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ustomProperty3.bin" ContentType="application/vnd.openxmlformats-officedocument.spreadsheetml.customProperty"/>
  <Override PartName="/xl/drawings/drawing3.xml" ContentType="application/vnd.openxmlformats-officedocument.drawing+xml"/>
  <Override PartName="/xl/customProperty4.bin" ContentType="application/vnd.openxmlformats-officedocument.spreadsheetml.customProperty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ustomProperty5.bin" ContentType="application/vnd.openxmlformats-officedocument.spreadsheetml.customProperty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N:\Дирекция по управлению качеством\Документация локальных лабораторий\Рабочие журналы\Журналы регистрации\Моссельпром\2025 год\"/>
    </mc:Choice>
  </mc:AlternateContent>
  <bookViews>
    <workbookView xWindow="0" yWindow="0" windowWidth="20490" windowHeight="7545" tabRatio="610" firstSheet="2" activeTab="2"/>
  </bookViews>
  <sheets>
    <sheet name="Лаборатории" sheetId="18" state="hidden" r:id="rId1"/>
    <sheet name="Справочник" sheetId="19" state="hidden" r:id="rId2"/>
    <sheet name="Производственный контроль" sheetId="1" r:id="rId3"/>
    <sheet name="Рассылка акта" sheetId="10" r:id="rId4"/>
    <sheet name="Протокол исследования" sheetId="11" r:id="rId5"/>
    <sheet name="Продукция" sheetId="14" r:id="rId6"/>
    <sheet name="Вид исследования" sheetId="15" r:id="rId7"/>
    <sheet name="Заказчики" sheetId="17" state="hidden" r:id="rId8"/>
    <sheet name="Сотрудники и ссылки" sheetId="2" r:id="rId9"/>
  </sheets>
  <externalReferences>
    <externalReference r:id="rId10"/>
  </externalReferences>
  <definedNames>
    <definedName name="_xlnm._FilterDatabase" localSheetId="2" hidden="1">'Производственный контроль'!$B$2:$BE$3</definedName>
    <definedName name="ExternalData_1" localSheetId="6" hidden="1">'Вид исследования'!$A$1:$G$181</definedName>
    <definedName name="ExternalData_1" localSheetId="7" hidden="1">Заказчики!$A$1:$D$242</definedName>
    <definedName name="ExternalData_1" localSheetId="0" hidden="1">Лаборатории!$A$1:$D$16</definedName>
    <definedName name="ExternalData_1" localSheetId="5" hidden="1">Продукция!$A$1:$AE$1158</definedName>
    <definedName name="ExternalData_1" localSheetId="1" hidden="1">Справочник!$A$1:$U$2463</definedName>
    <definedName name="_xlnm.Print_Titles" localSheetId="4">'Протокол исследования'!$66:$70</definedName>
    <definedName name="_xlnm.Print_Area" localSheetId="4">'Протокол исследования'!$A$1:$K$256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137" i="1" l="1"/>
  <c r="A3136" i="1"/>
  <c r="A3135" i="1"/>
  <c r="A3134" i="1"/>
  <c r="A3133" i="1"/>
  <c r="A3132" i="1"/>
  <c r="A3131" i="1"/>
  <c r="A3130" i="1"/>
  <c r="A3129" i="1"/>
  <c r="A3128" i="1"/>
  <c r="A3127" i="1"/>
  <c r="A3126" i="1"/>
  <c r="A3125" i="1"/>
  <c r="A3124" i="1"/>
  <c r="A3123" i="1"/>
  <c r="A3122" i="1"/>
  <c r="A3121" i="1"/>
  <c r="A3120" i="1"/>
  <c r="A3119" i="1"/>
  <c r="A3118" i="1"/>
  <c r="A3139" i="1"/>
  <c r="B3139" i="1"/>
  <c r="C3139" i="1"/>
  <c r="J3139" i="1"/>
  <c r="K3139" i="1"/>
  <c r="M3139" i="1"/>
  <c r="AB3139" i="1"/>
  <c r="AF3139" i="1"/>
  <c r="AG3139" i="1"/>
  <c r="AI3139" i="1"/>
  <c r="AJ3139" i="1"/>
  <c r="AL3139" i="1"/>
  <c r="AM3139" i="1"/>
  <c r="AQ3139" i="1"/>
  <c r="AS3139" i="1"/>
  <c r="A3140" i="1"/>
  <c r="B3140" i="1"/>
  <c r="C3140" i="1"/>
  <c r="J3140" i="1"/>
  <c r="K3140" i="1"/>
  <c r="M3140" i="1"/>
  <c r="AB3140" i="1"/>
  <c r="AF3140" i="1"/>
  <c r="AG3140" i="1"/>
  <c r="AI3140" i="1"/>
  <c r="AJ3140" i="1"/>
  <c r="AL3140" i="1"/>
  <c r="AM3140" i="1"/>
  <c r="AQ3140" i="1"/>
  <c r="AS3140" i="1"/>
  <c r="A3141" i="1"/>
  <c r="B3141" i="1"/>
  <c r="C3141" i="1"/>
  <c r="J3141" i="1"/>
  <c r="K3141" i="1"/>
  <c r="M3141" i="1"/>
  <c r="AB3141" i="1"/>
  <c r="AF3141" i="1"/>
  <c r="AG3141" i="1"/>
  <c r="AI3141" i="1"/>
  <c r="AJ3141" i="1"/>
  <c r="AL3141" i="1"/>
  <c r="AM3141" i="1"/>
  <c r="AQ3141" i="1"/>
  <c r="AS3141" i="1"/>
  <c r="A3142" i="1"/>
  <c r="B3142" i="1"/>
  <c r="C3142" i="1"/>
  <c r="J3142" i="1"/>
  <c r="K3142" i="1"/>
  <c r="M3142" i="1"/>
  <c r="AB3142" i="1"/>
  <c r="AF3142" i="1"/>
  <c r="AG3142" i="1"/>
  <c r="AI3142" i="1"/>
  <c r="AJ3142" i="1"/>
  <c r="AL3142" i="1"/>
  <c r="AM3142" i="1"/>
  <c r="AQ3142" i="1"/>
  <c r="AS3142" i="1"/>
  <c r="A3143" i="1"/>
  <c r="B3143" i="1"/>
  <c r="C3143" i="1"/>
  <c r="J3143" i="1"/>
  <c r="K3143" i="1"/>
  <c r="M3143" i="1"/>
  <c r="AB3143" i="1"/>
  <c r="AF3143" i="1"/>
  <c r="AG3143" i="1"/>
  <c r="AI3143" i="1"/>
  <c r="AJ3143" i="1"/>
  <c r="AL3143" i="1"/>
  <c r="AM3143" i="1"/>
  <c r="AQ3143" i="1"/>
  <c r="AS3143" i="1"/>
  <c r="A3144" i="1"/>
  <c r="B3144" i="1"/>
  <c r="C3144" i="1"/>
  <c r="J3144" i="1"/>
  <c r="K3144" i="1"/>
  <c r="M3144" i="1"/>
  <c r="AB3144" i="1"/>
  <c r="AF3144" i="1"/>
  <c r="AG3144" i="1"/>
  <c r="AI3144" i="1"/>
  <c r="AJ3144" i="1"/>
  <c r="AL3144" i="1"/>
  <c r="AM3144" i="1"/>
  <c r="AQ3144" i="1"/>
  <c r="AS3144" i="1"/>
  <c r="A3145" i="1"/>
  <c r="B3145" i="1"/>
  <c r="C3145" i="1"/>
  <c r="J3145" i="1"/>
  <c r="K3145" i="1"/>
  <c r="M3145" i="1"/>
  <c r="AB3145" i="1"/>
  <c r="AF3145" i="1"/>
  <c r="AG3145" i="1"/>
  <c r="AI3145" i="1"/>
  <c r="AJ3145" i="1"/>
  <c r="AL3145" i="1"/>
  <c r="AM3145" i="1"/>
  <c r="AQ3145" i="1"/>
  <c r="AS3145" i="1"/>
  <c r="A3146" i="1"/>
  <c r="B3146" i="1"/>
  <c r="C3146" i="1"/>
  <c r="J3146" i="1"/>
  <c r="K3146" i="1"/>
  <c r="M3146" i="1"/>
  <c r="AB3146" i="1"/>
  <c r="AF3146" i="1"/>
  <c r="AG3146" i="1"/>
  <c r="AI3146" i="1"/>
  <c r="AJ3146" i="1"/>
  <c r="AL3146" i="1"/>
  <c r="AM3146" i="1"/>
  <c r="AQ3146" i="1"/>
  <c r="AS3146" i="1"/>
  <c r="A3147" i="1"/>
  <c r="B3147" i="1"/>
  <c r="C3147" i="1"/>
  <c r="J3147" i="1"/>
  <c r="K3147" i="1"/>
  <c r="M3147" i="1"/>
  <c r="AB3147" i="1"/>
  <c r="AF3147" i="1"/>
  <c r="AG3147" i="1"/>
  <c r="AI3147" i="1"/>
  <c r="AJ3147" i="1"/>
  <c r="AL3147" i="1"/>
  <c r="AM3147" i="1"/>
  <c r="AQ3147" i="1"/>
  <c r="AS3147" i="1"/>
  <c r="A3148" i="1"/>
  <c r="B3148" i="1"/>
  <c r="C3148" i="1"/>
  <c r="J3148" i="1"/>
  <c r="K3148" i="1"/>
  <c r="M3148" i="1"/>
  <c r="AB3148" i="1"/>
  <c r="AF3148" i="1"/>
  <c r="AG3148" i="1"/>
  <c r="AI3148" i="1"/>
  <c r="AJ3148" i="1"/>
  <c r="AL3148" i="1"/>
  <c r="AM3148" i="1"/>
  <c r="AQ3148" i="1"/>
  <c r="AS3148" i="1"/>
  <c r="A3149" i="1"/>
  <c r="B3149" i="1"/>
  <c r="C3149" i="1"/>
  <c r="J3149" i="1"/>
  <c r="K3149" i="1"/>
  <c r="M3149" i="1"/>
  <c r="AB3149" i="1"/>
  <c r="AF3149" i="1"/>
  <c r="AG3149" i="1"/>
  <c r="AI3149" i="1"/>
  <c r="AJ3149" i="1"/>
  <c r="AL3149" i="1"/>
  <c r="AM3149" i="1"/>
  <c r="AQ3149" i="1"/>
  <c r="AS3149" i="1"/>
  <c r="A3150" i="1"/>
  <c r="B3150" i="1"/>
  <c r="C3150" i="1"/>
  <c r="J3150" i="1"/>
  <c r="K3150" i="1"/>
  <c r="M3150" i="1"/>
  <c r="AB3150" i="1"/>
  <c r="AF3150" i="1"/>
  <c r="AG3150" i="1"/>
  <c r="AI3150" i="1"/>
  <c r="AJ3150" i="1"/>
  <c r="AL3150" i="1"/>
  <c r="AM3150" i="1"/>
  <c r="AQ3150" i="1"/>
  <c r="AS3150" i="1"/>
  <c r="A3151" i="1"/>
  <c r="B3151" i="1"/>
  <c r="C3151" i="1"/>
  <c r="J3151" i="1"/>
  <c r="K3151" i="1"/>
  <c r="M3151" i="1"/>
  <c r="AB3151" i="1"/>
  <c r="AF3151" i="1"/>
  <c r="AG3151" i="1"/>
  <c r="AI3151" i="1"/>
  <c r="AJ3151" i="1"/>
  <c r="AL3151" i="1"/>
  <c r="AM3151" i="1"/>
  <c r="AQ3151" i="1"/>
  <c r="AS3151" i="1"/>
  <c r="A3152" i="1"/>
  <c r="B3152" i="1"/>
  <c r="C3152" i="1"/>
  <c r="J3152" i="1"/>
  <c r="K3152" i="1"/>
  <c r="M3152" i="1"/>
  <c r="AB3152" i="1"/>
  <c r="AF3152" i="1"/>
  <c r="AG3152" i="1"/>
  <c r="AI3152" i="1"/>
  <c r="AJ3152" i="1"/>
  <c r="AL3152" i="1"/>
  <c r="AM3152" i="1"/>
  <c r="AQ3152" i="1"/>
  <c r="AS3152" i="1"/>
  <c r="A3153" i="1"/>
  <c r="B3153" i="1"/>
  <c r="C3153" i="1"/>
  <c r="J3153" i="1"/>
  <c r="K3153" i="1"/>
  <c r="M3153" i="1"/>
  <c r="AB3153" i="1"/>
  <c r="AF3153" i="1"/>
  <c r="AG3153" i="1"/>
  <c r="AI3153" i="1"/>
  <c r="AJ3153" i="1"/>
  <c r="AL3153" i="1"/>
  <c r="AM3153" i="1"/>
  <c r="AQ3153" i="1"/>
  <c r="AS3153" i="1"/>
  <c r="A3154" i="1"/>
  <c r="B3154" i="1"/>
  <c r="C3154" i="1"/>
  <c r="J3154" i="1"/>
  <c r="K3154" i="1"/>
  <c r="M3154" i="1"/>
  <c r="AB3154" i="1"/>
  <c r="AF3154" i="1"/>
  <c r="AG3154" i="1"/>
  <c r="AI3154" i="1"/>
  <c r="AJ3154" i="1"/>
  <c r="AL3154" i="1"/>
  <c r="AM3154" i="1"/>
  <c r="AQ3154" i="1"/>
  <c r="AS3154" i="1"/>
  <c r="A3155" i="1"/>
  <c r="B3155" i="1"/>
  <c r="C3155" i="1"/>
  <c r="J3155" i="1"/>
  <c r="K3155" i="1"/>
  <c r="M3155" i="1"/>
  <c r="AB3155" i="1"/>
  <c r="AF3155" i="1"/>
  <c r="AG3155" i="1"/>
  <c r="AI3155" i="1"/>
  <c r="AJ3155" i="1"/>
  <c r="AL3155" i="1"/>
  <c r="AM3155" i="1"/>
  <c r="AQ3155" i="1"/>
  <c r="AS3155" i="1"/>
  <c r="A3156" i="1"/>
  <c r="B3156" i="1"/>
  <c r="C3156" i="1"/>
  <c r="J3156" i="1"/>
  <c r="K3156" i="1"/>
  <c r="M3156" i="1"/>
  <c r="AB3156" i="1"/>
  <c r="AF3156" i="1"/>
  <c r="AG3156" i="1"/>
  <c r="AI3156" i="1"/>
  <c r="AJ3156" i="1"/>
  <c r="AL3156" i="1"/>
  <c r="AM3156" i="1"/>
  <c r="AQ3156" i="1"/>
  <c r="AS3156" i="1"/>
  <c r="A3157" i="1"/>
  <c r="B3157" i="1"/>
  <c r="C3157" i="1"/>
  <c r="J3157" i="1"/>
  <c r="K3157" i="1"/>
  <c r="M3157" i="1"/>
  <c r="AB3157" i="1"/>
  <c r="AF3157" i="1"/>
  <c r="AG3157" i="1"/>
  <c r="AI3157" i="1"/>
  <c r="AJ3157" i="1"/>
  <c r="AL3157" i="1"/>
  <c r="AM3157" i="1"/>
  <c r="AQ3157" i="1"/>
  <c r="AS3157" i="1"/>
  <c r="A3158" i="1"/>
  <c r="B3158" i="1"/>
  <c r="C3158" i="1"/>
  <c r="J3158" i="1"/>
  <c r="K3158" i="1"/>
  <c r="M3158" i="1"/>
  <c r="AB3158" i="1"/>
  <c r="AF3158" i="1"/>
  <c r="AG3158" i="1"/>
  <c r="AI3158" i="1"/>
  <c r="AJ3158" i="1"/>
  <c r="AL3158" i="1"/>
  <c r="AM3158" i="1"/>
  <c r="AQ3158" i="1"/>
  <c r="AS3158" i="1"/>
  <c r="A3159" i="1"/>
  <c r="B3159" i="1"/>
  <c r="C3159" i="1"/>
  <c r="J3159" i="1"/>
  <c r="K3159" i="1"/>
  <c r="M3159" i="1"/>
  <c r="AB3159" i="1"/>
  <c r="AF3159" i="1"/>
  <c r="AG3159" i="1"/>
  <c r="AI3159" i="1"/>
  <c r="AJ3159" i="1"/>
  <c r="AL3159" i="1"/>
  <c r="AM3159" i="1"/>
  <c r="AQ3159" i="1"/>
  <c r="AS3159" i="1"/>
  <c r="A3160" i="1"/>
  <c r="B3160" i="1"/>
  <c r="C3160" i="1"/>
  <c r="J3160" i="1"/>
  <c r="K3160" i="1"/>
  <c r="M3160" i="1"/>
  <c r="AB3160" i="1"/>
  <c r="AF3160" i="1"/>
  <c r="AG3160" i="1"/>
  <c r="AI3160" i="1"/>
  <c r="AJ3160" i="1"/>
  <c r="AL3160" i="1"/>
  <c r="AM3160" i="1"/>
  <c r="AQ3160" i="1"/>
  <c r="AS3160" i="1"/>
  <c r="A3161" i="1"/>
  <c r="B3161" i="1"/>
  <c r="C3161" i="1"/>
  <c r="J3161" i="1"/>
  <c r="K3161" i="1"/>
  <c r="M3161" i="1"/>
  <c r="AB3161" i="1"/>
  <c r="AF3161" i="1"/>
  <c r="AG3161" i="1"/>
  <c r="AI3161" i="1"/>
  <c r="AJ3161" i="1"/>
  <c r="AL3161" i="1"/>
  <c r="AM3161" i="1"/>
  <c r="AQ3161" i="1"/>
  <c r="AS3161" i="1"/>
  <c r="A3162" i="1"/>
  <c r="B3162" i="1"/>
  <c r="C3162" i="1"/>
  <c r="J3162" i="1"/>
  <c r="K3162" i="1"/>
  <c r="M3162" i="1"/>
  <c r="AB3162" i="1"/>
  <c r="AF3162" i="1"/>
  <c r="AG3162" i="1"/>
  <c r="AI3162" i="1"/>
  <c r="AJ3162" i="1"/>
  <c r="AL3162" i="1"/>
  <c r="AM3162" i="1"/>
  <c r="AQ3162" i="1"/>
  <c r="AS3162" i="1"/>
  <c r="AS3138" i="1"/>
  <c r="AQ3138" i="1"/>
  <c r="AM3138" i="1"/>
  <c r="AL3138" i="1"/>
  <c r="AJ3138" i="1"/>
  <c r="AI3138" i="1"/>
  <c r="AG3138" i="1"/>
  <c r="AF3138" i="1"/>
  <c r="AB3138" i="1"/>
  <c r="M3138" i="1"/>
  <c r="K3138" i="1"/>
  <c r="J3138" i="1"/>
  <c r="C3138" i="1"/>
  <c r="B3138" i="1"/>
  <c r="A3138" i="1"/>
  <c r="AS3137" i="1"/>
  <c r="AQ3137" i="1"/>
  <c r="AM3137" i="1"/>
  <c r="AL3137" i="1"/>
  <c r="AJ3137" i="1"/>
  <c r="AI3137" i="1"/>
  <c r="AG3137" i="1"/>
  <c r="AF3137" i="1"/>
  <c r="AB3137" i="1"/>
  <c r="M3137" i="1"/>
  <c r="K3137" i="1"/>
  <c r="J3137" i="1"/>
  <c r="C3137" i="1"/>
  <c r="B3137" i="1"/>
  <c r="AS3136" i="1"/>
  <c r="AQ3136" i="1"/>
  <c r="AM3136" i="1"/>
  <c r="AL3136" i="1"/>
  <c r="AJ3136" i="1"/>
  <c r="AI3136" i="1"/>
  <c r="AG3136" i="1"/>
  <c r="AF3136" i="1"/>
  <c r="AB3136" i="1"/>
  <c r="M3136" i="1"/>
  <c r="K3136" i="1"/>
  <c r="J3136" i="1"/>
  <c r="C3136" i="1"/>
  <c r="B3136" i="1"/>
  <c r="AS3135" i="1"/>
  <c r="AQ3135" i="1"/>
  <c r="AM3135" i="1"/>
  <c r="AL3135" i="1"/>
  <c r="AJ3135" i="1"/>
  <c r="AI3135" i="1"/>
  <c r="AG3135" i="1"/>
  <c r="AF3135" i="1"/>
  <c r="AB3135" i="1"/>
  <c r="M3135" i="1"/>
  <c r="K3135" i="1"/>
  <c r="J3135" i="1"/>
  <c r="C3135" i="1"/>
  <c r="B3135" i="1"/>
  <c r="AS3134" i="1"/>
  <c r="AQ3134" i="1"/>
  <c r="AM3134" i="1"/>
  <c r="AL3134" i="1"/>
  <c r="AJ3134" i="1"/>
  <c r="AI3134" i="1"/>
  <c r="AG3134" i="1"/>
  <c r="AF3134" i="1"/>
  <c r="AB3134" i="1"/>
  <c r="M3134" i="1"/>
  <c r="K3134" i="1"/>
  <c r="J3134" i="1"/>
  <c r="C3134" i="1"/>
  <c r="B3134" i="1"/>
  <c r="AS3133" i="1"/>
  <c r="AQ3133" i="1"/>
  <c r="AM3133" i="1"/>
  <c r="AL3133" i="1"/>
  <c r="AJ3133" i="1"/>
  <c r="AI3133" i="1"/>
  <c r="AG3133" i="1"/>
  <c r="AF3133" i="1"/>
  <c r="AB3133" i="1"/>
  <c r="M3133" i="1"/>
  <c r="K3133" i="1"/>
  <c r="J3133" i="1"/>
  <c r="C3133" i="1"/>
  <c r="B3133" i="1"/>
  <c r="AS3132" i="1"/>
  <c r="AQ3132" i="1"/>
  <c r="AM3132" i="1"/>
  <c r="AL3132" i="1"/>
  <c r="AJ3132" i="1"/>
  <c r="AI3132" i="1"/>
  <c r="AG3132" i="1"/>
  <c r="AF3132" i="1"/>
  <c r="AB3132" i="1"/>
  <c r="M3132" i="1"/>
  <c r="K3132" i="1"/>
  <c r="J3132" i="1"/>
  <c r="C3132" i="1"/>
  <c r="B3132" i="1"/>
  <c r="AS3131" i="1"/>
  <c r="AQ3131" i="1"/>
  <c r="AM3131" i="1"/>
  <c r="AL3131" i="1"/>
  <c r="AJ3131" i="1"/>
  <c r="AI3131" i="1"/>
  <c r="AG3131" i="1"/>
  <c r="AF3131" i="1"/>
  <c r="AB3131" i="1"/>
  <c r="M3131" i="1"/>
  <c r="K3131" i="1"/>
  <c r="J3131" i="1"/>
  <c r="C3131" i="1"/>
  <c r="B3131" i="1"/>
  <c r="AS3130" i="1"/>
  <c r="AQ3130" i="1"/>
  <c r="AM3130" i="1"/>
  <c r="AL3130" i="1"/>
  <c r="AJ3130" i="1"/>
  <c r="AI3130" i="1"/>
  <c r="AG3130" i="1"/>
  <c r="AF3130" i="1"/>
  <c r="AB3130" i="1"/>
  <c r="M3130" i="1"/>
  <c r="K3130" i="1"/>
  <c r="J3130" i="1"/>
  <c r="C3130" i="1"/>
  <c r="B3130" i="1"/>
  <c r="AS3129" i="1"/>
  <c r="AQ3129" i="1"/>
  <c r="AM3129" i="1"/>
  <c r="AL3129" i="1"/>
  <c r="AJ3129" i="1"/>
  <c r="AI3129" i="1"/>
  <c r="AG3129" i="1"/>
  <c r="AF3129" i="1"/>
  <c r="AB3129" i="1"/>
  <c r="M3129" i="1"/>
  <c r="K3129" i="1"/>
  <c r="J3129" i="1"/>
  <c r="C3129" i="1"/>
  <c r="B3129" i="1"/>
  <c r="AS3128" i="1"/>
  <c r="AQ3128" i="1"/>
  <c r="AM3128" i="1"/>
  <c r="AL3128" i="1"/>
  <c r="AJ3128" i="1"/>
  <c r="AI3128" i="1"/>
  <c r="AG3128" i="1"/>
  <c r="AF3128" i="1"/>
  <c r="AB3128" i="1"/>
  <c r="M3128" i="1"/>
  <c r="K3128" i="1"/>
  <c r="J3128" i="1"/>
  <c r="C3128" i="1"/>
  <c r="B3128" i="1"/>
  <c r="AS3127" i="1"/>
  <c r="AQ3127" i="1"/>
  <c r="AM3127" i="1"/>
  <c r="AL3127" i="1"/>
  <c r="AJ3127" i="1"/>
  <c r="AI3127" i="1"/>
  <c r="AG3127" i="1"/>
  <c r="AF3127" i="1"/>
  <c r="AB3127" i="1"/>
  <c r="M3127" i="1"/>
  <c r="K3127" i="1"/>
  <c r="J3127" i="1"/>
  <c r="C3127" i="1"/>
  <c r="B3127" i="1"/>
  <c r="AS3126" i="1"/>
  <c r="AQ3126" i="1"/>
  <c r="AM3126" i="1"/>
  <c r="AL3126" i="1"/>
  <c r="AJ3126" i="1"/>
  <c r="AI3126" i="1"/>
  <c r="AG3126" i="1"/>
  <c r="AF3126" i="1"/>
  <c r="AB3126" i="1"/>
  <c r="M3126" i="1"/>
  <c r="K3126" i="1"/>
  <c r="J3126" i="1"/>
  <c r="C3126" i="1"/>
  <c r="B3126" i="1"/>
  <c r="AS3125" i="1"/>
  <c r="AQ3125" i="1"/>
  <c r="AM3125" i="1"/>
  <c r="AL3125" i="1"/>
  <c r="AJ3125" i="1"/>
  <c r="AI3125" i="1"/>
  <c r="AG3125" i="1"/>
  <c r="AF3125" i="1"/>
  <c r="AB3125" i="1"/>
  <c r="M3125" i="1"/>
  <c r="K3125" i="1"/>
  <c r="J3125" i="1"/>
  <c r="C3125" i="1"/>
  <c r="B3125" i="1"/>
  <c r="AS3124" i="1"/>
  <c r="AQ3124" i="1"/>
  <c r="AM3124" i="1"/>
  <c r="AL3124" i="1"/>
  <c r="AJ3124" i="1"/>
  <c r="AI3124" i="1"/>
  <c r="AG3124" i="1"/>
  <c r="AF3124" i="1"/>
  <c r="AB3124" i="1"/>
  <c r="M3124" i="1"/>
  <c r="K3124" i="1"/>
  <c r="J3124" i="1"/>
  <c r="C3124" i="1"/>
  <c r="B3124" i="1"/>
  <c r="AS3123" i="1"/>
  <c r="AQ3123" i="1"/>
  <c r="AM3123" i="1"/>
  <c r="AL3123" i="1"/>
  <c r="AJ3123" i="1"/>
  <c r="AI3123" i="1"/>
  <c r="AG3123" i="1"/>
  <c r="AF3123" i="1"/>
  <c r="AB3123" i="1"/>
  <c r="M3123" i="1"/>
  <c r="K3123" i="1"/>
  <c r="J3123" i="1"/>
  <c r="C3123" i="1"/>
  <c r="B3123" i="1"/>
  <c r="AS3122" i="1"/>
  <c r="AQ3122" i="1"/>
  <c r="AM3122" i="1"/>
  <c r="AL3122" i="1"/>
  <c r="AJ3122" i="1"/>
  <c r="AI3122" i="1"/>
  <c r="AG3122" i="1"/>
  <c r="AF3122" i="1"/>
  <c r="AB3122" i="1"/>
  <c r="M3122" i="1"/>
  <c r="K3122" i="1"/>
  <c r="J3122" i="1"/>
  <c r="C3122" i="1"/>
  <c r="B3122" i="1"/>
  <c r="AS3121" i="1"/>
  <c r="AQ3121" i="1"/>
  <c r="AM3121" i="1"/>
  <c r="AL3121" i="1"/>
  <c r="AJ3121" i="1"/>
  <c r="AI3121" i="1"/>
  <c r="AG3121" i="1"/>
  <c r="AF3121" i="1"/>
  <c r="AB3121" i="1"/>
  <c r="M3121" i="1"/>
  <c r="K3121" i="1"/>
  <c r="J3121" i="1"/>
  <c r="C3121" i="1"/>
  <c r="B3121" i="1"/>
  <c r="AS3120" i="1"/>
  <c r="AQ3120" i="1"/>
  <c r="AM3120" i="1"/>
  <c r="AL3120" i="1"/>
  <c r="AJ3120" i="1"/>
  <c r="AI3120" i="1"/>
  <c r="AG3120" i="1"/>
  <c r="AF3120" i="1"/>
  <c r="AB3120" i="1"/>
  <c r="M3120" i="1"/>
  <c r="K3120" i="1"/>
  <c r="J3120" i="1"/>
  <c r="C3120" i="1"/>
  <c r="B3120" i="1"/>
  <c r="AS3119" i="1"/>
  <c r="AQ3119" i="1"/>
  <c r="AM3119" i="1"/>
  <c r="AL3119" i="1"/>
  <c r="AJ3119" i="1"/>
  <c r="AI3119" i="1"/>
  <c r="AG3119" i="1"/>
  <c r="AF3119" i="1"/>
  <c r="AB3119" i="1"/>
  <c r="M3119" i="1"/>
  <c r="K3119" i="1"/>
  <c r="J3119" i="1"/>
  <c r="C3119" i="1"/>
  <c r="B3119" i="1"/>
  <c r="AS3118" i="1"/>
  <c r="AQ3118" i="1"/>
  <c r="AM3118" i="1"/>
  <c r="AL3118" i="1"/>
  <c r="AJ3118" i="1"/>
  <c r="AI3118" i="1"/>
  <c r="AG3118" i="1"/>
  <c r="AF3118" i="1"/>
  <c r="AB3118" i="1"/>
  <c r="M3118" i="1"/>
  <c r="K3118" i="1"/>
  <c r="J3118" i="1"/>
  <c r="C3118" i="1"/>
  <c r="B3118" i="1"/>
  <c r="AS3117" i="1"/>
  <c r="AQ3117" i="1"/>
  <c r="AM3117" i="1"/>
  <c r="AL3117" i="1"/>
  <c r="AJ3117" i="1"/>
  <c r="AI3117" i="1"/>
  <c r="AG3117" i="1"/>
  <c r="AF3117" i="1"/>
  <c r="AB3117" i="1"/>
  <c r="M3117" i="1"/>
  <c r="K3117" i="1"/>
  <c r="J3117" i="1"/>
  <c r="C3117" i="1"/>
  <c r="B3117" i="1"/>
  <c r="A3117" i="1"/>
  <c r="AS3116" i="1"/>
  <c r="AQ3116" i="1"/>
  <c r="AM3116" i="1"/>
  <c r="AL3116" i="1"/>
  <c r="AJ3116" i="1"/>
  <c r="AI3116" i="1"/>
  <c r="AG3116" i="1"/>
  <c r="AF3116" i="1"/>
  <c r="AB3116" i="1"/>
  <c r="M3116" i="1"/>
  <c r="K3116" i="1"/>
  <c r="J3116" i="1"/>
  <c r="C3116" i="1"/>
  <c r="B3116" i="1"/>
  <c r="A3116" i="1"/>
  <c r="AS3100" i="1" l="1"/>
  <c r="AQ3100" i="1"/>
  <c r="AM3100" i="1"/>
  <c r="AL3100" i="1"/>
  <c r="AJ3100" i="1"/>
  <c r="AI3100" i="1"/>
  <c r="AG3100" i="1"/>
  <c r="AF3100" i="1"/>
  <c r="AB3100" i="1"/>
  <c r="M3100" i="1"/>
  <c r="K3100" i="1"/>
  <c r="J3100" i="1"/>
  <c r="C3100" i="1"/>
  <c r="B3100" i="1"/>
  <c r="A3100" i="1"/>
  <c r="AS3099" i="1"/>
  <c r="AQ3099" i="1"/>
  <c r="AM3099" i="1"/>
  <c r="AL3099" i="1"/>
  <c r="AJ3099" i="1"/>
  <c r="AI3099" i="1"/>
  <c r="AG3099" i="1"/>
  <c r="AF3099" i="1"/>
  <c r="AB3099" i="1"/>
  <c r="M3099" i="1"/>
  <c r="K3099" i="1"/>
  <c r="J3099" i="1"/>
  <c r="C3099" i="1"/>
  <c r="B3099" i="1"/>
  <c r="A3099" i="1"/>
  <c r="AS3098" i="1"/>
  <c r="AQ3098" i="1"/>
  <c r="AM3098" i="1"/>
  <c r="AL3098" i="1"/>
  <c r="AJ3098" i="1"/>
  <c r="AI3098" i="1"/>
  <c r="AG3098" i="1"/>
  <c r="AF3098" i="1"/>
  <c r="AB3098" i="1"/>
  <c r="M3098" i="1"/>
  <c r="K3098" i="1"/>
  <c r="J3098" i="1"/>
  <c r="C3098" i="1"/>
  <c r="B3098" i="1"/>
  <c r="A3098" i="1"/>
  <c r="AS3097" i="1"/>
  <c r="AQ3097" i="1"/>
  <c r="AM3097" i="1"/>
  <c r="AL3097" i="1"/>
  <c r="AJ3097" i="1"/>
  <c r="AI3097" i="1"/>
  <c r="AG3097" i="1"/>
  <c r="AF3097" i="1"/>
  <c r="AB3097" i="1"/>
  <c r="M3097" i="1"/>
  <c r="K3097" i="1"/>
  <c r="J3097" i="1"/>
  <c r="C3097" i="1"/>
  <c r="B3097" i="1"/>
  <c r="A3097" i="1"/>
  <c r="AS3096" i="1"/>
  <c r="AQ3096" i="1"/>
  <c r="AM3096" i="1"/>
  <c r="AL3096" i="1"/>
  <c r="AJ3096" i="1"/>
  <c r="AI3096" i="1"/>
  <c r="AG3096" i="1"/>
  <c r="AF3096" i="1"/>
  <c r="AB3096" i="1"/>
  <c r="M3096" i="1"/>
  <c r="K3096" i="1"/>
  <c r="J3096" i="1"/>
  <c r="C3096" i="1"/>
  <c r="B3096" i="1"/>
  <c r="A3096" i="1"/>
  <c r="AS3095" i="1"/>
  <c r="AQ3095" i="1"/>
  <c r="AM3095" i="1"/>
  <c r="AL3095" i="1"/>
  <c r="AJ3095" i="1"/>
  <c r="AI3095" i="1"/>
  <c r="AG3095" i="1"/>
  <c r="AF3095" i="1"/>
  <c r="AB3095" i="1"/>
  <c r="M3095" i="1"/>
  <c r="K3095" i="1"/>
  <c r="J3095" i="1"/>
  <c r="C3095" i="1"/>
  <c r="B3095" i="1"/>
  <c r="A3095" i="1"/>
  <c r="AS3094" i="1"/>
  <c r="AQ3094" i="1"/>
  <c r="AM3094" i="1"/>
  <c r="AL3094" i="1"/>
  <c r="AJ3094" i="1"/>
  <c r="AI3094" i="1"/>
  <c r="AG3094" i="1"/>
  <c r="AF3094" i="1"/>
  <c r="AB3094" i="1"/>
  <c r="M3094" i="1"/>
  <c r="K3094" i="1"/>
  <c r="J3094" i="1"/>
  <c r="C3094" i="1"/>
  <c r="B3094" i="1"/>
  <c r="A3094" i="1"/>
  <c r="AS3093" i="1"/>
  <c r="AQ3093" i="1"/>
  <c r="AM3093" i="1"/>
  <c r="AL3093" i="1"/>
  <c r="AJ3093" i="1"/>
  <c r="AI3093" i="1"/>
  <c r="AG3093" i="1"/>
  <c r="AF3093" i="1"/>
  <c r="AB3093" i="1"/>
  <c r="M3093" i="1"/>
  <c r="K3093" i="1"/>
  <c r="J3093" i="1"/>
  <c r="C3093" i="1"/>
  <c r="B3093" i="1"/>
  <c r="A3093" i="1"/>
  <c r="AS3092" i="1"/>
  <c r="AQ3092" i="1"/>
  <c r="AM3092" i="1"/>
  <c r="AL3092" i="1"/>
  <c r="AJ3092" i="1"/>
  <c r="AI3092" i="1"/>
  <c r="AG3092" i="1"/>
  <c r="AF3092" i="1"/>
  <c r="AB3092" i="1"/>
  <c r="M3092" i="1"/>
  <c r="K3092" i="1"/>
  <c r="J3092" i="1"/>
  <c r="C3092" i="1"/>
  <c r="B3092" i="1"/>
  <c r="A3092" i="1"/>
  <c r="AS3091" i="1"/>
  <c r="AQ3091" i="1"/>
  <c r="AM3091" i="1"/>
  <c r="AL3091" i="1"/>
  <c r="AJ3091" i="1"/>
  <c r="AI3091" i="1"/>
  <c r="AG3091" i="1"/>
  <c r="AF3091" i="1"/>
  <c r="AB3091" i="1"/>
  <c r="M3091" i="1"/>
  <c r="K3091" i="1"/>
  <c r="J3091" i="1"/>
  <c r="C3091" i="1"/>
  <c r="B3091" i="1"/>
  <c r="A3091" i="1"/>
  <c r="AS3090" i="1"/>
  <c r="AQ3090" i="1"/>
  <c r="AM3090" i="1"/>
  <c r="AL3090" i="1"/>
  <c r="AJ3090" i="1"/>
  <c r="AI3090" i="1"/>
  <c r="AG3090" i="1"/>
  <c r="AF3090" i="1"/>
  <c r="AB3090" i="1"/>
  <c r="M3090" i="1"/>
  <c r="K3090" i="1"/>
  <c r="J3090" i="1"/>
  <c r="C3090" i="1"/>
  <c r="B3090" i="1"/>
  <c r="A3090" i="1"/>
  <c r="AS3089" i="1"/>
  <c r="AQ3089" i="1"/>
  <c r="AM3089" i="1"/>
  <c r="AL3089" i="1"/>
  <c r="AJ3089" i="1"/>
  <c r="AI3089" i="1"/>
  <c r="AG3089" i="1"/>
  <c r="AF3089" i="1"/>
  <c r="AB3089" i="1"/>
  <c r="M3089" i="1"/>
  <c r="K3089" i="1"/>
  <c r="J3089" i="1"/>
  <c r="C3089" i="1"/>
  <c r="B3089" i="1"/>
  <c r="A3089" i="1"/>
  <c r="AS3088" i="1"/>
  <c r="AQ3088" i="1"/>
  <c r="AM3088" i="1"/>
  <c r="AL3088" i="1"/>
  <c r="AJ3088" i="1"/>
  <c r="AI3088" i="1"/>
  <c r="AG3088" i="1"/>
  <c r="AF3088" i="1"/>
  <c r="AB3088" i="1"/>
  <c r="M3088" i="1"/>
  <c r="K3088" i="1"/>
  <c r="J3088" i="1"/>
  <c r="C3088" i="1"/>
  <c r="B3088" i="1"/>
  <c r="A3088" i="1"/>
  <c r="AS3087" i="1"/>
  <c r="AQ3087" i="1"/>
  <c r="AM3087" i="1"/>
  <c r="AL3087" i="1"/>
  <c r="AJ3087" i="1"/>
  <c r="AI3087" i="1"/>
  <c r="AG3087" i="1"/>
  <c r="AF3087" i="1"/>
  <c r="AB3087" i="1"/>
  <c r="M3087" i="1"/>
  <c r="K3087" i="1"/>
  <c r="J3087" i="1"/>
  <c r="C3087" i="1"/>
  <c r="B3087" i="1"/>
  <c r="A3087" i="1"/>
  <c r="AS3086" i="1"/>
  <c r="AQ3086" i="1"/>
  <c r="AM3086" i="1"/>
  <c r="AL3086" i="1"/>
  <c r="AJ3086" i="1"/>
  <c r="AI3086" i="1"/>
  <c r="AG3086" i="1"/>
  <c r="AF3086" i="1"/>
  <c r="AB3086" i="1"/>
  <c r="M3086" i="1"/>
  <c r="K3086" i="1"/>
  <c r="J3086" i="1"/>
  <c r="C3086" i="1"/>
  <c r="B3086" i="1"/>
  <c r="A3086" i="1"/>
  <c r="AS3085" i="1"/>
  <c r="AQ3085" i="1"/>
  <c r="AM3085" i="1"/>
  <c r="AL3085" i="1"/>
  <c r="AJ3085" i="1"/>
  <c r="AI3085" i="1"/>
  <c r="AG3085" i="1"/>
  <c r="AF3085" i="1"/>
  <c r="AB3085" i="1"/>
  <c r="M3085" i="1"/>
  <c r="K3085" i="1"/>
  <c r="J3085" i="1"/>
  <c r="C3085" i="1"/>
  <c r="B3085" i="1"/>
  <c r="A3085" i="1"/>
  <c r="AS3084" i="1"/>
  <c r="AQ3084" i="1"/>
  <c r="AM3084" i="1"/>
  <c r="AL3084" i="1"/>
  <c r="AJ3084" i="1"/>
  <c r="AI3084" i="1"/>
  <c r="AG3084" i="1"/>
  <c r="AF3084" i="1"/>
  <c r="AB3084" i="1"/>
  <c r="M3084" i="1"/>
  <c r="K3084" i="1"/>
  <c r="J3084" i="1"/>
  <c r="C3084" i="1"/>
  <c r="B3084" i="1"/>
  <c r="A3084" i="1"/>
  <c r="AS3083" i="1"/>
  <c r="AQ3083" i="1"/>
  <c r="AM3083" i="1"/>
  <c r="AL3083" i="1"/>
  <c r="AJ3083" i="1"/>
  <c r="AI3083" i="1"/>
  <c r="AG3083" i="1"/>
  <c r="AF3083" i="1"/>
  <c r="AB3083" i="1"/>
  <c r="M3083" i="1"/>
  <c r="K3083" i="1"/>
  <c r="J3083" i="1"/>
  <c r="C3083" i="1"/>
  <c r="B3083" i="1"/>
  <c r="A3083" i="1"/>
  <c r="AS3082" i="1"/>
  <c r="AQ3082" i="1"/>
  <c r="AM3082" i="1"/>
  <c r="AL3082" i="1"/>
  <c r="AJ3082" i="1"/>
  <c r="AI3082" i="1"/>
  <c r="AG3082" i="1"/>
  <c r="AF3082" i="1"/>
  <c r="AB3082" i="1"/>
  <c r="M3082" i="1"/>
  <c r="K3082" i="1"/>
  <c r="J3082" i="1"/>
  <c r="C3082" i="1"/>
  <c r="B3082" i="1"/>
  <c r="A3082" i="1"/>
  <c r="AS3081" i="1"/>
  <c r="AQ3081" i="1"/>
  <c r="AM3081" i="1"/>
  <c r="AL3081" i="1"/>
  <c r="AJ3081" i="1"/>
  <c r="AI3081" i="1"/>
  <c r="AG3081" i="1"/>
  <c r="AF3081" i="1"/>
  <c r="AB3081" i="1"/>
  <c r="M3081" i="1"/>
  <c r="K3081" i="1"/>
  <c r="J3081" i="1"/>
  <c r="C3081" i="1"/>
  <c r="B3081" i="1"/>
  <c r="A3081" i="1"/>
  <c r="AS3080" i="1"/>
  <c r="AQ3080" i="1"/>
  <c r="AM3080" i="1"/>
  <c r="AL3080" i="1"/>
  <c r="AJ3080" i="1"/>
  <c r="AI3080" i="1"/>
  <c r="AG3080" i="1"/>
  <c r="AF3080" i="1"/>
  <c r="AB3080" i="1"/>
  <c r="M3080" i="1"/>
  <c r="K3080" i="1"/>
  <c r="J3080" i="1"/>
  <c r="C3080" i="1"/>
  <c r="B3080" i="1"/>
  <c r="A3080" i="1"/>
  <c r="AS3079" i="1"/>
  <c r="AQ3079" i="1"/>
  <c r="AM3079" i="1"/>
  <c r="AL3079" i="1"/>
  <c r="AJ3079" i="1"/>
  <c r="AI3079" i="1"/>
  <c r="AG3079" i="1"/>
  <c r="AF3079" i="1"/>
  <c r="AB3079" i="1"/>
  <c r="M3079" i="1"/>
  <c r="K3079" i="1"/>
  <c r="J3079" i="1"/>
  <c r="C3079" i="1"/>
  <c r="B3079" i="1"/>
  <c r="A3079" i="1"/>
  <c r="AS3078" i="1"/>
  <c r="AQ3078" i="1"/>
  <c r="AM3078" i="1"/>
  <c r="AL3078" i="1"/>
  <c r="AJ3078" i="1"/>
  <c r="AI3078" i="1"/>
  <c r="AG3078" i="1"/>
  <c r="AF3078" i="1"/>
  <c r="AB3078" i="1"/>
  <c r="M3078" i="1"/>
  <c r="K3078" i="1"/>
  <c r="J3078" i="1"/>
  <c r="C3078" i="1"/>
  <c r="B3078" i="1"/>
  <c r="A3078" i="1"/>
  <c r="AS3077" i="1"/>
  <c r="AQ3077" i="1"/>
  <c r="AM3077" i="1"/>
  <c r="AL3077" i="1"/>
  <c r="AJ3077" i="1"/>
  <c r="AI3077" i="1"/>
  <c r="AG3077" i="1"/>
  <c r="AF3077" i="1"/>
  <c r="AB3077" i="1"/>
  <c r="M3077" i="1"/>
  <c r="K3077" i="1"/>
  <c r="J3077" i="1"/>
  <c r="C3077" i="1"/>
  <c r="B3077" i="1"/>
  <c r="A3077" i="1"/>
  <c r="A3163" i="1" l="1"/>
  <c r="B3163" i="1"/>
  <c r="C3163" i="1"/>
  <c r="J3163" i="1"/>
  <c r="K3163" i="1"/>
  <c r="M3163" i="1"/>
  <c r="AB3163" i="1"/>
  <c r="AF3163" i="1"/>
  <c r="AG3163" i="1"/>
  <c r="AI3163" i="1"/>
  <c r="AJ3163" i="1"/>
  <c r="AL3163" i="1"/>
  <c r="AM3163" i="1"/>
  <c r="AQ3163" i="1"/>
  <c r="AS3163" i="1"/>
  <c r="A3164" i="1"/>
  <c r="B3164" i="1"/>
  <c r="C3164" i="1"/>
  <c r="J3164" i="1"/>
  <c r="K3164" i="1"/>
  <c r="M3164" i="1"/>
  <c r="AB3164" i="1"/>
  <c r="AF3164" i="1"/>
  <c r="AG3164" i="1"/>
  <c r="AI3164" i="1"/>
  <c r="AJ3164" i="1"/>
  <c r="AL3164" i="1"/>
  <c r="AM3164" i="1"/>
  <c r="AQ3164" i="1"/>
  <c r="AS3164" i="1"/>
  <c r="A3165" i="1"/>
  <c r="B3165" i="1"/>
  <c r="C3165" i="1"/>
  <c r="J3165" i="1"/>
  <c r="K3165" i="1"/>
  <c r="M3165" i="1"/>
  <c r="AB3165" i="1"/>
  <c r="AF3165" i="1"/>
  <c r="AG3165" i="1"/>
  <c r="AI3165" i="1"/>
  <c r="AJ3165" i="1"/>
  <c r="AL3165" i="1"/>
  <c r="AM3165" i="1"/>
  <c r="AQ3165" i="1"/>
  <c r="AS3165" i="1"/>
  <c r="A3166" i="1"/>
  <c r="B3166" i="1"/>
  <c r="C3166" i="1"/>
  <c r="J3166" i="1"/>
  <c r="K3166" i="1"/>
  <c r="M3166" i="1"/>
  <c r="AB3166" i="1"/>
  <c r="AF3166" i="1"/>
  <c r="AG3166" i="1"/>
  <c r="AI3166" i="1"/>
  <c r="AJ3166" i="1"/>
  <c r="AL3166" i="1"/>
  <c r="AM3166" i="1"/>
  <c r="AQ3166" i="1"/>
  <c r="AS3166" i="1"/>
  <c r="A3167" i="1"/>
  <c r="B3167" i="1"/>
  <c r="C3167" i="1"/>
  <c r="J3167" i="1"/>
  <c r="K3167" i="1"/>
  <c r="M3167" i="1"/>
  <c r="AB3167" i="1"/>
  <c r="AF3167" i="1"/>
  <c r="AG3167" i="1"/>
  <c r="AI3167" i="1"/>
  <c r="AJ3167" i="1"/>
  <c r="AL3167" i="1"/>
  <c r="AM3167" i="1"/>
  <c r="AQ3167" i="1"/>
  <c r="AS3167" i="1"/>
  <c r="A3168" i="1"/>
  <c r="B3168" i="1"/>
  <c r="C3168" i="1"/>
  <c r="J3168" i="1"/>
  <c r="K3168" i="1"/>
  <c r="M3168" i="1"/>
  <c r="AB3168" i="1"/>
  <c r="AF3168" i="1"/>
  <c r="AG3168" i="1"/>
  <c r="AI3168" i="1"/>
  <c r="AJ3168" i="1"/>
  <c r="AL3168" i="1"/>
  <c r="AM3168" i="1"/>
  <c r="AQ3168" i="1"/>
  <c r="AS3168" i="1"/>
  <c r="A3169" i="1"/>
  <c r="B3169" i="1"/>
  <c r="C3169" i="1"/>
  <c r="J3169" i="1"/>
  <c r="K3169" i="1"/>
  <c r="M3169" i="1"/>
  <c r="AB3169" i="1"/>
  <c r="AF3169" i="1"/>
  <c r="AG3169" i="1"/>
  <c r="AI3169" i="1"/>
  <c r="AJ3169" i="1"/>
  <c r="AL3169" i="1"/>
  <c r="AM3169" i="1"/>
  <c r="AQ3169" i="1"/>
  <c r="AS3169" i="1"/>
  <c r="A3170" i="1"/>
  <c r="B3170" i="1"/>
  <c r="C3170" i="1"/>
  <c r="J3170" i="1"/>
  <c r="K3170" i="1"/>
  <c r="M3170" i="1"/>
  <c r="AB3170" i="1"/>
  <c r="AF3170" i="1"/>
  <c r="AG3170" i="1"/>
  <c r="AI3170" i="1"/>
  <c r="AJ3170" i="1"/>
  <c r="AL3170" i="1"/>
  <c r="AM3170" i="1"/>
  <c r="AQ3170" i="1"/>
  <c r="AS3170" i="1"/>
  <c r="A3171" i="1"/>
  <c r="B3171" i="1"/>
  <c r="C3171" i="1"/>
  <c r="J3171" i="1"/>
  <c r="K3171" i="1"/>
  <c r="M3171" i="1"/>
  <c r="AB3171" i="1"/>
  <c r="AF3171" i="1"/>
  <c r="AG3171" i="1"/>
  <c r="AI3171" i="1"/>
  <c r="AJ3171" i="1"/>
  <c r="AL3171" i="1"/>
  <c r="AM3171" i="1"/>
  <c r="AQ3171" i="1"/>
  <c r="AS3171" i="1"/>
  <c r="A3172" i="1"/>
  <c r="B3172" i="1"/>
  <c r="C3172" i="1"/>
  <c r="J3172" i="1"/>
  <c r="K3172" i="1"/>
  <c r="M3172" i="1"/>
  <c r="AB3172" i="1"/>
  <c r="AF3172" i="1"/>
  <c r="AG3172" i="1"/>
  <c r="AI3172" i="1"/>
  <c r="AJ3172" i="1"/>
  <c r="AL3172" i="1"/>
  <c r="AM3172" i="1"/>
  <c r="AQ3172" i="1"/>
  <c r="AS3172" i="1"/>
  <c r="A3173" i="1"/>
  <c r="B3173" i="1"/>
  <c r="C3173" i="1"/>
  <c r="J3173" i="1"/>
  <c r="K3173" i="1"/>
  <c r="M3173" i="1"/>
  <c r="AB3173" i="1"/>
  <c r="AF3173" i="1"/>
  <c r="AG3173" i="1"/>
  <c r="AI3173" i="1"/>
  <c r="AJ3173" i="1"/>
  <c r="AL3173" i="1"/>
  <c r="AM3173" i="1"/>
  <c r="AQ3173" i="1"/>
  <c r="AS3173" i="1"/>
  <c r="A3174" i="1"/>
  <c r="B3174" i="1"/>
  <c r="C3174" i="1"/>
  <c r="J3174" i="1"/>
  <c r="K3174" i="1"/>
  <c r="M3174" i="1"/>
  <c r="AB3174" i="1"/>
  <c r="AF3174" i="1"/>
  <c r="AG3174" i="1"/>
  <c r="AI3174" i="1"/>
  <c r="AJ3174" i="1"/>
  <c r="AL3174" i="1"/>
  <c r="AM3174" i="1"/>
  <c r="AQ3174" i="1"/>
  <c r="AS3174" i="1"/>
  <c r="A3175" i="1"/>
  <c r="B3175" i="1"/>
  <c r="C3175" i="1"/>
  <c r="J3175" i="1"/>
  <c r="K3175" i="1"/>
  <c r="M3175" i="1"/>
  <c r="AB3175" i="1"/>
  <c r="AF3175" i="1"/>
  <c r="AG3175" i="1"/>
  <c r="AI3175" i="1"/>
  <c r="AJ3175" i="1"/>
  <c r="AL3175" i="1"/>
  <c r="AM3175" i="1"/>
  <c r="AQ3175" i="1"/>
  <c r="AS3175" i="1"/>
  <c r="A3176" i="1"/>
  <c r="B3176" i="1"/>
  <c r="C3176" i="1"/>
  <c r="J3176" i="1"/>
  <c r="K3176" i="1"/>
  <c r="M3176" i="1"/>
  <c r="AB3176" i="1"/>
  <c r="AF3176" i="1"/>
  <c r="AG3176" i="1"/>
  <c r="AI3176" i="1"/>
  <c r="AJ3176" i="1"/>
  <c r="AL3176" i="1"/>
  <c r="AM3176" i="1"/>
  <c r="AQ3176" i="1"/>
  <c r="AS3176" i="1"/>
  <c r="A3177" i="1"/>
  <c r="B3177" i="1"/>
  <c r="C3177" i="1"/>
  <c r="J3177" i="1"/>
  <c r="K3177" i="1"/>
  <c r="M3177" i="1"/>
  <c r="AB3177" i="1"/>
  <c r="AF3177" i="1"/>
  <c r="AG3177" i="1"/>
  <c r="AI3177" i="1"/>
  <c r="AJ3177" i="1"/>
  <c r="AL3177" i="1"/>
  <c r="AM3177" i="1"/>
  <c r="AQ3177" i="1"/>
  <c r="AS3177" i="1"/>
  <c r="A3178" i="1"/>
  <c r="B3178" i="1"/>
  <c r="C3178" i="1"/>
  <c r="J3178" i="1"/>
  <c r="K3178" i="1"/>
  <c r="M3178" i="1"/>
  <c r="AB3178" i="1"/>
  <c r="AF3178" i="1"/>
  <c r="AG3178" i="1"/>
  <c r="AI3178" i="1"/>
  <c r="AJ3178" i="1"/>
  <c r="AL3178" i="1"/>
  <c r="AM3178" i="1"/>
  <c r="AQ3178" i="1"/>
  <c r="AS3178" i="1"/>
  <c r="A3179" i="1"/>
  <c r="B3179" i="1"/>
  <c r="C3179" i="1"/>
  <c r="J3179" i="1"/>
  <c r="K3179" i="1"/>
  <c r="M3179" i="1"/>
  <c r="AB3179" i="1"/>
  <c r="AF3179" i="1"/>
  <c r="AG3179" i="1"/>
  <c r="AI3179" i="1"/>
  <c r="AJ3179" i="1"/>
  <c r="AL3179" i="1"/>
  <c r="AM3179" i="1"/>
  <c r="AQ3179" i="1"/>
  <c r="AS3179" i="1"/>
  <c r="A3180" i="1"/>
  <c r="B3180" i="1"/>
  <c r="C3180" i="1"/>
  <c r="J3180" i="1"/>
  <c r="K3180" i="1"/>
  <c r="M3180" i="1"/>
  <c r="AB3180" i="1"/>
  <c r="AF3180" i="1"/>
  <c r="AG3180" i="1"/>
  <c r="AI3180" i="1"/>
  <c r="AJ3180" i="1"/>
  <c r="AL3180" i="1"/>
  <c r="AM3180" i="1"/>
  <c r="AQ3180" i="1"/>
  <c r="AS3180" i="1"/>
  <c r="A3181" i="1"/>
  <c r="B3181" i="1"/>
  <c r="C3181" i="1"/>
  <c r="J3181" i="1"/>
  <c r="K3181" i="1"/>
  <c r="M3181" i="1"/>
  <c r="AB3181" i="1"/>
  <c r="AF3181" i="1"/>
  <c r="AG3181" i="1"/>
  <c r="AI3181" i="1"/>
  <c r="AJ3181" i="1"/>
  <c r="AL3181" i="1"/>
  <c r="AM3181" i="1"/>
  <c r="AQ3181" i="1"/>
  <c r="AS3181" i="1"/>
  <c r="A3182" i="1"/>
  <c r="B3182" i="1"/>
  <c r="C3182" i="1"/>
  <c r="J3182" i="1"/>
  <c r="K3182" i="1"/>
  <c r="M3182" i="1"/>
  <c r="AB3182" i="1"/>
  <c r="AF3182" i="1"/>
  <c r="AG3182" i="1"/>
  <c r="AI3182" i="1"/>
  <c r="AJ3182" i="1"/>
  <c r="AL3182" i="1"/>
  <c r="AM3182" i="1"/>
  <c r="AQ3182" i="1"/>
  <c r="AS3182" i="1"/>
  <c r="A3183" i="1"/>
  <c r="B3183" i="1"/>
  <c r="C3183" i="1"/>
  <c r="J3183" i="1"/>
  <c r="K3183" i="1"/>
  <c r="M3183" i="1"/>
  <c r="AB3183" i="1"/>
  <c r="AF3183" i="1"/>
  <c r="AG3183" i="1"/>
  <c r="AI3183" i="1"/>
  <c r="AJ3183" i="1"/>
  <c r="AL3183" i="1"/>
  <c r="AM3183" i="1"/>
  <c r="AQ3183" i="1"/>
  <c r="AS3183" i="1"/>
  <c r="A3184" i="1"/>
  <c r="B3184" i="1"/>
  <c r="C3184" i="1"/>
  <c r="J3184" i="1"/>
  <c r="K3184" i="1"/>
  <c r="M3184" i="1"/>
  <c r="AB3184" i="1"/>
  <c r="AF3184" i="1"/>
  <c r="AG3184" i="1"/>
  <c r="AI3184" i="1"/>
  <c r="AJ3184" i="1"/>
  <c r="AL3184" i="1"/>
  <c r="AM3184" i="1"/>
  <c r="AQ3184" i="1"/>
  <c r="AS3184" i="1"/>
  <c r="A3185" i="1"/>
  <c r="B3185" i="1"/>
  <c r="C3185" i="1"/>
  <c r="J3185" i="1"/>
  <c r="K3185" i="1"/>
  <c r="M3185" i="1"/>
  <c r="AB3185" i="1"/>
  <c r="AF3185" i="1"/>
  <c r="AG3185" i="1"/>
  <c r="AI3185" i="1"/>
  <c r="AJ3185" i="1"/>
  <c r="AL3185" i="1"/>
  <c r="AM3185" i="1"/>
  <c r="AQ3185" i="1"/>
  <c r="AS3185" i="1"/>
  <c r="A3186" i="1"/>
  <c r="B3186" i="1"/>
  <c r="C3186" i="1"/>
  <c r="J3186" i="1"/>
  <c r="K3186" i="1"/>
  <c r="M3186" i="1"/>
  <c r="AB3186" i="1"/>
  <c r="AF3186" i="1"/>
  <c r="AG3186" i="1"/>
  <c r="AI3186" i="1"/>
  <c r="AJ3186" i="1"/>
  <c r="AL3186" i="1"/>
  <c r="AM3186" i="1"/>
  <c r="AQ3186" i="1"/>
  <c r="AS3186" i="1"/>
  <c r="A3187" i="1"/>
  <c r="B3187" i="1"/>
  <c r="C3187" i="1"/>
  <c r="J3187" i="1"/>
  <c r="K3187" i="1"/>
  <c r="M3187" i="1"/>
  <c r="AB3187" i="1"/>
  <c r="AF3187" i="1"/>
  <c r="AG3187" i="1"/>
  <c r="AI3187" i="1"/>
  <c r="AJ3187" i="1"/>
  <c r="AL3187" i="1"/>
  <c r="AM3187" i="1"/>
  <c r="AQ3187" i="1"/>
  <c r="AS3187" i="1"/>
  <c r="A3188" i="1"/>
  <c r="B3188" i="1"/>
  <c r="C3188" i="1"/>
  <c r="J3188" i="1"/>
  <c r="K3188" i="1"/>
  <c r="M3188" i="1"/>
  <c r="AB3188" i="1"/>
  <c r="AF3188" i="1"/>
  <c r="AG3188" i="1"/>
  <c r="AI3188" i="1"/>
  <c r="AJ3188" i="1"/>
  <c r="AL3188" i="1"/>
  <c r="AM3188" i="1"/>
  <c r="AQ3188" i="1"/>
  <c r="AS3188" i="1"/>
  <c r="A3189" i="1"/>
  <c r="B3189" i="1"/>
  <c r="C3189" i="1"/>
  <c r="J3189" i="1"/>
  <c r="K3189" i="1"/>
  <c r="M3189" i="1"/>
  <c r="AB3189" i="1"/>
  <c r="AF3189" i="1"/>
  <c r="AG3189" i="1"/>
  <c r="AI3189" i="1"/>
  <c r="AJ3189" i="1"/>
  <c r="AL3189" i="1"/>
  <c r="AM3189" i="1"/>
  <c r="AQ3189" i="1"/>
  <c r="AS3189" i="1"/>
  <c r="A3190" i="1"/>
  <c r="B3190" i="1"/>
  <c r="C3190" i="1"/>
  <c r="J3190" i="1"/>
  <c r="K3190" i="1"/>
  <c r="M3190" i="1"/>
  <c r="AB3190" i="1"/>
  <c r="AF3190" i="1"/>
  <c r="AG3190" i="1"/>
  <c r="AI3190" i="1"/>
  <c r="AJ3190" i="1"/>
  <c r="AL3190" i="1"/>
  <c r="AM3190" i="1"/>
  <c r="AQ3190" i="1"/>
  <c r="AS3190" i="1"/>
  <c r="A3191" i="1"/>
  <c r="B3191" i="1"/>
  <c r="C3191" i="1"/>
  <c r="J3191" i="1"/>
  <c r="K3191" i="1"/>
  <c r="M3191" i="1"/>
  <c r="AB3191" i="1"/>
  <c r="AF3191" i="1"/>
  <c r="AG3191" i="1"/>
  <c r="AI3191" i="1"/>
  <c r="AJ3191" i="1"/>
  <c r="AL3191" i="1"/>
  <c r="AM3191" i="1"/>
  <c r="AQ3191" i="1"/>
  <c r="AS3191" i="1"/>
  <c r="A3192" i="1"/>
  <c r="B3192" i="1"/>
  <c r="C3192" i="1"/>
  <c r="J3192" i="1"/>
  <c r="K3192" i="1"/>
  <c r="M3192" i="1"/>
  <c r="AB3192" i="1"/>
  <c r="AF3192" i="1"/>
  <c r="AG3192" i="1"/>
  <c r="AI3192" i="1"/>
  <c r="AJ3192" i="1"/>
  <c r="AL3192" i="1"/>
  <c r="AM3192" i="1"/>
  <c r="AQ3192" i="1"/>
  <c r="AS3192" i="1"/>
  <c r="A3193" i="1"/>
  <c r="B3193" i="1"/>
  <c r="C3193" i="1"/>
  <c r="J3193" i="1"/>
  <c r="K3193" i="1"/>
  <c r="M3193" i="1"/>
  <c r="AB3193" i="1"/>
  <c r="AF3193" i="1"/>
  <c r="AG3193" i="1"/>
  <c r="AI3193" i="1"/>
  <c r="AJ3193" i="1"/>
  <c r="AL3193" i="1"/>
  <c r="AM3193" i="1"/>
  <c r="AQ3193" i="1"/>
  <c r="AS3193" i="1"/>
  <c r="A3194" i="1"/>
  <c r="B3194" i="1"/>
  <c r="C3194" i="1"/>
  <c r="J3194" i="1"/>
  <c r="K3194" i="1"/>
  <c r="M3194" i="1"/>
  <c r="AB3194" i="1"/>
  <c r="AF3194" i="1"/>
  <c r="AG3194" i="1"/>
  <c r="AI3194" i="1"/>
  <c r="AJ3194" i="1"/>
  <c r="AL3194" i="1"/>
  <c r="AM3194" i="1"/>
  <c r="AQ3194" i="1"/>
  <c r="AS3194" i="1"/>
  <c r="A3195" i="1"/>
  <c r="B3195" i="1"/>
  <c r="C3195" i="1"/>
  <c r="J3195" i="1"/>
  <c r="K3195" i="1"/>
  <c r="M3195" i="1"/>
  <c r="AB3195" i="1"/>
  <c r="AF3195" i="1"/>
  <c r="AG3195" i="1"/>
  <c r="AI3195" i="1"/>
  <c r="AJ3195" i="1"/>
  <c r="AL3195" i="1"/>
  <c r="AM3195" i="1"/>
  <c r="AQ3195" i="1"/>
  <c r="AS3195" i="1"/>
  <c r="A3196" i="1"/>
  <c r="B3196" i="1"/>
  <c r="C3196" i="1"/>
  <c r="J3196" i="1"/>
  <c r="K3196" i="1"/>
  <c r="M3196" i="1"/>
  <c r="AB3196" i="1"/>
  <c r="AF3196" i="1"/>
  <c r="AG3196" i="1"/>
  <c r="AI3196" i="1"/>
  <c r="AJ3196" i="1"/>
  <c r="AL3196" i="1"/>
  <c r="AM3196" i="1"/>
  <c r="AQ3196" i="1"/>
  <c r="AS3196" i="1"/>
  <c r="A3197" i="1"/>
  <c r="B3197" i="1"/>
  <c r="C3197" i="1"/>
  <c r="J3197" i="1"/>
  <c r="K3197" i="1"/>
  <c r="M3197" i="1"/>
  <c r="AB3197" i="1"/>
  <c r="AF3197" i="1"/>
  <c r="AG3197" i="1"/>
  <c r="AI3197" i="1"/>
  <c r="AJ3197" i="1"/>
  <c r="AL3197" i="1"/>
  <c r="AM3197" i="1"/>
  <c r="AQ3197" i="1"/>
  <c r="AS3197" i="1"/>
  <c r="A3198" i="1"/>
  <c r="B3198" i="1"/>
  <c r="C3198" i="1"/>
  <c r="J3198" i="1"/>
  <c r="K3198" i="1"/>
  <c r="M3198" i="1"/>
  <c r="AB3198" i="1"/>
  <c r="AF3198" i="1"/>
  <c r="AG3198" i="1"/>
  <c r="AI3198" i="1"/>
  <c r="AJ3198" i="1"/>
  <c r="AL3198" i="1"/>
  <c r="AM3198" i="1"/>
  <c r="AQ3198" i="1"/>
  <c r="AS3198" i="1"/>
  <c r="A3199" i="1"/>
  <c r="B3199" i="1"/>
  <c r="C3199" i="1"/>
  <c r="J3199" i="1"/>
  <c r="K3199" i="1"/>
  <c r="M3199" i="1"/>
  <c r="AB3199" i="1"/>
  <c r="AF3199" i="1"/>
  <c r="AG3199" i="1"/>
  <c r="AI3199" i="1"/>
  <c r="AJ3199" i="1"/>
  <c r="AL3199" i="1"/>
  <c r="AM3199" i="1"/>
  <c r="AQ3199" i="1"/>
  <c r="AS3199" i="1"/>
  <c r="A3200" i="1"/>
  <c r="B3200" i="1"/>
  <c r="C3200" i="1"/>
  <c r="J3200" i="1"/>
  <c r="K3200" i="1"/>
  <c r="M3200" i="1"/>
  <c r="AB3200" i="1"/>
  <c r="AF3200" i="1"/>
  <c r="AG3200" i="1"/>
  <c r="AI3200" i="1"/>
  <c r="AJ3200" i="1"/>
  <c r="AL3200" i="1"/>
  <c r="AM3200" i="1"/>
  <c r="AQ3200" i="1"/>
  <c r="AS3200" i="1"/>
  <c r="A3201" i="1"/>
  <c r="B3201" i="1"/>
  <c r="C3201" i="1"/>
  <c r="J3201" i="1"/>
  <c r="K3201" i="1"/>
  <c r="M3201" i="1"/>
  <c r="AB3201" i="1"/>
  <c r="AF3201" i="1"/>
  <c r="AG3201" i="1"/>
  <c r="AI3201" i="1"/>
  <c r="AJ3201" i="1"/>
  <c r="AL3201" i="1"/>
  <c r="AM3201" i="1"/>
  <c r="AQ3201" i="1"/>
  <c r="AS3201" i="1"/>
  <c r="A3202" i="1"/>
  <c r="B3202" i="1"/>
  <c r="C3202" i="1"/>
  <c r="J3202" i="1"/>
  <c r="K3202" i="1"/>
  <c r="M3202" i="1"/>
  <c r="AB3202" i="1"/>
  <c r="AF3202" i="1"/>
  <c r="AG3202" i="1"/>
  <c r="AI3202" i="1"/>
  <c r="AJ3202" i="1"/>
  <c r="AL3202" i="1"/>
  <c r="AM3202" i="1"/>
  <c r="AQ3202" i="1"/>
  <c r="AS3202" i="1"/>
  <c r="A3203" i="1"/>
  <c r="B3203" i="1"/>
  <c r="C3203" i="1"/>
  <c r="J3203" i="1"/>
  <c r="K3203" i="1"/>
  <c r="M3203" i="1"/>
  <c r="AB3203" i="1"/>
  <c r="AF3203" i="1"/>
  <c r="AG3203" i="1"/>
  <c r="AI3203" i="1"/>
  <c r="AJ3203" i="1"/>
  <c r="AL3203" i="1"/>
  <c r="AM3203" i="1"/>
  <c r="AQ3203" i="1"/>
  <c r="AS3203" i="1"/>
  <c r="A3204" i="1"/>
  <c r="B3204" i="1"/>
  <c r="C3204" i="1"/>
  <c r="J3204" i="1"/>
  <c r="K3204" i="1"/>
  <c r="M3204" i="1"/>
  <c r="AB3204" i="1"/>
  <c r="AF3204" i="1"/>
  <c r="AG3204" i="1"/>
  <c r="AI3204" i="1"/>
  <c r="AJ3204" i="1"/>
  <c r="AL3204" i="1"/>
  <c r="AM3204" i="1"/>
  <c r="AQ3204" i="1"/>
  <c r="AS3204" i="1"/>
  <c r="A3205" i="1"/>
  <c r="B3205" i="1"/>
  <c r="C3205" i="1"/>
  <c r="J3205" i="1"/>
  <c r="K3205" i="1"/>
  <c r="M3205" i="1"/>
  <c r="AB3205" i="1"/>
  <c r="AF3205" i="1"/>
  <c r="AG3205" i="1"/>
  <c r="AI3205" i="1"/>
  <c r="AJ3205" i="1"/>
  <c r="AL3205" i="1"/>
  <c r="AM3205" i="1"/>
  <c r="AQ3205" i="1"/>
  <c r="AS3205" i="1"/>
  <c r="A3206" i="1"/>
  <c r="B3206" i="1"/>
  <c r="C3206" i="1"/>
  <c r="J3206" i="1"/>
  <c r="K3206" i="1"/>
  <c r="M3206" i="1"/>
  <c r="AB3206" i="1"/>
  <c r="AF3206" i="1"/>
  <c r="AG3206" i="1"/>
  <c r="AI3206" i="1"/>
  <c r="AJ3206" i="1"/>
  <c r="AL3206" i="1"/>
  <c r="AM3206" i="1"/>
  <c r="AQ3206" i="1"/>
  <c r="AS3206" i="1"/>
  <c r="A3207" i="1"/>
  <c r="B3207" i="1"/>
  <c r="C3207" i="1"/>
  <c r="J3207" i="1"/>
  <c r="K3207" i="1"/>
  <c r="M3207" i="1"/>
  <c r="AB3207" i="1"/>
  <c r="AF3207" i="1"/>
  <c r="AG3207" i="1"/>
  <c r="AI3207" i="1"/>
  <c r="AJ3207" i="1"/>
  <c r="AL3207" i="1"/>
  <c r="AM3207" i="1"/>
  <c r="AQ3207" i="1"/>
  <c r="AS3207" i="1"/>
  <c r="A3208" i="1"/>
  <c r="B3208" i="1"/>
  <c r="C3208" i="1"/>
  <c r="J3208" i="1"/>
  <c r="K3208" i="1"/>
  <c r="M3208" i="1"/>
  <c r="AB3208" i="1"/>
  <c r="AF3208" i="1"/>
  <c r="AG3208" i="1"/>
  <c r="AI3208" i="1"/>
  <c r="AJ3208" i="1"/>
  <c r="AL3208" i="1"/>
  <c r="AM3208" i="1"/>
  <c r="AQ3208" i="1"/>
  <c r="AS3208" i="1"/>
  <c r="A3209" i="1"/>
  <c r="B3209" i="1"/>
  <c r="C3209" i="1"/>
  <c r="J3209" i="1"/>
  <c r="K3209" i="1"/>
  <c r="M3209" i="1"/>
  <c r="AB3209" i="1"/>
  <c r="AF3209" i="1"/>
  <c r="AG3209" i="1"/>
  <c r="AI3209" i="1"/>
  <c r="AJ3209" i="1"/>
  <c r="AL3209" i="1"/>
  <c r="AM3209" i="1"/>
  <c r="AQ3209" i="1"/>
  <c r="AS3209" i="1"/>
  <c r="A3210" i="1"/>
  <c r="B3210" i="1"/>
  <c r="C3210" i="1"/>
  <c r="J3210" i="1"/>
  <c r="K3210" i="1"/>
  <c r="M3210" i="1"/>
  <c r="AB3210" i="1"/>
  <c r="AF3210" i="1"/>
  <c r="AG3210" i="1"/>
  <c r="AI3210" i="1"/>
  <c r="AJ3210" i="1"/>
  <c r="AL3210" i="1"/>
  <c r="AM3210" i="1"/>
  <c r="AQ3210" i="1"/>
  <c r="AS3210" i="1"/>
  <c r="A3211" i="1"/>
  <c r="B3211" i="1"/>
  <c r="C3211" i="1"/>
  <c r="J3211" i="1"/>
  <c r="K3211" i="1"/>
  <c r="M3211" i="1"/>
  <c r="AB3211" i="1"/>
  <c r="AF3211" i="1"/>
  <c r="AG3211" i="1"/>
  <c r="AI3211" i="1"/>
  <c r="AJ3211" i="1"/>
  <c r="AL3211" i="1"/>
  <c r="AM3211" i="1"/>
  <c r="AQ3211" i="1"/>
  <c r="AS3211" i="1"/>
  <c r="A3212" i="1"/>
  <c r="B3212" i="1"/>
  <c r="C3212" i="1"/>
  <c r="J3212" i="1"/>
  <c r="K3212" i="1"/>
  <c r="M3212" i="1"/>
  <c r="AB3212" i="1"/>
  <c r="AF3212" i="1"/>
  <c r="AG3212" i="1"/>
  <c r="AI3212" i="1"/>
  <c r="AJ3212" i="1"/>
  <c r="AL3212" i="1"/>
  <c r="AM3212" i="1"/>
  <c r="AQ3212" i="1"/>
  <c r="AS3212" i="1"/>
  <c r="A3213" i="1"/>
  <c r="B3213" i="1"/>
  <c r="C3213" i="1"/>
  <c r="J3213" i="1"/>
  <c r="K3213" i="1"/>
  <c r="M3213" i="1"/>
  <c r="AB3213" i="1"/>
  <c r="AF3213" i="1"/>
  <c r="AG3213" i="1"/>
  <c r="AI3213" i="1"/>
  <c r="AJ3213" i="1"/>
  <c r="AL3213" i="1"/>
  <c r="AM3213" i="1"/>
  <c r="AQ3213" i="1"/>
  <c r="AS3213" i="1"/>
  <c r="A3214" i="1"/>
  <c r="B3214" i="1"/>
  <c r="C3214" i="1"/>
  <c r="J3214" i="1"/>
  <c r="K3214" i="1"/>
  <c r="M3214" i="1"/>
  <c r="AB3214" i="1"/>
  <c r="AF3214" i="1"/>
  <c r="AG3214" i="1"/>
  <c r="AI3214" i="1"/>
  <c r="AJ3214" i="1"/>
  <c r="AL3214" i="1"/>
  <c r="AM3214" i="1"/>
  <c r="AQ3214" i="1"/>
  <c r="AS3214" i="1"/>
  <c r="A3215" i="1"/>
  <c r="B3215" i="1"/>
  <c r="C3215" i="1"/>
  <c r="J3215" i="1"/>
  <c r="K3215" i="1"/>
  <c r="M3215" i="1"/>
  <c r="AB3215" i="1"/>
  <c r="AF3215" i="1"/>
  <c r="AG3215" i="1"/>
  <c r="AI3215" i="1"/>
  <c r="AJ3215" i="1"/>
  <c r="AL3215" i="1"/>
  <c r="AM3215" i="1"/>
  <c r="AQ3215" i="1"/>
  <c r="AS3215" i="1"/>
  <c r="A3216" i="1"/>
  <c r="B3216" i="1"/>
  <c r="C3216" i="1"/>
  <c r="J3216" i="1"/>
  <c r="K3216" i="1"/>
  <c r="M3216" i="1"/>
  <c r="AB3216" i="1"/>
  <c r="AF3216" i="1"/>
  <c r="AG3216" i="1"/>
  <c r="AI3216" i="1"/>
  <c r="AJ3216" i="1"/>
  <c r="AL3216" i="1"/>
  <c r="AM3216" i="1"/>
  <c r="AQ3216" i="1"/>
  <c r="AS3216" i="1"/>
  <c r="A3217" i="1"/>
  <c r="B3217" i="1"/>
  <c r="C3217" i="1"/>
  <c r="J3217" i="1"/>
  <c r="K3217" i="1"/>
  <c r="M3217" i="1"/>
  <c r="AB3217" i="1"/>
  <c r="AF3217" i="1"/>
  <c r="AG3217" i="1"/>
  <c r="AI3217" i="1"/>
  <c r="AJ3217" i="1"/>
  <c r="AL3217" i="1"/>
  <c r="AM3217" i="1"/>
  <c r="AQ3217" i="1"/>
  <c r="AS3217" i="1"/>
  <c r="A3218" i="1"/>
  <c r="B3218" i="1"/>
  <c r="C3218" i="1"/>
  <c r="J3218" i="1"/>
  <c r="K3218" i="1"/>
  <c r="M3218" i="1"/>
  <c r="AB3218" i="1"/>
  <c r="AF3218" i="1"/>
  <c r="AG3218" i="1"/>
  <c r="AI3218" i="1"/>
  <c r="AJ3218" i="1"/>
  <c r="AL3218" i="1"/>
  <c r="AM3218" i="1"/>
  <c r="AQ3218" i="1"/>
  <c r="AS3218" i="1"/>
  <c r="A3219" i="1"/>
  <c r="B3219" i="1"/>
  <c r="C3219" i="1"/>
  <c r="J3219" i="1"/>
  <c r="K3219" i="1"/>
  <c r="M3219" i="1"/>
  <c r="AB3219" i="1"/>
  <c r="AF3219" i="1"/>
  <c r="AG3219" i="1"/>
  <c r="AI3219" i="1"/>
  <c r="AJ3219" i="1"/>
  <c r="AL3219" i="1"/>
  <c r="AM3219" i="1"/>
  <c r="AQ3219" i="1"/>
  <c r="AS3219" i="1"/>
  <c r="A3220" i="1"/>
  <c r="B3220" i="1"/>
  <c r="C3220" i="1"/>
  <c r="J3220" i="1"/>
  <c r="K3220" i="1"/>
  <c r="M3220" i="1"/>
  <c r="AB3220" i="1"/>
  <c r="AF3220" i="1"/>
  <c r="AG3220" i="1"/>
  <c r="AI3220" i="1"/>
  <c r="AJ3220" i="1"/>
  <c r="AL3220" i="1"/>
  <c r="AM3220" i="1"/>
  <c r="AQ3220" i="1"/>
  <c r="AS3220" i="1"/>
  <c r="A3221" i="1"/>
  <c r="B3221" i="1"/>
  <c r="C3221" i="1"/>
  <c r="J3221" i="1"/>
  <c r="K3221" i="1"/>
  <c r="M3221" i="1"/>
  <c r="AB3221" i="1"/>
  <c r="AF3221" i="1"/>
  <c r="AG3221" i="1"/>
  <c r="AI3221" i="1"/>
  <c r="AJ3221" i="1"/>
  <c r="AL3221" i="1"/>
  <c r="AM3221" i="1"/>
  <c r="AQ3221" i="1"/>
  <c r="AS3221" i="1"/>
  <c r="A3222" i="1"/>
  <c r="B3222" i="1"/>
  <c r="C3222" i="1"/>
  <c r="J3222" i="1"/>
  <c r="K3222" i="1"/>
  <c r="M3222" i="1"/>
  <c r="AB3222" i="1"/>
  <c r="AF3222" i="1"/>
  <c r="AG3222" i="1"/>
  <c r="AI3222" i="1"/>
  <c r="AJ3222" i="1"/>
  <c r="AL3222" i="1"/>
  <c r="AM3222" i="1"/>
  <c r="AQ3222" i="1"/>
  <c r="AS3222" i="1"/>
  <c r="A3223" i="1"/>
  <c r="B3223" i="1"/>
  <c r="C3223" i="1"/>
  <c r="J3223" i="1"/>
  <c r="K3223" i="1"/>
  <c r="M3223" i="1"/>
  <c r="AB3223" i="1"/>
  <c r="AF3223" i="1"/>
  <c r="AG3223" i="1"/>
  <c r="AI3223" i="1"/>
  <c r="AJ3223" i="1"/>
  <c r="AL3223" i="1"/>
  <c r="AM3223" i="1"/>
  <c r="AQ3223" i="1"/>
  <c r="AS3223" i="1"/>
  <c r="A3224" i="1"/>
  <c r="B3224" i="1"/>
  <c r="C3224" i="1"/>
  <c r="J3224" i="1"/>
  <c r="K3224" i="1"/>
  <c r="M3224" i="1"/>
  <c r="AB3224" i="1"/>
  <c r="AF3224" i="1"/>
  <c r="AG3224" i="1"/>
  <c r="AI3224" i="1"/>
  <c r="AJ3224" i="1"/>
  <c r="AL3224" i="1"/>
  <c r="AM3224" i="1"/>
  <c r="AQ3224" i="1"/>
  <c r="AS3224" i="1"/>
  <c r="A3225" i="1"/>
  <c r="B3225" i="1"/>
  <c r="C3225" i="1"/>
  <c r="J3225" i="1"/>
  <c r="K3225" i="1"/>
  <c r="M3225" i="1"/>
  <c r="AB3225" i="1"/>
  <c r="AF3225" i="1"/>
  <c r="AG3225" i="1"/>
  <c r="AI3225" i="1"/>
  <c r="AJ3225" i="1"/>
  <c r="AL3225" i="1"/>
  <c r="AM3225" i="1"/>
  <c r="AQ3225" i="1"/>
  <c r="AS3225" i="1"/>
  <c r="A3226" i="1"/>
  <c r="B3226" i="1"/>
  <c r="C3226" i="1"/>
  <c r="J3226" i="1"/>
  <c r="K3226" i="1"/>
  <c r="M3226" i="1"/>
  <c r="AB3226" i="1"/>
  <c r="AF3226" i="1"/>
  <c r="AG3226" i="1"/>
  <c r="AI3226" i="1"/>
  <c r="AJ3226" i="1"/>
  <c r="AL3226" i="1"/>
  <c r="AM3226" i="1"/>
  <c r="AQ3226" i="1"/>
  <c r="AS3226" i="1"/>
  <c r="A3227" i="1"/>
  <c r="B3227" i="1"/>
  <c r="C3227" i="1"/>
  <c r="J3227" i="1"/>
  <c r="K3227" i="1"/>
  <c r="M3227" i="1"/>
  <c r="AB3227" i="1"/>
  <c r="AF3227" i="1"/>
  <c r="AG3227" i="1"/>
  <c r="AI3227" i="1"/>
  <c r="AJ3227" i="1"/>
  <c r="AL3227" i="1"/>
  <c r="AM3227" i="1"/>
  <c r="AQ3227" i="1"/>
  <c r="AS3227" i="1"/>
  <c r="A3228" i="1"/>
  <c r="B3228" i="1"/>
  <c r="C3228" i="1"/>
  <c r="J3228" i="1"/>
  <c r="K3228" i="1"/>
  <c r="M3228" i="1"/>
  <c r="AB3228" i="1"/>
  <c r="AF3228" i="1"/>
  <c r="AG3228" i="1"/>
  <c r="AI3228" i="1"/>
  <c r="AJ3228" i="1"/>
  <c r="AL3228" i="1"/>
  <c r="AM3228" i="1"/>
  <c r="AQ3228" i="1"/>
  <c r="AS3228" i="1"/>
  <c r="A3229" i="1"/>
  <c r="B3229" i="1"/>
  <c r="C3229" i="1"/>
  <c r="J3229" i="1"/>
  <c r="K3229" i="1"/>
  <c r="M3229" i="1"/>
  <c r="AB3229" i="1"/>
  <c r="AF3229" i="1"/>
  <c r="AG3229" i="1"/>
  <c r="AI3229" i="1"/>
  <c r="AJ3229" i="1"/>
  <c r="AL3229" i="1"/>
  <c r="AM3229" i="1"/>
  <c r="AQ3229" i="1"/>
  <c r="AS3229" i="1"/>
  <c r="A3230" i="1"/>
  <c r="B3230" i="1"/>
  <c r="C3230" i="1"/>
  <c r="J3230" i="1"/>
  <c r="K3230" i="1"/>
  <c r="M3230" i="1"/>
  <c r="AB3230" i="1"/>
  <c r="AF3230" i="1"/>
  <c r="AG3230" i="1"/>
  <c r="AI3230" i="1"/>
  <c r="AJ3230" i="1"/>
  <c r="AL3230" i="1"/>
  <c r="AM3230" i="1"/>
  <c r="AQ3230" i="1"/>
  <c r="AS3230" i="1"/>
  <c r="A3231" i="1"/>
  <c r="B3231" i="1"/>
  <c r="C3231" i="1"/>
  <c r="J3231" i="1"/>
  <c r="K3231" i="1"/>
  <c r="M3231" i="1"/>
  <c r="AB3231" i="1"/>
  <c r="AF3231" i="1"/>
  <c r="AG3231" i="1"/>
  <c r="AI3231" i="1"/>
  <c r="AJ3231" i="1"/>
  <c r="AL3231" i="1"/>
  <c r="AM3231" i="1"/>
  <c r="AQ3231" i="1"/>
  <c r="AS3231" i="1"/>
  <c r="A3232" i="1"/>
  <c r="B3232" i="1"/>
  <c r="C3232" i="1"/>
  <c r="J3232" i="1"/>
  <c r="K3232" i="1"/>
  <c r="M3232" i="1"/>
  <c r="AB3232" i="1"/>
  <c r="AF3232" i="1"/>
  <c r="AG3232" i="1"/>
  <c r="AI3232" i="1"/>
  <c r="AJ3232" i="1"/>
  <c r="AL3232" i="1"/>
  <c r="AM3232" i="1"/>
  <c r="AQ3232" i="1"/>
  <c r="AS3232" i="1"/>
  <c r="A3233" i="1"/>
  <c r="B3233" i="1"/>
  <c r="C3233" i="1"/>
  <c r="J3233" i="1"/>
  <c r="K3233" i="1"/>
  <c r="M3233" i="1"/>
  <c r="AB3233" i="1"/>
  <c r="AF3233" i="1"/>
  <c r="AG3233" i="1"/>
  <c r="AI3233" i="1"/>
  <c r="AJ3233" i="1"/>
  <c r="AL3233" i="1"/>
  <c r="AM3233" i="1"/>
  <c r="AQ3233" i="1"/>
  <c r="AS3233" i="1"/>
  <c r="A3234" i="1"/>
  <c r="B3234" i="1"/>
  <c r="C3234" i="1"/>
  <c r="J3234" i="1"/>
  <c r="K3234" i="1"/>
  <c r="M3234" i="1"/>
  <c r="AB3234" i="1"/>
  <c r="AF3234" i="1"/>
  <c r="AG3234" i="1"/>
  <c r="AI3234" i="1"/>
  <c r="AJ3234" i="1"/>
  <c r="AL3234" i="1"/>
  <c r="AM3234" i="1"/>
  <c r="AQ3234" i="1"/>
  <c r="AS3234" i="1"/>
  <c r="A3235" i="1"/>
  <c r="B3235" i="1"/>
  <c r="C3235" i="1"/>
  <c r="J3235" i="1"/>
  <c r="K3235" i="1"/>
  <c r="M3235" i="1"/>
  <c r="AB3235" i="1"/>
  <c r="AF3235" i="1"/>
  <c r="AG3235" i="1"/>
  <c r="AI3235" i="1"/>
  <c r="AJ3235" i="1"/>
  <c r="AL3235" i="1"/>
  <c r="AM3235" i="1"/>
  <c r="AQ3235" i="1"/>
  <c r="AS3235" i="1"/>
  <c r="A3236" i="1"/>
  <c r="B3236" i="1"/>
  <c r="C3236" i="1"/>
  <c r="J3236" i="1"/>
  <c r="K3236" i="1"/>
  <c r="M3236" i="1"/>
  <c r="AB3236" i="1"/>
  <c r="AF3236" i="1"/>
  <c r="AG3236" i="1"/>
  <c r="AI3236" i="1"/>
  <c r="AJ3236" i="1"/>
  <c r="AL3236" i="1"/>
  <c r="AM3236" i="1"/>
  <c r="AQ3236" i="1"/>
  <c r="AS3236" i="1"/>
  <c r="A3237" i="1"/>
  <c r="B3237" i="1"/>
  <c r="C3237" i="1"/>
  <c r="J3237" i="1"/>
  <c r="K3237" i="1"/>
  <c r="M3237" i="1"/>
  <c r="AB3237" i="1"/>
  <c r="AF3237" i="1"/>
  <c r="AG3237" i="1"/>
  <c r="AI3237" i="1"/>
  <c r="AJ3237" i="1"/>
  <c r="AL3237" i="1"/>
  <c r="AM3237" i="1"/>
  <c r="AQ3237" i="1"/>
  <c r="AS3237" i="1"/>
  <c r="A3238" i="1"/>
  <c r="B3238" i="1"/>
  <c r="C3238" i="1"/>
  <c r="J3238" i="1"/>
  <c r="K3238" i="1"/>
  <c r="M3238" i="1"/>
  <c r="AB3238" i="1"/>
  <c r="AF3238" i="1"/>
  <c r="AG3238" i="1"/>
  <c r="AI3238" i="1"/>
  <c r="AJ3238" i="1"/>
  <c r="AL3238" i="1"/>
  <c r="AM3238" i="1"/>
  <c r="AQ3238" i="1"/>
  <c r="AS3238" i="1"/>
  <c r="A3239" i="1"/>
  <c r="B3239" i="1"/>
  <c r="C3239" i="1"/>
  <c r="J3239" i="1"/>
  <c r="K3239" i="1"/>
  <c r="M3239" i="1"/>
  <c r="AB3239" i="1"/>
  <c r="AF3239" i="1"/>
  <c r="AG3239" i="1"/>
  <c r="AI3239" i="1"/>
  <c r="AJ3239" i="1"/>
  <c r="AL3239" i="1"/>
  <c r="AM3239" i="1"/>
  <c r="AQ3239" i="1"/>
  <c r="AS3239" i="1"/>
  <c r="A3240" i="1"/>
  <c r="B3240" i="1"/>
  <c r="C3240" i="1"/>
  <c r="J3240" i="1"/>
  <c r="K3240" i="1"/>
  <c r="M3240" i="1"/>
  <c r="AB3240" i="1"/>
  <c r="AF3240" i="1"/>
  <c r="AG3240" i="1"/>
  <c r="AI3240" i="1"/>
  <c r="AJ3240" i="1"/>
  <c r="AL3240" i="1"/>
  <c r="AM3240" i="1"/>
  <c r="AQ3240" i="1"/>
  <c r="AS3240" i="1"/>
  <c r="A3241" i="1"/>
  <c r="B3241" i="1"/>
  <c r="C3241" i="1"/>
  <c r="J3241" i="1"/>
  <c r="K3241" i="1"/>
  <c r="M3241" i="1"/>
  <c r="AB3241" i="1"/>
  <c r="AF3241" i="1"/>
  <c r="AG3241" i="1"/>
  <c r="AI3241" i="1"/>
  <c r="AJ3241" i="1"/>
  <c r="AL3241" i="1"/>
  <c r="AM3241" i="1"/>
  <c r="AQ3241" i="1"/>
  <c r="AS3241" i="1"/>
  <c r="A3242" i="1"/>
  <c r="B3242" i="1"/>
  <c r="C3242" i="1"/>
  <c r="J3242" i="1"/>
  <c r="K3242" i="1"/>
  <c r="M3242" i="1"/>
  <c r="AB3242" i="1"/>
  <c r="AF3242" i="1"/>
  <c r="AG3242" i="1"/>
  <c r="AI3242" i="1"/>
  <c r="AJ3242" i="1"/>
  <c r="AL3242" i="1"/>
  <c r="AM3242" i="1"/>
  <c r="AQ3242" i="1"/>
  <c r="AS3242" i="1"/>
  <c r="A3243" i="1"/>
  <c r="B3243" i="1"/>
  <c r="C3243" i="1"/>
  <c r="J3243" i="1"/>
  <c r="K3243" i="1"/>
  <c r="M3243" i="1"/>
  <c r="AB3243" i="1"/>
  <c r="AF3243" i="1"/>
  <c r="AG3243" i="1"/>
  <c r="AI3243" i="1"/>
  <c r="AJ3243" i="1"/>
  <c r="AL3243" i="1"/>
  <c r="AM3243" i="1"/>
  <c r="AQ3243" i="1"/>
  <c r="AS3243" i="1"/>
  <c r="A3244" i="1"/>
  <c r="B3244" i="1"/>
  <c r="C3244" i="1"/>
  <c r="J3244" i="1"/>
  <c r="K3244" i="1"/>
  <c r="M3244" i="1"/>
  <c r="AB3244" i="1"/>
  <c r="AF3244" i="1"/>
  <c r="AG3244" i="1"/>
  <c r="AI3244" i="1"/>
  <c r="AJ3244" i="1"/>
  <c r="AL3244" i="1"/>
  <c r="AM3244" i="1"/>
  <c r="AQ3244" i="1"/>
  <c r="AS3244" i="1"/>
  <c r="A3245" i="1"/>
  <c r="B3245" i="1"/>
  <c r="C3245" i="1"/>
  <c r="J3245" i="1"/>
  <c r="K3245" i="1"/>
  <c r="M3245" i="1"/>
  <c r="AB3245" i="1"/>
  <c r="AF3245" i="1"/>
  <c r="AG3245" i="1"/>
  <c r="AI3245" i="1"/>
  <c r="AJ3245" i="1"/>
  <c r="AL3245" i="1"/>
  <c r="AM3245" i="1"/>
  <c r="AQ3245" i="1"/>
  <c r="AS3245" i="1"/>
  <c r="A3246" i="1"/>
  <c r="B3246" i="1"/>
  <c r="C3246" i="1"/>
  <c r="J3246" i="1"/>
  <c r="K3246" i="1"/>
  <c r="M3246" i="1"/>
  <c r="AB3246" i="1"/>
  <c r="AF3246" i="1"/>
  <c r="AG3246" i="1"/>
  <c r="AI3246" i="1"/>
  <c r="AJ3246" i="1"/>
  <c r="AL3246" i="1"/>
  <c r="AM3246" i="1"/>
  <c r="AQ3246" i="1"/>
  <c r="AS3246" i="1"/>
  <c r="A3247" i="1"/>
  <c r="B3247" i="1"/>
  <c r="C3247" i="1"/>
  <c r="J3247" i="1"/>
  <c r="K3247" i="1"/>
  <c r="M3247" i="1"/>
  <c r="AB3247" i="1"/>
  <c r="AF3247" i="1"/>
  <c r="AG3247" i="1"/>
  <c r="AI3247" i="1"/>
  <c r="AJ3247" i="1"/>
  <c r="AL3247" i="1"/>
  <c r="AM3247" i="1"/>
  <c r="AQ3247" i="1"/>
  <c r="AS3247" i="1"/>
  <c r="A3248" i="1"/>
  <c r="B3248" i="1"/>
  <c r="C3248" i="1"/>
  <c r="J3248" i="1"/>
  <c r="K3248" i="1"/>
  <c r="M3248" i="1"/>
  <c r="AB3248" i="1"/>
  <c r="AF3248" i="1"/>
  <c r="AG3248" i="1"/>
  <c r="AI3248" i="1"/>
  <c r="AJ3248" i="1"/>
  <c r="AL3248" i="1"/>
  <c r="AM3248" i="1"/>
  <c r="AQ3248" i="1"/>
  <c r="AS3248" i="1"/>
  <c r="A3249" i="1"/>
  <c r="B3249" i="1"/>
  <c r="C3249" i="1"/>
  <c r="J3249" i="1"/>
  <c r="K3249" i="1"/>
  <c r="M3249" i="1"/>
  <c r="AB3249" i="1"/>
  <c r="AF3249" i="1"/>
  <c r="AG3249" i="1"/>
  <c r="AI3249" i="1"/>
  <c r="AJ3249" i="1"/>
  <c r="AL3249" i="1"/>
  <c r="AM3249" i="1"/>
  <c r="AQ3249" i="1"/>
  <c r="AS3249" i="1"/>
  <c r="A3250" i="1"/>
  <c r="B3250" i="1"/>
  <c r="C3250" i="1"/>
  <c r="J3250" i="1"/>
  <c r="K3250" i="1"/>
  <c r="M3250" i="1"/>
  <c r="AB3250" i="1"/>
  <c r="AF3250" i="1"/>
  <c r="AG3250" i="1"/>
  <c r="AI3250" i="1"/>
  <c r="AJ3250" i="1"/>
  <c r="AL3250" i="1"/>
  <c r="AM3250" i="1"/>
  <c r="AQ3250" i="1"/>
  <c r="AS3250" i="1"/>
  <c r="A3251" i="1"/>
  <c r="B3251" i="1"/>
  <c r="C3251" i="1"/>
  <c r="J3251" i="1"/>
  <c r="K3251" i="1"/>
  <c r="M3251" i="1"/>
  <c r="AB3251" i="1"/>
  <c r="AF3251" i="1"/>
  <c r="AG3251" i="1"/>
  <c r="AI3251" i="1"/>
  <c r="AJ3251" i="1"/>
  <c r="AL3251" i="1"/>
  <c r="AM3251" i="1"/>
  <c r="AQ3251" i="1"/>
  <c r="AS3251" i="1"/>
  <c r="A3252" i="1"/>
  <c r="B3252" i="1"/>
  <c r="C3252" i="1"/>
  <c r="J3252" i="1"/>
  <c r="K3252" i="1"/>
  <c r="M3252" i="1"/>
  <c r="AB3252" i="1"/>
  <c r="AF3252" i="1"/>
  <c r="AG3252" i="1"/>
  <c r="AI3252" i="1"/>
  <c r="AJ3252" i="1"/>
  <c r="AL3252" i="1"/>
  <c r="AM3252" i="1"/>
  <c r="AQ3252" i="1"/>
  <c r="AS3252" i="1"/>
  <c r="A3253" i="1"/>
  <c r="B3253" i="1"/>
  <c r="C3253" i="1"/>
  <c r="J3253" i="1"/>
  <c r="K3253" i="1"/>
  <c r="M3253" i="1"/>
  <c r="AB3253" i="1"/>
  <c r="AF3253" i="1"/>
  <c r="AG3253" i="1"/>
  <c r="AI3253" i="1"/>
  <c r="AJ3253" i="1"/>
  <c r="AL3253" i="1"/>
  <c r="AM3253" i="1"/>
  <c r="AQ3253" i="1"/>
  <c r="AS3253" i="1"/>
  <c r="A3254" i="1"/>
  <c r="B3254" i="1"/>
  <c r="C3254" i="1"/>
  <c r="J3254" i="1"/>
  <c r="K3254" i="1"/>
  <c r="M3254" i="1"/>
  <c r="AB3254" i="1"/>
  <c r="AF3254" i="1"/>
  <c r="AG3254" i="1"/>
  <c r="AI3254" i="1"/>
  <c r="AJ3254" i="1"/>
  <c r="AL3254" i="1"/>
  <c r="AM3254" i="1"/>
  <c r="AQ3254" i="1"/>
  <c r="AS3254" i="1"/>
  <c r="A3255" i="1"/>
  <c r="B3255" i="1"/>
  <c r="C3255" i="1"/>
  <c r="J3255" i="1"/>
  <c r="K3255" i="1"/>
  <c r="M3255" i="1"/>
  <c r="AB3255" i="1"/>
  <c r="AF3255" i="1"/>
  <c r="AG3255" i="1"/>
  <c r="AI3255" i="1"/>
  <c r="AJ3255" i="1"/>
  <c r="AL3255" i="1"/>
  <c r="AM3255" i="1"/>
  <c r="AQ3255" i="1"/>
  <c r="AS3255" i="1"/>
  <c r="A3256" i="1"/>
  <c r="B3256" i="1"/>
  <c r="C3256" i="1"/>
  <c r="J3256" i="1"/>
  <c r="K3256" i="1"/>
  <c r="M3256" i="1"/>
  <c r="AB3256" i="1"/>
  <c r="AF3256" i="1"/>
  <c r="AG3256" i="1"/>
  <c r="AI3256" i="1"/>
  <c r="AJ3256" i="1"/>
  <c r="AL3256" i="1"/>
  <c r="AM3256" i="1"/>
  <c r="AQ3256" i="1"/>
  <c r="AS3256" i="1"/>
  <c r="A3257" i="1"/>
  <c r="B3257" i="1"/>
  <c r="C3257" i="1"/>
  <c r="J3257" i="1"/>
  <c r="K3257" i="1"/>
  <c r="M3257" i="1"/>
  <c r="AB3257" i="1"/>
  <c r="AF3257" i="1"/>
  <c r="AG3257" i="1"/>
  <c r="AI3257" i="1"/>
  <c r="AJ3257" i="1"/>
  <c r="AL3257" i="1"/>
  <c r="AM3257" i="1"/>
  <c r="AQ3257" i="1"/>
  <c r="AS3257" i="1"/>
  <c r="A3258" i="1"/>
  <c r="B3258" i="1"/>
  <c r="C3258" i="1"/>
  <c r="J3258" i="1"/>
  <c r="K3258" i="1"/>
  <c r="M3258" i="1"/>
  <c r="AB3258" i="1"/>
  <c r="AF3258" i="1"/>
  <c r="AG3258" i="1"/>
  <c r="AI3258" i="1"/>
  <c r="AJ3258" i="1"/>
  <c r="AL3258" i="1"/>
  <c r="AM3258" i="1"/>
  <c r="AQ3258" i="1"/>
  <c r="AS3258" i="1"/>
  <c r="A3259" i="1"/>
  <c r="B3259" i="1"/>
  <c r="C3259" i="1"/>
  <c r="J3259" i="1"/>
  <c r="K3259" i="1"/>
  <c r="M3259" i="1"/>
  <c r="AB3259" i="1"/>
  <c r="AF3259" i="1"/>
  <c r="AG3259" i="1"/>
  <c r="AI3259" i="1"/>
  <c r="AJ3259" i="1"/>
  <c r="AL3259" i="1"/>
  <c r="AM3259" i="1"/>
  <c r="AQ3259" i="1"/>
  <c r="AS3259" i="1"/>
  <c r="A3260" i="1"/>
  <c r="B3260" i="1"/>
  <c r="C3260" i="1"/>
  <c r="J3260" i="1"/>
  <c r="K3260" i="1"/>
  <c r="M3260" i="1"/>
  <c r="AB3260" i="1"/>
  <c r="AF3260" i="1"/>
  <c r="AG3260" i="1"/>
  <c r="AI3260" i="1"/>
  <c r="AJ3260" i="1"/>
  <c r="AL3260" i="1"/>
  <c r="AM3260" i="1"/>
  <c r="AQ3260" i="1"/>
  <c r="AS3260" i="1"/>
  <c r="A3261" i="1"/>
  <c r="B3261" i="1"/>
  <c r="C3261" i="1"/>
  <c r="J3261" i="1"/>
  <c r="K3261" i="1"/>
  <c r="M3261" i="1"/>
  <c r="AB3261" i="1"/>
  <c r="AF3261" i="1"/>
  <c r="AG3261" i="1"/>
  <c r="AI3261" i="1"/>
  <c r="AJ3261" i="1"/>
  <c r="AL3261" i="1"/>
  <c r="AM3261" i="1"/>
  <c r="AQ3261" i="1"/>
  <c r="AS3261" i="1"/>
  <c r="A3262" i="1"/>
  <c r="B3262" i="1"/>
  <c r="C3262" i="1"/>
  <c r="J3262" i="1"/>
  <c r="K3262" i="1"/>
  <c r="M3262" i="1"/>
  <c r="AB3262" i="1"/>
  <c r="AF3262" i="1"/>
  <c r="AG3262" i="1"/>
  <c r="AI3262" i="1"/>
  <c r="AJ3262" i="1"/>
  <c r="AL3262" i="1"/>
  <c r="AM3262" i="1"/>
  <c r="AQ3262" i="1"/>
  <c r="AS3262" i="1"/>
  <c r="A3263" i="1"/>
  <c r="B3263" i="1"/>
  <c r="C3263" i="1"/>
  <c r="J3263" i="1"/>
  <c r="K3263" i="1"/>
  <c r="M3263" i="1"/>
  <c r="AB3263" i="1"/>
  <c r="AF3263" i="1"/>
  <c r="AG3263" i="1"/>
  <c r="AI3263" i="1"/>
  <c r="AJ3263" i="1"/>
  <c r="AL3263" i="1"/>
  <c r="AM3263" i="1"/>
  <c r="AQ3263" i="1"/>
  <c r="AS3263" i="1"/>
  <c r="A3264" i="1"/>
  <c r="B3264" i="1"/>
  <c r="C3264" i="1"/>
  <c r="J3264" i="1"/>
  <c r="K3264" i="1"/>
  <c r="M3264" i="1"/>
  <c r="AB3264" i="1"/>
  <c r="AF3264" i="1"/>
  <c r="AG3264" i="1"/>
  <c r="AI3264" i="1"/>
  <c r="AJ3264" i="1"/>
  <c r="AL3264" i="1"/>
  <c r="AM3264" i="1"/>
  <c r="AQ3264" i="1"/>
  <c r="AS3264" i="1"/>
  <c r="A3265" i="1"/>
  <c r="B3265" i="1"/>
  <c r="C3265" i="1"/>
  <c r="J3265" i="1"/>
  <c r="K3265" i="1"/>
  <c r="M3265" i="1"/>
  <c r="AB3265" i="1"/>
  <c r="AF3265" i="1"/>
  <c r="AG3265" i="1"/>
  <c r="AI3265" i="1"/>
  <c r="AJ3265" i="1"/>
  <c r="AL3265" i="1"/>
  <c r="AM3265" i="1"/>
  <c r="AQ3265" i="1"/>
  <c r="AS3265" i="1"/>
  <c r="A3266" i="1"/>
  <c r="B3266" i="1"/>
  <c r="C3266" i="1"/>
  <c r="J3266" i="1"/>
  <c r="K3266" i="1"/>
  <c r="M3266" i="1"/>
  <c r="AB3266" i="1"/>
  <c r="AF3266" i="1"/>
  <c r="AG3266" i="1"/>
  <c r="AI3266" i="1"/>
  <c r="AJ3266" i="1"/>
  <c r="AL3266" i="1"/>
  <c r="AM3266" i="1"/>
  <c r="AQ3266" i="1"/>
  <c r="AS3266" i="1"/>
  <c r="A3267" i="1"/>
  <c r="B3267" i="1"/>
  <c r="C3267" i="1"/>
  <c r="J3267" i="1"/>
  <c r="K3267" i="1"/>
  <c r="M3267" i="1"/>
  <c r="AB3267" i="1"/>
  <c r="AF3267" i="1"/>
  <c r="AG3267" i="1"/>
  <c r="AI3267" i="1"/>
  <c r="AJ3267" i="1"/>
  <c r="AL3267" i="1"/>
  <c r="AM3267" i="1"/>
  <c r="AQ3267" i="1"/>
  <c r="AS3267" i="1"/>
  <c r="A3268" i="1"/>
  <c r="B3268" i="1"/>
  <c r="C3268" i="1"/>
  <c r="J3268" i="1"/>
  <c r="K3268" i="1"/>
  <c r="M3268" i="1"/>
  <c r="AB3268" i="1"/>
  <c r="AF3268" i="1"/>
  <c r="AG3268" i="1"/>
  <c r="AI3268" i="1"/>
  <c r="AJ3268" i="1"/>
  <c r="AL3268" i="1"/>
  <c r="AM3268" i="1"/>
  <c r="AQ3268" i="1"/>
  <c r="AS3268" i="1"/>
  <c r="A3269" i="1"/>
  <c r="B3269" i="1"/>
  <c r="C3269" i="1"/>
  <c r="J3269" i="1"/>
  <c r="K3269" i="1"/>
  <c r="M3269" i="1"/>
  <c r="AB3269" i="1"/>
  <c r="AF3269" i="1"/>
  <c r="AG3269" i="1"/>
  <c r="AI3269" i="1"/>
  <c r="AJ3269" i="1"/>
  <c r="AL3269" i="1"/>
  <c r="AM3269" i="1"/>
  <c r="AQ3269" i="1"/>
  <c r="AS3269" i="1"/>
  <c r="A3270" i="1"/>
  <c r="B3270" i="1"/>
  <c r="C3270" i="1"/>
  <c r="J3270" i="1"/>
  <c r="K3270" i="1"/>
  <c r="M3270" i="1"/>
  <c r="AB3270" i="1"/>
  <c r="AF3270" i="1"/>
  <c r="AG3270" i="1"/>
  <c r="AI3270" i="1"/>
  <c r="AJ3270" i="1"/>
  <c r="AL3270" i="1"/>
  <c r="AM3270" i="1"/>
  <c r="AQ3270" i="1"/>
  <c r="AS3270" i="1"/>
  <c r="A3271" i="1"/>
  <c r="B3271" i="1"/>
  <c r="C3271" i="1"/>
  <c r="J3271" i="1"/>
  <c r="K3271" i="1"/>
  <c r="M3271" i="1"/>
  <c r="AB3271" i="1"/>
  <c r="AF3271" i="1"/>
  <c r="AG3271" i="1"/>
  <c r="AI3271" i="1"/>
  <c r="AJ3271" i="1"/>
  <c r="AL3271" i="1"/>
  <c r="AM3271" i="1"/>
  <c r="AQ3271" i="1"/>
  <c r="AS3271" i="1"/>
  <c r="A3272" i="1"/>
  <c r="B3272" i="1"/>
  <c r="C3272" i="1"/>
  <c r="J3272" i="1"/>
  <c r="K3272" i="1"/>
  <c r="M3272" i="1"/>
  <c r="AB3272" i="1"/>
  <c r="AF3272" i="1"/>
  <c r="AG3272" i="1"/>
  <c r="AI3272" i="1"/>
  <c r="AJ3272" i="1"/>
  <c r="AL3272" i="1"/>
  <c r="AM3272" i="1"/>
  <c r="AQ3272" i="1"/>
  <c r="AS3272" i="1"/>
  <c r="A3273" i="1"/>
  <c r="B3273" i="1"/>
  <c r="C3273" i="1"/>
  <c r="J3273" i="1"/>
  <c r="K3273" i="1"/>
  <c r="M3273" i="1"/>
  <c r="AB3273" i="1"/>
  <c r="AF3273" i="1"/>
  <c r="AG3273" i="1"/>
  <c r="AI3273" i="1"/>
  <c r="AJ3273" i="1"/>
  <c r="AL3273" i="1"/>
  <c r="AM3273" i="1"/>
  <c r="AQ3273" i="1"/>
  <c r="AS3273" i="1"/>
  <c r="A3274" i="1"/>
  <c r="B3274" i="1"/>
  <c r="C3274" i="1"/>
  <c r="J3274" i="1"/>
  <c r="K3274" i="1"/>
  <c r="M3274" i="1"/>
  <c r="AB3274" i="1"/>
  <c r="AF3274" i="1"/>
  <c r="AG3274" i="1"/>
  <c r="AI3274" i="1"/>
  <c r="AJ3274" i="1"/>
  <c r="AL3274" i="1"/>
  <c r="AM3274" i="1"/>
  <c r="AQ3274" i="1"/>
  <c r="AS3274" i="1"/>
  <c r="A3275" i="1"/>
  <c r="B3275" i="1"/>
  <c r="C3275" i="1"/>
  <c r="J3275" i="1"/>
  <c r="K3275" i="1"/>
  <c r="M3275" i="1"/>
  <c r="AB3275" i="1"/>
  <c r="AF3275" i="1"/>
  <c r="AG3275" i="1"/>
  <c r="AI3275" i="1"/>
  <c r="AJ3275" i="1"/>
  <c r="AL3275" i="1"/>
  <c r="AM3275" i="1"/>
  <c r="AQ3275" i="1"/>
  <c r="AS3275" i="1"/>
  <c r="A3276" i="1"/>
  <c r="B3276" i="1"/>
  <c r="C3276" i="1"/>
  <c r="J3276" i="1"/>
  <c r="K3276" i="1"/>
  <c r="M3276" i="1"/>
  <c r="AB3276" i="1"/>
  <c r="AF3276" i="1"/>
  <c r="AG3276" i="1"/>
  <c r="AI3276" i="1"/>
  <c r="AJ3276" i="1"/>
  <c r="AL3276" i="1"/>
  <c r="AM3276" i="1"/>
  <c r="AQ3276" i="1"/>
  <c r="AS3276" i="1"/>
  <c r="A3277" i="1"/>
  <c r="B3277" i="1"/>
  <c r="C3277" i="1"/>
  <c r="J3277" i="1"/>
  <c r="K3277" i="1"/>
  <c r="M3277" i="1"/>
  <c r="AB3277" i="1"/>
  <c r="AF3277" i="1"/>
  <c r="AG3277" i="1"/>
  <c r="AI3277" i="1"/>
  <c r="AJ3277" i="1"/>
  <c r="AL3277" i="1"/>
  <c r="AM3277" i="1"/>
  <c r="AQ3277" i="1"/>
  <c r="AS3277" i="1"/>
  <c r="A3278" i="1"/>
  <c r="B3278" i="1"/>
  <c r="C3278" i="1"/>
  <c r="J3278" i="1"/>
  <c r="K3278" i="1"/>
  <c r="M3278" i="1"/>
  <c r="AB3278" i="1"/>
  <c r="AF3278" i="1"/>
  <c r="AG3278" i="1"/>
  <c r="AI3278" i="1"/>
  <c r="AJ3278" i="1"/>
  <c r="AL3278" i="1"/>
  <c r="AM3278" i="1"/>
  <c r="AQ3278" i="1"/>
  <c r="AS3278" i="1"/>
  <c r="A3279" i="1"/>
  <c r="B3279" i="1"/>
  <c r="C3279" i="1"/>
  <c r="J3279" i="1"/>
  <c r="K3279" i="1"/>
  <c r="M3279" i="1"/>
  <c r="AB3279" i="1"/>
  <c r="AF3279" i="1"/>
  <c r="AG3279" i="1"/>
  <c r="AI3279" i="1"/>
  <c r="AJ3279" i="1"/>
  <c r="AL3279" i="1"/>
  <c r="AM3279" i="1"/>
  <c r="AQ3279" i="1"/>
  <c r="AS3279" i="1"/>
  <c r="A3280" i="1"/>
  <c r="B3280" i="1"/>
  <c r="C3280" i="1"/>
  <c r="J3280" i="1"/>
  <c r="K3280" i="1"/>
  <c r="M3280" i="1"/>
  <c r="AB3280" i="1"/>
  <c r="AF3280" i="1"/>
  <c r="AG3280" i="1"/>
  <c r="AI3280" i="1"/>
  <c r="AJ3280" i="1"/>
  <c r="AL3280" i="1"/>
  <c r="AM3280" i="1"/>
  <c r="AQ3280" i="1"/>
  <c r="AS3280" i="1"/>
  <c r="A3281" i="1"/>
  <c r="B3281" i="1"/>
  <c r="C3281" i="1"/>
  <c r="J3281" i="1"/>
  <c r="K3281" i="1"/>
  <c r="M3281" i="1"/>
  <c r="AB3281" i="1"/>
  <c r="AF3281" i="1"/>
  <c r="AG3281" i="1"/>
  <c r="AI3281" i="1"/>
  <c r="AJ3281" i="1"/>
  <c r="AL3281" i="1"/>
  <c r="AM3281" i="1"/>
  <c r="AQ3281" i="1"/>
  <c r="AS3281" i="1"/>
  <c r="A3282" i="1"/>
  <c r="B3282" i="1"/>
  <c r="C3282" i="1"/>
  <c r="J3282" i="1"/>
  <c r="K3282" i="1"/>
  <c r="M3282" i="1"/>
  <c r="AB3282" i="1"/>
  <c r="AF3282" i="1"/>
  <c r="AG3282" i="1"/>
  <c r="AI3282" i="1"/>
  <c r="AJ3282" i="1"/>
  <c r="AL3282" i="1"/>
  <c r="AM3282" i="1"/>
  <c r="AQ3282" i="1"/>
  <c r="AS3282" i="1"/>
  <c r="A3283" i="1"/>
  <c r="B3283" i="1"/>
  <c r="C3283" i="1"/>
  <c r="J3283" i="1"/>
  <c r="K3283" i="1"/>
  <c r="M3283" i="1"/>
  <c r="AB3283" i="1"/>
  <c r="AF3283" i="1"/>
  <c r="AG3283" i="1"/>
  <c r="AI3283" i="1"/>
  <c r="AJ3283" i="1"/>
  <c r="AL3283" i="1"/>
  <c r="AM3283" i="1"/>
  <c r="AQ3283" i="1"/>
  <c r="AS3283" i="1"/>
  <c r="A3284" i="1"/>
  <c r="B3284" i="1"/>
  <c r="C3284" i="1"/>
  <c r="J3284" i="1"/>
  <c r="K3284" i="1"/>
  <c r="M3284" i="1"/>
  <c r="AB3284" i="1"/>
  <c r="AF3284" i="1"/>
  <c r="AG3284" i="1"/>
  <c r="AI3284" i="1"/>
  <c r="AJ3284" i="1"/>
  <c r="AL3284" i="1"/>
  <c r="AM3284" i="1"/>
  <c r="AQ3284" i="1"/>
  <c r="AS3284" i="1"/>
  <c r="A3285" i="1"/>
  <c r="B3285" i="1"/>
  <c r="C3285" i="1"/>
  <c r="J3285" i="1"/>
  <c r="K3285" i="1"/>
  <c r="M3285" i="1"/>
  <c r="AB3285" i="1"/>
  <c r="AF3285" i="1"/>
  <c r="AG3285" i="1"/>
  <c r="AI3285" i="1"/>
  <c r="AJ3285" i="1"/>
  <c r="AL3285" i="1"/>
  <c r="AM3285" i="1"/>
  <c r="AQ3285" i="1"/>
  <c r="AS3285" i="1"/>
  <c r="A3286" i="1"/>
  <c r="B3286" i="1"/>
  <c r="C3286" i="1"/>
  <c r="J3286" i="1"/>
  <c r="K3286" i="1"/>
  <c r="M3286" i="1"/>
  <c r="AB3286" i="1"/>
  <c r="AF3286" i="1"/>
  <c r="AG3286" i="1"/>
  <c r="AI3286" i="1"/>
  <c r="AJ3286" i="1"/>
  <c r="AL3286" i="1"/>
  <c r="AM3286" i="1"/>
  <c r="AQ3286" i="1"/>
  <c r="AS3286" i="1"/>
  <c r="A3287" i="1"/>
  <c r="B3287" i="1"/>
  <c r="C3287" i="1"/>
  <c r="J3287" i="1"/>
  <c r="K3287" i="1"/>
  <c r="M3287" i="1"/>
  <c r="AB3287" i="1"/>
  <c r="AF3287" i="1"/>
  <c r="AG3287" i="1"/>
  <c r="AI3287" i="1"/>
  <c r="AJ3287" i="1"/>
  <c r="AL3287" i="1"/>
  <c r="AM3287" i="1"/>
  <c r="AQ3287" i="1"/>
  <c r="AS3287" i="1"/>
  <c r="A3288" i="1"/>
  <c r="B3288" i="1"/>
  <c r="C3288" i="1"/>
  <c r="J3288" i="1"/>
  <c r="K3288" i="1"/>
  <c r="M3288" i="1"/>
  <c r="AB3288" i="1"/>
  <c r="AF3288" i="1"/>
  <c r="AG3288" i="1"/>
  <c r="AI3288" i="1"/>
  <c r="AJ3288" i="1"/>
  <c r="AL3288" i="1"/>
  <c r="AM3288" i="1"/>
  <c r="AQ3288" i="1"/>
  <c r="AS3288" i="1"/>
  <c r="A3289" i="1"/>
  <c r="B3289" i="1"/>
  <c r="C3289" i="1"/>
  <c r="J3289" i="1"/>
  <c r="K3289" i="1"/>
  <c r="M3289" i="1"/>
  <c r="AB3289" i="1"/>
  <c r="AF3289" i="1"/>
  <c r="AG3289" i="1"/>
  <c r="AI3289" i="1"/>
  <c r="AJ3289" i="1"/>
  <c r="AL3289" i="1"/>
  <c r="AM3289" i="1"/>
  <c r="AQ3289" i="1"/>
  <c r="AS3289" i="1"/>
  <c r="A3290" i="1"/>
  <c r="B3290" i="1"/>
  <c r="C3290" i="1"/>
  <c r="J3290" i="1"/>
  <c r="K3290" i="1"/>
  <c r="M3290" i="1"/>
  <c r="AB3290" i="1"/>
  <c r="AF3290" i="1"/>
  <c r="AG3290" i="1"/>
  <c r="AI3290" i="1"/>
  <c r="AJ3290" i="1"/>
  <c r="AL3290" i="1"/>
  <c r="AM3290" i="1"/>
  <c r="AQ3290" i="1"/>
  <c r="AS3290" i="1"/>
  <c r="A3291" i="1"/>
  <c r="B3291" i="1"/>
  <c r="C3291" i="1"/>
  <c r="J3291" i="1"/>
  <c r="K3291" i="1"/>
  <c r="M3291" i="1"/>
  <c r="AB3291" i="1"/>
  <c r="AF3291" i="1"/>
  <c r="AG3291" i="1"/>
  <c r="AI3291" i="1"/>
  <c r="AJ3291" i="1"/>
  <c r="AL3291" i="1"/>
  <c r="AM3291" i="1"/>
  <c r="AQ3291" i="1"/>
  <c r="AS3291" i="1"/>
  <c r="A3292" i="1"/>
  <c r="B3292" i="1"/>
  <c r="C3292" i="1"/>
  <c r="J3292" i="1"/>
  <c r="K3292" i="1"/>
  <c r="M3292" i="1"/>
  <c r="AB3292" i="1"/>
  <c r="AF3292" i="1"/>
  <c r="AG3292" i="1"/>
  <c r="AI3292" i="1"/>
  <c r="AJ3292" i="1"/>
  <c r="AL3292" i="1"/>
  <c r="AM3292" i="1"/>
  <c r="AQ3292" i="1"/>
  <c r="AS3292" i="1"/>
  <c r="A3293" i="1"/>
  <c r="B3293" i="1"/>
  <c r="C3293" i="1"/>
  <c r="J3293" i="1"/>
  <c r="K3293" i="1"/>
  <c r="M3293" i="1"/>
  <c r="AB3293" i="1"/>
  <c r="AF3293" i="1"/>
  <c r="AG3293" i="1"/>
  <c r="AI3293" i="1"/>
  <c r="AJ3293" i="1"/>
  <c r="AL3293" i="1"/>
  <c r="AM3293" i="1"/>
  <c r="AQ3293" i="1"/>
  <c r="AS3293" i="1"/>
  <c r="A3294" i="1"/>
  <c r="B3294" i="1"/>
  <c r="C3294" i="1"/>
  <c r="J3294" i="1"/>
  <c r="K3294" i="1"/>
  <c r="M3294" i="1"/>
  <c r="AB3294" i="1"/>
  <c r="AF3294" i="1"/>
  <c r="AG3294" i="1"/>
  <c r="AI3294" i="1"/>
  <c r="AJ3294" i="1"/>
  <c r="AL3294" i="1"/>
  <c r="AM3294" i="1"/>
  <c r="AQ3294" i="1"/>
  <c r="AS3294" i="1"/>
  <c r="A3295" i="1"/>
  <c r="B3295" i="1"/>
  <c r="C3295" i="1"/>
  <c r="J3295" i="1"/>
  <c r="K3295" i="1"/>
  <c r="M3295" i="1"/>
  <c r="AB3295" i="1"/>
  <c r="AF3295" i="1"/>
  <c r="AG3295" i="1"/>
  <c r="AI3295" i="1"/>
  <c r="AJ3295" i="1"/>
  <c r="AL3295" i="1"/>
  <c r="AM3295" i="1"/>
  <c r="AQ3295" i="1"/>
  <c r="AS3295" i="1"/>
  <c r="A3296" i="1"/>
  <c r="B3296" i="1"/>
  <c r="C3296" i="1"/>
  <c r="J3296" i="1"/>
  <c r="K3296" i="1"/>
  <c r="M3296" i="1"/>
  <c r="AB3296" i="1"/>
  <c r="AF3296" i="1"/>
  <c r="AG3296" i="1"/>
  <c r="AI3296" i="1"/>
  <c r="AJ3296" i="1"/>
  <c r="AL3296" i="1"/>
  <c r="AM3296" i="1"/>
  <c r="AQ3296" i="1"/>
  <c r="AS3296" i="1"/>
  <c r="A3297" i="1"/>
  <c r="B3297" i="1"/>
  <c r="C3297" i="1"/>
  <c r="J3297" i="1"/>
  <c r="K3297" i="1"/>
  <c r="M3297" i="1"/>
  <c r="AB3297" i="1"/>
  <c r="AF3297" i="1"/>
  <c r="AG3297" i="1"/>
  <c r="AI3297" i="1"/>
  <c r="AJ3297" i="1"/>
  <c r="AL3297" i="1"/>
  <c r="AM3297" i="1"/>
  <c r="AQ3297" i="1"/>
  <c r="AS3297" i="1"/>
  <c r="A3298" i="1"/>
  <c r="B3298" i="1"/>
  <c r="C3298" i="1"/>
  <c r="J3298" i="1"/>
  <c r="K3298" i="1"/>
  <c r="M3298" i="1"/>
  <c r="AB3298" i="1"/>
  <c r="AF3298" i="1"/>
  <c r="AG3298" i="1"/>
  <c r="AI3298" i="1"/>
  <c r="AJ3298" i="1"/>
  <c r="AL3298" i="1"/>
  <c r="AM3298" i="1"/>
  <c r="AQ3298" i="1"/>
  <c r="AS3298" i="1"/>
  <c r="A3299" i="1"/>
  <c r="B3299" i="1"/>
  <c r="C3299" i="1"/>
  <c r="J3299" i="1"/>
  <c r="K3299" i="1"/>
  <c r="M3299" i="1"/>
  <c r="AB3299" i="1"/>
  <c r="AF3299" i="1"/>
  <c r="AG3299" i="1"/>
  <c r="AI3299" i="1"/>
  <c r="AJ3299" i="1"/>
  <c r="AL3299" i="1"/>
  <c r="AM3299" i="1"/>
  <c r="AQ3299" i="1"/>
  <c r="AS3299" i="1"/>
  <c r="A3300" i="1"/>
  <c r="B3300" i="1"/>
  <c r="C3300" i="1"/>
  <c r="J3300" i="1"/>
  <c r="K3300" i="1"/>
  <c r="M3300" i="1"/>
  <c r="AB3300" i="1"/>
  <c r="AF3300" i="1"/>
  <c r="AG3300" i="1"/>
  <c r="AI3300" i="1"/>
  <c r="AJ3300" i="1"/>
  <c r="AL3300" i="1"/>
  <c r="AM3300" i="1"/>
  <c r="AQ3300" i="1"/>
  <c r="AS3300" i="1"/>
  <c r="A3301" i="1"/>
  <c r="B3301" i="1"/>
  <c r="C3301" i="1"/>
  <c r="J3301" i="1"/>
  <c r="K3301" i="1"/>
  <c r="M3301" i="1"/>
  <c r="AB3301" i="1"/>
  <c r="AF3301" i="1"/>
  <c r="AG3301" i="1"/>
  <c r="AI3301" i="1"/>
  <c r="AJ3301" i="1"/>
  <c r="AL3301" i="1"/>
  <c r="AM3301" i="1"/>
  <c r="AQ3301" i="1"/>
  <c r="AS3301" i="1"/>
  <c r="A3302" i="1"/>
  <c r="B3302" i="1"/>
  <c r="C3302" i="1"/>
  <c r="J3302" i="1"/>
  <c r="K3302" i="1"/>
  <c r="M3302" i="1"/>
  <c r="AB3302" i="1"/>
  <c r="AF3302" i="1"/>
  <c r="AG3302" i="1"/>
  <c r="AI3302" i="1"/>
  <c r="AJ3302" i="1"/>
  <c r="AL3302" i="1"/>
  <c r="AM3302" i="1"/>
  <c r="AQ3302" i="1"/>
  <c r="AS3302" i="1"/>
  <c r="A3303" i="1"/>
  <c r="B3303" i="1"/>
  <c r="C3303" i="1"/>
  <c r="J3303" i="1"/>
  <c r="K3303" i="1"/>
  <c r="M3303" i="1"/>
  <c r="AB3303" i="1"/>
  <c r="AF3303" i="1"/>
  <c r="AG3303" i="1"/>
  <c r="AI3303" i="1"/>
  <c r="AJ3303" i="1"/>
  <c r="AL3303" i="1"/>
  <c r="AM3303" i="1"/>
  <c r="AQ3303" i="1"/>
  <c r="AS3303" i="1"/>
  <c r="A3304" i="1"/>
  <c r="B3304" i="1"/>
  <c r="C3304" i="1"/>
  <c r="J3304" i="1"/>
  <c r="K3304" i="1"/>
  <c r="M3304" i="1"/>
  <c r="AB3304" i="1"/>
  <c r="AF3304" i="1"/>
  <c r="AG3304" i="1"/>
  <c r="AI3304" i="1"/>
  <c r="AJ3304" i="1"/>
  <c r="AL3304" i="1"/>
  <c r="AM3304" i="1"/>
  <c r="AQ3304" i="1"/>
  <c r="AS3304" i="1"/>
  <c r="A3305" i="1"/>
  <c r="B3305" i="1"/>
  <c r="C3305" i="1"/>
  <c r="J3305" i="1"/>
  <c r="K3305" i="1"/>
  <c r="M3305" i="1"/>
  <c r="AB3305" i="1"/>
  <c r="AF3305" i="1"/>
  <c r="AG3305" i="1"/>
  <c r="AI3305" i="1"/>
  <c r="AJ3305" i="1"/>
  <c r="AL3305" i="1"/>
  <c r="AM3305" i="1"/>
  <c r="AQ3305" i="1"/>
  <c r="AS3305" i="1"/>
  <c r="A3306" i="1"/>
  <c r="B3306" i="1"/>
  <c r="C3306" i="1"/>
  <c r="J3306" i="1"/>
  <c r="K3306" i="1"/>
  <c r="M3306" i="1"/>
  <c r="AB3306" i="1"/>
  <c r="AF3306" i="1"/>
  <c r="AG3306" i="1"/>
  <c r="AI3306" i="1"/>
  <c r="AJ3306" i="1"/>
  <c r="AL3306" i="1"/>
  <c r="AM3306" i="1"/>
  <c r="AQ3306" i="1"/>
  <c r="AS3306" i="1"/>
  <c r="A3307" i="1"/>
  <c r="B3307" i="1"/>
  <c r="C3307" i="1"/>
  <c r="J3307" i="1"/>
  <c r="K3307" i="1"/>
  <c r="M3307" i="1"/>
  <c r="AB3307" i="1"/>
  <c r="AF3307" i="1"/>
  <c r="AG3307" i="1"/>
  <c r="AI3307" i="1"/>
  <c r="AJ3307" i="1"/>
  <c r="AL3307" i="1"/>
  <c r="AM3307" i="1"/>
  <c r="AQ3307" i="1"/>
  <c r="AS3307" i="1"/>
  <c r="A3308" i="1"/>
  <c r="B3308" i="1"/>
  <c r="C3308" i="1"/>
  <c r="J3308" i="1"/>
  <c r="K3308" i="1"/>
  <c r="M3308" i="1"/>
  <c r="AB3308" i="1"/>
  <c r="AF3308" i="1"/>
  <c r="AG3308" i="1"/>
  <c r="AI3308" i="1"/>
  <c r="AJ3308" i="1"/>
  <c r="AL3308" i="1"/>
  <c r="AM3308" i="1"/>
  <c r="AQ3308" i="1"/>
  <c r="AS3308" i="1"/>
  <c r="A3309" i="1"/>
  <c r="B3309" i="1"/>
  <c r="C3309" i="1"/>
  <c r="J3309" i="1"/>
  <c r="K3309" i="1"/>
  <c r="M3309" i="1"/>
  <c r="AB3309" i="1"/>
  <c r="AF3309" i="1"/>
  <c r="AG3309" i="1"/>
  <c r="AI3309" i="1"/>
  <c r="AJ3309" i="1"/>
  <c r="AL3309" i="1"/>
  <c r="AM3309" i="1"/>
  <c r="AQ3309" i="1"/>
  <c r="AS3309" i="1"/>
  <c r="A3310" i="1"/>
  <c r="B3310" i="1"/>
  <c r="C3310" i="1"/>
  <c r="J3310" i="1"/>
  <c r="K3310" i="1"/>
  <c r="M3310" i="1"/>
  <c r="AB3310" i="1"/>
  <c r="AF3310" i="1"/>
  <c r="AG3310" i="1"/>
  <c r="AI3310" i="1"/>
  <c r="AJ3310" i="1"/>
  <c r="AL3310" i="1"/>
  <c r="AM3310" i="1"/>
  <c r="AQ3310" i="1"/>
  <c r="AS3310" i="1"/>
  <c r="A3311" i="1"/>
  <c r="B3311" i="1"/>
  <c r="C3311" i="1"/>
  <c r="J3311" i="1"/>
  <c r="K3311" i="1"/>
  <c r="M3311" i="1"/>
  <c r="AB3311" i="1"/>
  <c r="AF3311" i="1"/>
  <c r="AG3311" i="1"/>
  <c r="AI3311" i="1"/>
  <c r="AJ3311" i="1"/>
  <c r="AL3311" i="1"/>
  <c r="AM3311" i="1"/>
  <c r="AQ3311" i="1"/>
  <c r="AS3311" i="1"/>
  <c r="A3312" i="1"/>
  <c r="B3312" i="1"/>
  <c r="C3312" i="1"/>
  <c r="J3312" i="1"/>
  <c r="K3312" i="1"/>
  <c r="M3312" i="1"/>
  <c r="AB3312" i="1"/>
  <c r="AF3312" i="1"/>
  <c r="AG3312" i="1"/>
  <c r="AI3312" i="1"/>
  <c r="AJ3312" i="1"/>
  <c r="AL3312" i="1"/>
  <c r="AM3312" i="1"/>
  <c r="AQ3312" i="1"/>
  <c r="AS3312" i="1"/>
  <c r="A3313" i="1"/>
  <c r="B3313" i="1"/>
  <c r="C3313" i="1"/>
  <c r="J3313" i="1"/>
  <c r="K3313" i="1"/>
  <c r="M3313" i="1"/>
  <c r="AB3313" i="1"/>
  <c r="AF3313" i="1"/>
  <c r="AG3313" i="1"/>
  <c r="AI3313" i="1"/>
  <c r="AJ3313" i="1"/>
  <c r="AL3313" i="1"/>
  <c r="AM3313" i="1"/>
  <c r="AQ3313" i="1"/>
  <c r="AS3313" i="1"/>
  <c r="A3314" i="1"/>
  <c r="B3314" i="1"/>
  <c r="C3314" i="1"/>
  <c r="J3314" i="1"/>
  <c r="K3314" i="1"/>
  <c r="M3314" i="1"/>
  <c r="AB3314" i="1"/>
  <c r="AF3314" i="1"/>
  <c r="AG3314" i="1"/>
  <c r="AI3314" i="1"/>
  <c r="AJ3314" i="1"/>
  <c r="AL3314" i="1"/>
  <c r="AM3314" i="1"/>
  <c r="AQ3314" i="1"/>
  <c r="AS3314" i="1"/>
  <c r="A3315" i="1"/>
  <c r="B3315" i="1"/>
  <c r="C3315" i="1"/>
  <c r="J3315" i="1"/>
  <c r="K3315" i="1"/>
  <c r="M3315" i="1"/>
  <c r="AB3315" i="1"/>
  <c r="AF3315" i="1"/>
  <c r="AG3315" i="1"/>
  <c r="AI3315" i="1"/>
  <c r="AJ3315" i="1"/>
  <c r="AL3315" i="1"/>
  <c r="AM3315" i="1"/>
  <c r="AQ3315" i="1"/>
  <c r="AS3315" i="1"/>
  <c r="A3316" i="1"/>
  <c r="B3316" i="1"/>
  <c r="C3316" i="1"/>
  <c r="J3316" i="1"/>
  <c r="K3316" i="1"/>
  <c r="M3316" i="1"/>
  <c r="AB3316" i="1"/>
  <c r="AF3316" i="1"/>
  <c r="AG3316" i="1"/>
  <c r="AI3316" i="1"/>
  <c r="AJ3316" i="1"/>
  <c r="AL3316" i="1"/>
  <c r="AM3316" i="1"/>
  <c r="AQ3316" i="1"/>
  <c r="AS3316" i="1"/>
  <c r="A3317" i="1"/>
  <c r="B3317" i="1"/>
  <c r="C3317" i="1"/>
  <c r="J3317" i="1"/>
  <c r="K3317" i="1"/>
  <c r="M3317" i="1"/>
  <c r="AB3317" i="1"/>
  <c r="AF3317" i="1"/>
  <c r="AG3317" i="1"/>
  <c r="AI3317" i="1"/>
  <c r="AJ3317" i="1"/>
  <c r="AL3317" i="1"/>
  <c r="AM3317" i="1"/>
  <c r="AQ3317" i="1"/>
  <c r="AS3317" i="1"/>
  <c r="A3318" i="1"/>
  <c r="B3318" i="1"/>
  <c r="C3318" i="1"/>
  <c r="J3318" i="1"/>
  <c r="K3318" i="1"/>
  <c r="M3318" i="1"/>
  <c r="AB3318" i="1"/>
  <c r="AF3318" i="1"/>
  <c r="AG3318" i="1"/>
  <c r="AI3318" i="1"/>
  <c r="AJ3318" i="1"/>
  <c r="AL3318" i="1"/>
  <c r="AM3318" i="1"/>
  <c r="AQ3318" i="1"/>
  <c r="AS3318" i="1"/>
  <c r="A3319" i="1"/>
  <c r="B3319" i="1"/>
  <c r="C3319" i="1"/>
  <c r="J3319" i="1"/>
  <c r="K3319" i="1"/>
  <c r="M3319" i="1"/>
  <c r="AB3319" i="1"/>
  <c r="AF3319" i="1"/>
  <c r="AG3319" i="1"/>
  <c r="AI3319" i="1"/>
  <c r="AJ3319" i="1"/>
  <c r="AL3319" i="1"/>
  <c r="AM3319" i="1"/>
  <c r="AQ3319" i="1"/>
  <c r="AS3319" i="1"/>
  <c r="A3320" i="1"/>
  <c r="B3320" i="1"/>
  <c r="C3320" i="1"/>
  <c r="J3320" i="1"/>
  <c r="K3320" i="1"/>
  <c r="M3320" i="1"/>
  <c r="AB3320" i="1"/>
  <c r="AF3320" i="1"/>
  <c r="AG3320" i="1"/>
  <c r="AI3320" i="1"/>
  <c r="AJ3320" i="1"/>
  <c r="AL3320" i="1"/>
  <c r="AM3320" i="1"/>
  <c r="AQ3320" i="1"/>
  <c r="AS3320" i="1"/>
  <c r="A3321" i="1"/>
  <c r="B3321" i="1"/>
  <c r="C3321" i="1"/>
  <c r="J3321" i="1"/>
  <c r="K3321" i="1"/>
  <c r="M3321" i="1"/>
  <c r="AB3321" i="1"/>
  <c r="AF3321" i="1"/>
  <c r="AG3321" i="1"/>
  <c r="AI3321" i="1"/>
  <c r="AJ3321" i="1"/>
  <c r="AL3321" i="1"/>
  <c r="AM3321" i="1"/>
  <c r="AQ3321" i="1"/>
  <c r="AS3321" i="1"/>
  <c r="A3322" i="1"/>
  <c r="B3322" i="1"/>
  <c r="C3322" i="1"/>
  <c r="J3322" i="1"/>
  <c r="K3322" i="1"/>
  <c r="M3322" i="1"/>
  <c r="AB3322" i="1"/>
  <c r="AF3322" i="1"/>
  <c r="AG3322" i="1"/>
  <c r="AI3322" i="1"/>
  <c r="AJ3322" i="1"/>
  <c r="AL3322" i="1"/>
  <c r="AM3322" i="1"/>
  <c r="AQ3322" i="1"/>
  <c r="AS3322" i="1"/>
  <c r="A3323" i="1"/>
  <c r="B3323" i="1"/>
  <c r="C3323" i="1"/>
  <c r="J3323" i="1"/>
  <c r="K3323" i="1"/>
  <c r="M3323" i="1"/>
  <c r="AB3323" i="1"/>
  <c r="AF3323" i="1"/>
  <c r="AG3323" i="1"/>
  <c r="AI3323" i="1"/>
  <c r="AJ3323" i="1"/>
  <c r="AL3323" i="1"/>
  <c r="AM3323" i="1"/>
  <c r="AQ3323" i="1"/>
  <c r="AS3323" i="1"/>
  <c r="A3324" i="1"/>
  <c r="B3324" i="1"/>
  <c r="C3324" i="1"/>
  <c r="J3324" i="1"/>
  <c r="K3324" i="1"/>
  <c r="M3324" i="1"/>
  <c r="AB3324" i="1"/>
  <c r="AF3324" i="1"/>
  <c r="AG3324" i="1"/>
  <c r="AI3324" i="1"/>
  <c r="AJ3324" i="1"/>
  <c r="AL3324" i="1"/>
  <c r="AM3324" i="1"/>
  <c r="AQ3324" i="1"/>
  <c r="AS3324" i="1"/>
  <c r="A3325" i="1"/>
  <c r="B3325" i="1"/>
  <c r="C3325" i="1"/>
  <c r="J3325" i="1"/>
  <c r="K3325" i="1"/>
  <c r="M3325" i="1"/>
  <c r="AB3325" i="1"/>
  <c r="AF3325" i="1"/>
  <c r="AG3325" i="1"/>
  <c r="AI3325" i="1"/>
  <c r="AJ3325" i="1"/>
  <c r="AL3325" i="1"/>
  <c r="AM3325" i="1"/>
  <c r="AQ3325" i="1"/>
  <c r="AS3325" i="1"/>
  <c r="A3326" i="1"/>
  <c r="B3326" i="1"/>
  <c r="C3326" i="1"/>
  <c r="J3326" i="1"/>
  <c r="K3326" i="1"/>
  <c r="M3326" i="1"/>
  <c r="AB3326" i="1"/>
  <c r="AF3326" i="1"/>
  <c r="AG3326" i="1"/>
  <c r="AI3326" i="1"/>
  <c r="AJ3326" i="1"/>
  <c r="AL3326" i="1"/>
  <c r="AM3326" i="1"/>
  <c r="AQ3326" i="1"/>
  <c r="AS3326" i="1"/>
  <c r="A3327" i="1"/>
  <c r="B3327" i="1"/>
  <c r="C3327" i="1"/>
  <c r="J3327" i="1"/>
  <c r="K3327" i="1"/>
  <c r="M3327" i="1"/>
  <c r="AB3327" i="1"/>
  <c r="AF3327" i="1"/>
  <c r="AG3327" i="1"/>
  <c r="AI3327" i="1"/>
  <c r="AJ3327" i="1"/>
  <c r="AL3327" i="1"/>
  <c r="AM3327" i="1"/>
  <c r="AQ3327" i="1"/>
  <c r="AS3327" i="1"/>
  <c r="A3328" i="1"/>
  <c r="B3328" i="1"/>
  <c r="C3328" i="1"/>
  <c r="J3328" i="1"/>
  <c r="K3328" i="1"/>
  <c r="M3328" i="1"/>
  <c r="AB3328" i="1"/>
  <c r="AF3328" i="1"/>
  <c r="AG3328" i="1"/>
  <c r="AI3328" i="1"/>
  <c r="AJ3328" i="1"/>
  <c r="AL3328" i="1"/>
  <c r="AM3328" i="1"/>
  <c r="AQ3328" i="1"/>
  <c r="AS3328" i="1"/>
  <c r="A3329" i="1"/>
  <c r="B3329" i="1"/>
  <c r="C3329" i="1"/>
  <c r="J3329" i="1"/>
  <c r="K3329" i="1"/>
  <c r="M3329" i="1"/>
  <c r="AB3329" i="1"/>
  <c r="AF3329" i="1"/>
  <c r="AG3329" i="1"/>
  <c r="AI3329" i="1"/>
  <c r="AJ3329" i="1"/>
  <c r="AL3329" i="1"/>
  <c r="AM3329" i="1"/>
  <c r="AQ3329" i="1"/>
  <c r="AS3329" i="1"/>
  <c r="A3330" i="1"/>
  <c r="B3330" i="1"/>
  <c r="C3330" i="1"/>
  <c r="J3330" i="1"/>
  <c r="K3330" i="1"/>
  <c r="M3330" i="1"/>
  <c r="AB3330" i="1"/>
  <c r="AF3330" i="1"/>
  <c r="AG3330" i="1"/>
  <c r="AI3330" i="1"/>
  <c r="AJ3330" i="1"/>
  <c r="AL3330" i="1"/>
  <c r="AM3330" i="1"/>
  <c r="AQ3330" i="1"/>
  <c r="AS3330" i="1"/>
  <c r="A3331" i="1"/>
  <c r="B3331" i="1"/>
  <c r="C3331" i="1"/>
  <c r="J3331" i="1"/>
  <c r="K3331" i="1"/>
  <c r="M3331" i="1"/>
  <c r="AB3331" i="1"/>
  <c r="AF3331" i="1"/>
  <c r="AG3331" i="1"/>
  <c r="AI3331" i="1"/>
  <c r="AJ3331" i="1"/>
  <c r="AL3331" i="1"/>
  <c r="AM3331" i="1"/>
  <c r="AQ3331" i="1"/>
  <c r="AS3331" i="1"/>
  <c r="A3332" i="1"/>
  <c r="B3332" i="1"/>
  <c r="C3332" i="1"/>
  <c r="J3332" i="1"/>
  <c r="K3332" i="1"/>
  <c r="M3332" i="1"/>
  <c r="AB3332" i="1"/>
  <c r="AF3332" i="1"/>
  <c r="AG3332" i="1"/>
  <c r="AI3332" i="1"/>
  <c r="AJ3332" i="1"/>
  <c r="AL3332" i="1"/>
  <c r="AM3332" i="1"/>
  <c r="AQ3332" i="1"/>
  <c r="AS3332" i="1"/>
  <c r="A3333" i="1"/>
  <c r="B3333" i="1"/>
  <c r="C3333" i="1"/>
  <c r="J3333" i="1"/>
  <c r="K3333" i="1"/>
  <c r="M3333" i="1"/>
  <c r="AB3333" i="1"/>
  <c r="AF3333" i="1"/>
  <c r="AG3333" i="1"/>
  <c r="AI3333" i="1"/>
  <c r="AJ3333" i="1"/>
  <c r="AL3333" i="1"/>
  <c r="AM3333" i="1"/>
  <c r="AQ3333" i="1"/>
  <c r="AS3333" i="1"/>
  <c r="A3334" i="1"/>
  <c r="B3334" i="1"/>
  <c r="C3334" i="1"/>
  <c r="J3334" i="1"/>
  <c r="K3334" i="1"/>
  <c r="M3334" i="1"/>
  <c r="AB3334" i="1"/>
  <c r="AF3334" i="1"/>
  <c r="AG3334" i="1"/>
  <c r="AI3334" i="1"/>
  <c r="AJ3334" i="1"/>
  <c r="AL3334" i="1"/>
  <c r="AM3334" i="1"/>
  <c r="AQ3334" i="1"/>
  <c r="AS3334" i="1"/>
  <c r="A3335" i="1"/>
  <c r="B3335" i="1"/>
  <c r="C3335" i="1"/>
  <c r="J3335" i="1"/>
  <c r="K3335" i="1"/>
  <c r="M3335" i="1"/>
  <c r="AB3335" i="1"/>
  <c r="AF3335" i="1"/>
  <c r="AG3335" i="1"/>
  <c r="AI3335" i="1"/>
  <c r="AJ3335" i="1"/>
  <c r="AL3335" i="1"/>
  <c r="AM3335" i="1"/>
  <c r="AQ3335" i="1"/>
  <c r="AS3335" i="1"/>
  <c r="A3336" i="1"/>
  <c r="B3336" i="1"/>
  <c r="C3336" i="1"/>
  <c r="J3336" i="1"/>
  <c r="K3336" i="1"/>
  <c r="M3336" i="1"/>
  <c r="AB3336" i="1"/>
  <c r="AF3336" i="1"/>
  <c r="AG3336" i="1"/>
  <c r="AI3336" i="1"/>
  <c r="AJ3336" i="1"/>
  <c r="AL3336" i="1"/>
  <c r="AM3336" i="1"/>
  <c r="AQ3336" i="1"/>
  <c r="AS3336" i="1"/>
  <c r="A3337" i="1"/>
  <c r="B3337" i="1"/>
  <c r="C3337" i="1"/>
  <c r="J3337" i="1"/>
  <c r="K3337" i="1"/>
  <c r="M3337" i="1"/>
  <c r="AB3337" i="1"/>
  <c r="AF3337" i="1"/>
  <c r="AG3337" i="1"/>
  <c r="AI3337" i="1"/>
  <c r="AJ3337" i="1"/>
  <c r="AL3337" i="1"/>
  <c r="AM3337" i="1"/>
  <c r="AQ3337" i="1"/>
  <c r="AS3337" i="1"/>
  <c r="A3338" i="1"/>
  <c r="B3338" i="1"/>
  <c r="C3338" i="1"/>
  <c r="J3338" i="1"/>
  <c r="K3338" i="1"/>
  <c r="M3338" i="1"/>
  <c r="AB3338" i="1"/>
  <c r="AF3338" i="1"/>
  <c r="AG3338" i="1"/>
  <c r="AI3338" i="1"/>
  <c r="AJ3338" i="1"/>
  <c r="AL3338" i="1"/>
  <c r="AM3338" i="1"/>
  <c r="AQ3338" i="1"/>
  <c r="AS3338" i="1"/>
  <c r="A3339" i="1"/>
  <c r="B3339" i="1"/>
  <c r="C3339" i="1"/>
  <c r="J3339" i="1"/>
  <c r="K3339" i="1"/>
  <c r="M3339" i="1"/>
  <c r="AB3339" i="1"/>
  <c r="AF3339" i="1"/>
  <c r="AG3339" i="1"/>
  <c r="AI3339" i="1"/>
  <c r="AJ3339" i="1"/>
  <c r="AL3339" i="1"/>
  <c r="AM3339" i="1"/>
  <c r="AQ3339" i="1"/>
  <c r="AS3339" i="1"/>
  <c r="A3340" i="1"/>
  <c r="B3340" i="1"/>
  <c r="C3340" i="1"/>
  <c r="J3340" i="1"/>
  <c r="K3340" i="1"/>
  <c r="M3340" i="1"/>
  <c r="AB3340" i="1"/>
  <c r="AF3340" i="1"/>
  <c r="AG3340" i="1"/>
  <c r="AI3340" i="1"/>
  <c r="AJ3340" i="1"/>
  <c r="AL3340" i="1"/>
  <c r="AM3340" i="1"/>
  <c r="AQ3340" i="1"/>
  <c r="AS3340" i="1"/>
  <c r="A3341" i="1"/>
  <c r="B3341" i="1"/>
  <c r="C3341" i="1"/>
  <c r="J3341" i="1"/>
  <c r="K3341" i="1"/>
  <c r="M3341" i="1"/>
  <c r="AB3341" i="1"/>
  <c r="AF3341" i="1"/>
  <c r="AG3341" i="1"/>
  <c r="AI3341" i="1"/>
  <c r="AJ3341" i="1"/>
  <c r="AL3341" i="1"/>
  <c r="AM3341" i="1"/>
  <c r="AQ3341" i="1"/>
  <c r="AS3341" i="1"/>
  <c r="A3342" i="1"/>
  <c r="B3342" i="1"/>
  <c r="C3342" i="1"/>
  <c r="J3342" i="1"/>
  <c r="K3342" i="1"/>
  <c r="M3342" i="1"/>
  <c r="AB3342" i="1"/>
  <c r="AF3342" i="1"/>
  <c r="AG3342" i="1"/>
  <c r="AI3342" i="1"/>
  <c r="AJ3342" i="1"/>
  <c r="AL3342" i="1"/>
  <c r="AM3342" i="1"/>
  <c r="AQ3342" i="1"/>
  <c r="AS3342" i="1"/>
  <c r="A3343" i="1"/>
  <c r="B3343" i="1"/>
  <c r="C3343" i="1"/>
  <c r="J3343" i="1"/>
  <c r="K3343" i="1"/>
  <c r="M3343" i="1"/>
  <c r="AB3343" i="1"/>
  <c r="AF3343" i="1"/>
  <c r="AG3343" i="1"/>
  <c r="AI3343" i="1"/>
  <c r="AJ3343" i="1"/>
  <c r="AL3343" i="1"/>
  <c r="AM3343" i="1"/>
  <c r="AQ3343" i="1"/>
  <c r="AS3343" i="1"/>
  <c r="A3344" i="1"/>
  <c r="B3344" i="1"/>
  <c r="C3344" i="1"/>
  <c r="J3344" i="1"/>
  <c r="K3344" i="1"/>
  <c r="M3344" i="1"/>
  <c r="AB3344" i="1"/>
  <c r="AF3344" i="1"/>
  <c r="AG3344" i="1"/>
  <c r="AI3344" i="1"/>
  <c r="AJ3344" i="1"/>
  <c r="AL3344" i="1"/>
  <c r="AM3344" i="1"/>
  <c r="AQ3344" i="1"/>
  <c r="AS3344" i="1"/>
  <c r="A3345" i="1"/>
  <c r="B3345" i="1"/>
  <c r="C3345" i="1"/>
  <c r="J3345" i="1"/>
  <c r="K3345" i="1"/>
  <c r="M3345" i="1"/>
  <c r="AB3345" i="1"/>
  <c r="AF3345" i="1"/>
  <c r="AG3345" i="1"/>
  <c r="AI3345" i="1"/>
  <c r="AJ3345" i="1"/>
  <c r="AL3345" i="1"/>
  <c r="AM3345" i="1"/>
  <c r="AQ3345" i="1"/>
  <c r="AS3345" i="1"/>
  <c r="A3346" i="1"/>
  <c r="B3346" i="1"/>
  <c r="C3346" i="1"/>
  <c r="J3346" i="1"/>
  <c r="K3346" i="1"/>
  <c r="M3346" i="1"/>
  <c r="AB3346" i="1"/>
  <c r="AF3346" i="1"/>
  <c r="AG3346" i="1"/>
  <c r="AI3346" i="1"/>
  <c r="AJ3346" i="1"/>
  <c r="AL3346" i="1"/>
  <c r="AM3346" i="1"/>
  <c r="AQ3346" i="1"/>
  <c r="AS3346" i="1"/>
  <c r="A3347" i="1"/>
  <c r="B3347" i="1"/>
  <c r="C3347" i="1"/>
  <c r="J3347" i="1"/>
  <c r="K3347" i="1"/>
  <c r="M3347" i="1"/>
  <c r="AB3347" i="1"/>
  <c r="AF3347" i="1"/>
  <c r="AG3347" i="1"/>
  <c r="AI3347" i="1"/>
  <c r="AJ3347" i="1"/>
  <c r="AL3347" i="1"/>
  <c r="AM3347" i="1"/>
  <c r="AQ3347" i="1"/>
  <c r="AS3347" i="1"/>
  <c r="A3348" i="1"/>
  <c r="B3348" i="1"/>
  <c r="C3348" i="1"/>
  <c r="J3348" i="1"/>
  <c r="K3348" i="1"/>
  <c r="M3348" i="1"/>
  <c r="AB3348" i="1"/>
  <c r="AF3348" i="1"/>
  <c r="AG3348" i="1"/>
  <c r="AI3348" i="1"/>
  <c r="AJ3348" i="1"/>
  <c r="AL3348" i="1"/>
  <c r="AM3348" i="1"/>
  <c r="AQ3348" i="1"/>
  <c r="AS3348" i="1"/>
  <c r="A3349" i="1"/>
  <c r="B3349" i="1"/>
  <c r="C3349" i="1"/>
  <c r="J3349" i="1"/>
  <c r="K3349" i="1"/>
  <c r="M3349" i="1"/>
  <c r="AB3349" i="1"/>
  <c r="AF3349" i="1"/>
  <c r="AG3349" i="1"/>
  <c r="AI3349" i="1"/>
  <c r="AJ3349" i="1"/>
  <c r="AL3349" i="1"/>
  <c r="AM3349" i="1"/>
  <c r="AQ3349" i="1"/>
  <c r="AS3349" i="1"/>
  <c r="A3350" i="1"/>
  <c r="B3350" i="1"/>
  <c r="C3350" i="1"/>
  <c r="J3350" i="1"/>
  <c r="K3350" i="1"/>
  <c r="M3350" i="1"/>
  <c r="AB3350" i="1"/>
  <c r="AF3350" i="1"/>
  <c r="AG3350" i="1"/>
  <c r="AI3350" i="1"/>
  <c r="AJ3350" i="1"/>
  <c r="AL3350" i="1"/>
  <c r="AM3350" i="1"/>
  <c r="AQ3350" i="1"/>
  <c r="AS3350" i="1"/>
  <c r="A3351" i="1"/>
  <c r="B3351" i="1"/>
  <c r="C3351" i="1"/>
  <c r="J3351" i="1"/>
  <c r="K3351" i="1"/>
  <c r="M3351" i="1"/>
  <c r="AB3351" i="1"/>
  <c r="AF3351" i="1"/>
  <c r="AG3351" i="1"/>
  <c r="AI3351" i="1"/>
  <c r="AJ3351" i="1"/>
  <c r="AL3351" i="1"/>
  <c r="AM3351" i="1"/>
  <c r="AQ3351" i="1"/>
  <c r="AS3351" i="1"/>
  <c r="A3352" i="1"/>
  <c r="B3352" i="1"/>
  <c r="C3352" i="1"/>
  <c r="J3352" i="1"/>
  <c r="K3352" i="1"/>
  <c r="M3352" i="1"/>
  <c r="AB3352" i="1"/>
  <c r="AF3352" i="1"/>
  <c r="AG3352" i="1"/>
  <c r="AI3352" i="1"/>
  <c r="AJ3352" i="1"/>
  <c r="AL3352" i="1"/>
  <c r="AM3352" i="1"/>
  <c r="AQ3352" i="1"/>
  <c r="AS3352" i="1"/>
  <c r="A3353" i="1"/>
  <c r="B3353" i="1"/>
  <c r="C3353" i="1"/>
  <c r="J3353" i="1"/>
  <c r="K3353" i="1"/>
  <c r="M3353" i="1"/>
  <c r="AB3353" i="1"/>
  <c r="AF3353" i="1"/>
  <c r="AG3353" i="1"/>
  <c r="AI3353" i="1"/>
  <c r="AJ3353" i="1"/>
  <c r="AL3353" i="1"/>
  <c r="AM3353" i="1"/>
  <c r="AQ3353" i="1"/>
  <c r="AS3353" i="1"/>
  <c r="A3354" i="1"/>
  <c r="B3354" i="1"/>
  <c r="C3354" i="1"/>
  <c r="J3354" i="1"/>
  <c r="K3354" i="1"/>
  <c r="M3354" i="1"/>
  <c r="AB3354" i="1"/>
  <c r="AF3354" i="1"/>
  <c r="AG3354" i="1"/>
  <c r="AI3354" i="1"/>
  <c r="AJ3354" i="1"/>
  <c r="AL3354" i="1"/>
  <c r="AM3354" i="1"/>
  <c r="AQ3354" i="1"/>
  <c r="AS3354" i="1"/>
  <c r="A3355" i="1"/>
  <c r="B3355" i="1"/>
  <c r="C3355" i="1"/>
  <c r="J3355" i="1"/>
  <c r="K3355" i="1"/>
  <c r="M3355" i="1"/>
  <c r="AB3355" i="1"/>
  <c r="AF3355" i="1"/>
  <c r="AG3355" i="1"/>
  <c r="AI3355" i="1"/>
  <c r="AJ3355" i="1"/>
  <c r="AL3355" i="1"/>
  <c r="AM3355" i="1"/>
  <c r="AQ3355" i="1"/>
  <c r="AS3355" i="1"/>
  <c r="A3356" i="1"/>
  <c r="B3356" i="1"/>
  <c r="C3356" i="1"/>
  <c r="J3356" i="1"/>
  <c r="K3356" i="1"/>
  <c r="M3356" i="1"/>
  <c r="AB3356" i="1"/>
  <c r="AF3356" i="1"/>
  <c r="AG3356" i="1"/>
  <c r="AI3356" i="1"/>
  <c r="AJ3356" i="1"/>
  <c r="AL3356" i="1"/>
  <c r="AM3356" i="1"/>
  <c r="AQ3356" i="1"/>
  <c r="AS3356" i="1"/>
  <c r="A3357" i="1"/>
  <c r="B3357" i="1"/>
  <c r="C3357" i="1"/>
  <c r="J3357" i="1"/>
  <c r="K3357" i="1"/>
  <c r="M3357" i="1"/>
  <c r="AB3357" i="1"/>
  <c r="AF3357" i="1"/>
  <c r="AG3357" i="1"/>
  <c r="AI3357" i="1"/>
  <c r="AJ3357" i="1"/>
  <c r="AL3357" i="1"/>
  <c r="AM3357" i="1"/>
  <c r="AQ3357" i="1"/>
  <c r="AS3357" i="1"/>
  <c r="A3358" i="1"/>
  <c r="B3358" i="1"/>
  <c r="C3358" i="1"/>
  <c r="J3358" i="1"/>
  <c r="K3358" i="1"/>
  <c r="M3358" i="1"/>
  <c r="AB3358" i="1"/>
  <c r="AF3358" i="1"/>
  <c r="AG3358" i="1"/>
  <c r="AI3358" i="1"/>
  <c r="AJ3358" i="1"/>
  <c r="AL3358" i="1"/>
  <c r="AM3358" i="1"/>
  <c r="AQ3358" i="1"/>
  <c r="AS3358" i="1"/>
  <c r="A3359" i="1"/>
  <c r="B3359" i="1"/>
  <c r="C3359" i="1"/>
  <c r="J3359" i="1"/>
  <c r="K3359" i="1"/>
  <c r="M3359" i="1"/>
  <c r="AB3359" i="1"/>
  <c r="AF3359" i="1"/>
  <c r="AG3359" i="1"/>
  <c r="AI3359" i="1"/>
  <c r="AJ3359" i="1"/>
  <c r="AL3359" i="1"/>
  <c r="AM3359" i="1"/>
  <c r="AQ3359" i="1"/>
  <c r="AS3359" i="1"/>
  <c r="A3360" i="1"/>
  <c r="B3360" i="1"/>
  <c r="C3360" i="1"/>
  <c r="J3360" i="1"/>
  <c r="K3360" i="1"/>
  <c r="M3360" i="1"/>
  <c r="AB3360" i="1"/>
  <c r="AF3360" i="1"/>
  <c r="AG3360" i="1"/>
  <c r="AI3360" i="1"/>
  <c r="AJ3360" i="1"/>
  <c r="AL3360" i="1"/>
  <c r="AM3360" i="1"/>
  <c r="AQ3360" i="1"/>
  <c r="AS3360" i="1"/>
  <c r="A3361" i="1"/>
  <c r="B3361" i="1"/>
  <c r="C3361" i="1"/>
  <c r="J3361" i="1"/>
  <c r="K3361" i="1"/>
  <c r="M3361" i="1"/>
  <c r="AB3361" i="1"/>
  <c r="AF3361" i="1"/>
  <c r="AG3361" i="1"/>
  <c r="AI3361" i="1"/>
  <c r="AJ3361" i="1"/>
  <c r="AL3361" i="1"/>
  <c r="AM3361" i="1"/>
  <c r="AQ3361" i="1"/>
  <c r="AS3361" i="1"/>
  <c r="A3362" i="1"/>
  <c r="B3362" i="1"/>
  <c r="C3362" i="1"/>
  <c r="J3362" i="1"/>
  <c r="K3362" i="1"/>
  <c r="M3362" i="1"/>
  <c r="AB3362" i="1"/>
  <c r="AF3362" i="1"/>
  <c r="AG3362" i="1"/>
  <c r="AI3362" i="1"/>
  <c r="AJ3362" i="1"/>
  <c r="AL3362" i="1"/>
  <c r="AM3362" i="1"/>
  <c r="AQ3362" i="1"/>
  <c r="AS3362" i="1"/>
  <c r="A3363" i="1"/>
  <c r="B3363" i="1"/>
  <c r="C3363" i="1"/>
  <c r="J3363" i="1"/>
  <c r="K3363" i="1"/>
  <c r="M3363" i="1"/>
  <c r="AB3363" i="1"/>
  <c r="AF3363" i="1"/>
  <c r="AG3363" i="1"/>
  <c r="AI3363" i="1"/>
  <c r="AJ3363" i="1"/>
  <c r="AL3363" i="1"/>
  <c r="AM3363" i="1"/>
  <c r="AQ3363" i="1"/>
  <c r="AS3363" i="1"/>
  <c r="A3364" i="1"/>
  <c r="B3364" i="1"/>
  <c r="C3364" i="1"/>
  <c r="J3364" i="1"/>
  <c r="K3364" i="1"/>
  <c r="M3364" i="1"/>
  <c r="AB3364" i="1"/>
  <c r="AF3364" i="1"/>
  <c r="AG3364" i="1"/>
  <c r="AI3364" i="1"/>
  <c r="AJ3364" i="1"/>
  <c r="AL3364" i="1"/>
  <c r="AM3364" i="1"/>
  <c r="AQ3364" i="1"/>
  <c r="AS3364" i="1"/>
  <c r="A3365" i="1"/>
  <c r="B3365" i="1"/>
  <c r="C3365" i="1"/>
  <c r="J3365" i="1"/>
  <c r="K3365" i="1"/>
  <c r="M3365" i="1"/>
  <c r="AB3365" i="1"/>
  <c r="AF3365" i="1"/>
  <c r="AG3365" i="1"/>
  <c r="AI3365" i="1"/>
  <c r="AJ3365" i="1"/>
  <c r="AL3365" i="1"/>
  <c r="AM3365" i="1"/>
  <c r="AQ3365" i="1"/>
  <c r="AS3365" i="1"/>
  <c r="A3366" i="1"/>
  <c r="B3366" i="1"/>
  <c r="C3366" i="1"/>
  <c r="J3366" i="1"/>
  <c r="K3366" i="1"/>
  <c r="M3366" i="1"/>
  <c r="AB3366" i="1"/>
  <c r="AF3366" i="1"/>
  <c r="AG3366" i="1"/>
  <c r="AI3366" i="1"/>
  <c r="AJ3366" i="1"/>
  <c r="AL3366" i="1"/>
  <c r="AM3366" i="1"/>
  <c r="AQ3366" i="1"/>
  <c r="AS3366" i="1"/>
  <c r="A3367" i="1"/>
  <c r="B3367" i="1"/>
  <c r="C3367" i="1"/>
  <c r="J3367" i="1"/>
  <c r="K3367" i="1"/>
  <c r="M3367" i="1"/>
  <c r="AB3367" i="1"/>
  <c r="AF3367" i="1"/>
  <c r="AG3367" i="1"/>
  <c r="AI3367" i="1"/>
  <c r="AJ3367" i="1"/>
  <c r="AL3367" i="1"/>
  <c r="AM3367" i="1"/>
  <c r="AQ3367" i="1"/>
  <c r="AS3367" i="1"/>
  <c r="A3368" i="1"/>
  <c r="B3368" i="1"/>
  <c r="C3368" i="1"/>
  <c r="J3368" i="1"/>
  <c r="K3368" i="1"/>
  <c r="M3368" i="1"/>
  <c r="AB3368" i="1"/>
  <c r="AF3368" i="1"/>
  <c r="AG3368" i="1"/>
  <c r="AI3368" i="1"/>
  <c r="AJ3368" i="1"/>
  <c r="AL3368" i="1"/>
  <c r="AM3368" i="1"/>
  <c r="AQ3368" i="1"/>
  <c r="AS3368" i="1"/>
  <c r="A3369" i="1"/>
  <c r="B3369" i="1"/>
  <c r="C3369" i="1"/>
  <c r="J3369" i="1"/>
  <c r="K3369" i="1"/>
  <c r="M3369" i="1"/>
  <c r="AB3369" i="1"/>
  <c r="AF3369" i="1"/>
  <c r="AG3369" i="1"/>
  <c r="AI3369" i="1"/>
  <c r="AJ3369" i="1"/>
  <c r="AL3369" i="1"/>
  <c r="AM3369" i="1"/>
  <c r="AQ3369" i="1"/>
  <c r="AS3369" i="1"/>
  <c r="A3370" i="1"/>
  <c r="B3370" i="1"/>
  <c r="C3370" i="1"/>
  <c r="J3370" i="1"/>
  <c r="K3370" i="1"/>
  <c r="M3370" i="1"/>
  <c r="AB3370" i="1"/>
  <c r="AF3370" i="1"/>
  <c r="AG3370" i="1"/>
  <c r="AI3370" i="1"/>
  <c r="AJ3370" i="1"/>
  <c r="AL3370" i="1"/>
  <c r="AM3370" i="1"/>
  <c r="AQ3370" i="1"/>
  <c r="AS3370" i="1"/>
  <c r="A3371" i="1"/>
  <c r="B3371" i="1"/>
  <c r="C3371" i="1"/>
  <c r="J3371" i="1"/>
  <c r="K3371" i="1"/>
  <c r="M3371" i="1"/>
  <c r="AB3371" i="1"/>
  <c r="AF3371" i="1"/>
  <c r="AG3371" i="1"/>
  <c r="AI3371" i="1"/>
  <c r="AJ3371" i="1"/>
  <c r="AL3371" i="1"/>
  <c r="AM3371" i="1"/>
  <c r="AQ3371" i="1"/>
  <c r="AS3371" i="1"/>
  <c r="A3372" i="1"/>
  <c r="B3372" i="1"/>
  <c r="C3372" i="1"/>
  <c r="J3372" i="1"/>
  <c r="K3372" i="1"/>
  <c r="M3372" i="1"/>
  <c r="AB3372" i="1"/>
  <c r="AF3372" i="1"/>
  <c r="AG3372" i="1"/>
  <c r="AI3372" i="1"/>
  <c r="AJ3372" i="1"/>
  <c r="AL3372" i="1"/>
  <c r="AM3372" i="1"/>
  <c r="AQ3372" i="1"/>
  <c r="AS3372" i="1"/>
  <c r="A3373" i="1"/>
  <c r="B3373" i="1"/>
  <c r="C3373" i="1"/>
  <c r="J3373" i="1"/>
  <c r="K3373" i="1"/>
  <c r="M3373" i="1"/>
  <c r="AB3373" i="1"/>
  <c r="AF3373" i="1"/>
  <c r="AG3373" i="1"/>
  <c r="AI3373" i="1"/>
  <c r="AJ3373" i="1"/>
  <c r="AL3373" i="1"/>
  <c r="AM3373" i="1"/>
  <c r="AQ3373" i="1"/>
  <c r="AS3373" i="1"/>
  <c r="A3374" i="1"/>
  <c r="B3374" i="1"/>
  <c r="C3374" i="1"/>
  <c r="J3374" i="1"/>
  <c r="K3374" i="1"/>
  <c r="M3374" i="1"/>
  <c r="AB3374" i="1"/>
  <c r="AF3374" i="1"/>
  <c r="AG3374" i="1"/>
  <c r="AI3374" i="1"/>
  <c r="AJ3374" i="1"/>
  <c r="AL3374" i="1"/>
  <c r="AM3374" i="1"/>
  <c r="AQ3374" i="1"/>
  <c r="AS3374" i="1"/>
  <c r="A3375" i="1"/>
  <c r="B3375" i="1"/>
  <c r="C3375" i="1"/>
  <c r="J3375" i="1"/>
  <c r="K3375" i="1"/>
  <c r="M3375" i="1"/>
  <c r="AB3375" i="1"/>
  <c r="AF3375" i="1"/>
  <c r="AG3375" i="1"/>
  <c r="AI3375" i="1"/>
  <c r="AJ3375" i="1"/>
  <c r="AL3375" i="1"/>
  <c r="AM3375" i="1"/>
  <c r="AQ3375" i="1"/>
  <c r="AS3375" i="1"/>
  <c r="A3376" i="1"/>
  <c r="B3376" i="1"/>
  <c r="C3376" i="1"/>
  <c r="J3376" i="1"/>
  <c r="K3376" i="1"/>
  <c r="M3376" i="1"/>
  <c r="AB3376" i="1"/>
  <c r="AF3376" i="1"/>
  <c r="AG3376" i="1"/>
  <c r="AI3376" i="1"/>
  <c r="AJ3376" i="1"/>
  <c r="AL3376" i="1"/>
  <c r="AM3376" i="1"/>
  <c r="AQ3376" i="1"/>
  <c r="AS3376" i="1"/>
  <c r="A3377" i="1"/>
  <c r="B3377" i="1"/>
  <c r="C3377" i="1"/>
  <c r="J3377" i="1"/>
  <c r="K3377" i="1"/>
  <c r="M3377" i="1"/>
  <c r="AB3377" i="1"/>
  <c r="AF3377" i="1"/>
  <c r="AG3377" i="1"/>
  <c r="AI3377" i="1"/>
  <c r="AJ3377" i="1"/>
  <c r="AL3377" i="1"/>
  <c r="AM3377" i="1"/>
  <c r="AQ3377" i="1"/>
  <c r="AS3377" i="1"/>
  <c r="A3378" i="1"/>
  <c r="B3378" i="1"/>
  <c r="C3378" i="1"/>
  <c r="J3378" i="1"/>
  <c r="K3378" i="1"/>
  <c r="M3378" i="1"/>
  <c r="AB3378" i="1"/>
  <c r="AF3378" i="1"/>
  <c r="AG3378" i="1"/>
  <c r="AI3378" i="1"/>
  <c r="AJ3378" i="1"/>
  <c r="AL3378" i="1"/>
  <c r="AM3378" i="1"/>
  <c r="AQ3378" i="1"/>
  <c r="AS3378" i="1"/>
  <c r="A3379" i="1"/>
  <c r="B3379" i="1"/>
  <c r="C3379" i="1"/>
  <c r="J3379" i="1"/>
  <c r="K3379" i="1"/>
  <c r="M3379" i="1"/>
  <c r="AB3379" i="1"/>
  <c r="AF3379" i="1"/>
  <c r="AG3379" i="1"/>
  <c r="AI3379" i="1"/>
  <c r="AJ3379" i="1"/>
  <c r="AL3379" i="1"/>
  <c r="AM3379" i="1"/>
  <c r="AQ3379" i="1"/>
  <c r="AS3379" i="1"/>
  <c r="A3380" i="1"/>
  <c r="B3380" i="1"/>
  <c r="C3380" i="1"/>
  <c r="J3380" i="1"/>
  <c r="K3380" i="1"/>
  <c r="M3380" i="1"/>
  <c r="AB3380" i="1"/>
  <c r="AF3380" i="1"/>
  <c r="AG3380" i="1"/>
  <c r="AI3380" i="1"/>
  <c r="AJ3380" i="1"/>
  <c r="AL3380" i="1"/>
  <c r="AM3380" i="1"/>
  <c r="AQ3380" i="1"/>
  <c r="AS3380" i="1"/>
  <c r="A3381" i="1"/>
  <c r="B3381" i="1"/>
  <c r="C3381" i="1"/>
  <c r="J3381" i="1"/>
  <c r="K3381" i="1"/>
  <c r="M3381" i="1"/>
  <c r="AB3381" i="1"/>
  <c r="AF3381" i="1"/>
  <c r="AG3381" i="1"/>
  <c r="AI3381" i="1"/>
  <c r="AJ3381" i="1"/>
  <c r="AL3381" i="1"/>
  <c r="AM3381" i="1"/>
  <c r="AQ3381" i="1"/>
  <c r="AS3381" i="1"/>
  <c r="A3382" i="1"/>
  <c r="B3382" i="1"/>
  <c r="C3382" i="1"/>
  <c r="J3382" i="1"/>
  <c r="K3382" i="1"/>
  <c r="M3382" i="1"/>
  <c r="AB3382" i="1"/>
  <c r="AF3382" i="1"/>
  <c r="AG3382" i="1"/>
  <c r="AI3382" i="1"/>
  <c r="AJ3382" i="1"/>
  <c r="AL3382" i="1"/>
  <c r="AM3382" i="1"/>
  <c r="AQ3382" i="1"/>
  <c r="AS3382" i="1"/>
  <c r="A3383" i="1"/>
  <c r="B3383" i="1"/>
  <c r="C3383" i="1"/>
  <c r="J3383" i="1"/>
  <c r="K3383" i="1"/>
  <c r="M3383" i="1"/>
  <c r="AB3383" i="1"/>
  <c r="AF3383" i="1"/>
  <c r="AG3383" i="1"/>
  <c r="AI3383" i="1"/>
  <c r="AJ3383" i="1"/>
  <c r="AL3383" i="1"/>
  <c r="AM3383" i="1"/>
  <c r="AQ3383" i="1"/>
  <c r="AS3383" i="1"/>
  <c r="A3384" i="1"/>
  <c r="B3384" i="1"/>
  <c r="C3384" i="1"/>
  <c r="J3384" i="1"/>
  <c r="K3384" i="1"/>
  <c r="M3384" i="1"/>
  <c r="AB3384" i="1"/>
  <c r="AF3384" i="1"/>
  <c r="AG3384" i="1"/>
  <c r="AI3384" i="1"/>
  <c r="AJ3384" i="1"/>
  <c r="AL3384" i="1"/>
  <c r="AM3384" i="1"/>
  <c r="AQ3384" i="1"/>
  <c r="AS3384" i="1"/>
  <c r="A3385" i="1"/>
  <c r="B3385" i="1"/>
  <c r="C3385" i="1"/>
  <c r="J3385" i="1"/>
  <c r="K3385" i="1"/>
  <c r="M3385" i="1"/>
  <c r="AB3385" i="1"/>
  <c r="AF3385" i="1"/>
  <c r="AG3385" i="1"/>
  <c r="AI3385" i="1"/>
  <c r="AJ3385" i="1"/>
  <c r="AL3385" i="1"/>
  <c r="AM3385" i="1"/>
  <c r="AQ3385" i="1"/>
  <c r="AS3385" i="1"/>
  <c r="A3386" i="1"/>
  <c r="B3386" i="1"/>
  <c r="C3386" i="1"/>
  <c r="J3386" i="1"/>
  <c r="K3386" i="1"/>
  <c r="M3386" i="1"/>
  <c r="AB3386" i="1"/>
  <c r="AF3386" i="1"/>
  <c r="AG3386" i="1"/>
  <c r="AI3386" i="1"/>
  <c r="AJ3386" i="1"/>
  <c r="AL3386" i="1"/>
  <c r="AM3386" i="1"/>
  <c r="AQ3386" i="1"/>
  <c r="AS3386" i="1"/>
  <c r="A3387" i="1"/>
  <c r="B3387" i="1"/>
  <c r="C3387" i="1"/>
  <c r="J3387" i="1"/>
  <c r="K3387" i="1"/>
  <c r="M3387" i="1"/>
  <c r="AB3387" i="1"/>
  <c r="AF3387" i="1"/>
  <c r="AG3387" i="1"/>
  <c r="AI3387" i="1"/>
  <c r="AJ3387" i="1"/>
  <c r="AL3387" i="1"/>
  <c r="AM3387" i="1"/>
  <c r="AQ3387" i="1"/>
  <c r="AS3387" i="1"/>
  <c r="A3388" i="1"/>
  <c r="B3388" i="1"/>
  <c r="C3388" i="1"/>
  <c r="J3388" i="1"/>
  <c r="K3388" i="1"/>
  <c r="M3388" i="1"/>
  <c r="AB3388" i="1"/>
  <c r="AF3388" i="1"/>
  <c r="AG3388" i="1"/>
  <c r="AI3388" i="1"/>
  <c r="AJ3388" i="1"/>
  <c r="AL3388" i="1"/>
  <c r="AM3388" i="1"/>
  <c r="AQ3388" i="1"/>
  <c r="AS3388" i="1"/>
  <c r="A3389" i="1"/>
  <c r="B3389" i="1"/>
  <c r="C3389" i="1"/>
  <c r="J3389" i="1"/>
  <c r="K3389" i="1"/>
  <c r="M3389" i="1"/>
  <c r="AB3389" i="1"/>
  <c r="AF3389" i="1"/>
  <c r="AG3389" i="1"/>
  <c r="AI3389" i="1"/>
  <c r="AJ3389" i="1"/>
  <c r="AL3389" i="1"/>
  <c r="AM3389" i="1"/>
  <c r="AQ3389" i="1"/>
  <c r="AS3389" i="1"/>
  <c r="A3390" i="1"/>
  <c r="B3390" i="1"/>
  <c r="C3390" i="1"/>
  <c r="J3390" i="1"/>
  <c r="K3390" i="1"/>
  <c r="M3390" i="1"/>
  <c r="AB3390" i="1"/>
  <c r="AF3390" i="1"/>
  <c r="AG3390" i="1"/>
  <c r="AI3390" i="1"/>
  <c r="AJ3390" i="1"/>
  <c r="AL3390" i="1"/>
  <c r="AM3390" i="1"/>
  <c r="AQ3390" i="1"/>
  <c r="AS3390" i="1"/>
  <c r="A3391" i="1"/>
  <c r="B3391" i="1"/>
  <c r="C3391" i="1"/>
  <c r="J3391" i="1"/>
  <c r="K3391" i="1"/>
  <c r="M3391" i="1"/>
  <c r="AB3391" i="1"/>
  <c r="AF3391" i="1"/>
  <c r="AG3391" i="1"/>
  <c r="AI3391" i="1"/>
  <c r="AJ3391" i="1"/>
  <c r="AL3391" i="1"/>
  <c r="AM3391" i="1"/>
  <c r="AQ3391" i="1"/>
  <c r="AS3391" i="1"/>
  <c r="A3392" i="1"/>
  <c r="B3392" i="1"/>
  <c r="C3392" i="1"/>
  <c r="J3392" i="1"/>
  <c r="K3392" i="1"/>
  <c r="M3392" i="1"/>
  <c r="AB3392" i="1"/>
  <c r="AF3392" i="1"/>
  <c r="AG3392" i="1"/>
  <c r="AI3392" i="1"/>
  <c r="AJ3392" i="1"/>
  <c r="AL3392" i="1"/>
  <c r="AM3392" i="1"/>
  <c r="AQ3392" i="1"/>
  <c r="AS3392" i="1"/>
  <c r="A3393" i="1"/>
  <c r="B3393" i="1"/>
  <c r="C3393" i="1"/>
  <c r="J3393" i="1"/>
  <c r="K3393" i="1"/>
  <c r="M3393" i="1"/>
  <c r="AB3393" i="1"/>
  <c r="AF3393" i="1"/>
  <c r="AG3393" i="1"/>
  <c r="AI3393" i="1"/>
  <c r="AJ3393" i="1"/>
  <c r="AL3393" i="1"/>
  <c r="AM3393" i="1"/>
  <c r="AQ3393" i="1"/>
  <c r="AS3393" i="1"/>
  <c r="A3394" i="1"/>
  <c r="B3394" i="1"/>
  <c r="C3394" i="1"/>
  <c r="J3394" i="1"/>
  <c r="K3394" i="1"/>
  <c r="M3394" i="1"/>
  <c r="AB3394" i="1"/>
  <c r="AF3394" i="1"/>
  <c r="AG3394" i="1"/>
  <c r="AI3394" i="1"/>
  <c r="AJ3394" i="1"/>
  <c r="AL3394" i="1"/>
  <c r="AM3394" i="1"/>
  <c r="AQ3394" i="1"/>
  <c r="AS3394" i="1"/>
  <c r="A3395" i="1"/>
  <c r="B3395" i="1"/>
  <c r="C3395" i="1"/>
  <c r="J3395" i="1"/>
  <c r="K3395" i="1"/>
  <c r="M3395" i="1"/>
  <c r="AB3395" i="1"/>
  <c r="AF3395" i="1"/>
  <c r="AG3395" i="1"/>
  <c r="AI3395" i="1"/>
  <c r="AJ3395" i="1"/>
  <c r="AL3395" i="1"/>
  <c r="AM3395" i="1"/>
  <c r="AQ3395" i="1"/>
  <c r="AS3395" i="1"/>
  <c r="A3396" i="1"/>
  <c r="B3396" i="1"/>
  <c r="C3396" i="1"/>
  <c r="J3396" i="1"/>
  <c r="K3396" i="1"/>
  <c r="M3396" i="1"/>
  <c r="AB3396" i="1"/>
  <c r="AF3396" i="1"/>
  <c r="AG3396" i="1"/>
  <c r="AI3396" i="1"/>
  <c r="AJ3396" i="1"/>
  <c r="AL3396" i="1"/>
  <c r="AM3396" i="1"/>
  <c r="AQ3396" i="1"/>
  <c r="AS3396" i="1"/>
  <c r="A3397" i="1"/>
  <c r="B3397" i="1"/>
  <c r="C3397" i="1"/>
  <c r="J3397" i="1"/>
  <c r="K3397" i="1"/>
  <c r="M3397" i="1"/>
  <c r="AB3397" i="1"/>
  <c r="AF3397" i="1"/>
  <c r="AG3397" i="1"/>
  <c r="AI3397" i="1"/>
  <c r="AJ3397" i="1"/>
  <c r="AL3397" i="1"/>
  <c r="AM3397" i="1"/>
  <c r="AQ3397" i="1"/>
  <c r="AS3397" i="1"/>
  <c r="A3398" i="1"/>
  <c r="B3398" i="1"/>
  <c r="C3398" i="1"/>
  <c r="J3398" i="1"/>
  <c r="K3398" i="1"/>
  <c r="M3398" i="1"/>
  <c r="AB3398" i="1"/>
  <c r="AF3398" i="1"/>
  <c r="AG3398" i="1"/>
  <c r="AI3398" i="1"/>
  <c r="AJ3398" i="1"/>
  <c r="AL3398" i="1"/>
  <c r="AM3398" i="1"/>
  <c r="AQ3398" i="1"/>
  <c r="AS3398" i="1"/>
  <c r="A3399" i="1"/>
  <c r="B3399" i="1"/>
  <c r="C3399" i="1"/>
  <c r="J3399" i="1"/>
  <c r="K3399" i="1"/>
  <c r="M3399" i="1"/>
  <c r="AB3399" i="1"/>
  <c r="AF3399" i="1"/>
  <c r="AG3399" i="1"/>
  <c r="AI3399" i="1"/>
  <c r="AJ3399" i="1"/>
  <c r="AL3399" i="1"/>
  <c r="AM3399" i="1"/>
  <c r="AQ3399" i="1"/>
  <c r="AS3399" i="1"/>
  <c r="A3400" i="1"/>
  <c r="B3400" i="1"/>
  <c r="C3400" i="1"/>
  <c r="J3400" i="1"/>
  <c r="K3400" i="1"/>
  <c r="M3400" i="1"/>
  <c r="AB3400" i="1"/>
  <c r="AF3400" i="1"/>
  <c r="AG3400" i="1"/>
  <c r="AI3400" i="1"/>
  <c r="AJ3400" i="1"/>
  <c r="AL3400" i="1"/>
  <c r="AM3400" i="1"/>
  <c r="AQ3400" i="1"/>
  <c r="AS3400" i="1"/>
  <c r="A3401" i="1"/>
  <c r="B3401" i="1"/>
  <c r="C3401" i="1"/>
  <c r="J3401" i="1"/>
  <c r="K3401" i="1"/>
  <c r="M3401" i="1"/>
  <c r="AB3401" i="1"/>
  <c r="AF3401" i="1"/>
  <c r="AG3401" i="1"/>
  <c r="AI3401" i="1"/>
  <c r="AJ3401" i="1"/>
  <c r="AL3401" i="1"/>
  <c r="AM3401" i="1"/>
  <c r="AQ3401" i="1"/>
  <c r="AS3401" i="1"/>
  <c r="A3402" i="1"/>
  <c r="B3402" i="1"/>
  <c r="C3402" i="1"/>
  <c r="J3402" i="1"/>
  <c r="K3402" i="1"/>
  <c r="M3402" i="1"/>
  <c r="AB3402" i="1"/>
  <c r="AF3402" i="1"/>
  <c r="AG3402" i="1"/>
  <c r="AI3402" i="1"/>
  <c r="AJ3402" i="1"/>
  <c r="AL3402" i="1"/>
  <c r="AM3402" i="1"/>
  <c r="AQ3402" i="1"/>
  <c r="AS3402" i="1"/>
  <c r="A3403" i="1"/>
  <c r="B3403" i="1"/>
  <c r="C3403" i="1"/>
  <c r="J3403" i="1"/>
  <c r="K3403" i="1"/>
  <c r="M3403" i="1"/>
  <c r="AB3403" i="1"/>
  <c r="AF3403" i="1"/>
  <c r="AG3403" i="1"/>
  <c r="AI3403" i="1"/>
  <c r="AJ3403" i="1"/>
  <c r="AL3403" i="1"/>
  <c r="AM3403" i="1"/>
  <c r="AQ3403" i="1"/>
  <c r="AS3403" i="1"/>
  <c r="A3404" i="1"/>
  <c r="B3404" i="1"/>
  <c r="C3404" i="1"/>
  <c r="J3404" i="1"/>
  <c r="K3404" i="1"/>
  <c r="M3404" i="1"/>
  <c r="AB3404" i="1"/>
  <c r="AF3404" i="1"/>
  <c r="AG3404" i="1"/>
  <c r="AI3404" i="1"/>
  <c r="AJ3404" i="1"/>
  <c r="AL3404" i="1"/>
  <c r="AM3404" i="1"/>
  <c r="AQ3404" i="1"/>
  <c r="AS3404" i="1"/>
  <c r="A3405" i="1"/>
  <c r="B3405" i="1"/>
  <c r="C3405" i="1"/>
  <c r="J3405" i="1"/>
  <c r="K3405" i="1"/>
  <c r="M3405" i="1"/>
  <c r="AB3405" i="1"/>
  <c r="AF3405" i="1"/>
  <c r="AG3405" i="1"/>
  <c r="AI3405" i="1"/>
  <c r="AJ3405" i="1"/>
  <c r="AL3405" i="1"/>
  <c r="AM3405" i="1"/>
  <c r="AQ3405" i="1"/>
  <c r="AS3405" i="1"/>
  <c r="A3406" i="1"/>
  <c r="B3406" i="1"/>
  <c r="C3406" i="1"/>
  <c r="J3406" i="1"/>
  <c r="K3406" i="1"/>
  <c r="M3406" i="1"/>
  <c r="AB3406" i="1"/>
  <c r="AF3406" i="1"/>
  <c r="AG3406" i="1"/>
  <c r="AI3406" i="1"/>
  <c r="AJ3406" i="1"/>
  <c r="AL3406" i="1"/>
  <c r="AM3406" i="1"/>
  <c r="AQ3406" i="1"/>
  <c r="AS3406" i="1"/>
  <c r="A3407" i="1"/>
  <c r="B3407" i="1"/>
  <c r="C3407" i="1"/>
  <c r="J3407" i="1"/>
  <c r="K3407" i="1"/>
  <c r="M3407" i="1"/>
  <c r="AB3407" i="1"/>
  <c r="AF3407" i="1"/>
  <c r="AG3407" i="1"/>
  <c r="AI3407" i="1"/>
  <c r="AJ3407" i="1"/>
  <c r="AL3407" i="1"/>
  <c r="AM3407" i="1"/>
  <c r="AQ3407" i="1"/>
  <c r="AS3407" i="1"/>
  <c r="A3408" i="1"/>
  <c r="B3408" i="1"/>
  <c r="C3408" i="1"/>
  <c r="J3408" i="1"/>
  <c r="K3408" i="1"/>
  <c r="M3408" i="1"/>
  <c r="AB3408" i="1"/>
  <c r="AF3408" i="1"/>
  <c r="AG3408" i="1"/>
  <c r="AI3408" i="1"/>
  <c r="AJ3408" i="1"/>
  <c r="AL3408" i="1"/>
  <c r="AM3408" i="1"/>
  <c r="AQ3408" i="1"/>
  <c r="AS3408" i="1"/>
  <c r="A3409" i="1"/>
  <c r="B3409" i="1"/>
  <c r="C3409" i="1"/>
  <c r="J3409" i="1"/>
  <c r="K3409" i="1"/>
  <c r="M3409" i="1"/>
  <c r="AB3409" i="1"/>
  <c r="AF3409" i="1"/>
  <c r="AG3409" i="1"/>
  <c r="AI3409" i="1"/>
  <c r="AJ3409" i="1"/>
  <c r="AL3409" i="1"/>
  <c r="AM3409" i="1"/>
  <c r="AQ3409" i="1"/>
  <c r="AS3409" i="1"/>
  <c r="A3410" i="1"/>
  <c r="B3410" i="1"/>
  <c r="C3410" i="1"/>
  <c r="J3410" i="1"/>
  <c r="K3410" i="1"/>
  <c r="M3410" i="1"/>
  <c r="AB3410" i="1"/>
  <c r="AF3410" i="1"/>
  <c r="AG3410" i="1"/>
  <c r="AI3410" i="1"/>
  <c r="AJ3410" i="1"/>
  <c r="AL3410" i="1"/>
  <c r="AM3410" i="1"/>
  <c r="AQ3410" i="1"/>
  <c r="AS3410" i="1"/>
  <c r="A3411" i="1"/>
  <c r="B3411" i="1"/>
  <c r="C3411" i="1"/>
  <c r="J3411" i="1"/>
  <c r="K3411" i="1"/>
  <c r="M3411" i="1"/>
  <c r="AB3411" i="1"/>
  <c r="AF3411" i="1"/>
  <c r="AG3411" i="1"/>
  <c r="AI3411" i="1"/>
  <c r="AJ3411" i="1"/>
  <c r="AL3411" i="1"/>
  <c r="AM3411" i="1"/>
  <c r="AQ3411" i="1"/>
  <c r="AS3411" i="1"/>
  <c r="A3412" i="1"/>
  <c r="B3412" i="1"/>
  <c r="C3412" i="1"/>
  <c r="J3412" i="1"/>
  <c r="K3412" i="1"/>
  <c r="M3412" i="1"/>
  <c r="AB3412" i="1"/>
  <c r="AF3412" i="1"/>
  <c r="AG3412" i="1"/>
  <c r="AI3412" i="1"/>
  <c r="AJ3412" i="1"/>
  <c r="AL3412" i="1"/>
  <c r="AM3412" i="1"/>
  <c r="AQ3412" i="1"/>
  <c r="AS3412" i="1"/>
  <c r="A3413" i="1"/>
  <c r="B3413" i="1"/>
  <c r="C3413" i="1"/>
  <c r="J3413" i="1"/>
  <c r="K3413" i="1"/>
  <c r="M3413" i="1"/>
  <c r="AB3413" i="1"/>
  <c r="AF3413" i="1"/>
  <c r="AG3413" i="1"/>
  <c r="AI3413" i="1"/>
  <c r="AJ3413" i="1"/>
  <c r="AL3413" i="1"/>
  <c r="AM3413" i="1"/>
  <c r="AQ3413" i="1"/>
  <c r="AS3413" i="1"/>
  <c r="A3414" i="1"/>
  <c r="B3414" i="1"/>
  <c r="C3414" i="1"/>
  <c r="J3414" i="1"/>
  <c r="K3414" i="1"/>
  <c r="M3414" i="1"/>
  <c r="AB3414" i="1"/>
  <c r="AF3414" i="1"/>
  <c r="AG3414" i="1"/>
  <c r="AI3414" i="1"/>
  <c r="AJ3414" i="1"/>
  <c r="AL3414" i="1"/>
  <c r="AM3414" i="1"/>
  <c r="AQ3414" i="1"/>
  <c r="AS3414" i="1"/>
  <c r="A3415" i="1"/>
  <c r="B3415" i="1"/>
  <c r="C3415" i="1"/>
  <c r="J3415" i="1"/>
  <c r="K3415" i="1"/>
  <c r="M3415" i="1"/>
  <c r="AB3415" i="1"/>
  <c r="AF3415" i="1"/>
  <c r="AG3415" i="1"/>
  <c r="AI3415" i="1"/>
  <c r="AJ3415" i="1"/>
  <c r="AL3415" i="1"/>
  <c r="AM3415" i="1"/>
  <c r="AQ3415" i="1"/>
  <c r="AS3415" i="1"/>
  <c r="A3416" i="1"/>
  <c r="B3416" i="1"/>
  <c r="C3416" i="1"/>
  <c r="J3416" i="1"/>
  <c r="K3416" i="1"/>
  <c r="M3416" i="1"/>
  <c r="AB3416" i="1"/>
  <c r="AF3416" i="1"/>
  <c r="AG3416" i="1"/>
  <c r="AI3416" i="1"/>
  <c r="AJ3416" i="1"/>
  <c r="AL3416" i="1"/>
  <c r="AM3416" i="1"/>
  <c r="AQ3416" i="1"/>
  <c r="AS3416" i="1"/>
  <c r="A3417" i="1"/>
  <c r="B3417" i="1"/>
  <c r="C3417" i="1"/>
  <c r="J3417" i="1"/>
  <c r="K3417" i="1"/>
  <c r="M3417" i="1"/>
  <c r="AB3417" i="1"/>
  <c r="AF3417" i="1"/>
  <c r="AG3417" i="1"/>
  <c r="AI3417" i="1"/>
  <c r="AJ3417" i="1"/>
  <c r="AL3417" i="1"/>
  <c r="AM3417" i="1"/>
  <c r="AQ3417" i="1"/>
  <c r="AS3417" i="1"/>
  <c r="A3418" i="1"/>
  <c r="B3418" i="1"/>
  <c r="C3418" i="1"/>
  <c r="J3418" i="1"/>
  <c r="K3418" i="1"/>
  <c r="M3418" i="1"/>
  <c r="AB3418" i="1"/>
  <c r="AF3418" i="1"/>
  <c r="AG3418" i="1"/>
  <c r="AI3418" i="1"/>
  <c r="AJ3418" i="1"/>
  <c r="AL3418" i="1"/>
  <c r="AM3418" i="1"/>
  <c r="AQ3418" i="1"/>
  <c r="AS3418" i="1"/>
  <c r="A3419" i="1"/>
  <c r="B3419" i="1"/>
  <c r="C3419" i="1"/>
  <c r="J3419" i="1"/>
  <c r="K3419" i="1"/>
  <c r="M3419" i="1"/>
  <c r="AB3419" i="1"/>
  <c r="AF3419" i="1"/>
  <c r="AG3419" i="1"/>
  <c r="AI3419" i="1"/>
  <c r="AJ3419" i="1"/>
  <c r="AL3419" i="1"/>
  <c r="AM3419" i="1"/>
  <c r="AQ3419" i="1"/>
  <c r="AS3419" i="1"/>
  <c r="A3420" i="1"/>
  <c r="B3420" i="1"/>
  <c r="C3420" i="1"/>
  <c r="J3420" i="1"/>
  <c r="K3420" i="1"/>
  <c r="M3420" i="1"/>
  <c r="AB3420" i="1"/>
  <c r="AF3420" i="1"/>
  <c r="AG3420" i="1"/>
  <c r="AI3420" i="1"/>
  <c r="AJ3420" i="1"/>
  <c r="AL3420" i="1"/>
  <c r="AM3420" i="1"/>
  <c r="AQ3420" i="1"/>
  <c r="AS3420" i="1"/>
  <c r="A3421" i="1"/>
  <c r="B3421" i="1"/>
  <c r="C3421" i="1"/>
  <c r="J3421" i="1"/>
  <c r="K3421" i="1"/>
  <c r="M3421" i="1"/>
  <c r="AB3421" i="1"/>
  <c r="AF3421" i="1"/>
  <c r="AG3421" i="1"/>
  <c r="AI3421" i="1"/>
  <c r="AJ3421" i="1"/>
  <c r="AL3421" i="1"/>
  <c r="AM3421" i="1"/>
  <c r="AQ3421" i="1"/>
  <c r="AS3421" i="1"/>
  <c r="A3422" i="1"/>
  <c r="B3422" i="1"/>
  <c r="C3422" i="1"/>
  <c r="J3422" i="1"/>
  <c r="K3422" i="1"/>
  <c r="M3422" i="1"/>
  <c r="AB3422" i="1"/>
  <c r="AF3422" i="1"/>
  <c r="AG3422" i="1"/>
  <c r="AI3422" i="1"/>
  <c r="AJ3422" i="1"/>
  <c r="AL3422" i="1"/>
  <c r="AM3422" i="1"/>
  <c r="AQ3422" i="1"/>
  <c r="AS3422" i="1"/>
  <c r="A3423" i="1"/>
  <c r="B3423" i="1"/>
  <c r="C3423" i="1"/>
  <c r="J3423" i="1"/>
  <c r="K3423" i="1"/>
  <c r="M3423" i="1"/>
  <c r="AB3423" i="1"/>
  <c r="AF3423" i="1"/>
  <c r="AG3423" i="1"/>
  <c r="AI3423" i="1"/>
  <c r="AJ3423" i="1"/>
  <c r="AL3423" i="1"/>
  <c r="AM3423" i="1"/>
  <c r="AQ3423" i="1"/>
  <c r="AS3423" i="1"/>
  <c r="A3424" i="1"/>
  <c r="B3424" i="1"/>
  <c r="C3424" i="1"/>
  <c r="J3424" i="1"/>
  <c r="K3424" i="1"/>
  <c r="M3424" i="1"/>
  <c r="AB3424" i="1"/>
  <c r="AF3424" i="1"/>
  <c r="AG3424" i="1"/>
  <c r="AI3424" i="1"/>
  <c r="AJ3424" i="1"/>
  <c r="AL3424" i="1"/>
  <c r="AM3424" i="1"/>
  <c r="AQ3424" i="1"/>
  <c r="AS3424" i="1"/>
  <c r="A3425" i="1"/>
  <c r="B3425" i="1"/>
  <c r="C3425" i="1"/>
  <c r="J3425" i="1"/>
  <c r="K3425" i="1"/>
  <c r="M3425" i="1"/>
  <c r="AB3425" i="1"/>
  <c r="AF3425" i="1"/>
  <c r="AG3425" i="1"/>
  <c r="AI3425" i="1"/>
  <c r="AJ3425" i="1"/>
  <c r="AL3425" i="1"/>
  <c r="AM3425" i="1"/>
  <c r="AQ3425" i="1"/>
  <c r="AS3425" i="1"/>
  <c r="A3426" i="1"/>
  <c r="B3426" i="1"/>
  <c r="C3426" i="1"/>
  <c r="J3426" i="1"/>
  <c r="K3426" i="1"/>
  <c r="M3426" i="1"/>
  <c r="AB3426" i="1"/>
  <c r="AF3426" i="1"/>
  <c r="AG3426" i="1"/>
  <c r="AI3426" i="1"/>
  <c r="AJ3426" i="1"/>
  <c r="AL3426" i="1"/>
  <c r="AM3426" i="1"/>
  <c r="AQ3426" i="1"/>
  <c r="AS3426" i="1"/>
  <c r="A3427" i="1"/>
  <c r="B3427" i="1"/>
  <c r="C3427" i="1"/>
  <c r="J3427" i="1"/>
  <c r="K3427" i="1"/>
  <c r="M3427" i="1"/>
  <c r="AB3427" i="1"/>
  <c r="AF3427" i="1"/>
  <c r="AG3427" i="1"/>
  <c r="AI3427" i="1"/>
  <c r="AJ3427" i="1"/>
  <c r="AL3427" i="1"/>
  <c r="AM3427" i="1"/>
  <c r="AQ3427" i="1"/>
  <c r="AS3427" i="1"/>
  <c r="A3428" i="1"/>
  <c r="B3428" i="1"/>
  <c r="C3428" i="1"/>
  <c r="J3428" i="1"/>
  <c r="K3428" i="1"/>
  <c r="M3428" i="1"/>
  <c r="AB3428" i="1"/>
  <c r="AF3428" i="1"/>
  <c r="AG3428" i="1"/>
  <c r="AI3428" i="1"/>
  <c r="AJ3428" i="1"/>
  <c r="AL3428" i="1"/>
  <c r="AM3428" i="1"/>
  <c r="AQ3428" i="1"/>
  <c r="AS3428" i="1"/>
  <c r="A3429" i="1"/>
  <c r="B3429" i="1"/>
  <c r="C3429" i="1"/>
  <c r="J3429" i="1"/>
  <c r="K3429" i="1"/>
  <c r="M3429" i="1"/>
  <c r="AB3429" i="1"/>
  <c r="AF3429" i="1"/>
  <c r="AG3429" i="1"/>
  <c r="AI3429" i="1"/>
  <c r="AJ3429" i="1"/>
  <c r="AL3429" i="1"/>
  <c r="AM3429" i="1"/>
  <c r="AQ3429" i="1"/>
  <c r="AS3429" i="1"/>
  <c r="A3430" i="1"/>
  <c r="B3430" i="1"/>
  <c r="C3430" i="1"/>
  <c r="J3430" i="1"/>
  <c r="K3430" i="1"/>
  <c r="M3430" i="1"/>
  <c r="AB3430" i="1"/>
  <c r="AF3430" i="1"/>
  <c r="AG3430" i="1"/>
  <c r="AI3430" i="1"/>
  <c r="AJ3430" i="1"/>
  <c r="AL3430" i="1"/>
  <c r="AM3430" i="1"/>
  <c r="AQ3430" i="1"/>
  <c r="AS3430" i="1"/>
  <c r="A3431" i="1"/>
  <c r="B3431" i="1"/>
  <c r="C3431" i="1"/>
  <c r="J3431" i="1"/>
  <c r="K3431" i="1"/>
  <c r="M3431" i="1"/>
  <c r="AB3431" i="1"/>
  <c r="AF3431" i="1"/>
  <c r="AG3431" i="1"/>
  <c r="AI3431" i="1"/>
  <c r="AJ3431" i="1"/>
  <c r="AL3431" i="1"/>
  <c r="AM3431" i="1"/>
  <c r="AQ3431" i="1"/>
  <c r="AS3431" i="1"/>
  <c r="A3432" i="1"/>
  <c r="B3432" i="1"/>
  <c r="C3432" i="1"/>
  <c r="J3432" i="1"/>
  <c r="K3432" i="1"/>
  <c r="M3432" i="1"/>
  <c r="AB3432" i="1"/>
  <c r="AF3432" i="1"/>
  <c r="AG3432" i="1"/>
  <c r="AI3432" i="1"/>
  <c r="AJ3432" i="1"/>
  <c r="AL3432" i="1"/>
  <c r="AM3432" i="1"/>
  <c r="AQ3432" i="1"/>
  <c r="AS3432" i="1"/>
  <c r="A3433" i="1"/>
  <c r="B3433" i="1"/>
  <c r="C3433" i="1"/>
  <c r="J3433" i="1"/>
  <c r="K3433" i="1"/>
  <c r="M3433" i="1"/>
  <c r="AB3433" i="1"/>
  <c r="AF3433" i="1"/>
  <c r="AG3433" i="1"/>
  <c r="AI3433" i="1"/>
  <c r="AJ3433" i="1"/>
  <c r="AL3433" i="1"/>
  <c r="AM3433" i="1"/>
  <c r="AQ3433" i="1"/>
  <c r="AS3433" i="1"/>
  <c r="A3434" i="1"/>
  <c r="B3434" i="1"/>
  <c r="C3434" i="1"/>
  <c r="J3434" i="1"/>
  <c r="K3434" i="1"/>
  <c r="M3434" i="1"/>
  <c r="AB3434" i="1"/>
  <c r="AF3434" i="1"/>
  <c r="AG3434" i="1"/>
  <c r="AI3434" i="1"/>
  <c r="AJ3434" i="1"/>
  <c r="AL3434" i="1"/>
  <c r="AM3434" i="1"/>
  <c r="AQ3434" i="1"/>
  <c r="AS3434" i="1"/>
  <c r="A3435" i="1"/>
  <c r="B3435" i="1"/>
  <c r="C3435" i="1"/>
  <c r="J3435" i="1"/>
  <c r="K3435" i="1"/>
  <c r="M3435" i="1"/>
  <c r="AB3435" i="1"/>
  <c r="AF3435" i="1"/>
  <c r="AG3435" i="1"/>
  <c r="AI3435" i="1"/>
  <c r="AJ3435" i="1"/>
  <c r="AL3435" i="1"/>
  <c r="AM3435" i="1"/>
  <c r="AQ3435" i="1"/>
  <c r="AS3435" i="1"/>
  <c r="A3436" i="1"/>
  <c r="B3436" i="1"/>
  <c r="C3436" i="1"/>
  <c r="J3436" i="1"/>
  <c r="K3436" i="1"/>
  <c r="M3436" i="1"/>
  <c r="AB3436" i="1"/>
  <c r="AF3436" i="1"/>
  <c r="AG3436" i="1"/>
  <c r="AI3436" i="1"/>
  <c r="AJ3436" i="1"/>
  <c r="AL3436" i="1"/>
  <c r="AM3436" i="1"/>
  <c r="AQ3436" i="1"/>
  <c r="AS3436" i="1"/>
  <c r="A3437" i="1"/>
  <c r="B3437" i="1"/>
  <c r="C3437" i="1"/>
  <c r="J3437" i="1"/>
  <c r="K3437" i="1"/>
  <c r="M3437" i="1"/>
  <c r="AB3437" i="1"/>
  <c r="AF3437" i="1"/>
  <c r="AG3437" i="1"/>
  <c r="AI3437" i="1"/>
  <c r="AJ3437" i="1"/>
  <c r="AL3437" i="1"/>
  <c r="AM3437" i="1"/>
  <c r="AQ3437" i="1"/>
  <c r="AS3437" i="1"/>
  <c r="A3438" i="1"/>
  <c r="B3438" i="1"/>
  <c r="C3438" i="1"/>
  <c r="J3438" i="1"/>
  <c r="K3438" i="1"/>
  <c r="M3438" i="1"/>
  <c r="AB3438" i="1"/>
  <c r="AF3438" i="1"/>
  <c r="AG3438" i="1"/>
  <c r="AI3438" i="1"/>
  <c r="AJ3438" i="1"/>
  <c r="AL3438" i="1"/>
  <c r="AM3438" i="1"/>
  <c r="AQ3438" i="1"/>
  <c r="AS3438" i="1"/>
  <c r="A3439" i="1"/>
  <c r="B3439" i="1"/>
  <c r="C3439" i="1"/>
  <c r="J3439" i="1"/>
  <c r="K3439" i="1"/>
  <c r="M3439" i="1"/>
  <c r="AB3439" i="1"/>
  <c r="AF3439" i="1"/>
  <c r="AG3439" i="1"/>
  <c r="AI3439" i="1"/>
  <c r="AJ3439" i="1"/>
  <c r="AL3439" i="1"/>
  <c r="AM3439" i="1"/>
  <c r="AQ3439" i="1"/>
  <c r="AS3439" i="1"/>
  <c r="A3440" i="1"/>
  <c r="B3440" i="1"/>
  <c r="C3440" i="1"/>
  <c r="J3440" i="1"/>
  <c r="K3440" i="1"/>
  <c r="M3440" i="1"/>
  <c r="AB3440" i="1"/>
  <c r="AF3440" i="1"/>
  <c r="AG3440" i="1"/>
  <c r="AI3440" i="1"/>
  <c r="AJ3440" i="1"/>
  <c r="AL3440" i="1"/>
  <c r="AM3440" i="1"/>
  <c r="AQ3440" i="1"/>
  <c r="AS3440" i="1"/>
  <c r="A3441" i="1"/>
  <c r="B3441" i="1"/>
  <c r="C3441" i="1"/>
  <c r="J3441" i="1"/>
  <c r="K3441" i="1"/>
  <c r="M3441" i="1"/>
  <c r="AB3441" i="1"/>
  <c r="AF3441" i="1"/>
  <c r="AG3441" i="1"/>
  <c r="AI3441" i="1"/>
  <c r="AJ3441" i="1"/>
  <c r="AL3441" i="1"/>
  <c r="AM3441" i="1"/>
  <c r="AQ3441" i="1"/>
  <c r="AS3441" i="1"/>
  <c r="A3442" i="1"/>
  <c r="B3442" i="1"/>
  <c r="C3442" i="1"/>
  <c r="J3442" i="1"/>
  <c r="K3442" i="1"/>
  <c r="M3442" i="1"/>
  <c r="AB3442" i="1"/>
  <c r="AF3442" i="1"/>
  <c r="AG3442" i="1"/>
  <c r="AI3442" i="1"/>
  <c r="AJ3442" i="1"/>
  <c r="AL3442" i="1"/>
  <c r="AM3442" i="1"/>
  <c r="AQ3442" i="1"/>
  <c r="AS3442" i="1"/>
  <c r="A3443" i="1"/>
  <c r="B3443" i="1"/>
  <c r="C3443" i="1"/>
  <c r="J3443" i="1"/>
  <c r="K3443" i="1"/>
  <c r="M3443" i="1"/>
  <c r="AB3443" i="1"/>
  <c r="AF3443" i="1"/>
  <c r="AG3443" i="1"/>
  <c r="AI3443" i="1"/>
  <c r="AJ3443" i="1"/>
  <c r="AL3443" i="1"/>
  <c r="AM3443" i="1"/>
  <c r="AQ3443" i="1"/>
  <c r="AS3443" i="1"/>
  <c r="A3444" i="1"/>
  <c r="B3444" i="1"/>
  <c r="C3444" i="1"/>
  <c r="J3444" i="1"/>
  <c r="K3444" i="1"/>
  <c r="M3444" i="1"/>
  <c r="AB3444" i="1"/>
  <c r="AF3444" i="1"/>
  <c r="AG3444" i="1"/>
  <c r="AI3444" i="1"/>
  <c r="AJ3444" i="1"/>
  <c r="AL3444" i="1"/>
  <c r="AM3444" i="1"/>
  <c r="AQ3444" i="1"/>
  <c r="AS3444" i="1"/>
  <c r="A3445" i="1"/>
  <c r="B3445" i="1"/>
  <c r="C3445" i="1"/>
  <c r="J3445" i="1"/>
  <c r="K3445" i="1"/>
  <c r="M3445" i="1"/>
  <c r="AB3445" i="1"/>
  <c r="AF3445" i="1"/>
  <c r="AG3445" i="1"/>
  <c r="AI3445" i="1"/>
  <c r="AJ3445" i="1"/>
  <c r="AL3445" i="1"/>
  <c r="AM3445" i="1"/>
  <c r="AQ3445" i="1"/>
  <c r="AS3445" i="1"/>
  <c r="A3446" i="1"/>
  <c r="B3446" i="1"/>
  <c r="C3446" i="1"/>
  <c r="J3446" i="1"/>
  <c r="K3446" i="1"/>
  <c r="M3446" i="1"/>
  <c r="AB3446" i="1"/>
  <c r="AF3446" i="1"/>
  <c r="AG3446" i="1"/>
  <c r="AI3446" i="1"/>
  <c r="AJ3446" i="1"/>
  <c r="AL3446" i="1"/>
  <c r="AM3446" i="1"/>
  <c r="AQ3446" i="1"/>
  <c r="AS3446" i="1"/>
  <c r="A3447" i="1"/>
  <c r="B3447" i="1"/>
  <c r="C3447" i="1"/>
  <c r="J3447" i="1"/>
  <c r="K3447" i="1"/>
  <c r="M3447" i="1"/>
  <c r="AB3447" i="1"/>
  <c r="AF3447" i="1"/>
  <c r="AG3447" i="1"/>
  <c r="AI3447" i="1"/>
  <c r="AJ3447" i="1"/>
  <c r="AL3447" i="1"/>
  <c r="AM3447" i="1"/>
  <c r="AQ3447" i="1"/>
  <c r="AS3447" i="1"/>
  <c r="A3448" i="1"/>
  <c r="B3448" i="1"/>
  <c r="C3448" i="1"/>
  <c r="J3448" i="1"/>
  <c r="K3448" i="1"/>
  <c r="M3448" i="1"/>
  <c r="AB3448" i="1"/>
  <c r="AF3448" i="1"/>
  <c r="AG3448" i="1"/>
  <c r="AI3448" i="1"/>
  <c r="AJ3448" i="1"/>
  <c r="AL3448" i="1"/>
  <c r="AM3448" i="1"/>
  <c r="AQ3448" i="1"/>
  <c r="AS3448" i="1"/>
  <c r="A3449" i="1"/>
  <c r="B3449" i="1"/>
  <c r="C3449" i="1"/>
  <c r="J3449" i="1"/>
  <c r="K3449" i="1"/>
  <c r="M3449" i="1"/>
  <c r="AB3449" i="1"/>
  <c r="AF3449" i="1"/>
  <c r="AG3449" i="1"/>
  <c r="AI3449" i="1"/>
  <c r="AJ3449" i="1"/>
  <c r="AL3449" i="1"/>
  <c r="AM3449" i="1"/>
  <c r="AQ3449" i="1"/>
  <c r="AS3449" i="1"/>
  <c r="A3450" i="1"/>
  <c r="B3450" i="1"/>
  <c r="C3450" i="1"/>
  <c r="J3450" i="1"/>
  <c r="K3450" i="1"/>
  <c r="M3450" i="1"/>
  <c r="AB3450" i="1"/>
  <c r="AF3450" i="1"/>
  <c r="AG3450" i="1"/>
  <c r="AI3450" i="1"/>
  <c r="AJ3450" i="1"/>
  <c r="AL3450" i="1"/>
  <c r="AM3450" i="1"/>
  <c r="AQ3450" i="1"/>
  <c r="AS3450" i="1"/>
  <c r="A3451" i="1"/>
  <c r="B3451" i="1"/>
  <c r="C3451" i="1"/>
  <c r="J3451" i="1"/>
  <c r="K3451" i="1"/>
  <c r="M3451" i="1"/>
  <c r="AB3451" i="1"/>
  <c r="AF3451" i="1"/>
  <c r="AG3451" i="1"/>
  <c r="AI3451" i="1"/>
  <c r="AJ3451" i="1"/>
  <c r="AL3451" i="1"/>
  <c r="AM3451" i="1"/>
  <c r="AQ3451" i="1"/>
  <c r="AS3451" i="1"/>
  <c r="A3452" i="1"/>
  <c r="B3452" i="1"/>
  <c r="C3452" i="1"/>
  <c r="J3452" i="1"/>
  <c r="K3452" i="1"/>
  <c r="M3452" i="1"/>
  <c r="AB3452" i="1"/>
  <c r="AF3452" i="1"/>
  <c r="AG3452" i="1"/>
  <c r="AI3452" i="1"/>
  <c r="AJ3452" i="1"/>
  <c r="AL3452" i="1"/>
  <c r="AM3452" i="1"/>
  <c r="AQ3452" i="1"/>
  <c r="AS3452" i="1"/>
  <c r="A3453" i="1"/>
  <c r="B3453" i="1"/>
  <c r="C3453" i="1"/>
  <c r="J3453" i="1"/>
  <c r="K3453" i="1"/>
  <c r="M3453" i="1"/>
  <c r="AB3453" i="1"/>
  <c r="AF3453" i="1"/>
  <c r="AG3453" i="1"/>
  <c r="AI3453" i="1"/>
  <c r="AJ3453" i="1"/>
  <c r="AL3453" i="1"/>
  <c r="AM3453" i="1"/>
  <c r="AQ3453" i="1"/>
  <c r="AS3453" i="1"/>
  <c r="A3454" i="1"/>
  <c r="B3454" i="1"/>
  <c r="C3454" i="1"/>
  <c r="J3454" i="1"/>
  <c r="K3454" i="1"/>
  <c r="M3454" i="1"/>
  <c r="AB3454" i="1"/>
  <c r="AF3454" i="1"/>
  <c r="AG3454" i="1"/>
  <c r="AI3454" i="1"/>
  <c r="AJ3454" i="1"/>
  <c r="AL3454" i="1"/>
  <c r="AM3454" i="1"/>
  <c r="AQ3454" i="1"/>
  <c r="AS3454" i="1"/>
  <c r="A3455" i="1"/>
  <c r="B3455" i="1"/>
  <c r="C3455" i="1"/>
  <c r="J3455" i="1"/>
  <c r="K3455" i="1"/>
  <c r="M3455" i="1"/>
  <c r="AB3455" i="1"/>
  <c r="AF3455" i="1"/>
  <c r="AG3455" i="1"/>
  <c r="AI3455" i="1"/>
  <c r="AJ3455" i="1"/>
  <c r="AL3455" i="1"/>
  <c r="AM3455" i="1"/>
  <c r="AQ3455" i="1"/>
  <c r="AS3455" i="1"/>
  <c r="A3456" i="1"/>
  <c r="B3456" i="1"/>
  <c r="C3456" i="1"/>
  <c r="J3456" i="1"/>
  <c r="K3456" i="1"/>
  <c r="M3456" i="1"/>
  <c r="AB3456" i="1"/>
  <c r="AF3456" i="1"/>
  <c r="AG3456" i="1"/>
  <c r="AI3456" i="1"/>
  <c r="AJ3456" i="1"/>
  <c r="AL3456" i="1"/>
  <c r="AM3456" i="1"/>
  <c r="AQ3456" i="1"/>
  <c r="AS3456" i="1"/>
  <c r="A3457" i="1"/>
  <c r="B3457" i="1"/>
  <c r="C3457" i="1"/>
  <c r="J3457" i="1"/>
  <c r="K3457" i="1"/>
  <c r="M3457" i="1"/>
  <c r="AB3457" i="1"/>
  <c r="AF3457" i="1"/>
  <c r="AG3457" i="1"/>
  <c r="AI3457" i="1"/>
  <c r="AJ3457" i="1"/>
  <c r="AL3457" i="1"/>
  <c r="AM3457" i="1"/>
  <c r="AQ3457" i="1"/>
  <c r="AS3457" i="1"/>
  <c r="A3458" i="1"/>
  <c r="B3458" i="1"/>
  <c r="C3458" i="1"/>
  <c r="J3458" i="1"/>
  <c r="K3458" i="1"/>
  <c r="M3458" i="1"/>
  <c r="AB3458" i="1"/>
  <c r="AF3458" i="1"/>
  <c r="AG3458" i="1"/>
  <c r="AI3458" i="1"/>
  <c r="AJ3458" i="1"/>
  <c r="AL3458" i="1"/>
  <c r="AM3458" i="1"/>
  <c r="AQ3458" i="1"/>
  <c r="AS3458" i="1"/>
  <c r="A3459" i="1"/>
  <c r="B3459" i="1"/>
  <c r="C3459" i="1"/>
  <c r="J3459" i="1"/>
  <c r="K3459" i="1"/>
  <c r="M3459" i="1"/>
  <c r="AB3459" i="1"/>
  <c r="AF3459" i="1"/>
  <c r="AG3459" i="1"/>
  <c r="AI3459" i="1"/>
  <c r="AJ3459" i="1"/>
  <c r="AL3459" i="1"/>
  <c r="AM3459" i="1"/>
  <c r="AQ3459" i="1"/>
  <c r="AS3459" i="1"/>
  <c r="A3460" i="1"/>
  <c r="B3460" i="1"/>
  <c r="C3460" i="1"/>
  <c r="J3460" i="1"/>
  <c r="K3460" i="1"/>
  <c r="M3460" i="1"/>
  <c r="AB3460" i="1"/>
  <c r="AF3460" i="1"/>
  <c r="AG3460" i="1"/>
  <c r="AI3460" i="1"/>
  <c r="AJ3460" i="1"/>
  <c r="AL3460" i="1"/>
  <c r="AM3460" i="1"/>
  <c r="AQ3460" i="1"/>
  <c r="AS3460" i="1"/>
  <c r="A3461" i="1"/>
  <c r="B3461" i="1"/>
  <c r="C3461" i="1"/>
  <c r="J3461" i="1"/>
  <c r="K3461" i="1"/>
  <c r="M3461" i="1"/>
  <c r="AB3461" i="1"/>
  <c r="AF3461" i="1"/>
  <c r="AG3461" i="1"/>
  <c r="AI3461" i="1"/>
  <c r="AJ3461" i="1"/>
  <c r="AL3461" i="1"/>
  <c r="AM3461" i="1"/>
  <c r="AQ3461" i="1"/>
  <c r="AS3461" i="1"/>
  <c r="A3462" i="1"/>
  <c r="B3462" i="1"/>
  <c r="C3462" i="1"/>
  <c r="J3462" i="1"/>
  <c r="K3462" i="1"/>
  <c r="M3462" i="1"/>
  <c r="AB3462" i="1"/>
  <c r="AF3462" i="1"/>
  <c r="AG3462" i="1"/>
  <c r="AI3462" i="1"/>
  <c r="AJ3462" i="1"/>
  <c r="AL3462" i="1"/>
  <c r="AM3462" i="1"/>
  <c r="AQ3462" i="1"/>
  <c r="AS3462" i="1"/>
  <c r="A3463" i="1"/>
  <c r="B3463" i="1"/>
  <c r="C3463" i="1"/>
  <c r="J3463" i="1"/>
  <c r="K3463" i="1"/>
  <c r="M3463" i="1"/>
  <c r="AB3463" i="1"/>
  <c r="AF3463" i="1"/>
  <c r="AG3463" i="1"/>
  <c r="AI3463" i="1"/>
  <c r="AJ3463" i="1"/>
  <c r="AL3463" i="1"/>
  <c r="AM3463" i="1"/>
  <c r="AQ3463" i="1"/>
  <c r="AS3463" i="1"/>
  <c r="A3464" i="1"/>
  <c r="B3464" i="1"/>
  <c r="C3464" i="1"/>
  <c r="J3464" i="1"/>
  <c r="K3464" i="1"/>
  <c r="M3464" i="1"/>
  <c r="AB3464" i="1"/>
  <c r="AF3464" i="1"/>
  <c r="AG3464" i="1"/>
  <c r="AI3464" i="1"/>
  <c r="AJ3464" i="1"/>
  <c r="AL3464" i="1"/>
  <c r="AM3464" i="1"/>
  <c r="AQ3464" i="1"/>
  <c r="AS3464" i="1"/>
  <c r="A3465" i="1"/>
  <c r="B3465" i="1"/>
  <c r="C3465" i="1"/>
  <c r="J3465" i="1"/>
  <c r="K3465" i="1"/>
  <c r="M3465" i="1"/>
  <c r="AB3465" i="1"/>
  <c r="AF3465" i="1"/>
  <c r="AG3465" i="1"/>
  <c r="AI3465" i="1"/>
  <c r="AJ3465" i="1"/>
  <c r="AL3465" i="1"/>
  <c r="AM3465" i="1"/>
  <c r="AQ3465" i="1"/>
  <c r="AS3465" i="1"/>
  <c r="A3466" i="1"/>
  <c r="B3466" i="1"/>
  <c r="C3466" i="1"/>
  <c r="J3466" i="1"/>
  <c r="K3466" i="1"/>
  <c r="M3466" i="1"/>
  <c r="AB3466" i="1"/>
  <c r="AF3466" i="1"/>
  <c r="AG3466" i="1"/>
  <c r="AI3466" i="1"/>
  <c r="AJ3466" i="1"/>
  <c r="AL3466" i="1"/>
  <c r="AM3466" i="1"/>
  <c r="AQ3466" i="1"/>
  <c r="AS3466" i="1"/>
  <c r="A3467" i="1"/>
  <c r="B3467" i="1"/>
  <c r="C3467" i="1"/>
  <c r="J3467" i="1"/>
  <c r="K3467" i="1"/>
  <c r="M3467" i="1"/>
  <c r="AB3467" i="1"/>
  <c r="AF3467" i="1"/>
  <c r="AG3467" i="1"/>
  <c r="AI3467" i="1"/>
  <c r="AJ3467" i="1"/>
  <c r="AL3467" i="1"/>
  <c r="AM3467" i="1"/>
  <c r="AQ3467" i="1"/>
  <c r="AS3467" i="1"/>
  <c r="A3468" i="1"/>
  <c r="B3468" i="1"/>
  <c r="C3468" i="1"/>
  <c r="J3468" i="1"/>
  <c r="K3468" i="1"/>
  <c r="M3468" i="1"/>
  <c r="AB3468" i="1"/>
  <c r="AF3468" i="1"/>
  <c r="AG3468" i="1"/>
  <c r="AI3468" i="1"/>
  <c r="AJ3468" i="1"/>
  <c r="AL3468" i="1"/>
  <c r="AM3468" i="1"/>
  <c r="AQ3468" i="1"/>
  <c r="AS3468" i="1"/>
  <c r="A3469" i="1"/>
  <c r="B3469" i="1"/>
  <c r="C3469" i="1"/>
  <c r="J3469" i="1"/>
  <c r="K3469" i="1"/>
  <c r="M3469" i="1"/>
  <c r="AB3469" i="1"/>
  <c r="AF3469" i="1"/>
  <c r="AG3469" i="1"/>
  <c r="AI3469" i="1"/>
  <c r="AJ3469" i="1"/>
  <c r="AL3469" i="1"/>
  <c r="AM3469" i="1"/>
  <c r="AQ3469" i="1"/>
  <c r="AS3469" i="1"/>
  <c r="A3470" i="1"/>
  <c r="B3470" i="1"/>
  <c r="C3470" i="1"/>
  <c r="J3470" i="1"/>
  <c r="K3470" i="1"/>
  <c r="M3470" i="1"/>
  <c r="AB3470" i="1"/>
  <c r="AF3470" i="1"/>
  <c r="AG3470" i="1"/>
  <c r="AI3470" i="1"/>
  <c r="AJ3470" i="1"/>
  <c r="AL3470" i="1"/>
  <c r="AM3470" i="1"/>
  <c r="AQ3470" i="1"/>
  <c r="AS3470" i="1"/>
  <c r="A3471" i="1"/>
  <c r="B3471" i="1"/>
  <c r="C3471" i="1"/>
  <c r="J3471" i="1"/>
  <c r="K3471" i="1"/>
  <c r="M3471" i="1"/>
  <c r="AB3471" i="1"/>
  <c r="AF3471" i="1"/>
  <c r="AG3471" i="1"/>
  <c r="AI3471" i="1"/>
  <c r="AJ3471" i="1"/>
  <c r="AL3471" i="1"/>
  <c r="AM3471" i="1"/>
  <c r="AQ3471" i="1"/>
  <c r="AS3471" i="1"/>
  <c r="A3472" i="1"/>
  <c r="B3472" i="1"/>
  <c r="C3472" i="1"/>
  <c r="J3472" i="1"/>
  <c r="K3472" i="1"/>
  <c r="M3472" i="1"/>
  <c r="AB3472" i="1"/>
  <c r="AF3472" i="1"/>
  <c r="AG3472" i="1"/>
  <c r="AI3472" i="1"/>
  <c r="AJ3472" i="1"/>
  <c r="AL3472" i="1"/>
  <c r="AM3472" i="1"/>
  <c r="AQ3472" i="1"/>
  <c r="AS3472" i="1"/>
  <c r="A3473" i="1"/>
  <c r="B3473" i="1"/>
  <c r="C3473" i="1"/>
  <c r="J3473" i="1"/>
  <c r="K3473" i="1"/>
  <c r="M3473" i="1"/>
  <c r="AB3473" i="1"/>
  <c r="AF3473" i="1"/>
  <c r="AG3473" i="1"/>
  <c r="AI3473" i="1"/>
  <c r="AJ3473" i="1"/>
  <c r="AL3473" i="1"/>
  <c r="AM3473" i="1"/>
  <c r="AQ3473" i="1"/>
  <c r="AS3473" i="1"/>
  <c r="A3474" i="1"/>
  <c r="B3474" i="1"/>
  <c r="C3474" i="1"/>
  <c r="J3474" i="1"/>
  <c r="K3474" i="1"/>
  <c r="M3474" i="1"/>
  <c r="AB3474" i="1"/>
  <c r="AF3474" i="1"/>
  <c r="AG3474" i="1"/>
  <c r="AI3474" i="1"/>
  <c r="AJ3474" i="1"/>
  <c r="AL3474" i="1"/>
  <c r="AM3474" i="1"/>
  <c r="AQ3474" i="1"/>
  <c r="AS3474" i="1"/>
  <c r="A3475" i="1"/>
  <c r="B3475" i="1"/>
  <c r="C3475" i="1"/>
  <c r="J3475" i="1"/>
  <c r="K3475" i="1"/>
  <c r="M3475" i="1"/>
  <c r="AB3475" i="1"/>
  <c r="AF3475" i="1"/>
  <c r="AG3475" i="1"/>
  <c r="AI3475" i="1"/>
  <c r="AJ3475" i="1"/>
  <c r="AL3475" i="1"/>
  <c r="AM3475" i="1"/>
  <c r="AQ3475" i="1"/>
  <c r="AS3475" i="1"/>
  <c r="A3476" i="1"/>
  <c r="B3476" i="1"/>
  <c r="C3476" i="1"/>
  <c r="J3476" i="1"/>
  <c r="K3476" i="1"/>
  <c r="M3476" i="1"/>
  <c r="AB3476" i="1"/>
  <c r="AF3476" i="1"/>
  <c r="AG3476" i="1"/>
  <c r="AI3476" i="1"/>
  <c r="AJ3476" i="1"/>
  <c r="AL3476" i="1"/>
  <c r="AM3476" i="1"/>
  <c r="AQ3476" i="1"/>
  <c r="AS3476" i="1"/>
  <c r="A3477" i="1"/>
  <c r="B3477" i="1"/>
  <c r="C3477" i="1"/>
  <c r="J3477" i="1"/>
  <c r="K3477" i="1"/>
  <c r="M3477" i="1"/>
  <c r="AB3477" i="1"/>
  <c r="AF3477" i="1"/>
  <c r="AG3477" i="1"/>
  <c r="AI3477" i="1"/>
  <c r="AJ3477" i="1"/>
  <c r="AL3477" i="1"/>
  <c r="AM3477" i="1"/>
  <c r="AQ3477" i="1"/>
  <c r="AS3477" i="1"/>
  <c r="A3478" i="1"/>
  <c r="B3478" i="1"/>
  <c r="C3478" i="1"/>
  <c r="J3478" i="1"/>
  <c r="K3478" i="1"/>
  <c r="M3478" i="1"/>
  <c r="AB3478" i="1"/>
  <c r="AF3478" i="1"/>
  <c r="AG3478" i="1"/>
  <c r="AI3478" i="1"/>
  <c r="AJ3478" i="1"/>
  <c r="AL3478" i="1"/>
  <c r="AM3478" i="1"/>
  <c r="AQ3478" i="1"/>
  <c r="AS3478" i="1"/>
  <c r="A3479" i="1"/>
  <c r="B3479" i="1"/>
  <c r="C3479" i="1"/>
  <c r="J3479" i="1"/>
  <c r="K3479" i="1"/>
  <c r="M3479" i="1"/>
  <c r="AB3479" i="1"/>
  <c r="AF3479" i="1"/>
  <c r="AG3479" i="1"/>
  <c r="AI3479" i="1"/>
  <c r="AJ3479" i="1"/>
  <c r="AL3479" i="1"/>
  <c r="AM3479" i="1"/>
  <c r="AQ3479" i="1"/>
  <c r="AS3479" i="1"/>
  <c r="A3480" i="1"/>
  <c r="B3480" i="1"/>
  <c r="C3480" i="1"/>
  <c r="J3480" i="1"/>
  <c r="K3480" i="1"/>
  <c r="M3480" i="1"/>
  <c r="AB3480" i="1"/>
  <c r="AF3480" i="1"/>
  <c r="AG3480" i="1"/>
  <c r="AI3480" i="1"/>
  <c r="AJ3480" i="1"/>
  <c r="AL3480" i="1"/>
  <c r="AM3480" i="1"/>
  <c r="AQ3480" i="1"/>
  <c r="AS3480" i="1"/>
  <c r="A3481" i="1"/>
  <c r="B3481" i="1"/>
  <c r="C3481" i="1"/>
  <c r="J3481" i="1"/>
  <c r="K3481" i="1"/>
  <c r="M3481" i="1"/>
  <c r="AB3481" i="1"/>
  <c r="AF3481" i="1"/>
  <c r="AG3481" i="1"/>
  <c r="AI3481" i="1"/>
  <c r="AJ3481" i="1"/>
  <c r="AL3481" i="1"/>
  <c r="AM3481" i="1"/>
  <c r="AQ3481" i="1"/>
  <c r="AS3481" i="1"/>
  <c r="A3482" i="1"/>
  <c r="B3482" i="1"/>
  <c r="C3482" i="1"/>
  <c r="J3482" i="1"/>
  <c r="K3482" i="1"/>
  <c r="M3482" i="1"/>
  <c r="AB3482" i="1"/>
  <c r="AF3482" i="1"/>
  <c r="AG3482" i="1"/>
  <c r="AI3482" i="1"/>
  <c r="AJ3482" i="1"/>
  <c r="AL3482" i="1"/>
  <c r="AM3482" i="1"/>
  <c r="AQ3482" i="1"/>
  <c r="AS3482" i="1"/>
  <c r="A3483" i="1"/>
  <c r="B3483" i="1"/>
  <c r="C3483" i="1"/>
  <c r="J3483" i="1"/>
  <c r="K3483" i="1"/>
  <c r="M3483" i="1"/>
  <c r="AB3483" i="1"/>
  <c r="AF3483" i="1"/>
  <c r="AG3483" i="1"/>
  <c r="AI3483" i="1"/>
  <c r="AJ3483" i="1"/>
  <c r="AL3483" i="1"/>
  <c r="AM3483" i="1"/>
  <c r="AQ3483" i="1"/>
  <c r="AS3483" i="1"/>
  <c r="A3484" i="1"/>
  <c r="B3484" i="1"/>
  <c r="C3484" i="1"/>
  <c r="J3484" i="1"/>
  <c r="K3484" i="1"/>
  <c r="M3484" i="1"/>
  <c r="AB3484" i="1"/>
  <c r="AF3484" i="1"/>
  <c r="AG3484" i="1"/>
  <c r="AI3484" i="1"/>
  <c r="AJ3484" i="1"/>
  <c r="AL3484" i="1"/>
  <c r="AM3484" i="1"/>
  <c r="AQ3484" i="1"/>
  <c r="AS3484" i="1"/>
  <c r="A3485" i="1"/>
  <c r="B3485" i="1"/>
  <c r="C3485" i="1"/>
  <c r="J3485" i="1"/>
  <c r="K3485" i="1"/>
  <c r="M3485" i="1"/>
  <c r="AB3485" i="1"/>
  <c r="AF3485" i="1"/>
  <c r="AG3485" i="1"/>
  <c r="AI3485" i="1"/>
  <c r="AJ3485" i="1"/>
  <c r="AL3485" i="1"/>
  <c r="AM3485" i="1"/>
  <c r="AQ3485" i="1"/>
  <c r="AS3485" i="1"/>
  <c r="A3486" i="1"/>
  <c r="B3486" i="1"/>
  <c r="C3486" i="1"/>
  <c r="J3486" i="1"/>
  <c r="K3486" i="1"/>
  <c r="M3486" i="1"/>
  <c r="AB3486" i="1"/>
  <c r="AF3486" i="1"/>
  <c r="AG3486" i="1"/>
  <c r="AI3486" i="1"/>
  <c r="AJ3486" i="1"/>
  <c r="AL3486" i="1"/>
  <c r="AM3486" i="1"/>
  <c r="AQ3486" i="1"/>
  <c r="AS3486" i="1"/>
  <c r="A3487" i="1"/>
  <c r="B3487" i="1"/>
  <c r="C3487" i="1"/>
  <c r="J3487" i="1"/>
  <c r="K3487" i="1"/>
  <c r="M3487" i="1"/>
  <c r="AB3487" i="1"/>
  <c r="AF3487" i="1"/>
  <c r="AG3487" i="1"/>
  <c r="AI3487" i="1"/>
  <c r="AJ3487" i="1"/>
  <c r="AL3487" i="1"/>
  <c r="AM3487" i="1"/>
  <c r="AQ3487" i="1"/>
  <c r="AS3487" i="1"/>
  <c r="A3488" i="1"/>
  <c r="B3488" i="1"/>
  <c r="C3488" i="1"/>
  <c r="J3488" i="1"/>
  <c r="K3488" i="1"/>
  <c r="M3488" i="1"/>
  <c r="AB3488" i="1"/>
  <c r="AF3488" i="1"/>
  <c r="AG3488" i="1"/>
  <c r="AI3488" i="1"/>
  <c r="AJ3488" i="1"/>
  <c r="AL3488" i="1"/>
  <c r="AM3488" i="1"/>
  <c r="AQ3488" i="1"/>
  <c r="AS3488" i="1"/>
  <c r="A3489" i="1"/>
  <c r="B3489" i="1"/>
  <c r="C3489" i="1"/>
  <c r="J3489" i="1"/>
  <c r="K3489" i="1"/>
  <c r="M3489" i="1"/>
  <c r="AB3489" i="1"/>
  <c r="AF3489" i="1"/>
  <c r="AG3489" i="1"/>
  <c r="AI3489" i="1"/>
  <c r="AJ3489" i="1"/>
  <c r="AL3489" i="1"/>
  <c r="AM3489" i="1"/>
  <c r="AQ3489" i="1"/>
  <c r="AS3489" i="1"/>
  <c r="A3490" i="1"/>
  <c r="B3490" i="1"/>
  <c r="C3490" i="1"/>
  <c r="J3490" i="1"/>
  <c r="K3490" i="1"/>
  <c r="M3490" i="1"/>
  <c r="AB3490" i="1"/>
  <c r="AF3490" i="1"/>
  <c r="AG3490" i="1"/>
  <c r="AI3490" i="1"/>
  <c r="AJ3490" i="1"/>
  <c r="AL3490" i="1"/>
  <c r="AM3490" i="1"/>
  <c r="AQ3490" i="1"/>
  <c r="AS3490" i="1"/>
  <c r="A3491" i="1"/>
  <c r="B3491" i="1"/>
  <c r="C3491" i="1"/>
  <c r="J3491" i="1"/>
  <c r="K3491" i="1"/>
  <c r="M3491" i="1"/>
  <c r="AB3491" i="1"/>
  <c r="AF3491" i="1"/>
  <c r="AG3491" i="1"/>
  <c r="AI3491" i="1"/>
  <c r="AJ3491" i="1"/>
  <c r="AL3491" i="1"/>
  <c r="AM3491" i="1"/>
  <c r="AQ3491" i="1"/>
  <c r="AS3491" i="1"/>
  <c r="A3492" i="1"/>
  <c r="B3492" i="1"/>
  <c r="C3492" i="1"/>
  <c r="J3492" i="1"/>
  <c r="K3492" i="1"/>
  <c r="M3492" i="1"/>
  <c r="AB3492" i="1"/>
  <c r="AF3492" i="1"/>
  <c r="AG3492" i="1"/>
  <c r="AI3492" i="1"/>
  <c r="AJ3492" i="1"/>
  <c r="AL3492" i="1"/>
  <c r="AM3492" i="1"/>
  <c r="AQ3492" i="1"/>
  <c r="AS3492" i="1"/>
  <c r="A3493" i="1"/>
  <c r="B3493" i="1"/>
  <c r="C3493" i="1"/>
  <c r="J3493" i="1"/>
  <c r="K3493" i="1"/>
  <c r="M3493" i="1"/>
  <c r="AB3493" i="1"/>
  <c r="AF3493" i="1"/>
  <c r="AG3493" i="1"/>
  <c r="AI3493" i="1"/>
  <c r="AJ3493" i="1"/>
  <c r="AL3493" i="1"/>
  <c r="AM3493" i="1"/>
  <c r="AQ3493" i="1"/>
  <c r="AS3493" i="1"/>
  <c r="A3494" i="1"/>
  <c r="B3494" i="1"/>
  <c r="C3494" i="1"/>
  <c r="J3494" i="1"/>
  <c r="K3494" i="1"/>
  <c r="M3494" i="1"/>
  <c r="AB3494" i="1"/>
  <c r="AF3494" i="1"/>
  <c r="AG3494" i="1"/>
  <c r="AI3494" i="1"/>
  <c r="AJ3494" i="1"/>
  <c r="AL3494" i="1"/>
  <c r="AM3494" i="1"/>
  <c r="AQ3494" i="1"/>
  <c r="AS3494" i="1"/>
  <c r="A3495" i="1"/>
  <c r="B3495" i="1"/>
  <c r="C3495" i="1"/>
  <c r="J3495" i="1"/>
  <c r="K3495" i="1"/>
  <c r="M3495" i="1"/>
  <c r="AB3495" i="1"/>
  <c r="AF3495" i="1"/>
  <c r="AG3495" i="1"/>
  <c r="AI3495" i="1"/>
  <c r="AJ3495" i="1"/>
  <c r="AL3495" i="1"/>
  <c r="AM3495" i="1"/>
  <c r="AQ3495" i="1"/>
  <c r="AS3495" i="1"/>
  <c r="A3496" i="1"/>
  <c r="B3496" i="1"/>
  <c r="C3496" i="1"/>
  <c r="J3496" i="1"/>
  <c r="K3496" i="1"/>
  <c r="M3496" i="1"/>
  <c r="AB3496" i="1"/>
  <c r="AF3496" i="1"/>
  <c r="AG3496" i="1"/>
  <c r="AI3496" i="1"/>
  <c r="AJ3496" i="1"/>
  <c r="AL3496" i="1"/>
  <c r="AM3496" i="1"/>
  <c r="AQ3496" i="1"/>
  <c r="AS3496" i="1"/>
  <c r="A3497" i="1"/>
  <c r="B3497" i="1"/>
  <c r="C3497" i="1"/>
  <c r="J3497" i="1"/>
  <c r="K3497" i="1"/>
  <c r="M3497" i="1"/>
  <c r="AB3497" i="1"/>
  <c r="AF3497" i="1"/>
  <c r="AG3497" i="1"/>
  <c r="AI3497" i="1"/>
  <c r="AJ3497" i="1"/>
  <c r="AL3497" i="1"/>
  <c r="AM3497" i="1"/>
  <c r="AQ3497" i="1"/>
  <c r="AS3497" i="1"/>
  <c r="A3498" i="1"/>
  <c r="B3498" i="1"/>
  <c r="C3498" i="1"/>
  <c r="J3498" i="1"/>
  <c r="K3498" i="1"/>
  <c r="M3498" i="1"/>
  <c r="AB3498" i="1"/>
  <c r="AF3498" i="1"/>
  <c r="AG3498" i="1"/>
  <c r="AI3498" i="1"/>
  <c r="AJ3498" i="1"/>
  <c r="AL3498" i="1"/>
  <c r="AM3498" i="1"/>
  <c r="AQ3498" i="1"/>
  <c r="AS3498" i="1"/>
  <c r="A3499" i="1"/>
  <c r="B3499" i="1"/>
  <c r="C3499" i="1"/>
  <c r="J3499" i="1"/>
  <c r="K3499" i="1"/>
  <c r="M3499" i="1"/>
  <c r="AB3499" i="1"/>
  <c r="AF3499" i="1"/>
  <c r="AG3499" i="1"/>
  <c r="AI3499" i="1"/>
  <c r="AJ3499" i="1"/>
  <c r="AL3499" i="1"/>
  <c r="AM3499" i="1"/>
  <c r="AQ3499" i="1"/>
  <c r="AS3499" i="1"/>
  <c r="A3500" i="1"/>
  <c r="B3500" i="1"/>
  <c r="C3500" i="1"/>
  <c r="J3500" i="1"/>
  <c r="K3500" i="1"/>
  <c r="M3500" i="1"/>
  <c r="AB3500" i="1"/>
  <c r="AF3500" i="1"/>
  <c r="AG3500" i="1"/>
  <c r="AI3500" i="1"/>
  <c r="AJ3500" i="1"/>
  <c r="AL3500" i="1"/>
  <c r="AM3500" i="1"/>
  <c r="AQ3500" i="1"/>
  <c r="AS3500" i="1"/>
  <c r="A3501" i="1"/>
  <c r="B3501" i="1"/>
  <c r="C3501" i="1"/>
  <c r="J3501" i="1"/>
  <c r="K3501" i="1"/>
  <c r="M3501" i="1"/>
  <c r="AB3501" i="1"/>
  <c r="AF3501" i="1"/>
  <c r="AG3501" i="1"/>
  <c r="AI3501" i="1"/>
  <c r="AJ3501" i="1"/>
  <c r="AL3501" i="1"/>
  <c r="AM3501" i="1"/>
  <c r="AQ3501" i="1"/>
  <c r="AS3501" i="1"/>
  <c r="A3502" i="1"/>
  <c r="B3502" i="1"/>
  <c r="C3502" i="1"/>
  <c r="J3502" i="1"/>
  <c r="K3502" i="1"/>
  <c r="M3502" i="1"/>
  <c r="AB3502" i="1"/>
  <c r="AF3502" i="1"/>
  <c r="AG3502" i="1"/>
  <c r="AI3502" i="1"/>
  <c r="AJ3502" i="1"/>
  <c r="AL3502" i="1"/>
  <c r="AM3502" i="1"/>
  <c r="AQ3502" i="1"/>
  <c r="AS3502" i="1"/>
  <c r="A3503" i="1"/>
  <c r="B3503" i="1"/>
  <c r="C3503" i="1"/>
  <c r="J3503" i="1"/>
  <c r="K3503" i="1"/>
  <c r="M3503" i="1"/>
  <c r="AB3503" i="1"/>
  <c r="AF3503" i="1"/>
  <c r="AG3503" i="1"/>
  <c r="AI3503" i="1"/>
  <c r="AJ3503" i="1"/>
  <c r="AL3503" i="1"/>
  <c r="AM3503" i="1"/>
  <c r="AQ3503" i="1"/>
  <c r="AS3503" i="1"/>
  <c r="A3504" i="1"/>
  <c r="B3504" i="1"/>
  <c r="C3504" i="1"/>
  <c r="J3504" i="1"/>
  <c r="K3504" i="1"/>
  <c r="M3504" i="1"/>
  <c r="AB3504" i="1"/>
  <c r="AF3504" i="1"/>
  <c r="AG3504" i="1"/>
  <c r="AI3504" i="1"/>
  <c r="AJ3504" i="1"/>
  <c r="AL3504" i="1"/>
  <c r="AM3504" i="1"/>
  <c r="AQ3504" i="1"/>
  <c r="AS3504" i="1"/>
  <c r="A3505" i="1"/>
  <c r="B3505" i="1"/>
  <c r="C3505" i="1"/>
  <c r="J3505" i="1"/>
  <c r="K3505" i="1"/>
  <c r="M3505" i="1"/>
  <c r="AB3505" i="1"/>
  <c r="AF3505" i="1"/>
  <c r="AG3505" i="1"/>
  <c r="AI3505" i="1"/>
  <c r="AJ3505" i="1"/>
  <c r="AL3505" i="1"/>
  <c r="AM3505" i="1"/>
  <c r="AQ3505" i="1"/>
  <c r="AS3505" i="1"/>
  <c r="A3506" i="1"/>
  <c r="B3506" i="1"/>
  <c r="C3506" i="1"/>
  <c r="J3506" i="1"/>
  <c r="K3506" i="1"/>
  <c r="M3506" i="1"/>
  <c r="AB3506" i="1"/>
  <c r="AF3506" i="1"/>
  <c r="AG3506" i="1"/>
  <c r="AI3506" i="1"/>
  <c r="AJ3506" i="1"/>
  <c r="AL3506" i="1"/>
  <c r="AM3506" i="1"/>
  <c r="AQ3506" i="1"/>
  <c r="AS3506" i="1"/>
  <c r="A3507" i="1"/>
  <c r="B3507" i="1"/>
  <c r="C3507" i="1"/>
  <c r="J3507" i="1"/>
  <c r="K3507" i="1"/>
  <c r="M3507" i="1"/>
  <c r="AB3507" i="1"/>
  <c r="AF3507" i="1"/>
  <c r="AG3507" i="1"/>
  <c r="AI3507" i="1"/>
  <c r="AJ3507" i="1"/>
  <c r="AL3507" i="1"/>
  <c r="AM3507" i="1"/>
  <c r="AQ3507" i="1"/>
  <c r="AS3507" i="1"/>
  <c r="A3508" i="1"/>
  <c r="B3508" i="1"/>
  <c r="C3508" i="1"/>
  <c r="J3508" i="1"/>
  <c r="K3508" i="1"/>
  <c r="M3508" i="1"/>
  <c r="AB3508" i="1"/>
  <c r="AF3508" i="1"/>
  <c r="AG3508" i="1"/>
  <c r="AI3508" i="1"/>
  <c r="AJ3508" i="1"/>
  <c r="AL3508" i="1"/>
  <c r="AM3508" i="1"/>
  <c r="AQ3508" i="1"/>
  <c r="AS3508" i="1"/>
  <c r="A3509" i="1"/>
  <c r="B3509" i="1"/>
  <c r="C3509" i="1"/>
  <c r="J3509" i="1"/>
  <c r="K3509" i="1"/>
  <c r="M3509" i="1"/>
  <c r="AB3509" i="1"/>
  <c r="AF3509" i="1"/>
  <c r="AG3509" i="1"/>
  <c r="AI3509" i="1"/>
  <c r="AJ3509" i="1"/>
  <c r="AL3509" i="1"/>
  <c r="AM3509" i="1"/>
  <c r="AQ3509" i="1"/>
  <c r="AS3509" i="1"/>
  <c r="A3510" i="1"/>
  <c r="B3510" i="1"/>
  <c r="C3510" i="1"/>
  <c r="J3510" i="1"/>
  <c r="K3510" i="1"/>
  <c r="M3510" i="1"/>
  <c r="AB3510" i="1"/>
  <c r="AF3510" i="1"/>
  <c r="AG3510" i="1"/>
  <c r="AI3510" i="1"/>
  <c r="AJ3510" i="1"/>
  <c r="AL3510" i="1"/>
  <c r="AM3510" i="1"/>
  <c r="AQ3510" i="1"/>
  <c r="AS3510" i="1"/>
  <c r="A3511" i="1"/>
  <c r="B3511" i="1"/>
  <c r="C3511" i="1"/>
  <c r="J3511" i="1"/>
  <c r="K3511" i="1"/>
  <c r="M3511" i="1"/>
  <c r="AB3511" i="1"/>
  <c r="AF3511" i="1"/>
  <c r="AG3511" i="1"/>
  <c r="AI3511" i="1"/>
  <c r="AJ3511" i="1"/>
  <c r="AL3511" i="1"/>
  <c r="AM3511" i="1"/>
  <c r="AQ3511" i="1"/>
  <c r="AS3511" i="1"/>
  <c r="A3512" i="1"/>
  <c r="B3512" i="1"/>
  <c r="C3512" i="1"/>
  <c r="J3512" i="1"/>
  <c r="K3512" i="1"/>
  <c r="M3512" i="1"/>
  <c r="AB3512" i="1"/>
  <c r="AF3512" i="1"/>
  <c r="AG3512" i="1"/>
  <c r="AI3512" i="1"/>
  <c r="AJ3512" i="1"/>
  <c r="AL3512" i="1"/>
  <c r="AM3512" i="1"/>
  <c r="AQ3512" i="1"/>
  <c r="AS3512" i="1"/>
  <c r="A3513" i="1"/>
  <c r="B3513" i="1"/>
  <c r="C3513" i="1"/>
  <c r="J3513" i="1"/>
  <c r="K3513" i="1"/>
  <c r="M3513" i="1"/>
  <c r="AB3513" i="1"/>
  <c r="AF3513" i="1"/>
  <c r="AG3513" i="1"/>
  <c r="AI3513" i="1"/>
  <c r="AJ3513" i="1"/>
  <c r="AL3513" i="1"/>
  <c r="AM3513" i="1"/>
  <c r="AQ3513" i="1"/>
  <c r="AS3513" i="1"/>
  <c r="A3514" i="1"/>
  <c r="B3514" i="1"/>
  <c r="C3514" i="1"/>
  <c r="J3514" i="1"/>
  <c r="K3514" i="1"/>
  <c r="M3514" i="1"/>
  <c r="AB3514" i="1"/>
  <c r="AF3514" i="1"/>
  <c r="AG3514" i="1"/>
  <c r="AI3514" i="1"/>
  <c r="AJ3514" i="1"/>
  <c r="AL3514" i="1"/>
  <c r="AM3514" i="1"/>
  <c r="AQ3514" i="1"/>
  <c r="AS3514" i="1"/>
  <c r="A3515" i="1"/>
  <c r="B3515" i="1"/>
  <c r="C3515" i="1"/>
  <c r="J3515" i="1"/>
  <c r="K3515" i="1"/>
  <c r="M3515" i="1"/>
  <c r="AB3515" i="1"/>
  <c r="AF3515" i="1"/>
  <c r="AG3515" i="1"/>
  <c r="AI3515" i="1"/>
  <c r="AJ3515" i="1"/>
  <c r="AL3515" i="1"/>
  <c r="AM3515" i="1"/>
  <c r="AQ3515" i="1"/>
  <c r="AS3515" i="1"/>
  <c r="A3516" i="1"/>
  <c r="B3516" i="1"/>
  <c r="C3516" i="1"/>
  <c r="J3516" i="1"/>
  <c r="K3516" i="1"/>
  <c r="M3516" i="1"/>
  <c r="AB3516" i="1"/>
  <c r="AF3516" i="1"/>
  <c r="AG3516" i="1"/>
  <c r="AI3516" i="1"/>
  <c r="AJ3516" i="1"/>
  <c r="AL3516" i="1"/>
  <c r="AM3516" i="1"/>
  <c r="AQ3516" i="1"/>
  <c r="AS3516" i="1"/>
  <c r="A3517" i="1"/>
  <c r="B3517" i="1"/>
  <c r="C3517" i="1"/>
  <c r="J3517" i="1"/>
  <c r="K3517" i="1"/>
  <c r="M3517" i="1"/>
  <c r="AB3517" i="1"/>
  <c r="AF3517" i="1"/>
  <c r="AG3517" i="1"/>
  <c r="AI3517" i="1"/>
  <c r="AJ3517" i="1"/>
  <c r="AL3517" i="1"/>
  <c r="AM3517" i="1"/>
  <c r="AQ3517" i="1"/>
  <c r="AS3517" i="1"/>
  <c r="A3518" i="1"/>
  <c r="B3518" i="1"/>
  <c r="C3518" i="1"/>
  <c r="J3518" i="1"/>
  <c r="K3518" i="1"/>
  <c r="M3518" i="1"/>
  <c r="AB3518" i="1"/>
  <c r="AF3518" i="1"/>
  <c r="AG3518" i="1"/>
  <c r="AI3518" i="1"/>
  <c r="AJ3518" i="1"/>
  <c r="AL3518" i="1"/>
  <c r="AM3518" i="1"/>
  <c r="AQ3518" i="1"/>
  <c r="AS3518" i="1"/>
  <c r="A3519" i="1"/>
  <c r="B3519" i="1"/>
  <c r="C3519" i="1"/>
  <c r="J3519" i="1"/>
  <c r="K3519" i="1"/>
  <c r="M3519" i="1"/>
  <c r="AB3519" i="1"/>
  <c r="AF3519" i="1"/>
  <c r="AG3519" i="1"/>
  <c r="AI3519" i="1"/>
  <c r="AJ3519" i="1"/>
  <c r="AL3519" i="1"/>
  <c r="AM3519" i="1"/>
  <c r="AQ3519" i="1"/>
  <c r="AS3519" i="1"/>
  <c r="A3520" i="1"/>
  <c r="B3520" i="1"/>
  <c r="C3520" i="1"/>
  <c r="J3520" i="1"/>
  <c r="K3520" i="1"/>
  <c r="M3520" i="1"/>
  <c r="AB3520" i="1"/>
  <c r="AF3520" i="1"/>
  <c r="AG3520" i="1"/>
  <c r="AI3520" i="1"/>
  <c r="AJ3520" i="1"/>
  <c r="AL3520" i="1"/>
  <c r="AM3520" i="1"/>
  <c r="AQ3520" i="1"/>
  <c r="AS3520" i="1"/>
  <c r="A3521" i="1"/>
  <c r="B3521" i="1"/>
  <c r="C3521" i="1"/>
  <c r="J3521" i="1"/>
  <c r="K3521" i="1"/>
  <c r="M3521" i="1"/>
  <c r="AB3521" i="1"/>
  <c r="AF3521" i="1"/>
  <c r="AG3521" i="1"/>
  <c r="AI3521" i="1"/>
  <c r="AJ3521" i="1"/>
  <c r="AL3521" i="1"/>
  <c r="AM3521" i="1"/>
  <c r="AQ3521" i="1"/>
  <c r="AS3521" i="1"/>
  <c r="A3522" i="1"/>
  <c r="B3522" i="1"/>
  <c r="C3522" i="1"/>
  <c r="J3522" i="1"/>
  <c r="K3522" i="1"/>
  <c r="M3522" i="1"/>
  <c r="AB3522" i="1"/>
  <c r="AF3522" i="1"/>
  <c r="AG3522" i="1"/>
  <c r="AI3522" i="1"/>
  <c r="AJ3522" i="1"/>
  <c r="AL3522" i="1"/>
  <c r="AM3522" i="1"/>
  <c r="AQ3522" i="1"/>
  <c r="AS3522" i="1"/>
  <c r="A3523" i="1"/>
  <c r="B3523" i="1"/>
  <c r="C3523" i="1"/>
  <c r="J3523" i="1"/>
  <c r="K3523" i="1"/>
  <c r="M3523" i="1"/>
  <c r="AB3523" i="1"/>
  <c r="AF3523" i="1"/>
  <c r="AG3523" i="1"/>
  <c r="AI3523" i="1"/>
  <c r="AJ3523" i="1"/>
  <c r="AL3523" i="1"/>
  <c r="AM3523" i="1"/>
  <c r="AQ3523" i="1"/>
  <c r="AS3523" i="1"/>
  <c r="A3524" i="1"/>
  <c r="B3524" i="1"/>
  <c r="C3524" i="1"/>
  <c r="J3524" i="1"/>
  <c r="K3524" i="1"/>
  <c r="M3524" i="1"/>
  <c r="AB3524" i="1"/>
  <c r="AF3524" i="1"/>
  <c r="AG3524" i="1"/>
  <c r="AI3524" i="1"/>
  <c r="AJ3524" i="1"/>
  <c r="AL3524" i="1"/>
  <c r="AM3524" i="1"/>
  <c r="AQ3524" i="1"/>
  <c r="AS3524" i="1"/>
  <c r="A3525" i="1"/>
  <c r="B3525" i="1"/>
  <c r="C3525" i="1"/>
  <c r="J3525" i="1"/>
  <c r="K3525" i="1"/>
  <c r="M3525" i="1"/>
  <c r="AB3525" i="1"/>
  <c r="AF3525" i="1"/>
  <c r="AG3525" i="1"/>
  <c r="AI3525" i="1"/>
  <c r="AJ3525" i="1"/>
  <c r="AL3525" i="1"/>
  <c r="AM3525" i="1"/>
  <c r="AQ3525" i="1"/>
  <c r="AS3525" i="1"/>
  <c r="A3526" i="1"/>
  <c r="B3526" i="1"/>
  <c r="C3526" i="1"/>
  <c r="J3526" i="1"/>
  <c r="K3526" i="1"/>
  <c r="M3526" i="1"/>
  <c r="AB3526" i="1"/>
  <c r="AF3526" i="1"/>
  <c r="AG3526" i="1"/>
  <c r="AI3526" i="1"/>
  <c r="AJ3526" i="1"/>
  <c r="AL3526" i="1"/>
  <c r="AM3526" i="1"/>
  <c r="AQ3526" i="1"/>
  <c r="AS3526" i="1"/>
  <c r="A3527" i="1"/>
  <c r="B3527" i="1"/>
  <c r="C3527" i="1"/>
  <c r="J3527" i="1"/>
  <c r="K3527" i="1"/>
  <c r="M3527" i="1"/>
  <c r="AB3527" i="1"/>
  <c r="AF3527" i="1"/>
  <c r="AG3527" i="1"/>
  <c r="AI3527" i="1"/>
  <c r="AJ3527" i="1"/>
  <c r="AL3527" i="1"/>
  <c r="AM3527" i="1"/>
  <c r="AQ3527" i="1"/>
  <c r="AS3527" i="1"/>
  <c r="A3528" i="1"/>
  <c r="B3528" i="1"/>
  <c r="C3528" i="1"/>
  <c r="J3528" i="1"/>
  <c r="K3528" i="1"/>
  <c r="M3528" i="1"/>
  <c r="AB3528" i="1"/>
  <c r="AF3528" i="1"/>
  <c r="AG3528" i="1"/>
  <c r="AI3528" i="1"/>
  <c r="AJ3528" i="1"/>
  <c r="AL3528" i="1"/>
  <c r="AM3528" i="1"/>
  <c r="AQ3528" i="1"/>
  <c r="AS3528" i="1"/>
  <c r="A3529" i="1"/>
  <c r="B3529" i="1"/>
  <c r="C3529" i="1"/>
  <c r="J3529" i="1"/>
  <c r="K3529" i="1"/>
  <c r="M3529" i="1"/>
  <c r="AB3529" i="1"/>
  <c r="AF3529" i="1"/>
  <c r="AG3529" i="1"/>
  <c r="AI3529" i="1"/>
  <c r="AJ3529" i="1"/>
  <c r="AL3529" i="1"/>
  <c r="AM3529" i="1"/>
  <c r="AQ3529" i="1"/>
  <c r="AS3529" i="1"/>
  <c r="A3530" i="1"/>
  <c r="B3530" i="1"/>
  <c r="C3530" i="1"/>
  <c r="J3530" i="1"/>
  <c r="K3530" i="1"/>
  <c r="M3530" i="1"/>
  <c r="AB3530" i="1"/>
  <c r="AF3530" i="1"/>
  <c r="AG3530" i="1"/>
  <c r="AI3530" i="1"/>
  <c r="AJ3530" i="1"/>
  <c r="AL3530" i="1"/>
  <c r="AM3530" i="1"/>
  <c r="AQ3530" i="1"/>
  <c r="AS3530" i="1"/>
  <c r="A3531" i="1"/>
  <c r="B3531" i="1"/>
  <c r="C3531" i="1"/>
  <c r="J3531" i="1"/>
  <c r="K3531" i="1"/>
  <c r="M3531" i="1"/>
  <c r="AB3531" i="1"/>
  <c r="AF3531" i="1"/>
  <c r="AG3531" i="1"/>
  <c r="AI3531" i="1"/>
  <c r="AJ3531" i="1"/>
  <c r="AL3531" i="1"/>
  <c r="AM3531" i="1"/>
  <c r="AQ3531" i="1"/>
  <c r="AS3531" i="1"/>
  <c r="A3532" i="1"/>
  <c r="B3532" i="1"/>
  <c r="C3532" i="1"/>
  <c r="J3532" i="1"/>
  <c r="K3532" i="1"/>
  <c r="M3532" i="1"/>
  <c r="AB3532" i="1"/>
  <c r="AF3532" i="1"/>
  <c r="AG3532" i="1"/>
  <c r="AI3532" i="1"/>
  <c r="AJ3532" i="1"/>
  <c r="AL3532" i="1"/>
  <c r="AM3532" i="1"/>
  <c r="AQ3532" i="1"/>
  <c r="AS3532" i="1"/>
  <c r="A3533" i="1"/>
  <c r="B3533" i="1"/>
  <c r="C3533" i="1"/>
  <c r="J3533" i="1"/>
  <c r="K3533" i="1"/>
  <c r="M3533" i="1"/>
  <c r="AB3533" i="1"/>
  <c r="AF3533" i="1"/>
  <c r="AG3533" i="1"/>
  <c r="AI3533" i="1"/>
  <c r="AJ3533" i="1"/>
  <c r="AL3533" i="1"/>
  <c r="AM3533" i="1"/>
  <c r="AQ3533" i="1"/>
  <c r="AS3533" i="1"/>
  <c r="A3534" i="1"/>
  <c r="B3534" i="1"/>
  <c r="C3534" i="1"/>
  <c r="J3534" i="1"/>
  <c r="K3534" i="1"/>
  <c r="M3534" i="1"/>
  <c r="AB3534" i="1"/>
  <c r="AF3534" i="1"/>
  <c r="AG3534" i="1"/>
  <c r="AI3534" i="1"/>
  <c r="AJ3534" i="1"/>
  <c r="AL3534" i="1"/>
  <c r="AM3534" i="1"/>
  <c r="AQ3534" i="1"/>
  <c r="AS3534" i="1"/>
  <c r="A3535" i="1"/>
  <c r="B3535" i="1"/>
  <c r="C3535" i="1"/>
  <c r="J3535" i="1"/>
  <c r="K3535" i="1"/>
  <c r="M3535" i="1"/>
  <c r="AB3535" i="1"/>
  <c r="AF3535" i="1"/>
  <c r="AG3535" i="1"/>
  <c r="AI3535" i="1"/>
  <c r="AJ3535" i="1"/>
  <c r="AL3535" i="1"/>
  <c r="AM3535" i="1"/>
  <c r="AQ3535" i="1"/>
  <c r="AS3535" i="1"/>
  <c r="A3536" i="1"/>
  <c r="B3536" i="1"/>
  <c r="C3536" i="1"/>
  <c r="J3536" i="1"/>
  <c r="K3536" i="1"/>
  <c r="M3536" i="1"/>
  <c r="AB3536" i="1"/>
  <c r="AF3536" i="1"/>
  <c r="AG3536" i="1"/>
  <c r="AI3536" i="1"/>
  <c r="AJ3536" i="1"/>
  <c r="AL3536" i="1"/>
  <c r="AM3536" i="1"/>
  <c r="AQ3536" i="1"/>
  <c r="AS3536" i="1"/>
  <c r="A3537" i="1"/>
  <c r="B3537" i="1"/>
  <c r="C3537" i="1"/>
  <c r="J3537" i="1"/>
  <c r="K3537" i="1"/>
  <c r="M3537" i="1"/>
  <c r="AB3537" i="1"/>
  <c r="AF3537" i="1"/>
  <c r="AG3537" i="1"/>
  <c r="AI3537" i="1"/>
  <c r="AJ3537" i="1"/>
  <c r="AL3537" i="1"/>
  <c r="AM3537" i="1"/>
  <c r="AQ3537" i="1"/>
  <c r="AS3537" i="1"/>
  <c r="A3538" i="1"/>
  <c r="B3538" i="1"/>
  <c r="C3538" i="1"/>
  <c r="J3538" i="1"/>
  <c r="K3538" i="1"/>
  <c r="M3538" i="1"/>
  <c r="AB3538" i="1"/>
  <c r="AF3538" i="1"/>
  <c r="AG3538" i="1"/>
  <c r="AI3538" i="1"/>
  <c r="AJ3538" i="1"/>
  <c r="AL3538" i="1"/>
  <c r="AM3538" i="1"/>
  <c r="AQ3538" i="1"/>
  <c r="AS3538" i="1"/>
  <c r="A3539" i="1"/>
  <c r="B3539" i="1"/>
  <c r="C3539" i="1"/>
  <c r="J3539" i="1"/>
  <c r="K3539" i="1"/>
  <c r="M3539" i="1"/>
  <c r="AB3539" i="1"/>
  <c r="AF3539" i="1"/>
  <c r="AG3539" i="1"/>
  <c r="AI3539" i="1"/>
  <c r="AJ3539" i="1"/>
  <c r="AL3539" i="1"/>
  <c r="AM3539" i="1"/>
  <c r="AQ3539" i="1"/>
  <c r="AS3539" i="1"/>
  <c r="A3540" i="1"/>
  <c r="B3540" i="1"/>
  <c r="C3540" i="1"/>
  <c r="J3540" i="1"/>
  <c r="K3540" i="1"/>
  <c r="M3540" i="1"/>
  <c r="AB3540" i="1"/>
  <c r="AF3540" i="1"/>
  <c r="AG3540" i="1"/>
  <c r="AI3540" i="1"/>
  <c r="AJ3540" i="1"/>
  <c r="AL3540" i="1"/>
  <c r="AM3540" i="1"/>
  <c r="AQ3540" i="1"/>
  <c r="AS3540" i="1"/>
  <c r="A3541" i="1"/>
  <c r="B3541" i="1"/>
  <c r="C3541" i="1"/>
  <c r="J3541" i="1"/>
  <c r="K3541" i="1"/>
  <c r="M3541" i="1"/>
  <c r="AB3541" i="1"/>
  <c r="AF3541" i="1"/>
  <c r="AG3541" i="1"/>
  <c r="AI3541" i="1"/>
  <c r="AJ3541" i="1"/>
  <c r="AL3541" i="1"/>
  <c r="AM3541" i="1"/>
  <c r="AQ3541" i="1"/>
  <c r="AS3541" i="1"/>
  <c r="A3542" i="1"/>
  <c r="B3542" i="1"/>
  <c r="C3542" i="1"/>
  <c r="J3542" i="1"/>
  <c r="K3542" i="1"/>
  <c r="M3542" i="1"/>
  <c r="AB3542" i="1"/>
  <c r="AF3542" i="1"/>
  <c r="AG3542" i="1"/>
  <c r="AI3542" i="1"/>
  <c r="AJ3542" i="1"/>
  <c r="AL3542" i="1"/>
  <c r="AM3542" i="1"/>
  <c r="AQ3542" i="1"/>
  <c r="AS3542" i="1"/>
  <c r="A3543" i="1"/>
  <c r="B3543" i="1"/>
  <c r="C3543" i="1"/>
  <c r="J3543" i="1"/>
  <c r="K3543" i="1"/>
  <c r="M3543" i="1"/>
  <c r="AB3543" i="1"/>
  <c r="AF3543" i="1"/>
  <c r="AG3543" i="1"/>
  <c r="AI3543" i="1"/>
  <c r="AJ3543" i="1"/>
  <c r="AL3543" i="1"/>
  <c r="AM3543" i="1"/>
  <c r="AQ3543" i="1"/>
  <c r="AS3543" i="1"/>
  <c r="A3544" i="1"/>
  <c r="B3544" i="1"/>
  <c r="C3544" i="1"/>
  <c r="J3544" i="1"/>
  <c r="K3544" i="1"/>
  <c r="M3544" i="1"/>
  <c r="AB3544" i="1"/>
  <c r="AF3544" i="1"/>
  <c r="AG3544" i="1"/>
  <c r="AI3544" i="1"/>
  <c r="AJ3544" i="1"/>
  <c r="AL3544" i="1"/>
  <c r="AM3544" i="1"/>
  <c r="AQ3544" i="1"/>
  <c r="AS3544" i="1"/>
  <c r="A3545" i="1"/>
  <c r="B3545" i="1"/>
  <c r="C3545" i="1"/>
  <c r="J3545" i="1"/>
  <c r="K3545" i="1"/>
  <c r="M3545" i="1"/>
  <c r="AB3545" i="1"/>
  <c r="AF3545" i="1"/>
  <c r="AG3545" i="1"/>
  <c r="AI3545" i="1"/>
  <c r="AJ3545" i="1"/>
  <c r="AL3545" i="1"/>
  <c r="AM3545" i="1"/>
  <c r="AQ3545" i="1"/>
  <c r="AS3545" i="1"/>
  <c r="A3546" i="1"/>
  <c r="B3546" i="1"/>
  <c r="C3546" i="1"/>
  <c r="J3546" i="1"/>
  <c r="K3546" i="1"/>
  <c r="M3546" i="1"/>
  <c r="AB3546" i="1"/>
  <c r="AF3546" i="1"/>
  <c r="AG3546" i="1"/>
  <c r="AI3546" i="1"/>
  <c r="AJ3546" i="1"/>
  <c r="AL3546" i="1"/>
  <c r="AM3546" i="1"/>
  <c r="AQ3546" i="1"/>
  <c r="AS3546" i="1"/>
  <c r="A3547" i="1"/>
  <c r="B3547" i="1"/>
  <c r="C3547" i="1"/>
  <c r="J3547" i="1"/>
  <c r="K3547" i="1"/>
  <c r="M3547" i="1"/>
  <c r="AB3547" i="1"/>
  <c r="AF3547" i="1"/>
  <c r="AG3547" i="1"/>
  <c r="AI3547" i="1"/>
  <c r="AJ3547" i="1"/>
  <c r="AL3547" i="1"/>
  <c r="AM3547" i="1"/>
  <c r="AQ3547" i="1"/>
  <c r="AS3547" i="1"/>
  <c r="A3548" i="1"/>
  <c r="B3548" i="1"/>
  <c r="C3548" i="1"/>
  <c r="J3548" i="1"/>
  <c r="K3548" i="1"/>
  <c r="M3548" i="1"/>
  <c r="AB3548" i="1"/>
  <c r="AF3548" i="1"/>
  <c r="AG3548" i="1"/>
  <c r="AI3548" i="1"/>
  <c r="AJ3548" i="1"/>
  <c r="AL3548" i="1"/>
  <c r="AM3548" i="1"/>
  <c r="AQ3548" i="1"/>
  <c r="AS3548" i="1"/>
  <c r="A3549" i="1"/>
  <c r="B3549" i="1"/>
  <c r="C3549" i="1"/>
  <c r="J3549" i="1"/>
  <c r="K3549" i="1"/>
  <c r="M3549" i="1"/>
  <c r="AB3549" i="1"/>
  <c r="AF3549" i="1"/>
  <c r="AG3549" i="1"/>
  <c r="AI3549" i="1"/>
  <c r="AJ3549" i="1"/>
  <c r="AL3549" i="1"/>
  <c r="AM3549" i="1"/>
  <c r="AQ3549" i="1"/>
  <c r="AS3549" i="1"/>
  <c r="A3550" i="1"/>
  <c r="B3550" i="1"/>
  <c r="C3550" i="1"/>
  <c r="J3550" i="1"/>
  <c r="K3550" i="1"/>
  <c r="M3550" i="1"/>
  <c r="AB3550" i="1"/>
  <c r="AF3550" i="1"/>
  <c r="AG3550" i="1"/>
  <c r="AI3550" i="1"/>
  <c r="AJ3550" i="1"/>
  <c r="AL3550" i="1"/>
  <c r="AM3550" i="1"/>
  <c r="AQ3550" i="1"/>
  <c r="AS3550" i="1"/>
  <c r="A3551" i="1"/>
  <c r="B3551" i="1"/>
  <c r="C3551" i="1"/>
  <c r="J3551" i="1"/>
  <c r="K3551" i="1"/>
  <c r="M3551" i="1"/>
  <c r="AB3551" i="1"/>
  <c r="AF3551" i="1"/>
  <c r="AG3551" i="1"/>
  <c r="AI3551" i="1"/>
  <c r="AJ3551" i="1"/>
  <c r="AL3551" i="1"/>
  <c r="AM3551" i="1"/>
  <c r="AQ3551" i="1"/>
  <c r="AS3551" i="1"/>
  <c r="A3552" i="1"/>
  <c r="B3552" i="1"/>
  <c r="C3552" i="1"/>
  <c r="J3552" i="1"/>
  <c r="K3552" i="1"/>
  <c r="M3552" i="1"/>
  <c r="AB3552" i="1"/>
  <c r="AF3552" i="1"/>
  <c r="AG3552" i="1"/>
  <c r="AI3552" i="1"/>
  <c r="AJ3552" i="1"/>
  <c r="AL3552" i="1"/>
  <c r="AM3552" i="1"/>
  <c r="AQ3552" i="1"/>
  <c r="AS3552" i="1"/>
  <c r="A3553" i="1"/>
  <c r="B3553" i="1"/>
  <c r="C3553" i="1"/>
  <c r="J3553" i="1"/>
  <c r="K3553" i="1"/>
  <c r="M3553" i="1"/>
  <c r="AB3553" i="1"/>
  <c r="AF3553" i="1"/>
  <c r="AG3553" i="1"/>
  <c r="AI3553" i="1"/>
  <c r="AJ3553" i="1"/>
  <c r="AL3553" i="1"/>
  <c r="AM3553" i="1"/>
  <c r="AQ3553" i="1"/>
  <c r="AS3553" i="1"/>
  <c r="A3554" i="1"/>
  <c r="B3554" i="1"/>
  <c r="C3554" i="1"/>
  <c r="J3554" i="1"/>
  <c r="K3554" i="1"/>
  <c r="M3554" i="1"/>
  <c r="AB3554" i="1"/>
  <c r="AF3554" i="1"/>
  <c r="AG3554" i="1"/>
  <c r="AI3554" i="1"/>
  <c r="AJ3554" i="1"/>
  <c r="AL3554" i="1"/>
  <c r="AM3554" i="1"/>
  <c r="AQ3554" i="1"/>
  <c r="AS3554" i="1"/>
  <c r="A3555" i="1"/>
  <c r="B3555" i="1"/>
  <c r="C3555" i="1"/>
  <c r="J3555" i="1"/>
  <c r="K3555" i="1"/>
  <c r="M3555" i="1"/>
  <c r="AB3555" i="1"/>
  <c r="AF3555" i="1"/>
  <c r="AG3555" i="1"/>
  <c r="AI3555" i="1"/>
  <c r="AJ3555" i="1"/>
  <c r="AL3555" i="1"/>
  <c r="AM3555" i="1"/>
  <c r="AQ3555" i="1"/>
  <c r="AS3555" i="1"/>
  <c r="A3556" i="1"/>
  <c r="B3556" i="1"/>
  <c r="C3556" i="1"/>
  <c r="J3556" i="1"/>
  <c r="K3556" i="1"/>
  <c r="M3556" i="1"/>
  <c r="AB3556" i="1"/>
  <c r="AF3556" i="1"/>
  <c r="AG3556" i="1"/>
  <c r="AI3556" i="1"/>
  <c r="AJ3556" i="1"/>
  <c r="AL3556" i="1"/>
  <c r="AM3556" i="1"/>
  <c r="AQ3556" i="1"/>
  <c r="AS3556" i="1"/>
  <c r="A3557" i="1"/>
  <c r="B3557" i="1"/>
  <c r="C3557" i="1"/>
  <c r="J3557" i="1"/>
  <c r="K3557" i="1"/>
  <c r="M3557" i="1"/>
  <c r="AB3557" i="1"/>
  <c r="AF3557" i="1"/>
  <c r="AG3557" i="1"/>
  <c r="AI3557" i="1"/>
  <c r="AJ3557" i="1"/>
  <c r="AL3557" i="1"/>
  <c r="AM3557" i="1"/>
  <c r="AQ3557" i="1"/>
  <c r="AS3557" i="1"/>
  <c r="A3558" i="1"/>
  <c r="B3558" i="1"/>
  <c r="C3558" i="1"/>
  <c r="J3558" i="1"/>
  <c r="K3558" i="1"/>
  <c r="M3558" i="1"/>
  <c r="AB3558" i="1"/>
  <c r="AF3558" i="1"/>
  <c r="AG3558" i="1"/>
  <c r="AI3558" i="1"/>
  <c r="AJ3558" i="1"/>
  <c r="AL3558" i="1"/>
  <c r="AM3558" i="1"/>
  <c r="AQ3558" i="1"/>
  <c r="AS3558" i="1"/>
  <c r="A3559" i="1"/>
  <c r="B3559" i="1"/>
  <c r="C3559" i="1"/>
  <c r="J3559" i="1"/>
  <c r="K3559" i="1"/>
  <c r="M3559" i="1"/>
  <c r="AB3559" i="1"/>
  <c r="AF3559" i="1"/>
  <c r="AG3559" i="1"/>
  <c r="AI3559" i="1"/>
  <c r="AJ3559" i="1"/>
  <c r="AL3559" i="1"/>
  <c r="AM3559" i="1"/>
  <c r="AQ3559" i="1"/>
  <c r="AS3559" i="1"/>
  <c r="A3560" i="1"/>
  <c r="B3560" i="1"/>
  <c r="C3560" i="1"/>
  <c r="J3560" i="1"/>
  <c r="K3560" i="1"/>
  <c r="M3560" i="1"/>
  <c r="AB3560" i="1"/>
  <c r="AF3560" i="1"/>
  <c r="AG3560" i="1"/>
  <c r="AI3560" i="1"/>
  <c r="AJ3560" i="1"/>
  <c r="AL3560" i="1"/>
  <c r="AM3560" i="1"/>
  <c r="AQ3560" i="1"/>
  <c r="AS3560" i="1"/>
  <c r="A3561" i="1"/>
  <c r="B3561" i="1"/>
  <c r="C3561" i="1"/>
  <c r="J3561" i="1"/>
  <c r="K3561" i="1"/>
  <c r="M3561" i="1"/>
  <c r="AB3561" i="1"/>
  <c r="AF3561" i="1"/>
  <c r="AG3561" i="1"/>
  <c r="AI3561" i="1"/>
  <c r="AJ3561" i="1"/>
  <c r="AL3561" i="1"/>
  <c r="AM3561" i="1"/>
  <c r="AQ3561" i="1"/>
  <c r="AS3561" i="1"/>
  <c r="A3562" i="1"/>
  <c r="B3562" i="1"/>
  <c r="C3562" i="1"/>
  <c r="J3562" i="1"/>
  <c r="K3562" i="1"/>
  <c r="M3562" i="1"/>
  <c r="AB3562" i="1"/>
  <c r="AF3562" i="1"/>
  <c r="AG3562" i="1"/>
  <c r="AI3562" i="1"/>
  <c r="AJ3562" i="1"/>
  <c r="AL3562" i="1"/>
  <c r="AM3562" i="1"/>
  <c r="AQ3562" i="1"/>
  <c r="AS3562" i="1"/>
  <c r="A3563" i="1"/>
  <c r="B3563" i="1"/>
  <c r="C3563" i="1"/>
  <c r="J3563" i="1"/>
  <c r="K3563" i="1"/>
  <c r="M3563" i="1"/>
  <c r="AB3563" i="1"/>
  <c r="AF3563" i="1"/>
  <c r="AG3563" i="1"/>
  <c r="AI3563" i="1"/>
  <c r="AJ3563" i="1"/>
  <c r="AL3563" i="1"/>
  <c r="AM3563" i="1"/>
  <c r="AQ3563" i="1"/>
  <c r="AS3563" i="1"/>
  <c r="A3564" i="1"/>
  <c r="B3564" i="1"/>
  <c r="C3564" i="1"/>
  <c r="J3564" i="1"/>
  <c r="K3564" i="1"/>
  <c r="M3564" i="1"/>
  <c r="AB3564" i="1"/>
  <c r="AF3564" i="1"/>
  <c r="AG3564" i="1"/>
  <c r="AI3564" i="1"/>
  <c r="AJ3564" i="1"/>
  <c r="AL3564" i="1"/>
  <c r="AM3564" i="1"/>
  <c r="AQ3564" i="1"/>
  <c r="AS3564" i="1"/>
  <c r="A3565" i="1"/>
  <c r="B3565" i="1"/>
  <c r="C3565" i="1"/>
  <c r="J3565" i="1"/>
  <c r="K3565" i="1"/>
  <c r="M3565" i="1"/>
  <c r="AB3565" i="1"/>
  <c r="AF3565" i="1"/>
  <c r="AG3565" i="1"/>
  <c r="AI3565" i="1"/>
  <c r="AJ3565" i="1"/>
  <c r="AL3565" i="1"/>
  <c r="AM3565" i="1"/>
  <c r="AQ3565" i="1"/>
  <c r="AS3565" i="1"/>
  <c r="A3566" i="1"/>
  <c r="B3566" i="1"/>
  <c r="C3566" i="1"/>
  <c r="J3566" i="1"/>
  <c r="K3566" i="1"/>
  <c r="M3566" i="1"/>
  <c r="AB3566" i="1"/>
  <c r="AF3566" i="1"/>
  <c r="AG3566" i="1"/>
  <c r="AI3566" i="1"/>
  <c r="AJ3566" i="1"/>
  <c r="AL3566" i="1"/>
  <c r="AM3566" i="1"/>
  <c r="AQ3566" i="1"/>
  <c r="AS3566" i="1"/>
  <c r="A3567" i="1"/>
  <c r="B3567" i="1"/>
  <c r="C3567" i="1"/>
  <c r="J3567" i="1"/>
  <c r="K3567" i="1"/>
  <c r="M3567" i="1"/>
  <c r="AB3567" i="1"/>
  <c r="AF3567" i="1"/>
  <c r="AG3567" i="1"/>
  <c r="AI3567" i="1"/>
  <c r="AJ3567" i="1"/>
  <c r="AL3567" i="1"/>
  <c r="AM3567" i="1"/>
  <c r="AQ3567" i="1"/>
  <c r="AS3567" i="1"/>
  <c r="A3568" i="1"/>
  <c r="B3568" i="1"/>
  <c r="C3568" i="1"/>
  <c r="J3568" i="1"/>
  <c r="K3568" i="1"/>
  <c r="M3568" i="1"/>
  <c r="AB3568" i="1"/>
  <c r="AF3568" i="1"/>
  <c r="AG3568" i="1"/>
  <c r="AI3568" i="1"/>
  <c r="AJ3568" i="1"/>
  <c r="AL3568" i="1"/>
  <c r="AM3568" i="1"/>
  <c r="AQ3568" i="1"/>
  <c r="AS3568" i="1"/>
  <c r="A3569" i="1"/>
  <c r="B3569" i="1"/>
  <c r="C3569" i="1"/>
  <c r="J3569" i="1"/>
  <c r="K3569" i="1"/>
  <c r="M3569" i="1"/>
  <c r="AB3569" i="1"/>
  <c r="AF3569" i="1"/>
  <c r="AG3569" i="1"/>
  <c r="AI3569" i="1"/>
  <c r="AJ3569" i="1"/>
  <c r="AL3569" i="1"/>
  <c r="AM3569" i="1"/>
  <c r="AQ3569" i="1"/>
  <c r="AS3569" i="1"/>
  <c r="A3570" i="1"/>
  <c r="B3570" i="1"/>
  <c r="C3570" i="1"/>
  <c r="J3570" i="1"/>
  <c r="K3570" i="1"/>
  <c r="M3570" i="1"/>
  <c r="AB3570" i="1"/>
  <c r="AF3570" i="1"/>
  <c r="AG3570" i="1"/>
  <c r="AI3570" i="1"/>
  <c r="AJ3570" i="1"/>
  <c r="AL3570" i="1"/>
  <c r="AM3570" i="1"/>
  <c r="AQ3570" i="1"/>
  <c r="AS3570" i="1"/>
  <c r="A3571" i="1"/>
  <c r="B3571" i="1"/>
  <c r="C3571" i="1"/>
  <c r="J3571" i="1"/>
  <c r="K3571" i="1"/>
  <c r="M3571" i="1"/>
  <c r="AB3571" i="1"/>
  <c r="AF3571" i="1"/>
  <c r="AG3571" i="1"/>
  <c r="AI3571" i="1"/>
  <c r="AJ3571" i="1"/>
  <c r="AL3571" i="1"/>
  <c r="AM3571" i="1"/>
  <c r="AQ3571" i="1"/>
  <c r="AS3571" i="1"/>
  <c r="A3572" i="1"/>
  <c r="B3572" i="1"/>
  <c r="C3572" i="1"/>
  <c r="J3572" i="1"/>
  <c r="K3572" i="1"/>
  <c r="M3572" i="1"/>
  <c r="AB3572" i="1"/>
  <c r="AF3572" i="1"/>
  <c r="AG3572" i="1"/>
  <c r="AI3572" i="1"/>
  <c r="AJ3572" i="1"/>
  <c r="AL3572" i="1"/>
  <c r="AM3572" i="1"/>
  <c r="AQ3572" i="1"/>
  <c r="AS3572" i="1"/>
  <c r="A3573" i="1"/>
  <c r="B3573" i="1"/>
  <c r="C3573" i="1"/>
  <c r="J3573" i="1"/>
  <c r="K3573" i="1"/>
  <c r="M3573" i="1"/>
  <c r="AB3573" i="1"/>
  <c r="AF3573" i="1"/>
  <c r="AG3573" i="1"/>
  <c r="AI3573" i="1"/>
  <c r="AJ3573" i="1"/>
  <c r="AL3573" i="1"/>
  <c r="AM3573" i="1"/>
  <c r="AQ3573" i="1"/>
  <c r="AS3573" i="1"/>
  <c r="A3574" i="1"/>
  <c r="B3574" i="1"/>
  <c r="C3574" i="1"/>
  <c r="J3574" i="1"/>
  <c r="K3574" i="1"/>
  <c r="M3574" i="1"/>
  <c r="AB3574" i="1"/>
  <c r="AF3574" i="1"/>
  <c r="AG3574" i="1"/>
  <c r="AI3574" i="1"/>
  <c r="AJ3574" i="1"/>
  <c r="AL3574" i="1"/>
  <c r="AM3574" i="1"/>
  <c r="AQ3574" i="1"/>
  <c r="AS3574" i="1"/>
  <c r="A3575" i="1"/>
  <c r="B3575" i="1"/>
  <c r="C3575" i="1"/>
  <c r="J3575" i="1"/>
  <c r="K3575" i="1"/>
  <c r="M3575" i="1"/>
  <c r="AB3575" i="1"/>
  <c r="AF3575" i="1"/>
  <c r="AG3575" i="1"/>
  <c r="AI3575" i="1"/>
  <c r="AJ3575" i="1"/>
  <c r="AL3575" i="1"/>
  <c r="AM3575" i="1"/>
  <c r="AQ3575" i="1"/>
  <c r="AS3575" i="1"/>
  <c r="A3576" i="1"/>
  <c r="B3576" i="1"/>
  <c r="C3576" i="1"/>
  <c r="J3576" i="1"/>
  <c r="K3576" i="1"/>
  <c r="M3576" i="1"/>
  <c r="AB3576" i="1"/>
  <c r="AF3576" i="1"/>
  <c r="AG3576" i="1"/>
  <c r="AI3576" i="1"/>
  <c r="AJ3576" i="1"/>
  <c r="AL3576" i="1"/>
  <c r="AM3576" i="1"/>
  <c r="AQ3576" i="1"/>
  <c r="AS3576" i="1"/>
  <c r="A3577" i="1"/>
  <c r="B3577" i="1"/>
  <c r="C3577" i="1"/>
  <c r="J3577" i="1"/>
  <c r="K3577" i="1"/>
  <c r="M3577" i="1"/>
  <c r="AB3577" i="1"/>
  <c r="AF3577" i="1"/>
  <c r="AG3577" i="1"/>
  <c r="AI3577" i="1"/>
  <c r="AJ3577" i="1"/>
  <c r="AL3577" i="1"/>
  <c r="AM3577" i="1"/>
  <c r="AQ3577" i="1"/>
  <c r="AS3577" i="1"/>
  <c r="A3578" i="1"/>
  <c r="B3578" i="1"/>
  <c r="C3578" i="1"/>
  <c r="J3578" i="1"/>
  <c r="K3578" i="1"/>
  <c r="M3578" i="1"/>
  <c r="AB3578" i="1"/>
  <c r="AF3578" i="1"/>
  <c r="AG3578" i="1"/>
  <c r="AI3578" i="1"/>
  <c r="AJ3578" i="1"/>
  <c r="AL3578" i="1"/>
  <c r="AM3578" i="1"/>
  <c r="AQ3578" i="1"/>
  <c r="AS3578" i="1"/>
  <c r="A3579" i="1"/>
  <c r="B3579" i="1"/>
  <c r="C3579" i="1"/>
  <c r="J3579" i="1"/>
  <c r="K3579" i="1"/>
  <c r="M3579" i="1"/>
  <c r="AB3579" i="1"/>
  <c r="AF3579" i="1"/>
  <c r="AG3579" i="1"/>
  <c r="AI3579" i="1"/>
  <c r="AJ3579" i="1"/>
  <c r="AL3579" i="1"/>
  <c r="AM3579" i="1"/>
  <c r="AQ3579" i="1"/>
  <c r="AS3579" i="1"/>
  <c r="A3580" i="1"/>
  <c r="B3580" i="1"/>
  <c r="C3580" i="1"/>
  <c r="J3580" i="1"/>
  <c r="K3580" i="1"/>
  <c r="M3580" i="1"/>
  <c r="AB3580" i="1"/>
  <c r="AF3580" i="1"/>
  <c r="AG3580" i="1"/>
  <c r="AI3580" i="1"/>
  <c r="AJ3580" i="1"/>
  <c r="AL3580" i="1"/>
  <c r="AM3580" i="1"/>
  <c r="AQ3580" i="1"/>
  <c r="AS3580" i="1"/>
  <c r="A3581" i="1"/>
  <c r="B3581" i="1"/>
  <c r="C3581" i="1"/>
  <c r="J3581" i="1"/>
  <c r="K3581" i="1"/>
  <c r="M3581" i="1"/>
  <c r="AB3581" i="1"/>
  <c r="AF3581" i="1"/>
  <c r="AG3581" i="1"/>
  <c r="AI3581" i="1"/>
  <c r="AJ3581" i="1"/>
  <c r="AL3581" i="1"/>
  <c r="AM3581" i="1"/>
  <c r="AQ3581" i="1"/>
  <c r="AS3581" i="1"/>
  <c r="A3582" i="1"/>
  <c r="B3582" i="1"/>
  <c r="C3582" i="1"/>
  <c r="J3582" i="1"/>
  <c r="K3582" i="1"/>
  <c r="M3582" i="1"/>
  <c r="AB3582" i="1"/>
  <c r="AF3582" i="1"/>
  <c r="AG3582" i="1"/>
  <c r="AI3582" i="1"/>
  <c r="AJ3582" i="1"/>
  <c r="AL3582" i="1"/>
  <c r="AM3582" i="1"/>
  <c r="AQ3582" i="1"/>
  <c r="AS3582" i="1"/>
  <c r="A3583" i="1"/>
  <c r="B3583" i="1"/>
  <c r="C3583" i="1"/>
  <c r="J3583" i="1"/>
  <c r="K3583" i="1"/>
  <c r="M3583" i="1"/>
  <c r="AB3583" i="1"/>
  <c r="AF3583" i="1"/>
  <c r="AG3583" i="1"/>
  <c r="AI3583" i="1"/>
  <c r="AJ3583" i="1"/>
  <c r="AL3583" i="1"/>
  <c r="AM3583" i="1"/>
  <c r="AQ3583" i="1"/>
  <c r="AS3583" i="1"/>
  <c r="A3584" i="1"/>
  <c r="B3584" i="1"/>
  <c r="C3584" i="1"/>
  <c r="J3584" i="1"/>
  <c r="K3584" i="1"/>
  <c r="M3584" i="1"/>
  <c r="AB3584" i="1"/>
  <c r="AF3584" i="1"/>
  <c r="AG3584" i="1"/>
  <c r="AI3584" i="1"/>
  <c r="AJ3584" i="1"/>
  <c r="AL3584" i="1"/>
  <c r="AM3584" i="1"/>
  <c r="AQ3584" i="1"/>
  <c r="AS3584" i="1"/>
  <c r="A3585" i="1"/>
  <c r="B3585" i="1"/>
  <c r="C3585" i="1"/>
  <c r="J3585" i="1"/>
  <c r="K3585" i="1"/>
  <c r="M3585" i="1"/>
  <c r="AB3585" i="1"/>
  <c r="AF3585" i="1"/>
  <c r="AG3585" i="1"/>
  <c r="AI3585" i="1"/>
  <c r="AJ3585" i="1"/>
  <c r="AL3585" i="1"/>
  <c r="AM3585" i="1"/>
  <c r="AQ3585" i="1"/>
  <c r="AS3585" i="1"/>
  <c r="A3586" i="1"/>
  <c r="B3586" i="1"/>
  <c r="C3586" i="1"/>
  <c r="J3586" i="1"/>
  <c r="K3586" i="1"/>
  <c r="M3586" i="1"/>
  <c r="AB3586" i="1"/>
  <c r="AF3586" i="1"/>
  <c r="AG3586" i="1"/>
  <c r="AI3586" i="1"/>
  <c r="AJ3586" i="1"/>
  <c r="AL3586" i="1"/>
  <c r="AM3586" i="1"/>
  <c r="AQ3586" i="1"/>
  <c r="AS3586" i="1"/>
  <c r="A3587" i="1"/>
  <c r="B3587" i="1"/>
  <c r="C3587" i="1"/>
  <c r="J3587" i="1"/>
  <c r="K3587" i="1"/>
  <c r="M3587" i="1"/>
  <c r="AB3587" i="1"/>
  <c r="AF3587" i="1"/>
  <c r="AG3587" i="1"/>
  <c r="AI3587" i="1"/>
  <c r="AJ3587" i="1"/>
  <c r="AL3587" i="1"/>
  <c r="AM3587" i="1"/>
  <c r="AQ3587" i="1"/>
  <c r="AS3587" i="1"/>
  <c r="A3588" i="1"/>
  <c r="B3588" i="1"/>
  <c r="C3588" i="1"/>
  <c r="J3588" i="1"/>
  <c r="K3588" i="1"/>
  <c r="M3588" i="1"/>
  <c r="AB3588" i="1"/>
  <c r="AF3588" i="1"/>
  <c r="AG3588" i="1"/>
  <c r="AI3588" i="1"/>
  <c r="AJ3588" i="1"/>
  <c r="AL3588" i="1"/>
  <c r="AM3588" i="1"/>
  <c r="AQ3588" i="1"/>
  <c r="AS3588" i="1"/>
  <c r="A3589" i="1"/>
  <c r="B3589" i="1"/>
  <c r="C3589" i="1"/>
  <c r="J3589" i="1"/>
  <c r="K3589" i="1"/>
  <c r="M3589" i="1"/>
  <c r="AB3589" i="1"/>
  <c r="AF3589" i="1"/>
  <c r="AG3589" i="1"/>
  <c r="AI3589" i="1"/>
  <c r="AJ3589" i="1"/>
  <c r="AL3589" i="1"/>
  <c r="AM3589" i="1"/>
  <c r="AQ3589" i="1"/>
  <c r="AS3589" i="1"/>
  <c r="A3590" i="1"/>
  <c r="B3590" i="1"/>
  <c r="C3590" i="1"/>
  <c r="J3590" i="1"/>
  <c r="K3590" i="1"/>
  <c r="M3590" i="1"/>
  <c r="AB3590" i="1"/>
  <c r="AF3590" i="1"/>
  <c r="AG3590" i="1"/>
  <c r="AI3590" i="1"/>
  <c r="AJ3590" i="1"/>
  <c r="AL3590" i="1"/>
  <c r="AM3590" i="1"/>
  <c r="AQ3590" i="1"/>
  <c r="AS3590" i="1"/>
  <c r="A3591" i="1"/>
  <c r="B3591" i="1"/>
  <c r="C3591" i="1"/>
  <c r="J3591" i="1"/>
  <c r="K3591" i="1"/>
  <c r="M3591" i="1"/>
  <c r="AB3591" i="1"/>
  <c r="AF3591" i="1"/>
  <c r="AG3591" i="1"/>
  <c r="AI3591" i="1"/>
  <c r="AJ3591" i="1"/>
  <c r="AL3591" i="1"/>
  <c r="AM3591" i="1"/>
  <c r="AQ3591" i="1"/>
  <c r="AS3591" i="1"/>
  <c r="A3592" i="1"/>
  <c r="B3592" i="1"/>
  <c r="C3592" i="1"/>
  <c r="J3592" i="1"/>
  <c r="K3592" i="1"/>
  <c r="M3592" i="1"/>
  <c r="AB3592" i="1"/>
  <c r="AF3592" i="1"/>
  <c r="AG3592" i="1"/>
  <c r="AI3592" i="1"/>
  <c r="AJ3592" i="1"/>
  <c r="AL3592" i="1"/>
  <c r="AM3592" i="1"/>
  <c r="AQ3592" i="1"/>
  <c r="AS3592" i="1"/>
  <c r="A3593" i="1"/>
  <c r="B3593" i="1"/>
  <c r="C3593" i="1"/>
  <c r="J3593" i="1"/>
  <c r="K3593" i="1"/>
  <c r="M3593" i="1"/>
  <c r="AB3593" i="1"/>
  <c r="AF3593" i="1"/>
  <c r="AG3593" i="1"/>
  <c r="AI3593" i="1"/>
  <c r="AJ3593" i="1"/>
  <c r="AL3593" i="1"/>
  <c r="AM3593" i="1"/>
  <c r="AQ3593" i="1"/>
  <c r="AS3593" i="1"/>
  <c r="A3594" i="1"/>
  <c r="B3594" i="1"/>
  <c r="C3594" i="1"/>
  <c r="J3594" i="1"/>
  <c r="K3594" i="1"/>
  <c r="M3594" i="1"/>
  <c r="AB3594" i="1"/>
  <c r="AF3594" i="1"/>
  <c r="AG3594" i="1"/>
  <c r="AI3594" i="1"/>
  <c r="AJ3594" i="1"/>
  <c r="AL3594" i="1"/>
  <c r="AM3594" i="1"/>
  <c r="AQ3594" i="1"/>
  <c r="AS3594" i="1"/>
  <c r="A3595" i="1"/>
  <c r="B3595" i="1"/>
  <c r="C3595" i="1"/>
  <c r="J3595" i="1"/>
  <c r="K3595" i="1"/>
  <c r="M3595" i="1"/>
  <c r="AB3595" i="1"/>
  <c r="AF3595" i="1"/>
  <c r="AG3595" i="1"/>
  <c r="AI3595" i="1"/>
  <c r="AJ3595" i="1"/>
  <c r="AL3595" i="1"/>
  <c r="AM3595" i="1"/>
  <c r="AQ3595" i="1"/>
  <c r="AS3595" i="1"/>
  <c r="A3596" i="1"/>
  <c r="B3596" i="1"/>
  <c r="C3596" i="1"/>
  <c r="J3596" i="1"/>
  <c r="K3596" i="1"/>
  <c r="M3596" i="1"/>
  <c r="AB3596" i="1"/>
  <c r="AF3596" i="1"/>
  <c r="AG3596" i="1"/>
  <c r="AI3596" i="1"/>
  <c r="AJ3596" i="1"/>
  <c r="AL3596" i="1"/>
  <c r="AM3596" i="1"/>
  <c r="AQ3596" i="1"/>
  <c r="AS3596" i="1"/>
  <c r="A3597" i="1"/>
  <c r="B3597" i="1"/>
  <c r="C3597" i="1"/>
  <c r="J3597" i="1"/>
  <c r="K3597" i="1"/>
  <c r="M3597" i="1"/>
  <c r="AB3597" i="1"/>
  <c r="AF3597" i="1"/>
  <c r="AG3597" i="1"/>
  <c r="AI3597" i="1"/>
  <c r="AJ3597" i="1"/>
  <c r="AL3597" i="1"/>
  <c r="AM3597" i="1"/>
  <c r="AQ3597" i="1"/>
  <c r="AS3597" i="1"/>
  <c r="A3598" i="1"/>
  <c r="B3598" i="1"/>
  <c r="C3598" i="1"/>
  <c r="J3598" i="1"/>
  <c r="K3598" i="1"/>
  <c r="M3598" i="1"/>
  <c r="AB3598" i="1"/>
  <c r="AF3598" i="1"/>
  <c r="AG3598" i="1"/>
  <c r="AI3598" i="1"/>
  <c r="AJ3598" i="1"/>
  <c r="AL3598" i="1"/>
  <c r="AM3598" i="1"/>
  <c r="AQ3598" i="1"/>
  <c r="AS3598" i="1"/>
  <c r="A3599" i="1"/>
  <c r="B3599" i="1"/>
  <c r="C3599" i="1"/>
  <c r="J3599" i="1"/>
  <c r="K3599" i="1"/>
  <c r="M3599" i="1"/>
  <c r="AB3599" i="1"/>
  <c r="AF3599" i="1"/>
  <c r="AG3599" i="1"/>
  <c r="AI3599" i="1"/>
  <c r="AJ3599" i="1"/>
  <c r="AL3599" i="1"/>
  <c r="AM3599" i="1"/>
  <c r="AQ3599" i="1"/>
  <c r="AS3599" i="1"/>
  <c r="A3600" i="1"/>
  <c r="B3600" i="1"/>
  <c r="C3600" i="1"/>
  <c r="J3600" i="1"/>
  <c r="K3600" i="1"/>
  <c r="M3600" i="1"/>
  <c r="AB3600" i="1"/>
  <c r="AF3600" i="1"/>
  <c r="AG3600" i="1"/>
  <c r="AI3600" i="1"/>
  <c r="AJ3600" i="1"/>
  <c r="AL3600" i="1"/>
  <c r="AM3600" i="1"/>
  <c r="AQ3600" i="1"/>
  <c r="AS3600" i="1"/>
  <c r="A3601" i="1"/>
  <c r="B3601" i="1"/>
  <c r="C3601" i="1"/>
  <c r="J3601" i="1"/>
  <c r="K3601" i="1"/>
  <c r="M3601" i="1"/>
  <c r="AB3601" i="1"/>
  <c r="AF3601" i="1"/>
  <c r="AG3601" i="1"/>
  <c r="AI3601" i="1"/>
  <c r="AJ3601" i="1"/>
  <c r="AL3601" i="1"/>
  <c r="AM3601" i="1"/>
  <c r="AQ3601" i="1"/>
  <c r="AS3601" i="1"/>
  <c r="A3602" i="1"/>
  <c r="B3602" i="1"/>
  <c r="C3602" i="1"/>
  <c r="J3602" i="1"/>
  <c r="K3602" i="1"/>
  <c r="M3602" i="1"/>
  <c r="AB3602" i="1"/>
  <c r="AF3602" i="1"/>
  <c r="AG3602" i="1"/>
  <c r="AI3602" i="1"/>
  <c r="AJ3602" i="1"/>
  <c r="AL3602" i="1"/>
  <c r="AM3602" i="1"/>
  <c r="AQ3602" i="1"/>
  <c r="AS3602" i="1"/>
  <c r="A3603" i="1"/>
  <c r="B3603" i="1"/>
  <c r="C3603" i="1"/>
  <c r="J3603" i="1"/>
  <c r="K3603" i="1"/>
  <c r="M3603" i="1"/>
  <c r="AB3603" i="1"/>
  <c r="AF3603" i="1"/>
  <c r="AG3603" i="1"/>
  <c r="AI3603" i="1"/>
  <c r="AJ3603" i="1"/>
  <c r="AL3603" i="1"/>
  <c r="AM3603" i="1"/>
  <c r="AQ3603" i="1"/>
  <c r="AS3603" i="1"/>
  <c r="A3604" i="1"/>
  <c r="B3604" i="1"/>
  <c r="C3604" i="1"/>
  <c r="J3604" i="1"/>
  <c r="K3604" i="1"/>
  <c r="M3604" i="1"/>
  <c r="AB3604" i="1"/>
  <c r="AF3604" i="1"/>
  <c r="AG3604" i="1"/>
  <c r="AI3604" i="1"/>
  <c r="AJ3604" i="1"/>
  <c r="AL3604" i="1"/>
  <c r="AM3604" i="1"/>
  <c r="AQ3604" i="1"/>
  <c r="AS3604" i="1"/>
  <c r="A3605" i="1"/>
  <c r="B3605" i="1"/>
  <c r="C3605" i="1"/>
  <c r="J3605" i="1"/>
  <c r="K3605" i="1"/>
  <c r="M3605" i="1"/>
  <c r="AB3605" i="1"/>
  <c r="AF3605" i="1"/>
  <c r="AG3605" i="1"/>
  <c r="AI3605" i="1"/>
  <c r="AJ3605" i="1"/>
  <c r="AL3605" i="1"/>
  <c r="AM3605" i="1"/>
  <c r="AQ3605" i="1"/>
  <c r="AS3605" i="1"/>
  <c r="A3606" i="1"/>
  <c r="B3606" i="1"/>
  <c r="C3606" i="1"/>
  <c r="J3606" i="1"/>
  <c r="K3606" i="1"/>
  <c r="M3606" i="1"/>
  <c r="AB3606" i="1"/>
  <c r="AF3606" i="1"/>
  <c r="AG3606" i="1"/>
  <c r="AI3606" i="1"/>
  <c r="AJ3606" i="1"/>
  <c r="AL3606" i="1"/>
  <c r="AM3606" i="1"/>
  <c r="AQ3606" i="1"/>
  <c r="AS3606" i="1"/>
  <c r="A3607" i="1"/>
  <c r="B3607" i="1"/>
  <c r="C3607" i="1"/>
  <c r="J3607" i="1"/>
  <c r="K3607" i="1"/>
  <c r="M3607" i="1"/>
  <c r="AB3607" i="1"/>
  <c r="AF3607" i="1"/>
  <c r="AG3607" i="1"/>
  <c r="AI3607" i="1"/>
  <c r="AJ3607" i="1"/>
  <c r="AL3607" i="1"/>
  <c r="AM3607" i="1"/>
  <c r="AQ3607" i="1"/>
  <c r="AS3607" i="1"/>
  <c r="A3608" i="1"/>
  <c r="B3608" i="1"/>
  <c r="C3608" i="1"/>
  <c r="J3608" i="1"/>
  <c r="K3608" i="1"/>
  <c r="M3608" i="1"/>
  <c r="AB3608" i="1"/>
  <c r="AF3608" i="1"/>
  <c r="AG3608" i="1"/>
  <c r="AI3608" i="1"/>
  <c r="AJ3608" i="1"/>
  <c r="AL3608" i="1"/>
  <c r="AM3608" i="1"/>
  <c r="AQ3608" i="1"/>
  <c r="AS3608" i="1"/>
  <c r="A3609" i="1"/>
  <c r="B3609" i="1"/>
  <c r="C3609" i="1"/>
  <c r="J3609" i="1"/>
  <c r="K3609" i="1"/>
  <c r="M3609" i="1"/>
  <c r="AB3609" i="1"/>
  <c r="AF3609" i="1"/>
  <c r="AG3609" i="1"/>
  <c r="AI3609" i="1"/>
  <c r="AJ3609" i="1"/>
  <c r="AL3609" i="1"/>
  <c r="AM3609" i="1"/>
  <c r="AQ3609" i="1"/>
  <c r="AS3609" i="1"/>
  <c r="A3610" i="1"/>
  <c r="B3610" i="1"/>
  <c r="C3610" i="1"/>
  <c r="J3610" i="1"/>
  <c r="K3610" i="1"/>
  <c r="M3610" i="1"/>
  <c r="AB3610" i="1"/>
  <c r="AF3610" i="1"/>
  <c r="AG3610" i="1"/>
  <c r="AI3610" i="1"/>
  <c r="AJ3610" i="1"/>
  <c r="AL3610" i="1"/>
  <c r="AM3610" i="1"/>
  <c r="AQ3610" i="1"/>
  <c r="AS3610" i="1"/>
  <c r="A3611" i="1"/>
  <c r="B3611" i="1"/>
  <c r="C3611" i="1"/>
  <c r="J3611" i="1"/>
  <c r="K3611" i="1"/>
  <c r="M3611" i="1"/>
  <c r="AB3611" i="1"/>
  <c r="AF3611" i="1"/>
  <c r="AG3611" i="1"/>
  <c r="AI3611" i="1"/>
  <c r="AJ3611" i="1"/>
  <c r="AL3611" i="1"/>
  <c r="AM3611" i="1"/>
  <c r="AQ3611" i="1"/>
  <c r="AS3611" i="1"/>
  <c r="A3612" i="1"/>
  <c r="B3612" i="1"/>
  <c r="C3612" i="1"/>
  <c r="J3612" i="1"/>
  <c r="K3612" i="1"/>
  <c r="M3612" i="1"/>
  <c r="AB3612" i="1"/>
  <c r="AF3612" i="1"/>
  <c r="AG3612" i="1"/>
  <c r="AI3612" i="1"/>
  <c r="AJ3612" i="1"/>
  <c r="AL3612" i="1"/>
  <c r="AM3612" i="1"/>
  <c r="AQ3612" i="1"/>
  <c r="AS3612" i="1"/>
  <c r="A3613" i="1"/>
  <c r="B3613" i="1"/>
  <c r="C3613" i="1"/>
  <c r="J3613" i="1"/>
  <c r="K3613" i="1"/>
  <c r="M3613" i="1"/>
  <c r="AB3613" i="1"/>
  <c r="AF3613" i="1"/>
  <c r="AG3613" i="1"/>
  <c r="AI3613" i="1"/>
  <c r="AJ3613" i="1"/>
  <c r="AL3613" i="1"/>
  <c r="AM3613" i="1"/>
  <c r="AQ3613" i="1"/>
  <c r="AS3613" i="1"/>
  <c r="A3614" i="1"/>
  <c r="B3614" i="1"/>
  <c r="C3614" i="1"/>
  <c r="J3614" i="1"/>
  <c r="K3614" i="1"/>
  <c r="M3614" i="1"/>
  <c r="AB3614" i="1"/>
  <c r="AF3614" i="1"/>
  <c r="AG3614" i="1"/>
  <c r="AI3614" i="1"/>
  <c r="AJ3614" i="1"/>
  <c r="AL3614" i="1"/>
  <c r="AM3614" i="1"/>
  <c r="AQ3614" i="1"/>
  <c r="AS3614" i="1"/>
  <c r="A3615" i="1"/>
  <c r="B3615" i="1"/>
  <c r="C3615" i="1"/>
  <c r="J3615" i="1"/>
  <c r="K3615" i="1"/>
  <c r="M3615" i="1"/>
  <c r="AB3615" i="1"/>
  <c r="AF3615" i="1"/>
  <c r="AG3615" i="1"/>
  <c r="AI3615" i="1"/>
  <c r="AJ3615" i="1"/>
  <c r="AL3615" i="1"/>
  <c r="AM3615" i="1"/>
  <c r="AQ3615" i="1"/>
  <c r="AS3615" i="1"/>
  <c r="A3616" i="1"/>
  <c r="B3616" i="1"/>
  <c r="C3616" i="1"/>
  <c r="J3616" i="1"/>
  <c r="K3616" i="1"/>
  <c r="M3616" i="1"/>
  <c r="AB3616" i="1"/>
  <c r="AF3616" i="1"/>
  <c r="AG3616" i="1"/>
  <c r="AI3616" i="1"/>
  <c r="AJ3616" i="1"/>
  <c r="AL3616" i="1"/>
  <c r="AM3616" i="1"/>
  <c r="AQ3616" i="1"/>
  <c r="AS3616" i="1"/>
  <c r="A3617" i="1"/>
  <c r="B3617" i="1"/>
  <c r="C3617" i="1"/>
  <c r="J3617" i="1"/>
  <c r="K3617" i="1"/>
  <c r="M3617" i="1"/>
  <c r="AB3617" i="1"/>
  <c r="AF3617" i="1"/>
  <c r="AG3617" i="1"/>
  <c r="AI3617" i="1"/>
  <c r="AJ3617" i="1"/>
  <c r="AL3617" i="1"/>
  <c r="AM3617" i="1"/>
  <c r="AQ3617" i="1"/>
  <c r="AS3617" i="1"/>
  <c r="A3618" i="1"/>
  <c r="B3618" i="1"/>
  <c r="C3618" i="1"/>
  <c r="J3618" i="1"/>
  <c r="K3618" i="1"/>
  <c r="M3618" i="1"/>
  <c r="AB3618" i="1"/>
  <c r="AF3618" i="1"/>
  <c r="AG3618" i="1"/>
  <c r="AI3618" i="1"/>
  <c r="AJ3618" i="1"/>
  <c r="AL3618" i="1"/>
  <c r="AM3618" i="1"/>
  <c r="AQ3618" i="1"/>
  <c r="AS3618" i="1"/>
  <c r="A3619" i="1"/>
  <c r="B3619" i="1"/>
  <c r="C3619" i="1"/>
  <c r="J3619" i="1"/>
  <c r="K3619" i="1"/>
  <c r="M3619" i="1"/>
  <c r="AB3619" i="1"/>
  <c r="AF3619" i="1"/>
  <c r="AG3619" i="1"/>
  <c r="AI3619" i="1"/>
  <c r="AJ3619" i="1"/>
  <c r="AL3619" i="1"/>
  <c r="AM3619" i="1"/>
  <c r="AQ3619" i="1"/>
  <c r="AS3619" i="1"/>
  <c r="A3620" i="1"/>
  <c r="B3620" i="1"/>
  <c r="C3620" i="1"/>
  <c r="J3620" i="1"/>
  <c r="K3620" i="1"/>
  <c r="M3620" i="1"/>
  <c r="AB3620" i="1"/>
  <c r="AF3620" i="1"/>
  <c r="AG3620" i="1"/>
  <c r="AI3620" i="1"/>
  <c r="AJ3620" i="1"/>
  <c r="AL3620" i="1"/>
  <c r="AM3620" i="1"/>
  <c r="AQ3620" i="1"/>
  <c r="AS3620" i="1"/>
  <c r="A3621" i="1"/>
  <c r="B3621" i="1"/>
  <c r="C3621" i="1"/>
  <c r="J3621" i="1"/>
  <c r="K3621" i="1"/>
  <c r="M3621" i="1"/>
  <c r="AB3621" i="1"/>
  <c r="AF3621" i="1"/>
  <c r="AG3621" i="1"/>
  <c r="AI3621" i="1"/>
  <c r="AJ3621" i="1"/>
  <c r="AL3621" i="1"/>
  <c r="AM3621" i="1"/>
  <c r="AQ3621" i="1"/>
  <c r="AS3621" i="1"/>
  <c r="A3622" i="1"/>
  <c r="B3622" i="1"/>
  <c r="C3622" i="1"/>
  <c r="J3622" i="1"/>
  <c r="K3622" i="1"/>
  <c r="M3622" i="1"/>
  <c r="AB3622" i="1"/>
  <c r="AF3622" i="1"/>
  <c r="AG3622" i="1"/>
  <c r="AI3622" i="1"/>
  <c r="AJ3622" i="1"/>
  <c r="AL3622" i="1"/>
  <c r="AM3622" i="1"/>
  <c r="AQ3622" i="1"/>
  <c r="AS3622" i="1"/>
  <c r="A3623" i="1"/>
  <c r="B3623" i="1"/>
  <c r="C3623" i="1"/>
  <c r="J3623" i="1"/>
  <c r="K3623" i="1"/>
  <c r="M3623" i="1"/>
  <c r="AB3623" i="1"/>
  <c r="AF3623" i="1"/>
  <c r="AG3623" i="1"/>
  <c r="AI3623" i="1"/>
  <c r="AJ3623" i="1"/>
  <c r="AL3623" i="1"/>
  <c r="AM3623" i="1"/>
  <c r="AQ3623" i="1"/>
  <c r="AS3623" i="1"/>
  <c r="A3624" i="1"/>
  <c r="B3624" i="1"/>
  <c r="C3624" i="1"/>
  <c r="J3624" i="1"/>
  <c r="K3624" i="1"/>
  <c r="M3624" i="1"/>
  <c r="AB3624" i="1"/>
  <c r="AF3624" i="1"/>
  <c r="AG3624" i="1"/>
  <c r="AI3624" i="1"/>
  <c r="AJ3624" i="1"/>
  <c r="AL3624" i="1"/>
  <c r="AM3624" i="1"/>
  <c r="AQ3624" i="1"/>
  <c r="AS3624" i="1"/>
  <c r="A3625" i="1"/>
  <c r="B3625" i="1"/>
  <c r="C3625" i="1"/>
  <c r="J3625" i="1"/>
  <c r="K3625" i="1"/>
  <c r="M3625" i="1"/>
  <c r="AB3625" i="1"/>
  <c r="AF3625" i="1"/>
  <c r="AG3625" i="1"/>
  <c r="AI3625" i="1"/>
  <c r="AJ3625" i="1"/>
  <c r="AL3625" i="1"/>
  <c r="AM3625" i="1"/>
  <c r="AQ3625" i="1"/>
  <c r="AS3625" i="1"/>
  <c r="A3626" i="1"/>
  <c r="B3626" i="1"/>
  <c r="C3626" i="1"/>
  <c r="J3626" i="1"/>
  <c r="K3626" i="1"/>
  <c r="M3626" i="1"/>
  <c r="AB3626" i="1"/>
  <c r="AF3626" i="1"/>
  <c r="AG3626" i="1"/>
  <c r="AI3626" i="1"/>
  <c r="AJ3626" i="1"/>
  <c r="AL3626" i="1"/>
  <c r="AM3626" i="1"/>
  <c r="AQ3626" i="1"/>
  <c r="AS3626" i="1"/>
  <c r="A3627" i="1"/>
  <c r="B3627" i="1"/>
  <c r="C3627" i="1"/>
  <c r="J3627" i="1"/>
  <c r="K3627" i="1"/>
  <c r="M3627" i="1"/>
  <c r="AB3627" i="1"/>
  <c r="AF3627" i="1"/>
  <c r="AG3627" i="1"/>
  <c r="AI3627" i="1"/>
  <c r="AJ3627" i="1"/>
  <c r="AL3627" i="1"/>
  <c r="AM3627" i="1"/>
  <c r="AQ3627" i="1"/>
  <c r="AS3627" i="1"/>
  <c r="A3628" i="1"/>
  <c r="B3628" i="1"/>
  <c r="C3628" i="1"/>
  <c r="J3628" i="1"/>
  <c r="K3628" i="1"/>
  <c r="M3628" i="1"/>
  <c r="AB3628" i="1"/>
  <c r="AF3628" i="1"/>
  <c r="AG3628" i="1"/>
  <c r="AI3628" i="1"/>
  <c r="AJ3628" i="1"/>
  <c r="AL3628" i="1"/>
  <c r="AM3628" i="1"/>
  <c r="AQ3628" i="1"/>
  <c r="AS3628" i="1"/>
  <c r="A3629" i="1"/>
  <c r="B3629" i="1"/>
  <c r="C3629" i="1"/>
  <c r="J3629" i="1"/>
  <c r="K3629" i="1"/>
  <c r="M3629" i="1"/>
  <c r="AB3629" i="1"/>
  <c r="AF3629" i="1"/>
  <c r="AG3629" i="1"/>
  <c r="AI3629" i="1"/>
  <c r="AJ3629" i="1"/>
  <c r="AL3629" i="1"/>
  <c r="AM3629" i="1"/>
  <c r="AQ3629" i="1"/>
  <c r="AS3629" i="1"/>
  <c r="A3630" i="1"/>
  <c r="B3630" i="1"/>
  <c r="C3630" i="1"/>
  <c r="J3630" i="1"/>
  <c r="K3630" i="1"/>
  <c r="M3630" i="1"/>
  <c r="AB3630" i="1"/>
  <c r="AF3630" i="1"/>
  <c r="AG3630" i="1"/>
  <c r="AI3630" i="1"/>
  <c r="AJ3630" i="1"/>
  <c r="AL3630" i="1"/>
  <c r="AM3630" i="1"/>
  <c r="AQ3630" i="1"/>
  <c r="AS3630" i="1"/>
  <c r="A3631" i="1"/>
  <c r="B3631" i="1"/>
  <c r="C3631" i="1"/>
  <c r="J3631" i="1"/>
  <c r="K3631" i="1"/>
  <c r="M3631" i="1"/>
  <c r="AB3631" i="1"/>
  <c r="AF3631" i="1"/>
  <c r="AG3631" i="1"/>
  <c r="AI3631" i="1"/>
  <c r="AJ3631" i="1"/>
  <c r="AL3631" i="1"/>
  <c r="AM3631" i="1"/>
  <c r="AQ3631" i="1"/>
  <c r="AS3631" i="1"/>
  <c r="A3632" i="1"/>
  <c r="B3632" i="1"/>
  <c r="C3632" i="1"/>
  <c r="J3632" i="1"/>
  <c r="K3632" i="1"/>
  <c r="M3632" i="1"/>
  <c r="AB3632" i="1"/>
  <c r="AF3632" i="1"/>
  <c r="AG3632" i="1"/>
  <c r="AI3632" i="1"/>
  <c r="AJ3632" i="1"/>
  <c r="AL3632" i="1"/>
  <c r="AM3632" i="1"/>
  <c r="AQ3632" i="1"/>
  <c r="AS3632" i="1"/>
  <c r="A3633" i="1"/>
  <c r="B3633" i="1"/>
  <c r="C3633" i="1"/>
  <c r="J3633" i="1"/>
  <c r="K3633" i="1"/>
  <c r="M3633" i="1"/>
  <c r="AB3633" i="1"/>
  <c r="AF3633" i="1"/>
  <c r="AG3633" i="1"/>
  <c r="AI3633" i="1"/>
  <c r="AJ3633" i="1"/>
  <c r="AL3633" i="1"/>
  <c r="AM3633" i="1"/>
  <c r="AQ3633" i="1"/>
  <c r="AS3633" i="1"/>
  <c r="A3634" i="1"/>
  <c r="B3634" i="1"/>
  <c r="C3634" i="1"/>
  <c r="J3634" i="1"/>
  <c r="K3634" i="1"/>
  <c r="M3634" i="1"/>
  <c r="AB3634" i="1"/>
  <c r="AF3634" i="1"/>
  <c r="AG3634" i="1"/>
  <c r="AI3634" i="1"/>
  <c r="AJ3634" i="1"/>
  <c r="AL3634" i="1"/>
  <c r="AM3634" i="1"/>
  <c r="AQ3634" i="1"/>
  <c r="AS3634" i="1"/>
  <c r="A3635" i="1"/>
  <c r="B3635" i="1"/>
  <c r="C3635" i="1"/>
  <c r="J3635" i="1"/>
  <c r="K3635" i="1"/>
  <c r="M3635" i="1"/>
  <c r="AB3635" i="1"/>
  <c r="AF3635" i="1"/>
  <c r="AG3635" i="1"/>
  <c r="AI3635" i="1"/>
  <c r="AJ3635" i="1"/>
  <c r="AL3635" i="1"/>
  <c r="AM3635" i="1"/>
  <c r="AQ3635" i="1"/>
  <c r="AS3635" i="1"/>
  <c r="A3636" i="1"/>
  <c r="B3636" i="1"/>
  <c r="C3636" i="1"/>
  <c r="J3636" i="1"/>
  <c r="K3636" i="1"/>
  <c r="M3636" i="1"/>
  <c r="AB3636" i="1"/>
  <c r="AF3636" i="1"/>
  <c r="AG3636" i="1"/>
  <c r="AI3636" i="1"/>
  <c r="AJ3636" i="1"/>
  <c r="AL3636" i="1"/>
  <c r="AM3636" i="1"/>
  <c r="AQ3636" i="1"/>
  <c r="AS3636" i="1"/>
  <c r="A3637" i="1"/>
  <c r="B3637" i="1"/>
  <c r="C3637" i="1"/>
  <c r="J3637" i="1"/>
  <c r="K3637" i="1"/>
  <c r="M3637" i="1"/>
  <c r="AB3637" i="1"/>
  <c r="AF3637" i="1"/>
  <c r="AG3637" i="1"/>
  <c r="AI3637" i="1"/>
  <c r="AJ3637" i="1"/>
  <c r="AL3637" i="1"/>
  <c r="AM3637" i="1"/>
  <c r="AQ3637" i="1"/>
  <c r="AS3637" i="1"/>
  <c r="A3638" i="1"/>
  <c r="B3638" i="1"/>
  <c r="C3638" i="1"/>
  <c r="J3638" i="1"/>
  <c r="K3638" i="1"/>
  <c r="M3638" i="1"/>
  <c r="AB3638" i="1"/>
  <c r="AF3638" i="1"/>
  <c r="AG3638" i="1"/>
  <c r="AI3638" i="1"/>
  <c r="AJ3638" i="1"/>
  <c r="AL3638" i="1"/>
  <c r="AM3638" i="1"/>
  <c r="AQ3638" i="1"/>
  <c r="AS3638" i="1"/>
  <c r="A3639" i="1"/>
  <c r="B3639" i="1"/>
  <c r="C3639" i="1"/>
  <c r="J3639" i="1"/>
  <c r="K3639" i="1"/>
  <c r="M3639" i="1"/>
  <c r="AB3639" i="1"/>
  <c r="AF3639" i="1"/>
  <c r="AG3639" i="1"/>
  <c r="AI3639" i="1"/>
  <c r="AJ3639" i="1"/>
  <c r="AL3639" i="1"/>
  <c r="AM3639" i="1"/>
  <c r="AQ3639" i="1"/>
  <c r="AS3639" i="1"/>
  <c r="A3640" i="1"/>
  <c r="B3640" i="1"/>
  <c r="C3640" i="1"/>
  <c r="J3640" i="1"/>
  <c r="K3640" i="1"/>
  <c r="M3640" i="1"/>
  <c r="AB3640" i="1"/>
  <c r="AF3640" i="1"/>
  <c r="AG3640" i="1"/>
  <c r="AI3640" i="1"/>
  <c r="AJ3640" i="1"/>
  <c r="AL3640" i="1"/>
  <c r="AM3640" i="1"/>
  <c r="AQ3640" i="1"/>
  <c r="AS3640" i="1"/>
  <c r="A3641" i="1"/>
  <c r="B3641" i="1"/>
  <c r="C3641" i="1"/>
  <c r="J3641" i="1"/>
  <c r="K3641" i="1"/>
  <c r="M3641" i="1"/>
  <c r="AB3641" i="1"/>
  <c r="AF3641" i="1"/>
  <c r="AG3641" i="1"/>
  <c r="AI3641" i="1"/>
  <c r="AJ3641" i="1"/>
  <c r="AL3641" i="1"/>
  <c r="AM3641" i="1"/>
  <c r="AQ3641" i="1"/>
  <c r="AS3641" i="1"/>
  <c r="A3642" i="1"/>
  <c r="B3642" i="1"/>
  <c r="C3642" i="1"/>
  <c r="J3642" i="1"/>
  <c r="K3642" i="1"/>
  <c r="M3642" i="1"/>
  <c r="AB3642" i="1"/>
  <c r="AF3642" i="1"/>
  <c r="AG3642" i="1"/>
  <c r="AI3642" i="1"/>
  <c r="AJ3642" i="1"/>
  <c r="AL3642" i="1"/>
  <c r="AM3642" i="1"/>
  <c r="AQ3642" i="1"/>
  <c r="AS3642" i="1"/>
  <c r="A3643" i="1"/>
  <c r="B3643" i="1"/>
  <c r="C3643" i="1"/>
  <c r="J3643" i="1"/>
  <c r="K3643" i="1"/>
  <c r="M3643" i="1"/>
  <c r="AB3643" i="1"/>
  <c r="AF3643" i="1"/>
  <c r="AG3643" i="1"/>
  <c r="AI3643" i="1"/>
  <c r="AJ3643" i="1"/>
  <c r="AL3643" i="1"/>
  <c r="AM3643" i="1"/>
  <c r="AQ3643" i="1"/>
  <c r="AS3643" i="1"/>
  <c r="A3644" i="1"/>
  <c r="B3644" i="1"/>
  <c r="C3644" i="1"/>
  <c r="J3644" i="1"/>
  <c r="K3644" i="1"/>
  <c r="M3644" i="1"/>
  <c r="AB3644" i="1"/>
  <c r="AF3644" i="1"/>
  <c r="AG3644" i="1"/>
  <c r="AI3644" i="1"/>
  <c r="AJ3644" i="1"/>
  <c r="AL3644" i="1"/>
  <c r="AM3644" i="1"/>
  <c r="AQ3644" i="1"/>
  <c r="AS3644" i="1"/>
  <c r="A3645" i="1"/>
  <c r="B3645" i="1"/>
  <c r="C3645" i="1"/>
  <c r="J3645" i="1"/>
  <c r="K3645" i="1"/>
  <c r="M3645" i="1"/>
  <c r="AB3645" i="1"/>
  <c r="AF3645" i="1"/>
  <c r="AG3645" i="1"/>
  <c r="AI3645" i="1"/>
  <c r="AJ3645" i="1"/>
  <c r="AL3645" i="1"/>
  <c r="AM3645" i="1"/>
  <c r="AQ3645" i="1"/>
  <c r="AS3645" i="1"/>
  <c r="A3646" i="1"/>
  <c r="B3646" i="1"/>
  <c r="C3646" i="1"/>
  <c r="J3646" i="1"/>
  <c r="K3646" i="1"/>
  <c r="M3646" i="1"/>
  <c r="AB3646" i="1"/>
  <c r="AF3646" i="1"/>
  <c r="AG3646" i="1"/>
  <c r="AI3646" i="1"/>
  <c r="AJ3646" i="1"/>
  <c r="AL3646" i="1"/>
  <c r="AM3646" i="1"/>
  <c r="AQ3646" i="1"/>
  <c r="AS3646" i="1"/>
  <c r="A3647" i="1"/>
  <c r="B3647" i="1"/>
  <c r="C3647" i="1"/>
  <c r="J3647" i="1"/>
  <c r="K3647" i="1"/>
  <c r="M3647" i="1"/>
  <c r="AB3647" i="1"/>
  <c r="AF3647" i="1"/>
  <c r="AG3647" i="1"/>
  <c r="AI3647" i="1"/>
  <c r="AJ3647" i="1"/>
  <c r="AL3647" i="1"/>
  <c r="AM3647" i="1"/>
  <c r="AQ3647" i="1"/>
  <c r="AS3647" i="1"/>
  <c r="A3648" i="1"/>
  <c r="B3648" i="1"/>
  <c r="C3648" i="1"/>
  <c r="J3648" i="1"/>
  <c r="K3648" i="1"/>
  <c r="M3648" i="1"/>
  <c r="AB3648" i="1"/>
  <c r="AF3648" i="1"/>
  <c r="AG3648" i="1"/>
  <c r="AI3648" i="1"/>
  <c r="AJ3648" i="1"/>
  <c r="AL3648" i="1"/>
  <c r="AM3648" i="1"/>
  <c r="AQ3648" i="1"/>
  <c r="AS3648" i="1"/>
  <c r="A3649" i="1"/>
  <c r="B3649" i="1"/>
  <c r="C3649" i="1"/>
  <c r="J3649" i="1"/>
  <c r="K3649" i="1"/>
  <c r="M3649" i="1"/>
  <c r="AB3649" i="1"/>
  <c r="AF3649" i="1"/>
  <c r="AG3649" i="1"/>
  <c r="AI3649" i="1"/>
  <c r="AJ3649" i="1"/>
  <c r="AL3649" i="1"/>
  <c r="AM3649" i="1"/>
  <c r="AQ3649" i="1"/>
  <c r="AS3649" i="1"/>
  <c r="A3650" i="1"/>
  <c r="B3650" i="1"/>
  <c r="C3650" i="1"/>
  <c r="J3650" i="1"/>
  <c r="K3650" i="1"/>
  <c r="M3650" i="1"/>
  <c r="AB3650" i="1"/>
  <c r="AF3650" i="1"/>
  <c r="AG3650" i="1"/>
  <c r="AI3650" i="1"/>
  <c r="AJ3650" i="1"/>
  <c r="AL3650" i="1"/>
  <c r="AM3650" i="1"/>
  <c r="AQ3650" i="1"/>
  <c r="AS3650" i="1"/>
  <c r="A3651" i="1"/>
  <c r="B3651" i="1"/>
  <c r="C3651" i="1"/>
  <c r="J3651" i="1"/>
  <c r="K3651" i="1"/>
  <c r="M3651" i="1"/>
  <c r="AB3651" i="1"/>
  <c r="AF3651" i="1"/>
  <c r="AG3651" i="1"/>
  <c r="AI3651" i="1"/>
  <c r="AJ3651" i="1"/>
  <c r="AL3651" i="1"/>
  <c r="AM3651" i="1"/>
  <c r="AQ3651" i="1"/>
  <c r="AS3651" i="1"/>
  <c r="A3652" i="1"/>
  <c r="B3652" i="1"/>
  <c r="C3652" i="1"/>
  <c r="J3652" i="1"/>
  <c r="K3652" i="1"/>
  <c r="M3652" i="1"/>
  <c r="AB3652" i="1"/>
  <c r="AF3652" i="1"/>
  <c r="AG3652" i="1"/>
  <c r="AI3652" i="1"/>
  <c r="AJ3652" i="1"/>
  <c r="AL3652" i="1"/>
  <c r="AM3652" i="1"/>
  <c r="AQ3652" i="1"/>
  <c r="AS3652" i="1"/>
  <c r="A3653" i="1"/>
  <c r="B3653" i="1"/>
  <c r="C3653" i="1"/>
  <c r="J3653" i="1"/>
  <c r="K3653" i="1"/>
  <c r="M3653" i="1"/>
  <c r="AB3653" i="1"/>
  <c r="AF3653" i="1"/>
  <c r="AG3653" i="1"/>
  <c r="AI3653" i="1"/>
  <c r="AJ3653" i="1"/>
  <c r="AL3653" i="1"/>
  <c r="AM3653" i="1"/>
  <c r="AQ3653" i="1"/>
  <c r="AS3653" i="1"/>
  <c r="A3654" i="1"/>
  <c r="B3654" i="1"/>
  <c r="C3654" i="1"/>
  <c r="J3654" i="1"/>
  <c r="K3654" i="1"/>
  <c r="M3654" i="1"/>
  <c r="AB3654" i="1"/>
  <c r="AF3654" i="1"/>
  <c r="AG3654" i="1"/>
  <c r="AI3654" i="1"/>
  <c r="AJ3654" i="1"/>
  <c r="AL3654" i="1"/>
  <c r="AM3654" i="1"/>
  <c r="AQ3654" i="1"/>
  <c r="AS3654" i="1"/>
  <c r="A3655" i="1"/>
  <c r="B3655" i="1"/>
  <c r="C3655" i="1"/>
  <c r="J3655" i="1"/>
  <c r="K3655" i="1"/>
  <c r="M3655" i="1"/>
  <c r="AB3655" i="1"/>
  <c r="AF3655" i="1"/>
  <c r="AG3655" i="1"/>
  <c r="AI3655" i="1"/>
  <c r="AJ3655" i="1"/>
  <c r="AL3655" i="1"/>
  <c r="AM3655" i="1"/>
  <c r="AQ3655" i="1"/>
  <c r="AS3655" i="1"/>
  <c r="A3656" i="1"/>
  <c r="B3656" i="1"/>
  <c r="C3656" i="1"/>
  <c r="J3656" i="1"/>
  <c r="K3656" i="1"/>
  <c r="M3656" i="1"/>
  <c r="AB3656" i="1"/>
  <c r="AF3656" i="1"/>
  <c r="AG3656" i="1"/>
  <c r="AI3656" i="1"/>
  <c r="AJ3656" i="1"/>
  <c r="AL3656" i="1"/>
  <c r="AM3656" i="1"/>
  <c r="AQ3656" i="1"/>
  <c r="AS3656" i="1"/>
  <c r="A3657" i="1"/>
  <c r="B3657" i="1"/>
  <c r="C3657" i="1"/>
  <c r="J3657" i="1"/>
  <c r="K3657" i="1"/>
  <c r="M3657" i="1"/>
  <c r="AB3657" i="1"/>
  <c r="AF3657" i="1"/>
  <c r="AG3657" i="1"/>
  <c r="AI3657" i="1"/>
  <c r="AJ3657" i="1"/>
  <c r="AL3657" i="1"/>
  <c r="AM3657" i="1"/>
  <c r="AQ3657" i="1"/>
  <c r="AS3657" i="1"/>
  <c r="A3658" i="1"/>
  <c r="B3658" i="1"/>
  <c r="C3658" i="1"/>
  <c r="J3658" i="1"/>
  <c r="K3658" i="1"/>
  <c r="M3658" i="1"/>
  <c r="AB3658" i="1"/>
  <c r="AF3658" i="1"/>
  <c r="AG3658" i="1"/>
  <c r="AI3658" i="1"/>
  <c r="AJ3658" i="1"/>
  <c r="AL3658" i="1"/>
  <c r="AM3658" i="1"/>
  <c r="AQ3658" i="1"/>
  <c r="AS3658" i="1"/>
  <c r="A3659" i="1"/>
  <c r="B3659" i="1"/>
  <c r="C3659" i="1"/>
  <c r="J3659" i="1"/>
  <c r="K3659" i="1"/>
  <c r="M3659" i="1"/>
  <c r="AB3659" i="1"/>
  <c r="AF3659" i="1"/>
  <c r="AG3659" i="1"/>
  <c r="AI3659" i="1"/>
  <c r="AJ3659" i="1"/>
  <c r="AL3659" i="1"/>
  <c r="AM3659" i="1"/>
  <c r="AQ3659" i="1"/>
  <c r="AS3659" i="1"/>
  <c r="A3660" i="1"/>
  <c r="B3660" i="1"/>
  <c r="C3660" i="1"/>
  <c r="J3660" i="1"/>
  <c r="K3660" i="1"/>
  <c r="M3660" i="1"/>
  <c r="AB3660" i="1"/>
  <c r="AF3660" i="1"/>
  <c r="AG3660" i="1"/>
  <c r="AI3660" i="1"/>
  <c r="AJ3660" i="1"/>
  <c r="AL3660" i="1"/>
  <c r="AM3660" i="1"/>
  <c r="AQ3660" i="1"/>
  <c r="AS3660" i="1"/>
  <c r="A3661" i="1"/>
  <c r="B3661" i="1"/>
  <c r="C3661" i="1"/>
  <c r="J3661" i="1"/>
  <c r="K3661" i="1"/>
  <c r="M3661" i="1"/>
  <c r="AB3661" i="1"/>
  <c r="AF3661" i="1"/>
  <c r="AG3661" i="1"/>
  <c r="AI3661" i="1"/>
  <c r="AJ3661" i="1"/>
  <c r="AL3661" i="1"/>
  <c r="AM3661" i="1"/>
  <c r="AQ3661" i="1"/>
  <c r="AS3661" i="1"/>
  <c r="A3662" i="1"/>
  <c r="B3662" i="1"/>
  <c r="C3662" i="1"/>
  <c r="J3662" i="1"/>
  <c r="K3662" i="1"/>
  <c r="M3662" i="1"/>
  <c r="AB3662" i="1"/>
  <c r="AF3662" i="1"/>
  <c r="AG3662" i="1"/>
  <c r="AI3662" i="1"/>
  <c r="AJ3662" i="1"/>
  <c r="AL3662" i="1"/>
  <c r="AM3662" i="1"/>
  <c r="AQ3662" i="1"/>
  <c r="AS3662" i="1"/>
  <c r="A3663" i="1"/>
  <c r="B3663" i="1"/>
  <c r="C3663" i="1"/>
  <c r="J3663" i="1"/>
  <c r="K3663" i="1"/>
  <c r="M3663" i="1"/>
  <c r="AB3663" i="1"/>
  <c r="AF3663" i="1"/>
  <c r="AG3663" i="1"/>
  <c r="AI3663" i="1"/>
  <c r="AJ3663" i="1"/>
  <c r="AL3663" i="1"/>
  <c r="AM3663" i="1"/>
  <c r="AQ3663" i="1"/>
  <c r="AS3663" i="1"/>
  <c r="A3664" i="1"/>
  <c r="B3664" i="1"/>
  <c r="C3664" i="1"/>
  <c r="J3664" i="1"/>
  <c r="K3664" i="1"/>
  <c r="M3664" i="1"/>
  <c r="AB3664" i="1"/>
  <c r="AF3664" i="1"/>
  <c r="AG3664" i="1"/>
  <c r="AI3664" i="1"/>
  <c r="AJ3664" i="1"/>
  <c r="AL3664" i="1"/>
  <c r="AM3664" i="1"/>
  <c r="AQ3664" i="1"/>
  <c r="AS3664" i="1"/>
  <c r="A3665" i="1"/>
  <c r="B3665" i="1"/>
  <c r="C3665" i="1"/>
  <c r="J3665" i="1"/>
  <c r="K3665" i="1"/>
  <c r="M3665" i="1"/>
  <c r="AB3665" i="1"/>
  <c r="AF3665" i="1"/>
  <c r="AG3665" i="1"/>
  <c r="AI3665" i="1"/>
  <c r="AJ3665" i="1"/>
  <c r="AL3665" i="1"/>
  <c r="AM3665" i="1"/>
  <c r="AQ3665" i="1"/>
  <c r="AS3665" i="1"/>
  <c r="A3666" i="1"/>
  <c r="B3666" i="1"/>
  <c r="C3666" i="1"/>
  <c r="J3666" i="1"/>
  <c r="K3666" i="1"/>
  <c r="M3666" i="1"/>
  <c r="AB3666" i="1"/>
  <c r="AF3666" i="1"/>
  <c r="AG3666" i="1"/>
  <c r="AI3666" i="1"/>
  <c r="AJ3666" i="1"/>
  <c r="AL3666" i="1"/>
  <c r="AM3666" i="1"/>
  <c r="AQ3666" i="1"/>
  <c r="AS3666" i="1"/>
  <c r="A3667" i="1"/>
  <c r="B3667" i="1"/>
  <c r="C3667" i="1"/>
  <c r="J3667" i="1"/>
  <c r="K3667" i="1"/>
  <c r="M3667" i="1"/>
  <c r="AB3667" i="1"/>
  <c r="AF3667" i="1"/>
  <c r="AG3667" i="1"/>
  <c r="AI3667" i="1"/>
  <c r="AJ3667" i="1"/>
  <c r="AL3667" i="1"/>
  <c r="AM3667" i="1"/>
  <c r="AQ3667" i="1"/>
  <c r="AS3667" i="1"/>
  <c r="A3668" i="1"/>
  <c r="B3668" i="1"/>
  <c r="C3668" i="1"/>
  <c r="J3668" i="1"/>
  <c r="K3668" i="1"/>
  <c r="M3668" i="1"/>
  <c r="AB3668" i="1"/>
  <c r="AF3668" i="1"/>
  <c r="AG3668" i="1"/>
  <c r="AI3668" i="1"/>
  <c r="AJ3668" i="1"/>
  <c r="AL3668" i="1"/>
  <c r="AM3668" i="1"/>
  <c r="AQ3668" i="1"/>
  <c r="AS3668" i="1"/>
  <c r="A3669" i="1"/>
  <c r="B3669" i="1"/>
  <c r="C3669" i="1"/>
  <c r="J3669" i="1"/>
  <c r="K3669" i="1"/>
  <c r="M3669" i="1"/>
  <c r="AB3669" i="1"/>
  <c r="AF3669" i="1"/>
  <c r="AG3669" i="1"/>
  <c r="AI3669" i="1"/>
  <c r="AJ3669" i="1"/>
  <c r="AL3669" i="1"/>
  <c r="AM3669" i="1"/>
  <c r="AQ3669" i="1"/>
  <c r="AS3669" i="1"/>
  <c r="A3670" i="1"/>
  <c r="B3670" i="1"/>
  <c r="C3670" i="1"/>
  <c r="J3670" i="1"/>
  <c r="K3670" i="1"/>
  <c r="M3670" i="1"/>
  <c r="AB3670" i="1"/>
  <c r="AF3670" i="1"/>
  <c r="AG3670" i="1"/>
  <c r="AI3670" i="1"/>
  <c r="AJ3670" i="1"/>
  <c r="AL3670" i="1"/>
  <c r="AM3670" i="1"/>
  <c r="AQ3670" i="1"/>
  <c r="AS3670" i="1"/>
  <c r="A3671" i="1"/>
  <c r="B3671" i="1"/>
  <c r="C3671" i="1"/>
  <c r="J3671" i="1"/>
  <c r="K3671" i="1"/>
  <c r="M3671" i="1"/>
  <c r="AB3671" i="1"/>
  <c r="AF3671" i="1"/>
  <c r="AG3671" i="1"/>
  <c r="AI3671" i="1"/>
  <c r="AJ3671" i="1"/>
  <c r="AL3671" i="1"/>
  <c r="AM3671" i="1"/>
  <c r="AQ3671" i="1"/>
  <c r="AS3671" i="1"/>
  <c r="A3672" i="1"/>
  <c r="B3672" i="1"/>
  <c r="C3672" i="1"/>
  <c r="J3672" i="1"/>
  <c r="K3672" i="1"/>
  <c r="M3672" i="1"/>
  <c r="AB3672" i="1"/>
  <c r="AF3672" i="1"/>
  <c r="AG3672" i="1"/>
  <c r="AI3672" i="1"/>
  <c r="AJ3672" i="1"/>
  <c r="AL3672" i="1"/>
  <c r="AM3672" i="1"/>
  <c r="AQ3672" i="1"/>
  <c r="AS3672" i="1"/>
  <c r="A3673" i="1"/>
  <c r="B3673" i="1"/>
  <c r="C3673" i="1"/>
  <c r="J3673" i="1"/>
  <c r="K3673" i="1"/>
  <c r="M3673" i="1"/>
  <c r="AB3673" i="1"/>
  <c r="AF3673" i="1"/>
  <c r="AG3673" i="1"/>
  <c r="AI3673" i="1"/>
  <c r="AJ3673" i="1"/>
  <c r="AL3673" i="1"/>
  <c r="AM3673" i="1"/>
  <c r="AQ3673" i="1"/>
  <c r="AS3673" i="1"/>
  <c r="A3674" i="1"/>
  <c r="B3674" i="1"/>
  <c r="C3674" i="1"/>
  <c r="J3674" i="1"/>
  <c r="K3674" i="1"/>
  <c r="M3674" i="1"/>
  <c r="AB3674" i="1"/>
  <c r="AF3674" i="1"/>
  <c r="AG3674" i="1"/>
  <c r="AI3674" i="1"/>
  <c r="AJ3674" i="1"/>
  <c r="AL3674" i="1"/>
  <c r="AM3674" i="1"/>
  <c r="AQ3674" i="1"/>
  <c r="AS3674" i="1"/>
  <c r="A3675" i="1"/>
  <c r="B3675" i="1"/>
  <c r="C3675" i="1"/>
  <c r="J3675" i="1"/>
  <c r="K3675" i="1"/>
  <c r="M3675" i="1"/>
  <c r="AB3675" i="1"/>
  <c r="AF3675" i="1"/>
  <c r="AG3675" i="1"/>
  <c r="AI3675" i="1"/>
  <c r="AJ3675" i="1"/>
  <c r="AL3675" i="1"/>
  <c r="AM3675" i="1"/>
  <c r="AQ3675" i="1"/>
  <c r="AS3675" i="1"/>
  <c r="A3676" i="1"/>
  <c r="B3676" i="1"/>
  <c r="C3676" i="1"/>
  <c r="J3676" i="1"/>
  <c r="K3676" i="1"/>
  <c r="M3676" i="1"/>
  <c r="AB3676" i="1"/>
  <c r="AF3676" i="1"/>
  <c r="AG3676" i="1"/>
  <c r="AI3676" i="1"/>
  <c r="AJ3676" i="1"/>
  <c r="AL3676" i="1"/>
  <c r="AM3676" i="1"/>
  <c r="AQ3676" i="1"/>
  <c r="AS3676" i="1"/>
  <c r="A3677" i="1"/>
  <c r="B3677" i="1"/>
  <c r="C3677" i="1"/>
  <c r="J3677" i="1"/>
  <c r="K3677" i="1"/>
  <c r="M3677" i="1"/>
  <c r="AB3677" i="1"/>
  <c r="AF3677" i="1"/>
  <c r="AG3677" i="1"/>
  <c r="AI3677" i="1"/>
  <c r="AJ3677" i="1"/>
  <c r="AL3677" i="1"/>
  <c r="AM3677" i="1"/>
  <c r="AQ3677" i="1"/>
  <c r="AS3677" i="1"/>
  <c r="A3678" i="1"/>
  <c r="B3678" i="1"/>
  <c r="C3678" i="1"/>
  <c r="J3678" i="1"/>
  <c r="K3678" i="1"/>
  <c r="M3678" i="1"/>
  <c r="AB3678" i="1"/>
  <c r="AF3678" i="1"/>
  <c r="AG3678" i="1"/>
  <c r="AI3678" i="1"/>
  <c r="AJ3678" i="1"/>
  <c r="AL3678" i="1"/>
  <c r="AM3678" i="1"/>
  <c r="AQ3678" i="1"/>
  <c r="AS3678" i="1"/>
  <c r="A3679" i="1"/>
  <c r="B3679" i="1"/>
  <c r="C3679" i="1"/>
  <c r="J3679" i="1"/>
  <c r="K3679" i="1"/>
  <c r="M3679" i="1"/>
  <c r="AB3679" i="1"/>
  <c r="AF3679" i="1"/>
  <c r="AG3679" i="1"/>
  <c r="AI3679" i="1"/>
  <c r="AJ3679" i="1"/>
  <c r="AL3679" i="1"/>
  <c r="AM3679" i="1"/>
  <c r="AQ3679" i="1"/>
  <c r="AS3679" i="1"/>
  <c r="A3680" i="1"/>
  <c r="B3680" i="1"/>
  <c r="C3680" i="1"/>
  <c r="J3680" i="1"/>
  <c r="K3680" i="1"/>
  <c r="M3680" i="1"/>
  <c r="AB3680" i="1"/>
  <c r="AF3680" i="1"/>
  <c r="AG3680" i="1"/>
  <c r="AI3680" i="1"/>
  <c r="AJ3680" i="1"/>
  <c r="AL3680" i="1"/>
  <c r="AM3680" i="1"/>
  <c r="AQ3680" i="1"/>
  <c r="AS3680" i="1"/>
  <c r="A3681" i="1"/>
  <c r="B3681" i="1"/>
  <c r="C3681" i="1"/>
  <c r="J3681" i="1"/>
  <c r="K3681" i="1"/>
  <c r="M3681" i="1"/>
  <c r="AB3681" i="1"/>
  <c r="AF3681" i="1"/>
  <c r="AG3681" i="1"/>
  <c r="AI3681" i="1"/>
  <c r="AJ3681" i="1"/>
  <c r="AL3681" i="1"/>
  <c r="AM3681" i="1"/>
  <c r="AQ3681" i="1"/>
  <c r="AS3681" i="1"/>
  <c r="A3682" i="1"/>
  <c r="B3682" i="1"/>
  <c r="C3682" i="1"/>
  <c r="J3682" i="1"/>
  <c r="K3682" i="1"/>
  <c r="M3682" i="1"/>
  <c r="AB3682" i="1"/>
  <c r="AF3682" i="1"/>
  <c r="AG3682" i="1"/>
  <c r="AI3682" i="1"/>
  <c r="AJ3682" i="1"/>
  <c r="AL3682" i="1"/>
  <c r="AM3682" i="1"/>
  <c r="AQ3682" i="1"/>
  <c r="AS3682" i="1"/>
  <c r="A3683" i="1"/>
  <c r="B3683" i="1"/>
  <c r="C3683" i="1"/>
  <c r="J3683" i="1"/>
  <c r="K3683" i="1"/>
  <c r="M3683" i="1"/>
  <c r="AB3683" i="1"/>
  <c r="AF3683" i="1"/>
  <c r="AG3683" i="1"/>
  <c r="AI3683" i="1"/>
  <c r="AJ3683" i="1"/>
  <c r="AL3683" i="1"/>
  <c r="AM3683" i="1"/>
  <c r="AQ3683" i="1"/>
  <c r="AS3683" i="1"/>
  <c r="A3684" i="1"/>
  <c r="B3684" i="1"/>
  <c r="C3684" i="1"/>
  <c r="J3684" i="1"/>
  <c r="K3684" i="1"/>
  <c r="M3684" i="1"/>
  <c r="AB3684" i="1"/>
  <c r="AF3684" i="1"/>
  <c r="AG3684" i="1"/>
  <c r="AI3684" i="1"/>
  <c r="AJ3684" i="1"/>
  <c r="AL3684" i="1"/>
  <c r="AM3684" i="1"/>
  <c r="AQ3684" i="1"/>
  <c r="AS3684" i="1"/>
  <c r="A3685" i="1"/>
  <c r="B3685" i="1"/>
  <c r="C3685" i="1"/>
  <c r="J3685" i="1"/>
  <c r="K3685" i="1"/>
  <c r="M3685" i="1"/>
  <c r="AB3685" i="1"/>
  <c r="AF3685" i="1"/>
  <c r="AG3685" i="1"/>
  <c r="AI3685" i="1"/>
  <c r="AJ3685" i="1"/>
  <c r="AL3685" i="1"/>
  <c r="AM3685" i="1"/>
  <c r="AQ3685" i="1"/>
  <c r="AS3685" i="1"/>
  <c r="A3686" i="1"/>
  <c r="B3686" i="1"/>
  <c r="C3686" i="1"/>
  <c r="J3686" i="1"/>
  <c r="K3686" i="1"/>
  <c r="M3686" i="1"/>
  <c r="AB3686" i="1"/>
  <c r="AF3686" i="1"/>
  <c r="AG3686" i="1"/>
  <c r="AI3686" i="1"/>
  <c r="AJ3686" i="1"/>
  <c r="AL3686" i="1"/>
  <c r="AM3686" i="1"/>
  <c r="AQ3686" i="1"/>
  <c r="AS3686" i="1"/>
  <c r="A3687" i="1"/>
  <c r="B3687" i="1"/>
  <c r="C3687" i="1"/>
  <c r="J3687" i="1"/>
  <c r="K3687" i="1"/>
  <c r="M3687" i="1"/>
  <c r="AB3687" i="1"/>
  <c r="AF3687" i="1"/>
  <c r="AG3687" i="1"/>
  <c r="AI3687" i="1"/>
  <c r="AJ3687" i="1"/>
  <c r="AL3687" i="1"/>
  <c r="AM3687" i="1"/>
  <c r="AQ3687" i="1"/>
  <c r="AS3687" i="1"/>
  <c r="A3688" i="1"/>
  <c r="B3688" i="1"/>
  <c r="C3688" i="1"/>
  <c r="J3688" i="1"/>
  <c r="K3688" i="1"/>
  <c r="M3688" i="1"/>
  <c r="AB3688" i="1"/>
  <c r="AF3688" i="1"/>
  <c r="AG3688" i="1"/>
  <c r="AI3688" i="1"/>
  <c r="AJ3688" i="1"/>
  <c r="AL3688" i="1"/>
  <c r="AM3688" i="1"/>
  <c r="AQ3688" i="1"/>
  <c r="AS3688" i="1"/>
  <c r="A3689" i="1"/>
  <c r="B3689" i="1"/>
  <c r="C3689" i="1"/>
  <c r="J3689" i="1"/>
  <c r="K3689" i="1"/>
  <c r="M3689" i="1"/>
  <c r="AB3689" i="1"/>
  <c r="AF3689" i="1"/>
  <c r="AG3689" i="1"/>
  <c r="AI3689" i="1"/>
  <c r="AJ3689" i="1"/>
  <c r="AL3689" i="1"/>
  <c r="AM3689" i="1"/>
  <c r="AQ3689" i="1"/>
  <c r="AS3689" i="1"/>
  <c r="A3690" i="1"/>
  <c r="B3690" i="1"/>
  <c r="C3690" i="1"/>
  <c r="J3690" i="1"/>
  <c r="K3690" i="1"/>
  <c r="M3690" i="1"/>
  <c r="AB3690" i="1"/>
  <c r="AF3690" i="1"/>
  <c r="AG3690" i="1"/>
  <c r="AI3690" i="1"/>
  <c r="AJ3690" i="1"/>
  <c r="AL3690" i="1"/>
  <c r="AM3690" i="1"/>
  <c r="AQ3690" i="1"/>
  <c r="AS3690" i="1"/>
  <c r="A3691" i="1"/>
  <c r="B3691" i="1"/>
  <c r="C3691" i="1"/>
  <c r="J3691" i="1"/>
  <c r="K3691" i="1"/>
  <c r="M3691" i="1"/>
  <c r="AB3691" i="1"/>
  <c r="AF3691" i="1"/>
  <c r="AG3691" i="1"/>
  <c r="AI3691" i="1"/>
  <c r="AJ3691" i="1"/>
  <c r="AL3691" i="1"/>
  <c r="AM3691" i="1"/>
  <c r="AQ3691" i="1"/>
  <c r="AS3691" i="1"/>
  <c r="A3692" i="1"/>
  <c r="B3692" i="1"/>
  <c r="C3692" i="1"/>
  <c r="J3692" i="1"/>
  <c r="K3692" i="1"/>
  <c r="M3692" i="1"/>
  <c r="AB3692" i="1"/>
  <c r="AF3692" i="1"/>
  <c r="AG3692" i="1"/>
  <c r="AI3692" i="1"/>
  <c r="AJ3692" i="1"/>
  <c r="AL3692" i="1"/>
  <c r="AM3692" i="1"/>
  <c r="AQ3692" i="1"/>
  <c r="AS3692" i="1"/>
  <c r="A3693" i="1"/>
  <c r="B3693" i="1"/>
  <c r="C3693" i="1"/>
  <c r="J3693" i="1"/>
  <c r="K3693" i="1"/>
  <c r="M3693" i="1"/>
  <c r="AB3693" i="1"/>
  <c r="AF3693" i="1"/>
  <c r="AG3693" i="1"/>
  <c r="AI3693" i="1"/>
  <c r="AJ3693" i="1"/>
  <c r="AL3693" i="1"/>
  <c r="AM3693" i="1"/>
  <c r="AQ3693" i="1"/>
  <c r="AS3693" i="1"/>
  <c r="A3694" i="1"/>
  <c r="B3694" i="1"/>
  <c r="C3694" i="1"/>
  <c r="J3694" i="1"/>
  <c r="K3694" i="1"/>
  <c r="M3694" i="1"/>
  <c r="AB3694" i="1"/>
  <c r="AF3694" i="1"/>
  <c r="AG3694" i="1"/>
  <c r="AI3694" i="1"/>
  <c r="AJ3694" i="1"/>
  <c r="AL3694" i="1"/>
  <c r="AM3694" i="1"/>
  <c r="AQ3694" i="1"/>
  <c r="AS3694" i="1"/>
  <c r="A3695" i="1"/>
  <c r="B3695" i="1"/>
  <c r="C3695" i="1"/>
  <c r="J3695" i="1"/>
  <c r="K3695" i="1"/>
  <c r="M3695" i="1"/>
  <c r="AB3695" i="1"/>
  <c r="AF3695" i="1"/>
  <c r="AG3695" i="1"/>
  <c r="AI3695" i="1"/>
  <c r="AJ3695" i="1"/>
  <c r="AL3695" i="1"/>
  <c r="AM3695" i="1"/>
  <c r="AQ3695" i="1"/>
  <c r="AS3695" i="1"/>
  <c r="A3696" i="1"/>
  <c r="B3696" i="1"/>
  <c r="C3696" i="1"/>
  <c r="J3696" i="1"/>
  <c r="K3696" i="1"/>
  <c r="M3696" i="1"/>
  <c r="AB3696" i="1"/>
  <c r="AF3696" i="1"/>
  <c r="AG3696" i="1"/>
  <c r="AI3696" i="1"/>
  <c r="AJ3696" i="1"/>
  <c r="AL3696" i="1"/>
  <c r="AM3696" i="1"/>
  <c r="AQ3696" i="1"/>
  <c r="AS3696" i="1"/>
  <c r="A3697" i="1"/>
  <c r="B3697" i="1"/>
  <c r="C3697" i="1"/>
  <c r="J3697" i="1"/>
  <c r="K3697" i="1"/>
  <c r="M3697" i="1"/>
  <c r="AB3697" i="1"/>
  <c r="AF3697" i="1"/>
  <c r="AG3697" i="1"/>
  <c r="AI3697" i="1"/>
  <c r="AJ3697" i="1"/>
  <c r="AL3697" i="1"/>
  <c r="AM3697" i="1"/>
  <c r="AQ3697" i="1"/>
  <c r="AS3697" i="1"/>
  <c r="A3698" i="1"/>
  <c r="B3698" i="1"/>
  <c r="C3698" i="1"/>
  <c r="J3698" i="1"/>
  <c r="K3698" i="1"/>
  <c r="M3698" i="1"/>
  <c r="AB3698" i="1"/>
  <c r="AF3698" i="1"/>
  <c r="AG3698" i="1"/>
  <c r="AI3698" i="1"/>
  <c r="AJ3698" i="1"/>
  <c r="AL3698" i="1"/>
  <c r="AM3698" i="1"/>
  <c r="AQ3698" i="1"/>
  <c r="AS3698" i="1"/>
  <c r="A3699" i="1"/>
  <c r="B3699" i="1"/>
  <c r="C3699" i="1"/>
  <c r="J3699" i="1"/>
  <c r="K3699" i="1"/>
  <c r="M3699" i="1"/>
  <c r="AB3699" i="1"/>
  <c r="AF3699" i="1"/>
  <c r="AG3699" i="1"/>
  <c r="AI3699" i="1"/>
  <c r="AJ3699" i="1"/>
  <c r="AL3699" i="1"/>
  <c r="AM3699" i="1"/>
  <c r="AQ3699" i="1"/>
  <c r="AS3699" i="1"/>
  <c r="A3700" i="1"/>
  <c r="B3700" i="1"/>
  <c r="C3700" i="1"/>
  <c r="J3700" i="1"/>
  <c r="K3700" i="1"/>
  <c r="M3700" i="1"/>
  <c r="AB3700" i="1"/>
  <c r="AF3700" i="1"/>
  <c r="AG3700" i="1"/>
  <c r="AI3700" i="1"/>
  <c r="AJ3700" i="1"/>
  <c r="AL3700" i="1"/>
  <c r="AM3700" i="1"/>
  <c r="AQ3700" i="1"/>
  <c r="AS3700" i="1"/>
  <c r="A3701" i="1"/>
  <c r="B3701" i="1"/>
  <c r="C3701" i="1"/>
  <c r="J3701" i="1"/>
  <c r="K3701" i="1"/>
  <c r="M3701" i="1"/>
  <c r="AB3701" i="1"/>
  <c r="AF3701" i="1"/>
  <c r="AG3701" i="1"/>
  <c r="AI3701" i="1"/>
  <c r="AJ3701" i="1"/>
  <c r="AL3701" i="1"/>
  <c r="AM3701" i="1"/>
  <c r="AQ3701" i="1"/>
  <c r="AS3701" i="1"/>
  <c r="A3702" i="1"/>
  <c r="B3702" i="1"/>
  <c r="C3702" i="1"/>
  <c r="J3702" i="1"/>
  <c r="K3702" i="1"/>
  <c r="M3702" i="1"/>
  <c r="AB3702" i="1"/>
  <c r="AF3702" i="1"/>
  <c r="AG3702" i="1"/>
  <c r="AI3702" i="1"/>
  <c r="AJ3702" i="1"/>
  <c r="AL3702" i="1"/>
  <c r="AM3702" i="1"/>
  <c r="AQ3702" i="1"/>
  <c r="AS3702" i="1"/>
  <c r="A3703" i="1"/>
  <c r="B3703" i="1"/>
  <c r="C3703" i="1"/>
  <c r="J3703" i="1"/>
  <c r="K3703" i="1"/>
  <c r="M3703" i="1"/>
  <c r="AB3703" i="1"/>
  <c r="AF3703" i="1"/>
  <c r="AG3703" i="1"/>
  <c r="AI3703" i="1"/>
  <c r="AJ3703" i="1"/>
  <c r="AL3703" i="1"/>
  <c r="AM3703" i="1"/>
  <c r="AQ3703" i="1"/>
  <c r="AS3703" i="1"/>
  <c r="A3704" i="1"/>
  <c r="B3704" i="1"/>
  <c r="C3704" i="1"/>
  <c r="J3704" i="1"/>
  <c r="K3704" i="1"/>
  <c r="M3704" i="1"/>
  <c r="AB3704" i="1"/>
  <c r="AF3704" i="1"/>
  <c r="AG3704" i="1"/>
  <c r="AI3704" i="1"/>
  <c r="AJ3704" i="1"/>
  <c r="AL3704" i="1"/>
  <c r="AM3704" i="1"/>
  <c r="AQ3704" i="1"/>
  <c r="AS3704" i="1"/>
  <c r="A3705" i="1"/>
  <c r="B3705" i="1"/>
  <c r="C3705" i="1"/>
  <c r="J3705" i="1"/>
  <c r="K3705" i="1"/>
  <c r="M3705" i="1"/>
  <c r="AB3705" i="1"/>
  <c r="AF3705" i="1"/>
  <c r="AG3705" i="1"/>
  <c r="AI3705" i="1"/>
  <c r="AJ3705" i="1"/>
  <c r="AL3705" i="1"/>
  <c r="AM3705" i="1"/>
  <c r="AQ3705" i="1"/>
  <c r="AS3705" i="1"/>
  <c r="A3706" i="1"/>
  <c r="B3706" i="1"/>
  <c r="C3706" i="1"/>
  <c r="J3706" i="1"/>
  <c r="K3706" i="1"/>
  <c r="M3706" i="1"/>
  <c r="AB3706" i="1"/>
  <c r="AF3706" i="1"/>
  <c r="AG3706" i="1"/>
  <c r="AI3706" i="1"/>
  <c r="AJ3706" i="1"/>
  <c r="AL3706" i="1"/>
  <c r="AM3706" i="1"/>
  <c r="AQ3706" i="1"/>
  <c r="AS3706" i="1"/>
  <c r="A3707" i="1"/>
  <c r="B3707" i="1"/>
  <c r="C3707" i="1"/>
  <c r="J3707" i="1"/>
  <c r="K3707" i="1"/>
  <c r="M3707" i="1"/>
  <c r="AB3707" i="1"/>
  <c r="AF3707" i="1"/>
  <c r="AG3707" i="1"/>
  <c r="AI3707" i="1"/>
  <c r="AJ3707" i="1"/>
  <c r="AL3707" i="1"/>
  <c r="AM3707" i="1"/>
  <c r="AQ3707" i="1"/>
  <c r="AS3707" i="1"/>
  <c r="A3708" i="1"/>
  <c r="B3708" i="1"/>
  <c r="C3708" i="1"/>
  <c r="J3708" i="1"/>
  <c r="K3708" i="1"/>
  <c r="M3708" i="1"/>
  <c r="AB3708" i="1"/>
  <c r="AF3708" i="1"/>
  <c r="AG3708" i="1"/>
  <c r="AI3708" i="1"/>
  <c r="AJ3708" i="1"/>
  <c r="AL3708" i="1"/>
  <c r="AM3708" i="1"/>
  <c r="AQ3708" i="1"/>
  <c r="AS3708" i="1"/>
  <c r="A3709" i="1"/>
  <c r="B3709" i="1"/>
  <c r="C3709" i="1"/>
  <c r="J3709" i="1"/>
  <c r="K3709" i="1"/>
  <c r="M3709" i="1"/>
  <c r="AB3709" i="1"/>
  <c r="AF3709" i="1"/>
  <c r="AG3709" i="1"/>
  <c r="AI3709" i="1"/>
  <c r="AJ3709" i="1"/>
  <c r="AL3709" i="1"/>
  <c r="AM3709" i="1"/>
  <c r="AQ3709" i="1"/>
  <c r="AS3709" i="1"/>
  <c r="A3710" i="1"/>
  <c r="B3710" i="1"/>
  <c r="C3710" i="1"/>
  <c r="J3710" i="1"/>
  <c r="K3710" i="1"/>
  <c r="M3710" i="1"/>
  <c r="AB3710" i="1"/>
  <c r="AF3710" i="1"/>
  <c r="AG3710" i="1"/>
  <c r="AI3710" i="1"/>
  <c r="AJ3710" i="1"/>
  <c r="AL3710" i="1"/>
  <c r="AM3710" i="1"/>
  <c r="AQ3710" i="1"/>
  <c r="AS3710" i="1"/>
  <c r="A3711" i="1"/>
  <c r="B3711" i="1"/>
  <c r="C3711" i="1"/>
  <c r="J3711" i="1"/>
  <c r="K3711" i="1"/>
  <c r="M3711" i="1"/>
  <c r="AB3711" i="1"/>
  <c r="AF3711" i="1"/>
  <c r="AG3711" i="1"/>
  <c r="AI3711" i="1"/>
  <c r="AJ3711" i="1"/>
  <c r="AL3711" i="1"/>
  <c r="AM3711" i="1"/>
  <c r="AQ3711" i="1"/>
  <c r="AS3711" i="1"/>
  <c r="A3712" i="1"/>
  <c r="B3712" i="1"/>
  <c r="C3712" i="1"/>
  <c r="J3712" i="1"/>
  <c r="K3712" i="1"/>
  <c r="M3712" i="1"/>
  <c r="AB3712" i="1"/>
  <c r="AF3712" i="1"/>
  <c r="AG3712" i="1"/>
  <c r="AI3712" i="1"/>
  <c r="AJ3712" i="1"/>
  <c r="AL3712" i="1"/>
  <c r="AM3712" i="1"/>
  <c r="AQ3712" i="1"/>
  <c r="AS3712" i="1"/>
  <c r="A3713" i="1"/>
  <c r="B3713" i="1"/>
  <c r="C3713" i="1"/>
  <c r="J3713" i="1"/>
  <c r="K3713" i="1"/>
  <c r="M3713" i="1"/>
  <c r="AB3713" i="1"/>
  <c r="AF3713" i="1"/>
  <c r="AG3713" i="1"/>
  <c r="AI3713" i="1"/>
  <c r="AJ3713" i="1"/>
  <c r="AL3713" i="1"/>
  <c r="AM3713" i="1"/>
  <c r="AQ3713" i="1"/>
  <c r="AS3713" i="1"/>
  <c r="A3714" i="1"/>
  <c r="B3714" i="1"/>
  <c r="C3714" i="1"/>
  <c r="J3714" i="1"/>
  <c r="K3714" i="1"/>
  <c r="M3714" i="1"/>
  <c r="AB3714" i="1"/>
  <c r="AF3714" i="1"/>
  <c r="AG3714" i="1"/>
  <c r="AI3714" i="1"/>
  <c r="AJ3714" i="1"/>
  <c r="AL3714" i="1"/>
  <c r="AM3714" i="1"/>
  <c r="AQ3714" i="1"/>
  <c r="AS3714" i="1"/>
  <c r="A3715" i="1"/>
  <c r="B3715" i="1"/>
  <c r="C3715" i="1"/>
  <c r="J3715" i="1"/>
  <c r="K3715" i="1"/>
  <c r="M3715" i="1"/>
  <c r="AB3715" i="1"/>
  <c r="AF3715" i="1"/>
  <c r="AG3715" i="1"/>
  <c r="AI3715" i="1"/>
  <c r="AJ3715" i="1"/>
  <c r="AL3715" i="1"/>
  <c r="AM3715" i="1"/>
  <c r="AQ3715" i="1"/>
  <c r="AS3715" i="1"/>
  <c r="A3716" i="1"/>
  <c r="B3716" i="1"/>
  <c r="C3716" i="1"/>
  <c r="J3716" i="1"/>
  <c r="K3716" i="1"/>
  <c r="M3716" i="1"/>
  <c r="AB3716" i="1"/>
  <c r="AF3716" i="1"/>
  <c r="AG3716" i="1"/>
  <c r="AI3716" i="1"/>
  <c r="AJ3716" i="1"/>
  <c r="AL3716" i="1"/>
  <c r="AM3716" i="1"/>
  <c r="AQ3716" i="1"/>
  <c r="AS3716" i="1"/>
  <c r="A3717" i="1"/>
  <c r="B3717" i="1"/>
  <c r="C3717" i="1"/>
  <c r="J3717" i="1"/>
  <c r="K3717" i="1"/>
  <c r="M3717" i="1"/>
  <c r="AB3717" i="1"/>
  <c r="AF3717" i="1"/>
  <c r="AG3717" i="1"/>
  <c r="AI3717" i="1"/>
  <c r="AJ3717" i="1"/>
  <c r="AL3717" i="1"/>
  <c r="AM3717" i="1"/>
  <c r="AQ3717" i="1"/>
  <c r="AS3717" i="1"/>
  <c r="A3718" i="1"/>
  <c r="B3718" i="1"/>
  <c r="C3718" i="1"/>
  <c r="J3718" i="1"/>
  <c r="K3718" i="1"/>
  <c r="M3718" i="1"/>
  <c r="AB3718" i="1"/>
  <c r="AF3718" i="1"/>
  <c r="AG3718" i="1"/>
  <c r="AI3718" i="1"/>
  <c r="AJ3718" i="1"/>
  <c r="AL3718" i="1"/>
  <c r="AM3718" i="1"/>
  <c r="AQ3718" i="1"/>
  <c r="AS3718" i="1"/>
  <c r="A3719" i="1"/>
  <c r="B3719" i="1"/>
  <c r="C3719" i="1"/>
  <c r="J3719" i="1"/>
  <c r="K3719" i="1"/>
  <c r="M3719" i="1"/>
  <c r="AB3719" i="1"/>
  <c r="AF3719" i="1"/>
  <c r="AG3719" i="1"/>
  <c r="AI3719" i="1"/>
  <c r="AJ3719" i="1"/>
  <c r="AL3719" i="1"/>
  <c r="AM3719" i="1"/>
  <c r="AQ3719" i="1"/>
  <c r="AS3719" i="1"/>
  <c r="A3720" i="1"/>
  <c r="B3720" i="1"/>
  <c r="C3720" i="1"/>
  <c r="J3720" i="1"/>
  <c r="K3720" i="1"/>
  <c r="M3720" i="1"/>
  <c r="AB3720" i="1"/>
  <c r="AF3720" i="1"/>
  <c r="AG3720" i="1"/>
  <c r="AI3720" i="1"/>
  <c r="AJ3720" i="1"/>
  <c r="AL3720" i="1"/>
  <c r="AM3720" i="1"/>
  <c r="AQ3720" i="1"/>
  <c r="AS3720" i="1"/>
  <c r="A3721" i="1"/>
  <c r="B3721" i="1"/>
  <c r="C3721" i="1"/>
  <c r="J3721" i="1"/>
  <c r="K3721" i="1"/>
  <c r="M3721" i="1"/>
  <c r="AB3721" i="1"/>
  <c r="AF3721" i="1"/>
  <c r="AG3721" i="1"/>
  <c r="AI3721" i="1"/>
  <c r="AJ3721" i="1"/>
  <c r="AL3721" i="1"/>
  <c r="AM3721" i="1"/>
  <c r="AQ3721" i="1"/>
  <c r="AS3721" i="1"/>
  <c r="A3722" i="1"/>
  <c r="B3722" i="1"/>
  <c r="C3722" i="1"/>
  <c r="J3722" i="1"/>
  <c r="K3722" i="1"/>
  <c r="M3722" i="1"/>
  <c r="AB3722" i="1"/>
  <c r="AF3722" i="1"/>
  <c r="AG3722" i="1"/>
  <c r="AI3722" i="1"/>
  <c r="AJ3722" i="1"/>
  <c r="AL3722" i="1"/>
  <c r="AM3722" i="1"/>
  <c r="AQ3722" i="1"/>
  <c r="AS3722" i="1"/>
  <c r="A3723" i="1"/>
  <c r="B3723" i="1"/>
  <c r="C3723" i="1"/>
  <c r="J3723" i="1"/>
  <c r="K3723" i="1"/>
  <c r="M3723" i="1"/>
  <c r="AB3723" i="1"/>
  <c r="AF3723" i="1"/>
  <c r="AG3723" i="1"/>
  <c r="AI3723" i="1"/>
  <c r="AJ3723" i="1"/>
  <c r="AL3723" i="1"/>
  <c r="AM3723" i="1"/>
  <c r="AQ3723" i="1"/>
  <c r="AS3723" i="1"/>
  <c r="A3724" i="1"/>
  <c r="B3724" i="1"/>
  <c r="C3724" i="1"/>
  <c r="J3724" i="1"/>
  <c r="K3724" i="1"/>
  <c r="M3724" i="1"/>
  <c r="AB3724" i="1"/>
  <c r="AF3724" i="1"/>
  <c r="AG3724" i="1"/>
  <c r="AI3724" i="1"/>
  <c r="AJ3724" i="1"/>
  <c r="AL3724" i="1"/>
  <c r="AM3724" i="1"/>
  <c r="AQ3724" i="1"/>
  <c r="AS3724" i="1"/>
  <c r="A3725" i="1"/>
  <c r="B3725" i="1"/>
  <c r="C3725" i="1"/>
  <c r="J3725" i="1"/>
  <c r="K3725" i="1"/>
  <c r="M3725" i="1"/>
  <c r="AB3725" i="1"/>
  <c r="AF3725" i="1"/>
  <c r="AG3725" i="1"/>
  <c r="AI3725" i="1"/>
  <c r="AJ3725" i="1"/>
  <c r="AL3725" i="1"/>
  <c r="AM3725" i="1"/>
  <c r="AQ3725" i="1"/>
  <c r="AS3725" i="1"/>
  <c r="A3726" i="1"/>
  <c r="B3726" i="1"/>
  <c r="C3726" i="1"/>
  <c r="J3726" i="1"/>
  <c r="K3726" i="1"/>
  <c r="M3726" i="1"/>
  <c r="AB3726" i="1"/>
  <c r="AF3726" i="1"/>
  <c r="AG3726" i="1"/>
  <c r="AI3726" i="1"/>
  <c r="AJ3726" i="1"/>
  <c r="AL3726" i="1"/>
  <c r="AM3726" i="1"/>
  <c r="AQ3726" i="1"/>
  <c r="AS3726" i="1"/>
  <c r="A3727" i="1"/>
  <c r="B3727" i="1"/>
  <c r="C3727" i="1"/>
  <c r="J3727" i="1"/>
  <c r="K3727" i="1"/>
  <c r="M3727" i="1"/>
  <c r="AB3727" i="1"/>
  <c r="AF3727" i="1"/>
  <c r="AG3727" i="1"/>
  <c r="AI3727" i="1"/>
  <c r="AJ3727" i="1"/>
  <c r="AL3727" i="1"/>
  <c r="AM3727" i="1"/>
  <c r="AQ3727" i="1"/>
  <c r="AS3727" i="1"/>
  <c r="A3728" i="1"/>
  <c r="B3728" i="1"/>
  <c r="C3728" i="1"/>
  <c r="J3728" i="1"/>
  <c r="K3728" i="1"/>
  <c r="M3728" i="1"/>
  <c r="AB3728" i="1"/>
  <c r="AF3728" i="1"/>
  <c r="AG3728" i="1"/>
  <c r="AI3728" i="1"/>
  <c r="AJ3728" i="1"/>
  <c r="AL3728" i="1"/>
  <c r="AM3728" i="1"/>
  <c r="AQ3728" i="1"/>
  <c r="AS3728" i="1"/>
  <c r="A3729" i="1"/>
  <c r="B3729" i="1"/>
  <c r="C3729" i="1"/>
  <c r="J3729" i="1"/>
  <c r="K3729" i="1"/>
  <c r="M3729" i="1"/>
  <c r="AB3729" i="1"/>
  <c r="AF3729" i="1"/>
  <c r="AG3729" i="1"/>
  <c r="AI3729" i="1"/>
  <c r="AJ3729" i="1"/>
  <c r="AL3729" i="1"/>
  <c r="AM3729" i="1"/>
  <c r="AQ3729" i="1"/>
  <c r="AS3729" i="1"/>
  <c r="A3730" i="1"/>
  <c r="B3730" i="1"/>
  <c r="C3730" i="1"/>
  <c r="J3730" i="1"/>
  <c r="K3730" i="1"/>
  <c r="M3730" i="1"/>
  <c r="AB3730" i="1"/>
  <c r="AF3730" i="1"/>
  <c r="AG3730" i="1"/>
  <c r="AI3730" i="1"/>
  <c r="AJ3730" i="1"/>
  <c r="AL3730" i="1"/>
  <c r="AM3730" i="1"/>
  <c r="AQ3730" i="1"/>
  <c r="AS3730" i="1"/>
  <c r="A3731" i="1"/>
  <c r="B3731" i="1"/>
  <c r="C3731" i="1"/>
  <c r="J3731" i="1"/>
  <c r="K3731" i="1"/>
  <c r="M3731" i="1"/>
  <c r="AB3731" i="1"/>
  <c r="AF3731" i="1"/>
  <c r="AG3731" i="1"/>
  <c r="AI3731" i="1"/>
  <c r="AJ3731" i="1"/>
  <c r="AL3731" i="1"/>
  <c r="AM3731" i="1"/>
  <c r="AQ3731" i="1"/>
  <c r="AS3731" i="1"/>
  <c r="A3732" i="1"/>
  <c r="B3732" i="1"/>
  <c r="C3732" i="1"/>
  <c r="J3732" i="1"/>
  <c r="K3732" i="1"/>
  <c r="M3732" i="1"/>
  <c r="AB3732" i="1"/>
  <c r="AF3732" i="1"/>
  <c r="AG3732" i="1"/>
  <c r="AI3732" i="1"/>
  <c r="AJ3732" i="1"/>
  <c r="AL3732" i="1"/>
  <c r="AM3732" i="1"/>
  <c r="AQ3732" i="1"/>
  <c r="AS3732" i="1"/>
  <c r="A3733" i="1"/>
  <c r="B3733" i="1"/>
  <c r="C3733" i="1"/>
  <c r="J3733" i="1"/>
  <c r="K3733" i="1"/>
  <c r="M3733" i="1"/>
  <c r="AB3733" i="1"/>
  <c r="AF3733" i="1"/>
  <c r="AG3733" i="1"/>
  <c r="AI3733" i="1"/>
  <c r="AJ3733" i="1"/>
  <c r="AL3733" i="1"/>
  <c r="AM3733" i="1"/>
  <c r="AQ3733" i="1"/>
  <c r="AS3733" i="1"/>
  <c r="A3734" i="1"/>
  <c r="B3734" i="1"/>
  <c r="C3734" i="1"/>
  <c r="J3734" i="1"/>
  <c r="K3734" i="1"/>
  <c r="M3734" i="1"/>
  <c r="AB3734" i="1"/>
  <c r="AF3734" i="1"/>
  <c r="AG3734" i="1"/>
  <c r="AI3734" i="1"/>
  <c r="AJ3734" i="1"/>
  <c r="AL3734" i="1"/>
  <c r="AM3734" i="1"/>
  <c r="AQ3734" i="1"/>
  <c r="AS3734" i="1"/>
  <c r="A3735" i="1"/>
  <c r="B3735" i="1"/>
  <c r="C3735" i="1"/>
  <c r="J3735" i="1"/>
  <c r="K3735" i="1"/>
  <c r="M3735" i="1"/>
  <c r="AB3735" i="1"/>
  <c r="AF3735" i="1"/>
  <c r="AG3735" i="1"/>
  <c r="AI3735" i="1"/>
  <c r="AJ3735" i="1"/>
  <c r="AL3735" i="1"/>
  <c r="AM3735" i="1"/>
  <c r="AQ3735" i="1"/>
  <c r="AS3735" i="1"/>
  <c r="A3736" i="1"/>
  <c r="B3736" i="1"/>
  <c r="C3736" i="1"/>
  <c r="J3736" i="1"/>
  <c r="K3736" i="1"/>
  <c r="M3736" i="1"/>
  <c r="AB3736" i="1"/>
  <c r="AF3736" i="1"/>
  <c r="AG3736" i="1"/>
  <c r="AI3736" i="1"/>
  <c r="AJ3736" i="1"/>
  <c r="AL3736" i="1"/>
  <c r="AM3736" i="1"/>
  <c r="AQ3736" i="1"/>
  <c r="AS3736" i="1"/>
  <c r="A3737" i="1"/>
  <c r="B3737" i="1"/>
  <c r="C3737" i="1"/>
  <c r="J3737" i="1"/>
  <c r="K3737" i="1"/>
  <c r="M3737" i="1"/>
  <c r="AB3737" i="1"/>
  <c r="AF3737" i="1"/>
  <c r="AG3737" i="1"/>
  <c r="AI3737" i="1"/>
  <c r="AJ3737" i="1"/>
  <c r="AL3737" i="1"/>
  <c r="AM3737" i="1"/>
  <c r="AQ3737" i="1"/>
  <c r="AS3737" i="1"/>
  <c r="A3738" i="1"/>
  <c r="B3738" i="1"/>
  <c r="C3738" i="1"/>
  <c r="J3738" i="1"/>
  <c r="K3738" i="1"/>
  <c r="M3738" i="1"/>
  <c r="AB3738" i="1"/>
  <c r="AF3738" i="1"/>
  <c r="AG3738" i="1"/>
  <c r="AI3738" i="1"/>
  <c r="AJ3738" i="1"/>
  <c r="AL3738" i="1"/>
  <c r="AM3738" i="1"/>
  <c r="AQ3738" i="1"/>
  <c r="AS3738" i="1"/>
  <c r="A3739" i="1"/>
  <c r="B3739" i="1"/>
  <c r="C3739" i="1"/>
  <c r="J3739" i="1"/>
  <c r="K3739" i="1"/>
  <c r="M3739" i="1"/>
  <c r="AB3739" i="1"/>
  <c r="AF3739" i="1"/>
  <c r="AG3739" i="1"/>
  <c r="AI3739" i="1"/>
  <c r="AJ3739" i="1"/>
  <c r="AL3739" i="1"/>
  <c r="AM3739" i="1"/>
  <c r="AQ3739" i="1"/>
  <c r="AS3739" i="1"/>
  <c r="A3740" i="1"/>
  <c r="B3740" i="1"/>
  <c r="C3740" i="1"/>
  <c r="J3740" i="1"/>
  <c r="K3740" i="1"/>
  <c r="M3740" i="1"/>
  <c r="AB3740" i="1"/>
  <c r="AF3740" i="1"/>
  <c r="AG3740" i="1"/>
  <c r="AI3740" i="1"/>
  <c r="AJ3740" i="1"/>
  <c r="AL3740" i="1"/>
  <c r="AM3740" i="1"/>
  <c r="AQ3740" i="1"/>
  <c r="AS3740" i="1"/>
  <c r="A3741" i="1"/>
  <c r="B3741" i="1"/>
  <c r="C3741" i="1"/>
  <c r="J3741" i="1"/>
  <c r="K3741" i="1"/>
  <c r="M3741" i="1"/>
  <c r="AB3741" i="1"/>
  <c r="AF3741" i="1"/>
  <c r="AG3741" i="1"/>
  <c r="AI3741" i="1"/>
  <c r="AJ3741" i="1"/>
  <c r="AL3741" i="1"/>
  <c r="AM3741" i="1"/>
  <c r="AQ3741" i="1"/>
  <c r="AS3741" i="1"/>
  <c r="A3742" i="1"/>
  <c r="B3742" i="1"/>
  <c r="C3742" i="1"/>
  <c r="J3742" i="1"/>
  <c r="K3742" i="1"/>
  <c r="M3742" i="1"/>
  <c r="AB3742" i="1"/>
  <c r="AF3742" i="1"/>
  <c r="AG3742" i="1"/>
  <c r="AI3742" i="1"/>
  <c r="AJ3742" i="1"/>
  <c r="AL3742" i="1"/>
  <c r="AM3742" i="1"/>
  <c r="AQ3742" i="1"/>
  <c r="AS3742" i="1"/>
  <c r="A3743" i="1"/>
  <c r="B3743" i="1"/>
  <c r="C3743" i="1"/>
  <c r="J3743" i="1"/>
  <c r="K3743" i="1"/>
  <c r="M3743" i="1"/>
  <c r="AB3743" i="1"/>
  <c r="AF3743" i="1"/>
  <c r="AG3743" i="1"/>
  <c r="AI3743" i="1"/>
  <c r="AJ3743" i="1"/>
  <c r="AL3743" i="1"/>
  <c r="AM3743" i="1"/>
  <c r="AQ3743" i="1"/>
  <c r="AS3743" i="1"/>
  <c r="A3744" i="1"/>
  <c r="B3744" i="1"/>
  <c r="C3744" i="1"/>
  <c r="J3744" i="1"/>
  <c r="K3744" i="1"/>
  <c r="M3744" i="1"/>
  <c r="AB3744" i="1"/>
  <c r="AF3744" i="1"/>
  <c r="AG3744" i="1"/>
  <c r="AI3744" i="1"/>
  <c r="AJ3744" i="1"/>
  <c r="AL3744" i="1"/>
  <c r="AM3744" i="1"/>
  <c r="AQ3744" i="1"/>
  <c r="AS3744" i="1"/>
  <c r="A3745" i="1"/>
  <c r="B3745" i="1"/>
  <c r="C3745" i="1"/>
  <c r="J3745" i="1"/>
  <c r="K3745" i="1"/>
  <c r="M3745" i="1"/>
  <c r="AB3745" i="1"/>
  <c r="AF3745" i="1"/>
  <c r="AG3745" i="1"/>
  <c r="AI3745" i="1"/>
  <c r="AJ3745" i="1"/>
  <c r="AL3745" i="1"/>
  <c r="AM3745" i="1"/>
  <c r="AQ3745" i="1"/>
  <c r="AS3745" i="1"/>
  <c r="A3746" i="1"/>
  <c r="B3746" i="1"/>
  <c r="C3746" i="1"/>
  <c r="J3746" i="1"/>
  <c r="K3746" i="1"/>
  <c r="M3746" i="1"/>
  <c r="AB3746" i="1"/>
  <c r="AF3746" i="1"/>
  <c r="AG3746" i="1"/>
  <c r="AI3746" i="1"/>
  <c r="AJ3746" i="1"/>
  <c r="AL3746" i="1"/>
  <c r="AM3746" i="1"/>
  <c r="AQ3746" i="1"/>
  <c r="AS3746" i="1"/>
  <c r="A3747" i="1"/>
  <c r="B3747" i="1"/>
  <c r="C3747" i="1"/>
  <c r="J3747" i="1"/>
  <c r="K3747" i="1"/>
  <c r="M3747" i="1"/>
  <c r="AB3747" i="1"/>
  <c r="AF3747" i="1"/>
  <c r="AG3747" i="1"/>
  <c r="AI3747" i="1"/>
  <c r="AJ3747" i="1"/>
  <c r="AL3747" i="1"/>
  <c r="AM3747" i="1"/>
  <c r="AQ3747" i="1"/>
  <c r="AS3747" i="1"/>
  <c r="A3748" i="1"/>
  <c r="B3748" i="1"/>
  <c r="C3748" i="1"/>
  <c r="J3748" i="1"/>
  <c r="K3748" i="1"/>
  <c r="M3748" i="1"/>
  <c r="AB3748" i="1"/>
  <c r="AF3748" i="1"/>
  <c r="AG3748" i="1"/>
  <c r="AI3748" i="1"/>
  <c r="AJ3748" i="1"/>
  <c r="AL3748" i="1"/>
  <c r="AM3748" i="1"/>
  <c r="AQ3748" i="1"/>
  <c r="AS3748" i="1"/>
  <c r="A3749" i="1"/>
  <c r="B3749" i="1"/>
  <c r="C3749" i="1"/>
  <c r="J3749" i="1"/>
  <c r="K3749" i="1"/>
  <c r="M3749" i="1"/>
  <c r="AB3749" i="1"/>
  <c r="AF3749" i="1"/>
  <c r="AG3749" i="1"/>
  <c r="AI3749" i="1"/>
  <c r="AJ3749" i="1"/>
  <c r="AL3749" i="1"/>
  <c r="AM3749" i="1"/>
  <c r="AQ3749" i="1"/>
  <c r="AS3749" i="1"/>
  <c r="A3750" i="1"/>
  <c r="B3750" i="1"/>
  <c r="C3750" i="1"/>
  <c r="J3750" i="1"/>
  <c r="K3750" i="1"/>
  <c r="M3750" i="1"/>
  <c r="AB3750" i="1"/>
  <c r="AF3750" i="1"/>
  <c r="AG3750" i="1"/>
  <c r="AI3750" i="1"/>
  <c r="AJ3750" i="1"/>
  <c r="AL3750" i="1"/>
  <c r="AM3750" i="1"/>
  <c r="AQ3750" i="1"/>
  <c r="AS3750" i="1"/>
  <c r="A3751" i="1"/>
  <c r="B3751" i="1"/>
  <c r="C3751" i="1"/>
  <c r="J3751" i="1"/>
  <c r="K3751" i="1"/>
  <c r="M3751" i="1"/>
  <c r="AB3751" i="1"/>
  <c r="AF3751" i="1"/>
  <c r="AG3751" i="1"/>
  <c r="AI3751" i="1"/>
  <c r="AJ3751" i="1"/>
  <c r="AL3751" i="1"/>
  <c r="AM3751" i="1"/>
  <c r="AQ3751" i="1"/>
  <c r="AS3751" i="1"/>
  <c r="A3752" i="1"/>
  <c r="B3752" i="1"/>
  <c r="C3752" i="1"/>
  <c r="J3752" i="1"/>
  <c r="K3752" i="1"/>
  <c r="M3752" i="1"/>
  <c r="AB3752" i="1"/>
  <c r="AF3752" i="1"/>
  <c r="AG3752" i="1"/>
  <c r="AI3752" i="1"/>
  <c r="AJ3752" i="1"/>
  <c r="AL3752" i="1"/>
  <c r="AM3752" i="1"/>
  <c r="AQ3752" i="1"/>
  <c r="AS3752" i="1"/>
  <c r="A3753" i="1"/>
  <c r="B3753" i="1"/>
  <c r="C3753" i="1"/>
  <c r="J3753" i="1"/>
  <c r="K3753" i="1"/>
  <c r="M3753" i="1"/>
  <c r="AB3753" i="1"/>
  <c r="AF3753" i="1"/>
  <c r="AG3753" i="1"/>
  <c r="AI3753" i="1"/>
  <c r="AJ3753" i="1"/>
  <c r="AL3753" i="1"/>
  <c r="AM3753" i="1"/>
  <c r="AQ3753" i="1"/>
  <c r="AS3753" i="1"/>
  <c r="A3754" i="1"/>
  <c r="B3754" i="1"/>
  <c r="C3754" i="1"/>
  <c r="J3754" i="1"/>
  <c r="K3754" i="1"/>
  <c r="M3754" i="1"/>
  <c r="AB3754" i="1"/>
  <c r="AF3754" i="1"/>
  <c r="AG3754" i="1"/>
  <c r="AI3754" i="1"/>
  <c r="AJ3754" i="1"/>
  <c r="AL3754" i="1"/>
  <c r="AM3754" i="1"/>
  <c r="AQ3754" i="1"/>
  <c r="AS3754" i="1"/>
  <c r="A3755" i="1"/>
  <c r="B3755" i="1"/>
  <c r="C3755" i="1"/>
  <c r="J3755" i="1"/>
  <c r="K3755" i="1"/>
  <c r="M3755" i="1"/>
  <c r="AB3755" i="1"/>
  <c r="AF3755" i="1"/>
  <c r="AG3755" i="1"/>
  <c r="AI3755" i="1"/>
  <c r="AJ3755" i="1"/>
  <c r="AL3755" i="1"/>
  <c r="AM3755" i="1"/>
  <c r="AQ3755" i="1"/>
  <c r="AS3755" i="1"/>
  <c r="A3756" i="1"/>
  <c r="B3756" i="1"/>
  <c r="C3756" i="1"/>
  <c r="J3756" i="1"/>
  <c r="K3756" i="1"/>
  <c r="M3756" i="1"/>
  <c r="AB3756" i="1"/>
  <c r="AF3756" i="1"/>
  <c r="AG3756" i="1"/>
  <c r="AI3756" i="1"/>
  <c r="AJ3756" i="1"/>
  <c r="AL3756" i="1"/>
  <c r="AM3756" i="1"/>
  <c r="AQ3756" i="1"/>
  <c r="AS3756" i="1"/>
  <c r="A3757" i="1"/>
  <c r="B3757" i="1"/>
  <c r="C3757" i="1"/>
  <c r="J3757" i="1"/>
  <c r="K3757" i="1"/>
  <c r="M3757" i="1"/>
  <c r="AB3757" i="1"/>
  <c r="AF3757" i="1"/>
  <c r="AG3757" i="1"/>
  <c r="AI3757" i="1"/>
  <c r="AJ3757" i="1"/>
  <c r="AL3757" i="1"/>
  <c r="AM3757" i="1"/>
  <c r="AQ3757" i="1"/>
  <c r="AS3757" i="1"/>
  <c r="A3758" i="1"/>
  <c r="B3758" i="1"/>
  <c r="C3758" i="1"/>
  <c r="J3758" i="1"/>
  <c r="K3758" i="1"/>
  <c r="M3758" i="1"/>
  <c r="AB3758" i="1"/>
  <c r="AF3758" i="1"/>
  <c r="AG3758" i="1"/>
  <c r="AI3758" i="1"/>
  <c r="AJ3758" i="1"/>
  <c r="AL3758" i="1"/>
  <c r="AM3758" i="1"/>
  <c r="AQ3758" i="1"/>
  <c r="AS3758" i="1"/>
  <c r="A3759" i="1"/>
  <c r="B3759" i="1"/>
  <c r="C3759" i="1"/>
  <c r="J3759" i="1"/>
  <c r="K3759" i="1"/>
  <c r="M3759" i="1"/>
  <c r="AB3759" i="1"/>
  <c r="AF3759" i="1"/>
  <c r="AG3759" i="1"/>
  <c r="AI3759" i="1"/>
  <c r="AJ3759" i="1"/>
  <c r="AL3759" i="1"/>
  <c r="AM3759" i="1"/>
  <c r="AQ3759" i="1"/>
  <c r="AS3759" i="1"/>
  <c r="A3760" i="1"/>
  <c r="B3760" i="1"/>
  <c r="C3760" i="1"/>
  <c r="J3760" i="1"/>
  <c r="K3760" i="1"/>
  <c r="M3760" i="1"/>
  <c r="AB3760" i="1"/>
  <c r="AF3760" i="1"/>
  <c r="AG3760" i="1"/>
  <c r="AI3760" i="1"/>
  <c r="AJ3760" i="1"/>
  <c r="AL3760" i="1"/>
  <c r="AM3760" i="1"/>
  <c r="AQ3760" i="1"/>
  <c r="AS3760" i="1"/>
  <c r="A3761" i="1"/>
  <c r="B3761" i="1"/>
  <c r="C3761" i="1"/>
  <c r="J3761" i="1"/>
  <c r="K3761" i="1"/>
  <c r="M3761" i="1"/>
  <c r="AB3761" i="1"/>
  <c r="AF3761" i="1"/>
  <c r="AG3761" i="1"/>
  <c r="AI3761" i="1"/>
  <c r="AJ3761" i="1"/>
  <c r="AL3761" i="1"/>
  <c r="AM3761" i="1"/>
  <c r="AQ3761" i="1"/>
  <c r="AS3761" i="1"/>
  <c r="A3762" i="1"/>
  <c r="B3762" i="1"/>
  <c r="C3762" i="1"/>
  <c r="J3762" i="1"/>
  <c r="K3762" i="1"/>
  <c r="M3762" i="1"/>
  <c r="AB3762" i="1"/>
  <c r="AF3762" i="1"/>
  <c r="AG3762" i="1"/>
  <c r="AI3762" i="1"/>
  <c r="AJ3762" i="1"/>
  <c r="AL3762" i="1"/>
  <c r="AM3762" i="1"/>
  <c r="AQ3762" i="1"/>
  <c r="AS3762" i="1"/>
  <c r="A3763" i="1"/>
  <c r="B3763" i="1"/>
  <c r="C3763" i="1"/>
  <c r="J3763" i="1"/>
  <c r="K3763" i="1"/>
  <c r="M3763" i="1"/>
  <c r="AB3763" i="1"/>
  <c r="AF3763" i="1"/>
  <c r="AG3763" i="1"/>
  <c r="AI3763" i="1"/>
  <c r="AJ3763" i="1"/>
  <c r="AL3763" i="1"/>
  <c r="AM3763" i="1"/>
  <c r="AQ3763" i="1"/>
  <c r="AS3763" i="1"/>
  <c r="A3764" i="1"/>
  <c r="B3764" i="1"/>
  <c r="C3764" i="1"/>
  <c r="J3764" i="1"/>
  <c r="K3764" i="1"/>
  <c r="M3764" i="1"/>
  <c r="AB3764" i="1"/>
  <c r="AF3764" i="1"/>
  <c r="AG3764" i="1"/>
  <c r="AI3764" i="1"/>
  <c r="AJ3764" i="1"/>
  <c r="AL3764" i="1"/>
  <c r="AM3764" i="1"/>
  <c r="AQ3764" i="1"/>
  <c r="AS3764" i="1"/>
  <c r="A3765" i="1"/>
  <c r="B3765" i="1"/>
  <c r="C3765" i="1"/>
  <c r="J3765" i="1"/>
  <c r="K3765" i="1"/>
  <c r="M3765" i="1"/>
  <c r="AB3765" i="1"/>
  <c r="AF3765" i="1"/>
  <c r="AG3765" i="1"/>
  <c r="AI3765" i="1"/>
  <c r="AJ3765" i="1"/>
  <c r="AL3765" i="1"/>
  <c r="AM3765" i="1"/>
  <c r="AQ3765" i="1"/>
  <c r="AS3765" i="1"/>
  <c r="A3766" i="1"/>
  <c r="B3766" i="1"/>
  <c r="C3766" i="1"/>
  <c r="J3766" i="1"/>
  <c r="K3766" i="1"/>
  <c r="M3766" i="1"/>
  <c r="AB3766" i="1"/>
  <c r="AF3766" i="1"/>
  <c r="AG3766" i="1"/>
  <c r="AI3766" i="1"/>
  <c r="AJ3766" i="1"/>
  <c r="AL3766" i="1"/>
  <c r="AM3766" i="1"/>
  <c r="AQ3766" i="1"/>
  <c r="AS3766" i="1"/>
  <c r="A3767" i="1"/>
  <c r="B3767" i="1"/>
  <c r="C3767" i="1"/>
  <c r="J3767" i="1"/>
  <c r="K3767" i="1"/>
  <c r="M3767" i="1"/>
  <c r="AB3767" i="1"/>
  <c r="AF3767" i="1"/>
  <c r="AG3767" i="1"/>
  <c r="AI3767" i="1"/>
  <c r="AJ3767" i="1"/>
  <c r="AL3767" i="1"/>
  <c r="AM3767" i="1"/>
  <c r="AQ3767" i="1"/>
  <c r="AS3767" i="1"/>
  <c r="A3768" i="1"/>
  <c r="B3768" i="1"/>
  <c r="C3768" i="1"/>
  <c r="J3768" i="1"/>
  <c r="K3768" i="1"/>
  <c r="M3768" i="1"/>
  <c r="AB3768" i="1"/>
  <c r="AF3768" i="1"/>
  <c r="AG3768" i="1"/>
  <c r="AI3768" i="1"/>
  <c r="AJ3768" i="1"/>
  <c r="AL3768" i="1"/>
  <c r="AM3768" i="1"/>
  <c r="AQ3768" i="1"/>
  <c r="AS3768" i="1"/>
  <c r="A3769" i="1"/>
  <c r="B3769" i="1"/>
  <c r="C3769" i="1"/>
  <c r="J3769" i="1"/>
  <c r="K3769" i="1"/>
  <c r="M3769" i="1"/>
  <c r="AB3769" i="1"/>
  <c r="AF3769" i="1"/>
  <c r="AG3769" i="1"/>
  <c r="AI3769" i="1"/>
  <c r="AJ3769" i="1"/>
  <c r="AL3769" i="1"/>
  <c r="AM3769" i="1"/>
  <c r="AQ3769" i="1"/>
  <c r="AS3769" i="1"/>
  <c r="A3770" i="1"/>
  <c r="B3770" i="1"/>
  <c r="C3770" i="1"/>
  <c r="J3770" i="1"/>
  <c r="K3770" i="1"/>
  <c r="M3770" i="1"/>
  <c r="AB3770" i="1"/>
  <c r="AF3770" i="1"/>
  <c r="AG3770" i="1"/>
  <c r="AI3770" i="1"/>
  <c r="AJ3770" i="1"/>
  <c r="AL3770" i="1"/>
  <c r="AM3770" i="1"/>
  <c r="AQ3770" i="1"/>
  <c r="AS3770" i="1"/>
  <c r="A3771" i="1"/>
  <c r="B3771" i="1"/>
  <c r="C3771" i="1"/>
  <c r="J3771" i="1"/>
  <c r="K3771" i="1"/>
  <c r="M3771" i="1"/>
  <c r="AB3771" i="1"/>
  <c r="AF3771" i="1"/>
  <c r="AG3771" i="1"/>
  <c r="AI3771" i="1"/>
  <c r="AJ3771" i="1"/>
  <c r="AL3771" i="1"/>
  <c r="AM3771" i="1"/>
  <c r="AQ3771" i="1"/>
  <c r="AS3771" i="1"/>
  <c r="A3772" i="1"/>
  <c r="B3772" i="1"/>
  <c r="C3772" i="1"/>
  <c r="J3772" i="1"/>
  <c r="K3772" i="1"/>
  <c r="M3772" i="1"/>
  <c r="AB3772" i="1"/>
  <c r="AF3772" i="1"/>
  <c r="AG3772" i="1"/>
  <c r="AI3772" i="1"/>
  <c r="AJ3772" i="1"/>
  <c r="AL3772" i="1"/>
  <c r="AM3772" i="1"/>
  <c r="AQ3772" i="1"/>
  <c r="AS3772" i="1"/>
  <c r="A3773" i="1"/>
  <c r="B3773" i="1"/>
  <c r="C3773" i="1"/>
  <c r="J3773" i="1"/>
  <c r="K3773" i="1"/>
  <c r="M3773" i="1"/>
  <c r="AB3773" i="1"/>
  <c r="AF3773" i="1"/>
  <c r="AG3773" i="1"/>
  <c r="AI3773" i="1"/>
  <c r="AJ3773" i="1"/>
  <c r="AL3773" i="1"/>
  <c r="AM3773" i="1"/>
  <c r="AQ3773" i="1"/>
  <c r="AS3773" i="1"/>
  <c r="A3774" i="1"/>
  <c r="B3774" i="1"/>
  <c r="C3774" i="1"/>
  <c r="J3774" i="1"/>
  <c r="K3774" i="1"/>
  <c r="M3774" i="1"/>
  <c r="AB3774" i="1"/>
  <c r="AF3774" i="1"/>
  <c r="AG3774" i="1"/>
  <c r="AI3774" i="1"/>
  <c r="AJ3774" i="1"/>
  <c r="AL3774" i="1"/>
  <c r="AM3774" i="1"/>
  <c r="AQ3774" i="1"/>
  <c r="AS3774" i="1"/>
  <c r="A3775" i="1"/>
  <c r="B3775" i="1"/>
  <c r="C3775" i="1"/>
  <c r="J3775" i="1"/>
  <c r="K3775" i="1"/>
  <c r="M3775" i="1"/>
  <c r="AB3775" i="1"/>
  <c r="AF3775" i="1"/>
  <c r="AG3775" i="1"/>
  <c r="AI3775" i="1"/>
  <c r="AJ3775" i="1"/>
  <c r="AL3775" i="1"/>
  <c r="AM3775" i="1"/>
  <c r="AQ3775" i="1"/>
  <c r="AS3775" i="1"/>
  <c r="A3776" i="1"/>
  <c r="B3776" i="1"/>
  <c r="C3776" i="1"/>
  <c r="J3776" i="1"/>
  <c r="K3776" i="1"/>
  <c r="M3776" i="1"/>
  <c r="AB3776" i="1"/>
  <c r="AF3776" i="1"/>
  <c r="AG3776" i="1"/>
  <c r="AI3776" i="1"/>
  <c r="AJ3776" i="1"/>
  <c r="AL3776" i="1"/>
  <c r="AM3776" i="1"/>
  <c r="AQ3776" i="1"/>
  <c r="AS3776" i="1"/>
  <c r="A3777" i="1"/>
  <c r="B3777" i="1"/>
  <c r="C3777" i="1"/>
  <c r="J3777" i="1"/>
  <c r="K3777" i="1"/>
  <c r="M3777" i="1"/>
  <c r="AB3777" i="1"/>
  <c r="AF3777" i="1"/>
  <c r="AG3777" i="1"/>
  <c r="AI3777" i="1"/>
  <c r="AJ3777" i="1"/>
  <c r="AL3777" i="1"/>
  <c r="AM3777" i="1"/>
  <c r="AQ3777" i="1"/>
  <c r="AS3777" i="1"/>
  <c r="A3778" i="1"/>
  <c r="B3778" i="1"/>
  <c r="C3778" i="1"/>
  <c r="J3778" i="1"/>
  <c r="K3778" i="1"/>
  <c r="M3778" i="1"/>
  <c r="AB3778" i="1"/>
  <c r="AF3778" i="1"/>
  <c r="AG3778" i="1"/>
  <c r="AI3778" i="1"/>
  <c r="AJ3778" i="1"/>
  <c r="AL3778" i="1"/>
  <c r="AM3778" i="1"/>
  <c r="AQ3778" i="1"/>
  <c r="AS3778" i="1"/>
  <c r="A3779" i="1"/>
  <c r="B3779" i="1"/>
  <c r="C3779" i="1"/>
  <c r="J3779" i="1"/>
  <c r="K3779" i="1"/>
  <c r="M3779" i="1"/>
  <c r="AB3779" i="1"/>
  <c r="AF3779" i="1"/>
  <c r="AG3779" i="1"/>
  <c r="AI3779" i="1"/>
  <c r="AJ3779" i="1"/>
  <c r="AL3779" i="1"/>
  <c r="AM3779" i="1"/>
  <c r="AQ3779" i="1"/>
  <c r="AS3779" i="1"/>
  <c r="A3780" i="1"/>
  <c r="B3780" i="1"/>
  <c r="C3780" i="1"/>
  <c r="J3780" i="1"/>
  <c r="K3780" i="1"/>
  <c r="M3780" i="1"/>
  <c r="AB3780" i="1"/>
  <c r="AF3780" i="1"/>
  <c r="AG3780" i="1"/>
  <c r="AI3780" i="1"/>
  <c r="AJ3780" i="1"/>
  <c r="AL3780" i="1"/>
  <c r="AM3780" i="1"/>
  <c r="AQ3780" i="1"/>
  <c r="AS3780" i="1"/>
  <c r="A3781" i="1"/>
  <c r="B3781" i="1"/>
  <c r="C3781" i="1"/>
  <c r="J3781" i="1"/>
  <c r="K3781" i="1"/>
  <c r="M3781" i="1"/>
  <c r="AB3781" i="1"/>
  <c r="AF3781" i="1"/>
  <c r="AG3781" i="1"/>
  <c r="AI3781" i="1"/>
  <c r="AJ3781" i="1"/>
  <c r="AL3781" i="1"/>
  <c r="AM3781" i="1"/>
  <c r="AQ3781" i="1"/>
  <c r="AS3781" i="1"/>
  <c r="A3782" i="1"/>
  <c r="B3782" i="1"/>
  <c r="C3782" i="1"/>
  <c r="J3782" i="1"/>
  <c r="K3782" i="1"/>
  <c r="M3782" i="1"/>
  <c r="AB3782" i="1"/>
  <c r="AF3782" i="1"/>
  <c r="AG3782" i="1"/>
  <c r="AI3782" i="1"/>
  <c r="AJ3782" i="1"/>
  <c r="AL3782" i="1"/>
  <c r="AM3782" i="1"/>
  <c r="AQ3782" i="1"/>
  <c r="AS3782" i="1"/>
  <c r="A3783" i="1"/>
  <c r="B3783" i="1"/>
  <c r="C3783" i="1"/>
  <c r="J3783" i="1"/>
  <c r="K3783" i="1"/>
  <c r="M3783" i="1"/>
  <c r="AB3783" i="1"/>
  <c r="AF3783" i="1"/>
  <c r="AG3783" i="1"/>
  <c r="AI3783" i="1"/>
  <c r="AJ3783" i="1"/>
  <c r="AL3783" i="1"/>
  <c r="AM3783" i="1"/>
  <c r="AQ3783" i="1"/>
  <c r="AS3783" i="1"/>
  <c r="A3784" i="1"/>
  <c r="B3784" i="1"/>
  <c r="C3784" i="1"/>
  <c r="J3784" i="1"/>
  <c r="K3784" i="1"/>
  <c r="M3784" i="1"/>
  <c r="AB3784" i="1"/>
  <c r="AF3784" i="1"/>
  <c r="AG3784" i="1"/>
  <c r="AI3784" i="1"/>
  <c r="AJ3784" i="1"/>
  <c r="AL3784" i="1"/>
  <c r="AM3784" i="1"/>
  <c r="AQ3784" i="1"/>
  <c r="AS3784" i="1"/>
  <c r="A3785" i="1"/>
  <c r="B3785" i="1"/>
  <c r="C3785" i="1"/>
  <c r="J3785" i="1"/>
  <c r="K3785" i="1"/>
  <c r="M3785" i="1"/>
  <c r="AB3785" i="1"/>
  <c r="AF3785" i="1"/>
  <c r="AG3785" i="1"/>
  <c r="AI3785" i="1"/>
  <c r="AJ3785" i="1"/>
  <c r="AL3785" i="1"/>
  <c r="AM3785" i="1"/>
  <c r="AQ3785" i="1"/>
  <c r="AS3785" i="1"/>
  <c r="A3786" i="1"/>
  <c r="B3786" i="1"/>
  <c r="C3786" i="1"/>
  <c r="J3786" i="1"/>
  <c r="K3786" i="1"/>
  <c r="M3786" i="1"/>
  <c r="AB3786" i="1"/>
  <c r="AF3786" i="1"/>
  <c r="AG3786" i="1"/>
  <c r="AI3786" i="1"/>
  <c r="AJ3786" i="1"/>
  <c r="AL3786" i="1"/>
  <c r="AM3786" i="1"/>
  <c r="AQ3786" i="1"/>
  <c r="AS3786" i="1"/>
  <c r="A3787" i="1"/>
  <c r="B3787" i="1"/>
  <c r="C3787" i="1"/>
  <c r="J3787" i="1"/>
  <c r="K3787" i="1"/>
  <c r="M3787" i="1"/>
  <c r="AB3787" i="1"/>
  <c r="AF3787" i="1"/>
  <c r="AG3787" i="1"/>
  <c r="AI3787" i="1"/>
  <c r="AJ3787" i="1"/>
  <c r="AL3787" i="1"/>
  <c r="AM3787" i="1"/>
  <c r="AQ3787" i="1"/>
  <c r="AS3787" i="1"/>
  <c r="A3788" i="1"/>
  <c r="B3788" i="1"/>
  <c r="C3788" i="1"/>
  <c r="J3788" i="1"/>
  <c r="K3788" i="1"/>
  <c r="M3788" i="1"/>
  <c r="AB3788" i="1"/>
  <c r="AF3788" i="1"/>
  <c r="AG3788" i="1"/>
  <c r="AI3788" i="1"/>
  <c r="AJ3788" i="1"/>
  <c r="AL3788" i="1"/>
  <c r="AM3788" i="1"/>
  <c r="AQ3788" i="1"/>
  <c r="AS3788" i="1"/>
  <c r="A3789" i="1"/>
  <c r="B3789" i="1"/>
  <c r="C3789" i="1"/>
  <c r="J3789" i="1"/>
  <c r="K3789" i="1"/>
  <c r="M3789" i="1"/>
  <c r="AB3789" i="1"/>
  <c r="AF3789" i="1"/>
  <c r="AG3789" i="1"/>
  <c r="AI3789" i="1"/>
  <c r="AJ3789" i="1"/>
  <c r="AL3789" i="1"/>
  <c r="AM3789" i="1"/>
  <c r="AQ3789" i="1"/>
  <c r="AS3789" i="1"/>
  <c r="A3790" i="1"/>
  <c r="B3790" i="1"/>
  <c r="C3790" i="1"/>
  <c r="J3790" i="1"/>
  <c r="K3790" i="1"/>
  <c r="M3790" i="1"/>
  <c r="AB3790" i="1"/>
  <c r="AF3790" i="1"/>
  <c r="AG3790" i="1"/>
  <c r="AI3790" i="1"/>
  <c r="AJ3790" i="1"/>
  <c r="AL3790" i="1"/>
  <c r="AM3790" i="1"/>
  <c r="AQ3790" i="1"/>
  <c r="AS3790" i="1"/>
  <c r="A3791" i="1"/>
  <c r="B3791" i="1"/>
  <c r="C3791" i="1"/>
  <c r="J3791" i="1"/>
  <c r="K3791" i="1"/>
  <c r="M3791" i="1"/>
  <c r="AB3791" i="1"/>
  <c r="AF3791" i="1"/>
  <c r="AG3791" i="1"/>
  <c r="AI3791" i="1"/>
  <c r="AJ3791" i="1"/>
  <c r="AL3791" i="1"/>
  <c r="AM3791" i="1"/>
  <c r="AQ3791" i="1"/>
  <c r="AS3791" i="1"/>
  <c r="A3792" i="1"/>
  <c r="B3792" i="1"/>
  <c r="C3792" i="1"/>
  <c r="J3792" i="1"/>
  <c r="K3792" i="1"/>
  <c r="M3792" i="1"/>
  <c r="AB3792" i="1"/>
  <c r="AF3792" i="1"/>
  <c r="AG3792" i="1"/>
  <c r="AI3792" i="1"/>
  <c r="AJ3792" i="1"/>
  <c r="AL3792" i="1"/>
  <c r="AM3792" i="1"/>
  <c r="AQ3792" i="1"/>
  <c r="AS3792" i="1"/>
  <c r="A3793" i="1"/>
  <c r="B3793" i="1"/>
  <c r="C3793" i="1"/>
  <c r="J3793" i="1"/>
  <c r="K3793" i="1"/>
  <c r="M3793" i="1"/>
  <c r="AB3793" i="1"/>
  <c r="AF3793" i="1"/>
  <c r="AG3793" i="1"/>
  <c r="AI3793" i="1"/>
  <c r="AJ3793" i="1"/>
  <c r="AL3793" i="1"/>
  <c r="AM3793" i="1"/>
  <c r="AQ3793" i="1"/>
  <c r="AS3793" i="1"/>
  <c r="A3794" i="1"/>
  <c r="B3794" i="1"/>
  <c r="C3794" i="1"/>
  <c r="J3794" i="1"/>
  <c r="K3794" i="1"/>
  <c r="M3794" i="1"/>
  <c r="AB3794" i="1"/>
  <c r="AF3794" i="1"/>
  <c r="AG3794" i="1"/>
  <c r="AI3794" i="1"/>
  <c r="AJ3794" i="1"/>
  <c r="AL3794" i="1"/>
  <c r="AM3794" i="1"/>
  <c r="AQ3794" i="1"/>
  <c r="AS3794" i="1"/>
  <c r="A3795" i="1"/>
  <c r="B3795" i="1"/>
  <c r="C3795" i="1"/>
  <c r="J3795" i="1"/>
  <c r="K3795" i="1"/>
  <c r="M3795" i="1"/>
  <c r="AB3795" i="1"/>
  <c r="AF3795" i="1"/>
  <c r="AG3795" i="1"/>
  <c r="AI3795" i="1"/>
  <c r="AJ3795" i="1"/>
  <c r="AL3795" i="1"/>
  <c r="AM3795" i="1"/>
  <c r="AQ3795" i="1"/>
  <c r="AS3795" i="1"/>
  <c r="A3796" i="1"/>
  <c r="B3796" i="1"/>
  <c r="C3796" i="1"/>
  <c r="J3796" i="1"/>
  <c r="K3796" i="1"/>
  <c r="M3796" i="1"/>
  <c r="AB3796" i="1"/>
  <c r="AF3796" i="1"/>
  <c r="AG3796" i="1"/>
  <c r="AI3796" i="1"/>
  <c r="AJ3796" i="1"/>
  <c r="AL3796" i="1"/>
  <c r="AM3796" i="1"/>
  <c r="AQ3796" i="1"/>
  <c r="AS3796" i="1"/>
  <c r="A3797" i="1"/>
  <c r="B3797" i="1"/>
  <c r="C3797" i="1"/>
  <c r="J3797" i="1"/>
  <c r="K3797" i="1"/>
  <c r="M3797" i="1"/>
  <c r="AB3797" i="1"/>
  <c r="AF3797" i="1"/>
  <c r="AG3797" i="1"/>
  <c r="AI3797" i="1"/>
  <c r="AJ3797" i="1"/>
  <c r="AL3797" i="1"/>
  <c r="AM3797" i="1"/>
  <c r="AQ3797" i="1"/>
  <c r="AS3797" i="1"/>
  <c r="A3798" i="1"/>
  <c r="B3798" i="1"/>
  <c r="C3798" i="1"/>
  <c r="J3798" i="1"/>
  <c r="K3798" i="1"/>
  <c r="M3798" i="1"/>
  <c r="AB3798" i="1"/>
  <c r="AF3798" i="1"/>
  <c r="AG3798" i="1"/>
  <c r="AI3798" i="1"/>
  <c r="AJ3798" i="1"/>
  <c r="AL3798" i="1"/>
  <c r="AM3798" i="1"/>
  <c r="AQ3798" i="1"/>
  <c r="AS3798" i="1"/>
  <c r="A3799" i="1"/>
  <c r="B3799" i="1"/>
  <c r="C3799" i="1"/>
  <c r="J3799" i="1"/>
  <c r="K3799" i="1"/>
  <c r="M3799" i="1"/>
  <c r="AB3799" i="1"/>
  <c r="AF3799" i="1"/>
  <c r="AG3799" i="1"/>
  <c r="AI3799" i="1"/>
  <c r="AJ3799" i="1"/>
  <c r="AL3799" i="1"/>
  <c r="AM3799" i="1"/>
  <c r="AQ3799" i="1"/>
  <c r="AS3799" i="1"/>
  <c r="A3800" i="1"/>
  <c r="B3800" i="1"/>
  <c r="C3800" i="1"/>
  <c r="J3800" i="1"/>
  <c r="K3800" i="1"/>
  <c r="M3800" i="1"/>
  <c r="AB3800" i="1"/>
  <c r="AF3800" i="1"/>
  <c r="AG3800" i="1"/>
  <c r="AI3800" i="1"/>
  <c r="AJ3800" i="1"/>
  <c r="AL3800" i="1"/>
  <c r="AM3800" i="1"/>
  <c r="AQ3800" i="1"/>
  <c r="AS3800" i="1"/>
  <c r="A3801" i="1"/>
  <c r="B3801" i="1"/>
  <c r="C3801" i="1"/>
  <c r="J3801" i="1"/>
  <c r="K3801" i="1"/>
  <c r="M3801" i="1"/>
  <c r="AB3801" i="1"/>
  <c r="AF3801" i="1"/>
  <c r="AG3801" i="1"/>
  <c r="AI3801" i="1"/>
  <c r="AJ3801" i="1"/>
  <c r="AL3801" i="1"/>
  <c r="AM3801" i="1"/>
  <c r="AQ3801" i="1"/>
  <c r="AS3801" i="1"/>
  <c r="A3802" i="1"/>
  <c r="B3802" i="1"/>
  <c r="C3802" i="1"/>
  <c r="J3802" i="1"/>
  <c r="K3802" i="1"/>
  <c r="M3802" i="1"/>
  <c r="AB3802" i="1"/>
  <c r="AF3802" i="1"/>
  <c r="AG3802" i="1"/>
  <c r="AI3802" i="1"/>
  <c r="AJ3802" i="1"/>
  <c r="AL3802" i="1"/>
  <c r="AM3802" i="1"/>
  <c r="AQ3802" i="1"/>
  <c r="AS3802" i="1"/>
  <c r="A3803" i="1"/>
  <c r="B3803" i="1"/>
  <c r="C3803" i="1"/>
  <c r="J3803" i="1"/>
  <c r="K3803" i="1"/>
  <c r="M3803" i="1"/>
  <c r="AB3803" i="1"/>
  <c r="AF3803" i="1"/>
  <c r="AG3803" i="1"/>
  <c r="AI3803" i="1"/>
  <c r="AJ3803" i="1"/>
  <c r="AL3803" i="1"/>
  <c r="AM3803" i="1"/>
  <c r="AQ3803" i="1"/>
  <c r="AS3803" i="1"/>
  <c r="A3804" i="1"/>
  <c r="B3804" i="1"/>
  <c r="C3804" i="1"/>
  <c r="J3804" i="1"/>
  <c r="K3804" i="1"/>
  <c r="M3804" i="1"/>
  <c r="AB3804" i="1"/>
  <c r="AF3804" i="1"/>
  <c r="AG3804" i="1"/>
  <c r="AI3804" i="1"/>
  <c r="AJ3804" i="1"/>
  <c r="AL3804" i="1"/>
  <c r="AM3804" i="1"/>
  <c r="AQ3804" i="1"/>
  <c r="AS3804" i="1"/>
  <c r="A3805" i="1"/>
  <c r="B3805" i="1"/>
  <c r="C3805" i="1"/>
  <c r="J3805" i="1"/>
  <c r="K3805" i="1"/>
  <c r="M3805" i="1"/>
  <c r="AB3805" i="1"/>
  <c r="AF3805" i="1"/>
  <c r="AG3805" i="1"/>
  <c r="AI3805" i="1"/>
  <c r="AJ3805" i="1"/>
  <c r="AL3805" i="1"/>
  <c r="AM3805" i="1"/>
  <c r="AQ3805" i="1"/>
  <c r="AS3805" i="1"/>
  <c r="A3806" i="1"/>
  <c r="B3806" i="1"/>
  <c r="C3806" i="1"/>
  <c r="J3806" i="1"/>
  <c r="K3806" i="1"/>
  <c r="M3806" i="1"/>
  <c r="AB3806" i="1"/>
  <c r="AF3806" i="1"/>
  <c r="AG3806" i="1"/>
  <c r="AI3806" i="1"/>
  <c r="AJ3806" i="1"/>
  <c r="AL3806" i="1"/>
  <c r="AM3806" i="1"/>
  <c r="AQ3806" i="1"/>
  <c r="AS3806" i="1"/>
  <c r="A3807" i="1"/>
  <c r="B3807" i="1"/>
  <c r="C3807" i="1"/>
  <c r="J3807" i="1"/>
  <c r="K3807" i="1"/>
  <c r="M3807" i="1"/>
  <c r="AB3807" i="1"/>
  <c r="AF3807" i="1"/>
  <c r="AG3807" i="1"/>
  <c r="AI3807" i="1"/>
  <c r="AJ3807" i="1"/>
  <c r="AL3807" i="1"/>
  <c r="AM3807" i="1"/>
  <c r="AQ3807" i="1"/>
  <c r="AS3807" i="1"/>
  <c r="A3808" i="1"/>
  <c r="B3808" i="1"/>
  <c r="C3808" i="1"/>
  <c r="J3808" i="1"/>
  <c r="K3808" i="1"/>
  <c r="M3808" i="1"/>
  <c r="AB3808" i="1"/>
  <c r="AF3808" i="1"/>
  <c r="AG3808" i="1"/>
  <c r="AI3808" i="1"/>
  <c r="AJ3808" i="1"/>
  <c r="AL3808" i="1"/>
  <c r="AM3808" i="1"/>
  <c r="AQ3808" i="1"/>
  <c r="AS3808" i="1"/>
  <c r="A3809" i="1"/>
  <c r="B3809" i="1"/>
  <c r="C3809" i="1"/>
  <c r="J3809" i="1"/>
  <c r="K3809" i="1"/>
  <c r="M3809" i="1"/>
  <c r="AB3809" i="1"/>
  <c r="AF3809" i="1"/>
  <c r="AG3809" i="1"/>
  <c r="AI3809" i="1"/>
  <c r="AJ3809" i="1"/>
  <c r="AL3809" i="1"/>
  <c r="AM3809" i="1"/>
  <c r="AQ3809" i="1"/>
  <c r="AS3809" i="1"/>
  <c r="A3810" i="1"/>
  <c r="B3810" i="1"/>
  <c r="C3810" i="1"/>
  <c r="J3810" i="1"/>
  <c r="K3810" i="1"/>
  <c r="M3810" i="1"/>
  <c r="AB3810" i="1"/>
  <c r="AF3810" i="1"/>
  <c r="AG3810" i="1"/>
  <c r="AI3810" i="1"/>
  <c r="AJ3810" i="1"/>
  <c r="AL3810" i="1"/>
  <c r="AM3810" i="1"/>
  <c r="AQ3810" i="1"/>
  <c r="AS3810" i="1"/>
  <c r="A3811" i="1"/>
  <c r="B3811" i="1"/>
  <c r="C3811" i="1"/>
  <c r="J3811" i="1"/>
  <c r="K3811" i="1"/>
  <c r="M3811" i="1"/>
  <c r="AB3811" i="1"/>
  <c r="AF3811" i="1"/>
  <c r="AG3811" i="1"/>
  <c r="AI3811" i="1"/>
  <c r="AJ3811" i="1"/>
  <c r="AL3811" i="1"/>
  <c r="AM3811" i="1"/>
  <c r="AQ3811" i="1"/>
  <c r="AS3811" i="1"/>
  <c r="A3812" i="1"/>
  <c r="B3812" i="1"/>
  <c r="C3812" i="1"/>
  <c r="J3812" i="1"/>
  <c r="K3812" i="1"/>
  <c r="M3812" i="1"/>
  <c r="AB3812" i="1"/>
  <c r="AF3812" i="1"/>
  <c r="AG3812" i="1"/>
  <c r="AI3812" i="1"/>
  <c r="AJ3812" i="1"/>
  <c r="AL3812" i="1"/>
  <c r="AM3812" i="1"/>
  <c r="AQ3812" i="1"/>
  <c r="AS3812" i="1"/>
  <c r="A3813" i="1"/>
  <c r="B3813" i="1"/>
  <c r="C3813" i="1"/>
  <c r="J3813" i="1"/>
  <c r="K3813" i="1"/>
  <c r="M3813" i="1"/>
  <c r="AB3813" i="1"/>
  <c r="AF3813" i="1"/>
  <c r="AG3813" i="1"/>
  <c r="AI3813" i="1"/>
  <c r="AJ3813" i="1"/>
  <c r="AL3813" i="1"/>
  <c r="AM3813" i="1"/>
  <c r="AQ3813" i="1"/>
  <c r="AS3813" i="1"/>
  <c r="A3814" i="1"/>
  <c r="B3814" i="1"/>
  <c r="C3814" i="1"/>
  <c r="J3814" i="1"/>
  <c r="K3814" i="1"/>
  <c r="M3814" i="1"/>
  <c r="AB3814" i="1"/>
  <c r="AF3814" i="1"/>
  <c r="AG3814" i="1"/>
  <c r="AI3814" i="1"/>
  <c r="AJ3814" i="1"/>
  <c r="AL3814" i="1"/>
  <c r="AM3814" i="1"/>
  <c r="AQ3814" i="1"/>
  <c r="AS3814" i="1"/>
  <c r="A3815" i="1"/>
  <c r="B3815" i="1"/>
  <c r="C3815" i="1"/>
  <c r="J3815" i="1"/>
  <c r="K3815" i="1"/>
  <c r="M3815" i="1"/>
  <c r="AB3815" i="1"/>
  <c r="AF3815" i="1"/>
  <c r="AG3815" i="1"/>
  <c r="AI3815" i="1"/>
  <c r="AJ3815" i="1"/>
  <c r="AL3815" i="1"/>
  <c r="AM3815" i="1"/>
  <c r="AQ3815" i="1"/>
  <c r="AS3815" i="1"/>
  <c r="A3816" i="1"/>
  <c r="B3816" i="1"/>
  <c r="C3816" i="1"/>
  <c r="J3816" i="1"/>
  <c r="K3816" i="1"/>
  <c r="M3816" i="1"/>
  <c r="AB3816" i="1"/>
  <c r="AF3816" i="1"/>
  <c r="AG3816" i="1"/>
  <c r="AI3816" i="1"/>
  <c r="AJ3816" i="1"/>
  <c r="AL3816" i="1"/>
  <c r="AM3816" i="1"/>
  <c r="AQ3816" i="1"/>
  <c r="AS3816" i="1"/>
  <c r="A3817" i="1"/>
  <c r="B3817" i="1"/>
  <c r="C3817" i="1"/>
  <c r="J3817" i="1"/>
  <c r="K3817" i="1"/>
  <c r="M3817" i="1"/>
  <c r="AB3817" i="1"/>
  <c r="AF3817" i="1"/>
  <c r="AG3817" i="1"/>
  <c r="AI3817" i="1"/>
  <c r="AJ3817" i="1"/>
  <c r="AL3817" i="1"/>
  <c r="AM3817" i="1"/>
  <c r="AQ3817" i="1"/>
  <c r="AS3817" i="1"/>
  <c r="A3818" i="1"/>
  <c r="B3818" i="1"/>
  <c r="C3818" i="1"/>
  <c r="J3818" i="1"/>
  <c r="K3818" i="1"/>
  <c r="M3818" i="1"/>
  <c r="AB3818" i="1"/>
  <c r="AF3818" i="1"/>
  <c r="AG3818" i="1"/>
  <c r="AI3818" i="1"/>
  <c r="AJ3818" i="1"/>
  <c r="AL3818" i="1"/>
  <c r="AM3818" i="1"/>
  <c r="AQ3818" i="1"/>
  <c r="AS3818" i="1"/>
  <c r="A3819" i="1"/>
  <c r="B3819" i="1"/>
  <c r="C3819" i="1"/>
  <c r="J3819" i="1"/>
  <c r="K3819" i="1"/>
  <c r="M3819" i="1"/>
  <c r="AB3819" i="1"/>
  <c r="AF3819" i="1"/>
  <c r="AG3819" i="1"/>
  <c r="AI3819" i="1"/>
  <c r="AJ3819" i="1"/>
  <c r="AL3819" i="1"/>
  <c r="AM3819" i="1"/>
  <c r="AQ3819" i="1"/>
  <c r="AS3819" i="1"/>
  <c r="A3820" i="1"/>
  <c r="B3820" i="1"/>
  <c r="C3820" i="1"/>
  <c r="J3820" i="1"/>
  <c r="K3820" i="1"/>
  <c r="M3820" i="1"/>
  <c r="AB3820" i="1"/>
  <c r="AF3820" i="1"/>
  <c r="AG3820" i="1"/>
  <c r="AI3820" i="1"/>
  <c r="AJ3820" i="1"/>
  <c r="AL3820" i="1"/>
  <c r="AM3820" i="1"/>
  <c r="AQ3820" i="1"/>
  <c r="AS3820" i="1"/>
  <c r="A3821" i="1"/>
  <c r="B3821" i="1"/>
  <c r="C3821" i="1"/>
  <c r="J3821" i="1"/>
  <c r="K3821" i="1"/>
  <c r="M3821" i="1"/>
  <c r="AB3821" i="1"/>
  <c r="AF3821" i="1"/>
  <c r="AG3821" i="1"/>
  <c r="AI3821" i="1"/>
  <c r="AJ3821" i="1"/>
  <c r="AL3821" i="1"/>
  <c r="AM3821" i="1"/>
  <c r="AQ3821" i="1"/>
  <c r="AS3821" i="1"/>
  <c r="A3822" i="1"/>
  <c r="B3822" i="1"/>
  <c r="C3822" i="1"/>
  <c r="J3822" i="1"/>
  <c r="K3822" i="1"/>
  <c r="M3822" i="1"/>
  <c r="AB3822" i="1"/>
  <c r="AF3822" i="1"/>
  <c r="AG3822" i="1"/>
  <c r="AI3822" i="1"/>
  <c r="AJ3822" i="1"/>
  <c r="AL3822" i="1"/>
  <c r="AM3822" i="1"/>
  <c r="AQ3822" i="1"/>
  <c r="AS3822" i="1"/>
  <c r="A3823" i="1"/>
  <c r="B3823" i="1"/>
  <c r="C3823" i="1"/>
  <c r="J3823" i="1"/>
  <c r="K3823" i="1"/>
  <c r="M3823" i="1"/>
  <c r="AB3823" i="1"/>
  <c r="AF3823" i="1"/>
  <c r="AG3823" i="1"/>
  <c r="AI3823" i="1"/>
  <c r="AJ3823" i="1"/>
  <c r="AL3823" i="1"/>
  <c r="AM3823" i="1"/>
  <c r="AQ3823" i="1"/>
  <c r="AS3823" i="1"/>
  <c r="A3824" i="1"/>
  <c r="B3824" i="1"/>
  <c r="C3824" i="1"/>
  <c r="J3824" i="1"/>
  <c r="K3824" i="1"/>
  <c r="M3824" i="1"/>
  <c r="AB3824" i="1"/>
  <c r="AF3824" i="1"/>
  <c r="AG3824" i="1"/>
  <c r="AI3824" i="1"/>
  <c r="AJ3824" i="1"/>
  <c r="AL3824" i="1"/>
  <c r="AM3824" i="1"/>
  <c r="AQ3824" i="1"/>
  <c r="AS3824" i="1"/>
  <c r="A3825" i="1"/>
  <c r="B3825" i="1"/>
  <c r="C3825" i="1"/>
  <c r="J3825" i="1"/>
  <c r="K3825" i="1"/>
  <c r="M3825" i="1"/>
  <c r="AB3825" i="1"/>
  <c r="AF3825" i="1"/>
  <c r="AG3825" i="1"/>
  <c r="AI3825" i="1"/>
  <c r="AJ3825" i="1"/>
  <c r="AL3825" i="1"/>
  <c r="AM3825" i="1"/>
  <c r="AQ3825" i="1"/>
  <c r="AS3825" i="1"/>
  <c r="A3826" i="1"/>
  <c r="B3826" i="1"/>
  <c r="C3826" i="1"/>
  <c r="J3826" i="1"/>
  <c r="K3826" i="1"/>
  <c r="M3826" i="1"/>
  <c r="AB3826" i="1"/>
  <c r="AF3826" i="1"/>
  <c r="AG3826" i="1"/>
  <c r="AI3826" i="1"/>
  <c r="AJ3826" i="1"/>
  <c r="AL3826" i="1"/>
  <c r="AM3826" i="1"/>
  <c r="AQ3826" i="1"/>
  <c r="AS3826" i="1"/>
  <c r="A3827" i="1"/>
  <c r="B3827" i="1"/>
  <c r="C3827" i="1"/>
  <c r="J3827" i="1"/>
  <c r="K3827" i="1"/>
  <c r="M3827" i="1"/>
  <c r="AB3827" i="1"/>
  <c r="AF3827" i="1"/>
  <c r="AG3827" i="1"/>
  <c r="AI3827" i="1"/>
  <c r="AJ3827" i="1"/>
  <c r="AL3827" i="1"/>
  <c r="AM3827" i="1"/>
  <c r="AQ3827" i="1"/>
  <c r="AS3827" i="1"/>
  <c r="A3828" i="1"/>
  <c r="B3828" i="1"/>
  <c r="C3828" i="1"/>
  <c r="J3828" i="1"/>
  <c r="K3828" i="1"/>
  <c r="M3828" i="1"/>
  <c r="AB3828" i="1"/>
  <c r="AF3828" i="1"/>
  <c r="AG3828" i="1"/>
  <c r="AI3828" i="1"/>
  <c r="AJ3828" i="1"/>
  <c r="AL3828" i="1"/>
  <c r="AM3828" i="1"/>
  <c r="AQ3828" i="1"/>
  <c r="AS3828" i="1"/>
  <c r="A3829" i="1"/>
  <c r="B3829" i="1"/>
  <c r="C3829" i="1"/>
  <c r="J3829" i="1"/>
  <c r="K3829" i="1"/>
  <c r="M3829" i="1"/>
  <c r="AB3829" i="1"/>
  <c r="AF3829" i="1"/>
  <c r="AG3829" i="1"/>
  <c r="AI3829" i="1"/>
  <c r="AJ3829" i="1"/>
  <c r="AL3829" i="1"/>
  <c r="AM3829" i="1"/>
  <c r="AQ3829" i="1"/>
  <c r="AS3829" i="1"/>
  <c r="A3830" i="1"/>
  <c r="B3830" i="1"/>
  <c r="C3830" i="1"/>
  <c r="J3830" i="1"/>
  <c r="K3830" i="1"/>
  <c r="M3830" i="1"/>
  <c r="AB3830" i="1"/>
  <c r="AF3830" i="1"/>
  <c r="AG3830" i="1"/>
  <c r="AI3830" i="1"/>
  <c r="AJ3830" i="1"/>
  <c r="AL3830" i="1"/>
  <c r="AM3830" i="1"/>
  <c r="AQ3830" i="1"/>
  <c r="AS3830" i="1"/>
  <c r="A3831" i="1"/>
  <c r="B3831" i="1"/>
  <c r="C3831" i="1"/>
  <c r="J3831" i="1"/>
  <c r="K3831" i="1"/>
  <c r="M3831" i="1"/>
  <c r="AB3831" i="1"/>
  <c r="AF3831" i="1"/>
  <c r="AG3831" i="1"/>
  <c r="AI3831" i="1"/>
  <c r="AJ3831" i="1"/>
  <c r="AL3831" i="1"/>
  <c r="AM3831" i="1"/>
  <c r="AQ3831" i="1"/>
  <c r="AS3831" i="1"/>
  <c r="A3832" i="1"/>
  <c r="B3832" i="1"/>
  <c r="C3832" i="1"/>
  <c r="J3832" i="1"/>
  <c r="K3832" i="1"/>
  <c r="M3832" i="1"/>
  <c r="AB3832" i="1"/>
  <c r="AF3832" i="1"/>
  <c r="AG3832" i="1"/>
  <c r="AI3832" i="1"/>
  <c r="AJ3832" i="1"/>
  <c r="AL3832" i="1"/>
  <c r="AM3832" i="1"/>
  <c r="AQ3832" i="1"/>
  <c r="AS3832" i="1"/>
  <c r="A3833" i="1"/>
  <c r="B3833" i="1"/>
  <c r="C3833" i="1"/>
  <c r="J3833" i="1"/>
  <c r="K3833" i="1"/>
  <c r="M3833" i="1"/>
  <c r="AB3833" i="1"/>
  <c r="AF3833" i="1"/>
  <c r="AG3833" i="1"/>
  <c r="AI3833" i="1"/>
  <c r="AJ3833" i="1"/>
  <c r="AL3833" i="1"/>
  <c r="AM3833" i="1"/>
  <c r="AQ3833" i="1"/>
  <c r="AS3833" i="1"/>
  <c r="A3834" i="1"/>
  <c r="B3834" i="1"/>
  <c r="C3834" i="1"/>
  <c r="J3834" i="1"/>
  <c r="K3834" i="1"/>
  <c r="M3834" i="1"/>
  <c r="AB3834" i="1"/>
  <c r="AF3834" i="1"/>
  <c r="AG3834" i="1"/>
  <c r="AI3834" i="1"/>
  <c r="AJ3834" i="1"/>
  <c r="AL3834" i="1"/>
  <c r="AM3834" i="1"/>
  <c r="AQ3834" i="1"/>
  <c r="AS3834" i="1"/>
  <c r="A3835" i="1"/>
  <c r="B3835" i="1"/>
  <c r="C3835" i="1"/>
  <c r="J3835" i="1"/>
  <c r="K3835" i="1"/>
  <c r="M3835" i="1"/>
  <c r="AB3835" i="1"/>
  <c r="AF3835" i="1"/>
  <c r="AG3835" i="1"/>
  <c r="AI3835" i="1"/>
  <c r="AJ3835" i="1"/>
  <c r="AL3835" i="1"/>
  <c r="AM3835" i="1"/>
  <c r="AQ3835" i="1"/>
  <c r="AS3835" i="1"/>
  <c r="A3836" i="1"/>
  <c r="B3836" i="1"/>
  <c r="C3836" i="1"/>
  <c r="J3836" i="1"/>
  <c r="K3836" i="1"/>
  <c r="M3836" i="1"/>
  <c r="AB3836" i="1"/>
  <c r="AF3836" i="1"/>
  <c r="AG3836" i="1"/>
  <c r="AI3836" i="1"/>
  <c r="AJ3836" i="1"/>
  <c r="AL3836" i="1"/>
  <c r="AM3836" i="1"/>
  <c r="AQ3836" i="1"/>
  <c r="AS3836" i="1"/>
  <c r="A3837" i="1"/>
  <c r="B3837" i="1"/>
  <c r="C3837" i="1"/>
  <c r="J3837" i="1"/>
  <c r="K3837" i="1"/>
  <c r="M3837" i="1"/>
  <c r="AB3837" i="1"/>
  <c r="AF3837" i="1"/>
  <c r="AG3837" i="1"/>
  <c r="AI3837" i="1"/>
  <c r="AJ3837" i="1"/>
  <c r="AL3837" i="1"/>
  <c r="AM3837" i="1"/>
  <c r="AQ3837" i="1"/>
  <c r="AS3837" i="1"/>
  <c r="A3838" i="1"/>
  <c r="B3838" i="1"/>
  <c r="C3838" i="1"/>
  <c r="J3838" i="1"/>
  <c r="K3838" i="1"/>
  <c r="M3838" i="1"/>
  <c r="AB3838" i="1"/>
  <c r="AF3838" i="1"/>
  <c r="AG3838" i="1"/>
  <c r="AI3838" i="1"/>
  <c r="AJ3838" i="1"/>
  <c r="AL3838" i="1"/>
  <c r="AM3838" i="1"/>
  <c r="AQ3838" i="1"/>
  <c r="AS3838" i="1"/>
  <c r="A3839" i="1"/>
  <c r="B3839" i="1"/>
  <c r="C3839" i="1"/>
  <c r="J3839" i="1"/>
  <c r="K3839" i="1"/>
  <c r="M3839" i="1"/>
  <c r="AB3839" i="1"/>
  <c r="AF3839" i="1"/>
  <c r="AG3839" i="1"/>
  <c r="AI3839" i="1"/>
  <c r="AJ3839" i="1"/>
  <c r="AL3839" i="1"/>
  <c r="AM3839" i="1"/>
  <c r="AQ3839" i="1"/>
  <c r="AS3839" i="1"/>
  <c r="A3840" i="1"/>
  <c r="B3840" i="1"/>
  <c r="C3840" i="1"/>
  <c r="J3840" i="1"/>
  <c r="K3840" i="1"/>
  <c r="M3840" i="1"/>
  <c r="AB3840" i="1"/>
  <c r="AF3840" i="1"/>
  <c r="AG3840" i="1"/>
  <c r="AI3840" i="1"/>
  <c r="AJ3840" i="1"/>
  <c r="AL3840" i="1"/>
  <c r="AM3840" i="1"/>
  <c r="AQ3840" i="1"/>
  <c r="AS3840" i="1"/>
  <c r="A3841" i="1"/>
  <c r="B3841" i="1"/>
  <c r="C3841" i="1"/>
  <c r="J3841" i="1"/>
  <c r="K3841" i="1"/>
  <c r="M3841" i="1"/>
  <c r="AB3841" i="1"/>
  <c r="AF3841" i="1"/>
  <c r="AG3841" i="1"/>
  <c r="AI3841" i="1"/>
  <c r="AJ3841" i="1"/>
  <c r="AL3841" i="1"/>
  <c r="AM3841" i="1"/>
  <c r="AQ3841" i="1"/>
  <c r="AS3841" i="1"/>
  <c r="A3842" i="1"/>
  <c r="B3842" i="1"/>
  <c r="C3842" i="1"/>
  <c r="J3842" i="1"/>
  <c r="K3842" i="1"/>
  <c r="M3842" i="1"/>
  <c r="AB3842" i="1"/>
  <c r="AF3842" i="1"/>
  <c r="AG3842" i="1"/>
  <c r="AI3842" i="1"/>
  <c r="AJ3842" i="1"/>
  <c r="AL3842" i="1"/>
  <c r="AM3842" i="1"/>
  <c r="AQ3842" i="1"/>
  <c r="AS3842" i="1"/>
  <c r="A3843" i="1"/>
  <c r="B3843" i="1"/>
  <c r="C3843" i="1"/>
  <c r="J3843" i="1"/>
  <c r="K3843" i="1"/>
  <c r="M3843" i="1"/>
  <c r="AB3843" i="1"/>
  <c r="AF3843" i="1"/>
  <c r="AG3843" i="1"/>
  <c r="AI3843" i="1"/>
  <c r="AJ3843" i="1"/>
  <c r="AL3843" i="1"/>
  <c r="AM3843" i="1"/>
  <c r="AQ3843" i="1"/>
  <c r="AS3843" i="1"/>
  <c r="A3844" i="1"/>
  <c r="B3844" i="1"/>
  <c r="C3844" i="1"/>
  <c r="J3844" i="1"/>
  <c r="K3844" i="1"/>
  <c r="M3844" i="1"/>
  <c r="AB3844" i="1"/>
  <c r="AF3844" i="1"/>
  <c r="AG3844" i="1"/>
  <c r="AI3844" i="1"/>
  <c r="AJ3844" i="1"/>
  <c r="AL3844" i="1"/>
  <c r="AM3844" i="1"/>
  <c r="AQ3844" i="1"/>
  <c r="AS3844" i="1"/>
  <c r="A3845" i="1"/>
  <c r="B3845" i="1"/>
  <c r="C3845" i="1"/>
  <c r="J3845" i="1"/>
  <c r="K3845" i="1"/>
  <c r="M3845" i="1"/>
  <c r="AB3845" i="1"/>
  <c r="AF3845" i="1"/>
  <c r="AG3845" i="1"/>
  <c r="AI3845" i="1"/>
  <c r="AJ3845" i="1"/>
  <c r="AL3845" i="1"/>
  <c r="AM3845" i="1"/>
  <c r="AQ3845" i="1"/>
  <c r="AS3845" i="1"/>
  <c r="A3846" i="1"/>
  <c r="B3846" i="1"/>
  <c r="C3846" i="1"/>
  <c r="J3846" i="1"/>
  <c r="K3846" i="1"/>
  <c r="M3846" i="1"/>
  <c r="AB3846" i="1"/>
  <c r="AF3846" i="1"/>
  <c r="AG3846" i="1"/>
  <c r="AI3846" i="1"/>
  <c r="AJ3846" i="1"/>
  <c r="AL3846" i="1"/>
  <c r="AM3846" i="1"/>
  <c r="AQ3846" i="1"/>
  <c r="AS3846" i="1"/>
  <c r="A3847" i="1"/>
  <c r="B3847" i="1"/>
  <c r="C3847" i="1"/>
  <c r="J3847" i="1"/>
  <c r="K3847" i="1"/>
  <c r="M3847" i="1"/>
  <c r="AB3847" i="1"/>
  <c r="AF3847" i="1"/>
  <c r="AG3847" i="1"/>
  <c r="AI3847" i="1"/>
  <c r="AJ3847" i="1"/>
  <c r="AL3847" i="1"/>
  <c r="AM3847" i="1"/>
  <c r="AQ3847" i="1"/>
  <c r="AS3847" i="1"/>
  <c r="A3848" i="1"/>
  <c r="B3848" i="1"/>
  <c r="C3848" i="1"/>
  <c r="J3848" i="1"/>
  <c r="K3848" i="1"/>
  <c r="M3848" i="1"/>
  <c r="AB3848" i="1"/>
  <c r="AF3848" i="1"/>
  <c r="AG3848" i="1"/>
  <c r="AI3848" i="1"/>
  <c r="AJ3848" i="1"/>
  <c r="AL3848" i="1"/>
  <c r="AM3848" i="1"/>
  <c r="AQ3848" i="1"/>
  <c r="AS3848" i="1"/>
  <c r="A3849" i="1"/>
  <c r="B3849" i="1"/>
  <c r="C3849" i="1"/>
  <c r="J3849" i="1"/>
  <c r="K3849" i="1"/>
  <c r="M3849" i="1"/>
  <c r="AB3849" i="1"/>
  <c r="AF3849" i="1"/>
  <c r="AG3849" i="1"/>
  <c r="AI3849" i="1"/>
  <c r="AJ3849" i="1"/>
  <c r="AL3849" i="1"/>
  <c r="AM3849" i="1"/>
  <c r="AQ3849" i="1"/>
  <c r="AS3849" i="1"/>
  <c r="A3850" i="1"/>
  <c r="B3850" i="1"/>
  <c r="C3850" i="1"/>
  <c r="J3850" i="1"/>
  <c r="K3850" i="1"/>
  <c r="M3850" i="1"/>
  <c r="AB3850" i="1"/>
  <c r="AF3850" i="1"/>
  <c r="AG3850" i="1"/>
  <c r="AI3850" i="1"/>
  <c r="AJ3850" i="1"/>
  <c r="AL3850" i="1"/>
  <c r="AM3850" i="1"/>
  <c r="AQ3850" i="1"/>
  <c r="AS3850" i="1"/>
  <c r="A3851" i="1"/>
  <c r="B3851" i="1"/>
  <c r="C3851" i="1"/>
  <c r="J3851" i="1"/>
  <c r="K3851" i="1"/>
  <c r="M3851" i="1"/>
  <c r="AB3851" i="1"/>
  <c r="AF3851" i="1"/>
  <c r="AG3851" i="1"/>
  <c r="AI3851" i="1"/>
  <c r="AJ3851" i="1"/>
  <c r="AL3851" i="1"/>
  <c r="AM3851" i="1"/>
  <c r="AQ3851" i="1"/>
  <c r="AS3851" i="1"/>
  <c r="A3852" i="1"/>
  <c r="B3852" i="1"/>
  <c r="C3852" i="1"/>
  <c r="J3852" i="1"/>
  <c r="K3852" i="1"/>
  <c r="M3852" i="1"/>
  <c r="AB3852" i="1"/>
  <c r="AF3852" i="1"/>
  <c r="AG3852" i="1"/>
  <c r="AI3852" i="1"/>
  <c r="AJ3852" i="1"/>
  <c r="AL3852" i="1"/>
  <c r="AM3852" i="1"/>
  <c r="AQ3852" i="1"/>
  <c r="AS3852" i="1"/>
  <c r="A3853" i="1"/>
  <c r="B3853" i="1"/>
  <c r="C3853" i="1"/>
  <c r="J3853" i="1"/>
  <c r="K3853" i="1"/>
  <c r="M3853" i="1"/>
  <c r="AB3853" i="1"/>
  <c r="AF3853" i="1"/>
  <c r="AG3853" i="1"/>
  <c r="AI3853" i="1"/>
  <c r="AJ3853" i="1"/>
  <c r="AL3853" i="1"/>
  <c r="AM3853" i="1"/>
  <c r="AQ3853" i="1"/>
  <c r="AS3853" i="1"/>
  <c r="A3854" i="1"/>
  <c r="B3854" i="1"/>
  <c r="C3854" i="1"/>
  <c r="J3854" i="1"/>
  <c r="K3854" i="1"/>
  <c r="M3854" i="1"/>
  <c r="AB3854" i="1"/>
  <c r="AF3854" i="1"/>
  <c r="AG3854" i="1"/>
  <c r="AI3854" i="1"/>
  <c r="AJ3854" i="1"/>
  <c r="AL3854" i="1"/>
  <c r="AM3854" i="1"/>
  <c r="AQ3854" i="1"/>
  <c r="AS3854" i="1"/>
  <c r="A3855" i="1"/>
  <c r="B3855" i="1"/>
  <c r="C3855" i="1"/>
  <c r="J3855" i="1"/>
  <c r="K3855" i="1"/>
  <c r="M3855" i="1"/>
  <c r="AB3855" i="1"/>
  <c r="AF3855" i="1"/>
  <c r="AG3855" i="1"/>
  <c r="AI3855" i="1"/>
  <c r="AJ3855" i="1"/>
  <c r="AL3855" i="1"/>
  <c r="AM3855" i="1"/>
  <c r="AQ3855" i="1"/>
  <c r="AS3855" i="1"/>
  <c r="A3856" i="1"/>
  <c r="B3856" i="1"/>
  <c r="C3856" i="1"/>
  <c r="J3856" i="1"/>
  <c r="K3856" i="1"/>
  <c r="M3856" i="1"/>
  <c r="AB3856" i="1"/>
  <c r="AF3856" i="1"/>
  <c r="AG3856" i="1"/>
  <c r="AI3856" i="1"/>
  <c r="AJ3856" i="1"/>
  <c r="AL3856" i="1"/>
  <c r="AM3856" i="1"/>
  <c r="AQ3856" i="1"/>
  <c r="AS3856" i="1"/>
  <c r="A3857" i="1"/>
  <c r="B3857" i="1"/>
  <c r="C3857" i="1"/>
  <c r="J3857" i="1"/>
  <c r="K3857" i="1"/>
  <c r="M3857" i="1"/>
  <c r="AB3857" i="1"/>
  <c r="AF3857" i="1"/>
  <c r="AG3857" i="1"/>
  <c r="AI3857" i="1"/>
  <c r="AJ3857" i="1"/>
  <c r="AL3857" i="1"/>
  <c r="AM3857" i="1"/>
  <c r="AQ3857" i="1"/>
  <c r="AS3857" i="1"/>
  <c r="A3858" i="1"/>
  <c r="B3858" i="1"/>
  <c r="C3858" i="1"/>
  <c r="J3858" i="1"/>
  <c r="K3858" i="1"/>
  <c r="M3858" i="1"/>
  <c r="AB3858" i="1"/>
  <c r="AF3858" i="1"/>
  <c r="AG3858" i="1"/>
  <c r="AI3858" i="1"/>
  <c r="AJ3858" i="1"/>
  <c r="AL3858" i="1"/>
  <c r="AM3858" i="1"/>
  <c r="AQ3858" i="1"/>
  <c r="AS3858" i="1"/>
  <c r="A3859" i="1"/>
  <c r="B3859" i="1"/>
  <c r="C3859" i="1"/>
  <c r="J3859" i="1"/>
  <c r="K3859" i="1"/>
  <c r="M3859" i="1"/>
  <c r="AB3859" i="1"/>
  <c r="AF3859" i="1"/>
  <c r="AG3859" i="1"/>
  <c r="AI3859" i="1"/>
  <c r="AJ3859" i="1"/>
  <c r="AL3859" i="1"/>
  <c r="AM3859" i="1"/>
  <c r="AQ3859" i="1"/>
  <c r="AS3859" i="1"/>
  <c r="A3860" i="1"/>
  <c r="B3860" i="1"/>
  <c r="C3860" i="1"/>
  <c r="J3860" i="1"/>
  <c r="K3860" i="1"/>
  <c r="M3860" i="1"/>
  <c r="AB3860" i="1"/>
  <c r="AF3860" i="1"/>
  <c r="AG3860" i="1"/>
  <c r="AI3860" i="1"/>
  <c r="AJ3860" i="1"/>
  <c r="AL3860" i="1"/>
  <c r="AM3860" i="1"/>
  <c r="AQ3860" i="1"/>
  <c r="AS3860" i="1"/>
  <c r="A3861" i="1"/>
  <c r="B3861" i="1"/>
  <c r="C3861" i="1"/>
  <c r="J3861" i="1"/>
  <c r="K3861" i="1"/>
  <c r="M3861" i="1"/>
  <c r="AB3861" i="1"/>
  <c r="AF3861" i="1"/>
  <c r="AG3861" i="1"/>
  <c r="AI3861" i="1"/>
  <c r="AJ3861" i="1"/>
  <c r="AL3861" i="1"/>
  <c r="AM3861" i="1"/>
  <c r="AQ3861" i="1"/>
  <c r="AS3861" i="1"/>
  <c r="A3862" i="1"/>
  <c r="B3862" i="1"/>
  <c r="C3862" i="1"/>
  <c r="J3862" i="1"/>
  <c r="K3862" i="1"/>
  <c r="M3862" i="1"/>
  <c r="AB3862" i="1"/>
  <c r="AF3862" i="1"/>
  <c r="AG3862" i="1"/>
  <c r="AI3862" i="1"/>
  <c r="AJ3862" i="1"/>
  <c r="AL3862" i="1"/>
  <c r="AM3862" i="1"/>
  <c r="AQ3862" i="1"/>
  <c r="AS3862" i="1"/>
  <c r="A3863" i="1"/>
  <c r="B3863" i="1"/>
  <c r="C3863" i="1"/>
  <c r="J3863" i="1"/>
  <c r="K3863" i="1"/>
  <c r="M3863" i="1"/>
  <c r="AB3863" i="1"/>
  <c r="AF3863" i="1"/>
  <c r="AG3863" i="1"/>
  <c r="AI3863" i="1"/>
  <c r="AJ3863" i="1"/>
  <c r="AL3863" i="1"/>
  <c r="AM3863" i="1"/>
  <c r="AQ3863" i="1"/>
  <c r="AS3863" i="1"/>
  <c r="A3864" i="1"/>
  <c r="B3864" i="1"/>
  <c r="C3864" i="1"/>
  <c r="J3864" i="1"/>
  <c r="K3864" i="1"/>
  <c r="M3864" i="1"/>
  <c r="AB3864" i="1"/>
  <c r="AF3864" i="1"/>
  <c r="AG3864" i="1"/>
  <c r="AI3864" i="1"/>
  <c r="AJ3864" i="1"/>
  <c r="AL3864" i="1"/>
  <c r="AM3864" i="1"/>
  <c r="AQ3864" i="1"/>
  <c r="AS3864" i="1"/>
  <c r="A3865" i="1"/>
  <c r="B3865" i="1"/>
  <c r="C3865" i="1"/>
  <c r="J3865" i="1"/>
  <c r="K3865" i="1"/>
  <c r="M3865" i="1"/>
  <c r="AB3865" i="1"/>
  <c r="AF3865" i="1"/>
  <c r="AG3865" i="1"/>
  <c r="AI3865" i="1"/>
  <c r="AJ3865" i="1"/>
  <c r="AL3865" i="1"/>
  <c r="AM3865" i="1"/>
  <c r="AQ3865" i="1"/>
  <c r="AS3865" i="1"/>
  <c r="A3866" i="1"/>
  <c r="B3866" i="1"/>
  <c r="C3866" i="1"/>
  <c r="J3866" i="1"/>
  <c r="K3866" i="1"/>
  <c r="M3866" i="1"/>
  <c r="AB3866" i="1"/>
  <c r="AF3866" i="1"/>
  <c r="AG3866" i="1"/>
  <c r="AI3866" i="1"/>
  <c r="AJ3866" i="1"/>
  <c r="AL3866" i="1"/>
  <c r="AM3866" i="1"/>
  <c r="AQ3866" i="1"/>
  <c r="AS3866" i="1"/>
  <c r="A3867" i="1"/>
  <c r="B3867" i="1"/>
  <c r="C3867" i="1"/>
  <c r="J3867" i="1"/>
  <c r="K3867" i="1"/>
  <c r="M3867" i="1"/>
  <c r="AB3867" i="1"/>
  <c r="AF3867" i="1"/>
  <c r="AG3867" i="1"/>
  <c r="AI3867" i="1"/>
  <c r="AJ3867" i="1"/>
  <c r="AL3867" i="1"/>
  <c r="AM3867" i="1"/>
  <c r="AQ3867" i="1"/>
  <c r="AS3867" i="1"/>
  <c r="A3868" i="1"/>
  <c r="B3868" i="1"/>
  <c r="C3868" i="1"/>
  <c r="J3868" i="1"/>
  <c r="K3868" i="1"/>
  <c r="M3868" i="1"/>
  <c r="AB3868" i="1"/>
  <c r="AF3868" i="1"/>
  <c r="AG3868" i="1"/>
  <c r="AI3868" i="1"/>
  <c r="AJ3868" i="1"/>
  <c r="AL3868" i="1"/>
  <c r="AM3868" i="1"/>
  <c r="AQ3868" i="1"/>
  <c r="AS3868" i="1"/>
  <c r="A3869" i="1"/>
  <c r="B3869" i="1"/>
  <c r="C3869" i="1"/>
  <c r="J3869" i="1"/>
  <c r="K3869" i="1"/>
  <c r="M3869" i="1"/>
  <c r="AB3869" i="1"/>
  <c r="AF3869" i="1"/>
  <c r="AG3869" i="1"/>
  <c r="AI3869" i="1"/>
  <c r="AJ3869" i="1"/>
  <c r="AL3869" i="1"/>
  <c r="AM3869" i="1"/>
  <c r="AQ3869" i="1"/>
  <c r="AS3869" i="1"/>
  <c r="A3870" i="1"/>
  <c r="B3870" i="1"/>
  <c r="C3870" i="1"/>
  <c r="J3870" i="1"/>
  <c r="K3870" i="1"/>
  <c r="M3870" i="1"/>
  <c r="AB3870" i="1"/>
  <c r="AF3870" i="1"/>
  <c r="AG3870" i="1"/>
  <c r="AI3870" i="1"/>
  <c r="AJ3870" i="1"/>
  <c r="AL3870" i="1"/>
  <c r="AM3870" i="1"/>
  <c r="AQ3870" i="1"/>
  <c r="AS3870" i="1"/>
  <c r="A3871" i="1"/>
  <c r="B3871" i="1"/>
  <c r="C3871" i="1"/>
  <c r="J3871" i="1"/>
  <c r="K3871" i="1"/>
  <c r="M3871" i="1"/>
  <c r="AB3871" i="1"/>
  <c r="AF3871" i="1"/>
  <c r="AG3871" i="1"/>
  <c r="AI3871" i="1"/>
  <c r="AJ3871" i="1"/>
  <c r="AL3871" i="1"/>
  <c r="AM3871" i="1"/>
  <c r="AQ3871" i="1"/>
  <c r="AS3871" i="1"/>
  <c r="A3872" i="1"/>
  <c r="B3872" i="1"/>
  <c r="C3872" i="1"/>
  <c r="J3872" i="1"/>
  <c r="K3872" i="1"/>
  <c r="M3872" i="1"/>
  <c r="AB3872" i="1"/>
  <c r="AF3872" i="1"/>
  <c r="AG3872" i="1"/>
  <c r="AI3872" i="1"/>
  <c r="AJ3872" i="1"/>
  <c r="AL3872" i="1"/>
  <c r="AM3872" i="1"/>
  <c r="AQ3872" i="1"/>
  <c r="AS3872" i="1"/>
  <c r="A3873" i="1"/>
  <c r="B3873" i="1"/>
  <c r="C3873" i="1"/>
  <c r="J3873" i="1"/>
  <c r="K3873" i="1"/>
  <c r="M3873" i="1"/>
  <c r="AB3873" i="1"/>
  <c r="AF3873" i="1"/>
  <c r="AG3873" i="1"/>
  <c r="AI3873" i="1"/>
  <c r="AJ3873" i="1"/>
  <c r="AL3873" i="1"/>
  <c r="AM3873" i="1"/>
  <c r="AQ3873" i="1"/>
  <c r="AS3873" i="1"/>
  <c r="A3874" i="1"/>
  <c r="B3874" i="1"/>
  <c r="C3874" i="1"/>
  <c r="J3874" i="1"/>
  <c r="K3874" i="1"/>
  <c r="M3874" i="1"/>
  <c r="AB3874" i="1"/>
  <c r="AF3874" i="1"/>
  <c r="AG3874" i="1"/>
  <c r="AI3874" i="1"/>
  <c r="AJ3874" i="1"/>
  <c r="AL3874" i="1"/>
  <c r="AM3874" i="1"/>
  <c r="AQ3874" i="1"/>
  <c r="AS3874" i="1"/>
  <c r="A3875" i="1"/>
  <c r="B3875" i="1"/>
  <c r="C3875" i="1"/>
  <c r="J3875" i="1"/>
  <c r="K3875" i="1"/>
  <c r="M3875" i="1"/>
  <c r="AB3875" i="1"/>
  <c r="AF3875" i="1"/>
  <c r="AG3875" i="1"/>
  <c r="AI3875" i="1"/>
  <c r="AJ3875" i="1"/>
  <c r="AL3875" i="1"/>
  <c r="AM3875" i="1"/>
  <c r="AQ3875" i="1"/>
  <c r="AS3875" i="1"/>
  <c r="A3876" i="1"/>
  <c r="B3876" i="1"/>
  <c r="C3876" i="1"/>
  <c r="J3876" i="1"/>
  <c r="K3876" i="1"/>
  <c r="M3876" i="1"/>
  <c r="AB3876" i="1"/>
  <c r="AF3876" i="1"/>
  <c r="AG3876" i="1"/>
  <c r="AI3876" i="1"/>
  <c r="AJ3876" i="1"/>
  <c r="AL3876" i="1"/>
  <c r="AM3876" i="1"/>
  <c r="AQ3876" i="1"/>
  <c r="AS3876" i="1"/>
  <c r="A3877" i="1"/>
  <c r="B3877" i="1"/>
  <c r="C3877" i="1"/>
  <c r="J3877" i="1"/>
  <c r="K3877" i="1"/>
  <c r="M3877" i="1"/>
  <c r="AB3877" i="1"/>
  <c r="AF3877" i="1"/>
  <c r="AG3877" i="1"/>
  <c r="AI3877" i="1"/>
  <c r="AJ3877" i="1"/>
  <c r="AL3877" i="1"/>
  <c r="AM3877" i="1"/>
  <c r="AQ3877" i="1"/>
  <c r="AS3877" i="1"/>
  <c r="A3878" i="1"/>
  <c r="B3878" i="1"/>
  <c r="C3878" i="1"/>
  <c r="J3878" i="1"/>
  <c r="K3878" i="1"/>
  <c r="M3878" i="1"/>
  <c r="AB3878" i="1"/>
  <c r="AF3878" i="1"/>
  <c r="AG3878" i="1"/>
  <c r="AI3878" i="1"/>
  <c r="AJ3878" i="1"/>
  <c r="AL3878" i="1"/>
  <c r="AM3878" i="1"/>
  <c r="AQ3878" i="1"/>
  <c r="AS3878" i="1"/>
  <c r="A3879" i="1"/>
  <c r="B3879" i="1"/>
  <c r="C3879" i="1"/>
  <c r="J3879" i="1"/>
  <c r="K3879" i="1"/>
  <c r="M3879" i="1"/>
  <c r="AB3879" i="1"/>
  <c r="AF3879" i="1"/>
  <c r="AG3879" i="1"/>
  <c r="AI3879" i="1"/>
  <c r="AJ3879" i="1"/>
  <c r="AL3879" i="1"/>
  <c r="AM3879" i="1"/>
  <c r="AQ3879" i="1"/>
  <c r="AS3879" i="1"/>
  <c r="A3880" i="1"/>
  <c r="B3880" i="1"/>
  <c r="C3880" i="1"/>
  <c r="J3880" i="1"/>
  <c r="K3880" i="1"/>
  <c r="M3880" i="1"/>
  <c r="AB3880" i="1"/>
  <c r="AF3880" i="1"/>
  <c r="AG3880" i="1"/>
  <c r="AI3880" i="1"/>
  <c r="AJ3880" i="1"/>
  <c r="AL3880" i="1"/>
  <c r="AM3880" i="1"/>
  <c r="AQ3880" i="1"/>
  <c r="AS3880" i="1"/>
  <c r="A3881" i="1"/>
  <c r="B3881" i="1"/>
  <c r="C3881" i="1"/>
  <c r="J3881" i="1"/>
  <c r="K3881" i="1"/>
  <c r="M3881" i="1"/>
  <c r="AB3881" i="1"/>
  <c r="AF3881" i="1"/>
  <c r="AG3881" i="1"/>
  <c r="AI3881" i="1"/>
  <c r="AJ3881" i="1"/>
  <c r="AL3881" i="1"/>
  <c r="AM3881" i="1"/>
  <c r="AQ3881" i="1"/>
  <c r="AS3881" i="1"/>
  <c r="A3882" i="1"/>
  <c r="B3882" i="1"/>
  <c r="C3882" i="1"/>
  <c r="J3882" i="1"/>
  <c r="K3882" i="1"/>
  <c r="M3882" i="1"/>
  <c r="AB3882" i="1"/>
  <c r="AF3882" i="1"/>
  <c r="AG3882" i="1"/>
  <c r="AI3882" i="1"/>
  <c r="AJ3882" i="1"/>
  <c r="AL3882" i="1"/>
  <c r="AM3882" i="1"/>
  <c r="AQ3882" i="1"/>
  <c r="AS3882" i="1"/>
  <c r="A3883" i="1"/>
  <c r="B3883" i="1"/>
  <c r="C3883" i="1"/>
  <c r="J3883" i="1"/>
  <c r="K3883" i="1"/>
  <c r="M3883" i="1"/>
  <c r="AB3883" i="1"/>
  <c r="AF3883" i="1"/>
  <c r="AG3883" i="1"/>
  <c r="AI3883" i="1"/>
  <c r="AJ3883" i="1"/>
  <c r="AL3883" i="1"/>
  <c r="AM3883" i="1"/>
  <c r="AQ3883" i="1"/>
  <c r="AS3883" i="1"/>
  <c r="A3884" i="1"/>
  <c r="B3884" i="1"/>
  <c r="C3884" i="1"/>
  <c r="J3884" i="1"/>
  <c r="K3884" i="1"/>
  <c r="M3884" i="1"/>
  <c r="AB3884" i="1"/>
  <c r="AF3884" i="1"/>
  <c r="AG3884" i="1"/>
  <c r="AI3884" i="1"/>
  <c r="AJ3884" i="1"/>
  <c r="AL3884" i="1"/>
  <c r="AM3884" i="1"/>
  <c r="AQ3884" i="1"/>
  <c r="AS3884" i="1"/>
  <c r="A3885" i="1"/>
  <c r="B3885" i="1"/>
  <c r="C3885" i="1"/>
  <c r="J3885" i="1"/>
  <c r="K3885" i="1"/>
  <c r="M3885" i="1"/>
  <c r="AB3885" i="1"/>
  <c r="AF3885" i="1"/>
  <c r="AG3885" i="1"/>
  <c r="AI3885" i="1"/>
  <c r="AJ3885" i="1"/>
  <c r="AL3885" i="1"/>
  <c r="AM3885" i="1"/>
  <c r="AQ3885" i="1"/>
  <c r="AS3885" i="1"/>
  <c r="A3886" i="1"/>
  <c r="B3886" i="1"/>
  <c r="C3886" i="1"/>
  <c r="J3886" i="1"/>
  <c r="K3886" i="1"/>
  <c r="M3886" i="1"/>
  <c r="AB3886" i="1"/>
  <c r="AF3886" i="1"/>
  <c r="AG3886" i="1"/>
  <c r="AI3886" i="1"/>
  <c r="AJ3886" i="1"/>
  <c r="AL3886" i="1"/>
  <c r="AM3886" i="1"/>
  <c r="AQ3886" i="1"/>
  <c r="AS3886" i="1"/>
  <c r="A3887" i="1"/>
  <c r="B3887" i="1"/>
  <c r="C3887" i="1"/>
  <c r="J3887" i="1"/>
  <c r="K3887" i="1"/>
  <c r="M3887" i="1"/>
  <c r="AB3887" i="1"/>
  <c r="AF3887" i="1"/>
  <c r="AG3887" i="1"/>
  <c r="AI3887" i="1"/>
  <c r="AJ3887" i="1"/>
  <c r="AL3887" i="1"/>
  <c r="AM3887" i="1"/>
  <c r="AQ3887" i="1"/>
  <c r="AS3887" i="1"/>
  <c r="A3888" i="1"/>
  <c r="B3888" i="1"/>
  <c r="C3888" i="1"/>
  <c r="J3888" i="1"/>
  <c r="K3888" i="1"/>
  <c r="M3888" i="1"/>
  <c r="AB3888" i="1"/>
  <c r="AF3888" i="1"/>
  <c r="AG3888" i="1"/>
  <c r="AI3888" i="1"/>
  <c r="AJ3888" i="1"/>
  <c r="AL3888" i="1"/>
  <c r="AM3888" i="1"/>
  <c r="AQ3888" i="1"/>
  <c r="AS3888" i="1"/>
  <c r="A3889" i="1"/>
  <c r="B3889" i="1"/>
  <c r="C3889" i="1"/>
  <c r="J3889" i="1"/>
  <c r="K3889" i="1"/>
  <c r="M3889" i="1"/>
  <c r="AB3889" i="1"/>
  <c r="AF3889" i="1"/>
  <c r="AG3889" i="1"/>
  <c r="AI3889" i="1"/>
  <c r="AJ3889" i="1"/>
  <c r="AL3889" i="1"/>
  <c r="AM3889" i="1"/>
  <c r="AQ3889" i="1"/>
  <c r="AS3889" i="1"/>
  <c r="A3890" i="1"/>
  <c r="B3890" i="1"/>
  <c r="C3890" i="1"/>
  <c r="J3890" i="1"/>
  <c r="K3890" i="1"/>
  <c r="M3890" i="1"/>
  <c r="AB3890" i="1"/>
  <c r="AF3890" i="1"/>
  <c r="AG3890" i="1"/>
  <c r="AI3890" i="1"/>
  <c r="AJ3890" i="1"/>
  <c r="AL3890" i="1"/>
  <c r="AM3890" i="1"/>
  <c r="AQ3890" i="1"/>
  <c r="AS3890" i="1"/>
  <c r="A3891" i="1"/>
  <c r="B3891" i="1"/>
  <c r="C3891" i="1"/>
  <c r="J3891" i="1"/>
  <c r="K3891" i="1"/>
  <c r="M3891" i="1"/>
  <c r="AB3891" i="1"/>
  <c r="AF3891" i="1"/>
  <c r="AG3891" i="1"/>
  <c r="AI3891" i="1"/>
  <c r="AJ3891" i="1"/>
  <c r="AL3891" i="1"/>
  <c r="AM3891" i="1"/>
  <c r="AQ3891" i="1"/>
  <c r="AS3891" i="1"/>
  <c r="A3892" i="1"/>
  <c r="B3892" i="1"/>
  <c r="C3892" i="1"/>
  <c r="J3892" i="1"/>
  <c r="K3892" i="1"/>
  <c r="M3892" i="1"/>
  <c r="AB3892" i="1"/>
  <c r="AF3892" i="1"/>
  <c r="AG3892" i="1"/>
  <c r="AI3892" i="1"/>
  <c r="AJ3892" i="1"/>
  <c r="AL3892" i="1"/>
  <c r="AM3892" i="1"/>
  <c r="AQ3892" i="1"/>
  <c r="AS3892" i="1"/>
  <c r="A3893" i="1"/>
  <c r="B3893" i="1"/>
  <c r="C3893" i="1"/>
  <c r="J3893" i="1"/>
  <c r="K3893" i="1"/>
  <c r="M3893" i="1"/>
  <c r="AB3893" i="1"/>
  <c r="AF3893" i="1"/>
  <c r="AG3893" i="1"/>
  <c r="AI3893" i="1"/>
  <c r="AJ3893" i="1"/>
  <c r="AL3893" i="1"/>
  <c r="AM3893" i="1"/>
  <c r="AQ3893" i="1"/>
  <c r="AS3893" i="1"/>
  <c r="A3894" i="1"/>
  <c r="B3894" i="1"/>
  <c r="C3894" i="1"/>
  <c r="J3894" i="1"/>
  <c r="K3894" i="1"/>
  <c r="M3894" i="1"/>
  <c r="AB3894" i="1"/>
  <c r="AF3894" i="1"/>
  <c r="AG3894" i="1"/>
  <c r="AI3894" i="1"/>
  <c r="AJ3894" i="1"/>
  <c r="AL3894" i="1"/>
  <c r="AM3894" i="1"/>
  <c r="AQ3894" i="1"/>
  <c r="AS3894" i="1"/>
  <c r="A3895" i="1"/>
  <c r="B3895" i="1"/>
  <c r="C3895" i="1"/>
  <c r="J3895" i="1"/>
  <c r="K3895" i="1"/>
  <c r="M3895" i="1"/>
  <c r="AB3895" i="1"/>
  <c r="AF3895" i="1"/>
  <c r="AG3895" i="1"/>
  <c r="AI3895" i="1"/>
  <c r="AJ3895" i="1"/>
  <c r="AL3895" i="1"/>
  <c r="AM3895" i="1"/>
  <c r="AQ3895" i="1"/>
  <c r="AS3895" i="1"/>
  <c r="A3896" i="1"/>
  <c r="B3896" i="1"/>
  <c r="C3896" i="1"/>
  <c r="J3896" i="1"/>
  <c r="K3896" i="1"/>
  <c r="M3896" i="1"/>
  <c r="AB3896" i="1"/>
  <c r="AF3896" i="1"/>
  <c r="AG3896" i="1"/>
  <c r="AI3896" i="1"/>
  <c r="AJ3896" i="1"/>
  <c r="AL3896" i="1"/>
  <c r="AM3896" i="1"/>
  <c r="AQ3896" i="1"/>
  <c r="AS3896" i="1"/>
  <c r="A3897" i="1"/>
  <c r="B3897" i="1"/>
  <c r="C3897" i="1"/>
  <c r="J3897" i="1"/>
  <c r="K3897" i="1"/>
  <c r="M3897" i="1"/>
  <c r="AB3897" i="1"/>
  <c r="AF3897" i="1"/>
  <c r="AG3897" i="1"/>
  <c r="AI3897" i="1"/>
  <c r="AJ3897" i="1"/>
  <c r="AL3897" i="1"/>
  <c r="AM3897" i="1"/>
  <c r="AQ3897" i="1"/>
  <c r="AS3897" i="1"/>
  <c r="A3898" i="1"/>
  <c r="B3898" i="1"/>
  <c r="C3898" i="1"/>
  <c r="J3898" i="1"/>
  <c r="K3898" i="1"/>
  <c r="M3898" i="1"/>
  <c r="AB3898" i="1"/>
  <c r="AF3898" i="1"/>
  <c r="AG3898" i="1"/>
  <c r="AI3898" i="1"/>
  <c r="AJ3898" i="1"/>
  <c r="AL3898" i="1"/>
  <c r="AM3898" i="1"/>
  <c r="AQ3898" i="1"/>
  <c r="AS3898" i="1"/>
  <c r="A3899" i="1"/>
  <c r="B3899" i="1"/>
  <c r="C3899" i="1"/>
  <c r="J3899" i="1"/>
  <c r="K3899" i="1"/>
  <c r="M3899" i="1"/>
  <c r="AB3899" i="1"/>
  <c r="AF3899" i="1"/>
  <c r="AG3899" i="1"/>
  <c r="AI3899" i="1"/>
  <c r="AJ3899" i="1"/>
  <c r="AL3899" i="1"/>
  <c r="AM3899" i="1"/>
  <c r="AQ3899" i="1"/>
  <c r="AS3899" i="1"/>
  <c r="A3900" i="1"/>
  <c r="B3900" i="1"/>
  <c r="C3900" i="1"/>
  <c r="J3900" i="1"/>
  <c r="K3900" i="1"/>
  <c r="M3900" i="1"/>
  <c r="AB3900" i="1"/>
  <c r="AF3900" i="1"/>
  <c r="AG3900" i="1"/>
  <c r="AI3900" i="1"/>
  <c r="AJ3900" i="1"/>
  <c r="AL3900" i="1"/>
  <c r="AM3900" i="1"/>
  <c r="AQ3900" i="1"/>
  <c r="AS3900" i="1"/>
  <c r="A3901" i="1"/>
  <c r="B3901" i="1"/>
  <c r="C3901" i="1"/>
  <c r="J3901" i="1"/>
  <c r="K3901" i="1"/>
  <c r="M3901" i="1"/>
  <c r="AB3901" i="1"/>
  <c r="AF3901" i="1"/>
  <c r="AG3901" i="1"/>
  <c r="AI3901" i="1"/>
  <c r="AJ3901" i="1"/>
  <c r="AL3901" i="1"/>
  <c r="AM3901" i="1"/>
  <c r="AQ3901" i="1"/>
  <c r="AS3901" i="1"/>
  <c r="A3902" i="1"/>
  <c r="B3902" i="1"/>
  <c r="C3902" i="1"/>
  <c r="J3902" i="1"/>
  <c r="K3902" i="1"/>
  <c r="M3902" i="1"/>
  <c r="AB3902" i="1"/>
  <c r="AF3902" i="1"/>
  <c r="AG3902" i="1"/>
  <c r="AI3902" i="1"/>
  <c r="AJ3902" i="1"/>
  <c r="AL3902" i="1"/>
  <c r="AM3902" i="1"/>
  <c r="AQ3902" i="1"/>
  <c r="AS3902" i="1"/>
  <c r="A3903" i="1"/>
  <c r="B3903" i="1"/>
  <c r="C3903" i="1"/>
  <c r="J3903" i="1"/>
  <c r="K3903" i="1"/>
  <c r="M3903" i="1"/>
  <c r="AB3903" i="1"/>
  <c r="AF3903" i="1"/>
  <c r="AG3903" i="1"/>
  <c r="AI3903" i="1"/>
  <c r="AJ3903" i="1"/>
  <c r="AL3903" i="1"/>
  <c r="AM3903" i="1"/>
  <c r="AQ3903" i="1"/>
  <c r="AS3903" i="1"/>
  <c r="A3904" i="1"/>
  <c r="B3904" i="1"/>
  <c r="C3904" i="1"/>
  <c r="J3904" i="1"/>
  <c r="K3904" i="1"/>
  <c r="M3904" i="1"/>
  <c r="AB3904" i="1"/>
  <c r="AF3904" i="1"/>
  <c r="AG3904" i="1"/>
  <c r="AI3904" i="1"/>
  <c r="AJ3904" i="1"/>
  <c r="AL3904" i="1"/>
  <c r="AM3904" i="1"/>
  <c r="AQ3904" i="1"/>
  <c r="AS3904" i="1"/>
  <c r="A3905" i="1"/>
  <c r="B3905" i="1"/>
  <c r="C3905" i="1"/>
  <c r="J3905" i="1"/>
  <c r="K3905" i="1"/>
  <c r="M3905" i="1"/>
  <c r="AB3905" i="1"/>
  <c r="AF3905" i="1"/>
  <c r="AG3905" i="1"/>
  <c r="AI3905" i="1"/>
  <c r="AJ3905" i="1"/>
  <c r="AL3905" i="1"/>
  <c r="AM3905" i="1"/>
  <c r="AQ3905" i="1"/>
  <c r="AS3905" i="1"/>
  <c r="A3906" i="1"/>
  <c r="B3906" i="1"/>
  <c r="C3906" i="1"/>
  <c r="J3906" i="1"/>
  <c r="K3906" i="1"/>
  <c r="M3906" i="1"/>
  <c r="AB3906" i="1"/>
  <c r="AF3906" i="1"/>
  <c r="AG3906" i="1"/>
  <c r="AI3906" i="1"/>
  <c r="AJ3906" i="1"/>
  <c r="AL3906" i="1"/>
  <c r="AM3906" i="1"/>
  <c r="AQ3906" i="1"/>
  <c r="AS3906" i="1"/>
  <c r="A3907" i="1"/>
  <c r="B3907" i="1"/>
  <c r="C3907" i="1"/>
  <c r="J3907" i="1"/>
  <c r="K3907" i="1"/>
  <c r="M3907" i="1"/>
  <c r="AB3907" i="1"/>
  <c r="AF3907" i="1"/>
  <c r="AG3907" i="1"/>
  <c r="AI3907" i="1"/>
  <c r="AJ3907" i="1"/>
  <c r="AL3907" i="1"/>
  <c r="AM3907" i="1"/>
  <c r="AQ3907" i="1"/>
  <c r="AS3907" i="1"/>
  <c r="A3908" i="1"/>
  <c r="B3908" i="1"/>
  <c r="C3908" i="1"/>
  <c r="J3908" i="1"/>
  <c r="K3908" i="1"/>
  <c r="M3908" i="1"/>
  <c r="AB3908" i="1"/>
  <c r="AF3908" i="1"/>
  <c r="AG3908" i="1"/>
  <c r="AI3908" i="1"/>
  <c r="AJ3908" i="1"/>
  <c r="AL3908" i="1"/>
  <c r="AM3908" i="1"/>
  <c r="AQ3908" i="1"/>
  <c r="AS3908" i="1"/>
  <c r="A3909" i="1"/>
  <c r="B3909" i="1"/>
  <c r="C3909" i="1"/>
  <c r="J3909" i="1"/>
  <c r="K3909" i="1"/>
  <c r="M3909" i="1"/>
  <c r="AB3909" i="1"/>
  <c r="AF3909" i="1"/>
  <c r="AG3909" i="1"/>
  <c r="AI3909" i="1"/>
  <c r="AJ3909" i="1"/>
  <c r="AL3909" i="1"/>
  <c r="AM3909" i="1"/>
  <c r="AQ3909" i="1"/>
  <c r="AS3909" i="1"/>
  <c r="A3910" i="1"/>
  <c r="B3910" i="1"/>
  <c r="C3910" i="1"/>
  <c r="J3910" i="1"/>
  <c r="K3910" i="1"/>
  <c r="M3910" i="1"/>
  <c r="AB3910" i="1"/>
  <c r="AF3910" i="1"/>
  <c r="AG3910" i="1"/>
  <c r="AI3910" i="1"/>
  <c r="AJ3910" i="1"/>
  <c r="AL3910" i="1"/>
  <c r="AM3910" i="1"/>
  <c r="AQ3910" i="1"/>
  <c r="AS3910" i="1"/>
  <c r="A3911" i="1"/>
  <c r="B3911" i="1"/>
  <c r="C3911" i="1"/>
  <c r="J3911" i="1"/>
  <c r="K3911" i="1"/>
  <c r="M3911" i="1"/>
  <c r="AB3911" i="1"/>
  <c r="AF3911" i="1"/>
  <c r="AG3911" i="1"/>
  <c r="AI3911" i="1"/>
  <c r="AJ3911" i="1"/>
  <c r="AL3911" i="1"/>
  <c r="AM3911" i="1"/>
  <c r="AQ3911" i="1"/>
  <c r="AS3911" i="1"/>
  <c r="A3912" i="1"/>
  <c r="B3912" i="1"/>
  <c r="C3912" i="1"/>
  <c r="J3912" i="1"/>
  <c r="K3912" i="1"/>
  <c r="M3912" i="1"/>
  <c r="AB3912" i="1"/>
  <c r="AF3912" i="1"/>
  <c r="AG3912" i="1"/>
  <c r="AI3912" i="1"/>
  <c r="AJ3912" i="1"/>
  <c r="AL3912" i="1"/>
  <c r="AM3912" i="1"/>
  <c r="AQ3912" i="1"/>
  <c r="AS3912" i="1"/>
  <c r="A3913" i="1"/>
  <c r="B3913" i="1"/>
  <c r="C3913" i="1"/>
  <c r="J3913" i="1"/>
  <c r="K3913" i="1"/>
  <c r="M3913" i="1"/>
  <c r="AB3913" i="1"/>
  <c r="AF3913" i="1"/>
  <c r="AG3913" i="1"/>
  <c r="AI3913" i="1"/>
  <c r="AJ3913" i="1"/>
  <c r="AL3913" i="1"/>
  <c r="AM3913" i="1"/>
  <c r="AQ3913" i="1"/>
  <c r="AS3913" i="1"/>
  <c r="A3914" i="1"/>
  <c r="B3914" i="1"/>
  <c r="C3914" i="1"/>
  <c r="J3914" i="1"/>
  <c r="K3914" i="1"/>
  <c r="M3914" i="1"/>
  <c r="AB3914" i="1"/>
  <c r="AF3914" i="1"/>
  <c r="AG3914" i="1"/>
  <c r="AI3914" i="1"/>
  <c r="AJ3914" i="1"/>
  <c r="AL3914" i="1"/>
  <c r="AM3914" i="1"/>
  <c r="AQ3914" i="1"/>
  <c r="AS3914" i="1"/>
  <c r="A3915" i="1"/>
  <c r="B3915" i="1"/>
  <c r="C3915" i="1"/>
  <c r="J3915" i="1"/>
  <c r="K3915" i="1"/>
  <c r="M3915" i="1"/>
  <c r="AB3915" i="1"/>
  <c r="AF3915" i="1"/>
  <c r="AG3915" i="1"/>
  <c r="AI3915" i="1"/>
  <c r="AJ3915" i="1"/>
  <c r="AL3915" i="1"/>
  <c r="AM3915" i="1"/>
  <c r="AQ3915" i="1"/>
  <c r="AS3915" i="1"/>
  <c r="A3916" i="1"/>
  <c r="B3916" i="1"/>
  <c r="C3916" i="1"/>
  <c r="J3916" i="1"/>
  <c r="K3916" i="1"/>
  <c r="M3916" i="1"/>
  <c r="AB3916" i="1"/>
  <c r="AF3916" i="1"/>
  <c r="AG3916" i="1"/>
  <c r="AI3916" i="1"/>
  <c r="AJ3916" i="1"/>
  <c r="AL3916" i="1"/>
  <c r="AM3916" i="1"/>
  <c r="AQ3916" i="1"/>
  <c r="AS3916" i="1"/>
  <c r="A3917" i="1"/>
  <c r="B3917" i="1"/>
  <c r="C3917" i="1"/>
  <c r="J3917" i="1"/>
  <c r="K3917" i="1"/>
  <c r="M3917" i="1"/>
  <c r="AB3917" i="1"/>
  <c r="AF3917" i="1"/>
  <c r="AG3917" i="1"/>
  <c r="AI3917" i="1"/>
  <c r="AJ3917" i="1"/>
  <c r="AL3917" i="1"/>
  <c r="AM3917" i="1"/>
  <c r="AQ3917" i="1"/>
  <c r="AS3917" i="1"/>
  <c r="A3918" i="1"/>
  <c r="B3918" i="1"/>
  <c r="C3918" i="1"/>
  <c r="J3918" i="1"/>
  <c r="K3918" i="1"/>
  <c r="M3918" i="1"/>
  <c r="AB3918" i="1"/>
  <c r="AF3918" i="1"/>
  <c r="AG3918" i="1"/>
  <c r="AI3918" i="1"/>
  <c r="AJ3918" i="1"/>
  <c r="AL3918" i="1"/>
  <c r="AM3918" i="1"/>
  <c r="AQ3918" i="1"/>
  <c r="AS3918" i="1"/>
  <c r="A3919" i="1"/>
  <c r="B3919" i="1"/>
  <c r="C3919" i="1"/>
  <c r="J3919" i="1"/>
  <c r="K3919" i="1"/>
  <c r="M3919" i="1"/>
  <c r="AB3919" i="1"/>
  <c r="AF3919" i="1"/>
  <c r="AG3919" i="1"/>
  <c r="AI3919" i="1"/>
  <c r="AJ3919" i="1"/>
  <c r="AL3919" i="1"/>
  <c r="AM3919" i="1"/>
  <c r="AQ3919" i="1"/>
  <c r="AS3919" i="1"/>
  <c r="A3920" i="1"/>
  <c r="B3920" i="1"/>
  <c r="C3920" i="1"/>
  <c r="J3920" i="1"/>
  <c r="K3920" i="1"/>
  <c r="M3920" i="1"/>
  <c r="AB3920" i="1"/>
  <c r="AF3920" i="1"/>
  <c r="AG3920" i="1"/>
  <c r="AI3920" i="1"/>
  <c r="AJ3920" i="1"/>
  <c r="AL3920" i="1"/>
  <c r="AM3920" i="1"/>
  <c r="AQ3920" i="1"/>
  <c r="AS3920" i="1"/>
  <c r="A3921" i="1"/>
  <c r="B3921" i="1"/>
  <c r="C3921" i="1"/>
  <c r="J3921" i="1"/>
  <c r="K3921" i="1"/>
  <c r="M3921" i="1"/>
  <c r="AB3921" i="1"/>
  <c r="AF3921" i="1"/>
  <c r="AG3921" i="1"/>
  <c r="AI3921" i="1"/>
  <c r="AJ3921" i="1"/>
  <c r="AL3921" i="1"/>
  <c r="AM3921" i="1"/>
  <c r="AQ3921" i="1"/>
  <c r="AS3921" i="1"/>
  <c r="A3922" i="1"/>
  <c r="B3922" i="1"/>
  <c r="C3922" i="1"/>
  <c r="J3922" i="1"/>
  <c r="K3922" i="1"/>
  <c r="M3922" i="1"/>
  <c r="AB3922" i="1"/>
  <c r="AF3922" i="1"/>
  <c r="AG3922" i="1"/>
  <c r="AI3922" i="1"/>
  <c r="AJ3922" i="1"/>
  <c r="AL3922" i="1"/>
  <c r="AM3922" i="1"/>
  <c r="AQ3922" i="1"/>
  <c r="AS3922" i="1"/>
  <c r="A3923" i="1"/>
  <c r="B3923" i="1"/>
  <c r="C3923" i="1"/>
  <c r="J3923" i="1"/>
  <c r="K3923" i="1"/>
  <c r="M3923" i="1"/>
  <c r="AB3923" i="1"/>
  <c r="AF3923" i="1"/>
  <c r="AG3923" i="1"/>
  <c r="AI3923" i="1"/>
  <c r="AJ3923" i="1"/>
  <c r="AL3923" i="1"/>
  <c r="AM3923" i="1"/>
  <c r="AQ3923" i="1"/>
  <c r="AS3923" i="1"/>
  <c r="A3924" i="1"/>
  <c r="B3924" i="1"/>
  <c r="C3924" i="1"/>
  <c r="J3924" i="1"/>
  <c r="K3924" i="1"/>
  <c r="M3924" i="1"/>
  <c r="AB3924" i="1"/>
  <c r="AF3924" i="1"/>
  <c r="AG3924" i="1"/>
  <c r="AI3924" i="1"/>
  <c r="AJ3924" i="1"/>
  <c r="AL3924" i="1"/>
  <c r="AM3924" i="1"/>
  <c r="AQ3924" i="1"/>
  <c r="AS3924" i="1"/>
  <c r="A3925" i="1"/>
  <c r="B3925" i="1"/>
  <c r="C3925" i="1"/>
  <c r="J3925" i="1"/>
  <c r="K3925" i="1"/>
  <c r="M3925" i="1"/>
  <c r="AB3925" i="1"/>
  <c r="AF3925" i="1"/>
  <c r="AG3925" i="1"/>
  <c r="AI3925" i="1"/>
  <c r="AJ3925" i="1"/>
  <c r="AL3925" i="1"/>
  <c r="AM3925" i="1"/>
  <c r="AQ3925" i="1"/>
  <c r="AS3925" i="1"/>
  <c r="A3926" i="1"/>
  <c r="B3926" i="1"/>
  <c r="C3926" i="1"/>
  <c r="J3926" i="1"/>
  <c r="K3926" i="1"/>
  <c r="M3926" i="1"/>
  <c r="AB3926" i="1"/>
  <c r="AF3926" i="1"/>
  <c r="AG3926" i="1"/>
  <c r="AI3926" i="1"/>
  <c r="AJ3926" i="1"/>
  <c r="AL3926" i="1"/>
  <c r="AM3926" i="1"/>
  <c r="AQ3926" i="1"/>
  <c r="AS3926" i="1"/>
  <c r="A3927" i="1"/>
  <c r="B3927" i="1"/>
  <c r="C3927" i="1"/>
  <c r="J3927" i="1"/>
  <c r="K3927" i="1"/>
  <c r="M3927" i="1"/>
  <c r="AB3927" i="1"/>
  <c r="AF3927" i="1"/>
  <c r="AG3927" i="1"/>
  <c r="AI3927" i="1"/>
  <c r="AJ3927" i="1"/>
  <c r="AL3927" i="1"/>
  <c r="AM3927" i="1"/>
  <c r="AQ3927" i="1"/>
  <c r="AS3927" i="1"/>
  <c r="A3928" i="1"/>
  <c r="B3928" i="1"/>
  <c r="C3928" i="1"/>
  <c r="J3928" i="1"/>
  <c r="K3928" i="1"/>
  <c r="M3928" i="1"/>
  <c r="AB3928" i="1"/>
  <c r="AF3928" i="1"/>
  <c r="AG3928" i="1"/>
  <c r="AI3928" i="1"/>
  <c r="AJ3928" i="1"/>
  <c r="AL3928" i="1"/>
  <c r="AM3928" i="1"/>
  <c r="AQ3928" i="1"/>
  <c r="AS3928" i="1"/>
  <c r="A3929" i="1"/>
  <c r="B3929" i="1"/>
  <c r="C3929" i="1"/>
  <c r="J3929" i="1"/>
  <c r="K3929" i="1"/>
  <c r="M3929" i="1"/>
  <c r="AB3929" i="1"/>
  <c r="AF3929" i="1"/>
  <c r="AG3929" i="1"/>
  <c r="AI3929" i="1"/>
  <c r="AJ3929" i="1"/>
  <c r="AL3929" i="1"/>
  <c r="AM3929" i="1"/>
  <c r="AQ3929" i="1"/>
  <c r="AS3929" i="1"/>
  <c r="A3930" i="1"/>
  <c r="B3930" i="1"/>
  <c r="C3930" i="1"/>
  <c r="J3930" i="1"/>
  <c r="K3930" i="1"/>
  <c r="M3930" i="1"/>
  <c r="AB3930" i="1"/>
  <c r="AF3930" i="1"/>
  <c r="AG3930" i="1"/>
  <c r="AI3930" i="1"/>
  <c r="AJ3930" i="1"/>
  <c r="AL3930" i="1"/>
  <c r="AM3930" i="1"/>
  <c r="AQ3930" i="1"/>
  <c r="AS3930" i="1"/>
  <c r="A3931" i="1"/>
  <c r="B3931" i="1"/>
  <c r="C3931" i="1"/>
  <c r="J3931" i="1"/>
  <c r="K3931" i="1"/>
  <c r="M3931" i="1"/>
  <c r="AB3931" i="1"/>
  <c r="AF3931" i="1"/>
  <c r="AG3931" i="1"/>
  <c r="AI3931" i="1"/>
  <c r="AJ3931" i="1"/>
  <c r="AL3931" i="1"/>
  <c r="AM3931" i="1"/>
  <c r="AQ3931" i="1"/>
  <c r="AS3931" i="1"/>
  <c r="A3932" i="1"/>
  <c r="B3932" i="1"/>
  <c r="C3932" i="1"/>
  <c r="J3932" i="1"/>
  <c r="K3932" i="1"/>
  <c r="M3932" i="1"/>
  <c r="AB3932" i="1"/>
  <c r="AF3932" i="1"/>
  <c r="AG3932" i="1"/>
  <c r="AI3932" i="1"/>
  <c r="AJ3932" i="1"/>
  <c r="AL3932" i="1"/>
  <c r="AM3932" i="1"/>
  <c r="AQ3932" i="1"/>
  <c r="AS3932" i="1"/>
  <c r="A3933" i="1"/>
  <c r="B3933" i="1"/>
  <c r="C3933" i="1"/>
  <c r="J3933" i="1"/>
  <c r="K3933" i="1"/>
  <c r="M3933" i="1"/>
  <c r="AB3933" i="1"/>
  <c r="AF3933" i="1"/>
  <c r="AG3933" i="1"/>
  <c r="AI3933" i="1"/>
  <c r="AJ3933" i="1"/>
  <c r="AL3933" i="1"/>
  <c r="AM3933" i="1"/>
  <c r="AQ3933" i="1"/>
  <c r="AS3933" i="1"/>
  <c r="A3934" i="1"/>
  <c r="B3934" i="1"/>
  <c r="C3934" i="1"/>
  <c r="J3934" i="1"/>
  <c r="K3934" i="1"/>
  <c r="M3934" i="1"/>
  <c r="AB3934" i="1"/>
  <c r="AF3934" i="1"/>
  <c r="AG3934" i="1"/>
  <c r="AI3934" i="1"/>
  <c r="AJ3934" i="1"/>
  <c r="AL3934" i="1"/>
  <c r="AM3934" i="1"/>
  <c r="AQ3934" i="1"/>
  <c r="AS3934" i="1"/>
  <c r="A3935" i="1"/>
  <c r="B3935" i="1"/>
  <c r="C3935" i="1"/>
  <c r="J3935" i="1"/>
  <c r="K3935" i="1"/>
  <c r="M3935" i="1"/>
  <c r="AB3935" i="1"/>
  <c r="AF3935" i="1"/>
  <c r="AG3935" i="1"/>
  <c r="AI3935" i="1"/>
  <c r="AJ3935" i="1"/>
  <c r="AL3935" i="1"/>
  <c r="AM3935" i="1"/>
  <c r="AQ3935" i="1"/>
  <c r="AS3935" i="1"/>
  <c r="A3936" i="1"/>
  <c r="B3936" i="1"/>
  <c r="C3936" i="1"/>
  <c r="J3936" i="1"/>
  <c r="K3936" i="1"/>
  <c r="M3936" i="1"/>
  <c r="AB3936" i="1"/>
  <c r="AF3936" i="1"/>
  <c r="AG3936" i="1"/>
  <c r="AI3936" i="1"/>
  <c r="AJ3936" i="1"/>
  <c r="AL3936" i="1"/>
  <c r="AM3936" i="1"/>
  <c r="AQ3936" i="1"/>
  <c r="AS3936" i="1"/>
  <c r="A3937" i="1"/>
  <c r="B3937" i="1"/>
  <c r="C3937" i="1"/>
  <c r="J3937" i="1"/>
  <c r="K3937" i="1"/>
  <c r="M3937" i="1"/>
  <c r="AB3937" i="1"/>
  <c r="AF3937" i="1"/>
  <c r="AG3937" i="1"/>
  <c r="AI3937" i="1"/>
  <c r="AJ3937" i="1"/>
  <c r="AL3937" i="1"/>
  <c r="AM3937" i="1"/>
  <c r="AQ3937" i="1"/>
  <c r="AS3937" i="1"/>
  <c r="A3938" i="1"/>
  <c r="B3938" i="1"/>
  <c r="C3938" i="1"/>
  <c r="J3938" i="1"/>
  <c r="K3938" i="1"/>
  <c r="M3938" i="1"/>
  <c r="AB3938" i="1"/>
  <c r="AF3938" i="1"/>
  <c r="AG3938" i="1"/>
  <c r="AI3938" i="1"/>
  <c r="AJ3938" i="1"/>
  <c r="AL3938" i="1"/>
  <c r="AM3938" i="1"/>
  <c r="AQ3938" i="1"/>
  <c r="AS3938" i="1"/>
  <c r="A3939" i="1"/>
  <c r="B3939" i="1"/>
  <c r="C3939" i="1"/>
  <c r="J3939" i="1"/>
  <c r="K3939" i="1"/>
  <c r="M3939" i="1"/>
  <c r="AB3939" i="1"/>
  <c r="AF3939" i="1"/>
  <c r="AG3939" i="1"/>
  <c r="AI3939" i="1"/>
  <c r="AJ3939" i="1"/>
  <c r="AL3939" i="1"/>
  <c r="AM3939" i="1"/>
  <c r="AQ3939" i="1"/>
  <c r="AS3939" i="1"/>
  <c r="A3940" i="1"/>
  <c r="B3940" i="1"/>
  <c r="C3940" i="1"/>
  <c r="J3940" i="1"/>
  <c r="K3940" i="1"/>
  <c r="M3940" i="1"/>
  <c r="AB3940" i="1"/>
  <c r="AF3940" i="1"/>
  <c r="AG3940" i="1"/>
  <c r="AI3940" i="1"/>
  <c r="AJ3940" i="1"/>
  <c r="AL3940" i="1"/>
  <c r="AM3940" i="1"/>
  <c r="AQ3940" i="1"/>
  <c r="AS3940" i="1"/>
  <c r="A3941" i="1"/>
  <c r="B3941" i="1"/>
  <c r="C3941" i="1"/>
  <c r="J3941" i="1"/>
  <c r="K3941" i="1"/>
  <c r="M3941" i="1"/>
  <c r="AB3941" i="1"/>
  <c r="AF3941" i="1"/>
  <c r="AG3941" i="1"/>
  <c r="AI3941" i="1"/>
  <c r="AJ3941" i="1"/>
  <c r="AL3941" i="1"/>
  <c r="AM3941" i="1"/>
  <c r="AQ3941" i="1"/>
  <c r="AS3941" i="1"/>
  <c r="A3942" i="1"/>
  <c r="B3942" i="1"/>
  <c r="C3942" i="1"/>
  <c r="J3942" i="1"/>
  <c r="K3942" i="1"/>
  <c r="M3942" i="1"/>
  <c r="AB3942" i="1"/>
  <c r="AF3942" i="1"/>
  <c r="AG3942" i="1"/>
  <c r="AI3942" i="1"/>
  <c r="AJ3942" i="1"/>
  <c r="AL3942" i="1"/>
  <c r="AM3942" i="1"/>
  <c r="AQ3942" i="1"/>
  <c r="AS3942" i="1"/>
  <c r="A3943" i="1"/>
  <c r="B3943" i="1"/>
  <c r="C3943" i="1"/>
  <c r="J3943" i="1"/>
  <c r="K3943" i="1"/>
  <c r="M3943" i="1"/>
  <c r="AB3943" i="1"/>
  <c r="AF3943" i="1"/>
  <c r="AG3943" i="1"/>
  <c r="AI3943" i="1"/>
  <c r="AJ3943" i="1"/>
  <c r="AL3943" i="1"/>
  <c r="AM3943" i="1"/>
  <c r="AQ3943" i="1"/>
  <c r="AS3943" i="1"/>
  <c r="A3944" i="1"/>
  <c r="B3944" i="1"/>
  <c r="C3944" i="1"/>
  <c r="J3944" i="1"/>
  <c r="K3944" i="1"/>
  <c r="M3944" i="1"/>
  <c r="AB3944" i="1"/>
  <c r="AF3944" i="1"/>
  <c r="AG3944" i="1"/>
  <c r="AI3944" i="1"/>
  <c r="AJ3944" i="1"/>
  <c r="AL3944" i="1"/>
  <c r="AM3944" i="1"/>
  <c r="AQ3944" i="1"/>
  <c r="AS3944" i="1"/>
  <c r="A3945" i="1"/>
  <c r="B3945" i="1"/>
  <c r="C3945" i="1"/>
  <c r="J3945" i="1"/>
  <c r="K3945" i="1"/>
  <c r="M3945" i="1"/>
  <c r="AB3945" i="1"/>
  <c r="AF3945" i="1"/>
  <c r="AG3945" i="1"/>
  <c r="AI3945" i="1"/>
  <c r="AJ3945" i="1"/>
  <c r="AL3945" i="1"/>
  <c r="AM3945" i="1"/>
  <c r="AQ3945" i="1"/>
  <c r="AS3945" i="1"/>
  <c r="A3946" i="1"/>
  <c r="B3946" i="1"/>
  <c r="C3946" i="1"/>
  <c r="J3946" i="1"/>
  <c r="K3946" i="1"/>
  <c r="M3946" i="1"/>
  <c r="AB3946" i="1"/>
  <c r="AF3946" i="1"/>
  <c r="AG3946" i="1"/>
  <c r="AI3946" i="1"/>
  <c r="AJ3946" i="1"/>
  <c r="AL3946" i="1"/>
  <c r="AM3946" i="1"/>
  <c r="AQ3946" i="1"/>
  <c r="AS3946" i="1"/>
  <c r="A3947" i="1"/>
  <c r="B3947" i="1"/>
  <c r="C3947" i="1"/>
  <c r="J3947" i="1"/>
  <c r="K3947" i="1"/>
  <c r="M3947" i="1"/>
  <c r="AB3947" i="1"/>
  <c r="AF3947" i="1"/>
  <c r="AG3947" i="1"/>
  <c r="AI3947" i="1"/>
  <c r="AJ3947" i="1"/>
  <c r="AL3947" i="1"/>
  <c r="AM3947" i="1"/>
  <c r="AQ3947" i="1"/>
  <c r="AS3947" i="1"/>
  <c r="A3948" i="1"/>
  <c r="B3948" i="1"/>
  <c r="C3948" i="1"/>
  <c r="J3948" i="1"/>
  <c r="K3948" i="1"/>
  <c r="M3948" i="1"/>
  <c r="AB3948" i="1"/>
  <c r="AF3948" i="1"/>
  <c r="AG3948" i="1"/>
  <c r="AI3948" i="1"/>
  <c r="AJ3948" i="1"/>
  <c r="AL3948" i="1"/>
  <c r="AM3948" i="1"/>
  <c r="AQ3948" i="1"/>
  <c r="AS3948" i="1"/>
  <c r="A3949" i="1"/>
  <c r="B3949" i="1"/>
  <c r="C3949" i="1"/>
  <c r="J3949" i="1"/>
  <c r="K3949" i="1"/>
  <c r="M3949" i="1"/>
  <c r="AB3949" i="1"/>
  <c r="AF3949" i="1"/>
  <c r="AG3949" i="1"/>
  <c r="AI3949" i="1"/>
  <c r="AJ3949" i="1"/>
  <c r="AL3949" i="1"/>
  <c r="AM3949" i="1"/>
  <c r="AQ3949" i="1"/>
  <c r="AS3949" i="1"/>
  <c r="A3950" i="1"/>
  <c r="B3950" i="1"/>
  <c r="C3950" i="1"/>
  <c r="J3950" i="1"/>
  <c r="K3950" i="1"/>
  <c r="M3950" i="1"/>
  <c r="AB3950" i="1"/>
  <c r="AF3950" i="1"/>
  <c r="AG3950" i="1"/>
  <c r="AI3950" i="1"/>
  <c r="AJ3950" i="1"/>
  <c r="AL3950" i="1"/>
  <c r="AM3950" i="1"/>
  <c r="AQ3950" i="1"/>
  <c r="AS3950" i="1"/>
  <c r="A3951" i="1"/>
  <c r="B3951" i="1"/>
  <c r="C3951" i="1"/>
  <c r="J3951" i="1"/>
  <c r="K3951" i="1"/>
  <c r="M3951" i="1"/>
  <c r="AB3951" i="1"/>
  <c r="AF3951" i="1"/>
  <c r="AG3951" i="1"/>
  <c r="AI3951" i="1"/>
  <c r="AJ3951" i="1"/>
  <c r="AL3951" i="1"/>
  <c r="AM3951" i="1"/>
  <c r="AQ3951" i="1"/>
  <c r="AS3951" i="1"/>
  <c r="A3952" i="1"/>
  <c r="B3952" i="1"/>
  <c r="C3952" i="1"/>
  <c r="J3952" i="1"/>
  <c r="K3952" i="1"/>
  <c r="M3952" i="1"/>
  <c r="AB3952" i="1"/>
  <c r="AF3952" i="1"/>
  <c r="AG3952" i="1"/>
  <c r="AI3952" i="1"/>
  <c r="AJ3952" i="1"/>
  <c r="AL3952" i="1"/>
  <c r="AM3952" i="1"/>
  <c r="AQ3952" i="1"/>
  <c r="AS3952" i="1"/>
  <c r="A3953" i="1"/>
  <c r="B3953" i="1"/>
  <c r="C3953" i="1"/>
  <c r="J3953" i="1"/>
  <c r="K3953" i="1"/>
  <c r="M3953" i="1"/>
  <c r="AB3953" i="1"/>
  <c r="AF3953" i="1"/>
  <c r="AG3953" i="1"/>
  <c r="AI3953" i="1"/>
  <c r="AJ3953" i="1"/>
  <c r="AL3953" i="1"/>
  <c r="AM3953" i="1"/>
  <c r="AQ3953" i="1"/>
  <c r="AS3953" i="1"/>
  <c r="A3954" i="1"/>
  <c r="B3954" i="1"/>
  <c r="C3954" i="1"/>
  <c r="J3954" i="1"/>
  <c r="K3954" i="1"/>
  <c r="M3954" i="1"/>
  <c r="AB3954" i="1"/>
  <c r="AF3954" i="1"/>
  <c r="AG3954" i="1"/>
  <c r="AI3954" i="1"/>
  <c r="AJ3954" i="1"/>
  <c r="AL3954" i="1"/>
  <c r="AM3954" i="1"/>
  <c r="AQ3954" i="1"/>
  <c r="AS3954" i="1"/>
  <c r="A3955" i="1"/>
  <c r="B3955" i="1"/>
  <c r="C3955" i="1"/>
  <c r="J3955" i="1"/>
  <c r="K3955" i="1"/>
  <c r="M3955" i="1"/>
  <c r="AB3955" i="1"/>
  <c r="AF3955" i="1"/>
  <c r="AG3955" i="1"/>
  <c r="AI3955" i="1"/>
  <c r="AJ3955" i="1"/>
  <c r="AL3955" i="1"/>
  <c r="AM3955" i="1"/>
  <c r="AQ3955" i="1"/>
  <c r="AS3955" i="1"/>
  <c r="A3956" i="1"/>
  <c r="B3956" i="1"/>
  <c r="C3956" i="1"/>
  <c r="J3956" i="1"/>
  <c r="K3956" i="1"/>
  <c r="M3956" i="1"/>
  <c r="AB3956" i="1"/>
  <c r="AF3956" i="1"/>
  <c r="AG3956" i="1"/>
  <c r="AI3956" i="1"/>
  <c r="AJ3956" i="1"/>
  <c r="AL3956" i="1"/>
  <c r="AM3956" i="1"/>
  <c r="AQ3956" i="1"/>
  <c r="AS3956" i="1"/>
  <c r="A3957" i="1"/>
  <c r="B3957" i="1"/>
  <c r="C3957" i="1"/>
  <c r="J3957" i="1"/>
  <c r="K3957" i="1"/>
  <c r="M3957" i="1"/>
  <c r="AB3957" i="1"/>
  <c r="AF3957" i="1"/>
  <c r="AG3957" i="1"/>
  <c r="AI3957" i="1"/>
  <c r="AJ3957" i="1"/>
  <c r="AL3957" i="1"/>
  <c r="AM3957" i="1"/>
  <c r="AQ3957" i="1"/>
  <c r="AS3957" i="1"/>
  <c r="A3958" i="1"/>
  <c r="B3958" i="1"/>
  <c r="C3958" i="1"/>
  <c r="J3958" i="1"/>
  <c r="K3958" i="1"/>
  <c r="M3958" i="1"/>
  <c r="AB3958" i="1"/>
  <c r="AF3958" i="1"/>
  <c r="AG3958" i="1"/>
  <c r="AI3958" i="1"/>
  <c r="AJ3958" i="1"/>
  <c r="AL3958" i="1"/>
  <c r="AM3958" i="1"/>
  <c r="AQ3958" i="1"/>
  <c r="AS3958" i="1"/>
  <c r="A3959" i="1"/>
  <c r="B3959" i="1"/>
  <c r="C3959" i="1"/>
  <c r="J3959" i="1"/>
  <c r="K3959" i="1"/>
  <c r="M3959" i="1"/>
  <c r="AB3959" i="1"/>
  <c r="AF3959" i="1"/>
  <c r="AG3959" i="1"/>
  <c r="AI3959" i="1"/>
  <c r="AJ3959" i="1"/>
  <c r="AL3959" i="1"/>
  <c r="AM3959" i="1"/>
  <c r="AQ3959" i="1"/>
  <c r="AS3959" i="1"/>
  <c r="A3960" i="1"/>
  <c r="B3960" i="1"/>
  <c r="C3960" i="1"/>
  <c r="J3960" i="1"/>
  <c r="K3960" i="1"/>
  <c r="M3960" i="1"/>
  <c r="AB3960" i="1"/>
  <c r="AF3960" i="1"/>
  <c r="AG3960" i="1"/>
  <c r="AI3960" i="1"/>
  <c r="AJ3960" i="1"/>
  <c r="AL3960" i="1"/>
  <c r="AM3960" i="1"/>
  <c r="AQ3960" i="1"/>
  <c r="AS3960" i="1"/>
  <c r="A3961" i="1"/>
  <c r="B3961" i="1"/>
  <c r="C3961" i="1"/>
  <c r="J3961" i="1"/>
  <c r="K3961" i="1"/>
  <c r="M3961" i="1"/>
  <c r="AB3961" i="1"/>
  <c r="AF3961" i="1"/>
  <c r="AG3961" i="1"/>
  <c r="AI3961" i="1"/>
  <c r="AJ3961" i="1"/>
  <c r="AL3961" i="1"/>
  <c r="AM3961" i="1"/>
  <c r="AQ3961" i="1"/>
  <c r="AS3961" i="1"/>
  <c r="A3962" i="1"/>
  <c r="B3962" i="1"/>
  <c r="C3962" i="1"/>
  <c r="J3962" i="1"/>
  <c r="K3962" i="1"/>
  <c r="M3962" i="1"/>
  <c r="AB3962" i="1"/>
  <c r="AF3962" i="1"/>
  <c r="AG3962" i="1"/>
  <c r="AI3962" i="1"/>
  <c r="AJ3962" i="1"/>
  <c r="AL3962" i="1"/>
  <c r="AM3962" i="1"/>
  <c r="AQ3962" i="1"/>
  <c r="AS3962" i="1"/>
  <c r="A3963" i="1"/>
  <c r="B3963" i="1"/>
  <c r="C3963" i="1"/>
  <c r="J3963" i="1"/>
  <c r="K3963" i="1"/>
  <c r="M3963" i="1"/>
  <c r="AB3963" i="1"/>
  <c r="AF3963" i="1"/>
  <c r="AG3963" i="1"/>
  <c r="AI3963" i="1"/>
  <c r="AJ3963" i="1"/>
  <c r="AL3963" i="1"/>
  <c r="AM3963" i="1"/>
  <c r="AQ3963" i="1"/>
  <c r="AS3963" i="1"/>
  <c r="A3964" i="1"/>
  <c r="B3964" i="1"/>
  <c r="C3964" i="1"/>
  <c r="J3964" i="1"/>
  <c r="K3964" i="1"/>
  <c r="M3964" i="1"/>
  <c r="AB3964" i="1"/>
  <c r="AF3964" i="1"/>
  <c r="AG3964" i="1"/>
  <c r="AI3964" i="1"/>
  <c r="AJ3964" i="1"/>
  <c r="AL3964" i="1"/>
  <c r="AM3964" i="1"/>
  <c r="AQ3964" i="1"/>
  <c r="AS3964" i="1"/>
  <c r="A3965" i="1"/>
  <c r="B3965" i="1"/>
  <c r="C3965" i="1"/>
  <c r="J3965" i="1"/>
  <c r="K3965" i="1"/>
  <c r="M3965" i="1"/>
  <c r="AB3965" i="1"/>
  <c r="AF3965" i="1"/>
  <c r="AG3965" i="1"/>
  <c r="AI3965" i="1"/>
  <c r="AJ3965" i="1"/>
  <c r="AL3965" i="1"/>
  <c r="AM3965" i="1"/>
  <c r="AQ3965" i="1"/>
  <c r="AS3965" i="1"/>
  <c r="A3966" i="1"/>
  <c r="B3966" i="1"/>
  <c r="C3966" i="1"/>
  <c r="J3966" i="1"/>
  <c r="K3966" i="1"/>
  <c r="M3966" i="1"/>
  <c r="AB3966" i="1"/>
  <c r="AF3966" i="1"/>
  <c r="AG3966" i="1"/>
  <c r="AI3966" i="1"/>
  <c r="AJ3966" i="1"/>
  <c r="AL3966" i="1"/>
  <c r="AM3966" i="1"/>
  <c r="AQ3966" i="1"/>
  <c r="AS3966" i="1"/>
  <c r="A3967" i="1"/>
  <c r="B3967" i="1"/>
  <c r="C3967" i="1"/>
  <c r="J3967" i="1"/>
  <c r="K3967" i="1"/>
  <c r="M3967" i="1"/>
  <c r="AB3967" i="1"/>
  <c r="AF3967" i="1"/>
  <c r="AG3967" i="1"/>
  <c r="AI3967" i="1"/>
  <c r="AJ3967" i="1"/>
  <c r="AL3967" i="1"/>
  <c r="AM3967" i="1"/>
  <c r="AQ3967" i="1"/>
  <c r="AS3967" i="1"/>
  <c r="A3968" i="1"/>
  <c r="B3968" i="1"/>
  <c r="C3968" i="1"/>
  <c r="J3968" i="1"/>
  <c r="K3968" i="1"/>
  <c r="M3968" i="1"/>
  <c r="AB3968" i="1"/>
  <c r="AF3968" i="1"/>
  <c r="AG3968" i="1"/>
  <c r="AI3968" i="1"/>
  <c r="AJ3968" i="1"/>
  <c r="AL3968" i="1"/>
  <c r="AM3968" i="1"/>
  <c r="AQ3968" i="1"/>
  <c r="AS3968" i="1"/>
  <c r="A3969" i="1"/>
  <c r="B3969" i="1"/>
  <c r="C3969" i="1"/>
  <c r="J3969" i="1"/>
  <c r="K3969" i="1"/>
  <c r="M3969" i="1"/>
  <c r="AB3969" i="1"/>
  <c r="AF3969" i="1"/>
  <c r="AG3969" i="1"/>
  <c r="AI3969" i="1"/>
  <c r="AJ3969" i="1"/>
  <c r="AL3969" i="1"/>
  <c r="AM3969" i="1"/>
  <c r="AQ3969" i="1"/>
  <c r="AS3969" i="1"/>
  <c r="A3970" i="1"/>
  <c r="B3970" i="1"/>
  <c r="C3970" i="1"/>
  <c r="J3970" i="1"/>
  <c r="K3970" i="1"/>
  <c r="M3970" i="1"/>
  <c r="AB3970" i="1"/>
  <c r="AF3970" i="1"/>
  <c r="AG3970" i="1"/>
  <c r="AI3970" i="1"/>
  <c r="AJ3970" i="1"/>
  <c r="AL3970" i="1"/>
  <c r="AM3970" i="1"/>
  <c r="AQ3970" i="1"/>
  <c r="AS3970" i="1"/>
  <c r="A3971" i="1"/>
  <c r="B3971" i="1"/>
  <c r="C3971" i="1"/>
  <c r="J3971" i="1"/>
  <c r="K3971" i="1"/>
  <c r="M3971" i="1"/>
  <c r="AB3971" i="1"/>
  <c r="AF3971" i="1"/>
  <c r="AG3971" i="1"/>
  <c r="AI3971" i="1"/>
  <c r="AJ3971" i="1"/>
  <c r="AL3971" i="1"/>
  <c r="AM3971" i="1"/>
  <c r="AQ3971" i="1"/>
  <c r="AS3971" i="1"/>
  <c r="A3972" i="1"/>
  <c r="B3972" i="1"/>
  <c r="C3972" i="1"/>
  <c r="J3972" i="1"/>
  <c r="K3972" i="1"/>
  <c r="M3972" i="1"/>
  <c r="AB3972" i="1"/>
  <c r="AF3972" i="1"/>
  <c r="AG3972" i="1"/>
  <c r="AI3972" i="1"/>
  <c r="AJ3972" i="1"/>
  <c r="AL3972" i="1"/>
  <c r="AM3972" i="1"/>
  <c r="AQ3972" i="1"/>
  <c r="AS3972" i="1"/>
  <c r="A3973" i="1"/>
  <c r="B3973" i="1"/>
  <c r="C3973" i="1"/>
  <c r="J3973" i="1"/>
  <c r="K3973" i="1"/>
  <c r="M3973" i="1"/>
  <c r="AB3973" i="1"/>
  <c r="AF3973" i="1"/>
  <c r="AG3973" i="1"/>
  <c r="AI3973" i="1"/>
  <c r="AJ3973" i="1"/>
  <c r="AL3973" i="1"/>
  <c r="AM3973" i="1"/>
  <c r="AQ3973" i="1"/>
  <c r="AS3973" i="1"/>
  <c r="A3974" i="1"/>
  <c r="B3974" i="1"/>
  <c r="C3974" i="1"/>
  <c r="J3974" i="1"/>
  <c r="K3974" i="1"/>
  <c r="M3974" i="1"/>
  <c r="AB3974" i="1"/>
  <c r="AF3974" i="1"/>
  <c r="AG3974" i="1"/>
  <c r="AI3974" i="1"/>
  <c r="AJ3974" i="1"/>
  <c r="AL3974" i="1"/>
  <c r="AM3974" i="1"/>
  <c r="AQ3974" i="1"/>
  <c r="AS3974" i="1"/>
  <c r="A3975" i="1"/>
  <c r="B3975" i="1"/>
  <c r="C3975" i="1"/>
  <c r="J3975" i="1"/>
  <c r="K3975" i="1"/>
  <c r="M3975" i="1"/>
  <c r="AB3975" i="1"/>
  <c r="AF3975" i="1"/>
  <c r="AG3975" i="1"/>
  <c r="AI3975" i="1"/>
  <c r="AJ3975" i="1"/>
  <c r="AL3975" i="1"/>
  <c r="AM3975" i="1"/>
  <c r="AQ3975" i="1"/>
  <c r="AS3975" i="1"/>
  <c r="A3976" i="1"/>
  <c r="B3976" i="1"/>
  <c r="C3976" i="1"/>
  <c r="J3976" i="1"/>
  <c r="K3976" i="1"/>
  <c r="M3976" i="1"/>
  <c r="AB3976" i="1"/>
  <c r="AF3976" i="1"/>
  <c r="AG3976" i="1"/>
  <c r="AI3976" i="1"/>
  <c r="AJ3976" i="1"/>
  <c r="AL3976" i="1"/>
  <c r="AM3976" i="1"/>
  <c r="AQ3976" i="1"/>
  <c r="AS3976" i="1"/>
  <c r="A3977" i="1"/>
  <c r="B3977" i="1"/>
  <c r="C3977" i="1"/>
  <c r="J3977" i="1"/>
  <c r="K3977" i="1"/>
  <c r="M3977" i="1"/>
  <c r="AB3977" i="1"/>
  <c r="AF3977" i="1"/>
  <c r="AG3977" i="1"/>
  <c r="AI3977" i="1"/>
  <c r="AJ3977" i="1"/>
  <c r="AL3977" i="1"/>
  <c r="AM3977" i="1"/>
  <c r="AQ3977" i="1"/>
  <c r="AS3977" i="1"/>
  <c r="A3978" i="1"/>
  <c r="B3978" i="1"/>
  <c r="C3978" i="1"/>
  <c r="J3978" i="1"/>
  <c r="K3978" i="1"/>
  <c r="M3978" i="1"/>
  <c r="AB3978" i="1"/>
  <c r="AF3978" i="1"/>
  <c r="AG3978" i="1"/>
  <c r="AI3978" i="1"/>
  <c r="AJ3978" i="1"/>
  <c r="AL3978" i="1"/>
  <c r="AM3978" i="1"/>
  <c r="AQ3978" i="1"/>
  <c r="AS3978" i="1"/>
  <c r="A3979" i="1"/>
  <c r="B3979" i="1"/>
  <c r="C3979" i="1"/>
  <c r="J3979" i="1"/>
  <c r="K3979" i="1"/>
  <c r="M3979" i="1"/>
  <c r="AB3979" i="1"/>
  <c r="AF3979" i="1"/>
  <c r="AG3979" i="1"/>
  <c r="AI3979" i="1"/>
  <c r="AJ3979" i="1"/>
  <c r="AL3979" i="1"/>
  <c r="AM3979" i="1"/>
  <c r="AQ3979" i="1"/>
  <c r="AS3979" i="1"/>
  <c r="A3980" i="1"/>
  <c r="B3980" i="1"/>
  <c r="C3980" i="1"/>
  <c r="J3980" i="1"/>
  <c r="K3980" i="1"/>
  <c r="M3980" i="1"/>
  <c r="AB3980" i="1"/>
  <c r="AF3980" i="1"/>
  <c r="AG3980" i="1"/>
  <c r="AI3980" i="1"/>
  <c r="AJ3980" i="1"/>
  <c r="AL3980" i="1"/>
  <c r="AM3980" i="1"/>
  <c r="AQ3980" i="1"/>
  <c r="AS3980" i="1"/>
  <c r="A3981" i="1"/>
  <c r="B3981" i="1"/>
  <c r="C3981" i="1"/>
  <c r="J3981" i="1"/>
  <c r="K3981" i="1"/>
  <c r="M3981" i="1"/>
  <c r="AB3981" i="1"/>
  <c r="AF3981" i="1"/>
  <c r="AG3981" i="1"/>
  <c r="AI3981" i="1"/>
  <c r="AJ3981" i="1"/>
  <c r="AL3981" i="1"/>
  <c r="AM3981" i="1"/>
  <c r="AQ3981" i="1"/>
  <c r="AS3981" i="1"/>
  <c r="A3982" i="1"/>
  <c r="B3982" i="1"/>
  <c r="C3982" i="1"/>
  <c r="J3982" i="1"/>
  <c r="K3982" i="1"/>
  <c r="M3982" i="1"/>
  <c r="AB3982" i="1"/>
  <c r="AF3982" i="1"/>
  <c r="AG3982" i="1"/>
  <c r="AI3982" i="1"/>
  <c r="AJ3982" i="1"/>
  <c r="AL3982" i="1"/>
  <c r="AM3982" i="1"/>
  <c r="AQ3982" i="1"/>
  <c r="AS3982" i="1"/>
  <c r="A3983" i="1"/>
  <c r="B3983" i="1"/>
  <c r="C3983" i="1"/>
  <c r="J3983" i="1"/>
  <c r="K3983" i="1"/>
  <c r="M3983" i="1"/>
  <c r="AB3983" i="1"/>
  <c r="AF3983" i="1"/>
  <c r="AG3983" i="1"/>
  <c r="AI3983" i="1"/>
  <c r="AJ3983" i="1"/>
  <c r="AL3983" i="1"/>
  <c r="AM3983" i="1"/>
  <c r="AQ3983" i="1"/>
  <c r="AS3983" i="1"/>
  <c r="A3984" i="1"/>
  <c r="B3984" i="1"/>
  <c r="C3984" i="1"/>
  <c r="J3984" i="1"/>
  <c r="K3984" i="1"/>
  <c r="M3984" i="1"/>
  <c r="AB3984" i="1"/>
  <c r="AF3984" i="1"/>
  <c r="AG3984" i="1"/>
  <c r="AI3984" i="1"/>
  <c r="AJ3984" i="1"/>
  <c r="AL3984" i="1"/>
  <c r="AM3984" i="1"/>
  <c r="AQ3984" i="1"/>
  <c r="AS3984" i="1"/>
  <c r="A3985" i="1"/>
  <c r="B3985" i="1"/>
  <c r="C3985" i="1"/>
  <c r="J3985" i="1"/>
  <c r="K3985" i="1"/>
  <c r="M3985" i="1"/>
  <c r="AB3985" i="1"/>
  <c r="AF3985" i="1"/>
  <c r="AG3985" i="1"/>
  <c r="AI3985" i="1"/>
  <c r="AJ3985" i="1"/>
  <c r="AL3985" i="1"/>
  <c r="AM3985" i="1"/>
  <c r="AQ3985" i="1"/>
  <c r="AS3985" i="1"/>
  <c r="A3986" i="1"/>
  <c r="B3986" i="1"/>
  <c r="C3986" i="1"/>
  <c r="J3986" i="1"/>
  <c r="K3986" i="1"/>
  <c r="M3986" i="1"/>
  <c r="AB3986" i="1"/>
  <c r="AF3986" i="1"/>
  <c r="AG3986" i="1"/>
  <c r="AI3986" i="1"/>
  <c r="AJ3986" i="1"/>
  <c r="AL3986" i="1"/>
  <c r="AM3986" i="1"/>
  <c r="AQ3986" i="1"/>
  <c r="AS3986" i="1"/>
  <c r="A3987" i="1"/>
  <c r="B3987" i="1"/>
  <c r="C3987" i="1"/>
  <c r="J3987" i="1"/>
  <c r="K3987" i="1"/>
  <c r="M3987" i="1"/>
  <c r="AB3987" i="1"/>
  <c r="AF3987" i="1"/>
  <c r="AG3987" i="1"/>
  <c r="AI3987" i="1"/>
  <c r="AJ3987" i="1"/>
  <c r="AL3987" i="1"/>
  <c r="AM3987" i="1"/>
  <c r="AQ3987" i="1"/>
  <c r="AS3987" i="1"/>
  <c r="A3988" i="1"/>
  <c r="B3988" i="1"/>
  <c r="C3988" i="1"/>
  <c r="J3988" i="1"/>
  <c r="K3988" i="1"/>
  <c r="M3988" i="1"/>
  <c r="AB3988" i="1"/>
  <c r="AF3988" i="1"/>
  <c r="AG3988" i="1"/>
  <c r="AI3988" i="1"/>
  <c r="AJ3988" i="1"/>
  <c r="AL3988" i="1"/>
  <c r="AM3988" i="1"/>
  <c r="AQ3988" i="1"/>
  <c r="AS3988" i="1"/>
  <c r="A3989" i="1"/>
  <c r="B3989" i="1"/>
  <c r="C3989" i="1"/>
  <c r="J3989" i="1"/>
  <c r="K3989" i="1"/>
  <c r="M3989" i="1"/>
  <c r="AB3989" i="1"/>
  <c r="AF3989" i="1"/>
  <c r="AG3989" i="1"/>
  <c r="AI3989" i="1"/>
  <c r="AJ3989" i="1"/>
  <c r="AL3989" i="1"/>
  <c r="AM3989" i="1"/>
  <c r="AQ3989" i="1"/>
  <c r="AS3989" i="1"/>
  <c r="A3990" i="1"/>
  <c r="B3990" i="1"/>
  <c r="C3990" i="1"/>
  <c r="J3990" i="1"/>
  <c r="K3990" i="1"/>
  <c r="M3990" i="1"/>
  <c r="AB3990" i="1"/>
  <c r="AF3990" i="1"/>
  <c r="AG3990" i="1"/>
  <c r="AI3990" i="1"/>
  <c r="AJ3990" i="1"/>
  <c r="AL3990" i="1"/>
  <c r="AM3990" i="1"/>
  <c r="AQ3990" i="1"/>
  <c r="AS3990" i="1"/>
  <c r="A3991" i="1"/>
  <c r="B3991" i="1"/>
  <c r="C3991" i="1"/>
  <c r="J3991" i="1"/>
  <c r="K3991" i="1"/>
  <c r="M3991" i="1"/>
  <c r="AB3991" i="1"/>
  <c r="AF3991" i="1"/>
  <c r="AG3991" i="1"/>
  <c r="AI3991" i="1"/>
  <c r="AJ3991" i="1"/>
  <c r="AL3991" i="1"/>
  <c r="AM3991" i="1"/>
  <c r="AQ3991" i="1"/>
  <c r="AS3991" i="1"/>
  <c r="A3992" i="1"/>
  <c r="B3992" i="1"/>
  <c r="C3992" i="1"/>
  <c r="J3992" i="1"/>
  <c r="K3992" i="1"/>
  <c r="M3992" i="1"/>
  <c r="AB3992" i="1"/>
  <c r="AF3992" i="1"/>
  <c r="AG3992" i="1"/>
  <c r="AI3992" i="1"/>
  <c r="AJ3992" i="1"/>
  <c r="AL3992" i="1"/>
  <c r="AM3992" i="1"/>
  <c r="AQ3992" i="1"/>
  <c r="AS3992" i="1"/>
  <c r="A3993" i="1"/>
  <c r="B3993" i="1"/>
  <c r="C3993" i="1"/>
  <c r="J3993" i="1"/>
  <c r="K3993" i="1"/>
  <c r="M3993" i="1"/>
  <c r="AB3993" i="1"/>
  <c r="AF3993" i="1"/>
  <c r="AG3993" i="1"/>
  <c r="AI3993" i="1"/>
  <c r="AJ3993" i="1"/>
  <c r="AL3993" i="1"/>
  <c r="AM3993" i="1"/>
  <c r="AQ3993" i="1"/>
  <c r="AS3993" i="1"/>
  <c r="A3994" i="1"/>
  <c r="B3994" i="1"/>
  <c r="C3994" i="1"/>
  <c r="J3994" i="1"/>
  <c r="K3994" i="1"/>
  <c r="M3994" i="1"/>
  <c r="AB3994" i="1"/>
  <c r="AF3994" i="1"/>
  <c r="AG3994" i="1"/>
  <c r="AI3994" i="1"/>
  <c r="AJ3994" i="1"/>
  <c r="AL3994" i="1"/>
  <c r="AM3994" i="1"/>
  <c r="AQ3994" i="1"/>
  <c r="AS3994" i="1"/>
  <c r="A3995" i="1"/>
  <c r="B3995" i="1"/>
  <c r="C3995" i="1"/>
  <c r="J3995" i="1"/>
  <c r="K3995" i="1"/>
  <c r="M3995" i="1"/>
  <c r="AB3995" i="1"/>
  <c r="AF3995" i="1"/>
  <c r="AG3995" i="1"/>
  <c r="AI3995" i="1"/>
  <c r="AJ3995" i="1"/>
  <c r="AL3995" i="1"/>
  <c r="AM3995" i="1"/>
  <c r="AQ3995" i="1"/>
  <c r="AS3995" i="1"/>
  <c r="A3996" i="1"/>
  <c r="B3996" i="1"/>
  <c r="C3996" i="1"/>
  <c r="J3996" i="1"/>
  <c r="K3996" i="1"/>
  <c r="M3996" i="1"/>
  <c r="AB3996" i="1"/>
  <c r="AF3996" i="1"/>
  <c r="AG3996" i="1"/>
  <c r="AI3996" i="1"/>
  <c r="AJ3996" i="1"/>
  <c r="AL3996" i="1"/>
  <c r="AM3996" i="1"/>
  <c r="AQ3996" i="1"/>
  <c r="AS3996" i="1"/>
  <c r="A3997" i="1"/>
  <c r="B3997" i="1"/>
  <c r="C3997" i="1"/>
  <c r="J3997" i="1"/>
  <c r="K3997" i="1"/>
  <c r="M3997" i="1"/>
  <c r="AB3997" i="1"/>
  <c r="AF3997" i="1"/>
  <c r="AG3997" i="1"/>
  <c r="AI3997" i="1"/>
  <c r="AJ3997" i="1"/>
  <c r="AL3997" i="1"/>
  <c r="AM3997" i="1"/>
  <c r="AQ3997" i="1"/>
  <c r="AS3997" i="1"/>
  <c r="A3998" i="1"/>
  <c r="B3998" i="1"/>
  <c r="C3998" i="1"/>
  <c r="J3998" i="1"/>
  <c r="K3998" i="1"/>
  <c r="M3998" i="1"/>
  <c r="AB3998" i="1"/>
  <c r="AF3998" i="1"/>
  <c r="AG3998" i="1"/>
  <c r="AI3998" i="1"/>
  <c r="AJ3998" i="1"/>
  <c r="AL3998" i="1"/>
  <c r="AM3998" i="1"/>
  <c r="AQ3998" i="1"/>
  <c r="AS3998" i="1"/>
  <c r="A3999" i="1"/>
  <c r="B3999" i="1"/>
  <c r="C3999" i="1"/>
  <c r="J3999" i="1"/>
  <c r="K3999" i="1"/>
  <c r="M3999" i="1"/>
  <c r="AB3999" i="1"/>
  <c r="AF3999" i="1"/>
  <c r="AG3999" i="1"/>
  <c r="AI3999" i="1"/>
  <c r="AJ3999" i="1"/>
  <c r="AL3999" i="1"/>
  <c r="AM3999" i="1"/>
  <c r="AQ3999" i="1"/>
  <c r="AS3999" i="1"/>
  <c r="A4000" i="1"/>
  <c r="B4000" i="1"/>
  <c r="C4000" i="1"/>
  <c r="J4000" i="1"/>
  <c r="K4000" i="1"/>
  <c r="M4000" i="1"/>
  <c r="AB4000" i="1"/>
  <c r="AF4000" i="1"/>
  <c r="AG4000" i="1"/>
  <c r="AI4000" i="1"/>
  <c r="AJ4000" i="1"/>
  <c r="AL4000" i="1"/>
  <c r="AM4000" i="1"/>
  <c r="AQ4000" i="1"/>
  <c r="AS4000" i="1"/>
  <c r="A4001" i="1"/>
  <c r="B4001" i="1"/>
  <c r="C4001" i="1"/>
  <c r="J4001" i="1"/>
  <c r="K4001" i="1"/>
  <c r="M4001" i="1"/>
  <c r="AB4001" i="1"/>
  <c r="AF4001" i="1"/>
  <c r="AG4001" i="1"/>
  <c r="AI4001" i="1"/>
  <c r="AJ4001" i="1"/>
  <c r="AL4001" i="1"/>
  <c r="AM4001" i="1"/>
  <c r="AQ4001" i="1"/>
  <c r="AS4001" i="1"/>
  <c r="A4002" i="1"/>
  <c r="B4002" i="1"/>
  <c r="C4002" i="1"/>
  <c r="J4002" i="1"/>
  <c r="K4002" i="1"/>
  <c r="M4002" i="1"/>
  <c r="AB4002" i="1"/>
  <c r="AF4002" i="1"/>
  <c r="AG4002" i="1"/>
  <c r="AI4002" i="1"/>
  <c r="AJ4002" i="1"/>
  <c r="AL4002" i="1"/>
  <c r="AM4002" i="1"/>
  <c r="AQ4002" i="1"/>
  <c r="AS4002" i="1"/>
  <c r="A4003" i="1"/>
  <c r="B4003" i="1"/>
  <c r="C4003" i="1"/>
  <c r="J4003" i="1"/>
  <c r="K4003" i="1"/>
  <c r="M4003" i="1"/>
  <c r="AB4003" i="1"/>
  <c r="AF4003" i="1"/>
  <c r="AG4003" i="1"/>
  <c r="AI4003" i="1"/>
  <c r="AJ4003" i="1"/>
  <c r="AL4003" i="1"/>
  <c r="AM4003" i="1"/>
  <c r="AQ4003" i="1"/>
  <c r="AS4003" i="1"/>
  <c r="A4004" i="1"/>
  <c r="B4004" i="1"/>
  <c r="C4004" i="1"/>
  <c r="J4004" i="1"/>
  <c r="K4004" i="1"/>
  <c r="M4004" i="1"/>
  <c r="AB4004" i="1"/>
  <c r="AF4004" i="1"/>
  <c r="AG4004" i="1"/>
  <c r="AI4004" i="1"/>
  <c r="AJ4004" i="1"/>
  <c r="AL4004" i="1"/>
  <c r="AM4004" i="1"/>
  <c r="AQ4004" i="1"/>
  <c r="AS4004" i="1"/>
  <c r="A4005" i="1"/>
  <c r="B4005" i="1"/>
  <c r="C4005" i="1"/>
  <c r="J4005" i="1"/>
  <c r="K4005" i="1"/>
  <c r="M4005" i="1"/>
  <c r="AB4005" i="1"/>
  <c r="AF4005" i="1"/>
  <c r="AG4005" i="1"/>
  <c r="AI4005" i="1"/>
  <c r="AJ4005" i="1"/>
  <c r="AL4005" i="1"/>
  <c r="AM4005" i="1"/>
  <c r="AQ4005" i="1"/>
  <c r="AS4005" i="1"/>
  <c r="A4006" i="1"/>
  <c r="B4006" i="1"/>
  <c r="C4006" i="1"/>
  <c r="J4006" i="1"/>
  <c r="K4006" i="1"/>
  <c r="M4006" i="1"/>
  <c r="AB4006" i="1"/>
  <c r="AF4006" i="1"/>
  <c r="AG4006" i="1"/>
  <c r="AI4006" i="1"/>
  <c r="AJ4006" i="1"/>
  <c r="AL4006" i="1"/>
  <c r="AM4006" i="1"/>
  <c r="AQ4006" i="1"/>
  <c r="AS4006" i="1"/>
  <c r="A4007" i="1"/>
  <c r="B4007" i="1"/>
  <c r="C4007" i="1"/>
  <c r="J4007" i="1"/>
  <c r="K4007" i="1"/>
  <c r="M4007" i="1"/>
  <c r="AB4007" i="1"/>
  <c r="AF4007" i="1"/>
  <c r="AG4007" i="1"/>
  <c r="AI4007" i="1"/>
  <c r="AJ4007" i="1"/>
  <c r="AL4007" i="1"/>
  <c r="AM4007" i="1"/>
  <c r="AQ4007" i="1"/>
  <c r="AS4007" i="1"/>
  <c r="A4008" i="1"/>
  <c r="B4008" i="1"/>
  <c r="C4008" i="1"/>
  <c r="J4008" i="1"/>
  <c r="K4008" i="1"/>
  <c r="M4008" i="1"/>
  <c r="AB4008" i="1"/>
  <c r="AF4008" i="1"/>
  <c r="AG4008" i="1"/>
  <c r="AI4008" i="1"/>
  <c r="AJ4008" i="1"/>
  <c r="AL4008" i="1"/>
  <c r="AM4008" i="1"/>
  <c r="AQ4008" i="1"/>
  <c r="AS4008" i="1"/>
  <c r="A4009" i="1"/>
  <c r="B4009" i="1"/>
  <c r="C4009" i="1"/>
  <c r="J4009" i="1"/>
  <c r="K4009" i="1"/>
  <c r="M4009" i="1"/>
  <c r="AB4009" i="1"/>
  <c r="AF4009" i="1"/>
  <c r="AG4009" i="1"/>
  <c r="AI4009" i="1"/>
  <c r="AJ4009" i="1"/>
  <c r="AL4009" i="1"/>
  <c r="AM4009" i="1"/>
  <c r="AQ4009" i="1"/>
  <c r="AS4009" i="1"/>
  <c r="A4010" i="1"/>
  <c r="B4010" i="1"/>
  <c r="C4010" i="1"/>
  <c r="J4010" i="1"/>
  <c r="K4010" i="1"/>
  <c r="M4010" i="1"/>
  <c r="AB4010" i="1"/>
  <c r="AF4010" i="1"/>
  <c r="AG4010" i="1"/>
  <c r="AI4010" i="1"/>
  <c r="AJ4010" i="1"/>
  <c r="AL4010" i="1"/>
  <c r="AM4010" i="1"/>
  <c r="AQ4010" i="1"/>
  <c r="AS4010" i="1"/>
  <c r="A4011" i="1"/>
  <c r="B4011" i="1"/>
  <c r="C4011" i="1"/>
  <c r="J4011" i="1"/>
  <c r="K4011" i="1"/>
  <c r="M4011" i="1"/>
  <c r="AB4011" i="1"/>
  <c r="AF4011" i="1"/>
  <c r="AG4011" i="1"/>
  <c r="AI4011" i="1"/>
  <c r="AJ4011" i="1"/>
  <c r="AL4011" i="1"/>
  <c r="AM4011" i="1"/>
  <c r="AQ4011" i="1"/>
  <c r="AS4011" i="1"/>
  <c r="A4012" i="1"/>
  <c r="B4012" i="1"/>
  <c r="C4012" i="1"/>
  <c r="J4012" i="1"/>
  <c r="K4012" i="1"/>
  <c r="M4012" i="1"/>
  <c r="AB4012" i="1"/>
  <c r="AF4012" i="1"/>
  <c r="AG4012" i="1"/>
  <c r="AI4012" i="1"/>
  <c r="AJ4012" i="1"/>
  <c r="AL4012" i="1"/>
  <c r="AM4012" i="1"/>
  <c r="AQ4012" i="1"/>
  <c r="AS4012" i="1"/>
  <c r="A4013" i="1"/>
  <c r="B4013" i="1"/>
  <c r="C4013" i="1"/>
  <c r="J4013" i="1"/>
  <c r="K4013" i="1"/>
  <c r="M4013" i="1"/>
  <c r="AB4013" i="1"/>
  <c r="AF4013" i="1"/>
  <c r="AG4013" i="1"/>
  <c r="AI4013" i="1"/>
  <c r="AJ4013" i="1"/>
  <c r="AL4013" i="1"/>
  <c r="AM4013" i="1"/>
  <c r="AQ4013" i="1"/>
  <c r="AS4013" i="1"/>
  <c r="A4014" i="1"/>
  <c r="B4014" i="1"/>
  <c r="C4014" i="1"/>
  <c r="J4014" i="1"/>
  <c r="K4014" i="1"/>
  <c r="M4014" i="1"/>
  <c r="AB4014" i="1"/>
  <c r="AF4014" i="1"/>
  <c r="AG4014" i="1"/>
  <c r="AI4014" i="1"/>
  <c r="AJ4014" i="1"/>
  <c r="AL4014" i="1"/>
  <c r="AM4014" i="1"/>
  <c r="AQ4014" i="1"/>
  <c r="AS4014" i="1"/>
  <c r="A4015" i="1"/>
  <c r="B4015" i="1"/>
  <c r="C4015" i="1"/>
  <c r="J4015" i="1"/>
  <c r="K4015" i="1"/>
  <c r="M4015" i="1"/>
  <c r="AB4015" i="1"/>
  <c r="AF4015" i="1"/>
  <c r="AG4015" i="1"/>
  <c r="AI4015" i="1"/>
  <c r="AJ4015" i="1"/>
  <c r="AL4015" i="1"/>
  <c r="AM4015" i="1"/>
  <c r="AQ4015" i="1"/>
  <c r="AS4015" i="1"/>
  <c r="A4016" i="1"/>
  <c r="B4016" i="1"/>
  <c r="C4016" i="1"/>
  <c r="J4016" i="1"/>
  <c r="K4016" i="1"/>
  <c r="M4016" i="1"/>
  <c r="AB4016" i="1"/>
  <c r="AF4016" i="1"/>
  <c r="AG4016" i="1"/>
  <c r="AI4016" i="1"/>
  <c r="AJ4016" i="1"/>
  <c r="AL4016" i="1"/>
  <c r="AM4016" i="1"/>
  <c r="AQ4016" i="1"/>
  <c r="AS4016" i="1"/>
  <c r="A4017" i="1"/>
  <c r="B4017" i="1"/>
  <c r="C4017" i="1"/>
  <c r="J4017" i="1"/>
  <c r="K4017" i="1"/>
  <c r="M4017" i="1"/>
  <c r="AB4017" i="1"/>
  <c r="AF4017" i="1"/>
  <c r="AG4017" i="1"/>
  <c r="AI4017" i="1"/>
  <c r="AJ4017" i="1"/>
  <c r="AL4017" i="1"/>
  <c r="AM4017" i="1"/>
  <c r="AQ4017" i="1"/>
  <c r="AS4017" i="1"/>
  <c r="A4018" i="1"/>
  <c r="B4018" i="1"/>
  <c r="C4018" i="1"/>
  <c r="J4018" i="1"/>
  <c r="K4018" i="1"/>
  <c r="M4018" i="1"/>
  <c r="AB4018" i="1"/>
  <c r="AF4018" i="1"/>
  <c r="AG4018" i="1"/>
  <c r="AI4018" i="1"/>
  <c r="AJ4018" i="1"/>
  <c r="AL4018" i="1"/>
  <c r="AM4018" i="1"/>
  <c r="AQ4018" i="1"/>
  <c r="AS4018" i="1"/>
  <c r="A4019" i="1"/>
  <c r="B4019" i="1"/>
  <c r="C4019" i="1"/>
  <c r="J4019" i="1"/>
  <c r="K4019" i="1"/>
  <c r="M4019" i="1"/>
  <c r="AB4019" i="1"/>
  <c r="AF4019" i="1"/>
  <c r="AG4019" i="1"/>
  <c r="AI4019" i="1"/>
  <c r="AJ4019" i="1"/>
  <c r="AL4019" i="1"/>
  <c r="AM4019" i="1"/>
  <c r="AQ4019" i="1"/>
  <c r="AS4019" i="1"/>
  <c r="A4020" i="1"/>
  <c r="B4020" i="1"/>
  <c r="C4020" i="1"/>
  <c r="J4020" i="1"/>
  <c r="K4020" i="1"/>
  <c r="M4020" i="1"/>
  <c r="AB4020" i="1"/>
  <c r="AF4020" i="1"/>
  <c r="AG4020" i="1"/>
  <c r="AI4020" i="1"/>
  <c r="AJ4020" i="1"/>
  <c r="AL4020" i="1"/>
  <c r="AM4020" i="1"/>
  <c r="AQ4020" i="1"/>
  <c r="AS4020" i="1"/>
  <c r="A4021" i="1"/>
  <c r="B4021" i="1"/>
  <c r="C4021" i="1"/>
  <c r="J4021" i="1"/>
  <c r="K4021" i="1"/>
  <c r="M4021" i="1"/>
  <c r="AB4021" i="1"/>
  <c r="AF4021" i="1"/>
  <c r="AG4021" i="1"/>
  <c r="AI4021" i="1"/>
  <c r="AJ4021" i="1"/>
  <c r="AL4021" i="1"/>
  <c r="AM4021" i="1"/>
  <c r="AQ4021" i="1"/>
  <c r="AS4021" i="1"/>
  <c r="A4022" i="1"/>
  <c r="B4022" i="1"/>
  <c r="C4022" i="1"/>
  <c r="J4022" i="1"/>
  <c r="K4022" i="1"/>
  <c r="M4022" i="1"/>
  <c r="AB4022" i="1"/>
  <c r="AF4022" i="1"/>
  <c r="AG4022" i="1"/>
  <c r="AI4022" i="1"/>
  <c r="AJ4022" i="1"/>
  <c r="AL4022" i="1"/>
  <c r="AM4022" i="1"/>
  <c r="AQ4022" i="1"/>
  <c r="AS4022" i="1"/>
  <c r="A4023" i="1"/>
  <c r="B4023" i="1"/>
  <c r="C4023" i="1"/>
  <c r="J4023" i="1"/>
  <c r="K4023" i="1"/>
  <c r="M4023" i="1"/>
  <c r="AB4023" i="1"/>
  <c r="AF4023" i="1"/>
  <c r="AG4023" i="1"/>
  <c r="AI4023" i="1"/>
  <c r="AJ4023" i="1"/>
  <c r="AL4023" i="1"/>
  <c r="AM4023" i="1"/>
  <c r="AQ4023" i="1"/>
  <c r="AS4023" i="1"/>
  <c r="A4024" i="1"/>
  <c r="B4024" i="1"/>
  <c r="C4024" i="1"/>
  <c r="J4024" i="1"/>
  <c r="K4024" i="1"/>
  <c r="M4024" i="1"/>
  <c r="AB4024" i="1"/>
  <c r="AF4024" i="1"/>
  <c r="AG4024" i="1"/>
  <c r="AI4024" i="1"/>
  <c r="AJ4024" i="1"/>
  <c r="AL4024" i="1"/>
  <c r="AM4024" i="1"/>
  <c r="AQ4024" i="1"/>
  <c r="AS4024" i="1"/>
  <c r="A4025" i="1"/>
  <c r="B4025" i="1"/>
  <c r="C4025" i="1"/>
  <c r="J4025" i="1"/>
  <c r="K4025" i="1"/>
  <c r="M4025" i="1"/>
  <c r="AB4025" i="1"/>
  <c r="AF4025" i="1"/>
  <c r="AG4025" i="1"/>
  <c r="AI4025" i="1"/>
  <c r="AJ4025" i="1"/>
  <c r="AL4025" i="1"/>
  <c r="AM4025" i="1"/>
  <c r="AQ4025" i="1"/>
  <c r="AS4025" i="1"/>
  <c r="A4026" i="1"/>
  <c r="B4026" i="1"/>
  <c r="C4026" i="1"/>
  <c r="J4026" i="1"/>
  <c r="K4026" i="1"/>
  <c r="M4026" i="1"/>
  <c r="AB4026" i="1"/>
  <c r="AF4026" i="1"/>
  <c r="AG4026" i="1"/>
  <c r="AI4026" i="1"/>
  <c r="AJ4026" i="1"/>
  <c r="AL4026" i="1"/>
  <c r="AM4026" i="1"/>
  <c r="AQ4026" i="1"/>
  <c r="AS4026" i="1"/>
  <c r="A4027" i="1"/>
  <c r="B4027" i="1"/>
  <c r="C4027" i="1"/>
  <c r="J4027" i="1"/>
  <c r="K4027" i="1"/>
  <c r="M4027" i="1"/>
  <c r="AB4027" i="1"/>
  <c r="AF4027" i="1"/>
  <c r="AG4027" i="1"/>
  <c r="AI4027" i="1"/>
  <c r="AJ4027" i="1"/>
  <c r="AL4027" i="1"/>
  <c r="AM4027" i="1"/>
  <c r="AQ4027" i="1"/>
  <c r="AS4027" i="1"/>
  <c r="A4028" i="1"/>
  <c r="B4028" i="1"/>
  <c r="C4028" i="1"/>
  <c r="J4028" i="1"/>
  <c r="K4028" i="1"/>
  <c r="M4028" i="1"/>
  <c r="AB4028" i="1"/>
  <c r="AF4028" i="1"/>
  <c r="AG4028" i="1"/>
  <c r="AI4028" i="1"/>
  <c r="AJ4028" i="1"/>
  <c r="AL4028" i="1"/>
  <c r="AM4028" i="1"/>
  <c r="AQ4028" i="1"/>
  <c r="AS4028" i="1"/>
  <c r="A4029" i="1"/>
  <c r="B4029" i="1"/>
  <c r="C4029" i="1"/>
  <c r="J4029" i="1"/>
  <c r="K4029" i="1"/>
  <c r="M4029" i="1"/>
  <c r="AB4029" i="1"/>
  <c r="AF4029" i="1"/>
  <c r="AG4029" i="1"/>
  <c r="AI4029" i="1"/>
  <c r="AJ4029" i="1"/>
  <c r="AL4029" i="1"/>
  <c r="AM4029" i="1"/>
  <c r="AQ4029" i="1"/>
  <c r="AS4029" i="1"/>
  <c r="A4030" i="1"/>
  <c r="B4030" i="1"/>
  <c r="C4030" i="1"/>
  <c r="J4030" i="1"/>
  <c r="K4030" i="1"/>
  <c r="M4030" i="1"/>
  <c r="AB4030" i="1"/>
  <c r="AF4030" i="1"/>
  <c r="AG4030" i="1"/>
  <c r="AI4030" i="1"/>
  <c r="AJ4030" i="1"/>
  <c r="AL4030" i="1"/>
  <c r="AM4030" i="1"/>
  <c r="AQ4030" i="1"/>
  <c r="AS4030" i="1"/>
  <c r="A4031" i="1"/>
  <c r="B4031" i="1"/>
  <c r="C4031" i="1"/>
  <c r="J4031" i="1"/>
  <c r="K4031" i="1"/>
  <c r="M4031" i="1"/>
  <c r="AB4031" i="1"/>
  <c r="AF4031" i="1"/>
  <c r="AG4031" i="1"/>
  <c r="AI4031" i="1"/>
  <c r="AJ4031" i="1"/>
  <c r="AL4031" i="1"/>
  <c r="AM4031" i="1"/>
  <c r="AQ4031" i="1"/>
  <c r="AS4031" i="1"/>
  <c r="A4032" i="1"/>
  <c r="B4032" i="1"/>
  <c r="C4032" i="1"/>
  <c r="J4032" i="1"/>
  <c r="K4032" i="1"/>
  <c r="M4032" i="1"/>
  <c r="AB4032" i="1"/>
  <c r="AF4032" i="1"/>
  <c r="AG4032" i="1"/>
  <c r="AI4032" i="1"/>
  <c r="AJ4032" i="1"/>
  <c r="AL4032" i="1"/>
  <c r="AM4032" i="1"/>
  <c r="AQ4032" i="1"/>
  <c r="AS4032" i="1"/>
  <c r="A4033" i="1"/>
  <c r="B4033" i="1"/>
  <c r="C4033" i="1"/>
  <c r="J4033" i="1"/>
  <c r="K4033" i="1"/>
  <c r="M4033" i="1"/>
  <c r="AB4033" i="1"/>
  <c r="AF4033" i="1"/>
  <c r="AG4033" i="1"/>
  <c r="AI4033" i="1"/>
  <c r="AJ4033" i="1"/>
  <c r="AL4033" i="1"/>
  <c r="AM4033" i="1"/>
  <c r="AQ4033" i="1"/>
  <c r="AS4033" i="1"/>
  <c r="A4034" i="1"/>
  <c r="B4034" i="1"/>
  <c r="C4034" i="1"/>
  <c r="J4034" i="1"/>
  <c r="K4034" i="1"/>
  <c r="M4034" i="1"/>
  <c r="AB4034" i="1"/>
  <c r="AF4034" i="1"/>
  <c r="AG4034" i="1"/>
  <c r="AI4034" i="1"/>
  <c r="AJ4034" i="1"/>
  <c r="AL4034" i="1"/>
  <c r="AM4034" i="1"/>
  <c r="AQ4034" i="1"/>
  <c r="AS4034" i="1"/>
  <c r="A4035" i="1"/>
  <c r="B4035" i="1"/>
  <c r="C4035" i="1"/>
  <c r="J4035" i="1"/>
  <c r="K4035" i="1"/>
  <c r="M4035" i="1"/>
  <c r="AB4035" i="1"/>
  <c r="AF4035" i="1"/>
  <c r="AG4035" i="1"/>
  <c r="AI4035" i="1"/>
  <c r="AJ4035" i="1"/>
  <c r="AL4035" i="1"/>
  <c r="AM4035" i="1"/>
  <c r="AQ4035" i="1"/>
  <c r="AS4035" i="1"/>
  <c r="A4036" i="1"/>
  <c r="B4036" i="1"/>
  <c r="C4036" i="1"/>
  <c r="J4036" i="1"/>
  <c r="K4036" i="1"/>
  <c r="M4036" i="1"/>
  <c r="AB4036" i="1"/>
  <c r="AF4036" i="1"/>
  <c r="AG4036" i="1"/>
  <c r="AI4036" i="1"/>
  <c r="AJ4036" i="1"/>
  <c r="AL4036" i="1"/>
  <c r="AM4036" i="1"/>
  <c r="AQ4036" i="1"/>
  <c r="AS4036" i="1"/>
  <c r="A4037" i="1"/>
  <c r="B4037" i="1"/>
  <c r="C4037" i="1"/>
  <c r="J4037" i="1"/>
  <c r="K4037" i="1"/>
  <c r="M4037" i="1"/>
  <c r="AB4037" i="1"/>
  <c r="AF4037" i="1"/>
  <c r="AG4037" i="1"/>
  <c r="AI4037" i="1"/>
  <c r="AJ4037" i="1"/>
  <c r="AL4037" i="1"/>
  <c r="AM4037" i="1"/>
  <c r="AQ4037" i="1"/>
  <c r="AS4037" i="1"/>
  <c r="A4038" i="1"/>
  <c r="B4038" i="1"/>
  <c r="C4038" i="1"/>
  <c r="J4038" i="1"/>
  <c r="K4038" i="1"/>
  <c r="M4038" i="1"/>
  <c r="AB4038" i="1"/>
  <c r="AF4038" i="1"/>
  <c r="AG4038" i="1"/>
  <c r="AI4038" i="1"/>
  <c r="AJ4038" i="1"/>
  <c r="AL4038" i="1"/>
  <c r="AM4038" i="1"/>
  <c r="AQ4038" i="1"/>
  <c r="AS4038" i="1"/>
  <c r="A4039" i="1"/>
  <c r="B4039" i="1"/>
  <c r="C4039" i="1"/>
  <c r="J4039" i="1"/>
  <c r="K4039" i="1"/>
  <c r="M4039" i="1"/>
  <c r="AB4039" i="1"/>
  <c r="AF4039" i="1"/>
  <c r="AG4039" i="1"/>
  <c r="AI4039" i="1"/>
  <c r="AJ4039" i="1"/>
  <c r="AL4039" i="1"/>
  <c r="AM4039" i="1"/>
  <c r="AQ4039" i="1"/>
  <c r="AS4039" i="1"/>
  <c r="A4040" i="1"/>
  <c r="B4040" i="1"/>
  <c r="C4040" i="1"/>
  <c r="J4040" i="1"/>
  <c r="K4040" i="1"/>
  <c r="M4040" i="1"/>
  <c r="AB4040" i="1"/>
  <c r="AF4040" i="1"/>
  <c r="AG4040" i="1"/>
  <c r="AI4040" i="1"/>
  <c r="AJ4040" i="1"/>
  <c r="AL4040" i="1"/>
  <c r="AM4040" i="1"/>
  <c r="AQ4040" i="1"/>
  <c r="AS4040" i="1"/>
  <c r="A4041" i="1"/>
  <c r="B4041" i="1"/>
  <c r="C4041" i="1"/>
  <c r="J4041" i="1"/>
  <c r="K4041" i="1"/>
  <c r="M4041" i="1"/>
  <c r="AB4041" i="1"/>
  <c r="AF4041" i="1"/>
  <c r="AG4041" i="1"/>
  <c r="AI4041" i="1"/>
  <c r="AJ4041" i="1"/>
  <c r="AL4041" i="1"/>
  <c r="AM4041" i="1"/>
  <c r="AQ4041" i="1"/>
  <c r="AS4041" i="1"/>
  <c r="A4042" i="1"/>
  <c r="B4042" i="1"/>
  <c r="C4042" i="1"/>
  <c r="J4042" i="1"/>
  <c r="K4042" i="1"/>
  <c r="M4042" i="1"/>
  <c r="AB4042" i="1"/>
  <c r="AF4042" i="1"/>
  <c r="AG4042" i="1"/>
  <c r="AI4042" i="1"/>
  <c r="AJ4042" i="1"/>
  <c r="AL4042" i="1"/>
  <c r="AM4042" i="1"/>
  <c r="AQ4042" i="1"/>
  <c r="AS4042" i="1"/>
  <c r="A4043" i="1"/>
  <c r="B4043" i="1"/>
  <c r="C4043" i="1"/>
  <c r="J4043" i="1"/>
  <c r="K4043" i="1"/>
  <c r="M4043" i="1"/>
  <c r="AB4043" i="1"/>
  <c r="AF4043" i="1"/>
  <c r="AG4043" i="1"/>
  <c r="AI4043" i="1"/>
  <c r="AJ4043" i="1"/>
  <c r="AL4043" i="1"/>
  <c r="AM4043" i="1"/>
  <c r="AQ4043" i="1"/>
  <c r="AS4043" i="1"/>
  <c r="A4044" i="1"/>
  <c r="B4044" i="1"/>
  <c r="C4044" i="1"/>
  <c r="J4044" i="1"/>
  <c r="K4044" i="1"/>
  <c r="M4044" i="1"/>
  <c r="AB4044" i="1"/>
  <c r="AF4044" i="1"/>
  <c r="AG4044" i="1"/>
  <c r="AI4044" i="1"/>
  <c r="AJ4044" i="1"/>
  <c r="AL4044" i="1"/>
  <c r="AM4044" i="1"/>
  <c r="AQ4044" i="1"/>
  <c r="AS4044" i="1"/>
  <c r="A4045" i="1"/>
  <c r="B4045" i="1"/>
  <c r="C4045" i="1"/>
  <c r="J4045" i="1"/>
  <c r="K4045" i="1"/>
  <c r="M4045" i="1"/>
  <c r="AB4045" i="1"/>
  <c r="AF4045" i="1"/>
  <c r="AG4045" i="1"/>
  <c r="AI4045" i="1"/>
  <c r="AJ4045" i="1"/>
  <c r="AL4045" i="1"/>
  <c r="AM4045" i="1"/>
  <c r="AQ4045" i="1"/>
  <c r="AS4045" i="1"/>
  <c r="A4046" i="1"/>
  <c r="B4046" i="1"/>
  <c r="C4046" i="1"/>
  <c r="J4046" i="1"/>
  <c r="K4046" i="1"/>
  <c r="M4046" i="1"/>
  <c r="AB4046" i="1"/>
  <c r="AF4046" i="1"/>
  <c r="AG4046" i="1"/>
  <c r="AI4046" i="1"/>
  <c r="AJ4046" i="1"/>
  <c r="AL4046" i="1"/>
  <c r="AM4046" i="1"/>
  <c r="AQ4046" i="1"/>
  <c r="AS4046" i="1"/>
  <c r="A4047" i="1"/>
  <c r="B4047" i="1"/>
  <c r="C4047" i="1"/>
  <c r="J4047" i="1"/>
  <c r="K4047" i="1"/>
  <c r="M4047" i="1"/>
  <c r="AB4047" i="1"/>
  <c r="AF4047" i="1"/>
  <c r="AG4047" i="1"/>
  <c r="AI4047" i="1"/>
  <c r="AJ4047" i="1"/>
  <c r="AL4047" i="1"/>
  <c r="AM4047" i="1"/>
  <c r="AQ4047" i="1"/>
  <c r="AS4047" i="1"/>
  <c r="A4048" i="1"/>
  <c r="B4048" i="1"/>
  <c r="C4048" i="1"/>
  <c r="J4048" i="1"/>
  <c r="K4048" i="1"/>
  <c r="M4048" i="1"/>
  <c r="AB4048" i="1"/>
  <c r="AF4048" i="1"/>
  <c r="AG4048" i="1"/>
  <c r="AI4048" i="1"/>
  <c r="AJ4048" i="1"/>
  <c r="AL4048" i="1"/>
  <c r="AM4048" i="1"/>
  <c r="AQ4048" i="1"/>
  <c r="AS4048" i="1"/>
  <c r="A4049" i="1"/>
  <c r="B4049" i="1"/>
  <c r="C4049" i="1"/>
  <c r="J4049" i="1"/>
  <c r="K4049" i="1"/>
  <c r="M4049" i="1"/>
  <c r="AB4049" i="1"/>
  <c r="AF4049" i="1"/>
  <c r="AG4049" i="1"/>
  <c r="AI4049" i="1"/>
  <c r="AJ4049" i="1"/>
  <c r="AL4049" i="1"/>
  <c r="AM4049" i="1"/>
  <c r="AQ4049" i="1"/>
  <c r="AS4049" i="1"/>
  <c r="A4050" i="1"/>
  <c r="B4050" i="1"/>
  <c r="C4050" i="1"/>
  <c r="J4050" i="1"/>
  <c r="K4050" i="1"/>
  <c r="M4050" i="1"/>
  <c r="AB4050" i="1"/>
  <c r="AF4050" i="1"/>
  <c r="AG4050" i="1"/>
  <c r="AI4050" i="1"/>
  <c r="AJ4050" i="1"/>
  <c r="AL4050" i="1"/>
  <c r="AM4050" i="1"/>
  <c r="AQ4050" i="1"/>
  <c r="AS4050" i="1"/>
  <c r="A4051" i="1"/>
  <c r="B4051" i="1"/>
  <c r="C4051" i="1"/>
  <c r="J4051" i="1"/>
  <c r="K4051" i="1"/>
  <c r="M4051" i="1"/>
  <c r="AB4051" i="1"/>
  <c r="AF4051" i="1"/>
  <c r="AG4051" i="1"/>
  <c r="AI4051" i="1"/>
  <c r="AJ4051" i="1"/>
  <c r="AL4051" i="1"/>
  <c r="AM4051" i="1"/>
  <c r="AQ4051" i="1"/>
  <c r="AS4051" i="1"/>
  <c r="A4052" i="1"/>
  <c r="B4052" i="1"/>
  <c r="C4052" i="1"/>
  <c r="J4052" i="1"/>
  <c r="K4052" i="1"/>
  <c r="M4052" i="1"/>
  <c r="AB4052" i="1"/>
  <c r="AF4052" i="1"/>
  <c r="AG4052" i="1"/>
  <c r="AI4052" i="1"/>
  <c r="AJ4052" i="1"/>
  <c r="AL4052" i="1"/>
  <c r="AM4052" i="1"/>
  <c r="AQ4052" i="1"/>
  <c r="AS4052" i="1"/>
  <c r="A4053" i="1"/>
  <c r="B4053" i="1"/>
  <c r="C4053" i="1"/>
  <c r="J4053" i="1"/>
  <c r="K4053" i="1"/>
  <c r="M4053" i="1"/>
  <c r="AB4053" i="1"/>
  <c r="AF4053" i="1"/>
  <c r="AG4053" i="1"/>
  <c r="AI4053" i="1"/>
  <c r="AJ4053" i="1"/>
  <c r="AL4053" i="1"/>
  <c r="AM4053" i="1"/>
  <c r="AQ4053" i="1"/>
  <c r="AS4053" i="1"/>
  <c r="A4054" i="1"/>
  <c r="B4054" i="1"/>
  <c r="C4054" i="1"/>
  <c r="J4054" i="1"/>
  <c r="K4054" i="1"/>
  <c r="M4054" i="1"/>
  <c r="AB4054" i="1"/>
  <c r="AF4054" i="1"/>
  <c r="AG4054" i="1"/>
  <c r="AI4054" i="1"/>
  <c r="AJ4054" i="1"/>
  <c r="AL4054" i="1"/>
  <c r="AM4054" i="1"/>
  <c r="AQ4054" i="1"/>
  <c r="AS4054" i="1"/>
  <c r="A4055" i="1"/>
  <c r="B4055" i="1"/>
  <c r="C4055" i="1"/>
  <c r="J4055" i="1"/>
  <c r="K4055" i="1"/>
  <c r="M4055" i="1"/>
  <c r="AB4055" i="1"/>
  <c r="AF4055" i="1"/>
  <c r="AG4055" i="1"/>
  <c r="AI4055" i="1"/>
  <c r="AJ4055" i="1"/>
  <c r="AL4055" i="1"/>
  <c r="AM4055" i="1"/>
  <c r="AQ4055" i="1"/>
  <c r="AS4055" i="1"/>
  <c r="A4056" i="1"/>
  <c r="B4056" i="1"/>
  <c r="C4056" i="1"/>
  <c r="J4056" i="1"/>
  <c r="K4056" i="1"/>
  <c r="M4056" i="1"/>
  <c r="AB4056" i="1"/>
  <c r="AF4056" i="1"/>
  <c r="AG4056" i="1"/>
  <c r="AI4056" i="1"/>
  <c r="AJ4056" i="1"/>
  <c r="AL4056" i="1"/>
  <c r="AM4056" i="1"/>
  <c r="AQ4056" i="1"/>
  <c r="AS4056" i="1"/>
  <c r="A4057" i="1"/>
  <c r="B4057" i="1"/>
  <c r="C4057" i="1"/>
  <c r="J4057" i="1"/>
  <c r="K4057" i="1"/>
  <c r="M4057" i="1"/>
  <c r="AB4057" i="1"/>
  <c r="AF4057" i="1"/>
  <c r="AG4057" i="1"/>
  <c r="AI4057" i="1"/>
  <c r="AJ4057" i="1"/>
  <c r="AL4057" i="1"/>
  <c r="AM4057" i="1"/>
  <c r="AQ4057" i="1"/>
  <c r="AS4057" i="1"/>
  <c r="A4058" i="1"/>
  <c r="B4058" i="1"/>
  <c r="C4058" i="1"/>
  <c r="J4058" i="1"/>
  <c r="K4058" i="1"/>
  <c r="M4058" i="1"/>
  <c r="AB4058" i="1"/>
  <c r="AF4058" i="1"/>
  <c r="AG4058" i="1"/>
  <c r="AI4058" i="1"/>
  <c r="AJ4058" i="1"/>
  <c r="AL4058" i="1"/>
  <c r="AM4058" i="1"/>
  <c r="AQ4058" i="1"/>
  <c r="AS4058" i="1"/>
  <c r="A4059" i="1"/>
  <c r="B4059" i="1"/>
  <c r="C4059" i="1"/>
  <c r="J4059" i="1"/>
  <c r="K4059" i="1"/>
  <c r="M4059" i="1"/>
  <c r="AB4059" i="1"/>
  <c r="AF4059" i="1"/>
  <c r="AG4059" i="1"/>
  <c r="AI4059" i="1"/>
  <c r="AJ4059" i="1"/>
  <c r="AL4059" i="1"/>
  <c r="AM4059" i="1"/>
  <c r="AQ4059" i="1"/>
  <c r="AS4059" i="1"/>
  <c r="A4060" i="1"/>
  <c r="B4060" i="1"/>
  <c r="C4060" i="1"/>
  <c r="J4060" i="1"/>
  <c r="K4060" i="1"/>
  <c r="M4060" i="1"/>
  <c r="AB4060" i="1"/>
  <c r="AF4060" i="1"/>
  <c r="AG4060" i="1"/>
  <c r="AI4060" i="1"/>
  <c r="AJ4060" i="1"/>
  <c r="AL4060" i="1"/>
  <c r="AM4060" i="1"/>
  <c r="AQ4060" i="1"/>
  <c r="AS4060" i="1"/>
  <c r="A4061" i="1"/>
  <c r="B4061" i="1"/>
  <c r="C4061" i="1"/>
  <c r="J4061" i="1"/>
  <c r="K4061" i="1"/>
  <c r="M4061" i="1"/>
  <c r="AB4061" i="1"/>
  <c r="AF4061" i="1"/>
  <c r="AG4061" i="1"/>
  <c r="AI4061" i="1"/>
  <c r="AJ4061" i="1"/>
  <c r="AL4061" i="1"/>
  <c r="AM4061" i="1"/>
  <c r="AQ4061" i="1"/>
  <c r="AS4061" i="1"/>
  <c r="A4062" i="1"/>
  <c r="B4062" i="1"/>
  <c r="C4062" i="1"/>
  <c r="J4062" i="1"/>
  <c r="K4062" i="1"/>
  <c r="M4062" i="1"/>
  <c r="AB4062" i="1"/>
  <c r="AF4062" i="1"/>
  <c r="AG4062" i="1"/>
  <c r="AI4062" i="1"/>
  <c r="AJ4062" i="1"/>
  <c r="AL4062" i="1"/>
  <c r="AM4062" i="1"/>
  <c r="AQ4062" i="1"/>
  <c r="AS4062" i="1"/>
  <c r="A4063" i="1"/>
  <c r="B4063" i="1"/>
  <c r="C4063" i="1"/>
  <c r="J4063" i="1"/>
  <c r="K4063" i="1"/>
  <c r="M4063" i="1"/>
  <c r="AB4063" i="1"/>
  <c r="AF4063" i="1"/>
  <c r="AG4063" i="1"/>
  <c r="AI4063" i="1"/>
  <c r="AJ4063" i="1"/>
  <c r="AL4063" i="1"/>
  <c r="AM4063" i="1"/>
  <c r="AQ4063" i="1"/>
  <c r="AS4063" i="1"/>
  <c r="A4064" i="1"/>
  <c r="B4064" i="1"/>
  <c r="C4064" i="1"/>
  <c r="J4064" i="1"/>
  <c r="K4064" i="1"/>
  <c r="M4064" i="1"/>
  <c r="AB4064" i="1"/>
  <c r="AF4064" i="1"/>
  <c r="AG4064" i="1"/>
  <c r="AI4064" i="1"/>
  <c r="AJ4064" i="1"/>
  <c r="AL4064" i="1"/>
  <c r="AM4064" i="1"/>
  <c r="AQ4064" i="1"/>
  <c r="AS4064" i="1"/>
  <c r="A4065" i="1"/>
  <c r="B4065" i="1"/>
  <c r="C4065" i="1"/>
  <c r="J4065" i="1"/>
  <c r="K4065" i="1"/>
  <c r="M4065" i="1"/>
  <c r="AB4065" i="1"/>
  <c r="AF4065" i="1"/>
  <c r="AG4065" i="1"/>
  <c r="AI4065" i="1"/>
  <c r="AJ4065" i="1"/>
  <c r="AL4065" i="1"/>
  <c r="AM4065" i="1"/>
  <c r="AQ4065" i="1"/>
  <c r="AS4065" i="1"/>
  <c r="A4066" i="1"/>
  <c r="B4066" i="1"/>
  <c r="C4066" i="1"/>
  <c r="J4066" i="1"/>
  <c r="K4066" i="1"/>
  <c r="M4066" i="1"/>
  <c r="AB4066" i="1"/>
  <c r="AF4066" i="1"/>
  <c r="AG4066" i="1"/>
  <c r="AI4066" i="1"/>
  <c r="AJ4066" i="1"/>
  <c r="AL4066" i="1"/>
  <c r="AM4066" i="1"/>
  <c r="AQ4066" i="1"/>
  <c r="AS4066" i="1"/>
  <c r="A4067" i="1"/>
  <c r="B4067" i="1"/>
  <c r="C4067" i="1"/>
  <c r="J4067" i="1"/>
  <c r="K4067" i="1"/>
  <c r="M4067" i="1"/>
  <c r="AB4067" i="1"/>
  <c r="AF4067" i="1"/>
  <c r="AG4067" i="1"/>
  <c r="AI4067" i="1"/>
  <c r="AJ4067" i="1"/>
  <c r="AL4067" i="1"/>
  <c r="AM4067" i="1"/>
  <c r="AQ4067" i="1"/>
  <c r="AS4067" i="1"/>
  <c r="A4068" i="1"/>
  <c r="B4068" i="1"/>
  <c r="C4068" i="1"/>
  <c r="J4068" i="1"/>
  <c r="K4068" i="1"/>
  <c r="M4068" i="1"/>
  <c r="AB4068" i="1"/>
  <c r="AF4068" i="1"/>
  <c r="AG4068" i="1"/>
  <c r="AI4068" i="1"/>
  <c r="AJ4068" i="1"/>
  <c r="AL4068" i="1"/>
  <c r="AM4068" i="1"/>
  <c r="AQ4068" i="1"/>
  <c r="AS4068" i="1"/>
  <c r="A4069" i="1"/>
  <c r="B4069" i="1"/>
  <c r="C4069" i="1"/>
  <c r="J4069" i="1"/>
  <c r="K4069" i="1"/>
  <c r="M4069" i="1"/>
  <c r="AB4069" i="1"/>
  <c r="AF4069" i="1"/>
  <c r="AG4069" i="1"/>
  <c r="AI4069" i="1"/>
  <c r="AJ4069" i="1"/>
  <c r="AL4069" i="1"/>
  <c r="AM4069" i="1"/>
  <c r="AQ4069" i="1"/>
  <c r="AS4069" i="1"/>
  <c r="A4070" i="1"/>
  <c r="B4070" i="1"/>
  <c r="C4070" i="1"/>
  <c r="J4070" i="1"/>
  <c r="K4070" i="1"/>
  <c r="M4070" i="1"/>
  <c r="AB4070" i="1"/>
  <c r="AF4070" i="1"/>
  <c r="AG4070" i="1"/>
  <c r="AI4070" i="1"/>
  <c r="AJ4070" i="1"/>
  <c r="AL4070" i="1"/>
  <c r="AM4070" i="1"/>
  <c r="AQ4070" i="1"/>
  <c r="AS4070" i="1"/>
  <c r="A4071" i="1"/>
  <c r="B4071" i="1"/>
  <c r="C4071" i="1"/>
  <c r="J4071" i="1"/>
  <c r="K4071" i="1"/>
  <c r="M4071" i="1"/>
  <c r="AB4071" i="1"/>
  <c r="AF4071" i="1"/>
  <c r="AG4071" i="1"/>
  <c r="AI4071" i="1"/>
  <c r="AJ4071" i="1"/>
  <c r="AL4071" i="1"/>
  <c r="AM4071" i="1"/>
  <c r="AQ4071" i="1"/>
  <c r="AS4071" i="1"/>
  <c r="A4072" i="1"/>
  <c r="B4072" i="1"/>
  <c r="C4072" i="1"/>
  <c r="J4072" i="1"/>
  <c r="K4072" i="1"/>
  <c r="M4072" i="1"/>
  <c r="AB4072" i="1"/>
  <c r="AF4072" i="1"/>
  <c r="AG4072" i="1"/>
  <c r="AI4072" i="1"/>
  <c r="AJ4072" i="1"/>
  <c r="AL4072" i="1"/>
  <c r="AM4072" i="1"/>
  <c r="AQ4072" i="1"/>
  <c r="AS4072" i="1"/>
  <c r="A4073" i="1"/>
  <c r="B4073" i="1"/>
  <c r="C4073" i="1"/>
  <c r="J4073" i="1"/>
  <c r="K4073" i="1"/>
  <c r="M4073" i="1"/>
  <c r="AB4073" i="1"/>
  <c r="AF4073" i="1"/>
  <c r="AG4073" i="1"/>
  <c r="AI4073" i="1"/>
  <c r="AJ4073" i="1"/>
  <c r="AL4073" i="1"/>
  <c r="AM4073" i="1"/>
  <c r="AQ4073" i="1"/>
  <c r="AS4073" i="1"/>
  <c r="A4074" i="1"/>
  <c r="B4074" i="1"/>
  <c r="C4074" i="1"/>
  <c r="J4074" i="1"/>
  <c r="K4074" i="1"/>
  <c r="M4074" i="1"/>
  <c r="AB4074" i="1"/>
  <c r="AF4074" i="1"/>
  <c r="AG4074" i="1"/>
  <c r="AI4074" i="1"/>
  <c r="AJ4074" i="1"/>
  <c r="AL4074" i="1"/>
  <c r="AM4074" i="1"/>
  <c r="AQ4074" i="1"/>
  <c r="AS4074" i="1"/>
  <c r="A4075" i="1"/>
  <c r="B4075" i="1"/>
  <c r="C4075" i="1"/>
  <c r="J4075" i="1"/>
  <c r="K4075" i="1"/>
  <c r="M4075" i="1"/>
  <c r="AB4075" i="1"/>
  <c r="AF4075" i="1"/>
  <c r="AG4075" i="1"/>
  <c r="AI4075" i="1"/>
  <c r="AJ4075" i="1"/>
  <c r="AL4075" i="1"/>
  <c r="AM4075" i="1"/>
  <c r="AQ4075" i="1"/>
  <c r="AS4075" i="1"/>
  <c r="A4076" i="1"/>
  <c r="B4076" i="1"/>
  <c r="C4076" i="1"/>
  <c r="J4076" i="1"/>
  <c r="K4076" i="1"/>
  <c r="M4076" i="1"/>
  <c r="AB4076" i="1"/>
  <c r="AF4076" i="1"/>
  <c r="AG4076" i="1"/>
  <c r="AI4076" i="1"/>
  <c r="AJ4076" i="1"/>
  <c r="AL4076" i="1"/>
  <c r="AM4076" i="1"/>
  <c r="AQ4076" i="1"/>
  <c r="AS4076" i="1"/>
  <c r="A4077" i="1"/>
  <c r="B4077" i="1"/>
  <c r="C4077" i="1"/>
  <c r="J4077" i="1"/>
  <c r="K4077" i="1"/>
  <c r="M4077" i="1"/>
  <c r="AB4077" i="1"/>
  <c r="AF4077" i="1"/>
  <c r="AG4077" i="1"/>
  <c r="AI4077" i="1"/>
  <c r="AJ4077" i="1"/>
  <c r="AL4077" i="1"/>
  <c r="AM4077" i="1"/>
  <c r="AQ4077" i="1"/>
  <c r="AS4077" i="1"/>
  <c r="A4078" i="1"/>
  <c r="B4078" i="1"/>
  <c r="C4078" i="1"/>
  <c r="J4078" i="1"/>
  <c r="K4078" i="1"/>
  <c r="M4078" i="1"/>
  <c r="AB4078" i="1"/>
  <c r="AF4078" i="1"/>
  <c r="AG4078" i="1"/>
  <c r="AI4078" i="1"/>
  <c r="AJ4078" i="1"/>
  <c r="AL4078" i="1"/>
  <c r="AM4078" i="1"/>
  <c r="AQ4078" i="1"/>
  <c r="AS4078" i="1"/>
  <c r="A4079" i="1"/>
  <c r="B4079" i="1"/>
  <c r="C4079" i="1"/>
  <c r="J4079" i="1"/>
  <c r="K4079" i="1"/>
  <c r="M4079" i="1"/>
  <c r="AB4079" i="1"/>
  <c r="AF4079" i="1"/>
  <c r="AG4079" i="1"/>
  <c r="AI4079" i="1"/>
  <c r="AJ4079" i="1"/>
  <c r="AL4079" i="1"/>
  <c r="AM4079" i="1"/>
  <c r="AQ4079" i="1"/>
  <c r="AS4079" i="1"/>
  <c r="A4080" i="1"/>
  <c r="B4080" i="1"/>
  <c r="C4080" i="1"/>
  <c r="J4080" i="1"/>
  <c r="K4080" i="1"/>
  <c r="M4080" i="1"/>
  <c r="AB4080" i="1"/>
  <c r="AF4080" i="1"/>
  <c r="AG4080" i="1"/>
  <c r="AI4080" i="1"/>
  <c r="AJ4080" i="1"/>
  <c r="AL4080" i="1"/>
  <c r="AM4080" i="1"/>
  <c r="AQ4080" i="1"/>
  <c r="AS4080" i="1"/>
  <c r="A4081" i="1"/>
  <c r="B4081" i="1"/>
  <c r="C4081" i="1"/>
  <c r="J4081" i="1"/>
  <c r="K4081" i="1"/>
  <c r="M4081" i="1"/>
  <c r="AB4081" i="1"/>
  <c r="AF4081" i="1"/>
  <c r="AG4081" i="1"/>
  <c r="AI4081" i="1"/>
  <c r="AJ4081" i="1"/>
  <c r="AL4081" i="1"/>
  <c r="AM4081" i="1"/>
  <c r="AQ4081" i="1"/>
  <c r="AS4081" i="1"/>
  <c r="A4082" i="1"/>
  <c r="B4082" i="1"/>
  <c r="C4082" i="1"/>
  <c r="J4082" i="1"/>
  <c r="K4082" i="1"/>
  <c r="M4082" i="1"/>
  <c r="AB4082" i="1"/>
  <c r="AF4082" i="1"/>
  <c r="AG4082" i="1"/>
  <c r="AI4082" i="1"/>
  <c r="AJ4082" i="1"/>
  <c r="AL4082" i="1"/>
  <c r="AM4082" i="1"/>
  <c r="AQ4082" i="1"/>
  <c r="AS4082" i="1"/>
  <c r="A4083" i="1"/>
  <c r="B4083" i="1"/>
  <c r="C4083" i="1"/>
  <c r="J4083" i="1"/>
  <c r="K4083" i="1"/>
  <c r="M4083" i="1"/>
  <c r="AB4083" i="1"/>
  <c r="AF4083" i="1"/>
  <c r="AG4083" i="1"/>
  <c r="AI4083" i="1"/>
  <c r="AJ4083" i="1"/>
  <c r="AL4083" i="1"/>
  <c r="AM4083" i="1"/>
  <c r="AQ4083" i="1"/>
  <c r="AS4083" i="1"/>
  <c r="A4084" i="1"/>
  <c r="B4084" i="1"/>
  <c r="C4084" i="1"/>
  <c r="J4084" i="1"/>
  <c r="K4084" i="1"/>
  <c r="M4084" i="1"/>
  <c r="AB4084" i="1"/>
  <c r="AF4084" i="1"/>
  <c r="AG4084" i="1"/>
  <c r="AI4084" i="1"/>
  <c r="AJ4084" i="1"/>
  <c r="AL4084" i="1"/>
  <c r="AM4084" i="1"/>
  <c r="AQ4084" i="1"/>
  <c r="AS4084" i="1"/>
  <c r="A4085" i="1"/>
  <c r="B4085" i="1"/>
  <c r="C4085" i="1"/>
  <c r="J4085" i="1"/>
  <c r="K4085" i="1"/>
  <c r="M4085" i="1"/>
  <c r="AB4085" i="1"/>
  <c r="AF4085" i="1"/>
  <c r="AG4085" i="1"/>
  <c r="AI4085" i="1"/>
  <c r="AJ4085" i="1"/>
  <c r="AL4085" i="1"/>
  <c r="AM4085" i="1"/>
  <c r="AQ4085" i="1"/>
  <c r="AS4085" i="1"/>
  <c r="A4086" i="1"/>
  <c r="B4086" i="1"/>
  <c r="C4086" i="1"/>
  <c r="J4086" i="1"/>
  <c r="K4086" i="1"/>
  <c r="M4086" i="1"/>
  <c r="AB4086" i="1"/>
  <c r="AF4086" i="1"/>
  <c r="AG4086" i="1"/>
  <c r="AI4086" i="1"/>
  <c r="AJ4086" i="1"/>
  <c r="AL4086" i="1"/>
  <c r="AM4086" i="1"/>
  <c r="AQ4086" i="1"/>
  <c r="AS4086" i="1"/>
  <c r="A4087" i="1"/>
  <c r="B4087" i="1"/>
  <c r="C4087" i="1"/>
  <c r="J4087" i="1"/>
  <c r="K4087" i="1"/>
  <c r="M4087" i="1"/>
  <c r="AB4087" i="1"/>
  <c r="AF4087" i="1"/>
  <c r="AG4087" i="1"/>
  <c r="AI4087" i="1"/>
  <c r="AJ4087" i="1"/>
  <c r="AL4087" i="1"/>
  <c r="AM4087" i="1"/>
  <c r="AQ4087" i="1"/>
  <c r="AS4087" i="1"/>
  <c r="A4088" i="1"/>
  <c r="B4088" i="1"/>
  <c r="C4088" i="1"/>
  <c r="J4088" i="1"/>
  <c r="K4088" i="1"/>
  <c r="M4088" i="1"/>
  <c r="AB4088" i="1"/>
  <c r="AF4088" i="1"/>
  <c r="AG4088" i="1"/>
  <c r="AI4088" i="1"/>
  <c r="AJ4088" i="1"/>
  <c r="AL4088" i="1"/>
  <c r="AM4088" i="1"/>
  <c r="AQ4088" i="1"/>
  <c r="AS4088" i="1"/>
  <c r="A4089" i="1"/>
  <c r="B4089" i="1"/>
  <c r="C4089" i="1"/>
  <c r="J4089" i="1"/>
  <c r="K4089" i="1"/>
  <c r="M4089" i="1"/>
  <c r="AB4089" i="1"/>
  <c r="AF4089" i="1"/>
  <c r="AG4089" i="1"/>
  <c r="AI4089" i="1"/>
  <c r="AJ4089" i="1"/>
  <c r="AL4089" i="1"/>
  <c r="AM4089" i="1"/>
  <c r="AQ4089" i="1"/>
  <c r="AS4089" i="1"/>
  <c r="A4090" i="1"/>
  <c r="B4090" i="1"/>
  <c r="C4090" i="1"/>
  <c r="J4090" i="1"/>
  <c r="K4090" i="1"/>
  <c r="M4090" i="1"/>
  <c r="AB4090" i="1"/>
  <c r="AF4090" i="1"/>
  <c r="AG4090" i="1"/>
  <c r="AI4090" i="1"/>
  <c r="AJ4090" i="1"/>
  <c r="AL4090" i="1"/>
  <c r="AM4090" i="1"/>
  <c r="AQ4090" i="1"/>
  <c r="AS4090" i="1"/>
  <c r="A4091" i="1"/>
  <c r="B4091" i="1"/>
  <c r="C4091" i="1"/>
  <c r="J4091" i="1"/>
  <c r="K4091" i="1"/>
  <c r="M4091" i="1"/>
  <c r="AB4091" i="1"/>
  <c r="AF4091" i="1"/>
  <c r="AG4091" i="1"/>
  <c r="AI4091" i="1"/>
  <c r="AJ4091" i="1"/>
  <c r="AL4091" i="1"/>
  <c r="AM4091" i="1"/>
  <c r="AQ4091" i="1"/>
  <c r="AS4091" i="1"/>
  <c r="A4092" i="1"/>
  <c r="B4092" i="1"/>
  <c r="C4092" i="1"/>
  <c r="J4092" i="1"/>
  <c r="K4092" i="1"/>
  <c r="M4092" i="1"/>
  <c r="AB4092" i="1"/>
  <c r="AF4092" i="1"/>
  <c r="AG4092" i="1"/>
  <c r="AI4092" i="1"/>
  <c r="AJ4092" i="1"/>
  <c r="AL4092" i="1"/>
  <c r="AM4092" i="1"/>
  <c r="AQ4092" i="1"/>
  <c r="AS4092" i="1"/>
  <c r="A4093" i="1"/>
  <c r="B4093" i="1"/>
  <c r="C4093" i="1"/>
  <c r="J4093" i="1"/>
  <c r="K4093" i="1"/>
  <c r="M4093" i="1"/>
  <c r="AB4093" i="1"/>
  <c r="AF4093" i="1"/>
  <c r="AG4093" i="1"/>
  <c r="AI4093" i="1"/>
  <c r="AJ4093" i="1"/>
  <c r="AL4093" i="1"/>
  <c r="AM4093" i="1"/>
  <c r="AQ4093" i="1"/>
  <c r="AS4093" i="1"/>
  <c r="A4094" i="1"/>
  <c r="B4094" i="1"/>
  <c r="C4094" i="1"/>
  <c r="J4094" i="1"/>
  <c r="K4094" i="1"/>
  <c r="M4094" i="1"/>
  <c r="AB4094" i="1"/>
  <c r="AF4094" i="1"/>
  <c r="AG4094" i="1"/>
  <c r="AI4094" i="1"/>
  <c r="AJ4094" i="1"/>
  <c r="AL4094" i="1"/>
  <c r="AM4094" i="1"/>
  <c r="AQ4094" i="1"/>
  <c r="AS4094" i="1"/>
  <c r="A4095" i="1"/>
  <c r="B4095" i="1"/>
  <c r="C4095" i="1"/>
  <c r="J4095" i="1"/>
  <c r="K4095" i="1"/>
  <c r="M4095" i="1"/>
  <c r="AB4095" i="1"/>
  <c r="AF4095" i="1"/>
  <c r="AG4095" i="1"/>
  <c r="AI4095" i="1"/>
  <c r="AJ4095" i="1"/>
  <c r="AL4095" i="1"/>
  <c r="AM4095" i="1"/>
  <c r="AQ4095" i="1"/>
  <c r="AS4095" i="1"/>
  <c r="A4096" i="1"/>
  <c r="B4096" i="1"/>
  <c r="C4096" i="1"/>
  <c r="J4096" i="1"/>
  <c r="K4096" i="1"/>
  <c r="M4096" i="1"/>
  <c r="AB4096" i="1"/>
  <c r="AF4096" i="1"/>
  <c r="AG4096" i="1"/>
  <c r="AI4096" i="1"/>
  <c r="AJ4096" i="1"/>
  <c r="AL4096" i="1"/>
  <c r="AM4096" i="1"/>
  <c r="AQ4096" i="1"/>
  <c r="AS4096" i="1"/>
  <c r="A4097" i="1"/>
  <c r="B4097" i="1"/>
  <c r="C4097" i="1"/>
  <c r="J4097" i="1"/>
  <c r="K4097" i="1"/>
  <c r="M4097" i="1"/>
  <c r="AB4097" i="1"/>
  <c r="AF4097" i="1"/>
  <c r="AG4097" i="1"/>
  <c r="AI4097" i="1"/>
  <c r="AJ4097" i="1"/>
  <c r="AL4097" i="1"/>
  <c r="AM4097" i="1"/>
  <c r="AQ4097" i="1"/>
  <c r="AS4097" i="1"/>
  <c r="A4098" i="1"/>
  <c r="B4098" i="1"/>
  <c r="C4098" i="1"/>
  <c r="J4098" i="1"/>
  <c r="K4098" i="1"/>
  <c r="M4098" i="1"/>
  <c r="AB4098" i="1"/>
  <c r="AF4098" i="1"/>
  <c r="AG4098" i="1"/>
  <c r="AI4098" i="1"/>
  <c r="AJ4098" i="1"/>
  <c r="AL4098" i="1"/>
  <c r="AM4098" i="1"/>
  <c r="AQ4098" i="1"/>
  <c r="AS4098" i="1"/>
  <c r="A4099" i="1"/>
  <c r="B4099" i="1"/>
  <c r="C4099" i="1"/>
  <c r="J4099" i="1"/>
  <c r="K4099" i="1"/>
  <c r="M4099" i="1"/>
  <c r="AB4099" i="1"/>
  <c r="AF4099" i="1"/>
  <c r="AG4099" i="1"/>
  <c r="AI4099" i="1"/>
  <c r="AJ4099" i="1"/>
  <c r="AL4099" i="1"/>
  <c r="AM4099" i="1"/>
  <c r="AQ4099" i="1"/>
  <c r="AS4099" i="1"/>
  <c r="A4100" i="1"/>
  <c r="B4100" i="1"/>
  <c r="C4100" i="1"/>
  <c r="J4100" i="1"/>
  <c r="K4100" i="1"/>
  <c r="M4100" i="1"/>
  <c r="AB4100" i="1"/>
  <c r="AF4100" i="1"/>
  <c r="AG4100" i="1"/>
  <c r="AI4100" i="1"/>
  <c r="AJ4100" i="1"/>
  <c r="AL4100" i="1"/>
  <c r="AM4100" i="1"/>
  <c r="AQ4100" i="1"/>
  <c r="AS4100" i="1"/>
  <c r="A4101" i="1"/>
  <c r="B4101" i="1"/>
  <c r="C4101" i="1"/>
  <c r="J4101" i="1"/>
  <c r="K4101" i="1"/>
  <c r="M4101" i="1"/>
  <c r="AB4101" i="1"/>
  <c r="AF4101" i="1"/>
  <c r="AG4101" i="1"/>
  <c r="AI4101" i="1"/>
  <c r="AJ4101" i="1"/>
  <c r="AL4101" i="1"/>
  <c r="AM4101" i="1"/>
  <c r="AQ4101" i="1"/>
  <c r="AS4101" i="1"/>
  <c r="A4102" i="1"/>
  <c r="B4102" i="1"/>
  <c r="C4102" i="1"/>
  <c r="J4102" i="1"/>
  <c r="K4102" i="1"/>
  <c r="M4102" i="1"/>
  <c r="AB4102" i="1"/>
  <c r="AF4102" i="1"/>
  <c r="AG4102" i="1"/>
  <c r="AI4102" i="1"/>
  <c r="AJ4102" i="1"/>
  <c r="AL4102" i="1"/>
  <c r="AM4102" i="1"/>
  <c r="AQ4102" i="1"/>
  <c r="AS4102" i="1"/>
  <c r="A4103" i="1"/>
  <c r="B4103" i="1"/>
  <c r="C4103" i="1"/>
  <c r="J4103" i="1"/>
  <c r="K4103" i="1"/>
  <c r="M4103" i="1"/>
  <c r="AB4103" i="1"/>
  <c r="AF4103" i="1"/>
  <c r="AG4103" i="1"/>
  <c r="AI4103" i="1"/>
  <c r="AJ4103" i="1"/>
  <c r="AL4103" i="1"/>
  <c r="AM4103" i="1"/>
  <c r="AQ4103" i="1"/>
  <c r="AS4103" i="1"/>
  <c r="A4104" i="1"/>
  <c r="B4104" i="1"/>
  <c r="C4104" i="1"/>
  <c r="J4104" i="1"/>
  <c r="K4104" i="1"/>
  <c r="M4104" i="1"/>
  <c r="AB4104" i="1"/>
  <c r="AF4104" i="1"/>
  <c r="AG4104" i="1"/>
  <c r="AI4104" i="1"/>
  <c r="AJ4104" i="1"/>
  <c r="AL4104" i="1"/>
  <c r="AM4104" i="1"/>
  <c r="AQ4104" i="1"/>
  <c r="AS4104" i="1"/>
  <c r="A4105" i="1"/>
  <c r="B4105" i="1"/>
  <c r="C4105" i="1"/>
  <c r="J4105" i="1"/>
  <c r="K4105" i="1"/>
  <c r="M4105" i="1"/>
  <c r="AB4105" i="1"/>
  <c r="AF4105" i="1"/>
  <c r="AG4105" i="1"/>
  <c r="AI4105" i="1"/>
  <c r="AJ4105" i="1"/>
  <c r="AL4105" i="1"/>
  <c r="AM4105" i="1"/>
  <c r="AQ4105" i="1"/>
  <c r="AS4105" i="1"/>
  <c r="A4106" i="1"/>
  <c r="B4106" i="1"/>
  <c r="C4106" i="1"/>
  <c r="J4106" i="1"/>
  <c r="K4106" i="1"/>
  <c r="M4106" i="1"/>
  <c r="AB4106" i="1"/>
  <c r="AF4106" i="1"/>
  <c r="AG4106" i="1"/>
  <c r="AI4106" i="1"/>
  <c r="AJ4106" i="1"/>
  <c r="AL4106" i="1"/>
  <c r="AM4106" i="1"/>
  <c r="AQ4106" i="1"/>
  <c r="AS4106" i="1"/>
  <c r="A4107" i="1"/>
  <c r="B4107" i="1"/>
  <c r="C4107" i="1"/>
  <c r="J4107" i="1"/>
  <c r="K4107" i="1"/>
  <c r="M4107" i="1"/>
  <c r="AB4107" i="1"/>
  <c r="AF4107" i="1"/>
  <c r="AG4107" i="1"/>
  <c r="AI4107" i="1"/>
  <c r="AJ4107" i="1"/>
  <c r="AL4107" i="1"/>
  <c r="AM4107" i="1"/>
  <c r="AQ4107" i="1"/>
  <c r="AS4107" i="1"/>
  <c r="A4108" i="1"/>
  <c r="B4108" i="1"/>
  <c r="C4108" i="1"/>
  <c r="J4108" i="1"/>
  <c r="K4108" i="1"/>
  <c r="M4108" i="1"/>
  <c r="AB4108" i="1"/>
  <c r="AF4108" i="1"/>
  <c r="AG4108" i="1"/>
  <c r="AI4108" i="1"/>
  <c r="AJ4108" i="1"/>
  <c r="AL4108" i="1"/>
  <c r="AM4108" i="1"/>
  <c r="AQ4108" i="1"/>
  <c r="AS4108" i="1"/>
  <c r="A4109" i="1"/>
  <c r="B4109" i="1"/>
  <c r="C4109" i="1"/>
  <c r="J4109" i="1"/>
  <c r="K4109" i="1"/>
  <c r="M4109" i="1"/>
  <c r="AB4109" i="1"/>
  <c r="AF4109" i="1"/>
  <c r="AG4109" i="1"/>
  <c r="AI4109" i="1"/>
  <c r="AJ4109" i="1"/>
  <c r="AL4109" i="1"/>
  <c r="AM4109" i="1"/>
  <c r="AQ4109" i="1"/>
  <c r="AS4109" i="1"/>
  <c r="A4110" i="1"/>
  <c r="B4110" i="1"/>
  <c r="C4110" i="1"/>
  <c r="J4110" i="1"/>
  <c r="K4110" i="1"/>
  <c r="M4110" i="1"/>
  <c r="AB4110" i="1"/>
  <c r="AF4110" i="1"/>
  <c r="AG4110" i="1"/>
  <c r="AI4110" i="1"/>
  <c r="AJ4110" i="1"/>
  <c r="AL4110" i="1"/>
  <c r="AM4110" i="1"/>
  <c r="AQ4110" i="1"/>
  <c r="AS4110" i="1"/>
  <c r="A4111" i="1"/>
  <c r="B4111" i="1"/>
  <c r="C4111" i="1"/>
  <c r="J4111" i="1"/>
  <c r="K4111" i="1"/>
  <c r="M4111" i="1"/>
  <c r="AB4111" i="1"/>
  <c r="AF4111" i="1"/>
  <c r="AG4111" i="1"/>
  <c r="AI4111" i="1"/>
  <c r="AJ4111" i="1"/>
  <c r="AL4111" i="1"/>
  <c r="AM4111" i="1"/>
  <c r="AQ4111" i="1"/>
  <c r="AS4111" i="1"/>
  <c r="A4112" i="1"/>
  <c r="B4112" i="1"/>
  <c r="C4112" i="1"/>
  <c r="J4112" i="1"/>
  <c r="K4112" i="1"/>
  <c r="M4112" i="1"/>
  <c r="AB4112" i="1"/>
  <c r="AF4112" i="1"/>
  <c r="AG4112" i="1"/>
  <c r="AI4112" i="1"/>
  <c r="AJ4112" i="1"/>
  <c r="AL4112" i="1"/>
  <c r="AM4112" i="1"/>
  <c r="AQ4112" i="1"/>
  <c r="AS4112" i="1"/>
  <c r="A4113" i="1"/>
  <c r="B4113" i="1"/>
  <c r="C4113" i="1"/>
  <c r="J4113" i="1"/>
  <c r="K4113" i="1"/>
  <c r="M4113" i="1"/>
  <c r="AB4113" i="1"/>
  <c r="AF4113" i="1"/>
  <c r="AG4113" i="1"/>
  <c r="AI4113" i="1"/>
  <c r="AJ4113" i="1"/>
  <c r="AL4113" i="1"/>
  <c r="AM4113" i="1"/>
  <c r="AQ4113" i="1"/>
  <c r="AS4113" i="1"/>
  <c r="A4114" i="1"/>
  <c r="B4114" i="1"/>
  <c r="C4114" i="1"/>
  <c r="J4114" i="1"/>
  <c r="K4114" i="1"/>
  <c r="M4114" i="1"/>
  <c r="AB4114" i="1"/>
  <c r="AF4114" i="1"/>
  <c r="AG4114" i="1"/>
  <c r="AI4114" i="1"/>
  <c r="AJ4114" i="1"/>
  <c r="AL4114" i="1"/>
  <c r="AM4114" i="1"/>
  <c r="AQ4114" i="1"/>
  <c r="AS4114" i="1"/>
  <c r="A4115" i="1"/>
  <c r="B4115" i="1"/>
  <c r="C4115" i="1"/>
  <c r="J4115" i="1"/>
  <c r="K4115" i="1"/>
  <c r="M4115" i="1"/>
  <c r="AB4115" i="1"/>
  <c r="AF4115" i="1"/>
  <c r="AG4115" i="1"/>
  <c r="AI4115" i="1"/>
  <c r="AJ4115" i="1"/>
  <c r="AL4115" i="1"/>
  <c r="AM4115" i="1"/>
  <c r="AQ4115" i="1"/>
  <c r="AS4115" i="1"/>
  <c r="A4116" i="1"/>
  <c r="B4116" i="1"/>
  <c r="C4116" i="1"/>
  <c r="J4116" i="1"/>
  <c r="K4116" i="1"/>
  <c r="M4116" i="1"/>
  <c r="AB4116" i="1"/>
  <c r="AF4116" i="1"/>
  <c r="AG4116" i="1"/>
  <c r="AI4116" i="1"/>
  <c r="AJ4116" i="1"/>
  <c r="AL4116" i="1"/>
  <c r="AM4116" i="1"/>
  <c r="AQ4116" i="1"/>
  <c r="AS4116" i="1"/>
  <c r="A4117" i="1"/>
  <c r="B4117" i="1"/>
  <c r="C4117" i="1"/>
  <c r="J4117" i="1"/>
  <c r="K4117" i="1"/>
  <c r="M4117" i="1"/>
  <c r="AB4117" i="1"/>
  <c r="AF4117" i="1"/>
  <c r="AG4117" i="1"/>
  <c r="AI4117" i="1"/>
  <c r="AJ4117" i="1"/>
  <c r="AL4117" i="1"/>
  <c r="AM4117" i="1"/>
  <c r="AQ4117" i="1"/>
  <c r="AS4117" i="1"/>
  <c r="A4118" i="1"/>
  <c r="B4118" i="1"/>
  <c r="C4118" i="1"/>
  <c r="J4118" i="1"/>
  <c r="K4118" i="1"/>
  <c r="M4118" i="1"/>
  <c r="AB4118" i="1"/>
  <c r="AF4118" i="1"/>
  <c r="AG4118" i="1"/>
  <c r="AI4118" i="1"/>
  <c r="AJ4118" i="1"/>
  <c r="AL4118" i="1"/>
  <c r="AM4118" i="1"/>
  <c r="AQ4118" i="1"/>
  <c r="AS4118" i="1"/>
  <c r="A4119" i="1"/>
  <c r="B4119" i="1"/>
  <c r="C4119" i="1"/>
  <c r="J4119" i="1"/>
  <c r="K4119" i="1"/>
  <c r="M4119" i="1"/>
  <c r="AB4119" i="1"/>
  <c r="AF4119" i="1"/>
  <c r="AG4119" i="1"/>
  <c r="AI4119" i="1"/>
  <c r="AJ4119" i="1"/>
  <c r="AL4119" i="1"/>
  <c r="AM4119" i="1"/>
  <c r="AQ4119" i="1"/>
  <c r="AS4119" i="1"/>
  <c r="A4120" i="1"/>
  <c r="B4120" i="1"/>
  <c r="C4120" i="1"/>
  <c r="J4120" i="1"/>
  <c r="K4120" i="1"/>
  <c r="M4120" i="1"/>
  <c r="AB4120" i="1"/>
  <c r="AF4120" i="1"/>
  <c r="AG4120" i="1"/>
  <c r="AI4120" i="1"/>
  <c r="AJ4120" i="1"/>
  <c r="AL4120" i="1"/>
  <c r="AM4120" i="1"/>
  <c r="AQ4120" i="1"/>
  <c r="AS4120" i="1"/>
  <c r="A4121" i="1"/>
  <c r="B4121" i="1"/>
  <c r="C4121" i="1"/>
  <c r="J4121" i="1"/>
  <c r="K4121" i="1"/>
  <c r="M4121" i="1"/>
  <c r="AB4121" i="1"/>
  <c r="AF4121" i="1"/>
  <c r="AG4121" i="1"/>
  <c r="AI4121" i="1"/>
  <c r="AJ4121" i="1"/>
  <c r="AL4121" i="1"/>
  <c r="AM4121" i="1"/>
  <c r="AQ4121" i="1"/>
  <c r="AS4121" i="1"/>
  <c r="A4122" i="1"/>
  <c r="B4122" i="1"/>
  <c r="C4122" i="1"/>
  <c r="J4122" i="1"/>
  <c r="K4122" i="1"/>
  <c r="M4122" i="1"/>
  <c r="AB4122" i="1"/>
  <c r="AF4122" i="1"/>
  <c r="AG4122" i="1"/>
  <c r="AI4122" i="1"/>
  <c r="AJ4122" i="1"/>
  <c r="AL4122" i="1"/>
  <c r="AM4122" i="1"/>
  <c r="AQ4122" i="1"/>
  <c r="AS4122" i="1"/>
  <c r="A4123" i="1"/>
  <c r="B4123" i="1"/>
  <c r="C4123" i="1"/>
  <c r="J4123" i="1"/>
  <c r="K4123" i="1"/>
  <c r="M4123" i="1"/>
  <c r="AB4123" i="1"/>
  <c r="AF4123" i="1"/>
  <c r="AG4123" i="1"/>
  <c r="AI4123" i="1"/>
  <c r="AJ4123" i="1"/>
  <c r="AL4123" i="1"/>
  <c r="AM4123" i="1"/>
  <c r="AQ4123" i="1"/>
  <c r="AS4123" i="1"/>
  <c r="A4124" i="1"/>
  <c r="B4124" i="1"/>
  <c r="C4124" i="1"/>
  <c r="J4124" i="1"/>
  <c r="K4124" i="1"/>
  <c r="M4124" i="1"/>
  <c r="AB4124" i="1"/>
  <c r="AF4124" i="1"/>
  <c r="AG4124" i="1"/>
  <c r="AI4124" i="1"/>
  <c r="AJ4124" i="1"/>
  <c r="AL4124" i="1"/>
  <c r="AM4124" i="1"/>
  <c r="AQ4124" i="1"/>
  <c r="AS4124" i="1"/>
  <c r="A4125" i="1"/>
  <c r="B4125" i="1"/>
  <c r="C4125" i="1"/>
  <c r="J4125" i="1"/>
  <c r="K4125" i="1"/>
  <c r="M4125" i="1"/>
  <c r="AB4125" i="1"/>
  <c r="AF4125" i="1"/>
  <c r="AG4125" i="1"/>
  <c r="AI4125" i="1"/>
  <c r="AJ4125" i="1"/>
  <c r="AL4125" i="1"/>
  <c r="AM4125" i="1"/>
  <c r="AQ4125" i="1"/>
  <c r="AS4125" i="1"/>
  <c r="A4126" i="1"/>
  <c r="B4126" i="1"/>
  <c r="C4126" i="1"/>
  <c r="J4126" i="1"/>
  <c r="K4126" i="1"/>
  <c r="M4126" i="1"/>
  <c r="AB4126" i="1"/>
  <c r="AF4126" i="1"/>
  <c r="AG4126" i="1"/>
  <c r="AI4126" i="1"/>
  <c r="AJ4126" i="1"/>
  <c r="AL4126" i="1"/>
  <c r="AM4126" i="1"/>
  <c r="AQ4126" i="1"/>
  <c r="AS4126" i="1"/>
  <c r="A4127" i="1"/>
  <c r="B4127" i="1"/>
  <c r="C4127" i="1"/>
  <c r="J4127" i="1"/>
  <c r="K4127" i="1"/>
  <c r="M4127" i="1"/>
  <c r="AB4127" i="1"/>
  <c r="AF4127" i="1"/>
  <c r="AG4127" i="1"/>
  <c r="AI4127" i="1"/>
  <c r="AJ4127" i="1"/>
  <c r="AL4127" i="1"/>
  <c r="AM4127" i="1"/>
  <c r="AQ4127" i="1"/>
  <c r="AS4127" i="1"/>
  <c r="A4128" i="1"/>
  <c r="B4128" i="1"/>
  <c r="C4128" i="1"/>
  <c r="J4128" i="1"/>
  <c r="K4128" i="1"/>
  <c r="M4128" i="1"/>
  <c r="AB4128" i="1"/>
  <c r="AF4128" i="1"/>
  <c r="AG4128" i="1"/>
  <c r="AI4128" i="1"/>
  <c r="AJ4128" i="1"/>
  <c r="AL4128" i="1"/>
  <c r="AM4128" i="1"/>
  <c r="AQ4128" i="1"/>
  <c r="AS4128" i="1"/>
  <c r="A4129" i="1"/>
  <c r="B4129" i="1"/>
  <c r="C4129" i="1"/>
  <c r="J4129" i="1"/>
  <c r="K4129" i="1"/>
  <c r="M4129" i="1"/>
  <c r="AB4129" i="1"/>
  <c r="AF4129" i="1"/>
  <c r="AG4129" i="1"/>
  <c r="AI4129" i="1"/>
  <c r="AJ4129" i="1"/>
  <c r="AL4129" i="1"/>
  <c r="AM4129" i="1"/>
  <c r="AQ4129" i="1"/>
  <c r="AS4129" i="1"/>
  <c r="A4130" i="1"/>
  <c r="B4130" i="1"/>
  <c r="C4130" i="1"/>
  <c r="J4130" i="1"/>
  <c r="K4130" i="1"/>
  <c r="M4130" i="1"/>
  <c r="AB4130" i="1"/>
  <c r="AF4130" i="1"/>
  <c r="AG4130" i="1"/>
  <c r="AI4130" i="1"/>
  <c r="AJ4130" i="1"/>
  <c r="AL4130" i="1"/>
  <c r="AM4130" i="1"/>
  <c r="AQ4130" i="1"/>
  <c r="AS4130" i="1"/>
  <c r="A4131" i="1"/>
  <c r="B4131" i="1"/>
  <c r="C4131" i="1"/>
  <c r="J4131" i="1"/>
  <c r="K4131" i="1"/>
  <c r="M4131" i="1"/>
  <c r="AB4131" i="1"/>
  <c r="AF4131" i="1"/>
  <c r="AG4131" i="1"/>
  <c r="AI4131" i="1"/>
  <c r="AJ4131" i="1"/>
  <c r="AL4131" i="1"/>
  <c r="AM4131" i="1"/>
  <c r="AQ4131" i="1"/>
  <c r="AS4131" i="1"/>
  <c r="A4132" i="1"/>
  <c r="B4132" i="1"/>
  <c r="C4132" i="1"/>
  <c r="J4132" i="1"/>
  <c r="K4132" i="1"/>
  <c r="M4132" i="1"/>
  <c r="AB4132" i="1"/>
  <c r="AF4132" i="1"/>
  <c r="AG4132" i="1"/>
  <c r="AI4132" i="1"/>
  <c r="AJ4132" i="1"/>
  <c r="AL4132" i="1"/>
  <c r="AM4132" i="1"/>
  <c r="AQ4132" i="1"/>
  <c r="AS4132" i="1"/>
  <c r="A4133" i="1"/>
  <c r="B4133" i="1"/>
  <c r="C4133" i="1"/>
  <c r="J4133" i="1"/>
  <c r="K4133" i="1"/>
  <c r="M4133" i="1"/>
  <c r="AB4133" i="1"/>
  <c r="AF4133" i="1"/>
  <c r="AG4133" i="1"/>
  <c r="AI4133" i="1"/>
  <c r="AJ4133" i="1"/>
  <c r="AL4133" i="1"/>
  <c r="AM4133" i="1"/>
  <c r="AQ4133" i="1"/>
  <c r="AS4133" i="1"/>
  <c r="A4134" i="1"/>
  <c r="B4134" i="1"/>
  <c r="C4134" i="1"/>
  <c r="J4134" i="1"/>
  <c r="K4134" i="1"/>
  <c r="M4134" i="1"/>
  <c r="AB4134" i="1"/>
  <c r="AF4134" i="1"/>
  <c r="AG4134" i="1"/>
  <c r="AI4134" i="1"/>
  <c r="AJ4134" i="1"/>
  <c r="AL4134" i="1"/>
  <c r="AM4134" i="1"/>
  <c r="AQ4134" i="1"/>
  <c r="AS4134" i="1"/>
  <c r="A4135" i="1"/>
  <c r="B4135" i="1"/>
  <c r="C4135" i="1"/>
  <c r="J4135" i="1"/>
  <c r="K4135" i="1"/>
  <c r="M4135" i="1"/>
  <c r="AB4135" i="1"/>
  <c r="AF4135" i="1"/>
  <c r="AG4135" i="1"/>
  <c r="AI4135" i="1"/>
  <c r="AJ4135" i="1"/>
  <c r="AL4135" i="1"/>
  <c r="AM4135" i="1"/>
  <c r="AQ4135" i="1"/>
  <c r="AS4135" i="1"/>
  <c r="A4136" i="1"/>
  <c r="B4136" i="1"/>
  <c r="C4136" i="1"/>
  <c r="J4136" i="1"/>
  <c r="K4136" i="1"/>
  <c r="M4136" i="1"/>
  <c r="AB4136" i="1"/>
  <c r="AF4136" i="1"/>
  <c r="AG4136" i="1"/>
  <c r="AI4136" i="1"/>
  <c r="AJ4136" i="1"/>
  <c r="AL4136" i="1"/>
  <c r="AM4136" i="1"/>
  <c r="AQ4136" i="1"/>
  <c r="AS4136" i="1"/>
  <c r="A4137" i="1"/>
  <c r="B4137" i="1"/>
  <c r="C4137" i="1"/>
  <c r="J4137" i="1"/>
  <c r="K4137" i="1"/>
  <c r="M4137" i="1"/>
  <c r="AB4137" i="1"/>
  <c r="AF4137" i="1"/>
  <c r="AG4137" i="1"/>
  <c r="AI4137" i="1"/>
  <c r="AJ4137" i="1"/>
  <c r="AL4137" i="1"/>
  <c r="AM4137" i="1"/>
  <c r="AQ4137" i="1"/>
  <c r="AS4137" i="1"/>
  <c r="A4138" i="1"/>
  <c r="B4138" i="1"/>
  <c r="C4138" i="1"/>
  <c r="J4138" i="1"/>
  <c r="K4138" i="1"/>
  <c r="M4138" i="1"/>
  <c r="AB4138" i="1"/>
  <c r="AF4138" i="1"/>
  <c r="AG4138" i="1"/>
  <c r="AI4138" i="1"/>
  <c r="AJ4138" i="1"/>
  <c r="AL4138" i="1"/>
  <c r="AM4138" i="1"/>
  <c r="AQ4138" i="1"/>
  <c r="AS4138" i="1"/>
  <c r="A4139" i="1"/>
  <c r="B4139" i="1"/>
  <c r="C4139" i="1"/>
  <c r="J4139" i="1"/>
  <c r="K4139" i="1"/>
  <c r="M4139" i="1"/>
  <c r="AB4139" i="1"/>
  <c r="AF4139" i="1"/>
  <c r="AG4139" i="1"/>
  <c r="AI4139" i="1"/>
  <c r="AJ4139" i="1"/>
  <c r="AL4139" i="1"/>
  <c r="AM4139" i="1"/>
  <c r="AQ4139" i="1"/>
  <c r="AS4139" i="1"/>
  <c r="A4140" i="1"/>
  <c r="B4140" i="1"/>
  <c r="C4140" i="1"/>
  <c r="J4140" i="1"/>
  <c r="K4140" i="1"/>
  <c r="M4140" i="1"/>
  <c r="AB4140" i="1"/>
  <c r="AF4140" i="1"/>
  <c r="AG4140" i="1"/>
  <c r="AI4140" i="1"/>
  <c r="AJ4140" i="1"/>
  <c r="AL4140" i="1"/>
  <c r="AM4140" i="1"/>
  <c r="AQ4140" i="1"/>
  <c r="AS4140" i="1"/>
  <c r="A4141" i="1"/>
  <c r="B4141" i="1"/>
  <c r="C4141" i="1"/>
  <c r="J4141" i="1"/>
  <c r="K4141" i="1"/>
  <c r="M4141" i="1"/>
  <c r="AB4141" i="1"/>
  <c r="AF4141" i="1"/>
  <c r="AG4141" i="1"/>
  <c r="AI4141" i="1"/>
  <c r="AJ4141" i="1"/>
  <c r="AL4141" i="1"/>
  <c r="AM4141" i="1"/>
  <c r="AQ4141" i="1"/>
  <c r="AS4141" i="1"/>
  <c r="A4142" i="1"/>
  <c r="B4142" i="1"/>
  <c r="C4142" i="1"/>
  <c r="J4142" i="1"/>
  <c r="K4142" i="1"/>
  <c r="M4142" i="1"/>
  <c r="AB4142" i="1"/>
  <c r="AF4142" i="1"/>
  <c r="AG4142" i="1"/>
  <c r="AI4142" i="1"/>
  <c r="AJ4142" i="1"/>
  <c r="AL4142" i="1"/>
  <c r="AM4142" i="1"/>
  <c r="AQ4142" i="1"/>
  <c r="AS4142" i="1"/>
  <c r="A4143" i="1"/>
  <c r="B4143" i="1"/>
  <c r="C4143" i="1"/>
  <c r="J4143" i="1"/>
  <c r="K4143" i="1"/>
  <c r="M4143" i="1"/>
  <c r="AB4143" i="1"/>
  <c r="AF4143" i="1"/>
  <c r="AG4143" i="1"/>
  <c r="AI4143" i="1"/>
  <c r="AJ4143" i="1"/>
  <c r="AL4143" i="1"/>
  <c r="AM4143" i="1"/>
  <c r="AQ4143" i="1"/>
  <c r="AS4143" i="1"/>
  <c r="A4144" i="1"/>
  <c r="B4144" i="1"/>
  <c r="C4144" i="1"/>
  <c r="J4144" i="1"/>
  <c r="K4144" i="1"/>
  <c r="M4144" i="1"/>
  <c r="AB4144" i="1"/>
  <c r="AF4144" i="1"/>
  <c r="AG4144" i="1"/>
  <c r="AI4144" i="1"/>
  <c r="AJ4144" i="1"/>
  <c r="AL4144" i="1"/>
  <c r="AM4144" i="1"/>
  <c r="AQ4144" i="1"/>
  <c r="AS4144" i="1"/>
  <c r="A4145" i="1"/>
  <c r="B4145" i="1"/>
  <c r="C4145" i="1"/>
  <c r="J4145" i="1"/>
  <c r="K4145" i="1"/>
  <c r="M4145" i="1"/>
  <c r="AB4145" i="1"/>
  <c r="AF4145" i="1"/>
  <c r="AG4145" i="1"/>
  <c r="AI4145" i="1"/>
  <c r="AJ4145" i="1"/>
  <c r="AL4145" i="1"/>
  <c r="AM4145" i="1"/>
  <c r="AQ4145" i="1"/>
  <c r="AS4145" i="1"/>
  <c r="A4146" i="1"/>
  <c r="B4146" i="1"/>
  <c r="C4146" i="1"/>
  <c r="J4146" i="1"/>
  <c r="K4146" i="1"/>
  <c r="M4146" i="1"/>
  <c r="AB4146" i="1"/>
  <c r="AF4146" i="1"/>
  <c r="AG4146" i="1"/>
  <c r="AI4146" i="1"/>
  <c r="AJ4146" i="1"/>
  <c r="AL4146" i="1"/>
  <c r="AM4146" i="1"/>
  <c r="AQ4146" i="1"/>
  <c r="AS4146" i="1"/>
  <c r="A4147" i="1"/>
  <c r="B4147" i="1"/>
  <c r="C4147" i="1"/>
  <c r="J4147" i="1"/>
  <c r="K4147" i="1"/>
  <c r="M4147" i="1"/>
  <c r="AB4147" i="1"/>
  <c r="AF4147" i="1"/>
  <c r="AG4147" i="1"/>
  <c r="AI4147" i="1"/>
  <c r="AJ4147" i="1"/>
  <c r="AL4147" i="1"/>
  <c r="AM4147" i="1"/>
  <c r="AQ4147" i="1"/>
  <c r="AS4147" i="1"/>
  <c r="A4148" i="1"/>
  <c r="B4148" i="1"/>
  <c r="C4148" i="1"/>
  <c r="J4148" i="1"/>
  <c r="K4148" i="1"/>
  <c r="M4148" i="1"/>
  <c r="AB4148" i="1"/>
  <c r="AF4148" i="1"/>
  <c r="AG4148" i="1"/>
  <c r="AI4148" i="1"/>
  <c r="AJ4148" i="1"/>
  <c r="AL4148" i="1"/>
  <c r="AM4148" i="1"/>
  <c r="AQ4148" i="1"/>
  <c r="AS4148" i="1"/>
  <c r="A4149" i="1"/>
  <c r="B4149" i="1"/>
  <c r="C4149" i="1"/>
  <c r="J4149" i="1"/>
  <c r="K4149" i="1"/>
  <c r="M4149" i="1"/>
  <c r="AB4149" i="1"/>
  <c r="AF4149" i="1"/>
  <c r="AG4149" i="1"/>
  <c r="AI4149" i="1"/>
  <c r="AJ4149" i="1"/>
  <c r="AL4149" i="1"/>
  <c r="AM4149" i="1"/>
  <c r="AQ4149" i="1"/>
  <c r="AS4149" i="1"/>
  <c r="A4150" i="1"/>
  <c r="B4150" i="1"/>
  <c r="C4150" i="1"/>
  <c r="J4150" i="1"/>
  <c r="K4150" i="1"/>
  <c r="M4150" i="1"/>
  <c r="AB4150" i="1"/>
  <c r="AF4150" i="1"/>
  <c r="AG4150" i="1"/>
  <c r="AI4150" i="1"/>
  <c r="AJ4150" i="1"/>
  <c r="AL4150" i="1"/>
  <c r="AM4150" i="1"/>
  <c r="AQ4150" i="1"/>
  <c r="AS4150" i="1"/>
  <c r="A4151" i="1"/>
  <c r="B4151" i="1"/>
  <c r="C4151" i="1"/>
  <c r="J4151" i="1"/>
  <c r="K4151" i="1"/>
  <c r="M4151" i="1"/>
  <c r="AB4151" i="1"/>
  <c r="AF4151" i="1"/>
  <c r="AG4151" i="1"/>
  <c r="AI4151" i="1"/>
  <c r="AJ4151" i="1"/>
  <c r="AL4151" i="1"/>
  <c r="AM4151" i="1"/>
  <c r="AQ4151" i="1"/>
  <c r="AS4151" i="1"/>
  <c r="A4152" i="1"/>
  <c r="B4152" i="1"/>
  <c r="C4152" i="1"/>
  <c r="J4152" i="1"/>
  <c r="K4152" i="1"/>
  <c r="M4152" i="1"/>
  <c r="AB4152" i="1"/>
  <c r="AF4152" i="1"/>
  <c r="AG4152" i="1"/>
  <c r="AI4152" i="1"/>
  <c r="AJ4152" i="1"/>
  <c r="AL4152" i="1"/>
  <c r="AM4152" i="1"/>
  <c r="AQ4152" i="1"/>
  <c r="AS4152" i="1"/>
  <c r="A4153" i="1"/>
  <c r="B4153" i="1"/>
  <c r="C4153" i="1"/>
  <c r="J4153" i="1"/>
  <c r="K4153" i="1"/>
  <c r="M4153" i="1"/>
  <c r="AB4153" i="1"/>
  <c r="AF4153" i="1"/>
  <c r="AG4153" i="1"/>
  <c r="AI4153" i="1"/>
  <c r="AJ4153" i="1"/>
  <c r="AL4153" i="1"/>
  <c r="AM4153" i="1"/>
  <c r="AQ4153" i="1"/>
  <c r="AS4153" i="1"/>
  <c r="A4154" i="1"/>
  <c r="B4154" i="1"/>
  <c r="C4154" i="1"/>
  <c r="J4154" i="1"/>
  <c r="K4154" i="1"/>
  <c r="M4154" i="1"/>
  <c r="AB4154" i="1"/>
  <c r="AF4154" i="1"/>
  <c r="AG4154" i="1"/>
  <c r="AI4154" i="1"/>
  <c r="AJ4154" i="1"/>
  <c r="AL4154" i="1"/>
  <c r="AM4154" i="1"/>
  <c r="AQ4154" i="1"/>
  <c r="AS4154" i="1"/>
  <c r="A4155" i="1"/>
  <c r="B4155" i="1"/>
  <c r="C4155" i="1"/>
  <c r="J4155" i="1"/>
  <c r="K4155" i="1"/>
  <c r="M4155" i="1"/>
  <c r="AB4155" i="1"/>
  <c r="AF4155" i="1"/>
  <c r="AG4155" i="1"/>
  <c r="AI4155" i="1"/>
  <c r="AJ4155" i="1"/>
  <c r="AL4155" i="1"/>
  <c r="AM4155" i="1"/>
  <c r="AQ4155" i="1"/>
  <c r="AS4155" i="1"/>
  <c r="A4156" i="1"/>
  <c r="B4156" i="1"/>
  <c r="C4156" i="1"/>
  <c r="J4156" i="1"/>
  <c r="K4156" i="1"/>
  <c r="M4156" i="1"/>
  <c r="AB4156" i="1"/>
  <c r="AF4156" i="1"/>
  <c r="AG4156" i="1"/>
  <c r="AI4156" i="1"/>
  <c r="AJ4156" i="1"/>
  <c r="AL4156" i="1"/>
  <c r="AM4156" i="1"/>
  <c r="AQ4156" i="1"/>
  <c r="AS4156" i="1"/>
  <c r="A4157" i="1"/>
  <c r="B4157" i="1"/>
  <c r="C4157" i="1"/>
  <c r="J4157" i="1"/>
  <c r="K4157" i="1"/>
  <c r="M4157" i="1"/>
  <c r="AB4157" i="1"/>
  <c r="AF4157" i="1"/>
  <c r="AG4157" i="1"/>
  <c r="AI4157" i="1"/>
  <c r="AJ4157" i="1"/>
  <c r="AL4157" i="1"/>
  <c r="AM4157" i="1"/>
  <c r="AQ4157" i="1"/>
  <c r="AS4157" i="1"/>
  <c r="A4158" i="1"/>
  <c r="B4158" i="1"/>
  <c r="C4158" i="1"/>
  <c r="J4158" i="1"/>
  <c r="K4158" i="1"/>
  <c r="M4158" i="1"/>
  <c r="AB4158" i="1"/>
  <c r="AF4158" i="1"/>
  <c r="AG4158" i="1"/>
  <c r="AI4158" i="1"/>
  <c r="AJ4158" i="1"/>
  <c r="AL4158" i="1"/>
  <c r="AM4158" i="1"/>
  <c r="AQ4158" i="1"/>
  <c r="AS4158" i="1"/>
  <c r="A4159" i="1"/>
  <c r="B4159" i="1"/>
  <c r="C4159" i="1"/>
  <c r="J4159" i="1"/>
  <c r="K4159" i="1"/>
  <c r="M4159" i="1"/>
  <c r="AB4159" i="1"/>
  <c r="AF4159" i="1"/>
  <c r="AG4159" i="1"/>
  <c r="AI4159" i="1"/>
  <c r="AJ4159" i="1"/>
  <c r="AL4159" i="1"/>
  <c r="AM4159" i="1"/>
  <c r="AQ4159" i="1"/>
  <c r="AS4159" i="1"/>
  <c r="A4160" i="1"/>
  <c r="B4160" i="1"/>
  <c r="C4160" i="1"/>
  <c r="J4160" i="1"/>
  <c r="K4160" i="1"/>
  <c r="M4160" i="1"/>
  <c r="AB4160" i="1"/>
  <c r="AF4160" i="1"/>
  <c r="AG4160" i="1"/>
  <c r="AI4160" i="1"/>
  <c r="AJ4160" i="1"/>
  <c r="AL4160" i="1"/>
  <c r="AM4160" i="1"/>
  <c r="AQ4160" i="1"/>
  <c r="AS4160" i="1"/>
  <c r="A4161" i="1"/>
  <c r="B4161" i="1"/>
  <c r="C4161" i="1"/>
  <c r="J4161" i="1"/>
  <c r="K4161" i="1"/>
  <c r="M4161" i="1"/>
  <c r="AB4161" i="1"/>
  <c r="AF4161" i="1"/>
  <c r="AG4161" i="1"/>
  <c r="AI4161" i="1"/>
  <c r="AJ4161" i="1"/>
  <c r="AL4161" i="1"/>
  <c r="AM4161" i="1"/>
  <c r="AQ4161" i="1"/>
  <c r="AS4161" i="1"/>
  <c r="A4162" i="1"/>
  <c r="B4162" i="1"/>
  <c r="C4162" i="1"/>
  <c r="J4162" i="1"/>
  <c r="K4162" i="1"/>
  <c r="M4162" i="1"/>
  <c r="AB4162" i="1"/>
  <c r="AF4162" i="1"/>
  <c r="AG4162" i="1"/>
  <c r="AI4162" i="1"/>
  <c r="AJ4162" i="1"/>
  <c r="AL4162" i="1"/>
  <c r="AM4162" i="1"/>
  <c r="AQ4162" i="1"/>
  <c r="AS4162" i="1"/>
  <c r="A4163" i="1"/>
  <c r="B4163" i="1"/>
  <c r="C4163" i="1"/>
  <c r="J4163" i="1"/>
  <c r="K4163" i="1"/>
  <c r="M4163" i="1"/>
  <c r="AB4163" i="1"/>
  <c r="AF4163" i="1"/>
  <c r="AG4163" i="1"/>
  <c r="AI4163" i="1"/>
  <c r="AJ4163" i="1"/>
  <c r="AL4163" i="1"/>
  <c r="AM4163" i="1"/>
  <c r="AQ4163" i="1"/>
  <c r="AS4163" i="1"/>
  <c r="A4164" i="1"/>
  <c r="B4164" i="1"/>
  <c r="C4164" i="1"/>
  <c r="J4164" i="1"/>
  <c r="K4164" i="1"/>
  <c r="M4164" i="1"/>
  <c r="AB4164" i="1"/>
  <c r="AF4164" i="1"/>
  <c r="AG4164" i="1"/>
  <c r="AI4164" i="1"/>
  <c r="AJ4164" i="1"/>
  <c r="AL4164" i="1"/>
  <c r="AM4164" i="1"/>
  <c r="AQ4164" i="1"/>
  <c r="AS4164" i="1"/>
  <c r="A4165" i="1"/>
  <c r="B4165" i="1"/>
  <c r="C4165" i="1"/>
  <c r="J4165" i="1"/>
  <c r="K4165" i="1"/>
  <c r="M4165" i="1"/>
  <c r="AB4165" i="1"/>
  <c r="AF4165" i="1"/>
  <c r="AG4165" i="1"/>
  <c r="AI4165" i="1"/>
  <c r="AJ4165" i="1"/>
  <c r="AL4165" i="1"/>
  <c r="AM4165" i="1"/>
  <c r="AQ4165" i="1"/>
  <c r="AS4165" i="1"/>
  <c r="A4166" i="1"/>
  <c r="B4166" i="1"/>
  <c r="C4166" i="1"/>
  <c r="J4166" i="1"/>
  <c r="K4166" i="1"/>
  <c r="M4166" i="1"/>
  <c r="AB4166" i="1"/>
  <c r="AF4166" i="1"/>
  <c r="AG4166" i="1"/>
  <c r="AI4166" i="1"/>
  <c r="AJ4166" i="1"/>
  <c r="AL4166" i="1"/>
  <c r="AM4166" i="1"/>
  <c r="AQ4166" i="1"/>
  <c r="AS4166" i="1"/>
  <c r="A4167" i="1"/>
  <c r="B4167" i="1"/>
  <c r="C4167" i="1"/>
  <c r="J4167" i="1"/>
  <c r="K4167" i="1"/>
  <c r="M4167" i="1"/>
  <c r="AB4167" i="1"/>
  <c r="AF4167" i="1"/>
  <c r="AG4167" i="1"/>
  <c r="AI4167" i="1"/>
  <c r="AJ4167" i="1"/>
  <c r="AL4167" i="1"/>
  <c r="AM4167" i="1"/>
  <c r="AQ4167" i="1"/>
  <c r="AS4167" i="1"/>
  <c r="A4168" i="1"/>
  <c r="B4168" i="1"/>
  <c r="C4168" i="1"/>
  <c r="J4168" i="1"/>
  <c r="K4168" i="1"/>
  <c r="M4168" i="1"/>
  <c r="AB4168" i="1"/>
  <c r="AF4168" i="1"/>
  <c r="AG4168" i="1"/>
  <c r="AI4168" i="1"/>
  <c r="AJ4168" i="1"/>
  <c r="AL4168" i="1"/>
  <c r="AM4168" i="1"/>
  <c r="AQ4168" i="1"/>
  <c r="AS4168" i="1"/>
  <c r="A4169" i="1"/>
  <c r="B4169" i="1"/>
  <c r="C4169" i="1"/>
  <c r="J4169" i="1"/>
  <c r="K4169" i="1"/>
  <c r="M4169" i="1"/>
  <c r="AB4169" i="1"/>
  <c r="AF4169" i="1"/>
  <c r="AG4169" i="1"/>
  <c r="AI4169" i="1"/>
  <c r="AJ4169" i="1"/>
  <c r="AL4169" i="1"/>
  <c r="AM4169" i="1"/>
  <c r="AQ4169" i="1"/>
  <c r="AS4169" i="1"/>
  <c r="A4170" i="1"/>
  <c r="B4170" i="1"/>
  <c r="C4170" i="1"/>
  <c r="J4170" i="1"/>
  <c r="K4170" i="1"/>
  <c r="M4170" i="1"/>
  <c r="AB4170" i="1"/>
  <c r="AF4170" i="1"/>
  <c r="AG4170" i="1"/>
  <c r="AI4170" i="1"/>
  <c r="AJ4170" i="1"/>
  <c r="AL4170" i="1"/>
  <c r="AM4170" i="1"/>
  <c r="AQ4170" i="1"/>
  <c r="AS4170" i="1"/>
  <c r="A4171" i="1"/>
  <c r="B4171" i="1"/>
  <c r="C4171" i="1"/>
  <c r="J4171" i="1"/>
  <c r="K4171" i="1"/>
  <c r="M4171" i="1"/>
  <c r="AB4171" i="1"/>
  <c r="AF4171" i="1"/>
  <c r="AG4171" i="1"/>
  <c r="AI4171" i="1"/>
  <c r="AJ4171" i="1"/>
  <c r="AL4171" i="1"/>
  <c r="AM4171" i="1"/>
  <c r="AQ4171" i="1"/>
  <c r="AS4171" i="1"/>
  <c r="A4172" i="1"/>
  <c r="B4172" i="1"/>
  <c r="C4172" i="1"/>
  <c r="J4172" i="1"/>
  <c r="K4172" i="1"/>
  <c r="M4172" i="1"/>
  <c r="AB4172" i="1"/>
  <c r="AF4172" i="1"/>
  <c r="AG4172" i="1"/>
  <c r="AI4172" i="1"/>
  <c r="AJ4172" i="1"/>
  <c r="AL4172" i="1"/>
  <c r="AM4172" i="1"/>
  <c r="AQ4172" i="1"/>
  <c r="AS4172" i="1"/>
  <c r="A4173" i="1"/>
  <c r="B4173" i="1"/>
  <c r="C4173" i="1"/>
  <c r="J4173" i="1"/>
  <c r="K4173" i="1"/>
  <c r="M4173" i="1"/>
  <c r="AB4173" i="1"/>
  <c r="AF4173" i="1"/>
  <c r="AG4173" i="1"/>
  <c r="AI4173" i="1"/>
  <c r="AJ4173" i="1"/>
  <c r="AL4173" i="1"/>
  <c r="AM4173" i="1"/>
  <c r="AQ4173" i="1"/>
  <c r="AS4173" i="1"/>
  <c r="A4174" i="1"/>
  <c r="B4174" i="1"/>
  <c r="C4174" i="1"/>
  <c r="J4174" i="1"/>
  <c r="K4174" i="1"/>
  <c r="M4174" i="1"/>
  <c r="AB4174" i="1"/>
  <c r="AF4174" i="1"/>
  <c r="AG4174" i="1"/>
  <c r="AI4174" i="1"/>
  <c r="AJ4174" i="1"/>
  <c r="AL4174" i="1"/>
  <c r="AM4174" i="1"/>
  <c r="AQ4174" i="1"/>
  <c r="AS4174" i="1"/>
  <c r="A4175" i="1"/>
  <c r="B4175" i="1"/>
  <c r="C4175" i="1"/>
  <c r="J4175" i="1"/>
  <c r="K4175" i="1"/>
  <c r="M4175" i="1"/>
  <c r="AB4175" i="1"/>
  <c r="AF4175" i="1"/>
  <c r="AG4175" i="1"/>
  <c r="AI4175" i="1"/>
  <c r="AJ4175" i="1"/>
  <c r="AL4175" i="1"/>
  <c r="AM4175" i="1"/>
  <c r="AQ4175" i="1"/>
  <c r="AS4175" i="1"/>
  <c r="A4176" i="1"/>
  <c r="B4176" i="1"/>
  <c r="C4176" i="1"/>
  <c r="J4176" i="1"/>
  <c r="K4176" i="1"/>
  <c r="M4176" i="1"/>
  <c r="AB4176" i="1"/>
  <c r="AF4176" i="1"/>
  <c r="AG4176" i="1"/>
  <c r="AI4176" i="1"/>
  <c r="AJ4176" i="1"/>
  <c r="AL4176" i="1"/>
  <c r="AM4176" i="1"/>
  <c r="AQ4176" i="1"/>
  <c r="AS4176" i="1"/>
  <c r="A4177" i="1"/>
  <c r="B4177" i="1"/>
  <c r="C4177" i="1"/>
  <c r="J4177" i="1"/>
  <c r="K4177" i="1"/>
  <c r="M4177" i="1"/>
  <c r="AB4177" i="1"/>
  <c r="AF4177" i="1"/>
  <c r="AG4177" i="1"/>
  <c r="AI4177" i="1"/>
  <c r="AJ4177" i="1"/>
  <c r="AL4177" i="1"/>
  <c r="AM4177" i="1"/>
  <c r="AQ4177" i="1"/>
  <c r="AS4177" i="1"/>
  <c r="A4178" i="1"/>
  <c r="B4178" i="1"/>
  <c r="C4178" i="1"/>
  <c r="J4178" i="1"/>
  <c r="K4178" i="1"/>
  <c r="M4178" i="1"/>
  <c r="AB4178" i="1"/>
  <c r="AF4178" i="1"/>
  <c r="AG4178" i="1"/>
  <c r="AI4178" i="1"/>
  <c r="AJ4178" i="1"/>
  <c r="AL4178" i="1"/>
  <c r="AM4178" i="1"/>
  <c r="AQ4178" i="1"/>
  <c r="AS4178" i="1"/>
  <c r="A4179" i="1"/>
  <c r="B4179" i="1"/>
  <c r="C4179" i="1"/>
  <c r="J4179" i="1"/>
  <c r="K4179" i="1"/>
  <c r="M4179" i="1"/>
  <c r="AB4179" i="1"/>
  <c r="AF4179" i="1"/>
  <c r="AG4179" i="1"/>
  <c r="AI4179" i="1"/>
  <c r="AJ4179" i="1"/>
  <c r="AL4179" i="1"/>
  <c r="AM4179" i="1"/>
  <c r="AQ4179" i="1"/>
  <c r="AS4179" i="1"/>
  <c r="A4180" i="1"/>
  <c r="B4180" i="1"/>
  <c r="C4180" i="1"/>
  <c r="J4180" i="1"/>
  <c r="K4180" i="1"/>
  <c r="M4180" i="1"/>
  <c r="AB4180" i="1"/>
  <c r="AF4180" i="1"/>
  <c r="AG4180" i="1"/>
  <c r="AI4180" i="1"/>
  <c r="AJ4180" i="1"/>
  <c r="AL4180" i="1"/>
  <c r="AM4180" i="1"/>
  <c r="AQ4180" i="1"/>
  <c r="AS4180" i="1"/>
  <c r="A4181" i="1"/>
  <c r="B4181" i="1"/>
  <c r="C4181" i="1"/>
  <c r="J4181" i="1"/>
  <c r="K4181" i="1"/>
  <c r="M4181" i="1"/>
  <c r="AB4181" i="1"/>
  <c r="AF4181" i="1"/>
  <c r="AG4181" i="1"/>
  <c r="AI4181" i="1"/>
  <c r="AJ4181" i="1"/>
  <c r="AL4181" i="1"/>
  <c r="AM4181" i="1"/>
  <c r="AQ4181" i="1"/>
  <c r="AS4181" i="1"/>
  <c r="A4182" i="1"/>
  <c r="B4182" i="1"/>
  <c r="C4182" i="1"/>
  <c r="J4182" i="1"/>
  <c r="K4182" i="1"/>
  <c r="M4182" i="1"/>
  <c r="AB4182" i="1"/>
  <c r="AF4182" i="1"/>
  <c r="AG4182" i="1"/>
  <c r="AI4182" i="1"/>
  <c r="AJ4182" i="1"/>
  <c r="AL4182" i="1"/>
  <c r="AM4182" i="1"/>
  <c r="AQ4182" i="1"/>
  <c r="AS4182" i="1"/>
  <c r="A4183" i="1"/>
  <c r="B4183" i="1"/>
  <c r="C4183" i="1"/>
  <c r="J4183" i="1"/>
  <c r="K4183" i="1"/>
  <c r="M4183" i="1"/>
  <c r="AB4183" i="1"/>
  <c r="AF4183" i="1"/>
  <c r="AG4183" i="1"/>
  <c r="AI4183" i="1"/>
  <c r="AJ4183" i="1"/>
  <c r="AL4183" i="1"/>
  <c r="AM4183" i="1"/>
  <c r="AQ4183" i="1"/>
  <c r="AS4183" i="1"/>
  <c r="A4184" i="1"/>
  <c r="B4184" i="1"/>
  <c r="C4184" i="1"/>
  <c r="J4184" i="1"/>
  <c r="K4184" i="1"/>
  <c r="M4184" i="1"/>
  <c r="AB4184" i="1"/>
  <c r="AF4184" i="1"/>
  <c r="AG4184" i="1"/>
  <c r="AI4184" i="1"/>
  <c r="AJ4184" i="1"/>
  <c r="AL4184" i="1"/>
  <c r="AM4184" i="1"/>
  <c r="AQ4184" i="1"/>
  <c r="AS4184" i="1"/>
  <c r="A4185" i="1"/>
  <c r="B4185" i="1"/>
  <c r="C4185" i="1"/>
  <c r="J4185" i="1"/>
  <c r="K4185" i="1"/>
  <c r="M4185" i="1"/>
  <c r="AB4185" i="1"/>
  <c r="AF4185" i="1"/>
  <c r="AG4185" i="1"/>
  <c r="AI4185" i="1"/>
  <c r="AJ4185" i="1"/>
  <c r="AL4185" i="1"/>
  <c r="AM4185" i="1"/>
  <c r="AQ4185" i="1"/>
  <c r="AS4185" i="1"/>
  <c r="A4186" i="1"/>
  <c r="B4186" i="1"/>
  <c r="C4186" i="1"/>
  <c r="J4186" i="1"/>
  <c r="K4186" i="1"/>
  <c r="M4186" i="1"/>
  <c r="AB4186" i="1"/>
  <c r="AF4186" i="1"/>
  <c r="AG4186" i="1"/>
  <c r="AI4186" i="1"/>
  <c r="AJ4186" i="1"/>
  <c r="AL4186" i="1"/>
  <c r="AM4186" i="1"/>
  <c r="AQ4186" i="1"/>
  <c r="AS4186" i="1"/>
  <c r="A4187" i="1"/>
  <c r="B4187" i="1"/>
  <c r="C4187" i="1"/>
  <c r="J4187" i="1"/>
  <c r="K4187" i="1"/>
  <c r="M4187" i="1"/>
  <c r="AB4187" i="1"/>
  <c r="AF4187" i="1"/>
  <c r="AG4187" i="1"/>
  <c r="AI4187" i="1"/>
  <c r="AJ4187" i="1"/>
  <c r="AL4187" i="1"/>
  <c r="AM4187" i="1"/>
  <c r="AQ4187" i="1"/>
  <c r="AS4187" i="1"/>
  <c r="A4188" i="1"/>
  <c r="B4188" i="1"/>
  <c r="C4188" i="1"/>
  <c r="J4188" i="1"/>
  <c r="K4188" i="1"/>
  <c r="M4188" i="1"/>
  <c r="AB4188" i="1"/>
  <c r="AF4188" i="1"/>
  <c r="AG4188" i="1"/>
  <c r="AI4188" i="1"/>
  <c r="AJ4188" i="1"/>
  <c r="AL4188" i="1"/>
  <c r="AM4188" i="1"/>
  <c r="AQ4188" i="1"/>
  <c r="AS4188" i="1"/>
  <c r="A4189" i="1"/>
  <c r="B4189" i="1"/>
  <c r="C4189" i="1"/>
  <c r="J4189" i="1"/>
  <c r="K4189" i="1"/>
  <c r="M4189" i="1"/>
  <c r="AB4189" i="1"/>
  <c r="AF4189" i="1"/>
  <c r="AG4189" i="1"/>
  <c r="AI4189" i="1"/>
  <c r="AJ4189" i="1"/>
  <c r="AL4189" i="1"/>
  <c r="AM4189" i="1"/>
  <c r="AQ4189" i="1"/>
  <c r="AS4189" i="1"/>
  <c r="A4190" i="1"/>
  <c r="B4190" i="1"/>
  <c r="C4190" i="1"/>
  <c r="J4190" i="1"/>
  <c r="K4190" i="1"/>
  <c r="M4190" i="1"/>
  <c r="AB4190" i="1"/>
  <c r="AF4190" i="1"/>
  <c r="AG4190" i="1"/>
  <c r="AI4190" i="1"/>
  <c r="AJ4190" i="1"/>
  <c r="AL4190" i="1"/>
  <c r="AM4190" i="1"/>
  <c r="AQ4190" i="1"/>
  <c r="AS4190" i="1"/>
  <c r="A4191" i="1"/>
  <c r="B4191" i="1"/>
  <c r="C4191" i="1"/>
  <c r="J4191" i="1"/>
  <c r="K4191" i="1"/>
  <c r="M4191" i="1"/>
  <c r="AB4191" i="1"/>
  <c r="AF4191" i="1"/>
  <c r="AG4191" i="1"/>
  <c r="AI4191" i="1"/>
  <c r="AJ4191" i="1"/>
  <c r="AL4191" i="1"/>
  <c r="AM4191" i="1"/>
  <c r="AQ4191" i="1"/>
  <c r="AS4191" i="1"/>
  <c r="A4192" i="1"/>
  <c r="B4192" i="1"/>
  <c r="C4192" i="1"/>
  <c r="J4192" i="1"/>
  <c r="K4192" i="1"/>
  <c r="M4192" i="1"/>
  <c r="AB4192" i="1"/>
  <c r="AF4192" i="1"/>
  <c r="AG4192" i="1"/>
  <c r="AI4192" i="1"/>
  <c r="AJ4192" i="1"/>
  <c r="AL4192" i="1"/>
  <c r="AM4192" i="1"/>
  <c r="AQ4192" i="1"/>
  <c r="AS4192" i="1"/>
  <c r="A4193" i="1"/>
  <c r="B4193" i="1"/>
  <c r="C4193" i="1"/>
  <c r="J4193" i="1"/>
  <c r="K4193" i="1"/>
  <c r="M4193" i="1"/>
  <c r="AB4193" i="1"/>
  <c r="AF4193" i="1"/>
  <c r="AG4193" i="1"/>
  <c r="AI4193" i="1"/>
  <c r="AJ4193" i="1"/>
  <c r="AL4193" i="1"/>
  <c r="AM4193" i="1"/>
  <c r="AQ4193" i="1"/>
  <c r="AS4193" i="1"/>
  <c r="A4194" i="1"/>
  <c r="B4194" i="1"/>
  <c r="C4194" i="1"/>
  <c r="J4194" i="1"/>
  <c r="K4194" i="1"/>
  <c r="M4194" i="1"/>
  <c r="AB4194" i="1"/>
  <c r="AF4194" i="1"/>
  <c r="AG4194" i="1"/>
  <c r="AI4194" i="1"/>
  <c r="AJ4194" i="1"/>
  <c r="AL4194" i="1"/>
  <c r="AM4194" i="1"/>
  <c r="AQ4194" i="1"/>
  <c r="AS4194" i="1"/>
  <c r="A4195" i="1"/>
  <c r="B4195" i="1"/>
  <c r="C4195" i="1"/>
  <c r="J4195" i="1"/>
  <c r="K4195" i="1"/>
  <c r="M4195" i="1"/>
  <c r="AB4195" i="1"/>
  <c r="AF4195" i="1"/>
  <c r="AG4195" i="1"/>
  <c r="AI4195" i="1"/>
  <c r="AJ4195" i="1"/>
  <c r="AL4195" i="1"/>
  <c r="AM4195" i="1"/>
  <c r="AQ4195" i="1"/>
  <c r="AS4195" i="1"/>
  <c r="A4196" i="1"/>
  <c r="B4196" i="1"/>
  <c r="C4196" i="1"/>
  <c r="J4196" i="1"/>
  <c r="K4196" i="1"/>
  <c r="M4196" i="1"/>
  <c r="AB4196" i="1"/>
  <c r="AF4196" i="1"/>
  <c r="AG4196" i="1"/>
  <c r="AI4196" i="1"/>
  <c r="AJ4196" i="1"/>
  <c r="AL4196" i="1"/>
  <c r="AM4196" i="1"/>
  <c r="AQ4196" i="1"/>
  <c r="AS4196" i="1"/>
  <c r="A4197" i="1"/>
  <c r="B4197" i="1"/>
  <c r="C4197" i="1"/>
  <c r="J4197" i="1"/>
  <c r="K4197" i="1"/>
  <c r="M4197" i="1"/>
  <c r="AB4197" i="1"/>
  <c r="AF4197" i="1"/>
  <c r="AG4197" i="1"/>
  <c r="AI4197" i="1"/>
  <c r="AJ4197" i="1"/>
  <c r="AL4197" i="1"/>
  <c r="AM4197" i="1"/>
  <c r="AQ4197" i="1"/>
  <c r="AS4197" i="1"/>
  <c r="A4198" i="1"/>
  <c r="B4198" i="1"/>
  <c r="C4198" i="1"/>
  <c r="J4198" i="1"/>
  <c r="K4198" i="1"/>
  <c r="M4198" i="1"/>
  <c r="AB4198" i="1"/>
  <c r="AF4198" i="1"/>
  <c r="AG4198" i="1"/>
  <c r="AI4198" i="1"/>
  <c r="AJ4198" i="1"/>
  <c r="AL4198" i="1"/>
  <c r="AM4198" i="1"/>
  <c r="AQ4198" i="1"/>
  <c r="AS4198" i="1"/>
  <c r="A4199" i="1"/>
  <c r="B4199" i="1"/>
  <c r="C4199" i="1"/>
  <c r="J4199" i="1"/>
  <c r="K4199" i="1"/>
  <c r="M4199" i="1"/>
  <c r="AB4199" i="1"/>
  <c r="AF4199" i="1"/>
  <c r="AG4199" i="1"/>
  <c r="AI4199" i="1"/>
  <c r="AJ4199" i="1"/>
  <c r="AL4199" i="1"/>
  <c r="AM4199" i="1"/>
  <c r="AQ4199" i="1"/>
  <c r="AS4199" i="1"/>
  <c r="A4200" i="1"/>
  <c r="B4200" i="1"/>
  <c r="C4200" i="1"/>
  <c r="J4200" i="1"/>
  <c r="K4200" i="1"/>
  <c r="M4200" i="1"/>
  <c r="AB4200" i="1"/>
  <c r="AF4200" i="1"/>
  <c r="AG4200" i="1"/>
  <c r="AI4200" i="1"/>
  <c r="AJ4200" i="1"/>
  <c r="AL4200" i="1"/>
  <c r="AM4200" i="1"/>
  <c r="AQ4200" i="1"/>
  <c r="AS4200" i="1"/>
  <c r="A4201" i="1"/>
  <c r="B4201" i="1"/>
  <c r="C4201" i="1"/>
  <c r="J4201" i="1"/>
  <c r="K4201" i="1"/>
  <c r="M4201" i="1"/>
  <c r="AB4201" i="1"/>
  <c r="AF4201" i="1"/>
  <c r="AG4201" i="1"/>
  <c r="AI4201" i="1"/>
  <c r="AJ4201" i="1"/>
  <c r="AL4201" i="1"/>
  <c r="AM4201" i="1"/>
  <c r="AQ4201" i="1"/>
  <c r="AS4201" i="1"/>
  <c r="A4202" i="1"/>
  <c r="B4202" i="1"/>
  <c r="C4202" i="1"/>
  <c r="J4202" i="1"/>
  <c r="K4202" i="1"/>
  <c r="M4202" i="1"/>
  <c r="AB4202" i="1"/>
  <c r="AF4202" i="1"/>
  <c r="AG4202" i="1"/>
  <c r="AI4202" i="1"/>
  <c r="AJ4202" i="1"/>
  <c r="AL4202" i="1"/>
  <c r="AM4202" i="1"/>
  <c r="AQ4202" i="1"/>
  <c r="AS4202" i="1"/>
  <c r="A4203" i="1"/>
  <c r="B4203" i="1"/>
  <c r="C4203" i="1"/>
  <c r="J4203" i="1"/>
  <c r="K4203" i="1"/>
  <c r="M4203" i="1"/>
  <c r="AB4203" i="1"/>
  <c r="AF4203" i="1"/>
  <c r="AG4203" i="1"/>
  <c r="AI4203" i="1"/>
  <c r="AJ4203" i="1"/>
  <c r="AL4203" i="1"/>
  <c r="AM4203" i="1"/>
  <c r="AQ4203" i="1"/>
  <c r="AS4203" i="1"/>
  <c r="A4204" i="1"/>
  <c r="B4204" i="1"/>
  <c r="C4204" i="1"/>
  <c r="J4204" i="1"/>
  <c r="K4204" i="1"/>
  <c r="M4204" i="1"/>
  <c r="AB4204" i="1"/>
  <c r="AF4204" i="1"/>
  <c r="AG4204" i="1"/>
  <c r="AI4204" i="1"/>
  <c r="AJ4204" i="1"/>
  <c r="AL4204" i="1"/>
  <c r="AM4204" i="1"/>
  <c r="AQ4204" i="1"/>
  <c r="AS4204" i="1"/>
  <c r="A4205" i="1"/>
  <c r="B4205" i="1"/>
  <c r="C4205" i="1"/>
  <c r="J4205" i="1"/>
  <c r="K4205" i="1"/>
  <c r="M4205" i="1"/>
  <c r="AB4205" i="1"/>
  <c r="AF4205" i="1"/>
  <c r="AG4205" i="1"/>
  <c r="AI4205" i="1"/>
  <c r="AJ4205" i="1"/>
  <c r="AL4205" i="1"/>
  <c r="AM4205" i="1"/>
  <c r="AQ4205" i="1"/>
  <c r="AS4205" i="1"/>
  <c r="A4206" i="1"/>
  <c r="B4206" i="1"/>
  <c r="C4206" i="1"/>
  <c r="J4206" i="1"/>
  <c r="K4206" i="1"/>
  <c r="M4206" i="1"/>
  <c r="AB4206" i="1"/>
  <c r="AF4206" i="1"/>
  <c r="AG4206" i="1"/>
  <c r="AI4206" i="1"/>
  <c r="AJ4206" i="1"/>
  <c r="AL4206" i="1"/>
  <c r="AM4206" i="1"/>
  <c r="AQ4206" i="1"/>
  <c r="AS4206" i="1"/>
  <c r="A4207" i="1"/>
  <c r="B4207" i="1"/>
  <c r="C4207" i="1"/>
  <c r="J4207" i="1"/>
  <c r="K4207" i="1"/>
  <c r="M4207" i="1"/>
  <c r="AB4207" i="1"/>
  <c r="AF4207" i="1"/>
  <c r="AG4207" i="1"/>
  <c r="AI4207" i="1"/>
  <c r="AJ4207" i="1"/>
  <c r="AL4207" i="1"/>
  <c r="AM4207" i="1"/>
  <c r="AQ4207" i="1"/>
  <c r="AS4207" i="1"/>
  <c r="A4208" i="1"/>
  <c r="B4208" i="1"/>
  <c r="C4208" i="1"/>
  <c r="J4208" i="1"/>
  <c r="K4208" i="1"/>
  <c r="M4208" i="1"/>
  <c r="AB4208" i="1"/>
  <c r="AF4208" i="1"/>
  <c r="AG4208" i="1"/>
  <c r="AI4208" i="1"/>
  <c r="AJ4208" i="1"/>
  <c r="AL4208" i="1"/>
  <c r="AM4208" i="1"/>
  <c r="AQ4208" i="1"/>
  <c r="AS4208" i="1"/>
  <c r="A4209" i="1"/>
  <c r="B4209" i="1"/>
  <c r="C4209" i="1"/>
  <c r="J4209" i="1"/>
  <c r="K4209" i="1"/>
  <c r="M4209" i="1"/>
  <c r="AB4209" i="1"/>
  <c r="AF4209" i="1"/>
  <c r="AG4209" i="1"/>
  <c r="AI4209" i="1"/>
  <c r="AJ4209" i="1"/>
  <c r="AL4209" i="1"/>
  <c r="AM4209" i="1"/>
  <c r="AQ4209" i="1"/>
  <c r="AS4209" i="1"/>
  <c r="A4210" i="1"/>
  <c r="B4210" i="1"/>
  <c r="C4210" i="1"/>
  <c r="J4210" i="1"/>
  <c r="K4210" i="1"/>
  <c r="M4210" i="1"/>
  <c r="AB4210" i="1"/>
  <c r="AF4210" i="1"/>
  <c r="AG4210" i="1"/>
  <c r="AI4210" i="1"/>
  <c r="AJ4210" i="1"/>
  <c r="AL4210" i="1"/>
  <c r="AM4210" i="1"/>
  <c r="AQ4210" i="1"/>
  <c r="AS4210" i="1"/>
  <c r="A4211" i="1"/>
  <c r="B4211" i="1"/>
  <c r="C4211" i="1"/>
  <c r="J4211" i="1"/>
  <c r="K4211" i="1"/>
  <c r="M4211" i="1"/>
  <c r="AB4211" i="1"/>
  <c r="AF4211" i="1"/>
  <c r="AG4211" i="1"/>
  <c r="AI4211" i="1"/>
  <c r="AJ4211" i="1"/>
  <c r="AL4211" i="1"/>
  <c r="AM4211" i="1"/>
  <c r="AQ4211" i="1"/>
  <c r="AS4211" i="1"/>
  <c r="A4212" i="1"/>
  <c r="B4212" i="1"/>
  <c r="C4212" i="1"/>
  <c r="J4212" i="1"/>
  <c r="K4212" i="1"/>
  <c r="M4212" i="1"/>
  <c r="AB4212" i="1"/>
  <c r="AF4212" i="1"/>
  <c r="AG4212" i="1"/>
  <c r="AI4212" i="1"/>
  <c r="AJ4212" i="1"/>
  <c r="AL4212" i="1"/>
  <c r="AM4212" i="1"/>
  <c r="AQ4212" i="1"/>
  <c r="AS4212" i="1"/>
  <c r="A4213" i="1"/>
  <c r="B4213" i="1"/>
  <c r="C4213" i="1"/>
  <c r="J4213" i="1"/>
  <c r="K4213" i="1"/>
  <c r="M4213" i="1"/>
  <c r="AB4213" i="1"/>
  <c r="AF4213" i="1"/>
  <c r="AG4213" i="1"/>
  <c r="AI4213" i="1"/>
  <c r="AJ4213" i="1"/>
  <c r="AL4213" i="1"/>
  <c r="AM4213" i="1"/>
  <c r="AQ4213" i="1"/>
  <c r="AS4213" i="1"/>
  <c r="A4214" i="1"/>
  <c r="B4214" i="1"/>
  <c r="C4214" i="1"/>
  <c r="J4214" i="1"/>
  <c r="K4214" i="1"/>
  <c r="M4214" i="1"/>
  <c r="AB4214" i="1"/>
  <c r="AF4214" i="1"/>
  <c r="AG4214" i="1"/>
  <c r="AI4214" i="1"/>
  <c r="AJ4214" i="1"/>
  <c r="AL4214" i="1"/>
  <c r="AM4214" i="1"/>
  <c r="AQ4214" i="1"/>
  <c r="AS4214" i="1"/>
  <c r="A4215" i="1"/>
  <c r="B4215" i="1"/>
  <c r="C4215" i="1"/>
  <c r="J4215" i="1"/>
  <c r="K4215" i="1"/>
  <c r="M4215" i="1"/>
  <c r="AB4215" i="1"/>
  <c r="AF4215" i="1"/>
  <c r="AG4215" i="1"/>
  <c r="AI4215" i="1"/>
  <c r="AJ4215" i="1"/>
  <c r="AL4215" i="1"/>
  <c r="AM4215" i="1"/>
  <c r="AQ4215" i="1"/>
  <c r="AS4215" i="1"/>
  <c r="A4216" i="1"/>
  <c r="B4216" i="1"/>
  <c r="C4216" i="1"/>
  <c r="J4216" i="1"/>
  <c r="K4216" i="1"/>
  <c r="M4216" i="1"/>
  <c r="AB4216" i="1"/>
  <c r="AF4216" i="1"/>
  <c r="AG4216" i="1"/>
  <c r="AI4216" i="1"/>
  <c r="AJ4216" i="1"/>
  <c r="AL4216" i="1"/>
  <c r="AM4216" i="1"/>
  <c r="AQ4216" i="1"/>
  <c r="AS4216" i="1"/>
  <c r="A4217" i="1"/>
  <c r="B4217" i="1"/>
  <c r="C4217" i="1"/>
  <c r="J4217" i="1"/>
  <c r="K4217" i="1"/>
  <c r="M4217" i="1"/>
  <c r="AB4217" i="1"/>
  <c r="AF4217" i="1"/>
  <c r="AG4217" i="1"/>
  <c r="AI4217" i="1"/>
  <c r="AJ4217" i="1"/>
  <c r="AL4217" i="1"/>
  <c r="AM4217" i="1"/>
  <c r="AQ4217" i="1"/>
  <c r="AS4217" i="1"/>
  <c r="A4218" i="1"/>
  <c r="B4218" i="1"/>
  <c r="C4218" i="1"/>
  <c r="J4218" i="1"/>
  <c r="K4218" i="1"/>
  <c r="M4218" i="1"/>
  <c r="AB4218" i="1"/>
  <c r="AF4218" i="1"/>
  <c r="AG4218" i="1"/>
  <c r="AI4218" i="1"/>
  <c r="AJ4218" i="1"/>
  <c r="AL4218" i="1"/>
  <c r="AM4218" i="1"/>
  <c r="AQ4218" i="1"/>
  <c r="AS4218" i="1"/>
  <c r="A4219" i="1"/>
  <c r="B4219" i="1"/>
  <c r="C4219" i="1"/>
  <c r="J4219" i="1"/>
  <c r="K4219" i="1"/>
  <c r="M4219" i="1"/>
  <c r="AB4219" i="1"/>
  <c r="AF4219" i="1"/>
  <c r="AG4219" i="1"/>
  <c r="AI4219" i="1"/>
  <c r="AJ4219" i="1"/>
  <c r="AL4219" i="1"/>
  <c r="AM4219" i="1"/>
  <c r="AQ4219" i="1"/>
  <c r="AS4219" i="1"/>
  <c r="A4220" i="1"/>
  <c r="B4220" i="1"/>
  <c r="C4220" i="1"/>
  <c r="J4220" i="1"/>
  <c r="K4220" i="1"/>
  <c r="M4220" i="1"/>
  <c r="AB4220" i="1"/>
  <c r="AF4220" i="1"/>
  <c r="AG4220" i="1"/>
  <c r="AI4220" i="1"/>
  <c r="AJ4220" i="1"/>
  <c r="AL4220" i="1"/>
  <c r="AM4220" i="1"/>
  <c r="AQ4220" i="1"/>
  <c r="AS4220" i="1"/>
  <c r="A4221" i="1"/>
  <c r="B4221" i="1"/>
  <c r="C4221" i="1"/>
  <c r="J4221" i="1"/>
  <c r="K4221" i="1"/>
  <c r="M4221" i="1"/>
  <c r="AB4221" i="1"/>
  <c r="AF4221" i="1"/>
  <c r="AG4221" i="1"/>
  <c r="AI4221" i="1"/>
  <c r="AJ4221" i="1"/>
  <c r="AL4221" i="1"/>
  <c r="AM4221" i="1"/>
  <c r="AQ4221" i="1"/>
  <c r="AS4221" i="1"/>
  <c r="A4222" i="1"/>
  <c r="B4222" i="1"/>
  <c r="C4222" i="1"/>
  <c r="J4222" i="1"/>
  <c r="K4222" i="1"/>
  <c r="M4222" i="1"/>
  <c r="AB4222" i="1"/>
  <c r="AF4222" i="1"/>
  <c r="AG4222" i="1"/>
  <c r="AI4222" i="1"/>
  <c r="AJ4222" i="1"/>
  <c r="AL4222" i="1"/>
  <c r="AM4222" i="1"/>
  <c r="AQ4222" i="1"/>
  <c r="AS4222" i="1"/>
  <c r="A4223" i="1"/>
  <c r="B4223" i="1"/>
  <c r="C4223" i="1"/>
  <c r="J4223" i="1"/>
  <c r="K4223" i="1"/>
  <c r="M4223" i="1"/>
  <c r="AB4223" i="1"/>
  <c r="AF4223" i="1"/>
  <c r="AG4223" i="1"/>
  <c r="AI4223" i="1"/>
  <c r="AJ4223" i="1"/>
  <c r="AL4223" i="1"/>
  <c r="AM4223" i="1"/>
  <c r="AQ4223" i="1"/>
  <c r="AS4223" i="1"/>
  <c r="A4224" i="1"/>
  <c r="B4224" i="1"/>
  <c r="C4224" i="1"/>
  <c r="J4224" i="1"/>
  <c r="K4224" i="1"/>
  <c r="M4224" i="1"/>
  <c r="AB4224" i="1"/>
  <c r="AF4224" i="1"/>
  <c r="AG4224" i="1"/>
  <c r="AI4224" i="1"/>
  <c r="AJ4224" i="1"/>
  <c r="AL4224" i="1"/>
  <c r="AM4224" i="1"/>
  <c r="AQ4224" i="1"/>
  <c r="AS4224" i="1"/>
  <c r="A4225" i="1"/>
  <c r="B4225" i="1"/>
  <c r="C4225" i="1"/>
  <c r="J4225" i="1"/>
  <c r="K4225" i="1"/>
  <c r="M4225" i="1"/>
  <c r="AB4225" i="1"/>
  <c r="AF4225" i="1"/>
  <c r="AG4225" i="1"/>
  <c r="AI4225" i="1"/>
  <c r="AJ4225" i="1"/>
  <c r="AL4225" i="1"/>
  <c r="AM4225" i="1"/>
  <c r="AQ4225" i="1"/>
  <c r="AS4225" i="1"/>
  <c r="A4226" i="1"/>
  <c r="B4226" i="1"/>
  <c r="C4226" i="1"/>
  <c r="J4226" i="1"/>
  <c r="K4226" i="1"/>
  <c r="M4226" i="1"/>
  <c r="AB4226" i="1"/>
  <c r="AF4226" i="1"/>
  <c r="AG4226" i="1"/>
  <c r="AI4226" i="1"/>
  <c r="AJ4226" i="1"/>
  <c r="AL4226" i="1"/>
  <c r="AM4226" i="1"/>
  <c r="AQ4226" i="1"/>
  <c r="AS4226" i="1"/>
  <c r="A4227" i="1"/>
  <c r="B4227" i="1"/>
  <c r="C4227" i="1"/>
  <c r="J4227" i="1"/>
  <c r="K4227" i="1"/>
  <c r="M4227" i="1"/>
  <c r="AB4227" i="1"/>
  <c r="AF4227" i="1"/>
  <c r="AG4227" i="1"/>
  <c r="AI4227" i="1"/>
  <c r="AJ4227" i="1"/>
  <c r="AL4227" i="1"/>
  <c r="AM4227" i="1"/>
  <c r="AQ4227" i="1"/>
  <c r="AS4227" i="1"/>
  <c r="A4228" i="1"/>
  <c r="B4228" i="1"/>
  <c r="C4228" i="1"/>
  <c r="J4228" i="1"/>
  <c r="K4228" i="1"/>
  <c r="M4228" i="1"/>
  <c r="AB4228" i="1"/>
  <c r="AF4228" i="1"/>
  <c r="AG4228" i="1"/>
  <c r="AI4228" i="1"/>
  <c r="AJ4228" i="1"/>
  <c r="AL4228" i="1"/>
  <c r="AM4228" i="1"/>
  <c r="AQ4228" i="1"/>
  <c r="AS4228" i="1"/>
  <c r="A4229" i="1"/>
  <c r="B4229" i="1"/>
  <c r="C4229" i="1"/>
  <c r="J4229" i="1"/>
  <c r="K4229" i="1"/>
  <c r="M4229" i="1"/>
  <c r="AB4229" i="1"/>
  <c r="AF4229" i="1"/>
  <c r="AG4229" i="1"/>
  <c r="AI4229" i="1"/>
  <c r="AJ4229" i="1"/>
  <c r="AL4229" i="1"/>
  <c r="AM4229" i="1"/>
  <c r="AQ4229" i="1"/>
  <c r="AS4229" i="1"/>
  <c r="A4230" i="1"/>
  <c r="B4230" i="1"/>
  <c r="C4230" i="1"/>
  <c r="J4230" i="1"/>
  <c r="K4230" i="1"/>
  <c r="M4230" i="1"/>
  <c r="AB4230" i="1"/>
  <c r="AF4230" i="1"/>
  <c r="AG4230" i="1"/>
  <c r="AI4230" i="1"/>
  <c r="AJ4230" i="1"/>
  <c r="AL4230" i="1"/>
  <c r="AM4230" i="1"/>
  <c r="AQ4230" i="1"/>
  <c r="AS4230" i="1"/>
  <c r="A4231" i="1"/>
  <c r="B4231" i="1"/>
  <c r="C4231" i="1"/>
  <c r="J4231" i="1"/>
  <c r="K4231" i="1"/>
  <c r="M4231" i="1"/>
  <c r="AB4231" i="1"/>
  <c r="AF4231" i="1"/>
  <c r="AG4231" i="1"/>
  <c r="AI4231" i="1"/>
  <c r="AJ4231" i="1"/>
  <c r="AL4231" i="1"/>
  <c r="AM4231" i="1"/>
  <c r="AQ4231" i="1"/>
  <c r="AS4231" i="1"/>
  <c r="A4232" i="1"/>
  <c r="B4232" i="1"/>
  <c r="C4232" i="1"/>
  <c r="J4232" i="1"/>
  <c r="K4232" i="1"/>
  <c r="M4232" i="1"/>
  <c r="AB4232" i="1"/>
  <c r="AF4232" i="1"/>
  <c r="AG4232" i="1"/>
  <c r="AI4232" i="1"/>
  <c r="AJ4232" i="1"/>
  <c r="AL4232" i="1"/>
  <c r="AM4232" i="1"/>
  <c r="AQ4232" i="1"/>
  <c r="AS4232" i="1"/>
  <c r="A4233" i="1"/>
  <c r="B4233" i="1"/>
  <c r="C4233" i="1"/>
  <c r="J4233" i="1"/>
  <c r="K4233" i="1"/>
  <c r="M4233" i="1"/>
  <c r="AB4233" i="1"/>
  <c r="AF4233" i="1"/>
  <c r="AG4233" i="1"/>
  <c r="AI4233" i="1"/>
  <c r="AJ4233" i="1"/>
  <c r="AL4233" i="1"/>
  <c r="AM4233" i="1"/>
  <c r="AQ4233" i="1"/>
  <c r="AS4233" i="1"/>
  <c r="A4234" i="1"/>
  <c r="B4234" i="1"/>
  <c r="C4234" i="1"/>
  <c r="J4234" i="1"/>
  <c r="K4234" i="1"/>
  <c r="M4234" i="1"/>
  <c r="AB4234" i="1"/>
  <c r="AF4234" i="1"/>
  <c r="AG4234" i="1"/>
  <c r="AI4234" i="1"/>
  <c r="AJ4234" i="1"/>
  <c r="AL4234" i="1"/>
  <c r="AM4234" i="1"/>
  <c r="AQ4234" i="1"/>
  <c r="AS4234" i="1"/>
  <c r="A4235" i="1"/>
  <c r="B4235" i="1"/>
  <c r="C4235" i="1"/>
  <c r="J4235" i="1"/>
  <c r="K4235" i="1"/>
  <c r="M4235" i="1"/>
  <c r="AB4235" i="1"/>
  <c r="AF4235" i="1"/>
  <c r="AG4235" i="1"/>
  <c r="AI4235" i="1"/>
  <c r="AJ4235" i="1"/>
  <c r="AL4235" i="1"/>
  <c r="AM4235" i="1"/>
  <c r="AQ4235" i="1"/>
  <c r="AS4235" i="1"/>
  <c r="A4236" i="1"/>
  <c r="B4236" i="1"/>
  <c r="C4236" i="1"/>
  <c r="J4236" i="1"/>
  <c r="K4236" i="1"/>
  <c r="M4236" i="1"/>
  <c r="AB4236" i="1"/>
  <c r="AF4236" i="1"/>
  <c r="AG4236" i="1"/>
  <c r="AI4236" i="1"/>
  <c r="AJ4236" i="1"/>
  <c r="AL4236" i="1"/>
  <c r="AM4236" i="1"/>
  <c r="AQ4236" i="1"/>
  <c r="AS4236" i="1"/>
  <c r="A4237" i="1"/>
  <c r="B4237" i="1"/>
  <c r="C4237" i="1"/>
  <c r="J4237" i="1"/>
  <c r="K4237" i="1"/>
  <c r="M4237" i="1"/>
  <c r="AB4237" i="1"/>
  <c r="AF4237" i="1"/>
  <c r="AG4237" i="1"/>
  <c r="AI4237" i="1"/>
  <c r="AJ4237" i="1"/>
  <c r="AL4237" i="1"/>
  <c r="AM4237" i="1"/>
  <c r="AQ4237" i="1"/>
  <c r="AS4237" i="1"/>
  <c r="A4238" i="1"/>
  <c r="B4238" i="1"/>
  <c r="C4238" i="1"/>
  <c r="J4238" i="1"/>
  <c r="K4238" i="1"/>
  <c r="M4238" i="1"/>
  <c r="AB4238" i="1"/>
  <c r="AF4238" i="1"/>
  <c r="AG4238" i="1"/>
  <c r="AI4238" i="1"/>
  <c r="AJ4238" i="1"/>
  <c r="AL4238" i="1"/>
  <c r="AM4238" i="1"/>
  <c r="AQ4238" i="1"/>
  <c r="AS4238" i="1"/>
  <c r="A4239" i="1"/>
  <c r="B4239" i="1"/>
  <c r="C4239" i="1"/>
  <c r="J4239" i="1"/>
  <c r="K4239" i="1"/>
  <c r="M4239" i="1"/>
  <c r="AB4239" i="1"/>
  <c r="AF4239" i="1"/>
  <c r="AG4239" i="1"/>
  <c r="AI4239" i="1"/>
  <c r="AJ4239" i="1"/>
  <c r="AL4239" i="1"/>
  <c r="AM4239" i="1"/>
  <c r="AQ4239" i="1"/>
  <c r="AS4239" i="1"/>
  <c r="A4240" i="1"/>
  <c r="B4240" i="1"/>
  <c r="C4240" i="1"/>
  <c r="J4240" i="1"/>
  <c r="K4240" i="1"/>
  <c r="M4240" i="1"/>
  <c r="AB4240" i="1"/>
  <c r="AF4240" i="1"/>
  <c r="AG4240" i="1"/>
  <c r="AI4240" i="1"/>
  <c r="AJ4240" i="1"/>
  <c r="AL4240" i="1"/>
  <c r="AM4240" i="1"/>
  <c r="AQ4240" i="1"/>
  <c r="AS4240" i="1"/>
  <c r="A4241" i="1"/>
  <c r="B4241" i="1"/>
  <c r="C4241" i="1"/>
  <c r="J4241" i="1"/>
  <c r="K4241" i="1"/>
  <c r="M4241" i="1"/>
  <c r="AB4241" i="1"/>
  <c r="AF4241" i="1"/>
  <c r="AG4241" i="1"/>
  <c r="AI4241" i="1"/>
  <c r="AJ4241" i="1"/>
  <c r="AL4241" i="1"/>
  <c r="AM4241" i="1"/>
  <c r="AQ4241" i="1"/>
  <c r="AS4241" i="1"/>
  <c r="A4242" i="1"/>
  <c r="B4242" i="1"/>
  <c r="C4242" i="1"/>
  <c r="J4242" i="1"/>
  <c r="K4242" i="1"/>
  <c r="M4242" i="1"/>
  <c r="AB4242" i="1"/>
  <c r="AF4242" i="1"/>
  <c r="AG4242" i="1"/>
  <c r="AI4242" i="1"/>
  <c r="AJ4242" i="1"/>
  <c r="AL4242" i="1"/>
  <c r="AM4242" i="1"/>
  <c r="AQ4242" i="1"/>
  <c r="AS4242" i="1"/>
  <c r="A4243" i="1"/>
  <c r="B4243" i="1"/>
  <c r="C4243" i="1"/>
  <c r="J4243" i="1"/>
  <c r="K4243" i="1"/>
  <c r="M4243" i="1"/>
  <c r="AB4243" i="1"/>
  <c r="AF4243" i="1"/>
  <c r="AG4243" i="1"/>
  <c r="AI4243" i="1"/>
  <c r="AJ4243" i="1"/>
  <c r="AL4243" i="1"/>
  <c r="AM4243" i="1"/>
  <c r="AQ4243" i="1"/>
  <c r="AS4243" i="1"/>
  <c r="A4244" i="1"/>
  <c r="B4244" i="1"/>
  <c r="C4244" i="1"/>
  <c r="J4244" i="1"/>
  <c r="K4244" i="1"/>
  <c r="M4244" i="1"/>
  <c r="AB4244" i="1"/>
  <c r="AF4244" i="1"/>
  <c r="AG4244" i="1"/>
  <c r="AI4244" i="1"/>
  <c r="AJ4244" i="1"/>
  <c r="AL4244" i="1"/>
  <c r="AM4244" i="1"/>
  <c r="AQ4244" i="1"/>
  <c r="AS4244" i="1"/>
  <c r="A4245" i="1"/>
  <c r="B4245" i="1"/>
  <c r="C4245" i="1"/>
  <c r="J4245" i="1"/>
  <c r="K4245" i="1"/>
  <c r="M4245" i="1"/>
  <c r="AB4245" i="1"/>
  <c r="AF4245" i="1"/>
  <c r="AG4245" i="1"/>
  <c r="AI4245" i="1"/>
  <c r="AJ4245" i="1"/>
  <c r="AL4245" i="1"/>
  <c r="AM4245" i="1"/>
  <c r="AQ4245" i="1"/>
  <c r="AS4245" i="1"/>
  <c r="A4246" i="1"/>
  <c r="B4246" i="1"/>
  <c r="C4246" i="1"/>
  <c r="J4246" i="1"/>
  <c r="K4246" i="1"/>
  <c r="M4246" i="1"/>
  <c r="AB4246" i="1"/>
  <c r="AF4246" i="1"/>
  <c r="AG4246" i="1"/>
  <c r="AI4246" i="1"/>
  <c r="AJ4246" i="1"/>
  <c r="AL4246" i="1"/>
  <c r="AM4246" i="1"/>
  <c r="AQ4246" i="1"/>
  <c r="AS4246" i="1"/>
  <c r="A4247" i="1"/>
  <c r="B4247" i="1"/>
  <c r="C4247" i="1"/>
  <c r="J4247" i="1"/>
  <c r="K4247" i="1"/>
  <c r="M4247" i="1"/>
  <c r="AB4247" i="1"/>
  <c r="AF4247" i="1"/>
  <c r="AG4247" i="1"/>
  <c r="AI4247" i="1"/>
  <c r="AJ4247" i="1"/>
  <c r="AL4247" i="1"/>
  <c r="AM4247" i="1"/>
  <c r="AQ4247" i="1"/>
  <c r="AS4247" i="1"/>
  <c r="A4248" i="1"/>
  <c r="B4248" i="1"/>
  <c r="C4248" i="1"/>
  <c r="J4248" i="1"/>
  <c r="K4248" i="1"/>
  <c r="M4248" i="1"/>
  <c r="AB4248" i="1"/>
  <c r="AF4248" i="1"/>
  <c r="AG4248" i="1"/>
  <c r="AI4248" i="1"/>
  <c r="AJ4248" i="1"/>
  <c r="AL4248" i="1"/>
  <c r="AM4248" i="1"/>
  <c r="AQ4248" i="1"/>
  <c r="AS4248" i="1"/>
  <c r="A4249" i="1"/>
  <c r="B4249" i="1"/>
  <c r="C4249" i="1"/>
  <c r="J4249" i="1"/>
  <c r="K4249" i="1"/>
  <c r="M4249" i="1"/>
  <c r="AB4249" i="1"/>
  <c r="AF4249" i="1"/>
  <c r="AG4249" i="1"/>
  <c r="AI4249" i="1"/>
  <c r="AJ4249" i="1"/>
  <c r="AL4249" i="1"/>
  <c r="AM4249" i="1"/>
  <c r="AQ4249" i="1"/>
  <c r="AS4249" i="1"/>
  <c r="A4250" i="1"/>
  <c r="B4250" i="1"/>
  <c r="C4250" i="1"/>
  <c r="J4250" i="1"/>
  <c r="K4250" i="1"/>
  <c r="M4250" i="1"/>
  <c r="AB4250" i="1"/>
  <c r="AF4250" i="1"/>
  <c r="AG4250" i="1"/>
  <c r="AI4250" i="1"/>
  <c r="AJ4250" i="1"/>
  <c r="AL4250" i="1"/>
  <c r="AM4250" i="1"/>
  <c r="AQ4250" i="1"/>
  <c r="AS4250" i="1"/>
  <c r="A4251" i="1"/>
  <c r="B4251" i="1"/>
  <c r="C4251" i="1"/>
  <c r="J4251" i="1"/>
  <c r="K4251" i="1"/>
  <c r="M4251" i="1"/>
  <c r="AB4251" i="1"/>
  <c r="AF4251" i="1"/>
  <c r="AG4251" i="1"/>
  <c r="AI4251" i="1"/>
  <c r="AJ4251" i="1"/>
  <c r="AL4251" i="1"/>
  <c r="AM4251" i="1"/>
  <c r="AQ4251" i="1"/>
  <c r="AS4251" i="1"/>
  <c r="A4252" i="1"/>
  <c r="B4252" i="1"/>
  <c r="C4252" i="1"/>
  <c r="J4252" i="1"/>
  <c r="K4252" i="1"/>
  <c r="M4252" i="1"/>
  <c r="AB4252" i="1"/>
  <c r="AF4252" i="1"/>
  <c r="AG4252" i="1"/>
  <c r="AI4252" i="1"/>
  <c r="AJ4252" i="1"/>
  <c r="AL4252" i="1"/>
  <c r="AM4252" i="1"/>
  <c r="AQ4252" i="1"/>
  <c r="AS4252" i="1"/>
  <c r="A4253" i="1"/>
  <c r="B4253" i="1"/>
  <c r="C4253" i="1"/>
  <c r="J4253" i="1"/>
  <c r="K4253" i="1"/>
  <c r="M4253" i="1"/>
  <c r="AB4253" i="1"/>
  <c r="AF4253" i="1"/>
  <c r="AG4253" i="1"/>
  <c r="AI4253" i="1"/>
  <c r="AJ4253" i="1"/>
  <c r="AL4253" i="1"/>
  <c r="AM4253" i="1"/>
  <c r="AQ4253" i="1"/>
  <c r="AS4253" i="1"/>
  <c r="A4254" i="1"/>
  <c r="B4254" i="1"/>
  <c r="C4254" i="1"/>
  <c r="J4254" i="1"/>
  <c r="K4254" i="1"/>
  <c r="M4254" i="1"/>
  <c r="AB4254" i="1"/>
  <c r="AF4254" i="1"/>
  <c r="AG4254" i="1"/>
  <c r="AI4254" i="1"/>
  <c r="AJ4254" i="1"/>
  <c r="AL4254" i="1"/>
  <c r="AM4254" i="1"/>
  <c r="AQ4254" i="1"/>
  <c r="AS4254" i="1"/>
  <c r="A4255" i="1"/>
  <c r="B4255" i="1"/>
  <c r="C4255" i="1"/>
  <c r="J4255" i="1"/>
  <c r="K4255" i="1"/>
  <c r="M4255" i="1"/>
  <c r="AB4255" i="1"/>
  <c r="AF4255" i="1"/>
  <c r="AG4255" i="1"/>
  <c r="AI4255" i="1"/>
  <c r="AJ4255" i="1"/>
  <c r="AL4255" i="1"/>
  <c r="AM4255" i="1"/>
  <c r="AQ4255" i="1"/>
  <c r="AS4255" i="1"/>
  <c r="A4256" i="1"/>
  <c r="B4256" i="1"/>
  <c r="C4256" i="1"/>
  <c r="J4256" i="1"/>
  <c r="K4256" i="1"/>
  <c r="M4256" i="1"/>
  <c r="AB4256" i="1"/>
  <c r="AF4256" i="1"/>
  <c r="AG4256" i="1"/>
  <c r="AI4256" i="1"/>
  <c r="AJ4256" i="1"/>
  <c r="AL4256" i="1"/>
  <c r="AM4256" i="1"/>
  <c r="AQ4256" i="1"/>
  <c r="AS4256" i="1"/>
  <c r="A4257" i="1"/>
  <c r="B4257" i="1"/>
  <c r="C4257" i="1"/>
  <c r="J4257" i="1"/>
  <c r="K4257" i="1"/>
  <c r="M4257" i="1"/>
  <c r="AB4257" i="1"/>
  <c r="AF4257" i="1"/>
  <c r="AG4257" i="1"/>
  <c r="AI4257" i="1"/>
  <c r="AJ4257" i="1"/>
  <c r="AL4257" i="1"/>
  <c r="AM4257" i="1"/>
  <c r="AQ4257" i="1"/>
  <c r="AS4257" i="1"/>
  <c r="A4258" i="1"/>
  <c r="B4258" i="1"/>
  <c r="C4258" i="1"/>
  <c r="J4258" i="1"/>
  <c r="K4258" i="1"/>
  <c r="M4258" i="1"/>
  <c r="AB4258" i="1"/>
  <c r="AF4258" i="1"/>
  <c r="AG4258" i="1"/>
  <c r="AI4258" i="1"/>
  <c r="AJ4258" i="1"/>
  <c r="AL4258" i="1"/>
  <c r="AM4258" i="1"/>
  <c r="AQ4258" i="1"/>
  <c r="AS4258" i="1"/>
  <c r="A4259" i="1"/>
  <c r="B4259" i="1"/>
  <c r="C4259" i="1"/>
  <c r="J4259" i="1"/>
  <c r="K4259" i="1"/>
  <c r="M4259" i="1"/>
  <c r="AB4259" i="1"/>
  <c r="AF4259" i="1"/>
  <c r="AG4259" i="1"/>
  <c r="AI4259" i="1"/>
  <c r="AJ4259" i="1"/>
  <c r="AL4259" i="1"/>
  <c r="AM4259" i="1"/>
  <c r="AQ4259" i="1"/>
  <c r="AS4259" i="1"/>
  <c r="A4260" i="1"/>
  <c r="B4260" i="1"/>
  <c r="C4260" i="1"/>
  <c r="J4260" i="1"/>
  <c r="K4260" i="1"/>
  <c r="M4260" i="1"/>
  <c r="AB4260" i="1"/>
  <c r="AF4260" i="1"/>
  <c r="AG4260" i="1"/>
  <c r="AI4260" i="1"/>
  <c r="AJ4260" i="1"/>
  <c r="AL4260" i="1"/>
  <c r="AM4260" i="1"/>
  <c r="AQ4260" i="1"/>
  <c r="AS4260" i="1"/>
  <c r="A4261" i="1"/>
  <c r="B4261" i="1"/>
  <c r="C4261" i="1"/>
  <c r="J4261" i="1"/>
  <c r="K4261" i="1"/>
  <c r="M4261" i="1"/>
  <c r="AB4261" i="1"/>
  <c r="AF4261" i="1"/>
  <c r="AG4261" i="1"/>
  <c r="AI4261" i="1"/>
  <c r="AJ4261" i="1"/>
  <c r="AL4261" i="1"/>
  <c r="AM4261" i="1"/>
  <c r="AQ4261" i="1"/>
  <c r="AS4261" i="1"/>
  <c r="A4262" i="1"/>
  <c r="B4262" i="1"/>
  <c r="C4262" i="1"/>
  <c r="J4262" i="1"/>
  <c r="K4262" i="1"/>
  <c r="M4262" i="1"/>
  <c r="AB4262" i="1"/>
  <c r="AF4262" i="1"/>
  <c r="AG4262" i="1"/>
  <c r="AI4262" i="1"/>
  <c r="AJ4262" i="1"/>
  <c r="AL4262" i="1"/>
  <c r="AM4262" i="1"/>
  <c r="AQ4262" i="1"/>
  <c r="AS4262" i="1"/>
  <c r="A4263" i="1"/>
  <c r="B4263" i="1"/>
  <c r="C4263" i="1"/>
  <c r="J4263" i="1"/>
  <c r="K4263" i="1"/>
  <c r="M4263" i="1"/>
  <c r="AB4263" i="1"/>
  <c r="AF4263" i="1"/>
  <c r="AG4263" i="1"/>
  <c r="AI4263" i="1"/>
  <c r="AJ4263" i="1"/>
  <c r="AL4263" i="1"/>
  <c r="AM4263" i="1"/>
  <c r="AQ4263" i="1"/>
  <c r="AS4263" i="1"/>
  <c r="A4264" i="1"/>
  <c r="B4264" i="1"/>
  <c r="C4264" i="1"/>
  <c r="J4264" i="1"/>
  <c r="K4264" i="1"/>
  <c r="M4264" i="1"/>
  <c r="AB4264" i="1"/>
  <c r="AF4264" i="1"/>
  <c r="AG4264" i="1"/>
  <c r="AI4264" i="1"/>
  <c r="AJ4264" i="1"/>
  <c r="AL4264" i="1"/>
  <c r="AM4264" i="1"/>
  <c r="AQ4264" i="1"/>
  <c r="AS4264" i="1"/>
  <c r="A4265" i="1"/>
  <c r="B4265" i="1"/>
  <c r="C4265" i="1"/>
  <c r="J4265" i="1"/>
  <c r="K4265" i="1"/>
  <c r="M4265" i="1"/>
  <c r="AB4265" i="1"/>
  <c r="AF4265" i="1"/>
  <c r="AG4265" i="1"/>
  <c r="AI4265" i="1"/>
  <c r="AJ4265" i="1"/>
  <c r="AL4265" i="1"/>
  <c r="AM4265" i="1"/>
  <c r="AQ4265" i="1"/>
  <c r="AS4265" i="1"/>
  <c r="A4266" i="1"/>
  <c r="B4266" i="1"/>
  <c r="C4266" i="1"/>
  <c r="J4266" i="1"/>
  <c r="K4266" i="1"/>
  <c r="M4266" i="1"/>
  <c r="AB4266" i="1"/>
  <c r="AF4266" i="1"/>
  <c r="AG4266" i="1"/>
  <c r="AI4266" i="1"/>
  <c r="AJ4266" i="1"/>
  <c r="AL4266" i="1"/>
  <c r="AM4266" i="1"/>
  <c r="AQ4266" i="1"/>
  <c r="AS4266" i="1"/>
  <c r="A4267" i="1"/>
  <c r="B4267" i="1"/>
  <c r="C4267" i="1"/>
  <c r="J4267" i="1"/>
  <c r="K4267" i="1"/>
  <c r="M4267" i="1"/>
  <c r="AB4267" i="1"/>
  <c r="AF4267" i="1"/>
  <c r="AG4267" i="1"/>
  <c r="AI4267" i="1"/>
  <c r="AJ4267" i="1"/>
  <c r="AL4267" i="1"/>
  <c r="AM4267" i="1"/>
  <c r="AQ4267" i="1"/>
  <c r="AS4267" i="1"/>
  <c r="A4268" i="1"/>
  <c r="B4268" i="1"/>
  <c r="C4268" i="1"/>
  <c r="J4268" i="1"/>
  <c r="K4268" i="1"/>
  <c r="M4268" i="1"/>
  <c r="AB4268" i="1"/>
  <c r="AF4268" i="1"/>
  <c r="AG4268" i="1"/>
  <c r="AI4268" i="1"/>
  <c r="AJ4268" i="1"/>
  <c r="AL4268" i="1"/>
  <c r="AM4268" i="1"/>
  <c r="AQ4268" i="1"/>
  <c r="AS4268" i="1"/>
  <c r="A4269" i="1"/>
  <c r="B4269" i="1"/>
  <c r="C4269" i="1"/>
  <c r="J4269" i="1"/>
  <c r="K4269" i="1"/>
  <c r="M4269" i="1"/>
  <c r="AB4269" i="1"/>
  <c r="AF4269" i="1"/>
  <c r="AG4269" i="1"/>
  <c r="AI4269" i="1"/>
  <c r="AJ4269" i="1"/>
  <c r="AL4269" i="1"/>
  <c r="AM4269" i="1"/>
  <c r="AQ4269" i="1"/>
  <c r="AS4269" i="1"/>
  <c r="A4270" i="1"/>
  <c r="B4270" i="1"/>
  <c r="C4270" i="1"/>
  <c r="J4270" i="1"/>
  <c r="K4270" i="1"/>
  <c r="M4270" i="1"/>
  <c r="AB4270" i="1"/>
  <c r="AF4270" i="1"/>
  <c r="AG4270" i="1"/>
  <c r="AI4270" i="1"/>
  <c r="AJ4270" i="1"/>
  <c r="AL4270" i="1"/>
  <c r="AM4270" i="1"/>
  <c r="AQ4270" i="1"/>
  <c r="AS4270" i="1"/>
  <c r="A4271" i="1"/>
  <c r="B4271" i="1"/>
  <c r="C4271" i="1"/>
  <c r="J4271" i="1"/>
  <c r="K4271" i="1"/>
  <c r="M4271" i="1"/>
  <c r="AB4271" i="1"/>
  <c r="AF4271" i="1"/>
  <c r="AG4271" i="1"/>
  <c r="AI4271" i="1"/>
  <c r="AJ4271" i="1"/>
  <c r="AL4271" i="1"/>
  <c r="AM4271" i="1"/>
  <c r="AQ4271" i="1"/>
  <c r="AS4271" i="1"/>
  <c r="A4272" i="1"/>
  <c r="B4272" i="1"/>
  <c r="C4272" i="1"/>
  <c r="J4272" i="1"/>
  <c r="K4272" i="1"/>
  <c r="M4272" i="1"/>
  <c r="AB4272" i="1"/>
  <c r="AF4272" i="1"/>
  <c r="AG4272" i="1"/>
  <c r="AI4272" i="1"/>
  <c r="AJ4272" i="1"/>
  <c r="AL4272" i="1"/>
  <c r="AM4272" i="1"/>
  <c r="AQ4272" i="1"/>
  <c r="AS4272" i="1"/>
  <c r="A4273" i="1"/>
  <c r="B4273" i="1"/>
  <c r="C4273" i="1"/>
  <c r="J4273" i="1"/>
  <c r="K4273" i="1"/>
  <c r="M4273" i="1"/>
  <c r="AB4273" i="1"/>
  <c r="AF4273" i="1"/>
  <c r="AG4273" i="1"/>
  <c r="AI4273" i="1"/>
  <c r="AJ4273" i="1"/>
  <c r="AL4273" i="1"/>
  <c r="AM4273" i="1"/>
  <c r="AQ4273" i="1"/>
  <c r="AS4273" i="1"/>
  <c r="A4274" i="1"/>
  <c r="B4274" i="1"/>
  <c r="C4274" i="1"/>
  <c r="J4274" i="1"/>
  <c r="K4274" i="1"/>
  <c r="M4274" i="1"/>
  <c r="AB4274" i="1"/>
  <c r="AF4274" i="1"/>
  <c r="AG4274" i="1"/>
  <c r="AI4274" i="1"/>
  <c r="AJ4274" i="1"/>
  <c r="AL4274" i="1"/>
  <c r="AM4274" i="1"/>
  <c r="AQ4274" i="1"/>
  <c r="AS4274" i="1"/>
  <c r="A4275" i="1"/>
  <c r="B4275" i="1"/>
  <c r="C4275" i="1"/>
  <c r="J4275" i="1"/>
  <c r="K4275" i="1"/>
  <c r="M4275" i="1"/>
  <c r="AB4275" i="1"/>
  <c r="AF4275" i="1"/>
  <c r="AG4275" i="1"/>
  <c r="AI4275" i="1"/>
  <c r="AJ4275" i="1"/>
  <c r="AL4275" i="1"/>
  <c r="AM4275" i="1"/>
  <c r="AQ4275" i="1"/>
  <c r="AS4275" i="1"/>
  <c r="A4276" i="1"/>
  <c r="B4276" i="1"/>
  <c r="C4276" i="1"/>
  <c r="J4276" i="1"/>
  <c r="K4276" i="1"/>
  <c r="M4276" i="1"/>
  <c r="AB4276" i="1"/>
  <c r="AF4276" i="1"/>
  <c r="AG4276" i="1"/>
  <c r="AI4276" i="1"/>
  <c r="AJ4276" i="1"/>
  <c r="AL4276" i="1"/>
  <c r="AM4276" i="1"/>
  <c r="AQ4276" i="1"/>
  <c r="AS4276" i="1"/>
  <c r="A4277" i="1"/>
  <c r="B4277" i="1"/>
  <c r="C4277" i="1"/>
  <c r="J4277" i="1"/>
  <c r="K4277" i="1"/>
  <c r="M4277" i="1"/>
  <c r="AB4277" i="1"/>
  <c r="AF4277" i="1"/>
  <c r="AG4277" i="1"/>
  <c r="AI4277" i="1"/>
  <c r="AJ4277" i="1"/>
  <c r="AL4277" i="1"/>
  <c r="AM4277" i="1"/>
  <c r="AQ4277" i="1"/>
  <c r="AS4277" i="1"/>
  <c r="A4278" i="1"/>
  <c r="B4278" i="1"/>
  <c r="C4278" i="1"/>
  <c r="J4278" i="1"/>
  <c r="K4278" i="1"/>
  <c r="M4278" i="1"/>
  <c r="AB4278" i="1"/>
  <c r="AF4278" i="1"/>
  <c r="AG4278" i="1"/>
  <c r="AI4278" i="1"/>
  <c r="AJ4278" i="1"/>
  <c r="AL4278" i="1"/>
  <c r="AM4278" i="1"/>
  <c r="AQ4278" i="1"/>
  <c r="AS4278" i="1"/>
  <c r="A4279" i="1"/>
  <c r="B4279" i="1"/>
  <c r="C4279" i="1"/>
  <c r="J4279" i="1"/>
  <c r="K4279" i="1"/>
  <c r="M4279" i="1"/>
  <c r="AB4279" i="1"/>
  <c r="AF4279" i="1"/>
  <c r="AG4279" i="1"/>
  <c r="AI4279" i="1"/>
  <c r="AJ4279" i="1"/>
  <c r="AL4279" i="1"/>
  <c r="AM4279" i="1"/>
  <c r="AQ4279" i="1"/>
  <c r="AS4279" i="1"/>
  <c r="A4280" i="1"/>
  <c r="B4280" i="1"/>
  <c r="C4280" i="1"/>
  <c r="J4280" i="1"/>
  <c r="K4280" i="1"/>
  <c r="M4280" i="1"/>
  <c r="AB4280" i="1"/>
  <c r="AF4280" i="1"/>
  <c r="AG4280" i="1"/>
  <c r="AI4280" i="1"/>
  <c r="AJ4280" i="1"/>
  <c r="AL4280" i="1"/>
  <c r="AM4280" i="1"/>
  <c r="AQ4280" i="1"/>
  <c r="AS4280" i="1"/>
  <c r="A4281" i="1"/>
  <c r="B4281" i="1"/>
  <c r="C4281" i="1"/>
  <c r="J4281" i="1"/>
  <c r="K4281" i="1"/>
  <c r="M4281" i="1"/>
  <c r="AB4281" i="1"/>
  <c r="AF4281" i="1"/>
  <c r="AG4281" i="1"/>
  <c r="AI4281" i="1"/>
  <c r="AJ4281" i="1"/>
  <c r="AL4281" i="1"/>
  <c r="AM4281" i="1"/>
  <c r="AQ4281" i="1"/>
  <c r="AS4281" i="1"/>
  <c r="A4282" i="1"/>
  <c r="B4282" i="1"/>
  <c r="C4282" i="1"/>
  <c r="J4282" i="1"/>
  <c r="K4282" i="1"/>
  <c r="M4282" i="1"/>
  <c r="AB4282" i="1"/>
  <c r="AF4282" i="1"/>
  <c r="AG4282" i="1"/>
  <c r="AI4282" i="1"/>
  <c r="AJ4282" i="1"/>
  <c r="AL4282" i="1"/>
  <c r="AM4282" i="1"/>
  <c r="AQ4282" i="1"/>
  <c r="AS4282" i="1"/>
  <c r="A4283" i="1"/>
  <c r="B4283" i="1"/>
  <c r="C4283" i="1"/>
  <c r="J4283" i="1"/>
  <c r="K4283" i="1"/>
  <c r="M4283" i="1"/>
  <c r="AB4283" i="1"/>
  <c r="AF4283" i="1"/>
  <c r="AG4283" i="1"/>
  <c r="AI4283" i="1"/>
  <c r="AJ4283" i="1"/>
  <c r="AL4283" i="1"/>
  <c r="AM4283" i="1"/>
  <c r="AQ4283" i="1"/>
  <c r="AS4283" i="1"/>
  <c r="A4284" i="1"/>
  <c r="B4284" i="1"/>
  <c r="C4284" i="1"/>
  <c r="J4284" i="1"/>
  <c r="K4284" i="1"/>
  <c r="M4284" i="1"/>
  <c r="AB4284" i="1"/>
  <c r="AF4284" i="1"/>
  <c r="AG4284" i="1"/>
  <c r="AI4284" i="1"/>
  <c r="AJ4284" i="1"/>
  <c r="AL4284" i="1"/>
  <c r="AM4284" i="1"/>
  <c r="AQ4284" i="1"/>
  <c r="AS4284" i="1"/>
  <c r="A4285" i="1"/>
  <c r="B4285" i="1"/>
  <c r="C4285" i="1"/>
  <c r="J4285" i="1"/>
  <c r="K4285" i="1"/>
  <c r="M4285" i="1"/>
  <c r="AB4285" i="1"/>
  <c r="AF4285" i="1"/>
  <c r="AG4285" i="1"/>
  <c r="AI4285" i="1"/>
  <c r="AJ4285" i="1"/>
  <c r="AL4285" i="1"/>
  <c r="AM4285" i="1"/>
  <c r="AQ4285" i="1"/>
  <c r="AS4285" i="1"/>
  <c r="A4286" i="1"/>
  <c r="B4286" i="1"/>
  <c r="C4286" i="1"/>
  <c r="J4286" i="1"/>
  <c r="K4286" i="1"/>
  <c r="M4286" i="1"/>
  <c r="AB4286" i="1"/>
  <c r="AF4286" i="1"/>
  <c r="AG4286" i="1"/>
  <c r="AI4286" i="1"/>
  <c r="AJ4286" i="1"/>
  <c r="AL4286" i="1"/>
  <c r="AM4286" i="1"/>
  <c r="AQ4286" i="1"/>
  <c r="AS4286" i="1"/>
  <c r="A4287" i="1"/>
  <c r="B4287" i="1"/>
  <c r="C4287" i="1"/>
  <c r="J4287" i="1"/>
  <c r="K4287" i="1"/>
  <c r="M4287" i="1"/>
  <c r="AB4287" i="1"/>
  <c r="AF4287" i="1"/>
  <c r="AG4287" i="1"/>
  <c r="AI4287" i="1"/>
  <c r="AJ4287" i="1"/>
  <c r="AL4287" i="1"/>
  <c r="AM4287" i="1"/>
  <c r="AQ4287" i="1"/>
  <c r="AS4287" i="1"/>
  <c r="A4288" i="1"/>
  <c r="B4288" i="1"/>
  <c r="C4288" i="1"/>
  <c r="J4288" i="1"/>
  <c r="K4288" i="1"/>
  <c r="M4288" i="1"/>
  <c r="AB4288" i="1"/>
  <c r="AF4288" i="1"/>
  <c r="AG4288" i="1"/>
  <c r="AI4288" i="1"/>
  <c r="AJ4288" i="1"/>
  <c r="AL4288" i="1"/>
  <c r="AM4288" i="1"/>
  <c r="AQ4288" i="1"/>
  <c r="AS4288" i="1"/>
  <c r="A4289" i="1"/>
  <c r="B4289" i="1"/>
  <c r="C4289" i="1"/>
  <c r="J4289" i="1"/>
  <c r="K4289" i="1"/>
  <c r="M4289" i="1"/>
  <c r="AB4289" i="1"/>
  <c r="AF4289" i="1"/>
  <c r="AG4289" i="1"/>
  <c r="AI4289" i="1"/>
  <c r="AJ4289" i="1"/>
  <c r="AL4289" i="1"/>
  <c r="AM4289" i="1"/>
  <c r="AQ4289" i="1"/>
  <c r="AS4289" i="1"/>
  <c r="A4290" i="1"/>
  <c r="B4290" i="1"/>
  <c r="C4290" i="1"/>
  <c r="J4290" i="1"/>
  <c r="K4290" i="1"/>
  <c r="M4290" i="1"/>
  <c r="AB4290" i="1"/>
  <c r="AF4290" i="1"/>
  <c r="AG4290" i="1"/>
  <c r="AI4290" i="1"/>
  <c r="AJ4290" i="1"/>
  <c r="AL4290" i="1"/>
  <c r="AM4290" i="1"/>
  <c r="AQ4290" i="1"/>
  <c r="AS4290" i="1"/>
  <c r="A4291" i="1"/>
  <c r="B4291" i="1"/>
  <c r="C4291" i="1"/>
  <c r="J4291" i="1"/>
  <c r="K4291" i="1"/>
  <c r="M4291" i="1"/>
  <c r="AB4291" i="1"/>
  <c r="AF4291" i="1"/>
  <c r="AG4291" i="1"/>
  <c r="AI4291" i="1"/>
  <c r="AJ4291" i="1"/>
  <c r="AL4291" i="1"/>
  <c r="AM4291" i="1"/>
  <c r="AQ4291" i="1"/>
  <c r="AS4291" i="1"/>
  <c r="A4292" i="1"/>
  <c r="B4292" i="1"/>
  <c r="C4292" i="1"/>
  <c r="J4292" i="1"/>
  <c r="K4292" i="1"/>
  <c r="M4292" i="1"/>
  <c r="AB4292" i="1"/>
  <c r="AF4292" i="1"/>
  <c r="AG4292" i="1"/>
  <c r="AI4292" i="1"/>
  <c r="AJ4292" i="1"/>
  <c r="AL4292" i="1"/>
  <c r="AM4292" i="1"/>
  <c r="AQ4292" i="1"/>
  <c r="AS4292" i="1"/>
  <c r="A4293" i="1"/>
  <c r="B4293" i="1"/>
  <c r="C4293" i="1"/>
  <c r="J4293" i="1"/>
  <c r="K4293" i="1"/>
  <c r="M4293" i="1"/>
  <c r="AB4293" i="1"/>
  <c r="AF4293" i="1"/>
  <c r="AG4293" i="1"/>
  <c r="AI4293" i="1"/>
  <c r="AJ4293" i="1"/>
  <c r="AL4293" i="1"/>
  <c r="AM4293" i="1"/>
  <c r="AQ4293" i="1"/>
  <c r="AS4293" i="1"/>
  <c r="A4294" i="1"/>
  <c r="B4294" i="1"/>
  <c r="C4294" i="1"/>
  <c r="J4294" i="1"/>
  <c r="K4294" i="1"/>
  <c r="M4294" i="1"/>
  <c r="AB4294" i="1"/>
  <c r="AF4294" i="1"/>
  <c r="AG4294" i="1"/>
  <c r="AI4294" i="1"/>
  <c r="AJ4294" i="1"/>
  <c r="AL4294" i="1"/>
  <c r="AM4294" i="1"/>
  <c r="AQ4294" i="1"/>
  <c r="AS4294" i="1"/>
  <c r="A4295" i="1"/>
  <c r="B4295" i="1"/>
  <c r="C4295" i="1"/>
  <c r="J4295" i="1"/>
  <c r="K4295" i="1"/>
  <c r="M4295" i="1"/>
  <c r="AB4295" i="1"/>
  <c r="AF4295" i="1"/>
  <c r="AG4295" i="1"/>
  <c r="AI4295" i="1"/>
  <c r="AJ4295" i="1"/>
  <c r="AL4295" i="1"/>
  <c r="AM4295" i="1"/>
  <c r="AQ4295" i="1"/>
  <c r="AS4295" i="1"/>
  <c r="A4296" i="1"/>
  <c r="B4296" i="1"/>
  <c r="C4296" i="1"/>
  <c r="J4296" i="1"/>
  <c r="K4296" i="1"/>
  <c r="M4296" i="1"/>
  <c r="AB4296" i="1"/>
  <c r="AF4296" i="1"/>
  <c r="AG4296" i="1"/>
  <c r="AI4296" i="1"/>
  <c r="AJ4296" i="1"/>
  <c r="AL4296" i="1"/>
  <c r="AM4296" i="1"/>
  <c r="AQ4296" i="1"/>
  <c r="AS4296" i="1"/>
  <c r="A4297" i="1"/>
  <c r="B4297" i="1"/>
  <c r="C4297" i="1"/>
  <c r="J4297" i="1"/>
  <c r="K4297" i="1"/>
  <c r="M4297" i="1"/>
  <c r="AB4297" i="1"/>
  <c r="AF4297" i="1"/>
  <c r="AG4297" i="1"/>
  <c r="AI4297" i="1"/>
  <c r="AJ4297" i="1"/>
  <c r="AL4297" i="1"/>
  <c r="AM4297" i="1"/>
  <c r="AQ4297" i="1"/>
  <c r="AS4297" i="1"/>
  <c r="A4298" i="1"/>
  <c r="B4298" i="1"/>
  <c r="C4298" i="1"/>
  <c r="J4298" i="1"/>
  <c r="K4298" i="1"/>
  <c r="M4298" i="1"/>
  <c r="AB4298" i="1"/>
  <c r="AF4298" i="1"/>
  <c r="AG4298" i="1"/>
  <c r="AI4298" i="1"/>
  <c r="AJ4298" i="1"/>
  <c r="AL4298" i="1"/>
  <c r="AM4298" i="1"/>
  <c r="AQ4298" i="1"/>
  <c r="AS4298" i="1"/>
  <c r="A4299" i="1"/>
  <c r="B4299" i="1"/>
  <c r="C4299" i="1"/>
  <c r="J4299" i="1"/>
  <c r="K4299" i="1"/>
  <c r="M4299" i="1"/>
  <c r="AB4299" i="1"/>
  <c r="AF4299" i="1"/>
  <c r="AG4299" i="1"/>
  <c r="AI4299" i="1"/>
  <c r="AJ4299" i="1"/>
  <c r="AL4299" i="1"/>
  <c r="AM4299" i="1"/>
  <c r="AQ4299" i="1"/>
  <c r="AS4299" i="1"/>
  <c r="A4300" i="1"/>
  <c r="B4300" i="1"/>
  <c r="C4300" i="1"/>
  <c r="J4300" i="1"/>
  <c r="K4300" i="1"/>
  <c r="M4300" i="1"/>
  <c r="AB4300" i="1"/>
  <c r="AF4300" i="1"/>
  <c r="AG4300" i="1"/>
  <c r="AI4300" i="1"/>
  <c r="AJ4300" i="1"/>
  <c r="AL4300" i="1"/>
  <c r="AM4300" i="1"/>
  <c r="AQ4300" i="1"/>
  <c r="AS4300" i="1"/>
  <c r="A4301" i="1"/>
  <c r="B4301" i="1"/>
  <c r="C4301" i="1"/>
  <c r="J4301" i="1"/>
  <c r="K4301" i="1"/>
  <c r="M4301" i="1"/>
  <c r="AB4301" i="1"/>
  <c r="AF4301" i="1"/>
  <c r="AG4301" i="1"/>
  <c r="AI4301" i="1"/>
  <c r="AJ4301" i="1"/>
  <c r="AL4301" i="1"/>
  <c r="AM4301" i="1"/>
  <c r="AQ4301" i="1"/>
  <c r="AS4301" i="1"/>
  <c r="A4302" i="1"/>
  <c r="B4302" i="1"/>
  <c r="C4302" i="1"/>
  <c r="J4302" i="1"/>
  <c r="K4302" i="1"/>
  <c r="M4302" i="1"/>
  <c r="AB4302" i="1"/>
  <c r="AF4302" i="1"/>
  <c r="AG4302" i="1"/>
  <c r="AI4302" i="1"/>
  <c r="AJ4302" i="1"/>
  <c r="AL4302" i="1"/>
  <c r="AM4302" i="1"/>
  <c r="AQ4302" i="1"/>
  <c r="AS4302" i="1"/>
  <c r="A4303" i="1"/>
  <c r="B4303" i="1"/>
  <c r="C4303" i="1"/>
  <c r="J4303" i="1"/>
  <c r="K4303" i="1"/>
  <c r="M4303" i="1"/>
  <c r="AB4303" i="1"/>
  <c r="AF4303" i="1"/>
  <c r="AG4303" i="1"/>
  <c r="AI4303" i="1"/>
  <c r="AJ4303" i="1"/>
  <c r="AL4303" i="1"/>
  <c r="AM4303" i="1"/>
  <c r="AQ4303" i="1"/>
  <c r="AS4303" i="1"/>
  <c r="A4304" i="1"/>
  <c r="B4304" i="1"/>
  <c r="C4304" i="1"/>
  <c r="J4304" i="1"/>
  <c r="K4304" i="1"/>
  <c r="M4304" i="1"/>
  <c r="AB4304" i="1"/>
  <c r="AF4304" i="1"/>
  <c r="AG4304" i="1"/>
  <c r="AI4304" i="1"/>
  <c r="AJ4304" i="1"/>
  <c r="AL4304" i="1"/>
  <c r="AM4304" i="1"/>
  <c r="AQ4304" i="1"/>
  <c r="AS4304" i="1"/>
  <c r="A4305" i="1"/>
  <c r="B4305" i="1"/>
  <c r="C4305" i="1"/>
  <c r="J4305" i="1"/>
  <c r="K4305" i="1"/>
  <c r="M4305" i="1"/>
  <c r="AB4305" i="1"/>
  <c r="AF4305" i="1"/>
  <c r="AG4305" i="1"/>
  <c r="AI4305" i="1"/>
  <c r="AJ4305" i="1"/>
  <c r="AL4305" i="1"/>
  <c r="AM4305" i="1"/>
  <c r="AQ4305" i="1"/>
  <c r="AS4305" i="1"/>
  <c r="A4306" i="1"/>
  <c r="B4306" i="1"/>
  <c r="C4306" i="1"/>
  <c r="J4306" i="1"/>
  <c r="K4306" i="1"/>
  <c r="M4306" i="1"/>
  <c r="AB4306" i="1"/>
  <c r="AF4306" i="1"/>
  <c r="AG4306" i="1"/>
  <c r="AI4306" i="1"/>
  <c r="AJ4306" i="1"/>
  <c r="AL4306" i="1"/>
  <c r="AM4306" i="1"/>
  <c r="AQ4306" i="1"/>
  <c r="AS4306" i="1"/>
  <c r="A4307" i="1"/>
  <c r="B4307" i="1"/>
  <c r="C4307" i="1"/>
  <c r="J4307" i="1"/>
  <c r="K4307" i="1"/>
  <c r="M4307" i="1"/>
  <c r="AB4307" i="1"/>
  <c r="AF4307" i="1"/>
  <c r="AG4307" i="1"/>
  <c r="AI4307" i="1"/>
  <c r="AJ4307" i="1"/>
  <c r="AL4307" i="1"/>
  <c r="AM4307" i="1"/>
  <c r="AQ4307" i="1"/>
  <c r="AS4307" i="1"/>
  <c r="A4308" i="1"/>
  <c r="B4308" i="1"/>
  <c r="C4308" i="1"/>
  <c r="J4308" i="1"/>
  <c r="K4308" i="1"/>
  <c r="M4308" i="1"/>
  <c r="AB4308" i="1"/>
  <c r="AF4308" i="1"/>
  <c r="AG4308" i="1"/>
  <c r="AI4308" i="1"/>
  <c r="AJ4308" i="1"/>
  <c r="AL4308" i="1"/>
  <c r="AM4308" i="1"/>
  <c r="AQ4308" i="1"/>
  <c r="AS4308" i="1"/>
  <c r="A4309" i="1"/>
  <c r="B4309" i="1"/>
  <c r="C4309" i="1"/>
  <c r="J4309" i="1"/>
  <c r="K4309" i="1"/>
  <c r="M4309" i="1"/>
  <c r="AB4309" i="1"/>
  <c r="AF4309" i="1"/>
  <c r="AG4309" i="1"/>
  <c r="AI4309" i="1"/>
  <c r="AJ4309" i="1"/>
  <c r="AL4309" i="1"/>
  <c r="AM4309" i="1"/>
  <c r="AQ4309" i="1"/>
  <c r="AS4309" i="1"/>
  <c r="A4310" i="1"/>
  <c r="B4310" i="1"/>
  <c r="C4310" i="1"/>
  <c r="J4310" i="1"/>
  <c r="K4310" i="1"/>
  <c r="M4310" i="1"/>
  <c r="AB4310" i="1"/>
  <c r="AF4310" i="1"/>
  <c r="AG4310" i="1"/>
  <c r="AI4310" i="1"/>
  <c r="AJ4310" i="1"/>
  <c r="AL4310" i="1"/>
  <c r="AM4310" i="1"/>
  <c r="AQ4310" i="1"/>
  <c r="AS4310" i="1"/>
  <c r="A4311" i="1"/>
  <c r="B4311" i="1"/>
  <c r="C4311" i="1"/>
  <c r="J4311" i="1"/>
  <c r="K4311" i="1"/>
  <c r="M4311" i="1"/>
  <c r="AB4311" i="1"/>
  <c r="AF4311" i="1"/>
  <c r="AG4311" i="1"/>
  <c r="AI4311" i="1"/>
  <c r="AJ4311" i="1"/>
  <c r="AL4311" i="1"/>
  <c r="AM4311" i="1"/>
  <c r="AQ4311" i="1"/>
  <c r="AS4311" i="1"/>
  <c r="A4312" i="1"/>
  <c r="B4312" i="1"/>
  <c r="C4312" i="1"/>
  <c r="J4312" i="1"/>
  <c r="K4312" i="1"/>
  <c r="M4312" i="1"/>
  <c r="AB4312" i="1"/>
  <c r="AF4312" i="1"/>
  <c r="AG4312" i="1"/>
  <c r="AI4312" i="1"/>
  <c r="AJ4312" i="1"/>
  <c r="AL4312" i="1"/>
  <c r="AM4312" i="1"/>
  <c r="AQ4312" i="1"/>
  <c r="AS4312" i="1"/>
  <c r="A4313" i="1"/>
  <c r="B4313" i="1"/>
  <c r="C4313" i="1"/>
  <c r="J4313" i="1"/>
  <c r="K4313" i="1"/>
  <c r="M4313" i="1"/>
  <c r="AB4313" i="1"/>
  <c r="AF4313" i="1"/>
  <c r="AG4313" i="1"/>
  <c r="AI4313" i="1"/>
  <c r="AJ4313" i="1"/>
  <c r="AL4313" i="1"/>
  <c r="AM4313" i="1"/>
  <c r="AQ4313" i="1"/>
  <c r="AS4313" i="1"/>
  <c r="A4314" i="1"/>
  <c r="B4314" i="1"/>
  <c r="C4314" i="1"/>
  <c r="J4314" i="1"/>
  <c r="K4314" i="1"/>
  <c r="M4314" i="1"/>
  <c r="AB4314" i="1"/>
  <c r="AF4314" i="1"/>
  <c r="AG4314" i="1"/>
  <c r="AI4314" i="1"/>
  <c r="AJ4314" i="1"/>
  <c r="AL4314" i="1"/>
  <c r="AM4314" i="1"/>
  <c r="AQ4314" i="1"/>
  <c r="AS4314" i="1"/>
  <c r="A4315" i="1"/>
  <c r="B4315" i="1"/>
  <c r="C4315" i="1"/>
  <c r="J4315" i="1"/>
  <c r="K4315" i="1"/>
  <c r="M4315" i="1"/>
  <c r="AB4315" i="1"/>
  <c r="AF4315" i="1"/>
  <c r="AG4315" i="1"/>
  <c r="AI4315" i="1"/>
  <c r="AJ4315" i="1"/>
  <c r="AL4315" i="1"/>
  <c r="AM4315" i="1"/>
  <c r="AQ4315" i="1"/>
  <c r="AS4315" i="1"/>
  <c r="A4316" i="1"/>
  <c r="B4316" i="1"/>
  <c r="C4316" i="1"/>
  <c r="J4316" i="1"/>
  <c r="K4316" i="1"/>
  <c r="M4316" i="1"/>
  <c r="AB4316" i="1"/>
  <c r="AF4316" i="1"/>
  <c r="AG4316" i="1"/>
  <c r="AI4316" i="1"/>
  <c r="AJ4316" i="1"/>
  <c r="AL4316" i="1"/>
  <c r="AM4316" i="1"/>
  <c r="AQ4316" i="1"/>
  <c r="AS4316" i="1"/>
  <c r="A4317" i="1"/>
  <c r="B4317" i="1"/>
  <c r="C4317" i="1"/>
  <c r="J4317" i="1"/>
  <c r="K4317" i="1"/>
  <c r="M4317" i="1"/>
  <c r="AB4317" i="1"/>
  <c r="AF4317" i="1"/>
  <c r="AG4317" i="1"/>
  <c r="AI4317" i="1"/>
  <c r="AJ4317" i="1"/>
  <c r="AL4317" i="1"/>
  <c r="AM4317" i="1"/>
  <c r="AQ4317" i="1"/>
  <c r="AS4317" i="1"/>
  <c r="A4318" i="1"/>
  <c r="B4318" i="1"/>
  <c r="C4318" i="1"/>
  <c r="J4318" i="1"/>
  <c r="K4318" i="1"/>
  <c r="M4318" i="1"/>
  <c r="AB4318" i="1"/>
  <c r="AF4318" i="1"/>
  <c r="AG4318" i="1"/>
  <c r="AI4318" i="1"/>
  <c r="AJ4318" i="1"/>
  <c r="AL4318" i="1"/>
  <c r="AM4318" i="1"/>
  <c r="AQ4318" i="1"/>
  <c r="AS4318" i="1"/>
  <c r="A4319" i="1"/>
  <c r="B4319" i="1"/>
  <c r="C4319" i="1"/>
  <c r="J4319" i="1"/>
  <c r="K4319" i="1"/>
  <c r="M4319" i="1"/>
  <c r="AB4319" i="1"/>
  <c r="AF4319" i="1"/>
  <c r="AG4319" i="1"/>
  <c r="AI4319" i="1"/>
  <c r="AJ4319" i="1"/>
  <c r="AL4319" i="1"/>
  <c r="AM4319" i="1"/>
  <c r="AQ4319" i="1"/>
  <c r="AS4319" i="1"/>
  <c r="A4320" i="1"/>
  <c r="B4320" i="1"/>
  <c r="C4320" i="1"/>
  <c r="J4320" i="1"/>
  <c r="K4320" i="1"/>
  <c r="M4320" i="1"/>
  <c r="AB4320" i="1"/>
  <c r="AF4320" i="1"/>
  <c r="AG4320" i="1"/>
  <c r="AI4320" i="1"/>
  <c r="AJ4320" i="1"/>
  <c r="AL4320" i="1"/>
  <c r="AM4320" i="1"/>
  <c r="AQ4320" i="1"/>
  <c r="AS4320" i="1"/>
  <c r="A4321" i="1"/>
  <c r="B4321" i="1"/>
  <c r="C4321" i="1"/>
  <c r="J4321" i="1"/>
  <c r="K4321" i="1"/>
  <c r="M4321" i="1"/>
  <c r="AB4321" i="1"/>
  <c r="AF4321" i="1"/>
  <c r="AG4321" i="1"/>
  <c r="AI4321" i="1"/>
  <c r="AJ4321" i="1"/>
  <c r="AL4321" i="1"/>
  <c r="AM4321" i="1"/>
  <c r="AQ4321" i="1"/>
  <c r="AS4321" i="1"/>
  <c r="A4322" i="1"/>
  <c r="B4322" i="1"/>
  <c r="C4322" i="1"/>
  <c r="J4322" i="1"/>
  <c r="K4322" i="1"/>
  <c r="M4322" i="1"/>
  <c r="AB4322" i="1"/>
  <c r="AF4322" i="1"/>
  <c r="AG4322" i="1"/>
  <c r="AI4322" i="1"/>
  <c r="AJ4322" i="1"/>
  <c r="AL4322" i="1"/>
  <c r="AM4322" i="1"/>
  <c r="AQ4322" i="1"/>
  <c r="AS4322" i="1"/>
  <c r="A4323" i="1"/>
  <c r="B4323" i="1"/>
  <c r="C4323" i="1"/>
  <c r="J4323" i="1"/>
  <c r="K4323" i="1"/>
  <c r="M4323" i="1"/>
  <c r="AB4323" i="1"/>
  <c r="AF4323" i="1"/>
  <c r="AG4323" i="1"/>
  <c r="AI4323" i="1"/>
  <c r="AJ4323" i="1"/>
  <c r="AL4323" i="1"/>
  <c r="AM4323" i="1"/>
  <c r="AQ4323" i="1"/>
  <c r="AS4323" i="1"/>
  <c r="A4324" i="1"/>
  <c r="B4324" i="1"/>
  <c r="C4324" i="1"/>
  <c r="J4324" i="1"/>
  <c r="K4324" i="1"/>
  <c r="M4324" i="1"/>
  <c r="AB4324" i="1"/>
  <c r="AF4324" i="1"/>
  <c r="AG4324" i="1"/>
  <c r="AI4324" i="1"/>
  <c r="AJ4324" i="1"/>
  <c r="AL4324" i="1"/>
  <c r="AM4324" i="1"/>
  <c r="AQ4324" i="1"/>
  <c r="AS4324" i="1"/>
  <c r="A4325" i="1"/>
  <c r="B4325" i="1"/>
  <c r="C4325" i="1"/>
  <c r="J4325" i="1"/>
  <c r="K4325" i="1"/>
  <c r="M4325" i="1"/>
  <c r="AB4325" i="1"/>
  <c r="AF4325" i="1"/>
  <c r="AG4325" i="1"/>
  <c r="AI4325" i="1"/>
  <c r="AJ4325" i="1"/>
  <c r="AL4325" i="1"/>
  <c r="AM4325" i="1"/>
  <c r="AQ4325" i="1"/>
  <c r="AS4325" i="1"/>
  <c r="A4326" i="1"/>
  <c r="B4326" i="1"/>
  <c r="C4326" i="1"/>
  <c r="J4326" i="1"/>
  <c r="K4326" i="1"/>
  <c r="M4326" i="1"/>
  <c r="AB4326" i="1"/>
  <c r="AF4326" i="1"/>
  <c r="AG4326" i="1"/>
  <c r="AI4326" i="1"/>
  <c r="AJ4326" i="1"/>
  <c r="AL4326" i="1"/>
  <c r="AM4326" i="1"/>
  <c r="AQ4326" i="1"/>
  <c r="AS4326" i="1"/>
  <c r="A4327" i="1"/>
  <c r="B4327" i="1"/>
  <c r="C4327" i="1"/>
  <c r="J4327" i="1"/>
  <c r="K4327" i="1"/>
  <c r="M4327" i="1"/>
  <c r="AB4327" i="1"/>
  <c r="AF4327" i="1"/>
  <c r="AG4327" i="1"/>
  <c r="AI4327" i="1"/>
  <c r="AJ4327" i="1"/>
  <c r="AL4327" i="1"/>
  <c r="AM4327" i="1"/>
  <c r="AQ4327" i="1"/>
  <c r="AS4327" i="1"/>
  <c r="A4328" i="1"/>
  <c r="B4328" i="1"/>
  <c r="C4328" i="1"/>
  <c r="J4328" i="1"/>
  <c r="K4328" i="1"/>
  <c r="M4328" i="1"/>
  <c r="AB4328" i="1"/>
  <c r="AF4328" i="1"/>
  <c r="AG4328" i="1"/>
  <c r="AI4328" i="1"/>
  <c r="AJ4328" i="1"/>
  <c r="AL4328" i="1"/>
  <c r="AM4328" i="1"/>
  <c r="AQ4328" i="1"/>
  <c r="AS4328" i="1"/>
  <c r="A4329" i="1"/>
  <c r="B4329" i="1"/>
  <c r="C4329" i="1"/>
  <c r="J4329" i="1"/>
  <c r="K4329" i="1"/>
  <c r="M4329" i="1"/>
  <c r="AB4329" i="1"/>
  <c r="AF4329" i="1"/>
  <c r="AG4329" i="1"/>
  <c r="AI4329" i="1"/>
  <c r="AJ4329" i="1"/>
  <c r="AL4329" i="1"/>
  <c r="AM4329" i="1"/>
  <c r="AQ4329" i="1"/>
  <c r="AS4329" i="1"/>
  <c r="A4330" i="1"/>
  <c r="B4330" i="1"/>
  <c r="C4330" i="1"/>
  <c r="J4330" i="1"/>
  <c r="K4330" i="1"/>
  <c r="M4330" i="1"/>
  <c r="AB4330" i="1"/>
  <c r="AF4330" i="1"/>
  <c r="AG4330" i="1"/>
  <c r="AI4330" i="1"/>
  <c r="AJ4330" i="1"/>
  <c r="AL4330" i="1"/>
  <c r="AM4330" i="1"/>
  <c r="AQ4330" i="1"/>
  <c r="AS4330" i="1"/>
  <c r="A4331" i="1"/>
  <c r="B4331" i="1"/>
  <c r="C4331" i="1"/>
  <c r="J4331" i="1"/>
  <c r="K4331" i="1"/>
  <c r="M4331" i="1"/>
  <c r="AB4331" i="1"/>
  <c r="AF4331" i="1"/>
  <c r="AG4331" i="1"/>
  <c r="AI4331" i="1"/>
  <c r="AJ4331" i="1"/>
  <c r="AL4331" i="1"/>
  <c r="AM4331" i="1"/>
  <c r="AQ4331" i="1"/>
  <c r="AS4331" i="1"/>
  <c r="A4332" i="1"/>
  <c r="B4332" i="1"/>
  <c r="C4332" i="1"/>
  <c r="J4332" i="1"/>
  <c r="K4332" i="1"/>
  <c r="M4332" i="1"/>
  <c r="AB4332" i="1"/>
  <c r="AF4332" i="1"/>
  <c r="AG4332" i="1"/>
  <c r="AI4332" i="1"/>
  <c r="AJ4332" i="1"/>
  <c r="AL4332" i="1"/>
  <c r="AM4332" i="1"/>
  <c r="AQ4332" i="1"/>
  <c r="AS4332" i="1"/>
  <c r="A4333" i="1"/>
  <c r="B4333" i="1"/>
  <c r="C4333" i="1"/>
  <c r="J4333" i="1"/>
  <c r="K4333" i="1"/>
  <c r="M4333" i="1"/>
  <c r="AB4333" i="1"/>
  <c r="AF4333" i="1"/>
  <c r="AG4333" i="1"/>
  <c r="AI4333" i="1"/>
  <c r="AJ4333" i="1"/>
  <c r="AL4333" i="1"/>
  <c r="AM4333" i="1"/>
  <c r="AQ4333" i="1"/>
  <c r="AS4333" i="1"/>
  <c r="A4334" i="1"/>
  <c r="B4334" i="1"/>
  <c r="C4334" i="1"/>
  <c r="J4334" i="1"/>
  <c r="K4334" i="1"/>
  <c r="M4334" i="1"/>
  <c r="AB4334" i="1"/>
  <c r="AF4334" i="1"/>
  <c r="AG4334" i="1"/>
  <c r="AI4334" i="1"/>
  <c r="AJ4334" i="1"/>
  <c r="AL4334" i="1"/>
  <c r="AM4334" i="1"/>
  <c r="AQ4334" i="1"/>
  <c r="AS4334" i="1"/>
  <c r="A4335" i="1"/>
  <c r="B4335" i="1"/>
  <c r="C4335" i="1"/>
  <c r="J4335" i="1"/>
  <c r="K4335" i="1"/>
  <c r="M4335" i="1"/>
  <c r="AB4335" i="1"/>
  <c r="AF4335" i="1"/>
  <c r="AG4335" i="1"/>
  <c r="AI4335" i="1"/>
  <c r="AJ4335" i="1"/>
  <c r="AL4335" i="1"/>
  <c r="AM4335" i="1"/>
  <c r="AQ4335" i="1"/>
  <c r="AS4335" i="1"/>
  <c r="A4336" i="1"/>
  <c r="B4336" i="1"/>
  <c r="C4336" i="1"/>
  <c r="J4336" i="1"/>
  <c r="K4336" i="1"/>
  <c r="M4336" i="1"/>
  <c r="AB4336" i="1"/>
  <c r="AF4336" i="1"/>
  <c r="AG4336" i="1"/>
  <c r="AI4336" i="1"/>
  <c r="AJ4336" i="1"/>
  <c r="AL4336" i="1"/>
  <c r="AM4336" i="1"/>
  <c r="AQ4336" i="1"/>
  <c r="AS4336" i="1"/>
  <c r="A4337" i="1"/>
  <c r="B4337" i="1"/>
  <c r="C4337" i="1"/>
  <c r="J4337" i="1"/>
  <c r="K4337" i="1"/>
  <c r="M4337" i="1"/>
  <c r="AB4337" i="1"/>
  <c r="AF4337" i="1"/>
  <c r="AG4337" i="1"/>
  <c r="AI4337" i="1"/>
  <c r="AJ4337" i="1"/>
  <c r="AL4337" i="1"/>
  <c r="AM4337" i="1"/>
  <c r="AQ4337" i="1"/>
  <c r="AS4337" i="1"/>
  <c r="A4338" i="1"/>
  <c r="B4338" i="1"/>
  <c r="C4338" i="1"/>
  <c r="J4338" i="1"/>
  <c r="K4338" i="1"/>
  <c r="M4338" i="1"/>
  <c r="AB4338" i="1"/>
  <c r="AF4338" i="1"/>
  <c r="AG4338" i="1"/>
  <c r="AI4338" i="1"/>
  <c r="AJ4338" i="1"/>
  <c r="AL4338" i="1"/>
  <c r="AM4338" i="1"/>
  <c r="AQ4338" i="1"/>
  <c r="AS4338" i="1"/>
  <c r="A4339" i="1"/>
  <c r="B4339" i="1"/>
  <c r="C4339" i="1"/>
  <c r="J4339" i="1"/>
  <c r="K4339" i="1"/>
  <c r="M4339" i="1"/>
  <c r="AB4339" i="1"/>
  <c r="AF4339" i="1"/>
  <c r="AG4339" i="1"/>
  <c r="AI4339" i="1"/>
  <c r="AJ4339" i="1"/>
  <c r="AL4339" i="1"/>
  <c r="AM4339" i="1"/>
  <c r="AQ4339" i="1"/>
  <c r="AS4339" i="1"/>
  <c r="A4340" i="1"/>
  <c r="B4340" i="1"/>
  <c r="C4340" i="1"/>
  <c r="J4340" i="1"/>
  <c r="K4340" i="1"/>
  <c r="M4340" i="1"/>
  <c r="AB4340" i="1"/>
  <c r="AF4340" i="1"/>
  <c r="AG4340" i="1"/>
  <c r="AI4340" i="1"/>
  <c r="AJ4340" i="1"/>
  <c r="AL4340" i="1"/>
  <c r="AM4340" i="1"/>
  <c r="AQ4340" i="1"/>
  <c r="AS4340" i="1"/>
  <c r="A4341" i="1"/>
  <c r="B4341" i="1"/>
  <c r="C4341" i="1"/>
  <c r="J4341" i="1"/>
  <c r="K4341" i="1"/>
  <c r="M4341" i="1"/>
  <c r="AB4341" i="1"/>
  <c r="AF4341" i="1"/>
  <c r="AG4341" i="1"/>
  <c r="AI4341" i="1"/>
  <c r="AJ4341" i="1"/>
  <c r="AL4341" i="1"/>
  <c r="AM4341" i="1"/>
  <c r="AQ4341" i="1"/>
  <c r="AS4341" i="1"/>
  <c r="A4342" i="1"/>
  <c r="B4342" i="1"/>
  <c r="C4342" i="1"/>
  <c r="J4342" i="1"/>
  <c r="K4342" i="1"/>
  <c r="M4342" i="1"/>
  <c r="AB4342" i="1"/>
  <c r="AF4342" i="1"/>
  <c r="AG4342" i="1"/>
  <c r="AI4342" i="1"/>
  <c r="AJ4342" i="1"/>
  <c r="AL4342" i="1"/>
  <c r="AM4342" i="1"/>
  <c r="AQ4342" i="1"/>
  <c r="AS4342" i="1"/>
  <c r="A4343" i="1"/>
  <c r="B4343" i="1"/>
  <c r="C4343" i="1"/>
  <c r="J4343" i="1"/>
  <c r="K4343" i="1"/>
  <c r="M4343" i="1"/>
  <c r="AB4343" i="1"/>
  <c r="AF4343" i="1"/>
  <c r="AG4343" i="1"/>
  <c r="AI4343" i="1"/>
  <c r="AJ4343" i="1"/>
  <c r="AL4343" i="1"/>
  <c r="AM4343" i="1"/>
  <c r="AQ4343" i="1"/>
  <c r="AS4343" i="1"/>
  <c r="A4344" i="1"/>
  <c r="B4344" i="1"/>
  <c r="C4344" i="1"/>
  <c r="J4344" i="1"/>
  <c r="K4344" i="1"/>
  <c r="M4344" i="1"/>
  <c r="AB4344" i="1"/>
  <c r="AF4344" i="1"/>
  <c r="AG4344" i="1"/>
  <c r="AI4344" i="1"/>
  <c r="AJ4344" i="1"/>
  <c r="AL4344" i="1"/>
  <c r="AM4344" i="1"/>
  <c r="AQ4344" i="1"/>
  <c r="AS4344" i="1"/>
  <c r="A4345" i="1"/>
  <c r="B4345" i="1"/>
  <c r="C4345" i="1"/>
  <c r="J4345" i="1"/>
  <c r="K4345" i="1"/>
  <c r="M4345" i="1"/>
  <c r="AB4345" i="1"/>
  <c r="AF4345" i="1"/>
  <c r="AG4345" i="1"/>
  <c r="AI4345" i="1"/>
  <c r="AJ4345" i="1"/>
  <c r="AL4345" i="1"/>
  <c r="AM4345" i="1"/>
  <c r="AQ4345" i="1"/>
  <c r="AS4345" i="1"/>
  <c r="A4346" i="1"/>
  <c r="B4346" i="1"/>
  <c r="C4346" i="1"/>
  <c r="J4346" i="1"/>
  <c r="K4346" i="1"/>
  <c r="M4346" i="1"/>
  <c r="AB4346" i="1"/>
  <c r="AF4346" i="1"/>
  <c r="AG4346" i="1"/>
  <c r="AI4346" i="1"/>
  <c r="AJ4346" i="1"/>
  <c r="AL4346" i="1"/>
  <c r="AM4346" i="1"/>
  <c r="AQ4346" i="1"/>
  <c r="AS4346" i="1"/>
  <c r="A4347" i="1"/>
  <c r="B4347" i="1"/>
  <c r="C4347" i="1"/>
  <c r="J4347" i="1"/>
  <c r="K4347" i="1"/>
  <c r="M4347" i="1"/>
  <c r="AB4347" i="1"/>
  <c r="AF4347" i="1"/>
  <c r="AG4347" i="1"/>
  <c r="AI4347" i="1"/>
  <c r="AJ4347" i="1"/>
  <c r="AL4347" i="1"/>
  <c r="AM4347" i="1"/>
  <c r="AQ4347" i="1"/>
  <c r="AS4347" i="1"/>
  <c r="A4348" i="1"/>
  <c r="B4348" i="1"/>
  <c r="C4348" i="1"/>
  <c r="J4348" i="1"/>
  <c r="K4348" i="1"/>
  <c r="M4348" i="1"/>
  <c r="AB4348" i="1"/>
  <c r="AF4348" i="1"/>
  <c r="AG4348" i="1"/>
  <c r="AI4348" i="1"/>
  <c r="AJ4348" i="1"/>
  <c r="AL4348" i="1"/>
  <c r="AM4348" i="1"/>
  <c r="AQ4348" i="1"/>
  <c r="AS4348" i="1"/>
  <c r="A4349" i="1"/>
  <c r="B4349" i="1"/>
  <c r="C4349" i="1"/>
  <c r="J4349" i="1"/>
  <c r="K4349" i="1"/>
  <c r="M4349" i="1"/>
  <c r="AB4349" i="1"/>
  <c r="AF4349" i="1"/>
  <c r="AG4349" i="1"/>
  <c r="AI4349" i="1"/>
  <c r="AJ4349" i="1"/>
  <c r="AL4349" i="1"/>
  <c r="AM4349" i="1"/>
  <c r="AQ4349" i="1"/>
  <c r="AS4349" i="1"/>
  <c r="A4350" i="1"/>
  <c r="B4350" i="1"/>
  <c r="C4350" i="1"/>
  <c r="J4350" i="1"/>
  <c r="K4350" i="1"/>
  <c r="M4350" i="1"/>
  <c r="AB4350" i="1"/>
  <c r="AF4350" i="1"/>
  <c r="AG4350" i="1"/>
  <c r="AI4350" i="1"/>
  <c r="AJ4350" i="1"/>
  <c r="AL4350" i="1"/>
  <c r="AM4350" i="1"/>
  <c r="AQ4350" i="1"/>
  <c r="AS4350" i="1"/>
  <c r="A4351" i="1"/>
  <c r="B4351" i="1"/>
  <c r="C4351" i="1"/>
  <c r="J4351" i="1"/>
  <c r="K4351" i="1"/>
  <c r="M4351" i="1"/>
  <c r="AB4351" i="1"/>
  <c r="AF4351" i="1"/>
  <c r="AG4351" i="1"/>
  <c r="AI4351" i="1"/>
  <c r="AJ4351" i="1"/>
  <c r="AL4351" i="1"/>
  <c r="AM4351" i="1"/>
  <c r="AQ4351" i="1"/>
  <c r="AS4351" i="1"/>
  <c r="A4352" i="1"/>
  <c r="B4352" i="1"/>
  <c r="C4352" i="1"/>
  <c r="J4352" i="1"/>
  <c r="K4352" i="1"/>
  <c r="M4352" i="1"/>
  <c r="AB4352" i="1"/>
  <c r="AF4352" i="1"/>
  <c r="AG4352" i="1"/>
  <c r="AI4352" i="1"/>
  <c r="AJ4352" i="1"/>
  <c r="AL4352" i="1"/>
  <c r="AM4352" i="1"/>
  <c r="AQ4352" i="1"/>
  <c r="AS4352" i="1"/>
  <c r="A4353" i="1"/>
  <c r="B4353" i="1"/>
  <c r="C4353" i="1"/>
  <c r="J4353" i="1"/>
  <c r="K4353" i="1"/>
  <c r="M4353" i="1"/>
  <c r="AB4353" i="1"/>
  <c r="AF4353" i="1"/>
  <c r="AG4353" i="1"/>
  <c r="AI4353" i="1"/>
  <c r="AJ4353" i="1"/>
  <c r="AL4353" i="1"/>
  <c r="AM4353" i="1"/>
  <c r="AQ4353" i="1"/>
  <c r="AS4353" i="1"/>
  <c r="A4354" i="1"/>
  <c r="B4354" i="1"/>
  <c r="C4354" i="1"/>
  <c r="J4354" i="1"/>
  <c r="K4354" i="1"/>
  <c r="M4354" i="1"/>
  <c r="AB4354" i="1"/>
  <c r="AF4354" i="1"/>
  <c r="AG4354" i="1"/>
  <c r="AI4354" i="1"/>
  <c r="AJ4354" i="1"/>
  <c r="AL4354" i="1"/>
  <c r="AM4354" i="1"/>
  <c r="AQ4354" i="1"/>
  <c r="AS4354" i="1"/>
  <c r="A4355" i="1"/>
  <c r="B4355" i="1"/>
  <c r="C4355" i="1"/>
  <c r="J4355" i="1"/>
  <c r="K4355" i="1"/>
  <c r="M4355" i="1"/>
  <c r="AB4355" i="1"/>
  <c r="AF4355" i="1"/>
  <c r="AG4355" i="1"/>
  <c r="AI4355" i="1"/>
  <c r="AJ4355" i="1"/>
  <c r="AL4355" i="1"/>
  <c r="AM4355" i="1"/>
  <c r="AQ4355" i="1"/>
  <c r="AS4355" i="1"/>
  <c r="A4356" i="1"/>
  <c r="B4356" i="1"/>
  <c r="C4356" i="1"/>
  <c r="J4356" i="1"/>
  <c r="K4356" i="1"/>
  <c r="M4356" i="1"/>
  <c r="AB4356" i="1"/>
  <c r="AF4356" i="1"/>
  <c r="AG4356" i="1"/>
  <c r="AI4356" i="1"/>
  <c r="AJ4356" i="1"/>
  <c r="AL4356" i="1"/>
  <c r="AM4356" i="1"/>
  <c r="AQ4356" i="1"/>
  <c r="AS4356" i="1"/>
  <c r="A4357" i="1"/>
  <c r="B4357" i="1"/>
  <c r="C4357" i="1"/>
  <c r="J4357" i="1"/>
  <c r="K4357" i="1"/>
  <c r="M4357" i="1"/>
  <c r="AB4357" i="1"/>
  <c r="AF4357" i="1"/>
  <c r="AG4357" i="1"/>
  <c r="AI4357" i="1"/>
  <c r="AJ4357" i="1"/>
  <c r="AL4357" i="1"/>
  <c r="AM4357" i="1"/>
  <c r="AQ4357" i="1"/>
  <c r="AS4357" i="1"/>
  <c r="A4358" i="1"/>
  <c r="B4358" i="1"/>
  <c r="C4358" i="1"/>
  <c r="J4358" i="1"/>
  <c r="K4358" i="1"/>
  <c r="M4358" i="1"/>
  <c r="AB4358" i="1"/>
  <c r="AF4358" i="1"/>
  <c r="AG4358" i="1"/>
  <c r="AI4358" i="1"/>
  <c r="AJ4358" i="1"/>
  <c r="AL4358" i="1"/>
  <c r="AM4358" i="1"/>
  <c r="AQ4358" i="1"/>
  <c r="AS4358" i="1"/>
  <c r="A4359" i="1"/>
  <c r="B4359" i="1"/>
  <c r="C4359" i="1"/>
  <c r="J4359" i="1"/>
  <c r="K4359" i="1"/>
  <c r="M4359" i="1"/>
  <c r="AB4359" i="1"/>
  <c r="AF4359" i="1"/>
  <c r="AG4359" i="1"/>
  <c r="AI4359" i="1"/>
  <c r="AJ4359" i="1"/>
  <c r="AL4359" i="1"/>
  <c r="AM4359" i="1"/>
  <c r="AQ4359" i="1"/>
  <c r="AS4359" i="1"/>
  <c r="A4360" i="1"/>
  <c r="B4360" i="1"/>
  <c r="C4360" i="1"/>
  <c r="J4360" i="1"/>
  <c r="K4360" i="1"/>
  <c r="M4360" i="1"/>
  <c r="AB4360" i="1"/>
  <c r="AF4360" i="1"/>
  <c r="AG4360" i="1"/>
  <c r="AI4360" i="1"/>
  <c r="AJ4360" i="1"/>
  <c r="AL4360" i="1"/>
  <c r="AM4360" i="1"/>
  <c r="AQ4360" i="1"/>
  <c r="AS4360" i="1"/>
  <c r="A4361" i="1"/>
  <c r="B4361" i="1"/>
  <c r="C4361" i="1"/>
  <c r="J4361" i="1"/>
  <c r="K4361" i="1"/>
  <c r="M4361" i="1"/>
  <c r="AB4361" i="1"/>
  <c r="AF4361" i="1"/>
  <c r="AG4361" i="1"/>
  <c r="AI4361" i="1"/>
  <c r="AJ4361" i="1"/>
  <c r="AL4361" i="1"/>
  <c r="AM4361" i="1"/>
  <c r="AQ4361" i="1"/>
  <c r="AS4361" i="1"/>
  <c r="A4362" i="1"/>
  <c r="B4362" i="1"/>
  <c r="C4362" i="1"/>
  <c r="J4362" i="1"/>
  <c r="K4362" i="1"/>
  <c r="M4362" i="1"/>
  <c r="AB4362" i="1"/>
  <c r="AF4362" i="1"/>
  <c r="AG4362" i="1"/>
  <c r="AI4362" i="1"/>
  <c r="AJ4362" i="1"/>
  <c r="AL4362" i="1"/>
  <c r="AM4362" i="1"/>
  <c r="AQ4362" i="1"/>
  <c r="AS4362" i="1"/>
  <c r="A4363" i="1"/>
  <c r="B4363" i="1"/>
  <c r="C4363" i="1"/>
  <c r="J4363" i="1"/>
  <c r="K4363" i="1"/>
  <c r="M4363" i="1"/>
  <c r="AB4363" i="1"/>
  <c r="AF4363" i="1"/>
  <c r="AG4363" i="1"/>
  <c r="AI4363" i="1"/>
  <c r="AJ4363" i="1"/>
  <c r="AL4363" i="1"/>
  <c r="AM4363" i="1"/>
  <c r="AQ4363" i="1"/>
  <c r="AS4363" i="1"/>
  <c r="A4364" i="1"/>
  <c r="B4364" i="1"/>
  <c r="C4364" i="1"/>
  <c r="J4364" i="1"/>
  <c r="K4364" i="1"/>
  <c r="M4364" i="1"/>
  <c r="AB4364" i="1"/>
  <c r="AF4364" i="1"/>
  <c r="AG4364" i="1"/>
  <c r="AI4364" i="1"/>
  <c r="AJ4364" i="1"/>
  <c r="AL4364" i="1"/>
  <c r="AM4364" i="1"/>
  <c r="AQ4364" i="1"/>
  <c r="AS4364" i="1"/>
  <c r="A4365" i="1"/>
  <c r="B4365" i="1"/>
  <c r="C4365" i="1"/>
  <c r="J4365" i="1"/>
  <c r="K4365" i="1"/>
  <c r="M4365" i="1"/>
  <c r="AB4365" i="1"/>
  <c r="AF4365" i="1"/>
  <c r="AG4365" i="1"/>
  <c r="AI4365" i="1"/>
  <c r="AJ4365" i="1"/>
  <c r="AL4365" i="1"/>
  <c r="AM4365" i="1"/>
  <c r="AQ4365" i="1"/>
  <c r="AS4365" i="1"/>
  <c r="A4366" i="1"/>
  <c r="B4366" i="1"/>
  <c r="C4366" i="1"/>
  <c r="J4366" i="1"/>
  <c r="K4366" i="1"/>
  <c r="M4366" i="1"/>
  <c r="AB4366" i="1"/>
  <c r="AF4366" i="1"/>
  <c r="AG4366" i="1"/>
  <c r="AI4366" i="1"/>
  <c r="AJ4366" i="1"/>
  <c r="AL4366" i="1"/>
  <c r="AM4366" i="1"/>
  <c r="AQ4366" i="1"/>
  <c r="AS4366" i="1"/>
  <c r="A4367" i="1"/>
  <c r="B4367" i="1"/>
  <c r="C4367" i="1"/>
  <c r="J4367" i="1"/>
  <c r="K4367" i="1"/>
  <c r="M4367" i="1"/>
  <c r="AB4367" i="1"/>
  <c r="AF4367" i="1"/>
  <c r="AG4367" i="1"/>
  <c r="AI4367" i="1"/>
  <c r="AJ4367" i="1"/>
  <c r="AL4367" i="1"/>
  <c r="AM4367" i="1"/>
  <c r="AQ4367" i="1"/>
  <c r="AS4367" i="1"/>
  <c r="A4368" i="1"/>
  <c r="B4368" i="1"/>
  <c r="C4368" i="1"/>
  <c r="J4368" i="1"/>
  <c r="K4368" i="1"/>
  <c r="M4368" i="1"/>
  <c r="AB4368" i="1"/>
  <c r="AF4368" i="1"/>
  <c r="AG4368" i="1"/>
  <c r="AI4368" i="1"/>
  <c r="AJ4368" i="1"/>
  <c r="AL4368" i="1"/>
  <c r="AM4368" i="1"/>
  <c r="AQ4368" i="1"/>
  <c r="AS4368" i="1"/>
  <c r="A4369" i="1"/>
  <c r="B4369" i="1"/>
  <c r="C4369" i="1"/>
  <c r="J4369" i="1"/>
  <c r="K4369" i="1"/>
  <c r="M4369" i="1"/>
  <c r="AB4369" i="1"/>
  <c r="AF4369" i="1"/>
  <c r="AG4369" i="1"/>
  <c r="AI4369" i="1"/>
  <c r="AJ4369" i="1"/>
  <c r="AL4369" i="1"/>
  <c r="AM4369" i="1"/>
  <c r="AQ4369" i="1"/>
  <c r="AS4369" i="1"/>
  <c r="A4370" i="1"/>
  <c r="B4370" i="1"/>
  <c r="C4370" i="1"/>
  <c r="J4370" i="1"/>
  <c r="K4370" i="1"/>
  <c r="M4370" i="1"/>
  <c r="AB4370" i="1"/>
  <c r="AF4370" i="1"/>
  <c r="AG4370" i="1"/>
  <c r="AI4370" i="1"/>
  <c r="AJ4370" i="1"/>
  <c r="AL4370" i="1"/>
  <c r="AM4370" i="1"/>
  <c r="AQ4370" i="1"/>
  <c r="AS4370" i="1"/>
  <c r="A4371" i="1"/>
  <c r="B4371" i="1"/>
  <c r="C4371" i="1"/>
  <c r="J4371" i="1"/>
  <c r="K4371" i="1"/>
  <c r="M4371" i="1"/>
  <c r="AB4371" i="1"/>
  <c r="AF4371" i="1"/>
  <c r="AG4371" i="1"/>
  <c r="AI4371" i="1"/>
  <c r="AJ4371" i="1"/>
  <c r="AL4371" i="1"/>
  <c r="AM4371" i="1"/>
  <c r="AQ4371" i="1"/>
  <c r="AS4371" i="1"/>
  <c r="A4372" i="1"/>
  <c r="B4372" i="1"/>
  <c r="C4372" i="1"/>
  <c r="J4372" i="1"/>
  <c r="K4372" i="1"/>
  <c r="M4372" i="1"/>
  <c r="AB4372" i="1"/>
  <c r="AF4372" i="1"/>
  <c r="AG4372" i="1"/>
  <c r="AI4372" i="1"/>
  <c r="AJ4372" i="1"/>
  <c r="AL4372" i="1"/>
  <c r="AM4372" i="1"/>
  <c r="AQ4372" i="1"/>
  <c r="AS4372" i="1"/>
  <c r="A4373" i="1"/>
  <c r="B4373" i="1"/>
  <c r="C4373" i="1"/>
  <c r="J4373" i="1"/>
  <c r="K4373" i="1"/>
  <c r="M4373" i="1"/>
  <c r="AB4373" i="1"/>
  <c r="AF4373" i="1"/>
  <c r="AG4373" i="1"/>
  <c r="AI4373" i="1"/>
  <c r="AJ4373" i="1"/>
  <c r="AL4373" i="1"/>
  <c r="AM4373" i="1"/>
  <c r="AQ4373" i="1"/>
  <c r="AS4373" i="1"/>
  <c r="A4374" i="1"/>
  <c r="B4374" i="1"/>
  <c r="C4374" i="1"/>
  <c r="J4374" i="1"/>
  <c r="K4374" i="1"/>
  <c r="M4374" i="1"/>
  <c r="AB4374" i="1"/>
  <c r="AF4374" i="1"/>
  <c r="AG4374" i="1"/>
  <c r="AI4374" i="1"/>
  <c r="AJ4374" i="1"/>
  <c r="AL4374" i="1"/>
  <c r="AM4374" i="1"/>
  <c r="AQ4374" i="1"/>
  <c r="AS4374" i="1"/>
  <c r="A4375" i="1"/>
  <c r="B4375" i="1"/>
  <c r="C4375" i="1"/>
  <c r="J4375" i="1"/>
  <c r="K4375" i="1"/>
  <c r="M4375" i="1"/>
  <c r="AB4375" i="1"/>
  <c r="AF4375" i="1"/>
  <c r="AG4375" i="1"/>
  <c r="AI4375" i="1"/>
  <c r="AJ4375" i="1"/>
  <c r="AL4375" i="1"/>
  <c r="AM4375" i="1"/>
  <c r="AQ4375" i="1"/>
  <c r="AS4375" i="1"/>
  <c r="A4376" i="1"/>
  <c r="B4376" i="1"/>
  <c r="C4376" i="1"/>
  <c r="J4376" i="1"/>
  <c r="K4376" i="1"/>
  <c r="M4376" i="1"/>
  <c r="AB4376" i="1"/>
  <c r="AF4376" i="1"/>
  <c r="AG4376" i="1"/>
  <c r="AI4376" i="1"/>
  <c r="AJ4376" i="1"/>
  <c r="AL4376" i="1"/>
  <c r="AM4376" i="1"/>
  <c r="AQ4376" i="1"/>
  <c r="AS4376" i="1"/>
  <c r="A4377" i="1"/>
  <c r="B4377" i="1"/>
  <c r="C4377" i="1"/>
  <c r="J4377" i="1"/>
  <c r="K4377" i="1"/>
  <c r="M4377" i="1"/>
  <c r="AB4377" i="1"/>
  <c r="AF4377" i="1"/>
  <c r="AG4377" i="1"/>
  <c r="AI4377" i="1"/>
  <c r="AJ4377" i="1"/>
  <c r="AL4377" i="1"/>
  <c r="AM4377" i="1"/>
  <c r="AQ4377" i="1"/>
  <c r="AS4377" i="1"/>
  <c r="A4378" i="1"/>
  <c r="B4378" i="1"/>
  <c r="C4378" i="1"/>
  <c r="J4378" i="1"/>
  <c r="K4378" i="1"/>
  <c r="M4378" i="1"/>
  <c r="AB4378" i="1"/>
  <c r="AF4378" i="1"/>
  <c r="AG4378" i="1"/>
  <c r="AI4378" i="1"/>
  <c r="AJ4378" i="1"/>
  <c r="AL4378" i="1"/>
  <c r="AM4378" i="1"/>
  <c r="AQ4378" i="1"/>
  <c r="AS4378" i="1"/>
  <c r="A4379" i="1"/>
  <c r="B4379" i="1"/>
  <c r="C4379" i="1"/>
  <c r="J4379" i="1"/>
  <c r="K4379" i="1"/>
  <c r="M4379" i="1"/>
  <c r="AB4379" i="1"/>
  <c r="AF4379" i="1"/>
  <c r="AG4379" i="1"/>
  <c r="AI4379" i="1"/>
  <c r="AJ4379" i="1"/>
  <c r="AL4379" i="1"/>
  <c r="AM4379" i="1"/>
  <c r="AQ4379" i="1"/>
  <c r="AS4379" i="1"/>
  <c r="A4380" i="1"/>
  <c r="B4380" i="1"/>
  <c r="C4380" i="1"/>
  <c r="J4380" i="1"/>
  <c r="K4380" i="1"/>
  <c r="M4380" i="1"/>
  <c r="AB4380" i="1"/>
  <c r="AF4380" i="1"/>
  <c r="AG4380" i="1"/>
  <c r="AI4380" i="1"/>
  <c r="AJ4380" i="1"/>
  <c r="AL4380" i="1"/>
  <c r="AM4380" i="1"/>
  <c r="AQ4380" i="1"/>
  <c r="AS4380" i="1"/>
  <c r="A4381" i="1"/>
  <c r="B4381" i="1"/>
  <c r="C4381" i="1"/>
  <c r="J4381" i="1"/>
  <c r="K4381" i="1"/>
  <c r="M4381" i="1"/>
  <c r="AB4381" i="1"/>
  <c r="AF4381" i="1"/>
  <c r="AG4381" i="1"/>
  <c r="AI4381" i="1"/>
  <c r="AJ4381" i="1"/>
  <c r="AL4381" i="1"/>
  <c r="AM4381" i="1"/>
  <c r="AQ4381" i="1"/>
  <c r="AS4381" i="1"/>
  <c r="A4382" i="1"/>
  <c r="B4382" i="1"/>
  <c r="C4382" i="1"/>
  <c r="J4382" i="1"/>
  <c r="K4382" i="1"/>
  <c r="M4382" i="1"/>
  <c r="AB4382" i="1"/>
  <c r="AF4382" i="1"/>
  <c r="AG4382" i="1"/>
  <c r="AI4382" i="1"/>
  <c r="AJ4382" i="1"/>
  <c r="AL4382" i="1"/>
  <c r="AM4382" i="1"/>
  <c r="AQ4382" i="1"/>
  <c r="AS4382" i="1"/>
  <c r="A4383" i="1"/>
  <c r="B4383" i="1"/>
  <c r="C4383" i="1"/>
  <c r="J4383" i="1"/>
  <c r="K4383" i="1"/>
  <c r="M4383" i="1"/>
  <c r="AB4383" i="1"/>
  <c r="AF4383" i="1"/>
  <c r="AG4383" i="1"/>
  <c r="AI4383" i="1"/>
  <c r="AJ4383" i="1"/>
  <c r="AL4383" i="1"/>
  <c r="AM4383" i="1"/>
  <c r="AQ4383" i="1"/>
  <c r="AS4383" i="1"/>
  <c r="A4384" i="1"/>
  <c r="B4384" i="1"/>
  <c r="C4384" i="1"/>
  <c r="J4384" i="1"/>
  <c r="K4384" i="1"/>
  <c r="M4384" i="1"/>
  <c r="AB4384" i="1"/>
  <c r="AF4384" i="1"/>
  <c r="AG4384" i="1"/>
  <c r="AI4384" i="1"/>
  <c r="AJ4384" i="1"/>
  <c r="AL4384" i="1"/>
  <c r="AM4384" i="1"/>
  <c r="AQ4384" i="1"/>
  <c r="AS4384" i="1"/>
  <c r="A4385" i="1"/>
  <c r="B4385" i="1"/>
  <c r="C4385" i="1"/>
  <c r="J4385" i="1"/>
  <c r="K4385" i="1"/>
  <c r="M4385" i="1"/>
  <c r="AB4385" i="1"/>
  <c r="AF4385" i="1"/>
  <c r="AG4385" i="1"/>
  <c r="AI4385" i="1"/>
  <c r="AJ4385" i="1"/>
  <c r="AL4385" i="1"/>
  <c r="AM4385" i="1"/>
  <c r="AQ4385" i="1"/>
  <c r="AS4385" i="1"/>
  <c r="A4386" i="1"/>
  <c r="B4386" i="1"/>
  <c r="C4386" i="1"/>
  <c r="J4386" i="1"/>
  <c r="K4386" i="1"/>
  <c r="M4386" i="1"/>
  <c r="AB4386" i="1"/>
  <c r="AF4386" i="1"/>
  <c r="AG4386" i="1"/>
  <c r="AI4386" i="1"/>
  <c r="AJ4386" i="1"/>
  <c r="AL4386" i="1"/>
  <c r="AM4386" i="1"/>
  <c r="AQ4386" i="1"/>
  <c r="AS4386" i="1"/>
  <c r="A4387" i="1"/>
  <c r="B4387" i="1"/>
  <c r="C4387" i="1"/>
  <c r="J4387" i="1"/>
  <c r="K4387" i="1"/>
  <c r="M4387" i="1"/>
  <c r="AB4387" i="1"/>
  <c r="AF4387" i="1"/>
  <c r="AG4387" i="1"/>
  <c r="AI4387" i="1"/>
  <c r="AJ4387" i="1"/>
  <c r="AL4387" i="1"/>
  <c r="AM4387" i="1"/>
  <c r="AQ4387" i="1"/>
  <c r="AS4387" i="1"/>
  <c r="A4388" i="1"/>
  <c r="B4388" i="1"/>
  <c r="C4388" i="1"/>
  <c r="J4388" i="1"/>
  <c r="K4388" i="1"/>
  <c r="M4388" i="1"/>
  <c r="AB4388" i="1"/>
  <c r="AF4388" i="1"/>
  <c r="AG4388" i="1"/>
  <c r="AI4388" i="1"/>
  <c r="AJ4388" i="1"/>
  <c r="AL4388" i="1"/>
  <c r="AM4388" i="1"/>
  <c r="AQ4388" i="1"/>
  <c r="AS4388" i="1"/>
  <c r="A4389" i="1"/>
  <c r="B4389" i="1"/>
  <c r="C4389" i="1"/>
  <c r="J4389" i="1"/>
  <c r="K4389" i="1"/>
  <c r="M4389" i="1"/>
  <c r="AB4389" i="1"/>
  <c r="AF4389" i="1"/>
  <c r="AG4389" i="1"/>
  <c r="AI4389" i="1"/>
  <c r="AJ4389" i="1"/>
  <c r="AL4389" i="1"/>
  <c r="AM4389" i="1"/>
  <c r="AQ4389" i="1"/>
  <c r="AS4389" i="1"/>
  <c r="A4390" i="1"/>
  <c r="B4390" i="1"/>
  <c r="C4390" i="1"/>
  <c r="J4390" i="1"/>
  <c r="K4390" i="1"/>
  <c r="M4390" i="1"/>
  <c r="AB4390" i="1"/>
  <c r="AF4390" i="1"/>
  <c r="AG4390" i="1"/>
  <c r="AI4390" i="1"/>
  <c r="AJ4390" i="1"/>
  <c r="AL4390" i="1"/>
  <c r="AM4390" i="1"/>
  <c r="AQ4390" i="1"/>
  <c r="AS4390" i="1"/>
  <c r="A4391" i="1"/>
  <c r="B4391" i="1"/>
  <c r="C4391" i="1"/>
  <c r="J4391" i="1"/>
  <c r="K4391" i="1"/>
  <c r="M4391" i="1"/>
  <c r="AB4391" i="1"/>
  <c r="AF4391" i="1"/>
  <c r="AG4391" i="1"/>
  <c r="AI4391" i="1"/>
  <c r="AJ4391" i="1"/>
  <c r="AL4391" i="1"/>
  <c r="AM4391" i="1"/>
  <c r="AQ4391" i="1"/>
  <c r="AS4391" i="1"/>
  <c r="A4392" i="1"/>
  <c r="B4392" i="1"/>
  <c r="C4392" i="1"/>
  <c r="J4392" i="1"/>
  <c r="K4392" i="1"/>
  <c r="M4392" i="1"/>
  <c r="AB4392" i="1"/>
  <c r="AF4392" i="1"/>
  <c r="AG4392" i="1"/>
  <c r="AI4392" i="1"/>
  <c r="AJ4392" i="1"/>
  <c r="AL4392" i="1"/>
  <c r="AM4392" i="1"/>
  <c r="AQ4392" i="1"/>
  <c r="AS4392" i="1"/>
  <c r="A4393" i="1"/>
  <c r="B4393" i="1"/>
  <c r="C4393" i="1"/>
  <c r="J4393" i="1"/>
  <c r="K4393" i="1"/>
  <c r="M4393" i="1"/>
  <c r="AB4393" i="1"/>
  <c r="AF4393" i="1"/>
  <c r="AG4393" i="1"/>
  <c r="AI4393" i="1"/>
  <c r="AJ4393" i="1"/>
  <c r="AL4393" i="1"/>
  <c r="AM4393" i="1"/>
  <c r="AQ4393" i="1"/>
  <c r="AS4393" i="1"/>
  <c r="A4394" i="1"/>
  <c r="B4394" i="1"/>
  <c r="C4394" i="1"/>
  <c r="J4394" i="1"/>
  <c r="K4394" i="1"/>
  <c r="M4394" i="1"/>
  <c r="AB4394" i="1"/>
  <c r="AF4394" i="1"/>
  <c r="AG4394" i="1"/>
  <c r="AI4394" i="1"/>
  <c r="AJ4394" i="1"/>
  <c r="AL4394" i="1"/>
  <c r="AM4394" i="1"/>
  <c r="AQ4394" i="1"/>
  <c r="AS4394" i="1"/>
  <c r="A4395" i="1"/>
  <c r="B4395" i="1"/>
  <c r="C4395" i="1"/>
  <c r="J4395" i="1"/>
  <c r="K4395" i="1"/>
  <c r="M4395" i="1"/>
  <c r="AB4395" i="1"/>
  <c r="AF4395" i="1"/>
  <c r="AG4395" i="1"/>
  <c r="AI4395" i="1"/>
  <c r="AJ4395" i="1"/>
  <c r="AL4395" i="1"/>
  <c r="AM4395" i="1"/>
  <c r="AQ4395" i="1"/>
  <c r="AS4395" i="1"/>
  <c r="A4396" i="1"/>
  <c r="B4396" i="1"/>
  <c r="C4396" i="1"/>
  <c r="J4396" i="1"/>
  <c r="K4396" i="1"/>
  <c r="M4396" i="1"/>
  <c r="AB4396" i="1"/>
  <c r="AF4396" i="1"/>
  <c r="AG4396" i="1"/>
  <c r="AI4396" i="1"/>
  <c r="AJ4396" i="1"/>
  <c r="AL4396" i="1"/>
  <c r="AM4396" i="1"/>
  <c r="AQ4396" i="1"/>
  <c r="AS4396" i="1"/>
  <c r="A4397" i="1"/>
  <c r="B4397" i="1"/>
  <c r="C4397" i="1"/>
  <c r="J4397" i="1"/>
  <c r="K4397" i="1"/>
  <c r="M4397" i="1"/>
  <c r="AB4397" i="1"/>
  <c r="AF4397" i="1"/>
  <c r="AG4397" i="1"/>
  <c r="AI4397" i="1"/>
  <c r="AJ4397" i="1"/>
  <c r="AL4397" i="1"/>
  <c r="AM4397" i="1"/>
  <c r="AQ4397" i="1"/>
  <c r="AS4397" i="1"/>
  <c r="A4398" i="1"/>
  <c r="B4398" i="1"/>
  <c r="C4398" i="1"/>
  <c r="J4398" i="1"/>
  <c r="K4398" i="1"/>
  <c r="M4398" i="1"/>
  <c r="AB4398" i="1"/>
  <c r="AF4398" i="1"/>
  <c r="AG4398" i="1"/>
  <c r="AI4398" i="1"/>
  <c r="AJ4398" i="1"/>
  <c r="AL4398" i="1"/>
  <c r="AM4398" i="1"/>
  <c r="AQ4398" i="1"/>
  <c r="AS4398" i="1"/>
  <c r="A4399" i="1"/>
  <c r="B4399" i="1"/>
  <c r="C4399" i="1"/>
  <c r="J4399" i="1"/>
  <c r="K4399" i="1"/>
  <c r="M4399" i="1"/>
  <c r="AB4399" i="1"/>
  <c r="AF4399" i="1"/>
  <c r="AG4399" i="1"/>
  <c r="AI4399" i="1"/>
  <c r="AJ4399" i="1"/>
  <c r="AL4399" i="1"/>
  <c r="AM4399" i="1"/>
  <c r="AQ4399" i="1"/>
  <c r="AS4399" i="1"/>
  <c r="A4400" i="1"/>
  <c r="B4400" i="1"/>
  <c r="C4400" i="1"/>
  <c r="J4400" i="1"/>
  <c r="K4400" i="1"/>
  <c r="M4400" i="1"/>
  <c r="AB4400" i="1"/>
  <c r="AF4400" i="1"/>
  <c r="AG4400" i="1"/>
  <c r="AI4400" i="1"/>
  <c r="AJ4400" i="1"/>
  <c r="AL4400" i="1"/>
  <c r="AM4400" i="1"/>
  <c r="AQ4400" i="1"/>
  <c r="AS4400" i="1"/>
  <c r="A4401" i="1"/>
  <c r="B4401" i="1"/>
  <c r="C4401" i="1"/>
  <c r="J4401" i="1"/>
  <c r="K4401" i="1"/>
  <c r="M4401" i="1"/>
  <c r="AB4401" i="1"/>
  <c r="AF4401" i="1"/>
  <c r="AG4401" i="1"/>
  <c r="AI4401" i="1"/>
  <c r="AJ4401" i="1"/>
  <c r="AL4401" i="1"/>
  <c r="AM4401" i="1"/>
  <c r="AQ4401" i="1"/>
  <c r="AS4401" i="1"/>
  <c r="A4402" i="1"/>
  <c r="B4402" i="1"/>
  <c r="C4402" i="1"/>
  <c r="J4402" i="1"/>
  <c r="K4402" i="1"/>
  <c r="M4402" i="1"/>
  <c r="AB4402" i="1"/>
  <c r="AF4402" i="1"/>
  <c r="AG4402" i="1"/>
  <c r="AI4402" i="1"/>
  <c r="AJ4402" i="1"/>
  <c r="AL4402" i="1"/>
  <c r="AM4402" i="1"/>
  <c r="AQ4402" i="1"/>
  <c r="AS4402" i="1"/>
  <c r="A4403" i="1"/>
  <c r="B4403" i="1"/>
  <c r="C4403" i="1"/>
  <c r="J4403" i="1"/>
  <c r="K4403" i="1"/>
  <c r="M4403" i="1"/>
  <c r="AB4403" i="1"/>
  <c r="AF4403" i="1"/>
  <c r="AG4403" i="1"/>
  <c r="AI4403" i="1"/>
  <c r="AJ4403" i="1"/>
  <c r="AL4403" i="1"/>
  <c r="AM4403" i="1"/>
  <c r="AQ4403" i="1"/>
  <c r="AS4403" i="1"/>
  <c r="A4404" i="1"/>
  <c r="B4404" i="1"/>
  <c r="C4404" i="1"/>
  <c r="J4404" i="1"/>
  <c r="K4404" i="1"/>
  <c r="M4404" i="1"/>
  <c r="AB4404" i="1"/>
  <c r="AF4404" i="1"/>
  <c r="AG4404" i="1"/>
  <c r="AI4404" i="1"/>
  <c r="AJ4404" i="1"/>
  <c r="AL4404" i="1"/>
  <c r="AM4404" i="1"/>
  <c r="AQ4404" i="1"/>
  <c r="AS4404" i="1"/>
  <c r="A4405" i="1"/>
  <c r="B4405" i="1"/>
  <c r="C4405" i="1"/>
  <c r="J4405" i="1"/>
  <c r="K4405" i="1"/>
  <c r="M4405" i="1"/>
  <c r="AB4405" i="1"/>
  <c r="AF4405" i="1"/>
  <c r="AG4405" i="1"/>
  <c r="AI4405" i="1"/>
  <c r="AJ4405" i="1"/>
  <c r="AL4405" i="1"/>
  <c r="AM4405" i="1"/>
  <c r="AQ4405" i="1"/>
  <c r="AS4405" i="1"/>
  <c r="A4406" i="1"/>
  <c r="B4406" i="1"/>
  <c r="C4406" i="1"/>
  <c r="J4406" i="1"/>
  <c r="K4406" i="1"/>
  <c r="M4406" i="1"/>
  <c r="AB4406" i="1"/>
  <c r="AF4406" i="1"/>
  <c r="AG4406" i="1"/>
  <c r="AI4406" i="1"/>
  <c r="AJ4406" i="1"/>
  <c r="AL4406" i="1"/>
  <c r="AM4406" i="1"/>
  <c r="AQ4406" i="1"/>
  <c r="AS4406" i="1"/>
  <c r="A4407" i="1"/>
  <c r="B4407" i="1"/>
  <c r="C4407" i="1"/>
  <c r="J4407" i="1"/>
  <c r="K4407" i="1"/>
  <c r="M4407" i="1"/>
  <c r="AB4407" i="1"/>
  <c r="AF4407" i="1"/>
  <c r="AG4407" i="1"/>
  <c r="AI4407" i="1"/>
  <c r="AJ4407" i="1"/>
  <c r="AL4407" i="1"/>
  <c r="AM4407" i="1"/>
  <c r="AQ4407" i="1"/>
  <c r="AS4407" i="1"/>
  <c r="A4408" i="1"/>
  <c r="B4408" i="1"/>
  <c r="C4408" i="1"/>
  <c r="J4408" i="1"/>
  <c r="K4408" i="1"/>
  <c r="M4408" i="1"/>
  <c r="AB4408" i="1"/>
  <c r="AF4408" i="1"/>
  <c r="AG4408" i="1"/>
  <c r="AI4408" i="1"/>
  <c r="AJ4408" i="1"/>
  <c r="AL4408" i="1"/>
  <c r="AM4408" i="1"/>
  <c r="AQ4408" i="1"/>
  <c r="AS4408" i="1"/>
  <c r="A4409" i="1"/>
  <c r="B4409" i="1"/>
  <c r="C4409" i="1"/>
  <c r="J4409" i="1"/>
  <c r="K4409" i="1"/>
  <c r="M4409" i="1"/>
  <c r="AB4409" i="1"/>
  <c r="AF4409" i="1"/>
  <c r="AG4409" i="1"/>
  <c r="AI4409" i="1"/>
  <c r="AJ4409" i="1"/>
  <c r="AL4409" i="1"/>
  <c r="AM4409" i="1"/>
  <c r="AQ4409" i="1"/>
  <c r="AS4409" i="1"/>
  <c r="A4410" i="1"/>
  <c r="B4410" i="1"/>
  <c r="C4410" i="1"/>
  <c r="J4410" i="1"/>
  <c r="K4410" i="1"/>
  <c r="M4410" i="1"/>
  <c r="AB4410" i="1"/>
  <c r="AF4410" i="1"/>
  <c r="AG4410" i="1"/>
  <c r="AI4410" i="1"/>
  <c r="AJ4410" i="1"/>
  <c r="AL4410" i="1"/>
  <c r="AM4410" i="1"/>
  <c r="AQ4410" i="1"/>
  <c r="AS4410" i="1"/>
  <c r="A4411" i="1"/>
  <c r="B4411" i="1"/>
  <c r="C4411" i="1"/>
  <c r="J4411" i="1"/>
  <c r="K4411" i="1"/>
  <c r="M4411" i="1"/>
  <c r="AB4411" i="1"/>
  <c r="AF4411" i="1"/>
  <c r="AG4411" i="1"/>
  <c r="AI4411" i="1"/>
  <c r="AJ4411" i="1"/>
  <c r="AL4411" i="1"/>
  <c r="AM4411" i="1"/>
  <c r="AQ4411" i="1"/>
  <c r="AS4411" i="1"/>
  <c r="A4412" i="1"/>
  <c r="B4412" i="1"/>
  <c r="C4412" i="1"/>
  <c r="J4412" i="1"/>
  <c r="K4412" i="1"/>
  <c r="M4412" i="1"/>
  <c r="AB4412" i="1"/>
  <c r="AF4412" i="1"/>
  <c r="AG4412" i="1"/>
  <c r="AI4412" i="1"/>
  <c r="AJ4412" i="1"/>
  <c r="AL4412" i="1"/>
  <c r="AM4412" i="1"/>
  <c r="AQ4412" i="1"/>
  <c r="AS4412" i="1"/>
  <c r="A4413" i="1"/>
  <c r="B4413" i="1"/>
  <c r="C4413" i="1"/>
  <c r="J4413" i="1"/>
  <c r="K4413" i="1"/>
  <c r="M4413" i="1"/>
  <c r="AB4413" i="1"/>
  <c r="AF4413" i="1"/>
  <c r="AG4413" i="1"/>
  <c r="AI4413" i="1"/>
  <c r="AJ4413" i="1"/>
  <c r="AL4413" i="1"/>
  <c r="AM4413" i="1"/>
  <c r="AQ4413" i="1"/>
  <c r="AS4413" i="1"/>
  <c r="A4414" i="1"/>
  <c r="B4414" i="1"/>
  <c r="C4414" i="1"/>
  <c r="J4414" i="1"/>
  <c r="K4414" i="1"/>
  <c r="M4414" i="1"/>
  <c r="AB4414" i="1"/>
  <c r="AF4414" i="1"/>
  <c r="AG4414" i="1"/>
  <c r="AI4414" i="1"/>
  <c r="AJ4414" i="1"/>
  <c r="AL4414" i="1"/>
  <c r="AM4414" i="1"/>
  <c r="AQ4414" i="1"/>
  <c r="AS4414" i="1"/>
  <c r="A4415" i="1"/>
  <c r="B4415" i="1"/>
  <c r="C4415" i="1"/>
  <c r="J4415" i="1"/>
  <c r="K4415" i="1"/>
  <c r="M4415" i="1"/>
  <c r="AB4415" i="1"/>
  <c r="AF4415" i="1"/>
  <c r="AG4415" i="1"/>
  <c r="AI4415" i="1"/>
  <c r="AJ4415" i="1"/>
  <c r="AL4415" i="1"/>
  <c r="AM4415" i="1"/>
  <c r="AQ4415" i="1"/>
  <c r="AS4415" i="1"/>
  <c r="A4416" i="1"/>
  <c r="B4416" i="1"/>
  <c r="C4416" i="1"/>
  <c r="J4416" i="1"/>
  <c r="K4416" i="1"/>
  <c r="M4416" i="1"/>
  <c r="AB4416" i="1"/>
  <c r="AF4416" i="1"/>
  <c r="AG4416" i="1"/>
  <c r="AI4416" i="1"/>
  <c r="AJ4416" i="1"/>
  <c r="AL4416" i="1"/>
  <c r="AM4416" i="1"/>
  <c r="AQ4416" i="1"/>
  <c r="AS4416" i="1"/>
  <c r="A4417" i="1"/>
  <c r="B4417" i="1"/>
  <c r="C4417" i="1"/>
  <c r="J4417" i="1"/>
  <c r="K4417" i="1"/>
  <c r="M4417" i="1"/>
  <c r="AB4417" i="1"/>
  <c r="AF4417" i="1"/>
  <c r="AG4417" i="1"/>
  <c r="AI4417" i="1"/>
  <c r="AJ4417" i="1"/>
  <c r="AL4417" i="1"/>
  <c r="AM4417" i="1"/>
  <c r="AQ4417" i="1"/>
  <c r="AS4417" i="1"/>
  <c r="A4418" i="1"/>
  <c r="B4418" i="1"/>
  <c r="C4418" i="1"/>
  <c r="J4418" i="1"/>
  <c r="K4418" i="1"/>
  <c r="M4418" i="1"/>
  <c r="AB4418" i="1"/>
  <c r="AF4418" i="1"/>
  <c r="AG4418" i="1"/>
  <c r="AI4418" i="1"/>
  <c r="AJ4418" i="1"/>
  <c r="AL4418" i="1"/>
  <c r="AM4418" i="1"/>
  <c r="AQ4418" i="1"/>
  <c r="AS4418" i="1"/>
  <c r="A4419" i="1"/>
  <c r="B4419" i="1"/>
  <c r="C4419" i="1"/>
  <c r="J4419" i="1"/>
  <c r="K4419" i="1"/>
  <c r="M4419" i="1"/>
  <c r="AB4419" i="1"/>
  <c r="AF4419" i="1"/>
  <c r="AG4419" i="1"/>
  <c r="AI4419" i="1"/>
  <c r="AJ4419" i="1"/>
  <c r="AL4419" i="1"/>
  <c r="AM4419" i="1"/>
  <c r="AQ4419" i="1"/>
  <c r="AS4419" i="1"/>
  <c r="A4420" i="1"/>
  <c r="B4420" i="1"/>
  <c r="C4420" i="1"/>
  <c r="J4420" i="1"/>
  <c r="K4420" i="1"/>
  <c r="M4420" i="1"/>
  <c r="AB4420" i="1"/>
  <c r="AF4420" i="1"/>
  <c r="AG4420" i="1"/>
  <c r="AI4420" i="1"/>
  <c r="AJ4420" i="1"/>
  <c r="AL4420" i="1"/>
  <c r="AM4420" i="1"/>
  <c r="AQ4420" i="1"/>
  <c r="AS4420" i="1"/>
  <c r="A4421" i="1"/>
  <c r="B4421" i="1"/>
  <c r="C4421" i="1"/>
  <c r="J4421" i="1"/>
  <c r="K4421" i="1"/>
  <c r="M4421" i="1"/>
  <c r="AB4421" i="1"/>
  <c r="AF4421" i="1"/>
  <c r="AG4421" i="1"/>
  <c r="AI4421" i="1"/>
  <c r="AJ4421" i="1"/>
  <c r="AL4421" i="1"/>
  <c r="AM4421" i="1"/>
  <c r="AQ4421" i="1"/>
  <c r="AS4421" i="1"/>
  <c r="A4422" i="1"/>
  <c r="B4422" i="1"/>
  <c r="C4422" i="1"/>
  <c r="J4422" i="1"/>
  <c r="K4422" i="1"/>
  <c r="M4422" i="1"/>
  <c r="AB4422" i="1"/>
  <c r="AF4422" i="1"/>
  <c r="AG4422" i="1"/>
  <c r="AI4422" i="1"/>
  <c r="AJ4422" i="1"/>
  <c r="AL4422" i="1"/>
  <c r="AM4422" i="1"/>
  <c r="AQ4422" i="1"/>
  <c r="AS4422" i="1"/>
  <c r="A4423" i="1"/>
  <c r="B4423" i="1"/>
  <c r="C4423" i="1"/>
  <c r="J4423" i="1"/>
  <c r="K4423" i="1"/>
  <c r="M4423" i="1"/>
  <c r="AB4423" i="1"/>
  <c r="AF4423" i="1"/>
  <c r="AG4423" i="1"/>
  <c r="AI4423" i="1"/>
  <c r="AJ4423" i="1"/>
  <c r="AL4423" i="1"/>
  <c r="AM4423" i="1"/>
  <c r="AQ4423" i="1"/>
  <c r="AS4423" i="1"/>
  <c r="A4424" i="1"/>
  <c r="B4424" i="1"/>
  <c r="C4424" i="1"/>
  <c r="J4424" i="1"/>
  <c r="K4424" i="1"/>
  <c r="M4424" i="1"/>
  <c r="AB4424" i="1"/>
  <c r="AF4424" i="1"/>
  <c r="AG4424" i="1"/>
  <c r="AI4424" i="1"/>
  <c r="AJ4424" i="1"/>
  <c r="AL4424" i="1"/>
  <c r="AM4424" i="1"/>
  <c r="AQ4424" i="1"/>
  <c r="AS4424" i="1"/>
  <c r="A4425" i="1"/>
  <c r="B4425" i="1"/>
  <c r="C4425" i="1"/>
  <c r="J4425" i="1"/>
  <c r="K4425" i="1"/>
  <c r="M4425" i="1"/>
  <c r="AB4425" i="1"/>
  <c r="AF4425" i="1"/>
  <c r="AG4425" i="1"/>
  <c r="AI4425" i="1"/>
  <c r="AJ4425" i="1"/>
  <c r="AL4425" i="1"/>
  <c r="AM4425" i="1"/>
  <c r="AQ4425" i="1"/>
  <c r="AS4425" i="1"/>
  <c r="A4426" i="1"/>
  <c r="B4426" i="1"/>
  <c r="C4426" i="1"/>
  <c r="J4426" i="1"/>
  <c r="K4426" i="1"/>
  <c r="M4426" i="1"/>
  <c r="AB4426" i="1"/>
  <c r="AF4426" i="1"/>
  <c r="AG4426" i="1"/>
  <c r="AI4426" i="1"/>
  <c r="AJ4426" i="1"/>
  <c r="AL4426" i="1"/>
  <c r="AM4426" i="1"/>
  <c r="AQ4426" i="1"/>
  <c r="AS4426" i="1"/>
  <c r="A4427" i="1"/>
  <c r="B4427" i="1"/>
  <c r="C4427" i="1"/>
  <c r="J4427" i="1"/>
  <c r="K4427" i="1"/>
  <c r="M4427" i="1"/>
  <c r="AB4427" i="1"/>
  <c r="AF4427" i="1"/>
  <c r="AG4427" i="1"/>
  <c r="AI4427" i="1"/>
  <c r="AJ4427" i="1"/>
  <c r="AL4427" i="1"/>
  <c r="AM4427" i="1"/>
  <c r="AQ4427" i="1"/>
  <c r="AS4427" i="1"/>
  <c r="A4428" i="1"/>
  <c r="B4428" i="1"/>
  <c r="C4428" i="1"/>
  <c r="J4428" i="1"/>
  <c r="K4428" i="1"/>
  <c r="M4428" i="1"/>
  <c r="AB4428" i="1"/>
  <c r="AF4428" i="1"/>
  <c r="AG4428" i="1"/>
  <c r="AI4428" i="1"/>
  <c r="AJ4428" i="1"/>
  <c r="AL4428" i="1"/>
  <c r="AM4428" i="1"/>
  <c r="AQ4428" i="1"/>
  <c r="AS4428" i="1"/>
  <c r="A4429" i="1"/>
  <c r="B4429" i="1"/>
  <c r="C4429" i="1"/>
  <c r="J4429" i="1"/>
  <c r="K4429" i="1"/>
  <c r="M4429" i="1"/>
  <c r="AB4429" i="1"/>
  <c r="AF4429" i="1"/>
  <c r="AG4429" i="1"/>
  <c r="AI4429" i="1"/>
  <c r="AJ4429" i="1"/>
  <c r="AL4429" i="1"/>
  <c r="AM4429" i="1"/>
  <c r="AQ4429" i="1"/>
  <c r="AS4429" i="1"/>
  <c r="A4430" i="1"/>
  <c r="B4430" i="1"/>
  <c r="C4430" i="1"/>
  <c r="J4430" i="1"/>
  <c r="K4430" i="1"/>
  <c r="M4430" i="1"/>
  <c r="AB4430" i="1"/>
  <c r="AF4430" i="1"/>
  <c r="AG4430" i="1"/>
  <c r="AI4430" i="1"/>
  <c r="AJ4430" i="1"/>
  <c r="AL4430" i="1"/>
  <c r="AM4430" i="1"/>
  <c r="AQ4430" i="1"/>
  <c r="AS4430" i="1"/>
  <c r="A4431" i="1"/>
  <c r="B4431" i="1"/>
  <c r="C4431" i="1"/>
  <c r="J4431" i="1"/>
  <c r="K4431" i="1"/>
  <c r="M4431" i="1"/>
  <c r="AB4431" i="1"/>
  <c r="AF4431" i="1"/>
  <c r="AG4431" i="1"/>
  <c r="AI4431" i="1"/>
  <c r="AJ4431" i="1"/>
  <c r="AL4431" i="1"/>
  <c r="AM4431" i="1"/>
  <c r="AQ4431" i="1"/>
  <c r="AS4431" i="1"/>
  <c r="A4432" i="1"/>
  <c r="B4432" i="1"/>
  <c r="C4432" i="1"/>
  <c r="J4432" i="1"/>
  <c r="K4432" i="1"/>
  <c r="M4432" i="1"/>
  <c r="AB4432" i="1"/>
  <c r="AF4432" i="1"/>
  <c r="AG4432" i="1"/>
  <c r="AI4432" i="1"/>
  <c r="AJ4432" i="1"/>
  <c r="AL4432" i="1"/>
  <c r="AM4432" i="1"/>
  <c r="AQ4432" i="1"/>
  <c r="AS4432" i="1"/>
  <c r="A4433" i="1"/>
  <c r="B4433" i="1"/>
  <c r="C4433" i="1"/>
  <c r="J4433" i="1"/>
  <c r="K4433" i="1"/>
  <c r="M4433" i="1"/>
  <c r="AB4433" i="1"/>
  <c r="AF4433" i="1"/>
  <c r="AG4433" i="1"/>
  <c r="AI4433" i="1"/>
  <c r="AJ4433" i="1"/>
  <c r="AL4433" i="1"/>
  <c r="AM4433" i="1"/>
  <c r="AQ4433" i="1"/>
  <c r="AS4433" i="1"/>
  <c r="A4434" i="1"/>
  <c r="B4434" i="1"/>
  <c r="C4434" i="1"/>
  <c r="J4434" i="1"/>
  <c r="K4434" i="1"/>
  <c r="M4434" i="1"/>
  <c r="AB4434" i="1"/>
  <c r="AF4434" i="1"/>
  <c r="AG4434" i="1"/>
  <c r="AI4434" i="1"/>
  <c r="AJ4434" i="1"/>
  <c r="AL4434" i="1"/>
  <c r="AM4434" i="1"/>
  <c r="AQ4434" i="1"/>
  <c r="AS4434" i="1"/>
  <c r="A4435" i="1"/>
  <c r="B4435" i="1"/>
  <c r="C4435" i="1"/>
  <c r="J4435" i="1"/>
  <c r="K4435" i="1"/>
  <c r="M4435" i="1"/>
  <c r="AB4435" i="1"/>
  <c r="AF4435" i="1"/>
  <c r="AG4435" i="1"/>
  <c r="AI4435" i="1"/>
  <c r="AJ4435" i="1"/>
  <c r="AL4435" i="1"/>
  <c r="AM4435" i="1"/>
  <c r="AQ4435" i="1"/>
  <c r="AS4435" i="1"/>
  <c r="A4436" i="1"/>
  <c r="B4436" i="1"/>
  <c r="C4436" i="1"/>
  <c r="J4436" i="1"/>
  <c r="K4436" i="1"/>
  <c r="M4436" i="1"/>
  <c r="AB4436" i="1"/>
  <c r="AF4436" i="1"/>
  <c r="AG4436" i="1"/>
  <c r="AI4436" i="1"/>
  <c r="AJ4436" i="1"/>
  <c r="AL4436" i="1"/>
  <c r="AM4436" i="1"/>
  <c r="AQ4436" i="1"/>
  <c r="AS4436" i="1"/>
  <c r="A4437" i="1"/>
  <c r="B4437" i="1"/>
  <c r="C4437" i="1"/>
  <c r="J4437" i="1"/>
  <c r="K4437" i="1"/>
  <c r="M4437" i="1"/>
  <c r="AB4437" i="1"/>
  <c r="AF4437" i="1"/>
  <c r="AG4437" i="1"/>
  <c r="AI4437" i="1"/>
  <c r="AJ4437" i="1"/>
  <c r="AL4437" i="1"/>
  <c r="AM4437" i="1"/>
  <c r="AQ4437" i="1"/>
  <c r="AS4437" i="1"/>
  <c r="A4438" i="1"/>
  <c r="B4438" i="1"/>
  <c r="C4438" i="1"/>
  <c r="J4438" i="1"/>
  <c r="K4438" i="1"/>
  <c r="M4438" i="1"/>
  <c r="AB4438" i="1"/>
  <c r="AF4438" i="1"/>
  <c r="AG4438" i="1"/>
  <c r="AI4438" i="1"/>
  <c r="AJ4438" i="1"/>
  <c r="AL4438" i="1"/>
  <c r="AM4438" i="1"/>
  <c r="AQ4438" i="1"/>
  <c r="AS4438" i="1"/>
  <c r="A4439" i="1"/>
  <c r="B4439" i="1"/>
  <c r="C4439" i="1"/>
  <c r="J4439" i="1"/>
  <c r="K4439" i="1"/>
  <c r="M4439" i="1"/>
  <c r="AB4439" i="1"/>
  <c r="AF4439" i="1"/>
  <c r="AG4439" i="1"/>
  <c r="AI4439" i="1"/>
  <c r="AJ4439" i="1"/>
  <c r="AL4439" i="1"/>
  <c r="AM4439" i="1"/>
  <c r="AQ4439" i="1"/>
  <c r="AS4439" i="1"/>
  <c r="A4440" i="1"/>
  <c r="B4440" i="1"/>
  <c r="C4440" i="1"/>
  <c r="J4440" i="1"/>
  <c r="K4440" i="1"/>
  <c r="M4440" i="1"/>
  <c r="AB4440" i="1"/>
  <c r="AF4440" i="1"/>
  <c r="AG4440" i="1"/>
  <c r="AI4440" i="1"/>
  <c r="AJ4440" i="1"/>
  <c r="AL4440" i="1"/>
  <c r="AM4440" i="1"/>
  <c r="AQ4440" i="1"/>
  <c r="AS4440" i="1"/>
  <c r="A4441" i="1"/>
  <c r="B4441" i="1"/>
  <c r="C4441" i="1"/>
  <c r="J4441" i="1"/>
  <c r="K4441" i="1"/>
  <c r="M4441" i="1"/>
  <c r="AB4441" i="1"/>
  <c r="AF4441" i="1"/>
  <c r="AG4441" i="1"/>
  <c r="AI4441" i="1"/>
  <c r="AJ4441" i="1"/>
  <c r="AL4441" i="1"/>
  <c r="AM4441" i="1"/>
  <c r="AQ4441" i="1"/>
  <c r="AS4441" i="1"/>
  <c r="A4442" i="1"/>
  <c r="B4442" i="1"/>
  <c r="C4442" i="1"/>
  <c r="J4442" i="1"/>
  <c r="K4442" i="1"/>
  <c r="M4442" i="1"/>
  <c r="AB4442" i="1"/>
  <c r="AF4442" i="1"/>
  <c r="AG4442" i="1"/>
  <c r="AI4442" i="1"/>
  <c r="AJ4442" i="1"/>
  <c r="AL4442" i="1"/>
  <c r="AM4442" i="1"/>
  <c r="AQ4442" i="1"/>
  <c r="AS4442" i="1"/>
  <c r="A4443" i="1"/>
  <c r="B4443" i="1"/>
  <c r="C4443" i="1"/>
  <c r="J4443" i="1"/>
  <c r="K4443" i="1"/>
  <c r="M4443" i="1"/>
  <c r="AB4443" i="1"/>
  <c r="AF4443" i="1"/>
  <c r="AG4443" i="1"/>
  <c r="AI4443" i="1"/>
  <c r="AJ4443" i="1"/>
  <c r="AL4443" i="1"/>
  <c r="AM4443" i="1"/>
  <c r="AQ4443" i="1"/>
  <c r="AS4443" i="1"/>
  <c r="A4444" i="1"/>
  <c r="B4444" i="1"/>
  <c r="C4444" i="1"/>
  <c r="J4444" i="1"/>
  <c r="K4444" i="1"/>
  <c r="M4444" i="1"/>
  <c r="AB4444" i="1"/>
  <c r="AF4444" i="1"/>
  <c r="AG4444" i="1"/>
  <c r="AI4444" i="1"/>
  <c r="AJ4444" i="1"/>
  <c r="AL4444" i="1"/>
  <c r="AM4444" i="1"/>
  <c r="AQ4444" i="1"/>
  <c r="AS4444" i="1"/>
  <c r="A4445" i="1"/>
  <c r="B4445" i="1"/>
  <c r="C4445" i="1"/>
  <c r="J4445" i="1"/>
  <c r="K4445" i="1"/>
  <c r="M4445" i="1"/>
  <c r="AB4445" i="1"/>
  <c r="AF4445" i="1"/>
  <c r="AG4445" i="1"/>
  <c r="AI4445" i="1"/>
  <c r="AJ4445" i="1"/>
  <c r="AL4445" i="1"/>
  <c r="AM4445" i="1"/>
  <c r="AQ4445" i="1"/>
  <c r="AS4445" i="1"/>
  <c r="A4446" i="1"/>
  <c r="B4446" i="1"/>
  <c r="C4446" i="1"/>
  <c r="J4446" i="1"/>
  <c r="K4446" i="1"/>
  <c r="M4446" i="1"/>
  <c r="AB4446" i="1"/>
  <c r="AF4446" i="1"/>
  <c r="AG4446" i="1"/>
  <c r="AI4446" i="1"/>
  <c r="AJ4446" i="1"/>
  <c r="AL4446" i="1"/>
  <c r="AM4446" i="1"/>
  <c r="AQ4446" i="1"/>
  <c r="AS4446" i="1"/>
  <c r="A4447" i="1"/>
  <c r="B4447" i="1"/>
  <c r="C4447" i="1"/>
  <c r="J4447" i="1"/>
  <c r="K4447" i="1"/>
  <c r="M4447" i="1"/>
  <c r="AB4447" i="1"/>
  <c r="AF4447" i="1"/>
  <c r="AG4447" i="1"/>
  <c r="AI4447" i="1"/>
  <c r="AJ4447" i="1"/>
  <c r="AL4447" i="1"/>
  <c r="AM4447" i="1"/>
  <c r="AQ4447" i="1"/>
  <c r="AS4447" i="1"/>
  <c r="A4448" i="1"/>
  <c r="B4448" i="1"/>
  <c r="C4448" i="1"/>
  <c r="J4448" i="1"/>
  <c r="K4448" i="1"/>
  <c r="M4448" i="1"/>
  <c r="AB4448" i="1"/>
  <c r="AF4448" i="1"/>
  <c r="AG4448" i="1"/>
  <c r="AI4448" i="1"/>
  <c r="AJ4448" i="1"/>
  <c r="AL4448" i="1"/>
  <c r="AM4448" i="1"/>
  <c r="AQ4448" i="1"/>
  <c r="AS4448" i="1"/>
  <c r="A4449" i="1"/>
  <c r="B4449" i="1"/>
  <c r="C4449" i="1"/>
  <c r="J4449" i="1"/>
  <c r="K4449" i="1"/>
  <c r="M4449" i="1"/>
  <c r="AB4449" i="1"/>
  <c r="AF4449" i="1"/>
  <c r="AG4449" i="1"/>
  <c r="AI4449" i="1"/>
  <c r="AJ4449" i="1"/>
  <c r="AL4449" i="1"/>
  <c r="AM4449" i="1"/>
  <c r="AQ4449" i="1"/>
  <c r="AS4449" i="1"/>
  <c r="A4450" i="1"/>
  <c r="B4450" i="1"/>
  <c r="C4450" i="1"/>
  <c r="J4450" i="1"/>
  <c r="K4450" i="1"/>
  <c r="M4450" i="1"/>
  <c r="AB4450" i="1"/>
  <c r="AF4450" i="1"/>
  <c r="AG4450" i="1"/>
  <c r="AI4450" i="1"/>
  <c r="AJ4450" i="1"/>
  <c r="AL4450" i="1"/>
  <c r="AM4450" i="1"/>
  <c r="AQ4450" i="1"/>
  <c r="AS4450" i="1"/>
  <c r="A4451" i="1"/>
  <c r="B4451" i="1"/>
  <c r="C4451" i="1"/>
  <c r="J4451" i="1"/>
  <c r="K4451" i="1"/>
  <c r="M4451" i="1"/>
  <c r="AB4451" i="1"/>
  <c r="AF4451" i="1"/>
  <c r="AG4451" i="1"/>
  <c r="AI4451" i="1"/>
  <c r="AJ4451" i="1"/>
  <c r="AL4451" i="1"/>
  <c r="AM4451" i="1"/>
  <c r="AQ4451" i="1"/>
  <c r="AS4451" i="1"/>
  <c r="A4452" i="1"/>
  <c r="B4452" i="1"/>
  <c r="C4452" i="1"/>
  <c r="J4452" i="1"/>
  <c r="K4452" i="1"/>
  <c r="M4452" i="1"/>
  <c r="AB4452" i="1"/>
  <c r="AF4452" i="1"/>
  <c r="AG4452" i="1"/>
  <c r="AI4452" i="1"/>
  <c r="AJ4452" i="1"/>
  <c r="AL4452" i="1"/>
  <c r="AM4452" i="1"/>
  <c r="AQ4452" i="1"/>
  <c r="AS4452" i="1"/>
  <c r="A4453" i="1"/>
  <c r="B4453" i="1"/>
  <c r="C4453" i="1"/>
  <c r="J4453" i="1"/>
  <c r="K4453" i="1"/>
  <c r="M4453" i="1"/>
  <c r="AB4453" i="1"/>
  <c r="AF4453" i="1"/>
  <c r="AG4453" i="1"/>
  <c r="AI4453" i="1"/>
  <c r="AJ4453" i="1"/>
  <c r="AL4453" i="1"/>
  <c r="AM4453" i="1"/>
  <c r="AQ4453" i="1"/>
  <c r="AS4453" i="1"/>
  <c r="A4454" i="1"/>
  <c r="B4454" i="1"/>
  <c r="C4454" i="1"/>
  <c r="J4454" i="1"/>
  <c r="K4454" i="1"/>
  <c r="M4454" i="1"/>
  <c r="AB4454" i="1"/>
  <c r="AF4454" i="1"/>
  <c r="AG4454" i="1"/>
  <c r="AI4454" i="1"/>
  <c r="AJ4454" i="1"/>
  <c r="AL4454" i="1"/>
  <c r="AM4454" i="1"/>
  <c r="AQ4454" i="1"/>
  <c r="AS4454" i="1"/>
  <c r="A4455" i="1"/>
  <c r="B4455" i="1"/>
  <c r="C4455" i="1"/>
  <c r="J4455" i="1"/>
  <c r="K4455" i="1"/>
  <c r="M4455" i="1"/>
  <c r="AB4455" i="1"/>
  <c r="AF4455" i="1"/>
  <c r="AG4455" i="1"/>
  <c r="AI4455" i="1"/>
  <c r="AJ4455" i="1"/>
  <c r="AL4455" i="1"/>
  <c r="AM4455" i="1"/>
  <c r="AQ4455" i="1"/>
  <c r="AS4455" i="1"/>
  <c r="A4456" i="1"/>
  <c r="B4456" i="1"/>
  <c r="C4456" i="1"/>
  <c r="J4456" i="1"/>
  <c r="K4456" i="1"/>
  <c r="M4456" i="1"/>
  <c r="AB4456" i="1"/>
  <c r="AF4456" i="1"/>
  <c r="AG4456" i="1"/>
  <c r="AI4456" i="1"/>
  <c r="AJ4456" i="1"/>
  <c r="AL4456" i="1"/>
  <c r="AM4456" i="1"/>
  <c r="AQ4456" i="1"/>
  <c r="AS4456" i="1"/>
  <c r="A4457" i="1"/>
  <c r="B4457" i="1"/>
  <c r="C4457" i="1"/>
  <c r="J4457" i="1"/>
  <c r="K4457" i="1"/>
  <c r="M4457" i="1"/>
  <c r="AB4457" i="1"/>
  <c r="AF4457" i="1"/>
  <c r="AG4457" i="1"/>
  <c r="AI4457" i="1"/>
  <c r="AJ4457" i="1"/>
  <c r="AL4457" i="1"/>
  <c r="AM4457" i="1"/>
  <c r="AQ4457" i="1"/>
  <c r="AS4457" i="1"/>
  <c r="A4458" i="1"/>
  <c r="B4458" i="1"/>
  <c r="C4458" i="1"/>
  <c r="J4458" i="1"/>
  <c r="K4458" i="1"/>
  <c r="M4458" i="1"/>
  <c r="AB4458" i="1"/>
  <c r="AF4458" i="1"/>
  <c r="AG4458" i="1"/>
  <c r="AI4458" i="1"/>
  <c r="AJ4458" i="1"/>
  <c r="AL4458" i="1"/>
  <c r="AM4458" i="1"/>
  <c r="AQ4458" i="1"/>
  <c r="AS4458" i="1"/>
  <c r="A4459" i="1"/>
  <c r="B4459" i="1"/>
  <c r="C4459" i="1"/>
  <c r="J4459" i="1"/>
  <c r="K4459" i="1"/>
  <c r="M4459" i="1"/>
  <c r="AB4459" i="1"/>
  <c r="AF4459" i="1"/>
  <c r="AG4459" i="1"/>
  <c r="AI4459" i="1"/>
  <c r="AJ4459" i="1"/>
  <c r="AL4459" i="1"/>
  <c r="AM4459" i="1"/>
  <c r="AQ4459" i="1"/>
  <c r="AS4459" i="1"/>
  <c r="A4460" i="1"/>
  <c r="B4460" i="1"/>
  <c r="C4460" i="1"/>
  <c r="J4460" i="1"/>
  <c r="K4460" i="1"/>
  <c r="M4460" i="1"/>
  <c r="AB4460" i="1"/>
  <c r="AF4460" i="1"/>
  <c r="AG4460" i="1"/>
  <c r="AI4460" i="1"/>
  <c r="AJ4460" i="1"/>
  <c r="AL4460" i="1"/>
  <c r="AM4460" i="1"/>
  <c r="AQ4460" i="1"/>
  <c r="AS4460" i="1"/>
  <c r="A4461" i="1"/>
  <c r="B4461" i="1"/>
  <c r="C4461" i="1"/>
  <c r="J4461" i="1"/>
  <c r="K4461" i="1"/>
  <c r="M4461" i="1"/>
  <c r="AB4461" i="1"/>
  <c r="AF4461" i="1"/>
  <c r="AG4461" i="1"/>
  <c r="AI4461" i="1"/>
  <c r="AJ4461" i="1"/>
  <c r="AL4461" i="1"/>
  <c r="AM4461" i="1"/>
  <c r="AQ4461" i="1"/>
  <c r="AS4461" i="1"/>
  <c r="A4462" i="1"/>
  <c r="B4462" i="1"/>
  <c r="C4462" i="1"/>
  <c r="J4462" i="1"/>
  <c r="K4462" i="1"/>
  <c r="M4462" i="1"/>
  <c r="AB4462" i="1"/>
  <c r="AF4462" i="1"/>
  <c r="AG4462" i="1"/>
  <c r="AI4462" i="1"/>
  <c r="AJ4462" i="1"/>
  <c r="AL4462" i="1"/>
  <c r="AM4462" i="1"/>
  <c r="AQ4462" i="1"/>
  <c r="AS4462" i="1"/>
  <c r="A4463" i="1"/>
  <c r="B4463" i="1"/>
  <c r="C4463" i="1"/>
  <c r="J4463" i="1"/>
  <c r="K4463" i="1"/>
  <c r="M4463" i="1"/>
  <c r="AB4463" i="1"/>
  <c r="AF4463" i="1"/>
  <c r="AG4463" i="1"/>
  <c r="AI4463" i="1"/>
  <c r="AJ4463" i="1"/>
  <c r="AL4463" i="1"/>
  <c r="AM4463" i="1"/>
  <c r="AQ4463" i="1"/>
  <c r="AS4463" i="1"/>
  <c r="A4464" i="1"/>
  <c r="B4464" i="1"/>
  <c r="C4464" i="1"/>
  <c r="J4464" i="1"/>
  <c r="K4464" i="1"/>
  <c r="M4464" i="1"/>
  <c r="AB4464" i="1"/>
  <c r="AF4464" i="1"/>
  <c r="AG4464" i="1"/>
  <c r="AI4464" i="1"/>
  <c r="AJ4464" i="1"/>
  <c r="AL4464" i="1"/>
  <c r="AM4464" i="1"/>
  <c r="AQ4464" i="1"/>
  <c r="AS4464" i="1"/>
  <c r="A4465" i="1"/>
  <c r="B4465" i="1"/>
  <c r="C4465" i="1"/>
  <c r="J4465" i="1"/>
  <c r="K4465" i="1"/>
  <c r="M4465" i="1"/>
  <c r="AB4465" i="1"/>
  <c r="AF4465" i="1"/>
  <c r="AG4465" i="1"/>
  <c r="AI4465" i="1"/>
  <c r="AJ4465" i="1"/>
  <c r="AL4465" i="1"/>
  <c r="AM4465" i="1"/>
  <c r="AQ4465" i="1"/>
  <c r="AS4465" i="1"/>
  <c r="A4466" i="1"/>
  <c r="B4466" i="1"/>
  <c r="C4466" i="1"/>
  <c r="J4466" i="1"/>
  <c r="K4466" i="1"/>
  <c r="M4466" i="1"/>
  <c r="AB4466" i="1"/>
  <c r="AF4466" i="1"/>
  <c r="AG4466" i="1"/>
  <c r="AI4466" i="1"/>
  <c r="AJ4466" i="1"/>
  <c r="AL4466" i="1"/>
  <c r="AM4466" i="1"/>
  <c r="AQ4466" i="1"/>
  <c r="AS4466" i="1"/>
  <c r="A4467" i="1"/>
  <c r="B4467" i="1"/>
  <c r="C4467" i="1"/>
  <c r="J4467" i="1"/>
  <c r="K4467" i="1"/>
  <c r="M4467" i="1"/>
  <c r="AB4467" i="1"/>
  <c r="AF4467" i="1"/>
  <c r="AG4467" i="1"/>
  <c r="AI4467" i="1"/>
  <c r="AJ4467" i="1"/>
  <c r="AL4467" i="1"/>
  <c r="AM4467" i="1"/>
  <c r="AQ4467" i="1"/>
  <c r="AS4467" i="1"/>
  <c r="A4468" i="1"/>
  <c r="B4468" i="1"/>
  <c r="C4468" i="1"/>
  <c r="J4468" i="1"/>
  <c r="K4468" i="1"/>
  <c r="M4468" i="1"/>
  <c r="AB4468" i="1"/>
  <c r="AF4468" i="1"/>
  <c r="AG4468" i="1"/>
  <c r="AI4468" i="1"/>
  <c r="AJ4468" i="1"/>
  <c r="AL4468" i="1"/>
  <c r="AM4468" i="1"/>
  <c r="AQ4468" i="1"/>
  <c r="AS4468" i="1"/>
  <c r="A4469" i="1"/>
  <c r="B4469" i="1"/>
  <c r="C4469" i="1"/>
  <c r="J4469" i="1"/>
  <c r="K4469" i="1"/>
  <c r="M4469" i="1"/>
  <c r="AB4469" i="1"/>
  <c r="AF4469" i="1"/>
  <c r="AG4469" i="1"/>
  <c r="AI4469" i="1"/>
  <c r="AJ4469" i="1"/>
  <c r="AL4469" i="1"/>
  <c r="AM4469" i="1"/>
  <c r="AQ4469" i="1"/>
  <c r="AS4469" i="1"/>
  <c r="A4470" i="1"/>
  <c r="B4470" i="1"/>
  <c r="C4470" i="1"/>
  <c r="J4470" i="1"/>
  <c r="K4470" i="1"/>
  <c r="M4470" i="1"/>
  <c r="AB4470" i="1"/>
  <c r="AF4470" i="1"/>
  <c r="AG4470" i="1"/>
  <c r="AI4470" i="1"/>
  <c r="AJ4470" i="1"/>
  <c r="AL4470" i="1"/>
  <c r="AM4470" i="1"/>
  <c r="AQ4470" i="1"/>
  <c r="AS4470" i="1"/>
  <c r="A4471" i="1"/>
  <c r="B4471" i="1"/>
  <c r="C4471" i="1"/>
  <c r="J4471" i="1"/>
  <c r="K4471" i="1"/>
  <c r="M4471" i="1"/>
  <c r="AB4471" i="1"/>
  <c r="AF4471" i="1"/>
  <c r="AG4471" i="1"/>
  <c r="AI4471" i="1"/>
  <c r="AJ4471" i="1"/>
  <c r="AL4471" i="1"/>
  <c r="AM4471" i="1"/>
  <c r="AQ4471" i="1"/>
  <c r="AS4471" i="1"/>
  <c r="A4472" i="1"/>
  <c r="B4472" i="1"/>
  <c r="C4472" i="1"/>
  <c r="J4472" i="1"/>
  <c r="K4472" i="1"/>
  <c r="M4472" i="1"/>
  <c r="AB4472" i="1"/>
  <c r="AF4472" i="1"/>
  <c r="AG4472" i="1"/>
  <c r="AI4472" i="1"/>
  <c r="AJ4472" i="1"/>
  <c r="AL4472" i="1"/>
  <c r="AM4472" i="1"/>
  <c r="AQ4472" i="1"/>
  <c r="AS4472" i="1"/>
  <c r="A4473" i="1"/>
  <c r="B4473" i="1"/>
  <c r="C4473" i="1"/>
  <c r="J4473" i="1"/>
  <c r="K4473" i="1"/>
  <c r="M4473" i="1"/>
  <c r="AB4473" i="1"/>
  <c r="AF4473" i="1"/>
  <c r="AG4473" i="1"/>
  <c r="AI4473" i="1"/>
  <c r="AJ4473" i="1"/>
  <c r="AL4473" i="1"/>
  <c r="AM4473" i="1"/>
  <c r="AQ4473" i="1"/>
  <c r="AS4473" i="1"/>
  <c r="A4474" i="1"/>
  <c r="B4474" i="1"/>
  <c r="C4474" i="1"/>
  <c r="J4474" i="1"/>
  <c r="K4474" i="1"/>
  <c r="M4474" i="1"/>
  <c r="AB4474" i="1"/>
  <c r="AF4474" i="1"/>
  <c r="AG4474" i="1"/>
  <c r="AI4474" i="1"/>
  <c r="AJ4474" i="1"/>
  <c r="AL4474" i="1"/>
  <c r="AM4474" i="1"/>
  <c r="AQ4474" i="1"/>
  <c r="AS4474" i="1"/>
  <c r="A4475" i="1"/>
  <c r="B4475" i="1"/>
  <c r="C4475" i="1"/>
  <c r="J4475" i="1"/>
  <c r="K4475" i="1"/>
  <c r="M4475" i="1"/>
  <c r="AB4475" i="1"/>
  <c r="AF4475" i="1"/>
  <c r="AG4475" i="1"/>
  <c r="AI4475" i="1"/>
  <c r="AJ4475" i="1"/>
  <c r="AL4475" i="1"/>
  <c r="AM4475" i="1"/>
  <c r="AQ4475" i="1"/>
  <c r="AS4475" i="1"/>
  <c r="A4476" i="1"/>
  <c r="B4476" i="1"/>
  <c r="C4476" i="1"/>
  <c r="J4476" i="1"/>
  <c r="K4476" i="1"/>
  <c r="M4476" i="1"/>
  <c r="AB4476" i="1"/>
  <c r="AF4476" i="1"/>
  <c r="AG4476" i="1"/>
  <c r="AI4476" i="1"/>
  <c r="AJ4476" i="1"/>
  <c r="AL4476" i="1"/>
  <c r="AM4476" i="1"/>
  <c r="AQ4476" i="1"/>
  <c r="AS4476" i="1"/>
  <c r="A4477" i="1"/>
  <c r="B4477" i="1"/>
  <c r="C4477" i="1"/>
  <c r="J4477" i="1"/>
  <c r="K4477" i="1"/>
  <c r="M4477" i="1"/>
  <c r="AB4477" i="1"/>
  <c r="AF4477" i="1"/>
  <c r="AG4477" i="1"/>
  <c r="AI4477" i="1"/>
  <c r="AJ4477" i="1"/>
  <c r="AL4477" i="1"/>
  <c r="AM4477" i="1"/>
  <c r="AQ4477" i="1"/>
  <c r="AS4477" i="1"/>
  <c r="A4478" i="1"/>
  <c r="B4478" i="1"/>
  <c r="C4478" i="1"/>
  <c r="J4478" i="1"/>
  <c r="K4478" i="1"/>
  <c r="M4478" i="1"/>
  <c r="AB4478" i="1"/>
  <c r="AF4478" i="1"/>
  <c r="AG4478" i="1"/>
  <c r="AI4478" i="1"/>
  <c r="AJ4478" i="1"/>
  <c r="AL4478" i="1"/>
  <c r="AM4478" i="1"/>
  <c r="AQ4478" i="1"/>
  <c r="AS4478" i="1"/>
  <c r="A4479" i="1"/>
  <c r="B4479" i="1"/>
  <c r="C4479" i="1"/>
  <c r="J4479" i="1"/>
  <c r="K4479" i="1"/>
  <c r="M4479" i="1"/>
  <c r="AB4479" i="1"/>
  <c r="AF4479" i="1"/>
  <c r="AG4479" i="1"/>
  <c r="AI4479" i="1"/>
  <c r="AJ4479" i="1"/>
  <c r="AL4479" i="1"/>
  <c r="AM4479" i="1"/>
  <c r="AQ4479" i="1"/>
  <c r="AS4479" i="1"/>
  <c r="A4480" i="1"/>
  <c r="B4480" i="1"/>
  <c r="C4480" i="1"/>
  <c r="J4480" i="1"/>
  <c r="K4480" i="1"/>
  <c r="M4480" i="1"/>
  <c r="AB4480" i="1"/>
  <c r="AF4480" i="1"/>
  <c r="AG4480" i="1"/>
  <c r="AI4480" i="1"/>
  <c r="AJ4480" i="1"/>
  <c r="AL4480" i="1"/>
  <c r="AM4480" i="1"/>
  <c r="AQ4480" i="1"/>
  <c r="AS4480" i="1"/>
  <c r="A4481" i="1"/>
  <c r="B4481" i="1"/>
  <c r="C4481" i="1"/>
  <c r="J4481" i="1"/>
  <c r="K4481" i="1"/>
  <c r="M4481" i="1"/>
  <c r="AB4481" i="1"/>
  <c r="AF4481" i="1"/>
  <c r="AG4481" i="1"/>
  <c r="AI4481" i="1"/>
  <c r="AJ4481" i="1"/>
  <c r="AL4481" i="1"/>
  <c r="AM4481" i="1"/>
  <c r="AQ4481" i="1"/>
  <c r="AS4481" i="1"/>
  <c r="A4482" i="1"/>
  <c r="B4482" i="1"/>
  <c r="C4482" i="1"/>
  <c r="J4482" i="1"/>
  <c r="K4482" i="1"/>
  <c r="M4482" i="1"/>
  <c r="AB4482" i="1"/>
  <c r="AF4482" i="1"/>
  <c r="AG4482" i="1"/>
  <c r="AI4482" i="1"/>
  <c r="AJ4482" i="1"/>
  <c r="AL4482" i="1"/>
  <c r="AM4482" i="1"/>
  <c r="AQ4482" i="1"/>
  <c r="AS4482" i="1"/>
  <c r="A4483" i="1"/>
  <c r="B4483" i="1"/>
  <c r="C4483" i="1"/>
  <c r="J4483" i="1"/>
  <c r="K4483" i="1"/>
  <c r="M4483" i="1"/>
  <c r="AB4483" i="1"/>
  <c r="AF4483" i="1"/>
  <c r="AG4483" i="1"/>
  <c r="AI4483" i="1"/>
  <c r="AJ4483" i="1"/>
  <c r="AL4483" i="1"/>
  <c r="AM4483" i="1"/>
  <c r="AQ4483" i="1"/>
  <c r="AS4483" i="1"/>
  <c r="A4484" i="1"/>
  <c r="B4484" i="1"/>
  <c r="C4484" i="1"/>
  <c r="J4484" i="1"/>
  <c r="K4484" i="1"/>
  <c r="M4484" i="1"/>
  <c r="AB4484" i="1"/>
  <c r="AF4484" i="1"/>
  <c r="AG4484" i="1"/>
  <c r="AI4484" i="1"/>
  <c r="AJ4484" i="1"/>
  <c r="AL4484" i="1"/>
  <c r="AM4484" i="1"/>
  <c r="AQ4484" i="1"/>
  <c r="AS4484" i="1"/>
  <c r="A4485" i="1"/>
  <c r="B4485" i="1"/>
  <c r="C4485" i="1"/>
  <c r="J4485" i="1"/>
  <c r="K4485" i="1"/>
  <c r="M4485" i="1"/>
  <c r="AB4485" i="1"/>
  <c r="AF4485" i="1"/>
  <c r="AG4485" i="1"/>
  <c r="AI4485" i="1"/>
  <c r="AJ4485" i="1"/>
  <c r="AL4485" i="1"/>
  <c r="AM4485" i="1"/>
  <c r="AQ4485" i="1"/>
  <c r="AS4485" i="1"/>
  <c r="A4486" i="1"/>
  <c r="B4486" i="1"/>
  <c r="C4486" i="1"/>
  <c r="J4486" i="1"/>
  <c r="K4486" i="1"/>
  <c r="M4486" i="1"/>
  <c r="AB4486" i="1"/>
  <c r="AF4486" i="1"/>
  <c r="AG4486" i="1"/>
  <c r="AI4486" i="1"/>
  <c r="AJ4486" i="1"/>
  <c r="AL4486" i="1"/>
  <c r="AM4486" i="1"/>
  <c r="AQ4486" i="1"/>
  <c r="AS4486" i="1"/>
  <c r="A4487" i="1"/>
  <c r="B4487" i="1"/>
  <c r="C4487" i="1"/>
  <c r="J4487" i="1"/>
  <c r="K4487" i="1"/>
  <c r="M4487" i="1"/>
  <c r="AB4487" i="1"/>
  <c r="AF4487" i="1"/>
  <c r="AG4487" i="1"/>
  <c r="AI4487" i="1"/>
  <c r="AJ4487" i="1"/>
  <c r="AL4487" i="1"/>
  <c r="AM4487" i="1"/>
  <c r="AQ4487" i="1"/>
  <c r="AS4487" i="1"/>
  <c r="A4488" i="1"/>
  <c r="B4488" i="1"/>
  <c r="C4488" i="1"/>
  <c r="J4488" i="1"/>
  <c r="K4488" i="1"/>
  <c r="M4488" i="1"/>
  <c r="AB4488" i="1"/>
  <c r="AF4488" i="1"/>
  <c r="AG4488" i="1"/>
  <c r="AI4488" i="1"/>
  <c r="AJ4488" i="1"/>
  <c r="AL4488" i="1"/>
  <c r="AM4488" i="1"/>
  <c r="AQ4488" i="1"/>
  <c r="AS4488" i="1"/>
  <c r="A4489" i="1"/>
  <c r="B4489" i="1"/>
  <c r="C4489" i="1"/>
  <c r="J4489" i="1"/>
  <c r="K4489" i="1"/>
  <c r="M4489" i="1"/>
  <c r="AB4489" i="1"/>
  <c r="AF4489" i="1"/>
  <c r="AG4489" i="1"/>
  <c r="AI4489" i="1"/>
  <c r="AJ4489" i="1"/>
  <c r="AL4489" i="1"/>
  <c r="AM4489" i="1"/>
  <c r="AQ4489" i="1"/>
  <c r="AS4489" i="1"/>
  <c r="A4490" i="1"/>
  <c r="B4490" i="1"/>
  <c r="C4490" i="1"/>
  <c r="J4490" i="1"/>
  <c r="K4490" i="1"/>
  <c r="M4490" i="1"/>
  <c r="AB4490" i="1"/>
  <c r="AF4490" i="1"/>
  <c r="AG4490" i="1"/>
  <c r="AI4490" i="1"/>
  <c r="AJ4490" i="1"/>
  <c r="AL4490" i="1"/>
  <c r="AM4490" i="1"/>
  <c r="AQ4490" i="1"/>
  <c r="AS4490" i="1"/>
  <c r="A4491" i="1"/>
  <c r="B4491" i="1"/>
  <c r="C4491" i="1"/>
  <c r="J4491" i="1"/>
  <c r="K4491" i="1"/>
  <c r="M4491" i="1"/>
  <c r="AB4491" i="1"/>
  <c r="AF4491" i="1"/>
  <c r="AG4491" i="1"/>
  <c r="AI4491" i="1"/>
  <c r="AJ4491" i="1"/>
  <c r="AL4491" i="1"/>
  <c r="AM4491" i="1"/>
  <c r="AQ4491" i="1"/>
  <c r="AS4491" i="1"/>
  <c r="A4492" i="1"/>
  <c r="B4492" i="1"/>
  <c r="C4492" i="1"/>
  <c r="J4492" i="1"/>
  <c r="K4492" i="1"/>
  <c r="M4492" i="1"/>
  <c r="AB4492" i="1"/>
  <c r="AF4492" i="1"/>
  <c r="AG4492" i="1"/>
  <c r="AI4492" i="1"/>
  <c r="AJ4492" i="1"/>
  <c r="AL4492" i="1"/>
  <c r="AM4492" i="1"/>
  <c r="AQ4492" i="1"/>
  <c r="AS4492" i="1"/>
  <c r="A4493" i="1"/>
  <c r="B4493" i="1"/>
  <c r="C4493" i="1"/>
  <c r="J4493" i="1"/>
  <c r="K4493" i="1"/>
  <c r="M4493" i="1"/>
  <c r="AB4493" i="1"/>
  <c r="AF4493" i="1"/>
  <c r="AG4493" i="1"/>
  <c r="AI4493" i="1"/>
  <c r="AJ4493" i="1"/>
  <c r="AL4493" i="1"/>
  <c r="AM4493" i="1"/>
  <c r="AQ4493" i="1"/>
  <c r="AS4493" i="1"/>
  <c r="A4494" i="1"/>
  <c r="B4494" i="1"/>
  <c r="C4494" i="1"/>
  <c r="J4494" i="1"/>
  <c r="K4494" i="1"/>
  <c r="M4494" i="1"/>
  <c r="AB4494" i="1"/>
  <c r="AF4494" i="1"/>
  <c r="AG4494" i="1"/>
  <c r="AI4494" i="1"/>
  <c r="AJ4494" i="1"/>
  <c r="AL4494" i="1"/>
  <c r="AM4494" i="1"/>
  <c r="AQ4494" i="1"/>
  <c r="AS4494" i="1"/>
  <c r="A4495" i="1"/>
  <c r="B4495" i="1"/>
  <c r="C4495" i="1"/>
  <c r="J4495" i="1"/>
  <c r="K4495" i="1"/>
  <c r="M4495" i="1"/>
  <c r="AB4495" i="1"/>
  <c r="AF4495" i="1"/>
  <c r="AG4495" i="1"/>
  <c r="AI4495" i="1"/>
  <c r="AJ4495" i="1"/>
  <c r="AL4495" i="1"/>
  <c r="AM4495" i="1"/>
  <c r="AQ4495" i="1"/>
  <c r="AS4495" i="1"/>
  <c r="A4496" i="1"/>
  <c r="B4496" i="1"/>
  <c r="C4496" i="1"/>
  <c r="J4496" i="1"/>
  <c r="K4496" i="1"/>
  <c r="M4496" i="1"/>
  <c r="AB4496" i="1"/>
  <c r="AF4496" i="1"/>
  <c r="AG4496" i="1"/>
  <c r="AI4496" i="1"/>
  <c r="AJ4496" i="1"/>
  <c r="AL4496" i="1"/>
  <c r="AM4496" i="1"/>
  <c r="AQ4496" i="1"/>
  <c r="AS4496" i="1"/>
  <c r="A4497" i="1"/>
  <c r="B4497" i="1"/>
  <c r="C4497" i="1"/>
  <c r="J4497" i="1"/>
  <c r="K4497" i="1"/>
  <c r="M4497" i="1"/>
  <c r="AB4497" i="1"/>
  <c r="AF4497" i="1"/>
  <c r="AG4497" i="1"/>
  <c r="AI4497" i="1"/>
  <c r="AJ4497" i="1"/>
  <c r="AL4497" i="1"/>
  <c r="AM4497" i="1"/>
  <c r="AQ4497" i="1"/>
  <c r="AS4497" i="1"/>
  <c r="A4498" i="1"/>
  <c r="B4498" i="1"/>
  <c r="C4498" i="1"/>
  <c r="J4498" i="1"/>
  <c r="K4498" i="1"/>
  <c r="M4498" i="1"/>
  <c r="AB4498" i="1"/>
  <c r="AF4498" i="1"/>
  <c r="AG4498" i="1"/>
  <c r="AI4498" i="1"/>
  <c r="AJ4498" i="1"/>
  <c r="AL4498" i="1"/>
  <c r="AM4498" i="1"/>
  <c r="AQ4498" i="1"/>
  <c r="AS4498" i="1"/>
  <c r="A4499" i="1"/>
  <c r="B4499" i="1"/>
  <c r="C4499" i="1"/>
  <c r="J4499" i="1"/>
  <c r="K4499" i="1"/>
  <c r="M4499" i="1"/>
  <c r="AB4499" i="1"/>
  <c r="AF4499" i="1"/>
  <c r="AG4499" i="1"/>
  <c r="AI4499" i="1"/>
  <c r="AJ4499" i="1"/>
  <c r="AL4499" i="1"/>
  <c r="AM4499" i="1"/>
  <c r="AQ4499" i="1"/>
  <c r="AS4499" i="1"/>
  <c r="A4500" i="1"/>
  <c r="B4500" i="1"/>
  <c r="C4500" i="1"/>
  <c r="J4500" i="1"/>
  <c r="K4500" i="1"/>
  <c r="M4500" i="1"/>
  <c r="AB4500" i="1"/>
  <c r="AF4500" i="1"/>
  <c r="AG4500" i="1"/>
  <c r="AI4500" i="1"/>
  <c r="AJ4500" i="1"/>
  <c r="AL4500" i="1"/>
  <c r="AM4500" i="1"/>
  <c r="AQ4500" i="1"/>
  <c r="AS4500" i="1"/>
  <c r="A4501" i="1"/>
  <c r="B4501" i="1"/>
  <c r="C4501" i="1"/>
  <c r="J4501" i="1"/>
  <c r="K4501" i="1"/>
  <c r="M4501" i="1"/>
  <c r="AB4501" i="1"/>
  <c r="AF4501" i="1"/>
  <c r="AG4501" i="1"/>
  <c r="AI4501" i="1"/>
  <c r="AJ4501" i="1"/>
  <c r="AL4501" i="1"/>
  <c r="AM4501" i="1"/>
  <c r="AQ4501" i="1"/>
  <c r="AS4501" i="1"/>
  <c r="A4502" i="1"/>
  <c r="B4502" i="1"/>
  <c r="C4502" i="1"/>
  <c r="J4502" i="1"/>
  <c r="K4502" i="1"/>
  <c r="M4502" i="1"/>
  <c r="AB4502" i="1"/>
  <c r="AF4502" i="1"/>
  <c r="AG4502" i="1"/>
  <c r="AI4502" i="1"/>
  <c r="AJ4502" i="1"/>
  <c r="AL4502" i="1"/>
  <c r="AM4502" i="1"/>
  <c r="AQ4502" i="1"/>
  <c r="AS4502" i="1"/>
  <c r="A4503" i="1"/>
  <c r="B4503" i="1"/>
  <c r="C4503" i="1"/>
  <c r="J4503" i="1"/>
  <c r="K4503" i="1"/>
  <c r="M4503" i="1"/>
  <c r="AB4503" i="1"/>
  <c r="AF4503" i="1"/>
  <c r="AG4503" i="1"/>
  <c r="AI4503" i="1"/>
  <c r="AJ4503" i="1"/>
  <c r="AL4503" i="1"/>
  <c r="AM4503" i="1"/>
  <c r="AQ4503" i="1"/>
  <c r="AS4503" i="1"/>
  <c r="A4504" i="1"/>
  <c r="B4504" i="1"/>
  <c r="C4504" i="1"/>
  <c r="J4504" i="1"/>
  <c r="K4504" i="1"/>
  <c r="M4504" i="1"/>
  <c r="AB4504" i="1"/>
  <c r="AF4504" i="1"/>
  <c r="AG4504" i="1"/>
  <c r="AI4504" i="1"/>
  <c r="AJ4504" i="1"/>
  <c r="AL4504" i="1"/>
  <c r="AM4504" i="1"/>
  <c r="AQ4504" i="1"/>
  <c r="AS4504" i="1"/>
  <c r="A4505" i="1"/>
  <c r="B4505" i="1"/>
  <c r="C4505" i="1"/>
  <c r="J4505" i="1"/>
  <c r="K4505" i="1"/>
  <c r="M4505" i="1"/>
  <c r="AB4505" i="1"/>
  <c r="AF4505" i="1"/>
  <c r="AG4505" i="1"/>
  <c r="AI4505" i="1"/>
  <c r="AJ4505" i="1"/>
  <c r="AL4505" i="1"/>
  <c r="AM4505" i="1"/>
  <c r="AQ4505" i="1"/>
  <c r="AS4505" i="1"/>
  <c r="A4506" i="1"/>
  <c r="B4506" i="1"/>
  <c r="C4506" i="1"/>
  <c r="J4506" i="1"/>
  <c r="K4506" i="1"/>
  <c r="M4506" i="1"/>
  <c r="AB4506" i="1"/>
  <c r="AF4506" i="1"/>
  <c r="AG4506" i="1"/>
  <c r="AI4506" i="1"/>
  <c r="AJ4506" i="1"/>
  <c r="AL4506" i="1"/>
  <c r="AM4506" i="1"/>
  <c r="AQ4506" i="1"/>
  <c r="AS4506" i="1"/>
  <c r="A4507" i="1"/>
  <c r="B4507" i="1"/>
  <c r="C4507" i="1"/>
  <c r="J4507" i="1"/>
  <c r="K4507" i="1"/>
  <c r="M4507" i="1"/>
  <c r="AB4507" i="1"/>
  <c r="AF4507" i="1"/>
  <c r="AG4507" i="1"/>
  <c r="AI4507" i="1"/>
  <c r="AJ4507" i="1"/>
  <c r="AL4507" i="1"/>
  <c r="AM4507" i="1"/>
  <c r="AQ4507" i="1"/>
  <c r="AS4507" i="1"/>
  <c r="A4508" i="1"/>
  <c r="B4508" i="1"/>
  <c r="C4508" i="1"/>
  <c r="J4508" i="1"/>
  <c r="K4508" i="1"/>
  <c r="M4508" i="1"/>
  <c r="AB4508" i="1"/>
  <c r="AF4508" i="1"/>
  <c r="AG4508" i="1"/>
  <c r="AI4508" i="1"/>
  <c r="AJ4508" i="1"/>
  <c r="AL4508" i="1"/>
  <c r="AM4508" i="1"/>
  <c r="AQ4508" i="1"/>
  <c r="AS4508" i="1"/>
  <c r="A4509" i="1"/>
  <c r="B4509" i="1"/>
  <c r="C4509" i="1"/>
  <c r="J4509" i="1"/>
  <c r="K4509" i="1"/>
  <c r="M4509" i="1"/>
  <c r="AB4509" i="1"/>
  <c r="AF4509" i="1"/>
  <c r="AG4509" i="1"/>
  <c r="AI4509" i="1"/>
  <c r="AJ4509" i="1"/>
  <c r="AL4509" i="1"/>
  <c r="AM4509" i="1"/>
  <c r="AQ4509" i="1"/>
  <c r="AS4509" i="1"/>
  <c r="A4510" i="1"/>
  <c r="B4510" i="1"/>
  <c r="C4510" i="1"/>
  <c r="J4510" i="1"/>
  <c r="K4510" i="1"/>
  <c r="M4510" i="1"/>
  <c r="AB4510" i="1"/>
  <c r="AF4510" i="1"/>
  <c r="AG4510" i="1"/>
  <c r="AI4510" i="1"/>
  <c r="AJ4510" i="1"/>
  <c r="AL4510" i="1"/>
  <c r="AM4510" i="1"/>
  <c r="AQ4510" i="1"/>
  <c r="AS4510" i="1"/>
  <c r="A4511" i="1"/>
  <c r="B4511" i="1"/>
  <c r="C4511" i="1"/>
  <c r="J4511" i="1"/>
  <c r="K4511" i="1"/>
  <c r="M4511" i="1"/>
  <c r="AB4511" i="1"/>
  <c r="AF4511" i="1"/>
  <c r="AG4511" i="1"/>
  <c r="AI4511" i="1"/>
  <c r="AJ4511" i="1"/>
  <c r="AL4511" i="1"/>
  <c r="AM4511" i="1"/>
  <c r="AQ4511" i="1"/>
  <c r="AS4511" i="1"/>
  <c r="A4512" i="1"/>
  <c r="B4512" i="1"/>
  <c r="C4512" i="1"/>
  <c r="J4512" i="1"/>
  <c r="K4512" i="1"/>
  <c r="M4512" i="1"/>
  <c r="AB4512" i="1"/>
  <c r="AF4512" i="1"/>
  <c r="AG4512" i="1"/>
  <c r="AI4512" i="1"/>
  <c r="AJ4512" i="1"/>
  <c r="AL4512" i="1"/>
  <c r="AM4512" i="1"/>
  <c r="AQ4512" i="1"/>
  <c r="AS4512" i="1"/>
  <c r="A4513" i="1"/>
  <c r="B4513" i="1"/>
  <c r="C4513" i="1"/>
  <c r="J4513" i="1"/>
  <c r="K4513" i="1"/>
  <c r="M4513" i="1"/>
  <c r="AB4513" i="1"/>
  <c r="AF4513" i="1"/>
  <c r="AG4513" i="1"/>
  <c r="AI4513" i="1"/>
  <c r="AJ4513" i="1"/>
  <c r="AL4513" i="1"/>
  <c r="AM4513" i="1"/>
  <c r="AQ4513" i="1"/>
  <c r="AS4513" i="1"/>
  <c r="A4514" i="1"/>
  <c r="B4514" i="1"/>
  <c r="C4514" i="1"/>
  <c r="J4514" i="1"/>
  <c r="K4514" i="1"/>
  <c r="M4514" i="1"/>
  <c r="AB4514" i="1"/>
  <c r="AF4514" i="1"/>
  <c r="AG4514" i="1"/>
  <c r="AI4514" i="1"/>
  <c r="AJ4514" i="1"/>
  <c r="AL4514" i="1"/>
  <c r="AM4514" i="1"/>
  <c r="AQ4514" i="1"/>
  <c r="AS4514" i="1"/>
  <c r="A4515" i="1"/>
  <c r="B4515" i="1"/>
  <c r="C4515" i="1"/>
  <c r="J4515" i="1"/>
  <c r="K4515" i="1"/>
  <c r="M4515" i="1"/>
  <c r="AB4515" i="1"/>
  <c r="AF4515" i="1"/>
  <c r="AG4515" i="1"/>
  <c r="AI4515" i="1"/>
  <c r="AJ4515" i="1"/>
  <c r="AL4515" i="1"/>
  <c r="AM4515" i="1"/>
  <c r="AQ4515" i="1"/>
  <c r="AS4515" i="1"/>
  <c r="A4516" i="1"/>
  <c r="B4516" i="1"/>
  <c r="C4516" i="1"/>
  <c r="J4516" i="1"/>
  <c r="K4516" i="1"/>
  <c r="M4516" i="1"/>
  <c r="AB4516" i="1"/>
  <c r="AF4516" i="1"/>
  <c r="AG4516" i="1"/>
  <c r="AI4516" i="1"/>
  <c r="AJ4516" i="1"/>
  <c r="AL4516" i="1"/>
  <c r="AM4516" i="1"/>
  <c r="AQ4516" i="1"/>
  <c r="AS4516" i="1"/>
  <c r="A4517" i="1"/>
  <c r="B4517" i="1"/>
  <c r="C4517" i="1"/>
  <c r="J4517" i="1"/>
  <c r="K4517" i="1"/>
  <c r="M4517" i="1"/>
  <c r="AB4517" i="1"/>
  <c r="AF4517" i="1"/>
  <c r="AG4517" i="1"/>
  <c r="AI4517" i="1"/>
  <c r="AJ4517" i="1"/>
  <c r="AL4517" i="1"/>
  <c r="AM4517" i="1"/>
  <c r="AQ4517" i="1"/>
  <c r="AS4517" i="1"/>
  <c r="A4518" i="1"/>
  <c r="B4518" i="1"/>
  <c r="C4518" i="1"/>
  <c r="J4518" i="1"/>
  <c r="K4518" i="1"/>
  <c r="M4518" i="1"/>
  <c r="AB4518" i="1"/>
  <c r="AF4518" i="1"/>
  <c r="AG4518" i="1"/>
  <c r="AI4518" i="1"/>
  <c r="AJ4518" i="1"/>
  <c r="AL4518" i="1"/>
  <c r="AM4518" i="1"/>
  <c r="AQ4518" i="1"/>
  <c r="AS4518" i="1"/>
  <c r="A4519" i="1"/>
  <c r="B4519" i="1"/>
  <c r="C4519" i="1"/>
  <c r="J4519" i="1"/>
  <c r="K4519" i="1"/>
  <c r="M4519" i="1"/>
  <c r="AB4519" i="1"/>
  <c r="AF4519" i="1"/>
  <c r="AG4519" i="1"/>
  <c r="AI4519" i="1"/>
  <c r="AJ4519" i="1"/>
  <c r="AL4519" i="1"/>
  <c r="AM4519" i="1"/>
  <c r="AQ4519" i="1"/>
  <c r="AS4519" i="1"/>
  <c r="A4520" i="1"/>
  <c r="B4520" i="1"/>
  <c r="C4520" i="1"/>
  <c r="J4520" i="1"/>
  <c r="K4520" i="1"/>
  <c r="M4520" i="1"/>
  <c r="AB4520" i="1"/>
  <c r="AF4520" i="1"/>
  <c r="AG4520" i="1"/>
  <c r="AI4520" i="1"/>
  <c r="AJ4520" i="1"/>
  <c r="AL4520" i="1"/>
  <c r="AM4520" i="1"/>
  <c r="AQ4520" i="1"/>
  <c r="AS4520" i="1"/>
  <c r="A4521" i="1"/>
  <c r="B4521" i="1"/>
  <c r="C4521" i="1"/>
  <c r="J4521" i="1"/>
  <c r="K4521" i="1"/>
  <c r="M4521" i="1"/>
  <c r="AB4521" i="1"/>
  <c r="AF4521" i="1"/>
  <c r="AG4521" i="1"/>
  <c r="AI4521" i="1"/>
  <c r="AJ4521" i="1"/>
  <c r="AL4521" i="1"/>
  <c r="AM4521" i="1"/>
  <c r="AQ4521" i="1"/>
  <c r="AS4521" i="1"/>
  <c r="A4522" i="1"/>
  <c r="B4522" i="1"/>
  <c r="C4522" i="1"/>
  <c r="J4522" i="1"/>
  <c r="K4522" i="1"/>
  <c r="M4522" i="1"/>
  <c r="AB4522" i="1"/>
  <c r="AF4522" i="1"/>
  <c r="AG4522" i="1"/>
  <c r="AI4522" i="1"/>
  <c r="AJ4522" i="1"/>
  <c r="AL4522" i="1"/>
  <c r="AM4522" i="1"/>
  <c r="AQ4522" i="1"/>
  <c r="AS4522" i="1"/>
  <c r="A4523" i="1"/>
  <c r="B4523" i="1"/>
  <c r="C4523" i="1"/>
  <c r="J4523" i="1"/>
  <c r="K4523" i="1"/>
  <c r="M4523" i="1"/>
  <c r="AB4523" i="1"/>
  <c r="AF4523" i="1"/>
  <c r="AG4523" i="1"/>
  <c r="AI4523" i="1"/>
  <c r="AJ4523" i="1"/>
  <c r="AL4523" i="1"/>
  <c r="AM4523" i="1"/>
  <c r="AQ4523" i="1"/>
  <c r="AS4523" i="1"/>
  <c r="A4524" i="1"/>
  <c r="B4524" i="1"/>
  <c r="C4524" i="1"/>
  <c r="J4524" i="1"/>
  <c r="K4524" i="1"/>
  <c r="M4524" i="1"/>
  <c r="AB4524" i="1"/>
  <c r="AF4524" i="1"/>
  <c r="AG4524" i="1"/>
  <c r="AI4524" i="1"/>
  <c r="AJ4524" i="1"/>
  <c r="AL4524" i="1"/>
  <c r="AM4524" i="1"/>
  <c r="AQ4524" i="1"/>
  <c r="AS4524" i="1"/>
  <c r="A4525" i="1"/>
  <c r="B4525" i="1"/>
  <c r="C4525" i="1"/>
  <c r="J4525" i="1"/>
  <c r="K4525" i="1"/>
  <c r="M4525" i="1"/>
  <c r="AB4525" i="1"/>
  <c r="AF4525" i="1"/>
  <c r="AG4525" i="1"/>
  <c r="AI4525" i="1"/>
  <c r="AJ4525" i="1"/>
  <c r="AL4525" i="1"/>
  <c r="AM4525" i="1"/>
  <c r="AQ4525" i="1"/>
  <c r="AS4525" i="1"/>
  <c r="A4526" i="1"/>
  <c r="B4526" i="1"/>
  <c r="C4526" i="1"/>
  <c r="J4526" i="1"/>
  <c r="K4526" i="1"/>
  <c r="M4526" i="1"/>
  <c r="AB4526" i="1"/>
  <c r="AF4526" i="1"/>
  <c r="AG4526" i="1"/>
  <c r="AI4526" i="1"/>
  <c r="AJ4526" i="1"/>
  <c r="AL4526" i="1"/>
  <c r="AM4526" i="1"/>
  <c r="AQ4526" i="1"/>
  <c r="AS4526" i="1"/>
  <c r="A4527" i="1"/>
  <c r="B4527" i="1"/>
  <c r="C4527" i="1"/>
  <c r="J4527" i="1"/>
  <c r="K4527" i="1"/>
  <c r="M4527" i="1"/>
  <c r="AB4527" i="1"/>
  <c r="AF4527" i="1"/>
  <c r="AG4527" i="1"/>
  <c r="AI4527" i="1"/>
  <c r="AJ4527" i="1"/>
  <c r="AL4527" i="1"/>
  <c r="AM4527" i="1"/>
  <c r="AQ4527" i="1"/>
  <c r="AS4527" i="1"/>
  <c r="A4528" i="1"/>
  <c r="B4528" i="1"/>
  <c r="C4528" i="1"/>
  <c r="J4528" i="1"/>
  <c r="K4528" i="1"/>
  <c r="M4528" i="1"/>
  <c r="AB4528" i="1"/>
  <c r="AF4528" i="1"/>
  <c r="AG4528" i="1"/>
  <c r="AI4528" i="1"/>
  <c r="AJ4528" i="1"/>
  <c r="AL4528" i="1"/>
  <c r="AM4528" i="1"/>
  <c r="AQ4528" i="1"/>
  <c r="AS4528" i="1"/>
  <c r="A4529" i="1"/>
  <c r="B4529" i="1"/>
  <c r="C4529" i="1"/>
  <c r="J4529" i="1"/>
  <c r="K4529" i="1"/>
  <c r="M4529" i="1"/>
  <c r="AB4529" i="1"/>
  <c r="AF4529" i="1"/>
  <c r="AG4529" i="1"/>
  <c r="AI4529" i="1"/>
  <c r="AJ4529" i="1"/>
  <c r="AL4529" i="1"/>
  <c r="AM4529" i="1"/>
  <c r="AQ4529" i="1"/>
  <c r="AS4529" i="1"/>
  <c r="A4530" i="1"/>
  <c r="B4530" i="1"/>
  <c r="C4530" i="1"/>
  <c r="J4530" i="1"/>
  <c r="K4530" i="1"/>
  <c r="M4530" i="1"/>
  <c r="AB4530" i="1"/>
  <c r="AF4530" i="1"/>
  <c r="AG4530" i="1"/>
  <c r="AI4530" i="1"/>
  <c r="AJ4530" i="1"/>
  <c r="AL4530" i="1"/>
  <c r="AM4530" i="1"/>
  <c r="AQ4530" i="1"/>
  <c r="AS4530" i="1"/>
  <c r="A4531" i="1"/>
  <c r="B4531" i="1"/>
  <c r="C4531" i="1"/>
  <c r="J4531" i="1"/>
  <c r="K4531" i="1"/>
  <c r="M4531" i="1"/>
  <c r="AB4531" i="1"/>
  <c r="AF4531" i="1"/>
  <c r="AG4531" i="1"/>
  <c r="AI4531" i="1"/>
  <c r="AJ4531" i="1"/>
  <c r="AL4531" i="1"/>
  <c r="AM4531" i="1"/>
  <c r="AQ4531" i="1"/>
  <c r="AS4531" i="1"/>
  <c r="A4532" i="1"/>
  <c r="B4532" i="1"/>
  <c r="C4532" i="1"/>
  <c r="J4532" i="1"/>
  <c r="K4532" i="1"/>
  <c r="M4532" i="1"/>
  <c r="AB4532" i="1"/>
  <c r="AF4532" i="1"/>
  <c r="AG4532" i="1"/>
  <c r="AI4532" i="1"/>
  <c r="AJ4532" i="1"/>
  <c r="AL4532" i="1"/>
  <c r="AM4532" i="1"/>
  <c r="AQ4532" i="1"/>
  <c r="AS4532" i="1"/>
  <c r="A4533" i="1"/>
  <c r="B4533" i="1"/>
  <c r="C4533" i="1"/>
  <c r="J4533" i="1"/>
  <c r="K4533" i="1"/>
  <c r="M4533" i="1"/>
  <c r="AB4533" i="1"/>
  <c r="AF4533" i="1"/>
  <c r="AG4533" i="1"/>
  <c r="AI4533" i="1"/>
  <c r="AJ4533" i="1"/>
  <c r="AL4533" i="1"/>
  <c r="AM4533" i="1"/>
  <c r="AQ4533" i="1"/>
  <c r="AS4533" i="1"/>
  <c r="A4534" i="1"/>
  <c r="B4534" i="1"/>
  <c r="C4534" i="1"/>
  <c r="J4534" i="1"/>
  <c r="K4534" i="1"/>
  <c r="M4534" i="1"/>
  <c r="AB4534" i="1"/>
  <c r="AF4534" i="1"/>
  <c r="AG4534" i="1"/>
  <c r="AI4534" i="1"/>
  <c r="AJ4534" i="1"/>
  <c r="AL4534" i="1"/>
  <c r="AM4534" i="1"/>
  <c r="AQ4534" i="1"/>
  <c r="AS4534" i="1"/>
  <c r="A4535" i="1"/>
  <c r="B4535" i="1"/>
  <c r="C4535" i="1"/>
  <c r="J4535" i="1"/>
  <c r="K4535" i="1"/>
  <c r="M4535" i="1"/>
  <c r="AB4535" i="1"/>
  <c r="AF4535" i="1"/>
  <c r="AG4535" i="1"/>
  <c r="AI4535" i="1"/>
  <c r="AJ4535" i="1"/>
  <c r="AL4535" i="1"/>
  <c r="AM4535" i="1"/>
  <c r="AQ4535" i="1"/>
  <c r="AS4535" i="1"/>
  <c r="A4536" i="1"/>
  <c r="B4536" i="1"/>
  <c r="C4536" i="1"/>
  <c r="J4536" i="1"/>
  <c r="K4536" i="1"/>
  <c r="M4536" i="1"/>
  <c r="AB4536" i="1"/>
  <c r="AF4536" i="1"/>
  <c r="AG4536" i="1"/>
  <c r="AI4536" i="1"/>
  <c r="AJ4536" i="1"/>
  <c r="AL4536" i="1"/>
  <c r="AM4536" i="1"/>
  <c r="AQ4536" i="1"/>
  <c r="AS4536" i="1"/>
  <c r="A4537" i="1"/>
  <c r="B4537" i="1"/>
  <c r="C4537" i="1"/>
  <c r="J4537" i="1"/>
  <c r="K4537" i="1"/>
  <c r="M4537" i="1"/>
  <c r="AB4537" i="1"/>
  <c r="AF4537" i="1"/>
  <c r="AG4537" i="1"/>
  <c r="AI4537" i="1"/>
  <c r="AJ4537" i="1"/>
  <c r="AL4537" i="1"/>
  <c r="AM4537" i="1"/>
  <c r="AQ4537" i="1"/>
  <c r="AS4537" i="1"/>
  <c r="A4538" i="1"/>
  <c r="B4538" i="1"/>
  <c r="C4538" i="1"/>
  <c r="J4538" i="1"/>
  <c r="K4538" i="1"/>
  <c r="M4538" i="1"/>
  <c r="AB4538" i="1"/>
  <c r="AF4538" i="1"/>
  <c r="AG4538" i="1"/>
  <c r="AI4538" i="1"/>
  <c r="AJ4538" i="1"/>
  <c r="AL4538" i="1"/>
  <c r="AM4538" i="1"/>
  <c r="AQ4538" i="1"/>
  <c r="AS4538" i="1"/>
  <c r="A4539" i="1"/>
  <c r="B4539" i="1"/>
  <c r="C4539" i="1"/>
  <c r="J4539" i="1"/>
  <c r="K4539" i="1"/>
  <c r="M4539" i="1"/>
  <c r="AB4539" i="1"/>
  <c r="AF4539" i="1"/>
  <c r="AG4539" i="1"/>
  <c r="AI4539" i="1"/>
  <c r="AJ4539" i="1"/>
  <c r="AL4539" i="1"/>
  <c r="AM4539" i="1"/>
  <c r="AQ4539" i="1"/>
  <c r="AS4539" i="1"/>
  <c r="A4540" i="1"/>
  <c r="B4540" i="1"/>
  <c r="C4540" i="1"/>
  <c r="J4540" i="1"/>
  <c r="K4540" i="1"/>
  <c r="M4540" i="1"/>
  <c r="AB4540" i="1"/>
  <c r="AF4540" i="1"/>
  <c r="AG4540" i="1"/>
  <c r="AI4540" i="1"/>
  <c r="AJ4540" i="1"/>
  <c r="AL4540" i="1"/>
  <c r="AM4540" i="1"/>
  <c r="AQ4540" i="1"/>
  <c r="AS4540" i="1"/>
  <c r="A4541" i="1"/>
  <c r="B4541" i="1"/>
  <c r="C4541" i="1"/>
  <c r="J4541" i="1"/>
  <c r="K4541" i="1"/>
  <c r="M4541" i="1"/>
  <c r="AB4541" i="1"/>
  <c r="AF4541" i="1"/>
  <c r="AG4541" i="1"/>
  <c r="AI4541" i="1"/>
  <c r="AJ4541" i="1"/>
  <c r="AL4541" i="1"/>
  <c r="AM4541" i="1"/>
  <c r="AQ4541" i="1"/>
  <c r="AS4541" i="1"/>
  <c r="A4542" i="1"/>
  <c r="B4542" i="1"/>
  <c r="C4542" i="1"/>
  <c r="J4542" i="1"/>
  <c r="K4542" i="1"/>
  <c r="M4542" i="1"/>
  <c r="AB4542" i="1"/>
  <c r="AF4542" i="1"/>
  <c r="AG4542" i="1"/>
  <c r="AI4542" i="1"/>
  <c r="AJ4542" i="1"/>
  <c r="AL4542" i="1"/>
  <c r="AM4542" i="1"/>
  <c r="AQ4542" i="1"/>
  <c r="AS4542" i="1"/>
  <c r="A4543" i="1"/>
  <c r="B4543" i="1"/>
  <c r="C4543" i="1"/>
  <c r="J4543" i="1"/>
  <c r="K4543" i="1"/>
  <c r="M4543" i="1"/>
  <c r="AB4543" i="1"/>
  <c r="AF4543" i="1"/>
  <c r="AG4543" i="1"/>
  <c r="AI4543" i="1"/>
  <c r="AJ4543" i="1"/>
  <c r="AL4543" i="1"/>
  <c r="AM4543" i="1"/>
  <c r="AQ4543" i="1"/>
  <c r="AS4543" i="1"/>
  <c r="A4544" i="1"/>
  <c r="B4544" i="1"/>
  <c r="C4544" i="1"/>
  <c r="J4544" i="1"/>
  <c r="K4544" i="1"/>
  <c r="M4544" i="1"/>
  <c r="AB4544" i="1"/>
  <c r="AF4544" i="1"/>
  <c r="AG4544" i="1"/>
  <c r="AI4544" i="1"/>
  <c r="AJ4544" i="1"/>
  <c r="AL4544" i="1"/>
  <c r="AM4544" i="1"/>
  <c r="AQ4544" i="1"/>
  <c r="AS4544" i="1"/>
  <c r="A4545" i="1"/>
  <c r="B4545" i="1"/>
  <c r="C4545" i="1"/>
  <c r="J4545" i="1"/>
  <c r="K4545" i="1"/>
  <c r="M4545" i="1"/>
  <c r="AB4545" i="1"/>
  <c r="AF4545" i="1"/>
  <c r="AG4545" i="1"/>
  <c r="AI4545" i="1"/>
  <c r="AJ4545" i="1"/>
  <c r="AL4545" i="1"/>
  <c r="AM4545" i="1"/>
  <c r="AQ4545" i="1"/>
  <c r="AS4545" i="1"/>
  <c r="A4546" i="1"/>
  <c r="B4546" i="1"/>
  <c r="C4546" i="1"/>
  <c r="J4546" i="1"/>
  <c r="K4546" i="1"/>
  <c r="M4546" i="1"/>
  <c r="AB4546" i="1"/>
  <c r="AF4546" i="1"/>
  <c r="AG4546" i="1"/>
  <c r="AI4546" i="1"/>
  <c r="AJ4546" i="1"/>
  <c r="AL4546" i="1"/>
  <c r="AM4546" i="1"/>
  <c r="AQ4546" i="1"/>
  <c r="AS4546" i="1"/>
  <c r="A4547" i="1"/>
  <c r="B4547" i="1"/>
  <c r="C4547" i="1"/>
  <c r="J4547" i="1"/>
  <c r="K4547" i="1"/>
  <c r="M4547" i="1"/>
  <c r="AB4547" i="1"/>
  <c r="AF4547" i="1"/>
  <c r="AG4547" i="1"/>
  <c r="AI4547" i="1"/>
  <c r="AJ4547" i="1"/>
  <c r="AL4547" i="1"/>
  <c r="AM4547" i="1"/>
  <c r="AQ4547" i="1"/>
  <c r="AS4547" i="1"/>
  <c r="A4548" i="1"/>
  <c r="B4548" i="1"/>
  <c r="C4548" i="1"/>
  <c r="J4548" i="1"/>
  <c r="K4548" i="1"/>
  <c r="M4548" i="1"/>
  <c r="AB4548" i="1"/>
  <c r="AF4548" i="1"/>
  <c r="AG4548" i="1"/>
  <c r="AI4548" i="1"/>
  <c r="AJ4548" i="1"/>
  <c r="AL4548" i="1"/>
  <c r="AM4548" i="1"/>
  <c r="AQ4548" i="1"/>
  <c r="AS4548" i="1"/>
  <c r="A4549" i="1"/>
  <c r="B4549" i="1"/>
  <c r="C4549" i="1"/>
  <c r="J4549" i="1"/>
  <c r="K4549" i="1"/>
  <c r="M4549" i="1"/>
  <c r="AB4549" i="1"/>
  <c r="AF4549" i="1"/>
  <c r="AG4549" i="1"/>
  <c r="AI4549" i="1"/>
  <c r="AJ4549" i="1"/>
  <c r="AL4549" i="1"/>
  <c r="AM4549" i="1"/>
  <c r="AQ4549" i="1"/>
  <c r="AS4549" i="1"/>
  <c r="A4550" i="1"/>
  <c r="B4550" i="1"/>
  <c r="C4550" i="1"/>
  <c r="J4550" i="1"/>
  <c r="K4550" i="1"/>
  <c r="M4550" i="1"/>
  <c r="AB4550" i="1"/>
  <c r="AF4550" i="1"/>
  <c r="AG4550" i="1"/>
  <c r="AI4550" i="1"/>
  <c r="AJ4550" i="1"/>
  <c r="AL4550" i="1"/>
  <c r="AM4550" i="1"/>
  <c r="AQ4550" i="1"/>
  <c r="AS4550" i="1"/>
  <c r="A4551" i="1"/>
  <c r="B4551" i="1"/>
  <c r="C4551" i="1"/>
  <c r="J4551" i="1"/>
  <c r="K4551" i="1"/>
  <c r="M4551" i="1"/>
  <c r="AB4551" i="1"/>
  <c r="AF4551" i="1"/>
  <c r="AG4551" i="1"/>
  <c r="AI4551" i="1"/>
  <c r="AJ4551" i="1"/>
  <c r="AL4551" i="1"/>
  <c r="AM4551" i="1"/>
  <c r="AQ4551" i="1"/>
  <c r="AS4551" i="1"/>
  <c r="A4552" i="1"/>
  <c r="B4552" i="1"/>
  <c r="C4552" i="1"/>
  <c r="J4552" i="1"/>
  <c r="K4552" i="1"/>
  <c r="M4552" i="1"/>
  <c r="AB4552" i="1"/>
  <c r="AF4552" i="1"/>
  <c r="AG4552" i="1"/>
  <c r="AI4552" i="1"/>
  <c r="AJ4552" i="1"/>
  <c r="AL4552" i="1"/>
  <c r="AM4552" i="1"/>
  <c r="AQ4552" i="1"/>
  <c r="AS4552" i="1"/>
  <c r="A4553" i="1"/>
  <c r="B4553" i="1"/>
  <c r="C4553" i="1"/>
  <c r="J4553" i="1"/>
  <c r="K4553" i="1"/>
  <c r="M4553" i="1"/>
  <c r="AB4553" i="1"/>
  <c r="AF4553" i="1"/>
  <c r="AG4553" i="1"/>
  <c r="AI4553" i="1"/>
  <c r="AJ4553" i="1"/>
  <c r="AL4553" i="1"/>
  <c r="AM4553" i="1"/>
  <c r="AQ4553" i="1"/>
  <c r="AS4553" i="1"/>
  <c r="A4554" i="1"/>
  <c r="B4554" i="1"/>
  <c r="C4554" i="1"/>
  <c r="J4554" i="1"/>
  <c r="K4554" i="1"/>
  <c r="M4554" i="1"/>
  <c r="AB4554" i="1"/>
  <c r="AF4554" i="1"/>
  <c r="AG4554" i="1"/>
  <c r="AI4554" i="1"/>
  <c r="AJ4554" i="1"/>
  <c r="AL4554" i="1"/>
  <c r="AM4554" i="1"/>
  <c r="AQ4554" i="1"/>
  <c r="AS4554" i="1"/>
  <c r="A4555" i="1"/>
  <c r="B4555" i="1"/>
  <c r="C4555" i="1"/>
  <c r="J4555" i="1"/>
  <c r="K4555" i="1"/>
  <c r="M4555" i="1"/>
  <c r="AB4555" i="1"/>
  <c r="AF4555" i="1"/>
  <c r="AG4555" i="1"/>
  <c r="AI4555" i="1"/>
  <c r="AJ4555" i="1"/>
  <c r="AL4555" i="1"/>
  <c r="AM4555" i="1"/>
  <c r="AQ4555" i="1"/>
  <c r="AS4555" i="1"/>
  <c r="A4556" i="1"/>
  <c r="B4556" i="1"/>
  <c r="C4556" i="1"/>
  <c r="J4556" i="1"/>
  <c r="K4556" i="1"/>
  <c r="M4556" i="1"/>
  <c r="AB4556" i="1"/>
  <c r="AF4556" i="1"/>
  <c r="AG4556" i="1"/>
  <c r="AI4556" i="1"/>
  <c r="AJ4556" i="1"/>
  <c r="AL4556" i="1"/>
  <c r="AM4556" i="1"/>
  <c r="AQ4556" i="1"/>
  <c r="AS4556" i="1"/>
  <c r="A4557" i="1"/>
  <c r="B4557" i="1"/>
  <c r="C4557" i="1"/>
  <c r="J4557" i="1"/>
  <c r="K4557" i="1"/>
  <c r="M4557" i="1"/>
  <c r="AB4557" i="1"/>
  <c r="AF4557" i="1"/>
  <c r="AG4557" i="1"/>
  <c r="AI4557" i="1"/>
  <c r="AJ4557" i="1"/>
  <c r="AL4557" i="1"/>
  <c r="AM4557" i="1"/>
  <c r="AQ4557" i="1"/>
  <c r="AS4557" i="1"/>
  <c r="A4558" i="1"/>
  <c r="B4558" i="1"/>
  <c r="C4558" i="1"/>
  <c r="J4558" i="1"/>
  <c r="K4558" i="1"/>
  <c r="M4558" i="1"/>
  <c r="AB4558" i="1"/>
  <c r="AF4558" i="1"/>
  <c r="AG4558" i="1"/>
  <c r="AI4558" i="1"/>
  <c r="AJ4558" i="1"/>
  <c r="AL4558" i="1"/>
  <c r="AM4558" i="1"/>
  <c r="AQ4558" i="1"/>
  <c r="AS4558" i="1"/>
  <c r="A4559" i="1"/>
  <c r="B4559" i="1"/>
  <c r="C4559" i="1"/>
  <c r="J4559" i="1"/>
  <c r="K4559" i="1"/>
  <c r="M4559" i="1"/>
  <c r="AB4559" i="1"/>
  <c r="AF4559" i="1"/>
  <c r="AG4559" i="1"/>
  <c r="AI4559" i="1"/>
  <c r="AJ4559" i="1"/>
  <c r="AL4559" i="1"/>
  <c r="AM4559" i="1"/>
  <c r="AQ4559" i="1"/>
  <c r="AS4559" i="1"/>
  <c r="A4560" i="1"/>
  <c r="B4560" i="1"/>
  <c r="C4560" i="1"/>
  <c r="J4560" i="1"/>
  <c r="K4560" i="1"/>
  <c r="M4560" i="1"/>
  <c r="AB4560" i="1"/>
  <c r="AF4560" i="1"/>
  <c r="AG4560" i="1"/>
  <c r="AI4560" i="1"/>
  <c r="AJ4560" i="1"/>
  <c r="AL4560" i="1"/>
  <c r="AM4560" i="1"/>
  <c r="AQ4560" i="1"/>
  <c r="AS4560" i="1"/>
  <c r="A4561" i="1"/>
  <c r="B4561" i="1"/>
  <c r="C4561" i="1"/>
  <c r="J4561" i="1"/>
  <c r="K4561" i="1"/>
  <c r="M4561" i="1"/>
  <c r="AB4561" i="1"/>
  <c r="AF4561" i="1"/>
  <c r="AG4561" i="1"/>
  <c r="AI4561" i="1"/>
  <c r="AJ4561" i="1"/>
  <c r="AL4561" i="1"/>
  <c r="AM4561" i="1"/>
  <c r="AQ4561" i="1"/>
  <c r="AS4561" i="1"/>
  <c r="A4562" i="1"/>
  <c r="B4562" i="1"/>
  <c r="C4562" i="1"/>
  <c r="J4562" i="1"/>
  <c r="K4562" i="1"/>
  <c r="M4562" i="1"/>
  <c r="AB4562" i="1"/>
  <c r="AF4562" i="1"/>
  <c r="AG4562" i="1"/>
  <c r="AI4562" i="1"/>
  <c r="AJ4562" i="1"/>
  <c r="AL4562" i="1"/>
  <c r="AM4562" i="1"/>
  <c r="AQ4562" i="1"/>
  <c r="AS4562" i="1"/>
  <c r="A4563" i="1"/>
  <c r="B4563" i="1"/>
  <c r="C4563" i="1"/>
  <c r="J4563" i="1"/>
  <c r="K4563" i="1"/>
  <c r="M4563" i="1"/>
  <c r="AB4563" i="1"/>
  <c r="AF4563" i="1"/>
  <c r="AG4563" i="1"/>
  <c r="AI4563" i="1"/>
  <c r="AJ4563" i="1"/>
  <c r="AL4563" i="1"/>
  <c r="AM4563" i="1"/>
  <c r="AQ4563" i="1"/>
  <c r="AS4563" i="1"/>
  <c r="A4564" i="1"/>
  <c r="B4564" i="1"/>
  <c r="C4564" i="1"/>
  <c r="J4564" i="1"/>
  <c r="K4564" i="1"/>
  <c r="M4564" i="1"/>
  <c r="AB4564" i="1"/>
  <c r="AF4564" i="1"/>
  <c r="AG4564" i="1"/>
  <c r="AI4564" i="1"/>
  <c r="AJ4564" i="1"/>
  <c r="AL4564" i="1"/>
  <c r="AM4564" i="1"/>
  <c r="AQ4564" i="1"/>
  <c r="AS4564" i="1"/>
  <c r="A4565" i="1"/>
  <c r="B4565" i="1"/>
  <c r="C4565" i="1"/>
  <c r="J4565" i="1"/>
  <c r="K4565" i="1"/>
  <c r="M4565" i="1"/>
  <c r="AB4565" i="1"/>
  <c r="AF4565" i="1"/>
  <c r="AG4565" i="1"/>
  <c r="AI4565" i="1"/>
  <c r="AJ4565" i="1"/>
  <c r="AL4565" i="1"/>
  <c r="AM4565" i="1"/>
  <c r="AQ4565" i="1"/>
  <c r="AS4565" i="1"/>
  <c r="A4566" i="1"/>
  <c r="B4566" i="1"/>
  <c r="C4566" i="1"/>
  <c r="J4566" i="1"/>
  <c r="K4566" i="1"/>
  <c r="M4566" i="1"/>
  <c r="AB4566" i="1"/>
  <c r="AF4566" i="1"/>
  <c r="AG4566" i="1"/>
  <c r="AI4566" i="1"/>
  <c r="AJ4566" i="1"/>
  <c r="AL4566" i="1"/>
  <c r="AM4566" i="1"/>
  <c r="AQ4566" i="1"/>
  <c r="AS4566" i="1"/>
  <c r="A4567" i="1"/>
  <c r="B4567" i="1"/>
  <c r="C4567" i="1"/>
  <c r="J4567" i="1"/>
  <c r="K4567" i="1"/>
  <c r="M4567" i="1"/>
  <c r="AB4567" i="1"/>
  <c r="AF4567" i="1"/>
  <c r="AG4567" i="1"/>
  <c r="AI4567" i="1"/>
  <c r="AJ4567" i="1"/>
  <c r="AL4567" i="1"/>
  <c r="AM4567" i="1"/>
  <c r="AQ4567" i="1"/>
  <c r="AS4567" i="1"/>
  <c r="A4568" i="1"/>
  <c r="B4568" i="1"/>
  <c r="C4568" i="1"/>
  <c r="J4568" i="1"/>
  <c r="K4568" i="1"/>
  <c r="M4568" i="1"/>
  <c r="AB4568" i="1"/>
  <c r="AF4568" i="1"/>
  <c r="AG4568" i="1"/>
  <c r="AI4568" i="1"/>
  <c r="AJ4568" i="1"/>
  <c r="AL4568" i="1"/>
  <c r="AM4568" i="1"/>
  <c r="AQ4568" i="1"/>
  <c r="AS4568" i="1"/>
  <c r="A4569" i="1"/>
  <c r="B4569" i="1"/>
  <c r="C4569" i="1"/>
  <c r="J4569" i="1"/>
  <c r="K4569" i="1"/>
  <c r="M4569" i="1"/>
  <c r="AB4569" i="1"/>
  <c r="AF4569" i="1"/>
  <c r="AG4569" i="1"/>
  <c r="AI4569" i="1"/>
  <c r="AJ4569" i="1"/>
  <c r="AL4569" i="1"/>
  <c r="AM4569" i="1"/>
  <c r="AQ4569" i="1"/>
  <c r="AS4569" i="1"/>
  <c r="A4570" i="1"/>
  <c r="B4570" i="1"/>
  <c r="C4570" i="1"/>
  <c r="J4570" i="1"/>
  <c r="K4570" i="1"/>
  <c r="M4570" i="1"/>
  <c r="AB4570" i="1"/>
  <c r="AF4570" i="1"/>
  <c r="AG4570" i="1"/>
  <c r="AI4570" i="1"/>
  <c r="AJ4570" i="1"/>
  <c r="AL4570" i="1"/>
  <c r="AM4570" i="1"/>
  <c r="AQ4570" i="1"/>
  <c r="AS4570" i="1"/>
  <c r="A4571" i="1"/>
  <c r="B4571" i="1"/>
  <c r="C4571" i="1"/>
  <c r="J4571" i="1"/>
  <c r="K4571" i="1"/>
  <c r="M4571" i="1"/>
  <c r="AB4571" i="1"/>
  <c r="AF4571" i="1"/>
  <c r="AG4571" i="1"/>
  <c r="AI4571" i="1"/>
  <c r="AJ4571" i="1"/>
  <c r="AL4571" i="1"/>
  <c r="AM4571" i="1"/>
  <c r="AQ4571" i="1"/>
  <c r="AS4571" i="1"/>
  <c r="A4572" i="1"/>
  <c r="B4572" i="1"/>
  <c r="C4572" i="1"/>
  <c r="J4572" i="1"/>
  <c r="K4572" i="1"/>
  <c r="M4572" i="1"/>
  <c r="AB4572" i="1"/>
  <c r="AF4572" i="1"/>
  <c r="AG4572" i="1"/>
  <c r="AI4572" i="1"/>
  <c r="AJ4572" i="1"/>
  <c r="AL4572" i="1"/>
  <c r="AM4572" i="1"/>
  <c r="AQ4572" i="1"/>
  <c r="AS4572" i="1"/>
  <c r="A4573" i="1"/>
  <c r="B4573" i="1"/>
  <c r="C4573" i="1"/>
  <c r="J4573" i="1"/>
  <c r="K4573" i="1"/>
  <c r="M4573" i="1"/>
  <c r="AB4573" i="1"/>
  <c r="AF4573" i="1"/>
  <c r="AG4573" i="1"/>
  <c r="AI4573" i="1"/>
  <c r="AJ4573" i="1"/>
  <c r="AL4573" i="1"/>
  <c r="AM4573" i="1"/>
  <c r="AQ4573" i="1"/>
  <c r="AS4573" i="1"/>
  <c r="A4574" i="1"/>
  <c r="B4574" i="1"/>
  <c r="C4574" i="1"/>
  <c r="J4574" i="1"/>
  <c r="K4574" i="1"/>
  <c r="M4574" i="1"/>
  <c r="AB4574" i="1"/>
  <c r="AF4574" i="1"/>
  <c r="AG4574" i="1"/>
  <c r="AI4574" i="1"/>
  <c r="AJ4574" i="1"/>
  <c r="AL4574" i="1"/>
  <c r="AM4574" i="1"/>
  <c r="AQ4574" i="1"/>
  <c r="AS4574" i="1"/>
  <c r="A4575" i="1"/>
  <c r="B4575" i="1"/>
  <c r="C4575" i="1"/>
  <c r="J4575" i="1"/>
  <c r="K4575" i="1"/>
  <c r="M4575" i="1"/>
  <c r="AB4575" i="1"/>
  <c r="AF4575" i="1"/>
  <c r="AG4575" i="1"/>
  <c r="AI4575" i="1"/>
  <c r="AJ4575" i="1"/>
  <c r="AL4575" i="1"/>
  <c r="AM4575" i="1"/>
  <c r="AQ4575" i="1"/>
  <c r="AS4575" i="1"/>
  <c r="A4576" i="1"/>
  <c r="B4576" i="1"/>
  <c r="C4576" i="1"/>
  <c r="J4576" i="1"/>
  <c r="K4576" i="1"/>
  <c r="M4576" i="1"/>
  <c r="AB4576" i="1"/>
  <c r="AF4576" i="1"/>
  <c r="AG4576" i="1"/>
  <c r="AI4576" i="1"/>
  <c r="AJ4576" i="1"/>
  <c r="AL4576" i="1"/>
  <c r="AM4576" i="1"/>
  <c r="AQ4576" i="1"/>
  <c r="AS4576" i="1"/>
  <c r="A4577" i="1"/>
  <c r="B4577" i="1"/>
  <c r="C4577" i="1"/>
  <c r="J4577" i="1"/>
  <c r="K4577" i="1"/>
  <c r="M4577" i="1"/>
  <c r="AB4577" i="1"/>
  <c r="AF4577" i="1"/>
  <c r="AG4577" i="1"/>
  <c r="AI4577" i="1"/>
  <c r="AJ4577" i="1"/>
  <c r="AL4577" i="1"/>
  <c r="AM4577" i="1"/>
  <c r="AQ4577" i="1"/>
  <c r="AS4577" i="1"/>
  <c r="A4578" i="1"/>
  <c r="B4578" i="1"/>
  <c r="C4578" i="1"/>
  <c r="J4578" i="1"/>
  <c r="K4578" i="1"/>
  <c r="M4578" i="1"/>
  <c r="AB4578" i="1"/>
  <c r="AF4578" i="1"/>
  <c r="AG4578" i="1"/>
  <c r="AI4578" i="1"/>
  <c r="AJ4578" i="1"/>
  <c r="AL4578" i="1"/>
  <c r="AM4578" i="1"/>
  <c r="AQ4578" i="1"/>
  <c r="AS4578" i="1"/>
  <c r="A4579" i="1"/>
  <c r="B4579" i="1"/>
  <c r="C4579" i="1"/>
  <c r="J4579" i="1"/>
  <c r="K4579" i="1"/>
  <c r="M4579" i="1"/>
  <c r="AB4579" i="1"/>
  <c r="AF4579" i="1"/>
  <c r="AG4579" i="1"/>
  <c r="AI4579" i="1"/>
  <c r="AJ4579" i="1"/>
  <c r="AL4579" i="1"/>
  <c r="AM4579" i="1"/>
  <c r="AQ4579" i="1"/>
  <c r="AS4579" i="1"/>
  <c r="A4580" i="1"/>
  <c r="B4580" i="1"/>
  <c r="C4580" i="1"/>
  <c r="J4580" i="1"/>
  <c r="K4580" i="1"/>
  <c r="M4580" i="1"/>
  <c r="AB4580" i="1"/>
  <c r="AF4580" i="1"/>
  <c r="AG4580" i="1"/>
  <c r="AI4580" i="1"/>
  <c r="AJ4580" i="1"/>
  <c r="AL4580" i="1"/>
  <c r="AM4580" i="1"/>
  <c r="AQ4580" i="1"/>
  <c r="AS4580" i="1"/>
  <c r="A4581" i="1"/>
  <c r="B4581" i="1"/>
  <c r="C4581" i="1"/>
  <c r="J4581" i="1"/>
  <c r="K4581" i="1"/>
  <c r="M4581" i="1"/>
  <c r="AB4581" i="1"/>
  <c r="AF4581" i="1"/>
  <c r="AG4581" i="1"/>
  <c r="AI4581" i="1"/>
  <c r="AJ4581" i="1"/>
  <c r="AL4581" i="1"/>
  <c r="AM4581" i="1"/>
  <c r="AQ4581" i="1"/>
  <c r="AS4581" i="1"/>
  <c r="A4582" i="1"/>
  <c r="B4582" i="1"/>
  <c r="C4582" i="1"/>
  <c r="J4582" i="1"/>
  <c r="K4582" i="1"/>
  <c r="M4582" i="1"/>
  <c r="AB4582" i="1"/>
  <c r="AF4582" i="1"/>
  <c r="AG4582" i="1"/>
  <c r="AI4582" i="1"/>
  <c r="AJ4582" i="1"/>
  <c r="AL4582" i="1"/>
  <c r="AM4582" i="1"/>
  <c r="AQ4582" i="1"/>
  <c r="AS4582" i="1"/>
  <c r="A4583" i="1"/>
  <c r="B4583" i="1"/>
  <c r="C4583" i="1"/>
  <c r="J4583" i="1"/>
  <c r="K4583" i="1"/>
  <c r="M4583" i="1"/>
  <c r="AB4583" i="1"/>
  <c r="AF4583" i="1"/>
  <c r="AG4583" i="1"/>
  <c r="AI4583" i="1"/>
  <c r="AJ4583" i="1"/>
  <c r="AL4583" i="1"/>
  <c r="AM4583" i="1"/>
  <c r="AQ4583" i="1"/>
  <c r="AS4583" i="1"/>
  <c r="A4584" i="1"/>
  <c r="B4584" i="1"/>
  <c r="C4584" i="1"/>
  <c r="J4584" i="1"/>
  <c r="K4584" i="1"/>
  <c r="M4584" i="1"/>
  <c r="AB4584" i="1"/>
  <c r="AF4584" i="1"/>
  <c r="AG4584" i="1"/>
  <c r="AI4584" i="1"/>
  <c r="AJ4584" i="1"/>
  <c r="AL4584" i="1"/>
  <c r="AM4584" i="1"/>
  <c r="AQ4584" i="1"/>
  <c r="AS4584" i="1"/>
  <c r="A4585" i="1"/>
  <c r="B4585" i="1"/>
  <c r="C4585" i="1"/>
  <c r="J4585" i="1"/>
  <c r="K4585" i="1"/>
  <c r="M4585" i="1"/>
  <c r="AB4585" i="1"/>
  <c r="AF4585" i="1"/>
  <c r="AG4585" i="1"/>
  <c r="AI4585" i="1"/>
  <c r="AJ4585" i="1"/>
  <c r="AL4585" i="1"/>
  <c r="AM4585" i="1"/>
  <c r="AQ4585" i="1"/>
  <c r="AS4585" i="1"/>
  <c r="A4586" i="1"/>
  <c r="B4586" i="1"/>
  <c r="C4586" i="1"/>
  <c r="J4586" i="1"/>
  <c r="K4586" i="1"/>
  <c r="M4586" i="1"/>
  <c r="AB4586" i="1"/>
  <c r="AF4586" i="1"/>
  <c r="AG4586" i="1"/>
  <c r="AI4586" i="1"/>
  <c r="AJ4586" i="1"/>
  <c r="AL4586" i="1"/>
  <c r="AM4586" i="1"/>
  <c r="AQ4586" i="1"/>
  <c r="AS4586" i="1"/>
  <c r="A4587" i="1"/>
  <c r="B4587" i="1"/>
  <c r="C4587" i="1"/>
  <c r="J4587" i="1"/>
  <c r="K4587" i="1"/>
  <c r="M4587" i="1"/>
  <c r="AB4587" i="1"/>
  <c r="AF4587" i="1"/>
  <c r="AG4587" i="1"/>
  <c r="AI4587" i="1"/>
  <c r="AJ4587" i="1"/>
  <c r="AL4587" i="1"/>
  <c r="AM4587" i="1"/>
  <c r="AQ4587" i="1"/>
  <c r="AS4587" i="1"/>
  <c r="A4588" i="1"/>
  <c r="B4588" i="1"/>
  <c r="C4588" i="1"/>
  <c r="J4588" i="1"/>
  <c r="K4588" i="1"/>
  <c r="M4588" i="1"/>
  <c r="AB4588" i="1"/>
  <c r="AF4588" i="1"/>
  <c r="AG4588" i="1"/>
  <c r="AI4588" i="1"/>
  <c r="AJ4588" i="1"/>
  <c r="AL4588" i="1"/>
  <c r="AM4588" i="1"/>
  <c r="AQ4588" i="1"/>
  <c r="AS4588" i="1"/>
  <c r="A4589" i="1"/>
  <c r="B4589" i="1"/>
  <c r="C4589" i="1"/>
  <c r="J4589" i="1"/>
  <c r="K4589" i="1"/>
  <c r="M4589" i="1"/>
  <c r="AB4589" i="1"/>
  <c r="AF4589" i="1"/>
  <c r="AG4589" i="1"/>
  <c r="AI4589" i="1"/>
  <c r="AJ4589" i="1"/>
  <c r="AL4589" i="1"/>
  <c r="AM4589" i="1"/>
  <c r="AQ4589" i="1"/>
  <c r="AS4589" i="1"/>
  <c r="A4590" i="1"/>
  <c r="B4590" i="1"/>
  <c r="C4590" i="1"/>
  <c r="J4590" i="1"/>
  <c r="K4590" i="1"/>
  <c r="M4590" i="1"/>
  <c r="AB4590" i="1"/>
  <c r="AF4590" i="1"/>
  <c r="AG4590" i="1"/>
  <c r="AI4590" i="1"/>
  <c r="AJ4590" i="1"/>
  <c r="AL4590" i="1"/>
  <c r="AM4590" i="1"/>
  <c r="AQ4590" i="1"/>
  <c r="AS4590" i="1"/>
  <c r="A4591" i="1"/>
  <c r="B4591" i="1"/>
  <c r="C4591" i="1"/>
  <c r="J4591" i="1"/>
  <c r="K4591" i="1"/>
  <c r="M4591" i="1"/>
  <c r="AB4591" i="1"/>
  <c r="AF4591" i="1"/>
  <c r="AG4591" i="1"/>
  <c r="AI4591" i="1"/>
  <c r="AJ4591" i="1"/>
  <c r="AL4591" i="1"/>
  <c r="AM4591" i="1"/>
  <c r="AQ4591" i="1"/>
  <c r="AS4591" i="1"/>
  <c r="A4592" i="1"/>
  <c r="B4592" i="1"/>
  <c r="C4592" i="1"/>
  <c r="J4592" i="1"/>
  <c r="K4592" i="1"/>
  <c r="M4592" i="1"/>
  <c r="AB4592" i="1"/>
  <c r="AF4592" i="1"/>
  <c r="AG4592" i="1"/>
  <c r="AI4592" i="1"/>
  <c r="AJ4592" i="1"/>
  <c r="AL4592" i="1"/>
  <c r="AM4592" i="1"/>
  <c r="AQ4592" i="1"/>
  <c r="AS4592" i="1"/>
  <c r="A4593" i="1"/>
  <c r="B4593" i="1"/>
  <c r="C4593" i="1"/>
  <c r="J4593" i="1"/>
  <c r="K4593" i="1"/>
  <c r="M4593" i="1"/>
  <c r="AB4593" i="1"/>
  <c r="AF4593" i="1"/>
  <c r="AG4593" i="1"/>
  <c r="AI4593" i="1"/>
  <c r="AJ4593" i="1"/>
  <c r="AL4593" i="1"/>
  <c r="AM4593" i="1"/>
  <c r="AQ4593" i="1"/>
  <c r="AS4593" i="1"/>
  <c r="A4594" i="1"/>
  <c r="B4594" i="1"/>
  <c r="C4594" i="1"/>
  <c r="J4594" i="1"/>
  <c r="K4594" i="1"/>
  <c r="M4594" i="1"/>
  <c r="AB4594" i="1"/>
  <c r="AF4594" i="1"/>
  <c r="AG4594" i="1"/>
  <c r="AI4594" i="1"/>
  <c r="AJ4594" i="1"/>
  <c r="AL4594" i="1"/>
  <c r="AM4594" i="1"/>
  <c r="AQ4594" i="1"/>
  <c r="AS4594" i="1"/>
  <c r="A4595" i="1"/>
  <c r="B4595" i="1"/>
  <c r="C4595" i="1"/>
  <c r="J4595" i="1"/>
  <c r="K4595" i="1"/>
  <c r="M4595" i="1"/>
  <c r="AB4595" i="1"/>
  <c r="AF4595" i="1"/>
  <c r="AG4595" i="1"/>
  <c r="AI4595" i="1"/>
  <c r="AJ4595" i="1"/>
  <c r="AL4595" i="1"/>
  <c r="AM4595" i="1"/>
  <c r="AQ4595" i="1"/>
  <c r="AS4595" i="1"/>
  <c r="A4596" i="1"/>
  <c r="B4596" i="1"/>
  <c r="C4596" i="1"/>
  <c r="J4596" i="1"/>
  <c r="K4596" i="1"/>
  <c r="M4596" i="1"/>
  <c r="AB4596" i="1"/>
  <c r="AF4596" i="1"/>
  <c r="AG4596" i="1"/>
  <c r="AI4596" i="1"/>
  <c r="AJ4596" i="1"/>
  <c r="AL4596" i="1"/>
  <c r="AM4596" i="1"/>
  <c r="AQ4596" i="1"/>
  <c r="AS4596" i="1"/>
  <c r="A4597" i="1"/>
  <c r="B4597" i="1"/>
  <c r="C4597" i="1"/>
  <c r="J4597" i="1"/>
  <c r="K4597" i="1"/>
  <c r="M4597" i="1"/>
  <c r="AB4597" i="1"/>
  <c r="AF4597" i="1"/>
  <c r="AG4597" i="1"/>
  <c r="AI4597" i="1"/>
  <c r="AJ4597" i="1"/>
  <c r="AL4597" i="1"/>
  <c r="AM4597" i="1"/>
  <c r="AQ4597" i="1"/>
  <c r="AS4597" i="1"/>
  <c r="A4598" i="1"/>
  <c r="B4598" i="1"/>
  <c r="C4598" i="1"/>
  <c r="J4598" i="1"/>
  <c r="K4598" i="1"/>
  <c r="M4598" i="1"/>
  <c r="AB4598" i="1"/>
  <c r="AF4598" i="1"/>
  <c r="AG4598" i="1"/>
  <c r="AI4598" i="1"/>
  <c r="AJ4598" i="1"/>
  <c r="AL4598" i="1"/>
  <c r="AM4598" i="1"/>
  <c r="AQ4598" i="1"/>
  <c r="AS4598" i="1"/>
  <c r="A4599" i="1"/>
  <c r="B4599" i="1"/>
  <c r="C4599" i="1"/>
  <c r="J4599" i="1"/>
  <c r="K4599" i="1"/>
  <c r="M4599" i="1"/>
  <c r="AB4599" i="1"/>
  <c r="AF4599" i="1"/>
  <c r="AG4599" i="1"/>
  <c r="AI4599" i="1"/>
  <c r="AJ4599" i="1"/>
  <c r="AL4599" i="1"/>
  <c r="AM4599" i="1"/>
  <c r="AQ4599" i="1"/>
  <c r="AS4599" i="1"/>
  <c r="A4600" i="1"/>
  <c r="B4600" i="1"/>
  <c r="C4600" i="1"/>
  <c r="J4600" i="1"/>
  <c r="K4600" i="1"/>
  <c r="M4600" i="1"/>
  <c r="AB4600" i="1"/>
  <c r="AF4600" i="1"/>
  <c r="AG4600" i="1"/>
  <c r="AI4600" i="1"/>
  <c r="AJ4600" i="1"/>
  <c r="AL4600" i="1"/>
  <c r="AM4600" i="1"/>
  <c r="AQ4600" i="1"/>
  <c r="AS4600" i="1"/>
  <c r="A4601" i="1"/>
  <c r="B4601" i="1"/>
  <c r="C4601" i="1"/>
  <c r="J4601" i="1"/>
  <c r="K4601" i="1"/>
  <c r="M4601" i="1"/>
  <c r="AB4601" i="1"/>
  <c r="AF4601" i="1"/>
  <c r="AG4601" i="1"/>
  <c r="AI4601" i="1"/>
  <c r="AJ4601" i="1"/>
  <c r="AL4601" i="1"/>
  <c r="AM4601" i="1"/>
  <c r="AQ4601" i="1"/>
  <c r="AS4601" i="1"/>
  <c r="A4602" i="1"/>
  <c r="B4602" i="1"/>
  <c r="C4602" i="1"/>
  <c r="J4602" i="1"/>
  <c r="K4602" i="1"/>
  <c r="M4602" i="1"/>
  <c r="AB4602" i="1"/>
  <c r="AF4602" i="1"/>
  <c r="AG4602" i="1"/>
  <c r="AI4602" i="1"/>
  <c r="AJ4602" i="1"/>
  <c r="AL4602" i="1"/>
  <c r="AM4602" i="1"/>
  <c r="AQ4602" i="1"/>
  <c r="AS4602" i="1"/>
  <c r="A4603" i="1"/>
  <c r="B4603" i="1"/>
  <c r="C4603" i="1"/>
  <c r="J4603" i="1"/>
  <c r="K4603" i="1"/>
  <c r="M4603" i="1"/>
  <c r="AB4603" i="1"/>
  <c r="AF4603" i="1"/>
  <c r="AG4603" i="1"/>
  <c r="AI4603" i="1"/>
  <c r="AJ4603" i="1"/>
  <c r="AL4603" i="1"/>
  <c r="AM4603" i="1"/>
  <c r="AQ4603" i="1"/>
  <c r="AS4603" i="1"/>
  <c r="A4604" i="1"/>
  <c r="B4604" i="1"/>
  <c r="C4604" i="1"/>
  <c r="J4604" i="1"/>
  <c r="K4604" i="1"/>
  <c r="M4604" i="1"/>
  <c r="AB4604" i="1"/>
  <c r="AF4604" i="1"/>
  <c r="AG4604" i="1"/>
  <c r="AI4604" i="1"/>
  <c r="AJ4604" i="1"/>
  <c r="AL4604" i="1"/>
  <c r="AM4604" i="1"/>
  <c r="AQ4604" i="1"/>
  <c r="AS4604" i="1"/>
  <c r="A4605" i="1"/>
  <c r="B4605" i="1"/>
  <c r="C4605" i="1"/>
  <c r="J4605" i="1"/>
  <c r="K4605" i="1"/>
  <c r="M4605" i="1"/>
  <c r="AB4605" i="1"/>
  <c r="AF4605" i="1"/>
  <c r="AG4605" i="1"/>
  <c r="AI4605" i="1"/>
  <c r="AJ4605" i="1"/>
  <c r="AL4605" i="1"/>
  <c r="AM4605" i="1"/>
  <c r="AQ4605" i="1"/>
  <c r="AS4605" i="1"/>
  <c r="A4606" i="1"/>
  <c r="B4606" i="1"/>
  <c r="C4606" i="1"/>
  <c r="J4606" i="1"/>
  <c r="K4606" i="1"/>
  <c r="M4606" i="1"/>
  <c r="AB4606" i="1"/>
  <c r="AF4606" i="1"/>
  <c r="AG4606" i="1"/>
  <c r="AI4606" i="1"/>
  <c r="AJ4606" i="1"/>
  <c r="AL4606" i="1"/>
  <c r="AM4606" i="1"/>
  <c r="AQ4606" i="1"/>
  <c r="AS4606" i="1"/>
  <c r="A4607" i="1"/>
  <c r="B4607" i="1"/>
  <c r="C4607" i="1"/>
  <c r="J4607" i="1"/>
  <c r="K4607" i="1"/>
  <c r="M4607" i="1"/>
  <c r="AB4607" i="1"/>
  <c r="AF4607" i="1"/>
  <c r="AG4607" i="1"/>
  <c r="AI4607" i="1"/>
  <c r="AJ4607" i="1"/>
  <c r="AL4607" i="1"/>
  <c r="AM4607" i="1"/>
  <c r="AQ4607" i="1"/>
  <c r="AS4607" i="1"/>
  <c r="A4608" i="1"/>
  <c r="B4608" i="1"/>
  <c r="C4608" i="1"/>
  <c r="J4608" i="1"/>
  <c r="K4608" i="1"/>
  <c r="M4608" i="1"/>
  <c r="AB4608" i="1"/>
  <c r="AF4608" i="1"/>
  <c r="AG4608" i="1"/>
  <c r="AI4608" i="1"/>
  <c r="AJ4608" i="1"/>
  <c r="AL4608" i="1"/>
  <c r="AM4608" i="1"/>
  <c r="AQ4608" i="1"/>
  <c r="AS4608" i="1"/>
  <c r="A4609" i="1"/>
  <c r="B4609" i="1"/>
  <c r="C4609" i="1"/>
  <c r="J4609" i="1"/>
  <c r="K4609" i="1"/>
  <c r="M4609" i="1"/>
  <c r="AB4609" i="1"/>
  <c r="AF4609" i="1"/>
  <c r="AG4609" i="1"/>
  <c r="AI4609" i="1"/>
  <c r="AJ4609" i="1"/>
  <c r="AL4609" i="1"/>
  <c r="AM4609" i="1"/>
  <c r="AQ4609" i="1"/>
  <c r="AS4609" i="1"/>
  <c r="A4610" i="1"/>
  <c r="B4610" i="1"/>
  <c r="C4610" i="1"/>
  <c r="J4610" i="1"/>
  <c r="K4610" i="1"/>
  <c r="M4610" i="1"/>
  <c r="AB4610" i="1"/>
  <c r="AF4610" i="1"/>
  <c r="AG4610" i="1"/>
  <c r="AI4610" i="1"/>
  <c r="AJ4610" i="1"/>
  <c r="AL4610" i="1"/>
  <c r="AM4610" i="1"/>
  <c r="AQ4610" i="1"/>
  <c r="AS4610" i="1"/>
  <c r="A4611" i="1"/>
  <c r="B4611" i="1"/>
  <c r="C4611" i="1"/>
  <c r="J4611" i="1"/>
  <c r="K4611" i="1"/>
  <c r="M4611" i="1"/>
  <c r="AB4611" i="1"/>
  <c r="AF4611" i="1"/>
  <c r="AG4611" i="1"/>
  <c r="AI4611" i="1"/>
  <c r="AJ4611" i="1"/>
  <c r="AL4611" i="1"/>
  <c r="AM4611" i="1"/>
  <c r="AQ4611" i="1"/>
  <c r="AS4611" i="1"/>
  <c r="A4612" i="1"/>
  <c r="B4612" i="1"/>
  <c r="C4612" i="1"/>
  <c r="J4612" i="1"/>
  <c r="K4612" i="1"/>
  <c r="M4612" i="1"/>
  <c r="AB4612" i="1"/>
  <c r="AF4612" i="1"/>
  <c r="AG4612" i="1"/>
  <c r="AI4612" i="1"/>
  <c r="AJ4612" i="1"/>
  <c r="AL4612" i="1"/>
  <c r="AM4612" i="1"/>
  <c r="AQ4612" i="1"/>
  <c r="AS4612" i="1"/>
  <c r="A4613" i="1"/>
  <c r="B4613" i="1"/>
  <c r="C4613" i="1"/>
  <c r="J4613" i="1"/>
  <c r="K4613" i="1"/>
  <c r="M4613" i="1"/>
  <c r="AB4613" i="1"/>
  <c r="AF4613" i="1"/>
  <c r="AG4613" i="1"/>
  <c r="AI4613" i="1"/>
  <c r="AJ4613" i="1"/>
  <c r="AL4613" i="1"/>
  <c r="AM4613" i="1"/>
  <c r="AQ4613" i="1"/>
  <c r="AS4613" i="1"/>
  <c r="A4614" i="1"/>
  <c r="B4614" i="1"/>
  <c r="C4614" i="1"/>
  <c r="J4614" i="1"/>
  <c r="K4614" i="1"/>
  <c r="M4614" i="1"/>
  <c r="AB4614" i="1"/>
  <c r="AF4614" i="1"/>
  <c r="AG4614" i="1"/>
  <c r="AI4614" i="1"/>
  <c r="AJ4614" i="1"/>
  <c r="AL4614" i="1"/>
  <c r="AM4614" i="1"/>
  <c r="AQ4614" i="1"/>
  <c r="AS4614" i="1"/>
  <c r="A4615" i="1"/>
  <c r="B4615" i="1"/>
  <c r="C4615" i="1"/>
  <c r="J4615" i="1"/>
  <c r="K4615" i="1"/>
  <c r="M4615" i="1"/>
  <c r="AB4615" i="1"/>
  <c r="AF4615" i="1"/>
  <c r="AG4615" i="1"/>
  <c r="AI4615" i="1"/>
  <c r="AJ4615" i="1"/>
  <c r="AL4615" i="1"/>
  <c r="AM4615" i="1"/>
  <c r="AQ4615" i="1"/>
  <c r="AS4615" i="1"/>
  <c r="A4616" i="1"/>
  <c r="B4616" i="1"/>
  <c r="C4616" i="1"/>
  <c r="J4616" i="1"/>
  <c r="K4616" i="1"/>
  <c r="M4616" i="1"/>
  <c r="AB4616" i="1"/>
  <c r="AF4616" i="1"/>
  <c r="AG4616" i="1"/>
  <c r="AI4616" i="1"/>
  <c r="AJ4616" i="1"/>
  <c r="AL4616" i="1"/>
  <c r="AM4616" i="1"/>
  <c r="AQ4616" i="1"/>
  <c r="AS4616" i="1"/>
  <c r="A4617" i="1"/>
  <c r="B4617" i="1"/>
  <c r="C4617" i="1"/>
  <c r="J4617" i="1"/>
  <c r="K4617" i="1"/>
  <c r="M4617" i="1"/>
  <c r="AB4617" i="1"/>
  <c r="AF4617" i="1"/>
  <c r="AG4617" i="1"/>
  <c r="AI4617" i="1"/>
  <c r="AJ4617" i="1"/>
  <c r="AL4617" i="1"/>
  <c r="AM4617" i="1"/>
  <c r="AQ4617" i="1"/>
  <c r="AS4617" i="1"/>
  <c r="A4618" i="1"/>
  <c r="B4618" i="1"/>
  <c r="C4618" i="1"/>
  <c r="J4618" i="1"/>
  <c r="K4618" i="1"/>
  <c r="M4618" i="1"/>
  <c r="AB4618" i="1"/>
  <c r="AF4618" i="1"/>
  <c r="AG4618" i="1"/>
  <c r="AI4618" i="1"/>
  <c r="AJ4618" i="1"/>
  <c r="AL4618" i="1"/>
  <c r="AM4618" i="1"/>
  <c r="AQ4618" i="1"/>
  <c r="AS4618" i="1"/>
  <c r="A4619" i="1"/>
  <c r="B4619" i="1"/>
  <c r="C4619" i="1"/>
  <c r="J4619" i="1"/>
  <c r="K4619" i="1"/>
  <c r="M4619" i="1"/>
  <c r="AB4619" i="1"/>
  <c r="AF4619" i="1"/>
  <c r="AG4619" i="1"/>
  <c r="AI4619" i="1"/>
  <c r="AJ4619" i="1"/>
  <c r="AL4619" i="1"/>
  <c r="AM4619" i="1"/>
  <c r="AQ4619" i="1"/>
  <c r="AS4619" i="1"/>
  <c r="A4620" i="1"/>
  <c r="B4620" i="1"/>
  <c r="C4620" i="1"/>
  <c r="J4620" i="1"/>
  <c r="K4620" i="1"/>
  <c r="M4620" i="1"/>
  <c r="AB4620" i="1"/>
  <c r="AF4620" i="1"/>
  <c r="AG4620" i="1"/>
  <c r="AI4620" i="1"/>
  <c r="AJ4620" i="1"/>
  <c r="AL4620" i="1"/>
  <c r="AM4620" i="1"/>
  <c r="AQ4620" i="1"/>
  <c r="AS4620" i="1"/>
  <c r="A4621" i="1"/>
  <c r="B4621" i="1"/>
  <c r="C4621" i="1"/>
  <c r="J4621" i="1"/>
  <c r="K4621" i="1"/>
  <c r="M4621" i="1"/>
  <c r="AB4621" i="1"/>
  <c r="AF4621" i="1"/>
  <c r="AG4621" i="1"/>
  <c r="AI4621" i="1"/>
  <c r="AJ4621" i="1"/>
  <c r="AL4621" i="1"/>
  <c r="AM4621" i="1"/>
  <c r="AQ4621" i="1"/>
  <c r="AS4621" i="1"/>
  <c r="A4622" i="1"/>
  <c r="B4622" i="1"/>
  <c r="C4622" i="1"/>
  <c r="J4622" i="1"/>
  <c r="K4622" i="1"/>
  <c r="M4622" i="1"/>
  <c r="AB4622" i="1"/>
  <c r="AF4622" i="1"/>
  <c r="AG4622" i="1"/>
  <c r="AI4622" i="1"/>
  <c r="AJ4622" i="1"/>
  <c r="AL4622" i="1"/>
  <c r="AM4622" i="1"/>
  <c r="AQ4622" i="1"/>
  <c r="AS4622" i="1"/>
  <c r="A4623" i="1"/>
  <c r="B4623" i="1"/>
  <c r="C4623" i="1"/>
  <c r="J4623" i="1"/>
  <c r="K4623" i="1"/>
  <c r="M4623" i="1"/>
  <c r="AB4623" i="1"/>
  <c r="AF4623" i="1"/>
  <c r="AG4623" i="1"/>
  <c r="AI4623" i="1"/>
  <c r="AJ4623" i="1"/>
  <c r="AL4623" i="1"/>
  <c r="AM4623" i="1"/>
  <c r="AQ4623" i="1"/>
  <c r="AS4623" i="1"/>
  <c r="A4624" i="1"/>
  <c r="B4624" i="1"/>
  <c r="C4624" i="1"/>
  <c r="J4624" i="1"/>
  <c r="K4624" i="1"/>
  <c r="M4624" i="1"/>
  <c r="AB4624" i="1"/>
  <c r="AF4624" i="1"/>
  <c r="AG4624" i="1"/>
  <c r="AI4624" i="1"/>
  <c r="AJ4624" i="1"/>
  <c r="AL4624" i="1"/>
  <c r="AM4624" i="1"/>
  <c r="AQ4624" i="1"/>
  <c r="AS4624" i="1"/>
  <c r="A4625" i="1"/>
  <c r="B4625" i="1"/>
  <c r="C4625" i="1"/>
  <c r="J4625" i="1"/>
  <c r="K4625" i="1"/>
  <c r="M4625" i="1"/>
  <c r="AB4625" i="1"/>
  <c r="AF4625" i="1"/>
  <c r="AG4625" i="1"/>
  <c r="AI4625" i="1"/>
  <c r="AJ4625" i="1"/>
  <c r="AL4625" i="1"/>
  <c r="AM4625" i="1"/>
  <c r="AQ4625" i="1"/>
  <c r="AS4625" i="1"/>
  <c r="A4626" i="1"/>
  <c r="B4626" i="1"/>
  <c r="C4626" i="1"/>
  <c r="J4626" i="1"/>
  <c r="K4626" i="1"/>
  <c r="M4626" i="1"/>
  <c r="AB4626" i="1"/>
  <c r="AF4626" i="1"/>
  <c r="AG4626" i="1"/>
  <c r="AI4626" i="1"/>
  <c r="AJ4626" i="1"/>
  <c r="AL4626" i="1"/>
  <c r="AM4626" i="1"/>
  <c r="AQ4626" i="1"/>
  <c r="AS4626" i="1"/>
  <c r="A4627" i="1"/>
  <c r="B4627" i="1"/>
  <c r="C4627" i="1"/>
  <c r="J4627" i="1"/>
  <c r="K4627" i="1"/>
  <c r="M4627" i="1"/>
  <c r="AB4627" i="1"/>
  <c r="AF4627" i="1"/>
  <c r="AG4627" i="1"/>
  <c r="AI4627" i="1"/>
  <c r="AJ4627" i="1"/>
  <c r="AL4627" i="1"/>
  <c r="AM4627" i="1"/>
  <c r="AQ4627" i="1"/>
  <c r="AS4627" i="1"/>
  <c r="A4628" i="1"/>
  <c r="B4628" i="1"/>
  <c r="C4628" i="1"/>
  <c r="J4628" i="1"/>
  <c r="K4628" i="1"/>
  <c r="M4628" i="1"/>
  <c r="AB4628" i="1"/>
  <c r="AF4628" i="1"/>
  <c r="AG4628" i="1"/>
  <c r="AI4628" i="1"/>
  <c r="AJ4628" i="1"/>
  <c r="AL4628" i="1"/>
  <c r="AM4628" i="1"/>
  <c r="AQ4628" i="1"/>
  <c r="AS4628" i="1"/>
  <c r="A4629" i="1"/>
  <c r="B4629" i="1"/>
  <c r="C4629" i="1"/>
  <c r="J4629" i="1"/>
  <c r="K4629" i="1"/>
  <c r="M4629" i="1"/>
  <c r="AB4629" i="1"/>
  <c r="AF4629" i="1"/>
  <c r="AG4629" i="1"/>
  <c r="AI4629" i="1"/>
  <c r="AJ4629" i="1"/>
  <c r="AL4629" i="1"/>
  <c r="AM4629" i="1"/>
  <c r="AQ4629" i="1"/>
  <c r="AS4629" i="1"/>
  <c r="A4630" i="1"/>
  <c r="B4630" i="1"/>
  <c r="C4630" i="1"/>
  <c r="J4630" i="1"/>
  <c r="K4630" i="1"/>
  <c r="M4630" i="1"/>
  <c r="AB4630" i="1"/>
  <c r="AF4630" i="1"/>
  <c r="AG4630" i="1"/>
  <c r="AI4630" i="1"/>
  <c r="AJ4630" i="1"/>
  <c r="AL4630" i="1"/>
  <c r="AM4630" i="1"/>
  <c r="AQ4630" i="1"/>
  <c r="AS4630" i="1"/>
  <c r="A4631" i="1"/>
  <c r="B4631" i="1"/>
  <c r="C4631" i="1"/>
  <c r="J4631" i="1"/>
  <c r="K4631" i="1"/>
  <c r="M4631" i="1"/>
  <c r="AB4631" i="1"/>
  <c r="AF4631" i="1"/>
  <c r="AG4631" i="1"/>
  <c r="AI4631" i="1"/>
  <c r="AJ4631" i="1"/>
  <c r="AL4631" i="1"/>
  <c r="AM4631" i="1"/>
  <c r="AQ4631" i="1"/>
  <c r="AS4631" i="1"/>
  <c r="A4632" i="1"/>
  <c r="B4632" i="1"/>
  <c r="C4632" i="1"/>
  <c r="J4632" i="1"/>
  <c r="K4632" i="1"/>
  <c r="M4632" i="1"/>
  <c r="AB4632" i="1"/>
  <c r="AF4632" i="1"/>
  <c r="AG4632" i="1"/>
  <c r="AI4632" i="1"/>
  <c r="AJ4632" i="1"/>
  <c r="AL4632" i="1"/>
  <c r="AM4632" i="1"/>
  <c r="AQ4632" i="1"/>
  <c r="AS4632" i="1"/>
  <c r="A4633" i="1"/>
  <c r="B4633" i="1"/>
  <c r="C4633" i="1"/>
  <c r="J4633" i="1"/>
  <c r="K4633" i="1"/>
  <c r="M4633" i="1"/>
  <c r="AB4633" i="1"/>
  <c r="AF4633" i="1"/>
  <c r="AG4633" i="1"/>
  <c r="AI4633" i="1"/>
  <c r="AJ4633" i="1"/>
  <c r="AL4633" i="1"/>
  <c r="AM4633" i="1"/>
  <c r="AQ4633" i="1"/>
  <c r="AS4633" i="1"/>
  <c r="A4634" i="1"/>
  <c r="B4634" i="1"/>
  <c r="C4634" i="1"/>
  <c r="J4634" i="1"/>
  <c r="K4634" i="1"/>
  <c r="M4634" i="1"/>
  <c r="AB4634" i="1"/>
  <c r="AF4634" i="1"/>
  <c r="AG4634" i="1"/>
  <c r="AI4634" i="1"/>
  <c r="AJ4634" i="1"/>
  <c r="AL4634" i="1"/>
  <c r="AM4634" i="1"/>
  <c r="AQ4634" i="1"/>
  <c r="AS4634" i="1"/>
  <c r="A4635" i="1"/>
  <c r="B4635" i="1"/>
  <c r="C4635" i="1"/>
  <c r="J4635" i="1"/>
  <c r="K4635" i="1"/>
  <c r="M4635" i="1"/>
  <c r="AB4635" i="1"/>
  <c r="AF4635" i="1"/>
  <c r="AG4635" i="1"/>
  <c r="AI4635" i="1"/>
  <c r="AJ4635" i="1"/>
  <c r="AL4635" i="1"/>
  <c r="AM4635" i="1"/>
  <c r="AQ4635" i="1"/>
  <c r="AS4635" i="1"/>
  <c r="A4636" i="1"/>
  <c r="B4636" i="1"/>
  <c r="C4636" i="1"/>
  <c r="J4636" i="1"/>
  <c r="K4636" i="1"/>
  <c r="M4636" i="1"/>
  <c r="AB4636" i="1"/>
  <c r="AF4636" i="1"/>
  <c r="AG4636" i="1"/>
  <c r="AI4636" i="1"/>
  <c r="AJ4636" i="1"/>
  <c r="AL4636" i="1"/>
  <c r="AM4636" i="1"/>
  <c r="AQ4636" i="1"/>
  <c r="AS4636" i="1"/>
  <c r="A4637" i="1"/>
  <c r="B4637" i="1"/>
  <c r="C4637" i="1"/>
  <c r="J4637" i="1"/>
  <c r="K4637" i="1"/>
  <c r="M4637" i="1"/>
  <c r="AB4637" i="1"/>
  <c r="AF4637" i="1"/>
  <c r="AG4637" i="1"/>
  <c r="AI4637" i="1"/>
  <c r="AJ4637" i="1"/>
  <c r="AL4637" i="1"/>
  <c r="AM4637" i="1"/>
  <c r="AQ4637" i="1"/>
  <c r="AS4637" i="1"/>
  <c r="A4638" i="1"/>
  <c r="B4638" i="1"/>
  <c r="C4638" i="1"/>
  <c r="J4638" i="1"/>
  <c r="K4638" i="1"/>
  <c r="M4638" i="1"/>
  <c r="AB4638" i="1"/>
  <c r="AF4638" i="1"/>
  <c r="AG4638" i="1"/>
  <c r="AI4638" i="1"/>
  <c r="AJ4638" i="1"/>
  <c r="AL4638" i="1"/>
  <c r="AM4638" i="1"/>
  <c r="AQ4638" i="1"/>
  <c r="AS4638" i="1"/>
  <c r="A4639" i="1"/>
  <c r="B4639" i="1"/>
  <c r="C4639" i="1"/>
  <c r="J4639" i="1"/>
  <c r="K4639" i="1"/>
  <c r="M4639" i="1"/>
  <c r="AB4639" i="1"/>
  <c r="AF4639" i="1"/>
  <c r="AG4639" i="1"/>
  <c r="AI4639" i="1"/>
  <c r="AJ4639" i="1"/>
  <c r="AL4639" i="1"/>
  <c r="AM4639" i="1"/>
  <c r="AQ4639" i="1"/>
  <c r="AS4639" i="1"/>
  <c r="A4640" i="1"/>
  <c r="B4640" i="1"/>
  <c r="C4640" i="1"/>
  <c r="J4640" i="1"/>
  <c r="K4640" i="1"/>
  <c r="M4640" i="1"/>
  <c r="AB4640" i="1"/>
  <c r="AF4640" i="1"/>
  <c r="AG4640" i="1"/>
  <c r="AI4640" i="1"/>
  <c r="AJ4640" i="1"/>
  <c r="AL4640" i="1"/>
  <c r="AM4640" i="1"/>
  <c r="AQ4640" i="1"/>
  <c r="AS4640" i="1"/>
  <c r="A4641" i="1"/>
  <c r="B4641" i="1"/>
  <c r="C4641" i="1"/>
  <c r="J4641" i="1"/>
  <c r="K4641" i="1"/>
  <c r="M4641" i="1"/>
  <c r="AB4641" i="1"/>
  <c r="AF4641" i="1"/>
  <c r="AG4641" i="1"/>
  <c r="AI4641" i="1"/>
  <c r="AJ4641" i="1"/>
  <c r="AL4641" i="1"/>
  <c r="AM4641" i="1"/>
  <c r="AQ4641" i="1"/>
  <c r="AS4641" i="1"/>
  <c r="A4642" i="1"/>
  <c r="B4642" i="1"/>
  <c r="C4642" i="1"/>
  <c r="J4642" i="1"/>
  <c r="K4642" i="1"/>
  <c r="M4642" i="1"/>
  <c r="AB4642" i="1"/>
  <c r="AF4642" i="1"/>
  <c r="AG4642" i="1"/>
  <c r="AI4642" i="1"/>
  <c r="AJ4642" i="1"/>
  <c r="AL4642" i="1"/>
  <c r="AM4642" i="1"/>
  <c r="AQ4642" i="1"/>
  <c r="AS4642" i="1"/>
  <c r="A4643" i="1"/>
  <c r="B4643" i="1"/>
  <c r="C4643" i="1"/>
  <c r="J4643" i="1"/>
  <c r="K4643" i="1"/>
  <c r="M4643" i="1"/>
  <c r="AB4643" i="1"/>
  <c r="AF4643" i="1"/>
  <c r="AG4643" i="1"/>
  <c r="AI4643" i="1"/>
  <c r="AJ4643" i="1"/>
  <c r="AL4643" i="1"/>
  <c r="AM4643" i="1"/>
  <c r="AQ4643" i="1"/>
  <c r="AS4643" i="1"/>
  <c r="A4644" i="1"/>
  <c r="B4644" i="1"/>
  <c r="C4644" i="1"/>
  <c r="J4644" i="1"/>
  <c r="K4644" i="1"/>
  <c r="M4644" i="1"/>
  <c r="AB4644" i="1"/>
  <c r="AF4644" i="1"/>
  <c r="AG4644" i="1"/>
  <c r="AI4644" i="1"/>
  <c r="AJ4644" i="1"/>
  <c r="AL4644" i="1"/>
  <c r="AM4644" i="1"/>
  <c r="AQ4644" i="1"/>
  <c r="AS4644" i="1"/>
  <c r="A4645" i="1"/>
  <c r="B4645" i="1"/>
  <c r="C4645" i="1"/>
  <c r="J4645" i="1"/>
  <c r="K4645" i="1"/>
  <c r="M4645" i="1"/>
  <c r="AB4645" i="1"/>
  <c r="AF4645" i="1"/>
  <c r="AG4645" i="1"/>
  <c r="AI4645" i="1"/>
  <c r="AJ4645" i="1"/>
  <c r="AL4645" i="1"/>
  <c r="AM4645" i="1"/>
  <c r="AQ4645" i="1"/>
  <c r="AS4645" i="1"/>
  <c r="A4646" i="1"/>
  <c r="B4646" i="1"/>
  <c r="C4646" i="1"/>
  <c r="J4646" i="1"/>
  <c r="K4646" i="1"/>
  <c r="M4646" i="1"/>
  <c r="AB4646" i="1"/>
  <c r="AF4646" i="1"/>
  <c r="AG4646" i="1"/>
  <c r="AI4646" i="1"/>
  <c r="AJ4646" i="1"/>
  <c r="AL4646" i="1"/>
  <c r="AM4646" i="1"/>
  <c r="AQ4646" i="1"/>
  <c r="AS4646" i="1"/>
  <c r="A4647" i="1"/>
  <c r="B4647" i="1"/>
  <c r="C4647" i="1"/>
  <c r="J4647" i="1"/>
  <c r="K4647" i="1"/>
  <c r="M4647" i="1"/>
  <c r="AB4647" i="1"/>
  <c r="AF4647" i="1"/>
  <c r="AG4647" i="1"/>
  <c r="AI4647" i="1"/>
  <c r="AJ4647" i="1"/>
  <c r="AL4647" i="1"/>
  <c r="AM4647" i="1"/>
  <c r="AQ4647" i="1"/>
  <c r="AS4647" i="1"/>
  <c r="A4648" i="1"/>
  <c r="B4648" i="1"/>
  <c r="C4648" i="1"/>
  <c r="J4648" i="1"/>
  <c r="K4648" i="1"/>
  <c r="M4648" i="1"/>
  <c r="AB4648" i="1"/>
  <c r="AF4648" i="1"/>
  <c r="AG4648" i="1"/>
  <c r="AI4648" i="1"/>
  <c r="AJ4648" i="1"/>
  <c r="AL4648" i="1"/>
  <c r="AM4648" i="1"/>
  <c r="AQ4648" i="1"/>
  <c r="AS4648" i="1"/>
  <c r="A4649" i="1"/>
  <c r="B4649" i="1"/>
  <c r="C4649" i="1"/>
  <c r="J4649" i="1"/>
  <c r="K4649" i="1"/>
  <c r="M4649" i="1"/>
  <c r="AB4649" i="1"/>
  <c r="AF4649" i="1"/>
  <c r="AG4649" i="1"/>
  <c r="AI4649" i="1"/>
  <c r="AJ4649" i="1"/>
  <c r="AL4649" i="1"/>
  <c r="AM4649" i="1"/>
  <c r="AQ4649" i="1"/>
  <c r="AS4649" i="1"/>
  <c r="A4650" i="1"/>
  <c r="B4650" i="1"/>
  <c r="C4650" i="1"/>
  <c r="J4650" i="1"/>
  <c r="K4650" i="1"/>
  <c r="M4650" i="1"/>
  <c r="AB4650" i="1"/>
  <c r="AF4650" i="1"/>
  <c r="AG4650" i="1"/>
  <c r="AI4650" i="1"/>
  <c r="AJ4650" i="1"/>
  <c r="AL4650" i="1"/>
  <c r="AM4650" i="1"/>
  <c r="AQ4650" i="1"/>
  <c r="AS4650" i="1"/>
  <c r="A4651" i="1"/>
  <c r="B4651" i="1"/>
  <c r="C4651" i="1"/>
  <c r="J4651" i="1"/>
  <c r="K4651" i="1"/>
  <c r="M4651" i="1"/>
  <c r="AB4651" i="1"/>
  <c r="AF4651" i="1"/>
  <c r="AG4651" i="1"/>
  <c r="AI4651" i="1"/>
  <c r="AJ4651" i="1"/>
  <c r="AL4651" i="1"/>
  <c r="AM4651" i="1"/>
  <c r="AQ4651" i="1"/>
  <c r="AS4651" i="1"/>
  <c r="A4652" i="1"/>
  <c r="B4652" i="1"/>
  <c r="C4652" i="1"/>
  <c r="J4652" i="1"/>
  <c r="K4652" i="1"/>
  <c r="M4652" i="1"/>
  <c r="AB4652" i="1"/>
  <c r="AF4652" i="1"/>
  <c r="AG4652" i="1"/>
  <c r="AI4652" i="1"/>
  <c r="AJ4652" i="1"/>
  <c r="AL4652" i="1"/>
  <c r="AM4652" i="1"/>
  <c r="AQ4652" i="1"/>
  <c r="AS4652" i="1"/>
  <c r="A4653" i="1"/>
  <c r="B4653" i="1"/>
  <c r="C4653" i="1"/>
  <c r="J4653" i="1"/>
  <c r="K4653" i="1"/>
  <c r="M4653" i="1"/>
  <c r="AB4653" i="1"/>
  <c r="AF4653" i="1"/>
  <c r="AG4653" i="1"/>
  <c r="AI4653" i="1"/>
  <c r="AJ4653" i="1"/>
  <c r="AL4653" i="1"/>
  <c r="AM4653" i="1"/>
  <c r="AQ4653" i="1"/>
  <c r="AS4653" i="1"/>
  <c r="A4654" i="1"/>
  <c r="B4654" i="1"/>
  <c r="C4654" i="1"/>
  <c r="J4654" i="1"/>
  <c r="K4654" i="1"/>
  <c r="M4654" i="1"/>
  <c r="AB4654" i="1"/>
  <c r="AF4654" i="1"/>
  <c r="AG4654" i="1"/>
  <c r="AI4654" i="1"/>
  <c r="AJ4654" i="1"/>
  <c r="AL4654" i="1"/>
  <c r="AM4654" i="1"/>
  <c r="AQ4654" i="1"/>
  <c r="AS4654" i="1"/>
  <c r="A4655" i="1"/>
  <c r="B4655" i="1"/>
  <c r="C4655" i="1"/>
  <c r="J4655" i="1"/>
  <c r="K4655" i="1"/>
  <c r="M4655" i="1"/>
  <c r="AB4655" i="1"/>
  <c r="AF4655" i="1"/>
  <c r="AG4655" i="1"/>
  <c r="AI4655" i="1"/>
  <c r="AJ4655" i="1"/>
  <c r="AL4655" i="1"/>
  <c r="AM4655" i="1"/>
  <c r="AQ4655" i="1"/>
  <c r="AS4655" i="1"/>
  <c r="A4656" i="1"/>
  <c r="B4656" i="1"/>
  <c r="C4656" i="1"/>
  <c r="J4656" i="1"/>
  <c r="K4656" i="1"/>
  <c r="M4656" i="1"/>
  <c r="AB4656" i="1"/>
  <c r="AF4656" i="1"/>
  <c r="AG4656" i="1"/>
  <c r="AI4656" i="1"/>
  <c r="AJ4656" i="1"/>
  <c r="AL4656" i="1"/>
  <c r="AM4656" i="1"/>
  <c r="AQ4656" i="1"/>
  <c r="AS4656" i="1"/>
  <c r="A4657" i="1"/>
  <c r="B4657" i="1"/>
  <c r="C4657" i="1"/>
  <c r="J4657" i="1"/>
  <c r="K4657" i="1"/>
  <c r="M4657" i="1"/>
  <c r="AB4657" i="1"/>
  <c r="AF4657" i="1"/>
  <c r="AG4657" i="1"/>
  <c r="AI4657" i="1"/>
  <c r="AJ4657" i="1"/>
  <c r="AL4657" i="1"/>
  <c r="AM4657" i="1"/>
  <c r="AQ4657" i="1"/>
  <c r="AS4657" i="1"/>
  <c r="A4658" i="1"/>
  <c r="B4658" i="1"/>
  <c r="C4658" i="1"/>
  <c r="J4658" i="1"/>
  <c r="K4658" i="1"/>
  <c r="M4658" i="1"/>
  <c r="AB4658" i="1"/>
  <c r="AF4658" i="1"/>
  <c r="AG4658" i="1"/>
  <c r="AI4658" i="1"/>
  <c r="AJ4658" i="1"/>
  <c r="AL4658" i="1"/>
  <c r="AM4658" i="1"/>
  <c r="AQ4658" i="1"/>
  <c r="AS4658" i="1"/>
  <c r="A4659" i="1"/>
  <c r="B4659" i="1"/>
  <c r="C4659" i="1"/>
  <c r="J4659" i="1"/>
  <c r="K4659" i="1"/>
  <c r="M4659" i="1"/>
  <c r="AB4659" i="1"/>
  <c r="AF4659" i="1"/>
  <c r="AG4659" i="1"/>
  <c r="AI4659" i="1"/>
  <c r="AJ4659" i="1"/>
  <c r="AL4659" i="1"/>
  <c r="AM4659" i="1"/>
  <c r="AQ4659" i="1"/>
  <c r="AS4659" i="1"/>
  <c r="A4660" i="1"/>
  <c r="B4660" i="1"/>
  <c r="C4660" i="1"/>
  <c r="J4660" i="1"/>
  <c r="K4660" i="1"/>
  <c r="M4660" i="1"/>
  <c r="AB4660" i="1"/>
  <c r="AF4660" i="1"/>
  <c r="AG4660" i="1"/>
  <c r="AI4660" i="1"/>
  <c r="AJ4660" i="1"/>
  <c r="AL4660" i="1"/>
  <c r="AM4660" i="1"/>
  <c r="AQ4660" i="1"/>
  <c r="AS4660" i="1"/>
  <c r="A4661" i="1"/>
  <c r="B4661" i="1"/>
  <c r="C4661" i="1"/>
  <c r="J4661" i="1"/>
  <c r="K4661" i="1"/>
  <c r="M4661" i="1"/>
  <c r="AB4661" i="1"/>
  <c r="AF4661" i="1"/>
  <c r="AG4661" i="1"/>
  <c r="AI4661" i="1"/>
  <c r="AJ4661" i="1"/>
  <c r="AL4661" i="1"/>
  <c r="AM4661" i="1"/>
  <c r="AQ4661" i="1"/>
  <c r="AS4661" i="1"/>
  <c r="A4662" i="1"/>
  <c r="B4662" i="1"/>
  <c r="C4662" i="1"/>
  <c r="J4662" i="1"/>
  <c r="K4662" i="1"/>
  <c r="M4662" i="1"/>
  <c r="AB4662" i="1"/>
  <c r="AF4662" i="1"/>
  <c r="AG4662" i="1"/>
  <c r="AI4662" i="1"/>
  <c r="AJ4662" i="1"/>
  <c r="AL4662" i="1"/>
  <c r="AM4662" i="1"/>
  <c r="AQ4662" i="1"/>
  <c r="AS4662" i="1"/>
  <c r="A4663" i="1"/>
  <c r="B4663" i="1"/>
  <c r="C4663" i="1"/>
  <c r="J4663" i="1"/>
  <c r="K4663" i="1"/>
  <c r="M4663" i="1"/>
  <c r="AB4663" i="1"/>
  <c r="AF4663" i="1"/>
  <c r="AG4663" i="1"/>
  <c r="AI4663" i="1"/>
  <c r="AJ4663" i="1"/>
  <c r="AL4663" i="1"/>
  <c r="AM4663" i="1"/>
  <c r="AQ4663" i="1"/>
  <c r="AS4663" i="1"/>
  <c r="A4664" i="1"/>
  <c r="B4664" i="1"/>
  <c r="C4664" i="1"/>
  <c r="J4664" i="1"/>
  <c r="K4664" i="1"/>
  <c r="M4664" i="1"/>
  <c r="AB4664" i="1"/>
  <c r="AF4664" i="1"/>
  <c r="AG4664" i="1"/>
  <c r="AI4664" i="1"/>
  <c r="AJ4664" i="1"/>
  <c r="AL4664" i="1"/>
  <c r="AM4664" i="1"/>
  <c r="AQ4664" i="1"/>
  <c r="AS4664" i="1"/>
  <c r="A4665" i="1"/>
  <c r="B4665" i="1"/>
  <c r="C4665" i="1"/>
  <c r="J4665" i="1"/>
  <c r="K4665" i="1"/>
  <c r="M4665" i="1"/>
  <c r="AB4665" i="1"/>
  <c r="AF4665" i="1"/>
  <c r="AG4665" i="1"/>
  <c r="AI4665" i="1"/>
  <c r="AJ4665" i="1"/>
  <c r="AL4665" i="1"/>
  <c r="AM4665" i="1"/>
  <c r="AQ4665" i="1"/>
  <c r="AS4665" i="1"/>
  <c r="A4666" i="1"/>
  <c r="B4666" i="1"/>
  <c r="C4666" i="1"/>
  <c r="J4666" i="1"/>
  <c r="K4666" i="1"/>
  <c r="M4666" i="1"/>
  <c r="AB4666" i="1"/>
  <c r="AF4666" i="1"/>
  <c r="AG4666" i="1"/>
  <c r="AI4666" i="1"/>
  <c r="AJ4666" i="1"/>
  <c r="AL4666" i="1"/>
  <c r="AM4666" i="1"/>
  <c r="AQ4666" i="1"/>
  <c r="AS4666" i="1"/>
  <c r="A4667" i="1"/>
  <c r="B4667" i="1"/>
  <c r="C4667" i="1"/>
  <c r="J4667" i="1"/>
  <c r="K4667" i="1"/>
  <c r="M4667" i="1"/>
  <c r="AB4667" i="1"/>
  <c r="AF4667" i="1"/>
  <c r="AG4667" i="1"/>
  <c r="AI4667" i="1"/>
  <c r="AJ4667" i="1"/>
  <c r="AL4667" i="1"/>
  <c r="AM4667" i="1"/>
  <c r="AQ4667" i="1"/>
  <c r="AS4667" i="1"/>
  <c r="A4668" i="1"/>
  <c r="B4668" i="1"/>
  <c r="C4668" i="1"/>
  <c r="J4668" i="1"/>
  <c r="K4668" i="1"/>
  <c r="M4668" i="1"/>
  <c r="AB4668" i="1"/>
  <c r="AF4668" i="1"/>
  <c r="AG4668" i="1"/>
  <c r="AI4668" i="1"/>
  <c r="AJ4668" i="1"/>
  <c r="AL4668" i="1"/>
  <c r="AM4668" i="1"/>
  <c r="AQ4668" i="1"/>
  <c r="AS4668" i="1"/>
  <c r="A4669" i="1"/>
  <c r="B4669" i="1"/>
  <c r="C4669" i="1"/>
  <c r="J4669" i="1"/>
  <c r="K4669" i="1"/>
  <c r="M4669" i="1"/>
  <c r="AB4669" i="1"/>
  <c r="AF4669" i="1"/>
  <c r="AG4669" i="1"/>
  <c r="AI4669" i="1"/>
  <c r="AJ4669" i="1"/>
  <c r="AL4669" i="1"/>
  <c r="AM4669" i="1"/>
  <c r="AQ4669" i="1"/>
  <c r="AS4669" i="1"/>
  <c r="A4670" i="1"/>
  <c r="B4670" i="1"/>
  <c r="C4670" i="1"/>
  <c r="J4670" i="1"/>
  <c r="K4670" i="1"/>
  <c r="M4670" i="1"/>
  <c r="AB4670" i="1"/>
  <c r="AF4670" i="1"/>
  <c r="AG4670" i="1"/>
  <c r="AI4670" i="1"/>
  <c r="AJ4670" i="1"/>
  <c r="AL4670" i="1"/>
  <c r="AM4670" i="1"/>
  <c r="AQ4670" i="1"/>
  <c r="AS4670" i="1"/>
  <c r="A4671" i="1"/>
  <c r="B4671" i="1"/>
  <c r="C4671" i="1"/>
  <c r="J4671" i="1"/>
  <c r="K4671" i="1"/>
  <c r="M4671" i="1"/>
  <c r="AB4671" i="1"/>
  <c r="AF4671" i="1"/>
  <c r="AG4671" i="1"/>
  <c r="AI4671" i="1"/>
  <c r="AJ4671" i="1"/>
  <c r="AL4671" i="1"/>
  <c r="AM4671" i="1"/>
  <c r="AQ4671" i="1"/>
  <c r="AS4671" i="1"/>
  <c r="A4672" i="1"/>
  <c r="B4672" i="1"/>
  <c r="C4672" i="1"/>
  <c r="J4672" i="1"/>
  <c r="K4672" i="1"/>
  <c r="M4672" i="1"/>
  <c r="AB4672" i="1"/>
  <c r="AF4672" i="1"/>
  <c r="AG4672" i="1"/>
  <c r="AI4672" i="1"/>
  <c r="AJ4672" i="1"/>
  <c r="AL4672" i="1"/>
  <c r="AM4672" i="1"/>
  <c r="AQ4672" i="1"/>
  <c r="AS4672" i="1"/>
  <c r="A4673" i="1"/>
  <c r="B4673" i="1"/>
  <c r="C4673" i="1"/>
  <c r="J4673" i="1"/>
  <c r="K4673" i="1"/>
  <c r="M4673" i="1"/>
  <c r="AB4673" i="1"/>
  <c r="AF4673" i="1"/>
  <c r="AG4673" i="1"/>
  <c r="AI4673" i="1"/>
  <c r="AJ4673" i="1"/>
  <c r="AL4673" i="1"/>
  <c r="AM4673" i="1"/>
  <c r="AQ4673" i="1"/>
  <c r="AS4673" i="1"/>
  <c r="A4674" i="1"/>
  <c r="B4674" i="1"/>
  <c r="C4674" i="1"/>
  <c r="J4674" i="1"/>
  <c r="K4674" i="1"/>
  <c r="M4674" i="1"/>
  <c r="AB4674" i="1"/>
  <c r="AF4674" i="1"/>
  <c r="AG4674" i="1"/>
  <c r="AI4674" i="1"/>
  <c r="AJ4674" i="1"/>
  <c r="AL4674" i="1"/>
  <c r="AM4674" i="1"/>
  <c r="AQ4674" i="1"/>
  <c r="AS4674" i="1"/>
  <c r="A4675" i="1"/>
  <c r="B4675" i="1"/>
  <c r="C4675" i="1"/>
  <c r="J4675" i="1"/>
  <c r="K4675" i="1"/>
  <c r="M4675" i="1"/>
  <c r="AB4675" i="1"/>
  <c r="AF4675" i="1"/>
  <c r="AG4675" i="1"/>
  <c r="AI4675" i="1"/>
  <c r="AJ4675" i="1"/>
  <c r="AL4675" i="1"/>
  <c r="AM4675" i="1"/>
  <c r="AQ4675" i="1"/>
  <c r="AS4675" i="1"/>
  <c r="A4676" i="1"/>
  <c r="B4676" i="1"/>
  <c r="C4676" i="1"/>
  <c r="J4676" i="1"/>
  <c r="K4676" i="1"/>
  <c r="M4676" i="1"/>
  <c r="AB4676" i="1"/>
  <c r="AF4676" i="1"/>
  <c r="AG4676" i="1"/>
  <c r="AI4676" i="1"/>
  <c r="AJ4676" i="1"/>
  <c r="AL4676" i="1"/>
  <c r="AM4676" i="1"/>
  <c r="AQ4676" i="1"/>
  <c r="AS4676" i="1"/>
  <c r="A4677" i="1"/>
  <c r="B4677" i="1"/>
  <c r="C4677" i="1"/>
  <c r="J4677" i="1"/>
  <c r="K4677" i="1"/>
  <c r="M4677" i="1"/>
  <c r="AB4677" i="1"/>
  <c r="AF4677" i="1"/>
  <c r="AG4677" i="1"/>
  <c r="AI4677" i="1"/>
  <c r="AJ4677" i="1"/>
  <c r="AL4677" i="1"/>
  <c r="AM4677" i="1"/>
  <c r="AQ4677" i="1"/>
  <c r="AS4677" i="1"/>
  <c r="A4678" i="1"/>
  <c r="B4678" i="1"/>
  <c r="C4678" i="1"/>
  <c r="J4678" i="1"/>
  <c r="K4678" i="1"/>
  <c r="M4678" i="1"/>
  <c r="AB4678" i="1"/>
  <c r="AF4678" i="1"/>
  <c r="AG4678" i="1"/>
  <c r="AI4678" i="1"/>
  <c r="AJ4678" i="1"/>
  <c r="AL4678" i="1"/>
  <c r="AM4678" i="1"/>
  <c r="AQ4678" i="1"/>
  <c r="AS4678" i="1"/>
  <c r="A4679" i="1"/>
  <c r="B4679" i="1"/>
  <c r="C4679" i="1"/>
  <c r="J4679" i="1"/>
  <c r="K4679" i="1"/>
  <c r="M4679" i="1"/>
  <c r="AB4679" i="1"/>
  <c r="AF4679" i="1"/>
  <c r="AG4679" i="1"/>
  <c r="AI4679" i="1"/>
  <c r="AJ4679" i="1"/>
  <c r="AL4679" i="1"/>
  <c r="AM4679" i="1"/>
  <c r="AQ4679" i="1"/>
  <c r="AS4679" i="1"/>
  <c r="A4680" i="1"/>
  <c r="B4680" i="1"/>
  <c r="C4680" i="1"/>
  <c r="J4680" i="1"/>
  <c r="K4680" i="1"/>
  <c r="M4680" i="1"/>
  <c r="AB4680" i="1"/>
  <c r="AF4680" i="1"/>
  <c r="AG4680" i="1"/>
  <c r="AI4680" i="1"/>
  <c r="AJ4680" i="1"/>
  <c r="AL4680" i="1"/>
  <c r="AM4680" i="1"/>
  <c r="AQ4680" i="1"/>
  <c r="AS4680" i="1"/>
  <c r="A4681" i="1"/>
  <c r="B4681" i="1"/>
  <c r="C4681" i="1"/>
  <c r="J4681" i="1"/>
  <c r="K4681" i="1"/>
  <c r="M4681" i="1"/>
  <c r="AB4681" i="1"/>
  <c r="AF4681" i="1"/>
  <c r="AG4681" i="1"/>
  <c r="AI4681" i="1"/>
  <c r="AJ4681" i="1"/>
  <c r="AL4681" i="1"/>
  <c r="AM4681" i="1"/>
  <c r="AQ4681" i="1"/>
  <c r="AS4681" i="1"/>
  <c r="A4682" i="1"/>
  <c r="B4682" i="1"/>
  <c r="C4682" i="1"/>
  <c r="J4682" i="1"/>
  <c r="K4682" i="1"/>
  <c r="M4682" i="1"/>
  <c r="AB4682" i="1"/>
  <c r="AF4682" i="1"/>
  <c r="AG4682" i="1"/>
  <c r="AI4682" i="1"/>
  <c r="AJ4682" i="1"/>
  <c r="AL4682" i="1"/>
  <c r="AM4682" i="1"/>
  <c r="AQ4682" i="1"/>
  <c r="AS4682" i="1"/>
  <c r="A4683" i="1"/>
  <c r="B4683" i="1"/>
  <c r="C4683" i="1"/>
  <c r="J4683" i="1"/>
  <c r="K4683" i="1"/>
  <c r="M4683" i="1"/>
  <c r="AB4683" i="1"/>
  <c r="AF4683" i="1"/>
  <c r="AG4683" i="1"/>
  <c r="AI4683" i="1"/>
  <c r="AJ4683" i="1"/>
  <c r="AL4683" i="1"/>
  <c r="AM4683" i="1"/>
  <c r="AQ4683" i="1"/>
  <c r="AS4683" i="1"/>
  <c r="A4684" i="1"/>
  <c r="B4684" i="1"/>
  <c r="C4684" i="1"/>
  <c r="J4684" i="1"/>
  <c r="K4684" i="1"/>
  <c r="M4684" i="1"/>
  <c r="AB4684" i="1"/>
  <c r="AF4684" i="1"/>
  <c r="AG4684" i="1"/>
  <c r="AI4684" i="1"/>
  <c r="AJ4684" i="1"/>
  <c r="AL4684" i="1"/>
  <c r="AM4684" i="1"/>
  <c r="AQ4684" i="1"/>
  <c r="AS4684" i="1"/>
  <c r="A4685" i="1"/>
  <c r="B4685" i="1"/>
  <c r="C4685" i="1"/>
  <c r="J4685" i="1"/>
  <c r="K4685" i="1"/>
  <c r="M4685" i="1"/>
  <c r="AB4685" i="1"/>
  <c r="AF4685" i="1"/>
  <c r="AG4685" i="1"/>
  <c r="AI4685" i="1"/>
  <c r="AJ4685" i="1"/>
  <c r="AL4685" i="1"/>
  <c r="AM4685" i="1"/>
  <c r="AQ4685" i="1"/>
  <c r="AS4685" i="1"/>
  <c r="A4686" i="1"/>
  <c r="B4686" i="1"/>
  <c r="C4686" i="1"/>
  <c r="J4686" i="1"/>
  <c r="K4686" i="1"/>
  <c r="M4686" i="1"/>
  <c r="AB4686" i="1"/>
  <c r="AF4686" i="1"/>
  <c r="AG4686" i="1"/>
  <c r="AI4686" i="1"/>
  <c r="AJ4686" i="1"/>
  <c r="AL4686" i="1"/>
  <c r="AM4686" i="1"/>
  <c r="AQ4686" i="1"/>
  <c r="AS4686" i="1"/>
  <c r="A4687" i="1"/>
  <c r="B4687" i="1"/>
  <c r="C4687" i="1"/>
  <c r="J4687" i="1"/>
  <c r="K4687" i="1"/>
  <c r="M4687" i="1"/>
  <c r="AB4687" i="1"/>
  <c r="AF4687" i="1"/>
  <c r="AG4687" i="1"/>
  <c r="AI4687" i="1"/>
  <c r="AJ4687" i="1"/>
  <c r="AL4687" i="1"/>
  <c r="AM4687" i="1"/>
  <c r="AQ4687" i="1"/>
  <c r="AS4687" i="1"/>
  <c r="A4688" i="1"/>
  <c r="B4688" i="1"/>
  <c r="C4688" i="1"/>
  <c r="J4688" i="1"/>
  <c r="K4688" i="1"/>
  <c r="M4688" i="1"/>
  <c r="AB4688" i="1"/>
  <c r="AF4688" i="1"/>
  <c r="AG4688" i="1"/>
  <c r="AI4688" i="1"/>
  <c r="AJ4688" i="1"/>
  <c r="AL4688" i="1"/>
  <c r="AM4688" i="1"/>
  <c r="AQ4688" i="1"/>
  <c r="AS4688" i="1"/>
  <c r="A4689" i="1"/>
  <c r="B4689" i="1"/>
  <c r="C4689" i="1"/>
  <c r="J4689" i="1"/>
  <c r="K4689" i="1"/>
  <c r="M4689" i="1"/>
  <c r="AB4689" i="1"/>
  <c r="AF4689" i="1"/>
  <c r="AG4689" i="1"/>
  <c r="AI4689" i="1"/>
  <c r="AJ4689" i="1"/>
  <c r="AL4689" i="1"/>
  <c r="AM4689" i="1"/>
  <c r="AQ4689" i="1"/>
  <c r="AS4689" i="1"/>
  <c r="A4690" i="1"/>
  <c r="B4690" i="1"/>
  <c r="C4690" i="1"/>
  <c r="J4690" i="1"/>
  <c r="K4690" i="1"/>
  <c r="M4690" i="1"/>
  <c r="AB4690" i="1"/>
  <c r="AF4690" i="1"/>
  <c r="AG4690" i="1"/>
  <c r="AI4690" i="1"/>
  <c r="AJ4690" i="1"/>
  <c r="AL4690" i="1"/>
  <c r="AM4690" i="1"/>
  <c r="AQ4690" i="1"/>
  <c r="AS4690" i="1"/>
  <c r="A4691" i="1"/>
  <c r="B4691" i="1"/>
  <c r="C4691" i="1"/>
  <c r="J4691" i="1"/>
  <c r="K4691" i="1"/>
  <c r="M4691" i="1"/>
  <c r="AB4691" i="1"/>
  <c r="AF4691" i="1"/>
  <c r="AG4691" i="1"/>
  <c r="AI4691" i="1"/>
  <c r="AJ4691" i="1"/>
  <c r="AL4691" i="1"/>
  <c r="AM4691" i="1"/>
  <c r="AQ4691" i="1"/>
  <c r="AS4691" i="1"/>
  <c r="A4692" i="1"/>
  <c r="B4692" i="1"/>
  <c r="C4692" i="1"/>
  <c r="J4692" i="1"/>
  <c r="K4692" i="1"/>
  <c r="M4692" i="1"/>
  <c r="AB4692" i="1"/>
  <c r="AF4692" i="1"/>
  <c r="AG4692" i="1"/>
  <c r="AI4692" i="1"/>
  <c r="AJ4692" i="1"/>
  <c r="AL4692" i="1"/>
  <c r="AM4692" i="1"/>
  <c r="AQ4692" i="1"/>
  <c r="AS4692" i="1"/>
  <c r="A4693" i="1"/>
  <c r="B4693" i="1"/>
  <c r="C4693" i="1"/>
  <c r="J4693" i="1"/>
  <c r="K4693" i="1"/>
  <c r="M4693" i="1"/>
  <c r="AB4693" i="1"/>
  <c r="AF4693" i="1"/>
  <c r="AG4693" i="1"/>
  <c r="AI4693" i="1"/>
  <c r="AJ4693" i="1"/>
  <c r="AL4693" i="1"/>
  <c r="AM4693" i="1"/>
  <c r="AQ4693" i="1"/>
  <c r="AS4693" i="1"/>
  <c r="A4694" i="1"/>
  <c r="B4694" i="1"/>
  <c r="C4694" i="1"/>
  <c r="J4694" i="1"/>
  <c r="K4694" i="1"/>
  <c r="M4694" i="1"/>
  <c r="AB4694" i="1"/>
  <c r="AF4694" i="1"/>
  <c r="AG4694" i="1"/>
  <c r="AI4694" i="1"/>
  <c r="AJ4694" i="1"/>
  <c r="AL4694" i="1"/>
  <c r="AM4694" i="1"/>
  <c r="AQ4694" i="1"/>
  <c r="AS4694" i="1"/>
  <c r="A4695" i="1"/>
  <c r="B4695" i="1"/>
  <c r="C4695" i="1"/>
  <c r="J4695" i="1"/>
  <c r="K4695" i="1"/>
  <c r="M4695" i="1"/>
  <c r="AB4695" i="1"/>
  <c r="AF4695" i="1"/>
  <c r="AG4695" i="1"/>
  <c r="AI4695" i="1"/>
  <c r="AJ4695" i="1"/>
  <c r="AL4695" i="1"/>
  <c r="AM4695" i="1"/>
  <c r="AQ4695" i="1"/>
  <c r="AS4695" i="1"/>
  <c r="A4696" i="1"/>
  <c r="B4696" i="1"/>
  <c r="C4696" i="1"/>
  <c r="J4696" i="1"/>
  <c r="K4696" i="1"/>
  <c r="M4696" i="1"/>
  <c r="AB4696" i="1"/>
  <c r="AF4696" i="1"/>
  <c r="AG4696" i="1"/>
  <c r="AI4696" i="1"/>
  <c r="AJ4696" i="1"/>
  <c r="AL4696" i="1"/>
  <c r="AM4696" i="1"/>
  <c r="AQ4696" i="1"/>
  <c r="AS4696" i="1"/>
  <c r="A4697" i="1"/>
  <c r="B4697" i="1"/>
  <c r="C4697" i="1"/>
  <c r="J4697" i="1"/>
  <c r="K4697" i="1"/>
  <c r="M4697" i="1"/>
  <c r="AB4697" i="1"/>
  <c r="AF4697" i="1"/>
  <c r="AG4697" i="1"/>
  <c r="AI4697" i="1"/>
  <c r="AJ4697" i="1"/>
  <c r="AL4697" i="1"/>
  <c r="AM4697" i="1"/>
  <c r="AQ4697" i="1"/>
  <c r="AS4697" i="1"/>
  <c r="A4698" i="1"/>
  <c r="B4698" i="1"/>
  <c r="C4698" i="1"/>
  <c r="J4698" i="1"/>
  <c r="K4698" i="1"/>
  <c r="M4698" i="1"/>
  <c r="AB4698" i="1"/>
  <c r="AF4698" i="1"/>
  <c r="AG4698" i="1"/>
  <c r="AI4698" i="1"/>
  <c r="AJ4698" i="1"/>
  <c r="AL4698" i="1"/>
  <c r="AM4698" i="1"/>
  <c r="AQ4698" i="1"/>
  <c r="AS4698" i="1"/>
  <c r="A4699" i="1"/>
  <c r="B4699" i="1"/>
  <c r="C4699" i="1"/>
  <c r="J4699" i="1"/>
  <c r="K4699" i="1"/>
  <c r="M4699" i="1"/>
  <c r="AB4699" i="1"/>
  <c r="AF4699" i="1"/>
  <c r="AG4699" i="1"/>
  <c r="AI4699" i="1"/>
  <c r="AJ4699" i="1"/>
  <c r="AL4699" i="1"/>
  <c r="AM4699" i="1"/>
  <c r="AQ4699" i="1"/>
  <c r="AS4699" i="1"/>
  <c r="A4700" i="1"/>
  <c r="B4700" i="1"/>
  <c r="C4700" i="1"/>
  <c r="J4700" i="1"/>
  <c r="K4700" i="1"/>
  <c r="M4700" i="1"/>
  <c r="AB4700" i="1"/>
  <c r="AF4700" i="1"/>
  <c r="AG4700" i="1"/>
  <c r="AI4700" i="1"/>
  <c r="AJ4700" i="1"/>
  <c r="AL4700" i="1"/>
  <c r="AM4700" i="1"/>
  <c r="AQ4700" i="1"/>
  <c r="AS4700" i="1"/>
  <c r="A4701" i="1"/>
  <c r="B4701" i="1"/>
  <c r="C4701" i="1"/>
  <c r="J4701" i="1"/>
  <c r="K4701" i="1"/>
  <c r="M4701" i="1"/>
  <c r="AB4701" i="1"/>
  <c r="AF4701" i="1"/>
  <c r="AG4701" i="1"/>
  <c r="AI4701" i="1"/>
  <c r="AJ4701" i="1"/>
  <c r="AL4701" i="1"/>
  <c r="AM4701" i="1"/>
  <c r="AQ4701" i="1"/>
  <c r="AS4701" i="1"/>
  <c r="A4702" i="1"/>
  <c r="B4702" i="1"/>
  <c r="C4702" i="1"/>
  <c r="J4702" i="1"/>
  <c r="K4702" i="1"/>
  <c r="M4702" i="1"/>
  <c r="AB4702" i="1"/>
  <c r="AF4702" i="1"/>
  <c r="AG4702" i="1"/>
  <c r="AI4702" i="1"/>
  <c r="AJ4702" i="1"/>
  <c r="AL4702" i="1"/>
  <c r="AM4702" i="1"/>
  <c r="AQ4702" i="1"/>
  <c r="AS4702" i="1"/>
  <c r="A4703" i="1"/>
  <c r="B4703" i="1"/>
  <c r="C4703" i="1"/>
  <c r="J4703" i="1"/>
  <c r="K4703" i="1"/>
  <c r="M4703" i="1"/>
  <c r="AB4703" i="1"/>
  <c r="AF4703" i="1"/>
  <c r="AG4703" i="1"/>
  <c r="AI4703" i="1"/>
  <c r="AJ4703" i="1"/>
  <c r="AL4703" i="1"/>
  <c r="AM4703" i="1"/>
  <c r="AQ4703" i="1"/>
  <c r="AS4703" i="1"/>
  <c r="A4704" i="1"/>
  <c r="B4704" i="1"/>
  <c r="C4704" i="1"/>
  <c r="J4704" i="1"/>
  <c r="K4704" i="1"/>
  <c r="M4704" i="1"/>
  <c r="AB4704" i="1"/>
  <c r="AF4704" i="1"/>
  <c r="AG4704" i="1"/>
  <c r="AI4704" i="1"/>
  <c r="AJ4704" i="1"/>
  <c r="AL4704" i="1"/>
  <c r="AM4704" i="1"/>
  <c r="AQ4704" i="1"/>
  <c r="AS4704" i="1"/>
  <c r="A4705" i="1"/>
  <c r="B4705" i="1"/>
  <c r="C4705" i="1"/>
  <c r="J4705" i="1"/>
  <c r="K4705" i="1"/>
  <c r="M4705" i="1"/>
  <c r="AB4705" i="1"/>
  <c r="AF4705" i="1"/>
  <c r="AG4705" i="1"/>
  <c r="AI4705" i="1"/>
  <c r="AJ4705" i="1"/>
  <c r="AL4705" i="1"/>
  <c r="AM4705" i="1"/>
  <c r="AQ4705" i="1"/>
  <c r="AS4705" i="1"/>
  <c r="A4706" i="1"/>
  <c r="B4706" i="1"/>
  <c r="C4706" i="1"/>
  <c r="J4706" i="1"/>
  <c r="K4706" i="1"/>
  <c r="M4706" i="1"/>
  <c r="AB4706" i="1"/>
  <c r="AF4706" i="1"/>
  <c r="AG4706" i="1"/>
  <c r="AI4706" i="1"/>
  <c r="AJ4706" i="1"/>
  <c r="AL4706" i="1"/>
  <c r="AM4706" i="1"/>
  <c r="AQ4706" i="1"/>
  <c r="AS4706" i="1"/>
  <c r="A4707" i="1"/>
  <c r="B4707" i="1"/>
  <c r="C4707" i="1"/>
  <c r="J4707" i="1"/>
  <c r="K4707" i="1"/>
  <c r="M4707" i="1"/>
  <c r="AB4707" i="1"/>
  <c r="AF4707" i="1"/>
  <c r="AG4707" i="1"/>
  <c r="AI4707" i="1"/>
  <c r="AJ4707" i="1"/>
  <c r="AL4707" i="1"/>
  <c r="AM4707" i="1"/>
  <c r="AQ4707" i="1"/>
  <c r="AS4707" i="1"/>
  <c r="A4708" i="1"/>
  <c r="B4708" i="1"/>
  <c r="C4708" i="1"/>
  <c r="J4708" i="1"/>
  <c r="K4708" i="1"/>
  <c r="M4708" i="1"/>
  <c r="AB4708" i="1"/>
  <c r="AF4708" i="1"/>
  <c r="AG4708" i="1"/>
  <c r="AI4708" i="1"/>
  <c r="AJ4708" i="1"/>
  <c r="AL4708" i="1"/>
  <c r="AM4708" i="1"/>
  <c r="AQ4708" i="1"/>
  <c r="AS4708" i="1"/>
  <c r="A4709" i="1"/>
  <c r="B4709" i="1"/>
  <c r="C4709" i="1"/>
  <c r="J4709" i="1"/>
  <c r="K4709" i="1"/>
  <c r="M4709" i="1"/>
  <c r="AB4709" i="1"/>
  <c r="AF4709" i="1"/>
  <c r="AG4709" i="1"/>
  <c r="AI4709" i="1"/>
  <c r="AJ4709" i="1"/>
  <c r="AL4709" i="1"/>
  <c r="AM4709" i="1"/>
  <c r="AQ4709" i="1"/>
  <c r="AS4709" i="1"/>
  <c r="A4710" i="1"/>
  <c r="B4710" i="1"/>
  <c r="C4710" i="1"/>
  <c r="J4710" i="1"/>
  <c r="K4710" i="1"/>
  <c r="M4710" i="1"/>
  <c r="AB4710" i="1"/>
  <c r="AF4710" i="1"/>
  <c r="AG4710" i="1"/>
  <c r="AI4710" i="1"/>
  <c r="AJ4710" i="1"/>
  <c r="AL4710" i="1"/>
  <c r="AM4710" i="1"/>
  <c r="AQ4710" i="1"/>
  <c r="AS4710" i="1"/>
  <c r="A4711" i="1"/>
  <c r="B4711" i="1"/>
  <c r="C4711" i="1"/>
  <c r="J4711" i="1"/>
  <c r="K4711" i="1"/>
  <c r="M4711" i="1"/>
  <c r="AB4711" i="1"/>
  <c r="AF4711" i="1"/>
  <c r="AG4711" i="1"/>
  <c r="AI4711" i="1"/>
  <c r="AJ4711" i="1"/>
  <c r="AL4711" i="1"/>
  <c r="AM4711" i="1"/>
  <c r="AQ4711" i="1"/>
  <c r="AS4711" i="1"/>
  <c r="A4712" i="1"/>
  <c r="B4712" i="1"/>
  <c r="C4712" i="1"/>
  <c r="J4712" i="1"/>
  <c r="K4712" i="1"/>
  <c r="M4712" i="1"/>
  <c r="AB4712" i="1"/>
  <c r="AF4712" i="1"/>
  <c r="AG4712" i="1"/>
  <c r="AI4712" i="1"/>
  <c r="AJ4712" i="1"/>
  <c r="AL4712" i="1"/>
  <c r="AM4712" i="1"/>
  <c r="AQ4712" i="1"/>
  <c r="AS4712" i="1"/>
  <c r="A4713" i="1"/>
  <c r="B4713" i="1"/>
  <c r="C4713" i="1"/>
  <c r="J4713" i="1"/>
  <c r="K4713" i="1"/>
  <c r="M4713" i="1"/>
  <c r="AB4713" i="1"/>
  <c r="AF4713" i="1"/>
  <c r="AG4713" i="1"/>
  <c r="AI4713" i="1"/>
  <c r="AJ4713" i="1"/>
  <c r="AL4713" i="1"/>
  <c r="AM4713" i="1"/>
  <c r="AQ4713" i="1"/>
  <c r="AS4713" i="1"/>
  <c r="A4714" i="1"/>
  <c r="B4714" i="1"/>
  <c r="C4714" i="1"/>
  <c r="J4714" i="1"/>
  <c r="K4714" i="1"/>
  <c r="M4714" i="1"/>
  <c r="AB4714" i="1"/>
  <c r="AF4714" i="1"/>
  <c r="AG4714" i="1"/>
  <c r="AI4714" i="1"/>
  <c r="AJ4714" i="1"/>
  <c r="AL4714" i="1"/>
  <c r="AM4714" i="1"/>
  <c r="AQ4714" i="1"/>
  <c r="AS4714" i="1"/>
  <c r="A4715" i="1"/>
  <c r="B4715" i="1"/>
  <c r="C4715" i="1"/>
  <c r="J4715" i="1"/>
  <c r="K4715" i="1"/>
  <c r="M4715" i="1"/>
  <c r="AB4715" i="1"/>
  <c r="AF4715" i="1"/>
  <c r="AG4715" i="1"/>
  <c r="AI4715" i="1"/>
  <c r="AJ4715" i="1"/>
  <c r="AL4715" i="1"/>
  <c r="AM4715" i="1"/>
  <c r="AQ4715" i="1"/>
  <c r="AS4715" i="1"/>
  <c r="A4716" i="1"/>
  <c r="B4716" i="1"/>
  <c r="C4716" i="1"/>
  <c r="J4716" i="1"/>
  <c r="K4716" i="1"/>
  <c r="M4716" i="1"/>
  <c r="AB4716" i="1"/>
  <c r="AF4716" i="1"/>
  <c r="AG4716" i="1"/>
  <c r="AI4716" i="1"/>
  <c r="AJ4716" i="1"/>
  <c r="AL4716" i="1"/>
  <c r="AM4716" i="1"/>
  <c r="AQ4716" i="1"/>
  <c r="AS4716" i="1"/>
  <c r="A4717" i="1"/>
  <c r="B4717" i="1"/>
  <c r="C4717" i="1"/>
  <c r="J4717" i="1"/>
  <c r="K4717" i="1"/>
  <c r="M4717" i="1"/>
  <c r="AB4717" i="1"/>
  <c r="AF4717" i="1"/>
  <c r="AG4717" i="1"/>
  <c r="AI4717" i="1"/>
  <c r="AJ4717" i="1"/>
  <c r="AL4717" i="1"/>
  <c r="AM4717" i="1"/>
  <c r="AQ4717" i="1"/>
  <c r="AS4717" i="1"/>
  <c r="A4718" i="1"/>
  <c r="B4718" i="1"/>
  <c r="C4718" i="1"/>
  <c r="J4718" i="1"/>
  <c r="K4718" i="1"/>
  <c r="M4718" i="1"/>
  <c r="AB4718" i="1"/>
  <c r="AF4718" i="1"/>
  <c r="AG4718" i="1"/>
  <c r="AI4718" i="1"/>
  <c r="AJ4718" i="1"/>
  <c r="AL4718" i="1"/>
  <c r="AM4718" i="1"/>
  <c r="AQ4718" i="1"/>
  <c r="AS4718" i="1"/>
  <c r="A4719" i="1"/>
  <c r="B4719" i="1"/>
  <c r="C4719" i="1"/>
  <c r="J4719" i="1"/>
  <c r="K4719" i="1"/>
  <c r="M4719" i="1"/>
  <c r="AB4719" i="1"/>
  <c r="AF4719" i="1"/>
  <c r="AG4719" i="1"/>
  <c r="AI4719" i="1"/>
  <c r="AJ4719" i="1"/>
  <c r="AL4719" i="1"/>
  <c r="AM4719" i="1"/>
  <c r="AQ4719" i="1"/>
  <c r="AS4719" i="1"/>
  <c r="A4720" i="1"/>
  <c r="B4720" i="1"/>
  <c r="C4720" i="1"/>
  <c r="J4720" i="1"/>
  <c r="K4720" i="1"/>
  <c r="M4720" i="1"/>
  <c r="AB4720" i="1"/>
  <c r="AF4720" i="1"/>
  <c r="AG4720" i="1"/>
  <c r="AI4720" i="1"/>
  <c r="AJ4720" i="1"/>
  <c r="AL4720" i="1"/>
  <c r="AM4720" i="1"/>
  <c r="AQ4720" i="1"/>
  <c r="AS4720" i="1"/>
  <c r="A4721" i="1"/>
  <c r="B4721" i="1"/>
  <c r="C4721" i="1"/>
  <c r="J4721" i="1"/>
  <c r="K4721" i="1"/>
  <c r="M4721" i="1"/>
  <c r="AB4721" i="1"/>
  <c r="AF4721" i="1"/>
  <c r="AG4721" i="1"/>
  <c r="AI4721" i="1"/>
  <c r="AJ4721" i="1"/>
  <c r="AL4721" i="1"/>
  <c r="AM4721" i="1"/>
  <c r="AQ4721" i="1"/>
  <c r="AS4721" i="1"/>
  <c r="A4722" i="1"/>
  <c r="B4722" i="1"/>
  <c r="C4722" i="1"/>
  <c r="J4722" i="1"/>
  <c r="K4722" i="1"/>
  <c r="M4722" i="1"/>
  <c r="AB4722" i="1"/>
  <c r="AF4722" i="1"/>
  <c r="AG4722" i="1"/>
  <c r="AI4722" i="1"/>
  <c r="AJ4722" i="1"/>
  <c r="AL4722" i="1"/>
  <c r="AM4722" i="1"/>
  <c r="AQ4722" i="1"/>
  <c r="AS4722" i="1"/>
  <c r="A4723" i="1"/>
  <c r="B4723" i="1"/>
  <c r="C4723" i="1"/>
  <c r="J4723" i="1"/>
  <c r="K4723" i="1"/>
  <c r="M4723" i="1"/>
  <c r="AB4723" i="1"/>
  <c r="AF4723" i="1"/>
  <c r="AG4723" i="1"/>
  <c r="AI4723" i="1"/>
  <c r="AJ4723" i="1"/>
  <c r="AL4723" i="1"/>
  <c r="AM4723" i="1"/>
  <c r="AQ4723" i="1"/>
  <c r="AS4723" i="1"/>
  <c r="A4724" i="1"/>
  <c r="B4724" i="1"/>
  <c r="C4724" i="1"/>
  <c r="J4724" i="1"/>
  <c r="K4724" i="1"/>
  <c r="M4724" i="1"/>
  <c r="AB4724" i="1"/>
  <c r="AF4724" i="1"/>
  <c r="AG4724" i="1"/>
  <c r="AI4724" i="1"/>
  <c r="AJ4724" i="1"/>
  <c r="AL4724" i="1"/>
  <c r="AM4724" i="1"/>
  <c r="AQ4724" i="1"/>
  <c r="AS4724" i="1"/>
  <c r="A4725" i="1"/>
  <c r="B4725" i="1"/>
  <c r="C4725" i="1"/>
  <c r="J4725" i="1"/>
  <c r="K4725" i="1"/>
  <c r="M4725" i="1"/>
  <c r="AB4725" i="1"/>
  <c r="AF4725" i="1"/>
  <c r="AG4725" i="1"/>
  <c r="AI4725" i="1"/>
  <c r="AJ4725" i="1"/>
  <c r="AL4725" i="1"/>
  <c r="AM4725" i="1"/>
  <c r="AQ4725" i="1"/>
  <c r="AS4725" i="1"/>
  <c r="A4726" i="1"/>
  <c r="B4726" i="1"/>
  <c r="C4726" i="1"/>
  <c r="J4726" i="1"/>
  <c r="K4726" i="1"/>
  <c r="M4726" i="1"/>
  <c r="AB4726" i="1"/>
  <c r="AF4726" i="1"/>
  <c r="AG4726" i="1"/>
  <c r="AI4726" i="1"/>
  <c r="AJ4726" i="1"/>
  <c r="AL4726" i="1"/>
  <c r="AM4726" i="1"/>
  <c r="AQ4726" i="1"/>
  <c r="AS4726" i="1"/>
  <c r="A4727" i="1"/>
  <c r="B4727" i="1"/>
  <c r="C4727" i="1"/>
  <c r="J4727" i="1"/>
  <c r="K4727" i="1"/>
  <c r="M4727" i="1"/>
  <c r="AB4727" i="1"/>
  <c r="AF4727" i="1"/>
  <c r="AG4727" i="1"/>
  <c r="AI4727" i="1"/>
  <c r="AJ4727" i="1"/>
  <c r="AL4727" i="1"/>
  <c r="AM4727" i="1"/>
  <c r="AQ4727" i="1"/>
  <c r="AS4727" i="1"/>
  <c r="A4728" i="1"/>
  <c r="B4728" i="1"/>
  <c r="C4728" i="1"/>
  <c r="J4728" i="1"/>
  <c r="K4728" i="1"/>
  <c r="M4728" i="1"/>
  <c r="AB4728" i="1"/>
  <c r="AF4728" i="1"/>
  <c r="AG4728" i="1"/>
  <c r="AI4728" i="1"/>
  <c r="AJ4728" i="1"/>
  <c r="AL4728" i="1"/>
  <c r="AM4728" i="1"/>
  <c r="AQ4728" i="1"/>
  <c r="AS4728" i="1"/>
  <c r="A4729" i="1"/>
  <c r="B4729" i="1"/>
  <c r="C4729" i="1"/>
  <c r="J4729" i="1"/>
  <c r="K4729" i="1"/>
  <c r="M4729" i="1"/>
  <c r="AB4729" i="1"/>
  <c r="AF4729" i="1"/>
  <c r="AG4729" i="1"/>
  <c r="AI4729" i="1"/>
  <c r="AJ4729" i="1"/>
  <c r="AL4729" i="1"/>
  <c r="AM4729" i="1"/>
  <c r="AQ4729" i="1"/>
  <c r="AS4729" i="1"/>
  <c r="A4730" i="1"/>
  <c r="B4730" i="1"/>
  <c r="C4730" i="1"/>
  <c r="J4730" i="1"/>
  <c r="K4730" i="1"/>
  <c r="M4730" i="1"/>
  <c r="AB4730" i="1"/>
  <c r="AF4730" i="1"/>
  <c r="AG4730" i="1"/>
  <c r="AI4730" i="1"/>
  <c r="AJ4730" i="1"/>
  <c r="AL4730" i="1"/>
  <c r="AM4730" i="1"/>
  <c r="AQ4730" i="1"/>
  <c r="AS4730" i="1"/>
  <c r="A4731" i="1"/>
  <c r="B4731" i="1"/>
  <c r="C4731" i="1"/>
  <c r="J4731" i="1"/>
  <c r="K4731" i="1"/>
  <c r="M4731" i="1"/>
  <c r="AB4731" i="1"/>
  <c r="AF4731" i="1"/>
  <c r="AG4731" i="1"/>
  <c r="AI4731" i="1"/>
  <c r="AJ4731" i="1"/>
  <c r="AL4731" i="1"/>
  <c r="AM4731" i="1"/>
  <c r="AQ4731" i="1"/>
  <c r="AS4731" i="1"/>
  <c r="A4732" i="1"/>
  <c r="B4732" i="1"/>
  <c r="C4732" i="1"/>
  <c r="J4732" i="1"/>
  <c r="K4732" i="1"/>
  <c r="M4732" i="1"/>
  <c r="AB4732" i="1"/>
  <c r="AF4732" i="1"/>
  <c r="AG4732" i="1"/>
  <c r="AI4732" i="1"/>
  <c r="AJ4732" i="1"/>
  <c r="AL4732" i="1"/>
  <c r="AM4732" i="1"/>
  <c r="AQ4732" i="1"/>
  <c r="AS4732" i="1"/>
  <c r="A4733" i="1"/>
  <c r="B4733" i="1"/>
  <c r="C4733" i="1"/>
  <c r="J4733" i="1"/>
  <c r="K4733" i="1"/>
  <c r="M4733" i="1"/>
  <c r="AB4733" i="1"/>
  <c r="AF4733" i="1"/>
  <c r="AG4733" i="1"/>
  <c r="AI4733" i="1"/>
  <c r="AJ4733" i="1"/>
  <c r="AL4733" i="1"/>
  <c r="AM4733" i="1"/>
  <c r="AQ4733" i="1"/>
  <c r="AS4733" i="1"/>
  <c r="A4734" i="1"/>
  <c r="B4734" i="1"/>
  <c r="C4734" i="1"/>
  <c r="J4734" i="1"/>
  <c r="K4734" i="1"/>
  <c r="M4734" i="1"/>
  <c r="AB4734" i="1"/>
  <c r="AF4734" i="1"/>
  <c r="AG4734" i="1"/>
  <c r="AI4734" i="1"/>
  <c r="AJ4734" i="1"/>
  <c r="AL4734" i="1"/>
  <c r="AM4734" i="1"/>
  <c r="AQ4734" i="1"/>
  <c r="AS4734" i="1"/>
  <c r="A4735" i="1"/>
  <c r="B4735" i="1"/>
  <c r="C4735" i="1"/>
  <c r="J4735" i="1"/>
  <c r="K4735" i="1"/>
  <c r="M4735" i="1"/>
  <c r="AB4735" i="1"/>
  <c r="AF4735" i="1"/>
  <c r="AG4735" i="1"/>
  <c r="AI4735" i="1"/>
  <c r="AJ4735" i="1"/>
  <c r="AL4735" i="1"/>
  <c r="AM4735" i="1"/>
  <c r="AQ4735" i="1"/>
  <c r="AS4735" i="1"/>
  <c r="A4736" i="1"/>
  <c r="B4736" i="1"/>
  <c r="C4736" i="1"/>
  <c r="J4736" i="1"/>
  <c r="K4736" i="1"/>
  <c r="M4736" i="1"/>
  <c r="AB4736" i="1"/>
  <c r="AF4736" i="1"/>
  <c r="AG4736" i="1"/>
  <c r="AI4736" i="1"/>
  <c r="AJ4736" i="1"/>
  <c r="AL4736" i="1"/>
  <c r="AM4736" i="1"/>
  <c r="AQ4736" i="1"/>
  <c r="AS4736" i="1"/>
  <c r="A4737" i="1"/>
  <c r="B4737" i="1"/>
  <c r="C4737" i="1"/>
  <c r="J4737" i="1"/>
  <c r="K4737" i="1"/>
  <c r="M4737" i="1"/>
  <c r="AB4737" i="1"/>
  <c r="AF4737" i="1"/>
  <c r="AG4737" i="1"/>
  <c r="AI4737" i="1"/>
  <c r="AJ4737" i="1"/>
  <c r="AL4737" i="1"/>
  <c r="AM4737" i="1"/>
  <c r="AQ4737" i="1"/>
  <c r="AS4737" i="1"/>
  <c r="A4738" i="1"/>
  <c r="B4738" i="1"/>
  <c r="C4738" i="1"/>
  <c r="J4738" i="1"/>
  <c r="K4738" i="1"/>
  <c r="M4738" i="1"/>
  <c r="AB4738" i="1"/>
  <c r="AF4738" i="1"/>
  <c r="AG4738" i="1"/>
  <c r="AI4738" i="1"/>
  <c r="AJ4738" i="1"/>
  <c r="AL4738" i="1"/>
  <c r="AM4738" i="1"/>
  <c r="AQ4738" i="1"/>
  <c r="AS4738" i="1"/>
  <c r="A4739" i="1"/>
  <c r="B4739" i="1"/>
  <c r="C4739" i="1"/>
  <c r="J4739" i="1"/>
  <c r="K4739" i="1"/>
  <c r="M4739" i="1"/>
  <c r="AB4739" i="1"/>
  <c r="AF4739" i="1"/>
  <c r="AG4739" i="1"/>
  <c r="AI4739" i="1"/>
  <c r="AJ4739" i="1"/>
  <c r="AL4739" i="1"/>
  <c r="AM4739" i="1"/>
  <c r="AQ4739" i="1"/>
  <c r="AS4739" i="1"/>
  <c r="A4740" i="1"/>
  <c r="B4740" i="1"/>
  <c r="C4740" i="1"/>
  <c r="J4740" i="1"/>
  <c r="K4740" i="1"/>
  <c r="M4740" i="1"/>
  <c r="AB4740" i="1"/>
  <c r="AF4740" i="1"/>
  <c r="AG4740" i="1"/>
  <c r="AI4740" i="1"/>
  <c r="AJ4740" i="1"/>
  <c r="AL4740" i="1"/>
  <c r="AM4740" i="1"/>
  <c r="AQ4740" i="1"/>
  <c r="AS4740" i="1"/>
  <c r="A4741" i="1"/>
  <c r="B4741" i="1"/>
  <c r="C4741" i="1"/>
  <c r="J4741" i="1"/>
  <c r="K4741" i="1"/>
  <c r="M4741" i="1"/>
  <c r="AB4741" i="1"/>
  <c r="AF4741" i="1"/>
  <c r="AG4741" i="1"/>
  <c r="AI4741" i="1"/>
  <c r="AJ4741" i="1"/>
  <c r="AL4741" i="1"/>
  <c r="AM4741" i="1"/>
  <c r="AQ4741" i="1"/>
  <c r="AS4741" i="1"/>
  <c r="A4742" i="1"/>
  <c r="B4742" i="1"/>
  <c r="C4742" i="1"/>
  <c r="J4742" i="1"/>
  <c r="K4742" i="1"/>
  <c r="M4742" i="1"/>
  <c r="AB4742" i="1"/>
  <c r="AF4742" i="1"/>
  <c r="AG4742" i="1"/>
  <c r="AI4742" i="1"/>
  <c r="AJ4742" i="1"/>
  <c r="AL4742" i="1"/>
  <c r="AM4742" i="1"/>
  <c r="AQ4742" i="1"/>
  <c r="AS4742" i="1"/>
  <c r="A4743" i="1"/>
  <c r="B4743" i="1"/>
  <c r="C4743" i="1"/>
  <c r="J4743" i="1"/>
  <c r="K4743" i="1"/>
  <c r="M4743" i="1"/>
  <c r="AB4743" i="1"/>
  <c r="AF4743" i="1"/>
  <c r="AG4743" i="1"/>
  <c r="AI4743" i="1"/>
  <c r="AJ4743" i="1"/>
  <c r="AL4743" i="1"/>
  <c r="AM4743" i="1"/>
  <c r="AQ4743" i="1"/>
  <c r="AS4743" i="1"/>
  <c r="A4744" i="1"/>
  <c r="B4744" i="1"/>
  <c r="C4744" i="1"/>
  <c r="J4744" i="1"/>
  <c r="K4744" i="1"/>
  <c r="M4744" i="1"/>
  <c r="AB4744" i="1"/>
  <c r="AF4744" i="1"/>
  <c r="AG4744" i="1"/>
  <c r="AI4744" i="1"/>
  <c r="AJ4744" i="1"/>
  <c r="AL4744" i="1"/>
  <c r="AM4744" i="1"/>
  <c r="AQ4744" i="1"/>
  <c r="AS4744" i="1"/>
  <c r="A4745" i="1"/>
  <c r="B4745" i="1"/>
  <c r="C4745" i="1"/>
  <c r="J4745" i="1"/>
  <c r="K4745" i="1"/>
  <c r="M4745" i="1"/>
  <c r="AB4745" i="1"/>
  <c r="AF4745" i="1"/>
  <c r="AG4745" i="1"/>
  <c r="AI4745" i="1"/>
  <c r="AJ4745" i="1"/>
  <c r="AL4745" i="1"/>
  <c r="AM4745" i="1"/>
  <c r="AQ4745" i="1"/>
  <c r="AS4745" i="1"/>
  <c r="A4746" i="1"/>
  <c r="B4746" i="1"/>
  <c r="C4746" i="1"/>
  <c r="J4746" i="1"/>
  <c r="K4746" i="1"/>
  <c r="M4746" i="1"/>
  <c r="AB4746" i="1"/>
  <c r="AF4746" i="1"/>
  <c r="AG4746" i="1"/>
  <c r="AI4746" i="1"/>
  <c r="AJ4746" i="1"/>
  <c r="AL4746" i="1"/>
  <c r="AM4746" i="1"/>
  <c r="AQ4746" i="1"/>
  <c r="AS4746" i="1"/>
  <c r="A4747" i="1"/>
  <c r="B4747" i="1"/>
  <c r="C4747" i="1"/>
  <c r="J4747" i="1"/>
  <c r="K4747" i="1"/>
  <c r="M4747" i="1"/>
  <c r="AB4747" i="1"/>
  <c r="AF4747" i="1"/>
  <c r="AG4747" i="1"/>
  <c r="AI4747" i="1"/>
  <c r="AJ4747" i="1"/>
  <c r="AL4747" i="1"/>
  <c r="AM4747" i="1"/>
  <c r="AQ4747" i="1"/>
  <c r="AS4747" i="1"/>
  <c r="A4748" i="1"/>
  <c r="B4748" i="1"/>
  <c r="C4748" i="1"/>
  <c r="J4748" i="1"/>
  <c r="K4748" i="1"/>
  <c r="M4748" i="1"/>
  <c r="AB4748" i="1"/>
  <c r="AF4748" i="1"/>
  <c r="AG4748" i="1"/>
  <c r="AI4748" i="1"/>
  <c r="AJ4748" i="1"/>
  <c r="AL4748" i="1"/>
  <c r="AM4748" i="1"/>
  <c r="AQ4748" i="1"/>
  <c r="AS4748" i="1"/>
  <c r="A4749" i="1"/>
  <c r="B4749" i="1"/>
  <c r="C4749" i="1"/>
  <c r="J4749" i="1"/>
  <c r="K4749" i="1"/>
  <c r="M4749" i="1"/>
  <c r="AB4749" i="1"/>
  <c r="AF4749" i="1"/>
  <c r="AG4749" i="1"/>
  <c r="AI4749" i="1"/>
  <c r="AJ4749" i="1"/>
  <c r="AL4749" i="1"/>
  <c r="AM4749" i="1"/>
  <c r="AQ4749" i="1"/>
  <c r="AS4749" i="1"/>
  <c r="A4750" i="1"/>
  <c r="B4750" i="1"/>
  <c r="C4750" i="1"/>
  <c r="J4750" i="1"/>
  <c r="K4750" i="1"/>
  <c r="M4750" i="1"/>
  <c r="AB4750" i="1"/>
  <c r="AF4750" i="1"/>
  <c r="AG4750" i="1"/>
  <c r="AI4750" i="1"/>
  <c r="AJ4750" i="1"/>
  <c r="AL4750" i="1"/>
  <c r="AM4750" i="1"/>
  <c r="AQ4750" i="1"/>
  <c r="AS4750" i="1"/>
  <c r="A4751" i="1"/>
  <c r="B4751" i="1"/>
  <c r="C4751" i="1"/>
  <c r="J4751" i="1"/>
  <c r="K4751" i="1"/>
  <c r="M4751" i="1"/>
  <c r="AB4751" i="1"/>
  <c r="AF4751" i="1"/>
  <c r="AG4751" i="1"/>
  <c r="AI4751" i="1"/>
  <c r="AJ4751" i="1"/>
  <c r="AL4751" i="1"/>
  <c r="AM4751" i="1"/>
  <c r="AQ4751" i="1"/>
  <c r="AS4751" i="1"/>
  <c r="A4752" i="1"/>
  <c r="B4752" i="1"/>
  <c r="C4752" i="1"/>
  <c r="J4752" i="1"/>
  <c r="K4752" i="1"/>
  <c r="M4752" i="1"/>
  <c r="AB4752" i="1"/>
  <c r="AF4752" i="1"/>
  <c r="AG4752" i="1"/>
  <c r="AI4752" i="1"/>
  <c r="AJ4752" i="1"/>
  <c r="AL4752" i="1"/>
  <c r="AM4752" i="1"/>
  <c r="AQ4752" i="1"/>
  <c r="AS4752" i="1"/>
  <c r="A4753" i="1"/>
  <c r="B4753" i="1"/>
  <c r="C4753" i="1"/>
  <c r="J4753" i="1"/>
  <c r="K4753" i="1"/>
  <c r="M4753" i="1"/>
  <c r="AB4753" i="1"/>
  <c r="AF4753" i="1"/>
  <c r="AG4753" i="1"/>
  <c r="AI4753" i="1"/>
  <c r="AJ4753" i="1"/>
  <c r="AL4753" i="1"/>
  <c r="AM4753" i="1"/>
  <c r="AQ4753" i="1"/>
  <c r="AS4753" i="1"/>
  <c r="A4754" i="1"/>
  <c r="B4754" i="1"/>
  <c r="C4754" i="1"/>
  <c r="J4754" i="1"/>
  <c r="K4754" i="1"/>
  <c r="M4754" i="1"/>
  <c r="AB4754" i="1"/>
  <c r="AF4754" i="1"/>
  <c r="AG4754" i="1"/>
  <c r="AI4754" i="1"/>
  <c r="AJ4754" i="1"/>
  <c r="AL4754" i="1"/>
  <c r="AM4754" i="1"/>
  <c r="AQ4754" i="1"/>
  <c r="AS4754" i="1"/>
  <c r="A4755" i="1"/>
  <c r="B4755" i="1"/>
  <c r="C4755" i="1"/>
  <c r="J4755" i="1"/>
  <c r="K4755" i="1"/>
  <c r="M4755" i="1"/>
  <c r="AB4755" i="1"/>
  <c r="AF4755" i="1"/>
  <c r="AG4755" i="1"/>
  <c r="AI4755" i="1"/>
  <c r="AJ4755" i="1"/>
  <c r="AL4755" i="1"/>
  <c r="AM4755" i="1"/>
  <c r="AQ4755" i="1"/>
  <c r="AS4755" i="1"/>
  <c r="A4756" i="1"/>
  <c r="B4756" i="1"/>
  <c r="C4756" i="1"/>
  <c r="J4756" i="1"/>
  <c r="K4756" i="1"/>
  <c r="M4756" i="1"/>
  <c r="AB4756" i="1"/>
  <c r="AF4756" i="1"/>
  <c r="AG4756" i="1"/>
  <c r="AI4756" i="1"/>
  <c r="AJ4756" i="1"/>
  <c r="AL4756" i="1"/>
  <c r="AM4756" i="1"/>
  <c r="AQ4756" i="1"/>
  <c r="AS4756" i="1"/>
  <c r="A4757" i="1"/>
  <c r="B4757" i="1"/>
  <c r="C4757" i="1"/>
  <c r="J4757" i="1"/>
  <c r="K4757" i="1"/>
  <c r="M4757" i="1"/>
  <c r="AB4757" i="1"/>
  <c r="AF4757" i="1"/>
  <c r="AG4757" i="1"/>
  <c r="AI4757" i="1"/>
  <c r="AJ4757" i="1"/>
  <c r="AL4757" i="1"/>
  <c r="AM4757" i="1"/>
  <c r="AQ4757" i="1"/>
  <c r="AS4757" i="1"/>
  <c r="A4758" i="1"/>
  <c r="B4758" i="1"/>
  <c r="C4758" i="1"/>
  <c r="J4758" i="1"/>
  <c r="K4758" i="1"/>
  <c r="M4758" i="1"/>
  <c r="AB4758" i="1"/>
  <c r="AF4758" i="1"/>
  <c r="AG4758" i="1"/>
  <c r="AI4758" i="1"/>
  <c r="AJ4758" i="1"/>
  <c r="AL4758" i="1"/>
  <c r="AM4758" i="1"/>
  <c r="AQ4758" i="1"/>
  <c r="AS4758" i="1"/>
  <c r="A4759" i="1"/>
  <c r="B4759" i="1"/>
  <c r="C4759" i="1"/>
  <c r="J4759" i="1"/>
  <c r="K4759" i="1"/>
  <c r="M4759" i="1"/>
  <c r="AB4759" i="1"/>
  <c r="AF4759" i="1"/>
  <c r="AG4759" i="1"/>
  <c r="AI4759" i="1"/>
  <c r="AJ4759" i="1"/>
  <c r="AL4759" i="1"/>
  <c r="AM4759" i="1"/>
  <c r="AQ4759" i="1"/>
  <c r="AS4759" i="1"/>
  <c r="A4760" i="1"/>
  <c r="B4760" i="1"/>
  <c r="C4760" i="1"/>
  <c r="J4760" i="1"/>
  <c r="K4760" i="1"/>
  <c r="M4760" i="1"/>
  <c r="AB4760" i="1"/>
  <c r="AF4760" i="1"/>
  <c r="AG4760" i="1"/>
  <c r="AI4760" i="1"/>
  <c r="AJ4760" i="1"/>
  <c r="AL4760" i="1"/>
  <c r="AM4760" i="1"/>
  <c r="AQ4760" i="1"/>
  <c r="AS4760" i="1"/>
  <c r="A4761" i="1"/>
  <c r="B4761" i="1"/>
  <c r="C4761" i="1"/>
  <c r="J4761" i="1"/>
  <c r="K4761" i="1"/>
  <c r="M4761" i="1"/>
  <c r="AB4761" i="1"/>
  <c r="AF4761" i="1"/>
  <c r="AG4761" i="1"/>
  <c r="AI4761" i="1"/>
  <c r="AJ4761" i="1"/>
  <c r="AL4761" i="1"/>
  <c r="AM4761" i="1"/>
  <c r="AQ4761" i="1"/>
  <c r="AS4761" i="1"/>
  <c r="A4762" i="1"/>
  <c r="B4762" i="1"/>
  <c r="C4762" i="1"/>
  <c r="J4762" i="1"/>
  <c r="K4762" i="1"/>
  <c r="M4762" i="1"/>
  <c r="AB4762" i="1"/>
  <c r="AF4762" i="1"/>
  <c r="AG4762" i="1"/>
  <c r="AI4762" i="1"/>
  <c r="AJ4762" i="1"/>
  <c r="AL4762" i="1"/>
  <c r="AM4762" i="1"/>
  <c r="AQ4762" i="1"/>
  <c r="AS4762" i="1"/>
  <c r="A4763" i="1"/>
  <c r="B4763" i="1"/>
  <c r="C4763" i="1"/>
  <c r="J4763" i="1"/>
  <c r="K4763" i="1"/>
  <c r="M4763" i="1"/>
  <c r="AB4763" i="1"/>
  <c r="AF4763" i="1"/>
  <c r="AG4763" i="1"/>
  <c r="AI4763" i="1"/>
  <c r="AJ4763" i="1"/>
  <c r="AL4763" i="1"/>
  <c r="AM4763" i="1"/>
  <c r="AQ4763" i="1"/>
  <c r="AS4763" i="1"/>
  <c r="A4764" i="1"/>
  <c r="B4764" i="1"/>
  <c r="C4764" i="1"/>
  <c r="J4764" i="1"/>
  <c r="K4764" i="1"/>
  <c r="M4764" i="1"/>
  <c r="AB4764" i="1"/>
  <c r="AF4764" i="1"/>
  <c r="AG4764" i="1"/>
  <c r="AI4764" i="1"/>
  <c r="AJ4764" i="1"/>
  <c r="AL4764" i="1"/>
  <c r="AM4764" i="1"/>
  <c r="AQ4764" i="1"/>
  <c r="AS4764" i="1"/>
  <c r="A4765" i="1"/>
  <c r="B4765" i="1"/>
  <c r="C4765" i="1"/>
  <c r="J4765" i="1"/>
  <c r="K4765" i="1"/>
  <c r="M4765" i="1"/>
  <c r="AB4765" i="1"/>
  <c r="AF4765" i="1"/>
  <c r="AG4765" i="1"/>
  <c r="AI4765" i="1"/>
  <c r="AJ4765" i="1"/>
  <c r="AL4765" i="1"/>
  <c r="AM4765" i="1"/>
  <c r="AQ4765" i="1"/>
  <c r="AS4765" i="1"/>
  <c r="A4766" i="1"/>
  <c r="B4766" i="1"/>
  <c r="C4766" i="1"/>
  <c r="J4766" i="1"/>
  <c r="K4766" i="1"/>
  <c r="M4766" i="1"/>
  <c r="AB4766" i="1"/>
  <c r="AF4766" i="1"/>
  <c r="AG4766" i="1"/>
  <c r="AI4766" i="1"/>
  <c r="AJ4766" i="1"/>
  <c r="AL4766" i="1"/>
  <c r="AM4766" i="1"/>
  <c r="AQ4766" i="1"/>
  <c r="AS4766" i="1"/>
  <c r="A4767" i="1"/>
  <c r="B4767" i="1"/>
  <c r="C4767" i="1"/>
  <c r="J4767" i="1"/>
  <c r="K4767" i="1"/>
  <c r="M4767" i="1"/>
  <c r="AB4767" i="1"/>
  <c r="AF4767" i="1"/>
  <c r="AG4767" i="1"/>
  <c r="AI4767" i="1"/>
  <c r="AJ4767" i="1"/>
  <c r="AL4767" i="1"/>
  <c r="AM4767" i="1"/>
  <c r="AQ4767" i="1"/>
  <c r="AS4767" i="1"/>
  <c r="A4768" i="1"/>
  <c r="B4768" i="1"/>
  <c r="C4768" i="1"/>
  <c r="J4768" i="1"/>
  <c r="K4768" i="1"/>
  <c r="M4768" i="1"/>
  <c r="AB4768" i="1"/>
  <c r="AF4768" i="1"/>
  <c r="AG4768" i="1"/>
  <c r="AI4768" i="1"/>
  <c r="AJ4768" i="1"/>
  <c r="AL4768" i="1"/>
  <c r="AM4768" i="1"/>
  <c r="AQ4768" i="1"/>
  <c r="AS4768" i="1"/>
  <c r="A4769" i="1"/>
  <c r="B4769" i="1"/>
  <c r="C4769" i="1"/>
  <c r="J4769" i="1"/>
  <c r="K4769" i="1"/>
  <c r="M4769" i="1"/>
  <c r="AB4769" i="1"/>
  <c r="AF4769" i="1"/>
  <c r="AG4769" i="1"/>
  <c r="AI4769" i="1"/>
  <c r="AJ4769" i="1"/>
  <c r="AL4769" i="1"/>
  <c r="AM4769" i="1"/>
  <c r="AQ4769" i="1"/>
  <c r="AS4769" i="1"/>
  <c r="A4770" i="1"/>
  <c r="B4770" i="1"/>
  <c r="C4770" i="1"/>
  <c r="J4770" i="1"/>
  <c r="K4770" i="1"/>
  <c r="M4770" i="1"/>
  <c r="AB4770" i="1"/>
  <c r="AF4770" i="1"/>
  <c r="AG4770" i="1"/>
  <c r="AI4770" i="1"/>
  <c r="AJ4770" i="1"/>
  <c r="AL4770" i="1"/>
  <c r="AM4770" i="1"/>
  <c r="AQ4770" i="1"/>
  <c r="AS4770" i="1"/>
  <c r="A4771" i="1"/>
  <c r="B4771" i="1"/>
  <c r="C4771" i="1"/>
  <c r="J4771" i="1"/>
  <c r="K4771" i="1"/>
  <c r="M4771" i="1"/>
  <c r="AB4771" i="1"/>
  <c r="AF4771" i="1"/>
  <c r="AG4771" i="1"/>
  <c r="AI4771" i="1"/>
  <c r="AJ4771" i="1"/>
  <c r="AL4771" i="1"/>
  <c r="AM4771" i="1"/>
  <c r="AQ4771" i="1"/>
  <c r="AS4771" i="1"/>
  <c r="A4772" i="1"/>
  <c r="B4772" i="1"/>
  <c r="C4772" i="1"/>
  <c r="J4772" i="1"/>
  <c r="K4772" i="1"/>
  <c r="M4772" i="1"/>
  <c r="AB4772" i="1"/>
  <c r="AF4772" i="1"/>
  <c r="AG4772" i="1"/>
  <c r="AI4772" i="1"/>
  <c r="AJ4772" i="1"/>
  <c r="AL4772" i="1"/>
  <c r="AM4772" i="1"/>
  <c r="AQ4772" i="1"/>
  <c r="AS4772" i="1"/>
  <c r="A4773" i="1"/>
  <c r="B4773" i="1"/>
  <c r="C4773" i="1"/>
  <c r="J4773" i="1"/>
  <c r="K4773" i="1"/>
  <c r="M4773" i="1"/>
  <c r="AB4773" i="1"/>
  <c r="AF4773" i="1"/>
  <c r="AG4773" i="1"/>
  <c r="AI4773" i="1"/>
  <c r="AJ4773" i="1"/>
  <c r="AL4773" i="1"/>
  <c r="AM4773" i="1"/>
  <c r="AQ4773" i="1"/>
  <c r="AS4773" i="1"/>
  <c r="A4774" i="1"/>
  <c r="B4774" i="1"/>
  <c r="C4774" i="1"/>
  <c r="J4774" i="1"/>
  <c r="K4774" i="1"/>
  <c r="M4774" i="1"/>
  <c r="AB4774" i="1"/>
  <c r="AF4774" i="1"/>
  <c r="AG4774" i="1"/>
  <c r="AI4774" i="1"/>
  <c r="AJ4774" i="1"/>
  <c r="AL4774" i="1"/>
  <c r="AM4774" i="1"/>
  <c r="AQ4774" i="1"/>
  <c r="AS4774" i="1"/>
  <c r="A4775" i="1"/>
  <c r="B4775" i="1"/>
  <c r="C4775" i="1"/>
  <c r="J4775" i="1"/>
  <c r="K4775" i="1"/>
  <c r="M4775" i="1"/>
  <c r="AB4775" i="1"/>
  <c r="AF4775" i="1"/>
  <c r="AG4775" i="1"/>
  <c r="AI4775" i="1"/>
  <c r="AJ4775" i="1"/>
  <c r="AL4775" i="1"/>
  <c r="AM4775" i="1"/>
  <c r="AQ4775" i="1"/>
  <c r="AS4775" i="1"/>
  <c r="A4776" i="1"/>
  <c r="B4776" i="1"/>
  <c r="C4776" i="1"/>
  <c r="J4776" i="1"/>
  <c r="K4776" i="1"/>
  <c r="M4776" i="1"/>
  <c r="AB4776" i="1"/>
  <c r="AF4776" i="1"/>
  <c r="AG4776" i="1"/>
  <c r="AI4776" i="1"/>
  <c r="AJ4776" i="1"/>
  <c r="AL4776" i="1"/>
  <c r="AM4776" i="1"/>
  <c r="AQ4776" i="1"/>
  <c r="AS4776" i="1"/>
  <c r="A4777" i="1"/>
  <c r="B4777" i="1"/>
  <c r="C4777" i="1"/>
  <c r="J4777" i="1"/>
  <c r="K4777" i="1"/>
  <c r="M4777" i="1"/>
  <c r="AB4777" i="1"/>
  <c r="AF4777" i="1"/>
  <c r="AG4777" i="1"/>
  <c r="AI4777" i="1"/>
  <c r="AJ4777" i="1"/>
  <c r="AL4777" i="1"/>
  <c r="AM4777" i="1"/>
  <c r="AQ4777" i="1"/>
  <c r="AS4777" i="1"/>
  <c r="A4778" i="1"/>
  <c r="B4778" i="1"/>
  <c r="C4778" i="1"/>
  <c r="J4778" i="1"/>
  <c r="K4778" i="1"/>
  <c r="M4778" i="1"/>
  <c r="AB4778" i="1"/>
  <c r="AF4778" i="1"/>
  <c r="AG4778" i="1"/>
  <c r="AI4778" i="1"/>
  <c r="AJ4778" i="1"/>
  <c r="AL4778" i="1"/>
  <c r="AM4778" i="1"/>
  <c r="AQ4778" i="1"/>
  <c r="AS4778" i="1"/>
  <c r="A4779" i="1"/>
  <c r="B4779" i="1"/>
  <c r="C4779" i="1"/>
  <c r="J4779" i="1"/>
  <c r="K4779" i="1"/>
  <c r="M4779" i="1"/>
  <c r="AB4779" i="1"/>
  <c r="AF4779" i="1"/>
  <c r="AG4779" i="1"/>
  <c r="AI4779" i="1"/>
  <c r="AJ4779" i="1"/>
  <c r="AL4779" i="1"/>
  <c r="AM4779" i="1"/>
  <c r="AQ4779" i="1"/>
  <c r="AS4779" i="1"/>
  <c r="A4780" i="1"/>
  <c r="B4780" i="1"/>
  <c r="C4780" i="1"/>
  <c r="J4780" i="1"/>
  <c r="K4780" i="1"/>
  <c r="M4780" i="1"/>
  <c r="AB4780" i="1"/>
  <c r="AF4780" i="1"/>
  <c r="AG4780" i="1"/>
  <c r="AI4780" i="1"/>
  <c r="AJ4780" i="1"/>
  <c r="AL4780" i="1"/>
  <c r="AM4780" i="1"/>
  <c r="AQ4780" i="1"/>
  <c r="AS4780" i="1"/>
  <c r="A4781" i="1"/>
  <c r="B4781" i="1"/>
  <c r="C4781" i="1"/>
  <c r="J4781" i="1"/>
  <c r="K4781" i="1"/>
  <c r="M4781" i="1"/>
  <c r="AB4781" i="1"/>
  <c r="AF4781" i="1"/>
  <c r="AG4781" i="1"/>
  <c r="AI4781" i="1"/>
  <c r="AJ4781" i="1"/>
  <c r="AL4781" i="1"/>
  <c r="AM4781" i="1"/>
  <c r="AQ4781" i="1"/>
  <c r="AS4781" i="1"/>
  <c r="A4782" i="1"/>
  <c r="B4782" i="1"/>
  <c r="C4782" i="1"/>
  <c r="J4782" i="1"/>
  <c r="K4782" i="1"/>
  <c r="M4782" i="1"/>
  <c r="AB4782" i="1"/>
  <c r="AF4782" i="1"/>
  <c r="AG4782" i="1"/>
  <c r="AI4782" i="1"/>
  <c r="AJ4782" i="1"/>
  <c r="AL4782" i="1"/>
  <c r="AM4782" i="1"/>
  <c r="AQ4782" i="1"/>
  <c r="AS4782" i="1"/>
  <c r="A4783" i="1"/>
  <c r="B4783" i="1"/>
  <c r="C4783" i="1"/>
  <c r="J4783" i="1"/>
  <c r="K4783" i="1"/>
  <c r="M4783" i="1"/>
  <c r="AB4783" i="1"/>
  <c r="AF4783" i="1"/>
  <c r="AG4783" i="1"/>
  <c r="AI4783" i="1"/>
  <c r="AJ4783" i="1"/>
  <c r="AL4783" i="1"/>
  <c r="AM4783" i="1"/>
  <c r="AQ4783" i="1"/>
  <c r="AS4783" i="1"/>
  <c r="A4784" i="1"/>
  <c r="B4784" i="1"/>
  <c r="C4784" i="1"/>
  <c r="J4784" i="1"/>
  <c r="K4784" i="1"/>
  <c r="M4784" i="1"/>
  <c r="AB4784" i="1"/>
  <c r="AF4784" i="1"/>
  <c r="AG4784" i="1"/>
  <c r="AI4784" i="1"/>
  <c r="AJ4784" i="1"/>
  <c r="AL4784" i="1"/>
  <c r="AM4784" i="1"/>
  <c r="AQ4784" i="1"/>
  <c r="AS4784" i="1"/>
  <c r="A4785" i="1"/>
  <c r="B4785" i="1"/>
  <c r="C4785" i="1"/>
  <c r="J4785" i="1"/>
  <c r="K4785" i="1"/>
  <c r="M4785" i="1"/>
  <c r="AB4785" i="1"/>
  <c r="AF4785" i="1"/>
  <c r="AG4785" i="1"/>
  <c r="AI4785" i="1"/>
  <c r="AJ4785" i="1"/>
  <c r="AL4785" i="1"/>
  <c r="AM4785" i="1"/>
  <c r="AQ4785" i="1"/>
  <c r="AS4785" i="1"/>
  <c r="A4786" i="1"/>
  <c r="B4786" i="1"/>
  <c r="C4786" i="1"/>
  <c r="J4786" i="1"/>
  <c r="K4786" i="1"/>
  <c r="M4786" i="1"/>
  <c r="AB4786" i="1"/>
  <c r="AF4786" i="1"/>
  <c r="AG4786" i="1"/>
  <c r="AI4786" i="1"/>
  <c r="AJ4786" i="1"/>
  <c r="AL4786" i="1"/>
  <c r="AM4786" i="1"/>
  <c r="AQ4786" i="1"/>
  <c r="AS4786" i="1"/>
  <c r="A4787" i="1"/>
  <c r="B4787" i="1"/>
  <c r="C4787" i="1"/>
  <c r="J4787" i="1"/>
  <c r="K4787" i="1"/>
  <c r="M4787" i="1"/>
  <c r="AB4787" i="1"/>
  <c r="AF4787" i="1"/>
  <c r="AG4787" i="1"/>
  <c r="AI4787" i="1"/>
  <c r="AJ4787" i="1"/>
  <c r="AL4787" i="1"/>
  <c r="AM4787" i="1"/>
  <c r="AQ4787" i="1"/>
  <c r="AS4787" i="1"/>
  <c r="A4788" i="1"/>
  <c r="B4788" i="1"/>
  <c r="C4788" i="1"/>
  <c r="J4788" i="1"/>
  <c r="K4788" i="1"/>
  <c r="M4788" i="1"/>
  <c r="AB4788" i="1"/>
  <c r="AF4788" i="1"/>
  <c r="AG4788" i="1"/>
  <c r="AI4788" i="1"/>
  <c r="AJ4788" i="1"/>
  <c r="AL4788" i="1"/>
  <c r="AM4788" i="1"/>
  <c r="AQ4788" i="1"/>
  <c r="AS4788" i="1"/>
  <c r="A4789" i="1"/>
  <c r="B4789" i="1"/>
  <c r="C4789" i="1"/>
  <c r="J4789" i="1"/>
  <c r="K4789" i="1"/>
  <c r="M4789" i="1"/>
  <c r="AB4789" i="1"/>
  <c r="AF4789" i="1"/>
  <c r="AG4789" i="1"/>
  <c r="AI4789" i="1"/>
  <c r="AJ4789" i="1"/>
  <c r="AL4789" i="1"/>
  <c r="AM4789" i="1"/>
  <c r="AQ4789" i="1"/>
  <c r="AS4789" i="1"/>
  <c r="A4790" i="1"/>
  <c r="B4790" i="1"/>
  <c r="C4790" i="1"/>
  <c r="J4790" i="1"/>
  <c r="K4790" i="1"/>
  <c r="M4790" i="1"/>
  <c r="AB4790" i="1"/>
  <c r="AF4790" i="1"/>
  <c r="AG4790" i="1"/>
  <c r="AI4790" i="1"/>
  <c r="AJ4790" i="1"/>
  <c r="AL4790" i="1"/>
  <c r="AM4790" i="1"/>
  <c r="AQ4790" i="1"/>
  <c r="AS4790" i="1"/>
  <c r="A4791" i="1"/>
  <c r="B4791" i="1"/>
  <c r="C4791" i="1"/>
  <c r="J4791" i="1"/>
  <c r="K4791" i="1"/>
  <c r="M4791" i="1"/>
  <c r="AB4791" i="1"/>
  <c r="AF4791" i="1"/>
  <c r="AG4791" i="1"/>
  <c r="AI4791" i="1"/>
  <c r="AJ4791" i="1"/>
  <c r="AL4791" i="1"/>
  <c r="AM4791" i="1"/>
  <c r="AQ4791" i="1"/>
  <c r="AS4791" i="1"/>
  <c r="A4792" i="1"/>
  <c r="B4792" i="1"/>
  <c r="C4792" i="1"/>
  <c r="J4792" i="1"/>
  <c r="K4792" i="1"/>
  <c r="M4792" i="1"/>
  <c r="AB4792" i="1"/>
  <c r="AF4792" i="1"/>
  <c r="AG4792" i="1"/>
  <c r="AI4792" i="1"/>
  <c r="AJ4792" i="1"/>
  <c r="AL4792" i="1"/>
  <c r="AM4792" i="1"/>
  <c r="AQ4792" i="1"/>
  <c r="AS4792" i="1"/>
  <c r="A4793" i="1"/>
  <c r="B4793" i="1"/>
  <c r="C4793" i="1"/>
  <c r="J4793" i="1"/>
  <c r="K4793" i="1"/>
  <c r="M4793" i="1"/>
  <c r="AB4793" i="1"/>
  <c r="AF4793" i="1"/>
  <c r="AG4793" i="1"/>
  <c r="AI4793" i="1"/>
  <c r="AJ4793" i="1"/>
  <c r="AL4793" i="1"/>
  <c r="AM4793" i="1"/>
  <c r="AQ4793" i="1"/>
  <c r="AS4793" i="1"/>
  <c r="A4794" i="1"/>
  <c r="B4794" i="1"/>
  <c r="C4794" i="1"/>
  <c r="J4794" i="1"/>
  <c r="K4794" i="1"/>
  <c r="M4794" i="1"/>
  <c r="AB4794" i="1"/>
  <c r="AF4794" i="1"/>
  <c r="AG4794" i="1"/>
  <c r="AI4794" i="1"/>
  <c r="AJ4794" i="1"/>
  <c r="AL4794" i="1"/>
  <c r="AM4794" i="1"/>
  <c r="AQ4794" i="1"/>
  <c r="AS4794" i="1"/>
  <c r="A4795" i="1"/>
  <c r="B4795" i="1"/>
  <c r="C4795" i="1"/>
  <c r="J4795" i="1"/>
  <c r="K4795" i="1"/>
  <c r="M4795" i="1"/>
  <c r="AB4795" i="1"/>
  <c r="AF4795" i="1"/>
  <c r="AG4795" i="1"/>
  <c r="AI4795" i="1"/>
  <c r="AJ4795" i="1"/>
  <c r="AL4795" i="1"/>
  <c r="AM4795" i="1"/>
  <c r="AQ4795" i="1"/>
  <c r="AS4795" i="1"/>
  <c r="A4796" i="1"/>
  <c r="B4796" i="1"/>
  <c r="C4796" i="1"/>
  <c r="J4796" i="1"/>
  <c r="K4796" i="1"/>
  <c r="M4796" i="1"/>
  <c r="AB4796" i="1"/>
  <c r="AF4796" i="1"/>
  <c r="AG4796" i="1"/>
  <c r="AI4796" i="1"/>
  <c r="AJ4796" i="1"/>
  <c r="AL4796" i="1"/>
  <c r="AM4796" i="1"/>
  <c r="AQ4796" i="1"/>
  <c r="AS4796" i="1"/>
  <c r="A4797" i="1"/>
  <c r="B4797" i="1"/>
  <c r="C4797" i="1"/>
  <c r="J4797" i="1"/>
  <c r="K4797" i="1"/>
  <c r="M4797" i="1"/>
  <c r="AB4797" i="1"/>
  <c r="AF4797" i="1"/>
  <c r="AG4797" i="1"/>
  <c r="AI4797" i="1"/>
  <c r="AJ4797" i="1"/>
  <c r="AL4797" i="1"/>
  <c r="AM4797" i="1"/>
  <c r="AQ4797" i="1"/>
  <c r="AS4797" i="1"/>
  <c r="A4798" i="1"/>
  <c r="B4798" i="1"/>
  <c r="C4798" i="1"/>
  <c r="J4798" i="1"/>
  <c r="K4798" i="1"/>
  <c r="M4798" i="1"/>
  <c r="AB4798" i="1"/>
  <c r="AF4798" i="1"/>
  <c r="AG4798" i="1"/>
  <c r="AI4798" i="1"/>
  <c r="AJ4798" i="1"/>
  <c r="AL4798" i="1"/>
  <c r="AM4798" i="1"/>
  <c r="AQ4798" i="1"/>
  <c r="AS4798" i="1"/>
  <c r="A4799" i="1"/>
  <c r="B4799" i="1"/>
  <c r="C4799" i="1"/>
  <c r="J4799" i="1"/>
  <c r="K4799" i="1"/>
  <c r="M4799" i="1"/>
  <c r="AB4799" i="1"/>
  <c r="AF4799" i="1"/>
  <c r="AG4799" i="1"/>
  <c r="AI4799" i="1"/>
  <c r="AJ4799" i="1"/>
  <c r="AL4799" i="1"/>
  <c r="AM4799" i="1"/>
  <c r="AQ4799" i="1"/>
  <c r="AS4799" i="1"/>
  <c r="A4800" i="1"/>
  <c r="B4800" i="1"/>
  <c r="C4800" i="1"/>
  <c r="J4800" i="1"/>
  <c r="K4800" i="1"/>
  <c r="M4800" i="1"/>
  <c r="AB4800" i="1"/>
  <c r="AF4800" i="1"/>
  <c r="AG4800" i="1"/>
  <c r="AI4800" i="1"/>
  <c r="AJ4800" i="1"/>
  <c r="AL4800" i="1"/>
  <c r="AM4800" i="1"/>
  <c r="AQ4800" i="1"/>
  <c r="AS4800" i="1"/>
  <c r="A4801" i="1"/>
  <c r="B4801" i="1"/>
  <c r="C4801" i="1"/>
  <c r="J4801" i="1"/>
  <c r="K4801" i="1"/>
  <c r="M4801" i="1"/>
  <c r="AB4801" i="1"/>
  <c r="AF4801" i="1"/>
  <c r="AG4801" i="1"/>
  <c r="AI4801" i="1"/>
  <c r="AJ4801" i="1"/>
  <c r="AL4801" i="1"/>
  <c r="AM4801" i="1"/>
  <c r="AQ4801" i="1"/>
  <c r="AS4801" i="1"/>
  <c r="A4802" i="1"/>
  <c r="B4802" i="1"/>
  <c r="C4802" i="1"/>
  <c r="J4802" i="1"/>
  <c r="K4802" i="1"/>
  <c r="M4802" i="1"/>
  <c r="AB4802" i="1"/>
  <c r="AF4802" i="1"/>
  <c r="AG4802" i="1"/>
  <c r="AI4802" i="1"/>
  <c r="AJ4802" i="1"/>
  <c r="AL4802" i="1"/>
  <c r="AM4802" i="1"/>
  <c r="AQ4802" i="1"/>
  <c r="AS4802" i="1"/>
  <c r="A4803" i="1"/>
  <c r="B4803" i="1"/>
  <c r="C4803" i="1"/>
  <c r="J4803" i="1"/>
  <c r="K4803" i="1"/>
  <c r="M4803" i="1"/>
  <c r="AB4803" i="1"/>
  <c r="AF4803" i="1"/>
  <c r="AG4803" i="1"/>
  <c r="AI4803" i="1"/>
  <c r="AJ4803" i="1"/>
  <c r="AL4803" i="1"/>
  <c r="AM4803" i="1"/>
  <c r="AQ4803" i="1"/>
  <c r="AS4803" i="1"/>
  <c r="A4804" i="1"/>
  <c r="B4804" i="1"/>
  <c r="C4804" i="1"/>
  <c r="J4804" i="1"/>
  <c r="K4804" i="1"/>
  <c r="M4804" i="1"/>
  <c r="AB4804" i="1"/>
  <c r="AF4804" i="1"/>
  <c r="AG4804" i="1"/>
  <c r="AI4804" i="1"/>
  <c r="AJ4804" i="1"/>
  <c r="AL4804" i="1"/>
  <c r="AM4804" i="1"/>
  <c r="AQ4804" i="1"/>
  <c r="AS4804" i="1"/>
  <c r="A4805" i="1"/>
  <c r="B4805" i="1"/>
  <c r="C4805" i="1"/>
  <c r="J4805" i="1"/>
  <c r="K4805" i="1"/>
  <c r="M4805" i="1"/>
  <c r="AB4805" i="1"/>
  <c r="AF4805" i="1"/>
  <c r="AG4805" i="1"/>
  <c r="AI4805" i="1"/>
  <c r="AJ4805" i="1"/>
  <c r="AL4805" i="1"/>
  <c r="AM4805" i="1"/>
  <c r="AQ4805" i="1"/>
  <c r="AS4805" i="1"/>
  <c r="A4806" i="1"/>
  <c r="B4806" i="1"/>
  <c r="C4806" i="1"/>
  <c r="J4806" i="1"/>
  <c r="K4806" i="1"/>
  <c r="M4806" i="1"/>
  <c r="AB4806" i="1"/>
  <c r="AF4806" i="1"/>
  <c r="AG4806" i="1"/>
  <c r="AI4806" i="1"/>
  <c r="AJ4806" i="1"/>
  <c r="AL4806" i="1"/>
  <c r="AM4806" i="1"/>
  <c r="AQ4806" i="1"/>
  <c r="AS4806" i="1"/>
  <c r="A4807" i="1"/>
  <c r="B4807" i="1"/>
  <c r="C4807" i="1"/>
  <c r="J4807" i="1"/>
  <c r="K4807" i="1"/>
  <c r="M4807" i="1"/>
  <c r="AB4807" i="1"/>
  <c r="AF4807" i="1"/>
  <c r="AG4807" i="1"/>
  <c r="AI4807" i="1"/>
  <c r="AJ4807" i="1"/>
  <c r="AL4807" i="1"/>
  <c r="AM4807" i="1"/>
  <c r="AQ4807" i="1"/>
  <c r="AS4807" i="1"/>
  <c r="A4808" i="1"/>
  <c r="B4808" i="1"/>
  <c r="C4808" i="1"/>
  <c r="J4808" i="1"/>
  <c r="K4808" i="1"/>
  <c r="M4808" i="1"/>
  <c r="AB4808" i="1"/>
  <c r="AF4808" i="1"/>
  <c r="AG4808" i="1"/>
  <c r="AI4808" i="1"/>
  <c r="AJ4808" i="1"/>
  <c r="AL4808" i="1"/>
  <c r="AM4808" i="1"/>
  <c r="AQ4808" i="1"/>
  <c r="AS4808" i="1"/>
  <c r="A4809" i="1"/>
  <c r="B4809" i="1"/>
  <c r="C4809" i="1"/>
  <c r="J4809" i="1"/>
  <c r="K4809" i="1"/>
  <c r="M4809" i="1"/>
  <c r="AB4809" i="1"/>
  <c r="AF4809" i="1"/>
  <c r="AG4809" i="1"/>
  <c r="AI4809" i="1"/>
  <c r="AJ4809" i="1"/>
  <c r="AL4809" i="1"/>
  <c r="AM4809" i="1"/>
  <c r="AQ4809" i="1"/>
  <c r="AS4809" i="1"/>
  <c r="A4810" i="1"/>
  <c r="B4810" i="1"/>
  <c r="C4810" i="1"/>
  <c r="J4810" i="1"/>
  <c r="K4810" i="1"/>
  <c r="M4810" i="1"/>
  <c r="AB4810" i="1"/>
  <c r="AF4810" i="1"/>
  <c r="AG4810" i="1"/>
  <c r="AI4810" i="1"/>
  <c r="AJ4810" i="1"/>
  <c r="AL4810" i="1"/>
  <c r="AM4810" i="1"/>
  <c r="AQ4810" i="1"/>
  <c r="AS4810" i="1"/>
  <c r="A4811" i="1"/>
  <c r="B4811" i="1"/>
  <c r="C4811" i="1"/>
  <c r="J4811" i="1"/>
  <c r="K4811" i="1"/>
  <c r="M4811" i="1"/>
  <c r="AB4811" i="1"/>
  <c r="AF4811" i="1"/>
  <c r="AG4811" i="1"/>
  <c r="AI4811" i="1"/>
  <c r="AJ4811" i="1"/>
  <c r="AL4811" i="1"/>
  <c r="AM4811" i="1"/>
  <c r="AQ4811" i="1"/>
  <c r="AS4811" i="1"/>
  <c r="A4812" i="1"/>
  <c r="B4812" i="1"/>
  <c r="C4812" i="1"/>
  <c r="J4812" i="1"/>
  <c r="K4812" i="1"/>
  <c r="M4812" i="1"/>
  <c r="AB4812" i="1"/>
  <c r="AF4812" i="1"/>
  <c r="AG4812" i="1"/>
  <c r="AI4812" i="1"/>
  <c r="AJ4812" i="1"/>
  <c r="AL4812" i="1"/>
  <c r="AM4812" i="1"/>
  <c r="AQ4812" i="1"/>
  <c r="AS4812" i="1"/>
  <c r="A4813" i="1"/>
  <c r="B4813" i="1"/>
  <c r="C4813" i="1"/>
  <c r="J4813" i="1"/>
  <c r="K4813" i="1"/>
  <c r="M4813" i="1"/>
  <c r="AB4813" i="1"/>
  <c r="AF4813" i="1"/>
  <c r="AG4813" i="1"/>
  <c r="AI4813" i="1"/>
  <c r="AJ4813" i="1"/>
  <c r="AL4813" i="1"/>
  <c r="AM4813" i="1"/>
  <c r="AQ4813" i="1"/>
  <c r="AS4813" i="1"/>
  <c r="A4814" i="1"/>
  <c r="B4814" i="1"/>
  <c r="C4814" i="1"/>
  <c r="J4814" i="1"/>
  <c r="K4814" i="1"/>
  <c r="M4814" i="1"/>
  <c r="AB4814" i="1"/>
  <c r="AF4814" i="1"/>
  <c r="AG4814" i="1"/>
  <c r="AI4814" i="1"/>
  <c r="AJ4814" i="1"/>
  <c r="AL4814" i="1"/>
  <c r="AM4814" i="1"/>
  <c r="AQ4814" i="1"/>
  <c r="AS4814" i="1"/>
  <c r="A4815" i="1"/>
  <c r="B4815" i="1"/>
  <c r="C4815" i="1"/>
  <c r="J4815" i="1"/>
  <c r="K4815" i="1"/>
  <c r="M4815" i="1"/>
  <c r="AB4815" i="1"/>
  <c r="AF4815" i="1"/>
  <c r="AG4815" i="1"/>
  <c r="AI4815" i="1"/>
  <c r="AJ4815" i="1"/>
  <c r="AL4815" i="1"/>
  <c r="AM4815" i="1"/>
  <c r="AQ4815" i="1"/>
  <c r="AS4815" i="1"/>
  <c r="A4816" i="1"/>
  <c r="B4816" i="1"/>
  <c r="C4816" i="1"/>
  <c r="J4816" i="1"/>
  <c r="K4816" i="1"/>
  <c r="M4816" i="1"/>
  <c r="AB4816" i="1"/>
  <c r="AF4816" i="1"/>
  <c r="AG4816" i="1"/>
  <c r="AI4816" i="1"/>
  <c r="AJ4816" i="1"/>
  <c r="AL4816" i="1"/>
  <c r="AM4816" i="1"/>
  <c r="AQ4816" i="1"/>
  <c r="AS4816" i="1"/>
  <c r="A4817" i="1"/>
  <c r="B4817" i="1"/>
  <c r="C4817" i="1"/>
  <c r="J4817" i="1"/>
  <c r="K4817" i="1"/>
  <c r="M4817" i="1"/>
  <c r="AB4817" i="1"/>
  <c r="AF4817" i="1"/>
  <c r="AG4817" i="1"/>
  <c r="AI4817" i="1"/>
  <c r="AJ4817" i="1"/>
  <c r="AL4817" i="1"/>
  <c r="AM4817" i="1"/>
  <c r="AQ4817" i="1"/>
  <c r="AS4817" i="1"/>
  <c r="A4818" i="1"/>
  <c r="B4818" i="1"/>
  <c r="C4818" i="1"/>
  <c r="J4818" i="1"/>
  <c r="K4818" i="1"/>
  <c r="M4818" i="1"/>
  <c r="AB4818" i="1"/>
  <c r="AF4818" i="1"/>
  <c r="AG4818" i="1"/>
  <c r="AI4818" i="1"/>
  <c r="AJ4818" i="1"/>
  <c r="AL4818" i="1"/>
  <c r="AM4818" i="1"/>
  <c r="AQ4818" i="1"/>
  <c r="AS4818" i="1"/>
  <c r="A4819" i="1"/>
  <c r="B4819" i="1"/>
  <c r="C4819" i="1"/>
  <c r="J4819" i="1"/>
  <c r="K4819" i="1"/>
  <c r="M4819" i="1"/>
  <c r="AB4819" i="1"/>
  <c r="AF4819" i="1"/>
  <c r="AG4819" i="1"/>
  <c r="AI4819" i="1"/>
  <c r="AJ4819" i="1"/>
  <c r="AL4819" i="1"/>
  <c r="AM4819" i="1"/>
  <c r="AQ4819" i="1"/>
  <c r="AS4819" i="1"/>
  <c r="A4820" i="1"/>
  <c r="B4820" i="1"/>
  <c r="C4820" i="1"/>
  <c r="J4820" i="1"/>
  <c r="K4820" i="1"/>
  <c r="M4820" i="1"/>
  <c r="AB4820" i="1"/>
  <c r="AF4820" i="1"/>
  <c r="AG4820" i="1"/>
  <c r="AI4820" i="1"/>
  <c r="AJ4820" i="1"/>
  <c r="AL4820" i="1"/>
  <c r="AM4820" i="1"/>
  <c r="AQ4820" i="1"/>
  <c r="AS4820" i="1"/>
  <c r="A4821" i="1"/>
  <c r="B4821" i="1"/>
  <c r="C4821" i="1"/>
  <c r="J4821" i="1"/>
  <c r="K4821" i="1"/>
  <c r="M4821" i="1"/>
  <c r="AB4821" i="1"/>
  <c r="AF4821" i="1"/>
  <c r="AG4821" i="1"/>
  <c r="AI4821" i="1"/>
  <c r="AJ4821" i="1"/>
  <c r="AL4821" i="1"/>
  <c r="AM4821" i="1"/>
  <c r="AQ4821" i="1"/>
  <c r="AS4821" i="1"/>
  <c r="A4822" i="1"/>
  <c r="B4822" i="1"/>
  <c r="C4822" i="1"/>
  <c r="J4822" i="1"/>
  <c r="K4822" i="1"/>
  <c r="M4822" i="1"/>
  <c r="AB4822" i="1"/>
  <c r="AF4822" i="1"/>
  <c r="AG4822" i="1"/>
  <c r="AI4822" i="1"/>
  <c r="AJ4822" i="1"/>
  <c r="AL4822" i="1"/>
  <c r="AM4822" i="1"/>
  <c r="AQ4822" i="1"/>
  <c r="AS4822" i="1"/>
  <c r="A4823" i="1"/>
  <c r="B4823" i="1"/>
  <c r="C4823" i="1"/>
  <c r="J4823" i="1"/>
  <c r="K4823" i="1"/>
  <c r="M4823" i="1"/>
  <c r="AB4823" i="1"/>
  <c r="AF4823" i="1"/>
  <c r="AG4823" i="1"/>
  <c r="AI4823" i="1"/>
  <c r="AJ4823" i="1"/>
  <c r="AL4823" i="1"/>
  <c r="AM4823" i="1"/>
  <c r="AQ4823" i="1"/>
  <c r="AS4823" i="1"/>
  <c r="A4824" i="1"/>
  <c r="B4824" i="1"/>
  <c r="C4824" i="1"/>
  <c r="J4824" i="1"/>
  <c r="K4824" i="1"/>
  <c r="M4824" i="1"/>
  <c r="AB4824" i="1"/>
  <c r="AF4824" i="1"/>
  <c r="AG4824" i="1"/>
  <c r="AI4824" i="1"/>
  <c r="AJ4824" i="1"/>
  <c r="AL4824" i="1"/>
  <c r="AM4824" i="1"/>
  <c r="AQ4824" i="1"/>
  <c r="AS4824" i="1"/>
  <c r="A4825" i="1"/>
  <c r="B4825" i="1"/>
  <c r="C4825" i="1"/>
  <c r="J4825" i="1"/>
  <c r="K4825" i="1"/>
  <c r="M4825" i="1"/>
  <c r="AB4825" i="1"/>
  <c r="AF4825" i="1"/>
  <c r="AG4825" i="1"/>
  <c r="AI4825" i="1"/>
  <c r="AJ4825" i="1"/>
  <c r="AL4825" i="1"/>
  <c r="AM4825" i="1"/>
  <c r="AQ4825" i="1"/>
  <c r="AS4825" i="1"/>
  <c r="A4826" i="1"/>
  <c r="B4826" i="1"/>
  <c r="C4826" i="1"/>
  <c r="J4826" i="1"/>
  <c r="K4826" i="1"/>
  <c r="M4826" i="1"/>
  <c r="AB4826" i="1"/>
  <c r="AF4826" i="1"/>
  <c r="AG4826" i="1"/>
  <c r="AI4826" i="1"/>
  <c r="AJ4826" i="1"/>
  <c r="AL4826" i="1"/>
  <c r="AM4826" i="1"/>
  <c r="AQ4826" i="1"/>
  <c r="AS4826" i="1"/>
  <c r="A4827" i="1"/>
  <c r="B4827" i="1"/>
  <c r="C4827" i="1"/>
  <c r="J4827" i="1"/>
  <c r="K4827" i="1"/>
  <c r="M4827" i="1"/>
  <c r="AB4827" i="1"/>
  <c r="AF4827" i="1"/>
  <c r="AG4827" i="1"/>
  <c r="AI4827" i="1"/>
  <c r="AJ4827" i="1"/>
  <c r="AL4827" i="1"/>
  <c r="AM4827" i="1"/>
  <c r="AQ4827" i="1"/>
  <c r="AS4827" i="1"/>
  <c r="A4828" i="1"/>
  <c r="B4828" i="1"/>
  <c r="C4828" i="1"/>
  <c r="J4828" i="1"/>
  <c r="K4828" i="1"/>
  <c r="M4828" i="1"/>
  <c r="AB4828" i="1"/>
  <c r="AF4828" i="1"/>
  <c r="AG4828" i="1"/>
  <c r="AI4828" i="1"/>
  <c r="AJ4828" i="1"/>
  <c r="AL4828" i="1"/>
  <c r="AM4828" i="1"/>
  <c r="AQ4828" i="1"/>
  <c r="AS4828" i="1"/>
  <c r="A4829" i="1"/>
  <c r="B4829" i="1"/>
  <c r="C4829" i="1"/>
  <c r="J4829" i="1"/>
  <c r="K4829" i="1"/>
  <c r="M4829" i="1"/>
  <c r="AB4829" i="1"/>
  <c r="AF4829" i="1"/>
  <c r="AG4829" i="1"/>
  <c r="AI4829" i="1"/>
  <c r="AJ4829" i="1"/>
  <c r="AL4829" i="1"/>
  <c r="AM4829" i="1"/>
  <c r="AQ4829" i="1"/>
  <c r="AS4829" i="1"/>
  <c r="A4830" i="1"/>
  <c r="B4830" i="1"/>
  <c r="C4830" i="1"/>
  <c r="J4830" i="1"/>
  <c r="K4830" i="1"/>
  <c r="M4830" i="1"/>
  <c r="AB4830" i="1"/>
  <c r="AF4830" i="1"/>
  <c r="AG4830" i="1"/>
  <c r="AI4830" i="1"/>
  <c r="AJ4830" i="1"/>
  <c r="AL4830" i="1"/>
  <c r="AM4830" i="1"/>
  <c r="AQ4830" i="1"/>
  <c r="AS4830" i="1"/>
  <c r="A4831" i="1"/>
  <c r="B4831" i="1"/>
  <c r="C4831" i="1"/>
  <c r="J4831" i="1"/>
  <c r="K4831" i="1"/>
  <c r="M4831" i="1"/>
  <c r="AB4831" i="1"/>
  <c r="AF4831" i="1"/>
  <c r="AG4831" i="1"/>
  <c r="AI4831" i="1"/>
  <c r="AJ4831" i="1"/>
  <c r="AL4831" i="1"/>
  <c r="AM4831" i="1"/>
  <c r="AQ4831" i="1"/>
  <c r="AS4831" i="1"/>
  <c r="A4832" i="1"/>
  <c r="B4832" i="1"/>
  <c r="C4832" i="1"/>
  <c r="J4832" i="1"/>
  <c r="K4832" i="1"/>
  <c r="M4832" i="1"/>
  <c r="AB4832" i="1"/>
  <c r="AF4832" i="1"/>
  <c r="AG4832" i="1"/>
  <c r="AI4832" i="1"/>
  <c r="AJ4832" i="1"/>
  <c r="AL4832" i="1"/>
  <c r="AM4832" i="1"/>
  <c r="AQ4832" i="1"/>
  <c r="AS4832" i="1"/>
  <c r="A4833" i="1"/>
  <c r="B4833" i="1"/>
  <c r="C4833" i="1"/>
  <c r="J4833" i="1"/>
  <c r="K4833" i="1"/>
  <c r="M4833" i="1"/>
  <c r="AB4833" i="1"/>
  <c r="AF4833" i="1"/>
  <c r="AG4833" i="1"/>
  <c r="AI4833" i="1"/>
  <c r="AJ4833" i="1"/>
  <c r="AL4833" i="1"/>
  <c r="AM4833" i="1"/>
  <c r="AQ4833" i="1"/>
  <c r="AS4833" i="1"/>
  <c r="A4834" i="1"/>
  <c r="B4834" i="1"/>
  <c r="C4834" i="1"/>
  <c r="J4834" i="1"/>
  <c r="K4834" i="1"/>
  <c r="M4834" i="1"/>
  <c r="AB4834" i="1"/>
  <c r="AF4834" i="1"/>
  <c r="AG4834" i="1"/>
  <c r="AI4834" i="1"/>
  <c r="AJ4834" i="1"/>
  <c r="AL4834" i="1"/>
  <c r="AM4834" i="1"/>
  <c r="AQ4834" i="1"/>
  <c r="AS4834" i="1"/>
  <c r="A4835" i="1"/>
  <c r="B4835" i="1"/>
  <c r="C4835" i="1"/>
  <c r="J4835" i="1"/>
  <c r="K4835" i="1"/>
  <c r="M4835" i="1"/>
  <c r="AB4835" i="1"/>
  <c r="AF4835" i="1"/>
  <c r="AG4835" i="1"/>
  <c r="AI4835" i="1"/>
  <c r="AJ4835" i="1"/>
  <c r="AL4835" i="1"/>
  <c r="AM4835" i="1"/>
  <c r="AQ4835" i="1"/>
  <c r="AS4835" i="1"/>
  <c r="A4836" i="1"/>
  <c r="B4836" i="1"/>
  <c r="C4836" i="1"/>
  <c r="J4836" i="1"/>
  <c r="K4836" i="1"/>
  <c r="M4836" i="1"/>
  <c r="AB4836" i="1"/>
  <c r="AF4836" i="1"/>
  <c r="AG4836" i="1"/>
  <c r="AI4836" i="1"/>
  <c r="AJ4836" i="1"/>
  <c r="AL4836" i="1"/>
  <c r="AM4836" i="1"/>
  <c r="AQ4836" i="1"/>
  <c r="AS4836" i="1"/>
  <c r="A4837" i="1"/>
  <c r="B4837" i="1"/>
  <c r="C4837" i="1"/>
  <c r="J4837" i="1"/>
  <c r="K4837" i="1"/>
  <c r="M4837" i="1"/>
  <c r="AB4837" i="1"/>
  <c r="AF4837" i="1"/>
  <c r="AG4837" i="1"/>
  <c r="AI4837" i="1"/>
  <c r="AJ4837" i="1"/>
  <c r="AL4837" i="1"/>
  <c r="AM4837" i="1"/>
  <c r="AQ4837" i="1"/>
  <c r="AS4837" i="1"/>
  <c r="A4838" i="1"/>
  <c r="B4838" i="1"/>
  <c r="C4838" i="1"/>
  <c r="J4838" i="1"/>
  <c r="K4838" i="1"/>
  <c r="M4838" i="1"/>
  <c r="AB4838" i="1"/>
  <c r="AF4838" i="1"/>
  <c r="AG4838" i="1"/>
  <c r="AI4838" i="1"/>
  <c r="AJ4838" i="1"/>
  <c r="AL4838" i="1"/>
  <c r="AM4838" i="1"/>
  <c r="AQ4838" i="1"/>
  <c r="AS4838" i="1"/>
  <c r="A4839" i="1"/>
  <c r="B4839" i="1"/>
  <c r="C4839" i="1"/>
  <c r="J4839" i="1"/>
  <c r="K4839" i="1"/>
  <c r="M4839" i="1"/>
  <c r="AB4839" i="1"/>
  <c r="AF4839" i="1"/>
  <c r="AG4839" i="1"/>
  <c r="AI4839" i="1"/>
  <c r="AJ4839" i="1"/>
  <c r="AL4839" i="1"/>
  <c r="AM4839" i="1"/>
  <c r="AQ4839" i="1"/>
  <c r="AS4839" i="1"/>
  <c r="A4840" i="1"/>
  <c r="B4840" i="1"/>
  <c r="C4840" i="1"/>
  <c r="J4840" i="1"/>
  <c r="K4840" i="1"/>
  <c r="M4840" i="1"/>
  <c r="AB4840" i="1"/>
  <c r="AF4840" i="1"/>
  <c r="AG4840" i="1"/>
  <c r="AI4840" i="1"/>
  <c r="AJ4840" i="1"/>
  <c r="AL4840" i="1"/>
  <c r="AM4840" i="1"/>
  <c r="AQ4840" i="1"/>
  <c r="AS4840" i="1"/>
  <c r="A4841" i="1"/>
  <c r="B4841" i="1"/>
  <c r="C4841" i="1"/>
  <c r="J4841" i="1"/>
  <c r="K4841" i="1"/>
  <c r="M4841" i="1"/>
  <c r="AB4841" i="1"/>
  <c r="AF4841" i="1"/>
  <c r="AG4841" i="1"/>
  <c r="AI4841" i="1"/>
  <c r="AJ4841" i="1"/>
  <c r="AL4841" i="1"/>
  <c r="AM4841" i="1"/>
  <c r="AQ4841" i="1"/>
  <c r="AS4841" i="1"/>
  <c r="A4842" i="1"/>
  <c r="B4842" i="1"/>
  <c r="C4842" i="1"/>
  <c r="J4842" i="1"/>
  <c r="K4842" i="1"/>
  <c r="M4842" i="1"/>
  <c r="AB4842" i="1"/>
  <c r="AF4842" i="1"/>
  <c r="AG4842" i="1"/>
  <c r="AI4842" i="1"/>
  <c r="AJ4842" i="1"/>
  <c r="AL4842" i="1"/>
  <c r="AM4842" i="1"/>
  <c r="AQ4842" i="1"/>
  <c r="AS4842" i="1"/>
  <c r="A4843" i="1"/>
  <c r="B4843" i="1"/>
  <c r="C4843" i="1"/>
  <c r="J4843" i="1"/>
  <c r="K4843" i="1"/>
  <c r="M4843" i="1"/>
  <c r="AB4843" i="1"/>
  <c r="AF4843" i="1"/>
  <c r="AG4843" i="1"/>
  <c r="AI4843" i="1"/>
  <c r="AJ4843" i="1"/>
  <c r="AL4843" i="1"/>
  <c r="AM4843" i="1"/>
  <c r="AQ4843" i="1"/>
  <c r="AS4843" i="1"/>
  <c r="A4844" i="1"/>
  <c r="B4844" i="1"/>
  <c r="C4844" i="1"/>
  <c r="J4844" i="1"/>
  <c r="K4844" i="1"/>
  <c r="M4844" i="1"/>
  <c r="AB4844" i="1"/>
  <c r="AF4844" i="1"/>
  <c r="AG4844" i="1"/>
  <c r="AI4844" i="1"/>
  <c r="AJ4844" i="1"/>
  <c r="AL4844" i="1"/>
  <c r="AM4844" i="1"/>
  <c r="AQ4844" i="1"/>
  <c r="AS4844" i="1"/>
  <c r="A4845" i="1"/>
  <c r="B4845" i="1"/>
  <c r="C4845" i="1"/>
  <c r="J4845" i="1"/>
  <c r="K4845" i="1"/>
  <c r="M4845" i="1"/>
  <c r="AB4845" i="1"/>
  <c r="AF4845" i="1"/>
  <c r="AG4845" i="1"/>
  <c r="AI4845" i="1"/>
  <c r="AJ4845" i="1"/>
  <c r="AL4845" i="1"/>
  <c r="AM4845" i="1"/>
  <c r="AQ4845" i="1"/>
  <c r="AS4845" i="1"/>
  <c r="A4846" i="1"/>
  <c r="B4846" i="1"/>
  <c r="C4846" i="1"/>
  <c r="J4846" i="1"/>
  <c r="K4846" i="1"/>
  <c r="M4846" i="1"/>
  <c r="AB4846" i="1"/>
  <c r="AF4846" i="1"/>
  <c r="AG4846" i="1"/>
  <c r="AI4846" i="1"/>
  <c r="AJ4846" i="1"/>
  <c r="AL4846" i="1"/>
  <c r="AM4846" i="1"/>
  <c r="AQ4846" i="1"/>
  <c r="AS4846" i="1"/>
  <c r="A4847" i="1"/>
  <c r="B4847" i="1"/>
  <c r="C4847" i="1"/>
  <c r="J4847" i="1"/>
  <c r="K4847" i="1"/>
  <c r="M4847" i="1"/>
  <c r="AB4847" i="1"/>
  <c r="AF4847" i="1"/>
  <c r="AG4847" i="1"/>
  <c r="AI4847" i="1"/>
  <c r="AJ4847" i="1"/>
  <c r="AL4847" i="1"/>
  <c r="AM4847" i="1"/>
  <c r="AQ4847" i="1"/>
  <c r="AS4847" i="1"/>
  <c r="A4848" i="1"/>
  <c r="B4848" i="1"/>
  <c r="C4848" i="1"/>
  <c r="J4848" i="1"/>
  <c r="K4848" i="1"/>
  <c r="M4848" i="1"/>
  <c r="AB4848" i="1"/>
  <c r="AF4848" i="1"/>
  <c r="AG4848" i="1"/>
  <c r="AI4848" i="1"/>
  <c r="AJ4848" i="1"/>
  <c r="AL4848" i="1"/>
  <c r="AM4848" i="1"/>
  <c r="AQ4848" i="1"/>
  <c r="AS4848" i="1"/>
  <c r="A4849" i="1"/>
  <c r="B4849" i="1"/>
  <c r="C4849" i="1"/>
  <c r="J4849" i="1"/>
  <c r="K4849" i="1"/>
  <c r="M4849" i="1"/>
  <c r="AB4849" i="1"/>
  <c r="AF4849" i="1"/>
  <c r="AG4849" i="1"/>
  <c r="AI4849" i="1"/>
  <c r="AJ4849" i="1"/>
  <c r="AL4849" i="1"/>
  <c r="AM4849" i="1"/>
  <c r="AQ4849" i="1"/>
  <c r="AS4849" i="1"/>
  <c r="A4850" i="1"/>
  <c r="B4850" i="1"/>
  <c r="C4850" i="1"/>
  <c r="J4850" i="1"/>
  <c r="K4850" i="1"/>
  <c r="M4850" i="1"/>
  <c r="AB4850" i="1"/>
  <c r="AF4850" i="1"/>
  <c r="AG4850" i="1"/>
  <c r="AI4850" i="1"/>
  <c r="AJ4850" i="1"/>
  <c r="AL4850" i="1"/>
  <c r="AM4850" i="1"/>
  <c r="AQ4850" i="1"/>
  <c r="AS4850" i="1"/>
  <c r="A4851" i="1"/>
  <c r="B4851" i="1"/>
  <c r="C4851" i="1"/>
  <c r="J4851" i="1"/>
  <c r="K4851" i="1"/>
  <c r="M4851" i="1"/>
  <c r="AB4851" i="1"/>
  <c r="AF4851" i="1"/>
  <c r="AG4851" i="1"/>
  <c r="AI4851" i="1"/>
  <c r="AJ4851" i="1"/>
  <c r="AL4851" i="1"/>
  <c r="AM4851" i="1"/>
  <c r="AQ4851" i="1"/>
  <c r="AS4851" i="1"/>
  <c r="A4852" i="1"/>
  <c r="B4852" i="1"/>
  <c r="C4852" i="1"/>
  <c r="J4852" i="1"/>
  <c r="K4852" i="1"/>
  <c r="M4852" i="1"/>
  <c r="AB4852" i="1"/>
  <c r="AF4852" i="1"/>
  <c r="AG4852" i="1"/>
  <c r="AI4852" i="1"/>
  <c r="AJ4852" i="1"/>
  <c r="AL4852" i="1"/>
  <c r="AM4852" i="1"/>
  <c r="AQ4852" i="1"/>
  <c r="AS4852" i="1"/>
  <c r="A4853" i="1"/>
  <c r="B4853" i="1"/>
  <c r="C4853" i="1"/>
  <c r="J4853" i="1"/>
  <c r="K4853" i="1"/>
  <c r="M4853" i="1"/>
  <c r="AB4853" i="1"/>
  <c r="AF4853" i="1"/>
  <c r="AG4853" i="1"/>
  <c r="AI4853" i="1"/>
  <c r="AJ4853" i="1"/>
  <c r="AL4853" i="1"/>
  <c r="AM4853" i="1"/>
  <c r="AQ4853" i="1"/>
  <c r="AS4853" i="1"/>
  <c r="A4854" i="1"/>
  <c r="B4854" i="1"/>
  <c r="C4854" i="1"/>
  <c r="J4854" i="1"/>
  <c r="K4854" i="1"/>
  <c r="M4854" i="1"/>
  <c r="AB4854" i="1"/>
  <c r="AF4854" i="1"/>
  <c r="AG4854" i="1"/>
  <c r="AI4854" i="1"/>
  <c r="AJ4854" i="1"/>
  <c r="AL4854" i="1"/>
  <c r="AM4854" i="1"/>
  <c r="AQ4854" i="1"/>
  <c r="AS4854" i="1"/>
  <c r="A4855" i="1"/>
  <c r="B4855" i="1"/>
  <c r="C4855" i="1"/>
  <c r="J4855" i="1"/>
  <c r="K4855" i="1"/>
  <c r="M4855" i="1"/>
  <c r="AB4855" i="1"/>
  <c r="AF4855" i="1"/>
  <c r="AG4855" i="1"/>
  <c r="AI4855" i="1"/>
  <c r="AJ4855" i="1"/>
  <c r="AL4855" i="1"/>
  <c r="AM4855" i="1"/>
  <c r="AQ4855" i="1"/>
  <c r="AS4855" i="1"/>
  <c r="A4856" i="1"/>
  <c r="B4856" i="1"/>
  <c r="C4856" i="1"/>
  <c r="J4856" i="1"/>
  <c r="K4856" i="1"/>
  <c r="M4856" i="1"/>
  <c r="AB4856" i="1"/>
  <c r="AF4856" i="1"/>
  <c r="AG4856" i="1"/>
  <c r="AI4856" i="1"/>
  <c r="AJ4856" i="1"/>
  <c r="AL4856" i="1"/>
  <c r="AM4856" i="1"/>
  <c r="AQ4856" i="1"/>
  <c r="AS4856" i="1"/>
  <c r="A4857" i="1"/>
  <c r="B4857" i="1"/>
  <c r="C4857" i="1"/>
  <c r="J4857" i="1"/>
  <c r="K4857" i="1"/>
  <c r="M4857" i="1"/>
  <c r="AB4857" i="1"/>
  <c r="AF4857" i="1"/>
  <c r="AG4857" i="1"/>
  <c r="AI4857" i="1"/>
  <c r="AJ4857" i="1"/>
  <c r="AL4857" i="1"/>
  <c r="AM4857" i="1"/>
  <c r="AQ4857" i="1"/>
  <c r="AS4857" i="1"/>
  <c r="A4858" i="1"/>
  <c r="B4858" i="1"/>
  <c r="C4858" i="1"/>
  <c r="J4858" i="1"/>
  <c r="K4858" i="1"/>
  <c r="M4858" i="1"/>
  <c r="AB4858" i="1"/>
  <c r="AF4858" i="1"/>
  <c r="AG4858" i="1"/>
  <c r="AI4858" i="1"/>
  <c r="AJ4858" i="1"/>
  <c r="AL4858" i="1"/>
  <c r="AM4858" i="1"/>
  <c r="AQ4858" i="1"/>
  <c r="AS4858" i="1"/>
  <c r="A4859" i="1"/>
  <c r="B4859" i="1"/>
  <c r="C4859" i="1"/>
  <c r="J4859" i="1"/>
  <c r="K4859" i="1"/>
  <c r="M4859" i="1"/>
  <c r="AB4859" i="1"/>
  <c r="AF4859" i="1"/>
  <c r="AG4859" i="1"/>
  <c r="AI4859" i="1"/>
  <c r="AJ4859" i="1"/>
  <c r="AL4859" i="1"/>
  <c r="AM4859" i="1"/>
  <c r="AQ4859" i="1"/>
  <c r="AS4859" i="1"/>
  <c r="A4860" i="1"/>
  <c r="B4860" i="1"/>
  <c r="C4860" i="1"/>
  <c r="J4860" i="1"/>
  <c r="K4860" i="1"/>
  <c r="M4860" i="1"/>
  <c r="AB4860" i="1"/>
  <c r="AF4860" i="1"/>
  <c r="AG4860" i="1"/>
  <c r="AI4860" i="1"/>
  <c r="AJ4860" i="1"/>
  <c r="AL4860" i="1"/>
  <c r="AM4860" i="1"/>
  <c r="AQ4860" i="1"/>
  <c r="AS4860" i="1"/>
  <c r="A4861" i="1"/>
  <c r="B4861" i="1"/>
  <c r="C4861" i="1"/>
  <c r="J4861" i="1"/>
  <c r="K4861" i="1"/>
  <c r="M4861" i="1"/>
  <c r="AB4861" i="1"/>
  <c r="AF4861" i="1"/>
  <c r="AG4861" i="1"/>
  <c r="AI4861" i="1"/>
  <c r="AJ4861" i="1"/>
  <c r="AL4861" i="1"/>
  <c r="AM4861" i="1"/>
  <c r="AQ4861" i="1"/>
  <c r="AS4861" i="1"/>
  <c r="A4862" i="1"/>
  <c r="B4862" i="1"/>
  <c r="C4862" i="1"/>
  <c r="J4862" i="1"/>
  <c r="K4862" i="1"/>
  <c r="M4862" i="1"/>
  <c r="AB4862" i="1"/>
  <c r="AF4862" i="1"/>
  <c r="AG4862" i="1"/>
  <c r="AI4862" i="1"/>
  <c r="AJ4862" i="1"/>
  <c r="AL4862" i="1"/>
  <c r="AM4862" i="1"/>
  <c r="AQ4862" i="1"/>
  <c r="AS4862" i="1"/>
  <c r="A4863" i="1"/>
  <c r="B4863" i="1"/>
  <c r="C4863" i="1"/>
  <c r="J4863" i="1"/>
  <c r="K4863" i="1"/>
  <c r="M4863" i="1"/>
  <c r="AB4863" i="1"/>
  <c r="AF4863" i="1"/>
  <c r="AG4863" i="1"/>
  <c r="AI4863" i="1"/>
  <c r="AJ4863" i="1"/>
  <c r="AL4863" i="1"/>
  <c r="AM4863" i="1"/>
  <c r="AQ4863" i="1"/>
  <c r="AS4863" i="1"/>
  <c r="A4864" i="1"/>
  <c r="B4864" i="1"/>
  <c r="C4864" i="1"/>
  <c r="J4864" i="1"/>
  <c r="K4864" i="1"/>
  <c r="M4864" i="1"/>
  <c r="AB4864" i="1"/>
  <c r="AF4864" i="1"/>
  <c r="AG4864" i="1"/>
  <c r="AI4864" i="1"/>
  <c r="AJ4864" i="1"/>
  <c r="AL4864" i="1"/>
  <c r="AM4864" i="1"/>
  <c r="AQ4864" i="1"/>
  <c r="AS4864" i="1"/>
  <c r="A4865" i="1"/>
  <c r="B4865" i="1"/>
  <c r="C4865" i="1"/>
  <c r="J4865" i="1"/>
  <c r="K4865" i="1"/>
  <c r="M4865" i="1"/>
  <c r="AB4865" i="1"/>
  <c r="AF4865" i="1"/>
  <c r="AG4865" i="1"/>
  <c r="AI4865" i="1"/>
  <c r="AJ4865" i="1"/>
  <c r="AL4865" i="1"/>
  <c r="AM4865" i="1"/>
  <c r="AQ4865" i="1"/>
  <c r="AS4865" i="1"/>
  <c r="A4866" i="1"/>
  <c r="B4866" i="1"/>
  <c r="C4866" i="1"/>
  <c r="J4866" i="1"/>
  <c r="K4866" i="1"/>
  <c r="M4866" i="1"/>
  <c r="AB4866" i="1"/>
  <c r="AF4866" i="1"/>
  <c r="AG4866" i="1"/>
  <c r="AI4866" i="1"/>
  <c r="AJ4866" i="1"/>
  <c r="AL4866" i="1"/>
  <c r="AM4866" i="1"/>
  <c r="AQ4866" i="1"/>
  <c r="AS4866" i="1"/>
  <c r="A4867" i="1"/>
  <c r="B4867" i="1"/>
  <c r="C4867" i="1"/>
  <c r="J4867" i="1"/>
  <c r="K4867" i="1"/>
  <c r="M4867" i="1"/>
  <c r="AB4867" i="1"/>
  <c r="AF4867" i="1"/>
  <c r="AG4867" i="1"/>
  <c r="AI4867" i="1"/>
  <c r="AJ4867" i="1"/>
  <c r="AL4867" i="1"/>
  <c r="AM4867" i="1"/>
  <c r="AQ4867" i="1"/>
  <c r="AS4867" i="1"/>
  <c r="A4868" i="1"/>
  <c r="B4868" i="1"/>
  <c r="C4868" i="1"/>
  <c r="J4868" i="1"/>
  <c r="K4868" i="1"/>
  <c r="M4868" i="1"/>
  <c r="AB4868" i="1"/>
  <c r="AF4868" i="1"/>
  <c r="AG4868" i="1"/>
  <c r="AI4868" i="1"/>
  <c r="AJ4868" i="1"/>
  <c r="AL4868" i="1"/>
  <c r="AM4868" i="1"/>
  <c r="AQ4868" i="1"/>
  <c r="AS4868" i="1"/>
  <c r="A4869" i="1"/>
  <c r="B4869" i="1"/>
  <c r="C4869" i="1"/>
  <c r="J4869" i="1"/>
  <c r="K4869" i="1"/>
  <c r="M4869" i="1"/>
  <c r="AB4869" i="1"/>
  <c r="AF4869" i="1"/>
  <c r="AG4869" i="1"/>
  <c r="AI4869" i="1"/>
  <c r="AJ4869" i="1"/>
  <c r="AL4869" i="1"/>
  <c r="AM4869" i="1"/>
  <c r="AQ4869" i="1"/>
  <c r="AS4869" i="1"/>
  <c r="A4870" i="1"/>
  <c r="B4870" i="1"/>
  <c r="C4870" i="1"/>
  <c r="J4870" i="1"/>
  <c r="K4870" i="1"/>
  <c r="M4870" i="1"/>
  <c r="AB4870" i="1"/>
  <c r="AF4870" i="1"/>
  <c r="AG4870" i="1"/>
  <c r="AI4870" i="1"/>
  <c r="AJ4870" i="1"/>
  <c r="AL4870" i="1"/>
  <c r="AM4870" i="1"/>
  <c r="AQ4870" i="1"/>
  <c r="AS4870" i="1"/>
  <c r="A4871" i="1"/>
  <c r="B4871" i="1"/>
  <c r="C4871" i="1"/>
  <c r="J4871" i="1"/>
  <c r="K4871" i="1"/>
  <c r="M4871" i="1"/>
  <c r="AB4871" i="1"/>
  <c r="AF4871" i="1"/>
  <c r="AG4871" i="1"/>
  <c r="AI4871" i="1"/>
  <c r="AJ4871" i="1"/>
  <c r="AL4871" i="1"/>
  <c r="AM4871" i="1"/>
  <c r="AQ4871" i="1"/>
  <c r="AS4871" i="1"/>
  <c r="A4872" i="1"/>
  <c r="B4872" i="1"/>
  <c r="C4872" i="1"/>
  <c r="J4872" i="1"/>
  <c r="K4872" i="1"/>
  <c r="M4872" i="1"/>
  <c r="AB4872" i="1"/>
  <c r="AF4872" i="1"/>
  <c r="AG4872" i="1"/>
  <c r="AI4872" i="1"/>
  <c r="AJ4872" i="1"/>
  <c r="AL4872" i="1"/>
  <c r="AM4872" i="1"/>
  <c r="AQ4872" i="1"/>
  <c r="AS4872" i="1"/>
  <c r="A4873" i="1"/>
  <c r="B4873" i="1"/>
  <c r="C4873" i="1"/>
  <c r="J4873" i="1"/>
  <c r="K4873" i="1"/>
  <c r="M4873" i="1"/>
  <c r="AB4873" i="1"/>
  <c r="AF4873" i="1"/>
  <c r="AG4873" i="1"/>
  <c r="AI4873" i="1"/>
  <c r="AJ4873" i="1"/>
  <c r="AL4873" i="1"/>
  <c r="AM4873" i="1"/>
  <c r="AQ4873" i="1"/>
  <c r="AS4873" i="1"/>
  <c r="A4874" i="1"/>
  <c r="B4874" i="1"/>
  <c r="C4874" i="1"/>
  <c r="J4874" i="1"/>
  <c r="K4874" i="1"/>
  <c r="M4874" i="1"/>
  <c r="AB4874" i="1"/>
  <c r="AF4874" i="1"/>
  <c r="AG4874" i="1"/>
  <c r="AI4874" i="1"/>
  <c r="AJ4874" i="1"/>
  <c r="AL4874" i="1"/>
  <c r="AM4874" i="1"/>
  <c r="AQ4874" i="1"/>
  <c r="AS4874" i="1"/>
  <c r="A4875" i="1"/>
  <c r="B4875" i="1"/>
  <c r="C4875" i="1"/>
  <c r="J4875" i="1"/>
  <c r="K4875" i="1"/>
  <c r="M4875" i="1"/>
  <c r="AB4875" i="1"/>
  <c r="AF4875" i="1"/>
  <c r="AG4875" i="1"/>
  <c r="AI4875" i="1"/>
  <c r="AJ4875" i="1"/>
  <c r="AL4875" i="1"/>
  <c r="AM4875" i="1"/>
  <c r="AQ4875" i="1"/>
  <c r="AS4875" i="1"/>
  <c r="A4876" i="1"/>
  <c r="B4876" i="1"/>
  <c r="C4876" i="1"/>
  <c r="J4876" i="1"/>
  <c r="K4876" i="1"/>
  <c r="M4876" i="1"/>
  <c r="AB4876" i="1"/>
  <c r="AF4876" i="1"/>
  <c r="AG4876" i="1"/>
  <c r="AI4876" i="1"/>
  <c r="AJ4876" i="1"/>
  <c r="AL4876" i="1"/>
  <c r="AM4876" i="1"/>
  <c r="AQ4876" i="1"/>
  <c r="AS4876" i="1"/>
  <c r="A4877" i="1"/>
  <c r="B4877" i="1"/>
  <c r="C4877" i="1"/>
  <c r="J4877" i="1"/>
  <c r="K4877" i="1"/>
  <c r="M4877" i="1"/>
  <c r="AB4877" i="1"/>
  <c r="AF4877" i="1"/>
  <c r="AG4877" i="1"/>
  <c r="AI4877" i="1"/>
  <c r="AJ4877" i="1"/>
  <c r="AL4877" i="1"/>
  <c r="AM4877" i="1"/>
  <c r="AQ4877" i="1"/>
  <c r="AS4877" i="1"/>
  <c r="A4878" i="1"/>
  <c r="B4878" i="1"/>
  <c r="C4878" i="1"/>
  <c r="J4878" i="1"/>
  <c r="K4878" i="1"/>
  <c r="M4878" i="1"/>
  <c r="AB4878" i="1"/>
  <c r="AF4878" i="1"/>
  <c r="AG4878" i="1"/>
  <c r="AI4878" i="1"/>
  <c r="AJ4878" i="1"/>
  <c r="AL4878" i="1"/>
  <c r="AM4878" i="1"/>
  <c r="AQ4878" i="1"/>
  <c r="AS4878" i="1"/>
  <c r="A4879" i="1"/>
  <c r="B4879" i="1"/>
  <c r="C4879" i="1"/>
  <c r="J4879" i="1"/>
  <c r="K4879" i="1"/>
  <c r="M4879" i="1"/>
  <c r="AB4879" i="1"/>
  <c r="AF4879" i="1"/>
  <c r="AG4879" i="1"/>
  <c r="AI4879" i="1"/>
  <c r="AJ4879" i="1"/>
  <c r="AL4879" i="1"/>
  <c r="AM4879" i="1"/>
  <c r="AQ4879" i="1"/>
  <c r="AS4879" i="1"/>
  <c r="A4880" i="1"/>
  <c r="B4880" i="1"/>
  <c r="C4880" i="1"/>
  <c r="J4880" i="1"/>
  <c r="K4880" i="1"/>
  <c r="M4880" i="1"/>
  <c r="AB4880" i="1"/>
  <c r="AF4880" i="1"/>
  <c r="AG4880" i="1"/>
  <c r="AI4880" i="1"/>
  <c r="AJ4880" i="1"/>
  <c r="AL4880" i="1"/>
  <c r="AM4880" i="1"/>
  <c r="AQ4880" i="1"/>
  <c r="AS4880" i="1"/>
  <c r="A4881" i="1"/>
  <c r="B4881" i="1"/>
  <c r="C4881" i="1"/>
  <c r="J4881" i="1"/>
  <c r="K4881" i="1"/>
  <c r="M4881" i="1"/>
  <c r="AB4881" i="1"/>
  <c r="AF4881" i="1"/>
  <c r="AG4881" i="1"/>
  <c r="AI4881" i="1"/>
  <c r="AJ4881" i="1"/>
  <c r="AL4881" i="1"/>
  <c r="AM4881" i="1"/>
  <c r="AQ4881" i="1"/>
  <c r="AS4881" i="1"/>
  <c r="A4882" i="1"/>
  <c r="B4882" i="1"/>
  <c r="C4882" i="1"/>
  <c r="J4882" i="1"/>
  <c r="K4882" i="1"/>
  <c r="M4882" i="1"/>
  <c r="AB4882" i="1"/>
  <c r="AF4882" i="1"/>
  <c r="AG4882" i="1"/>
  <c r="AI4882" i="1"/>
  <c r="AJ4882" i="1"/>
  <c r="AL4882" i="1"/>
  <c r="AM4882" i="1"/>
  <c r="AQ4882" i="1"/>
  <c r="AS4882" i="1"/>
  <c r="A4883" i="1"/>
  <c r="B4883" i="1"/>
  <c r="C4883" i="1"/>
  <c r="J4883" i="1"/>
  <c r="K4883" i="1"/>
  <c r="M4883" i="1"/>
  <c r="AB4883" i="1"/>
  <c r="AF4883" i="1"/>
  <c r="AG4883" i="1"/>
  <c r="AI4883" i="1"/>
  <c r="AJ4883" i="1"/>
  <c r="AL4883" i="1"/>
  <c r="AM4883" i="1"/>
  <c r="AQ4883" i="1"/>
  <c r="AS4883" i="1"/>
  <c r="A4884" i="1"/>
  <c r="B4884" i="1"/>
  <c r="C4884" i="1"/>
  <c r="J4884" i="1"/>
  <c r="K4884" i="1"/>
  <c r="M4884" i="1"/>
  <c r="AB4884" i="1"/>
  <c r="AF4884" i="1"/>
  <c r="AG4884" i="1"/>
  <c r="AI4884" i="1"/>
  <c r="AJ4884" i="1"/>
  <c r="AL4884" i="1"/>
  <c r="AM4884" i="1"/>
  <c r="AQ4884" i="1"/>
  <c r="AS4884" i="1"/>
  <c r="A4885" i="1"/>
  <c r="B4885" i="1"/>
  <c r="C4885" i="1"/>
  <c r="J4885" i="1"/>
  <c r="K4885" i="1"/>
  <c r="M4885" i="1"/>
  <c r="AB4885" i="1"/>
  <c r="AF4885" i="1"/>
  <c r="AG4885" i="1"/>
  <c r="AI4885" i="1"/>
  <c r="AJ4885" i="1"/>
  <c r="AL4885" i="1"/>
  <c r="AM4885" i="1"/>
  <c r="AQ4885" i="1"/>
  <c r="AS4885" i="1"/>
  <c r="A4886" i="1"/>
  <c r="B4886" i="1"/>
  <c r="C4886" i="1"/>
  <c r="J4886" i="1"/>
  <c r="K4886" i="1"/>
  <c r="M4886" i="1"/>
  <c r="AB4886" i="1"/>
  <c r="AF4886" i="1"/>
  <c r="AG4886" i="1"/>
  <c r="AI4886" i="1"/>
  <c r="AJ4886" i="1"/>
  <c r="AL4886" i="1"/>
  <c r="AM4886" i="1"/>
  <c r="AQ4886" i="1"/>
  <c r="AS4886" i="1"/>
  <c r="A4887" i="1"/>
  <c r="B4887" i="1"/>
  <c r="C4887" i="1"/>
  <c r="J4887" i="1"/>
  <c r="K4887" i="1"/>
  <c r="M4887" i="1"/>
  <c r="AB4887" i="1"/>
  <c r="AF4887" i="1"/>
  <c r="AG4887" i="1"/>
  <c r="AI4887" i="1"/>
  <c r="AJ4887" i="1"/>
  <c r="AL4887" i="1"/>
  <c r="AM4887" i="1"/>
  <c r="AQ4887" i="1"/>
  <c r="AS4887" i="1"/>
  <c r="A4888" i="1"/>
  <c r="B4888" i="1"/>
  <c r="C4888" i="1"/>
  <c r="J4888" i="1"/>
  <c r="K4888" i="1"/>
  <c r="M4888" i="1"/>
  <c r="AB4888" i="1"/>
  <c r="AF4888" i="1"/>
  <c r="AG4888" i="1"/>
  <c r="AI4888" i="1"/>
  <c r="AJ4888" i="1"/>
  <c r="AL4888" i="1"/>
  <c r="AM4888" i="1"/>
  <c r="AQ4888" i="1"/>
  <c r="AS4888" i="1"/>
  <c r="A4889" i="1"/>
  <c r="B4889" i="1"/>
  <c r="C4889" i="1"/>
  <c r="J4889" i="1"/>
  <c r="K4889" i="1"/>
  <c r="M4889" i="1"/>
  <c r="AB4889" i="1"/>
  <c r="AF4889" i="1"/>
  <c r="AG4889" i="1"/>
  <c r="AI4889" i="1"/>
  <c r="AJ4889" i="1"/>
  <c r="AL4889" i="1"/>
  <c r="AM4889" i="1"/>
  <c r="AQ4889" i="1"/>
  <c r="AS4889" i="1"/>
  <c r="A4890" i="1"/>
  <c r="B4890" i="1"/>
  <c r="C4890" i="1"/>
  <c r="J4890" i="1"/>
  <c r="K4890" i="1"/>
  <c r="M4890" i="1"/>
  <c r="AB4890" i="1"/>
  <c r="AF4890" i="1"/>
  <c r="AG4890" i="1"/>
  <c r="AI4890" i="1"/>
  <c r="AJ4890" i="1"/>
  <c r="AL4890" i="1"/>
  <c r="AM4890" i="1"/>
  <c r="AQ4890" i="1"/>
  <c r="AS4890" i="1"/>
  <c r="A4891" i="1"/>
  <c r="B4891" i="1"/>
  <c r="C4891" i="1"/>
  <c r="J4891" i="1"/>
  <c r="K4891" i="1"/>
  <c r="M4891" i="1"/>
  <c r="AB4891" i="1"/>
  <c r="AF4891" i="1"/>
  <c r="AG4891" i="1"/>
  <c r="AI4891" i="1"/>
  <c r="AJ4891" i="1"/>
  <c r="AL4891" i="1"/>
  <c r="AM4891" i="1"/>
  <c r="AQ4891" i="1"/>
  <c r="AS4891" i="1"/>
  <c r="A4892" i="1"/>
  <c r="B4892" i="1"/>
  <c r="C4892" i="1"/>
  <c r="J4892" i="1"/>
  <c r="K4892" i="1"/>
  <c r="M4892" i="1"/>
  <c r="AB4892" i="1"/>
  <c r="AF4892" i="1"/>
  <c r="AG4892" i="1"/>
  <c r="AI4892" i="1"/>
  <c r="AJ4892" i="1"/>
  <c r="AL4892" i="1"/>
  <c r="AM4892" i="1"/>
  <c r="AQ4892" i="1"/>
  <c r="AS4892" i="1"/>
  <c r="A4893" i="1"/>
  <c r="B4893" i="1"/>
  <c r="C4893" i="1"/>
  <c r="J4893" i="1"/>
  <c r="K4893" i="1"/>
  <c r="M4893" i="1"/>
  <c r="AB4893" i="1"/>
  <c r="AF4893" i="1"/>
  <c r="AG4893" i="1"/>
  <c r="AI4893" i="1"/>
  <c r="AJ4893" i="1"/>
  <c r="AL4893" i="1"/>
  <c r="AM4893" i="1"/>
  <c r="AQ4893" i="1"/>
  <c r="AS4893" i="1"/>
  <c r="A4894" i="1"/>
  <c r="B4894" i="1"/>
  <c r="C4894" i="1"/>
  <c r="J4894" i="1"/>
  <c r="K4894" i="1"/>
  <c r="M4894" i="1"/>
  <c r="AB4894" i="1"/>
  <c r="AF4894" i="1"/>
  <c r="AG4894" i="1"/>
  <c r="AI4894" i="1"/>
  <c r="AJ4894" i="1"/>
  <c r="AL4894" i="1"/>
  <c r="AM4894" i="1"/>
  <c r="AQ4894" i="1"/>
  <c r="AS4894" i="1"/>
  <c r="A4895" i="1"/>
  <c r="B4895" i="1"/>
  <c r="C4895" i="1"/>
  <c r="J4895" i="1"/>
  <c r="K4895" i="1"/>
  <c r="M4895" i="1"/>
  <c r="AB4895" i="1"/>
  <c r="AF4895" i="1"/>
  <c r="AG4895" i="1"/>
  <c r="AI4895" i="1"/>
  <c r="AJ4895" i="1"/>
  <c r="AL4895" i="1"/>
  <c r="AM4895" i="1"/>
  <c r="AQ4895" i="1"/>
  <c r="AS4895" i="1"/>
  <c r="A4896" i="1"/>
  <c r="B4896" i="1"/>
  <c r="C4896" i="1"/>
  <c r="J4896" i="1"/>
  <c r="K4896" i="1"/>
  <c r="M4896" i="1"/>
  <c r="AB4896" i="1"/>
  <c r="AF4896" i="1"/>
  <c r="AG4896" i="1"/>
  <c r="AI4896" i="1"/>
  <c r="AJ4896" i="1"/>
  <c r="AL4896" i="1"/>
  <c r="AM4896" i="1"/>
  <c r="AQ4896" i="1"/>
  <c r="AS4896" i="1"/>
  <c r="A4897" i="1"/>
  <c r="B4897" i="1"/>
  <c r="C4897" i="1"/>
  <c r="J4897" i="1"/>
  <c r="K4897" i="1"/>
  <c r="M4897" i="1"/>
  <c r="AB4897" i="1"/>
  <c r="AF4897" i="1"/>
  <c r="AG4897" i="1"/>
  <c r="AI4897" i="1"/>
  <c r="AJ4897" i="1"/>
  <c r="AL4897" i="1"/>
  <c r="AM4897" i="1"/>
  <c r="AQ4897" i="1"/>
  <c r="AS4897" i="1"/>
  <c r="A4898" i="1"/>
  <c r="B4898" i="1"/>
  <c r="C4898" i="1"/>
  <c r="J4898" i="1"/>
  <c r="K4898" i="1"/>
  <c r="M4898" i="1"/>
  <c r="AB4898" i="1"/>
  <c r="AF4898" i="1"/>
  <c r="AG4898" i="1"/>
  <c r="AI4898" i="1"/>
  <c r="AJ4898" i="1"/>
  <c r="AL4898" i="1"/>
  <c r="AM4898" i="1"/>
  <c r="AQ4898" i="1"/>
  <c r="AS4898" i="1"/>
  <c r="A4899" i="1"/>
  <c r="B4899" i="1"/>
  <c r="C4899" i="1"/>
  <c r="J4899" i="1"/>
  <c r="K4899" i="1"/>
  <c r="M4899" i="1"/>
  <c r="AB4899" i="1"/>
  <c r="AF4899" i="1"/>
  <c r="AG4899" i="1"/>
  <c r="AI4899" i="1"/>
  <c r="AJ4899" i="1"/>
  <c r="AL4899" i="1"/>
  <c r="AM4899" i="1"/>
  <c r="AQ4899" i="1"/>
  <c r="AS4899" i="1"/>
  <c r="A4900" i="1"/>
  <c r="B4900" i="1"/>
  <c r="C4900" i="1"/>
  <c r="J4900" i="1"/>
  <c r="K4900" i="1"/>
  <c r="M4900" i="1"/>
  <c r="AB4900" i="1"/>
  <c r="AF4900" i="1"/>
  <c r="AG4900" i="1"/>
  <c r="AI4900" i="1"/>
  <c r="AJ4900" i="1"/>
  <c r="AL4900" i="1"/>
  <c r="AM4900" i="1"/>
  <c r="AQ4900" i="1"/>
  <c r="AS4900" i="1"/>
  <c r="A4901" i="1"/>
  <c r="B4901" i="1"/>
  <c r="C4901" i="1"/>
  <c r="J4901" i="1"/>
  <c r="K4901" i="1"/>
  <c r="M4901" i="1"/>
  <c r="AB4901" i="1"/>
  <c r="AF4901" i="1"/>
  <c r="AG4901" i="1"/>
  <c r="AI4901" i="1"/>
  <c r="AJ4901" i="1"/>
  <c r="AL4901" i="1"/>
  <c r="AM4901" i="1"/>
  <c r="AQ4901" i="1"/>
  <c r="AS4901" i="1"/>
  <c r="A4902" i="1"/>
  <c r="B4902" i="1"/>
  <c r="C4902" i="1"/>
  <c r="J4902" i="1"/>
  <c r="K4902" i="1"/>
  <c r="M4902" i="1"/>
  <c r="AB4902" i="1"/>
  <c r="AF4902" i="1"/>
  <c r="AG4902" i="1"/>
  <c r="AI4902" i="1"/>
  <c r="AJ4902" i="1"/>
  <c r="AL4902" i="1"/>
  <c r="AM4902" i="1"/>
  <c r="AQ4902" i="1"/>
  <c r="AS4902" i="1"/>
  <c r="A4903" i="1"/>
  <c r="B4903" i="1"/>
  <c r="C4903" i="1"/>
  <c r="J4903" i="1"/>
  <c r="K4903" i="1"/>
  <c r="M4903" i="1"/>
  <c r="AB4903" i="1"/>
  <c r="AF4903" i="1"/>
  <c r="AG4903" i="1"/>
  <c r="AI4903" i="1"/>
  <c r="AJ4903" i="1"/>
  <c r="AL4903" i="1"/>
  <c r="AM4903" i="1"/>
  <c r="AQ4903" i="1"/>
  <c r="AS4903" i="1"/>
  <c r="A4904" i="1"/>
  <c r="B4904" i="1"/>
  <c r="C4904" i="1"/>
  <c r="J4904" i="1"/>
  <c r="K4904" i="1"/>
  <c r="M4904" i="1"/>
  <c r="AB4904" i="1"/>
  <c r="AF4904" i="1"/>
  <c r="AG4904" i="1"/>
  <c r="AI4904" i="1"/>
  <c r="AJ4904" i="1"/>
  <c r="AL4904" i="1"/>
  <c r="AM4904" i="1"/>
  <c r="AQ4904" i="1"/>
  <c r="AS4904" i="1"/>
  <c r="A4905" i="1"/>
  <c r="B4905" i="1"/>
  <c r="C4905" i="1"/>
  <c r="J4905" i="1"/>
  <c r="K4905" i="1"/>
  <c r="M4905" i="1"/>
  <c r="AB4905" i="1"/>
  <c r="AF4905" i="1"/>
  <c r="AG4905" i="1"/>
  <c r="AI4905" i="1"/>
  <c r="AJ4905" i="1"/>
  <c r="AL4905" i="1"/>
  <c r="AM4905" i="1"/>
  <c r="AQ4905" i="1"/>
  <c r="AS4905" i="1"/>
  <c r="A4906" i="1"/>
  <c r="B4906" i="1"/>
  <c r="C4906" i="1"/>
  <c r="J4906" i="1"/>
  <c r="K4906" i="1"/>
  <c r="M4906" i="1"/>
  <c r="AB4906" i="1"/>
  <c r="AF4906" i="1"/>
  <c r="AG4906" i="1"/>
  <c r="AI4906" i="1"/>
  <c r="AJ4906" i="1"/>
  <c r="AL4906" i="1"/>
  <c r="AM4906" i="1"/>
  <c r="AQ4906" i="1"/>
  <c r="AS4906" i="1"/>
  <c r="A4907" i="1"/>
  <c r="B4907" i="1"/>
  <c r="C4907" i="1"/>
  <c r="J4907" i="1"/>
  <c r="K4907" i="1"/>
  <c r="M4907" i="1"/>
  <c r="AB4907" i="1"/>
  <c r="AF4907" i="1"/>
  <c r="AG4907" i="1"/>
  <c r="AI4907" i="1"/>
  <c r="AJ4907" i="1"/>
  <c r="AL4907" i="1"/>
  <c r="AM4907" i="1"/>
  <c r="AQ4907" i="1"/>
  <c r="AS4907" i="1"/>
  <c r="A4908" i="1"/>
  <c r="B4908" i="1"/>
  <c r="C4908" i="1"/>
  <c r="J4908" i="1"/>
  <c r="K4908" i="1"/>
  <c r="M4908" i="1"/>
  <c r="AB4908" i="1"/>
  <c r="AF4908" i="1"/>
  <c r="AG4908" i="1"/>
  <c r="AI4908" i="1"/>
  <c r="AJ4908" i="1"/>
  <c r="AL4908" i="1"/>
  <c r="AM4908" i="1"/>
  <c r="AQ4908" i="1"/>
  <c r="AS4908" i="1"/>
  <c r="A4909" i="1"/>
  <c r="B4909" i="1"/>
  <c r="C4909" i="1"/>
  <c r="J4909" i="1"/>
  <c r="K4909" i="1"/>
  <c r="M4909" i="1"/>
  <c r="AB4909" i="1"/>
  <c r="AF4909" i="1"/>
  <c r="AG4909" i="1"/>
  <c r="AI4909" i="1"/>
  <c r="AJ4909" i="1"/>
  <c r="AL4909" i="1"/>
  <c r="AM4909" i="1"/>
  <c r="AQ4909" i="1"/>
  <c r="AS4909" i="1"/>
  <c r="A4910" i="1"/>
  <c r="B4910" i="1"/>
  <c r="C4910" i="1"/>
  <c r="J4910" i="1"/>
  <c r="K4910" i="1"/>
  <c r="M4910" i="1"/>
  <c r="AB4910" i="1"/>
  <c r="AF4910" i="1"/>
  <c r="AG4910" i="1"/>
  <c r="AI4910" i="1"/>
  <c r="AJ4910" i="1"/>
  <c r="AL4910" i="1"/>
  <c r="AM4910" i="1"/>
  <c r="AQ4910" i="1"/>
  <c r="AS4910" i="1"/>
  <c r="A4911" i="1"/>
  <c r="B4911" i="1"/>
  <c r="C4911" i="1"/>
  <c r="J4911" i="1"/>
  <c r="K4911" i="1"/>
  <c r="M4911" i="1"/>
  <c r="AB4911" i="1"/>
  <c r="AF4911" i="1"/>
  <c r="AG4911" i="1"/>
  <c r="AI4911" i="1"/>
  <c r="AJ4911" i="1"/>
  <c r="AL4911" i="1"/>
  <c r="AM4911" i="1"/>
  <c r="AQ4911" i="1"/>
  <c r="AS4911" i="1"/>
  <c r="A4912" i="1"/>
  <c r="B4912" i="1"/>
  <c r="C4912" i="1"/>
  <c r="J4912" i="1"/>
  <c r="K4912" i="1"/>
  <c r="M4912" i="1"/>
  <c r="AB4912" i="1"/>
  <c r="AF4912" i="1"/>
  <c r="AG4912" i="1"/>
  <c r="AI4912" i="1"/>
  <c r="AJ4912" i="1"/>
  <c r="AL4912" i="1"/>
  <c r="AM4912" i="1"/>
  <c r="AQ4912" i="1"/>
  <c r="AS4912" i="1"/>
  <c r="A4913" i="1"/>
  <c r="B4913" i="1"/>
  <c r="C4913" i="1"/>
  <c r="J4913" i="1"/>
  <c r="K4913" i="1"/>
  <c r="M4913" i="1"/>
  <c r="AB4913" i="1"/>
  <c r="AF4913" i="1"/>
  <c r="AG4913" i="1"/>
  <c r="AI4913" i="1"/>
  <c r="AJ4913" i="1"/>
  <c r="AL4913" i="1"/>
  <c r="AM4913" i="1"/>
  <c r="AQ4913" i="1"/>
  <c r="AS4913" i="1"/>
  <c r="A4914" i="1"/>
  <c r="B4914" i="1"/>
  <c r="C4914" i="1"/>
  <c r="J4914" i="1"/>
  <c r="K4914" i="1"/>
  <c r="M4914" i="1"/>
  <c r="AB4914" i="1"/>
  <c r="AF4914" i="1"/>
  <c r="AG4914" i="1"/>
  <c r="AI4914" i="1"/>
  <c r="AJ4914" i="1"/>
  <c r="AL4914" i="1"/>
  <c r="AM4914" i="1"/>
  <c r="AQ4914" i="1"/>
  <c r="AS4914" i="1"/>
  <c r="A4915" i="1"/>
  <c r="B4915" i="1"/>
  <c r="C4915" i="1"/>
  <c r="J4915" i="1"/>
  <c r="K4915" i="1"/>
  <c r="M4915" i="1"/>
  <c r="AB4915" i="1"/>
  <c r="AF4915" i="1"/>
  <c r="AG4915" i="1"/>
  <c r="AI4915" i="1"/>
  <c r="AJ4915" i="1"/>
  <c r="AL4915" i="1"/>
  <c r="AM4915" i="1"/>
  <c r="AQ4915" i="1"/>
  <c r="AS4915" i="1"/>
  <c r="A4916" i="1"/>
  <c r="B4916" i="1"/>
  <c r="C4916" i="1"/>
  <c r="J4916" i="1"/>
  <c r="K4916" i="1"/>
  <c r="M4916" i="1"/>
  <c r="AB4916" i="1"/>
  <c r="AF4916" i="1"/>
  <c r="AG4916" i="1"/>
  <c r="AI4916" i="1"/>
  <c r="AJ4916" i="1"/>
  <c r="AL4916" i="1"/>
  <c r="AM4916" i="1"/>
  <c r="AQ4916" i="1"/>
  <c r="AS4916" i="1"/>
  <c r="A4917" i="1"/>
  <c r="B4917" i="1"/>
  <c r="C4917" i="1"/>
  <c r="J4917" i="1"/>
  <c r="K4917" i="1"/>
  <c r="M4917" i="1"/>
  <c r="AB4917" i="1"/>
  <c r="AF4917" i="1"/>
  <c r="AG4917" i="1"/>
  <c r="AI4917" i="1"/>
  <c r="AJ4917" i="1"/>
  <c r="AL4917" i="1"/>
  <c r="AM4917" i="1"/>
  <c r="AQ4917" i="1"/>
  <c r="AS4917" i="1"/>
  <c r="A4918" i="1"/>
  <c r="B4918" i="1"/>
  <c r="C4918" i="1"/>
  <c r="J4918" i="1"/>
  <c r="K4918" i="1"/>
  <c r="M4918" i="1"/>
  <c r="AB4918" i="1"/>
  <c r="AF4918" i="1"/>
  <c r="AG4918" i="1"/>
  <c r="AI4918" i="1"/>
  <c r="AJ4918" i="1"/>
  <c r="AL4918" i="1"/>
  <c r="AM4918" i="1"/>
  <c r="AQ4918" i="1"/>
  <c r="AS4918" i="1"/>
  <c r="A4919" i="1"/>
  <c r="B4919" i="1"/>
  <c r="C4919" i="1"/>
  <c r="J4919" i="1"/>
  <c r="K4919" i="1"/>
  <c r="M4919" i="1"/>
  <c r="AB4919" i="1"/>
  <c r="AF4919" i="1"/>
  <c r="AG4919" i="1"/>
  <c r="AI4919" i="1"/>
  <c r="AJ4919" i="1"/>
  <c r="AL4919" i="1"/>
  <c r="AM4919" i="1"/>
  <c r="AQ4919" i="1"/>
  <c r="AS4919" i="1"/>
  <c r="A4920" i="1"/>
  <c r="B4920" i="1"/>
  <c r="C4920" i="1"/>
  <c r="J4920" i="1"/>
  <c r="K4920" i="1"/>
  <c r="M4920" i="1"/>
  <c r="AB4920" i="1"/>
  <c r="AF4920" i="1"/>
  <c r="AG4920" i="1"/>
  <c r="AI4920" i="1"/>
  <c r="AJ4920" i="1"/>
  <c r="AL4920" i="1"/>
  <c r="AM4920" i="1"/>
  <c r="AQ4920" i="1"/>
  <c r="AS4920" i="1"/>
  <c r="A4921" i="1"/>
  <c r="B4921" i="1"/>
  <c r="C4921" i="1"/>
  <c r="J4921" i="1"/>
  <c r="K4921" i="1"/>
  <c r="M4921" i="1"/>
  <c r="AB4921" i="1"/>
  <c r="AF4921" i="1"/>
  <c r="AG4921" i="1"/>
  <c r="AI4921" i="1"/>
  <c r="AJ4921" i="1"/>
  <c r="AL4921" i="1"/>
  <c r="AM4921" i="1"/>
  <c r="AQ4921" i="1"/>
  <c r="AS4921" i="1"/>
  <c r="A4922" i="1"/>
  <c r="B4922" i="1"/>
  <c r="C4922" i="1"/>
  <c r="J4922" i="1"/>
  <c r="K4922" i="1"/>
  <c r="M4922" i="1"/>
  <c r="AB4922" i="1"/>
  <c r="AF4922" i="1"/>
  <c r="AG4922" i="1"/>
  <c r="AI4922" i="1"/>
  <c r="AJ4922" i="1"/>
  <c r="AL4922" i="1"/>
  <c r="AM4922" i="1"/>
  <c r="AQ4922" i="1"/>
  <c r="AS4922" i="1"/>
  <c r="A4923" i="1"/>
  <c r="B4923" i="1"/>
  <c r="C4923" i="1"/>
  <c r="J4923" i="1"/>
  <c r="K4923" i="1"/>
  <c r="M4923" i="1"/>
  <c r="AB4923" i="1"/>
  <c r="AF4923" i="1"/>
  <c r="AG4923" i="1"/>
  <c r="AI4923" i="1"/>
  <c r="AJ4923" i="1"/>
  <c r="AL4923" i="1"/>
  <c r="AM4923" i="1"/>
  <c r="AQ4923" i="1"/>
  <c r="AS4923" i="1"/>
  <c r="A4924" i="1"/>
  <c r="B4924" i="1"/>
  <c r="C4924" i="1"/>
  <c r="J4924" i="1"/>
  <c r="K4924" i="1"/>
  <c r="M4924" i="1"/>
  <c r="AB4924" i="1"/>
  <c r="AF4924" i="1"/>
  <c r="AG4924" i="1"/>
  <c r="AI4924" i="1"/>
  <c r="AJ4924" i="1"/>
  <c r="AL4924" i="1"/>
  <c r="AM4924" i="1"/>
  <c r="AQ4924" i="1"/>
  <c r="AS4924" i="1"/>
  <c r="A4925" i="1"/>
  <c r="B4925" i="1"/>
  <c r="C4925" i="1"/>
  <c r="J4925" i="1"/>
  <c r="K4925" i="1"/>
  <c r="M4925" i="1"/>
  <c r="AB4925" i="1"/>
  <c r="AF4925" i="1"/>
  <c r="AG4925" i="1"/>
  <c r="AI4925" i="1"/>
  <c r="AJ4925" i="1"/>
  <c r="AL4925" i="1"/>
  <c r="AM4925" i="1"/>
  <c r="AQ4925" i="1"/>
  <c r="AS4925" i="1"/>
  <c r="A4926" i="1"/>
  <c r="B4926" i="1"/>
  <c r="C4926" i="1"/>
  <c r="J4926" i="1"/>
  <c r="K4926" i="1"/>
  <c r="M4926" i="1"/>
  <c r="AB4926" i="1"/>
  <c r="AF4926" i="1"/>
  <c r="AG4926" i="1"/>
  <c r="AI4926" i="1"/>
  <c r="AJ4926" i="1"/>
  <c r="AL4926" i="1"/>
  <c r="AM4926" i="1"/>
  <c r="AQ4926" i="1"/>
  <c r="AS4926" i="1"/>
  <c r="A4927" i="1"/>
  <c r="B4927" i="1"/>
  <c r="C4927" i="1"/>
  <c r="J4927" i="1"/>
  <c r="K4927" i="1"/>
  <c r="M4927" i="1"/>
  <c r="AB4927" i="1"/>
  <c r="AF4927" i="1"/>
  <c r="AG4927" i="1"/>
  <c r="AI4927" i="1"/>
  <c r="AJ4927" i="1"/>
  <c r="AL4927" i="1"/>
  <c r="AM4927" i="1"/>
  <c r="AQ4927" i="1"/>
  <c r="AS4927" i="1"/>
  <c r="A4928" i="1"/>
  <c r="B4928" i="1"/>
  <c r="C4928" i="1"/>
  <c r="J4928" i="1"/>
  <c r="K4928" i="1"/>
  <c r="M4928" i="1"/>
  <c r="AB4928" i="1"/>
  <c r="AF4928" i="1"/>
  <c r="AG4928" i="1"/>
  <c r="AI4928" i="1"/>
  <c r="AJ4928" i="1"/>
  <c r="AL4928" i="1"/>
  <c r="AM4928" i="1"/>
  <c r="AQ4928" i="1"/>
  <c r="AS4928" i="1"/>
  <c r="A4929" i="1"/>
  <c r="B4929" i="1"/>
  <c r="C4929" i="1"/>
  <c r="J4929" i="1"/>
  <c r="K4929" i="1"/>
  <c r="M4929" i="1"/>
  <c r="AB4929" i="1"/>
  <c r="AF4929" i="1"/>
  <c r="AG4929" i="1"/>
  <c r="AI4929" i="1"/>
  <c r="AJ4929" i="1"/>
  <c r="AL4929" i="1"/>
  <c r="AM4929" i="1"/>
  <c r="AQ4929" i="1"/>
  <c r="AS4929" i="1"/>
  <c r="A4930" i="1"/>
  <c r="B4930" i="1"/>
  <c r="C4930" i="1"/>
  <c r="J4930" i="1"/>
  <c r="K4930" i="1"/>
  <c r="M4930" i="1"/>
  <c r="AB4930" i="1"/>
  <c r="AF4930" i="1"/>
  <c r="AG4930" i="1"/>
  <c r="AI4930" i="1"/>
  <c r="AJ4930" i="1"/>
  <c r="AL4930" i="1"/>
  <c r="AM4930" i="1"/>
  <c r="AQ4930" i="1"/>
  <c r="AS4930" i="1"/>
  <c r="A4931" i="1"/>
  <c r="B4931" i="1"/>
  <c r="C4931" i="1"/>
  <c r="J4931" i="1"/>
  <c r="K4931" i="1"/>
  <c r="M4931" i="1"/>
  <c r="AB4931" i="1"/>
  <c r="AF4931" i="1"/>
  <c r="AG4931" i="1"/>
  <c r="AI4931" i="1"/>
  <c r="AJ4931" i="1"/>
  <c r="AL4931" i="1"/>
  <c r="AM4931" i="1"/>
  <c r="AQ4931" i="1"/>
  <c r="AS4931" i="1"/>
  <c r="A4932" i="1"/>
  <c r="B4932" i="1"/>
  <c r="C4932" i="1"/>
  <c r="J4932" i="1"/>
  <c r="K4932" i="1"/>
  <c r="M4932" i="1"/>
  <c r="AB4932" i="1"/>
  <c r="AF4932" i="1"/>
  <c r="AG4932" i="1"/>
  <c r="AI4932" i="1"/>
  <c r="AJ4932" i="1"/>
  <c r="AL4932" i="1"/>
  <c r="AM4932" i="1"/>
  <c r="AQ4932" i="1"/>
  <c r="AS4932" i="1"/>
  <c r="A4933" i="1"/>
  <c r="B4933" i="1"/>
  <c r="C4933" i="1"/>
  <c r="J4933" i="1"/>
  <c r="K4933" i="1"/>
  <c r="M4933" i="1"/>
  <c r="AB4933" i="1"/>
  <c r="AF4933" i="1"/>
  <c r="AG4933" i="1"/>
  <c r="AI4933" i="1"/>
  <c r="AJ4933" i="1"/>
  <c r="AL4933" i="1"/>
  <c r="AM4933" i="1"/>
  <c r="AQ4933" i="1"/>
  <c r="AS4933" i="1"/>
  <c r="A4934" i="1"/>
  <c r="B4934" i="1"/>
  <c r="C4934" i="1"/>
  <c r="J4934" i="1"/>
  <c r="K4934" i="1"/>
  <c r="M4934" i="1"/>
  <c r="AB4934" i="1"/>
  <c r="AF4934" i="1"/>
  <c r="AG4934" i="1"/>
  <c r="AI4934" i="1"/>
  <c r="AJ4934" i="1"/>
  <c r="AL4934" i="1"/>
  <c r="AM4934" i="1"/>
  <c r="AQ4934" i="1"/>
  <c r="AS4934" i="1"/>
  <c r="A4935" i="1"/>
  <c r="B4935" i="1"/>
  <c r="C4935" i="1"/>
  <c r="J4935" i="1"/>
  <c r="K4935" i="1"/>
  <c r="M4935" i="1"/>
  <c r="AB4935" i="1"/>
  <c r="AF4935" i="1"/>
  <c r="AG4935" i="1"/>
  <c r="AI4935" i="1"/>
  <c r="AJ4935" i="1"/>
  <c r="AL4935" i="1"/>
  <c r="AM4935" i="1"/>
  <c r="AQ4935" i="1"/>
  <c r="AS4935" i="1"/>
  <c r="A4936" i="1"/>
  <c r="B4936" i="1"/>
  <c r="C4936" i="1"/>
  <c r="J4936" i="1"/>
  <c r="K4936" i="1"/>
  <c r="M4936" i="1"/>
  <c r="AB4936" i="1"/>
  <c r="AF4936" i="1"/>
  <c r="AG4936" i="1"/>
  <c r="AI4936" i="1"/>
  <c r="AJ4936" i="1"/>
  <c r="AL4936" i="1"/>
  <c r="AM4936" i="1"/>
  <c r="AQ4936" i="1"/>
  <c r="AS4936" i="1"/>
  <c r="A4937" i="1"/>
  <c r="B4937" i="1"/>
  <c r="C4937" i="1"/>
  <c r="J4937" i="1"/>
  <c r="K4937" i="1"/>
  <c r="M4937" i="1"/>
  <c r="AB4937" i="1"/>
  <c r="AF4937" i="1"/>
  <c r="AG4937" i="1"/>
  <c r="AI4937" i="1"/>
  <c r="AJ4937" i="1"/>
  <c r="AL4937" i="1"/>
  <c r="AM4937" i="1"/>
  <c r="AQ4937" i="1"/>
  <c r="AS4937" i="1"/>
  <c r="A4938" i="1"/>
  <c r="B4938" i="1"/>
  <c r="C4938" i="1"/>
  <c r="J4938" i="1"/>
  <c r="K4938" i="1"/>
  <c r="M4938" i="1"/>
  <c r="AB4938" i="1"/>
  <c r="AF4938" i="1"/>
  <c r="AG4938" i="1"/>
  <c r="AI4938" i="1"/>
  <c r="AJ4938" i="1"/>
  <c r="AL4938" i="1"/>
  <c r="AM4938" i="1"/>
  <c r="AQ4938" i="1"/>
  <c r="AS4938" i="1"/>
  <c r="A4939" i="1"/>
  <c r="B4939" i="1"/>
  <c r="C4939" i="1"/>
  <c r="J4939" i="1"/>
  <c r="K4939" i="1"/>
  <c r="M4939" i="1"/>
  <c r="AB4939" i="1"/>
  <c r="AF4939" i="1"/>
  <c r="AG4939" i="1"/>
  <c r="AI4939" i="1"/>
  <c r="AJ4939" i="1"/>
  <c r="AL4939" i="1"/>
  <c r="AM4939" i="1"/>
  <c r="AQ4939" i="1"/>
  <c r="AS4939" i="1"/>
  <c r="A4940" i="1"/>
  <c r="B4940" i="1"/>
  <c r="C4940" i="1"/>
  <c r="J4940" i="1"/>
  <c r="K4940" i="1"/>
  <c r="M4940" i="1"/>
  <c r="AB4940" i="1"/>
  <c r="AF4940" i="1"/>
  <c r="AG4940" i="1"/>
  <c r="AI4940" i="1"/>
  <c r="AJ4940" i="1"/>
  <c r="AL4940" i="1"/>
  <c r="AM4940" i="1"/>
  <c r="AQ4940" i="1"/>
  <c r="AS4940" i="1"/>
  <c r="A4941" i="1"/>
  <c r="B4941" i="1"/>
  <c r="C4941" i="1"/>
  <c r="J4941" i="1"/>
  <c r="K4941" i="1"/>
  <c r="M4941" i="1"/>
  <c r="AB4941" i="1"/>
  <c r="AF4941" i="1"/>
  <c r="AG4941" i="1"/>
  <c r="AI4941" i="1"/>
  <c r="AJ4941" i="1"/>
  <c r="AL4941" i="1"/>
  <c r="AM4941" i="1"/>
  <c r="AQ4941" i="1"/>
  <c r="AS4941" i="1"/>
  <c r="A4942" i="1"/>
  <c r="B4942" i="1"/>
  <c r="C4942" i="1"/>
  <c r="J4942" i="1"/>
  <c r="K4942" i="1"/>
  <c r="M4942" i="1"/>
  <c r="AB4942" i="1"/>
  <c r="AF4942" i="1"/>
  <c r="AG4942" i="1"/>
  <c r="AI4942" i="1"/>
  <c r="AJ4942" i="1"/>
  <c r="AL4942" i="1"/>
  <c r="AM4942" i="1"/>
  <c r="AQ4942" i="1"/>
  <c r="AS4942" i="1"/>
  <c r="A4943" i="1"/>
  <c r="B4943" i="1"/>
  <c r="C4943" i="1"/>
  <c r="J4943" i="1"/>
  <c r="K4943" i="1"/>
  <c r="M4943" i="1"/>
  <c r="AB4943" i="1"/>
  <c r="AF4943" i="1"/>
  <c r="AG4943" i="1"/>
  <c r="AI4943" i="1"/>
  <c r="AJ4943" i="1"/>
  <c r="AL4943" i="1"/>
  <c r="AM4943" i="1"/>
  <c r="AQ4943" i="1"/>
  <c r="AS4943" i="1"/>
  <c r="A4944" i="1"/>
  <c r="B4944" i="1"/>
  <c r="C4944" i="1"/>
  <c r="J4944" i="1"/>
  <c r="K4944" i="1"/>
  <c r="M4944" i="1"/>
  <c r="AB4944" i="1"/>
  <c r="AF4944" i="1"/>
  <c r="AG4944" i="1"/>
  <c r="AI4944" i="1"/>
  <c r="AJ4944" i="1"/>
  <c r="AL4944" i="1"/>
  <c r="AM4944" i="1"/>
  <c r="AQ4944" i="1"/>
  <c r="AS4944" i="1"/>
  <c r="A4945" i="1"/>
  <c r="B4945" i="1"/>
  <c r="C4945" i="1"/>
  <c r="J4945" i="1"/>
  <c r="K4945" i="1"/>
  <c r="M4945" i="1"/>
  <c r="AB4945" i="1"/>
  <c r="AF4945" i="1"/>
  <c r="AG4945" i="1"/>
  <c r="AI4945" i="1"/>
  <c r="AJ4945" i="1"/>
  <c r="AL4945" i="1"/>
  <c r="AM4945" i="1"/>
  <c r="AQ4945" i="1"/>
  <c r="AS4945" i="1"/>
  <c r="A4946" i="1"/>
  <c r="B4946" i="1"/>
  <c r="C4946" i="1"/>
  <c r="J4946" i="1"/>
  <c r="K4946" i="1"/>
  <c r="M4946" i="1"/>
  <c r="AB4946" i="1"/>
  <c r="AF4946" i="1"/>
  <c r="AG4946" i="1"/>
  <c r="AI4946" i="1"/>
  <c r="AJ4946" i="1"/>
  <c r="AL4946" i="1"/>
  <c r="AM4946" i="1"/>
  <c r="AQ4946" i="1"/>
  <c r="AS4946" i="1"/>
  <c r="A4947" i="1"/>
  <c r="B4947" i="1"/>
  <c r="C4947" i="1"/>
  <c r="J4947" i="1"/>
  <c r="K4947" i="1"/>
  <c r="M4947" i="1"/>
  <c r="AB4947" i="1"/>
  <c r="AF4947" i="1"/>
  <c r="AG4947" i="1"/>
  <c r="AI4947" i="1"/>
  <c r="AJ4947" i="1"/>
  <c r="AL4947" i="1"/>
  <c r="AM4947" i="1"/>
  <c r="AQ4947" i="1"/>
  <c r="AS4947" i="1"/>
  <c r="A4948" i="1"/>
  <c r="B4948" i="1"/>
  <c r="C4948" i="1"/>
  <c r="J4948" i="1"/>
  <c r="K4948" i="1"/>
  <c r="M4948" i="1"/>
  <c r="AB4948" i="1"/>
  <c r="AF4948" i="1"/>
  <c r="AG4948" i="1"/>
  <c r="AI4948" i="1"/>
  <c r="AJ4948" i="1"/>
  <c r="AL4948" i="1"/>
  <c r="AM4948" i="1"/>
  <c r="AQ4948" i="1"/>
  <c r="AS4948" i="1"/>
  <c r="A4949" i="1"/>
  <c r="B4949" i="1"/>
  <c r="C4949" i="1"/>
  <c r="J4949" i="1"/>
  <c r="K4949" i="1"/>
  <c r="M4949" i="1"/>
  <c r="AB4949" i="1"/>
  <c r="AF4949" i="1"/>
  <c r="AG4949" i="1"/>
  <c r="AI4949" i="1"/>
  <c r="AJ4949" i="1"/>
  <c r="AL4949" i="1"/>
  <c r="AM4949" i="1"/>
  <c r="AQ4949" i="1"/>
  <c r="AS4949" i="1"/>
  <c r="A4950" i="1"/>
  <c r="B4950" i="1"/>
  <c r="C4950" i="1"/>
  <c r="J4950" i="1"/>
  <c r="K4950" i="1"/>
  <c r="M4950" i="1"/>
  <c r="AB4950" i="1"/>
  <c r="AF4950" i="1"/>
  <c r="AG4950" i="1"/>
  <c r="AI4950" i="1"/>
  <c r="AJ4950" i="1"/>
  <c r="AL4950" i="1"/>
  <c r="AM4950" i="1"/>
  <c r="AQ4950" i="1"/>
  <c r="AS4950" i="1"/>
  <c r="A4951" i="1"/>
  <c r="B4951" i="1"/>
  <c r="C4951" i="1"/>
  <c r="J4951" i="1"/>
  <c r="K4951" i="1"/>
  <c r="M4951" i="1"/>
  <c r="AB4951" i="1"/>
  <c r="AF4951" i="1"/>
  <c r="AG4951" i="1"/>
  <c r="AI4951" i="1"/>
  <c r="AJ4951" i="1"/>
  <c r="AL4951" i="1"/>
  <c r="AM4951" i="1"/>
  <c r="AQ4951" i="1"/>
  <c r="AS4951" i="1"/>
  <c r="A4952" i="1"/>
  <c r="B4952" i="1"/>
  <c r="C4952" i="1"/>
  <c r="J4952" i="1"/>
  <c r="K4952" i="1"/>
  <c r="M4952" i="1"/>
  <c r="AB4952" i="1"/>
  <c r="AF4952" i="1"/>
  <c r="AG4952" i="1"/>
  <c r="AI4952" i="1"/>
  <c r="AJ4952" i="1"/>
  <c r="AL4952" i="1"/>
  <c r="AM4952" i="1"/>
  <c r="AQ4952" i="1"/>
  <c r="AS4952" i="1"/>
  <c r="A4953" i="1"/>
  <c r="B4953" i="1"/>
  <c r="C4953" i="1"/>
  <c r="J4953" i="1"/>
  <c r="K4953" i="1"/>
  <c r="M4953" i="1"/>
  <c r="AB4953" i="1"/>
  <c r="AF4953" i="1"/>
  <c r="AG4953" i="1"/>
  <c r="AI4953" i="1"/>
  <c r="AJ4953" i="1"/>
  <c r="AL4953" i="1"/>
  <c r="AM4953" i="1"/>
  <c r="AQ4953" i="1"/>
  <c r="AS4953" i="1"/>
  <c r="A4954" i="1"/>
  <c r="B4954" i="1"/>
  <c r="C4954" i="1"/>
  <c r="J4954" i="1"/>
  <c r="K4954" i="1"/>
  <c r="M4954" i="1"/>
  <c r="AB4954" i="1"/>
  <c r="AF4954" i="1"/>
  <c r="AG4954" i="1"/>
  <c r="AI4954" i="1"/>
  <c r="AJ4954" i="1"/>
  <c r="AL4954" i="1"/>
  <c r="AM4954" i="1"/>
  <c r="AQ4954" i="1"/>
  <c r="AS4954" i="1"/>
  <c r="A4955" i="1"/>
  <c r="B4955" i="1"/>
  <c r="C4955" i="1"/>
  <c r="J4955" i="1"/>
  <c r="K4955" i="1"/>
  <c r="M4955" i="1"/>
  <c r="AB4955" i="1"/>
  <c r="AF4955" i="1"/>
  <c r="AG4955" i="1"/>
  <c r="AI4955" i="1"/>
  <c r="AJ4955" i="1"/>
  <c r="AL4955" i="1"/>
  <c r="AM4955" i="1"/>
  <c r="AQ4955" i="1"/>
  <c r="AS4955" i="1"/>
  <c r="A4956" i="1"/>
  <c r="B4956" i="1"/>
  <c r="C4956" i="1"/>
  <c r="J4956" i="1"/>
  <c r="K4956" i="1"/>
  <c r="M4956" i="1"/>
  <c r="AB4956" i="1"/>
  <c r="AF4956" i="1"/>
  <c r="AG4956" i="1"/>
  <c r="AI4956" i="1"/>
  <c r="AJ4956" i="1"/>
  <c r="AL4956" i="1"/>
  <c r="AM4956" i="1"/>
  <c r="AQ4956" i="1"/>
  <c r="AS4956" i="1"/>
  <c r="A4957" i="1"/>
  <c r="B4957" i="1"/>
  <c r="C4957" i="1"/>
  <c r="J4957" i="1"/>
  <c r="K4957" i="1"/>
  <c r="M4957" i="1"/>
  <c r="AB4957" i="1"/>
  <c r="AF4957" i="1"/>
  <c r="AG4957" i="1"/>
  <c r="AI4957" i="1"/>
  <c r="AJ4957" i="1"/>
  <c r="AL4957" i="1"/>
  <c r="AM4957" i="1"/>
  <c r="AQ4957" i="1"/>
  <c r="AS4957" i="1"/>
  <c r="A4958" i="1"/>
  <c r="B4958" i="1"/>
  <c r="C4958" i="1"/>
  <c r="J4958" i="1"/>
  <c r="K4958" i="1"/>
  <c r="M4958" i="1"/>
  <c r="AB4958" i="1"/>
  <c r="AF4958" i="1"/>
  <c r="AG4958" i="1"/>
  <c r="AI4958" i="1"/>
  <c r="AJ4958" i="1"/>
  <c r="AL4958" i="1"/>
  <c r="AM4958" i="1"/>
  <c r="AQ4958" i="1"/>
  <c r="AS4958" i="1"/>
  <c r="A4959" i="1"/>
  <c r="B4959" i="1"/>
  <c r="C4959" i="1"/>
  <c r="J4959" i="1"/>
  <c r="K4959" i="1"/>
  <c r="M4959" i="1"/>
  <c r="AB4959" i="1"/>
  <c r="AF4959" i="1"/>
  <c r="AG4959" i="1"/>
  <c r="AI4959" i="1"/>
  <c r="AJ4959" i="1"/>
  <c r="AL4959" i="1"/>
  <c r="AM4959" i="1"/>
  <c r="AQ4959" i="1"/>
  <c r="AS4959" i="1"/>
  <c r="A4960" i="1"/>
  <c r="B4960" i="1"/>
  <c r="C4960" i="1"/>
  <c r="J4960" i="1"/>
  <c r="K4960" i="1"/>
  <c r="M4960" i="1"/>
  <c r="AB4960" i="1"/>
  <c r="AF4960" i="1"/>
  <c r="AG4960" i="1"/>
  <c r="AI4960" i="1"/>
  <c r="AJ4960" i="1"/>
  <c r="AL4960" i="1"/>
  <c r="AM4960" i="1"/>
  <c r="AQ4960" i="1"/>
  <c r="AS4960" i="1"/>
  <c r="A4961" i="1"/>
  <c r="B4961" i="1"/>
  <c r="C4961" i="1"/>
  <c r="J4961" i="1"/>
  <c r="K4961" i="1"/>
  <c r="M4961" i="1"/>
  <c r="AB4961" i="1"/>
  <c r="AF4961" i="1"/>
  <c r="AG4961" i="1"/>
  <c r="AI4961" i="1"/>
  <c r="AJ4961" i="1"/>
  <c r="AL4961" i="1"/>
  <c r="AM4961" i="1"/>
  <c r="AQ4961" i="1"/>
  <c r="AS4961" i="1"/>
  <c r="A4962" i="1"/>
  <c r="B4962" i="1"/>
  <c r="C4962" i="1"/>
  <c r="J4962" i="1"/>
  <c r="K4962" i="1"/>
  <c r="M4962" i="1"/>
  <c r="AB4962" i="1"/>
  <c r="AF4962" i="1"/>
  <c r="AG4962" i="1"/>
  <c r="AI4962" i="1"/>
  <c r="AJ4962" i="1"/>
  <c r="AL4962" i="1"/>
  <c r="AM4962" i="1"/>
  <c r="AQ4962" i="1"/>
  <c r="AS4962" i="1"/>
  <c r="A4963" i="1"/>
  <c r="B4963" i="1"/>
  <c r="C4963" i="1"/>
  <c r="J4963" i="1"/>
  <c r="K4963" i="1"/>
  <c r="M4963" i="1"/>
  <c r="AB4963" i="1"/>
  <c r="AF4963" i="1"/>
  <c r="AG4963" i="1"/>
  <c r="AI4963" i="1"/>
  <c r="AJ4963" i="1"/>
  <c r="AL4963" i="1"/>
  <c r="AM4963" i="1"/>
  <c r="AQ4963" i="1"/>
  <c r="AS4963" i="1"/>
  <c r="A4964" i="1"/>
  <c r="B4964" i="1"/>
  <c r="C4964" i="1"/>
  <c r="J4964" i="1"/>
  <c r="K4964" i="1"/>
  <c r="M4964" i="1"/>
  <c r="AB4964" i="1"/>
  <c r="AF4964" i="1"/>
  <c r="AG4964" i="1"/>
  <c r="AI4964" i="1"/>
  <c r="AJ4964" i="1"/>
  <c r="AL4964" i="1"/>
  <c r="AM4964" i="1"/>
  <c r="AQ4964" i="1"/>
  <c r="AS4964" i="1"/>
  <c r="A4965" i="1"/>
  <c r="B4965" i="1"/>
  <c r="C4965" i="1"/>
  <c r="J4965" i="1"/>
  <c r="K4965" i="1"/>
  <c r="M4965" i="1"/>
  <c r="AB4965" i="1"/>
  <c r="AF4965" i="1"/>
  <c r="AG4965" i="1"/>
  <c r="AI4965" i="1"/>
  <c r="AJ4965" i="1"/>
  <c r="AL4965" i="1"/>
  <c r="AM4965" i="1"/>
  <c r="AQ4965" i="1"/>
  <c r="AS4965" i="1"/>
  <c r="A4966" i="1"/>
  <c r="B4966" i="1"/>
  <c r="C4966" i="1"/>
  <c r="J4966" i="1"/>
  <c r="K4966" i="1"/>
  <c r="M4966" i="1"/>
  <c r="AB4966" i="1"/>
  <c r="AF4966" i="1"/>
  <c r="AG4966" i="1"/>
  <c r="AI4966" i="1"/>
  <c r="AJ4966" i="1"/>
  <c r="AL4966" i="1"/>
  <c r="AM4966" i="1"/>
  <c r="AQ4966" i="1"/>
  <c r="AS4966" i="1"/>
  <c r="A4967" i="1"/>
  <c r="B4967" i="1"/>
  <c r="C4967" i="1"/>
  <c r="J4967" i="1"/>
  <c r="K4967" i="1"/>
  <c r="M4967" i="1"/>
  <c r="AB4967" i="1"/>
  <c r="AF4967" i="1"/>
  <c r="AG4967" i="1"/>
  <c r="AI4967" i="1"/>
  <c r="AJ4967" i="1"/>
  <c r="AL4967" i="1"/>
  <c r="AM4967" i="1"/>
  <c r="AQ4967" i="1"/>
  <c r="AS4967" i="1"/>
  <c r="A4968" i="1"/>
  <c r="B4968" i="1"/>
  <c r="C4968" i="1"/>
  <c r="J4968" i="1"/>
  <c r="K4968" i="1"/>
  <c r="M4968" i="1"/>
  <c r="AB4968" i="1"/>
  <c r="AF4968" i="1"/>
  <c r="AG4968" i="1"/>
  <c r="AI4968" i="1"/>
  <c r="AJ4968" i="1"/>
  <c r="AL4968" i="1"/>
  <c r="AM4968" i="1"/>
  <c r="AQ4968" i="1"/>
  <c r="AS4968" i="1"/>
  <c r="A4969" i="1"/>
  <c r="B4969" i="1"/>
  <c r="C4969" i="1"/>
  <c r="J4969" i="1"/>
  <c r="K4969" i="1"/>
  <c r="M4969" i="1"/>
  <c r="AB4969" i="1"/>
  <c r="AF4969" i="1"/>
  <c r="AG4969" i="1"/>
  <c r="AI4969" i="1"/>
  <c r="AJ4969" i="1"/>
  <c r="AL4969" i="1"/>
  <c r="AM4969" i="1"/>
  <c r="AQ4969" i="1"/>
  <c r="AS4969" i="1"/>
  <c r="A4970" i="1"/>
  <c r="B4970" i="1"/>
  <c r="C4970" i="1"/>
  <c r="J4970" i="1"/>
  <c r="K4970" i="1"/>
  <c r="M4970" i="1"/>
  <c r="AB4970" i="1"/>
  <c r="AF4970" i="1"/>
  <c r="AG4970" i="1"/>
  <c r="AI4970" i="1"/>
  <c r="AJ4970" i="1"/>
  <c r="AL4970" i="1"/>
  <c r="AM4970" i="1"/>
  <c r="AQ4970" i="1"/>
  <c r="AS4970" i="1"/>
  <c r="A4971" i="1"/>
  <c r="B4971" i="1"/>
  <c r="C4971" i="1"/>
  <c r="J4971" i="1"/>
  <c r="K4971" i="1"/>
  <c r="M4971" i="1"/>
  <c r="AB4971" i="1"/>
  <c r="AF4971" i="1"/>
  <c r="AG4971" i="1"/>
  <c r="AI4971" i="1"/>
  <c r="AJ4971" i="1"/>
  <c r="AL4971" i="1"/>
  <c r="AM4971" i="1"/>
  <c r="AQ4971" i="1"/>
  <c r="AS4971" i="1"/>
  <c r="A4972" i="1"/>
  <c r="B4972" i="1"/>
  <c r="C4972" i="1"/>
  <c r="J4972" i="1"/>
  <c r="K4972" i="1"/>
  <c r="M4972" i="1"/>
  <c r="AB4972" i="1"/>
  <c r="AF4972" i="1"/>
  <c r="AG4972" i="1"/>
  <c r="AI4972" i="1"/>
  <c r="AJ4972" i="1"/>
  <c r="AL4972" i="1"/>
  <c r="AM4972" i="1"/>
  <c r="AQ4972" i="1"/>
  <c r="AS4972" i="1"/>
  <c r="A4973" i="1"/>
  <c r="B4973" i="1"/>
  <c r="C4973" i="1"/>
  <c r="J4973" i="1"/>
  <c r="K4973" i="1"/>
  <c r="M4973" i="1"/>
  <c r="AB4973" i="1"/>
  <c r="AF4973" i="1"/>
  <c r="AG4973" i="1"/>
  <c r="AI4973" i="1"/>
  <c r="AJ4973" i="1"/>
  <c r="AL4973" i="1"/>
  <c r="AM4973" i="1"/>
  <c r="AQ4973" i="1"/>
  <c r="AS4973" i="1"/>
  <c r="A4974" i="1"/>
  <c r="B4974" i="1"/>
  <c r="C4974" i="1"/>
  <c r="J4974" i="1"/>
  <c r="K4974" i="1"/>
  <c r="M4974" i="1"/>
  <c r="AB4974" i="1"/>
  <c r="AF4974" i="1"/>
  <c r="AG4974" i="1"/>
  <c r="AI4974" i="1"/>
  <c r="AJ4974" i="1"/>
  <c r="AL4974" i="1"/>
  <c r="AM4974" i="1"/>
  <c r="AQ4974" i="1"/>
  <c r="AS4974" i="1"/>
  <c r="A4975" i="1"/>
  <c r="B4975" i="1"/>
  <c r="C4975" i="1"/>
  <c r="J4975" i="1"/>
  <c r="K4975" i="1"/>
  <c r="M4975" i="1"/>
  <c r="AB4975" i="1"/>
  <c r="AF4975" i="1"/>
  <c r="AG4975" i="1"/>
  <c r="AI4975" i="1"/>
  <c r="AJ4975" i="1"/>
  <c r="AL4975" i="1"/>
  <c r="AM4975" i="1"/>
  <c r="AQ4975" i="1"/>
  <c r="AS4975" i="1"/>
  <c r="A4976" i="1"/>
  <c r="B4976" i="1"/>
  <c r="C4976" i="1"/>
  <c r="J4976" i="1"/>
  <c r="K4976" i="1"/>
  <c r="M4976" i="1"/>
  <c r="AB4976" i="1"/>
  <c r="AF4976" i="1"/>
  <c r="AG4976" i="1"/>
  <c r="AI4976" i="1"/>
  <c r="AJ4976" i="1"/>
  <c r="AL4976" i="1"/>
  <c r="AM4976" i="1"/>
  <c r="AQ4976" i="1"/>
  <c r="AS4976" i="1"/>
  <c r="A4977" i="1"/>
  <c r="B4977" i="1"/>
  <c r="C4977" i="1"/>
  <c r="J4977" i="1"/>
  <c r="K4977" i="1"/>
  <c r="M4977" i="1"/>
  <c r="AB4977" i="1"/>
  <c r="AF4977" i="1"/>
  <c r="AG4977" i="1"/>
  <c r="AI4977" i="1"/>
  <c r="AJ4977" i="1"/>
  <c r="AL4977" i="1"/>
  <c r="AM4977" i="1"/>
  <c r="AQ4977" i="1"/>
  <c r="AS4977" i="1"/>
  <c r="A4978" i="1"/>
  <c r="B4978" i="1"/>
  <c r="C4978" i="1"/>
  <c r="J4978" i="1"/>
  <c r="K4978" i="1"/>
  <c r="M4978" i="1"/>
  <c r="AB4978" i="1"/>
  <c r="AF4978" i="1"/>
  <c r="AG4978" i="1"/>
  <c r="AI4978" i="1"/>
  <c r="AJ4978" i="1"/>
  <c r="AL4978" i="1"/>
  <c r="AM4978" i="1"/>
  <c r="AQ4978" i="1"/>
  <c r="AS4978" i="1"/>
  <c r="A4979" i="1"/>
  <c r="B4979" i="1"/>
  <c r="C4979" i="1"/>
  <c r="J4979" i="1"/>
  <c r="K4979" i="1"/>
  <c r="M4979" i="1"/>
  <c r="AB4979" i="1"/>
  <c r="AF4979" i="1"/>
  <c r="AG4979" i="1"/>
  <c r="AI4979" i="1"/>
  <c r="AJ4979" i="1"/>
  <c r="AL4979" i="1"/>
  <c r="AM4979" i="1"/>
  <c r="AQ4979" i="1"/>
  <c r="AS4979" i="1"/>
  <c r="A4980" i="1"/>
  <c r="B4980" i="1"/>
  <c r="C4980" i="1"/>
  <c r="J4980" i="1"/>
  <c r="K4980" i="1"/>
  <c r="M4980" i="1"/>
  <c r="AB4980" i="1"/>
  <c r="AF4980" i="1"/>
  <c r="AG4980" i="1"/>
  <c r="AI4980" i="1"/>
  <c r="AJ4980" i="1"/>
  <c r="AL4980" i="1"/>
  <c r="AM4980" i="1"/>
  <c r="AQ4980" i="1"/>
  <c r="AS4980" i="1"/>
  <c r="A4981" i="1"/>
  <c r="B4981" i="1"/>
  <c r="C4981" i="1"/>
  <c r="J4981" i="1"/>
  <c r="K4981" i="1"/>
  <c r="M4981" i="1"/>
  <c r="AB4981" i="1"/>
  <c r="AF4981" i="1"/>
  <c r="AG4981" i="1"/>
  <c r="AI4981" i="1"/>
  <c r="AJ4981" i="1"/>
  <c r="AL4981" i="1"/>
  <c r="AM4981" i="1"/>
  <c r="AQ4981" i="1"/>
  <c r="AS4981" i="1"/>
  <c r="A4982" i="1"/>
  <c r="B4982" i="1"/>
  <c r="C4982" i="1"/>
  <c r="J4982" i="1"/>
  <c r="K4982" i="1"/>
  <c r="M4982" i="1"/>
  <c r="AB4982" i="1"/>
  <c r="AF4982" i="1"/>
  <c r="AG4982" i="1"/>
  <c r="AI4982" i="1"/>
  <c r="AJ4982" i="1"/>
  <c r="AL4982" i="1"/>
  <c r="AM4982" i="1"/>
  <c r="AQ4982" i="1"/>
  <c r="AS4982" i="1"/>
  <c r="A4983" i="1"/>
  <c r="B4983" i="1"/>
  <c r="C4983" i="1"/>
  <c r="J4983" i="1"/>
  <c r="K4983" i="1"/>
  <c r="M4983" i="1"/>
  <c r="AB4983" i="1"/>
  <c r="AF4983" i="1"/>
  <c r="AG4983" i="1"/>
  <c r="AI4983" i="1"/>
  <c r="AJ4983" i="1"/>
  <c r="AL4983" i="1"/>
  <c r="AM4983" i="1"/>
  <c r="AQ4983" i="1"/>
  <c r="AS4983" i="1"/>
  <c r="A4984" i="1"/>
  <c r="B4984" i="1"/>
  <c r="C4984" i="1"/>
  <c r="J4984" i="1"/>
  <c r="K4984" i="1"/>
  <c r="M4984" i="1"/>
  <c r="AB4984" i="1"/>
  <c r="AF4984" i="1"/>
  <c r="AG4984" i="1"/>
  <c r="AI4984" i="1"/>
  <c r="AJ4984" i="1"/>
  <c r="AL4984" i="1"/>
  <c r="AM4984" i="1"/>
  <c r="AQ4984" i="1"/>
  <c r="AS4984" i="1"/>
  <c r="A4985" i="1"/>
  <c r="B4985" i="1"/>
  <c r="C4985" i="1"/>
  <c r="J4985" i="1"/>
  <c r="K4985" i="1"/>
  <c r="M4985" i="1"/>
  <c r="AB4985" i="1"/>
  <c r="AF4985" i="1"/>
  <c r="AG4985" i="1"/>
  <c r="AI4985" i="1"/>
  <c r="AJ4985" i="1"/>
  <c r="AL4985" i="1"/>
  <c r="AM4985" i="1"/>
  <c r="AQ4985" i="1"/>
  <c r="AS4985" i="1"/>
  <c r="A4986" i="1"/>
  <c r="B4986" i="1"/>
  <c r="C4986" i="1"/>
  <c r="J4986" i="1"/>
  <c r="K4986" i="1"/>
  <c r="M4986" i="1"/>
  <c r="AB4986" i="1"/>
  <c r="AF4986" i="1"/>
  <c r="AG4986" i="1"/>
  <c r="AI4986" i="1"/>
  <c r="AJ4986" i="1"/>
  <c r="AL4986" i="1"/>
  <c r="AM4986" i="1"/>
  <c r="AQ4986" i="1"/>
  <c r="AS4986" i="1"/>
  <c r="A4987" i="1"/>
  <c r="B4987" i="1"/>
  <c r="C4987" i="1"/>
  <c r="J4987" i="1"/>
  <c r="K4987" i="1"/>
  <c r="M4987" i="1"/>
  <c r="AB4987" i="1"/>
  <c r="AF4987" i="1"/>
  <c r="AG4987" i="1"/>
  <c r="AI4987" i="1"/>
  <c r="AJ4987" i="1"/>
  <c r="AL4987" i="1"/>
  <c r="AM4987" i="1"/>
  <c r="AQ4987" i="1"/>
  <c r="AS4987" i="1"/>
  <c r="A4988" i="1"/>
  <c r="B4988" i="1"/>
  <c r="C4988" i="1"/>
  <c r="J4988" i="1"/>
  <c r="K4988" i="1"/>
  <c r="M4988" i="1"/>
  <c r="AB4988" i="1"/>
  <c r="AF4988" i="1"/>
  <c r="AG4988" i="1"/>
  <c r="AI4988" i="1"/>
  <c r="AJ4988" i="1"/>
  <c r="AL4988" i="1"/>
  <c r="AM4988" i="1"/>
  <c r="AQ4988" i="1"/>
  <c r="AS4988" i="1"/>
  <c r="A4989" i="1"/>
  <c r="B4989" i="1"/>
  <c r="C4989" i="1"/>
  <c r="J4989" i="1"/>
  <c r="K4989" i="1"/>
  <c r="M4989" i="1"/>
  <c r="AB4989" i="1"/>
  <c r="AF4989" i="1"/>
  <c r="AG4989" i="1"/>
  <c r="AI4989" i="1"/>
  <c r="AJ4989" i="1"/>
  <c r="AL4989" i="1"/>
  <c r="AM4989" i="1"/>
  <c r="AQ4989" i="1"/>
  <c r="AS4989" i="1"/>
  <c r="A4990" i="1"/>
  <c r="B4990" i="1"/>
  <c r="C4990" i="1"/>
  <c r="J4990" i="1"/>
  <c r="K4990" i="1"/>
  <c r="M4990" i="1"/>
  <c r="AB4990" i="1"/>
  <c r="AF4990" i="1"/>
  <c r="AG4990" i="1"/>
  <c r="AI4990" i="1"/>
  <c r="AJ4990" i="1"/>
  <c r="AL4990" i="1"/>
  <c r="AM4990" i="1"/>
  <c r="AQ4990" i="1"/>
  <c r="AS4990" i="1"/>
  <c r="A4991" i="1"/>
  <c r="B4991" i="1"/>
  <c r="C4991" i="1"/>
  <c r="J4991" i="1"/>
  <c r="K4991" i="1"/>
  <c r="M4991" i="1"/>
  <c r="AB4991" i="1"/>
  <c r="AF4991" i="1"/>
  <c r="AG4991" i="1"/>
  <c r="AI4991" i="1"/>
  <c r="AJ4991" i="1"/>
  <c r="AL4991" i="1"/>
  <c r="AM4991" i="1"/>
  <c r="AQ4991" i="1"/>
  <c r="AS4991" i="1"/>
  <c r="A4992" i="1"/>
  <c r="B4992" i="1"/>
  <c r="C4992" i="1"/>
  <c r="J4992" i="1"/>
  <c r="K4992" i="1"/>
  <c r="M4992" i="1"/>
  <c r="AB4992" i="1"/>
  <c r="AF4992" i="1"/>
  <c r="AG4992" i="1"/>
  <c r="AI4992" i="1"/>
  <c r="AJ4992" i="1"/>
  <c r="AL4992" i="1"/>
  <c r="AM4992" i="1"/>
  <c r="AQ4992" i="1"/>
  <c r="AS4992" i="1"/>
  <c r="A4993" i="1"/>
  <c r="B4993" i="1"/>
  <c r="C4993" i="1"/>
  <c r="J4993" i="1"/>
  <c r="K4993" i="1"/>
  <c r="M4993" i="1"/>
  <c r="AB4993" i="1"/>
  <c r="AF4993" i="1"/>
  <c r="AG4993" i="1"/>
  <c r="AI4993" i="1"/>
  <c r="AJ4993" i="1"/>
  <c r="AL4993" i="1"/>
  <c r="AM4993" i="1"/>
  <c r="AQ4993" i="1"/>
  <c r="AS4993" i="1"/>
  <c r="A4994" i="1"/>
  <c r="B4994" i="1"/>
  <c r="C4994" i="1"/>
  <c r="J4994" i="1"/>
  <c r="K4994" i="1"/>
  <c r="M4994" i="1"/>
  <c r="AB4994" i="1"/>
  <c r="AF4994" i="1"/>
  <c r="AG4994" i="1"/>
  <c r="AI4994" i="1"/>
  <c r="AJ4994" i="1"/>
  <c r="AL4994" i="1"/>
  <c r="AM4994" i="1"/>
  <c r="AQ4994" i="1"/>
  <c r="AS4994" i="1"/>
  <c r="A4995" i="1"/>
  <c r="B4995" i="1"/>
  <c r="C4995" i="1"/>
  <c r="J4995" i="1"/>
  <c r="K4995" i="1"/>
  <c r="M4995" i="1"/>
  <c r="AB4995" i="1"/>
  <c r="AF4995" i="1"/>
  <c r="AG4995" i="1"/>
  <c r="AI4995" i="1"/>
  <c r="AJ4995" i="1"/>
  <c r="AL4995" i="1"/>
  <c r="AM4995" i="1"/>
  <c r="AQ4995" i="1"/>
  <c r="AS4995" i="1"/>
  <c r="A4996" i="1"/>
  <c r="B4996" i="1"/>
  <c r="C4996" i="1"/>
  <c r="J4996" i="1"/>
  <c r="K4996" i="1"/>
  <c r="M4996" i="1"/>
  <c r="AB4996" i="1"/>
  <c r="AF4996" i="1"/>
  <c r="AG4996" i="1"/>
  <c r="AI4996" i="1"/>
  <c r="AJ4996" i="1"/>
  <c r="AL4996" i="1"/>
  <c r="AM4996" i="1"/>
  <c r="AQ4996" i="1"/>
  <c r="AS4996" i="1"/>
  <c r="A4997" i="1"/>
  <c r="B4997" i="1"/>
  <c r="C4997" i="1"/>
  <c r="J4997" i="1"/>
  <c r="K4997" i="1"/>
  <c r="M4997" i="1"/>
  <c r="AB4997" i="1"/>
  <c r="AF4997" i="1"/>
  <c r="AG4997" i="1"/>
  <c r="AI4997" i="1"/>
  <c r="AJ4997" i="1"/>
  <c r="AL4997" i="1"/>
  <c r="AM4997" i="1"/>
  <c r="AQ4997" i="1"/>
  <c r="AS4997" i="1"/>
  <c r="A4998" i="1"/>
  <c r="B4998" i="1"/>
  <c r="C4998" i="1"/>
  <c r="J4998" i="1"/>
  <c r="K4998" i="1"/>
  <c r="M4998" i="1"/>
  <c r="AB4998" i="1"/>
  <c r="AF4998" i="1"/>
  <c r="AG4998" i="1"/>
  <c r="AI4998" i="1"/>
  <c r="AJ4998" i="1"/>
  <c r="AL4998" i="1"/>
  <c r="AM4998" i="1"/>
  <c r="AQ4998" i="1"/>
  <c r="AS4998" i="1"/>
  <c r="A4999" i="1"/>
  <c r="B4999" i="1"/>
  <c r="C4999" i="1"/>
  <c r="J4999" i="1"/>
  <c r="K4999" i="1"/>
  <c r="M4999" i="1"/>
  <c r="AB4999" i="1"/>
  <c r="AF4999" i="1"/>
  <c r="AG4999" i="1"/>
  <c r="AI4999" i="1"/>
  <c r="AJ4999" i="1"/>
  <c r="AL4999" i="1"/>
  <c r="AM4999" i="1"/>
  <c r="AQ4999" i="1"/>
  <c r="AS4999" i="1"/>
  <c r="A5000" i="1"/>
  <c r="B5000" i="1"/>
  <c r="C5000" i="1"/>
  <c r="J5000" i="1"/>
  <c r="K5000" i="1"/>
  <c r="M5000" i="1"/>
  <c r="AB5000" i="1"/>
  <c r="AF5000" i="1"/>
  <c r="AG5000" i="1"/>
  <c r="AI5000" i="1"/>
  <c r="AJ5000" i="1"/>
  <c r="AL5000" i="1"/>
  <c r="AM5000" i="1"/>
  <c r="AQ5000" i="1"/>
  <c r="AS5000" i="1"/>
  <c r="A5001" i="1"/>
  <c r="B5001" i="1"/>
  <c r="C5001" i="1"/>
  <c r="J5001" i="1"/>
  <c r="K5001" i="1"/>
  <c r="M5001" i="1"/>
  <c r="AB5001" i="1"/>
  <c r="AF5001" i="1"/>
  <c r="AG5001" i="1"/>
  <c r="AI5001" i="1"/>
  <c r="AJ5001" i="1"/>
  <c r="AL5001" i="1"/>
  <c r="AM5001" i="1"/>
  <c r="AQ5001" i="1"/>
  <c r="AS5001" i="1"/>
  <c r="A5002" i="1"/>
  <c r="B5002" i="1"/>
  <c r="C5002" i="1"/>
  <c r="J5002" i="1"/>
  <c r="K5002" i="1"/>
  <c r="M5002" i="1"/>
  <c r="AB5002" i="1"/>
  <c r="AF5002" i="1"/>
  <c r="AG5002" i="1"/>
  <c r="AI5002" i="1"/>
  <c r="AJ5002" i="1"/>
  <c r="AL5002" i="1"/>
  <c r="AM5002" i="1"/>
  <c r="AQ5002" i="1"/>
  <c r="AS5002" i="1"/>
  <c r="A5003" i="1"/>
  <c r="B5003" i="1"/>
  <c r="C5003" i="1"/>
  <c r="J5003" i="1"/>
  <c r="K5003" i="1"/>
  <c r="M5003" i="1"/>
  <c r="AB5003" i="1"/>
  <c r="AF5003" i="1"/>
  <c r="AG5003" i="1"/>
  <c r="AI5003" i="1"/>
  <c r="AJ5003" i="1"/>
  <c r="AL5003" i="1"/>
  <c r="AM5003" i="1"/>
  <c r="AQ5003" i="1"/>
  <c r="AS5003" i="1"/>
  <c r="A5004" i="1"/>
  <c r="B5004" i="1"/>
  <c r="C5004" i="1"/>
  <c r="J5004" i="1"/>
  <c r="K5004" i="1"/>
  <c r="M5004" i="1"/>
  <c r="AB5004" i="1"/>
  <c r="AF5004" i="1"/>
  <c r="AG5004" i="1"/>
  <c r="AI5004" i="1"/>
  <c r="AJ5004" i="1"/>
  <c r="AL5004" i="1"/>
  <c r="AM5004" i="1"/>
  <c r="AQ5004" i="1"/>
  <c r="AS5004" i="1"/>
  <c r="A5005" i="1"/>
  <c r="B5005" i="1"/>
  <c r="C5005" i="1"/>
  <c r="J5005" i="1"/>
  <c r="K5005" i="1"/>
  <c r="M5005" i="1"/>
  <c r="AB5005" i="1"/>
  <c r="AF5005" i="1"/>
  <c r="AG5005" i="1"/>
  <c r="AI5005" i="1"/>
  <c r="AJ5005" i="1"/>
  <c r="AL5005" i="1"/>
  <c r="AM5005" i="1"/>
  <c r="AQ5005" i="1"/>
  <c r="AS5005" i="1"/>
  <c r="A5006" i="1"/>
  <c r="B5006" i="1"/>
  <c r="C5006" i="1"/>
  <c r="J5006" i="1"/>
  <c r="K5006" i="1"/>
  <c r="M5006" i="1"/>
  <c r="AB5006" i="1"/>
  <c r="AF5006" i="1"/>
  <c r="AG5006" i="1"/>
  <c r="AI5006" i="1"/>
  <c r="AJ5006" i="1"/>
  <c r="AL5006" i="1"/>
  <c r="AM5006" i="1"/>
  <c r="AQ5006" i="1"/>
  <c r="AS5006" i="1"/>
  <c r="A5007" i="1"/>
  <c r="B5007" i="1"/>
  <c r="C5007" i="1"/>
  <c r="J5007" i="1"/>
  <c r="K5007" i="1"/>
  <c r="M5007" i="1"/>
  <c r="AB5007" i="1"/>
  <c r="AF5007" i="1"/>
  <c r="AG5007" i="1"/>
  <c r="AI5007" i="1"/>
  <c r="AJ5007" i="1"/>
  <c r="AL5007" i="1"/>
  <c r="AM5007" i="1"/>
  <c r="AQ5007" i="1"/>
  <c r="AS5007" i="1"/>
  <c r="A5008" i="1"/>
  <c r="B5008" i="1"/>
  <c r="C5008" i="1"/>
  <c r="J5008" i="1"/>
  <c r="K5008" i="1"/>
  <c r="M5008" i="1"/>
  <c r="AB5008" i="1"/>
  <c r="AF5008" i="1"/>
  <c r="AG5008" i="1"/>
  <c r="AI5008" i="1"/>
  <c r="AJ5008" i="1"/>
  <c r="AL5008" i="1"/>
  <c r="AM5008" i="1"/>
  <c r="AQ5008" i="1"/>
  <c r="AS5008" i="1"/>
  <c r="A5009" i="1"/>
  <c r="B5009" i="1"/>
  <c r="C5009" i="1"/>
  <c r="J5009" i="1"/>
  <c r="K5009" i="1"/>
  <c r="M5009" i="1"/>
  <c r="AB5009" i="1"/>
  <c r="AF5009" i="1"/>
  <c r="AG5009" i="1"/>
  <c r="AI5009" i="1"/>
  <c r="AJ5009" i="1"/>
  <c r="AL5009" i="1"/>
  <c r="AM5009" i="1"/>
  <c r="AQ5009" i="1"/>
  <c r="AS5009" i="1"/>
  <c r="A5010" i="1"/>
  <c r="B5010" i="1"/>
  <c r="C5010" i="1"/>
  <c r="J5010" i="1"/>
  <c r="K5010" i="1"/>
  <c r="M5010" i="1"/>
  <c r="AB5010" i="1"/>
  <c r="AF5010" i="1"/>
  <c r="AG5010" i="1"/>
  <c r="AI5010" i="1"/>
  <c r="AJ5010" i="1"/>
  <c r="AL5010" i="1"/>
  <c r="AM5010" i="1"/>
  <c r="AQ5010" i="1"/>
  <c r="AS5010" i="1"/>
  <c r="A5011" i="1"/>
  <c r="B5011" i="1"/>
  <c r="C5011" i="1"/>
  <c r="J5011" i="1"/>
  <c r="K5011" i="1"/>
  <c r="M5011" i="1"/>
  <c r="AB5011" i="1"/>
  <c r="AF5011" i="1"/>
  <c r="AG5011" i="1"/>
  <c r="AI5011" i="1"/>
  <c r="AJ5011" i="1"/>
  <c r="AL5011" i="1"/>
  <c r="AM5011" i="1"/>
  <c r="AQ5011" i="1"/>
  <c r="AS5011" i="1"/>
  <c r="A5012" i="1"/>
  <c r="B5012" i="1"/>
  <c r="C5012" i="1"/>
  <c r="J5012" i="1"/>
  <c r="K5012" i="1"/>
  <c r="M5012" i="1"/>
  <c r="AB5012" i="1"/>
  <c r="AF5012" i="1"/>
  <c r="AG5012" i="1"/>
  <c r="AI5012" i="1"/>
  <c r="AJ5012" i="1"/>
  <c r="AL5012" i="1"/>
  <c r="AM5012" i="1"/>
  <c r="AQ5012" i="1"/>
  <c r="AS5012" i="1"/>
  <c r="A5013" i="1"/>
  <c r="B5013" i="1"/>
  <c r="C5013" i="1"/>
  <c r="J5013" i="1"/>
  <c r="K5013" i="1"/>
  <c r="M5013" i="1"/>
  <c r="AB5013" i="1"/>
  <c r="AF5013" i="1"/>
  <c r="AG5013" i="1"/>
  <c r="AI5013" i="1"/>
  <c r="AJ5013" i="1"/>
  <c r="AL5013" i="1"/>
  <c r="AM5013" i="1"/>
  <c r="AQ5013" i="1"/>
  <c r="AS5013" i="1"/>
  <c r="A5014" i="1"/>
  <c r="B5014" i="1"/>
  <c r="C5014" i="1"/>
  <c r="J5014" i="1"/>
  <c r="K5014" i="1"/>
  <c r="M5014" i="1"/>
  <c r="AB5014" i="1"/>
  <c r="AF5014" i="1"/>
  <c r="AG5014" i="1"/>
  <c r="AI5014" i="1"/>
  <c r="AJ5014" i="1"/>
  <c r="AL5014" i="1"/>
  <c r="AM5014" i="1"/>
  <c r="AQ5014" i="1"/>
  <c r="AS5014" i="1"/>
  <c r="A5015" i="1"/>
  <c r="B5015" i="1"/>
  <c r="C5015" i="1"/>
  <c r="J5015" i="1"/>
  <c r="K5015" i="1"/>
  <c r="M5015" i="1"/>
  <c r="AB5015" i="1"/>
  <c r="AF5015" i="1"/>
  <c r="AG5015" i="1"/>
  <c r="AI5015" i="1"/>
  <c r="AJ5015" i="1"/>
  <c r="AL5015" i="1"/>
  <c r="AM5015" i="1"/>
  <c r="AQ5015" i="1"/>
  <c r="AS5015" i="1"/>
  <c r="A5016" i="1"/>
  <c r="B5016" i="1"/>
  <c r="C5016" i="1"/>
  <c r="J5016" i="1"/>
  <c r="K5016" i="1"/>
  <c r="M5016" i="1"/>
  <c r="AB5016" i="1"/>
  <c r="AF5016" i="1"/>
  <c r="AG5016" i="1"/>
  <c r="AI5016" i="1"/>
  <c r="AJ5016" i="1"/>
  <c r="AL5016" i="1"/>
  <c r="AM5016" i="1"/>
  <c r="AQ5016" i="1"/>
  <c r="AS5016" i="1"/>
  <c r="A5017" i="1"/>
  <c r="B5017" i="1"/>
  <c r="C5017" i="1"/>
  <c r="J5017" i="1"/>
  <c r="K5017" i="1"/>
  <c r="M5017" i="1"/>
  <c r="AB5017" i="1"/>
  <c r="AF5017" i="1"/>
  <c r="AG5017" i="1"/>
  <c r="AI5017" i="1"/>
  <c r="AJ5017" i="1"/>
  <c r="AL5017" i="1"/>
  <c r="AM5017" i="1"/>
  <c r="AQ5017" i="1"/>
  <c r="AS5017" i="1"/>
  <c r="A5018" i="1"/>
  <c r="B5018" i="1"/>
  <c r="C5018" i="1"/>
  <c r="J5018" i="1"/>
  <c r="K5018" i="1"/>
  <c r="M5018" i="1"/>
  <c r="AB5018" i="1"/>
  <c r="AF5018" i="1"/>
  <c r="AG5018" i="1"/>
  <c r="AI5018" i="1"/>
  <c r="AJ5018" i="1"/>
  <c r="AL5018" i="1"/>
  <c r="AM5018" i="1"/>
  <c r="AQ5018" i="1"/>
  <c r="AS5018" i="1"/>
  <c r="A5019" i="1"/>
  <c r="B5019" i="1"/>
  <c r="C5019" i="1"/>
  <c r="J5019" i="1"/>
  <c r="K5019" i="1"/>
  <c r="M5019" i="1"/>
  <c r="AB5019" i="1"/>
  <c r="AF5019" i="1"/>
  <c r="AG5019" i="1"/>
  <c r="AI5019" i="1"/>
  <c r="AJ5019" i="1"/>
  <c r="AL5019" i="1"/>
  <c r="AM5019" i="1"/>
  <c r="AQ5019" i="1"/>
  <c r="AS5019" i="1"/>
  <c r="A5020" i="1"/>
  <c r="B5020" i="1"/>
  <c r="C5020" i="1"/>
  <c r="J5020" i="1"/>
  <c r="K5020" i="1"/>
  <c r="M5020" i="1"/>
  <c r="AB5020" i="1"/>
  <c r="AF5020" i="1"/>
  <c r="AG5020" i="1"/>
  <c r="AI5020" i="1"/>
  <c r="AJ5020" i="1"/>
  <c r="AL5020" i="1"/>
  <c r="AM5020" i="1"/>
  <c r="AQ5020" i="1"/>
  <c r="AS5020" i="1"/>
  <c r="A5021" i="1"/>
  <c r="B5021" i="1"/>
  <c r="C5021" i="1"/>
  <c r="J5021" i="1"/>
  <c r="K5021" i="1"/>
  <c r="M5021" i="1"/>
  <c r="AB5021" i="1"/>
  <c r="AF5021" i="1"/>
  <c r="AG5021" i="1"/>
  <c r="AI5021" i="1"/>
  <c r="AJ5021" i="1"/>
  <c r="AL5021" i="1"/>
  <c r="AM5021" i="1"/>
  <c r="AQ5021" i="1"/>
  <c r="AS5021" i="1"/>
  <c r="A5022" i="1"/>
  <c r="B5022" i="1"/>
  <c r="C5022" i="1"/>
  <c r="J5022" i="1"/>
  <c r="K5022" i="1"/>
  <c r="M5022" i="1"/>
  <c r="AB5022" i="1"/>
  <c r="AF5022" i="1"/>
  <c r="AG5022" i="1"/>
  <c r="AI5022" i="1"/>
  <c r="AJ5022" i="1"/>
  <c r="AL5022" i="1"/>
  <c r="AM5022" i="1"/>
  <c r="AQ5022" i="1"/>
  <c r="AS5022" i="1"/>
  <c r="A5023" i="1"/>
  <c r="B5023" i="1"/>
  <c r="C5023" i="1"/>
  <c r="J5023" i="1"/>
  <c r="K5023" i="1"/>
  <c r="M5023" i="1"/>
  <c r="AB5023" i="1"/>
  <c r="AF5023" i="1"/>
  <c r="AG5023" i="1"/>
  <c r="AI5023" i="1"/>
  <c r="AJ5023" i="1"/>
  <c r="AL5023" i="1"/>
  <c r="AM5023" i="1"/>
  <c r="AQ5023" i="1"/>
  <c r="AS5023" i="1"/>
  <c r="A5024" i="1"/>
  <c r="B5024" i="1"/>
  <c r="C5024" i="1"/>
  <c r="J5024" i="1"/>
  <c r="K5024" i="1"/>
  <c r="M5024" i="1"/>
  <c r="AB5024" i="1"/>
  <c r="AF5024" i="1"/>
  <c r="AG5024" i="1"/>
  <c r="AI5024" i="1"/>
  <c r="AJ5024" i="1"/>
  <c r="AL5024" i="1"/>
  <c r="AM5024" i="1"/>
  <c r="AQ5024" i="1"/>
  <c r="AS5024" i="1"/>
  <c r="A5025" i="1"/>
  <c r="B5025" i="1"/>
  <c r="C5025" i="1"/>
  <c r="J5025" i="1"/>
  <c r="K5025" i="1"/>
  <c r="M5025" i="1"/>
  <c r="AB5025" i="1"/>
  <c r="AF5025" i="1"/>
  <c r="AG5025" i="1"/>
  <c r="AI5025" i="1"/>
  <c r="AJ5025" i="1"/>
  <c r="AL5025" i="1"/>
  <c r="AM5025" i="1"/>
  <c r="AQ5025" i="1"/>
  <c r="AS5025" i="1"/>
  <c r="A5026" i="1"/>
  <c r="B5026" i="1"/>
  <c r="C5026" i="1"/>
  <c r="J5026" i="1"/>
  <c r="K5026" i="1"/>
  <c r="M5026" i="1"/>
  <c r="AB5026" i="1"/>
  <c r="AF5026" i="1"/>
  <c r="AG5026" i="1"/>
  <c r="AI5026" i="1"/>
  <c r="AJ5026" i="1"/>
  <c r="AL5026" i="1"/>
  <c r="AM5026" i="1"/>
  <c r="AQ5026" i="1"/>
  <c r="AS5026" i="1"/>
  <c r="A5027" i="1"/>
  <c r="B5027" i="1"/>
  <c r="C5027" i="1"/>
  <c r="J5027" i="1"/>
  <c r="K5027" i="1"/>
  <c r="M5027" i="1"/>
  <c r="AB5027" i="1"/>
  <c r="AF5027" i="1"/>
  <c r="AG5027" i="1"/>
  <c r="AI5027" i="1"/>
  <c r="AJ5027" i="1"/>
  <c r="AL5027" i="1"/>
  <c r="AM5027" i="1"/>
  <c r="AQ5027" i="1"/>
  <c r="AS5027" i="1"/>
  <c r="A5028" i="1"/>
  <c r="B5028" i="1"/>
  <c r="C5028" i="1"/>
  <c r="J5028" i="1"/>
  <c r="K5028" i="1"/>
  <c r="M5028" i="1"/>
  <c r="AB5028" i="1"/>
  <c r="AF5028" i="1"/>
  <c r="AG5028" i="1"/>
  <c r="AI5028" i="1"/>
  <c r="AJ5028" i="1"/>
  <c r="AL5028" i="1"/>
  <c r="AM5028" i="1"/>
  <c r="AQ5028" i="1"/>
  <c r="AS5028" i="1"/>
  <c r="A5029" i="1"/>
  <c r="B5029" i="1"/>
  <c r="C5029" i="1"/>
  <c r="J5029" i="1"/>
  <c r="K5029" i="1"/>
  <c r="M5029" i="1"/>
  <c r="AB5029" i="1"/>
  <c r="AF5029" i="1"/>
  <c r="AG5029" i="1"/>
  <c r="AI5029" i="1"/>
  <c r="AJ5029" i="1"/>
  <c r="AL5029" i="1"/>
  <c r="AM5029" i="1"/>
  <c r="AQ5029" i="1"/>
  <c r="AS5029" i="1"/>
  <c r="A5030" i="1"/>
  <c r="B5030" i="1"/>
  <c r="C5030" i="1"/>
  <c r="J5030" i="1"/>
  <c r="K5030" i="1"/>
  <c r="M5030" i="1"/>
  <c r="AB5030" i="1"/>
  <c r="AF5030" i="1"/>
  <c r="AG5030" i="1"/>
  <c r="AI5030" i="1"/>
  <c r="AJ5030" i="1"/>
  <c r="AL5030" i="1"/>
  <c r="AM5030" i="1"/>
  <c r="AQ5030" i="1"/>
  <c r="AS5030" i="1"/>
  <c r="A5031" i="1"/>
  <c r="B5031" i="1"/>
  <c r="C5031" i="1"/>
  <c r="J5031" i="1"/>
  <c r="K5031" i="1"/>
  <c r="M5031" i="1"/>
  <c r="AB5031" i="1"/>
  <c r="AF5031" i="1"/>
  <c r="AG5031" i="1"/>
  <c r="AI5031" i="1"/>
  <c r="AJ5031" i="1"/>
  <c r="AL5031" i="1"/>
  <c r="AM5031" i="1"/>
  <c r="AQ5031" i="1"/>
  <c r="AS5031" i="1"/>
  <c r="A5032" i="1"/>
  <c r="B5032" i="1"/>
  <c r="C5032" i="1"/>
  <c r="J5032" i="1"/>
  <c r="K5032" i="1"/>
  <c r="M5032" i="1"/>
  <c r="AB5032" i="1"/>
  <c r="AF5032" i="1"/>
  <c r="AG5032" i="1"/>
  <c r="AI5032" i="1"/>
  <c r="AJ5032" i="1"/>
  <c r="AL5032" i="1"/>
  <c r="AM5032" i="1"/>
  <c r="AQ5032" i="1"/>
  <c r="AS5032" i="1"/>
  <c r="A5033" i="1"/>
  <c r="B5033" i="1"/>
  <c r="C5033" i="1"/>
  <c r="J5033" i="1"/>
  <c r="K5033" i="1"/>
  <c r="M5033" i="1"/>
  <c r="AB5033" i="1"/>
  <c r="AF5033" i="1"/>
  <c r="AG5033" i="1"/>
  <c r="AI5033" i="1"/>
  <c r="AJ5033" i="1"/>
  <c r="AL5033" i="1"/>
  <c r="AM5033" i="1"/>
  <c r="AQ5033" i="1"/>
  <c r="AS5033" i="1"/>
  <c r="A5034" i="1"/>
  <c r="B5034" i="1"/>
  <c r="C5034" i="1"/>
  <c r="J5034" i="1"/>
  <c r="K5034" i="1"/>
  <c r="M5034" i="1"/>
  <c r="AB5034" i="1"/>
  <c r="AF5034" i="1"/>
  <c r="AG5034" i="1"/>
  <c r="AI5034" i="1"/>
  <c r="AJ5034" i="1"/>
  <c r="AL5034" i="1"/>
  <c r="AM5034" i="1"/>
  <c r="AQ5034" i="1"/>
  <c r="AS5034" i="1"/>
  <c r="A5035" i="1"/>
  <c r="B5035" i="1"/>
  <c r="C5035" i="1"/>
  <c r="J5035" i="1"/>
  <c r="K5035" i="1"/>
  <c r="M5035" i="1"/>
  <c r="AB5035" i="1"/>
  <c r="AF5035" i="1"/>
  <c r="AG5035" i="1"/>
  <c r="AI5035" i="1"/>
  <c r="AJ5035" i="1"/>
  <c r="AL5035" i="1"/>
  <c r="AM5035" i="1"/>
  <c r="AQ5035" i="1"/>
  <c r="AS5035" i="1"/>
  <c r="A5036" i="1"/>
  <c r="B5036" i="1"/>
  <c r="C5036" i="1"/>
  <c r="J5036" i="1"/>
  <c r="K5036" i="1"/>
  <c r="M5036" i="1"/>
  <c r="AB5036" i="1"/>
  <c r="AF5036" i="1"/>
  <c r="AG5036" i="1"/>
  <c r="AI5036" i="1"/>
  <c r="AJ5036" i="1"/>
  <c r="AL5036" i="1"/>
  <c r="AM5036" i="1"/>
  <c r="AQ5036" i="1"/>
  <c r="AS5036" i="1"/>
  <c r="A5037" i="1"/>
  <c r="B5037" i="1"/>
  <c r="C5037" i="1"/>
  <c r="J5037" i="1"/>
  <c r="K5037" i="1"/>
  <c r="M5037" i="1"/>
  <c r="AB5037" i="1"/>
  <c r="AF5037" i="1"/>
  <c r="AG5037" i="1"/>
  <c r="AI5037" i="1"/>
  <c r="AJ5037" i="1"/>
  <c r="AL5037" i="1"/>
  <c r="AM5037" i="1"/>
  <c r="AQ5037" i="1"/>
  <c r="AS5037" i="1"/>
  <c r="A5038" i="1"/>
  <c r="B5038" i="1"/>
  <c r="C5038" i="1"/>
  <c r="J5038" i="1"/>
  <c r="K5038" i="1"/>
  <c r="M5038" i="1"/>
  <c r="AB5038" i="1"/>
  <c r="AF5038" i="1"/>
  <c r="AG5038" i="1"/>
  <c r="AI5038" i="1"/>
  <c r="AJ5038" i="1"/>
  <c r="AL5038" i="1"/>
  <c r="AM5038" i="1"/>
  <c r="AQ5038" i="1"/>
  <c r="AS5038" i="1"/>
  <c r="A5039" i="1"/>
  <c r="B5039" i="1"/>
  <c r="C5039" i="1"/>
  <c r="J5039" i="1"/>
  <c r="K5039" i="1"/>
  <c r="M5039" i="1"/>
  <c r="AB5039" i="1"/>
  <c r="AF5039" i="1"/>
  <c r="AG5039" i="1"/>
  <c r="AI5039" i="1"/>
  <c r="AJ5039" i="1"/>
  <c r="AL5039" i="1"/>
  <c r="AM5039" i="1"/>
  <c r="AQ5039" i="1"/>
  <c r="AS5039" i="1"/>
  <c r="A5040" i="1"/>
  <c r="B5040" i="1"/>
  <c r="C5040" i="1"/>
  <c r="J5040" i="1"/>
  <c r="K5040" i="1"/>
  <c r="M5040" i="1"/>
  <c r="AB5040" i="1"/>
  <c r="AF5040" i="1"/>
  <c r="AG5040" i="1"/>
  <c r="AI5040" i="1"/>
  <c r="AJ5040" i="1"/>
  <c r="AL5040" i="1"/>
  <c r="AM5040" i="1"/>
  <c r="AQ5040" i="1"/>
  <c r="AS5040" i="1"/>
  <c r="M2910" i="1" l="1"/>
  <c r="K2910" i="1"/>
  <c r="J2910" i="1"/>
  <c r="M2909" i="1"/>
  <c r="K2909" i="1"/>
  <c r="J2909" i="1"/>
  <c r="M2908" i="1"/>
  <c r="K2908" i="1"/>
  <c r="J2908" i="1"/>
  <c r="AG2782" i="1" l="1"/>
  <c r="A2313" i="1" l="1"/>
  <c r="B2313" i="1"/>
  <c r="C2313" i="1"/>
  <c r="J2313" i="1"/>
  <c r="K2313" i="1"/>
  <c r="M2313" i="1"/>
  <c r="AB2313" i="1"/>
  <c r="AF2313" i="1"/>
  <c r="AG2313" i="1"/>
  <c r="AI2313" i="1"/>
  <c r="AJ2313" i="1"/>
  <c r="AL2313" i="1"/>
  <c r="AM2313" i="1"/>
  <c r="AQ2313" i="1"/>
  <c r="AS2313" i="1"/>
  <c r="A2314" i="1"/>
  <c r="B2314" i="1"/>
  <c r="C2314" i="1"/>
  <c r="J2314" i="1"/>
  <c r="K2314" i="1"/>
  <c r="M2314" i="1"/>
  <c r="AB2314" i="1"/>
  <c r="AF2314" i="1"/>
  <c r="AG2314" i="1"/>
  <c r="AI2314" i="1"/>
  <c r="AJ2314" i="1"/>
  <c r="AL2314" i="1"/>
  <c r="AM2314" i="1"/>
  <c r="AQ2314" i="1"/>
  <c r="AS2314" i="1"/>
  <c r="A2315" i="1"/>
  <c r="B2315" i="1"/>
  <c r="C2315" i="1"/>
  <c r="J2315" i="1"/>
  <c r="K2315" i="1"/>
  <c r="M2315" i="1"/>
  <c r="AB2315" i="1"/>
  <c r="AF2315" i="1"/>
  <c r="AG2315" i="1"/>
  <c r="AI2315" i="1"/>
  <c r="AJ2315" i="1"/>
  <c r="AL2315" i="1"/>
  <c r="AM2315" i="1"/>
  <c r="AQ2315" i="1"/>
  <c r="AS2315" i="1"/>
  <c r="A2316" i="1"/>
  <c r="B2316" i="1"/>
  <c r="C2316" i="1"/>
  <c r="J2316" i="1"/>
  <c r="K2316" i="1"/>
  <c r="M2316" i="1"/>
  <c r="AB2316" i="1"/>
  <c r="AF2316" i="1"/>
  <c r="AG2316" i="1"/>
  <c r="AI2316" i="1"/>
  <c r="AJ2316" i="1"/>
  <c r="AL2316" i="1"/>
  <c r="AM2316" i="1"/>
  <c r="AQ2316" i="1"/>
  <c r="AS2316" i="1"/>
  <c r="A2317" i="1"/>
  <c r="B2317" i="1"/>
  <c r="C2317" i="1"/>
  <c r="J2317" i="1"/>
  <c r="K2317" i="1"/>
  <c r="M2317" i="1"/>
  <c r="AB2317" i="1"/>
  <c r="AF2317" i="1"/>
  <c r="AG2317" i="1"/>
  <c r="AI2317" i="1"/>
  <c r="AJ2317" i="1"/>
  <c r="AL2317" i="1"/>
  <c r="AM2317" i="1"/>
  <c r="AQ2317" i="1"/>
  <c r="AS2317" i="1"/>
  <c r="A2318" i="1"/>
  <c r="B2318" i="1"/>
  <c r="C2318" i="1"/>
  <c r="J2318" i="1"/>
  <c r="K2318" i="1"/>
  <c r="M2318" i="1"/>
  <c r="AB2318" i="1"/>
  <c r="AF2318" i="1"/>
  <c r="AG2318" i="1"/>
  <c r="AI2318" i="1"/>
  <c r="AJ2318" i="1"/>
  <c r="AL2318" i="1"/>
  <c r="AM2318" i="1"/>
  <c r="AQ2318" i="1"/>
  <c r="AS2318" i="1"/>
  <c r="A2319" i="1"/>
  <c r="B2319" i="1"/>
  <c r="C2319" i="1"/>
  <c r="J2319" i="1"/>
  <c r="K2319" i="1"/>
  <c r="M2319" i="1"/>
  <c r="AB2319" i="1"/>
  <c r="AF2319" i="1"/>
  <c r="AG2319" i="1"/>
  <c r="AI2319" i="1"/>
  <c r="AJ2319" i="1"/>
  <c r="AL2319" i="1"/>
  <c r="AM2319" i="1"/>
  <c r="AQ2319" i="1"/>
  <c r="AS2319" i="1"/>
  <c r="A2320" i="1"/>
  <c r="B2320" i="1"/>
  <c r="C2320" i="1"/>
  <c r="J2320" i="1"/>
  <c r="K2320" i="1"/>
  <c r="M2320" i="1"/>
  <c r="AB2320" i="1"/>
  <c r="AF2320" i="1"/>
  <c r="AG2320" i="1"/>
  <c r="AI2320" i="1"/>
  <c r="AJ2320" i="1"/>
  <c r="AL2320" i="1"/>
  <c r="AM2320" i="1"/>
  <c r="AQ2320" i="1"/>
  <c r="AS2320" i="1"/>
  <c r="A2321" i="1"/>
  <c r="B2321" i="1"/>
  <c r="C2321" i="1"/>
  <c r="J2321" i="1"/>
  <c r="K2321" i="1"/>
  <c r="M2321" i="1"/>
  <c r="AB2321" i="1"/>
  <c r="AF2321" i="1"/>
  <c r="AG2321" i="1"/>
  <c r="AI2321" i="1"/>
  <c r="AJ2321" i="1"/>
  <c r="AL2321" i="1"/>
  <c r="AM2321" i="1"/>
  <c r="AQ2321" i="1"/>
  <c r="AS2321" i="1"/>
  <c r="A2322" i="1"/>
  <c r="B2322" i="1"/>
  <c r="C2322" i="1"/>
  <c r="J2322" i="1"/>
  <c r="K2322" i="1"/>
  <c r="M2322" i="1"/>
  <c r="AB2322" i="1"/>
  <c r="AF2322" i="1"/>
  <c r="AG2322" i="1"/>
  <c r="AI2322" i="1"/>
  <c r="AJ2322" i="1"/>
  <c r="AL2322" i="1"/>
  <c r="AM2322" i="1"/>
  <c r="AQ2322" i="1"/>
  <c r="AS2322" i="1"/>
  <c r="A2323" i="1"/>
  <c r="B2323" i="1"/>
  <c r="C2323" i="1"/>
  <c r="J2323" i="1"/>
  <c r="K2323" i="1"/>
  <c r="M2323" i="1"/>
  <c r="AB2323" i="1"/>
  <c r="AF2323" i="1"/>
  <c r="AG2323" i="1"/>
  <c r="AI2323" i="1"/>
  <c r="AJ2323" i="1"/>
  <c r="AL2323" i="1"/>
  <c r="AM2323" i="1"/>
  <c r="AQ2323" i="1"/>
  <c r="AS2323" i="1"/>
  <c r="A2324" i="1"/>
  <c r="B2324" i="1"/>
  <c r="C2324" i="1"/>
  <c r="J2324" i="1"/>
  <c r="K2324" i="1"/>
  <c r="M2324" i="1"/>
  <c r="AB2324" i="1"/>
  <c r="AF2324" i="1"/>
  <c r="AG2324" i="1"/>
  <c r="AI2324" i="1"/>
  <c r="AJ2324" i="1"/>
  <c r="AL2324" i="1"/>
  <c r="AM2324" i="1"/>
  <c r="AQ2324" i="1"/>
  <c r="AS2324" i="1"/>
  <c r="A2325" i="1"/>
  <c r="B2325" i="1"/>
  <c r="C2325" i="1"/>
  <c r="J2325" i="1"/>
  <c r="K2325" i="1"/>
  <c r="M2325" i="1"/>
  <c r="AB2325" i="1"/>
  <c r="AF2325" i="1"/>
  <c r="AG2325" i="1"/>
  <c r="AI2325" i="1"/>
  <c r="AJ2325" i="1"/>
  <c r="AL2325" i="1"/>
  <c r="AM2325" i="1"/>
  <c r="AQ2325" i="1"/>
  <c r="AS2325" i="1"/>
  <c r="A2326" i="1"/>
  <c r="B2326" i="1"/>
  <c r="C2326" i="1"/>
  <c r="J2326" i="1"/>
  <c r="K2326" i="1"/>
  <c r="M2326" i="1"/>
  <c r="AB2326" i="1"/>
  <c r="AF2326" i="1"/>
  <c r="AG2326" i="1"/>
  <c r="AI2326" i="1"/>
  <c r="AJ2326" i="1"/>
  <c r="AL2326" i="1"/>
  <c r="AM2326" i="1"/>
  <c r="AQ2326" i="1"/>
  <c r="AS2326" i="1"/>
  <c r="A2327" i="1"/>
  <c r="B2327" i="1"/>
  <c r="C2327" i="1"/>
  <c r="J2327" i="1"/>
  <c r="K2327" i="1"/>
  <c r="M2327" i="1"/>
  <c r="AB2327" i="1"/>
  <c r="AF2327" i="1"/>
  <c r="AG2327" i="1"/>
  <c r="AI2327" i="1"/>
  <c r="AJ2327" i="1"/>
  <c r="AL2327" i="1"/>
  <c r="AM2327" i="1"/>
  <c r="AQ2327" i="1"/>
  <c r="AS2327" i="1"/>
  <c r="A2328" i="1"/>
  <c r="B2328" i="1"/>
  <c r="C2328" i="1"/>
  <c r="J2328" i="1"/>
  <c r="K2328" i="1"/>
  <c r="M2328" i="1"/>
  <c r="AB2328" i="1"/>
  <c r="AF2328" i="1"/>
  <c r="AG2328" i="1"/>
  <c r="AI2328" i="1"/>
  <c r="AJ2328" i="1"/>
  <c r="AL2328" i="1"/>
  <c r="AM2328" i="1"/>
  <c r="AQ2328" i="1"/>
  <c r="AS2328" i="1"/>
  <c r="A2329" i="1"/>
  <c r="B2329" i="1"/>
  <c r="C2329" i="1"/>
  <c r="J2329" i="1"/>
  <c r="K2329" i="1"/>
  <c r="M2329" i="1"/>
  <c r="AB2329" i="1"/>
  <c r="AF2329" i="1"/>
  <c r="AG2329" i="1"/>
  <c r="AI2329" i="1"/>
  <c r="AJ2329" i="1"/>
  <c r="AL2329" i="1"/>
  <c r="AM2329" i="1"/>
  <c r="AQ2329" i="1"/>
  <c r="AS2329" i="1"/>
  <c r="A2330" i="1"/>
  <c r="B2330" i="1"/>
  <c r="C2330" i="1"/>
  <c r="J2330" i="1"/>
  <c r="K2330" i="1"/>
  <c r="M2330" i="1"/>
  <c r="AB2330" i="1"/>
  <c r="AF2330" i="1"/>
  <c r="AG2330" i="1"/>
  <c r="AI2330" i="1"/>
  <c r="AJ2330" i="1"/>
  <c r="AL2330" i="1"/>
  <c r="AM2330" i="1"/>
  <c r="AQ2330" i="1"/>
  <c r="AS2330" i="1"/>
  <c r="A2331" i="1"/>
  <c r="B2331" i="1"/>
  <c r="C2331" i="1"/>
  <c r="J2331" i="1"/>
  <c r="K2331" i="1"/>
  <c r="M2331" i="1"/>
  <c r="AB2331" i="1"/>
  <c r="AF2331" i="1"/>
  <c r="AG2331" i="1"/>
  <c r="AI2331" i="1"/>
  <c r="AJ2331" i="1"/>
  <c r="AL2331" i="1"/>
  <c r="AM2331" i="1"/>
  <c r="AQ2331" i="1"/>
  <c r="AS2331" i="1"/>
  <c r="A2332" i="1"/>
  <c r="B2332" i="1"/>
  <c r="C2332" i="1"/>
  <c r="J2332" i="1"/>
  <c r="K2332" i="1"/>
  <c r="M2332" i="1"/>
  <c r="AB2332" i="1"/>
  <c r="AF2332" i="1"/>
  <c r="AG2332" i="1"/>
  <c r="AI2332" i="1"/>
  <c r="AJ2332" i="1"/>
  <c r="AL2332" i="1"/>
  <c r="AM2332" i="1"/>
  <c r="AQ2332" i="1"/>
  <c r="AS2332" i="1"/>
  <c r="A2333" i="1"/>
  <c r="B2333" i="1"/>
  <c r="C2333" i="1"/>
  <c r="J2333" i="1"/>
  <c r="K2333" i="1"/>
  <c r="M2333" i="1"/>
  <c r="AB2333" i="1"/>
  <c r="AF2333" i="1"/>
  <c r="AG2333" i="1"/>
  <c r="AI2333" i="1"/>
  <c r="AJ2333" i="1"/>
  <c r="AL2333" i="1"/>
  <c r="AM2333" i="1"/>
  <c r="AQ2333" i="1"/>
  <c r="AS2333" i="1"/>
  <c r="A2334" i="1"/>
  <c r="B2334" i="1"/>
  <c r="C2334" i="1"/>
  <c r="J2334" i="1"/>
  <c r="K2334" i="1"/>
  <c r="M2334" i="1"/>
  <c r="AB2334" i="1"/>
  <c r="AF2334" i="1"/>
  <c r="AG2334" i="1"/>
  <c r="AI2334" i="1"/>
  <c r="AJ2334" i="1"/>
  <c r="AL2334" i="1"/>
  <c r="AM2334" i="1"/>
  <c r="AQ2334" i="1"/>
  <c r="AS2334" i="1"/>
  <c r="A2335" i="1"/>
  <c r="B2335" i="1"/>
  <c r="C2335" i="1"/>
  <c r="J2335" i="1"/>
  <c r="K2335" i="1"/>
  <c r="M2335" i="1"/>
  <c r="AB2335" i="1"/>
  <c r="AF2335" i="1"/>
  <c r="AG2335" i="1"/>
  <c r="AI2335" i="1"/>
  <c r="AJ2335" i="1"/>
  <c r="AL2335" i="1"/>
  <c r="AM2335" i="1"/>
  <c r="AQ2335" i="1"/>
  <c r="AS2335" i="1"/>
  <c r="A2336" i="1"/>
  <c r="B2336" i="1"/>
  <c r="C2336" i="1"/>
  <c r="J2336" i="1"/>
  <c r="K2336" i="1"/>
  <c r="M2336" i="1"/>
  <c r="AB2336" i="1"/>
  <c r="AF2336" i="1"/>
  <c r="AG2336" i="1"/>
  <c r="AI2336" i="1"/>
  <c r="AJ2336" i="1"/>
  <c r="AL2336" i="1"/>
  <c r="AM2336" i="1"/>
  <c r="AQ2336" i="1"/>
  <c r="AS2336" i="1"/>
  <c r="A2337" i="1"/>
  <c r="B2337" i="1"/>
  <c r="C2337" i="1"/>
  <c r="J2337" i="1"/>
  <c r="K2337" i="1"/>
  <c r="M2337" i="1"/>
  <c r="AB2337" i="1"/>
  <c r="AF2337" i="1"/>
  <c r="AG2337" i="1"/>
  <c r="AI2337" i="1"/>
  <c r="AJ2337" i="1"/>
  <c r="AL2337" i="1"/>
  <c r="AM2337" i="1"/>
  <c r="AQ2337" i="1"/>
  <c r="AS2337" i="1"/>
  <c r="A2338" i="1"/>
  <c r="B2338" i="1"/>
  <c r="C2338" i="1"/>
  <c r="J2338" i="1"/>
  <c r="K2338" i="1"/>
  <c r="M2338" i="1"/>
  <c r="AB2338" i="1"/>
  <c r="AF2338" i="1"/>
  <c r="AG2338" i="1"/>
  <c r="AI2338" i="1"/>
  <c r="AJ2338" i="1"/>
  <c r="AL2338" i="1"/>
  <c r="AM2338" i="1"/>
  <c r="AQ2338" i="1"/>
  <c r="AS2338" i="1"/>
  <c r="A2339" i="1"/>
  <c r="B2339" i="1"/>
  <c r="C2339" i="1"/>
  <c r="J2339" i="1"/>
  <c r="K2339" i="1"/>
  <c r="M2339" i="1"/>
  <c r="AB2339" i="1"/>
  <c r="AF2339" i="1"/>
  <c r="AG2339" i="1"/>
  <c r="AI2339" i="1"/>
  <c r="AJ2339" i="1"/>
  <c r="AL2339" i="1"/>
  <c r="AM2339" i="1"/>
  <c r="AQ2339" i="1"/>
  <c r="AS2339" i="1"/>
  <c r="A2340" i="1"/>
  <c r="B2340" i="1"/>
  <c r="C2340" i="1"/>
  <c r="J2340" i="1"/>
  <c r="K2340" i="1"/>
  <c r="M2340" i="1"/>
  <c r="AB2340" i="1"/>
  <c r="AF2340" i="1"/>
  <c r="AG2340" i="1"/>
  <c r="AI2340" i="1"/>
  <c r="AJ2340" i="1"/>
  <c r="AL2340" i="1"/>
  <c r="AM2340" i="1"/>
  <c r="AQ2340" i="1"/>
  <c r="AS2340" i="1"/>
  <c r="A2341" i="1"/>
  <c r="B2341" i="1"/>
  <c r="C2341" i="1"/>
  <c r="J2341" i="1"/>
  <c r="K2341" i="1"/>
  <c r="M2341" i="1"/>
  <c r="AB2341" i="1"/>
  <c r="AF2341" i="1"/>
  <c r="AG2341" i="1"/>
  <c r="AI2341" i="1"/>
  <c r="AJ2341" i="1"/>
  <c r="AL2341" i="1"/>
  <c r="AM2341" i="1"/>
  <c r="AQ2341" i="1"/>
  <c r="AS2341" i="1"/>
  <c r="A2342" i="1"/>
  <c r="B2342" i="1"/>
  <c r="C2342" i="1"/>
  <c r="J2342" i="1"/>
  <c r="K2342" i="1"/>
  <c r="M2342" i="1"/>
  <c r="AB2342" i="1"/>
  <c r="AF2342" i="1"/>
  <c r="AG2342" i="1"/>
  <c r="AI2342" i="1"/>
  <c r="AJ2342" i="1"/>
  <c r="AL2342" i="1"/>
  <c r="AM2342" i="1"/>
  <c r="AQ2342" i="1"/>
  <c r="AS2342" i="1"/>
  <c r="A2343" i="1"/>
  <c r="B2343" i="1"/>
  <c r="C2343" i="1"/>
  <c r="J2343" i="1"/>
  <c r="K2343" i="1"/>
  <c r="M2343" i="1"/>
  <c r="AB2343" i="1"/>
  <c r="AF2343" i="1"/>
  <c r="AG2343" i="1"/>
  <c r="AI2343" i="1"/>
  <c r="AJ2343" i="1"/>
  <c r="AL2343" i="1"/>
  <c r="AM2343" i="1"/>
  <c r="AQ2343" i="1"/>
  <c r="AS2343" i="1"/>
  <c r="A2344" i="1"/>
  <c r="B2344" i="1"/>
  <c r="C2344" i="1"/>
  <c r="J2344" i="1"/>
  <c r="K2344" i="1"/>
  <c r="M2344" i="1"/>
  <c r="AB2344" i="1"/>
  <c r="AF2344" i="1"/>
  <c r="AG2344" i="1"/>
  <c r="AI2344" i="1"/>
  <c r="AJ2344" i="1"/>
  <c r="AL2344" i="1"/>
  <c r="AM2344" i="1"/>
  <c r="AQ2344" i="1"/>
  <c r="AS2344" i="1"/>
  <c r="A2345" i="1"/>
  <c r="B2345" i="1"/>
  <c r="C2345" i="1"/>
  <c r="J2345" i="1"/>
  <c r="K2345" i="1"/>
  <c r="M2345" i="1"/>
  <c r="AB2345" i="1"/>
  <c r="AF2345" i="1"/>
  <c r="AG2345" i="1"/>
  <c r="AI2345" i="1"/>
  <c r="AJ2345" i="1"/>
  <c r="AL2345" i="1"/>
  <c r="AM2345" i="1"/>
  <c r="AQ2345" i="1"/>
  <c r="AS2345" i="1"/>
  <c r="A2346" i="1"/>
  <c r="B2346" i="1"/>
  <c r="C2346" i="1"/>
  <c r="J2346" i="1"/>
  <c r="K2346" i="1"/>
  <c r="M2346" i="1"/>
  <c r="AB2346" i="1"/>
  <c r="AF2346" i="1"/>
  <c r="AG2346" i="1"/>
  <c r="AI2346" i="1"/>
  <c r="AJ2346" i="1"/>
  <c r="AL2346" i="1"/>
  <c r="AM2346" i="1"/>
  <c r="AQ2346" i="1"/>
  <c r="AS2346" i="1"/>
  <c r="A2347" i="1"/>
  <c r="B2347" i="1"/>
  <c r="C2347" i="1"/>
  <c r="J2347" i="1"/>
  <c r="K2347" i="1"/>
  <c r="M2347" i="1"/>
  <c r="AB2347" i="1"/>
  <c r="AF2347" i="1"/>
  <c r="AG2347" i="1"/>
  <c r="AI2347" i="1"/>
  <c r="AJ2347" i="1"/>
  <c r="AL2347" i="1"/>
  <c r="AM2347" i="1"/>
  <c r="AQ2347" i="1"/>
  <c r="AS2347" i="1"/>
  <c r="A2348" i="1"/>
  <c r="B2348" i="1"/>
  <c r="C2348" i="1"/>
  <c r="J2348" i="1"/>
  <c r="K2348" i="1"/>
  <c r="M2348" i="1"/>
  <c r="AB2348" i="1"/>
  <c r="AF2348" i="1"/>
  <c r="AG2348" i="1"/>
  <c r="AI2348" i="1"/>
  <c r="AJ2348" i="1"/>
  <c r="AL2348" i="1"/>
  <c r="AM2348" i="1"/>
  <c r="AQ2348" i="1"/>
  <c r="AS2348" i="1"/>
  <c r="A2349" i="1"/>
  <c r="B2349" i="1"/>
  <c r="C2349" i="1"/>
  <c r="J2349" i="1"/>
  <c r="K2349" i="1"/>
  <c r="M2349" i="1"/>
  <c r="AB2349" i="1"/>
  <c r="AF2349" i="1"/>
  <c r="AG2349" i="1"/>
  <c r="AI2349" i="1"/>
  <c r="AJ2349" i="1"/>
  <c r="AL2349" i="1"/>
  <c r="AM2349" i="1"/>
  <c r="AQ2349" i="1"/>
  <c r="AS2349" i="1"/>
  <c r="A2350" i="1"/>
  <c r="B2350" i="1"/>
  <c r="C2350" i="1"/>
  <c r="J2350" i="1"/>
  <c r="K2350" i="1"/>
  <c r="M2350" i="1"/>
  <c r="AB2350" i="1"/>
  <c r="AF2350" i="1"/>
  <c r="AG2350" i="1"/>
  <c r="AI2350" i="1"/>
  <c r="AJ2350" i="1"/>
  <c r="AL2350" i="1"/>
  <c r="AM2350" i="1"/>
  <c r="AQ2350" i="1"/>
  <c r="AS2350" i="1"/>
  <c r="A2351" i="1"/>
  <c r="B2351" i="1"/>
  <c r="C2351" i="1"/>
  <c r="J2351" i="1"/>
  <c r="K2351" i="1"/>
  <c r="M2351" i="1"/>
  <c r="AB2351" i="1"/>
  <c r="AF2351" i="1"/>
  <c r="AG2351" i="1"/>
  <c r="AI2351" i="1"/>
  <c r="AJ2351" i="1"/>
  <c r="AL2351" i="1"/>
  <c r="AM2351" i="1"/>
  <c r="AQ2351" i="1"/>
  <c r="AS2351" i="1"/>
  <c r="A2352" i="1"/>
  <c r="B2352" i="1"/>
  <c r="C2352" i="1"/>
  <c r="J2352" i="1"/>
  <c r="K2352" i="1"/>
  <c r="M2352" i="1"/>
  <c r="AB2352" i="1"/>
  <c r="AF2352" i="1"/>
  <c r="AG2352" i="1"/>
  <c r="AI2352" i="1"/>
  <c r="AJ2352" i="1"/>
  <c r="AL2352" i="1"/>
  <c r="AM2352" i="1"/>
  <c r="AQ2352" i="1"/>
  <c r="AS2352" i="1"/>
  <c r="A2353" i="1"/>
  <c r="B2353" i="1"/>
  <c r="C2353" i="1"/>
  <c r="J2353" i="1"/>
  <c r="K2353" i="1"/>
  <c r="M2353" i="1"/>
  <c r="AB2353" i="1"/>
  <c r="AF2353" i="1"/>
  <c r="AG2353" i="1"/>
  <c r="AI2353" i="1"/>
  <c r="AJ2353" i="1"/>
  <c r="AL2353" i="1"/>
  <c r="AM2353" i="1"/>
  <c r="AQ2353" i="1"/>
  <c r="AS2353" i="1"/>
  <c r="A2354" i="1"/>
  <c r="B2354" i="1"/>
  <c r="C2354" i="1"/>
  <c r="J2354" i="1"/>
  <c r="K2354" i="1"/>
  <c r="M2354" i="1"/>
  <c r="AB2354" i="1"/>
  <c r="AF2354" i="1"/>
  <c r="AG2354" i="1"/>
  <c r="AI2354" i="1"/>
  <c r="AJ2354" i="1"/>
  <c r="AL2354" i="1"/>
  <c r="AM2354" i="1"/>
  <c r="AQ2354" i="1"/>
  <c r="AS2354" i="1"/>
  <c r="A2355" i="1"/>
  <c r="B2355" i="1"/>
  <c r="C2355" i="1"/>
  <c r="J2355" i="1"/>
  <c r="K2355" i="1"/>
  <c r="M2355" i="1"/>
  <c r="AB2355" i="1"/>
  <c r="AF2355" i="1"/>
  <c r="AG2355" i="1"/>
  <c r="AI2355" i="1"/>
  <c r="AJ2355" i="1"/>
  <c r="AL2355" i="1"/>
  <c r="AM2355" i="1"/>
  <c r="AQ2355" i="1"/>
  <c r="AS2355" i="1"/>
  <c r="A2356" i="1"/>
  <c r="B2356" i="1"/>
  <c r="C2356" i="1"/>
  <c r="J2356" i="1"/>
  <c r="K2356" i="1"/>
  <c r="M2356" i="1"/>
  <c r="AB2356" i="1"/>
  <c r="AF2356" i="1"/>
  <c r="AG2356" i="1"/>
  <c r="AI2356" i="1"/>
  <c r="AJ2356" i="1"/>
  <c r="AL2356" i="1"/>
  <c r="AM2356" i="1"/>
  <c r="AQ2356" i="1"/>
  <c r="AS2356" i="1"/>
  <c r="A2357" i="1"/>
  <c r="B2357" i="1"/>
  <c r="C2357" i="1"/>
  <c r="J2357" i="1"/>
  <c r="K2357" i="1"/>
  <c r="M2357" i="1"/>
  <c r="AB2357" i="1"/>
  <c r="AF2357" i="1"/>
  <c r="AG2357" i="1"/>
  <c r="AI2357" i="1"/>
  <c r="AJ2357" i="1"/>
  <c r="AL2357" i="1"/>
  <c r="AM2357" i="1"/>
  <c r="AQ2357" i="1"/>
  <c r="AS2357" i="1"/>
  <c r="A2358" i="1"/>
  <c r="B2358" i="1"/>
  <c r="C2358" i="1"/>
  <c r="J2358" i="1"/>
  <c r="K2358" i="1"/>
  <c r="M2358" i="1"/>
  <c r="AB2358" i="1"/>
  <c r="AF2358" i="1"/>
  <c r="AG2358" i="1"/>
  <c r="AI2358" i="1"/>
  <c r="AJ2358" i="1"/>
  <c r="AL2358" i="1"/>
  <c r="AM2358" i="1"/>
  <c r="AQ2358" i="1"/>
  <c r="AS2358" i="1"/>
  <c r="A2359" i="1"/>
  <c r="B2359" i="1"/>
  <c r="C2359" i="1"/>
  <c r="J2359" i="1"/>
  <c r="K2359" i="1"/>
  <c r="M2359" i="1"/>
  <c r="AB2359" i="1"/>
  <c r="AF2359" i="1"/>
  <c r="AG2359" i="1"/>
  <c r="AI2359" i="1"/>
  <c r="AJ2359" i="1"/>
  <c r="AL2359" i="1"/>
  <c r="AM2359" i="1"/>
  <c r="AQ2359" i="1"/>
  <c r="AS2359" i="1"/>
  <c r="A2360" i="1"/>
  <c r="B2360" i="1"/>
  <c r="C2360" i="1"/>
  <c r="J2360" i="1"/>
  <c r="K2360" i="1"/>
  <c r="M2360" i="1"/>
  <c r="AB2360" i="1"/>
  <c r="AF2360" i="1"/>
  <c r="AG2360" i="1"/>
  <c r="AI2360" i="1"/>
  <c r="AJ2360" i="1"/>
  <c r="AL2360" i="1"/>
  <c r="AM2360" i="1"/>
  <c r="AQ2360" i="1"/>
  <c r="AS2360" i="1"/>
  <c r="A2361" i="1"/>
  <c r="B2361" i="1"/>
  <c r="C2361" i="1"/>
  <c r="J2361" i="1"/>
  <c r="K2361" i="1"/>
  <c r="M2361" i="1"/>
  <c r="AB2361" i="1"/>
  <c r="AF2361" i="1"/>
  <c r="AG2361" i="1"/>
  <c r="AI2361" i="1"/>
  <c r="AJ2361" i="1"/>
  <c r="AL2361" i="1"/>
  <c r="AM2361" i="1"/>
  <c r="AQ2361" i="1"/>
  <c r="AS2361" i="1"/>
  <c r="A2362" i="1"/>
  <c r="B2362" i="1"/>
  <c r="C2362" i="1"/>
  <c r="J2362" i="1"/>
  <c r="K2362" i="1"/>
  <c r="M2362" i="1"/>
  <c r="AB2362" i="1"/>
  <c r="AF2362" i="1"/>
  <c r="AG2362" i="1"/>
  <c r="AI2362" i="1"/>
  <c r="AJ2362" i="1"/>
  <c r="AL2362" i="1"/>
  <c r="AM2362" i="1"/>
  <c r="AQ2362" i="1"/>
  <c r="AS2362" i="1"/>
  <c r="A2363" i="1"/>
  <c r="B2363" i="1"/>
  <c r="C2363" i="1"/>
  <c r="J2363" i="1"/>
  <c r="K2363" i="1"/>
  <c r="M2363" i="1"/>
  <c r="AB2363" i="1"/>
  <c r="AF2363" i="1"/>
  <c r="AG2363" i="1"/>
  <c r="AI2363" i="1"/>
  <c r="AJ2363" i="1"/>
  <c r="AL2363" i="1"/>
  <c r="AM2363" i="1"/>
  <c r="AQ2363" i="1"/>
  <c r="AS2363" i="1"/>
  <c r="A2364" i="1"/>
  <c r="B2364" i="1"/>
  <c r="C2364" i="1"/>
  <c r="J2364" i="1"/>
  <c r="K2364" i="1"/>
  <c r="M2364" i="1"/>
  <c r="AB2364" i="1"/>
  <c r="AF2364" i="1"/>
  <c r="AG2364" i="1"/>
  <c r="AI2364" i="1"/>
  <c r="AJ2364" i="1"/>
  <c r="AL2364" i="1"/>
  <c r="AM2364" i="1"/>
  <c r="AQ2364" i="1"/>
  <c r="AS2364" i="1"/>
  <c r="A2365" i="1"/>
  <c r="B2365" i="1"/>
  <c r="C2365" i="1"/>
  <c r="J2365" i="1"/>
  <c r="K2365" i="1"/>
  <c r="M2365" i="1"/>
  <c r="AB2365" i="1"/>
  <c r="AF2365" i="1"/>
  <c r="AG2365" i="1"/>
  <c r="AI2365" i="1"/>
  <c r="AJ2365" i="1"/>
  <c r="AL2365" i="1"/>
  <c r="AM2365" i="1"/>
  <c r="AQ2365" i="1"/>
  <c r="AS2365" i="1"/>
  <c r="A2366" i="1"/>
  <c r="B2366" i="1"/>
  <c r="C2366" i="1"/>
  <c r="J2366" i="1"/>
  <c r="K2366" i="1"/>
  <c r="M2366" i="1"/>
  <c r="AB2366" i="1"/>
  <c r="AF2366" i="1"/>
  <c r="AG2366" i="1"/>
  <c r="AI2366" i="1"/>
  <c r="AJ2366" i="1"/>
  <c r="AL2366" i="1"/>
  <c r="AM2366" i="1"/>
  <c r="AQ2366" i="1"/>
  <c r="AS2366" i="1"/>
  <c r="A2367" i="1"/>
  <c r="B2367" i="1"/>
  <c r="C2367" i="1"/>
  <c r="J2367" i="1"/>
  <c r="K2367" i="1"/>
  <c r="M2367" i="1"/>
  <c r="AB2367" i="1"/>
  <c r="AF2367" i="1"/>
  <c r="AG2367" i="1"/>
  <c r="AI2367" i="1"/>
  <c r="AJ2367" i="1"/>
  <c r="AL2367" i="1"/>
  <c r="AM2367" i="1"/>
  <c r="AQ2367" i="1"/>
  <c r="AS2367" i="1"/>
  <c r="A2368" i="1"/>
  <c r="B2368" i="1"/>
  <c r="C2368" i="1"/>
  <c r="J2368" i="1"/>
  <c r="K2368" i="1"/>
  <c r="M2368" i="1"/>
  <c r="AB2368" i="1"/>
  <c r="AF2368" i="1"/>
  <c r="AG2368" i="1"/>
  <c r="AI2368" i="1"/>
  <c r="AJ2368" i="1"/>
  <c r="AL2368" i="1"/>
  <c r="AM2368" i="1"/>
  <c r="AQ2368" i="1"/>
  <c r="AS2368" i="1"/>
  <c r="A2369" i="1"/>
  <c r="B2369" i="1"/>
  <c r="C2369" i="1"/>
  <c r="J2369" i="1"/>
  <c r="K2369" i="1"/>
  <c r="M2369" i="1"/>
  <c r="AB2369" i="1"/>
  <c r="AF2369" i="1"/>
  <c r="AG2369" i="1"/>
  <c r="AI2369" i="1"/>
  <c r="AJ2369" i="1"/>
  <c r="AL2369" i="1"/>
  <c r="AM2369" i="1"/>
  <c r="AQ2369" i="1"/>
  <c r="AS2369" i="1"/>
  <c r="A2370" i="1"/>
  <c r="B2370" i="1"/>
  <c r="C2370" i="1"/>
  <c r="J2370" i="1"/>
  <c r="K2370" i="1"/>
  <c r="M2370" i="1"/>
  <c r="AB2370" i="1"/>
  <c r="AF2370" i="1"/>
  <c r="AG2370" i="1"/>
  <c r="AI2370" i="1"/>
  <c r="AJ2370" i="1"/>
  <c r="AL2370" i="1"/>
  <c r="AM2370" i="1"/>
  <c r="AQ2370" i="1"/>
  <c r="AS2370" i="1"/>
  <c r="A2371" i="1"/>
  <c r="B2371" i="1"/>
  <c r="C2371" i="1"/>
  <c r="J2371" i="1"/>
  <c r="K2371" i="1"/>
  <c r="M2371" i="1"/>
  <c r="AB2371" i="1"/>
  <c r="AF2371" i="1"/>
  <c r="AG2371" i="1"/>
  <c r="AI2371" i="1"/>
  <c r="AJ2371" i="1"/>
  <c r="AL2371" i="1"/>
  <c r="AM2371" i="1"/>
  <c r="AQ2371" i="1"/>
  <c r="AS2371" i="1"/>
  <c r="A2372" i="1"/>
  <c r="B2372" i="1"/>
  <c r="C2372" i="1"/>
  <c r="J2372" i="1"/>
  <c r="K2372" i="1"/>
  <c r="M2372" i="1"/>
  <c r="AB2372" i="1"/>
  <c r="AF2372" i="1"/>
  <c r="AG2372" i="1"/>
  <c r="AI2372" i="1"/>
  <c r="AJ2372" i="1"/>
  <c r="AL2372" i="1"/>
  <c r="AM2372" i="1"/>
  <c r="AQ2372" i="1"/>
  <c r="AS2372" i="1"/>
  <c r="A2373" i="1"/>
  <c r="B2373" i="1"/>
  <c r="C2373" i="1"/>
  <c r="J2373" i="1"/>
  <c r="K2373" i="1"/>
  <c r="M2373" i="1"/>
  <c r="AB2373" i="1"/>
  <c r="AF2373" i="1"/>
  <c r="AG2373" i="1"/>
  <c r="AI2373" i="1"/>
  <c r="AJ2373" i="1"/>
  <c r="AL2373" i="1"/>
  <c r="AM2373" i="1"/>
  <c r="AQ2373" i="1"/>
  <c r="AS2373" i="1"/>
  <c r="A2374" i="1"/>
  <c r="B2374" i="1"/>
  <c r="C2374" i="1"/>
  <c r="J2374" i="1"/>
  <c r="K2374" i="1"/>
  <c r="M2374" i="1"/>
  <c r="AB2374" i="1"/>
  <c r="AF2374" i="1"/>
  <c r="AG2374" i="1"/>
  <c r="AI2374" i="1"/>
  <c r="AJ2374" i="1"/>
  <c r="AL2374" i="1"/>
  <c r="AM2374" i="1"/>
  <c r="AQ2374" i="1"/>
  <c r="AS2374" i="1"/>
  <c r="A2375" i="1"/>
  <c r="B2375" i="1"/>
  <c r="C2375" i="1"/>
  <c r="J2375" i="1"/>
  <c r="K2375" i="1"/>
  <c r="M2375" i="1"/>
  <c r="AB2375" i="1"/>
  <c r="AF2375" i="1"/>
  <c r="AG2375" i="1"/>
  <c r="AI2375" i="1"/>
  <c r="AJ2375" i="1"/>
  <c r="AL2375" i="1"/>
  <c r="AM2375" i="1"/>
  <c r="AQ2375" i="1"/>
  <c r="AS2375" i="1"/>
  <c r="A2376" i="1"/>
  <c r="B2376" i="1"/>
  <c r="C2376" i="1"/>
  <c r="J2376" i="1"/>
  <c r="K2376" i="1"/>
  <c r="M2376" i="1"/>
  <c r="AB2376" i="1"/>
  <c r="AF2376" i="1"/>
  <c r="AG2376" i="1"/>
  <c r="AI2376" i="1"/>
  <c r="AJ2376" i="1"/>
  <c r="AL2376" i="1"/>
  <c r="AM2376" i="1"/>
  <c r="AQ2376" i="1"/>
  <c r="AS2376" i="1"/>
  <c r="A2377" i="1"/>
  <c r="B2377" i="1"/>
  <c r="C2377" i="1"/>
  <c r="J2377" i="1"/>
  <c r="K2377" i="1"/>
  <c r="M2377" i="1"/>
  <c r="AB2377" i="1"/>
  <c r="AF2377" i="1"/>
  <c r="AG2377" i="1"/>
  <c r="AI2377" i="1"/>
  <c r="AJ2377" i="1"/>
  <c r="AL2377" i="1"/>
  <c r="AM2377" i="1"/>
  <c r="AQ2377" i="1"/>
  <c r="AS2377" i="1"/>
  <c r="A2378" i="1"/>
  <c r="B2378" i="1"/>
  <c r="C2378" i="1"/>
  <c r="J2378" i="1"/>
  <c r="K2378" i="1"/>
  <c r="M2378" i="1"/>
  <c r="AB2378" i="1"/>
  <c r="AF2378" i="1"/>
  <c r="AG2378" i="1"/>
  <c r="AI2378" i="1"/>
  <c r="AJ2378" i="1"/>
  <c r="AL2378" i="1"/>
  <c r="AM2378" i="1"/>
  <c r="AQ2378" i="1"/>
  <c r="AS2378" i="1"/>
  <c r="A2379" i="1"/>
  <c r="B2379" i="1"/>
  <c r="C2379" i="1"/>
  <c r="J2379" i="1"/>
  <c r="K2379" i="1"/>
  <c r="M2379" i="1"/>
  <c r="AB2379" i="1"/>
  <c r="AF2379" i="1"/>
  <c r="AG2379" i="1"/>
  <c r="AI2379" i="1"/>
  <c r="AJ2379" i="1"/>
  <c r="AL2379" i="1"/>
  <c r="AM2379" i="1"/>
  <c r="AQ2379" i="1"/>
  <c r="AS2379" i="1"/>
  <c r="A2380" i="1"/>
  <c r="B2380" i="1"/>
  <c r="C2380" i="1"/>
  <c r="J2380" i="1"/>
  <c r="K2380" i="1"/>
  <c r="M2380" i="1"/>
  <c r="AB2380" i="1"/>
  <c r="AF2380" i="1"/>
  <c r="AG2380" i="1"/>
  <c r="AI2380" i="1"/>
  <c r="AJ2380" i="1"/>
  <c r="AL2380" i="1"/>
  <c r="AM2380" i="1"/>
  <c r="AQ2380" i="1"/>
  <c r="AS2380" i="1"/>
  <c r="A2381" i="1"/>
  <c r="B2381" i="1"/>
  <c r="C2381" i="1"/>
  <c r="J2381" i="1"/>
  <c r="K2381" i="1"/>
  <c r="M2381" i="1"/>
  <c r="AB2381" i="1"/>
  <c r="AF2381" i="1"/>
  <c r="AG2381" i="1"/>
  <c r="AI2381" i="1"/>
  <c r="AJ2381" i="1"/>
  <c r="AL2381" i="1"/>
  <c r="AM2381" i="1"/>
  <c r="AQ2381" i="1"/>
  <c r="AS2381" i="1"/>
  <c r="A2382" i="1"/>
  <c r="B2382" i="1"/>
  <c r="C2382" i="1"/>
  <c r="J2382" i="1"/>
  <c r="K2382" i="1"/>
  <c r="M2382" i="1"/>
  <c r="AB2382" i="1"/>
  <c r="AF2382" i="1"/>
  <c r="AG2382" i="1"/>
  <c r="AI2382" i="1"/>
  <c r="AJ2382" i="1"/>
  <c r="AL2382" i="1"/>
  <c r="AM2382" i="1"/>
  <c r="AQ2382" i="1"/>
  <c r="AS2382" i="1"/>
  <c r="A2383" i="1"/>
  <c r="B2383" i="1"/>
  <c r="C2383" i="1"/>
  <c r="J2383" i="1"/>
  <c r="K2383" i="1"/>
  <c r="M2383" i="1"/>
  <c r="AB2383" i="1"/>
  <c r="AF2383" i="1"/>
  <c r="AG2383" i="1"/>
  <c r="AI2383" i="1"/>
  <c r="AJ2383" i="1"/>
  <c r="AL2383" i="1"/>
  <c r="AM2383" i="1"/>
  <c r="AQ2383" i="1"/>
  <c r="AS2383" i="1"/>
  <c r="A2384" i="1"/>
  <c r="B2384" i="1"/>
  <c r="C2384" i="1"/>
  <c r="J2384" i="1"/>
  <c r="K2384" i="1"/>
  <c r="M2384" i="1"/>
  <c r="AB2384" i="1"/>
  <c r="AF2384" i="1"/>
  <c r="AG2384" i="1"/>
  <c r="AI2384" i="1"/>
  <c r="AJ2384" i="1"/>
  <c r="AL2384" i="1"/>
  <c r="AM2384" i="1"/>
  <c r="AQ2384" i="1"/>
  <c r="AS2384" i="1"/>
  <c r="A2385" i="1"/>
  <c r="B2385" i="1"/>
  <c r="C2385" i="1"/>
  <c r="J2385" i="1"/>
  <c r="K2385" i="1"/>
  <c r="M2385" i="1"/>
  <c r="AB2385" i="1"/>
  <c r="AF2385" i="1"/>
  <c r="AG2385" i="1"/>
  <c r="AI2385" i="1"/>
  <c r="AJ2385" i="1"/>
  <c r="AL2385" i="1"/>
  <c r="AM2385" i="1"/>
  <c r="AQ2385" i="1"/>
  <c r="AS2385" i="1"/>
  <c r="A2386" i="1"/>
  <c r="B2386" i="1"/>
  <c r="C2386" i="1"/>
  <c r="J2386" i="1"/>
  <c r="K2386" i="1"/>
  <c r="M2386" i="1"/>
  <c r="AB2386" i="1"/>
  <c r="AF2386" i="1"/>
  <c r="AG2386" i="1"/>
  <c r="AI2386" i="1"/>
  <c r="AJ2386" i="1"/>
  <c r="AL2386" i="1"/>
  <c r="AM2386" i="1"/>
  <c r="AQ2386" i="1"/>
  <c r="AS2386" i="1"/>
  <c r="A2387" i="1"/>
  <c r="B2387" i="1"/>
  <c r="C2387" i="1"/>
  <c r="J2387" i="1"/>
  <c r="K2387" i="1"/>
  <c r="M2387" i="1"/>
  <c r="AB2387" i="1"/>
  <c r="AF2387" i="1"/>
  <c r="AG2387" i="1"/>
  <c r="AI2387" i="1"/>
  <c r="AJ2387" i="1"/>
  <c r="AL2387" i="1"/>
  <c r="AM2387" i="1"/>
  <c r="AQ2387" i="1"/>
  <c r="AS2387" i="1"/>
  <c r="A2388" i="1"/>
  <c r="B2388" i="1"/>
  <c r="C2388" i="1"/>
  <c r="J2388" i="1"/>
  <c r="K2388" i="1"/>
  <c r="M2388" i="1"/>
  <c r="AB2388" i="1"/>
  <c r="AF2388" i="1"/>
  <c r="AG2388" i="1"/>
  <c r="AI2388" i="1"/>
  <c r="AJ2388" i="1"/>
  <c r="AL2388" i="1"/>
  <c r="AM2388" i="1"/>
  <c r="AQ2388" i="1"/>
  <c r="AS2388" i="1"/>
  <c r="A2389" i="1"/>
  <c r="B2389" i="1"/>
  <c r="C2389" i="1"/>
  <c r="J2389" i="1"/>
  <c r="K2389" i="1"/>
  <c r="M2389" i="1"/>
  <c r="AB2389" i="1"/>
  <c r="AF2389" i="1"/>
  <c r="AG2389" i="1"/>
  <c r="AI2389" i="1"/>
  <c r="AJ2389" i="1"/>
  <c r="AL2389" i="1"/>
  <c r="AM2389" i="1"/>
  <c r="AQ2389" i="1"/>
  <c r="AS2389" i="1"/>
  <c r="A2390" i="1"/>
  <c r="B2390" i="1"/>
  <c r="C2390" i="1"/>
  <c r="J2390" i="1"/>
  <c r="K2390" i="1"/>
  <c r="M2390" i="1"/>
  <c r="AB2390" i="1"/>
  <c r="AF2390" i="1"/>
  <c r="AG2390" i="1"/>
  <c r="AI2390" i="1"/>
  <c r="AJ2390" i="1"/>
  <c r="AL2390" i="1"/>
  <c r="AM2390" i="1"/>
  <c r="AQ2390" i="1"/>
  <c r="AS2390" i="1"/>
  <c r="A2391" i="1"/>
  <c r="B2391" i="1"/>
  <c r="C2391" i="1"/>
  <c r="J2391" i="1"/>
  <c r="K2391" i="1"/>
  <c r="M2391" i="1"/>
  <c r="AB2391" i="1"/>
  <c r="AF2391" i="1"/>
  <c r="AG2391" i="1"/>
  <c r="AI2391" i="1"/>
  <c r="AJ2391" i="1"/>
  <c r="AL2391" i="1"/>
  <c r="AM2391" i="1"/>
  <c r="AQ2391" i="1"/>
  <c r="AS2391" i="1"/>
  <c r="A2392" i="1"/>
  <c r="B2392" i="1"/>
  <c r="C2392" i="1"/>
  <c r="J2392" i="1"/>
  <c r="K2392" i="1"/>
  <c r="M2392" i="1"/>
  <c r="AB2392" i="1"/>
  <c r="AF2392" i="1"/>
  <c r="AG2392" i="1"/>
  <c r="AI2392" i="1"/>
  <c r="AJ2392" i="1"/>
  <c r="AL2392" i="1"/>
  <c r="AM2392" i="1"/>
  <c r="AQ2392" i="1"/>
  <c r="AS2392" i="1"/>
  <c r="A2393" i="1"/>
  <c r="B2393" i="1"/>
  <c r="C2393" i="1"/>
  <c r="J2393" i="1"/>
  <c r="K2393" i="1"/>
  <c r="M2393" i="1"/>
  <c r="AB2393" i="1"/>
  <c r="AF2393" i="1"/>
  <c r="AG2393" i="1"/>
  <c r="AI2393" i="1"/>
  <c r="AJ2393" i="1"/>
  <c r="AL2393" i="1"/>
  <c r="AM2393" i="1"/>
  <c r="AQ2393" i="1"/>
  <c r="AS2393" i="1"/>
  <c r="A2394" i="1"/>
  <c r="B2394" i="1"/>
  <c r="C2394" i="1"/>
  <c r="J2394" i="1"/>
  <c r="K2394" i="1"/>
  <c r="M2394" i="1"/>
  <c r="AB2394" i="1"/>
  <c r="AF2394" i="1"/>
  <c r="AG2394" i="1"/>
  <c r="AI2394" i="1"/>
  <c r="AJ2394" i="1"/>
  <c r="AL2394" i="1"/>
  <c r="AM2394" i="1"/>
  <c r="AQ2394" i="1"/>
  <c r="AS2394" i="1"/>
  <c r="A2395" i="1"/>
  <c r="B2395" i="1"/>
  <c r="C2395" i="1"/>
  <c r="J2395" i="1"/>
  <c r="K2395" i="1"/>
  <c r="M2395" i="1"/>
  <c r="AB2395" i="1"/>
  <c r="AF2395" i="1"/>
  <c r="AG2395" i="1"/>
  <c r="AI2395" i="1"/>
  <c r="AJ2395" i="1"/>
  <c r="AL2395" i="1"/>
  <c r="AM2395" i="1"/>
  <c r="AQ2395" i="1"/>
  <c r="AS2395" i="1"/>
  <c r="A2396" i="1"/>
  <c r="B2396" i="1"/>
  <c r="C2396" i="1"/>
  <c r="J2396" i="1"/>
  <c r="K2396" i="1"/>
  <c r="M2396" i="1"/>
  <c r="AB2396" i="1"/>
  <c r="AF2396" i="1"/>
  <c r="AG2396" i="1"/>
  <c r="AI2396" i="1"/>
  <c r="AJ2396" i="1"/>
  <c r="AL2396" i="1"/>
  <c r="AM2396" i="1"/>
  <c r="AQ2396" i="1"/>
  <c r="AS2396" i="1"/>
  <c r="A2397" i="1"/>
  <c r="B2397" i="1"/>
  <c r="C2397" i="1"/>
  <c r="J2397" i="1"/>
  <c r="K2397" i="1"/>
  <c r="M2397" i="1"/>
  <c r="AB2397" i="1"/>
  <c r="AF2397" i="1"/>
  <c r="AG2397" i="1"/>
  <c r="AI2397" i="1"/>
  <c r="AJ2397" i="1"/>
  <c r="AL2397" i="1"/>
  <c r="AM2397" i="1"/>
  <c r="AQ2397" i="1"/>
  <c r="AS2397" i="1"/>
  <c r="A2398" i="1"/>
  <c r="B2398" i="1"/>
  <c r="C2398" i="1"/>
  <c r="J2398" i="1"/>
  <c r="K2398" i="1"/>
  <c r="M2398" i="1"/>
  <c r="AB2398" i="1"/>
  <c r="AF2398" i="1"/>
  <c r="AG2398" i="1"/>
  <c r="AI2398" i="1"/>
  <c r="AJ2398" i="1"/>
  <c r="AL2398" i="1"/>
  <c r="AM2398" i="1"/>
  <c r="AQ2398" i="1"/>
  <c r="AS2398" i="1"/>
  <c r="A2399" i="1"/>
  <c r="B2399" i="1"/>
  <c r="C2399" i="1"/>
  <c r="J2399" i="1"/>
  <c r="K2399" i="1"/>
  <c r="M2399" i="1"/>
  <c r="AB2399" i="1"/>
  <c r="AF2399" i="1"/>
  <c r="AG2399" i="1"/>
  <c r="AI2399" i="1"/>
  <c r="AJ2399" i="1"/>
  <c r="AL2399" i="1"/>
  <c r="AM2399" i="1"/>
  <c r="AQ2399" i="1"/>
  <c r="AS2399" i="1"/>
  <c r="A2400" i="1"/>
  <c r="B2400" i="1"/>
  <c r="C2400" i="1"/>
  <c r="J2400" i="1"/>
  <c r="K2400" i="1"/>
  <c r="M2400" i="1"/>
  <c r="AB2400" i="1"/>
  <c r="AF2400" i="1"/>
  <c r="AG2400" i="1"/>
  <c r="AI2400" i="1"/>
  <c r="AJ2400" i="1"/>
  <c r="AL2400" i="1"/>
  <c r="AM2400" i="1"/>
  <c r="AQ2400" i="1"/>
  <c r="AS2400" i="1"/>
  <c r="A2401" i="1"/>
  <c r="B2401" i="1"/>
  <c r="C2401" i="1"/>
  <c r="J2401" i="1"/>
  <c r="K2401" i="1"/>
  <c r="M2401" i="1"/>
  <c r="AB2401" i="1"/>
  <c r="AF2401" i="1"/>
  <c r="AG2401" i="1"/>
  <c r="AI2401" i="1"/>
  <c r="AJ2401" i="1"/>
  <c r="AL2401" i="1"/>
  <c r="AM2401" i="1"/>
  <c r="AQ2401" i="1"/>
  <c r="AS2401" i="1"/>
  <c r="A2402" i="1"/>
  <c r="B2402" i="1"/>
  <c r="C2402" i="1"/>
  <c r="J2402" i="1"/>
  <c r="K2402" i="1"/>
  <c r="M2402" i="1"/>
  <c r="AB2402" i="1"/>
  <c r="AF2402" i="1"/>
  <c r="AG2402" i="1"/>
  <c r="AI2402" i="1"/>
  <c r="AJ2402" i="1"/>
  <c r="AL2402" i="1"/>
  <c r="AM2402" i="1"/>
  <c r="AQ2402" i="1"/>
  <c r="AS2402" i="1"/>
  <c r="A2403" i="1"/>
  <c r="B2403" i="1"/>
  <c r="C2403" i="1"/>
  <c r="J2403" i="1"/>
  <c r="K2403" i="1"/>
  <c r="M2403" i="1"/>
  <c r="AB2403" i="1"/>
  <c r="AF2403" i="1"/>
  <c r="AG2403" i="1"/>
  <c r="AI2403" i="1"/>
  <c r="AJ2403" i="1"/>
  <c r="AL2403" i="1"/>
  <c r="AM2403" i="1"/>
  <c r="AQ2403" i="1"/>
  <c r="AS2403" i="1"/>
  <c r="A2404" i="1"/>
  <c r="B2404" i="1"/>
  <c r="C2404" i="1"/>
  <c r="J2404" i="1"/>
  <c r="K2404" i="1"/>
  <c r="M2404" i="1"/>
  <c r="AB2404" i="1"/>
  <c r="AF2404" i="1"/>
  <c r="AG2404" i="1"/>
  <c r="AI2404" i="1"/>
  <c r="AJ2404" i="1"/>
  <c r="AL2404" i="1"/>
  <c r="AM2404" i="1"/>
  <c r="AQ2404" i="1"/>
  <c r="AS2404" i="1"/>
  <c r="A2405" i="1"/>
  <c r="B2405" i="1"/>
  <c r="C2405" i="1"/>
  <c r="J2405" i="1"/>
  <c r="K2405" i="1"/>
  <c r="M2405" i="1"/>
  <c r="AB2405" i="1"/>
  <c r="AF2405" i="1"/>
  <c r="AG2405" i="1"/>
  <c r="AI2405" i="1"/>
  <c r="AJ2405" i="1"/>
  <c r="AL2405" i="1"/>
  <c r="AM2405" i="1"/>
  <c r="AQ2405" i="1"/>
  <c r="AS2405" i="1"/>
  <c r="A2406" i="1"/>
  <c r="B2406" i="1"/>
  <c r="C2406" i="1"/>
  <c r="J2406" i="1"/>
  <c r="K2406" i="1"/>
  <c r="M2406" i="1"/>
  <c r="AB2406" i="1"/>
  <c r="AF2406" i="1"/>
  <c r="AG2406" i="1"/>
  <c r="AI2406" i="1"/>
  <c r="AJ2406" i="1"/>
  <c r="AL2406" i="1"/>
  <c r="AM2406" i="1"/>
  <c r="AQ2406" i="1"/>
  <c r="AS2406" i="1"/>
  <c r="A2407" i="1"/>
  <c r="B2407" i="1"/>
  <c r="C2407" i="1"/>
  <c r="J2407" i="1"/>
  <c r="K2407" i="1"/>
  <c r="M2407" i="1"/>
  <c r="AB2407" i="1"/>
  <c r="AF2407" i="1"/>
  <c r="AG2407" i="1"/>
  <c r="AI2407" i="1"/>
  <c r="AJ2407" i="1"/>
  <c r="AL2407" i="1"/>
  <c r="AM2407" i="1"/>
  <c r="AQ2407" i="1"/>
  <c r="AS2407" i="1"/>
  <c r="A2408" i="1"/>
  <c r="B2408" i="1"/>
  <c r="C2408" i="1"/>
  <c r="J2408" i="1"/>
  <c r="K2408" i="1"/>
  <c r="M2408" i="1"/>
  <c r="AB2408" i="1"/>
  <c r="AF2408" i="1"/>
  <c r="AG2408" i="1"/>
  <c r="AI2408" i="1"/>
  <c r="AJ2408" i="1"/>
  <c r="AL2408" i="1"/>
  <c r="AM2408" i="1"/>
  <c r="AQ2408" i="1"/>
  <c r="AS2408" i="1"/>
  <c r="A2409" i="1"/>
  <c r="B2409" i="1"/>
  <c r="C2409" i="1"/>
  <c r="J2409" i="1"/>
  <c r="K2409" i="1"/>
  <c r="M2409" i="1"/>
  <c r="AB2409" i="1"/>
  <c r="AF2409" i="1"/>
  <c r="AG2409" i="1"/>
  <c r="AI2409" i="1"/>
  <c r="AJ2409" i="1"/>
  <c r="AL2409" i="1"/>
  <c r="AM2409" i="1"/>
  <c r="AQ2409" i="1"/>
  <c r="AS2409" i="1"/>
  <c r="A2410" i="1"/>
  <c r="B2410" i="1"/>
  <c r="C2410" i="1"/>
  <c r="J2410" i="1"/>
  <c r="K2410" i="1"/>
  <c r="M2410" i="1"/>
  <c r="AB2410" i="1"/>
  <c r="AF2410" i="1"/>
  <c r="AG2410" i="1"/>
  <c r="AI2410" i="1"/>
  <c r="AJ2410" i="1"/>
  <c r="AL2410" i="1"/>
  <c r="AM2410" i="1"/>
  <c r="AQ2410" i="1"/>
  <c r="AS2410" i="1"/>
  <c r="A2411" i="1"/>
  <c r="B2411" i="1"/>
  <c r="C2411" i="1"/>
  <c r="J2411" i="1"/>
  <c r="K2411" i="1"/>
  <c r="M2411" i="1"/>
  <c r="AB2411" i="1"/>
  <c r="AF2411" i="1"/>
  <c r="AG2411" i="1"/>
  <c r="AI2411" i="1"/>
  <c r="AJ2411" i="1"/>
  <c r="AL2411" i="1"/>
  <c r="AM2411" i="1"/>
  <c r="AQ2411" i="1"/>
  <c r="AS2411" i="1"/>
  <c r="A2412" i="1"/>
  <c r="B2412" i="1"/>
  <c r="C2412" i="1"/>
  <c r="J2412" i="1"/>
  <c r="K2412" i="1"/>
  <c r="M2412" i="1"/>
  <c r="AB2412" i="1"/>
  <c r="AF2412" i="1"/>
  <c r="AG2412" i="1"/>
  <c r="AI2412" i="1"/>
  <c r="AJ2412" i="1"/>
  <c r="AL2412" i="1"/>
  <c r="AM2412" i="1"/>
  <c r="AQ2412" i="1"/>
  <c r="AS2412" i="1"/>
  <c r="A2413" i="1"/>
  <c r="B2413" i="1"/>
  <c r="C2413" i="1"/>
  <c r="J2413" i="1"/>
  <c r="K2413" i="1"/>
  <c r="M2413" i="1"/>
  <c r="AB2413" i="1"/>
  <c r="AF2413" i="1"/>
  <c r="AG2413" i="1"/>
  <c r="AI2413" i="1"/>
  <c r="AJ2413" i="1"/>
  <c r="AL2413" i="1"/>
  <c r="AM2413" i="1"/>
  <c r="AQ2413" i="1"/>
  <c r="AS2413" i="1"/>
  <c r="A2414" i="1"/>
  <c r="B2414" i="1"/>
  <c r="C2414" i="1"/>
  <c r="J2414" i="1"/>
  <c r="K2414" i="1"/>
  <c r="M2414" i="1"/>
  <c r="AB2414" i="1"/>
  <c r="AF2414" i="1"/>
  <c r="AG2414" i="1"/>
  <c r="AI2414" i="1"/>
  <c r="AJ2414" i="1"/>
  <c r="AL2414" i="1"/>
  <c r="AM2414" i="1"/>
  <c r="AQ2414" i="1"/>
  <c r="AS2414" i="1"/>
  <c r="A2415" i="1"/>
  <c r="B2415" i="1"/>
  <c r="C2415" i="1"/>
  <c r="J2415" i="1"/>
  <c r="K2415" i="1"/>
  <c r="M2415" i="1"/>
  <c r="AB2415" i="1"/>
  <c r="AF2415" i="1"/>
  <c r="AG2415" i="1"/>
  <c r="AI2415" i="1"/>
  <c r="AJ2415" i="1"/>
  <c r="AL2415" i="1"/>
  <c r="AM2415" i="1"/>
  <c r="AQ2415" i="1"/>
  <c r="AS2415" i="1"/>
  <c r="A2416" i="1"/>
  <c r="B2416" i="1"/>
  <c r="C2416" i="1"/>
  <c r="J2416" i="1"/>
  <c r="K2416" i="1"/>
  <c r="M2416" i="1"/>
  <c r="AB2416" i="1"/>
  <c r="AF2416" i="1"/>
  <c r="AG2416" i="1"/>
  <c r="AI2416" i="1"/>
  <c r="AJ2416" i="1"/>
  <c r="AL2416" i="1"/>
  <c r="AM2416" i="1"/>
  <c r="AQ2416" i="1"/>
  <c r="AS2416" i="1"/>
  <c r="A2417" i="1"/>
  <c r="B2417" i="1"/>
  <c r="C2417" i="1"/>
  <c r="J2417" i="1"/>
  <c r="K2417" i="1"/>
  <c r="M2417" i="1"/>
  <c r="AB2417" i="1"/>
  <c r="AF2417" i="1"/>
  <c r="AG2417" i="1"/>
  <c r="AI2417" i="1"/>
  <c r="AJ2417" i="1"/>
  <c r="AL2417" i="1"/>
  <c r="AM2417" i="1"/>
  <c r="AQ2417" i="1"/>
  <c r="AS2417" i="1"/>
  <c r="A2418" i="1"/>
  <c r="B2418" i="1"/>
  <c r="C2418" i="1"/>
  <c r="J2418" i="1"/>
  <c r="K2418" i="1"/>
  <c r="M2418" i="1"/>
  <c r="AB2418" i="1"/>
  <c r="AF2418" i="1"/>
  <c r="AG2418" i="1"/>
  <c r="AI2418" i="1"/>
  <c r="AJ2418" i="1"/>
  <c r="AL2418" i="1"/>
  <c r="AM2418" i="1"/>
  <c r="AQ2418" i="1"/>
  <c r="AS2418" i="1"/>
  <c r="A2419" i="1"/>
  <c r="B2419" i="1"/>
  <c r="C2419" i="1"/>
  <c r="J2419" i="1"/>
  <c r="K2419" i="1"/>
  <c r="M2419" i="1"/>
  <c r="AB2419" i="1"/>
  <c r="AF2419" i="1"/>
  <c r="AG2419" i="1"/>
  <c r="AI2419" i="1"/>
  <c r="AJ2419" i="1"/>
  <c r="AL2419" i="1"/>
  <c r="AM2419" i="1"/>
  <c r="AQ2419" i="1"/>
  <c r="AS2419" i="1"/>
  <c r="A2420" i="1"/>
  <c r="B2420" i="1"/>
  <c r="C2420" i="1"/>
  <c r="J2420" i="1"/>
  <c r="K2420" i="1"/>
  <c r="M2420" i="1"/>
  <c r="AB2420" i="1"/>
  <c r="AF2420" i="1"/>
  <c r="AG2420" i="1"/>
  <c r="AI2420" i="1"/>
  <c r="AJ2420" i="1"/>
  <c r="AL2420" i="1"/>
  <c r="AM2420" i="1"/>
  <c r="AQ2420" i="1"/>
  <c r="AS2420" i="1"/>
  <c r="A2421" i="1"/>
  <c r="B2421" i="1"/>
  <c r="C2421" i="1"/>
  <c r="J2421" i="1"/>
  <c r="K2421" i="1"/>
  <c r="M2421" i="1"/>
  <c r="AB2421" i="1"/>
  <c r="AF2421" i="1"/>
  <c r="AG2421" i="1"/>
  <c r="AI2421" i="1"/>
  <c r="AJ2421" i="1"/>
  <c r="AL2421" i="1"/>
  <c r="AM2421" i="1"/>
  <c r="AQ2421" i="1"/>
  <c r="AS2421" i="1"/>
  <c r="A2422" i="1"/>
  <c r="B2422" i="1"/>
  <c r="C2422" i="1"/>
  <c r="J2422" i="1"/>
  <c r="K2422" i="1"/>
  <c r="M2422" i="1"/>
  <c r="AB2422" i="1"/>
  <c r="AF2422" i="1"/>
  <c r="AG2422" i="1"/>
  <c r="AI2422" i="1"/>
  <c r="AJ2422" i="1"/>
  <c r="AL2422" i="1"/>
  <c r="AM2422" i="1"/>
  <c r="AQ2422" i="1"/>
  <c r="AS2422" i="1"/>
  <c r="A2423" i="1"/>
  <c r="B2423" i="1"/>
  <c r="C2423" i="1"/>
  <c r="J2423" i="1"/>
  <c r="K2423" i="1"/>
  <c r="M2423" i="1"/>
  <c r="AB2423" i="1"/>
  <c r="AF2423" i="1"/>
  <c r="AG2423" i="1"/>
  <c r="AI2423" i="1"/>
  <c r="AJ2423" i="1"/>
  <c r="AL2423" i="1"/>
  <c r="AM2423" i="1"/>
  <c r="AQ2423" i="1"/>
  <c r="AS2423" i="1"/>
  <c r="A2424" i="1"/>
  <c r="B2424" i="1"/>
  <c r="C2424" i="1"/>
  <c r="J2424" i="1"/>
  <c r="K2424" i="1"/>
  <c r="M2424" i="1"/>
  <c r="AB2424" i="1"/>
  <c r="AF2424" i="1"/>
  <c r="AG2424" i="1"/>
  <c r="AI2424" i="1"/>
  <c r="AJ2424" i="1"/>
  <c r="AL2424" i="1"/>
  <c r="AM2424" i="1"/>
  <c r="AQ2424" i="1"/>
  <c r="AS2424" i="1"/>
  <c r="A2425" i="1"/>
  <c r="B2425" i="1"/>
  <c r="C2425" i="1"/>
  <c r="J2425" i="1"/>
  <c r="K2425" i="1"/>
  <c r="M2425" i="1"/>
  <c r="AB2425" i="1"/>
  <c r="AF2425" i="1"/>
  <c r="AG2425" i="1"/>
  <c r="AI2425" i="1"/>
  <c r="AJ2425" i="1"/>
  <c r="AL2425" i="1"/>
  <c r="AM2425" i="1"/>
  <c r="AQ2425" i="1"/>
  <c r="AS2425" i="1"/>
  <c r="A2426" i="1"/>
  <c r="B2426" i="1"/>
  <c r="C2426" i="1"/>
  <c r="J2426" i="1"/>
  <c r="K2426" i="1"/>
  <c r="M2426" i="1"/>
  <c r="AB2426" i="1"/>
  <c r="AF2426" i="1"/>
  <c r="AG2426" i="1"/>
  <c r="AI2426" i="1"/>
  <c r="AJ2426" i="1"/>
  <c r="AL2426" i="1"/>
  <c r="AM2426" i="1"/>
  <c r="AQ2426" i="1"/>
  <c r="AS2426" i="1"/>
  <c r="A2427" i="1"/>
  <c r="B2427" i="1"/>
  <c r="C2427" i="1"/>
  <c r="J2427" i="1"/>
  <c r="K2427" i="1"/>
  <c r="M2427" i="1"/>
  <c r="AB2427" i="1"/>
  <c r="AF2427" i="1"/>
  <c r="AG2427" i="1"/>
  <c r="AI2427" i="1"/>
  <c r="AJ2427" i="1"/>
  <c r="AL2427" i="1"/>
  <c r="AM2427" i="1"/>
  <c r="AQ2427" i="1"/>
  <c r="AS2427" i="1"/>
  <c r="A2428" i="1"/>
  <c r="B2428" i="1"/>
  <c r="C2428" i="1"/>
  <c r="J2428" i="1"/>
  <c r="K2428" i="1"/>
  <c r="M2428" i="1"/>
  <c r="AB2428" i="1"/>
  <c r="AF2428" i="1"/>
  <c r="AG2428" i="1"/>
  <c r="AI2428" i="1"/>
  <c r="AJ2428" i="1"/>
  <c r="AL2428" i="1"/>
  <c r="AM2428" i="1"/>
  <c r="AQ2428" i="1"/>
  <c r="AS2428" i="1"/>
  <c r="A2429" i="1"/>
  <c r="B2429" i="1"/>
  <c r="C2429" i="1"/>
  <c r="J2429" i="1"/>
  <c r="K2429" i="1"/>
  <c r="M2429" i="1"/>
  <c r="AB2429" i="1"/>
  <c r="AF2429" i="1"/>
  <c r="AG2429" i="1"/>
  <c r="AI2429" i="1"/>
  <c r="AJ2429" i="1"/>
  <c r="AL2429" i="1"/>
  <c r="AM2429" i="1"/>
  <c r="AQ2429" i="1"/>
  <c r="AS2429" i="1"/>
  <c r="A2430" i="1"/>
  <c r="B2430" i="1"/>
  <c r="C2430" i="1"/>
  <c r="J2430" i="1"/>
  <c r="K2430" i="1"/>
  <c r="M2430" i="1"/>
  <c r="AB2430" i="1"/>
  <c r="AF2430" i="1"/>
  <c r="AG2430" i="1"/>
  <c r="AI2430" i="1"/>
  <c r="AJ2430" i="1"/>
  <c r="AL2430" i="1"/>
  <c r="AM2430" i="1"/>
  <c r="AQ2430" i="1"/>
  <c r="AS2430" i="1"/>
  <c r="A2431" i="1"/>
  <c r="B2431" i="1"/>
  <c r="C2431" i="1"/>
  <c r="J2431" i="1"/>
  <c r="K2431" i="1"/>
  <c r="M2431" i="1"/>
  <c r="AB2431" i="1"/>
  <c r="AF2431" i="1"/>
  <c r="AG2431" i="1"/>
  <c r="AI2431" i="1"/>
  <c r="AJ2431" i="1"/>
  <c r="AL2431" i="1"/>
  <c r="AM2431" i="1"/>
  <c r="AQ2431" i="1"/>
  <c r="AS2431" i="1"/>
  <c r="A2432" i="1"/>
  <c r="B2432" i="1"/>
  <c r="C2432" i="1"/>
  <c r="J2432" i="1"/>
  <c r="K2432" i="1"/>
  <c r="M2432" i="1"/>
  <c r="AB2432" i="1"/>
  <c r="AF2432" i="1"/>
  <c r="AG2432" i="1"/>
  <c r="AI2432" i="1"/>
  <c r="AJ2432" i="1"/>
  <c r="AL2432" i="1"/>
  <c r="AM2432" i="1"/>
  <c r="AQ2432" i="1"/>
  <c r="AS2432" i="1"/>
  <c r="A2433" i="1"/>
  <c r="B2433" i="1"/>
  <c r="C2433" i="1"/>
  <c r="J2433" i="1"/>
  <c r="K2433" i="1"/>
  <c r="M2433" i="1"/>
  <c r="AB2433" i="1"/>
  <c r="AF2433" i="1"/>
  <c r="AG2433" i="1"/>
  <c r="AI2433" i="1"/>
  <c r="AJ2433" i="1"/>
  <c r="AL2433" i="1"/>
  <c r="AM2433" i="1"/>
  <c r="AQ2433" i="1"/>
  <c r="AS2433" i="1"/>
  <c r="A2434" i="1"/>
  <c r="B2434" i="1"/>
  <c r="C2434" i="1"/>
  <c r="J2434" i="1"/>
  <c r="K2434" i="1"/>
  <c r="M2434" i="1"/>
  <c r="AB2434" i="1"/>
  <c r="AF2434" i="1"/>
  <c r="AG2434" i="1"/>
  <c r="AI2434" i="1"/>
  <c r="AJ2434" i="1"/>
  <c r="AL2434" i="1"/>
  <c r="AM2434" i="1"/>
  <c r="AQ2434" i="1"/>
  <c r="AS2434" i="1"/>
  <c r="A2435" i="1"/>
  <c r="B2435" i="1"/>
  <c r="C2435" i="1"/>
  <c r="J2435" i="1"/>
  <c r="K2435" i="1"/>
  <c r="M2435" i="1"/>
  <c r="AB2435" i="1"/>
  <c r="AF2435" i="1"/>
  <c r="AG2435" i="1"/>
  <c r="AI2435" i="1"/>
  <c r="AJ2435" i="1"/>
  <c r="AL2435" i="1"/>
  <c r="AM2435" i="1"/>
  <c r="AQ2435" i="1"/>
  <c r="AS2435" i="1"/>
  <c r="A2436" i="1"/>
  <c r="B2436" i="1"/>
  <c r="C2436" i="1"/>
  <c r="J2436" i="1"/>
  <c r="K2436" i="1"/>
  <c r="M2436" i="1"/>
  <c r="AB2436" i="1"/>
  <c r="AF2436" i="1"/>
  <c r="AG2436" i="1"/>
  <c r="AI2436" i="1"/>
  <c r="AJ2436" i="1"/>
  <c r="AL2436" i="1"/>
  <c r="AM2436" i="1"/>
  <c r="AQ2436" i="1"/>
  <c r="AS2436" i="1"/>
  <c r="A2437" i="1"/>
  <c r="B2437" i="1"/>
  <c r="C2437" i="1"/>
  <c r="J2437" i="1"/>
  <c r="K2437" i="1"/>
  <c r="M2437" i="1"/>
  <c r="AB2437" i="1"/>
  <c r="AF2437" i="1"/>
  <c r="AG2437" i="1"/>
  <c r="AI2437" i="1"/>
  <c r="AJ2437" i="1"/>
  <c r="AL2437" i="1"/>
  <c r="AM2437" i="1"/>
  <c r="AQ2437" i="1"/>
  <c r="AS2437" i="1"/>
  <c r="A2438" i="1"/>
  <c r="B2438" i="1"/>
  <c r="C2438" i="1"/>
  <c r="J2438" i="1"/>
  <c r="K2438" i="1"/>
  <c r="M2438" i="1"/>
  <c r="AB2438" i="1"/>
  <c r="AF2438" i="1"/>
  <c r="AG2438" i="1"/>
  <c r="AI2438" i="1"/>
  <c r="AJ2438" i="1"/>
  <c r="AL2438" i="1"/>
  <c r="AM2438" i="1"/>
  <c r="AQ2438" i="1"/>
  <c r="AS2438" i="1"/>
  <c r="A2439" i="1"/>
  <c r="B2439" i="1"/>
  <c r="C2439" i="1"/>
  <c r="J2439" i="1"/>
  <c r="K2439" i="1"/>
  <c r="M2439" i="1"/>
  <c r="AB2439" i="1"/>
  <c r="AF2439" i="1"/>
  <c r="AG2439" i="1"/>
  <c r="AI2439" i="1"/>
  <c r="AJ2439" i="1"/>
  <c r="AL2439" i="1"/>
  <c r="AM2439" i="1"/>
  <c r="AQ2439" i="1"/>
  <c r="AS2439" i="1"/>
  <c r="A2440" i="1"/>
  <c r="B2440" i="1"/>
  <c r="C2440" i="1"/>
  <c r="J2440" i="1"/>
  <c r="K2440" i="1"/>
  <c r="M2440" i="1"/>
  <c r="AB2440" i="1"/>
  <c r="AF2440" i="1"/>
  <c r="AG2440" i="1"/>
  <c r="AI2440" i="1"/>
  <c r="AJ2440" i="1"/>
  <c r="AL2440" i="1"/>
  <c r="AM2440" i="1"/>
  <c r="AQ2440" i="1"/>
  <c r="AS2440" i="1"/>
  <c r="A2441" i="1"/>
  <c r="B2441" i="1"/>
  <c r="C2441" i="1"/>
  <c r="J2441" i="1"/>
  <c r="K2441" i="1"/>
  <c r="M2441" i="1"/>
  <c r="AB2441" i="1"/>
  <c r="AF2441" i="1"/>
  <c r="AG2441" i="1"/>
  <c r="AI2441" i="1"/>
  <c r="AJ2441" i="1"/>
  <c r="AL2441" i="1"/>
  <c r="AM2441" i="1"/>
  <c r="AQ2441" i="1"/>
  <c r="AS2441" i="1"/>
  <c r="A2442" i="1"/>
  <c r="B2442" i="1"/>
  <c r="C2442" i="1"/>
  <c r="J2442" i="1"/>
  <c r="K2442" i="1"/>
  <c r="M2442" i="1"/>
  <c r="AB2442" i="1"/>
  <c r="AF2442" i="1"/>
  <c r="AG2442" i="1"/>
  <c r="AI2442" i="1"/>
  <c r="AJ2442" i="1"/>
  <c r="AL2442" i="1"/>
  <c r="AM2442" i="1"/>
  <c r="AQ2442" i="1"/>
  <c r="AS2442" i="1"/>
  <c r="A2443" i="1"/>
  <c r="B2443" i="1"/>
  <c r="C2443" i="1"/>
  <c r="J2443" i="1"/>
  <c r="K2443" i="1"/>
  <c r="M2443" i="1"/>
  <c r="AB2443" i="1"/>
  <c r="AF2443" i="1"/>
  <c r="AG2443" i="1"/>
  <c r="AI2443" i="1"/>
  <c r="AJ2443" i="1"/>
  <c r="AL2443" i="1"/>
  <c r="AM2443" i="1"/>
  <c r="AQ2443" i="1"/>
  <c r="AS2443" i="1"/>
  <c r="A2444" i="1"/>
  <c r="B2444" i="1"/>
  <c r="C2444" i="1"/>
  <c r="J2444" i="1"/>
  <c r="K2444" i="1"/>
  <c r="M2444" i="1"/>
  <c r="AB2444" i="1"/>
  <c r="AF2444" i="1"/>
  <c r="AG2444" i="1"/>
  <c r="AI2444" i="1"/>
  <c r="AJ2444" i="1"/>
  <c r="AL2444" i="1"/>
  <c r="AM2444" i="1"/>
  <c r="AQ2444" i="1"/>
  <c r="AS2444" i="1"/>
  <c r="A2445" i="1"/>
  <c r="B2445" i="1"/>
  <c r="C2445" i="1"/>
  <c r="J2445" i="1"/>
  <c r="K2445" i="1"/>
  <c r="M2445" i="1"/>
  <c r="AB2445" i="1"/>
  <c r="AF2445" i="1"/>
  <c r="AG2445" i="1"/>
  <c r="AI2445" i="1"/>
  <c r="AJ2445" i="1"/>
  <c r="AL2445" i="1"/>
  <c r="AM2445" i="1"/>
  <c r="AQ2445" i="1"/>
  <c r="AS2445" i="1"/>
  <c r="A2446" i="1"/>
  <c r="B2446" i="1"/>
  <c r="C2446" i="1"/>
  <c r="J2446" i="1"/>
  <c r="K2446" i="1"/>
  <c r="M2446" i="1"/>
  <c r="AB2446" i="1"/>
  <c r="AF2446" i="1"/>
  <c r="AG2446" i="1"/>
  <c r="AI2446" i="1"/>
  <c r="AJ2446" i="1"/>
  <c r="AL2446" i="1"/>
  <c r="AM2446" i="1"/>
  <c r="AQ2446" i="1"/>
  <c r="AS2446" i="1"/>
  <c r="A2447" i="1"/>
  <c r="B2447" i="1"/>
  <c r="C2447" i="1"/>
  <c r="J2447" i="1"/>
  <c r="K2447" i="1"/>
  <c r="M2447" i="1"/>
  <c r="AB2447" i="1"/>
  <c r="AF2447" i="1"/>
  <c r="AG2447" i="1"/>
  <c r="AI2447" i="1"/>
  <c r="AJ2447" i="1"/>
  <c r="AL2447" i="1"/>
  <c r="AM2447" i="1"/>
  <c r="AQ2447" i="1"/>
  <c r="AS2447" i="1"/>
  <c r="A2448" i="1"/>
  <c r="B2448" i="1"/>
  <c r="C2448" i="1"/>
  <c r="J2448" i="1"/>
  <c r="K2448" i="1"/>
  <c r="M2448" i="1"/>
  <c r="AB2448" i="1"/>
  <c r="AF2448" i="1"/>
  <c r="AG2448" i="1"/>
  <c r="AI2448" i="1"/>
  <c r="AJ2448" i="1"/>
  <c r="AL2448" i="1"/>
  <c r="AM2448" i="1"/>
  <c r="AQ2448" i="1"/>
  <c r="AS2448" i="1"/>
  <c r="A2449" i="1"/>
  <c r="B2449" i="1"/>
  <c r="C2449" i="1"/>
  <c r="J2449" i="1"/>
  <c r="K2449" i="1"/>
  <c r="M2449" i="1"/>
  <c r="AB2449" i="1"/>
  <c r="AF2449" i="1"/>
  <c r="AG2449" i="1"/>
  <c r="AI2449" i="1"/>
  <c r="AJ2449" i="1"/>
  <c r="AL2449" i="1"/>
  <c r="AM2449" i="1"/>
  <c r="AQ2449" i="1"/>
  <c r="AS2449" i="1"/>
  <c r="A2450" i="1"/>
  <c r="B2450" i="1"/>
  <c r="C2450" i="1"/>
  <c r="J2450" i="1"/>
  <c r="K2450" i="1"/>
  <c r="M2450" i="1"/>
  <c r="AB2450" i="1"/>
  <c r="AF2450" i="1"/>
  <c r="AG2450" i="1"/>
  <c r="AI2450" i="1"/>
  <c r="AJ2450" i="1"/>
  <c r="AL2450" i="1"/>
  <c r="AM2450" i="1"/>
  <c r="AQ2450" i="1"/>
  <c r="AS2450" i="1"/>
  <c r="A2451" i="1"/>
  <c r="B2451" i="1"/>
  <c r="C2451" i="1"/>
  <c r="J2451" i="1"/>
  <c r="K2451" i="1"/>
  <c r="M2451" i="1"/>
  <c r="AB2451" i="1"/>
  <c r="AF2451" i="1"/>
  <c r="AG2451" i="1"/>
  <c r="AI2451" i="1"/>
  <c r="AJ2451" i="1"/>
  <c r="AL2451" i="1"/>
  <c r="AM2451" i="1"/>
  <c r="AQ2451" i="1"/>
  <c r="AS2451" i="1"/>
  <c r="A2452" i="1"/>
  <c r="B2452" i="1"/>
  <c r="C2452" i="1"/>
  <c r="J2452" i="1"/>
  <c r="K2452" i="1"/>
  <c r="M2452" i="1"/>
  <c r="AB2452" i="1"/>
  <c r="AF2452" i="1"/>
  <c r="AG2452" i="1"/>
  <c r="AI2452" i="1"/>
  <c r="AJ2452" i="1"/>
  <c r="AL2452" i="1"/>
  <c r="AM2452" i="1"/>
  <c r="AQ2452" i="1"/>
  <c r="AS2452" i="1"/>
  <c r="A2453" i="1"/>
  <c r="B2453" i="1"/>
  <c r="C2453" i="1"/>
  <c r="J2453" i="1"/>
  <c r="K2453" i="1"/>
  <c r="M2453" i="1"/>
  <c r="AB2453" i="1"/>
  <c r="AF2453" i="1"/>
  <c r="AG2453" i="1"/>
  <c r="AI2453" i="1"/>
  <c r="AJ2453" i="1"/>
  <c r="AL2453" i="1"/>
  <c r="AM2453" i="1"/>
  <c r="AQ2453" i="1"/>
  <c r="AS2453" i="1"/>
  <c r="A2454" i="1"/>
  <c r="B2454" i="1"/>
  <c r="C2454" i="1"/>
  <c r="J2454" i="1"/>
  <c r="K2454" i="1"/>
  <c r="M2454" i="1"/>
  <c r="AB2454" i="1"/>
  <c r="AF2454" i="1"/>
  <c r="AG2454" i="1"/>
  <c r="AI2454" i="1"/>
  <c r="AJ2454" i="1"/>
  <c r="AL2454" i="1"/>
  <c r="AM2454" i="1"/>
  <c r="AQ2454" i="1"/>
  <c r="AS2454" i="1"/>
  <c r="A2455" i="1"/>
  <c r="B2455" i="1"/>
  <c r="C2455" i="1"/>
  <c r="J2455" i="1"/>
  <c r="K2455" i="1"/>
  <c r="M2455" i="1"/>
  <c r="AB2455" i="1"/>
  <c r="AF2455" i="1"/>
  <c r="AG2455" i="1"/>
  <c r="AI2455" i="1"/>
  <c r="AJ2455" i="1"/>
  <c r="AL2455" i="1"/>
  <c r="AM2455" i="1"/>
  <c r="AQ2455" i="1"/>
  <c r="AS2455" i="1"/>
  <c r="A2456" i="1"/>
  <c r="B2456" i="1"/>
  <c r="C2456" i="1"/>
  <c r="J2456" i="1"/>
  <c r="K2456" i="1"/>
  <c r="M2456" i="1"/>
  <c r="AB2456" i="1"/>
  <c r="AF2456" i="1"/>
  <c r="AG2456" i="1"/>
  <c r="AI2456" i="1"/>
  <c r="AJ2456" i="1"/>
  <c r="AL2456" i="1"/>
  <c r="AM2456" i="1"/>
  <c r="AQ2456" i="1"/>
  <c r="AS2456" i="1"/>
  <c r="A2457" i="1"/>
  <c r="B2457" i="1"/>
  <c r="C2457" i="1"/>
  <c r="J2457" i="1"/>
  <c r="K2457" i="1"/>
  <c r="M2457" i="1"/>
  <c r="AB2457" i="1"/>
  <c r="AF2457" i="1"/>
  <c r="AG2457" i="1"/>
  <c r="AI2457" i="1"/>
  <c r="AJ2457" i="1"/>
  <c r="AL2457" i="1"/>
  <c r="AM2457" i="1"/>
  <c r="AQ2457" i="1"/>
  <c r="AS2457" i="1"/>
  <c r="A2458" i="1"/>
  <c r="B2458" i="1"/>
  <c r="C2458" i="1"/>
  <c r="J2458" i="1"/>
  <c r="K2458" i="1"/>
  <c r="M2458" i="1"/>
  <c r="AB2458" i="1"/>
  <c r="AF2458" i="1"/>
  <c r="AG2458" i="1"/>
  <c r="AI2458" i="1"/>
  <c r="AJ2458" i="1"/>
  <c r="AL2458" i="1"/>
  <c r="AM2458" i="1"/>
  <c r="AQ2458" i="1"/>
  <c r="AS2458" i="1"/>
  <c r="A2459" i="1"/>
  <c r="B2459" i="1"/>
  <c r="C2459" i="1"/>
  <c r="J2459" i="1"/>
  <c r="K2459" i="1"/>
  <c r="M2459" i="1"/>
  <c r="AB2459" i="1"/>
  <c r="AF2459" i="1"/>
  <c r="AG2459" i="1"/>
  <c r="AI2459" i="1"/>
  <c r="AJ2459" i="1"/>
  <c r="AL2459" i="1"/>
  <c r="AM2459" i="1"/>
  <c r="AQ2459" i="1"/>
  <c r="AS2459" i="1"/>
  <c r="A2460" i="1"/>
  <c r="B2460" i="1"/>
  <c r="C2460" i="1"/>
  <c r="J2460" i="1"/>
  <c r="K2460" i="1"/>
  <c r="M2460" i="1"/>
  <c r="AB2460" i="1"/>
  <c r="AF2460" i="1"/>
  <c r="AG2460" i="1"/>
  <c r="AI2460" i="1"/>
  <c r="AJ2460" i="1"/>
  <c r="AL2460" i="1"/>
  <c r="AM2460" i="1"/>
  <c r="AQ2460" i="1"/>
  <c r="AS2460" i="1"/>
  <c r="A2461" i="1"/>
  <c r="B2461" i="1"/>
  <c r="C2461" i="1"/>
  <c r="J2461" i="1"/>
  <c r="K2461" i="1"/>
  <c r="M2461" i="1"/>
  <c r="AB2461" i="1"/>
  <c r="AF2461" i="1"/>
  <c r="AG2461" i="1"/>
  <c r="AI2461" i="1"/>
  <c r="AJ2461" i="1"/>
  <c r="AL2461" i="1"/>
  <c r="AM2461" i="1"/>
  <c r="AQ2461" i="1"/>
  <c r="AS2461" i="1"/>
  <c r="A2462" i="1"/>
  <c r="B2462" i="1"/>
  <c r="C2462" i="1"/>
  <c r="J2462" i="1"/>
  <c r="K2462" i="1"/>
  <c r="M2462" i="1"/>
  <c r="AB2462" i="1"/>
  <c r="AF2462" i="1"/>
  <c r="AG2462" i="1"/>
  <c r="AI2462" i="1"/>
  <c r="AJ2462" i="1"/>
  <c r="AL2462" i="1"/>
  <c r="AM2462" i="1"/>
  <c r="AQ2462" i="1"/>
  <c r="AS2462" i="1"/>
  <c r="A2463" i="1"/>
  <c r="B2463" i="1"/>
  <c r="C2463" i="1"/>
  <c r="J2463" i="1"/>
  <c r="K2463" i="1"/>
  <c r="M2463" i="1"/>
  <c r="AB2463" i="1"/>
  <c r="AF2463" i="1"/>
  <c r="AG2463" i="1"/>
  <c r="AI2463" i="1"/>
  <c r="AJ2463" i="1"/>
  <c r="AL2463" i="1"/>
  <c r="AM2463" i="1"/>
  <c r="AQ2463" i="1"/>
  <c r="AS2463" i="1"/>
  <c r="A2464" i="1"/>
  <c r="B2464" i="1"/>
  <c r="C2464" i="1"/>
  <c r="J2464" i="1"/>
  <c r="K2464" i="1"/>
  <c r="M2464" i="1"/>
  <c r="AB2464" i="1"/>
  <c r="AF2464" i="1"/>
  <c r="AG2464" i="1"/>
  <c r="AI2464" i="1"/>
  <c r="AJ2464" i="1"/>
  <c r="AL2464" i="1"/>
  <c r="AM2464" i="1"/>
  <c r="AQ2464" i="1"/>
  <c r="AS2464" i="1"/>
  <c r="A2465" i="1"/>
  <c r="B2465" i="1"/>
  <c r="C2465" i="1"/>
  <c r="J2465" i="1"/>
  <c r="K2465" i="1"/>
  <c r="M2465" i="1"/>
  <c r="AB2465" i="1"/>
  <c r="AF2465" i="1"/>
  <c r="AG2465" i="1"/>
  <c r="AI2465" i="1"/>
  <c r="AJ2465" i="1"/>
  <c r="AL2465" i="1"/>
  <c r="AM2465" i="1"/>
  <c r="AQ2465" i="1"/>
  <c r="AS2465" i="1"/>
  <c r="A2466" i="1"/>
  <c r="B2466" i="1"/>
  <c r="C2466" i="1"/>
  <c r="J2466" i="1"/>
  <c r="K2466" i="1"/>
  <c r="M2466" i="1"/>
  <c r="AB2466" i="1"/>
  <c r="AF2466" i="1"/>
  <c r="AG2466" i="1"/>
  <c r="AI2466" i="1"/>
  <c r="AJ2466" i="1"/>
  <c r="AL2466" i="1"/>
  <c r="AM2466" i="1"/>
  <c r="AQ2466" i="1"/>
  <c r="AS2466" i="1"/>
  <c r="A2467" i="1"/>
  <c r="B2467" i="1"/>
  <c r="C2467" i="1"/>
  <c r="J2467" i="1"/>
  <c r="K2467" i="1"/>
  <c r="M2467" i="1"/>
  <c r="AB2467" i="1"/>
  <c r="AF2467" i="1"/>
  <c r="AG2467" i="1"/>
  <c r="AI2467" i="1"/>
  <c r="AJ2467" i="1"/>
  <c r="AL2467" i="1"/>
  <c r="AM2467" i="1"/>
  <c r="AQ2467" i="1"/>
  <c r="AS2467" i="1"/>
  <c r="A2468" i="1"/>
  <c r="B2468" i="1"/>
  <c r="C2468" i="1"/>
  <c r="J2468" i="1"/>
  <c r="K2468" i="1"/>
  <c r="M2468" i="1"/>
  <c r="AB2468" i="1"/>
  <c r="AF2468" i="1"/>
  <c r="AG2468" i="1"/>
  <c r="AI2468" i="1"/>
  <c r="AJ2468" i="1"/>
  <c r="AL2468" i="1"/>
  <c r="AM2468" i="1"/>
  <c r="AQ2468" i="1"/>
  <c r="AS2468" i="1"/>
  <c r="A2469" i="1"/>
  <c r="B2469" i="1"/>
  <c r="C2469" i="1"/>
  <c r="J2469" i="1"/>
  <c r="K2469" i="1"/>
  <c r="M2469" i="1"/>
  <c r="AB2469" i="1"/>
  <c r="AF2469" i="1"/>
  <c r="AG2469" i="1"/>
  <c r="AI2469" i="1"/>
  <c r="AJ2469" i="1"/>
  <c r="AL2469" i="1"/>
  <c r="AM2469" i="1"/>
  <c r="AQ2469" i="1"/>
  <c r="AS2469" i="1"/>
  <c r="A2470" i="1"/>
  <c r="B2470" i="1"/>
  <c r="C2470" i="1"/>
  <c r="J2470" i="1"/>
  <c r="K2470" i="1"/>
  <c r="M2470" i="1"/>
  <c r="AB2470" i="1"/>
  <c r="AF2470" i="1"/>
  <c r="AG2470" i="1"/>
  <c r="AI2470" i="1"/>
  <c r="AJ2470" i="1"/>
  <c r="AL2470" i="1"/>
  <c r="AM2470" i="1"/>
  <c r="AQ2470" i="1"/>
  <c r="AS2470" i="1"/>
  <c r="A2471" i="1"/>
  <c r="B2471" i="1"/>
  <c r="C2471" i="1"/>
  <c r="J2471" i="1"/>
  <c r="K2471" i="1"/>
  <c r="M2471" i="1"/>
  <c r="AB2471" i="1"/>
  <c r="AF2471" i="1"/>
  <c r="AG2471" i="1"/>
  <c r="AI2471" i="1"/>
  <c r="AJ2471" i="1"/>
  <c r="AL2471" i="1"/>
  <c r="AM2471" i="1"/>
  <c r="AQ2471" i="1"/>
  <c r="AS2471" i="1"/>
  <c r="A2472" i="1"/>
  <c r="B2472" i="1"/>
  <c r="C2472" i="1"/>
  <c r="J2472" i="1"/>
  <c r="K2472" i="1"/>
  <c r="M2472" i="1"/>
  <c r="AB2472" i="1"/>
  <c r="AF2472" i="1"/>
  <c r="AG2472" i="1"/>
  <c r="AI2472" i="1"/>
  <c r="AJ2472" i="1"/>
  <c r="AL2472" i="1"/>
  <c r="AM2472" i="1"/>
  <c r="AQ2472" i="1"/>
  <c r="AS2472" i="1"/>
  <c r="A2473" i="1"/>
  <c r="B2473" i="1"/>
  <c r="C2473" i="1"/>
  <c r="J2473" i="1"/>
  <c r="K2473" i="1"/>
  <c r="M2473" i="1"/>
  <c r="AB2473" i="1"/>
  <c r="AF2473" i="1"/>
  <c r="AG2473" i="1"/>
  <c r="AI2473" i="1"/>
  <c r="AJ2473" i="1"/>
  <c r="AL2473" i="1"/>
  <c r="AM2473" i="1"/>
  <c r="AQ2473" i="1"/>
  <c r="AS2473" i="1"/>
  <c r="A2474" i="1"/>
  <c r="B2474" i="1"/>
  <c r="C2474" i="1"/>
  <c r="J2474" i="1"/>
  <c r="K2474" i="1"/>
  <c r="M2474" i="1"/>
  <c r="AB2474" i="1"/>
  <c r="AF2474" i="1"/>
  <c r="AG2474" i="1"/>
  <c r="AI2474" i="1"/>
  <c r="AJ2474" i="1"/>
  <c r="AL2474" i="1"/>
  <c r="AM2474" i="1"/>
  <c r="AQ2474" i="1"/>
  <c r="AS2474" i="1"/>
  <c r="A2475" i="1"/>
  <c r="B2475" i="1"/>
  <c r="C2475" i="1"/>
  <c r="J2475" i="1"/>
  <c r="K2475" i="1"/>
  <c r="M2475" i="1"/>
  <c r="AB2475" i="1"/>
  <c r="AF2475" i="1"/>
  <c r="AG2475" i="1"/>
  <c r="AI2475" i="1"/>
  <c r="AJ2475" i="1"/>
  <c r="AL2475" i="1"/>
  <c r="AM2475" i="1"/>
  <c r="AQ2475" i="1"/>
  <c r="AS2475" i="1"/>
  <c r="A2476" i="1"/>
  <c r="B2476" i="1"/>
  <c r="C2476" i="1"/>
  <c r="J2476" i="1"/>
  <c r="K2476" i="1"/>
  <c r="M2476" i="1"/>
  <c r="AB2476" i="1"/>
  <c r="AF2476" i="1"/>
  <c r="AG2476" i="1"/>
  <c r="AI2476" i="1"/>
  <c r="AJ2476" i="1"/>
  <c r="AL2476" i="1"/>
  <c r="AM2476" i="1"/>
  <c r="AQ2476" i="1"/>
  <c r="AS2476" i="1"/>
  <c r="A2477" i="1"/>
  <c r="B2477" i="1"/>
  <c r="C2477" i="1"/>
  <c r="J2477" i="1"/>
  <c r="K2477" i="1"/>
  <c r="M2477" i="1"/>
  <c r="AB2477" i="1"/>
  <c r="AF2477" i="1"/>
  <c r="AG2477" i="1"/>
  <c r="AI2477" i="1"/>
  <c r="AJ2477" i="1"/>
  <c r="AL2477" i="1"/>
  <c r="AM2477" i="1"/>
  <c r="AQ2477" i="1"/>
  <c r="AS2477" i="1"/>
  <c r="A2478" i="1"/>
  <c r="B2478" i="1"/>
  <c r="C2478" i="1"/>
  <c r="J2478" i="1"/>
  <c r="K2478" i="1"/>
  <c r="M2478" i="1"/>
  <c r="AB2478" i="1"/>
  <c r="AF2478" i="1"/>
  <c r="AG2478" i="1"/>
  <c r="AI2478" i="1"/>
  <c r="AJ2478" i="1"/>
  <c r="AL2478" i="1"/>
  <c r="AM2478" i="1"/>
  <c r="AQ2478" i="1"/>
  <c r="AS2478" i="1"/>
  <c r="A2479" i="1"/>
  <c r="B2479" i="1"/>
  <c r="C2479" i="1"/>
  <c r="J2479" i="1"/>
  <c r="K2479" i="1"/>
  <c r="M2479" i="1"/>
  <c r="AB2479" i="1"/>
  <c r="AF2479" i="1"/>
  <c r="AG2479" i="1"/>
  <c r="AI2479" i="1"/>
  <c r="AJ2479" i="1"/>
  <c r="AL2479" i="1"/>
  <c r="AM2479" i="1"/>
  <c r="AQ2479" i="1"/>
  <c r="AS2479" i="1"/>
  <c r="A2480" i="1"/>
  <c r="B2480" i="1"/>
  <c r="C2480" i="1"/>
  <c r="J2480" i="1"/>
  <c r="K2480" i="1"/>
  <c r="M2480" i="1"/>
  <c r="AB2480" i="1"/>
  <c r="AF2480" i="1"/>
  <c r="AG2480" i="1"/>
  <c r="AI2480" i="1"/>
  <c r="AJ2480" i="1"/>
  <c r="AL2480" i="1"/>
  <c r="AM2480" i="1"/>
  <c r="AQ2480" i="1"/>
  <c r="AS2480" i="1"/>
  <c r="A2481" i="1"/>
  <c r="B2481" i="1"/>
  <c r="C2481" i="1"/>
  <c r="J2481" i="1"/>
  <c r="K2481" i="1"/>
  <c r="M2481" i="1"/>
  <c r="AB2481" i="1"/>
  <c r="AF2481" i="1"/>
  <c r="AG2481" i="1"/>
  <c r="AI2481" i="1"/>
  <c r="AJ2481" i="1"/>
  <c r="AL2481" i="1"/>
  <c r="AM2481" i="1"/>
  <c r="AQ2481" i="1"/>
  <c r="AS2481" i="1"/>
  <c r="A2482" i="1"/>
  <c r="B2482" i="1"/>
  <c r="C2482" i="1"/>
  <c r="J2482" i="1"/>
  <c r="K2482" i="1"/>
  <c r="M2482" i="1"/>
  <c r="AB2482" i="1"/>
  <c r="AF2482" i="1"/>
  <c r="AG2482" i="1"/>
  <c r="AI2482" i="1"/>
  <c r="AJ2482" i="1"/>
  <c r="AL2482" i="1"/>
  <c r="AM2482" i="1"/>
  <c r="AQ2482" i="1"/>
  <c r="AS2482" i="1"/>
  <c r="A2483" i="1"/>
  <c r="B2483" i="1"/>
  <c r="C2483" i="1"/>
  <c r="J2483" i="1"/>
  <c r="K2483" i="1"/>
  <c r="M2483" i="1"/>
  <c r="AB2483" i="1"/>
  <c r="AF2483" i="1"/>
  <c r="AG2483" i="1"/>
  <c r="AI2483" i="1"/>
  <c r="AJ2483" i="1"/>
  <c r="AL2483" i="1"/>
  <c r="AM2483" i="1"/>
  <c r="AQ2483" i="1"/>
  <c r="AS2483" i="1"/>
  <c r="A2484" i="1"/>
  <c r="B2484" i="1"/>
  <c r="C2484" i="1"/>
  <c r="J2484" i="1"/>
  <c r="K2484" i="1"/>
  <c r="M2484" i="1"/>
  <c r="AB2484" i="1"/>
  <c r="AF2484" i="1"/>
  <c r="AG2484" i="1"/>
  <c r="AI2484" i="1"/>
  <c r="AJ2484" i="1"/>
  <c r="AL2484" i="1"/>
  <c r="AM2484" i="1"/>
  <c r="AQ2484" i="1"/>
  <c r="AS2484" i="1"/>
  <c r="A2485" i="1"/>
  <c r="B2485" i="1"/>
  <c r="C2485" i="1"/>
  <c r="J2485" i="1"/>
  <c r="K2485" i="1"/>
  <c r="M2485" i="1"/>
  <c r="AB2485" i="1"/>
  <c r="AF2485" i="1"/>
  <c r="AG2485" i="1"/>
  <c r="AI2485" i="1"/>
  <c r="AJ2485" i="1"/>
  <c r="AL2485" i="1"/>
  <c r="AM2485" i="1"/>
  <c r="AQ2485" i="1"/>
  <c r="AS2485" i="1"/>
  <c r="A2486" i="1"/>
  <c r="B2486" i="1"/>
  <c r="C2486" i="1"/>
  <c r="J2486" i="1"/>
  <c r="K2486" i="1"/>
  <c r="M2486" i="1"/>
  <c r="AB2486" i="1"/>
  <c r="AF2486" i="1"/>
  <c r="AG2486" i="1"/>
  <c r="AI2486" i="1"/>
  <c r="AJ2486" i="1"/>
  <c r="AL2486" i="1"/>
  <c r="AM2486" i="1"/>
  <c r="AQ2486" i="1"/>
  <c r="AS2486" i="1"/>
  <c r="A2487" i="1"/>
  <c r="B2487" i="1"/>
  <c r="C2487" i="1"/>
  <c r="J2487" i="1"/>
  <c r="K2487" i="1"/>
  <c r="M2487" i="1"/>
  <c r="AB2487" i="1"/>
  <c r="AF2487" i="1"/>
  <c r="AG2487" i="1"/>
  <c r="AI2487" i="1"/>
  <c r="AJ2487" i="1"/>
  <c r="AL2487" i="1"/>
  <c r="AM2487" i="1"/>
  <c r="AQ2487" i="1"/>
  <c r="AS2487" i="1"/>
  <c r="A2488" i="1"/>
  <c r="B2488" i="1"/>
  <c r="C2488" i="1"/>
  <c r="J2488" i="1"/>
  <c r="K2488" i="1"/>
  <c r="M2488" i="1"/>
  <c r="AB2488" i="1"/>
  <c r="AF2488" i="1"/>
  <c r="AG2488" i="1"/>
  <c r="AI2488" i="1"/>
  <c r="AJ2488" i="1"/>
  <c r="AL2488" i="1"/>
  <c r="AM2488" i="1"/>
  <c r="AQ2488" i="1"/>
  <c r="AS2488" i="1"/>
  <c r="A2489" i="1"/>
  <c r="B2489" i="1"/>
  <c r="C2489" i="1"/>
  <c r="J2489" i="1"/>
  <c r="K2489" i="1"/>
  <c r="M2489" i="1"/>
  <c r="AB2489" i="1"/>
  <c r="AF2489" i="1"/>
  <c r="AG2489" i="1"/>
  <c r="AI2489" i="1"/>
  <c r="AJ2489" i="1"/>
  <c r="AL2489" i="1"/>
  <c r="AM2489" i="1"/>
  <c r="AQ2489" i="1"/>
  <c r="AS2489" i="1"/>
  <c r="A2490" i="1"/>
  <c r="B2490" i="1"/>
  <c r="C2490" i="1"/>
  <c r="J2490" i="1"/>
  <c r="K2490" i="1"/>
  <c r="M2490" i="1"/>
  <c r="AB2490" i="1"/>
  <c r="AF2490" i="1"/>
  <c r="AG2490" i="1"/>
  <c r="AI2490" i="1"/>
  <c r="AJ2490" i="1"/>
  <c r="AL2490" i="1"/>
  <c r="AM2490" i="1"/>
  <c r="AQ2490" i="1"/>
  <c r="AS2490" i="1"/>
  <c r="A2491" i="1"/>
  <c r="B2491" i="1"/>
  <c r="C2491" i="1"/>
  <c r="J2491" i="1"/>
  <c r="K2491" i="1"/>
  <c r="M2491" i="1"/>
  <c r="AB2491" i="1"/>
  <c r="AF2491" i="1"/>
  <c r="AG2491" i="1"/>
  <c r="AI2491" i="1"/>
  <c r="AJ2491" i="1"/>
  <c r="AL2491" i="1"/>
  <c r="AM2491" i="1"/>
  <c r="AQ2491" i="1"/>
  <c r="AS2491" i="1"/>
  <c r="A2492" i="1"/>
  <c r="B2492" i="1"/>
  <c r="C2492" i="1"/>
  <c r="J2492" i="1"/>
  <c r="K2492" i="1"/>
  <c r="M2492" i="1"/>
  <c r="AB2492" i="1"/>
  <c r="AF2492" i="1"/>
  <c r="AG2492" i="1"/>
  <c r="AI2492" i="1"/>
  <c r="AJ2492" i="1"/>
  <c r="AL2492" i="1"/>
  <c r="AM2492" i="1"/>
  <c r="AQ2492" i="1"/>
  <c r="AS2492" i="1"/>
  <c r="A2493" i="1"/>
  <c r="B2493" i="1"/>
  <c r="C2493" i="1"/>
  <c r="J2493" i="1"/>
  <c r="K2493" i="1"/>
  <c r="M2493" i="1"/>
  <c r="AB2493" i="1"/>
  <c r="AF2493" i="1"/>
  <c r="AG2493" i="1"/>
  <c r="AI2493" i="1"/>
  <c r="AJ2493" i="1"/>
  <c r="AL2493" i="1"/>
  <c r="AM2493" i="1"/>
  <c r="AQ2493" i="1"/>
  <c r="AS2493" i="1"/>
  <c r="A2494" i="1"/>
  <c r="B2494" i="1"/>
  <c r="C2494" i="1"/>
  <c r="J2494" i="1"/>
  <c r="K2494" i="1"/>
  <c r="M2494" i="1"/>
  <c r="AB2494" i="1"/>
  <c r="AF2494" i="1"/>
  <c r="AG2494" i="1"/>
  <c r="AI2494" i="1"/>
  <c r="AJ2494" i="1"/>
  <c r="AL2494" i="1"/>
  <c r="AM2494" i="1"/>
  <c r="AQ2494" i="1"/>
  <c r="AS2494" i="1"/>
  <c r="A2495" i="1"/>
  <c r="B2495" i="1"/>
  <c r="C2495" i="1"/>
  <c r="J2495" i="1"/>
  <c r="K2495" i="1"/>
  <c r="M2495" i="1"/>
  <c r="AB2495" i="1"/>
  <c r="AF2495" i="1"/>
  <c r="AG2495" i="1"/>
  <c r="AI2495" i="1"/>
  <c r="AJ2495" i="1"/>
  <c r="AL2495" i="1"/>
  <c r="AM2495" i="1"/>
  <c r="AQ2495" i="1"/>
  <c r="AS2495" i="1"/>
  <c r="A2496" i="1"/>
  <c r="B2496" i="1"/>
  <c r="C2496" i="1"/>
  <c r="J2496" i="1"/>
  <c r="K2496" i="1"/>
  <c r="M2496" i="1"/>
  <c r="AB2496" i="1"/>
  <c r="AF2496" i="1"/>
  <c r="AG2496" i="1"/>
  <c r="AI2496" i="1"/>
  <c r="AJ2496" i="1"/>
  <c r="AL2496" i="1"/>
  <c r="AM2496" i="1"/>
  <c r="AQ2496" i="1"/>
  <c r="AS2496" i="1"/>
  <c r="A2497" i="1"/>
  <c r="B2497" i="1"/>
  <c r="C2497" i="1"/>
  <c r="J2497" i="1"/>
  <c r="K2497" i="1"/>
  <c r="M2497" i="1"/>
  <c r="AB2497" i="1"/>
  <c r="AF2497" i="1"/>
  <c r="AG2497" i="1"/>
  <c r="AI2497" i="1"/>
  <c r="AJ2497" i="1"/>
  <c r="AL2497" i="1"/>
  <c r="AM2497" i="1"/>
  <c r="AQ2497" i="1"/>
  <c r="AS2497" i="1"/>
  <c r="A2498" i="1"/>
  <c r="B2498" i="1"/>
  <c r="C2498" i="1"/>
  <c r="J2498" i="1"/>
  <c r="K2498" i="1"/>
  <c r="M2498" i="1"/>
  <c r="AB2498" i="1"/>
  <c r="AF2498" i="1"/>
  <c r="AG2498" i="1"/>
  <c r="AI2498" i="1"/>
  <c r="AJ2498" i="1"/>
  <c r="AL2498" i="1"/>
  <c r="AM2498" i="1"/>
  <c r="AQ2498" i="1"/>
  <c r="AS2498" i="1"/>
  <c r="A2499" i="1"/>
  <c r="B2499" i="1"/>
  <c r="C2499" i="1"/>
  <c r="J2499" i="1"/>
  <c r="K2499" i="1"/>
  <c r="M2499" i="1"/>
  <c r="AB2499" i="1"/>
  <c r="AF2499" i="1"/>
  <c r="AG2499" i="1"/>
  <c r="AI2499" i="1"/>
  <c r="AJ2499" i="1"/>
  <c r="AL2499" i="1"/>
  <c r="AM2499" i="1"/>
  <c r="AQ2499" i="1"/>
  <c r="AS2499" i="1"/>
  <c r="A2500" i="1"/>
  <c r="B2500" i="1"/>
  <c r="C2500" i="1"/>
  <c r="J2500" i="1"/>
  <c r="K2500" i="1"/>
  <c r="M2500" i="1"/>
  <c r="AB2500" i="1"/>
  <c r="AF2500" i="1"/>
  <c r="AG2500" i="1"/>
  <c r="AI2500" i="1"/>
  <c r="AJ2500" i="1"/>
  <c r="AL2500" i="1"/>
  <c r="AM2500" i="1"/>
  <c r="AQ2500" i="1"/>
  <c r="AS2500" i="1"/>
  <c r="A2501" i="1"/>
  <c r="B2501" i="1"/>
  <c r="C2501" i="1"/>
  <c r="J2501" i="1"/>
  <c r="K2501" i="1"/>
  <c r="M2501" i="1"/>
  <c r="AB2501" i="1"/>
  <c r="AF2501" i="1"/>
  <c r="AG2501" i="1"/>
  <c r="AI2501" i="1"/>
  <c r="AJ2501" i="1"/>
  <c r="AL2501" i="1"/>
  <c r="AM2501" i="1"/>
  <c r="AQ2501" i="1"/>
  <c r="AS2501" i="1"/>
  <c r="A2502" i="1"/>
  <c r="B2502" i="1"/>
  <c r="C2502" i="1"/>
  <c r="J2502" i="1"/>
  <c r="K2502" i="1"/>
  <c r="M2502" i="1"/>
  <c r="AB2502" i="1"/>
  <c r="AF2502" i="1"/>
  <c r="AG2502" i="1"/>
  <c r="AI2502" i="1"/>
  <c r="AJ2502" i="1"/>
  <c r="AL2502" i="1"/>
  <c r="AM2502" i="1"/>
  <c r="AQ2502" i="1"/>
  <c r="AS2502" i="1"/>
  <c r="A2503" i="1"/>
  <c r="B2503" i="1"/>
  <c r="C2503" i="1"/>
  <c r="J2503" i="1"/>
  <c r="K2503" i="1"/>
  <c r="M2503" i="1"/>
  <c r="AB2503" i="1"/>
  <c r="AF2503" i="1"/>
  <c r="AG2503" i="1"/>
  <c r="AI2503" i="1"/>
  <c r="AJ2503" i="1"/>
  <c r="AL2503" i="1"/>
  <c r="AM2503" i="1"/>
  <c r="AQ2503" i="1"/>
  <c r="AS2503" i="1"/>
  <c r="A2504" i="1"/>
  <c r="B2504" i="1"/>
  <c r="C2504" i="1"/>
  <c r="J2504" i="1"/>
  <c r="K2504" i="1"/>
  <c r="M2504" i="1"/>
  <c r="AB2504" i="1"/>
  <c r="AF2504" i="1"/>
  <c r="AG2504" i="1"/>
  <c r="AI2504" i="1"/>
  <c r="AJ2504" i="1"/>
  <c r="AL2504" i="1"/>
  <c r="AM2504" i="1"/>
  <c r="AQ2504" i="1"/>
  <c r="AS2504" i="1"/>
  <c r="A2505" i="1"/>
  <c r="B2505" i="1"/>
  <c r="C2505" i="1"/>
  <c r="J2505" i="1"/>
  <c r="K2505" i="1"/>
  <c r="M2505" i="1"/>
  <c r="AB2505" i="1"/>
  <c r="AF2505" i="1"/>
  <c r="AG2505" i="1"/>
  <c r="AI2505" i="1"/>
  <c r="AJ2505" i="1"/>
  <c r="AL2505" i="1"/>
  <c r="AM2505" i="1"/>
  <c r="AQ2505" i="1"/>
  <c r="AS2505" i="1"/>
  <c r="A2506" i="1"/>
  <c r="B2506" i="1"/>
  <c r="C2506" i="1"/>
  <c r="J2506" i="1"/>
  <c r="K2506" i="1"/>
  <c r="M2506" i="1"/>
  <c r="AB2506" i="1"/>
  <c r="AF2506" i="1"/>
  <c r="AG2506" i="1"/>
  <c r="AI2506" i="1"/>
  <c r="AJ2506" i="1"/>
  <c r="AL2506" i="1"/>
  <c r="AM2506" i="1"/>
  <c r="AQ2506" i="1"/>
  <c r="AS2506" i="1"/>
  <c r="A2507" i="1"/>
  <c r="B2507" i="1"/>
  <c r="C2507" i="1"/>
  <c r="J2507" i="1"/>
  <c r="K2507" i="1"/>
  <c r="M2507" i="1"/>
  <c r="AB2507" i="1"/>
  <c r="AF2507" i="1"/>
  <c r="AG2507" i="1"/>
  <c r="AI2507" i="1"/>
  <c r="AJ2507" i="1"/>
  <c r="AL2507" i="1"/>
  <c r="AM2507" i="1"/>
  <c r="AQ2507" i="1"/>
  <c r="AS2507" i="1"/>
  <c r="A2508" i="1"/>
  <c r="B2508" i="1"/>
  <c r="C2508" i="1"/>
  <c r="J2508" i="1"/>
  <c r="K2508" i="1"/>
  <c r="M2508" i="1"/>
  <c r="AB2508" i="1"/>
  <c r="AF2508" i="1"/>
  <c r="AG2508" i="1"/>
  <c r="AI2508" i="1"/>
  <c r="AJ2508" i="1"/>
  <c r="AL2508" i="1"/>
  <c r="AM2508" i="1"/>
  <c r="AQ2508" i="1"/>
  <c r="AS2508" i="1"/>
  <c r="A2509" i="1"/>
  <c r="B2509" i="1"/>
  <c r="C2509" i="1"/>
  <c r="J2509" i="1"/>
  <c r="K2509" i="1"/>
  <c r="M2509" i="1"/>
  <c r="AB2509" i="1"/>
  <c r="AF2509" i="1"/>
  <c r="AG2509" i="1"/>
  <c r="AI2509" i="1"/>
  <c r="AJ2509" i="1"/>
  <c r="AL2509" i="1"/>
  <c r="AM2509" i="1"/>
  <c r="AQ2509" i="1"/>
  <c r="AS2509" i="1"/>
  <c r="A2510" i="1"/>
  <c r="B2510" i="1"/>
  <c r="C2510" i="1"/>
  <c r="J2510" i="1"/>
  <c r="K2510" i="1"/>
  <c r="M2510" i="1"/>
  <c r="AB2510" i="1"/>
  <c r="AF2510" i="1"/>
  <c r="AG2510" i="1"/>
  <c r="AI2510" i="1"/>
  <c r="AJ2510" i="1"/>
  <c r="AL2510" i="1"/>
  <c r="AM2510" i="1"/>
  <c r="AQ2510" i="1"/>
  <c r="AS2510" i="1"/>
  <c r="A2511" i="1"/>
  <c r="B2511" i="1"/>
  <c r="C2511" i="1"/>
  <c r="J2511" i="1"/>
  <c r="K2511" i="1"/>
  <c r="M2511" i="1"/>
  <c r="AB2511" i="1"/>
  <c r="AF2511" i="1"/>
  <c r="AG2511" i="1"/>
  <c r="AI2511" i="1"/>
  <c r="AJ2511" i="1"/>
  <c r="AL2511" i="1"/>
  <c r="AM2511" i="1"/>
  <c r="AQ2511" i="1"/>
  <c r="AS2511" i="1"/>
  <c r="A2512" i="1"/>
  <c r="B2512" i="1"/>
  <c r="C2512" i="1"/>
  <c r="J2512" i="1"/>
  <c r="K2512" i="1"/>
  <c r="M2512" i="1"/>
  <c r="AB2512" i="1"/>
  <c r="AF2512" i="1"/>
  <c r="AG2512" i="1"/>
  <c r="AI2512" i="1"/>
  <c r="AJ2512" i="1"/>
  <c r="AL2512" i="1"/>
  <c r="AM2512" i="1"/>
  <c r="AQ2512" i="1"/>
  <c r="AS2512" i="1"/>
  <c r="A2513" i="1"/>
  <c r="B2513" i="1"/>
  <c r="C2513" i="1"/>
  <c r="J2513" i="1"/>
  <c r="K2513" i="1"/>
  <c r="M2513" i="1"/>
  <c r="AB2513" i="1"/>
  <c r="AF2513" i="1"/>
  <c r="AG2513" i="1"/>
  <c r="AI2513" i="1"/>
  <c r="AJ2513" i="1"/>
  <c r="AL2513" i="1"/>
  <c r="AM2513" i="1"/>
  <c r="AQ2513" i="1"/>
  <c r="AS2513" i="1"/>
  <c r="A2514" i="1"/>
  <c r="B2514" i="1"/>
  <c r="C2514" i="1"/>
  <c r="J2514" i="1"/>
  <c r="K2514" i="1"/>
  <c r="M2514" i="1"/>
  <c r="AB2514" i="1"/>
  <c r="AF2514" i="1"/>
  <c r="AG2514" i="1"/>
  <c r="AI2514" i="1"/>
  <c r="AJ2514" i="1"/>
  <c r="AL2514" i="1"/>
  <c r="AM2514" i="1"/>
  <c r="AQ2514" i="1"/>
  <c r="AS2514" i="1"/>
  <c r="A2515" i="1"/>
  <c r="B2515" i="1"/>
  <c r="C2515" i="1"/>
  <c r="J2515" i="1"/>
  <c r="K2515" i="1"/>
  <c r="M2515" i="1"/>
  <c r="AB2515" i="1"/>
  <c r="AF2515" i="1"/>
  <c r="AG2515" i="1"/>
  <c r="AI2515" i="1"/>
  <c r="AJ2515" i="1"/>
  <c r="AL2515" i="1"/>
  <c r="AM2515" i="1"/>
  <c r="AQ2515" i="1"/>
  <c r="AS2515" i="1"/>
  <c r="A2516" i="1"/>
  <c r="B2516" i="1"/>
  <c r="C2516" i="1"/>
  <c r="J2516" i="1"/>
  <c r="K2516" i="1"/>
  <c r="M2516" i="1"/>
  <c r="AB2516" i="1"/>
  <c r="AF2516" i="1"/>
  <c r="AG2516" i="1"/>
  <c r="AI2516" i="1"/>
  <c r="AJ2516" i="1"/>
  <c r="AL2516" i="1"/>
  <c r="AM2516" i="1"/>
  <c r="AQ2516" i="1"/>
  <c r="AS2516" i="1"/>
  <c r="A2517" i="1"/>
  <c r="B2517" i="1"/>
  <c r="C2517" i="1"/>
  <c r="J2517" i="1"/>
  <c r="K2517" i="1"/>
  <c r="M2517" i="1"/>
  <c r="AB2517" i="1"/>
  <c r="AF2517" i="1"/>
  <c r="AG2517" i="1"/>
  <c r="AI2517" i="1"/>
  <c r="AJ2517" i="1"/>
  <c r="AL2517" i="1"/>
  <c r="AM2517" i="1"/>
  <c r="AQ2517" i="1"/>
  <c r="AS2517" i="1"/>
  <c r="A2518" i="1"/>
  <c r="B2518" i="1"/>
  <c r="C2518" i="1"/>
  <c r="J2518" i="1"/>
  <c r="K2518" i="1"/>
  <c r="M2518" i="1"/>
  <c r="AB2518" i="1"/>
  <c r="AF2518" i="1"/>
  <c r="AG2518" i="1"/>
  <c r="AI2518" i="1"/>
  <c r="AJ2518" i="1"/>
  <c r="AL2518" i="1"/>
  <c r="AM2518" i="1"/>
  <c r="AQ2518" i="1"/>
  <c r="AS2518" i="1"/>
  <c r="A2519" i="1"/>
  <c r="B2519" i="1"/>
  <c r="C2519" i="1"/>
  <c r="J2519" i="1"/>
  <c r="K2519" i="1"/>
  <c r="M2519" i="1"/>
  <c r="AB2519" i="1"/>
  <c r="AF2519" i="1"/>
  <c r="AG2519" i="1"/>
  <c r="AI2519" i="1"/>
  <c r="AJ2519" i="1"/>
  <c r="AL2519" i="1"/>
  <c r="AM2519" i="1"/>
  <c r="AQ2519" i="1"/>
  <c r="AS2519" i="1"/>
  <c r="A2520" i="1"/>
  <c r="B2520" i="1"/>
  <c r="C2520" i="1"/>
  <c r="J2520" i="1"/>
  <c r="K2520" i="1"/>
  <c r="M2520" i="1"/>
  <c r="AB2520" i="1"/>
  <c r="AF2520" i="1"/>
  <c r="AG2520" i="1"/>
  <c r="AI2520" i="1"/>
  <c r="AJ2520" i="1"/>
  <c r="AL2520" i="1"/>
  <c r="AM2520" i="1"/>
  <c r="AQ2520" i="1"/>
  <c r="AS2520" i="1"/>
  <c r="A2521" i="1"/>
  <c r="B2521" i="1"/>
  <c r="C2521" i="1"/>
  <c r="J2521" i="1"/>
  <c r="K2521" i="1"/>
  <c r="M2521" i="1"/>
  <c r="AB2521" i="1"/>
  <c r="AF2521" i="1"/>
  <c r="AG2521" i="1"/>
  <c r="AI2521" i="1"/>
  <c r="AJ2521" i="1"/>
  <c r="AL2521" i="1"/>
  <c r="AM2521" i="1"/>
  <c r="AQ2521" i="1"/>
  <c r="AS2521" i="1"/>
  <c r="A2522" i="1"/>
  <c r="B2522" i="1"/>
  <c r="C2522" i="1"/>
  <c r="J2522" i="1"/>
  <c r="K2522" i="1"/>
  <c r="M2522" i="1"/>
  <c r="AB2522" i="1"/>
  <c r="AF2522" i="1"/>
  <c r="AG2522" i="1"/>
  <c r="AI2522" i="1"/>
  <c r="AJ2522" i="1"/>
  <c r="AL2522" i="1"/>
  <c r="AM2522" i="1"/>
  <c r="AQ2522" i="1"/>
  <c r="AS2522" i="1"/>
  <c r="A2523" i="1"/>
  <c r="B2523" i="1"/>
  <c r="C2523" i="1"/>
  <c r="J2523" i="1"/>
  <c r="K2523" i="1"/>
  <c r="M2523" i="1"/>
  <c r="AB2523" i="1"/>
  <c r="AF2523" i="1"/>
  <c r="AG2523" i="1"/>
  <c r="AI2523" i="1"/>
  <c r="AJ2523" i="1"/>
  <c r="AL2523" i="1"/>
  <c r="AM2523" i="1"/>
  <c r="AQ2523" i="1"/>
  <c r="AS2523" i="1"/>
  <c r="A2524" i="1"/>
  <c r="B2524" i="1"/>
  <c r="C2524" i="1"/>
  <c r="J2524" i="1"/>
  <c r="K2524" i="1"/>
  <c r="M2524" i="1"/>
  <c r="AB2524" i="1"/>
  <c r="AF2524" i="1"/>
  <c r="AG2524" i="1"/>
  <c r="AI2524" i="1"/>
  <c r="AJ2524" i="1"/>
  <c r="AL2524" i="1"/>
  <c r="AM2524" i="1"/>
  <c r="AQ2524" i="1"/>
  <c r="AS2524" i="1"/>
  <c r="A2525" i="1"/>
  <c r="B2525" i="1"/>
  <c r="C2525" i="1"/>
  <c r="J2525" i="1"/>
  <c r="K2525" i="1"/>
  <c r="M2525" i="1"/>
  <c r="AB2525" i="1"/>
  <c r="AF2525" i="1"/>
  <c r="AG2525" i="1"/>
  <c r="AI2525" i="1"/>
  <c r="AJ2525" i="1"/>
  <c r="AL2525" i="1"/>
  <c r="AM2525" i="1"/>
  <c r="AQ2525" i="1"/>
  <c r="AS2525" i="1"/>
  <c r="A2526" i="1"/>
  <c r="B2526" i="1"/>
  <c r="C2526" i="1"/>
  <c r="J2526" i="1"/>
  <c r="K2526" i="1"/>
  <c r="M2526" i="1"/>
  <c r="AB2526" i="1"/>
  <c r="AF2526" i="1"/>
  <c r="AG2526" i="1"/>
  <c r="AI2526" i="1"/>
  <c r="AJ2526" i="1"/>
  <c r="AL2526" i="1"/>
  <c r="AM2526" i="1"/>
  <c r="AQ2526" i="1"/>
  <c r="AS2526" i="1"/>
  <c r="A2527" i="1"/>
  <c r="B2527" i="1"/>
  <c r="C2527" i="1"/>
  <c r="J2527" i="1"/>
  <c r="K2527" i="1"/>
  <c r="M2527" i="1"/>
  <c r="AB2527" i="1"/>
  <c r="AF2527" i="1"/>
  <c r="AG2527" i="1"/>
  <c r="AI2527" i="1"/>
  <c r="AJ2527" i="1"/>
  <c r="AL2527" i="1"/>
  <c r="AM2527" i="1"/>
  <c r="AQ2527" i="1"/>
  <c r="AS2527" i="1"/>
  <c r="A2528" i="1"/>
  <c r="B2528" i="1"/>
  <c r="C2528" i="1"/>
  <c r="J2528" i="1"/>
  <c r="K2528" i="1"/>
  <c r="M2528" i="1"/>
  <c r="AB2528" i="1"/>
  <c r="AF2528" i="1"/>
  <c r="AG2528" i="1"/>
  <c r="AI2528" i="1"/>
  <c r="AJ2528" i="1"/>
  <c r="AL2528" i="1"/>
  <c r="AM2528" i="1"/>
  <c r="AQ2528" i="1"/>
  <c r="AS2528" i="1"/>
  <c r="A2529" i="1"/>
  <c r="B2529" i="1"/>
  <c r="C2529" i="1"/>
  <c r="J2529" i="1"/>
  <c r="K2529" i="1"/>
  <c r="M2529" i="1"/>
  <c r="AB2529" i="1"/>
  <c r="AF2529" i="1"/>
  <c r="AG2529" i="1"/>
  <c r="AI2529" i="1"/>
  <c r="AJ2529" i="1"/>
  <c r="AL2529" i="1"/>
  <c r="AM2529" i="1"/>
  <c r="AQ2529" i="1"/>
  <c r="AS2529" i="1"/>
  <c r="A2530" i="1"/>
  <c r="B2530" i="1"/>
  <c r="C2530" i="1"/>
  <c r="J2530" i="1"/>
  <c r="K2530" i="1"/>
  <c r="M2530" i="1"/>
  <c r="AB2530" i="1"/>
  <c r="AF2530" i="1"/>
  <c r="AG2530" i="1"/>
  <c r="AI2530" i="1"/>
  <c r="AJ2530" i="1"/>
  <c r="AL2530" i="1"/>
  <c r="AM2530" i="1"/>
  <c r="AQ2530" i="1"/>
  <c r="AS2530" i="1"/>
  <c r="A2531" i="1"/>
  <c r="B2531" i="1"/>
  <c r="C2531" i="1"/>
  <c r="J2531" i="1"/>
  <c r="K2531" i="1"/>
  <c r="M2531" i="1"/>
  <c r="AB2531" i="1"/>
  <c r="AF2531" i="1"/>
  <c r="AG2531" i="1"/>
  <c r="AI2531" i="1"/>
  <c r="AJ2531" i="1"/>
  <c r="AL2531" i="1"/>
  <c r="AM2531" i="1"/>
  <c r="AQ2531" i="1"/>
  <c r="AS2531" i="1"/>
  <c r="A2532" i="1"/>
  <c r="B2532" i="1"/>
  <c r="C2532" i="1"/>
  <c r="J2532" i="1"/>
  <c r="K2532" i="1"/>
  <c r="M2532" i="1"/>
  <c r="AB2532" i="1"/>
  <c r="AF2532" i="1"/>
  <c r="AG2532" i="1"/>
  <c r="AI2532" i="1"/>
  <c r="AJ2532" i="1"/>
  <c r="AL2532" i="1"/>
  <c r="AM2532" i="1"/>
  <c r="AQ2532" i="1"/>
  <c r="AS2532" i="1"/>
  <c r="A2533" i="1"/>
  <c r="B2533" i="1"/>
  <c r="C2533" i="1"/>
  <c r="J2533" i="1"/>
  <c r="K2533" i="1"/>
  <c r="M2533" i="1"/>
  <c r="AB2533" i="1"/>
  <c r="AF2533" i="1"/>
  <c r="AG2533" i="1"/>
  <c r="AI2533" i="1"/>
  <c r="AJ2533" i="1"/>
  <c r="AL2533" i="1"/>
  <c r="AM2533" i="1"/>
  <c r="AQ2533" i="1"/>
  <c r="AS2533" i="1"/>
  <c r="A2534" i="1"/>
  <c r="B2534" i="1"/>
  <c r="C2534" i="1"/>
  <c r="J2534" i="1"/>
  <c r="K2534" i="1"/>
  <c r="M2534" i="1"/>
  <c r="AB2534" i="1"/>
  <c r="AF2534" i="1"/>
  <c r="AG2534" i="1"/>
  <c r="AI2534" i="1"/>
  <c r="AJ2534" i="1"/>
  <c r="AL2534" i="1"/>
  <c r="AM2534" i="1"/>
  <c r="AQ2534" i="1"/>
  <c r="AS2534" i="1"/>
  <c r="A2535" i="1"/>
  <c r="B2535" i="1"/>
  <c r="C2535" i="1"/>
  <c r="J2535" i="1"/>
  <c r="K2535" i="1"/>
  <c r="M2535" i="1"/>
  <c r="AB2535" i="1"/>
  <c r="AF2535" i="1"/>
  <c r="AG2535" i="1"/>
  <c r="AI2535" i="1"/>
  <c r="AJ2535" i="1"/>
  <c r="AL2535" i="1"/>
  <c r="AM2535" i="1"/>
  <c r="AQ2535" i="1"/>
  <c r="AS2535" i="1"/>
  <c r="A2536" i="1"/>
  <c r="B2536" i="1"/>
  <c r="C2536" i="1"/>
  <c r="J2536" i="1"/>
  <c r="K2536" i="1"/>
  <c r="M2536" i="1"/>
  <c r="AB2536" i="1"/>
  <c r="AF2536" i="1"/>
  <c r="AG2536" i="1"/>
  <c r="AI2536" i="1"/>
  <c r="AJ2536" i="1"/>
  <c r="AL2536" i="1"/>
  <c r="AM2536" i="1"/>
  <c r="AQ2536" i="1"/>
  <c r="AS2536" i="1"/>
  <c r="A2537" i="1"/>
  <c r="B2537" i="1"/>
  <c r="C2537" i="1"/>
  <c r="J2537" i="1"/>
  <c r="K2537" i="1"/>
  <c r="M2537" i="1"/>
  <c r="AB2537" i="1"/>
  <c r="AF2537" i="1"/>
  <c r="AG2537" i="1"/>
  <c r="AI2537" i="1"/>
  <c r="AJ2537" i="1"/>
  <c r="AL2537" i="1"/>
  <c r="AM2537" i="1"/>
  <c r="AQ2537" i="1"/>
  <c r="AS2537" i="1"/>
  <c r="A2538" i="1"/>
  <c r="B2538" i="1"/>
  <c r="C2538" i="1"/>
  <c r="J2538" i="1"/>
  <c r="K2538" i="1"/>
  <c r="M2538" i="1"/>
  <c r="AB2538" i="1"/>
  <c r="AF2538" i="1"/>
  <c r="AG2538" i="1"/>
  <c r="AI2538" i="1"/>
  <c r="AJ2538" i="1"/>
  <c r="AL2538" i="1"/>
  <c r="AM2538" i="1"/>
  <c r="AQ2538" i="1"/>
  <c r="AS2538" i="1"/>
  <c r="A2539" i="1"/>
  <c r="B2539" i="1"/>
  <c r="C2539" i="1"/>
  <c r="J2539" i="1"/>
  <c r="K2539" i="1"/>
  <c r="M2539" i="1"/>
  <c r="AB2539" i="1"/>
  <c r="AF2539" i="1"/>
  <c r="AG2539" i="1"/>
  <c r="AI2539" i="1"/>
  <c r="AJ2539" i="1"/>
  <c r="AL2539" i="1"/>
  <c r="AM2539" i="1"/>
  <c r="AQ2539" i="1"/>
  <c r="AS2539" i="1"/>
  <c r="A2540" i="1"/>
  <c r="B2540" i="1"/>
  <c r="C2540" i="1"/>
  <c r="J2540" i="1"/>
  <c r="K2540" i="1"/>
  <c r="M2540" i="1"/>
  <c r="AB2540" i="1"/>
  <c r="AF2540" i="1"/>
  <c r="AG2540" i="1"/>
  <c r="AI2540" i="1"/>
  <c r="AJ2540" i="1"/>
  <c r="AL2540" i="1"/>
  <c r="AM2540" i="1"/>
  <c r="AQ2540" i="1"/>
  <c r="AS2540" i="1"/>
  <c r="A2541" i="1"/>
  <c r="B2541" i="1"/>
  <c r="C2541" i="1"/>
  <c r="J2541" i="1"/>
  <c r="K2541" i="1"/>
  <c r="M2541" i="1"/>
  <c r="AB2541" i="1"/>
  <c r="AF2541" i="1"/>
  <c r="AG2541" i="1"/>
  <c r="AI2541" i="1"/>
  <c r="AJ2541" i="1"/>
  <c r="AL2541" i="1"/>
  <c r="AM2541" i="1"/>
  <c r="AQ2541" i="1"/>
  <c r="AS2541" i="1"/>
  <c r="A2542" i="1"/>
  <c r="B2542" i="1"/>
  <c r="C2542" i="1"/>
  <c r="J2542" i="1"/>
  <c r="K2542" i="1"/>
  <c r="M2542" i="1"/>
  <c r="AB2542" i="1"/>
  <c r="AF2542" i="1"/>
  <c r="AG2542" i="1"/>
  <c r="AI2542" i="1"/>
  <c r="AJ2542" i="1"/>
  <c r="AL2542" i="1"/>
  <c r="AM2542" i="1"/>
  <c r="AQ2542" i="1"/>
  <c r="AS2542" i="1"/>
  <c r="A2543" i="1"/>
  <c r="B2543" i="1"/>
  <c r="C2543" i="1"/>
  <c r="J2543" i="1"/>
  <c r="K2543" i="1"/>
  <c r="M2543" i="1"/>
  <c r="AB2543" i="1"/>
  <c r="AF2543" i="1"/>
  <c r="AG2543" i="1"/>
  <c r="AI2543" i="1"/>
  <c r="AJ2543" i="1"/>
  <c r="AL2543" i="1"/>
  <c r="AM2543" i="1"/>
  <c r="AQ2543" i="1"/>
  <c r="AS2543" i="1"/>
  <c r="A2544" i="1"/>
  <c r="B2544" i="1"/>
  <c r="C2544" i="1"/>
  <c r="J2544" i="1"/>
  <c r="K2544" i="1"/>
  <c r="M2544" i="1"/>
  <c r="AB2544" i="1"/>
  <c r="AF2544" i="1"/>
  <c r="AG2544" i="1"/>
  <c r="AI2544" i="1"/>
  <c r="AJ2544" i="1"/>
  <c r="AL2544" i="1"/>
  <c r="AM2544" i="1"/>
  <c r="AQ2544" i="1"/>
  <c r="AS2544" i="1"/>
  <c r="A2545" i="1"/>
  <c r="B2545" i="1"/>
  <c r="C2545" i="1"/>
  <c r="J2545" i="1"/>
  <c r="K2545" i="1"/>
  <c r="M2545" i="1"/>
  <c r="AB2545" i="1"/>
  <c r="AF2545" i="1"/>
  <c r="AG2545" i="1"/>
  <c r="AI2545" i="1"/>
  <c r="AJ2545" i="1"/>
  <c r="AL2545" i="1"/>
  <c r="AM2545" i="1"/>
  <c r="AQ2545" i="1"/>
  <c r="AS2545" i="1"/>
  <c r="A2546" i="1"/>
  <c r="B2546" i="1"/>
  <c r="C2546" i="1"/>
  <c r="J2546" i="1"/>
  <c r="K2546" i="1"/>
  <c r="M2546" i="1"/>
  <c r="AB2546" i="1"/>
  <c r="AF2546" i="1"/>
  <c r="AG2546" i="1"/>
  <c r="AI2546" i="1"/>
  <c r="AJ2546" i="1"/>
  <c r="AL2546" i="1"/>
  <c r="AM2546" i="1"/>
  <c r="AQ2546" i="1"/>
  <c r="AS2546" i="1"/>
  <c r="A2547" i="1"/>
  <c r="B2547" i="1"/>
  <c r="C2547" i="1"/>
  <c r="J2547" i="1"/>
  <c r="K2547" i="1"/>
  <c r="M2547" i="1"/>
  <c r="AB2547" i="1"/>
  <c r="AF2547" i="1"/>
  <c r="AG2547" i="1"/>
  <c r="AI2547" i="1"/>
  <c r="AJ2547" i="1"/>
  <c r="AL2547" i="1"/>
  <c r="AM2547" i="1"/>
  <c r="AQ2547" i="1"/>
  <c r="AS2547" i="1"/>
  <c r="A2548" i="1"/>
  <c r="B2548" i="1"/>
  <c r="C2548" i="1"/>
  <c r="J2548" i="1"/>
  <c r="K2548" i="1"/>
  <c r="M2548" i="1"/>
  <c r="AB2548" i="1"/>
  <c r="AF2548" i="1"/>
  <c r="AG2548" i="1"/>
  <c r="AI2548" i="1"/>
  <c r="AJ2548" i="1"/>
  <c r="AL2548" i="1"/>
  <c r="AM2548" i="1"/>
  <c r="AQ2548" i="1"/>
  <c r="AS2548" i="1"/>
  <c r="A2549" i="1"/>
  <c r="B2549" i="1"/>
  <c r="C2549" i="1"/>
  <c r="J2549" i="1"/>
  <c r="K2549" i="1"/>
  <c r="M2549" i="1"/>
  <c r="AB2549" i="1"/>
  <c r="AF2549" i="1"/>
  <c r="AG2549" i="1"/>
  <c r="AI2549" i="1"/>
  <c r="AJ2549" i="1"/>
  <c r="AL2549" i="1"/>
  <c r="AM2549" i="1"/>
  <c r="AQ2549" i="1"/>
  <c r="AS2549" i="1"/>
  <c r="A2550" i="1"/>
  <c r="B2550" i="1"/>
  <c r="C2550" i="1"/>
  <c r="J2550" i="1"/>
  <c r="K2550" i="1"/>
  <c r="M2550" i="1"/>
  <c r="AB2550" i="1"/>
  <c r="AF2550" i="1"/>
  <c r="AG2550" i="1"/>
  <c r="AI2550" i="1"/>
  <c r="AJ2550" i="1"/>
  <c r="AL2550" i="1"/>
  <c r="AM2550" i="1"/>
  <c r="AQ2550" i="1"/>
  <c r="AS2550" i="1"/>
  <c r="A2551" i="1"/>
  <c r="B2551" i="1"/>
  <c r="C2551" i="1"/>
  <c r="J2551" i="1"/>
  <c r="K2551" i="1"/>
  <c r="M2551" i="1"/>
  <c r="AB2551" i="1"/>
  <c r="AF2551" i="1"/>
  <c r="AG2551" i="1"/>
  <c r="AI2551" i="1"/>
  <c r="AJ2551" i="1"/>
  <c r="AL2551" i="1"/>
  <c r="AM2551" i="1"/>
  <c r="AQ2551" i="1"/>
  <c r="AS2551" i="1"/>
  <c r="A2552" i="1"/>
  <c r="B2552" i="1"/>
  <c r="C2552" i="1"/>
  <c r="J2552" i="1"/>
  <c r="K2552" i="1"/>
  <c r="M2552" i="1"/>
  <c r="AB2552" i="1"/>
  <c r="AF2552" i="1"/>
  <c r="AG2552" i="1"/>
  <c r="AI2552" i="1"/>
  <c r="AJ2552" i="1"/>
  <c r="AL2552" i="1"/>
  <c r="AM2552" i="1"/>
  <c r="AQ2552" i="1"/>
  <c r="AS2552" i="1"/>
  <c r="A2553" i="1"/>
  <c r="B2553" i="1"/>
  <c r="C2553" i="1"/>
  <c r="J2553" i="1"/>
  <c r="K2553" i="1"/>
  <c r="M2553" i="1"/>
  <c r="AB2553" i="1"/>
  <c r="AF2553" i="1"/>
  <c r="AG2553" i="1"/>
  <c r="AI2553" i="1"/>
  <c r="AJ2553" i="1"/>
  <c r="AL2553" i="1"/>
  <c r="AM2553" i="1"/>
  <c r="AQ2553" i="1"/>
  <c r="AS2553" i="1"/>
  <c r="A2554" i="1"/>
  <c r="B2554" i="1"/>
  <c r="C2554" i="1"/>
  <c r="J2554" i="1"/>
  <c r="K2554" i="1"/>
  <c r="M2554" i="1"/>
  <c r="AB2554" i="1"/>
  <c r="AF2554" i="1"/>
  <c r="AG2554" i="1"/>
  <c r="AI2554" i="1"/>
  <c r="AJ2554" i="1"/>
  <c r="AL2554" i="1"/>
  <c r="AM2554" i="1"/>
  <c r="AQ2554" i="1"/>
  <c r="AS2554" i="1"/>
  <c r="A2555" i="1"/>
  <c r="B2555" i="1"/>
  <c r="C2555" i="1"/>
  <c r="J2555" i="1"/>
  <c r="K2555" i="1"/>
  <c r="M2555" i="1"/>
  <c r="AB2555" i="1"/>
  <c r="AF2555" i="1"/>
  <c r="AG2555" i="1"/>
  <c r="AI2555" i="1"/>
  <c r="AJ2555" i="1"/>
  <c r="AL2555" i="1"/>
  <c r="AM2555" i="1"/>
  <c r="AQ2555" i="1"/>
  <c r="AS2555" i="1"/>
  <c r="A2556" i="1"/>
  <c r="B2556" i="1"/>
  <c r="C2556" i="1"/>
  <c r="J2556" i="1"/>
  <c r="K2556" i="1"/>
  <c r="M2556" i="1"/>
  <c r="AB2556" i="1"/>
  <c r="AF2556" i="1"/>
  <c r="AG2556" i="1"/>
  <c r="AI2556" i="1"/>
  <c r="AJ2556" i="1"/>
  <c r="AL2556" i="1"/>
  <c r="AM2556" i="1"/>
  <c r="AQ2556" i="1"/>
  <c r="AS2556" i="1"/>
  <c r="A2557" i="1"/>
  <c r="B2557" i="1"/>
  <c r="C2557" i="1"/>
  <c r="J2557" i="1"/>
  <c r="K2557" i="1"/>
  <c r="M2557" i="1"/>
  <c r="AB2557" i="1"/>
  <c r="AF2557" i="1"/>
  <c r="AG2557" i="1"/>
  <c r="AI2557" i="1"/>
  <c r="AJ2557" i="1"/>
  <c r="AL2557" i="1"/>
  <c r="AM2557" i="1"/>
  <c r="AQ2557" i="1"/>
  <c r="AS2557" i="1"/>
  <c r="A2558" i="1"/>
  <c r="B2558" i="1"/>
  <c r="C2558" i="1"/>
  <c r="J2558" i="1"/>
  <c r="K2558" i="1"/>
  <c r="M2558" i="1"/>
  <c r="AB2558" i="1"/>
  <c r="AF2558" i="1"/>
  <c r="AG2558" i="1"/>
  <c r="AI2558" i="1"/>
  <c r="AJ2558" i="1"/>
  <c r="AL2558" i="1"/>
  <c r="AM2558" i="1"/>
  <c r="AQ2558" i="1"/>
  <c r="AS2558" i="1"/>
  <c r="A2559" i="1"/>
  <c r="B2559" i="1"/>
  <c r="C2559" i="1"/>
  <c r="J2559" i="1"/>
  <c r="K2559" i="1"/>
  <c r="M2559" i="1"/>
  <c r="AB2559" i="1"/>
  <c r="AF2559" i="1"/>
  <c r="AG2559" i="1"/>
  <c r="AI2559" i="1"/>
  <c r="AJ2559" i="1"/>
  <c r="AL2559" i="1"/>
  <c r="AM2559" i="1"/>
  <c r="AQ2559" i="1"/>
  <c r="AS2559" i="1"/>
  <c r="A2560" i="1"/>
  <c r="B2560" i="1"/>
  <c r="C2560" i="1"/>
  <c r="J2560" i="1"/>
  <c r="K2560" i="1"/>
  <c r="M2560" i="1"/>
  <c r="AB2560" i="1"/>
  <c r="AF2560" i="1"/>
  <c r="AG2560" i="1"/>
  <c r="AI2560" i="1"/>
  <c r="AJ2560" i="1"/>
  <c r="AL2560" i="1"/>
  <c r="AM2560" i="1"/>
  <c r="AQ2560" i="1"/>
  <c r="AS2560" i="1"/>
  <c r="A2561" i="1"/>
  <c r="B2561" i="1"/>
  <c r="C2561" i="1"/>
  <c r="J2561" i="1"/>
  <c r="K2561" i="1"/>
  <c r="M2561" i="1"/>
  <c r="AB2561" i="1"/>
  <c r="AF2561" i="1"/>
  <c r="AG2561" i="1"/>
  <c r="AI2561" i="1"/>
  <c r="AJ2561" i="1"/>
  <c r="AL2561" i="1"/>
  <c r="AM2561" i="1"/>
  <c r="AQ2561" i="1"/>
  <c r="AS2561" i="1"/>
  <c r="A2562" i="1"/>
  <c r="B2562" i="1"/>
  <c r="C2562" i="1"/>
  <c r="J2562" i="1"/>
  <c r="K2562" i="1"/>
  <c r="M2562" i="1"/>
  <c r="AB2562" i="1"/>
  <c r="AF2562" i="1"/>
  <c r="AG2562" i="1"/>
  <c r="AI2562" i="1"/>
  <c r="AJ2562" i="1"/>
  <c r="AL2562" i="1"/>
  <c r="AM2562" i="1"/>
  <c r="AQ2562" i="1"/>
  <c r="AS2562" i="1"/>
  <c r="A2563" i="1"/>
  <c r="B2563" i="1"/>
  <c r="C2563" i="1"/>
  <c r="J2563" i="1"/>
  <c r="K2563" i="1"/>
  <c r="M2563" i="1"/>
  <c r="AB2563" i="1"/>
  <c r="AF2563" i="1"/>
  <c r="AG2563" i="1"/>
  <c r="AI2563" i="1"/>
  <c r="AJ2563" i="1"/>
  <c r="AL2563" i="1"/>
  <c r="AM2563" i="1"/>
  <c r="AQ2563" i="1"/>
  <c r="AS2563" i="1"/>
  <c r="A2564" i="1"/>
  <c r="B2564" i="1"/>
  <c r="C2564" i="1"/>
  <c r="J2564" i="1"/>
  <c r="K2564" i="1"/>
  <c r="M2564" i="1"/>
  <c r="AB2564" i="1"/>
  <c r="AF2564" i="1"/>
  <c r="AG2564" i="1"/>
  <c r="AI2564" i="1"/>
  <c r="AJ2564" i="1"/>
  <c r="AL2564" i="1"/>
  <c r="AM2564" i="1"/>
  <c r="AQ2564" i="1"/>
  <c r="AS2564" i="1"/>
  <c r="A2565" i="1"/>
  <c r="B2565" i="1"/>
  <c r="C2565" i="1"/>
  <c r="J2565" i="1"/>
  <c r="K2565" i="1"/>
  <c r="M2565" i="1"/>
  <c r="AB2565" i="1"/>
  <c r="AF2565" i="1"/>
  <c r="AG2565" i="1"/>
  <c r="AI2565" i="1"/>
  <c r="AJ2565" i="1"/>
  <c r="AL2565" i="1"/>
  <c r="AM2565" i="1"/>
  <c r="AQ2565" i="1"/>
  <c r="AS2565" i="1"/>
  <c r="A2566" i="1"/>
  <c r="B2566" i="1"/>
  <c r="C2566" i="1"/>
  <c r="J2566" i="1"/>
  <c r="K2566" i="1"/>
  <c r="M2566" i="1"/>
  <c r="AB2566" i="1"/>
  <c r="AF2566" i="1"/>
  <c r="AG2566" i="1"/>
  <c r="AI2566" i="1"/>
  <c r="AJ2566" i="1"/>
  <c r="AL2566" i="1"/>
  <c r="AM2566" i="1"/>
  <c r="AQ2566" i="1"/>
  <c r="AS2566" i="1"/>
  <c r="A2567" i="1"/>
  <c r="B2567" i="1"/>
  <c r="C2567" i="1"/>
  <c r="J2567" i="1"/>
  <c r="K2567" i="1"/>
  <c r="M2567" i="1"/>
  <c r="AB2567" i="1"/>
  <c r="AF2567" i="1"/>
  <c r="AG2567" i="1"/>
  <c r="AI2567" i="1"/>
  <c r="AJ2567" i="1"/>
  <c r="AL2567" i="1"/>
  <c r="AM2567" i="1"/>
  <c r="AQ2567" i="1"/>
  <c r="AS2567" i="1"/>
  <c r="A2568" i="1"/>
  <c r="B2568" i="1"/>
  <c r="C2568" i="1"/>
  <c r="J2568" i="1"/>
  <c r="K2568" i="1"/>
  <c r="M2568" i="1"/>
  <c r="AB2568" i="1"/>
  <c r="AF2568" i="1"/>
  <c r="AG2568" i="1"/>
  <c r="AI2568" i="1"/>
  <c r="AJ2568" i="1"/>
  <c r="AL2568" i="1"/>
  <c r="AM2568" i="1"/>
  <c r="AQ2568" i="1"/>
  <c r="AS2568" i="1"/>
  <c r="A2569" i="1"/>
  <c r="B2569" i="1"/>
  <c r="C2569" i="1"/>
  <c r="J2569" i="1"/>
  <c r="K2569" i="1"/>
  <c r="M2569" i="1"/>
  <c r="AB2569" i="1"/>
  <c r="AF2569" i="1"/>
  <c r="AG2569" i="1"/>
  <c r="AI2569" i="1"/>
  <c r="AJ2569" i="1"/>
  <c r="AL2569" i="1"/>
  <c r="AM2569" i="1"/>
  <c r="AQ2569" i="1"/>
  <c r="AS2569" i="1"/>
  <c r="A2570" i="1"/>
  <c r="B2570" i="1"/>
  <c r="C2570" i="1"/>
  <c r="J2570" i="1"/>
  <c r="K2570" i="1"/>
  <c r="M2570" i="1"/>
  <c r="AB2570" i="1"/>
  <c r="AF2570" i="1"/>
  <c r="AG2570" i="1"/>
  <c r="AI2570" i="1"/>
  <c r="AJ2570" i="1"/>
  <c r="AL2570" i="1"/>
  <c r="AM2570" i="1"/>
  <c r="AQ2570" i="1"/>
  <c r="AS2570" i="1"/>
  <c r="A2571" i="1"/>
  <c r="B2571" i="1"/>
  <c r="C2571" i="1"/>
  <c r="J2571" i="1"/>
  <c r="K2571" i="1"/>
  <c r="M2571" i="1"/>
  <c r="AB2571" i="1"/>
  <c r="AF2571" i="1"/>
  <c r="AG2571" i="1"/>
  <c r="AI2571" i="1"/>
  <c r="AJ2571" i="1"/>
  <c r="AL2571" i="1"/>
  <c r="AM2571" i="1"/>
  <c r="AQ2571" i="1"/>
  <c r="AS2571" i="1"/>
  <c r="A2572" i="1"/>
  <c r="B2572" i="1"/>
  <c r="C2572" i="1"/>
  <c r="J2572" i="1"/>
  <c r="K2572" i="1"/>
  <c r="M2572" i="1"/>
  <c r="AB2572" i="1"/>
  <c r="AF2572" i="1"/>
  <c r="AG2572" i="1"/>
  <c r="AI2572" i="1"/>
  <c r="AJ2572" i="1"/>
  <c r="AL2572" i="1"/>
  <c r="AM2572" i="1"/>
  <c r="AQ2572" i="1"/>
  <c r="AS2572" i="1"/>
  <c r="A2573" i="1"/>
  <c r="B2573" i="1"/>
  <c r="C2573" i="1"/>
  <c r="J2573" i="1"/>
  <c r="K2573" i="1"/>
  <c r="M2573" i="1"/>
  <c r="AB2573" i="1"/>
  <c r="AF2573" i="1"/>
  <c r="AG2573" i="1"/>
  <c r="AI2573" i="1"/>
  <c r="AJ2573" i="1"/>
  <c r="AL2573" i="1"/>
  <c r="AM2573" i="1"/>
  <c r="AQ2573" i="1"/>
  <c r="AS2573" i="1"/>
  <c r="A2574" i="1"/>
  <c r="B2574" i="1"/>
  <c r="C2574" i="1"/>
  <c r="J2574" i="1"/>
  <c r="K2574" i="1"/>
  <c r="M2574" i="1"/>
  <c r="AB2574" i="1"/>
  <c r="AF2574" i="1"/>
  <c r="AG2574" i="1"/>
  <c r="AI2574" i="1"/>
  <c r="AJ2574" i="1"/>
  <c r="AL2574" i="1"/>
  <c r="AM2574" i="1"/>
  <c r="AQ2574" i="1"/>
  <c r="AS2574" i="1"/>
  <c r="A2575" i="1"/>
  <c r="B2575" i="1"/>
  <c r="C2575" i="1"/>
  <c r="J2575" i="1"/>
  <c r="K2575" i="1"/>
  <c r="M2575" i="1"/>
  <c r="AB2575" i="1"/>
  <c r="AF2575" i="1"/>
  <c r="AG2575" i="1"/>
  <c r="AI2575" i="1"/>
  <c r="AJ2575" i="1"/>
  <c r="AL2575" i="1"/>
  <c r="AM2575" i="1"/>
  <c r="AQ2575" i="1"/>
  <c r="AS2575" i="1"/>
  <c r="A2576" i="1"/>
  <c r="B2576" i="1"/>
  <c r="C2576" i="1"/>
  <c r="J2576" i="1"/>
  <c r="K2576" i="1"/>
  <c r="M2576" i="1"/>
  <c r="AB2576" i="1"/>
  <c r="AF2576" i="1"/>
  <c r="AG2576" i="1"/>
  <c r="AI2576" i="1"/>
  <c r="AJ2576" i="1"/>
  <c r="AL2576" i="1"/>
  <c r="AM2576" i="1"/>
  <c r="AQ2576" i="1"/>
  <c r="AS2576" i="1"/>
  <c r="A2577" i="1"/>
  <c r="B2577" i="1"/>
  <c r="C2577" i="1"/>
  <c r="J2577" i="1"/>
  <c r="K2577" i="1"/>
  <c r="M2577" i="1"/>
  <c r="AB2577" i="1"/>
  <c r="AF2577" i="1"/>
  <c r="AG2577" i="1"/>
  <c r="AI2577" i="1"/>
  <c r="AJ2577" i="1"/>
  <c r="AL2577" i="1"/>
  <c r="AM2577" i="1"/>
  <c r="AQ2577" i="1"/>
  <c r="AS2577" i="1"/>
  <c r="A2578" i="1"/>
  <c r="B2578" i="1"/>
  <c r="C2578" i="1"/>
  <c r="J2578" i="1"/>
  <c r="K2578" i="1"/>
  <c r="M2578" i="1"/>
  <c r="AB2578" i="1"/>
  <c r="AF2578" i="1"/>
  <c r="AG2578" i="1"/>
  <c r="AI2578" i="1"/>
  <c r="AJ2578" i="1"/>
  <c r="AL2578" i="1"/>
  <c r="AM2578" i="1"/>
  <c r="AQ2578" i="1"/>
  <c r="AS2578" i="1"/>
  <c r="A2579" i="1"/>
  <c r="B2579" i="1"/>
  <c r="C2579" i="1"/>
  <c r="J2579" i="1"/>
  <c r="K2579" i="1"/>
  <c r="M2579" i="1"/>
  <c r="AB2579" i="1"/>
  <c r="AF2579" i="1"/>
  <c r="AG2579" i="1"/>
  <c r="AI2579" i="1"/>
  <c r="AJ2579" i="1"/>
  <c r="AL2579" i="1"/>
  <c r="AM2579" i="1"/>
  <c r="AQ2579" i="1"/>
  <c r="AS2579" i="1"/>
  <c r="A2580" i="1"/>
  <c r="B2580" i="1"/>
  <c r="C2580" i="1"/>
  <c r="J2580" i="1"/>
  <c r="K2580" i="1"/>
  <c r="M2580" i="1"/>
  <c r="AB2580" i="1"/>
  <c r="AF2580" i="1"/>
  <c r="AG2580" i="1"/>
  <c r="AI2580" i="1"/>
  <c r="AJ2580" i="1"/>
  <c r="AL2580" i="1"/>
  <c r="AM2580" i="1"/>
  <c r="AQ2580" i="1"/>
  <c r="AS2580" i="1"/>
  <c r="A2581" i="1"/>
  <c r="B2581" i="1"/>
  <c r="C2581" i="1"/>
  <c r="J2581" i="1"/>
  <c r="K2581" i="1"/>
  <c r="M2581" i="1"/>
  <c r="AB2581" i="1"/>
  <c r="AF2581" i="1"/>
  <c r="AG2581" i="1"/>
  <c r="AI2581" i="1"/>
  <c r="AJ2581" i="1"/>
  <c r="AL2581" i="1"/>
  <c r="AM2581" i="1"/>
  <c r="AQ2581" i="1"/>
  <c r="AS2581" i="1"/>
  <c r="A2582" i="1"/>
  <c r="B2582" i="1"/>
  <c r="C2582" i="1"/>
  <c r="J2582" i="1"/>
  <c r="K2582" i="1"/>
  <c r="M2582" i="1"/>
  <c r="AB2582" i="1"/>
  <c r="AF2582" i="1"/>
  <c r="AG2582" i="1"/>
  <c r="AI2582" i="1"/>
  <c r="AJ2582" i="1"/>
  <c r="AL2582" i="1"/>
  <c r="AM2582" i="1"/>
  <c r="AQ2582" i="1"/>
  <c r="AS2582" i="1"/>
  <c r="A2583" i="1"/>
  <c r="B2583" i="1"/>
  <c r="C2583" i="1"/>
  <c r="J2583" i="1"/>
  <c r="K2583" i="1"/>
  <c r="M2583" i="1"/>
  <c r="AB2583" i="1"/>
  <c r="AF2583" i="1"/>
  <c r="AG2583" i="1"/>
  <c r="AI2583" i="1"/>
  <c r="AJ2583" i="1"/>
  <c r="AL2583" i="1"/>
  <c r="AM2583" i="1"/>
  <c r="AQ2583" i="1"/>
  <c r="AS2583" i="1"/>
  <c r="A2584" i="1"/>
  <c r="B2584" i="1"/>
  <c r="C2584" i="1"/>
  <c r="J2584" i="1"/>
  <c r="K2584" i="1"/>
  <c r="M2584" i="1"/>
  <c r="AB2584" i="1"/>
  <c r="AF2584" i="1"/>
  <c r="AG2584" i="1"/>
  <c r="AI2584" i="1"/>
  <c r="AJ2584" i="1"/>
  <c r="AL2584" i="1"/>
  <c r="AM2584" i="1"/>
  <c r="AQ2584" i="1"/>
  <c r="AS2584" i="1"/>
  <c r="A2585" i="1"/>
  <c r="B2585" i="1"/>
  <c r="C2585" i="1"/>
  <c r="J2585" i="1"/>
  <c r="K2585" i="1"/>
  <c r="M2585" i="1"/>
  <c r="AB2585" i="1"/>
  <c r="AF2585" i="1"/>
  <c r="AG2585" i="1"/>
  <c r="AI2585" i="1"/>
  <c r="AJ2585" i="1"/>
  <c r="AL2585" i="1"/>
  <c r="AM2585" i="1"/>
  <c r="AQ2585" i="1"/>
  <c r="AS2585" i="1"/>
  <c r="A2586" i="1"/>
  <c r="B2586" i="1"/>
  <c r="C2586" i="1"/>
  <c r="J2586" i="1"/>
  <c r="K2586" i="1"/>
  <c r="M2586" i="1"/>
  <c r="AB2586" i="1"/>
  <c r="AF2586" i="1"/>
  <c r="AG2586" i="1"/>
  <c r="AI2586" i="1"/>
  <c r="AJ2586" i="1"/>
  <c r="AL2586" i="1"/>
  <c r="AM2586" i="1"/>
  <c r="AQ2586" i="1"/>
  <c r="AS2586" i="1"/>
  <c r="A2587" i="1"/>
  <c r="B2587" i="1"/>
  <c r="C2587" i="1"/>
  <c r="J2587" i="1"/>
  <c r="K2587" i="1"/>
  <c r="M2587" i="1"/>
  <c r="AB2587" i="1"/>
  <c r="AF2587" i="1"/>
  <c r="AG2587" i="1"/>
  <c r="AI2587" i="1"/>
  <c r="AJ2587" i="1"/>
  <c r="AL2587" i="1"/>
  <c r="AM2587" i="1"/>
  <c r="AQ2587" i="1"/>
  <c r="AS2587" i="1"/>
  <c r="A2588" i="1"/>
  <c r="B2588" i="1"/>
  <c r="C2588" i="1"/>
  <c r="J2588" i="1"/>
  <c r="K2588" i="1"/>
  <c r="M2588" i="1"/>
  <c r="AB2588" i="1"/>
  <c r="AF2588" i="1"/>
  <c r="AG2588" i="1"/>
  <c r="AI2588" i="1"/>
  <c r="AJ2588" i="1"/>
  <c r="AL2588" i="1"/>
  <c r="AM2588" i="1"/>
  <c r="AQ2588" i="1"/>
  <c r="AS2588" i="1"/>
  <c r="A2589" i="1"/>
  <c r="B2589" i="1"/>
  <c r="C2589" i="1"/>
  <c r="J2589" i="1"/>
  <c r="K2589" i="1"/>
  <c r="M2589" i="1"/>
  <c r="AB2589" i="1"/>
  <c r="AF2589" i="1"/>
  <c r="AG2589" i="1"/>
  <c r="AI2589" i="1"/>
  <c r="AJ2589" i="1"/>
  <c r="AL2589" i="1"/>
  <c r="AM2589" i="1"/>
  <c r="AQ2589" i="1"/>
  <c r="AS2589" i="1"/>
  <c r="A2590" i="1"/>
  <c r="B2590" i="1"/>
  <c r="C2590" i="1"/>
  <c r="J2590" i="1"/>
  <c r="K2590" i="1"/>
  <c r="M2590" i="1"/>
  <c r="AB2590" i="1"/>
  <c r="AF2590" i="1"/>
  <c r="AG2590" i="1"/>
  <c r="AI2590" i="1"/>
  <c r="AJ2590" i="1"/>
  <c r="AL2590" i="1"/>
  <c r="AM2590" i="1"/>
  <c r="AQ2590" i="1"/>
  <c r="AS2590" i="1"/>
  <c r="A2591" i="1"/>
  <c r="B2591" i="1"/>
  <c r="C2591" i="1"/>
  <c r="J2591" i="1"/>
  <c r="K2591" i="1"/>
  <c r="M2591" i="1"/>
  <c r="AB2591" i="1"/>
  <c r="AF2591" i="1"/>
  <c r="AG2591" i="1"/>
  <c r="AI2591" i="1"/>
  <c r="AJ2591" i="1"/>
  <c r="AL2591" i="1"/>
  <c r="AM2591" i="1"/>
  <c r="AQ2591" i="1"/>
  <c r="AS2591" i="1"/>
  <c r="A2592" i="1"/>
  <c r="B2592" i="1"/>
  <c r="C2592" i="1"/>
  <c r="J2592" i="1"/>
  <c r="K2592" i="1"/>
  <c r="M2592" i="1"/>
  <c r="AB2592" i="1"/>
  <c r="AF2592" i="1"/>
  <c r="AG2592" i="1"/>
  <c r="AI2592" i="1"/>
  <c r="AJ2592" i="1"/>
  <c r="AL2592" i="1"/>
  <c r="AM2592" i="1"/>
  <c r="AQ2592" i="1"/>
  <c r="AS2592" i="1"/>
  <c r="A2593" i="1"/>
  <c r="B2593" i="1"/>
  <c r="C2593" i="1"/>
  <c r="J2593" i="1"/>
  <c r="K2593" i="1"/>
  <c r="M2593" i="1"/>
  <c r="AB2593" i="1"/>
  <c r="AF2593" i="1"/>
  <c r="AG2593" i="1"/>
  <c r="AI2593" i="1"/>
  <c r="AJ2593" i="1"/>
  <c r="AL2593" i="1"/>
  <c r="AM2593" i="1"/>
  <c r="AQ2593" i="1"/>
  <c r="AS2593" i="1"/>
  <c r="A2594" i="1"/>
  <c r="B2594" i="1"/>
  <c r="C2594" i="1"/>
  <c r="J2594" i="1"/>
  <c r="K2594" i="1"/>
  <c r="M2594" i="1"/>
  <c r="AB2594" i="1"/>
  <c r="AF2594" i="1"/>
  <c r="AG2594" i="1"/>
  <c r="AI2594" i="1"/>
  <c r="AJ2594" i="1"/>
  <c r="AL2594" i="1"/>
  <c r="AM2594" i="1"/>
  <c r="AQ2594" i="1"/>
  <c r="AS2594" i="1"/>
  <c r="A2595" i="1"/>
  <c r="B2595" i="1"/>
  <c r="C2595" i="1"/>
  <c r="J2595" i="1"/>
  <c r="K2595" i="1"/>
  <c r="M2595" i="1"/>
  <c r="AB2595" i="1"/>
  <c r="AF2595" i="1"/>
  <c r="AG2595" i="1"/>
  <c r="AI2595" i="1"/>
  <c r="AJ2595" i="1"/>
  <c r="AL2595" i="1"/>
  <c r="AM2595" i="1"/>
  <c r="AQ2595" i="1"/>
  <c r="AS2595" i="1"/>
  <c r="A2596" i="1"/>
  <c r="B2596" i="1"/>
  <c r="C2596" i="1"/>
  <c r="J2596" i="1"/>
  <c r="K2596" i="1"/>
  <c r="M2596" i="1"/>
  <c r="AB2596" i="1"/>
  <c r="AF2596" i="1"/>
  <c r="AG2596" i="1"/>
  <c r="AI2596" i="1"/>
  <c r="AJ2596" i="1"/>
  <c r="AL2596" i="1"/>
  <c r="AM2596" i="1"/>
  <c r="AQ2596" i="1"/>
  <c r="AS2596" i="1"/>
  <c r="A2597" i="1"/>
  <c r="B2597" i="1"/>
  <c r="C2597" i="1"/>
  <c r="J2597" i="1"/>
  <c r="K2597" i="1"/>
  <c r="M2597" i="1"/>
  <c r="AB2597" i="1"/>
  <c r="AF2597" i="1"/>
  <c r="AG2597" i="1"/>
  <c r="AI2597" i="1"/>
  <c r="AJ2597" i="1"/>
  <c r="AL2597" i="1"/>
  <c r="AM2597" i="1"/>
  <c r="AQ2597" i="1"/>
  <c r="AS2597" i="1"/>
  <c r="A2598" i="1"/>
  <c r="B2598" i="1"/>
  <c r="C2598" i="1"/>
  <c r="J2598" i="1"/>
  <c r="K2598" i="1"/>
  <c r="M2598" i="1"/>
  <c r="AB2598" i="1"/>
  <c r="AF2598" i="1"/>
  <c r="AG2598" i="1"/>
  <c r="AI2598" i="1"/>
  <c r="AJ2598" i="1"/>
  <c r="AL2598" i="1"/>
  <c r="AM2598" i="1"/>
  <c r="AQ2598" i="1"/>
  <c r="AS2598" i="1"/>
  <c r="A2599" i="1"/>
  <c r="B2599" i="1"/>
  <c r="C2599" i="1"/>
  <c r="J2599" i="1"/>
  <c r="K2599" i="1"/>
  <c r="M2599" i="1"/>
  <c r="AB2599" i="1"/>
  <c r="AF2599" i="1"/>
  <c r="AG2599" i="1"/>
  <c r="AI2599" i="1"/>
  <c r="AJ2599" i="1"/>
  <c r="AL2599" i="1"/>
  <c r="AM2599" i="1"/>
  <c r="AQ2599" i="1"/>
  <c r="AS2599" i="1"/>
  <c r="A2600" i="1"/>
  <c r="B2600" i="1"/>
  <c r="C2600" i="1"/>
  <c r="J2600" i="1"/>
  <c r="K2600" i="1"/>
  <c r="M2600" i="1"/>
  <c r="AB2600" i="1"/>
  <c r="AF2600" i="1"/>
  <c r="AG2600" i="1"/>
  <c r="AI2600" i="1"/>
  <c r="AJ2600" i="1"/>
  <c r="AL2600" i="1"/>
  <c r="AM2600" i="1"/>
  <c r="AQ2600" i="1"/>
  <c r="AS2600" i="1"/>
  <c r="A2601" i="1"/>
  <c r="B2601" i="1"/>
  <c r="C2601" i="1"/>
  <c r="J2601" i="1"/>
  <c r="K2601" i="1"/>
  <c r="M2601" i="1"/>
  <c r="AB2601" i="1"/>
  <c r="AF2601" i="1"/>
  <c r="AG2601" i="1"/>
  <c r="AI2601" i="1"/>
  <c r="AJ2601" i="1"/>
  <c r="AL2601" i="1"/>
  <c r="AM2601" i="1"/>
  <c r="AQ2601" i="1"/>
  <c r="AS2601" i="1"/>
  <c r="A2602" i="1"/>
  <c r="B2602" i="1"/>
  <c r="C2602" i="1"/>
  <c r="J2602" i="1"/>
  <c r="K2602" i="1"/>
  <c r="M2602" i="1"/>
  <c r="AB2602" i="1"/>
  <c r="AF2602" i="1"/>
  <c r="AG2602" i="1"/>
  <c r="AI2602" i="1"/>
  <c r="AJ2602" i="1"/>
  <c r="AL2602" i="1"/>
  <c r="AM2602" i="1"/>
  <c r="AQ2602" i="1"/>
  <c r="AS2602" i="1"/>
  <c r="A2603" i="1"/>
  <c r="B2603" i="1"/>
  <c r="C2603" i="1"/>
  <c r="J2603" i="1"/>
  <c r="K2603" i="1"/>
  <c r="M2603" i="1"/>
  <c r="AB2603" i="1"/>
  <c r="AF2603" i="1"/>
  <c r="AG2603" i="1"/>
  <c r="AI2603" i="1"/>
  <c r="AJ2603" i="1"/>
  <c r="AL2603" i="1"/>
  <c r="AM2603" i="1"/>
  <c r="AQ2603" i="1"/>
  <c r="AS2603" i="1"/>
  <c r="A2604" i="1"/>
  <c r="B2604" i="1"/>
  <c r="C2604" i="1"/>
  <c r="J2604" i="1"/>
  <c r="K2604" i="1"/>
  <c r="M2604" i="1"/>
  <c r="AB2604" i="1"/>
  <c r="AF2604" i="1"/>
  <c r="AG2604" i="1"/>
  <c r="AI2604" i="1"/>
  <c r="AJ2604" i="1"/>
  <c r="AL2604" i="1"/>
  <c r="AM2604" i="1"/>
  <c r="AQ2604" i="1"/>
  <c r="AS2604" i="1"/>
  <c r="A2605" i="1"/>
  <c r="B2605" i="1"/>
  <c r="C2605" i="1"/>
  <c r="J2605" i="1"/>
  <c r="K2605" i="1"/>
  <c r="M2605" i="1"/>
  <c r="AB2605" i="1"/>
  <c r="AF2605" i="1"/>
  <c r="AG2605" i="1"/>
  <c r="AI2605" i="1"/>
  <c r="AJ2605" i="1"/>
  <c r="AL2605" i="1"/>
  <c r="AM2605" i="1"/>
  <c r="AQ2605" i="1"/>
  <c r="AS2605" i="1"/>
  <c r="A2606" i="1"/>
  <c r="B2606" i="1"/>
  <c r="C2606" i="1"/>
  <c r="J2606" i="1"/>
  <c r="K2606" i="1"/>
  <c r="M2606" i="1"/>
  <c r="AB2606" i="1"/>
  <c r="AF2606" i="1"/>
  <c r="AG2606" i="1"/>
  <c r="AI2606" i="1"/>
  <c r="AJ2606" i="1"/>
  <c r="AL2606" i="1"/>
  <c r="AM2606" i="1"/>
  <c r="AQ2606" i="1"/>
  <c r="AS2606" i="1"/>
  <c r="A2607" i="1"/>
  <c r="B2607" i="1"/>
  <c r="C2607" i="1"/>
  <c r="J2607" i="1"/>
  <c r="K2607" i="1"/>
  <c r="M2607" i="1"/>
  <c r="AB2607" i="1"/>
  <c r="AF2607" i="1"/>
  <c r="AG2607" i="1"/>
  <c r="AI2607" i="1"/>
  <c r="AJ2607" i="1"/>
  <c r="AL2607" i="1"/>
  <c r="AM2607" i="1"/>
  <c r="AQ2607" i="1"/>
  <c r="AS2607" i="1"/>
  <c r="A2608" i="1"/>
  <c r="B2608" i="1"/>
  <c r="C2608" i="1"/>
  <c r="J2608" i="1"/>
  <c r="K2608" i="1"/>
  <c r="M2608" i="1"/>
  <c r="AB2608" i="1"/>
  <c r="AF2608" i="1"/>
  <c r="AG2608" i="1"/>
  <c r="AI2608" i="1"/>
  <c r="AJ2608" i="1"/>
  <c r="AL2608" i="1"/>
  <c r="AM2608" i="1"/>
  <c r="AQ2608" i="1"/>
  <c r="AS2608" i="1"/>
  <c r="A2609" i="1"/>
  <c r="B2609" i="1"/>
  <c r="C2609" i="1"/>
  <c r="J2609" i="1"/>
  <c r="K2609" i="1"/>
  <c r="M2609" i="1"/>
  <c r="AB2609" i="1"/>
  <c r="AF2609" i="1"/>
  <c r="AG2609" i="1"/>
  <c r="AI2609" i="1"/>
  <c r="AJ2609" i="1"/>
  <c r="AL2609" i="1"/>
  <c r="AM2609" i="1"/>
  <c r="AQ2609" i="1"/>
  <c r="AS2609" i="1"/>
  <c r="A2610" i="1"/>
  <c r="B2610" i="1"/>
  <c r="C2610" i="1"/>
  <c r="J2610" i="1"/>
  <c r="K2610" i="1"/>
  <c r="M2610" i="1"/>
  <c r="AB2610" i="1"/>
  <c r="AF2610" i="1"/>
  <c r="AG2610" i="1"/>
  <c r="AI2610" i="1"/>
  <c r="AJ2610" i="1"/>
  <c r="AL2610" i="1"/>
  <c r="AM2610" i="1"/>
  <c r="AQ2610" i="1"/>
  <c r="AS2610" i="1"/>
  <c r="A2611" i="1"/>
  <c r="B2611" i="1"/>
  <c r="C2611" i="1"/>
  <c r="J2611" i="1"/>
  <c r="K2611" i="1"/>
  <c r="M2611" i="1"/>
  <c r="AB2611" i="1"/>
  <c r="AF2611" i="1"/>
  <c r="AG2611" i="1"/>
  <c r="AI2611" i="1"/>
  <c r="AJ2611" i="1"/>
  <c r="AL2611" i="1"/>
  <c r="AM2611" i="1"/>
  <c r="AQ2611" i="1"/>
  <c r="AS2611" i="1"/>
  <c r="A2612" i="1"/>
  <c r="B2612" i="1"/>
  <c r="C2612" i="1"/>
  <c r="J2612" i="1"/>
  <c r="K2612" i="1"/>
  <c r="M2612" i="1"/>
  <c r="AB2612" i="1"/>
  <c r="AF2612" i="1"/>
  <c r="AG2612" i="1"/>
  <c r="AI2612" i="1"/>
  <c r="AJ2612" i="1"/>
  <c r="AL2612" i="1"/>
  <c r="AM2612" i="1"/>
  <c r="AQ2612" i="1"/>
  <c r="AS2612" i="1"/>
  <c r="A2613" i="1"/>
  <c r="B2613" i="1"/>
  <c r="C2613" i="1"/>
  <c r="J2613" i="1"/>
  <c r="K2613" i="1"/>
  <c r="M2613" i="1"/>
  <c r="AB2613" i="1"/>
  <c r="AF2613" i="1"/>
  <c r="AG2613" i="1"/>
  <c r="AI2613" i="1"/>
  <c r="AJ2613" i="1"/>
  <c r="AL2613" i="1"/>
  <c r="AM2613" i="1"/>
  <c r="AQ2613" i="1"/>
  <c r="AS2613" i="1"/>
  <c r="A2614" i="1"/>
  <c r="B2614" i="1"/>
  <c r="C2614" i="1"/>
  <c r="J2614" i="1"/>
  <c r="K2614" i="1"/>
  <c r="M2614" i="1"/>
  <c r="AB2614" i="1"/>
  <c r="AF2614" i="1"/>
  <c r="AG2614" i="1"/>
  <c r="AI2614" i="1"/>
  <c r="AJ2614" i="1"/>
  <c r="AL2614" i="1"/>
  <c r="AM2614" i="1"/>
  <c r="AQ2614" i="1"/>
  <c r="AS2614" i="1"/>
  <c r="A2615" i="1"/>
  <c r="B2615" i="1"/>
  <c r="C2615" i="1"/>
  <c r="J2615" i="1"/>
  <c r="K2615" i="1"/>
  <c r="M2615" i="1"/>
  <c r="AB2615" i="1"/>
  <c r="AF2615" i="1"/>
  <c r="AG2615" i="1"/>
  <c r="AI2615" i="1"/>
  <c r="AJ2615" i="1"/>
  <c r="AL2615" i="1"/>
  <c r="AM2615" i="1"/>
  <c r="AQ2615" i="1"/>
  <c r="AS2615" i="1"/>
  <c r="A2616" i="1"/>
  <c r="B2616" i="1"/>
  <c r="C2616" i="1"/>
  <c r="J2616" i="1"/>
  <c r="K2616" i="1"/>
  <c r="M2616" i="1"/>
  <c r="AB2616" i="1"/>
  <c r="AF2616" i="1"/>
  <c r="AG2616" i="1"/>
  <c r="AI2616" i="1"/>
  <c r="AJ2616" i="1"/>
  <c r="AL2616" i="1"/>
  <c r="AM2616" i="1"/>
  <c r="AQ2616" i="1"/>
  <c r="AS2616" i="1"/>
  <c r="A2617" i="1"/>
  <c r="B2617" i="1"/>
  <c r="C2617" i="1"/>
  <c r="J2617" i="1"/>
  <c r="K2617" i="1"/>
  <c r="M2617" i="1"/>
  <c r="AB2617" i="1"/>
  <c r="AF2617" i="1"/>
  <c r="AG2617" i="1"/>
  <c r="AI2617" i="1"/>
  <c r="AJ2617" i="1"/>
  <c r="AL2617" i="1"/>
  <c r="AM2617" i="1"/>
  <c r="AQ2617" i="1"/>
  <c r="AS2617" i="1"/>
  <c r="A2618" i="1"/>
  <c r="B2618" i="1"/>
  <c r="C2618" i="1"/>
  <c r="J2618" i="1"/>
  <c r="K2618" i="1"/>
  <c r="M2618" i="1"/>
  <c r="AB2618" i="1"/>
  <c r="AF2618" i="1"/>
  <c r="AG2618" i="1"/>
  <c r="AI2618" i="1"/>
  <c r="AJ2618" i="1"/>
  <c r="AL2618" i="1"/>
  <c r="AM2618" i="1"/>
  <c r="AQ2618" i="1"/>
  <c r="AS2618" i="1"/>
  <c r="A2619" i="1"/>
  <c r="B2619" i="1"/>
  <c r="C2619" i="1"/>
  <c r="J2619" i="1"/>
  <c r="K2619" i="1"/>
  <c r="M2619" i="1"/>
  <c r="AB2619" i="1"/>
  <c r="AF2619" i="1"/>
  <c r="AG2619" i="1"/>
  <c r="AI2619" i="1"/>
  <c r="AJ2619" i="1"/>
  <c r="AL2619" i="1"/>
  <c r="AM2619" i="1"/>
  <c r="AQ2619" i="1"/>
  <c r="AS2619" i="1"/>
  <c r="A2620" i="1"/>
  <c r="B2620" i="1"/>
  <c r="C2620" i="1"/>
  <c r="J2620" i="1"/>
  <c r="K2620" i="1"/>
  <c r="M2620" i="1"/>
  <c r="AB2620" i="1"/>
  <c r="AF2620" i="1"/>
  <c r="AG2620" i="1"/>
  <c r="AI2620" i="1"/>
  <c r="AJ2620" i="1"/>
  <c r="AL2620" i="1"/>
  <c r="AM2620" i="1"/>
  <c r="AQ2620" i="1"/>
  <c r="AS2620" i="1"/>
  <c r="A2621" i="1"/>
  <c r="B2621" i="1"/>
  <c r="C2621" i="1"/>
  <c r="J2621" i="1"/>
  <c r="K2621" i="1"/>
  <c r="M2621" i="1"/>
  <c r="AB2621" i="1"/>
  <c r="AF2621" i="1"/>
  <c r="AG2621" i="1"/>
  <c r="AI2621" i="1"/>
  <c r="AJ2621" i="1"/>
  <c r="AL2621" i="1"/>
  <c r="AM2621" i="1"/>
  <c r="AQ2621" i="1"/>
  <c r="AS2621" i="1"/>
  <c r="A2622" i="1"/>
  <c r="B2622" i="1"/>
  <c r="C2622" i="1"/>
  <c r="J2622" i="1"/>
  <c r="K2622" i="1"/>
  <c r="M2622" i="1"/>
  <c r="AB2622" i="1"/>
  <c r="AF2622" i="1"/>
  <c r="AG2622" i="1"/>
  <c r="AI2622" i="1"/>
  <c r="AJ2622" i="1"/>
  <c r="AL2622" i="1"/>
  <c r="AM2622" i="1"/>
  <c r="AQ2622" i="1"/>
  <c r="AS2622" i="1"/>
  <c r="A2623" i="1"/>
  <c r="B2623" i="1"/>
  <c r="C2623" i="1"/>
  <c r="J2623" i="1"/>
  <c r="K2623" i="1"/>
  <c r="M2623" i="1"/>
  <c r="AB2623" i="1"/>
  <c r="AF2623" i="1"/>
  <c r="AG2623" i="1"/>
  <c r="AI2623" i="1"/>
  <c r="AJ2623" i="1"/>
  <c r="AL2623" i="1"/>
  <c r="AM2623" i="1"/>
  <c r="AQ2623" i="1"/>
  <c r="AS2623" i="1"/>
  <c r="A2624" i="1"/>
  <c r="B2624" i="1"/>
  <c r="C2624" i="1"/>
  <c r="J2624" i="1"/>
  <c r="K2624" i="1"/>
  <c r="M2624" i="1"/>
  <c r="AB2624" i="1"/>
  <c r="AF2624" i="1"/>
  <c r="AG2624" i="1"/>
  <c r="AI2624" i="1"/>
  <c r="AJ2624" i="1"/>
  <c r="AL2624" i="1"/>
  <c r="AM2624" i="1"/>
  <c r="AQ2624" i="1"/>
  <c r="AS2624" i="1"/>
  <c r="A2625" i="1"/>
  <c r="B2625" i="1"/>
  <c r="C2625" i="1"/>
  <c r="J2625" i="1"/>
  <c r="K2625" i="1"/>
  <c r="M2625" i="1"/>
  <c r="AB2625" i="1"/>
  <c r="AF2625" i="1"/>
  <c r="AG2625" i="1"/>
  <c r="AI2625" i="1"/>
  <c r="AJ2625" i="1"/>
  <c r="AL2625" i="1"/>
  <c r="AM2625" i="1"/>
  <c r="AQ2625" i="1"/>
  <c r="AS2625" i="1"/>
  <c r="A2626" i="1"/>
  <c r="B2626" i="1"/>
  <c r="C2626" i="1"/>
  <c r="J2626" i="1"/>
  <c r="K2626" i="1"/>
  <c r="M2626" i="1"/>
  <c r="AB2626" i="1"/>
  <c r="AF2626" i="1"/>
  <c r="AG2626" i="1"/>
  <c r="AI2626" i="1"/>
  <c r="AJ2626" i="1"/>
  <c r="AL2626" i="1"/>
  <c r="AM2626" i="1"/>
  <c r="AQ2626" i="1"/>
  <c r="AS2626" i="1"/>
  <c r="A2627" i="1"/>
  <c r="B2627" i="1"/>
  <c r="C2627" i="1"/>
  <c r="J2627" i="1"/>
  <c r="K2627" i="1"/>
  <c r="M2627" i="1"/>
  <c r="AB2627" i="1"/>
  <c r="AF2627" i="1"/>
  <c r="AG2627" i="1"/>
  <c r="AI2627" i="1"/>
  <c r="AJ2627" i="1"/>
  <c r="AL2627" i="1"/>
  <c r="AM2627" i="1"/>
  <c r="AQ2627" i="1"/>
  <c r="AS2627" i="1"/>
  <c r="A2628" i="1"/>
  <c r="B2628" i="1"/>
  <c r="C2628" i="1"/>
  <c r="J2628" i="1"/>
  <c r="K2628" i="1"/>
  <c r="M2628" i="1"/>
  <c r="AB2628" i="1"/>
  <c r="AF2628" i="1"/>
  <c r="AG2628" i="1"/>
  <c r="AI2628" i="1"/>
  <c r="AJ2628" i="1"/>
  <c r="AL2628" i="1"/>
  <c r="AM2628" i="1"/>
  <c r="AQ2628" i="1"/>
  <c r="AS2628" i="1"/>
  <c r="A2629" i="1"/>
  <c r="B2629" i="1"/>
  <c r="C2629" i="1"/>
  <c r="J2629" i="1"/>
  <c r="K2629" i="1"/>
  <c r="M2629" i="1"/>
  <c r="AB2629" i="1"/>
  <c r="AF2629" i="1"/>
  <c r="AG2629" i="1"/>
  <c r="AI2629" i="1"/>
  <c r="AJ2629" i="1"/>
  <c r="AL2629" i="1"/>
  <c r="AM2629" i="1"/>
  <c r="AQ2629" i="1"/>
  <c r="AS2629" i="1"/>
  <c r="A2630" i="1"/>
  <c r="B2630" i="1"/>
  <c r="C2630" i="1"/>
  <c r="J2630" i="1"/>
  <c r="K2630" i="1"/>
  <c r="M2630" i="1"/>
  <c r="AB2630" i="1"/>
  <c r="AF2630" i="1"/>
  <c r="AG2630" i="1"/>
  <c r="AI2630" i="1"/>
  <c r="AJ2630" i="1"/>
  <c r="AL2630" i="1"/>
  <c r="AM2630" i="1"/>
  <c r="AQ2630" i="1"/>
  <c r="AS2630" i="1"/>
  <c r="A2631" i="1"/>
  <c r="B2631" i="1"/>
  <c r="C2631" i="1"/>
  <c r="J2631" i="1"/>
  <c r="K2631" i="1"/>
  <c r="M2631" i="1"/>
  <c r="AB2631" i="1"/>
  <c r="AF2631" i="1"/>
  <c r="AG2631" i="1"/>
  <c r="AI2631" i="1"/>
  <c r="AJ2631" i="1"/>
  <c r="AL2631" i="1"/>
  <c r="AM2631" i="1"/>
  <c r="AQ2631" i="1"/>
  <c r="AS2631" i="1"/>
  <c r="A2632" i="1"/>
  <c r="B2632" i="1"/>
  <c r="C2632" i="1"/>
  <c r="J2632" i="1"/>
  <c r="K2632" i="1"/>
  <c r="M2632" i="1"/>
  <c r="AB2632" i="1"/>
  <c r="AF2632" i="1"/>
  <c r="AG2632" i="1"/>
  <c r="AI2632" i="1"/>
  <c r="AJ2632" i="1"/>
  <c r="AL2632" i="1"/>
  <c r="AM2632" i="1"/>
  <c r="AQ2632" i="1"/>
  <c r="AS2632" i="1"/>
  <c r="A2633" i="1"/>
  <c r="B2633" i="1"/>
  <c r="C2633" i="1"/>
  <c r="J2633" i="1"/>
  <c r="K2633" i="1"/>
  <c r="M2633" i="1"/>
  <c r="AB2633" i="1"/>
  <c r="AF2633" i="1"/>
  <c r="AG2633" i="1"/>
  <c r="AI2633" i="1"/>
  <c r="AJ2633" i="1"/>
  <c r="AL2633" i="1"/>
  <c r="AM2633" i="1"/>
  <c r="AQ2633" i="1"/>
  <c r="AS2633" i="1"/>
  <c r="A2634" i="1"/>
  <c r="B2634" i="1"/>
  <c r="C2634" i="1"/>
  <c r="J2634" i="1"/>
  <c r="K2634" i="1"/>
  <c r="M2634" i="1"/>
  <c r="AB2634" i="1"/>
  <c r="AF2634" i="1"/>
  <c r="AG2634" i="1"/>
  <c r="AI2634" i="1"/>
  <c r="AJ2634" i="1"/>
  <c r="AL2634" i="1"/>
  <c r="AM2634" i="1"/>
  <c r="AQ2634" i="1"/>
  <c r="AS2634" i="1"/>
  <c r="A2635" i="1"/>
  <c r="B2635" i="1"/>
  <c r="C2635" i="1"/>
  <c r="J2635" i="1"/>
  <c r="K2635" i="1"/>
  <c r="M2635" i="1"/>
  <c r="AB2635" i="1"/>
  <c r="AF2635" i="1"/>
  <c r="AG2635" i="1"/>
  <c r="AI2635" i="1"/>
  <c r="AJ2635" i="1"/>
  <c r="AL2635" i="1"/>
  <c r="AM2635" i="1"/>
  <c r="AQ2635" i="1"/>
  <c r="AS2635" i="1"/>
  <c r="A2636" i="1"/>
  <c r="B2636" i="1"/>
  <c r="C2636" i="1"/>
  <c r="J2636" i="1"/>
  <c r="K2636" i="1"/>
  <c r="M2636" i="1"/>
  <c r="AB2636" i="1"/>
  <c r="AF2636" i="1"/>
  <c r="AG2636" i="1"/>
  <c r="AI2636" i="1"/>
  <c r="AJ2636" i="1"/>
  <c r="AL2636" i="1"/>
  <c r="AM2636" i="1"/>
  <c r="AQ2636" i="1"/>
  <c r="AS2636" i="1"/>
  <c r="A2637" i="1"/>
  <c r="B2637" i="1"/>
  <c r="C2637" i="1"/>
  <c r="J2637" i="1"/>
  <c r="K2637" i="1"/>
  <c r="M2637" i="1"/>
  <c r="AB2637" i="1"/>
  <c r="AF2637" i="1"/>
  <c r="AG2637" i="1"/>
  <c r="AI2637" i="1"/>
  <c r="AJ2637" i="1"/>
  <c r="AL2637" i="1"/>
  <c r="AM2637" i="1"/>
  <c r="AQ2637" i="1"/>
  <c r="AS2637" i="1"/>
  <c r="A2638" i="1"/>
  <c r="B2638" i="1"/>
  <c r="C2638" i="1"/>
  <c r="J2638" i="1"/>
  <c r="K2638" i="1"/>
  <c r="M2638" i="1"/>
  <c r="AB2638" i="1"/>
  <c r="AF2638" i="1"/>
  <c r="AG2638" i="1"/>
  <c r="AI2638" i="1"/>
  <c r="AJ2638" i="1"/>
  <c r="AL2638" i="1"/>
  <c r="AM2638" i="1"/>
  <c r="AQ2638" i="1"/>
  <c r="AS2638" i="1"/>
  <c r="A2639" i="1"/>
  <c r="B2639" i="1"/>
  <c r="C2639" i="1"/>
  <c r="J2639" i="1"/>
  <c r="K2639" i="1"/>
  <c r="M2639" i="1"/>
  <c r="AB2639" i="1"/>
  <c r="AF2639" i="1"/>
  <c r="AG2639" i="1"/>
  <c r="AI2639" i="1"/>
  <c r="AJ2639" i="1"/>
  <c r="AL2639" i="1"/>
  <c r="AM2639" i="1"/>
  <c r="AQ2639" i="1"/>
  <c r="AS2639" i="1"/>
  <c r="A2640" i="1"/>
  <c r="B2640" i="1"/>
  <c r="C2640" i="1"/>
  <c r="J2640" i="1"/>
  <c r="K2640" i="1"/>
  <c r="M2640" i="1"/>
  <c r="AB2640" i="1"/>
  <c r="AF2640" i="1"/>
  <c r="AG2640" i="1"/>
  <c r="AI2640" i="1"/>
  <c r="AJ2640" i="1"/>
  <c r="AL2640" i="1"/>
  <c r="AM2640" i="1"/>
  <c r="AQ2640" i="1"/>
  <c r="AS2640" i="1"/>
  <c r="A2641" i="1"/>
  <c r="B2641" i="1"/>
  <c r="C2641" i="1"/>
  <c r="J2641" i="1"/>
  <c r="K2641" i="1"/>
  <c r="M2641" i="1"/>
  <c r="AB2641" i="1"/>
  <c r="AF2641" i="1"/>
  <c r="AG2641" i="1"/>
  <c r="AI2641" i="1"/>
  <c r="AJ2641" i="1"/>
  <c r="AL2641" i="1"/>
  <c r="AM2641" i="1"/>
  <c r="AQ2641" i="1"/>
  <c r="AS2641" i="1"/>
  <c r="A2642" i="1"/>
  <c r="B2642" i="1"/>
  <c r="C2642" i="1"/>
  <c r="J2642" i="1"/>
  <c r="K2642" i="1"/>
  <c r="M2642" i="1"/>
  <c r="AB2642" i="1"/>
  <c r="AF2642" i="1"/>
  <c r="AG2642" i="1"/>
  <c r="AI2642" i="1"/>
  <c r="AJ2642" i="1"/>
  <c r="AL2642" i="1"/>
  <c r="AM2642" i="1"/>
  <c r="AQ2642" i="1"/>
  <c r="AS2642" i="1"/>
  <c r="A2643" i="1"/>
  <c r="B2643" i="1"/>
  <c r="C2643" i="1"/>
  <c r="J2643" i="1"/>
  <c r="K2643" i="1"/>
  <c r="M2643" i="1"/>
  <c r="AB2643" i="1"/>
  <c r="AF2643" i="1"/>
  <c r="AG2643" i="1"/>
  <c r="AI2643" i="1"/>
  <c r="AJ2643" i="1"/>
  <c r="AL2643" i="1"/>
  <c r="AM2643" i="1"/>
  <c r="AQ2643" i="1"/>
  <c r="AS2643" i="1"/>
  <c r="A2644" i="1"/>
  <c r="B2644" i="1"/>
  <c r="C2644" i="1"/>
  <c r="J2644" i="1"/>
  <c r="K2644" i="1"/>
  <c r="M2644" i="1"/>
  <c r="AB2644" i="1"/>
  <c r="AF2644" i="1"/>
  <c r="AG2644" i="1"/>
  <c r="AI2644" i="1"/>
  <c r="AJ2644" i="1"/>
  <c r="AL2644" i="1"/>
  <c r="AM2644" i="1"/>
  <c r="AQ2644" i="1"/>
  <c r="AS2644" i="1"/>
  <c r="A2645" i="1"/>
  <c r="B2645" i="1"/>
  <c r="C2645" i="1"/>
  <c r="J2645" i="1"/>
  <c r="K2645" i="1"/>
  <c r="M2645" i="1"/>
  <c r="AB2645" i="1"/>
  <c r="AF2645" i="1"/>
  <c r="AG2645" i="1"/>
  <c r="AI2645" i="1"/>
  <c r="AJ2645" i="1"/>
  <c r="AL2645" i="1"/>
  <c r="AM2645" i="1"/>
  <c r="AQ2645" i="1"/>
  <c r="AS2645" i="1"/>
  <c r="A2646" i="1"/>
  <c r="B2646" i="1"/>
  <c r="C2646" i="1"/>
  <c r="J2646" i="1"/>
  <c r="K2646" i="1"/>
  <c r="M2646" i="1"/>
  <c r="AB2646" i="1"/>
  <c r="AF2646" i="1"/>
  <c r="AG2646" i="1"/>
  <c r="AI2646" i="1"/>
  <c r="AJ2646" i="1"/>
  <c r="AL2646" i="1"/>
  <c r="AM2646" i="1"/>
  <c r="AQ2646" i="1"/>
  <c r="AS2646" i="1"/>
  <c r="A2647" i="1"/>
  <c r="B2647" i="1"/>
  <c r="C2647" i="1"/>
  <c r="J2647" i="1"/>
  <c r="K2647" i="1"/>
  <c r="M2647" i="1"/>
  <c r="AB2647" i="1"/>
  <c r="AF2647" i="1"/>
  <c r="AG2647" i="1"/>
  <c r="AI2647" i="1"/>
  <c r="AJ2647" i="1"/>
  <c r="AL2647" i="1"/>
  <c r="AM2647" i="1"/>
  <c r="AQ2647" i="1"/>
  <c r="AS2647" i="1"/>
  <c r="A2648" i="1"/>
  <c r="B2648" i="1"/>
  <c r="C2648" i="1"/>
  <c r="J2648" i="1"/>
  <c r="K2648" i="1"/>
  <c r="M2648" i="1"/>
  <c r="AB2648" i="1"/>
  <c r="AF2648" i="1"/>
  <c r="AG2648" i="1"/>
  <c r="AI2648" i="1"/>
  <c r="AJ2648" i="1"/>
  <c r="AL2648" i="1"/>
  <c r="AM2648" i="1"/>
  <c r="AQ2648" i="1"/>
  <c r="AS2648" i="1"/>
  <c r="A2649" i="1"/>
  <c r="B2649" i="1"/>
  <c r="C2649" i="1"/>
  <c r="J2649" i="1"/>
  <c r="K2649" i="1"/>
  <c r="M2649" i="1"/>
  <c r="AB2649" i="1"/>
  <c r="AF2649" i="1"/>
  <c r="AG2649" i="1"/>
  <c r="AI2649" i="1"/>
  <c r="AJ2649" i="1"/>
  <c r="AL2649" i="1"/>
  <c r="AM2649" i="1"/>
  <c r="AQ2649" i="1"/>
  <c r="AS2649" i="1"/>
  <c r="A2650" i="1"/>
  <c r="B2650" i="1"/>
  <c r="C2650" i="1"/>
  <c r="J2650" i="1"/>
  <c r="K2650" i="1"/>
  <c r="M2650" i="1"/>
  <c r="AB2650" i="1"/>
  <c r="AF2650" i="1"/>
  <c r="AG2650" i="1"/>
  <c r="AI2650" i="1"/>
  <c r="AJ2650" i="1"/>
  <c r="AL2650" i="1"/>
  <c r="AM2650" i="1"/>
  <c r="AQ2650" i="1"/>
  <c r="AS2650" i="1"/>
  <c r="A2651" i="1"/>
  <c r="B2651" i="1"/>
  <c r="C2651" i="1"/>
  <c r="J2651" i="1"/>
  <c r="K2651" i="1"/>
  <c r="M2651" i="1"/>
  <c r="AB2651" i="1"/>
  <c r="AF2651" i="1"/>
  <c r="AG2651" i="1"/>
  <c r="AI2651" i="1"/>
  <c r="AJ2651" i="1"/>
  <c r="AL2651" i="1"/>
  <c r="AM2651" i="1"/>
  <c r="AQ2651" i="1"/>
  <c r="AS2651" i="1"/>
  <c r="A2652" i="1"/>
  <c r="B2652" i="1"/>
  <c r="C2652" i="1"/>
  <c r="J2652" i="1"/>
  <c r="K2652" i="1"/>
  <c r="M2652" i="1"/>
  <c r="AB2652" i="1"/>
  <c r="AF2652" i="1"/>
  <c r="AG2652" i="1"/>
  <c r="AI2652" i="1"/>
  <c r="AJ2652" i="1"/>
  <c r="AL2652" i="1"/>
  <c r="AM2652" i="1"/>
  <c r="AQ2652" i="1"/>
  <c r="AS2652" i="1"/>
  <c r="A2653" i="1"/>
  <c r="B2653" i="1"/>
  <c r="C2653" i="1"/>
  <c r="J2653" i="1"/>
  <c r="K2653" i="1"/>
  <c r="M2653" i="1"/>
  <c r="AB2653" i="1"/>
  <c r="AF2653" i="1"/>
  <c r="AG2653" i="1"/>
  <c r="AI2653" i="1"/>
  <c r="AJ2653" i="1"/>
  <c r="AL2653" i="1"/>
  <c r="AM2653" i="1"/>
  <c r="AQ2653" i="1"/>
  <c r="AS2653" i="1"/>
  <c r="A2654" i="1"/>
  <c r="B2654" i="1"/>
  <c r="C2654" i="1"/>
  <c r="J2654" i="1"/>
  <c r="K2654" i="1"/>
  <c r="M2654" i="1"/>
  <c r="AB2654" i="1"/>
  <c r="AF2654" i="1"/>
  <c r="AG2654" i="1"/>
  <c r="AI2654" i="1"/>
  <c r="AJ2654" i="1"/>
  <c r="AL2654" i="1"/>
  <c r="AM2654" i="1"/>
  <c r="AQ2654" i="1"/>
  <c r="AS2654" i="1"/>
  <c r="A2655" i="1"/>
  <c r="B2655" i="1"/>
  <c r="C2655" i="1"/>
  <c r="J2655" i="1"/>
  <c r="K2655" i="1"/>
  <c r="M2655" i="1"/>
  <c r="AB2655" i="1"/>
  <c r="AF2655" i="1"/>
  <c r="AG2655" i="1"/>
  <c r="AI2655" i="1"/>
  <c r="AJ2655" i="1"/>
  <c r="AL2655" i="1"/>
  <c r="AM2655" i="1"/>
  <c r="AQ2655" i="1"/>
  <c r="AS2655" i="1"/>
  <c r="A2656" i="1"/>
  <c r="B2656" i="1"/>
  <c r="C2656" i="1"/>
  <c r="J2656" i="1"/>
  <c r="K2656" i="1"/>
  <c r="M2656" i="1"/>
  <c r="AB2656" i="1"/>
  <c r="AF2656" i="1"/>
  <c r="AG2656" i="1"/>
  <c r="AI2656" i="1"/>
  <c r="AJ2656" i="1"/>
  <c r="AL2656" i="1"/>
  <c r="AM2656" i="1"/>
  <c r="AQ2656" i="1"/>
  <c r="AS2656" i="1"/>
  <c r="A2657" i="1"/>
  <c r="B2657" i="1"/>
  <c r="C2657" i="1"/>
  <c r="J2657" i="1"/>
  <c r="K2657" i="1"/>
  <c r="M2657" i="1"/>
  <c r="AB2657" i="1"/>
  <c r="AF2657" i="1"/>
  <c r="AG2657" i="1"/>
  <c r="AI2657" i="1"/>
  <c r="AJ2657" i="1"/>
  <c r="AL2657" i="1"/>
  <c r="AM2657" i="1"/>
  <c r="AQ2657" i="1"/>
  <c r="AS2657" i="1"/>
  <c r="A2658" i="1"/>
  <c r="B2658" i="1"/>
  <c r="C2658" i="1"/>
  <c r="J2658" i="1"/>
  <c r="K2658" i="1"/>
  <c r="M2658" i="1"/>
  <c r="AB2658" i="1"/>
  <c r="AF2658" i="1"/>
  <c r="AG2658" i="1"/>
  <c r="AI2658" i="1"/>
  <c r="AJ2658" i="1"/>
  <c r="AL2658" i="1"/>
  <c r="AM2658" i="1"/>
  <c r="AQ2658" i="1"/>
  <c r="AS2658" i="1"/>
  <c r="A2659" i="1"/>
  <c r="B2659" i="1"/>
  <c r="C2659" i="1"/>
  <c r="J2659" i="1"/>
  <c r="K2659" i="1"/>
  <c r="M2659" i="1"/>
  <c r="AB2659" i="1"/>
  <c r="AF2659" i="1"/>
  <c r="AG2659" i="1"/>
  <c r="AI2659" i="1"/>
  <c r="AJ2659" i="1"/>
  <c r="AL2659" i="1"/>
  <c r="AM2659" i="1"/>
  <c r="AQ2659" i="1"/>
  <c r="AS2659" i="1"/>
  <c r="A2660" i="1"/>
  <c r="B2660" i="1"/>
  <c r="C2660" i="1"/>
  <c r="J2660" i="1"/>
  <c r="K2660" i="1"/>
  <c r="M2660" i="1"/>
  <c r="AB2660" i="1"/>
  <c r="AF2660" i="1"/>
  <c r="AG2660" i="1"/>
  <c r="AI2660" i="1"/>
  <c r="AJ2660" i="1"/>
  <c r="AL2660" i="1"/>
  <c r="AM2660" i="1"/>
  <c r="AQ2660" i="1"/>
  <c r="AS2660" i="1"/>
  <c r="A2661" i="1"/>
  <c r="B2661" i="1"/>
  <c r="C2661" i="1"/>
  <c r="J2661" i="1"/>
  <c r="K2661" i="1"/>
  <c r="M2661" i="1"/>
  <c r="AB2661" i="1"/>
  <c r="AF2661" i="1"/>
  <c r="AG2661" i="1"/>
  <c r="AI2661" i="1"/>
  <c r="AJ2661" i="1"/>
  <c r="AL2661" i="1"/>
  <c r="AM2661" i="1"/>
  <c r="AQ2661" i="1"/>
  <c r="AS2661" i="1"/>
  <c r="A2662" i="1"/>
  <c r="B2662" i="1"/>
  <c r="C2662" i="1"/>
  <c r="J2662" i="1"/>
  <c r="K2662" i="1"/>
  <c r="M2662" i="1"/>
  <c r="AB2662" i="1"/>
  <c r="AF2662" i="1"/>
  <c r="AG2662" i="1"/>
  <c r="AI2662" i="1"/>
  <c r="AJ2662" i="1"/>
  <c r="AL2662" i="1"/>
  <c r="AM2662" i="1"/>
  <c r="AQ2662" i="1"/>
  <c r="AS2662" i="1"/>
  <c r="A2663" i="1"/>
  <c r="B2663" i="1"/>
  <c r="C2663" i="1"/>
  <c r="J2663" i="1"/>
  <c r="K2663" i="1"/>
  <c r="M2663" i="1"/>
  <c r="AB2663" i="1"/>
  <c r="AF2663" i="1"/>
  <c r="AG2663" i="1"/>
  <c r="AI2663" i="1"/>
  <c r="AJ2663" i="1"/>
  <c r="AL2663" i="1"/>
  <c r="AM2663" i="1"/>
  <c r="AQ2663" i="1"/>
  <c r="AS2663" i="1"/>
  <c r="A2664" i="1"/>
  <c r="B2664" i="1"/>
  <c r="C2664" i="1"/>
  <c r="J2664" i="1"/>
  <c r="K2664" i="1"/>
  <c r="M2664" i="1"/>
  <c r="AB2664" i="1"/>
  <c r="AF2664" i="1"/>
  <c r="AG2664" i="1"/>
  <c r="AI2664" i="1"/>
  <c r="AJ2664" i="1"/>
  <c r="AL2664" i="1"/>
  <c r="AM2664" i="1"/>
  <c r="AQ2664" i="1"/>
  <c r="AS2664" i="1"/>
  <c r="A2665" i="1"/>
  <c r="B2665" i="1"/>
  <c r="C2665" i="1"/>
  <c r="J2665" i="1"/>
  <c r="K2665" i="1"/>
  <c r="M2665" i="1"/>
  <c r="AB2665" i="1"/>
  <c r="AF2665" i="1"/>
  <c r="AG2665" i="1"/>
  <c r="AI2665" i="1"/>
  <c r="AJ2665" i="1"/>
  <c r="AL2665" i="1"/>
  <c r="AM2665" i="1"/>
  <c r="AQ2665" i="1"/>
  <c r="AS2665" i="1"/>
  <c r="A2666" i="1"/>
  <c r="B2666" i="1"/>
  <c r="C2666" i="1"/>
  <c r="J2666" i="1"/>
  <c r="K2666" i="1"/>
  <c r="M2666" i="1"/>
  <c r="AB2666" i="1"/>
  <c r="AF2666" i="1"/>
  <c r="AG2666" i="1"/>
  <c r="AI2666" i="1"/>
  <c r="AJ2666" i="1"/>
  <c r="AL2666" i="1"/>
  <c r="AM2666" i="1"/>
  <c r="AQ2666" i="1"/>
  <c r="AS2666" i="1"/>
  <c r="A2667" i="1"/>
  <c r="B2667" i="1"/>
  <c r="C2667" i="1"/>
  <c r="J2667" i="1"/>
  <c r="K2667" i="1"/>
  <c r="M2667" i="1"/>
  <c r="AB2667" i="1"/>
  <c r="AF2667" i="1"/>
  <c r="AG2667" i="1"/>
  <c r="AI2667" i="1"/>
  <c r="AJ2667" i="1"/>
  <c r="AL2667" i="1"/>
  <c r="AM2667" i="1"/>
  <c r="AQ2667" i="1"/>
  <c r="AS2667" i="1"/>
  <c r="A2668" i="1"/>
  <c r="B2668" i="1"/>
  <c r="C2668" i="1"/>
  <c r="J2668" i="1"/>
  <c r="K2668" i="1"/>
  <c r="M2668" i="1"/>
  <c r="AB2668" i="1"/>
  <c r="AF2668" i="1"/>
  <c r="AG2668" i="1"/>
  <c r="AI2668" i="1"/>
  <c r="AJ2668" i="1"/>
  <c r="AL2668" i="1"/>
  <c r="AM2668" i="1"/>
  <c r="AQ2668" i="1"/>
  <c r="AS2668" i="1"/>
  <c r="A2669" i="1"/>
  <c r="B2669" i="1"/>
  <c r="C2669" i="1"/>
  <c r="J2669" i="1"/>
  <c r="K2669" i="1"/>
  <c r="M2669" i="1"/>
  <c r="AB2669" i="1"/>
  <c r="AF2669" i="1"/>
  <c r="AG2669" i="1"/>
  <c r="AI2669" i="1"/>
  <c r="AJ2669" i="1"/>
  <c r="AL2669" i="1"/>
  <c r="AM2669" i="1"/>
  <c r="AQ2669" i="1"/>
  <c r="AS2669" i="1"/>
  <c r="A2670" i="1"/>
  <c r="B2670" i="1"/>
  <c r="C2670" i="1"/>
  <c r="J2670" i="1"/>
  <c r="K2670" i="1"/>
  <c r="M2670" i="1"/>
  <c r="AB2670" i="1"/>
  <c r="AF2670" i="1"/>
  <c r="AG2670" i="1"/>
  <c r="AI2670" i="1"/>
  <c r="AJ2670" i="1"/>
  <c r="AL2670" i="1"/>
  <c r="AM2670" i="1"/>
  <c r="AQ2670" i="1"/>
  <c r="AS2670" i="1"/>
  <c r="A2671" i="1"/>
  <c r="B2671" i="1"/>
  <c r="C2671" i="1"/>
  <c r="J2671" i="1"/>
  <c r="K2671" i="1"/>
  <c r="M2671" i="1"/>
  <c r="AB2671" i="1"/>
  <c r="AF2671" i="1"/>
  <c r="AG2671" i="1"/>
  <c r="AI2671" i="1"/>
  <c r="AJ2671" i="1"/>
  <c r="AL2671" i="1"/>
  <c r="AM2671" i="1"/>
  <c r="AQ2671" i="1"/>
  <c r="AS2671" i="1"/>
  <c r="A2672" i="1"/>
  <c r="B2672" i="1"/>
  <c r="C2672" i="1"/>
  <c r="J2672" i="1"/>
  <c r="K2672" i="1"/>
  <c r="M2672" i="1"/>
  <c r="AB2672" i="1"/>
  <c r="AF2672" i="1"/>
  <c r="AG2672" i="1"/>
  <c r="AI2672" i="1"/>
  <c r="AJ2672" i="1"/>
  <c r="AL2672" i="1"/>
  <c r="AM2672" i="1"/>
  <c r="AQ2672" i="1"/>
  <c r="AS2672" i="1"/>
  <c r="A2673" i="1"/>
  <c r="B2673" i="1"/>
  <c r="C2673" i="1"/>
  <c r="J2673" i="1"/>
  <c r="K2673" i="1"/>
  <c r="M2673" i="1"/>
  <c r="AB2673" i="1"/>
  <c r="AF2673" i="1"/>
  <c r="AG2673" i="1"/>
  <c r="AI2673" i="1"/>
  <c r="AJ2673" i="1"/>
  <c r="AL2673" i="1"/>
  <c r="AM2673" i="1"/>
  <c r="AQ2673" i="1"/>
  <c r="AS2673" i="1"/>
  <c r="A2674" i="1"/>
  <c r="B2674" i="1"/>
  <c r="C2674" i="1"/>
  <c r="J2674" i="1"/>
  <c r="K2674" i="1"/>
  <c r="M2674" i="1"/>
  <c r="AB2674" i="1"/>
  <c r="AF2674" i="1"/>
  <c r="AG2674" i="1"/>
  <c r="AI2674" i="1"/>
  <c r="AJ2674" i="1"/>
  <c r="AL2674" i="1"/>
  <c r="AM2674" i="1"/>
  <c r="AQ2674" i="1"/>
  <c r="AS2674" i="1"/>
  <c r="A2675" i="1"/>
  <c r="B2675" i="1"/>
  <c r="C2675" i="1"/>
  <c r="J2675" i="1"/>
  <c r="K2675" i="1"/>
  <c r="M2675" i="1"/>
  <c r="AB2675" i="1"/>
  <c r="AF2675" i="1"/>
  <c r="AG2675" i="1"/>
  <c r="AI2675" i="1"/>
  <c r="AJ2675" i="1"/>
  <c r="AL2675" i="1"/>
  <c r="AM2675" i="1"/>
  <c r="AQ2675" i="1"/>
  <c r="AS2675" i="1"/>
  <c r="A2676" i="1"/>
  <c r="B2676" i="1"/>
  <c r="C2676" i="1"/>
  <c r="J2676" i="1"/>
  <c r="K2676" i="1"/>
  <c r="M2676" i="1"/>
  <c r="AB2676" i="1"/>
  <c r="AF2676" i="1"/>
  <c r="AG2676" i="1"/>
  <c r="AI2676" i="1"/>
  <c r="AJ2676" i="1"/>
  <c r="AL2676" i="1"/>
  <c r="AM2676" i="1"/>
  <c r="AQ2676" i="1"/>
  <c r="AS2676" i="1"/>
  <c r="A2677" i="1"/>
  <c r="B2677" i="1"/>
  <c r="C2677" i="1"/>
  <c r="J2677" i="1"/>
  <c r="K2677" i="1"/>
  <c r="M2677" i="1"/>
  <c r="AB2677" i="1"/>
  <c r="AF2677" i="1"/>
  <c r="AG2677" i="1"/>
  <c r="AI2677" i="1"/>
  <c r="AJ2677" i="1"/>
  <c r="AL2677" i="1"/>
  <c r="AM2677" i="1"/>
  <c r="AQ2677" i="1"/>
  <c r="AS2677" i="1"/>
  <c r="A2678" i="1"/>
  <c r="B2678" i="1"/>
  <c r="C2678" i="1"/>
  <c r="J2678" i="1"/>
  <c r="K2678" i="1"/>
  <c r="M2678" i="1"/>
  <c r="AB2678" i="1"/>
  <c r="AF2678" i="1"/>
  <c r="AG2678" i="1"/>
  <c r="AI2678" i="1"/>
  <c r="AJ2678" i="1"/>
  <c r="AL2678" i="1"/>
  <c r="AM2678" i="1"/>
  <c r="AQ2678" i="1"/>
  <c r="AS2678" i="1"/>
  <c r="A2679" i="1"/>
  <c r="B2679" i="1"/>
  <c r="C2679" i="1"/>
  <c r="J2679" i="1"/>
  <c r="K2679" i="1"/>
  <c r="M2679" i="1"/>
  <c r="AB2679" i="1"/>
  <c r="AF2679" i="1"/>
  <c r="AG2679" i="1"/>
  <c r="AI2679" i="1"/>
  <c r="AJ2679" i="1"/>
  <c r="AL2679" i="1"/>
  <c r="AM2679" i="1"/>
  <c r="AQ2679" i="1"/>
  <c r="AS2679" i="1"/>
  <c r="A2680" i="1"/>
  <c r="B2680" i="1"/>
  <c r="C2680" i="1"/>
  <c r="J2680" i="1"/>
  <c r="K2680" i="1"/>
  <c r="M2680" i="1"/>
  <c r="AB2680" i="1"/>
  <c r="AF2680" i="1"/>
  <c r="AG2680" i="1"/>
  <c r="AI2680" i="1"/>
  <c r="AJ2680" i="1"/>
  <c r="AL2680" i="1"/>
  <c r="AM2680" i="1"/>
  <c r="AQ2680" i="1"/>
  <c r="AS2680" i="1"/>
  <c r="A2681" i="1"/>
  <c r="B2681" i="1"/>
  <c r="C2681" i="1"/>
  <c r="J2681" i="1"/>
  <c r="K2681" i="1"/>
  <c r="M2681" i="1"/>
  <c r="AB2681" i="1"/>
  <c r="AF2681" i="1"/>
  <c r="AG2681" i="1"/>
  <c r="AI2681" i="1"/>
  <c r="AJ2681" i="1"/>
  <c r="AL2681" i="1"/>
  <c r="AM2681" i="1"/>
  <c r="AQ2681" i="1"/>
  <c r="AS2681" i="1"/>
  <c r="A2682" i="1"/>
  <c r="B2682" i="1"/>
  <c r="C2682" i="1"/>
  <c r="J2682" i="1"/>
  <c r="K2682" i="1"/>
  <c r="M2682" i="1"/>
  <c r="AB2682" i="1"/>
  <c r="AF2682" i="1"/>
  <c r="AG2682" i="1"/>
  <c r="AI2682" i="1"/>
  <c r="AJ2682" i="1"/>
  <c r="AL2682" i="1"/>
  <c r="AM2682" i="1"/>
  <c r="AQ2682" i="1"/>
  <c r="AS2682" i="1"/>
  <c r="A2683" i="1"/>
  <c r="B2683" i="1"/>
  <c r="C2683" i="1"/>
  <c r="J2683" i="1"/>
  <c r="K2683" i="1"/>
  <c r="M2683" i="1"/>
  <c r="AB2683" i="1"/>
  <c r="AF2683" i="1"/>
  <c r="AG2683" i="1"/>
  <c r="AI2683" i="1"/>
  <c r="AJ2683" i="1"/>
  <c r="AL2683" i="1"/>
  <c r="AM2683" i="1"/>
  <c r="AQ2683" i="1"/>
  <c r="AS2683" i="1"/>
  <c r="A2684" i="1"/>
  <c r="B2684" i="1"/>
  <c r="C2684" i="1"/>
  <c r="J2684" i="1"/>
  <c r="K2684" i="1"/>
  <c r="M2684" i="1"/>
  <c r="AB2684" i="1"/>
  <c r="AF2684" i="1"/>
  <c r="AG2684" i="1"/>
  <c r="AI2684" i="1"/>
  <c r="AJ2684" i="1"/>
  <c r="AL2684" i="1"/>
  <c r="AM2684" i="1"/>
  <c r="AQ2684" i="1"/>
  <c r="AS2684" i="1"/>
  <c r="A2685" i="1"/>
  <c r="B2685" i="1"/>
  <c r="C2685" i="1"/>
  <c r="J2685" i="1"/>
  <c r="K2685" i="1"/>
  <c r="M2685" i="1"/>
  <c r="AB2685" i="1"/>
  <c r="AF2685" i="1"/>
  <c r="AG2685" i="1"/>
  <c r="AI2685" i="1"/>
  <c r="AJ2685" i="1"/>
  <c r="AL2685" i="1"/>
  <c r="AM2685" i="1"/>
  <c r="AQ2685" i="1"/>
  <c r="AS2685" i="1"/>
  <c r="A2686" i="1"/>
  <c r="B2686" i="1"/>
  <c r="C2686" i="1"/>
  <c r="J2686" i="1"/>
  <c r="K2686" i="1"/>
  <c r="M2686" i="1"/>
  <c r="AB2686" i="1"/>
  <c r="AF2686" i="1"/>
  <c r="AG2686" i="1"/>
  <c r="AI2686" i="1"/>
  <c r="AJ2686" i="1"/>
  <c r="AL2686" i="1"/>
  <c r="AM2686" i="1"/>
  <c r="AQ2686" i="1"/>
  <c r="AS2686" i="1"/>
  <c r="A2687" i="1"/>
  <c r="B2687" i="1"/>
  <c r="C2687" i="1"/>
  <c r="J2687" i="1"/>
  <c r="K2687" i="1"/>
  <c r="M2687" i="1"/>
  <c r="AB2687" i="1"/>
  <c r="AF2687" i="1"/>
  <c r="AG2687" i="1"/>
  <c r="AI2687" i="1"/>
  <c r="AJ2687" i="1"/>
  <c r="AL2687" i="1"/>
  <c r="AM2687" i="1"/>
  <c r="AQ2687" i="1"/>
  <c r="AS2687" i="1"/>
  <c r="A2688" i="1"/>
  <c r="B2688" i="1"/>
  <c r="C2688" i="1"/>
  <c r="J2688" i="1"/>
  <c r="K2688" i="1"/>
  <c r="M2688" i="1"/>
  <c r="AB2688" i="1"/>
  <c r="AF2688" i="1"/>
  <c r="AG2688" i="1"/>
  <c r="AI2688" i="1"/>
  <c r="AJ2688" i="1"/>
  <c r="AL2688" i="1"/>
  <c r="AM2688" i="1"/>
  <c r="AQ2688" i="1"/>
  <c r="AS2688" i="1"/>
  <c r="A2689" i="1"/>
  <c r="B2689" i="1"/>
  <c r="C2689" i="1"/>
  <c r="J2689" i="1"/>
  <c r="K2689" i="1"/>
  <c r="M2689" i="1"/>
  <c r="AB2689" i="1"/>
  <c r="AF2689" i="1"/>
  <c r="AG2689" i="1"/>
  <c r="AI2689" i="1"/>
  <c r="AJ2689" i="1"/>
  <c r="AL2689" i="1"/>
  <c r="AM2689" i="1"/>
  <c r="AQ2689" i="1"/>
  <c r="AS2689" i="1"/>
  <c r="A2690" i="1"/>
  <c r="B2690" i="1"/>
  <c r="C2690" i="1"/>
  <c r="J2690" i="1"/>
  <c r="K2690" i="1"/>
  <c r="M2690" i="1"/>
  <c r="AB2690" i="1"/>
  <c r="AF2690" i="1"/>
  <c r="AG2690" i="1"/>
  <c r="AI2690" i="1"/>
  <c r="AJ2690" i="1"/>
  <c r="AL2690" i="1"/>
  <c r="AM2690" i="1"/>
  <c r="AQ2690" i="1"/>
  <c r="AS2690" i="1"/>
  <c r="A2691" i="1"/>
  <c r="B2691" i="1"/>
  <c r="C2691" i="1"/>
  <c r="J2691" i="1"/>
  <c r="K2691" i="1"/>
  <c r="M2691" i="1"/>
  <c r="AB2691" i="1"/>
  <c r="AF2691" i="1"/>
  <c r="AG2691" i="1"/>
  <c r="AI2691" i="1"/>
  <c r="AJ2691" i="1"/>
  <c r="AL2691" i="1"/>
  <c r="AM2691" i="1"/>
  <c r="AQ2691" i="1"/>
  <c r="AS2691" i="1"/>
  <c r="A2692" i="1"/>
  <c r="B2692" i="1"/>
  <c r="C2692" i="1"/>
  <c r="J2692" i="1"/>
  <c r="K2692" i="1"/>
  <c r="M2692" i="1"/>
  <c r="AB2692" i="1"/>
  <c r="AF2692" i="1"/>
  <c r="AG2692" i="1"/>
  <c r="AI2692" i="1"/>
  <c r="AJ2692" i="1"/>
  <c r="AL2692" i="1"/>
  <c r="AM2692" i="1"/>
  <c r="AQ2692" i="1"/>
  <c r="AS2692" i="1"/>
  <c r="A2693" i="1"/>
  <c r="B2693" i="1"/>
  <c r="C2693" i="1"/>
  <c r="J2693" i="1"/>
  <c r="K2693" i="1"/>
  <c r="M2693" i="1"/>
  <c r="AB2693" i="1"/>
  <c r="AF2693" i="1"/>
  <c r="AG2693" i="1"/>
  <c r="AI2693" i="1"/>
  <c r="AJ2693" i="1"/>
  <c r="AL2693" i="1"/>
  <c r="AM2693" i="1"/>
  <c r="AQ2693" i="1"/>
  <c r="AS2693" i="1"/>
  <c r="A2694" i="1"/>
  <c r="B2694" i="1"/>
  <c r="C2694" i="1"/>
  <c r="J2694" i="1"/>
  <c r="K2694" i="1"/>
  <c r="M2694" i="1"/>
  <c r="AB2694" i="1"/>
  <c r="AF2694" i="1"/>
  <c r="AG2694" i="1"/>
  <c r="AI2694" i="1"/>
  <c r="AJ2694" i="1"/>
  <c r="AL2694" i="1"/>
  <c r="AM2694" i="1"/>
  <c r="AQ2694" i="1"/>
  <c r="AS2694" i="1"/>
  <c r="A2695" i="1"/>
  <c r="B2695" i="1"/>
  <c r="C2695" i="1"/>
  <c r="J2695" i="1"/>
  <c r="K2695" i="1"/>
  <c r="M2695" i="1"/>
  <c r="AB2695" i="1"/>
  <c r="AF2695" i="1"/>
  <c r="AG2695" i="1"/>
  <c r="AI2695" i="1"/>
  <c r="AJ2695" i="1"/>
  <c r="AL2695" i="1"/>
  <c r="AM2695" i="1"/>
  <c r="AQ2695" i="1"/>
  <c r="AS2695" i="1"/>
  <c r="A2696" i="1"/>
  <c r="B2696" i="1"/>
  <c r="C2696" i="1"/>
  <c r="J2696" i="1"/>
  <c r="K2696" i="1"/>
  <c r="M2696" i="1"/>
  <c r="AB2696" i="1"/>
  <c r="AF2696" i="1"/>
  <c r="AG2696" i="1"/>
  <c r="AI2696" i="1"/>
  <c r="AJ2696" i="1"/>
  <c r="AL2696" i="1"/>
  <c r="AM2696" i="1"/>
  <c r="AQ2696" i="1"/>
  <c r="AS2696" i="1"/>
  <c r="A2697" i="1"/>
  <c r="B2697" i="1"/>
  <c r="C2697" i="1"/>
  <c r="J2697" i="1"/>
  <c r="K2697" i="1"/>
  <c r="M2697" i="1"/>
  <c r="AB2697" i="1"/>
  <c r="AF2697" i="1"/>
  <c r="AG2697" i="1"/>
  <c r="AI2697" i="1"/>
  <c r="AJ2697" i="1"/>
  <c r="AL2697" i="1"/>
  <c r="AM2697" i="1"/>
  <c r="AQ2697" i="1"/>
  <c r="AS2697" i="1"/>
  <c r="A2698" i="1"/>
  <c r="B2698" i="1"/>
  <c r="C2698" i="1"/>
  <c r="J2698" i="1"/>
  <c r="K2698" i="1"/>
  <c r="M2698" i="1"/>
  <c r="AB2698" i="1"/>
  <c r="AF2698" i="1"/>
  <c r="AG2698" i="1"/>
  <c r="AI2698" i="1"/>
  <c r="AJ2698" i="1"/>
  <c r="AL2698" i="1"/>
  <c r="AM2698" i="1"/>
  <c r="AQ2698" i="1"/>
  <c r="AS2698" i="1"/>
  <c r="A2699" i="1"/>
  <c r="B2699" i="1"/>
  <c r="C2699" i="1"/>
  <c r="J2699" i="1"/>
  <c r="K2699" i="1"/>
  <c r="M2699" i="1"/>
  <c r="AB2699" i="1"/>
  <c r="AF2699" i="1"/>
  <c r="AG2699" i="1"/>
  <c r="AI2699" i="1"/>
  <c r="AJ2699" i="1"/>
  <c r="AL2699" i="1"/>
  <c r="AM2699" i="1"/>
  <c r="AQ2699" i="1"/>
  <c r="AS2699" i="1"/>
  <c r="A2700" i="1"/>
  <c r="B2700" i="1"/>
  <c r="C2700" i="1"/>
  <c r="J2700" i="1"/>
  <c r="K2700" i="1"/>
  <c r="M2700" i="1"/>
  <c r="AB2700" i="1"/>
  <c r="AF2700" i="1"/>
  <c r="AG2700" i="1"/>
  <c r="AI2700" i="1"/>
  <c r="AJ2700" i="1"/>
  <c r="AL2700" i="1"/>
  <c r="AM2700" i="1"/>
  <c r="AQ2700" i="1"/>
  <c r="AS2700" i="1"/>
  <c r="A2701" i="1"/>
  <c r="B2701" i="1"/>
  <c r="C2701" i="1"/>
  <c r="J2701" i="1"/>
  <c r="K2701" i="1"/>
  <c r="M2701" i="1"/>
  <c r="AB2701" i="1"/>
  <c r="AF2701" i="1"/>
  <c r="AG2701" i="1"/>
  <c r="AI2701" i="1"/>
  <c r="AJ2701" i="1"/>
  <c r="AL2701" i="1"/>
  <c r="AM2701" i="1"/>
  <c r="AQ2701" i="1"/>
  <c r="AS2701" i="1"/>
  <c r="A2702" i="1"/>
  <c r="B2702" i="1"/>
  <c r="C2702" i="1"/>
  <c r="J2702" i="1"/>
  <c r="K2702" i="1"/>
  <c r="M2702" i="1"/>
  <c r="AB2702" i="1"/>
  <c r="AF2702" i="1"/>
  <c r="AG2702" i="1"/>
  <c r="AI2702" i="1"/>
  <c r="AJ2702" i="1"/>
  <c r="AL2702" i="1"/>
  <c r="AM2702" i="1"/>
  <c r="AQ2702" i="1"/>
  <c r="AS2702" i="1"/>
  <c r="A2703" i="1"/>
  <c r="B2703" i="1"/>
  <c r="C2703" i="1"/>
  <c r="J2703" i="1"/>
  <c r="K2703" i="1"/>
  <c r="M2703" i="1"/>
  <c r="AB2703" i="1"/>
  <c r="AF2703" i="1"/>
  <c r="AG2703" i="1"/>
  <c r="AI2703" i="1"/>
  <c r="AJ2703" i="1"/>
  <c r="AL2703" i="1"/>
  <c r="AM2703" i="1"/>
  <c r="AQ2703" i="1"/>
  <c r="AS2703" i="1"/>
  <c r="A2704" i="1"/>
  <c r="B2704" i="1"/>
  <c r="C2704" i="1"/>
  <c r="J2704" i="1"/>
  <c r="K2704" i="1"/>
  <c r="M2704" i="1"/>
  <c r="AB2704" i="1"/>
  <c r="AF2704" i="1"/>
  <c r="AG2704" i="1"/>
  <c r="AI2704" i="1"/>
  <c r="AJ2704" i="1"/>
  <c r="AL2704" i="1"/>
  <c r="AM2704" i="1"/>
  <c r="AQ2704" i="1"/>
  <c r="AS2704" i="1"/>
  <c r="A2705" i="1"/>
  <c r="B2705" i="1"/>
  <c r="C2705" i="1"/>
  <c r="J2705" i="1"/>
  <c r="K2705" i="1"/>
  <c r="M2705" i="1"/>
  <c r="AB2705" i="1"/>
  <c r="AF2705" i="1"/>
  <c r="AG2705" i="1"/>
  <c r="AI2705" i="1"/>
  <c r="AJ2705" i="1"/>
  <c r="AL2705" i="1"/>
  <c r="AM2705" i="1"/>
  <c r="AQ2705" i="1"/>
  <c r="AS2705" i="1"/>
  <c r="A2706" i="1"/>
  <c r="B2706" i="1"/>
  <c r="C2706" i="1"/>
  <c r="J2706" i="1"/>
  <c r="K2706" i="1"/>
  <c r="M2706" i="1"/>
  <c r="AB2706" i="1"/>
  <c r="AF2706" i="1"/>
  <c r="AG2706" i="1"/>
  <c r="AI2706" i="1"/>
  <c r="AJ2706" i="1"/>
  <c r="AL2706" i="1"/>
  <c r="AM2706" i="1"/>
  <c r="AQ2706" i="1"/>
  <c r="AS2706" i="1"/>
  <c r="A2707" i="1"/>
  <c r="B2707" i="1"/>
  <c r="C2707" i="1"/>
  <c r="J2707" i="1"/>
  <c r="K2707" i="1"/>
  <c r="M2707" i="1"/>
  <c r="AB2707" i="1"/>
  <c r="AF2707" i="1"/>
  <c r="AG2707" i="1"/>
  <c r="AI2707" i="1"/>
  <c r="AJ2707" i="1"/>
  <c r="AL2707" i="1"/>
  <c r="AM2707" i="1"/>
  <c r="AQ2707" i="1"/>
  <c r="AS2707" i="1"/>
  <c r="A2708" i="1"/>
  <c r="B2708" i="1"/>
  <c r="C2708" i="1"/>
  <c r="J2708" i="1"/>
  <c r="K2708" i="1"/>
  <c r="M2708" i="1"/>
  <c r="AB2708" i="1"/>
  <c r="AF2708" i="1"/>
  <c r="AG2708" i="1"/>
  <c r="AI2708" i="1"/>
  <c r="AJ2708" i="1"/>
  <c r="AL2708" i="1"/>
  <c r="AM2708" i="1"/>
  <c r="AQ2708" i="1"/>
  <c r="AS2708" i="1"/>
  <c r="A2709" i="1"/>
  <c r="B2709" i="1"/>
  <c r="C2709" i="1"/>
  <c r="J2709" i="1"/>
  <c r="K2709" i="1"/>
  <c r="M2709" i="1"/>
  <c r="AB2709" i="1"/>
  <c r="AF2709" i="1"/>
  <c r="AG2709" i="1"/>
  <c r="AI2709" i="1"/>
  <c r="AJ2709" i="1"/>
  <c r="AL2709" i="1"/>
  <c r="AM2709" i="1"/>
  <c r="AQ2709" i="1"/>
  <c r="AS2709" i="1"/>
  <c r="A2710" i="1"/>
  <c r="B2710" i="1"/>
  <c r="C2710" i="1"/>
  <c r="J2710" i="1"/>
  <c r="K2710" i="1"/>
  <c r="M2710" i="1"/>
  <c r="AB2710" i="1"/>
  <c r="AF2710" i="1"/>
  <c r="AG2710" i="1"/>
  <c r="AI2710" i="1"/>
  <c r="AJ2710" i="1"/>
  <c r="AL2710" i="1"/>
  <c r="AM2710" i="1"/>
  <c r="AQ2710" i="1"/>
  <c r="AS2710" i="1"/>
  <c r="A2711" i="1"/>
  <c r="B2711" i="1"/>
  <c r="C2711" i="1"/>
  <c r="J2711" i="1"/>
  <c r="K2711" i="1"/>
  <c r="M2711" i="1"/>
  <c r="AB2711" i="1"/>
  <c r="AF2711" i="1"/>
  <c r="AG2711" i="1"/>
  <c r="AI2711" i="1"/>
  <c r="AJ2711" i="1"/>
  <c r="AL2711" i="1"/>
  <c r="AM2711" i="1"/>
  <c r="AQ2711" i="1"/>
  <c r="AS2711" i="1"/>
  <c r="A2712" i="1"/>
  <c r="B2712" i="1"/>
  <c r="C2712" i="1"/>
  <c r="J2712" i="1"/>
  <c r="K2712" i="1"/>
  <c r="M2712" i="1"/>
  <c r="AB2712" i="1"/>
  <c r="AF2712" i="1"/>
  <c r="AG2712" i="1"/>
  <c r="AI2712" i="1"/>
  <c r="AJ2712" i="1"/>
  <c r="AL2712" i="1"/>
  <c r="AM2712" i="1"/>
  <c r="AQ2712" i="1"/>
  <c r="AS2712" i="1"/>
  <c r="A2713" i="1"/>
  <c r="B2713" i="1"/>
  <c r="C2713" i="1"/>
  <c r="J2713" i="1"/>
  <c r="K2713" i="1"/>
  <c r="M2713" i="1"/>
  <c r="AB2713" i="1"/>
  <c r="AF2713" i="1"/>
  <c r="AG2713" i="1"/>
  <c r="AI2713" i="1"/>
  <c r="AJ2713" i="1"/>
  <c r="AL2713" i="1"/>
  <c r="AM2713" i="1"/>
  <c r="AQ2713" i="1"/>
  <c r="AS2713" i="1"/>
  <c r="A2714" i="1"/>
  <c r="B2714" i="1"/>
  <c r="C2714" i="1"/>
  <c r="J2714" i="1"/>
  <c r="K2714" i="1"/>
  <c r="M2714" i="1"/>
  <c r="AB2714" i="1"/>
  <c r="AF2714" i="1"/>
  <c r="AG2714" i="1"/>
  <c r="AI2714" i="1"/>
  <c r="AJ2714" i="1"/>
  <c r="AL2714" i="1"/>
  <c r="AM2714" i="1"/>
  <c r="AQ2714" i="1"/>
  <c r="AS2714" i="1"/>
  <c r="A2715" i="1"/>
  <c r="B2715" i="1"/>
  <c r="C2715" i="1"/>
  <c r="J2715" i="1"/>
  <c r="K2715" i="1"/>
  <c r="M2715" i="1"/>
  <c r="AB2715" i="1"/>
  <c r="AF2715" i="1"/>
  <c r="AG2715" i="1"/>
  <c r="AI2715" i="1"/>
  <c r="AJ2715" i="1"/>
  <c r="AL2715" i="1"/>
  <c r="AM2715" i="1"/>
  <c r="AQ2715" i="1"/>
  <c r="AS2715" i="1"/>
  <c r="A2716" i="1"/>
  <c r="B2716" i="1"/>
  <c r="C2716" i="1"/>
  <c r="J2716" i="1"/>
  <c r="K2716" i="1"/>
  <c r="M2716" i="1"/>
  <c r="AB2716" i="1"/>
  <c r="AF2716" i="1"/>
  <c r="AG2716" i="1"/>
  <c r="AI2716" i="1"/>
  <c r="AJ2716" i="1"/>
  <c r="AL2716" i="1"/>
  <c r="AM2716" i="1"/>
  <c r="AQ2716" i="1"/>
  <c r="AS2716" i="1"/>
  <c r="A2717" i="1"/>
  <c r="B2717" i="1"/>
  <c r="C2717" i="1"/>
  <c r="J2717" i="1"/>
  <c r="K2717" i="1"/>
  <c r="M2717" i="1"/>
  <c r="AB2717" i="1"/>
  <c r="AF2717" i="1"/>
  <c r="AG2717" i="1"/>
  <c r="AI2717" i="1"/>
  <c r="AJ2717" i="1"/>
  <c r="AL2717" i="1"/>
  <c r="AM2717" i="1"/>
  <c r="AQ2717" i="1"/>
  <c r="AS2717" i="1"/>
  <c r="A2718" i="1"/>
  <c r="B2718" i="1"/>
  <c r="C2718" i="1"/>
  <c r="J2718" i="1"/>
  <c r="K2718" i="1"/>
  <c r="M2718" i="1"/>
  <c r="AB2718" i="1"/>
  <c r="AF2718" i="1"/>
  <c r="AG2718" i="1"/>
  <c r="AI2718" i="1"/>
  <c r="AJ2718" i="1"/>
  <c r="AL2718" i="1"/>
  <c r="AM2718" i="1"/>
  <c r="AQ2718" i="1"/>
  <c r="AS2718" i="1"/>
  <c r="A2719" i="1"/>
  <c r="B2719" i="1"/>
  <c r="C2719" i="1"/>
  <c r="J2719" i="1"/>
  <c r="K2719" i="1"/>
  <c r="M2719" i="1"/>
  <c r="AB2719" i="1"/>
  <c r="AF2719" i="1"/>
  <c r="AG2719" i="1"/>
  <c r="AI2719" i="1"/>
  <c r="AJ2719" i="1"/>
  <c r="AL2719" i="1"/>
  <c r="AM2719" i="1"/>
  <c r="AQ2719" i="1"/>
  <c r="AS2719" i="1"/>
  <c r="A2720" i="1"/>
  <c r="B2720" i="1"/>
  <c r="C2720" i="1"/>
  <c r="J2720" i="1"/>
  <c r="K2720" i="1"/>
  <c r="M2720" i="1"/>
  <c r="AB2720" i="1"/>
  <c r="AF2720" i="1"/>
  <c r="AG2720" i="1"/>
  <c r="AI2720" i="1"/>
  <c r="AJ2720" i="1"/>
  <c r="AL2720" i="1"/>
  <c r="AM2720" i="1"/>
  <c r="AQ2720" i="1"/>
  <c r="AS2720" i="1"/>
  <c r="A2721" i="1"/>
  <c r="B2721" i="1"/>
  <c r="C2721" i="1"/>
  <c r="J2721" i="1"/>
  <c r="K2721" i="1"/>
  <c r="M2721" i="1"/>
  <c r="AB2721" i="1"/>
  <c r="AF2721" i="1"/>
  <c r="AG2721" i="1"/>
  <c r="AI2721" i="1"/>
  <c r="AJ2721" i="1"/>
  <c r="AL2721" i="1"/>
  <c r="AM2721" i="1"/>
  <c r="AQ2721" i="1"/>
  <c r="AS2721" i="1"/>
  <c r="A2722" i="1"/>
  <c r="B2722" i="1"/>
  <c r="C2722" i="1"/>
  <c r="J2722" i="1"/>
  <c r="K2722" i="1"/>
  <c r="M2722" i="1"/>
  <c r="AB2722" i="1"/>
  <c r="AF2722" i="1"/>
  <c r="AG2722" i="1"/>
  <c r="AI2722" i="1"/>
  <c r="AJ2722" i="1"/>
  <c r="AL2722" i="1"/>
  <c r="AM2722" i="1"/>
  <c r="AQ2722" i="1"/>
  <c r="AS2722" i="1"/>
  <c r="A2723" i="1"/>
  <c r="B2723" i="1"/>
  <c r="C2723" i="1"/>
  <c r="J2723" i="1"/>
  <c r="K2723" i="1"/>
  <c r="M2723" i="1"/>
  <c r="AB2723" i="1"/>
  <c r="AF2723" i="1"/>
  <c r="AG2723" i="1"/>
  <c r="AI2723" i="1"/>
  <c r="AJ2723" i="1"/>
  <c r="AL2723" i="1"/>
  <c r="AM2723" i="1"/>
  <c r="AQ2723" i="1"/>
  <c r="AS2723" i="1"/>
  <c r="A2724" i="1"/>
  <c r="B2724" i="1"/>
  <c r="C2724" i="1"/>
  <c r="J2724" i="1"/>
  <c r="K2724" i="1"/>
  <c r="M2724" i="1"/>
  <c r="AB2724" i="1"/>
  <c r="AF2724" i="1"/>
  <c r="AG2724" i="1"/>
  <c r="AI2724" i="1"/>
  <c r="AJ2724" i="1"/>
  <c r="AL2724" i="1"/>
  <c r="AM2724" i="1"/>
  <c r="AQ2724" i="1"/>
  <c r="AS2724" i="1"/>
  <c r="A2725" i="1"/>
  <c r="B2725" i="1"/>
  <c r="C2725" i="1"/>
  <c r="J2725" i="1"/>
  <c r="K2725" i="1"/>
  <c r="M2725" i="1"/>
  <c r="AB2725" i="1"/>
  <c r="AF2725" i="1"/>
  <c r="AG2725" i="1"/>
  <c r="AI2725" i="1"/>
  <c r="AJ2725" i="1"/>
  <c r="AL2725" i="1"/>
  <c r="AM2725" i="1"/>
  <c r="AQ2725" i="1"/>
  <c r="AS2725" i="1"/>
  <c r="A2726" i="1"/>
  <c r="B2726" i="1"/>
  <c r="C2726" i="1"/>
  <c r="J2726" i="1"/>
  <c r="K2726" i="1"/>
  <c r="M2726" i="1"/>
  <c r="AB2726" i="1"/>
  <c r="AF2726" i="1"/>
  <c r="AG2726" i="1"/>
  <c r="AI2726" i="1"/>
  <c r="AJ2726" i="1"/>
  <c r="AL2726" i="1"/>
  <c r="AM2726" i="1"/>
  <c r="AQ2726" i="1"/>
  <c r="AS2726" i="1"/>
  <c r="A2727" i="1"/>
  <c r="B2727" i="1"/>
  <c r="C2727" i="1"/>
  <c r="J2727" i="1"/>
  <c r="K2727" i="1"/>
  <c r="M2727" i="1"/>
  <c r="AB2727" i="1"/>
  <c r="AF2727" i="1"/>
  <c r="AG2727" i="1"/>
  <c r="AI2727" i="1"/>
  <c r="AJ2727" i="1"/>
  <c r="AL2727" i="1"/>
  <c r="AM2727" i="1"/>
  <c r="AQ2727" i="1"/>
  <c r="AS2727" i="1"/>
  <c r="A2728" i="1"/>
  <c r="B2728" i="1"/>
  <c r="C2728" i="1"/>
  <c r="J2728" i="1"/>
  <c r="K2728" i="1"/>
  <c r="M2728" i="1"/>
  <c r="AB2728" i="1"/>
  <c r="AF2728" i="1"/>
  <c r="AG2728" i="1"/>
  <c r="AI2728" i="1"/>
  <c r="AJ2728" i="1"/>
  <c r="AL2728" i="1"/>
  <c r="AM2728" i="1"/>
  <c r="AQ2728" i="1"/>
  <c r="AS2728" i="1"/>
  <c r="A2729" i="1"/>
  <c r="B2729" i="1"/>
  <c r="C2729" i="1"/>
  <c r="J2729" i="1"/>
  <c r="K2729" i="1"/>
  <c r="M2729" i="1"/>
  <c r="AB2729" i="1"/>
  <c r="AF2729" i="1"/>
  <c r="AG2729" i="1"/>
  <c r="AI2729" i="1"/>
  <c r="AJ2729" i="1"/>
  <c r="AL2729" i="1"/>
  <c r="AM2729" i="1"/>
  <c r="AQ2729" i="1"/>
  <c r="AS2729" i="1"/>
  <c r="A2730" i="1"/>
  <c r="B2730" i="1"/>
  <c r="C2730" i="1"/>
  <c r="J2730" i="1"/>
  <c r="K2730" i="1"/>
  <c r="M2730" i="1"/>
  <c r="AB2730" i="1"/>
  <c r="AF2730" i="1"/>
  <c r="AG2730" i="1"/>
  <c r="AI2730" i="1"/>
  <c r="AJ2730" i="1"/>
  <c r="AL2730" i="1"/>
  <c r="AM2730" i="1"/>
  <c r="AQ2730" i="1"/>
  <c r="AS2730" i="1"/>
  <c r="A2731" i="1"/>
  <c r="B2731" i="1"/>
  <c r="C2731" i="1"/>
  <c r="J2731" i="1"/>
  <c r="K2731" i="1"/>
  <c r="M2731" i="1"/>
  <c r="AB2731" i="1"/>
  <c r="AF2731" i="1"/>
  <c r="AG2731" i="1"/>
  <c r="AI2731" i="1"/>
  <c r="AJ2731" i="1"/>
  <c r="AL2731" i="1"/>
  <c r="AM2731" i="1"/>
  <c r="AQ2731" i="1"/>
  <c r="AS2731" i="1"/>
  <c r="A2732" i="1"/>
  <c r="B2732" i="1"/>
  <c r="C2732" i="1"/>
  <c r="J2732" i="1"/>
  <c r="K2732" i="1"/>
  <c r="M2732" i="1"/>
  <c r="AB2732" i="1"/>
  <c r="AF2732" i="1"/>
  <c r="AG2732" i="1"/>
  <c r="AI2732" i="1"/>
  <c r="AJ2732" i="1"/>
  <c r="AL2732" i="1"/>
  <c r="AM2732" i="1"/>
  <c r="AQ2732" i="1"/>
  <c r="AS2732" i="1"/>
  <c r="A2733" i="1"/>
  <c r="B2733" i="1"/>
  <c r="C2733" i="1"/>
  <c r="J2733" i="1"/>
  <c r="K2733" i="1"/>
  <c r="M2733" i="1"/>
  <c r="AB2733" i="1"/>
  <c r="AF2733" i="1"/>
  <c r="AG2733" i="1"/>
  <c r="AI2733" i="1"/>
  <c r="AJ2733" i="1"/>
  <c r="AL2733" i="1"/>
  <c r="AM2733" i="1"/>
  <c r="AQ2733" i="1"/>
  <c r="AS2733" i="1"/>
  <c r="A2734" i="1"/>
  <c r="B2734" i="1"/>
  <c r="C2734" i="1"/>
  <c r="J2734" i="1"/>
  <c r="K2734" i="1"/>
  <c r="M2734" i="1"/>
  <c r="AB2734" i="1"/>
  <c r="AF2734" i="1"/>
  <c r="AG2734" i="1"/>
  <c r="AI2734" i="1"/>
  <c r="AJ2734" i="1"/>
  <c r="AL2734" i="1"/>
  <c r="AM2734" i="1"/>
  <c r="AQ2734" i="1"/>
  <c r="AS2734" i="1"/>
  <c r="A2735" i="1"/>
  <c r="B2735" i="1"/>
  <c r="C2735" i="1"/>
  <c r="J2735" i="1"/>
  <c r="K2735" i="1"/>
  <c r="M2735" i="1"/>
  <c r="AB2735" i="1"/>
  <c r="AF2735" i="1"/>
  <c r="AG2735" i="1"/>
  <c r="AI2735" i="1"/>
  <c r="AJ2735" i="1"/>
  <c r="AL2735" i="1"/>
  <c r="AM2735" i="1"/>
  <c r="AQ2735" i="1"/>
  <c r="AS2735" i="1"/>
  <c r="A2736" i="1"/>
  <c r="B2736" i="1"/>
  <c r="C2736" i="1"/>
  <c r="J2736" i="1"/>
  <c r="K2736" i="1"/>
  <c r="M2736" i="1"/>
  <c r="AB2736" i="1"/>
  <c r="AF2736" i="1"/>
  <c r="AG2736" i="1"/>
  <c r="AI2736" i="1"/>
  <c r="AJ2736" i="1"/>
  <c r="AL2736" i="1"/>
  <c r="AM2736" i="1"/>
  <c r="AQ2736" i="1"/>
  <c r="AS2736" i="1"/>
  <c r="A2737" i="1"/>
  <c r="B2737" i="1"/>
  <c r="C2737" i="1"/>
  <c r="J2737" i="1"/>
  <c r="K2737" i="1"/>
  <c r="M2737" i="1"/>
  <c r="AB2737" i="1"/>
  <c r="AF2737" i="1"/>
  <c r="AG2737" i="1"/>
  <c r="AI2737" i="1"/>
  <c r="AJ2737" i="1"/>
  <c r="AL2737" i="1"/>
  <c r="AM2737" i="1"/>
  <c r="AQ2737" i="1"/>
  <c r="AS2737" i="1"/>
  <c r="A2738" i="1"/>
  <c r="B2738" i="1"/>
  <c r="C2738" i="1"/>
  <c r="J2738" i="1"/>
  <c r="K2738" i="1"/>
  <c r="M2738" i="1"/>
  <c r="AB2738" i="1"/>
  <c r="AF2738" i="1"/>
  <c r="AG2738" i="1"/>
  <c r="AI2738" i="1"/>
  <c r="AJ2738" i="1"/>
  <c r="AL2738" i="1"/>
  <c r="AM2738" i="1"/>
  <c r="AQ2738" i="1"/>
  <c r="AS2738" i="1"/>
  <c r="A2739" i="1"/>
  <c r="B2739" i="1"/>
  <c r="C2739" i="1"/>
  <c r="J2739" i="1"/>
  <c r="K2739" i="1"/>
  <c r="M2739" i="1"/>
  <c r="AB2739" i="1"/>
  <c r="AF2739" i="1"/>
  <c r="AG2739" i="1"/>
  <c r="AI2739" i="1"/>
  <c r="AJ2739" i="1"/>
  <c r="AL2739" i="1"/>
  <c r="AM2739" i="1"/>
  <c r="AQ2739" i="1"/>
  <c r="AS2739" i="1"/>
  <c r="A2740" i="1"/>
  <c r="B2740" i="1"/>
  <c r="C2740" i="1"/>
  <c r="J2740" i="1"/>
  <c r="K2740" i="1"/>
  <c r="M2740" i="1"/>
  <c r="AB2740" i="1"/>
  <c r="AF2740" i="1"/>
  <c r="AG2740" i="1"/>
  <c r="AI2740" i="1"/>
  <c r="AJ2740" i="1"/>
  <c r="AL2740" i="1"/>
  <c r="AM2740" i="1"/>
  <c r="AQ2740" i="1"/>
  <c r="AS2740" i="1"/>
  <c r="A2741" i="1"/>
  <c r="B2741" i="1"/>
  <c r="C2741" i="1"/>
  <c r="J2741" i="1"/>
  <c r="K2741" i="1"/>
  <c r="M2741" i="1"/>
  <c r="AB2741" i="1"/>
  <c r="AF2741" i="1"/>
  <c r="AG2741" i="1"/>
  <c r="AI2741" i="1"/>
  <c r="AJ2741" i="1"/>
  <c r="AL2741" i="1"/>
  <c r="AM2741" i="1"/>
  <c r="AQ2741" i="1"/>
  <c r="AS2741" i="1"/>
  <c r="A2742" i="1"/>
  <c r="B2742" i="1"/>
  <c r="C2742" i="1"/>
  <c r="J2742" i="1"/>
  <c r="K2742" i="1"/>
  <c r="M2742" i="1"/>
  <c r="AB2742" i="1"/>
  <c r="AF2742" i="1"/>
  <c r="AG2742" i="1"/>
  <c r="AI2742" i="1"/>
  <c r="AJ2742" i="1"/>
  <c r="AL2742" i="1"/>
  <c r="AM2742" i="1"/>
  <c r="AQ2742" i="1"/>
  <c r="AS2742" i="1"/>
  <c r="A2743" i="1"/>
  <c r="B2743" i="1"/>
  <c r="C2743" i="1"/>
  <c r="J2743" i="1"/>
  <c r="K2743" i="1"/>
  <c r="M2743" i="1"/>
  <c r="AB2743" i="1"/>
  <c r="AF2743" i="1"/>
  <c r="AG2743" i="1"/>
  <c r="AI2743" i="1"/>
  <c r="AJ2743" i="1"/>
  <c r="AL2743" i="1"/>
  <c r="AM2743" i="1"/>
  <c r="AQ2743" i="1"/>
  <c r="AS2743" i="1"/>
  <c r="A2744" i="1"/>
  <c r="B2744" i="1"/>
  <c r="C2744" i="1"/>
  <c r="J2744" i="1"/>
  <c r="K2744" i="1"/>
  <c r="M2744" i="1"/>
  <c r="AB2744" i="1"/>
  <c r="AF2744" i="1"/>
  <c r="AG2744" i="1"/>
  <c r="AI2744" i="1"/>
  <c r="AJ2744" i="1"/>
  <c r="AL2744" i="1"/>
  <c r="AM2744" i="1"/>
  <c r="AQ2744" i="1"/>
  <c r="AS2744" i="1"/>
  <c r="A2745" i="1"/>
  <c r="B2745" i="1"/>
  <c r="C2745" i="1"/>
  <c r="J2745" i="1"/>
  <c r="K2745" i="1"/>
  <c r="M2745" i="1"/>
  <c r="AB2745" i="1"/>
  <c r="AF2745" i="1"/>
  <c r="AG2745" i="1"/>
  <c r="AI2745" i="1"/>
  <c r="AJ2745" i="1"/>
  <c r="AL2745" i="1"/>
  <c r="AM2745" i="1"/>
  <c r="AQ2745" i="1"/>
  <c r="AS2745" i="1"/>
  <c r="A2746" i="1"/>
  <c r="B2746" i="1"/>
  <c r="C2746" i="1"/>
  <c r="J2746" i="1"/>
  <c r="K2746" i="1"/>
  <c r="M2746" i="1"/>
  <c r="AB2746" i="1"/>
  <c r="AF2746" i="1"/>
  <c r="AG2746" i="1"/>
  <c r="AI2746" i="1"/>
  <c r="AJ2746" i="1"/>
  <c r="AL2746" i="1"/>
  <c r="AM2746" i="1"/>
  <c r="AQ2746" i="1"/>
  <c r="AS2746" i="1"/>
  <c r="A2747" i="1"/>
  <c r="B2747" i="1"/>
  <c r="C2747" i="1"/>
  <c r="J2747" i="1"/>
  <c r="K2747" i="1"/>
  <c r="M2747" i="1"/>
  <c r="AB2747" i="1"/>
  <c r="AF2747" i="1"/>
  <c r="AG2747" i="1"/>
  <c r="AI2747" i="1"/>
  <c r="AJ2747" i="1"/>
  <c r="AL2747" i="1"/>
  <c r="AM2747" i="1"/>
  <c r="AQ2747" i="1"/>
  <c r="AS2747" i="1"/>
  <c r="A2748" i="1"/>
  <c r="B2748" i="1"/>
  <c r="C2748" i="1"/>
  <c r="J2748" i="1"/>
  <c r="K2748" i="1"/>
  <c r="M2748" i="1"/>
  <c r="AB2748" i="1"/>
  <c r="AF2748" i="1"/>
  <c r="AG2748" i="1"/>
  <c r="AI2748" i="1"/>
  <c r="AJ2748" i="1"/>
  <c r="AL2748" i="1"/>
  <c r="AM2748" i="1"/>
  <c r="AQ2748" i="1"/>
  <c r="AS2748" i="1"/>
  <c r="A2749" i="1"/>
  <c r="B2749" i="1"/>
  <c r="C2749" i="1"/>
  <c r="J2749" i="1"/>
  <c r="K2749" i="1"/>
  <c r="M2749" i="1"/>
  <c r="AB2749" i="1"/>
  <c r="AF2749" i="1"/>
  <c r="AG2749" i="1"/>
  <c r="AI2749" i="1"/>
  <c r="AJ2749" i="1"/>
  <c r="AL2749" i="1"/>
  <c r="AM2749" i="1"/>
  <c r="AQ2749" i="1"/>
  <c r="AS2749" i="1"/>
  <c r="A2750" i="1"/>
  <c r="B2750" i="1"/>
  <c r="C2750" i="1"/>
  <c r="J2750" i="1"/>
  <c r="K2750" i="1"/>
  <c r="M2750" i="1"/>
  <c r="AB2750" i="1"/>
  <c r="AF2750" i="1"/>
  <c r="AG2750" i="1"/>
  <c r="AI2750" i="1"/>
  <c r="AJ2750" i="1"/>
  <c r="AL2750" i="1"/>
  <c r="AM2750" i="1"/>
  <c r="AQ2750" i="1"/>
  <c r="AS2750" i="1"/>
  <c r="A2751" i="1"/>
  <c r="B2751" i="1"/>
  <c r="C2751" i="1"/>
  <c r="J2751" i="1"/>
  <c r="K2751" i="1"/>
  <c r="M2751" i="1"/>
  <c r="AB2751" i="1"/>
  <c r="AF2751" i="1"/>
  <c r="AG2751" i="1"/>
  <c r="AI2751" i="1"/>
  <c r="AJ2751" i="1"/>
  <c r="AL2751" i="1"/>
  <c r="AM2751" i="1"/>
  <c r="AQ2751" i="1"/>
  <c r="AS2751" i="1"/>
  <c r="A2752" i="1"/>
  <c r="B2752" i="1"/>
  <c r="C2752" i="1"/>
  <c r="J2752" i="1"/>
  <c r="K2752" i="1"/>
  <c r="M2752" i="1"/>
  <c r="AB2752" i="1"/>
  <c r="AF2752" i="1"/>
  <c r="AG2752" i="1"/>
  <c r="AI2752" i="1"/>
  <c r="AJ2752" i="1"/>
  <c r="AL2752" i="1"/>
  <c r="AM2752" i="1"/>
  <c r="AQ2752" i="1"/>
  <c r="AS2752" i="1"/>
  <c r="A2753" i="1"/>
  <c r="B2753" i="1"/>
  <c r="C2753" i="1"/>
  <c r="J2753" i="1"/>
  <c r="K2753" i="1"/>
  <c r="M2753" i="1"/>
  <c r="AB2753" i="1"/>
  <c r="AF2753" i="1"/>
  <c r="AG2753" i="1"/>
  <c r="AI2753" i="1"/>
  <c r="AJ2753" i="1"/>
  <c r="AL2753" i="1"/>
  <c r="AM2753" i="1"/>
  <c r="AQ2753" i="1"/>
  <c r="AS2753" i="1"/>
  <c r="A2754" i="1"/>
  <c r="B2754" i="1"/>
  <c r="C2754" i="1"/>
  <c r="J2754" i="1"/>
  <c r="K2754" i="1"/>
  <c r="M2754" i="1"/>
  <c r="AB2754" i="1"/>
  <c r="AF2754" i="1"/>
  <c r="AG2754" i="1"/>
  <c r="AI2754" i="1"/>
  <c r="AJ2754" i="1"/>
  <c r="AL2754" i="1"/>
  <c r="AM2754" i="1"/>
  <c r="AQ2754" i="1"/>
  <c r="AS2754" i="1"/>
  <c r="A2755" i="1"/>
  <c r="B2755" i="1"/>
  <c r="C2755" i="1"/>
  <c r="J2755" i="1"/>
  <c r="K2755" i="1"/>
  <c r="M2755" i="1"/>
  <c r="AB2755" i="1"/>
  <c r="AF2755" i="1"/>
  <c r="AG2755" i="1"/>
  <c r="AI2755" i="1"/>
  <c r="AJ2755" i="1"/>
  <c r="AL2755" i="1"/>
  <c r="AM2755" i="1"/>
  <c r="AQ2755" i="1"/>
  <c r="AS2755" i="1"/>
  <c r="A2756" i="1"/>
  <c r="B2756" i="1"/>
  <c r="C2756" i="1"/>
  <c r="J2756" i="1"/>
  <c r="K2756" i="1"/>
  <c r="M2756" i="1"/>
  <c r="AB2756" i="1"/>
  <c r="AF2756" i="1"/>
  <c r="AG2756" i="1"/>
  <c r="AI2756" i="1"/>
  <c r="AJ2756" i="1"/>
  <c r="AL2756" i="1"/>
  <c r="AM2756" i="1"/>
  <c r="AQ2756" i="1"/>
  <c r="AS2756" i="1"/>
  <c r="A2757" i="1"/>
  <c r="B2757" i="1"/>
  <c r="C2757" i="1"/>
  <c r="J2757" i="1"/>
  <c r="K2757" i="1"/>
  <c r="M2757" i="1"/>
  <c r="AB2757" i="1"/>
  <c r="AF2757" i="1"/>
  <c r="AG2757" i="1"/>
  <c r="AI2757" i="1"/>
  <c r="AJ2757" i="1"/>
  <c r="AL2757" i="1"/>
  <c r="AM2757" i="1"/>
  <c r="AQ2757" i="1"/>
  <c r="AS2757" i="1"/>
  <c r="A2758" i="1"/>
  <c r="B2758" i="1"/>
  <c r="C2758" i="1"/>
  <c r="J2758" i="1"/>
  <c r="K2758" i="1"/>
  <c r="M2758" i="1"/>
  <c r="AB2758" i="1"/>
  <c r="AF2758" i="1"/>
  <c r="AG2758" i="1"/>
  <c r="AI2758" i="1"/>
  <c r="AJ2758" i="1"/>
  <c r="AL2758" i="1"/>
  <c r="AM2758" i="1"/>
  <c r="AQ2758" i="1"/>
  <c r="AS2758" i="1"/>
  <c r="A2759" i="1"/>
  <c r="B2759" i="1"/>
  <c r="C2759" i="1"/>
  <c r="J2759" i="1"/>
  <c r="K2759" i="1"/>
  <c r="M2759" i="1"/>
  <c r="AB2759" i="1"/>
  <c r="AF2759" i="1"/>
  <c r="AG2759" i="1"/>
  <c r="AI2759" i="1"/>
  <c r="AJ2759" i="1"/>
  <c r="AL2759" i="1"/>
  <c r="AM2759" i="1"/>
  <c r="AQ2759" i="1"/>
  <c r="AS2759" i="1"/>
  <c r="A2760" i="1"/>
  <c r="B2760" i="1"/>
  <c r="C2760" i="1"/>
  <c r="J2760" i="1"/>
  <c r="K2760" i="1"/>
  <c r="M2760" i="1"/>
  <c r="AB2760" i="1"/>
  <c r="AF2760" i="1"/>
  <c r="AG2760" i="1"/>
  <c r="AI2760" i="1"/>
  <c r="AJ2760" i="1"/>
  <c r="AL2760" i="1"/>
  <c r="AM2760" i="1"/>
  <c r="AQ2760" i="1"/>
  <c r="AS2760" i="1"/>
  <c r="A2761" i="1"/>
  <c r="B2761" i="1"/>
  <c r="C2761" i="1"/>
  <c r="J2761" i="1"/>
  <c r="K2761" i="1"/>
  <c r="M2761" i="1"/>
  <c r="AB2761" i="1"/>
  <c r="AF2761" i="1"/>
  <c r="AG2761" i="1"/>
  <c r="AI2761" i="1"/>
  <c r="AJ2761" i="1"/>
  <c r="AL2761" i="1"/>
  <c r="AM2761" i="1"/>
  <c r="AQ2761" i="1"/>
  <c r="AS2761" i="1"/>
  <c r="A2762" i="1"/>
  <c r="B2762" i="1"/>
  <c r="C2762" i="1"/>
  <c r="J2762" i="1"/>
  <c r="K2762" i="1"/>
  <c r="M2762" i="1"/>
  <c r="AB2762" i="1"/>
  <c r="AF2762" i="1"/>
  <c r="AG2762" i="1"/>
  <c r="AI2762" i="1"/>
  <c r="AJ2762" i="1"/>
  <c r="AL2762" i="1"/>
  <c r="AM2762" i="1"/>
  <c r="AQ2762" i="1"/>
  <c r="AS2762" i="1"/>
  <c r="A2763" i="1"/>
  <c r="B2763" i="1"/>
  <c r="C2763" i="1"/>
  <c r="J2763" i="1"/>
  <c r="K2763" i="1"/>
  <c r="M2763" i="1"/>
  <c r="AB2763" i="1"/>
  <c r="AF2763" i="1"/>
  <c r="AG2763" i="1"/>
  <c r="AI2763" i="1"/>
  <c r="AJ2763" i="1"/>
  <c r="AL2763" i="1"/>
  <c r="AM2763" i="1"/>
  <c r="AQ2763" i="1"/>
  <c r="AS2763" i="1"/>
  <c r="A2764" i="1"/>
  <c r="B2764" i="1"/>
  <c r="C2764" i="1"/>
  <c r="J2764" i="1"/>
  <c r="K2764" i="1"/>
  <c r="M2764" i="1"/>
  <c r="AB2764" i="1"/>
  <c r="AF2764" i="1"/>
  <c r="AG2764" i="1"/>
  <c r="AI2764" i="1"/>
  <c r="AJ2764" i="1"/>
  <c r="AL2764" i="1"/>
  <c r="AM2764" i="1"/>
  <c r="AQ2764" i="1"/>
  <c r="AS2764" i="1"/>
  <c r="A2765" i="1"/>
  <c r="B2765" i="1"/>
  <c r="C2765" i="1"/>
  <c r="J2765" i="1"/>
  <c r="K2765" i="1"/>
  <c r="M2765" i="1"/>
  <c r="AB2765" i="1"/>
  <c r="AF2765" i="1"/>
  <c r="AG2765" i="1"/>
  <c r="AI2765" i="1"/>
  <c r="AJ2765" i="1"/>
  <c r="AL2765" i="1"/>
  <c r="AM2765" i="1"/>
  <c r="AQ2765" i="1"/>
  <c r="AS2765" i="1"/>
  <c r="A2766" i="1"/>
  <c r="B2766" i="1"/>
  <c r="C2766" i="1"/>
  <c r="J2766" i="1"/>
  <c r="K2766" i="1"/>
  <c r="M2766" i="1"/>
  <c r="AB2766" i="1"/>
  <c r="AF2766" i="1"/>
  <c r="AG2766" i="1"/>
  <c r="AI2766" i="1"/>
  <c r="AJ2766" i="1"/>
  <c r="AL2766" i="1"/>
  <c r="AM2766" i="1"/>
  <c r="AQ2766" i="1"/>
  <c r="AS2766" i="1"/>
  <c r="A2767" i="1"/>
  <c r="B2767" i="1"/>
  <c r="C2767" i="1"/>
  <c r="J2767" i="1"/>
  <c r="K2767" i="1"/>
  <c r="M2767" i="1"/>
  <c r="AB2767" i="1"/>
  <c r="AF2767" i="1"/>
  <c r="AG2767" i="1"/>
  <c r="AI2767" i="1"/>
  <c r="AJ2767" i="1"/>
  <c r="AL2767" i="1"/>
  <c r="AM2767" i="1"/>
  <c r="AQ2767" i="1"/>
  <c r="AS2767" i="1"/>
  <c r="A2768" i="1"/>
  <c r="B2768" i="1"/>
  <c r="C2768" i="1"/>
  <c r="J2768" i="1"/>
  <c r="K2768" i="1"/>
  <c r="M2768" i="1"/>
  <c r="AB2768" i="1"/>
  <c r="AF2768" i="1"/>
  <c r="AG2768" i="1"/>
  <c r="AI2768" i="1"/>
  <c r="AJ2768" i="1"/>
  <c r="AL2768" i="1"/>
  <c r="AM2768" i="1"/>
  <c r="AQ2768" i="1"/>
  <c r="AS2768" i="1"/>
  <c r="A2769" i="1"/>
  <c r="B2769" i="1"/>
  <c r="C2769" i="1"/>
  <c r="J2769" i="1"/>
  <c r="K2769" i="1"/>
  <c r="M2769" i="1"/>
  <c r="AB2769" i="1"/>
  <c r="AF2769" i="1"/>
  <c r="AG2769" i="1"/>
  <c r="AI2769" i="1"/>
  <c r="AJ2769" i="1"/>
  <c r="AL2769" i="1"/>
  <c r="AM2769" i="1"/>
  <c r="AQ2769" i="1"/>
  <c r="AS2769" i="1"/>
  <c r="A2770" i="1"/>
  <c r="B2770" i="1"/>
  <c r="C2770" i="1"/>
  <c r="J2770" i="1"/>
  <c r="K2770" i="1"/>
  <c r="M2770" i="1"/>
  <c r="AB2770" i="1"/>
  <c r="AF2770" i="1"/>
  <c r="AG2770" i="1"/>
  <c r="AI2770" i="1"/>
  <c r="AJ2770" i="1"/>
  <c r="AL2770" i="1"/>
  <c r="AM2770" i="1"/>
  <c r="AQ2770" i="1"/>
  <c r="AS2770" i="1"/>
  <c r="A2771" i="1"/>
  <c r="B2771" i="1"/>
  <c r="C2771" i="1"/>
  <c r="J2771" i="1"/>
  <c r="K2771" i="1"/>
  <c r="M2771" i="1"/>
  <c r="AB2771" i="1"/>
  <c r="AF2771" i="1"/>
  <c r="AG2771" i="1"/>
  <c r="AI2771" i="1"/>
  <c r="AJ2771" i="1"/>
  <c r="AL2771" i="1"/>
  <c r="AM2771" i="1"/>
  <c r="AQ2771" i="1"/>
  <c r="AS2771" i="1"/>
  <c r="A2772" i="1"/>
  <c r="B2772" i="1"/>
  <c r="C2772" i="1"/>
  <c r="J2772" i="1"/>
  <c r="K2772" i="1"/>
  <c r="M2772" i="1"/>
  <c r="AB2772" i="1"/>
  <c r="AF2772" i="1"/>
  <c r="AG2772" i="1"/>
  <c r="AI2772" i="1"/>
  <c r="AJ2772" i="1"/>
  <c r="AL2772" i="1"/>
  <c r="AM2772" i="1"/>
  <c r="AQ2772" i="1"/>
  <c r="AS2772" i="1"/>
  <c r="A2773" i="1"/>
  <c r="B2773" i="1"/>
  <c r="C2773" i="1"/>
  <c r="J2773" i="1"/>
  <c r="K2773" i="1"/>
  <c r="M2773" i="1"/>
  <c r="AB2773" i="1"/>
  <c r="AF2773" i="1"/>
  <c r="AG2773" i="1"/>
  <c r="AI2773" i="1"/>
  <c r="AJ2773" i="1"/>
  <c r="AL2773" i="1"/>
  <c r="AM2773" i="1"/>
  <c r="AQ2773" i="1"/>
  <c r="AS2773" i="1"/>
  <c r="A2774" i="1"/>
  <c r="B2774" i="1"/>
  <c r="C2774" i="1"/>
  <c r="J2774" i="1"/>
  <c r="K2774" i="1"/>
  <c r="M2774" i="1"/>
  <c r="AB2774" i="1"/>
  <c r="AF2774" i="1"/>
  <c r="AG2774" i="1"/>
  <c r="AI2774" i="1"/>
  <c r="AJ2774" i="1"/>
  <c r="AL2774" i="1"/>
  <c r="AM2774" i="1"/>
  <c r="AQ2774" i="1"/>
  <c r="AS2774" i="1"/>
  <c r="A2775" i="1"/>
  <c r="B2775" i="1"/>
  <c r="C2775" i="1"/>
  <c r="J2775" i="1"/>
  <c r="K2775" i="1"/>
  <c r="M2775" i="1"/>
  <c r="AB2775" i="1"/>
  <c r="AF2775" i="1"/>
  <c r="AG2775" i="1"/>
  <c r="AI2775" i="1"/>
  <c r="AJ2775" i="1"/>
  <c r="AL2775" i="1"/>
  <c r="AM2775" i="1"/>
  <c r="AQ2775" i="1"/>
  <c r="AS2775" i="1"/>
  <c r="A2776" i="1"/>
  <c r="B2776" i="1"/>
  <c r="C2776" i="1"/>
  <c r="J2776" i="1"/>
  <c r="K2776" i="1"/>
  <c r="M2776" i="1"/>
  <c r="AB2776" i="1"/>
  <c r="AF2776" i="1"/>
  <c r="AG2776" i="1"/>
  <c r="AI2776" i="1"/>
  <c r="AJ2776" i="1"/>
  <c r="AL2776" i="1"/>
  <c r="AM2776" i="1"/>
  <c r="AQ2776" i="1"/>
  <c r="AS2776" i="1"/>
  <c r="A2777" i="1"/>
  <c r="B2777" i="1"/>
  <c r="C2777" i="1"/>
  <c r="J2777" i="1"/>
  <c r="K2777" i="1"/>
  <c r="M2777" i="1"/>
  <c r="AB2777" i="1"/>
  <c r="AF2777" i="1"/>
  <c r="AG2777" i="1"/>
  <c r="AI2777" i="1"/>
  <c r="AJ2777" i="1"/>
  <c r="AL2777" i="1"/>
  <c r="AM2777" i="1"/>
  <c r="AQ2777" i="1"/>
  <c r="AS2777" i="1"/>
  <c r="A2778" i="1"/>
  <c r="B2778" i="1"/>
  <c r="C2778" i="1"/>
  <c r="J2778" i="1"/>
  <c r="K2778" i="1"/>
  <c r="M2778" i="1"/>
  <c r="AB2778" i="1"/>
  <c r="AF2778" i="1"/>
  <c r="AG2778" i="1"/>
  <c r="AI2778" i="1"/>
  <c r="AJ2778" i="1"/>
  <c r="AL2778" i="1"/>
  <c r="AM2778" i="1"/>
  <c r="AQ2778" i="1"/>
  <c r="AS2778" i="1"/>
  <c r="A2779" i="1"/>
  <c r="B2779" i="1"/>
  <c r="C2779" i="1"/>
  <c r="J2779" i="1"/>
  <c r="K2779" i="1"/>
  <c r="M2779" i="1"/>
  <c r="AB2779" i="1"/>
  <c r="AF2779" i="1"/>
  <c r="AG2779" i="1"/>
  <c r="AI2779" i="1"/>
  <c r="AJ2779" i="1"/>
  <c r="AL2779" i="1"/>
  <c r="AM2779" i="1"/>
  <c r="AQ2779" i="1"/>
  <c r="AS2779" i="1"/>
  <c r="A2780" i="1"/>
  <c r="B2780" i="1"/>
  <c r="C2780" i="1"/>
  <c r="J2780" i="1"/>
  <c r="K2780" i="1"/>
  <c r="M2780" i="1"/>
  <c r="AB2780" i="1"/>
  <c r="AF2780" i="1"/>
  <c r="AG2780" i="1"/>
  <c r="AI2780" i="1"/>
  <c r="AJ2780" i="1"/>
  <c r="AL2780" i="1"/>
  <c r="AM2780" i="1"/>
  <c r="AQ2780" i="1"/>
  <c r="AS2780" i="1"/>
  <c r="A2781" i="1"/>
  <c r="B2781" i="1"/>
  <c r="C2781" i="1"/>
  <c r="J2781" i="1"/>
  <c r="K2781" i="1"/>
  <c r="M2781" i="1"/>
  <c r="AB2781" i="1"/>
  <c r="AF2781" i="1"/>
  <c r="AG2781" i="1"/>
  <c r="AI2781" i="1"/>
  <c r="AJ2781" i="1"/>
  <c r="AL2781" i="1"/>
  <c r="AM2781" i="1"/>
  <c r="AQ2781" i="1"/>
  <c r="AS2781" i="1"/>
  <c r="A2782" i="1"/>
  <c r="B2782" i="1"/>
  <c r="C2782" i="1"/>
  <c r="J2782" i="1"/>
  <c r="K2782" i="1"/>
  <c r="M2782" i="1"/>
  <c r="AB2782" i="1"/>
  <c r="AF2782" i="1"/>
  <c r="AI2782" i="1"/>
  <c r="AJ2782" i="1"/>
  <c r="AL2782" i="1"/>
  <c r="AM2782" i="1"/>
  <c r="AQ2782" i="1"/>
  <c r="AS2782" i="1"/>
  <c r="A2783" i="1"/>
  <c r="B2783" i="1"/>
  <c r="C2783" i="1"/>
  <c r="J2783" i="1"/>
  <c r="K2783" i="1"/>
  <c r="M2783" i="1"/>
  <c r="AB2783" i="1"/>
  <c r="AF2783" i="1"/>
  <c r="AG2783" i="1"/>
  <c r="AI2783" i="1"/>
  <c r="AJ2783" i="1"/>
  <c r="AL2783" i="1"/>
  <c r="AM2783" i="1"/>
  <c r="AQ2783" i="1"/>
  <c r="AS2783" i="1"/>
  <c r="A2784" i="1"/>
  <c r="B2784" i="1"/>
  <c r="C2784" i="1"/>
  <c r="J2784" i="1"/>
  <c r="K2784" i="1"/>
  <c r="M2784" i="1"/>
  <c r="AB2784" i="1"/>
  <c r="AF2784" i="1"/>
  <c r="AG2784" i="1"/>
  <c r="AI2784" i="1"/>
  <c r="AJ2784" i="1"/>
  <c r="AL2784" i="1"/>
  <c r="AM2784" i="1"/>
  <c r="AQ2784" i="1"/>
  <c r="AS2784" i="1"/>
  <c r="A2785" i="1"/>
  <c r="B2785" i="1"/>
  <c r="C2785" i="1"/>
  <c r="J2785" i="1"/>
  <c r="K2785" i="1"/>
  <c r="M2785" i="1"/>
  <c r="AB2785" i="1"/>
  <c r="AF2785" i="1"/>
  <c r="AG2785" i="1"/>
  <c r="AI2785" i="1"/>
  <c r="AJ2785" i="1"/>
  <c r="AL2785" i="1"/>
  <c r="AM2785" i="1"/>
  <c r="AQ2785" i="1"/>
  <c r="AS2785" i="1"/>
  <c r="A2786" i="1"/>
  <c r="B2786" i="1"/>
  <c r="C2786" i="1"/>
  <c r="J2786" i="1"/>
  <c r="K2786" i="1"/>
  <c r="M2786" i="1"/>
  <c r="AB2786" i="1"/>
  <c r="AF2786" i="1"/>
  <c r="AG2786" i="1"/>
  <c r="AI2786" i="1"/>
  <c r="AJ2786" i="1"/>
  <c r="AL2786" i="1"/>
  <c r="AM2786" i="1"/>
  <c r="AQ2786" i="1"/>
  <c r="AS2786" i="1"/>
  <c r="A2787" i="1"/>
  <c r="B2787" i="1"/>
  <c r="C2787" i="1"/>
  <c r="J2787" i="1"/>
  <c r="K2787" i="1"/>
  <c r="M2787" i="1"/>
  <c r="AB2787" i="1"/>
  <c r="AF2787" i="1"/>
  <c r="AG2787" i="1"/>
  <c r="AI2787" i="1"/>
  <c r="AJ2787" i="1"/>
  <c r="AL2787" i="1"/>
  <c r="AM2787" i="1"/>
  <c r="AQ2787" i="1"/>
  <c r="AS2787" i="1"/>
  <c r="A2788" i="1"/>
  <c r="B2788" i="1"/>
  <c r="C2788" i="1"/>
  <c r="J2788" i="1"/>
  <c r="K2788" i="1"/>
  <c r="M2788" i="1"/>
  <c r="AB2788" i="1"/>
  <c r="AF2788" i="1"/>
  <c r="AG2788" i="1"/>
  <c r="AI2788" i="1"/>
  <c r="AJ2788" i="1"/>
  <c r="AL2788" i="1"/>
  <c r="AM2788" i="1"/>
  <c r="AQ2788" i="1"/>
  <c r="AS2788" i="1"/>
  <c r="A2789" i="1"/>
  <c r="B2789" i="1"/>
  <c r="C2789" i="1"/>
  <c r="J2789" i="1"/>
  <c r="K2789" i="1"/>
  <c r="M2789" i="1"/>
  <c r="AB2789" i="1"/>
  <c r="AF2789" i="1"/>
  <c r="AG2789" i="1"/>
  <c r="AI2789" i="1"/>
  <c r="AJ2789" i="1"/>
  <c r="AL2789" i="1"/>
  <c r="AM2789" i="1"/>
  <c r="AQ2789" i="1"/>
  <c r="AS2789" i="1"/>
  <c r="A2790" i="1"/>
  <c r="B2790" i="1"/>
  <c r="C2790" i="1"/>
  <c r="J2790" i="1"/>
  <c r="K2790" i="1"/>
  <c r="M2790" i="1"/>
  <c r="AB2790" i="1"/>
  <c r="AF2790" i="1"/>
  <c r="AG2790" i="1"/>
  <c r="AI2790" i="1"/>
  <c r="AJ2790" i="1"/>
  <c r="AL2790" i="1"/>
  <c r="AM2790" i="1"/>
  <c r="AQ2790" i="1"/>
  <c r="AS2790" i="1"/>
  <c r="A2791" i="1"/>
  <c r="B2791" i="1"/>
  <c r="C2791" i="1"/>
  <c r="J2791" i="1"/>
  <c r="K2791" i="1"/>
  <c r="M2791" i="1"/>
  <c r="AB2791" i="1"/>
  <c r="AF2791" i="1"/>
  <c r="AG2791" i="1"/>
  <c r="AI2791" i="1"/>
  <c r="AJ2791" i="1"/>
  <c r="AL2791" i="1"/>
  <c r="AM2791" i="1"/>
  <c r="AQ2791" i="1"/>
  <c r="AS2791" i="1"/>
  <c r="A2792" i="1"/>
  <c r="B2792" i="1"/>
  <c r="C2792" i="1"/>
  <c r="J2792" i="1"/>
  <c r="K2792" i="1"/>
  <c r="M2792" i="1"/>
  <c r="AB2792" i="1"/>
  <c r="AF2792" i="1"/>
  <c r="AG2792" i="1"/>
  <c r="AI2792" i="1"/>
  <c r="AJ2792" i="1"/>
  <c r="AL2792" i="1"/>
  <c r="AM2792" i="1"/>
  <c r="AQ2792" i="1"/>
  <c r="AS2792" i="1"/>
  <c r="A2793" i="1"/>
  <c r="B2793" i="1"/>
  <c r="C2793" i="1"/>
  <c r="J2793" i="1"/>
  <c r="K2793" i="1"/>
  <c r="M2793" i="1"/>
  <c r="AB2793" i="1"/>
  <c r="AF2793" i="1"/>
  <c r="AG2793" i="1"/>
  <c r="AI2793" i="1"/>
  <c r="AJ2793" i="1"/>
  <c r="AL2793" i="1"/>
  <c r="AM2793" i="1"/>
  <c r="AQ2793" i="1"/>
  <c r="AS2793" i="1"/>
  <c r="A2794" i="1"/>
  <c r="B2794" i="1"/>
  <c r="C2794" i="1"/>
  <c r="J2794" i="1"/>
  <c r="K2794" i="1"/>
  <c r="M2794" i="1"/>
  <c r="AB2794" i="1"/>
  <c r="AF2794" i="1"/>
  <c r="AG2794" i="1"/>
  <c r="AI2794" i="1"/>
  <c r="AJ2794" i="1"/>
  <c r="AL2794" i="1"/>
  <c r="AM2794" i="1"/>
  <c r="AQ2794" i="1"/>
  <c r="AS2794" i="1"/>
  <c r="A2795" i="1"/>
  <c r="B2795" i="1"/>
  <c r="C2795" i="1"/>
  <c r="J2795" i="1"/>
  <c r="K2795" i="1"/>
  <c r="M2795" i="1"/>
  <c r="AB2795" i="1"/>
  <c r="AF2795" i="1"/>
  <c r="AG2795" i="1"/>
  <c r="AI2795" i="1"/>
  <c r="AJ2795" i="1"/>
  <c r="AL2795" i="1"/>
  <c r="AM2795" i="1"/>
  <c r="AQ2795" i="1"/>
  <c r="AS2795" i="1"/>
  <c r="A2796" i="1"/>
  <c r="B2796" i="1"/>
  <c r="C2796" i="1"/>
  <c r="J2796" i="1"/>
  <c r="K2796" i="1"/>
  <c r="M2796" i="1"/>
  <c r="AB2796" i="1"/>
  <c r="AF2796" i="1"/>
  <c r="AG2796" i="1"/>
  <c r="AI2796" i="1"/>
  <c r="AJ2796" i="1"/>
  <c r="AL2796" i="1"/>
  <c r="AM2796" i="1"/>
  <c r="AQ2796" i="1"/>
  <c r="AS2796" i="1"/>
  <c r="A2797" i="1"/>
  <c r="B2797" i="1"/>
  <c r="C2797" i="1"/>
  <c r="J2797" i="1"/>
  <c r="K2797" i="1"/>
  <c r="M2797" i="1"/>
  <c r="AB2797" i="1"/>
  <c r="AF2797" i="1"/>
  <c r="AG2797" i="1"/>
  <c r="AI2797" i="1"/>
  <c r="AJ2797" i="1"/>
  <c r="AL2797" i="1"/>
  <c r="AM2797" i="1"/>
  <c r="AQ2797" i="1"/>
  <c r="AS2797" i="1"/>
  <c r="A2798" i="1"/>
  <c r="B2798" i="1"/>
  <c r="C2798" i="1"/>
  <c r="J2798" i="1"/>
  <c r="K2798" i="1"/>
  <c r="M2798" i="1"/>
  <c r="AB2798" i="1"/>
  <c r="AF2798" i="1"/>
  <c r="AG2798" i="1"/>
  <c r="AI2798" i="1"/>
  <c r="AJ2798" i="1"/>
  <c r="AL2798" i="1"/>
  <c r="AM2798" i="1"/>
  <c r="AQ2798" i="1"/>
  <c r="AS2798" i="1"/>
  <c r="A2799" i="1"/>
  <c r="B2799" i="1"/>
  <c r="C2799" i="1"/>
  <c r="J2799" i="1"/>
  <c r="K2799" i="1"/>
  <c r="M2799" i="1"/>
  <c r="AB2799" i="1"/>
  <c r="AF2799" i="1"/>
  <c r="AG2799" i="1"/>
  <c r="AI2799" i="1"/>
  <c r="AJ2799" i="1"/>
  <c r="AL2799" i="1"/>
  <c r="AM2799" i="1"/>
  <c r="AQ2799" i="1"/>
  <c r="AS2799" i="1"/>
  <c r="A2800" i="1"/>
  <c r="B2800" i="1"/>
  <c r="C2800" i="1"/>
  <c r="J2800" i="1"/>
  <c r="K2800" i="1"/>
  <c r="M2800" i="1"/>
  <c r="AB2800" i="1"/>
  <c r="AF2800" i="1"/>
  <c r="AG2800" i="1"/>
  <c r="AI2800" i="1"/>
  <c r="AJ2800" i="1"/>
  <c r="AL2800" i="1"/>
  <c r="AM2800" i="1"/>
  <c r="AQ2800" i="1"/>
  <c r="AS2800" i="1"/>
  <c r="A2801" i="1"/>
  <c r="B2801" i="1"/>
  <c r="C2801" i="1"/>
  <c r="J2801" i="1"/>
  <c r="K2801" i="1"/>
  <c r="M2801" i="1"/>
  <c r="AB2801" i="1"/>
  <c r="AF2801" i="1"/>
  <c r="AG2801" i="1"/>
  <c r="AI2801" i="1"/>
  <c r="AJ2801" i="1"/>
  <c r="AL2801" i="1"/>
  <c r="AM2801" i="1"/>
  <c r="AQ2801" i="1"/>
  <c r="AS2801" i="1"/>
  <c r="A2802" i="1"/>
  <c r="B2802" i="1"/>
  <c r="C2802" i="1"/>
  <c r="J2802" i="1"/>
  <c r="K2802" i="1"/>
  <c r="M2802" i="1"/>
  <c r="AB2802" i="1"/>
  <c r="AF2802" i="1"/>
  <c r="AG2802" i="1"/>
  <c r="AI2802" i="1"/>
  <c r="AJ2802" i="1"/>
  <c r="AL2802" i="1"/>
  <c r="AM2802" i="1"/>
  <c r="AQ2802" i="1"/>
  <c r="AS2802" i="1"/>
  <c r="A2803" i="1"/>
  <c r="B2803" i="1"/>
  <c r="C2803" i="1"/>
  <c r="J2803" i="1"/>
  <c r="K2803" i="1"/>
  <c r="M2803" i="1"/>
  <c r="AB2803" i="1"/>
  <c r="AF2803" i="1"/>
  <c r="AG2803" i="1"/>
  <c r="AI2803" i="1"/>
  <c r="AJ2803" i="1"/>
  <c r="AL2803" i="1"/>
  <c r="AM2803" i="1"/>
  <c r="AQ2803" i="1"/>
  <c r="AS2803" i="1"/>
  <c r="A2804" i="1"/>
  <c r="B2804" i="1"/>
  <c r="C2804" i="1"/>
  <c r="J2804" i="1"/>
  <c r="K2804" i="1"/>
  <c r="M2804" i="1"/>
  <c r="AB2804" i="1"/>
  <c r="AF2804" i="1"/>
  <c r="AG2804" i="1"/>
  <c r="AI2804" i="1"/>
  <c r="AJ2804" i="1"/>
  <c r="AL2804" i="1"/>
  <c r="AM2804" i="1"/>
  <c r="AQ2804" i="1"/>
  <c r="AS2804" i="1"/>
  <c r="A2805" i="1"/>
  <c r="B2805" i="1"/>
  <c r="C2805" i="1"/>
  <c r="J2805" i="1"/>
  <c r="K2805" i="1"/>
  <c r="M2805" i="1"/>
  <c r="AB2805" i="1"/>
  <c r="AF2805" i="1"/>
  <c r="AG2805" i="1"/>
  <c r="AI2805" i="1"/>
  <c r="AJ2805" i="1"/>
  <c r="AL2805" i="1"/>
  <c r="AM2805" i="1"/>
  <c r="AQ2805" i="1"/>
  <c r="AS2805" i="1"/>
  <c r="A2806" i="1"/>
  <c r="B2806" i="1"/>
  <c r="C2806" i="1"/>
  <c r="J2806" i="1"/>
  <c r="K2806" i="1"/>
  <c r="M2806" i="1"/>
  <c r="AB2806" i="1"/>
  <c r="AF2806" i="1"/>
  <c r="AG2806" i="1"/>
  <c r="AI2806" i="1"/>
  <c r="AJ2806" i="1"/>
  <c r="AL2806" i="1"/>
  <c r="AM2806" i="1"/>
  <c r="AQ2806" i="1"/>
  <c r="AS2806" i="1"/>
  <c r="A2807" i="1"/>
  <c r="B2807" i="1"/>
  <c r="C2807" i="1"/>
  <c r="J2807" i="1"/>
  <c r="K2807" i="1"/>
  <c r="M2807" i="1"/>
  <c r="AB2807" i="1"/>
  <c r="AF2807" i="1"/>
  <c r="AG2807" i="1"/>
  <c r="AI2807" i="1"/>
  <c r="AJ2807" i="1"/>
  <c r="AL2807" i="1"/>
  <c r="AM2807" i="1"/>
  <c r="AQ2807" i="1"/>
  <c r="AS2807" i="1"/>
  <c r="A2808" i="1"/>
  <c r="B2808" i="1"/>
  <c r="C2808" i="1"/>
  <c r="J2808" i="1"/>
  <c r="K2808" i="1"/>
  <c r="M2808" i="1"/>
  <c r="AB2808" i="1"/>
  <c r="AF2808" i="1"/>
  <c r="AG2808" i="1"/>
  <c r="AI2808" i="1"/>
  <c r="AJ2808" i="1"/>
  <c r="AL2808" i="1"/>
  <c r="AM2808" i="1"/>
  <c r="AQ2808" i="1"/>
  <c r="AS2808" i="1"/>
  <c r="A2809" i="1"/>
  <c r="B2809" i="1"/>
  <c r="C2809" i="1"/>
  <c r="J2809" i="1"/>
  <c r="K2809" i="1"/>
  <c r="M2809" i="1"/>
  <c r="AB2809" i="1"/>
  <c r="AF2809" i="1"/>
  <c r="AG2809" i="1"/>
  <c r="AI2809" i="1"/>
  <c r="AJ2809" i="1"/>
  <c r="AL2809" i="1"/>
  <c r="AM2809" i="1"/>
  <c r="AQ2809" i="1"/>
  <c r="AS2809" i="1"/>
  <c r="A2810" i="1"/>
  <c r="B2810" i="1"/>
  <c r="C2810" i="1"/>
  <c r="J2810" i="1"/>
  <c r="K2810" i="1"/>
  <c r="M2810" i="1"/>
  <c r="AB2810" i="1"/>
  <c r="AF2810" i="1"/>
  <c r="AG2810" i="1"/>
  <c r="AI2810" i="1"/>
  <c r="AJ2810" i="1"/>
  <c r="AL2810" i="1"/>
  <c r="AM2810" i="1"/>
  <c r="AQ2810" i="1"/>
  <c r="AS2810" i="1"/>
  <c r="A2811" i="1"/>
  <c r="B2811" i="1"/>
  <c r="C2811" i="1"/>
  <c r="J2811" i="1"/>
  <c r="K2811" i="1"/>
  <c r="M2811" i="1"/>
  <c r="AB2811" i="1"/>
  <c r="AF2811" i="1"/>
  <c r="AG2811" i="1"/>
  <c r="AI2811" i="1"/>
  <c r="AJ2811" i="1"/>
  <c r="AL2811" i="1"/>
  <c r="AM2811" i="1"/>
  <c r="AQ2811" i="1"/>
  <c r="AS2811" i="1"/>
  <c r="A2812" i="1"/>
  <c r="B2812" i="1"/>
  <c r="C2812" i="1"/>
  <c r="J2812" i="1"/>
  <c r="K2812" i="1"/>
  <c r="M2812" i="1"/>
  <c r="AB2812" i="1"/>
  <c r="AF2812" i="1"/>
  <c r="AG2812" i="1"/>
  <c r="AI2812" i="1"/>
  <c r="AJ2812" i="1"/>
  <c r="AL2812" i="1"/>
  <c r="AM2812" i="1"/>
  <c r="AQ2812" i="1"/>
  <c r="AS2812" i="1"/>
  <c r="A2813" i="1"/>
  <c r="B2813" i="1"/>
  <c r="C2813" i="1"/>
  <c r="J2813" i="1"/>
  <c r="K2813" i="1"/>
  <c r="M2813" i="1"/>
  <c r="AB2813" i="1"/>
  <c r="AF2813" i="1"/>
  <c r="AG2813" i="1"/>
  <c r="AI2813" i="1"/>
  <c r="AJ2813" i="1"/>
  <c r="AL2813" i="1"/>
  <c r="AM2813" i="1"/>
  <c r="AQ2813" i="1"/>
  <c r="AS2813" i="1"/>
  <c r="A2814" i="1"/>
  <c r="B2814" i="1"/>
  <c r="C2814" i="1"/>
  <c r="J2814" i="1"/>
  <c r="K2814" i="1"/>
  <c r="M2814" i="1"/>
  <c r="AB2814" i="1"/>
  <c r="AF2814" i="1"/>
  <c r="AG2814" i="1"/>
  <c r="AI2814" i="1"/>
  <c r="AJ2814" i="1"/>
  <c r="AL2814" i="1"/>
  <c r="AM2814" i="1"/>
  <c r="AQ2814" i="1"/>
  <c r="AS2814" i="1"/>
  <c r="A2815" i="1"/>
  <c r="B2815" i="1"/>
  <c r="C2815" i="1"/>
  <c r="J2815" i="1"/>
  <c r="K2815" i="1"/>
  <c r="M2815" i="1"/>
  <c r="AB2815" i="1"/>
  <c r="AF2815" i="1"/>
  <c r="AG2815" i="1"/>
  <c r="AI2815" i="1"/>
  <c r="AJ2815" i="1"/>
  <c r="AL2815" i="1"/>
  <c r="AM2815" i="1"/>
  <c r="AQ2815" i="1"/>
  <c r="AS2815" i="1"/>
  <c r="A2816" i="1"/>
  <c r="B2816" i="1"/>
  <c r="C2816" i="1"/>
  <c r="J2816" i="1"/>
  <c r="K2816" i="1"/>
  <c r="M2816" i="1"/>
  <c r="AB2816" i="1"/>
  <c r="AF2816" i="1"/>
  <c r="AG2816" i="1"/>
  <c r="AI2816" i="1"/>
  <c r="AJ2816" i="1"/>
  <c r="AL2816" i="1"/>
  <c r="AM2816" i="1"/>
  <c r="AQ2816" i="1"/>
  <c r="AS2816" i="1"/>
  <c r="A2817" i="1"/>
  <c r="B2817" i="1"/>
  <c r="C2817" i="1"/>
  <c r="J2817" i="1"/>
  <c r="K2817" i="1"/>
  <c r="M2817" i="1"/>
  <c r="AB2817" i="1"/>
  <c r="AF2817" i="1"/>
  <c r="AG2817" i="1"/>
  <c r="AI2817" i="1"/>
  <c r="AJ2817" i="1"/>
  <c r="AL2817" i="1"/>
  <c r="AM2817" i="1"/>
  <c r="AQ2817" i="1"/>
  <c r="AS2817" i="1"/>
  <c r="A2818" i="1"/>
  <c r="B2818" i="1"/>
  <c r="C2818" i="1"/>
  <c r="J2818" i="1"/>
  <c r="K2818" i="1"/>
  <c r="M2818" i="1"/>
  <c r="AB2818" i="1"/>
  <c r="AF2818" i="1"/>
  <c r="AG2818" i="1"/>
  <c r="AI2818" i="1"/>
  <c r="AJ2818" i="1"/>
  <c r="AL2818" i="1"/>
  <c r="AM2818" i="1"/>
  <c r="AQ2818" i="1"/>
  <c r="AS2818" i="1"/>
  <c r="A2819" i="1"/>
  <c r="B2819" i="1"/>
  <c r="C2819" i="1"/>
  <c r="J2819" i="1"/>
  <c r="K2819" i="1"/>
  <c r="M2819" i="1"/>
  <c r="AB2819" i="1"/>
  <c r="AF2819" i="1"/>
  <c r="AG2819" i="1"/>
  <c r="AI2819" i="1"/>
  <c r="AJ2819" i="1"/>
  <c r="AL2819" i="1"/>
  <c r="AM2819" i="1"/>
  <c r="AQ2819" i="1"/>
  <c r="AS2819" i="1"/>
  <c r="A2820" i="1"/>
  <c r="B2820" i="1"/>
  <c r="C2820" i="1"/>
  <c r="J2820" i="1"/>
  <c r="K2820" i="1"/>
  <c r="M2820" i="1"/>
  <c r="AB2820" i="1"/>
  <c r="AF2820" i="1"/>
  <c r="AG2820" i="1"/>
  <c r="AI2820" i="1"/>
  <c r="AJ2820" i="1"/>
  <c r="AL2820" i="1"/>
  <c r="AM2820" i="1"/>
  <c r="AQ2820" i="1"/>
  <c r="AS2820" i="1"/>
  <c r="A2821" i="1"/>
  <c r="B2821" i="1"/>
  <c r="C2821" i="1"/>
  <c r="J2821" i="1"/>
  <c r="K2821" i="1"/>
  <c r="M2821" i="1"/>
  <c r="AB2821" i="1"/>
  <c r="AF2821" i="1"/>
  <c r="AG2821" i="1"/>
  <c r="AI2821" i="1"/>
  <c r="AJ2821" i="1"/>
  <c r="AL2821" i="1"/>
  <c r="AM2821" i="1"/>
  <c r="AQ2821" i="1"/>
  <c r="AS2821" i="1"/>
  <c r="A2822" i="1"/>
  <c r="B2822" i="1"/>
  <c r="C2822" i="1"/>
  <c r="J2822" i="1"/>
  <c r="K2822" i="1"/>
  <c r="M2822" i="1"/>
  <c r="AB2822" i="1"/>
  <c r="AF2822" i="1"/>
  <c r="AG2822" i="1"/>
  <c r="AI2822" i="1"/>
  <c r="AJ2822" i="1"/>
  <c r="AL2822" i="1"/>
  <c r="AM2822" i="1"/>
  <c r="AQ2822" i="1"/>
  <c r="AS2822" i="1"/>
  <c r="A2823" i="1"/>
  <c r="B2823" i="1"/>
  <c r="C2823" i="1"/>
  <c r="J2823" i="1"/>
  <c r="K2823" i="1"/>
  <c r="M2823" i="1"/>
  <c r="AB2823" i="1"/>
  <c r="AF2823" i="1"/>
  <c r="AG2823" i="1"/>
  <c r="AI2823" i="1"/>
  <c r="AJ2823" i="1"/>
  <c r="AL2823" i="1"/>
  <c r="AM2823" i="1"/>
  <c r="AQ2823" i="1"/>
  <c r="AS2823" i="1"/>
  <c r="A2824" i="1"/>
  <c r="B2824" i="1"/>
  <c r="C2824" i="1"/>
  <c r="J2824" i="1"/>
  <c r="K2824" i="1"/>
  <c r="M2824" i="1"/>
  <c r="AB2824" i="1"/>
  <c r="AF2824" i="1"/>
  <c r="AG2824" i="1"/>
  <c r="AI2824" i="1"/>
  <c r="AJ2824" i="1"/>
  <c r="AL2824" i="1"/>
  <c r="AM2824" i="1"/>
  <c r="AQ2824" i="1"/>
  <c r="AS2824" i="1"/>
  <c r="A2825" i="1"/>
  <c r="B2825" i="1"/>
  <c r="C2825" i="1"/>
  <c r="J2825" i="1"/>
  <c r="K2825" i="1"/>
  <c r="M2825" i="1"/>
  <c r="AB2825" i="1"/>
  <c r="AF2825" i="1"/>
  <c r="AG2825" i="1"/>
  <c r="AI2825" i="1"/>
  <c r="AJ2825" i="1"/>
  <c r="AL2825" i="1"/>
  <c r="AM2825" i="1"/>
  <c r="AQ2825" i="1"/>
  <c r="AS2825" i="1"/>
  <c r="A2826" i="1"/>
  <c r="B2826" i="1"/>
  <c r="C2826" i="1"/>
  <c r="J2826" i="1"/>
  <c r="K2826" i="1"/>
  <c r="M2826" i="1"/>
  <c r="AB2826" i="1"/>
  <c r="AF2826" i="1"/>
  <c r="AG2826" i="1"/>
  <c r="AI2826" i="1"/>
  <c r="AJ2826" i="1"/>
  <c r="AL2826" i="1"/>
  <c r="AM2826" i="1"/>
  <c r="AQ2826" i="1"/>
  <c r="AS2826" i="1"/>
  <c r="A2827" i="1"/>
  <c r="B2827" i="1"/>
  <c r="C2827" i="1"/>
  <c r="J2827" i="1"/>
  <c r="K2827" i="1"/>
  <c r="M2827" i="1"/>
  <c r="AB2827" i="1"/>
  <c r="AF2827" i="1"/>
  <c r="AG2827" i="1"/>
  <c r="AI2827" i="1"/>
  <c r="AJ2827" i="1"/>
  <c r="AL2827" i="1"/>
  <c r="AM2827" i="1"/>
  <c r="AQ2827" i="1"/>
  <c r="AS2827" i="1"/>
  <c r="A2828" i="1"/>
  <c r="B2828" i="1"/>
  <c r="C2828" i="1"/>
  <c r="J2828" i="1"/>
  <c r="K2828" i="1"/>
  <c r="M2828" i="1"/>
  <c r="AB2828" i="1"/>
  <c r="AF2828" i="1"/>
  <c r="AG2828" i="1"/>
  <c r="AI2828" i="1"/>
  <c r="AJ2828" i="1"/>
  <c r="AL2828" i="1"/>
  <c r="AM2828" i="1"/>
  <c r="AQ2828" i="1"/>
  <c r="AS2828" i="1"/>
  <c r="A2829" i="1"/>
  <c r="B2829" i="1"/>
  <c r="C2829" i="1"/>
  <c r="J2829" i="1"/>
  <c r="K2829" i="1"/>
  <c r="M2829" i="1"/>
  <c r="AB2829" i="1"/>
  <c r="AF2829" i="1"/>
  <c r="AG2829" i="1"/>
  <c r="AI2829" i="1"/>
  <c r="AJ2829" i="1"/>
  <c r="AL2829" i="1"/>
  <c r="AM2829" i="1"/>
  <c r="AQ2829" i="1"/>
  <c r="AS2829" i="1"/>
  <c r="A2830" i="1"/>
  <c r="B2830" i="1"/>
  <c r="C2830" i="1"/>
  <c r="J2830" i="1"/>
  <c r="K2830" i="1"/>
  <c r="M2830" i="1"/>
  <c r="AB2830" i="1"/>
  <c r="AF2830" i="1"/>
  <c r="AG2830" i="1"/>
  <c r="AI2830" i="1"/>
  <c r="AJ2830" i="1"/>
  <c r="AL2830" i="1"/>
  <c r="AM2830" i="1"/>
  <c r="AQ2830" i="1"/>
  <c r="AS2830" i="1"/>
  <c r="A2831" i="1"/>
  <c r="B2831" i="1"/>
  <c r="C2831" i="1"/>
  <c r="J2831" i="1"/>
  <c r="K2831" i="1"/>
  <c r="M2831" i="1"/>
  <c r="AB2831" i="1"/>
  <c r="AF2831" i="1"/>
  <c r="AG2831" i="1"/>
  <c r="AI2831" i="1"/>
  <c r="AJ2831" i="1"/>
  <c r="AL2831" i="1"/>
  <c r="AM2831" i="1"/>
  <c r="AQ2831" i="1"/>
  <c r="AS2831" i="1"/>
  <c r="A2832" i="1"/>
  <c r="B2832" i="1"/>
  <c r="C2832" i="1"/>
  <c r="J2832" i="1"/>
  <c r="K2832" i="1"/>
  <c r="M2832" i="1"/>
  <c r="AB2832" i="1"/>
  <c r="AF2832" i="1"/>
  <c r="AG2832" i="1"/>
  <c r="AI2832" i="1"/>
  <c r="AJ2832" i="1"/>
  <c r="AL2832" i="1"/>
  <c r="AM2832" i="1"/>
  <c r="AQ2832" i="1"/>
  <c r="AS2832" i="1"/>
  <c r="A2833" i="1"/>
  <c r="B2833" i="1"/>
  <c r="C2833" i="1"/>
  <c r="J2833" i="1"/>
  <c r="K2833" i="1"/>
  <c r="M2833" i="1"/>
  <c r="AB2833" i="1"/>
  <c r="AF2833" i="1"/>
  <c r="AG2833" i="1"/>
  <c r="AI2833" i="1"/>
  <c r="AJ2833" i="1"/>
  <c r="AL2833" i="1"/>
  <c r="AM2833" i="1"/>
  <c r="AQ2833" i="1"/>
  <c r="AS2833" i="1"/>
  <c r="A2834" i="1"/>
  <c r="B2834" i="1"/>
  <c r="C2834" i="1"/>
  <c r="J2834" i="1"/>
  <c r="K2834" i="1"/>
  <c r="M2834" i="1"/>
  <c r="AB2834" i="1"/>
  <c r="AF2834" i="1"/>
  <c r="AG2834" i="1"/>
  <c r="AI2834" i="1"/>
  <c r="AJ2834" i="1"/>
  <c r="AL2834" i="1"/>
  <c r="AM2834" i="1"/>
  <c r="AQ2834" i="1"/>
  <c r="AS2834" i="1"/>
  <c r="A2835" i="1"/>
  <c r="B2835" i="1"/>
  <c r="C2835" i="1"/>
  <c r="J2835" i="1"/>
  <c r="K2835" i="1"/>
  <c r="M2835" i="1"/>
  <c r="AB2835" i="1"/>
  <c r="AF2835" i="1"/>
  <c r="AG2835" i="1"/>
  <c r="AI2835" i="1"/>
  <c r="AJ2835" i="1"/>
  <c r="AL2835" i="1"/>
  <c r="AM2835" i="1"/>
  <c r="AQ2835" i="1"/>
  <c r="AS2835" i="1"/>
  <c r="A2836" i="1"/>
  <c r="B2836" i="1"/>
  <c r="C2836" i="1"/>
  <c r="J2836" i="1"/>
  <c r="K2836" i="1"/>
  <c r="M2836" i="1"/>
  <c r="AB2836" i="1"/>
  <c r="AF2836" i="1"/>
  <c r="AG2836" i="1"/>
  <c r="AI2836" i="1"/>
  <c r="AJ2836" i="1"/>
  <c r="AL2836" i="1"/>
  <c r="AM2836" i="1"/>
  <c r="AQ2836" i="1"/>
  <c r="AS2836" i="1"/>
  <c r="A2837" i="1"/>
  <c r="B2837" i="1"/>
  <c r="C2837" i="1"/>
  <c r="J2837" i="1"/>
  <c r="K2837" i="1"/>
  <c r="M2837" i="1"/>
  <c r="AB2837" i="1"/>
  <c r="AF2837" i="1"/>
  <c r="AG2837" i="1"/>
  <c r="AI2837" i="1"/>
  <c r="AJ2837" i="1"/>
  <c r="AL2837" i="1"/>
  <c r="AM2837" i="1"/>
  <c r="AQ2837" i="1"/>
  <c r="AS2837" i="1"/>
  <c r="A2838" i="1"/>
  <c r="B2838" i="1"/>
  <c r="C2838" i="1"/>
  <c r="J2838" i="1"/>
  <c r="K2838" i="1"/>
  <c r="M2838" i="1"/>
  <c r="AB2838" i="1"/>
  <c r="AF2838" i="1"/>
  <c r="AG2838" i="1"/>
  <c r="AI2838" i="1"/>
  <c r="AJ2838" i="1"/>
  <c r="AL2838" i="1"/>
  <c r="AM2838" i="1"/>
  <c r="AQ2838" i="1"/>
  <c r="AS2838" i="1"/>
  <c r="A2839" i="1"/>
  <c r="B2839" i="1"/>
  <c r="C2839" i="1"/>
  <c r="J2839" i="1"/>
  <c r="K2839" i="1"/>
  <c r="M2839" i="1"/>
  <c r="AB2839" i="1"/>
  <c r="AF2839" i="1"/>
  <c r="AG2839" i="1"/>
  <c r="AI2839" i="1"/>
  <c r="AJ2839" i="1"/>
  <c r="AL2839" i="1"/>
  <c r="AM2839" i="1"/>
  <c r="AQ2839" i="1"/>
  <c r="AS2839" i="1"/>
  <c r="A2840" i="1"/>
  <c r="B2840" i="1"/>
  <c r="C2840" i="1"/>
  <c r="J2840" i="1"/>
  <c r="K2840" i="1"/>
  <c r="M2840" i="1"/>
  <c r="AB2840" i="1"/>
  <c r="AF2840" i="1"/>
  <c r="AG2840" i="1"/>
  <c r="AI2840" i="1"/>
  <c r="AJ2840" i="1"/>
  <c r="AL2840" i="1"/>
  <c r="AM2840" i="1"/>
  <c r="AQ2840" i="1"/>
  <c r="AS2840" i="1"/>
  <c r="A2841" i="1"/>
  <c r="B2841" i="1"/>
  <c r="C2841" i="1"/>
  <c r="J2841" i="1"/>
  <c r="K2841" i="1"/>
  <c r="M2841" i="1"/>
  <c r="AB2841" i="1"/>
  <c r="AF2841" i="1"/>
  <c r="AG2841" i="1"/>
  <c r="AI2841" i="1"/>
  <c r="AJ2841" i="1"/>
  <c r="AL2841" i="1"/>
  <c r="AM2841" i="1"/>
  <c r="AQ2841" i="1"/>
  <c r="AS2841" i="1"/>
  <c r="A2842" i="1"/>
  <c r="B2842" i="1"/>
  <c r="C2842" i="1"/>
  <c r="J2842" i="1"/>
  <c r="K2842" i="1"/>
  <c r="M2842" i="1"/>
  <c r="AB2842" i="1"/>
  <c r="AF2842" i="1"/>
  <c r="AG2842" i="1"/>
  <c r="AI2842" i="1"/>
  <c r="AJ2842" i="1"/>
  <c r="AL2842" i="1"/>
  <c r="AM2842" i="1"/>
  <c r="AQ2842" i="1"/>
  <c r="AS2842" i="1"/>
  <c r="A2843" i="1"/>
  <c r="B2843" i="1"/>
  <c r="C2843" i="1"/>
  <c r="J2843" i="1"/>
  <c r="K2843" i="1"/>
  <c r="M2843" i="1"/>
  <c r="AB2843" i="1"/>
  <c r="AF2843" i="1"/>
  <c r="AG2843" i="1"/>
  <c r="AI2843" i="1"/>
  <c r="AJ2843" i="1"/>
  <c r="AL2843" i="1"/>
  <c r="AM2843" i="1"/>
  <c r="AQ2843" i="1"/>
  <c r="AS2843" i="1"/>
  <c r="A2844" i="1"/>
  <c r="B2844" i="1"/>
  <c r="C2844" i="1"/>
  <c r="J2844" i="1"/>
  <c r="K2844" i="1"/>
  <c r="M2844" i="1"/>
  <c r="AB2844" i="1"/>
  <c r="AF2844" i="1"/>
  <c r="AG2844" i="1"/>
  <c r="AI2844" i="1"/>
  <c r="AJ2844" i="1"/>
  <c r="AL2844" i="1"/>
  <c r="AM2844" i="1"/>
  <c r="AQ2844" i="1"/>
  <c r="AS2844" i="1"/>
  <c r="A2845" i="1"/>
  <c r="B2845" i="1"/>
  <c r="C2845" i="1"/>
  <c r="J2845" i="1"/>
  <c r="K2845" i="1"/>
  <c r="M2845" i="1"/>
  <c r="AB2845" i="1"/>
  <c r="AF2845" i="1"/>
  <c r="AG2845" i="1"/>
  <c r="AI2845" i="1"/>
  <c r="AJ2845" i="1"/>
  <c r="AL2845" i="1"/>
  <c r="AM2845" i="1"/>
  <c r="AQ2845" i="1"/>
  <c r="AS2845" i="1"/>
  <c r="A2846" i="1"/>
  <c r="B2846" i="1"/>
  <c r="C2846" i="1"/>
  <c r="J2846" i="1"/>
  <c r="K2846" i="1"/>
  <c r="M2846" i="1"/>
  <c r="AB2846" i="1"/>
  <c r="AF2846" i="1"/>
  <c r="AG2846" i="1"/>
  <c r="AI2846" i="1"/>
  <c r="AJ2846" i="1"/>
  <c r="AL2846" i="1"/>
  <c r="AM2846" i="1"/>
  <c r="AQ2846" i="1"/>
  <c r="AS2846" i="1"/>
  <c r="A2847" i="1"/>
  <c r="B2847" i="1"/>
  <c r="C2847" i="1"/>
  <c r="J2847" i="1"/>
  <c r="K2847" i="1"/>
  <c r="M2847" i="1"/>
  <c r="AB2847" i="1"/>
  <c r="AF2847" i="1"/>
  <c r="AG2847" i="1"/>
  <c r="AI2847" i="1"/>
  <c r="AJ2847" i="1"/>
  <c r="AL2847" i="1"/>
  <c r="AM2847" i="1"/>
  <c r="AQ2847" i="1"/>
  <c r="AS2847" i="1"/>
  <c r="A2848" i="1"/>
  <c r="B2848" i="1"/>
  <c r="C2848" i="1"/>
  <c r="J2848" i="1"/>
  <c r="K2848" i="1"/>
  <c r="M2848" i="1"/>
  <c r="AB2848" i="1"/>
  <c r="AF2848" i="1"/>
  <c r="AG2848" i="1"/>
  <c r="AI2848" i="1"/>
  <c r="AJ2848" i="1"/>
  <c r="AL2848" i="1"/>
  <c r="AM2848" i="1"/>
  <c r="AQ2848" i="1"/>
  <c r="AS2848" i="1"/>
  <c r="A2849" i="1"/>
  <c r="B2849" i="1"/>
  <c r="C2849" i="1"/>
  <c r="J2849" i="1"/>
  <c r="K2849" i="1"/>
  <c r="M2849" i="1"/>
  <c r="AB2849" i="1"/>
  <c r="AF2849" i="1"/>
  <c r="AG2849" i="1"/>
  <c r="AI2849" i="1"/>
  <c r="AJ2849" i="1"/>
  <c r="AL2849" i="1"/>
  <c r="AM2849" i="1"/>
  <c r="AQ2849" i="1"/>
  <c r="AS2849" i="1"/>
  <c r="A2850" i="1"/>
  <c r="B2850" i="1"/>
  <c r="C2850" i="1"/>
  <c r="J2850" i="1"/>
  <c r="K2850" i="1"/>
  <c r="M2850" i="1"/>
  <c r="AB2850" i="1"/>
  <c r="AF2850" i="1"/>
  <c r="AG2850" i="1"/>
  <c r="AI2850" i="1"/>
  <c r="AJ2850" i="1"/>
  <c r="AL2850" i="1"/>
  <c r="AM2850" i="1"/>
  <c r="AQ2850" i="1"/>
  <c r="AS2850" i="1"/>
  <c r="A2851" i="1"/>
  <c r="B2851" i="1"/>
  <c r="C2851" i="1"/>
  <c r="J2851" i="1"/>
  <c r="K2851" i="1"/>
  <c r="M2851" i="1"/>
  <c r="AB2851" i="1"/>
  <c r="AF2851" i="1"/>
  <c r="AG2851" i="1"/>
  <c r="AI2851" i="1"/>
  <c r="AJ2851" i="1"/>
  <c r="AL2851" i="1"/>
  <c r="AM2851" i="1"/>
  <c r="AQ2851" i="1"/>
  <c r="AS2851" i="1"/>
  <c r="A2852" i="1"/>
  <c r="B2852" i="1"/>
  <c r="C2852" i="1"/>
  <c r="J2852" i="1"/>
  <c r="K2852" i="1"/>
  <c r="M2852" i="1"/>
  <c r="AB2852" i="1"/>
  <c r="AF2852" i="1"/>
  <c r="AG2852" i="1"/>
  <c r="AI2852" i="1"/>
  <c r="AJ2852" i="1"/>
  <c r="AL2852" i="1"/>
  <c r="AM2852" i="1"/>
  <c r="AQ2852" i="1"/>
  <c r="AS2852" i="1"/>
  <c r="A2853" i="1"/>
  <c r="B2853" i="1"/>
  <c r="C2853" i="1"/>
  <c r="J2853" i="1"/>
  <c r="K2853" i="1"/>
  <c r="M2853" i="1"/>
  <c r="AB2853" i="1"/>
  <c r="AF2853" i="1"/>
  <c r="AG2853" i="1"/>
  <c r="AI2853" i="1"/>
  <c r="AJ2853" i="1"/>
  <c r="AL2853" i="1"/>
  <c r="AM2853" i="1"/>
  <c r="AQ2853" i="1"/>
  <c r="AS2853" i="1"/>
  <c r="A2854" i="1"/>
  <c r="B2854" i="1"/>
  <c r="C2854" i="1"/>
  <c r="J2854" i="1"/>
  <c r="K2854" i="1"/>
  <c r="M2854" i="1"/>
  <c r="AB2854" i="1"/>
  <c r="AF2854" i="1"/>
  <c r="AG2854" i="1"/>
  <c r="AI2854" i="1"/>
  <c r="AJ2854" i="1"/>
  <c r="AL2854" i="1"/>
  <c r="AM2854" i="1"/>
  <c r="AQ2854" i="1"/>
  <c r="AS2854" i="1"/>
  <c r="A2855" i="1"/>
  <c r="B2855" i="1"/>
  <c r="C2855" i="1"/>
  <c r="J2855" i="1"/>
  <c r="K2855" i="1"/>
  <c r="M2855" i="1"/>
  <c r="AB2855" i="1"/>
  <c r="AF2855" i="1"/>
  <c r="AG2855" i="1"/>
  <c r="AI2855" i="1"/>
  <c r="AJ2855" i="1"/>
  <c r="AL2855" i="1"/>
  <c r="AM2855" i="1"/>
  <c r="AQ2855" i="1"/>
  <c r="AS2855" i="1"/>
  <c r="A2856" i="1"/>
  <c r="B2856" i="1"/>
  <c r="C2856" i="1"/>
  <c r="J2856" i="1"/>
  <c r="K2856" i="1"/>
  <c r="M2856" i="1"/>
  <c r="AB2856" i="1"/>
  <c r="AF2856" i="1"/>
  <c r="AG2856" i="1"/>
  <c r="AI2856" i="1"/>
  <c r="AJ2856" i="1"/>
  <c r="AL2856" i="1"/>
  <c r="AM2856" i="1"/>
  <c r="AQ2856" i="1"/>
  <c r="AS2856" i="1"/>
  <c r="A2857" i="1"/>
  <c r="B2857" i="1"/>
  <c r="C2857" i="1"/>
  <c r="J2857" i="1"/>
  <c r="K2857" i="1"/>
  <c r="M2857" i="1"/>
  <c r="AB2857" i="1"/>
  <c r="AF2857" i="1"/>
  <c r="AG2857" i="1"/>
  <c r="AI2857" i="1"/>
  <c r="AJ2857" i="1"/>
  <c r="AL2857" i="1"/>
  <c r="AM2857" i="1"/>
  <c r="AQ2857" i="1"/>
  <c r="AS2857" i="1"/>
  <c r="A2858" i="1"/>
  <c r="B2858" i="1"/>
  <c r="C2858" i="1"/>
  <c r="J2858" i="1"/>
  <c r="K2858" i="1"/>
  <c r="M2858" i="1"/>
  <c r="AB2858" i="1"/>
  <c r="AF2858" i="1"/>
  <c r="AG2858" i="1"/>
  <c r="AI2858" i="1"/>
  <c r="AJ2858" i="1"/>
  <c r="AL2858" i="1"/>
  <c r="AM2858" i="1"/>
  <c r="AQ2858" i="1"/>
  <c r="AS2858" i="1"/>
  <c r="A2859" i="1"/>
  <c r="B2859" i="1"/>
  <c r="C2859" i="1"/>
  <c r="J2859" i="1"/>
  <c r="K2859" i="1"/>
  <c r="M2859" i="1"/>
  <c r="AB2859" i="1"/>
  <c r="AF2859" i="1"/>
  <c r="AG2859" i="1"/>
  <c r="AI2859" i="1"/>
  <c r="AJ2859" i="1"/>
  <c r="AL2859" i="1"/>
  <c r="AM2859" i="1"/>
  <c r="AQ2859" i="1"/>
  <c r="AS2859" i="1"/>
  <c r="A2860" i="1"/>
  <c r="B2860" i="1"/>
  <c r="C2860" i="1"/>
  <c r="J2860" i="1"/>
  <c r="K2860" i="1"/>
  <c r="M2860" i="1"/>
  <c r="AB2860" i="1"/>
  <c r="AF2860" i="1"/>
  <c r="AG2860" i="1"/>
  <c r="AI2860" i="1"/>
  <c r="AJ2860" i="1"/>
  <c r="AL2860" i="1"/>
  <c r="AM2860" i="1"/>
  <c r="AQ2860" i="1"/>
  <c r="AS2860" i="1"/>
  <c r="A2861" i="1"/>
  <c r="B2861" i="1"/>
  <c r="C2861" i="1"/>
  <c r="J2861" i="1"/>
  <c r="K2861" i="1"/>
  <c r="M2861" i="1"/>
  <c r="AB2861" i="1"/>
  <c r="AF2861" i="1"/>
  <c r="AG2861" i="1"/>
  <c r="AI2861" i="1"/>
  <c r="AJ2861" i="1"/>
  <c r="AL2861" i="1"/>
  <c r="AM2861" i="1"/>
  <c r="AQ2861" i="1"/>
  <c r="AS2861" i="1"/>
  <c r="A2862" i="1"/>
  <c r="B2862" i="1"/>
  <c r="C2862" i="1"/>
  <c r="J2862" i="1"/>
  <c r="K2862" i="1"/>
  <c r="M2862" i="1"/>
  <c r="AB2862" i="1"/>
  <c r="AF2862" i="1"/>
  <c r="AG2862" i="1"/>
  <c r="AI2862" i="1"/>
  <c r="AJ2862" i="1"/>
  <c r="AL2862" i="1"/>
  <c r="AM2862" i="1"/>
  <c r="AQ2862" i="1"/>
  <c r="AS2862" i="1"/>
  <c r="A2863" i="1"/>
  <c r="B2863" i="1"/>
  <c r="C2863" i="1"/>
  <c r="J2863" i="1"/>
  <c r="K2863" i="1"/>
  <c r="M2863" i="1"/>
  <c r="AB2863" i="1"/>
  <c r="AF2863" i="1"/>
  <c r="AG2863" i="1"/>
  <c r="AI2863" i="1"/>
  <c r="AJ2863" i="1"/>
  <c r="AL2863" i="1"/>
  <c r="AM2863" i="1"/>
  <c r="AQ2863" i="1"/>
  <c r="AS2863" i="1"/>
  <c r="A2864" i="1"/>
  <c r="B2864" i="1"/>
  <c r="C2864" i="1"/>
  <c r="J2864" i="1"/>
  <c r="K2864" i="1"/>
  <c r="M2864" i="1"/>
  <c r="AB2864" i="1"/>
  <c r="AF2864" i="1"/>
  <c r="AG2864" i="1"/>
  <c r="AI2864" i="1"/>
  <c r="AJ2864" i="1"/>
  <c r="AL2864" i="1"/>
  <c r="AM2864" i="1"/>
  <c r="AQ2864" i="1"/>
  <c r="AS2864" i="1"/>
  <c r="A2865" i="1"/>
  <c r="B2865" i="1"/>
  <c r="C2865" i="1"/>
  <c r="J2865" i="1"/>
  <c r="K2865" i="1"/>
  <c r="M2865" i="1"/>
  <c r="AB2865" i="1"/>
  <c r="AF2865" i="1"/>
  <c r="AG2865" i="1"/>
  <c r="AI2865" i="1"/>
  <c r="AJ2865" i="1"/>
  <c r="AL2865" i="1"/>
  <c r="AM2865" i="1"/>
  <c r="AQ2865" i="1"/>
  <c r="AS2865" i="1"/>
  <c r="A2866" i="1"/>
  <c r="B2866" i="1"/>
  <c r="C2866" i="1"/>
  <c r="J2866" i="1"/>
  <c r="K2866" i="1"/>
  <c r="M2866" i="1"/>
  <c r="AB2866" i="1"/>
  <c r="AF2866" i="1"/>
  <c r="AG2866" i="1"/>
  <c r="AI2866" i="1"/>
  <c r="AJ2866" i="1"/>
  <c r="AL2866" i="1"/>
  <c r="AM2866" i="1"/>
  <c r="AQ2866" i="1"/>
  <c r="AS2866" i="1"/>
  <c r="A2867" i="1"/>
  <c r="B2867" i="1"/>
  <c r="C2867" i="1"/>
  <c r="J2867" i="1"/>
  <c r="K2867" i="1"/>
  <c r="M2867" i="1"/>
  <c r="AB2867" i="1"/>
  <c r="AF2867" i="1"/>
  <c r="AG2867" i="1"/>
  <c r="AI2867" i="1"/>
  <c r="AJ2867" i="1"/>
  <c r="AL2867" i="1"/>
  <c r="AM2867" i="1"/>
  <c r="AQ2867" i="1"/>
  <c r="AS2867" i="1"/>
  <c r="A2868" i="1"/>
  <c r="B2868" i="1"/>
  <c r="C2868" i="1"/>
  <c r="J2868" i="1"/>
  <c r="K2868" i="1"/>
  <c r="M2868" i="1"/>
  <c r="AB2868" i="1"/>
  <c r="AF2868" i="1"/>
  <c r="AG2868" i="1"/>
  <c r="AI2868" i="1"/>
  <c r="AJ2868" i="1"/>
  <c r="AL2868" i="1"/>
  <c r="AM2868" i="1"/>
  <c r="AQ2868" i="1"/>
  <c r="AS2868" i="1"/>
  <c r="A2869" i="1"/>
  <c r="B2869" i="1"/>
  <c r="C2869" i="1"/>
  <c r="J2869" i="1"/>
  <c r="K2869" i="1"/>
  <c r="M2869" i="1"/>
  <c r="AB2869" i="1"/>
  <c r="AF2869" i="1"/>
  <c r="AG2869" i="1"/>
  <c r="AI2869" i="1"/>
  <c r="AJ2869" i="1"/>
  <c r="AL2869" i="1"/>
  <c r="AM2869" i="1"/>
  <c r="AQ2869" i="1"/>
  <c r="AS2869" i="1"/>
  <c r="A2870" i="1"/>
  <c r="B2870" i="1"/>
  <c r="C2870" i="1"/>
  <c r="J2870" i="1"/>
  <c r="K2870" i="1"/>
  <c r="M2870" i="1"/>
  <c r="AB2870" i="1"/>
  <c r="AF2870" i="1"/>
  <c r="AG2870" i="1"/>
  <c r="AI2870" i="1"/>
  <c r="AJ2870" i="1"/>
  <c r="AL2870" i="1"/>
  <c r="AM2870" i="1"/>
  <c r="AQ2870" i="1"/>
  <c r="AS2870" i="1"/>
  <c r="A2871" i="1"/>
  <c r="B2871" i="1"/>
  <c r="C2871" i="1"/>
  <c r="J2871" i="1"/>
  <c r="K2871" i="1"/>
  <c r="M2871" i="1"/>
  <c r="AB2871" i="1"/>
  <c r="AF2871" i="1"/>
  <c r="AG2871" i="1"/>
  <c r="AI2871" i="1"/>
  <c r="AJ2871" i="1"/>
  <c r="AL2871" i="1"/>
  <c r="AM2871" i="1"/>
  <c r="AQ2871" i="1"/>
  <c r="AS2871" i="1"/>
  <c r="A2872" i="1"/>
  <c r="B2872" i="1"/>
  <c r="C2872" i="1"/>
  <c r="J2872" i="1"/>
  <c r="K2872" i="1"/>
  <c r="M2872" i="1"/>
  <c r="AB2872" i="1"/>
  <c r="AF2872" i="1"/>
  <c r="AG2872" i="1"/>
  <c r="AI2872" i="1"/>
  <c r="AJ2872" i="1"/>
  <c r="AL2872" i="1"/>
  <c r="AM2872" i="1"/>
  <c r="AQ2872" i="1"/>
  <c r="AS2872" i="1"/>
  <c r="A2873" i="1"/>
  <c r="B2873" i="1"/>
  <c r="C2873" i="1"/>
  <c r="J2873" i="1"/>
  <c r="K2873" i="1"/>
  <c r="M2873" i="1"/>
  <c r="AB2873" i="1"/>
  <c r="AF2873" i="1"/>
  <c r="AG2873" i="1"/>
  <c r="AI2873" i="1"/>
  <c r="AJ2873" i="1"/>
  <c r="AL2873" i="1"/>
  <c r="AM2873" i="1"/>
  <c r="AQ2873" i="1"/>
  <c r="AS2873" i="1"/>
  <c r="A2874" i="1"/>
  <c r="B2874" i="1"/>
  <c r="C2874" i="1"/>
  <c r="J2874" i="1"/>
  <c r="K2874" i="1"/>
  <c r="M2874" i="1"/>
  <c r="AB2874" i="1"/>
  <c r="AF2874" i="1"/>
  <c r="AG2874" i="1"/>
  <c r="AI2874" i="1"/>
  <c r="AJ2874" i="1"/>
  <c r="AL2874" i="1"/>
  <c r="AM2874" i="1"/>
  <c r="AQ2874" i="1"/>
  <c r="AS2874" i="1"/>
  <c r="A2875" i="1"/>
  <c r="B2875" i="1"/>
  <c r="C2875" i="1"/>
  <c r="J2875" i="1"/>
  <c r="K2875" i="1"/>
  <c r="M2875" i="1"/>
  <c r="AB2875" i="1"/>
  <c r="AF2875" i="1"/>
  <c r="AG2875" i="1"/>
  <c r="AI2875" i="1"/>
  <c r="AJ2875" i="1"/>
  <c r="AL2875" i="1"/>
  <c r="AM2875" i="1"/>
  <c r="AQ2875" i="1"/>
  <c r="AS2875" i="1"/>
  <c r="A2876" i="1"/>
  <c r="B2876" i="1"/>
  <c r="C2876" i="1"/>
  <c r="J2876" i="1"/>
  <c r="K2876" i="1"/>
  <c r="M2876" i="1"/>
  <c r="AB2876" i="1"/>
  <c r="AF2876" i="1"/>
  <c r="AG2876" i="1"/>
  <c r="AI2876" i="1"/>
  <c r="AJ2876" i="1"/>
  <c r="AL2876" i="1"/>
  <c r="AM2876" i="1"/>
  <c r="AQ2876" i="1"/>
  <c r="AS2876" i="1"/>
  <c r="A2877" i="1"/>
  <c r="B2877" i="1"/>
  <c r="C2877" i="1"/>
  <c r="J2877" i="1"/>
  <c r="K2877" i="1"/>
  <c r="M2877" i="1"/>
  <c r="AB2877" i="1"/>
  <c r="AF2877" i="1"/>
  <c r="AG2877" i="1"/>
  <c r="AI2877" i="1"/>
  <c r="AJ2877" i="1"/>
  <c r="AL2877" i="1"/>
  <c r="AM2877" i="1"/>
  <c r="AQ2877" i="1"/>
  <c r="AS2877" i="1"/>
  <c r="A2878" i="1"/>
  <c r="B2878" i="1"/>
  <c r="C2878" i="1"/>
  <c r="J2878" i="1"/>
  <c r="K2878" i="1"/>
  <c r="M2878" i="1"/>
  <c r="AB2878" i="1"/>
  <c r="AF2878" i="1"/>
  <c r="AG2878" i="1"/>
  <c r="AI2878" i="1"/>
  <c r="AJ2878" i="1"/>
  <c r="AL2878" i="1"/>
  <c r="AM2878" i="1"/>
  <c r="AQ2878" i="1"/>
  <c r="AS2878" i="1"/>
  <c r="A2879" i="1"/>
  <c r="B2879" i="1"/>
  <c r="C2879" i="1"/>
  <c r="J2879" i="1"/>
  <c r="K2879" i="1"/>
  <c r="M2879" i="1"/>
  <c r="AB2879" i="1"/>
  <c r="AF2879" i="1"/>
  <c r="AG2879" i="1"/>
  <c r="AI2879" i="1"/>
  <c r="AJ2879" i="1"/>
  <c r="AL2879" i="1"/>
  <c r="AM2879" i="1"/>
  <c r="AQ2879" i="1"/>
  <c r="AS2879" i="1"/>
  <c r="A2880" i="1"/>
  <c r="B2880" i="1"/>
  <c r="C2880" i="1"/>
  <c r="J2880" i="1"/>
  <c r="K2880" i="1"/>
  <c r="M2880" i="1"/>
  <c r="AB2880" i="1"/>
  <c r="AF2880" i="1"/>
  <c r="AG2880" i="1"/>
  <c r="AI2880" i="1"/>
  <c r="AJ2880" i="1"/>
  <c r="AL2880" i="1"/>
  <c r="AM2880" i="1"/>
  <c r="AQ2880" i="1"/>
  <c r="AS2880" i="1"/>
  <c r="A2881" i="1"/>
  <c r="B2881" i="1"/>
  <c r="C2881" i="1"/>
  <c r="J2881" i="1"/>
  <c r="K2881" i="1"/>
  <c r="M2881" i="1"/>
  <c r="AB2881" i="1"/>
  <c r="AF2881" i="1"/>
  <c r="AG2881" i="1"/>
  <c r="AI2881" i="1"/>
  <c r="AJ2881" i="1"/>
  <c r="AL2881" i="1"/>
  <c r="AM2881" i="1"/>
  <c r="AQ2881" i="1"/>
  <c r="AS2881" i="1"/>
  <c r="A2882" i="1"/>
  <c r="B2882" i="1"/>
  <c r="C2882" i="1"/>
  <c r="J2882" i="1"/>
  <c r="K2882" i="1"/>
  <c r="M2882" i="1"/>
  <c r="AB2882" i="1"/>
  <c r="AF2882" i="1"/>
  <c r="AG2882" i="1"/>
  <c r="AI2882" i="1"/>
  <c r="AJ2882" i="1"/>
  <c r="AL2882" i="1"/>
  <c r="AM2882" i="1"/>
  <c r="AQ2882" i="1"/>
  <c r="AS2882" i="1"/>
  <c r="A2883" i="1"/>
  <c r="B2883" i="1"/>
  <c r="C2883" i="1"/>
  <c r="J2883" i="1"/>
  <c r="K2883" i="1"/>
  <c r="M2883" i="1"/>
  <c r="AB2883" i="1"/>
  <c r="AF2883" i="1"/>
  <c r="AG2883" i="1"/>
  <c r="AI2883" i="1"/>
  <c r="AJ2883" i="1"/>
  <c r="AL2883" i="1"/>
  <c r="AM2883" i="1"/>
  <c r="AQ2883" i="1"/>
  <c r="AS2883" i="1"/>
  <c r="A2884" i="1"/>
  <c r="B2884" i="1"/>
  <c r="C2884" i="1"/>
  <c r="J2884" i="1"/>
  <c r="K2884" i="1"/>
  <c r="M2884" i="1"/>
  <c r="AB2884" i="1"/>
  <c r="AF2884" i="1"/>
  <c r="AG2884" i="1"/>
  <c r="AI2884" i="1"/>
  <c r="AJ2884" i="1"/>
  <c r="AL2884" i="1"/>
  <c r="AM2884" i="1"/>
  <c r="AQ2884" i="1"/>
  <c r="AS2884" i="1"/>
  <c r="A2885" i="1"/>
  <c r="B2885" i="1"/>
  <c r="C2885" i="1"/>
  <c r="J2885" i="1"/>
  <c r="K2885" i="1"/>
  <c r="M2885" i="1"/>
  <c r="AB2885" i="1"/>
  <c r="AF2885" i="1"/>
  <c r="AG2885" i="1"/>
  <c r="AI2885" i="1"/>
  <c r="AJ2885" i="1"/>
  <c r="AL2885" i="1"/>
  <c r="AM2885" i="1"/>
  <c r="AQ2885" i="1"/>
  <c r="AS2885" i="1"/>
  <c r="A2886" i="1"/>
  <c r="B2886" i="1"/>
  <c r="C2886" i="1"/>
  <c r="J2886" i="1"/>
  <c r="K2886" i="1"/>
  <c r="M2886" i="1"/>
  <c r="AB2886" i="1"/>
  <c r="AF2886" i="1"/>
  <c r="AG2886" i="1"/>
  <c r="AI2886" i="1"/>
  <c r="AJ2886" i="1"/>
  <c r="AL2886" i="1"/>
  <c r="AM2886" i="1"/>
  <c r="AQ2886" i="1"/>
  <c r="AS2886" i="1"/>
  <c r="A2887" i="1"/>
  <c r="B2887" i="1"/>
  <c r="C2887" i="1"/>
  <c r="J2887" i="1"/>
  <c r="K2887" i="1"/>
  <c r="M2887" i="1"/>
  <c r="AB2887" i="1"/>
  <c r="AF2887" i="1"/>
  <c r="AG2887" i="1"/>
  <c r="AI2887" i="1"/>
  <c r="AJ2887" i="1"/>
  <c r="AL2887" i="1"/>
  <c r="AM2887" i="1"/>
  <c r="AQ2887" i="1"/>
  <c r="AS2887" i="1"/>
  <c r="A2888" i="1"/>
  <c r="B2888" i="1"/>
  <c r="C2888" i="1"/>
  <c r="J2888" i="1"/>
  <c r="K2888" i="1"/>
  <c r="M2888" i="1"/>
  <c r="AB2888" i="1"/>
  <c r="AF2888" i="1"/>
  <c r="AG2888" i="1"/>
  <c r="AI2888" i="1"/>
  <c r="AJ2888" i="1"/>
  <c r="AL2888" i="1"/>
  <c r="AM2888" i="1"/>
  <c r="AQ2888" i="1"/>
  <c r="AS2888" i="1"/>
  <c r="A2889" i="1"/>
  <c r="B2889" i="1"/>
  <c r="C2889" i="1"/>
  <c r="J2889" i="1"/>
  <c r="K2889" i="1"/>
  <c r="M2889" i="1"/>
  <c r="AB2889" i="1"/>
  <c r="AF2889" i="1"/>
  <c r="AG2889" i="1"/>
  <c r="AI2889" i="1"/>
  <c r="AJ2889" i="1"/>
  <c r="AL2889" i="1"/>
  <c r="AM2889" i="1"/>
  <c r="AQ2889" i="1"/>
  <c r="AS2889" i="1"/>
  <c r="A2890" i="1"/>
  <c r="B2890" i="1"/>
  <c r="C2890" i="1"/>
  <c r="J2890" i="1"/>
  <c r="K2890" i="1"/>
  <c r="M2890" i="1"/>
  <c r="AB2890" i="1"/>
  <c r="AF2890" i="1"/>
  <c r="AG2890" i="1"/>
  <c r="AI2890" i="1"/>
  <c r="AJ2890" i="1"/>
  <c r="AL2890" i="1"/>
  <c r="AM2890" i="1"/>
  <c r="AQ2890" i="1"/>
  <c r="AS2890" i="1"/>
  <c r="A2891" i="1"/>
  <c r="B2891" i="1"/>
  <c r="C2891" i="1"/>
  <c r="J2891" i="1"/>
  <c r="K2891" i="1"/>
  <c r="M2891" i="1"/>
  <c r="AB2891" i="1"/>
  <c r="AF2891" i="1"/>
  <c r="AG2891" i="1"/>
  <c r="AI2891" i="1"/>
  <c r="AJ2891" i="1"/>
  <c r="AL2891" i="1"/>
  <c r="AM2891" i="1"/>
  <c r="AQ2891" i="1"/>
  <c r="AS2891" i="1"/>
  <c r="A2892" i="1"/>
  <c r="B2892" i="1"/>
  <c r="C2892" i="1"/>
  <c r="J2892" i="1"/>
  <c r="K2892" i="1"/>
  <c r="M2892" i="1"/>
  <c r="AB2892" i="1"/>
  <c r="AF2892" i="1"/>
  <c r="AG2892" i="1"/>
  <c r="AI2892" i="1"/>
  <c r="AJ2892" i="1"/>
  <c r="AL2892" i="1"/>
  <c r="AM2892" i="1"/>
  <c r="AQ2892" i="1"/>
  <c r="AS2892" i="1"/>
  <c r="A2893" i="1"/>
  <c r="B2893" i="1"/>
  <c r="C2893" i="1"/>
  <c r="J2893" i="1"/>
  <c r="K2893" i="1"/>
  <c r="M2893" i="1"/>
  <c r="AB2893" i="1"/>
  <c r="AF2893" i="1"/>
  <c r="AG2893" i="1"/>
  <c r="AI2893" i="1"/>
  <c r="AJ2893" i="1"/>
  <c r="AL2893" i="1"/>
  <c r="AM2893" i="1"/>
  <c r="AQ2893" i="1"/>
  <c r="AS2893" i="1"/>
  <c r="A2894" i="1"/>
  <c r="B2894" i="1"/>
  <c r="C2894" i="1"/>
  <c r="J2894" i="1"/>
  <c r="K2894" i="1"/>
  <c r="M2894" i="1"/>
  <c r="AB2894" i="1"/>
  <c r="AF2894" i="1"/>
  <c r="AG2894" i="1"/>
  <c r="AI2894" i="1"/>
  <c r="AJ2894" i="1"/>
  <c r="AL2894" i="1"/>
  <c r="AM2894" i="1"/>
  <c r="AQ2894" i="1"/>
  <c r="AS2894" i="1"/>
  <c r="A2895" i="1"/>
  <c r="B2895" i="1"/>
  <c r="C2895" i="1"/>
  <c r="J2895" i="1"/>
  <c r="K2895" i="1"/>
  <c r="M2895" i="1"/>
  <c r="AB2895" i="1"/>
  <c r="AF2895" i="1"/>
  <c r="AG2895" i="1"/>
  <c r="AI2895" i="1"/>
  <c r="AJ2895" i="1"/>
  <c r="AL2895" i="1"/>
  <c r="AM2895" i="1"/>
  <c r="AQ2895" i="1"/>
  <c r="AS2895" i="1"/>
  <c r="A2896" i="1"/>
  <c r="B2896" i="1"/>
  <c r="C2896" i="1"/>
  <c r="J2896" i="1"/>
  <c r="K2896" i="1"/>
  <c r="M2896" i="1"/>
  <c r="AB2896" i="1"/>
  <c r="AF2896" i="1"/>
  <c r="AG2896" i="1"/>
  <c r="AI2896" i="1"/>
  <c r="AJ2896" i="1"/>
  <c r="AL2896" i="1"/>
  <c r="AM2896" i="1"/>
  <c r="AQ2896" i="1"/>
  <c r="AS2896" i="1"/>
  <c r="A2897" i="1"/>
  <c r="B2897" i="1"/>
  <c r="C2897" i="1"/>
  <c r="J2897" i="1"/>
  <c r="K2897" i="1"/>
  <c r="M2897" i="1"/>
  <c r="AB2897" i="1"/>
  <c r="AF2897" i="1"/>
  <c r="AG2897" i="1"/>
  <c r="AI2897" i="1"/>
  <c r="AJ2897" i="1"/>
  <c r="AL2897" i="1"/>
  <c r="AM2897" i="1"/>
  <c r="AQ2897" i="1"/>
  <c r="AS2897" i="1"/>
  <c r="A2898" i="1"/>
  <c r="B2898" i="1"/>
  <c r="C2898" i="1"/>
  <c r="J2898" i="1"/>
  <c r="K2898" i="1"/>
  <c r="M2898" i="1"/>
  <c r="AB2898" i="1"/>
  <c r="AF2898" i="1"/>
  <c r="AG2898" i="1"/>
  <c r="AI2898" i="1"/>
  <c r="AJ2898" i="1"/>
  <c r="AL2898" i="1"/>
  <c r="AM2898" i="1"/>
  <c r="AQ2898" i="1"/>
  <c r="AS2898" i="1"/>
  <c r="A2899" i="1"/>
  <c r="B2899" i="1"/>
  <c r="C2899" i="1"/>
  <c r="J2899" i="1"/>
  <c r="K2899" i="1"/>
  <c r="M2899" i="1"/>
  <c r="AB2899" i="1"/>
  <c r="AF2899" i="1"/>
  <c r="AG2899" i="1"/>
  <c r="AI2899" i="1"/>
  <c r="AJ2899" i="1"/>
  <c r="AL2899" i="1"/>
  <c r="AM2899" i="1"/>
  <c r="AQ2899" i="1"/>
  <c r="AS2899" i="1"/>
  <c r="A2900" i="1"/>
  <c r="B2900" i="1"/>
  <c r="C2900" i="1"/>
  <c r="J2900" i="1"/>
  <c r="K2900" i="1"/>
  <c r="M2900" i="1"/>
  <c r="AB2900" i="1"/>
  <c r="AF2900" i="1"/>
  <c r="AG2900" i="1"/>
  <c r="AI2900" i="1"/>
  <c r="AJ2900" i="1"/>
  <c r="AL2900" i="1"/>
  <c r="AM2900" i="1"/>
  <c r="AQ2900" i="1"/>
  <c r="AS2900" i="1"/>
  <c r="A2901" i="1"/>
  <c r="B2901" i="1"/>
  <c r="C2901" i="1"/>
  <c r="J2901" i="1"/>
  <c r="K2901" i="1"/>
  <c r="M2901" i="1"/>
  <c r="AB2901" i="1"/>
  <c r="AF2901" i="1"/>
  <c r="AG2901" i="1"/>
  <c r="AI2901" i="1"/>
  <c r="AJ2901" i="1"/>
  <c r="AL2901" i="1"/>
  <c r="AM2901" i="1"/>
  <c r="AQ2901" i="1"/>
  <c r="AS2901" i="1"/>
  <c r="A2902" i="1"/>
  <c r="B2902" i="1"/>
  <c r="C2902" i="1"/>
  <c r="J2902" i="1"/>
  <c r="K2902" i="1"/>
  <c r="M2902" i="1"/>
  <c r="AB2902" i="1"/>
  <c r="AF2902" i="1"/>
  <c r="AG2902" i="1"/>
  <c r="AI2902" i="1"/>
  <c r="AJ2902" i="1"/>
  <c r="AL2902" i="1"/>
  <c r="AM2902" i="1"/>
  <c r="AQ2902" i="1"/>
  <c r="AS2902" i="1"/>
  <c r="A2903" i="1"/>
  <c r="B2903" i="1"/>
  <c r="C2903" i="1"/>
  <c r="J2903" i="1"/>
  <c r="K2903" i="1"/>
  <c r="M2903" i="1"/>
  <c r="AB2903" i="1"/>
  <c r="AF2903" i="1"/>
  <c r="AG2903" i="1"/>
  <c r="AI2903" i="1"/>
  <c r="AJ2903" i="1"/>
  <c r="AL2903" i="1"/>
  <c r="AM2903" i="1"/>
  <c r="AQ2903" i="1"/>
  <c r="AS2903" i="1"/>
  <c r="A2904" i="1"/>
  <c r="B2904" i="1"/>
  <c r="C2904" i="1"/>
  <c r="J2904" i="1"/>
  <c r="K2904" i="1"/>
  <c r="M2904" i="1"/>
  <c r="AB2904" i="1"/>
  <c r="AF2904" i="1"/>
  <c r="AG2904" i="1"/>
  <c r="AI2904" i="1"/>
  <c r="AJ2904" i="1"/>
  <c r="AL2904" i="1"/>
  <c r="AM2904" i="1"/>
  <c r="AQ2904" i="1"/>
  <c r="AS2904" i="1"/>
  <c r="A2905" i="1"/>
  <c r="B2905" i="1"/>
  <c r="C2905" i="1"/>
  <c r="J2905" i="1"/>
  <c r="K2905" i="1"/>
  <c r="M2905" i="1"/>
  <c r="AB2905" i="1"/>
  <c r="AF2905" i="1"/>
  <c r="AG2905" i="1"/>
  <c r="AI2905" i="1"/>
  <c r="AJ2905" i="1"/>
  <c r="AL2905" i="1"/>
  <c r="AM2905" i="1"/>
  <c r="AQ2905" i="1"/>
  <c r="AS2905" i="1"/>
  <c r="A2906" i="1"/>
  <c r="B2906" i="1"/>
  <c r="C2906" i="1"/>
  <c r="J2906" i="1"/>
  <c r="K2906" i="1"/>
  <c r="M2906" i="1"/>
  <c r="AB2906" i="1"/>
  <c r="AF2906" i="1"/>
  <c r="AG2906" i="1"/>
  <c r="AI2906" i="1"/>
  <c r="AJ2906" i="1"/>
  <c r="AL2906" i="1"/>
  <c r="AM2906" i="1"/>
  <c r="AQ2906" i="1"/>
  <c r="AS2906" i="1"/>
  <c r="A2907" i="1"/>
  <c r="B2907" i="1"/>
  <c r="C2907" i="1"/>
  <c r="J2907" i="1"/>
  <c r="K2907" i="1"/>
  <c r="M2907" i="1"/>
  <c r="AB2907" i="1"/>
  <c r="AF2907" i="1"/>
  <c r="AG2907" i="1"/>
  <c r="AI2907" i="1"/>
  <c r="AJ2907" i="1"/>
  <c r="AL2907" i="1"/>
  <c r="AM2907" i="1"/>
  <c r="AQ2907" i="1"/>
  <c r="AS2907" i="1"/>
  <c r="A2908" i="1"/>
  <c r="B2908" i="1"/>
  <c r="C2908" i="1"/>
  <c r="AB2908" i="1"/>
  <c r="AF2908" i="1"/>
  <c r="AG2908" i="1"/>
  <c r="AI2908" i="1"/>
  <c r="AJ2908" i="1"/>
  <c r="AL2908" i="1"/>
  <c r="AM2908" i="1"/>
  <c r="AQ2908" i="1"/>
  <c r="AS2908" i="1"/>
  <c r="A2909" i="1"/>
  <c r="B2909" i="1"/>
  <c r="C2909" i="1"/>
  <c r="AB2909" i="1"/>
  <c r="AF2909" i="1"/>
  <c r="AG2909" i="1"/>
  <c r="AI2909" i="1"/>
  <c r="AJ2909" i="1"/>
  <c r="AL2909" i="1"/>
  <c r="AM2909" i="1"/>
  <c r="AQ2909" i="1"/>
  <c r="AS2909" i="1"/>
  <c r="A2910" i="1"/>
  <c r="B2910" i="1"/>
  <c r="C2910" i="1"/>
  <c r="AB2910" i="1"/>
  <c r="AF2910" i="1"/>
  <c r="AG2910" i="1"/>
  <c r="AI2910" i="1"/>
  <c r="AJ2910" i="1"/>
  <c r="AL2910" i="1"/>
  <c r="AM2910" i="1"/>
  <c r="AQ2910" i="1"/>
  <c r="AS2910" i="1"/>
  <c r="A2911" i="1"/>
  <c r="B2911" i="1"/>
  <c r="C2911" i="1"/>
  <c r="J2911" i="1"/>
  <c r="K2911" i="1"/>
  <c r="M2911" i="1"/>
  <c r="AB2911" i="1"/>
  <c r="AF2911" i="1"/>
  <c r="AG2911" i="1"/>
  <c r="AI2911" i="1"/>
  <c r="AJ2911" i="1"/>
  <c r="AL2911" i="1"/>
  <c r="AM2911" i="1"/>
  <c r="AQ2911" i="1"/>
  <c r="AS2911" i="1"/>
  <c r="A2912" i="1"/>
  <c r="B2912" i="1"/>
  <c r="C2912" i="1"/>
  <c r="J2912" i="1"/>
  <c r="K2912" i="1"/>
  <c r="M2912" i="1"/>
  <c r="AB2912" i="1"/>
  <c r="AF2912" i="1"/>
  <c r="AG2912" i="1"/>
  <c r="AI2912" i="1"/>
  <c r="AJ2912" i="1"/>
  <c r="AL2912" i="1"/>
  <c r="AM2912" i="1"/>
  <c r="AQ2912" i="1"/>
  <c r="AS2912" i="1"/>
  <c r="A2913" i="1"/>
  <c r="B2913" i="1"/>
  <c r="C2913" i="1"/>
  <c r="J2913" i="1"/>
  <c r="K2913" i="1"/>
  <c r="M2913" i="1"/>
  <c r="AB2913" i="1"/>
  <c r="AF2913" i="1"/>
  <c r="AG2913" i="1"/>
  <c r="AI2913" i="1"/>
  <c r="AJ2913" i="1"/>
  <c r="AL2913" i="1"/>
  <c r="AM2913" i="1"/>
  <c r="AQ2913" i="1"/>
  <c r="AS2913" i="1"/>
  <c r="A2914" i="1"/>
  <c r="B2914" i="1"/>
  <c r="C2914" i="1"/>
  <c r="J2914" i="1"/>
  <c r="K2914" i="1"/>
  <c r="M2914" i="1"/>
  <c r="AB2914" i="1"/>
  <c r="AF2914" i="1"/>
  <c r="AG2914" i="1"/>
  <c r="AI2914" i="1"/>
  <c r="AJ2914" i="1"/>
  <c r="AL2914" i="1"/>
  <c r="AM2914" i="1"/>
  <c r="AQ2914" i="1"/>
  <c r="AS2914" i="1"/>
  <c r="A2915" i="1"/>
  <c r="B2915" i="1"/>
  <c r="C2915" i="1"/>
  <c r="J2915" i="1"/>
  <c r="K2915" i="1"/>
  <c r="M2915" i="1"/>
  <c r="AB2915" i="1"/>
  <c r="AF2915" i="1"/>
  <c r="AG2915" i="1"/>
  <c r="AI2915" i="1"/>
  <c r="AJ2915" i="1"/>
  <c r="AL2915" i="1"/>
  <c r="AM2915" i="1"/>
  <c r="AQ2915" i="1"/>
  <c r="AS2915" i="1"/>
  <c r="A2916" i="1"/>
  <c r="B2916" i="1"/>
  <c r="C2916" i="1"/>
  <c r="J2916" i="1"/>
  <c r="K2916" i="1"/>
  <c r="M2916" i="1"/>
  <c r="AB2916" i="1"/>
  <c r="AF2916" i="1"/>
  <c r="AG2916" i="1"/>
  <c r="AI2916" i="1"/>
  <c r="AJ2916" i="1"/>
  <c r="AL2916" i="1"/>
  <c r="AM2916" i="1"/>
  <c r="AQ2916" i="1"/>
  <c r="AS2916" i="1"/>
  <c r="A2917" i="1"/>
  <c r="B2917" i="1"/>
  <c r="C2917" i="1"/>
  <c r="J2917" i="1"/>
  <c r="K2917" i="1"/>
  <c r="M2917" i="1"/>
  <c r="AB2917" i="1"/>
  <c r="AF2917" i="1"/>
  <c r="AG2917" i="1"/>
  <c r="AI2917" i="1"/>
  <c r="AJ2917" i="1"/>
  <c r="AL2917" i="1"/>
  <c r="AM2917" i="1"/>
  <c r="AQ2917" i="1"/>
  <c r="AS2917" i="1"/>
  <c r="A2918" i="1"/>
  <c r="B2918" i="1"/>
  <c r="C2918" i="1"/>
  <c r="J2918" i="1"/>
  <c r="K2918" i="1"/>
  <c r="M2918" i="1"/>
  <c r="AB2918" i="1"/>
  <c r="AF2918" i="1"/>
  <c r="AG2918" i="1"/>
  <c r="AI2918" i="1"/>
  <c r="AJ2918" i="1"/>
  <c r="AL2918" i="1"/>
  <c r="AM2918" i="1"/>
  <c r="AQ2918" i="1"/>
  <c r="AS2918" i="1"/>
  <c r="A2919" i="1"/>
  <c r="B2919" i="1"/>
  <c r="C2919" i="1"/>
  <c r="J2919" i="1"/>
  <c r="K2919" i="1"/>
  <c r="M2919" i="1"/>
  <c r="AB2919" i="1"/>
  <c r="AF2919" i="1"/>
  <c r="AG2919" i="1"/>
  <c r="AI2919" i="1"/>
  <c r="AJ2919" i="1"/>
  <c r="AL2919" i="1"/>
  <c r="AM2919" i="1"/>
  <c r="AQ2919" i="1"/>
  <c r="AS2919" i="1"/>
  <c r="A2920" i="1"/>
  <c r="B2920" i="1"/>
  <c r="C2920" i="1"/>
  <c r="J2920" i="1"/>
  <c r="K2920" i="1"/>
  <c r="M2920" i="1"/>
  <c r="AB2920" i="1"/>
  <c r="AF2920" i="1"/>
  <c r="AG2920" i="1"/>
  <c r="AI2920" i="1"/>
  <c r="AJ2920" i="1"/>
  <c r="AL2920" i="1"/>
  <c r="AM2920" i="1"/>
  <c r="AQ2920" i="1"/>
  <c r="AS2920" i="1"/>
  <c r="A2921" i="1"/>
  <c r="B2921" i="1"/>
  <c r="C2921" i="1"/>
  <c r="J2921" i="1"/>
  <c r="K2921" i="1"/>
  <c r="M2921" i="1"/>
  <c r="AB2921" i="1"/>
  <c r="AF2921" i="1"/>
  <c r="AG2921" i="1"/>
  <c r="AI2921" i="1"/>
  <c r="AJ2921" i="1"/>
  <c r="AL2921" i="1"/>
  <c r="AM2921" i="1"/>
  <c r="AQ2921" i="1"/>
  <c r="AS2921" i="1"/>
  <c r="A2922" i="1"/>
  <c r="B2922" i="1"/>
  <c r="C2922" i="1"/>
  <c r="J2922" i="1"/>
  <c r="K2922" i="1"/>
  <c r="M2922" i="1"/>
  <c r="AB2922" i="1"/>
  <c r="AF2922" i="1"/>
  <c r="AG2922" i="1"/>
  <c r="AI2922" i="1"/>
  <c r="AJ2922" i="1"/>
  <c r="AL2922" i="1"/>
  <c r="AM2922" i="1"/>
  <c r="AQ2922" i="1"/>
  <c r="AS2922" i="1"/>
  <c r="A2923" i="1"/>
  <c r="B2923" i="1"/>
  <c r="C2923" i="1"/>
  <c r="J2923" i="1"/>
  <c r="K2923" i="1"/>
  <c r="M2923" i="1"/>
  <c r="AB2923" i="1"/>
  <c r="AF2923" i="1"/>
  <c r="AG2923" i="1"/>
  <c r="AI2923" i="1"/>
  <c r="AJ2923" i="1"/>
  <c r="AL2923" i="1"/>
  <c r="AM2923" i="1"/>
  <c r="AQ2923" i="1"/>
  <c r="AS2923" i="1"/>
  <c r="A2924" i="1"/>
  <c r="B2924" i="1"/>
  <c r="C2924" i="1"/>
  <c r="J2924" i="1"/>
  <c r="K2924" i="1"/>
  <c r="M2924" i="1"/>
  <c r="AB2924" i="1"/>
  <c r="AF2924" i="1"/>
  <c r="AG2924" i="1"/>
  <c r="AI2924" i="1"/>
  <c r="AJ2924" i="1"/>
  <c r="AL2924" i="1"/>
  <c r="AM2924" i="1"/>
  <c r="AQ2924" i="1"/>
  <c r="AS2924" i="1"/>
  <c r="A2925" i="1"/>
  <c r="B2925" i="1"/>
  <c r="C2925" i="1"/>
  <c r="J2925" i="1"/>
  <c r="K2925" i="1"/>
  <c r="M2925" i="1"/>
  <c r="AB2925" i="1"/>
  <c r="AF2925" i="1"/>
  <c r="AG2925" i="1"/>
  <c r="AI2925" i="1"/>
  <c r="AJ2925" i="1"/>
  <c r="AL2925" i="1"/>
  <c r="AM2925" i="1"/>
  <c r="AQ2925" i="1"/>
  <c r="AS2925" i="1"/>
  <c r="A2926" i="1"/>
  <c r="B2926" i="1"/>
  <c r="C2926" i="1"/>
  <c r="J2926" i="1"/>
  <c r="K2926" i="1"/>
  <c r="M2926" i="1"/>
  <c r="AB2926" i="1"/>
  <c r="AF2926" i="1"/>
  <c r="AG2926" i="1"/>
  <c r="AI2926" i="1"/>
  <c r="AJ2926" i="1"/>
  <c r="AL2926" i="1"/>
  <c r="AM2926" i="1"/>
  <c r="AQ2926" i="1"/>
  <c r="AS2926" i="1"/>
  <c r="A2927" i="1"/>
  <c r="B2927" i="1"/>
  <c r="C2927" i="1"/>
  <c r="J2927" i="1"/>
  <c r="K2927" i="1"/>
  <c r="M2927" i="1"/>
  <c r="AB2927" i="1"/>
  <c r="AF2927" i="1"/>
  <c r="AG2927" i="1"/>
  <c r="AI2927" i="1"/>
  <c r="AJ2927" i="1"/>
  <c r="AL2927" i="1"/>
  <c r="AM2927" i="1"/>
  <c r="AQ2927" i="1"/>
  <c r="AS2927" i="1"/>
  <c r="A2928" i="1"/>
  <c r="B2928" i="1"/>
  <c r="C2928" i="1"/>
  <c r="J2928" i="1"/>
  <c r="K2928" i="1"/>
  <c r="M2928" i="1"/>
  <c r="AB2928" i="1"/>
  <c r="AF2928" i="1"/>
  <c r="AG2928" i="1"/>
  <c r="AI2928" i="1"/>
  <c r="AJ2928" i="1"/>
  <c r="AL2928" i="1"/>
  <c r="AM2928" i="1"/>
  <c r="AQ2928" i="1"/>
  <c r="AS2928" i="1"/>
  <c r="A2929" i="1"/>
  <c r="B2929" i="1"/>
  <c r="C2929" i="1"/>
  <c r="J2929" i="1"/>
  <c r="K2929" i="1"/>
  <c r="M2929" i="1"/>
  <c r="AB2929" i="1"/>
  <c r="AF2929" i="1"/>
  <c r="AG2929" i="1"/>
  <c r="AI2929" i="1"/>
  <c r="AJ2929" i="1"/>
  <c r="AL2929" i="1"/>
  <c r="AM2929" i="1"/>
  <c r="AQ2929" i="1"/>
  <c r="AS2929" i="1"/>
  <c r="A2930" i="1"/>
  <c r="B2930" i="1"/>
  <c r="C2930" i="1"/>
  <c r="J2930" i="1"/>
  <c r="K2930" i="1"/>
  <c r="M2930" i="1"/>
  <c r="AB2930" i="1"/>
  <c r="AF2930" i="1"/>
  <c r="AG2930" i="1"/>
  <c r="AI2930" i="1"/>
  <c r="AJ2930" i="1"/>
  <c r="AL2930" i="1"/>
  <c r="AM2930" i="1"/>
  <c r="AQ2930" i="1"/>
  <c r="AS2930" i="1"/>
  <c r="A2931" i="1"/>
  <c r="B2931" i="1"/>
  <c r="C2931" i="1"/>
  <c r="J2931" i="1"/>
  <c r="K2931" i="1"/>
  <c r="M2931" i="1"/>
  <c r="AB2931" i="1"/>
  <c r="AF2931" i="1"/>
  <c r="AG2931" i="1"/>
  <c r="AI2931" i="1"/>
  <c r="AJ2931" i="1"/>
  <c r="AL2931" i="1"/>
  <c r="AM2931" i="1"/>
  <c r="AQ2931" i="1"/>
  <c r="AS2931" i="1"/>
  <c r="A2932" i="1"/>
  <c r="B2932" i="1"/>
  <c r="C2932" i="1"/>
  <c r="J2932" i="1"/>
  <c r="K2932" i="1"/>
  <c r="M2932" i="1"/>
  <c r="AB2932" i="1"/>
  <c r="AF2932" i="1"/>
  <c r="AG2932" i="1"/>
  <c r="AI2932" i="1"/>
  <c r="AJ2932" i="1"/>
  <c r="AL2932" i="1"/>
  <c r="AM2932" i="1"/>
  <c r="AQ2932" i="1"/>
  <c r="AS2932" i="1"/>
  <c r="A2933" i="1"/>
  <c r="B2933" i="1"/>
  <c r="C2933" i="1"/>
  <c r="J2933" i="1"/>
  <c r="K2933" i="1"/>
  <c r="M2933" i="1"/>
  <c r="AB2933" i="1"/>
  <c r="AF2933" i="1"/>
  <c r="AG2933" i="1"/>
  <c r="AI2933" i="1"/>
  <c r="AJ2933" i="1"/>
  <c r="AL2933" i="1"/>
  <c r="AM2933" i="1"/>
  <c r="AQ2933" i="1"/>
  <c r="AS2933" i="1"/>
  <c r="A2934" i="1"/>
  <c r="B2934" i="1"/>
  <c r="C2934" i="1"/>
  <c r="J2934" i="1"/>
  <c r="K2934" i="1"/>
  <c r="M2934" i="1"/>
  <c r="AB2934" i="1"/>
  <c r="AF2934" i="1"/>
  <c r="AG2934" i="1"/>
  <c r="AI2934" i="1"/>
  <c r="AJ2934" i="1"/>
  <c r="AL2934" i="1"/>
  <c r="AM2934" i="1"/>
  <c r="AQ2934" i="1"/>
  <c r="AS2934" i="1"/>
  <c r="A2935" i="1"/>
  <c r="B2935" i="1"/>
  <c r="C2935" i="1"/>
  <c r="J2935" i="1"/>
  <c r="K2935" i="1"/>
  <c r="M2935" i="1"/>
  <c r="AB2935" i="1"/>
  <c r="AF2935" i="1"/>
  <c r="AG2935" i="1"/>
  <c r="AI2935" i="1"/>
  <c r="AJ2935" i="1"/>
  <c r="AL2935" i="1"/>
  <c r="AM2935" i="1"/>
  <c r="AQ2935" i="1"/>
  <c r="AS2935" i="1"/>
  <c r="A2936" i="1"/>
  <c r="B2936" i="1"/>
  <c r="C2936" i="1"/>
  <c r="J2936" i="1"/>
  <c r="K2936" i="1"/>
  <c r="M2936" i="1"/>
  <c r="AB2936" i="1"/>
  <c r="AF2936" i="1"/>
  <c r="AG2936" i="1"/>
  <c r="AI2936" i="1"/>
  <c r="AJ2936" i="1"/>
  <c r="AL2936" i="1"/>
  <c r="AM2936" i="1"/>
  <c r="AQ2936" i="1"/>
  <c r="AS2936" i="1"/>
  <c r="A2937" i="1"/>
  <c r="B2937" i="1"/>
  <c r="C2937" i="1"/>
  <c r="J2937" i="1"/>
  <c r="K2937" i="1"/>
  <c r="M2937" i="1"/>
  <c r="AB2937" i="1"/>
  <c r="AF2937" i="1"/>
  <c r="AG2937" i="1"/>
  <c r="AI2937" i="1"/>
  <c r="AJ2937" i="1"/>
  <c r="AL2937" i="1"/>
  <c r="AM2937" i="1"/>
  <c r="AQ2937" i="1"/>
  <c r="AS2937" i="1"/>
  <c r="A2938" i="1"/>
  <c r="B2938" i="1"/>
  <c r="C2938" i="1"/>
  <c r="J2938" i="1"/>
  <c r="K2938" i="1"/>
  <c r="M2938" i="1"/>
  <c r="AB2938" i="1"/>
  <c r="AF2938" i="1"/>
  <c r="AG2938" i="1"/>
  <c r="AI2938" i="1"/>
  <c r="AJ2938" i="1"/>
  <c r="AL2938" i="1"/>
  <c r="AM2938" i="1"/>
  <c r="AQ2938" i="1"/>
  <c r="AS2938" i="1"/>
  <c r="A2939" i="1"/>
  <c r="B2939" i="1"/>
  <c r="C2939" i="1"/>
  <c r="J2939" i="1"/>
  <c r="K2939" i="1"/>
  <c r="M2939" i="1"/>
  <c r="AB2939" i="1"/>
  <c r="AF2939" i="1"/>
  <c r="AG2939" i="1"/>
  <c r="AI2939" i="1"/>
  <c r="AJ2939" i="1"/>
  <c r="AL2939" i="1"/>
  <c r="AM2939" i="1"/>
  <c r="AQ2939" i="1"/>
  <c r="AS2939" i="1"/>
  <c r="A2940" i="1"/>
  <c r="B2940" i="1"/>
  <c r="C2940" i="1"/>
  <c r="J2940" i="1"/>
  <c r="K2940" i="1"/>
  <c r="M2940" i="1"/>
  <c r="AB2940" i="1"/>
  <c r="AF2940" i="1"/>
  <c r="AG2940" i="1"/>
  <c r="AI2940" i="1"/>
  <c r="AJ2940" i="1"/>
  <c r="AL2940" i="1"/>
  <c r="AM2940" i="1"/>
  <c r="AQ2940" i="1"/>
  <c r="AS2940" i="1"/>
  <c r="A2941" i="1"/>
  <c r="B2941" i="1"/>
  <c r="C2941" i="1"/>
  <c r="J2941" i="1"/>
  <c r="K2941" i="1"/>
  <c r="M2941" i="1"/>
  <c r="AB2941" i="1"/>
  <c r="AF2941" i="1"/>
  <c r="AG2941" i="1"/>
  <c r="AI2941" i="1"/>
  <c r="AJ2941" i="1"/>
  <c r="AL2941" i="1"/>
  <c r="AM2941" i="1"/>
  <c r="AQ2941" i="1"/>
  <c r="AS2941" i="1"/>
  <c r="A2942" i="1"/>
  <c r="B2942" i="1"/>
  <c r="C2942" i="1"/>
  <c r="J2942" i="1"/>
  <c r="K2942" i="1"/>
  <c r="M2942" i="1"/>
  <c r="AB2942" i="1"/>
  <c r="AF2942" i="1"/>
  <c r="AG2942" i="1"/>
  <c r="AI2942" i="1"/>
  <c r="AJ2942" i="1"/>
  <c r="AL2942" i="1"/>
  <c r="AM2942" i="1"/>
  <c r="AQ2942" i="1"/>
  <c r="AS2942" i="1"/>
  <c r="A2943" i="1"/>
  <c r="B2943" i="1"/>
  <c r="C2943" i="1"/>
  <c r="J2943" i="1"/>
  <c r="K2943" i="1"/>
  <c r="M2943" i="1"/>
  <c r="AB2943" i="1"/>
  <c r="AF2943" i="1"/>
  <c r="AG2943" i="1"/>
  <c r="AI2943" i="1"/>
  <c r="AJ2943" i="1"/>
  <c r="AL2943" i="1"/>
  <c r="AM2943" i="1"/>
  <c r="AQ2943" i="1"/>
  <c r="AS2943" i="1"/>
  <c r="A2944" i="1"/>
  <c r="B2944" i="1"/>
  <c r="C2944" i="1"/>
  <c r="J2944" i="1"/>
  <c r="K2944" i="1"/>
  <c r="M2944" i="1"/>
  <c r="AB2944" i="1"/>
  <c r="AF2944" i="1"/>
  <c r="AG2944" i="1"/>
  <c r="AI2944" i="1"/>
  <c r="AJ2944" i="1"/>
  <c r="AL2944" i="1"/>
  <c r="AM2944" i="1"/>
  <c r="AQ2944" i="1"/>
  <c r="AS2944" i="1"/>
  <c r="A2945" i="1"/>
  <c r="B2945" i="1"/>
  <c r="C2945" i="1"/>
  <c r="J2945" i="1"/>
  <c r="K2945" i="1"/>
  <c r="M2945" i="1"/>
  <c r="AB2945" i="1"/>
  <c r="AF2945" i="1"/>
  <c r="AG2945" i="1"/>
  <c r="AI2945" i="1"/>
  <c r="AJ2945" i="1"/>
  <c r="AL2945" i="1"/>
  <c r="AM2945" i="1"/>
  <c r="AQ2945" i="1"/>
  <c r="AS2945" i="1"/>
  <c r="A2946" i="1"/>
  <c r="B2946" i="1"/>
  <c r="C2946" i="1"/>
  <c r="J2946" i="1"/>
  <c r="K2946" i="1"/>
  <c r="M2946" i="1"/>
  <c r="AB2946" i="1"/>
  <c r="AF2946" i="1"/>
  <c r="AG2946" i="1"/>
  <c r="AI2946" i="1"/>
  <c r="AJ2946" i="1"/>
  <c r="AL2946" i="1"/>
  <c r="AM2946" i="1"/>
  <c r="AQ2946" i="1"/>
  <c r="AS2946" i="1"/>
  <c r="A2947" i="1"/>
  <c r="B2947" i="1"/>
  <c r="C2947" i="1"/>
  <c r="J2947" i="1"/>
  <c r="K2947" i="1"/>
  <c r="M2947" i="1"/>
  <c r="AB2947" i="1"/>
  <c r="AF2947" i="1"/>
  <c r="AG2947" i="1"/>
  <c r="AI2947" i="1"/>
  <c r="AJ2947" i="1"/>
  <c r="AL2947" i="1"/>
  <c r="AM2947" i="1"/>
  <c r="AQ2947" i="1"/>
  <c r="AS2947" i="1"/>
  <c r="A2948" i="1"/>
  <c r="B2948" i="1"/>
  <c r="C2948" i="1"/>
  <c r="J2948" i="1"/>
  <c r="K2948" i="1"/>
  <c r="M2948" i="1"/>
  <c r="AB2948" i="1"/>
  <c r="AF2948" i="1"/>
  <c r="AG2948" i="1"/>
  <c r="AI2948" i="1"/>
  <c r="AJ2948" i="1"/>
  <c r="AL2948" i="1"/>
  <c r="AM2948" i="1"/>
  <c r="AQ2948" i="1"/>
  <c r="AS2948" i="1"/>
  <c r="A2949" i="1"/>
  <c r="B2949" i="1"/>
  <c r="C2949" i="1"/>
  <c r="J2949" i="1"/>
  <c r="K2949" i="1"/>
  <c r="M2949" i="1"/>
  <c r="AB2949" i="1"/>
  <c r="AF2949" i="1"/>
  <c r="AG2949" i="1"/>
  <c r="AI2949" i="1"/>
  <c r="AJ2949" i="1"/>
  <c r="AL2949" i="1"/>
  <c r="AM2949" i="1"/>
  <c r="AQ2949" i="1"/>
  <c r="AS2949" i="1"/>
  <c r="A2950" i="1"/>
  <c r="B2950" i="1"/>
  <c r="C2950" i="1"/>
  <c r="J2950" i="1"/>
  <c r="K2950" i="1"/>
  <c r="M2950" i="1"/>
  <c r="AB2950" i="1"/>
  <c r="AF2950" i="1"/>
  <c r="AG2950" i="1"/>
  <c r="AI2950" i="1"/>
  <c r="AJ2950" i="1"/>
  <c r="AL2950" i="1"/>
  <c r="AM2950" i="1"/>
  <c r="AQ2950" i="1"/>
  <c r="AS2950" i="1"/>
  <c r="A2951" i="1"/>
  <c r="B2951" i="1"/>
  <c r="C2951" i="1"/>
  <c r="J2951" i="1"/>
  <c r="K2951" i="1"/>
  <c r="M2951" i="1"/>
  <c r="AB2951" i="1"/>
  <c r="AF2951" i="1"/>
  <c r="AG2951" i="1"/>
  <c r="AI2951" i="1"/>
  <c r="AJ2951" i="1"/>
  <c r="AL2951" i="1"/>
  <c r="AM2951" i="1"/>
  <c r="AQ2951" i="1"/>
  <c r="AS2951" i="1"/>
  <c r="A2952" i="1"/>
  <c r="B2952" i="1"/>
  <c r="C2952" i="1"/>
  <c r="J2952" i="1"/>
  <c r="K2952" i="1"/>
  <c r="M2952" i="1"/>
  <c r="AB2952" i="1"/>
  <c r="AF2952" i="1"/>
  <c r="AG2952" i="1"/>
  <c r="AI2952" i="1"/>
  <c r="AJ2952" i="1"/>
  <c r="AL2952" i="1"/>
  <c r="AM2952" i="1"/>
  <c r="AQ2952" i="1"/>
  <c r="AS2952" i="1"/>
  <c r="A2953" i="1"/>
  <c r="B2953" i="1"/>
  <c r="C2953" i="1"/>
  <c r="J2953" i="1"/>
  <c r="K2953" i="1"/>
  <c r="M2953" i="1"/>
  <c r="AB2953" i="1"/>
  <c r="AF2953" i="1"/>
  <c r="AG2953" i="1"/>
  <c r="AI2953" i="1"/>
  <c r="AJ2953" i="1"/>
  <c r="AL2953" i="1"/>
  <c r="AM2953" i="1"/>
  <c r="AQ2953" i="1"/>
  <c r="AS2953" i="1"/>
  <c r="A2954" i="1"/>
  <c r="B2954" i="1"/>
  <c r="C2954" i="1"/>
  <c r="J2954" i="1"/>
  <c r="K2954" i="1"/>
  <c r="M2954" i="1"/>
  <c r="AB2954" i="1"/>
  <c r="AF2954" i="1"/>
  <c r="AG2954" i="1"/>
  <c r="AI2954" i="1"/>
  <c r="AJ2954" i="1"/>
  <c r="AL2954" i="1"/>
  <c r="AM2954" i="1"/>
  <c r="AQ2954" i="1"/>
  <c r="AS2954" i="1"/>
  <c r="A2955" i="1"/>
  <c r="B2955" i="1"/>
  <c r="C2955" i="1"/>
  <c r="J2955" i="1"/>
  <c r="K2955" i="1"/>
  <c r="M2955" i="1"/>
  <c r="AB2955" i="1"/>
  <c r="AF2955" i="1"/>
  <c r="AG2955" i="1"/>
  <c r="AI2955" i="1"/>
  <c r="AJ2955" i="1"/>
  <c r="AL2955" i="1"/>
  <c r="AM2955" i="1"/>
  <c r="AQ2955" i="1"/>
  <c r="AS2955" i="1"/>
  <c r="A2956" i="1"/>
  <c r="B2956" i="1"/>
  <c r="C2956" i="1"/>
  <c r="J2956" i="1"/>
  <c r="K2956" i="1"/>
  <c r="M2956" i="1"/>
  <c r="AB2956" i="1"/>
  <c r="AF2956" i="1"/>
  <c r="AG2956" i="1"/>
  <c r="AI2956" i="1"/>
  <c r="AJ2956" i="1"/>
  <c r="AL2956" i="1"/>
  <c r="AM2956" i="1"/>
  <c r="AQ2956" i="1"/>
  <c r="AS2956" i="1"/>
  <c r="A2957" i="1"/>
  <c r="B2957" i="1"/>
  <c r="C2957" i="1"/>
  <c r="J2957" i="1"/>
  <c r="K2957" i="1"/>
  <c r="M2957" i="1"/>
  <c r="AB2957" i="1"/>
  <c r="AF2957" i="1"/>
  <c r="AG2957" i="1"/>
  <c r="AI2957" i="1"/>
  <c r="AJ2957" i="1"/>
  <c r="AL2957" i="1"/>
  <c r="AM2957" i="1"/>
  <c r="AQ2957" i="1"/>
  <c r="AS2957" i="1"/>
  <c r="A2958" i="1"/>
  <c r="B2958" i="1"/>
  <c r="C2958" i="1"/>
  <c r="J2958" i="1"/>
  <c r="K2958" i="1"/>
  <c r="M2958" i="1"/>
  <c r="AB2958" i="1"/>
  <c r="AF2958" i="1"/>
  <c r="AG2958" i="1"/>
  <c r="AI2958" i="1"/>
  <c r="AJ2958" i="1"/>
  <c r="AL2958" i="1"/>
  <c r="AM2958" i="1"/>
  <c r="AQ2958" i="1"/>
  <c r="AS2958" i="1"/>
  <c r="A2959" i="1"/>
  <c r="B2959" i="1"/>
  <c r="C2959" i="1"/>
  <c r="J2959" i="1"/>
  <c r="K2959" i="1"/>
  <c r="M2959" i="1"/>
  <c r="AB2959" i="1"/>
  <c r="AF2959" i="1"/>
  <c r="AG2959" i="1"/>
  <c r="AI2959" i="1"/>
  <c r="AJ2959" i="1"/>
  <c r="AL2959" i="1"/>
  <c r="AM2959" i="1"/>
  <c r="AQ2959" i="1"/>
  <c r="AS2959" i="1"/>
  <c r="A2960" i="1"/>
  <c r="B2960" i="1"/>
  <c r="C2960" i="1"/>
  <c r="J2960" i="1"/>
  <c r="K2960" i="1"/>
  <c r="M2960" i="1"/>
  <c r="AB2960" i="1"/>
  <c r="AF2960" i="1"/>
  <c r="AG2960" i="1"/>
  <c r="AI2960" i="1"/>
  <c r="AJ2960" i="1"/>
  <c r="AL2960" i="1"/>
  <c r="AM2960" i="1"/>
  <c r="AQ2960" i="1"/>
  <c r="AS2960" i="1"/>
  <c r="A2961" i="1"/>
  <c r="B2961" i="1"/>
  <c r="C2961" i="1"/>
  <c r="J2961" i="1"/>
  <c r="K2961" i="1"/>
  <c r="M2961" i="1"/>
  <c r="AB2961" i="1"/>
  <c r="AF2961" i="1"/>
  <c r="AG2961" i="1"/>
  <c r="AI2961" i="1"/>
  <c r="AJ2961" i="1"/>
  <c r="AL2961" i="1"/>
  <c r="AM2961" i="1"/>
  <c r="AQ2961" i="1"/>
  <c r="AS2961" i="1"/>
  <c r="A2962" i="1"/>
  <c r="B2962" i="1"/>
  <c r="C2962" i="1"/>
  <c r="J2962" i="1"/>
  <c r="K2962" i="1"/>
  <c r="M2962" i="1"/>
  <c r="AB2962" i="1"/>
  <c r="AF2962" i="1"/>
  <c r="AG2962" i="1"/>
  <c r="AI2962" i="1"/>
  <c r="AJ2962" i="1"/>
  <c r="AL2962" i="1"/>
  <c r="AM2962" i="1"/>
  <c r="AQ2962" i="1"/>
  <c r="AS2962" i="1"/>
  <c r="A2963" i="1"/>
  <c r="B2963" i="1"/>
  <c r="C2963" i="1"/>
  <c r="J2963" i="1"/>
  <c r="K2963" i="1"/>
  <c r="M2963" i="1"/>
  <c r="AB2963" i="1"/>
  <c r="AF2963" i="1"/>
  <c r="AG2963" i="1"/>
  <c r="AI2963" i="1"/>
  <c r="AJ2963" i="1"/>
  <c r="AL2963" i="1"/>
  <c r="AM2963" i="1"/>
  <c r="AQ2963" i="1"/>
  <c r="AS2963" i="1"/>
  <c r="A2964" i="1"/>
  <c r="B2964" i="1"/>
  <c r="C2964" i="1"/>
  <c r="J2964" i="1"/>
  <c r="K2964" i="1"/>
  <c r="M2964" i="1"/>
  <c r="AB2964" i="1"/>
  <c r="AF2964" i="1"/>
  <c r="AG2964" i="1"/>
  <c r="AI2964" i="1"/>
  <c r="AJ2964" i="1"/>
  <c r="AL2964" i="1"/>
  <c r="AM2964" i="1"/>
  <c r="AQ2964" i="1"/>
  <c r="AS2964" i="1"/>
  <c r="A2965" i="1"/>
  <c r="B2965" i="1"/>
  <c r="C2965" i="1"/>
  <c r="J2965" i="1"/>
  <c r="K2965" i="1"/>
  <c r="M2965" i="1"/>
  <c r="AB2965" i="1"/>
  <c r="AF2965" i="1"/>
  <c r="AG2965" i="1"/>
  <c r="AI2965" i="1"/>
  <c r="AJ2965" i="1"/>
  <c r="AL2965" i="1"/>
  <c r="AM2965" i="1"/>
  <c r="AQ2965" i="1"/>
  <c r="AS2965" i="1"/>
  <c r="A2966" i="1"/>
  <c r="B2966" i="1"/>
  <c r="C2966" i="1"/>
  <c r="J2966" i="1"/>
  <c r="K2966" i="1"/>
  <c r="M2966" i="1"/>
  <c r="AB2966" i="1"/>
  <c r="AF2966" i="1"/>
  <c r="AG2966" i="1"/>
  <c r="AI2966" i="1"/>
  <c r="AJ2966" i="1"/>
  <c r="AL2966" i="1"/>
  <c r="AM2966" i="1"/>
  <c r="AQ2966" i="1"/>
  <c r="AS2966" i="1"/>
  <c r="A2967" i="1"/>
  <c r="B2967" i="1"/>
  <c r="C2967" i="1"/>
  <c r="J2967" i="1"/>
  <c r="K2967" i="1"/>
  <c r="M2967" i="1"/>
  <c r="AB2967" i="1"/>
  <c r="AF2967" i="1"/>
  <c r="AG2967" i="1"/>
  <c r="AI2967" i="1"/>
  <c r="AJ2967" i="1"/>
  <c r="AL2967" i="1"/>
  <c r="AM2967" i="1"/>
  <c r="AQ2967" i="1"/>
  <c r="AS2967" i="1"/>
  <c r="A2968" i="1"/>
  <c r="B2968" i="1"/>
  <c r="C2968" i="1"/>
  <c r="J2968" i="1"/>
  <c r="K2968" i="1"/>
  <c r="M2968" i="1"/>
  <c r="AB2968" i="1"/>
  <c r="AF2968" i="1"/>
  <c r="AG2968" i="1"/>
  <c r="AI2968" i="1"/>
  <c r="AJ2968" i="1"/>
  <c r="AL2968" i="1"/>
  <c r="AM2968" i="1"/>
  <c r="AQ2968" i="1"/>
  <c r="AS2968" i="1"/>
  <c r="A2969" i="1"/>
  <c r="B2969" i="1"/>
  <c r="C2969" i="1"/>
  <c r="J2969" i="1"/>
  <c r="K2969" i="1"/>
  <c r="M2969" i="1"/>
  <c r="AB2969" i="1"/>
  <c r="AF2969" i="1"/>
  <c r="AG2969" i="1"/>
  <c r="AI2969" i="1"/>
  <c r="AJ2969" i="1"/>
  <c r="AL2969" i="1"/>
  <c r="AM2969" i="1"/>
  <c r="AQ2969" i="1"/>
  <c r="AS2969" i="1"/>
  <c r="A2970" i="1"/>
  <c r="B2970" i="1"/>
  <c r="C2970" i="1"/>
  <c r="J2970" i="1"/>
  <c r="K2970" i="1"/>
  <c r="M2970" i="1"/>
  <c r="AB2970" i="1"/>
  <c r="AF2970" i="1"/>
  <c r="AG2970" i="1"/>
  <c r="AI2970" i="1"/>
  <c r="AJ2970" i="1"/>
  <c r="AL2970" i="1"/>
  <c r="AM2970" i="1"/>
  <c r="AQ2970" i="1"/>
  <c r="AS2970" i="1"/>
  <c r="A2971" i="1"/>
  <c r="B2971" i="1"/>
  <c r="C2971" i="1"/>
  <c r="J2971" i="1"/>
  <c r="K2971" i="1"/>
  <c r="M2971" i="1"/>
  <c r="AB2971" i="1"/>
  <c r="AF2971" i="1"/>
  <c r="AG2971" i="1"/>
  <c r="AI2971" i="1"/>
  <c r="AJ2971" i="1"/>
  <c r="AL2971" i="1"/>
  <c r="AM2971" i="1"/>
  <c r="AQ2971" i="1"/>
  <c r="AS2971" i="1"/>
  <c r="A2972" i="1"/>
  <c r="B2972" i="1"/>
  <c r="C2972" i="1"/>
  <c r="J2972" i="1"/>
  <c r="K2972" i="1"/>
  <c r="M2972" i="1"/>
  <c r="AB2972" i="1"/>
  <c r="AF2972" i="1"/>
  <c r="AG2972" i="1"/>
  <c r="AI2972" i="1"/>
  <c r="AJ2972" i="1"/>
  <c r="AL2972" i="1"/>
  <c r="AM2972" i="1"/>
  <c r="AQ2972" i="1"/>
  <c r="AS2972" i="1"/>
  <c r="A2973" i="1"/>
  <c r="B2973" i="1"/>
  <c r="C2973" i="1"/>
  <c r="J2973" i="1"/>
  <c r="K2973" i="1"/>
  <c r="M2973" i="1"/>
  <c r="AB2973" i="1"/>
  <c r="AF2973" i="1"/>
  <c r="AG2973" i="1"/>
  <c r="AI2973" i="1"/>
  <c r="AJ2973" i="1"/>
  <c r="AL2973" i="1"/>
  <c r="AM2973" i="1"/>
  <c r="AQ2973" i="1"/>
  <c r="AS2973" i="1"/>
  <c r="A2974" i="1"/>
  <c r="B2974" i="1"/>
  <c r="C2974" i="1"/>
  <c r="J2974" i="1"/>
  <c r="K2974" i="1"/>
  <c r="M2974" i="1"/>
  <c r="AB2974" i="1"/>
  <c r="AF2974" i="1"/>
  <c r="AG2974" i="1"/>
  <c r="AI2974" i="1"/>
  <c r="AJ2974" i="1"/>
  <c r="AL2974" i="1"/>
  <c r="AM2974" i="1"/>
  <c r="AQ2974" i="1"/>
  <c r="AS2974" i="1"/>
  <c r="A2975" i="1"/>
  <c r="B2975" i="1"/>
  <c r="C2975" i="1"/>
  <c r="J2975" i="1"/>
  <c r="K2975" i="1"/>
  <c r="M2975" i="1"/>
  <c r="AB2975" i="1"/>
  <c r="AF2975" i="1"/>
  <c r="AG2975" i="1"/>
  <c r="AI2975" i="1"/>
  <c r="AJ2975" i="1"/>
  <c r="AL2975" i="1"/>
  <c r="AM2975" i="1"/>
  <c r="AQ2975" i="1"/>
  <c r="AS2975" i="1"/>
  <c r="A2976" i="1"/>
  <c r="B2976" i="1"/>
  <c r="C2976" i="1"/>
  <c r="J2976" i="1"/>
  <c r="K2976" i="1"/>
  <c r="M2976" i="1"/>
  <c r="AB2976" i="1"/>
  <c r="AF2976" i="1"/>
  <c r="AG2976" i="1"/>
  <c r="AI2976" i="1"/>
  <c r="AJ2976" i="1"/>
  <c r="AL2976" i="1"/>
  <c r="AM2976" i="1"/>
  <c r="AQ2976" i="1"/>
  <c r="AS2976" i="1"/>
  <c r="A2977" i="1"/>
  <c r="B2977" i="1"/>
  <c r="C2977" i="1"/>
  <c r="J2977" i="1"/>
  <c r="K2977" i="1"/>
  <c r="M2977" i="1"/>
  <c r="AB2977" i="1"/>
  <c r="AF2977" i="1"/>
  <c r="AG2977" i="1"/>
  <c r="AI2977" i="1"/>
  <c r="AJ2977" i="1"/>
  <c r="AL2977" i="1"/>
  <c r="AM2977" i="1"/>
  <c r="AQ2977" i="1"/>
  <c r="AS2977" i="1"/>
  <c r="A2978" i="1"/>
  <c r="B2978" i="1"/>
  <c r="C2978" i="1"/>
  <c r="J2978" i="1"/>
  <c r="K2978" i="1"/>
  <c r="M2978" i="1"/>
  <c r="AB2978" i="1"/>
  <c r="AF2978" i="1"/>
  <c r="AG2978" i="1"/>
  <c r="AI2978" i="1"/>
  <c r="AJ2978" i="1"/>
  <c r="AL2978" i="1"/>
  <c r="AM2978" i="1"/>
  <c r="AQ2978" i="1"/>
  <c r="AS2978" i="1"/>
  <c r="A2979" i="1"/>
  <c r="B2979" i="1"/>
  <c r="C2979" i="1"/>
  <c r="J2979" i="1"/>
  <c r="K2979" i="1"/>
  <c r="M2979" i="1"/>
  <c r="AB2979" i="1"/>
  <c r="AF2979" i="1"/>
  <c r="AG2979" i="1"/>
  <c r="AI2979" i="1"/>
  <c r="AJ2979" i="1"/>
  <c r="AL2979" i="1"/>
  <c r="AM2979" i="1"/>
  <c r="AQ2979" i="1"/>
  <c r="AS2979" i="1"/>
  <c r="A2980" i="1"/>
  <c r="B2980" i="1"/>
  <c r="C2980" i="1"/>
  <c r="J2980" i="1"/>
  <c r="K2980" i="1"/>
  <c r="M2980" i="1"/>
  <c r="AB2980" i="1"/>
  <c r="AF2980" i="1"/>
  <c r="AG2980" i="1"/>
  <c r="AI2980" i="1"/>
  <c r="AJ2980" i="1"/>
  <c r="AL2980" i="1"/>
  <c r="AM2980" i="1"/>
  <c r="AQ2980" i="1"/>
  <c r="AS2980" i="1"/>
  <c r="A2981" i="1"/>
  <c r="B2981" i="1"/>
  <c r="C2981" i="1"/>
  <c r="J2981" i="1"/>
  <c r="K2981" i="1"/>
  <c r="M2981" i="1"/>
  <c r="AB2981" i="1"/>
  <c r="AF2981" i="1"/>
  <c r="AG2981" i="1"/>
  <c r="AI2981" i="1"/>
  <c r="AJ2981" i="1"/>
  <c r="AL2981" i="1"/>
  <c r="AM2981" i="1"/>
  <c r="AQ2981" i="1"/>
  <c r="AS2981" i="1"/>
  <c r="A2982" i="1"/>
  <c r="B2982" i="1"/>
  <c r="C2982" i="1"/>
  <c r="J2982" i="1"/>
  <c r="K2982" i="1"/>
  <c r="M2982" i="1"/>
  <c r="AB2982" i="1"/>
  <c r="AF2982" i="1"/>
  <c r="AG2982" i="1"/>
  <c r="AI2982" i="1"/>
  <c r="AJ2982" i="1"/>
  <c r="AL2982" i="1"/>
  <c r="AM2982" i="1"/>
  <c r="AQ2982" i="1"/>
  <c r="AS2982" i="1"/>
  <c r="A2983" i="1"/>
  <c r="B2983" i="1"/>
  <c r="C2983" i="1"/>
  <c r="J2983" i="1"/>
  <c r="K2983" i="1"/>
  <c r="M2983" i="1"/>
  <c r="AB2983" i="1"/>
  <c r="AF2983" i="1"/>
  <c r="AG2983" i="1"/>
  <c r="AI2983" i="1"/>
  <c r="AJ2983" i="1"/>
  <c r="AL2983" i="1"/>
  <c r="AM2983" i="1"/>
  <c r="AQ2983" i="1"/>
  <c r="AS2983" i="1"/>
  <c r="A2984" i="1"/>
  <c r="B2984" i="1"/>
  <c r="C2984" i="1"/>
  <c r="J2984" i="1"/>
  <c r="K2984" i="1"/>
  <c r="M2984" i="1"/>
  <c r="AB2984" i="1"/>
  <c r="AF2984" i="1"/>
  <c r="AG2984" i="1"/>
  <c r="AI2984" i="1"/>
  <c r="AJ2984" i="1"/>
  <c r="AL2984" i="1"/>
  <c r="AM2984" i="1"/>
  <c r="AQ2984" i="1"/>
  <c r="AS2984" i="1"/>
  <c r="A2985" i="1"/>
  <c r="B2985" i="1"/>
  <c r="C2985" i="1"/>
  <c r="J2985" i="1"/>
  <c r="K2985" i="1"/>
  <c r="M2985" i="1"/>
  <c r="AB2985" i="1"/>
  <c r="AF2985" i="1"/>
  <c r="AG2985" i="1"/>
  <c r="AI2985" i="1"/>
  <c r="AJ2985" i="1"/>
  <c r="AL2985" i="1"/>
  <c r="AM2985" i="1"/>
  <c r="AQ2985" i="1"/>
  <c r="AS2985" i="1"/>
  <c r="A2986" i="1"/>
  <c r="B2986" i="1"/>
  <c r="C2986" i="1"/>
  <c r="J2986" i="1"/>
  <c r="K2986" i="1"/>
  <c r="M2986" i="1"/>
  <c r="AB2986" i="1"/>
  <c r="AF2986" i="1"/>
  <c r="AG2986" i="1"/>
  <c r="AI2986" i="1"/>
  <c r="AJ2986" i="1"/>
  <c r="AL2986" i="1"/>
  <c r="AM2986" i="1"/>
  <c r="AQ2986" i="1"/>
  <c r="AS2986" i="1"/>
  <c r="A2987" i="1"/>
  <c r="B2987" i="1"/>
  <c r="C2987" i="1"/>
  <c r="J2987" i="1"/>
  <c r="K2987" i="1"/>
  <c r="M2987" i="1"/>
  <c r="AB2987" i="1"/>
  <c r="AF2987" i="1"/>
  <c r="AG2987" i="1"/>
  <c r="AI2987" i="1"/>
  <c r="AJ2987" i="1"/>
  <c r="AL2987" i="1"/>
  <c r="AM2987" i="1"/>
  <c r="AQ2987" i="1"/>
  <c r="AS2987" i="1"/>
  <c r="A2988" i="1"/>
  <c r="B2988" i="1"/>
  <c r="C2988" i="1"/>
  <c r="J2988" i="1"/>
  <c r="K2988" i="1"/>
  <c r="M2988" i="1"/>
  <c r="AB2988" i="1"/>
  <c r="AF2988" i="1"/>
  <c r="AG2988" i="1"/>
  <c r="AI2988" i="1"/>
  <c r="AJ2988" i="1"/>
  <c r="AL2988" i="1"/>
  <c r="AM2988" i="1"/>
  <c r="AQ2988" i="1"/>
  <c r="AS2988" i="1"/>
  <c r="A2989" i="1"/>
  <c r="B2989" i="1"/>
  <c r="C2989" i="1"/>
  <c r="J2989" i="1"/>
  <c r="K2989" i="1"/>
  <c r="M2989" i="1"/>
  <c r="AB2989" i="1"/>
  <c r="AF2989" i="1"/>
  <c r="AG2989" i="1"/>
  <c r="AI2989" i="1"/>
  <c r="AJ2989" i="1"/>
  <c r="AL2989" i="1"/>
  <c r="AM2989" i="1"/>
  <c r="AQ2989" i="1"/>
  <c r="AS2989" i="1"/>
  <c r="A2990" i="1"/>
  <c r="B2990" i="1"/>
  <c r="C2990" i="1"/>
  <c r="J2990" i="1"/>
  <c r="K2990" i="1"/>
  <c r="M2990" i="1"/>
  <c r="AB2990" i="1"/>
  <c r="AF2990" i="1"/>
  <c r="AG2990" i="1"/>
  <c r="AI2990" i="1"/>
  <c r="AJ2990" i="1"/>
  <c r="AL2990" i="1"/>
  <c r="AM2990" i="1"/>
  <c r="AQ2990" i="1"/>
  <c r="AS2990" i="1"/>
  <c r="A2991" i="1"/>
  <c r="B2991" i="1"/>
  <c r="C2991" i="1"/>
  <c r="J2991" i="1"/>
  <c r="K2991" i="1"/>
  <c r="M2991" i="1"/>
  <c r="AB2991" i="1"/>
  <c r="AF2991" i="1"/>
  <c r="AG2991" i="1"/>
  <c r="AI2991" i="1"/>
  <c r="AJ2991" i="1"/>
  <c r="AL2991" i="1"/>
  <c r="AM2991" i="1"/>
  <c r="AQ2991" i="1"/>
  <c r="AS2991" i="1"/>
  <c r="A2992" i="1"/>
  <c r="B2992" i="1"/>
  <c r="C2992" i="1"/>
  <c r="J2992" i="1"/>
  <c r="K2992" i="1"/>
  <c r="M2992" i="1"/>
  <c r="AB2992" i="1"/>
  <c r="AF2992" i="1"/>
  <c r="AG2992" i="1"/>
  <c r="AI2992" i="1"/>
  <c r="AJ2992" i="1"/>
  <c r="AL2992" i="1"/>
  <c r="AM2992" i="1"/>
  <c r="AQ2992" i="1"/>
  <c r="AS2992" i="1"/>
  <c r="A2993" i="1"/>
  <c r="B2993" i="1"/>
  <c r="C2993" i="1"/>
  <c r="J2993" i="1"/>
  <c r="K2993" i="1"/>
  <c r="M2993" i="1"/>
  <c r="AB2993" i="1"/>
  <c r="AF2993" i="1"/>
  <c r="AG2993" i="1"/>
  <c r="AI2993" i="1"/>
  <c r="AJ2993" i="1"/>
  <c r="AL2993" i="1"/>
  <c r="AM2993" i="1"/>
  <c r="AQ2993" i="1"/>
  <c r="AS2993" i="1"/>
  <c r="A2994" i="1"/>
  <c r="B2994" i="1"/>
  <c r="C2994" i="1"/>
  <c r="J2994" i="1"/>
  <c r="K2994" i="1"/>
  <c r="M2994" i="1"/>
  <c r="AB2994" i="1"/>
  <c r="AF2994" i="1"/>
  <c r="AG2994" i="1"/>
  <c r="AI2994" i="1"/>
  <c r="AJ2994" i="1"/>
  <c r="AL2994" i="1"/>
  <c r="AM2994" i="1"/>
  <c r="AQ2994" i="1"/>
  <c r="AS2994" i="1"/>
  <c r="A2995" i="1"/>
  <c r="B2995" i="1"/>
  <c r="C2995" i="1"/>
  <c r="J2995" i="1"/>
  <c r="K2995" i="1"/>
  <c r="M2995" i="1"/>
  <c r="AB2995" i="1"/>
  <c r="AF2995" i="1"/>
  <c r="AG2995" i="1"/>
  <c r="AI2995" i="1"/>
  <c r="AJ2995" i="1"/>
  <c r="AL2995" i="1"/>
  <c r="AM2995" i="1"/>
  <c r="AQ2995" i="1"/>
  <c r="AS2995" i="1"/>
  <c r="A2996" i="1"/>
  <c r="B2996" i="1"/>
  <c r="C2996" i="1"/>
  <c r="J2996" i="1"/>
  <c r="K2996" i="1"/>
  <c r="M2996" i="1"/>
  <c r="AB2996" i="1"/>
  <c r="AF2996" i="1"/>
  <c r="AG2996" i="1"/>
  <c r="AI2996" i="1"/>
  <c r="AJ2996" i="1"/>
  <c r="AL2996" i="1"/>
  <c r="AM2996" i="1"/>
  <c r="AQ2996" i="1"/>
  <c r="AS2996" i="1"/>
  <c r="A2997" i="1"/>
  <c r="B2997" i="1"/>
  <c r="C2997" i="1"/>
  <c r="J2997" i="1"/>
  <c r="K2997" i="1"/>
  <c r="M2997" i="1"/>
  <c r="AB2997" i="1"/>
  <c r="AF2997" i="1"/>
  <c r="AG2997" i="1"/>
  <c r="AI2997" i="1"/>
  <c r="AJ2997" i="1"/>
  <c r="AL2997" i="1"/>
  <c r="AM2997" i="1"/>
  <c r="AQ2997" i="1"/>
  <c r="AS2997" i="1"/>
  <c r="A2998" i="1"/>
  <c r="B2998" i="1"/>
  <c r="C2998" i="1"/>
  <c r="J2998" i="1"/>
  <c r="K2998" i="1"/>
  <c r="M2998" i="1"/>
  <c r="AB2998" i="1"/>
  <c r="AF2998" i="1"/>
  <c r="AG2998" i="1"/>
  <c r="AI2998" i="1"/>
  <c r="AJ2998" i="1"/>
  <c r="AL2998" i="1"/>
  <c r="AM2998" i="1"/>
  <c r="AQ2998" i="1"/>
  <c r="AS2998" i="1"/>
  <c r="A2999" i="1"/>
  <c r="B2999" i="1"/>
  <c r="C2999" i="1"/>
  <c r="J2999" i="1"/>
  <c r="K2999" i="1"/>
  <c r="M2999" i="1"/>
  <c r="AB2999" i="1"/>
  <c r="AF2999" i="1"/>
  <c r="AG2999" i="1"/>
  <c r="AI2999" i="1"/>
  <c r="AJ2999" i="1"/>
  <c r="AL2999" i="1"/>
  <c r="AM2999" i="1"/>
  <c r="AQ2999" i="1"/>
  <c r="AS2999" i="1"/>
  <c r="A3000" i="1"/>
  <c r="B3000" i="1"/>
  <c r="C3000" i="1"/>
  <c r="J3000" i="1"/>
  <c r="K3000" i="1"/>
  <c r="M3000" i="1"/>
  <c r="AB3000" i="1"/>
  <c r="AF3000" i="1"/>
  <c r="AG3000" i="1"/>
  <c r="AI3000" i="1"/>
  <c r="AJ3000" i="1"/>
  <c r="AL3000" i="1"/>
  <c r="AM3000" i="1"/>
  <c r="AQ3000" i="1"/>
  <c r="AS3000" i="1"/>
  <c r="A3001" i="1"/>
  <c r="B3001" i="1"/>
  <c r="C3001" i="1"/>
  <c r="J3001" i="1"/>
  <c r="K3001" i="1"/>
  <c r="M3001" i="1"/>
  <c r="AB3001" i="1"/>
  <c r="AF3001" i="1"/>
  <c r="AG3001" i="1"/>
  <c r="AI3001" i="1"/>
  <c r="AJ3001" i="1"/>
  <c r="AL3001" i="1"/>
  <c r="AM3001" i="1"/>
  <c r="AQ3001" i="1"/>
  <c r="AS3001" i="1"/>
  <c r="A3002" i="1"/>
  <c r="B3002" i="1"/>
  <c r="C3002" i="1"/>
  <c r="J3002" i="1"/>
  <c r="K3002" i="1"/>
  <c r="M3002" i="1"/>
  <c r="AB3002" i="1"/>
  <c r="AF3002" i="1"/>
  <c r="AG3002" i="1"/>
  <c r="AI3002" i="1"/>
  <c r="AJ3002" i="1"/>
  <c r="AL3002" i="1"/>
  <c r="AM3002" i="1"/>
  <c r="AQ3002" i="1"/>
  <c r="AS3002" i="1"/>
  <c r="A3003" i="1"/>
  <c r="B3003" i="1"/>
  <c r="C3003" i="1"/>
  <c r="J3003" i="1"/>
  <c r="K3003" i="1"/>
  <c r="M3003" i="1"/>
  <c r="AB3003" i="1"/>
  <c r="AF3003" i="1"/>
  <c r="AG3003" i="1"/>
  <c r="AI3003" i="1"/>
  <c r="AJ3003" i="1"/>
  <c r="AL3003" i="1"/>
  <c r="AM3003" i="1"/>
  <c r="AQ3003" i="1"/>
  <c r="AS3003" i="1"/>
  <c r="A3004" i="1"/>
  <c r="B3004" i="1"/>
  <c r="C3004" i="1"/>
  <c r="J3004" i="1"/>
  <c r="K3004" i="1"/>
  <c r="M3004" i="1"/>
  <c r="AB3004" i="1"/>
  <c r="AF3004" i="1"/>
  <c r="AG3004" i="1"/>
  <c r="AI3004" i="1"/>
  <c r="AJ3004" i="1"/>
  <c r="AL3004" i="1"/>
  <c r="AM3004" i="1"/>
  <c r="AQ3004" i="1"/>
  <c r="AS3004" i="1"/>
  <c r="A3005" i="1"/>
  <c r="B3005" i="1"/>
  <c r="C3005" i="1"/>
  <c r="J3005" i="1"/>
  <c r="K3005" i="1"/>
  <c r="M3005" i="1"/>
  <c r="AB3005" i="1"/>
  <c r="AF3005" i="1"/>
  <c r="AG3005" i="1"/>
  <c r="AI3005" i="1"/>
  <c r="AJ3005" i="1"/>
  <c r="AL3005" i="1"/>
  <c r="AM3005" i="1"/>
  <c r="AQ3005" i="1"/>
  <c r="AS3005" i="1"/>
  <c r="A3006" i="1"/>
  <c r="B3006" i="1"/>
  <c r="C3006" i="1"/>
  <c r="J3006" i="1"/>
  <c r="K3006" i="1"/>
  <c r="M3006" i="1"/>
  <c r="AB3006" i="1"/>
  <c r="AF3006" i="1"/>
  <c r="AG3006" i="1"/>
  <c r="AI3006" i="1"/>
  <c r="AJ3006" i="1"/>
  <c r="AL3006" i="1"/>
  <c r="AM3006" i="1"/>
  <c r="AQ3006" i="1"/>
  <c r="AS3006" i="1"/>
  <c r="A3007" i="1"/>
  <c r="B3007" i="1"/>
  <c r="C3007" i="1"/>
  <c r="J3007" i="1"/>
  <c r="K3007" i="1"/>
  <c r="M3007" i="1"/>
  <c r="AB3007" i="1"/>
  <c r="AF3007" i="1"/>
  <c r="AG3007" i="1"/>
  <c r="AI3007" i="1"/>
  <c r="AJ3007" i="1"/>
  <c r="AL3007" i="1"/>
  <c r="AM3007" i="1"/>
  <c r="AQ3007" i="1"/>
  <c r="AS3007" i="1"/>
  <c r="A3008" i="1"/>
  <c r="B3008" i="1"/>
  <c r="C3008" i="1"/>
  <c r="J3008" i="1"/>
  <c r="K3008" i="1"/>
  <c r="M3008" i="1"/>
  <c r="AB3008" i="1"/>
  <c r="AF3008" i="1"/>
  <c r="AG3008" i="1"/>
  <c r="AI3008" i="1"/>
  <c r="AJ3008" i="1"/>
  <c r="AL3008" i="1"/>
  <c r="AM3008" i="1"/>
  <c r="AQ3008" i="1"/>
  <c r="AS3008" i="1"/>
  <c r="A3009" i="1"/>
  <c r="B3009" i="1"/>
  <c r="C3009" i="1"/>
  <c r="J3009" i="1"/>
  <c r="K3009" i="1"/>
  <c r="M3009" i="1"/>
  <c r="AB3009" i="1"/>
  <c r="AF3009" i="1"/>
  <c r="AG3009" i="1"/>
  <c r="AI3009" i="1"/>
  <c r="AJ3009" i="1"/>
  <c r="AL3009" i="1"/>
  <c r="AM3009" i="1"/>
  <c r="AQ3009" i="1"/>
  <c r="AS3009" i="1"/>
  <c r="A3010" i="1"/>
  <c r="B3010" i="1"/>
  <c r="C3010" i="1"/>
  <c r="J3010" i="1"/>
  <c r="K3010" i="1"/>
  <c r="M3010" i="1"/>
  <c r="AB3010" i="1"/>
  <c r="AF3010" i="1"/>
  <c r="AG3010" i="1"/>
  <c r="AI3010" i="1"/>
  <c r="AJ3010" i="1"/>
  <c r="AL3010" i="1"/>
  <c r="AM3010" i="1"/>
  <c r="AQ3010" i="1"/>
  <c r="AS3010" i="1"/>
  <c r="A3011" i="1"/>
  <c r="B3011" i="1"/>
  <c r="C3011" i="1"/>
  <c r="J3011" i="1"/>
  <c r="K3011" i="1"/>
  <c r="M3011" i="1"/>
  <c r="AB3011" i="1"/>
  <c r="AF3011" i="1"/>
  <c r="AG3011" i="1"/>
  <c r="AI3011" i="1"/>
  <c r="AJ3011" i="1"/>
  <c r="AL3011" i="1"/>
  <c r="AM3011" i="1"/>
  <c r="AQ3011" i="1"/>
  <c r="AS3011" i="1"/>
  <c r="A3012" i="1"/>
  <c r="B3012" i="1"/>
  <c r="C3012" i="1"/>
  <c r="J3012" i="1"/>
  <c r="K3012" i="1"/>
  <c r="M3012" i="1"/>
  <c r="AB3012" i="1"/>
  <c r="AF3012" i="1"/>
  <c r="AG3012" i="1"/>
  <c r="AI3012" i="1"/>
  <c r="AJ3012" i="1"/>
  <c r="AL3012" i="1"/>
  <c r="AM3012" i="1"/>
  <c r="AQ3012" i="1"/>
  <c r="AS3012" i="1"/>
  <c r="A3013" i="1"/>
  <c r="B3013" i="1"/>
  <c r="C3013" i="1"/>
  <c r="J3013" i="1"/>
  <c r="K3013" i="1"/>
  <c r="M3013" i="1"/>
  <c r="AB3013" i="1"/>
  <c r="AF3013" i="1"/>
  <c r="AG3013" i="1"/>
  <c r="AI3013" i="1"/>
  <c r="AJ3013" i="1"/>
  <c r="AL3013" i="1"/>
  <c r="AM3013" i="1"/>
  <c r="AQ3013" i="1"/>
  <c r="AS3013" i="1"/>
  <c r="A3014" i="1"/>
  <c r="B3014" i="1"/>
  <c r="C3014" i="1"/>
  <c r="J3014" i="1"/>
  <c r="K3014" i="1"/>
  <c r="M3014" i="1"/>
  <c r="AB3014" i="1"/>
  <c r="AF3014" i="1"/>
  <c r="AG3014" i="1"/>
  <c r="AI3014" i="1"/>
  <c r="AJ3014" i="1"/>
  <c r="AL3014" i="1"/>
  <c r="AM3014" i="1"/>
  <c r="AQ3014" i="1"/>
  <c r="AS3014" i="1"/>
  <c r="A3015" i="1"/>
  <c r="B3015" i="1"/>
  <c r="C3015" i="1"/>
  <c r="J3015" i="1"/>
  <c r="K3015" i="1"/>
  <c r="M3015" i="1"/>
  <c r="AB3015" i="1"/>
  <c r="AF3015" i="1"/>
  <c r="AG3015" i="1"/>
  <c r="AI3015" i="1"/>
  <c r="AJ3015" i="1"/>
  <c r="AL3015" i="1"/>
  <c r="AM3015" i="1"/>
  <c r="AQ3015" i="1"/>
  <c r="AS3015" i="1"/>
  <c r="A3016" i="1"/>
  <c r="B3016" i="1"/>
  <c r="C3016" i="1"/>
  <c r="J3016" i="1"/>
  <c r="K3016" i="1"/>
  <c r="M3016" i="1"/>
  <c r="AB3016" i="1"/>
  <c r="AF3016" i="1"/>
  <c r="AG3016" i="1"/>
  <c r="AI3016" i="1"/>
  <c r="AJ3016" i="1"/>
  <c r="AL3016" i="1"/>
  <c r="AM3016" i="1"/>
  <c r="AQ3016" i="1"/>
  <c r="AS3016" i="1"/>
  <c r="A3017" i="1"/>
  <c r="B3017" i="1"/>
  <c r="C3017" i="1"/>
  <c r="J3017" i="1"/>
  <c r="K3017" i="1"/>
  <c r="M3017" i="1"/>
  <c r="AB3017" i="1"/>
  <c r="AF3017" i="1"/>
  <c r="AG3017" i="1"/>
  <c r="AI3017" i="1"/>
  <c r="AJ3017" i="1"/>
  <c r="AL3017" i="1"/>
  <c r="AM3017" i="1"/>
  <c r="AQ3017" i="1"/>
  <c r="AS3017" i="1"/>
  <c r="A3018" i="1"/>
  <c r="B3018" i="1"/>
  <c r="C3018" i="1"/>
  <c r="J3018" i="1"/>
  <c r="K3018" i="1"/>
  <c r="M3018" i="1"/>
  <c r="AB3018" i="1"/>
  <c r="AF3018" i="1"/>
  <c r="AG3018" i="1"/>
  <c r="AI3018" i="1"/>
  <c r="AJ3018" i="1"/>
  <c r="AL3018" i="1"/>
  <c r="AM3018" i="1"/>
  <c r="AQ3018" i="1"/>
  <c r="AS3018" i="1"/>
  <c r="A3019" i="1"/>
  <c r="B3019" i="1"/>
  <c r="C3019" i="1"/>
  <c r="J3019" i="1"/>
  <c r="K3019" i="1"/>
  <c r="M3019" i="1"/>
  <c r="AB3019" i="1"/>
  <c r="AF3019" i="1"/>
  <c r="AG3019" i="1"/>
  <c r="AI3019" i="1"/>
  <c r="AJ3019" i="1"/>
  <c r="AL3019" i="1"/>
  <c r="AM3019" i="1"/>
  <c r="AQ3019" i="1"/>
  <c r="AS3019" i="1"/>
  <c r="A3020" i="1"/>
  <c r="B3020" i="1"/>
  <c r="C3020" i="1"/>
  <c r="J3020" i="1"/>
  <c r="K3020" i="1"/>
  <c r="M3020" i="1"/>
  <c r="AB3020" i="1"/>
  <c r="AF3020" i="1"/>
  <c r="AG3020" i="1"/>
  <c r="AI3020" i="1"/>
  <c r="AJ3020" i="1"/>
  <c r="AL3020" i="1"/>
  <c r="AM3020" i="1"/>
  <c r="AQ3020" i="1"/>
  <c r="AS3020" i="1"/>
  <c r="A3021" i="1"/>
  <c r="B3021" i="1"/>
  <c r="C3021" i="1"/>
  <c r="J3021" i="1"/>
  <c r="K3021" i="1"/>
  <c r="M3021" i="1"/>
  <c r="AB3021" i="1"/>
  <c r="AF3021" i="1"/>
  <c r="AG3021" i="1"/>
  <c r="AI3021" i="1"/>
  <c r="AJ3021" i="1"/>
  <c r="AL3021" i="1"/>
  <c r="AM3021" i="1"/>
  <c r="AQ3021" i="1"/>
  <c r="AS3021" i="1"/>
  <c r="A3022" i="1"/>
  <c r="B3022" i="1"/>
  <c r="C3022" i="1"/>
  <c r="J3022" i="1"/>
  <c r="K3022" i="1"/>
  <c r="M3022" i="1"/>
  <c r="AB3022" i="1"/>
  <c r="AF3022" i="1"/>
  <c r="AG3022" i="1"/>
  <c r="AI3022" i="1"/>
  <c r="AJ3022" i="1"/>
  <c r="AL3022" i="1"/>
  <c r="AM3022" i="1"/>
  <c r="AQ3022" i="1"/>
  <c r="AS3022" i="1"/>
  <c r="A3023" i="1"/>
  <c r="B3023" i="1"/>
  <c r="C3023" i="1"/>
  <c r="J3023" i="1"/>
  <c r="K3023" i="1"/>
  <c r="M3023" i="1"/>
  <c r="AB3023" i="1"/>
  <c r="AF3023" i="1"/>
  <c r="AG3023" i="1"/>
  <c r="AI3023" i="1"/>
  <c r="AJ3023" i="1"/>
  <c r="AL3023" i="1"/>
  <c r="AM3023" i="1"/>
  <c r="AQ3023" i="1"/>
  <c r="AS3023" i="1"/>
  <c r="A3024" i="1"/>
  <c r="B3024" i="1"/>
  <c r="C3024" i="1"/>
  <c r="J3024" i="1"/>
  <c r="K3024" i="1"/>
  <c r="M3024" i="1"/>
  <c r="AB3024" i="1"/>
  <c r="AF3024" i="1"/>
  <c r="AG3024" i="1"/>
  <c r="AI3024" i="1"/>
  <c r="AJ3024" i="1"/>
  <c r="AL3024" i="1"/>
  <c r="AM3024" i="1"/>
  <c r="AQ3024" i="1"/>
  <c r="AS3024" i="1"/>
  <c r="A3025" i="1"/>
  <c r="B3025" i="1"/>
  <c r="C3025" i="1"/>
  <c r="J3025" i="1"/>
  <c r="K3025" i="1"/>
  <c r="M3025" i="1"/>
  <c r="AB3025" i="1"/>
  <c r="AF3025" i="1"/>
  <c r="AG3025" i="1"/>
  <c r="AI3025" i="1"/>
  <c r="AJ3025" i="1"/>
  <c r="AL3025" i="1"/>
  <c r="AM3025" i="1"/>
  <c r="AQ3025" i="1"/>
  <c r="AS3025" i="1"/>
  <c r="A3026" i="1"/>
  <c r="B3026" i="1"/>
  <c r="C3026" i="1"/>
  <c r="J3026" i="1"/>
  <c r="K3026" i="1"/>
  <c r="M3026" i="1"/>
  <c r="AB3026" i="1"/>
  <c r="AF3026" i="1"/>
  <c r="AG3026" i="1"/>
  <c r="AI3026" i="1"/>
  <c r="AJ3026" i="1"/>
  <c r="AL3026" i="1"/>
  <c r="AM3026" i="1"/>
  <c r="AQ3026" i="1"/>
  <c r="AS3026" i="1"/>
  <c r="A3027" i="1"/>
  <c r="B3027" i="1"/>
  <c r="C3027" i="1"/>
  <c r="J3027" i="1"/>
  <c r="K3027" i="1"/>
  <c r="M3027" i="1"/>
  <c r="AB3027" i="1"/>
  <c r="AF3027" i="1"/>
  <c r="AG3027" i="1"/>
  <c r="AI3027" i="1"/>
  <c r="AJ3027" i="1"/>
  <c r="AL3027" i="1"/>
  <c r="AM3027" i="1"/>
  <c r="AQ3027" i="1"/>
  <c r="AS3027" i="1"/>
  <c r="A3028" i="1"/>
  <c r="B3028" i="1"/>
  <c r="C3028" i="1"/>
  <c r="J3028" i="1"/>
  <c r="K3028" i="1"/>
  <c r="M3028" i="1"/>
  <c r="AB3028" i="1"/>
  <c r="AF3028" i="1"/>
  <c r="AG3028" i="1"/>
  <c r="AI3028" i="1"/>
  <c r="AJ3028" i="1"/>
  <c r="AL3028" i="1"/>
  <c r="AM3028" i="1"/>
  <c r="AQ3028" i="1"/>
  <c r="AS3028" i="1"/>
  <c r="A3029" i="1"/>
  <c r="B3029" i="1"/>
  <c r="C3029" i="1"/>
  <c r="J3029" i="1"/>
  <c r="K3029" i="1"/>
  <c r="M3029" i="1"/>
  <c r="AB3029" i="1"/>
  <c r="AF3029" i="1"/>
  <c r="AG3029" i="1"/>
  <c r="AI3029" i="1"/>
  <c r="AJ3029" i="1"/>
  <c r="AL3029" i="1"/>
  <c r="AM3029" i="1"/>
  <c r="AQ3029" i="1"/>
  <c r="AS3029" i="1"/>
  <c r="A3030" i="1"/>
  <c r="B3030" i="1"/>
  <c r="C3030" i="1"/>
  <c r="J3030" i="1"/>
  <c r="K3030" i="1"/>
  <c r="M3030" i="1"/>
  <c r="AB3030" i="1"/>
  <c r="AF3030" i="1"/>
  <c r="AG3030" i="1"/>
  <c r="AI3030" i="1"/>
  <c r="AJ3030" i="1"/>
  <c r="AL3030" i="1"/>
  <c r="AM3030" i="1"/>
  <c r="AQ3030" i="1"/>
  <c r="AS3030" i="1"/>
  <c r="A3031" i="1"/>
  <c r="B3031" i="1"/>
  <c r="C3031" i="1"/>
  <c r="J3031" i="1"/>
  <c r="K3031" i="1"/>
  <c r="M3031" i="1"/>
  <c r="AB3031" i="1"/>
  <c r="AF3031" i="1"/>
  <c r="AG3031" i="1"/>
  <c r="AI3031" i="1"/>
  <c r="AJ3031" i="1"/>
  <c r="AL3031" i="1"/>
  <c r="AM3031" i="1"/>
  <c r="AQ3031" i="1"/>
  <c r="AS3031" i="1"/>
  <c r="A3032" i="1"/>
  <c r="B3032" i="1"/>
  <c r="C3032" i="1"/>
  <c r="J3032" i="1"/>
  <c r="K3032" i="1"/>
  <c r="M3032" i="1"/>
  <c r="AB3032" i="1"/>
  <c r="AF3032" i="1"/>
  <c r="AG3032" i="1"/>
  <c r="AI3032" i="1"/>
  <c r="AJ3032" i="1"/>
  <c r="AL3032" i="1"/>
  <c r="AM3032" i="1"/>
  <c r="AQ3032" i="1"/>
  <c r="AS3032" i="1"/>
  <c r="A3033" i="1"/>
  <c r="B3033" i="1"/>
  <c r="C3033" i="1"/>
  <c r="J3033" i="1"/>
  <c r="K3033" i="1"/>
  <c r="M3033" i="1"/>
  <c r="AB3033" i="1"/>
  <c r="AF3033" i="1"/>
  <c r="AG3033" i="1"/>
  <c r="AI3033" i="1"/>
  <c r="AJ3033" i="1"/>
  <c r="AL3033" i="1"/>
  <c r="AM3033" i="1"/>
  <c r="AQ3033" i="1"/>
  <c r="AS3033" i="1"/>
  <c r="A3034" i="1"/>
  <c r="B3034" i="1"/>
  <c r="C3034" i="1"/>
  <c r="J3034" i="1"/>
  <c r="K3034" i="1"/>
  <c r="M3034" i="1"/>
  <c r="AB3034" i="1"/>
  <c r="AF3034" i="1"/>
  <c r="AG3034" i="1"/>
  <c r="AI3034" i="1"/>
  <c r="AJ3034" i="1"/>
  <c r="AL3034" i="1"/>
  <c r="AM3034" i="1"/>
  <c r="AQ3034" i="1"/>
  <c r="AS3034" i="1"/>
  <c r="A3035" i="1"/>
  <c r="B3035" i="1"/>
  <c r="C3035" i="1"/>
  <c r="J3035" i="1"/>
  <c r="K3035" i="1"/>
  <c r="M3035" i="1"/>
  <c r="AB3035" i="1"/>
  <c r="AF3035" i="1"/>
  <c r="AG3035" i="1"/>
  <c r="AI3035" i="1"/>
  <c r="AJ3035" i="1"/>
  <c r="AL3035" i="1"/>
  <c r="AM3035" i="1"/>
  <c r="AQ3035" i="1"/>
  <c r="AS3035" i="1"/>
  <c r="A3036" i="1"/>
  <c r="B3036" i="1"/>
  <c r="C3036" i="1"/>
  <c r="J3036" i="1"/>
  <c r="K3036" i="1"/>
  <c r="M3036" i="1"/>
  <c r="AB3036" i="1"/>
  <c r="AF3036" i="1"/>
  <c r="AG3036" i="1"/>
  <c r="AI3036" i="1"/>
  <c r="AJ3036" i="1"/>
  <c r="AL3036" i="1"/>
  <c r="AM3036" i="1"/>
  <c r="AQ3036" i="1"/>
  <c r="AS3036" i="1"/>
  <c r="A3037" i="1"/>
  <c r="B3037" i="1"/>
  <c r="C3037" i="1"/>
  <c r="J3037" i="1"/>
  <c r="K3037" i="1"/>
  <c r="M3037" i="1"/>
  <c r="AB3037" i="1"/>
  <c r="AF3037" i="1"/>
  <c r="AG3037" i="1"/>
  <c r="AI3037" i="1"/>
  <c r="AJ3037" i="1"/>
  <c r="AL3037" i="1"/>
  <c r="AM3037" i="1"/>
  <c r="AQ3037" i="1"/>
  <c r="AS3037" i="1"/>
  <c r="A3038" i="1"/>
  <c r="B3038" i="1"/>
  <c r="C3038" i="1"/>
  <c r="J3038" i="1"/>
  <c r="K3038" i="1"/>
  <c r="M3038" i="1"/>
  <c r="AB3038" i="1"/>
  <c r="AF3038" i="1"/>
  <c r="AG3038" i="1"/>
  <c r="AI3038" i="1"/>
  <c r="AJ3038" i="1"/>
  <c r="AL3038" i="1"/>
  <c r="AM3038" i="1"/>
  <c r="AQ3038" i="1"/>
  <c r="AS3038" i="1"/>
  <c r="A3039" i="1"/>
  <c r="B3039" i="1"/>
  <c r="C3039" i="1"/>
  <c r="J3039" i="1"/>
  <c r="K3039" i="1"/>
  <c r="M3039" i="1"/>
  <c r="AB3039" i="1"/>
  <c r="AF3039" i="1"/>
  <c r="AG3039" i="1"/>
  <c r="AI3039" i="1"/>
  <c r="AJ3039" i="1"/>
  <c r="AL3039" i="1"/>
  <c r="AM3039" i="1"/>
  <c r="AQ3039" i="1"/>
  <c r="AS3039" i="1"/>
  <c r="A3040" i="1"/>
  <c r="B3040" i="1"/>
  <c r="C3040" i="1"/>
  <c r="J3040" i="1"/>
  <c r="K3040" i="1"/>
  <c r="M3040" i="1"/>
  <c r="AB3040" i="1"/>
  <c r="AF3040" i="1"/>
  <c r="AG3040" i="1"/>
  <c r="AI3040" i="1"/>
  <c r="AJ3040" i="1"/>
  <c r="AL3040" i="1"/>
  <c r="AM3040" i="1"/>
  <c r="AQ3040" i="1"/>
  <c r="AS3040" i="1"/>
  <c r="A3041" i="1"/>
  <c r="B3041" i="1"/>
  <c r="C3041" i="1"/>
  <c r="J3041" i="1"/>
  <c r="K3041" i="1"/>
  <c r="M3041" i="1"/>
  <c r="AB3041" i="1"/>
  <c r="AF3041" i="1"/>
  <c r="AG3041" i="1"/>
  <c r="AI3041" i="1"/>
  <c r="AJ3041" i="1"/>
  <c r="AL3041" i="1"/>
  <c r="AM3041" i="1"/>
  <c r="AQ3041" i="1"/>
  <c r="AS3041" i="1"/>
  <c r="A3042" i="1"/>
  <c r="B3042" i="1"/>
  <c r="C3042" i="1"/>
  <c r="J3042" i="1"/>
  <c r="K3042" i="1"/>
  <c r="M3042" i="1"/>
  <c r="AB3042" i="1"/>
  <c r="AF3042" i="1"/>
  <c r="AG3042" i="1"/>
  <c r="AI3042" i="1"/>
  <c r="AJ3042" i="1"/>
  <c r="AL3042" i="1"/>
  <c r="AM3042" i="1"/>
  <c r="AQ3042" i="1"/>
  <c r="AS3042" i="1"/>
  <c r="A3043" i="1"/>
  <c r="B3043" i="1"/>
  <c r="C3043" i="1"/>
  <c r="J3043" i="1"/>
  <c r="K3043" i="1"/>
  <c r="M3043" i="1"/>
  <c r="AB3043" i="1"/>
  <c r="AF3043" i="1"/>
  <c r="AG3043" i="1"/>
  <c r="AI3043" i="1"/>
  <c r="AJ3043" i="1"/>
  <c r="AL3043" i="1"/>
  <c r="AM3043" i="1"/>
  <c r="AQ3043" i="1"/>
  <c r="AS3043" i="1"/>
  <c r="A3044" i="1"/>
  <c r="B3044" i="1"/>
  <c r="C3044" i="1"/>
  <c r="J3044" i="1"/>
  <c r="K3044" i="1"/>
  <c r="M3044" i="1"/>
  <c r="AB3044" i="1"/>
  <c r="AF3044" i="1"/>
  <c r="AG3044" i="1"/>
  <c r="AI3044" i="1"/>
  <c r="AJ3044" i="1"/>
  <c r="AL3044" i="1"/>
  <c r="AM3044" i="1"/>
  <c r="AQ3044" i="1"/>
  <c r="AS3044" i="1"/>
  <c r="A3045" i="1"/>
  <c r="B3045" i="1"/>
  <c r="C3045" i="1"/>
  <c r="J3045" i="1"/>
  <c r="K3045" i="1"/>
  <c r="M3045" i="1"/>
  <c r="AB3045" i="1"/>
  <c r="AF3045" i="1"/>
  <c r="AG3045" i="1"/>
  <c r="AI3045" i="1"/>
  <c r="AJ3045" i="1"/>
  <c r="AL3045" i="1"/>
  <c r="AM3045" i="1"/>
  <c r="AQ3045" i="1"/>
  <c r="AS3045" i="1"/>
  <c r="A3046" i="1"/>
  <c r="B3046" i="1"/>
  <c r="C3046" i="1"/>
  <c r="J3046" i="1"/>
  <c r="K3046" i="1"/>
  <c r="M3046" i="1"/>
  <c r="AB3046" i="1"/>
  <c r="AF3046" i="1"/>
  <c r="AG3046" i="1"/>
  <c r="AI3046" i="1"/>
  <c r="AJ3046" i="1"/>
  <c r="AL3046" i="1"/>
  <c r="AM3046" i="1"/>
  <c r="AQ3046" i="1"/>
  <c r="AS3046" i="1"/>
  <c r="A3047" i="1"/>
  <c r="B3047" i="1"/>
  <c r="C3047" i="1"/>
  <c r="J3047" i="1"/>
  <c r="K3047" i="1"/>
  <c r="M3047" i="1"/>
  <c r="AB3047" i="1"/>
  <c r="AF3047" i="1"/>
  <c r="AG3047" i="1"/>
  <c r="AI3047" i="1"/>
  <c r="AJ3047" i="1"/>
  <c r="AL3047" i="1"/>
  <c r="AM3047" i="1"/>
  <c r="AQ3047" i="1"/>
  <c r="AS3047" i="1"/>
  <c r="A3048" i="1"/>
  <c r="B3048" i="1"/>
  <c r="C3048" i="1"/>
  <c r="J3048" i="1"/>
  <c r="K3048" i="1"/>
  <c r="M3048" i="1"/>
  <c r="AB3048" i="1"/>
  <c r="AF3048" i="1"/>
  <c r="AG3048" i="1"/>
  <c r="AI3048" i="1"/>
  <c r="AJ3048" i="1"/>
  <c r="AL3048" i="1"/>
  <c r="AM3048" i="1"/>
  <c r="AQ3048" i="1"/>
  <c r="AS3048" i="1"/>
  <c r="A3049" i="1"/>
  <c r="B3049" i="1"/>
  <c r="C3049" i="1"/>
  <c r="J3049" i="1"/>
  <c r="K3049" i="1"/>
  <c r="M3049" i="1"/>
  <c r="AB3049" i="1"/>
  <c r="AF3049" i="1"/>
  <c r="AG3049" i="1"/>
  <c r="AI3049" i="1"/>
  <c r="AJ3049" i="1"/>
  <c r="AL3049" i="1"/>
  <c r="AM3049" i="1"/>
  <c r="AQ3049" i="1"/>
  <c r="AS3049" i="1"/>
  <c r="A3050" i="1"/>
  <c r="B3050" i="1"/>
  <c r="C3050" i="1"/>
  <c r="J3050" i="1"/>
  <c r="K3050" i="1"/>
  <c r="M3050" i="1"/>
  <c r="AB3050" i="1"/>
  <c r="AF3050" i="1"/>
  <c r="AG3050" i="1"/>
  <c r="AI3050" i="1"/>
  <c r="AJ3050" i="1"/>
  <c r="AL3050" i="1"/>
  <c r="AM3050" i="1"/>
  <c r="AQ3050" i="1"/>
  <c r="AS3050" i="1"/>
  <c r="A3051" i="1"/>
  <c r="B3051" i="1"/>
  <c r="C3051" i="1"/>
  <c r="J3051" i="1"/>
  <c r="K3051" i="1"/>
  <c r="M3051" i="1"/>
  <c r="AB3051" i="1"/>
  <c r="AF3051" i="1"/>
  <c r="AG3051" i="1"/>
  <c r="AI3051" i="1"/>
  <c r="AJ3051" i="1"/>
  <c r="AL3051" i="1"/>
  <c r="AM3051" i="1"/>
  <c r="AQ3051" i="1"/>
  <c r="AS3051" i="1"/>
  <c r="A3052" i="1"/>
  <c r="B3052" i="1"/>
  <c r="C3052" i="1"/>
  <c r="J3052" i="1"/>
  <c r="K3052" i="1"/>
  <c r="M3052" i="1"/>
  <c r="AB3052" i="1"/>
  <c r="AF3052" i="1"/>
  <c r="AG3052" i="1"/>
  <c r="AI3052" i="1"/>
  <c r="AJ3052" i="1"/>
  <c r="AL3052" i="1"/>
  <c r="AM3052" i="1"/>
  <c r="AQ3052" i="1"/>
  <c r="AS3052" i="1"/>
  <c r="A3053" i="1"/>
  <c r="B3053" i="1"/>
  <c r="C3053" i="1"/>
  <c r="J3053" i="1"/>
  <c r="K3053" i="1"/>
  <c r="M3053" i="1"/>
  <c r="AB3053" i="1"/>
  <c r="AF3053" i="1"/>
  <c r="AG3053" i="1"/>
  <c r="AI3053" i="1"/>
  <c r="AJ3053" i="1"/>
  <c r="AL3053" i="1"/>
  <c r="AM3053" i="1"/>
  <c r="AQ3053" i="1"/>
  <c r="AS3053" i="1"/>
  <c r="A3054" i="1"/>
  <c r="B3054" i="1"/>
  <c r="C3054" i="1"/>
  <c r="J3054" i="1"/>
  <c r="K3054" i="1"/>
  <c r="M3054" i="1"/>
  <c r="AB3054" i="1"/>
  <c r="AF3054" i="1"/>
  <c r="AG3054" i="1"/>
  <c r="AI3054" i="1"/>
  <c r="AJ3054" i="1"/>
  <c r="AL3054" i="1"/>
  <c r="AM3054" i="1"/>
  <c r="AQ3054" i="1"/>
  <c r="AS3054" i="1"/>
  <c r="A3055" i="1"/>
  <c r="B3055" i="1"/>
  <c r="C3055" i="1"/>
  <c r="J3055" i="1"/>
  <c r="K3055" i="1"/>
  <c r="M3055" i="1"/>
  <c r="AB3055" i="1"/>
  <c r="AF3055" i="1"/>
  <c r="AG3055" i="1"/>
  <c r="AI3055" i="1"/>
  <c r="AJ3055" i="1"/>
  <c r="AL3055" i="1"/>
  <c r="AM3055" i="1"/>
  <c r="AQ3055" i="1"/>
  <c r="AS3055" i="1"/>
  <c r="A3056" i="1"/>
  <c r="B3056" i="1"/>
  <c r="C3056" i="1"/>
  <c r="J3056" i="1"/>
  <c r="K3056" i="1"/>
  <c r="M3056" i="1"/>
  <c r="AB3056" i="1"/>
  <c r="AF3056" i="1"/>
  <c r="AG3056" i="1"/>
  <c r="AI3056" i="1"/>
  <c r="AJ3056" i="1"/>
  <c r="AL3056" i="1"/>
  <c r="AM3056" i="1"/>
  <c r="AQ3056" i="1"/>
  <c r="AS3056" i="1"/>
  <c r="A3057" i="1"/>
  <c r="B3057" i="1"/>
  <c r="C3057" i="1"/>
  <c r="J3057" i="1"/>
  <c r="K3057" i="1"/>
  <c r="M3057" i="1"/>
  <c r="AB3057" i="1"/>
  <c r="AF3057" i="1"/>
  <c r="AG3057" i="1"/>
  <c r="AI3057" i="1"/>
  <c r="AJ3057" i="1"/>
  <c r="AL3057" i="1"/>
  <c r="AM3057" i="1"/>
  <c r="AQ3057" i="1"/>
  <c r="AS3057" i="1"/>
  <c r="A3058" i="1"/>
  <c r="B3058" i="1"/>
  <c r="C3058" i="1"/>
  <c r="J3058" i="1"/>
  <c r="K3058" i="1"/>
  <c r="M3058" i="1"/>
  <c r="AB3058" i="1"/>
  <c r="AF3058" i="1"/>
  <c r="AG3058" i="1"/>
  <c r="AI3058" i="1"/>
  <c r="AJ3058" i="1"/>
  <c r="AL3058" i="1"/>
  <c r="AM3058" i="1"/>
  <c r="AQ3058" i="1"/>
  <c r="AS3058" i="1"/>
  <c r="A3059" i="1"/>
  <c r="B3059" i="1"/>
  <c r="C3059" i="1"/>
  <c r="J3059" i="1"/>
  <c r="K3059" i="1"/>
  <c r="M3059" i="1"/>
  <c r="AB3059" i="1"/>
  <c r="AF3059" i="1"/>
  <c r="AG3059" i="1"/>
  <c r="AI3059" i="1"/>
  <c r="AJ3059" i="1"/>
  <c r="AL3059" i="1"/>
  <c r="AM3059" i="1"/>
  <c r="AQ3059" i="1"/>
  <c r="AS3059" i="1"/>
  <c r="A3060" i="1"/>
  <c r="B3060" i="1"/>
  <c r="C3060" i="1"/>
  <c r="J3060" i="1"/>
  <c r="K3060" i="1"/>
  <c r="M3060" i="1"/>
  <c r="AB3060" i="1"/>
  <c r="AF3060" i="1"/>
  <c r="AG3060" i="1"/>
  <c r="AI3060" i="1"/>
  <c r="AJ3060" i="1"/>
  <c r="AL3060" i="1"/>
  <c r="AM3060" i="1"/>
  <c r="AQ3060" i="1"/>
  <c r="AS3060" i="1"/>
  <c r="A3061" i="1"/>
  <c r="B3061" i="1"/>
  <c r="C3061" i="1"/>
  <c r="J3061" i="1"/>
  <c r="K3061" i="1"/>
  <c r="M3061" i="1"/>
  <c r="AB3061" i="1"/>
  <c r="AF3061" i="1"/>
  <c r="AG3061" i="1"/>
  <c r="AI3061" i="1"/>
  <c r="AJ3061" i="1"/>
  <c r="AL3061" i="1"/>
  <c r="AM3061" i="1"/>
  <c r="AQ3061" i="1"/>
  <c r="AS3061" i="1"/>
  <c r="A3062" i="1"/>
  <c r="B3062" i="1"/>
  <c r="C3062" i="1"/>
  <c r="J3062" i="1"/>
  <c r="K3062" i="1"/>
  <c r="M3062" i="1"/>
  <c r="AB3062" i="1"/>
  <c r="AF3062" i="1"/>
  <c r="AG3062" i="1"/>
  <c r="AI3062" i="1"/>
  <c r="AJ3062" i="1"/>
  <c r="AL3062" i="1"/>
  <c r="AM3062" i="1"/>
  <c r="AQ3062" i="1"/>
  <c r="AS3062" i="1"/>
  <c r="A3063" i="1"/>
  <c r="B3063" i="1"/>
  <c r="C3063" i="1"/>
  <c r="J3063" i="1"/>
  <c r="K3063" i="1"/>
  <c r="M3063" i="1"/>
  <c r="AB3063" i="1"/>
  <c r="AF3063" i="1"/>
  <c r="AG3063" i="1"/>
  <c r="AI3063" i="1"/>
  <c r="AJ3063" i="1"/>
  <c r="AL3063" i="1"/>
  <c r="AM3063" i="1"/>
  <c r="AQ3063" i="1"/>
  <c r="AS3063" i="1"/>
  <c r="A3064" i="1"/>
  <c r="B3064" i="1"/>
  <c r="C3064" i="1"/>
  <c r="J3064" i="1"/>
  <c r="K3064" i="1"/>
  <c r="M3064" i="1"/>
  <c r="AB3064" i="1"/>
  <c r="AF3064" i="1"/>
  <c r="AG3064" i="1"/>
  <c r="AI3064" i="1"/>
  <c r="AJ3064" i="1"/>
  <c r="AL3064" i="1"/>
  <c r="AM3064" i="1"/>
  <c r="AQ3064" i="1"/>
  <c r="AS3064" i="1"/>
  <c r="A3065" i="1"/>
  <c r="B3065" i="1"/>
  <c r="C3065" i="1"/>
  <c r="J3065" i="1"/>
  <c r="K3065" i="1"/>
  <c r="M3065" i="1"/>
  <c r="AB3065" i="1"/>
  <c r="AF3065" i="1"/>
  <c r="AG3065" i="1"/>
  <c r="AI3065" i="1"/>
  <c r="AJ3065" i="1"/>
  <c r="AL3065" i="1"/>
  <c r="AM3065" i="1"/>
  <c r="AQ3065" i="1"/>
  <c r="AS3065" i="1"/>
  <c r="A3066" i="1"/>
  <c r="B3066" i="1"/>
  <c r="C3066" i="1"/>
  <c r="J3066" i="1"/>
  <c r="K3066" i="1"/>
  <c r="M3066" i="1"/>
  <c r="AB3066" i="1"/>
  <c r="AF3066" i="1"/>
  <c r="AG3066" i="1"/>
  <c r="AI3066" i="1"/>
  <c r="AJ3066" i="1"/>
  <c r="AL3066" i="1"/>
  <c r="AM3066" i="1"/>
  <c r="AQ3066" i="1"/>
  <c r="AS3066" i="1"/>
  <c r="A3067" i="1"/>
  <c r="B3067" i="1"/>
  <c r="C3067" i="1"/>
  <c r="J3067" i="1"/>
  <c r="K3067" i="1"/>
  <c r="M3067" i="1"/>
  <c r="AB3067" i="1"/>
  <c r="AF3067" i="1"/>
  <c r="AG3067" i="1"/>
  <c r="AI3067" i="1"/>
  <c r="AJ3067" i="1"/>
  <c r="AL3067" i="1"/>
  <c r="AM3067" i="1"/>
  <c r="AQ3067" i="1"/>
  <c r="AS3067" i="1"/>
  <c r="A3068" i="1"/>
  <c r="B3068" i="1"/>
  <c r="C3068" i="1"/>
  <c r="J3068" i="1"/>
  <c r="K3068" i="1"/>
  <c r="M3068" i="1"/>
  <c r="AB3068" i="1"/>
  <c r="AF3068" i="1"/>
  <c r="AG3068" i="1"/>
  <c r="AI3068" i="1"/>
  <c r="AJ3068" i="1"/>
  <c r="AL3068" i="1"/>
  <c r="AM3068" i="1"/>
  <c r="AQ3068" i="1"/>
  <c r="AS3068" i="1"/>
  <c r="A3069" i="1"/>
  <c r="B3069" i="1"/>
  <c r="C3069" i="1"/>
  <c r="J3069" i="1"/>
  <c r="K3069" i="1"/>
  <c r="M3069" i="1"/>
  <c r="AB3069" i="1"/>
  <c r="AF3069" i="1"/>
  <c r="AG3069" i="1"/>
  <c r="AI3069" i="1"/>
  <c r="AJ3069" i="1"/>
  <c r="AL3069" i="1"/>
  <c r="AM3069" i="1"/>
  <c r="AQ3069" i="1"/>
  <c r="AS3069" i="1"/>
  <c r="A3070" i="1"/>
  <c r="B3070" i="1"/>
  <c r="C3070" i="1"/>
  <c r="J3070" i="1"/>
  <c r="K3070" i="1"/>
  <c r="M3070" i="1"/>
  <c r="AB3070" i="1"/>
  <c r="AF3070" i="1"/>
  <c r="AG3070" i="1"/>
  <c r="AI3070" i="1"/>
  <c r="AJ3070" i="1"/>
  <c r="AL3070" i="1"/>
  <c r="AM3070" i="1"/>
  <c r="AQ3070" i="1"/>
  <c r="AS3070" i="1"/>
  <c r="A3071" i="1"/>
  <c r="B3071" i="1"/>
  <c r="C3071" i="1"/>
  <c r="J3071" i="1"/>
  <c r="K3071" i="1"/>
  <c r="M3071" i="1"/>
  <c r="AB3071" i="1"/>
  <c r="AF3071" i="1"/>
  <c r="AG3071" i="1"/>
  <c r="AI3071" i="1"/>
  <c r="AJ3071" i="1"/>
  <c r="AL3071" i="1"/>
  <c r="AM3071" i="1"/>
  <c r="AQ3071" i="1"/>
  <c r="AS3071" i="1"/>
  <c r="A3072" i="1"/>
  <c r="B3072" i="1"/>
  <c r="C3072" i="1"/>
  <c r="J3072" i="1"/>
  <c r="K3072" i="1"/>
  <c r="M3072" i="1"/>
  <c r="AB3072" i="1"/>
  <c r="AF3072" i="1"/>
  <c r="AG3072" i="1"/>
  <c r="AI3072" i="1"/>
  <c r="AJ3072" i="1"/>
  <c r="AL3072" i="1"/>
  <c r="AM3072" i="1"/>
  <c r="AQ3072" i="1"/>
  <c r="AS3072" i="1"/>
  <c r="A3073" i="1"/>
  <c r="B3073" i="1"/>
  <c r="C3073" i="1"/>
  <c r="J3073" i="1"/>
  <c r="K3073" i="1"/>
  <c r="M3073" i="1"/>
  <c r="AB3073" i="1"/>
  <c r="AF3073" i="1"/>
  <c r="AG3073" i="1"/>
  <c r="AI3073" i="1"/>
  <c r="AJ3073" i="1"/>
  <c r="AL3073" i="1"/>
  <c r="AM3073" i="1"/>
  <c r="AQ3073" i="1"/>
  <c r="AS3073" i="1"/>
  <c r="A3074" i="1"/>
  <c r="B3074" i="1"/>
  <c r="C3074" i="1"/>
  <c r="J3074" i="1"/>
  <c r="K3074" i="1"/>
  <c r="M3074" i="1"/>
  <c r="AB3074" i="1"/>
  <c r="AF3074" i="1"/>
  <c r="AG3074" i="1"/>
  <c r="AI3074" i="1"/>
  <c r="AJ3074" i="1"/>
  <c r="AL3074" i="1"/>
  <c r="AM3074" i="1"/>
  <c r="AQ3074" i="1"/>
  <c r="AS3074" i="1"/>
  <c r="A3075" i="1"/>
  <c r="B3075" i="1"/>
  <c r="C3075" i="1"/>
  <c r="J3075" i="1"/>
  <c r="K3075" i="1"/>
  <c r="M3075" i="1"/>
  <c r="AB3075" i="1"/>
  <c r="AF3075" i="1"/>
  <c r="AG3075" i="1"/>
  <c r="AI3075" i="1"/>
  <c r="AJ3075" i="1"/>
  <c r="AL3075" i="1"/>
  <c r="AM3075" i="1"/>
  <c r="AQ3075" i="1"/>
  <c r="AS3075" i="1"/>
  <c r="A3076" i="1"/>
  <c r="B3076" i="1"/>
  <c r="C3076" i="1"/>
  <c r="J3076" i="1"/>
  <c r="K3076" i="1"/>
  <c r="M3076" i="1"/>
  <c r="AB3076" i="1"/>
  <c r="AF3076" i="1"/>
  <c r="AG3076" i="1"/>
  <c r="AI3076" i="1"/>
  <c r="AJ3076" i="1"/>
  <c r="AL3076" i="1"/>
  <c r="AM3076" i="1"/>
  <c r="AQ3076" i="1"/>
  <c r="AS3076" i="1"/>
  <c r="A3101" i="1"/>
  <c r="B3101" i="1"/>
  <c r="C3101" i="1"/>
  <c r="J3101" i="1"/>
  <c r="K3101" i="1"/>
  <c r="M3101" i="1"/>
  <c r="AB3101" i="1"/>
  <c r="AF3101" i="1"/>
  <c r="AG3101" i="1"/>
  <c r="AI3101" i="1"/>
  <c r="AJ3101" i="1"/>
  <c r="AL3101" i="1"/>
  <c r="AM3101" i="1"/>
  <c r="AQ3101" i="1"/>
  <c r="AS3101" i="1"/>
  <c r="A3102" i="1"/>
  <c r="B3102" i="1"/>
  <c r="C3102" i="1"/>
  <c r="J3102" i="1"/>
  <c r="K3102" i="1"/>
  <c r="M3102" i="1"/>
  <c r="AB3102" i="1"/>
  <c r="AF3102" i="1"/>
  <c r="AG3102" i="1"/>
  <c r="AI3102" i="1"/>
  <c r="AJ3102" i="1"/>
  <c r="AL3102" i="1"/>
  <c r="AM3102" i="1"/>
  <c r="AQ3102" i="1"/>
  <c r="AS3102" i="1"/>
  <c r="A3103" i="1"/>
  <c r="B3103" i="1"/>
  <c r="C3103" i="1"/>
  <c r="J3103" i="1"/>
  <c r="K3103" i="1"/>
  <c r="M3103" i="1"/>
  <c r="AB3103" i="1"/>
  <c r="AF3103" i="1"/>
  <c r="AG3103" i="1"/>
  <c r="AI3103" i="1"/>
  <c r="AJ3103" i="1"/>
  <c r="AL3103" i="1"/>
  <c r="AM3103" i="1"/>
  <c r="AQ3103" i="1"/>
  <c r="AS3103" i="1"/>
  <c r="A3104" i="1"/>
  <c r="B3104" i="1"/>
  <c r="C3104" i="1"/>
  <c r="J3104" i="1"/>
  <c r="K3104" i="1"/>
  <c r="M3104" i="1"/>
  <c r="AB3104" i="1"/>
  <c r="AF3104" i="1"/>
  <c r="AG3104" i="1"/>
  <c r="AI3104" i="1"/>
  <c r="AJ3104" i="1"/>
  <c r="AL3104" i="1"/>
  <c r="AM3104" i="1"/>
  <c r="AQ3104" i="1"/>
  <c r="AS3104" i="1"/>
  <c r="A3105" i="1"/>
  <c r="B3105" i="1"/>
  <c r="C3105" i="1"/>
  <c r="J3105" i="1"/>
  <c r="K3105" i="1"/>
  <c r="M3105" i="1"/>
  <c r="AB3105" i="1"/>
  <c r="AF3105" i="1"/>
  <c r="AG3105" i="1"/>
  <c r="AI3105" i="1"/>
  <c r="AJ3105" i="1"/>
  <c r="AL3105" i="1"/>
  <c r="AM3105" i="1"/>
  <c r="AQ3105" i="1"/>
  <c r="AS3105" i="1"/>
  <c r="A3106" i="1"/>
  <c r="B3106" i="1"/>
  <c r="C3106" i="1"/>
  <c r="J3106" i="1"/>
  <c r="K3106" i="1"/>
  <c r="M3106" i="1"/>
  <c r="AB3106" i="1"/>
  <c r="AF3106" i="1"/>
  <c r="AG3106" i="1"/>
  <c r="AI3106" i="1"/>
  <c r="AJ3106" i="1"/>
  <c r="AL3106" i="1"/>
  <c r="AM3106" i="1"/>
  <c r="AQ3106" i="1"/>
  <c r="AS3106" i="1"/>
  <c r="A3107" i="1"/>
  <c r="B3107" i="1"/>
  <c r="C3107" i="1"/>
  <c r="J3107" i="1"/>
  <c r="K3107" i="1"/>
  <c r="M3107" i="1"/>
  <c r="AB3107" i="1"/>
  <c r="AF3107" i="1"/>
  <c r="AG3107" i="1"/>
  <c r="AI3107" i="1"/>
  <c r="AJ3107" i="1"/>
  <c r="AL3107" i="1"/>
  <c r="AM3107" i="1"/>
  <c r="AQ3107" i="1"/>
  <c r="AS3107" i="1"/>
  <c r="A3108" i="1"/>
  <c r="B3108" i="1"/>
  <c r="C3108" i="1"/>
  <c r="J3108" i="1"/>
  <c r="K3108" i="1"/>
  <c r="M3108" i="1"/>
  <c r="AB3108" i="1"/>
  <c r="AF3108" i="1"/>
  <c r="AG3108" i="1"/>
  <c r="AI3108" i="1"/>
  <c r="AJ3108" i="1"/>
  <c r="AL3108" i="1"/>
  <c r="AM3108" i="1"/>
  <c r="AQ3108" i="1"/>
  <c r="AS3108" i="1"/>
  <c r="A3109" i="1"/>
  <c r="B3109" i="1"/>
  <c r="C3109" i="1"/>
  <c r="J3109" i="1"/>
  <c r="K3109" i="1"/>
  <c r="M3109" i="1"/>
  <c r="AB3109" i="1"/>
  <c r="AF3109" i="1"/>
  <c r="AG3109" i="1"/>
  <c r="AI3109" i="1"/>
  <c r="AJ3109" i="1"/>
  <c r="AL3109" i="1"/>
  <c r="AM3109" i="1"/>
  <c r="AQ3109" i="1"/>
  <c r="AS3109" i="1"/>
  <c r="A3110" i="1"/>
  <c r="B3110" i="1"/>
  <c r="C3110" i="1"/>
  <c r="J3110" i="1"/>
  <c r="K3110" i="1"/>
  <c r="M3110" i="1"/>
  <c r="AB3110" i="1"/>
  <c r="AF3110" i="1"/>
  <c r="AG3110" i="1"/>
  <c r="AI3110" i="1"/>
  <c r="AJ3110" i="1"/>
  <c r="AL3110" i="1"/>
  <c r="AM3110" i="1"/>
  <c r="AQ3110" i="1"/>
  <c r="AS3110" i="1"/>
  <c r="A3111" i="1"/>
  <c r="B3111" i="1"/>
  <c r="C3111" i="1"/>
  <c r="J3111" i="1"/>
  <c r="K3111" i="1"/>
  <c r="M3111" i="1"/>
  <c r="AB3111" i="1"/>
  <c r="AF3111" i="1"/>
  <c r="AG3111" i="1"/>
  <c r="AI3111" i="1"/>
  <c r="AJ3111" i="1"/>
  <c r="AL3111" i="1"/>
  <c r="AM3111" i="1"/>
  <c r="AQ3111" i="1"/>
  <c r="AS3111" i="1"/>
  <c r="A3112" i="1"/>
  <c r="B3112" i="1"/>
  <c r="C3112" i="1"/>
  <c r="J3112" i="1"/>
  <c r="K3112" i="1"/>
  <c r="M3112" i="1"/>
  <c r="AB3112" i="1"/>
  <c r="AF3112" i="1"/>
  <c r="AG3112" i="1"/>
  <c r="AI3112" i="1"/>
  <c r="AJ3112" i="1"/>
  <c r="AL3112" i="1"/>
  <c r="AM3112" i="1"/>
  <c r="AQ3112" i="1"/>
  <c r="AS3112" i="1"/>
  <c r="A3113" i="1"/>
  <c r="B3113" i="1"/>
  <c r="C3113" i="1"/>
  <c r="J3113" i="1"/>
  <c r="K3113" i="1"/>
  <c r="M3113" i="1"/>
  <c r="AB3113" i="1"/>
  <c r="AF3113" i="1"/>
  <c r="AG3113" i="1"/>
  <c r="AI3113" i="1"/>
  <c r="AJ3113" i="1"/>
  <c r="AL3113" i="1"/>
  <c r="AM3113" i="1"/>
  <c r="AQ3113" i="1"/>
  <c r="AS3113" i="1"/>
  <c r="A3114" i="1"/>
  <c r="B3114" i="1"/>
  <c r="C3114" i="1"/>
  <c r="J3114" i="1"/>
  <c r="K3114" i="1"/>
  <c r="M3114" i="1"/>
  <c r="AB3114" i="1"/>
  <c r="AF3114" i="1"/>
  <c r="AG3114" i="1"/>
  <c r="AI3114" i="1"/>
  <c r="AJ3114" i="1"/>
  <c r="AL3114" i="1"/>
  <c r="AM3114" i="1"/>
  <c r="AQ3114" i="1"/>
  <c r="AS3114" i="1"/>
  <c r="A3115" i="1"/>
  <c r="B3115" i="1"/>
  <c r="C3115" i="1"/>
  <c r="J3115" i="1"/>
  <c r="K3115" i="1"/>
  <c r="M3115" i="1"/>
  <c r="AB3115" i="1"/>
  <c r="AF3115" i="1"/>
  <c r="AG3115" i="1"/>
  <c r="AI3115" i="1"/>
  <c r="AJ3115" i="1"/>
  <c r="AL3115" i="1"/>
  <c r="AM3115" i="1"/>
  <c r="AQ3115" i="1"/>
  <c r="AS3115" i="1"/>
  <c r="M1930" i="1" l="1"/>
  <c r="K1930" i="1"/>
  <c r="J1930" i="1"/>
  <c r="M1929" i="1"/>
  <c r="K1929" i="1"/>
  <c r="J1929" i="1"/>
  <c r="M1928" i="1"/>
  <c r="K1928" i="1"/>
  <c r="J1928" i="1"/>
  <c r="M1927" i="1"/>
  <c r="K1927" i="1"/>
  <c r="J1927" i="1"/>
  <c r="M1926" i="1"/>
  <c r="K1926" i="1"/>
  <c r="J1926" i="1"/>
  <c r="M1925" i="1"/>
  <c r="K1925" i="1"/>
  <c r="J1925" i="1"/>
  <c r="M1924" i="1"/>
  <c r="K1924" i="1"/>
  <c r="J1924" i="1"/>
  <c r="M1923" i="1"/>
  <c r="K1923" i="1"/>
  <c r="J1923" i="1"/>
  <c r="M1922" i="1"/>
  <c r="K1922" i="1"/>
  <c r="J1922" i="1"/>
  <c r="M1921" i="1"/>
  <c r="K1921" i="1"/>
  <c r="J1921" i="1"/>
  <c r="M1920" i="1"/>
  <c r="K1920" i="1"/>
  <c r="J1920" i="1"/>
  <c r="AB1906" i="1" l="1"/>
  <c r="AM1791" i="1" l="1"/>
  <c r="AM1497" i="1" l="1"/>
  <c r="A1483" i="1" l="1"/>
  <c r="B1483" i="1"/>
  <c r="C1483" i="1"/>
  <c r="J1483" i="1"/>
  <c r="K1483" i="1"/>
  <c r="M1483" i="1"/>
  <c r="AB1483" i="1"/>
  <c r="AF1483" i="1"/>
  <c r="AG1483" i="1"/>
  <c r="AI1483" i="1"/>
  <c r="AJ1483" i="1"/>
  <c r="AL1483" i="1"/>
  <c r="AM1483" i="1"/>
  <c r="AQ1483" i="1"/>
  <c r="AS1483" i="1"/>
  <c r="A1484" i="1"/>
  <c r="B1484" i="1"/>
  <c r="C1484" i="1"/>
  <c r="J1484" i="1"/>
  <c r="K1484" i="1"/>
  <c r="M1484" i="1"/>
  <c r="AB1484" i="1"/>
  <c r="AF1484" i="1"/>
  <c r="AG1484" i="1"/>
  <c r="AI1484" i="1"/>
  <c r="AJ1484" i="1"/>
  <c r="AL1484" i="1"/>
  <c r="AM1484" i="1"/>
  <c r="AQ1484" i="1"/>
  <c r="AS1484" i="1"/>
  <c r="A1485" i="1"/>
  <c r="B1485" i="1"/>
  <c r="C1485" i="1"/>
  <c r="J1485" i="1"/>
  <c r="K1485" i="1"/>
  <c r="M1485" i="1"/>
  <c r="AB1485" i="1"/>
  <c r="AF1485" i="1"/>
  <c r="AG1485" i="1"/>
  <c r="AI1485" i="1"/>
  <c r="AJ1485" i="1"/>
  <c r="AL1485" i="1"/>
  <c r="AM1485" i="1"/>
  <c r="AQ1485" i="1"/>
  <c r="AS1485" i="1"/>
  <c r="A1431" i="1" l="1"/>
  <c r="B1431" i="1"/>
  <c r="C1431" i="1"/>
  <c r="J1431" i="1"/>
  <c r="K1431" i="1"/>
  <c r="M1431" i="1"/>
  <c r="AB1431" i="1"/>
  <c r="AF1431" i="1"/>
  <c r="AG1431" i="1"/>
  <c r="AI1431" i="1"/>
  <c r="AJ1431" i="1"/>
  <c r="AL1431" i="1"/>
  <c r="AM1431" i="1"/>
  <c r="AQ1431" i="1"/>
  <c r="AS1431" i="1"/>
  <c r="A1432" i="1"/>
  <c r="B1432" i="1"/>
  <c r="C1432" i="1"/>
  <c r="J1432" i="1"/>
  <c r="K1432" i="1"/>
  <c r="M1432" i="1"/>
  <c r="AB1432" i="1"/>
  <c r="AF1432" i="1"/>
  <c r="AG1432" i="1"/>
  <c r="AI1432" i="1"/>
  <c r="AJ1432" i="1"/>
  <c r="AL1432" i="1"/>
  <c r="AM1432" i="1"/>
  <c r="AQ1432" i="1"/>
  <c r="AS1432" i="1"/>
  <c r="A1433" i="1"/>
  <c r="B1433" i="1"/>
  <c r="C1433" i="1"/>
  <c r="J1433" i="1"/>
  <c r="K1433" i="1"/>
  <c r="M1433" i="1"/>
  <c r="AB1433" i="1"/>
  <c r="AF1433" i="1"/>
  <c r="AG1433" i="1"/>
  <c r="AI1433" i="1"/>
  <c r="AJ1433" i="1"/>
  <c r="AL1433" i="1"/>
  <c r="AM1433" i="1"/>
  <c r="AQ1433" i="1"/>
  <c r="AS1433" i="1"/>
  <c r="A1434" i="1"/>
  <c r="B1434" i="1"/>
  <c r="C1434" i="1"/>
  <c r="J1434" i="1"/>
  <c r="K1434" i="1"/>
  <c r="M1434" i="1"/>
  <c r="AB1434" i="1"/>
  <c r="AF1434" i="1"/>
  <c r="AG1434" i="1"/>
  <c r="AI1434" i="1"/>
  <c r="AJ1434" i="1"/>
  <c r="AL1434" i="1"/>
  <c r="AM1434" i="1"/>
  <c r="AQ1434" i="1"/>
  <c r="AS1434" i="1"/>
  <c r="A1435" i="1"/>
  <c r="B1435" i="1"/>
  <c r="C1435" i="1"/>
  <c r="J1435" i="1"/>
  <c r="K1435" i="1"/>
  <c r="M1435" i="1"/>
  <c r="AB1435" i="1"/>
  <c r="AF1435" i="1"/>
  <c r="AG1435" i="1"/>
  <c r="AI1435" i="1"/>
  <c r="AJ1435" i="1"/>
  <c r="AL1435" i="1"/>
  <c r="AM1435" i="1"/>
  <c r="AQ1435" i="1"/>
  <c r="AS1435" i="1"/>
  <c r="A1436" i="1"/>
  <c r="B1436" i="1"/>
  <c r="C1436" i="1"/>
  <c r="J1436" i="1"/>
  <c r="K1436" i="1"/>
  <c r="M1436" i="1"/>
  <c r="AB1436" i="1"/>
  <c r="AF1436" i="1"/>
  <c r="AG1436" i="1"/>
  <c r="AI1436" i="1"/>
  <c r="AJ1436" i="1"/>
  <c r="AL1436" i="1"/>
  <c r="AM1436" i="1"/>
  <c r="AQ1436" i="1"/>
  <c r="AS1436" i="1"/>
  <c r="A1437" i="1"/>
  <c r="B1437" i="1"/>
  <c r="C1437" i="1"/>
  <c r="J1437" i="1"/>
  <c r="K1437" i="1"/>
  <c r="M1437" i="1"/>
  <c r="AB1437" i="1"/>
  <c r="AF1437" i="1"/>
  <c r="AG1437" i="1"/>
  <c r="AI1437" i="1"/>
  <c r="AJ1437" i="1"/>
  <c r="AL1437" i="1"/>
  <c r="AM1437" i="1"/>
  <c r="AQ1437" i="1"/>
  <c r="AS1437" i="1"/>
  <c r="A1438" i="1"/>
  <c r="B1438" i="1"/>
  <c r="C1438" i="1"/>
  <c r="J1438" i="1"/>
  <c r="K1438" i="1"/>
  <c r="M1438" i="1"/>
  <c r="AB1438" i="1"/>
  <c r="AF1438" i="1"/>
  <c r="AG1438" i="1"/>
  <c r="AI1438" i="1"/>
  <c r="AJ1438" i="1"/>
  <c r="AL1438" i="1"/>
  <c r="AM1438" i="1"/>
  <c r="AQ1438" i="1"/>
  <c r="AS1438" i="1"/>
  <c r="A1439" i="1"/>
  <c r="B1439" i="1"/>
  <c r="C1439" i="1"/>
  <c r="J1439" i="1"/>
  <c r="K1439" i="1"/>
  <c r="M1439" i="1"/>
  <c r="AB1439" i="1"/>
  <c r="AF1439" i="1"/>
  <c r="AG1439" i="1"/>
  <c r="AI1439" i="1"/>
  <c r="AJ1439" i="1"/>
  <c r="AL1439" i="1"/>
  <c r="AM1439" i="1"/>
  <c r="AQ1439" i="1"/>
  <c r="AS1439" i="1"/>
  <c r="A1440" i="1"/>
  <c r="B1440" i="1"/>
  <c r="C1440" i="1"/>
  <c r="J1440" i="1"/>
  <c r="K1440" i="1"/>
  <c r="M1440" i="1"/>
  <c r="AB1440" i="1"/>
  <c r="AF1440" i="1"/>
  <c r="AG1440" i="1"/>
  <c r="AI1440" i="1"/>
  <c r="AJ1440" i="1"/>
  <c r="AL1440" i="1"/>
  <c r="AM1440" i="1"/>
  <c r="AQ1440" i="1"/>
  <c r="AS1440" i="1"/>
  <c r="A1441" i="1"/>
  <c r="B1441" i="1"/>
  <c r="C1441" i="1"/>
  <c r="J1441" i="1"/>
  <c r="K1441" i="1"/>
  <c r="M1441" i="1"/>
  <c r="AB1441" i="1"/>
  <c r="AF1441" i="1"/>
  <c r="AG1441" i="1"/>
  <c r="AI1441" i="1"/>
  <c r="AJ1441" i="1"/>
  <c r="AL1441" i="1"/>
  <c r="AM1441" i="1"/>
  <c r="AQ1441" i="1"/>
  <c r="AS1441" i="1"/>
  <c r="A1442" i="1"/>
  <c r="B1442" i="1"/>
  <c r="C1442" i="1"/>
  <c r="J1442" i="1"/>
  <c r="K1442" i="1"/>
  <c r="M1442" i="1"/>
  <c r="AB1442" i="1"/>
  <c r="AF1442" i="1"/>
  <c r="AG1442" i="1"/>
  <c r="AI1442" i="1"/>
  <c r="AJ1442" i="1"/>
  <c r="AL1442" i="1"/>
  <c r="AM1442" i="1"/>
  <c r="AQ1442" i="1"/>
  <c r="AS1442" i="1"/>
  <c r="A1443" i="1"/>
  <c r="B1443" i="1"/>
  <c r="C1443" i="1"/>
  <c r="J1443" i="1"/>
  <c r="K1443" i="1"/>
  <c r="M1443" i="1"/>
  <c r="AB1443" i="1"/>
  <c r="AF1443" i="1"/>
  <c r="AG1443" i="1"/>
  <c r="AI1443" i="1"/>
  <c r="AJ1443" i="1"/>
  <c r="AL1443" i="1"/>
  <c r="AM1443" i="1"/>
  <c r="AQ1443" i="1"/>
  <c r="AS1443" i="1"/>
  <c r="A1444" i="1"/>
  <c r="B1444" i="1"/>
  <c r="C1444" i="1"/>
  <c r="J1444" i="1"/>
  <c r="K1444" i="1"/>
  <c r="M1444" i="1"/>
  <c r="AB1444" i="1"/>
  <c r="AF1444" i="1"/>
  <c r="AG1444" i="1"/>
  <c r="AI1444" i="1"/>
  <c r="AJ1444" i="1"/>
  <c r="AL1444" i="1"/>
  <c r="AM1444" i="1"/>
  <c r="AQ1444" i="1"/>
  <c r="AS1444" i="1"/>
  <c r="A1445" i="1"/>
  <c r="B1445" i="1"/>
  <c r="C1445" i="1"/>
  <c r="J1445" i="1"/>
  <c r="K1445" i="1"/>
  <c r="M1445" i="1"/>
  <c r="AB1445" i="1"/>
  <c r="AF1445" i="1"/>
  <c r="AG1445" i="1"/>
  <c r="AI1445" i="1"/>
  <c r="AJ1445" i="1"/>
  <c r="AL1445" i="1"/>
  <c r="AM1445" i="1"/>
  <c r="AQ1445" i="1"/>
  <c r="AS1445" i="1"/>
  <c r="A1446" i="1"/>
  <c r="B1446" i="1"/>
  <c r="C1446" i="1"/>
  <c r="J1446" i="1"/>
  <c r="K1446" i="1"/>
  <c r="M1446" i="1"/>
  <c r="AB1446" i="1"/>
  <c r="AF1446" i="1"/>
  <c r="AG1446" i="1"/>
  <c r="AI1446" i="1"/>
  <c r="AJ1446" i="1"/>
  <c r="AL1446" i="1"/>
  <c r="AM1446" i="1"/>
  <c r="AQ1446" i="1"/>
  <c r="AS1446" i="1"/>
  <c r="A1447" i="1"/>
  <c r="B1447" i="1"/>
  <c r="C1447" i="1"/>
  <c r="J1447" i="1"/>
  <c r="K1447" i="1"/>
  <c r="M1447" i="1"/>
  <c r="AB1447" i="1"/>
  <c r="AF1447" i="1"/>
  <c r="AG1447" i="1"/>
  <c r="AI1447" i="1"/>
  <c r="AJ1447" i="1"/>
  <c r="AL1447" i="1"/>
  <c r="AM1447" i="1"/>
  <c r="AQ1447" i="1"/>
  <c r="AS1447" i="1"/>
  <c r="A1448" i="1"/>
  <c r="B1448" i="1"/>
  <c r="C1448" i="1"/>
  <c r="J1448" i="1"/>
  <c r="K1448" i="1"/>
  <c r="M1448" i="1"/>
  <c r="AB1448" i="1"/>
  <c r="AF1448" i="1"/>
  <c r="AG1448" i="1"/>
  <c r="AI1448" i="1"/>
  <c r="AJ1448" i="1"/>
  <c r="AL1448" i="1"/>
  <c r="AM1448" i="1"/>
  <c r="AQ1448" i="1"/>
  <c r="AS1448" i="1"/>
  <c r="A1449" i="1"/>
  <c r="B1449" i="1"/>
  <c r="C1449" i="1"/>
  <c r="J1449" i="1"/>
  <c r="K1449" i="1"/>
  <c r="M1449" i="1"/>
  <c r="AB1449" i="1"/>
  <c r="AF1449" i="1"/>
  <c r="AG1449" i="1"/>
  <c r="AI1449" i="1"/>
  <c r="AJ1449" i="1"/>
  <c r="AL1449" i="1"/>
  <c r="AM1449" i="1"/>
  <c r="AQ1449" i="1"/>
  <c r="AS1449" i="1"/>
  <c r="A1450" i="1"/>
  <c r="B1450" i="1"/>
  <c r="C1450" i="1"/>
  <c r="J1450" i="1"/>
  <c r="K1450" i="1"/>
  <c r="M1450" i="1"/>
  <c r="AB1450" i="1"/>
  <c r="AF1450" i="1"/>
  <c r="AG1450" i="1"/>
  <c r="AI1450" i="1"/>
  <c r="AJ1450" i="1"/>
  <c r="AL1450" i="1"/>
  <c r="AM1450" i="1"/>
  <c r="AQ1450" i="1"/>
  <c r="AS1450" i="1"/>
  <c r="A1451" i="1"/>
  <c r="B1451" i="1"/>
  <c r="C1451" i="1"/>
  <c r="J1451" i="1"/>
  <c r="K1451" i="1"/>
  <c r="M1451" i="1"/>
  <c r="AB1451" i="1"/>
  <c r="AF1451" i="1"/>
  <c r="AG1451" i="1"/>
  <c r="AI1451" i="1"/>
  <c r="AJ1451" i="1"/>
  <c r="AL1451" i="1"/>
  <c r="AM1451" i="1"/>
  <c r="AQ1451" i="1"/>
  <c r="AS1451" i="1"/>
  <c r="A1452" i="1"/>
  <c r="B1452" i="1"/>
  <c r="C1452" i="1"/>
  <c r="J1452" i="1"/>
  <c r="K1452" i="1"/>
  <c r="M1452" i="1"/>
  <c r="AB1452" i="1"/>
  <c r="AF1452" i="1"/>
  <c r="AG1452" i="1"/>
  <c r="AI1452" i="1"/>
  <c r="AJ1452" i="1"/>
  <c r="AL1452" i="1"/>
  <c r="AM1452" i="1"/>
  <c r="AQ1452" i="1"/>
  <c r="AS1452" i="1"/>
  <c r="A1453" i="1"/>
  <c r="B1453" i="1"/>
  <c r="C1453" i="1"/>
  <c r="J1453" i="1"/>
  <c r="K1453" i="1"/>
  <c r="M1453" i="1"/>
  <c r="AB1453" i="1"/>
  <c r="AF1453" i="1"/>
  <c r="AG1453" i="1"/>
  <c r="AI1453" i="1"/>
  <c r="AJ1453" i="1"/>
  <c r="AL1453" i="1"/>
  <c r="AM1453" i="1"/>
  <c r="AQ1453" i="1"/>
  <c r="AS1453" i="1"/>
  <c r="A1454" i="1"/>
  <c r="B1454" i="1"/>
  <c r="C1454" i="1"/>
  <c r="J1454" i="1"/>
  <c r="K1454" i="1"/>
  <c r="M1454" i="1"/>
  <c r="AB1454" i="1"/>
  <c r="AF1454" i="1"/>
  <c r="AG1454" i="1"/>
  <c r="AI1454" i="1"/>
  <c r="AJ1454" i="1"/>
  <c r="AL1454" i="1"/>
  <c r="AM1454" i="1"/>
  <c r="AQ1454" i="1"/>
  <c r="AS1454" i="1"/>
  <c r="A1455" i="1"/>
  <c r="B1455" i="1"/>
  <c r="C1455" i="1"/>
  <c r="J1455" i="1"/>
  <c r="K1455" i="1"/>
  <c r="M1455" i="1"/>
  <c r="AB1455" i="1"/>
  <c r="AF1455" i="1"/>
  <c r="AG1455" i="1"/>
  <c r="AI1455" i="1"/>
  <c r="AJ1455" i="1"/>
  <c r="AL1455" i="1"/>
  <c r="AM1455" i="1"/>
  <c r="AQ1455" i="1"/>
  <c r="AS1455" i="1"/>
  <c r="A1456" i="1"/>
  <c r="B1456" i="1"/>
  <c r="C1456" i="1"/>
  <c r="J1456" i="1"/>
  <c r="K1456" i="1"/>
  <c r="M1456" i="1"/>
  <c r="AB1456" i="1"/>
  <c r="AF1456" i="1"/>
  <c r="AG1456" i="1"/>
  <c r="AI1456" i="1"/>
  <c r="AJ1456" i="1"/>
  <c r="AL1456" i="1"/>
  <c r="AM1456" i="1"/>
  <c r="AQ1456" i="1"/>
  <c r="AS1456" i="1"/>
  <c r="A1457" i="1"/>
  <c r="B1457" i="1"/>
  <c r="C1457" i="1"/>
  <c r="J1457" i="1"/>
  <c r="K1457" i="1"/>
  <c r="M1457" i="1"/>
  <c r="AB1457" i="1"/>
  <c r="AF1457" i="1"/>
  <c r="AG1457" i="1"/>
  <c r="AI1457" i="1"/>
  <c r="AJ1457" i="1"/>
  <c r="AL1457" i="1"/>
  <c r="AM1457" i="1"/>
  <c r="AQ1457" i="1"/>
  <c r="AS1457" i="1"/>
  <c r="A1458" i="1"/>
  <c r="B1458" i="1"/>
  <c r="C1458" i="1"/>
  <c r="J1458" i="1"/>
  <c r="K1458" i="1"/>
  <c r="M1458" i="1"/>
  <c r="AB1458" i="1"/>
  <c r="AF1458" i="1"/>
  <c r="AG1458" i="1"/>
  <c r="AI1458" i="1"/>
  <c r="AJ1458" i="1"/>
  <c r="AL1458" i="1"/>
  <c r="AM1458" i="1"/>
  <c r="AQ1458" i="1"/>
  <c r="AS1458" i="1"/>
  <c r="A1459" i="1"/>
  <c r="B1459" i="1"/>
  <c r="C1459" i="1"/>
  <c r="J1459" i="1"/>
  <c r="K1459" i="1"/>
  <c r="M1459" i="1"/>
  <c r="AB1459" i="1"/>
  <c r="AF1459" i="1"/>
  <c r="AG1459" i="1"/>
  <c r="AI1459" i="1"/>
  <c r="AJ1459" i="1"/>
  <c r="AL1459" i="1"/>
  <c r="AM1459" i="1"/>
  <c r="AQ1459" i="1"/>
  <c r="AS1459" i="1"/>
  <c r="A1460" i="1"/>
  <c r="B1460" i="1"/>
  <c r="C1460" i="1"/>
  <c r="J1460" i="1"/>
  <c r="K1460" i="1"/>
  <c r="M1460" i="1"/>
  <c r="AB1460" i="1"/>
  <c r="AF1460" i="1"/>
  <c r="AG1460" i="1"/>
  <c r="AI1460" i="1"/>
  <c r="AJ1460" i="1"/>
  <c r="AL1460" i="1"/>
  <c r="AM1460" i="1"/>
  <c r="AQ1460" i="1"/>
  <c r="AS1460" i="1"/>
  <c r="A1461" i="1"/>
  <c r="B1461" i="1"/>
  <c r="C1461" i="1"/>
  <c r="J1461" i="1"/>
  <c r="K1461" i="1"/>
  <c r="M1461" i="1"/>
  <c r="AB1461" i="1"/>
  <c r="AF1461" i="1"/>
  <c r="AG1461" i="1"/>
  <c r="AI1461" i="1"/>
  <c r="AJ1461" i="1"/>
  <c r="AL1461" i="1"/>
  <c r="AM1461" i="1"/>
  <c r="AQ1461" i="1"/>
  <c r="AS1461" i="1"/>
  <c r="A1462" i="1"/>
  <c r="B1462" i="1"/>
  <c r="C1462" i="1"/>
  <c r="J1462" i="1"/>
  <c r="K1462" i="1"/>
  <c r="M1462" i="1"/>
  <c r="AB1462" i="1"/>
  <c r="AF1462" i="1"/>
  <c r="AG1462" i="1"/>
  <c r="AI1462" i="1"/>
  <c r="AJ1462" i="1"/>
  <c r="AL1462" i="1"/>
  <c r="AM1462" i="1"/>
  <c r="AQ1462" i="1"/>
  <c r="AS1462" i="1"/>
  <c r="A1463" i="1"/>
  <c r="B1463" i="1"/>
  <c r="C1463" i="1"/>
  <c r="J1463" i="1"/>
  <c r="K1463" i="1"/>
  <c r="M1463" i="1"/>
  <c r="AB1463" i="1"/>
  <c r="AF1463" i="1"/>
  <c r="AG1463" i="1"/>
  <c r="AI1463" i="1"/>
  <c r="AJ1463" i="1"/>
  <c r="AL1463" i="1"/>
  <c r="AM1463" i="1"/>
  <c r="AQ1463" i="1"/>
  <c r="AS1463" i="1"/>
  <c r="A1464" i="1"/>
  <c r="B1464" i="1"/>
  <c r="C1464" i="1"/>
  <c r="J1464" i="1"/>
  <c r="K1464" i="1"/>
  <c r="M1464" i="1"/>
  <c r="AB1464" i="1"/>
  <c r="AF1464" i="1"/>
  <c r="AG1464" i="1"/>
  <c r="AI1464" i="1"/>
  <c r="AJ1464" i="1"/>
  <c r="AL1464" i="1"/>
  <c r="AM1464" i="1"/>
  <c r="AQ1464" i="1"/>
  <c r="AS1464" i="1"/>
  <c r="A1465" i="1"/>
  <c r="B1465" i="1"/>
  <c r="C1465" i="1"/>
  <c r="J1465" i="1"/>
  <c r="K1465" i="1"/>
  <c r="M1465" i="1"/>
  <c r="AB1465" i="1"/>
  <c r="AF1465" i="1"/>
  <c r="AG1465" i="1"/>
  <c r="AI1465" i="1"/>
  <c r="AJ1465" i="1"/>
  <c r="AL1465" i="1"/>
  <c r="AM1465" i="1"/>
  <c r="AQ1465" i="1"/>
  <c r="AS1465" i="1"/>
  <c r="A1466" i="1"/>
  <c r="B1466" i="1"/>
  <c r="C1466" i="1"/>
  <c r="J1466" i="1"/>
  <c r="K1466" i="1"/>
  <c r="M1466" i="1"/>
  <c r="AB1466" i="1"/>
  <c r="AF1466" i="1"/>
  <c r="AG1466" i="1"/>
  <c r="AI1466" i="1"/>
  <c r="AJ1466" i="1"/>
  <c r="AL1466" i="1"/>
  <c r="AM1466" i="1"/>
  <c r="AQ1466" i="1"/>
  <c r="AS1466" i="1"/>
  <c r="A1467" i="1"/>
  <c r="B1467" i="1"/>
  <c r="C1467" i="1"/>
  <c r="J1467" i="1"/>
  <c r="K1467" i="1"/>
  <c r="M1467" i="1"/>
  <c r="AB1467" i="1"/>
  <c r="AF1467" i="1"/>
  <c r="AG1467" i="1"/>
  <c r="AI1467" i="1"/>
  <c r="AJ1467" i="1"/>
  <c r="AL1467" i="1"/>
  <c r="AM1467" i="1"/>
  <c r="AQ1467" i="1"/>
  <c r="AS1467" i="1"/>
  <c r="A1468" i="1"/>
  <c r="B1468" i="1"/>
  <c r="C1468" i="1"/>
  <c r="J1468" i="1"/>
  <c r="K1468" i="1"/>
  <c r="M1468" i="1"/>
  <c r="AB1468" i="1"/>
  <c r="AF1468" i="1"/>
  <c r="AG1468" i="1"/>
  <c r="AI1468" i="1"/>
  <c r="AJ1468" i="1"/>
  <c r="AL1468" i="1"/>
  <c r="AM1468" i="1"/>
  <c r="AQ1468" i="1"/>
  <c r="AS1468" i="1"/>
  <c r="A1469" i="1"/>
  <c r="B1469" i="1"/>
  <c r="C1469" i="1"/>
  <c r="J1469" i="1"/>
  <c r="K1469" i="1"/>
  <c r="M1469" i="1"/>
  <c r="AB1469" i="1"/>
  <c r="AF1469" i="1"/>
  <c r="AG1469" i="1"/>
  <c r="AI1469" i="1"/>
  <c r="AJ1469" i="1"/>
  <c r="AL1469" i="1"/>
  <c r="AM1469" i="1"/>
  <c r="AQ1469" i="1"/>
  <c r="AS1469" i="1"/>
  <c r="A1470" i="1"/>
  <c r="B1470" i="1"/>
  <c r="C1470" i="1"/>
  <c r="J1470" i="1"/>
  <c r="K1470" i="1"/>
  <c r="M1470" i="1"/>
  <c r="AB1470" i="1"/>
  <c r="AF1470" i="1"/>
  <c r="AG1470" i="1"/>
  <c r="AI1470" i="1"/>
  <c r="AJ1470" i="1"/>
  <c r="AL1470" i="1"/>
  <c r="AM1470" i="1"/>
  <c r="AQ1470" i="1"/>
  <c r="AS1470" i="1"/>
  <c r="A1471" i="1"/>
  <c r="B1471" i="1"/>
  <c r="C1471" i="1"/>
  <c r="J1471" i="1"/>
  <c r="K1471" i="1"/>
  <c r="M1471" i="1"/>
  <c r="AB1471" i="1"/>
  <c r="AF1471" i="1"/>
  <c r="AG1471" i="1"/>
  <c r="AI1471" i="1"/>
  <c r="AJ1471" i="1"/>
  <c r="AL1471" i="1"/>
  <c r="AM1471" i="1"/>
  <c r="AQ1471" i="1"/>
  <c r="AS1471" i="1"/>
  <c r="A1472" i="1"/>
  <c r="B1472" i="1"/>
  <c r="C1472" i="1"/>
  <c r="J1472" i="1"/>
  <c r="K1472" i="1"/>
  <c r="M1472" i="1"/>
  <c r="AB1472" i="1"/>
  <c r="AF1472" i="1"/>
  <c r="AG1472" i="1"/>
  <c r="AI1472" i="1"/>
  <c r="AJ1472" i="1"/>
  <c r="AL1472" i="1"/>
  <c r="AM1472" i="1"/>
  <c r="AQ1472" i="1"/>
  <c r="AS1472" i="1"/>
  <c r="A1473" i="1"/>
  <c r="B1473" i="1"/>
  <c r="C1473" i="1"/>
  <c r="J1473" i="1"/>
  <c r="K1473" i="1"/>
  <c r="M1473" i="1"/>
  <c r="AB1473" i="1"/>
  <c r="AF1473" i="1"/>
  <c r="AG1473" i="1"/>
  <c r="AI1473" i="1"/>
  <c r="AJ1473" i="1"/>
  <c r="AL1473" i="1"/>
  <c r="AM1473" i="1"/>
  <c r="AQ1473" i="1"/>
  <c r="AS1473" i="1"/>
  <c r="A1474" i="1"/>
  <c r="B1474" i="1"/>
  <c r="C1474" i="1"/>
  <c r="J1474" i="1"/>
  <c r="K1474" i="1"/>
  <c r="M1474" i="1"/>
  <c r="AB1474" i="1"/>
  <c r="AF1474" i="1"/>
  <c r="AG1474" i="1"/>
  <c r="AI1474" i="1"/>
  <c r="AJ1474" i="1"/>
  <c r="AL1474" i="1"/>
  <c r="AM1474" i="1"/>
  <c r="AQ1474" i="1"/>
  <c r="AS1474" i="1"/>
  <c r="A1475" i="1"/>
  <c r="B1475" i="1"/>
  <c r="C1475" i="1"/>
  <c r="J1475" i="1"/>
  <c r="K1475" i="1"/>
  <c r="M1475" i="1"/>
  <c r="AB1475" i="1"/>
  <c r="AF1475" i="1"/>
  <c r="AG1475" i="1"/>
  <c r="AI1475" i="1"/>
  <c r="AJ1475" i="1"/>
  <c r="AL1475" i="1"/>
  <c r="AM1475" i="1"/>
  <c r="AQ1475" i="1"/>
  <c r="AS1475" i="1"/>
  <c r="A1476" i="1"/>
  <c r="B1476" i="1"/>
  <c r="C1476" i="1"/>
  <c r="J1476" i="1"/>
  <c r="K1476" i="1"/>
  <c r="M1476" i="1"/>
  <c r="AB1476" i="1"/>
  <c r="AF1476" i="1"/>
  <c r="AG1476" i="1"/>
  <c r="AI1476" i="1"/>
  <c r="AJ1476" i="1"/>
  <c r="AL1476" i="1"/>
  <c r="AM1476" i="1"/>
  <c r="AQ1476" i="1"/>
  <c r="AS1476" i="1"/>
  <c r="A1477" i="1"/>
  <c r="B1477" i="1"/>
  <c r="C1477" i="1"/>
  <c r="J1477" i="1"/>
  <c r="K1477" i="1"/>
  <c r="M1477" i="1"/>
  <c r="AB1477" i="1"/>
  <c r="AF1477" i="1"/>
  <c r="AG1477" i="1"/>
  <c r="AI1477" i="1"/>
  <c r="AJ1477" i="1"/>
  <c r="AL1477" i="1"/>
  <c r="AM1477" i="1"/>
  <c r="AQ1477" i="1"/>
  <c r="AS1477" i="1"/>
  <c r="A1478" i="1"/>
  <c r="B1478" i="1"/>
  <c r="C1478" i="1"/>
  <c r="J1478" i="1"/>
  <c r="K1478" i="1"/>
  <c r="M1478" i="1"/>
  <c r="AB1478" i="1"/>
  <c r="AF1478" i="1"/>
  <c r="AG1478" i="1"/>
  <c r="AI1478" i="1"/>
  <c r="AJ1478" i="1"/>
  <c r="AL1478" i="1"/>
  <c r="AM1478" i="1"/>
  <c r="AQ1478" i="1"/>
  <c r="AS1478" i="1"/>
  <c r="A1479" i="1"/>
  <c r="B1479" i="1"/>
  <c r="C1479" i="1"/>
  <c r="J1479" i="1"/>
  <c r="K1479" i="1"/>
  <c r="M1479" i="1"/>
  <c r="AB1479" i="1"/>
  <c r="AF1479" i="1"/>
  <c r="AG1479" i="1"/>
  <c r="AI1479" i="1"/>
  <c r="AJ1479" i="1"/>
  <c r="AL1479" i="1"/>
  <c r="AM1479" i="1"/>
  <c r="AQ1479" i="1"/>
  <c r="AS1479" i="1"/>
  <c r="A1480" i="1"/>
  <c r="B1480" i="1"/>
  <c r="C1480" i="1"/>
  <c r="J1480" i="1"/>
  <c r="K1480" i="1"/>
  <c r="M1480" i="1"/>
  <c r="AB1480" i="1"/>
  <c r="AF1480" i="1"/>
  <c r="AG1480" i="1"/>
  <c r="AI1480" i="1"/>
  <c r="AJ1480" i="1"/>
  <c r="AL1480" i="1"/>
  <c r="AM1480" i="1"/>
  <c r="AQ1480" i="1"/>
  <c r="AS1480" i="1"/>
  <c r="A1481" i="1"/>
  <c r="B1481" i="1"/>
  <c r="C1481" i="1"/>
  <c r="J1481" i="1"/>
  <c r="K1481" i="1"/>
  <c r="M1481" i="1"/>
  <c r="AB1481" i="1"/>
  <c r="AF1481" i="1"/>
  <c r="AG1481" i="1"/>
  <c r="AI1481" i="1"/>
  <c r="AJ1481" i="1"/>
  <c r="AL1481" i="1"/>
  <c r="AM1481" i="1"/>
  <c r="AQ1481" i="1"/>
  <c r="AS1481" i="1"/>
  <c r="A1482" i="1"/>
  <c r="B1482" i="1"/>
  <c r="C1482" i="1"/>
  <c r="J1482" i="1"/>
  <c r="K1482" i="1"/>
  <c r="M1482" i="1"/>
  <c r="AB1482" i="1"/>
  <c r="AF1482" i="1"/>
  <c r="AG1482" i="1"/>
  <c r="AI1482" i="1"/>
  <c r="AJ1482" i="1"/>
  <c r="AL1482" i="1"/>
  <c r="AM1482" i="1"/>
  <c r="AQ1482" i="1"/>
  <c r="AS1482" i="1"/>
  <c r="A1486" i="1"/>
  <c r="B1486" i="1"/>
  <c r="C1486" i="1"/>
  <c r="J1486" i="1"/>
  <c r="K1486" i="1"/>
  <c r="M1486" i="1"/>
  <c r="AB1486" i="1"/>
  <c r="AF1486" i="1"/>
  <c r="AG1486" i="1"/>
  <c r="AI1486" i="1"/>
  <c r="AJ1486" i="1"/>
  <c r="AL1486" i="1"/>
  <c r="AM1486" i="1"/>
  <c r="AQ1486" i="1"/>
  <c r="AS1486" i="1"/>
  <c r="A1487" i="1"/>
  <c r="B1487" i="1"/>
  <c r="C1487" i="1"/>
  <c r="J1487" i="1"/>
  <c r="K1487" i="1"/>
  <c r="M1487" i="1"/>
  <c r="AB1487" i="1"/>
  <c r="AF1487" i="1"/>
  <c r="AG1487" i="1"/>
  <c r="AI1487" i="1"/>
  <c r="AJ1487" i="1"/>
  <c r="AL1487" i="1"/>
  <c r="AM1487" i="1"/>
  <c r="AQ1487" i="1"/>
  <c r="AS1487" i="1"/>
  <c r="A1488" i="1"/>
  <c r="B1488" i="1"/>
  <c r="C1488" i="1"/>
  <c r="J1488" i="1"/>
  <c r="K1488" i="1"/>
  <c r="M1488" i="1"/>
  <c r="AB1488" i="1"/>
  <c r="AF1488" i="1"/>
  <c r="AG1488" i="1"/>
  <c r="AI1488" i="1"/>
  <c r="AJ1488" i="1"/>
  <c r="AL1488" i="1"/>
  <c r="AM1488" i="1"/>
  <c r="AQ1488" i="1"/>
  <c r="AS1488" i="1"/>
  <c r="A1489" i="1"/>
  <c r="B1489" i="1"/>
  <c r="C1489" i="1"/>
  <c r="J1489" i="1"/>
  <c r="K1489" i="1"/>
  <c r="M1489" i="1"/>
  <c r="AB1489" i="1"/>
  <c r="AF1489" i="1"/>
  <c r="AG1489" i="1"/>
  <c r="AI1489" i="1"/>
  <c r="AJ1489" i="1"/>
  <c r="AL1489" i="1"/>
  <c r="AM1489" i="1"/>
  <c r="AQ1489" i="1"/>
  <c r="AS1489" i="1"/>
  <c r="A1490" i="1"/>
  <c r="B1490" i="1"/>
  <c r="C1490" i="1"/>
  <c r="J1490" i="1"/>
  <c r="K1490" i="1"/>
  <c r="M1490" i="1"/>
  <c r="AB1490" i="1"/>
  <c r="AF1490" i="1"/>
  <c r="AG1490" i="1"/>
  <c r="AI1490" i="1"/>
  <c r="AJ1490" i="1"/>
  <c r="AL1490" i="1"/>
  <c r="AM1490" i="1"/>
  <c r="AQ1490" i="1"/>
  <c r="AS1490" i="1"/>
  <c r="A1491" i="1"/>
  <c r="B1491" i="1"/>
  <c r="C1491" i="1"/>
  <c r="J1491" i="1"/>
  <c r="K1491" i="1"/>
  <c r="M1491" i="1"/>
  <c r="AB1491" i="1"/>
  <c r="AF1491" i="1"/>
  <c r="AG1491" i="1"/>
  <c r="AI1491" i="1"/>
  <c r="AJ1491" i="1"/>
  <c r="AL1491" i="1"/>
  <c r="AM1491" i="1"/>
  <c r="AQ1491" i="1"/>
  <c r="AS1491" i="1"/>
  <c r="A1492" i="1"/>
  <c r="B1492" i="1"/>
  <c r="C1492" i="1"/>
  <c r="J1492" i="1"/>
  <c r="K1492" i="1"/>
  <c r="M1492" i="1"/>
  <c r="AB1492" i="1"/>
  <c r="AF1492" i="1"/>
  <c r="AG1492" i="1"/>
  <c r="AI1492" i="1"/>
  <c r="AJ1492" i="1"/>
  <c r="AL1492" i="1"/>
  <c r="AM1492" i="1"/>
  <c r="AQ1492" i="1"/>
  <c r="AS1492" i="1"/>
  <c r="A1493" i="1"/>
  <c r="B1493" i="1"/>
  <c r="C1493" i="1"/>
  <c r="J1493" i="1"/>
  <c r="K1493" i="1"/>
  <c r="M1493" i="1"/>
  <c r="AB1493" i="1"/>
  <c r="AF1493" i="1"/>
  <c r="AG1493" i="1"/>
  <c r="AI1493" i="1"/>
  <c r="AJ1493" i="1"/>
  <c r="AL1493" i="1"/>
  <c r="AM1493" i="1"/>
  <c r="AQ1493" i="1"/>
  <c r="AS1493" i="1"/>
  <c r="A1494" i="1"/>
  <c r="B1494" i="1"/>
  <c r="C1494" i="1"/>
  <c r="J1494" i="1"/>
  <c r="K1494" i="1"/>
  <c r="M1494" i="1"/>
  <c r="AB1494" i="1"/>
  <c r="AF1494" i="1"/>
  <c r="AG1494" i="1"/>
  <c r="AI1494" i="1"/>
  <c r="AJ1494" i="1"/>
  <c r="AL1494" i="1"/>
  <c r="AM1494" i="1"/>
  <c r="AQ1494" i="1"/>
  <c r="AS1494" i="1"/>
  <c r="A1495" i="1"/>
  <c r="B1495" i="1"/>
  <c r="C1495" i="1"/>
  <c r="J1495" i="1"/>
  <c r="K1495" i="1"/>
  <c r="M1495" i="1"/>
  <c r="AB1495" i="1"/>
  <c r="AF1495" i="1"/>
  <c r="AG1495" i="1"/>
  <c r="AI1495" i="1"/>
  <c r="AJ1495" i="1"/>
  <c r="AL1495" i="1"/>
  <c r="AM1495" i="1"/>
  <c r="AQ1495" i="1"/>
  <c r="AS1495" i="1"/>
  <c r="A1496" i="1"/>
  <c r="B1496" i="1"/>
  <c r="C1496" i="1"/>
  <c r="J1496" i="1"/>
  <c r="K1496" i="1"/>
  <c r="M1496" i="1"/>
  <c r="AB1496" i="1"/>
  <c r="AF1496" i="1"/>
  <c r="AG1496" i="1"/>
  <c r="AI1496" i="1"/>
  <c r="AJ1496" i="1"/>
  <c r="AL1496" i="1"/>
  <c r="AM1496" i="1"/>
  <c r="AQ1496" i="1"/>
  <c r="AS1496" i="1"/>
  <c r="A1497" i="1"/>
  <c r="B1497" i="1"/>
  <c r="C1497" i="1"/>
  <c r="J1497" i="1"/>
  <c r="K1497" i="1"/>
  <c r="M1497" i="1"/>
  <c r="AB1497" i="1"/>
  <c r="AF1497" i="1"/>
  <c r="AG1497" i="1"/>
  <c r="AI1497" i="1"/>
  <c r="AJ1497" i="1"/>
  <c r="AL1497" i="1"/>
  <c r="AQ1497" i="1"/>
  <c r="AS1497" i="1"/>
  <c r="A1498" i="1"/>
  <c r="B1498" i="1"/>
  <c r="C1498" i="1"/>
  <c r="J1498" i="1"/>
  <c r="K1498" i="1"/>
  <c r="M1498" i="1"/>
  <c r="AB1498" i="1"/>
  <c r="AF1498" i="1"/>
  <c r="AG1498" i="1"/>
  <c r="AI1498" i="1"/>
  <c r="AJ1498" i="1"/>
  <c r="AL1498" i="1"/>
  <c r="AM1498" i="1"/>
  <c r="AQ1498" i="1"/>
  <c r="AS1498" i="1"/>
  <c r="A1499" i="1"/>
  <c r="B1499" i="1"/>
  <c r="C1499" i="1"/>
  <c r="J1499" i="1"/>
  <c r="K1499" i="1"/>
  <c r="M1499" i="1"/>
  <c r="AB1499" i="1"/>
  <c r="AF1499" i="1"/>
  <c r="AG1499" i="1"/>
  <c r="AI1499" i="1"/>
  <c r="AJ1499" i="1"/>
  <c r="AL1499" i="1"/>
  <c r="AM1499" i="1"/>
  <c r="AQ1499" i="1"/>
  <c r="AS1499" i="1"/>
  <c r="A1500" i="1"/>
  <c r="B1500" i="1"/>
  <c r="C1500" i="1"/>
  <c r="J1500" i="1"/>
  <c r="K1500" i="1"/>
  <c r="M1500" i="1"/>
  <c r="AB1500" i="1"/>
  <c r="AF1500" i="1"/>
  <c r="AG1500" i="1"/>
  <c r="AI1500" i="1"/>
  <c r="AJ1500" i="1"/>
  <c r="AL1500" i="1"/>
  <c r="AM1500" i="1"/>
  <c r="AQ1500" i="1"/>
  <c r="AS1500" i="1"/>
  <c r="A1501" i="1"/>
  <c r="B1501" i="1"/>
  <c r="C1501" i="1"/>
  <c r="J1501" i="1"/>
  <c r="K1501" i="1"/>
  <c r="M1501" i="1"/>
  <c r="AB1501" i="1"/>
  <c r="AF1501" i="1"/>
  <c r="AG1501" i="1"/>
  <c r="AI1501" i="1"/>
  <c r="AJ1501" i="1"/>
  <c r="AL1501" i="1"/>
  <c r="AM1501" i="1"/>
  <c r="AQ1501" i="1"/>
  <c r="AS1501" i="1"/>
  <c r="A1502" i="1"/>
  <c r="B1502" i="1"/>
  <c r="C1502" i="1"/>
  <c r="J1502" i="1"/>
  <c r="K1502" i="1"/>
  <c r="M1502" i="1"/>
  <c r="AB1502" i="1"/>
  <c r="AF1502" i="1"/>
  <c r="AG1502" i="1"/>
  <c r="AI1502" i="1"/>
  <c r="AJ1502" i="1"/>
  <c r="AL1502" i="1"/>
  <c r="AM1502" i="1"/>
  <c r="AQ1502" i="1"/>
  <c r="AS1502" i="1"/>
  <c r="A1503" i="1"/>
  <c r="B1503" i="1"/>
  <c r="C1503" i="1"/>
  <c r="J1503" i="1"/>
  <c r="K1503" i="1"/>
  <c r="M1503" i="1"/>
  <c r="AB1503" i="1"/>
  <c r="AF1503" i="1"/>
  <c r="AG1503" i="1"/>
  <c r="AI1503" i="1"/>
  <c r="AJ1503" i="1"/>
  <c r="AL1503" i="1"/>
  <c r="AM1503" i="1"/>
  <c r="AQ1503" i="1"/>
  <c r="AS1503" i="1"/>
  <c r="A1504" i="1"/>
  <c r="B1504" i="1"/>
  <c r="C1504" i="1"/>
  <c r="J1504" i="1"/>
  <c r="K1504" i="1"/>
  <c r="M1504" i="1"/>
  <c r="AB1504" i="1"/>
  <c r="AF1504" i="1"/>
  <c r="AG1504" i="1"/>
  <c r="AI1504" i="1"/>
  <c r="AJ1504" i="1"/>
  <c r="AL1504" i="1"/>
  <c r="AM1504" i="1"/>
  <c r="AQ1504" i="1"/>
  <c r="AS1504" i="1"/>
  <c r="A1505" i="1"/>
  <c r="B1505" i="1"/>
  <c r="C1505" i="1"/>
  <c r="J1505" i="1"/>
  <c r="K1505" i="1"/>
  <c r="M1505" i="1"/>
  <c r="AB1505" i="1"/>
  <c r="AF1505" i="1"/>
  <c r="AG1505" i="1"/>
  <c r="AI1505" i="1"/>
  <c r="AJ1505" i="1"/>
  <c r="AL1505" i="1"/>
  <c r="AM1505" i="1"/>
  <c r="AQ1505" i="1"/>
  <c r="AS1505" i="1"/>
  <c r="A1506" i="1"/>
  <c r="B1506" i="1"/>
  <c r="C1506" i="1"/>
  <c r="J1506" i="1"/>
  <c r="K1506" i="1"/>
  <c r="M1506" i="1"/>
  <c r="AB1506" i="1"/>
  <c r="AF1506" i="1"/>
  <c r="AG1506" i="1"/>
  <c r="AI1506" i="1"/>
  <c r="AJ1506" i="1"/>
  <c r="AL1506" i="1"/>
  <c r="AM1506" i="1"/>
  <c r="AQ1506" i="1"/>
  <c r="AS1506" i="1"/>
  <c r="A1507" i="1"/>
  <c r="B1507" i="1"/>
  <c r="C1507" i="1"/>
  <c r="J1507" i="1"/>
  <c r="K1507" i="1"/>
  <c r="M1507" i="1"/>
  <c r="AB1507" i="1"/>
  <c r="AF1507" i="1"/>
  <c r="AG1507" i="1"/>
  <c r="AI1507" i="1"/>
  <c r="AJ1507" i="1"/>
  <c r="AL1507" i="1"/>
  <c r="AM1507" i="1"/>
  <c r="AQ1507" i="1"/>
  <c r="AS1507" i="1"/>
  <c r="A1508" i="1"/>
  <c r="B1508" i="1"/>
  <c r="C1508" i="1"/>
  <c r="J1508" i="1"/>
  <c r="K1508" i="1"/>
  <c r="M1508" i="1"/>
  <c r="AB1508" i="1"/>
  <c r="AF1508" i="1"/>
  <c r="AG1508" i="1"/>
  <c r="AI1508" i="1"/>
  <c r="AJ1508" i="1"/>
  <c r="AL1508" i="1"/>
  <c r="AM1508" i="1"/>
  <c r="AQ1508" i="1"/>
  <c r="AS1508" i="1"/>
  <c r="A1509" i="1"/>
  <c r="B1509" i="1"/>
  <c r="C1509" i="1"/>
  <c r="J1509" i="1"/>
  <c r="K1509" i="1"/>
  <c r="M1509" i="1"/>
  <c r="AB1509" i="1"/>
  <c r="AF1509" i="1"/>
  <c r="AG1509" i="1"/>
  <c r="AI1509" i="1"/>
  <c r="AJ1509" i="1"/>
  <c r="AL1509" i="1"/>
  <c r="AM1509" i="1"/>
  <c r="AQ1509" i="1"/>
  <c r="AS1509" i="1"/>
  <c r="A1510" i="1"/>
  <c r="B1510" i="1"/>
  <c r="C1510" i="1"/>
  <c r="J1510" i="1"/>
  <c r="K1510" i="1"/>
  <c r="M1510" i="1"/>
  <c r="AB1510" i="1"/>
  <c r="AF1510" i="1"/>
  <c r="AG1510" i="1"/>
  <c r="AI1510" i="1"/>
  <c r="AJ1510" i="1"/>
  <c r="AL1510" i="1"/>
  <c r="AM1510" i="1"/>
  <c r="AQ1510" i="1"/>
  <c r="AS1510" i="1"/>
  <c r="A1511" i="1"/>
  <c r="B1511" i="1"/>
  <c r="C1511" i="1"/>
  <c r="J1511" i="1"/>
  <c r="K1511" i="1"/>
  <c r="M1511" i="1"/>
  <c r="AB1511" i="1"/>
  <c r="AF1511" i="1"/>
  <c r="AG1511" i="1"/>
  <c r="AI1511" i="1"/>
  <c r="AJ1511" i="1"/>
  <c r="AL1511" i="1"/>
  <c r="AM1511" i="1"/>
  <c r="AQ1511" i="1"/>
  <c r="AS1511" i="1"/>
  <c r="A1512" i="1"/>
  <c r="B1512" i="1"/>
  <c r="C1512" i="1"/>
  <c r="J1512" i="1"/>
  <c r="K1512" i="1"/>
  <c r="M1512" i="1"/>
  <c r="AB1512" i="1"/>
  <c r="AF1512" i="1"/>
  <c r="AG1512" i="1"/>
  <c r="AI1512" i="1"/>
  <c r="AJ1512" i="1"/>
  <c r="AL1512" i="1"/>
  <c r="AM1512" i="1"/>
  <c r="AQ1512" i="1"/>
  <c r="AS1512" i="1"/>
  <c r="A1513" i="1"/>
  <c r="B1513" i="1"/>
  <c r="C1513" i="1"/>
  <c r="J1513" i="1"/>
  <c r="K1513" i="1"/>
  <c r="M1513" i="1"/>
  <c r="AB1513" i="1"/>
  <c r="AF1513" i="1"/>
  <c r="AG1513" i="1"/>
  <c r="AI1513" i="1"/>
  <c r="AJ1513" i="1"/>
  <c r="AL1513" i="1"/>
  <c r="AM1513" i="1"/>
  <c r="AQ1513" i="1"/>
  <c r="AS1513" i="1"/>
  <c r="A1514" i="1"/>
  <c r="B1514" i="1"/>
  <c r="C1514" i="1"/>
  <c r="J1514" i="1"/>
  <c r="K1514" i="1"/>
  <c r="M1514" i="1"/>
  <c r="AB1514" i="1"/>
  <c r="AF1514" i="1"/>
  <c r="AG1514" i="1"/>
  <c r="AI1514" i="1"/>
  <c r="AJ1514" i="1"/>
  <c r="AL1514" i="1"/>
  <c r="AM1514" i="1"/>
  <c r="AQ1514" i="1"/>
  <c r="AS1514" i="1"/>
  <c r="A1515" i="1"/>
  <c r="B1515" i="1"/>
  <c r="C1515" i="1"/>
  <c r="J1515" i="1"/>
  <c r="K1515" i="1"/>
  <c r="M1515" i="1"/>
  <c r="AB1515" i="1"/>
  <c r="AF1515" i="1"/>
  <c r="AG1515" i="1"/>
  <c r="AI1515" i="1"/>
  <c r="AJ1515" i="1"/>
  <c r="AL1515" i="1"/>
  <c r="AM1515" i="1"/>
  <c r="AQ1515" i="1"/>
  <c r="AS1515" i="1"/>
  <c r="A1516" i="1"/>
  <c r="B1516" i="1"/>
  <c r="C1516" i="1"/>
  <c r="J1516" i="1"/>
  <c r="K1516" i="1"/>
  <c r="M1516" i="1"/>
  <c r="AB1516" i="1"/>
  <c r="AF1516" i="1"/>
  <c r="AG1516" i="1"/>
  <c r="AI1516" i="1"/>
  <c r="AJ1516" i="1"/>
  <c r="AL1516" i="1"/>
  <c r="AM1516" i="1"/>
  <c r="AQ1516" i="1"/>
  <c r="AS1516" i="1"/>
  <c r="A1517" i="1"/>
  <c r="B1517" i="1"/>
  <c r="C1517" i="1"/>
  <c r="J1517" i="1"/>
  <c r="K1517" i="1"/>
  <c r="M1517" i="1"/>
  <c r="AB1517" i="1"/>
  <c r="AF1517" i="1"/>
  <c r="AG1517" i="1"/>
  <c r="AI1517" i="1"/>
  <c r="AJ1517" i="1"/>
  <c r="AL1517" i="1"/>
  <c r="AM1517" i="1"/>
  <c r="AQ1517" i="1"/>
  <c r="AS1517" i="1"/>
  <c r="A1518" i="1"/>
  <c r="B1518" i="1"/>
  <c r="C1518" i="1"/>
  <c r="J1518" i="1"/>
  <c r="K1518" i="1"/>
  <c r="M1518" i="1"/>
  <c r="AB1518" i="1"/>
  <c r="AF1518" i="1"/>
  <c r="AG1518" i="1"/>
  <c r="AI1518" i="1"/>
  <c r="AJ1518" i="1"/>
  <c r="AL1518" i="1"/>
  <c r="AM1518" i="1"/>
  <c r="AQ1518" i="1"/>
  <c r="AS1518" i="1"/>
  <c r="A1519" i="1"/>
  <c r="B1519" i="1"/>
  <c r="C1519" i="1"/>
  <c r="J1519" i="1"/>
  <c r="K1519" i="1"/>
  <c r="M1519" i="1"/>
  <c r="AB1519" i="1"/>
  <c r="AF1519" i="1"/>
  <c r="AG1519" i="1"/>
  <c r="AI1519" i="1"/>
  <c r="AJ1519" i="1"/>
  <c r="AL1519" i="1"/>
  <c r="AM1519" i="1"/>
  <c r="AQ1519" i="1"/>
  <c r="AS1519" i="1"/>
  <c r="A1520" i="1"/>
  <c r="B1520" i="1"/>
  <c r="C1520" i="1"/>
  <c r="J1520" i="1"/>
  <c r="K1520" i="1"/>
  <c r="M1520" i="1"/>
  <c r="AB1520" i="1"/>
  <c r="AF1520" i="1"/>
  <c r="AG1520" i="1"/>
  <c r="AI1520" i="1"/>
  <c r="AJ1520" i="1"/>
  <c r="AL1520" i="1"/>
  <c r="AM1520" i="1"/>
  <c r="AQ1520" i="1"/>
  <c r="AS1520" i="1"/>
  <c r="A1521" i="1"/>
  <c r="B1521" i="1"/>
  <c r="C1521" i="1"/>
  <c r="J1521" i="1"/>
  <c r="K1521" i="1"/>
  <c r="M1521" i="1"/>
  <c r="AB1521" i="1"/>
  <c r="AF1521" i="1"/>
  <c r="AG1521" i="1"/>
  <c r="AI1521" i="1"/>
  <c r="AJ1521" i="1"/>
  <c r="AL1521" i="1"/>
  <c r="AM1521" i="1"/>
  <c r="AQ1521" i="1"/>
  <c r="AS1521" i="1"/>
  <c r="A1522" i="1"/>
  <c r="B1522" i="1"/>
  <c r="C1522" i="1"/>
  <c r="J1522" i="1"/>
  <c r="K1522" i="1"/>
  <c r="M1522" i="1"/>
  <c r="AB1522" i="1"/>
  <c r="AF1522" i="1"/>
  <c r="AG1522" i="1"/>
  <c r="AI1522" i="1"/>
  <c r="AJ1522" i="1"/>
  <c r="AL1522" i="1"/>
  <c r="AM1522" i="1"/>
  <c r="AQ1522" i="1"/>
  <c r="AS1522" i="1"/>
  <c r="A1523" i="1"/>
  <c r="B1523" i="1"/>
  <c r="C1523" i="1"/>
  <c r="J1523" i="1"/>
  <c r="K1523" i="1"/>
  <c r="M1523" i="1"/>
  <c r="AB1523" i="1"/>
  <c r="AF1523" i="1"/>
  <c r="AG1523" i="1"/>
  <c r="AI1523" i="1"/>
  <c r="AJ1523" i="1"/>
  <c r="AL1523" i="1"/>
  <c r="AM1523" i="1"/>
  <c r="AQ1523" i="1"/>
  <c r="AS1523" i="1"/>
  <c r="A1524" i="1"/>
  <c r="B1524" i="1"/>
  <c r="C1524" i="1"/>
  <c r="J1524" i="1"/>
  <c r="K1524" i="1"/>
  <c r="M1524" i="1"/>
  <c r="AB1524" i="1"/>
  <c r="AF1524" i="1"/>
  <c r="AG1524" i="1"/>
  <c r="AI1524" i="1"/>
  <c r="AJ1524" i="1"/>
  <c r="AL1524" i="1"/>
  <c r="AM1524" i="1"/>
  <c r="AQ1524" i="1"/>
  <c r="AS1524" i="1"/>
  <c r="A1525" i="1"/>
  <c r="B1525" i="1"/>
  <c r="C1525" i="1"/>
  <c r="J1525" i="1"/>
  <c r="K1525" i="1"/>
  <c r="M1525" i="1"/>
  <c r="AB1525" i="1"/>
  <c r="AF1525" i="1"/>
  <c r="AG1525" i="1"/>
  <c r="AI1525" i="1"/>
  <c r="AJ1525" i="1"/>
  <c r="AL1525" i="1"/>
  <c r="AM1525" i="1"/>
  <c r="AQ1525" i="1"/>
  <c r="AS1525" i="1"/>
  <c r="A1526" i="1"/>
  <c r="B1526" i="1"/>
  <c r="C1526" i="1"/>
  <c r="J1526" i="1"/>
  <c r="K1526" i="1"/>
  <c r="M1526" i="1"/>
  <c r="AB1526" i="1"/>
  <c r="AF1526" i="1"/>
  <c r="AG1526" i="1"/>
  <c r="AI1526" i="1"/>
  <c r="AJ1526" i="1"/>
  <c r="AL1526" i="1"/>
  <c r="AM1526" i="1"/>
  <c r="AQ1526" i="1"/>
  <c r="AS1526" i="1"/>
  <c r="A1527" i="1"/>
  <c r="B1527" i="1"/>
  <c r="C1527" i="1"/>
  <c r="J1527" i="1"/>
  <c r="K1527" i="1"/>
  <c r="M1527" i="1"/>
  <c r="AB1527" i="1"/>
  <c r="AF1527" i="1"/>
  <c r="AG1527" i="1"/>
  <c r="AI1527" i="1"/>
  <c r="AJ1527" i="1"/>
  <c r="AL1527" i="1"/>
  <c r="AM1527" i="1"/>
  <c r="AQ1527" i="1"/>
  <c r="AS1527" i="1"/>
  <c r="A1528" i="1"/>
  <c r="B1528" i="1"/>
  <c r="C1528" i="1"/>
  <c r="J1528" i="1"/>
  <c r="K1528" i="1"/>
  <c r="M1528" i="1"/>
  <c r="AB1528" i="1"/>
  <c r="AF1528" i="1"/>
  <c r="AG1528" i="1"/>
  <c r="AI1528" i="1"/>
  <c r="AJ1528" i="1"/>
  <c r="AL1528" i="1"/>
  <c r="AM1528" i="1"/>
  <c r="AQ1528" i="1"/>
  <c r="AS1528" i="1"/>
  <c r="A1529" i="1"/>
  <c r="B1529" i="1"/>
  <c r="C1529" i="1"/>
  <c r="J1529" i="1"/>
  <c r="K1529" i="1"/>
  <c r="M1529" i="1"/>
  <c r="AB1529" i="1"/>
  <c r="AF1529" i="1"/>
  <c r="AG1529" i="1"/>
  <c r="AI1529" i="1"/>
  <c r="AJ1529" i="1"/>
  <c r="AL1529" i="1"/>
  <c r="AM1529" i="1"/>
  <c r="AQ1529" i="1"/>
  <c r="AS1529" i="1"/>
  <c r="A1530" i="1"/>
  <c r="B1530" i="1"/>
  <c r="C1530" i="1"/>
  <c r="J1530" i="1"/>
  <c r="K1530" i="1"/>
  <c r="M1530" i="1"/>
  <c r="AB1530" i="1"/>
  <c r="AF1530" i="1"/>
  <c r="AG1530" i="1"/>
  <c r="AI1530" i="1"/>
  <c r="AJ1530" i="1"/>
  <c r="AL1530" i="1"/>
  <c r="AM1530" i="1"/>
  <c r="AQ1530" i="1"/>
  <c r="AS1530" i="1"/>
  <c r="A1531" i="1"/>
  <c r="B1531" i="1"/>
  <c r="C1531" i="1"/>
  <c r="J1531" i="1"/>
  <c r="K1531" i="1"/>
  <c r="M1531" i="1"/>
  <c r="AB1531" i="1"/>
  <c r="AF1531" i="1"/>
  <c r="AG1531" i="1"/>
  <c r="AI1531" i="1"/>
  <c r="AJ1531" i="1"/>
  <c r="AL1531" i="1"/>
  <c r="AM1531" i="1"/>
  <c r="AQ1531" i="1"/>
  <c r="AS1531" i="1"/>
  <c r="A1532" i="1"/>
  <c r="B1532" i="1"/>
  <c r="C1532" i="1"/>
  <c r="J1532" i="1"/>
  <c r="K1532" i="1"/>
  <c r="M1532" i="1"/>
  <c r="AB1532" i="1"/>
  <c r="AF1532" i="1"/>
  <c r="AG1532" i="1"/>
  <c r="AI1532" i="1"/>
  <c r="AJ1532" i="1"/>
  <c r="AL1532" i="1"/>
  <c r="AM1532" i="1"/>
  <c r="AQ1532" i="1"/>
  <c r="AS1532" i="1"/>
  <c r="A1533" i="1"/>
  <c r="B1533" i="1"/>
  <c r="C1533" i="1"/>
  <c r="J1533" i="1"/>
  <c r="K1533" i="1"/>
  <c r="M1533" i="1"/>
  <c r="AB1533" i="1"/>
  <c r="AF1533" i="1"/>
  <c r="AG1533" i="1"/>
  <c r="AI1533" i="1"/>
  <c r="AJ1533" i="1"/>
  <c r="AL1533" i="1"/>
  <c r="AM1533" i="1"/>
  <c r="AQ1533" i="1"/>
  <c r="AS1533" i="1"/>
  <c r="A1534" i="1"/>
  <c r="B1534" i="1"/>
  <c r="C1534" i="1"/>
  <c r="J1534" i="1"/>
  <c r="K1534" i="1"/>
  <c r="M1534" i="1"/>
  <c r="AB1534" i="1"/>
  <c r="AF1534" i="1"/>
  <c r="AG1534" i="1"/>
  <c r="AI1534" i="1"/>
  <c r="AJ1534" i="1"/>
  <c r="AL1534" i="1"/>
  <c r="AM1534" i="1"/>
  <c r="AQ1534" i="1"/>
  <c r="AS1534" i="1"/>
  <c r="A1535" i="1"/>
  <c r="B1535" i="1"/>
  <c r="C1535" i="1"/>
  <c r="J1535" i="1"/>
  <c r="K1535" i="1"/>
  <c r="M1535" i="1"/>
  <c r="AB1535" i="1"/>
  <c r="AF1535" i="1"/>
  <c r="AG1535" i="1"/>
  <c r="AI1535" i="1"/>
  <c r="AJ1535" i="1"/>
  <c r="AL1535" i="1"/>
  <c r="AM1535" i="1"/>
  <c r="AQ1535" i="1"/>
  <c r="AS1535" i="1"/>
  <c r="A1536" i="1"/>
  <c r="B1536" i="1"/>
  <c r="C1536" i="1"/>
  <c r="J1536" i="1"/>
  <c r="K1536" i="1"/>
  <c r="M1536" i="1"/>
  <c r="AB1536" i="1"/>
  <c r="AF1536" i="1"/>
  <c r="AG1536" i="1"/>
  <c r="AI1536" i="1"/>
  <c r="AJ1536" i="1"/>
  <c r="AL1536" i="1"/>
  <c r="AM1536" i="1"/>
  <c r="AQ1536" i="1"/>
  <c r="AS1536" i="1"/>
  <c r="A1537" i="1"/>
  <c r="B1537" i="1"/>
  <c r="C1537" i="1"/>
  <c r="J1537" i="1"/>
  <c r="K1537" i="1"/>
  <c r="M1537" i="1"/>
  <c r="AB1537" i="1"/>
  <c r="AF1537" i="1"/>
  <c r="AG1537" i="1"/>
  <c r="AI1537" i="1"/>
  <c r="AJ1537" i="1"/>
  <c r="AL1537" i="1"/>
  <c r="AM1537" i="1"/>
  <c r="AQ1537" i="1"/>
  <c r="AS1537" i="1"/>
  <c r="A1538" i="1"/>
  <c r="B1538" i="1"/>
  <c r="C1538" i="1"/>
  <c r="J1538" i="1"/>
  <c r="K1538" i="1"/>
  <c r="M1538" i="1"/>
  <c r="AB1538" i="1"/>
  <c r="AF1538" i="1"/>
  <c r="AG1538" i="1"/>
  <c r="AI1538" i="1"/>
  <c r="AJ1538" i="1"/>
  <c r="AL1538" i="1"/>
  <c r="AM1538" i="1"/>
  <c r="AQ1538" i="1"/>
  <c r="AS1538" i="1"/>
  <c r="A1539" i="1"/>
  <c r="B1539" i="1"/>
  <c r="C1539" i="1"/>
  <c r="J1539" i="1"/>
  <c r="K1539" i="1"/>
  <c r="M1539" i="1"/>
  <c r="AB1539" i="1"/>
  <c r="AF1539" i="1"/>
  <c r="AG1539" i="1"/>
  <c r="AI1539" i="1"/>
  <c r="AJ1539" i="1"/>
  <c r="AL1539" i="1"/>
  <c r="AM1539" i="1"/>
  <c r="AQ1539" i="1"/>
  <c r="AS1539" i="1"/>
  <c r="A1540" i="1"/>
  <c r="B1540" i="1"/>
  <c r="C1540" i="1"/>
  <c r="J1540" i="1"/>
  <c r="K1540" i="1"/>
  <c r="M1540" i="1"/>
  <c r="AB1540" i="1"/>
  <c r="AF1540" i="1"/>
  <c r="AG1540" i="1"/>
  <c r="AI1540" i="1"/>
  <c r="AJ1540" i="1"/>
  <c r="AL1540" i="1"/>
  <c r="AM1540" i="1"/>
  <c r="AQ1540" i="1"/>
  <c r="AS1540" i="1"/>
  <c r="A1541" i="1"/>
  <c r="B1541" i="1"/>
  <c r="C1541" i="1"/>
  <c r="J1541" i="1"/>
  <c r="K1541" i="1"/>
  <c r="M1541" i="1"/>
  <c r="AB1541" i="1"/>
  <c r="AF1541" i="1"/>
  <c r="AG1541" i="1"/>
  <c r="AI1541" i="1"/>
  <c r="AJ1541" i="1"/>
  <c r="AL1541" i="1"/>
  <c r="AM1541" i="1"/>
  <c r="AQ1541" i="1"/>
  <c r="AS1541" i="1"/>
  <c r="A1542" i="1"/>
  <c r="B1542" i="1"/>
  <c r="C1542" i="1"/>
  <c r="J1542" i="1"/>
  <c r="K1542" i="1"/>
  <c r="M1542" i="1"/>
  <c r="AB1542" i="1"/>
  <c r="AF1542" i="1"/>
  <c r="AG1542" i="1"/>
  <c r="AI1542" i="1"/>
  <c r="AJ1542" i="1"/>
  <c r="AL1542" i="1"/>
  <c r="AM1542" i="1"/>
  <c r="AQ1542" i="1"/>
  <c r="AS1542" i="1"/>
  <c r="A1543" i="1"/>
  <c r="B1543" i="1"/>
  <c r="C1543" i="1"/>
  <c r="J1543" i="1"/>
  <c r="K1543" i="1"/>
  <c r="M1543" i="1"/>
  <c r="AB1543" i="1"/>
  <c r="AF1543" i="1"/>
  <c r="AG1543" i="1"/>
  <c r="AI1543" i="1"/>
  <c r="AJ1543" i="1"/>
  <c r="AL1543" i="1"/>
  <c r="AM1543" i="1"/>
  <c r="AQ1543" i="1"/>
  <c r="AS1543" i="1"/>
  <c r="A1544" i="1"/>
  <c r="B1544" i="1"/>
  <c r="C1544" i="1"/>
  <c r="J1544" i="1"/>
  <c r="K1544" i="1"/>
  <c r="M1544" i="1"/>
  <c r="AB1544" i="1"/>
  <c r="AF1544" i="1"/>
  <c r="AG1544" i="1"/>
  <c r="AI1544" i="1"/>
  <c r="AJ1544" i="1"/>
  <c r="AL1544" i="1"/>
  <c r="AM1544" i="1"/>
  <c r="AQ1544" i="1"/>
  <c r="AS1544" i="1"/>
  <c r="A1545" i="1"/>
  <c r="B1545" i="1"/>
  <c r="C1545" i="1"/>
  <c r="J1545" i="1"/>
  <c r="K1545" i="1"/>
  <c r="M1545" i="1"/>
  <c r="AB1545" i="1"/>
  <c r="AF1545" i="1"/>
  <c r="AG1545" i="1"/>
  <c r="AI1545" i="1"/>
  <c r="AJ1545" i="1"/>
  <c r="AL1545" i="1"/>
  <c r="AM1545" i="1"/>
  <c r="AQ1545" i="1"/>
  <c r="AS1545" i="1"/>
  <c r="A1546" i="1"/>
  <c r="B1546" i="1"/>
  <c r="C1546" i="1"/>
  <c r="J1546" i="1"/>
  <c r="K1546" i="1"/>
  <c r="M1546" i="1"/>
  <c r="AB1546" i="1"/>
  <c r="AF1546" i="1"/>
  <c r="AG1546" i="1"/>
  <c r="AI1546" i="1"/>
  <c r="AJ1546" i="1"/>
  <c r="AL1546" i="1"/>
  <c r="AM1546" i="1"/>
  <c r="AQ1546" i="1"/>
  <c r="AS1546" i="1"/>
  <c r="A1547" i="1"/>
  <c r="B1547" i="1"/>
  <c r="C1547" i="1"/>
  <c r="J1547" i="1"/>
  <c r="K1547" i="1"/>
  <c r="M1547" i="1"/>
  <c r="AB1547" i="1"/>
  <c r="AF1547" i="1"/>
  <c r="AG1547" i="1"/>
  <c r="AI1547" i="1"/>
  <c r="AJ1547" i="1"/>
  <c r="AL1547" i="1"/>
  <c r="AM1547" i="1"/>
  <c r="AQ1547" i="1"/>
  <c r="AS1547" i="1"/>
  <c r="A1548" i="1"/>
  <c r="B1548" i="1"/>
  <c r="C1548" i="1"/>
  <c r="J1548" i="1"/>
  <c r="K1548" i="1"/>
  <c r="M1548" i="1"/>
  <c r="AB1548" i="1"/>
  <c r="AF1548" i="1"/>
  <c r="AG1548" i="1"/>
  <c r="AI1548" i="1"/>
  <c r="AJ1548" i="1"/>
  <c r="AL1548" i="1"/>
  <c r="AM1548" i="1"/>
  <c r="AQ1548" i="1"/>
  <c r="AS1548" i="1"/>
  <c r="A1549" i="1"/>
  <c r="B1549" i="1"/>
  <c r="C1549" i="1"/>
  <c r="J1549" i="1"/>
  <c r="K1549" i="1"/>
  <c r="M1549" i="1"/>
  <c r="AB1549" i="1"/>
  <c r="AF1549" i="1"/>
  <c r="AG1549" i="1"/>
  <c r="AI1549" i="1"/>
  <c r="AJ1549" i="1"/>
  <c r="AL1549" i="1"/>
  <c r="AM1549" i="1"/>
  <c r="AQ1549" i="1"/>
  <c r="AS1549" i="1"/>
  <c r="A1550" i="1"/>
  <c r="B1550" i="1"/>
  <c r="C1550" i="1"/>
  <c r="J1550" i="1"/>
  <c r="K1550" i="1"/>
  <c r="M1550" i="1"/>
  <c r="AB1550" i="1"/>
  <c r="AF1550" i="1"/>
  <c r="AG1550" i="1"/>
  <c r="AI1550" i="1"/>
  <c r="AJ1550" i="1"/>
  <c r="AL1550" i="1"/>
  <c r="AM1550" i="1"/>
  <c r="AQ1550" i="1"/>
  <c r="AS1550" i="1"/>
  <c r="A1551" i="1"/>
  <c r="B1551" i="1"/>
  <c r="C1551" i="1"/>
  <c r="J1551" i="1"/>
  <c r="K1551" i="1"/>
  <c r="M1551" i="1"/>
  <c r="AB1551" i="1"/>
  <c r="AF1551" i="1"/>
  <c r="AG1551" i="1"/>
  <c r="AI1551" i="1"/>
  <c r="AJ1551" i="1"/>
  <c r="AL1551" i="1"/>
  <c r="AM1551" i="1"/>
  <c r="AQ1551" i="1"/>
  <c r="AS1551" i="1"/>
  <c r="A1552" i="1"/>
  <c r="B1552" i="1"/>
  <c r="C1552" i="1"/>
  <c r="J1552" i="1"/>
  <c r="K1552" i="1"/>
  <c r="M1552" i="1"/>
  <c r="AB1552" i="1"/>
  <c r="AF1552" i="1"/>
  <c r="AG1552" i="1"/>
  <c r="AI1552" i="1"/>
  <c r="AJ1552" i="1"/>
  <c r="AL1552" i="1"/>
  <c r="AM1552" i="1"/>
  <c r="AQ1552" i="1"/>
  <c r="AS1552" i="1"/>
  <c r="A1553" i="1"/>
  <c r="B1553" i="1"/>
  <c r="C1553" i="1"/>
  <c r="J1553" i="1"/>
  <c r="K1553" i="1"/>
  <c r="M1553" i="1"/>
  <c r="AB1553" i="1"/>
  <c r="AF1553" i="1"/>
  <c r="AG1553" i="1"/>
  <c r="AI1553" i="1"/>
  <c r="AJ1553" i="1"/>
  <c r="AL1553" i="1"/>
  <c r="AM1553" i="1"/>
  <c r="AQ1553" i="1"/>
  <c r="AS1553" i="1"/>
  <c r="A1554" i="1"/>
  <c r="B1554" i="1"/>
  <c r="C1554" i="1"/>
  <c r="J1554" i="1"/>
  <c r="K1554" i="1"/>
  <c r="M1554" i="1"/>
  <c r="AB1554" i="1"/>
  <c r="AF1554" i="1"/>
  <c r="AG1554" i="1"/>
  <c r="AI1554" i="1"/>
  <c r="AJ1554" i="1"/>
  <c r="AL1554" i="1"/>
  <c r="AM1554" i="1"/>
  <c r="AQ1554" i="1"/>
  <c r="AS1554" i="1"/>
  <c r="A1555" i="1"/>
  <c r="B1555" i="1"/>
  <c r="C1555" i="1"/>
  <c r="J1555" i="1"/>
  <c r="K1555" i="1"/>
  <c r="M1555" i="1"/>
  <c r="AB1555" i="1"/>
  <c r="AF1555" i="1"/>
  <c r="AG1555" i="1"/>
  <c r="AI1555" i="1"/>
  <c r="AJ1555" i="1"/>
  <c r="AL1555" i="1"/>
  <c r="AM1555" i="1"/>
  <c r="AQ1555" i="1"/>
  <c r="AS1555" i="1"/>
  <c r="A1556" i="1"/>
  <c r="B1556" i="1"/>
  <c r="C1556" i="1"/>
  <c r="J1556" i="1"/>
  <c r="K1556" i="1"/>
  <c r="M1556" i="1"/>
  <c r="AB1556" i="1"/>
  <c r="AF1556" i="1"/>
  <c r="AG1556" i="1"/>
  <c r="AI1556" i="1"/>
  <c r="AJ1556" i="1"/>
  <c r="AL1556" i="1"/>
  <c r="AM1556" i="1"/>
  <c r="AQ1556" i="1"/>
  <c r="AS1556" i="1"/>
  <c r="A1557" i="1"/>
  <c r="B1557" i="1"/>
  <c r="C1557" i="1"/>
  <c r="J1557" i="1"/>
  <c r="K1557" i="1"/>
  <c r="M1557" i="1"/>
  <c r="AB1557" i="1"/>
  <c r="AF1557" i="1"/>
  <c r="AG1557" i="1"/>
  <c r="AI1557" i="1"/>
  <c r="AJ1557" i="1"/>
  <c r="AL1557" i="1"/>
  <c r="AM1557" i="1"/>
  <c r="AQ1557" i="1"/>
  <c r="AS1557" i="1"/>
  <c r="A1558" i="1"/>
  <c r="B1558" i="1"/>
  <c r="C1558" i="1"/>
  <c r="J1558" i="1"/>
  <c r="K1558" i="1"/>
  <c r="M1558" i="1"/>
  <c r="AB1558" i="1"/>
  <c r="AF1558" i="1"/>
  <c r="AG1558" i="1"/>
  <c r="AI1558" i="1"/>
  <c r="AJ1558" i="1"/>
  <c r="AL1558" i="1"/>
  <c r="AM1558" i="1"/>
  <c r="AQ1558" i="1"/>
  <c r="AS1558" i="1"/>
  <c r="A1559" i="1"/>
  <c r="B1559" i="1"/>
  <c r="C1559" i="1"/>
  <c r="J1559" i="1"/>
  <c r="K1559" i="1"/>
  <c r="M1559" i="1"/>
  <c r="AB1559" i="1"/>
  <c r="AF1559" i="1"/>
  <c r="AG1559" i="1"/>
  <c r="AI1559" i="1"/>
  <c r="AJ1559" i="1"/>
  <c r="AL1559" i="1"/>
  <c r="AM1559" i="1"/>
  <c r="AQ1559" i="1"/>
  <c r="AS1559" i="1"/>
  <c r="A1560" i="1"/>
  <c r="B1560" i="1"/>
  <c r="C1560" i="1"/>
  <c r="J1560" i="1"/>
  <c r="K1560" i="1"/>
  <c r="M1560" i="1"/>
  <c r="AB1560" i="1"/>
  <c r="AF1560" i="1"/>
  <c r="AG1560" i="1"/>
  <c r="AI1560" i="1"/>
  <c r="AJ1560" i="1"/>
  <c r="AL1560" i="1"/>
  <c r="AM1560" i="1"/>
  <c r="AQ1560" i="1"/>
  <c r="AS1560" i="1"/>
  <c r="A1561" i="1"/>
  <c r="B1561" i="1"/>
  <c r="C1561" i="1"/>
  <c r="J1561" i="1"/>
  <c r="K1561" i="1"/>
  <c r="M1561" i="1"/>
  <c r="AB1561" i="1"/>
  <c r="AF1561" i="1"/>
  <c r="AG1561" i="1"/>
  <c r="AI1561" i="1"/>
  <c r="AJ1561" i="1"/>
  <c r="AL1561" i="1"/>
  <c r="AM1561" i="1"/>
  <c r="AQ1561" i="1"/>
  <c r="AS1561" i="1"/>
  <c r="A1562" i="1"/>
  <c r="B1562" i="1"/>
  <c r="C1562" i="1"/>
  <c r="J1562" i="1"/>
  <c r="K1562" i="1"/>
  <c r="M1562" i="1"/>
  <c r="AB1562" i="1"/>
  <c r="AF1562" i="1"/>
  <c r="AG1562" i="1"/>
  <c r="AI1562" i="1"/>
  <c r="AJ1562" i="1"/>
  <c r="AL1562" i="1"/>
  <c r="AM1562" i="1"/>
  <c r="AQ1562" i="1"/>
  <c r="AS1562" i="1"/>
  <c r="A1563" i="1"/>
  <c r="B1563" i="1"/>
  <c r="C1563" i="1"/>
  <c r="J1563" i="1"/>
  <c r="K1563" i="1"/>
  <c r="M1563" i="1"/>
  <c r="AB1563" i="1"/>
  <c r="AF1563" i="1"/>
  <c r="AG1563" i="1"/>
  <c r="AI1563" i="1"/>
  <c r="AJ1563" i="1"/>
  <c r="AL1563" i="1"/>
  <c r="AM1563" i="1"/>
  <c r="AQ1563" i="1"/>
  <c r="AS1563" i="1"/>
  <c r="A1564" i="1"/>
  <c r="B1564" i="1"/>
  <c r="C1564" i="1"/>
  <c r="J1564" i="1"/>
  <c r="K1564" i="1"/>
  <c r="M1564" i="1"/>
  <c r="AB1564" i="1"/>
  <c r="AF1564" i="1"/>
  <c r="AG1564" i="1"/>
  <c r="AI1564" i="1"/>
  <c r="AJ1564" i="1"/>
  <c r="AL1564" i="1"/>
  <c r="AM1564" i="1"/>
  <c r="AQ1564" i="1"/>
  <c r="AS1564" i="1"/>
  <c r="A1565" i="1"/>
  <c r="B1565" i="1"/>
  <c r="C1565" i="1"/>
  <c r="J1565" i="1"/>
  <c r="K1565" i="1"/>
  <c r="M1565" i="1"/>
  <c r="AB1565" i="1"/>
  <c r="AF1565" i="1"/>
  <c r="AG1565" i="1"/>
  <c r="AI1565" i="1"/>
  <c r="AJ1565" i="1"/>
  <c r="AL1565" i="1"/>
  <c r="AM1565" i="1"/>
  <c r="AQ1565" i="1"/>
  <c r="AS1565" i="1"/>
  <c r="A1566" i="1"/>
  <c r="B1566" i="1"/>
  <c r="C1566" i="1"/>
  <c r="J1566" i="1"/>
  <c r="K1566" i="1"/>
  <c r="M1566" i="1"/>
  <c r="AB1566" i="1"/>
  <c r="AF1566" i="1"/>
  <c r="AG1566" i="1"/>
  <c r="AI1566" i="1"/>
  <c r="AJ1566" i="1"/>
  <c r="AL1566" i="1"/>
  <c r="AM1566" i="1"/>
  <c r="AQ1566" i="1"/>
  <c r="AS1566" i="1"/>
  <c r="A1567" i="1"/>
  <c r="B1567" i="1"/>
  <c r="C1567" i="1"/>
  <c r="J1567" i="1"/>
  <c r="K1567" i="1"/>
  <c r="M1567" i="1"/>
  <c r="AB1567" i="1"/>
  <c r="AF1567" i="1"/>
  <c r="AG1567" i="1"/>
  <c r="AI1567" i="1"/>
  <c r="AJ1567" i="1"/>
  <c r="AL1567" i="1"/>
  <c r="AM1567" i="1"/>
  <c r="AQ1567" i="1"/>
  <c r="AS1567" i="1"/>
  <c r="A1568" i="1"/>
  <c r="B1568" i="1"/>
  <c r="C1568" i="1"/>
  <c r="J1568" i="1"/>
  <c r="K1568" i="1"/>
  <c r="M1568" i="1"/>
  <c r="AB1568" i="1"/>
  <c r="AF1568" i="1"/>
  <c r="AG1568" i="1"/>
  <c r="AI1568" i="1"/>
  <c r="AJ1568" i="1"/>
  <c r="AL1568" i="1"/>
  <c r="AM1568" i="1"/>
  <c r="AQ1568" i="1"/>
  <c r="AS1568" i="1"/>
  <c r="A1569" i="1"/>
  <c r="B1569" i="1"/>
  <c r="C1569" i="1"/>
  <c r="J1569" i="1"/>
  <c r="K1569" i="1"/>
  <c r="M1569" i="1"/>
  <c r="AB1569" i="1"/>
  <c r="AF1569" i="1"/>
  <c r="AG1569" i="1"/>
  <c r="AI1569" i="1"/>
  <c r="AJ1569" i="1"/>
  <c r="AL1569" i="1"/>
  <c r="AM1569" i="1"/>
  <c r="AQ1569" i="1"/>
  <c r="AS1569" i="1"/>
  <c r="A1570" i="1"/>
  <c r="B1570" i="1"/>
  <c r="C1570" i="1"/>
  <c r="J1570" i="1"/>
  <c r="K1570" i="1"/>
  <c r="M1570" i="1"/>
  <c r="AB1570" i="1"/>
  <c r="AF1570" i="1"/>
  <c r="AG1570" i="1"/>
  <c r="AI1570" i="1"/>
  <c r="AJ1570" i="1"/>
  <c r="AL1570" i="1"/>
  <c r="AM1570" i="1"/>
  <c r="AQ1570" i="1"/>
  <c r="AS1570" i="1"/>
  <c r="A1571" i="1"/>
  <c r="B1571" i="1"/>
  <c r="C1571" i="1"/>
  <c r="J1571" i="1"/>
  <c r="K1571" i="1"/>
  <c r="M1571" i="1"/>
  <c r="AB1571" i="1"/>
  <c r="AF1571" i="1"/>
  <c r="AG1571" i="1"/>
  <c r="AI1571" i="1"/>
  <c r="AJ1571" i="1"/>
  <c r="AL1571" i="1"/>
  <c r="AM1571" i="1"/>
  <c r="AQ1571" i="1"/>
  <c r="AS1571" i="1"/>
  <c r="A1572" i="1"/>
  <c r="B1572" i="1"/>
  <c r="C1572" i="1"/>
  <c r="J1572" i="1"/>
  <c r="K1572" i="1"/>
  <c r="M1572" i="1"/>
  <c r="AB1572" i="1"/>
  <c r="AF1572" i="1"/>
  <c r="AG1572" i="1"/>
  <c r="AI1572" i="1"/>
  <c r="AJ1572" i="1"/>
  <c r="AL1572" i="1"/>
  <c r="AM1572" i="1"/>
  <c r="AQ1572" i="1"/>
  <c r="AS1572" i="1"/>
  <c r="A1573" i="1"/>
  <c r="B1573" i="1"/>
  <c r="C1573" i="1"/>
  <c r="J1573" i="1"/>
  <c r="K1573" i="1"/>
  <c r="M1573" i="1"/>
  <c r="AB1573" i="1"/>
  <c r="AF1573" i="1"/>
  <c r="AG1573" i="1"/>
  <c r="AI1573" i="1"/>
  <c r="AJ1573" i="1"/>
  <c r="AL1573" i="1"/>
  <c r="AM1573" i="1"/>
  <c r="AQ1573" i="1"/>
  <c r="AS1573" i="1"/>
  <c r="A1574" i="1"/>
  <c r="B1574" i="1"/>
  <c r="C1574" i="1"/>
  <c r="J1574" i="1"/>
  <c r="K1574" i="1"/>
  <c r="M1574" i="1"/>
  <c r="AB1574" i="1"/>
  <c r="AF1574" i="1"/>
  <c r="AG1574" i="1"/>
  <c r="AI1574" i="1"/>
  <c r="AJ1574" i="1"/>
  <c r="AL1574" i="1"/>
  <c r="AM1574" i="1"/>
  <c r="AQ1574" i="1"/>
  <c r="AS1574" i="1"/>
  <c r="A1575" i="1"/>
  <c r="B1575" i="1"/>
  <c r="C1575" i="1"/>
  <c r="J1575" i="1"/>
  <c r="K1575" i="1"/>
  <c r="M1575" i="1"/>
  <c r="AB1575" i="1"/>
  <c r="AF1575" i="1"/>
  <c r="AG1575" i="1"/>
  <c r="AI1575" i="1"/>
  <c r="AJ1575" i="1"/>
  <c r="AL1575" i="1"/>
  <c r="AM1575" i="1"/>
  <c r="AQ1575" i="1"/>
  <c r="AS1575" i="1"/>
  <c r="A1576" i="1"/>
  <c r="B1576" i="1"/>
  <c r="C1576" i="1"/>
  <c r="J1576" i="1"/>
  <c r="K1576" i="1"/>
  <c r="M1576" i="1"/>
  <c r="AB1576" i="1"/>
  <c r="AF1576" i="1"/>
  <c r="AG1576" i="1"/>
  <c r="AI1576" i="1"/>
  <c r="AJ1576" i="1"/>
  <c r="AL1576" i="1"/>
  <c r="AM1576" i="1"/>
  <c r="AQ1576" i="1"/>
  <c r="AS1576" i="1"/>
  <c r="A1577" i="1"/>
  <c r="B1577" i="1"/>
  <c r="C1577" i="1"/>
  <c r="J1577" i="1"/>
  <c r="K1577" i="1"/>
  <c r="M1577" i="1"/>
  <c r="AB1577" i="1"/>
  <c r="AF1577" i="1"/>
  <c r="AG1577" i="1"/>
  <c r="AI1577" i="1"/>
  <c r="AJ1577" i="1"/>
  <c r="AL1577" i="1"/>
  <c r="AM1577" i="1"/>
  <c r="AQ1577" i="1"/>
  <c r="AS1577" i="1"/>
  <c r="A1578" i="1"/>
  <c r="B1578" i="1"/>
  <c r="C1578" i="1"/>
  <c r="J1578" i="1"/>
  <c r="K1578" i="1"/>
  <c r="M1578" i="1"/>
  <c r="AB1578" i="1"/>
  <c r="AF1578" i="1"/>
  <c r="AG1578" i="1"/>
  <c r="AI1578" i="1"/>
  <c r="AJ1578" i="1"/>
  <c r="AL1578" i="1"/>
  <c r="AM1578" i="1"/>
  <c r="AQ1578" i="1"/>
  <c r="AS1578" i="1"/>
  <c r="A1579" i="1"/>
  <c r="B1579" i="1"/>
  <c r="C1579" i="1"/>
  <c r="J1579" i="1"/>
  <c r="K1579" i="1"/>
  <c r="M1579" i="1"/>
  <c r="AB1579" i="1"/>
  <c r="AF1579" i="1"/>
  <c r="AG1579" i="1"/>
  <c r="AI1579" i="1"/>
  <c r="AJ1579" i="1"/>
  <c r="AL1579" i="1"/>
  <c r="AM1579" i="1"/>
  <c r="AQ1579" i="1"/>
  <c r="AS1579" i="1"/>
  <c r="A1580" i="1"/>
  <c r="B1580" i="1"/>
  <c r="C1580" i="1"/>
  <c r="J1580" i="1"/>
  <c r="K1580" i="1"/>
  <c r="M1580" i="1"/>
  <c r="AB1580" i="1"/>
  <c r="AF1580" i="1"/>
  <c r="AG1580" i="1"/>
  <c r="AI1580" i="1"/>
  <c r="AJ1580" i="1"/>
  <c r="AL1580" i="1"/>
  <c r="AM1580" i="1"/>
  <c r="AQ1580" i="1"/>
  <c r="AS1580" i="1"/>
  <c r="A1581" i="1"/>
  <c r="B1581" i="1"/>
  <c r="C1581" i="1"/>
  <c r="J1581" i="1"/>
  <c r="K1581" i="1"/>
  <c r="M1581" i="1"/>
  <c r="AB1581" i="1"/>
  <c r="AF1581" i="1"/>
  <c r="AG1581" i="1"/>
  <c r="AI1581" i="1"/>
  <c r="AJ1581" i="1"/>
  <c r="AL1581" i="1"/>
  <c r="AM1581" i="1"/>
  <c r="AQ1581" i="1"/>
  <c r="AS1581" i="1"/>
  <c r="A1582" i="1"/>
  <c r="B1582" i="1"/>
  <c r="C1582" i="1"/>
  <c r="J1582" i="1"/>
  <c r="K1582" i="1"/>
  <c r="M1582" i="1"/>
  <c r="AB1582" i="1"/>
  <c r="AF1582" i="1"/>
  <c r="AG1582" i="1"/>
  <c r="AI1582" i="1"/>
  <c r="AJ1582" i="1"/>
  <c r="AL1582" i="1"/>
  <c r="AM1582" i="1"/>
  <c r="AQ1582" i="1"/>
  <c r="AS1582" i="1"/>
  <c r="A1583" i="1"/>
  <c r="B1583" i="1"/>
  <c r="C1583" i="1"/>
  <c r="J1583" i="1"/>
  <c r="K1583" i="1"/>
  <c r="M1583" i="1"/>
  <c r="AB1583" i="1"/>
  <c r="AF1583" i="1"/>
  <c r="AG1583" i="1"/>
  <c r="AI1583" i="1"/>
  <c r="AJ1583" i="1"/>
  <c r="AL1583" i="1"/>
  <c r="AM1583" i="1"/>
  <c r="AQ1583" i="1"/>
  <c r="AS1583" i="1"/>
  <c r="A1584" i="1"/>
  <c r="B1584" i="1"/>
  <c r="C1584" i="1"/>
  <c r="J1584" i="1"/>
  <c r="K1584" i="1"/>
  <c r="M1584" i="1"/>
  <c r="AB1584" i="1"/>
  <c r="AF1584" i="1"/>
  <c r="AG1584" i="1"/>
  <c r="AI1584" i="1"/>
  <c r="AJ1584" i="1"/>
  <c r="AL1584" i="1"/>
  <c r="AM1584" i="1"/>
  <c r="AQ1584" i="1"/>
  <c r="AS1584" i="1"/>
  <c r="A1585" i="1"/>
  <c r="B1585" i="1"/>
  <c r="C1585" i="1"/>
  <c r="J1585" i="1"/>
  <c r="K1585" i="1"/>
  <c r="M1585" i="1"/>
  <c r="AB1585" i="1"/>
  <c r="AF1585" i="1"/>
  <c r="AG1585" i="1"/>
  <c r="AI1585" i="1"/>
  <c r="AJ1585" i="1"/>
  <c r="AL1585" i="1"/>
  <c r="AM1585" i="1"/>
  <c r="AQ1585" i="1"/>
  <c r="AS1585" i="1"/>
  <c r="A1586" i="1"/>
  <c r="B1586" i="1"/>
  <c r="C1586" i="1"/>
  <c r="J1586" i="1"/>
  <c r="K1586" i="1"/>
  <c r="M1586" i="1"/>
  <c r="AB1586" i="1"/>
  <c r="AF1586" i="1"/>
  <c r="AG1586" i="1"/>
  <c r="AI1586" i="1"/>
  <c r="AJ1586" i="1"/>
  <c r="AL1586" i="1"/>
  <c r="AM1586" i="1"/>
  <c r="AQ1586" i="1"/>
  <c r="AS1586" i="1"/>
  <c r="A1587" i="1"/>
  <c r="B1587" i="1"/>
  <c r="C1587" i="1"/>
  <c r="J1587" i="1"/>
  <c r="K1587" i="1"/>
  <c r="M1587" i="1"/>
  <c r="AB1587" i="1"/>
  <c r="AF1587" i="1"/>
  <c r="AG1587" i="1"/>
  <c r="AI1587" i="1"/>
  <c r="AJ1587" i="1"/>
  <c r="AL1587" i="1"/>
  <c r="AM1587" i="1"/>
  <c r="AQ1587" i="1"/>
  <c r="AS1587" i="1"/>
  <c r="A1588" i="1"/>
  <c r="B1588" i="1"/>
  <c r="C1588" i="1"/>
  <c r="J1588" i="1"/>
  <c r="K1588" i="1"/>
  <c r="M1588" i="1"/>
  <c r="AB1588" i="1"/>
  <c r="AF1588" i="1"/>
  <c r="AG1588" i="1"/>
  <c r="AI1588" i="1"/>
  <c r="AJ1588" i="1"/>
  <c r="AL1588" i="1"/>
  <c r="AM1588" i="1"/>
  <c r="AQ1588" i="1"/>
  <c r="AS1588" i="1"/>
  <c r="A1589" i="1"/>
  <c r="B1589" i="1"/>
  <c r="C1589" i="1"/>
  <c r="J1589" i="1"/>
  <c r="K1589" i="1"/>
  <c r="M1589" i="1"/>
  <c r="AB1589" i="1"/>
  <c r="AF1589" i="1"/>
  <c r="AG1589" i="1"/>
  <c r="AI1589" i="1"/>
  <c r="AJ1589" i="1"/>
  <c r="AL1589" i="1"/>
  <c r="AM1589" i="1"/>
  <c r="AQ1589" i="1"/>
  <c r="AS1589" i="1"/>
  <c r="A1590" i="1"/>
  <c r="B1590" i="1"/>
  <c r="C1590" i="1"/>
  <c r="J1590" i="1"/>
  <c r="K1590" i="1"/>
  <c r="M1590" i="1"/>
  <c r="AB1590" i="1"/>
  <c r="AF1590" i="1"/>
  <c r="AG1590" i="1"/>
  <c r="AI1590" i="1"/>
  <c r="AJ1590" i="1"/>
  <c r="AL1590" i="1"/>
  <c r="AM1590" i="1"/>
  <c r="AQ1590" i="1"/>
  <c r="AS1590" i="1"/>
  <c r="A1591" i="1"/>
  <c r="B1591" i="1"/>
  <c r="C1591" i="1"/>
  <c r="J1591" i="1"/>
  <c r="K1591" i="1"/>
  <c r="M1591" i="1"/>
  <c r="AB1591" i="1"/>
  <c r="AF1591" i="1"/>
  <c r="AG1591" i="1"/>
  <c r="AI1591" i="1"/>
  <c r="AJ1591" i="1"/>
  <c r="AL1591" i="1"/>
  <c r="AM1591" i="1"/>
  <c r="AQ1591" i="1"/>
  <c r="AS1591" i="1"/>
  <c r="A1592" i="1"/>
  <c r="B1592" i="1"/>
  <c r="C1592" i="1"/>
  <c r="J1592" i="1"/>
  <c r="K1592" i="1"/>
  <c r="M1592" i="1"/>
  <c r="AB1592" i="1"/>
  <c r="AF1592" i="1"/>
  <c r="AG1592" i="1"/>
  <c r="AI1592" i="1"/>
  <c r="AJ1592" i="1"/>
  <c r="AL1592" i="1"/>
  <c r="AM1592" i="1"/>
  <c r="AQ1592" i="1"/>
  <c r="AS1592" i="1"/>
  <c r="A1593" i="1"/>
  <c r="B1593" i="1"/>
  <c r="C1593" i="1"/>
  <c r="J1593" i="1"/>
  <c r="K1593" i="1"/>
  <c r="M1593" i="1"/>
  <c r="AB1593" i="1"/>
  <c r="AF1593" i="1"/>
  <c r="AG1593" i="1"/>
  <c r="AI1593" i="1"/>
  <c r="AJ1593" i="1"/>
  <c r="AL1593" i="1"/>
  <c r="AM1593" i="1"/>
  <c r="AQ1593" i="1"/>
  <c r="AS1593" i="1"/>
  <c r="A1594" i="1"/>
  <c r="B1594" i="1"/>
  <c r="C1594" i="1"/>
  <c r="J1594" i="1"/>
  <c r="K1594" i="1"/>
  <c r="M1594" i="1"/>
  <c r="AB1594" i="1"/>
  <c r="AF1594" i="1"/>
  <c r="AG1594" i="1"/>
  <c r="AI1594" i="1"/>
  <c r="AJ1594" i="1"/>
  <c r="AL1594" i="1"/>
  <c r="AM1594" i="1"/>
  <c r="AQ1594" i="1"/>
  <c r="AS1594" i="1"/>
  <c r="A1595" i="1"/>
  <c r="B1595" i="1"/>
  <c r="C1595" i="1"/>
  <c r="J1595" i="1"/>
  <c r="K1595" i="1"/>
  <c r="M1595" i="1"/>
  <c r="AB1595" i="1"/>
  <c r="AF1595" i="1"/>
  <c r="AG1595" i="1"/>
  <c r="AI1595" i="1"/>
  <c r="AJ1595" i="1"/>
  <c r="AL1595" i="1"/>
  <c r="AM1595" i="1"/>
  <c r="AQ1595" i="1"/>
  <c r="AS1595" i="1"/>
  <c r="A1596" i="1"/>
  <c r="B1596" i="1"/>
  <c r="C1596" i="1"/>
  <c r="J1596" i="1"/>
  <c r="K1596" i="1"/>
  <c r="M1596" i="1"/>
  <c r="AB1596" i="1"/>
  <c r="AF1596" i="1"/>
  <c r="AG1596" i="1"/>
  <c r="AI1596" i="1"/>
  <c r="AJ1596" i="1"/>
  <c r="AL1596" i="1"/>
  <c r="AM1596" i="1"/>
  <c r="AQ1596" i="1"/>
  <c r="AS1596" i="1"/>
  <c r="A1597" i="1"/>
  <c r="B1597" i="1"/>
  <c r="C1597" i="1"/>
  <c r="J1597" i="1"/>
  <c r="K1597" i="1"/>
  <c r="M1597" i="1"/>
  <c r="AB1597" i="1"/>
  <c r="AF1597" i="1"/>
  <c r="AG1597" i="1"/>
  <c r="AI1597" i="1"/>
  <c r="AJ1597" i="1"/>
  <c r="AL1597" i="1"/>
  <c r="AM1597" i="1"/>
  <c r="AQ1597" i="1"/>
  <c r="AS1597" i="1"/>
  <c r="A1598" i="1"/>
  <c r="B1598" i="1"/>
  <c r="C1598" i="1"/>
  <c r="J1598" i="1"/>
  <c r="K1598" i="1"/>
  <c r="M1598" i="1"/>
  <c r="AB1598" i="1"/>
  <c r="AF1598" i="1"/>
  <c r="AG1598" i="1"/>
  <c r="AI1598" i="1"/>
  <c r="AJ1598" i="1"/>
  <c r="AL1598" i="1"/>
  <c r="AM1598" i="1"/>
  <c r="AQ1598" i="1"/>
  <c r="AS1598" i="1"/>
  <c r="A1599" i="1"/>
  <c r="B1599" i="1"/>
  <c r="C1599" i="1"/>
  <c r="J1599" i="1"/>
  <c r="K1599" i="1"/>
  <c r="M1599" i="1"/>
  <c r="AB1599" i="1"/>
  <c r="AF1599" i="1"/>
  <c r="AG1599" i="1"/>
  <c r="AI1599" i="1"/>
  <c r="AJ1599" i="1"/>
  <c r="AL1599" i="1"/>
  <c r="AM1599" i="1"/>
  <c r="AQ1599" i="1"/>
  <c r="AS1599" i="1"/>
  <c r="A1600" i="1"/>
  <c r="B1600" i="1"/>
  <c r="C1600" i="1"/>
  <c r="J1600" i="1"/>
  <c r="K1600" i="1"/>
  <c r="M1600" i="1"/>
  <c r="AB1600" i="1"/>
  <c r="AF1600" i="1"/>
  <c r="AG1600" i="1"/>
  <c r="AI1600" i="1"/>
  <c r="AJ1600" i="1"/>
  <c r="AL1600" i="1"/>
  <c r="AM1600" i="1"/>
  <c r="AQ1600" i="1"/>
  <c r="AS1600" i="1"/>
  <c r="A1601" i="1"/>
  <c r="B1601" i="1"/>
  <c r="C1601" i="1"/>
  <c r="J1601" i="1"/>
  <c r="K1601" i="1"/>
  <c r="M1601" i="1"/>
  <c r="AB1601" i="1"/>
  <c r="AF1601" i="1"/>
  <c r="AG1601" i="1"/>
  <c r="AI1601" i="1"/>
  <c r="AJ1601" i="1"/>
  <c r="AL1601" i="1"/>
  <c r="AM1601" i="1"/>
  <c r="AQ1601" i="1"/>
  <c r="AS1601" i="1"/>
  <c r="A1602" i="1"/>
  <c r="B1602" i="1"/>
  <c r="C1602" i="1"/>
  <c r="J1602" i="1"/>
  <c r="K1602" i="1"/>
  <c r="M1602" i="1"/>
  <c r="AB1602" i="1"/>
  <c r="AF1602" i="1"/>
  <c r="AG1602" i="1"/>
  <c r="AI1602" i="1"/>
  <c r="AJ1602" i="1"/>
  <c r="AL1602" i="1"/>
  <c r="AM1602" i="1"/>
  <c r="AQ1602" i="1"/>
  <c r="AS1602" i="1"/>
  <c r="A1603" i="1"/>
  <c r="B1603" i="1"/>
  <c r="C1603" i="1"/>
  <c r="J1603" i="1"/>
  <c r="K1603" i="1"/>
  <c r="M1603" i="1"/>
  <c r="AB1603" i="1"/>
  <c r="AF1603" i="1"/>
  <c r="AG1603" i="1"/>
  <c r="AI1603" i="1"/>
  <c r="AJ1603" i="1"/>
  <c r="AL1603" i="1"/>
  <c r="AM1603" i="1"/>
  <c r="AQ1603" i="1"/>
  <c r="AS1603" i="1"/>
  <c r="A1604" i="1"/>
  <c r="B1604" i="1"/>
  <c r="C1604" i="1"/>
  <c r="J1604" i="1"/>
  <c r="K1604" i="1"/>
  <c r="M1604" i="1"/>
  <c r="AB1604" i="1"/>
  <c r="AF1604" i="1"/>
  <c r="AG1604" i="1"/>
  <c r="AI1604" i="1"/>
  <c r="AJ1604" i="1"/>
  <c r="AL1604" i="1"/>
  <c r="AM1604" i="1"/>
  <c r="AQ1604" i="1"/>
  <c r="AS1604" i="1"/>
  <c r="A1605" i="1"/>
  <c r="B1605" i="1"/>
  <c r="C1605" i="1"/>
  <c r="J1605" i="1"/>
  <c r="K1605" i="1"/>
  <c r="M1605" i="1"/>
  <c r="AB1605" i="1"/>
  <c r="AF1605" i="1"/>
  <c r="AG1605" i="1"/>
  <c r="AI1605" i="1"/>
  <c r="AJ1605" i="1"/>
  <c r="AL1605" i="1"/>
  <c r="AM1605" i="1"/>
  <c r="AQ1605" i="1"/>
  <c r="AS1605" i="1"/>
  <c r="A1606" i="1"/>
  <c r="B1606" i="1"/>
  <c r="C1606" i="1"/>
  <c r="J1606" i="1"/>
  <c r="K1606" i="1"/>
  <c r="M1606" i="1"/>
  <c r="AB1606" i="1"/>
  <c r="AF1606" i="1"/>
  <c r="AG1606" i="1"/>
  <c r="AI1606" i="1"/>
  <c r="AJ1606" i="1"/>
  <c r="AL1606" i="1"/>
  <c r="AM1606" i="1"/>
  <c r="AQ1606" i="1"/>
  <c r="AS1606" i="1"/>
  <c r="A1607" i="1"/>
  <c r="B1607" i="1"/>
  <c r="C1607" i="1"/>
  <c r="J1607" i="1"/>
  <c r="K1607" i="1"/>
  <c r="M1607" i="1"/>
  <c r="AB1607" i="1"/>
  <c r="AF1607" i="1"/>
  <c r="AG1607" i="1"/>
  <c r="AI1607" i="1"/>
  <c r="AJ1607" i="1"/>
  <c r="AL1607" i="1"/>
  <c r="AM1607" i="1"/>
  <c r="AQ1607" i="1"/>
  <c r="AS1607" i="1"/>
  <c r="A1608" i="1"/>
  <c r="B1608" i="1"/>
  <c r="C1608" i="1"/>
  <c r="J1608" i="1"/>
  <c r="K1608" i="1"/>
  <c r="M1608" i="1"/>
  <c r="AB1608" i="1"/>
  <c r="AF1608" i="1"/>
  <c r="AG1608" i="1"/>
  <c r="AI1608" i="1"/>
  <c r="AJ1608" i="1"/>
  <c r="AL1608" i="1"/>
  <c r="AM1608" i="1"/>
  <c r="AQ1608" i="1"/>
  <c r="AS1608" i="1"/>
  <c r="A1609" i="1"/>
  <c r="B1609" i="1"/>
  <c r="C1609" i="1"/>
  <c r="J1609" i="1"/>
  <c r="K1609" i="1"/>
  <c r="M1609" i="1"/>
  <c r="AB1609" i="1"/>
  <c r="AF1609" i="1"/>
  <c r="AG1609" i="1"/>
  <c r="AI1609" i="1"/>
  <c r="AJ1609" i="1"/>
  <c r="AL1609" i="1"/>
  <c r="AM1609" i="1"/>
  <c r="AQ1609" i="1"/>
  <c r="AS1609" i="1"/>
  <c r="A1610" i="1"/>
  <c r="B1610" i="1"/>
  <c r="C1610" i="1"/>
  <c r="J1610" i="1"/>
  <c r="K1610" i="1"/>
  <c r="M1610" i="1"/>
  <c r="AB1610" i="1"/>
  <c r="AF1610" i="1"/>
  <c r="AG1610" i="1"/>
  <c r="AI1610" i="1"/>
  <c r="AJ1610" i="1"/>
  <c r="AL1610" i="1"/>
  <c r="AM1610" i="1"/>
  <c r="AQ1610" i="1"/>
  <c r="AS1610" i="1"/>
  <c r="A1611" i="1"/>
  <c r="B1611" i="1"/>
  <c r="C1611" i="1"/>
  <c r="J1611" i="1"/>
  <c r="K1611" i="1"/>
  <c r="M1611" i="1"/>
  <c r="AB1611" i="1"/>
  <c r="AF1611" i="1"/>
  <c r="AG1611" i="1"/>
  <c r="AI1611" i="1"/>
  <c r="AJ1611" i="1"/>
  <c r="AL1611" i="1"/>
  <c r="AM1611" i="1"/>
  <c r="AQ1611" i="1"/>
  <c r="AS1611" i="1"/>
  <c r="A1612" i="1"/>
  <c r="B1612" i="1"/>
  <c r="C1612" i="1"/>
  <c r="J1612" i="1"/>
  <c r="K1612" i="1"/>
  <c r="M1612" i="1"/>
  <c r="AB1612" i="1"/>
  <c r="AF1612" i="1"/>
  <c r="AG1612" i="1"/>
  <c r="AI1612" i="1"/>
  <c r="AJ1612" i="1"/>
  <c r="AL1612" i="1"/>
  <c r="AM1612" i="1"/>
  <c r="AQ1612" i="1"/>
  <c r="AS1612" i="1"/>
  <c r="A1613" i="1"/>
  <c r="B1613" i="1"/>
  <c r="C1613" i="1"/>
  <c r="J1613" i="1"/>
  <c r="K1613" i="1"/>
  <c r="M1613" i="1"/>
  <c r="AB1613" i="1"/>
  <c r="AF1613" i="1"/>
  <c r="AG1613" i="1"/>
  <c r="AI1613" i="1"/>
  <c r="AJ1613" i="1"/>
  <c r="AL1613" i="1"/>
  <c r="AM1613" i="1"/>
  <c r="AQ1613" i="1"/>
  <c r="AS1613" i="1"/>
  <c r="A1614" i="1"/>
  <c r="B1614" i="1"/>
  <c r="C1614" i="1"/>
  <c r="J1614" i="1"/>
  <c r="K1614" i="1"/>
  <c r="M1614" i="1"/>
  <c r="AB1614" i="1"/>
  <c r="AF1614" i="1"/>
  <c r="AG1614" i="1"/>
  <c r="AI1614" i="1"/>
  <c r="AJ1614" i="1"/>
  <c r="AL1614" i="1"/>
  <c r="AM1614" i="1"/>
  <c r="AQ1614" i="1"/>
  <c r="AS1614" i="1"/>
  <c r="A1615" i="1"/>
  <c r="B1615" i="1"/>
  <c r="C1615" i="1"/>
  <c r="J1615" i="1"/>
  <c r="K1615" i="1"/>
  <c r="M1615" i="1"/>
  <c r="AB1615" i="1"/>
  <c r="AF1615" i="1"/>
  <c r="AG1615" i="1"/>
  <c r="AI1615" i="1"/>
  <c r="AJ1615" i="1"/>
  <c r="AL1615" i="1"/>
  <c r="AM1615" i="1"/>
  <c r="AQ1615" i="1"/>
  <c r="AS1615" i="1"/>
  <c r="A1616" i="1"/>
  <c r="B1616" i="1"/>
  <c r="C1616" i="1"/>
  <c r="J1616" i="1"/>
  <c r="K1616" i="1"/>
  <c r="M1616" i="1"/>
  <c r="AB1616" i="1"/>
  <c r="AF1616" i="1"/>
  <c r="AG1616" i="1"/>
  <c r="AI1616" i="1"/>
  <c r="AJ1616" i="1"/>
  <c r="AL1616" i="1"/>
  <c r="AM1616" i="1"/>
  <c r="AQ1616" i="1"/>
  <c r="AS1616" i="1"/>
  <c r="A1617" i="1"/>
  <c r="B1617" i="1"/>
  <c r="C1617" i="1"/>
  <c r="J1617" i="1"/>
  <c r="K1617" i="1"/>
  <c r="M1617" i="1"/>
  <c r="AB1617" i="1"/>
  <c r="AF1617" i="1"/>
  <c r="AG1617" i="1"/>
  <c r="AI1617" i="1"/>
  <c r="AJ1617" i="1"/>
  <c r="AL1617" i="1"/>
  <c r="AM1617" i="1"/>
  <c r="AQ1617" i="1"/>
  <c r="AS1617" i="1"/>
  <c r="A1618" i="1"/>
  <c r="B1618" i="1"/>
  <c r="C1618" i="1"/>
  <c r="J1618" i="1"/>
  <c r="K1618" i="1"/>
  <c r="M1618" i="1"/>
  <c r="AB1618" i="1"/>
  <c r="AF1618" i="1"/>
  <c r="AG1618" i="1"/>
  <c r="AI1618" i="1"/>
  <c r="AJ1618" i="1"/>
  <c r="AL1618" i="1"/>
  <c r="AM1618" i="1"/>
  <c r="AQ1618" i="1"/>
  <c r="AS1618" i="1"/>
  <c r="A1619" i="1"/>
  <c r="B1619" i="1"/>
  <c r="C1619" i="1"/>
  <c r="J1619" i="1"/>
  <c r="K1619" i="1"/>
  <c r="M1619" i="1"/>
  <c r="AB1619" i="1"/>
  <c r="AF1619" i="1"/>
  <c r="AG1619" i="1"/>
  <c r="AI1619" i="1"/>
  <c r="AJ1619" i="1"/>
  <c r="AL1619" i="1"/>
  <c r="AM1619" i="1"/>
  <c r="AQ1619" i="1"/>
  <c r="AS1619" i="1"/>
  <c r="A1620" i="1"/>
  <c r="B1620" i="1"/>
  <c r="C1620" i="1"/>
  <c r="J1620" i="1"/>
  <c r="K1620" i="1"/>
  <c r="M1620" i="1"/>
  <c r="AB1620" i="1"/>
  <c r="AF1620" i="1"/>
  <c r="AG1620" i="1"/>
  <c r="AI1620" i="1"/>
  <c r="AJ1620" i="1"/>
  <c r="AL1620" i="1"/>
  <c r="AM1620" i="1"/>
  <c r="AQ1620" i="1"/>
  <c r="AS1620" i="1"/>
  <c r="A1621" i="1"/>
  <c r="B1621" i="1"/>
  <c r="C1621" i="1"/>
  <c r="J1621" i="1"/>
  <c r="K1621" i="1"/>
  <c r="M1621" i="1"/>
  <c r="AB1621" i="1"/>
  <c r="AF1621" i="1"/>
  <c r="AG1621" i="1"/>
  <c r="AI1621" i="1"/>
  <c r="AJ1621" i="1"/>
  <c r="AL1621" i="1"/>
  <c r="AM1621" i="1"/>
  <c r="AQ1621" i="1"/>
  <c r="AS1621" i="1"/>
  <c r="A1622" i="1"/>
  <c r="B1622" i="1"/>
  <c r="C1622" i="1"/>
  <c r="J1622" i="1"/>
  <c r="K1622" i="1"/>
  <c r="M1622" i="1"/>
  <c r="AB1622" i="1"/>
  <c r="AF1622" i="1"/>
  <c r="AG1622" i="1"/>
  <c r="AI1622" i="1"/>
  <c r="AJ1622" i="1"/>
  <c r="AL1622" i="1"/>
  <c r="AM1622" i="1"/>
  <c r="AQ1622" i="1"/>
  <c r="AS1622" i="1"/>
  <c r="A1623" i="1"/>
  <c r="B1623" i="1"/>
  <c r="C1623" i="1"/>
  <c r="J1623" i="1"/>
  <c r="K1623" i="1"/>
  <c r="M1623" i="1"/>
  <c r="AB1623" i="1"/>
  <c r="AF1623" i="1"/>
  <c r="AG1623" i="1"/>
  <c r="AI1623" i="1"/>
  <c r="AJ1623" i="1"/>
  <c r="AL1623" i="1"/>
  <c r="AM1623" i="1"/>
  <c r="AQ1623" i="1"/>
  <c r="AS1623" i="1"/>
  <c r="A1624" i="1"/>
  <c r="B1624" i="1"/>
  <c r="C1624" i="1"/>
  <c r="J1624" i="1"/>
  <c r="K1624" i="1"/>
  <c r="M1624" i="1"/>
  <c r="AB1624" i="1"/>
  <c r="AF1624" i="1"/>
  <c r="AG1624" i="1"/>
  <c r="AI1624" i="1"/>
  <c r="AJ1624" i="1"/>
  <c r="AL1624" i="1"/>
  <c r="AM1624" i="1"/>
  <c r="AQ1624" i="1"/>
  <c r="AS1624" i="1"/>
  <c r="A1625" i="1"/>
  <c r="B1625" i="1"/>
  <c r="C1625" i="1"/>
  <c r="J1625" i="1"/>
  <c r="K1625" i="1"/>
  <c r="M1625" i="1"/>
  <c r="AB1625" i="1"/>
  <c r="AF1625" i="1"/>
  <c r="AG1625" i="1"/>
  <c r="AI1625" i="1"/>
  <c r="AJ1625" i="1"/>
  <c r="AL1625" i="1"/>
  <c r="AM1625" i="1"/>
  <c r="AQ1625" i="1"/>
  <c r="AS1625" i="1"/>
  <c r="A1626" i="1"/>
  <c r="B1626" i="1"/>
  <c r="C1626" i="1"/>
  <c r="J1626" i="1"/>
  <c r="K1626" i="1"/>
  <c r="M1626" i="1"/>
  <c r="AB1626" i="1"/>
  <c r="AF1626" i="1"/>
  <c r="AG1626" i="1"/>
  <c r="AI1626" i="1"/>
  <c r="AJ1626" i="1"/>
  <c r="AL1626" i="1"/>
  <c r="AM1626" i="1"/>
  <c r="AQ1626" i="1"/>
  <c r="AS1626" i="1"/>
  <c r="A1627" i="1"/>
  <c r="B1627" i="1"/>
  <c r="C1627" i="1"/>
  <c r="J1627" i="1"/>
  <c r="K1627" i="1"/>
  <c r="M1627" i="1"/>
  <c r="AB1627" i="1"/>
  <c r="AF1627" i="1"/>
  <c r="AG1627" i="1"/>
  <c r="AI1627" i="1"/>
  <c r="AJ1627" i="1"/>
  <c r="AL1627" i="1"/>
  <c r="AM1627" i="1"/>
  <c r="AQ1627" i="1"/>
  <c r="AS1627" i="1"/>
  <c r="A1628" i="1"/>
  <c r="B1628" i="1"/>
  <c r="C1628" i="1"/>
  <c r="J1628" i="1"/>
  <c r="K1628" i="1"/>
  <c r="M1628" i="1"/>
  <c r="AB1628" i="1"/>
  <c r="AF1628" i="1"/>
  <c r="AG1628" i="1"/>
  <c r="AI1628" i="1"/>
  <c r="AJ1628" i="1"/>
  <c r="AL1628" i="1"/>
  <c r="AM1628" i="1"/>
  <c r="AQ1628" i="1"/>
  <c r="AS1628" i="1"/>
  <c r="A1629" i="1"/>
  <c r="B1629" i="1"/>
  <c r="C1629" i="1"/>
  <c r="J1629" i="1"/>
  <c r="K1629" i="1"/>
  <c r="M1629" i="1"/>
  <c r="AB1629" i="1"/>
  <c r="AF1629" i="1"/>
  <c r="AG1629" i="1"/>
  <c r="AI1629" i="1"/>
  <c r="AJ1629" i="1"/>
  <c r="AL1629" i="1"/>
  <c r="AM1629" i="1"/>
  <c r="AQ1629" i="1"/>
  <c r="AS1629" i="1"/>
  <c r="A1630" i="1"/>
  <c r="B1630" i="1"/>
  <c r="C1630" i="1"/>
  <c r="J1630" i="1"/>
  <c r="K1630" i="1"/>
  <c r="M1630" i="1"/>
  <c r="AB1630" i="1"/>
  <c r="AF1630" i="1"/>
  <c r="AG1630" i="1"/>
  <c r="AI1630" i="1"/>
  <c r="AJ1630" i="1"/>
  <c r="AL1630" i="1"/>
  <c r="AM1630" i="1"/>
  <c r="AQ1630" i="1"/>
  <c r="AS1630" i="1"/>
  <c r="A1631" i="1"/>
  <c r="B1631" i="1"/>
  <c r="C1631" i="1"/>
  <c r="J1631" i="1"/>
  <c r="K1631" i="1"/>
  <c r="M1631" i="1"/>
  <c r="AB1631" i="1"/>
  <c r="AF1631" i="1"/>
  <c r="AG1631" i="1"/>
  <c r="AI1631" i="1"/>
  <c r="AJ1631" i="1"/>
  <c r="AL1631" i="1"/>
  <c r="AM1631" i="1"/>
  <c r="AQ1631" i="1"/>
  <c r="AS1631" i="1"/>
  <c r="A1632" i="1"/>
  <c r="B1632" i="1"/>
  <c r="C1632" i="1"/>
  <c r="J1632" i="1"/>
  <c r="K1632" i="1"/>
  <c r="M1632" i="1"/>
  <c r="AB1632" i="1"/>
  <c r="AF1632" i="1"/>
  <c r="AG1632" i="1"/>
  <c r="AI1632" i="1"/>
  <c r="AJ1632" i="1"/>
  <c r="AL1632" i="1"/>
  <c r="AM1632" i="1"/>
  <c r="AQ1632" i="1"/>
  <c r="AS1632" i="1"/>
  <c r="A1633" i="1"/>
  <c r="B1633" i="1"/>
  <c r="C1633" i="1"/>
  <c r="J1633" i="1"/>
  <c r="K1633" i="1"/>
  <c r="M1633" i="1"/>
  <c r="AB1633" i="1"/>
  <c r="AF1633" i="1"/>
  <c r="AG1633" i="1"/>
  <c r="AI1633" i="1"/>
  <c r="AJ1633" i="1"/>
  <c r="AL1633" i="1"/>
  <c r="AM1633" i="1"/>
  <c r="AQ1633" i="1"/>
  <c r="AS1633" i="1"/>
  <c r="A1634" i="1"/>
  <c r="B1634" i="1"/>
  <c r="C1634" i="1"/>
  <c r="J1634" i="1"/>
  <c r="K1634" i="1"/>
  <c r="M1634" i="1"/>
  <c r="AB1634" i="1"/>
  <c r="AF1634" i="1"/>
  <c r="AG1634" i="1"/>
  <c r="AI1634" i="1"/>
  <c r="AJ1634" i="1"/>
  <c r="AL1634" i="1"/>
  <c r="AM1634" i="1"/>
  <c r="AQ1634" i="1"/>
  <c r="AS1634" i="1"/>
  <c r="A1635" i="1"/>
  <c r="B1635" i="1"/>
  <c r="C1635" i="1"/>
  <c r="J1635" i="1"/>
  <c r="K1635" i="1"/>
  <c r="M1635" i="1"/>
  <c r="AB1635" i="1"/>
  <c r="AF1635" i="1"/>
  <c r="AG1635" i="1"/>
  <c r="AI1635" i="1"/>
  <c r="AJ1635" i="1"/>
  <c r="AL1635" i="1"/>
  <c r="AM1635" i="1"/>
  <c r="AQ1635" i="1"/>
  <c r="AS1635" i="1"/>
  <c r="A1636" i="1"/>
  <c r="B1636" i="1"/>
  <c r="C1636" i="1"/>
  <c r="J1636" i="1"/>
  <c r="K1636" i="1"/>
  <c r="M1636" i="1"/>
  <c r="AB1636" i="1"/>
  <c r="AF1636" i="1"/>
  <c r="AG1636" i="1"/>
  <c r="AI1636" i="1"/>
  <c r="AJ1636" i="1"/>
  <c r="AL1636" i="1"/>
  <c r="AM1636" i="1"/>
  <c r="AQ1636" i="1"/>
  <c r="AS1636" i="1"/>
  <c r="A1637" i="1"/>
  <c r="B1637" i="1"/>
  <c r="C1637" i="1"/>
  <c r="J1637" i="1"/>
  <c r="K1637" i="1"/>
  <c r="M1637" i="1"/>
  <c r="AB1637" i="1"/>
  <c r="AF1637" i="1"/>
  <c r="AG1637" i="1"/>
  <c r="AI1637" i="1"/>
  <c r="AJ1637" i="1"/>
  <c r="AL1637" i="1"/>
  <c r="AM1637" i="1"/>
  <c r="AQ1637" i="1"/>
  <c r="AS1637" i="1"/>
  <c r="A1638" i="1"/>
  <c r="B1638" i="1"/>
  <c r="C1638" i="1"/>
  <c r="J1638" i="1"/>
  <c r="K1638" i="1"/>
  <c r="M1638" i="1"/>
  <c r="AB1638" i="1"/>
  <c r="AF1638" i="1"/>
  <c r="AG1638" i="1"/>
  <c r="AI1638" i="1"/>
  <c r="AJ1638" i="1"/>
  <c r="AL1638" i="1"/>
  <c r="AM1638" i="1"/>
  <c r="AQ1638" i="1"/>
  <c r="AS1638" i="1"/>
  <c r="A1639" i="1"/>
  <c r="B1639" i="1"/>
  <c r="C1639" i="1"/>
  <c r="J1639" i="1"/>
  <c r="K1639" i="1"/>
  <c r="M1639" i="1"/>
  <c r="AB1639" i="1"/>
  <c r="AF1639" i="1"/>
  <c r="AG1639" i="1"/>
  <c r="AI1639" i="1"/>
  <c r="AJ1639" i="1"/>
  <c r="AL1639" i="1"/>
  <c r="AM1639" i="1"/>
  <c r="AQ1639" i="1"/>
  <c r="AS1639" i="1"/>
  <c r="A1640" i="1"/>
  <c r="B1640" i="1"/>
  <c r="C1640" i="1"/>
  <c r="J1640" i="1"/>
  <c r="K1640" i="1"/>
  <c r="M1640" i="1"/>
  <c r="AB1640" i="1"/>
  <c r="AF1640" i="1"/>
  <c r="AG1640" i="1"/>
  <c r="AI1640" i="1"/>
  <c r="AJ1640" i="1"/>
  <c r="AL1640" i="1"/>
  <c r="AM1640" i="1"/>
  <c r="AQ1640" i="1"/>
  <c r="AS1640" i="1"/>
  <c r="A1641" i="1"/>
  <c r="B1641" i="1"/>
  <c r="C1641" i="1"/>
  <c r="J1641" i="1"/>
  <c r="K1641" i="1"/>
  <c r="M1641" i="1"/>
  <c r="AB1641" i="1"/>
  <c r="AF1641" i="1"/>
  <c r="AG1641" i="1"/>
  <c r="AI1641" i="1"/>
  <c r="AJ1641" i="1"/>
  <c r="AL1641" i="1"/>
  <c r="AM1641" i="1"/>
  <c r="AQ1641" i="1"/>
  <c r="AS1641" i="1"/>
  <c r="A1642" i="1"/>
  <c r="B1642" i="1"/>
  <c r="C1642" i="1"/>
  <c r="J1642" i="1"/>
  <c r="K1642" i="1"/>
  <c r="M1642" i="1"/>
  <c r="AB1642" i="1"/>
  <c r="AF1642" i="1"/>
  <c r="AG1642" i="1"/>
  <c r="AI1642" i="1"/>
  <c r="AJ1642" i="1"/>
  <c r="AL1642" i="1"/>
  <c r="AM1642" i="1"/>
  <c r="AQ1642" i="1"/>
  <c r="AS1642" i="1"/>
  <c r="A1643" i="1"/>
  <c r="B1643" i="1"/>
  <c r="C1643" i="1"/>
  <c r="J1643" i="1"/>
  <c r="K1643" i="1"/>
  <c r="M1643" i="1"/>
  <c r="AB1643" i="1"/>
  <c r="AF1643" i="1"/>
  <c r="AG1643" i="1"/>
  <c r="AI1643" i="1"/>
  <c r="AJ1643" i="1"/>
  <c r="AL1643" i="1"/>
  <c r="AM1643" i="1"/>
  <c r="AQ1643" i="1"/>
  <c r="AS1643" i="1"/>
  <c r="A1644" i="1"/>
  <c r="B1644" i="1"/>
  <c r="C1644" i="1"/>
  <c r="J1644" i="1"/>
  <c r="K1644" i="1"/>
  <c r="M1644" i="1"/>
  <c r="AB1644" i="1"/>
  <c r="AF1644" i="1"/>
  <c r="AG1644" i="1"/>
  <c r="AI1644" i="1"/>
  <c r="AJ1644" i="1"/>
  <c r="AL1644" i="1"/>
  <c r="AM1644" i="1"/>
  <c r="AQ1644" i="1"/>
  <c r="AS1644" i="1"/>
  <c r="A1645" i="1"/>
  <c r="B1645" i="1"/>
  <c r="C1645" i="1"/>
  <c r="J1645" i="1"/>
  <c r="K1645" i="1"/>
  <c r="M1645" i="1"/>
  <c r="AB1645" i="1"/>
  <c r="AF1645" i="1"/>
  <c r="AG1645" i="1"/>
  <c r="AI1645" i="1"/>
  <c r="AJ1645" i="1"/>
  <c r="AL1645" i="1"/>
  <c r="AM1645" i="1"/>
  <c r="AQ1645" i="1"/>
  <c r="AS1645" i="1"/>
  <c r="A1646" i="1"/>
  <c r="B1646" i="1"/>
  <c r="C1646" i="1"/>
  <c r="J1646" i="1"/>
  <c r="K1646" i="1"/>
  <c r="M1646" i="1"/>
  <c r="AB1646" i="1"/>
  <c r="AF1646" i="1"/>
  <c r="AG1646" i="1"/>
  <c r="AI1646" i="1"/>
  <c r="AJ1646" i="1"/>
  <c r="AL1646" i="1"/>
  <c r="AM1646" i="1"/>
  <c r="AQ1646" i="1"/>
  <c r="AS1646" i="1"/>
  <c r="A1647" i="1"/>
  <c r="B1647" i="1"/>
  <c r="C1647" i="1"/>
  <c r="J1647" i="1"/>
  <c r="K1647" i="1"/>
  <c r="M1647" i="1"/>
  <c r="AB1647" i="1"/>
  <c r="AF1647" i="1"/>
  <c r="AG1647" i="1"/>
  <c r="AI1647" i="1"/>
  <c r="AJ1647" i="1"/>
  <c r="AL1647" i="1"/>
  <c r="AM1647" i="1"/>
  <c r="AQ1647" i="1"/>
  <c r="AS1647" i="1"/>
  <c r="A1648" i="1"/>
  <c r="B1648" i="1"/>
  <c r="C1648" i="1"/>
  <c r="J1648" i="1"/>
  <c r="K1648" i="1"/>
  <c r="M1648" i="1"/>
  <c r="AB1648" i="1"/>
  <c r="AF1648" i="1"/>
  <c r="AG1648" i="1"/>
  <c r="AI1648" i="1"/>
  <c r="AJ1648" i="1"/>
  <c r="AL1648" i="1"/>
  <c r="AM1648" i="1"/>
  <c r="AQ1648" i="1"/>
  <c r="AS1648" i="1"/>
  <c r="A1649" i="1"/>
  <c r="B1649" i="1"/>
  <c r="C1649" i="1"/>
  <c r="J1649" i="1"/>
  <c r="K1649" i="1"/>
  <c r="M1649" i="1"/>
  <c r="AB1649" i="1"/>
  <c r="AF1649" i="1"/>
  <c r="AG1649" i="1"/>
  <c r="AI1649" i="1"/>
  <c r="AJ1649" i="1"/>
  <c r="AL1649" i="1"/>
  <c r="AM1649" i="1"/>
  <c r="AQ1649" i="1"/>
  <c r="AS1649" i="1"/>
  <c r="A1650" i="1"/>
  <c r="B1650" i="1"/>
  <c r="C1650" i="1"/>
  <c r="J1650" i="1"/>
  <c r="K1650" i="1"/>
  <c r="M1650" i="1"/>
  <c r="AB1650" i="1"/>
  <c r="AF1650" i="1"/>
  <c r="AG1650" i="1"/>
  <c r="AI1650" i="1"/>
  <c r="AJ1650" i="1"/>
  <c r="AL1650" i="1"/>
  <c r="AM1650" i="1"/>
  <c r="AQ1650" i="1"/>
  <c r="AS1650" i="1"/>
  <c r="A1651" i="1"/>
  <c r="B1651" i="1"/>
  <c r="C1651" i="1"/>
  <c r="J1651" i="1"/>
  <c r="K1651" i="1"/>
  <c r="M1651" i="1"/>
  <c r="AB1651" i="1"/>
  <c r="AF1651" i="1"/>
  <c r="AG1651" i="1"/>
  <c r="AI1651" i="1"/>
  <c r="AJ1651" i="1"/>
  <c r="AL1651" i="1"/>
  <c r="AM1651" i="1"/>
  <c r="AQ1651" i="1"/>
  <c r="AS1651" i="1"/>
  <c r="A1652" i="1"/>
  <c r="B1652" i="1"/>
  <c r="C1652" i="1"/>
  <c r="J1652" i="1"/>
  <c r="K1652" i="1"/>
  <c r="M1652" i="1"/>
  <c r="AB1652" i="1"/>
  <c r="AF1652" i="1"/>
  <c r="AG1652" i="1"/>
  <c r="AI1652" i="1"/>
  <c r="AJ1652" i="1"/>
  <c r="AL1652" i="1"/>
  <c r="AM1652" i="1"/>
  <c r="AQ1652" i="1"/>
  <c r="AS1652" i="1"/>
  <c r="A1653" i="1"/>
  <c r="B1653" i="1"/>
  <c r="C1653" i="1"/>
  <c r="J1653" i="1"/>
  <c r="K1653" i="1"/>
  <c r="M1653" i="1"/>
  <c r="AB1653" i="1"/>
  <c r="AF1653" i="1"/>
  <c r="AG1653" i="1"/>
  <c r="AI1653" i="1"/>
  <c r="AJ1653" i="1"/>
  <c r="AL1653" i="1"/>
  <c r="AM1653" i="1"/>
  <c r="AQ1653" i="1"/>
  <c r="AS1653" i="1"/>
  <c r="A1654" i="1"/>
  <c r="B1654" i="1"/>
  <c r="C1654" i="1"/>
  <c r="J1654" i="1"/>
  <c r="K1654" i="1"/>
  <c r="M1654" i="1"/>
  <c r="AB1654" i="1"/>
  <c r="AF1654" i="1"/>
  <c r="AG1654" i="1"/>
  <c r="AI1654" i="1"/>
  <c r="AJ1654" i="1"/>
  <c r="AL1654" i="1"/>
  <c r="AM1654" i="1"/>
  <c r="AQ1654" i="1"/>
  <c r="AS1654" i="1"/>
  <c r="A1655" i="1"/>
  <c r="B1655" i="1"/>
  <c r="C1655" i="1"/>
  <c r="J1655" i="1"/>
  <c r="K1655" i="1"/>
  <c r="M1655" i="1"/>
  <c r="AB1655" i="1"/>
  <c r="AF1655" i="1"/>
  <c r="AG1655" i="1"/>
  <c r="AI1655" i="1"/>
  <c r="AJ1655" i="1"/>
  <c r="AL1655" i="1"/>
  <c r="AM1655" i="1"/>
  <c r="AQ1655" i="1"/>
  <c r="AS1655" i="1"/>
  <c r="A1656" i="1"/>
  <c r="B1656" i="1"/>
  <c r="C1656" i="1"/>
  <c r="J1656" i="1"/>
  <c r="K1656" i="1"/>
  <c r="M1656" i="1"/>
  <c r="AB1656" i="1"/>
  <c r="AF1656" i="1"/>
  <c r="AG1656" i="1"/>
  <c r="AI1656" i="1"/>
  <c r="AJ1656" i="1"/>
  <c r="AL1656" i="1"/>
  <c r="AM1656" i="1"/>
  <c r="AQ1656" i="1"/>
  <c r="AS1656" i="1"/>
  <c r="A1657" i="1"/>
  <c r="B1657" i="1"/>
  <c r="C1657" i="1"/>
  <c r="J1657" i="1"/>
  <c r="K1657" i="1"/>
  <c r="M1657" i="1"/>
  <c r="AB1657" i="1"/>
  <c r="AF1657" i="1"/>
  <c r="AG1657" i="1"/>
  <c r="AI1657" i="1"/>
  <c r="AJ1657" i="1"/>
  <c r="AL1657" i="1"/>
  <c r="AM1657" i="1"/>
  <c r="AQ1657" i="1"/>
  <c r="AS1657" i="1"/>
  <c r="A1658" i="1"/>
  <c r="B1658" i="1"/>
  <c r="C1658" i="1"/>
  <c r="J1658" i="1"/>
  <c r="K1658" i="1"/>
  <c r="M1658" i="1"/>
  <c r="AB1658" i="1"/>
  <c r="AF1658" i="1"/>
  <c r="AG1658" i="1"/>
  <c r="AI1658" i="1"/>
  <c r="AJ1658" i="1"/>
  <c r="AL1658" i="1"/>
  <c r="AM1658" i="1"/>
  <c r="AQ1658" i="1"/>
  <c r="AS1658" i="1"/>
  <c r="A1659" i="1"/>
  <c r="B1659" i="1"/>
  <c r="C1659" i="1"/>
  <c r="J1659" i="1"/>
  <c r="K1659" i="1"/>
  <c r="M1659" i="1"/>
  <c r="AB1659" i="1"/>
  <c r="AF1659" i="1"/>
  <c r="AG1659" i="1"/>
  <c r="AI1659" i="1"/>
  <c r="AJ1659" i="1"/>
  <c r="AL1659" i="1"/>
  <c r="AM1659" i="1"/>
  <c r="AQ1659" i="1"/>
  <c r="AS1659" i="1"/>
  <c r="A1660" i="1"/>
  <c r="B1660" i="1"/>
  <c r="C1660" i="1"/>
  <c r="J1660" i="1"/>
  <c r="K1660" i="1"/>
  <c r="M1660" i="1"/>
  <c r="AB1660" i="1"/>
  <c r="AF1660" i="1"/>
  <c r="AG1660" i="1"/>
  <c r="AI1660" i="1"/>
  <c r="AJ1660" i="1"/>
  <c r="AL1660" i="1"/>
  <c r="AM1660" i="1"/>
  <c r="AQ1660" i="1"/>
  <c r="AS1660" i="1"/>
  <c r="A1661" i="1"/>
  <c r="B1661" i="1"/>
  <c r="C1661" i="1"/>
  <c r="J1661" i="1"/>
  <c r="K1661" i="1"/>
  <c r="M1661" i="1"/>
  <c r="AB1661" i="1"/>
  <c r="AF1661" i="1"/>
  <c r="AG1661" i="1"/>
  <c r="AI1661" i="1"/>
  <c r="AJ1661" i="1"/>
  <c r="AL1661" i="1"/>
  <c r="AM1661" i="1"/>
  <c r="AQ1661" i="1"/>
  <c r="AS1661" i="1"/>
  <c r="A1662" i="1"/>
  <c r="B1662" i="1"/>
  <c r="C1662" i="1"/>
  <c r="J1662" i="1"/>
  <c r="K1662" i="1"/>
  <c r="M1662" i="1"/>
  <c r="AB1662" i="1"/>
  <c r="AF1662" i="1"/>
  <c r="AG1662" i="1"/>
  <c r="AI1662" i="1"/>
  <c r="AJ1662" i="1"/>
  <c r="AL1662" i="1"/>
  <c r="AM1662" i="1"/>
  <c r="AQ1662" i="1"/>
  <c r="AS1662" i="1"/>
  <c r="A1663" i="1"/>
  <c r="B1663" i="1"/>
  <c r="C1663" i="1"/>
  <c r="J1663" i="1"/>
  <c r="K1663" i="1"/>
  <c r="M1663" i="1"/>
  <c r="AB1663" i="1"/>
  <c r="AF1663" i="1"/>
  <c r="AG1663" i="1"/>
  <c r="AI1663" i="1"/>
  <c r="AJ1663" i="1"/>
  <c r="AL1663" i="1"/>
  <c r="AM1663" i="1"/>
  <c r="AQ1663" i="1"/>
  <c r="AS1663" i="1"/>
  <c r="A1664" i="1"/>
  <c r="B1664" i="1"/>
  <c r="C1664" i="1"/>
  <c r="J1664" i="1"/>
  <c r="K1664" i="1"/>
  <c r="M1664" i="1"/>
  <c r="AB1664" i="1"/>
  <c r="AF1664" i="1"/>
  <c r="AG1664" i="1"/>
  <c r="AI1664" i="1"/>
  <c r="AJ1664" i="1"/>
  <c r="AL1664" i="1"/>
  <c r="AM1664" i="1"/>
  <c r="AQ1664" i="1"/>
  <c r="AS1664" i="1"/>
  <c r="A1665" i="1"/>
  <c r="B1665" i="1"/>
  <c r="C1665" i="1"/>
  <c r="J1665" i="1"/>
  <c r="K1665" i="1"/>
  <c r="M1665" i="1"/>
  <c r="AB1665" i="1"/>
  <c r="AF1665" i="1"/>
  <c r="AG1665" i="1"/>
  <c r="AI1665" i="1"/>
  <c r="AJ1665" i="1"/>
  <c r="AL1665" i="1"/>
  <c r="AM1665" i="1"/>
  <c r="AQ1665" i="1"/>
  <c r="AS1665" i="1"/>
  <c r="A1666" i="1"/>
  <c r="B1666" i="1"/>
  <c r="C1666" i="1"/>
  <c r="J1666" i="1"/>
  <c r="K1666" i="1"/>
  <c r="M1666" i="1"/>
  <c r="AB1666" i="1"/>
  <c r="AF1666" i="1"/>
  <c r="AG1666" i="1"/>
  <c r="AI1666" i="1"/>
  <c r="AJ1666" i="1"/>
  <c r="AL1666" i="1"/>
  <c r="AM1666" i="1"/>
  <c r="AQ1666" i="1"/>
  <c r="AS1666" i="1"/>
  <c r="A1667" i="1"/>
  <c r="B1667" i="1"/>
  <c r="C1667" i="1"/>
  <c r="J1667" i="1"/>
  <c r="K1667" i="1"/>
  <c r="M1667" i="1"/>
  <c r="AB1667" i="1"/>
  <c r="AF1667" i="1"/>
  <c r="AG1667" i="1"/>
  <c r="AI1667" i="1"/>
  <c r="AJ1667" i="1"/>
  <c r="AL1667" i="1"/>
  <c r="AM1667" i="1"/>
  <c r="AQ1667" i="1"/>
  <c r="AS1667" i="1"/>
  <c r="A1668" i="1"/>
  <c r="B1668" i="1"/>
  <c r="C1668" i="1"/>
  <c r="J1668" i="1"/>
  <c r="K1668" i="1"/>
  <c r="M1668" i="1"/>
  <c r="AB1668" i="1"/>
  <c r="AF1668" i="1"/>
  <c r="AG1668" i="1"/>
  <c r="AI1668" i="1"/>
  <c r="AJ1668" i="1"/>
  <c r="AL1668" i="1"/>
  <c r="AM1668" i="1"/>
  <c r="AQ1668" i="1"/>
  <c r="AS1668" i="1"/>
  <c r="A1669" i="1"/>
  <c r="B1669" i="1"/>
  <c r="C1669" i="1"/>
  <c r="J1669" i="1"/>
  <c r="K1669" i="1"/>
  <c r="M1669" i="1"/>
  <c r="AB1669" i="1"/>
  <c r="AF1669" i="1"/>
  <c r="AG1669" i="1"/>
  <c r="AI1669" i="1"/>
  <c r="AJ1669" i="1"/>
  <c r="AL1669" i="1"/>
  <c r="AM1669" i="1"/>
  <c r="AQ1669" i="1"/>
  <c r="AS1669" i="1"/>
  <c r="A1670" i="1"/>
  <c r="B1670" i="1"/>
  <c r="C1670" i="1"/>
  <c r="J1670" i="1"/>
  <c r="K1670" i="1"/>
  <c r="M1670" i="1"/>
  <c r="AB1670" i="1"/>
  <c r="AF1670" i="1"/>
  <c r="AG1670" i="1"/>
  <c r="AI1670" i="1"/>
  <c r="AJ1670" i="1"/>
  <c r="AL1670" i="1"/>
  <c r="AM1670" i="1"/>
  <c r="AQ1670" i="1"/>
  <c r="AS1670" i="1"/>
  <c r="A1671" i="1"/>
  <c r="B1671" i="1"/>
  <c r="C1671" i="1"/>
  <c r="J1671" i="1"/>
  <c r="K1671" i="1"/>
  <c r="M1671" i="1"/>
  <c r="AB1671" i="1"/>
  <c r="AF1671" i="1"/>
  <c r="AG1671" i="1"/>
  <c r="AI1671" i="1"/>
  <c r="AJ1671" i="1"/>
  <c r="AL1671" i="1"/>
  <c r="AM1671" i="1"/>
  <c r="AQ1671" i="1"/>
  <c r="AS1671" i="1"/>
  <c r="A1672" i="1"/>
  <c r="B1672" i="1"/>
  <c r="C1672" i="1"/>
  <c r="J1672" i="1"/>
  <c r="K1672" i="1"/>
  <c r="M1672" i="1"/>
  <c r="AB1672" i="1"/>
  <c r="AF1672" i="1"/>
  <c r="AG1672" i="1"/>
  <c r="AI1672" i="1"/>
  <c r="AJ1672" i="1"/>
  <c r="AL1672" i="1"/>
  <c r="AM1672" i="1"/>
  <c r="AQ1672" i="1"/>
  <c r="AS1672" i="1"/>
  <c r="A1673" i="1"/>
  <c r="B1673" i="1"/>
  <c r="C1673" i="1"/>
  <c r="J1673" i="1"/>
  <c r="K1673" i="1"/>
  <c r="M1673" i="1"/>
  <c r="AB1673" i="1"/>
  <c r="AF1673" i="1"/>
  <c r="AG1673" i="1"/>
  <c r="AI1673" i="1"/>
  <c r="AJ1673" i="1"/>
  <c r="AL1673" i="1"/>
  <c r="AM1673" i="1"/>
  <c r="AQ1673" i="1"/>
  <c r="AS1673" i="1"/>
  <c r="A1674" i="1"/>
  <c r="B1674" i="1"/>
  <c r="C1674" i="1"/>
  <c r="J1674" i="1"/>
  <c r="K1674" i="1"/>
  <c r="M1674" i="1"/>
  <c r="AB1674" i="1"/>
  <c r="AF1674" i="1"/>
  <c r="AG1674" i="1"/>
  <c r="AI1674" i="1"/>
  <c r="AJ1674" i="1"/>
  <c r="AL1674" i="1"/>
  <c r="AM1674" i="1"/>
  <c r="AQ1674" i="1"/>
  <c r="AS1674" i="1"/>
  <c r="A1675" i="1"/>
  <c r="B1675" i="1"/>
  <c r="C1675" i="1"/>
  <c r="J1675" i="1"/>
  <c r="K1675" i="1"/>
  <c r="M1675" i="1"/>
  <c r="AB1675" i="1"/>
  <c r="AF1675" i="1"/>
  <c r="AG1675" i="1"/>
  <c r="AI1675" i="1"/>
  <c r="AJ1675" i="1"/>
  <c r="AL1675" i="1"/>
  <c r="AM1675" i="1"/>
  <c r="AQ1675" i="1"/>
  <c r="AS1675" i="1"/>
  <c r="A1676" i="1"/>
  <c r="B1676" i="1"/>
  <c r="C1676" i="1"/>
  <c r="J1676" i="1"/>
  <c r="K1676" i="1"/>
  <c r="M1676" i="1"/>
  <c r="AB1676" i="1"/>
  <c r="AF1676" i="1"/>
  <c r="AG1676" i="1"/>
  <c r="AI1676" i="1"/>
  <c r="AJ1676" i="1"/>
  <c r="AL1676" i="1"/>
  <c r="AM1676" i="1"/>
  <c r="AQ1676" i="1"/>
  <c r="AS1676" i="1"/>
  <c r="A1677" i="1"/>
  <c r="B1677" i="1"/>
  <c r="C1677" i="1"/>
  <c r="J1677" i="1"/>
  <c r="K1677" i="1"/>
  <c r="M1677" i="1"/>
  <c r="AB1677" i="1"/>
  <c r="AF1677" i="1"/>
  <c r="AG1677" i="1"/>
  <c r="AI1677" i="1"/>
  <c r="AJ1677" i="1"/>
  <c r="AL1677" i="1"/>
  <c r="AM1677" i="1"/>
  <c r="AQ1677" i="1"/>
  <c r="AS1677" i="1"/>
  <c r="A1678" i="1"/>
  <c r="B1678" i="1"/>
  <c r="C1678" i="1"/>
  <c r="J1678" i="1"/>
  <c r="K1678" i="1"/>
  <c r="M1678" i="1"/>
  <c r="AB1678" i="1"/>
  <c r="AF1678" i="1"/>
  <c r="AG1678" i="1"/>
  <c r="AI1678" i="1"/>
  <c r="AJ1678" i="1"/>
  <c r="AL1678" i="1"/>
  <c r="AM1678" i="1"/>
  <c r="AQ1678" i="1"/>
  <c r="AS1678" i="1"/>
  <c r="A1679" i="1"/>
  <c r="B1679" i="1"/>
  <c r="C1679" i="1"/>
  <c r="J1679" i="1"/>
  <c r="K1679" i="1"/>
  <c r="M1679" i="1"/>
  <c r="AB1679" i="1"/>
  <c r="AF1679" i="1"/>
  <c r="AG1679" i="1"/>
  <c r="AI1679" i="1"/>
  <c r="AJ1679" i="1"/>
  <c r="AL1679" i="1"/>
  <c r="AM1679" i="1"/>
  <c r="AQ1679" i="1"/>
  <c r="AS1679" i="1"/>
  <c r="A1680" i="1"/>
  <c r="B1680" i="1"/>
  <c r="C1680" i="1"/>
  <c r="J1680" i="1"/>
  <c r="K1680" i="1"/>
  <c r="M1680" i="1"/>
  <c r="AB1680" i="1"/>
  <c r="AF1680" i="1"/>
  <c r="AG1680" i="1"/>
  <c r="AI1680" i="1"/>
  <c r="AJ1680" i="1"/>
  <c r="AL1680" i="1"/>
  <c r="AM1680" i="1"/>
  <c r="AQ1680" i="1"/>
  <c r="AS1680" i="1"/>
  <c r="A1681" i="1"/>
  <c r="B1681" i="1"/>
  <c r="C1681" i="1"/>
  <c r="J1681" i="1"/>
  <c r="K1681" i="1"/>
  <c r="M1681" i="1"/>
  <c r="AB1681" i="1"/>
  <c r="AF1681" i="1"/>
  <c r="AG1681" i="1"/>
  <c r="AI1681" i="1"/>
  <c r="AJ1681" i="1"/>
  <c r="AL1681" i="1"/>
  <c r="AM1681" i="1"/>
  <c r="AQ1681" i="1"/>
  <c r="AS1681" i="1"/>
  <c r="A1682" i="1"/>
  <c r="B1682" i="1"/>
  <c r="C1682" i="1"/>
  <c r="J1682" i="1"/>
  <c r="K1682" i="1"/>
  <c r="M1682" i="1"/>
  <c r="AB1682" i="1"/>
  <c r="AF1682" i="1"/>
  <c r="AG1682" i="1"/>
  <c r="AI1682" i="1"/>
  <c r="AJ1682" i="1"/>
  <c r="AL1682" i="1"/>
  <c r="AM1682" i="1"/>
  <c r="AQ1682" i="1"/>
  <c r="AS1682" i="1"/>
  <c r="A1683" i="1"/>
  <c r="B1683" i="1"/>
  <c r="C1683" i="1"/>
  <c r="J1683" i="1"/>
  <c r="K1683" i="1"/>
  <c r="M1683" i="1"/>
  <c r="AB1683" i="1"/>
  <c r="AF1683" i="1"/>
  <c r="AG1683" i="1"/>
  <c r="AI1683" i="1"/>
  <c r="AJ1683" i="1"/>
  <c r="AL1683" i="1"/>
  <c r="AM1683" i="1"/>
  <c r="AQ1683" i="1"/>
  <c r="AS1683" i="1"/>
  <c r="A1684" i="1"/>
  <c r="B1684" i="1"/>
  <c r="C1684" i="1"/>
  <c r="J1684" i="1"/>
  <c r="K1684" i="1"/>
  <c r="M1684" i="1"/>
  <c r="AB1684" i="1"/>
  <c r="AF1684" i="1"/>
  <c r="AG1684" i="1"/>
  <c r="AI1684" i="1"/>
  <c r="AJ1684" i="1"/>
  <c r="AL1684" i="1"/>
  <c r="AM1684" i="1"/>
  <c r="AQ1684" i="1"/>
  <c r="AS1684" i="1"/>
  <c r="A1685" i="1"/>
  <c r="B1685" i="1"/>
  <c r="C1685" i="1"/>
  <c r="J1685" i="1"/>
  <c r="K1685" i="1"/>
  <c r="M1685" i="1"/>
  <c r="AB1685" i="1"/>
  <c r="AF1685" i="1"/>
  <c r="AG1685" i="1"/>
  <c r="AI1685" i="1"/>
  <c r="AJ1685" i="1"/>
  <c r="AL1685" i="1"/>
  <c r="AM1685" i="1"/>
  <c r="AQ1685" i="1"/>
  <c r="AS1685" i="1"/>
  <c r="A1686" i="1"/>
  <c r="B1686" i="1"/>
  <c r="C1686" i="1"/>
  <c r="J1686" i="1"/>
  <c r="K1686" i="1"/>
  <c r="M1686" i="1"/>
  <c r="AB1686" i="1"/>
  <c r="AF1686" i="1"/>
  <c r="AG1686" i="1"/>
  <c r="AI1686" i="1"/>
  <c r="AJ1686" i="1"/>
  <c r="AL1686" i="1"/>
  <c r="AM1686" i="1"/>
  <c r="AQ1686" i="1"/>
  <c r="AS1686" i="1"/>
  <c r="A1687" i="1"/>
  <c r="B1687" i="1"/>
  <c r="C1687" i="1"/>
  <c r="J1687" i="1"/>
  <c r="K1687" i="1"/>
  <c r="M1687" i="1"/>
  <c r="AB1687" i="1"/>
  <c r="AF1687" i="1"/>
  <c r="AG1687" i="1"/>
  <c r="AI1687" i="1"/>
  <c r="AJ1687" i="1"/>
  <c r="AL1687" i="1"/>
  <c r="AM1687" i="1"/>
  <c r="AQ1687" i="1"/>
  <c r="AS1687" i="1"/>
  <c r="A1688" i="1"/>
  <c r="B1688" i="1"/>
  <c r="C1688" i="1"/>
  <c r="J1688" i="1"/>
  <c r="K1688" i="1"/>
  <c r="M1688" i="1"/>
  <c r="AB1688" i="1"/>
  <c r="AF1688" i="1"/>
  <c r="AG1688" i="1"/>
  <c r="AI1688" i="1"/>
  <c r="AJ1688" i="1"/>
  <c r="AL1688" i="1"/>
  <c r="AM1688" i="1"/>
  <c r="AQ1688" i="1"/>
  <c r="AS1688" i="1"/>
  <c r="A1689" i="1"/>
  <c r="B1689" i="1"/>
  <c r="C1689" i="1"/>
  <c r="J1689" i="1"/>
  <c r="K1689" i="1"/>
  <c r="M1689" i="1"/>
  <c r="AB1689" i="1"/>
  <c r="AF1689" i="1"/>
  <c r="AG1689" i="1"/>
  <c r="AI1689" i="1"/>
  <c r="AJ1689" i="1"/>
  <c r="AL1689" i="1"/>
  <c r="AM1689" i="1"/>
  <c r="AQ1689" i="1"/>
  <c r="AS1689" i="1"/>
  <c r="A1690" i="1"/>
  <c r="B1690" i="1"/>
  <c r="C1690" i="1"/>
  <c r="J1690" i="1"/>
  <c r="K1690" i="1"/>
  <c r="M1690" i="1"/>
  <c r="AB1690" i="1"/>
  <c r="AF1690" i="1"/>
  <c r="AG1690" i="1"/>
  <c r="AI1690" i="1"/>
  <c r="AJ1690" i="1"/>
  <c r="AL1690" i="1"/>
  <c r="AM1690" i="1"/>
  <c r="AQ1690" i="1"/>
  <c r="AS1690" i="1"/>
  <c r="A1691" i="1"/>
  <c r="B1691" i="1"/>
  <c r="C1691" i="1"/>
  <c r="J1691" i="1"/>
  <c r="K1691" i="1"/>
  <c r="M1691" i="1"/>
  <c r="AB1691" i="1"/>
  <c r="AF1691" i="1"/>
  <c r="AG1691" i="1"/>
  <c r="AI1691" i="1"/>
  <c r="AJ1691" i="1"/>
  <c r="AL1691" i="1"/>
  <c r="AM1691" i="1"/>
  <c r="AQ1691" i="1"/>
  <c r="AS1691" i="1"/>
  <c r="A1692" i="1"/>
  <c r="B1692" i="1"/>
  <c r="C1692" i="1"/>
  <c r="J1692" i="1"/>
  <c r="K1692" i="1"/>
  <c r="M1692" i="1"/>
  <c r="AB1692" i="1"/>
  <c r="AF1692" i="1"/>
  <c r="AG1692" i="1"/>
  <c r="AI1692" i="1"/>
  <c r="AJ1692" i="1"/>
  <c r="AL1692" i="1"/>
  <c r="AM1692" i="1"/>
  <c r="AQ1692" i="1"/>
  <c r="AS1692" i="1"/>
  <c r="A1693" i="1"/>
  <c r="B1693" i="1"/>
  <c r="C1693" i="1"/>
  <c r="J1693" i="1"/>
  <c r="K1693" i="1"/>
  <c r="M1693" i="1"/>
  <c r="AB1693" i="1"/>
  <c r="AF1693" i="1"/>
  <c r="AG1693" i="1"/>
  <c r="AI1693" i="1"/>
  <c r="AJ1693" i="1"/>
  <c r="AL1693" i="1"/>
  <c r="AM1693" i="1"/>
  <c r="AQ1693" i="1"/>
  <c r="AS1693" i="1"/>
  <c r="A1694" i="1"/>
  <c r="B1694" i="1"/>
  <c r="C1694" i="1"/>
  <c r="J1694" i="1"/>
  <c r="K1694" i="1"/>
  <c r="M1694" i="1"/>
  <c r="AB1694" i="1"/>
  <c r="AF1694" i="1"/>
  <c r="AG1694" i="1"/>
  <c r="AI1694" i="1"/>
  <c r="AJ1694" i="1"/>
  <c r="AL1694" i="1"/>
  <c r="AM1694" i="1"/>
  <c r="AQ1694" i="1"/>
  <c r="AS1694" i="1"/>
  <c r="A1695" i="1"/>
  <c r="B1695" i="1"/>
  <c r="C1695" i="1"/>
  <c r="J1695" i="1"/>
  <c r="K1695" i="1"/>
  <c r="M1695" i="1"/>
  <c r="AB1695" i="1"/>
  <c r="AF1695" i="1"/>
  <c r="AG1695" i="1"/>
  <c r="AI1695" i="1"/>
  <c r="AJ1695" i="1"/>
  <c r="AL1695" i="1"/>
  <c r="AM1695" i="1"/>
  <c r="AQ1695" i="1"/>
  <c r="AS1695" i="1"/>
  <c r="A1696" i="1"/>
  <c r="B1696" i="1"/>
  <c r="C1696" i="1"/>
  <c r="J1696" i="1"/>
  <c r="K1696" i="1"/>
  <c r="M1696" i="1"/>
  <c r="AB1696" i="1"/>
  <c r="AF1696" i="1"/>
  <c r="AG1696" i="1"/>
  <c r="AI1696" i="1"/>
  <c r="AJ1696" i="1"/>
  <c r="AL1696" i="1"/>
  <c r="AM1696" i="1"/>
  <c r="AQ1696" i="1"/>
  <c r="AS1696" i="1"/>
  <c r="A1697" i="1"/>
  <c r="B1697" i="1"/>
  <c r="C1697" i="1"/>
  <c r="J1697" i="1"/>
  <c r="K1697" i="1"/>
  <c r="M1697" i="1"/>
  <c r="AB1697" i="1"/>
  <c r="AF1697" i="1"/>
  <c r="AG1697" i="1"/>
  <c r="AI1697" i="1"/>
  <c r="AJ1697" i="1"/>
  <c r="AL1697" i="1"/>
  <c r="AM1697" i="1"/>
  <c r="AQ1697" i="1"/>
  <c r="AS1697" i="1"/>
  <c r="A1698" i="1"/>
  <c r="B1698" i="1"/>
  <c r="C1698" i="1"/>
  <c r="J1698" i="1"/>
  <c r="K1698" i="1"/>
  <c r="M1698" i="1"/>
  <c r="AB1698" i="1"/>
  <c r="AF1698" i="1"/>
  <c r="AG1698" i="1"/>
  <c r="AI1698" i="1"/>
  <c r="AJ1698" i="1"/>
  <c r="AL1698" i="1"/>
  <c r="AM1698" i="1"/>
  <c r="AQ1698" i="1"/>
  <c r="AS1698" i="1"/>
  <c r="A1699" i="1"/>
  <c r="B1699" i="1"/>
  <c r="C1699" i="1"/>
  <c r="J1699" i="1"/>
  <c r="K1699" i="1"/>
  <c r="M1699" i="1"/>
  <c r="AB1699" i="1"/>
  <c r="AF1699" i="1"/>
  <c r="AG1699" i="1"/>
  <c r="AI1699" i="1"/>
  <c r="AJ1699" i="1"/>
  <c r="AL1699" i="1"/>
  <c r="AM1699" i="1"/>
  <c r="AQ1699" i="1"/>
  <c r="AS1699" i="1"/>
  <c r="A1700" i="1"/>
  <c r="B1700" i="1"/>
  <c r="C1700" i="1"/>
  <c r="J1700" i="1"/>
  <c r="K1700" i="1"/>
  <c r="M1700" i="1"/>
  <c r="AB1700" i="1"/>
  <c r="AF1700" i="1"/>
  <c r="AG1700" i="1"/>
  <c r="AI1700" i="1"/>
  <c r="AJ1700" i="1"/>
  <c r="AL1700" i="1"/>
  <c r="AM1700" i="1"/>
  <c r="AQ1700" i="1"/>
  <c r="AS1700" i="1"/>
  <c r="A1701" i="1"/>
  <c r="B1701" i="1"/>
  <c r="C1701" i="1"/>
  <c r="J1701" i="1"/>
  <c r="K1701" i="1"/>
  <c r="M1701" i="1"/>
  <c r="AB1701" i="1"/>
  <c r="AF1701" i="1"/>
  <c r="AG1701" i="1"/>
  <c r="AI1701" i="1"/>
  <c r="AJ1701" i="1"/>
  <c r="AL1701" i="1"/>
  <c r="AM1701" i="1"/>
  <c r="AQ1701" i="1"/>
  <c r="AS1701" i="1"/>
  <c r="A1702" i="1"/>
  <c r="B1702" i="1"/>
  <c r="C1702" i="1"/>
  <c r="J1702" i="1"/>
  <c r="K1702" i="1"/>
  <c r="M1702" i="1"/>
  <c r="AB1702" i="1"/>
  <c r="AF1702" i="1"/>
  <c r="AG1702" i="1"/>
  <c r="AI1702" i="1"/>
  <c r="AJ1702" i="1"/>
  <c r="AL1702" i="1"/>
  <c r="AM1702" i="1"/>
  <c r="AQ1702" i="1"/>
  <c r="AS1702" i="1"/>
  <c r="A1703" i="1"/>
  <c r="B1703" i="1"/>
  <c r="C1703" i="1"/>
  <c r="J1703" i="1"/>
  <c r="K1703" i="1"/>
  <c r="M1703" i="1"/>
  <c r="AB1703" i="1"/>
  <c r="AF1703" i="1"/>
  <c r="AG1703" i="1"/>
  <c r="AI1703" i="1"/>
  <c r="AJ1703" i="1"/>
  <c r="AL1703" i="1"/>
  <c r="AM1703" i="1"/>
  <c r="AQ1703" i="1"/>
  <c r="AS1703" i="1"/>
  <c r="A1704" i="1"/>
  <c r="B1704" i="1"/>
  <c r="C1704" i="1"/>
  <c r="J1704" i="1"/>
  <c r="K1704" i="1"/>
  <c r="M1704" i="1"/>
  <c r="AB1704" i="1"/>
  <c r="AF1704" i="1"/>
  <c r="AG1704" i="1"/>
  <c r="AI1704" i="1"/>
  <c r="AJ1704" i="1"/>
  <c r="AL1704" i="1"/>
  <c r="AM1704" i="1"/>
  <c r="AQ1704" i="1"/>
  <c r="AS1704" i="1"/>
  <c r="A1705" i="1"/>
  <c r="B1705" i="1"/>
  <c r="C1705" i="1"/>
  <c r="J1705" i="1"/>
  <c r="K1705" i="1"/>
  <c r="M1705" i="1"/>
  <c r="AB1705" i="1"/>
  <c r="AF1705" i="1"/>
  <c r="AG1705" i="1"/>
  <c r="AI1705" i="1"/>
  <c r="AJ1705" i="1"/>
  <c r="AL1705" i="1"/>
  <c r="AM1705" i="1"/>
  <c r="AQ1705" i="1"/>
  <c r="AS1705" i="1"/>
  <c r="A1706" i="1"/>
  <c r="B1706" i="1"/>
  <c r="C1706" i="1"/>
  <c r="J1706" i="1"/>
  <c r="K1706" i="1"/>
  <c r="M1706" i="1"/>
  <c r="AB1706" i="1"/>
  <c r="AF1706" i="1"/>
  <c r="AG1706" i="1"/>
  <c r="AI1706" i="1"/>
  <c r="AJ1706" i="1"/>
  <c r="AL1706" i="1"/>
  <c r="AM1706" i="1"/>
  <c r="AQ1706" i="1"/>
  <c r="AS1706" i="1"/>
  <c r="A1707" i="1"/>
  <c r="B1707" i="1"/>
  <c r="C1707" i="1"/>
  <c r="J1707" i="1"/>
  <c r="K1707" i="1"/>
  <c r="M1707" i="1"/>
  <c r="AB1707" i="1"/>
  <c r="AF1707" i="1"/>
  <c r="AG1707" i="1"/>
  <c r="AI1707" i="1"/>
  <c r="AJ1707" i="1"/>
  <c r="AL1707" i="1"/>
  <c r="AM1707" i="1"/>
  <c r="AQ1707" i="1"/>
  <c r="AS1707" i="1"/>
  <c r="A1708" i="1"/>
  <c r="B1708" i="1"/>
  <c r="C1708" i="1"/>
  <c r="J1708" i="1"/>
  <c r="K1708" i="1"/>
  <c r="M1708" i="1"/>
  <c r="AB1708" i="1"/>
  <c r="AF1708" i="1"/>
  <c r="AG1708" i="1"/>
  <c r="AI1708" i="1"/>
  <c r="AJ1708" i="1"/>
  <c r="AL1708" i="1"/>
  <c r="AM1708" i="1"/>
  <c r="AQ1708" i="1"/>
  <c r="AS1708" i="1"/>
  <c r="A1709" i="1"/>
  <c r="B1709" i="1"/>
  <c r="C1709" i="1"/>
  <c r="J1709" i="1"/>
  <c r="K1709" i="1"/>
  <c r="M1709" i="1"/>
  <c r="AB1709" i="1"/>
  <c r="AF1709" i="1"/>
  <c r="AG1709" i="1"/>
  <c r="AI1709" i="1"/>
  <c r="AJ1709" i="1"/>
  <c r="AL1709" i="1"/>
  <c r="AM1709" i="1"/>
  <c r="AQ1709" i="1"/>
  <c r="AS1709" i="1"/>
  <c r="A1710" i="1"/>
  <c r="B1710" i="1"/>
  <c r="C1710" i="1"/>
  <c r="J1710" i="1"/>
  <c r="K1710" i="1"/>
  <c r="M1710" i="1"/>
  <c r="AB1710" i="1"/>
  <c r="AF1710" i="1"/>
  <c r="AG1710" i="1"/>
  <c r="AI1710" i="1"/>
  <c r="AJ1710" i="1"/>
  <c r="AL1710" i="1"/>
  <c r="AM1710" i="1"/>
  <c r="AQ1710" i="1"/>
  <c r="AS1710" i="1"/>
  <c r="A1711" i="1"/>
  <c r="B1711" i="1"/>
  <c r="C1711" i="1"/>
  <c r="J1711" i="1"/>
  <c r="K1711" i="1"/>
  <c r="M1711" i="1"/>
  <c r="AB1711" i="1"/>
  <c r="AF1711" i="1"/>
  <c r="AG1711" i="1"/>
  <c r="AI1711" i="1"/>
  <c r="AJ1711" i="1"/>
  <c r="AL1711" i="1"/>
  <c r="AM1711" i="1"/>
  <c r="AQ1711" i="1"/>
  <c r="AS1711" i="1"/>
  <c r="A1712" i="1"/>
  <c r="B1712" i="1"/>
  <c r="C1712" i="1"/>
  <c r="J1712" i="1"/>
  <c r="K1712" i="1"/>
  <c r="M1712" i="1"/>
  <c r="AB1712" i="1"/>
  <c r="AF1712" i="1"/>
  <c r="AG1712" i="1"/>
  <c r="AI1712" i="1"/>
  <c r="AJ1712" i="1"/>
  <c r="AL1712" i="1"/>
  <c r="AM1712" i="1"/>
  <c r="AQ1712" i="1"/>
  <c r="AS1712" i="1"/>
  <c r="A1713" i="1"/>
  <c r="B1713" i="1"/>
  <c r="C1713" i="1"/>
  <c r="J1713" i="1"/>
  <c r="K1713" i="1"/>
  <c r="M1713" i="1"/>
  <c r="AB1713" i="1"/>
  <c r="AF1713" i="1"/>
  <c r="AG1713" i="1"/>
  <c r="AI1713" i="1"/>
  <c r="AJ1713" i="1"/>
  <c r="AL1713" i="1"/>
  <c r="AM1713" i="1"/>
  <c r="AQ1713" i="1"/>
  <c r="AS1713" i="1"/>
  <c r="A1714" i="1"/>
  <c r="B1714" i="1"/>
  <c r="C1714" i="1"/>
  <c r="J1714" i="1"/>
  <c r="K1714" i="1"/>
  <c r="M1714" i="1"/>
  <c r="AB1714" i="1"/>
  <c r="AF1714" i="1"/>
  <c r="AG1714" i="1"/>
  <c r="AI1714" i="1"/>
  <c r="AJ1714" i="1"/>
  <c r="AL1714" i="1"/>
  <c r="AM1714" i="1"/>
  <c r="AQ1714" i="1"/>
  <c r="AS1714" i="1"/>
  <c r="A1715" i="1"/>
  <c r="B1715" i="1"/>
  <c r="C1715" i="1"/>
  <c r="J1715" i="1"/>
  <c r="K1715" i="1"/>
  <c r="M1715" i="1"/>
  <c r="AB1715" i="1"/>
  <c r="AF1715" i="1"/>
  <c r="AG1715" i="1"/>
  <c r="AI1715" i="1"/>
  <c r="AJ1715" i="1"/>
  <c r="AL1715" i="1"/>
  <c r="AM1715" i="1"/>
  <c r="AQ1715" i="1"/>
  <c r="AS1715" i="1"/>
  <c r="A1716" i="1"/>
  <c r="B1716" i="1"/>
  <c r="C1716" i="1"/>
  <c r="J1716" i="1"/>
  <c r="K1716" i="1"/>
  <c r="M1716" i="1"/>
  <c r="AB1716" i="1"/>
  <c r="AF1716" i="1"/>
  <c r="AG1716" i="1"/>
  <c r="AI1716" i="1"/>
  <c r="AJ1716" i="1"/>
  <c r="AL1716" i="1"/>
  <c r="AM1716" i="1"/>
  <c r="AQ1716" i="1"/>
  <c r="AS1716" i="1"/>
  <c r="A1717" i="1"/>
  <c r="B1717" i="1"/>
  <c r="C1717" i="1"/>
  <c r="J1717" i="1"/>
  <c r="K1717" i="1"/>
  <c r="M1717" i="1"/>
  <c r="AB1717" i="1"/>
  <c r="AF1717" i="1"/>
  <c r="AG1717" i="1"/>
  <c r="AI1717" i="1"/>
  <c r="AJ1717" i="1"/>
  <c r="AL1717" i="1"/>
  <c r="AM1717" i="1"/>
  <c r="AQ1717" i="1"/>
  <c r="AS1717" i="1"/>
  <c r="A1718" i="1"/>
  <c r="B1718" i="1"/>
  <c r="C1718" i="1"/>
  <c r="J1718" i="1"/>
  <c r="K1718" i="1"/>
  <c r="M1718" i="1"/>
  <c r="AB1718" i="1"/>
  <c r="AF1718" i="1"/>
  <c r="AG1718" i="1"/>
  <c r="AI1718" i="1"/>
  <c r="AJ1718" i="1"/>
  <c r="AL1718" i="1"/>
  <c r="AM1718" i="1"/>
  <c r="AQ1718" i="1"/>
  <c r="AS1718" i="1"/>
  <c r="A1719" i="1"/>
  <c r="B1719" i="1"/>
  <c r="C1719" i="1"/>
  <c r="J1719" i="1"/>
  <c r="K1719" i="1"/>
  <c r="M1719" i="1"/>
  <c r="AB1719" i="1"/>
  <c r="AF1719" i="1"/>
  <c r="AG1719" i="1"/>
  <c r="AI1719" i="1"/>
  <c r="AJ1719" i="1"/>
  <c r="AL1719" i="1"/>
  <c r="AM1719" i="1"/>
  <c r="AQ1719" i="1"/>
  <c r="AS1719" i="1"/>
  <c r="A1720" i="1"/>
  <c r="B1720" i="1"/>
  <c r="C1720" i="1"/>
  <c r="J1720" i="1"/>
  <c r="K1720" i="1"/>
  <c r="M1720" i="1"/>
  <c r="AB1720" i="1"/>
  <c r="AF1720" i="1"/>
  <c r="AG1720" i="1"/>
  <c r="AI1720" i="1"/>
  <c r="AJ1720" i="1"/>
  <c r="AL1720" i="1"/>
  <c r="AM1720" i="1"/>
  <c r="AQ1720" i="1"/>
  <c r="AS1720" i="1"/>
  <c r="A1721" i="1"/>
  <c r="B1721" i="1"/>
  <c r="C1721" i="1"/>
  <c r="J1721" i="1"/>
  <c r="K1721" i="1"/>
  <c r="M1721" i="1"/>
  <c r="AB1721" i="1"/>
  <c r="AF1721" i="1"/>
  <c r="AG1721" i="1"/>
  <c r="AI1721" i="1"/>
  <c r="AJ1721" i="1"/>
  <c r="AL1721" i="1"/>
  <c r="AM1721" i="1"/>
  <c r="AQ1721" i="1"/>
  <c r="AS1721" i="1"/>
  <c r="A1722" i="1"/>
  <c r="B1722" i="1"/>
  <c r="C1722" i="1"/>
  <c r="J1722" i="1"/>
  <c r="K1722" i="1"/>
  <c r="M1722" i="1"/>
  <c r="AB1722" i="1"/>
  <c r="AF1722" i="1"/>
  <c r="AG1722" i="1"/>
  <c r="AI1722" i="1"/>
  <c r="AJ1722" i="1"/>
  <c r="AL1722" i="1"/>
  <c r="AM1722" i="1"/>
  <c r="AQ1722" i="1"/>
  <c r="AS1722" i="1"/>
  <c r="A1723" i="1"/>
  <c r="B1723" i="1"/>
  <c r="C1723" i="1"/>
  <c r="J1723" i="1"/>
  <c r="K1723" i="1"/>
  <c r="M1723" i="1"/>
  <c r="AB1723" i="1"/>
  <c r="AF1723" i="1"/>
  <c r="AG1723" i="1"/>
  <c r="AI1723" i="1"/>
  <c r="AJ1723" i="1"/>
  <c r="AL1723" i="1"/>
  <c r="AM1723" i="1"/>
  <c r="AQ1723" i="1"/>
  <c r="AS1723" i="1"/>
  <c r="A1724" i="1"/>
  <c r="B1724" i="1"/>
  <c r="C1724" i="1"/>
  <c r="J1724" i="1"/>
  <c r="K1724" i="1"/>
  <c r="M1724" i="1"/>
  <c r="AB1724" i="1"/>
  <c r="AF1724" i="1"/>
  <c r="AG1724" i="1"/>
  <c r="AI1724" i="1"/>
  <c r="AJ1724" i="1"/>
  <c r="AL1724" i="1"/>
  <c r="AM1724" i="1"/>
  <c r="AQ1724" i="1"/>
  <c r="AS1724" i="1"/>
  <c r="A1725" i="1"/>
  <c r="B1725" i="1"/>
  <c r="C1725" i="1"/>
  <c r="J1725" i="1"/>
  <c r="K1725" i="1"/>
  <c r="M1725" i="1"/>
  <c r="AB1725" i="1"/>
  <c r="AF1725" i="1"/>
  <c r="AG1725" i="1"/>
  <c r="AI1725" i="1"/>
  <c r="AJ1725" i="1"/>
  <c r="AL1725" i="1"/>
  <c r="AM1725" i="1"/>
  <c r="AQ1725" i="1"/>
  <c r="AS1725" i="1"/>
  <c r="A1726" i="1"/>
  <c r="B1726" i="1"/>
  <c r="C1726" i="1"/>
  <c r="J1726" i="1"/>
  <c r="K1726" i="1"/>
  <c r="M1726" i="1"/>
  <c r="AB1726" i="1"/>
  <c r="AF1726" i="1"/>
  <c r="AG1726" i="1"/>
  <c r="AI1726" i="1"/>
  <c r="AJ1726" i="1"/>
  <c r="AL1726" i="1"/>
  <c r="AM1726" i="1"/>
  <c r="AQ1726" i="1"/>
  <c r="AS1726" i="1"/>
  <c r="A1727" i="1"/>
  <c r="B1727" i="1"/>
  <c r="C1727" i="1"/>
  <c r="J1727" i="1"/>
  <c r="K1727" i="1"/>
  <c r="M1727" i="1"/>
  <c r="AB1727" i="1"/>
  <c r="AF1727" i="1"/>
  <c r="AG1727" i="1"/>
  <c r="AI1727" i="1"/>
  <c r="AJ1727" i="1"/>
  <c r="AL1727" i="1"/>
  <c r="AM1727" i="1"/>
  <c r="AQ1727" i="1"/>
  <c r="AS1727" i="1"/>
  <c r="A1728" i="1"/>
  <c r="B1728" i="1"/>
  <c r="C1728" i="1"/>
  <c r="J1728" i="1"/>
  <c r="K1728" i="1"/>
  <c r="M1728" i="1"/>
  <c r="AB1728" i="1"/>
  <c r="AF1728" i="1"/>
  <c r="AG1728" i="1"/>
  <c r="AI1728" i="1"/>
  <c r="AJ1728" i="1"/>
  <c r="AL1728" i="1"/>
  <c r="AM1728" i="1"/>
  <c r="AQ1728" i="1"/>
  <c r="AS1728" i="1"/>
  <c r="A1729" i="1"/>
  <c r="B1729" i="1"/>
  <c r="C1729" i="1"/>
  <c r="J1729" i="1"/>
  <c r="K1729" i="1"/>
  <c r="M1729" i="1"/>
  <c r="AB1729" i="1"/>
  <c r="AF1729" i="1"/>
  <c r="AG1729" i="1"/>
  <c r="AI1729" i="1"/>
  <c r="AJ1729" i="1"/>
  <c r="AL1729" i="1"/>
  <c r="AM1729" i="1"/>
  <c r="AQ1729" i="1"/>
  <c r="AS1729" i="1"/>
  <c r="A1730" i="1"/>
  <c r="B1730" i="1"/>
  <c r="C1730" i="1"/>
  <c r="J1730" i="1"/>
  <c r="K1730" i="1"/>
  <c r="M1730" i="1"/>
  <c r="AB1730" i="1"/>
  <c r="AF1730" i="1"/>
  <c r="AG1730" i="1"/>
  <c r="AI1730" i="1"/>
  <c r="AJ1730" i="1"/>
  <c r="AL1730" i="1"/>
  <c r="AM1730" i="1"/>
  <c r="AQ1730" i="1"/>
  <c r="AS1730" i="1"/>
  <c r="A1731" i="1"/>
  <c r="B1731" i="1"/>
  <c r="C1731" i="1"/>
  <c r="J1731" i="1"/>
  <c r="K1731" i="1"/>
  <c r="M1731" i="1"/>
  <c r="AB1731" i="1"/>
  <c r="AF1731" i="1"/>
  <c r="AG1731" i="1"/>
  <c r="AI1731" i="1"/>
  <c r="AJ1731" i="1"/>
  <c r="AL1731" i="1"/>
  <c r="AM1731" i="1"/>
  <c r="AQ1731" i="1"/>
  <c r="AS1731" i="1"/>
  <c r="A1732" i="1"/>
  <c r="B1732" i="1"/>
  <c r="C1732" i="1"/>
  <c r="J1732" i="1"/>
  <c r="K1732" i="1"/>
  <c r="M1732" i="1"/>
  <c r="AB1732" i="1"/>
  <c r="AF1732" i="1"/>
  <c r="AG1732" i="1"/>
  <c r="AI1732" i="1"/>
  <c r="AJ1732" i="1"/>
  <c r="AL1732" i="1"/>
  <c r="AM1732" i="1"/>
  <c r="AQ1732" i="1"/>
  <c r="AS1732" i="1"/>
  <c r="A1733" i="1"/>
  <c r="B1733" i="1"/>
  <c r="C1733" i="1"/>
  <c r="J1733" i="1"/>
  <c r="K1733" i="1"/>
  <c r="M1733" i="1"/>
  <c r="AB1733" i="1"/>
  <c r="AF1733" i="1"/>
  <c r="AG1733" i="1"/>
  <c r="AI1733" i="1"/>
  <c r="AJ1733" i="1"/>
  <c r="AL1733" i="1"/>
  <c r="AM1733" i="1"/>
  <c r="AQ1733" i="1"/>
  <c r="AS1733" i="1"/>
  <c r="A1734" i="1"/>
  <c r="B1734" i="1"/>
  <c r="C1734" i="1"/>
  <c r="J1734" i="1"/>
  <c r="K1734" i="1"/>
  <c r="M1734" i="1"/>
  <c r="AB1734" i="1"/>
  <c r="AF1734" i="1"/>
  <c r="AG1734" i="1"/>
  <c r="AI1734" i="1"/>
  <c r="AJ1734" i="1"/>
  <c r="AL1734" i="1"/>
  <c r="AM1734" i="1"/>
  <c r="AQ1734" i="1"/>
  <c r="AS1734" i="1"/>
  <c r="A1735" i="1"/>
  <c r="B1735" i="1"/>
  <c r="C1735" i="1"/>
  <c r="J1735" i="1"/>
  <c r="K1735" i="1"/>
  <c r="M1735" i="1"/>
  <c r="AB1735" i="1"/>
  <c r="AF1735" i="1"/>
  <c r="AG1735" i="1"/>
  <c r="AI1735" i="1"/>
  <c r="AJ1735" i="1"/>
  <c r="AL1735" i="1"/>
  <c r="AM1735" i="1"/>
  <c r="AQ1735" i="1"/>
  <c r="AS1735" i="1"/>
  <c r="A1736" i="1"/>
  <c r="B1736" i="1"/>
  <c r="C1736" i="1"/>
  <c r="J1736" i="1"/>
  <c r="K1736" i="1"/>
  <c r="M1736" i="1"/>
  <c r="AB1736" i="1"/>
  <c r="AF1736" i="1"/>
  <c r="AG1736" i="1"/>
  <c r="AI1736" i="1"/>
  <c r="AJ1736" i="1"/>
  <c r="AL1736" i="1"/>
  <c r="AM1736" i="1"/>
  <c r="AQ1736" i="1"/>
  <c r="AS1736" i="1"/>
  <c r="A1737" i="1"/>
  <c r="B1737" i="1"/>
  <c r="C1737" i="1"/>
  <c r="J1737" i="1"/>
  <c r="K1737" i="1"/>
  <c r="M1737" i="1"/>
  <c r="AB1737" i="1"/>
  <c r="AF1737" i="1"/>
  <c r="AG1737" i="1"/>
  <c r="AI1737" i="1"/>
  <c r="AJ1737" i="1"/>
  <c r="AL1737" i="1"/>
  <c r="AM1737" i="1"/>
  <c r="AQ1737" i="1"/>
  <c r="AS1737" i="1"/>
  <c r="A1738" i="1"/>
  <c r="B1738" i="1"/>
  <c r="C1738" i="1"/>
  <c r="J1738" i="1"/>
  <c r="K1738" i="1"/>
  <c r="M1738" i="1"/>
  <c r="AB1738" i="1"/>
  <c r="AF1738" i="1"/>
  <c r="AG1738" i="1"/>
  <c r="AI1738" i="1"/>
  <c r="AJ1738" i="1"/>
  <c r="AL1738" i="1"/>
  <c r="AM1738" i="1"/>
  <c r="AQ1738" i="1"/>
  <c r="AS1738" i="1"/>
  <c r="A1739" i="1"/>
  <c r="B1739" i="1"/>
  <c r="C1739" i="1"/>
  <c r="J1739" i="1"/>
  <c r="K1739" i="1"/>
  <c r="M1739" i="1"/>
  <c r="AB1739" i="1"/>
  <c r="AF1739" i="1"/>
  <c r="AG1739" i="1"/>
  <c r="AI1739" i="1"/>
  <c r="AJ1739" i="1"/>
  <c r="AL1739" i="1"/>
  <c r="AM1739" i="1"/>
  <c r="AQ1739" i="1"/>
  <c r="AS1739" i="1"/>
  <c r="A1740" i="1"/>
  <c r="B1740" i="1"/>
  <c r="C1740" i="1"/>
  <c r="J1740" i="1"/>
  <c r="K1740" i="1"/>
  <c r="M1740" i="1"/>
  <c r="AB1740" i="1"/>
  <c r="AF1740" i="1"/>
  <c r="AG1740" i="1"/>
  <c r="AI1740" i="1"/>
  <c r="AJ1740" i="1"/>
  <c r="AL1740" i="1"/>
  <c r="AM1740" i="1"/>
  <c r="AQ1740" i="1"/>
  <c r="AS1740" i="1"/>
  <c r="A1741" i="1"/>
  <c r="B1741" i="1"/>
  <c r="C1741" i="1"/>
  <c r="J1741" i="1"/>
  <c r="K1741" i="1"/>
  <c r="M1741" i="1"/>
  <c r="AB1741" i="1"/>
  <c r="AF1741" i="1"/>
  <c r="AG1741" i="1"/>
  <c r="AI1741" i="1"/>
  <c r="AJ1741" i="1"/>
  <c r="AL1741" i="1"/>
  <c r="AM1741" i="1"/>
  <c r="AQ1741" i="1"/>
  <c r="AS1741" i="1"/>
  <c r="A1742" i="1"/>
  <c r="B1742" i="1"/>
  <c r="C1742" i="1"/>
  <c r="J1742" i="1"/>
  <c r="K1742" i="1"/>
  <c r="M1742" i="1"/>
  <c r="AB1742" i="1"/>
  <c r="AF1742" i="1"/>
  <c r="AG1742" i="1"/>
  <c r="AI1742" i="1"/>
  <c r="AJ1742" i="1"/>
  <c r="AL1742" i="1"/>
  <c r="AM1742" i="1"/>
  <c r="AQ1742" i="1"/>
  <c r="AS1742" i="1"/>
  <c r="A1743" i="1"/>
  <c r="B1743" i="1"/>
  <c r="C1743" i="1"/>
  <c r="J1743" i="1"/>
  <c r="K1743" i="1"/>
  <c r="M1743" i="1"/>
  <c r="AB1743" i="1"/>
  <c r="AF1743" i="1"/>
  <c r="AG1743" i="1"/>
  <c r="AI1743" i="1"/>
  <c r="AJ1743" i="1"/>
  <c r="AL1743" i="1"/>
  <c r="AM1743" i="1"/>
  <c r="AQ1743" i="1"/>
  <c r="AS1743" i="1"/>
  <c r="A1744" i="1"/>
  <c r="B1744" i="1"/>
  <c r="C1744" i="1"/>
  <c r="J1744" i="1"/>
  <c r="K1744" i="1"/>
  <c r="M1744" i="1"/>
  <c r="AB1744" i="1"/>
  <c r="AF1744" i="1"/>
  <c r="AG1744" i="1"/>
  <c r="AI1744" i="1"/>
  <c r="AJ1744" i="1"/>
  <c r="AL1744" i="1"/>
  <c r="AM1744" i="1"/>
  <c r="AQ1744" i="1"/>
  <c r="AS1744" i="1"/>
  <c r="A1745" i="1"/>
  <c r="B1745" i="1"/>
  <c r="C1745" i="1"/>
  <c r="J1745" i="1"/>
  <c r="K1745" i="1"/>
  <c r="M1745" i="1"/>
  <c r="AB1745" i="1"/>
  <c r="AF1745" i="1"/>
  <c r="AG1745" i="1"/>
  <c r="AI1745" i="1"/>
  <c r="AJ1745" i="1"/>
  <c r="AL1745" i="1"/>
  <c r="AM1745" i="1"/>
  <c r="AQ1745" i="1"/>
  <c r="AS1745" i="1"/>
  <c r="A1746" i="1"/>
  <c r="B1746" i="1"/>
  <c r="C1746" i="1"/>
  <c r="J1746" i="1"/>
  <c r="K1746" i="1"/>
  <c r="M1746" i="1"/>
  <c r="AB1746" i="1"/>
  <c r="AF1746" i="1"/>
  <c r="AG1746" i="1"/>
  <c r="AI1746" i="1"/>
  <c r="AJ1746" i="1"/>
  <c r="AL1746" i="1"/>
  <c r="AM1746" i="1"/>
  <c r="AQ1746" i="1"/>
  <c r="AS1746" i="1"/>
  <c r="A1747" i="1"/>
  <c r="B1747" i="1"/>
  <c r="C1747" i="1"/>
  <c r="J1747" i="1"/>
  <c r="K1747" i="1"/>
  <c r="M1747" i="1"/>
  <c r="AB1747" i="1"/>
  <c r="AF1747" i="1"/>
  <c r="AG1747" i="1"/>
  <c r="AI1747" i="1"/>
  <c r="AJ1747" i="1"/>
  <c r="AL1747" i="1"/>
  <c r="AM1747" i="1"/>
  <c r="AQ1747" i="1"/>
  <c r="AS1747" i="1"/>
  <c r="A1748" i="1"/>
  <c r="B1748" i="1"/>
  <c r="C1748" i="1"/>
  <c r="J1748" i="1"/>
  <c r="K1748" i="1"/>
  <c r="M1748" i="1"/>
  <c r="AB1748" i="1"/>
  <c r="AF1748" i="1"/>
  <c r="AG1748" i="1"/>
  <c r="AI1748" i="1"/>
  <c r="AJ1748" i="1"/>
  <c r="AL1748" i="1"/>
  <c r="AM1748" i="1"/>
  <c r="AQ1748" i="1"/>
  <c r="AS1748" i="1"/>
  <c r="A1749" i="1"/>
  <c r="B1749" i="1"/>
  <c r="C1749" i="1"/>
  <c r="J1749" i="1"/>
  <c r="K1749" i="1"/>
  <c r="M1749" i="1"/>
  <c r="AB1749" i="1"/>
  <c r="AF1749" i="1"/>
  <c r="AG1749" i="1"/>
  <c r="AI1749" i="1"/>
  <c r="AJ1749" i="1"/>
  <c r="AL1749" i="1"/>
  <c r="AM1749" i="1"/>
  <c r="AQ1749" i="1"/>
  <c r="AS1749" i="1"/>
  <c r="A1750" i="1"/>
  <c r="B1750" i="1"/>
  <c r="C1750" i="1"/>
  <c r="J1750" i="1"/>
  <c r="K1750" i="1"/>
  <c r="M1750" i="1"/>
  <c r="AB1750" i="1"/>
  <c r="AF1750" i="1"/>
  <c r="AG1750" i="1"/>
  <c r="AI1750" i="1"/>
  <c r="AJ1750" i="1"/>
  <c r="AL1750" i="1"/>
  <c r="AM1750" i="1"/>
  <c r="AQ1750" i="1"/>
  <c r="AS1750" i="1"/>
  <c r="A1751" i="1"/>
  <c r="B1751" i="1"/>
  <c r="C1751" i="1"/>
  <c r="J1751" i="1"/>
  <c r="K1751" i="1"/>
  <c r="M1751" i="1"/>
  <c r="AB1751" i="1"/>
  <c r="AF1751" i="1"/>
  <c r="AG1751" i="1"/>
  <c r="AI1751" i="1"/>
  <c r="AJ1751" i="1"/>
  <c r="AL1751" i="1"/>
  <c r="AM1751" i="1"/>
  <c r="AQ1751" i="1"/>
  <c r="AS1751" i="1"/>
  <c r="A1752" i="1"/>
  <c r="B1752" i="1"/>
  <c r="C1752" i="1"/>
  <c r="J1752" i="1"/>
  <c r="K1752" i="1"/>
  <c r="M1752" i="1"/>
  <c r="AB1752" i="1"/>
  <c r="AF1752" i="1"/>
  <c r="AG1752" i="1"/>
  <c r="AI1752" i="1"/>
  <c r="AJ1752" i="1"/>
  <c r="AL1752" i="1"/>
  <c r="AM1752" i="1"/>
  <c r="AQ1752" i="1"/>
  <c r="AS1752" i="1"/>
  <c r="A1753" i="1"/>
  <c r="B1753" i="1"/>
  <c r="C1753" i="1"/>
  <c r="J1753" i="1"/>
  <c r="K1753" i="1"/>
  <c r="M1753" i="1"/>
  <c r="AB1753" i="1"/>
  <c r="AF1753" i="1"/>
  <c r="AG1753" i="1"/>
  <c r="AI1753" i="1"/>
  <c r="AJ1753" i="1"/>
  <c r="AL1753" i="1"/>
  <c r="AM1753" i="1"/>
  <c r="AQ1753" i="1"/>
  <c r="AS1753" i="1"/>
  <c r="A1754" i="1"/>
  <c r="B1754" i="1"/>
  <c r="C1754" i="1"/>
  <c r="J1754" i="1"/>
  <c r="K1754" i="1"/>
  <c r="M1754" i="1"/>
  <c r="AB1754" i="1"/>
  <c r="AF1754" i="1"/>
  <c r="AG1754" i="1"/>
  <c r="AI1754" i="1"/>
  <c r="AJ1754" i="1"/>
  <c r="AL1754" i="1"/>
  <c r="AM1754" i="1"/>
  <c r="AQ1754" i="1"/>
  <c r="AS1754" i="1"/>
  <c r="A1755" i="1"/>
  <c r="B1755" i="1"/>
  <c r="C1755" i="1"/>
  <c r="J1755" i="1"/>
  <c r="K1755" i="1"/>
  <c r="M1755" i="1"/>
  <c r="AB1755" i="1"/>
  <c r="AF1755" i="1"/>
  <c r="AG1755" i="1"/>
  <c r="AI1755" i="1"/>
  <c r="AJ1755" i="1"/>
  <c r="AL1755" i="1"/>
  <c r="AM1755" i="1"/>
  <c r="AQ1755" i="1"/>
  <c r="AS1755" i="1"/>
  <c r="A1756" i="1"/>
  <c r="B1756" i="1"/>
  <c r="C1756" i="1"/>
  <c r="J1756" i="1"/>
  <c r="K1756" i="1"/>
  <c r="M1756" i="1"/>
  <c r="AB1756" i="1"/>
  <c r="AF1756" i="1"/>
  <c r="AG1756" i="1"/>
  <c r="AI1756" i="1"/>
  <c r="AJ1756" i="1"/>
  <c r="AL1756" i="1"/>
  <c r="AM1756" i="1"/>
  <c r="AQ1756" i="1"/>
  <c r="AS1756" i="1"/>
  <c r="A1757" i="1"/>
  <c r="B1757" i="1"/>
  <c r="C1757" i="1"/>
  <c r="J1757" i="1"/>
  <c r="K1757" i="1"/>
  <c r="M1757" i="1"/>
  <c r="AB1757" i="1"/>
  <c r="AF1757" i="1"/>
  <c r="AG1757" i="1"/>
  <c r="AI1757" i="1"/>
  <c r="AJ1757" i="1"/>
  <c r="AL1757" i="1"/>
  <c r="AM1757" i="1"/>
  <c r="AQ1757" i="1"/>
  <c r="AS1757" i="1"/>
  <c r="A1758" i="1"/>
  <c r="B1758" i="1"/>
  <c r="C1758" i="1"/>
  <c r="J1758" i="1"/>
  <c r="K1758" i="1"/>
  <c r="M1758" i="1"/>
  <c r="AB1758" i="1"/>
  <c r="AF1758" i="1"/>
  <c r="AG1758" i="1"/>
  <c r="AI1758" i="1"/>
  <c r="AJ1758" i="1"/>
  <c r="AL1758" i="1"/>
  <c r="AM1758" i="1"/>
  <c r="AQ1758" i="1"/>
  <c r="AS1758" i="1"/>
  <c r="A1759" i="1"/>
  <c r="B1759" i="1"/>
  <c r="C1759" i="1"/>
  <c r="J1759" i="1"/>
  <c r="K1759" i="1"/>
  <c r="M1759" i="1"/>
  <c r="AB1759" i="1"/>
  <c r="AF1759" i="1"/>
  <c r="AG1759" i="1"/>
  <c r="AI1759" i="1"/>
  <c r="AJ1759" i="1"/>
  <c r="AL1759" i="1"/>
  <c r="AM1759" i="1"/>
  <c r="AQ1759" i="1"/>
  <c r="AS1759" i="1"/>
  <c r="A1760" i="1"/>
  <c r="B1760" i="1"/>
  <c r="C1760" i="1"/>
  <c r="J1760" i="1"/>
  <c r="K1760" i="1"/>
  <c r="M1760" i="1"/>
  <c r="AB1760" i="1"/>
  <c r="AF1760" i="1"/>
  <c r="AG1760" i="1"/>
  <c r="AI1760" i="1"/>
  <c r="AJ1760" i="1"/>
  <c r="AL1760" i="1"/>
  <c r="AM1760" i="1"/>
  <c r="AQ1760" i="1"/>
  <c r="AS1760" i="1"/>
  <c r="A1761" i="1"/>
  <c r="B1761" i="1"/>
  <c r="C1761" i="1"/>
  <c r="J1761" i="1"/>
  <c r="K1761" i="1"/>
  <c r="M1761" i="1"/>
  <c r="AB1761" i="1"/>
  <c r="AF1761" i="1"/>
  <c r="AG1761" i="1"/>
  <c r="AI1761" i="1"/>
  <c r="AJ1761" i="1"/>
  <c r="AL1761" i="1"/>
  <c r="AM1761" i="1"/>
  <c r="AQ1761" i="1"/>
  <c r="AS1761" i="1"/>
  <c r="A1762" i="1"/>
  <c r="B1762" i="1"/>
  <c r="C1762" i="1"/>
  <c r="J1762" i="1"/>
  <c r="K1762" i="1"/>
  <c r="M1762" i="1"/>
  <c r="AB1762" i="1"/>
  <c r="AF1762" i="1"/>
  <c r="AG1762" i="1"/>
  <c r="AI1762" i="1"/>
  <c r="AJ1762" i="1"/>
  <c r="AL1762" i="1"/>
  <c r="AM1762" i="1"/>
  <c r="AQ1762" i="1"/>
  <c r="AS1762" i="1"/>
  <c r="A1763" i="1"/>
  <c r="B1763" i="1"/>
  <c r="C1763" i="1"/>
  <c r="J1763" i="1"/>
  <c r="K1763" i="1"/>
  <c r="M1763" i="1"/>
  <c r="AB1763" i="1"/>
  <c r="AF1763" i="1"/>
  <c r="AG1763" i="1"/>
  <c r="AI1763" i="1"/>
  <c r="AJ1763" i="1"/>
  <c r="AL1763" i="1"/>
  <c r="AM1763" i="1"/>
  <c r="AQ1763" i="1"/>
  <c r="AS1763" i="1"/>
  <c r="A1764" i="1"/>
  <c r="B1764" i="1"/>
  <c r="C1764" i="1"/>
  <c r="J1764" i="1"/>
  <c r="K1764" i="1"/>
  <c r="M1764" i="1"/>
  <c r="AB1764" i="1"/>
  <c r="AF1764" i="1"/>
  <c r="AG1764" i="1"/>
  <c r="AI1764" i="1"/>
  <c r="AJ1764" i="1"/>
  <c r="AL1764" i="1"/>
  <c r="AM1764" i="1"/>
  <c r="AQ1764" i="1"/>
  <c r="AS1764" i="1"/>
  <c r="A1765" i="1"/>
  <c r="B1765" i="1"/>
  <c r="C1765" i="1"/>
  <c r="J1765" i="1"/>
  <c r="K1765" i="1"/>
  <c r="M1765" i="1"/>
  <c r="AB1765" i="1"/>
  <c r="AF1765" i="1"/>
  <c r="AG1765" i="1"/>
  <c r="AI1765" i="1"/>
  <c r="AJ1765" i="1"/>
  <c r="AL1765" i="1"/>
  <c r="AM1765" i="1"/>
  <c r="AQ1765" i="1"/>
  <c r="AS1765" i="1"/>
  <c r="A1766" i="1"/>
  <c r="B1766" i="1"/>
  <c r="C1766" i="1"/>
  <c r="J1766" i="1"/>
  <c r="K1766" i="1"/>
  <c r="M1766" i="1"/>
  <c r="AB1766" i="1"/>
  <c r="AF1766" i="1"/>
  <c r="AG1766" i="1"/>
  <c r="AI1766" i="1"/>
  <c r="AJ1766" i="1"/>
  <c r="AL1766" i="1"/>
  <c r="AM1766" i="1"/>
  <c r="AQ1766" i="1"/>
  <c r="AS1766" i="1"/>
  <c r="A1767" i="1"/>
  <c r="B1767" i="1"/>
  <c r="C1767" i="1"/>
  <c r="J1767" i="1"/>
  <c r="K1767" i="1"/>
  <c r="M1767" i="1"/>
  <c r="AB1767" i="1"/>
  <c r="AF1767" i="1"/>
  <c r="AG1767" i="1"/>
  <c r="AI1767" i="1"/>
  <c r="AJ1767" i="1"/>
  <c r="AL1767" i="1"/>
  <c r="AM1767" i="1"/>
  <c r="AQ1767" i="1"/>
  <c r="AS1767" i="1"/>
  <c r="A1768" i="1"/>
  <c r="B1768" i="1"/>
  <c r="C1768" i="1"/>
  <c r="J1768" i="1"/>
  <c r="K1768" i="1"/>
  <c r="M1768" i="1"/>
  <c r="AB1768" i="1"/>
  <c r="AF1768" i="1"/>
  <c r="AG1768" i="1"/>
  <c r="AI1768" i="1"/>
  <c r="AJ1768" i="1"/>
  <c r="AL1768" i="1"/>
  <c r="AM1768" i="1"/>
  <c r="AQ1768" i="1"/>
  <c r="AS1768" i="1"/>
  <c r="A1769" i="1"/>
  <c r="B1769" i="1"/>
  <c r="C1769" i="1"/>
  <c r="J1769" i="1"/>
  <c r="K1769" i="1"/>
  <c r="M1769" i="1"/>
  <c r="AB1769" i="1"/>
  <c r="AF1769" i="1"/>
  <c r="AG1769" i="1"/>
  <c r="AI1769" i="1"/>
  <c r="AJ1769" i="1"/>
  <c r="AL1769" i="1"/>
  <c r="AM1769" i="1"/>
  <c r="AQ1769" i="1"/>
  <c r="AS1769" i="1"/>
  <c r="A1770" i="1"/>
  <c r="B1770" i="1"/>
  <c r="C1770" i="1"/>
  <c r="J1770" i="1"/>
  <c r="K1770" i="1"/>
  <c r="M1770" i="1"/>
  <c r="AB1770" i="1"/>
  <c r="AF1770" i="1"/>
  <c r="AG1770" i="1"/>
  <c r="AI1770" i="1"/>
  <c r="AJ1770" i="1"/>
  <c r="AL1770" i="1"/>
  <c r="AM1770" i="1"/>
  <c r="AQ1770" i="1"/>
  <c r="AS1770" i="1"/>
  <c r="A1771" i="1"/>
  <c r="B1771" i="1"/>
  <c r="C1771" i="1"/>
  <c r="J1771" i="1"/>
  <c r="K1771" i="1"/>
  <c r="M1771" i="1"/>
  <c r="AB1771" i="1"/>
  <c r="AF1771" i="1"/>
  <c r="AG1771" i="1"/>
  <c r="AI1771" i="1"/>
  <c r="AJ1771" i="1"/>
  <c r="AL1771" i="1"/>
  <c r="AM1771" i="1"/>
  <c r="AQ1771" i="1"/>
  <c r="AS1771" i="1"/>
  <c r="A1772" i="1"/>
  <c r="B1772" i="1"/>
  <c r="C1772" i="1"/>
  <c r="J1772" i="1"/>
  <c r="K1772" i="1"/>
  <c r="M1772" i="1"/>
  <c r="AB1772" i="1"/>
  <c r="AF1772" i="1"/>
  <c r="AG1772" i="1"/>
  <c r="AI1772" i="1"/>
  <c r="AJ1772" i="1"/>
  <c r="AL1772" i="1"/>
  <c r="AM1772" i="1"/>
  <c r="AQ1772" i="1"/>
  <c r="AS1772" i="1"/>
  <c r="A1773" i="1"/>
  <c r="B1773" i="1"/>
  <c r="C1773" i="1"/>
  <c r="J1773" i="1"/>
  <c r="K1773" i="1"/>
  <c r="M1773" i="1"/>
  <c r="AB1773" i="1"/>
  <c r="AF1773" i="1"/>
  <c r="AG1773" i="1"/>
  <c r="AI1773" i="1"/>
  <c r="AJ1773" i="1"/>
  <c r="AL1773" i="1"/>
  <c r="AM1773" i="1"/>
  <c r="AQ1773" i="1"/>
  <c r="AS1773" i="1"/>
  <c r="A1774" i="1"/>
  <c r="B1774" i="1"/>
  <c r="C1774" i="1"/>
  <c r="J1774" i="1"/>
  <c r="K1774" i="1"/>
  <c r="M1774" i="1"/>
  <c r="AB1774" i="1"/>
  <c r="AF1774" i="1"/>
  <c r="AG1774" i="1"/>
  <c r="AI1774" i="1"/>
  <c r="AJ1774" i="1"/>
  <c r="AL1774" i="1"/>
  <c r="AM1774" i="1"/>
  <c r="AQ1774" i="1"/>
  <c r="AS1774" i="1"/>
  <c r="A1775" i="1"/>
  <c r="B1775" i="1"/>
  <c r="C1775" i="1"/>
  <c r="J1775" i="1"/>
  <c r="K1775" i="1"/>
  <c r="M1775" i="1"/>
  <c r="AB1775" i="1"/>
  <c r="AF1775" i="1"/>
  <c r="AG1775" i="1"/>
  <c r="AI1775" i="1"/>
  <c r="AJ1775" i="1"/>
  <c r="AL1775" i="1"/>
  <c r="AM1775" i="1"/>
  <c r="AQ1775" i="1"/>
  <c r="AS1775" i="1"/>
  <c r="A1776" i="1"/>
  <c r="B1776" i="1"/>
  <c r="C1776" i="1"/>
  <c r="J1776" i="1"/>
  <c r="K1776" i="1"/>
  <c r="M1776" i="1"/>
  <c r="AB1776" i="1"/>
  <c r="AF1776" i="1"/>
  <c r="AG1776" i="1"/>
  <c r="AI1776" i="1"/>
  <c r="AJ1776" i="1"/>
  <c r="AL1776" i="1"/>
  <c r="AM1776" i="1"/>
  <c r="AQ1776" i="1"/>
  <c r="AS1776" i="1"/>
  <c r="A1777" i="1"/>
  <c r="B1777" i="1"/>
  <c r="C1777" i="1"/>
  <c r="J1777" i="1"/>
  <c r="K1777" i="1"/>
  <c r="M1777" i="1"/>
  <c r="AB1777" i="1"/>
  <c r="AF1777" i="1"/>
  <c r="AG1777" i="1"/>
  <c r="AI1777" i="1"/>
  <c r="AJ1777" i="1"/>
  <c r="AL1777" i="1"/>
  <c r="AM1777" i="1"/>
  <c r="AQ1777" i="1"/>
  <c r="AS1777" i="1"/>
  <c r="A1778" i="1"/>
  <c r="B1778" i="1"/>
  <c r="C1778" i="1"/>
  <c r="J1778" i="1"/>
  <c r="K1778" i="1"/>
  <c r="M1778" i="1"/>
  <c r="AB1778" i="1"/>
  <c r="AF1778" i="1"/>
  <c r="AG1778" i="1"/>
  <c r="AI1778" i="1"/>
  <c r="AJ1778" i="1"/>
  <c r="AL1778" i="1"/>
  <c r="AM1778" i="1"/>
  <c r="AQ1778" i="1"/>
  <c r="AS1778" i="1"/>
  <c r="A1779" i="1"/>
  <c r="B1779" i="1"/>
  <c r="C1779" i="1"/>
  <c r="J1779" i="1"/>
  <c r="K1779" i="1"/>
  <c r="M1779" i="1"/>
  <c r="AB1779" i="1"/>
  <c r="AF1779" i="1"/>
  <c r="AG1779" i="1"/>
  <c r="AI1779" i="1"/>
  <c r="AJ1779" i="1"/>
  <c r="AL1779" i="1"/>
  <c r="AM1779" i="1"/>
  <c r="AQ1779" i="1"/>
  <c r="AS1779" i="1"/>
  <c r="A1780" i="1"/>
  <c r="B1780" i="1"/>
  <c r="C1780" i="1"/>
  <c r="J1780" i="1"/>
  <c r="K1780" i="1"/>
  <c r="M1780" i="1"/>
  <c r="AB1780" i="1"/>
  <c r="AF1780" i="1"/>
  <c r="AG1780" i="1"/>
  <c r="AI1780" i="1"/>
  <c r="AJ1780" i="1"/>
  <c r="AL1780" i="1"/>
  <c r="AM1780" i="1"/>
  <c r="AQ1780" i="1"/>
  <c r="AS1780" i="1"/>
  <c r="A1781" i="1"/>
  <c r="B1781" i="1"/>
  <c r="C1781" i="1"/>
  <c r="J1781" i="1"/>
  <c r="K1781" i="1"/>
  <c r="M1781" i="1"/>
  <c r="AB1781" i="1"/>
  <c r="AF1781" i="1"/>
  <c r="AG1781" i="1"/>
  <c r="AI1781" i="1"/>
  <c r="AJ1781" i="1"/>
  <c r="AL1781" i="1"/>
  <c r="AM1781" i="1"/>
  <c r="AQ1781" i="1"/>
  <c r="AS1781" i="1"/>
  <c r="A1782" i="1"/>
  <c r="B1782" i="1"/>
  <c r="C1782" i="1"/>
  <c r="J1782" i="1"/>
  <c r="K1782" i="1"/>
  <c r="M1782" i="1"/>
  <c r="AB1782" i="1"/>
  <c r="AF1782" i="1"/>
  <c r="AG1782" i="1"/>
  <c r="AI1782" i="1"/>
  <c r="AJ1782" i="1"/>
  <c r="AL1782" i="1"/>
  <c r="AM1782" i="1"/>
  <c r="AQ1782" i="1"/>
  <c r="AS1782" i="1"/>
  <c r="A1783" i="1"/>
  <c r="B1783" i="1"/>
  <c r="C1783" i="1"/>
  <c r="J1783" i="1"/>
  <c r="K1783" i="1"/>
  <c r="M1783" i="1"/>
  <c r="AB1783" i="1"/>
  <c r="AF1783" i="1"/>
  <c r="AG1783" i="1"/>
  <c r="AI1783" i="1"/>
  <c r="AJ1783" i="1"/>
  <c r="AL1783" i="1"/>
  <c r="AM1783" i="1"/>
  <c r="AQ1783" i="1"/>
  <c r="AS1783" i="1"/>
  <c r="A1784" i="1"/>
  <c r="B1784" i="1"/>
  <c r="C1784" i="1"/>
  <c r="J1784" i="1"/>
  <c r="K1784" i="1"/>
  <c r="M1784" i="1"/>
  <c r="AB1784" i="1"/>
  <c r="AF1784" i="1"/>
  <c r="AG1784" i="1"/>
  <c r="AI1784" i="1"/>
  <c r="AJ1784" i="1"/>
  <c r="AL1784" i="1"/>
  <c r="AM1784" i="1"/>
  <c r="AQ1784" i="1"/>
  <c r="AS1784" i="1"/>
  <c r="A1785" i="1"/>
  <c r="B1785" i="1"/>
  <c r="C1785" i="1"/>
  <c r="J1785" i="1"/>
  <c r="K1785" i="1"/>
  <c r="M1785" i="1"/>
  <c r="AB1785" i="1"/>
  <c r="AF1785" i="1"/>
  <c r="AG1785" i="1"/>
  <c r="AI1785" i="1"/>
  <c r="AJ1785" i="1"/>
  <c r="AL1785" i="1"/>
  <c r="AM1785" i="1"/>
  <c r="AQ1785" i="1"/>
  <c r="AS1785" i="1"/>
  <c r="A1786" i="1"/>
  <c r="B1786" i="1"/>
  <c r="C1786" i="1"/>
  <c r="J1786" i="1"/>
  <c r="K1786" i="1"/>
  <c r="M1786" i="1"/>
  <c r="AB1786" i="1"/>
  <c r="AF1786" i="1"/>
  <c r="AG1786" i="1"/>
  <c r="AI1786" i="1"/>
  <c r="AJ1786" i="1"/>
  <c r="AL1786" i="1"/>
  <c r="AM1786" i="1"/>
  <c r="AQ1786" i="1"/>
  <c r="AS1786" i="1"/>
  <c r="A1787" i="1"/>
  <c r="B1787" i="1"/>
  <c r="C1787" i="1"/>
  <c r="J1787" i="1"/>
  <c r="K1787" i="1"/>
  <c r="M1787" i="1"/>
  <c r="AB1787" i="1"/>
  <c r="AF1787" i="1"/>
  <c r="AG1787" i="1"/>
  <c r="AI1787" i="1"/>
  <c r="AJ1787" i="1"/>
  <c r="AL1787" i="1"/>
  <c r="AM1787" i="1"/>
  <c r="AQ1787" i="1"/>
  <c r="AS1787" i="1"/>
  <c r="A1788" i="1"/>
  <c r="B1788" i="1"/>
  <c r="C1788" i="1"/>
  <c r="J1788" i="1"/>
  <c r="K1788" i="1"/>
  <c r="M1788" i="1"/>
  <c r="AB1788" i="1"/>
  <c r="AF1788" i="1"/>
  <c r="AG1788" i="1"/>
  <c r="AI1788" i="1"/>
  <c r="AJ1788" i="1"/>
  <c r="AL1788" i="1"/>
  <c r="AM1788" i="1"/>
  <c r="AQ1788" i="1"/>
  <c r="AS1788" i="1"/>
  <c r="A1789" i="1"/>
  <c r="B1789" i="1"/>
  <c r="C1789" i="1"/>
  <c r="J1789" i="1"/>
  <c r="K1789" i="1"/>
  <c r="M1789" i="1"/>
  <c r="AB1789" i="1"/>
  <c r="AF1789" i="1"/>
  <c r="AG1789" i="1"/>
  <c r="AI1789" i="1"/>
  <c r="AJ1789" i="1"/>
  <c r="AL1789" i="1"/>
  <c r="AM1789" i="1"/>
  <c r="AQ1789" i="1"/>
  <c r="AS1789" i="1"/>
  <c r="A1790" i="1"/>
  <c r="B1790" i="1"/>
  <c r="C1790" i="1"/>
  <c r="J1790" i="1"/>
  <c r="K1790" i="1"/>
  <c r="M1790" i="1"/>
  <c r="AB1790" i="1"/>
  <c r="AF1790" i="1"/>
  <c r="AG1790" i="1"/>
  <c r="AI1790" i="1"/>
  <c r="AJ1790" i="1"/>
  <c r="AL1790" i="1"/>
  <c r="AM1790" i="1"/>
  <c r="AQ1790" i="1"/>
  <c r="AS1790" i="1"/>
  <c r="A1791" i="1"/>
  <c r="B1791" i="1"/>
  <c r="C1791" i="1"/>
  <c r="J1791" i="1"/>
  <c r="K1791" i="1"/>
  <c r="M1791" i="1"/>
  <c r="AB1791" i="1"/>
  <c r="AF1791" i="1"/>
  <c r="AG1791" i="1"/>
  <c r="AI1791" i="1"/>
  <c r="AJ1791" i="1"/>
  <c r="AL1791" i="1"/>
  <c r="AQ1791" i="1"/>
  <c r="AS1791" i="1"/>
  <c r="A1792" i="1"/>
  <c r="B1792" i="1"/>
  <c r="C1792" i="1"/>
  <c r="J1792" i="1"/>
  <c r="K1792" i="1"/>
  <c r="M1792" i="1"/>
  <c r="AB1792" i="1"/>
  <c r="AF1792" i="1"/>
  <c r="AG1792" i="1"/>
  <c r="AI1792" i="1"/>
  <c r="AJ1792" i="1"/>
  <c r="AL1792" i="1"/>
  <c r="AM1792" i="1"/>
  <c r="AQ1792" i="1"/>
  <c r="AS1792" i="1"/>
  <c r="A1793" i="1"/>
  <c r="B1793" i="1"/>
  <c r="C1793" i="1"/>
  <c r="J1793" i="1"/>
  <c r="K1793" i="1"/>
  <c r="M1793" i="1"/>
  <c r="AB1793" i="1"/>
  <c r="AF1793" i="1"/>
  <c r="AG1793" i="1"/>
  <c r="AI1793" i="1"/>
  <c r="AJ1793" i="1"/>
  <c r="AL1793" i="1"/>
  <c r="AM1793" i="1"/>
  <c r="AQ1793" i="1"/>
  <c r="AS1793" i="1"/>
  <c r="A1794" i="1"/>
  <c r="B1794" i="1"/>
  <c r="C1794" i="1"/>
  <c r="J1794" i="1"/>
  <c r="K1794" i="1"/>
  <c r="M1794" i="1"/>
  <c r="AB1794" i="1"/>
  <c r="AF1794" i="1"/>
  <c r="AG1794" i="1"/>
  <c r="AI1794" i="1"/>
  <c r="AJ1794" i="1"/>
  <c r="AL1794" i="1"/>
  <c r="AM1794" i="1"/>
  <c r="AQ1794" i="1"/>
  <c r="AS1794" i="1"/>
  <c r="A1795" i="1"/>
  <c r="B1795" i="1"/>
  <c r="C1795" i="1"/>
  <c r="J1795" i="1"/>
  <c r="K1795" i="1"/>
  <c r="M1795" i="1"/>
  <c r="AB1795" i="1"/>
  <c r="AF1795" i="1"/>
  <c r="AG1795" i="1"/>
  <c r="AI1795" i="1"/>
  <c r="AJ1795" i="1"/>
  <c r="AL1795" i="1"/>
  <c r="AM1795" i="1"/>
  <c r="AQ1795" i="1"/>
  <c r="AS1795" i="1"/>
  <c r="A1796" i="1"/>
  <c r="B1796" i="1"/>
  <c r="C1796" i="1"/>
  <c r="J1796" i="1"/>
  <c r="K1796" i="1"/>
  <c r="M1796" i="1"/>
  <c r="AB1796" i="1"/>
  <c r="AF1796" i="1"/>
  <c r="AG1796" i="1"/>
  <c r="AI1796" i="1"/>
  <c r="AJ1796" i="1"/>
  <c r="AL1796" i="1"/>
  <c r="AM1796" i="1"/>
  <c r="AQ1796" i="1"/>
  <c r="AS1796" i="1"/>
  <c r="A1797" i="1"/>
  <c r="B1797" i="1"/>
  <c r="C1797" i="1"/>
  <c r="J1797" i="1"/>
  <c r="K1797" i="1"/>
  <c r="M1797" i="1"/>
  <c r="AB1797" i="1"/>
  <c r="AF1797" i="1"/>
  <c r="AG1797" i="1"/>
  <c r="AI1797" i="1"/>
  <c r="AJ1797" i="1"/>
  <c r="AL1797" i="1"/>
  <c r="AM1797" i="1"/>
  <c r="AQ1797" i="1"/>
  <c r="AS1797" i="1"/>
  <c r="A1798" i="1"/>
  <c r="B1798" i="1"/>
  <c r="C1798" i="1"/>
  <c r="J1798" i="1"/>
  <c r="K1798" i="1"/>
  <c r="M1798" i="1"/>
  <c r="AB1798" i="1"/>
  <c r="AF1798" i="1"/>
  <c r="AG1798" i="1"/>
  <c r="AI1798" i="1"/>
  <c r="AJ1798" i="1"/>
  <c r="AL1798" i="1"/>
  <c r="AM1798" i="1"/>
  <c r="AQ1798" i="1"/>
  <c r="AS1798" i="1"/>
  <c r="A1799" i="1"/>
  <c r="B1799" i="1"/>
  <c r="C1799" i="1"/>
  <c r="J1799" i="1"/>
  <c r="K1799" i="1"/>
  <c r="M1799" i="1"/>
  <c r="AB1799" i="1"/>
  <c r="AF1799" i="1"/>
  <c r="AG1799" i="1"/>
  <c r="AI1799" i="1"/>
  <c r="AJ1799" i="1"/>
  <c r="AL1799" i="1"/>
  <c r="AM1799" i="1"/>
  <c r="AQ1799" i="1"/>
  <c r="AS1799" i="1"/>
  <c r="A1800" i="1"/>
  <c r="B1800" i="1"/>
  <c r="C1800" i="1"/>
  <c r="J1800" i="1"/>
  <c r="K1800" i="1"/>
  <c r="M1800" i="1"/>
  <c r="AB1800" i="1"/>
  <c r="AF1800" i="1"/>
  <c r="AG1800" i="1"/>
  <c r="AI1800" i="1"/>
  <c r="AJ1800" i="1"/>
  <c r="AL1800" i="1"/>
  <c r="AM1800" i="1"/>
  <c r="AQ1800" i="1"/>
  <c r="AS1800" i="1"/>
  <c r="A1801" i="1"/>
  <c r="B1801" i="1"/>
  <c r="C1801" i="1"/>
  <c r="J1801" i="1"/>
  <c r="K1801" i="1"/>
  <c r="M1801" i="1"/>
  <c r="AB1801" i="1"/>
  <c r="AF1801" i="1"/>
  <c r="AG1801" i="1"/>
  <c r="AI1801" i="1"/>
  <c r="AJ1801" i="1"/>
  <c r="AL1801" i="1"/>
  <c r="AM1801" i="1"/>
  <c r="AQ1801" i="1"/>
  <c r="AS1801" i="1"/>
  <c r="A1802" i="1"/>
  <c r="B1802" i="1"/>
  <c r="C1802" i="1"/>
  <c r="J1802" i="1"/>
  <c r="K1802" i="1"/>
  <c r="M1802" i="1"/>
  <c r="AB1802" i="1"/>
  <c r="AF1802" i="1"/>
  <c r="AG1802" i="1"/>
  <c r="AI1802" i="1"/>
  <c r="AJ1802" i="1"/>
  <c r="AL1802" i="1"/>
  <c r="AM1802" i="1"/>
  <c r="AQ1802" i="1"/>
  <c r="AS1802" i="1"/>
  <c r="A1803" i="1"/>
  <c r="B1803" i="1"/>
  <c r="C1803" i="1"/>
  <c r="J1803" i="1"/>
  <c r="K1803" i="1"/>
  <c r="M1803" i="1"/>
  <c r="AB1803" i="1"/>
  <c r="AF1803" i="1"/>
  <c r="AG1803" i="1"/>
  <c r="AI1803" i="1"/>
  <c r="AJ1803" i="1"/>
  <c r="AL1803" i="1"/>
  <c r="AM1803" i="1"/>
  <c r="AQ1803" i="1"/>
  <c r="AS1803" i="1"/>
  <c r="A1804" i="1"/>
  <c r="B1804" i="1"/>
  <c r="C1804" i="1"/>
  <c r="J1804" i="1"/>
  <c r="K1804" i="1"/>
  <c r="M1804" i="1"/>
  <c r="AB1804" i="1"/>
  <c r="AF1804" i="1"/>
  <c r="AG1804" i="1"/>
  <c r="AI1804" i="1"/>
  <c r="AJ1804" i="1"/>
  <c r="AL1804" i="1"/>
  <c r="AM1804" i="1"/>
  <c r="AQ1804" i="1"/>
  <c r="AS1804" i="1"/>
  <c r="A1805" i="1"/>
  <c r="B1805" i="1"/>
  <c r="C1805" i="1"/>
  <c r="J1805" i="1"/>
  <c r="K1805" i="1"/>
  <c r="M1805" i="1"/>
  <c r="AB1805" i="1"/>
  <c r="AF1805" i="1"/>
  <c r="AG1805" i="1"/>
  <c r="AI1805" i="1"/>
  <c r="AJ1805" i="1"/>
  <c r="AL1805" i="1"/>
  <c r="AM1805" i="1"/>
  <c r="AQ1805" i="1"/>
  <c r="AS1805" i="1"/>
  <c r="A1806" i="1"/>
  <c r="B1806" i="1"/>
  <c r="C1806" i="1"/>
  <c r="J1806" i="1"/>
  <c r="K1806" i="1"/>
  <c r="M1806" i="1"/>
  <c r="AB1806" i="1"/>
  <c r="AF1806" i="1"/>
  <c r="AG1806" i="1"/>
  <c r="AI1806" i="1"/>
  <c r="AJ1806" i="1"/>
  <c r="AL1806" i="1"/>
  <c r="AM1806" i="1"/>
  <c r="AQ1806" i="1"/>
  <c r="AS1806" i="1"/>
  <c r="A1807" i="1"/>
  <c r="B1807" i="1"/>
  <c r="C1807" i="1"/>
  <c r="J1807" i="1"/>
  <c r="K1807" i="1"/>
  <c r="M1807" i="1"/>
  <c r="AB1807" i="1"/>
  <c r="AF1807" i="1"/>
  <c r="AG1807" i="1"/>
  <c r="AI1807" i="1"/>
  <c r="AJ1807" i="1"/>
  <c r="AL1807" i="1"/>
  <c r="AM1807" i="1"/>
  <c r="AQ1807" i="1"/>
  <c r="AS1807" i="1"/>
  <c r="A1808" i="1"/>
  <c r="B1808" i="1"/>
  <c r="C1808" i="1"/>
  <c r="J1808" i="1"/>
  <c r="K1808" i="1"/>
  <c r="M1808" i="1"/>
  <c r="AB1808" i="1"/>
  <c r="AF1808" i="1"/>
  <c r="AG1808" i="1"/>
  <c r="AI1808" i="1"/>
  <c r="AJ1808" i="1"/>
  <c r="AL1808" i="1"/>
  <c r="AM1808" i="1"/>
  <c r="AQ1808" i="1"/>
  <c r="AS1808" i="1"/>
  <c r="A1809" i="1"/>
  <c r="B1809" i="1"/>
  <c r="C1809" i="1"/>
  <c r="J1809" i="1"/>
  <c r="K1809" i="1"/>
  <c r="M1809" i="1"/>
  <c r="AB1809" i="1"/>
  <c r="AF1809" i="1"/>
  <c r="AG1809" i="1"/>
  <c r="AI1809" i="1"/>
  <c r="AJ1809" i="1"/>
  <c r="AL1809" i="1"/>
  <c r="AM1809" i="1"/>
  <c r="AQ1809" i="1"/>
  <c r="AS1809" i="1"/>
  <c r="A1810" i="1"/>
  <c r="B1810" i="1"/>
  <c r="C1810" i="1"/>
  <c r="J1810" i="1"/>
  <c r="K1810" i="1"/>
  <c r="M1810" i="1"/>
  <c r="AB1810" i="1"/>
  <c r="AF1810" i="1"/>
  <c r="AG1810" i="1"/>
  <c r="AI1810" i="1"/>
  <c r="AJ1810" i="1"/>
  <c r="AL1810" i="1"/>
  <c r="AM1810" i="1"/>
  <c r="AQ1810" i="1"/>
  <c r="AS1810" i="1"/>
  <c r="A1811" i="1"/>
  <c r="B1811" i="1"/>
  <c r="C1811" i="1"/>
  <c r="J1811" i="1"/>
  <c r="K1811" i="1"/>
  <c r="M1811" i="1"/>
  <c r="AB1811" i="1"/>
  <c r="AF1811" i="1"/>
  <c r="AG1811" i="1"/>
  <c r="AI1811" i="1"/>
  <c r="AJ1811" i="1"/>
  <c r="AL1811" i="1"/>
  <c r="AM1811" i="1"/>
  <c r="AQ1811" i="1"/>
  <c r="AS1811" i="1"/>
  <c r="A1812" i="1"/>
  <c r="B1812" i="1"/>
  <c r="C1812" i="1"/>
  <c r="J1812" i="1"/>
  <c r="K1812" i="1"/>
  <c r="M1812" i="1"/>
  <c r="AB1812" i="1"/>
  <c r="AF1812" i="1"/>
  <c r="AG1812" i="1"/>
  <c r="AI1812" i="1"/>
  <c r="AJ1812" i="1"/>
  <c r="AL1812" i="1"/>
  <c r="AM1812" i="1"/>
  <c r="AQ1812" i="1"/>
  <c r="AS1812" i="1"/>
  <c r="A1813" i="1"/>
  <c r="B1813" i="1"/>
  <c r="C1813" i="1"/>
  <c r="J1813" i="1"/>
  <c r="K1813" i="1"/>
  <c r="M1813" i="1"/>
  <c r="AB1813" i="1"/>
  <c r="AF1813" i="1"/>
  <c r="AG1813" i="1"/>
  <c r="AI1813" i="1"/>
  <c r="AJ1813" i="1"/>
  <c r="AL1813" i="1"/>
  <c r="AM1813" i="1"/>
  <c r="AQ1813" i="1"/>
  <c r="AS1813" i="1"/>
  <c r="A1814" i="1"/>
  <c r="B1814" i="1"/>
  <c r="C1814" i="1"/>
  <c r="J1814" i="1"/>
  <c r="K1814" i="1"/>
  <c r="M1814" i="1"/>
  <c r="AB1814" i="1"/>
  <c r="AF1814" i="1"/>
  <c r="AG1814" i="1"/>
  <c r="AI1814" i="1"/>
  <c r="AJ1814" i="1"/>
  <c r="AL1814" i="1"/>
  <c r="AM1814" i="1"/>
  <c r="AQ1814" i="1"/>
  <c r="AS1814" i="1"/>
  <c r="A1815" i="1"/>
  <c r="B1815" i="1"/>
  <c r="C1815" i="1"/>
  <c r="J1815" i="1"/>
  <c r="K1815" i="1"/>
  <c r="M1815" i="1"/>
  <c r="AB1815" i="1"/>
  <c r="AF1815" i="1"/>
  <c r="AG1815" i="1"/>
  <c r="AI1815" i="1"/>
  <c r="AJ1815" i="1"/>
  <c r="AL1815" i="1"/>
  <c r="AM1815" i="1"/>
  <c r="AQ1815" i="1"/>
  <c r="AS1815" i="1"/>
  <c r="A1816" i="1"/>
  <c r="B1816" i="1"/>
  <c r="C1816" i="1"/>
  <c r="J1816" i="1"/>
  <c r="K1816" i="1"/>
  <c r="M1816" i="1"/>
  <c r="AB1816" i="1"/>
  <c r="AF1816" i="1"/>
  <c r="AG1816" i="1"/>
  <c r="AI1816" i="1"/>
  <c r="AJ1816" i="1"/>
  <c r="AL1816" i="1"/>
  <c r="AM1816" i="1"/>
  <c r="AQ1816" i="1"/>
  <c r="AS1816" i="1"/>
  <c r="A1817" i="1"/>
  <c r="B1817" i="1"/>
  <c r="C1817" i="1"/>
  <c r="J1817" i="1"/>
  <c r="K1817" i="1"/>
  <c r="M1817" i="1"/>
  <c r="AB1817" i="1"/>
  <c r="AF1817" i="1"/>
  <c r="AG1817" i="1"/>
  <c r="AI1817" i="1"/>
  <c r="AJ1817" i="1"/>
  <c r="AL1817" i="1"/>
  <c r="AM1817" i="1"/>
  <c r="AQ1817" i="1"/>
  <c r="AS1817" i="1"/>
  <c r="A1818" i="1"/>
  <c r="B1818" i="1"/>
  <c r="C1818" i="1"/>
  <c r="J1818" i="1"/>
  <c r="K1818" i="1"/>
  <c r="M1818" i="1"/>
  <c r="AB1818" i="1"/>
  <c r="AF1818" i="1"/>
  <c r="AG1818" i="1"/>
  <c r="AI1818" i="1"/>
  <c r="AJ1818" i="1"/>
  <c r="AL1818" i="1"/>
  <c r="AM1818" i="1"/>
  <c r="AQ1818" i="1"/>
  <c r="AS1818" i="1"/>
  <c r="A1819" i="1"/>
  <c r="B1819" i="1"/>
  <c r="C1819" i="1"/>
  <c r="J1819" i="1"/>
  <c r="K1819" i="1"/>
  <c r="M1819" i="1"/>
  <c r="AB1819" i="1"/>
  <c r="AF1819" i="1"/>
  <c r="AG1819" i="1"/>
  <c r="AI1819" i="1"/>
  <c r="AJ1819" i="1"/>
  <c r="AL1819" i="1"/>
  <c r="AM1819" i="1"/>
  <c r="AQ1819" i="1"/>
  <c r="AS1819" i="1"/>
  <c r="A1820" i="1"/>
  <c r="B1820" i="1"/>
  <c r="C1820" i="1"/>
  <c r="J1820" i="1"/>
  <c r="K1820" i="1"/>
  <c r="M1820" i="1"/>
  <c r="AB1820" i="1"/>
  <c r="AF1820" i="1"/>
  <c r="AG1820" i="1"/>
  <c r="AI1820" i="1"/>
  <c r="AJ1820" i="1"/>
  <c r="AL1820" i="1"/>
  <c r="AM1820" i="1"/>
  <c r="AQ1820" i="1"/>
  <c r="AS1820" i="1"/>
  <c r="A1821" i="1"/>
  <c r="B1821" i="1"/>
  <c r="C1821" i="1"/>
  <c r="J1821" i="1"/>
  <c r="K1821" i="1"/>
  <c r="M1821" i="1"/>
  <c r="AB1821" i="1"/>
  <c r="AF1821" i="1"/>
  <c r="AG1821" i="1"/>
  <c r="AI1821" i="1"/>
  <c r="AJ1821" i="1"/>
  <c r="AL1821" i="1"/>
  <c r="AM1821" i="1"/>
  <c r="AQ1821" i="1"/>
  <c r="AS1821" i="1"/>
  <c r="A1822" i="1"/>
  <c r="B1822" i="1"/>
  <c r="C1822" i="1"/>
  <c r="J1822" i="1"/>
  <c r="K1822" i="1"/>
  <c r="M1822" i="1"/>
  <c r="AB1822" i="1"/>
  <c r="AF1822" i="1"/>
  <c r="AG1822" i="1"/>
  <c r="AI1822" i="1"/>
  <c r="AJ1822" i="1"/>
  <c r="AL1822" i="1"/>
  <c r="AM1822" i="1"/>
  <c r="AQ1822" i="1"/>
  <c r="AS1822" i="1"/>
  <c r="A1823" i="1"/>
  <c r="B1823" i="1"/>
  <c r="C1823" i="1"/>
  <c r="J1823" i="1"/>
  <c r="K1823" i="1"/>
  <c r="M1823" i="1"/>
  <c r="AB1823" i="1"/>
  <c r="AF1823" i="1"/>
  <c r="AG1823" i="1"/>
  <c r="AI1823" i="1"/>
  <c r="AJ1823" i="1"/>
  <c r="AL1823" i="1"/>
  <c r="AM1823" i="1"/>
  <c r="AQ1823" i="1"/>
  <c r="AS1823" i="1"/>
  <c r="A1824" i="1"/>
  <c r="B1824" i="1"/>
  <c r="C1824" i="1"/>
  <c r="J1824" i="1"/>
  <c r="K1824" i="1"/>
  <c r="M1824" i="1"/>
  <c r="AB1824" i="1"/>
  <c r="AF1824" i="1"/>
  <c r="AG1824" i="1"/>
  <c r="AI1824" i="1"/>
  <c r="AJ1824" i="1"/>
  <c r="AL1824" i="1"/>
  <c r="AM1824" i="1"/>
  <c r="AQ1824" i="1"/>
  <c r="AS1824" i="1"/>
  <c r="A1825" i="1"/>
  <c r="B1825" i="1"/>
  <c r="C1825" i="1"/>
  <c r="J1825" i="1"/>
  <c r="K1825" i="1"/>
  <c r="M1825" i="1"/>
  <c r="AB1825" i="1"/>
  <c r="AF1825" i="1"/>
  <c r="AG1825" i="1"/>
  <c r="AI1825" i="1"/>
  <c r="AJ1825" i="1"/>
  <c r="AL1825" i="1"/>
  <c r="AM1825" i="1"/>
  <c r="AQ1825" i="1"/>
  <c r="AS1825" i="1"/>
  <c r="A1826" i="1"/>
  <c r="B1826" i="1"/>
  <c r="C1826" i="1"/>
  <c r="J1826" i="1"/>
  <c r="K1826" i="1"/>
  <c r="M1826" i="1"/>
  <c r="AB1826" i="1"/>
  <c r="AF1826" i="1"/>
  <c r="AG1826" i="1"/>
  <c r="AI1826" i="1"/>
  <c r="AJ1826" i="1"/>
  <c r="AL1826" i="1"/>
  <c r="AM1826" i="1"/>
  <c r="AQ1826" i="1"/>
  <c r="AS1826" i="1"/>
  <c r="A1827" i="1"/>
  <c r="B1827" i="1"/>
  <c r="C1827" i="1"/>
  <c r="J1827" i="1"/>
  <c r="K1827" i="1"/>
  <c r="M1827" i="1"/>
  <c r="AB1827" i="1"/>
  <c r="AF1827" i="1"/>
  <c r="AG1827" i="1"/>
  <c r="AI1827" i="1"/>
  <c r="AJ1827" i="1"/>
  <c r="AL1827" i="1"/>
  <c r="AM1827" i="1"/>
  <c r="AQ1827" i="1"/>
  <c r="AS1827" i="1"/>
  <c r="A1828" i="1"/>
  <c r="B1828" i="1"/>
  <c r="C1828" i="1"/>
  <c r="J1828" i="1"/>
  <c r="K1828" i="1"/>
  <c r="M1828" i="1"/>
  <c r="AB1828" i="1"/>
  <c r="AF1828" i="1"/>
  <c r="AG1828" i="1"/>
  <c r="AI1828" i="1"/>
  <c r="AJ1828" i="1"/>
  <c r="AL1828" i="1"/>
  <c r="AM1828" i="1"/>
  <c r="AQ1828" i="1"/>
  <c r="AS1828" i="1"/>
  <c r="A1829" i="1"/>
  <c r="B1829" i="1"/>
  <c r="C1829" i="1"/>
  <c r="J1829" i="1"/>
  <c r="K1829" i="1"/>
  <c r="M1829" i="1"/>
  <c r="AB1829" i="1"/>
  <c r="AF1829" i="1"/>
  <c r="AG1829" i="1"/>
  <c r="AI1829" i="1"/>
  <c r="AJ1829" i="1"/>
  <c r="AL1829" i="1"/>
  <c r="AM1829" i="1"/>
  <c r="AQ1829" i="1"/>
  <c r="AS1829" i="1"/>
  <c r="A1830" i="1"/>
  <c r="B1830" i="1"/>
  <c r="C1830" i="1"/>
  <c r="J1830" i="1"/>
  <c r="K1830" i="1"/>
  <c r="M1830" i="1"/>
  <c r="AB1830" i="1"/>
  <c r="AF1830" i="1"/>
  <c r="AG1830" i="1"/>
  <c r="AI1830" i="1"/>
  <c r="AJ1830" i="1"/>
  <c r="AL1830" i="1"/>
  <c r="AM1830" i="1"/>
  <c r="AQ1830" i="1"/>
  <c r="AS1830" i="1"/>
  <c r="A1831" i="1"/>
  <c r="B1831" i="1"/>
  <c r="C1831" i="1"/>
  <c r="J1831" i="1"/>
  <c r="K1831" i="1"/>
  <c r="M1831" i="1"/>
  <c r="AB1831" i="1"/>
  <c r="AF1831" i="1"/>
  <c r="AG1831" i="1"/>
  <c r="AI1831" i="1"/>
  <c r="AJ1831" i="1"/>
  <c r="AL1831" i="1"/>
  <c r="AM1831" i="1"/>
  <c r="AQ1831" i="1"/>
  <c r="AS1831" i="1"/>
  <c r="A1832" i="1"/>
  <c r="B1832" i="1"/>
  <c r="C1832" i="1"/>
  <c r="J1832" i="1"/>
  <c r="K1832" i="1"/>
  <c r="M1832" i="1"/>
  <c r="AB1832" i="1"/>
  <c r="AF1832" i="1"/>
  <c r="AG1832" i="1"/>
  <c r="AI1832" i="1"/>
  <c r="AJ1832" i="1"/>
  <c r="AL1832" i="1"/>
  <c r="AM1832" i="1"/>
  <c r="AQ1832" i="1"/>
  <c r="AS1832" i="1"/>
  <c r="A1833" i="1"/>
  <c r="B1833" i="1"/>
  <c r="C1833" i="1"/>
  <c r="J1833" i="1"/>
  <c r="K1833" i="1"/>
  <c r="M1833" i="1"/>
  <c r="AB1833" i="1"/>
  <c r="AF1833" i="1"/>
  <c r="AG1833" i="1"/>
  <c r="AI1833" i="1"/>
  <c r="AJ1833" i="1"/>
  <c r="AL1833" i="1"/>
  <c r="AM1833" i="1"/>
  <c r="AQ1833" i="1"/>
  <c r="AS1833" i="1"/>
  <c r="A1834" i="1"/>
  <c r="B1834" i="1"/>
  <c r="C1834" i="1"/>
  <c r="J1834" i="1"/>
  <c r="K1834" i="1"/>
  <c r="M1834" i="1"/>
  <c r="AB1834" i="1"/>
  <c r="AF1834" i="1"/>
  <c r="AG1834" i="1"/>
  <c r="AI1834" i="1"/>
  <c r="AJ1834" i="1"/>
  <c r="AL1834" i="1"/>
  <c r="AM1834" i="1"/>
  <c r="AQ1834" i="1"/>
  <c r="AS1834" i="1"/>
  <c r="A1835" i="1"/>
  <c r="B1835" i="1"/>
  <c r="C1835" i="1"/>
  <c r="J1835" i="1"/>
  <c r="K1835" i="1"/>
  <c r="M1835" i="1"/>
  <c r="AB1835" i="1"/>
  <c r="AF1835" i="1"/>
  <c r="AG1835" i="1"/>
  <c r="AI1835" i="1"/>
  <c r="AJ1835" i="1"/>
  <c r="AL1835" i="1"/>
  <c r="AM1835" i="1"/>
  <c r="AQ1835" i="1"/>
  <c r="AS1835" i="1"/>
  <c r="A1836" i="1"/>
  <c r="B1836" i="1"/>
  <c r="C1836" i="1"/>
  <c r="J1836" i="1"/>
  <c r="K1836" i="1"/>
  <c r="M1836" i="1"/>
  <c r="AB1836" i="1"/>
  <c r="AF1836" i="1"/>
  <c r="AG1836" i="1"/>
  <c r="AI1836" i="1"/>
  <c r="AJ1836" i="1"/>
  <c r="AL1836" i="1"/>
  <c r="AM1836" i="1"/>
  <c r="AQ1836" i="1"/>
  <c r="AS1836" i="1"/>
  <c r="A1837" i="1"/>
  <c r="B1837" i="1"/>
  <c r="C1837" i="1"/>
  <c r="J1837" i="1"/>
  <c r="K1837" i="1"/>
  <c r="M1837" i="1"/>
  <c r="AB1837" i="1"/>
  <c r="AF1837" i="1"/>
  <c r="AG1837" i="1"/>
  <c r="AI1837" i="1"/>
  <c r="AJ1837" i="1"/>
  <c r="AL1837" i="1"/>
  <c r="AM1837" i="1"/>
  <c r="AQ1837" i="1"/>
  <c r="AS1837" i="1"/>
  <c r="A1838" i="1"/>
  <c r="B1838" i="1"/>
  <c r="C1838" i="1"/>
  <c r="J1838" i="1"/>
  <c r="K1838" i="1"/>
  <c r="M1838" i="1"/>
  <c r="AB1838" i="1"/>
  <c r="AF1838" i="1"/>
  <c r="AG1838" i="1"/>
  <c r="AI1838" i="1"/>
  <c r="AJ1838" i="1"/>
  <c r="AL1838" i="1"/>
  <c r="AM1838" i="1"/>
  <c r="AQ1838" i="1"/>
  <c r="AS1838" i="1"/>
  <c r="A1839" i="1"/>
  <c r="B1839" i="1"/>
  <c r="C1839" i="1"/>
  <c r="J1839" i="1"/>
  <c r="K1839" i="1"/>
  <c r="M1839" i="1"/>
  <c r="AB1839" i="1"/>
  <c r="AF1839" i="1"/>
  <c r="AG1839" i="1"/>
  <c r="AI1839" i="1"/>
  <c r="AJ1839" i="1"/>
  <c r="AL1839" i="1"/>
  <c r="AM1839" i="1"/>
  <c r="AQ1839" i="1"/>
  <c r="AS1839" i="1"/>
  <c r="A1840" i="1"/>
  <c r="B1840" i="1"/>
  <c r="C1840" i="1"/>
  <c r="J1840" i="1"/>
  <c r="K1840" i="1"/>
  <c r="M1840" i="1"/>
  <c r="AB1840" i="1"/>
  <c r="AF1840" i="1"/>
  <c r="AG1840" i="1"/>
  <c r="AI1840" i="1"/>
  <c r="AJ1840" i="1"/>
  <c r="AL1840" i="1"/>
  <c r="AM1840" i="1"/>
  <c r="AQ1840" i="1"/>
  <c r="AS1840" i="1"/>
  <c r="A1841" i="1"/>
  <c r="B1841" i="1"/>
  <c r="C1841" i="1"/>
  <c r="J1841" i="1"/>
  <c r="K1841" i="1"/>
  <c r="M1841" i="1"/>
  <c r="AB1841" i="1"/>
  <c r="AF1841" i="1"/>
  <c r="AG1841" i="1"/>
  <c r="AI1841" i="1"/>
  <c r="AJ1841" i="1"/>
  <c r="AL1841" i="1"/>
  <c r="AM1841" i="1"/>
  <c r="AQ1841" i="1"/>
  <c r="AS1841" i="1"/>
  <c r="A1842" i="1"/>
  <c r="B1842" i="1"/>
  <c r="C1842" i="1"/>
  <c r="J1842" i="1"/>
  <c r="K1842" i="1"/>
  <c r="M1842" i="1"/>
  <c r="AB1842" i="1"/>
  <c r="AF1842" i="1"/>
  <c r="AG1842" i="1"/>
  <c r="AI1842" i="1"/>
  <c r="AJ1842" i="1"/>
  <c r="AL1842" i="1"/>
  <c r="AM1842" i="1"/>
  <c r="AQ1842" i="1"/>
  <c r="AS1842" i="1"/>
  <c r="A1843" i="1"/>
  <c r="B1843" i="1"/>
  <c r="C1843" i="1"/>
  <c r="J1843" i="1"/>
  <c r="K1843" i="1"/>
  <c r="M1843" i="1"/>
  <c r="AB1843" i="1"/>
  <c r="AF1843" i="1"/>
  <c r="AG1843" i="1"/>
  <c r="AI1843" i="1"/>
  <c r="AJ1843" i="1"/>
  <c r="AL1843" i="1"/>
  <c r="AM1843" i="1"/>
  <c r="AQ1843" i="1"/>
  <c r="AS1843" i="1"/>
  <c r="A1844" i="1"/>
  <c r="B1844" i="1"/>
  <c r="C1844" i="1"/>
  <c r="J1844" i="1"/>
  <c r="K1844" i="1"/>
  <c r="M1844" i="1"/>
  <c r="AB1844" i="1"/>
  <c r="AF1844" i="1"/>
  <c r="AG1844" i="1"/>
  <c r="AI1844" i="1"/>
  <c r="AJ1844" i="1"/>
  <c r="AL1844" i="1"/>
  <c r="AM1844" i="1"/>
  <c r="AQ1844" i="1"/>
  <c r="AS1844" i="1"/>
  <c r="A1845" i="1"/>
  <c r="B1845" i="1"/>
  <c r="C1845" i="1"/>
  <c r="J1845" i="1"/>
  <c r="K1845" i="1"/>
  <c r="M1845" i="1"/>
  <c r="AB1845" i="1"/>
  <c r="AF1845" i="1"/>
  <c r="AG1845" i="1"/>
  <c r="AI1845" i="1"/>
  <c r="AJ1845" i="1"/>
  <c r="AL1845" i="1"/>
  <c r="AM1845" i="1"/>
  <c r="AQ1845" i="1"/>
  <c r="AS1845" i="1"/>
  <c r="A1846" i="1"/>
  <c r="B1846" i="1"/>
  <c r="C1846" i="1"/>
  <c r="J1846" i="1"/>
  <c r="K1846" i="1"/>
  <c r="M1846" i="1"/>
  <c r="AB1846" i="1"/>
  <c r="AF1846" i="1"/>
  <c r="AG1846" i="1"/>
  <c r="AI1846" i="1"/>
  <c r="AJ1846" i="1"/>
  <c r="AL1846" i="1"/>
  <c r="AM1846" i="1"/>
  <c r="AQ1846" i="1"/>
  <c r="AS1846" i="1"/>
  <c r="A1847" i="1"/>
  <c r="B1847" i="1"/>
  <c r="C1847" i="1"/>
  <c r="J1847" i="1"/>
  <c r="K1847" i="1"/>
  <c r="M1847" i="1"/>
  <c r="AB1847" i="1"/>
  <c r="AF1847" i="1"/>
  <c r="AG1847" i="1"/>
  <c r="AI1847" i="1"/>
  <c r="AJ1847" i="1"/>
  <c r="AL1847" i="1"/>
  <c r="AM1847" i="1"/>
  <c r="AQ1847" i="1"/>
  <c r="AS1847" i="1"/>
  <c r="A1848" i="1"/>
  <c r="B1848" i="1"/>
  <c r="C1848" i="1"/>
  <c r="J1848" i="1"/>
  <c r="K1848" i="1"/>
  <c r="M1848" i="1"/>
  <c r="AB1848" i="1"/>
  <c r="AF1848" i="1"/>
  <c r="AG1848" i="1"/>
  <c r="AI1848" i="1"/>
  <c r="AJ1848" i="1"/>
  <c r="AL1848" i="1"/>
  <c r="AM1848" i="1"/>
  <c r="AQ1848" i="1"/>
  <c r="AS1848" i="1"/>
  <c r="A1849" i="1"/>
  <c r="B1849" i="1"/>
  <c r="C1849" i="1"/>
  <c r="J1849" i="1"/>
  <c r="K1849" i="1"/>
  <c r="M1849" i="1"/>
  <c r="AB1849" i="1"/>
  <c r="AF1849" i="1"/>
  <c r="AG1849" i="1"/>
  <c r="AI1849" i="1"/>
  <c r="AJ1849" i="1"/>
  <c r="AL1849" i="1"/>
  <c r="AM1849" i="1"/>
  <c r="AQ1849" i="1"/>
  <c r="AS1849" i="1"/>
  <c r="A1850" i="1"/>
  <c r="B1850" i="1"/>
  <c r="C1850" i="1"/>
  <c r="J1850" i="1"/>
  <c r="K1850" i="1"/>
  <c r="M1850" i="1"/>
  <c r="AB1850" i="1"/>
  <c r="AF1850" i="1"/>
  <c r="AG1850" i="1"/>
  <c r="AI1850" i="1"/>
  <c r="AJ1850" i="1"/>
  <c r="AL1850" i="1"/>
  <c r="AM1850" i="1"/>
  <c r="AQ1850" i="1"/>
  <c r="AS1850" i="1"/>
  <c r="A1851" i="1"/>
  <c r="B1851" i="1"/>
  <c r="C1851" i="1"/>
  <c r="J1851" i="1"/>
  <c r="K1851" i="1"/>
  <c r="M1851" i="1"/>
  <c r="AB1851" i="1"/>
  <c r="AF1851" i="1"/>
  <c r="AG1851" i="1"/>
  <c r="AI1851" i="1"/>
  <c r="AJ1851" i="1"/>
  <c r="AL1851" i="1"/>
  <c r="AM1851" i="1"/>
  <c r="AQ1851" i="1"/>
  <c r="AS1851" i="1"/>
  <c r="A1852" i="1"/>
  <c r="B1852" i="1"/>
  <c r="C1852" i="1"/>
  <c r="J1852" i="1"/>
  <c r="K1852" i="1"/>
  <c r="M1852" i="1"/>
  <c r="AB1852" i="1"/>
  <c r="AF1852" i="1"/>
  <c r="AG1852" i="1"/>
  <c r="AI1852" i="1"/>
  <c r="AJ1852" i="1"/>
  <c r="AL1852" i="1"/>
  <c r="AM1852" i="1"/>
  <c r="AQ1852" i="1"/>
  <c r="AS1852" i="1"/>
  <c r="A1853" i="1"/>
  <c r="B1853" i="1"/>
  <c r="C1853" i="1"/>
  <c r="J1853" i="1"/>
  <c r="K1853" i="1"/>
  <c r="M1853" i="1"/>
  <c r="AB1853" i="1"/>
  <c r="AF1853" i="1"/>
  <c r="AG1853" i="1"/>
  <c r="AI1853" i="1"/>
  <c r="AJ1853" i="1"/>
  <c r="AL1853" i="1"/>
  <c r="AM1853" i="1"/>
  <c r="AQ1853" i="1"/>
  <c r="AS1853" i="1"/>
  <c r="A1854" i="1"/>
  <c r="B1854" i="1"/>
  <c r="C1854" i="1"/>
  <c r="J1854" i="1"/>
  <c r="K1854" i="1"/>
  <c r="M1854" i="1"/>
  <c r="AB1854" i="1"/>
  <c r="AF1854" i="1"/>
  <c r="AG1854" i="1"/>
  <c r="AI1854" i="1"/>
  <c r="AJ1854" i="1"/>
  <c r="AL1854" i="1"/>
  <c r="AM1854" i="1"/>
  <c r="AQ1854" i="1"/>
  <c r="AS1854" i="1"/>
  <c r="A1855" i="1"/>
  <c r="B1855" i="1"/>
  <c r="C1855" i="1"/>
  <c r="J1855" i="1"/>
  <c r="K1855" i="1"/>
  <c r="M1855" i="1"/>
  <c r="AB1855" i="1"/>
  <c r="AF1855" i="1"/>
  <c r="AG1855" i="1"/>
  <c r="AI1855" i="1"/>
  <c r="AJ1855" i="1"/>
  <c r="AL1855" i="1"/>
  <c r="AM1855" i="1"/>
  <c r="AQ1855" i="1"/>
  <c r="AS1855" i="1"/>
  <c r="A1856" i="1"/>
  <c r="B1856" i="1"/>
  <c r="C1856" i="1"/>
  <c r="J1856" i="1"/>
  <c r="K1856" i="1"/>
  <c r="M1856" i="1"/>
  <c r="AB1856" i="1"/>
  <c r="AF1856" i="1"/>
  <c r="AG1856" i="1"/>
  <c r="AI1856" i="1"/>
  <c r="AJ1856" i="1"/>
  <c r="AL1856" i="1"/>
  <c r="AM1856" i="1"/>
  <c r="AQ1856" i="1"/>
  <c r="AS1856" i="1"/>
  <c r="A1857" i="1"/>
  <c r="B1857" i="1"/>
  <c r="C1857" i="1"/>
  <c r="J1857" i="1"/>
  <c r="K1857" i="1"/>
  <c r="M1857" i="1"/>
  <c r="AB1857" i="1"/>
  <c r="AF1857" i="1"/>
  <c r="AG1857" i="1"/>
  <c r="AI1857" i="1"/>
  <c r="AJ1857" i="1"/>
  <c r="AL1857" i="1"/>
  <c r="AM1857" i="1"/>
  <c r="AQ1857" i="1"/>
  <c r="AS1857" i="1"/>
  <c r="A1858" i="1"/>
  <c r="B1858" i="1"/>
  <c r="C1858" i="1"/>
  <c r="J1858" i="1"/>
  <c r="K1858" i="1"/>
  <c r="M1858" i="1"/>
  <c r="AB1858" i="1"/>
  <c r="AF1858" i="1"/>
  <c r="AG1858" i="1"/>
  <c r="AI1858" i="1"/>
  <c r="AJ1858" i="1"/>
  <c r="AL1858" i="1"/>
  <c r="AM1858" i="1"/>
  <c r="AQ1858" i="1"/>
  <c r="AS1858" i="1"/>
  <c r="A1859" i="1"/>
  <c r="B1859" i="1"/>
  <c r="C1859" i="1"/>
  <c r="J1859" i="1"/>
  <c r="K1859" i="1"/>
  <c r="M1859" i="1"/>
  <c r="AB1859" i="1"/>
  <c r="AF1859" i="1"/>
  <c r="AG1859" i="1"/>
  <c r="AI1859" i="1"/>
  <c r="AJ1859" i="1"/>
  <c r="AL1859" i="1"/>
  <c r="AM1859" i="1"/>
  <c r="AQ1859" i="1"/>
  <c r="AS1859" i="1"/>
  <c r="A1860" i="1"/>
  <c r="B1860" i="1"/>
  <c r="C1860" i="1"/>
  <c r="J1860" i="1"/>
  <c r="K1860" i="1"/>
  <c r="M1860" i="1"/>
  <c r="AB1860" i="1"/>
  <c r="AF1860" i="1"/>
  <c r="AG1860" i="1"/>
  <c r="AI1860" i="1"/>
  <c r="AJ1860" i="1"/>
  <c r="AL1860" i="1"/>
  <c r="AM1860" i="1"/>
  <c r="AQ1860" i="1"/>
  <c r="AS1860" i="1"/>
  <c r="A1861" i="1"/>
  <c r="B1861" i="1"/>
  <c r="C1861" i="1"/>
  <c r="J1861" i="1"/>
  <c r="K1861" i="1"/>
  <c r="M1861" i="1"/>
  <c r="AB1861" i="1"/>
  <c r="AF1861" i="1"/>
  <c r="AG1861" i="1"/>
  <c r="AI1861" i="1"/>
  <c r="AJ1861" i="1"/>
  <c r="AL1861" i="1"/>
  <c r="AM1861" i="1"/>
  <c r="AQ1861" i="1"/>
  <c r="AS1861" i="1"/>
  <c r="A1862" i="1"/>
  <c r="B1862" i="1"/>
  <c r="C1862" i="1"/>
  <c r="J1862" i="1"/>
  <c r="K1862" i="1"/>
  <c r="M1862" i="1"/>
  <c r="AB1862" i="1"/>
  <c r="AF1862" i="1"/>
  <c r="AG1862" i="1"/>
  <c r="AI1862" i="1"/>
  <c r="AJ1862" i="1"/>
  <c r="AL1862" i="1"/>
  <c r="AM1862" i="1"/>
  <c r="AQ1862" i="1"/>
  <c r="AS1862" i="1"/>
  <c r="A1863" i="1"/>
  <c r="B1863" i="1"/>
  <c r="C1863" i="1"/>
  <c r="J1863" i="1"/>
  <c r="K1863" i="1"/>
  <c r="M1863" i="1"/>
  <c r="AB1863" i="1"/>
  <c r="AF1863" i="1"/>
  <c r="AG1863" i="1"/>
  <c r="AI1863" i="1"/>
  <c r="AJ1863" i="1"/>
  <c r="AL1863" i="1"/>
  <c r="AM1863" i="1"/>
  <c r="AQ1863" i="1"/>
  <c r="AS1863" i="1"/>
  <c r="A1864" i="1"/>
  <c r="B1864" i="1"/>
  <c r="C1864" i="1"/>
  <c r="J1864" i="1"/>
  <c r="K1864" i="1"/>
  <c r="M1864" i="1"/>
  <c r="AB1864" i="1"/>
  <c r="AF1864" i="1"/>
  <c r="AG1864" i="1"/>
  <c r="AI1864" i="1"/>
  <c r="AJ1864" i="1"/>
  <c r="AL1864" i="1"/>
  <c r="AM1864" i="1"/>
  <c r="AQ1864" i="1"/>
  <c r="AS1864" i="1"/>
  <c r="A1865" i="1"/>
  <c r="B1865" i="1"/>
  <c r="C1865" i="1"/>
  <c r="J1865" i="1"/>
  <c r="K1865" i="1"/>
  <c r="M1865" i="1"/>
  <c r="AB1865" i="1"/>
  <c r="AF1865" i="1"/>
  <c r="AG1865" i="1"/>
  <c r="AI1865" i="1"/>
  <c r="AJ1865" i="1"/>
  <c r="AL1865" i="1"/>
  <c r="AM1865" i="1"/>
  <c r="AQ1865" i="1"/>
  <c r="AS1865" i="1"/>
  <c r="A1866" i="1"/>
  <c r="B1866" i="1"/>
  <c r="C1866" i="1"/>
  <c r="J1866" i="1"/>
  <c r="K1866" i="1"/>
  <c r="M1866" i="1"/>
  <c r="AB1866" i="1"/>
  <c r="AF1866" i="1"/>
  <c r="AG1866" i="1"/>
  <c r="AI1866" i="1"/>
  <c r="AJ1866" i="1"/>
  <c r="AL1866" i="1"/>
  <c r="AM1866" i="1"/>
  <c r="AQ1866" i="1"/>
  <c r="AS1866" i="1"/>
  <c r="A1867" i="1"/>
  <c r="B1867" i="1"/>
  <c r="C1867" i="1"/>
  <c r="J1867" i="1"/>
  <c r="K1867" i="1"/>
  <c r="M1867" i="1"/>
  <c r="AB1867" i="1"/>
  <c r="AF1867" i="1"/>
  <c r="AG1867" i="1"/>
  <c r="AI1867" i="1"/>
  <c r="AJ1867" i="1"/>
  <c r="AL1867" i="1"/>
  <c r="AM1867" i="1"/>
  <c r="AQ1867" i="1"/>
  <c r="AS1867" i="1"/>
  <c r="A1868" i="1"/>
  <c r="B1868" i="1"/>
  <c r="C1868" i="1"/>
  <c r="J1868" i="1"/>
  <c r="K1868" i="1"/>
  <c r="M1868" i="1"/>
  <c r="AB1868" i="1"/>
  <c r="AF1868" i="1"/>
  <c r="AG1868" i="1"/>
  <c r="AI1868" i="1"/>
  <c r="AJ1868" i="1"/>
  <c r="AL1868" i="1"/>
  <c r="AM1868" i="1"/>
  <c r="AQ1868" i="1"/>
  <c r="AS1868" i="1"/>
  <c r="A1869" i="1"/>
  <c r="B1869" i="1"/>
  <c r="C1869" i="1"/>
  <c r="J1869" i="1"/>
  <c r="K1869" i="1"/>
  <c r="M1869" i="1"/>
  <c r="AB1869" i="1"/>
  <c r="AF1869" i="1"/>
  <c r="AG1869" i="1"/>
  <c r="AI1869" i="1"/>
  <c r="AJ1869" i="1"/>
  <c r="AL1869" i="1"/>
  <c r="AM1869" i="1"/>
  <c r="AQ1869" i="1"/>
  <c r="AS1869" i="1"/>
  <c r="A1870" i="1"/>
  <c r="B1870" i="1"/>
  <c r="C1870" i="1"/>
  <c r="J1870" i="1"/>
  <c r="K1870" i="1"/>
  <c r="M1870" i="1"/>
  <c r="AB1870" i="1"/>
  <c r="AF1870" i="1"/>
  <c r="AG1870" i="1"/>
  <c r="AI1870" i="1"/>
  <c r="AJ1870" i="1"/>
  <c r="AL1870" i="1"/>
  <c r="AM1870" i="1"/>
  <c r="AQ1870" i="1"/>
  <c r="AS1870" i="1"/>
  <c r="A1871" i="1"/>
  <c r="B1871" i="1"/>
  <c r="C1871" i="1"/>
  <c r="J1871" i="1"/>
  <c r="K1871" i="1"/>
  <c r="M1871" i="1"/>
  <c r="AB1871" i="1"/>
  <c r="AF1871" i="1"/>
  <c r="AG1871" i="1"/>
  <c r="AI1871" i="1"/>
  <c r="AJ1871" i="1"/>
  <c r="AL1871" i="1"/>
  <c r="AM1871" i="1"/>
  <c r="AQ1871" i="1"/>
  <c r="AS1871" i="1"/>
  <c r="A1872" i="1"/>
  <c r="B1872" i="1"/>
  <c r="C1872" i="1"/>
  <c r="J1872" i="1"/>
  <c r="K1872" i="1"/>
  <c r="M1872" i="1"/>
  <c r="AB1872" i="1"/>
  <c r="AF1872" i="1"/>
  <c r="AG1872" i="1"/>
  <c r="AI1872" i="1"/>
  <c r="AJ1872" i="1"/>
  <c r="AL1872" i="1"/>
  <c r="AM1872" i="1"/>
  <c r="AQ1872" i="1"/>
  <c r="AS1872" i="1"/>
  <c r="A1873" i="1"/>
  <c r="B1873" i="1"/>
  <c r="C1873" i="1"/>
  <c r="J1873" i="1"/>
  <c r="K1873" i="1"/>
  <c r="M1873" i="1"/>
  <c r="AB1873" i="1"/>
  <c r="AF1873" i="1"/>
  <c r="AG1873" i="1"/>
  <c r="AI1873" i="1"/>
  <c r="AJ1873" i="1"/>
  <c r="AL1873" i="1"/>
  <c r="AM1873" i="1"/>
  <c r="AQ1873" i="1"/>
  <c r="AS1873" i="1"/>
  <c r="A1874" i="1"/>
  <c r="B1874" i="1"/>
  <c r="C1874" i="1"/>
  <c r="J1874" i="1"/>
  <c r="K1874" i="1"/>
  <c r="M1874" i="1"/>
  <c r="AB1874" i="1"/>
  <c r="AF1874" i="1"/>
  <c r="AG1874" i="1"/>
  <c r="AI1874" i="1"/>
  <c r="AJ1874" i="1"/>
  <c r="AL1874" i="1"/>
  <c r="AM1874" i="1"/>
  <c r="AQ1874" i="1"/>
  <c r="AS1874" i="1"/>
  <c r="A1875" i="1"/>
  <c r="B1875" i="1"/>
  <c r="C1875" i="1"/>
  <c r="J1875" i="1"/>
  <c r="K1875" i="1"/>
  <c r="M1875" i="1"/>
  <c r="AB1875" i="1"/>
  <c r="AF1875" i="1"/>
  <c r="AG1875" i="1"/>
  <c r="AI1875" i="1"/>
  <c r="AJ1875" i="1"/>
  <c r="AL1875" i="1"/>
  <c r="AM1875" i="1"/>
  <c r="AQ1875" i="1"/>
  <c r="AS1875" i="1"/>
  <c r="A1876" i="1"/>
  <c r="B1876" i="1"/>
  <c r="C1876" i="1"/>
  <c r="J1876" i="1"/>
  <c r="K1876" i="1"/>
  <c r="M1876" i="1"/>
  <c r="AB1876" i="1"/>
  <c r="AF1876" i="1"/>
  <c r="AG1876" i="1"/>
  <c r="AI1876" i="1"/>
  <c r="AJ1876" i="1"/>
  <c r="AL1876" i="1"/>
  <c r="AM1876" i="1"/>
  <c r="AQ1876" i="1"/>
  <c r="AS1876" i="1"/>
  <c r="A1877" i="1"/>
  <c r="B1877" i="1"/>
  <c r="C1877" i="1"/>
  <c r="J1877" i="1"/>
  <c r="K1877" i="1"/>
  <c r="M1877" i="1"/>
  <c r="AB1877" i="1"/>
  <c r="AF1877" i="1"/>
  <c r="AG1877" i="1"/>
  <c r="AI1877" i="1"/>
  <c r="AJ1877" i="1"/>
  <c r="AL1877" i="1"/>
  <c r="AM1877" i="1"/>
  <c r="AQ1877" i="1"/>
  <c r="AS1877" i="1"/>
  <c r="A1878" i="1"/>
  <c r="B1878" i="1"/>
  <c r="C1878" i="1"/>
  <c r="J1878" i="1"/>
  <c r="K1878" i="1"/>
  <c r="M1878" i="1"/>
  <c r="AB1878" i="1"/>
  <c r="AF1878" i="1"/>
  <c r="AG1878" i="1"/>
  <c r="AI1878" i="1"/>
  <c r="AJ1878" i="1"/>
  <c r="AL1878" i="1"/>
  <c r="AM1878" i="1"/>
  <c r="AQ1878" i="1"/>
  <c r="AS1878" i="1"/>
  <c r="A1879" i="1"/>
  <c r="B1879" i="1"/>
  <c r="C1879" i="1"/>
  <c r="J1879" i="1"/>
  <c r="K1879" i="1"/>
  <c r="M1879" i="1"/>
  <c r="AB1879" i="1"/>
  <c r="AF1879" i="1"/>
  <c r="AG1879" i="1"/>
  <c r="AI1879" i="1"/>
  <c r="AJ1879" i="1"/>
  <c r="AL1879" i="1"/>
  <c r="AM1879" i="1"/>
  <c r="AQ1879" i="1"/>
  <c r="AS1879" i="1"/>
  <c r="A1880" i="1"/>
  <c r="B1880" i="1"/>
  <c r="C1880" i="1"/>
  <c r="J1880" i="1"/>
  <c r="K1880" i="1"/>
  <c r="M1880" i="1"/>
  <c r="AB1880" i="1"/>
  <c r="AF1880" i="1"/>
  <c r="AG1880" i="1"/>
  <c r="AI1880" i="1"/>
  <c r="AJ1880" i="1"/>
  <c r="AL1880" i="1"/>
  <c r="AM1880" i="1"/>
  <c r="AQ1880" i="1"/>
  <c r="AS1880" i="1"/>
  <c r="A1881" i="1"/>
  <c r="B1881" i="1"/>
  <c r="C1881" i="1"/>
  <c r="J1881" i="1"/>
  <c r="K1881" i="1"/>
  <c r="M1881" i="1"/>
  <c r="AB1881" i="1"/>
  <c r="AF1881" i="1"/>
  <c r="AG1881" i="1"/>
  <c r="AI1881" i="1"/>
  <c r="AJ1881" i="1"/>
  <c r="AL1881" i="1"/>
  <c r="AM1881" i="1"/>
  <c r="AQ1881" i="1"/>
  <c r="AS1881" i="1"/>
  <c r="A1882" i="1"/>
  <c r="B1882" i="1"/>
  <c r="C1882" i="1"/>
  <c r="J1882" i="1"/>
  <c r="K1882" i="1"/>
  <c r="M1882" i="1"/>
  <c r="AB1882" i="1"/>
  <c r="AF1882" i="1"/>
  <c r="AG1882" i="1"/>
  <c r="AI1882" i="1"/>
  <c r="AJ1882" i="1"/>
  <c r="AL1882" i="1"/>
  <c r="AM1882" i="1"/>
  <c r="AQ1882" i="1"/>
  <c r="AS1882" i="1"/>
  <c r="A1883" i="1"/>
  <c r="B1883" i="1"/>
  <c r="C1883" i="1"/>
  <c r="J1883" i="1"/>
  <c r="K1883" i="1"/>
  <c r="M1883" i="1"/>
  <c r="AB1883" i="1"/>
  <c r="AF1883" i="1"/>
  <c r="AG1883" i="1"/>
  <c r="AI1883" i="1"/>
  <c r="AJ1883" i="1"/>
  <c r="AL1883" i="1"/>
  <c r="AM1883" i="1"/>
  <c r="AQ1883" i="1"/>
  <c r="AS1883" i="1"/>
  <c r="A1884" i="1"/>
  <c r="B1884" i="1"/>
  <c r="C1884" i="1"/>
  <c r="J1884" i="1"/>
  <c r="K1884" i="1"/>
  <c r="M1884" i="1"/>
  <c r="AB1884" i="1"/>
  <c r="AF1884" i="1"/>
  <c r="AG1884" i="1"/>
  <c r="AI1884" i="1"/>
  <c r="AJ1884" i="1"/>
  <c r="AL1884" i="1"/>
  <c r="AM1884" i="1"/>
  <c r="AQ1884" i="1"/>
  <c r="AS1884" i="1"/>
  <c r="A1885" i="1"/>
  <c r="B1885" i="1"/>
  <c r="C1885" i="1"/>
  <c r="J1885" i="1"/>
  <c r="K1885" i="1"/>
  <c r="M1885" i="1"/>
  <c r="AB1885" i="1"/>
  <c r="AF1885" i="1"/>
  <c r="AG1885" i="1"/>
  <c r="AI1885" i="1"/>
  <c r="AJ1885" i="1"/>
  <c r="AL1885" i="1"/>
  <c r="AM1885" i="1"/>
  <c r="AQ1885" i="1"/>
  <c r="AS1885" i="1"/>
  <c r="A1886" i="1"/>
  <c r="B1886" i="1"/>
  <c r="C1886" i="1"/>
  <c r="J1886" i="1"/>
  <c r="K1886" i="1"/>
  <c r="M1886" i="1"/>
  <c r="AB1886" i="1"/>
  <c r="AF1886" i="1"/>
  <c r="AG1886" i="1"/>
  <c r="AI1886" i="1"/>
  <c r="AJ1886" i="1"/>
  <c r="AL1886" i="1"/>
  <c r="AM1886" i="1"/>
  <c r="AQ1886" i="1"/>
  <c r="AS1886" i="1"/>
  <c r="A1887" i="1"/>
  <c r="B1887" i="1"/>
  <c r="C1887" i="1"/>
  <c r="J1887" i="1"/>
  <c r="K1887" i="1"/>
  <c r="M1887" i="1"/>
  <c r="AB1887" i="1"/>
  <c r="AF1887" i="1"/>
  <c r="AG1887" i="1"/>
  <c r="AI1887" i="1"/>
  <c r="AJ1887" i="1"/>
  <c r="AL1887" i="1"/>
  <c r="AM1887" i="1"/>
  <c r="AQ1887" i="1"/>
  <c r="AS1887" i="1"/>
  <c r="A1888" i="1"/>
  <c r="B1888" i="1"/>
  <c r="C1888" i="1"/>
  <c r="J1888" i="1"/>
  <c r="K1888" i="1"/>
  <c r="M1888" i="1"/>
  <c r="AB1888" i="1"/>
  <c r="AF1888" i="1"/>
  <c r="AG1888" i="1"/>
  <c r="AI1888" i="1"/>
  <c r="AJ1888" i="1"/>
  <c r="AL1888" i="1"/>
  <c r="AM1888" i="1"/>
  <c r="AQ1888" i="1"/>
  <c r="AS1888" i="1"/>
  <c r="A1889" i="1"/>
  <c r="B1889" i="1"/>
  <c r="C1889" i="1"/>
  <c r="J1889" i="1"/>
  <c r="K1889" i="1"/>
  <c r="M1889" i="1"/>
  <c r="AB1889" i="1"/>
  <c r="AF1889" i="1"/>
  <c r="AG1889" i="1"/>
  <c r="AI1889" i="1"/>
  <c r="AJ1889" i="1"/>
  <c r="AL1889" i="1"/>
  <c r="AM1889" i="1"/>
  <c r="AQ1889" i="1"/>
  <c r="AS1889" i="1"/>
  <c r="A1890" i="1"/>
  <c r="B1890" i="1"/>
  <c r="C1890" i="1"/>
  <c r="J1890" i="1"/>
  <c r="K1890" i="1"/>
  <c r="M1890" i="1"/>
  <c r="AB1890" i="1"/>
  <c r="AF1890" i="1"/>
  <c r="AG1890" i="1"/>
  <c r="AI1890" i="1"/>
  <c r="AJ1890" i="1"/>
  <c r="AL1890" i="1"/>
  <c r="AM1890" i="1"/>
  <c r="AQ1890" i="1"/>
  <c r="AS1890" i="1"/>
  <c r="A1891" i="1"/>
  <c r="B1891" i="1"/>
  <c r="C1891" i="1"/>
  <c r="J1891" i="1"/>
  <c r="K1891" i="1"/>
  <c r="M1891" i="1"/>
  <c r="AB1891" i="1"/>
  <c r="AF1891" i="1"/>
  <c r="AG1891" i="1"/>
  <c r="AI1891" i="1"/>
  <c r="AJ1891" i="1"/>
  <c r="AL1891" i="1"/>
  <c r="AM1891" i="1"/>
  <c r="AQ1891" i="1"/>
  <c r="AS1891" i="1"/>
  <c r="A1892" i="1"/>
  <c r="B1892" i="1"/>
  <c r="C1892" i="1"/>
  <c r="J1892" i="1"/>
  <c r="K1892" i="1"/>
  <c r="M1892" i="1"/>
  <c r="AB1892" i="1"/>
  <c r="AF1892" i="1"/>
  <c r="AG1892" i="1"/>
  <c r="AI1892" i="1"/>
  <c r="AJ1892" i="1"/>
  <c r="AL1892" i="1"/>
  <c r="AM1892" i="1"/>
  <c r="AQ1892" i="1"/>
  <c r="AS1892" i="1"/>
  <c r="A1893" i="1"/>
  <c r="B1893" i="1"/>
  <c r="C1893" i="1"/>
  <c r="J1893" i="1"/>
  <c r="K1893" i="1"/>
  <c r="M1893" i="1"/>
  <c r="AB1893" i="1"/>
  <c r="AF1893" i="1"/>
  <c r="AG1893" i="1"/>
  <c r="AI1893" i="1"/>
  <c r="AJ1893" i="1"/>
  <c r="AL1893" i="1"/>
  <c r="AM1893" i="1"/>
  <c r="AQ1893" i="1"/>
  <c r="AS1893" i="1"/>
  <c r="A1894" i="1"/>
  <c r="B1894" i="1"/>
  <c r="C1894" i="1"/>
  <c r="J1894" i="1"/>
  <c r="K1894" i="1"/>
  <c r="M1894" i="1"/>
  <c r="AB1894" i="1"/>
  <c r="AF1894" i="1"/>
  <c r="AG1894" i="1"/>
  <c r="AI1894" i="1"/>
  <c r="AJ1894" i="1"/>
  <c r="AL1894" i="1"/>
  <c r="AM1894" i="1"/>
  <c r="AQ1894" i="1"/>
  <c r="AS1894" i="1"/>
  <c r="A1895" i="1"/>
  <c r="B1895" i="1"/>
  <c r="C1895" i="1"/>
  <c r="J1895" i="1"/>
  <c r="K1895" i="1"/>
  <c r="M1895" i="1"/>
  <c r="AB1895" i="1"/>
  <c r="AF1895" i="1"/>
  <c r="AG1895" i="1"/>
  <c r="AI1895" i="1"/>
  <c r="AJ1895" i="1"/>
  <c r="AL1895" i="1"/>
  <c r="AM1895" i="1"/>
  <c r="AQ1895" i="1"/>
  <c r="AS1895" i="1"/>
  <c r="A1896" i="1"/>
  <c r="B1896" i="1"/>
  <c r="C1896" i="1"/>
  <c r="J1896" i="1"/>
  <c r="K1896" i="1"/>
  <c r="M1896" i="1"/>
  <c r="AB1896" i="1"/>
  <c r="AF1896" i="1"/>
  <c r="AG1896" i="1"/>
  <c r="AI1896" i="1"/>
  <c r="AJ1896" i="1"/>
  <c r="AL1896" i="1"/>
  <c r="AM1896" i="1"/>
  <c r="AQ1896" i="1"/>
  <c r="AS1896" i="1"/>
  <c r="A1897" i="1"/>
  <c r="B1897" i="1"/>
  <c r="C1897" i="1"/>
  <c r="J1897" i="1"/>
  <c r="K1897" i="1"/>
  <c r="M1897" i="1"/>
  <c r="AB1897" i="1"/>
  <c r="AF1897" i="1"/>
  <c r="AG1897" i="1"/>
  <c r="AI1897" i="1"/>
  <c r="AJ1897" i="1"/>
  <c r="AL1897" i="1"/>
  <c r="AM1897" i="1"/>
  <c r="AQ1897" i="1"/>
  <c r="AS1897" i="1"/>
  <c r="A1898" i="1"/>
  <c r="B1898" i="1"/>
  <c r="C1898" i="1"/>
  <c r="J1898" i="1"/>
  <c r="K1898" i="1"/>
  <c r="M1898" i="1"/>
  <c r="AB1898" i="1"/>
  <c r="AF1898" i="1"/>
  <c r="AG1898" i="1"/>
  <c r="AI1898" i="1"/>
  <c r="AJ1898" i="1"/>
  <c r="AL1898" i="1"/>
  <c r="AM1898" i="1"/>
  <c r="AQ1898" i="1"/>
  <c r="AS1898" i="1"/>
  <c r="A1899" i="1"/>
  <c r="B1899" i="1"/>
  <c r="C1899" i="1"/>
  <c r="J1899" i="1"/>
  <c r="K1899" i="1"/>
  <c r="M1899" i="1"/>
  <c r="AB1899" i="1"/>
  <c r="AF1899" i="1"/>
  <c r="AG1899" i="1"/>
  <c r="AI1899" i="1"/>
  <c r="AJ1899" i="1"/>
  <c r="AL1899" i="1"/>
  <c r="AM1899" i="1"/>
  <c r="AQ1899" i="1"/>
  <c r="AS1899" i="1"/>
  <c r="A1900" i="1"/>
  <c r="B1900" i="1"/>
  <c r="C1900" i="1"/>
  <c r="J1900" i="1"/>
  <c r="K1900" i="1"/>
  <c r="M1900" i="1"/>
  <c r="AB1900" i="1"/>
  <c r="AF1900" i="1"/>
  <c r="AG1900" i="1"/>
  <c r="AI1900" i="1"/>
  <c r="AJ1900" i="1"/>
  <c r="AL1900" i="1"/>
  <c r="AM1900" i="1"/>
  <c r="AQ1900" i="1"/>
  <c r="AS1900" i="1"/>
  <c r="A1901" i="1"/>
  <c r="B1901" i="1"/>
  <c r="C1901" i="1"/>
  <c r="J1901" i="1"/>
  <c r="K1901" i="1"/>
  <c r="M1901" i="1"/>
  <c r="AB1901" i="1"/>
  <c r="AF1901" i="1"/>
  <c r="AG1901" i="1"/>
  <c r="AI1901" i="1"/>
  <c r="AJ1901" i="1"/>
  <c r="AL1901" i="1"/>
  <c r="AM1901" i="1"/>
  <c r="AQ1901" i="1"/>
  <c r="AS1901" i="1"/>
  <c r="A1902" i="1"/>
  <c r="B1902" i="1"/>
  <c r="C1902" i="1"/>
  <c r="J1902" i="1"/>
  <c r="K1902" i="1"/>
  <c r="M1902" i="1"/>
  <c r="AB1902" i="1"/>
  <c r="AF1902" i="1"/>
  <c r="AG1902" i="1"/>
  <c r="AI1902" i="1"/>
  <c r="AJ1902" i="1"/>
  <c r="AL1902" i="1"/>
  <c r="AM1902" i="1"/>
  <c r="AQ1902" i="1"/>
  <c r="AS1902" i="1"/>
  <c r="A1903" i="1"/>
  <c r="B1903" i="1"/>
  <c r="C1903" i="1"/>
  <c r="J1903" i="1"/>
  <c r="K1903" i="1"/>
  <c r="M1903" i="1"/>
  <c r="AB1903" i="1"/>
  <c r="AF1903" i="1"/>
  <c r="AG1903" i="1"/>
  <c r="AI1903" i="1"/>
  <c r="AJ1903" i="1"/>
  <c r="AL1903" i="1"/>
  <c r="AM1903" i="1"/>
  <c r="AQ1903" i="1"/>
  <c r="AS1903" i="1"/>
  <c r="A1904" i="1"/>
  <c r="B1904" i="1"/>
  <c r="C1904" i="1"/>
  <c r="J1904" i="1"/>
  <c r="K1904" i="1"/>
  <c r="M1904" i="1"/>
  <c r="AB1904" i="1"/>
  <c r="AF1904" i="1"/>
  <c r="AG1904" i="1"/>
  <c r="AI1904" i="1"/>
  <c r="AJ1904" i="1"/>
  <c r="AL1904" i="1"/>
  <c r="AM1904" i="1"/>
  <c r="AQ1904" i="1"/>
  <c r="AS1904" i="1"/>
  <c r="A1905" i="1"/>
  <c r="B1905" i="1"/>
  <c r="C1905" i="1"/>
  <c r="J1905" i="1"/>
  <c r="K1905" i="1"/>
  <c r="M1905" i="1"/>
  <c r="AB1905" i="1"/>
  <c r="AF1905" i="1"/>
  <c r="AG1905" i="1"/>
  <c r="AI1905" i="1"/>
  <c r="AJ1905" i="1"/>
  <c r="AL1905" i="1"/>
  <c r="AM1905" i="1"/>
  <c r="AQ1905" i="1"/>
  <c r="AS1905" i="1"/>
  <c r="A1906" i="1"/>
  <c r="B1906" i="1"/>
  <c r="C1906" i="1"/>
  <c r="J1906" i="1"/>
  <c r="K1906" i="1"/>
  <c r="M1906" i="1"/>
  <c r="AF1906" i="1"/>
  <c r="AG1906" i="1"/>
  <c r="AI1906" i="1"/>
  <c r="AJ1906" i="1"/>
  <c r="AL1906" i="1"/>
  <c r="AM1906" i="1"/>
  <c r="AQ1906" i="1"/>
  <c r="AS1906" i="1"/>
  <c r="A1907" i="1"/>
  <c r="B1907" i="1"/>
  <c r="C1907" i="1"/>
  <c r="J1907" i="1"/>
  <c r="K1907" i="1"/>
  <c r="M1907" i="1"/>
  <c r="AB1907" i="1"/>
  <c r="AF1907" i="1"/>
  <c r="AG1907" i="1"/>
  <c r="AI1907" i="1"/>
  <c r="AJ1907" i="1"/>
  <c r="AL1907" i="1"/>
  <c r="AM1907" i="1"/>
  <c r="AQ1907" i="1"/>
  <c r="AS1907" i="1"/>
  <c r="A1908" i="1"/>
  <c r="B1908" i="1"/>
  <c r="C1908" i="1"/>
  <c r="J1908" i="1"/>
  <c r="K1908" i="1"/>
  <c r="M1908" i="1"/>
  <c r="AB1908" i="1"/>
  <c r="AF1908" i="1"/>
  <c r="AG1908" i="1"/>
  <c r="AI1908" i="1"/>
  <c r="AJ1908" i="1"/>
  <c r="AL1908" i="1"/>
  <c r="AM1908" i="1"/>
  <c r="AQ1908" i="1"/>
  <c r="AS1908" i="1"/>
  <c r="A1909" i="1"/>
  <c r="B1909" i="1"/>
  <c r="C1909" i="1"/>
  <c r="J1909" i="1"/>
  <c r="K1909" i="1"/>
  <c r="M1909" i="1"/>
  <c r="AB1909" i="1"/>
  <c r="AF1909" i="1"/>
  <c r="AG1909" i="1"/>
  <c r="AI1909" i="1"/>
  <c r="AJ1909" i="1"/>
  <c r="AL1909" i="1"/>
  <c r="AM1909" i="1"/>
  <c r="AQ1909" i="1"/>
  <c r="AS1909" i="1"/>
  <c r="A1910" i="1"/>
  <c r="B1910" i="1"/>
  <c r="C1910" i="1"/>
  <c r="J1910" i="1"/>
  <c r="K1910" i="1"/>
  <c r="M1910" i="1"/>
  <c r="AB1910" i="1"/>
  <c r="AF1910" i="1"/>
  <c r="AG1910" i="1"/>
  <c r="AI1910" i="1"/>
  <c r="AJ1910" i="1"/>
  <c r="AL1910" i="1"/>
  <c r="AM1910" i="1"/>
  <c r="AQ1910" i="1"/>
  <c r="AS1910" i="1"/>
  <c r="A1911" i="1"/>
  <c r="B1911" i="1"/>
  <c r="C1911" i="1"/>
  <c r="J1911" i="1"/>
  <c r="K1911" i="1"/>
  <c r="M1911" i="1"/>
  <c r="AB1911" i="1"/>
  <c r="AF1911" i="1"/>
  <c r="AG1911" i="1"/>
  <c r="AI1911" i="1"/>
  <c r="AJ1911" i="1"/>
  <c r="AL1911" i="1"/>
  <c r="AM1911" i="1"/>
  <c r="AQ1911" i="1"/>
  <c r="AS1911" i="1"/>
  <c r="A1912" i="1"/>
  <c r="B1912" i="1"/>
  <c r="C1912" i="1"/>
  <c r="J1912" i="1"/>
  <c r="K1912" i="1"/>
  <c r="M1912" i="1"/>
  <c r="AB1912" i="1"/>
  <c r="AF1912" i="1"/>
  <c r="AG1912" i="1"/>
  <c r="AI1912" i="1"/>
  <c r="AJ1912" i="1"/>
  <c r="AL1912" i="1"/>
  <c r="AM1912" i="1"/>
  <c r="AQ1912" i="1"/>
  <c r="AS1912" i="1"/>
  <c r="A1913" i="1"/>
  <c r="B1913" i="1"/>
  <c r="C1913" i="1"/>
  <c r="J1913" i="1"/>
  <c r="K1913" i="1"/>
  <c r="M1913" i="1"/>
  <c r="AB1913" i="1"/>
  <c r="AF1913" i="1"/>
  <c r="AG1913" i="1"/>
  <c r="AI1913" i="1"/>
  <c r="AJ1913" i="1"/>
  <c r="AL1913" i="1"/>
  <c r="AM1913" i="1"/>
  <c r="AQ1913" i="1"/>
  <c r="AS1913" i="1"/>
  <c r="A1914" i="1"/>
  <c r="B1914" i="1"/>
  <c r="C1914" i="1"/>
  <c r="J1914" i="1"/>
  <c r="K1914" i="1"/>
  <c r="M1914" i="1"/>
  <c r="AB1914" i="1"/>
  <c r="AF1914" i="1"/>
  <c r="AG1914" i="1"/>
  <c r="AI1914" i="1"/>
  <c r="AJ1914" i="1"/>
  <c r="AL1914" i="1"/>
  <c r="AM1914" i="1"/>
  <c r="AQ1914" i="1"/>
  <c r="AS1914" i="1"/>
  <c r="A1915" i="1"/>
  <c r="B1915" i="1"/>
  <c r="C1915" i="1"/>
  <c r="J1915" i="1"/>
  <c r="K1915" i="1"/>
  <c r="M1915" i="1"/>
  <c r="AB1915" i="1"/>
  <c r="AF1915" i="1"/>
  <c r="AG1915" i="1"/>
  <c r="AI1915" i="1"/>
  <c r="AJ1915" i="1"/>
  <c r="AL1915" i="1"/>
  <c r="AM1915" i="1"/>
  <c r="AQ1915" i="1"/>
  <c r="AS1915" i="1"/>
  <c r="A1916" i="1"/>
  <c r="B1916" i="1"/>
  <c r="C1916" i="1"/>
  <c r="J1916" i="1"/>
  <c r="K1916" i="1"/>
  <c r="M1916" i="1"/>
  <c r="AB1916" i="1"/>
  <c r="AF1916" i="1"/>
  <c r="AG1916" i="1"/>
  <c r="AI1916" i="1"/>
  <c r="AJ1916" i="1"/>
  <c r="AL1916" i="1"/>
  <c r="AM1916" i="1"/>
  <c r="AQ1916" i="1"/>
  <c r="AS1916" i="1"/>
  <c r="A1917" i="1"/>
  <c r="B1917" i="1"/>
  <c r="C1917" i="1"/>
  <c r="J1917" i="1"/>
  <c r="K1917" i="1"/>
  <c r="M1917" i="1"/>
  <c r="AB1917" i="1"/>
  <c r="AF1917" i="1"/>
  <c r="AG1917" i="1"/>
  <c r="AI1917" i="1"/>
  <c r="AJ1917" i="1"/>
  <c r="AL1917" i="1"/>
  <c r="AM1917" i="1"/>
  <c r="AQ1917" i="1"/>
  <c r="AS1917" i="1"/>
  <c r="A1918" i="1"/>
  <c r="B1918" i="1"/>
  <c r="C1918" i="1"/>
  <c r="J1918" i="1"/>
  <c r="K1918" i="1"/>
  <c r="M1918" i="1"/>
  <c r="AB1918" i="1"/>
  <c r="AF1918" i="1"/>
  <c r="AG1918" i="1"/>
  <c r="AI1918" i="1"/>
  <c r="AJ1918" i="1"/>
  <c r="AL1918" i="1"/>
  <c r="AM1918" i="1"/>
  <c r="AQ1918" i="1"/>
  <c r="AS1918" i="1"/>
  <c r="A1919" i="1"/>
  <c r="B1919" i="1"/>
  <c r="C1919" i="1"/>
  <c r="J1919" i="1"/>
  <c r="K1919" i="1"/>
  <c r="M1919" i="1"/>
  <c r="AB1919" i="1"/>
  <c r="AF1919" i="1"/>
  <c r="AG1919" i="1"/>
  <c r="AI1919" i="1"/>
  <c r="AJ1919" i="1"/>
  <c r="AL1919" i="1"/>
  <c r="AM1919" i="1"/>
  <c r="AQ1919" i="1"/>
  <c r="AS1919" i="1"/>
  <c r="A1920" i="1"/>
  <c r="B1920" i="1"/>
  <c r="C1920" i="1"/>
  <c r="AB1920" i="1"/>
  <c r="AF1920" i="1"/>
  <c r="AG1920" i="1"/>
  <c r="AI1920" i="1"/>
  <c r="AJ1920" i="1"/>
  <c r="AL1920" i="1"/>
  <c r="AM1920" i="1"/>
  <c r="AQ1920" i="1"/>
  <c r="AS1920" i="1"/>
  <c r="A1921" i="1"/>
  <c r="B1921" i="1"/>
  <c r="C1921" i="1"/>
  <c r="AB1921" i="1"/>
  <c r="AF1921" i="1"/>
  <c r="AG1921" i="1"/>
  <c r="AI1921" i="1"/>
  <c r="AJ1921" i="1"/>
  <c r="AL1921" i="1"/>
  <c r="AM1921" i="1"/>
  <c r="AQ1921" i="1"/>
  <c r="AS1921" i="1"/>
  <c r="A1922" i="1"/>
  <c r="B1922" i="1"/>
  <c r="C1922" i="1"/>
  <c r="AB1922" i="1"/>
  <c r="AF1922" i="1"/>
  <c r="AG1922" i="1"/>
  <c r="AI1922" i="1"/>
  <c r="AJ1922" i="1"/>
  <c r="AL1922" i="1"/>
  <c r="AM1922" i="1"/>
  <c r="AQ1922" i="1"/>
  <c r="AS1922" i="1"/>
  <c r="A1923" i="1"/>
  <c r="B1923" i="1"/>
  <c r="C1923" i="1"/>
  <c r="AB1923" i="1"/>
  <c r="AF1923" i="1"/>
  <c r="AG1923" i="1"/>
  <c r="AI1923" i="1"/>
  <c r="AJ1923" i="1"/>
  <c r="AL1923" i="1"/>
  <c r="AM1923" i="1"/>
  <c r="AQ1923" i="1"/>
  <c r="AS1923" i="1"/>
  <c r="A1924" i="1"/>
  <c r="B1924" i="1"/>
  <c r="C1924" i="1"/>
  <c r="AB1924" i="1"/>
  <c r="AF1924" i="1"/>
  <c r="AG1924" i="1"/>
  <c r="AI1924" i="1"/>
  <c r="AJ1924" i="1"/>
  <c r="AL1924" i="1"/>
  <c r="AM1924" i="1"/>
  <c r="AQ1924" i="1"/>
  <c r="AS1924" i="1"/>
  <c r="A1925" i="1"/>
  <c r="B1925" i="1"/>
  <c r="C1925" i="1"/>
  <c r="AB1925" i="1"/>
  <c r="AF1925" i="1"/>
  <c r="AG1925" i="1"/>
  <c r="AI1925" i="1"/>
  <c r="AJ1925" i="1"/>
  <c r="AL1925" i="1"/>
  <c r="AM1925" i="1"/>
  <c r="AQ1925" i="1"/>
  <c r="AS1925" i="1"/>
  <c r="A1926" i="1"/>
  <c r="B1926" i="1"/>
  <c r="C1926" i="1"/>
  <c r="AB1926" i="1"/>
  <c r="AF1926" i="1"/>
  <c r="AG1926" i="1"/>
  <c r="AI1926" i="1"/>
  <c r="AJ1926" i="1"/>
  <c r="AL1926" i="1"/>
  <c r="AM1926" i="1"/>
  <c r="AQ1926" i="1"/>
  <c r="AS1926" i="1"/>
  <c r="A1927" i="1"/>
  <c r="B1927" i="1"/>
  <c r="C1927" i="1"/>
  <c r="AB1927" i="1"/>
  <c r="AF1927" i="1"/>
  <c r="AG1927" i="1"/>
  <c r="AI1927" i="1"/>
  <c r="AJ1927" i="1"/>
  <c r="AL1927" i="1"/>
  <c r="AM1927" i="1"/>
  <c r="AQ1927" i="1"/>
  <c r="AS1927" i="1"/>
  <c r="A1928" i="1"/>
  <c r="B1928" i="1"/>
  <c r="C1928" i="1"/>
  <c r="AB1928" i="1"/>
  <c r="AF1928" i="1"/>
  <c r="AG1928" i="1"/>
  <c r="AI1928" i="1"/>
  <c r="AJ1928" i="1"/>
  <c r="AL1928" i="1"/>
  <c r="AM1928" i="1"/>
  <c r="AQ1928" i="1"/>
  <c r="AS1928" i="1"/>
  <c r="A1929" i="1"/>
  <c r="B1929" i="1"/>
  <c r="C1929" i="1"/>
  <c r="AB1929" i="1"/>
  <c r="AF1929" i="1"/>
  <c r="AG1929" i="1"/>
  <c r="AI1929" i="1"/>
  <c r="AJ1929" i="1"/>
  <c r="AL1929" i="1"/>
  <c r="AM1929" i="1"/>
  <c r="AQ1929" i="1"/>
  <c r="AS1929" i="1"/>
  <c r="A1930" i="1"/>
  <c r="B1930" i="1"/>
  <c r="C1930" i="1"/>
  <c r="AB1930" i="1"/>
  <c r="AF1930" i="1"/>
  <c r="AG1930" i="1"/>
  <c r="AI1930" i="1"/>
  <c r="AJ1930" i="1"/>
  <c r="AL1930" i="1"/>
  <c r="AM1930" i="1"/>
  <c r="AQ1930" i="1"/>
  <c r="AS1930" i="1"/>
  <c r="A1931" i="1"/>
  <c r="B1931" i="1"/>
  <c r="C1931" i="1"/>
  <c r="J1931" i="1"/>
  <c r="K1931" i="1"/>
  <c r="M1931" i="1"/>
  <c r="AB1931" i="1"/>
  <c r="AF1931" i="1"/>
  <c r="AG1931" i="1"/>
  <c r="AI1931" i="1"/>
  <c r="AJ1931" i="1"/>
  <c r="AL1931" i="1"/>
  <c r="AM1931" i="1"/>
  <c r="AQ1931" i="1"/>
  <c r="AS1931" i="1"/>
  <c r="A1932" i="1"/>
  <c r="B1932" i="1"/>
  <c r="C1932" i="1"/>
  <c r="J1932" i="1"/>
  <c r="K1932" i="1"/>
  <c r="M1932" i="1"/>
  <c r="AB1932" i="1"/>
  <c r="AF1932" i="1"/>
  <c r="AG1932" i="1"/>
  <c r="AI1932" i="1"/>
  <c r="AJ1932" i="1"/>
  <c r="AL1932" i="1"/>
  <c r="AM1932" i="1"/>
  <c r="AQ1932" i="1"/>
  <c r="AS1932" i="1"/>
  <c r="A1933" i="1"/>
  <c r="B1933" i="1"/>
  <c r="C1933" i="1"/>
  <c r="J1933" i="1"/>
  <c r="K1933" i="1"/>
  <c r="M1933" i="1"/>
  <c r="AB1933" i="1"/>
  <c r="AF1933" i="1"/>
  <c r="AG1933" i="1"/>
  <c r="AI1933" i="1"/>
  <c r="AJ1933" i="1"/>
  <c r="AL1933" i="1"/>
  <c r="AM1933" i="1"/>
  <c r="AQ1933" i="1"/>
  <c r="AS1933" i="1"/>
  <c r="A1934" i="1"/>
  <c r="B1934" i="1"/>
  <c r="C1934" i="1"/>
  <c r="J1934" i="1"/>
  <c r="K1934" i="1"/>
  <c r="M1934" i="1"/>
  <c r="AB1934" i="1"/>
  <c r="AF1934" i="1"/>
  <c r="AG1934" i="1"/>
  <c r="AI1934" i="1"/>
  <c r="AJ1934" i="1"/>
  <c r="AL1934" i="1"/>
  <c r="AM1934" i="1"/>
  <c r="AQ1934" i="1"/>
  <c r="AS1934" i="1"/>
  <c r="A1935" i="1"/>
  <c r="B1935" i="1"/>
  <c r="C1935" i="1"/>
  <c r="J1935" i="1"/>
  <c r="K1935" i="1"/>
  <c r="M1935" i="1"/>
  <c r="AB1935" i="1"/>
  <c r="AF1935" i="1"/>
  <c r="AG1935" i="1"/>
  <c r="AI1935" i="1"/>
  <c r="AJ1935" i="1"/>
  <c r="AL1935" i="1"/>
  <c r="AM1935" i="1"/>
  <c r="AQ1935" i="1"/>
  <c r="AS1935" i="1"/>
  <c r="A1936" i="1"/>
  <c r="B1936" i="1"/>
  <c r="C1936" i="1"/>
  <c r="J1936" i="1"/>
  <c r="K1936" i="1"/>
  <c r="M1936" i="1"/>
  <c r="AB1936" i="1"/>
  <c r="AF1936" i="1"/>
  <c r="AG1936" i="1"/>
  <c r="AI1936" i="1"/>
  <c r="AJ1936" i="1"/>
  <c r="AL1936" i="1"/>
  <c r="AM1936" i="1"/>
  <c r="AQ1936" i="1"/>
  <c r="AS1936" i="1"/>
  <c r="A1937" i="1"/>
  <c r="B1937" i="1"/>
  <c r="C1937" i="1"/>
  <c r="J1937" i="1"/>
  <c r="K1937" i="1"/>
  <c r="M1937" i="1"/>
  <c r="AB1937" i="1"/>
  <c r="AF1937" i="1"/>
  <c r="AG1937" i="1"/>
  <c r="AI1937" i="1"/>
  <c r="AJ1937" i="1"/>
  <c r="AL1937" i="1"/>
  <c r="AM1937" i="1"/>
  <c r="AQ1937" i="1"/>
  <c r="AS1937" i="1"/>
  <c r="A1938" i="1"/>
  <c r="B1938" i="1"/>
  <c r="C1938" i="1"/>
  <c r="J1938" i="1"/>
  <c r="K1938" i="1"/>
  <c r="M1938" i="1"/>
  <c r="AB1938" i="1"/>
  <c r="AF1938" i="1"/>
  <c r="AG1938" i="1"/>
  <c r="AI1938" i="1"/>
  <c r="AJ1938" i="1"/>
  <c r="AL1938" i="1"/>
  <c r="AM1938" i="1"/>
  <c r="AQ1938" i="1"/>
  <c r="AS1938" i="1"/>
  <c r="A1939" i="1"/>
  <c r="B1939" i="1"/>
  <c r="C1939" i="1"/>
  <c r="J1939" i="1"/>
  <c r="K1939" i="1"/>
  <c r="M1939" i="1"/>
  <c r="AB1939" i="1"/>
  <c r="AF1939" i="1"/>
  <c r="AG1939" i="1"/>
  <c r="AI1939" i="1"/>
  <c r="AJ1939" i="1"/>
  <c r="AL1939" i="1"/>
  <c r="AM1939" i="1"/>
  <c r="AQ1939" i="1"/>
  <c r="AS1939" i="1"/>
  <c r="A1940" i="1"/>
  <c r="B1940" i="1"/>
  <c r="C1940" i="1"/>
  <c r="J1940" i="1"/>
  <c r="K1940" i="1"/>
  <c r="M1940" i="1"/>
  <c r="AB1940" i="1"/>
  <c r="AF1940" i="1"/>
  <c r="AG1940" i="1"/>
  <c r="AI1940" i="1"/>
  <c r="AJ1940" i="1"/>
  <c r="AL1940" i="1"/>
  <c r="AM1940" i="1"/>
  <c r="AQ1940" i="1"/>
  <c r="AS1940" i="1"/>
  <c r="A1941" i="1"/>
  <c r="B1941" i="1"/>
  <c r="C1941" i="1"/>
  <c r="J1941" i="1"/>
  <c r="K1941" i="1"/>
  <c r="M1941" i="1"/>
  <c r="AB1941" i="1"/>
  <c r="AF1941" i="1"/>
  <c r="AG1941" i="1"/>
  <c r="AI1941" i="1"/>
  <c r="AJ1941" i="1"/>
  <c r="AL1941" i="1"/>
  <c r="AM1941" i="1"/>
  <c r="AQ1941" i="1"/>
  <c r="AS1941" i="1"/>
  <c r="A1942" i="1"/>
  <c r="B1942" i="1"/>
  <c r="C1942" i="1"/>
  <c r="J1942" i="1"/>
  <c r="K1942" i="1"/>
  <c r="M1942" i="1"/>
  <c r="AB1942" i="1"/>
  <c r="AF1942" i="1"/>
  <c r="AG1942" i="1"/>
  <c r="AI1942" i="1"/>
  <c r="AJ1942" i="1"/>
  <c r="AL1942" i="1"/>
  <c r="AM1942" i="1"/>
  <c r="AQ1942" i="1"/>
  <c r="AS1942" i="1"/>
  <c r="A1943" i="1"/>
  <c r="B1943" i="1"/>
  <c r="C1943" i="1"/>
  <c r="J1943" i="1"/>
  <c r="K1943" i="1"/>
  <c r="M1943" i="1"/>
  <c r="AB1943" i="1"/>
  <c r="AF1943" i="1"/>
  <c r="AG1943" i="1"/>
  <c r="AI1943" i="1"/>
  <c r="AJ1943" i="1"/>
  <c r="AL1943" i="1"/>
  <c r="AM1943" i="1"/>
  <c r="AQ1943" i="1"/>
  <c r="AS1943" i="1"/>
  <c r="A1944" i="1"/>
  <c r="B1944" i="1"/>
  <c r="C1944" i="1"/>
  <c r="J1944" i="1"/>
  <c r="K1944" i="1"/>
  <c r="M1944" i="1"/>
  <c r="AB1944" i="1"/>
  <c r="AF1944" i="1"/>
  <c r="AG1944" i="1"/>
  <c r="AI1944" i="1"/>
  <c r="AJ1944" i="1"/>
  <c r="AL1944" i="1"/>
  <c r="AM1944" i="1"/>
  <c r="AQ1944" i="1"/>
  <c r="AS1944" i="1"/>
  <c r="A1945" i="1"/>
  <c r="B1945" i="1"/>
  <c r="C1945" i="1"/>
  <c r="J1945" i="1"/>
  <c r="K1945" i="1"/>
  <c r="M1945" i="1"/>
  <c r="AB1945" i="1"/>
  <c r="AF1945" i="1"/>
  <c r="AG1945" i="1"/>
  <c r="AI1945" i="1"/>
  <c r="AJ1945" i="1"/>
  <c r="AL1945" i="1"/>
  <c r="AM1945" i="1"/>
  <c r="AQ1945" i="1"/>
  <c r="AS1945" i="1"/>
  <c r="A1946" i="1"/>
  <c r="B1946" i="1"/>
  <c r="C1946" i="1"/>
  <c r="J1946" i="1"/>
  <c r="K1946" i="1"/>
  <c r="M1946" i="1"/>
  <c r="AB1946" i="1"/>
  <c r="AF1946" i="1"/>
  <c r="AG1946" i="1"/>
  <c r="AI1946" i="1"/>
  <c r="AJ1946" i="1"/>
  <c r="AL1946" i="1"/>
  <c r="AM1946" i="1"/>
  <c r="AQ1946" i="1"/>
  <c r="AS1946" i="1"/>
  <c r="A1947" i="1"/>
  <c r="B1947" i="1"/>
  <c r="C1947" i="1"/>
  <c r="J1947" i="1"/>
  <c r="K1947" i="1"/>
  <c r="M1947" i="1"/>
  <c r="AB1947" i="1"/>
  <c r="AF1947" i="1"/>
  <c r="AG1947" i="1"/>
  <c r="AI1947" i="1"/>
  <c r="AJ1947" i="1"/>
  <c r="AL1947" i="1"/>
  <c r="AM1947" i="1"/>
  <c r="AQ1947" i="1"/>
  <c r="AS1947" i="1"/>
  <c r="A1948" i="1"/>
  <c r="B1948" i="1"/>
  <c r="C1948" i="1"/>
  <c r="J1948" i="1"/>
  <c r="K1948" i="1"/>
  <c r="M1948" i="1"/>
  <c r="AB1948" i="1"/>
  <c r="AF1948" i="1"/>
  <c r="AG1948" i="1"/>
  <c r="AI1948" i="1"/>
  <c r="AJ1948" i="1"/>
  <c r="AL1948" i="1"/>
  <c r="AM1948" i="1"/>
  <c r="AQ1948" i="1"/>
  <c r="AS1948" i="1"/>
  <c r="A1949" i="1"/>
  <c r="B1949" i="1"/>
  <c r="C1949" i="1"/>
  <c r="J1949" i="1"/>
  <c r="K1949" i="1"/>
  <c r="M1949" i="1"/>
  <c r="AB1949" i="1"/>
  <c r="AF1949" i="1"/>
  <c r="AG1949" i="1"/>
  <c r="AI1949" i="1"/>
  <c r="AJ1949" i="1"/>
  <c r="AL1949" i="1"/>
  <c r="AM1949" i="1"/>
  <c r="AQ1949" i="1"/>
  <c r="AS1949" i="1"/>
  <c r="A1950" i="1"/>
  <c r="B1950" i="1"/>
  <c r="C1950" i="1"/>
  <c r="J1950" i="1"/>
  <c r="K1950" i="1"/>
  <c r="M1950" i="1"/>
  <c r="AB1950" i="1"/>
  <c r="AF1950" i="1"/>
  <c r="AG1950" i="1"/>
  <c r="AI1950" i="1"/>
  <c r="AJ1950" i="1"/>
  <c r="AL1950" i="1"/>
  <c r="AM1950" i="1"/>
  <c r="AQ1950" i="1"/>
  <c r="AS1950" i="1"/>
  <c r="A1951" i="1"/>
  <c r="B1951" i="1"/>
  <c r="C1951" i="1"/>
  <c r="J1951" i="1"/>
  <c r="K1951" i="1"/>
  <c r="M1951" i="1"/>
  <c r="AB1951" i="1"/>
  <c r="AF1951" i="1"/>
  <c r="AG1951" i="1"/>
  <c r="AI1951" i="1"/>
  <c r="AJ1951" i="1"/>
  <c r="AL1951" i="1"/>
  <c r="AM1951" i="1"/>
  <c r="AQ1951" i="1"/>
  <c r="AS1951" i="1"/>
  <c r="A1952" i="1"/>
  <c r="B1952" i="1"/>
  <c r="C1952" i="1"/>
  <c r="J1952" i="1"/>
  <c r="K1952" i="1"/>
  <c r="M1952" i="1"/>
  <c r="AB1952" i="1"/>
  <c r="AF1952" i="1"/>
  <c r="AG1952" i="1"/>
  <c r="AI1952" i="1"/>
  <c r="AJ1952" i="1"/>
  <c r="AL1952" i="1"/>
  <c r="AM1952" i="1"/>
  <c r="AQ1952" i="1"/>
  <c r="AS1952" i="1"/>
  <c r="A1953" i="1"/>
  <c r="B1953" i="1"/>
  <c r="C1953" i="1"/>
  <c r="J1953" i="1"/>
  <c r="K1953" i="1"/>
  <c r="M1953" i="1"/>
  <c r="AB1953" i="1"/>
  <c r="AF1953" i="1"/>
  <c r="AG1953" i="1"/>
  <c r="AI1953" i="1"/>
  <c r="AJ1953" i="1"/>
  <c r="AL1953" i="1"/>
  <c r="AM1953" i="1"/>
  <c r="AQ1953" i="1"/>
  <c r="AS1953" i="1"/>
  <c r="A1954" i="1"/>
  <c r="B1954" i="1"/>
  <c r="C1954" i="1"/>
  <c r="J1954" i="1"/>
  <c r="K1954" i="1"/>
  <c r="M1954" i="1"/>
  <c r="AB1954" i="1"/>
  <c r="AF1954" i="1"/>
  <c r="AG1954" i="1"/>
  <c r="AI1954" i="1"/>
  <c r="AJ1954" i="1"/>
  <c r="AL1954" i="1"/>
  <c r="AM1954" i="1"/>
  <c r="AQ1954" i="1"/>
  <c r="AS1954" i="1"/>
  <c r="A1955" i="1"/>
  <c r="B1955" i="1"/>
  <c r="C1955" i="1"/>
  <c r="J1955" i="1"/>
  <c r="K1955" i="1"/>
  <c r="M1955" i="1"/>
  <c r="AB1955" i="1"/>
  <c r="AF1955" i="1"/>
  <c r="AG1955" i="1"/>
  <c r="AI1955" i="1"/>
  <c r="AJ1955" i="1"/>
  <c r="AL1955" i="1"/>
  <c r="AM1955" i="1"/>
  <c r="AQ1955" i="1"/>
  <c r="AS1955" i="1"/>
  <c r="A1956" i="1"/>
  <c r="B1956" i="1"/>
  <c r="C1956" i="1"/>
  <c r="J1956" i="1"/>
  <c r="K1956" i="1"/>
  <c r="M1956" i="1"/>
  <c r="AB1956" i="1"/>
  <c r="AF1956" i="1"/>
  <c r="AG1956" i="1"/>
  <c r="AI1956" i="1"/>
  <c r="AJ1956" i="1"/>
  <c r="AL1956" i="1"/>
  <c r="AM1956" i="1"/>
  <c r="AQ1956" i="1"/>
  <c r="AS1956" i="1"/>
  <c r="A1957" i="1"/>
  <c r="B1957" i="1"/>
  <c r="C1957" i="1"/>
  <c r="J1957" i="1"/>
  <c r="K1957" i="1"/>
  <c r="M1957" i="1"/>
  <c r="AB1957" i="1"/>
  <c r="AF1957" i="1"/>
  <c r="AG1957" i="1"/>
  <c r="AI1957" i="1"/>
  <c r="AJ1957" i="1"/>
  <c r="AL1957" i="1"/>
  <c r="AM1957" i="1"/>
  <c r="AQ1957" i="1"/>
  <c r="AS1957" i="1"/>
  <c r="A1958" i="1"/>
  <c r="B1958" i="1"/>
  <c r="C1958" i="1"/>
  <c r="J1958" i="1"/>
  <c r="K1958" i="1"/>
  <c r="M1958" i="1"/>
  <c r="AB1958" i="1"/>
  <c r="AF1958" i="1"/>
  <c r="AG1958" i="1"/>
  <c r="AI1958" i="1"/>
  <c r="AJ1958" i="1"/>
  <c r="AL1958" i="1"/>
  <c r="AM1958" i="1"/>
  <c r="AQ1958" i="1"/>
  <c r="AS1958" i="1"/>
  <c r="A1959" i="1"/>
  <c r="B1959" i="1"/>
  <c r="C1959" i="1"/>
  <c r="J1959" i="1"/>
  <c r="K1959" i="1"/>
  <c r="M1959" i="1"/>
  <c r="AB1959" i="1"/>
  <c r="AF1959" i="1"/>
  <c r="AG1959" i="1"/>
  <c r="AI1959" i="1"/>
  <c r="AJ1959" i="1"/>
  <c r="AL1959" i="1"/>
  <c r="AM1959" i="1"/>
  <c r="AQ1959" i="1"/>
  <c r="AS1959" i="1"/>
  <c r="A1960" i="1"/>
  <c r="B1960" i="1"/>
  <c r="C1960" i="1"/>
  <c r="J1960" i="1"/>
  <c r="K1960" i="1"/>
  <c r="M1960" i="1"/>
  <c r="AB1960" i="1"/>
  <c r="AF1960" i="1"/>
  <c r="AG1960" i="1"/>
  <c r="AI1960" i="1"/>
  <c r="AJ1960" i="1"/>
  <c r="AL1960" i="1"/>
  <c r="AM1960" i="1"/>
  <c r="AQ1960" i="1"/>
  <c r="AS1960" i="1"/>
  <c r="A1961" i="1"/>
  <c r="B1961" i="1"/>
  <c r="C1961" i="1"/>
  <c r="J1961" i="1"/>
  <c r="K1961" i="1"/>
  <c r="M1961" i="1"/>
  <c r="AB1961" i="1"/>
  <c r="AF1961" i="1"/>
  <c r="AG1961" i="1"/>
  <c r="AI1961" i="1"/>
  <c r="AJ1961" i="1"/>
  <c r="AL1961" i="1"/>
  <c r="AM1961" i="1"/>
  <c r="AQ1961" i="1"/>
  <c r="AS1961" i="1"/>
  <c r="A1962" i="1"/>
  <c r="B1962" i="1"/>
  <c r="C1962" i="1"/>
  <c r="J1962" i="1"/>
  <c r="K1962" i="1"/>
  <c r="M1962" i="1"/>
  <c r="AB1962" i="1"/>
  <c r="AF1962" i="1"/>
  <c r="AG1962" i="1"/>
  <c r="AI1962" i="1"/>
  <c r="AJ1962" i="1"/>
  <c r="AL1962" i="1"/>
  <c r="AM1962" i="1"/>
  <c r="AQ1962" i="1"/>
  <c r="AS1962" i="1"/>
  <c r="A1963" i="1"/>
  <c r="B1963" i="1"/>
  <c r="C1963" i="1"/>
  <c r="J1963" i="1"/>
  <c r="K1963" i="1"/>
  <c r="M1963" i="1"/>
  <c r="AB1963" i="1"/>
  <c r="AF1963" i="1"/>
  <c r="AG1963" i="1"/>
  <c r="AI1963" i="1"/>
  <c r="AJ1963" i="1"/>
  <c r="AL1963" i="1"/>
  <c r="AM1963" i="1"/>
  <c r="AQ1963" i="1"/>
  <c r="AS1963" i="1"/>
  <c r="A1964" i="1"/>
  <c r="B1964" i="1"/>
  <c r="C1964" i="1"/>
  <c r="J1964" i="1"/>
  <c r="K1964" i="1"/>
  <c r="M1964" i="1"/>
  <c r="AB1964" i="1"/>
  <c r="AF1964" i="1"/>
  <c r="AG1964" i="1"/>
  <c r="AI1964" i="1"/>
  <c r="AJ1964" i="1"/>
  <c r="AL1964" i="1"/>
  <c r="AM1964" i="1"/>
  <c r="AQ1964" i="1"/>
  <c r="AS1964" i="1"/>
  <c r="A1965" i="1"/>
  <c r="B1965" i="1"/>
  <c r="C1965" i="1"/>
  <c r="J1965" i="1"/>
  <c r="K1965" i="1"/>
  <c r="M1965" i="1"/>
  <c r="AB1965" i="1"/>
  <c r="AF1965" i="1"/>
  <c r="AG1965" i="1"/>
  <c r="AI1965" i="1"/>
  <c r="AJ1965" i="1"/>
  <c r="AL1965" i="1"/>
  <c r="AM1965" i="1"/>
  <c r="AQ1965" i="1"/>
  <c r="AS1965" i="1"/>
  <c r="A1966" i="1"/>
  <c r="B1966" i="1"/>
  <c r="C1966" i="1"/>
  <c r="J1966" i="1"/>
  <c r="K1966" i="1"/>
  <c r="M1966" i="1"/>
  <c r="AB1966" i="1"/>
  <c r="AF1966" i="1"/>
  <c r="AG1966" i="1"/>
  <c r="AI1966" i="1"/>
  <c r="AJ1966" i="1"/>
  <c r="AL1966" i="1"/>
  <c r="AM1966" i="1"/>
  <c r="AQ1966" i="1"/>
  <c r="AS1966" i="1"/>
  <c r="A1967" i="1"/>
  <c r="B1967" i="1"/>
  <c r="C1967" i="1"/>
  <c r="J1967" i="1"/>
  <c r="K1967" i="1"/>
  <c r="M1967" i="1"/>
  <c r="AB1967" i="1"/>
  <c r="AF1967" i="1"/>
  <c r="AG1967" i="1"/>
  <c r="AI1967" i="1"/>
  <c r="AJ1967" i="1"/>
  <c r="AL1967" i="1"/>
  <c r="AM1967" i="1"/>
  <c r="AQ1967" i="1"/>
  <c r="AS1967" i="1"/>
  <c r="A1968" i="1"/>
  <c r="B1968" i="1"/>
  <c r="C1968" i="1"/>
  <c r="J1968" i="1"/>
  <c r="K1968" i="1"/>
  <c r="M1968" i="1"/>
  <c r="AB1968" i="1"/>
  <c r="AF1968" i="1"/>
  <c r="AG1968" i="1"/>
  <c r="AI1968" i="1"/>
  <c r="AJ1968" i="1"/>
  <c r="AL1968" i="1"/>
  <c r="AM1968" i="1"/>
  <c r="AQ1968" i="1"/>
  <c r="AS1968" i="1"/>
  <c r="A1969" i="1"/>
  <c r="B1969" i="1"/>
  <c r="C1969" i="1"/>
  <c r="J1969" i="1"/>
  <c r="K1969" i="1"/>
  <c r="M1969" i="1"/>
  <c r="AB1969" i="1"/>
  <c r="AF1969" i="1"/>
  <c r="AG1969" i="1"/>
  <c r="AI1969" i="1"/>
  <c r="AJ1969" i="1"/>
  <c r="AL1969" i="1"/>
  <c r="AM1969" i="1"/>
  <c r="AQ1969" i="1"/>
  <c r="AS1969" i="1"/>
  <c r="A1970" i="1"/>
  <c r="B1970" i="1"/>
  <c r="C1970" i="1"/>
  <c r="J1970" i="1"/>
  <c r="K1970" i="1"/>
  <c r="M1970" i="1"/>
  <c r="AB1970" i="1"/>
  <c r="AF1970" i="1"/>
  <c r="AG1970" i="1"/>
  <c r="AI1970" i="1"/>
  <c r="AJ1970" i="1"/>
  <c r="AL1970" i="1"/>
  <c r="AM1970" i="1"/>
  <c r="AQ1970" i="1"/>
  <c r="AS1970" i="1"/>
  <c r="A1971" i="1"/>
  <c r="B1971" i="1"/>
  <c r="C1971" i="1"/>
  <c r="J1971" i="1"/>
  <c r="K1971" i="1"/>
  <c r="M1971" i="1"/>
  <c r="AB1971" i="1"/>
  <c r="AF1971" i="1"/>
  <c r="AG1971" i="1"/>
  <c r="AI1971" i="1"/>
  <c r="AJ1971" i="1"/>
  <c r="AL1971" i="1"/>
  <c r="AM1971" i="1"/>
  <c r="AQ1971" i="1"/>
  <c r="AS1971" i="1"/>
  <c r="A1972" i="1"/>
  <c r="B1972" i="1"/>
  <c r="C1972" i="1"/>
  <c r="J1972" i="1"/>
  <c r="K1972" i="1"/>
  <c r="M1972" i="1"/>
  <c r="AB1972" i="1"/>
  <c r="AF1972" i="1"/>
  <c r="AG1972" i="1"/>
  <c r="AI1972" i="1"/>
  <c r="AJ1972" i="1"/>
  <c r="AL1972" i="1"/>
  <c r="AM1972" i="1"/>
  <c r="AQ1972" i="1"/>
  <c r="AS1972" i="1"/>
  <c r="A1973" i="1"/>
  <c r="B1973" i="1"/>
  <c r="C1973" i="1"/>
  <c r="J1973" i="1"/>
  <c r="K1973" i="1"/>
  <c r="M1973" i="1"/>
  <c r="AB1973" i="1"/>
  <c r="AF1973" i="1"/>
  <c r="AG1973" i="1"/>
  <c r="AI1973" i="1"/>
  <c r="AJ1973" i="1"/>
  <c r="AL1973" i="1"/>
  <c r="AM1973" i="1"/>
  <c r="AQ1973" i="1"/>
  <c r="AS1973" i="1"/>
  <c r="A1974" i="1"/>
  <c r="B1974" i="1"/>
  <c r="C1974" i="1"/>
  <c r="J1974" i="1"/>
  <c r="K1974" i="1"/>
  <c r="M1974" i="1"/>
  <c r="AB1974" i="1"/>
  <c r="AF1974" i="1"/>
  <c r="AG1974" i="1"/>
  <c r="AI1974" i="1"/>
  <c r="AJ1974" i="1"/>
  <c r="AL1974" i="1"/>
  <c r="AM1974" i="1"/>
  <c r="AQ1974" i="1"/>
  <c r="AS1974" i="1"/>
  <c r="A1975" i="1"/>
  <c r="B1975" i="1"/>
  <c r="C1975" i="1"/>
  <c r="J1975" i="1"/>
  <c r="K1975" i="1"/>
  <c r="M1975" i="1"/>
  <c r="AB1975" i="1"/>
  <c r="AF1975" i="1"/>
  <c r="AG1975" i="1"/>
  <c r="AI1975" i="1"/>
  <c r="AJ1975" i="1"/>
  <c r="AL1975" i="1"/>
  <c r="AM1975" i="1"/>
  <c r="AQ1975" i="1"/>
  <c r="AS1975" i="1"/>
  <c r="A1976" i="1"/>
  <c r="B1976" i="1"/>
  <c r="C1976" i="1"/>
  <c r="J1976" i="1"/>
  <c r="K1976" i="1"/>
  <c r="M1976" i="1"/>
  <c r="AB1976" i="1"/>
  <c r="AF1976" i="1"/>
  <c r="AG1976" i="1"/>
  <c r="AI1976" i="1"/>
  <c r="AJ1976" i="1"/>
  <c r="AL1976" i="1"/>
  <c r="AM1976" i="1"/>
  <c r="AQ1976" i="1"/>
  <c r="AS1976" i="1"/>
  <c r="A1977" i="1"/>
  <c r="B1977" i="1"/>
  <c r="C1977" i="1"/>
  <c r="J1977" i="1"/>
  <c r="K1977" i="1"/>
  <c r="M1977" i="1"/>
  <c r="AB1977" i="1"/>
  <c r="AF1977" i="1"/>
  <c r="AG1977" i="1"/>
  <c r="AI1977" i="1"/>
  <c r="AJ1977" i="1"/>
  <c r="AL1977" i="1"/>
  <c r="AM1977" i="1"/>
  <c r="AQ1977" i="1"/>
  <c r="AS1977" i="1"/>
  <c r="A1978" i="1"/>
  <c r="B1978" i="1"/>
  <c r="C1978" i="1"/>
  <c r="J1978" i="1"/>
  <c r="K1978" i="1"/>
  <c r="M1978" i="1"/>
  <c r="AB1978" i="1"/>
  <c r="AF1978" i="1"/>
  <c r="AG1978" i="1"/>
  <c r="AI1978" i="1"/>
  <c r="AJ1978" i="1"/>
  <c r="AL1978" i="1"/>
  <c r="AM1978" i="1"/>
  <c r="AQ1978" i="1"/>
  <c r="AS1978" i="1"/>
  <c r="A1979" i="1"/>
  <c r="B1979" i="1"/>
  <c r="C1979" i="1"/>
  <c r="J1979" i="1"/>
  <c r="K1979" i="1"/>
  <c r="M1979" i="1"/>
  <c r="AB1979" i="1"/>
  <c r="AF1979" i="1"/>
  <c r="AG1979" i="1"/>
  <c r="AI1979" i="1"/>
  <c r="AJ1979" i="1"/>
  <c r="AL1979" i="1"/>
  <c r="AM1979" i="1"/>
  <c r="AQ1979" i="1"/>
  <c r="AS1979" i="1"/>
  <c r="A1980" i="1"/>
  <c r="B1980" i="1"/>
  <c r="C1980" i="1"/>
  <c r="J1980" i="1"/>
  <c r="K1980" i="1"/>
  <c r="M1980" i="1"/>
  <c r="AB1980" i="1"/>
  <c r="AF1980" i="1"/>
  <c r="AG1980" i="1"/>
  <c r="AI1980" i="1"/>
  <c r="AJ1980" i="1"/>
  <c r="AL1980" i="1"/>
  <c r="AM1980" i="1"/>
  <c r="AQ1980" i="1"/>
  <c r="AS1980" i="1"/>
  <c r="A1981" i="1"/>
  <c r="B1981" i="1"/>
  <c r="C1981" i="1"/>
  <c r="J1981" i="1"/>
  <c r="K1981" i="1"/>
  <c r="M1981" i="1"/>
  <c r="AB1981" i="1"/>
  <c r="AF1981" i="1"/>
  <c r="AG1981" i="1"/>
  <c r="AI1981" i="1"/>
  <c r="AJ1981" i="1"/>
  <c r="AL1981" i="1"/>
  <c r="AM1981" i="1"/>
  <c r="AQ1981" i="1"/>
  <c r="AS1981" i="1"/>
  <c r="A1982" i="1"/>
  <c r="B1982" i="1"/>
  <c r="C1982" i="1"/>
  <c r="J1982" i="1"/>
  <c r="K1982" i="1"/>
  <c r="M1982" i="1"/>
  <c r="AB1982" i="1"/>
  <c r="AF1982" i="1"/>
  <c r="AG1982" i="1"/>
  <c r="AI1982" i="1"/>
  <c r="AJ1982" i="1"/>
  <c r="AL1982" i="1"/>
  <c r="AM1982" i="1"/>
  <c r="AQ1982" i="1"/>
  <c r="AS1982" i="1"/>
  <c r="A1983" i="1"/>
  <c r="B1983" i="1"/>
  <c r="C1983" i="1"/>
  <c r="J1983" i="1"/>
  <c r="K1983" i="1"/>
  <c r="M1983" i="1"/>
  <c r="AB1983" i="1"/>
  <c r="AF1983" i="1"/>
  <c r="AG1983" i="1"/>
  <c r="AI1983" i="1"/>
  <c r="AJ1983" i="1"/>
  <c r="AL1983" i="1"/>
  <c r="AM1983" i="1"/>
  <c r="AQ1983" i="1"/>
  <c r="AS1983" i="1"/>
  <c r="A1984" i="1"/>
  <c r="B1984" i="1"/>
  <c r="C1984" i="1"/>
  <c r="J1984" i="1"/>
  <c r="K1984" i="1"/>
  <c r="M1984" i="1"/>
  <c r="AB1984" i="1"/>
  <c r="AF1984" i="1"/>
  <c r="AG1984" i="1"/>
  <c r="AI1984" i="1"/>
  <c r="AJ1984" i="1"/>
  <c r="AL1984" i="1"/>
  <c r="AM1984" i="1"/>
  <c r="AQ1984" i="1"/>
  <c r="AS1984" i="1"/>
  <c r="A1985" i="1"/>
  <c r="B1985" i="1"/>
  <c r="C1985" i="1"/>
  <c r="J1985" i="1"/>
  <c r="K1985" i="1"/>
  <c r="M1985" i="1"/>
  <c r="AB1985" i="1"/>
  <c r="AF1985" i="1"/>
  <c r="AG1985" i="1"/>
  <c r="AI1985" i="1"/>
  <c r="AJ1985" i="1"/>
  <c r="AL1985" i="1"/>
  <c r="AM1985" i="1"/>
  <c r="AQ1985" i="1"/>
  <c r="AS1985" i="1"/>
  <c r="A1986" i="1"/>
  <c r="B1986" i="1"/>
  <c r="C1986" i="1"/>
  <c r="J1986" i="1"/>
  <c r="K1986" i="1"/>
  <c r="M1986" i="1"/>
  <c r="AB1986" i="1"/>
  <c r="AF1986" i="1"/>
  <c r="AG1986" i="1"/>
  <c r="AI1986" i="1"/>
  <c r="AJ1986" i="1"/>
  <c r="AL1986" i="1"/>
  <c r="AM1986" i="1"/>
  <c r="AQ1986" i="1"/>
  <c r="AS1986" i="1"/>
  <c r="A1987" i="1"/>
  <c r="B1987" i="1"/>
  <c r="C1987" i="1"/>
  <c r="J1987" i="1"/>
  <c r="K1987" i="1"/>
  <c r="M1987" i="1"/>
  <c r="AB1987" i="1"/>
  <c r="AF1987" i="1"/>
  <c r="AG1987" i="1"/>
  <c r="AI1987" i="1"/>
  <c r="AJ1987" i="1"/>
  <c r="AL1987" i="1"/>
  <c r="AM1987" i="1"/>
  <c r="AQ1987" i="1"/>
  <c r="AS1987" i="1"/>
  <c r="A1988" i="1"/>
  <c r="B1988" i="1"/>
  <c r="C1988" i="1"/>
  <c r="J1988" i="1"/>
  <c r="K1988" i="1"/>
  <c r="M1988" i="1"/>
  <c r="AB1988" i="1"/>
  <c r="AF1988" i="1"/>
  <c r="AG1988" i="1"/>
  <c r="AI1988" i="1"/>
  <c r="AJ1988" i="1"/>
  <c r="AL1988" i="1"/>
  <c r="AM1988" i="1"/>
  <c r="AQ1988" i="1"/>
  <c r="AS1988" i="1"/>
  <c r="A1989" i="1"/>
  <c r="B1989" i="1"/>
  <c r="C1989" i="1"/>
  <c r="J1989" i="1"/>
  <c r="K1989" i="1"/>
  <c r="M1989" i="1"/>
  <c r="AB1989" i="1"/>
  <c r="AF1989" i="1"/>
  <c r="AG1989" i="1"/>
  <c r="AI1989" i="1"/>
  <c r="AJ1989" i="1"/>
  <c r="AL1989" i="1"/>
  <c r="AM1989" i="1"/>
  <c r="AQ1989" i="1"/>
  <c r="AS1989" i="1"/>
  <c r="A1990" i="1"/>
  <c r="B1990" i="1"/>
  <c r="C1990" i="1"/>
  <c r="J1990" i="1"/>
  <c r="K1990" i="1"/>
  <c r="M1990" i="1"/>
  <c r="AB1990" i="1"/>
  <c r="AF1990" i="1"/>
  <c r="AG1990" i="1"/>
  <c r="AI1990" i="1"/>
  <c r="AJ1990" i="1"/>
  <c r="AL1990" i="1"/>
  <c r="AM1990" i="1"/>
  <c r="AQ1990" i="1"/>
  <c r="AS1990" i="1"/>
  <c r="A1991" i="1"/>
  <c r="B1991" i="1"/>
  <c r="C1991" i="1"/>
  <c r="J1991" i="1"/>
  <c r="K1991" i="1"/>
  <c r="M1991" i="1"/>
  <c r="AB1991" i="1"/>
  <c r="AF1991" i="1"/>
  <c r="AG1991" i="1"/>
  <c r="AI1991" i="1"/>
  <c r="AJ1991" i="1"/>
  <c r="AL1991" i="1"/>
  <c r="AM1991" i="1"/>
  <c r="AQ1991" i="1"/>
  <c r="AS1991" i="1"/>
  <c r="A1992" i="1"/>
  <c r="B1992" i="1"/>
  <c r="C1992" i="1"/>
  <c r="J1992" i="1"/>
  <c r="K1992" i="1"/>
  <c r="M1992" i="1"/>
  <c r="AB1992" i="1"/>
  <c r="AF1992" i="1"/>
  <c r="AG1992" i="1"/>
  <c r="AI1992" i="1"/>
  <c r="AJ1992" i="1"/>
  <c r="AL1992" i="1"/>
  <c r="AM1992" i="1"/>
  <c r="AQ1992" i="1"/>
  <c r="AS1992" i="1"/>
  <c r="A1993" i="1"/>
  <c r="B1993" i="1"/>
  <c r="C1993" i="1"/>
  <c r="J1993" i="1"/>
  <c r="K1993" i="1"/>
  <c r="M1993" i="1"/>
  <c r="AB1993" i="1"/>
  <c r="AF1993" i="1"/>
  <c r="AG1993" i="1"/>
  <c r="AI1993" i="1"/>
  <c r="AJ1993" i="1"/>
  <c r="AL1993" i="1"/>
  <c r="AM1993" i="1"/>
  <c r="AQ1993" i="1"/>
  <c r="AS1993" i="1"/>
  <c r="A1994" i="1"/>
  <c r="B1994" i="1"/>
  <c r="C1994" i="1"/>
  <c r="J1994" i="1"/>
  <c r="K1994" i="1"/>
  <c r="M1994" i="1"/>
  <c r="AB1994" i="1"/>
  <c r="AF1994" i="1"/>
  <c r="AG1994" i="1"/>
  <c r="AI1994" i="1"/>
  <c r="AJ1994" i="1"/>
  <c r="AL1994" i="1"/>
  <c r="AM1994" i="1"/>
  <c r="AQ1994" i="1"/>
  <c r="AS1994" i="1"/>
  <c r="A1995" i="1"/>
  <c r="B1995" i="1"/>
  <c r="C1995" i="1"/>
  <c r="J1995" i="1"/>
  <c r="K1995" i="1"/>
  <c r="M1995" i="1"/>
  <c r="AB1995" i="1"/>
  <c r="AF1995" i="1"/>
  <c r="AG1995" i="1"/>
  <c r="AI1995" i="1"/>
  <c r="AJ1995" i="1"/>
  <c r="AL1995" i="1"/>
  <c r="AM1995" i="1"/>
  <c r="AQ1995" i="1"/>
  <c r="AS1995" i="1"/>
  <c r="A1996" i="1"/>
  <c r="B1996" i="1"/>
  <c r="C1996" i="1"/>
  <c r="J1996" i="1"/>
  <c r="K1996" i="1"/>
  <c r="M1996" i="1"/>
  <c r="AB1996" i="1"/>
  <c r="AF1996" i="1"/>
  <c r="AG1996" i="1"/>
  <c r="AI1996" i="1"/>
  <c r="AJ1996" i="1"/>
  <c r="AL1996" i="1"/>
  <c r="AM1996" i="1"/>
  <c r="AQ1996" i="1"/>
  <c r="AS1996" i="1"/>
  <c r="A1997" i="1"/>
  <c r="B1997" i="1"/>
  <c r="C1997" i="1"/>
  <c r="J1997" i="1"/>
  <c r="K1997" i="1"/>
  <c r="M1997" i="1"/>
  <c r="AB1997" i="1"/>
  <c r="AF1997" i="1"/>
  <c r="AG1997" i="1"/>
  <c r="AI1997" i="1"/>
  <c r="AJ1997" i="1"/>
  <c r="AL1997" i="1"/>
  <c r="AM1997" i="1"/>
  <c r="AQ1997" i="1"/>
  <c r="AS1997" i="1"/>
  <c r="A1998" i="1"/>
  <c r="B1998" i="1"/>
  <c r="C1998" i="1"/>
  <c r="J1998" i="1"/>
  <c r="K1998" i="1"/>
  <c r="M1998" i="1"/>
  <c r="AB1998" i="1"/>
  <c r="AF1998" i="1"/>
  <c r="AG1998" i="1"/>
  <c r="AI1998" i="1"/>
  <c r="AJ1998" i="1"/>
  <c r="AL1998" i="1"/>
  <c r="AM1998" i="1"/>
  <c r="AQ1998" i="1"/>
  <c r="AS1998" i="1"/>
  <c r="A1999" i="1"/>
  <c r="B1999" i="1"/>
  <c r="C1999" i="1"/>
  <c r="J1999" i="1"/>
  <c r="K1999" i="1"/>
  <c r="M1999" i="1"/>
  <c r="AB1999" i="1"/>
  <c r="AF1999" i="1"/>
  <c r="AG1999" i="1"/>
  <c r="AI1999" i="1"/>
  <c r="AJ1999" i="1"/>
  <c r="AL1999" i="1"/>
  <c r="AM1999" i="1"/>
  <c r="AQ1999" i="1"/>
  <c r="AS1999" i="1"/>
  <c r="A2000" i="1"/>
  <c r="B2000" i="1"/>
  <c r="C2000" i="1"/>
  <c r="J2000" i="1"/>
  <c r="K2000" i="1"/>
  <c r="M2000" i="1"/>
  <c r="AB2000" i="1"/>
  <c r="AF2000" i="1"/>
  <c r="AG2000" i="1"/>
  <c r="AI2000" i="1"/>
  <c r="AJ2000" i="1"/>
  <c r="AL2000" i="1"/>
  <c r="AM2000" i="1"/>
  <c r="AQ2000" i="1"/>
  <c r="AS2000" i="1"/>
  <c r="A2001" i="1"/>
  <c r="B2001" i="1"/>
  <c r="C2001" i="1"/>
  <c r="J2001" i="1"/>
  <c r="K2001" i="1"/>
  <c r="M2001" i="1"/>
  <c r="AB2001" i="1"/>
  <c r="AF2001" i="1"/>
  <c r="AG2001" i="1"/>
  <c r="AI2001" i="1"/>
  <c r="AJ2001" i="1"/>
  <c r="AL2001" i="1"/>
  <c r="AM2001" i="1"/>
  <c r="AQ2001" i="1"/>
  <c r="AS2001" i="1"/>
  <c r="A2002" i="1"/>
  <c r="B2002" i="1"/>
  <c r="C2002" i="1"/>
  <c r="J2002" i="1"/>
  <c r="K2002" i="1"/>
  <c r="M2002" i="1"/>
  <c r="AB2002" i="1"/>
  <c r="AF2002" i="1"/>
  <c r="AG2002" i="1"/>
  <c r="AI2002" i="1"/>
  <c r="AJ2002" i="1"/>
  <c r="AL2002" i="1"/>
  <c r="AM2002" i="1"/>
  <c r="AQ2002" i="1"/>
  <c r="AS2002" i="1"/>
  <c r="A2003" i="1"/>
  <c r="B2003" i="1"/>
  <c r="C2003" i="1"/>
  <c r="J2003" i="1"/>
  <c r="K2003" i="1"/>
  <c r="M2003" i="1"/>
  <c r="AB2003" i="1"/>
  <c r="AF2003" i="1"/>
  <c r="AG2003" i="1"/>
  <c r="AI2003" i="1"/>
  <c r="AJ2003" i="1"/>
  <c r="AL2003" i="1"/>
  <c r="AM2003" i="1"/>
  <c r="AQ2003" i="1"/>
  <c r="AS2003" i="1"/>
  <c r="A2004" i="1"/>
  <c r="B2004" i="1"/>
  <c r="C2004" i="1"/>
  <c r="J2004" i="1"/>
  <c r="K2004" i="1"/>
  <c r="M2004" i="1"/>
  <c r="AB2004" i="1"/>
  <c r="AF2004" i="1"/>
  <c r="AG2004" i="1"/>
  <c r="AI2004" i="1"/>
  <c r="AJ2004" i="1"/>
  <c r="AL2004" i="1"/>
  <c r="AM2004" i="1"/>
  <c r="AQ2004" i="1"/>
  <c r="AS2004" i="1"/>
  <c r="A2005" i="1"/>
  <c r="B2005" i="1"/>
  <c r="C2005" i="1"/>
  <c r="J2005" i="1"/>
  <c r="K2005" i="1"/>
  <c r="M2005" i="1"/>
  <c r="AB2005" i="1"/>
  <c r="AF2005" i="1"/>
  <c r="AG2005" i="1"/>
  <c r="AI2005" i="1"/>
  <c r="AJ2005" i="1"/>
  <c r="AL2005" i="1"/>
  <c r="AM2005" i="1"/>
  <c r="AQ2005" i="1"/>
  <c r="AS2005" i="1"/>
  <c r="A2006" i="1"/>
  <c r="B2006" i="1"/>
  <c r="C2006" i="1"/>
  <c r="J2006" i="1"/>
  <c r="K2006" i="1"/>
  <c r="M2006" i="1"/>
  <c r="AB2006" i="1"/>
  <c r="AF2006" i="1"/>
  <c r="AG2006" i="1"/>
  <c r="AI2006" i="1"/>
  <c r="AJ2006" i="1"/>
  <c r="AL2006" i="1"/>
  <c r="AM2006" i="1"/>
  <c r="AQ2006" i="1"/>
  <c r="AS2006" i="1"/>
  <c r="A2007" i="1"/>
  <c r="B2007" i="1"/>
  <c r="C2007" i="1"/>
  <c r="J2007" i="1"/>
  <c r="K2007" i="1"/>
  <c r="M2007" i="1"/>
  <c r="AB2007" i="1"/>
  <c r="AF2007" i="1"/>
  <c r="AG2007" i="1"/>
  <c r="AI2007" i="1"/>
  <c r="AJ2007" i="1"/>
  <c r="AL2007" i="1"/>
  <c r="AM2007" i="1"/>
  <c r="AQ2007" i="1"/>
  <c r="AS2007" i="1"/>
  <c r="A2008" i="1"/>
  <c r="B2008" i="1"/>
  <c r="C2008" i="1"/>
  <c r="J2008" i="1"/>
  <c r="K2008" i="1"/>
  <c r="M2008" i="1"/>
  <c r="AB2008" i="1"/>
  <c r="AF2008" i="1"/>
  <c r="AG2008" i="1"/>
  <c r="AI2008" i="1"/>
  <c r="AJ2008" i="1"/>
  <c r="AL2008" i="1"/>
  <c r="AM2008" i="1"/>
  <c r="AQ2008" i="1"/>
  <c r="AS2008" i="1"/>
  <c r="A2009" i="1"/>
  <c r="B2009" i="1"/>
  <c r="C2009" i="1"/>
  <c r="J2009" i="1"/>
  <c r="K2009" i="1"/>
  <c r="M2009" i="1"/>
  <c r="AB2009" i="1"/>
  <c r="AF2009" i="1"/>
  <c r="AG2009" i="1"/>
  <c r="AI2009" i="1"/>
  <c r="AJ2009" i="1"/>
  <c r="AL2009" i="1"/>
  <c r="AM2009" i="1"/>
  <c r="AQ2009" i="1"/>
  <c r="AS2009" i="1"/>
  <c r="A2010" i="1"/>
  <c r="B2010" i="1"/>
  <c r="C2010" i="1"/>
  <c r="J2010" i="1"/>
  <c r="K2010" i="1"/>
  <c r="M2010" i="1"/>
  <c r="AB2010" i="1"/>
  <c r="AF2010" i="1"/>
  <c r="AG2010" i="1"/>
  <c r="AI2010" i="1"/>
  <c r="AJ2010" i="1"/>
  <c r="AL2010" i="1"/>
  <c r="AM2010" i="1"/>
  <c r="AQ2010" i="1"/>
  <c r="AS2010" i="1"/>
  <c r="A2011" i="1"/>
  <c r="B2011" i="1"/>
  <c r="C2011" i="1"/>
  <c r="J2011" i="1"/>
  <c r="K2011" i="1"/>
  <c r="M2011" i="1"/>
  <c r="AB2011" i="1"/>
  <c r="AF2011" i="1"/>
  <c r="AG2011" i="1"/>
  <c r="AI2011" i="1"/>
  <c r="AJ2011" i="1"/>
  <c r="AL2011" i="1"/>
  <c r="AM2011" i="1"/>
  <c r="AQ2011" i="1"/>
  <c r="AS2011" i="1"/>
  <c r="A2012" i="1"/>
  <c r="B2012" i="1"/>
  <c r="C2012" i="1"/>
  <c r="J2012" i="1"/>
  <c r="K2012" i="1"/>
  <c r="M2012" i="1"/>
  <c r="AB2012" i="1"/>
  <c r="AF2012" i="1"/>
  <c r="AG2012" i="1"/>
  <c r="AI2012" i="1"/>
  <c r="AJ2012" i="1"/>
  <c r="AL2012" i="1"/>
  <c r="AM2012" i="1"/>
  <c r="AQ2012" i="1"/>
  <c r="AS2012" i="1"/>
  <c r="A2013" i="1"/>
  <c r="B2013" i="1"/>
  <c r="C2013" i="1"/>
  <c r="J2013" i="1"/>
  <c r="K2013" i="1"/>
  <c r="M2013" i="1"/>
  <c r="AB2013" i="1"/>
  <c r="AF2013" i="1"/>
  <c r="AG2013" i="1"/>
  <c r="AI2013" i="1"/>
  <c r="AJ2013" i="1"/>
  <c r="AL2013" i="1"/>
  <c r="AM2013" i="1"/>
  <c r="AQ2013" i="1"/>
  <c r="AS2013" i="1"/>
  <c r="A2014" i="1"/>
  <c r="B2014" i="1"/>
  <c r="C2014" i="1"/>
  <c r="J2014" i="1"/>
  <c r="K2014" i="1"/>
  <c r="M2014" i="1"/>
  <c r="AB2014" i="1"/>
  <c r="AF2014" i="1"/>
  <c r="AG2014" i="1"/>
  <c r="AI2014" i="1"/>
  <c r="AJ2014" i="1"/>
  <c r="AL2014" i="1"/>
  <c r="AM2014" i="1"/>
  <c r="AQ2014" i="1"/>
  <c r="AS2014" i="1"/>
  <c r="A2015" i="1"/>
  <c r="B2015" i="1"/>
  <c r="C2015" i="1"/>
  <c r="J2015" i="1"/>
  <c r="K2015" i="1"/>
  <c r="M2015" i="1"/>
  <c r="AB2015" i="1"/>
  <c r="AF2015" i="1"/>
  <c r="AG2015" i="1"/>
  <c r="AI2015" i="1"/>
  <c r="AJ2015" i="1"/>
  <c r="AL2015" i="1"/>
  <c r="AM2015" i="1"/>
  <c r="AQ2015" i="1"/>
  <c r="AS2015" i="1"/>
  <c r="A2016" i="1"/>
  <c r="B2016" i="1"/>
  <c r="C2016" i="1"/>
  <c r="J2016" i="1"/>
  <c r="K2016" i="1"/>
  <c r="M2016" i="1"/>
  <c r="AB2016" i="1"/>
  <c r="AF2016" i="1"/>
  <c r="AG2016" i="1"/>
  <c r="AI2016" i="1"/>
  <c r="AJ2016" i="1"/>
  <c r="AL2016" i="1"/>
  <c r="AM2016" i="1"/>
  <c r="AQ2016" i="1"/>
  <c r="AS2016" i="1"/>
  <c r="A2017" i="1"/>
  <c r="B2017" i="1"/>
  <c r="C2017" i="1"/>
  <c r="J2017" i="1"/>
  <c r="K2017" i="1"/>
  <c r="M2017" i="1"/>
  <c r="AB2017" i="1"/>
  <c r="AF2017" i="1"/>
  <c r="AG2017" i="1"/>
  <c r="AI2017" i="1"/>
  <c r="AJ2017" i="1"/>
  <c r="AL2017" i="1"/>
  <c r="AM2017" i="1"/>
  <c r="AQ2017" i="1"/>
  <c r="AS2017" i="1"/>
  <c r="A2018" i="1"/>
  <c r="B2018" i="1"/>
  <c r="C2018" i="1"/>
  <c r="J2018" i="1"/>
  <c r="K2018" i="1"/>
  <c r="M2018" i="1"/>
  <c r="AB2018" i="1"/>
  <c r="AF2018" i="1"/>
  <c r="AG2018" i="1"/>
  <c r="AI2018" i="1"/>
  <c r="AJ2018" i="1"/>
  <c r="AL2018" i="1"/>
  <c r="AM2018" i="1"/>
  <c r="AQ2018" i="1"/>
  <c r="AS2018" i="1"/>
  <c r="A2019" i="1"/>
  <c r="B2019" i="1"/>
  <c r="C2019" i="1"/>
  <c r="J2019" i="1"/>
  <c r="K2019" i="1"/>
  <c r="M2019" i="1"/>
  <c r="AB2019" i="1"/>
  <c r="AF2019" i="1"/>
  <c r="AG2019" i="1"/>
  <c r="AI2019" i="1"/>
  <c r="AJ2019" i="1"/>
  <c r="AL2019" i="1"/>
  <c r="AM2019" i="1"/>
  <c r="AQ2019" i="1"/>
  <c r="AS2019" i="1"/>
  <c r="A2020" i="1"/>
  <c r="B2020" i="1"/>
  <c r="C2020" i="1"/>
  <c r="J2020" i="1"/>
  <c r="K2020" i="1"/>
  <c r="M2020" i="1"/>
  <c r="AB2020" i="1"/>
  <c r="AF2020" i="1"/>
  <c r="AG2020" i="1"/>
  <c r="AI2020" i="1"/>
  <c r="AJ2020" i="1"/>
  <c r="AL2020" i="1"/>
  <c r="AM2020" i="1"/>
  <c r="AQ2020" i="1"/>
  <c r="AS2020" i="1"/>
  <c r="A2021" i="1"/>
  <c r="B2021" i="1"/>
  <c r="C2021" i="1"/>
  <c r="J2021" i="1"/>
  <c r="K2021" i="1"/>
  <c r="M2021" i="1"/>
  <c r="AB2021" i="1"/>
  <c r="AF2021" i="1"/>
  <c r="AG2021" i="1"/>
  <c r="AI2021" i="1"/>
  <c r="AJ2021" i="1"/>
  <c r="AL2021" i="1"/>
  <c r="AM2021" i="1"/>
  <c r="AQ2021" i="1"/>
  <c r="AS2021" i="1"/>
  <c r="A2022" i="1"/>
  <c r="B2022" i="1"/>
  <c r="C2022" i="1"/>
  <c r="J2022" i="1"/>
  <c r="K2022" i="1"/>
  <c r="M2022" i="1"/>
  <c r="AB2022" i="1"/>
  <c r="AF2022" i="1"/>
  <c r="AG2022" i="1"/>
  <c r="AI2022" i="1"/>
  <c r="AJ2022" i="1"/>
  <c r="AL2022" i="1"/>
  <c r="AM2022" i="1"/>
  <c r="AQ2022" i="1"/>
  <c r="AS2022" i="1"/>
  <c r="A2023" i="1"/>
  <c r="B2023" i="1"/>
  <c r="C2023" i="1"/>
  <c r="J2023" i="1"/>
  <c r="K2023" i="1"/>
  <c r="M2023" i="1"/>
  <c r="AB2023" i="1"/>
  <c r="AF2023" i="1"/>
  <c r="AG2023" i="1"/>
  <c r="AI2023" i="1"/>
  <c r="AJ2023" i="1"/>
  <c r="AL2023" i="1"/>
  <c r="AM2023" i="1"/>
  <c r="AQ2023" i="1"/>
  <c r="AS2023" i="1"/>
  <c r="A2024" i="1"/>
  <c r="B2024" i="1"/>
  <c r="C2024" i="1"/>
  <c r="J2024" i="1"/>
  <c r="K2024" i="1"/>
  <c r="M2024" i="1"/>
  <c r="AB2024" i="1"/>
  <c r="AF2024" i="1"/>
  <c r="AG2024" i="1"/>
  <c r="AI2024" i="1"/>
  <c r="AJ2024" i="1"/>
  <c r="AL2024" i="1"/>
  <c r="AM2024" i="1"/>
  <c r="AQ2024" i="1"/>
  <c r="AS2024" i="1"/>
  <c r="A2025" i="1"/>
  <c r="B2025" i="1"/>
  <c r="C2025" i="1"/>
  <c r="J2025" i="1"/>
  <c r="K2025" i="1"/>
  <c r="M2025" i="1"/>
  <c r="AB2025" i="1"/>
  <c r="AF2025" i="1"/>
  <c r="AG2025" i="1"/>
  <c r="AI2025" i="1"/>
  <c r="AJ2025" i="1"/>
  <c r="AL2025" i="1"/>
  <c r="AM2025" i="1"/>
  <c r="AQ2025" i="1"/>
  <c r="AS2025" i="1"/>
  <c r="A2026" i="1"/>
  <c r="B2026" i="1"/>
  <c r="C2026" i="1"/>
  <c r="J2026" i="1"/>
  <c r="K2026" i="1"/>
  <c r="M2026" i="1"/>
  <c r="AB2026" i="1"/>
  <c r="AF2026" i="1"/>
  <c r="AG2026" i="1"/>
  <c r="AI2026" i="1"/>
  <c r="AJ2026" i="1"/>
  <c r="AL2026" i="1"/>
  <c r="AM2026" i="1"/>
  <c r="AQ2026" i="1"/>
  <c r="AS2026" i="1"/>
  <c r="A2027" i="1"/>
  <c r="B2027" i="1"/>
  <c r="C2027" i="1"/>
  <c r="J2027" i="1"/>
  <c r="K2027" i="1"/>
  <c r="M2027" i="1"/>
  <c r="AB2027" i="1"/>
  <c r="AF2027" i="1"/>
  <c r="AG2027" i="1"/>
  <c r="AI2027" i="1"/>
  <c r="AJ2027" i="1"/>
  <c r="AL2027" i="1"/>
  <c r="AM2027" i="1"/>
  <c r="AQ2027" i="1"/>
  <c r="AS2027" i="1"/>
  <c r="A2028" i="1"/>
  <c r="B2028" i="1"/>
  <c r="C2028" i="1"/>
  <c r="J2028" i="1"/>
  <c r="K2028" i="1"/>
  <c r="M2028" i="1"/>
  <c r="AB2028" i="1"/>
  <c r="AF2028" i="1"/>
  <c r="AG2028" i="1"/>
  <c r="AI2028" i="1"/>
  <c r="AJ2028" i="1"/>
  <c r="AL2028" i="1"/>
  <c r="AM2028" i="1"/>
  <c r="AQ2028" i="1"/>
  <c r="AS2028" i="1"/>
  <c r="A2029" i="1"/>
  <c r="B2029" i="1"/>
  <c r="C2029" i="1"/>
  <c r="J2029" i="1"/>
  <c r="K2029" i="1"/>
  <c r="M2029" i="1"/>
  <c r="AB2029" i="1"/>
  <c r="AF2029" i="1"/>
  <c r="AG2029" i="1"/>
  <c r="AI2029" i="1"/>
  <c r="AJ2029" i="1"/>
  <c r="AL2029" i="1"/>
  <c r="AM2029" i="1"/>
  <c r="AQ2029" i="1"/>
  <c r="AS2029" i="1"/>
  <c r="A2030" i="1"/>
  <c r="B2030" i="1"/>
  <c r="C2030" i="1"/>
  <c r="J2030" i="1"/>
  <c r="K2030" i="1"/>
  <c r="M2030" i="1"/>
  <c r="AB2030" i="1"/>
  <c r="AF2030" i="1"/>
  <c r="AG2030" i="1"/>
  <c r="AI2030" i="1"/>
  <c r="AJ2030" i="1"/>
  <c r="AL2030" i="1"/>
  <c r="AM2030" i="1"/>
  <c r="AQ2030" i="1"/>
  <c r="AS2030" i="1"/>
  <c r="A2031" i="1"/>
  <c r="B2031" i="1"/>
  <c r="C2031" i="1"/>
  <c r="J2031" i="1"/>
  <c r="K2031" i="1"/>
  <c r="M2031" i="1"/>
  <c r="AB2031" i="1"/>
  <c r="AF2031" i="1"/>
  <c r="AG2031" i="1"/>
  <c r="AI2031" i="1"/>
  <c r="AJ2031" i="1"/>
  <c r="AL2031" i="1"/>
  <c r="AM2031" i="1"/>
  <c r="AQ2031" i="1"/>
  <c r="AS2031" i="1"/>
  <c r="A2032" i="1"/>
  <c r="B2032" i="1"/>
  <c r="C2032" i="1"/>
  <c r="J2032" i="1"/>
  <c r="K2032" i="1"/>
  <c r="M2032" i="1"/>
  <c r="AB2032" i="1"/>
  <c r="AF2032" i="1"/>
  <c r="AG2032" i="1"/>
  <c r="AI2032" i="1"/>
  <c r="AJ2032" i="1"/>
  <c r="AL2032" i="1"/>
  <c r="AM2032" i="1"/>
  <c r="AQ2032" i="1"/>
  <c r="AS2032" i="1"/>
  <c r="A2033" i="1"/>
  <c r="B2033" i="1"/>
  <c r="C2033" i="1"/>
  <c r="J2033" i="1"/>
  <c r="K2033" i="1"/>
  <c r="M2033" i="1"/>
  <c r="AB2033" i="1"/>
  <c r="AF2033" i="1"/>
  <c r="AG2033" i="1"/>
  <c r="AI2033" i="1"/>
  <c r="AJ2033" i="1"/>
  <c r="AL2033" i="1"/>
  <c r="AM2033" i="1"/>
  <c r="AQ2033" i="1"/>
  <c r="AS2033" i="1"/>
  <c r="A2034" i="1"/>
  <c r="B2034" i="1"/>
  <c r="C2034" i="1"/>
  <c r="J2034" i="1"/>
  <c r="K2034" i="1"/>
  <c r="M2034" i="1"/>
  <c r="AB2034" i="1"/>
  <c r="AF2034" i="1"/>
  <c r="AG2034" i="1"/>
  <c r="AI2034" i="1"/>
  <c r="AJ2034" i="1"/>
  <c r="AL2034" i="1"/>
  <c r="AM2034" i="1"/>
  <c r="AQ2034" i="1"/>
  <c r="AS2034" i="1"/>
  <c r="A2035" i="1"/>
  <c r="B2035" i="1"/>
  <c r="C2035" i="1"/>
  <c r="J2035" i="1"/>
  <c r="K2035" i="1"/>
  <c r="M2035" i="1"/>
  <c r="AB2035" i="1"/>
  <c r="AF2035" i="1"/>
  <c r="AG2035" i="1"/>
  <c r="AI2035" i="1"/>
  <c r="AJ2035" i="1"/>
  <c r="AL2035" i="1"/>
  <c r="AM2035" i="1"/>
  <c r="AQ2035" i="1"/>
  <c r="AS2035" i="1"/>
  <c r="A2036" i="1"/>
  <c r="B2036" i="1"/>
  <c r="C2036" i="1"/>
  <c r="J2036" i="1"/>
  <c r="K2036" i="1"/>
  <c r="M2036" i="1"/>
  <c r="AB2036" i="1"/>
  <c r="AF2036" i="1"/>
  <c r="AG2036" i="1"/>
  <c r="AI2036" i="1"/>
  <c r="AJ2036" i="1"/>
  <c r="AL2036" i="1"/>
  <c r="AM2036" i="1"/>
  <c r="AQ2036" i="1"/>
  <c r="AS2036" i="1"/>
  <c r="A2037" i="1"/>
  <c r="B2037" i="1"/>
  <c r="C2037" i="1"/>
  <c r="J2037" i="1"/>
  <c r="K2037" i="1"/>
  <c r="M2037" i="1"/>
  <c r="AB2037" i="1"/>
  <c r="AF2037" i="1"/>
  <c r="AG2037" i="1"/>
  <c r="AI2037" i="1"/>
  <c r="AJ2037" i="1"/>
  <c r="AL2037" i="1"/>
  <c r="AM2037" i="1"/>
  <c r="AQ2037" i="1"/>
  <c r="AS2037" i="1"/>
  <c r="A2038" i="1"/>
  <c r="B2038" i="1"/>
  <c r="C2038" i="1"/>
  <c r="J2038" i="1"/>
  <c r="K2038" i="1"/>
  <c r="M2038" i="1"/>
  <c r="AB2038" i="1"/>
  <c r="AF2038" i="1"/>
  <c r="AG2038" i="1"/>
  <c r="AI2038" i="1"/>
  <c r="AJ2038" i="1"/>
  <c r="AL2038" i="1"/>
  <c r="AM2038" i="1"/>
  <c r="AQ2038" i="1"/>
  <c r="AS2038" i="1"/>
  <c r="A2039" i="1"/>
  <c r="B2039" i="1"/>
  <c r="C2039" i="1"/>
  <c r="J2039" i="1"/>
  <c r="K2039" i="1"/>
  <c r="M2039" i="1"/>
  <c r="AB2039" i="1"/>
  <c r="AF2039" i="1"/>
  <c r="AG2039" i="1"/>
  <c r="AI2039" i="1"/>
  <c r="AJ2039" i="1"/>
  <c r="AL2039" i="1"/>
  <c r="AM2039" i="1"/>
  <c r="AQ2039" i="1"/>
  <c r="AS2039" i="1"/>
  <c r="A2040" i="1"/>
  <c r="B2040" i="1"/>
  <c r="C2040" i="1"/>
  <c r="J2040" i="1"/>
  <c r="K2040" i="1"/>
  <c r="M2040" i="1"/>
  <c r="AB2040" i="1"/>
  <c r="AF2040" i="1"/>
  <c r="AG2040" i="1"/>
  <c r="AI2040" i="1"/>
  <c r="AJ2040" i="1"/>
  <c r="AL2040" i="1"/>
  <c r="AM2040" i="1"/>
  <c r="AQ2040" i="1"/>
  <c r="AS2040" i="1"/>
  <c r="A2041" i="1"/>
  <c r="B2041" i="1"/>
  <c r="C2041" i="1"/>
  <c r="J2041" i="1"/>
  <c r="K2041" i="1"/>
  <c r="M2041" i="1"/>
  <c r="AB2041" i="1"/>
  <c r="AF2041" i="1"/>
  <c r="AG2041" i="1"/>
  <c r="AI2041" i="1"/>
  <c r="AJ2041" i="1"/>
  <c r="AL2041" i="1"/>
  <c r="AM2041" i="1"/>
  <c r="AQ2041" i="1"/>
  <c r="AS2041" i="1"/>
  <c r="A2042" i="1"/>
  <c r="B2042" i="1"/>
  <c r="C2042" i="1"/>
  <c r="J2042" i="1"/>
  <c r="K2042" i="1"/>
  <c r="M2042" i="1"/>
  <c r="AB2042" i="1"/>
  <c r="AF2042" i="1"/>
  <c r="AG2042" i="1"/>
  <c r="AI2042" i="1"/>
  <c r="AJ2042" i="1"/>
  <c r="AL2042" i="1"/>
  <c r="AM2042" i="1"/>
  <c r="AQ2042" i="1"/>
  <c r="AS2042" i="1"/>
  <c r="A2043" i="1"/>
  <c r="B2043" i="1"/>
  <c r="C2043" i="1"/>
  <c r="J2043" i="1"/>
  <c r="K2043" i="1"/>
  <c r="M2043" i="1"/>
  <c r="AB2043" i="1"/>
  <c r="AF2043" i="1"/>
  <c r="AG2043" i="1"/>
  <c r="AI2043" i="1"/>
  <c r="AJ2043" i="1"/>
  <c r="AL2043" i="1"/>
  <c r="AM2043" i="1"/>
  <c r="AQ2043" i="1"/>
  <c r="AS2043" i="1"/>
  <c r="A2044" i="1"/>
  <c r="B2044" i="1"/>
  <c r="C2044" i="1"/>
  <c r="J2044" i="1"/>
  <c r="K2044" i="1"/>
  <c r="M2044" i="1"/>
  <c r="AB2044" i="1"/>
  <c r="AF2044" i="1"/>
  <c r="AG2044" i="1"/>
  <c r="AI2044" i="1"/>
  <c r="AJ2044" i="1"/>
  <c r="AL2044" i="1"/>
  <c r="AM2044" i="1"/>
  <c r="AQ2044" i="1"/>
  <c r="AS2044" i="1"/>
  <c r="A2045" i="1"/>
  <c r="B2045" i="1"/>
  <c r="C2045" i="1"/>
  <c r="J2045" i="1"/>
  <c r="K2045" i="1"/>
  <c r="M2045" i="1"/>
  <c r="AB2045" i="1"/>
  <c r="AF2045" i="1"/>
  <c r="AG2045" i="1"/>
  <c r="AI2045" i="1"/>
  <c r="AJ2045" i="1"/>
  <c r="AL2045" i="1"/>
  <c r="AM2045" i="1"/>
  <c r="AQ2045" i="1"/>
  <c r="AS2045" i="1"/>
  <c r="A2046" i="1"/>
  <c r="B2046" i="1"/>
  <c r="C2046" i="1"/>
  <c r="J2046" i="1"/>
  <c r="K2046" i="1"/>
  <c r="M2046" i="1"/>
  <c r="AB2046" i="1"/>
  <c r="AF2046" i="1"/>
  <c r="AG2046" i="1"/>
  <c r="AI2046" i="1"/>
  <c r="AJ2046" i="1"/>
  <c r="AL2046" i="1"/>
  <c r="AM2046" i="1"/>
  <c r="AQ2046" i="1"/>
  <c r="AS2046" i="1"/>
  <c r="A2047" i="1"/>
  <c r="B2047" i="1"/>
  <c r="C2047" i="1"/>
  <c r="J2047" i="1"/>
  <c r="K2047" i="1"/>
  <c r="M2047" i="1"/>
  <c r="AB2047" i="1"/>
  <c r="AF2047" i="1"/>
  <c r="AG2047" i="1"/>
  <c r="AI2047" i="1"/>
  <c r="AJ2047" i="1"/>
  <c r="AL2047" i="1"/>
  <c r="AM2047" i="1"/>
  <c r="AQ2047" i="1"/>
  <c r="AS2047" i="1"/>
  <c r="A2048" i="1"/>
  <c r="B2048" i="1"/>
  <c r="C2048" i="1"/>
  <c r="J2048" i="1"/>
  <c r="K2048" i="1"/>
  <c r="M2048" i="1"/>
  <c r="AB2048" i="1"/>
  <c r="AF2048" i="1"/>
  <c r="AG2048" i="1"/>
  <c r="AI2048" i="1"/>
  <c r="AJ2048" i="1"/>
  <c r="AL2048" i="1"/>
  <c r="AM2048" i="1"/>
  <c r="AQ2048" i="1"/>
  <c r="AS2048" i="1"/>
  <c r="A2049" i="1"/>
  <c r="B2049" i="1"/>
  <c r="C2049" i="1"/>
  <c r="J2049" i="1"/>
  <c r="K2049" i="1"/>
  <c r="M2049" i="1"/>
  <c r="AB2049" i="1"/>
  <c r="AF2049" i="1"/>
  <c r="AG2049" i="1"/>
  <c r="AI2049" i="1"/>
  <c r="AJ2049" i="1"/>
  <c r="AL2049" i="1"/>
  <c r="AM2049" i="1"/>
  <c r="AQ2049" i="1"/>
  <c r="AS2049" i="1"/>
  <c r="A2050" i="1"/>
  <c r="B2050" i="1"/>
  <c r="C2050" i="1"/>
  <c r="J2050" i="1"/>
  <c r="K2050" i="1"/>
  <c r="M2050" i="1"/>
  <c r="AB2050" i="1"/>
  <c r="AF2050" i="1"/>
  <c r="AG2050" i="1"/>
  <c r="AI2050" i="1"/>
  <c r="AJ2050" i="1"/>
  <c r="AL2050" i="1"/>
  <c r="AM2050" i="1"/>
  <c r="AQ2050" i="1"/>
  <c r="AS2050" i="1"/>
  <c r="A2051" i="1"/>
  <c r="B2051" i="1"/>
  <c r="C2051" i="1"/>
  <c r="J2051" i="1"/>
  <c r="K2051" i="1"/>
  <c r="M2051" i="1"/>
  <c r="AB2051" i="1"/>
  <c r="AF2051" i="1"/>
  <c r="AG2051" i="1"/>
  <c r="AI2051" i="1"/>
  <c r="AJ2051" i="1"/>
  <c r="AL2051" i="1"/>
  <c r="AM2051" i="1"/>
  <c r="AQ2051" i="1"/>
  <c r="AS2051" i="1"/>
  <c r="A2052" i="1"/>
  <c r="B2052" i="1"/>
  <c r="C2052" i="1"/>
  <c r="J2052" i="1"/>
  <c r="K2052" i="1"/>
  <c r="M2052" i="1"/>
  <c r="AB2052" i="1"/>
  <c r="AF2052" i="1"/>
  <c r="AG2052" i="1"/>
  <c r="AI2052" i="1"/>
  <c r="AJ2052" i="1"/>
  <c r="AL2052" i="1"/>
  <c r="AM2052" i="1"/>
  <c r="AQ2052" i="1"/>
  <c r="AS2052" i="1"/>
  <c r="A2053" i="1"/>
  <c r="B2053" i="1"/>
  <c r="C2053" i="1"/>
  <c r="J2053" i="1"/>
  <c r="K2053" i="1"/>
  <c r="M2053" i="1"/>
  <c r="AB2053" i="1"/>
  <c r="AF2053" i="1"/>
  <c r="AG2053" i="1"/>
  <c r="AI2053" i="1"/>
  <c r="AJ2053" i="1"/>
  <c r="AL2053" i="1"/>
  <c r="AM2053" i="1"/>
  <c r="AQ2053" i="1"/>
  <c r="AS2053" i="1"/>
  <c r="A2054" i="1"/>
  <c r="B2054" i="1"/>
  <c r="C2054" i="1"/>
  <c r="J2054" i="1"/>
  <c r="K2054" i="1"/>
  <c r="M2054" i="1"/>
  <c r="AB2054" i="1"/>
  <c r="AF2054" i="1"/>
  <c r="AG2054" i="1"/>
  <c r="AI2054" i="1"/>
  <c r="AJ2054" i="1"/>
  <c r="AL2054" i="1"/>
  <c r="AM2054" i="1"/>
  <c r="AQ2054" i="1"/>
  <c r="AS2054" i="1"/>
  <c r="A2055" i="1"/>
  <c r="B2055" i="1"/>
  <c r="C2055" i="1"/>
  <c r="J2055" i="1"/>
  <c r="K2055" i="1"/>
  <c r="M2055" i="1"/>
  <c r="AB2055" i="1"/>
  <c r="AF2055" i="1"/>
  <c r="AG2055" i="1"/>
  <c r="AI2055" i="1"/>
  <c r="AJ2055" i="1"/>
  <c r="AL2055" i="1"/>
  <c r="AM2055" i="1"/>
  <c r="AQ2055" i="1"/>
  <c r="AS2055" i="1"/>
  <c r="A2056" i="1"/>
  <c r="B2056" i="1"/>
  <c r="C2056" i="1"/>
  <c r="J2056" i="1"/>
  <c r="K2056" i="1"/>
  <c r="M2056" i="1"/>
  <c r="AB2056" i="1"/>
  <c r="AF2056" i="1"/>
  <c r="AG2056" i="1"/>
  <c r="AI2056" i="1"/>
  <c r="AJ2056" i="1"/>
  <c r="AL2056" i="1"/>
  <c r="AM2056" i="1"/>
  <c r="AQ2056" i="1"/>
  <c r="AS2056" i="1"/>
  <c r="A2057" i="1"/>
  <c r="B2057" i="1"/>
  <c r="C2057" i="1"/>
  <c r="J2057" i="1"/>
  <c r="K2057" i="1"/>
  <c r="M2057" i="1"/>
  <c r="AB2057" i="1"/>
  <c r="AF2057" i="1"/>
  <c r="AG2057" i="1"/>
  <c r="AI2057" i="1"/>
  <c r="AJ2057" i="1"/>
  <c r="AL2057" i="1"/>
  <c r="AM2057" i="1"/>
  <c r="AQ2057" i="1"/>
  <c r="AS2057" i="1"/>
  <c r="A2058" i="1"/>
  <c r="B2058" i="1"/>
  <c r="C2058" i="1"/>
  <c r="J2058" i="1"/>
  <c r="K2058" i="1"/>
  <c r="M2058" i="1"/>
  <c r="AB2058" i="1"/>
  <c r="AF2058" i="1"/>
  <c r="AG2058" i="1"/>
  <c r="AI2058" i="1"/>
  <c r="AJ2058" i="1"/>
  <c r="AL2058" i="1"/>
  <c r="AM2058" i="1"/>
  <c r="AQ2058" i="1"/>
  <c r="AS2058" i="1"/>
  <c r="A2059" i="1"/>
  <c r="B2059" i="1"/>
  <c r="C2059" i="1"/>
  <c r="J2059" i="1"/>
  <c r="K2059" i="1"/>
  <c r="M2059" i="1"/>
  <c r="AB2059" i="1"/>
  <c r="AF2059" i="1"/>
  <c r="AG2059" i="1"/>
  <c r="AI2059" i="1"/>
  <c r="AJ2059" i="1"/>
  <c r="AL2059" i="1"/>
  <c r="AM2059" i="1"/>
  <c r="AQ2059" i="1"/>
  <c r="AS2059" i="1"/>
  <c r="A2060" i="1"/>
  <c r="B2060" i="1"/>
  <c r="C2060" i="1"/>
  <c r="J2060" i="1"/>
  <c r="K2060" i="1"/>
  <c r="M2060" i="1"/>
  <c r="AB2060" i="1"/>
  <c r="AF2060" i="1"/>
  <c r="AG2060" i="1"/>
  <c r="AI2060" i="1"/>
  <c r="AJ2060" i="1"/>
  <c r="AL2060" i="1"/>
  <c r="AM2060" i="1"/>
  <c r="AQ2060" i="1"/>
  <c r="AS2060" i="1"/>
  <c r="A2061" i="1"/>
  <c r="B2061" i="1"/>
  <c r="C2061" i="1"/>
  <c r="J2061" i="1"/>
  <c r="K2061" i="1"/>
  <c r="M2061" i="1"/>
  <c r="AB2061" i="1"/>
  <c r="AF2061" i="1"/>
  <c r="AG2061" i="1"/>
  <c r="AI2061" i="1"/>
  <c r="AJ2061" i="1"/>
  <c r="AL2061" i="1"/>
  <c r="AM2061" i="1"/>
  <c r="AQ2061" i="1"/>
  <c r="AS2061" i="1"/>
  <c r="A2062" i="1"/>
  <c r="B2062" i="1"/>
  <c r="C2062" i="1"/>
  <c r="J2062" i="1"/>
  <c r="K2062" i="1"/>
  <c r="M2062" i="1"/>
  <c r="AB2062" i="1"/>
  <c r="AF2062" i="1"/>
  <c r="AG2062" i="1"/>
  <c r="AI2062" i="1"/>
  <c r="AJ2062" i="1"/>
  <c r="AL2062" i="1"/>
  <c r="AM2062" i="1"/>
  <c r="AQ2062" i="1"/>
  <c r="AS2062" i="1"/>
  <c r="A2063" i="1"/>
  <c r="B2063" i="1"/>
  <c r="C2063" i="1"/>
  <c r="J2063" i="1"/>
  <c r="K2063" i="1"/>
  <c r="M2063" i="1"/>
  <c r="AB2063" i="1"/>
  <c r="AF2063" i="1"/>
  <c r="AG2063" i="1"/>
  <c r="AI2063" i="1"/>
  <c r="AJ2063" i="1"/>
  <c r="AL2063" i="1"/>
  <c r="AM2063" i="1"/>
  <c r="AQ2063" i="1"/>
  <c r="AS2063" i="1"/>
  <c r="A2064" i="1"/>
  <c r="B2064" i="1"/>
  <c r="C2064" i="1"/>
  <c r="J2064" i="1"/>
  <c r="K2064" i="1"/>
  <c r="M2064" i="1"/>
  <c r="AB2064" i="1"/>
  <c r="AF2064" i="1"/>
  <c r="AG2064" i="1"/>
  <c r="AI2064" i="1"/>
  <c r="AJ2064" i="1"/>
  <c r="AL2064" i="1"/>
  <c r="AM2064" i="1"/>
  <c r="AQ2064" i="1"/>
  <c r="AS2064" i="1"/>
  <c r="A2065" i="1"/>
  <c r="B2065" i="1"/>
  <c r="C2065" i="1"/>
  <c r="J2065" i="1"/>
  <c r="K2065" i="1"/>
  <c r="M2065" i="1"/>
  <c r="AB2065" i="1"/>
  <c r="AF2065" i="1"/>
  <c r="AG2065" i="1"/>
  <c r="AI2065" i="1"/>
  <c r="AJ2065" i="1"/>
  <c r="AL2065" i="1"/>
  <c r="AM2065" i="1"/>
  <c r="AQ2065" i="1"/>
  <c r="AS2065" i="1"/>
  <c r="A2066" i="1"/>
  <c r="B2066" i="1"/>
  <c r="C2066" i="1"/>
  <c r="J2066" i="1"/>
  <c r="K2066" i="1"/>
  <c r="M2066" i="1"/>
  <c r="AB2066" i="1"/>
  <c r="AF2066" i="1"/>
  <c r="AG2066" i="1"/>
  <c r="AI2066" i="1"/>
  <c r="AJ2066" i="1"/>
  <c r="AL2066" i="1"/>
  <c r="AM2066" i="1"/>
  <c r="AQ2066" i="1"/>
  <c r="AS2066" i="1"/>
  <c r="A2067" i="1"/>
  <c r="B2067" i="1"/>
  <c r="C2067" i="1"/>
  <c r="J2067" i="1"/>
  <c r="K2067" i="1"/>
  <c r="M2067" i="1"/>
  <c r="AB2067" i="1"/>
  <c r="AF2067" i="1"/>
  <c r="AG2067" i="1"/>
  <c r="AI2067" i="1"/>
  <c r="AJ2067" i="1"/>
  <c r="AL2067" i="1"/>
  <c r="AM2067" i="1"/>
  <c r="AQ2067" i="1"/>
  <c r="AS2067" i="1"/>
  <c r="A2068" i="1"/>
  <c r="B2068" i="1"/>
  <c r="C2068" i="1"/>
  <c r="J2068" i="1"/>
  <c r="K2068" i="1"/>
  <c r="M2068" i="1"/>
  <c r="AB2068" i="1"/>
  <c r="AF2068" i="1"/>
  <c r="AG2068" i="1"/>
  <c r="AI2068" i="1"/>
  <c r="AJ2068" i="1"/>
  <c r="AL2068" i="1"/>
  <c r="AM2068" i="1"/>
  <c r="AQ2068" i="1"/>
  <c r="AS2068" i="1"/>
  <c r="A2069" i="1"/>
  <c r="B2069" i="1"/>
  <c r="C2069" i="1"/>
  <c r="J2069" i="1"/>
  <c r="K2069" i="1"/>
  <c r="M2069" i="1"/>
  <c r="AB2069" i="1"/>
  <c r="AF2069" i="1"/>
  <c r="AG2069" i="1"/>
  <c r="AI2069" i="1"/>
  <c r="AJ2069" i="1"/>
  <c r="AL2069" i="1"/>
  <c r="AM2069" i="1"/>
  <c r="AQ2069" i="1"/>
  <c r="AS2069" i="1"/>
  <c r="A2070" i="1"/>
  <c r="B2070" i="1"/>
  <c r="C2070" i="1"/>
  <c r="J2070" i="1"/>
  <c r="K2070" i="1"/>
  <c r="M2070" i="1"/>
  <c r="AB2070" i="1"/>
  <c r="AF2070" i="1"/>
  <c r="AG2070" i="1"/>
  <c r="AI2070" i="1"/>
  <c r="AJ2070" i="1"/>
  <c r="AL2070" i="1"/>
  <c r="AM2070" i="1"/>
  <c r="AQ2070" i="1"/>
  <c r="AS2070" i="1"/>
  <c r="A2071" i="1"/>
  <c r="B2071" i="1"/>
  <c r="C2071" i="1"/>
  <c r="J2071" i="1"/>
  <c r="K2071" i="1"/>
  <c r="M2071" i="1"/>
  <c r="AB2071" i="1"/>
  <c r="AF2071" i="1"/>
  <c r="AG2071" i="1"/>
  <c r="AI2071" i="1"/>
  <c r="AJ2071" i="1"/>
  <c r="AL2071" i="1"/>
  <c r="AM2071" i="1"/>
  <c r="AQ2071" i="1"/>
  <c r="AS2071" i="1"/>
  <c r="A2072" i="1"/>
  <c r="B2072" i="1"/>
  <c r="C2072" i="1"/>
  <c r="J2072" i="1"/>
  <c r="K2072" i="1"/>
  <c r="M2072" i="1"/>
  <c r="AB2072" i="1"/>
  <c r="AF2072" i="1"/>
  <c r="AG2072" i="1"/>
  <c r="AI2072" i="1"/>
  <c r="AJ2072" i="1"/>
  <c r="AL2072" i="1"/>
  <c r="AM2072" i="1"/>
  <c r="AQ2072" i="1"/>
  <c r="AS2072" i="1"/>
  <c r="A2073" i="1"/>
  <c r="B2073" i="1"/>
  <c r="C2073" i="1"/>
  <c r="J2073" i="1"/>
  <c r="K2073" i="1"/>
  <c r="M2073" i="1"/>
  <c r="AB2073" i="1"/>
  <c r="AF2073" i="1"/>
  <c r="AG2073" i="1"/>
  <c r="AI2073" i="1"/>
  <c r="AJ2073" i="1"/>
  <c r="AL2073" i="1"/>
  <c r="AM2073" i="1"/>
  <c r="AQ2073" i="1"/>
  <c r="AS2073" i="1"/>
  <c r="A2074" i="1"/>
  <c r="B2074" i="1"/>
  <c r="C2074" i="1"/>
  <c r="J2074" i="1"/>
  <c r="K2074" i="1"/>
  <c r="M2074" i="1"/>
  <c r="AB2074" i="1"/>
  <c r="AF2074" i="1"/>
  <c r="AG2074" i="1"/>
  <c r="AI2074" i="1"/>
  <c r="AJ2074" i="1"/>
  <c r="AL2074" i="1"/>
  <c r="AM2074" i="1"/>
  <c r="AQ2074" i="1"/>
  <c r="AS2074" i="1"/>
  <c r="A2075" i="1"/>
  <c r="B2075" i="1"/>
  <c r="C2075" i="1"/>
  <c r="J2075" i="1"/>
  <c r="K2075" i="1"/>
  <c r="M2075" i="1"/>
  <c r="AB2075" i="1"/>
  <c r="AF2075" i="1"/>
  <c r="AG2075" i="1"/>
  <c r="AI2075" i="1"/>
  <c r="AJ2075" i="1"/>
  <c r="AL2075" i="1"/>
  <c r="AM2075" i="1"/>
  <c r="AQ2075" i="1"/>
  <c r="AS2075" i="1"/>
  <c r="A2076" i="1"/>
  <c r="B2076" i="1"/>
  <c r="C2076" i="1"/>
  <c r="J2076" i="1"/>
  <c r="K2076" i="1"/>
  <c r="M2076" i="1"/>
  <c r="AB2076" i="1"/>
  <c r="AF2076" i="1"/>
  <c r="AG2076" i="1"/>
  <c r="AI2076" i="1"/>
  <c r="AJ2076" i="1"/>
  <c r="AL2076" i="1"/>
  <c r="AM2076" i="1"/>
  <c r="AQ2076" i="1"/>
  <c r="AS2076" i="1"/>
  <c r="A2077" i="1"/>
  <c r="B2077" i="1"/>
  <c r="C2077" i="1"/>
  <c r="J2077" i="1"/>
  <c r="K2077" i="1"/>
  <c r="M2077" i="1"/>
  <c r="AB2077" i="1"/>
  <c r="AF2077" i="1"/>
  <c r="AG2077" i="1"/>
  <c r="AI2077" i="1"/>
  <c r="AJ2077" i="1"/>
  <c r="AL2077" i="1"/>
  <c r="AM2077" i="1"/>
  <c r="AQ2077" i="1"/>
  <c r="AS2077" i="1"/>
  <c r="A2078" i="1"/>
  <c r="B2078" i="1"/>
  <c r="C2078" i="1"/>
  <c r="J2078" i="1"/>
  <c r="K2078" i="1"/>
  <c r="M2078" i="1"/>
  <c r="AB2078" i="1"/>
  <c r="AF2078" i="1"/>
  <c r="AG2078" i="1"/>
  <c r="AI2078" i="1"/>
  <c r="AJ2078" i="1"/>
  <c r="AL2078" i="1"/>
  <c r="AM2078" i="1"/>
  <c r="AQ2078" i="1"/>
  <c r="AS2078" i="1"/>
  <c r="A2079" i="1"/>
  <c r="B2079" i="1"/>
  <c r="C2079" i="1"/>
  <c r="J2079" i="1"/>
  <c r="K2079" i="1"/>
  <c r="M2079" i="1"/>
  <c r="AB2079" i="1"/>
  <c r="AF2079" i="1"/>
  <c r="AG2079" i="1"/>
  <c r="AI2079" i="1"/>
  <c r="AJ2079" i="1"/>
  <c r="AL2079" i="1"/>
  <c r="AM2079" i="1"/>
  <c r="AQ2079" i="1"/>
  <c r="AS2079" i="1"/>
  <c r="A2080" i="1"/>
  <c r="B2080" i="1"/>
  <c r="C2080" i="1"/>
  <c r="J2080" i="1"/>
  <c r="K2080" i="1"/>
  <c r="M2080" i="1"/>
  <c r="AB2080" i="1"/>
  <c r="AF2080" i="1"/>
  <c r="AG2080" i="1"/>
  <c r="AI2080" i="1"/>
  <c r="AJ2080" i="1"/>
  <c r="AL2080" i="1"/>
  <c r="AM2080" i="1"/>
  <c r="AQ2080" i="1"/>
  <c r="AS2080" i="1"/>
  <c r="A2081" i="1"/>
  <c r="B2081" i="1"/>
  <c r="C2081" i="1"/>
  <c r="J2081" i="1"/>
  <c r="K2081" i="1"/>
  <c r="M2081" i="1"/>
  <c r="AB2081" i="1"/>
  <c r="AF2081" i="1"/>
  <c r="AG2081" i="1"/>
  <c r="AI2081" i="1"/>
  <c r="AJ2081" i="1"/>
  <c r="AL2081" i="1"/>
  <c r="AM2081" i="1"/>
  <c r="AQ2081" i="1"/>
  <c r="AS2081" i="1"/>
  <c r="A2082" i="1"/>
  <c r="B2082" i="1"/>
  <c r="C2082" i="1"/>
  <c r="J2082" i="1"/>
  <c r="K2082" i="1"/>
  <c r="M2082" i="1"/>
  <c r="AB2082" i="1"/>
  <c r="AF2082" i="1"/>
  <c r="AG2082" i="1"/>
  <c r="AI2082" i="1"/>
  <c r="AJ2082" i="1"/>
  <c r="AL2082" i="1"/>
  <c r="AM2082" i="1"/>
  <c r="AQ2082" i="1"/>
  <c r="AS2082" i="1"/>
  <c r="A2083" i="1"/>
  <c r="B2083" i="1"/>
  <c r="C2083" i="1"/>
  <c r="J2083" i="1"/>
  <c r="K2083" i="1"/>
  <c r="M2083" i="1"/>
  <c r="AB2083" i="1"/>
  <c r="AF2083" i="1"/>
  <c r="AG2083" i="1"/>
  <c r="AI2083" i="1"/>
  <c r="AJ2083" i="1"/>
  <c r="AL2083" i="1"/>
  <c r="AM2083" i="1"/>
  <c r="AQ2083" i="1"/>
  <c r="AS2083" i="1"/>
  <c r="A2084" i="1"/>
  <c r="B2084" i="1"/>
  <c r="C2084" i="1"/>
  <c r="J2084" i="1"/>
  <c r="K2084" i="1"/>
  <c r="M2084" i="1"/>
  <c r="AB2084" i="1"/>
  <c r="AF2084" i="1"/>
  <c r="AG2084" i="1"/>
  <c r="AI2084" i="1"/>
  <c r="AJ2084" i="1"/>
  <c r="AL2084" i="1"/>
  <c r="AM2084" i="1"/>
  <c r="AQ2084" i="1"/>
  <c r="AS2084" i="1"/>
  <c r="A2085" i="1"/>
  <c r="B2085" i="1"/>
  <c r="C2085" i="1"/>
  <c r="J2085" i="1"/>
  <c r="K2085" i="1"/>
  <c r="M2085" i="1"/>
  <c r="AB2085" i="1"/>
  <c r="AF2085" i="1"/>
  <c r="AG2085" i="1"/>
  <c r="AI2085" i="1"/>
  <c r="AJ2085" i="1"/>
  <c r="AL2085" i="1"/>
  <c r="AM2085" i="1"/>
  <c r="AQ2085" i="1"/>
  <c r="AS2085" i="1"/>
  <c r="A2086" i="1"/>
  <c r="B2086" i="1"/>
  <c r="C2086" i="1"/>
  <c r="J2086" i="1"/>
  <c r="K2086" i="1"/>
  <c r="M2086" i="1"/>
  <c r="AB2086" i="1"/>
  <c r="AF2086" i="1"/>
  <c r="AG2086" i="1"/>
  <c r="AI2086" i="1"/>
  <c r="AJ2086" i="1"/>
  <c r="AL2086" i="1"/>
  <c r="AM2086" i="1"/>
  <c r="AQ2086" i="1"/>
  <c r="AS2086" i="1"/>
  <c r="A2087" i="1"/>
  <c r="B2087" i="1"/>
  <c r="C2087" i="1"/>
  <c r="J2087" i="1"/>
  <c r="K2087" i="1"/>
  <c r="M2087" i="1"/>
  <c r="AB2087" i="1"/>
  <c r="AF2087" i="1"/>
  <c r="AG2087" i="1"/>
  <c r="AI2087" i="1"/>
  <c r="AJ2087" i="1"/>
  <c r="AL2087" i="1"/>
  <c r="AM2087" i="1"/>
  <c r="AQ2087" i="1"/>
  <c r="AS2087" i="1"/>
  <c r="A2088" i="1"/>
  <c r="B2088" i="1"/>
  <c r="C2088" i="1"/>
  <c r="J2088" i="1"/>
  <c r="K2088" i="1"/>
  <c r="M2088" i="1"/>
  <c r="AB2088" i="1"/>
  <c r="AF2088" i="1"/>
  <c r="AG2088" i="1"/>
  <c r="AI2088" i="1"/>
  <c r="AJ2088" i="1"/>
  <c r="AL2088" i="1"/>
  <c r="AM2088" i="1"/>
  <c r="AQ2088" i="1"/>
  <c r="AS2088" i="1"/>
  <c r="A2089" i="1"/>
  <c r="B2089" i="1"/>
  <c r="C2089" i="1"/>
  <c r="J2089" i="1"/>
  <c r="K2089" i="1"/>
  <c r="M2089" i="1"/>
  <c r="AB2089" i="1"/>
  <c r="AF2089" i="1"/>
  <c r="AG2089" i="1"/>
  <c r="AI2089" i="1"/>
  <c r="AJ2089" i="1"/>
  <c r="AL2089" i="1"/>
  <c r="AM2089" i="1"/>
  <c r="AQ2089" i="1"/>
  <c r="AS2089" i="1"/>
  <c r="A2090" i="1"/>
  <c r="B2090" i="1"/>
  <c r="C2090" i="1"/>
  <c r="J2090" i="1"/>
  <c r="K2090" i="1"/>
  <c r="M2090" i="1"/>
  <c r="AB2090" i="1"/>
  <c r="AF2090" i="1"/>
  <c r="AG2090" i="1"/>
  <c r="AI2090" i="1"/>
  <c r="AJ2090" i="1"/>
  <c r="AL2090" i="1"/>
  <c r="AM2090" i="1"/>
  <c r="AQ2090" i="1"/>
  <c r="AS2090" i="1"/>
  <c r="A2091" i="1"/>
  <c r="B2091" i="1"/>
  <c r="C2091" i="1"/>
  <c r="J2091" i="1"/>
  <c r="K2091" i="1"/>
  <c r="M2091" i="1"/>
  <c r="AB2091" i="1"/>
  <c r="AF2091" i="1"/>
  <c r="AG2091" i="1"/>
  <c r="AI2091" i="1"/>
  <c r="AJ2091" i="1"/>
  <c r="AL2091" i="1"/>
  <c r="AM2091" i="1"/>
  <c r="AQ2091" i="1"/>
  <c r="AS2091" i="1"/>
  <c r="A2092" i="1"/>
  <c r="B2092" i="1"/>
  <c r="C2092" i="1"/>
  <c r="J2092" i="1"/>
  <c r="K2092" i="1"/>
  <c r="M2092" i="1"/>
  <c r="AB2092" i="1"/>
  <c r="AF2092" i="1"/>
  <c r="AG2092" i="1"/>
  <c r="AI2092" i="1"/>
  <c r="AJ2092" i="1"/>
  <c r="AL2092" i="1"/>
  <c r="AM2092" i="1"/>
  <c r="AQ2092" i="1"/>
  <c r="AS2092" i="1"/>
  <c r="A2093" i="1"/>
  <c r="B2093" i="1"/>
  <c r="C2093" i="1"/>
  <c r="J2093" i="1"/>
  <c r="K2093" i="1"/>
  <c r="M2093" i="1"/>
  <c r="AB2093" i="1"/>
  <c r="AF2093" i="1"/>
  <c r="AG2093" i="1"/>
  <c r="AI2093" i="1"/>
  <c r="AJ2093" i="1"/>
  <c r="AL2093" i="1"/>
  <c r="AM2093" i="1"/>
  <c r="AQ2093" i="1"/>
  <c r="AS2093" i="1"/>
  <c r="A2094" i="1"/>
  <c r="B2094" i="1"/>
  <c r="C2094" i="1"/>
  <c r="J2094" i="1"/>
  <c r="K2094" i="1"/>
  <c r="M2094" i="1"/>
  <c r="AB2094" i="1"/>
  <c r="AF2094" i="1"/>
  <c r="AG2094" i="1"/>
  <c r="AI2094" i="1"/>
  <c r="AJ2094" i="1"/>
  <c r="AL2094" i="1"/>
  <c r="AM2094" i="1"/>
  <c r="AQ2094" i="1"/>
  <c r="AS2094" i="1"/>
  <c r="A2095" i="1"/>
  <c r="B2095" i="1"/>
  <c r="C2095" i="1"/>
  <c r="J2095" i="1"/>
  <c r="K2095" i="1"/>
  <c r="M2095" i="1"/>
  <c r="AB2095" i="1"/>
  <c r="AF2095" i="1"/>
  <c r="AG2095" i="1"/>
  <c r="AI2095" i="1"/>
  <c r="AJ2095" i="1"/>
  <c r="AL2095" i="1"/>
  <c r="AM2095" i="1"/>
  <c r="AQ2095" i="1"/>
  <c r="AS2095" i="1"/>
  <c r="A2096" i="1"/>
  <c r="B2096" i="1"/>
  <c r="C2096" i="1"/>
  <c r="J2096" i="1"/>
  <c r="K2096" i="1"/>
  <c r="M2096" i="1"/>
  <c r="AB2096" i="1"/>
  <c r="AF2096" i="1"/>
  <c r="AG2096" i="1"/>
  <c r="AI2096" i="1"/>
  <c r="AJ2096" i="1"/>
  <c r="AL2096" i="1"/>
  <c r="AM2096" i="1"/>
  <c r="AQ2096" i="1"/>
  <c r="AS2096" i="1"/>
  <c r="A2097" i="1"/>
  <c r="B2097" i="1"/>
  <c r="C2097" i="1"/>
  <c r="J2097" i="1"/>
  <c r="K2097" i="1"/>
  <c r="M2097" i="1"/>
  <c r="AB2097" i="1"/>
  <c r="AF2097" i="1"/>
  <c r="AG2097" i="1"/>
  <c r="AI2097" i="1"/>
  <c r="AJ2097" i="1"/>
  <c r="AL2097" i="1"/>
  <c r="AM2097" i="1"/>
  <c r="AQ2097" i="1"/>
  <c r="AS2097" i="1"/>
  <c r="A2098" i="1"/>
  <c r="B2098" i="1"/>
  <c r="C2098" i="1"/>
  <c r="J2098" i="1"/>
  <c r="K2098" i="1"/>
  <c r="M2098" i="1"/>
  <c r="AB2098" i="1"/>
  <c r="AF2098" i="1"/>
  <c r="AG2098" i="1"/>
  <c r="AI2098" i="1"/>
  <c r="AJ2098" i="1"/>
  <c r="AL2098" i="1"/>
  <c r="AM2098" i="1"/>
  <c r="AQ2098" i="1"/>
  <c r="AS2098" i="1"/>
  <c r="A2099" i="1"/>
  <c r="B2099" i="1"/>
  <c r="C2099" i="1"/>
  <c r="J2099" i="1"/>
  <c r="K2099" i="1"/>
  <c r="M2099" i="1"/>
  <c r="AB2099" i="1"/>
  <c r="AF2099" i="1"/>
  <c r="AG2099" i="1"/>
  <c r="AI2099" i="1"/>
  <c r="AJ2099" i="1"/>
  <c r="AL2099" i="1"/>
  <c r="AM2099" i="1"/>
  <c r="AQ2099" i="1"/>
  <c r="AS2099" i="1"/>
  <c r="A2100" i="1"/>
  <c r="B2100" i="1"/>
  <c r="C2100" i="1"/>
  <c r="J2100" i="1"/>
  <c r="K2100" i="1"/>
  <c r="M2100" i="1"/>
  <c r="AB2100" i="1"/>
  <c r="AF2100" i="1"/>
  <c r="AG2100" i="1"/>
  <c r="AI2100" i="1"/>
  <c r="AJ2100" i="1"/>
  <c r="AL2100" i="1"/>
  <c r="AM2100" i="1"/>
  <c r="AQ2100" i="1"/>
  <c r="AS2100" i="1"/>
  <c r="A2101" i="1"/>
  <c r="B2101" i="1"/>
  <c r="C2101" i="1"/>
  <c r="J2101" i="1"/>
  <c r="K2101" i="1"/>
  <c r="M2101" i="1"/>
  <c r="AB2101" i="1"/>
  <c r="AF2101" i="1"/>
  <c r="AG2101" i="1"/>
  <c r="AI2101" i="1"/>
  <c r="AJ2101" i="1"/>
  <c r="AL2101" i="1"/>
  <c r="AM2101" i="1"/>
  <c r="AQ2101" i="1"/>
  <c r="AS2101" i="1"/>
  <c r="A2102" i="1"/>
  <c r="B2102" i="1"/>
  <c r="C2102" i="1"/>
  <c r="J2102" i="1"/>
  <c r="K2102" i="1"/>
  <c r="M2102" i="1"/>
  <c r="AB2102" i="1"/>
  <c r="AF2102" i="1"/>
  <c r="AG2102" i="1"/>
  <c r="AI2102" i="1"/>
  <c r="AJ2102" i="1"/>
  <c r="AL2102" i="1"/>
  <c r="AM2102" i="1"/>
  <c r="AQ2102" i="1"/>
  <c r="AS2102" i="1"/>
  <c r="A2103" i="1"/>
  <c r="B2103" i="1"/>
  <c r="C2103" i="1"/>
  <c r="J2103" i="1"/>
  <c r="K2103" i="1"/>
  <c r="M2103" i="1"/>
  <c r="AB2103" i="1"/>
  <c r="AF2103" i="1"/>
  <c r="AG2103" i="1"/>
  <c r="AI2103" i="1"/>
  <c r="AJ2103" i="1"/>
  <c r="AL2103" i="1"/>
  <c r="AM2103" i="1"/>
  <c r="AQ2103" i="1"/>
  <c r="AS2103" i="1"/>
  <c r="A2104" i="1"/>
  <c r="B2104" i="1"/>
  <c r="C2104" i="1"/>
  <c r="J2104" i="1"/>
  <c r="K2104" i="1"/>
  <c r="M2104" i="1"/>
  <c r="AB2104" i="1"/>
  <c r="AF2104" i="1"/>
  <c r="AG2104" i="1"/>
  <c r="AI2104" i="1"/>
  <c r="AJ2104" i="1"/>
  <c r="AL2104" i="1"/>
  <c r="AM2104" i="1"/>
  <c r="AQ2104" i="1"/>
  <c r="AS2104" i="1"/>
  <c r="A2105" i="1"/>
  <c r="B2105" i="1"/>
  <c r="C2105" i="1"/>
  <c r="J2105" i="1"/>
  <c r="K2105" i="1"/>
  <c r="M2105" i="1"/>
  <c r="AB2105" i="1"/>
  <c r="AF2105" i="1"/>
  <c r="AG2105" i="1"/>
  <c r="AI2105" i="1"/>
  <c r="AJ2105" i="1"/>
  <c r="AL2105" i="1"/>
  <c r="AM2105" i="1"/>
  <c r="AQ2105" i="1"/>
  <c r="AS2105" i="1"/>
  <c r="A2106" i="1"/>
  <c r="B2106" i="1"/>
  <c r="C2106" i="1"/>
  <c r="J2106" i="1"/>
  <c r="K2106" i="1"/>
  <c r="M2106" i="1"/>
  <c r="AB2106" i="1"/>
  <c r="AF2106" i="1"/>
  <c r="AG2106" i="1"/>
  <c r="AI2106" i="1"/>
  <c r="AJ2106" i="1"/>
  <c r="AL2106" i="1"/>
  <c r="AM2106" i="1"/>
  <c r="AQ2106" i="1"/>
  <c r="AS2106" i="1"/>
  <c r="A2107" i="1"/>
  <c r="B2107" i="1"/>
  <c r="C2107" i="1"/>
  <c r="J2107" i="1"/>
  <c r="K2107" i="1"/>
  <c r="M2107" i="1"/>
  <c r="AB2107" i="1"/>
  <c r="AF2107" i="1"/>
  <c r="AG2107" i="1"/>
  <c r="AI2107" i="1"/>
  <c r="AJ2107" i="1"/>
  <c r="AL2107" i="1"/>
  <c r="AM2107" i="1"/>
  <c r="AQ2107" i="1"/>
  <c r="AS2107" i="1"/>
  <c r="A2108" i="1"/>
  <c r="B2108" i="1"/>
  <c r="C2108" i="1"/>
  <c r="J2108" i="1"/>
  <c r="K2108" i="1"/>
  <c r="M2108" i="1"/>
  <c r="AB2108" i="1"/>
  <c r="AF2108" i="1"/>
  <c r="AG2108" i="1"/>
  <c r="AI2108" i="1"/>
  <c r="AJ2108" i="1"/>
  <c r="AL2108" i="1"/>
  <c r="AM2108" i="1"/>
  <c r="AQ2108" i="1"/>
  <c r="AS2108" i="1"/>
  <c r="A2109" i="1"/>
  <c r="B2109" i="1"/>
  <c r="C2109" i="1"/>
  <c r="J2109" i="1"/>
  <c r="K2109" i="1"/>
  <c r="M2109" i="1"/>
  <c r="AB2109" i="1"/>
  <c r="AF2109" i="1"/>
  <c r="AG2109" i="1"/>
  <c r="AI2109" i="1"/>
  <c r="AJ2109" i="1"/>
  <c r="AL2109" i="1"/>
  <c r="AM2109" i="1"/>
  <c r="AQ2109" i="1"/>
  <c r="AS2109" i="1"/>
  <c r="A2110" i="1"/>
  <c r="B2110" i="1"/>
  <c r="C2110" i="1"/>
  <c r="J2110" i="1"/>
  <c r="K2110" i="1"/>
  <c r="M2110" i="1"/>
  <c r="AB2110" i="1"/>
  <c r="AF2110" i="1"/>
  <c r="AG2110" i="1"/>
  <c r="AI2110" i="1"/>
  <c r="AJ2110" i="1"/>
  <c r="AL2110" i="1"/>
  <c r="AM2110" i="1"/>
  <c r="AQ2110" i="1"/>
  <c r="AS2110" i="1"/>
  <c r="A2111" i="1"/>
  <c r="B2111" i="1"/>
  <c r="C2111" i="1"/>
  <c r="J2111" i="1"/>
  <c r="K2111" i="1"/>
  <c r="M2111" i="1"/>
  <c r="AB2111" i="1"/>
  <c r="AF2111" i="1"/>
  <c r="AG2111" i="1"/>
  <c r="AI2111" i="1"/>
  <c r="AJ2111" i="1"/>
  <c r="AL2111" i="1"/>
  <c r="AM2111" i="1"/>
  <c r="AQ2111" i="1"/>
  <c r="AS2111" i="1"/>
  <c r="A2112" i="1"/>
  <c r="B2112" i="1"/>
  <c r="C2112" i="1"/>
  <c r="J2112" i="1"/>
  <c r="K2112" i="1"/>
  <c r="M2112" i="1"/>
  <c r="AB2112" i="1"/>
  <c r="AF2112" i="1"/>
  <c r="AG2112" i="1"/>
  <c r="AI2112" i="1"/>
  <c r="AJ2112" i="1"/>
  <c r="AL2112" i="1"/>
  <c r="AM2112" i="1"/>
  <c r="AQ2112" i="1"/>
  <c r="AS2112" i="1"/>
  <c r="A2113" i="1"/>
  <c r="B2113" i="1"/>
  <c r="C2113" i="1"/>
  <c r="J2113" i="1"/>
  <c r="K2113" i="1"/>
  <c r="M2113" i="1"/>
  <c r="AB2113" i="1"/>
  <c r="AF2113" i="1"/>
  <c r="AG2113" i="1"/>
  <c r="AI2113" i="1"/>
  <c r="AJ2113" i="1"/>
  <c r="AL2113" i="1"/>
  <c r="AM2113" i="1"/>
  <c r="AQ2113" i="1"/>
  <c r="AS2113" i="1"/>
  <c r="A2114" i="1"/>
  <c r="B2114" i="1"/>
  <c r="C2114" i="1"/>
  <c r="J2114" i="1"/>
  <c r="K2114" i="1"/>
  <c r="M2114" i="1"/>
  <c r="AB2114" i="1"/>
  <c r="AF2114" i="1"/>
  <c r="AG2114" i="1"/>
  <c r="AI2114" i="1"/>
  <c r="AJ2114" i="1"/>
  <c r="AL2114" i="1"/>
  <c r="AM2114" i="1"/>
  <c r="AQ2114" i="1"/>
  <c r="AS2114" i="1"/>
  <c r="A2115" i="1"/>
  <c r="B2115" i="1"/>
  <c r="C2115" i="1"/>
  <c r="J2115" i="1"/>
  <c r="K2115" i="1"/>
  <c r="M2115" i="1"/>
  <c r="AB2115" i="1"/>
  <c r="AF2115" i="1"/>
  <c r="AG2115" i="1"/>
  <c r="AI2115" i="1"/>
  <c r="AJ2115" i="1"/>
  <c r="AL2115" i="1"/>
  <c r="AM2115" i="1"/>
  <c r="AQ2115" i="1"/>
  <c r="AS2115" i="1"/>
  <c r="A2116" i="1"/>
  <c r="B2116" i="1"/>
  <c r="C2116" i="1"/>
  <c r="J2116" i="1"/>
  <c r="K2116" i="1"/>
  <c r="M2116" i="1"/>
  <c r="AB2116" i="1"/>
  <c r="AF2116" i="1"/>
  <c r="AG2116" i="1"/>
  <c r="AI2116" i="1"/>
  <c r="AJ2116" i="1"/>
  <c r="AL2116" i="1"/>
  <c r="AM2116" i="1"/>
  <c r="AQ2116" i="1"/>
  <c r="AS2116" i="1"/>
  <c r="A2117" i="1"/>
  <c r="B2117" i="1"/>
  <c r="C2117" i="1"/>
  <c r="J2117" i="1"/>
  <c r="K2117" i="1"/>
  <c r="M2117" i="1"/>
  <c r="AB2117" i="1"/>
  <c r="AF2117" i="1"/>
  <c r="AG2117" i="1"/>
  <c r="AI2117" i="1"/>
  <c r="AJ2117" i="1"/>
  <c r="AL2117" i="1"/>
  <c r="AM2117" i="1"/>
  <c r="AQ2117" i="1"/>
  <c r="AS2117" i="1"/>
  <c r="A2118" i="1"/>
  <c r="B2118" i="1"/>
  <c r="C2118" i="1"/>
  <c r="J2118" i="1"/>
  <c r="K2118" i="1"/>
  <c r="M2118" i="1"/>
  <c r="AB2118" i="1"/>
  <c r="AF2118" i="1"/>
  <c r="AG2118" i="1"/>
  <c r="AI2118" i="1"/>
  <c r="AJ2118" i="1"/>
  <c r="AL2118" i="1"/>
  <c r="AM2118" i="1"/>
  <c r="AQ2118" i="1"/>
  <c r="AS2118" i="1"/>
  <c r="A2119" i="1"/>
  <c r="B2119" i="1"/>
  <c r="C2119" i="1"/>
  <c r="J2119" i="1"/>
  <c r="K2119" i="1"/>
  <c r="M2119" i="1"/>
  <c r="AB2119" i="1"/>
  <c r="AF2119" i="1"/>
  <c r="AG2119" i="1"/>
  <c r="AI2119" i="1"/>
  <c r="AJ2119" i="1"/>
  <c r="AL2119" i="1"/>
  <c r="AM2119" i="1"/>
  <c r="AQ2119" i="1"/>
  <c r="AS2119" i="1"/>
  <c r="A2120" i="1"/>
  <c r="B2120" i="1"/>
  <c r="C2120" i="1"/>
  <c r="J2120" i="1"/>
  <c r="K2120" i="1"/>
  <c r="M2120" i="1"/>
  <c r="AB2120" i="1"/>
  <c r="AF2120" i="1"/>
  <c r="AG2120" i="1"/>
  <c r="AI2120" i="1"/>
  <c r="AJ2120" i="1"/>
  <c r="AL2120" i="1"/>
  <c r="AM2120" i="1"/>
  <c r="AQ2120" i="1"/>
  <c r="AS2120" i="1"/>
  <c r="A2121" i="1"/>
  <c r="B2121" i="1"/>
  <c r="C2121" i="1"/>
  <c r="J2121" i="1"/>
  <c r="K2121" i="1"/>
  <c r="M2121" i="1"/>
  <c r="AB2121" i="1"/>
  <c r="AF2121" i="1"/>
  <c r="AG2121" i="1"/>
  <c r="AI2121" i="1"/>
  <c r="AJ2121" i="1"/>
  <c r="AL2121" i="1"/>
  <c r="AM2121" i="1"/>
  <c r="AQ2121" i="1"/>
  <c r="AS2121" i="1"/>
  <c r="A2122" i="1"/>
  <c r="B2122" i="1"/>
  <c r="C2122" i="1"/>
  <c r="J2122" i="1"/>
  <c r="K2122" i="1"/>
  <c r="M2122" i="1"/>
  <c r="AB2122" i="1"/>
  <c r="AF2122" i="1"/>
  <c r="AG2122" i="1"/>
  <c r="AI2122" i="1"/>
  <c r="AJ2122" i="1"/>
  <c r="AL2122" i="1"/>
  <c r="AM2122" i="1"/>
  <c r="AQ2122" i="1"/>
  <c r="AS2122" i="1"/>
  <c r="A2123" i="1"/>
  <c r="B2123" i="1"/>
  <c r="C2123" i="1"/>
  <c r="J2123" i="1"/>
  <c r="K2123" i="1"/>
  <c r="M2123" i="1"/>
  <c r="AB2123" i="1"/>
  <c r="AF2123" i="1"/>
  <c r="AG2123" i="1"/>
  <c r="AI2123" i="1"/>
  <c r="AJ2123" i="1"/>
  <c r="AL2123" i="1"/>
  <c r="AM2123" i="1"/>
  <c r="AQ2123" i="1"/>
  <c r="AS2123" i="1"/>
  <c r="A2124" i="1"/>
  <c r="B2124" i="1"/>
  <c r="C2124" i="1"/>
  <c r="J2124" i="1"/>
  <c r="K2124" i="1"/>
  <c r="M2124" i="1"/>
  <c r="AB2124" i="1"/>
  <c r="AF2124" i="1"/>
  <c r="AG2124" i="1"/>
  <c r="AI2124" i="1"/>
  <c r="AJ2124" i="1"/>
  <c r="AL2124" i="1"/>
  <c r="AM2124" i="1"/>
  <c r="AQ2124" i="1"/>
  <c r="AS2124" i="1"/>
  <c r="A2125" i="1"/>
  <c r="B2125" i="1"/>
  <c r="C2125" i="1"/>
  <c r="J2125" i="1"/>
  <c r="K2125" i="1"/>
  <c r="M2125" i="1"/>
  <c r="AB2125" i="1"/>
  <c r="AF2125" i="1"/>
  <c r="AG2125" i="1"/>
  <c r="AI2125" i="1"/>
  <c r="AJ2125" i="1"/>
  <c r="AL2125" i="1"/>
  <c r="AM2125" i="1"/>
  <c r="AQ2125" i="1"/>
  <c r="AS2125" i="1"/>
  <c r="A2126" i="1"/>
  <c r="B2126" i="1"/>
  <c r="C2126" i="1"/>
  <c r="J2126" i="1"/>
  <c r="K2126" i="1"/>
  <c r="M2126" i="1"/>
  <c r="AB2126" i="1"/>
  <c r="AF2126" i="1"/>
  <c r="AG2126" i="1"/>
  <c r="AI2126" i="1"/>
  <c r="AJ2126" i="1"/>
  <c r="AL2126" i="1"/>
  <c r="AM2126" i="1"/>
  <c r="AQ2126" i="1"/>
  <c r="AS2126" i="1"/>
  <c r="A2127" i="1"/>
  <c r="B2127" i="1"/>
  <c r="C2127" i="1"/>
  <c r="J2127" i="1"/>
  <c r="K2127" i="1"/>
  <c r="M2127" i="1"/>
  <c r="AB2127" i="1"/>
  <c r="AF2127" i="1"/>
  <c r="AG2127" i="1"/>
  <c r="AI2127" i="1"/>
  <c r="AJ2127" i="1"/>
  <c r="AL2127" i="1"/>
  <c r="AM2127" i="1"/>
  <c r="AQ2127" i="1"/>
  <c r="AS2127" i="1"/>
  <c r="A2128" i="1"/>
  <c r="B2128" i="1"/>
  <c r="C2128" i="1"/>
  <c r="J2128" i="1"/>
  <c r="K2128" i="1"/>
  <c r="M2128" i="1"/>
  <c r="AB2128" i="1"/>
  <c r="AF2128" i="1"/>
  <c r="AG2128" i="1"/>
  <c r="AI2128" i="1"/>
  <c r="AJ2128" i="1"/>
  <c r="AL2128" i="1"/>
  <c r="AM2128" i="1"/>
  <c r="AQ2128" i="1"/>
  <c r="AS2128" i="1"/>
  <c r="A2129" i="1"/>
  <c r="B2129" i="1"/>
  <c r="C2129" i="1"/>
  <c r="J2129" i="1"/>
  <c r="K2129" i="1"/>
  <c r="M2129" i="1"/>
  <c r="AB2129" i="1"/>
  <c r="AF2129" i="1"/>
  <c r="AG2129" i="1"/>
  <c r="AI2129" i="1"/>
  <c r="AJ2129" i="1"/>
  <c r="AL2129" i="1"/>
  <c r="AM2129" i="1"/>
  <c r="AQ2129" i="1"/>
  <c r="AS2129" i="1"/>
  <c r="A2130" i="1"/>
  <c r="B2130" i="1"/>
  <c r="C2130" i="1"/>
  <c r="J2130" i="1"/>
  <c r="K2130" i="1"/>
  <c r="M2130" i="1"/>
  <c r="AB2130" i="1"/>
  <c r="AF2130" i="1"/>
  <c r="AG2130" i="1"/>
  <c r="AI2130" i="1"/>
  <c r="AJ2130" i="1"/>
  <c r="AL2130" i="1"/>
  <c r="AM2130" i="1"/>
  <c r="AQ2130" i="1"/>
  <c r="AS2130" i="1"/>
  <c r="A2131" i="1"/>
  <c r="B2131" i="1"/>
  <c r="C2131" i="1"/>
  <c r="J2131" i="1"/>
  <c r="K2131" i="1"/>
  <c r="M2131" i="1"/>
  <c r="AB2131" i="1"/>
  <c r="AF2131" i="1"/>
  <c r="AG2131" i="1"/>
  <c r="AI2131" i="1"/>
  <c r="AJ2131" i="1"/>
  <c r="AL2131" i="1"/>
  <c r="AM2131" i="1"/>
  <c r="AQ2131" i="1"/>
  <c r="AS2131" i="1"/>
  <c r="A2132" i="1"/>
  <c r="B2132" i="1"/>
  <c r="C2132" i="1"/>
  <c r="J2132" i="1"/>
  <c r="K2132" i="1"/>
  <c r="M2132" i="1"/>
  <c r="AB2132" i="1"/>
  <c r="AF2132" i="1"/>
  <c r="AG2132" i="1"/>
  <c r="AI2132" i="1"/>
  <c r="AJ2132" i="1"/>
  <c r="AL2132" i="1"/>
  <c r="AM2132" i="1"/>
  <c r="AQ2132" i="1"/>
  <c r="AS2132" i="1"/>
  <c r="A2133" i="1"/>
  <c r="B2133" i="1"/>
  <c r="C2133" i="1"/>
  <c r="J2133" i="1"/>
  <c r="K2133" i="1"/>
  <c r="M2133" i="1"/>
  <c r="AB2133" i="1"/>
  <c r="AF2133" i="1"/>
  <c r="AG2133" i="1"/>
  <c r="AI2133" i="1"/>
  <c r="AJ2133" i="1"/>
  <c r="AL2133" i="1"/>
  <c r="AM2133" i="1"/>
  <c r="AQ2133" i="1"/>
  <c r="AS2133" i="1"/>
  <c r="A2134" i="1"/>
  <c r="B2134" i="1"/>
  <c r="C2134" i="1"/>
  <c r="J2134" i="1"/>
  <c r="K2134" i="1"/>
  <c r="M2134" i="1"/>
  <c r="AB2134" i="1"/>
  <c r="AF2134" i="1"/>
  <c r="AG2134" i="1"/>
  <c r="AI2134" i="1"/>
  <c r="AJ2134" i="1"/>
  <c r="AL2134" i="1"/>
  <c r="AM2134" i="1"/>
  <c r="AQ2134" i="1"/>
  <c r="AS2134" i="1"/>
  <c r="A2135" i="1"/>
  <c r="B2135" i="1"/>
  <c r="C2135" i="1"/>
  <c r="J2135" i="1"/>
  <c r="K2135" i="1"/>
  <c r="M2135" i="1"/>
  <c r="AB2135" i="1"/>
  <c r="AF2135" i="1"/>
  <c r="AG2135" i="1"/>
  <c r="AI2135" i="1"/>
  <c r="AJ2135" i="1"/>
  <c r="AL2135" i="1"/>
  <c r="AM2135" i="1"/>
  <c r="AQ2135" i="1"/>
  <c r="AS2135" i="1"/>
  <c r="A2136" i="1"/>
  <c r="B2136" i="1"/>
  <c r="C2136" i="1"/>
  <c r="J2136" i="1"/>
  <c r="K2136" i="1"/>
  <c r="M2136" i="1"/>
  <c r="AB2136" i="1"/>
  <c r="AF2136" i="1"/>
  <c r="AG2136" i="1"/>
  <c r="AI2136" i="1"/>
  <c r="AJ2136" i="1"/>
  <c r="AL2136" i="1"/>
  <c r="AM2136" i="1"/>
  <c r="AQ2136" i="1"/>
  <c r="AS2136" i="1"/>
  <c r="A2137" i="1"/>
  <c r="B2137" i="1"/>
  <c r="C2137" i="1"/>
  <c r="J2137" i="1"/>
  <c r="K2137" i="1"/>
  <c r="M2137" i="1"/>
  <c r="AB2137" i="1"/>
  <c r="AF2137" i="1"/>
  <c r="AG2137" i="1"/>
  <c r="AI2137" i="1"/>
  <c r="AJ2137" i="1"/>
  <c r="AL2137" i="1"/>
  <c r="AM2137" i="1"/>
  <c r="AQ2137" i="1"/>
  <c r="AS2137" i="1"/>
  <c r="A2138" i="1"/>
  <c r="B2138" i="1"/>
  <c r="C2138" i="1"/>
  <c r="J2138" i="1"/>
  <c r="K2138" i="1"/>
  <c r="M2138" i="1"/>
  <c r="AB2138" i="1"/>
  <c r="AF2138" i="1"/>
  <c r="AG2138" i="1"/>
  <c r="AI2138" i="1"/>
  <c r="AJ2138" i="1"/>
  <c r="AL2138" i="1"/>
  <c r="AM2138" i="1"/>
  <c r="AQ2138" i="1"/>
  <c r="AS2138" i="1"/>
  <c r="A2139" i="1"/>
  <c r="B2139" i="1"/>
  <c r="C2139" i="1"/>
  <c r="J2139" i="1"/>
  <c r="K2139" i="1"/>
  <c r="M2139" i="1"/>
  <c r="AB2139" i="1"/>
  <c r="AF2139" i="1"/>
  <c r="AG2139" i="1"/>
  <c r="AI2139" i="1"/>
  <c r="AJ2139" i="1"/>
  <c r="AL2139" i="1"/>
  <c r="AM2139" i="1"/>
  <c r="AQ2139" i="1"/>
  <c r="AS2139" i="1"/>
  <c r="A2140" i="1"/>
  <c r="B2140" i="1"/>
  <c r="C2140" i="1"/>
  <c r="J2140" i="1"/>
  <c r="K2140" i="1"/>
  <c r="M2140" i="1"/>
  <c r="AB2140" i="1"/>
  <c r="AF2140" i="1"/>
  <c r="AG2140" i="1"/>
  <c r="AI2140" i="1"/>
  <c r="AJ2140" i="1"/>
  <c r="AL2140" i="1"/>
  <c r="AM2140" i="1"/>
  <c r="AQ2140" i="1"/>
  <c r="AS2140" i="1"/>
  <c r="A2141" i="1"/>
  <c r="B2141" i="1"/>
  <c r="C2141" i="1"/>
  <c r="J2141" i="1"/>
  <c r="K2141" i="1"/>
  <c r="M2141" i="1"/>
  <c r="AB2141" i="1"/>
  <c r="AF2141" i="1"/>
  <c r="AG2141" i="1"/>
  <c r="AI2141" i="1"/>
  <c r="AJ2141" i="1"/>
  <c r="AL2141" i="1"/>
  <c r="AM2141" i="1"/>
  <c r="AQ2141" i="1"/>
  <c r="AS2141" i="1"/>
  <c r="A2142" i="1"/>
  <c r="B2142" i="1"/>
  <c r="C2142" i="1"/>
  <c r="J2142" i="1"/>
  <c r="K2142" i="1"/>
  <c r="M2142" i="1"/>
  <c r="AB2142" i="1"/>
  <c r="AF2142" i="1"/>
  <c r="AG2142" i="1"/>
  <c r="AI2142" i="1"/>
  <c r="AJ2142" i="1"/>
  <c r="AL2142" i="1"/>
  <c r="AM2142" i="1"/>
  <c r="AQ2142" i="1"/>
  <c r="AS2142" i="1"/>
  <c r="A2143" i="1"/>
  <c r="B2143" i="1"/>
  <c r="C2143" i="1"/>
  <c r="J2143" i="1"/>
  <c r="K2143" i="1"/>
  <c r="M2143" i="1"/>
  <c r="AB2143" i="1"/>
  <c r="AF2143" i="1"/>
  <c r="AG2143" i="1"/>
  <c r="AI2143" i="1"/>
  <c r="AJ2143" i="1"/>
  <c r="AL2143" i="1"/>
  <c r="AM2143" i="1"/>
  <c r="AQ2143" i="1"/>
  <c r="AS2143" i="1"/>
  <c r="A2144" i="1"/>
  <c r="B2144" i="1"/>
  <c r="C2144" i="1"/>
  <c r="J2144" i="1"/>
  <c r="K2144" i="1"/>
  <c r="M2144" i="1"/>
  <c r="AB2144" i="1"/>
  <c r="AF2144" i="1"/>
  <c r="AG2144" i="1"/>
  <c r="AI2144" i="1"/>
  <c r="AJ2144" i="1"/>
  <c r="AL2144" i="1"/>
  <c r="AM2144" i="1"/>
  <c r="AQ2144" i="1"/>
  <c r="AS2144" i="1"/>
  <c r="A2145" i="1"/>
  <c r="B2145" i="1"/>
  <c r="C2145" i="1"/>
  <c r="J2145" i="1"/>
  <c r="K2145" i="1"/>
  <c r="M2145" i="1"/>
  <c r="AB2145" i="1"/>
  <c r="AF2145" i="1"/>
  <c r="AG2145" i="1"/>
  <c r="AI2145" i="1"/>
  <c r="AJ2145" i="1"/>
  <c r="AL2145" i="1"/>
  <c r="AM2145" i="1"/>
  <c r="AQ2145" i="1"/>
  <c r="AS2145" i="1"/>
  <c r="A2146" i="1"/>
  <c r="B2146" i="1"/>
  <c r="C2146" i="1"/>
  <c r="J2146" i="1"/>
  <c r="K2146" i="1"/>
  <c r="M2146" i="1"/>
  <c r="AB2146" i="1"/>
  <c r="AF2146" i="1"/>
  <c r="AG2146" i="1"/>
  <c r="AI2146" i="1"/>
  <c r="AJ2146" i="1"/>
  <c r="AL2146" i="1"/>
  <c r="AM2146" i="1"/>
  <c r="AQ2146" i="1"/>
  <c r="AS2146" i="1"/>
  <c r="A2147" i="1"/>
  <c r="B2147" i="1"/>
  <c r="C2147" i="1"/>
  <c r="J2147" i="1"/>
  <c r="K2147" i="1"/>
  <c r="M2147" i="1"/>
  <c r="AB2147" i="1"/>
  <c r="AF2147" i="1"/>
  <c r="AG2147" i="1"/>
  <c r="AI2147" i="1"/>
  <c r="AJ2147" i="1"/>
  <c r="AL2147" i="1"/>
  <c r="AM2147" i="1"/>
  <c r="AQ2147" i="1"/>
  <c r="AS2147" i="1"/>
  <c r="A2148" i="1"/>
  <c r="B2148" i="1"/>
  <c r="C2148" i="1"/>
  <c r="J2148" i="1"/>
  <c r="K2148" i="1"/>
  <c r="M2148" i="1"/>
  <c r="AB2148" i="1"/>
  <c r="AF2148" i="1"/>
  <c r="AG2148" i="1"/>
  <c r="AI2148" i="1"/>
  <c r="AJ2148" i="1"/>
  <c r="AL2148" i="1"/>
  <c r="AM2148" i="1"/>
  <c r="AQ2148" i="1"/>
  <c r="AS2148" i="1"/>
  <c r="A2149" i="1"/>
  <c r="B2149" i="1"/>
  <c r="C2149" i="1"/>
  <c r="J2149" i="1"/>
  <c r="K2149" i="1"/>
  <c r="M2149" i="1"/>
  <c r="AB2149" i="1"/>
  <c r="AF2149" i="1"/>
  <c r="AG2149" i="1"/>
  <c r="AI2149" i="1"/>
  <c r="AJ2149" i="1"/>
  <c r="AL2149" i="1"/>
  <c r="AM2149" i="1"/>
  <c r="AQ2149" i="1"/>
  <c r="AS2149" i="1"/>
  <c r="A2150" i="1"/>
  <c r="B2150" i="1"/>
  <c r="C2150" i="1"/>
  <c r="J2150" i="1"/>
  <c r="K2150" i="1"/>
  <c r="M2150" i="1"/>
  <c r="AB2150" i="1"/>
  <c r="AF2150" i="1"/>
  <c r="AG2150" i="1"/>
  <c r="AI2150" i="1"/>
  <c r="AJ2150" i="1"/>
  <c r="AL2150" i="1"/>
  <c r="AM2150" i="1"/>
  <c r="AQ2150" i="1"/>
  <c r="AS2150" i="1"/>
  <c r="A2151" i="1"/>
  <c r="B2151" i="1"/>
  <c r="C2151" i="1"/>
  <c r="J2151" i="1"/>
  <c r="K2151" i="1"/>
  <c r="M2151" i="1"/>
  <c r="AB2151" i="1"/>
  <c r="AF2151" i="1"/>
  <c r="AG2151" i="1"/>
  <c r="AI2151" i="1"/>
  <c r="AJ2151" i="1"/>
  <c r="AL2151" i="1"/>
  <c r="AM2151" i="1"/>
  <c r="AQ2151" i="1"/>
  <c r="AS2151" i="1"/>
  <c r="A2152" i="1"/>
  <c r="B2152" i="1"/>
  <c r="C2152" i="1"/>
  <c r="J2152" i="1"/>
  <c r="K2152" i="1"/>
  <c r="M2152" i="1"/>
  <c r="AB2152" i="1"/>
  <c r="AF2152" i="1"/>
  <c r="AG2152" i="1"/>
  <c r="AI2152" i="1"/>
  <c r="AJ2152" i="1"/>
  <c r="AL2152" i="1"/>
  <c r="AM2152" i="1"/>
  <c r="AQ2152" i="1"/>
  <c r="AS2152" i="1"/>
  <c r="A2153" i="1"/>
  <c r="B2153" i="1"/>
  <c r="C2153" i="1"/>
  <c r="J2153" i="1"/>
  <c r="K2153" i="1"/>
  <c r="M2153" i="1"/>
  <c r="AB2153" i="1"/>
  <c r="AF2153" i="1"/>
  <c r="AG2153" i="1"/>
  <c r="AI2153" i="1"/>
  <c r="AJ2153" i="1"/>
  <c r="AL2153" i="1"/>
  <c r="AM2153" i="1"/>
  <c r="AQ2153" i="1"/>
  <c r="AS2153" i="1"/>
  <c r="A2154" i="1"/>
  <c r="B2154" i="1"/>
  <c r="C2154" i="1"/>
  <c r="J2154" i="1"/>
  <c r="K2154" i="1"/>
  <c r="M2154" i="1"/>
  <c r="AB2154" i="1"/>
  <c r="AF2154" i="1"/>
  <c r="AG2154" i="1"/>
  <c r="AI2154" i="1"/>
  <c r="AJ2154" i="1"/>
  <c r="AL2154" i="1"/>
  <c r="AM2154" i="1"/>
  <c r="AQ2154" i="1"/>
  <c r="AS2154" i="1"/>
  <c r="A2155" i="1"/>
  <c r="B2155" i="1"/>
  <c r="C2155" i="1"/>
  <c r="J2155" i="1"/>
  <c r="K2155" i="1"/>
  <c r="M2155" i="1"/>
  <c r="AB2155" i="1"/>
  <c r="AF2155" i="1"/>
  <c r="AG2155" i="1"/>
  <c r="AI2155" i="1"/>
  <c r="AJ2155" i="1"/>
  <c r="AL2155" i="1"/>
  <c r="AM2155" i="1"/>
  <c r="AQ2155" i="1"/>
  <c r="AS2155" i="1"/>
  <c r="A2156" i="1"/>
  <c r="B2156" i="1"/>
  <c r="C2156" i="1"/>
  <c r="J2156" i="1"/>
  <c r="K2156" i="1"/>
  <c r="M2156" i="1"/>
  <c r="AB2156" i="1"/>
  <c r="AF2156" i="1"/>
  <c r="AG2156" i="1"/>
  <c r="AI2156" i="1"/>
  <c r="AJ2156" i="1"/>
  <c r="AL2156" i="1"/>
  <c r="AM2156" i="1"/>
  <c r="AQ2156" i="1"/>
  <c r="AS2156" i="1"/>
  <c r="A2157" i="1"/>
  <c r="B2157" i="1"/>
  <c r="C2157" i="1"/>
  <c r="J2157" i="1"/>
  <c r="K2157" i="1"/>
  <c r="M2157" i="1"/>
  <c r="AB2157" i="1"/>
  <c r="AF2157" i="1"/>
  <c r="AG2157" i="1"/>
  <c r="AI2157" i="1"/>
  <c r="AJ2157" i="1"/>
  <c r="AL2157" i="1"/>
  <c r="AM2157" i="1"/>
  <c r="AQ2157" i="1"/>
  <c r="AS2157" i="1"/>
  <c r="A2158" i="1"/>
  <c r="B2158" i="1"/>
  <c r="C2158" i="1"/>
  <c r="J2158" i="1"/>
  <c r="K2158" i="1"/>
  <c r="M2158" i="1"/>
  <c r="AB2158" i="1"/>
  <c r="AF2158" i="1"/>
  <c r="AG2158" i="1"/>
  <c r="AI2158" i="1"/>
  <c r="AJ2158" i="1"/>
  <c r="AL2158" i="1"/>
  <c r="AM2158" i="1"/>
  <c r="AQ2158" i="1"/>
  <c r="AS2158" i="1"/>
  <c r="A2159" i="1"/>
  <c r="B2159" i="1"/>
  <c r="C2159" i="1"/>
  <c r="J2159" i="1"/>
  <c r="K2159" i="1"/>
  <c r="M2159" i="1"/>
  <c r="AB2159" i="1"/>
  <c r="AF2159" i="1"/>
  <c r="AG2159" i="1"/>
  <c r="AI2159" i="1"/>
  <c r="AJ2159" i="1"/>
  <c r="AL2159" i="1"/>
  <c r="AM2159" i="1"/>
  <c r="AQ2159" i="1"/>
  <c r="AS2159" i="1"/>
  <c r="A2160" i="1"/>
  <c r="B2160" i="1"/>
  <c r="C2160" i="1"/>
  <c r="J2160" i="1"/>
  <c r="K2160" i="1"/>
  <c r="M2160" i="1"/>
  <c r="AB2160" i="1"/>
  <c r="AF2160" i="1"/>
  <c r="AG2160" i="1"/>
  <c r="AI2160" i="1"/>
  <c r="AJ2160" i="1"/>
  <c r="AL2160" i="1"/>
  <c r="AM2160" i="1"/>
  <c r="AQ2160" i="1"/>
  <c r="AS2160" i="1"/>
  <c r="A2161" i="1"/>
  <c r="B2161" i="1"/>
  <c r="C2161" i="1"/>
  <c r="J2161" i="1"/>
  <c r="K2161" i="1"/>
  <c r="M2161" i="1"/>
  <c r="AB2161" i="1"/>
  <c r="AF2161" i="1"/>
  <c r="AG2161" i="1"/>
  <c r="AI2161" i="1"/>
  <c r="AJ2161" i="1"/>
  <c r="AL2161" i="1"/>
  <c r="AM2161" i="1"/>
  <c r="AQ2161" i="1"/>
  <c r="AS2161" i="1"/>
  <c r="A2162" i="1"/>
  <c r="B2162" i="1"/>
  <c r="C2162" i="1"/>
  <c r="J2162" i="1"/>
  <c r="K2162" i="1"/>
  <c r="M2162" i="1"/>
  <c r="AB2162" i="1"/>
  <c r="AF2162" i="1"/>
  <c r="AG2162" i="1"/>
  <c r="AI2162" i="1"/>
  <c r="AJ2162" i="1"/>
  <c r="AL2162" i="1"/>
  <c r="AM2162" i="1"/>
  <c r="AQ2162" i="1"/>
  <c r="AS2162" i="1"/>
  <c r="A2163" i="1"/>
  <c r="B2163" i="1"/>
  <c r="C2163" i="1"/>
  <c r="J2163" i="1"/>
  <c r="K2163" i="1"/>
  <c r="M2163" i="1"/>
  <c r="AB2163" i="1"/>
  <c r="AF2163" i="1"/>
  <c r="AG2163" i="1"/>
  <c r="AI2163" i="1"/>
  <c r="AJ2163" i="1"/>
  <c r="AL2163" i="1"/>
  <c r="AM2163" i="1"/>
  <c r="AQ2163" i="1"/>
  <c r="AS2163" i="1"/>
  <c r="A2164" i="1"/>
  <c r="B2164" i="1"/>
  <c r="C2164" i="1"/>
  <c r="J2164" i="1"/>
  <c r="K2164" i="1"/>
  <c r="M2164" i="1"/>
  <c r="AB2164" i="1"/>
  <c r="AF2164" i="1"/>
  <c r="AG2164" i="1"/>
  <c r="AI2164" i="1"/>
  <c r="AJ2164" i="1"/>
  <c r="AL2164" i="1"/>
  <c r="AM2164" i="1"/>
  <c r="AQ2164" i="1"/>
  <c r="AS2164" i="1"/>
  <c r="A2165" i="1"/>
  <c r="B2165" i="1"/>
  <c r="C2165" i="1"/>
  <c r="J2165" i="1"/>
  <c r="K2165" i="1"/>
  <c r="M2165" i="1"/>
  <c r="AB2165" i="1"/>
  <c r="AF2165" i="1"/>
  <c r="AG2165" i="1"/>
  <c r="AI2165" i="1"/>
  <c r="AJ2165" i="1"/>
  <c r="AL2165" i="1"/>
  <c r="AM2165" i="1"/>
  <c r="AQ2165" i="1"/>
  <c r="AS2165" i="1"/>
  <c r="A2166" i="1"/>
  <c r="B2166" i="1"/>
  <c r="C2166" i="1"/>
  <c r="J2166" i="1"/>
  <c r="K2166" i="1"/>
  <c r="M2166" i="1"/>
  <c r="AB2166" i="1"/>
  <c r="AF2166" i="1"/>
  <c r="AG2166" i="1"/>
  <c r="AI2166" i="1"/>
  <c r="AJ2166" i="1"/>
  <c r="AL2166" i="1"/>
  <c r="AM2166" i="1"/>
  <c r="AQ2166" i="1"/>
  <c r="AS2166" i="1"/>
  <c r="A2167" i="1"/>
  <c r="B2167" i="1"/>
  <c r="C2167" i="1"/>
  <c r="J2167" i="1"/>
  <c r="K2167" i="1"/>
  <c r="M2167" i="1"/>
  <c r="AB2167" i="1"/>
  <c r="AF2167" i="1"/>
  <c r="AG2167" i="1"/>
  <c r="AI2167" i="1"/>
  <c r="AJ2167" i="1"/>
  <c r="AL2167" i="1"/>
  <c r="AM2167" i="1"/>
  <c r="AQ2167" i="1"/>
  <c r="AS2167" i="1"/>
  <c r="A2168" i="1"/>
  <c r="B2168" i="1"/>
  <c r="C2168" i="1"/>
  <c r="J2168" i="1"/>
  <c r="K2168" i="1"/>
  <c r="M2168" i="1"/>
  <c r="AB2168" i="1"/>
  <c r="AF2168" i="1"/>
  <c r="AG2168" i="1"/>
  <c r="AI2168" i="1"/>
  <c r="AJ2168" i="1"/>
  <c r="AL2168" i="1"/>
  <c r="AM2168" i="1"/>
  <c r="AQ2168" i="1"/>
  <c r="AS2168" i="1"/>
  <c r="A2169" i="1"/>
  <c r="B2169" i="1"/>
  <c r="C2169" i="1"/>
  <c r="J2169" i="1"/>
  <c r="K2169" i="1"/>
  <c r="M2169" i="1"/>
  <c r="AB2169" i="1"/>
  <c r="AF2169" i="1"/>
  <c r="AG2169" i="1"/>
  <c r="AI2169" i="1"/>
  <c r="AJ2169" i="1"/>
  <c r="AL2169" i="1"/>
  <c r="AM2169" i="1"/>
  <c r="AQ2169" i="1"/>
  <c r="AS2169" i="1"/>
  <c r="A2170" i="1"/>
  <c r="B2170" i="1"/>
  <c r="C2170" i="1"/>
  <c r="J2170" i="1"/>
  <c r="K2170" i="1"/>
  <c r="M2170" i="1"/>
  <c r="AB2170" i="1"/>
  <c r="AF2170" i="1"/>
  <c r="AG2170" i="1"/>
  <c r="AI2170" i="1"/>
  <c r="AJ2170" i="1"/>
  <c r="AL2170" i="1"/>
  <c r="AM2170" i="1"/>
  <c r="AQ2170" i="1"/>
  <c r="AS2170" i="1"/>
  <c r="A2171" i="1"/>
  <c r="B2171" i="1"/>
  <c r="C2171" i="1"/>
  <c r="J2171" i="1"/>
  <c r="K2171" i="1"/>
  <c r="M2171" i="1"/>
  <c r="AB2171" i="1"/>
  <c r="AF2171" i="1"/>
  <c r="AG2171" i="1"/>
  <c r="AI2171" i="1"/>
  <c r="AJ2171" i="1"/>
  <c r="AL2171" i="1"/>
  <c r="AM2171" i="1"/>
  <c r="AQ2171" i="1"/>
  <c r="AS2171" i="1"/>
  <c r="A2172" i="1"/>
  <c r="B2172" i="1"/>
  <c r="C2172" i="1"/>
  <c r="J2172" i="1"/>
  <c r="K2172" i="1"/>
  <c r="M2172" i="1"/>
  <c r="AB2172" i="1"/>
  <c r="AF2172" i="1"/>
  <c r="AG2172" i="1"/>
  <c r="AI2172" i="1"/>
  <c r="AJ2172" i="1"/>
  <c r="AL2172" i="1"/>
  <c r="AM2172" i="1"/>
  <c r="AQ2172" i="1"/>
  <c r="AS2172" i="1"/>
  <c r="A2173" i="1"/>
  <c r="B2173" i="1"/>
  <c r="C2173" i="1"/>
  <c r="J2173" i="1"/>
  <c r="K2173" i="1"/>
  <c r="M2173" i="1"/>
  <c r="AB2173" i="1"/>
  <c r="AF2173" i="1"/>
  <c r="AG2173" i="1"/>
  <c r="AI2173" i="1"/>
  <c r="AJ2173" i="1"/>
  <c r="AL2173" i="1"/>
  <c r="AM2173" i="1"/>
  <c r="AQ2173" i="1"/>
  <c r="AS2173" i="1"/>
  <c r="A2174" i="1"/>
  <c r="B2174" i="1"/>
  <c r="C2174" i="1"/>
  <c r="J2174" i="1"/>
  <c r="K2174" i="1"/>
  <c r="M2174" i="1"/>
  <c r="AB2174" i="1"/>
  <c r="AF2174" i="1"/>
  <c r="AG2174" i="1"/>
  <c r="AI2174" i="1"/>
  <c r="AJ2174" i="1"/>
  <c r="AL2174" i="1"/>
  <c r="AM2174" i="1"/>
  <c r="AQ2174" i="1"/>
  <c r="AS2174" i="1"/>
  <c r="A2175" i="1"/>
  <c r="B2175" i="1"/>
  <c r="C2175" i="1"/>
  <c r="J2175" i="1"/>
  <c r="K2175" i="1"/>
  <c r="M2175" i="1"/>
  <c r="AB2175" i="1"/>
  <c r="AF2175" i="1"/>
  <c r="AG2175" i="1"/>
  <c r="AI2175" i="1"/>
  <c r="AJ2175" i="1"/>
  <c r="AL2175" i="1"/>
  <c r="AM2175" i="1"/>
  <c r="AQ2175" i="1"/>
  <c r="AS2175" i="1"/>
  <c r="A2176" i="1"/>
  <c r="B2176" i="1"/>
  <c r="C2176" i="1"/>
  <c r="J2176" i="1"/>
  <c r="K2176" i="1"/>
  <c r="M2176" i="1"/>
  <c r="AB2176" i="1"/>
  <c r="AF2176" i="1"/>
  <c r="AG2176" i="1"/>
  <c r="AI2176" i="1"/>
  <c r="AJ2176" i="1"/>
  <c r="AL2176" i="1"/>
  <c r="AM2176" i="1"/>
  <c r="AQ2176" i="1"/>
  <c r="AS2176" i="1"/>
  <c r="A2177" i="1"/>
  <c r="B2177" i="1"/>
  <c r="C2177" i="1"/>
  <c r="J2177" i="1"/>
  <c r="K2177" i="1"/>
  <c r="M2177" i="1"/>
  <c r="AB2177" i="1"/>
  <c r="AF2177" i="1"/>
  <c r="AG2177" i="1"/>
  <c r="AI2177" i="1"/>
  <c r="AJ2177" i="1"/>
  <c r="AL2177" i="1"/>
  <c r="AM2177" i="1"/>
  <c r="AQ2177" i="1"/>
  <c r="AS2177" i="1"/>
  <c r="A2178" i="1"/>
  <c r="B2178" i="1"/>
  <c r="C2178" i="1"/>
  <c r="J2178" i="1"/>
  <c r="K2178" i="1"/>
  <c r="M2178" i="1"/>
  <c r="AB2178" i="1"/>
  <c r="AF2178" i="1"/>
  <c r="AG2178" i="1"/>
  <c r="AI2178" i="1"/>
  <c r="AJ2178" i="1"/>
  <c r="AL2178" i="1"/>
  <c r="AM2178" i="1"/>
  <c r="AQ2178" i="1"/>
  <c r="AS2178" i="1"/>
  <c r="A2179" i="1"/>
  <c r="B2179" i="1"/>
  <c r="C2179" i="1"/>
  <c r="J2179" i="1"/>
  <c r="K2179" i="1"/>
  <c r="M2179" i="1"/>
  <c r="AB2179" i="1"/>
  <c r="AF2179" i="1"/>
  <c r="AG2179" i="1"/>
  <c r="AI2179" i="1"/>
  <c r="AJ2179" i="1"/>
  <c r="AL2179" i="1"/>
  <c r="AM2179" i="1"/>
  <c r="AQ2179" i="1"/>
  <c r="AS2179" i="1"/>
  <c r="A2180" i="1"/>
  <c r="B2180" i="1"/>
  <c r="C2180" i="1"/>
  <c r="J2180" i="1"/>
  <c r="K2180" i="1"/>
  <c r="M2180" i="1"/>
  <c r="AB2180" i="1"/>
  <c r="AF2180" i="1"/>
  <c r="AG2180" i="1"/>
  <c r="AI2180" i="1"/>
  <c r="AJ2180" i="1"/>
  <c r="AL2180" i="1"/>
  <c r="AM2180" i="1"/>
  <c r="AQ2180" i="1"/>
  <c r="AS2180" i="1"/>
  <c r="A2181" i="1"/>
  <c r="B2181" i="1"/>
  <c r="C2181" i="1"/>
  <c r="J2181" i="1"/>
  <c r="K2181" i="1"/>
  <c r="M2181" i="1"/>
  <c r="AB2181" i="1"/>
  <c r="AF2181" i="1"/>
  <c r="AG2181" i="1"/>
  <c r="AI2181" i="1"/>
  <c r="AJ2181" i="1"/>
  <c r="AL2181" i="1"/>
  <c r="AM2181" i="1"/>
  <c r="AQ2181" i="1"/>
  <c r="AS2181" i="1"/>
  <c r="A2182" i="1"/>
  <c r="B2182" i="1"/>
  <c r="C2182" i="1"/>
  <c r="J2182" i="1"/>
  <c r="K2182" i="1"/>
  <c r="M2182" i="1"/>
  <c r="AB2182" i="1"/>
  <c r="AF2182" i="1"/>
  <c r="AG2182" i="1"/>
  <c r="AI2182" i="1"/>
  <c r="AJ2182" i="1"/>
  <c r="AL2182" i="1"/>
  <c r="AM2182" i="1"/>
  <c r="AQ2182" i="1"/>
  <c r="AS2182" i="1"/>
  <c r="A2183" i="1"/>
  <c r="B2183" i="1"/>
  <c r="C2183" i="1"/>
  <c r="J2183" i="1"/>
  <c r="K2183" i="1"/>
  <c r="M2183" i="1"/>
  <c r="AB2183" i="1"/>
  <c r="AF2183" i="1"/>
  <c r="AG2183" i="1"/>
  <c r="AI2183" i="1"/>
  <c r="AJ2183" i="1"/>
  <c r="AL2183" i="1"/>
  <c r="AM2183" i="1"/>
  <c r="AQ2183" i="1"/>
  <c r="AS2183" i="1"/>
  <c r="A2184" i="1"/>
  <c r="B2184" i="1"/>
  <c r="C2184" i="1"/>
  <c r="J2184" i="1"/>
  <c r="K2184" i="1"/>
  <c r="M2184" i="1"/>
  <c r="AB2184" i="1"/>
  <c r="AF2184" i="1"/>
  <c r="AG2184" i="1"/>
  <c r="AI2184" i="1"/>
  <c r="AJ2184" i="1"/>
  <c r="AL2184" i="1"/>
  <c r="AM2184" i="1"/>
  <c r="AQ2184" i="1"/>
  <c r="AS2184" i="1"/>
  <c r="A2185" i="1"/>
  <c r="B2185" i="1"/>
  <c r="C2185" i="1"/>
  <c r="J2185" i="1"/>
  <c r="K2185" i="1"/>
  <c r="M2185" i="1"/>
  <c r="AB2185" i="1"/>
  <c r="AF2185" i="1"/>
  <c r="AG2185" i="1"/>
  <c r="AI2185" i="1"/>
  <c r="AJ2185" i="1"/>
  <c r="AL2185" i="1"/>
  <c r="AM2185" i="1"/>
  <c r="AQ2185" i="1"/>
  <c r="AS2185" i="1"/>
  <c r="A2186" i="1"/>
  <c r="B2186" i="1"/>
  <c r="C2186" i="1"/>
  <c r="J2186" i="1"/>
  <c r="K2186" i="1"/>
  <c r="M2186" i="1"/>
  <c r="AB2186" i="1"/>
  <c r="AF2186" i="1"/>
  <c r="AG2186" i="1"/>
  <c r="AI2186" i="1"/>
  <c r="AJ2186" i="1"/>
  <c r="AL2186" i="1"/>
  <c r="AM2186" i="1"/>
  <c r="AQ2186" i="1"/>
  <c r="AS2186" i="1"/>
  <c r="A2187" i="1"/>
  <c r="B2187" i="1"/>
  <c r="C2187" i="1"/>
  <c r="J2187" i="1"/>
  <c r="K2187" i="1"/>
  <c r="M2187" i="1"/>
  <c r="AB2187" i="1"/>
  <c r="AF2187" i="1"/>
  <c r="AG2187" i="1"/>
  <c r="AI2187" i="1"/>
  <c r="AJ2187" i="1"/>
  <c r="AL2187" i="1"/>
  <c r="AM2187" i="1"/>
  <c r="AQ2187" i="1"/>
  <c r="AS2187" i="1"/>
  <c r="A2188" i="1"/>
  <c r="B2188" i="1"/>
  <c r="C2188" i="1"/>
  <c r="J2188" i="1"/>
  <c r="K2188" i="1"/>
  <c r="M2188" i="1"/>
  <c r="AB2188" i="1"/>
  <c r="AF2188" i="1"/>
  <c r="AG2188" i="1"/>
  <c r="AI2188" i="1"/>
  <c r="AJ2188" i="1"/>
  <c r="AL2188" i="1"/>
  <c r="AM2188" i="1"/>
  <c r="AQ2188" i="1"/>
  <c r="AS2188" i="1"/>
  <c r="A2189" i="1"/>
  <c r="B2189" i="1"/>
  <c r="C2189" i="1"/>
  <c r="J2189" i="1"/>
  <c r="K2189" i="1"/>
  <c r="M2189" i="1"/>
  <c r="AB2189" i="1"/>
  <c r="AF2189" i="1"/>
  <c r="AG2189" i="1"/>
  <c r="AI2189" i="1"/>
  <c r="AJ2189" i="1"/>
  <c r="AL2189" i="1"/>
  <c r="AM2189" i="1"/>
  <c r="AQ2189" i="1"/>
  <c r="AS2189" i="1"/>
  <c r="A2190" i="1"/>
  <c r="B2190" i="1"/>
  <c r="C2190" i="1"/>
  <c r="J2190" i="1"/>
  <c r="K2190" i="1"/>
  <c r="M2190" i="1"/>
  <c r="AB2190" i="1"/>
  <c r="AF2190" i="1"/>
  <c r="AG2190" i="1"/>
  <c r="AI2190" i="1"/>
  <c r="AJ2190" i="1"/>
  <c r="AL2190" i="1"/>
  <c r="AM2190" i="1"/>
  <c r="AQ2190" i="1"/>
  <c r="AS2190" i="1"/>
  <c r="A2191" i="1"/>
  <c r="B2191" i="1"/>
  <c r="C2191" i="1"/>
  <c r="J2191" i="1"/>
  <c r="K2191" i="1"/>
  <c r="M2191" i="1"/>
  <c r="AB2191" i="1"/>
  <c r="AF2191" i="1"/>
  <c r="AG2191" i="1"/>
  <c r="AI2191" i="1"/>
  <c r="AJ2191" i="1"/>
  <c r="AL2191" i="1"/>
  <c r="AM2191" i="1"/>
  <c r="AQ2191" i="1"/>
  <c r="AS2191" i="1"/>
  <c r="A2192" i="1"/>
  <c r="B2192" i="1"/>
  <c r="C2192" i="1"/>
  <c r="J2192" i="1"/>
  <c r="K2192" i="1"/>
  <c r="M2192" i="1"/>
  <c r="AB2192" i="1"/>
  <c r="AF2192" i="1"/>
  <c r="AG2192" i="1"/>
  <c r="AI2192" i="1"/>
  <c r="AJ2192" i="1"/>
  <c r="AL2192" i="1"/>
  <c r="AM2192" i="1"/>
  <c r="AQ2192" i="1"/>
  <c r="AS2192" i="1"/>
  <c r="A2193" i="1"/>
  <c r="B2193" i="1"/>
  <c r="C2193" i="1"/>
  <c r="J2193" i="1"/>
  <c r="K2193" i="1"/>
  <c r="M2193" i="1"/>
  <c r="AB2193" i="1"/>
  <c r="AF2193" i="1"/>
  <c r="AG2193" i="1"/>
  <c r="AI2193" i="1"/>
  <c r="AJ2193" i="1"/>
  <c r="AL2193" i="1"/>
  <c r="AM2193" i="1"/>
  <c r="AQ2193" i="1"/>
  <c r="AS2193" i="1"/>
  <c r="A2194" i="1"/>
  <c r="B2194" i="1"/>
  <c r="C2194" i="1"/>
  <c r="J2194" i="1"/>
  <c r="K2194" i="1"/>
  <c r="M2194" i="1"/>
  <c r="AB2194" i="1"/>
  <c r="AF2194" i="1"/>
  <c r="AG2194" i="1"/>
  <c r="AI2194" i="1"/>
  <c r="AJ2194" i="1"/>
  <c r="AL2194" i="1"/>
  <c r="AM2194" i="1"/>
  <c r="AQ2194" i="1"/>
  <c r="AS2194" i="1"/>
  <c r="A2195" i="1"/>
  <c r="B2195" i="1"/>
  <c r="C2195" i="1"/>
  <c r="J2195" i="1"/>
  <c r="K2195" i="1"/>
  <c r="M2195" i="1"/>
  <c r="AB2195" i="1"/>
  <c r="AF2195" i="1"/>
  <c r="AG2195" i="1"/>
  <c r="AI2195" i="1"/>
  <c r="AJ2195" i="1"/>
  <c r="AL2195" i="1"/>
  <c r="AM2195" i="1"/>
  <c r="AQ2195" i="1"/>
  <c r="AS2195" i="1"/>
  <c r="A2196" i="1"/>
  <c r="B2196" i="1"/>
  <c r="C2196" i="1"/>
  <c r="J2196" i="1"/>
  <c r="K2196" i="1"/>
  <c r="M2196" i="1"/>
  <c r="AB2196" i="1"/>
  <c r="AF2196" i="1"/>
  <c r="AG2196" i="1"/>
  <c r="AI2196" i="1"/>
  <c r="AJ2196" i="1"/>
  <c r="AL2196" i="1"/>
  <c r="AM2196" i="1"/>
  <c r="AQ2196" i="1"/>
  <c r="AS2196" i="1"/>
  <c r="A2197" i="1"/>
  <c r="B2197" i="1"/>
  <c r="C2197" i="1"/>
  <c r="J2197" i="1"/>
  <c r="K2197" i="1"/>
  <c r="M2197" i="1"/>
  <c r="AB2197" i="1"/>
  <c r="AF2197" i="1"/>
  <c r="AG2197" i="1"/>
  <c r="AI2197" i="1"/>
  <c r="AJ2197" i="1"/>
  <c r="AL2197" i="1"/>
  <c r="AM2197" i="1"/>
  <c r="AQ2197" i="1"/>
  <c r="AS2197" i="1"/>
  <c r="A2198" i="1"/>
  <c r="B2198" i="1"/>
  <c r="C2198" i="1"/>
  <c r="J2198" i="1"/>
  <c r="K2198" i="1"/>
  <c r="M2198" i="1"/>
  <c r="AB2198" i="1"/>
  <c r="AF2198" i="1"/>
  <c r="AG2198" i="1"/>
  <c r="AI2198" i="1"/>
  <c r="AJ2198" i="1"/>
  <c r="AL2198" i="1"/>
  <c r="AM2198" i="1"/>
  <c r="AQ2198" i="1"/>
  <c r="AS2198" i="1"/>
  <c r="A2199" i="1"/>
  <c r="B2199" i="1"/>
  <c r="C2199" i="1"/>
  <c r="J2199" i="1"/>
  <c r="K2199" i="1"/>
  <c r="M2199" i="1"/>
  <c r="AB2199" i="1"/>
  <c r="AF2199" i="1"/>
  <c r="AG2199" i="1"/>
  <c r="AI2199" i="1"/>
  <c r="AJ2199" i="1"/>
  <c r="AL2199" i="1"/>
  <c r="AM2199" i="1"/>
  <c r="AQ2199" i="1"/>
  <c r="AS2199" i="1"/>
  <c r="A2200" i="1"/>
  <c r="B2200" i="1"/>
  <c r="C2200" i="1"/>
  <c r="J2200" i="1"/>
  <c r="K2200" i="1"/>
  <c r="M2200" i="1"/>
  <c r="AB2200" i="1"/>
  <c r="AF2200" i="1"/>
  <c r="AG2200" i="1"/>
  <c r="AI2200" i="1"/>
  <c r="AJ2200" i="1"/>
  <c r="AL2200" i="1"/>
  <c r="AM2200" i="1"/>
  <c r="AQ2200" i="1"/>
  <c r="AS2200" i="1"/>
  <c r="A2201" i="1"/>
  <c r="B2201" i="1"/>
  <c r="C2201" i="1"/>
  <c r="J2201" i="1"/>
  <c r="K2201" i="1"/>
  <c r="M2201" i="1"/>
  <c r="AB2201" i="1"/>
  <c r="AF2201" i="1"/>
  <c r="AG2201" i="1"/>
  <c r="AI2201" i="1"/>
  <c r="AJ2201" i="1"/>
  <c r="AL2201" i="1"/>
  <c r="AM2201" i="1"/>
  <c r="AQ2201" i="1"/>
  <c r="AS2201" i="1"/>
  <c r="A2202" i="1"/>
  <c r="B2202" i="1"/>
  <c r="C2202" i="1"/>
  <c r="J2202" i="1"/>
  <c r="K2202" i="1"/>
  <c r="M2202" i="1"/>
  <c r="AB2202" i="1"/>
  <c r="AF2202" i="1"/>
  <c r="AG2202" i="1"/>
  <c r="AI2202" i="1"/>
  <c r="AJ2202" i="1"/>
  <c r="AL2202" i="1"/>
  <c r="AM2202" i="1"/>
  <c r="AQ2202" i="1"/>
  <c r="AS2202" i="1"/>
  <c r="A2203" i="1"/>
  <c r="B2203" i="1"/>
  <c r="C2203" i="1"/>
  <c r="J2203" i="1"/>
  <c r="K2203" i="1"/>
  <c r="M2203" i="1"/>
  <c r="AB2203" i="1"/>
  <c r="AF2203" i="1"/>
  <c r="AG2203" i="1"/>
  <c r="AI2203" i="1"/>
  <c r="AJ2203" i="1"/>
  <c r="AL2203" i="1"/>
  <c r="AM2203" i="1"/>
  <c r="AQ2203" i="1"/>
  <c r="AS2203" i="1"/>
  <c r="A2204" i="1"/>
  <c r="B2204" i="1"/>
  <c r="C2204" i="1"/>
  <c r="J2204" i="1"/>
  <c r="K2204" i="1"/>
  <c r="M2204" i="1"/>
  <c r="AB2204" i="1"/>
  <c r="AF2204" i="1"/>
  <c r="AG2204" i="1"/>
  <c r="AI2204" i="1"/>
  <c r="AJ2204" i="1"/>
  <c r="AL2204" i="1"/>
  <c r="AM2204" i="1"/>
  <c r="AQ2204" i="1"/>
  <c r="AS2204" i="1"/>
  <c r="A2205" i="1"/>
  <c r="B2205" i="1"/>
  <c r="C2205" i="1"/>
  <c r="J2205" i="1"/>
  <c r="K2205" i="1"/>
  <c r="M2205" i="1"/>
  <c r="AB2205" i="1"/>
  <c r="AF2205" i="1"/>
  <c r="AG2205" i="1"/>
  <c r="AI2205" i="1"/>
  <c r="AJ2205" i="1"/>
  <c r="AL2205" i="1"/>
  <c r="AM2205" i="1"/>
  <c r="AQ2205" i="1"/>
  <c r="AS2205" i="1"/>
  <c r="A2206" i="1"/>
  <c r="B2206" i="1"/>
  <c r="C2206" i="1"/>
  <c r="J2206" i="1"/>
  <c r="K2206" i="1"/>
  <c r="M2206" i="1"/>
  <c r="AB2206" i="1"/>
  <c r="AF2206" i="1"/>
  <c r="AG2206" i="1"/>
  <c r="AI2206" i="1"/>
  <c r="AJ2206" i="1"/>
  <c r="AL2206" i="1"/>
  <c r="AM2206" i="1"/>
  <c r="AQ2206" i="1"/>
  <c r="AS2206" i="1"/>
  <c r="A2207" i="1"/>
  <c r="B2207" i="1"/>
  <c r="C2207" i="1"/>
  <c r="J2207" i="1"/>
  <c r="K2207" i="1"/>
  <c r="M2207" i="1"/>
  <c r="AB2207" i="1"/>
  <c r="AF2207" i="1"/>
  <c r="AG2207" i="1"/>
  <c r="AI2207" i="1"/>
  <c r="AJ2207" i="1"/>
  <c r="AL2207" i="1"/>
  <c r="AM2207" i="1"/>
  <c r="AQ2207" i="1"/>
  <c r="AS2207" i="1"/>
  <c r="A2208" i="1"/>
  <c r="B2208" i="1"/>
  <c r="C2208" i="1"/>
  <c r="J2208" i="1"/>
  <c r="K2208" i="1"/>
  <c r="M2208" i="1"/>
  <c r="AB2208" i="1"/>
  <c r="AF2208" i="1"/>
  <c r="AG2208" i="1"/>
  <c r="AI2208" i="1"/>
  <c r="AJ2208" i="1"/>
  <c r="AL2208" i="1"/>
  <c r="AM2208" i="1"/>
  <c r="AQ2208" i="1"/>
  <c r="AS2208" i="1"/>
  <c r="A2209" i="1"/>
  <c r="B2209" i="1"/>
  <c r="C2209" i="1"/>
  <c r="J2209" i="1"/>
  <c r="K2209" i="1"/>
  <c r="M2209" i="1"/>
  <c r="AB2209" i="1"/>
  <c r="AF2209" i="1"/>
  <c r="AG2209" i="1"/>
  <c r="AI2209" i="1"/>
  <c r="AJ2209" i="1"/>
  <c r="AL2209" i="1"/>
  <c r="AM2209" i="1"/>
  <c r="AQ2209" i="1"/>
  <c r="AS2209" i="1"/>
  <c r="A2210" i="1"/>
  <c r="B2210" i="1"/>
  <c r="C2210" i="1"/>
  <c r="J2210" i="1"/>
  <c r="K2210" i="1"/>
  <c r="M2210" i="1"/>
  <c r="AB2210" i="1"/>
  <c r="AF2210" i="1"/>
  <c r="AG2210" i="1"/>
  <c r="AI2210" i="1"/>
  <c r="AJ2210" i="1"/>
  <c r="AL2210" i="1"/>
  <c r="AM2210" i="1"/>
  <c r="AQ2210" i="1"/>
  <c r="AS2210" i="1"/>
  <c r="A2211" i="1"/>
  <c r="B2211" i="1"/>
  <c r="C2211" i="1"/>
  <c r="J2211" i="1"/>
  <c r="K2211" i="1"/>
  <c r="M2211" i="1"/>
  <c r="AB2211" i="1"/>
  <c r="AF2211" i="1"/>
  <c r="AG2211" i="1"/>
  <c r="AI2211" i="1"/>
  <c r="AJ2211" i="1"/>
  <c r="AL2211" i="1"/>
  <c r="AM2211" i="1"/>
  <c r="AQ2211" i="1"/>
  <c r="AS2211" i="1"/>
  <c r="A2212" i="1"/>
  <c r="B2212" i="1"/>
  <c r="C2212" i="1"/>
  <c r="J2212" i="1"/>
  <c r="K2212" i="1"/>
  <c r="M2212" i="1"/>
  <c r="AB2212" i="1"/>
  <c r="AF2212" i="1"/>
  <c r="AG2212" i="1"/>
  <c r="AI2212" i="1"/>
  <c r="AJ2212" i="1"/>
  <c r="AL2212" i="1"/>
  <c r="AM2212" i="1"/>
  <c r="AQ2212" i="1"/>
  <c r="AS2212" i="1"/>
  <c r="A2213" i="1"/>
  <c r="B2213" i="1"/>
  <c r="C2213" i="1"/>
  <c r="J2213" i="1"/>
  <c r="K2213" i="1"/>
  <c r="M2213" i="1"/>
  <c r="AB2213" i="1"/>
  <c r="AF2213" i="1"/>
  <c r="AG2213" i="1"/>
  <c r="AI2213" i="1"/>
  <c r="AJ2213" i="1"/>
  <c r="AL2213" i="1"/>
  <c r="AM2213" i="1"/>
  <c r="AQ2213" i="1"/>
  <c r="AS2213" i="1"/>
  <c r="A2214" i="1"/>
  <c r="B2214" i="1"/>
  <c r="C2214" i="1"/>
  <c r="J2214" i="1"/>
  <c r="K2214" i="1"/>
  <c r="M2214" i="1"/>
  <c r="AB2214" i="1"/>
  <c r="AF2214" i="1"/>
  <c r="AG2214" i="1"/>
  <c r="AI2214" i="1"/>
  <c r="AJ2214" i="1"/>
  <c r="AL2214" i="1"/>
  <c r="AM2214" i="1"/>
  <c r="AQ2214" i="1"/>
  <c r="AS2214" i="1"/>
  <c r="A2215" i="1"/>
  <c r="B2215" i="1"/>
  <c r="C2215" i="1"/>
  <c r="J2215" i="1"/>
  <c r="K2215" i="1"/>
  <c r="M2215" i="1"/>
  <c r="AB2215" i="1"/>
  <c r="AF2215" i="1"/>
  <c r="AG2215" i="1"/>
  <c r="AI2215" i="1"/>
  <c r="AJ2215" i="1"/>
  <c r="AL2215" i="1"/>
  <c r="AM2215" i="1"/>
  <c r="AQ2215" i="1"/>
  <c r="AS2215" i="1"/>
  <c r="A2216" i="1"/>
  <c r="B2216" i="1"/>
  <c r="C2216" i="1"/>
  <c r="J2216" i="1"/>
  <c r="K2216" i="1"/>
  <c r="M2216" i="1"/>
  <c r="AB2216" i="1"/>
  <c r="AF2216" i="1"/>
  <c r="AG2216" i="1"/>
  <c r="AI2216" i="1"/>
  <c r="AJ2216" i="1"/>
  <c r="AL2216" i="1"/>
  <c r="AM2216" i="1"/>
  <c r="AQ2216" i="1"/>
  <c r="AS2216" i="1"/>
  <c r="A2217" i="1"/>
  <c r="B2217" i="1"/>
  <c r="C2217" i="1"/>
  <c r="J2217" i="1"/>
  <c r="K2217" i="1"/>
  <c r="M2217" i="1"/>
  <c r="AB2217" i="1"/>
  <c r="AF2217" i="1"/>
  <c r="AG2217" i="1"/>
  <c r="AI2217" i="1"/>
  <c r="AJ2217" i="1"/>
  <c r="AL2217" i="1"/>
  <c r="AM2217" i="1"/>
  <c r="AQ2217" i="1"/>
  <c r="AS2217" i="1"/>
  <c r="A2218" i="1"/>
  <c r="B2218" i="1"/>
  <c r="C2218" i="1"/>
  <c r="J2218" i="1"/>
  <c r="K2218" i="1"/>
  <c r="M2218" i="1"/>
  <c r="AB2218" i="1"/>
  <c r="AF2218" i="1"/>
  <c r="AG2218" i="1"/>
  <c r="AI2218" i="1"/>
  <c r="AJ2218" i="1"/>
  <c r="AL2218" i="1"/>
  <c r="AM2218" i="1"/>
  <c r="AQ2218" i="1"/>
  <c r="AS2218" i="1"/>
  <c r="A2219" i="1"/>
  <c r="B2219" i="1"/>
  <c r="C2219" i="1"/>
  <c r="J2219" i="1"/>
  <c r="K2219" i="1"/>
  <c r="M2219" i="1"/>
  <c r="AB2219" i="1"/>
  <c r="AF2219" i="1"/>
  <c r="AG2219" i="1"/>
  <c r="AI2219" i="1"/>
  <c r="AJ2219" i="1"/>
  <c r="AL2219" i="1"/>
  <c r="AM2219" i="1"/>
  <c r="AQ2219" i="1"/>
  <c r="AS2219" i="1"/>
  <c r="A2220" i="1"/>
  <c r="B2220" i="1"/>
  <c r="C2220" i="1"/>
  <c r="J2220" i="1"/>
  <c r="K2220" i="1"/>
  <c r="M2220" i="1"/>
  <c r="AB2220" i="1"/>
  <c r="AF2220" i="1"/>
  <c r="AG2220" i="1"/>
  <c r="AI2220" i="1"/>
  <c r="AJ2220" i="1"/>
  <c r="AL2220" i="1"/>
  <c r="AM2220" i="1"/>
  <c r="AQ2220" i="1"/>
  <c r="AS2220" i="1"/>
  <c r="A2221" i="1"/>
  <c r="B2221" i="1"/>
  <c r="C2221" i="1"/>
  <c r="J2221" i="1"/>
  <c r="K2221" i="1"/>
  <c r="M2221" i="1"/>
  <c r="AB2221" i="1"/>
  <c r="AF2221" i="1"/>
  <c r="AG2221" i="1"/>
  <c r="AI2221" i="1"/>
  <c r="AJ2221" i="1"/>
  <c r="AL2221" i="1"/>
  <c r="AM2221" i="1"/>
  <c r="AQ2221" i="1"/>
  <c r="AS2221" i="1"/>
  <c r="A2222" i="1"/>
  <c r="B2222" i="1"/>
  <c r="C2222" i="1"/>
  <c r="J2222" i="1"/>
  <c r="K2222" i="1"/>
  <c r="M2222" i="1"/>
  <c r="AB2222" i="1"/>
  <c r="AF2222" i="1"/>
  <c r="AG2222" i="1"/>
  <c r="AI2222" i="1"/>
  <c r="AJ2222" i="1"/>
  <c r="AL2222" i="1"/>
  <c r="AM2222" i="1"/>
  <c r="AQ2222" i="1"/>
  <c r="AS2222" i="1"/>
  <c r="A2223" i="1"/>
  <c r="B2223" i="1"/>
  <c r="C2223" i="1"/>
  <c r="J2223" i="1"/>
  <c r="K2223" i="1"/>
  <c r="M2223" i="1"/>
  <c r="AB2223" i="1"/>
  <c r="AF2223" i="1"/>
  <c r="AG2223" i="1"/>
  <c r="AI2223" i="1"/>
  <c r="AJ2223" i="1"/>
  <c r="AL2223" i="1"/>
  <c r="AM2223" i="1"/>
  <c r="AQ2223" i="1"/>
  <c r="AS2223" i="1"/>
  <c r="A2224" i="1"/>
  <c r="B2224" i="1"/>
  <c r="C2224" i="1"/>
  <c r="J2224" i="1"/>
  <c r="K2224" i="1"/>
  <c r="M2224" i="1"/>
  <c r="AB2224" i="1"/>
  <c r="AF2224" i="1"/>
  <c r="AG2224" i="1"/>
  <c r="AI2224" i="1"/>
  <c r="AJ2224" i="1"/>
  <c r="AL2224" i="1"/>
  <c r="AM2224" i="1"/>
  <c r="AQ2224" i="1"/>
  <c r="AS2224" i="1"/>
  <c r="A2225" i="1"/>
  <c r="B2225" i="1"/>
  <c r="C2225" i="1"/>
  <c r="J2225" i="1"/>
  <c r="K2225" i="1"/>
  <c r="M2225" i="1"/>
  <c r="AB2225" i="1"/>
  <c r="AF2225" i="1"/>
  <c r="AG2225" i="1"/>
  <c r="AI2225" i="1"/>
  <c r="AJ2225" i="1"/>
  <c r="AL2225" i="1"/>
  <c r="AM2225" i="1"/>
  <c r="AQ2225" i="1"/>
  <c r="AS2225" i="1"/>
  <c r="A2226" i="1"/>
  <c r="B2226" i="1"/>
  <c r="C2226" i="1"/>
  <c r="J2226" i="1"/>
  <c r="K2226" i="1"/>
  <c r="M2226" i="1"/>
  <c r="AB2226" i="1"/>
  <c r="AF2226" i="1"/>
  <c r="AG2226" i="1"/>
  <c r="AI2226" i="1"/>
  <c r="AJ2226" i="1"/>
  <c r="AL2226" i="1"/>
  <c r="AM2226" i="1"/>
  <c r="AQ2226" i="1"/>
  <c r="AS2226" i="1"/>
  <c r="A2227" i="1"/>
  <c r="B2227" i="1"/>
  <c r="C2227" i="1"/>
  <c r="J2227" i="1"/>
  <c r="K2227" i="1"/>
  <c r="M2227" i="1"/>
  <c r="AB2227" i="1"/>
  <c r="AF2227" i="1"/>
  <c r="AG2227" i="1"/>
  <c r="AI2227" i="1"/>
  <c r="AJ2227" i="1"/>
  <c r="AL2227" i="1"/>
  <c r="AM2227" i="1"/>
  <c r="AQ2227" i="1"/>
  <c r="AS2227" i="1"/>
  <c r="A2228" i="1"/>
  <c r="B2228" i="1"/>
  <c r="C2228" i="1"/>
  <c r="J2228" i="1"/>
  <c r="K2228" i="1"/>
  <c r="M2228" i="1"/>
  <c r="AB2228" i="1"/>
  <c r="AF2228" i="1"/>
  <c r="AG2228" i="1"/>
  <c r="AI2228" i="1"/>
  <c r="AJ2228" i="1"/>
  <c r="AL2228" i="1"/>
  <c r="AM2228" i="1"/>
  <c r="AQ2228" i="1"/>
  <c r="AS2228" i="1"/>
  <c r="A2229" i="1"/>
  <c r="B2229" i="1"/>
  <c r="C2229" i="1"/>
  <c r="J2229" i="1"/>
  <c r="K2229" i="1"/>
  <c r="M2229" i="1"/>
  <c r="AB2229" i="1"/>
  <c r="AF2229" i="1"/>
  <c r="AG2229" i="1"/>
  <c r="AI2229" i="1"/>
  <c r="AJ2229" i="1"/>
  <c r="AL2229" i="1"/>
  <c r="AM2229" i="1"/>
  <c r="AQ2229" i="1"/>
  <c r="AS2229" i="1"/>
  <c r="A2230" i="1"/>
  <c r="B2230" i="1"/>
  <c r="C2230" i="1"/>
  <c r="J2230" i="1"/>
  <c r="K2230" i="1"/>
  <c r="M2230" i="1"/>
  <c r="AB2230" i="1"/>
  <c r="AF2230" i="1"/>
  <c r="AG2230" i="1"/>
  <c r="AI2230" i="1"/>
  <c r="AJ2230" i="1"/>
  <c r="AL2230" i="1"/>
  <c r="AM2230" i="1"/>
  <c r="AQ2230" i="1"/>
  <c r="AS2230" i="1"/>
  <c r="A2231" i="1"/>
  <c r="B2231" i="1"/>
  <c r="C2231" i="1"/>
  <c r="J2231" i="1"/>
  <c r="K2231" i="1"/>
  <c r="M2231" i="1"/>
  <c r="AB2231" i="1"/>
  <c r="AF2231" i="1"/>
  <c r="AG2231" i="1"/>
  <c r="AI2231" i="1"/>
  <c r="AJ2231" i="1"/>
  <c r="AL2231" i="1"/>
  <c r="AM2231" i="1"/>
  <c r="AQ2231" i="1"/>
  <c r="AS2231" i="1"/>
  <c r="A2232" i="1"/>
  <c r="B2232" i="1"/>
  <c r="C2232" i="1"/>
  <c r="J2232" i="1"/>
  <c r="K2232" i="1"/>
  <c r="M2232" i="1"/>
  <c r="AB2232" i="1"/>
  <c r="AF2232" i="1"/>
  <c r="AG2232" i="1"/>
  <c r="AI2232" i="1"/>
  <c r="AJ2232" i="1"/>
  <c r="AL2232" i="1"/>
  <c r="AM2232" i="1"/>
  <c r="AQ2232" i="1"/>
  <c r="AS2232" i="1"/>
  <c r="A2233" i="1"/>
  <c r="B2233" i="1"/>
  <c r="C2233" i="1"/>
  <c r="J2233" i="1"/>
  <c r="K2233" i="1"/>
  <c r="M2233" i="1"/>
  <c r="AB2233" i="1"/>
  <c r="AF2233" i="1"/>
  <c r="AG2233" i="1"/>
  <c r="AI2233" i="1"/>
  <c r="AJ2233" i="1"/>
  <c r="AL2233" i="1"/>
  <c r="AM2233" i="1"/>
  <c r="AQ2233" i="1"/>
  <c r="AS2233" i="1"/>
  <c r="A2234" i="1"/>
  <c r="B2234" i="1"/>
  <c r="C2234" i="1"/>
  <c r="J2234" i="1"/>
  <c r="K2234" i="1"/>
  <c r="M2234" i="1"/>
  <c r="AB2234" i="1"/>
  <c r="AF2234" i="1"/>
  <c r="AG2234" i="1"/>
  <c r="AI2234" i="1"/>
  <c r="AJ2234" i="1"/>
  <c r="AL2234" i="1"/>
  <c r="AM2234" i="1"/>
  <c r="AQ2234" i="1"/>
  <c r="AS2234" i="1"/>
  <c r="A2235" i="1"/>
  <c r="B2235" i="1"/>
  <c r="C2235" i="1"/>
  <c r="J2235" i="1"/>
  <c r="K2235" i="1"/>
  <c r="M2235" i="1"/>
  <c r="AB2235" i="1"/>
  <c r="AF2235" i="1"/>
  <c r="AG2235" i="1"/>
  <c r="AI2235" i="1"/>
  <c r="AJ2235" i="1"/>
  <c r="AL2235" i="1"/>
  <c r="AM2235" i="1"/>
  <c r="AQ2235" i="1"/>
  <c r="AS2235" i="1"/>
  <c r="A2236" i="1"/>
  <c r="B2236" i="1"/>
  <c r="C2236" i="1"/>
  <c r="J2236" i="1"/>
  <c r="K2236" i="1"/>
  <c r="M2236" i="1"/>
  <c r="AB2236" i="1"/>
  <c r="AF2236" i="1"/>
  <c r="AG2236" i="1"/>
  <c r="AI2236" i="1"/>
  <c r="AJ2236" i="1"/>
  <c r="AL2236" i="1"/>
  <c r="AM2236" i="1"/>
  <c r="AQ2236" i="1"/>
  <c r="AS2236" i="1"/>
  <c r="A2237" i="1"/>
  <c r="B2237" i="1"/>
  <c r="C2237" i="1"/>
  <c r="J2237" i="1"/>
  <c r="K2237" i="1"/>
  <c r="M2237" i="1"/>
  <c r="AB2237" i="1"/>
  <c r="AF2237" i="1"/>
  <c r="AG2237" i="1"/>
  <c r="AI2237" i="1"/>
  <c r="AJ2237" i="1"/>
  <c r="AL2237" i="1"/>
  <c r="AM2237" i="1"/>
  <c r="AQ2237" i="1"/>
  <c r="AS2237" i="1"/>
  <c r="A2238" i="1"/>
  <c r="B2238" i="1"/>
  <c r="C2238" i="1"/>
  <c r="J2238" i="1"/>
  <c r="K2238" i="1"/>
  <c r="M2238" i="1"/>
  <c r="AB2238" i="1"/>
  <c r="AF2238" i="1"/>
  <c r="AG2238" i="1"/>
  <c r="AI2238" i="1"/>
  <c r="AJ2238" i="1"/>
  <c r="AL2238" i="1"/>
  <c r="AM2238" i="1"/>
  <c r="AQ2238" i="1"/>
  <c r="AS2238" i="1"/>
  <c r="A2239" i="1"/>
  <c r="B2239" i="1"/>
  <c r="C2239" i="1"/>
  <c r="J2239" i="1"/>
  <c r="K2239" i="1"/>
  <c r="M2239" i="1"/>
  <c r="AB2239" i="1"/>
  <c r="AF2239" i="1"/>
  <c r="AG2239" i="1"/>
  <c r="AI2239" i="1"/>
  <c r="AJ2239" i="1"/>
  <c r="AL2239" i="1"/>
  <c r="AM2239" i="1"/>
  <c r="AQ2239" i="1"/>
  <c r="AS2239" i="1"/>
  <c r="A2240" i="1"/>
  <c r="B2240" i="1"/>
  <c r="C2240" i="1"/>
  <c r="J2240" i="1"/>
  <c r="K2240" i="1"/>
  <c r="M2240" i="1"/>
  <c r="AB2240" i="1"/>
  <c r="AF2240" i="1"/>
  <c r="AG2240" i="1"/>
  <c r="AI2240" i="1"/>
  <c r="AJ2240" i="1"/>
  <c r="AL2240" i="1"/>
  <c r="AM2240" i="1"/>
  <c r="AQ2240" i="1"/>
  <c r="AS2240" i="1"/>
  <c r="A2241" i="1"/>
  <c r="B2241" i="1"/>
  <c r="C2241" i="1"/>
  <c r="J2241" i="1"/>
  <c r="K2241" i="1"/>
  <c r="M2241" i="1"/>
  <c r="AB2241" i="1"/>
  <c r="AF2241" i="1"/>
  <c r="AG2241" i="1"/>
  <c r="AI2241" i="1"/>
  <c r="AJ2241" i="1"/>
  <c r="AL2241" i="1"/>
  <c r="AM2241" i="1"/>
  <c r="AQ2241" i="1"/>
  <c r="AS2241" i="1"/>
  <c r="A2242" i="1"/>
  <c r="B2242" i="1"/>
  <c r="C2242" i="1"/>
  <c r="J2242" i="1"/>
  <c r="K2242" i="1"/>
  <c r="M2242" i="1"/>
  <c r="AB2242" i="1"/>
  <c r="AF2242" i="1"/>
  <c r="AG2242" i="1"/>
  <c r="AI2242" i="1"/>
  <c r="AJ2242" i="1"/>
  <c r="AL2242" i="1"/>
  <c r="AM2242" i="1"/>
  <c r="AQ2242" i="1"/>
  <c r="AS2242" i="1"/>
  <c r="A2243" i="1"/>
  <c r="B2243" i="1"/>
  <c r="C2243" i="1"/>
  <c r="J2243" i="1"/>
  <c r="K2243" i="1"/>
  <c r="M2243" i="1"/>
  <c r="AB2243" i="1"/>
  <c r="AF2243" i="1"/>
  <c r="AG2243" i="1"/>
  <c r="AI2243" i="1"/>
  <c r="AJ2243" i="1"/>
  <c r="AL2243" i="1"/>
  <c r="AM2243" i="1"/>
  <c r="AQ2243" i="1"/>
  <c r="AS2243" i="1"/>
  <c r="A2244" i="1"/>
  <c r="B2244" i="1"/>
  <c r="C2244" i="1"/>
  <c r="J2244" i="1"/>
  <c r="K2244" i="1"/>
  <c r="M2244" i="1"/>
  <c r="AB2244" i="1"/>
  <c r="AF2244" i="1"/>
  <c r="AG2244" i="1"/>
  <c r="AI2244" i="1"/>
  <c r="AJ2244" i="1"/>
  <c r="AL2244" i="1"/>
  <c r="AM2244" i="1"/>
  <c r="AQ2244" i="1"/>
  <c r="AS2244" i="1"/>
  <c r="A2245" i="1"/>
  <c r="B2245" i="1"/>
  <c r="C2245" i="1"/>
  <c r="J2245" i="1"/>
  <c r="K2245" i="1"/>
  <c r="M2245" i="1"/>
  <c r="AB2245" i="1"/>
  <c r="AF2245" i="1"/>
  <c r="AG2245" i="1"/>
  <c r="AI2245" i="1"/>
  <c r="AJ2245" i="1"/>
  <c r="AL2245" i="1"/>
  <c r="AM2245" i="1"/>
  <c r="AQ2245" i="1"/>
  <c r="AS2245" i="1"/>
  <c r="A2246" i="1"/>
  <c r="B2246" i="1"/>
  <c r="C2246" i="1"/>
  <c r="J2246" i="1"/>
  <c r="K2246" i="1"/>
  <c r="M2246" i="1"/>
  <c r="AB2246" i="1"/>
  <c r="AF2246" i="1"/>
  <c r="AG2246" i="1"/>
  <c r="AI2246" i="1"/>
  <c r="AJ2246" i="1"/>
  <c r="AL2246" i="1"/>
  <c r="AM2246" i="1"/>
  <c r="AQ2246" i="1"/>
  <c r="AS2246" i="1"/>
  <c r="A2247" i="1"/>
  <c r="B2247" i="1"/>
  <c r="C2247" i="1"/>
  <c r="J2247" i="1"/>
  <c r="K2247" i="1"/>
  <c r="M2247" i="1"/>
  <c r="AB2247" i="1"/>
  <c r="AF2247" i="1"/>
  <c r="AG2247" i="1"/>
  <c r="AI2247" i="1"/>
  <c r="AJ2247" i="1"/>
  <c r="AL2247" i="1"/>
  <c r="AM2247" i="1"/>
  <c r="AQ2247" i="1"/>
  <c r="AS2247" i="1"/>
  <c r="A2248" i="1"/>
  <c r="B2248" i="1"/>
  <c r="C2248" i="1"/>
  <c r="J2248" i="1"/>
  <c r="K2248" i="1"/>
  <c r="M2248" i="1"/>
  <c r="AB2248" i="1"/>
  <c r="AF2248" i="1"/>
  <c r="AG2248" i="1"/>
  <c r="AI2248" i="1"/>
  <c r="AJ2248" i="1"/>
  <c r="AL2248" i="1"/>
  <c r="AM2248" i="1"/>
  <c r="AQ2248" i="1"/>
  <c r="AS2248" i="1"/>
  <c r="A2249" i="1"/>
  <c r="B2249" i="1"/>
  <c r="C2249" i="1"/>
  <c r="J2249" i="1"/>
  <c r="K2249" i="1"/>
  <c r="M2249" i="1"/>
  <c r="AB2249" i="1"/>
  <c r="AF2249" i="1"/>
  <c r="AG2249" i="1"/>
  <c r="AI2249" i="1"/>
  <c r="AJ2249" i="1"/>
  <c r="AL2249" i="1"/>
  <c r="AM2249" i="1"/>
  <c r="AQ2249" i="1"/>
  <c r="AS2249" i="1"/>
  <c r="A2250" i="1"/>
  <c r="B2250" i="1"/>
  <c r="C2250" i="1"/>
  <c r="J2250" i="1"/>
  <c r="K2250" i="1"/>
  <c r="M2250" i="1"/>
  <c r="AB2250" i="1"/>
  <c r="AF2250" i="1"/>
  <c r="AG2250" i="1"/>
  <c r="AI2250" i="1"/>
  <c r="AJ2250" i="1"/>
  <c r="AL2250" i="1"/>
  <c r="AM2250" i="1"/>
  <c r="AQ2250" i="1"/>
  <c r="AS2250" i="1"/>
  <c r="A2251" i="1"/>
  <c r="B2251" i="1"/>
  <c r="C2251" i="1"/>
  <c r="J2251" i="1"/>
  <c r="K2251" i="1"/>
  <c r="M2251" i="1"/>
  <c r="AB2251" i="1"/>
  <c r="AF2251" i="1"/>
  <c r="AG2251" i="1"/>
  <c r="AI2251" i="1"/>
  <c r="AJ2251" i="1"/>
  <c r="AL2251" i="1"/>
  <c r="AM2251" i="1"/>
  <c r="AQ2251" i="1"/>
  <c r="AS2251" i="1"/>
  <c r="A2252" i="1"/>
  <c r="B2252" i="1"/>
  <c r="C2252" i="1"/>
  <c r="J2252" i="1"/>
  <c r="K2252" i="1"/>
  <c r="M2252" i="1"/>
  <c r="AB2252" i="1"/>
  <c r="AF2252" i="1"/>
  <c r="AG2252" i="1"/>
  <c r="AI2252" i="1"/>
  <c r="AJ2252" i="1"/>
  <c r="AL2252" i="1"/>
  <c r="AM2252" i="1"/>
  <c r="AQ2252" i="1"/>
  <c r="AS2252" i="1"/>
  <c r="A2253" i="1"/>
  <c r="B2253" i="1"/>
  <c r="C2253" i="1"/>
  <c r="J2253" i="1"/>
  <c r="K2253" i="1"/>
  <c r="M2253" i="1"/>
  <c r="AB2253" i="1"/>
  <c r="AF2253" i="1"/>
  <c r="AG2253" i="1"/>
  <c r="AI2253" i="1"/>
  <c r="AJ2253" i="1"/>
  <c r="AL2253" i="1"/>
  <c r="AM2253" i="1"/>
  <c r="AQ2253" i="1"/>
  <c r="AS2253" i="1"/>
  <c r="A2254" i="1"/>
  <c r="B2254" i="1"/>
  <c r="C2254" i="1"/>
  <c r="J2254" i="1"/>
  <c r="K2254" i="1"/>
  <c r="M2254" i="1"/>
  <c r="AB2254" i="1"/>
  <c r="AF2254" i="1"/>
  <c r="AG2254" i="1"/>
  <c r="AI2254" i="1"/>
  <c r="AJ2254" i="1"/>
  <c r="AL2254" i="1"/>
  <c r="AM2254" i="1"/>
  <c r="AQ2254" i="1"/>
  <c r="AS2254" i="1"/>
  <c r="A2255" i="1"/>
  <c r="B2255" i="1"/>
  <c r="C2255" i="1"/>
  <c r="J2255" i="1"/>
  <c r="K2255" i="1"/>
  <c r="M2255" i="1"/>
  <c r="AB2255" i="1"/>
  <c r="AF2255" i="1"/>
  <c r="AG2255" i="1"/>
  <c r="AI2255" i="1"/>
  <c r="AJ2255" i="1"/>
  <c r="AL2255" i="1"/>
  <c r="AM2255" i="1"/>
  <c r="AQ2255" i="1"/>
  <c r="AS2255" i="1"/>
  <c r="A2256" i="1"/>
  <c r="B2256" i="1"/>
  <c r="C2256" i="1"/>
  <c r="J2256" i="1"/>
  <c r="K2256" i="1"/>
  <c r="M2256" i="1"/>
  <c r="AB2256" i="1"/>
  <c r="AF2256" i="1"/>
  <c r="AG2256" i="1"/>
  <c r="AI2256" i="1"/>
  <c r="AJ2256" i="1"/>
  <c r="AL2256" i="1"/>
  <c r="AM2256" i="1"/>
  <c r="AQ2256" i="1"/>
  <c r="AS2256" i="1"/>
  <c r="A2257" i="1"/>
  <c r="B2257" i="1"/>
  <c r="C2257" i="1"/>
  <c r="J2257" i="1"/>
  <c r="K2257" i="1"/>
  <c r="M2257" i="1"/>
  <c r="AB2257" i="1"/>
  <c r="AF2257" i="1"/>
  <c r="AG2257" i="1"/>
  <c r="AI2257" i="1"/>
  <c r="AJ2257" i="1"/>
  <c r="AL2257" i="1"/>
  <c r="AM2257" i="1"/>
  <c r="AQ2257" i="1"/>
  <c r="AS2257" i="1"/>
  <c r="A2258" i="1"/>
  <c r="B2258" i="1"/>
  <c r="C2258" i="1"/>
  <c r="J2258" i="1"/>
  <c r="K2258" i="1"/>
  <c r="M2258" i="1"/>
  <c r="AB2258" i="1"/>
  <c r="AF2258" i="1"/>
  <c r="AG2258" i="1"/>
  <c r="AI2258" i="1"/>
  <c r="AJ2258" i="1"/>
  <c r="AL2258" i="1"/>
  <c r="AM2258" i="1"/>
  <c r="AQ2258" i="1"/>
  <c r="AS2258" i="1"/>
  <c r="A2259" i="1"/>
  <c r="B2259" i="1"/>
  <c r="C2259" i="1"/>
  <c r="J2259" i="1"/>
  <c r="K2259" i="1"/>
  <c r="M2259" i="1"/>
  <c r="AB2259" i="1"/>
  <c r="AF2259" i="1"/>
  <c r="AG2259" i="1"/>
  <c r="AI2259" i="1"/>
  <c r="AJ2259" i="1"/>
  <c r="AL2259" i="1"/>
  <c r="AM2259" i="1"/>
  <c r="AQ2259" i="1"/>
  <c r="AS2259" i="1"/>
  <c r="A2260" i="1"/>
  <c r="B2260" i="1"/>
  <c r="C2260" i="1"/>
  <c r="J2260" i="1"/>
  <c r="K2260" i="1"/>
  <c r="M2260" i="1"/>
  <c r="AB2260" i="1"/>
  <c r="AF2260" i="1"/>
  <c r="AG2260" i="1"/>
  <c r="AI2260" i="1"/>
  <c r="AJ2260" i="1"/>
  <c r="AL2260" i="1"/>
  <c r="AM2260" i="1"/>
  <c r="AQ2260" i="1"/>
  <c r="AS2260" i="1"/>
  <c r="A2261" i="1"/>
  <c r="B2261" i="1"/>
  <c r="C2261" i="1"/>
  <c r="J2261" i="1"/>
  <c r="K2261" i="1"/>
  <c r="M2261" i="1"/>
  <c r="AB2261" i="1"/>
  <c r="AF2261" i="1"/>
  <c r="AG2261" i="1"/>
  <c r="AI2261" i="1"/>
  <c r="AJ2261" i="1"/>
  <c r="AL2261" i="1"/>
  <c r="AM2261" i="1"/>
  <c r="AQ2261" i="1"/>
  <c r="AS2261" i="1"/>
  <c r="A2262" i="1"/>
  <c r="B2262" i="1"/>
  <c r="C2262" i="1"/>
  <c r="J2262" i="1"/>
  <c r="K2262" i="1"/>
  <c r="M2262" i="1"/>
  <c r="AB2262" i="1"/>
  <c r="AF2262" i="1"/>
  <c r="AG2262" i="1"/>
  <c r="AI2262" i="1"/>
  <c r="AJ2262" i="1"/>
  <c r="AL2262" i="1"/>
  <c r="AM2262" i="1"/>
  <c r="AQ2262" i="1"/>
  <c r="AS2262" i="1"/>
  <c r="A2263" i="1"/>
  <c r="B2263" i="1"/>
  <c r="C2263" i="1"/>
  <c r="J2263" i="1"/>
  <c r="K2263" i="1"/>
  <c r="M2263" i="1"/>
  <c r="AB2263" i="1"/>
  <c r="AF2263" i="1"/>
  <c r="AG2263" i="1"/>
  <c r="AI2263" i="1"/>
  <c r="AJ2263" i="1"/>
  <c r="AL2263" i="1"/>
  <c r="AM2263" i="1"/>
  <c r="AQ2263" i="1"/>
  <c r="AS2263" i="1"/>
  <c r="A2264" i="1"/>
  <c r="B2264" i="1"/>
  <c r="C2264" i="1"/>
  <c r="J2264" i="1"/>
  <c r="K2264" i="1"/>
  <c r="M2264" i="1"/>
  <c r="AB2264" i="1"/>
  <c r="AF2264" i="1"/>
  <c r="AG2264" i="1"/>
  <c r="AI2264" i="1"/>
  <c r="AJ2264" i="1"/>
  <c r="AL2264" i="1"/>
  <c r="AM2264" i="1"/>
  <c r="AQ2264" i="1"/>
  <c r="AS2264" i="1"/>
  <c r="A2265" i="1"/>
  <c r="B2265" i="1"/>
  <c r="C2265" i="1"/>
  <c r="J2265" i="1"/>
  <c r="K2265" i="1"/>
  <c r="M2265" i="1"/>
  <c r="AB2265" i="1"/>
  <c r="AF2265" i="1"/>
  <c r="AG2265" i="1"/>
  <c r="AI2265" i="1"/>
  <c r="AJ2265" i="1"/>
  <c r="AL2265" i="1"/>
  <c r="AM2265" i="1"/>
  <c r="AQ2265" i="1"/>
  <c r="AS2265" i="1"/>
  <c r="A2266" i="1"/>
  <c r="B2266" i="1"/>
  <c r="C2266" i="1"/>
  <c r="J2266" i="1"/>
  <c r="K2266" i="1"/>
  <c r="M2266" i="1"/>
  <c r="AB2266" i="1"/>
  <c r="AF2266" i="1"/>
  <c r="AG2266" i="1"/>
  <c r="AI2266" i="1"/>
  <c r="AJ2266" i="1"/>
  <c r="AL2266" i="1"/>
  <c r="AM2266" i="1"/>
  <c r="AQ2266" i="1"/>
  <c r="AS2266" i="1"/>
  <c r="A2267" i="1"/>
  <c r="B2267" i="1"/>
  <c r="C2267" i="1"/>
  <c r="J2267" i="1"/>
  <c r="K2267" i="1"/>
  <c r="M2267" i="1"/>
  <c r="AB2267" i="1"/>
  <c r="AF2267" i="1"/>
  <c r="AG2267" i="1"/>
  <c r="AI2267" i="1"/>
  <c r="AJ2267" i="1"/>
  <c r="AL2267" i="1"/>
  <c r="AM2267" i="1"/>
  <c r="AQ2267" i="1"/>
  <c r="AS2267" i="1"/>
  <c r="A2268" i="1"/>
  <c r="B2268" i="1"/>
  <c r="C2268" i="1"/>
  <c r="J2268" i="1"/>
  <c r="K2268" i="1"/>
  <c r="M2268" i="1"/>
  <c r="AB2268" i="1"/>
  <c r="AF2268" i="1"/>
  <c r="AG2268" i="1"/>
  <c r="AI2268" i="1"/>
  <c r="AJ2268" i="1"/>
  <c r="AL2268" i="1"/>
  <c r="AM2268" i="1"/>
  <c r="AQ2268" i="1"/>
  <c r="AS2268" i="1"/>
  <c r="A2269" i="1"/>
  <c r="B2269" i="1"/>
  <c r="C2269" i="1"/>
  <c r="J2269" i="1"/>
  <c r="K2269" i="1"/>
  <c r="M2269" i="1"/>
  <c r="AB2269" i="1"/>
  <c r="AF2269" i="1"/>
  <c r="AG2269" i="1"/>
  <c r="AI2269" i="1"/>
  <c r="AJ2269" i="1"/>
  <c r="AL2269" i="1"/>
  <c r="AM2269" i="1"/>
  <c r="AQ2269" i="1"/>
  <c r="AS2269" i="1"/>
  <c r="A2270" i="1"/>
  <c r="B2270" i="1"/>
  <c r="C2270" i="1"/>
  <c r="J2270" i="1"/>
  <c r="K2270" i="1"/>
  <c r="M2270" i="1"/>
  <c r="AB2270" i="1"/>
  <c r="AF2270" i="1"/>
  <c r="AG2270" i="1"/>
  <c r="AI2270" i="1"/>
  <c r="AJ2270" i="1"/>
  <c r="AL2270" i="1"/>
  <c r="AM2270" i="1"/>
  <c r="AQ2270" i="1"/>
  <c r="AS2270" i="1"/>
  <c r="A2271" i="1"/>
  <c r="B2271" i="1"/>
  <c r="C2271" i="1"/>
  <c r="J2271" i="1"/>
  <c r="K2271" i="1"/>
  <c r="M2271" i="1"/>
  <c r="AB2271" i="1"/>
  <c r="AF2271" i="1"/>
  <c r="AG2271" i="1"/>
  <c r="AI2271" i="1"/>
  <c r="AJ2271" i="1"/>
  <c r="AL2271" i="1"/>
  <c r="AM2271" i="1"/>
  <c r="AQ2271" i="1"/>
  <c r="AS2271" i="1"/>
  <c r="A2272" i="1"/>
  <c r="B2272" i="1"/>
  <c r="C2272" i="1"/>
  <c r="J2272" i="1"/>
  <c r="K2272" i="1"/>
  <c r="M2272" i="1"/>
  <c r="AB2272" i="1"/>
  <c r="AF2272" i="1"/>
  <c r="AG2272" i="1"/>
  <c r="AI2272" i="1"/>
  <c r="AJ2272" i="1"/>
  <c r="AL2272" i="1"/>
  <c r="AM2272" i="1"/>
  <c r="AQ2272" i="1"/>
  <c r="AS2272" i="1"/>
  <c r="A2273" i="1"/>
  <c r="B2273" i="1"/>
  <c r="C2273" i="1"/>
  <c r="J2273" i="1"/>
  <c r="K2273" i="1"/>
  <c r="M2273" i="1"/>
  <c r="AB2273" i="1"/>
  <c r="AF2273" i="1"/>
  <c r="AG2273" i="1"/>
  <c r="AI2273" i="1"/>
  <c r="AJ2273" i="1"/>
  <c r="AL2273" i="1"/>
  <c r="AM2273" i="1"/>
  <c r="AQ2273" i="1"/>
  <c r="AS2273" i="1"/>
  <c r="A2274" i="1"/>
  <c r="B2274" i="1"/>
  <c r="C2274" i="1"/>
  <c r="J2274" i="1"/>
  <c r="K2274" i="1"/>
  <c r="M2274" i="1"/>
  <c r="AB2274" i="1"/>
  <c r="AF2274" i="1"/>
  <c r="AG2274" i="1"/>
  <c r="AI2274" i="1"/>
  <c r="AJ2274" i="1"/>
  <c r="AL2274" i="1"/>
  <c r="AM2274" i="1"/>
  <c r="AQ2274" i="1"/>
  <c r="AS2274" i="1"/>
  <c r="A2275" i="1"/>
  <c r="B2275" i="1"/>
  <c r="C2275" i="1"/>
  <c r="J2275" i="1"/>
  <c r="K2275" i="1"/>
  <c r="M2275" i="1"/>
  <c r="AB2275" i="1"/>
  <c r="AF2275" i="1"/>
  <c r="AG2275" i="1"/>
  <c r="AI2275" i="1"/>
  <c r="AJ2275" i="1"/>
  <c r="AL2275" i="1"/>
  <c r="AM2275" i="1"/>
  <c r="AQ2275" i="1"/>
  <c r="AS2275" i="1"/>
  <c r="A2276" i="1"/>
  <c r="B2276" i="1"/>
  <c r="C2276" i="1"/>
  <c r="J2276" i="1"/>
  <c r="K2276" i="1"/>
  <c r="M2276" i="1"/>
  <c r="AB2276" i="1"/>
  <c r="AF2276" i="1"/>
  <c r="AG2276" i="1"/>
  <c r="AI2276" i="1"/>
  <c r="AJ2276" i="1"/>
  <c r="AL2276" i="1"/>
  <c r="AM2276" i="1"/>
  <c r="AQ2276" i="1"/>
  <c r="AS2276" i="1"/>
  <c r="A2277" i="1"/>
  <c r="B2277" i="1"/>
  <c r="C2277" i="1"/>
  <c r="J2277" i="1"/>
  <c r="K2277" i="1"/>
  <c r="M2277" i="1"/>
  <c r="AB2277" i="1"/>
  <c r="AF2277" i="1"/>
  <c r="AG2277" i="1"/>
  <c r="AI2277" i="1"/>
  <c r="AJ2277" i="1"/>
  <c r="AL2277" i="1"/>
  <c r="AM2277" i="1"/>
  <c r="AQ2277" i="1"/>
  <c r="AS2277" i="1"/>
  <c r="A2278" i="1"/>
  <c r="B2278" i="1"/>
  <c r="C2278" i="1"/>
  <c r="J2278" i="1"/>
  <c r="K2278" i="1"/>
  <c r="M2278" i="1"/>
  <c r="AB2278" i="1"/>
  <c r="AF2278" i="1"/>
  <c r="AG2278" i="1"/>
  <c r="AI2278" i="1"/>
  <c r="AJ2278" i="1"/>
  <c r="AL2278" i="1"/>
  <c r="AM2278" i="1"/>
  <c r="AQ2278" i="1"/>
  <c r="AS2278" i="1"/>
  <c r="A2279" i="1"/>
  <c r="B2279" i="1"/>
  <c r="C2279" i="1"/>
  <c r="J2279" i="1"/>
  <c r="K2279" i="1"/>
  <c r="M2279" i="1"/>
  <c r="AB2279" i="1"/>
  <c r="AF2279" i="1"/>
  <c r="AG2279" i="1"/>
  <c r="AI2279" i="1"/>
  <c r="AJ2279" i="1"/>
  <c r="AL2279" i="1"/>
  <c r="AM2279" i="1"/>
  <c r="AQ2279" i="1"/>
  <c r="AS2279" i="1"/>
  <c r="A2280" i="1"/>
  <c r="B2280" i="1"/>
  <c r="C2280" i="1"/>
  <c r="J2280" i="1"/>
  <c r="K2280" i="1"/>
  <c r="M2280" i="1"/>
  <c r="AB2280" i="1"/>
  <c r="AF2280" i="1"/>
  <c r="AG2280" i="1"/>
  <c r="AI2280" i="1"/>
  <c r="AJ2280" i="1"/>
  <c r="AL2280" i="1"/>
  <c r="AM2280" i="1"/>
  <c r="AQ2280" i="1"/>
  <c r="AS2280" i="1"/>
  <c r="A2281" i="1"/>
  <c r="B2281" i="1"/>
  <c r="C2281" i="1"/>
  <c r="J2281" i="1"/>
  <c r="K2281" i="1"/>
  <c r="M2281" i="1"/>
  <c r="AB2281" i="1"/>
  <c r="AF2281" i="1"/>
  <c r="AG2281" i="1"/>
  <c r="AI2281" i="1"/>
  <c r="AJ2281" i="1"/>
  <c r="AL2281" i="1"/>
  <c r="AM2281" i="1"/>
  <c r="AQ2281" i="1"/>
  <c r="AS2281" i="1"/>
  <c r="A2282" i="1"/>
  <c r="B2282" i="1"/>
  <c r="C2282" i="1"/>
  <c r="J2282" i="1"/>
  <c r="K2282" i="1"/>
  <c r="M2282" i="1"/>
  <c r="AB2282" i="1"/>
  <c r="AF2282" i="1"/>
  <c r="AG2282" i="1"/>
  <c r="AI2282" i="1"/>
  <c r="AJ2282" i="1"/>
  <c r="AL2282" i="1"/>
  <c r="AM2282" i="1"/>
  <c r="AQ2282" i="1"/>
  <c r="AS2282" i="1"/>
  <c r="A2283" i="1"/>
  <c r="B2283" i="1"/>
  <c r="C2283" i="1"/>
  <c r="J2283" i="1"/>
  <c r="K2283" i="1"/>
  <c r="M2283" i="1"/>
  <c r="AB2283" i="1"/>
  <c r="AF2283" i="1"/>
  <c r="AG2283" i="1"/>
  <c r="AI2283" i="1"/>
  <c r="AJ2283" i="1"/>
  <c r="AL2283" i="1"/>
  <c r="AM2283" i="1"/>
  <c r="AQ2283" i="1"/>
  <c r="AS2283" i="1"/>
  <c r="A2284" i="1"/>
  <c r="B2284" i="1"/>
  <c r="C2284" i="1"/>
  <c r="J2284" i="1"/>
  <c r="K2284" i="1"/>
  <c r="M2284" i="1"/>
  <c r="AB2284" i="1"/>
  <c r="AF2284" i="1"/>
  <c r="AG2284" i="1"/>
  <c r="AI2284" i="1"/>
  <c r="AJ2284" i="1"/>
  <c r="AL2284" i="1"/>
  <c r="AM2284" i="1"/>
  <c r="AQ2284" i="1"/>
  <c r="AS2284" i="1"/>
  <c r="A2285" i="1"/>
  <c r="B2285" i="1"/>
  <c r="C2285" i="1"/>
  <c r="J2285" i="1"/>
  <c r="K2285" i="1"/>
  <c r="M2285" i="1"/>
  <c r="AB2285" i="1"/>
  <c r="AF2285" i="1"/>
  <c r="AG2285" i="1"/>
  <c r="AI2285" i="1"/>
  <c r="AJ2285" i="1"/>
  <c r="AL2285" i="1"/>
  <c r="AM2285" i="1"/>
  <c r="AQ2285" i="1"/>
  <c r="AS2285" i="1"/>
  <c r="A2286" i="1"/>
  <c r="B2286" i="1"/>
  <c r="C2286" i="1"/>
  <c r="J2286" i="1"/>
  <c r="K2286" i="1"/>
  <c r="M2286" i="1"/>
  <c r="AB2286" i="1"/>
  <c r="AF2286" i="1"/>
  <c r="AG2286" i="1"/>
  <c r="AI2286" i="1"/>
  <c r="AJ2286" i="1"/>
  <c r="AL2286" i="1"/>
  <c r="AM2286" i="1"/>
  <c r="AQ2286" i="1"/>
  <c r="AS2286" i="1"/>
  <c r="A2287" i="1"/>
  <c r="B2287" i="1"/>
  <c r="C2287" i="1"/>
  <c r="J2287" i="1"/>
  <c r="K2287" i="1"/>
  <c r="M2287" i="1"/>
  <c r="AB2287" i="1"/>
  <c r="AF2287" i="1"/>
  <c r="AG2287" i="1"/>
  <c r="AI2287" i="1"/>
  <c r="AJ2287" i="1"/>
  <c r="AL2287" i="1"/>
  <c r="AM2287" i="1"/>
  <c r="AQ2287" i="1"/>
  <c r="AS2287" i="1"/>
  <c r="A2288" i="1"/>
  <c r="B2288" i="1"/>
  <c r="C2288" i="1"/>
  <c r="J2288" i="1"/>
  <c r="K2288" i="1"/>
  <c r="M2288" i="1"/>
  <c r="AB2288" i="1"/>
  <c r="AF2288" i="1"/>
  <c r="AG2288" i="1"/>
  <c r="AI2288" i="1"/>
  <c r="AJ2288" i="1"/>
  <c r="AL2288" i="1"/>
  <c r="AM2288" i="1"/>
  <c r="AQ2288" i="1"/>
  <c r="AS2288" i="1"/>
  <c r="A2289" i="1"/>
  <c r="B2289" i="1"/>
  <c r="C2289" i="1"/>
  <c r="J2289" i="1"/>
  <c r="K2289" i="1"/>
  <c r="M2289" i="1"/>
  <c r="AB2289" i="1"/>
  <c r="AF2289" i="1"/>
  <c r="AG2289" i="1"/>
  <c r="AI2289" i="1"/>
  <c r="AJ2289" i="1"/>
  <c r="AL2289" i="1"/>
  <c r="AM2289" i="1"/>
  <c r="AQ2289" i="1"/>
  <c r="AS2289" i="1"/>
  <c r="A2290" i="1"/>
  <c r="B2290" i="1"/>
  <c r="C2290" i="1"/>
  <c r="J2290" i="1"/>
  <c r="K2290" i="1"/>
  <c r="M2290" i="1"/>
  <c r="AB2290" i="1"/>
  <c r="AF2290" i="1"/>
  <c r="AG2290" i="1"/>
  <c r="AI2290" i="1"/>
  <c r="AJ2290" i="1"/>
  <c r="AL2290" i="1"/>
  <c r="AM2290" i="1"/>
  <c r="AQ2290" i="1"/>
  <c r="AS2290" i="1"/>
  <c r="A2291" i="1"/>
  <c r="B2291" i="1"/>
  <c r="C2291" i="1"/>
  <c r="J2291" i="1"/>
  <c r="K2291" i="1"/>
  <c r="M2291" i="1"/>
  <c r="AB2291" i="1"/>
  <c r="AF2291" i="1"/>
  <c r="AG2291" i="1"/>
  <c r="AI2291" i="1"/>
  <c r="AJ2291" i="1"/>
  <c r="AL2291" i="1"/>
  <c r="AM2291" i="1"/>
  <c r="AQ2291" i="1"/>
  <c r="AS2291" i="1"/>
  <c r="A2292" i="1"/>
  <c r="B2292" i="1"/>
  <c r="C2292" i="1"/>
  <c r="J2292" i="1"/>
  <c r="K2292" i="1"/>
  <c r="M2292" i="1"/>
  <c r="AB2292" i="1"/>
  <c r="AF2292" i="1"/>
  <c r="AG2292" i="1"/>
  <c r="AI2292" i="1"/>
  <c r="AJ2292" i="1"/>
  <c r="AL2292" i="1"/>
  <c r="AM2292" i="1"/>
  <c r="AQ2292" i="1"/>
  <c r="AS2292" i="1"/>
  <c r="A2293" i="1"/>
  <c r="B2293" i="1"/>
  <c r="C2293" i="1"/>
  <c r="J2293" i="1"/>
  <c r="K2293" i="1"/>
  <c r="M2293" i="1"/>
  <c r="AB2293" i="1"/>
  <c r="AF2293" i="1"/>
  <c r="AG2293" i="1"/>
  <c r="AI2293" i="1"/>
  <c r="AJ2293" i="1"/>
  <c r="AL2293" i="1"/>
  <c r="AM2293" i="1"/>
  <c r="AQ2293" i="1"/>
  <c r="AS2293" i="1"/>
  <c r="A2294" i="1"/>
  <c r="B2294" i="1"/>
  <c r="C2294" i="1"/>
  <c r="J2294" i="1"/>
  <c r="K2294" i="1"/>
  <c r="M2294" i="1"/>
  <c r="AB2294" i="1"/>
  <c r="AF2294" i="1"/>
  <c r="AG2294" i="1"/>
  <c r="AI2294" i="1"/>
  <c r="AJ2294" i="1"/>
  <c r="AL2294" i="1"/>
  <c r="AM2294" i="1"/>
  <c r="AQ2294" i="1"/>
  <c r="AS2294" i="1"/>
  <c r="A2295" i="1"/>
  <c r="B2295" i="1"/>
  <c r="C2295" i="1"/>
  <c r="J2295" i="1"/>
  <c r="K2295" i="1"/>
  <c r="M2295" i="1"/>
  <c r="AB2295" i="1"/>
  <c r="AF2295" i="1"/>
  <c r="AG2295" i="1"/>
  <c r="AI2295" i="1"/>
  <c r="AJ2295" i="1"/>
  <c r="AL2295" i="1"/>
  <c r="AM2295" i="1"/>
  <c r="AQ2295" i="1"/>
  <c r="AS2295" i="1"/>
  <c r="A2296" i="1"/>
  <c r="B2296" i="1"/>
  <c r="C2296" i="1"/>
  <c r="J2296" i="1"/>
  <c r="K2296" i="1"/>
  <c r="M2296" i="1"/>
  <c r="AB2296" i="1"/>
  <c r="AF2296" i="1"/>
  <c r="AG2296" i="1"/>
  <c r="AI2296" i="1"/>
  <c r="AJ2296" i="1"/>
  <c r="AL2296" i="1"/>
  <c r="AM2296" i="1"/>
  <c r="AQ2296" i="1"/>
  <c r="AS2296" i="1"/>
  <c r="A2297" i="1"/>
  <c r="B2297" i="1"/>
  <c r="C2297" i="1"/>
  <c r="J2297" i="1"/>
  <c r="K2297" i="1"/>
  <c r="M2297" i="1"/>
  <c r="AB2297" i="1"/>
  <c r="AF2297" i="1"/>
  <c r="AG2297" i="1"/>
  <c r="AI2297" i="1"/>
  <c r="AJ2297" i="1"/>
  <c r="AL2297" i="1"/>
  <c r="AM2297" i="1"/>
  <c r="AQ2297" i="1"/>
  <c r="AS2297" i="1"/>
  <c r="A2298" i="1"/>
  <c r="B2298" i="1"/>
  <c r="C2298" i="1"/>
  <c r="J2298" i="1"/>
  <c r="K2298" i="1"/>
  <c r="M2298" i="1"/>
  <c r="AB2298" i="1"/>
  <c r="AF2298" i="1"/>
  <c r="AG2298" i="1"/>
  <c r="AI2298" i="1"/>
  <c r="AJ2298" i="1"/>
  <c r="AL2298" i="1"/>
  <c r="AM2298" i="1"/>
  <c r="AQ2298" i="1"/>
  <c r="AS2298" i="1"/>
  <c r="A2299" i="1"/>
  <c r="B2299" i="1"/>
  <c r="C2299" i="1"/>
  <c r="J2299" i="1"/>
  <c r="K2299" i="1"/>
  <c r="M2299" i="1"/>
  <c r="AB2299" i="1"/>
  <c r="AF2299" i="1"/>
  <c r="AG2299" i="1"/>
  <c r="AI2299" i="1"/>
  <c r="AJ2299" i="1"/>
  <c r="AL2299" i="1"/>
  <c r="AM2299" i="1"/>
  <c r="AQ2299" i="1"/>
  <c r="AS2299" i="1"/>
  <c r="A2300" i="1"/>
  <c r="B2300" i="1"/>
  <c r="C2300" i="1"/>
  <c r="J2300" i="1"/>
  <c r="K2300" i="1"/>
  <c r="M2300" i="1"/>
  <c r="AB2300" i="1"/>
  <c r="AF2300" i="1"/>
  <c r="AG2300" i="1"/>
  <c r="AI2300" i="1"/>
  <c r="AJ2300" i="1"/>
  <c r="AL2300" i="1"/>
  <c r="AM2300" i="1"/>
  <c r="AQ2300" i="1"/>
  <c r="AS2300" i="1"/>
  <c r="A2301" i="1"/>
  <c r="B2301" i="1"/>
  <c r="C2301" i="1"/>
  <c r="J2301" i="1"/>
  <c r="K2301" i="1"/>
  <c r="M2301" i="1"/>
  <c r="AB2301" i="1"/>
  <c r="AF2301" i="1"/>
  <c r="AG2301" i="1"/>
  <c r="AI2301" i="1"/>
  <c r="AJ2301" i="1"/>
  <c r="AL2301" i="1"/>
  <c r="AM2301" i="1"/>
  <c r="AQ2301" i="1"/>
  <c r="AS2301" i="1"/>
  <c r="A2302" i="1"/>
  <c r="B2302" i="1"/>
  <c r="C2302" i="1"/>
  <c r="J2302" i="1"/>
  <c r="K2302" i="1"/>
  <c r="M2302" i="1"/>
  <c r="AB2302" i="1"/>
  <c r="AF2302" i="1"/>
  <c r="AG2302" i="1"/>
  <c r="AI2302" i="1"/>
  <c r="AJ2302" i="1"/>
  <c r="AL2302" i="1"/>
  <c r="AM2302" i="1"/>
  <c r="AQ2302" i="1"/>
  <c r="AS2302" i="1"/>
  <c r="A2303" i="1"/>
  <c r="B2303" i="1"/>
  <c r="C2303" i="1"/>
  <c r="J2303" i="1"/>
  <c r="K2303" i="1"/>
  <c r="M2303" i="1"/>
  <c r="AB2303" i="1"/>
  <c r="AF2303" i="1"/>
  <c r="AG2303" i="1"/>
  <c r="AI2303" i="1"/>
  <c r="AJ2303" i="1"/>
  <c r="AL2303" i="1"/>
  <c r="AM2303" i="1"/>
  <c r="AQ2303" i="1"/>
  <c r="AS2303" i="1"/>
  <c r="A2304" i="1"/>
  <c r="B2304" i="1"/>
  <c r="C2304" i="1"/>
  <c r="J2304" i="1"/>
  <c r="K2304" i="1"/>
  <c r="M2304" i="1"/>
  <c r="AB2304" i="1"/>
  <c r="AF2304" i="1"/>
  <c r="AG2304" i="1"/>
  <c r="AI2304" i="1"/>
  <c r="AJ2304" i="1"/>
  <c r="AL2304" i="1"/>
  <c r="AM2304" i="1"/>
  <c r="AQ2304" i="1"/>
  <c r="AS2304" i="1"/>
  <c r="A2305" i="1"/>
  <c r="B2305" i="1"/>
  <c r="C2305" i="1"/>
  <c r="J2305" i="1"/>
  <c r="K2305" i="1"/>
  <c r="M2305" i="1"/>
  <c r="AB2305" i="1"/>
  <c r="AF2305" i="1"/>
  <c r="AG2305" i="1"/>
  <c r="AI2305" i="1"/>
  <c r="AJ2305" i="1"/>
  <c r="AL2305" i="1"/>
  <c r="AM2305" i="1"/>
  <c r="AQ2305" i="1"/>
  <c r="AS2305" i="1"/>
  <c r="A2306" i="1"/>
  <c r="B2306" i="1"/>
  <c r="C2306" i="1"/>
  <c r="J2306" i="1"/>
  <c r="K2306" i="1"/>
  <c r="M2306" i="1"/>
  <c r="AB2306" i="1"/>
  <c r="AF2306" i="1"/>
  <c r="AG2306" i="1"/>
  <c r="AI2306" i="1"/>
  <c r="AJ2306" i="1"/>
  <c r="AL2306" i="1"/>
  <c r="AM2306" i="1"/>
  <c r="AQ2306" i="1"/>
  <c r="AS2306" i="1"/>
  <c r="A2307" i="1"/>
  <c r="B2307" i="1"/>
  <c r="C2307" i="1"/>
  <c r="J2307" i="1"/>
  <c r="K2307" i="1"/>
  <c r="M2307" i="1"/>
  <c r="AB2307" i="1"/>
  <c r="AF2307" i="1"/>
  <c r="AG2307" i="1"/>
  <c r="AI2307" i="1"/>
  <c r="AJ2307" i="1"/>
  <c r="AL2307" i="1"/>
  <c r="AM2307" i="1"/>
  <c r="AQ2307" i="1"/>
  <c r="AS2307" i="1"/>
  <c r="A2308" i="1"/>
  <c r="B2308" i="1"/>
  <c r="C2308" i="1"/>
  <c r="J2308" i="1"/>
  <c r="K2308" i="1"/>
  <c r="M2308" i="1"/>
  <c r="AB2308" i="1"/>
  <c r="AF2308" i="1"/>
  <c r="AG2308" i="1"/>
  <c r="AI2308" i="1"/>
  <c r="AJ2308" i="1"/>
  <c r="AL2308" i="1"/>
  <c r="AM2308" i="1"/>
  <c r="AQ2308" i="1"/>
  <c r="AS2308" i="1"/>
  <c r="A2309" i="1"/>
  <c r="B2309" i="1"/>
  <c r="C2309" i="1"/>
  <c r="J2309" i="1"/>
  <c r="K2309" i="1"/>
  <c r="M2309" i="1"/>
  <c r="AB2309" i="1"/>
  <c r="AF2309" i="1"/>
  <c r="AG2309" i="1"/>
  <c r="AI2309" i="1"/>
  <c r="AJ2309" i="1"/>
  <c r="AL2309" i="1"/>
  <c r="AM2309" i="1"/>
  <c r="AQ2309" i="1"/>
  <c r="AS2309" i="1"/>
  <c r="A2310" i="1"/>
  <c r="B2310" i="1"/>
  <c r="C2310" i="1"/>
  <c r="J2310" i="1"/>
  <c r="K2310" i="1"/>
  <c r="M2310" i="1"/>
  <c r="AB2310" i="1"/>
  <c r="AF2310" i="1"/>
  <c r="AG2310" i="1"/>
  <c r="AI2310" i="1"/>
  <c r="AJ2310" i="1"/>
  <c r="AL2310" i="1"/>
  <c r="AM2310" i="1"/>
  <c r="AQ2310" i="1"/>
  <c r="AS2310" i="1"/>
  <c r="A2311" i="1"/>
  <c r="B2311" i="1"/>
  <c r="C2311" i="1"/>
  <c r="J2311" i="1"/>
  <c r="K2311" i="1"/>
  <c r="M2311" i="1"/>
  <c r="AB2311" i="1"/>
  <c r="AF2311" i="1"/>
  <c r="AG2311" i="1"/>
  <c r="AI2311" i="1"/>
  <c r="AJ2311" i="1"/>
  <c r="AL2311" i="1"/>
  <c r="AM2311" i="1"/>
  <c r="AQ2311" i="1"/>
  <c r="AS2311" i="1"/>
  <c r="A2312" i="1"/>
  <c r="B2312" i="1"/>
  <c r="C2312" i="1"/>
  <c r="J2312" i="1"/>
  <c r="K2312" i="1"/>
  <c r="M2312" i="1"/>
  <c r="AB2312" i="1"/>
  <c r="AF2312" i="1"/>
  <c r="AG2312" i="1"/>
  <c r="AI2312" i="1"/>
  <c r="AJ2312" i="1"/>
  <c r="AL2312" i="1"/>
  <c r="AM2312" i="1"/>
  <c r="AQ2312" i="1"/>
  <c r="AS2312" i="1"/>
  <c r="A1330" i="1"/>
  <c r="B1330" i="1"/>
  <c r="C1330" i="1"/>
  <c r="J1330" i="1"/>
  <c r="K1330" i="1"/>
  <c r="M1330" i="1"/>
  <c r="AB1330" i="1"/>
  <c r="AF1330" i="1"/>
  <c r="AG1330" i="1"/>
  <c r="AI1330" i="1"/>
  <c r="AJ1330" i="1"/>
  <c r="AL1330" i="1"/>
  <c r="AM1330" i="1"/>
  <c r="AQ1330" i="1"/>
  <c r="AS1330" i="1"/>
  <c r="A1331" i="1"/>
  <c r="B1331" i="1"/>
  <c r="C1331" i="1"/>
  <c r="J1331" i="1"/>
  <c r="K1331" i="1"/>
  <c r="M1331" i="1"/>
  <c r="AB1331" i="1"/>
  <c r="AF1331" i="1"/>
  <c r="AG1331" i="1"/>
  <c r="AI1331" i="1"/>
  <c r="AJ1331" i="1"/>
  <c r="AL1331" i="1"/>
  <c r="AM1331" i="1"/>
  <c r="AQ1331" i="1"/>
  <c r="AS1331" i="1"/>
  <c r="A1332" i="1"/>
  <c r="B1332" i="1"/>
  <c r="C1332" i="1"/>
  <c r="J1332" i="1"/>
  <c r="K1332" i="1"/>
  <c r="M1332" i="1"/>
  <c r="AB1332" i="1"/>
  <c r="AF1332" i="1"/>
  <c r="AG1332" i="1"/>
  <c r="AI1332" i="1"/>
  <c r="AJ1332" i="1"/>
  <c r="AL1332" i="1"/>
  <c r="AM1332" i="1"/>
  <c r="AQ1332" i="1"/>
  <c r="AS1332" i="1"/>
  <c r="A1333" i="1"/>
  <c r="B1333" i="1"/>
  <c r="C1333" i="1"/>
  <c r="J1333" i="1"/>
  <c r="K1333" i="1"/>
  <c r="M1333" i="1"/>
  <c r="AB1333" i="1"/>
  <c r="AF1333" i="1"/>
  <c r="AG1333" i="1"/>
  <c r="AI1333" i="1"/>
  <c r="AJ1333" i="1"/>
  <c r="AL1333" i="1"/>
  <c r="AM1333" i="1"/>
  <c r="AQ1333" i="1"/>
  <c r="AS1333" i="1"/>
  <c r="A1334" i="1"/>
  <c r="B1334" i="1"/>
  <c r="C1334" i="1"/>
  <c r="J1334" i="1"/>
  <c r="K1334" i="1"/>
  <c r="M1334" i="1"/>
  <c r="AB1334" i="1"/>
  <c r="AF1334" i="1"/>
  <c r="AG1334" i="1"/>
  <c r="AI1334" i="1"/>
  <c r="AJ1334" i="1"/>
  <c r="AL1334" i="1"/>
  <c r="AM1334" i="1"/>
  <c r="AQ1334" i="1"/>
  <c r="AS1334" i="1"/>
  <c r="A1335" i="1"/>
  <c r="B1335" i="1"/>
  <c r="C1335" i="1"/>
  <c r="J1335" i="1"/>
  <c r="K1335" i="1"/>
  <c r="M1335" i="1"/>
  <c r="AB1335" i="1"/>
  <c r="AF1335" i="1"/>
  <c r="AG1335" i="1"/>
  <c r="AI1335" i="1"/>
  <c r="AJ1335" i="1"/>
  <c r="AL1335" i="1"/>
  <c r="AM1335" i="1"/>
  <c r="AQ1335" i="1"/>
  <c r="AS1335" i="1"/>
  <c r="A1336" i="1"/>
  <c r="B1336" i="1"/>
  <c r="C1336" i="1"/>
  <c r="J1336" i="1"/>
  <c r="K1336" i="1"/>
  <c r="M1336" i="1"/>
  <c r="AB1336" i="1"/>
  <c r="AF1336" i="1"/>
  <c r="AG1336" i="1"/>
  <c r="AI1336" i="1"/>
  <c r="AJ1336" i="1"/>
  <c r="AL1336" i="1"/>
  <c r="AM1336" i="1"/>
  <c r="AQ1336" i="1"/>
  <c r="AS1336" i="1"/>
  <c r="A1337" i="1"/>
  <c r="B1337" i="1"/>
  <c r="C1337" i="1"/>
  <c r="J1337" i="1"/>
  <c r="K1337" i="1"/>
  <c r="M1337" i="1"/>
  <c r="AB1337" i="1"/>
  <c r="AF1337" i="1"/>
  <c r="AG1337" i="1"/>
  <c r="AI1337" i="1"/>
  <c r="AJ1337" i="1"/>
  <c r="AL1337" i="1"/>
  <c r="AM1337" i="1"/>
  <c r="AQ1337" i="1"/>
  <c r="AS1337" i="1"/>
  <c r="A1338" i="1"/>
  <c r="B1338" i="1"/>
  <c r="C1338" i="1"/>
  <c r="J1338" i="1"/>
  <c r="K1338" i="1"/>
  <c r="M1338" i="1"/>
  <c r="AB1338" i="1"/>
  <c r="AF1338" i="1"/>
  <c r="AG1338" i="1"/>
  <c r="AI1338" i="1"/>
  <c r="AJ1338" i="1"/>
  <c r="AL1338" i="1"/>
  <c r="AM1338" i="1"/>
  <c r="AQ1338" i="1"/>
  <c r="AS1338" i="1"/>
  <c r="A1339" i="1"/>
  <c r="B1339" i="1"/>
  <c r="C1339" i="1"/>
  <c r="J1339" i="1"/>
  <c r="K1339" i="1"/>
  <c r="M1339" i="1"/>
  <c r="AB1339" i="1"/>
  <c r="AF1339" i="1"/>
  <c r="AG1339" i="1"/>
  <c r="AI1339" i="1"/>
  <c r="AJ1339" i="1"/>
  <c r="AL1339" i="1"/>
  <c r="AM1339" i="1"/>
  <c r="AQ1339" i="1"/>
  <c r="AS1339" i="1"/>
  <c r="A1340" i="1"/>
  <c r="B1340" i="1"/>
  <c r="C1340" i="1"/>
  <c r="J1340" i="1"/>
  <c r="K1340" i="1"/>
  <c r="M1340" i="1"/>
  <c r="AB1340" i="1"/>
  <c r="AF1340" i="1"/>
  <c r="AG1340" i="1"/>
  <c r="AI1340" i="1"/>
  <c r="AJ1340" i="1"/>
  <c r="AL1340" i="1"/>
  <c r="AM1340" i="1"/>
  <c r="AQ1340" i="1"/>
  <c r="AS1340" i="1"/>
  <c r="A1341" i="1"/>
  <c r="B1341" i="1"/>
  <c r="C1341" i="1"/>
  <c r="J1341" i="1"/>
  <c r="K1341" i="1"/>
  <c r="M1341" i="1"/>
  <c r="AB1341" i="1"/>
  <c r="AF1341" i="1"/>
  <c r="AG1341" i="1"/>
  <c r="AI1341" i="1"/>
  <c r="AJ1341" i="1"/>
  <c r="AL1341" i="1"/>
  <c r="AM1341" i="1"/>
  <c r="AQ1341" i="1"/>
  <c r="AS1341" i="1"/>
  <c r="A1342" i="1"/>
  <c r="B1342" i="1"/>
  <c r="C1342" i="1"/>
  <c r="J1342" i="1"/>
  <c r="K1342" i="1"/>
  <c r="M1342" i="1"/>
  <c r="AB1342" i="1"/>
  <c r="AF1342" i="1"/>
  <c r="AG1342" i="1"/>
  <c r="AI1342" i="1"/>
  <c r="AJ1342" i="1"/>
  <c r="AL1342" i="1"/>
  <c r="AM1342" i="1"/>
  <c r="AQ1342" i="1"/>
  <c r="AS1342" i="1"/>
  <c r="A1343" i="1"/>
  <c r="B1343" i="1"/>
  <c r="C1343" i="1"/>
  <c r="J1343" i="1"/>
  <c r="K1343" i="1"/>
  <c r="M1343" i="1"/>
  <c r="AB1343" i="1"/>
  <c r="AF1343" i="1"/>
  <c r="AG1343" i="1"/>
  <c r="AI1343" i="1"/>
  <c r="AJ1343" i="1"/>
  <c r="AL1343" i="1"/>
  <c r="AM1343" i="1"/>
  <c r="AQ1343" i="1"/>
  <c r="AS1343" i="1"/>
  <c r="A1344" i="1"/>
  <c r="B1344" i="1"/>
  <c r="C1344" i="1"/>
  <c r="J1344" i="1"/>
  <c r="K1344" i="1"/>
  <c r="M1344" i="1"/>
  <c r="AB1344" i="1"/>
  <c r="AF1344" i="1"/>
  <c r="AG1344" i="1"/>
  <c r="AI1344" i="1"/>
  <c r="AJ1344" i="1"/>
  <c r="AL1344" i="1"/>
  <c r="AM1344" i="1"/>
  <c r="AQ1344" i="1"/>
  <c r="AS1344" i="1"/>
  <c r="A1345" i="1"/>
  <c r="B1345" i="1"/>
  <c r="C1345" i="1"/>
  <c r="J1345" i="1"/>
  <c r="K1345" i="1"/>
  <c r="M1345" i="1"/>
  <c r="AB1345" i="1"/>
  <c r="AF1345" i="1"/>
  <c r="AG1345" i="1"/>
  <c r="AI1345" i="1"/>
  <c r="AJ1345" i="1"/>
  <c r="AL1345" i="1"/>
  <c r="AM1345" i="1"/>
  <c r="AQ1345" i="1"/>
  <c r="AS1345" i="1"/>
  <c r="A1346" i="1"/>
  <c r="B1346" i="1"/>
  <c r="C1346" i="1"/>
  <c r="J1346" i="1"/>
  <c r="K1346" i="1"/>
  <c r="M1346" i="1"/>
  <c r="AB1346" i="1"/>
  <c r="AF1346" i="1"/>
  <c r="AG1346" i="1"/>
  <c r="AI1346" i="1"/>
  <c r="AJ1346" i="1"/>
  <c r="AL1346" i="1"/>
  <c r="AM1346" i="1"/>
  <c r="AQ1346" i="1"/>
  <c r="AS1346" i="1"/>
  <c r="A1347" i="1"/>
  <c r="B1347" i="1"/>
  <c r="C1347" i="1"/>
  <c r="J1347" i="1"/>
  <c r="K1347" i="1"/>
  <c r="M1347" i="1"/>
  <c r="AB1347" i="1"/>
  <c r="AF1347" i="1"/>
  <c r="AG1347" i="1"/>
  <c r="AI1347" i="1"/>
  <c r="AJ1347" i="1"/>
  <c r="AL1347" i="1"/>
  <c r="AM1347" i="1"/>
  <c r="AQ1347" i="1"/>
  <c r="AS1347" i="1"/>
  <c r="A1348" i="1"/>
  <c r="B1348" i="1"/>
  <c r="C1348" i="1"/>
  <c r="J1348" i="1"/>
  <c r="K1348" i="1"/>
  <c r="M1348" i="1"/>
  <c r="AB1348" i="1"/>
  <c r="AF1348" i="1"/>
  <c r="AG1348" i="1"/>
  <c r="AI1348" i="1"/>
  <c r="AJ1348" i="1"/>
  <c r="AL1348" i="1"/>
  <c r="AM1348" i="1"/>
  <c r="AQ1348" i="1"/>
  <c r="AS1348" i="1"/>
  <c r="A1349" i="1"/>
  <c r="B1349" i="1"/>
  <c r="C1349" i="1"/>
  <c r="J1349" i="1"/>
  <c r="K1349" i="1"/>
  <c r="M1349" i="1"/>
  <c r="AB1349" i="1"/>
  <c r="AF1349" i="1"/>
  <c r="AG1349" i="1"/>
  <c r="AI1349" i="1"/>
  <c r="AJ1349" i="1"/>
  <c r="AL1349" i="1"/>
  <c r="AM1349" i="1"/>
  <c r="AQ1349" i="1"/>
  <c r="AS1349" i="1"/>
  <c r="A1350" i="1"/>
  <c r="B1350" i="1"/>
  <c r="C1350" i="1"/>
  <c r="J1350" i="1"/>
  <c r="K1350" i="1"/>
  <c r="M1350" i="1"/>
  <c r="AB1350" i="1"/>
  <c r="AF1350" i="1"/>
  <c r="AG1350" i="1"/>
  <c r="AI1350" i="1"/>
  <c r="AJ1350" i="1"/>
  <c r="AL1350" i="1"/>
  <c r="AM1350" i="1"/>
  <c r="AQ1350" i="1"/>
  <c r="AS1350" i="1"/>
  <c r="A1351" i="1"/>
  <c r="B1351" i="1"/>
  <c r="C1351" i="1"/>
  <c r="J1351" i="1"/>
  <c r="K1351" i="1"/>
  <c r="M1351" i="1"/>
  <c r="AB1351" i="1"/>
  <c r="AF1351" i="1"/>
  <c r="AG1351" i="1"/>
  <c r="AI1351" i="1"/>
  <c r="AJ1351" i="1"/>
  <c r="AL1351" i="1"/>
  <c r="AM1351" i="1"/>
  <c r="AQ1351" i="1"/>
  <c r="AS1351" i="1"/>
  <c r="A1352" i="1"/>
  <c r="B1352" i="1"/>
  <c r="C1352" i="1"/>
  <c r="J1352" i="1"/>
  <c r="K1352" i="1"/>
  <c r="M1352" i="1"/>
  <c r="AB1352" i="1"/>
  <c r="AF1352" i="1"/>
  <c r="AG1352" i="1"/>
  <c r="AI1352" i="1"/>
  <c r="AJ1352" i="1"/>
  <c r="AL1352" i="1"/>
  <c r="AM1352" i="1"/>
  <c r="AQ1352" i="1"/>
  <c r="AS1352" i="1"/>
  <c r="A1353" i="1"/>
  <c r="B1353" i="1"/>
  <c r="C1353" i="1"/>
  <c r="J1353" i="1"/>
  <c r="K1353" i="1"/>
  <c r="M1353" i="1"/>
  <c r="AB1353" i="1"/>
  <c r="AF1353" i="1"/>
  <c r="AG1353" i="1"/>
  <c r="AI1353" i="1"/>
  <c r="AJ1353" i="1"/>
  <c r="AL1353" i="1"/>
  <c r="AM1353" i="1"/>
  <c r="AQ1353" i="1"/>
  <c r="AS1353" i="1"/>
  <c r="A1354" i="1"/>
  <c r="B1354" i="1"/>
  <c r="C1354" i="1"/>
  <c r="J1354" i="1"/>
  <c r="K1354" i="1"/>
  <c r="M1354" i="1"/>
  <c r="AB1354" i="1"/>
  <c r="AF1354" i="1"/>
  <c r="AG1354" i="1"/>
  <c r="AI1354" i="1"/>
  <c r="AJ1354" i="1"/>
  <c r="AL1354" i="1"/>
  <c r="AM1354" i="1"/>
  <c r="AQ1354" i="1"/>
  <c r="AS1354" i="1"/>
  <c r="A1355" i="1"/>
  <c r="B1355" i="1"/>
  <c r="C1355" i="1"/>
  <c r="J1355" i="1"/>
  <c r="K1355" i="1"/>
  <c r="M1355" i="1"/>
  <c r="AB1355" i="1"/>
  <c r="AF1355" i="1"/>
  <c r="AG1355" i="1"/>
  <c r="AI1355" i="1"/>
  <c r="AJ1355" i="1"/>
  <c r="AL1355" i="1"/>
  <c r="AM1355" i="1"/>
  <c r="AQ1355" i="1"/>
  <c r="AS1355" i="1"/>
  <c r="A1356" i="1"/>
  <c r="B1356" i="1"/>
  <c r="C1356" i="1"/>
  <c r="J1356" i="1"/>
  <c r="K1356" i="1"/>
  <c r="M1356" i="1"/>
  <c r="AB1356" i="1"/>
  <c r="AF1356" i="1"/>
  <c r="AG1356" i="1"/>
  <c r="AI1356" i="1"/>
  <c r="AJ1356" i="1"/>
  <c r="AL1356" i="1"/>
  <c r="AM1356" i="1"/>
  <c r="AQ1356" i="1"/>
  <c r="AS1356" i="1"/>
  <c r="A1357" i="1"/>
  <c r="B1357" i="1"/>
  <c r="C1357" i="1"/>
  <c r="J1357" i="1"/>
  <c r="K1357" i="1"/>
  <c r="M1357" i="1"/>
  <c r="AB1357" i="1"/>
  <c r="AF1357" i="1"/>
  <c r="AG1357" i="1"/>
  <c r="AI1357" i="1"/>
  <c r="AJ1357" i="1"/>
  <c r="AL1357" i="1"/>
  <c r="AM1357" i="1"/>
  <c r="AQ1357" i="1"/>
  <c r="AS1357" i="1"/>
  <c r="A1358" i="1"/>
  <c r="B1358" i="1"/>
  <c r="C1358" i="1"/>
  <c r="J1358" i="1"/>
  <c r="K1358" i="1"/>
  <c r="M1358" i="1"/>
  <c r="AB1358" i="1"/>
  <c r="AF1358" i="1"/>
  <c r="AG1358" i="1"/>
  <c r="AI1358" i="1"/>
  <c r="AJ1358" i="1"/>
  <c r="AL1358" i="1"/>
  <c r="AM1358" i="1"/>
  <c r="AQ1358" i="1"/>
  <c r="AS1358" i="1"/>
  <c r="A1359" i="1"/>
  <c r="B1359" i="1"/>
  <c r="C1359" i="1"/>
  <c r="J1359" i="1"/>
  <c r="K1359" i="1"/>
  <c r="M1359" i="1"/>
  <c r="AB1359" i="1"/>
  <c r="AF1359" i="1"/>
  <c r="AG1359" i="1"/>
  <c r="AI1359" i="1"/>
  <c r="AJ1359" i="1"/>
  <c r="AL1359" i="1"/>
  <c r="AM1359" i="1"/>
  <c r="AQ1359" i="1"/>
  <c r="AS1359" i="1"/>
  <c r="A1360" i="1"/>
  <c r="B1360" i="1"/>
  <c r="C1360" i="1"/>
  <c r="J1360" i="1"/>
  <c r="K1360" i="1"/>
  <c r="M1360" i="1"/>
  <c r="AB1360" i="1"/>
  <c r="AF1360" i="1"/>
  <c r="AG1360" i="1"/>
  <c r="AI1360" i="1"/>
  <c r="AJ1360" i="1"/>
  <c r="AL1360" i="1"/>
  <c r="AM1360" i="1"/>
  <c r="AQ1360" i="1"/>
  <c r="AS1360" i="1"/>
  <c r="A1361" i="1"/>
  <c r="B1361" i="1"/>
  <c r="C1361" i="1"/>
  <c r="J1361" i="1"/>
  <c r="K1361" i="1"/>
  <c r="M1361" i="1"/>
  <c r="AB1361" i="1"/>
  <c r="AF1361" i="1"/>
  <c r="AG1361" i="1"/>
  <c r="AI1361" i="1"/>
  <c r="AJ1361" i="1"/>
  <c r="AL1361" i="1"/>
  <c r="AM1361" i="1"/>
  <c r="AQ1361" i="1"/>
  <c r="AS1361" i="1"/>
  <c r="A1362" i="1"/>
  <c r="B1362" i="1"/>
  <c r="C1362" i="1"/>
  <c r="J1362" i="1"/>
  <c r="K1362" i="1"/>
  <c r="M1362" i="1"/>
  <c r="AB1362" i="1"/>
  <c r="AF1362" i="1"/>
  <c r="AG1362" i="1"/>
  <c r="AI1362" i="1"/>
  <c r="AJ1362" i="1"/>
  <c r="AL1362" i="1"/>
  <c r="AM1362" i="1"/>
  <c r="AQ1362" i="1"/>
  <c r="AS1362" i="1"/>
  <c r="A1363" i="1"/>
  <c r="B1363" i="1"/>
  <c r="C1363" i="1"/>
  <c r="J1363" i="1"/>
  <c r="K1363" i="1"/>
  <c r="M1363" i="1"/>
  <c r="AB1363" i="1"/>
  <c r="AF1363" i="1"/>
  <c r="AG1363" i="1"/>
  <c r="AI1363" i="1"/>
  <c r="AJ1363" i="1"/>
  <c r="AL1363" i="1"/>
  <c r="AM1363" i="1"/>
  <c r="AQ1363" i="1"/>
  <c r="AS1363" i="1"/>
  <c r="A1364" i="1"/>
  <c r="B1364" i="1"/>
  <c r="C1364" i="1"/>
  <c r="J1364" i="1"/>
  <c r="K1364" i="1"/>
  <c r="M1364" i="1"/>
  <c r="AB1364" i="1"/>
  <c r="AF1364" i="1"/>
  <c r="AG1364" i="1"/>
  <c r="AI1364" i="1"/>
  <c r="AJ1364" i="1"/>
  <c r="AL1364" i="1"/>
  <c r="AM1364" i="1"/>
  <c r="AQ1364" i="1"/>
  <c r="AS1364" i="1"/>
  <c r="A1365" i="1"/>
  <c r="B1365" i="1"/>
  <c r="C1365" i="1"/>
  <c r="J1365" i="1"/>
  <c r="K1365" i="1"/>
  <c r="M1365" i="1"/>
  <c r="AB1365" i="1"/>
  <c r="AF1365" i="1"/>
  <c r="AG1365" i="1"/>
  <c r="AI1365" i="1"/>
  <c r="AJ1365" i="1"/>
  <c r="AL1365" i="1"/>
  <c r="AM1365" i="1"/>
  <c r="AQ1365" i="1"/>
  <c r="AS1365" i="1"/>
  <c r="A1366" i="1"/>
  <c r="B1366" i="1"/>
  <c r="C1366" i="1"/>
  <c r="J1366" i="1"/>
  <c r="K1366" i="1"/>
  <c r="M1366" i="1"/>
  <c r="AB1366" i="1"/>
  <c r="AF1366" i="1"/>
  <c r="AG1366" i="1"/>
  <c r="AI1366" i="1"/>
  <c r="AJ1366" i="1"/>
  <c r="AL1366" i="1"/>
  <c r="AM1366" i="1"/>
  <c r="AQ1366" i="1"/>
  <c r="AS1366" i="1"/>
  <c r="A1367" i="1"/>
  <c r="B1367" i="1"/>
  <c r="C1367" i="1"/>
  <c r="J1367" i="1"/>
  <c r="K1367" i="1"/>
  <c r="M1367" i="1"/>
  <c r="AB1367" i="1"/>
  <c r="AF1367" i="1"/>
  <c r="AG1367" i="1"/>
  <c r="AI1367" i="1"/>
  <c r="AJ1367" i="1"/>
  <c r="AL1367" i="1"/>
  <c r="AM1367" i="1"/>
  <c r="AQ1367" i="1"/>
  <c r="AS1367" i="1"/>
  <c r="A1368" i="1"/>
  <c r="B1368" i="1"/>
  <c r="C1368" i="1"/>
  <c r="J1368" i="1"/>
  <c r="K1368" i="1"/>
  <c r="M1368" i="1"/>
  <c r="AB1368" i="1"/>
  <c r="AF1368" i="1"/>
  <c r="AG1368" i="1"/>
  <c r="AI1368" i="1"/>
  <c r="AJ1368" i="1"/>
  <c r="AL1368" i="1"/>
  <c r="AM1368" i="1"/>
  <c r="AQ1368" i="1"/>
  <c r="AS1368" i="1"/>
  <c r="A1369" i="1"/>
  <c r="B1369" i="1"/>
  <c r="C1369" i="1"/>
  <c r="J1369" i="1"/>
  <c r="K1369" i="1"/>
  <c r="M1369" i="1"/>
  <c r="AB1369" i="1"/>
  <c r="AF1369" i="1"/>
  <c r="AG1369" i="1"/>
  <c r="AI1369" i="1"/>
  <c r="AJ1369" i="1"/>
  <c r="AL1369" i="1"/>
  <c r="AM1369" i="1"/>
  <c r="AQ1369" i="1"/>
  <c r="AS1369" i="1"/>
  <c r="A1370" i="1"/>
  <c r="B1370" i="1"/>
  <c r="C1370" i="1"/>
  <c r="J1370" i="1"/>
  <c r="K1370" i="1"/>
  <c r="M1370" i="1"/>
  <c r="AB1370" i="1"/>
  <c r="AF1370" i="1"/>
  <c r="AG1370" i="1"/>
  <c r="AI1370" i="1"/>
  <c r="AJ1370" i="1"/>
  <c r="AL1370" i="1"/>
  <c r="AM1370" i="1"/>
  <c r="AQ1370" i="1"/>
  <c r="AS1370" i="1"/>
  <c r="A1371" i="1"/>
  <c r="B1371" i="1"/>
  <c r="C1371" i="1"/>
  <c r="J1371" i="1"/>
  <c r="K1371" i="1"/>
  <c r="M1371" i="1"/>
  <c r="AB1371" i="1"/>
  <c r="AF1371" i="1"/>
  <c r="AG1371" i="1"/>
  <c r="AI1371" i="1"/>
  <c r="AJ1371" i="1"/>
  <c r="AL1371" i="1"/>
  <c r="AM1371" i="1"/>
  <c r="AQ1371" i="1"/>
  <c r="AS1371" i="1"/>
  <c r="A1372" i="1"/>
  <c r="B1372" i="1"/>
  <c r="C1372" i="1"/>
  <c r="J1372" i="1"/>
  <c r="K1372" i="1"/>
  <c r="M1372" i="1"/>
  <c r="AB1372" i="1"/>
  <c r="AF1372" i="1"/>
  <c r="AG1372" i="1"/>
  <c r="AI1372" i="1"/>
  <c r="AJ1372" i="1"/>
  <c r="AL1372" i="1"/>
  <c r="AM1372" i="1"/>
  <c r="AQ1372" i="1"/>
  <c r="AS1372" i="1"/>
  <c r="A1373" i="1"/>
  <c r="B1373" i="1"/>
  <c r="C1373" i="1"/>
  <c r="J1373" i="1"/>
  <c r="K1373" i="1"/>
  <c r="M1373" i="1"/>
  <c r="AB1373" i="1"/>
  <c r="AF1373" i="1"/>
  <c r="AG1373" i="1"/>
  <c r="AI1373" i="1"/>
  <c r="AJ1373" i="1"/>
  <c r="AL1373" i="1"/>
  <c r="AM1373" i="1"/>
  <c r="AQ1373" i="1"/>
  <c r="AS1373" i="1"/>
  <c r="A1374" i="1"/>
  <c r="B1374" i="1"/>
  <c r="C1374" i="1"/>
  <c r="J1374" i="1"/>
  <c r="K1374" i="1"/>
  <c r="M1374" i="1"/>
  <c r="AB1374" i="1"/>
  <c r="AF1374" i="1"/>
  <c r="AG1374" i="1"/>
  <c r="AI1374" i="1"/>
  <c r="AJ1374" i="1"/>
  <c r="AL1374" i="1"/>
  <c r="AM1374" i="1"/>
  <c r="AQ1374" i="1"/>
  <c r="AS1374" i="1"/>
  <c r="A1375" i="1"/>
  <c r="B1375" i="1"/>
  <c r="C1375" i="1"/>
  <c r="J1375" i="1"/>
  <c r="K1375" i="1"/>
  <c r="M1375" i="1"/>
  <c r="AB1375" i="1"/>
  <c r="AF1375" i="1"/>
  <c r="AG1375" i="1"/>
  <c r="AI1375" i="1"/>
  <c r="AJ1375" i="1"/>
  <c r="AL1375" i="1"/>
  <c r="AM1375" i="1"/>
  <c r="AQ1375" i="1"/>
  <c r="AS1375" i="1"/>
  <c r="A1376" i="1"/>
  <c r="B1376" i="1"/>
  <c r="C1376" i="1"/>
  <c r="J1376" i="1"/>
  <c r="K1376" i="1"/>
  <c r="M1376" i="1"/>
  <c r="AB1376" i="1"/>
  <c r="AF1376" i="1"/>
  <c r="AG1376" i="1"/>
  <c r="AI1376" i="1"/>
  <c r="AJ1376" i="1"/>
  <c r="AL1376" i="1"/>
  <c r="AM1376" i="1"/>
  <c r="AQ1376" i="1"/>
  <c r="AS1376" i="1"/>
  <c r="A1377" i="1"/>
  <c r="B1377" i="1"/>
  <c r="C1377" i="1"/>
  <c r="J1377" i="1"/>
  <c r="K1377" i="1"/>
  <c r="M1377" i="1"/>
  <c r="AB1377" i="1"/>
  <c r="AF1377" i="1"/>
  <c r="AG1377" i="1"/>
  <c r="AI1377" i="1"/>
  <c r="AJ1377" i="1"/>
  <c r="AL1377" i="1"/>
  <c r="AM1377" i="1"/>
  <c r="AQ1377" i="1"/>
  <c r="AS1377" i="1"/>
  <c r="A1378" i="1"/>
  <c r="B1378" i="1"/>
  <c r="C1378" i="1"/>
  <c r="J1378" i="1"/>
  <c r="K1378" i="1"/>
  <c r="M1378" i="1"/>
  <c r="AB1378" i="1"/>
  <c r="AF1378" i="1"/>
  <c r="AG1378" i="1"/>
  <c r="AI1378" i="1"/>
  <c r="AJ1378" i="1"/>
  <c r="AL1378" i="1"/>
  <c r="AM1378" i="1"/>
  <c r="AQ1378" i="1"/>
  <c r="AS1378" i="1"/>
  <c r="A1379" i="1"/>
  <c r="B1379" i="1"/>
  <c r="C1379" i="1"/>
  <c r="J1379" i="1"/>
  <c r="K1379" i="1"/>
  <c r="M1379" i="1"/>
  <c r="AB1379" i="1"/>
  <c r="AF1379" i="1"/>
  <c r="AG1379" i="1"/>
  <c r="AI1379" i="1"/>
  <c r="AJ1379" i="1"/>
  <c r="AL1379" i="1"/>
  <c r="AM1379" i="1"/>
  <c r="AQ1379" i="1"/>
  <c r="AS1379" i="1"/>
  <c r="A1380" i="1"/>
  <c r="B1380" i="1"/>
  <c r="C1380" i="1"/>
  <c r="J1380" i="1"/>
  <c r="K1380" i="1"/>
  <c r="M1380" i="1"/>
  <c r="AB1380" i="1"/>
  <c r="AF1380" i="1"/>
  <c r="AG1380" i="1"/>
  <c r="AI1380" i="1"/>
  <c r="AJ1380" i="1"/>
  <c r="AL1380" i="1"/>
  <c r="AM1380" i="1"/>
  <c r="AQ1380" i="1"/>
  <c r="AS1380" i="1"/>
  <c r="A1381" i="1"/>
  <c r="B1381" i="1"/>
  <c r="C1381" i="1"/>
  <c r="J1381" i="1"/>
  <c r="K1381" i="1"/>
  <c r="M1381" i="1"/>
  <c r="AB1381" i="1"/>
  <c r="AF1381" i="1"/>
  <c r="AG1381" i="1"/>
  <c r="AI1381" i="1"/>
  <c r="AJ1381" i="1"/>
  <c r="AL1381" i="1"/>
  <c r="AM1381" i="1"/>
  <c r="AQ1381" i="1"/>
  <c r="AS1381" i="1"/>
  <c r="A1382" i="1"/>
  <c r="B1382" i="1"/>
  <c r="C1382" i="1"/>
  <c r="J1382" i="1"/>
  <c r="K1382" i="1"/>
  <c r="M1382" i="1"/>
  <c r="AB1382" i="1"/>
  <c r="AF1382" i="1"/>
  <c r="AG1382" i="1"/>
  <c r="AI1382" i="1"/>
  <c r="AJ1382" i="1"/>
  <c r="AL1382" i="1"/>
  <c r="AM1382" i="1"/>
  <c r="AQ1382" i="1"/>
  <c r="AS1382" i="1"/>
  <c r="A1383" i="1"/>
  <c r="B1383" i="1"/>
  <c r="C1383" i="1"/>
  <c r="J1383" i="1"/>
  <c r="K1383" i="1"/>
  <c r="M1383" i="1"/>
  <c r="AB1383" i="1"/>
  <c r="AF1383" i="1"/>
  <c r="AG1383" i="1"/>
  <c r="AI1383" i="1"/>
  <c r="AJ1383" i="1"/>
  <c r="AL1383" i="1"/>
  <c r="AM1383" i="1"/>
  <c r="AQ1383" i="1"/>
  <c r="AS1383" i="1"/>
  <c r="A1384" i="1"/>
  <c r="B1384" i="1"/>
  <c r="C1384" i="1"/>
  <c r="J1384" i="1"/>
  <c r="K1384" i="1"/>
  <c r="M1384" i="1"/>
  <c r="AB1384" i="1"/>
  <c r="AF1384" i="1"/>
  <c r="AG1384" i="1"/>
  <c r="AI1384" i="1"/>
  <c r="AJ1384" i="1"/>
  <c r="AL1384" i="1"/>
  <c r="AM1384" i="1"/>
  <c r="AQ1384" i="1"/>
  <c r="AS1384" i="1"/>
  <c r="A1385" i="1"/>
  <c r="B1385" i="1"/>
  <c r="C1385" i="1"/>
  <c r="J1385" i="1"/>
  <c r="K1385" i="1"/>
  <c r="M1385" i="1"/>
  <c r="AB1385" i="1"/>
  <c r="AF1385" i="1"/>
  <c r="AG1385" i="1"/>
  <c r="AI1385" i="1"/>
  <c r="AJ1385" i="1"/>
  <c r="AL1385" i="1"/>
  <c r="AM1385" i="1"/>
  <c r="AQ1385" i="1"/>
  <c r="AS1385" i="1"/>
  <c r="A1386" i="1"/>
  <c r="B1386" i="1"/>
  <c r="C1386" i="1"/>
  <c r="J1386" i="1"/>
  <c r="K1386" i="1"/>
  <c r="M1386" i="1"/>
  <c r="AB1386" i="1"/>
  <c r="AF1386" i="1"/>
  <c r="AG1386" i="1"/>
  <c r="AI1386" i="1"/>
  <c r="AJ1386" i="1"/>
  <c r="AL1386" i="1"/>
  <c r="AM1386" i="1"/>
  <c r="AQ1386" i="1"/>
  <c r="AS1386" i="1"/>
  <c r="A1387" i="1"/>
  <c r="B1387" i="1"/>
  <c r="C1387" i="1"/>
  <c r="J1387" i="1"/>
  <c r="K1387" i="1"/>
  <c r="M1387" i="1"/>
  <c r="AB1387" i="1"/>
  <c r="AF1387" i="1"/>
  <c r="AG1387" i="1"/>
  <c r="AI1387" i="1"/>
  <c r="AJ1387" i="1"/>
  <c r="AL1387" i="1"/>
  <c r="AM1387" i="1"/>
  <c r="AQ1387" i="1"/>
  <c r="AS1387" i="1"/>
  <c r="A1388" i="1"/>
  <c r="B1388" i="1"/>
  <c r="C1388" i="1"/>
  <c r="J1388" i="1"/>
  <c r="K1388" i="1"/>
  <c r="M1388" i="1"/>
  <c r="AB1388" i="1"/>
  <c r="AF1388" i="1"/>
  <c r="AG1388" i="1"/>
  <c r="AI1388" i="1"/>
  <c r="AJ1388" i="1"/>
  <c r="AL1388" i="1"/>
  <c r="AM1388" i="1"/>
  <c r="AQ1388" i="1"/>
  <c r="AS1388" i="1"/>
  <c r="A1389" i="1"/>
  <c r="B1389" i="1"/>
  <c r="C1389" i="1"/>
  <c r="J1389" i="1"/>
  <c r="K1389" i="1"/>
  <c r="M1389" i="1"/>
  <c r="AB1389" i="1"/>
  <c r="AF1389" i="1"/>
  <c r="AG1389" i="1"/>
  <c r="AI1389" i="1"/>
  <c r="AJ1389" i="1"/>
  <c r="AL1389" i="1"/>
  <c r="AM1389" i="1"/>
  <c r="AQ1389" i="1"/>
  <c r="AS1389" i="1"/>
  <c r="A1390" i="1"/>
  <c r="B1390" i="1"/>
  <c r="C1390" i="1"/>
  <c r="J1390" i="1"/>
  <c r="K1390" i="1"/>
  <c r="M1390" i="1"/>
  <c r="AB1390" i="1"/>
  <c r="AF1390" i="1"/>
  <c r="AG1390" i="1"/>
  <c r="AI1390" i="1"/>
  <c r="AJ1390" i="1"/>
  <c r="AL1390" i="1"/>
  <c r="AM1390" i="1"/>
  <c r="AQ1390" i="1"/>
  <c r="AS1390" i="1"/>
  <c r="A1391" i="1"/>
  <c r="B1391" i="1"/>
  <c r="C1391" i="1"/>
  <c r="J1391" i="1"/>
  <c r="K1391" i="1"/>
  <c r="M1391" i="1"/>
  <c r="AB1391" i="1"/>
  <c r="AF1391" i="1"/>
  <c r="AG1391" i="1"/>
  <c r="AI1391" i="1"/>
  <c r="AJ1391" i="1"/>
  <c r="AL1391" i="1"/>
  <c r="AM1391" i="1"/>
  <c r="AQ1391" i="1"/>
  <c r="AS1391" i="1"/>
  <c r="A1392" i="1"/>
  <c r="B1392" i="1"/>
  <c r="C1392" i="1"/>
  <c r="J1392" i="1"/>
  <c r="K1392" i="1"/>
  <c r="M1392" i="1"/>
  <c r="AB1392" i="1"/>
  <c r="AF1392" i="1"/>
  <c r="AG1392" i="1"/>
  <c r="AI1392" i="1"/>
  <c r="AJ1392" i="1"/>
  <c r="AL1392" i="1"/>
  <c r="AM1392" i="1"/>
  <c r="AQ1392" i="1"/>
  <c r="AS1392" i="1"/>
  <c r="A1393" i="1"/>
  <c r="B1393" i="1"/>
  <c r="C1393" i="1"/>
  <c r="J1393" i="1"/>
  <c r="K1393" i="1"/>
  <c r="M1393" i="1"/>
  <c r="AB1393" i="1"/>
  <c r="AF1393" i="1"/>
  <c r="AG1393" i="1"/>
  <c r="AI1393" i="1"/>
  <c r="AJ1393" i="1"/>
  <c r="AL1393" i="1"/>
  <c r="AM1393" i="1"/>
  <c r="AQ1393" i="1"/>
  <c r="AS1393" i="1"/>
  <c r="A1394" i="1"/>
  <c r="B1394" i="1"/>
  <c r="C1394" i="1"/>
  <c r="J1394" i="1"/>
  <c r="K1394" i="1"/>
  <c r="M1394" i="1"/>
  <c r="AB1394" i="1"/>
  <c r="AF1394" i="1"/>
  <c r="AG1394" i="1"/>
  <c r="AI1394" i="1"/>
  <c r="AJ1394" i="1"/>
  <c r="AL1394" i="1"/>
  <c r="AM1394" i="1"/>
  <c r="AQ1394" i="1"/>
  <c r="AS1394" i="1"/>
  <c r="A1395" i="1"/>
  <c r="B1395" i="1"/>
  <c r="C1395" i="1"/>
  <c r="J1395" i="1"/>
  <c r="K1395" i="1"/>
  <c r="M1395" i="1"/>
  <c r="AB1395" i="1"/>
  <c r="AF1395" i="1"/>
  <c r="AG1395" i="1"/>
  <c r="AI1395" i="1"/>
  <c r="AJ1395" i="1"/>
  <c r="AL1395" i="1"/>
  <c r="AM1395" i="1"/>
  <c r="AQ1395" i="1"/>
  <c r="AS1395" i="1"/>
  <c r="A1396" i="1"/>
  <c r="B1396" i="1"/>
  <c r="C1396" i="1"/>
  <c r="J1396" i="1"/>
  <c r="K1396" i="1"/>
  <c r="M1396" i="1"/>
  <c r="AB1396" i="1"/>
  <c r="AF1396" i="1"/>
  <c r="AG1396" i="1"/>
  <c r="AI1396" i="1"/>
  <c r="AJ1396" i="1"/>
  <c r="AL1396" i="1"/>
  <c r="AM1396" i="1"/>
  <c r="AQ1396" i="1"/>
  <c r="AS1396" i="1"/>
  <c r="A1397" i="1"/>
  <c r="B1397" i="1"/>
  <c r="C1397" i="1"/>
  <c r="J1397" i="1"/>
  <c r="K1397" i="1"/>
  <c r="M1397" i="1"/>
  <c r="AB1397" i="1"/>
  <c r="AF1397" i="1"/>
  <c r="AG1397" i="1"/>
  <c r="AI1397" i="1"/>
  <c r="AJ1397" i="1"/>
  <c r="AL1397" i="1"/>
  <c r="AM1397" i="1"/>
  <c r="AQ1397" i="1"/>
  <c r="AS1397" i="1"/>
  <c r="A1398" i="1"/>
  <c r="B1398" i="1"/>
  <c r="C1398" i="1"/>
  <c r="J1398" i="1"/>
  <c r="K1398" i="1"/>
  <c r="M1398" i="1"/>
  <c r="AB1398" i="1"/>
  <c r="AF1398" i="1"/>
  <c r="AG1398" i="1"/>
  <c r="AI1398" i="1"/>
  <c r="AJ1398" i="1"/>
  <c r="AL1398" i="1"/>
  <c r="AM1398" i="1"/>
  <c r="AQ1398" i="1"/>
  <c r="AS1398" i="1"/>
  <c r="A1399" i="1"/>
  <c r="B1399" i="1"/>
  <c r="C1399" i="1"/>
  <c r="J1399" i="1"/>
  <c r="K1399" i="1"/>
  <c r="M1399" i="1"/>
  <c r="AB1399" i="1"/>
  <c r="AF1399" i="1"/>
  <c r="AG1399" i="1"/>
  <c r="AI1399" i="1"/>
  <c r="AJ1399" i="1"/>
  <c r="AL1399" i="1"/>
  <c r="AM1399" i="1"/>
  <c r="AQ1399" i="1"/>
  <c r="AS1399" i="1"/>
  <c r="A1400" i="1"/>
  <c r="B1400" i="1"/>
  <c r="C1400" i="1"/>
  <c r="J1400" i="1"/>
  <c r="K1400" i="1"/>
  <c r="M1400" i="1"/>
  <c r="AB1400" i="1"/>
  <c r="AF1400" i="1"/>
  <c r="AG1400" i="1"/>
  <c r="AI1400" i="1"/>
  <c r="AJ1400" i="1"/>
  <c r="AL1400" i="1"/>
  <c r="AM1400" i="1"/>
  <c r="AQ1400" i="1"/>
  <c r="AS1400" i="1"/>
  <c r="A1401" i="1"/>
  <c r="B1401" i="1"/>
  <c r="C1401" i="1"/>
  <c r="J1401" i="1"/>
  <c r="K1401" i="1"/>
  <c r="M1401" i="1"/>
  <c r="AB1401" i="1"/>
  <c r="AF1401" i="1"/>
  <c r="AG1401" i="1"/>
  <c r="AI1401" i="1"/>
  <c r="AJ1401" i="1"/>
  <c r="AL1401" i="1"/>
  <c r="AM1401" i="1"/>
  <c r="AQ1401" i="1"/>
  <c r="AS1401" i="1"/>
  <c r="A1402" i="1"/>
  <c r="B1402" i="1"/>
  <c r="C1402" i="1"/>
  <c r="J1402" i="1"/>
  <c r="K1402" i="1"/>
  <c r="M1402" i="1"/>
  <c r="AB1402" i="1"/>
  <c r="AF1402" i="1"/>
  <c r="AG1402" i="1"/>
  <c r="AI1402" i="1"/>
  <c r="AJ1402" i="1"/>
  <c r="AL1402" i="1"/>
  <c r="AM1402" i="1"/>
  <c r="AQ1402" i="1"/>
  <c r="AS1402" i="1"/>
  <c r="A1403" i="1"/>
  <c r="B1403" i="1"/>
  <c r="C1403" i="1"/>
  <c r="J1403" i="1"/>
  <c r="K1403" i="1"/>
  <c r="M1403" i="1"/>
  <c r="AB1403" i="1"/>
  <c r="AF1403" i="1"/>
  <c r="AG1403" i="1"/>
  <c r="AI1403" i="1"/>
  <c r="AJ1403" i="1"/>
  <c r="AL1403" i="1"/>
  <c r="AM1403" i="1"/>
  <c r="AQ1403" i="1"/>
  <c r="AS1403" i="1"/>
  <c r="A1404" i="1"/>
  <c r="B1404" i="1"/>
  <c r="C1404" i="1"/>
  <c r="J1404" i="1"/>
  <c r="K1404" i="1"/>
  <c r="M1404" i="1"/>
  <c r="AB1404" i="1"/>
  <c r="AF1404" i="1"/>
  <c r="AG1404" i="1"/>
  <c r="AI1404" i="1"/>
  <c r="AJ1404" i="1"/>
  <c r="AL1404" i="1"/>
  <c r="AM1404" i="1"/>
  <c r="AQ1404" i="1"/>
  <c r="AS1404" i="1"/>
  <c r="A1405" i="1"/>
  <c r="B1405" i="1"/>
  <c r="C1405" i="1"/>
  <c r="J1405" i="1"/>
  <c r="K1405" i="1"/>
  <c r="M1405" i="1"/>
  <c r="AB1405" i="1"/>
  <c r="AF1405" i="1"/>
  <c r="AG1405" i="1"/>
  <c r="AI1405" i="1"/>
  <c r="AJ1405" i="1"/>
  <c r="AL1405" i="1"/>
  <c r="AM1405" i="1"/>
  <c r="AQ1405" i="1"/>
  <c r="AS1405" i="1"/>
  <c r="A1406" i="1"/>
  <c r="B1406" i="1"/>
  <c r="C1406" i="1"/>
  <c r="J1406" i="1"/>
  <c r="K1406" i="1"/>
  <c r="M1406" i="1"/>
  <c r="AB1406" i="1"/>
  <c r="AF1406" i="1"/>
  <c r="AG1406" i="1"/>
  <c r="AI1406" i="1"/>
  <c r="AJ1406" i="1"/>
  <c r="AL1406" i="1"/>
  <c r="AM1406" i="1"/>
  <c r="AQ1406" i="1"/>
  <c r="AS1406" i="1"/>
  <c r="A1407" i="1"/>
  <c r="B1407" i="1"/>
  <c r="C1407" i="1"/>
  <c r="J1407" i="1"/>
  <c r="K1407" i="1"/>
  <c r="M1407" i="1"/>
  <c r="AB1407" i="1"/>
  <c r="AF1407" i="1"/>
  <c r="AG1407" i="1"/>
  <c r="AI1407" i="1"/>
  <c r="AJ1407" i="1"/>
  <c r="AL1407" i="1"/>
  <c r="AM1407" i="1"/>
  <c r="AQ1407" i="1"/>
  <c r="AS1407" i="1"/>
  <c r="A1408" i="1"/>
  <c r="B1408" i="1"/>
  <c r="C1408" i="1"/>
  <c r="J1408" i="1"/>
  <c r="K1408" i="1"/>
  <c r="M1408" i="1"/>
  <c r="AB1408" i="1"/>
  <c r="AF1408" i="1"/>
  <c r="AG1408" i="1"/>
  <c r="AI1408" i="1"/>
  <c r="AJ1408" i="1"/>
  <c r="AL1408" i="1"/>
  <c r="AM1408" i="1"/>
  <c r="AQ1408" i="1"/>
  <c r="AS1408" i="1"/>
  <c r="A1409" i="1"/>
  <c r="B1409" i="1"/>
  <c r="C1409" i="1"/>
  <c r="J1409" i="1"/>
  <c r="K1409" i="1"/>
  <c r="M1409" i="1"/>
  <c r="AB1409" i="1"/>
  <c r="AF1409" i="1"/>
  <c r="AG1409" i="1"/>
  <c r="AI1409" i="1"/>
  <c r="AJ1409" i="1"/>
  <c r="AL1409" i="1"/>
  <c r="AM1409" i="1"/>
  <c r="AQ1409" i="1"/>
  <c r="AS1409" i="1"/>
  <c r="A1410" i="1"/>
  <c r="B1410" i="1"/>
  <c r="C1410" i="1"/>
  <c r="J1410" i="1"/>
  <c r="K1410" i="1"/>
  <c r="M1410" i="1"/>
  <c r="AB1410" i="1"/>
  <c r="AF1410" i="1"/>
  <c r="AG1410" i="1"/>
  <c r="AI1410" i="1"/>
  <c r="AJ1410" i="1"/>
  <c r="AL1410" i="1"/>
  <c r="AM1410" i="1"/>
  <c r="AQ1410" i="1"/>
  <c r="AS1410" i="1"/>
  <c r="A1411" i="1"/>
  <c r="B1411" i="1"/>
  <c r="C1411" i="1"/>
  <c r="J1411" i="1"/>
  <c r="K1411" i="1"/>
  <c r="M1411" i="1"/>
  <c r="AB1411" i="1"/>
  <c r="AF1411" i="1"/>
  <c r="AG1411" i="1"/>
  <c r="AI1411" i="1"/>
  <c r="AJ1411" i="1"/>
  <c r="AL1411" i="1"/>
  <c r="AM1411" i="1"/>
  <c r="AQ1411" i="1"/>
  <c r="AS1411" i="1"/>
  <c r="A1412" i="1"/>
  <c r="B1412" i="1"/>
  <c r="C1412" i="1"/>
  <c r="J1412" i="1"/>
  <c r="K1412" i="1"/>
  <c r="M1412" i="1"/>
  <c r="AB1412" i="1"/>
  <c r="AF1412" i="1"/>
  <c r="AG1412" i="1"/>
  <c r="AI1412" i="1"/>
  <c r="AJ1412" i="1"/>
  <c r="AL1412" i="1"/>
  <c r="AM1412" i="1"/>
  <c r="AQ1412" i="1"/>
  <c r="AS1412" i="1"/>
  <c r="A1413" i="1"/>
  <c r="B1413" i="1"/>
  <c r="C1413" i="1"/>
  <c r="J1413" i="1"/>
  <c r="K1413" i="1"/>
  <c r="M1413" i="1"/>
  <c r="AB1413" i="1"/>
  <c r="AF1413" i="1"/>
  <c r="AG1413" i="1"/>
  <c r="AI1413" i="1"/>
  <c r="AJ1413" i="1"/>
  <c r="AL1413" i="1"/>
  <c r="AM1413" i="1"/>
  <c r="AQ1413" i="1"/>
  <c r="AS1413" i="1"/>
  <c r="A1414" i="1"/>
  <c r="B1414" i="1"/>
  <c r="C1414" i="1"/>
  <c r="J1414" i="1"/>
  <c r="K1414" i="1"/>
  <c r="M1414" i="1"/>
  <c r="AB1414" i="1"/>
  <c r="AF1414" i="1"/>
  <c r="AG1414" i="1"/>
  <c r="AI1414" i="1"/>
  <c r="AJ1414" i="1"/>
  <c r="AL1414" i="1"/>
  <c r="AM1414" i="1"/>
  <c r="AQ1414" i="1"/>
  <c r="AS1414" i="1"/>
  <c r="A1415" i="1"/>
  <c r="B1415" i="1"/>
  <c r="C1415" i="1"/>
  <c r="J1415" i="1"/>
  <c r="K1415" i="1"/>
  <c r="M1415" i="1"/>
  <c r="AB1415" i="1"/>
  <c r="AF1415" i="1"/>
  <c r="AG1415" i="1"/>
  <c r="AI1415" i="1"/>
  <c r="AJ1415" i="1"/>
  <c r="AL1415" i="1"/>
  <c r="AM1415" i="1"/>
  <c r="AQ1415" i="1"/>
  <c r="AS1415" i="1"/>
  <c r="A1416" i="1"/>
  <c r="B1416" i="1"/>
  <c r="C1416" i="1"/>
  <c r="J1416" i="1"/>
  <c r="K1416" i="1"/>
  <c r="M1416" i="1"/>
  <c r="AB1416" i="1"/>
  <c r="AF1416" i="1"/>
  <c r="AG1416" i="1"/>
  <c r="AI1416" i="1"/>
  <c r="AJ1416" i="1"/>
  <c r="AL1416" i="1"/>
  <c r="AM1416" i="1"/>
  <c r="AQ1416" i="1"/>
  <c r="AS1416" i="1"/>
  <c r="A1417" i="1"/>
  <c r="B1417" i="1"/>
  <c r="C1417" i="1"/>
  <c r="J1417" i="1"/>
  <c r="K1417" i="1"/>
  <c r="M1417" i="1"/>
  <c r="AB1417" i="1"/>
  <c r="AF1417" i="1"/>
  <c r="AG1417" i="1"/>
  <c r="AI1417" i="1"/>
  <c r="AJ1417" i="1"/>
  <c r="AL1417" i="1"/>
  <c r="AM1417" i="1"/>
  <c r="AQ1417" i="1"/>
  <c r="AS1417" i="1"/>
  <c r="A1418" i="1"/>
  <c r="B1418" i="1"/>
  <c r="C1418" i="1"/>
  <c r="J1418" i="1"/>
  <c r="K1418" i="1"/>
  <c r="M1418" i="1"/>
  <c r="AB1418" i="1"/>
  <c r="AF1418" i="1"/>
  <c r="AG1418" i="1"/>
  <c r="AI1418" i="1"/>
  <c r="AJ1418" i="1"/>
  <c r="AL1418" i="1"/>
  <c r="AM1418" i="1"/>
  <c r="AQ1418" i="1"/>
  <c r="AS1418" i="1"/>
  <c r="A1419" i="1"/>
  <c r="B1419" i="1"/>
  <c r="C1419" i="1"/>
  <c r="J1419" i="1"/>
  <c r="K1419" i="1"/>
  <c r="M1419" i="1"/>
  <c r="AB1419" i="1"/>
  <c r="AF1419" i="1"/>
  <c r="AG1419" i="1"/>
  <c r="AI1419" i="1"/>
  <c r="AJ1419" i="1"/>
  <c r="AL1419" i="1"/>
  <c r="AM1419" i="1"/>
  <c r="AQ1419" i="1"/>
  <c r="AS1419" i="1"/>
  <c r="A1420" i="1"/>
  <c r="B1420" i="1"/>
  <c r="C1420" i="1"/>
  <c r="J1420" i="1"/>
  <c r="K1420" i="1"/>
  <c r="M1420" i="1"/>
  <c r="AB1420" i="1"/>
  <c r="AF1420" i="1"/>
  <c r="AG1420" i="1"/>
  <c r="AI1420" i="1"/>
  <c r="AJ1420" i="1"/>
  <c r="AL1420" i="1"/>
  <c r="AM1420" i="1"/>
  <c r="AQ1420" i="1"/>
  <c r="AS1420" i="1"/>
  <c r="A1421" i="1"/>
  <c r="B1421" i="1"/>
  <c r="C1421" i="1"/>
  <c r="J1421" i="1"/>
  <c r="K1421" i="1"/>
  <c r="M1421" i="1"/>
  <c r="AB1421" i="1"/>
  <c r="AF1421" i="1"/>
  <c r="AG1421" i="1"/>
  <c r="AI1421" i="1"/>
  <c r="AJ1421" i="1"/>
  <c r="AL1421" i="1"/>
  <c r="AM1421" i="1"/>
  <c r="AQ1421" i="1"/>
  <c r="AS1421" i="1"/>
  <c r="A1422" i="1"/>
  <c r="B1422" i="1"/>
  <c r="C1422" i="1"/>
  <c r="J1422" i="1"/>
  <c r="K1422" i="1"/>
  <c r="M1422" i="1"/>
  <c r="AB1422" i="1"/>
  <c r="AF1422" i="1"/>
  <c r="AG1422" i="1"/>
  <c r="AI1422" i="1"/>
  <c r="AJ1422" i="1"/>
  <c r="AL1422" i="1"/>
  <c r="AM1422" i="1"/>
  <c r="AQ1422" i="1"/>
  <c r="AS1422" i="1"/>
  <c r="A1423" i="1"/>
  <c r="B1423" i="1"/>
  <c r="C1423" i="1"/>
  <c r="J1423" i="1"/>
  <c r="K1423" i="1"/>
  <c r="M1423" i="1"/>
  <c r="AB1423" i="1"/>
  <c r="AF1423" i="1"/>
  <c r="AG1423" i="1"/>
  <c r="AI1423" i="1"/>
  <c r="AJ1423" i="1"/>
  <c r="AL1423" i="1"/>
  <c r="AM1423" i="1"/>
  <c r="AQ1423" i="1"/>
  <c r="AS1423" i="1"/>
  <c r="A1424" i="1"/>
  <c r="B1424" i="1"/>
  <c r="C1424" i="1"/>
  <c r="J1424" i="1"/>
  <c r="K1424" i="1"/>
  <c r="M1424" i="1"/>
  <c r="AB1424" i="1"/>
  <c r="AF1424" i="1"/>
  <c r="AG1424" i="1"/>
  <c r="AI1424" i="1"/>
  <c r="AJ1424" i="1"/>
  <c r="AL1424" i="1"/>
  <c r="AM1424" i="1"/>
  <c r="AQ1424" i="1"/>
  <c r="AS1424" i="1"/>
  <c r="A1425" i="1"/>
  <c r="B1425" i="1"/>
  <c r="C1425" i="1"/>
  <c r="J1425" i="1"/>
  <c r="K1425" i="1"/>
  <c r="M1425" i="1"/>
  <c r="AB1425" i="1"/>
  <c r="AF1425" i="1"/>
  <c r="AG1425" i="1"/>
  <c r="AI1425" i="1"/>
  <c r="AJ1425" i="1"/>
  <c r="AL1425" i="1"/>
  <c r="AM1425" i="1"/>
  <c r="AQ1425" i="1"/>
  <c r="AS1425" i="1"/>
  <c r="A1426" i="1"/>
  <c r="B1426" i="1"/>
  <c r="C1426" i="1"/>
  <c r="J1426" i="1"/>
  <c r="K1426" i="1"/>
  <c r="M1426" i="1"/>
  <c r="AB1426" i="1"/>
  <c r="AF1426" i="1"/>
  <c r="AG1426" i="1"/>
  <c r="AI1426" i="1"/>
  <c r="AJ1426" i="1"/>
  <c r="AL1426" i="1"/>
  <c r="AM1426" i="1"/>
  <c r="AQ1426" i="1"/>
  <c r="AS1426" i="1"/>
  <c r="A1427" i="1"/>
  <c r="B1427" i="1"/>
  <c r="C1427" i="1"/>
  <c r="J1427" i="1"/>
  <c r="K1427" i="1"/>
  <c r="M1427" i="1"/>
  <c r="AB1427" i="1"/>
  <c r="AF1427" i="1"/>
  <c r="AG1427" i="1"/>
  <c r="AI1427" i="1"/>
  <c r="AJ1427" i="1"/>
  <c r="AL1427" i="1"/>
  <c r="AM1427" i="1"/>
  <c r="AQ1427" i="1"/>
  <c r="AS1427" i="1"/>
  <c r="A1428" i="1"/>
  <c r="B1428" i="1"/>
  <c r="C1428" i="1"/>
  <c r="J1428" i="1"/>
  <c r="K1428" i="1"/>
  <c r="M1428" i="1"/>
  <c r="AB1428" i="1"/>
  <c r="AF1428" i="1"/>
  <c r="AG1428" i="1"/>
  <c r="AI1428" i="1"/>
  <c r="AJ1428" i="1"/>
  <c r="AL1428" i="1"/>
  <c r="AM1428" i="1"/>
  <c r="AQ1428" i="1"/>
  <c r="AS1428" i="1"/>
  <c r="A1429" i="1"/>
  <c r="B1429" i="1"/>
  <c r="C1429" i="1"/>
  <c r="J1429" i="1"/>
  <c r="K1429" i="1"/>
  <c r="M1429" i="1"/>
  <c r="AB1429" i="1"/>
  <c r="AF1429" i="1"/>
  <c r="AG1429" i="1"/>
  <c r="AI1429" i="1"/>
  <c r="AJ1429" i="1"/>
  <c r="AL1429" i="1"/>
  <c r="AM1429" i="1"/>
  <c r="AQ1429" i="1"/>
  <c r="AS1429" i="1"/>
  <c r="A1430" i="1"/>
  <c r="B1430" i="1"/>
  <c r="C1430" i="1"/>
  <c r="J1430" i="1"/>
  <c r="K1430" i="1"/>
  <c r="M1430" i="1"/>
  <c r="AB1430" i="1"/>
  <c r="AF1430" i="1"/>
  <c r="AG1430" i="1"/>
  <c r="AI1430" i="1"/>
  <c r="AJ1430" i="1"/>
  <c r="AL1430" i="1"/>
  <c r="AM1430" i="1"/>
  <c r="AQ1430" i="1"/>
  <c r="AS1430" i="1"/>
  <c r="AM780" i="1" l="1"/>
  <c r="C431" i="1" l="1"/>
  <c r="AB36" i="1" l="1"/>
  <c r="AS4" i="1"/>
  <c r="AM4" i="1"/>
  <c r="AL4" i="1"/>
  <c r="AJ4" i="1"/>
  <c r="AI4" i="1"/>
  <c r="AG4" i="1"/>
  <c r="AF4" i="1"/>
  <c r="M28" i="1"/>
  <c r="K28" i="1"/>
  <c r="J28" i="1"/>
  <c r="C28" i="1"/>
  <c r="B28" i="1"/>
  <c r="A28" i="1"/>
  <c r="M27" i="1"/>
  <c r="K27" i="1"/>
  <c r="J27" i="1"/>
  <c r="C27" i="1"/>
  <c r="B27" i="1"/>
  <c r="A27" i="1"/>
  <c r="M26" i="1"/>
  <c r="K26" i="1"/>
  <c r="J26" i="1"/>
  <c r="C26" i="1"/>
  <c r="B26" i="1"/>
  <c r="A26" i="1"/>
  <c r="M25" i="1"/>
  <c r="K25" i="1"/>
  <c r="J25" i="1"/>
  <c r="C25" i="1"/>
  <c r="B25" i="1"/>
  <c r="A25" i="1"/>
  <c r="M24" i="1"/>
  <c r="K24" i="1"/>
  <c r="J24" i="1"/>
  <c r="C24" i="1"/>
  <c r="B24" i="1"/>
  <c r="A24" i="1"/>
  <c r="M23" i="1"/>
  <c r="K23" i="1"/>
  <c r="J23" i="1"/>
  <c r="C23" i="1"/>
  <c r="B23" i="1"/>
  <c r="A23" i="1"/>
  <c r="M22" i="1"/>
  <c r="K22" i="1"/>
  <c r="J22" i="1"/>
  <c r="C22" i="1"/>
  <c r="B22" i="1"/>
  <c r="A22" i="1"/>
  <c r="M21" i="1"/>
  <c r="K21" i="1"/>
  <c r="J21" i="1"/>
  <c r="C21" i="1"/>
  <c r="B21" i="1"/>
  <c r="A21" i="1"/>
  <c r="M20" i="1"/>
  <c r="K20" i="1"/>
  <c r="J20" i="1"/>
  <c r="C20" i="1"/>
  <c r="B20" i="1"/>
  <c r="A20" i="1"/>
  <c r="M19" i="1"/>
  <c r="K19" i="1"/>
  <c r="J19" i="1"/>
  <c r="C19" i="1"/>
  <c r="B19" i="1"/>
  <c r="A19" i="1"/>
  <c r="M18" i="1"/>
  <c r="K18" i="1"/>
  <c r="J18" i="1"/>
  <c r="C18" i="1"/>
  <c r="B18" i="1"/>
  <c r="A18" i="1"/>
  <c r="A17" i="1"/>
  <c r="AS3" i="1"/>
  <c r="AQ3" i="1"/>
  <c r="AM3" i="1"/>
  <c r="AL3" i="1"/>
  <c r="AJ3" i="1"/>
  <c r="AI3" i="1"/>
  <c r="AG3" i="1"/>
  <c r="AF3" i="1"/>
  <c r="AB3" i="1"/>
  <c r="M3" i="1"/>
  <c r="K3" i="1"/>
  <c r="J3" i="1"/>
  <c r="C3" i="1"/>
  <c r="B3" i="1"/>
  <c r="A3" i="1"/>
  <c r="A4" i="1"/>
  <c r="A5" i="1"/>
  <c r="B5" i="1"/>
  <c r="C5" i="1"/>
  <c r="J5" i="1"/>
  <c r="K5" i="1"/>
  <c r="M5" i="1"/>
  <c r="AB5" i="1"/>
  <c r="AF5" i="1"/>
  <c r="AG5" i="1"/>
  <c r="AI5" i="1"/>
  <c r="AJ5" i="1"/>
  <c r="AL5" i="1"/>
  <c r="AM5" i="1"/>
  <c r="AQ5" i="1"/>
  <c r="AS5" i="1"/>
  <c r="A6" i="1"/>
  <c r="B6" i="1"/>
  <c r="C6" i="1"/>
  <c r="J6" i="1"/>
  <c r="K6" i="1"/>
  <c r="M6" i="1"/>
  <c r="AB6" i="1"/>
  <c r="AF6" i="1"/>
  <c r="AG6" i="1"/>
  <c r="AI6" i="1"/>
  <c r="AJ6" i="1"/>
  <c r="AL6" i="1"/>
  <c r="AM6" i="1"/>
  <c r="AQ6" i="1"/>
  <c r="AS6" i="1"/>
  <c r="A7" i="1"/>
  <c r="B7" i="1"/>
  <c r="C7" i="1"/>
  <c r="J7" i="1"/>
  <c r="K7" i="1"/>
  <c r="M7" i="1"/>
  <c r="AB7" i="1"/>
  <c r="AF7" i="1"/>
  <c r="AG7" i="1"/>
  <c r="AI7" i="1"/>
  <c r="AJ7" i="1"/>
  <c r="AL7" i="1"/>
  <c r="AM7" i="1"/>
  <c r="AQ7" i="1"/>
  <c r="AS7" i="1"/>
  <c r="A8" i="1"/>
  <c r="B8" i="1"/>
  <c r="C8" i="1"/>
  <c r="J8" i="1"/>
  <c r="K8" i="1"/>
  <c r="M8" i="1"/>
  <c r="AB8" i="1"/>
  <c r="AF8" i="1"/>
  <c r="AG8" i="1"/>
  <c r="AI8" i="1"/>
  <c r="AJ8" i="1"/>
  <c r="AL8" i="1"/>
  <c r="AM8" i="1"/>
  <c r="AQ8" i="1"/>
  <c r="AS8" i="1"/>
  <c r="A9" i="1"/>
  <c r="B9" i="1"/>
  <c r="C9" i="1"/>
  <c r="J9" i="1"/>
  <c r="K9" i="1"/>
  <c r="M9" i="1"/>
  <c r="AB9" i="1"/>
  <c r="AF9" i="1"/>
  <c r="AG9" i="1"/>
  <c r="AI9" i="1"/>
  <c r="AJ9" i="1"/>
  <c r="AL9" i="1"/>
  <c r="AM9" i="1"/>
  <c r="AQ9" i="1"/>
  <c r="AS9" i="1"/>
  <c r="A10" i="1"/>
  <c r="B10" i="1"/>
  <c r="C10" i="1"/>
  <c r="J10" i="1"/>
  <c r="K10" i="1"/>
  <c r="M10" i="1"/>
  <c r="AB10" i="1"/>
  <c r="AF10" i="1"/>
  <c r="AG10" i="1"/>
  <c r="AI10" i="1"/>
  <c r="AJ10" i="1"/>
  <c r="AL10" i="1"/>
  <c r="AM10" i="1"/>
  <c r="AQ10" i="1"/>
  <c r="AS10" i="1"/>
  <c r="A11" i="1"/>
  <c r="B11" i="1"/>
  <c r="C11" i="1"/>
  <c r="J11" i="1"/>
  <c r="K11" i="1"/>
  <c r="M11" i="1"/>
  <c r="AB11" i="1"/>
  <c r="AF11" i="1"/>
  <c r="AG11" i="1"/>
  <c r="AI11" i="1"/>
  <c r="AJ11" i="1"/>
  <c r="AL11" i="1"/>
  <c r="AM11" i="1"/>
  <c r="AQ11" i="1"/>
  <c r="AS11" i="1"/>
  <c r="A12" i="1"/>
  <c r="B12" i="1"/>
  <c r="C12" i="1"/>
  <c r="J12" i="1"/>
  <c r="K12" i="1"/>
  <c r="M12" i="1"/>
  <c r="AB12" i="1"/>
  <c r="AF12" i="1"/>
  <c r="AG12" i="1"/>
  <c r="AI12" i="1"/>
  <c r="AJ12" i="1"/>
  <c r="AL12" i="1"/>
  <c r="AM12" i="1"/>
  <c r="AQ12" i="1"/>
  <c r="AS12" i="1"/>
  <c r="A13" i="1"/>
  <c r="B13" i="1"/>
  <c r="C13" i="1"/>
  <c r="J13" i="1"/>
  <c r="K13" i="1"/>
  <c r="M13" i="1"/>
  <c r="AB13" i="1"/>
  <c r="AF13" i="1"/>
  <c r="AG13" i="1"/>
  <c r="AI13" i="1"/>
  <c r="AJ13" i="1"/>
  <c r="AL13" i="1"/>
  <c r="AM13" i="1"/>
  <c r="AQ13" i="1"/>
  <c r="AS13" i="1"/>
  <c r="A14" i="1"/>
  <c r="B14" i="1"/>
  <c r="C14" i="1"/>
  <c r="J14" i="1"/>
  <c r="K14" i="1"/>
  <c r="M14" i="1"/>
  <c r="AB14" i="1"/>
  <c r="AF14" i="1"/>
  <c r="AG14" i="1"/>
  <c r="AI14" i="1"/>
  <c r="AJ14" i="1"/>
  <c r="AL14" i="1"/>
  <c r="AM14" i="1"/>
  <c r="AQ14" i="1"/>
  <c r="AS14" i="1"/>
  <c r="A15" i="1"/>
  <c r="B15" i="1"/>
  <c r="C15" i="1"/>
  <c r="J15" i="1"/>
  <c r="K15" i="1"/>
  <c r="M15" i="1"/>
  <c r="AB15" i="1"/>
  <c r="AF15" i="1"/>
  <c r="AG15" i="1"/>
  <c r="AI15" i="1"/>
  <c r="AJ15" i="1"/>
  <c r="AL15" i="1"/>
  <c r="AM15" i="1"/>
  <c r="AQ15" i="1"/>
  <c r="AS15" i="1"/>
  <c r="A16" i="1" l="1"/>
  <c r="B16" i="1"/>
  <c r="C16" i="1"/>
  <c r="J16" i="1"/>
  <c r="K16" i="1"/>
  <c r="M16" i="1"/>
  <c r="AB16" i="1"/>
  <c r="AF16" i="1"/>
  <c r="AG16" i="1"/>
  <c r="AI16" i="1"/>
  <c r="AJ16" i="1"/>
  <c r="AL16" i="1"/>
  <c r="AM16" i="1"/>
  <c r="AQ16" i="1"/>
  <c r="AS16" i="1"/>
  <c r="AB17" i="1"/>
  <c r="AF17" i="1"/>
  <c r="AG17" i="1"/>
  <c r="AI17" i="1"/>
  <c r="AJ17" i="1"/>
  <c r="AL17" i="1"/>
  <c r="AM17" i="1"/>
  <c r="AQ17" i="1"/>
  <c r="AS17" i="1"/>
  <c r="AB18" i="1"/>
  <c r="AF18" i="1"/>
  <c r="AG18" i="1"/>
  <c r="AI18" i="1"/>
  <c r="AJ18" i="1"/>
  <c r="AL18" i="1"/>
  <c r="AM18" i="1"/>
  <c r="AQ18" i="1"/>
  <c r="AS18" i="1"/>
  <c r="AB19" i="1"/>
  <c r="AF19" i="1"/>
  <c r="AG19" i="1"/>
  <c r="AI19" i="1"/>
  <c r="AJ19" i="1"/>
  <c r="AL19" i="1"/>
  <c r="AM19" i="1"/>
  <c r="AQ19" i="1"/>
  <c r="AS19" i="1"/>
  <c r="AB20" i="1"/>
  <c r="AF20" i="1"/>
  <c r="AG20" i="1"/>
  <c r="AI20" i="1"/>
  <c r="AJ20" i="1"/>
  <c r="AL20" i="1"/>
  <c r="AM20" i="1"/>
  <c r="AQ20" i="1"/>
  <c r="AS20" i="1"/>
  <c r="AB21" i="1"/>
  <c r="AF21" i="1"/>
  <c r="AG21" i="1"/>
  <c r="AI21" i="1"/>
  <c r="AJ21" i="1"/>
  <c r="AL21" i="1"/>
  <c r="AM21" i="1"/>
  <c r="AQ21" i="1"/>
  <c r="AS21" i="1"/>
  <c r="AB22" i="1"/>
  <c r="AF22" i="1"/>
  <c r="AG22" i="1"/>
  <c r="AI22" i="1"/>
  <c r="AJ22" i="1"/>
  <c r="AL22" i="1"/>
  <c r="AM22" i="1"/>
  <c r="AQ22" i="1"/>
  <c r="AS22" i="1"/>
  <c r="AB23" i="1"/>
  <c r="AF23" i="1"/>
  <c r="AG23" i="1"/>
  <c r="AI23" i="1"/>
  <c r="AJ23" i="1"/>
  <c r="AL23" i="1"/>
  <c r="AM23" i="1"/>
  <c r="AQ23" i="1"/>
  <c r="AS23" i="1"/>
  <c r="AB24" i="1"/>
  <c r="AF24" i="1"/>
  <c r="AG24" i="1"/>
  <c r="AI24" i="1"/>
  <c r="AJ24" i="1"/>
  <c r="AL24" i="1"/>
  <c r="AM24" i="1"/>
  <c r="AQ24" i="1"/>
  <c r="AS24" i="1"/>
  <c r="AB25" i="1"/>
  <c r="AF25" i="1"/>
  <c r="AG25" i="1"/>
  <c r="AI25" i="1"/>
  <c r="AJ25" i="1"/>
  <c r="AL25" i="1"/>
  <c r="AM25" i="1"/>
  <c r="AQ25" i="1"/>
  <c r="AS25" i="1"/>
  <c r="AB26" i="1"/>
  <c r="AF26" i="1"/>
  <c r="AG26" i="1"/>
  <c r="AI26" i="1"/>
  <c r="AJ26" i="1"/>
  <c r="AL26" i="1"/>
  <c r="AM26" i="1"/>
  <c r="AQ26" i="1"/>
  <c r="AS26" i="1"/>
  <c r="AB27" i="1"/>
  <c r="AF27" i="1"/>
  <c r="AG27" i="1"/>
  <c r="AI27" i="1"/>
  <c r="AJ27" i="1"/>
  <c r="AL27" i="1"/>
  <c r="AM27" i="1"/>
  <c r="AQ27" i="1"/>
  <c r="AS27" i="1"/>
  <c r="AB28" i="1"/>
  <c r="AF28" i="1"/>
  <c r="AG28" i="1"/>
  <c r="AI28" i="1"/>
  <c r="AJ28" i="1"/>
  <c r="AL28" i="1"/>
  <c r="AM28" i="1"/>
  <c r="AQ28" i="1"/>
  <c r="AS28" i="1"/>
  <c r="A29" i="1"/>
  <c r="B29" i="1"/>
  <c r="C29" i="1"/>
  <c r="J29" i="1"/>
  <c r="K29" i="1"/>
  <c r="M29" i="1"/>
  <c r="AB29" i="1"/>
  <c r="AF29" i="1"/>
  <c r="AG29" i="1"/>
  <c r="AI29" i="1"/>
  <c r="AJ29" i="1"/>
  <c r="AL29" i="1"/>
  <c r="AM29" i="1"/>
  <c r="AQ29" i="1"/>
  <c r="AS29" i="1"/>
  <c r="A30" i="1"/>
  <c r="B30" i="1"/>
  <c r="C30" i="1"/>
  <c r="J30" i="1"/>
  <c r="K30" i="1"/>
  <c r="M30" i="1"/>
  <c r="AB30" i="1"/>
  <c r="AF30" i="1"/>
  <c r="AG30" i="1"/>
  <c r="AI30" i="1"/>
  <c r="AJ30" i="1"/>
  <c r="AL30" i="1"/>
  <c r="AM30" i="1"/>
  <c r="AQ30" i="1"/>
  <c r="AS30" i="1"/>
  <c r="A31" i="1"/>
  <c r="B31" i="1"/>
  <c r="C31" i="1"/>
  <c r="J31" i="1"/>
  <c r="K31" i="1"/>
  <c r="M31" i="1"/>
  <c r="AB31" i="1"/>
  <c r="AF31" i="1"/>
  <c r="AG31" i="1"/>
  <c r="AI31" i="1"/>
  <c r="AJ31" i="1"/>
  <c r="AL31" i="1"/>
  <c r="AM31" i="1"/>
  <c r="AQ31" i="1"/>
  <c r="AS31" i="1"/>
  <c r="A32" i="1"/>
  <c r="B32" i="1"/>
  <c r="C32" i="1"/>
  <c r="J32" i="1"/>
  <c r="K32" i="1"/>
  <c r="M32" i="1"/>
  <c r="AB32" i="1"/>
  <c r="AF32" i="1"/>
  <c r="AG32" i="1"/>
  <c r="AI32" i="1"/>
  <c r="AJ32" i="1"/>
  <c r="AL32" i="1"/>
  <c r="AM32" i="1"/>
  <c r="AQ32" i="1"/>
  <c r="AS32" i="1"/>
  <c r="A33" i="1"/>
  <c r="B33" i="1"/>
  <c r="C33" i="1"/>
  <c r="J33" i="1"/>
  <c r="K33" i="1"/>
  <c r="M33" i="1"/>
  <c r="AB33" i="1"/>
  <c r="AF33" i="1"/>
  <c r="AG33" i="1"/>
  <c r="AI33" i="1"/>
  <c r="AJ33" i="1"/>
  <c r="AL33" i="1"/>
  <c r="AM33" i="1"/>
  <c r="AQ33" i="1"/>
  <c r="AS33" i="1"/>
  <c r="A34" i="1"/>
  <c r="B34" i="1"/>
  <c r="C34" i="1"/>
  <c r="J34" i="1"/>
  <c r="K34" i="1"/>
  <c r="M34" i="1"/>
  <c r="AB34" i="1"/>
  <c r="AF34" i="1"/>
  <c r="AG34" i="1"/>
  <c r="AI34" i="1"/>
  <c r="AJ34" i="1"/>
  <c r="AL34" i="1"/>
  <c r="AM34" i="1"/>
  <c r="AQ34" i="1"/>
  <c r="AS34" i="1"/>
  <c r="A35" i="1"/>
  <c r="B35" i="1"/>
  <c r="C35" i="1"/>
  <c r="J35" i="1"/>
  <c r="K35" i="1"/>
  <c r="M35" i="1"/>
  <c r="AB35" i="1"/>
  <c r="AF35" i="1"/>
  <c r="AG35" i="1"/>
  <c r="AI35" i="1"/>
  <c r="AJ35" i="1"/>
  <c r="AL35" i="1"/>
  <c r="AM35" i="1"/>
  <c r="AQ35" i="1"/>
  <c r="AS35" i="1"/>
  <c r="A36" i="1"/>
  <c r="B36" i="1"/>
  <c r="C36" i="1"/>
  <c r="J36" i="1"/>
  <c r="K36" i="1"/>
  <c r="M36" i="1"/>
  <c r="AF36" i="1"/>
  <c r="AG36" i="1"/>
  <c r="AI36" i="1"/>
  <c r="AJ36" i="1"/>
  <c r="AL36" i="1"/>
  <c r="AM36" i="1"/>
  <c r="AQ36" i="1"/>
  <c r="AS36" i="1"/>
  <c r="A37" i="1"/>
  <c r="B37" i="1"/>
  <c r="C37" i="1"/>
  <c r="J37" i="1"/>
  <c r="K37" i="1"/>
  <c r="M37" i="1"/>
  <c r="AB37" i="1"/>
  <c r="AF37" i="1"/>
  <c r="AG37" i="1"/>
  <c r="AI37" i="1"/>
  <c r="AJ37" i="1"/>
  <c r="AL37" i="1"/>
  <c r="AM37" i="1"/>
  <c r="AQ37" i="1"/>
  <c r="AS37" i="1"/>
  <c r="A38" i="1"/>
  <c r="B38" i="1"/>
  <c r="C38" i="1"/>
  <c r="J38" i="1"/>
  <c r="K38" i="1"/>
  <c r="M38" i="1"/>
  <c r="AB38" i="1"/>
  <c r="AF38" i="1"/>
  <c r="AG38" i="1"/>
  <c r="AI38" i="1"/>
  <c r="AJ38" i="1"/>
  <c r="AL38" i="1"/>
  <c r="AM38" i="1"/>
  <c r="AQ38" i="1"/>
  <c r="AS38" i="1"/>
  <c r="A39" i="1"/>
  <c r="B39" i="1"/>
  <c r="C39" i="1"/>
  <c r="J39" i="1"/>
  <c r="K39" i="1"/>
  <c r="M39" i="1"/>
  <c r="AB39" i="1"/>
  <c r="AF39" i="1"/>
  <c r="AG39" i="1"/>
  <c r="AI39" i="1"/>
  <c r="AJ39" i="1"/>
  <c r="AL39" i="1"/>
  <c r="AM39" i="1"/>
  <c r="AQ39" i="1"/>
  <c r="AS39" i="1"/>
  <c r="A40" i="1"/>
  <c r="B40" i="1"/>
  <c r="C40" i="1"/>
  <c r="J40" i="1"/>
  <c r="K40" i="1"/>
  <c r="M40" i="1"/>
  <c r="AB40" i="1"/>
  <c r="AF40" i="1"/>
  <c r="AG40" i="1"/>
  <c r="AI40" i="1"/>
  <c r="AJ40" i="1"/>
  <c r="AL40" i="1"/>
  <c r="AM40" i="1"/>
  <c r="AQ40" i="1"/>
  <c r="AS40" i="1"/>
  <c r="A41" i="1"/>
  <c r="B41" i="1"/>
  <c r="C41" i="1"/>
  <c r="J41" i="1"/>
  <c r="K41" i="1"/>
  <c r="M41" i="1"/>
  <c r="AB41" i="1"/>
  <c r="AF41" i="1"/>
  <c r="AG41" i="1"/>
  <c r="AI41" i="1"/>
  <c r="AJ41" i="1"/>
  <c r="AL41" i="1"/>
  <c r="AM41" i="1"/>
  <c r="AQ41" i="1"/>
  <c r="AS41" i="1"/>
  <c r="A42" i="1"/>
  <c r="B42" i="1"/>
  <c r="C42" i="1"/>
  <c r="J42" i="1"/>
  <c r="K42" i="1"/>
  <c r="M42" i="1"/>
  <c r="AB42" i="1"/>
  <c r="AF42" i="1"/>
  <c r="AG42" i="1"/>
  <c r="AI42" i="1"/>
  <c r="AJ42" i="1"/>
  <c r="AL42" i="1"/>
  <c r="AM42" i="1"/>
  <c r="AQ42" i="1"/>
  <c r="AS42" i="1"/>
  <c r="A43" i="1"/>
  <c r="B43" i="1"/>
  <c r="C43" i="1"/>
  <c r="J43" i="1"/>
  <c r="K43" i="1"/>
  <c r="M43" i="1"/>
  <c r="AB43" i="1"/>
  <c r="AF43" i="1"/>
  <c r="AG43" i="1"/>
  <c r="AI43" i="1"/>
  <c r="AJ43" i="1"/>
  <c r="AL43" i="1"/>
  <c r="AM43" i="1"/>
  <c r="AQ43" i="1"/>
  <c r="AS43" i="1"/>
  <c r="A44" i="1"/>
  <c r="B44" i="1"/>
  <c r="C44" i="1"/>
  <c r="J44" i="1"/>
  <c r="K44" i="1"/>
  <c r="M44" i="1"/>
  <c r="AB44" i="1"/>
  <c r="AF44" i="1"/>
  <c r="AG44" i="1"/>
  <c r="AI44" i="1"/>
  <c r="AJ44" i="1"/>
  <c r="AL44" i="1"/>
  <c r="AM44" i="1"/>
  <c r="AQ44" i="1"/>
  <c r="AS44" i="1"/>
  <c r="A45" i="1"/>
  <c r="B45" i="1"/>
  <c r="C45" i="1"/>
  <c r="J45" i="1"/>
  <c r="K45" i="1"/>
  <c r="M45" i="1"/>
  <c r="AB45" i="1"/>
  <c r="AF45" i="1"/>
  <c r="AG45" i="1"/>
  <c r="AI45" i="1"/>
  <c r="AJ45" i="1"/>
  <c r="AL45" i="1"/>
  <c r="AM45" i="1"/>
  <c r="AQ45" i="1"/>
  <c r="AS45" i="1"/>
  <c r="A46" i="1"/>
  <c r="B46" i="1"/>
  <c r="C46" i="1"/>
  <c r="J46" i="1"/>
  <c r="K46" i="1"/>
  <c r="M46" i="1"/>
  <c r="AB46" i="1"/>
  <c r="AF46" i="1"/>
  <c r="AG46" i="1"/>
  <c r="AI46" i="1"/>
  <c r="AJ46" i="1"/>
  <c r="AL46" i="1"/>
  <c r="AM46" i="1"/>
  <c r="AQ46" i="1"/>
  <c r="AS46" i="1"/>
  <c r="A47" i="1"/>
  <c r="B47" i="1"/>
  <c r="C47" i="1"/>
  <c r="J47" i="1"/>
  <c r="K47" i="1"/>
  <c r="M47" i="1"/>
  <c r="AB47" i="1"/>
  <c r="AF47" i="1"/>
  <c r="AG47" i="1"/>
  <c r="AI47" i="1"/>
  <c r="AJ47" i="1"/>
  <c r="AL47" i="1"/>
  <c r="AM47" i="1"/>
  <c r="AQ47" i="1"/>
  <c r="AS47" i="1"/>
  <c r="A48" i="1"/>
  <c r="B48" i="1"/>
  <c r="C48" i="1"/>
  <c r="J48" i="1"/>
  <c r="K48" i="1"/>
  <c r="M48" i="1"/>
  <c r="AB48" i="1"/>
  <c r="AF48" i="1"/>
  <c r="AG48" i="1"/>
  <c r="AI48" i="1"/>
  <c r="AJ48" i="1"/>
  <c r="AL48" i="1"/>
  <c r="AM48" i="1"/>
  <c r="AQ48" i="1"/>
  <c r="AS48" i="1"/>
  <c r="A49" i="1"/>
  <c r="B49" i="1"/>
  <c r="C49" i="1"/>
  <c r="J49" i="1"/>
  <c r="K49" i="1"/>
  <c r="M49" i="1"/>
  <c r="AB49" i="1"/>
  <c r="AF49" i="1"/>
  <c r="AG49" i="1"/>
  <c r="AI49" i="1"/>
  <c r="AJ49" i="1"/>
  <c r="AL49" i="1"/>
  <c r="AM49" i="1"/>
  <c r="AQ49" i="1"/>
  <c r="AS49" i="1"/>
  <c r="A50" i="1"/>
  <c r="B50" i="1"/>
  <c r="C50" i="1"/>
  <c r="J50" i="1"/>
  <c r="K50" i="1"/>
  <c r="M50" i="1"/>
  <c r="AB50" i="1"/>
  <c r="AF50" i="1"/>
  <c r="AG50" i="1"/>
  <c r="AI50" i="1"/>
  <c r="AJ50" i="1"/>
  <c r="AL50" i="1"/>
  <c r="AM50" i="1"/>
  <c r="AQ50" i="1"/>
  <c r="AS50" i="1"/>
  <c r="A51" i="1"/>
  <c r="B51" i="1"/>
  <c r="C51" i="1"/>
  <c r="J51" i="1"/>
  <c r="K51" i="1"/>
  <c r="M51" i="1"/>
  <c r="AB51" i="1"/>
  <c r="AF51" i="1"/>
  <c r="AG51" i="1"/>
  <c r="AI51" i="1"/>
  <c r="AJ51" i="1"/>
  <c r="AL51" i="1"/>
  <c r="AM51" i="1"/>
  <c r="AQ51" i="1"/>
  <c r="AS51" i="1"/>
  <c r="A52" i="1"/>
  <c r="B52" i="1"/>
  <c r="C52" i="1"/>
  <c r="J52" i="1"/>
  <c r="K52" i="1"/>
  <c r="M52" i="1"/>
  <c r="AB52" i="1"/>
  <c r="AF52" i="1"/>
  <c r="AG52" i="1"/>
  <c r="AI52" i="1"/>
  <c r="AJ52" i="1"/>
  <c r="AL52" i="1"/>
  <c r="AM52" i="1"/>
  <c r="AQ52" i="1"/>
  <c r="AS52" i="1"/>
  <c r="A53" i="1"/>
  <c r="B53" i="1"/>
  <c r="C53" i="1"/>
  <c r="J53" i="1"/>
  <c r="K53" i="1"/>
  <c r="M53" i="1"/>
  <c r="AB53" i="1"/>
  <c r="AF53" i="1"/>
  <c r="AG53" i="1"/>
  <c r="AI53" i="1"/>
  <c r="AJ53" i="1"/>
  <c r="AL53" i="1"/>
  <c r="AM53" i="1"/>
  <c r="AQ53" i="1"/>
  <c r="AS53" i="1"/>
  <c r="A54" i="1"/>
  <c r="B54" i="1"/>
  <c r="C54" i="1"/>
  <c r="J54" i="1"/>
  <c r="K54" i="1"/>
  <c r="M54" i="1"/>
  <c r="AB54" i="1"/>
  <c r="AF54" i="1"/>
  <c r="AG54" i="1"/>
  <c r="AI54" i="1"/>
  <c r="AJ54" i="1"/>
  <c r="AL54" i="1"/>
  <c r="AM54" i="1"/>
  <c r="AQ54" i="1"/>
  <c r="AS54" i="1"/>
  <c r="A55" i="1"/>
  <c r="B55" i="1"/>
  <c r="C55" i="1"/>
  <c r="J55" i="1"/>
  <c r="K55" i="1"/>
  <c r="M55" i="1"/>
  <c r="AB55" i="1"/>
  <c r="AF55" i="1"/>
  <c r="AG55" i="1"/>
  <c r="AI55" i="1"/>
  <c r="AJ55" i="1"/>
  <c r="AL55" i="1"/>
  <c r="AM55" i="1"/>
  <c r="AQ55" i="1"/>
  <c r="AS55" i="1"/>
  <c r="A56" i="1"/>
  <c r="B56" i="1"/>
  <c r="C56" i="1"/>
  <c r="J56" i="1"/>
  <c r="K56" i="1"/>
  <c r="M56" i="1"/>
  <c r="AB56" i="1"/>
  <c r="AF56" i="1"/>
  <c r="AG56" i="1"/>
  <c r="AI56" i="1"/>
  <c r="AJ56" i="1"/>
  <c r="AL56" i="1"/>
  <c r="AM56" i="1"/>
  <c r="AQ56" i="1"/>
  <c r="AS56" i="1"/>
  <c r="A57" i="1"/>
  <c r="B57" i="1"/>
  <c r="C57" i="1"/>
  <c r="J57" i="1"/>
  <c r="K57" i="1"/>
  <c r="M57" i="1"/>
  <c r="AB57" i="1"/>
  <c r="AF57" i="1"/>
  <c r="AG57" i="1"/>
  <c r="AI57" i="1"/>
  <c r="AJ57" i="1"/>
  <c r="AL57" i="1"/>
  <c r="AM57" i="1"/>
  <c r="AQ57" i="1"/>
  <c r="AS57" i="1"/>
  <c r="A58" i="1"/>
  <c r="B58" i="1"/>
  <c r="C58" i="1"/>
  <c r="J58" i="1"/>
  <c r="K58" i="1"/>
  <c r="M58" i="1"/>
  <c r="AB58" i="1"/>
  <c r="AF58" i="1"/>
  <c r="AG58" i="1"/>
  <c r="AI58" i="1"/>
  <c r="AJ58" i="1"/>
  <c r="AL58" i="1"/>
  <c r="AM58" i="1"/>
  <c r="AQ58" i="1"/>
  <c r="AS58" i="1"/>
  <c r="A59" i="1"/>
  <c r="B59" i="1"/>
  <c r="C59" i="1"/>
  <c r="J59" i="1"/>
  <c r="K59" i="1"/>
  <c r="M59" i="1"/>
  <c r="AB59" i="1"/>
  <c r="AF59" i="1"/>
  <c r="AG59" i="1"/>
  <c r="AI59" i="1"/>
  <c r="AJ59" i="1"/>
  <c r="AL59" i="1"/>
  <c r="AM59" i="1"/>
  <c r="AQ59" i="1"/>
  <c r="AS59" i="1"/>
  <c r="A60" i="1"/>
  <c r="B60" i="1"/>
  <c r="C60" i="1"/>
  <c r="J60" i="1"/>
  <c r="K60" i="1"/>
  <c r="M60" i="1"/>
  <c r="AB60" i="1"/>
  <c r="AF60" i="1"/>
  <c r="AG60" i="1"/>
  <c r="AI60" i="1"/>
  <c r="AJ60" i="1"/>
  <c r="AL60" i="1"/>
  <c r="AM60" i="1"/>
  <c r="AQ60" i="1"/>
  <c r="AS60" i="1"/>
  <c r="A61" i="1"/>
  <c r="B61" i="1"/>
  <c r="C61" i="1"/>
  <c r="J61" i="1"/>
  <c r="K61" i="1"/>
  <c r="M61" i="1"/>
  <c r="AB61" i="1"/>
  <c r="AF61" i="1"/>
  <c r="AG61" i="1"/>
  <c r="AI61" i="1"/>
  <c r="AJ61" i="1"/>
  <c r="AL61" i="1"/>
  <c r="AM61" i="1"/>
  <c r="AQ61" i="1"/>
  <c r="AS61" i="1"/>
  <c r="A62" i="1"/>
  <c r="B62" i="1"/>
  <c r="C62" i="1"/>
  <c r="J62" i="1"/>
  <c r="K62" i="1"/>
  <c r="M62" i="1"/>
  <c r="AB62" i="1"/>
  <c r="AF62" i="1"/>
  <c r="AG62" i="1"/>
  <c r="AI62" i="1"/>
  <c r="AJ62" i="1"/>
  <c r="AL62" i="1"/>
  <c r="AM62" i="1"/>
  <c r="AQ62" i="1"/>
  <c r="AS62" i="1"/>
  <c r="A63" i="1"/>
  <c r="B63" i="1"/>
  <c r="C63" i="1"/>
  <c r="J63" i="1"/>
  <c r="K63" i="1"/>
  <c r="M63" i="1"/>
  <c r="AB63" i="1"/>
  <c r="AF63" i="1"/>
  <c r="AG63" i="1"/>
  <c r="AI63" i="1"/>
  <c r="AJ63" i="1"/>
  <c r="AL63" i="1"/>
  <c r="AM63" i="1"/>
  <c r="AQ63" i="1"/>
  <c r="AS63" i="1"/>
  <c r="A64" i="1"/>
  <c r="B64" i="1"/>
  <c r="C64" i="1"/>
  <c r="J64" i="1"/>
  <c r="K64" i="1"/>
  <c r="M64" i="1"/>
  <c r="AB64" i="1"/>
  <c r="AF64" i="1"/>
  <c r="AG64" i="1"/>
  <c r="AI64" i="1"/>
  <c r="AJ64" i="1"/>
  <c r="AL64" i="1"/>
  <c r="AM64" i="1"/>
  <c r="AQ64" i="1"/>
  <c r="AS64" i="1"/>
  <c r="A65" i="1"/>
  <c r="B65" i="1"/>
  <c r="C65" i="1"/>
  <c r="J65" i="1"/>
  <c r="K65" i="1"/>
  <c r="M65" i="1"/>
  <c r="AB65" i="1"/>
  <c r="AF65" i="1"/>
  <c r="AG65" i="1"/>
  <c r="AI65" i="1"/>
  <c r="AJ65" i="1"/>
  <c r="AL65" i="1"/>
  <c r="AM65" i="1"/>
  <c r="AQ65" i="1"/>
  <c r="AS65" i="1"/>
  <c r="A66" i="1"/>
  <c r="B66" i="1"/>
  <c r="C66" i="1"/>
  <c r="J66" i="1"/>
  <c r="K66" i="1"/>
  <c r="M66" i="1"/>
  <c r="AB66" i="1"/>
  <c r="AF66" i="1"/>
  <c r="AG66" i="1"/>
  <c r="AI66" i="1"/>
  <c r="AJ66" i="1"/>
  <c r="AL66" i="1"/>
  <c r="AM66" i="1"/>
  <c r="AQ66" i="1"/>
  <c r="AS66" i="1"/>
  <c r="A67" i="1"/>
  <c r="B67" i="1"/>
  <c r="C67" i="1"/>
  <c r="J67" i="1"/>
  <c r="K67" i="1"/>
  <c r="M67" i="1"/>
  <c r="AB67" i="1"/>
  <c r="AF67" i="1"/>
  <c r="AG67" i="1"/>
  <c r="AI67" i="1"/>
  <c r="AJ67" i="1"/>
  <c r="AL67" i="1"/>
  <c r="AM67" i="1"/>
  <c r="AQ67" i="1"/>
  <c r="AS67" i="1"/>
  <c r="A68" i="1"/>
  <c r="B68" i="1"/>
  <c r="C68" i="1"/>
  <c r="J68" i="1"/>
  <c r="K68" i="1"/>
  <c r="M68" i="1"/>
  <c r="AB68" i="1"/>
  <c r="AF68" i="1"/>
  <c r="AG68" i="1"/>
  <c r="AI68" i="1"/>
  <c r="AJ68" i="1"/>
  <c r="AL68" i="1"/>
  <c r="AM68" i="1"/>
  <c r="AQ68" i="1"/>
  <c r="AS68" i="1"/>
  <c r="A69" i="1"/>
  <c r="B69" i="1"/>
  <c r="C69" i="1"/>
  <c r="J69" i="1"/>
  <c r="K69" i="1"/>
  <c r="M69" i="1"/>
  <c r="AB69" i="1"/>
  <c r="AF69" i="1"/>
  <c r="AG69" i="1"/>
  <c r="AI69" i="1"/>
  <c r="AJ69" i="1"/>
  <c r="AL69" i="1"/>
  <c r="AM69" i="1"/>
  <c r="AQ69" i="1"/>
  <c r="AS69" i="1"/>
  <c r="A70" i="1"/>
  <c r="B70" i="1"/>
  <c r="C70" i="1"/>
  <c r="J70" i="1"/>
  <c r="K70" i="1"/>
  <c r="M70" i="1"/>
  <c r="AB70" i="1"/>
  <c r="AF70" i="1"/>
  <c r="AG70" i="1"/>
  <c r="AI70" i="1"/>
  <c r="AJ70" i="1"/>
  <c r="AL70" i="1"/>
  <c r="AM70" i="1"/>
  <c r="AQ70" i="1"/>
  <c r="AS70" i="1"/>
  <c r="A71" i="1"/>
  <c r="B71" i="1"/>
  <c r="C71" i="1"/>
  <c r="J71" i="1"/>
  <c r="K71" i="1"/>
  <c r="M71" i="1"/>
  <c r="AB71" i="1"/>
  <c r="AF71" i="1"/>
  <c r="AG71" i="1"/>
  <c r="AI71" i="1"/>
  <c r="AJ71" i="1"/>
  <c r="AL71" i="1"/>
  <c r="AM71" i="1"/>
  <c r="AQ71" i="1"/>
  <c r="AS71" i="1"/>
  <c r="A72" i="1"/>
  <c r="B72" i="1"/>
  <c r="C72" i="1"/>
  <c r="J72" i="1"/>
  <c r="K72" i="1"/>
  <c r="M72" i="1"/>
  <c r="AB72" i="1"/>
  <c r="AF72" i="1"/>
  <c r="AG72" i="1"/>
  <c r="AI72" i="1"/>
  <c r="AJ72" i="1"/>
  <c r="AL72" i="1"/>
  <c r="AM72" i="1"/>
  <c r="AQ72" i="1"/>
  <c r="AS72" i="1"/>
  <c r="A73" i="1"/>
  <c r="B73" i="1"/>
  <c r="C73" i="1"/>
  <c r="J73" i="1"/>
  <c r="K73" i="1"/>
  <c r="M73" i="1"/>
  <c r="AB73" i="1"/>
  <c r="AF73" i="1"/>
  <c r="AG73" i="1"/>
  <c r="AI73" i="1"/>
  <c r="AJ73" i="1"/>
  <c r="AL73" i="1"/>
  <c r="AM73" i="1"/>
  <c r="AQ73" i="1"/>
  <c r="AS73" i="1"/>
  <c r="A74" i="1"/>
  <c r="B74" i="1"/>
  <c r="C74" i="1"/>
  <c r="J74" i="1"/>
  <c r="K74" i="1"/>
  <c r="M74" i="1"/>
  <c r="AB74" i="1"/>
  <c r="AF74" i="1"/>
  <c r="AG74" i="1"/>
  <c r="AI74" i="1"/>
  <c r="AJ74" i="1"/>
  <c r="AL74" i="1"/>
  <c r="AM74" i="1"/>
  <c r="AQ74" i="1"/>
  <c r="AS74" i="1"/>
  <c r="A75" i="1"/>
  <c r="B75" i="1"/>
  <c r="C75" i="1"/>
  <c r="J75" i="1"/>
  <c r="K75" i="1"/>
  <c r="M75" i="1"/>
  <c r="AB75" i="1"/>
  <c r="AF75" i="1"/>
  <c r="AG75" i="1"/>
  <c r="AI75" i="1"/>
  <c r="AJ75" i="1"/>
  <c r="AL75" i="1"/>
  <c r="AM75" i="1"/>
  <c r="AQ75" i="1"/>
  <c r="AS75" i="1"/>
  <c r="A76" i="1"/>
  <c r="B76" i="1"/>
  <c r="C76" i="1"/>
  <c r="J76" i="1"/>
  <c r="K76" i="1"/>
  <c r="M76" i="1"/>
  <c r="AB76" i="1"/>
  <c r="AF76" i="1"/>
  <c r="AG76" i="1"/>
  <c r="AI76" i="1"/>
  <c r="AJ76" i="1"/>
  <c r="AL76" i="1"/>
  <c r="AM76" i="1"/>
  <c r="AQ76" i="1"/>
  <c r="AS76" i="1"/>
  <c r="A77" i="1"/>
  <c r="B77" i="1"/>
  <c r="C77" i="1"/>
  <c r="J77" i="1"/>
  <c r="K77" i="1"/>
  <c r="M77" i="1"/>
  <c r="AB77" i="1"/>
  <c r="AF77" i="1"/>
  <c r="AG77" i="1"/>
  <c r="AI77" i="1"/>
  <c r="AJ77" i="1"/>
  <c r="AL77" i="1"/>
  <c r="AM77" i="1"/>
  <c r="AQ77" i="1"/>
  <c r="AS77" i="1"/>
  <c r="A78" i="1"/>
  <c r="B78" i="1"/>
  <c r="C78" i="1"/>
  <c r="J78" i="1"/>
  <c r="K78" i="1"/>
  <c r="M78" i="1"/>
  <c r="AB78" i="1"/>
  <c r="AF78" i="1"/>
  <c r="AG78" i="1"/>
  <c r="AI78" i="1"/>
  <c r="AJ78" i="1"/>
  <c r="AL78" i="1"/>
  <c r="AM78" i="1"/>
  <c r="AQ78" i="1"/>
  <c r="AS78" i="1"/>
  <c r="A79" i="1"/>
  <c r="B79" i="1"/>
  <c r="C79" i="1"/>
  <c r="J79" i="1"/>
  <c r="K79" i="1"/>
  <c r="M79" i="1"/>
  <c r="AB79" i="1"/>
  <c r="AF79" i="1"/>
  <c r="AG79" i="1"/>
  <c r="AI79" i="1"/>
  <c r="AJ79" i="1"/>
  <c r="AL79" i="1"/>
  <c r="AM79" i="1"/>
  <c r="AQ79" i="1"/>
  <c r="AS79" i="1"/>
  <c r="A80" i="1"/>
  <c r="B80" i="1"/>
  <c r="C80" i="1"/>
  <c r="J80" i="1"/>
  <c r="K80" i="1"/>
  <c r="M80" i="1"/>
  <c r="AB80" i="1"/>
  <c r="AF80" i="1"/>
  <c r="AG80" i="1"/>
  <c r="AI80" i="1"/>
  <c r="AJ80" i="1"/>
  <c r="AL80" i="1"/>
  <c r="AM80" i="1"/>
  <c r="AQ80" i="1"/>
  <c r="AS80" i="1"/>
  <c r="A81" i="1"/>
  <c r="B81" i="1"/>
  <c r="C81" i="1"/>
  <c r="J81" i="1"/>
  <c r="K81" i="1"/>
  <c r="M81" i="1"/>
  <c r="AB81" i="1"/>
  <c r="AF81" i="1"/>
  <c r="AG81" i="1"/>
  <c r="AI81" i="1"/>
  <c r="AJ81" i="1"/>
  <c r="AL81" i="1"/>
  <c r="AM81" i="1"/>
  <c r="AQ81" i="1"/>
  <c r="AS81" i="1"/>
  <c r="A82" i="1"/>
  <c r="B82" i="1"/>
  <c r="C82" i="1"/>
  <c r="J82" i="1"/>
  <c r="K82" i="1"/>
  <c r="M82" i="1"/>
  <c r="AB82" i="1"/>
  <c r="AF82" i="1"/>
  <c r="AG82" i="1"/>
  <c r="AI82" i="1"/>
  <c r="AJ82" i="1"/>
  <c r="AL82" i="1"/>
  <c r="AM82" i="1"/>
  <c r="AQ82" i="1"/>
  <c r="AS82" i="1"/>
  <c r="A83" i="1"/>
  <c r="B83" i="1"/>
  <c r="C83" i="1"/>
  <c r="J83" i="1"/>
  <c r="K83" i="1"/>
  <c r="M83" i="1"/>
  <c r="AB83" i="1"/>
  <c r="AF83" i="1"/>
  <c r="AG83" i="1"/>
  <c r="AI83" i="1"/>
  <c r="AJ83" i="1"/>
  <c r="AL83" i="1"/>
  <c r="AM83" i="1"/>
  <c r="AQ83" i="1"/>
  <c r="AS83" i="1"/>
  <c r="A84" i="1"/>
  <c r="B84" i="1"/>
  <c r="C84" i="1"/>
  <c r="J84" i="1"/>
  <c r="K84" i="1"/>
  <c r="M84" i="1"/>
  <c r="AB84" i="1"/>
  <c r="AF84" i="1"/>
  <c r="AG84" i="1"/>
  <c r="AI84" i="1"/>
  <c r="AJ84" i="1"/>
  <c r="AL84" i="1"/>
  <c r="AM84" i="1"/>
  <c r="AQ84" i="1"/>
  <c r="AS84" i="1"/>
  <c r="A85" i="1"/>
  <c r="B85" i="1"/>
  <c r="C85" i="1"/>
  <c r="J85" i="1"/>
  <c r="K85" i="1"/>
  <c r="M85" i="1"/>
  <c r="AB85" i="1"/>
  <c r="AF85" i="1"/>
  <c r="AG85" i="1"/>
  <c r="AI85" i="1"/>
  <c r="AJ85" i="1"/>
  <c r="AL85" i="1"/>
  <c r="AM85" i="1"/>
  <c r="AQ85" i="1"/>
  <c r="AS85" i="1"/>
  <c r="A86" i="1"/>
  <c r="B86" i="1"/>
  <c r="C86" i="1"/>
  <c r="J86" i="1"/>
  <c r="K86" i="1"/>
  <c r="M86" i="1"/>
  <c r="AB86" i="1"/>
  <c r="AF86" i="1"/>
  <c r="AG86" i="1"/>
  <c r="AI86" i="1"/>
  <c r="AJ86" i="1"/>
  <c r="AL86" i="1"/>
  <c r="AM86" i="1"/>
  <c r="AQ86" i="1"/>
  <c r="AS86" i="1"/>
  <c r="A87" i="1"/>
  <c r="B87" i="1"/>
  <c r="C87" i="1"/>
  <c r="J87" i="1"/>
  <c r="K87" i="1"/>
  <c r="M87" i="1"/>
  <c r="AB87" i="1"/>
  <c r="AF87" i="1"/>
  <c r="AG87" i="1"/>
  <c r="AI87" i="1"/>
  <c r="AJ87" i="1"/>
  <c r="AL87" i="1"/>
  <c r="AM87" i="1"/>
  <c r="AQ87" i="1"/>
  <c r="AS87" i="1"/>
  <c r="A88" i="1"/>
  <c r="B88" i="1"/>
  <c r="C88" i="1"/>
  <c r="J88" i="1"/>
  <c r="K88" i="1"/>
  <c r="M88" i="1"/>
  <c r="AB88" i="1"/>
  <c r="AF88" i="1"/>
  <c r="AG88" i="1"/>
  <c r="AI88" i="1"/>
  <c r="AJ88" i="1"/>
  <c r="AL88" i="1"/>
  <c r="AM88" i="1"/>
  <c r="AQ88" i="1"/>
  <c r="AS88" i="1"/>
  <c r="A89" i="1"/>
  <c r="B89" i="1"/>
  <c r="C89" i="1"/>
  <c r="J89" i="1"/>
  <c r="K89" i="1"/>
  <c r="M89" i="1"/>
  <c r="AB89" i="1"/>
  <c r="AF89" i="1"/>
  <c r="AG89" i="1"/>
  <c r="AI89" i="1"/>
  <c r="AJ89" i="1"/>
  <c r="AL89" i="1"/>
  <c r="AM89" i="1"/>
  <c r="AQ89" i="1"/>
  <c r="AS89" i="1"/>
  <c r="A90" i="1"/>
  <c r="B90" i="1"/>
  <c r="C90" i="1"/>
  <c r="J90" i="1"/>
  <c r="K90" i="1"/>
  <c r="M90" i="1"/>
  <c r="AB90" i="1"/>
  <c r="AF90" i="1"/>
  <c r="AG90" i="1"/>
  <c r="AI90" i="1"/>
  <c r="AJ90" i="1"/>
  <c r="AL90" i="1"/>
  <c r="AM90" i="1"/>
  <c r="AQ90" i="1"/>
  <c r="AS90" i="1"/>
  <c r="A91" i="1"/>
  <c r="B91" i="1"/>
  <c r="C91" i="1"/>
  <c r="J91" i="1"/>
  <c r="K91" i="1"/>
  <c r="M91" i="1"/>
  <c r="AB91" i="1"/>
  <c r="AF91" i="1"/>
  <c r="AG91" i="1"/>
  <c r="AI91" i="1"/>
  <c r="AJ91" i="1"/>
  <c r="AL91" i="1"/>
  <c r="AM91" i="1"/>
  <c r="AQ91" i="1"/>
  <c r="AS91" i="1"/>
  <c r="A92" i="1"/>
  <c r="B92" i="1"/>
  <c r="C92" i="1"/>
  <c r="J92" i="1"/>
  <c r="K92" i="1"/>
  <c r="M92" i="1"/>
  <c r="AB92" i="1"/>
  <c r="AF92" i="1"/>
  <c r="AG92" i="1"/>
  <c r="AI92" i="1"/>
  <c r="AJ92" i="1"/>
  <c r="AL92" i="1"/>
  <c r="AM92" i="1"/>
  <c r="AQ92" i="1"/>
  <c r="AS92" i="1"/>
  <c r="A93" i="1"/>
  <c r="B93" i="1"/>
  <c r="C93" i="1"/>
  <c r="J93" i="1"/>
  <c r="K93" i="1"/>
  <c r="M93" i="1"/>
  <c r="AB93" i="1"/>
  <c r="AF93" i="1"/>
  <c r="AG93" i="1"/>
  <c r="AI93" i="1"/>
  <c r="AJ93" i="1"/>
  <c r="AL93" i="1"/>
  <c r="AM93" i="1"/>
  <c r="AQ93" i="1"/>
  <c r="AS93" i="1"/>
  <c r="A94" i="1"/>
  <c r="B94" i="1"/>
  <c r="C94" i="1"/>
  <c r="J94" i="1"/>
  <c r="K94" i="1"/>
  <c r="M94" i="1"/>
  <c r="AB94" i="1"/>
  <c r="AF94" i="1"/>
  <c r="AG94" i="1"/>
  <c r="AI94" i="1"/>
  <c r="AJ94" i="1"/>
  <c r="AL94" i="1"/>
  <c r="AM94" i="1"/>
  <c r="AQ94" i="1"/>
  <c r="AS94" i="1"/>
  <c r="A95" i="1"/>
  <c r="B95" i="1"/>
  <c r="C95" i="1"/>
  <c r="J95" i="1"/>
  <c r="K95" i="1"/>
  <c r="M95" i="1"/>
  <c r="AB95" i="1"/>
  <c r="AF95" i="1"/>
  <c r="AG95" i="1"/>
  <c r="AI95" i="1"/>
  <c r="AJ95" i="1"/>
  <c r="AL95" i="1"/>
  <c r="AM95" i="1"/>
  <c r="AQ95" i="1"/>
  <c r="AS95" i="1"/>
  <c r="A96" i="1"/>
  <c r="B96" i="1"/>
  <c r="C96" i="1"/>
  <c r="J96" i="1"/>
  <c r="K96" i="1"/>
  <c r="M96" i="1"/>
  <c r="AB96" i="1"/>
  <c r="AF96" i="1"/>
  <c r="AG96" i="1"/>
  <c r="AI96" i="1"/>
  <c r="AJ96" i="1"/>
  <c r="AL96" i="1"/>
  <c r="AM96" i="1"/>
  <c r="AQ96" i="1"/>
  <c r="AS96" i="1"/>
  <c r="A97" i="1"/>
  <c r="B97" i="1"/>
  <c r="C97" i="1"/>
  <c r="J97" i="1"/>
  <c r="K97" i="1"/>
  <c r="M97" i="1"/>
  <c r="AB97" i="1"/>
  <c r="AF97" i="1"/>
  <c r="AG97" i="1"/>
  <c r="AI97" i="1"/>
  <c r="AJ97" i="1"/>
  <c r="AL97" i="1"/>
  <c r="AM97" i="1"/>
  <c r="AQ97" i="1"/>
  <c r="AS97" i="1"/>
  <c r="A98" i="1"/>
  <c r="B98" i="1"/>
  <c r="C98" i="1"/>
  <c r="J98" i="1"/>
  <c r="K98" i="1"/>
  <c r="M98" i="1"/>
  <c r="AB98" i="1"/>
  <c r="AF98" i="1"/>
  <c r="AG98" i="1"/>
  <c r="AI98" i="1"/>
  <c r="AJ98" i="1"/>
  <c r="AL98" i="1"/>
  <c r="AM98" i="1"/>
  <c r="AQ98" i="1"/>
  <c r="AS98" i="1"/>
  <c r="A99" i="1"/>
  <c r="B99" i="1"/>
  <c r="C99" i="1"/>
  <c r="J99" i="1"/>
  <c r="K99" i="1"/>
  <c r="M99" i="1"/>
  <c r="AB99" i="1"/>
  <c r="AF99" i="1"/>
  <c r="AG99" i="1"/>
  <c r="AI99" i="1"/>
  <c r="AJ99" i="1"/>
  <c r="AL99" i="1"/>
  <c r="AM99" i="1"/>
  <c r="AQ99" i="1"/>
  <c r="AS99" i="1"/>
  <c r="A100" i="1"/>
  <c r="B100" i="1"/>
  <c r="C100" i="1"/>
  <c r="J100" i="1"/>
  <c r="K100" i="1"/>
  <c r="M100" i="1"/>
  <c r="AB100" i="1"/>
  <c r="AF100" i="1"/>
  <c r="AG100" i="1"/>
  <c r="AI100" i="1"/>
  <c r="AJ100" i="1"/>
  <c r="AL100" i="1"/>
  <c r="AM100" i="1"/>
  <c r="AQ100" i="1"/>
  <c r="AS100" i="1"/>
  <c r="A101" i="1"/>
  <c r="B101" i="1"/>
  <c r="C101" i="1"/>
  <c r="J101" i="1"/>
  <c r="K101" i="1"/>
  <c r="M101" i="1"/>
  <c r="AB101" i="1"/>
  <c r="AF101" i="1"/>
  <c r="AG101" i="1"/>
  <c r="AI101" i="1"/>
  <c r="AJ101" i="1"/>
  <c r="AL101" i="1"/>
  <c r="AM101" i="1"/>
  <c r="AQ101" i="1"/>
  <c r="AS101" i="1"/>
  <c r="A102" i="1"/>
  <c r="B102" i="1"/>
  <c r="C102" i="1"/>
  <c r="J102" i="1"/>
  <c r="K102" i="1"/>
  <c r="M102" i="1"/>
  <c r="AB102" i="1"/>
  <c r="AF102" i="1"/>
  <c r="AG102" i="1"/>
  <c r="AI102" i="1"/>
  <c r="AJ102" i="1"/>
  <c r="AL102" i="1"/>
  <c r="AM102" i="1"/>
  <c r="AQ102" i="1"/>
  <c r="AS102" i="1"/>
  <c r="A103" i="1"/>
  <c r="B103" i="1"/>
  <c r="C103" i="1"/>
  <c r="J103" i="1"/>
  <c r="K103" i="1"/>
  <c r="M103" i="1"/>
  <c r="AB103" i="1"/>
  <c r="AF103" i="1"/>
  <c r="AG103" i="1"/>
  <c r="AI103" i="1"/>
  <c r="AJ103" i="1"/>
  <c r="AL103" i="1"/>
  <c r="AM103" i="1"/>
  <c r="AQ103" i="1"/>
  <c r="AS103" i="1"/>
  <c r="A104" i="1"/>
  <c r="B104" i="1"/>
  <c r="C104" i="1"/>
  <c r="J104" i="1"/>
  <c r="K104" i="1"/>
  <c r="M104" i="1"/>
  <c r="AB104" i="1"/>
  <c r="AF104" i="1"/>
  <c r="AG104" i="1"/>
  <c r="AI104" i="1"/>
  <c r="AJ104" i="1"/>
  <c r="AL104" i="1"/>
  <c r="AM104" i="1"/>
  <c r="AQ104" i="1"/>
  <c r="AS104" i="1"/>
  <c r="A105" i="1"/>
  <c r="B105" i="1"/>
  <c r="C105" i="1"/>
  <c r="J105" i="1"/>
  <c r="K105" i="1"/>
  <c r="M105" i="1"/>
  <c r="AB105" i="1"/>
  <c r="AF105" i="1"/>
  <c r="AG105" i="1"/>
  <c r="AI105" i="1"/>
  <c r="AJ105" i="1"/>
  <c r="AL105" i="1"/>
  <c r="AM105" i="1"/>
  <c r="AQ105" i="1"/>
  <c r="AS105" i="1"/>
  <c r="A106" i="1"/>
  <c r="B106" i="1"/>
  <c r="C106" i="1"/>
  <c r="J106" i="1"/>
  <c r="K106" i="1"/>
  <c r="M106" i="1"/>
  <c r="AB106" i="1"/>
  <c r="AF106" i="1"/>
  <c r="AG106" i="1"/>
  <c r="AI106" i="1"/>
  <c r="AJ106" i="1"/>
  <c r="AL106" i="1"/>
  <c r="AM106" i="1"/>
  <c r="AQ106" i="1"/>
  <c r="AS106" i="1"/>
  <c r="A107" i="1"/>
  <c r="B107" i="1"/>
  <c r="C107" i="1"/>
  <c r="J107" i="1"/>
  <c r="K107" i="1"/>
  <c r="M107" i="1"/>
  <c r="AB107" i="1"/>
  <c r="AF107" i="1"/>
  <c r="AG107" i="1"/>
  <c r="AI107" i="1"/>
  <c r="AJ107" i="1"/>
  <c r="AL107" i="1"/>
  <c r="AM107" i="1"/>
  <c r="AQ107" i="1"/>
  <c r="AS107" i="1"/>
  <c r="A108" i="1"/>
  <c r="B108" i="1"/>
  <c r="C108" i="1"/>
  <c r="J108" i="1"/>
  <c r="K108" i="1"/>
  <c r="M108" i="1"/>
  <c r="AB108" i="1"/>
  <c r="AF108" i="1"/>
  <c r="AG108" i="1"/>
  <c r="AI108" i="1"/>
  <c r="AJ108" i="1"/>
  <c r="AL108" i="1"/>
  <c r="AM108" i="1"/>
  <c r="AQ108" i="1"/>
  <c r="AS108" i="1"/>
  <c r="A109" i="1"/>
  <c r="B109" i="1"/>
  <c r="C109" i="1"/>
  <c r="J109" i="1"/>
  <c r="K109" i="1"/>
  <c r="M109" i="1"/>
  <c r="AB109" i="1"/>
  <c r="AF109" i="1"/>
  <c r="AG109" i="1"/>
  <c r="AI109" i="1"/>
  <c r="AJ109" i="1"/>
  <c r="AL109" i="1"/>
  <c r="AM109" i="1"/>
  <c r="AQ109" i="1"/>
  <c r="AS109" i="1"/>
  <c r="A110" i="1"/>
  <c r="B110" i="1"/>
  <c r="C110" i="1"/>
  <c r="J110" i="1"/>
  <c r="K110" i="1"/>
  <c r="M110" i="1"/>
  <c r="AB110" i="1"/>
  <c r="AF110" i="1"/>
  <c r="AG110" i="1"/>
  <c r="AI110" i="1"/>
  <c r="AJ110" i="1"/>
  <c r="AL110" i="1"/>
  <c r="AM110" i="1"/>
  <c r="AQ110" i="1"/>
  <c r="AS110" i="1"/>
  <c r="A111" i="1"/>
  <c r="B111" i="1"/>
  <c r="C111" i="1"/>
  <c r="J111" i="1"/>
  <c r="K111" i="1"/>
  <c r="M111" i="1"/>
  <c r="AB111" i="1"/>
  <c r="AF111" i="1"/>
  <c r="AG111" i="1"/>
  <c r="AI111" i="1"/>
  <c r="AJ111" i="1"/>
  <c r="AL111" i="1"/>
  <c r="AM111" i="1"/>
  <c r="AQ111" i="1"/>
  <c r="AS111" i="1"/>
  <c r="A112" i="1"/>
  <c r="B112" i="1"/>
  <c r="C112" i="1"/>
  <c r="J112" i="1"/>
  <c r="K112" i="1"/>
  <c r="M112" i="1"/>
  <c r="AB112" i="1"/>
  <c r="AF112" i="1"/>
  <c r="AG112" i="1"/>
  <c r="AI112" i="1"/>
  <c r="AJ112" i="1"/>
  <c r="AL112" i="1"/>
  <c r="AM112" i="1"/>
  <c r="AQ112" i="1"/>
  <c r="AS112" i="1"/>
  <c r="A113" i="1"/>
  <c r="B113" i="1"/>
  <c r="C113" i="1"/>
  <c r="J113" i="1"/>
  <c r="K113" i="1"/>
  <c r="M113" i="1"/>
  <c r="AB113" i="1"/>
  <c r="AF113" i="1"/>
  <c r="AG113" i="1"/>
  <c r="AI113" i="1"/>
  <c r="AJ113" i="1"/>
  <c r="AL113" i="1"/>
  <c r="AM113" i="1"/>
  <c r="AQ113" i="1"/>
  <c r="AS113" i="1"/>
  <c r="A114" i="1"/>
  <c r="B114" i="1"/>
  <c r="C114" i="1"/>
  <c r="J114" i="1"/>
  <c r="K114" i="1"/>
  <c r="M114" i="1"/>
  <c r="AB114" i="1"/>
  <c r="AF114" i="1"/>
  <c r="AG114" i="1"/>
  <c r="AI114" i="1"/>
  <c r="AJ114" i="1"/>
  <c r="AL114" i="1"/>
  <c r="AM114" i="1"/>
  <c r="AQ114" i="1"/>
  <c r="AS114" i="1"/>
  <c r="A115" i="1"/>
  <c r="B115" i="1"/>
  <c r="C115" i="1"/>
  <c r="J115" i="1"/>
  <c r="K115" i="1"/>
  <c r="M115" i="1"/>
  <c r="AB115" i="1"/>
  <c r="AF115" i="1"/>
  <c r="AG115" i="1"/>
  <c r="AI115" i="1"/>
  <c r="AJ115" i="1"/>
  <c r="AL115" i="1"/>
  <c r="AM115" i="1"/>
  <c r="AQ115" i="1"/>
  <c r="AS115" i="1"/>
  <c r="A116" i="1"/>
  <c r="B116" i="1"/>
  <c r="C116" i="1"/>
  <c r="J116" i="1"/>
  <c r="K116" i="1"/>
  <c r="M116" i="1"/>
  <c r="AB116" i="1"/>
  <c r="AF116" i="1"/>
  <c r="AG116" i="1"/>
  <c r="AI116" i="1"/>
  <c r="AJ116" i="1"/>
  <c r="AL116" i="1"/>
  <c r="AM116" i="1"/>
  <c r="AQ116" i="1"/>
  <c r="AS116" i="1"/>
  <c r="A117" i="1"/>
  <c r="B117" i="1"/>
  <c r="C117" i="1"/>
  <c r="J117" i="1"/>
  <c r="K117" i="1"/>
  <c r="M117" i="1"/>
  <c r="AB117" i="1"/>
  <c r="AF117" i="1"/>
  <c r="AG117" i="1"/>
  <c r="AI117" i="1"/>
  <c r="AJ117" i="1"/>
  <c r="AL117" i="1"/>
  <c r="AM117" i="1"/>
  <c r="AQ117" i="1"/>
  <c r="AS117" i="1"/>
  <c r="A118" i="1"/>
  <c r="B118" i="1"/>
  <c r="C118" i="1"/>
  <c r="J118" i="1"/>
  <c r="K118" i="1"/>
  <c r="M118" i="1"/>
  <c r="AB118" i="1"/>
  <c r="AF118" i="1"/>
  <c r="AG118" i="1"/>
  <c r="AI118" i="1"/>
  <c r="AJ118" i="1"/>
  <c r="AL118" i="1"/>
  <c r="AM118" i="1"/>
  <c r="AQ118" i="1"/>
  <c r="AS118" i="1"/>
  <c r="A119" i="1"/>
  <c r="B119" i="1"/>
  <c r="C119" i="1"/>
  <c r="J119" i="1"/>
  <c r="K119" i="1"/>
  <c r="M119" i="1"/>
  <c r="AB119" i="1"/>
  <c r="AF119" i="1"/>
  <c r="AG119" i="1"/>
  <c r="AI119" i="1"/>
  <c r="AJ119" i="1"/>
  <c r="AL119" i="1"/>
  <c r="AM119" i="1"/>
  <c r="AQ119" i="1"/>
  <c r="AS119" i="1"/>
  <c r="A120" i="1"/>
  <c r="B120" i="1"/>
  <c r="C120" i="1"/>
  <c r="J120" i="1"/>
  <c r="K120" i="1"/>
  <c r="M120" i="1"/>
  <c r="AB120" i="1"/>
  <c r="AF120" i="1"/>
  <c r="AG120" i="1"/>
  <c r="AI120" i="1"/>
  <c r="AJ120" i="1"/>
  <c r="AL120" i="1"/>
  <c r="AM120" i="1"/>
  <c r="AQ120" i="1"/>
  <c r="AS120" i="1"/>
  <c r="A121" i="1"/>
  <c r="B121" i="1"/>
  <c r="C121" i="1"/>
  <c r="J121" i="1"/>
  <c r="K121" i="1"/>
  <c r="M121" i="1"/>
  <c r="AB121" i="1"/>
  <c r="AF121" i="1"/>
  <c r="AG121" i="1"/>
  <c r="AI121" i="1"/>
  <c r="AJ121" i="1"/>
  <c r="AL121" i="1"/>
  <c r="AM121" i="1"/>
  <c r="AQ121" i="1"/>
  <c r="AS121" i="1"/>
  <c r="A122" i="1"/>
  <c r="B122" i="1"/>
  <c r="C122" i="1"/>
  <c r="J122" i="1"/>
  <c r="K122" i="1"/>
  <c r="M122" i="1"/>
  <c r="AB122" i="1"/>
  <c r="AF122" i="1"/>
  <c r="AG122" i="1"/>
  <c r="AI122" i="1"/>
  <c r="AJ122" i="1"/>
  <c r="AL122" i="1"/>
  <c r="AM122" i="1"/>
  <c r="AQ122" i="1"/>
  <c r="AS122" i="1"/>
  <c r="A123" i="1"/>
  <c r="B123" i="1"/>
  <c r="C123" i="1"/>
  <c r="J123" i="1"/>
  <c r="K123" i="1"/>
  <c r="M123" i="1"/>
  <c r="AB123" i="1"/>
  <c r="AF123" i="1"/>
  <c r="AG123" i="1"/>
  <c r="AI123" i="1"/>
  <c r="AJ123" i="1"/>
  <c r="AL123" i="1"/>
  <c r="AM123" i="1"/>
  <c r="AQ123" i="1"/>
  <c r="AS123" i="1"/>
  <c r="A124" i="1"/>
  <c r="B124" i="1"/>
  <c r="C124" i="1"/>
  <c r="J124" i="1"/>
  <c r="K124" i="1"/>
  <c r="M124" i="1"/>
  <c r="AB124" i="1"/>
  <c r="AF124" i="1"/>
  <c r="AG124" i="1"/>
  <c r="AI124" i="1"/>
  <c r="AJ124" i="1"/>
  <c r="AL124" i="1"/>
  <c r="AM124" i="1"/>
  <c r="AQ124" i="1"/>
  <c r="AS124" i="1"/>
  <c r="A125" i="1"/>
  <c r="B125" i="1"/>
  <c r="C125" i="1"/>
  <c r="J125" i="1"/>
  <c r="K125" i="1"/>
  <c r="M125" i="1"/>
  <c r="AB125" i="1"/>
  <c r="AF125" i="1"/>
  <c r="AG125" i="1"/>
  <c r="AI125" i="1"/>
  <c r="AJ125" i="1"/>
  <c r="AL125" i="1"/>
  <c r="AM125" i="1"/>
  <c r="AQ125" i="1"/>
  <c r="AS125" i="1"/>
  <c r="A126" i="1"/>
  <c r="B126" i="1"/>
  <c r="C126" i="1"/>
  <c r="J126" i="1"/>
  <c r="K126" i="1"/>
  <c r="M126" i="1"/>
  <c r="AB126" i="1"/>
  <c r="AF126" i="1"/>
  <c r="AG126" i="1"/>
  <c r="AI126" i="1"/>
  <c r="AJ126" i="1"/>
  <c r="AL126" i="1"/>
  <c r="AM126" i="1"/>
  <c r="AQ126" i="1"/>
  <c r="AS126" i="1"/>
  <c r="A127" i="1"/>
  <c r="B127" i="1"/>
  <c r="C127" i="1"/>
  <c r="J127" i="1"/>
  <c r="K127" i="1"/>
  <c r="M127" i="1"/>
  <c r="AB127" i="1"/>
  <c r="AF127" i="1"/>
  <c r="AG127" i="1"/>
  <c r="AI127" i="1"/>
  <c r="AJ127" i="1"/>
  <c r="AL127" i="1"/>
  <c r="AM127" i="1"/>
  <c r="AQ127" i="1"/>
  <c r="AS127" i="1"/>
  <c r="A128" i="1"/>
  <c r="B128" i="1"/>
  <c r="C128" i="1"/>
  <c r="J128" i="1"/>
  <c r="K128" i="1"/>
  <c r="M128" i="1"/>
  <c r="AB128" i="1"/>
  <c r="AF128" i="1"/>
  <c r="AG128" i="1"/>
  <c r="AI128" i="1"/>
  <c r="AJ128" i="1"/>
  <c r="AL128" i="1"/>
  <c r="AM128" i="1"/>
  <c r="AQ128" i="1"/>
  <c r="AS128" i="1"/>
  <c r="A129" i="1"/>
  <c r="B129" i="1"/>
  <c r="C129" i="1"/>
  <c r="J129" i="1"/>
  <c r="K129" i="1"/>
  <c r="M129" i="1"/>
  <c r="AB129" i="1"/>
  <c r="AF129" i="1"/>
  <c r="AG129" i="1"/>
  <c r="AI129" i="1"/>
  <c r="AJ129" i="1"/>
  <c r="AL129" i="1"/>
  <c r="AM129" i="1"/>
  <c r="AQ129" i="1"/>
  <c r="AS129" i="1"/>
  <c r="A130" i="1"/>
  <c r="B130" i="1"/>
  <c r="C130" i="1"/>
  <c r="J130" i="1"/>
  <c r="K130" i="1"/>
  <c r="M130" i="1"/>
  <c r="AB130" i="1"/>
  <c r="AF130" i="1"/>
  <c r="AG130" i="1"/>
  <c r="AI130" i="1"/>
  <c r="AJ130" i="1"/>
  <c r="AL130" i="1"/>
  <c r="AM130" i="1"/>
  <c r="AQ130" i="1"/>
  <c r="AS130" i="1"/>
  <c r="A131" i="1"/>
  <c r="B131" i="1"/>
  <c r="C131" i="1"/>
  <c r="J131" i="1"/>
  <c r="K131" i="1"/>
  <c r="M131" i="1"/>
  <c r="AB131" i="1"/>
  <c r="AF131" i="1"/>
  <c r="AG131" i="1"/>
  <c r="AI131" i="1"/>
  <c r="AJ131" i="1"/>
  <c r="AL131" i="1"/>
  <c r="AM131" i="1"/>
  <c r="AQ131" i="1"/>
  <c r="AS131" i="1"/>
  <c r="A132" i="1"/>
  <c r="B132" i="1"/>
  <c r="C132" i="1"/>
  <c r="J132" i="1"/>
  <c r="K132" i="1"/>
  <c r="M132" i="1"/>
  <c r="AB132" i="1"/>
  <c r="AF132" i="1"/>
  <c r="AG132" i="1"/>
  <c r="AI132" i="1"/>
  <c r="AJ132" i="1"/>
  <c r="AL132" i="1"/>
  <c r="AM132" i="1"/>
  <c r="AQ132" i="1"/>
  <c r="AS132" i="1"/>
  <c r="A133" i="1"/>
  <c r="B133" i="1"/>
  <c r="C133" i="1"/>
  <c r="J133" i="1"/>
  <c r="K133" i="1"/>
  <c r="M133" i="1"/>
  <c r="AB133" i="1"/>
  <c r="AF133" i="1"/>
  <c r="AG133" i="1"/>
  <c r="AI133" i="1"/>
  <c r="AJ133" i="1"/>
  <c r="AL133" i="1"/>
  <c r="AM133" i="1"/>
  <c r="AQ133" i="1"/>
  <c r="AS133" i="1"/>
  <c r="A134" i="1"/>
  <c r="B134" i="1"/>
  <c r="C134" i="1"/>
  <c r="J134" i="1"/>
  <c r="K134" i="1"/>
  <c r="M134" i="1"/>
  <c r="AB134" i="1"/>
  <c r="AF134" i="1"/>
  <c r="AG134" i="1"/>
  <c r="AI134" i="1"/>
  <c r="AJ134" i="1"/>
  <c r="AL134" i="1"/>
  <c r="AM134" i="1"/>
  <c r="AQ134" i="1"/>
  <c r="AS134" i="1"/>
  <c r="A135" i="1"/>
  <c r="B135" i="1"/>
  <c r="C135" i="1"/>
  <c r="J135" i="1"/>
  <c r="K135" i="1"/>
  <c r="M135" i="1"/>
  <c r="AB135" i="1"/>
  <c r="AF135" i="1"/>
  <c r="AG135" i="1"/>
  <c r="AI135" i="1"/>
  <c r="AJ135" i="1"/>
  <c r="AL135" i="1"/>
  <c r="AM135" i="1"/>
  <c r="AQ135" i="1"/>
  <c r="AS135" i="1"/>
  <c r="A136" i="1"/>
  <c r="B136" i="1"/>
  <c r="C136" i="1"/>
  <c r="J136" i="1"/>
  <c r="K136" i="1"/>
  <c r="M136" i="1"/>
  <c r="AB136" i="1"/>
  <c r="AF136" i="1"/>
  <c r="AG136" i="1"/>
  <c r="AI136" i="1"/>
  <c r="AJ136" i="1"/>
  <c r="AL136" i="1"/>
  <c r="AM136" i="1"/>
  <c r="AQ136" i="1"/>
  <c r="AS136" i="1"/>
  <c r="A137" i="1"/>
  <c r="B137" i="1"/>
  <c r="C137" i="1"/>
  <c r="J137" i="1"/>
  <c r="K137" i="1"/>
  <c r="M137" i="1"/>
  <c r="AB137" i="1"/>
  <c r="AF137" i="1"/>
  <c r="AG137" i="1"/>
  <c r="AI137" i="1"/>
  <c r="AJ137" i="1"/>
  <c r="AL137" i="1"/>
  <c r="AM137" i="1"/>
  <c r="AQ137" i="1"/>
  <c r="AS137" i="1"/>
  <c r="A138" i="1"/>
  <c r="B138" i="1"/>
  <c r="C138" i="1"/>
  <c r="J138" i="1"/>
  <c r="K138" i="1"/>
  <c r="M138" i="1"/>
  <c r="AB138" i="1"/>
  <c r="AF138" i="1"/>
  <c r="AG138" i="1"/>
  <c r="AI138" i="1"/>
  <c r="AJ138" i="1"/>
  <c r="AL138" i="1"/>
  <c r="AM138" i="1"/>
  <c r="AQ138" i="1"/>
  <c r="AS138" i="1"/>
  <c r="A139" i="1"/>
  <c r="B139" i="1"/>
  <c r="C139" i="1"/>
  <c r="J139" i="1"/>
  <c r="K139" i="1"/>
  <c r="M139" i="1"/>
  <c r="AB139" i="1"/>
  <c r="AF139" i="1"/>
  <c r="AG139" i="1"/>
  <c r="AI139" i="1"/>
  <c r="AJ139" i="1"/>
  <c r="AL139" i="1"/>
  <c r="AM139" i="1"/>
  <c r="AQ139" i="1"/>
  <c r="AS139" i="1"/>
  <c r="A140" i="1"/>
  <c r="B140" i="1"/>
  <c r="C140" i="1"/>
  <c r="J140" i="1"/>
  <c r="K140" i="1"/>
  <c r="M140" i="1"/>
  <c r="AB140" i="1"/>
  <c r="AF140" i="1"/>
  <c r="AG140" i="1"/>
  <c r="AI140" i="1"/>
  <c r="AJ140" i="1"/>
  <c r="AL140" i="1"/>
  <c r="AM140" i="1"/>
  <c r="AQ140" i="1"/>
  <c r="AS140" i="1"/>
  <c r="A141" i="1"/>
  <c r="B141" i="1"/>
  <c r="C141" i="1"/>
  <c r="J141" i="1"/>
  <c r="K141" i="1"/>
  <c r="M141" i="1"/>
  <c r="AB141" i="1"/>
  <c r="AF141" i="1"/>
  <c r="AG141" i="1"/>
  <c r="AI141" i="1"/>
  <c r="AJ141" i="1"/>
  <c r="AL141" i="1"/>
  <c r="AM141" i="1"/>
  <c r="AQ141" i="1"/>
  <c r="AS141" i="1"/>
  <c r="A142" i="1"/>
  <c r="B142" i="1"/>
  <c r="C142" i="1"/>
  <c r="J142" i="1"/>
  <c r="K142" i="1"/>
  <c r="M142" i="1"/>
  <c r="AB142" i="1"/>
  <c r="AF142" i="1"/>
  <c r="AG142" i="1"/>
  <c r="AI142" i="1"/>
  <c r="AJ142" i="1"/>
  <c r="AL142" i="1"/>
  <c r="AM142" i="1"/>
  <c r="AQ142" i="1"/>
  <c r="AS142" i="1"/>
  <c r="A143" i="1"/>
  <c r="B143" i="1"/>
  <c r="C143" i="1"/>
  <c r="J143" i="1"/>
  <c r="K143" i="1"/>
  <c r="M143" i="1"/>
  <c r="AB143" i="1"/>
  <c r="AF143" i="1"/>
  <c r="AG143" i="1"/>
  <c r="AI143" i="1"/>
  <c r="AJ143" i="1"/>
  <c r="AL143" i="1"/>
  <c r="AM143" i="1"/>
  <c r="AQ143" i="1"/>
  <c r="AS143" i="1"/>
  <c r="A144" i="1"/>
  <c r="B144" i="1"/>
  <c r="C144" i="1"/>
  <c r="J144" i="1"/>
  <c r="K144" i="1"/>
  <c r="M144" i="1"/>
  <c r="AB144" i="1"/>
  <c r="AF144" i="1"/>
  <c r="AG144" i="1"/>
  <c r="AI144" i="1"/>
  <c r="AJ144" i="1"/>
  <c r="AL144" i="1"/>
  <c r="AM144" i="1"/>
  <c r="AQ144" i="1"/>
  <c r="AS144" i="1"/>
  <c r="A145" i="1"/>
  <c r="B145" i="1"/>
  <c r="C145" i="1"/>
  <c r="J145" i="1"/>
  <c r="K145" i="1"/>
  <c r="M145" i="1"/>
  <c r="AB145" i="1"/>
  <c r="AF145" i="1"/>
  <c r="AG145" i="1"/>
  <c r="AI145" i="1"/>
  <c r="AJ145" i="1"/>
  <c r="AL145" i="1"/>
  <c r="AM145" i="1"/>
  <c r="AQ145" i="1"/>
  <c r="AS145" i="1"/>
  <c r="A146" i="1"/>
  <c r="B146" i="1"/>
  <c r="C146" i="1"/>
  <c r="J146" i="1"/>
  <c r="K146" i="1"/>
  <c r="M146" i="1"/>
  <c r="AB146" i="1"/>
  <c r="AF146" i="1"/>
  <c r="AG146" i="1"/>
  <c r="AI146" i="1"/>
  <c r="AJ146" i="1"/>
  <c r="AL146" i="1"/>
  <c r="AM146" i="1"/>
  <c r="AQ146" i="1"/>
  <c r="AS146" i="1"/>
  <c r="A147" i="1"/>
  <c r="B147" i="1"/>
  <c r="C147" i="1"/>
  <c r="J147" i="1"/>
  <c r="K147" i="1"/>
  <c r="M147" i="1"/>
  <c r="AB147" i="1"/>
  <c r="AF147" i="1"/>
  <c r="AG147" i="1"/>
  <c r="AI147" i="1"/>
  <c r="AJ147" i="1"/>
  <c r="AL147" i="1"/>
  <c r="AM147" i="1"/>
  <c r="AQ147" i="1"/>
  <c r="AS147" i="1"/>
  <c r="A148" i="1"/>
  <c r="B148" i="1"/>
  <c r="C148" i="1"/>
  <c r="J148" i="1"/>
  <c r="K148" i="1"/>
  <c r="M148" i="1"/>
  <c r="AB148" i="1"/>
  <c r="AF148" i="1"/>
  <c r="AG148" i="1"/>
  <c r="AI148" i="1"/>
  <c r="AJ148" i="1"/>
  <c r="AL148" i="1"/>
  <c r="AM148" i="1"/>
  <c r="AQ148" i="1"/>
  <c r="AS148" i="1"/>
  <c r="A149" i="1"/>
  <c r="B149" i="1"/>
  <c r="C149" i="1"/>
  <c r="J149" i="1"/>
  <c r="K149" i="1"/>
  <c r="M149" i="1"/>
  <c r="AB149" i="1"/>
  <c r="AF149" i="1"/>
  <c r="AG149" i="1"/>
  <c r="AI149" i="1"/>
  <c r="AJ149" i="1"/>
  <c r="AL149" i="1"/>
  <c r="AM149" i="1"/>
  <c r="AQ149" i="1"/>
  <c r="AS149" i="1"/>
  <c r="A150" i="1"/>
  <c r="B150" i="1"/>
  <c r="C150" i="1"/>
  <c r="J150" i="1"/>
  <c r="K150" i="1"/>
  <c r="M150" i="1"/>
  <c r="AB150" i="1"/>
  <c r="AF150" i="1"/>
  <c r="AG150" i="1"/>
  <c r="AI150" i="1"/>
  <c r="AJ150" i="1"/>
  <c r="AL150" i="1"/>
  <c r="AM150" i="1"/>
  <c r="AQ150" i="1"/>
  <c r="AS150" i="1"/>
  <c r="A151" i="1"/>
  <c r="B151" i="1"/>
  <c r="C151" i="1"/>
  <c r="J151" i="1"/>
  <c r="K151" i="1"/>
  <c r="M151" i="1"/>
  <c r="AB151" i="1"/>
  <c r="AF151" i="1"/>
  <c r="AG151" i="1"/>
  <c r="AI151" i="1"/>
  <c r="AJ151" i="1"/>
  <c r="AL151" i="1"/>
  <c r="AM151" i="1"/>
  <c r="AQ151" i="1"/>
  <c r="AS151" i="1"/>
  <c r="A152" i="1"/>
  <c r="B152" i="1"/>
  <c r="C152" i="1"/>
  <c r="J152" i="1"/>
  <c r="K152" i="1"/>
  <c r="M152" i="1"/>
  <c r="AB152" i="1"/>
  <c r="AF152" i="1"/>
  <c r="AG152" i="1"/>
  <c r="AI152" i="1"/>
  <c r="AJ152" i="1"/>
  <c r="AL152" i="1"/>
  <c r="AM152" i="1"/>
  <c r="AQ152" i="1"/>
  <c r="AS152" i="1"/>
  <c r="A153" i="1"/>
  <c r="B153" i="1"/>
  <c r="C153" i="1"/>
  <c r="J153" i="1"/>
  <c r="K153" i="1"/>
  <c r="M153" i="1"/>
  <c r="AB153" i="1"/>
  <c r="AF153" i="1"/>
  <c r="AG153" i="1"/>
  <c r="AI153" i="1"/>
  <c r="AJ153" i="1"/>
  <c r="AL153" i="1"/>
  <c r="AM153" i="1"/>
  <c r="AQ153" i="1"/>
  <c r="AS153" i="1"/>
  <c r="A154" i="1"/>
  <c r="B154" i="1"/>
  <c r="C154" i="1"/>
  <c r="J154" i="1"/>
  <c r="K154" i="1"/>
  <c r="M154" i="1"/>
  <c r="AB154" i="1"/>
  <c r="AF154" i="1"/>
  <c r="AG154" i="1"/>
  <c r="AI154" i="1"/>
  <c r="AJ154" i="1"/>
  <c r="AL154" i="1"/>
  <c r="AM154" i="1"/>
  <c r="AQ154" i="1"/>
  <c r="AS154" i="1"/>
  <c r="A155" i="1"/>
  <c r="B155" i="1"/>
  <c r="C155" i="1"/>
  <c r="J155" i="1"/>
  <c r="K155" i="1"/>
  <c r="M155" i="1"/>
  <c r="AB155" i="1"/>
  <c r="AF155" i="1"/>
  <c r="AG155" i="1"/>
  <c r="AI155" i="1"/>
  <c r="AJ155" i="1"/>
  <c r="AL155" i="1"/>
  <c r="AM155" i="1"/>
  <c r="AQ155" i="1"/>
  <c r="AS155" i="1"/>
  <c r="A156" i="1"/>
  <c r="B156" i="1"/>
  <c r="C156" i="1"/>
  <c r="J156" i="1"/>
  <c r="K156" i="1"/>
  <c r="M156" i="1"/>
  <c r="AB156" i="1"/>
  <c r="AF156" i="1"/>
  <c r="AG156" i="1"/>
  <c r="AI156" i="1"/>
  <c r="AJ156" i="1"/>
  <c r="AL156" i="1"/>
  <c r="AM156" i="1"/>
  <c r="AQ156" i="1"/>
  <c r="AS156" i="1"/>
  <c r="A157" i="1"/>
  <c r="B157" i="1"/>
  <c r="C157" i="1"/>
  <c r="J157" i="1"/>
  <c r="K157" i="1"/>
  <c r="M157" i="1"/>
  <c r="AB157" i="1"/>
  <c r="AF157" i="1"/>
  <c r="AG157" i="1"/>
  <c r="AI157" i="1"/>
  <c r="AJ157" i="1"/>
  <c r="AL157" i="1"/>
  <c r="AM157" i="1"/>
  <c r="AQ157" i="1"/>
  <c r="AS157" i="1"/>
  <c r="A158" i="1"/>
  <c r="B158" i="1"/>
  <c r="C158" i="1"/>
  <c r="J158" i="1"/>
  <c r="K158" i="1"/>
  <c r="M158" i="1"/>
  <c r="AB158" i="1"/>
  <c r="AF158" i="1"/>
  <c r="AG158" i="1"/>
  <c r="AI158" i="1"/>
  <c r="AJ158" i="1"/>
  <c r="AL158" i="1"/>
  <c r="AM158" i="1"/>
  <c r="AQ158" i="1"/>
  <c r="AS158" i="1"/>
  <c r="A159" i="1"/>
  <c r="B159" i="1"/>
  <c r="C159" i="1"/>
  <c r="J159" i="1"/>
  <c r="K159" i="1"/>
  <c r="M159" i="1"/>
  <c r="AB159" i="1"/>
  <c r="AF159" i="1"/>
  <c r="AG159" i="1"/>
  <c r="AI159" i="1"/>
  <c r="AJ159" i="1"/>
  <c r="AL159" i="1"/>
  <c r="AM159" i="1"/>
  <c r="AQ159" i="1"/>
  <c r="AS159" i="1"/>
  <c r="A160" i="1"/>
  <c r="B160" i="1"/>
  <c r="C160" i="1"/>
  <c r="J160" i="1"/>
  <c r="K160" i="1"/>
  <c r="M160" i="1"/>
  <c r="AB160" i="1"/>
  <c r="AF160" i="1"/>
  <c r="AG160" i="1"/>
  <c r="AI160" i="1"/>
  <c r="AJ160" i="1"/>
  <c r="AL160" i="1"/>
  <c r="AM160" i="1"/>
  <c r="AQ160" i="1"/>
  <c r="AS160" i="1"/>
  <c r="A161" i="1"/>
  <c r="B161" i="1"/>
  <c r="C161" i="1"/>
  <c r="J161" i="1"/>
  <c r="K161" i="1"/>
  <c r="M161" i="1"/>
  <c r="AB161" i="1"/>
  <c r="AF161" i="1"/>
  <c r="AG161" i="1"/>
  <c r="AI161" i="1"/>
  <c r="AJ161" i="1"/>
  <c r="AL161" i="1"/>
  <c r="AM161" i="1"/>
  <c r="AQ161" i="1"/>
  <c r="AS161" i="1"/>
  <c r="A162" i="1"/>
  <c r="B162" i="1"/>
  <c r="C162" i="1"/>
  <c r="J162" i="1"/>
  <c r="K162" i="1"/>
  <c r="M162" i="1"/>
  <c r="AB162" i="1"/>
  <c r="AF162" i="1"/>
  <c r="AG162" i="1"/>
  <c r="AI162" i="1"/>
  <c r="AJ162" i="1"/>
  <c r="AL162" i="1"/>
  <c r="AM162" i="1"/>
  <c r="AQ162" i="1"/>
  <c r="AS162" i="1"/>
  <c r="A163" i="1"/>
  <c r="B163" i="1"/>
  <c r="C163" i="1"/>
  <c r="J163" i="1"/>
  <c r="K163" i="1"/>
  <c r="M163" i="1"/>
  <c r="AB163" i="1"/>
  <c r="AF163" i="1"/>
  <c r="AG163" i="1"/>
  <c r="AI163" i="1"/>
  <c r="AJ163" i="1"/>
  <c r="AL163" i="1"/>
  <c r="AM163" i="1"/>
  <c r="AQ163" i="1"/>
  <c r="AS163" i="1"/>
  <c r="A164" i="1"/>
  <c r="B164" i="1"/>
  <c r="C164" i="1"/>
  <c r="J164" i="1"/>
  <c r="K164" i="1"/>
  <c r="M164" i="1"/>
  <c r="AB164" i="1"/>
  <c r="AF164" i="1"/>
  <c r="AG164" i="1"/>
  <c r="AI164" i="1"/>
  <c r="AJ164" i="1"/>
  <c r="AL164" i="1"/>
  <c r="AM164" i="1"/>
  <c r="AQ164" i="1"/>
  <c r="AS164" i="1"/>
  <c r="A165" i="1"/>
  <c r="B165" i="1"/>
  <c r="C165" i="1"/>
  <c r="J165" i="1"/>
  <c r="K165" i="1"/>
  <c r="M165" i="1"/>
  <c r="AB165" i="1"/>
  <c r="AF165" i="1"/>
  <c r="AG165" i="1"/>
  <c r="AI165" i="1"/>
  <c r="AJ165" i="1"/>
  <c r="AL165" i="1"/>
  <c r="AM165" i="1"/>
  <c r="AQ165" i="1"/>
  <c r="AS165" i="1"/>
  <c r="A166" i="1"/>
  <c r="B166" i="1"/>
  <c r="C166" i="1"/>
  <c r="J166" i="1"/>
  <c r="K166" i="1"/>
  <c r="M166" i="1"/>
  <c r="AB166" i="1"/>
  <c r="AF166" i="1"/>
  <c r="AG166" i="1"/>
  <c r="AI166" i="1"/>
  <c r="AJ166" i="1"/>
  <c r="AL166" i="1"/>
  <c r="AM166" i="1"/>
  <c r="AQ166" i="1"/>
  <c r="AS166" i="1"/>
  <c r="A167" i="1"/>
  <c r="B167" i="1"/>
  <c r="C167" i="1"/>
  <c r="J167" i="1"/>
  <c r="K167" i="1"/>
  <c r="M167" i="1"/>
  <c r="AB167" i="1"/>
  <c r="AF167" i="1"/>
  <c r="AG167" i="1"/>
  <c r="AI167" i="1"/>
  <c r="AJ167" i="1"/>
  <c r="AL167" i="1"/>
  <c r="AM167" i="1"/>
  <c r="AQ167" i="1"/>
  <c r="AS167" i="1"/>
  <c r="A168" i="1"/>
  <c r="B168" i="1"/>
  <c r="C168" i="1"/>
  <c r="J168" i="1"/>
  <c r="K168" i="1"/>
  <c r="M168" i="1"/>
  <c r="AB168" i="1"/>
  <c r="AF168" i="1"/>
  <c r="AG168" i="1"/>
  <c r="AI168" i="1"/>
  <c r="AJ168" i="1"/>
  <c r="AL168" i="1"/>
  <c r="AM168" i="1"/>
  <c r="AQ168" i="1"/>
  <c r="AS168" i="1"/>
  <c r="A169" i="1"/>
  <c r="B169" i="1"/>
  <c r="C169" i="1"/>
  <c r="J169" i="1"/>
  <c r="K169" i="1"/>
  <c r="M169" i="1"/>
  <c r="AB169" i="1"/>
  <c r="AF169" i="1"/>
  <c r="AG169" i="1"/>
  <c r="AI169" i="1"/>
  <c r="AJ169" i="1"/>
  <c r="AL169" i="1"/>
  <c r="AM169" i="1"/>
  <c r="AQ169" i="1"/>
  <c r="AS169" i="1"/>
  <c r="A170" i="1"/>
  <c r="B170" i="1"/>
  <c r="C170" i="1"/>
  <c r="J170" i="1"/>
  <c r="K170" i="1"/>
  <c r="M170" i="1"/>
  <c r="AB170" i="1"/>
  <c r="AF170" i="1"/>
  <c r="AG170" i="1"/>
  <c r="AI170" i="1"/>
  <c r="AJ170" i="1"/>
  <c r="AL170" i="1"/>
  <c r="AM170" i="1"/>
  <c r="AQ170" i="1"/>
  <c r="AS170" i="1"/>
  <c r="A171" i="1"/>
  <c r="B171" i="1"/>
  <c r="C171" i="1"/>
  <c r="J171" i="1"/>
  <c r="K171" i="1"/>
  <c r="M171" i="1"/>
  <c r="AB171" i="1"/>
  <c r="AF171" i="1"/>
  <c r="AG171" i="1"/>
  <c r="AI171" i="1"/>
  <c r="AJ171" i="1"/>
  <c r="AL171" i="1"/>
  <c r="AM171" i="1"/>
  <c r="AQ171" i="1"/>
  <c r="AS171" i="1"/>
  <c r="A172" i="1"/>
  <c r="B172" i="1"/>
  <c r="C172" i="1"/>
  <c r="J172" i="1"/>
  <c r="K172" i="1"/>
  <c r="M172" i="1"/>
  <c r="AB172" i="1"/>
  <c r="AF172" i="1"/>
  <c r="AG172" i="1"/>
  <c r="AI172" i="1"/>
  <c r="AJ172" i="1"/>
  <c r="AL172" i="1"/>
  <c r="AM172" i="1"/>
  <c r="AQ172" i="1"/>
  <c r="AS172" i="1"/>
  <c r="A173" i="1"/>
  <c r="B173" i="1"/>
  <c r="C173" i="1"/>
  <c r="J173" i="1"/>
  <c r="K173" i="1"/>
  <c r="M173" i="1"/>
  <c r="AB173" i="1"/>
  <c r="AF173" i="1"/>
  <c r="AG173" i="1"/>
  <c r="AI173" i="1"/>
  <c r="AJ173" i="1"/>
  <c r="AL173" i="1"/>
  <c r="AM173" i="1"/>
  <c r="AQ173" i="1"/>
  <c r="AS173" i="1"/>
  <c r="A174" i="1"/>
  <c r="B174" i="1"/>
  <c r="C174" i="1"/>
  <c r="J174" i="1"/>
  <c r="K174" i="1"/>
  <c r="M174" i="1"/>
  <c r="AB174" i="1"/>
  <c r="AF174" i="1"/>
  <c r="AG174" i="1"/>
  <c r="AI174" i="1"/>
  <c r="AJ174" i="1"/>
  <c r="AL174" i="1"/>
  <c r="AM174" i="1"/>
  <c r="AQ174" i="1"/>
  <c r="AS174" i="1"/>
  <c r="A175" i="1"/>
  <c r="B175" i="1"/>
  <c r="C175" i="1"/>
  <c r="J175" i="1"/>
  <c r="K175" i="1"/>
  <c r="M175" i="1"/>
  <c r="AB175" i="1"/>
  <c r="AF175" i="1"/>
  <c r="AG175" i="1"/>
  <c r="AI175" i="1"/>
  <c r="AJ175" i="1"/>
  <c r="AL175" i="1"/>
  <c r="AM175" i="1"/>
  <c r="AQ175" i="1"/>
  <c r="AS175" i="1"/>
  <c r="A176" i="1"/>
  <c r="B176" i="1"/>
  <c r="C176" i="1"/>
  <c r="J176" i="1"/>
  <c r="K176" i="1"/>
  <c r="M176" i="1"/>
  <c r="AB176" i="1"/>
  <c r="AF176" i="1"/>
  <c r="AG176" i="1"/>
  <c r="AI176" i="1"/>
  <c r="AJ176" i="1"/>
  <c r="AL176" i="1"/>
  <c r="AM176" i="1"/>
  <c r="AQ176" i="1"/>
  <c r="AS176" i="1"/>
  <c r="A177" i="1"/>
  <c r="B177" i="1"/>
  <c r="C177" i="1"/>
  <c r="J177" i="1"/>
  <c r="K177" i="1"/>
  <c r="M177" i="1"/>
  <c r="AB177" i="1"/>
  <c r="AF177" i="1"/>
  <c r="AG177" i="1"/>
  <c r="AI177" i="1"/>
  <c r="AJ177" i="1"/>
  <c r="AL177" i="1"/>
  <c r="AM177" i="1"/>
  <c r="AQ177" i="1"/>
  <c r="AS177" i="1"/>
  <c r="A178" i="1"/>
  <c r="B178" i="1"/>
  <c r="C178" i="1"/>
  <c r="J178" i="1"/>
  <c r="K178" i="1"/>
  <c r="M178" i="1"/>
  <c r="AB178" i="1"/>
  <c r="AF178" i="1"/>
  <c r="AG178" i="1"/>
  <c r="AI178" i="1"/>
  <c r="AJ178" i="1"/>
  <c r="AL178" i="1"/>
  <c r="AM178" i="1"/>
  <c r="AQ178" i="1"/>
  <c r="AS178" i="1"/>
  <c r="A179" i="1"/>
  <c r="B179" i="1"/>
  <c r="C179" i="1"/>
  <c r="J179" i="1"/>
  <c r="K179" i="1"/>
  <c r="M179" i="1"/>
  <c r="AB179" i="1"/>
  <c r="AF179" i="1"/>
  <c r="AG179" i="1"/>
  <c r="AI179" i="1"/>
  <c r="AJ179" i="1"/>
  <c r="AL179" i="1"/>
  <c r="AM179" i="1"/>
  <c r="AQ179" i="1"/>
  <c r="AS179" i="1"/>
  <c r="A180" i="1"/>
  <c r="B180" i="1"/>
  <c r="C180" i="1"/>
  <c r="J180" i="1"/>
  <c r="K180" i="1"/>
  <c r="M180" i="1"/>
  <c r="AB180" i="1"/>
  <c r="AF180" i="1"/>
  <c r="AG180" i="1"/>
  <c r="AI180" i="1"/>
  <c r="AJ180" i="1"/>
  <c r="AL180" i="1"/>
  <c r="AM180" i="1"/>
  <c r="AQ180" i="1"/>
  <c r="AS180" i="1"/>
  <c r="A181" i="1"/>
  <c r="B181" i="1"/>
  <c r="C181" i="1"/>
  <c r="J181" i="1"/>
  <c r="K181" i="1"/>
  <c r="M181" i="1"/>
  <c r="AB181" i="1"/>
  <c r="AF181" i="1"/>
  <c r="AG181" i="1"/>
  <c r="AI181" i="1"/>
  <c r="AJ181" i="1"/>
  <c r="AL181" i="1"/>
  <c r="AM181" i="1"/>
  <c r="AQ181" i="1"/>
  <c r="AS181" i="1"/>
  <c r="A182" i="1"/>
  <c r="B182" i="1"/>
  <c r="C182" i="1"/>
  <c r="J182" i="1"/>
  <c r="K182" i="1"/>
  <c r="M182" i="1"/>
  <c r="AB182" i="1"/>
  <c r="AF182" i="1"/>
  <c r="AG182" i="1"/>
  <c r="AI182" i="1"/>
  <c r="AJ182" i="1"/>
  <c r="AL182" i="1"/>
  <c r="AM182" i="1"/>
  <c r="AQ182" i="1"/>
  <c r="AS182" i="1"/>
  <c r="A183" i="1"/>
  <c r="B183" i="1"/>
  <c r="C183" i="1"/>
  <c r="J183" i="1"/>
  <c r="K183" i="1"/>
  <c r="M183" i="1"/>
  <c r="AB183" i="1"/>
  <c r="AF183" i="1"/>
  <c r="AG183" i="1"/>
  <c r="AI183" i="1"/>
  <c r="AJ183" i="1"/>
  <c r="AL183" i="1"/>
  <c r="AM183" i="1"/>
  <c r="AQ183" i="1"/>
  <c r="AS183" i="1"/>
  <c r="A184" i="1"/>
  <c r="B184" i="1"/>
  <c r="C184" i="1"/>
  <c r="J184" i="1"/>
  <c r="K184" i="1"/>
  <c r="M184" i="1"/>
  <c r="AB184" i="1"/>
  <c r="AF184" i="1"/>
  <c r="AG184" i="1"/>
  <c r="AI184" i="1"/>
  <c r="AJ184" i="1"/>
  <c r="AL184" i="1"/>
  <c r="AM184" i="1"/>
  <c r="AQ184" i="1"/>
  <c r="AS184" i="1"/>
  <c r="A185" i="1"/>
  <c r="B185" i="1"/>
  <c r="C185" i="1"/>
  <c r="J185" i="1"/>
  <c r="K185" i="1"/>
  <c r="M185" i="1"/>
  <c r="AB185" i="1"/>
  <c r="AF185" i="1"/>
  <c r="AG185" i="1"/>
  <c r="AI185" i="1"/>
  <c r="AJ185" i="1"/>
  <c r="AL185" i="1"/>
  <c r="AM185" i="1"/>
  <c r="AQ185" i="1"/>
  <c r="AS185" i="1"/>
  <c r="A186" i="1"/>
  <c r="B186" i="1"/>
  <c r="C186" i="1"/>
  <c r="J186" i="1"/>
  <c r="K186" i="1"/>
  <c r="M186" i="1"/>
  <c r="AB186" i="1"/>
  <c r="AF186" i="1"/>
  <c r="AG186" i="1"/>
  <c r="AI186" i="1"/>
  <c r="AJ186" i="1"/>
  <c r="AL186" i="1"/>
  <c r="AM186" i="1"/>
  <c r="AQ186" i="1"/>
  <c r="AS186" i="1"/>
  <c r="A187" i="1"/>
  <c r="B187" i="1"/>
  <c r="C187" i="1"/>
  <c r="J187" i="1"/>
  <c r="K187" i="1"/>
  <c r="M187" i="1"/>
  <c r="AB187" i="1"/>
  <c r="AF187" i="1"/>
  <c r="AG187" i="1"/>
  <c r="AI187" i="1"/>
  <c r="AJ187" i="1"/>
  <c r="AL187" i="1"/>
  <c r="AM187" i="1"/>
  <c r="AQ187" i="1"/>
  <c r="AS187" i="1"/>
  <c r="A188" i="1"/>
  <c r="B188" i="1"/>
  <c r="C188" i="1"/>
  <c r="J188" i="1"/>
  <c r="K188" i="1"/>
  <c r="M188" i="1"/>
  <c r="AB188" i="1"/>
  <c r="AF188" i="1"/>
  <c r="AG188" i="1"/>
  <c r="AI188" i="1"/>
  <c r="AJ188" i="1"/>
  <c r="AL188" i="1"/>
  <c r="AM188" i="1"/>
  <c r="AQ188" i="1"/>
  <c r="AS188" i="1"/>
  <c r="A189" i="1"/>
  <c r="B189" i="1"/>
  <c r="C189" i="1"/>
  <c r="J189" i="1"/>
  <c r="K189" i="1"/>
  <c r="M189" i="1"/>
  <c r="AB189" i="1"/>
  <c r="AF189" i="1"/>
  <c r="AG189" i="1"/>
  <c r="AI189" i="1"/>
  <c r="AJ189" i="1"/>
  <c r="AL189" i="1"/>
  <c r="AM189" i="1"/>
  <c r="AQ189" i="1"/>
  <c r="AS189" i="1"/>
  <c r="A190" i="1"/>
  <c r="B190" i="1"/>
  <c r="C190" i="1"/>
  <c r="J190" i="1"/>
  <c r="K190" i="1"/>
  <c r="M190" i="1"/>
  <c r="AB190" i="1"/>
  <c r="AF190" i="1"/>
  <c r="AG190" i="1"/>
  <c r="AI190" i="1"/>
  <c r="AJ190" i="1"/>
  <c r="AL190" i="1"/>
  <c r="AM190" i="1"/>
  <c r="AQ190" i="1"/>
  <c r="AS190" i="1"/>
  <c r="A191" i="1"/>
  <c r="B191" i="1"/>
  <c r="C191" i="1"/>
  <c r="J191" i="1"/>
  <c r="K191" i="1"/>
  <c r="M191" i="1"/>
  <c r="AB191" i="1"/>
  <c r="AF191" i="1"/>
  <c r="AG191" i="1"/>
  <c r="AI191" i="1"/>
  <c r="AJ191" i="1"/>
  <c r="AL191" i="1"/>
  <c r="AM191" i="1"/>
  <c r="AQ191" i="1"/>
  <c r="AS191" i="1"/>
  <c r="A192" i="1"/>
  <c r="B192" i="1"/>
  <c r="C192" i="1"/>
  <c r="J192" i="1"/>
  <c r="K192" i="1"/>
  <c r="M192" i="1"/>
  <c r="AB192" i="1"/>
  <c r="AF192" i="1"/>
  <c r="AG192" i="1"/>
  <c r="AI192" i="1"/>
  <c r="AJ192" i="1"/>
  <c r="AL192" i="1"/>
  <c r="AM192" i="1"/>
  <c r="AQ192" i="1"/>
  <c r="AS192" i="1"/>
  <c r="A193" i="1"/>
  <c r="B193" i="1"/>
  <c r="C193" i="1"/>
  <c r="J193" i="1"/>
  <c r="K193" i="1"/>
  <c r="M193" i="1"/>
  <c r="AB193" i="1"/>
  <c r="AF193" i="1"/>
  <c r="AG193" i="1"/>
  <c r="AI193" i="1"/>
  <c r="AJ193" i="1"/>
  <c r="AL193" i="1"/>
  <c r="AM193" i="1"/>
  <c r="AQ193" i="1"/>
  <c r="AS193" i="1"/>
  <c r="A194" i="1"/>
  <c r="B194" i="1"/>
  <c r="C194" i="1"/>
  <c r="J194" i="1"/>
  <c r="K194" i="1"/>
  <c r="M194" i="1"/>
  <c r="AB194" i="1"/>
  <c r="AF194" i="1"/>
  <c r="AG194" i="1"/>
  <c r="AI194" i="1"/>
  <c r="AJ194" i="1"/>
  <c r="AL194" i="1"/>
  <c r="AM194" i="1"/>
  <c r="AQ194" i="1"/>
  <c r="AS194" i="1"/>
  <c r="A195" i="1"/>
  <c r="B195" i="1"/>
  <c r="C195" i="1"/>
  <c r="J195" i="1"/>
  <c r="K195" i="1"/>
  <c r="M195" i="1"/>
  <c r="AB195" i="1"/>
  <c r="AF195" i="1"/>
  <c r="AG195" i="1"/>
  <c r="AI195" i="1"/>
  <c r="AJ195" i="1"/>
  <c r="AL195" i="1"/>
  <c r="AM195" i="1"/>
  <c r="AQ195" i="1"/>
  <c r="AS195" i="1"/>
  <c r="A196" i="1"/>
  <c r="B196" i="1"/>
  <c r="C196" i="1"/>
  <c r="J196" i="1"/>
  <c r="K196" i="1"/>
  <c r="M196" i="1"/>
  <c r="AB196" i="1"/>
  <c r="AF196" i="1"/>
  <c r="AG196" i="1"/>
  <c r="AI196" i="1"/>
  <c r="AJ196" i="1"/>
  <c r="AL196" i="1"/>
  <c r="AM196" i="1"/>
  <c r="AQ196" i="1"/>
  <c r="AS196" i="1"/>
  <c r="A197" i="1"/>
  <c r="B197" i="1"/>
  <c r="C197" i="1"/>
  <c r="J197" i="1"/>
  <c r="K197" i="1"/>
  <c r="M197" i="1"/>
  <c r="AB197" i="1"/>
  <c r="AF197" i="1"/>
  <c r="AG197" i="1"/>
  <c r="AI197" i="1"/>
  <c r="AJ197" i="1"/>
  <c r="AL197" i="1"/>
  <c r="AM197" i="1"/>
  <c r="AQ197" i="1"/>
  <c r="AS197" i="1"/>
  <c r="A198" i="1"/>
  <c r="B198" i="1"/>
  <c r="C198" i="1"/>
  <c r="J198" i="1"/>
  <c r="K198" i="1"/>
  <c r="M198" i="1"/>
  <c r="AB198" i="1"/>
  <c r="AF198" i="1"/>
  <c r="AG198" i="1"/>
  <c r="AI198" i="1"/>
  <c r="AJ198" i="1"/>
  <c r="AL198" i="1"/>
  <c r="AM198" i="1"/>
  <c r="AQ198" i="1"/>
  <c r="AS198" i="1"/>
  <c r="A199" i="1"/>
  <c r="B199" i="1"/>
  <c r="C199" i="1"/>
  <c r="J199" i="1"/>
  <c r="K199" i="1"/>
  <c r="M199" i="1"/>
  <c r="AB199" i="1"/>
  <c r="AF199" i="1"/>
  <c r="AG199" i="1"/>
  <c r="AI199" i="1"/>
  <c r="AJ199" i="1"/>
  <c r="AL199" i="1"/>
  <c r="AM199" i="1"/>
  <c r="AQ199" i="1"/>
  <c r="AS199" i="1"/>
  <c r="A200" i="1"/>
  <c r="B200" i="1"/>
  <c r="C200" i="1"/>
  <c r="J200" i="1"/>
  <c r="K200" i="1"/>
  <c r="M200" i="1"/>
  <c r="AB200" i="1"/>
  <c r="AF200" i="1"/>
  <c r="AG200" i="1"/>
  <c r="AI200" i="1"/>
  <c r="AJ200" i="1"/>
  <c r="AL200" i="1"/>
  <c r="AM200" i="1"/>
  <c r="AQ200" i="1"/>
  <c r="AS200" i="1"/>
  <c r="A201" i="1"/>
  <c r="B201" i="1"/>
  <c r="C201" i="1"/>
  <c r="J201" i="1"/>
  <c r="K201" i="1"/>
  <c r="M201" i="1"/>
  <c r="AB201" i="1"/>
  <c r="AF201" i="1"/>
  <c r="AG201" i="1"/>
  <c r="AI201" i="1"/>
  <c r="AJ201" i="1"/>
  <c r="AL201" i="1"/>
  <c r="AM201" i="1"/>
  <c r="AQ201" i="1"/>
  <c r="AS201" i="1"/>
  <c r="A202" i="1"/>
  <c r="B202" i="1"/>
  <c r="C202" i="1"/>
  <c r="J202" i="1"/>
  <c r="K202" i="1"/>
  <c r="M202" i="1"/>
  <c r="AB202" i="1"/>
  <c r="AF202" i="1"/>
  <c r="AG202" i="1"/>
  <c r="AI202" i="1"/>
  <c r="AJ202" i="1"/>
  <c r="AL202" i="1"/>
  <c r="AM202" i="1"/>
  <c r="AQ202" i="1"/>
  <c r="AS202" i="1"/>
  <c r="A203" i="1"/>
  <c r="B203" i="1"/>
  <c r="C203" i="1"/>
  <c r="J203" i="1"/>
  <c r="K203" i="1"/>
  <c r="M203" i="1"/>
  <c r="AB203" i="1"/>
  <c r="AF203" i="1"/>
  <c r="AG203" i="1"/>
  <c r="AI203" i="1"/>
  <c r="AJ203" i="1"/>
  <c r="AL203" i="1"/>
  <c r="AM203" i="1"/>
  <c r="AQ203" i="1"/>
  <c r="AS203" i="1"/>
  <c r="A204" i="1"/>
  <c r="B204" i="1"/>
  <c r="C204" i="1"/>
  <c r="J204" i="1"/>
  <c r="K204" i="1"/>
  <c r="M204" i="1"/>
  <c r="AB204" i="1"/>
  <c r="AF204" i="1"/>
  <c r="AG204" i="1"/>
  <c r="AI204" i="1"/>
  <c r="AJ204" i="1"/>
  <c r="AL204" i="1"/>
  <c r="AM204" i="1"/>
  <c r="AQ204" i="1"/>
  <c r="AS204" i="1"/>
  <c r="A205" i="1"/>
  <c r="B205" i="1"/>
  <c r="C205" i="1"/>
  <c r="J205" i="1"/>
  <c r="K205" i="1"/>
  <c r="M205" i="1"/>
  <c r="AB205" i="1"/>
  <c r="AF205" i="1"/>
  <c r="AG205" i="1"/>
  <c r="AI205" i="1"/>
  <c r="AJ205" i="1"/>
  <c r="AL205" i="1"/>
  <c r="AM205" i="1"/>
  <c r="AQ205" i="1"/>
  <c r="AS205" i="1"/>
  <c r="A206" i="1"/>
  <c r="B206" i="1"/>
  <c r="C206" i="1"/>
  <c r="J206" i="1"/>
  <c r="K206" i="1"/>
  <c r="M206" i="1"/>
  <c r="AB206" i="1"/>
  <c r="AF206" i="1"/>
  <c r="AG206" i="1"/>
  <c r="AI206" i="1"/>
  <c r="AJ206" i="1"/>
  <c r="AL206" i="1"/>
  <c r="AM206" i="1"/>
  <c r="AQ206" i="1"/>
  <c r="AS206" i="1"/>
  <c r="A207" i="1"/>
  <c r="B207" i="1"/>
  <c r="C207" i="1"/>
  <c r="J207" i="1"/>
  <c r="K207" i="1"/>
  <c r="M207" i="1"/>
  <c r="AB207" i="1"/>
  <c r="AF207" i="1"/>
  <c r="AG207" i="1"/>
  <c r="AI207" i="1"/>
  <c r="AJ207" i="1"/>
  <c r="AL207" i="1"/>
  <c r="AM207" i="1"/>
  <c r="AQ207" i="1"/>
  <c r="AS207" i="1"/>
  <c r="A208" i="1"/>
  <c r="B208" i="1"/>
  <c r="C208" i="1"/>
  <c r="J208" i="1"/>
  <c r="K208" i="1"/>
  <c r="M208" i="1"/>
  <c r="AB208" i="1"/>
  <c r="AF208" i="1"/>
  <c r="AG208" i="1"/>
  <c r="AI208" i="1"/>
  <c r="AJ208" i="1"/>
  <c r="AL208" i="1"/>
  <c r="AM208" i="1"/>
  <c r="AQ208" i="1"/>
  <c r="AS208" i="1"/>
  <c r="A209" i="1"/>
  <c r="B209" i="1"/>
  <c r="C209" i="1"/>
  <c r="J209" i="1"/>
  <c r="K209" i="1"/>
  <c r="M209" i="1"/>
  <c r="AB209" i="1"/>
  <c r="AF209" i="1"/>
  <c r="AG209" i="1"/>
  <c r="AI209" i="1"/>
  <c r="AJ209" i="1"/>
  <c r="AL209" i="1"/>
  <c r="AM209" i="1"/>
  <c r="AQ209" i="1"/>
  <c r="AS209" i="1"/>
  <c r="A210" i="1"/>
  <c r="B210" i="1"/>
  <c r="C210" i="1"/>
  <c r="J210" i="1"/>
  <c r="K210" i="1"/>
  <c r="M210" i="1"/>
  <c r="AB210" i="1"/>
  <c r="AF210" i="1"/>
  <c r="AG210" i="1"/>
  <c r="AI210" i="1"/>
  <c r="AJ210" i="1"/>
  <c r="AL210" i="1"/>
  <c r="AM210" i="1"/>
  <c r="AQ210" i="1"/>
  <c r="AS210" i="1"/>
  <c r="A211" i="1"/>
  <c r="B211" i="1"/>
  <c r="C211" i="1"/>
  <c r="J211" i="1"/>
  <c r="K211" i="1"/>
  <c r="M211" i="1"/>
  <c r="AB211" i="1"/>
  <c r="AF211" i="1"/>
  <c r="AG211" i="1"/>
  <c r="AI211" i="1"/>
  <c r="AJ211" i="1"/>
  <c r="AL211" i="1"/>
  <c r="AM211" i="1"/>
  <c r="AQ211" i="1"/>
  <c r="AS211" i="1"/>
  <c r="A212" i="1"/>
  <c r="B212" i="1"/>
  <c r="C212" i="1"/>
  <c r="J212" i="1"/>
  <c r="K212" i="1"/>
  <c r="M212" i="1"/>
  <c r="AB212" i="1"/>
  <c r="AF212" i="1"/>
  <c r="AG212" i="1"/>
  <c r="AI212" i="1"/>
  <c r="AJ212" i="1"/>
  <c r="AL212" i="1"/>
  <c r="AM212" i="1"/>
  <c r="AQ212" i="1"/>
  <c r="AS212" i="1"/>
  <c r="A213" i="1"/>
  <c r="B213" i="1"/>
  <c r="C213" i="1"/>
  <c r="J213" i="1"/>
  <c r="K213" i="1"/>
  <c r="M213" i="1"/>
  <c r="AB213" i="1"/>
  <c r="AF213" i="1"/>
  <c r="AG213" i="1"/>
  <c r="AI213" i="1"/>
  <c r="AJ213" i="1"/>
  <c r="AL213" i="1"/>
  <c r="AM213" i="1"/>
  <c r="AQ213" i="1"/>
  <c r="AS213" i="1"/>
  <c r="A214" i="1"/>
  <c r="B214" i="1"/>
  <c r="C214" i="1"/>
  <c r="J214" i="1"/>
  <c r="K214" i="1"/>
  <c r="M214" i="1"/>
  <c r="AB214" i="1"/>
  <c r="AF214" i="1"/>
  <c r="AG214" i="1"/>
  <c r="AI214" i="1"/>
  <c r="AJ214" i="1"/>
  <c r="AL214" i="1"/>
  <c r="AM214" i="1"/>
  <c r="AQ214" i="1"/>
  <c r="AS214" i="1"/>
  <c r="A215" i="1"/>
  <c r="B215" i="1"/>
  <c r="C215" i="1"/>
  <c r="J215" i="1"/>
  <c r="K215" i="1"/>
  <c r="M215" i="1"/>
  <c r="AB215" i="1"/>
  <c r="AF215" i="1"/>
  <c r="AG215" i="1"/>
  <c r="AI215" i="1"/>
  <c r="AJ215" i="1"/>
  <c r="AL215" i="1"/>
  <c r="AM215" i="1"/>
  <c r="AQ215" i="1"/>
  <c r="AS215" i="1"/>
  <c r="A216" i="1"/>
  <c r="B216" i="1"/>
  <c r="C216" i="1"/>
  <c r="J216" i="1"/>
  <c r="K216" i="1"/>
  <c r="M216" i="1"/>
  <c r="AB216" i="1"/>
  <c r="AF216" i="1"/>
  <c r="AG216" i="1"/>
  <c r="AI216" i="1"/>
  <c r="AJ216" i="1"/>
  <c r="AL216" i="1"/>
  <c r="AM216" i="1"/>
  <c r="AQ216" i="1"/>
  <c r="AS216" i="1"/>
  <c r="A217" i="1"/>
  <c r="B217" i="1"/>
  <c r="C217" i="1"/>
  <c r="J217" i="1"/>
  <c r="K217" i="1"/>
  <c r="M217" i="1"/>
  <c r="AB217" i="1"/>
  <c r="AF217" i="1"/>
  <c r="AG217" i="1"/>
  <c r="AI217" i="1"/>
  <c r="AJ217" i="1"/>
  <c r="AL217" i="1"/>
  <c r="AM217" i="1"/>
  <c r="AQ217" i="1"/>
  <c r="AS217" i="1"/>
  <c r="A218" i="1"/>
  <c r="B218" i="1"/>
  <c r="C218" i="1"/>
  <c r="J218" i="1"/>
  <c r="K218" i="1"/>
  <c r="M218" i="1"/>
  <c r="AB218" i="1"/>
  <c r="AF218" i="1"/>
  <c r="AG218" i="1"/>
  <c r="AI218" i="1"/>
  <c r="AJ218" i="1"/>
  <c r="AL218" i="1"/>
  <c r="AM218" i="1"/>
  <c r="AQ218" i="1"/>
  <c r="AS218" i="1"/>
  <c r="A219" i="1"/>
  <c r="B219" i="1"/>
  <c r="C219" i="1"/>
  <c r="J219" i="1"/>
  <c r="K219" i="1"/>
  <c r="M219" i="1"/>
  <c r="AB219" i="1"/>
  <c r="AF219" i="1"/>
  <c r="AG219" i="1"/>
  <c r="AI219" i="1"/>
  <c r="AJ219" i="1"/>
  <c r="AL219" i="1"/>
  <c r="AM219" i="1"/>
  <c r="AQ219" i="1"/>
  <c r="AS219" i="1"/>
  <c r="A220" i="1"/>
  <c r="B220" i="1"/>
  <c r="C220" i="1"/>
  <c r="J220" i="1"/>
  <c r="K220" i="1"/>
  <c r="M220" i="1"/>
  <c r="AB220" i="1"/>
  <c r="AF220" i="1"/>
  <c r="AG220" i="1"/>
  <c r="AI220" i="1"/>
  <c r="AJ220" i="1"/>
  <c r="AL220" i="1"/>
  <c r="AM220" i="1"/>
  <c r="AQ220" i="1"/>
  <c r="AS220" i="1"/>
  <c r="A221" i="1"/>
  <c r="B221" i="1"/>
  <c r="C221" i="1"/>
  <c r="J221" i="1"/>
  <c r="K221" i="1"/>
  <c r="M221" i="1"/>
  <c r="AB221" i="1"/>
  <c r="AF221" i="1"/>
  <c r="AG221" i="1"/>
  <c r="AI221" i="1"/>
  <c r="AJ221" i="1"/>
  <c r="AL221" i="1"/>
  <c r="AM221" i="1"/>
  <c r="AQ221" i="1"/>
  <c r="AS221" i="1"/>
  <c r="A222" i="1"/>
  <c r="B222" i="1"/>
  <c r="C222" i="1"/>
  <c r="J222" i="1"/>
  <c r="K222" i="1"/>
  <c r="M222" i="1"/>
  <c r="AB222" i="1"/>
  <c r="AF222" i="1"/>
  <c r="AG222" i="1"/>
  <c r="AI222" i="1"/>
  <c r="AJ222" i="1"/>
  <c r="AL222" i="1"/>
  <c r="AM222" i="1"/>
  <c r="AQ222" i="1"/>
  <c r="AS222" i="1"/>
  <c r="A223" i="1"/>
  <c r="B223" i="1"/>
  <c r="C223" i="1"/>
  <c r="J223" i="1"/>
  <c r="K223" i="1"/>
  <c r="M223" i="1"/>
  <c r="AB223" i="1"/>
  <c r="AF223" i="1"/>
  <c r="AG223" i="1"/>
  <c r="AI223" i="1"/>
  <c r="AJ223" i="1"/>
  <c r="AL223" i="1"/>
  <c r="AM223" i="1"/>
  <c r="AQ223" i="1"/>
  <c r="AS223" i="1"/>
  <c r="A224" i="1"/>
  <c r="B224" i="1"/>
  <c r="C224" i="1"/>
  <c r="J224" i="1"/>
  <c r="K224" i="1"/>
  <c r="M224" i="1"/>
  <c r="AB224" i="1"/>
  <c r="AF224" i="1"/>
  <c r="AG224" i="1"/>
  <c r="AI224" i="1"/>
  <c r="AJ224" i="1"/>
  <c r="AL224" i="1"/>
  <c r="AM224" i="1"/>
  <c r="AQ224" i="1"/>
  <c r="AS224" i="1"/>
  <c r="A225" i="1"/>
  <c r="B225" i="1"/>
  <c r="C225" i="1"/>
  <c r="J225" i="1"/>
  <c r="K225" i="1"/>
  <c r="M225" i="1"/>
  <c r="AB225" i="1"/>
  <c r="AF225" i="1"/>
  <c r="AG225" i="1"/>
  <c r="AI225" i="1"/>
  <c r="AJ225" i="1"/>
  <c r="AL225" i="1"/>
  <c r="AM225" i="1"/>
  <c r="AQ225" i="1"/>
  <c r="AS225" i="1"/>
  <c r="A226" i="1"/>
  <c r="B226" i="1"/>
  <c r="C226" i="1"/>
  <c r="J226" i="1"/>
  <c r="K226" i="1"/>
  <c r="M226" i="1"/>
  <c r="AB226" i="1"/>
  <c r="AF226" i="1"/>
  <c r="AG226" i="1"/>
  <c r="AI226" i="1"/>
  <c r="AJ226" i="1"/>
  <c r="AL226" i="1"/>
  <c r="AM226" i="1"/>
  <c r="AQ226" i="1"/>
  <c r="AS226" i="1"/>
  <c r="A227" i="1"/>
  <c r="B227" i="1"/>
  <c r="C227" i="1"/>
  <c r="J227" i="1"/>
  <c r="K227" i="1"/>
  <c r="M227" i="1"/>
  <c r="AB227" i="1"/>
  <c r="AF227" i="1"/>
  <c r="AG227" i="1"/>
  <c r="AI227" i="1"/>
  <c r="AJ227" i="1"/>
  <c r="AL227" i="1"/>
  <c r="AM227" i="1"/>
  <c r="AQ227" i="1"/>
  <c r="AS227" i="1"/>
  <c r="A228" i="1"/>
  <c r="B228" i="1"/>
  <c r="C228" i="1"/>
  <c r="J228" i="1"/>
  <c r="K228" i="1"/>
  <c r="M228" i="1"/>
  <c r="AB228" i="1"/>
  <c r="AF228" i="1"/>
  <c r="AG228" i="1"/>
  <c r="AI228" i="1"/>
  <c r="AJ228" i="1"/>
  <c r="AL228" i="1"/>
  <c r="AM228" i="1"/>
  <c r="AQ228" i="1"/>
  <c r="AS228" i="1"/>
  <c r="A229" i="1"/>
  <c r="B229" i="1"/>
  <c r="C229" i="1"/>
  <c r="J229" i="1"/>
  <c r="K229" i="1"/>
  <c r="M229" i="1"/>
  <c r="AB229" i="1"/>
  <c r="AF229" i="1"/>
  <c r="AG229" i="1"/>
  <c r="AI229" i="1"/>
  <c r="AJ229" i="1"/>
  <c r="AL229" i="1"/>
  <c r="AM229" i="1"/>
  <c r="AQ229" i="1"/>
  <c r="AS229" i="1"/>
  <c r="A230" i="1"/>
  <c r="B230" i="1"/>
  <c r="C230" i="1"/>
  <c r="J230" i="1"/>
  <c r="K230" i="1"/>
  <c r="M230" i="1"/>
  <c r="AB230" i="1"/>
  <c r="AF230" i="1"/>
  <c r="AG230" i="1"/>
  <c r="AI230" i="1"/>
  <c r="AJ230" i="1"/>
  <c r="AL230" i="1"/>
  <c r="AM230" i="1"/>
  <c r="AQ230" i="1"/>
  <c r="AS230" i="1"/>
  <c r="A231" i="1"/>
  <c r="B231" i="1"/>
  <c r="C231" i="1"/>
  <c r="J231" i="1"/>
  <c r="K231" i="1"/>
  <c r="M231" i="1"/>
  <c r="AB231" i="1"/>
  <c r="AF231" i="1"/>
  <c r="AG231" i="1"/>
  <c r="AI231" i="1"/>
  <c r="AJ231" i="1"/>
  <c r="AL231" i="1"/>
  <c r="AM231" i="1"/>
  <c r="AQ231" i="1"/>
  <c r="AS231" i="1"/>
  <c r="A232" i="1"/>
  <c r="B232" i="1"/>
  <c r="C232" i="1"/>
  <c r="J232" i="1"/>
  <c r="K232" i="1"/>
  <c r="M232" i="1"/>
  <c r="AB232" i="1"/>
  <c r="AF232" i="1"/>
  <c r="AG232" i="1"/>
  <c r="AI232" i="1"/>
  <c r="AJ232" i="1"/>
  <c r="AL232" i="1"/>
  <c r="AM232" i="1"/>
  <c r="AQ232" i="1"/>
  <c r="AS232" i="1"/>
  <c r="A233" i="1"/>
  <c r="B233" i="1"/>
  <c r="C233" i="1"/>
  <c r="J233" i="1"/>
  <c r="K233" i="1"/>
  <c r="M233" i="1"/>
  <c r="AB233" i="1"/>
  <c r="AF233" i="1"/>
  <c r="AG233" i="1"/>
  <c r="AI233" i="1"/>
  <c r="AJ233" i="1"/>
  <c r="AL233" i="1"/>
  <c r="AM233" i="1"/>
  <c r="AQ233" i="1"/>
  <c r="AS233" i="1"/>
  <c r="A234" i="1"/>
  <c r="B234" i="1"/>
  <c r="C234" i="1"/>
  <c r="J234" i="1"/>
  <c r="K234" i="1"/>
  <c r="M234" i="1"/>
  <c r="AB234" i="1"/>
  <c r="AF234" i="1"/>
  <c r="AG234" i="1"/>
  <c r="AI234" i="1"/>
  <c r="AJ234" i="1"/>
  <c r="AL234" i="1"/>
  <c r="AM234" i="1"/>
  <c r="AQ234" i="1"/>
  <c r="AS234" i="1"/>
  <c r="A235" i="1"/>
  <c r="B235" i="1"/>
  <c r="C235" i="1"/>
  <c r="J235" i="1"/>
  <c r="K235" i="1"/>
  <c r="M235" i="1"/>
  <c r="AB235" i="1"/>
  <c r="AF235" i="1"/>
  <c r="AG235" i="1"/>
  <c r="AI235" i="1"/>
  <c r="AJ235" i="1"/>
  <c r="AL235" i="1"/>
  <c r="AM235" i="1"/>
  <c r="AQ235" i="1"/>
  <c r="AS235" i="1"/>
  <c r="A236" i="1"/>
  <c r="B236" i="1"/>
  <c r="C236" i="1"/>
  <c r="J236" i="1"/>
  <c r="K236" i="1"/>
  <c r="M236" i="1"/>
  <c r="AB236" i="1"/>
  <c r="AF236" i="1"/>
  <c r="AG236" i="1"/>
  <c r="AI236" i="1"/>
  <c r="AJ236" i="1"/>
  <c r="AL236" i="1"/>
  <c r="AM236" i="1"/>
  <c r="AQ236" i="1"/>
  <c r="AS236" i="1"/>
  <c r="A237" i="1"/>
  <c r="B237" i="1"/>
  <c r="C237" i="1"/>
  <c r="J237" i="1"/>
  <c r="K237" i="1"/>
  <c r="M237" i="1"/>
  <c r="AB237" i="1"/>
  <c r="AF237" i="1"/>
  <c r="AG237" i="1"/>
  <c r="AI237" i="1"/>
  <c r="AJ237" i="1"/>
  <c r="AL237" i="1"/>
  <c r="AM237" i="1"/>
  <c r="AQ237" i="1"/>
  <c r="AS237" i="1"/>
  <c r="A238" i="1"/>
  <c r="B238" i="1"/>
  <c r="C238" i="1"/>
  <c r="J238" i="1"/>
  <c r="K238" i="1"/>
  <c r="M238" i="1"/>
  <c r="AB238" i="1"/>
  <c r="AF238" i="1"/>
  <c r="AG238" i="1"/>
  <c r="AI238" i="1"/>
  <c r="AJ238" i="1"/>
  <c r="AL238" i="1"/>
  <c r="AM238" i="1"/>
  <c r="AQ238" i="1"/>
  <c r="AS238" i="1"/>
  <c r="A239" i="1"/>
  <c r="B239" i="1"/>
  <c r="C239" i="1"/>
  <c r="J239" i="1"/>
  <c r="K239" i="1"/>
  <c r="M239" i="1"/>
  <c r="AB239" i="1"/>
  <c r="AF239" i="1"/>
  <c r="AG239" i="1"/>
  <c r="AI239" i="1"/>
  <c r="AJ239" i="1"/>
  <c r="AL239" i="1"/>
  <c r="AM239" i="1"/>
  <c r="AQ239" i="1"/>
  <c r="AS239" i="1"/>
  <c r="A240" i="1"/>
  <c r="B240" i="1"/>
  <c r="C240" i="1"/>
  <c r="J240" i="1"/>
  <c r="K240" i="1"/>
  <c r="M240" i="1"/>
  <c r="AB240" i="1"/>
  <c r="AF240" i="1"/>
  <c r="AG240" i="1"/>
  <c r="AI240" i="1"/>
  <c r="AJ240" i="1"/>
  <c r="AL240" i="1"/>
  <c r="AM240" i="1"/>
  <c r="AQ240" i="1"/>
  <c r="AS240" i="1"/>
  <c r="A241" i="1"/>
  <c r="B241" i="1"/>
  <c r="C241" i="1"/>
  <c r="J241" i="1"/>
  <c r="K241" i="1"/>
  <c r="M241" i="1"/>
  <c r="AB241" i="1"/>
  <c r="AF241" i="1"/>
  <c r="AG241" i="1"/>
  <c r="AI241" i="1"/>
  <c r="AJ241" i="1"/>
  <c r="AL241" i="1"/>
  <c r="AM241" i="1"/>
  <c r="AQ241" i="1"/>
  <c r="AS241" i="1"/>
  <c r="A242" i="1"/>
  <c r="B242" i="1"/>
  <c r="C242" i="1"/>
  <c r="J242" i="1"/>
  <c r="K242" i="1"/>
  <c r="M242" i="1"/>
  <c r="AB242" i="1"/>
  <c r="AF242" i="1"/>
  <c r="AG242" i="1"/>
  <c r="AI242" i="1"/>
  <c r="AJ242" i="1"/>
  <c r="AL242" i="1"/>
  <c r="AM242" i="1"/>
  <c r="AQ242" i="1"/>
  <c r="AS242" i="1"/>
  <c r="A243" i="1"/>
  <c r="B243" i="1"/>
  <c r="C243" i="1"/>
  <c r="J243" i="1"/>
  <c r="K243" i="1"/>
  <c r="M243" i="1"/>
  <c r="AB243" i="1"/>
  <c r="AF243" i="1"/>
  <c r="AG243" i="1"/>
  <c r="AI243" i="1"/>
  <c r="AJ243" i="1"/>
  <c r="AL243" i="1"/>
  <c r="AM243" i="1"/>
  <c r="AQ243" i="1"/>
  <c r="AS243" i="1"/>
  <c r="A244" i="1"/>
  <c r="B244" i="1"/>
  <c r="C244" i="1"/>
  <c r="J244" i="1"/>
  <c r="K244" i="1"/>
  <c r="M244" i="1"/>
  <c r="AB244" i="1"/>
  <c r="AF244" i="1"/>
  <c r="AG244" i="1"/>
  <c r="AI244" i="1"/>
  <c r="AJ244" i="1"/>
  <c r="AL244" i="1"/>
  <c r="AM244" i="1"/>
  <c r="AQ244" i="1"/>
  <c r="AS244" i="1"/>
  <c r="A245" i="1"/>
  <c r="B245" i="1"/>
  <c r="C245" i="1"/>
  <c r="J245" i="1"/>
  <c r="K245" i="1"/>
  <c r="M245" i="1"/>
  <c r="AB245" i="1"/>
  <c r="AF245" i="1"/>
  <c r="AG245" i="1"/>
  <c r="AI245" i="1"/>
  <c r="AJ245" i="1"/>
  <c r="AL245" i="1"/>
  <c r="AM245" i="1"/>
  <c r="AQ245" i="1"/>
  <c r="AS245" i="1"/>
  <c r="A246" i="1"/>
  <c r="B246" i="1"/>
  <c r="C246" i="1"/>
  <c r="J246" i="1"/>
  <c r="K246" i="1"/>
  <c r="M246" i="1"/>
  <c r="AB246" i="1"/>
  <c r="AF246" i="1"/>
  <c r="AG246" i="1"/>
  <c r="AI246" i="1"/>
  <c r="AJ246" i="1"/>
  <c r="AL246" i="1"/>
  <c r="AM246" i="1"/>
  <c r="AQ246" i="1"/>
  <c r="AS246" i="1"/>
  <c r="A247" i="1"/>
  <c r="B247" i="1"/>
  <c r="C247" i="1"/>
  <c r="J247" i="1"/>
  <c r="K247" i="1"/>
  <c r="M247" i="1"/>
  <c r="AB247" i="1"/>
  <c r="AF247" i="1"/>
  <c r="AG247" i="1"/>
  <c r="AI247" i="1"/>
  <c r="AJ247" i="1"/>
  <c r="AL247" i="1"/>
  <c r="AM247" i="1"/>
  <c r="AQ247" i="1"/>
  <c r="AS247" i="1"/>
  <c r="A248" i="1"/>
  <c r="B248" i="1"/>
  <c r="C248" i="1"/>
  <c r="J248" i="1"/>
  <c r="K248" i="1"/>
  <c r="M248" i="1"/>
  <c r="AB248" i="1"/>
  <c r="AF248" i="1"/>
  <c r="AG248" i="1"/>
  <c r="AI248" i="1"/>
  <c r="AJ248" i="1"/>
  <c r="AL248" i="1"/>
  <c r="AM248" i="1"/>
  <c r="AQ248" i="1"/>
  <c r="AS248" i="1"/>
  <c r="A249" i="1"/>
  <c r="B249" i="1"/>
  <c r="C249" i="1"/>
  <c r="J249" i="1"/>
  <c r="K249" i="1"/>
  <c r="M249" i="1"/>
  <c r="AB249" i="1"/>
  <c r="AF249" i="1"/>
  <c r="AG249" i="1"/>
  <c r="AI249" i="1"/>
  <c r="AJ249" i="1"/>
  <c r="AL249" i="1"/>
  <c r="AM249" i="1"/>
  <c r="AQ249" i="1"/>
  <c r="AS249" i="1"/>
  <c r="A250" i="1"/>
  <c r="B250" i="1"/>
  <c r="C250" i="1"/>
  <c r="J250" i="1"/>
  <c r="K250" i="1"/>
  <c r="M250" i="1"/>
  <c r="AB250" i="1"/>
  <c r="AF250" i="1"/>
  <c r="AG250" i="1"/>
  <c r="AI250" i="1"/>
  <c r="AJ250" i="1"/>
  <c r="AL250" i="1"/>
  <c r="AM250" i="1"/>
  <c r="AQ250" i="1"/>
  <c r="AS250" i="1"/>
  <c r="A251" i="1"/>
  <c r="B251" i="1"/>
  <c r="C251" i="1"/>
  <c r="J251" i="1"/>
  <c r="K251" i="1"/>
  <c r="M251" i="1"/>
  <c r="AB251" i="1"/>
  <c r="AF251" i="1"/>
  <c r="AG251" i="1"/>
  <c r="AI251" i="1"/>
  <c r="AJ251" i="1"/>
  <c r="AL251" i="1"/>
  <c r="AM251" i="1"/>
  <c r="AQ251" i="1"/>
  <c r="AS251" i="1"/>
  <c r="A252" i="1"/>
  <c r="B252" i="1"/>
  <c r="C252" i="1"/>
  <c r="J252" i="1"/>
  <c r="K252" i="1"/>
  <c r="M252" i="1"/>
  <c r="AB252" i="1"/>
  <c r="AF252" i="1"/>
  <c r="AG252" i="1"/>
  <c r="AI252" i="1"/>
  <c r="AJ252" i="1"/>
  <c r="AL252" i="1"/>
  <c r="AM252" i="1"/>
  <c r="AQ252" i="1"/>
  <c r="AS252" i="1"/>
  <c r="A253" i="1"/>
  <c r="B253" i="1"/>
  <c r="C253" i="1"/>
  <c r="J253" i="1"/>
  <c r="K253" i="1"/>
  <c r="M253" i="1"/>
  <c r="AB253" i="1"/>
  <c r="AF253" i="1"/>
  <c r="AG253" i="1"/>
  <c r="AI253" i="1"/>
  <c r="AJ253" i="1"/>
  <c r="AL253" i="1"/>
  <c r="AM253" i="1"/>
  <c r="AQ253" i="1"/>
  <c r="AS253" i="1"/>
  <c r="A254" i="1"/>
  <c r="B254" i="1"/>
  <c r="C254" i="1"/>
  <c r="J254" i="1"/>
  <c r="K254" i="1"/>
  <c r="M254" i="1"/>
  <c r="AB254" i="1"/>
  <c r="AF254" i="1"/>
  <c r="AG254" i="1"/>
  <c r="AI254" i="1"/>
  <c r="AJ254" i="1"/>
  <c r="AL254" i="1"/>
  <c r="AM254" i="1"/>
  <c r="AQ254" i="1"/>
  <c r="AS254" i="1"/>
  <c r="A255" i="1"/>
  <c r="B255" i="1"/>
  <c r="C255" i="1"/>
  <c r="J255" i="1"/>
  <c r="K255" i="1"/>
  <c r="M255" i="1"/>
  <c r="AB255" i="1"/>
  <c r="AF255" i="1"/>
  <c r="AG255" i="1"/>
  <c r="AI255" i="1"/>
  <c r="AJ255" i="1"/>
  <c r="AL255" i="1"/>
  <c r="AM255" i="1"/>
  <c r="AQ255" i="1"/>
  <c r="AS255" i="1"/>
  <c r="A256" i="1"/>
  <c r="B256" i="1"/>
  <c r="C256" i="1"/>
  <c r="J256" i="1"/>
  <c r="K256" i="1"/>
  <c r="M256" i="1"/>
  <c r="AB256" i="1"/>
  <c r="AF256" i="1"/>
  <c r="AG256" i="1"/>
  <c r="AI256" i="1"/>
  <c r="AJ256" i="1"/>
  <c r="AL256" i="1"/>
  <c r="AM256" i="1"/>
  <c r="AQ256" i="1"/>
  <c r="AS256" i="1"/>
  <c r="A257" i="1"/>
  <c r="B257" i="1"/>
  <c r="C257" i="1"/>
  <c r="J257" i="1"/>
  <c r="K257" i="1"/>
  <c r="M257" i="1"/>
  <c r="AB257" i="1"/>
  <c r="AF257" i="1"/>
  <c r="AG257" i="1"/>
  <c r="AI257" i="1"/>
  <c r="AJ257" i="1"/>
  <c r="AL257" i="1"/>
  <c r="AM257" i="1"/>
  <c r="AQ257" i="1"/>
  <c r="AS257" i="1"/>
  <c r="A258" i="1"/>
  <c r="B258" i="1"/>
  <c r="C258" i="1"/>
  <c r="J258" i="1"/>
  <c r="K258" i="1"/>
  <c r="M258" i="1"/>
  <c r="AB258" i="1"/>
  <c r="AF258" i="1"/>
  <c r="AG258" i="1"/>
  <c r="AI258" i="1"/>
  <c r="AJ258" i="1"/>
  <c r="AL258" i="1"/>
  <c r="AM258" i="1"/>
  <c r="AQ258" i="1"/>
  <c r="AS258" i="1"/>
  <c r="A259" i="1"/>
  <c r="B259" i="1"/>
  <c r="C259" i="1"/>
  <c r="J259" i="1"/>
  <c r="K259" i="1"/>
  <c r="M259" i="1"/>
  <c r="AB259" i="1"/>
  <c r="AF259" i="1"/>
  <c r="AG259" i="1"/>
  <c r="AI259" i="1"/>
  <c r="AJ259" i="1"/>
  <c r="AL259" i="1"/>
  <c r="AM259" i="1"/>
  <c r="AQ259" i="1"/>
  <c r="AS259" i="1"/>
  <c r="A260" i="1"/>
  <c r="B260" i="1"/>
  <c r="C260" i="1"/>
  <c r="J260" i="1"/>
  <c r="K260" i="1"/>
  <c r="M260" i="1"/>
  <c r="AB260" i="1"/>
  <c r="AF260" i="1"/>
  <c r="AG260" i="1"/>
  <c r="AI260" i="1"/>
  <c r="AJ260" i="1"/>
  <c r="AL260" i="1"/>
  <c r="AM260" i="1"/>
  <c r="AQ260" i="1"/>
  <c r="AS260" i="1"/>
  <c r="A261" i="1"/>
  <c r="B261" i="1"/>
  <c r="C261" i="1"/>
  <c r="J261" i="1"/>
  <c r="K261" i="1"/>
  <c r="M261" i="1"/>
  <c r="AB261" i="1"/>
  <c r="AF261" i="1"/>
  <c r="AG261" i="1"/>
  <c r="AI261" i="1"/>
  <c r="AJ261" i="1"/>
  <c r="AL261" i="1"/>
  <c r="AM261" i="1"/>
  <c r="AQ261" i="1"/>
  <c r="AS261" i="1"/>
  <c r="A262" i="1"/>
  <c r="B262" i="1"/>
  <c r="C262" i="1"/>
  <c r="J262" i="1"/>
  <c r="K262" i="1"/>
  <c r="M262" i="1"/>
  <c r="AB262" i="1"/>
  <c r="AF262" i="1"/>
  <c r="AG262" i="1"/>
  <c r="AI262" i="1"/>
  <c r="AJ262" i="1"/>
  <c r="AL262" i="1"/>
  <c r="AM262" i="1"/>
  <c r="AQ262" i="1"/>
  <c r="AS262" i="1"/>
  <c r="A263" i="1"/>
  <c r="B263" i="1"/>
  <c r="C263" i="1"/>
  <c r="J263" i="1"/>
  <c r="K263" i="1"/>
  <c r="M263" i="1"/>
  <c r="AB263" i="1"/>
  <c r="AF263" i="1"/>
  <c r="AG263" i="1"/>
  <c r="AI263" i="1"/>
  <c r="AJ263" i="1"/>
  <c r="AL263" i="1"/>
  <c r="AM263" i="1"/>
  <c r="AQ263" i="1"/>
  <c r="AS263" i="1"/>
  <c r="A264" i="1"/>
  <c r="B264" i="1"/>
  <c r="C264" i="1"/>
  <c r="J264" i="1"/>
  <c r="K264" i="1"/>
  <c r="M264" i="1"/>
  <c r="AB264" i="1"/>
  <c r="AF264" i="1"/>
  <c r="AG264" i="1"/>
  <c r="AI264" i="1"/>
  <c r="AJ264" i="1"/>
  <c r="AL264" i="1"/>
  <c r="AM264" i="1"/>
  <c r="AQ264" i="1"/>
  <c r="AS264" i="1"/>
  <c r="A265" i="1"/>
  <c r="B265" i="1"/>
  <c r="C265" i="1"/>
  <c r="J265" i="1"/>
  <c r="K265" i="1"/>
  <c r="M265" i="1"/>
  <c r="AB265" i="1"/>
  <c r="AF265" i="1"/>
  <c r="AG265" i="1"/>
  <c r="AI265" i="1"/>
  <c r="AJ265" i="1"/>
  <c r="AL265" i="1"/>
  <c r="AM265" i="1"/>
  <c r="AQ265" i="1"/>
  <c r="AS265" i="1"/>
  <c r="A266" i="1"/>
  <c r="B266" i="1"/>
  <c r="C266" i="1"/>
  <c r="J266" i="1"/>
  <c r="K266" i="1"/>
  <c r="M266" i="1"/>
  <c r="AB266" i="1"/>
  <c r="AF266" i="1"/>
  <c r="AG266" i="1"/>
  <c r="AI266" i="1"/>
  <c r="AJ266" i="1"/>
  <c r="AL266" i="1"/>
  <c r="AM266" i="1"/>
  <c r="AQ266" i="1"/>
  <c r="AS266" i="1"/>
  <c r="A267" i="1"/>
  <c r="B267" i="1"/>
  <c r="C267" i="1"/>
  <c r="J267" i="1"/>
  <c r="K267" i="1"/>
  <c r="M267" i="1"/>
  <c r="AB267" i="1"/>
  <c r="AF267" i="1"/>
  <c r="AG267" i="1"/>
  <c r="AI267" i="1"/>
  <c r="AJ267" i="1"/>
  <c r="AL267" i="1"/>
  <c r="AM267" i="1"/>
  <c r="AQ267" i="1"/>
  <c r="AS267" i="1"/>
  <c r="A268" i="1"/>
  <c r="B268" i="1"/>
  <c r="C268" i="1"/>
  <c r="J268" i="1"/>
  <c r="K268" i="1"/>
  <c r="M268" i="1"/>
  <c r="AB268" i="1"/>
  <c r="AF268" i="1"/>
  <c r="AG268" i="1"/>
  <c r="AI268" i="1"/>
  <c r="AJ268" i="1"/>
  <c r="AL268" i="1"/>
  <c r="AM268" i="1"/>
  <c r="AQ268" i="1"/>
  <c r="AS268" i="1"/>
  <c r="A269" i="1"/>
  <c r="B269" i="1"/>
  <c r="C269" i="1"/>
  <c r="J269" i="1"/>
  <c r="K269" i="1"/>
  <c r="M269" i="1"/>
  <c r="AB269" i="1"/>
  <c r="AF269" i="1"/>
  <c r="AG269" i="1"/>
  <c r="AI269" i="1"/>
  <c r="AJ269" i="1"/>
  <c r="AL269" i="1"/>
  <c r="AM269" i="1"/>
  <c r="AQ269" i="1"/>
  <c r="AS269" i="1"/>
  <c r="A270" i="1"/>
  <c r="B270" i="1"/>
  <c r="C270" i="1"/>
  <c r="J270" i="1"/>
  <c r="K270" i="1"/>
  <c r="M270" i="1"/>
  <c r="AB270" i="1"/>
  <c r="AF270" i="1"/>
  <c r="AG270" i="1"/>
  <c r="AI270" i="1"/>
  <c r="AJ270" i="1"/>
  <c r="AL270" i="1"/>
  <c r="AM270" i="1"/>
  <c r="AQ270" i="1"/>
  <c r="AS270" i="1"/>
  <c r="A271" i="1"/>
  <c r="B271" i="1"/>
  <c r="C271" i="1"/>
  <c r="J271" i="1"/>
  <c r="K271" i="1"/>
  <c r="M271" i="1"/>
  <c r="AB271" i="1"/>
  <c r="AF271" i="1"/>
  <c r="AG271" i="1"/>
  <c r="AI271" i="1"/>
  <c r="AJ271" i="1"/>
  <c r="AL271" i="1"/>
  <c r="AM271" i="1"/>
  <c r="AQ271" i="1"/>
  <c r="AS271" i="1"/>
  <c r="A272" i="1"/>
  <c r="B272" i="1"/>
  <c r="C272" i="1"/>
  <c r="J272" i="1"/>
  <c r="K272" i="1"/>
  <c r="M272" i="1"/>
  <c r="AB272" i="1"/>
  <c r="AF272" i="1"/>
  <c r="AG272" i="1"/>
  <c r="AI272" i="1"/>
  <c r="AJ272" i="1"/>
  <c r="AL272" i="1"/>
  <c r="AM272" i="1"/>
  <c r="AQ272" i="1"/>
  <c r="AS272" i="1"/>
  <c r="A273" i="1"/>
  <c r="B273" i="1"/>
  <c r="C273" i="1"/>
  <c r="J273" i="1"/>
  <c r="K273" i="1"/>
  <c r="M273" i="1"/>
  <c r="AB273" i="1"/>
  <c r="AF273" i="1"/>
  <c r="AG273" i="1"/>
  <c r="AI273" i="1"/>
  <c r="AJ273" i="1"/>
  <c r="AL273" i="1"/>
  <c r="AM273" i="1"/>
  <c r="AQ273" i="1"/>
  <c r="AS273" i="1"/>
  <c r="A274" i="1"/>
  <c r="B274" i="1"/>
  <c r="C274" i="1"/>
  <c r="J274" i="1"/>
  <c r="K274" i="1"/>
  <c r="M274" i="1"/>
  <c r="AB274" i="1"/>
  <c r="AF274" i="1"/>
  <c r="AG274" i="1"/>
  <c r="AI274" i="1"/>
  <c r="AJ274" i="1"/>
  <c r="AL274" i="1"/>
  <c r="AM274" i="1"/>
  <c r="AQ274" i="1"/>
  <c r="AS274" i="1"/>
  <c r="A275" i="1"/>
  <c r="B275" i="1"/>
  <c r="C275" i="1"/>
  <c r="J275" i="1"/>
  <c r="K275" i="1"/>
  <c r="M275" i="1"/>
  <c r="AB275" i="1"/>
  <c r="AF275" i="1"/>
  <c r="AG275" i="1"/>
  <c r="AI275" i="1"/>
  <c r="AJ275" i="1"/>
  <c r="AL275" i="1"/>
  <c r="AM275" i="1"/>
  <c r="AQ275" i="1"/>
  <c r="AS275" i="1"/>
  <c r="A276" i="1"/>
  <c r="B276" i="1"/>
  <c r="C276" i="1"/>
  <c r="J276" i="1"/>
  <c r="K276" i="1"/>
  <c r="M276" i="1"/>
  <c r="AB276" i="1"/>
  <c r="AF276" i="1"/>
  <c r="AG276" i="1"/>
  <c r="AI276" i="1"/>
  <c r="AJ276" i="1"/>
  <c r="AL276" i="1"/>
  <c r="AM276" i="1"/>
  <c r="AQ276" i="1"/>
  <c r="AS276" i="1"/>
  <c r="A277" i="1"/>
  <c r="B277" i="1"/>
  <c r="C277" i="1"/>
  <c r="J277" i="1"/>
  <c r="K277" i="1"/>
  <c r="M277" i="1"/>
  <c r="AB277" i="1"/>
  <c r="AF277" i="1"/>
  <c r="AG277" i="1"/>
  <c r="AI277" i="1"/>
  <c r="AJ277" i="1"/>
  <c r="AL277" i="1"/>
  <c r="AM277" i="1"/>
  <c r="AQ277" i="1"/>
  <c r="AS277" i="1"/>
  <c r="A278" i="1"/>
  <c r="B278" i="1"/>
  <c r="C278" i="1"/>
  <c r="J278" i="1"/>
  <c r="K278" i="1"/>
  <c r="M278" i="1"/>
  <c r="AB278" i="1"/>
  <c r="AF278" i="1"/>
  <c r="AG278" i="1"/>
  <c r="AI278" i="1"/>
  <c r="AJ278" i="1"/>
  <c r="AL278" i="1"/>
  <c r="AM278" i="1"/>
  <c r="AQ278" i="1"/>
  <c r="AS278" i="1"/>
  <c r="A279" i="1"/>
  <c r="B279" i="1"/>
  <c r="C279" i="1"/>
  <c r="J279" i="1"/>
  <c r="K279" i="1"/>
  <c r="M279" i="1"/>
  <c r="AB279" i="1"/>
  <c r="AF279" i="1"/>
  <c r="AG279" i="1"/>
  <c r="AI279" i="1"/>
  <c r="AJ279" i="1"/>
  <c r="AL279" i="1"/>
  <c r="AM279" i="1"/>
  <c r="AQ279" i="1"/>
  <c r="AS279" i="1"/>
  <c r="A280" i="1"/>
  <c r="B280" i="1"/>
  <c r="C280" i="1"/>
  <c r="J280" i="1"/>
  <c r="K280" i="1"/>
  <c r="M280" i="1"/>
  <c r="AB280" i="1"/>
  <c r="AF280" i="1"/>
  <c r="AG280" i="1"/>
  <c r="AI280" i="1"/>
  <c r="AJ280" i="1"/>
  <c r="AL280" i="1"/>
  <c r="AM280" i="1"/>
  <c r="AQ280" i="1"/>
  <c r="AS280" i="1"/>
  <c r="A281" i="1"/>
  <c r="B281" i="1"/>
  <c r="C281" i="1"/>
  <c r="J281" i="1"/>
  <c r="K281" i="1"/>
  <c r="M281" i="1"/>
  <c r="AB281" i="1"/>
  <c r="AF281" i="1"/>
  <c r="AG281" i="1"/>
  <c r="AI281" i="1"/>
  <c r="AJ281" i="1"/>
  <c r="AL281" i="1"/>
  <c r="AM281" i="1"/>
  <c r="AQ281" i="1"/>
  <c r="AS281" i="1"/>
  <c r="A282" i="1"/>
  <c r="B282" i="1"/>
  <c r="C282" i="1"/>
  <c r="J282" i="1"/>
  <c r="K282" i="1"/>
  <c r="M282" i="1"/>
  <c r="AB282" i="1"/>
  <c r="AF282" i="1"/>
  <c r="AG282" i="1"/>
  <c r="AI282" i="1"/>
  <c r="AJ282" i="1"/>
  <c r="AL282" i="1"/>
  <c r="AM282" i="1"/>
  <c r="AQ282" i="1"/>
  <c r="AS282" i="1"/>
  <c r="A283" i="1"/>
  <c r="B283" i="1"/>
  <c r="C283" i="1"/>
  <c r="J283" i="1"/>
  <c r="K283" i="1"/>
  <c r="M283" i="1"/>
  <c r="AB283" i="1"/>
  <c r="AF283" i="1"/>
  <c r="AG283" i="1"/>
  <c r="AI283" i="1"/>
  <c r="AJ283" i="1"/>
  <c r="AL283" i="1"/>
  <c r="AM283" i="1"/>
  <c r="AQ283" i="1"/>
  <c r="AS283" i="1"/>
  <c r="A284" i="1"/>
  <c r="B284" i="1"/>
  <c r="C284" i="1"/>
  <c r="J284" i="1"/>
  <c r="K284" i="1"/>
  <c r="M284" i="1"/>
  <c r="AB284" i="1"/>
  <c r="AF284" i="1"/>
  <c r="AG284" i="1"/>
  <c r="AI284" i="1"/>
  <c r="AJ284" i="1"/>
  <c r="AL284" i="1"/>
  <c r="AM284" i="1"/>
  <c r="AQ284" i="1"/>
  <c r="AS284" i="1"/>
  <c r="A285" i="1"/>
  <c r="B285" i="1"/>
  <c r="C285" i="1"/>
  <c r="J285" i="1"/>
  <c r="K285" i="1"/>
  <c r="M285" i="1"/>
  <c r="AB285" i="1"/>
  <c r="AF285" i="1"/>
  <c r="AG285" i="1"/>
  <c r="AI285" i="1"/>
  <c r="AJ285" i="1"/>
  <c r="AL285" i="1"/>
  <c r="AM285" i="1"/>
  <c r="AQ285" i="1"/>
  <c r="AS285" i="1"/>
  <c r="A286" i="1"/>
  <c r="B286" i="1"/>
  <c r="C286" i="1"/>
  <c r="J286" i="1"/>
  <c r="K286" i="1"/>
  <c r="M286" i="1"/>
  <c r="AB286" i="1"/>
  <c r="AF286" i="1"/>
  <c r="AG286" i="1"/>
  <c r="AI286" i="1"/>
  <c r="AJ286" i="1"/>
  <c r="AL286" i="1"/>
  <c r="AM286" i="1"/>
  <c r="AQ286" i="1"/>
  <c r="AS286" i="1"/>
  <c r="A287" i="1"/>
  <c r="B287" i="1"/>
  <c r="C287" i="1"/>
  <c r="J287" i="1"/>
  <c r="K287" i="1"/>
  <c r="M287" i="1"/>
  <c r="AB287" i="1"/>
  <c r="AF287" i="1"/>
  <c r="AG287" i="1"/>
  <c r="AI287" i="1"/>
  <c r="AJ287" i="1"/>
  <c r="AL287" i="1"/>
  <c r="AM287" i="1"/>
  <c r="AQ287" i="1"/>
  <c r="AS287" i="1"/>
  <c r="A288" i="1"/>
  <c r="B288" i="1"/>
  <c r="C288" i="1"/>
  <c r="J288" i="1"/>
  <c r="K288" i="1"/>
  <c r="M288" i="1"/>
  <c r="AB288" i="1"/>
  <c r="AF288" i="1"/>
  <c r="AG288" i="1"/>
  <c r="AI288" i="1"/>
  <c r="AJ288" i="1"/>
  <c r="AL288" i="1"/>
  <c r="AM288" i="1"/>
  <c r="AQ288" i="1"/>
  <c r="AS288" i="1"/>
  <c r="A289" i="1"/>
  <c r="B289" i="1"/>
  <c r="C289" i="1"/>
  <c r="J289" i="1"/>
  <c r="K289" i="1"/>
  <c r="M289" i="1"/>
  <c r="AB289" i="1"/>
  <c r="AF289" i="1"/>
  <c r="AG289" i="1"/>
  <c r="AI289" i="1"/>
  <c r="AJ289" i="1"/>
  <c r="AL289" i="1"/>
  <c r="AM289" i="1"/>
  <c r="AQ289" i="1"/>
  <c r="AS289" i="1"/>
  <c r="A290" i="1"/>
  <c r="B290" i="1"/>
  <c r="C290" i="1"/>
  <c r="J290" i="1"/>
  <c r="K290" i="1"/>
  <c r="M290" i="1"/>
  <c r="AB290" i="1"/>
  <c r="AF290" i="1"/>
  <c r="AG290" i="1"/>
  <c r="AI290" i="1"/>
  <c r="AJ290" i="1"/>
  <c r="AL290" i="1"/>
  <c r="AM290" i="1"/>
  <c r="AQ290" i="1"/>
  <c r="AS290" i="1"/>
  <c r="A291" i="1"/>
  <c r="B291" i="1"/>
  <c r="C291" i="1"/>
  <c r="J291" i="1"/>
  <c r="K291" i="1"/>
  <c r="M291" i="1"/>
  <c r="AB291" i="1"/>
  <c r="AF291" i="1"/>
  <c r="AG291" i="1"/>
  <c r="AI291" i="1"/>
  <c r="AJ291" i="1"/>
  <c r="AL291" i="1"/>
  <c r="AM291" i="1"/>
  <c r="AQ291" i="1"/>
  <c r="AS291" i="1"/>
  <c r="A292" i="1"/>
  <c r="B292" i="1"/>
  <c r="C292" i="1"/>
  <c r="J292" i="1"/>
  <c r="K292" i="1"/>
  <c r="M292" i="1"/>
  <c r="AB292" i="1"/>
  <c r="AF292" i="1"/>
  <c r="AG292" i="1"/>
  <c r="AI292" i="1"/>
  <c r="AJ292" i="1"/>
  <c r="AL292" i="1"/>
  <c r="AM292" i="1"/>
  <c r="AQ292" i="1"/>
  <c r="AS292" i="1"/>
  <c r="A293" i="1"/>
  <c r="B293" i="1"/>
  <c r="C293" i="1"/>
  <c r="J293" i="1"/>
  <c r="K293" i="1"/>
  <c r="M293" i="1"/>
  <c r="AB293" i="1"/>
  <c r="AF293" i="1"/>
  <c r="AG293" i="1"/>
  <c r="AI293" i="1"/>
  <c r="AJ293" i="1"/>
  <c r="AL293" i="1"/>
  <c r="AM293" i="1"/>
  <c r="AQ293" i="1"/>
  <c r="AS293" i="1"/>
  <c r="A294" i="1"/>
  <c r="B294" i="1"/>
  <c r="C294" i="1"/>
  <c r="J294" i="1"/>
  <c r="K294" i="1"/>
  <c r="M294" i="1"/>
  <c r="AB294" i="1"/>
  <c r="AF294" i="1"/>
  <c r="AG294" i="1"/>
  <c r="AI294" i="1"/>
  <c r="AJ294" i="1"/>
  <c r="AL294" i="1"/>
  <c r="AM294" i="1"/>
  <c r="AQ294" i="1"/>
  <c r="AS294" i="1"/>
  <c r="A295" i="1"/>
  <c r="B295" i="1"/>
  <c r="C295" i="1"/>
  <c r="J295" i="1"/>
  <c r="K295" i="1"/>
  <c r="M295" i="1"/>
  <c r="AB295" i="1"/>
  <c r="AF295" i="1"/>
  <c r="AG295" i="1"/>
  <c r="AI295" i="1"/>
  <c r="AJ295" i="1"/>
  <c r="AL295" i="1"/>
  <c r="AM295" i="1"/>
  <c r="AQ295" i="1"/>
  <c r="AS295" i="1"/>
  <c r="A296" i="1"/>
  <c r="B296" i="1"/>
  <c r="C296" i="1"/>
  <c r="J296" i="1"/>
  <c r="K296" i="1"/>
  <c r="M296" i="1"/>
  <c r="AB296" i="1"/>
  <c r="AF296" i="1"/>
  <c r="AG296" i="1"/>
  <c r="AI296" i="1"/>
  <c r="AJ296" i="1"/>
  <c r="AL296" i="1"/>
  <c r="AM296" i="1"/>
  <c r="AQ296" i="1"/>
  <c r="AS296" i="1"/>
  <c r="A297" i="1"/>
  <c r="B297" i="1"/>
  <c r="C297" i="1"/>
  <c r="J297" i="1"/>
  <c r="K297" i="1"/>
  <c r="M297" i="1"/>
  <c r="AB297" i="1"/>
  <c r="AF297" i="1"/>
  <c r="AG297" i="1"/>
  <c r="AI297" i="1"/>
  <c r="AJ297" i="1"/>
  <c r="AL297" i="1"/>
  <c r="AM297" i="1"/>
  <c r="AQ297" i="1"/>
  <c r="AS297" i="1"/>
  <c r="A298" i="1"/>
  <c r="B298" i="1"/>
  <c r="C298" i="1"/>
  <c r="J298" i="1"/>
  <c r="K298" i="1"/>
  <c r="M298" i="1"/>
  <c r="AB298" i="1"/>
  <c r="AF298" i="1"/>
  <c r="AG298" i="1"/>
  <c r="AI298" i="1"/>
  <c r="AJ298" i="1"/>
  <c r="AL298" i="1"/>
  <c r="AM298" i="1"/>
  <c r="AQ298" i="1"/>
  <c r="AS298" i="1"/>
  <c r="A299" i="1"/>
  <c r="B299" i="1"/>
  <c r="C299" i="1"/>
  <c r="J299" i="1"/>
  <c r="K299" i="1"/>
  <c r="M299" i="1"/>
  <c r="AB299" i="1"/>
  <c r="AF299" i="1"/>
  <c r="AG299" i="1"/>
  <c r="AI299" i="1"/>
  <c r="AJ299" i="1"/>
  <c r="AL299" i="1"/>
  <c r="AM299" i="1"/>
  <c r="AQ299" i="1"/>
  <c r="AS299" i="1"/>
  <c r="A300" i="1"/>
  <c r="B300" i="1"/>
  <c r="C300" i="1"/>
  <c r="J300" i="1"/>
  <c r="K300" i="1"/>
  <c r="M300" i="1"/>
  <c r="AB300" i="1"/>
  <c r="AF300" i="1"/>
  <c r="AG300" i="1"/>
  <c r="AI300" i="1"/>
  <c r="AJ300" i="1"/>
  <c r="AL300" i="1"/>
  <c r="AM300" i="1"/>
  <c r="AQ300" i="1"/>
  <c r="AS300" i="1"/>
  <c r="A301" i="1"/>
  <c r="B301" i="1"/>
  <c r="C301" i="1"/>
  <c r="J301" i="1"/>
  <c r="K301" i="1"/>
  <c r="M301" i="1"/>
  <c r="AB301" i="1"/>
  <c r="AF301" i="1"/>
  <c r="AG301" i="1"/>
  <c r="AI301" i="1"/>
  <c r="AJ301" i="1"/>
  <c r="AL301" i="1"/>
  <c r="AM301" i="1"/>
  <c r="AQ301" i="1"/>
  <c r="AS301" i="1"/>
  <c r="A302" i="1"/>
  <c r="B302" i="1"/>
  <c r="C302" i="1"/>
  <c r="J302" i="1"/>
  <c r="K302" i="1"/>
  <c r="M302" i="1"/>
  <c r="AB302" i="1"/>
  <c r="AF302" i="1"/>
  <c r="AG302" i="1"/>
  <c r="AI302" i="1"/>
  <c r="AJ302" i="1"/>
  <c r="AL302" i="1"/>
  <c r="AM302" i="1"/>
  <c r="AQ302" i="1"/>
  <c r="AS302" i="1"/>
  <c r="A303" i="1"/>
  <c r="B303" i="1"/>
  <c r="C303" i="1"/>
  <c r="J303" i="1"/>
  <c r="K303" i="1"/>
  <c r="M303" i="1"/>
  <c r="AB303" i="1"/>
  <c r="AF303" i="1"/>
  <c r="AG303" i="1"/>
  <c r="AI303" i="1"/>
  <c r="AJ303" i="1"/>
  <c r="AL303" i="1"/>
  <c r="AM303" i="1"/>
  <c r="AQ303" i="1"/>
  <c r="AS303" i="1"/>
  <c r="A304" i="1"/>
  <c r="B304" i="1"/>
  <c r="C304" i="1"/>
  <c r="J304" i="1"/>
  <c r="K304" i="1"/>
  <c r="M304" i="1"/>
  <c r="AB304" i="1"/>
  <c r="AF304" i="1"/>
  <c r="AG304" i="1"/>
  <c r="AI304" i="1"/>
  <c r="AJ304" i="1"/>
  <c r="AL304" i="1"/>
  <c r="AM304" i="1"/>
  <c r="AQ304" i="1"/>
  <c r="AS304" i="1"/>
  <c r="A305" i="1"/>
  <c r="B305" i="1"/>
  <c r="C305" i="1"/>
  <c r="J305" i="1"/>
  <c r="K305" i="1"/>
  <c r="M305" i="1"/>
  <c r="AB305" i="1"/>
  <c r="AF305" i="1"/>
  <c r="AG305" i="1"/>
  <c r="AI305" i="1"/>
  <c r="AJ305" i="1"/>
  <c r="AL305" i="1"/>
  <c r="AM305" i="1"/>
  <c r="AQ305" i="1"/>
  <c r="AS305" i="1"/>
  <c r="A306" i="1"/>
  <c r="B306" i="1"/>
  <c r="C306" i="1"/>
  <c r="J306" i="1"/>
  <c r="K306" i="1"/>
  <c r="M306" i="1"/>
  <c r="AB306" i="1"/>
  <c r="AF306" i="1"/>
  <c r="AG306" i="1"/>
  <c r="AI306" i="1"/>
  <c r="AJ306" i="1"/>
  <c r="AL306" i="1"/>
  <c r="AM306" i="1"/>
  <c r="AQ306" i="1"/>
  <c r="AS306" i="1"/>
  <c r="A307" i="1"/>
  <c r="B307" i="1"/>
  <c r="C307" i="1"/>
  <c r="J307" i="1"/>
  <c r="K307" i="1"/>
  <c r="M307" i="1"/>
  <c r="AB307" i="1"/>
  <c r="AF307" i="1"/>
  <c r="AG307" i="1"/>
  <c r="AI307" i="1"/>
  <c r="AJ307" i="1"/>
  <c r="AL307" i="1"/>
  <c r="AM307" i="1"/>
  <c r="AQ307" i="1"/>
  <c r="AS307" i="1"/>
  <c r="A308" i="1"/>
  <c r="B308" i="1"/>
  <c r="C308" i="1"/>
  <c r="J308" i="1"/>
  <c r="K308" i="1"/>
  <c r="M308" i="1"/>
  <c r="AB308" i="1"/>
  <c r="AF308" i="1"/>
  <c r="AG308" i="1"/>
  <c r="AI308" i="1"/>
  <c r="AJ308" i="1"/>
  <c r="AL308" i="1"/>
  <c r="AM308" i="1"/>
  <c r="AQ308" i="1"/>
  <c r="AS308" i="1"/>
  <c r="A309" i="1"/>
  <c r="B309" i="1"/>
  <c r="C309" i="1"/>
  <c r="J309" i="1"/>
  <c r="K309" i="1"/>
  <c r="M309" i="1"/>
  <c r="AB309" i="1"/>
  <c r="AF309" i="1"/>
  <c r="AG309" i="1"/>
  <c r="AI309" i="1"/>
  <c r="AJ309" i="1"/>
  <c r="AL309" i="1"/>
  <c r="AM309" i="1"/>
  <c r="AQ309" i="1"/>
  <c r="AS309" i="1"/>
  <c r="A310" i="1"/>
  <c r="B310" i="1"/>
  <c r="C310" i="1"/>
  <c r="J310" i="1"/>
  <c r="K310" i="1"/>
  <c r="M310" i="1"/>
  <c r="AB310" i="1"/>
  <c r="AF310" i="1"/>
  <c r="AG310" i="1"/>
  <c r="AI310" i="1"/>
  <c r="AJ310" i="1"/>
  <c r="AL310" i="1"/>
  <c r="AM310" i="1"/>
  <c r="AQ310" i="1"/>
  <c r="AS310" i="1"/>
  <c r="A311" i="1"/>
  <c r="B311" i="1"/>
  <c r="C311" i="1"/>
  <c r="J311" i="1"/>
  <c r="K311" i="1"/>
  <c r="M311" i="1"/>
  <c r="AB311" i="1"/>
  <c r="AF311" i="1"/>
  <c r="AG311" i="1"/>
  <c r="AI311" i="1"/>
  <c r="AJ311" i="1"/>
  <c r="AL311" i="1"/>
  <c r="AM311" i="1"/>
  <c r="AQ311" i="1"/>
  <c r="AS311" i="1"/>
  <c r="A312" i="1"/>
  <c r="B312" i="1"/>
  <c r="C312" i="1"/>
  <c r="J312" i="1"/>
  <c r="K312" i="1"/>
  <c r="M312" i="1"/>
  <c r="AB312" i="1"/>
  <c r="AF312" i="1"/>
  <c r="AG312" i="1"/>
  <c r="AI312" i="1"/>
  <c r="AJ312" i="1"/>
  <c r="AL312" i="1"/>
  <c r="AM312" i="1"/>
  <c r="AQ312" i="1"/>
  <c r="AS312" i="1"/>
  <c r="A313" i="1"/>
  <c r="B313" i="1"/>
  <c r="C313" i="1"/>
  <c r="J313" i="1"/>
  <c r="K313" i="1"/>
  <c r="M313" i="1"/>
  <c r="AB313" i="1"/>
  <c r="AF313" i="1"/>
  <c r="AG313" i="1"/>
  <c r="AI313" i="1"/>
  <c r="AJ313" i="1"/>
  <c r="AL313" i="1"/>
  <c r="AM313" i="1"/>
  <c r="AQ313" i="1"/>
  <c r="AS313" i="1"/>
  <c r="A314" i="1"/>
  <c r="B314" i="1"/>
  <c r="C314" i="1"/>
  <c r="J314" i="1"/>
  <c r="K314" i="1"/>
  <c r="M314" i="1"/>
  <c r="AB314" i="1"/>
  <c r="AF314" i="1"/>
  <c r="AG314" i="1"/>
  <c r="AI314" i="1"/>
  <c r="AJ314" i="1"/>
  <c r="AL314" i="1"/>
  <c r="AM314" i="1"/>
  <c r="AQ314" i="1"/>
  <c r="AS314" i="1"/>
  <c r="A315" i="1"/>
  <c r="B315" i="1"/>
  <c r="C315" i="1"/>
  <c r="J315" i="1"/>
  <c r="K315" i="1"/>
  <c r="M315" i="1"/>
  <c r="AB315" i="1"/>
  <c r="AF315" i="1"/>
  <c r="AG315" i="1"/>
  <c r="AI315" i="1"/>
  <c r="AJ315" i="1"/>
  <c r="AL315" i="1"/>
  <c r="AM315" i="1"/>
  <c r="AQ315" i="1"/>
  <c r="AS315" i="1"/>
  <c r="A316" i="1"/>
  <c r="B316" i="1"/>
  <c r="C316" i="1"/>
  <c r="J316" i="1"/>
  <c r="K316" i="1"/>
  <c r="M316" i="1"/>
  <c r="AB316" i="1"/>
  <c r="AF316" i="1"/>
  <c r="AG316" i="1"/>
  <c r="AI316" i="1"/>
  <c r="AJ316" i="1"/>
  <c r="AL316" i="1"/>
  <c r="AM316" i="1"/>
  <c r="AQ316" i="1"/>
  <c r="AS316" i="1"/>
  <c r="A317" i="1"/>
  <c r="B317" i="1"/>
  <c r="C317" i="1"/>
  <c r="J317" i="1"/>
  <c r="K317" i="1"/>
  <c r="M317" i="1"/>
  <c r="AB317" i="1"/>
  <c r="AF317" i="1"/>
  <c r="AG317" i="1"/>
  <c r="AI317" i="1"/>
  <c r="AJ317" i="1"/>
  <c r="AL317" i="1"/>
  <c r="AM317" i="1"/>
  <c r="AQ317" i="1"/>
  <c r="AS317" i="1"/>
  <c r="A318" i="1"/>
  <c r="B318" i="1"/>
  <c r="C318" i="1"/>
  <c r="J318" i="1"/>
  <c r="K318" i="1"/>
  <c r="M318" i="1"/>
  <c r="AB318" i="1"/>
  <c r="AF318" i="1"/>
  <c r="AG318" i="1"/>
  <c r="AI318" i="1"/>
  <c r="AJ318" i="1"/>
  <c r="AL318" i="1"/>
  <c r="AM318" i="1"/>
  <c r="AQ318" i="1"/>
  <c r="AS318" i="1"/>
  <c r="A319" i="1"/>
  <c r="B319" i="1"/>
  <c r="C319" i="1"/>
  <c r="J319" i="1"/>
  <c r="K319" i="1"/>
  <c r="M319" i="1"/>
  <c r="AB319" i="1"/>
  <c r="AF319" i="1"/>
  <c r="AG319" i="1"/>
  <c r="AI319" i="1"/>
  <c r="AJ319" i="1"/>
  <c r="AL319" i="1"/>
  <c r="AM319" i="1"/>
  <c r="AQ319" i="1"/>
  <c r="AS319" i="1"/>
  <c r="A320" i="1"/>
  <c r="B320" i="1"/>
  <c r="C320" i="1"/>
  <c r="J320" i="1"/>
  <c r="K320" i="1"/>
  <c r="M320" i="1"/>
  <c r="AB320" i="1"/>
  <c r="AF320" i="1"/>
  <c r="AG320" i="1"/>
  <c r="AI320" i="1"/>
  <c r="AJ320" i="1"/>
  <c r="AL320" i="1"/>
  <c r="AM320" i="1"/>
  <c r="AQ320" i="1"/>
  <c r="AS320" i="1"/>
  <c r="A321" i="1"/>
  <c r="B321" i="1"/>
  <c r="C321" i="1"/>
  <c r="J321" i="1"/>
  <c r="K321" i="1"/>
  <c r="M321" i="1"/>
  <c r="AB321" i="1"/>
  <c r="AF321" i="1"/>
  <c r="AG321" i="1"/>
  <c r="AI321" i="1"/>
  <c r="AJ321" i="1"/>
  <c r="AL321" i="1"/>
  <c r="AM321" i="1"/>
  <c r="AQ321" i="1"/>
  <c r="AS321" i="1"/>
  <c r="A322" i="1"/>
  <c r="B322" i="1"/>
  <c r="C322" i="1"/>
  <c r="J322" i="1"/>
  <c r="K322" i="1"/>
  <c r="M322" i="1"/>
  <c r="AB322" i="1"/>
  <c r="AF322" i="1"/>
  <c r="AG322" i="1"/>
  <c r="AI322" i="1"/>
  <c r="AJ322" i="1"/>
  <c r="AL322" i="1"/>
  <c r="AM322" i="1"/>
  <c r="AQ322" i="1"/>
  <c r="AS322" i="1"/>
  <c r="A323" i="1"/>
  <c r="B323" i="1"/>
  <c r="C323" i="1"/>
  <c r="J323" i="1"/>
  <c r="K323" i="1"/>
  <c r="M323" i="1"/>
  <c r="AB323" i="1"/>
  <c r="AF323" i="1"/>
  <c r="AG323" i="1"/>
  <c r="AI323" i="1"/>
  <c r="AJ323" i="1"/>
  <c r="AL323" i="1"/>
  <c r="AM323" i="1"/>
  <c r="AQ323" i="1"/>
  <c r="AS323" i="1"/>
  <c r="A324" i="1"/>
  <c r="B324" i="1"/>
  <c r="C324" i="1"/>
  <c r="J324" i="1"/>
  <c r="K324" i="1"/>
  <c r="M324" i="1"/>
  <c r="AB324" i="1"/>
  <c r="AF324" i="1"/>
  <c r="AG324" i="1"/>
  <c r="AI324" i="1"/>
  <c r="AJ324" i="1"/>
  <c r="AL324" i="1"/>
  <c r="AM324" i="1"/>
  <c r="AQ324" i="1"/>
  <c r="AS324" i="1"/>
  <c r="A325" i="1"/>
  <c r="B325" i="1"/>
  <c r="C325" i="1"/>
  <c r="J325" i="1"/>
  <c r="K325" i="1"/>
  <c r="M325" i="1"/>
  <c r="AB325" i="1"/>
  <c r="AF325" i="1"/>
  <c r="AG325" i="1"/>
  <c r="AI325" i="1"/>
  <c r="AJ325" i="1"/>
  <c r="AL325" i="1"/>
  <c r="AM325" i="1"/>
  <c r="AQ325" i="1"/>
  <c r="AS325" i="1"/>
  <c r="A326" i="1"/>
  <c r="B326" i="1"/>
  <c r="C326" i="1"/>
  <c r="J326" i="1"/>
  <c r="K326" i="1"/>
  <c r="M326" i="1"/>
  <c r="AB326" i="1"/>
  <c r="AF326" i="1"/>
  <c r="AG326" i="1"/>
  <c r="AI326" i="1"/>
  <c r="AJ326" i="1"/>
  <c r="AL326" i="1"/>
  <c r="AM326" i="1"/>
  <c r="AQ326" i="1"/>
  <c r="AS326" i="1"/>
  <c r="A327" i="1"/>
  <c r="B327" i="1"/>
  <c r="C327" i="1"/>
  <c r="J327" i="1"/>
  <c r="K327" i="1"/>
  <c r="M327" i="1"/>
  <c r="AB327" i="1"/>
  <c r="AF327" i="1"/>
  <c r="AG327" i="1"/>
  <c r="AI327" i="1"/>
  <c r="AJ327" i="1"/>
  <c r="AL327" i="1"/>
  <c r="AM327" i="1"/>
  <c r="AQ327" i="1"/>
  <c r="AS327" i="1"/>
  <c r="A328" i="1"/>
  <c r="B328" i="1"/>
  <c r="C328" i="1"/>
  <c r="J328" i="1"/>
  <c r="K328" i="1"/>
  <c r="M328" i="1"/>
  <c r="AB328" i="1"/>
  <c r="AF328" i="1"/>
  <c r="AG328" i="1"/>
  <c r="AI328" i="1"/>
  <c r="AJ328" i="1"/>
  <c r="AL328" i="1"/>
  <c r="AM328" i="1"/>
  <c r="AQ328" i="1"/>
  <c r="AS328" i="1"/>
  <c r="A329" i="1"/>
  <c r="B329" i="1"/>
  <c r="C329" i="1"/>
  <c r="J329" i="1"/>
  <c r="K329" i="1"/>
  <c r="M329" i="1"/>
  <c r="AB329" i="1"/>
  <c r="AF329" i="1"/>
  <c r="AG329" i="1"/>
  <c r="AI329" i="1"/>
  <c r="AJ329" i="1"/>
  <c r="AL329" i="1"/>
  <c r="AM329" i="1"/>
  <c r="AQ329" i="1"/>
  <c r="AS329" i="1"/>
  <c r="A330" i="1"/>
  <c r="B330" i="1"/>
  <c r="C330" i="1"/>
  <c r="J330" i="1"/>
  <c r="K330" i="1"/>
  <c r="M330" i="1"/>
  <c r="AB330" i="1"/>
  <c r="AF330" i="1"/>
  <c r="AG330" i="1"/>
  <c r="AI330" i="1"/>
  <c r="AJ330" i="1"/>
  <c r="AL330" i="1"/>
  <c r="AM330" i="1"/>
  <c r="AQ330" i="1"/>
  <c r="AS330" i="1"/>
  <c r="A331" i="1"/>
  <c r="B331" i="1"/>
  <c r="C331" i="1"/>
  <c r="J331" i="1"/>
  <c r="K331" i="1"/>
  <c r="M331" i="1"/>
  <c r="AB331" i="1"/>
  <c r="AF331" i="1"/>
  <c r="AG331" i="1"/>
  <c r="AI331" i="1"/>
  <c r="AJ331" i="1"/>
  <c r="AL331" i="1"/>
  <c r="AM331" i="1"/>
  <c r="AQ331" i="1"/>
  <c r="AS331" i="1"/>
  <c r="A332" i="1"/>
  <c r="B332" i="1"/>
  <c r="C332" i="1"/>
  <c r="J332" i="1"/>
  <c r="K332" i="1"/>
  <c r="M332" i="1"/>
  <c r="AB332" i="1"/>
  <c r="AF332" i="1"/>
  <c r="AG332" i="1"/>
  <c r="AI332" i="1"/>
  <c r="AJ332" i="1"/>
  <c r="AL332" i="1"/>
  <c r="AM332" i="1"/>
  <c r="AQ332" i="1"/>
  <c r="AS332" i="1"/>
  <c r="A333" i="1"/>
  <c r="B333" i="1"/>
  <c r="C333" i="1"/>
  <c r="J333" i="1"/>
  <c r="K333" i="1"/>
  <c r="M333" i="1"/>
  <c r="AB333" i="1"/>
  <c r="AF333" i="1"/>
  <c r="AG333" i="1"/>
  <c r="AI333" i="1"/>
  <c r="AJ333" i="1"/>
  <c r="AL333" i="1"/>
  <c r="AM333" i="1"/>
  <c r="AQ333" i="1"/>
  <c r="AS333" i="1"/>
  <c r="A334" i="1"/>
  <c r="B334" i="1"/>
  <c r="C334" i="1"/>
  <c r="J334" i="1"/>
  <c r="K334" i="1"/>
  <c r="M334" i="1"/>
  <c r="AB334" i="1"/>
  <c r="AF334" i="1"/>
  <c r="AG334" i="1"/>
  <c r="AI334" i="1"/>
  <c r="AJ334" i="1"/>
  <c r="AL334" i="1"/>
  <c r="AM334" i="1"/>
  <c r="AQ334" i="1"/>
  <c r="AS334" i="1"/>
  <c r="A335" i="1"/>
  <c r="B335" i="1"/>
  <c r="C335" i="1"/>
  <c r="J335" i="1"/>
  <c r="K335" i="1"/>
  <c r="M335" i="1"/>
  <c r="AB335" i="1"/>
  <c r="AF335" i="1"/>
  <c r="AG335" i="1"/>
  <c r="AI335" i="1"/>
  <c r="AJ335" i="1"/>
  <c r="AL335" i="1"/>
  <c r="AM335" i="1"/>
  <c r="AQ335" i="1"/>
  <c r="AS335" i="1"/>
  <c r="A336" i="1"/>
  <c r="B336" i="1"/>
  <c r="C336" i="1"/>
  <c r="J336" i="1"/>
  <c r="K336" i="1"/>
  <c r="M336" i="1"/>
  <c r="AB336" i="1"/>
  <c r="AF336" i="1"/>
  <c r="AG336" i="1"/>
  <c r="AI336" i="1"/>
  <c r="AJ336" i="1"/>
  <c r="AL336" i="1"/>
  <c r="AM336" i="1"/>
  <c r="AQ336" i="1"/>
  <c r="AS336" i="1"/>
  <c r="A337" i="1"/>
  <c r="B337" i="1"/>
  <c r="C337" i="1"/>
  <c r="J337" i="1"/>
  <c r="K337" i="1"/>
  <c r="M337" i="1"/>
  <c r="AB337" i="1"/>
  <c r="AF337" i="1"/>
  <c r="AG337" i="1"/>
  <c r="AI337" i="1"/>
  <c r="AJ337" i="1"/>
  <c r="AL337" i="1"/>
  <c r="AM337" i="1"/>
  <c r="AQ337" i="1"/>
  <c r="AS337" i="1"/>
  <c r="A338" i="1"/>
  <c r="B338" i="1"/>
  <c r="C338" i="1"/>
  <c r="J338" i="1"/>
  <c r="K338" i="1"/>
  <c r="M338" i="1"/>
  <c r="AB338" i="1"/>
  <c r="AF338" i="1"/>
  <c r="AG338" i="1"/>
  <c r="AI338" i="1"/>
  <c r="AJ338" i="1"/>
  <c r="AL338" i="1"/>
  <c r="AM338" i="1"/>
  <c r="AQ338" i="1"/>
  <c r="AS338" i="1"/>
  <c r="A339" i="1"/>
  <c r="B339" i="1"/>
  <c r="C339" i="1"/>
  <c r="J339" i="1"/>
  <c r="K339" i="1"/>
  <c r="M339" i="1"/>
  <c r="AB339" i="1"/>
  <c r="AF339" i="1"/>
  <c r="AG339" i="1"/>
  <c r="AI339" i="1"/>
  <c r="AJ339" i="1"/>
  <c r="AL339" i="1"/>
  <c r="AM339" i="1"/>
  <c r="AQ339" i="1"/>
  <c r="AS339" i="1"/>
  <c r="A340" i="1"/>
  <c r="B340" i="1"/>
  <c r="C340" i="1"/>
  <c r="J340" i="1"/>
  <c r="K340" i="1"/>
  <c r="M340" i="1"/>
  <c r="AB340" i="1"/>
  <c r="AF340" i="1"/>
  <c r="AG340" i="1"/>
  <c r="AI340" i="1"/>
  <c r="AJ340" i="1"/>
  <c r="AL340" i="1"/>
  <c r="AM340" i="1"/>
  <c r="AQ340" i="1"/>
  <c r="AS340" i="1"/>
  <c r="A341" i="1"/>
  <c r="B341" i="1"/>
  <c r="C341" i="1"/>
  <c r="J341" i="1"/>
  <c r="K341" i="1"/>
  <c r="M341" i="1"/>
  <c r="AB341" i="1"/>
  <c r="AF341" i="1"/>
  <c r="AG341" i="1"/>
  <c r="AI341" i="1"/>
  <c r="AJ341" i="1"/>
  <c r="AL341" i="1"/>
  <c r="AM341" i="1"/>
  <c r="AQ341" i="1"/>
  <c r="AS341" i="1"/>
  <c r="A342" i="1"/>
  <c r="B342" i="1"/>
  <c r="C342" i="1"/>
  <c r="J342" i="1"/>
  <c r="K342" i="1"/>
  <c r="M342" i="1"/>
  <c r="AB342" i="1"/>
  <c r="AF342" i="1"/>
  <c r="AG342" i="1"/>
  <c r="AI342" i="1"/>
  <c r="AJ342" i="1"/>
  <c r="AL342" i="1"/>
  <c r="AM342" i="1"/>
  <c r="AQ342" i="1"/>
  <c r="AS342" i="1"/>
  <c r="A343" i="1"/>
  <c r="B343" i="1"/>
  <c r="C343" i="1"/>
  <c r="J343" i="1"/>
  <c r="K343" i="1"/>
  <c r="M343" i="1"/>
  <c r="AB343" i="1"/>
  <c r="AF343" i="1"/>
  <c r="AG343" i="1"/>
  <c r="AI343" i="1"/>
  <c r="AJ343" i="1"/>
  <c r="AL343" i="1"/>
  <c r="AM343" i="1"/>
  <c r="AQ343" i="1"/>
  <c r="AS343" i="1"/>
  <c r="A344" i="1"/>
  <c r="B344" i="1"/>
  <c r="C344" i="1"/>
  <c r="J344" i="1"/>
  <c r="K344" i="1"/>
  <c r="M344" i="1"/>
  <c r="AB344" i="1"/>
  <c r="AF344" i="1"/>
  <c r="AG344" i="1"/>
  <c r="AI344" i="1"/>
  <c r="AJ344" i="1"/>
  <c r="AL344" i="1"/>
  <c r="AM344" i="1"/>
  <c r="AQ344" i="1"/>
  <c r="AS344" i="1"/>
  <c r="A345" i="1"/>
  <c r="B345" i="1"/>
  <c r="C345" i="1"/>
  <c r="J345" i="1"/>
  <c r="K345" i="1"/>
  <c r="M345" i="1"/>
  <c r="AB345" i="1"/>
  <c r="AF345" i="1"/>
  <c r="AG345" i="1"/>
  <c r="AI345" i="1"/>
  <c r="AJ345" i="1"/>
  <c r="AL345" i="1"/>
  <c r="AM345" i="1"/>
  <c r="AQ345" i="1"/>
  <c r="AS345" i="1"/>
  <c r="A346" i="1"/>
  <c r="B346" i="1"/>
  <c r="C346" i="1"/>
  <c r="J346" i="1"/>
  <c r="K346" i="1"/>
  <c r="M346" i="1"/>
  <c r="AB346" i="1"/>
  <c r="AF346" i="1"/>
  <c r="AG346" i="1"/>
  <c r="AI346" i="1"/>
  <c r="AJ346" i="1"/>
  <c r="AL346" i="1"/>
  <c r="AM346" i="1"/>
  <c r="AQ346" i="1"/>
  <c r="AS346" i="1"/>
  <c r="A347" i="1"/>
  <c r="B347" i="1"/>
  <c r="C347" i="1"/>
  <c r="J347" i="1"/>
  <c r="K347" i="1"/>
  <c r="M347" i="1"/>
  <c r="AB347" i="1"/>
  <c r="AF347" i="1"/>
  <c r="AG347" i="1"/>
  <c r="AI347" i="1"/>
  <c r="AJ347" i="1"/>
  <c r="AL347" i="1"/>
  <c r="AM347" i="1"/>
  <c r="AQ347" i="1"/>
  <c r="AS347" i="1"/>
  <c r="A348" i="1"/>
  <c r="B348" i="1"/>
  <c r="C348" i="1"/>
  <c r="J348" i="1"/>
  <c r="K348" i="1"/>
  <c r="M348" i="1"/>
  <c r="AB348" i="1"/>
  <c r="AF348" i="1"/>
  <c r="AG348" i="1"/>
  <c r="AI348" i="1"/>
  <c r="AJ348" i="1"/>
  <c r="AL348" i="1"/>
  <c r="AM348" i="1"/>
  <c r="AQ348" i="1"/>
  <c r="AS348" i="1"/>
  <c r="A349" i="1"/>
  <c r="B349" i="1"/>
  <c r="C349" i="1"/>
  <c r="J349" i="1"/>
  <c r="K349" i="1"/>
  <c r="M349" i="1"/>
  <c r="AB349" i="1"/>
  <c r="AF349" i="1"/>
  <c r="AG349" i="1"/>
  <c r="AI349" i="1"/>
  <c r="AJ349" i="1"/>
  <c r="AL349" i="1"/>
  <c r="AM349" i="1"/>
  <c r="AQ349" i="1"/>
  <c r="AS349" i="1"/>
  <c r="A350" i="1"/>
  <c r="B350" i="1"/>
  <c r="C350" i="1"/>
  <c r="J350" i="1"/>
  <c r="K350" i="1"/>
  <c r="M350" i="1"/>
  <c r="AB350" i="1"/>
  <c r="AF350" i="1"/>
  <c r="AG350" i="1"/>
  <c r="AI350" i="1"/>
  <c r="AJ350" i="1"/>
  <c r="AL350" i="1"/>
  <c r="AM350" i="1"/>
  <c r="AQ350" i="1"/>
  <c r="AS350" i="1"/>
  <c r="A351" i="1"/>
  <c r="B351" i="1"/>
  <c r="C351" i="1"/>
  <c r="J351" i="1"/>
  <c r="K351" i="1"/>
  <c r="M351" i="1"/>
  <c r="AB351" i="1"/>
  <c r="AF351" i="1"/>
  <c r="AG351" i="1"/>
  <c r="AI351" i="1"/>
  <c r="AJ351" i="1"/>
  <c r="AL351" i="1"/>
  <c r="AM351" i="1"/>
  <c r="AQ351" i="1"/>
  <c r="AS351" i="1"/>
  <c r="A352" i="1"/>
  <c r="B352" i="1"/>
  <c r="C352" i="1"/>
  <c r="J352" i="1"/>
  <c r="K352" i="1"/>
  <c r="M352" i="1"/>
  <c r="AB352" i="1"/>
  <c r="AF352" i="1"/>
  <c r="AG352" i="1"/>
  <c r="AI352" i="1"/>
  <c r="AJ352" i="1"/>
  <c r="AL352" i="1"/>
  <c r="AM352" i="1"/>
  <c r="AQ352" i="1"/>
  <c r="AS352" i="1"/>
  <c r="A353" i="1"/>
  <c r="B353" i="1"/>
  <c r="C353" i="1"/>
  <c r="J353" i="1"/>
  <c r="K353" i="1"/>
  <c r="M353" i="1"/>
  <c r="AB353" i="1"/>
  <c r="AF353" i="1"/>
  <c r="AG353" i="1"/>
  <c r="AI353" i="1"/>
  <c r="AJ353" i="1"/>
  <c r="AL353" i="1"/>
  <c r="AM353" i="1"/>
  <c r="AQ353" i="1"/>
  <c r="AS353" i="1"/>
  <c r="A354" i="1"/>
  <c r="B354" i="1"/>
  <c r="C354" i="1"/>
  <c r="J354" i="1"/>
  <c r="K354" i="1"/>
  <c r="M354" i="1"/>
  <c r="AB354" i="1"/>
  <c r="AF354" i="1"/>
  <c r="AG354" i="1"/>
  <c r="AI354" i="1"/>
  <c r="AJ354" i="1"/>
  <c r="AL354" i="1"/>
  <c r="AM354" i="1"/>
  <c r="AQ354" i="1"/>
  <c r="AS354" i="1"/>
  <c r="A355" i="1"/>
  <c r="B355" i="1"/>
  <c r="C355" i="1"/>
  <c r="J355" i="1"/>
  <c r="K355" i="1"/>
  <c r="M355" i="1"/>
  <c r="AB355" i="1"/>
  <c r="AF355" i="1"/>
  <c r="AG355" i="1"/>
  <c r="AI355" i="1"/>
  <c r="AJ355" i="1"/>
  <c r="AL355" i="1"/>
  <c r="AM355" i="1"/>
  <c r="AQ355" i="1"/>
  <c r="AS355" i="1"/>
  <c r="A356" i="1"/>
  <c r="B356" i="1"/>
  <c r="C356" i="1"/>
  <c r="J356" i="1"/>
  <c r="K356" i="1"/>
  <c r="M356" i="1"/>
  <c r="AB356" i="1"/>
  <c r="AF356" i="1"/>
  <c r="AG356" i="1"/>
  <c r="AI356" i="1"/>
  <c r="AJ356" i="1"/>
  <c r="AL356" i="1"/>
  <c r="AM356" i="1"/>
  <c r="AQ356" i="1"/>
  <c r="AS356" i="1"/>
  <c r="A357" i="1"/>
  <c r="B357" i="1"/>
  <c r="C357" i="1"/>
  <c r="J357" i="1"/>
  <c r="K357" i="1"/>
  <c r="M357" i="1"/>
  <c r="AB357" i="1"/>
  <c r="AF357" i="1"/>
  <c r="AG357" i="1"/>
  <c r="AI357" i="1"/>
  <c r="AJ357" i="1"/>
  <c r="AL357" i="1"/>
  <c r="AM357" i="1"/>
  <c r="AQ357" i="1"/>
  <c r="AS357" i="1"/>
  <c r="A358" i="1"/>
  <c r="B358" i="1"/>
  <c r="C358" i="1"/>
  <c r="J358" i="1"/>
  <c r="K358" i="1"/>
  <c r="M358" i="1"/>
  <c r="AB358" i="1"/>
  <c r="AF358" i="1"/>
  <c r="AG358" i="1"/>
  <c r="AI358" i="1"/>
  <c r="AJ358" i="1"/>
  <c r="AL358" i="1"/>
  <c r="AM358" i="1"/>
  <c r="AQ358" i="1"/>
  <c r="AS358" i="1"/>
  <c r="A359" i="1"/>
  <c r="B359" i="1"/>
  <c r="C359" i="1"/>
  <c r="J359" i="1"/>
  <c r="K359" i="1"/>
  <c r="M359" i="1"/>
  <c r="AB359" i="1"/>
  <c r="AF359" i="1"/>
  <c r="AG359" i="1"/>
  <c r="AI359" i="1"/>
  <c r="AJ359" i="1"/>
  <c r="AL359" i="1"/>
  <c r="AM359" i="1"/>
  <c r="AQ359" i="1"/>
  <c r="AS359" i="1"/>
  <c r="A360" i="1"/>
  <c r="B360" i="1"/>
  <c r="C360" i="1"/>
  <c r="J360" i="1"/>
  <c r="K360" i="1"/>
  <c r="M360" i="1"/>
  <c r="AB360" i="1"/>
  <c r="AF360" i="1"/>
  <c r="AG360" i="1"/>
  <c r="AI360" i="1"/>
  <c r="AJ360" i="1"/>
  <c r="AL360" i="1"/>
  <c r="AM360" i="1"/>
  <c r="AQ360" i="1"/>
  <c r="AS360" i="1"/>
  <c r="A361" i="1"/>
  <c r="B361" i="1"/>
  <c r="C361" i="1"/>
  <c r="J361" i="1"/>
  <c r="K361" i="1"/>
  <c r="M361" i="1"/>
  <c r="AB361" i="1"/>
  <c r="AF361" i="1"/>
  <c r="AG361" i="1"/>
  <c r="AI361" i="1"/>
  <c r="AJ361" i="1"/>
  <c r="AL361" i="1"/>
  <c r="AM361" i="1"/>
  <c r="AQ361" i="1"/>
  <c r="AS361" i="1"/>
  <c r="A362" i="1"/>
  <c r="B362" i="1"/>
  <c r="C362" i="1"/>
  <c r="J362" i="1"/>
  <c r="K362" i="1"/>
  <c r="M362" i="1"/>
  <c r="AB362" i="1"/>
  <c r="AF362" i="1"/>
  <c r="AG362" i="1"/>
  <c r="AI362" i="1"/>
  <c r="AJ362" i="1"/>
  <c r="AL362" i="1"/>
  <c r="AM362" i="1"/>
  <c r="AQ362" i="1"/>
  <c r="AS362" i="1"/>
  <c r="A363" i="1"/>
  <c r="B363" i="1"/>
  <c r="C363" i="1"/>
  <c r="J363" i="1"/>
  <c r="K363" i="1"/>
  <c r="M363" i="1"/>
  <c r="AB363" i="1"/>
  <c r="AF363" i="1"/>
  <c r="AG363" i="1"/>
  <c r="AI363" i="1"/>
  <c r="AJ363" i="1"/>
  <c r="AL363" i="1"/>
  <c r="AM363" i="1"/>
  <c r="AQ363" i="1"/>
  <c r="AS363" i="1"/>
  <c r="A364" i="1"/>
  <c r="B364" i="1"/>
  <c r="C364" i="1"/>
  <c r="J364" i="1"/>
  <c r="K364" i="1"/>
  <c r="M364" i="1"/>
  <c r="AB364" i="1"/>
  <c r="AF364" i="1"/>
  <c r="AG364" i="1"/>
  <c r="AI364" i="1"/>
  <c r="AJ364" i="1"/>
  <c r="AL364" i="1"/>
  <c r="AM364" i="1"/>
  <c r="AQ364" i="1"/>
  <c r="AS364" i="1"/>
  <c r="A365" i="1"/>
  <c r="B365" i="1"/>
  <c r="C365" i="1"/>
  <c r="J365" i="1"/>
  <c r="K365" i="1"/>
  <c r="M365" i="1"/>
  <c r="AB365" i="1"/>
  <c r="AF365" i="1"/>
  <c r="AG365" i="1"/>
  <c r="AI365" i="1"/>
  <c r="AJ365" i="1"/>
  <c r="AL365" i="1"/>
  <c r="AM365" i="1"/>
  <c r="AQ365" i="1"/>
  <c r="AS365" i="1"/>
  <c r="A366" i="1"/>
  <c r="B366" i="1"/>
  <c r="C366" i="1"/>
  <c r="J366" i="1"/>
  <c r="K366" i="1"/>
  <c r="M366" i="1"/>
  <c r="AB366" i="1"/>
  <c r="AF366" i="1"/>
  <c r="AG366" i="1"/>
  <c r="AI366" i="1"/>
  <c r="AJ366" i="1"/>
  <c r="AL366" i="1"/>
  <c r="AM366" i="1"/>
  <c r="AQ366" i="1"/>
  <c r="AS366" i="1"/>
  <c r="A367" i="1"/>
  <c r="B367" i="1"/>
  <c r="C367" i="1"/>
  <c r="J367" i="1"/>
  <c r="K367" i="1"/>
  <c r="M367" i="1"/>
  <c r="AB367" i="1"/>
  <c r="AF367" i="1"/>
  <c r="AG367" i="1"/>
  <c r="AI367" i="1"/>
  <c r="AJ367" i="1"/>
  <c r="AL367" i="1"/>
  <c r="AM367" i="1"/>
  <c r="AQ367" i="1"/>
  <c r="AS367" i="1"/>
  <c r="A368" i="1"/>
  <c r="B368" i="1"/>
  <c r="C368" i="1"/>
  <c r="J368" i="1"/>
  <c r="K368" i="1"/>
  <c r="M368" i="1"/>
  <c r="AB368" i="1"/>
  <c r="AF368" i="1"/>
  <c r="AG368" i="1"/>
  <c r="AI368" i="1"/>
  <c r="AJ368" i="1"/>
  <c r="AL368" i="1"/>
  <c r="AM368" i="1"/>
  <c r="AQ368" i="1"/>
  <c r="AS368" i="1"/>
  <c r="A369" i="1"/>
  <c r="B369" i="1"/>
  <c r="C369" i="1"/>
  <c r="J369" i="1"/>
  <c r="K369" i="1"/>
  <c r="M369" i="1"/>
  <c r="AB369" i="1"/>
  <c r="AF369" i="1"/>
  <c r="AG369" i="1"/>
  <c r="AI369" i="1"/>
  <c r="AJ369" i="1"/>
  <c r="AL369" i="1"/>
  <c r="AM369" i="1"/>
  <c r="AQ369" i="1"/>
  <c r="AS369" i="1"/>
  <c r="A370" i="1"/>
  <c r="B370" i="1"/>
  <c r="C370" i="1"/>
  <c r="J370" i="1"/>
  <c r="K370" i="1"/>
  <c r="M370" i="1"/>
  <c r="AB370" i="1"/>
  <c r="AF370" i="1"/>
  <c r="AG370" i="1"/>
  <c r="AI370" i="1"/>
  <c r="AJ370" i="1"/>
  <c r="AL370" i="1"/>
  <c r="AM370" i="1"/>
  <c r="AQ370" i="1"/>
  <c r="AS370" i="1"/>
  <c r="A371" i="1"/>
  <c r="B371" i="1"/>
  <c r="C371" i="1"/>
  <c r="J371" i="1"/>
  <c r="K371" i="1"/>
  <c r="M371" i="1"/>
  <c r="AB371" i="1"/>
  <c r="AF371" i="1"/>
  <c r="AG371" i="1"/>
  <c r="AI371" i="1"/>
  <c r="AJ371" i="1"/>
  <c r="AL371" i="1"/>
  <c r="AM371" i="1"/>
  <c r="AQ371" i="1"/>
  <c r="AS371" i="1"/>
  <c r="A372" i="1"/>
  <c r="B372" i="1"/>
  <c r="C372" i="1"/>
  <c r="J372" i="1"/>
  <c r="K372" i="1"/>
  <c r="M372" i="1"/>
  <c r="AB372" i="1"/>
  <c r="AF372" i="1"/>
  <c r="AG372" i="1"/>
  <c r="AI372" i="1"/>
  <c r="AJ372" i="1"/>
  <c r="AL372" i="1"/>
  <c r="AM372" i="1"/>
  <c r="AQ372" i="1"/>
  <c r="AS372" i="1"/>
  <c r="A373" i="1"/>
  <c r="B373" i="1"/>
  <c r="C373" i="1"/>
  <c r="J373" i="1"/>
  <c r="K373" i="1"/>
  <c r="M373" i="1"/>
  <c r="AB373" i="1"/>
  <c r="AF373" i="1"/>
  <c r="AG373" i="1"/>
  <c r="AI373" i="1"/>
  <c r="AJ373" i="1"/>
  <c r="AL373" i="1"/>
  <c r="AM373" i="1"/>
  <c r="AQ373" i="1"/>
  <c r="AS373" i="1"/>
  <c r="A374" i="1"/>
  <c r="B374" i="1"/>
  <c r="C374" i="1"/>
  <c r="J374" i="1"/>
  <c r="K374" i="1"/>
  <c r="M374" i="1"/>
  <c r="AB374" i="1"/>
  <c r="AF374" i="1"/>
  <c r="AG374" i="1"/>
  <c r="AI374" i="1"/>
  <c r="AJ374" i="1"/>
  <c r="AL374" i="1"/>
  <c r="AM374" i="1"/>
  <c r="AQ374" i="1"/>
  <c r="AS374" i="1"/>
  <c r="A375" i="1"/>
  <c r="B375" i="1"/>
  <c r="C375" i="1"/>
  <c r="J375" i="1"/>
  <c r="K375" i="1"/>
  <c r="M375" i="1"/>
  <c r="AB375" i="1"/>
  <c r="AF375" i="1"/>
  <c r="AG375" i="1"/>
  <c r="AI375" i="1"/>
  <c r="AJ375" i="1"/>
  <c r="AL375" i="1"/>
  <c r="AM375" i="1"/>
  <c r="AQ375" i="1"/>
  <c r="AS375" i="1"/>
  <c r="A376" i="1"/>
  <c r="B376" i="1"/>
  <c r="C376" i="1"/>
  <c r="J376" i="1"/>
  <c r="K376" i="1"/>
  <c r="M376" i="1"/>
  <c r="AB376" i="1"/>
  <c r="AF376" i="1"/>
  <c r="AG376" i="1"/>
  <c r="AI376" i="1"/>
  <c r="AJ376" i="1"/>
  <c r="AL376" i="1"/>
  <c r="AM376" i="1"/>
  <c r="AQ376" i="1"/>
  <c r="AS376" i="1"/>
  <c r="A377" i="1"/>
  <c r="B377" i="1"/>
  <c r="C377" i="1"/>
  <c r="J377" i="1"/>
  <c r="K377" i="1"/>
  <c r="M377" i="1"/>
  <c r="AB377" i="1"/>
  <c r="AF377" i="1"/>
  <c r="AG377" i="1"/>
  <c r="AI377" i="1"/>
  <c r="AJ377" i="1"/>
  <c r="AL377" i="1"/>
  <c r="AM377" i="1"/>
  <c r="AQ377" i="1"/>
  <c r="AS377" i="1"/>
  <c r="A378" i="1"/>
  <c r="B378" i="1"/>
  <c r="C378" i="1"/>
  <c r="J378" i="1"/>
  <c r="K378" i="1"/>
  <c r="M378" i="1"/>
  <c r="AB378" i="1"/>
  <c r="AF378" i="1"/>
  <c r="AG378" i="1"/>
  <c r="AI378" i="1"/>
  <c r="AJ378" i="1"/>
  <c r="AL378" i="1"/>
  <c r="AM378" i="1"/>
  <c r="AQ378" i="1"/>
  <c r="AS378" i="1"/>
  <c r="A379" i="1"/>
  <c r="B379" i="1"/>
  <c r="C379" i="1"/>
  <c r="J379" i="1"/>
  <c r="K379" i="1"/>
  <c r="M379" i="1"/>
  <c r="AB379" i="1"/>
  <c r="AF379" i="1"/>
  <c r="AG379" i="1"/>
  <c r="AI379" i="1"/>
  <c r="AJ379" i="1"/>
  <c r="AL379" i="1"/>
  <c r="AM379" i="1"/>
  <c r="AQ379" i="1"/>
  <c r="AS379" i="1"/>
  <c r="A380" i="1"/>
  <c r="B380" i="1"/>
  <c r="C380" i="1"/>
  <c r="J380" i="1"/>
  <c r="K380" i="1"/>
  <c r="M380" i="1"/>
  <c r="AB380" i="1"/>
  <c r="AF380" i="1"/>
  <c r="AG380" i="1"/>
  <c r="AI380" i="1"/>
  <c r="AJ380" i="1"/>
  <c r="AL380" i="1"/>
  <c r="AM380" i="1"/>
  <c r="AQ380" i="1"/>
  <c r="AS380" i="1"/>
  <c r="A381" i="1"/>
  <c r="B381" i="1"/>
  <c r="C381" i="1"/>
  <c r="J381" i="1"/>
  <c r="K381" i="1"/>
  <c r="M381" i="1"/>
  <c r="AB381" i="1"/>
  <c r="AF381" i="1"/>
  <c r="AG381" i="1"/>
  <c r="AI381" i="1"/>
  <c r="AJ381" i="1"/>
  <c r="AL381" i="1"/>
  <c r="AM381" i="1"/>
  <c r="AQ381" i="1"/>
  <c r="AS381" i="1"/>
  <c r="A382" i="1"/>
  <c r="B382" i="1"/>
  <c r="C382" i="1"/>
  <c r="J382" i="1"/>
  <c r="K382" i="1"/>
  <c r="M382" i="1"/>
  <c r="AB382" i="1"/>
  <c r="AF382" i="1"/>
  <c r="AG382" i="1"/>
  <c r="AI382" i="1"/>
  <c r="AJ382" i="1"/>
  <c r="AL382" i="1"/>
  <c r="AM382" i="1"/>
  <c r="AQ382" i="1"/>
  <c r="AS382" i="1"/>
  <c r="A383" i="1"/>
  <c r="B383" i="1"/>
  <c r="C383" i="1"/>
  <c r="J383" i="1"/>
  <c r="K383" i="1"/>
  <c r="M383" i="1"/>
  <c r="AB383" i="1"/>
  <c r="AF383" i="1"/>
  <c r="AG383" i="1"/>
  <c r="AI383" i="1"/>
  <c r="AJ383" i="1"/>
  <c r="AL383" i="1"/>
  <c r="AM383" i="1"/>
  <c r="AQ383" i="1"/>
  <c r="AS383" i="1"/>
  <c r="A384" i="1"/>
  <c r="B384" i="1"/>
  <c r="C384" i="1"/>
  <c r="J384" i="1"/>
  <c r="K384" i="1"/>
  <c r="M384" i="1"/>
  <c r="AB384" i="1"/>
  <c r="AF384" i="1"/>
  <c r="AG384" i="1"/>
  <c r="AI384" i="1"/>
  <c r="AJ384" i="1"/>
  <c r="AL384" i="1"/>
  <c r="AM384" i="1"/>
  <c r="AQ384" i="1"/>
  <c r="AS384" i="1"/>
  <c r="A385" i="1"/>
  <c r="B385" i="1"/>
  <c r="C385" i="1"/>
  <c r="J385" i="1"/>
  <c r="K385" i="1"/>
  <c r="M385" i="1"/>
  <c r="AB385" i="1"/>
  <c r="AF385" i="1"/>
  <c r="AG385" i="1"/>
  <c r="AI385" i="1"/>
  <c r="AJ385" i="1"/>
  <c r="AL385" i="1"/>
  <c r="AM385" i="1"/>
  <c r="AQ385" i="1"/>
  <c r="AS385" i="1"/>
  <c r="A386" i="1"/>
  <c r="B386" i="1"/>
  <c r="C386" i="1"/>
  <c r="J386" i="1"/>
  <c r="K386" i="1"/>
  <c r="M386" i="1"/>
  <c r="AB386" i="1"/>
  <c r="AF386" i="1"/>
  <c r="AG386" i="1"/>
  <c r="AI386" i="1"/>
  <c r="AJ386" i="1"/>
  <c r="AL386" i="1"/>
  <c r="AM386" i="1"/>
  <c r="AQ386" i="1"/>
  <c r="AS386" i="1"/>
  <c r="A387" i="1"/>
  <c r="B387" i="1"/>
  <c r="C387" i="1"/>
  <c r="J387" i="1"/>
  <c r="K387" i="1"/>
  <c r="M387" i="1"/>
  <c r="AB387" i="1"/>
  <c r="AF387" i="1"/>
  <c r="AG387" i="1"/>
  <c r="AI387" i="1"/>
  <c r="AJ387" i="1"/>
  <c r="AL387" i="1"/>
  <c r="AM387" i="1"/>
  <c r="AQ387" i="1"/>
  <c r="AS387" i="1"/>
  <c r="A388" i="1"/>
  <c r="B388" i="1"/>
  <c r="C388" i="1"/>
  <c r="J388" i="1"/>
  <c r="K388" i="1"/>
  <c r="M388" i="1"/>
  <c r="AB388" i="1"/>
  <c r="AF388" i="1"/>
  <c r="AG388" i="1"/>
  <c r="AI388" i="1"/>
  <c r="AJ388" i="1"/>
  <c r="AL388" i="1"/>
  <c r="AM388" i="1"/>
  <c r="AQ388" i="1"/>
  <c r="AS388" i="1"/>
  <c r="A389" i="1"/>
  <c r="B389" i="1"/>
  <c r="C389" i="1"/>
  <c r="J389" i="1"/>
  <c r="K389" i="1"/>
  <c r="M389" i="1"/>
  <c r="AB389" i="1"/>
  <c r="AF389" i="1"/>
  <c r="AG389" i="1"/>
  <c r="AI389" i="1"/>
  <c r="AJ389" i="1"/>
  <c r="AL389" i="1"/>
  <c r="AM389" i="1"/>
  <c r="AQ389" i="1"/>
  <c r="AS389" i="1"/>
  <c r="A390" i="1"/>
  <c r="B390" i="1"/>
  <c r="C390" i="1"/>
  <c r="J390" i="1"/>
  <c r="K390" i="1"/>
  <c r="M390" i="1"/>
  <c r="AB390" i="1"/>
  <c r="AF390" i="1"/>
  <c r="AG390" i="1"/>
  <c r="AI390" i="1"/>
  <c r="AJ390" i="1"/>
  <c r="AL390" i="1"/>
  <c r="AM390" i="1"/>
  <c r="AQ390" i="1"/>
  <c r="AS390" i="1"/>
  <c r="A391" i="1"/>
  <c r="B391" i="1"/>
  <c r="C391" i="1"/>
  <c r="J391" i="1"/>
  <c r="K391" i="1"/>
  <c r="M391" i="1"/>
  <c r="AB391" i="1"/>
  <c r="AF391" i="1"/>
  <c r="AG391" i="1"/>
  <c r="AI391" i="1"/>
  <c r="AJ391" i="1"/>
  <c r="AL391" i="1"/>
  <c r="AM391" i="1"/>
  <c r="AQ391" i="1"/>
  <c r="AS391" i="1"/>
  <c r="A392" i="1"/>
  <c r="B392" i="1"/>
  <c r="C392" i="1"/>
  <c r="J392" i="1"/>
  <c r="K392" i="1"/>
  <c r="M392" i="1"/>
  <c r="AB392" i="1"/>
  <c r="AF392" i="1"/>
  <c r="AG392" i="1"/>
  <c r="AI392" i="1"/>
  <c r="AJ392" i="1"/>
  <c r="AL392" i="1"/>
  <c r="AM392" i="1"/>
  <c r="AQ392" i="1"/>
  <c r="AS392" i="1"/>
  <c r="A393" i="1"/>
  <c r="B393" i="1"/>
  <c r="C393" i="1"/>
  <c r="J393" i="1"/>
  <c r="K393" i="1"/>
  <c r="M393" i="1"/>
  <c r="AB393" i="1"/>
  <c r="AF393" i="1"/>
  <c r="AG393" i="1"/>
  <c r="AI393" i="1"/>
  <c r="AJ393" i="1"/>
  <c r="AL393" i="1"/>
  <c r="AM393" i="1"/>
  <c r="AQ393" i="1"/>
  <c r="AS393" i="1"/>
  <c r="A394" i="1"/>
  <c r="B394" i="1"/>
  <c r="C394" i="1"/>
  <c r="J394" i="1"/>
  <c r="K394" i="1"/>
  <c r="M394" i="1"/>
  <c r="AB394" i="1"/>
  <c r="AF394" i="1"/>
  <c r="AG394" i="1"/>
  <c r="AI394" i="1"/>
  <c r="AJ394" i="1"/>
  <c r="AL394" i="1"/>
  <c r="AM394" i="1"/>
  <c r="AQ394" i="1"/>
  <c r="AS394" i="1"/>
  <c r="A395" i="1"/>
  <c r="B395" i="1"/>
  <c r="C395" i="1"/>
  <c r="J395" i="1"/>
  <c r="K395" i="1"/>
  <c r="M395" i="1"/>
  <c r="AB395" i="1"/>
  <c r="AF395" i="1"/>
  <c r="AG395" i="1"/>
  <c r="AI395" i="1"/>
  <c r="AJ395" i="1"/>
  <c r="AL395" i="1"/>
  <c r="AM395" i="1"/>
  <c r="AQ395" i="1"/>
  <c r="AS395" i="1"/>
  <c r="A396" i="1"/>
  <c r="B396" i="1"/>
  <c r="C396" i="1"/>
  <c r="J396" i="1"/>
  <c r="K396" i="1"/>
  <c r="M396" i="1"/>
  <c r="AB396" i="1"/>
  <c r="AF396" i="1"/>
  <c r="AG396" i="1"/>
  <c r="AI396" i="1"/>
  <c r="AJ396" i="1"/>
  <c r="AL396" i="1"/>
  <c r="AM396" i="1"/>
  <c r="AQ396" i="1"/>
  <c r="AS396" i="1"/>
  <c r="A397" i="1"/>
  <c r="B397" i="1"/>
  <c r="C397" i="1"/>
  <c r="J397" i="1"/>
  <c r="K397" i="1"/>
  <c r="M397" i="1"/>
  <c r="AB397" i="1"/>
  <c r="AF397" i="1"/>
  <c r="AG397" i="1"/>
  <c r="AI397" i="1"/>
  <c r="AJ397" i="1"/>
  <c r="AL397" i="1"/>
  <c r="AM397" i="1"/>
  <c r="AQ397" i="1"/>
  <c r="AS397" i="1"/>
  <c r="A398" i="1"/>
  <c r="B398" i="1"/>
  <c r="C398" i="1"/>
  <c r="J398" i="1"/>
  <c r="K398" i="1"/>
  <c r="M398" i="1"/>
  <c r="AB398" i="1"/>
  <c r="AF398" i="1"/>
  <c r="AG398" i="1"/>
  <c r="AI398" i="1"/>
  <c r="AJ398" i="1"/>
  <c r="AL398" i="1"/>
  <c r="AM398" i="1"/>
  <c r="AQ398" i="1"/>
  <c r="AS398" i="1"/>
  <c r="A399" i="1"/>
  <c r="B399" i="1"/>
  <c r="C399" i="1"/>
  <c r="J399" i="1"/>
  <c r="K399" i="1"/>
  <c r="M399" i="1"/>
  <c r="AB399" i="1"/>
  <c r="AF399" i="1"/>
  <c r="AG399" i="1"/>
  <c r="AI399" i="1"/>
  <c r="AJ399" i="1"/>
  <c r="AL399" i="1"/>
  <c r="AM399" i="1"/>
  <c r="AQ399" i="1"/>
  <c r="AS399" i="1"/>
  <c r="A400" i="1"/>
  <c r="B400" i="1"/>
  <c r="C400" i="1"/>
  <c r="J400" i="1"/>
  <c r="K400" i="1"/>
  <c r="M400" i="1"/>
  <c r="AB400" i="1"/>
  <c r="AF400" i="1"/>
  <c r="AG400" i="1"/>
  <c r="AI400" i="1"/>
  <c r="AJ400" i="1"/>
  <c r="AL400" i="1"/>
  <c r="AM400" i="1"/>
  <c r="AQ400" i="1"/>
  <c r="AS400" i="1"/>
  <c r="A401" i="1"/>
  <c r="B401" i="1"/>
  <c r="C401" i="1"/>
  <c r="J401" i="1"/>
  <c r="K401" i="1"/>
  <c r="M401" i="1"/>
  <c r="AB401" i="1"/>
  <c r="AF401" i="1"/>
  <c r="AG401" i="1"/>
  <c r="AI401" i="1"/>
  <c r="AJ401" i="1"/>
  <c r="AL401" i="1"/>
  <c r="AM401" i="1"/>
  <c r="AQ401" i="1"/>
  <c r="AS401" i="1"/>
  <c r="A402" i="1"/>
  <c r="B402" i="1"/>
  <c r="C402" i="1"/>
  <c r="J402" i="1"/>
  <c r="K402" i="1"/>
  <c r="M402" i="1"/>
  <c r="AB402" i="1"/>
  <c r="AF402" i="1"/>
  <c r="AG402" i="1"/>
  <c r="AI402" i="1"/>
  <c r="AJ402" i="1"/>
  <c r="AL402" i="1"/>
  <c r="AM402" i="1"/>
  <c r="AQ402" i="1"/>
  <c r="AS402" i="1"/>
  <c r="A403" i="1"/>
  <c r="B403" i="1"/>
  <c r="C403" i="1"/>
  <c r="J403" i="1"/>
  <c r="K403" i="1"/>
  <c r="M403" i="1"/>
  <c r="AB403" i="1"/>
  <c r="AF403" i="1"/>
  <c r="AG403" i="1"/>
  <c r="AI403" i="1"/>
  <c r="AJ403" i="1"/>
  <c r="AL403" i="1"/>
  <c r="AM403" i="1"/>
  <c r="AQ403" i="1"/>
  <c r="AS403" i="1"/>
  <c r="A404" i="1"/>
  <c r="B404" i="1"/>
  <c r="C404" i="1"/>
  <c r="J404" i="1"/>
  <c r="K404" i="1"/>
  <c r="M404" i="1"/>
  <c r="AB404" i="1"/>
  <c r="AF404" i="1"/>
  <c r="AG404" i="1"/>
  <c r="AI404" i="1"/>
  <c r="AJ404" i="1"/>
  <c r="AL404" i="1"/>
  <c r="AM404" i="1"/>
  <c r="AQ404" i="1"/>
  <c r="AS404" i="1"/>
  <c r="A405" i="1"/>
  <c r="B405" i="1"/>
  <c r="C405" i="1"/>
  <c r="J405" i="1"/>
  <c r="K405" i="1"/>
  <c r="M405" i="1"/>
  <c r="AB405" i="1"/>
  <c r="AF405" i="1"/>
  <c r="AG405" i="1"/>
  <c r="AI405" i="1"/>
  <c r="AJ405" i="1"/>
  <c r="AL405" i="1"/>
  <c r="AM405" i="1"/>
  <c r="AQ405" i="1"/>
  <c r="AS405" i="1"/>
  <c r="A406" i="1"/>
  <c r="B406" i="1"/>
  <c r="C406" i="1"/>
  <c r="J406" i="1"/>
  <c r="K406" i="1"/>
  <c r="M406" i="1"/>
  <c r="AB406" i="1"/>
  <c r="AF406" i="1"/>
  <c r="AG406" i="1"/>
  <c r="AI406" i="1"/>
  <c r="AJ406" i="1"/>
  <c r="AL406" i="1"/>
  <c r="AM406" i="1"/>
  <c r="AQ406" i="1"/>
  <c r="AS406" i="1"/>
  <c r="A407" i="1"/>
  <c r="B407" i="1"/>
  <c r="C407" i="1"/>
  <c r="J407" i="1"/>
  <c r="K407" i="1"/>
  <c r="M407" i="1"/>
  <c r="AB407" i="1"/>
  <c r="AF407" i="1"/>
  <c r="AG407" i="1"/>
  <c r="AI407" i="1"/>
  <c r="AJ407" i="1"/>
  <c r="AL407" i="1"/>
  <c r="AM407" i="1"/>
  <c r="AQ407" i="1"/>
  <c r="AS407" i="1"/>
  <c r="A408" i="1"/>
  <c r="B408" i="1"/>
  <c r="C408" i="1"/>
  <c r="J408" i="1"/>
  <c r="K408" i="1"/>
  <c r="M408" i="1"/>
  <c r="AB408" i="1"/>
  <c r="AF408" i="1"/>
  <c r="AG408" i="1"/>
  <c r="AI408" i="1"/>
  <c r="AJ408" i="1"/>
  <c r="AL408" i="1"/>
  <c r="AM408" i="1"/>
  <c r="AQ408" i="1"/>
  <c r="AS408" i="1"/>
  <c r="A409" i="1"/>
  <c r="B409" i="1"/>
  <c r="C409" i="1"/>
  <c r="J409" i="1"/>
  <c r="K409" i="1"/>
  <c r="M409" i="1"/>
  <c r="AB409" i="1"/>
  <c r="AF409" i="1"/>
  <c r="AG409" i="1"/>
  <c r="AI409" i="1"/>
  <c r="AJ409" i="1"/>
  <c r="AL409" i="1"/>
  <c r="AM409" i="1"/>
  <c r="AQ409" i="1"/>
  <c r="AS409" i="1"/>
  <c r="A410" i="1"/>
  <c r="B410" i="1"/>
  <c r="C410" i="1"/>
  <c r="J410" i="1"/>
  <c r="K410" i="1"/>
  <c r="M410" i="1"/>
  <c r="AB410" i="1"/>
  <c r="AF410" i="1"/>
  <c r="AG410" i="1"/>
  <c r="AI410" i="1"/>
  <c r="AJ410" i="1"/>
  <c r="AL410" i="1"/>
  <c r="AM410" i="1"/>
  <c r="AQ410" i="1"/>
  <c r="AS410" i="1"/>
  <c r="A411" i="1"/>
  <c r="B411" i="1"/>
  <c r="C411" i="1"/>
  <c r="J411" i="1"/>
  <c r="K411" i="1"/>
  <c r="M411" i="1"/>
  <c r="AB411" i="1"/>
  <c r="AF411" i="1"/>
  <c r="AG411" i="1"/>
  <c r="AI411" i="1"/>
  <c r="AJ411" i="1"/>
  <c r="AL411" i="1"/>
  <c r="AM411" i="1"/>
  <c r="AQ411" i="1"/>
  <c r="AS411" i="1"/>
  <c r="A412" i="1"/>
  <c r="B412" i="1"/>
  <c r="C412" i="1"/>
  <c r="J412" i="1"/>
  <c r="K412" i="1"/>
  <c r="M412" i="1"/>
  <c r="AB412" i="1"/>
  <c r="AF412" i="1"/>
  <c r="AG412" i="1"/>
  <c r="AI412" i="1"/>
  <c r="AJ412" i="1"/>
  <c r="AL412" i="1"/>
  <c r="AM412" i="1"/>
  <c r="AQ412" i="1"/>
  <c r="AS412" i="1"/>
  <c r="A413" i="1"/>
  <c r="B413" i="1"/>
  <c r="C413" i="1"/>
  <c r="J413" i="1"/>
  <c r="K413" i="1"/>
  <c r="M413" i="1"/>
  <c r="AB413" i="1"/>
  <c r="AF413" i="1"/>
  <c r="AG413" i="1"/>
  <c r="AI413" i="1"/>
  <c r="AJ413" i="1"/>
  <c r="AL413" i="1"/>
  <c r="AM413" i="1"/>
  <c r="AQ413" i="1"/>
  <c r="AS413" i="1"/>
  <c r="A414" i="1"/>
  <c r="B414" i="1"/>
  <c r="C414" i="1"/>
  <c r="J414" i="1"/>
  <c r="K414" i="1"/>
  <c r="M414" i="1"/>
  <c r="AB414" i="1"/>
  <c r="AF414" i="1"/>
  <c r="AG414" i="1"/>
  <c r="AI414" i="1"/>
  <c r="AJ414" i="1"/>
  <c r="AL414" i="1"/>
  <c r="AM414" i="1"/>
  <c r="AQ414" i="1"/>
  <c r="AS414" i="1"/>
  <c r="A415" i="1"/>
  <c r="B415" i="1"/>
  <c r="C415" i="1"/>
  <c r="J415" i="1"/>
  <c r="K415" i="1"/>
  <c r="M415" i="1"/>
  <c r="AB415" i="1"/>
  <c r="AF415" i="1"/>
  <c r="AG415" i="1"/>
  <c r="AI415" i="1"/>
  <c r="AJ415" i="1"/>
  <c r="AL415" i="1"/>
  <c r="AM415" i="1"/>
  <c r="AQ415" i="1"/>
  <c r="AS415" i="1"/>
  <c r="A416" i="1"/>
  <c r="B416" i="1"/>
  <c r="C416" i="1"/>
  <c r="J416" i="1"/>
  <c r="K416" i="1"/>
  <c r="M416" i="1"/>
  <c r="AB416" i="1"/>
  <c r="AF416" i="1"/>
  <c r="AG416" i="1"/>
  <c r="AI416" i="1"/>
  <c r="AJ416" i="1"/>
  <c r="AL416" i="1"/>
  <c r="AM416" i="1"/>
  <c r="AQ416" i="1"/>
  <c r="AS416" i="1"/>
  <c r="A417" i="1"/>
  <c r="B417" i="1"/>
  <c r="C417" i="1"/>
  <c r="J417" i="1"/>
  <c r="K417" i="1"/>
  <c r="M417" i="1"/>
  <c r="AB417" i="1"/>
  <c r="AF417" i="1"/>
  <c r="AG417" i="1"/>
  <c r="AI417" i="1"/>
  <c r="AJ417" i="1"/>
  <c r="AL417" i="1"/>
  <c r="AM417" i="1"/>
  <c r="AQ417" i="1"/>
  <c r="AS417" i="1"/>
  <c r="A418" i="1"/>
  <c r="B418" i="1"/>
  <c r="C418" i="1"/>
  <c r="J418" i="1"/>
  <c r="K418" i="1"/>
  <c r="M418" i="1"/>
  <c r="AB418" i="1"/>
  <c r="AF418" i="1"/>
  <c r="AG418" i="1"/>
  <c r="AI418" i="1"/>
  <c r="AJ418" i="1"/>
  <c r="AL418" i="1"/>
  <c r="AM418" i="1"/>
  <c r="AQ418" i="1"/>
  <c r="AS418" i="1"/>
  <c r="A419" i="1"/>
  <c r="B419" i="1"/>
  <c r="C419" i="1"/>
  <c r="J419" i="1"/>
  <c r="K419" i="1"/>
  <c r="M419" i="1"/>
  <c r="AB419" i="1"/>
  <c r="AF419" i="1"/>
  <c r="AG419" i="1"/>
  <c r="AI419" i="1"/>
  <c r="AJ419" i="1"/>
  <c r="AL419" i="1"/>
  <c r="AM419" i="1"/>
  <c r="AQ419" i="1"/>
  <c r="AS419" i="1"/>
  <c r="A420" i="1"/>
  <c r="B420" i="1"/>
  <c r="C420" i="1"/>
  <c r="J420" i="1"/>
  <c r="K420" i="1"/>
  <c r="M420" i="1"/>
  <c r="AB420" i="1"/>
  <c r="AF420" i="1"/>
  <c r="AG420" i="1"/>
  <c r="AI420" i="1"/>
  <c r="AJ420" i="1"/>
  <c r="AL420" i="1"/>
  <c r="AM420" i="1"/>
  <c r="AQ420" i="1"/>
  <c r="AS420" i="1"/>
  <c r="A421" i="1"/>
  <c r="B421" i="1"/>
  <c r="C421" i="1"/>
  <c r="J421" i="1"/>
  <c r="K421" i="1"/>
  <c r="M421" i="1"/>
  <c r="AB421" i="1"/>
  <c r="AF421" i="1"/>
  <c r="AG421" i="1"/>
  <c r="AI421" i="1"/>
  <c r="AJ421" i="1"/>
  <c r="AL421" i="1"/>
  <c r="AM421" i="1"/>
  <c r="AQ421" i="1"/>
  <c r="AS421" i="1"/>
  <c r="A422" i="1"/>
  <c r="B422" i="1"/>
  <c r="C422" i="1"/>
  <c r="J422" i="1"/>
  <c r="K422" i="1"/>
  <c r="M422" i="1"/>
  <c r="AB422" i="1"/>
  <c r="AF422" i="1"/>
  <c r="AG422" i="1"/>
  <c r="AI422" i="1"/>
  <c r="AJ422" i="1"/>
  <c r="AL422" i="1"/>
  <c r="AM422" i="1"/>
  <c r="AQ422" i="1"/>
  <c r="AS422" i="1"/>
  <c r="A423" i="1"/>
  <c r="B423" i="1"/>
  <c r="C423" i="1"/>
  <c r="J423" i="1"/>
  <c r="K423" i="1"/>
  <c r="M423" i="1"/>
  <c r="AB423" i="1"/>
  <c r="AF423" i="1"/>
  <c r="AG423" i="1"/>
  <c r="AI423" i="1"/>
  <c r="AJ423" i="1"/>
  <c r="AL423" i="1"/>
  <c r="AM423" i="1"/>
  <c r="AQ423" i="1"/>
  <c r="AS423" i="1"/>
  <c r="A424" i="1"/>
  <c r="B424" i="1"/>
  <c r="C424" i="1"/>
  <c r="J424" i="1"/>
  <c r="K424" i="1"/>
  <c r="M424" i="1"/>
  <c r="AB424" i="1"/>
  <c r="AF424" i="1"/>
  <c r="AG424" i="1"/>
  <c r="AI424" i="1"/>
  <c r="AJ424" i="1"/>
  <c r="AL424" i="1"/>
  <c r="AM424" i="1"/>
  <c r="AQ424" i="1"/>
  <c r="AS424" i="1"/>
  <c r="A425" i="1"/>
  <c r="B425" i="1"/>
  <c r="C425" i="1"/>
  <c r="J425" i="1"/>
  <c r="K425" i="1"/>
  <c r="M425" i="1"/>
  <c r="AB425" i="1"/>
  <c r="AF425" i="1"/>
  <c r="AG425" i="1"/>
  <c r="AI425" i="1"/>
  <c r="AJ425" i="1"/>
  <c r="AL425" i="1"/>
  <c r="AM425" i="1"/>
  <c r="AQ425" i="1"/>
  <c r="AS425" i="1"/>
  <c r="A426" i="1"/>
  <c r="B426" i="1"/>
  <c r="C426" i="1"/>
  <c r="J426" i="1"/>
  <c r="K426" i="1"/>
  <c r="M426" i="1"/>
  <c r="AB426" i="1"/>
  <c r="AF426" i="1"/>
  <c r="AG426" i="1"/>
  <c r="AI426" i="1"/>
  <c r="AJ426" i="1"/>
  <c r="AL426" i="1"/>
  <c r="AM426" i="1"/>
  <c r="AQ426" i="1"/>
  <c r="AS426" i="1"/>
  <c r="A427" i="1"/>
  <c r="B427" i="1"/>
  <c r="C427" i="1"/>
  <c r="J427" i="1"/>
  <c r="K427" i="1"/>
  <c r="M427" i="1"/>
  <c r="AB427" i="1"/>
  <c r="AF427" i="1"/>
  <c r="AG427" i="1"/>
  <c r="AI427" i="1"/>
  <c r="AJ427" i="1"/>
  <c r="AL427" i="1"/>
  <c r="AM427" i="1"/>
  <c r="AQ427" i="1"/>
  <c r="AS427" i="1"/>
  <c r="A428" i="1"/>
  <c r="B428" i="1"/>
  <c r="C428" i="1"/>
  <c r="J428" i="1"/>
  <c r="K428" i="1"/>
  <c r="M428" i="1"/>
  <c r="AB428" i="1"/>
  <c r="AF428" i="1"/>
  <c r="AG428" i="1"/>
  <c r="AI428" i="1"/>
  <c r="AJ428" i="1"/>
  <c r="AL428" i="1"/>
  <c r="AM428" i="1"/>
  <c r="AQ428" i="1"/>
  <c r="AS428" i="1"/>
  <c r="A429" i="1"/>
  <c r="B429" i="1"/>
  <c r="C429" i="1"/>
  <c r="J429" i="1"/>
  <c r="K429" i="1"/>
  <c r="M429" i="1"/>
  <c r="AB429" i="1"/>
  <c r="AF429" i="1"/>
  <c r="AG429" i="1"/>
  <c r="AI429" i="1"/>
  <c r="AJ429" i="1"/>
  <c r="AL429" i="1"/>
  <c r="AM429" i="1"/>
  <c r="AQ429" i="1"/>
  <c r="AS429" i="1"/>
  <c r="A430" i="1"/>
  <c r="B430" i="1"/>
  <c r="C430" i="1"/>
  <c r="J430" i="1"/>
  <c r="K430" i="1"/>
  <c r="M430" i="1"/>
  <c r="AB430" i="1"/>
  <c r="AF430" i="1"/>
  <c r="AG430" i="1"/>
  <c r="AI430" i="1"/>
  <c r="AJ430" i="1"/>
  <c r="AL430" i="1"/>
  <c r="AM430" i="1"/>
  <c r="AQ430" i="1"/>
  <c r="AS430" i="1"/>
  <c r="A431" i="1"/>
  <c r="B431" i="1"/>
  <c r="J431" i="1"/>
  <c r="K431" i="1"/>
  <c r="M431" i="1"/>
  <c r="AB431" i="1"/>
  <c r="AF431" i="1"/>
  <c r="AG431" i="1"/>
  <c r="AI431" i="1"/>
  <c r="AJ431" i="1"/>
  <c r="AL431" i="1"/>
  <c r="AM431" i="1"/>
  <c r="AQ431" i="1"/>
  <c r="AS431" i="1"/>
  <c r="A432" i="1"/>
  <c r="B432" i="1"/>
  <c r="C432" i="1"/>
  <c r="J432" i="1"/>
  <c r="K432" i="1"/>
  <c r="M432" i="1"/>
  <c r="AB432" i="1"/>
  <c r="AF432" i="1"/>
  <c r="AG432" i="1"/>
  <c r="AI432" i="1"/>
  <c r="AJ432" i="1"/>
  <c r="AL432" i="1"/>
  <c r="AM432" i="1"/>
  <c r="AQ432" i="1"/>
  <c r="AS432" i="1"/>
  <c r="A433" i="1"/>
  <c r="B433" i="1"/>
  <c r="C433" i="1"/>
  <c r="J433" i="1"/>
  <c r="K433" i="1"/>
  <c r="M433" i="1"/>
  <c r="AB433" i="1"/>
  <c r="AF433" i="1"/>
  <c r="AG433" i="1"/>
  <c r="AI433" i="1"/>
  <c r="AJ433" i="1"/>
  <c r="AL433" i="1"/>
  <c r="AM433" i="1"/>
  <c r="AQ433" i="1"/>
  <c r="AS433" i="1"/>
  <c r="A434" i="1"/>
  <c r="B434" i="1"/>
  <c r="C434" i="1"/>
  <c r="J434" i="1"/>
  <c r="K434" i="1"/>
  <c r="M434" i="1"/>
  <c r="AB434" i="1"/>
  <c r="AF434" i="1"/>
  <c r="AG434" i="1"/>
  <c r="AI434" i="1"/>
  <c r="AJ434" i="1"/>
  <c r="AL434" i="1"/>
  <c r="AM434" i="1"/>
  <c r="AQ434" i="1"/>
  <c r="AS434" i="1"/>
  <c r="A435" i="1"/>
  <c r="B435" i="1"/>
  <c r="C435" i="1"/>
  <c r="J435" i="1"/>
  <c r="K435" i="1"/>
  <c r="M435" i="1"/>
  <c r="AB435" i="1"/>
  <c r="AF435" i="1"/>
  <c r="AG435" i="1"/>
  <c r="AI435" i="1"/>
  <c r="AJ435" i="1"/>
  <c r="AL435" i="1"/>
  <c r="AM435" i="1"/>
  <c r="AQ435" i="1"/>
  <c r="AS435" i="1"/>
  <c r="A436" i="1"/>
  <c r="B436" i="1"/>
  <c r="C436" i="1"/>
  <c r="J436" i="1"/>
  <c r="K436" i="1"/>
  <c r="M436" i="1"/>
  <c r="AB436" i="1"/>
  <c r="AF436" i="1"/>
  <c r="AG436" i="1"/>
  <c r="AI436" i="1"/>
  <c r="AJ436" i="1"/>
  <c r="AL436" i="1"/>
  <c r="AM436" i="1"/>
  <c r="AQ436" i="1"/>
  <c r="AS436" i="1"/>
  <c r="A437" i="1"/>
  <c r="B437" i="1"/>
  <c r="C437" i="1"/>
  <c r="J437" i="1"/>
  <c r="K437" i="1"/>
  <c r="M437" i="1"/>
  <c r="AB437" i="1"/>
  <c r="AF437" i="1"/>
  <c r="AG437" i="1"/>
  <c r="AI437" i="1"/>
  <c r="AJ437" i="1"/>
  <c r="AL437" i="1"/>
  <c r="AM437" i="1"/>
  <c r="AQ437" i="1"/>
  <c r="AS437" i="1"/>
  <c r="A438" i="1"/>
  <c r="B438" i="1"/>
  <c r="C438" i="1"/>
  <c r="J438" i="1"/>
  <c r="K438" i="1"/>
  <c r="M438" i="1"/>
  <c r="AB438" i="1"/>
  <c r="AF438" i="1"/>
  <c r="AG438" i="1"/>
  <c r="AI438" i="1"/>
  <c r="AJ438" i="1"/>
  <c r="AL438" i="1"/>
  <c r="AM438" i="1"/>
  <c r="AQ438" i="1"/>
  <c r="AS438" i="1"/>
  <c r="A439" i="1"/>
  <c r="B439" i="1"/>
  <c r="C439" i="1"/>
  <c r="J439" i="1"/>
  <c r="K439" i="1"/>
  <c r="M439" i="1"/>
  <c r="AB439" i="1"/>
  <c r="AF439" i="1"/>
  <c r="AG439" i="1"/>
  <c r="AI439" i="1"/>
  <c r="AJ439" i="1"/>
  <c r="AL439" i="1"/>
  <c r="AM439" i="1"/>
  <c r="AQ439" i="1"/>
  <c r="AS439" i="1"/>
  <c r="A440" i="1"/>
  <c r="B440" i="1"/>
  <c r="C440" i="1"/>
  <c r="J440" i="1"/>
  <c r="K440" i="1"/>
  <c r="M440" i="1"/>
  <c r="AB440" i="1"/>
  <c r="AF440" i="1"/>
  <c r="AG440" i="1"/>
  <c r="AI440" i="1"/>
  <c r="AJ440" i="1"/>
  <c r="AL440" i="1"/>
  <c r="AM440" i="1"/>
  <c r="AQ440" i="1"/>
  <c r="AS440" i="1"/>
  <c r="A441" i="1"/>
  <c r="B441" i="1"/>
  <c r="C441" i="1"/>
  <c r="J441" i="1"/>
  <c r="K441" i="1"/>
  <c r="M441" i="1"/>
  <c r="AB441" i="1"/>
  <c r="AF441" i="1"/>
  <c r="AG441" i="1"/>
  <c r="AI441" i="1"/>
  <c r="AJ441" i="1"/>
  <c r="AL441" i="1"/>
  <c r="AM441" i="1"/>
  <c r="AQ441" i="1"/>
  <c r="AS441" i="1"/>
  <c r="A442" i="1"/>
  <c r="B442" i="1"/>
  <c r="C442" i="1"/>
  <c r="J442" i="1"/>
  <c r="K442" i="1"/>
  <c r="M442" i="1"/>
  <c r="AB442" i="1"/>
  <c r="AF442" i="1"/>
  <c r="AG442" i="1"/>
  <c r="AI442" i="1"/>
  <c r="AJ442" i="1"/>
  <c r="AL442" i="1"/>
  <c r="AM442" i="1"/>
  <c r="AQ442" i="1"/>
  <c r="AS442" i="1"/>
  <c r="A443" i="1"/>
  <c r="B443" i="1"/>
  <c r="C443" i="1"/>
  <c r="J443" i="1"/>
  <c r="K443" i="1"/>
  <c r="M443" i="1"/>
  <c r="AB443" i="1"/>
  <c r="AF443" i="1"/>
  <c r="AG443" i="1"/>
  <c r="AI443" i="1"/>
  <c r="AJ443" i="1"/>
  <c r="AL443" i="1"/>
  <c r="AM443" i="1"/>
  <c r="AQ443" i="1"/>
  <c r="AS443" i="1"/>
  <c r="A444" i="1"/>
  <c r="B444" i="1"/>
  <c r="C444" i="1"/>
  <c r="J444" i="1"/>
  <c r="K444" i="1"/>
  <c r="M444" i="1"/>
  <c r="AB444" i="1"/>
  <c r="AF444" i="1"/>
  <c r="AG444" i="1"/>
  <c r="AI444" i="1"/>
  <c r="AJ444" i="1"/>
  <c r="AL444" i="1"/>
  <c r="AM444" i="1"/>
  <c r="AQ444" i="1"/>
  <c r="AS444" i="1"/>
  <c r="A445" i="1"/>
  <c r="B445" i="1"/>
  <c r="C445" i="1"/>
  <c r="J445" i="1"/>
  <c r="K445" i="1"/>
  <c r="M445" i="1"/>
  <c r="AB445" i="1"/>
  <c r="AF445" i="1"/>
  <c r="AG445" i="1"/>
  <c r="AI445" i="1"/>
  <c r="AJ445" i="1"/>
  <c r="AL445" i="1"/>
  <c r="AM445" i="1"/>
  <c r="AQ445" i="1"/>
  <c r="AS445" i="1"/>
  <c r="A446" i="1"/>
  <c r="B446" i="1"/>
  <c r="C446" i="1"/>
  <c r="J446" i="1"/>
  <c r="K446" i="1"/>
  <c r="M446" i="1"/>
  <c r="AB446" i="1"/>
  <c r="AF446" i="1"/>
  <c r="AG446" i="1"/>
  <c r="AI446" i="1"/>
  <c r="AJ446" i="1"/>
  <c r="AL446" i="1"/>
  <c r="AM446" i="1"/>
  <c r="AQ446" i="1"/>
  <c r="AS446" i="1"/>
  <c r="A447" i="1"/>
  <c r="B447" i="1"/>
  <c r="C447" i="1"/>
  <c r="J447" i="1"/>
  <c r="K447" i="1"/>
  <c r="M447" i="1"/>
  <c r="AB447" i="1"/>
  <c r="AF447" i="1"/>
  <c r="AG447" i="1"/>
  <c r="AI447" i="1"/>
  <c r="AJ447" i="1"/>
  <c r="AL447" i="1"/>
  <c r="AM447" i="1"/>
  <c r="AQ447" i="1"/>
  <c r="AS447" i="1"/>
  <c r="A448" i="1"/>
  <c r="B448" i="1"/>
  <c r="C448" i="1"/>
  <c r="J448" i="1"/>
  <c r="K448" i="1"/>
  <c r="M448" i="1"/>
  <c r="AB448" i="1"/>
  <c r="AF448" i="1"/>
  <c r="AG448" i="1"/>
  <c r="AI448" i="1"/>
  <c r="AJ448" i="1"/>
  <c r="AL448" i="1"/>
  <c r="AM448" i="1"/>
  <c r="AQ448" i="1"/>
  <c r="AS448" i="1"/>
  <c r="A449" i="1"/>
  <c r="B449" i="1"/>
  <c r="C449" i="1"/>
  <c r="J449" i="1"/>
  <c r="K449" i="1"/>
  <c r="M449" i="1"/>
  <c r="AB449" i="1"/>
  <c r="AF449" i="1"/>
  <c r="AG449" i="1"/>
  <c r="AI449" i="1"/>
  <c r="AJ449" i="1"/>
  <c r="AL449" i="1"/>
  <c r="AM449" i="1"/>
  <c r="AQ449" i="1"/>
  <c r="AS449" i="1"/>
  <c r="A450" i="1"/>
  <c r="B450" i="1"/>
  <c r="C450" i="1"/>
  <c r="J450" i="1"/>
  <c r="K450" i="1"/>
  <c r="M450" i="1"/>
  <c r="AB450" i="1"/>
  <c r="AF450" i="1"/>
  <c r="AG450" i="1"/>
  <c r="AI450" i="1"/>
  <c r="AJ450" i="1"/>
  <c r="AL450" i="1"/>
  <c r="AM450" i="1"/>
  <c r="AQ450" i="1"/>
  <c r="AS450" i="1"/>
  <c r="A451" i="1"/>
  <c r="B451" i="1"/>
  <c r="C451" i="1"/>
  <c r="J451" i="1"/>
  <c r="K451" i="1"/>
  <c r="M451" i="1"/>
  <c r="AB451" i="1"/>
  <c r="AF451" i="1"/>
  <c r="AG451" i="1"/>
  <c r="AI451" i="1"/>
  <c r="AJ451" i="1"/>
  <c r="AL451" i="1"/>
  <c r="AM451" i="1"/>
  <c r="AQ451" i="1"/>
  <c r="AS451" i="1"/>
  <c r="A452" i="1"/>
  <c r="B452" i="1"/>
  <c r="C452" i="1"/>
  <c r="J452" i="1"/>
  <c r="K452" i="1"/>
  <c r="M452" i="1"/>
  <c r="AB452" i="1"/>
  <c r="AF452" i="1"/>
  <c r="AG452" i="1"/>
  <c r="AI452" i="1"/>
  <c r="AJ452" i="1"/>
  <c r="AL452" i="1"/>
  <c r="AM452" i="1"/>
  <c r="AQ452" i="1"/>
  <c r="AS452" i="1"/>
  <c r="A453" i="1"/>
  <c r="B453" i="1"/>
  <c r="C453" i="1"/>
  <c r="J453" i="1"/>
  <c r="K453" i="1"/>
  <c r="M453" i="1"/>
  <c r="AB453" i="1"/>
  <c r="AF453" i="1"/>
  <c r="AG453" i="1"/>
  <c r="AI453" i="1"/>
  <c r="AJ453" i="1"/>
  <c r="AL453" i="1"/>
  <c r="AM453" i="1"/>
  <c r="AQ453" i="1"/>
  <c r="AS453" i="1"/>
  <c r="A454" i="1"/>
  <c r="B454" i="1"/>
  <c r="C454" i="1"/>
  <c r="J454" i="1"/>
  <c r="K454" i="1"/>
  <c r="M454" i="1"/>
  <c r="AB454" i="1"/>
  <c r="AF454" i="1"/>
  <c r="AG454" i="1"/>
  <c r="AI454" i="1"/>
  <c r="AJ454" i="1"/>
  <c r="AL454" i="1"/>
  <c r="AM454" i="1"/>
  <c r="AQ454" i="1"/>
  <c r="AS454" i="1"/>
  <c r="A455" i="1"/>
  <c r="B455" i="1"/>
  <c r="C455" i="1"/>
  <c r="J455" i="1"/>
  <c r="K455" i="1"/>
  <c r="M455" i="1"/>
  <c r="AB455" i="1"/>
  <c r="AF455" i="1"/>
  <c r="AG455" i="1"/>
  <c r="AI455" i="1"/>
  <c r="AJ455" i="1"/>
  <c r="AL455" i="1"/>
  <c r="AM455" i="1"/>
  <c r="AQ455" i="1"/>
  <c r="AS455" i="1"/>
  <c r="A456" i="1"/>
  <c r="B456" i="1"/>
  <c r="C456" i="1"/>
  <c r="J456" i="1"/>
  <c r="K456" i="1"/>
  <c r="M456" i="1"/>
  <c r="AB456" i="1"/>
  <c r="AF456" i="1"/>
  <c r="AG456" i="1"/>
  <c r="AI456" i="1"/>
  <c r="AJ456" i="1"/>
  <c r="AL456" i="1"/>
  <c r="AM456" i="1"/>
  <c r="AQ456" i="1"/>
  <c r="AS456" i="1"/>
  <c r="A457" i="1"/>
  <c r="B457" i="1"/>
  <c r="C457" i="1"/>
  <c r="J457" i="1"/>
  <c r="K457" i="1"/>
  <c r="M457" i="1"/>
  <c r="AB457" i="1"/>
  <c r="AF457" i="1"/>
  <c r="AG457" i="1"/>
  <c r="AI457" i="1"/>
  <c r="AJ457" i="1"/>
  <c r="AL457" i="1"/>
  <c r="AM457" i="1"/>
  <c r="AQ457" i="1"/>
  <c r="AS457" i="1"/>
  <c r="A458" i="1"/>
  <c r="B458" i="1"/>
  <c r="C458" i="1"/>
  <c r="J458" i="1"/>
  <c r="K458" i="1"/>
  <c r="M458" i="1"/>
  <c r="AB458" i="1"/>
  <c r="AF458" i="1"/>
  <c r="AG458" i="1"/>
  <c r="AI458" i="1"/>
  <c r="AJ458" i="1"/>
  <c r="AL458" i="1"/>
  <c r="AM458" i="1"/>
  <c r="AQ458" i="1"/>
  <c r="AS458" i="1"/>
  <c r="A459" i="1"/>
  <c r="B459" i="1"/>
  <c r="C459" i="1"/>
  <c r="J459" i="1"/>
  <c r="K459" i="1"/>
  <c r="M459" i="1"/>
  <c r="AB459" i="1"/>
  <c r="AF459" i="1"/>
  <c r="AG459" i="1"/>
  <c r="AI459" i="1"/>
  <c r="AJ459" i="1"/>
  <c r="AL459" i="1"/>
  <c r="AM459" i="1"/>
  <c r="AQ459" i="1"/>
  <c r="AS459" i="1"/>
  <c r="A460" i="1"/>
  <c r="B460" i="1"/>
  <c r="C460" i="1"/>
  <c r="J460" i="1"/>
  <c r="K460" i="1"/>
  <c r="M460" i="1"/>
  <c r="AB460" i="1"/>
  <c r="AF460" i="1"/>
  <c r="AG460" i="1"/>
  <c r="AI460" i="1"/>
  <c r="AJ460" i="1"/>
  <c r="AL460" i="1"/>
  <c r="AM460" i="1"/>
  <c r="AQ460" i="1"/>
  <c r="AS460" i="1"/>
  <c r="A461" i="1"/>
  <c r="B461" i="1"/>
  <c r="C461" i="1"/>
  <c r="J461" i="1"/>
  <c r="K461" i="1"/>
  <c r="M461" i="1"/>
  <c r="AB461" i="1"/>
  <c r="AF461" i="1"/>
  <c r="AG461" i="1"/>
  <c r="AI461" i="1"/>
  <c r="AJ461" i="1"/>
  <c r="AL461" i="1"/>
  <c r="AM461" i="1"/>
  <c r="AQ461" i="1"/>
  <c r="AS461" i="1"/>
  <c r="A462" i="1"/>
  <c r="B462" i="1"/>
  <c r="C462" i="1"/>
  <c r="J462" i="1"/>
  <c r="K462" i="1"/>
  <c r="M462" i="1"/>
  <c r="AB462" i="1"/>
  <c r="AF462" i="1"/>
  <c r="AG462" i="1"/>
  <c r="AI462" i="1"/>
  <c r="AJ462" i="1"/>
  <c r="AL462" i="1"/>
  <c r="AM462" i="1"/>
  <c r="AQ462" i="1"/>
  <c r="AS462" i="1"/>
  <c r="A463" i="1"/>
  <c r="B463" i="1"/>
  <c r="C463" i="1"/>
  <c r="J463" i="1"/>
  <c r="K463" i="1"/>
  <c r="M463" i="1"/>
  <c r="AB463" i="1"/>
  <c r="AF463" i="1"/>
  <c r="AG463" i="1"/>
  <c r="AI463" i="1"/>
  <c r="AJ463" i="1"/>
  <c r="AL463" i="1"/>
  <c r="AM463" i="1"/>
  <c r="AQ463" i="1"/>
  <c r="AS463" i="1"/>
  <c r="A464" i="1"/>
  <c r="B464" i="1"/>
  <c r="C464" i="1"/>
  <c r="J464" i="1"/>
  <c r="K464" i="1"/>
  <c r="M464" i="1"/>
  <c r="AB464" i="1"/>
  <c r="AF464" i="1"/>
  <c r="AG464" i="1"/>
  <c r="AI464" i="1"/>
  <c r="AJ464" i="1"/>
  <c r="AL464" i="1"/>
  <c r="AM464" i="1"/>
  <c r="AQ464" i="1"/>
  <c r="AS464" i="1"/>
  <c r="A465" i="1"/>
  <c r="B465" i="1"/>
  <c r="C465" i="1"/>
  <c r="J465" i="1"/>
  <c r="K465" i="1"/>
  <c r="M465" i="1"/>
  <c r="AB465" i="1"/>
  <c r="AF465" i="1"/>
  <c r="AG465" i="1"/>
  <c r="AI465" i="1"/>
  <c r="AJ465" i="1"/>
  <c r="AL465" i="1"/>
  <c r="AM465" i="1"/>
  <c r="AQ465" i="1"/>
  <c r="AS465" i="1"/>
  <c r="A466" i="1"/>
  <c r="B466" i="1"/>
  <c r="C466" i="1"/>
  <c r="J466" i="1"/>
  <c r="K466" i="1"/>
  <c r="M466" i="1"/>
  <c r="AB466" i="1"/>
  <c r="AF466" i="1"/>
  <c r="AG466" i="1"/>
  <c r="AI466" i="1"/>
  <c r="AJ466" i="1"/>
  <c r="AL466" i="1"/>
  <c r="AM466" i="1"/>
  <c r="AQ466" i="1"/>
  <c r="AS466" i="1"/>
  <c r="A467" i="1"/>
  <c r="B467" i="1"/>
  <c r="C467" i="1"/>
  <c r="J467" i="1"/>
  <c r="K467" i="1"/>
  <c r="M467" i="1"/>
  <c r="AB467" i="1"/>
  <c r="AF467" i="1"/>
  <c r="AG467" i="1"/>
  <c r="AI467" i="1"/>
  <c r="AJ467" i="1"/>
  <c r="AL467" i="1"/>
  <c r="AM467" i="1"/>
  <c r="AQ467" i="1"/>
  <c r="AS467" i="1"/>
  <c r="A468" i="1"/>
  <c r="B468" i="1"/>
  <c r="C468" i="1"/>
  <c r="J468" i="1"/>
  <c r="K468" i="1"/>
  <c r="M468" i="1"/>
  <c r="AB468" i="1"/>
  <c r="AF468" i="1"/>
  <c r="AG468" i="1"/>
  <c r="AI468" i="1"/>
  <c r="AJ468" i="1"/>
  <c r="AL468" i="1"/>
  <c r="AM468" i="1"/>
  <c r="AQ468" i="1"/>
  <c r="AS468" i="1"/>
  <c r="A469" i="1"/>
  <c r="B469" i="1"/>
  <c r="C469" i="1"/>
  <c r="J469" i="1"/>
  <c r="K469" i="1"/>
  <c r="M469" i="1"/>
  <c r="AB469" i="1"/>
  <c r="AF469" i="1"/>
  <c r="AG469" i="1"/>
  <c r="AI469" i="1"/>
  <c r="AJ469" i="1"/>
  <c r="AL469" i="1"/>
  <c r="AM469" i="1"/>
  <c r="AQ469" i="1"/>
  <c r="AS469" i="1"/>
  <c r="A470" i="1"/>
  <c r="B470" i="1"/>
  <c r="C470" i="1"/>
  <c r="J470" i="1"/>
  <c r="K470" i="1"/>
  <c r="M470" i="1"/>
  <c r="AB470" i="1"/>
  <c r="AF470" i="1"/>
  <c r="AG470" i="1"/>
  <c r="AI470" i="1"/>
  <c r="AJ470" i="1"/>
  <c r="AL470" i="1"/>
  <c r="AM470" i="1"/>
  <c r="AQ470" i="1"/>
  <c r="AS470" i="1"/>
  <c r="A471" i="1"/>
  <c r="B471" i="1"/>
  <c r="C471" i="1"/>
  <c r="J471" i="1"/>
  <c r="K471" i="1"/>
  <c r="M471" i="1"/>
  <c r="AB471" i="1"/>
  <c r="AF471" i="1"/>
  <c r="AG471" i="1"/>
  <c r="AI471" i="1"/>
  <c r="AJ471" i="1"/>
  <c r="AL471" i="1"/>
  <c r="AM471" i="1"/>
  <c r="AQ471" i="1"/>
  <c r="AS471" i="1"/>
  <c r="A472" i="1"/>
  <c r="B472" i="1"/>
  <c r="C472" i="1"/>
  <c r="J472" i="1"/>
  <c r="K472" i="1"/>
  <c r="M472" i="1"/>
  <c r="AB472" i="1"/>
  <c r="AF472" i="1"/>
  <c r="AG472" i="1"/>
  <c r="AI472" i="1"/>
  <c r="AJ472" i="1"/>
  <c r="AL472" i="1"/>
  <c r="AM472" i="1"/>
  <c r="AQ472" i="1"/>
  <c r="AS472" i="1"/>
  <c r="A473" i="1"/>
  <c r="B473" i="1"/>
  <c r="C473" i="1"/>
  <c r="J473" i="1"/>
  <c r="K473" i="1"/>
  <c r="M473" i="1"/>
  <c r="AB473" i="1"/>
  <c r="AF473" i="1"/>
  <c r="AG473" i="1"/>
  <c r="AI473" i="1"/>
  <c r="AJ473" i="1"/>
  <c r="AL473" i="1"/>
  <c r="AM473" i="1"/>
  <c r="AQ473" i="1"/>
  <c r="AS473" i="1"/>
  <c r="A474" i="1"/>
  <c r="B474" i="1"/>
  <c r="C474" i="1"/>
  <c r="J474" i="1"/>
  <c r="K474" i="1"/>
  <c r="M474" i="1"/>
  <c r="AB474" i="1"/>
  <c r="AF474" i="1"/>
  <c r="AG474" i="1"/>
  <c r="AI474" i="1"/>
  <c r="AJ474" i="1"/>
  <c r="AL474" i="1"/>
  <c r="AM474" i="1"/>
  <c r="AQ474" i="1"/>
  <c r="AS474" i="1"/>
  <c r="A475" i="1"/>
  <c r="B475" i="1"/>
  <c r="C475" i="1"/>
  <c r="J475" i="1"/>
  <c r="K475" i="1"/>
  <c r="M475" i="1"/>
  <c r="AB475" i="1"/>
  <c r="AF475" i="1"/>
  <c r="AG475" i="1"/>
  <c r="AI475" i="1"/>
  <c r="AJ475" i="1"/>
  <c r="AL475" i="1"/>
  <c r="AM475" i="1"/>
  <c r="AQ475" i="1"/>
  <c r="AS475" i="1"/>
  <c r="A476" i="1"/>
  <c r="B476" i="1"/>
  <c r="C476" i="1"/>
  <c r="J476" i="1"/>
  <c r="K476" i="1"/>
  <c r="M476" i="1"/>
  <c r="AB476" i="1"/>
  <c r="AF476" i="1"/>
  <c r="AG476" i="1"/>
  <c r="AI476" i="1"/>
  <c r="AJ476" i="1"/>
  <c r="AL476" i="1"/>
  <c r="AM476" i="1"/>
  <c r="AQ476" i="1"/>
  <c r="AS476" i="1"/>
  <c r="A477" i="1"/>
  <c r="B477" i="1"/>
  <c r="C477" i="1"/>
  <c r="J477" i="1"/>
  <c r="K477" i="1"/>
  <c r="M477" i="1"/>
  <c r="AB477" i="1"/>
  <c r="AF477" i="1"/>
  <c r="AG477" i="1"/>
  <c r="AI477" i="1"/>
  <c r="AJ477" i="1"/>
  <c r="AL477" i="1"/>
  <c r="AM477" i="1"/>
  <c r="AQ477" i="1"/>
  <c r="AS477" i="1"/>
  <c r="A478" i="1"/>
  <c r="B478" i="1"/>
  <c r="C478" i="1"/>
  <c r="J478" i="1"/>
  <c r="K478" i="1"/>
  <c r="M478" i="1"/>
  <c r="AB478" i="1"/>
  <c r="AF478" i="1"/>
  <c r="AG478" i="1"/>
  <c r="AI478" i="1"/>
  <c r="AJ478" i="1"/>
  <c r="AL478" i="1"/>
  <c r="AM478" i="1"/>
  <c r="AQ478" i="1"/>
  <c r="AS478" i="1"/>
  <c r="A479" i="1"/>
  <c r="B479" i="1"/>
  <c r="C479" i="1"/>
  <c r="J479" i="1"/>
  <c r="K479" i="1"/>
  <c r="M479" i="1"/>
  <c r="AB479" i="1"/>
  <c r="AF479" i="1"/>
  <c r="AG479" i="1"/>
  <c r="AI479" i="1"/>
  <c r="AJ479" i="1"/>
  <c r="AL479" i="1"/>
  <c r="AM479" i="1"/>
  <c r="AQ479" i="1"/>
  <c r="AS479" i="1"/>
  <c r="A480" i="1"/>
  <c r="B480" i="1"/>
  <c r="C480" i="1"/>
  <c r="J480" i="1"/>
  <c r="K480" i="1"/>
  <c r="M480" i="1"/>
  <c r="AB480" i="1"/>
  <c r="AF480" i="1"/>
  <c r="AG480" i="1"/>
  <c r="AI480" i="1"/>
  <c r="AJ480" i="1"/>
  <c r="AL480" i="1"/>
  <c r="AM480" i="1"/>
  <c r="AQ480" i="1"/>
  <c r="AS480" i="1"/>
  <c r="A481" i="1"/>
  <c r="B481" i="1"/>
  <c r="C481" i="1"/>
  <c r="J481" i="1"/>
  <c r="K481" i="1"/>
  <c r="M481" i="1"/>
  <c r="AB481" i="1"/>
  <c r="AF481" i="1"/>
  <c r="AG481" i="1"/>
  <c r="AI481" i="1"/>
  <c r="AJ481" i="1"/>
  <c r="AL481" i="1"/>
  <c r="AM481" i="1"/>
  <c r="AQ481" i="1"/>
  <c r="AS481" i="1"/>
  <c r="A482" i="1"/>
  <c r="B482" i="1"/>
  <c r="C482" i="1"/>
  <c r="J482" i="1"/>
  <c r="K482" i="1"/>
  <c r="M482" i="1"/>
  <c r="AB482" i="1"/>
  <c r="AF482" i="1"/>
  <c r="AG482" i="1"/>
  <c r="AI482" i="1"/>
  <c r="AJ482" i="1"/>
  <c r="AL482" i="1"/>
  <c r="AM482" i="1"/>
  <c r="AQ482" i="1"/>
  <c r="AS482" i="1"/>
  <c r="A483" i="1"/>
  <c r="B483" i="1"/>
  <c r="C483" i="1"/>
  <c r="J483" i="1"/>
  <c r="K483" i="1"/>
  <c r="M483" i="1"/>
  <c r="AB483" i="1"/>
  <c r="AF483" i="1"/>
  <c r="AG483" i="1"/>
  <c r="AI483" i="1"/>
  <c r="AJ483" i="1"/>
  <c r="AL483" i="1"/>
  <c r="AM483" i="1"/>
  <c r="AQ483" i="1"/>
  <c r="AS483" i="1"/>
  <c r="A484" i="1"/>
  <c r="B484" i="1"/>
  <c r="C484" i="1"/>
  <c r="J484" i="1"/>
  <c r="K484" i="1"/>
  <c r="M484" i="1"/>
  <c r="AB484" i="1"/>
  <c r="AF484" i="1"/>
  <c r="AG484" i="1"/>
  <c r="AI484" i="1"/>
  <c r="AJ484" i="1"/>
  <c r="AL484" i="1"/>
  <c r="AM484" i="1"/>
  <c r="AQ484" i="1"/>
  <c r="AS484" i="1"/>
  <c r="A485" i="1"/>
  <c r="B485" i="1"/>
  <c r="C485" i="1"/>
  <c r="J485" i="1"/>
  <c r="K485" i="1"/>
  <c r="M485" i="1"/>
  <c r="AB485" i="1"/>
  <c r="AF485" i="1"/>
  <c r="AG485" i="1"/>
  <c r="AI485" i="1"/>
  <c r="AJ485" i="1"/>
  <c r="AL485" i="1"/>
  <c r="AM485" i="1"/>
  <c r="AQ485" i="1"/>
  <c r="AS485" i="1"/>
  <c r="A486" i="1"/>
  <c r="B486" i="1"/>
  <c r="C486" i="1"/>
  <c r="J486" i="1"/>
  <c r="K486" i="1"/>
  <c r="M486" i="1"/>
  <c r="AB486" i="1"/>
  <c r="AF486" i="1"/>
  <c r="AG486" i="1"/>
  <c r="AI486" i="1"/>
  <c r="AJ486" i="1"/>
  <c r="AL486" i="1"/>
  <c r="AM486" i="1"/>
  <c r="AQ486" i="1"/>
  <c r="AS486" i="1"/>
  <c r="A487" i="1"/>
  <c r="B487" i="1"/>
  <c r="C487" i="1"/>
  <c r="J487" i="1"/>
  <c r="K487" i="1"/>
  <c r="M487" i="1"/>
  <c r="AB487" i="1"/>
  <c r="AF487" i="1"/>
  <c r="AG487" i="1"/>
  <c r="AI487" i="1"/>
  <c r="AJ487" i="1"/>
  <c r="AL487" i="1"/>
  <c r="AM487" i="1"/>
  <c r="AQ487" i="1"/>
  <c r="AS487" i="1"/>
  <c r="A488" i="1"/>
  <c r="B488" i="1"/>
  <c r="C488" i="1"/>
  <c r="J488" i="1"/>
  <c r="K488" i="1"/>
  <c r="M488" i="1"/>
  <c r="AB488" i="1"/>
  <c r="AF488" i="1"/>
  <c r="AG488" i="1"/>
  <c r="AI488" i="1"/>
  <c r="AJ488" i="1"/>
  <c r="AL488" i="1"/>
  <c r="AM488" i="1"/>
  <c r="AQ488" i="1"/>
  <c r="AS488" i="1"/>
  <c r="A489" i="1"/>
  <c r="B489" i="1"/>
  <c r="C489" i="1"/>
  <c r="J489" i="1"/>
  <c r="K489" i="1"/>
  <c r="M489" i="1"/>
  <c r="AB489" i="1"/>
  <c r="AF489" i="1"/>
  <c r="AG489" i="1"/>
  <c r="AI489" i="1"/>
  <c r="AJ489" i="1"/>
  <c r="AL489" i="1"/>
  <c r="AM489" i="1"/>
  <c r="AQ489" i="1"/>
  <c r="AS489" i="1"/>
  <c r="A490" i="1"/>
  <c r="B490" i="1"/>
  <c r="C490" i="1"/>
  <c r="J490" i="1"/>
  <c r="K490" i="1"/>
  <c r="M490" i="1"/>
  <c r="AB490" i="1"/>
  <c r="AF490" i="1"/>
  <c r="AG490" i="1"/>
  <c r="AI490" i="1"/>
  <c r="AJ490" i="1"/>
  <c r="AL490" i="1"/>
  <c r="AM490" i="1"/>
  <c r="AQ490" i="1"/>
  <c r="AS490" i="1"/>
  <c r="A491" i="1"/>
  <c r="B491" i="1"/>
  <c r="C491" i="1"/>
  <c r="J491" i="1"/>
  <c r="K491" i="1"/>
  <c r="M491" i="1"/>
  <c r="AB491" i="1"/>
  <c r="AF491" i="1"/>
  <c r="AG491" i="1"/>
  <c r="AI491" i="1"/>
  <c r="AJ491" i="1"/>
  <c r="AL491" i="1"/>
  <c r="AM491" i="1"/>
  <c r="AQ491" i="1"/>
  <c r="AS491" i="1"/>
  <c r="A492" i="1"/>
  <c r="B492" i="1"/>
  <c r="C492" i="1"/>
  <c r="J492" i="1"/>
  <c r="K492" i="1"/>
  <c r="M492" i="1"/>
  <c r="AB492" i="1"/>
  <c r="AF492" i="1"/>
  <c r="AG492" i="1"/>
  <c r="AI492" i="1"/>
  <c r="AJ492" i="1"/>
  <c r="AL492" i="1"/>
  <c r="AM492" i="1"/>
  <c r="AQ492" i="1"/>
  <c r="AS492" i="1"/>
  <c r="A493" i="1"/>
  <c r="B493" i="1"/>
  <c r="C493" i="1"/>
  <c r="J493" i="1"/>
  <c r="K493" i="1"/>
  <c r="M493" i="1"/>
  <c r="AB493" i="1"/>
  <c r="AF493" i="1"/>
  <c r="AG493" i="1"/>
  <c r="AI493" i="1"/>
  <c r="AJ493" i="1"/>
  <c r="AL493" i="1"/>
  <c r="AM493" i="1"/>
  <c r="AQ493" i="1"/>
  <c r="AS493" i="1"/>
  <c r="A494" i="1"/>
  <c r="B494" i="1"/>
  <c r="C494" i="1"/>
  <c r="J494" i="1"/>
  <c r="K494" i="1"/>
  <c r="M494" i="1"/>
  <c r="AB494" i="1"/>
  <c r="AF494" i="1"/>
  <c r="AG494" i="1"/>
  <c r="AI494" i="1"/>
  <c r="AJ494" i="1"/>
  <c r="AL494" i="1"/>
  <c r="AM494" i="1"/>
  <c r="AQ494" i="1"/>
  <c r="AS494" i="1"/>
  <c r="A495" i="1"/>
  <c r="B495" i="1"/>
  <c r="C495" i="1"/>
  <c r="J495" i="1"/>
  <c r="K495" i="1"/>
  <c r="M495" i="1"/>
  <c r="AB495" i="1"/>
  <c r="AF495" i="1"/>
  <c r="AG495" i="1"/>
  <c r="AI495" i="1"/>
  <c r="AJ495" i="1"/>
  <c r="AL495" i="1"/>
  <c r="AM495" i="1"/>
  <c r="AQ495" i="1"/>
  <c r="AS495" i="1"/>
  <c r="A496" i="1"/>
  <c r="B496" i="1"/>
  <c r="C496" i="1"/>
  <c r="J496" i="1"/>
  <c r="K496" i="1"/>
  <c r="M496" i="1"/>
  <c r="AB496" i="1"/>
  <c r="AF496" i="1"/>
  <c r="AG496" i="1"/>
  <c r="AI496" i="1"/>
  <c r="AJ496" i="1"/>
  <c r="AL496" i="1"/>
  <c r="AM496" i="1"/>
  <c r="AQ496" i="1"/>
  <c r="AS496" i="1"/>
  <c r="A497" i="1"/>
  <c r="B497" i="1"/>
  <c r="C497" i="1"/>
  <c r="J497" i="1"/>
  <c r="K497" i="1"/>
  <c r="M497" i="1"/>
  <c r="AB497" i="1"/>
  <c r="AF497" i="1"/>
  <c r="AG497" i="1"/>
  <c r="AI497" i="1"/>
  <c r="AJ497" i="1"/>
  <c r="AL497" i="1"/>
  <c r="AM497" i="1"/>
  <c r="AQ497" i="1"/>
  <c r="AS497" i="1"/>
  <c r="A498" i="1"/>
  <c r="B498" i="1"/>
  <c r="C498" i="1"/>
  <c r="J498" i="1"/>
  <c r="K498" i="1"/>
  <c r="M498" i="1"/>
  <c r="AB498" i="1"/>
  <c r="AF498" i="1"/>
  <c r="AG498" i="1"/>
  <c r="AI498" i="1"/>
  <c r="AJ498" i="1"/>
  <c r="AL498" i="1"/>
  <c r="AM498" i="1"/>
  <c r="AQ498" i="1"/>
  <c r="AS498" i="1"/>
  <c r="A499" i="1"/>
  <c r="B499" i="1"/>
  <c r="C499" i="1"/>
  <c r="J499" i="1"/>
  <c r="K499" i="1"/>
  <c r="M499" i="1"/>
  <c r="AB499" i="1"/>
  <c r="AF499" i="1"/>
  <c r="AG499" i="1"/>
  <c r="AI499" i="1"/>
  <c r="AJ499" i="1"/>
  <c r="AL499" i="1"/>
  <c r="AM499" i="1"/>
  <c r="AQ499" i="1"/>
  <c r="AS499" i="1"/>
  <c r="A500" i="1"/>
  <c r="B500" i="1"/>
  <c r="C500" i="1"/>
  <c r="J500" i="1"/>
  <c r="K500" i="1"/>
  <c r="M500" i="1"/>
  <c r="AB500" i="1"/>
  <c r="AF500" i="1"/>
  <c r="AG500" i="1"/>
  <c r="AI500" i="1"/>
  <c r="AJ500" i="1"/>
  <c r="AL500" i="1"/>
  <c r="AM500" i="1"/>
  <c r="AQ500" i="1"/>
  <c r="AS500" i="1"/>
  <c r="A501" i="1"/>
  <c r="B501" i="1"/>
  <c r="C501" i="1"/>
  <c r="J501" i="1"/>
  <c r="K501" i="1"/>
  <c r="M501" i="1"/>
  <c r="AB501" i="1"/>
  <c r="AF501" i="1"/>
  <c r="AG501" i="1"/>
  <c r="AI501" i="1"/>
  <c r="AJ501" i="1"/>
  <c r="AL501" i="1"/>
  <c r="AM501" i="1"/>
  <c r="AQ501" i="1"/>
  <c r="AS501" i="1"/>
  <c r="A502" i="1"/>
  <c r="B502" i="1"/>
  <c r="C502" i="1"/>
  <c r="J502" i="1"/>
  <c r="K502" i="1"/>
  <c r="M502" i="1"/>
  <c r="AB502" i="1"/>
  <c r="AF502" i="1"/>
  <c r="AG502" i="1"/>
  <c r="AI502" i="1"/>
  <c r="AJ502" i="1"/>
  <c r="AL502" i="1"/>
  <c r="AM502" i="1"/>
  <c r="AQ502" i="1"/>
  <c r="AS502" i="1"/>
  <c r="A503" i="1"/>
  <c r="B503" i="1"/>
  <c r="C503" i="1"/>
  <c r="J503" i="1"/>
  <c r="K503" i="1"/>
  <c r="M503" i="1"/>
  <c r="AB503" i="1"/>
  <c r="AF503" i="1"/>
  <c r="AG503" i="1"/>
  <c r="AI503" i="1"/>
  <c r="AJ503" i="1"/>
  <c r="AL503" i="1"/>
  <c r="AM503" i="1"/>
  <c r="AQ503" i="1"/>
  <c r="AS503" i="1"/>
  <c r="A504" i="1"/>
  <c r="B504" i="1"/>
  <c r="C504" i="1"/>
  <c r="J504" i="1"/>
  <c r="K504" i="1"/>
  <c r="M504" i="1"/>
  <c r="AB504" i="1"/>
  <c r="AF504" i="1"/>
  <c r="AG504" i="1"/>
  <c r="AI504" i="1"/>
  <c r="AJ504" i="1"/>
  <c r="AL504" i="1"/>
  <c r="AM504" i="1"/>
  <c r="AQ504" i="1"/>
  <c r="AS504" i="1"/>
  <c r="A505" i="1"/>
  <c r="B505" i="1"/>
  <c r="C505" i="1"/>
  <c r="J505" i="1"/>
  <c r="K505" i="1"/>
  <c r="M505" i="1"/>
  <c r="AB505" i="1"/>
  <c r="AF505" i="1"/>
  <c r="AG505" i="1"/>
  <c r="AI505" i="1"/>
  <c r="AJ505" i="1"/>
  <c r="AL505" i="1"/>
  <c r="AM505" i="1"/>
  <c r="AQ505" i="1"/>
  <c r="AS505" i="1"/>
  <c r="A506" i="1"/>
  <c r="B506" i="1"/>
  <c r="C506" i="1"/>
  <c r="J506" i="1"/>
  <c r="K506" i="1"/>
  <c r="M506" i="1"/>
  <c r="AB506" i="1"/>
  <c r="AF506" i="1"/>
  <c r="AG506" i="1"/>
  <c r="AI506" i="1"/>
  <c r="AJ506" i="1"/>
  <c r="AL506" i="1"/>
  <c r="AM506" i="1"/>
  <c r="AQ506" i="1"/>
  <c r="AS506" i="1"/>
  <c r="A507" i="1"/>
  <c r="B507" i="1"/>
  <c r="C507" i="1"/>
  <c r="J507" i="1"/>
  <c r="K507" i="1"/>
  <c r="M507" i="1"/>
  <c r="AB507" i="1"/>
  <c r="AF507" i="1"/>
  <c r="AG507" i="1"/>
  <c r="AI507" i="1"/>
  <c r="AJ507" i="1"/>
  <c r="AL507" i="1"/>
  <c r="AM507" i="1"/>
  <c r="AQ507" i="1"/>
  <c r="AS507" i="1"/>
  <c r="A508" i="1"/>
  <c r="B508" i="1"/>
  <c r="C508" i="1"/>
  <c r="J508" i="1"/>
  <c r="K508" i="1"/>
  <c r="M508" i="1"/>
  <c r="AB508" i="1"/>
  <c r="AF508" i="1"/>
  <c r="AG508" i="1"/>
  <c r="AI508" i="1"/>
  <c r="AJ508" i="1"/>
  <c r="AL508" i="1"/>
  <c r="AM508" i="1"/>
  <c r="AQ508" i="1"/>
  <c r="AS508" i="1"/>
  <c r="A509" i="1"/>
  <c r="B509" i="1"/>
  <c r="C509" i="1"/>
  <c r="J509" i="1"/>
  <c r="K509" i="1"/>
  <c r="M509" i="1"/>
  <c r="AB509" i="1"/>
  <c r="AF509" i="1"/>
  <c r="AG509" i="1"/>
  <c r="AI509" i="1"/>
  <c r="AJ509" i="1"/>
  <c r="AL509" i="1"/>
  <c r="AM509" i="1"/>
  <c r="AQ509" i="1"/>
  <c r="AS509" i="1"/>
  <c r="A510" i="1"/>
  <c r="B510" i="1"/>
  <c r="C510" i="1"/>
  <c r="J510" i="1"/>
  <c r="K510" i="1"/>
  <c r="M510" i="1"/>
  <c r="AB510" i="1"/>
  <c r="AF510" i="1"/>
  <c r="AG510" i="1"/>
  <c r="AI510" i="1"/>
  <c r="AJ510" i="1"/>
  <c r="AL510" i="1"/>
  <c r="AM510" i="1"/>
  <c r="AQ510" i="1"/>
  <c r="AS510" i="1"/>
  <c r="A511" i="1"/>
  <c r="B511" i="1"/>
  <c r="C511" i="1"/>
  <c r="J511" i="1"/>
  <c r="K511" i="1"/>
  <c r="M511" i="1"/>
  <c r="AB511" i="1"/>
  <c r="AF511" i="1"/>
  <c r="AG511" i="1"/>
  <c r="AI511" i="1"/>
  <c r="AJ511" i="1"/>
  <c r="AL511" i="1"/>
  <c r="AM511" i="1"/>
  <c r="AQ511" i="1"/>
  <c r="AS511" i="1"/>
  <c r="A512" i="1"/>
  <c r="B512" i="1"/>
  <c r="C512" i="1"/>
  <c r="J512" i="1"/>
  <c r="K512" i="1"/>
  <c r="M512" i="1"/>
  <c r="AB512" i="1"/>
  <c r="AF512" i="1"/>
  <c r="AG512" i="1"/>
  <c r="AI512" i="1"/>
  <c r="AJ512" i="1"/>
  <c r="AL512" i="1"/>
  <c r="AM512" i="1"/>
  <c r="AQ512" i="1"/>
  <c r="AS512" i="1"/>
  <c r="A513" i="1"/>
  <c r="B513" i="1"/>
  <c r="C513" i="1"/>
  <c r="J513" i="1"/>
  <c r="K513" i="1"/>
  <c r="M513" i="1"/>
  <c r="AB513" i="1"/>
  <c r="AF513" i="1"/>
  <c r="AG513" i="1"/>
  <c r="AI513" i="1"/>
  <c r="AJ513" i="1"/>
  <c r="AL513" i="1"/>
  <c r="AM513" i="1"/>
  <c r="AQ513" i="1"/>
  <c r="AS513" i="1"/>
  <c r="A514" i="1"/>
  <c r="B514" i="1"/>
  <c r="C514" i="1"/>
  <c r="J514" i="1"/>
  <c r="K514" i="1"/>
  <c r="M514" i="1"/>
  <c r="AB514" i="1"/>
  <c r="AF514" i="1"/>
  <c r="AG514" i="1"/>
  <c r="AI514" i="1"/>
  <c r="AJ514" i="1"/>
  <c r="AL514" i="1"/>
  <c r="AM514" i="1"/>
  <c r="AQ514" i="1"/>
  <c r="AS514" i="1"/>
  <c r="A515" i="1"/>
  <c r="B515" i="1"/>
  <c r="C515" i="1"/>
  <c r="J515" i="1"/>
  <c r="K515" i="1"/>
  <c r="M515" i="1"/>
  <c r="AB515" i="1"/>
  <c r="AF515" i="1"/>
  <c r="AG515" i="1"/>
  <c r="AI515" i="1"/>
  <c r="AJ515" i="1"/>
  <c r="AL515" i="1"/>
  <c r="AM515" i="1"/>
  <c r="AQ515" i="1"/>
  <c r="AS515" i="1"/>
  <c r="A516" i="1"/>
  <c r="B516" i="1"/>
  <c r="C516" i="1"/>
  <c r="J516" i="1"/>
  <c r="K516" i="1"/>
  <c r="M516" i="1"/>
  <c r="AB516" i="1"/>
  <c r="AF516" i="1"/>
  <c r="AG516" i="1"/>
  <c r="AI516" i="1"/>
  <c r="AJ516" i="1"/>
  <c r="AL516" i="1"/>
  <c r="AM516" i="1"/>
  <c r="AQ516" i="1"/>
  <c r="AS516" i="1"/>
  <c r="A517" i="1"/>
  <c r="B517" i="1"/>
  <c r="C517" i="1"/>
  <c r="J517" i="1"/>
  <c r="K517" i="1"/>
  <c r="M517" i="1"/>
  <c r="AB517" i="1"/>
  <c r="AF517" i="1"/>
  <c r="AG517" i="1"/>
  <c r="AI517" i="1"/>
  <c r="AJ517" i="1"/>
  <c r="AL517" i="1"/>
  <c r="AM517" i="1"/>
  <c r="AQ517" i="1"/>
  <c r="AS517" i="1"/>
  <c r="A518" i="1"/>
  <c r="B518" i="1"/>
  <c r="C518" i="1"/>
  <c r="J518" i="1"/>
  <c r="K518" i="1"/>
  <c r="M518" i="1"/>
  <c r="AB518" i="1"/>
  <c r="AF518" i="1"/>
  <c r="AG518" i="1"/>
  <c r="AI518" i="1"/>
  <c r="AJ518" i="1"/>
  <c r="AL518" i="1"/>
  <c r="AM518" i="1"/>
  <c r="AQ518" i="1"/>
  <c r="AS518" i="1"/>
  <c r="A519" i="1"/>
  <c r="B519" i="1"/>
  <c r="C519" i="1"/>
  <c r="J519" i="1"/>
  <c r="K519" i="1"/>
  <c r="M519" i="1"/>
  <c r="AB519" i="1"/>
  <c r="AF519" i="1"/>
  <c r="AG519" i="1"/>
  <c r="AI519" i="1"/>
  <c r="AJ519" i="1"/>
  <c r="AL519" i="1"/>
  <c r="AM519" i="1"/>
  <c r="AQ519" i="1"/>
  <c r="AS519" i="1"/>
  <c r="A520" i="1"/>
  <c r="B520" i="1"/>
  <c r="C520" i="1"/>
  <c r="J520" i="1"/>
  <c r="K520" i="1"/>
  <c r="M520" i="1"/>
  <c r="AB520" i="1"/>
  <c r="AF520" i="1"/>
  <c r="AG520" i="1"/>
  <c r="AI520" i="1"/>
  <c r="AJ520" i="1"/>
  <c r="AL520" i="1"/>
  <c r="AM520" i="1"/>
  <c r="AQ520" i="1"/>
  <c r="AS520" i="1"/>
  <c r="A521" i="1"/>
  <c r="B521" i="1"/>
  <c r="C521" i="1"/>
  <c r="J521" i="1"/>
  <c r="K521" i="1"/>
  <c r="M521" i="1"/>
  <c r="AB521" i="1"/>
  <c r="AF521" i="1"/>
  <c r="AG521" i="1"/>
  <c r="AI521" i="1"/>
  <c r="AJ521" i="1"/>
  <c r="AL521" i="1"/>
  <c r="AM521" i="1"/>
  <c r="AQ521" i="1"/>
  <c r="AS521" i="1"/>
  <c r="A522" i="1"/>
  <c r="B522" i="1"/>
  <c r="C522" i="1"/>
  <c r="J522" i="1"/>
  <c r="K522" i="1"/>
  <c r="M522" i="1"/>
  <c r="AB522" i="1"/>
  <c r="AF522" i="1"/>
  <c r="AG522" i="1"/>
  <c r="AI522" i="1"/>
  <c r="AJ522" i="1"/>
  <c r="AL522" i="1"/>
  <c r="AM522" i="1"/>
  <c r="AQ522" i="1"/>
  <c r="AS522" i="1"/>
  <c r="A523" i="1"/>
  <c r="B523" i="1"/>
  <c r="C523" i="1"/>
  <c r="J523" i="1"/>
  <c r="K523" i="1"/>
  <c r="M523" i="1"/>
  <c r="AB523" i="1"/>
  <c r="AF523" i="1"/>
  <c r="AG523" i="1"/>
  <c r="AI523" i="1"/>
  <c r="AJ523" i="1"/>
  <c r="AL523" i="1"/>
  <c r="AM523" i="1"/>
  <c r="AQ523" i="1"/>
  <c r="AS523" i="1"/>
  <c r="A524" i="1"/>
  <c r="B524" i="1"/>
  <c r="C524" i="1"/>
  <c r="J524" i="1"/>
  <c r="K524" i="1"/>
  <c r="M524" i="1"/>
  <c r="AB524" i="1"/>
  <c r="AF524" i="1"/>
  <c r="AG524" i="1"/>
  <c r="AI524" i="1"/>
  <c r="AJ524" i="1"/>
  <c r="AL524" i="1"/>
  <c r="AM524" i="1"/>
  <c r="AQ524" i="1"/>
  <c r="AS524" i="1"/>
  <c r="A525" i="1"/>
  <c r="B525" i="1"/>
  <c r="C525" i="1"/>
  <c r="J525" i="1"/>
  <c r="K525" i="1"/>
  <c r="M525" i="1"/>
  <c r="AB525" i="1"/>
  <c r="AF525" i="1"/>
  <c r="AG525" i="1"/>
  <c r="AI525" i="1"/>
  <c r="AJ525" i="1"/>
  <c r="AL525" i="1"/>
  <c r="AM525" i="1"/>
  <c r="AQ525" i="1"/>
  <c r="AS525" i="1"/>
  <c r="A526" i="1"/>
  <c r="B526" i="1"/>
  <c r="C526" i="1"/>
  <c r="J526" i="1"/>
  <c r="K526" i="1"/>
  <c r="M526" i="1"/>
  <c r="AB526" i="1"/>
  <c r="AF526" i="1"/>
  <c r="AG526" i="1"/>
  <c r="AI526" i="1"/>
  <c r="AJ526" i="1"/>
  <c r="AL526" i="1"/>
  <c r="AM526" i="1"/>
  <c r="AQ526" i="1"/>
  <c r="AS526" i="1"/>
  <c r="A527" i="1"/>
  <c r="B527" i="1"/>
  <c r="C527" i="1"/>
  <c r="J527" i="1"/>
  <c r="K527" i="1"/>
  <c r="M527" i="1"/>
  <c r="AB527" i="1"/>
  <c r="AF527" i="1"/>
  <c r="AG527" i="1"/>
  <c r="AI527" i="1"/>
  <c r="AJ527" i="1"/>
  <c r="AL527" i="1"/>
  <c r="AM527" i="1"/>
  <c r="AQ527" i="1"/>
  <c r="AS527" i="1"/>
  <c r="A528" i="1"/>
  <c r="B528" i="1"/>
  <c r="C528" i="1"/>
  <c r="J528" i="1"/>
  <c r="K528" i="1"/>
  <c r="M528" i="1"/>
  <c r="AB528" i="1"/>
  <c r="AF528" i="1"/>
  <c r="AG528" i="1"/>
  <c r="AI528" i="1"/>
  <c r="AJ528" i="1"/>
  <c r="AL528" i="1"/>
  <c r="AM528" i="1"/>
  <c r="AQ528" i="1"/>
  <c r="AS528" i="1"/>
  <c r="A529" i="1"/>
  <c r="B529" i="1"/>
  <c r="C529" i="1"/>
  <c r="J529" i="1"/>
  <c r="K529" i="1"/>
  <c r="M529" i="1"/>
  <c r="AB529" i="1"/>
  <c r="AF529" i="1"/>
  <c r="AG529" i="1"/>
  <c r="AI529" i="1"/>
  <c r="AJ529" i="1"/>
  <c r="AL529" i="1"/>
  <c r="AM529" i="1"/>
  <c r="AQ529" i="1"/>
  <c r="AS529" i="1"/>
  <c r="A530" i="1"/>
  <c r="B530" i="1"/>
  <c r="C530" i="1"/>
  <c r="J530" i="1"/>
  <c r="K530" i="1"/>
  <c r="M530" i="1"/>
  <c r="AB530" i="1"/>
  <c r="AF530" i="1"/>
  <c r="AG530" i="1"/>
  <c r="AI530" i="1"/>
  <c r="AJ530" i="1"/>
  <c r="AL530" i="1"/>
  <c r="AM530" i="1"/>
  <c r="AQ530" i="1"/>
  <c r="AS530" i="1"/>
  <c r="A531" i="1"/>
  <c r="B531" i="1"/>
  <c r="C531" i="1"/>
  <c r="J531" i="1"/>
  <c r="K531" i="1"/>
  <c r="M531" i="1"/>
  <c r="AB531" i="1"/>
  <c r="AF531" i="1"/>
  <c r="AG531" i="1"/>
  <c r="AI531" i="1"/>
  <c r="AJ531" i="1"/>
  <c r="AL531" i="1"/>
  <c r="AM531" i="1"/>
  <c r="AQ531" i="1"/>
  <c r="AS531" i="1"/>
  <c r="A532" i="1"/>
  <c r="B532" i="1"/>
  <c r="C532" i="1"/>
  <c r="J532" i="1"/>
  <c r="K532" i="1"/>
  <c r="M532" i="1"/>
  <c r="AB532" i="1"/>
  <c r="AF532" i="1"/>
  <c r="AG532" i="1"/>
  <c r="AI532" i="1"/>
  <c r="AJ532" i="1"/>
  <c r="AL532" i="1"/>
  <c r="AM532" i="1"/>
  <c r="AQ532" i="1"/>
  <c r="AS532" i="1"/>
  <c r="A533" i="1"/>
  <c r="B533" i="1"/>
  <c r="C533" i="1"/>
  <c r="J533" i="1"/>
  <c r="K533" i="1"/>
  <c r="M533" i="1"/>
  <c r="AB533" i="1"/>
  <c r="AF533" i="1"/>
  <c r="AG533" i="1"/>
  <c r="AI533" i="1"/>
  <c r="AJ533" i="1"/>
  <c r="AL533" i="1"/>
  <c r="AM533" i="1"/>
  <c r="AQ533" i="1"/>
  <c r="AS533" i="1"/>
  <c r="A534" i="1"/>
  <c r="B534" i="1"/>
  <c r="C534" i="1"/>
  <c r="J534" i="1"/>
  <c r="K534" i="1"/>
  <c r="M534" i="1"/>
  <c r="AB534" i="1"/>
  <c r="AF534" i="1"/>
  <c r="AG534" i="1"/>
  <c r="AI534" i="1"/>
  <c r="AJ534" i="1"/>
  <c r="AL534" i="1"/>
  <c r="AM534" i="1"/>
  <c r="AQ534" i="1"/>
  <c r="AS534" i="1"/>
  <c r="A535" i="1"/>
  <c r="B535" i="1"/>
  <c r="C535" i="1"/>
  <c r="J535" i="1"/>
  <c r="K535" i="1"/>
  <c r="M535" i="1"/>
  <c r="AB535" i="1"/>
  <c r="AF535" i="1"/>
  <c r="AG535" i="1"/>
  <c r="AI535" i="1"/>
  <c r="AJ535" i="1"/>
  <c r="AL535" i="1"/>
  <c r="AM535" i="1"/>
  <c r="AQ535" i="1"/>
  <c r="AS535" i="1"/>
  <c r="A536" i="1"/>
  <c r="B536" i="1"/>
  <c r="C536" i="1"/>
  <c r="J536" i="1"/>
  <c r="K536" i="1"/>
  <c r="M536" i="1"/>
  <c r="AB536" i="1"/>
  <c r="AF536" i="1"/>
  <c r="AG536" i="1"/>
  <c r="AI536" i="1"/>
  <c r="AJ536" i="1"/>
  <c r="AL536" i="1"/>
  <c r="AM536" i="1"/>
  <c r="AQ536" i="1"/>
  <c r="AS536" i="1"/>
  <c r="A537" i="1"/>
  <c r="B537" i="1"/>
  <c r="C537" i="1"/>
  <c r="J537" i="1"/>
  <c r="K537" i="1"/>
  <c r="M537" i="1"/>
  <c r="AB537" i="1"/>
  <c r="AF537" i="1"/>
  <c r="AG537" i="1"/>
  <c r="AI537" i="1"/>
  <c r="AJ537" i="1"/>
  <c r="AL537" i="1"/>
  <c r="AM537" i="1"/>
  <c r="AQ537" i="1"/>
  <c r="AS537" i="1"/>
  <c r="A538" i="1"/>
  <c r="B538" i="1"/>
  <c r="C538" i="1"/>
  <c r="J538" i="1"/>
  <c r="K538" i="1"/>
  <c r="M538" i="1"/>
  <c r="AB538" i="1"/>
  <c r="AF538" i="1"/>
  <c r="AG538" i="1"/>
  <c r="AI538" i="1"/>
  <c r="AJ538" i="1"/>
  <c r="AL538" i="1"/>
  <c r="AM538" i="1"/>
  <c r="AQ538" i="1"/>
  <c r="AS538" i="1"/>
  <c r="A539" i="1"/>
  <c r="B539" i="1"/>
  <c r="C539" i="1"/>
  <c r="J539" i="1"/>
  <c r="K539" i="1"/>
  <c r="M539" i="1"/>
  <c r="AB539" i="1"/>
  <c r="AF539" i="1"/>
  <c r="AG539" i="1"/>
  <c r="AI539" i="1"/>
  <c r="AJ539" i="1"/>
  <c r="AL539" i="1"/>
  <c r="AM539" i="1"/>
  <c r="AQ539" i="1"/>
  <c r="AS539" i="1"/>
  <c r="A540" i="1"/>
  <c r="B540" i="1"/>
  <c r="C540" i="1"/>
  <c r="J540" i="1"/>
  <c r="K540" i="1"/>
  <c r="M540" i="1"/>
  <c r="AB540" i="1"/>
  <c r="AF540" i="1"/>
  <c r="AG540" i="1"/>
  <c r="AI540" i="1"/>
  <c r="AJ540" i="1"/>
  <c r="AL540" i="1"/>
  <c r="AM540" i="1"/>
  <c r="AQ540" i="1"/>
  <c r="AS540" i="1"/>
  <c r="A541" i="1"/>
  <c r="B541" i="1"/>
  <c r="C541" i="1"/>
  <c r="J541" i="1"/>
  <c r="K541" i="1"/>
  <c r="M541" i="1"/>
  <c r="AB541" i="1"/>
  <c r="AF541" i="1"/>
  <c r="AG541" i="1"/>
  <c r="AI541" i="1"/>
  <c r="AJ541" i="1"/>
  <c r="AL541" i="1"/>
  <c r="AM541" i="1"/>
  <c r="AQ541" i="1"/>
  <c r="AS541" i="1"/>
  <c r="A542" i="1"/>
  <c r="B542" i="1"/>
  <c r="C542" i="1"/>
  <c r="J542" i="1"/>
  <c r="K542" i="1"/>
  <c r="M542" i="1"/>
  <c r="AB542" i="1"/>
  <c r="AF542" i="1"/>
  <c r="AG542" i="1"/>
  <c r="AI542" i="1"/>
  <c r="AJ542" i="1"/>
  <c r="AL542" i="1"/>
  <c r="AM542" i="1"/>
  <c r="AQ542" i="1"/>
  <c r="AS542" i="1"/>
  <c r="A543" i="1"/>
  <c r="B543" i="1"/>
  <c r="C543" i="1"/>
  <c r="J543" i="1"/>
  <c r="K543" i="1"/>
  <c r="M543" i="1"/>
  <c r="AB543" i="1"/>
  <c r="AF543" i="1"/>
  <c r="AG543" i="1"/>
  <c r="AI543" i="1"/>
  <c r="AJ543" i="1"/>
  <c r="AL543" i="1"/>
  <c r="AM543" i="1"/>
  <c r="AQ543" i="1"/>
  <c r="AS543" i="1"/>
  <c r="A544" i="1"/>
  <c r="B544" i="1"/>
  <c r="C544" i="1"/>
  <c r="J544" i="1"/>
  <c r="K544" i="1"/>
  <c r="M544" i="1"/>
  <c r="AB544" i="1"/>
  <c r="AF544" i="1"/>
  <c r="AG544" i="1"/>
  <c r="AI544" i="1"/>
  <c r="AJ544" i="1"/>
  <c r="AL544" i="1"/>
  <c r="AM544" i="1"/>
  <c r="AQ544" i="1"/>
  <c r="AS544" i="1"/>
  <c r="A545" i="1"/>
  <c r="B545" i="1"/>
  <c r="C545" i="1"/>
  <c r="J545" i="1"/>
  <c r="K545" i="1"/>
  <c r="M545" i="1"/>
  <c r="AB545" i="1"/>
  <c r="AF545" i="1"/>
  <c r="AG545" i="1"/>
  <c r="AI545" i="1"/>
  <c r="AJ545" i="1"/>
  <c r="AL545" i="1"/>
  <c r="AM545" i="1"/>
  <c r="AQ545" i="1"/>
  <c r="AS545" i="1"/>
  <c r="A546" i="1"/>
  <c r="B546" i="1"/>
  <c r="C546" i="1"/>
  <c r="J546" i="1"/>
  <c r="K546" i="1"/>
  <c r="M546" i="1"/>
  <c r="AB546" i="1"/>
  <c r="AF546" i="1"/>
  <c r="AG546" i="1"/>
  <c r="AI546" i="1"/>
  <c r="AJ546" i="1"/>
  <c r="AL546" i="1"/>
  <c r="AM546" i="1"/>
  <c r="AQ546" i="1"/>
  <c r="AS546" i="1"/>
  <c r="A547" i="1"/>
  <c r="B547" i="1"/>
  <c r="C547" i="1"/>
  <c r="J547" i="1"/>
  <c r="K547" i="1"/>
  <c r="M547" i="1"/>
  <c r="AB547" i="1"/>
  <c r="AF547" i="1"/>
  <c r="AG547" i="1"/>
  <c r="AI547" i="1"/>
  <c r="AJ547" i="1"/>
  <c r="AL547" i="1"/>
  <c r="AM547" i="1"/>
  <c r="AQ547" i="1"/>
  <c r="AS547" i="1"/>
  <c r="A548" i="1"/>
  <c r="B548" i="1"/>
  <c r="C548" i="1"/>
  <c r="J548" i="1"/>
  <c r="K548" i="1"/>
  <c r="M548" i="1"/>
  <c r="AB548" i="1"/>
  <c r="AF548" i="1"/>
  <c r="AG548" i="1"/>
  <c r="AI548" i="1"/>
  <c r="AJ548" i="1"/>
  <c r="AL548" i="1"/>
  <c r="AM548" i="1"/>
  <c r="AQ548" i="1"/>
  <c r="AS548" i="1"/>
  <c r="A549" i="1"/>
  <c r="B549" i="1"/>
  <c r="C549" i="1"/>
  <c r="J549" i="1"/>
  <c r="K549" i="1"/>
  <c r="M549" i="1"/>
  <c r="AB549" i="1"/>
  <c r="AF549" i="1"/>
  <c r="AG549" i="1"/>
  <c r="AI549" i="1"/>
  <c r="AJ549" i="1"/>
  <c r="AL549" i="1"/>
  <c r="AM549" i="1"/>
  <c r="AQ549" i="1"/>
  <c r="AS549" i="1"/>
  <c r="A550" i="1"/>
  <c r="B550" i="1"/>
  <c r="C550" i="1"/>
  <c r="J550" i="1"/>
  <c r="K550" i="1"/>
  <c r="M550" i="1"/>
  <c r="AB550" i="1"/>
  <c r="AF550" i="1"/>
  <c r="AG550" i="1"/>
  <c r="AI550" i="1"/>
  <c r="AJ550" i="1"/>
  <c r="AL550" i="1"/>
  <c r="AM550" i="1"/>
  <c r="AQ550" i="1"/>
  <c r="AS550" i="1"/>
  <c r="A551" i="1"/>
  <c r="B551" i="1"/>
  <c r="C551" i="1"/>
  <c r="J551" i="1"/>
  <c r="K551" i="1"/>
  <c r="M551" i="1"/>
  <c r="AB551" i="1"/>
  <c r="AF551" i="1"/>
  <c r="AG551" i="1"/>
  <c r="AI551" i="1"/>
  <c r="AJ551" i="1"/>
  <c r="AL551" i="1"/>
  <c r="AM551" i="1"/>
  <c r="AQ551" i="1"/>
  <c r="AS551" i="1"/>
  <c r="A552" i="1"/>
  <c r="B552" i="1"/>
  <c r="C552" i="1"/>
  <c r="J552" i="1"/>
  <c r="K552" i="1"/>
  <c r="M552" i="1"/>
  <c r="AB552" i="1"/>
  <c r="AF552" i="1"/>
  <c r="AG552" i="1"/>
  <c r="AI552" i="1"/>
  <c r="AJ552" i="1"/>
  <c r="AL552" i="1"/>
  <c r="AM552" i="1"/>
  <c r="AQ552" i="1"/>
  <c r="AS552" i="1"/>
  <c r="A553" i="1"/>
  <c r="B553" i="1"/>
  <c r="C553" i="1"/>
  <c r="J553" i="1"/>
  <c r="K553" i="1"/>
  <c r="M553" i="1"/>
  <c r="AB553" i="1"/>
  <c r="AF553" i="1"/>
  <c r="AG553" i="1"/>
  <c r="AI553" i="1"/>
  <c r="AJ553" i="1"/>
  <c r="AL553" i="1"/>
  <c r="AM553" i="1"/>
  <c r="AQ553" i="1"/>
  <c r="AS553" i="1"/>
  <c r="A554" i="1"/>
  <c r="B554" i="1"/>
  <c r="C554" i="1"/>
  <c r="J554" i="1"/>
  <c r="K554" i="1"/>
  <c r="M554" i="1"/>
  <c r="AB554" i="1"/>
  <c r="AF554" i="1"/>
  <c r="AG554" i="1"/>
  <c r="AI554" i="1"/>
  <c r="AJ554" i="1"/>
  <c r="AL554" i="1"/>
  <c r="AM554" i="1"/>
  <c r="AQ554" i="1"/>
  <c r="AS554" i="1"/>
  <c r="A555" i="1"/>
  <c r="B555" i="1"/>
  <c r="C555" i="1"/>
  <c r="J555" i="1"/>
  <c r="K555" i="1"/>
  <c r="M555" i="1"/>
  <c r="AB555" i="1"/>
  <c r="AF555" i="1"/>
  <c r="AG555" i="1"/>
  <c r="AI555" i="1"/>
  <c r="AJ555" i="1"/>
  <c r="AL555" i="1"/>
  <c r="AM555" i="1"/>
  <c r="AQ555" i="1"/>
  <c r="AS555" i="1"/>
  <c r="A556" i="1"/>
  <c r="B556" i="1"/>
  <c r="C556" i="1"/>
  <c r="J556" i="1"/>
  <c r="K556" i="1"/>
  <c r="M556" i="1"/>
  <c r="AB556" i="1"/>
  <c r="AF556" i="1"/>
  <c r="AG556" i="1"/>
  <c r="AI556" i="1"/>
  <c r="AJ556" i="1"/>
  <c r="AL556" i="1"/>
  <c r="AM556" i="1"/>
  <c r="AQ556" i="1"/>
  <c r="AS556" i="1"/>
  <c r="A557" i="1"/>
  <c r="B557" i="1"/>
  <c r="C557" i="1"/>
  <c r="J557" i="1"/>
  <c r="K557" i="1"/>
  <c r="M557" i="1"/>
  <c r="AB557" i="1"/>
  <c r="AF557" i="1"/>
  <c r="AG557" i="1"/>
  <c r="AI557" i="1"/>
  <c r="AJ557" i="1"/>
  <c r="AL557" i="1"/>
  <c r="AM557" i="1"/>
  <c r="AQ557" i="1"/>
  <c r="AS557" i="1"/>
  <c r="A558" i="1"/>
  <c r="B558" i="1"/>
  <c r="C558" i="1"/>
  <c r="J558" i="1"/>
  <c r="K558" i="1"/>
  <c r="M558" i="1"/>
  <c r="AB558" i="1"/>
  <c r="AF558" i="1"/>
  <c r="AG558" i="1"/>
  <c r="AI558" i="1"/>
  <c r="AJ558" i="1"/>
  <c r="AL558" i="1"/>
  <c r="AM558" i="1"/>
  <c r="AQ558" i="1"/>
  <c r="AS558" i="1"/>
  <c r="A559" i="1"/>
  <c r="B559" i="1"/>
  <c r="C559" i="1"/>
  <c r="J559" i="1"/>
  <c r="K559" i="1"/>
  <c r="M559" i="1"/>
  <c r="AB559" i="1"/>
  <c r="AF559" i="1"/>
  <c r="AG559" i="1"/>
  <c r="AI559" i="1"/>
  <c r="AJ559" i="1"/>
  <c r="AL559" i="1"/>
  <c r="AM559" i="1"/>
  <c r="AQ559" i="1"/>
  <c r="AS559" i="1"/>
  <c r="A560" i="1"/>
  <c r="B560" i="1"/>
  <c r="C560" i="1"/>
  <c r="J560" i="1"/>
  <c r="K560" i="1"/>
  <c r="M560" i="1"/>
  <c r="AB560" i="1"/>
  <c r="AF560" i="1"/>
  <c r="AG560" i="1"/>
  <c r="AI560" i="1"/>
  <c r="AJ560" i="1"/>
  <c r="AL560" i="1"/>
  <c r="AM560" i="1"/>
  <c r="AQ560" i="1"/>
  <c r="AS560" i="1"/>
  <c r="A561" i="1"/>
  <c r="B561" i="1"/>
  <c r="C561" i="1"/>
  <c r="J561" i="1"/>
  <c r="K561" i="1"/>
  <c r="M561" i="1"/>
  <c r="AB561" i="1"/>
  <c r="AF561" i="1"/>
  <c r="AG561" i="1"/>
  <c r="AI561" i="1"/>
  <c r="AJ561" i="1"/>
  <c r="AL561" i="1"/>
  <c r="AM561" i="1"/>
  <c r="AQ561" i="1"/>
  <c r="AS561" i="1"/>
  <c r="A562" i="1"/>
  <c r="B562" i="1"/>
  <c r="C562" i="1"/>
  <c r="J562" i="1"/>
  <c r="K562" i="1"/>
  <c r="M562" i="1"/>
  <c r="AB562" i="1"/>
  <c r="AF562" i="1"/>
  <c r="AG562" i="1"/>
  <c r="AI562" i="1"/>
  <c r="AJ562" i="1"/>
  <c r="AL562" i="1"/>
  <c r="AM562" i="1"/>
  <c r="AQ562" i="1"/>
  <c r="AS562" i="1"/>
  <c r="A563" i="1"/>
  <c r="B563" i="1"/>
  <c r="C563" i="1"/>
  <c r="J563" i="1"/>
  <c r="K563" i="1"/>
  <c r="M563" i="1"/>
  <c r="AB563" i="1"/>
  <c r="AF563" i="1"/>
  <c r="AG563" i="1"/>
  <c r="AI563" i="1"/>
  <c r="AJ563" i="1"/>
  <c r="AL563" i="1"/>
  <c r="AM563" i="1"/>
  <c r="AQ563" i="1"/>
  <c r="AS563" i="1"/>
  <c r="A564" i="1"/>
  <c r="B564" i="1"/>
  <c r="C564" i="1"/>
  <c r="J564" i="1"/>
  <c r="K564" i="1"/>
  <c r="M564" i="1"/>
  <c r="AB564" i="1"/>
  <c r="AF564" i="1"/>
  <c r="AG564" i="1"/>
  <c r="AI564" i="1"/>
  <c r="AJ564" i="1"/>
  <c r="AL564" i="1"/>
  <c r="AM564" i="1"/>
  <c r="AQ564" i="1"/>
  <c r="AS564" i="1"/>
  <c r="A565" i="1"/>
  <c r="B565" i="1"/>
  <c r="C565" i="1"/>
  <c r="J565" i="1"/>
  <c r="K565" i="1"/>
  <c r="M565" i="1"/>
  <c r="AB565" i="1"/>
  <c r="AF565" i="1"/>
  <c r="AG565" i="1"/>
  <c r="AI565" i="1"/>
  <c r="AJ565" i="1"/>
  <c r="AL565" i="1"/>
  <c r="AM565" i="1"/>
  <c r="AQ565" i="1"/>
  <c r="AS565" i="1"/>
  <c r="A566" i="1"/>
  <c r="B566" i="1"/>
  <c r="C566" i="1"/>
  <c r="J566" i="1"/>
  <c r="K566" i="1"/>
  <c r="M566" i="1"/>
  <c r="AB566" i="1"/>
  <c r="AF566" i="1"/>
  <c r="AG566" i="1"/>
  <c r="AI566" i="1"/>
  <c r="AJ566" i="1"/>
  <c r="AL566" i="1"/>
  <c r="AM566" i="1"/>
  <c r="AQ566" i="1"/>
  <c r="AS566" i="1"/>
  <c r="A567" i="1"/>
  <c r="B567" i="1"/>
  <c r="C567" i="1"/>
  <c r="J567" i="1"/>
  <c r="K567" i="1"/>
  <c r="M567" i="1"/>
  <c r="AB567" i="1"/>
  <c r="AF567" i="1"/>
  <c r="AG567" i="1"/>
  <c r="AI567" i="1"/>
  <c r="AJ567" i="1"/>
  <c r="AL567" i="1"/>
  <c r="AM567" i="1"/>
  <c r="AQ567" i="1"/>
  <c r="AS567" i="1"/>
  <c r="A568" i="1"/>
  <c r="B568" i="1"/>
  <c r="C568" i="1"/>
  <c r="J568" i="1"/>
  <c r="K568" i="1"/>
  <c r="M568" i="1"/>
  <c r="AB568" i="1"/>
  <c r="AF568" i="1"/>
  <c r="AG568" i="1"/>
  <c r="AI568" i="1"/>
  <c r="AJ568" i="1"/>
  <c r="AL568" i="1"/>
  <c r="AM568" i="1"/>
  <c r="AQ568" i="1"/>
  <c r="AS568" i="1"/>
  <c r="A569" i="1"/>
  <c r="B569" i="1"/>
  <c r="C569" i="1"/>
  <c r="J569" i="1"/>
  <c r="K569" i="1"/>
  <c r="M569" i="1"/>
  <c r="AB569" i="1"/>
  <c r="AF569" i="1"/>
  <c r="AG569" i="1"/>
  <c r="AI569" i="1"/>
  <c r="AJ569" i="1"/>
  <c r="AL569" i="1"/>
  <c r="AM569" i="1"/>
  <c r="AQ569" i="1"/>
  <c r="AS569" i="1"/>
  <c r="A570" i="1"/>
  <c r="B570" i="1"/>
  <c r="C570" i="1"/>
  <c r="J570" i="1"/>
  <c r="K570" i="1"/>
  <c r="M570" i="1"/>
  <c r="AB570" i="1"/>
  <c r="AF570" i="1"/>
  <c r="AG570" i="1"/>
  <c r="AI570" i="1"/>
  <c r="AJ570" i="1"/>
  <c r="AL570" i="1"/>
  <c r="AM570" i="1"/>
  <c r="AQ570" i="1"/>
  <c r="AS570" i="1"/>
  <c r="A571" i="1"/>
  <c r="B571" i="1"/>
  <c r="C571" i="1"/>
  <c r="J571" i="1"/>
  <c r="K571" i="1"/>
  <c r="M571" i="1"/>
  <c r="AB571" i="1"/>
  <c r="AF571" i="1"/>
  <c r="AG571" i="1"/>
  <c r="AI571" i="1"/>
  <c r="AJ571" i="1"/>
  <c r="AL571" i="1"/>
  <c r="AM571" i="1"/>
  <c r="AQ571" i="1"/>
  <c r="AS571" i="1"/>
  <c r="A572" i="1"/>
  <c r="B572" i="1"/>
  <c r="C572" i="1"/>
  <c r="J572" i="1"/>
  <c r="K572" i="1"/>
  <c r="M572" i="1"/>
  <c r="AB572" i="1"/>
  <c r="AF572" i="1"/>
  <c r="AG572" i="1"/>
  <c r="AI572" i="1"/>
  <c r="AJ572" i="1"/>
  <c r="AL572" i="1"/>
  <c r="AM572" i="1"/>
  <c r="AQ572" i="1"/>
  <c r="AS572" i="1"/>
  <c r="A573" i="1"/>
  <c r="B573" i="1"/>
  <c r="C573" i="1"/>
  <c r="J573" i="1"/>
  <c r="K573" i="1"/>
  <c r="M573" i="1"/>
  <c r="AB573" i="1"/>
  <c r="AF573" i="1"/>
  <c r="AG573" i="1"/>
  <c r="AI573" i="1"/>
  <c r="AJ573" i="1"/>
  <c r="AL573" i="1"/>
  <c r="AM573" i="1"/>
  <c r="AQ573" i="1"/>
  <c r="AS573" i="1"/>
  <c r="A574" i="1"/>
  <c r="B574" i="1"/>
  <c r="C574" i="1"/>
  <c r="J574" i="1"/>
  <c r="K574" i="1"/>
  <c r="M574" i="1"/>
  <c r="AB574" i="1"/>
  <c r="AF574" i="1"/>
  <c r="AG574" i="1"/>
  <c r="AI574" i="1"/>
  <c r="AJ574" i="1"/>
  <c r="AL574" i="1"/>
  <c r="AM574" i="1"/>
  <c r="AQ574" i="1"/>
  <c r="AS574" i="1"/>
  <c r="A575" i="1"/>
  <c r="B575" i="1"/>
  <c r="C575" i="1"/>
  <c r="J575" i="1"/>
  <c r="K575" i="1"/>
  <c r="M575" i="1"/>
  <c r="AB575" i="1"/>
  <c r="AF575" i="1"/>
  <c r="AG575" i="1"/>
  <c r="AI575" i="1"/>
  <c r="AJ575" i="1"/>
  <c r="AL575" i="1"/>
  <c r="AM575" i="1"/>
  <c r="AQ575" i="1"/>
  <c r="AS575" i="1"/>
  <c r="A576" i="1"/>
  <c r="B576" i="1"/>
  <c r="C576" i="1"/>
  <c r="J576" i="1"/>
  <c r="K576" i="1"/>
  <c r="M576" i="1"/>
  <c r="AB576" i="1"/>
  <c r="AF576" i="1"/>
  <c r="AG576" i="1"/>
  <c r="AI576" i="1"/>
  <c r="AJ576" i="1"/>
  <c r="AL576" i="1"/>
  <c r="AM576" i="1"/>
  <c r="AQ576" i="1"/>
  <c r="AS576" i="1"/>
  <c r="A577" i="1"/>
  <c r="B577" i="1"/>
  <c r="C577" i="1"/>
  <c r="J577" i="1"/>
  <c r="K577" i="1"/>
  <c r="M577" i="1"/>
  <c r="AB577" i="1"/>
  <c r="AF577" i="1"/>
  <c r="AG577" i="1"/>
  <c r="AI577" i="1"/>
  <c r="AJ577" i="1"/>
  <c r="AL577" i="1"/>
  <c r="AM577" i="1"/>
  <c r="AQ577" i="1"/>
  <c r="AS577" i="1"/>
  <c r="A578" i="1"/>
  <c r="B578" i="1"/>
  <c r="C578" i="1"/>
  <c r="J578" i="1"/>
  <c r="K578" i="1"/>
  <c r="M578" i="1"/>
  <c r="AB578" i="1"/>
  <c r="AF578" i="1"/>
  <c r="AG578" i="1"/>
  <c r="AI578" i="1"/>
  <c r="AJ578" i="1"/>
  <c r="AL578" i="1"/>
  <c r="AM578" i="1"/>
  <c r="AQ578" i="1"/>
  <c r="AS578" i="1"/>
  <c r="A579" i="1"/>
  <c r="B579" i="1"/>
  <c r="C579" i="1"/>
  <c r="J579" i="1"/>
  <c r="K579" i="1"/>
  <c r="M579" i="1"/>
  <c r="AB579" i="1"/>
  <c r="AF579" i="1"/>
  <c r="AG579" i="1"/>
  <c r="AI579" i="1"/>
  <c r="AJ579" i="1"/>
  <c r="AL579" i="1"/>
  <c r="AM579" i="1"/>
  <c r="AQ579" i="1"/>
  <c r="AS579" i="1"/>
  <c r="A580" i="1"/>
  <c r="B580" i="1"/>
  <c r="C580" i="1"/>
  <c r="J580" i="1"/>
  <c r="K580" i="1"/>
  <c r="M580" i="1"/>
  <c r="AB580" i="1"/>
  <c r="AF580" i="1"/>
  <c r="AG580" i="1"/>
  <c r="AI580" i="1"/>
  <c r="AJ580" i="1"/>
  <c r="AL580" i="1"/>
  <c r="AM580" i="1"/>
  <c r="AQ580" i="1"/>
  <c r="AS580" i="1"/>
  <c r="A581" i="1"/>
  <c r="B581" i="1"/>
  <c r="C581" i="1"/>
  <c r="J581" i="1"/>
  <c r="K581" i="1"/>
  <c r="M581" i="1"/>
  <c r="AB581" i="1"/>
  <c r="AF581" i="1"/>
  <c r="AG581" i="1"/>
  <c r="AI581" i="1"/>
  <c r="AJ581" i="1"/>
  <c r="AL581" i="1"/>
  <c r="AM581" i="1"/>
  <c r="AQ581" i="1"/>
  <c r="AS581" i="1"/>
  <c r="A582" i="1"/>
  <c r="B582" i="1"/>
  <c r="C582" i="1"/>
  <c r="J582" i="1"/>
  <c r="K582" i="1"/>
  <c r="M582" i="1"/>
  <c r="AB582" i="1"/>
  <c r="AF582" i="1"/>
  <c r="AG582" i="1"/>
  <c r="AI582" i="1"/>
  <c r="AJ582" i="1"/>
  <c r="AL582" i="1"/>
  <c r="AM582" i="1"/>
  <c r="AQ582" i="1"/>
  <c r="AS582" i="1"/>
  <c r="A583" i="1"/>
  <c r="B583" i="1"/>
  <c r="C583" i="1"/>
  <c r="J583" i="1"/>
  <c r="K583" i="1"/>
  <c r="M583" i="1"/>
  <c r="AB583" i="1"/>
  <c r="AF583" i="1"/>
  <c r="AG583" i="1"/>
  <c r="AI583" i="1"/>
  <c r="AJ583" i="1"/>
  <c r="AL583" i="1"/>
  <c r="AM583" i="1"/>
  <c r="AQ583" i="1"/>
  <c r="AS583" i="1"/>
  <c r="A584" i="1"/>
  <c r="B584" i="1"/>
  <c r="C584" i="1"/>
  <c r="J584" i="1"/>
  <c r="K584" i="1"/>
  <c r="M584" i="1"/>
  <c r="AB584" i="1"/>
  <c r="AF584" i="1"/>
  <c r="AG584" i="1"/>
  <c r="AI584" i="1"/>
  <c r="AJ584" i="1"/>
  <c r="AL584" i="1"/>
  <c r="AM584" i="1"/>
  <c r="AQ584" i="1"/>
  <c r="AS584" i="1"/>
  <c r="A585" i="1"/>
  <c r="B585" i="1"/>
  <c r="C585" i="1"/>
  <c r="J585" i="1"/>
  <c r="K585" i="1"/>
  <c r="M585" i="1"/>
  <c r="AB585" i="1"/>
  <c r="AF585" i="1"/>
  <c r="AG585" i="1"/>
  <c r="AI585" i="1"/>
  <c r="AJ585" i="1"/>
  <c r="AL585" i="1"/>
  <c r="AM585" i="1"/>
  <c r="AQ585" i="1"/>
  <c r="AS585" i="1"/>
  <c r="A586" i="1"/>
  <c r="B586" i="1"/>
  <c r="C586" i="1"/>
  <c r="J586" i="1"/>
  <c r="K586" i="1"/>
  <c r="M586" i="1"/>
  <c r="AB586" i="1"/>
  <c r="AF586" i="1"/>
  <c r="AG586" i="1"/>
  <c r="AI586" i="1"/>
  <c r="AJ586" i="1"/>
  <c r="AL586" i="1"/>
  <c r="AM586" i="1"/>
  <c r="AQ586" i="1"/>
  <c r="AS586" i="1"/>
  <c r="A587" i="1"/>
  <c r="B587" i="1"/>
  <c r="C587" i="1"/>
  <c r="J587" i="1"/>
  <c r="K587" i="1"/>
  <c r="M587" i="1"/>
  <c r="AB587" i="1"/>
  <c r="AF587" i="1"/>
  <c r="AG587" i="1"/>
  <c r="AI587" i="1"/>
  <c r="AJ587" i="1"/>
  <c r="AL587" i="1"/>
  <c r="AM587" i="1"/>
  <c r="AQ587" i="1"/>
  <c r="AS587" i="1"/>
  <c r="A588" i="1"/>
  <c r="B588" i="1"/>
  <c r="C588" i="1"/>
  <c r="J588" i="1"/>
  <c r="K588" i="1"/>
  <c r="M588" i="1"/>
  <c r="AB588" i="1"/>
  <c r="AF588" i="1"/>
  <c r="AG588" i="1"/>
  <c r="AI588" i="1"/>
  <c r="AJ588" i="1"/>
  <c r="AL588" i="1"/>
  <c r="AM588" i="1"/>
  <c r="AQ588" i="1"/>
  <c r="AS588" i="1"/>
  <c r="A589" i="1"/>
  <c r="B589" i="1"/>
  <c r="C589" i="1"/>
  <c r="J589" i="1"/>
  <c r="K589" i="1"/>
  <c r="M589" i="1"/>
  <c r="AB589" i="1"/>
  <c r="AF589" i="1"/>
  <c r="AG589" i="1"/>
  <c r="AI589" i="1"/>
  <c r="AJ589" i="1"/>
  <c r="AL589" i="1"/>
  <c r="AM589" i="1"/>
  <c r="AQ589" i="1"/>
  <c r="AS589" i="1"/>
  <c r="A590" i="1"/>
  <c r="B590" i="1"/>
  <c r="C590" i="1"/>
  <c r="J590" i="1"/>
  <c r="K590" i="1"/>
  <c r="M590" i="1"/>
  <c r="AB590" i="1"/>
  <c r="AF590" i="1"/>
  <c r="AG590" i="1"/>
  <c r="AI590" i="1"/>
  <c r="AJ590" i="1"/>
  <c r="AL590" i="1"/>
  <c r="AM590" i="1"/>
  <c r="AQ590" i="1"/>
  <c r="AS590" i="1"/>
  <c r="A591" i="1"/>
  <c r="B591" i="1"/>
  <c r="C591" i="1"/>
  <c r="J591" i="1"/>
  <c r="K591" i="1"/>
  <c r="M591" i="1"/>
  <c r="AB591" i="1"/>
  <c r="AF591" i="1"/>
  <c r="AG591" i="1"/>
  <c r="AI591" i="1"/>
  <c r="AJ591" i="1"/>
  <c r="AL591" i="1"/>
  <c r="AM591" i="1"/>
  <c r="AQ591" i="1"/>
  <c r="AS591" i="1"/>
  <c r="A592" i="1"/>
  <c r="B592" i="1"/>
  <c r="C592" i="1"/>
  <c r="J592" i="1"/>
  <c r="K592" i="1"/>
  <c r="M592" i="1"/>
  <c r="AB592" i="1"/>
  <c r="AF592" i="1"/>
  <c r="AG592" i="1"/>
  <c r="AI592" i="1"/>
  <c r="AJ592" i="1"/>
  <c r="AL592" i="1"/>
  <c r="AM592" i="1"/>
  <c r="AQ592" i="1"/>
  <c r="AS592" i="1"/>
  <c r="A593" i="1"/>
  <c r="B593" i="1"/>
  <c r="C593" i="1"/>
  <c r="J593" i="1"/>
  <c r="K593" i="1"/>
  <c r="M593" i="1"/>
  <c r="AB593" i="1"/>
  <c r="AF593" i="1"/>
  <c r="AG593" i="1"/>
  <c r="AI593" i="1"/>
  <c r="AJ593" i="1"/>
  <c r="AL593" i="1"/>
  <c r="AM593" i="1"/>
  <c r="AQ593" i="1"/>
  <c r="AS593" i="1"/>
  <c r="A594" i="1"/>
  <c r="B594" i="1"/>
  <c r="C594" i="1"/>
  <c r="J594" i="1"/>
  <c r="K594" i="1"/>
  <c r="M594" i="1"/>
  <c r="AB594" i="1"/>
  <c r="AF594" i="1"/>
  <c r="AG594" i="1"/>
  <c r="AI594" i="1"/>
  <c r="AJ594" i="1"/>
  <c r="AL594" i="1"/>
  <c r="AM594" i="1"/>
  <c r="AQ594" i="1"/>
  <c r="AS594" i="1"/>
  <c r="A595" i="1"/>
  <c r="B595" i="1"/>
  <c r="C595" i="1"/>
  <c r="J595" i="1"/>
  <c r="K595" i="1"/>
  <c r="M595" i="1"/>
  <c r="AB595" i="1"/>
  <c r="AF595" i="1"/>
  <c r="AG595" i="1"/>
  <c r="AI595" i="1"/>
  <c r="AJ595" i="1"/>
  <c r="AL595" i="1"/>
  <c r="AM595" i="1"/>
  <c r="AQ595" i="1"/>
  <c r="AS595" i="1"/>
  <c r="A596" i="1"/>
  <c r="B596" i="1"/>
  <c r="C596" i="1"/>
  <c r="J596" i="1"/>
  <c r="K596" i="1"/>
  <c r="M596" i="1"/>
  <c r="AB596" i="1"/>
  <c r="AF596" i="1"/>
  <c r="AG596" i="1"/>
  <c r="AI596" i="1"/>
  <c r="AJ596" i="1"/>
  <c r="AL596" i="1"/>
  <c r="AM596" i="1"/>
  <c r="AQ596" i="1"/>
  <c r="AS596" i="1"/>
  <c r="A597" i="1"/>
  <c r="B597" i="1"/>
  <c r="C597" i="1"/>
  <c r="J597" i="1"/>
  <c r="K597" i="1"/>
  <c r="M597" i="1"/>
  <c r="AB597" i="1"/>
  <c r="AF597" i="1"/>
  <c r="AG597" i="1"/>
  <c r="AI597" i="1"/>
  <c r="AJ597" i="1"/>
  <c r="AL597" i="1"/>
  <c r="AM597" i="1"/>
  <c r="AQ597" i="1"/>
  <c r="AS597" i="1"/>
  <c r="A598" i="1"/>
  <c r="B598" i="1"/>
  <c r="C598" i="1"/>
  <c r="J598" i="1"/>
  <c r="K598" i="1"/>
  <c r="M598" i="1"/>
  <c r="AB598" i="1"/>
  <c r="AF598" i="1"/>
  <c r="AG598" i="1"/>
  <c r="AI598" i="1"/>
  <c r="AJ598" i="1"/>
  <c r="AL598" i="1"/>
  <c r="AM598" i="1"/>
  <c r="AQ598" i="1"/>
  <c r="AS598" i="1"/>
  <c r="A599" i="1"/>
  <c r="B599" i="1"/>
  <c r="C599" i="1"/>
  <c r="J599" i="1"/>
  <c r="K599" i="1"/>
  <c r="M599" i="1"/>
  <c r="AB599" i="1"/>
  <c r="AF599" i="1"/>
  <c r="AG599" i="1"/>
  <c r="AI599" i="1"/>
  <c r="AJ599" i="1"/>
  <c r="AL599" i="1"/>
  <c r="AM599" i="1"/>
  <c r="AQ599" i="1"/>
  <c r="AS599" i="1"/>
  <c r="A600" i="1"/>
  <c r="B600" i="1"/>
  <c r="C600" i="1"/>
  <c r="J600" i="1"/>
  <c r="K600" i="1"/>
  <c r="M600" i="1"/>
  <c r="AB600" i="1"/>
  <c r="AF600" i="1"/>
  <c r="AG600" i="1"/>
  <c r="AI600" i="1"/>
  <c r="AJ600" i="1"/>
  <c r="AL600" i="1"/>
  <c r="AM600" i="1"/>
  <c r="AQ600" i="1"/>
  <c r="AS600" i="1"/>
  <c r="A601" i="1"/>
  <c r="B601" i="1"/>
  <c r="C601" i="1"/>
  <c r="J601" i="1"/>
  <c r="K601" i="1"/>
  <c r="M601" i="1"/>
  <c r="AB601" i="1"/>
  <c r="AF601" i="1"/>
  <c r="AG601" i="1"/>
  <c r="AI601" i="1"/>
  <c r="AJ601" i="1"/>
  <c r="AL601" i="1"/>
  <c r="AM601" i="1"/>
  <c r="AQ601" i="1"/>
  <c r="AS601" i="1"/>
  <c r="A602" i="1"/>
  <c r="B602" i="1"/>
  <c r="C602" i="1"/>
  <c r="J602" i="1"/>
  <c r="K602" i="1"/>
  <c r="M602" i="1"/>
  <c r="AB602" i="1"/>
  <c r="AF602" i="1"/>
  <c r="AG602" i="1"/>
  <c r="AI602" i="1"/>
  <c r="AJ602" i="1"/>
  <c r="AL602" i="1"/>
  <c r="AM602" i="1"/>
  <c r="AQ602" i="1"/>
  <c r="AS602" i="1"/>
  <c r="A603" i="1"/>
  <c r="B603" i="1"/>
  <c r="C603" i="1"/>
  <c r="J603" i="1"/>
  <c r="K603" i="1"/>
  <c r="M603" i="1"/>
  <c r="AB603" i="1"/>
  <c r="AF603" i="1"/>
  <c r="AG603" i="1"/>
  <c r="AI603" i="1"/>
  <c r="AJ603" i="1"/>
  <c r="AL603" i="1"/>
  <c r="AM603" i="1"/>
  <c r="AQ603" i="1"/>
  <c r="AS603" i="1"/>
  <c r="A604" i="1"/>
  <c r="B604" i="1"/>
  <c r="C604" i="1"/>
  <c r="J604" i="1"/>
  <c r="K604" i="1"/>
  <c r="M604" i="1"/>
  <c r="AB604" i="1"/>
  <c r="AF604" i="1"/>
  <c r="AG604" i="1"/>
  <c r="AI604" i="1"/>
  <c r="AJ604" i="1"/>
  <c r="AL604" i="1"/>
  <c r="AM604" i="1"/>
  <c r="AQ604" i="1"/>
  <c r="AS604" i="1"/>
  <c r="A605" i="1"/>
  <c r="B605" i="1"/>
  <c r="C605" i="1"/>
  <c r="J605" i="1"/>
  <c r="K605" i="1"/>
  <c r="M605" i="1"/>
  <c r="AB605" i="1"/>
  <c r="AF605" i="1"/>
  <c r="AG605" i="1"/>
  <c r="AI605" i="1"/>
  <c r="AJ605" i="1"/>
  <c r="AL605" i="1"/>
  <c r="AM605" i="1"/>
  <c r="AQ605" i="1"/>
  <c r="AS605" i="1"/>
  <c r="A606" i="1"/>
  <c r="B606" i="1"/>
  <c r="C606" i="1"/>
  <c r="J606" i="1"/>
  <c r="K606" i="1"/>
  <c r="M606" i="1"/>
  <c r="AB606" i="1"/>
  <c r="AF606" i="1"/>
  <c r="AG606" i="1"/>
  <c r="AI606" i="1"/>
  <c r="AJ606" i="1"/>
  <c r="AL606" i="1"/>
  <c r="AM606" i="1"/>
  <c r="AQ606" i="1"/>
  <c r="AS606" i="1"/>
  <c r="A607" i="1"/>
  <c r="B607" i="1"/>
  <c r="C607" i="1"/>
  <c r="J607" i="1"/>
  <c r="K607" i="1"/>
  <c r="M607" i="1"/>
  <c r="AB607" i="1"/>
  <c r="AF607" i="1"/>
  <c r="AG607" i="1"/>
  <c r="AI607" i="1"/>
  <c r="AJ607" i="1"/>
  <c r="AL607" i="1"/>
  <c r="AM607" i="1"/>
  <c r="AQ607" i="1"/>
  <c r="AS607" i="1"/>
  <c r="A608" i="1"/>
  <c r="B608" i="1"/>
  <c r="C608" i="1"/>
  <c r="J608" i="1"/>
  <c r="K608" i="1"/>
  <c r="M608" i="1"/>
  <c r="AB608" i="1"/>
  <c r="AF608" i="1"/>
  <c r="AG608" i="1"/>
  <c r="AI608" i="1"/>
  <c r="AJ608" i="1"/>
  <c r="AL608" i="1"/>
  <c r="AM608" i="1"/>
  <c r="AQ608" i="1"/>
  <c r="AS608" i="1"/>
  <c r="A609" i="1"/>
  <c r="B609" i="1"/>
  <c r="C609" i="1"/>
  <c r="J609" i="1"/>
  <c r="K609" i="1"/>
  <c r="M609" i="1"/>
  <c r="AB609" i="1"/>
  <c r="AF609" i="1"/>
  <c r="AG609" i="1"/>
  <c r="AI609" i="1"/>
  <c r="AJ609" i="1"/>
  <c r="AL609" i="1"/>
  <c r="AM609" i="1"/>
  <c r="AQ609" i="1"/>
  <c r="AS609" i="1"/>
  <c r="A610" i="1"/>
  <c r="B610" i="1"/>
  <c r="C610" i="1"/>
  <c r="J610" i="1"/>
  <c r="K610" i="1"/>
  <c r="M610" i="1"/>
  <c r="AB610" i="1"/>
  <c r="AF610" i="1"/>
  <c r="AG610" i="1"/>
  <c r="AI610" i="1"/>
  <c r="AJ610" i="1"/>
  <c r="AL610" i="1"/>
  <c r="AM610" i="1"/>
  <c r="AQ610" i="1"/>
  <c r="AS610" i="1"/>
  <c r="A611" i="1"/>
  <c r="B611" i="1"/>
  <c r="C611" i="1"/>
  <c r="J611" i="1"/>
  <c r="K611" i="1"/>
  <c r="M611" i="1"/>
  <c r="AB611" i="1"/>
  <c r="AF611" i="1"/>
  <c r="AG611" i="1"/>
  <c r="AI611" i="1"/>
  <c r="AJ611" i="1"/>
  <c r="AL611" i="1"/>
  <c r="AM611" i="1"/>
  <c r="AQ611" i="1"/>
  <c r="AS611" i="1"/>
  <c r="A612" i="1"/>
  <c r="B612" i="1"/>
  <c r="C612" i="1"/>
  <c r="J612" i="1"/>
  <c r="K612" i="1"/>
  <c r="M612" i="1"/>
  <c r="AB612" i="1"/>
  <c r="AF612" i="1"/>
  <c r="AG612" i="1"/>
  <c r="AI612" i="1"/>
  <c r="AJ612" i="1"/>
  <c r="AL612" i="1"/>
  <c r="AM612" i="1"/>
  <c r="AQ612" i="1"/>
  <c r="AS612" i="1"/>
  <c r="A613" i="1"/>
  <c r="B613" i="1"/>
  <c r="C613" i="1"/>
  <c r="J613" i="1"/>
  <c r="K613" i="1"/>
  <c r="M613" i="1"/>
  <c r="AB613" i="1"/>
  <c r="AF613" i="1"/>
  <c r="AG613" i="1"/>
  <c r="AI613" i="1"/>
  <c r="AJ613" i="1"/>
  <c r="AL613" i="1"/>
  <c r="AM613" i="1"/>
  <c r="AQ613" i="1"/>
  <c r="AS613" i="1"/>
  <c r="A614" i="1"/>
  <c r="B614" i="1"/>
  <c r="C614" i="1"/>
  <c r="J614" i="1"/>
  <c r="K614" i="1"/>
  <c r="M614" i="1"/>
  <c r="AB614" i="1"/>
  <c r="AF614" i="1"/>
  <c r="AG614" i="1"/>
  <c r="AI614" i="1"/>
  <c r="AJ614" i="1"/>
  <c r="AL614" i="1"/>
  <c r="AM614" i="1"/>
  <c r="AQ614" i="1"/>
  <c r="AS614" i="1"/>
  <c r="A615" i="1"/>
  <c r="B615" i="1"/>
  <c r="C615" i="1"/>
  <c r="J615" i="1"/>
  <c r="K615" i="1"/>
  <c r="M615" i="1"/>
  <c r="AB615" i="1"/>
  <c r="AF615" i="1"/>
  <c r="AG615" i="1"/>
  <c r="AI615" i="1"/>
  <c r="AJ615" i="1"/>
  <c r="AL615" i="1"/>
  <c r="AM615" i="1"/>
  <c r="AQ615" i="1"/>
  <c r="AS615" i="1"/>
  <c r="A616" i="1"/>
  <c r="B616" i="1"/>
  <c r="C616" i="1"/>
  <c r="J616" i="1"/>
  <c r="K616" i="1"/>
  <c r="M616" i="1"/>
  <c r="AB616" i="1"/>
  <c r="AF616" i="1"/>
  <c r="AG616" i="1"/>
  <c r="AI616" i="1"/>
  <c r="AJ616" i="1"/>
  <c r="AL616" i="1"/>
  <c r="AM616" i="1"/>
  <c r="AQ616" i="1"/>
  <c r="AS616" i="1"/>
  <c r="A617" i="1"/>
  <c r="B617" i="1"/>
  <c r="C617" i="1"/>
  <c r="J617" i="1"/>
  <c r="K617" i="1"/>
  <c r="M617" i="1"/>
  <c r="AB617" i="1"/>
  <c r="AF617" i="1"/>
  <c r="AG617" i="1"/>
  <c r="AI617" i="1"/>
  <c r="AJ617" i="1"/>
  <c r="AL617" i="1"/>
  <c r="AM617" i="1"/>
  <c r="AQ617" i="1"/>
  <c r="AS617" i="1"/>
  <c r="A618" i="1"/>
  <c r="B618" i="1"/>
  <c r="C618" i="1"/>
  <c r="J618" i="1"/>
  <c r="K618" i="1"/>
  <c r="M618" i="1"/>
  <c r="AB618" i="1"/>
  <c r="AF618" i="1"/>
  <c r="AG618" i="1"/>
  <c r="AI618" i="1"/>
  <c r="AJ618" i="1"/>
  <c r="AL618" i="1"/>
  <c r="AM618" i="1"/>
  <c r="AQ618" i="1"/>
  <c r="AS618" i="1"/>
  <c r="A619" i="1"/>
  <c r="B619" i="1"/>
  <c r="C619" i="1"/>
  <c r="J619" i="1"/>
  <c r="K619" i="1"/>
  <c r="M619" i="1"/>
  <c r="AB619" i="1"/>
  <c r="AF619" i="1"/>
  <c r="AG619" i="1"/>
  <c r="AI619" i="1"/>
  <c r="AJ619" i="1"/>
  <c r="AL619" i="1"/>
  <c r="AM619" i="1"/>
  <c r="AQ619" i="1"/>
  <c r="AS619" i="1"/>
  <c r="A620" i="1"/>
  <c r="B620" i="1"/>
  <c r="C620" i="1"/>
  <c r="J620" i="1"/>
  <c r="K620" i="1"/>
  <c r="M620" i="1"/>
  <c r="AB620" i="1"/>
  <c r="AF620" i="1"/>
  <c r="AG620" i="1"/>
  <c r="AI620" i="1"/>
  <c r="AJ620" i="1"/>
  <c r="AL620" i="1"/>
  <c r="AM620" i="1"/>
  <c r="AQ620" i="1"/>
  <c r="AS620" i="1"/>
  <c r="A621" i="1"/>
  <c r="B621" i="1"/>
  <c r="C621" i="1"/>
  <c r="J621" i="1"/>
  <c r="K621" i="1"/>
  <c r="M621" i="1"/>
  <c r="AB621" i="1"/>
  <c r="AF621" i="1"/>
  <c r="AG621" i="1"/>
  <c r="AI621" i="1"/>
  <c r="AJ621" i="1"/>
  <c r="AL621" i="1"/>
  <c r="AM621" i="1"/>
  <c r="AQ621" i="1"/>
  <c r="AS621" i="1"/>
  <c r="A622" i="1"/>
  <c r="B622" i="1"/>
  <c r="C622" i="1"/>
  <c r="J622" i="1"/>
  <c r="K622" i="1"/>
  <c r="M622" i="1"/>
  <c r="AB622" i="1"/>
  <c r="AF622" i="1"/>
  <c r="AG622" i="1"/>
  <c r="AI622" i="1"/>
  <c r="AJ622" i="1"/>
  <c r="AL622" i="1"/>
  <c r="AM622" i="1"/>
  <c r="AQ622" i="1"/>
  <c r="AS622" i="1"/>
  <c r="A623" i="1"/>
  <c r="B623" i="1"/>
  <c r="C623" i="1"/>
  <c r="J623" i="1"/>
  <c r="K623" i="1"/>
  <c r="M623" i="1"/>
  <c r="AB623" i="1"/>
  <c r="AF623" i="1"/>
  <c r="AG623" i="1"/>
  <c r="AI623" i="1"/>
  <c r="AJ623" i="1"/>
  <c r="AL623" i="1"/>
  <c r="AM623" i="1"/>
  <c r="AQ623" i="1"/>
  <c r="AS623" i="1"/>
  <c r="A624" i="1"/>
  <c r="B624" i="1"/>
  <c r="C624" i="1"/>
  <c r="J624" i="1"/>
  <c r="K624" i="1"/>
  <c r="M624" i="1"/>
  <c r="AB624" i="1"/>
  <c r="AF624" i="1"/>
  <c r="AG624" i="1"/>
  <c r="AI624" i="1"/>
  <c r="AJ624" i="1"/>
  <c r="AL624" i="1"/>
  <c r="AM624" i="1"/>
  <c r="AQ624" i="1"/>
  <c r="AS624" i="1"/>
  <c r="A625" i="1"/>
  <c r="B625" i="1"/>
  <c r="C625" i="1"/>
  <c r="J625" i="1"/>
  <c r="K625" i="1"/>
  <c r="M625" i="1"/>
  <c r="AB625" i="1"/>
  <c r="AF625" i="1"/>
  <c r="AG625" i="1"/>
  <c r="AI625" i="1"/>
  <c r="AJ625" i="1"/>
  <c r="AL625" i="1"/>
  <c r="AM625" i="1"/>
  <c r="AQ625" i="1"/>
  <c r="AS625" i="1"/>
  <c r="A626" i="1"/>
  <c r="B626" i="1"/>
  <c r="C626" i="1"/>
  <c r="J626" i="1"/>
  <c r="K626" i="1"/>
  <c r="M626" i="1"/>
  <c r="AB626" i="1"/>
  <c r="AF626" i="1"/>
  <c r="AG626" i="1"/>
  <c r="AI626" i="1"/>
  <c r="AJ626" i="1"/>
  <c r="AL626" i="1"/>
  <c r="AM626" i="1"/>
  <c r="AQ626" i="1"/>
  <c r="AS626" i="1"/>
  <c r="A627" i="1"/>
  <c r="B627" i="1"/>
  <c r="C627" i="1"/>
  <c r="J627" i="1"/>
  <c r="K627" i="1"/>
  <c r="M627" i="1"/>
  <c r="AB627" i="1"/>
  <c r="AF627" i="1"/>
  <c r="AG627" i="1"/>
  <c r="AI627" i="1"/>
  <c r="AJ627" i="1"/>
  <c r="AL627" i="1"/>
  <c r="AM627" i="1"/>
  <c r="AQ627" i="1"/>
  <c r="AS627" i="1"/>
  <c r="A628" i="1"/>
  <c r="B628" i="1"/>
  <c r="C628" i="1"/>
  <c r="J628" i="1"/>
  <c r="K628" i="1"/>
  <c r="M628" i="1"/>
  <c r="AB628" i="1"/>
  <c r="AF628" i="1"/>
  <c r="AG628" i="1"/>
  <c r="AI628" i="1"/>
  <c r="AJ628" i="1"/>
  <c r="AL628" i="1"/>
  <c r="AM628" i="1"/>
  <c r="AQ628" i="1"/>
  <c r="AS628" i="1"/>
  <c r="A629" i="1"/>
  <c r="B629" i="1"/>
  <c r="C629" i="1"/>
  <c r="J629" i="1"/>
  <c r="K629" i="1"/>
  <c r="M629" i="1"/>
  <c r="AB629" i="1"/>
  <c r="AF629" i="1"/>
  <c r="AG629" i="1"/>
  <c r="AI629" i="1"/>
  <c r="AJ629" i="1"/>
  <c r="AL629" i="1"/>
  <c r="AM629" i="1"/>
  <c r="AQ629" i="1"/>
  <c r="AS629" i="1"/>
  <c r="A630" i="1"/>
  <c r="B630" i="1"/>
  <c r="C630" i="1"/>
  <c r="J630" i="1"/>
  <c r="K630" i="1"/>
  <c r="M630" i="1"/>
  <c r="AB630" i="1"/>
  <c r="AF630" i="1"/>
  <c r="AG630" i="1"/>
  <c r="AI630" i="1"/>
  <c r="AJ630" i="1"/>
  <c r="AL630" i="1"/>
  <c r="AM630" i="1"/>
  <c r="AQ630" i="1"/>
  <c r="AS630" i="1"/>
  <c r="A631" i="1"/>
  <c r="B631" i="1"/>
  <c r="C631" i="1"/>
  <c r="J631" i="1"/>
  <c r="K631" i="1"/>
  <c r="M631" i="1"/>
  <c r="AB631" i="1"/>
  <c r="AF631" i="1"/>
  <c r="AG631" i="1"/>
  <c r="AI631" i="1"/>
  <c r="AJ631" i="1"/>
  <c r="AL631" i="1"/>
  <c r="AM631" i="1"/>
  <c r="AQ631" i="1"/>
  <c r="AS631" i="1"/>
  <c r="A632" i="1"/>
  <c r="B632" i="1"/>
  <c r="C632" i="1"/>
  <c r="J632" i="1"/>
  <c r="K632" i="1"/>
  <c r="M632" i="1"/>
  <c r="AB632" i="1"/>
  <c r="AF632" i="1"/>
  <c r="AG632" i="1"/>
  <c r="AI632" i="1"/>
  <c r="AJ632" i="1"/>
  <c r="AL632" i="1"/>
  <c r="AM632" i="1"/>
  <c r="AQ632" i="1"/>
  <c r="AS632" i="1"/>
  <c r="A633" i="1"/>
  <c r="B633" i="1"/>
  <c r="C633" i="1"/>
  <c r="J633" i="1"/>
  <c r="K633" i="1"/>
  <c r="M633" i="1"/>
  <c r="AB633" i="1"/>
  <c r="AF633" i="1"/>
  <c r="AG633" i="1"/>
  <c r="AI633" i="1"/>
  <c r="AJ633" i="1"/>
  <c r="AL633" i="1"/>
  <c r="AM633" i="1"/>
  <c r="AQ633" i="1"/>
  <c r="AS633" i="1"/>
  <c r="A634" i="1"/>
  <c r="B634" i="1"/>
  <c r="C634" i="1"/>
  <c r="J634" i="1"/>
  <c r="K634" i="1"/>
  <c r="M634" i="1"/>
  <c r="AB634" i="1"/>
  <c r="AF634" i="1"/>
  <c r="AG634" i="1"/>
  <c r="AI634" i="1"/>
  <c r="AJ634" i="1"/>
  <c r="AL634" i="1"/>
  <c r="AM634" i="1"/>
  <c r="AQ634" i="1"/>
  <c r="AS634" i="1"/>
  <c r="A635" i="1"/>
  <c r="B635" i="1"/>
  <c r="C635" i="1"/>
  <c r="J635" i="1"/>
  <c r="K635" i="1"/>
  <c r="M635" i="1"/>
  <c r="AB635" i="1"/>
  <c r="AF635" i="1"/>
  <c r="AG635" i="1"/>
  <c r="AI635" i="1"/>
  <c r="AJ635" i="1"/>
  <c r="AL635" i="1"/>
  <c r="AM635" i="1"/>
  <c r="AQ635" i="1"/>
  <c r="AS635" i="1"/>
  <c r="A636" i="1"/>
  <c r="B636" i="1"/>
  <c r="C636" i="1"/>
  <c r="J636" i="1"/>
  <c r="K636" i="1"/>
  <c r="M636" i="1"/>
  <c r="AB636" i="1"/>
  <c r="AF636" i="1"/>
  <c r="AG636" i="1"/>
  <c r="AI636" i="1"/>
  <c r="AJ636" i="1"/>
  <c r="AL636" i="1"/>
  <c r="AM636" i="1"/>
  <c r="AQ636" i="1"/>
  <c r="AS636" i="1"/>
  <c r="A637" i="1"/>
  <c r="B637" i="1"/>
  <c r="C637" i="1"/>
  <c r="J637" i="1"/>
  <c r="K637" i="1"/>
  <c r="M637" i="1"/>
  <c r="AB637" i="1"/>
  <c r="AF637" i="1"/>
  <c r="AG637" i="1"/>
  <c r="AI637" i="1"/>
  <c r="AJ637" i="1"/>
  <c r="AL637" i="1"/>
  <c r="AM637" i="1"/>
  <c r="AQ637" i="1"/>
  <c r="AS637" i="1"/>
  <c r="A638" i="1"/>
  <c r="B638" i="1"/>
  <c r="C638" i="1"/>
  <c r="J638" i="1"/>
  <c r="K638" i="1"/>
  <c r="M638" i="1"/>
  <c r="AB638" i="1"/>
  <c r="AF638" i="1"/>
  <c r="AG638" i="1"/>
  <c r="AI638" i="1"/>
  <c r="AJ638" i="1"/>
  <c r="AL638" i="1"/>
  <c r="AM638" i="1"/>
  <c r="AQ638" i="1"/>
  <c r="AS638" i="1"/>
  <c r="A639" i="1"/>
  <c r="B639" i="1"/>
  <c r="C639" i="1"/>
  <c r="J639" i="1"/>
  <c r="K639" i="1"/>
  <c r="M639" i="1"/>
  <c r="AB639" i="1"/>
  <c r="AF639" i="1"/>
  <c r="AG639" i="1"/>
  <c r="AI639" i="1"/>
  <c r="AJ639" i="1"/>
  <c r="AL639" i="1"/>
  <c r="AM639" i="1"/>
  <c r="AQ639" i="1"/>
  <c r="AS639" i="1"/>
  <c r="A640" i="1"/>
  <c r="B640" i="1"/>
  <c r="C640" i="1"/>
  <c r="J640" i="1"/>
  <c r="K640" i="1"/>
  <c r="M640" i="1"/>
  <c r="AB640" i="1"/>
  <c r="AF640" i="1"/>
  <c r="AG640" i="1"/>
  <c r="AI640" i="1"/>
  <c r="AJ640" i="1"/>
  <c r="AL640" i="1"/>
  <c r="AM640" i="1"/>
  <c r="AQ640" i="1"/>
  <c r="AS640" i="1"/>
  <c r="A641" i="1"/>
  <c r="B641" i="1"/>
  <c r="C641" i="1"/>
  <c r="J641" i="1"/>
  <c r="K641" i="1"/>
  <c r="M641" i="1"/>
  <c r="AB641" i="1"/>
  <c r="AF641" i="1"/>
  <c r="AG641" i="1"/>
  <c r="AI641" i="1"/>
  <c r="AJ641" i="1"/>
  <c r="AL641" i="1"/>
  <c r="AM641" i="1"/>
  <c r="AQ641" i="1"/>
  <c r="AS641" i="1"/>
  <c r="A642" i="1"/>
  <c r="B642" i="1"/>
  <c r="C642" i="1"/>
  <c r="J642" i="1"/>
  <c r="K642" i="1"/>
  <c r="M642" i="1"/>
  <c r="AB642" i="1"/>
  <c r="AF642" i="1"/>
  <c r="AG642" i="1"/>
  <c r="AI642" i="1"/>
  <c r="AJ642" i="1"/>
  <c r="AL642" i="1"/>
  <c r="AM642" i="1"/>
  <c r="AQ642" i="1"/>
  <c r="AS642" i="1"/>
  <c r="A643" i="1"/>
  <c r="B643" i="1"/>
  <c r="C643" i="1"/>
  <c r="J643" i="1"/>
  <c r="K643" i="1"/>
  <c r="M643" i="1"/>
  <c r="AB643" i="1"/>
  <c r="AF643" i="1"/>
  <c r="AG643" i="1"/>
  <c r="AI643" i="1"/>
  <c r="AJ643" i="1"/>
  <c r="AL643" i="1"/>
  <c r="AM643" i="1"/>
  <c r="AQ643" i="1"/>
  <c r="AS643" i="1"/>
  <c r="A644" i="1"/>
  <c r="B644" i="1"/>
  <c r="C644" i="1"/>
  <c r="J644" i="1"/>
  <c r="K644" i="1"/>
  <c r="M644" i="1"/>
  <c r="AB644" i="1"/>
  <c r="AF644" i="1"/>
  <c r="AG644" i="1"/>
  <c r="AI644" i="1"/>
  <c r="AJ644" i="1"/>
  <c r="AL644" i="1"/>
  <c r="AM644" i="1"/>
  <c r="AQ644" i="1"/>
  <c r="AS644" i="1"/>
  <c r="A645" i="1"/>
  <c r="B645" i="1"/>
  <c r="C645" i="1"/>
  <c r="J645" i="1"/>
  <c r="K645" i="1"/>
  <c r="M645" i="1"/>
  <c r="AB645" i="1"/>
  <c r="AF645" i="1"/>
  <c r="AG645" i="1"/>
  <c r="AI645" i="1"/>
  <c r="AJ645" i="1"/>
  <c r="AL645" i="1"/>
  <c r="AM645" i="1"/>
  <c r="AQ645" i="1"/>
  <c r="AS645" i="1"/>
  <c r="A646" i="1"/>
  <c r="B646" i="1"/>
  <c r="C646" i="1"/>
  <c r="J646" i="1"/>
  <c r="K646" i="1"/>
  <c r="M646" i="1"/>
  <c r="AB646" i="1"/>
  <c r="AF646" i="1"/>
  <c r="AG646" i="1"/>
  <c r="AI646" i="1"/>
  <c r="AJ646" i="1"/>
  <c r="AL646" i="1"/>
  <c r="AM646" i="1"/>
  <c r="AQ646" i="1"/>
  <c r="AS646" i="1"/>
  <c r="A647" i="1"/>
  <c r="B647" i="1"/>
  <c r="C647" i="1"/>
  <c r="J647" i="1"/>
  <c r="K647" i="1"/>
  <c r="M647" i="1"/>
  <c r="AB647" i="1"/>
  <c r="AF647" i="1"/>
  <c r="AG647" i="1"/>
  <c r="AI647" i="1"/>
  <c r="AJ647" i="1"/>
  <c r="AL647" i="1"/>
  <c r="AM647" i="1"/>
  <c r="AQ647" i="1"/>
  <c r="AS647" i="1"/>
  <c r="A648" i="1"/>
  <c r="B648" i="1"/>
  <c r="C648" i="1"/>
  <c r="J648" i="1"/>
  <c r="K648" i="1"/>
  <c r="M648" i="1"/>
  <c r="AB648" i="1"/>
  <c r="AF648" i="1"/>
  <c r="AG648" i="1"/>
  <c r="AI648" i="1"/>
  <c r="AJ648" i="1"/>
  <c r="AL648" i="1"/>
  <c r="AM648" i="1"/>
  <c r="AQ648" i="1"/>
  <c r="AS648" i="1"/>
  <c r="A649" i="1"/>
  <c r="B649" i="1"/>
  <c r="C649" i="1"/>
  <c r="J649" i="1"/>
  <c r="K649" i="1"/>
  <c r="M649" i="1"/>
  <c r="AB649" i="1"/>
  <c r="AF649" i="1"/>
  <c r="AG649" i="1"/>
  <c r="AI649" i="1"/>
  <c r="AJ649" i="1"/>
  <c r="AL649" i="1"/>
  <c r="AM649" i="1"/>
  <c r="AQ649" i="1"/>
  <c r="AS649" i="1"/>
  <c r="A650" i="1"/>
  <c r="B650" i="1"/>
  <c r="C650" i="1"/>
  <c r="J650" i="1"/>
  <c r="K650" i="1"/>
  <c r="M650" i="1"/>
  <c r="AB650" i="1"/>
  <c r="AF650" i="1"/>
  <c r="AG650" i="1"/>
  <c r="AI650" i="1"/>
  <c r="AJ650" i="1"/>
  <c r="AL650" i="1"/>
  <c r="AM650" i="1"/>
  <c r="AQ650" i="1"/>
  <c r="AS650" i="1"/>
  <c r="A651" i="1"/>
  <c r="B651" i="1"/>
  <c r="C651" i="1"/>
  <c r="J651" i="1"/>
  <c r="K651" i="1"/>
  <c r="M651" i="1"/>
  <c r="AB651" i="1"/>
  <c r="AF651" i="1"/>
  <c r="AG651" i="1"/>
  <c r="AI651" i="1"/>
  <c r="AJ651" i="1"/>
  <c r="AL651" i="1"/>
  <c r="AM651" i="1"/>
  <c r="AQ651" i="1"/>
  <c r="AS651" i="1"/>
  <c r="A652" i="1"/>
  <c r="B652" i="1"/>
  <c r="C652" i="1"/>
  <c r="J652" i="1"/>
  <c r="K652" i="1"/>
  <c r="M652" i="1"/>
  <c r="AB652" i="1"/>
  <c r="AF652" i="1"/>
  <c r="AG652" i="1"/>
  <c r="AI652" i="1"/>
  <c r="AJ652" i="1"/>
  <c r="AL652" i="1"/>
  <c r="AM652" i="1"/>
  <c r="AQ652" i="1"/>
  <c r="AS652" i="1"/>
  <c r="A653" i="1"/>
  <c r="B653" i="1"/>
  <c r="C653" i="1"/>
  <c r="J653" i="1"/>
  <c r="K653" i="1"/>
  <c r="M653" i="1"/>
  <c r="AB653" i="1"/>
  <c r="AF653" i="1"/>
  <c r="AG653" i="1"/>
  <c r="AI653" i="1"/>
  <c r="AJ653" i="1"/>
  <c r="AL653" i="1"/>
  <c r="AM653" i="1"/>
  <c r="AQ653" i="1"/>
  <c r="AS653" i="1"/>
  <c r="A654" i="1"/>
  <c r="B654" i="1"/>
  <c r="C654" i="1"/>
  <c r="J654" i="1"/>
  <c r="K654" i="1"/>
  <c r="M654" i="1"/>
  <c r="AB654" i="1"/>
  <c r="AF654" i="1"/>
  <c r="AG654" i="1"/>
  <c r="AI654" i="1"/>
  <c r="AJ654" i="1"/>
  <c r="AL654" i="1"/>
  <c r="AM654" i="1"/>
  <c r="AQ654" i="1"/>
  <c r="AS654" i="1"/>
  <c r="A655" i="1"/>
  <c r="B655" i="1"/>
  <c r="C655" i="1"/>
  <c r="J655" i="1"/>
  <c r="K655" i="1"/>
  <c r="M655" i="1"/>
  <c r="AB655" i="1"/>
  <c r="AF655" i="1"/>
  <c r="AG655" i="1"/>
  <c r="AI655" i="1"/>
  <c r="AJ655" i="1"/>
  <c r="AL655" i="1"/>
  <c r="AM655" i="1"/>
  <c r="AQ655" i="1"/>
  <c r="AS655" i="1"/>
  <c r="A656" i="1"/>
  <c r="B656" i="1"/>
  <c r="C656" i="1"/>
  <c r="J656" i="1"/>
  <c r="K656" i="1"/>
  <c r="M656" i="1"/>
  <c r="AB656" i="1"/>
  <c r="AF656" i="1"/>
  <c r="AG656" i="1"/>
  <c r="AI656" i="1"/>
  <c r="AJ656" i="1"/>
  <c r="AL656" i="1"/>
  <c r="AM656" i="1"/>
  <c r="AQ656" i="1"/>
  <c r="AS656" i="1"/>
  <c r="A657" i="1"/>
  <c r="B657" i="1"/>
  <c r="C657" i="1"/>
  <c r="J657" i="1"/>
  <c r="K657" i="1"/>
  <c r="M657" i="1"/>
  <c r="AB657" i="1"/>
  <c r="AF657" i="1"/>
  <c r="AG657" i="1"/>
  <c r="AI657" i="1"/>
  <c r="AJ657" i="1"/>
  <c r="AL657" i="1"/>
  <c r="AM657" i="1"/>
  <c r="AQ657" i="1"/>
  <c r="AS657" i="1"/>
  <c r="A658" i="1"/>
  <c r="B658" i="1"/>
  <c r="C658" i="1"/>
  <c r="J658" i="1"/>
  <c r="K658" i="1"/>
  <c r="M658" i="1"/>
  <c r="AB658" i="1"/>
  <c r="AF658" i="1"/>
  <c r="AG658" i="1"/>
  <c r="AI658" i="1"/>
  <c r="AJ658" i="1"/>
  <c r="AL658" i="1"/>
  <c r="AM658" i="1"/>
  <c r="AQ658" i="1"/>
  <c r="AS658" i="1"/>
  <c r="A659" i="1"/>
  <c r="B659" i="1"/>
  <c r="C659" i="1"/>
  <c r="J659" i="1"/>
  <c r="K659" i="1"/>
  <c r="M659" i="1"/>
  <c r="AB659" i="1"/>
  <c r="AF659" i="1"/>
  <c r="AG659" i="1"/>
  <c r="AI659" i="1"/>
  <c r="AJ659" i="1"/>
  <c r="AL659" i="1"/>
  <c r="AM659" i="1"/>
  <c r="AQ659" i="1"/>
  <c r="AS659" i="1"/>
  <c r="A660" i="1"/>
  <c r="B660" i="1"/>
  <c r="C660" i="1"/>
  <c r="J660" i="1"/>
  <c r="K660" i="1"/>
  <c r="M660" i="1"/>
  <c r="AB660" i="1"/>
  <c r="AF660" i="1"/>
  <c r="AG660" i="1"/>
  <c r="AI660" i="1"/>
  <c r="AJ660" i="1"/>
  <c r="AL660" i="1"/>
  <c r="AM660" i="1"/>
  <c r="AQ660" i="1"/>
  <c r="AS660" i="1"/>
  <c r="A661" i="1"/>
  <c r="B661" i="1"/>
  <c r="C661" i="1"/>
  <c r="J661" i="1"/>
  <c r="K661" i="1"/>
  <c r="M661" i="1"/>
  <c r="AB661" i="1"/>
  <c r="AF661" i="1"/>
  <c r="AG661" i="1"/>
  <c r="AI661" i="1"/>
  <c r="AJ661" i="1"/>
  <c r="AL661" i="1"/>
  <c r="AM661" i="1"/>
  <c r="AQ661" i="1"/>
  <c r="AS661" i="1"/>
  <c r="A662" i="1"/>
  <c r="B662" i="1"/>
  <c r="C662" i="1"/>
  <c r="J662" i="1"/>
  <c r="K662" i="1"/>
  <c r="M662" i="1"/>
  <c r="AB662" i="1"/>
  <c r="AF662" i="1"/>
  <c r="AG662" i="1"/>
  <c r="AI662" i="1"/>
  <c r="AJ662" i="1"/>
  <c r="AL662" i="1"/>
  <c r="AM662" i="1"/>
  <c r="AQ662" i="1"/>
  <c r="AS662" i="1"/>
  <c r="A663" i="1"/>
  <c r="B663" i="1"/>
  <c r="C663" i="1"/>
  <c r="J663" i="1"/>
  <c r="K663" i="1"/>
  <c r="M663" i="1"/>
  <c r="AB663" i="1"/>
  <c r="AF663" i="1"/>
  <c r="AG663" i="1"/>
  <c r="AI663" i="1"/>
  <c r="AJ663" i="1"/>
  <c r="AL663" i="1"/>
  <c r="AM663" i="1"/>
  <c r="AQ663" i="1"/>
  <c r="AS663" i="1"/>
  <c r="A664" i="1"/>
  <c r="B664" i="1"/>
  <c r="C664" i="1"/>
  <c r="J664" i="1"/>
  <c r="K664" i="1"/>
  <c r="M664" i="1"/>
  <c r="AB664" i="1"/>
  <c r="AF664" i="1"/>
  <c r="AG664" i="1"/>
  <c r="AI664" i="1"/>
  <c r="AJ664" i="1"/>
  <c r="AL664" i="1"/>
  <c r="AM664" i="1"/>
  <c r="AQ664" i="1"/>
  <c r="AS664" i="1"/>
  <c r="A665" i="1"/>
  <c r="B665" i="1"/>
  <c r="C665" i="1"/>
  <c r="J665" i="1"/>
  <c r="K665" i="1"/>
  <c r="M665" i="1"/>
  <c r="AB665" i="1"/>
  <c r="AF665" i="1"/>
  <c r="AG665" i="1"/>
  <c r="AI665" i="1"/>
  <c r="AJ665" i="1"/>
  <c r="AL665" i="1"/>
  <c r="AM665" i="1"/>
  <c r="AQ665" i="1"/>
  <c r="AS665" i="1"/>
  <c r="A666" i="1"/>
  <c r="B666" i="1"/>
  <c r="C666" i="1"/>
  <c r="J666" i="1"/>
  <c r="K666" i="1"/>
  <c r="M666" i="1"/>
  <c r="AB666" i="1"/>
  <c r="AF666" i="1"/>
  <c r="AG666" i="1"/>
  <c r="AI666" i="1"/>
  <c r="AJ666" i="1"/>
  <c r="AL666" i="1"/>
  <c r="AM666" i="1"/>
  <c r="AQ666" i="1"/>
  <c r="AS666" i="1"/>
  <c r="A667" i="1"/>
  <c r="B667" i="1"/>
  <c r="C667" i="1"/>
  <c r="J667" i="1"/>
  <c r="K667" i="1"/>
  <c r="M667" i="1"/>
  <c r="AB667" i="1"/>
  <c r="AF667" i="1"/>
  <c r="AG667" i="1"/>
  <c r="AI667" i="1"/>
  <c r="AJ667" i="1"/>
  <c r="AL667" i="1"/>
  <c r="AM667" i="1"/>
  <c r="AQ667" i="1"/>
  <c r="AS667" i="1"/>
  <c r="A668" i="1"/>
  <c r="B668" i="1"/>
  <c r="C668" i="1"/>
  <c r="J668" i="1"/>
  <c r="K668" i="1"/>
  <c r="M668" i="1"/>
  <c r="AB668" i="1"/>
  <c r="AF668" i="1"/>
  <c r="AG668" i="1"/>
  <c r="AI668" i="1"/>
  <c r="AJ668" i="1"/>
  <c r="AL668" i="1"/>
  <c r="AM668" i="1"/>
  <c r="AQ668" i="1"/>
  <c r="AS668" i="1"/>
  <c r="A669" i="1"/>
  <c r="B669" i="1"/>
  <c r="C669" i="1"/>
  <c r="J669" i="1"/>
  <c r="K669" i="1"/>
  <c r="M669" i="1"/>
  <c r="AB669" i="1"/>
  <c r="AF669" i="1"/>
  <c r="AG669" i="1"/>
  <c r="AI669" i="1"/>
  <c r="AJ669" i="1"/>
  <c r="AL669" i="1"/>
  <c r="AM669" i="1"/>
  <c r="AQ669" i="1"/>
  <c r="AS669" i="1"/>
  <c r="A670" i="1"/>
  <c r="B670" i="1"/>
  <c r="C670" i="1"/>
  <c r="J670" i="1"/>
  <c r="K670" i="1"/>
  <c r="M670" i="1"/>
  <c r="AB670" i="1"/>
  <c r="AF670" i="1"/>
  <c r="AG670" i="1"/>
  <c r="AI670" i="1"/>
  <c r="AJ670" i="1"/>
  <c r="AL670" i="1"/>
  <c r="AM670" i="1"/>
  <c r="AQ670" i="1"/>
  <c r="AS670" i="1"/>
  <c r="A671" i="1"/>
  <c r="B671" i="1"/>
  <c r="C671" i="1"/>
  <c r="J671" i="1"/>
  <c r="K671" i="1"/>
  <c r="M671" i="1"/>
  <c r="AB671" i="1"/>
  <c r="AF671" i="1"/>
  <c r="AG671" i="1"/>
  <c r="AI671" i="1"/>
  <c r="AJ671" i="1"/>
  <c r="AL671" i="1"/>
  <c r="AM671" i="1"/>
  <c r="AQ671" i="1"/>
  <c r="AS671" i="1"/>
  <c r="A672" i="1"/>
  <c r="B672" i="1"/>
  <c r="C672" i="1"/>
  <c r="J672" i="1"/>
  <c r="K672" i="1"/>
  <c r="M672" i="1"/>
  <c r="AB672" i="1"/>
  <c r="AF672" i="1"/>
  <c r="AG672" i="1"/>
  <c r="AI672" i="1"/>
  <c r="AJ672" i="1"/>
  <c r="AL672" i="1"/>
  <c r="AM672" i="1"/>
  <c r="AQ672" i="1"/>
  <c r="AS672" i="1"/>
  <c r="A673" i="1"/>
  <c r="B673" i="1"/>
  <c r="C673" i="1"/>
  <c r="J673" i="1"/>
  <c r="K673" i="1"/>
  <c r="M673" i="1"/>
  <c r="AB673" i="1"/>
  <c r="AF673" i="1"/>
  <c r="AG673" i="1"/>
  <c r="AI673" i="1"/>
  <c r="AJ673" i="1"/>
  <c r="AL673" i="1"/>
  <c r="AM673" i="1"/>
  <c r="AQ673" i="1"/>
  <c r="AS673" i="1"/>
  <c r="A674" i="1"/>
  <c r="B674" i="1"/>
  <c r="C674" i="1"/>
  <c r="J674" i="1"/>
  <c r="K674" i="1"/>
  <c r="M674" i="1"/>
  <c r="AB674" i="1"/>
  <c r="AF674" i="1"/>
  <c r="AG674" i="1"/>
  <c r="AI674" i="1"/>
  <c r="AJ674" i="1"/>
  <c r="AL674" i="1"/>
  <c r="AM674" i="1"/>
  <c r="AQ674" i="1"/>
  <c r="AS674" i="1"/>
  <c r="A675" i="1"/>
  <c r="B675" i="1"/>
  <c r="C675" i="1"/>
  <c r="J675" i="1"/>
  <c r="K675" i="1"/>
  <c r="M675" i="1"/>
  <c r="AB675" i="1"/>
  <c r="AF675" i="1"/>
  <c r="AG675" i="1"/>
  <c r="AI675" i="1"/>
  <c r="AJ675" i="1"/>
  <c r="AL675" i="1"/>
  <c r="AM675" i="1"/>
  <c r="AQ675" i="1"/>
  <c r="AS675" i="1"/>
  <c r="A676" i="1"/>
  <c r="B676" i="1"/>
  <c r="C676" i="1"/>
  <c r="J676" i="1"/>
  <c r="K676" i="1"/>
  <c r="M676" i="1"/>
  <c r="AB676" i="1"/>
  <c r="AF676" i="1"/>
  <c r="AG676" i="1"/>
  <c r="AI676" i="1"/>
  <c r="AJ676" i="1"/>
  <c r="AL676" i="1"/>
  <c r="AM676" i="1"/>
  <c r="AQ676" i="1"/>
  <c r="AS676" i="1"/>
  <c r="A677" i="1"/>
  <c r="B677" i="1"/>
  <c r="C677" i="1"/>
  <c r="J677" i="1"/>
  <c r="K677" i="1"/>
  <c r="M677" i="1"/>
  <c r="AB677" i="1"/>
  <c r="AF677" i="1"/>
  <c r="AG677" i="1"/>
  <c r="AI677" i="1"/>
  <c r="AJ677" i="1"/>
  <c r="AL677" i="1"/>
  <c r="AM677" i="1"/>
  <c r="AQ677" i="1"/>
  <c r="AS677" i="1"/>
  <c r="A678" i="1"/>
  <c r="B678" i="1"/>
  <c r="C678" i="1"/>
  <c r="J678" i="1"/>
  <c r="K678" i="1"/>
  <c r="M678" i="1"/>
  <c r="AB678" i="1"/>
  <c r="AF678" i="1"/>
  <c r="AG678" i="1"/>
  <c r="AI678" i="1"/>
  <c r="AJ678" i="1"/>
  <c r="AL678" i="1"/>
  <c r="AM678" i="1"/>
  <c r="AQ678" i="1"/>
  <c r="AS678" i="1"/>
  <c r="A679" i="1"/>
  <c r="B679" i="1"/>
  <c r="C679" i="1"/>
  <c r="J679" i="1"/>
  <c r="K679" i="1"/>
  <c r="M679" i="1"/>
  <c r="AB679" i="1"/>
  <c r="AF679" i="1"/>
  <c r="AG679" i="1"/>
  <c r="AI679" i="1"/>
  <c r="AJ679" i="1"/>
  <c r="AL679" i="1"/>
  <c r="AM679" i="1"/>
  <c r="AQ679" i="1"/>
  <c r="AS679" i="1"/>
  <c r="A680" i="1"/>
  <c r="B680" i="1"/>
  <c r="C680" i="1"/>
  <c r="J680" i="1"/>
  <c r="K680" i="1"/>
  <c r="M680" i="1"/>
  <c r="AB680" i="1"/>
  <c r="AF680" i="1"/>
  <c r="AG680" i="1"/>
  <c r="AI680" i="1"/>
  <c r="AJ680" i="1"/>
  <c r="AL680" i="1"/>
  <c r="AM680" i="1"/>
  <c r="AQ680" i="1"/>
  <c r="AS680" i="1"/>
  <c r="A681" i="1"/>
  <c r="B681" i="1"/>
  <c r="C681" i="1"/>
  <c r="J681" i="1"/>
  <c r="K681" i="1"/>
  <c r="M681" i="1"/>
  <c r="AB681" i="1"/>
  <c r="AF681" i="1"/>
  <c r="AG681" i="1"/>
  <c r="AI681" i="1"/>
  <c r="AJ681" i="1"/>
  <c r="AL681" i="1"/>
  <c r="AM681" i="1"/>
  <c r="AQ681" i="1"/>
  <c r="AS681" i="1"/>
  <c r="A682" i="1"/>
  <c r="B682" i="1"/>
  <c r="C682" i="1"/>
  <c r="J682" i="1"/>
  <c r="K682" i="1"/>
  <c r="M682" i="1"/>
  <c r="AB682" i="1"/>
  <c r="AF682" i="1"/>
  <c r="AG682" i="1"/>
  <c r="AI682" i="1"/>
  <c r="AJ682" i="1"/>
  <c r="AL682" i="1"/>
  <c r="AM682" i="1"/>
  <c r="AQ682" i="1"/>
  <c r="AS682" i="1"/>
  <c r="A683" i="1"/>
  <c r="B683" i="1"/>
  <c r="C683" i="1"/>
  <c r="J683" i="1"/>
  <c r="K683" i="1"/>
  <c r="M683" i="1"/>
  <c r="AB683" i="1"/>
  <c r="AF683" i="1"/>
  <c r="AG683" i="1"/>
  <c r="AI683" i="1"/>
  <c r="AJ683" i="1"/>
  <c r="AL683" i="1"/>
  <c r="AM683" i="1"/>
  <c r="AQ683" i="1"/>
  <c r="AS683" i="1"/>
  <c r="A684" i="1"/>
  <c r="B684" i="1"/>
  <c r="C684" i="1"/>
  <c r="J684" i="1"/>
  <c r="K684" i="1"/>
  <c r="M684" i="1"/>
  <c r="AB684" i="1"/>
  <c r="AF684" i="1"/>
  <c r="AG684" i="1"/>
  <c r="AI684" i="1"/>
  <c r="AJ684" i="1"/>
  <c r="AL684" i="1"/>
  <c r="AM684" i="1"/>
  <c r="AQ684" i="1"/>
  <c r="AS684" i="1"/>
  <c r="A685" i="1"/>
  <c r="B685" i="1"/>
  <c r="C685" i="1"/>
  <c r="J685" i="1"/>
  <c r="K685" i="1"/>
  <c r="M685" i="1"/>
  <c r="AB685" i="1"/>
  <c r="AF685" i="1"/>
  <c r="AG685" i="1"/>
  <c r="AI685" i="1"/>
  <c r="AJ685" i="1"/>
  <c r="AL685" i="1"/>
  <c r="AM685" i="1"/>
  <c r="AQ685" i="1"/>
  <c r="AS685" i="1"/>
  <c r="A686" i="1"/>
  <c r="B686" i="1"/>
  <c r="C686" i="1"/>
  <c r="J686" i="1"/>
  <c r="K686" i="1"/>
  <c r="M686" i="1"/>
  <c r="AB686" i="1"/>
  <c r="AF686" i="1"/>
  <c r="AG686" i="1"/>
  <c r="AI686" i="1"/>
  <c r="AJ686" i="1"/>
  <c r="AL686" i="1"/>
  <c r="AM686" i="1"/>
  <c r="AQ686" i="1"/>
  <c r="AS686" i="1"/>
  <c r="A687" i="1"/>
  <c r="B687" i="1"/>
  <c r="C687" i="1"/>
  <c r="J687" i="1"/>
  <c r="K687" i="1"/>
  <c r="M687" i="1"/>
  <c r="AB687" i="1"/>
  <c r="AF687" i="1"/>
  <c r="AG687" i="1"/>
  <c r="AI687" i="1"/>
  <c r="AJ687" i="1"/>
  <c r="AL687" i="1"/>
  <c r="AM687" i="1"/>
  <c r="AQ687" i="1"/>
  <c r="AS687" i="1"/>
  <c r="A688" i="1"/>
  <c r="B688" i="1"/>
  <c r="C688" i="1"/>
  <c r="J688" i="1"/>
  <c r="K688" i="1"/>
  <c r="M688" i="1"/>
  <c r="AB688" i="1"/>
  <c r="AF688" i="1"/>
  <c r="AG688" i="1"/>
  <c r="AI688" i="1"/>
  <c r="AJ688" i="1"/>
  <c r="AL688" i="1"/>
  <c r="AM688" i="1"/>
  <c r="AQ688" i="1"/>
  <c r="AS688" i="1"/>
  <c r="A689" i="1"/>
  <c r="B689" i="1"/>
  <c r="C689" i="1"/>
  <c r="J689" i="1"/>
  <c r="K689" i="1"/>
  <c r="M689" i="1"/>
  <c r="AB689" i="1"/>
  <c r="AF689" i="1"/>
  <c r="AG689" i="1"/>
  <c r="AI689" i="1"/>
  <c r="AJ689" i="1"/>
  <c r="AL689" i="1"/>
  <c r="AM689" i="1"/>
  <c r="AQ689" i="1"/>
  <c r="AS689" i="1"/>
  <c r="A690" i="1"/>
  <c r="B690" i="1"/>
  <c r="C690" i="1"/>
  <c r="J690" i="1"/>
  <c r="K690" i="1"/>
  <c r="M690" i="1"/>
  <c r="AB690" i="1"/>
  <c r="AF690" i="1"/>
  <c r="AG690" i="1"/>
  <c r="AI690" i="1"/>
  <c r="AJ690" i="1"/>
  <c r="AL690" i="1"/>
  <c r="AM690" i="1"/>
  <c r="AQ690" i="1"/>
  <c r="AS690" i="1"/>
  <c r="A691" i="1"/>
  <c r="B691" i="1"/>
  <c r="C691" i="1"/>
  <c r="J691" i="1"/>
  <c r="K691" i="1"/>
  <c r="M691" i="1"/>
  <c r="AB691" i="1"/>
  <c r="AF691" i="1"/>
  <c r="AG691" i="1"/>
  <c r="AI691" i="1"/>
  <c r="AJ691" i="1"/>
  <c r="AL691" i="1"/>
  <c r="AM691" i="1"/>
  <c r="AQ691" i="1"/>
  <c r="AS691" i="1"/>
  <c r="A692" i="1"/>
  <c r="B692" i="1"/>
  <c r="C692" i="1"/>
  <c r="J692" i="1"/>
  <c r="K692" i="1"/>
  <c r="M692" i="1"/>
  <c r="AB692" i="1"/>
  <c r="AF692" i="1"/>
  <c r="AG692" i="1"/>
  <c r="AI692" i="1"/>
  <c r="AJ692" i="1"/>
  <c r="AL692" i="1"/>
  <c r="AM692" i="1"/>
  <c r="AQ692" i="1"/>
  <c r="AS692" i="1"/>
  <c r="A693" i="1"/>
  <c r="B693" i="1"/>
  <c r="C693" i="1"/>
  <c r="J693" i="1"/>
  <c r="K693" i="1"/>
  <c r="M693" i="1"/>
  <c r="AB693" i="1"/>
  <c r="AF693" i="1"/>
  <c r="AG693" i="1"/>
  <c r="AI693" i="1"/>
  <c r="AJ693" i="1"/>
  <c r="AL693" i="1"/>
  <c r="AM693" i="1"/>
  <c r="AQ693" i="1"/>
  <c r="AS693" i="1"/>
  <c r="A694" i="1"/>
  <c r="B694" i="1"/>
  <c r="C694" i="1"/>
  <c r="J694" i="1"/>
  <c r="K694" i="1"/>
  <c r="M694" i="1"/>
  <c r="AB694" i="1"/>
  <c r="AF694" i="1"/>
  <c r="AG694" i="1"/>
  <c r="AI694" i="1"/>
  <c r="AJ694" i="1"/>
  <c r="AL694" i="1"/>
  <c r="AM694" i="1"/>
  <c r="AQ694" i="1"/>
  <c r="AS694" i="1"/>
  <c r="A695" i="1"/>
  <c r="B695" i="1"/>
  <c r="C695" i="1"/>
  <c r="J695" i="1"/>
  <c r="K695" i="1"/>
  <c r="M695" i="1"/>
  <c r="AB695" i="1"/>
  <c r="AF695" i="1"/>
  <c r="AG695" i="1"/>
  <c r="AI695" i="1"/>
  <c r="AJ695" i="1"/>
  <c r="AL695" i="1"/>
  <c r="AM695" i="1"/>
  <c r="AQ695" i="1"/>
  <c r="AS695" i="1"/>
  <c r="A696" i="1"/>
  <c r="B696" i="1"/>
  <c r="C696" i="1"/>
  <c r="J696" i="1"/>
  <c r="K696" i="1"/>
  <c r="M696" i="1"/>
  <c r="AB696" i="1"/>
  <c r="AF696" i="1"/>
  <c r="AG696" i="1"/>
  <c r="AI696" i="1"/>
  <c r="AJ696" i="1"/>
  <c r="AL696" i="1"/>
  <c r="AM696" i="1"/>
  <c r="AQ696" i="1"/>
  <c r="AS696" i="1"/>
  <c r="A697" i="1"/>
  <c r="B697" i="1"/>
  <c r="C697" i="1"/>
  <c r="J697" i="1"/>
  <c r="K697" i="1"/>
  <c r="M697" i="1"/>
  <c r="AB697" i="1"/>
  <c r="AF697" i="1"/>
  <c r="AG697" i="1"/>
  <c r="AI697" i="1"/>
  <c r="AJ697" i="1"/>
  <c r="AL697" i="1"/>
  <c r="AM697" i="1"/>
  <c r="AQ697" i="1"/>
  <c r="AS697" i="1"/>
  <c r="A698" i="1"/>
  <c r="B698" i="1"/>
  <c r="C698" i="1"/>
  <c r="J698" i="1"/>
  <c r="K698" i="1"/>
  <c r="M698" i="1"/>
  <c r="AB698" i="1"/>
  <c r="AF698" i="1"/>
  <c r="AG698" i="1"/>
  <c r="AI698" i="1"/>
  <c r="AJ698" i="1"/>
  <c r="AL698" i="1"/>
  <c r="AM698" i="1"/>
  <c r="AQ698" i="1"/>
  <c r="AS698" i="1"/>
  <c r="A699" i="1"/>
  <c r="B699" i="1"/>
  <c r="C699" i="1"/>
  <c r="J699" i="1"/>
  <c r="K699" i="1"/>
  <c r="M699" i="1"/>
  <c r="AB699" i="1"/>
  <c r="AF699" i="1"/>
  <c r="AG699" i="1"/>
  <c r="AI699" i="1"/>
  <c r="AJ699" i="1"/>
  <c r="AL699" i="1"/>
  <c r="AM699" i="1"/>
  <c r="AQ699" i="1"/>
  <c r="AS699" i="1"/>
  <c r="A700" i="1"/>
  <c r="B700" i="1"/>
  <c r="C700" i="1"/>
  <c r="J700" i="1"/>
  <c r="K700" i="1"/>
  <c r="M700" i="1"/>
  <c r="AB700" i="1"/>
  <c r="AF700" i="1"/>
  <c r="AG700" i="1"/>
  <c r="AI700" i="1"/>
  <c r="AJ700" i="1"/>
  <c r="AL700" i="1"/>
  <c r="AM700" i="1"/>
  <c r="AQ700" i="1"/>
  <c r="AS700" i="1"/>
  <c r="A701" i="1"/>
  <c r="B701" i="1"/>
  <c r="C701" i="1"/>
  <c r="J701" i="1"/>
  <c r="K701" i="1"/>
  <c r="M701" i="1"/>
  <c r="AB701" i="1"/>
  <c r="AF701" i="1"/>
  <c r="AG701" i="1"/>
  <c r="AI701" i="1"/>
  <c r="AJ701" i="1"/>
  <c r="AL701" i="1"/>
  <c r="AM701" i="1"/>
  <c r="AQ701" i="1"/>
  <c r="AS701" i="1"/>
  <c r="A702" i="1"/>
  <c r="B702" i="1"/>
  <c r="C702" i="1"/>
  <c r="J702" i="1"/>
  <c r="K702" i="1"/>
  <c r="M702" i="1"/>
  <c r="AB702" i="1"/>
  <c r="AF702" i="1"/>
  <c r="AG702" i="1"/>
  <c r="AI702" i="1"/>
  <c r="AJ702" i="1"/>
  <c r="AL702" i="1"/>
  <c r="AM702" i="1"/>
  <c r="AQ702" i="1"/>
  <c r="AS702" i="1"/>
  <c r="A703" i="1"/>
  <c r="B703" i="1"/>
  <c r="C703" i="1"/>
  <c r="J703" i="1"/>
  <c r="K703" i="1"/>
  <c r="M703" i="1"/>
  <c r="AB703" i="1"/>
  <c r="AF703" i="1"/>
  <c r="AG703" i="1"/>
  <c r="AI703" i="1"/>
  <c r="AJ703" i="1"/>
  <c r="AL703" i="1"/>
  <c r="AM703" i="1"/>
  <c r="AQ703" i="1"/>
  <c r="AS703" i="1"/>
  <c r="A704" i="1"/>
  <c r="B704" i="1"/>
  <c r="C704" i="1"/>
  <c r="J704" i="1"/>
  <c r="K704" i="1"/>
  <c r="M704" i="1"/>
  <c r="AB704" i="1"/>
  <c r="AF704" i="1"/>
  <c r="AG704" i="1"/>
  <c r="AI704" i="1"/>
  <c r="AJ704" i="1"/>
  <c r="AL704" i="1"/>
  <c r="AM704" i="1"/>
  <c r="AQ704" i="1"/>
  <c r="AS704" i="1"/>
  <c r="A705" i="1"/>
  <c r="B705" i="1"/>
  <c r="C705" i="1"/>
  <c r="J705" i="1"/>
  <c r="K705" i="1"/>
  <c r="M705" i="1"/>
  <c r="AB705" i="1"/>
  <c r="AF705" i="1"/>
  <c r="AG705" i="1"/>
  <c r="AI705" i="1"/>
  <c r="AJ705" i="1"/>
  <c r="AL705" i="1"/>
  <c r="AM705" i="1"/>
  <c r="AQ705" i="1"/>
  <c r="AS705" i="1"/>
  <c r="A706" i="1"/>
  <c r="B706" i="1"/>
  <c r="C706" i="1"/>
  <c r="J706" i="1"/>
  <c r="K706" i="1"/>
  <c r="M706" i="1"/>
  <c r="AB706" i="1"/>
  <c r="AF706" i="1"/>
  <c r="AG706" i="1"/>
  <c r="AI706" i="1"/>
  <c r="AJ706" i="1"/>
  <c r="AL706" i="1"/>
  <c r="AM706" i="1"/>
  <c r="AQ706" i="1"/>
  <c r="AS706" i="1"/>
  <c r="A707" i="1"/>
  <c r="B707" i="1"/>
  <c r="C707" i="1"/>
  <c r="J707" i="1"/>
  <c r="K707" i="1"/>
  <c r="M707" i="1"/>
  <c r="AB707" i="1"/>
  <c r="AF707" i="1"/>
  <c r="AG707" i="1"/>
  <c r="AI707" i="1"/>
  <c r="AJ707" i="1"/>
  <c r="AL707" i="1"/>
  <c r="AM707" i="1"/>
  <c r="AQ707" i="1"/>
  <c r="AS707" i="1"/>
  <c r="A708" i="1"/>
  <c r="B708" i="1"/>
  <c r="C708" i="1"/>
  <c r="J708" i="1"/>
  <c r="K708" i="1"/>
  <c r="M708" i="1"/>
  <c r="AB708" i="1"/>
  <c r="AF708" i="1"/>
  <c r="AG708" i="1"/>
  <c r="AI708" i="1"/>
  <c r="AJ708" i="1"/>
  <c r="AL708" i="1"/>
  <c r="AM708" i="1"/>
  <c r="AQ708" i="1"/>
  <c r="AS708" i="1"/>
  <c r="A709" i="1"/>
  <c r="B709" i="1"/>
  <c r="C709" i="1"/>
  <c r="J709" i="1"/>
  <c r="K709" i="1"/>
  <c r="M709" i="1"/>
  <c r="AB709" i="1"/>
  <c r="AF709" i="1"/>
  <c r="AG709" i="1"/>
  <c r="AI709" i="1"/>
  <c r="AJ709" i="1"/>
  <c r="AL709" i="1"/>
  <c r="AM709" i="1"/>
  <c r="AQ709" i="1"/>
  <c r="AS709" i="1"/>
  <c r="A710" i="1"/>
  <c r="B710" i="1"/>
  <c r="C710" i="1"/>
  <c r="J710" i="1"/>
  <c r="K710" i="1"/>
  <c r="M710" i="1"/>
  <c r="AB710" i="1"/>
  <c r="AF710" i="1"/>
  <c r="AG710" i="1"/>
  <c r="AI710" i="1"/>
  <c r="AJ710" i="1"/>
  <c r="AL710" i="1"/>
  <c r="AM710" i="1"/>
  <c r="AQ710" i="1"/>
  <c r="AS710" i="1"/>
  <c r="A711" i="1"/>
  <c r="B711" i="1"/>
  <c r="C711" i="1"/>
  <c r="J711" i="1"/>
  <c r="K711" i="1"/>
  <c r="M711" i="1"/>
  <c r="AB711" i="1"/>
  <c r="AF711" i="1"/>
  <c r="AG711" i="1"/>
  <c r="AI711" i="1"/>
  <c r="AJ711" i="1"/>
  <c r="AL711" i="1"/>
  <c r="AM711" i="1"/>
  <c r="AQ711" i="1"/>
  <c r="AS711" i="1"/>
  <c r="A712" i="1"/>
  <c r="B712" i="1"/>
  <c r="C712" i="1"/>
  <c r="J712" i="1"/>
  <c r="K712" i="1"/>
  <c r="M712" i="1"/>
  <c r="AB712" i="1"/>
  <c r="AF712" i="1"/>
  <c r="AG712" i="1"/>
  <c r="AI712" i="1"/>
  <c r="AJ712" i="1"/>
  <c r="AL712" i="1"/>
  <c r="AM712" i="1"/>
  <c r="AQ712" i="1"/>
  <c r="AS712" i="1"/>
  <c r="A713" i="1"/>
  <c r="B713" i="1"/>
  <c r="C713" i="1"/>
  <c r="J713" i="1"/>
  <c r="K713" i="1"/>
  <c r="M713" i="1"/>
  <c r="AB713" i="1"/>
  <c r="AF713" i="1"/>
  <c r="AG713" i="1"/>
  <c r="AI713" i="1"/>
  <c r="AJ713" i="1"/>
  <c r="AL713" i="1"/>
  <c r="AM713" i="1"/>
  <c r="AQ713" i="1"/>
  <c r="AS713" i="1"/>
  <c r="A714" i="1"/>
  <c r="B714" i="1"/>
  <c r="C714" i="1"/>
  <c r="J714" i="1"/>
  <c r="K714" i="1"/>
  <c r="M714" i="1"/>
  <c r="AB714" i="1"/>
  <c r="AF714" i="1"/>
  <c r="AG714" i="1"/>
  <c r="AI714" i="1"/>
  <c r="AJ714" i="1"/>
  <c r="AL714" i="1"/>
  <c r="AM714" i="1"/>
  <c r="AQ714" i="1"/>
  <c r="AS714" i="1"/>
  <c r="A715" i="1"/>
  <c r="B715" i="1"/>
  <c r="C715" i="1"/>
  <c r="J715" i="1"/>
  <c r="K715" i="1"/>
  <c r="M715" i="1"/>
  <c r="AB715" i="1"/>
  <c r="AF715" i="1"/>
  <c r="AG715" i="1"/>
  <c r="AI715" i="1"/>
  <c r="AJ715" i="1"/>
  <c r="AL715" i="1"/>
  <c r="AM715" i="1"/>
  <c r="AQ715" i="1"/>
  <c r="AS715" i="1"/>
  <c r="A716" i="1"/>
  <c r="B716" i="1"/>
  <c r="C716" i="1"/>
  <c r="J716" i="1"/>
  <c r="K716" i="1"/>
  <c r="M716" i="1"/>
  <c r="AB716" i="1"/>
  <c r="AF716" i="1"/>
  <c r="AG716" i="1"/>
  <c r="AI716" i="1"/>
  <c r="AJ716" i="1"/>
  <c r="AL716" i="1"/>
  <c r="AM716" i="1"/>
  <c r="AQ716" i="1"/>
  <c r="AS716" i="1"/>
  <c r="A717" i="1"/>
  <c r="B717" i="1"/>
  <c r="C717" i="1"/>
  <c r="J717" i="1"/>
  <c r="K717" i="1"/>
  <c r="M717" i="1"/>
  <c r="AB717" i="1"/>
  <c r="AF717" i="1"/>
  <c r="AG717" i="1"/>
  <c r="AI717" i="1"/>
  <c r="AJ717" i="1"/>
  <c r="AL717" i="1"/>
  <c r="AM717" i="1"/>
  <c r="AQ717" i="1"/>
  <c r="AS717" i="1"/>
  <c r="A718" i="1"/>
  <c r="B718" i="1"/>
  <c r="C718" i="1"/>
  <c r="J718" i="1"/>
  <c r="K718" i="1"/>
  <c r="M718" i="1"/>
  <c r="AB718" i="1"/>
  <c r="AF718" i="1"/>
  <c r="AG718" i="1"/>
  <c r="AI718" i="1"/>
  <c r="AJ718" i="1"/>
  <c r="AL718" i="1"/>
  <c r="AM718" i="1"/>
  <c r="AQ718" i="1"/>
  <c r="AS718" i="1"/>
  <c r="A719" i="1"/>
  <c r="B719" i="1"/>
  <c r="C719" i="1"/>
  <c r="J719" i="1"/>
  <c r="K719" i="1"/>
  <c r="M719" i="1"/>
  <c r="AB719" i="1"/>
  <c r="AF719" i="1"/>
  <c r="AG719" i="1"/>
  <c r="AI719" i="1"/>
  <c r="AJ719" i="1"/>
  <c r="AL719" i="1"/>
  <c r="AM719" i="1"/>
  <c r="AQ719" i="1"/>
  <c r="AS719" i="1"/>
  <c r="A720" i="1"/>
  <c r="B720" i="1"/>
  <c r="C720" i="1"/>
  <c r="J720" i="1"/>
  <c r="K720" i="1"/>
  <c r="M720" i="1"/>
  <c r="AB720" i="1"/>
  <c r="AF720" i="1"/>
  <c r="AG720" i="1"/>
  <c r="AI720" i="1"/>
  <c r="AJ720" i="1"/>
  <c r="AL720" i="1"/>
  <c r="AM720" i="1"/>
  <c r="AQ720" i="1"/>
  <c r="AS720" i="1"/>
  <c r="A721" i="1"/>
  <c r="B721" i="1"/>
  <c r="C721" i="1"/>
  <c r="J721" i="1"/>
  <c r="K721" i="1"/>
  <c r="M721" i="1"/>
  <c r="AB721" i="1"/>
  <c r="AF721" i="1"/>
  <c r="AG721" i="1"/>
  <c r="AI721" i="1"/>
  <c r="AJ721" i="1"/>
  <c r="AL721" i="1"/>
  <c r="AM721" i="1"/>
  <c r="AQ721" i="1"/>
  <c r="AS721" i="1"/>
  <c r="A722" i="1"/>
  <c r="B722" i="1"/>
  <c r="C722" i="1"/>
  <c r="J722" i="1"/>
  <c r="K722" i="1"/>
  <c r="M722" i="1"/>
  <c r="AB722" i="1"/>
  <c r="AF722" i="1"/>
  <c r="AG722" i="1"/>
  <c r="AI722" i="1"/>
  <c r="AJ722" i="1"/>
  <c r="AL722" i="1"/>
  <c r="AM722" i="1"/>
  <c r="AQ722" i="1"/>
  <c r="AS722" i="1"/>
  <c r="A723" i="1"/>
  <c r="B723" i="1"/>
  <c r="C723" i="1"/>
  <c r="J723" i="1"/>
  <c r="K723" i="1"/>
  <c r="M723" i="1"/>
  <c r="AB723" i="1"/>
  <c r="AF723" i="1"/>
  <c r="AG723" i="1"/>
  <c r="AI723" i="1"/>
  <c r="AJ723" i="1"/>
  <c r="AL723" i="1"/>
  <c r="AM723" i="1"/>
  <c r="AQ723" i="1"/>
  <c r="AS723" i="1"/>
  <c r="A724" i="1"/>
  <c r="B724" i="1"/>
  <c r="C724" i="1"/>
  <c r="J724" i="1"/>
  <c r="K724" i="1"/>
  <c r="M724" i="1"/>
  <c r="AB724" i="1"/>
  <c r="AF724" i="1"/>
  <c r="AG724" i="1"/>
  <c r="AI724" i="1"/>
  <c r="AJ724" i="1"/>
  <c r="AL724" i="1"/>
  <c r="AM724" i="1"/>
  <c r="AQ724" i="1"/>
  <c r="AS724" i="1"/>
  <c r="A725" i="1"/>
  <c r="B725" i="1"/>
  <c r="C725" i="1"/>
  <c r="J725" i="1"/>
  <c r="K725" i="1"/>
  <c r="M725" i="1"/>
  <c r="AB725" i="1"/>
  <c r="AF725" i="1"/>
  <c r="AG725" i="1"/>
  <c r="AI725" i="1"/>
  <c r="AJ725" i="1"/>
  <c r="AL725" i="1"/>
  <c r="AM725" i="1"/>
  <c r="AQ725" i="1"/>
  <c r="AS725" i="1"/>
  <c r="A726" i="1"/>
  <c r="B726" i="1"/>
  <c r="C726" i="1"/>
  <c r="J726" i="1"/>
  <c r="K726" i="1"/>
  <c r="M726" i="1"/>
  <c r="AB726" i="1"/>
  <c r="AF726" i="1"/>
  <c r="AG726" i="1"/>
  <c r="AI726" i="1"/>
  <c r="AJ726" i="1"/>
  <c r="AL726" i="1"/>
  <c r="AM726" i="1"/>
  <c r="AQ726" i="1"/>
  <c r="AS726" i="1"/>
  <c r="A727" i="1"/>
  <c r="B727" i="1"/>
  <c r="C727" i="1"/>
  <c r="J727" i="1"/>
  <c r="K727" i="1"/>
  <c r="M727" i="1"/>
  <c r="AB727" i="1"/>
  <c r="AF727" i="1"/>
  <c r="AG727" i="1"/>
  <c r="AI727" i="1"/>
  <c r="AJ727" i="1"/>
  <c r="AL727" i="1"/>
  <c r="AM727" i="1"/>
  <c r="AQ727" i="1"/>
  <c r="AS727" i="1"/>
  <c r="A728" i="1"/>
  <c r="B728" i="1"/>
  <c r="C728" i="1"/>
  <c r="J728" i="1"/>
  <c r="K728" i="1"/>
  <c r="M728" i="1"/>
  <c r="AB728" i="1"/>
  <c r="AF728" i="1"/>
  <c r="AG728" i="1"/>
  <c r="AI728" i="1"/>
  <c r="AJ728" i="1"/>
  <c r="AL728" i="1"/>
  <c r="AM728" i="1"/>
  <c r="AQ728" i="1"/>
  <c r="AS728" i="1"/>
  <c r="A729" i="1"/>
  <c r="B729" i="1"/>
  <c r="C729" i="1"/>
  <c r="J729" i="1"/>
  <c r="K729" i="1"/>
  <c r="M729" i="1"/>
  <c r="AB729" i="1"/>
  <c r="AF729" i="1"/>
  <c r="AG729" i="1"/>
  <c r="AI729" i="1"/>
  <c r="AJ729" i="1"/>
  <c r="AL729" i="1"/>
  <c r="AM729" i="1"/>
  <c r="AQ729" i="1"/>
  <c r="AS729" i="1"/>
  <c r="A730" i="1"/>
  <c r="B730" i="1"/>
  <c r="C730" i="1"/>
  <c r="J730" i="1"/>
  <c r="K730" i="1"/>
  <c r="M730" i="1"/>
  <c r="AB730" i="1"/>
  <c r="AF730" i="1"/>
  <c r="AG730" i="1"/>
  <c r="AI730" i="1"/>
  <c r="AJ730" i="1"/>
  <c r="AL730" i="1"/>
  <c r="AM730" i="1"/>
  <c r="AQ730" i="1"/>
  <c r="AS730" i="1"/>
  <c r="A731" i="1"/>
  <c r="B731" i="1"/>
  <c r="C731" i="1"/>
  <c r="J731" i="1"/>
  <c r="K731" i="1"/>
  <c r="M731" i="1"/>
  <c r="AB731" i="1"/>
  <c r="AF731" i="1"/>
  <c r="AG731" i="1"/>
  <c r="AI731" i="1"/>
  <c r="AJ731" i="1"/>
  <c r="AL731" i="1"/>
  <c r="AM731" i="1"/>
  <c r="AQ731" i="1"/>
  <c r="AS731" i="1"/>
  <c r="A732" i="1"/>
  <c r="B732" i="1"/>
  <c r="C732" i="1"/>
  <c r="J732" i="1"/>
  <c r="K732" i="1"/>
  <c r="M732" i="1"/>
  <c r="AB732" i="1"/>
  <c r="AF732" i="1"/>
  <c r="AG732" i="1"/>
  <c r="AI732" i="1"/>
  <c r="AJ732" i="1"/>
  <c r="AL732" i="1"/>
  <c r="AM732" i="1"/>
  <c r="AQ732" i="1"/>
  <c r="AS732" i="1"/>
  <c r="A733" i="1"/>
  <c r="B733" i="1"/>
  <c r="C733" i="1"/>
  <c r="J733" i="1"/>
  <c r="K733" i="1"/>
  <c r="M733" i="1"/>
  <c r="AB733" i="1"/>
  <c r="AF733" i="1"/>
  <c r="AG733" i="1"/>
  <c r="AI733" i="1"/>
  <c r="AJ733" i="1"/>
  <c r="AL733" i="1"/>
  <c r="AM733" i="1"/>
  <c r="AQ733" i="1"/>
  <c r="AS733" i="1"/>
  <c r="A734" i="1"/>
  <c r="B734" i="1"/>
  <c r="C734" i="1"/>
  <c r="J734" i="1"/>
  <c r="K734" i="1"/>
  <c r="M734" i="1"/>
  <c r="AB734" i="1"/>
  <c r="AF734" i="1"/>
  <c r="AG734" i="1"/>
  <c r="AI734" i="1"/>
  <c r="AJ734" i="1"/>
  <c r="AL734" i="1"/>
  <c r="AM734" i="1"/>
  <c r="AQ734" i="1"/>
  <c r="AS734" i="1"/>
  <c r="A735" i="1"/>
  <c r="B735" i="1"/>
  <c r="C735" i="1"/>
  <c r="J735" i="1"/>
  <c r="K735" i="1"/>
  <c r="M735" i="1"/>
  <c r="AB735" i="1"/>
  <c r="AF735" i="1"/>
  <c r="AG735" i="1"/>
  <c r="AI735" i="1"/>
  <c r="AJ735" i="1"/>
  <c r="AL735" i="1"/>
  <c r="AM735" i="1"/>
  <c r="AQ735" i="1"/>
  <c r="AS735" i="1"/>
  <c r="A736" i="1"/>
  <c r="B736" i="1"/>
  <c r="C736" i="1"/>
  <c r="J736" i="1"/>
  <c r="K736" i="1"/>
  <c r="M736" i="1"/>
  <c r="AB736" i="1"/>
  <c r="AF736" i="1"/>
  <c r="AG736" i="1"/>
  <c r="AI736" i="1"/>
  <c r="AJ736" i="1"/>
  <c r="AL736" i="1"/>
  <c r="AM736" i="1"/>
  <c r="AQ736" i="1"/>
  <c r="AS736" i="1"/>
  <c r="A737" i="1"/>
  <c r="B737" i="1"/>
  <c r="C737" i="1"/>
  <c r="J737" i="1"/>
  <c r="K737" i="1"/>
  <c r="M737" i="1"/>
  <c r="AB737" i="1"/>
  <c r="AF737" i="1"/>
  <c r="AG737" i="1"/>
  <c r="AI737" i="1"/>
  <c r="AJ737" i="1"/>
  <c r="AL737" i="1"/>
  <c r="AM737" i="1"/>
  <c r="AQ737" i="1"/>
  <c r="AS737" i="1"/>
  <c r="A738" i="1"/>
  <c r="B738" i="1"/>
  <c r="C738" i="1"/>
  <c r="J738" i="1"/>
  <c r="K738" i="1"/>
  <c r="M738" i="1"/>
  <c r="AB738" i="1"/>
  <c r="AF738" i="1"/>
  <c r="AG738" i="1"/>
  <c r="AI738" i="1"/>
  <c r="AJ738" i="1"/>
  <c r="AL738" i="1"/>
  <c r="AM738" i="1"/>
  <c r="AQ738" i="1"/>
  <c r="AS738" i="1"/>
  <c r="A739" i="1"/>
  <c r="B739" i="1"/>
  <c r="C739" i="1"/>
  <c r="J739" i="1"/>
  <c r="K739" i="1"/>
  <c r="M739" i="1"/>
  <c r="AB739" i="1"/>
  <c r="AF739" i="1"/>
  <c r="AG739" i="1"/>
  <c r="AI739" i="1"/>
  <c r="AJ739" i="1"/>
  <c r="AL739" i="1"/>
  <c r="AM739" i="1"/>
  <c r="AQ739" i="1"/>
  <c r="AS739" i="1"/>
  <c r="A740" i="1"/>
  <c r="B740" i="1"/>
  <c r="C740" i="1"/>
  <c r="J740" i="1"/>
  <c r="K740" i="1"/>
  <c r="M740" i="1"/>
  <c r="AB740" i="1"/>
  <c r="AF740" i="1"/>
  <c r="AG740" i="1"/>
  <c r="AI740" i="1"/>
  <c r="AJ740" i="1"/>
  <c r="AL740" i="1"/>
  <c r="AM740" i="1"/>
  <c r="AQ740" i="1"/>
  <c r="AS740" i="1"/>
  <c r="A741" i="1"/>
  <c r="B741" i="1"/>
  <c r="C741" i="1"/>
  <c r="J741" i="1"/>
  <c r="K741" i="1"/>
  <c r="M741" i="1"/>
  <c r="AB741" i="1"/>
  <c r="AF741" i="1"/>
  <c r="AG741" i="1"/>
  <c r="AI741" i="1"/>
  <c r="AJ741" i="1"/>
  <c r="AL741" i="1"/>
  <c r="AM741" i="1"/>
  <c r="AQ741" i="1"/>
  <c r="AS741" i="1"/>
  <c r="A742" i="1"/>
  <c r="B742" i="1"/>
  <c r="C742" i="1"/>
  <c r="J742" i="1"/>
  <c r="K742" i="1"/>
  <c r="M742" i="1"/>
  <c r="AB742" i="1"/>
  <c r="AF742" i="1"/>
  <c r="AG742" i="1"/>
  <c r="AI742" i="1"/>
  <c r="AJ742" i="1"/>
  <c r="AL742" i="1"/>
  <c r="AM742" i="1"/>
  <c r="AQ742" i="1"/>
  <c r="AS742" i="1"/>
  <c r="A743" i="1"/>
  <c r="B743" i="1"/>
  <c r="C743" i="1"/>
  <c r="J743" i="1"/>
  <c r="K743" i="1"/>
  <c r="M743" i="1"/>
  <c r="AB743" i="1"/>
  <c r="AF743" i="1"/>
  <c r="AG743" i="1"/>
  <c r="AI743" i="1"/>
  <c r="AJ743" i="1"/>
  <c r="AL743" i="1"/>
  <c r="AM743" i="1"/>
  <c r="AQ743" i="1"/>
  <c r="AS743" i="1"/>
  <c r="A744" i="1"/>
  <c r="B744" i="1"/>
  <c r="C744" i="1"/>
  <c r="J744" i="1"/>
  <c r="K744" i="1"/>
  <c r="M744" i="1"/>
  <c r="AB744" i="1"/>
  <c r="AF744" i="1"/>
  <c r="AG744" i="1"/>
  <c r="AI744" i="1"/>
  <c r="AJ744" i="1"/>
  <c r="AL744" i="1"/>
  <c r="AM744" i="1"/>
  <c r="AQ744" i="1"/>
  <c r="AS744" i="1"/>
  <c r="A745" i="1"/>
  <c r="B745" i="1"/>
  <c r="C745" i="1"/>
  <c r="J745" i="1"/>
  <c r="K745" i="1"/>
  <c r="M745" i="1"/>
  <c r="AB745" i="1"/>
  <c r="AF745" i="1"/>
  <c r="AG745" i="1"/>
  <c r="AI745" i="1"/>
  <c r="AJ745" i="1"/>
  <c r="AL745" i="1"/>
  <c r="AM745" i="1"/>
  <c r="AQ745" i="1"/>
  <c r="AS745" i="1"/>
  <c r="A746" i="1"/>
  <c r="B746" i="1"/>
  <c r="C746" i="1"/>
  <c r="J746" i="1"/>
  <c r="K746" i="1"/>
  <c r="M746" i="1"/>
  <c r="AB746" i="1"/>
  <c r="AF746" i="1"/>
  <c r="AG746" i="1"/>
  <c r="AI746" i="1"/>
  <c r="AJ746" i="1"/>
  <c r="AL746" i="1"/>
  <c r="AM746" i="1"/>
  <c r="AQ746" i="1"/>
  <c r="AS746" i="1"/>
  <c r="A747" i="1"/>
  <c r="B747" i="1"/>
  <c r="C747" i="1"/>
  <c r="J747" i="1"/>
  <c r="K747" i="1"/>
  <c r="M747" i="1"/>
  <c r="AB747" i="1"/>
  <c r="AF747" i="1"/>
  <c r="AG747" i="1"/>
  <c r="AI747" i="1"/>
  <c r="AJ747" i="1"/>
  <c r="AL747" i="1"/>
  <c r="AM747" i="1"/>
  <c r="AQ747" i="1"/>
  <c r="AS747" i="1"/>
  <c r="A748" i="1"/>
  <c r="B748" i="1"/>
  <c r="C748" i="1"/>
  <c r="J748" i="1"/>
  <c r="K748" i="1"/>
  <c r="M748" i="1"/>
  <c r="AB748" i="1"/>
  <c r="AF748" i="1"/>
  <c r="AG748" i="1"/>
  <c r="AI748" i="1"/>
  <c r="AJ748" i="1"/>
  <c r="AL748" i="1"/>
  <c r="AM748" i="1"/>
  <c r="AQ748" i="1"/>
  <c r="AS748" i="1"/>
  <c r="A749" i="1"/>
  <c r="B749" i="1"/>
  <c r="C749" i="1"/>
  <c r="J749" i="1"/>
  <c r="K749" i="1"/>
  <c r="M749" i="1"/>
  <c r="AB749" i="1"/>
  <c r="AF749" i="1"/>
  <c r="AG749" i="1"/>
  <c r="AI749" i="1"/>
  <c r="AJ749" i="1"/>
  <c r="AL749" i="1"/>
  <c r="AM749" i="1"/>
  <c r="AQ749" i="1"/>
  <c r="AS749" i="1"/>
  <c r="A750" i="1"/>
  <c r="B750" i="1"/>
  <c r="C750" i="1"/>
  <c r="J750" i="1"/>
  <c r="K750" i="1"/>
  <c r="M750" i="1"/>
  <c r="AB750" i="1"/>
  <c r="AF750" i="1"/>
  <c r="AG750" i="1"/>
  <c r="AI750" i="1"/>
  <c r="AJ750" i="1"/>
  <c r="AL750" i="1"/>
  <c r="AM750" i="1"/>
  <c r="AQ750" i="1"/>
  <c r="AS750" i="1"/>
  <c r="A751" i="1"/>
  <c r="B751" i="1"/>
  <c r="C751" i="1"/>
  <c r="J751" i="1"/>
  <c r="K751" i="1"/>
  <c r="M751" i="1"/>
  <c r="AB751" i="1"/>
  <c r="AF751" i="1"/>
  <c r="AG751" i="1"/>
  <c r="AI751" i="1"/>
  <c r="AJ751" i="1"/>
  <c r="AL751" i="1"/>
  <c r="AM751" i="1"/>
  <c r="AQ751" i="1"/>
  <c r="AS751" i="1"/>
  <c r="A752" i="1"/>
  <c r="B752" i="1"/>
  <c r="C752" i="1"/>
  <c r="J752" i="1"/>
  <c r="K752" i="1"/>
  <c r="M752" i="1"/>
  <c r="AB752" i="1"/>
  <c r="AF752" i="1"/>
  <c r="AG752" i="1"/>
  <c r="AI752" i="1"/>
  <c r="AJ752" i="1"/>
  <c r="AL752" i="1"/>
  <c r="AM752" i="1"/>
  <c r="AQ752" i="1"/>
  <c r="AS752" i="1"/>
  <c r="A753" i="1"/>
  <c r="B753" i="1"/>
  <c r="C753" i="1"/>
  <c r="J753" i="1"/>
  <c r="K753" i="1"/>
  <c r="M753" i="1"/>
  <c r="AB753" i="1"/>
  <c r="AF753" i="1"/>
  <c r="AG753" i="1"/>
  <c r="AI753" i="1"/>
  <c r="AJ753" i="1"/>
  <c r="AL753" i="1"/>
  <c r="AM753" i="1"/>
  <c r="AQ753" i="1"/>
  <c r="AS753" i="1"/>
  <c r="A754" i="1"/>
  <c r="B754" i="1"/>
  <c r="C754" i="1"/>
  <c r="J754" i="1"/>
  <c r="K754" i="1"/>
  <c r="M754" i="1"/>
  <c r="AB754" i="1"/>
  <c r="AF754" i="1"/>
  <c r="AG754" i="1"/>
  <c r="AI754" i="1"/>
  <c r="AJ754" i="1"/>
  <c r="AL754" i="1"/>
  <c r="AM754" i="1"/>
  <c r="AQ754" i="1"/>
  <c r="AS754" i="1"/>
  <c r="A755" i="1"/>
  <c r="B755" i="1"/>
  <c r="C755" i="1"/>
  <c r="J755" i="1"/>
  <c r="K755" i="1"/>
  <c r="M755" i="1"/>
  <c r="AB755" i="1"/>
  <c r="AF755" i="1"/>
  <c r="AG755" i="1"/>
  <c r="AI755" i="1"/>
  <c r="AJ755" i="1"/>
  <c r="AL755" i="1"/>
  <c r="AM755" i="1"/>
  <c r="AQ755" i="1"/>
  <c r="AS755" i="1"/>
  <c r="A756" i="1"/>
  <c r="B756" i="1"/>
  <c r="C756" i="1"/>
  <c r="J756" i="1"/>
  <c r="K756" i="1"/>
  <c r="M756" i="1"/>
  <c r="AB756" i="1"/>
  <c r="AF756" i="1"/>
  <c r="AG756" i="1"/>
  <c r="AI756" i="1"/>
  <c r="AJ756" i="1"/>
  <c r="AL756" i="1"/>
  <c r="AM756" i="1"/>
  <c r="AQ756" i="1"/>
  <c r="AS756" i="1"/>
  <c r="A757" i="1"/>
  <c r="B757" i="1"/>
  <c r="C757" i="1"/>
  <c r="J757" i="1"/>
  <c r="K757" i="1"/>
  <c r="M757" i="1"/>
  <c r="AB757" i="1"/>
  <c r="AF757" i="1"/>
  <c r="AG757" i="1"/>
  <c r="AI757" i="1"/>
  <c r="AJ757" i="1"/>
  <c r="AL757" i="1"/>
  <c r="AM757" i="1"/>
  <c r="AQ757" i="1"/>
  <c r="AS757" i="1"/>
  <c r="A758" i="1"/>
  <c r="B758" i="1"/>
  <c r="C758" i="1"/>
  <c r="J758" i="1"/>
  <c r="K758" i="1"/>
  <c r="M758" i="1"/>
  <c r="AB758" i="1"/>
  <c r="AF758" i="1"/>
  <c r="AG758" i="1"/>
  <c r="AI758" i="1"/>
  <c r="AJ758" i="1"/>
  <c r="AL758" i="1"/>
  <c r="AM758" i="1"/>
  <c r="AQ758" i="1"/>
  <c r="AS758" i="1"/>
  <c r="A759" i="1"/>
  <c r="B759" i="1"/>
  <c r="C759" i="1"/>
  <c r="J759" i="1"/>
  <c r="K759" i="1"/>
  <c r="M759" i="1"/>
  <c r="AB759" i="1"/>
  <c r="AF759" i="1"/>
  <c r="AG759" i="1"/>
  <c r="AI759" i="1"/>
  <c r="AJ759" i="1"/>
  <c r="AL759" i="1"/>
  <c r="AM759" i="1"/>
  <c r="AQ759" i="1"/>
  <c r="AS759" i="1"/>
  <c r="A760" i="1"/>
  <c r="B760" i="1"/>
  <c r="C760" i="1"/>
  <c r="J760" i="1"/>
  <c r="K760" i="1"/>
  <c r="M760" i="1"/>
  <c r="AB760" i="1"/>
  <c r="AF760" i="1"/>
  <c r="AG760" i="1"/>
  <c r="AI760" i="1"/>
  <c r="AJ760" i="1"/>
  <c r="AL760" i="1"/>
  <c r="AM760" i="1"/>
  <c r="AQ760" i="1"/>
  <c r="AS760" i="1"/>
  <c r="A761" i="1"/>
  <c r="B761" i="1"/>
  <c r="C761" i="1"/>
  <c r="J761" i="1"/>
  <c r="K761" i="1"/>
  <c r="M761" i="1"/>
  <c r="AB761" i="1"/>
  <c r="AF761" i="1"/>
  <c r="AG761" i="1"/>
  <c r="AI761" i="1"/>
  <c r="AJ761" i="1"/>
  <c r="AL761" i="1"/>
  <c r="AM761" i="1"/>
  <c r="AQ761" i="1"/>
  <c r="AS761" i="1"/>
  <c r="A762" i="1"/>
  <c r="B762" i="1"/>
  <c r="C762" i="1"/>
  <c r="J762" i="1"/>
  <c r="K762" i="1"/>
  <c r="M762" i="1"/>
  <c r="AB762" i="1"/>
  <c r="AF762" i="1"/>
  <c r="AG762" i="1"/>
  <c r="AI762" i="1"/>
  <c r="AJ762" i="1"/>
  <c r="AL762" i="1"/>
  <c r="AM762" i="1"/>
  <c r="AQ762" i="1"/>
  <c r="AS762" i="1"/>
  <c r="A763" i="1"/>
  <c r="B763" i="1"/>
  <c r="C763" i="1"/>
  <c r="J763" i="1"/>
  <c r="K763" i="1"/>
  <c r="M763" i="1"/>
  <c r="AB763" i="1"/>
  <c r="AF763" i="1"/>
  <c r="AG763" i="1"/>
  <c r="AI763" i="1"/>
  <c r="AJ763" i="1"/>
  <c r="AL763" i="1"/>
  <c r="AM763" i="1"/>
  <c r="AQ763" i="1"/>
  <c r="AS763" i="1"/>
  <c r="A764" i="1"/>
  <c r="B764" i="1"/>
  <c r="C764" i="1"/>
  <c r="J764" i="1"/>
  <c r="K764" i="1"/>
  <c r="M764" i="1"/>
  <c r="AB764" i="1"/>
  <c r="AF764" i="1"/>
  <c r="AG764" i="1"/>
  <c r="AI764" i="1"/>
  <c r="AJ764" i="1"/>
  <c r="AL764" i="1"/>
  <c r="AM764" i="1"/>
  <c r="AQ764" i="1"/>
  <c r="AS764" i="1"/>
  <c r="A765" i="1"/>
  <c r="B765" i="1"/>
  <c r="C765" i="1"/>
  <c r="J765" i="1"/>
  <c r="K765" i="1"/>
  <c r="M765" i="1"/>
  <c r="AB765" i="1"/>
  <c r="AF765" i="1"/>
  <c r="AG765" i="1"/>
  <c r="AI765" i="1"/>
  <c r="AJ765" i="1"/>
  <c r="AL765" i="1"/>
  <c r="AM765" i="1"/>
  <c r="AQ765" i="1"/>
  <c r="AS765" i="1"/>
  <c r="A766" i="1"/>
  <c r="B766" i="1"/>
  <c r="C766" i="1"/>
  <c r="J766" i="1"/>
  <c r="K766" i="1"/>
  <c r="M766" i="1"/>
  <c r="AB766" i="1"/>
  <c r="AF766" i="1"/>
  <c r="AG766" i="1"/>
  <c r="AI766" i="1"/>
  <c r="AJ766" i="1"/>
  <c r="AL766" i="1"/>
  <c r="AM766" i="1"/>
  <c r="AQ766" i="1"/>
  <c r="AS766" i="1"/>
  <c r="A767" i="1"/>
  <c r="B767" i="1"/>
  <c r="C767" i="1"/>
  <c r="J767" i="1"/>
  <c r="K767" i="1"/>
  <c r="M767" i="1"/>
  <c r="AB767" i="1"/>
  <c r="AF767" i="1"/>
  <c r="AG767" i="1"/>
  <c r="AI767" i="1"/>
  <c r="AJ767" i="1"/>
  <c r="AL767" i="1"/>
  <c r="AM767" i="1"/>
  <c r="AQ767" i="1"/>
  <c r="AS767" i="1"/>
  <c r="A768" i="1"/>
  <c r="B768" i="1"/>
  <c r="C768" i="1"/>
  <c r="J768" i="1"/>
  <c r="K768" i="1"/>
  <c r="M768" i="1"/>
  <c r="AB768" i="1"/>
  <c r="AF768" i="1"/>
  <c r="AG768" i="1"/>
  <c r="AI768" i="1"/>
  <c r="AJ768" i="1"/>
  <c r="AL768" i="1"/>
  <c r="AM768" i="1"/>
  <c r="AQ768" i="1"/>
  <c r="AS768" i="1"/>
  <c r="A769" i="1"/>
  <c r="B769" i="1"/>
  <c r="C769" i="1"/>
  <c r="J769" i="1"/>
  <c r="K769" i="1"/>
  <c r="M769" i="1"/>
  <c r="AB769" i="1"/>
  <c r="AF769" i="1"/>
  <c r="AG769" i="1"/>
  <c r="AI769" i="1"/>
  <c r="AJ769" i="1"/>
  <c r="AL769" i="1"/>
  <c r="AM769" i="1"/>
  <c r="AQ769" i="1"/>
  <c r="AS769" i="1"/>
  <c r="A770" i="1"/>
  <c r="B770" i="1"/>
  <c r="C770" i="1"/>
  <c r="J770" i="1"/>
  <c r="K770" i="1"/>
  <c r="M770" i="1"/>
  <c r="AB770" i="1"/>
  <c r="AF770" i="1"/>
  <c r="AG770" i="1"/>
  <c r="AI770" i="1"/>
  <c r="AJ770" i="1"/>
  <c r="AL770" i="1"/>
  <c r="AM770" i="1"/>
  <c r="AQ770" i="1"/>
  <c r="AS770" i="1"/>
  <c r="A771" i="1"/>
  <c r="B771" i="1"/>
  <c r="C771" i="1"/>
  <c r="J771" i="1"/>
  <c r="K771" i="1"/>
  <c r="M771" i="1"/>
  <c r="AB771" i="1"/>
  <c r="AF771" i="1"/>
  <c r="AG771" i="1"/>
  <c r="AI771" i="1"/>
  <c r="AJ771" i="1"/>
  <c r="AL771" i="1"/>
  <c r="AM771" i="1"/>
  <c r="AQ771" i="1"/>
  <c r="AS771" i="1"/>
  <c r="A772" i="1"/>
  <c r="B772" i="1"/>
  <c r="C772" i="1"/>
  <c r="J772" i="1"/>
  <c r="K772" i="1"/>
  <c r="M772" i="1"/>
  <c r="AB772" i="1"/>
  <c r="AF772" i="1"/>
  <c r="AG772" i="1"/>
  <c r="AI772" i="1"/>
  <c r="AJ772" i="1"/>
  <c r="AL772" i="1"/>
  <c r="AM772" i="1"/>
  <c r="AQ772" i="1"/>
  <c r="AS772" i="1"/>
  <c r="A773" i="1"/>
  <c r="B773" i="1"/>
  <c r="C773" i="1"/>
  <c r="J773" i="1"/>
  <c r="K773" i="1"/>
  <c r="M773" i="1"/>
  <c r="AB773" i="1"/>
  <c r="AF773" i="1"/>
  <c r="AG773" i="1"/>
  <c r="AI773" i="1"/>
  <c r="AJ773" i="1"/>
  <c r="AL773" i="1"/>
  <c r="AM773" i="1"/>
  <c r="AQ773" i="1"/>
  <c r="AS773" i="1"/>
  <c r="A774" i="1"/>
  <c r="B774" i="1"/>
  <c r="C774" i="1"/>
  <c r="J774" i="1"/>
  <c r="K774" i="1"/>
  <c r="M774" i="1"/>
  <c r="AB774" i="1"/>
  <c r="AF774" i="1"/>
  <c r="AG774" i="1"/>
  <c r="AI774" i="1"/>
  <c r="AJ774" i="1"/>
  <c r="AL774" i="1"/>
  <c r="AM774" i="1"/>
  <c r="AQ774" i="1"/>
  <c r="AS774" i="1"/>
  <c r="A775" i="1"/>
  <c r="B775" i="1"/>
  <c r="C775" i="1"/>
  <c r="J775" i="1"/>
  <c r="K775" i="1"/>
  <c r="M775" i="1"/>
  <c r="AB775" i="1"/>
  <c r="AF775" i="1"/>
  <c r="AG775" i="1"/>
  <c r="AI775" i="1"/>
  <c r="AJ775" i="1"/>
  <c r="AL775" i="1"/>
  <c r="AM775" i="1"/>
  <c r="AQ775" i="1"/>
  <c r="AS775" i="1"/>
  <c r="A776" i="1"/>
  <c r="B776" i="1"/>
  <c r="C776" i="1"/>
  <c r="J776" i="1"/>
  <c r="K776" i="1"/>
  <c r="M776" i="1"/>
  <c r="AB776" i="1"/>
  <c r="AF776" i="1"/>
  <c r="AG776" i="1"/>
  <c r="AI776" i="1"/>
  <c r="AJ776" i="1"/>
  <c r="AL776" i="1"/>
  <c r="AM776" i="1"/>
  <c r="AQ776" i="1"/>
  <c r="AS776" i="1"/>
  <c r="A777" i="1"/>
  <c r="B777" i="1"/>
  <c r="C777" i="1"/>
  <c r="J777" i="1"/>
  <c r="K777" i="1"/>
  <c r="M777" i="1"/>
  <c r="AB777" i="1"/>
  <c r="AF777" i="1"/>
  <c r="AG777" i="1"/>
  <c r="AI777" i="1"/>
  <c r="AJ777" i="1"/>
  <c r="AL777" i="1"/>
  <c r="AM777" i="1"/>
  <c r="AQ777" i="1"/>
  <c r="AS777" i="1"/>
  <c r="A778" i="1"/>
  <c r="B778" i="1"/>
  <c r="C778" i="1"/>
  <c r="J778" i="1"/>
  <c r="K778" i="1"/>
  <c r="M778" i="1"/>
  <c r="AB778" i="1"/>
  <c r="AF778" i="1"/>
  <c r="AG778" i="1"/>
  <c r="AI778" i="1"/>
  <c r="AJ778" i="1"/>
  <c r="AL778" i="1"/>
  <c r="AM778" i="1"/>
  <c r="AQ778" i="1"/>
  <c r="AS778" i="1"/>
  <c r="A779" i="1"/>
  <c r="B779" i="1"/>
  <c r="C779" i="1"/>
  <c r="J779" i="1"/>
  <c r="K779" i="1"/>
  <c r="M779" i="1"/>
  <c r="AB779" i="1"/>
  <c r="AF779" i="1"/>
  <c r="AG779" i="1"/>
  <c r="AI779" i="1"/>
  <c r="AJ779" i="1"/>
  <c r="AL779" i="1"/>
  <c r="AM779" i="1"/>
  <c r="AQ779" i="1"/>
  <c r="AS779" i="1"/>
  <c r="A780" i="1"/>
  <c r="B780" i="1"/>
  <c r="C780" i="1"/>
  <c r="J780" i="1"/>
  <c r="K780" i="1"/>
  <c r="M780" i="1"/>
  <c r="AB780" i="1"/>
  <c r="AF780" i="1"/>
  <c r="AG780" i="1"/>
  <c r="AI780" i="1"/>
  <c r="AJ780" i="1"/>
  <c r="AL780" i="1"/>
  <c r="AQ780" i="1"/>
  <c r="AS780" i="1"/>
  <c r="A781" i="1"/>
  <c r="B781" i="1"/>
  <c r="C781" i="1"/>
  <c r="J781" i="1"/>
  <c r="K781" i="1"/>
  <c r="M781" i="1"/>
  <c r="AB781" i="1"/>
  <c r="AF781" i="1"/>
  <c r="AG781" i="1"/>
  <c r="AI781" i="1"/>
  <c r="AJ781" i="1"/>
  <c r="AL781" i="1"/>
  <c r="AM781" i="1"/>
  <c r="AQ781" i="1"/>
  <c r="AS781" i="1"/>
  <c r="A782" i="1"/>
  <c r="B782" i="1"/>
  <c r="C782" i="1"/>
  <c r="J782" i="1"/>
  <c r="K782" i="1"/>
  <c r="M782" i="1"/>
  <c r="AB782" i="1"/>
  <c r="AF782" i="1"/>
  <c r="AG782" i="1"/>
  <c r="AI782" i="1"/>
  <c r="AJ782" i="1"/>
  <c r="AL782" i="1"/>
  <c r="AM782" i="1"/>
  <c r="AQ782" i="1"/>
  <c r="AS782" i="1"/>
  <c r="A783" i="1"/>
  <c r="B783" i="1"/>
  <c r="C783" i="1"/>
  <c r="J783" i="1"/>
  <c r="K783" i="1"/>
  <c r="M783" i="1"/>
  <c r="AB783" i="1"/>
  <c r="AF783" i="1"/>
  <c r="AG783" i="1"/>
  <c r="AI783" i="1"/>
  <c r="AJ783" i="1"/>
  <c r="AL783" i="1"/>
  <c r="AM783" i="1"/>
  <c r="AQ783" i="1"/>
  <c r="AS783" i="1"/>
  <c r="A784" i="1"/>
  <c r="B784" i="1"/>
  <c r="C784" i="1"/>
  <c r="J784" i="1"/>
  <c r="K784" i="1"/>
  <c r="M784" i="1"/>
  <c r="AB784" i="1"/>
  <c r="AF784" i="1"/>
  <c r="AG784" i="1"/>
  <c r="AI784" i="1"/>
  <c r="AJ784" i="1"/>
  <c r="AL784" i="1"/>
  <c r="AM784" i="1"/>
  <c r="AQ784" i="1"/>
  <c r="AS784" i="1"/>
  <c r="A785" i="1"/>
  <c r="B785" i="1"/>
  <c r="C785" i="1"/>
  <c r="J785" i="1"/>
  <c r="K785" i="1"/>
  <c r="M785" i="1"/>
  <c r="AB785" i="1"/>
  <c r="AF785" i="1"/>
  <c r="AG785" i="1"/>
  <c r="AI785" i="1"/>
  <c r="AJ785" i="1"/>
  <c r="AL785" i="1"/>
  <c r="AM785" i="1"/>
  <c r="AQ785" i="1"/>
  <c r="AS785" i="1"/>
  <c r="A786" i="1"/>
  <c r="B786" i="1"/>
  <c r="C786" i="1"/>
  <c r="J786" i="1"/>
  <c r="K786" i="1"/>
  <c r="M786" i="1"/>
  <c r="AB786" i="1"/>
  <c r="AF786" i="1"/>
  <c r="AG786" i="1"/>
  <c r="AI786" i="1"/>
  <c r="AJ786" i="1"/>
  <c r="AL786" i="1"/>
  <c r="AM786" i="1"/>
  <c r="AQ786" i="1"/>
  <c r="AS786" i="1"/>
  <c r="A787" i="1"/>
  <c r="B787" i="1"/>
  <c r="C787" i="1"/>
  <c r="J787" i="1"/>
  <c r="K787" i="1"/>
  <c r="M787" i="1"/>
  <c r="AB787" i="1"/>
  <c r="AF787" i="1"/>
  <c r="AG787" i="1"/>
  <c r="AI787" i="1"/>
  <c r="AJ787" i="1"/>
  <c r="AL787" i="1"/>
  <c r="AM787" i="1"/>
  <c r="AQ787" i="1"/>
  <c r="AS787" i="1"/>
  <c r="A788" i="1"/>
  <c r="B788" i="1"/>
  <c r="C788" i="1"/>
  <c r="J788" i="1"/>
  <c r="K788" i="1"/>
  <c r="M788" i="1"/>
  <c r="AB788" i="1"/>
  <c r="AF788" i="1"/>
  <c r="AG788" i="1"/>
  <c r="AI788" i="1"/>
  <c r="AJ788" i="1"/>
  <c r="AL788" i="1"/>
  <c r="AM788" i="1"/>
  <c r="AQ788" i="1"/>
  <c r="AS788" i="1"/>
  <c r="A789" i="1"/>
  <c r="B789" i="1"/>
  <c r="C789" i="1"/>
  <c r="J789" i="1"/>
  <c r="K789" i="1"/>
  <c r="M789" i="1"/>
  <c r="AB789" i="1"/>
  <c r="AF789" i="1"/>
  <c r="AG789" i="1"/>
  <c r="AI789" i="1"/>
  <c r="AJ789" i="1"/>
  <c r="AL789" i="1"/>
  <c r="AM789" i="1"/>
  <c r="AQ789" i="1"/>
  <c r="AS789" i="1"/>
  <c r="A790" i="1"/>
  <c r="B790" i="1"/>
  <c r="C790" i="1"/>
  <c r="J790" i="1"/>
  <c r="K790" i="1"/>
  <c r="M790" i="1"/>
  <c r="AB790" i="1"/>
  <c r="AF790" i="1"/>
  <c r="AG790" i="1"/>
  <c r="AI790" i="1"/>
  <c r="AJ790" i="1"/>
  <c r="AL790" i="1"/>
  <c r="AM790" i="1"/>
  <c r="AQ790" i="1"/>
  <c r="AS790" i="1"/>
  <c r="A791" i="1"/>
  <c r="B791" i="1"/>
  <c r="C791" i="1"/>
  <c r="J791" i="1"/>
  <c r="K791" i="1"/>
  <c r="M791" i="1"/>
  <c r="AB791" i="1"/>
  <c r="AF791" i="1"/>
  <c r="AG791" i="1"/>
  <c r="AI791" i="1"/>
  <c r="AJ791" i="1"/>
  <c r="AL791" i="1"/>
  <c r="AM791" i="1"/>
  <c r="AQ791" i="1"/>
  <c r="AS791" i="1"/>
  <c r="A792" i="1"/>
  <c r="B792" i="1"/>
  <c r="C792" i="1"/>
  <c r="J792" i="1"/>
  <c r="K792" i="1"/>
  <c r="M792" i="1"/>
  <c r="AB792" i="1"/>
  <c r="AF792" i="1"/>
  <c r="AG792" i="1"/>
  <c r="AI792" i="1"/>
  <c r="AJ792" i="1"/>
  <c r="AL792" i="1"/>
  <c r="AM792" i="1"/>
  <c r="AQ792" i="1"/>
  <c r="AS792" i="1"/>
  <c r="A793" i="1"/>
  <c r="B793" i="1"/>
  <c r="C793" i="1"/>
  <c r="J793" i="1"/>
  <c r="K793" i="1"/>
  <c r="M793" i="1"/>
  <c r="AB793" i="1"/>
  <c r="AF793" i="1"/>
  <c r="AG793" i="1"/>
  <c r="AI793" i="1"/>
  <c r="AJ793" i="1"/>
  <c r="AL793" i="1"/>
  <c r="AM793" i="1"/>
  <c r="AQ793" i="1"/>
  <c r="AS793" i="1"/>
  <c r="A794" i="1"/>
  <c r="B794" i="1"/>
  <c r="C794" i="1"/>
  <c r="J794" i="1"/>
  <c r="K794" i="1"/>
  <c r="M794" i="1"/>
  <c r="AB794" i="1"/>
  <c r="AF794" i="1"/>
  <c r="AG794" i="1"/>
  <c r="AI794" i="1"/>
  <c r="AJ794" i="1"/>
  <c r="AL794" i="1"/>
  <c r="AM794" i="1"/>
  <c r="AQ794" i="1"/>
  <c r="AS794" i="1"/>
  <c r="A795" i="1"/>
  <c r="B795" i="1"/>
  <c r="C795" i="1"/>
  <c r="J795" i="1"/>
  <c r="K795" i="1"/>
  <c r="M795" i="1"/>
  <c r="AB795" i="1"/>
  <c r="AF795" i="1"/>
  <c r="AG795" i="1"/>
  <c r="AI795" i="1"/>
  <c r="AJ795" i="1"/>
  <c r="AL795" i="1"/>
  <c r="AM795" i="1"/>
  <c r="AQ795" i="1"/>
  <c r="AS795" i="1"/>
  <c r="A796" i="1"/>
  <c r="B796" i="1"/>
  <c r="C796" i="1"/>
  <c r="J796" i="1"/>
  <c r="K796" i="1"/>
  <c r="M796" i="1"/>
  <c r="AB796" i="1"/>
  <c r="AF796" i="1"/>
  <c r="AG796" i="1"/>
  <c r="AI796" i="1"/>
  <c r="AJ796" i="1"/>
  <c r="AL796" i="1"/>
  <c r="AM796" i="1"/>
  <c r="AQ796" i="1"/>
  <c r="AS796" i="1"/>
  <c r="A797" i="1"/>
  <c r="B797" i="1"/>
  <c r="C797" i="1"/>
  <c r="J797" i="1"/>
  <c r="K797" i="1"/>
  <c r="M797" i="1"/>
  <c r="AB797" i="1"/>
  <c r="AF797" i="1"/>
  <c r="AG797" i="1"/>
  <c r="AI797" i="1"/>
  <c r="AJ797" i="1"/>
  <c r="AL797" i="1"/>
  <c r="AM797" i="1"/>
  <c r="AQ797" i="1"/>
  <c r="AS797" i="1"/>
  <c r="A798" i="1"/>
  <c r="B798" i="1"/>
  <c r="C798" i="1"/>
  <c r="J798" i="1"/>
  <c r="K798" i="1"/>
  <c r="M798" i="1"/>
  <c r="AB798" i="1"/>
  <c r="AF798" i="1"/>
  <c r="AG798" i="1"/>
  <c r="AI798" i="1"/>
  <c r="AJ798" i="1"/>
  <c r="AL798" i="1"/>
  <c r="AM798" i="1"/>
  <c r="AQ798" i="1"/>
  <c r="AS798" i="1"/>
  <c r="A799" i="1"/>
  <c r="B799" i="1"/>
  <c r="C799" i="1"/>
  <c r="J799" i="1"/>
  <c r="K799" i="1"/>
  <c r="M799" i="1"/>
  <c r="AB799" i="1"/>
  <c r="AF799" i="1"/>
  <c r="AG799" i="1"/>
  <c r="AI799" i="1"/>
  <c r="AJ799" i="1"/>
  <c r="AL799" i="1"/>
  <c r="AM799" i="1"/>
  <c r="AQ799" i="1"/>
  <c r="AS799" i="1"/>
  <c r="A800" i="1"/>
  <c r="B800" i="1"/>
  <c r="C800" i="1"/>
  <c r="J800" i="1"/>
  <c r="K800" i="1"/>
  <c r="M800" i="1"/>
  <c r="AB800" i="1"/>
  <c r="AF800" i="1"/>
  <c r="AG800" i="1"/>
  <c r="AI800" i="1"/>
  <c r="AJ800" i="1"/>
  <c r="AL800" i="1"/>
  <c r="AM800" i="1"/>
  <c r="AQ800" i="1"/>
  <c r="AS800" i="1"/>
  <c r="A801" i="1"/>
  <c r="B801" i="1"/>
  <c r="C801" i="1"/>
  <c r="J801" i="1"/>
  <c r="K801" i="1"/>
  <c r="M801" i="1"/>
  <c r="AB801" i="1"/>
  <c r="AF801" i="1"/>
  <c r="AG801" i="1"/>
  <c r="AI801" i="1"/>
  <c r="AJ801" i="1"/>
  <c r="AL801" i="1"/>
  <c r="AM801" i="1"/>
  <c r="AQ801" i="1"/>
  <c r="AS801" i="1"/>
  <c r="A802" i="1"/>
  <c r="B802" i="1"/>
  <c r="C802" i="1"/>
  <c r="J802" i="1"/>
  <c r="K802" i="1"/>
  <c r="M802" i="1"/>
  <c r="AB802" i="1"/>
  <c r="AF802" i="1"/>
  <c r="AG802" i="1"/>
  <c r="AI802" i="1"/>
  <c r="AJ802" i="1"/>
  <c r="AL802" i="1"/>
  <c r="AM802" i="1"/>
  <c r="AQ802" i="1"/>
  <c r="AS802" i="1"/>
  <c r="A803" i="1"/>
  <c r="B803" i="1"/>
  <c r="C803" i="1"/>
  <c r="J803" i="1"/>
  <c r="K803" i="1"/>
  <c r="M803" i="1"/>
  <c r="AB803" i="1"/>
  <c r="AF803" i="1"/>
  <c r="AG803" i="1"/>
  <c r="AI803" i="1"/>
  <c r="AJ803" i="1"/>
  <c r="AL803" i="1"/>
  <c r="AM803" i="1"/>
  <c r="AQ803" i="1"/>
  <c r="AS803" i="1"/>
  <c r="A804" i="1"/>
  <c r="B804" i="1"/>
  <c r="C804" i="1"/>
  <c r="J804" i="1"/>
  <c r="K804" i="1"/>
  <c r="M804" i="1"/>
  <c r="AB804" i="1"/>
  <c r="AF804" i="1"/>
  <c r="AG804" i="1"/>
  <c r="AI804" i="1"/>
  <c r="AJ804" i="1"/>
  <c r="AL804" i="1"/>
  <c r="AM804" i="1"/>
  <c r="AQ804" i="1"/>
  <c r="AS804" i="1"/>
  <c r="A805" i="1"/>
  <c r="B805" i="1"/>
  <c r="C805" i="1"/>
  <c r="J805" i="1"/>
  <c r="K805" i="1"/>
  <c r="M805" i="1"/>
  <c r="AB805" i="1"/>
  <c r="AF805" i="1"/>
  <c r="AG805" i="1"/>
  <c r="AI805" i="1"/>
  <c r="AJ805" i="1"/>
  <c r="AL805" i="1"/>
  <c r="AM805" i="1"/>
  <c r="AQ805" i="1"/>
  <c r="AS805" i="1"/>
  <c r="A806" i="1"/>
  <c r="B806" i="1"/>
  <c r="C806" i="1"/>
  <c r="J806" i="1"/>
  <c r="K806" i="1"/>
  <c r="M806" i="1"/>
  <c r="AB806" i="1"/>
  <c r="AF806" i="1"/>
  <c r="AG806" i="1"/>
  <c r="AI806" i="1"/>
  <c r="AJ806" i="1"/>
  <c r="AL806" i="1"/>
  <c r="AM806" i="1"/>
  <c r="AQ806" i="1"/>
  <c r="AS806" i="1"/>
  <c r="A807" i="1"/>
  <c r="B807" i="1"/>
  <c r="C807" i="1"/>
  <c r="J807" i="1"/>
  <c r="K807" i="1"/>
  <c r="M807" i="1"/>
  <c r="AB807" i="1"/>
  <c r="AF807" i="1"/>
  <c r="AG807" i="1"/>
  <c r="AI807" i="1"/>
  <c r="AJ807" i="1"/>
  <c r="AL807" i="1"/>
  <c r="AM807" i="1"/>
  <c r="AQ807" i="1"/>
  <c r="AS807" i="1"/>
  <c r="A808" i="1"/>
  <c r="B808" i="1"/>
  <c r="C808" i="1"/>
  <c r="J808" i="1"/>
  <c r="K808" i="1"/>
  <c r="M808" i="1"/>
  <c r="AB808" i="1"/>
  <c r="AF808" i="1"/>
  <c r="AG808" i="1"/>
  <c r="AI808" i="1"/>
  <c r="AJ808" i="1"/>
  <c r="AL808" i="1"/>
  <c r="AM808" i="1"/>
  <c r="AQ808" i="1"/>
  <c r="AS808" i="1"/>
  <c r="A809" i="1"/>
  <c r="B809" i="1"/>
  <c r="C809" i="1"/>
  <c r="J809" i="1"/>
  <c r="K809" i="1"/>
  <c r="M809" i="1"/>
  <c r="AB809" i="1"/>
  <c r="AF809" i="1"/>
  <c r="AG809" i="1"/>
  <c r="AI809" i="1"/>
  <c r="AJ809" i="1"/>
  <c r="AL809" i="1"/>
  <c r="AM809" i="1"/>
  <c r="AQ809" i="1"/>
  <c r="AS809" i="1"/>
  <c r="A810" i="1"/>
  <c r="B810" i="1"/>
  <c r="C810" i="1"/>
  <c r="J810" i="1"/>
  <c r="K810" i="1"/>
  <c r="M810" i="1"/>
  <c r="AB810" i="1"/>
  <c r="AF810" i="1"/>
  <c r="AG810" i="1"/>
  <c r="AI810" i="1"/>
  <c r="AJ810" i="1"/>
  <c r="AL810" i="1"/>
  <c r="AM810" i="1"/>
  <c r="AQ810" i="1"/>
  <c r="AS810" i="1"/>
  <c r="A811" i="1"/>
  <c r="B811" i="1"/>
  <c r="C811" i="1"/>
  <c r="J811" i="1"/>
  <c r="K811" i="1"/>
  <c r="M811" i="1"/>
  <c r="AB811" i="1"/>
  <c r="AF811" i="1"/>
  <c r="AG811" i="1"/>
  <c r="AI811" i="1"/>
  <c r="AJ811" i="1"/>
  <c r="AL811" i="1"/>
  <c r="AM811" i="1"/>
  <c r="AQ811" i="1"/>
  <c r="AS811" i="1"/>
  <c r="A812" i="1"/>
  <c r="B812" i="1"/>
  <c r="C812" i="1"/>
  <c r="J812" i="1"/>
  <c r="K812" i="1"/>
  <c r="M812" i="1"/>
  <c r="AB812" i="1"/>
  <c r="AF812" i="1"/>
  <c r="AG812" i="1"/>
  <c r="AI812" i="1"/>
  <c r="AJ812" i="1"/>
  <c r="AL812" i="1"/>
  <c r="AM812" i="1"/>
  <c r="AQ812" i="1"/>
  <c r="AS812" i="1"/>
  <c r="A813" i="1"/>
  <c r="B813" i="1"/>
  <c r="C813" i="1"/>
  <c r="J813" i="1"/>
  <c r="K813" i="1"/>
  <c r="M813" i="1"/>
  <c r="AB813" i="1"/>
  <c r="AF813" i="1"/>
  <c r="AG813" i="1"/>
  <c r="AI813" i="1"/>
  <c r="AJ813" i="1"/>
  <c r="AL813" i="1"/>
  <c r="AM813" i="1"/>
  <c r="AQ813" i="1"/>
  <c r="AS813" i="1"/>
  <c r="A814" i="1"/>
  <c r="B814" i="1"/>
  <c r="C814" i="1"/>
  <c r="J814" i="1"/>
  <c r="K814" i="1"/>
  <c r="M814" i="1"/>
  <c r="AB814" i="1"/>
  <c r="AF814" i="1"/>
  <c r="AG814" i="1"/>
  <c r="AI814" i="1"/>
  <c r="AJ814" i="1"/>
  <c r="AL814" i="1"/>
  <c r="AM814" i="1"/>
  <c r="AQ814" i="1"/>
  <c r="AS814" i="1"/>
  <c r="A815" i="1"/>
  <c r="B815" i="1"/>
  <c r="C815" i="1"/>
  <c r="J815" i="1"/>
  <c r="K815" i="1"/>
  <c r="M815" i="1"/>
  <c r="AB815" i="1"/>
  <c r="AF815" i="1"/>
  <c r="AG815" i="1"/>
  <c r="AI815" i="1"/>
  <c r="AJ815" i="1"/>
  <c r="AL815" i="1"/>
  <c r="AM815" i="1"/>
  <c r="AQ815" i="1"/>
  <c r="AS815" i="1"/>
  <c r="A816" i="1"/>
  <c r="B816" i="1"/>
  <c r="C816" i="1"/>
  <c r="J816" i="1"/>
  <c r="K816" i="1"/>
  <c r="M816" i="1"/>
  <c r="AB816" i="1"/>
  <c r="AF816" i="1"/>
  <c r="AG816" i="1"/>
  <c r="AI816" i="1"/>
  <c r="AJ816" i="1"/>
  <c r="AL816" i="1"/>
  <c r="AM816" i="1"/>
  <c r="AQ816" i="1"/>
  <c r="AS816" i="1"/>
  <c r="A817" i="1"/>
  <c r="B817" i="1"/>
  <c r="C817" i="1"/>
  <c r="J817" i="1"/>
  <c r="K817" i="1"/>
  <c r="M817" i="1"/>
  <c r="AB817" i="1"/>
  <c r="AF817" i="1"/>
  <c r="AG817" i="1"/>
  <c r="AI817" i="1"/>
  <c r="AJ817" i="1"/>
  <c r="AL817" i="1"/>
  <c r="AM817" i="1"/>
  <c r="AQ817" i="1"/>
  <c r="AS817" i="1"/>
  <c r="A818" i="1"/>
  <c r="B818" i="1"/>
  <c r="C818" i="1"/>
  <c r="J818" i="1"/>
  <c r="K818" i="1"/>
  <c r="M818" i="1"/>
  <c r="AB818" i="1"/>
  <c r="AF818" i="1"/>
  <c r="AG818" i="1"/>
  <c r="AI818" i="1"/>
  <c r="AJ818" i="1"/>
  <c r="AL818" i="1"/>
  <c r="AM818" i="1"/>
  <c r="AQ818" i="1"/>
  <c r="AS818" i="1"/>
  <c r="A819" i="1"/>
  <c r="B819" i="1"/>
  <c r="C819" i="1"/>
  <c r="J819" i="1"/>
  <c r="K819" i="1"/>
  <c r="M819" i="1"/>
  <c r="AB819" i="1"/>
  <c r="AF819" i="1"/>
  <c r="AG819" i="1"/>
  <c r="AI819" i="1"/>
  <c r="AJ819" i="1"/>
  <c r="AL819" i="1"/>
  <c r="AM819" i="1"/>
  <c r="AQ819" i="1"/>
  <c r="AS819" i="1"/>
  <c r="A820" i="1"/>
  <c r="B820" i="1"/>
  <c r="C820" i="1"/>
  <c r="J820" i="1"/>
  <c r="K820" i="1"/>
  <c r="M820" i="1"/>
  <c r="AB820" i="1"/>
  <c r="AF820" i="1"/>
  <c r="AG820" i="1"/>
  <c r="AI820" i="1"/>
  <c r="AJ820" i="1"/>
  <c r="AL820" i="1"/>
  <c r="AM820" i="1"/>
  <c r="AQ820" i="1"/>
  <c r="AS820" i="1"/>
  <c r="A821" i="1"/>
  <c r="B821" i="1"/>
  <c r="C821" i="1"/>
  <c r="J821" i="1"/>
  <c r="K821" i="1"/>
  <c r="M821" i="1"/>
  <c r="AB821" i="1"/>
  <c r="AF821" i="1"/>
  <c r="AG821" i="1"/>
  <c r="AI821" i="1"/>
  <c r="AJ821" i="1"/>
  <c r="AL821" i="1"/>
  <c r="AM821" i="1"/>
  <c r="AQ821" i="1"/>
  <c r="AS821" i="1"/>
  <c r="A822" i="1"/>
  <c r="B822" i="1"/>
  <c r="C822" i="1"/>
  <c r="J822" i="1"/>
  <c r="K822" i="1"/>
  <c r="M822" i="1"/>
  <c r="AB822" i="1"/>
  <c r="AF822" i="1"/>
  <c r="AG822" i="1"/>
  <c r="AI822" i="1"/>
  <c r="AJ822" i="1"/>
  <c r="AL822" i="1"/>
  <c r="AM822" i="1"/>
  <c r="AQ822" i="1"/>
  <c r="AS822" i="1"/>
  <c r="A823" i="1"/>
  <c r="B823" i="1"/>
  <c r="C823" i="1"/>
  <c r="J823" i="1"/>
  <c r="K823" i="1"/>
  <c r="M823" i="1"/>
  <c r="AB823" i="1"/>
  <c r="AF823" i="1"/>
  <c r="AG823" i="1"/>
  <c r="AI823" i="1"/>
  <c r="AJ823" i="1"/>
  <c r="AL823" i="1"/>
  <c r="AM823" i="1"/>
  <c r="AQ823" i="1"/>
  <c r="AS823" i="1"/>
  <c r="A824" i="1"/>
  <c r="B824" i="1"/>
  <c r="C824" i="1"/>
  <c r="J824" i="1"/>
  <c r="K824" i="1"/>
  <c r="M824" i="1"/>
  <c r="AB824" i="1"/>
  <c r="AF824" i="1"/>
  <c r="AG824" i="1"/>
  <c r="AI824" i="1"/>
  <c r="AJ824" i="1"/>
  <c r="AL824" i="1"/>
  <c r="AM824" i="1"/>
  <c r="AQ824" i="1"/>
  <c r="AS824" i="1"/>
  <c r="A825" i="1"/>
  <c r="B825" i="1"/>
  <c r="C825" i="1"/>
  <c r="J825" i="1"/>
  <c r="K825" i="1"/>
  <c r="M825" i="1"/>
  <c r="AB825" i="1"/>
  <c r="AF825" i="1"/>
  <c r="AG825" i="1"/>
  <c r="AI825" i="1"/>
  <c r="AJ825" i="1"/>
  <c r="AL825" i="1"/>
  <c r="AM825" i="1"/>
  <c r="AQ825" i="1"/>
  <c r="AS825" i="1"/>
  <c r="A826" i="1"/>
  <c r="B826" i="1"/>
  <c r="C826" i="1"/>
  <c r="J826" i="1"/>
  <c r="K826" i="1"/>
  <c r="M826" i="1"/>
  <c r="AB826" i="1"/>
  <c r="AF826" i="1"/>
  <c r="AG826" i="1"/>
  <c r="AI826" i="1"/>
  <c r="AJ826" i="1"/>
  <c r="AL826" i="1"/>
  <c r="AM826" i="1"/>
  <c r="AQ826" i="1"/>
  <c r="AS826" i="1"/>
  <c r="A827" i="1"/>
  <c r="B827" i="1"/>
  <c r="C827" i="1"/>
  <c r="J827" i="1"/>
  <c r="K827" i="1"/>
  <c r="M827" i="1"/>
  <c r="AB827" i="1"/>
  <c r="AF827" i="1"/>
  <c r="AG827" i="1"/>
  <c r="AI827" i="1"/>
  <c r="AJ827" i="1"/>
  <c r="AL827" i="1"/>
  <c r="AM827" i="1"/>
  <c r="AQ827" i="1"/>
  <c r="AS827" i="1"/>
  <c r="A828" i="1"/>
  <c r="B828" i="1"/>
  <c r="C828" i="1"/>
  <c r="J828" i="1"/>
  <c r="K828" i="1"/>
  <c r="M828" i="1"/>
  <c r="AB828" i="1"/>
  <c r="AF828" i="1"/>
  <c r="AG828" i="1"/>
  <c r="AI828" i="1"/>
  <c r="AJ828" i="1"/>
  <c r="AL828" i="1"/>
  <c r="AM828" i="1"/>
  <c r="AQ828" i="1"/>
  <c r="AS828" i="1"/>
  <c r="A829" i="1"/>
  <c r="B829" i="1"/>
  <c r="C829" i="1"/>
  <c r="J829" i="1"/>
  <c r="K829" i="1"/>
  <c r="M829" i="1"/>
  <c r="AB829" i="1"/>
  <c r="AF829" i="1"/>
  <c r="AG829" i="1"/>
  <c r="AI829" i="1"/>
  <c r="AJ829" i="1"/>
  <c r="AL829" i="1"/>
  <c r="AM829" i="1"/>
  <c r="AQ829" i="1"/>
  <c r="AS829" i="1"/>
  <c r="A830" i="1"/>
  <c r="B830" i="1"/>
  <c r="C830" i="1"/>
  <c r="J830" i="1"/>
  <c r="K830" i="1"/>
  <c r="M830" i="1"/>
  <c r="AB830" i="1"/>
  <c r="AF830" i="1"/>
  <c r="AG830" i="1"/>
  <c r="AI830" i="1"/>
  <c r="AJ830" i="1"/>
  <c r="AL830" i="1"/>
  <c r="AM830" i="1"/>
  <c r="AQ830" i="1"/>
  <c r="AS830" i="1"/>
  <c r="A831" i="1"/>
  <c r="B831" i="1"/>
  <c r="C831" i="1"/>
  <c r="J831" i="1"/>
  <c r="K831" i="1"/>
  <c r="M831" i="1"/>
  <c r="AB831" i="1"/>
  <c r="AF831" i="1"/>
  <c r="AG831" i="1"/>
  <c r="AI831" i="1"/>
  <c r="AJ831" i="1"/>
  <c r="AL831" i="1"/>
  <c r="AM831" i="1"/>
  <c r="AQ831" i="1"/>
  <c r="AS831" i="1"/>
  <c r="A832" i="1"/>
  <c r="B832" i="1"/>
  <c r="C832" i="1"/>
  <c r="J832" i="1"/>
  <c r="K832" i="1"/>
  <c r="M832" i="1"/>
  <c r="AB832" i="1"/>
  <c r="AF832" i="1"/>
  <c r="AG832" i="1"/>
  <c r="AI832" i="1"/>
  <c r="AJ832" i="1"/>
  <c r="AL832" i="1"/>
  <c r="AM832" i="1"/>
  <c r="AQ832" i="1"/>
  <c r="AS832" i="1"/>
  <c r="A833" i="1"/>
  <c r="B833" i="1"/>
  <c r="C833" i="1"/>
  <c r="J833" i="1"/>
  <c r="K833" i="1"/>
  <c r="M833" i="1"/>
  <c r="AB833" i="1"/>
  <c r="AF833" i="1"/>
  <c r="AG833" i="1"/>
  <c r="AI833" i="1"/>
  <c r="AJ833" i="1"/>
  <c r="AL833" i="1"/>
  <c r="AM833" i="1"/>
  <c r="AQ833" i="1"/>
  <c r="AS833" i="1"/>
  <c r="A834" i="1"/>
  <c r="B834" i="1"/>
  <c r="C834" i="1"/>
  <c r="J834" i="1"/>
  <c r="K834" i="1"/>
  <c r="M834" i="1"/>
  <c r="AB834" i="1"/>
  <c r="AF834" i="1"/>
  <c r="AG834" i="1"/>
  <c r="AI834" i="1"/>
  <c r="AJ834" i="1"/>
  <c r="AL834" i="1"/>
  <c r="AM834" i="1"/>
  <c r="AQ834" i="1"/>
  <c r="AS834" i="1"/>
  <c r="A835" i="1"/>
  <c r="B835" i="1"/>
  <c r="C835" i="1"/>
  <c r="J835" i="1"/>
  <c r="K835" i="1"/>
  <c r="M835" i="1"/>
  <c r="AB835" i="1"/>
  <c r="AF835" i="1"/>
  <c r="AG835" i="1"/>
  <c r="AI835" i="1"/>
  <c r="AJ835" i="1"/>
  <c r="AL835" i="1"/>
  <c r="AM835" i="1"/>
  <c r="AQ835" i="1"/>
  <c r="AS835" i="1"/>
  <c r="A836" i="1"/>
  <c r="B836" i="1"/>
  <c r="C836" i="1"/>
  <c r="J836" i="1"/>
  <c r="K836" i="1"/>
  <c r="M836" i="1"/>
  <c r="AB836" i="1"/>
  <c r="AF836" i="1"/>
  <c r="AG836" i="1"/>
  <c r="AI836" i="1"/>
  <c r="AJ836" i="1"/>
  <c r="AL836" i="1"/>
  <c r="AM836" i="1"/>
  <c r="AQ836" i="1"/>
  <c r="AS836" i="1"/>
  <c r="A837" i="1"/>
  <c r="B837" i="1"/>
  <c r="C837" i="1"/>
  <c r="J837" i="1"/>
  <c r="K837" i="1"/>
  <c r="M837" i="1"/>
  <c r="AB837" i="1"/>
  <c r="AF837" i="1"/>
  <c r="AG837" i="1"/>
  <c r="AI837" i="1"/>
  <c r="AJ837" i="1"/>
  <c r="AL837" i="1"/>
  <c r="AM837" i="1"/>
  <c r="AQ837" i="1"/>
  <c r="AS837" i="1"/>
  <c r="A838" i="1"/>
  <c r="B838" i="1"/>
  <c r="C838" i="1"/>
  <c r="J838" i="1"/>
  <c r="K838" i="1"/>
  <c r="M838" i="1"/>
  <c r="AB838" i="1"/>
  <c r="AF838" i="1"/>
  <c r="AG838" i="1"/>
  <c r="AI838" i="1"/>
  <c r="AJ838" i="1"/>
  <c r="AL838" i="1"/>
  <c r="AM838" i="1"/>
  <c r="AQ838" i="1"/>
  <c r="AS838" i="1"/>
  <c r="A839" i="1"/>
  <c r="B839" i="1"/>
  <c r="C839" i="1"/>
  <c r="J839" i="1"/>
  <c r="K839" i="1"/>
  <c r="M839" i="1"/>
  <c r="AB839" i="1"/>
  <c r="AF839" i="1"/>
  <c r="AG839" i="1"/>
  <c r="AI839" i="1"/>
  <c r="AJ839" i="1"/>
  <c r="AL839" i="1"/>
  <c r="AM839" i="1"/>
  <c r="AQ839" i="1"/>
  <c r="AS839" i="1"/>
  <c r="A840" i="1"/>
  <c r="B840" i="1"/>
  <c r="C840" i="1"/>
  <c r="J840" i="1"/>
  <c r="K840" i="1"/>
  <c r="M840" i="1"/>
  <c r="AB840" i="1"/>
  <c r="AF840" i="1"/>
  <c r="AG840" i="1"/>
  <c r="AI840" i="1"/>
  <c r="AJ840" i="1"/>
  <c r="AL840" i="1"/>
  <c r="AM840" i="1"/>
  <c r="AQ840" i="1"/>
  <c r="AS840" i="1"/>
  <c r="A841" i="1"/>
  <c r="B841" i="1"/>
  <c r="C841" i="1"/>
  <c r="J841" i="1"/>
  <c r="K841" i="1"/>
  <c r="M841" i="1"/>
  <c r="AB841" i="1"/>
  <c r="AF841" i="1"/>
  <c r="AG841" i="1"/>
  <c r="AI841" i="1"/>
  <c r="AJ841" i="1"/>
  <c r="AL841" i="1"/>
  <c r="AM841" i="1"/>
  <c r="AQ841" i="1"/>
  <c r="AS841" i="1"/>
  <c r="A842" i="1"/>
  <c r="B842" i="1"/>
  <c r="C842" i="1"/>
  <c r="J842" i="1"/>
  <c r="K842" i="1"/>
  <c r="M842" i="1"/>
  <c r="AB842" i="1"/>
  <c r="AF842" i="1"/>
  <c r="AG842" i="1"/>
  <c r="AI842" i="1"/>
  <c r="AJ842" i="1"/>
  <c r="AL842" i="1"/>
  <c r="AM842" i="1"/>
  <c r="AQ842" i="1"/>
  <c r="AS842" i="1"/>
  <c r="A843" i="1"/>
  <c r="B843" i="1"/>
  <c r="C843" i="1"/>
  <c r="J843" i="1"/>
  <c r="K843" i="1"/>
  <c r="M843" i="1"/>
  <c r="AB843" i="1"/>
  <c r="AF843" i="1"/>
  <c r="AG843" i="1"/>
  <c r="AI843" i="1"/>
  <c r="AJ843" i="1"/>
  <c r="AL843" i="1"/>
  <c r="AM843" i="1"/>
  <c r="AQ843" i="1"/>
  <c r="AS843" i="1"/>
  <c r="A844" i="1"/>
  <c r="B844" i="1"/>
  <c r="C844" i="1"/>
  <c r="J844" i="1"/>
  <c r="K844" i="1"/>
  <c r="M844" i="1"/>
  <c r="AB844" i="1"/>
  <c r="AF844" i="1"/>
  <c r="AG844" i="1"/>
  <c r="AI844" i="1"/>
  <c r="AJ844" i="1"/>
  <c r="AL844" i="1"/>
  <c r="AM844" i="1"/>
  <c r="AQ844" i="1"/>
  <c r="AS844" i="1"/>
  <c r="A845" i="1"/>
  <c r="B845" i="1"/>
  <c r="C845" i="1"/>
  <c r="J845" i="1"/>
  <c r="K845" i="1"/>
  <c r="M845" i="1"/>
  <c r="AB845" i="1"/>
  <c r="AF845" i="1"/>
  <c r="AG845" i="1"/>
  <c r="AI845" i="1"/>
  <c r="AJ845" i="1"/>
  <c r="AL845" i="1"/>
  <c r="AM845" i="1"/>
  <c r="AQ845" i="1"/>
  <c r="AS845" i="1"/>
  <c r="A846" i="1"/>
  <c r="B846" i="1"/>
  <c r="C846" i="1"/>
  <c r="J846" i="1"/>
  <c r="K846" i="1"/>
  <c r="M846" i="1"/>
  <c r="AB846" i="1"/>
  <c r="AF846" i="1"/>
  <c r="AG846" i="1"/>
  <c r="AI846" i="1"/>
  <c r="AJ846" i="1"/>
  <c r="AL846" i="1"/>
  <c r="AM846" i="1"/>
  <c r="AQ846" i="1"/>
  <c r="AS846" i="1"/>
  <c r="A847" i="1"/>
  <c r="B847" i="1"/>
  <c r="C847" i="1"/>
  <c r="J847" i="1"/>
  <c r="K847" i="1"/>
  <c r="M847" i="1"/>
  <c r="AB847" i="1"/>
  <c r="AF847" i="1"/>
  <c r="AG847" i="1"/>
  <c r="AI847" i="1"/>
  <c r="AJ847" i="1"/>
  <c r="AL847" i="1"/>
  <c r="AM847" i="1"/>
  <c r="AQ847" i="1"/>
  <c r="AS847" i="1"/>
  <c r="A848" i="1"/>
  <c r="B848" i="1"/>
  <c r="C848" i="1"/>
  <c r="J848" i="1"/>
  <c r="K848" i="1"/>
  <c r="M848" i="1"/>
  <c r="AB848" i="1"/>
  <c r="AF848" i="1"/>
  <c r="AG848" i="1"/>
  <c r="AI848" i="1"/>
  <c r="AJ848" i="1"/>
  <c r="AL848" i="1"/>
  <c r="AM848" i="1"/>
  <c r="AQ848" i="1"/>
  <c r="AS848" i="1"/>
  <c r="A849" i="1"/>
  <c r="B849" i="1"/>
  <c r="C849" i="1"/>
  <c r="J849" i="1"/>
  <c r="K849" i="1"/>
  <c r="M849" i="1"/>
  <c r="AB849" i="1"/>
  <c r="AF849" i="1"/>
  <c r="AG849" i="1"/>
  <c r="AI849" i="1"/>
  <c r="AJ849" i="1"/>
  <c r="AL849" i="1"/>
  <c r="AM849" i="1"/>
  <c r="AQ849" i="1"/>
  <c r="AS849" i="1"/>
  <c r="A850" i="1"/>
  <c r="B850" i="1"/>
  <c r="C850" i="1"/>
  <c r="J850" i="1"/>
  <c r="K850" i="1"/>
  <c r="M850" i="1"/>
  <c r="AB850" i="1"/>
  <c r="AF850" i="1"/>
  <c r="AG850" i="1"/>
  <c r="AI850" i="1"/>
  <c r="AJ850" i="1"/>
  <c r="AL850" i="1"/>
  <c r="AM850" i="1"/>
  <c r="AQ850" i="1"/>
  <c r="AS850" i="1"/>
  <c r="A851" i="1"/>
  <c r="B851" i="1"/>
  <c r="C851" i="1"/>
  <c r="J851" i="1"/>
  <c r="K851" i="1"/>
  <c r="M851" i="1"/>
  <c r="AB851" i="1"/>
  <c r="AF851" i="1"/>
  <c r="AG851" i="1"/>
  <c r="AI851" i="1"/>
  <c r="AJ851" i="1"/>
  <c r="AL851" i="1"/>
  <c r="AM851" i="1"/>
  <c r="AQ851" i="1"/>
  <c r="AS851" i="1"/>
  <c r="A852" i="1"/>
  <c r="B852" i="1"/>
  <c r="C852" i="1"/>
  <c r="J852" i="1"/>
  <c r="K852" i="1"/>
  <c r="M852" i="1"/>
  <c r="AB852" i="1"/>
  <c r="AF852" i="1"/>
  <c r="AG852" i="1"/>
  <c r="AI852" i="1"/>
  <c r="AJ852" i="1"/>
  <c r="AL852" i="1"/>
  <c r="AM852" i="1"/>
  <c r="AQ852" i="1"/>
  <c r="AS852" i="1"/>
  <c r="A853" i="1"/>
  <c r="B853" i="1"/>
  <c r="C853" i="1"/>
  <c r="J853" i="1"/>
  <c r="K853" i="1"/>
  <c r="M853" i="1"/>
  <c r="AB853" i="1"/>
  <c r="AF853" i="1"/>
  <c r="AG853" i="1"/>
  <c r="AI853" i="1"/>
  <c r="AJ853" i="1"/>
  <c r="AL853" i="1"/>
  <c r="AM853" i="1"/>
  <c r="AQ853" i="1"/>
  <c r="AS853" i="1"/>
  <c r="A854" i="1"/>
  <c r="B854" i="1"/>
  <c r="C854" i="1"/>
  <c r="J854" i="1"/>
  <c r="K854" i="1"/>
  <c r="M854" i="1"/>
  <c r="AB854" i="1"/>
  <c r="AF854" i="1"/>
  <c r="AG854" i="1"/>
  <c r="AI854" i="1"/>
  <c r="AJ854" i="1"/>
  <c r="AL854" i="1"/>
  <c r="AM854" i="1"/>
  <c r="AQ854" i="1"/>
  <c r="AS854" i="1"/>
  <c r="A855" i="1"/>
  <c r="B855" i="1"/>
  <c r="C855" i="1"/>
  <c r="J855" i="1"/>
  <c r="K855" i="1"/>
  <c r="M855" i="1"/>
  <c r="AB855" i="1"/>
  <c r="AF855" i="1"/>
  <c r="AG855" i="1"/>
  <c r="AI855" i="1"/>
  <c r="AJ855" i="1"/>
  <c r="AL855" i="1"/>
  <c r="AM855" i="1"/>
  <c r="AQ855" i="1"/>
  <c r="AS855" i="1"/>
  <c r="A856" i="1"/>
  <c r="B856" i="1"/>
  <c r="C856" i="1"/>
  <c r="J856" i="1"/>
  <c r="K856" i="1"/>
  <c r="M856" i="1"/>
  <c r="AB856" i="1"/>
  <c r="AF856" i="1"/>
  <c r="AG856" i="1"/>
  <c r="AI856" i="1"/>
  <c r="AJ856" i="1"/>
  <c r="AL856" i="1"/>
  <c r="AM856" i="1"/>
  <c r="AQ856" i="1"/>
  <c r="AS856" i="1"/>
  <c r="A857" i="1"/>
  <c r="B857" i="1"/>
  <c r="C857" i="1"/>
  <c r="J857" i="1"/>
  <c r="K857" i="1"/>
  <c r="M857" i="1"/>
  <c r="AB857" i="1"/>
  <c r="AF857" i="1"/>
  <c r="AG857" i="1"/>
  <c r="AI857" i="1"/>
  <c r="AJ857" i="1"/>
  <c r="AL857" i="1"/>
  <c r="AM857" i="1"/>
  <c r="AQ857" i="1"/>
  <c r="AS857" i="1"/>
  <c r="A858" i="1"/>
  <c r="B858" i="1"/>
  <c r="C858" i="1"/>
  <c r="J858" i="1"/>
  <c r="K858" i="1"/>
  <c r="M858" i="1"/>
  <c r="AB858" i="1"/>
  <c r="AF858" i="1"/>
  <c r="AG858" i="1"/>
  <c r="AI858" i="1"/>
  <c r="AJ858" i="1"/>
  <c r="AL858" i="1"/>
  <c r="AM858" i="1"/>
  <c r="AQ858" i="1"/>
  <c r="AS858" i="1"/>
  <c r="A859" i="1"/>
  <c r="B859" i="1"/>
  <c r="C859" i="1"/>
  <c r="J859" i="1"/>
  <c r="K859" i="1"/>
  <c r="M859" i="1"/>
  <c r="AB859" i="1"/>
  <c r="AF859" i="1"/>
  <c r="AG859" i="1"/>
  <c r="AI859" i="1"/>
  <c r="AJ859" i="1"/>
  <c r="AL859" i="1"/>
  <c r="AM859" i="1"/>
  <c r="AQ859" i="1"/>
  <c r="AS859" i="1"/>
  <c r="A860" i="1"/>
  <c r="B860" i="1"/>
  <c r="C860" i="1"/>
  <c r="J860" i="1"/>
  <c r="K860" i="1"/>
  <c r="M860" i="1"/>
  <c r="AB860" i="1"/>
  <c r="AF860" i="1"/>
  <c r="AG860" i="1"/>
  <c r="AI860" i="1"/>
  <c r="AJ860" i="1"/>
  <c r="AL860" i="1"/>
  <c r="AM860" i="1"/>
  <c r="AQ860" i="1"/>
  <c r="AS860" i="1"/>
  <c r="A861" i="1"/>
  <c r="B861" i="1"/>
  <c r="C861" i="1"/>
  <c r="J861" i="1"/>
  <c r="K861" i="1"/>
  <c r="M861" i="1"/>
  <c r="AB861" i="1"/>
  <c r="AF861" i="1"/>
  <c r="AG861" i="1"/>
  <c r="AI861" i="1"/>
  <c r="AJ861" i="1"/>
  <c r="AL861" i="1"/>
  <c r="AM861" i="1"/>
  <c r="AQ861" i="1"/>
  <c r="AS861" i="1"/>
  <c r="A862" i="1"/>
  <c r="B862" i="1"/>
  <c r="C862" i="1"/>
  <c r="J862" i="1"/>
  <c r="K862" i="1"/>
  <c r="M862" i="1"/>
  <c r="AB862" i="1"/>
  <c r="AF862" i="1"/>
  <c r="AG862" i="1"/>
  <c r="AI862" i="1"/>
  <c r="AJ862" i="1"/>
  <c r="AL862" i="1"/>
  <c r="AM862" i="1"/>
  <c r="AQ862" i="1"/>
  <c r="AS862" i="1"/>
  <c r="A863" i="1"/>
  <c r="B863" i="1"/>
  <c r="C863" i="1"/>
  <c r="J863" i="1"/>
  <c r="K863" i="1"/>
  <c r="M863" i="1"/>
  <c r="AB863" i="1"/>
  <c r="AF863" i="1"/>
  <c r="AG863" i="1"/>
  <c r="AI863" i="1"/>
  <c r="AJ863" i="1"/>
  <c r="AL863" i="1"/>
  <c r="AM863" i="1"/>
  <c r="AQ863" i="1"/>
  <c r="AS863" i="1"/>
  <c r="A864" i="1"/>
  <c r="B864" i="1"/>
  <c r="C864" i="1"/>
  <c r="J864" i="1"/>
  <c r="K864" i="1"/>
  <c r="M864" i="1"/>
  <c r="AB864" i="1"/>
  <c r="AF864" i="1"/>
  <c r="AG864" i="1"/>
  <c r="AI864" i="1"/>
  <c r="AJ864" i="1"/>
  <c r="AL864" i="1"/>
  <c r="AM864" i="1"/>
  <c r="AQ864" i="1"/>
  <c r="AS864" i="1"/>
  <c r="A865" i="1"/>
  <c r="B865" i="1"/>
  <c r="C865" i="1"/>
  <c r="J865" i="1"/>
  <c r="K865" i="1"/>
  <c r="M865" i="1"/>
  <c r="AB865" i="1"/>
  <c r="AF865" i="1"/>
  <c r="AG865" i="1"/>
  <c r="AI865" i="1"/>
  <c r="AJ865" i="1"/>
  <c r="AL865" i="1"/>
  <c r="AM865" i="1"/>
  <c r="AQ865" i="1"/>
  <c r="AS865" i="1"/>
  <c r="A866" i="1"/>
  <c r="B866" i="1"/>
  <c r="C866" i="1"/>
  <c r="J866" i="1"/>
  <c r="K866" i="1"/>
  <c r="M866" i="1"/>
  <c r="AB866" i="1"/>
  <c r="AF866" i="1"/>
  <c r="AG866" i="1"/>
  <c r="AI866" i="1"/>
  <c r="AJ866" i="1"/>
  <c r="AL866" i="1"/>
  <c r="AM866" i="1"/>
  <c r="AQ866" i="1"/>
  <c r="AS866" i="1"/>
  <c r="A867" i="1"/>
  <c r="B867" i="1"/>
  <c r="C867" i="1"/>
  <c r="J867" i="1"/>
  <c r="K867" i="1"/>
  <c r="M867" i="1"/>
  <c r="AB867" i="1"/>
  <c r="AF867" i="1"/>
  <c r="AG867" i="1"/>
  <c r="AI867" i="1"/>
  <c r="AJ867" i="1"/>
  <c r="AL867" i="1"/>
  <c r="AM867" i="1"/>
  <c r="AQ867" i="1"/>
  <c r="AS867" i="1"/>
  <c r="A868" i="1"/>
  <c r="B868" i="1"/>
  <c r="C868" i="1"/>
  <c r="J868" i="1"/>
  <c r="K868" i="1"/>
  <c r="M868" i="1"/>
  <c r="AB868" i="1"/>
  <c r="AF868" i="1"/>
  <c r="AG868" i="1"/>
  <c r="AI868" i="1"/>
  <c r="AJ868" i="1"/>
  <c r="AL868" i="1"/>
  <c r="AM868" i="1"/>
  <c r="AQ868" i="1"/>
  <c r="AS868" i="1"/>
  <c r="A869" i="1"/>
  <c r="B869" i="1"/>
  <c r="C869" i="1"/>
  <c r="J869" i="1"/>
  <c r="K869" i="1"/>
  <c r="M869" i="1"/>
  <c r="AB869" i="1"/>
  <c r="AF869" i="1"/>
  <c r="AG869" i="1"/>
  <c r="AI869" i="1"/>
  <c r="AJ869" i="1"/>
  <c r="AL869" i="1"/>
  <c r="AM869" i="1"/>
  <c r="AQ869" i="1"/>
  <c r="AS869" i="1"/>
  <c r="A870" i="1"/>
  <c r="B870" i="1"/>
  <c r="C870" i="1"/>
  <c r="J870" i="1"/>
  <c r="K870" i="1"/>
  <c r="M870" i="1"/>
  <c r="AB870" i="1"/>
  <c r="AF870" i="1"/>
  <c r="AG870" i="1"/>
  <c r="AI870" i="1"/>
  <c r="AJ870" i="1"/>
  <c r="AL870" i="1"/>
  <c r="AM870" i="1"/>
  <c r="AQ870" i="1"/>
  <c r="AS870" i="1"/>
  <c r="A871" i="1"/>
  <c r="B871" i="1"/>
  <c r="C871" i="1"/>
  <c r="J871" i="1"/>
  <c r="K871" i="1"/>
  <c r="M871" i="1"/>
  <c r="AB871" i="1"/>
  <c r="AF871" i="1"/>
  <c r="AG871" i="1"/>
  <c r="AI871" i="1"/>
  <c r="AJ871" i="1"/>
  <c r="AL871" i="1"/>
  <c r="AM871" i="1"/>
  <c r="AQ871" i="1"/>
  <c r="AS871" i="1"/>
  <c r="A872" i="1"/>
  <c r="B872" i="1"/>
  <c r="C872" i="1"/>
  <c r="J872" i="1"/>
  <c r="K872" i="1"/>
  <c r="M872" i="1"/>
  <c r="AB872" i="1"/>
  <c r="AF872" i="1"/>
  <c r="AG872" i="1"/>
  <c r="AI872" i="1"/>
  <c r="AJ872" i="1"/>
  <c r="AL872" i="1"/>
  <c r="AM872" i="1"/>
  <c r="AQ872" i="1"/>
  <c r="AS872" i="1"/>
  <c r="A873" i="1"/>
  <c r="B873" i="1"/>
  <c r="C873" i="1"/>
  <c r="J873" i="1"/>
  <c r="K873" i="1"/>
  <c r="M873" i="1"/>
  <c r="AB873" i="1"/>
  <c r="AF873" i="1"/>
  <c r="AG873" i="1"/>
  <c r="AI873" i="1"/>
  <c r="AJ873" i="1"/>
  <c r="AL873" i="1"/>
  <c r="AM873" i="1"/>
  <c r="AQ873" i="1"/>
  <c r="AS873" i="1"/>
  <c r="A874" i="1"/>
  <c r="B874" i="1"/>
  <c r="C874" i="1"/>
  <c r="J874" i="1"/>
  <c r="K874" i="1"/>
  <c r="M874" i="1"/>
  <c r="AB874" i="1"/>
  <c r="AF874" i="1"/>
  <c r="AG874" i="1"/>
  <c r="AI874" i="1"/>
  <c r="AJ874" i="1"/>
  <c r="AL874" i="1"/>
  <c r="AM874" i="1"/>
  <c r="AQ874" i="1"/>
  <c r="AS874" i="1"/>
  <c r="A875" i="1"/>
  <c r="B875" i="1"/>
  <c r="C875" i="1"/>
  <c r="J875" i="1"/>
  <c r="K875" i="1"/>
  <c r="M875" i="1"/>
  <c r="AB875" i="1"/>
  <c r="AF875" i="1"/>
  <c r="AG875" i="1"/>
  <c r="AI875" i="1"/>
  <c r="AJ875" i="1"/>
  <c r="AL875" i="1"/>
  <c r="AM875" i="1"/>
  <c r="AQ875" i="1"/>
  <c r="AS875" i="1"/>
  <c r="A876" i="1"/>
  <c r="B876" i="1"/>
  <c r="C876" i="1"/>
  <c r="J876" i="1"/>
  <c r="K876" i="1"/>
  <c r="M876" i="1"/>
  <c r="AB876" i="1"/>
  <c r="AF876" i="1"/>
  <c r="AG876" i="1"/>
  <c r="AI876" i="1"/>
  <c r="AJ876" i="1"/>
  <c r="AL876" i="1"/>
  <c r="AM876" i="1"/>
  <c r="AQ876" i="1"/>
  <c r="AS876" i="1"/>
  <c r="A877" i="1"/>
  <c r="B877" i="1"/>
  <c r="C877" i="1"/>
  <c r="J877" i="1"/>
  <c r="K877" i="1"/>
  <c r="M877" i="1"/>
  <c r="AB877" i="1"/>
  <c r="AF877" i="1"/>
  <c r="AG877" i="1"/>
  <c r="AI877" i="1"/>
  <c r="AJ877" i="1"/>
  <c r="AL877" i="1"/>
  <c r="AM877" i="1"/>
  <c r="AQ877" i="1"/>
  <c r="AS877" i="1"/>
  <c r="A878" i="1"/>
  <c r="B878" i="1"/>
  <c r="C878" i="1"/>
  <c r="J878" i="1"/>
  <c r="K878" i="1"/>
  <c r="M878" i="1"/>
  <c r="AB878" i="1"/>
  <c r="AF878" i="1"/>
  <c r="AG878" i="1"/>
  <c r="AI878" i="1"/>
  <c r="AJ878" i="1"/>
  <c r="AL878" i="1"/>
  <c r="AM878" i="1"/>
  <c r="AQ878" i="1"/>
  <c r="AS878" i="1"/>
  <c r="A879" i="1"/>
  <c r="B879" i="1"/>
  <c r="C879" i="1"/>
  <c r="J879" i="1"/>
  <c r="K879" i="1"/>
  <c r="M879" i="1"/>
  <c r="AB879" i="1"/>
  <c r="AF879" i="1"/>
  <c r="AG879" i="1"/>
  <c r="AI879" i="1"/>
  <c r="AJ879" i="1"/>
  <c r="AL879" i="1"/>
  <c r="AM879" i="1"/>
  <c r="AQ879" i="1"/>
  <c r="AS879" i="1"/>
  <c r="A880" i="1"/>
  <c r="B880" i="1"/>
  <c r="C880" i="1"/>
  <c r="J880" i="1"/>
  <c r="K880" i="1"/>
  <c r="M880" i="1"/>
  <c r="AB880" i="1"/>
  <c r="AF880" i="1"/>
  <c r="AG880" i="1"/>
  <c r="AI880" i="1"/>
  <c r="AJ880" i="1"/>
  <c r="AL880" i="1"/>
  <c r="AM880" i="1"/>
  <c r="AQ880" i="1"/>
  <c r="AS880" i="1"/>
  <c r="A881" i="1"/>
  <c r="B881" i="1"/>
  <c r="C881" i="1"/>
  <c r="J881" i="1"/>
  <c r="K881" i="1"/>
  <c r="M881" i="1"/>
  <c r="AB881" i="1"/>
  <c r="AF881" i="1"/>
  <c r="AG881" i="1"/>
  <c r="AI881" i="1"/>
  <c r="AJ881" i="1"/>
  <c r="AL881" i="1"/>
  <c r="AM881" i="1"/>
  <c r="AQ881" i="1"/>
  <c r="AS881" i="1"/>
  <c r="A882" i="1"/>
  <c r="B882" i="1"/>
  <c r="C882" i="1"/>
  <c r="J882" i="1"/>
  <c r="K882" i="1"/>
  <c r="M882" i="1"/>
  <c r="AB882" i="1"/>
  <c r="AF882" i="1"/>
  <c r="AG882" i="1"/>
  <c r="AI882" i="1"/>
  <c r="AJ882" i="1"/>
  <c r="AL882" i="1"/>
  <c r="AM882" i="1"/>
  <c r="AQ882" i="1"/>
  <c r="AS882" i="1"/>
  <c r="A883" i="1"/>
  <c r="B883" i="1"/>
  <c r="C883" i="1"/>
  <c r="J883" i="1"/>
  <c r="K883" i="1"/>
  <c r="M883" i="1"/>
  <c r="AB883" i="1"/>
  <c r="AF883" i="1"/>
  <c r="AG883" i="1"/>
  <c r="AI883" i="1"/>
  <c r="AJ883" i="1"/>
  <c r="AL883" i="1"/>
  <c r="AM883" i="1"/>
  <c r="AQ883" i="1"/>
  <c r="AS883" i="1"/>
  <c r="A884" i="1"/>
  <c r="B884" i="1"/>
  <c r="C884" i="1"/>
  <c r="J884" i="1"/>
  <c r="K884" i="1"/>
  <c r="M884" i="1"/>
  <c r="AB884" i="1"/>
  <c r="AF884" i="1"/>
  <c r="AG884" i="1"/>
  <c r="AI884" i="1"/>
  <c r="AJ884" i="1"/>
  <c r="AL884" i="1"/>
  <c r="AM884" i="1"/>
  <c r="AQ884" i="1"/>
  <c r="AS884" i="1"/>
  <c r="A885" i="1"/>
  <c r="B885" i="1"/>
  <c r="C885" i="1"/>
  <c r="J885" i="1"/>
  <c r="K885" i="1"/>
  <c r="M885" i="1"/>
  <c r="AB885" i="1"/>
  <c r="AF885" i="1"/>
  <c r="AG885" i="1"/>
  <c r="AI885" i="1"/>
  <c r="AJ885" i="1"/>
  <c r="AL885" i="1"/>
  <c r="AM885" i="1"/>
  <c r="AQ885" i="1"/>
  <c r="AS885" i="1"/>
  <c r="A886" i="1"/>
  <c r="B886" i="1"/>
  <c r="C886" i="1"/>
  <c r="J886" i="1"/>
  <c r="K886" i="1"/>
  <c r="M886" i="1"/>
  <c r="AB886" i="1"/>
  <c r="AF886" i="1"/>
  <c r="AG886" i="1"/>
  <c r="AI886" i="1"/>
  <c r="AJ886" i="1"/>
  <c r="AL886" i="1"/>
  <c r="AM886" i="1"/>
  <c r="AQ886" i="1"/>
  <c r="AS886" i="1"/>
  <c r="A887" i="1"/>
  <c r="B887" i="1"/>
  <c r="C887" i="1"/>
  <c r="J887" i="1"/>
  <c r="K887" i="1"/>
  <c r="M887" i="1"/>
  <c r="AB887" i="1"/>
  <c r="AF887" i="1"/>
  <c r="AG887" i="1"/>
  <c r="AI887" i="1"/>
  <c r="AJ887" i="1"/>
  <c r="AL887" i="1"/>
  <c r="AM887" i="1"/>
  <c r="AQ887" i="1"/>
  <c r="AS887" i="1"/>
  <c r="A888" i="1"/>
  <c r="B888" i="1"/>
  <c r="C888" i="1"/>
  <c r="J888" i="1"/>
  <c r="K888" i="1"/>
  <c r="M888" i="1"/>
  <c r="AB888" i="1"/>
  <c r="AF888" i="1"/>
  <c r="AG888" i="1"/>
  <c r="AI888" i="1"/>
  <c r="AJ888" i="1"/>
  <c r="AL888" i="1"/>
  <c r="AM888" i="1"/>
  <c r="AQ888" i="1"/>
  <c r="AS888" i="1"/>
  <c r="A889" i="1"/>
  <c r="B889" i="1"/>
  <c r="C889" i="1"/>
  <c r="J889" i="1"/>
  <c r="K889" i="1"/>
  <c r="M889" i="1"/>
  <c r="AB889" i="1"/>
  <c r="AF889" i="1"/>
  <c r="AG889" i="1"/>
  <c r="AI889" i="1"/>
  <c r="AJ889" i="1"/>
  <c r="AL889" i="1"/>
  <c r="AM889" i="1"/>
  <c r="AQ889" i="1"/>
  <c r="AS889" i="1"/>
  <c r="A890" i="1"/>
  <c r="B890" i="1"/>
  <c r="C890" i="1"/>
  <c r="J890" i="1"/>
  <c r="K890" i="1"/>
  <c r="M890" i="1"/>
  <c r="AB890" i="1"/>
  <c r="AF890" i="1"/>
  <c r="AG890" i="1"/>
  <c r="AI890" i="1"/>
  <c r="AJ890" i="1"/>
  <c r="AL890" i="1"/>
  <c r="AM890" i="1"/>
  <c r="AQ890" i="1"/>
  <c r="AS890" i="1"/>
  <c r="A891" i="1"/>
  <c r="B891" i="1"/>
  <c r="C891" i="1"/>
  <c r="J891" i="1"/>
  <c r="K891" i="1"/>
  <c r="M891" i="1"/>
  <c r="AB891" i="1"/>
  <c r="AF891" i="1"/>
  <c r="AG891" i="1"/>
  <c r="AI891" i="1"/>
  <c r="AJ891" i="1"/>
  <c r="AL891" i="1"/>
  <c r="AM891" i="1"/>
  <c r="AQ891" i="1"/>
  <c r="AS891" i="1"/>
  <c r="A892" i="1"/>
  <c r="B892" i="1"/>
  <c r="C892" i="1"/>
  <c r="J892" i="1"/>
  <c r="K892" i="1"/>
  <c r="M892" i="1"/>
  <c r="AB892" i="1"/>
  <c r="AF892" i="1"/>
  <c r="AG892" i="1"/>
  <c r="AI892" i="1"/>
  <c r="AJ892" i="1"/>
  <c r="AL892" i="1"/>
  <c r="AM892" i="1"/>
  <c r="AQ892" i="1"/>
  <c r="AS892" i="1"/>
  <c r="A893" i="1"/>
  <c r="B893" i="1"/>
  <c r="C893" i="1"/>
  <c r="J893" i="1"/>
  <c r="K893" i="1"/>
  <c r="M893" i="1"/>
  <c r="AB893" i="1"/>
  <c r="AF893" i="1"/>
  <c r="AG893" i="1"/>
  <c r="AI893" i="1"/>
  <c r="AJ893" i="1"/>
  <c r="AL893" i="1"/>
  <c r="AM893" i="1"/>
  <c r="AQ893" i="1"/>
  <c r="AS893" i="1"/>
  <c r="A894" i="1"/>
  <c r="B894" i="1"/>
  <c r="C894" i="1"/>
  <c r="J894" i="1"/>
  <c r="K894" i="1"/>
  <c r="M894" i="1"/>
  <c r="AB894" i="1"/>
  <c r="AF894" i="1"/>
  <c r="AG894" i="1"/>
  <c r="AI894" i="1"/>
  <c r="AJ894" i="1"/>
  <c r="AL894" i="1"/>
  <c r="AM894" i="1"/>
  <c r="AQ894" i="1"/>
  <c r="AS894" i="1"/>
  <c r="A895" i="1"/>
  <c r="B895" i="1"/>
  <c r="C895" i="1"/>
  <c r="J895" i="1"/>
  <c r="K895" i="1"/>
  <c r="M895" i="1"/>
  <c r="AB895" i="1"/>
  <c r="AF895" i="1"/>
  <c r="AG895" i="1"/>
  <c r="AI895" i="1"/>
  <c r="AJ895" i="1"/>
  <c r="AL895" i="1"/>
  <c r="AM895" i="1"/>
  <c r="AQ895" i="1"/>
  <c r="AS895" i="1"/>
  <c r="A896" i="1"/>
  <c r="B896" i="1"/>
  <c r="C896" i="1"/>
  <c r="J896" i="1"/>
  <c r="K896" i="1"/>
  <c r="M896" i="1"/>
  <c r="AB896" i="1"/>
  <c r="AF896" i="1"/>
  <c r="AG896" i="1"/>
  <c r="AI896" i="1"/>
  <c r="AJ896" i="1"/>
  <c r="AL896" i="1"/>
  <c r="AM896" i="1"/>
  <c r="AQ896" i="1"/>
  <c r="AS896" i="1"/>
  <c r="A897" i="1"/>
  <c r="B897" i="1"/>
  <c r="C897" i="1"/>
  <c r="J897" i="1"/>
  <c r="K897" i="1"/>
  <c r="M897" i="1"/>
  <c r="AB897" i="1"/>
  <c r="AF897" i="1"/>
  <c r="AG897" i="1"/>
  <c r="AI897" i="1"/>
  <c r="AJ897" i="1"/>
  <c r="AL897" i="1"/>
  <c r="AM897" i="1"/>
  <c r="AQ897" i="1"/>
  <c r="AS897" i="1"/>
  <c r="A898" i="1"/>
  <c r="B898" i="1"/>
  <c r="C898" i="1"/>
  <c r="J898" i="1"/>
  <c r="K898" i="1"/>
  <c r="M898" i="1"/>
  <c r="AB898" i="1"/>
  <c r="AF898" i="1"/>
  <c r="AG898" i="1"/>
  <c r="AI898" i="1"/>
  <c r="AJ898" i="1"/>
  <c r="AL898" i="1"/>
  <c r="AM898" i="1"/>
  <c r="AQ898" i="1"/>
  <c r="AS898" i="1"/>
  <c r="A899" i="1"/>
  <c r="B899" i="1"/>
  <c r="C899" i="1"/>
  <c r="J899" i="1"/>
  <c r="K899" i="1"/>
  <c r="M899" i="1"/>
  <c r="AB899" i="1"/>
  <c r="AF899" i="1"/>
  <c r="AG899" i="1"/>
  <c r="AI899" i="1"/>
  <c r="AJ899" i="1"/>
  <c r="AL899" i="1"/>
  <c r="AM899" i="1"/>
  <c r="AQ899" i="1"/>
  <c r="AS899" i="1"/>
  <c r="A900" i="1"/>
  <c r="B900" i="1"/>
  <c r="C900" i="1"/>
  <c r="J900" i="1"/>
  <c r="K900" i="1"/>
  <c r="M900" i="1"/>
  <c r="AB900" i="1"/>
  <c r="AF900" i="1"/>
  <c r="AG900" i="1"/>
  <c r="AI900" i="1"/>
  <c r="AJ900" i="1"/>
  <c r="AL900" i="1"/>
  <c r="AM900" i="1"/>
  <c r="AQ900" i="1"/>
  <c r="AS900" i="1"/>
  <c r="A901" i="1"/>
  <c r="B901" i="1"/>
  <c r="C901" i="1"/>
  <c r="J901" i="1"/>
  <c r="K901" i="1"/>
  <c r="M901" i="1"/>
  <c r="AB901" i="1"/>
  <c r="AF901" i="1"/>
  <c r="AG901" i="1"/>
  <c r="AI901" i="1"/>
  <c r="AJ901" i="1"/>
  <c r="AL901" i="1"/>
  <c r="AM901" i="1"/>
  <c r="AQ901" i="1"/>
  <c r="AS901" i="1"/>
  <c r="A902" i="1"/>
  <c r="B902" i="1"/>
  <c r="C902" i="1"/>
  <c r="J902" i="1"/>
  <c r="K902" i="1"/>
  <c r="M902" i="1"/>
  <c r="AB902" i="1"/>
  <c r="AF902" i="1"/>
  <c r="AG902" i="1"/>
  <c r="AI902" i="1"/>
  <c r="AJ902" i="1"/>
  <c r="AL902" i="1"/>
  <c r="AM902" i="1"/>
  <c r="AQ902" i="1"/>
  <c r="AS902" i="1"/>
  <c r="A903" i="1"/>
  <c r="B903" i="1"/>
  <c r="C903" i="1"/>
  <c r="J903" i="1"/>
  <c r="K903" i="1"/>
  <c r="M903" i="1"/>
  <c r="AB903" i="1"/>
  <c r="AF903" i="1"/>
  <c r="AG903" i="1"/>
  <c r="AI903" i="1"/>
  <c r="AJ903" i="1"/>
  <c r="AL903" i="1"/>
  <c r="AM903" i="1"/>
  <c r="AQ903" i="1"/>
  <c r="AS903" i="1"/>
  <c r="A904" i="1"/>
  <c r="B904" i="1"/>
  <c r="C904" i="1"/>
  <c r="J904" i="1"/>
  <c r="K904" i="1"/>
  <c r="M904" i="1"/>
  <c r="AB904" i="1"/>
  <c r="AF904" i="1"/>
  <c r="AG904" i="1"/>
  <c r="AI904" i="1"/>
  <c r="AJ904" i="1"/>
  <c r="AL904" i="1"/>
  <c r="AM904" i="1"/>
  <c r="AQ904" i="1"/>
  <c r="AS904" i="1"/>
  <c r="A905" i="1"/>
  <c r="B905" i="1"/>
  <c r="C905" i="1"/>
  <c r="J905" i="1"/>
  <c r="K905" i="1"/>
  <c r="M905" i="1"/>
  <c r="AB905" i="1"/>
  <c r="AF905" i="1"/>
  <c r="AG905" i="1"/>
  <c r="AI905" i="1"/>
  <c r="AJ905" i="1"/>
  <c r="AL905" i="1"/>
  <c r="AM905" i="1"/>
  <c r="AQ905" i="1"/>
  <c r="AS905" i="1"/>
  <c r="A906" i="1"/>
  <c r="B906" i="1"/>
  <c r="C906" i="1"/>
  <c r="J906" i="1"/>
  <c r="K906" i="1"/>
  <c r="M906" i="1"/>
  <c r="AB906" i="1"/>
  <c r="AF906" i="1"/>
  <c r="AG906" i="1"/>
  <c r="AI906" i="1"/>
  <c r="AJ906" i="1"/>
  <c r="AL906" i="1"/>
  <c r="AM906" i="1"/>
  <c r="AQ906" i="1"/>
  <c r="AS906" i="1"/>
  <c r="A907" i="1"/>
  <c r="B907" i="1"/>
  <c r="C907" i="1"/>
  <c r="J907" i="1"/>
  <c r="K907" i="1"/>
  <c r="M907" i="1"/>
  <c r="AB907" i="1"/>
  <c r="AF907" i="1"/>
  <c r="AG907" i="1"/>
  <c r="AI907" i="1"/>
  <c r="AJ907" i="1"/>
  <c r="AL907" i="1"/>
  <c r="AM907" i="1"/>
  <c r="AQ907" i="1"/>
  <c r="AS907" i="1"/>
  <c r="A908" i="1"/>
  <c r="B908" i="1"/>
  <c r="C908" i="1"/>
  <c r="J908" i="1"/>
  <c r="K908" i="1"/>
  <c r="M908" i="1"/>
  <c r="AB908" i="1"/>
  <c r="AF908" i="1"/>
  <c r="AG908" i="1"/>
  <c r="AI908" i="1"/>
  <c r="AJ908" i="1"/>
  <c r="AL908" i="1"/>
  <c r="AM908" i="1"/>
  <c r="AQ908" i="1"/>
  <c r="AS908" i="1"/>
  <c r="A909" i="1"/>
  <c r="B909" i="1"/>
  <c r="C909" i="1"/>
  <c r="J909" i="1"/>
  <c r="K909" i="1"/>
  <c r="M909" i="1"/>
  <c r="AB909" i="1"/>
  <c r="AF909" i="1"/>
  <c r="AG909" i="1"/>
  <c r="AI909" i="1"/>
  <c r="AJ909" i="1"/>
  <c r="AL909" i="1"/>
  <c r="AM909" i="1"/>
  <c r="AQ909" i="1"/>
  <c r="AS909" i="1"/>
  <c r="A910" i="1"/>
  <c r="B910" i="1"/>
  <c r="C910" i="1"/>
  <c r="J910" i="1"/>
  <c r="K910" i="1"/>
  <c r="M910" i="1"/>
  <c r="AB910" i="1"/>
  <c r="AF910" i="1"/>
  <c r="AG910" i="1"/>
  <c r="AI910" i="1"/>
  <c r="AJ910" i="1"/>
  <c r="AL910" i="1"/>
  <c r="AM910" i="1"/>
  <c r="AQ910" i="1"/>
  <c r="AS910" i="1"/>
  <c r="A911" i="1"/>
  <c r="B911" i="1"/>
  <c r="C911" i="1"/>
  <c r="J911" i="1"/>
  <c r="K911" i="1"/>
  <c r="M911" i="1"/>
  <c r="AB911" i="1"/>
  <c r="AF911" i="1"/>
  <c r="AG911" i="1"/>
  <c r="AI911" i="1"/>
  <c r="AJ911" i="1"/>
  <c r="AL911" i="1"/>
  <c r="AM911" i="1"/>
  <c r="AQ911" i="1"/>
  <c r="AS911" i="1"/>
  <c r="A912" i="1"/>
  <c r="B912" i="1"/>
  <c r="C912" i="1"/>
  <c r="J912" i="1"/>
  <c r="K912" i="1"/>
  <c r="M912" i="1"/>
  <c r="AB912" i="1"/>
  <c r="AF912" i="1"/>
  <c r="AG912" i="1"/>
  <c r="AI912" i="1"/>
  <c r="AJ912" i="1"/>
  <c r="AL912" i="1"/>
  <c r="AM912" i="1"/>
  <c r="AQ912" i="1"/>
  <c r="AS912" i="1"/>
  <c r="A913" i="1"/>
  <c r="B913" i="1"/>
  <c r="C913" i="1"/>
  <c r="J913" i="1"/>
  <c r="K913" i="1"/>
  <c r="M913" i="1"/>
  <c r="AB913" i="1"/>
  <c r="AF913" i="1"/>
  <c r="AG913" i="1"/>
  <c r="AI913" i="1"/>
  <c r="AJ913" i="1"/>
  <c r="AL913" i="1"/>
  <c r="AM913" i="1"/>
  <c r="AQ913" i="1"/>
  <c r="AS913" i="1"/>
  <c r="A914" i="1"/>
  <c r="B914" i="1"/>
  <c r="C914" i="1"/>
  <c r="J914" i="1"/>
  <c r="K914" i="1"/>
  <c r="M914" i="1"/>
  <c r="AB914" i="1"/>
  <c r="AF914" i="1"/>
  <c r="AG914" i="1"/>
  <c r="AI914" i="1"/>
  <c r="AJ914" i="1"/>
  <c r="AL914" i="1"/>
  <c r="AM914" i="1"/>
  <c r="AQ914" i="1"/>
  <c r="AS914" i="1"/>
  <c r="A915" i="1"/>
  <c r="B915" i="1"/>
  <c r="C915" i="1"/>
  <c r="J915" i="1"/>
  <c r="K915" i="1"/>
  <c r="M915" i="1"/>
  <c r="AB915" i="1"/>
  <c r="AF915" i="1"/>
  <c r="AG915" i="1"/>
  <c r="AI915" i="1"/>
  <c r="AJ915" i="1"/>
  <c r="AL915" i="1"/>
  <c r="AM915" i="1"/>
  <c r="AQ915" i="1"/>
  <c r="AS915" i="1"/>
  <c r="A916" i="1"/>
  <c r="B916" i="1"/>
  <c r="C916" i="1"/>
  <c r="J916" i="1"/>
  <c r="K916" i="1"/>
  <c r="M916" i="1"/>
  <c r="AB916" i="1"/>
  <c r="AF916" i="1"/>
  <c r="AG916" i="1"/>
  <c r="AI916" i="1"/>
  <c r="AJ916" i="1"/>
  <c r="AL916" i="1"/>
  <c r="AM916" i="1"/>
  <c r="AQ916" i="1"/>
  <c r="AS916" i="1"/>
  <c r="A917" i="1"/>
  <c r="B917" i="1"/>
  <c r="C917" i="1"/>
  <c r="J917" i="1"/>
  <c r="K917" i="1"/>
  <c r="M917" i="1"/>
  <c r="AB917" i="1"/>
  <c r="AF917" i="1"/>
  <c r="AG917" i="1"/>
  <c r="AI917" i="1"/>
  <c r="AJ917" i="1"/>
  <c r="AL917" i="1"/>
  <c r="AM917" i="1"/>
  <c r="AQ917" i="1"/>
  <c r="AS917" i="1"/>
  <c r="A918" i="1"/>
  <c r="B918" i="1"/>
  <c r="C918" i="1"/>
  <c r="J918" i="1"/>
  <c r="K918" i="1"/>
  <c r="M918" i="1"/>
  <c r="AB918" i="1"/>
  <c r="AF918" i="1"/>
  <c r="AG918" i="1"/>
  <c r="AI918" i="1"/>
  <c r="AJ918" i="1"/>
  <c r="AL918" i="1"/>
  <c r="AM918" i="1"/>
  <c r="AQ918" i="1"/>
  <c r="AS918" i="1"/>
  <c r="A919" i="1"/>
  <c r="B919" i="1"/>
  <c r="C919" i="1"/>
  <c r="J919" i="1"/>
  <c r="K919" i="1"/>
  <c r="M919" i="1"/>
  <c r="AB919" i="1"/>
  <c r="AF919" i="1"/>
  <c r="AG919" i="1"/>
  <c r="AI919" i="1"/>
  <c r="AJ919" i="1"/>
  <c r="AL919" i="1"/>
  <c r="AM919" i="1"/>
  <c r="AQ919" i="1"/>
  <c r="AS919" i="1"/>
  <c r="A920" i="1"/>
  <c r="B920" i="1"/>
  <c r="C920" i="1"/>
  <c r="J920" i="1"/>
  <c r="K920" i="1"/>
  <c r="M920" i="1"/>
  <c r="AB920" i="1"/>
  <c r="AF920" i="1"/>
  <c r="AG920" i="1"/>
  <c r="AI920" i="1"/>
  <c r="AJ920" i="1"/>
  <c r="AL920" i="1"/>
  <c r="AM920" i="1"/>
  <c r="AQ920" i="1"/>
  <c r="AS920" i="1"/>
  <c r="A921" i="1"/>
  <c r="B921" i="1"/>
  <c r="C921" i="1"/>
  <c r="J921" i="1"/>
  <c r="K921" i="1"/>
  <c r="M921" i="1"/>
  <c r="AB921" i="1"/>
  <c r="AF921" i="1"/>
  <c r="AG921" i="1"/>
  <c r="AI921" i="1"/>
  <c r="AJ921" i="1"/>
  <c r="AL921" i="1"/>
  <c r="AM921" i="1"/>
  <c r="AQ921" i="1"/>
  <c r="AS921" i="1"/>
  <c r="A922" i="1"/>
  <c r="B922" i="1"/>
  <c r="C922" i="1"/>
  <c r="J922" i="1"/>
  <c r="K922" i="1"/>
  <c r="M922" i="1"/>
  <c r="AB922" i="1"/>
  <c r="AF922" i="1"/>
  <c r="AG922" i="1"/>
  <c r="AI922" i="1"/>
  <c r="AJ922" i="1"/>
  <c r="AL922" i="1"/>
  <c r="AM922" i="1"/>
  <c r="AQ922" i="1"/>
  <c r="AS922" i="1"/>
  <c r="A923" i="1"/>
  <c r="B923" i="1"/>
  <c r="C923" i="1"/>
  <c r="J923" i="1"/>
  <c r="K923" i="1"/>
  <c r="M923" i="1"/>
  <c r="AB923" i="1"/>
  <c r="AF923" i="1"/>
  <c r="AG923" i="1"/>
  <c r="AI923" i="1"/>
  <c r="AJ923" i="1"/>
  <c r="AL923" i="1"/>
  <c r="AM923" i="1"/>
  <c r="AQ923" i="1"/>
  <c r="AS923" i="1"/>
  <c r="A924" i="1"/>
  <c r="B924" i="1"/>
  <c r="C924" i="1"/>
  <c r="J924" i="1"/>
  <c r="K924" i="1"/>
  <c r="M924" i="1"/>
  <c r="AB924" i="1"/>
  <c r="AF924" i="1"/>
  <c r="AG924" i="1"/>
  <c r="AI924" i="1"/>
  <c r="AJ924" i="1"/>
  <c r="AL924" i="1"/>
  <c r="AM924" i="1"/>
  <c r="AQ924" i="1"/>
  <c r="AS924" i="1"/>
  <c r="A925" i="1"/>
  <c r="B925" i="1"/>
  <c r="C925" i="1"/>
  <c r="J925" i="1"/>
  <c r="K925" i="1"/>
  <c r="M925" i="1"/>
  <c r="AB925" i="1"/>
  <c r="AF925" i="1"/>
  <c r="AG925" i="1"/>
  <c r="AI925" i="1"/>
  <c r="AJ925" i="1"/>
  <c r="AL925" i="1"/>
  <c r="AM925" i="1"/>
  <c r="AQ925" i="1"/>
  <c r="AS925" i="1"/>
  <c r="A926" i="1"/>
  <c r="B926" i="1"/>
  <c r="C926" i="1"/>
  <c r="J926" i="1"/>
  <c r="K926" i="1"/>
  <c r="M926" i="1"/>
  <c r="AB926" i="1"/>
  <c r="AF926" i="1"/>
  <c r="AG926" i="1"/>
  <c r="AI926" i="1"/>
  <c r="AJ926" i="1"/>
  <c r="AL926" i="1"/>
  <c r="AM926" i="1"/>
  <c r="AQ926" i="1"/>
  <c r="AS926" i="1"/>
  <c r="A927" i="1"/>
  <c r="B927" i="1"/>
  <c r="C927" i="1"/>
  <c r="J927" i="1"/>
  <c r="K927" i="1"/>
  <c r="M927" i="1"/>
  <c r="AB927" i="1"/>
  <c r="AF927" i="1"/>
  <c r="AG927" i="1"/>
  <c r="AI927" i="1"/>
  <c r="AJ927" i="1"/>
  <c r="AL927" i="1"/>
  <c r="AM927" i="1"/>
  <c r="AQ927" i="1"/>
  <c r="AS927" i="1"/>
  <c r="A928" i="1"/>
  <c r="B928" i="1"/>
  <c r="C928" i="1"/>
  <c r="J928" i="1"/>
  <c r="K928" i="1"/>
  <c r="M928" i="1"/>
  <c r="AB928" i="1"/>
  <c r="AF928" i="1"/>
  <c r="AG928" i="1"/>
  <c r="AI928" i="1"/>
  <c r="AJ928" i="1"/>
  <c r="AL928" i="1"/>
  <c r="AM928" i="1"/>
  <c r="AQ928" i="1"/>
  <c r="AS928" i="1"/>
  <c r="A929" i="1"/>
  <c r="B929" i="1"/>
  <c r="C929" i="1"/>
  <c r="J929" i="1"/>
  <c r="K929" i="1"/>
  <c r="M929" i="1"/>
  <c r="AB929" i="1"/>
  <c r="AF929" i="1"/>
  <c r="AG929" i="1"/>
  <c r="AI929" i="1"/>
  <c r="AJ929" i="1"/>
  <c r="AL929" i="1"/>
  <c r="AM929" i="1"/>
  <c r="AQ929" i="1"/>
  <c r="AS929" i="1"/>
  <c r="A930" i="1"/>
  <c r="B930" i="1"/>
  <c r="C930" i="1"/>
  <c r="J930" i="1"/>
  <c r="K930" i="1"/>
  <c r="M930" i="1"/>
  <c r="AB930" i="1"/>
  <c r="AF930" i="1"/>
  <c r="AG930" i="1"/>
  <c r="AI930" i="1"/>
  <c r="AJ930" i="1"/>
  <c r="AL930" i="1"/>
  <c r="AM930" i="1"/>
  <c r="AQ930" i="1"/>
  <c r="AS930" i="1"/>
  <c r="A931" i="1"/>
  <c r="B931" i="1"/>
  <c r="C931" i="1"/>
  <c r="J931" i="1"/>
  <c r="K931" i="1"/>
  <c r="M931" i="1"/>
  <c r="AB931" i="1"/>
  <c r="AF931" i="1"/>
  <c r="AG931" i="1"/>
  <c r="AI931" i="1"/>
  <c r="AJ931" i="1"/>
  <c r="AL931" i="1"/>
  <c r="AM931" i="1"/>
  <c r="AQ931" i="1"/>
  <c r="AS931" i="1"/>
  <c r="A932" i="1"/>
  <c r="B932" i="1"/>
  <c r="C932" i="1"/>
  <c r="J932" i="1"/>
  <c r="K932" i="1"/>
  <c r="M932" i="1"/>
  <c r="AB932" i="1"/>
  <c r="AF932" i="1"/>
  <c r="AG932" i="1"/>
  <c r="AI932" i="1"/>
  <c r="AJ932" i="1"/>
  <c r="AL932" i="1"/>
  <c r="AM932" i="1"/>
  <c r="AQ932" i="1"/>
  <c r="AS932" i="1"/>
  <c r="A933" i="1"/>
  <c r="B933" i="1"/>
  <c r="C933" i="1"/>
  <c r="J933" i="1"/>
  <c r="K933" i="1"/>
  <c r="M933" i="1"/>
  <c r="AB933" i="1"/>
  <c r="AF933" i="1"/>
  <c r="AG933" i="1"/>
  <c r="AI933" i="1"/>
  <c r="AJ933" i="1"/>
  <c r="AL933" i="1"/>
  <c r="AM933" i="1"/>
  <c r="AQ933" i="1"/>
  <c r="AS933" i="1"/>
  <c r="A934" i="1"/>
  <c r="B934" i="1"/>
  <c r="C934" i="1"/>
  <c r="J934" i="1"/>
  <c r="K934" i="1"/>
  <c r="M934" i="1"/>
  <c r="AB934" i="1"/>
  <c r="AF934" i="1"/>
  <c r="AG934" i="1"/>
  <c r="AI934" i="1"/>
  <c r="AJ934" i="1"/>
  <c r="AL934" i="1"/>
  <c r="AM934" i="1"/>
  <c r="AQ934" i="1"/>
  <c r="AS934" i="1"/>
  <c r="A935" i="1"/>
  <c r="B935" i="1"/>
  <c r="C935" i="1"/>
  <c r="J935" i="1"/>
  <c r="K935" i="1"/>
  <c r="M935" i="1"/>
  <c r="AB935" i="1"/>
  <c r="AF935" i="1"/>
  <c r="AG935" i="1"/>
  <c r="AI935" i="1"/>
  <c r="AJ935" i="1"/>
  <c r="AL935" i="1"/>
  <c r="AM935" i="1"/>
  <c r="AQ935" i="1"/>
  <c r="AS935" i="1"/>
  <c r="A936" i="1"/>
  <c r="B936" i="1"/>
  <c r="C936" i="1"/>
  <c r="J936" i="1"/>
  <c r="K936" i="1"/>
  <c r="M936" i="1"/>
  <c r="AB936" i="1"/>
  <c r="AF936" i="1"/>
  <c r="AG936" i="1"/>
  <c r="AI936" i="1"/>
  <c r="AJ936" i="1"/>
  <c r="AL936" i="1"/>
  <c r="AM936" i="1"/>
  <c r="AQ936" i="1"/>
  <c r="AS936" i="1"/>
  <c r="A937" i="1"/>
  <c r="B937" i="1"/>
  <c r="C937" i="1"/>
  <c r="J937" i="1"/>
  <c r="K937" i="1"/>
  <c r="M937" i="1"/>
  <c r="AB937" i="1"/>
  <c r="AF937" i="1"/>
  <c r="AG937" i="1"/>
  <c r="AI937" i="1"/>
  <c r="AJ937" i="1"/>
  <c r="AL937" i="1"/>
  <c r="AM937" i="1"/>
  <c r="AQ937" i="1"/>
  <c r="AS937" i="1"/>
  <c r="A938" i="1"/>
  <c r="B938" i="1"/>
  <c r="C938" i="1"/>
  <c r="J938" i="1"/>
  <c r="K938" i="1"/>
  <c r="M938" i="1"/>
  <c r="AB938" i="1"/>
  <c r="AF938" i="1"/>
  <c r="AG938" i="1"/>
  <c r="AI938" i="1"/>
  <c r="AJ938" i="1"/>
  <c r="AL938" i="1"/>
  <c r="AM938" i="1"/>
  <c r="AQ938" i="1"/>
  <c r="AS938" i="1"/>
  <c r="A939" i="1"/>
  <c r="B939" i="1"/>
  <c r="C939" i="1"/>
  <c r="J939" i="1"/>
  <c r="K939" i="1"/>
  <c r="M939" i="1"/>
  <c r="AB939" i="1"/>
  <c r="AF939" i="1"/>
  <c r="AG939" i="1"/>
  <c r="AI939" i="1"/>
  <c r="AJ939" i="1"/>
  <c r="AL939" i="1"/>
  <c r="AM939" i="1"/>
  <c r="AQ939" i="1"/>
  <c r="AS939" i="1"/>
  <c r="A940" i="1"/>
  <c r="B940" i="1"/>
  <c r="C940" i="1"/>
  <c r="J940" i="1"/>
  <c r="K940" i="1"/>
  <c r="M940" i="1"/>
  <c r="AB940" i="1"/>
  <c r="AF940" i="1"/>
  <c r="AG940" i="1"/>
  <c r="AI940" i="1"/>
  <c r="AJ940" i="1"/>
  <c r="AL940" i="1"/>
  <c r="AM940" i="1"/>
  <c r="AQ940" i="1"/>
  <c r="AS940" i="1"/>
  <c r="A941" i="1"/>
  <c r="B941" i="1"/>
  <c r="C941" i="1"/>
  <c r="J941" i="1"/>
  <c r="K941" i="1"/>
  <c r="M941" i="1"/>
  <c r="AB941" i="1"/>
  <c r="AF941" i="1"/>
  <c r="AG941" i="1"/>
  <c r="AI941" i="1"/>
  <c r="AJ941" i="1"/>
  <c r="AL941" i="1"/>
  <c r="AM941" i="1"/>
  <c r="AQ941" i="1"/>
  <c r="AS941" i="1"/>
  <c r="A942" i="1"/>
  <c r="B942" i="1"/>
  <c r="C942" i="1"/>
  <c r="J942" i="1"/>
  <c r="K942" i="1"/>
  <c r="M942" i="1"/>
  <c r="AB942" i="1"/>
  <c r="AF942" i="1"/>
  <c r="AG942" i="1"/>
  <c r="AI942" i="1"/>
  <c r="AJ942" i="1"/>
  <c r="AL942" i="1"/>
  <c r="AM942" i="1"/>
  <c r="AQ942" i="1"/>
  <c r="AS942" i="1"/>
  <c r="A943" i="1"/>
  <c r="B943" i="1"/>
  <c r="C943" i="1"/>
  <c r="J943" i="1"/>
  <c r="K943" i="1"/>
  <c r="M943" i="1"/>
  <c r="AB943" i="1"/>
  <c r="AF943" i="1"/>
  <c r="AG943" i="1"/>
  <c r="AI943" i="1"/>
  <c r="AJ943" i="1"/>
  <c r="AL943" i="1"/>
  <c r="AM943" i="1"/>
  <c r="AQ943" i="1"/>
  <c r="AS943" i="1"/>
  <c r="A944" i="1"/>
  <c r="B944" i="1"/>
  <c r="C944" i="1"/>
  <c r="J944" i="1"/>
  <c r="K944" i="1"/>
  <c r="M944" i="1"/>
  <c r="AB944" i="1"/>
  <c r="AF944" i="1"/>
  <c r="AG944" i="1"/>
  <c r="AI944" i="1"/>
  <c r="AJ944" i="1"/>
  <c r="AL944" i="1"/>
  <c r="AM944" i="1"/>
  <c r="AQ944" i="1"/>
  <c r="AS944" i="1"/>
  <c r="A945" i="1"/>
  <c r="B945" i="1"/>
  <c r="C945" i="1"/>
  <c r="J945" i="1"/>
  <c r="K945" i="1"/>
  <c r="M945" i="1"/>
  <c r="AB945" i="1"/>
  <c r="AF945" i="1"/>
  <c r="AG945" i="1"/>
  <c r="AI945" i="1"/>
  <c r="AJ945" i="1"/>
  <c r="AL945" i="1"/>
  <c r="AM945" i="1"/>
  <c r="AQ945" i="1"/>
  <c r="AS945" i="1"/>
  <c r="A946" i="1"/>
  <c r="B946" i="1"/>
  <c r="C946" i="1"/>
  <c r="J946" i="1"/>
  <c r="K946" i="1"/>
  <c r="M946" i="1"/>
  <c r="AB946" i="1"/>
  <c r="AF946" i="1"/>
  <c r="AG946" i="1"/>
  <c r="AI946" i="1"/>
  <c r="AJ946" i="1"/>
  <c r="AL946" i="1"/>
  <c r="AM946" i="1"/>
  <c r="AQ946" i="1"/>
  <c r="AS946" i="1"/>
  <c r="A947" i="1"/>
  <c r="B947" i="1"/>
  <c r="C947" i="1"/>
  <c r="J947" i="1"/>
  <c r="K947" i="1"/>
  <c r="M947" i="1"/>
  <c r="AB947" i="1"/>
  <c r="AF947" i="1"/>
  <c r="AG947" i="1"/>
  <c r="AI947" i="1"/>
  <c r="AJ947" i="1"/>
  <c r="AL947" i="1"/>
  <c r="AM947" i="1"/>
  <c r="AQ947" i="1"/>
  <c r="AS947" i="1"/>
  <c r="A948" i="1"/>
  <c r="B948" i="1"/>
  <c r="C948" i="1"/>
  <c r="J948" i="1"/>
  <c r="K948" i="1"/>
  <c r="M948" i="1"/>
  <c r="AB948" i="1"/>
  <c r="AF948" i="1"/>
  <c r="AG948" i="1"/>
  <c r="AI948" i="1"/>
  <c r="AJ948" i="1"/>
  <c r="AL948" i="1"/>
  <c r="AM948" i="1"/>
  <c r="AQ948" i="1"/>
  <c r="AS948" i="1"/>
  <c r="A949" i="1"/>
  <c r="B949" i="1"/>
  <c r="C949" i="1"/>
  <c r="J949" i="1"/>
  <c r="K949" i="1"/>
  <c r="M949" i="1"/>
  <c r="AB949" i="1"/>
  <c r="AF949" i="1"/>
  <c r="AG949" i="1"/>
  <c r="AI949" i="1"/>
  <c r="AJ949" i="1"/>
  <c r="AL949" i="1"/>
  <c r="AM949" i="1"/>
  <c r="AQ949" i="1"/>
  <c r="AS949" i="1"/>
  <c r="A950" i="1"/>
  <c r="B950" i="1"/>
  <c r="C950" i="1"/>
  <c r="J950" i="1"/>
  <c r="K950" i="1"/>
  <c r="M950" i="1"/>
  <c r="AB950" i="1"/>
  <c r="AF950" i="1"/>
  <c r="AG950" i="1"/>
  <c r="AI950" i="1"/>
  <c r="AJ950" i="1"/>
  <c r="AL950" i="1"/>
  <c r="AM950" i="1"/>
  <c r="AQ950" i="1"/>
  <c r="AS950" i="1"/>
  <c r="A951" i="1"/>
  <c r="B951" i="1"/>
  <c r="C951" i="1"/>
  <c r="J951" i="1"/>
  <c r="K951" i="1"/>
  <c r="M951" i="1"/>
  <c r="AB951" i="1"/>
  <c r="AF951" i="1"/>
  <c r="AG951" i="1"/>
  <c r="AI951" i="1"/>
  <c r="AJ951" i="1"/>
  <c r="AL951" i="1"/>
  <c r="AM951" i="1"/>
  <c r="AQ951" i="1"/>
  <c r="AS951" i="1"/>
  <c r="A952" i="1"/>
  <c r="B952" i="1"/>
  <c r="C952" i="1"/>
  <c r="J952" i="1"/>
  <c r="K952" i="1"/>
  <c r="M952" i="1"/>
  <c r="AB952" i="1"/>
  <c r="AF952" i="1"/>
  <c r="AG952" i="1"/>
  <c r="AI952" i="1"/>
  <c r="AJ952" i="1"/>
  <c r="AL952" i="1"/>
  <c r="AM952" i="1"/>
  <c r="AQ952" i="1"/>
  <c r="AS952" i="1"/>
  <c r="A953" i="1"/>
  <c r="B953" i="1"/>
  <c r="C953" i="1"/>
  <c r="J953" i="1"/>
  <c r="K953" i="1"/>
  <c r="M953" i="1"/>
  <c r="AB953" i="1"/>
  <c r="AF953" i="1"/>
  <c r="AG953" i="1"/>
  <c r="AI953" i="1"/>
  <c r="AJ953" i="1"/>
  <c r="AL953" i="1"/>
  <c r="AM953" i="1"/>
  <c r="AQ953" i="1"/>
  <c r="AS953" i="1"/>
  <c r="A954" i="1"/>
  <c r="B954" i="1"/>
  <c r="C954" i="1"/>
  <c r="J954" i="1"/>
  <c r="K954" i="1"/>
  <c r="M954" i="1"/>
  <c r="AB954" i="1"/>
  <c r="AF954" i="1"/>
  <c r="AG954" i="1"/>
  <c r="AI954" i="1"/>
  <c r="AJ954" i="1"/>
  <c r="AL954" i="1"/>
  <c r="AM954" i="1"/>
  <c r="AQ954" i="1"/>
  <c r="AS954" i="1"/>
  <c r="A955" i="1"/>
  <c r="B955" i="1"/>
  <c r="C955" i="1"/>
  <c r="J955" i="1"/>
  <c r="K955" i="1"/>
  <c r="M955" i="1"/>
  <c r="AB955" i="1"/>
  <c r="AF955" i="1"/>
  <c r="AG955" i="1"/>
  <c r="AI955" i="1"/>
  <c r="AJ955" i="1"/>
  <c r="AL955" i="1"/>
  <c r="AM955" i="1"/>
  <c r="AQ955" i="1"/>
  <c r="AS955" i="1"/>
  <c r="A956" i="1"/>
  <c r="B956" i="1"/>
  <c r="C956" i="1"/>
  <c r="J956" i="1"/>
  <c r="K956" i="1"/>
  <c r="M956" i="1"/>
  <c r="AB956" i="1"/>
  <c r="AF956" i="1"/>
  <c r="AG956" i="1"/>
  <c r="AI956" i="1"/>
  <c r="AJ956" i="1"/>
  <c r="AL956" i="1"/>
  <c r="AM956" i="1"/>
  <c r="AQ956" i="1"/>
  <c r="AS956" i="1"/>
  <c r="A957" i="1"/>
  <c r="B957" i="1"/>
  <c r="C957" i="1"/>
  <c r="J957" i="1"/>
  <c r="K957" i="1"/>
  <c r="M957" i="1"/>
  <c r="AB957" i="1"/>
  <c r="AF957" i="1"/>
  <c r="AG957" i="1"/>
  <c r="AI957" i="1"/>
  <c r="AJ957" i="1"/>
  <c r="AL957" i="1"/>
  <c r="AM957" i="1"/>
  <c r="AQ957" i="1"/>
  <c r="AS957" i="1"/>
  <c r="A958" i="1"/>
  <c r="B958" i="1"/>
  <c r="C958" i="1"/>
  <c r="J958" i="1"/>
  <c r="K958" i="1"/>
  <c r="M958" i="1"/>
  <c r="AB958" i="1"/>
  <c r="AF958" i="1"/>
  <c r="AG958" i="1"/>
  <c r="AI958" i="1"/>
  <c r="AJ958" i="1"/>
  <c r="AL958" i="1"/>
  <c r="AM958" i="1"/>
  <c r="AQ958" i="1"/>
  <c r="AS958" i="1"/>
  <c r="A959" i="1"/>
  <c r="B959" i="1"/>
  <c r="C959" i="1"/>
  <c r="J959" i="1"/>
  <c r="K959" i="1"/>
  <c r="M959" i="1"/>
  <c r="AB959" i="1"/>
  <c r="AF959" i="1"/>
  <c r="AG959" i="1"/>
  <c r="AI959" i="1"/>
  <c r="AJ959" i="1"/>
  <c r="AL959" i="1"/>
  <c r="AM959" i="1"/>
  <c r="AQ959" i="1"/>
  <c r="AS959" i="1"/>
  <c r="A960" i="1"/>
  <c r="B960" i="1"/>
  <c r="C960" i="1"/>
  <c r="J960" i="1"/>
  <c r="K960" i="1"/>
  <c r="M960" i="1"/>
  <c r="AB960" i="1"/>
  <c r="AF960" i="1"/>
  <c r="AG960" i="1"/>
  <c r="AI960" i="1"/>
  <c r="AJ960" i="1"/>
  <c r="AL960" i="1"/>
  <c r="AM960" i="1"/>
  <c r="AQ960" i="1"/>
  <c r="AS960" i="1"/>
  <c r="A961" i="1"/>
  <c r="B961" i="1"/>
  <c r="C961" i="1"/>
  <c r="J961" i="1"/>
  <c r="K961" i="1"/>
  <c r="M961" i="1"/>
  <c r="AB961" i="1"/>
  <c r="AF961" i="1"/>
  <c r="AG961" i="1"/>
  <c r="AI961" i="1"/>
  <c r="AJ961" i="1"/>
  <c r="AL961" i="1"/>
  <c r="AM961" i="1"/>
  <c r="AQ961" i="1"/>
  <c r="AS961" i="1"/>
  <c r="A962" i="1"/>
  <c r="B962" i="1"/>
  <c r="C962" i="1"/>
  <c r="J962" i="1"/>
  <c r="K962" i="1"/>
  <c r="M962" i="1"/>
  <c r="AB962" i="1"/>
  <c r="AF962" i="1"/>
  <c r="AG962" i="1"/>
  <c r="AI962" i="1"/>
  <c r="AJ962" i="1"/>
  <c r="AL962" i="1"/>
  <c r="AM962" i="1"/>
  <c r="AQ962" i="1"/>
  <c r="AS962" i="1"/>
  <c r="A963" i="1"/>
  <c r="B963" i="1"/>
  <c r="C963" i="1"/>
  <c r="J963" i="1"/>
  <c r="K963" i="1"/>
  <c r="M963" i="1"/>
  <c r="AB963" i="1"/>
  <c r="AF963" i="1"/>
  <c r="AG963" i="1"/>
  <c r="AI963" i="1"/>
  <c r="AJ963" i="1"/>
  <c r="AL963" i="1"/>
  <c r="AM963" i="1"/>
  <c r="AQ963" i="1"/>
  <c r="AS963" i="1"/>
  <c r="A964" i="1"/>
  <c r="B964" i="1"/>
  <c r="C964" i="1"/>
  <c r="J964" i="1"/>
  <c r="K964" i="1"/>
  <c r="M964" i="1"/>
  <c r="AB964" i="1"/>
  <c r="AF964" i="1"/>
  <c r="AG964" i="1"/>
  <c r="AI964" i="1"/>
  <c r="AJ964" i="1"/>
  <c r="AL964" i="1"/>
  <c r="AM964" i="1"/>
  <c r="AQ964" i="1"/>
  <c r="AS964" i="1"/>
  <c r="A965" i="1"/>
  <c r="B965" i="1"/>
  <c r="C965" i="1"/>
  <c r="J965" i="1"/>
  <c r="K965" i="1"/>
  <c r="M965" i="1"/>
  <c r="AB965" i="1"/>
  <c r="AF965" i="1"/>
  <c r="AG965" i="1"/>
  <c r="AI965" i="1"/>
  <c r="AJ965" i="1"/>
  <c r="AL965" i="1"/>
  <c r="AM965" i="1"/>
  <c r="AQ965" i="1"/>
  <c r="AS965" i="1"/>
  <c r="A966" i="1"/>
  <c r="B966" i="1"/>
  <c r="C966" i="1"/>
  <c r="J966" i="1"/>
  <c r="K966" i="1"/>
  <c r="M966" i="1"/>
  <c r="AB966" i="1"/>
  <c r="AF966" i="1"/>
  <c r="AG966" i="1"/>
  <c r="AI966" i="1"/>
  <c r="AJ966" i="1"/>
  <c r="AL966" i="1"/>
  <c r="AM966" i="1"/>
  <c r="AQ966" i="1"/>
  <c r="AS966" i="1"/>
  <c r="A967" i="1"/>
  <c r="B967" i="1"/>
  <c r="C967" i="1"/>
  <c r="J967" i="1"/>
  <c r="K967" i="1"/>
  <c r="M967" i="1"/>
  <c r="AB967" i="1"/>
  <c r="AF967" i="1"/>
  <c r="AG967" i="1"/>
  <c r="AI967" i="1"/>
  <c r="AJ967" i="1"/>
  <c r="AL967" i="1"/>
  <c r="AM967" i="1"/>
  <c r="AQ967" i="1"/>
  <c r="AS967" i="1"/>
  <c r="A968" i="1"/>
  <c r="B968" i="1"/>
  <c r="C968" i="1"/>
  <c r="J968" i="1"/>
  <c r="K968" i="1"/>
  <c r="M968" i="1"/>
  <c r="AB968" i="1"/>
  <c r="AF968" i="1"/>
  <c r="AG968" i="1"/>
  <c r="AI968" i="1"/>
  <c r="AJ968" i="1"/>
  <c r="AL968" i="1"/>
  <c r="AM968" i="1"/>
  <c r="AQ968" i="1"/>
  <c r="AS968" i="1"/>
  <c r="A969" i="1"/>
  <c r="B969" i="1"/>
  <c r="C969" i="1"/>
  <c r="J969" i="1"/>
  <c r="K969" i="1"/>
  <c r="M969" i="1"/>
  <c r="AB969" i="1"/>
  <c r="AF969" i="1"/>
  <c r="AG969" i="1"/>
  <c r="AI969" i="1"/>
  <c r="AJ969" i="1"/>
  <c r="AL969" i="1"/>
  <c r="AM969" i="1"/>
  <c r="AQ969" i="1"/>
  <c r="AS969" i="1"/>
  <c r="A970" i="1"/>
  <c r="B970" i="1"/>
  <c r="C970" i="1"/>
  <c r="J970" i="1"/>
  <c r="K970" i="1"/>
  <c r="M970" i="1"/>
  <c r="AB970" i="1"/>
  <c r="AF970" i="1"/>
  <c r="AG970" i="1"/>
  <c r="AI970" i="1"/>
  <c r="AJ970" i="1"/>
  <c r="AL970" i="1"/>
  <c r="AM970" i="1"/>
  <c r="AQ970" i="1"/>
  <c r="AS970" i="1"/>
  <c r="A971" i="1"/>
  <c r="B971" i="1"/>
  <c r="C971" i="1"/>
  <c r="J971" i="1"/>
  <c r="K971" i="1"/>
  <c r="M971" i="1"/>
  <c r="AB971" i="1"/>
  <c r="AF971" i="1"/>
  <c r="AG971" i="1"/>
  <c r="AI971" i="1"/>
  <c r="AJ971" i="1"/>
  <c r="AL971" i="1"/>
  <c r="AM971" i="1"/>
  <c r="AQ971" i="1"/>
  <c r="AS971" i="1"/>
  <c r="A972" i="1"/>
  <c r="B972" i="1"/>
  <c r="C972" i="1"/>
  <c r="J972" i="1"/>
  <c r="K972" i="1"/>
  <c r="M972" i="1"/>
  <c r="AB972" i="1"/>
  <c r="AF972" i="1"/>
  <c r="AG972" i="1"/>
  <c r="AI972" i="1"/>
  <c r="AJ972" i="1"/>
  <c r="AL972" i="1"/>
  <c r="AM972" i="1"/>
  <c r="AQ972" i="1"/>
  <c r="AS972" i="1"/>
  <c r="A973" i="1"/>
  <c r="B973" i="1"/>
  <c r="C973" i="1"/>
  <c r="J973" i="1"/>
  <c r="K973" i="1"/>
  <c r="M973" i="1"/>
  <c r="AB973" i="1"/>
  <c r="AF973" i="1"/>
  <c r="AG973" i="1"/>
  <c r="AI973" i="1"/>
  <c r="AJ973" i="1"/>
  <c r="AL973" i="1"/>
  <c r="AM973" i="1"/>
  <c r="AQ973" i="1"/>
  <c r="AS973" i="1"/>
  <c r="A974" i="1"/>
  <c r="B974" i="1"/>
  <c r="C974" i="1"/>
  <c r="J974" i="1"/>
  <c r="K974" i="1"/>
  <c r="M974" i="1"/>
  <c r="AB974" i="1"/>
  <c r="AF974" i="1"/>
  <c r="AG974" i="1"/>
  <c r="AI974" i="1"/>
  <c r="AJ974" i="1"/>
  <c r="AL974" i="1"/>
  <c r="AM974" i="1"/>
  <c r="AQ974" i="1"/>
  <c r="AS974" i="1"/>
  <c r="A975" i="1"/>
  <c r="B975" i="1"/>
  <c r="C975" i="1"/>
  <c r="J975" i="1"/>
  <c r="K975" i="1"/>
  <c r="M975" i="1"/>
  <c r="AB975" i="1"/>
  <c r="AF975" i="1"/>
  <c r="AG975" i="1"/>
  <c r="AI975" i="1"/>
  <c r="AJ975" i="1"/>
  <c r="AL975" i="1"/>
  <c r="AM975" i="1"/>
  <c r="AQ975" i="1"/>
  <c r="AS975" i="1"/>
  <c r="A976" i="1"/>
  <c r="B976" i="1"/>
  <c r="C976" i="1"/>
  <c r="J976" i="1"/>
  <c r="K976" i="1"/>
  <c r="M976" i="1"/>
  <c r="AB976" i="1"/>
  <c r="AF976" i="1"/>
  <c r="AG976" i="1"/>
  <c r="AI976" i="1"/>
  <c r="AJ976" i="1"/>
  <c r="AL976" i="1"/>
  <c r="AM976" i="1"/>
  <c r="AQ976" i="1"/>
  <c r="AS976" i="1"/>
  <c r="A977" i="1"/>
  <c r="B977" i="1"/>
  <c r="C977" i="1"/>
  <c r="J977" i="1"/>
  <c r="K977" i="1"/>
  <c r="M977" i="1"/>
  <c r="AB977" i="1"/>
  <c r="AF977" i="1"/>
  <c r="AG977" i="1"/>
  <c r="AI977" i="1"/>
  <c r="AJ977" i="1"/>
  <c r="AL977" i="1"/>
  <c r="AM977" i="1"/>
  <c r="AQ977" i="1"/>
  <c r="AS977" i="1"/>
  <c r="A978" i="1"/>
  <c r="B978" i="1"/>
  <c r="C978" i="1"/>
  <c r="J978" i="1"/>
  <c r="K978" i="1"/>
  <c r="M978" i="1"/>
  <c r="AB978" i="1"/>
  <c r="AF978" i="1"/>
  <c r="AG978" i="1"/>
  <c r="AI978" i="1"/>
  <c r="AJ978" i="1"/>
  <c r="AL978" i="1"/>
  <c r="AM978" i="1"/>
  <c r="AQ978" i="1"/>
  <c r="AS978" i="1"/>
  <c r="A979" i="1"/>
  <c r="B979" i="1"/>
  <c r="C979" i="1"/>
  <c r="J979" i="1"/>
  <c r="K979" i="1"/>
  <c r="M979" i="1"/>
  <c r="AB979" i="1"/>
  <c r="AF979" i="1"/>
  <c r="AG979" i="1"/>
  <c r="AI979" i="1"/>
  <c r="AJ979" i="1"/>
  <c r="AL979" i="1"/>
  <c r="AM979" i="1"/>
  <c r="AQ979" i="1"/>
  <c r="AS979" i="1"/>
  <c r="A980" i="1"/>
  <c r="B980" i="1"/>
  <c r="C980" i="1"/>
  <c r="J980" i="1"/>
  <c r="K980" i="1"/>
  <c r="M980" i="1"/>
  <c r="AB980" i="1"/>
  <c r="AF980" i="1"/>
  <c r="AG980" i="1"/>
  <c r="AI980" i="1"/>
  <c r="AJ980" i="1"/>
  <c r="AL980" i="1"/>
  <c r="AM980" i="1"/>
  <c r="AQ980" i="1"/>
  <c r="AS980" i="1"/>
  <c r="A981" i="1"/>
  <c r="B981" i="1"/>
  <c r="C981" i="1"/>
  <c r="J981" i="1"/>
  <c r="K981" i="1"/>
  <c r="M981" i="1"/>
  <c r="AB981" i="1"/>
  <c r="AF981" i="1"/>
  <c r="AG981" i="1"/>
  <c r="AI981" i="1"/>
  <c r="AJ981" i="1"/>
  <c r="AL981" i="1"/>
  <c r="AM981" i="1"/>
  <c r="AQ981" i="1"/>
  <c r="AS981" i="1"/>
  <c r="A982" i="1"/>
  <c r="B982" i="1"/>
  <c r="C982" i="1"/>
  <c r="J982" i="1"/>
  <c r="K982" i="1"/>
  <c r="M982" i="1"/>
  <c r="AB982" i="1"/>
  <c r="AF982" i="1"/>
  <c r="AG982" i="1"/>
  <c r="AI982" i="1"/>
  <c r="AJ982" i="1"/>
  <c r="AL982" i="1"/>
  <c r="AM982" i="1"/>
  <c r="AQ982" i="1"/>
  <c r="AS982" i="1"/>
  <c r="A983" i="1"/>
  <c r="B983" i="1"/>
  <c r="C983" i="1"/>
  <c r="J983" i="1"/>
  <c r="K983" i="1"/>
  <c r="M983" i="1"/>
  <c r="AB983" i="1"/>
  <c r="AF983" i="1"/>
  <c r="AG983" i="1"/>
  <c r="AI983" i="1"/>
  <c r="AJ983" i="1"/>
  <c r="AL983" i="1"/>
  <c r="AM983" i="1"/>
  <c r="AQ983" i="1"/>
  <c r="AS983" i="1"/>
  <c r="A984" i="1"/>
  <c r="B984" i="1"/>
  <c r="C984" i="1"/>
  <c r="J984" i="1"/>
  <c r="K984" i="1"/>
  <c r="M984" i="1"/>
  <c r="AB984" i="1"/>
  <c r="AF984" i="1"/>
  <c r="AG984" i="1"/>
  <c r="AI984" i="1"/>
  <c r="AJ984" i="1"/>
  <c r="AL984" i="1"/>
  <c r="AM984" i="1"/>
  <c r="AQ984" i="1"/>
  <c r="AS984" i="1"/>
  <c r="A985" i="1"/>
  <c r="B985" i="1"/>
  <c r="C985" i="1"/>
  <c r="J985" i="1"/>
  <c r="K985" i="1"/>
  <c r="M985" i="1"/>
  <c r="AB985" i="1"/>
  <c r="AF985" i="1"/>
  <c r="AG985" i="1"/>
  <c r="AI985" i="1"/>
  <c r="AJ985" i="1"/>
  <c r="AL985" i="1"/>
  <c r="AM985" i="1"/>
  <c r="AQ985" i="1"/>
  <c r="AS985" i="1"/>
  <c r="A986" i="1"/>
  <c r="B986" i="1"/>
  <c r="C986" i="1"/>
  <c r="J986" i="1"/>
  <c r="K986" i="1"/>
  <c r="M986" i="1"/>
  <c r="AB986" i="1"/>
  <c r="AF986" i="1"/>
  <c r="AG986" i="1"/>
  <c r="AI986" i="1"/>
  <c r="AJ986" i="1"/>
  <c r="AL986" i="1"/>
  <c r="AM986" i="1"/>
  <c r="AQ986" i="1"/>
  <c r="AS986" i="1"/>
  <c r="A987" i="1"/>
  <c r="B987" i="1"/>
  <c r="C987" i="1"/>
  <c r="J987" i="1"/>
  <c r="K987" i="1"/>
  <c r="M987" i="1"/>
  <c r="AB987" i="1"/>
  <c r="AF987" i="1"/>
  <c r="AG987" i="1"/>
  <c r="AI987" i="1"/>
  <c r="AJ987" i="1"/>
  <c r="AL987" i="1"/>
  <c r="AM987" i="1"/>
  <c r="AQ987" i="1"/>
  <c r="AS987" i="1"/>
  <c r="A988" i="1"/>
  <c r="B988" i="1"/>
  <c r="C988" i="1"/>
  <c r="J988" i="1"/>
  <c r="K988" i="1"/>
  <c r="M988" i="1"/>
  <c r="AB988" i="1"/>
  <c r="AF988" i="1"/>
  <c r="AG988" i="1"/>
  <c r="AI988" i="1"/>
  <c r="AJ988" i="1"/>
  <c r="AL988" i="1"/>
  <c r="AM988" i="1"/>
  <c r="AQ988" i="1"/>
  <c r="AS988" i="1"/>
  <c r="A989" i="1"/>
  <c r="B989" i="1"/>
  <c r="C989" i="1"/>
  <c r="J989" i="1"/>
  <c r="K989" i="1"/>
  <c r="M989" i="1"/>
  <c r="AB989" i="1"/>
  <c r="AF989" i="1"/>
  <c r="AG989" i="1"/>
  <c r="AI989" i="1"/>
  <c r="AJ989" i="1"/>
  <c r="AL989" i="1"/>
  <c r="AM989" i="1"/>
  <c r="AQ989" i="1"/>
  <c r="AS989" i="1"/>
  <c r="A990" i="1"/>
  <c r="B990" i="1"/>
  <c r="C990" i="1"/>
  <c r="J990" i="1"/>
  <c r="K990" i="1"/>
  <c r="M990" i="1"/>
  <c r="AB990" i="1"/>
  <c r="AF990" i="1"/>
  <c r="AG990" i="1"/>
  <c r="AI990" i="1"/>
  <c r="AJ990" i="1"/>
  <c r="AL990" i="1"/>
  <c r="AM990" i="1"/>
  <c r="AQ990" i="1"/>
  <c r="AS990" i="1"/>
  <c r="A991" i="1"/>
  <c r="B991" i="1"/>
  <c r="C991" i="1"/>
  <c r="J991" i="1"/>
  <c r="K991" i="1"/>
  <c r="M991" i="1"/>
  <c r="AB991" i="1"/>
  <c r="AF991" i="1"/>
  <c r="AG991" i="1"/>
  <c r="AI991" i="1"/>
  <c r="AJ991" i="1"/>
  <c r="AL991" i="1"/>
  <c r="AM991" i="1"/>
  <c r="AQ991" i="1"/>
  <c r="AS991" i="1"/>
  <c r="A992" i="1"/>
  <c r="B992" i="1"/>
  <c r="C992" i="1"/>
  <c r="J992" i="1"/>
  <c r="K992" i="1"/>
  <c r="M992" i="1"/>
  <c r="AB992" i="1"/>
  <c r="AF992" i="1"/>
  <c r="AG992" i="1"/>
  <c r="AI992" i="1"/>
  <c r="AJ992" i="1"/>
  <c r="AL992" i="1"/>
  <c r="AM992" i="1"/>
  <c r="AQ992" i="1"/>
  <c r="AS992" i="1"/>
  <c r="A993" i="1"/>
  <c r="B993" i="1"/>
  <c r="C993" i="1"/>
  <c r="J993" i="1"/>
  <c r="K993" i="1"/>
  <c r="M993" i="1"/>
  <c r="AB993" i="1"/>
  <c r="AF993" i="1"/>
  <c r="AG993" i="1"/>
  <c r="AI993" i="1"/>
  <c r="AJ993" i="1"/>
  <c r="AL993" i="1"/>
  <c r="AM993" i="1"/>
  <c r="AQ993" i="1"/>
  <c r="AS993" i="1"/>
  <c r="A994" i="1"/>
  <c r="B994" i="1"/>
  <c r="C994" i="1"/>
  <c r="J994" i="1"/>
  <c r="K994" i="1"/>
  <c r="M994" i="1"/>
  <c r="AB994" i="1"/>
  <c r="AF994" i="1"/>
  <c r="AG994" i="1"/>
  <c r="AI994" i="1"/>
  <c r="AJ994" i="1"/>
  <c r="AL994" i="1"/>
  <c r="AM994" i="1"/>
  <c r="AQ994" i="1"/>
  <c r="AS994" i="1"/>
  <c r="A995" i="1"/>
  <c r="B995" i="1"/>
  <c r="C995" i="1"/>
  <c r="J995" i="1"/>
  <c r="K995" i="1"/>
  <c r="M995" i="1"/>
  <c r="AB995" i="1"/>
  <c r="AF995" i="1"/>
  <c r="AG995" i="1"/>
  <c r="AI995" i="1"/>
  <c r="AJ995" i="1"/>
  <c r="AL995" i="1"/>
  <c r="AM995" i="1"/>
  <c r="AQ995" i="1"/>
  <c r="AS995" i="1"/>
  <c r="A996" i="1"/>
  <c r="B996" i="1"/>
  <c r="C996" i="1"/>
  <c r="J996" i="1"/>
  <c r="K996" i="1"/>
  <c r="M996" i="1"/>
  <c r="AB996" i="1"/>
  <c r="AF996" i="1"/>
  <c r="AG996" i="1"/>
  <c r="AI996" i="1"/>
  <c r="AJ996" i="1"/>
  <c r="AL996" i="1"/>
  <c r="AM996" i="1"/>
  <c r="AQ996" i="1"/>
  <c r="AS996" i="1"/>
  <c r="A997" i="1"/>
  <c r="B997" i="1"/>
  <c r="C997" i="1"/>
  <c r="J997" i="1"/>
  <c r="K997" i="1"/>
  <c r="M997" i="1"/>
  <c r="AB997" i="1"/>
  <c r="AF997" i="1"/>
  <c r="AG997" i="1"/>
  <c r="AI997" i="1"/>
  <c r="AJ997" i="1"/>
  <c r="AL997" i="1"/>
  <c r="AM997" i="1"/>
  <c r="AQ997" i="1"/>
  <c r="AS997" i="1"/>
  <c r="A998" i="1"/>
  <c r="B998" i="1"/>
  <c r="C998" i="1"/>
  <c r="J998" i="1"/>
  <c r="K998" i="1"/>
  <c r="M998" i="1"/>
  <c r="AB998" i="1"/>
  <c r="AF998" i="1"/>
  <c r="AG998" i="1"/>
  <c r="AI998" i="1"/>
  <c r="AJ998" i="1"/>
  <c r="AL998" i="1"/>
  <c r="AM998" i="1"/>
  <c r="AQ998" i="1"/>
  <c r="AS998" i="1"/>
  <c r="A999" i="1"/>
  <c r="B999" i="1"/>
  <c r="C999" i="1"/>
  <c r="J999" i="1"/>
  <c r="K999" i="1"/>
  <c r="M999" i="1"/>
  <c r="AB999" i="1"/>
  <c r="AF999" i="1"/>
  <c r="AG999" i="1"/>
  <c r="AI999" i="1"/>
  <c r="AJ999" i="1"/>
  <c r="AL999" i="1"/>
  <c r="AM999" i="1"/>
  <c r="AQ999" i="1"/>
  <c r="AS999" i="1"/>
  <c r="A1000" i="1"/>
  <c r="B1000" i="1"/>
  <c r="C1000" i="1"/>
  <c r="J1000" i="1"/>
  <c r="K1000" i="1"/>
  <c r="M1000" i="1"/>
  <c r="AB1000" i="1"/>
  <c r="AF1000" i="1"/>
  <c r="AG1000" i="1"/>
  <c r="AI1000" i="1"/>
  <c r="AJ1000" i="1"/>
  <c r="AL1000" i="1"/>
  <c r="AM1000" i="1"/>
  <c r="AQ1000" i="1"/>
  <c r="AS1000" i="1"/>
  <c r="A1001" i="1"/>
  <c r="B1001" i="1"/>
  <c r="C1001" i="1"/>
  <c r="J1001" i="1"/>
  <c r="K1001" i="1"/>
  <c r="M1001" i="1"/>
  <c r="AB1001" i="1"/>
  <c r="AF1001" i="1"/>
  <c r="AG1001" i="1"/>
  <c r="AI1001" i="1"/>
  <c r="AJ1001" i="1"/>
  <c r="AL1001" i="1"/>
  <c r="AM1001" i="1"/>
  <c r="AQ1001" i="1"/>
  <c r="AS1001" i="1"/>
  <c r="A1002" i="1"/>
  <c r="B1002" i="1"/>
  <c r="C1002" i="1"/>
  <c r="J1002" i="1"/>
  <c r="K1002" i="1"/>
  <c r="M1002" i="1"/>
  <c r="AB1002" i="1"/>
  <c r="AF1002" i="1"/>
  <c r="AG1002" i="1"/>
  <c r="AI1002" i="1"/>
  <c r="AJ1002" i="1"/>
  <c r="AL1002" i="1"/>
  <c r="AM1002" i="1"/>
  <c r="AQ1002" i="1"/>
  <c r="AS1002" i="1"/>
  <c r="A1003" i="1"/>
  <c r="B1003" i="1"/>
  <c r="C1003" i="1"/>
  <c r="J1003" i="1"/>
  <c r="K1003" i="1"/>
  <c r="M1003" i="1"/>
  <c r="AB1003" i="1"/>
  <c r="AF1003" i="1"/>
  <c r="AG1003" i="1"/>
  <c r="AI1003" i="1"/>
  <c r="AJ1003" i="1"/>
  <c r="AL1003" i="1"/>
  <c r="AM1003" i="1"/>
  <c r="AQ1003" i="1"/>
  <c r="AS1003" i="1"/>
  <c r="A1004" i="1"/>
  <c r="B1004" i="1"/>
  <c r="C1004" i="1"/>
  <c r="J1004" i="1"/>
  <c r="K1004" i="1"/>
  <c r="M1004" i="1"/>
  <c r="AB1004" i="1"/>
  <c r="AF1004" i="1"/>
  <c r="AG1004" i="1"/>
  <c r="AI1004" i="1"/>
  <c r="AJ1004" i="1"/>
  <c r="AL1004" i="1"/>
  <c r="AM1004" i="1"/>
  <c r="AQ1004" i="1"/>
  <c r="AS1004" i="1"/>
  <c r="A1005" i="1"/>
  <c r="B1005" i="1"/>
  <c r="C1005" i="1"/>
  <c r="J1005" i="1"/>
  <c r="K1005" i="1"/>
  <c r="M1005" i="1"/>
  <c r="AB1005" i="1"/>
  <c r="AF1005" i="1"/>
  <c r="AG1005" i="1"/>
  <c r="AI1005" i="1"/>
  <c r="AJ1005" i="1"/>
  <c r="AL1005" i="1"/>
  <c r="AM1005" i="1"/>
  <c r="AQ1005" i="1"/>
  <c r="AS1005" i="1"/>
  <c r="A1006" i="1"/>
  <c r="B1006" i="1"/>
  <c r="C1006" i="1"/>
  <c r="J1006" i="1"/>
  <c r="K1006" i="1"/>
  <c r="M1006" i="1"/>
  <c r="AB1006" i="1"/>
  <c r="AF1006" i="1"/>
  <c r="AG1006" i="1"/>
  <c r="AI1006" i="1"/>
  <c r="AJ1006" i="1"/>
  <c r="AL1006" i="1"/>
  <c r="AM1006" i="1"/>
  <c r="AQ1006" i="1"/>
  <c r="AS1006" i="1"/>
  <c r="A1007" i="1"/>
  <c r="B1007" i="1"/>
  <c r="C1007" i="1"/>
  <c r="J1007" i="1"/>
  <c r="K1007" i="1"/>
  <c r="M1007" i="1"/>
  <c r="AB1007" i="1"/>
  <c r="AF1007" i="1"/>
  <c r="AG1007" i="1"/>
  <c r="AI1007" i="1"/>
  <c r="AJ1007" i="1"/>
  <c r="AL1007" i="1"/>
  <c r="AM1007" i="1"/>
  <c r="AQ1007" i="1"/>
  <c r="AS1007" i="1"/>
  <c r="A1008" i="1"/>
  <c r="B1008" i="1"/>
  <c r="C1008" i="1"/>
  <c r="J1008" i="1"/>
  <c r="K1008" i="1"/>
  <c r="M1008" i="1"/>
  <c r="AB1008" i="1"/>
  <c r="AF1008" i="1"/>
  <c r="AG1008" i="1"/>
  <c r="AI1008" i="1"/>
  <c r="AJ1008" i="1"/>
  <c r="AL1008" i="1"/>
  <c r="AM1008" i="1"/>
  <c r="AQ1008" i="1"/>
  <c r="AS1008" i="1"/>
  <c r="A1009" i="1"/>
  <c r="B1009" i="1"/>
  <c r="C1009" i="1"/>
  <c r="J1009" i="1"/>
  <c r="K1009" i="1"/>
  <c r="M1009" i="1"/>
  <c r="AB1009" i="1"/>
  <c r="AF1009" i="1"/>
  <c r="AG1009" i="1"/>
  <c r="AI1009" i="1"/>
  <c r="AJ1009" i="1"/>
  <c r="AL1009" i="1"/>
  <c r="AM1009" i="1"/>
  <c r="AQ1009" i="1"/>
  <c r="AS1009" i="1"/>
  <c r="A1010" i="1"/>
  <c r="B1010" i="1"/>
  <c r="C1010" i="1"/>
  <c r="J1010" i="1"/>
  <c r="K1010" i="1"/>
  <c r="M1010" i="1"/>
  <c r="AB1010" i="1"/>
  <c r="AF1010" i="1"/>
  <c r="AG1010" i="1"/>
  <c r="AI1010" i="1"/>
  <c r="AJ1010" i="1"/>
  <c r="AL1010" i="1"/>
  <c r="AM1010" i="1"/>
  <c r="AQ1010" i="1"/>
  <c r="AS1010" i="1"/>
  <c r="A1011" i="1"/>
  <c r="B1011" i="1"/>
  <c r="C1011" i="1"/>
  <c r="J1011" i="1"/>
  <c r="K1011" i="1"/>
  <c r="M1011" i="1"/>
  <c r="AB1011" i="1"/>
  <c r="AF1011" i="1"/>
  <c r="AG1011" i="1"/>
  <c r="AI1011" i="1"/>
  <c r="AJ1011" i="1"/>
  <c r="AL1011" i="1"/>
  <c r="AM1011" i="1"/>
  <c r="AQ1011" i="1"/>
  <c r="AS1011" i="1"/>
  <c r="A1012" i="1"/>
  <c r="B1012" i="1"/>
  <c r="C1012" i="1"/>
  <c r="J1012" i="1"/>
  <c r="K1012" i="1"/>
  <c r="M1012" i="1"/>
  <c r="AB1012" i="1"/>
  <c r="AF1012" i="1"/>
  <c r="AG1012" i="1"/>
  <c r="AI1012" i="1"/>
  <c r="AJ1012" i="1"/>
  <c r="AL1012" i="1"/>
  <c r="AM1012" i="1"/>
  <c r="AQ1012" i="1"/>
  <c r="AS1012" i="1"/>
  <c r="A1013" i="1"/>
  <c r="B1013" i="1"/>
  <c r="C1013" i="1"/>
  <c r="J1013" i="1"/>
  <c r="K1013" i="1"/>
  <c r="M1013" i="1"/>
  <c r="AB1013" i="1"/>
  <c r="AF1013" i="1"/>
  <c r="AG1013" i="1"/>
  <c r="AI1013" i="1"/>
  <c r="AJ1013" i="1"/>
  <c r="AL1013" i="1"/>
  <c r="AM1013" i="1"/>
  <c r="AQ1013" i="1"/>
  <c r="AS1013" i="1"/>
  <c r="A1014" i="1"/>
  <c r="B1014" i="1"/>
  <c r="C1014" i="1"/>
  <c r="J1014" i="1"/>
  <c r="K1014" i="1"/>
  <c r="M1014" i="1"/>
  <c r="AB1014" i="1"/>
  <c r="AF1014" i="1"/>
  <c r="AG1014" i="1"/>
  <c r="AI1014" i="1"/>
  <c r="AJ1014" i="1"/>
  <c r="AL1014" i="1"/>
  <c r="AM1014" i="1"/>
  <c r="AQ1014" i="1"/>
  <c r="AS1014" i="1"/>
  <c r="A1015" i="1"/>
  <c r="B1015" i="1"/>
  <c r="C1015" i="1"/>
  <c r="J1015" i="1"/>
  <c r="K1015" i="1"/>
  <c r="M1015" i="1"/>
  <c r="AB1015" i="1"/>
  <c r="AF1015" i="1"/>
  <c r="AG1015" i="1"/>
  <c r="AI1015" i="1"/>
  <c r="AJ1015" i="1"/>
  <c r="AL1015" i="1"/>
  <c r="AM1015" i="1"/>
  <c r="AQ1015" i="1"/>
  <c r="AS1015" i="1"/>
  <c r="A1016" i="1"/>
  <c r="B1016" i="1"/>
  <c r="C1016" i="1"/>
  <c r="J1016" i="1"/>
  <c r="K1016" i="1"/>
  <c r="M1016" i="1"/>
  <c r="AB1016" i="1"/>
  <c r="AF1016" i="1"/>
  <c r="AG1016" i="1"/>
  <c r="AI1016" i="1"/>
  <c r="AJ1016" i="1"/>
  <c r="AL1016" i="1"/>
  <c r="AM1016" i="1"/>
  <c r="AQ1016" i="1"/>
  <c r="AS1016" i="1"/>
  <c r="A1017" i="1"/>
  <c r="B1017" i="1"/>
  <c r="C1017" i="1"/>
  <c r="J1017" i="1"/>
  <c r="K1017" i="1"/>
  <c r="M1017" i="1"/>
  <c r="AB1017" i="1"/>
  <c r="AF1017" i="1"/>
  <c r="AG1017" i="1"/>
  <c r="AI1017" i="1"/>
  <c r="AJ1017" i="1"/>
  <c r="AL1017" i="1"/>
  <c r="AM1017" i="1"/>
  <c r="AQ1017" i="1"/>
  <c r="AS1017" i="1"/>
  <c r="A1018" i="1"/>
  <c r="B1018" i="1"/>
  <c r="C1018" i="1"/>
  <c r="J1018" i="1"/>
  <c r="K1018" i="1"/>
  <c r="M1018" i="1"/>
  <c r="AB1018" i="1"/>
  <c r="AF1018" i="1"/>
  <c r="AG1018" i="1"/>
  <c r="AI1018" i="1"/>
  <c r="AJ1018" i="1"/>
  <c r="AL1018" i="1"/>
  <c r="AM1018" i="1"/>
  <c r="AQ1018" i="1"/>
  <c r="AS1018" i="1"/>
  <c r="A1019" i="1"/>
  <c r="B1019" i="1"/>
  <c r="C1019" i="1"/>
  <c r="J1019" i="1"/>
  <c r="K1019" i="1"/>
  <c r="M1019" i="1"/>
  <c r="AB1019" i="1"/>
  <c r="AF1019" i="1"/>
  <c r="AG1019" i="1"/>
  <c r="AI1019" i="1"/>
  <c r="AJ1019" i="1"/>
  <c r="AL1019" i="1"/>
  <c r="AM1019" i="1"/>
  <c r="AQ1019" i="1"/>
  <c r="AS1019" i="1"/>
  <c r="A1020" i="1"/>
  <c r="B1020" i="1"/>
  <c r="C1020" i="1"/>
  <c r="J1020" i="1"/>
  <c r="K1020" i="1"/>
  <c r="M1020" i="1"/>
  <c r="AB1020" i="1"/>
  <c r="AF1020" i="1"/>
  <c r="AG1020" i="1"/>
  <c r="AI1020" i="1"/>
  <c r="AJ1020" i="1"/>
  <c r="AL1020" i="1"/>
  <c r="AM1020" i="1"/>
  <c r="AQ1020" i="1"/>
  <c r="AS1020" i="1"/>
  <c r="A1021" i="1"/>
  <c r="B1021" i="1"/>
  <c r="C1021" i="1"/>
  <c r="J1021" i="1"/>
  <c r="K1021" i="1"/>
  <c r="M1021" i="1"/>
  <c r="AB1021" i="1"/>
  <c r="AF1021" i="1"/>
  <c r="AG1021" i="1"/>
  <c r="AI1021" i="1"/>
  <c r="AJ1021" i="1"/>
  <c r="AL1021" i="1"/>
  <c r="AM1021" i="1"/>
  <c r="AQ1021" i="1"/>
  <c r="AS1021" i="1"/>
  <c r="A1022" i="1"/>
  <c r="B1022" i="1"/>
  <c r="C1022" i="1"/>
  <c r="J1022" i="1"/>
  <c r="K1022" i="1"/>
  <c r="M1022" i="1"/>
  <c r="AB1022" i="1"/>
  <c r="AF1022" i="1"/>
  <c r="AG1022" i="1"/>
  <c r="AI1022" i="1"/>
  <c r="AJ1022" i="1"/>
  <c r="AL1022" i="1"/>
  <c r="AM1022" i="1"/>
  <c r="AQ1022" i="1"/>
  <c r="AS1022" i="1"/>
  <c r="A1023" i="1"/>
  <c r="B1023" i="1"/>
  <c r="C1023" i="1"/>
  <c r="J1023" i="1"/>
  <c r="K1023" i="1"/>
  <c r="M1023" i="1"/>
  <c r="AB1023" i="1"/>
  <c r="AF1023" i="1"/>
  <c r="AG1023" i="1"/>
  <c r="AI1023" i="1"/>
  <c r="AJ1023" i="1"/>
  <c r="AL1023" i="1"/>
  <c r="AM1023" i="1"/>
  <c r="AQ1023" i="1"/>
  <c r="AS1023" i="1"/>
  <c r="A1024" i="1"/>
  <c r="B1024" i="1"/>
  <c r="C1024" i="1"/>
  <c r="J1024" i="1"/>
  <c r="K1024" i="1"/>
  <c r="M1024" i="1"/>
  <c r="AB1024" i="1"/>
  <c r="AF1024" i="1"/>
  <c r="AG1024" i="1"/>
  <c r="AI1024" i="1"/>
  <c r="AJ1024" i="1"/>
  <c r="AL1024" i="1"/>
  <c r="AM1024" i="1"/>
  <c r="AQ1024" i="1"/>
  <c r="AS1024" i="1"/>
  <c r="A1025" i="1"/>
  <c r="B1025" i="1"/>
  <c r="C1025" i="1"/>
  <c r="J1025" i="1"/>
  <c r="K1025" i="1"/>
  <c r="M1025" i="1"/>
  <c r="AB1025" i="1"/>
  <c r="AF1025" i="1"/>
  <c r="AG1025" i="1"/>
  <c r="AI1025" i="1"/>
  <c r="AJ1025" i="1"/>
  <c r="AL1025" i="1"/>
  <c r="AM1025" i="1"/>
  <c r="AQ1025" i="1"/>
  <c r="AS1025" i="1"/>
  <c r="A1026" i="1"/>
  <c r="B1026" i="1"/>
  <c r="C1026" i="1"/>
  <c r="J1026" i="1"/>
  <c r="K1026" i="1"/>
  <c r="M1026" i="1"/>
  <c r="AB1026" i="1"/>
  <c r="AF1026" i="1"/>
  <c r="AG1026" i="1"/>
  <c r="AI1026" i="1"/>
  <c r="AJ1026" i="1"/>
  <c r="AL1026" i="1"/>
  <c r="AM1026" i="1"/>
  <c r="AQ1026" i="1"/>
  <c r="AS1026" i="1"/>
  <c r="A1027" i="1"/>
  <c r="B1027" i="1"/>
  <c r="C1027" i="1"/>
  <c r="J1027" i="1"/>
  <c r="K1027" i="1"/>
  <c r="M1027" i="1"/>
  <c r="AB1027" i="1"/>
  <c r="AF1027" i="1"/>
  <c r="AG1027" i="1"/>
  <c r="AI1027" i="1"/>
  <c r="AJ1027" i="1"/>
  <c r="AL1027" i="1"/>
  <c r="AM1027" i="1"/>
  <c r="AQ1027" i="1"/>
  <c r="AS1027" i="1"/>
  <c r="A1028" i="1"/>
  <c r="B1028" i="1"/>
  <c r="C1028" i="1"/>
  <c r="J1028" i="1"/>
  <c r="K1028" i="1"/>
  <c r="M1028" i="1"/>
  <c r="AB1028" i="1"/>
  <c r="AF1028" i="1"/>
  <c r="AG1028" i="1"/>
  <c r="AI1028" i="1"/>
  <c r="AJ1028" i="1"/>
  <c r="AL1028" i="1"/>
  <c r="AM1028" i="1"/>
  <c r="AQ1028" i="1"/>
  <c r="AS1028" i="1"/>
  <c r="A1029" i="1"/>
  <c r="B1029" i="1"/>
  <c r="C1029" i="1"/>
  <c r="J1029" i="1"/>
  <c r="K1029" i="1"/>
  <c r="M1029" i="1"/>
  <c r="AB1029" i="1"/>
  <c r="AF1029" i="1"/>
  <c r="AG1029" i="1"/>
  <c r="AI1029" i="1"/>
  <c r="AJ1029" i="1"/>
  <c r="AL1029" i="1"/>
  <c r="AM1029" i="1"/>
  <c r="AQ1029" i="1"/>
  <c r="AS1029" i="1"/>
  <c r="A1030" i="1"/>
  <c r="B1030" i="1"/>
  <c r="C1030" i="1"/>
  <c r="J1030" i="1"/>
  <c r="K1030" i="1"/>
  <c r="M1030" i="1"/>
  <c r="AB1030" i="1"/>
  <c r="AF1030" i="1"/>
  <c r="AG1030" i="1"/>
  <c r="AI1030" i="1"/>
  <c r="AJ1030" i="1"/>
  <c r="AL1030" i="1"/>
  <c r="AM1030" i="1"/>
  <c r="AQ1030" i="1"/>
  <c r="AS1030" i="1"/>
  <c r="A1031" i="1"/>
  <c r="B1031" i="1"/>
  <c r="C1031" i="1"/>
  <c r="J1031" i="1"/>
  <c r="K1031" i="1"/>
  <c r="M1031" i="1"/>
  <c r="AB1031" i="1"/>
  <c r="AF1031" i="1"/>
  <c r="AG1031" i="1"/>
  <c r="AI1031" i="1"/>
  <c r="AJ1031" i="1"/>
  <c r="AL1031" i="1"/>
  <c r="AM1031" i="1"/>
  <c r="AQ1031" i="1"/>
  <c r="AS1031" i="1"/>
  <c r="A1032" i="1"/>
  <c r="B1032" i="1"/>
  <c r="C1032" i="1"/>
  <c r="J1032" i="1"/>
  <c r="K1032" i="1"/>
  <c r="M1032" i="1"/>
  <c r="AB1032" i="1"/>
  <c r="AF1032" i="1"/>
  <c r="AG1032" i="1"/>
  <c r="AI1032" i="1"/>
  <c r="AJ1032" i="1"/>
  <c r="AL1032" i="1"/>
  <c r="AM1032" i="1"/>
  <c r="AQ1032" i="1"/>
  <c r="AS1032" i="1"/>
  <c r="A1033" i="1"/>
  <c r="B1033" i="1"/>
  <c r="C1033" i="1"/>
  <c r="J1033" i="1"/>
  <c r="K1033" i="1"/>
  <c r="M1033" i="1"/>
  <c r="AB1033" i="1"/>
  <c r="AF1033" i="1"/>
  <c r="AG1033" i="1"/>
  <c r="AI1033" i="1"/>
  <c r="AJ1033" i="1"/>
  <c r="AL1033" i="1"/>
  <c r="AM1033" i="1"/>
  <c r="AQ1033" i="1"/>
  <c r="AS1033" i="1"/>
  <c r="A1034" i="1"/>
  <c r="B1034" i="1"/>
  <c r="C1034" i="1"/>
  <c r="J1034" i="1"/>
  <c r="K1034" i="1"/>
  <c r="M1034" i="1"/>
  <c r="AB1034" i="1"/>
  <c r="AF1034" i="1"/>
  <c r="AG1034" i="1"/>
  <c r="AI1034" i="1"/>
  <c r="AJ1034" i="1"/>
  <c r="AL1034" i="1"/>
  <c r="AM1034" i="1"/>
  <c r="AQ1034" i="1"/>
  <c r="AS1034" i="1"/>
  <c r="A1035" i="1"/>
  <c r="B1035" i="1"/>
  <c r="C1035" i="1"/>
  <c r="J1035" i="1"/>
  <c r="K1035" i="1"/>
  <c r="M1035" i="1"/>
  <c r="AB1035" i="1"/>
  <c r="AF1035" i="1"/>
  <c r="AG1035" i="1"/>
  <c r="AI1035" i="1"/>
  <c r="AJ1035" i="1"/>
  <c r="AL1035" i="1"/>
  <c r="AM1035" i="1"/>
  <c r="AQ1035" i="1"/>
  <c r="AS1035" i="1"/>
  <c r="A1036" i="1"/>
  <c r="B1036" i="1"/>
  <c r="C1036" i="1"/>
  <c r="J1036" i="1"/>
  <c r="K1036" i="1"/>
  <c r="M1036" i="1"/>
  <c r="AB1036" i="1"/>
  <c r="AF1036" i="1"/>
  <c r="AG1036" i="1"/>
  <c r="AI1036" i="1"/>
  <c r="AJ1036" i="1"/>
  <c r="AL1036" i="1"/>
  <c r="AM1036" i="1"/>
  <c r="AQ1036" i="1"/>
  <c r="AS1036" i="1"/>
  <c r="A1037" i="1"/>
  <c r="B1037" i="1"/>
  <c r="C1037" i="1"/>
  <c r="J1037" i="1"/>
  <c r="K1037" i="1"/>
  <c r="M1037" i="1"/>
  <c r="AB1037" i="1"/>
  <c r="AF1037" i="1"/>
  <c r="AG1037" i="1"/>
  <c r="AI1037" i="1"/>
  <c r="AJ1037" i="1"/>
  <c r="AL1037" i="1"/>
  <c r="AM1037" i="1"/>
  <c r="AQ1037" i="1"/>
  <c r="AS1037" i="1"/>
  <c r="A1038" i="1"/>
  <c r="B1038" i="1"/>
  <c r="C1038" i="1"/>
  <c r="J1038" i="1"/>
  <c r="K1038" i="1"/>
  <c r="M1038" i="1"/>
  <c r="AB1038" i="1"/>
  <c r="AF1038" i="1"/>
  <c r="AG1038" i="1"/>
  <c r="AI1038" i="1"/>
  <c r="AJ1038" i="1"/>
  <c r="AL1038" i="1"/>
  <c r="AM1038" i="1"/>
  <c r="AQ1038" i="1"/>
  <c r="AS1038" i="1"/>
  <c r="A1039" i="1"/>
  <c r="B1039" i="1"/>
  <c r="C1039" i="1"/>
  <c r="J1039" i="1"/>
  <c r="K1039" i="1"/>
  <c r="M1039" i="1"/>
  <c r="AB1039" i="1"/>
  <c r="AF1039" i="1"/>
  <c r="AG1039" i="1"/>
  <c r="AI1039" i="1"/>
  <c r="AJ1039" i="1"/>
  <c r="AL1039" i="1"/>
  <c r="AM1039" i="1"/>
  <c r="AQ1039" i="1"/>
  <c r="AS1039" i="1"/>
  <c r="A1040" i="1"/>
  <c r="B1040" i="1"/>
  <c r="C1040" i="1"/>
  <c r="J1040" i="1"/>
  <c r="K1040" i="1"/>
  <c r="M1040" i="1"/>
  <c r="AB1040" i="1"/>
  <c r="AF1040" i="1"/>
  <c r="AG1040" i="1"/>
  <c r="AI1040" i="1"/>
  <c r="AJ1040" i="1"/>
  <c r="AL1040" i="1"/>
  <c r="AM1040" i="1"/>
  <c r="AQ1040" i="1"/>
  <c r="AS1040" i="1"/>
  <c r="A1041" i="1"/>
  <c r="B1041" i="1"/>
  <c r="C1041" i="1"/>
  <c r="J1041" i="1"/>
  <c r="K1041" i="1"/>
  <c r="M1041" i="1"/>
  <c r="AB1041" i="1"/>
  <c r="AF1041" i="1"/>
  <c r="AG1041" i="1"/>
  <c r="AI1041" i="1"/>
  <c r="AJ1041" i="1"/>
  <c r="AL1041" i="1"/>
  <c r="AM1041" i="1"/>
  <c r="AQ1041" i="1"/>
  <c r="AS1041" i="1"/>
  <c r="A1042" i="1"/>
  <c r="B1042" i="1"/>
  <c r="C1042" i="1"/>
  <c r="J1042" i="1"/>
  <c r="K1042" i="1"/>
  <c r="M1042" i="1"/>
  <c r="AB1042" i="1"/>
  <c r="AF1042" i="1"/>
  <c r="AG1042" i="1"/>
  <c r="AI1042" i="1"/>
  <c r="AJ1042" i="1"/>
  <c r="AL1042" i="1"/>
  <c r="AM1042" i="1"/>
  <c r="AQ1042" i="1"/>
  <c r="AS1042" i="1"/>
  <c r="A1043" i="1"/>
  <c r="B1043" i="1"/>
  <c r="C1043" i="1"/>
  <c r="J1043" i="1"/>
  <c r="K1043" i="1"/>
  <c r="M1043" i="1"/>
  <c r="AB1043" i="1"/>
  <c r="AF1043" i="1"/>
  <c r="AG1043" i="1"/>
  <c r="AI1043" i="1"/>
  <c r="AJ1043" i="1"/>
  <c r="AL1043" i="1"/>
  <c r="AM1043" i="1"/>
  <c r="AQ1043" i="1"/>
  <c r="AS1043" i="1"/>
  <c r="A1044" i="1"/>
  <c r="B1044" i="1"/>
  <c r="C1044" i="1"/>
  <c r="J1044" i="1"/>
  <c r="K1044" i="1"/>
  <c r="M1044" i="1"/>
  <c r="AB1044" i="1"/>
  <c r="AF1044" i="1"/>
  <c r="AG1044" i="1"/>
  <c r="AI1044" i="1"/>
  <c r="AJ1044" i="1"/>
  <c r="AL1044" i="1"/>
  <c r="AM1044" i="1"/>
  <c r="AQ1044" i="1"/>
  <c r="AS1044" i="1"/>
  <c r="A1045" i="1"/>
  <c r="B1045" i="1"/>
  <c r="C1045" i="1"/>
  <c r="J1045" i="1"/>
  <c r="K1045" i="1"/>
  <c r="M1045" i="1"/>
  <c r="AB1045" i="1"/>
  <c r="AF1045" i="1"/>
  <c r="AG1045" i="1"/>
  <c r="AI1045" i="1"/>
  <c r="AJ1045" i="1"/>
  <c r="AL1045" i="1"/>
  <c r="AM1045" i="1"/>
  <c r="AQ1045" i="1"/>
  <c r="AS1045" i="1"/>
  <c r="A1046" i="1"/>
  <c r="B1046" i="1"/>
  <c r="C1046" i="1"/>
  <c r="J1046" i="1"/>
  <c r="K1046" i="1"/>
  <c r="M1046" i="1"/>
  <c r="AB1046" i="1"/>
  <c r="AF1046" i="1"/>
  <c r="AG1046" i="1"/>
  <c r="AI1046" i="1"/>
  <c r="AJ1046" i="1"/>
  <c r="AL1046" i="1"/>
  <c r="AM1046" i="1"/>
  <c r="AQ1046" i="1"/>
  <c r="AS1046" i="1"/>
  <c r="A1047" i="1"/>
  <c r="B1047" i="1"/>
  <c r="C1047" i="1"/>
  <c r="J1047" i="1"/>
  <c r="K1047" i="1"/>
  <c r="M1047" i="1"/>
  <c r="AB1047" i="1"/>
  <c r="AF1047" i="1"/>
  <c r="AG1047" i="1"/>
  <c r="AI1047" i="1"/>
  <c r="AJ1047" i="1"/>
  <c r="AL1047" i="1"/>
  <c r="AM1047" i="1"/>
  <c r="AQ1047" i="1"/>
  <c r="AS1047" i="1"/>
  <c r="A1048" i="1"/>
  <c r="B1048" i="1"/>
  <c r="C1048" i="1"/>
  <c r="J1048" i="1"/>
  <c r="K1048" i="1"/>
  <c r="M1048" i="1"/>
  <c r="AB1048" i="1"/>
  <c r="AF1048" i="1"/>
  <c r="AG1048" i="1"/>
  <c r="AI1048" i="1"/>
  <c r="AJ1048" i="1"/>
  <c r="AL1048" i="1"/>
  <c r="AM1048" i="1"/>
  <c r="AQ1048" i="1"/>
  <c r="AS1048" i="1"/>
  <c r="A1049" i="1"/>
  <c r="B1049" i="1"/>
  <c r="C1049" i="1"/>
  <c r="J1049" i="1"/>
  <c r="K1049" i="1"/>
  <c r="M1049" i="1"/>
  <c r="AB1049" i="1"/>
  <c r="AF1049" i="1"/>
  <c r="AG1049" i="1"/>
  <c r="AI1049" i="1"/>
  <c r="AJ1049" i="1"/>
  <c r="AL1049" i="1"/>
  <c r="AM1049" i="1"/>
  <c r="AQ1049" i="1"/>
  <c r="AS1049" i="1"/>
  <c r="A1050" i="1"/>
  <c r="B1050" i="1"/>
  <c r="C1050" i="1"/>
  <c r="J1050" i="1"/>
  <c r="K1050" i="1"/>
  <c r="M1050" i="1"/>
  <c r="AB1050" i="1"/>
  <c r="AF1050" i="1"/>
  <c r="AG1050" i="1"/>
  <c r="AI1050" i="1"/>
  <c r="AJ1050" i="1"/>
  <c r="AL1050" i="1"/>
  <c r="AM1050" i="1"/>
  <c r="AQ1050" i="1"/>
  <c r="AS1050" i="1"/>
  <c r="A1051" i="1"/>
  <c r="B1051" i="1"/>
  <c r="C1051" i="1"/>
  <c r="J1051" i="1"/>
  <c r="K1051" i="1"/>
  <c r="M1051" i="1"/>
  <c r="AB1051" i="1"/>
  <c r="AF1051" i="1"/>
  <c r="AG1051" i="1"/>
  <c r="AI1051" i="1"/>
  <c r="AJ1051" i="1"/>
  <c r="AL1051" i="1"/>
  <c r="AM1051" i="1"/>
  <c r="AQ1051" i="1"/>
  <c r="AS1051" i="1"/>
  <c r="A1052" i="1"/>
  <c r="B1052" i="1"/>
  <c r="C1052" i="1"/>
  <c r="J1052" i="1"/>
  <c r="K1052" i="1"/>
  <c r="M1052" i="1"/>
  <c r="AB1052" i="1"/>
  <c r="AF1052" i="1"/>
  <c r="AG1052" i="1"/>
  <c r="AI1052" i="1"/>
  <c r="AJ1052" i="1"/>
  <c r="AL1052" i="1"/>
  <c r="AM1052" i="1"/>
  <c r="AQ1052" i="1"/>
  <c r="AS1052" i="1"/>
  <c r="A1053" i="1"/>
  <c r="B1053" i="1"/>
  <c r="C1053" i="1"/>
  <c r="J1053" i="1"/>
  <c r="K1053" i="1"/>
  <c r="M1053" i="1"/>
  <c r="AB1053" i="1"/>
  <c r="AF1053" i="1"/>
  <c r="AG1053" i="1"/>
  <c r="AI1053" i="1"/>
  <c r="AJ1053" i="1"/>
  <c r="AL1053" i="1"/>
  <c r="AM1053" i="1"/>
  <c r="AQ1053" i="1"/>
  <c r="AS1053" i="1"/>
  <c r="A1054" i="1"/>
  <c r="B1054" i="1"/>
  <c r="C1054" i="1"/>
  <c r="J1054" i="1"/>
  <c r="K1054" i="1"/>
  <c r="M1054" i="1"/>
  <c r="AB1054" i="1"/>
  <c r="AF1054" i="1"/>
  <c r="AG1054" i="1"/>
  <c r="AI1054" i="1"/>
  <c r="AJ1054" i="1"/>
  <c r="AL1054" i="1"/>
  <c r="AM1054" i="1"/>
  <c r="AQ1054" i="1"/>
  <c r="AS1054" i="1"/>
  <c r="A1055" i="1"/>
  <c r="B1055" i="1"/>
  <c r="C1055" i="1"/>
  <c r="J1055" i="1"/>
  <c r="K1055" i="1"/>
  <c r="M1055" i="1"/>
  <c r="AB1055" i="1"/>
  <c r="AF1055" i="1"/>
  <c r="AG1055" i="1"/>
  <c r="AI1055" i="1"/>
  <c r="AJ1055" i="1"/>
  <c r="AL1055" i="1"/>
  <c r="AM1055" i="1"/>
  <c r="AQ1055" i="1"/>
  <c r="AS1055" i="1"/>
  <c r="A1056" i="1"/>
  <c r="B1056" i="1"/>
  <c r="C1056" i="1"/>
  <c r="J1056" i="1"/>
  <c r="K1056" i="1"/>
  <c r="M1056" i="1"/>
  <c r="AB1056" i="1"/>
  <c r="AF1056" i="1"/>
  <c r="AG1056" i="1"/>
  <c r="AI1056" i="1"/>
  <c r="AJ1056" i="1"/>
  <c r="AL1056" i="1"/>
  <c r="AM1056" i="1"/>
  <c r="AQ1056" i="1"/>
  <c r="AS1056" i="1"/>
  <c r="A1057" i="1"/>
  <c r="B1057" i="1"/>
  <c r="C1057" i="1"/>
  <c r="J1057" i="1"/>
  <c r="K1057" i="1"/>
  <c r="M1057" i="1"/>
  <c r="AB1057" i="1"/>
  <c r="AF1057" i="1"/>
  <c r="AG1057" i="1"/>
  <c r="AI1057" i="1"/>
  <c r="AJ1057" i="1"/>
  <c r="AL1057" i="1"/>
  <c r="AM1057" i="1"/>
  <c r="AQ1057" i="1"/>
  <c r="AS1057" i="1"/>
  <c r="A1058" i="1"/>
  <c r="B1058" i="1"/>
  <c r="C1058" i="1"/>
  <c r="J1058" i="1"/>
  <c r="K1058" i="1"/>
  <c r="M1058" i="1"/>
  <c r="AB1058" i="1"/>
  <c r="AF1058" i="1"/>
  <c r="AG1058" i="1"/>
  <c r="AI1058" i="1"/>
  <c r="AJ1058" i="1"/>
  <c r="AL1058" i="1"/>
  <c r="AM1058" i="1"/>
  <c r="AQ1058" i="1"/>
  <c r="AS1058" i="1"/>
  <c r="A1059" i="1"/>
  <c r="B1059" i="1"/>
  <c r="C1059" i="1"/>
  <c r="J1059" i="1"/>
  <c r="K1059" i="1"/>
  <c r="M1059" i="1"/>
  <c r="AB1059" i="1"/>
  <c r="AF1059" i="1"/>
  <c r="AG1059" i="1"/>
  <c r="AI1059" i="1"/>
  <c r="AJ1059" i="1"/>
  <c r="AL1059" i="1"/>
  <c r="AM1059" i="1"/>
  <c r="AQ1059" i="1"/>
  <c r="AS1059" i="1"/>
  <c r="A1060" i="1"/>
  <c r="B1060" i="1"/>
  <c r="C1060" i="1"/>
  <c r="J1060" i="1"/>
  <c r="K1060" i="1"/>
  <c r="M1060" i="1"/>
  <c r="AB1060" i="1"/>
  <c r="AF1060" i="1"/>
  <c r="AG1060" i="1"/>
  <c r="AI1060" i="1"/>
  <c r="AJ1060" i="1"/>
  <c r="AL1060" i="1"/>
  <c r="AM1060" i="1"/>
  <c r="AQ1060" i="1"/>
  <c r="AS1060" i="1"/>
  <c r="A1061" i="1"/>
  <c r="B1061" i="1"/>
  <c r="C1061" i="1"/>
  <c r="J1061" i="1"/>
  <c r="K1061" i="1"/>
  <c r="M1061" i="1"/>
  <c r="AB1061" i="1"/>
  <c r="AF1061" i="1"/>
  <c r="AG1061" i="1"/>
  <c r="AI1061" i="1"/>
  <c r="AJ1061" i="1"/>
  <c r="AL1061" i="1"/>
  <c r="AM1061" i="1"/>
  <c r="AQ1061" i="1"/>
  <c r="AS1061" i="1"/>
  <c r="A1062" i="1"/>
  <c r="B1062" i="1"/>
  <c r="C1062" i="1"/>
  <c r="J1062" i="1"/>
  <c r="K1062" i="1"/>
  <c r="M1062" i="1"/>
  <c r="AB1062" i="1"/>
  <c r="AF1062" i="1"/>
  <c r="AG1062" i="1"/>
  <c r="AI1062" i="1"/>
  <c r="AJ1062" i="1"/>
  <c r="AL1062" i="1"/>
  <c r="AM1062" i="1"/>
  <c r="AQ1062" i="1"/>
  <c r="AS1062" i="1"/>
  <c r="A1063" i="1"/>
  <c r="B1063" i="1"/>
  <c r="C1063" i="1"/>
  <c r="J1063" i="1"/>
  <c r="K1063" i="1"/>
  <c r="M1063" i="1"/>
  <c r="AB1063" i="1"/>
  <c r="AF1063" i="1"/>
  <c r="AG1063" i="1"/>
  <c r="AI1063" i="1"/>
  <c r="AJ1063" i="1"/>
  <c r="AL1063" i="1"/>
  <c r="AM1063" i="1"/>
  <c r="AQ1063" i="1"/>
  <c r="AS1063" i="1"/>
  <c r="A1064" i="1"/>
  <c r="B1064" i="1"/>
  <c r="C1064" i="1"/>
  <c r="J1064" i="1"/>
  <c r="K1064" i="1"/>
  <c r="M1064" i="1"/>
  <c r="AB1064" i="1"/>
  <c r="AF1064" i="1"/>
  <c r="AG1064" i="1"/>
  <c r="AI1064" i="1"/>
  <c r="AJ1064" i="1"/>
  <c r="AL1064" i="1"/>
  <c r="AM1064" i="1"/>
  <c r="AQ1064" i="1"/>
  <c r="AS1064" i="1"/>
  <c r="A1065" i="1"/>
  <c r="B1065" i="1"/>
  <c r="C1065" i="1"/>
  <c r="J1065" i="1"/>
  <c r="K1065" i="1"/>
  <c r="M1065" i="1"/>
  <c r="AB1065" i="1"/>
  <c r="AF1065" i="1"/>
  <c r="AG1065" i="1"/>
  <c r="AI1065" i="1"/>
  <c r="AJ1065" i="1"/>
  <c r="AL1065" i="1"/>
  <c r="AM1065" i="1"/>
  <c r="AQ1065" i="1"/>
  <c r="AS1065" i="1"/>
  <c r="A1066" i="1"/>
  <c r="B1066" i="1"/>
  <c r="C1066" i="1"/>
  <c r="J1066" i="1"/>
  <c r="K1066" i="1"/>
  <c r="M1066" i="1"/>
  <c r="AB1066" i="1"/>
  <c r="AF1066" i="1"/>
  <c r="AG1066" i="1"/>
  <c r="AI1066" i="1"/>
  <c r="AJ1066" i="1"/>
  <c r="AL1066" i="1"/>
  <c r="AM1066" i="1"/>
  <c r="AQ1066" i="1"/>
  <c r="AS1066" i="1"/>
  <c r="A1067" i="1"/>
  <c r="B1067" i="1"/>
  <c r="C1067" i="1"/>
  <c r="J1067" i="1"/>
  <c r="K1067" i="1"/>
  <c r="M1067" i="1"/>
  <c r="AB1067" i="1"/>
  <c r="AF1067" i="1"/>
  <c r="AG1067" i="1"/>
  <c r="AI1067" i="1"/>
  <c r="AJ1067" i="1"/>
  <c r="AL1067" i="1"/>
  <c r="AM1067" i="1"/>
  <c r="AQ1067" i="1"/>
  <c r="AS1067" i="1"/>
  <c r="A1068" i="1"/>
  <c r="B1068" i="1"/>
  <c r="C1068" i="1"/>
  <c r="J1068" i="1"/>
  <c r="K1068" i="1"/>
  <c r="M1068" i="1"/>
  <c r="AB1068" i="1"/>
  <c r="AF1068" i="1"/>
  <c r="AG1068" i="1"/>
  <c r="AI1068" i="1"/>
  <c r="AJ1068" i="1"/>
  <c r="AL1068" i="1"/>
  <c r="AM1068" i="1"/>
  <c r="AQ1068" i="1"/>
  <c r="AS1068" i="1"/>
  <c r="A1069" i="1"/>
  <c r="B1069" i="1"/>
  <c r="C1069" i="1"/>
  <c r="J1069" i="1"/>
  <c r="K1069" i="1"/>
  <c r="M1069" i="1"/>
  <c r="AB1069" i="1"/>
  <c r="AF1069" i="1"/>
  <c r="AG1069" i="1"/>
  <c r="AI1069" i="1"/>
  <c r="AJ1069" i="1"/>
  <c r="AL1069" i="1"/>
  <c r="AM1069" i="1"/>
  <c r="AQ1069" i="1"/>
  <c r="AS1069" i="1"/>
  <c r="A1070" i="1"/>
  <c r="B1070" i="1"/>
  <c r="C1070" i="1"/>
  <c r="J1070" i="1"/>
  <c r="K1070" i="1"/>
  <c r="M1070" i="1"/>
  <c r="AB1070" i="1"/>
  <c r="AF1070" i="1"/>
  <c r="AG1070" i="1"/>
  <c r="AI1070" i="1"/>
  <c r="AJ1070" i="1"/>
  <c r="AL1070" i="1"/>
  <c r="AM1070" i="1"/>
  <c r="AQ1070" i="1"/>
  <c r="AS1070" i="1"/>
  <c r="A1071" i="1"/>
  <c r="B1071" i="1"/>
  <c r="C1071" i="1"/>
  <c r="J1071" i="1"/>
  <c r="K1071" i="1"/>
  <c r="M1071" i="1"/>
  <c r="AB1071" i="1"/>
  <c r="AF1071" i="1"/>
  <c r="AG1071" i="1"/>
  <c r="AI1071" i="1"/>
  <c r="AJ1071" i="1"/>
  <c r="AL1071" i="1"/>
  <c r="AM1071" i="1"/>
  <c r="AQ1071" i="1"/>
  <c r="AS1071" i="1"/>
  <c r="A1072" i="1"/>
  <c r="B1072" i="1"/>
  <c r="C1072" i="1"/>
  <c r="J1072" i="1"/>
  <c r="K1072" i="1"/>
  <c r="M1072" i="1"/>
  <c r="AB1072" i="1"/>
  <c r="AF1072" i="1"/>
  <c r="AG1072" i="1"/>
  <c r="AI1072" i="1"/>
  <c r="AJ1072" i="1"/>
  <c r="AL1072" i="1"/>
  <c r="AM1072" i="1"/>
  <c r="AQ1072" i="1"/>
  <c r="AS1072" i="1"/>
  <c r="A1073" i="1"/>
  <c r="B1073" i="1"/>
  <c r="C1073" i="1"/>
  <c r="J1073" i="1"/>
  <c r="K1073" i="1"/>
  <c r="M1073" i="1"/>
  <c r="AB1073" i="1"/>
  <c r="AF1073" i="1"/>
  <c r="AG1073" i="1"/>
  <c r="AI1073" i="1"/>
  <c r="AJ1073" i="1"/>
  <c r="AL1073" i="1"/>
  <c r="AM1073" i="1"/>
  <c r="AQ1073" i="1"/>
  <c r="AS1073" i="1"/>
  <c r="A1074" i="1"/>
  <c r="B1074" i="1"/>
  <c r="C1074" i="1"/>
  <c r="J1074" i="1"/>
  <c r="K1074" i="1"/>
  <c r="M1074" i="1"/>
  <c r="AB1074" i="1"/>
  <c r="AF1074" i="1"/>
  <c r="AG1074" i="1"/>
  <c r="AI1074" i="1"/>
  <c r="AJ1074" i="1"/>
  <c r="AL1074" i="1"/>
  <c r="AM1074" i="1"/>
  <c r="AQ1074" i="1"/>
  <c r="AS1074" i="1"/>
  <c r="A1075" i="1"/>
  <c r="B1075" i="1"/>
  <c r="C1075" i="1"/>
  <c r="J1075" i="1"/>
  <c r="K1075" i="1"/>
  <c r="M1075" i="1"/>
  <c r="AB1075" i="1"/>
  <c r="AF1075" i="1"/>
  <c r="AG1075" i="1"/>
  <c r="AI1075" i="1"/>
  <c r="AJ1075" i="1"/>
  <c r="AL1075" i="1"/>
  <c r="AM1075" i="1"/>
  <c r="AQ1075" i="1"/>
  <c r="AS1075" i="1"/>
  <c r="A1076" i="1"/>
  <c r="B1076" i="1"/>
  <c r="C1076" i="1"/>
  <c r="J1076" i="1"/>
  <c r="K1076" i="1"/>
  <c r="M1076" i="1"/>
  <c r="AB1076" i="1"/>
  <c r="AF1076" i="1"/>
  <c r="AG1076" i="1"/>
  <c r="AI1076" i="1"/>
  <c r="AJ1076" i="1"/>
  <c r="AL1076" i="1"/>
  <c r="AM1076" i="1"/>
  <c r="AQ1076" i="1"/>
  <c r="AS1076" i="1"/>
  <c r="A1077" i="1"/>
  <c r="B1077" i="1"/>
  <c r="C1077" i="1"/>
  <c r="J1077" i="1"/>
  <c r="K1077" i="1"/>
  <c r="M1077" i="1"/>
  <c r="AB1077" i="1"/>
  <c r="AF1077" i="1"/>
  <c r="AG1077" i="1"/>
  <c r="AI1077" i="1"/>
  <c r="AJ1077" i="1"/>
  <c r="AL1077" i="1"/>
  <c r="AM1077" i="1"/>
  <c r="AQ1077" i="1"/>
  <c r="AS1077" i="1"/>
  <c r="A1078" i="1"/>
  <c r="B1078" i="1"/>
  <c r="C1078" i="1"/>
  <c r="J1078" i="1"/>
  <c r="K1078" i="1"/>
  <c r="M1078" i="1"/>
  <c r="AB1078" i="1"/>
  <c r="AF1078" i="1"/>
  <c r="AG1078" i="1"/>
  <c r="AI1078" i="1"/>
  <c r="AJ1078" i="1"/>
  <c r="AL1078" i="1"/>
  <c r="AM1078" i="1"/>
  <c r="AQ1078" i="1"/>
  <c r="AS1078" i="1"/>
  <c r="A1079" i="1"/>
  <c r="B1079" i="1"/>
  <c r="C1079" i="1"/>
  <c r="J1079" i="1"/>
  <c r="K1079" i="1"/>
  <c r="M1079" i="1"/>
  <c r="AB1079" i="1"/>
  <c r="AF1079" i="1"/>
  <c r="AG1079" i="1"/>
  <c r="AI1079" i="1"/>
  <c r="AJ1079" i="1"/>
  <c r="AL1079" i="1"/>
  <c r="AM1079" i="1"/>
  <c r="AQ1079" i="1"/>
  <c r="AS1079" i="1"/>
  <c r="A1080" i="1"/>
  <c r="B1080" i="1"/>
  <c r="C1080" i="1"/>
  <c r="J1080" i="1"/>
  <c r="K1080" i="1"/>
  <c r="M1080" i="1"/>
  <c r="AB1080" i="1"/>
  <c r="AF1080" i="1"/>
  <c r="AG1080" i="1"/>
  <c r="AI1080" i="1"/>
  <c r="AJ1080" i="1"/>
  <c r="AL1080" i="1"/>
  <c r="AM1080" i="1"/>
  <c r="AQ1080" i="1"/>
  <c r="AS1080" i="1"/>
  <c r="A1081" i="1"/>
  <c r="B1081" i="1"/>
  <c r="C1081" i="1"/>
  <c r="J1081" i="1"/>
  <c r="K1081" i="1"/>
  <c r="M1081" i="1"/>
  <c r="AB1081" i="1"/>
  <c r="AF1081" i="1"/>
  <c r="AG1081" i="1"/>
  <c r="AI1081" i="1"/>
  <c r="AJ1081" i="1"/>
  <c r="AL1081" i="1"/>
  <c r="AM1081" i="1"/>
  <c r="AQ1081" i="1"/>
  <c r="AS1081" i="1"/>
  <c r="A1082" i="1"/>
  <c r="B1082" i="1"/>
  <c r="C1082" i="1"/>
  <c r="J1082" i="1"/>
  <c r="K1082" i="1"/>
  <c r="M1082" i="1"/>
  <c r="AB1082" i="1"/>
  <c r="AF1082" i="1"/>
  <c r="AG1082" i="1"/>
  <c r="AI1082" i="1"/>
  <c r="AJ1082" i="1"/>
  <c r="AL1082" i="1"/>
  <c r="AM1082" i="1"/>
  <c r="AQ1082" i="1"/>
  <c r="AS1082" i="1"/>
  <c r="A1083" i="1"/>
  <c r="B1083" i="1"/>
  <c r="C1083" i="1"/>
  <c r="J1083" i="1"/>
  <c r="K1083" i="1"/>
  <c r="M1083" i="1"/>
  <c r="AB1083" i="1"/>
  <c r="AF1083" i="1"/>
  <c r="AG1083" i="1"/>
  <c r="AI1083" i="1"/>
  <c r="AJ1083" i="1"/>
  <c r="AL1083" i="1"/>
  <c r="AM1083" i="1"/>
  <c r="AQ1083" i="1"/>
  <c r="AS1083" i="1"/>
  <c r="A1084" i="1"/>
  <c r="B1084" i="1"/>
  <c r="C1084" i="1"/>
  <c r="J1084" i="1"/>
  <c r="K1084" i="1"/>
  <c r="M1084" i="1"/>
  <c r="AB1084" i="1"/>
  <c r="AF1084" i="1"/>
  <c r="AG1084" i="1"/>
  <c r="AI1084" i="1"/>
  <c r="AJ1084" i="1"/>
  <c r="AL1084" i="1"/>
  <c r="AM1084" i="1"/>
  <c r="AQ1084" i="1"/>
  <c r="AS1084" i="1"/>
  <c r="A1085" i="1"/>
  <c r="B1085" i="1"/>
  <c r="C1085" i="1"/>
  <c r="J1085" i="1"/>
  <c r="K1085" i="1"/>
  <c r="M1085" i="1"/>
  <c r="AB1085" i="1"/>
  <c r="AF1085" i="1"/>
  <c r="AG1085" i="1"/>
  <c r="AI1085" i="1"/>
  <c r="AJ1085" i="1"/>
  <c r="AL1085" i="1"/>
  <c r="AM1085" i="1"/>
  <c r="AQ1085" i="1"/>
  <c r="AS1085" i="1"/>
  <c r="A1086" i="1"/>
  <c r="B1086" i="1"/>
  <c r="C1086" i="1"/>
  <c r="J1086" i="1"/>
  <c r="K1086" i="1"/>
  <c r="M1086" i="1"/>
  <c r="AB1086" i="1"/>
  <c r="AF1086" i="1"/>
  <c r="AG1086" i="1"/>
  <c r="AI1086" i="1"/>
  <c r="AJ1086" i="1"/>
  <c r="AL1086" i="1"/>
  <c r="AM1086" i="1"/>
  <c r="AQ1086" i="1"/>
  <c r="AS1086" i="1"/>
  <c r="A1087" i="1"/>
  <c r="B1087" i="1"/>
  <c r="C1087" i="1"/>
  <c r="J1087" i="1"/>
  <c r="K1087" i="1"/>
  <c r="M1087" i="1"/>
  <c r="AB1087" i="1"/>
  <c r="AF1087" i="1"/>
  <c r="AG1087" i="1"/>
  <c r="AI1087" i="1"/>
  <c r="AJ1087" i="1"/>
  <c r="AL1087" i="1"/>
  <c r="AM1087" i="1"/>
  <c r="AQ1087" i="1"/>
  <c r="AS1087" i="1"/>
  <c r="A1088" i="1"/>
  <c r="B1088" i="1"/>
  <c r="C1088" i="1"/>
  <c r="J1088" i="1"/>
  <c r="K1088" i="1"/>
  <c r="M1088" i="1"/>
  <c r="AB1088" i="1"/>
  <c r="AF1088" i="1"/>
  <c r="AG1088" i="1"/>
  <c r="AI1088" i="1"/>
  <c r="AJ1088" i="1"/>
  <c r="AL1088" i="1"/>
  <c r="AM1088" i="1"/>
  <c r="AQ1088" i="1"/>
  <c r="AS1088" i="1"/>
  <c r="A1089" i="1"/>
  <c r="B1089" i="1"/>
  <c r="C1089" i="1"/>
  <c r="J1089" i="1"/>
  <c r="K1089" i="1"/>
  <c r="M1089" i="1"/>
  <c r="AB1089" i="1"/>
  <c r="AF1089" i="1"/>
  <c r="AG1089" i="1"/>
  <c r="AI1089" i="1"/>
  <c r="AJ1089" i="1"/>
  <c r="AL1089" i="1"/>
  <c r="AM1089" i="1"/>
  <c r="AQ1089" i="1"/>
  <c r="AS1089" i="1"/>
  <c r="A1090" i="1"/>
  <c r="B1090" i="1"/>
  <c r="C1090" i="1"/>
  <c r="J1090" i="1"/>
  <c r="K1090" i="1"/>
  <c r="M1090" i="1"/>
  <c r="AB1090" i="1"/>
  <c r="AF1090" i="1"/>
  <c r="AG1090" i="1"/>
  <c r="AI1090" i="1"/>
  <c r="AJ1090" i="1"/>
  <c r="AL1090" i="1"/>
  <c r="AM1090" i="1"/>
  <c r="AQ1090" i="1"/>
  <c r="AS1090" i="1"/>
  <c r="A1091" i="1"/>
  <c r="B1091" i="1"/>
  <c r="C1091" i="1"/>
  <c r="J1091" i="1"/>
  <c r="K1091" i="1"/>
  <c r="M1091" i="1"/>
  <c r="AB1091" i="1"/>
  <c r="AF1091" i="1"/>
  <c r="AG1091" i="1"/>
  <c r="AI1091" i="1"/>
  <c r="AJ1091" i="1"/>
  <c r="AL1091" i="1"/>
  <c r="AM1091" i="1"/>
  <c r="AQ1091" i="1"/>
  <c r="AS1091" i="1"/>
  <c r="A1092" i="1"/>
  <c r="B1092" i="1"/>
  <c r="C1092" i="1"/>
  <c r="J1092" i="1"/>
  <c r="K1092" i="1"/>
  <c r="M1092" i="1"/>
  <c r="AB1092" i="1"/>
  <c r="AF1092" i="1"/>
  <c r="AG1092" i="1"/>
  <c r="AI1092" i="1"/>
  <c r="AJ1092" i="1"/>
  <c r="AL1092" i="1"/>
  <c r="AM1092" i="1"/>
  <c r="AQ1092" i="1"/>
  <c r="AS1092" i="1"/>
  <c r="A1093" i="1"/>
  <c r="B1093" i="1"/>
  <c r="C1093" i="1"/>
  <c r="J1093" i="1"/>
  <c r="K1093" i="1"/>
  <c r="M1093" i="1"/>
  <c r="AB1093" i="1"/>
  <c r="AF1093" i="1"/>
  <c r="AG1093" i="1"/>
  <c r="AI1093" i="1"/>
  <c r="AJ1093" i="1"/>
  <c r="AL1093" i="1"/>
  <c r="AM1093" i="1"/>
  <c r="AQ1093" i="1"/>
  <c r="AS1093" i="1"/>
  <c r="A1094" i="1"/>
  <c r="B1094" i="1"/>
  <c r="C1094" i="1"/>
  <c r="J1094" i="1"/>
  <c r="K1094" i="1"/>
  <c r="M1094" i="1"/>
  <c r="AB1094" i="1"/>
  <c r="AF1094" i="1"/>
  <c r="AG1094" i="1"/>
  <c r="AI1094" i="1"/>
  <c r="AJ1094" i="1"/>
  <c r="AL1094" i="1"/>
  <c r="AM1094" i="1"/>
  <c r="AQ1094" i="1"/>
  <c r="AS1094" i="1"/>
  <c r="A1095" i="1"/>
  <c r="B1095" i="1"/>
  <c r="C1095" i="1"/>
  <c r="J1095" i="1"/>
  <c r="K1095" i="1"/>
  <c r="M1095" i="1"/>
  <c r="AB1095" i="1"/>
  <c r="AF1095" i="1"/>
  <c r="AG1095" i="1"/>
  <c r="AI1095" i="1"/>
  <c r="AJ1095" i="1"/>
  <c r="AL1095" i="1"/>
  <c r="AM1095" i="1"/>
  <c r="AQ1095" i="1"/>
  <c r="AS1095" i="1"/>
  <c r="A1096" i="1"/>
  <c r="B1096" i="1"/>
  <c r="C1096" i="1"/>
  <c r="J1096" i="1"/>
  <c r="K1096" i="1"/>
  <c r="M1096" i="1"/>
  <c r="AB1096" i="1"/>
  <c r="AF1096" i="1"/>
  <c r="AG1096" i="1"/>
  <c r="AI1096" i="1"/>
  <c r="AJ1096" i="1"/>
  <c r="AL1096" i="1"/>
  <c r="AM1096" i="1"/>
  <c r="AQ1096" i="1"/>
  <c r="AS1096" i="1"/>
  <c r="A1097" i="1"/>
  <c r="B1097" i="1"/>
  <c r="C1097" i="1"/>
  <c r="J1097" i="1"/>
  <c r="K1097" i="1"/>
  <c r="M1097" i="1"/>
  <c r="AB1097" i="1"/>
  <c r="AF1097" i="1"/>
  <c r="AG1097" i="1"/>
  <c r="AI1097" i="1"/>
  <c r="AJ1097" i="1"/>
  <c r="AL1097" i="1"/>
  <c r="AM1097" i="1"/>
  <c r="AQ1097" i="1"/>
  <c r="AS1097" i="1"/>
  <c r="A1098" i="1"/>
  <c r="B1098" i="1"/>
  <c r="C1098" i="1"/>
  <c r="J1098" i="1"/>
  <c r="K1098" i="1"/>
  <c r="M1098" i="1"/>
  <c r="AB1098" i="1"/>
  <c r="AF1098" i="1"/>
  <c r="AG1098" i="1"/>
  <c r="AI1098" i="1"/>
  <c r="AJ1098" i="1"/>
  <c r="AL1098" i="1"/>
  <c r="AM1098" i="1"/>
  <c r="AQ1098" i="1"/>
  <c r="AS1098" i="1"/>
  <c r="A1099" i="1"/>
  <c r="B1099" i="1"/>
  <c r="C1099" i="1"/>
  <c r="J1099" i="1"/>
  <c r="K1099" i="1"/>
  <c r="M1099" i="1"/>
  <c r="AB1099" i="1"/>
  <c r="AF1099" i="1"/>
  <c r="AG1099" i="1"/>
  <c r="AI1099" i="1"/>
  <c r="AJ1099" i="1"/>
  <c r="AL1099" i="1"/>
  <c r="AM1099" i="1"/>
  <c r="AQ1099" i="1"/>
  <c r="AS1099" i="1"/>
  <c r="A1100" i="1"/>
  <c r="B1100" i="1"/>
  <c r="C1100" i="1"/>
  <c r="J1100" i="1"/>
  <c r="K1100" i="1"/>
  <c r="M1100" i="1"/>
  <c r="AB1100" i="1"/>
  <c r="AF1100" i="1"/>
  <c r="AG1100" i="1"/>
  <c r="AI1100" i="1"/>
  <c r="AJ1100" i="1"/>
  <c r="AL1100" i="1"/>
  <c r="AM1100" i="1"/>
  <c r="AQ1100" i="1"/>
  <c r="AS1100" i="1"/>
  <c r="A1101" i="1"/>
  <c r="B1101" i="1"/>
  <c r="C1101" i="1"/>
  <c r="J1101" i="1"/>
  <c r="K1101" i="1"/>
  <c r="M1101" i="1"/>
  <c r="AB1101" i="1"/>
  <c r="AF1101" i="1"/>
  <c r="AG1101" i="1"/>
  <c r="AI1101" i="1"/>
  <c r="AJ1101" i="1"/>
  <c r="AL1101" i="1"/>
  <c r="AM1101" i="1"/>
  <c r="AQ1101" i="1"/>
  <c r="AS1101" i="1"/>
  <c r="A1102" i="1"/>
  <c r="B1102" i="1"/>
  <c r="C1102" i="1"/>
  <c r="J1102" i="1"/>
  <c r="K1102" i="1"/>
  <c r="M1102" i="1"/>
  <c r="AB1102" i="1"/>
  <c r="AF1102" i="1"/>
  <c r="AG1102" i="1"/>
  <c r="AI1102" i="1"/>
  <c r="AJ1102" i="1"/>
  <c r="AL1102" i="1"/>
  <c r="AM1102" i="1"/>
  <c r="AQ1102" i="1"/>
  <c r="AS1102" i="1"/>
  <c r="A1103" i="1"/>
  <c r="B1103" i="1"/>
  <c r="C1103" i="1"/>
  <c r="J1103" i="1"/>
  <c r="K1103" i="1"/>
  <c r="M1103" i="1"/>
  <c r="AB1103" i="1"/>
  <c r="AF1103" i="1"/>
  <c r="AG1103" i="1"/>
  <c r="AI1103" i="1"/>
  <c r="AJ1103" i="1"/>
  <c r="AL1103" i="1"/>
  <c r="AM1103" i="1"/>
  <c r="AQ1103" i="1"/>
  <c r="AS1103" i="1"/>
  <c r="A1104" i="1"/>
  <c r="B1104" i="1"/>
  <c r="C1104" i="1"/>
  <c r="J1104" i="1"/>
  <c r="K1104" i="1"/>
  <c r="M1104" i="1"/>
  <c r="AB1104" i="1"/>
  <c r="AF1104" i="1"/>
  <c r="AG1104" i="1"/>
  <c r="AI1104" i="1"/>
  <c r="AJ1104" i="1"/>
  <c r="AL1104" i="1"/>
  <c r="AM1104" i="1"/>
  <c r="AQ1104" i="1"/>
  <c r="AS1104" i="1"/>
  <c r="A1105" i="1"/>
  <c r="B1105" i="1"/>
  <c r="C1105" i="1"/>
  <c r="J1105" i="1"/>
  <c r="K1105" i="1"/>
  <c r="M1105" i="1"/>
  <c r="AB1105" i="1"/>
  <c r="AF1105" i="1"/>
  <c r="AG1105" i="1"/>
  <c r="AI1105" i="1"/>
  <c r="AJ1105" i="1"/>
  <c r="AL1105" i="1"/>
  <c r="AM1105" i="1"/>
  <c r="AQ1105" i="1"/>
  <c r="AS1105" i="1"/>
  <c r="A1106" i="1"/>
  <c r="B1106" i="1"/>
  <c r="C1106" i="1"/>
  <c r="J1106" i="1"/>
  <c r="K1106" i="1"/>
  <c r="M1106" i="1"/>
  <c r="AB1106" i="1"/>
  <c r="AF1106" i="1"/>
  <c r="AG1106" i="1"/>
  <c r="AI1106" i="1"/>
  <c r="AJ1106" i="1"/>
  <c r="AL1106" i="1"/>
  <c r="AM1106" i="1"/>
  <c r="AQ1106" i="1"/>
  <c r="AS1106" i="1"/>
  <c r="A1107" i="1"/>
  <c r="B1107" i="1"/>
  <c r="C1107" i="1"/>
  <c r="J1107" i="1"/>
  <c r="K1107" i="1"/>
  <c r="M1107" i="1"/>
  <c r="AB1107" i="1"/>
  <c r="AF1107" i="1"/>
  <c r="AG1107" i="1"/>
  <c r="AI1107" i="1"/>
  <c r="AJ1107" i="1"/>
  <c r="AL1107" i="1"/>
  <c r="AM1107" i="1"/>
  <c r="AQ1107" i="1"/>
  <c r="AS1107" i="1"/>
  <c r="A1108" i="1"/>
  <c r="B1108" i="1"/>
  <c r="C1108" i="1"/>
  <c r="J1108" i="1"/>
  <c r="K1108" i="1"/>
  <c r="M1108" i="1"/>
  <c r="AB1108" i="1"/>
  <c r="AF1108" i="1"/>
  <c r="AG1108" i="1"/>
  <c r="AI1108" i="1"/>
  <c r="AJ1108" i="1"/>
  <c r="AL1108" i="1"/>
  <c r="AM1108" i="1"/>
  <c r="AQ1108" i="1"/>
  <c r="AS1108" i="1"/>
  <c r="A1109" i="1"/>
  <c r="B1109" i="1"/>
  <c r="C1109" i="1"/>
  <c r="J1109" i="1"/>
  <c r="K1109" i="1"/>
  <c r="M1109" i="1"/>
  <c r="AB1109" i="1"/>
  <c r="AF1109" i="1"/>
  <c r="AG1109" i="1"/>
  <c r="AI1109" i="1"/>
  <c r="AJ1109" i="1"/>
  <c r="AL1109" i="1"/>
  <c r="AM1109" i="1"/>
  <c r="AQ1109" i="1"/>
  <c r="AS1109" i="1"/>
  <c r="A1110" i="1"/>
  <c r="B1110" i="1"/>
  <c r="C1110" i="1"/>
  <c r="J1110" i="1"/>
  <c r="K1110" i="1"/>
  <c r="M1110" i="1"/>
  <c r="AB1110" i="1"/>
  <c r="AF1110" i="1"/>
  <c r="AG1110" i="1"/>
  <c r="AI1110" i="1"/>
  <c r="AJ1110" i="1"/>
  <c r="AL1110" i="1"/>
  <c r="AM1110" i="1"/>
  <c r="AQ1110" i="1"/>
  <c r="AS1110" i="1"/>
  <c r="A1111" i="1"/>
  <c r="B1111" i="1"/>
  <c r="C1111" i="1"/>
  <c r="J1111" i="1"/>
  <c r="K1111" i="1"/>
  <c r="M1111" i="1"/>
  <c r="AB1111" i="1"/>
  <c r="AF1111" i="1"/>
  <c r="AG1111" i="1"/>
  <c r="AI1111" i="1"/>
  <c r="AJ1111" i="1"/>
  <c r="AL1111" i="1"/>
  <c r="AM1111" i="1"/>
  <c r="AQ1111" i="1"/>
  <c r="AS1111" i="1"/>
  <c r="A1112" i="1"/>
  <c r="B1112" i="1"/>
  <c r="C1112" i="1"/>
  <c r="J1112" i="1"/>
  <c r="K1112" i="1"/>
  <c r="M1112" i="1"/>
  <c r="AB1112" i="1"/>
  <c r="AF1112" i="1"/>
  <c r="AG1112" i="1"/>
  <c r="AI1112" i="1"/>
  <c r="AJ1112" i="1"/>
  <c r="AL1112" i="1"/>
  <c r="AM1112" i="1"/>
  <c r="AQ1112" i="1"/>
  <c r="AS1112" i="1"/>
  <c r="A1113" i="1"/>
  <c r="B1113" i="1"/>
  <c r="C1113" i="1"/>
  <c r="J1113" i="1"/>
  <c r="K1113" i="1"/>
  <c r="M1113" i="1"/>
  <c r="AB1113" i="1"/>
  <c r="AF1113" i="1"/>
  <c r="AG1113" i="1"/>
  <c r="AI1113" i="1"/>
  <c r="AJ1113" i="1"/>
  <c r="AL1113" i="1"/>
  <c r="AM1113" i="1"/>
  <c r="AQ1113" i="1"/>
  <c r="AS1113" i="1"/>
  <c r="A1114" i="1"/>
  <c r="B1114" i="1"/>
  <c r="C1114" i="1"/>
  <c r="J1114" i="1"/>
  <c r="K1114" i="1"/>
  <c r="M1114" i="1"/>
  <c r="AB1114" i="1"/>
  <c r="AF1114" i="1"/>
  <c r="AG1114" i="1"/>
  <c r="AI1114" i="1"/>
  <c r="AJ1114" i="1"/>
  <c r="AL1114" i="1"/>
  <c r="AM1114" i="1"/>
  <c r="AQ1114" i="1"/>
  <c r="AS1114" i="1"/>
  <c r="A1115" i="1"/>
  <c r="B1115" i="1"/>
  <c r="C1115" i="1"/>
  <c r="J1115" i="1"/>
  <c r="K1115" i="1"/>
  <c r="M1115" i="1"/>
  <c r="AB1115" i="1"/>
  <c r="AF1115" i="1"/>
  <c r="AG1115" i="1"/>
  <c r="AI1115" i="1"/>
  <c r="AJ1115" i="1"/>
  <c r="AL1115" i="1"/>
  <c r="AM1115" i="1"/>
  <c r="AQ1115" i="1"/>
  <c r="AS1115" i="1"/>
  <c r="A1116" i="1"/>
  <c r="B1116" i="1"/>
  <c r="C1116" i="1"/>
  <c r="J1116" i="1"/>
  <c r="K1116" i="1"/>
  <c r="M1116" i="1"/>
  <c r="AB1116" i="1"/>
  <c r="AF1116" i="1"/>
  <c r="AG1116" i="1"/>
  <c r="AI1116" i="1"/>
  <c r="AJ1116" i="1"/>
  <c r="AL1116" i="1"/>
  <c r="AM1116" i="1"/>
  <c r="AQ1116" i="1"/>
  <c r="AS1116" i="1"/>
  <c r="A1117" i="1"/>
  <c r="B1117" i="1"/>
  <c r="C1117" i="1"/>
  <c r="J1117" i="1"/>
  <c r="K1117" i="1"/>
  <c r="M1117" i="1"/>
  <c r="AB1117" i="1"/>
  <c r="AF1117" i="1"/>
  <c r="AG1117" i="1"/>
  <c r="AI1117" i="1"/>
  <c r="AJ1117" i="1"/>
  <c r="AL1117" i="1"/>
  <c r="AM1117" i="1"/>
  <c r="AQ1117" i="1"/>
  <c r="AS1117" i="1"/>
  <c r="A1118" i="1"/>
  <c r="B1118" i="1"/>
  <c r="C1118" i="1"/>
  <c r="J1118" i="1"/>
  <c r="K1118" i="1"/>
  <c r="M1118" i="1"/>
  <c r="AB1118" i="1"/>
  <c r="AF1118" i="1"/>
  <c r="AG1118" i="1"/>
  <c r="AI1118" i="1"/>
  <c r="AJ1118" i="1"/>
  <c r="AL1118" i="1"/>
  <c r="AM1118" i="1"/>
  <c r="AQ1118" i="1"/>
  <c r="AS1118" i="1"/>
  <c r="A1119" i="1"/>
  <c r="B1119" i="1"/>
  <c r="C1119" i="1"/>
  <c r="J1119" i="1"/>
  <c r="K1119" i="1"/>
  <c r="M1119" i="1"/>
  <c r="AB1119" i="1"/>
  <c r="AF1119" i="1"/>
  <c r="AG1119" i="1"/>
  <c r="AI1119" i="1"/>
  <c r="AJ1119" i="1"/>
  <c r="AL1119" i="1"/>
  <c r="AM1119" i="1"/>
  <c r="AQ1119" i="1"/>
  <c r="AS1119" i="1"/>
  <c r="A1120" i="1"/>
  <c r="B1120" i="1"/>
  <c r="C1120" i="1"/>
  <c r="J1120" i="1"/>
  <c r="K1120" i="1"/>
  <c r="M1120" i="1"/>
  <c r="AB1120" i="1"/>
  <c r="AF1120" i="1"/>
  <c r="AG1120" i="1"/>
  <c r="AI1120" i="1"/>
  <c r="AJ1120" i="1"/>
  <c r="AL1120" i="1"/>
  <c r="AM1120" i="1"/>
  <c r="AQ1120" i="1"/>
  <c r="AS1120" i="1"/>
  <c r="A1121" i="1"/>
  <c r="B1121" i="1"/>
  <c r="C1121" i="1"/>
  <c r="J1121" i="1"/>
  <c r="K1121" i="1"/>
  <c r="M1121" i="1"/>
  <c r="AB1121" i="1"/>
  <c r="AF1121" i="1"/>
  <c r="AG1121" i="1"/>
  <c r="AI1121" i="1"/>
  <c r="AJ1121" i="1"/>
  <c r="AL1121" i="1"/>
  <c r="AM1121" i="1"/>
  <c r="AQ1121" i="1"/>
  <c r="AS1121" i="1"/>
  <c r="A1122" i="1"/>
  <c r="B1122" i="1"/>
  <c r="C1122" i="1"/>
  <c r="J1122" i="1"/>
  <c r="K1122" i="1"/>
  <c r="M1122" i="1"/>
  <c r="AB1122" i="1"/>
  <c r="AF1122" i="1"/>
  <c r="AG1122" i="1"/>
  <c r="AI1122" i="1"/>
  <c r="AJ1122" i="1"/>
  <c r="AL1122" i="1"/>
  <c r="AM1122" i="1"/>
  <c r="AQ1122" i="1"/>
  <c r="AS1122" i="1"/>
  <c r="A1123" i="1"/>
  <c r="B1123" i="1"/>
  <c r="C1123" i="1"/>
  <c r="J1123" i="1"/>
  <c r="K1123" i="1"/>
  <c r="M1123" i="1"/>
  <c r="AB1123" i="1"/>
  <c r="AF1123" i="1"/>
  <c r="AG1123" i="1"/>
  <c r="AI1123" i="1"/>
  <c r="AJ1123" i="1"/>
  <c r="AL1123" i="1"/>
  <c r="AM1123" i="1"/>
  <c r="AQ1123" i="1"/>
  <c r="AS1123" i="1"/>
  <c r="A1124" i="1"/>
  <c r="B1124" i="1"/>
  <c r="C1124" i="1"/>
  <c r="J1124" i="1"/>
  <c r="K1124" i="1"/>
  <c r="M1124" i="1"/>
  <c r="AB1124" i="1"/>
  <c r="AF1124" i="1"/>
  <c r="AG1124" i="1"/>
  <c r="AI1124" i="1"/>
  <c r="AJ1124" i="1"/>
  <c r="AL1124" i="1"/>
  <c r="AM1124" i="1"/>
  <c r="AQ1124" i="1"/>
  <c r="AS1124" i="1"/>
  <c r="A1125" i="1"/>
  <c r="B1125" i="1"/>
  <c r="C1125" i="1"/>
  <c r="J1125" i="1"/>
  <c r="K1125" i="1"/>
  <c r="M1125" i="1"/>
  <c r="AB1125" i="1"/>
  <c r="AF1125" i="1"/>
  <c r="AG1125" i="1"/>
  <c r="AI1125" i="1"/>
  <c r="AJ1125" i="1"/>
  <c r="AL1125" i="1"/>
  <c r="AM1125" i="1"/>
  <c r="AQ1125" i="1"/>
  <c r="AS1125" i="1"/>
  <c r="A1126" i="1"/>
  <c r="B1126" i="1"/>
  <c r="C1126" i="1"/>
  <c r="J1126" i="1"/>
  <c r="K1126" i="1"/>
  <c r="M1126" i="1"/>
  <c r="AB1126" i="1"/>
  <c r="AF1126" i="1"/>
  <c r="AG1126" i="1"/>
  <c r="AI1126" i="1"/>
  <c r="AJ1126" i="1"/>
  <c r="AL1126" i="1"/>
  <c r="AM1126" i="1"/>
  <c r="AQ1126" i="1"/>
  <c r="AS1126" i="1"/>
  <c r="A1127" i="1"/>
  <c r="B1127" i="1"/>
  <c r="C1127" i="1"/>
  <c r="J1127" i="1"/>
  <c r="K1127" i="1"/>
  <c r="M1127" i="1"/>
  <c r="AB1127" i="1"/>
  <c r="AF1127" i="1"/>
  <c r="AG1127" i="1"/>
  <c r="AI1127" i="1"/>
  <c r="AJ1127" i="1"/>
  <c r="AL1127" i="1"/>
  <c r="AM1127" i="1"/>
  <c r="AQ1127" i="1"/>
  <c r="AS1127" i="1"/>
  <c r="A1128" i="1"/>
  <c r="B1128" i="1"/>
  <c r="C1128" i="1"/>
  <c r="J1128" i="1"/>
  <c r="K1128" i="1"/>
  <c r="M1128" i="1"/>
  <c r="AB1128" i="1"/>
  <c r="AF1128" i="1"/>
  <c r="AG1128" i="1"/>
  <c r="AI1128" i="1"/>
  <c r="AJ1128" i="1"/>
  <c r="AL1128" i="1"/>
  <c r="AM1128" i="1"/>
  <c r="AQ1128" i="1"/>
  <c r="AS1128" i="1"/>
  <c r="A1129" i="1"/>
  <c r="B1129" i="1"/>
  <c r="C1129" i="1"/>
  <c r="J1129" i="1"/>
  <c r="K1129" i="1"/>
  <c r="M1129" i="1"/>
  <c r="AB1129" i="1"/>
  <c r="AF1129" i="1"/>
  <c r="AG1129" i="1"/>
  <c r="AI1129" i="1"/>
  <c r="AJ1129" i="1"/>
  <c r="AL1129" i="1"/>
  <c r="AM1129" i="1"/>
  <c r="AQ1129" i="1"/>
  <c r="AS1129" i="1"/>
  <c r="A1130" i="1"/>
  <c r="B1130" i="1"/>
  <c r="C1130" i="1"/>
  <c r="J1130" i="1"/>
  <c r="K1130" i="1"/>
  <c r="M1130" i="1"/>
  <c r="AB1130" i="1"/>
  <c r="AF1130" i="1"/>
  <c r="AG1130" i="1"/>
  <c r="AI1130" i="1"/>
  <c r="AJ1130" i="1"/>
  <c r="AL1130" i="1"/>
  <c r="AM1130" i="1"/>
  <c r="AQ1130" i="1"/>
  <c r="AS1130" i="1"/>
  <c r="A1131" i="1"/>
  <c r="B1131" i="1"/>
  <c r="C1131" i="1"/>
  <c r="J1131" i="1"/>
  <c r="K1131" i="1"/>
  <c r="M1131" i="1"/>
  <c r="AB1131" i="1"/>
  <c r="AF1131" i="1"/>
  <c r="AG1131" i="1"/>
  <c r="AI1131" i="1"/>
  <c r="AJ1131" i="1"/>
  <c r="AL1131" i="1"/>
  <c r="AM1131" i="1"/>
  <c r="AQ1131" i="1"/>
  <c r="AS1131" i="1"/>
  <c r="A1132" i="1"/>
  <c r="B1132" i="1"/>
  <c r="C1132" i="1"/>
  <c r="J1132" i="1"/>
  <c r="K1132" i="1"/>
  <c r="M1132" i="1"/>
  <c r="AB1132" i="1"/>
  <c r="AF1132" i="1"/>
  <c r="AG1132" i="1"/>
  <c r="AI1132" i="1"/>
  <c r="AJ1132" i="1"/>
  <c r="AL1132" i="1"/>
  <c r="AM1132" i="1"/>
  <c r="AQ1132" i="1"/>
  <c r="AS1132" i="1"/>
  <c r="A1133" i="1"/>
  <c r="B1133" i="1"/>
  <c r="C1133" i="1"/>
  <c r="J1133" i="1"/>
  <c r="K1133" i="1"/>
  <c r="M1133" i="1"/>
  <c r="AB1133" i="1"/>
  <c r="AF1133" i="1"/>
  <c r="AG1133" i="1"/>
  <c r="AI1133" i="1"/>
  <c r="AJ1133" i="1"/>
  <c r="AL1133" i="1"/>
  <c r="AM1133" i="1"/>
  <c r="AQ1133" i="1"/>
  <c r="AS1133" i="1"/>
  <c r="A1134" i="1"/>
  <c r="B1134" i="1"/>
  <c r="C1134" i="1"/>
  <c r="J1134" i="1"/>
  <c r="K1134" i="1"/>
  <c r="M1134" i="1"/>
  <c r="AB1134" i="1"/>
  <c r="AF1134" i="1"/>
  <c r="AG1134" i="1"/>
  <c r="AI1134" i="1"/>
  <c r="AJ1134" i="1"/>
  <c r="AL1134" i="1"/>
  <c r="AM1134" i="1"/>
  <c r="AQ1134" i="1"/>
  <c r="AS1134" i="1"/>
  <c r="A1135" i="1"/>
  <c r="B1135" i="1"/>
  <c r="C1135" i="1"/>
  <c r="J1135" i="1"/>
  <c r="K1135" i="1"/>
  <c r="M1135" i="1"/>
  <c r="AB1135" i="1"/>
  <c r="AF1135" i="1"/>
  <c r="AG1135" i="1"/>
  <c r="AI1135" i="1"/>
  <c r="AJ1135" i="1"/>
  <c r="AL1135" i="1"/>
  <c r="AM1135" i="1"/>
  <c r="AQ1135" i="1"/>
  <c r="AS1135" i="1"/>
  <c r="A1136" i="1"/>
  <c r="B1136" i="1"/>
  <c r="C1136" i="1"/>
  <c r="J1136" i="1"/>
  <c r="K1136" i="1"/>
  <c r="M1136" i="1"/>
  <c r="AB1136" i="1"/>
  <c r="AF1136" i="1"/>
  <c r="AG1136" i="1"/>
  <c r="AI1136" i="1"/>
  <c r="AJ1136" i="1"/>
  <c r="AL1136" i="1"/>
  <c r="AM1136" i="1"/>
  <c r="AQ1136" i="1"/>
  <c r="AS1136" i="1"/>
  <c r="A1137" i="1"/>
  <c r="B1137" i="1"/>
  <c r="C1137" i="1"/>
  <c r="J1137" i="1"/>
  <c r="K1137" i="1"/>
  <c r="M1137" i="1"/>
  <c r="AB1137" i="1"/>
  <c r="AF1137" i="1"/>
  <c r="AG1137" i="1"/>
  <c r="AI1137" i="1"/>
  <c r="AJ1137" i="1"/>
  <c r="AL1137" i="1"/>
  <c r="AM1137" i="1"/>
  <c r="AQ1137" i="1"/>
  <c r="AS1137" i="1"/>
  <c r="A1138" i="1"/>
  <c r="B1138" i="1"/>
  <c r="C1138" i="1"/>
  <c r="J1138" i="1"/>
  <c r="K1138" i="1"/>
  <c r="M1138" i="1"/>
  <c r="AB1138" i="1"/>
  <c r="AF1138" i="1"/>
  <c r="AG1138" i="1"/>
  <c r="AI1138" i="1"/>
  <c r="AJ1138" i="1"/>
  <c r="AL1138" i="1"/>
  <c r="AM1138" i="1"/>
  <c r="AQ1138" i="1"/>
  <c r="AS1138" i="1"/>
  <c r="A1139" i="1"/>
  <c r="B1139" i="1"/>
  <c r="C1139" i="1"/>
  <c r="J1139" i="1"/>
  <c r="K1139" i="1"/>
  <c r="M1139" i="1"/>
  <c r="AB1139" i="1"/>
  <c r="AF1139" i="1"/>
  <c r="AG1139" i="1"/>
  <c r="AI1139" i="1"/>
  <c r="AJ1139" i="1"/>
  <c r="AL1139" i="1"/>
  <c r="AM1139" i="1"/>
  <c r="AQ1139" i="1"/>
  <c r="AS1139" i="1"/>
  <c r="A1140" i="1"/>
  <c r="B1140" i="1"/>
  <c r="C1140" i="1"/>
  <c r="J1140" i="1"/>
  <c r="K1140" i="1"/>
  <c r="M1140" i="1"/>
  <c r="AB1140" i="1"/>
  <c r="AF1140" i="1"/>
  <c r="AG1140" i="1"/>
  <c r="AI1140" i="1"/>
  <c r="AJ1140" i="1"/>
  <c r="AL1140" i="1"/>
  <c r="AM1140" i="1"/>
  <c r="AQ1140" i="1"/>
  <c r="AS1140" i="1"/>
  <c r="A1141" i="1"/>
  <c r="B1141" i="1"/>
  <c r="C1141" i="1"/>
  <c r="J1141" i="1"/>
  <c r="K1141" i="1"/>
  <c r="M1141" i="1"/>
  <c r="AB1141" i="1"/>
  <c r="AF1141" i="1"/>
  <c r="AG1141" i="1"/>
  <c r="AI1141" i="1"/>
  <c r="AJ1141" i="1"/>
  <c r="AL1141" i="1"/>
  <c r="AM1141" i="1"/>
  <c r="AQ1141" i="1"/>
  <c r="AS1141" i="1"/>
  <c r="A1142" i="1"/>
  <c r="B1142" i="1"/>
  <c r="C1142" i="1"/>
  <c r="J1142" i="1"/>
  <c r="K1142" i="1"/>
  <c r="M1142" i="1"/>
  <c r="AB1142" i="1"/>
  <c r="AF1142" i="1"/>
  <c r="AG1142" i="1"/>
  <c r="AI1142" i="1"/>
  <c r="AJ1142" i="1"/>
  <c r="AL1142" i="1"/>
  <c r="AM1142" i="1"/>
  <c r="AQ1142" i="1"/>
  <c r="AS1142" i="1"/>
  <c r="A1143" i="1"/>
  <c r="B1143" i="1"/>
  <c r="C1143" i="1"/>
  <c r="J1143" i="1"/>
  <c r="K1143" i="1"/>
  <c r="M1143" i="1"/>
  <c r="AB1143" i="1"/>
  <c r="AF1143" i="1"/>
  <c r="AG1143" i="1"/>
  <c r="AI1143" i="1"/>
  <c r="AJ1143" i="1"/>
  <c r="AL1143" i="1"/>
  <c r="AM1143" i="1"/>
  <c r="AQ1143" i="1"/>
  <c r="AS1143" i="1"/>
  <c r="A1144" i="1"/>
  <c r="B1144" i="1"/>
  <c r="C1144" i="1"/>
  <c r="J1144" i="1"/>
  <c r="K1144" i="1"/>
  <c r="M1144" i="1"/>
  <c r="AB1144" i="1"/>
  <c r="AF1144" i="1"/>
  <c r="AG1144" i="1"/>
  <c r="AI1144" i="1"/>
  <c r="AJ1144" i="1"/>
  <c r="AL1144" i="1"/>
  <c r="AM1144" i="1"/>
  <c r="AQ1144" i="1"/>
  <c r="AS1144" i="1"/>
  <c r="A1145" i="1"/>
  <c r="B1145" i="1"/>
  <c r="C1145" i="1"/>
  <c r="J1145" i="1"/>
  <c r="K1145" i="1"/>
  <c r="M1145" i="1"/>
  <c r="AB1145" i="1"/>
  <c r="AF1145" i="1"/>
  <c r="AG1145" i="1"/>
  <c r="AI1145" i="1"/>
  <c r="AJ1145" i="1"/>
  <c r="AL1145" i="1"/>
  <c r="AM1145" i="1"/>
  <c r="AQ1145" i="1"/>
  <c r="AS1145" i="1"/>
  <c r="A1146" i="1"/>
  <c r="B1146" i="1"/>
  <c r="C1146" i="1"/>
  <c r="J1146" i="1"/>
  <c r="K1146" i="1"/>
  <c r="M1146" i="1"/>
  <c r="AB1146" i="1"/>
  <c r="AF1146" i="1"/>
  <c r="AG1146" i="1"/>
  <c r="AI1146" i="1"/>
  <c r="AJ1146" i="1"/>
  <c r="AL1146" i="1"/>
  <c r="AM1146" i="1"/>
  <c r="AQ1146" i="1"/>
  <c r="AS1146" i="1"/>
  <c r="A1147" i="1"/>
  <c r="B1147" i="1"/>
  <c r="C1147" i="1"/>
  <c r="J1147" i="1"/>
  <c r="K1147" i="1"/>
  <c r="M1147" i="1"/>
  <c r="AB1147" i="1"/>
  <c r="AF1147" i="1"/>
  <c r="AG1147" i="1"/>
  <c r="AI1147" i="1"/>
  <c r="AJ1147" i="1"/>
  <c r="AL1147" i="1"/>
  <c r="AM1147" i="1"/>
  <c r="AQ1147" i="1"/>
  <c r="AS1147" i="1"/>
  <c r="A1148" i="1"/>
  <c r="B1148" i="1"/>
  <c r="C1148" i="1"/>
  <c r="J1148" i="1"/>
  <c r="K1148" i="1"/>
  <c r="M1148" i="1"/>
  <c r="AB1148" i="1"/>
  <c r="AF1148" i="1"/>
  <c r="AG1148" i="1"/>
  <c r="AI1148" i="1"/>
  <c r="AJ1148" i="1"/>
  <c r="AL1148" i="1"/>
  <c r="AM1148" i="1"/>
  <c r="AQ1148" i="1"/>
  <c r="AS1148" i="1"/>
  <c r="A1149" i="1"/>
  <c r="B1149" i="1"/>
  <c r="C1149" i="1"/>
  <c r="J1149" i="1"/>
  <c r="K1149" i="1"/>
  <c r="M1149" i="1"/>
  <c r="AB1149" i="1"/>
  <c r="AF1149" i="1"/>
  <c r="AG1149" i="1"/>
  <c r="AI1149" i="1"/>
  <c r="AJ1149" i="1"/>
  <c r="AL1149" i="1"/>
  <c r="AM1149" i="1"/>
  <c r="AQ1149" i="1"/>
  <c r="AS1149" i="1"/>
  <c r="A1150" i="1"/>
  <c r="B1150" i="1"/>
  <c r="C1150" i="1"/>
  <c r="J1150" i="1"/>
  <c r="K1150" i="1"/>
  <c r="M1150" i="1"/>
  <c r="AB1150" i="1"/>
  <c r="AF1150" i="1"/>
  <c r="AG1150" i="1"/>
  <c r="AI1150" i="1"/>
  <c r="AJ1150" i="1"/>
  <c r="AL1150" i="1"/>
  <c r="AM1150" i="1"/>
  <c r="AQ1150" i="1"/>
  <c r="AS1150" i="1"/>
  <c r="A1151" i="1"/>
  <c r="B1151" i="1"/>
  <c r="C1151" i="1"/>
  <c r="J1151" i="1"/>
  <c r="K1151" i="1"/>
  <c r="M1151" i="1"/>
  <c r="AB1151" i="1"/>
  <c r="AF1151" i="1"/>
  <c r="AG1151" i="1"/>
  <c r="AI1151" i="1"/>
  <c r="AJ1151" i="1"/>
  <c r="AL1151" i="1"/>
  <c r="AM1151" i="1"/>
  <c r="AQ1151" i="1"/>
  <c r="AS1151" i="1"/>
  <c r="A1152" i="1"/>
  <c r="B1152" i="1"/>
  <c r="C1152" i="1"/>
  <c r="J1152" i="1"/>
  <c r="K1152" i="1"/>
  <c r="M1152" i="1"/>
  <c r="AB1152" i="1"/>
  <c r="AF1152" i="1"/>
  <c r="AG1152" i="1"/>
  <c r="AI1152" i="1"/>
  <c r="AJ1152" i="1"/>
  <c r="AL1152" i="1"/>
  <c r="AM1152" i="1"/>
  <c r="AQ1152" i="1"/>
  <c r="AS1152" i="1"/>
  <c r="A1153" i="1"/>
  <c r="B1153" i="1"/>
  <c r="C1153" i="1"/>
  <c r="J1153" i="1"/>
  <c r="K1153" i="1"/>
  <c r="M1153" i="1"/>
  <c r="AB1153" i="1"/>
  <c r="AF1153" i="1"/>
  <c r="AG1153" i="1"/>
  <c r="AI1153" i="1"/>
  <c r="AJ1153" i="1"/>
  <c r="AL1153" i="1"/>
  <c r="AM1153" i="1"/>
  <c r="AQ1153" i="1"/>
  <c r="AS1153" i="1"/>
  <c r="A1154" i="1"/>
  <c r="B1154" i="1"/>
  <c r="C1154" i="1"/>
  <c r="J1154" i="1"/>
  <c r="K1154" i="1"/>
  <c r="M1154" i="1"/>
  <c r="AB1154" i="1"/>
  <c r="AF1154" i="1"/>
  <c r="AG1154" i="1"/>
  <c r="AI1154" i="1"/>
  <c r="AJ1154" i="1"/>
  <c r="AL1154" i="1"/>
  <c r="AM1154" i="1"/>
  <c r="AQ1154" i="1"/>
  <c r="AS1154" i="1"/>
  <c r="A1155" i="1"/>
  <c r="B1155" i="1"/>
  <c r="C1155" i="1"/>
  <c r="J1155" i="1"/>
  <c r="K1155" i="1"/>
  <c r="M1155" i="1"/>
  <c r="AB1155" i="1"/>
  <c r="AF1155" i="1"/>
  <c r="AG1155" i="1"/>
  <c r="AI1155" i="1"/>
  <c r="AJ1155" i="1"/>
  <c r="AL1155" i="1"/>
  <c r="AM1155" i="1"/>
  <c r="AQ1155" i="1"/>
  <c r="AS1155" i="1"/>
  <c r="A1156" i="1"/>
  <c r="B1156" i="1"/>
  <c r="C1156" i="1"/>
  <c r="J1156" i="1"/>
  <c r="K1156" i="1"/>
  <c r="M1156" i="1"/>
  <c r="AB1156" i="1"/>
  <c r="AF1156" i="1"/>
  <c r="AG1156" i="1"/>
  <c r="AI1156" i="1"/>
  <c r="AJ1156" i="1"/>
  <c r="AL1156" i="1"/>
  <c r="AM1156" i="1"/>
  <c r="AQ1156" i="1"/>
  <c r="AS1156" i="1"/>
  <c r="A1157" i="1"/>
  <c r="B1157" i="1"/>
  <c r="C1157" i="1"/>
  <c r="J1157" i="1"/>
  <c r="K1157" i="1"/>
  <c r="M1157" i="1"/>
  <c r="AB1157" i="1"/>
  <c r="AF1157" i="1"/>
  <c r="AG1157" i="1"/>
  <c r="AI1157" i="1"/>
  <c r="AJ1157" i="1"/>
  <c r="AL1157" i="1"/>
  <c r="AM1157" i="1"/>
  <c r="AQ1157" i="1"/>
  <c r="AS1157" i="1"/>
  <c r="A1158" i="1"/>
  <c r="B1158" i="1"/>
  <c r="C1158" i="1"/>
  <c r="J1158" i="1"/>
  <c r="K1158" i="1"/>
  <c r="M1158" i="1"/>
  <c r="AB1158" i="1"/>
  <c r="AF1158" i="1"/>
  <c r="AG1158" i="1"/>
  <c r="AI1158" i="1"/>
  <c r="AJ1158" i="1"/>
  <c r="AL1158" i="1"/>
  <c r="AM1158" i="1"/>
  <c r="AQ1158" i="1"/>
  <c r="AS1158" i="1"/>
  <c r="A1159" i="1"/>
  <c r="B1159" i="1"/>
  <c r="C1159" i="1"/>
  <c r="J1159" i="1"/>
  <c r="K1159" i="1"/>
  <c r="M1159" i="1"/>
  <c r="AB1159" i="1"/>
  <c r="AF1159" i="1"/>
  <c r="AG1159" i="1"/>
  <c r="AI1159" i="1"/>
  <c r="AJ1159" i="1"/>
  <c r="AL1159" i="1"/>
  <c r="AM1159" i="1"/>
  <c r="AQ1159" i="1"/>
  <c r="AS1159" i="1"/>
  <c r="A1160" i="1"/>
  <c r="B1160" i="1"/>
  <c r="C1160" i="1"/>
  <c r="J1160" i="1"/>
  <c r="K1160" i="1"/>
  <c r="M1160" i="1"/>
  <c r="AB1160" i="1"/>
  <c r="AF1160" i="1"/>
  <c r="AG1160" i="1"/>
  <c r="AI1160" i="1"/>
  <c r="AJ1160" i="1"/>
  <c r="AL1160" i="1"/>
  <c r="AM1160" i="1"/>
  <c r="AQ1160" i="1"/>
  <c r="AS1160" i="1"/>
  <c r="A1161" i="1"/>
  <c r="B1161" i="1"/>
  <c r="C1161" i="1"/>
  <c r="J1161" i="1"/>
  <c r="K1161" i="1"/>
  <c r="M1161" i="1"/>
  <c r="AB1161" i="1"/>
  <c r="AF1161" i="1"/>
  <c r="AG1161" i="1"/>
  <c r="AI1161" i="1"/>
  <c r="AJ1161" i="1"/>
  <c r="AL1161" i="1"/>
  <c r="AM1161" i="1"/>
  <c r="AQ1161" i="1"/>
  <c r="AS1161" i="1"/>
  <c r="A1162" i="1"/>
  <c r="B1162" i="1"/>
  <c r="C1162" i="1"/>
  <c r="J1162" i="1"/>
  <c r="K1162" i="1"/>
  <c r="M1162" i="1"/>
  <c r="AB1162" i="1"/>
  <c r="AF1162" i="1"/>
  <c r="AG1162" i="1"/>
  <c r="AI1162" i="1"/>
  <c r="AJ1162" i="1"/>
  <c r="AL1162" i="1"/>
  <c r="AM1162" i="1"/>
  <c r="AQ1162" i="1"/>
  <c r="AS1162" i="1"/>
  <c r="A1163" i="1"/>
  <c r="B1163" i="1"/>
  <c r="C1163" i="1"/>
  <c r="J1163" i="1"/>
  <c r="K1163" i="1"/>
  <c r="M1163" i="1"/>
  <c r="AB1163" i="1"/>
  <c r="AF1163" i="1"/>
  <c r="AG1163" i="1"/>
  <c r="AI1163" i="1"/>
  <c r="AJ1163" i="1"/>
  <c r="AL1163" i="1"/>
  <c r="AM1163" i="1"/>
  <c r="AQ1163" i="1"/>
  <c r="AS1163" i="1"/>
  <c r="A1164" i="1"/>
  <c r="B1164" i="1"/>
  <c r="C1164" i="1"/>
  <c r="J1164" i="1"/>
  <c r="K1164" i="1"/>
  <c r="M1164" i="1"/>
  <c r="AB1164" i="1"/>
  <c r="AF1164" i="1"/>
  <c r="AG1164" i="1"/>
  <c r="AI1164" i="1"/>
  <c r="AJ1164" i="1"/>
  <c r="AL1164" i="1"/>
  <c r="AM1164" i="1"/>
  <c r="AQ1164" i="1"/>
  <c r="AS1164" i="1"/>
  <c r="A1165" i="1"/>
  <c r="B1165" i="1"/>
  <c r="C1165" i="1"/>
  <c r="J1165" i="1"/>
  <c r="K1165" i="1"/>
  <c r="M1165" i="1"/>
  <c r="AB1165" i="1"/>
  <c r="AF1165" i="1"/>
  <c r="AG1165" i="1"/>
  <c r="AI1165" i="1"/>
  <c r="AJ1165" i="1"/>
  <c r="AL1165" i="1"/>
  <c r="AM1165" i="1"/>
  <c r="AQ1165" i="1"/>
  <c r="AS1165" i="1"/>
  <c r="A1166" i="1"/>
  <c r="B1166" i="1"/>
  <c r="C1166" i="1"/>
  <c r="J1166" i="1"/>
  <c r="K1166" i="1"/>
  <c r="M1166" i="1"/>
  <c r="AB1166" i="1"/>
  <c r="AF1166" i="1"/>
  <c r="AG1166" i="1"/>
  <c r="AI1166" i="1"/>
  <c r="AJ1166" i="1"/>
  <c r="AL1166" i="1"/>
  <c r="AM1166" i="1"/>
  <c r="AQ1166" i="1"/>
  <c r="AS1166" i="1"/>
  <c r="A1167" i="1"/>
  <c r="B1167" i="1"/>
  <c r="C1167" i="1"/>
  <c r="J1167" i="1"/>
  <c r="K1167" i="1"/>
  <c r="M1167" i="1"/>
  <c r="AB1167" i="1"/>
  <c r="AF1167" i="1"/>
  <c r="AG1167" i="1"/>
  <c r="AI1167" i="1"/>
  <c r="AJ1167" i="1"/>
  <c r="AL1167" i="1"/>
  <c r="AM1167" i="1"/>
  <c r="AQ1167" i="1"/>
  <c r="AS1167" i="1"/>
  <c r="A1168" i="1"/>
  <c r="B1168" i="1"/>
  <c r="C1168" i="1"/>
  <c r="J1168" i="1"/>
  <c r="K1168" i="1"/>
  <c r="M1168" i="1"/>
  <c r="AB1168" i="1"/>
  <c r="AF1168" i="1"/>
  <c r="AG1168" i="1"/>
  <c r="AI1168" i="1"/>
  <c r="AJ1168" i="1"/>
  <c r="AL1168" i="1"/>
  <c r="AM1168" i="1"/>
  <c r="AQ1168" i="1"/>
  <c r="AS1168" i="1"/>
  <c r="A1169" i="1"/>
  <c r="B1169" i="1"/>
  <c r="C1169" i="1"/>
  <c r="J1169" i="1"/>
  <c r="K1169" i="1"/>
  <c r="M1169" i="1"/>
  <c r="AB1169" i="1"/>
  <c r="AF1169" i="1"/>
  <c r="AG1169" i="1"/>
  <c r="AI1169" i="1"/>
  <c r="AJ1169" i="1"/>
  <c r="AL1169" i="1"/>
  <c r="AM1169" i="1"/>
  <c r="AQ1169" i="1"/>
  <c r="AS1169" i="1"/>
  <c r="A1170" i="1"/>
  <c r="B1170" i="1"/>
  <c r="C1170" i="1"/>
  <c r="J1170" i="1"/>
  <c r="K1170" i="1"/>
  <c r="M1170" i="1"/>
  <c r="AB1170" i="1"/>
  <c r="AF1170" i="1"/>
  <c r="AG1170" i="1"/>
  <c r="AI1170" i="1"/>
  <c r="AJ1170" i="1"/>
  <c r="AL1170" i="1"/>
  <c r="AM1170" i="1"/>
  <c r="AQ1170" i="1"/>
  <c r="AS1170" i="1"/>
  <c r="A1171" i="1"/>
  <c r="B1171" i="1"/>
  <c r="C1171" i="1"/>
  <c r="J1171" i="1"/>
  <c r="K1171" i="1"/>
  <c r="M1171" i="1"/>
  <c r="AB1171" i="1"/>
  <c r="AF1171" i="1"/>
  <c r="AG1171" i="1"/>
  <c r="AI1171" i="1"/>
  <c r="AJ1171" i="1"/>
  <c r="AL1171" i="1"/>
  <c r="AM1171" i="1"/>
  <c r="AQ1171" i="1"/>
  <c r="AS1171" i="1"/>
  <c r="A1172" i="1"/>
  <c r="B1172" i="1"/>
  <c r="C1172" i="1"/>
  <c r="J1172" i="1"/>
  <c r="K1172" i="1"/>
  <c r="M1172" i="1"/>
  <c r="AB1172" i="1"/>
  <c r="AF1172" i="1"/>
  <c r="AG1172" i="1"/>
  <c r="AI1172" i="1"/>
  <c r="AJ1172" i="1"/>
  <c r="AL1172" i="1"/>
  <c r="AM1172" i="1"/>
  <c r="AQ1172" i="1"/>
  <c r="AS1172" i="1"/>
  <c r="A1173" i="1"/>
  <c r="B1173" i="1"/>
  <c r="C1173" i="1"/>
  <c r="J1173" i="1"/>
  <c r="K1173" i="1"/>
  <c r="M1173" i="1"/>
  <c r="AB1173" i="1"/>
  <c r="AF1173" i="1"/>
  <c r="AG1173" i="1"/>
  <c r="AI1173" i="1"/>
  <c r="AJ1173" i="1"/>
  <c r="AL1173" i="1"/>
  <c r="AM1173" i="1"/>
  <c r="AQ1173" i="1"/>
  <c r="AS1173" i="1"/>
  <c r="A1174" i="1"/>
  <c r="B1174" i="1"/>
  <c r="C1174" i="1"/>
  <c r="J1174" i="1"/>
  <c r="K1174" i="1"/>
  <c r="M1174" i="1"/>
  <c r="AB1174" i="1"/>
  <c r="AF1174" i="1"/>
  <c r="AG1174" i="1"/>
  <c r="AI1174" i="1"/>
  <c r="AJ1174" i="1"/>
  <c r="AL1174" i="1"/>
  <c r="AM1174" i="1"/>
  <c r="AQ1174" i="1"/>
  <c r="AS1174" i="1"/>
  <c r="A1175" i="1"/>
  <c r="B1175" i="1"/>
  <c r="C1175" i="1"/>
  <c r="J1175" i="1"/>
  <c r="K1175" i="1"/>
  <c r="M1175" i="1"/>
  <c r="AB1175" i="1"/>
  <c r="AF1175" i="1"/>
  <c r="AG1175" i="1"/>
  <c r="AI1175" i="1"/>
  <c r="AJ1175" i="1"/>
  <c r="AL1175" i="1"/>
  <c r="AM1175" i="1"/>
  <c r="AQ1175" i="1"/>
  <c r="AS1175" i="1"/>
  <c r="A1176" i="1"/>
  <c r="B1176" i="1"/>
  <c r="C1176" i="1"/>
  <c r="J1176" i="1"/>
  <c r="K1176" i="1"/>
  <c r="M1176" i="1"/>
  <c r="AB1176" i="1"/>
  <c r="AF1176" i="1"/>
  <c r="AG1176" i="1"/>
  <c r="AI1176" i="1"/>
  <c r="AJ1176" i="1"/>
  <c r="AL1176" i="1"/>
  <c r="AM1176" i="1"/>
  <c r="AQ1176" i="1"/>
  <c r="AS1176" i="1"/>
  <c r="A1177" i="1"/>
  <c r="B1177" i="1"/>
  <c r="C1177" i="1"/>
  <c r="J1177" i="1"/>
  <c r="K1177" i="1"/>
  <c r="M1177" i="1"/>
  <c r="AB1177" i="1"/>
  <c r="AF1177" i="1"/>
  <c r="AG1177" i="1"/>
  <c r="AI1177" i="1"/>
  <c r="AJ1177" i="1"/>
  <c r="AL1177" i="1"/>
  <c r="AM1177" i="1"/>
  <c r="AQ1177" i="1"/>
  <c r="AS1177" i="1"/>
  <c r="A1178" i="1"/>
  <c r="B1178" i="1"/>
  <c r="C1178" i="1"/>
  <c r="J1178" i="1"/>
  <c r="K1178" i="1"/>
  <c r="M1178" i="1"/>
  <c r="AB1178" i="1"/>
  <c r="AF1178" i="1"/>
  <c r="AG1178" i="1"/>
  <c r="AI1178" i="1"/>
  <c r="AJ1178" i="1"/>
  <c r="AL1178" i="1"/>
  <c r="AM1178" i="1"/>
  <c r="AQ1178" i="1"/>
  <c r="AS1178" i="1"/>
  <c r="A1179" i="1"/>
  <c r="B1179" i="1"/>
  <c r="C1179" i="1"/>
  <c r="J1179" i="1"/>
  <c r="K1179" i="1"/>
  <c r="M1179" i="1"/>
  <c r="AB1179" i="1"/>
  <c r="AF1179" i="1"/>
  <c r="AG1179" i="1"/>
  <c r="AI1179" i="1"/>
  <c r="AJ1179" i="1"/>
  <c r="AL1179" i="1"/>
  <c r="AM1179" i="1"/>
  <c r="AQ1179" i="1"/>
  <c r="AS1179" i="1"/>
  <c r="A1180" i="1"/>
  <c r="B1180" i="1"/>
  <c r="C1180" i="1"/>
  <c r="J1180" i="1"/>
  <c r="K1180" i="1"/>
  <c r="M1180" i="1"/>
  <c r="AB1180" i="1"/>
  <c r="AF1180" i="1"/>
  <c r="AG1180" i="1"/>
  <c r="AI1180" i="1"/>
  <c r="AJ1180" i="1"/>
  <c r="AL1180" i="1"/>
  <c r="AM1180" i="1"/>
  <c r="AQ1180" i="1"/>
  <c r="AS1180" i="1"/>
  <c r="A1181" i="1"/>
  <c r="B1181" i="1"/>
  <c r="C1181" i="1"/>
  <c r="J1181" i="1"/>
  <c r="K1181" i="1"/>
  <c r="M1181" i="1"/>
  <c r="AB1181" i="1"/>
  <c r="AF1181" i="1"/>
  <c r="AG1181" i="1"/>
  <c r="AI1181" i="1"/>
  <c r="AJ1181" i="1"/>
  <c r="AL1181" i="1"/>
  <c r="AM1181" i="1"/>
  <c r="AQ1181" i="1"/>
  <c r="AS1181" i="1"/>
  <c r="A1182" i="1"/>
  <c r="B1182" i="1"/>
  <c r="C1182" i="1"/>
  <c r="J1182" i="1"/>
  <c r="K1182" i="1"/>
  <c r="M1182" i="1"/>
  <c r="AB1182" i="1"/>
  <c r="AF1182" i="1"/>
  <c r="AG1182" i="1"/>
  <c r="AI1182" i="1"/>
  <c r="AJ1182" i="1"/>
  <c r="AL1182" i="1"/>
  <c r="AM1182" i="1"/>
  <c r="AQ1182" i="1"/>
  <c r="AS1182" i="1"/>
  <c r="A1183" i="1"/>
  <c r="B1183" i="1"/>
  <c r="C1183" i="1"/>
  <c r="J1183" i="1"/>
  <c r="K1183" i="1"/>
  <c r="M1183" i="1"/>
  <c r="AB1183" i="1"/>
  <c r="AF1183" i="1"/>
  <c r="AG1183" i="1"/>
  <c r="AI1183" i="1"/>
  <c r="AJ1183" i="1"/>
  <c r="AL1183" i="1"/>
  <c r="AM1183" i="1"/>
  <c r="AQ1183" i="1"/>
  <c r="AS1183" i="1"/>
  <c r="A1184" i="1"/>
  <c r="B1184" i="1"/>
  <c r="C1184" i="1"/>
  <c r="J1184" i="1"/>
  <c r="K1184" i="1"/>
  <c r="M1184" i="1"/>
  <c r="AB1184" i="1"/>
  <c r="AF1184" i="1"/>
  <c r="AG1184" i="1"/>
  <c r="AI1184" i="1"/>
  <c r="AJ1184" i="1"/>
  <c r="AL1184" i="1"/>
  <c r="AM1184" i="1"/>
  <c r="AQ1184" i="1"/>
  <c r="AS1184" i="1"/>
  <c r="A1185" i="1"/>
  <c r="B1185" i="1"/>
  <c r="C1185" i="1"/>
  <c r="J1185" i="1"/>
  <c r="K1185" i="1"/>
  <c r="M1185" i="1"/>
  <c r="AB1185" i="1"/>
  <c r="AF1185" i="1"/>
  <c r="AG1185" i="1"/>
  <c r="AI1185" i="1"/>
  <c r="AJ1185" i="1"/>
  <c r="AL1185" i="1"/>
  <c r="AM1185" i="1"/>
  <c r="AQ1185" i="1"/>
  <c r="AS1185" i="1"/>
  <c r="A1186" i="1"/>
  <c r="B1186" i="1"/>
  <c r="C1186" i="1"/>
  <c r="J1186" i="1"/>
  <c r="K1186" i="1"/>
  <c r="M1186" i="1"/>
  <c r="AB1186" i="1"/>
  <c r="AF1186" i="1"/>
  <c r="AG1186" i="1"/>
  <c r="AI1186" i="1"/>
  <c r="AJ1186" i="1"/>
  <c r="AL1186" i="1"/>
  <c r="AM1186" i="1"/>
  <c r="AQ1186" i="1"/>
  <c r="AS1186" i="1"/>
  <c r="A1187" i="1"/>
  <c r="B1187" i="1"/>
  <c r="C1187" i="1"/>
  <c r="J1187" i="1"/>
  <c r="K1187" i="1"/>
  <c r="M1187" i="1"/>
  <c r="AB1187" i="1"/>
  <c r="AF1187" i="1"/>
  <c r="AG1187" i="1"/>
  <c r="AI1187" i="1"/>
  <c r="AJ1187" i="1"/>
  <c r="AL1187" i="1"/>
  <c r="AM1187" i="1"/>
  <c r="AQ1187" i="1"/>
  <c r="AS1187" i="1"/>
  <c r="A1188" i="1"/>
  <c r="B1188" i="1"/>
  <c r="C1188" i="1"/>
  <c r="J1188" i="1"/>
  <c r="K1188" i="1"/>
  <c r="M1188" i="1"/>
  <c r="AB1188" i="1"/>
  <c r="AF1188" i="1"/>
  <c r="AG1188" i="1"/>
  <c r="AI1188" i="1"/>
  <c r="AJ1188" i="1"/>
  <c r="AL1188" i="1"/>
  <c r="AM1188" i="1"/>
  <c r="AQ1188" i="1"/>
  <c r="AS1188" i="1"/>
  <c r="A1189" i="1"/>
  <c r="B1189" i="1"/>
  <c r="C1189" i="1"/>
  <c r="J1189" i="1"/>
  <c r="K1189" i="1"/>
  <c r="M1189" i="1"/>
  <c r="AB1189" i="1"/>
  <c r="AF1189" i="1"/>
  <c r="AG1189" i="1"/>
  <c r="AI1189" i="1"/>
  <c r="AJ1189" i="1"/>
  <c r="AL1189" i="1"/>
  <c r="AM1189" i="1"/>
  <c r="AQ1189" i="1"/>
  <c r="AS1189" i="1"/>
  <c r="A1190" i="1"/>
  <c r="B1190" i="1"/>
  <c r="C1190" i="1"/>
  <c r="J1190" i="1"/>
  <c r="K1190" i="1"/>
  <c r="M1190" i="1"/>
  <c r="AB1190" i="1"/>
  <c r="AF1190" i="1"/>
  <c r="AG1190" i="1"/>
  <c r="AI1190" i="1"/>
  <c r="AJ1190" i="1"/>
  <c r="AL1190" i="1"/>
  <c r="AM1190" i="1"/>
  <c r="AQ1190" i="1"/>
  <c r="AS1190" i="1"/>
  <c r="A1191" i="1"/>
  <c r="B1191" i="1"/>
  <c r="C1191" i="1"/>
  <c r="J1191" i="1"/>
  <c r="K1191" i="1"/>
  <c r="M1191" i="1"/>
  <c r="AB1191" i="1"/>
  <c r="AF1191" i="1"/>
  <c r="AG1191" i="1"/>
  <c r="AI1191" i="1"/>
  <c r="AJ1191" i="1"/>
  <c r="AL1191" i="1"/>
  <c r="AM1191" i="1"/>
  <c r="AQ1191" i="1"/>
  <c r="AS1191" i="1"/>
  <c r="A1192" i="1"/>
  <c r="B1192" i="1"/>
  <c r="C1192" i="1"/>
  <c r="J1192" i="1"/>
  <c r="K1192" i="1"/>
  <c r="M1192" i="1"/>
  <c r="AB1192" i="1"/>
  <c r="AF1192" i="1"/>
  <c r="AG1192" i="1"/>
  <c r="AI1192" i="1"/>
  <c r="AJ1192" i="1"/>
  <c r="AL1192" i="1"/>
  <c r="AM1192" i="1"/>
  <c r="AQ1192" i="1"/>
  <c r="AS1192" i="1"/>
  <c r="A1193" i="1"/>
  <c r="B1193" i="1"/>
  <c r="C1193" i="1"/>
  <c r="J1193" i="1"/>
  <c r="K1193" i="1"/>
  <c r="M1193" i="1"/>
  <c r="AB1193" i="1"/>
  <c r="AF1193" i="1"/>
  <c r="AG1193" i="1"/>
  <c r="AI1193" i="1"/>
  <c r="AJ1193" i="1"/>
  <c r="AL1193" i="1"/>
  <c r="AM1193" i="1"/>
  <c r="AQ1193" i="1"/>
  <c r="AS1193" i="1"/>
  <c r="A1194" i="1"/>
  <c r="B1194" i="1"/>
  <c r="C1194" i="1"/>
  <c r="J1194" i="1"/>
  <c r="K1194" i="1"/>
  <c r="M1194" i="1"/>
  <c r="AB1194" i="1"/>
  <c r="AF1194" i="1"/>
  <c r="AG1194" i="1"/>
  <c r="AI1194" i="1"/>
  <c r="AJ1194" i="1"/>
  <c r="AL1194" i="1"/>
  <c r="AM1194" i="1"/>
  <c r="AQ1194" i="1"/>
  <c r="AS1194" i="1"/>
  <c r="A1195" i="1"/>
  <c r="B1195" i="1"/>
  <c r="C1195" i="1"/>
  <c r="J1195" i="1"/>
  <c r="K1195" i="1"/>
  <c r="M1195" i="1"/>
  <c r="AB1195" i="1"/>
  <c r="AF1195" i="1"/>
  <c r="AG1195" i="1"/>
  <c r="AI1195" i="1"/>
  <c r="AJ1195" i="1"/>
  <c r="AL1195" i="1"/>
  <c r="AM1195" i="1"/>
  <c r="AQ1195" i="1"/>
  <c r="AS1195" i="1"/>
  <c r="A1196" i="1"/>
  <c r="B1196" i="1"/>
  <c r="C1196" i="1"/>
  <c r="J1196" i="1"/>
  <c r="K1196" i="1"/>
  <c r="M1196" i="1"/>
  <c r="AB1196" i="1"/>
  <c r="AF1196" i="1"/>
  <c r="AG1196" i="1"/>
  <c r="AI1196" i="1"/>
  <c r="AJ1196" i="1"/>
  <c r="AL1196" i="1"/>
  <c r="AM1196" i="1"/>
  <c r="AQ1196" i="1"/>
  <c r="AS1196" i="1"/>
  <c r="A1197" i="1"/>
  <c r="B1197" i="1"/>
  <c r="C1197" i="1"/>
  <c r="J1197" i="1"/>
  <c r="K1197" i="1"/>
  <c r="M1197" i="1"/>
  <c r="AB1197" i="1"/>
  <c r="AF1197" i="1"/>
  <c r="AG1197" i="1"/>
  <c r="AI1197" i="1"/>
  <c r="AJ1197" i="1"/>
  <c r="AL1197" i="1"/>
  <c r="AM1197" i="1"/>
  <c r="AQ1197" i="1"/>
  <c r="AS1197" i="1"/>
  <c r="A1198" i="1"/>
  <c r="B1198" i="1"/>
  <c r="C1198" i="1"/>
  <c r="J1198" i="1"/>
  <c r="K1198" i="1"/>
  <c r="M1198" i="1"/>
  <c r="AB1198" i="1"/>
  <c r="AF1198" i="1"/>
  <c r="AG1198" i="1"/>
  <c r="AI1198" i="1"/>
  <c r="AJ1198" i="1"/>
  <c r="AL1198" i="1"/>
  <c r="AM1198" i="1"/>
  <c r="AQ1198" i="1"/>
  <c r="AS1198" i="1"/>
  <c r="A1199" i="1"/>
  <c r="B1199" i="1"/>
  <c r="C1199" i="1"/>
  <c r="J1199" i="1"/>
  <c r="K1199" i="1"/>
  <c r="M1199" i="1"/>
  <c r="AB1199" i="1"/>
  <c r="AF1199" i="1"/>
  <c r="AG1199" i="1"/>
  <c r="AI1199" i="1"/>
  <c r="AJ1199" i="1"/>
  <c r="AL1199" i="1"/>
  <c r="AM1199" i="1"/>
  <c r="AQ1199" i="1"/>
  <c r="AS1199" i="1"/>
  <c r="A1200" i="1"/>
  <c r="B1200" i="1"/>
  <c r="C1200" i="1"/>
  <c r="J1200" i="1"/>
  <c r="K1200" i="1"/>
  <c r="M1200" i="1"/>
  <c r="AB1200" i="1"/>
  <c r="AF1200" i="1"/>
  <c r="AG1200" i="1"/>
  <c r="AI1200" i="1"/>
  <c r="AJ1200" i="1"/>
  <c r="AL1200" i="1"/>
  <c r="AM1200" i="1"/>
  <c r="AQ1200" i="1"/>
  <c r="AS1200" i="1"/>
  <c r="A1201" i="1"/>
  <c r="B1201" i="1"/>
  <c r="C1201" i="1"/>
  <c r="J1201" i="1"/>
  <c r="K1201" i="1"/>
  <c r="M1201" i="1"/>
  <c r="AB1201" i="1"/>
  <c r="AF1201" i="1"/>
  <c r="AG1201" i="1"/>
  <c r="AI1201" i="1"/>
  <c r="AJ1201" i="1"/>
  <c r="AL1201" i="1"/>
  <c r="AM1201" i="1"/>
  <c r="AQ1201" i="1"/>
  <c r="AS1201" i="1"/>
  <c r="A1202" i="1"/>
  <c r="B1202" i="1"/>
  <c r="C1202" i="1"/>
  <c r="J1202" i="1"/>
  <c r="K1202" i="1"/>
  <c r="M1202" i="1"/>
  <c r="AB1202" i="1"/>
  <c r="AF1202" i="1"/>
  <c r="AG1202" i="1"/>
  <c r="AI1202" i="1"/>
  <c r="AJ1202" i="1"/>
  <c r="AL1202" i="1"/>
  <c r="AM1202" i="1"/>
  <c r="AQ1202" i="1"/>
  <c r="AS1202" i="1"/>
  <c r="A1203" i="1"/>
  <c r="B1203" i="1"/>
  <c r="C1203" i="1"/>
  <c r="J1203" i="1"/>
  <c r="K1203" i="1"/>
  <c r="M1203" i="1"/>
  <c r="AB1203" i="1"/>
  <c r="AF1203" i="1"/>
  <c r="AG1203" i="1"/>
  <c r="AI1203" i="1"/>
  <c r="AJ1203" i="1"/>
  <c r="AL1203" i="1"/>
  <c r="AM1203" i="1"/>
  <c r="AQ1203" i="1"/>
  <c r="AS1203" i="1"/>
  <c r="A1204" i="1"/>
  <c r="B1204" i="1"/>
  <c r="C1204" i="1"/>
  <c r="J1204" i="1"/>
  <c r="K1204" i="1"/>
  <c r="M1204" i="1"/>
  <c r="AB1204" i="1"/>
  <c r="AF1204" i="1"/>
  <c r="AG1204" i="1"/>
  <c r="AI1204" i="1"/>
  <c r="AJ1204" i="1"/>
  <c r="AL1204" i="1"/>
  <c r="AM1204" i="1"/>
  <c r="AQ1204" i="1"/>
  <c r="AS1204" i="1"/>
  <c r="A1205" i="1"/>
  <c r="B1205" i="1"/>
  <c r="C1205" i="1"/>
  <c r="J1205" i="1"/>
  <c r="K1205" i="1"/>
  <c r="M1205" i="1"/>
  <c r="AB1205" i="1"/>
  <c r="AF1205" i="1"/>
  <c r="AG1205" i="1"/>
  <c r="AI1205" i="1"/>
  <c r="AJ1205" i="1"/>
  <c r="AL1205" i="1"/>
  <c r="AM1205" i="1"/>
  <c r="AQ1205" i="1"/>
  <c r="AS1205" i="1"/>
  <c r="A1206" i="1"/>
  <c r="B1206" i="1"/>
  <c r="C1206" i="1"/>
  <c r="J1206" i="1"/>
  <c r="K1206" i="1"/>
  <c r="M1206" i="1"/>
  <c r="AB1206" i="1"/>
  <c r="AF1206" i="1"/>
  <c r="AG1206" i="1"/>
  <c r="AI1206" i="1"/>
  <c r="AJ1206" i="1"/>
  <c r="AL1206" i="1"/>
  <c r="AM1206" i="1"/>
  <c r="AQ1206" i="1"/>
  <c r="AS1206" i="1"/>
  <c r="A1207" i="1"/>
  <c r="B1207" i="1"/>
  <c r="C1207" i="1"/>
  <c r="J1207" i="1"/>
  <c r="K1207" i="1"/>
  <c r="M1207" i="1"/>
  <c r="AB1207" i="1"/>
  <c r="AF1207" i="1"/>
  <c r="AG1207" i="1"/>
  <c r="AI1207" i="1"/>
  <c r="AJ1207" i="1"/>
  <c r="AL1207" i="1"/>
  <c r="AM1207" i="1"/>
  <c r="AQ1207" i="1"/>
  <c r="AS1207" i="1"/>
  <c r="A1208" i="1"/>
  <c r="B1208" i="1"/>
  <c r="C1208" i="1"/>
  <c r="J1208" i="1"/>
  <c r="K1208" i="1"/>
  <c r="M1208" i="1"/>
  <c r="AB1208" i="1"/>
  <c r="AF1208" i="1"/>
  <c r="AG1208" i="1"/>
  <c r="AI1208" i="1"/>
  <c r="AJ1208" i="1"/>
  <c r="AL1208" i="1"/>
  <c r="AM1208" i="1"/>
  <c r="AQ1208" i="1"/>
  <c r="AS1208" i="1"/>
  <c r="A1209" i="1"/>
  <c r="B1209" i="1"/>
  <c r="C1209" i="1"/>
  <c r="J1209" i="1"/>
  <c r="K1209" i="1"/>
  <c r="M1209" i="1"/>
  <c r="AB1209" i="1"/>
  <c r="AF1209" i="1"/>
  <c r="AG1209" i="1"/>
  <c r="AI1209" i="1"/>
  <c r="AJ1209" i="1"/>
  <c r="AL1209" i="1"/>
  <c r="AM1209" i="1"/>
  <c r="AQ1209" i="1"/>
  <c r="AS1209" i="1"/>
  <c r="A1210" i="1"/>
  <c r="B1210" i="1"/>
  <c r="C1210" i="1"/>
  <c r="J1210" i="1"/>
  <c r="K1210" i="1"/>
  <c r="M1210" i="1"/>
  <c r="AB1210" i="1"/>
  <c r="AF1210" i="1"/>
  <c r="AG1210" i="1"/>
  <c r="AI1210" i="1"/>
  <c r="AJ1210" i="1"/>
  <c r="AL1210" i="1"/>
  <c r="AM1210" i="1"/>
  <c r="AQ1210" i="1"/>
  <c r="AS1210" i="1"/>
  <c r="A1211" i="1"/>
  <c r="B1211" i="1"/>
  <c r="C1211" i="1"/>
  <c r="J1211" i="1"/>
  <c r="K1211" i="1"/>
  <c r="M1211" i="1"/>
  <c r="AB1211" i="1"/>
  <c r="AF1211" i="1"/>
  <c r="AG1211" i="1"/>
  <c r="AI1211" i="1"/>
  <c r="AJ1211" i="1"/>
  <c r="AL1211" i="1"/>
  <c r="AM1211" i="1"/>
  <c r="AQ1211" i="1"/>
  <c r="AS1211" i="1"/>
  <c r="A1212" i="1"/>
  <c r="B1212" i="1"/>
  <c r="C1212" i="1"/>
  <c r="J1212" i="1"/>
  <c r="K1212" i="1"/>
  <c r="M1212" i="1"/>
  <c r="AB1212" i="1"/>
  <c r="AF1212" i="1"/>
  <c r="AG1212" i="1"/>
  <c r="AI1212" i="1"/>
  <c r="AJ1212" i="1"/>
  <c r="AL1212" i="1"/>
  <c r="AM1212" i="1"/>
  <c r="AQ1212" i="1"/>
  <c r="AS1212" i="1"/>
  <c r="A1213" i="1"/>
  <c r="B1213" i="1"/>
  <c r="C1213" i="1"/>
  <c r="J1213" i="1"/>
  <c r="K1213" i="1"/>
  <c r="M1213" i="1"/>
  <c r="AB1213" i="1"/>
  <c r="AF1213" i="1"/>
  <c r="AG1213" i="1"/>
  <c r="AI1213" i="1"/>
  <c r="AJ1213" i="1"/>
  <c r="AL1213" i="1"/>
  <c r="AM1213" i="1"/>
  <c r="AQ1213" i="1"/>
  <c r="AS1213" i="1"/>
  <c r="A1214" i="1"/>
  <c r="B1214" i="1"/>
  <c r="C1214" i="1"/>
  <c r="J1214" i="1"/>
  <c r="K1214" i="1"/>
  <c r="M1214" i="1"/>
  <c r="AB1214" i="1"/>
  <c r="AF1214" i="1"/>
  <c r="AG1214" i="1"/>
  <c r="AI1214" i="1"/>
  <c r="AJ1214" i="1"/>
  <c r="AL1214" i="1"/>
  <c r="AM1214" i="1"/>
  <c r="AQ1214" i="1"/>
  <c r="AS1214" i="1"/>
  <c r="A1215" i="1"/>
  <c r="B1215" i="1"/>
  <c r="C1215" i="1"/>
  <c r="J1215" i="1"/>
  <c r="K1215" i="1"/>
  <c r="M1215" i="1"/>
  <c r="AB1215" i="1"/>
  <c r="AF1215" i="1"/>
  <c r="AG1215" i="1"/>
  <c r="AI1215" i="1"/>
  <c r="AJ1215" i="1"/>
  <c r="AL1215" i="1"/>
  <c r="AM1215" i="1"/>
  <c r="AQ1215" i="1"/>
  <c r="AS1215" i="1"/>
  <c r="A1216" i="1"/>
  <c r="B1216" i="1"/>
  <c r="C1216" i="1"/>
  <c r="J1216" i="1"/>
  <c r="K1216" i="1"/>
  <c r="M1216" i="1"/>
  <c r="AB1216" i="1"/>
  <c r="AF1216" i="1"/>
  <c r="AG1216" i="1"/>
  <c r="AI1216" i="1"/>
  <c r="AJ1216" i="1"/>
  <c r="AL1216" i="1"/>
  <c r="AM1216" i="1"/>
  <c r="AQ1216" i="1"/>
  <c r="AS1216" i="1"/>
  <c r="A1217" i="1"/>
  <c r="B1217" i="1"/>
  <c r="C1217" i="1"/>
  <c r="J1217" i="1"/>
  <c r="K1217" i="1"/>
  <c r="M1217" i="1"/>
  <c r="AB1217" i="1"/>
  <c r="AF1217" i="1"/>
  <c r="AG1217" i="1"/>
  <c r="AI1217" i="1"/>
  <c r="AJ1217" i="1"/>
  <c r="AL1217" i="1"/>
  <c r="AM1217" i="1"/>
  <c r="AQ1217" i="1"/>
  <c r="AS1217" i="1"/>
  <c r="A1218" i="1"/>
  <c r="B1218" i="1"/>
  <c r="C1218" i="1"/>
  <c r="J1218" i="1"/>
  <c r="K1218" i="1"/>
  <c r="M1218" i="1"/>
  <c r="AB1218" i="1"/>
  <c r="AF1218" i="1"/>
  <c r="AG1218" i="1"/>
  <c r="AI1218" i="1"/>
  <c r="AJ1218" i="1"/>
  <c r="AL1218" i="1"/>
  <c r="AM1218" i="1"/>
  <c r="AQ1218" i="1"/>
  <c r="AS1218" i="1"/>
  <c r="A1219" i="1"/>
  <c r="B1219" i="1"/>
  <c r="C1219" i="1"/>
  <c r="J1219" i="1"/>
  <c r="K1219" i="1"/>
  <c r="M1219" i="1"/>
  <c r="AB1219" i="1"/>
  <c r="AF1219" i="1"/>
  <c r="AG1219" i="1"/>
  <c r="AI1219" i="1"/>
  <c r="AJ1219" i="1"/>
  <c r="AL1219" i="1"/>
  <c r="AM1219" i="1"/>
  <c r="AQ1219" i="1"/>
  <c r="AS1219" i="1"/>
  <c r="A1220" i="1"/>
  <c r="B1220" i="1"/>
  <c r="C1220" i="1"/>
  <c r="J1220" i="1"/>
  <c r="K1220" i="1"/>
  <c r="M1220" i="1"/>
  <c r="AB1220" i="1"/>
  <c r="AF1220" i="1"/>
  <c r="AG1220" i="1"/>
  <c r="AI1220" i="1"/>
  <c r="AJ1220" i="1"/>
  <c r="AL1220" i="1"/>
  <c r="AM1220" i="1"/>
  <c r="AQ1220" i="1"/>
  <c r="AS1220" i="1"/>
  <c r="A1221" i="1"/>
  <c r="B1221" i="1"/>
  <c r="C1221" i="1"/>
  <c r="J1221" i="1"/>
  <c r="K1221" i="1"/>
  <c r="M1221" i="1"/>
  <c r="AB1221" i="1"/>
  <c r="AF1221" i="1"/>
  <c r="AG1221" i="1"/>
  <c r="AI1221" i="1"/>
  <c r="AJ1221" i="1"/>
  <c r="AL1221" i="1"/>
  <c r="AM1221" i="1"/>
  <c r="AQ1221" i="1"/>
  <c r="AS1221" i="1"/>
  <c r="A1222" i="1"/>
  <c r="B1222" i="1"/>
  <c r="C1222" i="1"/>
  <c r="J1222" i="1"/>
  <c r="K1222" i="1"/>
  <c r="M1222" i="1"/>
  <c r="AB1222" i="1"/>
  <c r="AF1222" i="1"/>
  <c r="AG1222" i="1"/>
  <c r="AI1222" i="1"/>
  <c r="AJ1222" i="1"/>
  <c r="AL1222" i="1"/>
  <c r="AM1222" i="1"/>
  <c r="AQ1222" i="1"/>
  <c r="AS1222" i="1"/>
  <c r="A1223" i="1"/>
  <c r="B1223" i="1"/>
  <c r="C1223" i="1"/>
  <c r="J1223" i="1"/>
  <c r="K1223" i="1"/>
  <c r="M1223" i="1"/>
  <c r="AB1223" i="1"/>
  <c r="AF1223" i="1"/>
  <c r="AG1223" i="1"/>
  <c r="AI1223" i="1"/>
  <c r="AJ1223" i="1"/>
  <c r="AL1223" i="1"/>
  <c r="AM1223" i="1"/>
  <c r="AQ1223" i="1"/>
  <c r="AS1223" i="1"/>
  <c r="A1224" i="1"/>
  <c r="B1224" i="1"/>
  <c r="C1224" i="1"/>
  <c r="J1224" i="1"/>
  <c r="K1224" i="1"/>
  <c r="M1224" i="1"/>
  <c r="AB1224" i="1"/>
  <c r="AF1224" i="1"/>
  <c r="AG1224" i="1"/>
  <c r="AI1224" i="1"/>
  <c r="AJ1224" i="1"/>
  <c r="AL1224" i="1"/>
  <c r="AM1224" i="1"/>
  <c r="AQ1224" i="1"/>
  <c r="AS1224" i="1"/>
  <c r="A1225" i="1"/>
  <c r="B1225" i="1"/>
  <c r="C1225" i="1"/>
  <c r="J1225" i="1"/>
  <c r="K1225" i="1"/>
  <c r="M1225" i="1"/>
  <c r="AB1225" i="1"/>
  <c r="AF1225" i="1"/>
  <c r="AG1225" i="1"/>
  <c r="AI1225" i="1"/>
  <c r="AJ1225" i="1"/>
  <c r="AL1225" i="1"/>
  <c r="AM1225" i="1"/>
  <c r="AQ1225" i="1"/>
  <c r="AS1225" i="1"/>
  <c r="A1226" i="1"/>
  <c r="B1226" i="1"/>
  <c r="C1226" i="1"/>
  <c r="J1226" i="1"/>
  <c r="K1226" i="1"/>
  <c r="M1226" i="1"/>
  <c r="AB1226" i="1"/>
  <c r="AF1226" i="1"/>
  <c r="AG1226" i="1"/>
  <c r="AI1226" i="1"/>
  <c r="AJ1226" i="1"/>
  <c r="AL1226" i="1"/>
  <c r="AM1226" i="1"/>
  <c r="AQ1226" i="1"/>
  <c r="AS1226" i="1"/>
  <c r="A1227" i="1"/>
  <c r="B1227" i="1"/>
  <c r="C1227" i="1"/>
  <c r="J1227" i="1"/>
  <c r="K1227" i="1"/>
  <c r="M1227" i="1"/>
  <c r="AB1227" i="1"/>
  <c r="AF1227" i="1"/>
  <c r="AG1227" i="1"/>
  <c r="AI1227" i="1"/>
  <c r="AJ1227" i="1"/>
  <c r="AL1227" i="1"/>
  <c r="AM1227" i="1"/>
  <c r="AQ1227" i="1"/>
  <c r="AS1227" i="1"/>
  <c r="A1228" i="1"/>
  <c r="B1228" i="1"/>
  <c r="C1228" i="1"/>
  <c r="J1228" i="1"/>
  <c r="K1228" i="1"/>
  <c r="M1228" i="1"/>
  <c r="AB1228" i="1"/>
  <c r="AF1228" i="1"/>
  <c r="AG1228" i="1"/>
  <c r="AI1228" i="1"/>
  <c r="AJ1228" i="1"/>
  <c r="AL1228" i="1"/>
  <c r="AM1228" i="1"/>
  <c r="AQ1228" i="1"/>
  <c r="AS1228" i="1"/>
  <c r="A1229" i="1"/>
  <c r="B1229" i="1"/>
  <c r="C1229" i="1"/>
  <c r="J1229" i="1"/>
  <c r="K1229" i="1"/>
  <c r="M1229" i="1"/>
  <c r="AB1229" i="1"/>
  <c r="AF1229" i="1"/>
  <c r="AG1229" i="1"/>
  <c r="AI1229" i="1"/>
  <c r="AJ1229" i="1"/>
  <c r="AL1229" i="1"/>
  <c r="AM1229" i="1"/>
  <c r="AQ1229" i="1"/>
  <c r="AS1229" i="1"/>
  <c r="A1230" i="1"/>
  <c r="B1230" i="1"/>
  <c r="C1230" i="1"/>
  <c r="J1230" i="1"/>
  <c r="K1230" i="1"/>
  <c r="M1230" i="1"/>
  <c r="AB1230" i="1"/>
  <c r="AF1230" i="1"/>
  <c r="AG1230" i="1"/>
  <c r="AI1230" i="1"/>
  <c r="AJ1230" i="1"/>
  <c r="AL1230" i="1"/>
  <c r="AM1230" i="1"/>
  <c r="AQ1230" i="1"/>
  <c r="AS1230" i="1"/>
  <c r="A1231" i="1"/>
  <c r="B1231" i="1"/>
  <c r="C1231" i="1"/>
  <c r="J1231" i="1"/>
  <c r="K1231" i="1"/>
  <c r="M1231" i="1"/>
  <c r="AB1231" i="1"/>
  <c r="AF1231" i="1"/>
  <c r="AG1231" i="1"/>
  <c r="AI1231" i="1"/>
  <c r="AJ1231" i="1"/>
  <c r="AL1231" i="1"/>
  <c r="AM1231" i="1"/>
  <c r="AQ1231" i="1"/>
  <c r="AS1231" i="1"/>
  <c r="A1232" i="1"/>
  <c r="B1232" i="1"/>
  <c r="C1232" i="1"/>
  <c r="J1232" i="1"/>
  <c r="K1232" i="1"/>
  <c r="M1232" i="1"/>
  <c r="AB1232" i="1"/>
  <c r="AF1232" i="1"/>
  <c r="AG1232" i="1"/>
  <c r="AI1232" i="1"/>
  <c r="AJ1232" i="1"/>
  <c r="AL1232" i="1"/>
  <c r="AM1232" i="1"/>
  <c r="AQ1232" i="1"/>
  <c r="AS1232" i="1"/>
  <c r="A1233" i="1"/>
  <c r="B1233" i="1"/>
  <c r="C1233" i="1"/>
  <c r="J1233" i="1"/>
  <c r="K1233" i="1"/>
  <c r="M1233" i="1"/>
  <c r="AB1233" i="1"/>
  <c r="AF1233" i="1"/>
  <c r="AG1233" i="1"/>
  <c r="AI1233" i="1"/>
  <c r="AJ1233" i="1"/>
  <c r="AL1233" i="1"/>
  <c r="AM1233" i="1"/>
  <c r="AQ1233" i="1"/>
  <c r="AS1233" i="1"/>
  <c r="A1234" i="1"/>
  <c r="B1234" i="1"/>
  <c r="C1234" i="1"/>
  <c r="J1234" i="1"/>
  <c r="K1234" i="1"/>
  <c r="M1234" i="1"/>
  <c r="AB1234" i="1"/>
  <c r="AF1234" i="1"/>
  <c r="AG1234" i="1"/>
  <c r="AI1234" i="1"/>
  <c r="AJ1234" i="1"/>
  <c r="AL1234" i="1"/>
  <c r="AM1234" i="1"/>
  <c r="AQ1234" i="1"/>
  <c r="AS1234" i="1"/>
  <c r="A1235" i="1"/>
  <c r="B1235" i="1"/>
  <c r="C1235" i="1"/>
  <c r="J1235" i="1"/>
  <c r="K1235" i="1"/>
  <c r="M1235" i="1"/>
  <c r="AB1235" i="1"/>
  <c r="AF1235" i="1"/>
  <c r="AG1235" i="1"/>
  <c r="AI1235" i="1"/>
  <c r="AJ1235" i="1"/>
  <c r="AL1235" i="1"/>
  <c r="AM1235" i="1"/>
  <c r="AQ1235" i="1"/>
  <c r="AS1235" i="1"/>
  <c r="A1236" i="1"/>
  <c r="B1236" i="1"/>
  <c r="C1236" i="1"/>
  <c r="J1236" i="1"/>
  <c r="K1236" i="1"/>
  <c r="M1236" i="1"/>
  <c r="AB1236" i="1"/>
  <c r="AF1236" i="1"/>
  <c r="AG1236" i="1"/>
  <c r="AI1236" i="1"/>
  <c r="AJ1236" i="1"/>
  <c r="AL1236" i="1"/>
  <c r="AM1236" i="1"/>
  <c r="AQ1236" i="1"/>
  <c r="AS1236" i="1"/>
  <c r="A1237" i="1"/>
  <c r="B1237" i="1"/>
  <c r="C1237" i="1"/>
  <c r="J1237" i="1"/>
  <c r="K1237" i="1"/>
  <c r="M1237" i="1"/>
  <c r="AB1237" i="1"/>
  <c r="AF1237" i="1"/>
  <c r="AG1237" i="1"/>
  <c r="AI1237" i="1"/>
  <c r="AJ1237" i="1"/>
  <c r="AL1237" i="1"/>
  <c r="AM1237" i="1"/>
  <c r="AQ1237" i="1"/>
  <c r="AS1237" i="1"/>
  <c r="A1238" i="1"/>
  <c r="B1238" i="1"/>
  <c r="C1238" i="1"/>
  <c r="J1238" i="1"/>
  <c r="K1238" i="1"/>
  <c r="M1238" i="1"/>
  <c r="AB1238" i="1"/>
  <c r="AF1238" i="1"/>
  <c r="AG1238" i="1"/>
  <c r="AI1238" i="1"/>
  <c r="AJ1238" i="1"/>
  <c r="AL1238" i="1"/>
  <c r="AM1238" i="1"/>
  <c r="AQ1238" i="1"/>
  <c r="AS1238" i="1"/>
  <c r="A1239" i="1"/>
  <c r="B1239" i="1"/>
  <c r="C1239" i="1"/>
  <c r="J1239" i="1"/>
  <c r="K1239" i="1"/>
  <c r="M1239" i="1"/>
  <c r="AB1239" i="1"/>
  <c r="AF1239" i="1"/>
  <c r="AG1239" i="1"/>
  <c r="AI1239" i="1"/>
  <c r="AJ1239" i="1"/>
  <c r="AL1239" i="1"/>
  <c r="AM1239" i="1"/>
  <c r="AQ1239" i="1"/>
  <c r="AS1239" i="1"/>
  <c r="A1240" i="1"/>
  <c r="B1240" i="1"/>
  <c r="C1240" i="1"/>
  <c r="J1240" i="1"/>
  <c r="K1240" i="1"/>
  <c r="M1240" i="1"/>
  <c r="AB1240" i="1"/>
  <c r="AF1240" i="1"/>
  <c r="AG1240" i="1"/>
  <c r="AI1240" i="1"/>
  <c r="AJ1240" i="1"/>
  <c r="AL1240" i="1"/>
  <c r="AM1240" i="1"/>
  <c r="AQ1240" i="1"/>
  <c r="AS1240" i="1"/>
  <c r="A1241" i="1"/>
  <c r="B1241" i="1"/>
  <c r="C1241" i="1"/>
  <c r="J1241" i="1"/>
  <c r="K1241" i="1"/>
  <c r="M1241" i="1"/>
  <c r="AB1241" i="1"/>
  <c r="AF1241" i="1"/>
  <c r="AG1241" i="1"/>
  <c r="AI1241" i="1"/>
  <c r="AJ1241" i="1"/>
  <c r="AL1241" i="1"/>
  <c r="AM1241" i="1"/>
  <c r="AQ1241" i="1"/>
  <c r="AS1241" i="1"/>
  <c r="A1242" i="1"/>
  <c r="B1242" i="1"/>
  <c r="C1242" i="1"/>
  <c r="J1242" i="1"/>
  <c r="K1242" i="1"/>
  <c r="M1242" i="1"/>
  <c r="AB1242" i="1"/>
  <c r="AF1242" i="1"/>
  <c r="AG1242" i="1"/>
  <c r="AI1242" i="1"/>
  <c r="AJ1242" i="1"/>
  <c r="AL1242" i="1"/>
  <c r="AM1242" i="1"/>
  <c r="AQ1242" i="1"/>
  <c r="AS1242" i="1"/>
  <c r="A1243" i="1"/>
  <c r="B1243" i="1"/>
  <c r="C1243" i="1"/>
  <c r="J1243" i="1"/>
  <c r="K1243" i="1"/>
  <c r="M1243" i="1"/>
  <c r="AB1243" i="1"/>
  <c r="AF1243" i="1"/>
  <c r="AG1243" i="1"/>
  <c r="AI1243" i="1"/>
  <c r="AJ1243" i="1"/>
  <c r="AL1243" i="1"/>
  <c r="AM1243" i="1"/>
  <c r="AQ1243" i="1"/>
  <c r="AS1243" i="1"/>
  <c r="A1244" i="1"/>
  <c r="B1244" i="1"/>
  <c r="C1244" i="1"/>
  <c r="J1244" i="1"/>
  <c r="K1244" i="1"/>
  <c r="M1244" i="1"/>
  <c r="AB1244" i="1"/>
  <c r="AF1244" i="1"/>
  <c r="AG1244" i="1"/>
  <c r="AI1244" i="1"/>
  <c r="AJ1244" i="1"/>
  <c r="AL1244" i="1"/>
  <c r="AM1244" i="1"/>
  <c r="AQ1244" i="1"/>
  <c r="AS1244" i="1"/>
  <c r="A1245" i="1"/>
  <c r="B1245" i="1"/>
  <c r="C1245" i="1"/>
  <c r="J1245" i="1"/>
  <c r="K1245" i="1"/>
  <c r="M1245" i="1"/>
  <c r="AB1245" i="1"/>
  <c r="AF1245" i="1"/>
  <c r="AG1245" i="1"/>
  <c r="AI1245" i="1"/>
  <c r="AJ1245" i="1"/>
  <c r="AL1245" i="1"/>
  <c r="AM1245" i="1"/>
  <c r="AQ1245" i="1"/>
  <c r="AS1245" i="1"/>
  <c r="A1246" i="1"/>
  <c r="B1246" i="1"/>
  <c r="C1246" i="1"/>
  <c r="J1246" i="1"/>
  <c r="K1246" i="1"/>
  <c r="M1246" i="1"/>
  <c r="AB1246" i="1"/>
  <c r="AF1246" i="1"/>
  <c r="AG1246" i="1"/>
  <c r="AI1246" i="1"/>
  <c r="AJ1246" i="1"/>
  <c r="AL1246" i="1"/>
  <c r="AM1246" i="1"/>
  <c r="AQ1246" i="1"/>
  <c r="AS1246" i="1"/>
  <c r="A1247" i="1"/>
  <c r="B1247" i="1"/>
  <c r="C1247" i="1"/>
  <c r="J1247" i="1"/>
  <c r="K1247" i="1"/>
  <c r="M1247" i="1"/>
  <c r="AB1247" i="1"/>
  <c r="AF1247" i="1"/>
  <c r="AG1247" i="1"/>
  <c r="AI1247" i="1"/>
  <c r="AJ1247" i="1"/>
  <c r="AL1247" i="1"/>
  <c r="AM1247" i="1"/>
  <c r="AQ1247" i="1"/>
  <c r="AS1247" i="1"/>
  <c r="A1248" i="1"/>
  <c r="B1248" i="1"/>
  <c r="C1248" i="1"/>
  <c r="J1248" i="1"/>
  <c r="K1248" i="1"/>
  <c r="M1248" i="1"/>
  <c r="AB1248" i="1"/>
  <c r="AF1248" i="1"/>
  <c r="AG1248" i="1"/>
  <c r="AI1248" i="1"/>
  <c r="AJ1248" i="1"/>
  <c r="AL1248" i="1"/>
  <c r="AM1248" i="1"/>
  <c r="AQ1248" i="1"/>
  <c r="AS1248" i="1"/>
  <c r="A1249" i="1"/>
  <c r="B1249" i="1"/>
  <c r="C1249" i="1"/>
  <c r="J1249" i="1"/>
  <c r="K1249" i="1"/>
  <c r="M1249" i="1"/>
  <c r="AB1249" i="1"/>
  <c r="AF1249" i="1"/>
  <c r="AG1249" i="1"/>
  <c r="AI1249" i="1"/>
  <c r="AJ1249" i="1"/>
  <c r="AL1249" i="1"/>
  <c r="AM1249" i="1"/>
  <c r="AQ1249" i="1"/>
  <c r="AS1249" i="1"/>
  <c r="A1250" i="1"/>
  <c r="B1250" i="1"/>
  <c r="C1250" i="1"/>
  <c r="J1250" i="1"/>
  <c r="K1250" i="1"/>
  <c r="M1250" i="1"/>
  <c r="AB1250" i="1"/>
  <c r="AF1250" i="1"/>
  <c r="AG1250" i="1"/>
  <c r="AI1250" i="1"/>
  <c r="AJ1250" i="1"/>
  <c r="AL1250" i="1"/>
  <c r="AM1250" i="1"/>
  <c r="AQ1250" i="1"/>
  <c r="AS1250" i="1"/>
  <c r="A1251" i="1"/>
  <c r="B1251" i="1"/>
  <c r="C1251" i="1"/>
  <c r="J1251" i="1"/>
  <c r="K1251" i="1"/>
  <c r="M1251" i="1"/>
  <c r="AB1251" i="1"/>
  <c r="AF1251" i="1"/>
  <c r="AG1251" i="1"/>
  <c r="AI1251" i="1"/>
  <c r="AJ1251" i="1"/>
  <c r="AL1251" i="1"/>
  <c r="AM1251" i="1"/>
  <c r="AQ1251" i="1"/>
  <c r="AS1251" i="1"/>
  <c r="A1252" i="1"/>
  <c r="B1252" i="1"/>
  <c r="C1252" i="1"/>
  <c r="J1252" i="1"/>
  <c r="K1252" i="1"/>
  <c r="M1252" i="1"/>
  <c r="AB1252" i="1"/>
  <c r="AF1252" i="1"/>
  <c r="AG1252" i="1"/>
  <c r="AI1252" i="1"/>
  <c r="AJ1252" i="1"/>
  <c r="AL1252" i="1"/>
  <c r="AM1252" i="1"/>
  <c r="AQ1252" i="1"/>
  <c r="AS1252" i="1"/>
  <c r="A1253" i="1"/>
  <c r="B1253" i="1"/>
  <c r="C1253" i="1"/>
  <c r="J1253" i="1"/>
  <c r="K1253" i="1"/>
  <c r="M1253" i="1"/>
  <c r="AB1253" i="1"/>
  <c r="AF1253" i="1"/>
  <c r="AG1253" i="1"/>
  <c r="AI1253" i="1"/>
  <c r="AJ1253" i="1"/>
  <c r="AL1253" i="1"/>
  <c r="AM1253" i="1"/>
  <c r="AQ1253" i="1"/>
  <c r="AS1253" i="1"/>
  <c r="A1254" i="1"/>
  <c r="B1254" i="1"/>
  <c r="C1254" i="1"/>
  <c r="J1254" i="1"/>
  <c r="K1254" i="1"/>
  <c r="M1254" i="1"/>
  <c r="AB1254" i="1"/>
  <c r="AF1254" i="1"/>
  <c r="AG1254" i="1"/>
  <c r="AI1254" i="1"/>
  <c r="AJ1254" i="1"/>
  <c r="AL1254" i="1"/>
  <c r="AM1254" i="1"/>
  <c r="AQ1254" i="1"/>
  <c r="AS1254" i="1"/>
  <c r="A1255" i="1"/>
  <c r="B1255" i="1"/>
  <c r="C1255" i="1"/>
  <c r="J1255" i="1"/>
  <c r="K1255" i="1"/>
  <c r="M1255" i="1"/>
  <c r="AB1255" i="1"/>
  <c r="AF1255" i="1"/>
  <c r="AG1255" i="1"/>
  <c r="AI1255" i="1"/>
  <c r="AJ1255" i="1"/>
  <c r="AL1255" i="1"/>
  <c r="AM1255" i="1"/>
  <c r="AQ1255" i="1"/>
  <c r="AS1255" i="1"/>
  <c r="A1256" i="1"/>
  <c r="B1256" i="1"/>
  <c r="C1256" i="1"/>
  <c r="J1256" i="1"/>
  <c r="K1256" i="1"/>
  <c r="M1256" i="1"/>
  <c r="AB1256" i="1"/>
  <c r="AF1256" i="1"/>
  <c r="AG1256" i="1"/>
  <c r="AI1256" i="1"/>
  <c r="AJ1256" i="1"/>
  <c r="AL1256" i="1"/>
  <c r="AM1256" i="1"/>
  <c r="AQ1256" i="1"/>
  <c r="AS1256" i="1"/>
  <c r="A1257" i="1"/>
  <c r="B1257" i="1"/>
  <c r="C1257" i="1"/>
  <c r="J1257" i="1"/>
  <c r="K1257" i="1"/>
  <c r="M1257" i="1"/>
  <c r="AB1257" i="1"/>
  <c r="AF1257" i="1"/>
  <c r="AG1257" i="1"/>
  <c r="AI1257" i="1"/>
  <c r="AJ1257" i="1"/>
  <c r="AL1257" i="1"/>
  <c r="AM1257" i="1"/>
  <c r="AQ1257" i="1"/>
  <c r="AS1257" i="1"/>
  <c r="A1258" i="1"/>
  <c r="B1258" i="1"/>
  <c r="C1258" i="1"/>
  <c r="J1258" i="1"/>
  <c r="K1258" i="1"/>
  <c r="M1258" i="1"/>
  <c r="AB1258" i="1"/>
  <c r="AF1258" i="1"/>
  <c r="AG1258" i="1"/>
  <c r="AI1258" i="1"/>
  <c r="AJ1258" i="1"/>
  <c r="AL1258" i="1"/>
  <c r="AM1258" i="1"/>
  <c r="AQ1258" i="1"/>
  <c r="AS1258" i="1"/>
  <c r="A1259" i="1"/>
  <c r="B1259" i="1"/>
  <c r="C1259" i="1"/>
  <c r="J1259" i="1"/>
  <c r="K1259" i="1"/>
  <c r="M1259" i="1"/>
  <c r="AB1259" i="1"/>
  <c r="AF1259" i="1"/>
  <c r="AG1259" i="1"/>
  <c r="AI1259" i="1"/>
  <c r="AJ1259" i="1"/>
  <c r="AL1259" i="1"/>
  <c r="AM1259" i="1"/>
  <c r="AQ1259" i="1"/>
  <c r="AS1259" i="1"/>
  <c r="A1260" i="1"/>
  <c r="B1260" i="1"/>
  <c r="C1260" i="1"/>
  <c r="J1260" i="1"/>
  <c r="K1260" i="1"/>
  <c r="M1260" i="1"/>
  <c r="AB1260" i="1"/>
  <c r="AF1260" i="1"/>
  <c r="AG1260" i="1"/>
  <c r="AI1260" i="1"/>
  <c r="AJ1260" i="1"/>
  <c r="AL1260" i="1"/>
  <c r="AM1260" i="1"/>
  <c r="AQ1260" i="1"/>
  <c r="AS1260" i="1"/>
  <c r="A1261" i="1"/>
  <c r="B1261" i="1"/>
  <c r="C1261" i="1"/>
  <c r="J1261" i="1"/>
  <c r="K1261" i="1"/>
  <c r="M1261" i="1"/>
  <c r="AB1261" i="1"/>
  <c r="AF1261" i="1"/>
  <c r="AG1261" i="1"/>
  <c r="AI1261" i="1"/>
  <c r="AJ1261" i="1"/>
  <c r="AL1261" i="1"/>
  <c r="AM1261" i="1"/>
  <c r="AQ1261" i="1"/>
  <c r="AS1261" i="1"/>
  <c r="A1262" i="1"/>
  <c r="B1262" i="1"/>
  <c r="C1262" i="1"/>
  <c r="J1262" i="1"/>
  <c r="K1262" i="1"/>
  <c r="M1262" i="1"/>
  <c r="AB1262" i="1"/>
  <c r="AF1262" i="1"/>
  <c r="AG1262" i="1"/>
  <c r="AI1262" i="1"/>
  <c r="AJ1262" i="1"/>
  <c r="AL1262" i="1"/>
  <c r="AM1262" i="1"/>
  <c r="AQ1262" i="1"/>
  <c r="AS1262" i="1"/>
  <c r="A1263" i="1"/>
  <c r="B1263" i="1"/>
  <c r="C1263" i="1"/>
  <c r="J1263" i="1"/>
  <c r="K1263" i="1"/>
  <c r="M1263" i="1"/>
  <c r="AB1263" i="1"/>
  <c r="AF1263" i="1"/>
  <c r="AG1263" i="1"/>
  <c r="AI1263" i="1"/>
  <c r="AJ1263" i="1"/>
  <c r="AL1263" i="1"/>
  <c r="AM1263" i="1"/>
  <c r="AQ1263" i="1"/>
  <c r="AS1263" i="1"/>
  <c r="A1264" i="1"/>
  <c r="B1264" i="1"/>
  <c r="C1264" i="1"/>
  <c r="J1264" i="1"/>
  <c r="K1264" i="1"/>
  <c r="M1264" i="1"/>
  <c r="AB1264" i="1"/>
  <c r="AF1264" i="1"/>
  <c r="AG1264" i="1"/>
  <c r="AI1264" i="1"/>
  <c r="AJ1264" i="1"/>
  <c r="AL1264" i="1"/>
  <c r="AM1264" i="1"/>
  <c r="AQ1264" i="1"/>
  <c r="AS1264" i="1"/>
  <c r="A1265" i="1"/>
  <c r="B1265" i="1"/>
  <c r="C1265" i="1"/>
  <c r="J1265" i="1"/>
  <c r="K1265" i="1"/>
  <c r="M1265" i="1"/>
  <c r="AB1265" i="1"/>
  <c r="AF1265" i="1"/>
  <c r="AG1265" i="1"/>
  <c r="AI1265" i="1"/>
  <c r="AJ1265" i="1"/>
  <c r="AL1265" i="1"/>
  <c r="AM1265" i="1"/>
  <c r="AQ1265" i="1"/>
  <c r="AS1265" i="1"/>
  <c r="A1266" i="1"/>
  <c r="B1266" i="1"/>
  <c r="C1266" i="1"/>
  <c r="J1266" i="1"/>
  <c r="K1266" i="1"/>
  <c r="M1266" i="1"/>
  <c r="AB1266" i="1"/>
  <c r="AF1266" i="1"/>
  <c r="AG1266" i="1"/>
  <c r="AI1266" i="1"/>
  <c r="AJ1266" i="1"/>
  <c r="AL1266" i="1"/>
  <c r="AM1266" i="1"/>
  <c r="AQ1266" i="1"/>
  <c r="AS1266" i="1"/>
  <c r="A1267" i="1"/>
  <c r="B1267" i="1"/>
  <c r="C1267" i="1"/>
  <c r="J1267" i="1"/>
  <c r="K1267" i="1"/>
  <c r="M1267" i="1"/>
  <c r="AB1267" i="1"/>
  <c r="AF1267" i="1"/>
  <c r="AG1267" i="1"/>
  <c r="AI1267" i="1"/>
  <c r="AJ1267" i="1"/>
  <c r="AL1267" i="1"/>
  <c r="AM1267" i="1"/>
  <c r="AQ1267" i="1"/>
  <c r="AS1267" i="1"/>
  <c r="A1268" i="1"/>
  <c r="B1268" i="1"/>
  <c r="C1268" i="1"/>
  <c r="J1268" i="1"/>
  <c r="K1268" i="1"/>
  <c r="M1268" i="1"/>
  <c r="AB1268" i="1"/>
  <c r="AF1268" i="1"/>
  <c r="AG1268" i="1"/>
  <c r="AI1268" i="1"/>
  <c r="AJ1268" i="1"/>
  <c r="AL1268" i="1"/>
  <c r="AM1268" i="1"/>
  <c r="AQ1268" i="1"/>
  <c r="AS1268" i="1"/>
  <c r="A1269" i="1"/>
  <c r="B1269" i="1"/>
  <c r="C1269" i="1"/>
  <c r="J1269" i="1"/>
  <c r="K1269" i="1"/>
  <c r="M1269" i="1"/>
  <c r="AB1269" i="1"/>
  <c r="AF1269" i="1"/>
  <c r="AG1269" i="1"/>
  <c r="AI1269" i="1"/>
  <c r="AJ1269" i="1"/>
  <c r="AL1269" i="1"/>
  <c r="AM1269" i="1"/>
  <c r="AQ1269" i="1"/>
  <c r="AS1269" i="1"/>
  <c r="A1270" i="1"/>
  <c r="B1270" i="1"/>
  <c r="C1270" i="1"/>
  <c r="J1270" i="1"/>
  <c r="K1270" i="1"/>
  <c r="M1270" i="1"/>
  <c r="AB1270" i="1"/>
  <c r="AF1270" i="1"/>
  <c r="AG1270" i="1"/>
  <c r="AI1270" i="1"/>
  <c r="AJ1270" i="1"/>
  <c r="AL1270" i="1"/>
  <c r="AM1270" i="1"/>
  <c r="AQ1270" i="1"/>
  <c r="AS1270" i="1"/>
  <c r="A1271" i="1"/>
  <c r="B1271" i="1"/>
  <c r="C1271" i="1"/>
  <c r="J1271" i="1"/>
  <c r="K1271" i="1"/>
  <c r="M1271" i="1"/>
  <c r="AB1271" i="1"/>
  <c r="AF1271" i="1"/>
  <c r="AG1271" i="1"/>
  <c r="AI1271" i="1"/>
  <c r="AJ1271" i="1"/>
  <c r="AL1271" i="1"/>
  <c r="AM1271" i="1"/>
  <c r="AQ1271" i="1"/>
  <c r="AS1271" i="1"/>
  <c r="A1272" i="1"/>
  <c r="B1272" i="1"/>
  <c r="C1272" i="1"/>
  <c r="J1272" i="1"/>
  <c r="K1272" i="1"/>
  <c r="M1272" i="1"/>
  <c r="AB1272" i="1"/>
  <c r="AF1272" i="1"/>
  <c r="AG1272" i="1"/>
  <c r="AI1272" i="1"/>
  <c r="AJ1272" i="1"/>
  <c r="AL1272" i="1"/>
  <c r="AM1272" i="1"/>
  <c r="AQ1272" i="1"/>
  <c r="AS1272" i="1"/>
  <c r="A1273" i="1"/>
  <c r="B1273" i="1"/>
  <c r="C1273" i="1"/>
  <c r="J1273" i="1"/>
  <c r="K1273" i="1"/>
  <c r="M1273" i="1"/>
  <c r="AB1273" i="1"/>
  <c r="AF1273" i="1"/>
  <c r="AG1273" i="1"/>
  <c r="AI1273" i="1"/>
  <c r="AJ1273" i="1"/>
  <c r="AL1273" i="1"/>
  <c r="AM1273" i="1"/>
  <c r="AQ1273" i="1"/>
  <c r="AS1273" i="1"/>
  <c r="A1274" i="1"/>
  <c r="B1274" i="1"/>
  <c r="C1274" i="1"/>
  <c r="J1274" i="1"/>
  <c r="K1274" i="1"/>
  <c r="M1274" i="1"/>
  <c r="AB1274" i="1"/>
  <c r="AF1274" i="1"/>
  <c r="AG1274" i="1"/>
  <c r="AI1274" i="1"/>
  <c r="AJ1274" i="1"/>
  <c r="AL1274" i="1"/>
  <c r="AM1274" i="1"/>
  <c r="AQ1274" i="1"/>
  <c r="AS1274" i="1"/>
  <c r="A1275" i="1"/>
  <c r="B1275" i="1"/>
  <c r="C1275" i="1"/>
  <c r="J1275" i="1"/>
  <c r="K1275" i="1"/>
  <c r="M1275" i="1"/>
  <c r="AB1275" i="1"/>
  <c r="AF1275" i="1"/>
  <c r="AG1275" i="1"/>
  <c r="AI1275" i="1"/>
  <c r="AJ1275" i="1"/>
  <c r="AL1275" i="1"/>
  <c r="AM1275" i="1"/>
  <c r="AQ1275" i="1"/>
  <c r="AS1275" i="1"/>
  <c r="A1276" i="1"/>
  <c r="B1276" i="1"/>
  <c r="C1276" i="1"/>
  <c r="J1276" i="1"/>
  <c r="K1276" i="1"/>
  <c r="M1276" i="1"/>
  <c r="AB1276" i="1"/>
  <c r="AF1276" i="1"/>
  <c r="AG1276" i="1"/>
  <c r="AI1276" i="1"/>
  <c r="AJ1276" i="1"/>
  <c r="AL1276" i="1"/>
  <c r="AM1276" i="1"/>
  <c r="AQ1276" i="1"/>
  <c r="AS1276" i="1"/>
  <c r="A1277" i="1"/>
  <c r="B1277" i="1"/>
  <c r="C1277" i="1"/>
  <c r="J1277" i="1"/>
  <c r="K1277" i="1"/>
  <c r="M1277" i="1"/>
  <c r="AB1277" i="1"/>
  <c r="AF1277" i="1"/>
  <c r="AG1277" i="1"/>
  <c r="AI1277" i="1"/>
  <c r="AJ1277" i="1"/>
  <c r="AL1277" i="1"/>
  <c r="AM1277" i="1"/>
  <c r="AQ1277" i="1"/>
  <c r="AS1277" i="1"/>
  <c r="A1278" i="1"/>
  <c r="B1278" i="1"/>
  <c r="C1278" i="1"/>
  <c r="J1278" i="1"/>
  <c r="K1278" i="1"/>
  <c r="M1278" i="1"/>
  <c r="AB1278" i="1"/>
  <c r="AF1278" i="1"/>
  <c r="AG1278" i="1"/>
  <c r="AI1278" i="1"/>
  <c r="AJ1278" i="1"/>
  <c r="AL1278" i="1"/>
  <c r="AM1278" i="1"/>
  <c r="AQ1278" i="1"/>
  <c r="AS1278" i="1"/>
  <c r="A1279" i="1"/>
  <c r="B1279" i="1"/>
  <c r="C1279" i="1"/>
  <c r="J1279" i="1"/>
  <c r="K1279" i="1"/>
  <c r="M1279" i="1"/>
  <c r="AB1279" i="1"/>
  <c r="AF1279" i="1"/>
  <c r="AG1279" i="1"/>
  <c r="AI1279" i="1"/>
  <c r="AJ1279" i="1"/>
  <c r="AL1279" i="1"/>
  <c r="AM1279" i="1"/>
  <c r="AQ1279" i="1"/>
  <c r="AS1279" i="1"/>
  <c r="A1280" i="1"/>
  <c r="B1280" i="1"/>
  <c r="C1280" i="1"/>
  <c r="J1280" i="1"/>
  <c r="K1280" i="1"/>
  <c r="M1280" i="1"/>
  <c r="AB1280" i="1"/>
  <c r="AF1280" i="1"/>
  <c r="AG1280" i="1"/>
  <c r="AI1280" i="1"/>
  <c r="AJ1280" i="1"/>
  <c r="AL1280" i="1"/>
  <c r="AM1280" i="1"/>
  <c r="AQ1280" i="1"/>
  <c r="AS1280" i="1"/>
  <c r="A1281" i="1"/>
  <c r="B1281" i="1"/>
  <c r="C1281" i="1"/>
  <c r="J1281" i="1"/>
  <c r="K1281" i="1"/>
  <c r="M1281" i="1"/>
  <c r="AB1281" i="1"/>
  <c r="AF1281" i="1"/>
  <c r="AG1281" i="1"/>
  <c r="AI1281" i="1"/>
  <c r="AJ1281" i="1"/>
  <c r="AL1281" i="1"/>
  <c r="AM1281" i="1"/>
  <c r="AQ1281" i="1"/>
  <c r="AS1281" i="1"/>
  <c r="A1282" i="1"/>
  <c r="B1282" i="1"/>
  <c r="C1282" i="1"/>
  <c r="J1282" i="1"/>
  <c r="K1282" i="1"/>
  <c r="M1282" i="1"/>
  <c r="AB1282" i="1"/>
  <c r="AF1282" i="1"/>
  <c r="AG1282" i="1"/>
  <c r="AI1282" i="1"/>
  <c r="AJ1282" i="1"/>
  <c r="AL1282" i="1"/>
  <c r="AM1282" i="1"/>
  <c r="AQ1282" i="1"/>
  <c r="AS1282" i="1"/>
  <c r="A1283" i="1"/>
  <c r="B1283" i="1"/>
  <c r="C1283" i="1"/>
  <c r="J1283" i="1"/>
  <c r="K1283" i="1"/>
  <c r="M1283" i="1"/>
  <c r="AB1283" i="1"/>
  <c r="AF1283" i="1"/>
  <c r="AG1283" i="1"/>
  <c r="AI1283" i="1"/>
  <c r="AJ1283" i="1"/>
  <c r="AL1283" i="1"/>
  <c r="AM1283" i="1"/>
  <c r="AQ1283" i="1"/>
  <c r="AS1283" i="1"/>
  <c r="A1284" i="1"/>
  <c r="B1284" i="1"/>
  <c r="C1284" i="1"/>
  <c r="J1284" i="1"/>
  <c r="K1284" i="1"/>
  <c r="M1284" i="1"/>
  <c r="AB1284" i="1"/>
  <c r="AF1284" i="1"/>
  <c r="AG1284" i="1"/>
  <c r="AI1284" i="1"/>
  <c r="AJ1284" i="1"/>
  <c r="AL1284" i="1"/>
  <c r="AM1284" i="1"/>
  <c r="AQ1284" i="1"/>
  <c r="AS1284" i="1"/>
  <c r="A1285" i="1"/>
  <c r="B1285" i="1"/>
  <c r="C1285" i="1"/>
  <c r="J1285" i="1"/>
  <c r="K1285" i="1"/>
  <c r="M1285" i="1"/>
  <c r="AB1285" i="1"/>
  <c r="AF1285" i="1"/>
  <c r="AG1285" i="1"/>
  <c r="AI1285" i="1"/>
  <c r="AJ1285" i="1"/>
  <c r="AL1285" i="1"/>
  <c r="AM1285" i="1"/>
  <c r="AQ1285" i="1"/>
  <c r="AS1285" i="1"/>
  <c r="A1286" i="1"/>
  <c r="B1286" i="1"/>
  <c r="C1286" i="1"/>
  <c r="J1286" i="1"/>
  <c r="K1286" i="1"/>
  <c r="M1286" i="1"/>
  <c r="AB1286" i="1"/>
  <c r="AF1286" i="1"/>
  <c r="AG1286" i="1"/>
  <c r="AI1286" i="1"/>
  <c r="AJ1286" i="1"/>
  <c r="AL1286" i="1"/>
  <c r="AM1286" i="1"/>
  <c r="AQ1286" i="1"/>
  <c r="AS1286" i="1"/>
  <c r="A1287" i="1"/>
  <c r="B1287" i="1"/>
  <c r="C1287" i="1"/>
  <c r="J1287" i="1"/>
  <c r="K1287" i="1"/>
  <c r="M1287" i="1"/>
  <c r="AB1287" i="1"/>
  <c r="AF1287" i="1"/>
  <c r="AG1287" i="1"/>
  <c r="AI1287" i="1"/>
  <c r="AJ1287" i="1"/>
  <c r="AL1287" i="1"/>
  <c r="AM1287" i="1"/>
  <c r="AQ1287" i="1"/>
  <c r="AS1287" i="1"/>
  <c r="A1288" i="1"/>
  <c r="B1288" i="1"/>
  <c r="C1288" i="1"/>
  <c r="J1288" i="1"/>
  <c r="K1288" i="1"/>
  <c r="M1288" i="1"/>
  <c r="AB1288" i="1"/>
  <c r="AF1288" i="1"/>
  <c r="AG1288" i="1"/>
  <c r="AI1288" i="1"/>
  <c r="AJ1288" i="1"/>
  <c r="AL1288" i="1"/>
  <c r="AM1288" i="1"/>
  <c r="AQ1288" i="1"/>
  <c r="AS1288" i="1"/>
  <c r="A1289" i="1"/>
  <c r="B1289" i="1"/>
  <c r="C1289" i="1"/>
  <c r="J1289" i="1"/>
  <c r="K1289" i="1"/>
  <c r="M1289" i="1"/>
  <c r="AB1289" i="1"/>
  <c r="AF1289" i="1"/>
  <c r="AG1289" i="1"/>
  <c r="AI1289" i="1"/>
  <c r="AJ1289" i="1"/>
  <c r="AL1289" i="1"/>
  <c r="AM1289" i="1"/>
  <c r="AQ1289" i="1"/>
  <c r="AS1289" i="1"/>
  <c r="A1290" i="1"/>
  <c r="B1290" i="1"/>
  <c r="C1290" i="1"/>
  <c r="J1290" i="1"/>
  <c r="K1290" i="1"/>
  <c r="M1290" i="1"/>
  <c r="AB1290" i="1"/>
  <c r="AF1290" i="1"/>
  <c r="AG1290" i="1"/>
  <c r="AI1290" i="1"/>
  <c r="AJ1290" i="1"/>
  <c r="AL1290" i="1"/>
  <c r="AM1290" i="1"/>
  <c r="AQ1290" i="1"/>
  <c r="AS1290" i="1"/>
  <c r="A1291" i="1"/>
  <c r="B1291" i="1"/>
  <c r="C1291" i="1"/>
  <c r="J1291" i="1"/>
  <c r="K1291" i="1"/>
  <c r="M1291" i="1"/>
  <c r="AB1291" i="1"/>
  <c r="AF1291" i="1"/>
  <c r="AG1291" i="1"/>
  <c r="AI1291" i="1"/>
  <c r="AJ1291" i="1"/>
  <c r="AL1291" i="1"/>
  <c r="AM1291" i="1"/>
  <c r="AQ1291" i="1"/>
  <c r="AS1291" i="1"/>
  <c r="A1292" i="1"/>
  <c r="B1292" i="1"/>
  <c r="C1292" i="1"/>
  <c r="J1292" i="1"/>
  <c r="K1292" i="1"/>
  <c r="M1292" i="1"/>
  <c r="AB1292" i="1"/>
  <c r="AF1292" i="1"/>
  <c r="AG1292" i="1"/>
  <c r="AI1292" i="1"/>
  <c r="AJ1292" i="1"/>
  <c r="AL1292" i="1"/>
  <c r="AM1292" i="1"/>
  <c r="AQ1292" i="1"/>
  <c r="AS1292" i="1"/>
  <c r="A1293" i="1"/>
  <c r="B1293" i="1"/>
  <c r="C1293" i="1"/>
  <c r="J1293" i="1"/>
  <c r="K1293" i="1"/>
  <c r="M1293" i="1"/>
  <c r="AB1293" i="1"/>
  <c r="AF1293" i="1"/>
  <c r="AG1293" i="1"/>
  <c r="AI1293" i="1"/>
  <c r="AJ1293" i="1"/>
  <c r="AL1293" i="1"/>
  <c r="AM1293" i="1"/>
  <c r="AQ1293" i="1"/>
  <c r="AS1293" i="1"/>
  <c r="A1294" i="1"/>
  <c r="B1294" i="1"/>
  <c r="C1294" i="1"/>
  <c r="J1294" i="1"/>
  <c r="K1294" i="1"/>
  <c r="M1294" i="1"/>
  <c r="AB1294" i="1"/>
  <c r="AF1294" i="1"/>
  <c r="AG1294" i="1"/>
  <c r="AI1294" i="1"/>
  <c r="AJ1294" i="1"/>
  <c r="AL1294" i="1"/>
  <c r="AM1294" i="1"/>
  <c r="AQ1294" i="1"/>
  <c r="AS1294" i="1"/>
  <c r="A1295" i="1"/>
  <c r="B1295" i="1"/>
  <c r="C1295" i="1"/>
  <c r="J1295" i="1"/>
  <c r="K1295" i="1"/>
  <c r="M1295" i="1"/>
  <c r="AB1295" i="1"/>
  <c r="AF1295" i="1"/>
  <c r="AG1295" i="1"/>
  <c r="AI1295" i="1"/>
  <c r="AJ1295" i="1"/>
  <c r="AL1295" i="1"/>
  <c r="AM1295" i="1"/>
  <c r="AQ1295" i="1"/>
  <c r="AS1295" i="1"/>
  <c r="A1296" i="1"/>
  <c r="B1296" i="1"/>
  <c r="C1296" i="1"/>
  <c r="J1296" i="1"/>
  <c r="K1296" i="1"/>
  <c r="M1296" i="1"/>
  <c r="AB1296" i="1"/>
  <c r="AF1296" i="1"/>
  <c r="AG1296" i="1"/>
  <c r="AI1296" i="1"/>
  <c r="AJ1296" i="1"/>
  <c r="AL1296" i="1"/>
  <c r="AM1296" i="1"/>
  <c r="AQ1296" i="1"/>
  <c r="AS1296" i="1"/>
  <c r="A1297" i="1"/>
  <c r="B1297" i="1"/>
  <c r="C1297" i="1"/>
  <c r="J1297" i="1"/>
  <c r="K1297" i="1"/>
  <c r="M1297" i="1"/>
  <c r="AB1297" i="1"/>
  <c r="AF1297" i="1"/>
  <c r="AG1297" i="1"/>
  <c r="AI1297" i="1"/>
  <c r="AJ1297" i="1"/>
  <c r="AL1297" i="1"/>
  <c r="AM1297" i="1"/>
  <c r="AQ1297" i="1"/>
  <c r="AS1297" i="1"/>
  <c r="A1298" i="1"/>
  <c r="B1298" i="1"/>
  <c r="C1298" i="1"/>
  <c r="J1298" i="1"/>
  <c r="K1298" i="1"/>
  <c r="M1298" i="1"/>
  <c r="AB1298" i="1"/>
  <c r="AF1298" i="1"/>
  <c r="AG1298" i="1"/>
  <c r="AI1298" i="1"/>
  <c r="AJ1298" i="1"/>
  <c r="AL1298" i="1"/>
  <c r="AM1298" i="1"/>
  <c r="AQ1298" i="1"/>
  <c r="AS1298" i="1"/>
  <c r="A1299" i="1"/>
  <c r="B1299" i="1"/>
  <c r="C1299" i="1"/>
  <c r="J1299" i="1"/>
  <c r="K1299" i="1"/>
  <c r="M1299" i="1"/>
  <c r="AB1299" i="1"/>
  <c r="AF1299" i="1"/>
  <c r="AG1299" i="1"/>
  <c r="AI1299" i="1"/>
  <c r="AJ1299" i="1"/>
  <c r="AL1299" i="1"/>
  <c r="AM1299" i="1"/>
  <c r="AQ1299" i="1"/>
  <c r="AS1299" i="1"/>
  <c r="A1300" i="1"/>
  <c r="B1300" i="1"/>
  <c r="C1300" i="1"/>
  <c r="J1300" i="1"/>
  <c r="K1300" i="1"/>
  <c r="M1300" i="1"/>
  <c r="AB1300" i="1"/>
  <c r="AF1300" i="1"/>
  <c r="AG1300" i="1"/>
  <c r="AI1300" i="1"/>
  <c r="AJ1300" i="1"/>
  <c r="AL1300" i="1"/>
  <c r="AM1300" i="1"/>
  <c r="AQ1300" i="1"/>
  <c r="AS1300" i="1"/>
  <c r="A1301" i="1"/>
  <c r="B1301" i="1"/>
  <c r="C1301" i="1"/>
  <c r="J1301" i="1"/>
  <c r="K1301" i="1"/>
  <c r="M1301" i="1"/>
  <c r="AB1301" i="1"/>
  <c r="AF1301" i="1"/>
  <c r="AG1301" i="1"/>
  <c r="AI1301" i="1"/>
  <c r="AJ1301" i="1"/>
  <c r="AL1301" i="1"/>
  <c r="AM1301" i="1"/>
  <c r="AQ1301" i="1"/>
  <c r="AS1301" i="1"/>
  <c r="A1302" i="1"/>
  <c r="B1302" i="1"/>
  <c r="C1302" i="1"/>
  <c r="J1302" i="1"/>
  <c r="K1302" i="1"/>
  <c r="M1302" i="1"/>
  <c r="AB1302" i="1"/>
  <c r="AF1302" i="1"/>
  <c r="AG1302" i="1"/>
  <c r="AI1302" i="1"/>
  <c r="AJ1302" i="1"/>
  <c r="AL1302" i="1"/>
  <c r="AM1302" i="1"/>
  <c r="AQ1302" i="1"/>
  <c r="AS1302" i="1"/>
  <c r="A1303" i="1"/>
  <c r="B1303" i="1"/>
  <c r="C1303" i="1"/>
  <c r="J1303" i="1"/>
  <c r="K1303" i="1"/>
  <c r="M1303" i="1"/>
  <c r="AB1303" i="1"/>
  <c r="AF1303" i="1"/>
  <c r="AG1303" i="1"/>
  <c r="AI1303" i="1"/>
  <c r="AJ1303" i="1"/>
  <c r="AL1303" i="1"/>
  <c r="AM1303" i="1"/>
  <c r="AQ1303" i="1"/>
  <c r="AS1303" i="1"/>
  <c r="A1304" i="1"/>
  <c r="B1304" i="1"/>
  <c r="C1304" i="1"/>
  <c r="J1304" i="1"/>
  <c r="K1304" i="1"/>
  <c r="M1304" i="1"/>
  <c r="AB1304" i="1"/>
  <c r="AF1304" i="1"/>
  <c r="AG1304" i="1"/>
  <c r="AI1304" i="1"/>
  <c r="AJ1304" i="1"/>
  <c r="AL1304" i="1"/>
  <c r="AM1304" i="1"/>
  <c r="AQ1304" i="1"/>
  <c r="AS1304" i="1"/>
  <c r="A1305" i="1"/>
  <c r="B1305" i="1"/>
  <c r="C1305" i="1"/>
  <c r="J1305" i="1"/>
  <c r="K1305" i="1"/>
  <c r="M1305" i="1"/>
  <c r="AB1305" i="1"/>
  <c r="AF1305" i="1"/>
  <c r="AG1305" i="1"/>
  <c r="AI1305" i="1"/>
  <c r="AJ1305" i="1"/>
  <c r="AL1305" i="1"/>
  <c r="AM1305" i="1"/>
  <c r="AQ1305" i="1"/>
  <c r="AS1305" i="1"/>
  <c r="A1306" i="1"/>
  <c r="B1306" i="1"/>
  <c r="C1306" i="1"/>
  <c r="J1306" i="1"/>
  <c r="K1306" i="1"/>
  <c r="M1306" i="1"/>
  <c r="AB1306" i="1"/>
  <c r="AF1306" i="1"/>
  <c r="AG1306" i="1"/>
  <c r="AI1306" i="1"/>
  <c r="AJ1306" i="1"/>
  <c r="AL1306" i="1"/>
  <c r="AM1306" i="1"/>
  <c r="AQ1306" i="1"/>
  <c r="AS1306" i="1"/>
  <c r="A1307" i="1"/>
  <c r="B1307" i="1"/>
  <c r="C1307" i="1"/>
  <c r="J1307" i="1"/>
  <c r="K1307" i="1"/>
  <c r="M1307" i="1"/>
  <c r="AB1307" i="1"/>
  <c r="AF1307" i="1"/>
  <c r="AG1307" i="1"/>
  <c r="AI1307" i="1"/>
  <c r="AJ1307" i="1"/>
  <c r="AL1307" i="1"/>
  <c r="AM1307" i="1"/>
  <c r="AQ1307" i="1"/>
  <c r="AS1307" i="1"/>
  <c r="A1308" i="1"/>
  <c r="B1308" i="1"/>
  <c r="C1308" i="1"/>
  <c r="J1308" i="1"/>
  <c r="K1308" i="1"/>
  <c r="M1308" i="1"/>
  <c r="AB1308" i="1"/>
  <c r="AF1308" i="1"/>
  <c r="AG1308" i="1"/>
  <c r="AI1308" i="1"/>
  <c r="AJ1308" i="1"/>
  <c r="AL1308" i="1"/>
  <c r="AM1308" i="1"/>
  <c r="AQ1308" i="1"/>
  <c r="AS1308" i="1"/>
  <c r="A1309" i="1"/>
  <c r="B1309" i="1"/>
  <c r="C1309" i="1"/>
  <c r="J1309" i="1"/>
  <c r="K1309" i="1"/>
  <c r="M1309" i="1"/>
  <c r="AB1309" i="1"/>
  <c r="AF1309" i="1"/>
  <c r="AG1309" i="1"/>
  <c r="AI1309" i="1"/>
  <c r="AJ1309" i="1"/>
  <c r="AL1309" i="1"/>
  <c r="AM1309" i="1"/>
  <c r="AQ1309" i="1"/>
  <c r="AS1309" i="1"/>
  <c r="A1310" i="1"/>
  <c r="B1310" i="1"/>
  <c r="C1310" i="1"/>
  <c r="J1310" i="1"/>
  <c r="K1310" i="1"/>
  <c r="M1310" i="1"/>
  <c r="AB1310" i="1"/>
  <c r="AF1310" i="1"/>
  <c r="AG1310" i="1"/>
  <c r="AI1310" i="1"/>
  <c r="AJ1310" i="1"/>
  <c r="AL1310" i="1"/>
  <c r="AM1310" i="1"/>
  <c r="AQ1310" i="1"/>
  <c r="AS1310" i="1"/>
  <c r="A1311" i="1"/>
  <c r="B1311" i="1"/>
  <c r="C1311" i="1"/>
  <c r="J1311" i="1"/>
  <c r="K1311" i="1"/>
  <c r="M1311" i="1"/>
  <c r="AB1311" i="1"/>
  <c r="AF1311" i="1"/>
  <c r="AG1311" i="1"/>
  <c r="AI1311" i="1"/>
  <c r="AJ1311" i="1"/>
  <c r="AL1311" i="1"/>
  <c r="AM1311" i="1"/>
  <c r="AQ1311" i="1"/>
  <c r="AS1311" i="1"/>
  <c r="A1312" i="1"/>
  <c r="B1312" i="1"/>
  <c r="C1312" i="1"/>
  <c r="J1312" i="1"/>
  <c r="K1312" i="1"/>
  <c r="M1312" i="1"/>
  <c r="AB1312" i="1"/>
  <c r="AF1312" i="1"/>
  <c r="AG1312" i="1"/>
  <c r="AI1312" i="1"/>
  <c r="AJ1312" i="1"/>
  <c r="AL1312" i="1"/>
  <c r="AM1312" i="1"/>
  <c r="AQ1312" i="1"/>
  <c r="AS1312" i="1"/>
  <c r="A1313" i="1"/>
  <c r="B1313" i="1"/>
  <c r="C1313" i="1"/>
  <c r="J1313" i="1"/>
  <c r="K1313" i="1"/>
  <c r="M1313" i="1"/>
  <c r="AB1313" i="1"/>
  <c r="AF1313" i="1"/>
  <c r="AG1313" i="1"/>
  <c r="AI1313" i="1"/>
  <c r="AJ1313" i="1"/>
  <c r="AL1313" i="1"/>
  <c r="AM1313" i="1"/>
  <c r="AQ1313" i="1"/>
  <c r="AS1313" i="1"/>
  <c r="A1314" i="1"/>
  <c r="B1314" i="1"/>
  <c r="C1314" i="1"/>
  <c r="J1314" i="1"/>
  <c r="K1314" i="1"/>
  <c r="M1314" i="1"/>
  <c r="AB1314" i="1"/>
  <c r="AF1314" i="1"/>
  <c r="AG1314" i="1"/>
  <c r="AI1314" i="1"/>
  <c r="AJ1314" i="1"/>
  <c r="AL1314" i="1"/>
  <c r="AM1314" i="1"/>
  <c r="AQ1314" i="1"/>
  <c r="AS1314" i="1"/>
  <c r="A1315" i="1"/>
  <c r="B1315" i="1"/>
  <c r="C1315" i="1"/>
  <c r="J1315" i="1"/>
  <c r="K1315" i="1"/>
  <c r="M1315" i="1"/>
  <c r="AB1315" i="1"/>
  <c r="AF1315" i="1"/>
  <c r="AG1315" i="1"/>
  <c r="AI1315" i="1"/>
  <c r="AJ1315" i="1"/>
  <c r="AL1315" i="1"/>
  <c r="AM1315" i="1"/>
  <c r="AQ1315" i="1"/>
  <c r="AS1315" i="1"/>
  <c r="A1316" i="1"/>
  <c r="B1316" i="1"/>
  <c r="C1316" i="1"/>
  <c r="J1316" i="1"/>
  <c r="K1316" i="1"/>
  <c r="M1316" i="1"/>
  <c r="AB1316" i="1"/>
  <c r="AF1316" i="1"/>
  <c r="AG1316" i="1"/>
  <c r="AI1316" i="1"/>
  <c r="AJ1316" i="1"/>
  <c r="AL1316" i="1"/>
  <c r="AM1316" i="1"/>
  <c r="AQ1316" i="1"/>
  <c r="AS1316" i="1"/>
  <c r="A1317" i="1"/>
  <c r="B1317" i="1"/>
  <c r="C1317" i="1"/>
  <c r="J1317" i="1"/>
  <c r="K1317" i="1"/>
  <c r="M1317" i="1"/>
  <c r="AB1317" i="1"/>
  <c r="AF1317" i="1"/>
  <c r="AG1317" i="1"/>
  <c r="AI1317" i="1"/>
  <c r="AJ1317" i="1"/>
  <c r="AL1317" i="1"/>
  <c r="AM1317" i="1"/>
  <c r="AQ1317" i="1"/>
  <c r="AS1317" i="1"/>
  <c r="A1318" i="1"/>
  <c r="B1318" i="1"/>
  <c r="C1318" i="1"/>
  <c r="J1318" i="1"/>
  <c r="K1318" i="1"/>
  <c r="M1318" i="1"/>
  <c r="AB1318" i="1"/>
  <c r="AF1318" i="1"/>
  <c r="AG1318" i="1"/>
  <c r="AI1318" i="1"/>
  <c r="AJ1318" i="1"/>
  <c r="AL1318" i="1"/>
  <c r="AM1318" i="1"/>
  <c r="AQ1318" i="1"/>
  <c r="AS1318" i="1"/>
  <c r="A1319" i="1"/>
  <c r="B1319" i="1"/>
  <c r="C1319" i="1"/>
  <c r="J1319" i="1"/>
  <c r="K1319" i="1"/>
  <c r="M1319" i="1"/>
  <c r="AB1319" i="1"/>
  <c r="AF1319" i="1"/>
  <c r="AG1319" i="1"/>
  <c r="AI1319" i="1"/>
  <c r="AJ1319" i="1"/>
  <c r="AL1319" i="1"/>
  <c r="AM1319" i="1"/>
  <c r="AQ1319" i="1"/>
  <c r="AS1319" i="1"/>
  <c r="A1320" i="1"/>
  <c r="B1320" i="1"/>
  <c r="C1320" i="1"/>
  <c r="J1320" i="1"/>
  <c r="K1320" i="1"/>
  <c r="M1320" i="1"/>
  <c r="AB1320" i="1"/>
  <c r="AF1320" i="1"/>
  <c r="AG1320" i="1"/>
  <c r="AI1320" i="1"/>
  <c r="AJ1320" i="1"/>
  <c r="AL1320" i="1"/>
  <c r="AM1320" i="1"/>
  <c r="AQ1320" i="1"/>
  <c r="AS1320" i="1"/>
  <c r="A1321" i="1"/>
  <c r="B1321" i="1"/>
  <c r="C1321" i="1"/>
  <c r="J1321" i="1"/>
  <c r="K1321" i="1"/>
  <c r="M1321" i="1"/>
  <c r="AB1321" i="1"/>
  <c r="AF1321" i="1"/>
  <c r="AG1321" i="1"/>
  <c r="AI1321" i="1"/>
  <c r="AJ1321" i="1"/>
  <c r="AL1321" i="1"/>
  <c r="AM1321" i="1"/>
  <c r="AQ1321" i="1"/>
  <c r="AS1321" i="1"/>
  <c r="A1322" i="1"/>
  <c r="B1322" i="1"/>
  <c r="C1322" i="1"/>
  <c r="J1322" i="1"/>
  <c r="K1322" i="1"/>
  <c r="M1322" i="1"/>
  <c r="AB1322" i="1"/>
  <c r="AF1322" i="1"/>
  <c r="AG1322" i="1"/>
  <c r="AI1322" i="1"/>
  <c r="AJ1322" i="1"/>
  <c r="AL1322" i="1"/>
  <c r="AM1322" i="1"/>
  <c r="AQ1322" i="1"/>
  <c r="AS1322" i="1"/>
  <c r="A1323" i="1"/>
  <c r="B1323" i="1"/>
  <c r="C1323" i="1"/>
  <c r="J1323" i="1"/>
  <c r="K1323" i="1"/>
  <c r="M1323" i="1"/>
  <c r="AB1323" i="1"/>
  <c r="AF1323" i="1"/>
  <c r="AG1323" i="1"/>
  <c r="AI1323" i="1"/>
  <c r="AJ1323" i="1"/>
  <c r="AL1323" i="1"/>
  <c r="AM1323" i="1"/>
  <c r="AQ1323" i="1"/>
  <c r="AS1323" i="1"/>
  <c r="A1324" i="1"/>
  <c r="B1324" i="1"/>
  <c r="C1324" i="1"/>
  <c r="J1324" i="1"/>
  <c r="K1324" i="1"/>
  <c r="M1324" i="1"/>
  <c r="AB1324" i="1"/>
  <c r="AF1324" i="1"/>
  <c r="AG1324" i="1"/>
  <c r="AI1324" i="1"/>
  <c r="AJ1324" i="1"/>
  <c r="AL1324" i="1"/>
  <c r="AM1324" i="1"/>
  <c r="AQ1324" i="1"/>
  <c r="AS1324" i="1"/>
  <c r="A1325" i="1"/>
  <c r="B1325" i="1"/>
  <c r="C1325" i="1"/>
  <c r="J1325" i="1"/>
  <c r="K1325" i="1"/>
  <c r="M1325" i="1"/>
  <c r="AB1325" i="1"/>
  <c r="AF1325" i="1"/>
  <c r="AG1325" i="1"/>
  <c r="AI1325" i="1"/>
  <c r="AJ1325" i="1"/>
  <c r="AL1325" i="1"/>
  <c r="AM1325" i="1"/>
  <c r="AQ1325" i="1"/>
  <c r="AS1325" i="1"/>
  <c r="A1326" i="1"/>
  <c r="B1326" i="1"/>
  <c r="C1326" i="1"/>
  <c r="J1326" i="1"/>
  <c r="K1326" i="1"/>
  <c r="M1326" i="1"/>
  <c r="AB1326" i="1"/>
  <c r="AF1326" i="1"/>
  <c r="AG1326" i="1"/>
  <c r="AI1326" i="1"/>
  <c r="AJ1326" i="1"/>
  <c r="AL1326" i="1"/>
  <c r="AM1326" i="1"/>
  <c r="AQ1326" i="1"/>
  <c r="AS1326" i="1"/>
  <c r="A1327" i="1"/>
  <c r="B1327" i="1"/>
  <c r="C1327" i="1"/>
  <c r="J1327" i="1"/>
  <c r="K1327" i="1"/>
  <c r="M1327" i="1"/>
  <c r="AB1327" i="1"/>
  <c r="AF1327" i="1"/>
  <c r="AG1327" i="1"/>
  <c r="AI1327" i="1"/>
  <c r="AJ1327" i="1"/>
  <c r="AL1327" i="1"/>
  <c r="AM1327" i="1"/>
  <c r="AQ1327" i="1"/>
  <c r="AS1327" i="1"/>
  <c r="A1328" i="1"/>
  <c r="B1328" i="1"/>
  <c r="C1328" i="1"/>
  <c r="J1328" i="1"/>
  <c r="K1328" i="1"/>
  <c r="M1328" i="1"/>
  <c r="AB1328" i="1"/>
  <c r="AF1328" i="1"/>
  <c r="AG1328" i="1"/>
  <c r="AI1328" i="1"/>
  <c r="AJ1328" i="1"/>
  <c r="AL1328" i="1"/>
  <c r="AM1328" i="1"/>
  <c r="AQ1328" i="1"/>
  <c r="AS1328" i="1"/>
  <c r="A1329" i="1"/>
  <c r="B1329" i="1"/>
  <c r="C1329" i="1"/>
  <c r="J1329" i="1"/>
  <c r="K1329" i="1"/>
  <c r="M1329" i="1"/>
  <c r="AB1329" i="1"/>
  <c r="AF1329" i="1"/>
  <c r="AG1329" i="1"/>
  <c r="AI1329" i="1"/>
  <c r="AJ1329" i="1"/>
  <c r="AL1329" i="1"/>
  <c r="AM1329" i="1"/>
  <c r="AQ1329" i="1"/>
  <c r="AS1329" i="1"/>
  <c r="B23" i="10" l="1"/>
  <c r="C19" i="10" l="1"/>
  <c r="C11" i="10"/>
  <c r="C18" i="10"/>
  <c r="C10" i="10"/>
  <c r="C17" i="10"/>
  <c r="C9" i="10"/>
  <c r="C16" i="10"/>
  <c r="C8" i="10"/>
  <c r="C15" i="10"/>
  <c r="C6" i="10"/>
  <c r="C14" i="10"/>
  <c r="C5" i="10"/>
  <c r="C13" i="10"/>
  <c r="C12" i="10"/>
  <c r="G214" i="11"/>
  <c r="D247" i="11"/>
  <c r="D151" i="11"/>
  <c r="D234" i="11"/>
  <c r="D115" i="11"/>
  <c r="E122" i="11"/>
  <c r="D159" i="11"/>
  <c r="E162" i="11"/>
  <c r="D231" i="11"/>
  <c r="D111" i="11"/>
  <c r="E118" i="11"/>
  <c r="D246" i="11"/>
  <c r="D218" i="11"/>
  <c r="E250" i="11"/>
  <c r="E82" i="11"/>
  <c r="E166" i="11"/>
  <c r="D217" i="11"/>
  <c r="E246" i="11"/>
  <c r="E74" i="11"/>
  <c r="G173" i="11"/>
  <c r="D195" i="11"/>
  <c r="E210" i="11"/>
  <c r="G218" i="11"/>
  <c r="D191" i="11"/>
  <c r="E202" i="11"/>
  <c r="D245" i="11"/>
  <c r="D230" i="11"/>
  <c r="D213" i="11"/>
  <c r="D189" i="11"/>
  <c r="D147" i="11"/>
  <c r="D103" i="11"/>
  <c r="E242" i="11"/>
  <c r="E198" i="11"/>
  <c r="E154" i="11"/>
  <c r="E114" i="11"/>
  <c r="G250" i="11"/>
  <c r="G205" i="11"/>
  <c r="D242" i="11"/>
  <c r="D229" i="11"/>
  <c r="D211" i="11"/>
  <c r="D183" i="11"/>
  <c r="D143" i="11"/>
  <c r="D99" i="11"/>
  <c r="E234" i="11"/>
  <c r="E194" i="11"/>
  <c r="E150" i="11"/>
  <c r="E106" i="11"/>
  <c r="G246" i="11"/>
  <c r="G199" i="11"/>
  <c r="D241" i="11"/>
  <c r="D226" i="11"/>
  <c r="D209" i="11"/>
  <c r="D179" i="11"/>
  <c r="D135" i="11"/>
  <c r="D95" i="11"/>
  <c r="E230" i="11"/>
  <c r="E186" i="11"/>
  <c r="E146" i="11"/>
  <c r="E102" i="11"/>
  <c r="G238" i="11"/>
  <c r="G194" i="11"/>
  <c r="D239" i="11"/>
  <c r="D225" i="11"/>
  <c r="D205" i="11"/>
  <c r="D175" i="11"/>
  <c r="D131" i="11"/>
  <c r="D87" i="11"/>
  <c r="E226" i="11"/>
  <c r="E182" i="11"/>
  <c r="E138" i="11"/>
  <c r="E98" i="11"/>
  <c r="G234" i="11"/>
  <c r="G183" i="11"/>
  <c r="D237" i="11"/>
  <c r="D223" i="11"/>
  <c r="D203" i="11"/>
  <c r="D167" i="11"/>
  <c r="D127" i="11"/>
  <c r="D83" i="11"/>
  <c r="E218" i="11"/>
  <c r="E178" i="11"/>
  <c r="E134" i="11"/>
  <c r="E90" i="11"/>
  <c r="G230" i="11"/>
  <c r="G178" i="11"/>
  <c r="D250" i="11"/>
  <c r="D235" i="11"/>
  <c r="D219" i="11"/>
  <c r="D199" i="11"/>
  <c r="D163" i="11"/>
  <c r="D119" i="11"/>
  <c r="D79" i="11"/>
  <c r="E214" i="11"/>
  <c r="E170" i="11"/>
  <c r="E130" i="11"/>
  <c r="E86" i="11"/>
  <c r="G222" i="11"/>
  <c r="I76" i="11"/>
  <c r="I84" i="11"/>
  <c r="I92" i="11"/>
  <c r="I100" i="11"/>
  <c r="I108" i="11"/>
  <c r="I116" i="11"/>
  <c r="I124" i="11"/>
  <c r="I132" i="11"/>
  <c r="I140" i="11"/>
  <c r="I148" i="11"/>
  <c r="I156" i="11"/>
  <c r="I164" i="11"/>
  <c r="I172" i="11"/>
  <c r="I180" i="11"/>
  <c r="I188" i="11"/>
  <c r="I196" i="11"/>
  <c r="I204" i="11"/>
  <c r="I212" i="11"/>
  <c r="I220" i="11"/>
  <c r="I228" i="11"/>
  <c r="I236" i="11"/>
  <c r="I244" i="11"/>
  <c r="G76" i="11"/>
  <c r="G84" i="11"/>
  <c r="G92" i="11"/>
  <c r="G100" i="11"/>
  <c r="G108" i="11"/>
  <c r="G116" i="11"/>
  <c r="G124" i="11"/>
  <c r="G132" i="11"/>
  <c r="G140" i="11"/>
  <c r="G148" i="11"/>
  <c r="G156" i="11"/>
  <c r="G164" i="11"/>
  <c r="G172" i="11"/>
  <c r="G180" i="11"/>
  <c r="G188" i="11"/>
  <c r="G196" i="11"/>
  <c r="G204" i="11"/>
  <c r="I77" i="11"/>
  <c r="I85" i="11"/>
  <c r="I93" i="11"/>
  <c r="I101" i="11"/>
  <c r="I109" i="11"/>
  <c r="I117" i="11"/>
  <c r="I125" i="11"/>
  <c r="I133" i="11"/>
  <c r="I141" i="11"/>
  <c r="I149" i="11"/>
  <c r="I157" i="11"/>
  <c r="I165" i="11"/>
  <c r="I173" i="11"/>
  <c r="I181" i="11"/>
  <c r="I189" i="11"/>
  <c r="I197" i="11"/>
  <c r="I205" i="11"/>
  <c r="I213" i="11"/>
  <c r="I221" i="11"/>
  <c r="I229" i="11"/>
  <c r="I237" i="11"/>
  <c r="I245" i="11"/>
  <c r="I78" i="11"/>
  <c r="I86" i="11"/>
  <c r="I94" i="11"/>
  <c r="I102" i="11"/>
  <c r="I110" i="11"/>
  <c r="I118" i="11"/>
  <c r="I126" i="11"/>
  <c r="I134" i="11"/>
  <c r="I142" i="11"/>
  <c r="I150" i="11"/>
  <c r="I158" i="11"/>
  <c r="I166" i="11"/>
  <c r="I174" i="11"/>
  <c r="I182" i="11"/>
  <c r="I190" i="11"/>
  <c r="I198" i="11"/>
  <c r="I206" i="11"/>
  <c r="I214" i="11"/>
  <c r="I222" i="11"/>
  <c r="I230" i="11"/>
  <c r="I238" i="11"/>
  <c r="I246" i="11"/>
  <c r="I79" i="11"/>
  <c r="I87" i="11"/>
  <c r="I95" i="11"/>
  <c r="I103" i="11"/>
  <c r="I111" i="11"/>
  <c r="I119" i="11"/>
  <c r="I127" i="11"/>
  <c r="I135" i="11"/>
  <c r="I143" i="11"/>
  <c r="I151" i="11"/>
  <c r="I159" i="11"/>
  <c r="I167" i="11"/>
  <c r="I175" i="11"/>
  <c r="I183" i="11"/>
  <c r="I191" i="11"/>
  <c r="I199" i="11"/>
  <c r="I207" i="11"/>
  <c r="I215" i="11"/>
  <c r="I223" i="11"/>
  <c r="I231" i="11"/>
  <c r="I239" i="11"/>
  <c r="I247" i="11"/>
  <c r="G79" i="11"/>
  <c r="G87" i="11"/>
  <c r="G95" i="11"/>
  <c r="G103" i="11"/>
  <c r="G111" i="11"/>
  <c r="G119" i="11"/>
  <c r="G127" i="11"/>
  <c r="G135" i="11"/>
  <c r="G143" i="11"/>
  <c r="I72" i="11"/>
  <c r="I80" i="11"/>
  <c r="I88" i="11"/>
  <c r="I96" i="11"/>
  <c r="I104" i="11"/>
  <c r="I112" i="11"/>
  <c r="I120" i="11"/>
  <c r="I128" i="11"/>
  <c r="I136" i="11"/>
  <c r="I144" i="11"/>
  <c r="I152" i="11"/>
  <c r="I160" i="11"/>
  <c r="I168" i="11"/>
  <c r="I176" i="11"/>
  <c r="I184" i="11"/>
  <c r="I192" i="11"/>
  <c r="I200" i="11"/>
  <c r="I208" i="11"/>
  <c r="I216" i="11"/>
  <c r="I224" i="11"/>
  <c r="I232" i="11"/>
  <c r="I240" i="11"/>
  <c r="I248" i="11"/>
  <c r="G72" i="11"/>
  <c r="G80" i="11"/>
  <c r="G88" i="11"/>
  <c r="G96" i="11"/>
  <c r="G104" i="11"/>
  <c r="G112" i="11"/>
  <c r="G120" i="11"/>
  <c r="G128" i="11"/>
  <c r="G136" i="11"/>
  <c r="G144" i="11"/>
  <c r="G152" i="11"/>
  <c r="G160" i="11"/>
  <c r="G168" i="11"/>
  <c r="G176" i="11"/>
  <c r="G184" i="11"/>
  <c r="G192" i="11"/>
  <c r="G200" i="11"/>
  <c r="G208" i="11"/>
  <c r="I73" i="11"/>
  <c r="I81" i="11"/>
  <c r="I89" i="11"/>
  <c r="I97" i="11"/>
  <c r="I105" i="11"/>
  <c r="I113" i="11"/>
  <c r="I121" i="11"/>
  <c r="I129" i="11"/>
  <c r="I137" i="11"/>
  <c r="I145" i="11"/>
  <c r="I153" i="11"/>
  <c r="I161" i="11"/>
  <c r="I169" i="11"/>
  <c r="I177" i="11"/>
  <c r="I185" i="11"/>
  <c r="I193" i="11"/>
  <c r="I201" i="11"/>
  <c r="I209" i="11"/>
  <c r="I217" i="11"/>
  <c r="I225" i="11"/>
  <c r="I233" i="11"/>
  <c r="I241" i="11"/>
  <c r="I249" i="11"/>
  <c r="I74" i="11"/>
  <c r="I82" i="11"/>
  <c r="I90" i="11"/>
  <c r="I98" i="11"/>
  <c r="I106" i="11"/>
  <c r="I114" i="11"/>
  <c r="I122" i="11"/>
  <c r="I130" i="11"/>
  <c r="I138" i="11"/>
  <c r="I146" i="11"/>
  <c r="I154" i="11"/>
  <c r="I162" i="11"/>
  <c r="I170" i="11"/>
  <c r="I178" i="11"/>
  <c r="I186" i="11"/>
  <c r="I194" i="11"/>
  <c r="I202" i="11"/>
  <c r="I210" i="11"/>
  <c r="I218" i="11"/>
  <c r="I226" i="11"/>
  <c r="I234" i="11"/>
  <c r="I242" i="11"/>
  <c r="I250" i="11"/>
  <c r="I91" i="11"/>
  <c r="I155" i="11"/>
  <c r="I219" i="11"/>
  <c r="G73" i="11"/>
  <c r="G85" i="11"/>
  <c r="G98" i="11"/>
  <c r="G110" i="11"/>
  <c r="G123" i="11"/>
  <c r="G137" i="11"/>
  <c r="G149" i="11"/>
  <c r="G159" i="11"/>
  <c r="G170" i="11"/>
  <c r="G181" i="11"/>
  <c r="G191" i="11"/>
  <c r="G202" i="11"/>
  <c r="G212" i="11"/>
  <c r="G220" i="11"/>
  <c r="G228" i="11"/>
  <c r="G236" i="11"/>
  <c r="G244" i="11"/>
  <c r="E72" i="11"/>
  <c r="E80" i="11"/>
  <c r="E88" i="11"/>
  <c r="E96" i="11"/>
  <c r="E104" i="11"/>
  <c r="E112" i="11"/>
  <c r="E120" i="11"/>
  <c r="E128" i="11"/>
  <c r="E136" i="11"/>
  <c r="E144" i="11"/>
  <c r="E152" i="11"/>
  <c r="E160" i="11"/>
  <c r="E168" i="11"/>
  <c r="E176" i="11"/>
  <c r="E184" i="11"/>
  <c r="E192" i="11"/>
  <c r="E208" i="11"/>
  <c r="E216" i="11"/>
  <c r="E224" i="11"/>
  <c r="E240" i="11"/>
  <c r="D77" i="11"/>
  <c r="D93" i="11"/>
  <c r="D109" i="11"/>
  <c r="D133" i="11"/>
  <c r="D149" i="11"/>
  <c r="D165" i="11"/>
  <c r="D181" i="11"/>
  <c r="I99" i="11"/>
  <c r="I163" i="11"/>
  <c r="I227" i="11"/>
  <c r="G74" i="11"/>
  <c r="G86" i="11"/>
  <c r="G99" i="11"/>
  <c r="G113" i="11"/>
  <c r="G125" i="11"/>
  <c r="G138" i="11"/>
  <c r="G150" i="11"/>
  <c r="G161" i="11"/>
  <c r="G171" i="11"/>
  <c r="G182" i="11"/>
  <c r="G193" i="11"/>
  <c r="G203" i="11"/>
  <c r="G213" i="11"/>
  <c r="G221" i="11"/>
  <c r="G229" i="11"/>
  <c r="G237" i="11"/>
  <c r="G245" i="11"/>
  <c r="E73" i="11"/>
  <c r="E81" i="11"/>
  <c r="E89" i="11"/>
  <c r="E97" i="11"/>
  <c r="E105" i="11"/>
  <c r="E113" i="11"/>
  <c r="E121" i="11"/>
  <c r="E129" i="11"/>
  <c r="E137" i="11"/>
  <c r="E145" i="11"/>
  <c r="E153" i="11"/>
  <c r="E161" i="11"/>
  <c r="E169" i="11"/>
  <c r="E177" i="11"/>
  <c r="E185" i="11"/>
  <c r="E193" i="11"/>
  <c r="E201" i="11"/>
  <c r="E209" i="11"/>
  <c r="E217" i="11"/>
  <c r="E225" i="11"/>
  <c r="E233" i="11"/>
  <c r="E241" i="11"/>
  <c r="E249" i="11"/>
  <c r="D78" i="11"/>
  <c r="D86" i="11"/>
  <c r="D94" i="11"/>
  <c r="D102" i="11"/>
  <c r="D110" i="11"/>
  <c r="D118" i="11"/>
  <c r="D126" i="11"/>
  <c r="D134" i="11"/>
  <c r="D142" i="11"/>
  <c r="D150" i="11"/>
  <c r="D158" i="11"/>
  <c r="D166" i="11"/>
  <c r="D174" i="11"/>
  <c r="D182" i="11"/>
  <c r="D190" i="11"/>
  <c r="D198" i="11"/>
  <c r="D206" i="11"/>
  <c r="D214" i="11"/>
  <c r="D222" i="11"/>
  <c r="I107" i="11"/>
  <c r="I171" i="11"/>
  <c r="I235" i="11"/>
  <c r="G75" i="11"/>
  <c r="G89" i="11"/>
  <c r="G101" i="11"/>
  <c r="G114" i="11"/>
  <c r="G126" i="11"/>
  <c r="G139" i="11"/>
  <c r="G151" i="11"/>
  <c r="G162" i="11"/>
  <c r="I115" i="11"/>
  <c r="I179" i="11"/>
  <c r="I243" i="11"/>
  <c r="G77" i="11"/>
  <c r="G90" i="11"/>
  <c r="G102" i="11"/>
  <c r="G115" i="11"/>
  <c r="G129" i="11"/>
  <c r="G141" i="11"/>
  <c r="G153" i="11"/>
  <c r="G163" i="11"/>
  <c r="G174" i="11"/>
  <c r="G185" i="11"/>
  <c r="G195" i="11"/>
  <c r="G206" i="11"/>
  <c r="G215" i="11"/>
  <c r="G223" i="11"/>
  <c r="G231" i="11"/>
  <c r="G239" i="11"/>
  <c r="G247" i="11"/>
  <c r="E75" i="11"/>
  <c r="E83" i="11"/>
  <c r="E91" i="11"/>
  <c r="E99" i="11"/>
  <c r="E107" i="11"/>
  <c r="E115" i="11"/>
  <c r="E123" i="11"/>
  <c r="E131" i="11"/>
  <c r="E139" i="11"/>
  <c r="E147" i="11"/>
  <c r="E155" i="11"/>
  <c r="E163" i="11"/>
  <c r="E171" i="11"/>
  <c r="E179" i="11"/>
  <c r="E187" i="11"/>
  <c r="E195" i="11"/>
  <c r="E203" i="11"/>
  <c r="E211" i="11"/>
  <c r="E219" i="11"/>
  <c r="E227" i="11"/>
  <c r="E235" i="11"/>
  <c r="E243" i="11"/>
  <c r="D72" i="11"/>
  <c r="D80" i="11"/>
  <c r="D88" i="11"/>
  <c r="D96" i="11"/>
  <c r="D104" i="11"/>
  <c r="D112" i="11"/>
  <c r="D120" i="11"/>
  <c r="D128" i="11"/>
  <c r="D136" i="11"/>
  <c r="D144" i="11"/>
  <c r="D152" i="11"/>
  <c r="D160" i="11"/>
  <c r="D168" i="11"/>
  <c r="D176" i="11"/>
  <c r="D184" i="11"/>
  <c r="D192" i="11"/>
  <c r="D200" i="11"/>
  <c r="D208" i="11"/>
  <c r="D216" i="11"/>
  <c r="D224" i="11"/>
  <c r="D232" i="11"/>
  <c r="D240" i="11"/>
  <c r="D248" i="11"/>
  <c r="E228" i="11"/>
  <c r="D81" i="11"/>
  <c r="D97" i="11"/>
  <c r="D113" i="11"/>
  <c r="D129" i="11"/>
  <c r="D145" i="11"/>
  <c r="D161" i="11"/>
  <c r="D177" i="11"/>
  <c r="D193" i="11"/>
  <c r="I123" i="11"/>
  <c r="I187" i="11"/>
  <c r="I71" i="11"/>
  <c r="G78" i="11"/>
  <c r="G91" i="11"/>
  <c r="G105" i="11"/>
  <c r="G117" i="11"/>
  <c r="G130" i="11"/>
  <c r="G142" i="11"/>
  <c r="G154" i="11"/>
  <c r="G165" i="11"/>
  <c r="G175" i="11"/>
  <c r="G186" i="11"/>
  <c r="G197" i="11"/>
  <c r="G207" i="11"/>
  <c r="G216" i="11"/>
  <c r="G224" i="11"/>
  <c r="G232" i="11"/>
  <c r="G240" i="11"/>
  <c r="G248" i="11"/>
  <c r="E76" i="11"/>
  <c r="E84" i="11"/>
  <c r="E92" i="11"/>
  <c r="E100" i="11"/>
  <c r="E108" i="11"/>
  <c r="E116" i="11"/>
  <c r="E124" i="11"/>
  <c r="E132" i="11"/>
  <c r="E140" i="11"/>
  <c r="E148" i="11"/>
  <c r="E156" i="11"/>
  <c r="E164" i="11"/>
  <c r="E172" i="11"/>
  <c r="E180" i="11"/>
  <c r="E188" i="11"/>
  <c r="E196" i="11"/>
  <c r="E204" i="11"/>
  <c r="E212" i="11"/>
  <c r="E220" i="11"/>
  <c r="E236" i="11"/>
  <c r="E244" i="11"/>
  <c r="D73" i="11"/>
  <c r="D89" i="11"/>
  <c r="D105" i="11"/>
  <c r="D121" i="11"/>
  <c r="D137" i="11"/>
  <c r="D153" i="11"/>
  <c r="D169" i="11"/>
  <c r="D185" i="11"/>
  <c r="D201" i="11"/>
  <c r="I131" i="11"/>
  <c r="I195" i="11"/>
  <c r="G81" i="11"/>
  <c r="G93" i="11"/>
  <c r="G106" i="11"/>
  <c r="G118" i="11"/>
  <c r="G131" i="11"/>
  <c r="G145" i="11"/>
  <c r="G155" i="11"/>
  <c r="G166" i="11"/>
  <c r="G177" i="11"/>
  <c r="G187" i="11"/>
  <c r="G198" i="11"/>
  <c r="G209" i="11"/>
  <c r="G217" i="11"/>
  <c r="G225" i="11"/>
  <c r="G233" i="11"/>
  <c r="G241" i="11"/>
  <c r="G249" i="11"/>
  <c r="E77" i="11"/>
  <c r="E85" i="11"/>
  <c r="E93" i="11"/>
  <c r="E101" i="11"/>
  <c r="E109" i="11"/>
  <c r="E117" i="11"/>
  <c r="E125" i="11"/>
  <c r="E133" i="11"/>
  <c r="E141" i="11"/>
  <c r="E149" i="11"/>
  <c r="E157" i="11"/>
  <c r="E165" i="11"/>
  <c r="E173" i="11"/>
  <c r="E181" i="11"/>
  <c r="E189" i="11"/>
  <c r="E197" i="11"/>
  <c r="E205" i="11"/>
  <c r="E213" i="11"/>
  <c r="E221" i="11"/>
  <c r="E229" i="11"/>
  <c r="E237" i="11"/>
  <c r="E245" i="11"/>
  <c r="D74" i="11"/>
  <c r="D82" i="11"/>
  <c r="D90" i="11"/>
  <c r="D98" i="11"/>
  <c r="D106" i="11"/>
  <c r="D114" i="11"/>
  <c r="D122" i="11"/>
  <c r="D130" i="11"/>
  <c r="D138" i="11"/>
  <c r="D146" i="11"/>
  <c r="D154" i="11"/>
  <c r="D162" i="11"/>
  <c r="D170" i="11"/>
  <c r="D178" i="11"/>
  <c r="D186" i="11"/>
  <c r="D194" i="11"/>
  <c r="D202" i="11"/>
  <c r="D210" i="11"/>
  <c r="I75" i="11"/>
  <c r="I139" i="11"/>
  <c r="I203" i="11"/>
  <c r="G82" i="11"/>
  <c r="G94" i="11"/>
  <c r="G107" i="11"/>
  <c r="G121" i="11"/>
  <c r="G133" i="11"/>
  <c r="G146" i="11"/>
  <c r="G157" i="11"/>
  <c r="G167" i="11"/>
  <c r="I83" i="11"/>
  <c r="I147" i="11"/>
  <c r="I211" i="11"/>
  <c r="G83" i="11"/>
  <c r="G97" i="11"/>
  <c r="G109" i="11"/>
  <c r="G122" i="11"/>
  <c r="G134" i="11"/>
  <c r="G147" i="11"/>
  <c r="G158" i="11"/>
  <c r="G169" i="11"/>
  <c r="G179" i="11"/>
  <c r="G190" i="11"/>
  <c r="G201" i="11"/>
  <c r="G211" i="11"/>
  <c r="G219" i="11"/>
  <c r="G227" i="11"/>
  <c r="G235" i="11"/>
  <c r="G243" i="11"/>
  <c r="G71" i="11"/>
  <c r="E79" i="11"/>
  <c r="E87" i="11"/>
  <c r="E95" i="11"/>
  <c r="E103" i="11"/>
  <c r="E111" i="11"/>
  <c r="E119" i="11"/>
  <c r="E127" i="11"/>
  <c r="E135" i="11"/>
  <c r="E143" i="11"/>
  <c r="E151" i="11"/>
  <c r="E159" i="11"/>
  <c r="E167" i="11"/>
  <c r="E175" i="11"/>
  <c r="E183" i="11"/>
  <c r="E191" i="11"/>
  <c r="E199" i="11"/>
  <c r="E207" i="11"/>
  <c r="E215" i="11"/>
  <c r="E223" i="11"/>
  <c r="E231" i="11"/>
  <c r="E239" i="11"/>
  <c r="E247" i="11"/>
  <c r="D76" i="11"/>
  <c r="D84" i="11"/>
  <c r="D92" i="11"/>
  <c r="D100" i="11"/>
  <c r="D108" i="11"/>
  <c r="D116" i="11"/>
  <c r="D124" i="11"/>
  <c r="D132" i="11"/>
  <c r="D140" i="11"/>
  <c r="D148" i="11"/>
  <c r="D156" i="11"/>
  <c r="D164" i="11"/>
  <c r="D172" i="11"/>
  <c r="D180" i="11"/>
  <c r="D188" i="11"/>
  <c r="D196" i="11"/>
  <c r="D204" i="11"/>
  <c r="D212" i="11"/>
  <c r="D220" i="11"/>
  <c r="D228" i="11"/>
  <c r="D236" i="11"/>
  <c r="D244" i="11"/>
  <c r="E200" i="11"/>
  <c r="E232" i="11"/>
  <c r="E248" i="11"/>
  <c r="D85" i="11"/>
  <c r="D101" i="11"/>
  <c r="D117" i="11"/>
  <c r="D125" i="11"/>
  <c r="D141" i="11"/>
  <c r="D157" i="11"/>
  <c r="D173" i="11"/>
  <c r="D249" i="11"/>
  <c r="D238" i="11"/>
  <c r="D227" i="11"/>
  <c r="D215" i="11"/>
  <c r="D197" i="11"/>
  <c r="D171" i="11"/>
  <c r="D139" i="11"/>
  <c r="D107" i="11"/>
  <c r="D75" i="11"/>
  <c r="E222" i="11"/>
  <c r="E190" i="11"/>
  <c r="E158" i="11"/>
  <c r="E126" i="11"/>
  <c r="E94" i="11"/>
  <c r="G242" i="11"/>
  <c r="G210" i="11"/>
  <c r="D243" i="11"/>
  <c r="D233" i="11"/>
  <c r="D221" i="11"/>
  <c r="D207" i="11"/>
  <c r="D187" i="11"/>
  <c r="D155" i="11"/>
  <c r="D123" i="11"/>
  <c r="D91" i="11"/>
  <c r="E238" i="11"/>
  <c r="E206" i="11"/>
  <c r="E174" i="11"/>
  <c r="E142" i="11"/>
  <c r="E110" i="11"/>
  <c r="E78" i="11"/>
  <c r="G226" i="11"/>
  <c r="G189" i="11"/>
  <c r="J39" i="11"/>
  <c r="G39" i="11"/>
  <c r="J24" i="11" l="1"/>
  <c r="J67" i="11" s="1"/>
  <c r="G24" i="11" l="1"/>
  <c r="J43" i="11" l="1"/>
  <c r="G43" i="11"/>
  <c r="F42" i="11"/>
  <c r="F35" i="11"/>
  <c r="F38" i="11"/>
  <c r="F30" i="11"/>
  <c r="F34" i="11"/>
  <c r="G67" i="11"/>
  <c r="F40" i="11"/>
  <c r="G37" i="11"/>
  <c r="F29" i="11"/>
  <c r="G25" i="11"/>
  <c r="F36" i="11"/>
  <c r="F44" i="11"/>
  <c r="J36" i="11"/>
  <c r="F37" i="11"/>
  <c r="F32" i="11" l="1"/>
  <c r="F33" i="11"/>
  <c r="F41" i="11"/>
  <c r="J72" i="11" l="1"/>
  <c r="J136" i="11"/>
  <c r="J200" i="11"/>
  <c r="J97" i="11"/>
  <c r="J161" i="11"/>
  <c r="J225" i="11"/>
  <c r="J98" i="11"/>
  <c r="J162" i="11"/>
  <c r="J226" i="11"/>
  <c r="J91" i="11"/>
  <c r="J155" i="11"/>
  <c r="J219" i="11"/>
  <c r="J116" i="11"/>
  <c r="J180" i="11"/>
  <c r="J244" i="11"/>
  <c r="J77" i="11"/>
  <c r="J141" i="11"/>
  <c r="J205" i="11"/>
  <c r="J78" i="11"/>
  <c r="J142" i="11"/>
  <c r="J206" i="11"/>
  <c r="J79" i="11"/>
  <c r="J239" i="11"/>
  <c r="J80" i="11"/>
  <c r="J144" i="11"/>
  <c r="J208" i="11"/>
  <c r="J105" i="11"/>
  <c r="J169" i="11"/>
  <c r="J233" i="11"/>
  <c r="J106" i="11"/>
  <c r="J170" i="11"/>
  <c r="J234" i="11"/>
  <c r="J99" i="11"/>
  <c r="J163" i="11"/>
  <c r="J227" i="11"/>
  <c r="J124" i="11"/>
  <c r="J188" i="11"/>
  <c r="J85" i="11"/>
  <c r="J149" i="11"/>
  <c r="J213" i="11"/>
  <c r="J86" i="11"/>
  <c r="J150" i="11"/>
  <c r="J214" i="11"/>
  <c r="J143" i="11"/>
  <c r="J103" i="11"/>
  <c r="J199" i="11"/>
  <c r="J176" i="11"/>
  <c r="J201" i="11"/>
  <c r="J138" i="11"/>
  <c r="J131" i="11"/>
  <c r="J117" i="11"/>
  <c r="J182" i="11"/>
  <c r="J211" i="11"/>
  <c r="J133" i="11"/>
  <c r="J198" i="11"/>
  <c r="J88" i="11"/>
  <c r="J152" i="11"/>
  <c r="J216" i="11"/>
  <c r="J113" i="11"/>
  <c r="J177" i="11"/>
  <c r="J241" i="11"/>
  <c r="J114" i="11"/>
  <c r="J178" i="11"/>
  <c r="J242" i="11"/>
  <c r="J107" i="11"/>
  <c r="J171" i="11"/>
  <c r="J235" i="11"/>
  <c r="J132" i="11"/>
  <c r="J196" i="11"/>
  <c r="J93" i="11"/>
  <c r="J157" i="11"/>
  <c r="J221" i="11"/>
  <c r="J94" i="11"/>
  <c r="J158" i="11"/>
  <c r="J222" i="11"/>
  <c r="J207" i="11"/>
  <c r="J87" i="11"/>
  <c r="J167" i="11"/>
  <c r="J127" i="11"/>
  <c r="J112" i="11"/>
  <c r="J137" i="11"/>
  <c r="J220" i="11"/>
  <c r="J245" i="11"/>
  <c r="J246" i="11"/>
  <c r="J223" i="11"/>
  <c r="J134" i="11"/>
  <c r="J175" i="11"/>
  <c r="J96" i="11"/>
  <c r="J160" i="11"/>
  <c r="J224" i="11"/>
  <c r="J121" i="11"/>
  <c r="J185" i="11"/>
  <c r="J249" i="11"/>
  <c r="J122" i="11"/>
  <c r="J186" i="11"/>
  <c r="J250" i="11"/>
  <c r="J115" i="11"/>
  <c r="J179" i="11"/>
  <c r="J243" i="11"/>
  <c r="J76" i="11"/>
  <c r="J140" i="11"/>
  <c r="J204" i="11"/>
  <c r="J101" i="11"/>
  <c r="J165" i="11"/>
  <c r="J229" i="11"/>
  <c r="J102" i="11"/>
  <c r="J166" i="11"/>
  <c r="J230" i="11"/>
  <c r="J151" i="11"/>
  <c r="J95" i="11"/>
  <c r="J231" i="11"/>
  <c r="J119" i="11"/>
  <c r="J191" i="11"/>
  <c r="J74" i="11"/>
  <c r="J156" i="11"/>
  <c r="J118" i="11"/>
  <c r="J197" i="11"/>
  <c r="J135" i="11"/>
  <c r="J104" i="11"/>
  <c r="J168" i="11"/>
  <c r="J232" i="11"/>
  <c r="J129" i="11"/>
  <c r="J193" i="11"/>
  <c r="J130" i="11"/>
  <c r="J194" i="11"/>
  <c r="J123" i="11"/>
  <c r="J187" i="11"/>
  <c r="J71" i="11"/>
  <c r="J84" i="11"/>
  <c r="J148" i="11"/>
  <c r="J212" i="11"/>
  <c r="J109" i="11"/>
  <c r="J173" i="11"/>
  <c r="J237" i="11"/>
  <c r="J110" i="11"/>
  <c r="J174" i="11"/>
  <c r="J238" i="11"/>
  <c r="J215" i="11"/>
  <c r="J159" i="11"/>
  <c r="J183" i="11"/>
  <c r="J240" i="11"/>
  <c r="J73" i="11"/>
  <c r="J202" i="11"/>
  <c r="J195" i="11"/>
  <c r="J92" i="11"/>
  <c r="J181" i="11"/>
  <c r="J247" i="11"/>
  <c r="J120" i="11"/>
  <c r="J184" i="11"/>
  <c r="J248" i="11"/>
  <c r="J81" i="11"/>
  <c r="J145" i="11"/>
  <c r="J209" i="11"/>
  <c r="J82" i="11"/>
  <c r="J146" i="11"/>
  <c r="J210" i="11"/>
  <c r="J75" i="11"/>
  <c r="J139" i="11"/>
  <c r="J203" i="11"/>
  <c r="J100" i="11"/>
  <c r="J164" i="11"/>
  <c r="J228" i="11"/>
  <c r="J125" i="11"/>
  <c r="J189" i="11"/>
  <c r="J126" i="11"/>
  <c r="J190" i="11"/>
  <c r="J111" i="11"/>
  <c r="J128" i="11"/>
  <c r="J192" i="11"/>
  <c r="J89" i="11"/>
  <c r="J153" i="11"/>
  <c r="J217" i="11"/>
  <c r="J90" i="11"/>
  <c r="J154" i="11"/>
  <c r="J218" i="11"/>
  <c r="J83" i="11"/>
  <c r="J147" i="11"/>
  <c r="J108" i="11"/>
  <c r="J172" i="11"/>
  <c r="J236" i="11"/>
  <c r="H96" i="11"/>
  <c r="H160" i="11"/>
  <c r="H224" i="11"/>
  <c r="H121" i="11"/>
  <c r="H122" i="11"/>
  <c r="H115" i="11"/>
  <c r="H179" i="11"/>
  <c r="H243" i="11"/>
  <c r="H76" i="11"/>
  <c r="H140" i="11"/>
  <c r="H204" i="11"/>
  <c r="H101" i="11"/>
  <c r="H102" i="11"/>
  <c r="H175" i="11"/>
  <c r="H111" i="11"/>
  <c r="H242" i="11"/>
  <c r="H167" i="11"/>
  <c r="H207" i="11"/>
  <c r="H79" i="11"/>
  <c r="H247" i="11"/>
  <c r="H151" i="11"/>
  <c r="H186" i="11"/>
  <c r="H104" i="11"/>
  <c r="H168" i="11"/>
  <c r="H232" i="11"/>
  <c r="H129" i="11"/>
  <c r="H130" i="11"/>
  <c r="H123" i="11"/>
  <c r="H187" i="11"/>
  <c r="H71" i="11"/>
  <c r="H84" i="11"/>
  <c r="H148" i="11"/>
  <c r="H212" i="11"/>
  <c r="H109" i="11"/>
  <c r="H110" i="11"/>
  <c r="H189" i="11"/>
  <c r="H165" i="11"/>
  <c r="H119" i="11"/>
  <c r="H181" i="11"/>
  <c r="H221" i="11"/>
  <c r="H143" i="11"/>
  <c r="H173" i="11"/>
  <c r="H199" i="11"/>
  <c r="H72" i="11"/>
  <c r="H97" i="11"/>
  <c r="H180" i="11"/>
  <c r="H78" i="11"/>
  <c r="H239" i="11"/>
  <c r="H215" i="11"/>
  <c r="H169" i="11"/>
  <c r="H223" i="11"/>
  <c r="H196" i="11"/>
  <c r="H158" i="11"/>
  <c r="H194" i="11"/>
  <c r="H234" i="11"/>
  <c r="H174" i="11"/>
  <c r="H112" i="11"/>
  <c r="H176" i="11"/>
  <c r="H240" i="11"/>
  <c r="H73" i="11"/>
  <c r="H137" i="11"/>
  <c r="H74" i="11"/>
  <c r="H138" i="11"/>
  <c r="H131" i="11"/>
  <c r="H195" i="11"/>
  <c r="H92" i="11"/>
  <c r="H156" i="11"/>
  <c r="H220" i="11"/>
  <c r="H117" i="11"/>
  <c r="H118" i="11"/>
  <c r="H201" i="11"/>
  <c r="H177" i="11"/>
  <c r="H166" i="11"/>
  <c r="H193" i="11"/>
  <c r="H233" i="11"/>
  <c r="H170" i="11"/>
  <c r="H185" i="11"/>
  <c r="H213" i="11"/>
  <c r="H200" i="11"/>
  <c r="H162" i="11"/>
  <c r="H219" i="11"/>
  <c r="H116" i="11"/>
  <c r="H141" i="11"/>
  <c r="H142" i="11"/>
  <c r="H94" i="11"/>
  <c r="H249" i="11"/>
  <c r="H120" i="11"/>
  <c r="H184" i="11"/>
  <c r="H248" i="11"/>
  <c r="H81" i="11"/>
  <c r="H145" i="11"/>
  <c r="H82" i="11"/>
  <c r="H146" i="11"/>
  <c r="H75" i="11"/>
  <c r="H139" i="11"/>
  <c r="H203" i="11"/>
  <c r="H100" i="11"/>
  <c r="H164" i="11"/>
  <c r="H228" i="11"/>
  <c r="H125" i="11"/>
  <c r="H126" i="11"/>
  <c r="H214" i="11"/>
  <c r="H190" i="11"/>
  <c r="H178" i="11"/>
  <c r="H206" i="11"/>
  <c r="H246" i="11"/>
  <c r="H183" i="11"/>
  <c r="H198" i="11"/>
  <c r="H225" i="11"/>
  <c r="H155" i="11"/>
  <c r="H205" i="11"/>
  <c r="H209" i="11"/>
  <c r="H95" i="11"/>
  <c r="H235" i="11"/>
  <c r="H157" i="11"/>
  <c r="H230" i="11"/>
  <c r="H128" i="11"/>
  <c r="H192" i="11"/>
  <c r="H89" i="11"/>
  <c r="H153" i="11"/>
  <c r="H90" i="11"/>
  <c r="H154" i="11"/>
  <c r="H83" i="11"/>
  <c r="H147" i="11"/>
  <c r="H211" i="11"/>
  <c r="H108" i="11"/>
  <c r="H172" i="11"/>
  <c r="H236" i="11"/>
  <c r="H133" i="11"/>
  <c r="H134" i="11"/>
  <c r="H226" i="11"/>
  <c r="H202" i="11"/>
  <c r="H191" i="11"/>
  <c r="H218" i="11"/>
  <c r="H135" i="11"/>
  <c r="H197" i="11"/>
  <c r="H210" i="11"/>
  <c r="H238" i="11"/>
  <c r="H136" i="11"/>
  <c r="H98" i="11"/>
  <c r="H91" i="11"/>
  <c r="H244" i="11"/>
  <c r="H77" i="11"/>
  <c r="H231" i="11"/>
  <c r="H250" i="11"/>
  <c r="H93" i="11"/>
  <c r="H241" i="11"/>
  <c r="H127" i="11"/>
  <c r="H87" i="11"/>
  <c r="H80" i="11"/>
  <c r="H144" i="11"/>
  <c r="H208" i="11"/>
  <c r="H105" i="11"/>
  <c r="H106" i="11"/>
  <c r="H99" i="11"/>
  <c r="H163" i="11"/>
  <c r="H227" i="11"/>
  <c r="H124" i="11"/>
  <c r="H188" i="11"/>
  <c r="H85" i="11"/>
  <c r="H149" i="11"/>
  <c r="H86" i="11"/>
  <c r="H150" i="11"/>
  <c r="H103" i="11"/>
  <c r="H229" i="11"/>
  <c r="H217" i="11"/>
  <c r="H245" i="11"/>
  <c r="H182" i="11"/>
  <c r="H222" i="11"/>
  <c r="H237" i="11"/>
  <c r="H159" i="11"/>
  <c r="H88" i="11"/>
  <c r="H152" i="11"/>
  <c r="H216" i="11"/>
  <c r="H113" i="11"/>
  <c r="H114" i="11"/>
  <c r="H107" i="11"/>
  <c r="H171" i="11"/>
  <c r="H132" i="11"/>
  <c r="H161" i="11"/>
  <c r="E71" i="11" l="1"/>
  <c r="D71" i="11"/>
</calcChain>
</file>

<file path=xl/connections.xml><?xml version="1.0" encoding="utf-8"?>
<connections xmlns="http://schemas.openxmlformats.org/spreadsheetml/2006/main">
  <connection id="1" keepAlive="1" name="Запрос — Вид исследования" description="Соединение с запросом &quot;Вид исследования&quot; в книге." type="5" refreshedVersion="6" background="1" saveData="1">
    <dbPr connection="Provider=Microsoft.Mashup.OleDb.1;Data Source=$Workbook$;Location=Вид исследования;Extended Properties=&quot;&quot;" command="SELECT * FROM [Вид исследования]"/>
  </connection>
  <connection id="2" keepAlive="1" name="Запрос — Заказчики" description="Соединение с запросом &quot;Заказчики&quot; в книге." type="5" refreshedVersion="6" background="1" saveData="1">
    <dbPr connection="Provider=Microsoft.Mashup.OleDb.1;Data Source=$Workbook$;Location=Заказчики;Extended Properties=&quot;&quot;" command="SELECT * FROM [Заказчики]"/>
  </connection>
  <connection id="3" keepAlive="1" name="Запрос — Лаборатории" description="Соединение с запросом &quot;Лаборатории&quot; в книге." type="5" refreshedVersion="6" background="1" saveData="1">
    <dbPr connection="Provider=Microsoft.Mashup.OleDb.1;Data Source=$Workbook$;Location=Лаборатории;Extended Properties=&quot;&quot;" command="SELECT * FROM [Лаборатории]"/>
  </connection>
  <connection id="4" keepAlive="1" name="Запрос — Продукция" description="Соединение с запросом &quot;Продукция&quot; в книге." type="5" refreshedVersion="6" background="1" saveData="1">
    <dbPr connection="Provider=Microsoft.Mashup.OleDb.1;Data Source=$Workbook$;Location=Продукция;Extended Properties=&quot;&quot;" command="SELECT * FROM [Продукция]"/>
  </connection>
  <connection id="5" keepAlive="1" name="Запрос — Справочник" description="Соединение с запросом &quot;Справочник&quot; в книге." type="5" refreshedVersion="6" background="1" saveData="1">
    <dbPr connection="Provider=Microsoft.Mashup.OleDb.1;Data Source=$Workbook$;Location=Справочник;Extended Properties=&quot;&quot;" command="SELECT * FROM [Справочник]"/>
  </connection>
</connections>
</file>

<file path=xl/sharedStrings.xml><?xml version="1.0" encoding="utf-8"?>
<sst xmlns="http://schemas.openxmlformats.org/spreadsheetml/2006/main" count="94286" uniqueCount="5310">
  <si>
    <t>Юридическое лицо</t>
  </si>
  <si>
    <t>Код Клевер</t>
  </si>
  <si>
    <t>Дата поступления пробы</t>
  </si>
  <si>
    <t>Лаборатория
Подразделение организации Клевер</t>
  </si>
  <si>
    <t>Площадка заказчик</t>
  </si>
  <si>
    <t>Вид исследования</t>
  </si>
  <si>
    <t>Наименование исследования</t>
  </si>
  <si>
    <t>Группа материала</t>
  </si>
  <si>
    <t>Подгруппа материала</t>
  </si>
  <si>
    <t>Тип упаковки образца</t>
  </si>
  <si>
    <t>Цель исследования</t>
  </si>
  <si>
    <t>Место отбора</t>
  </si>
  <si>
    <t>Код пробы</t>
  </si>
  <si>
    <t>Партия, рама, кутер
если применимо</t>
  </si>
  <si>
    <t>Дата отбора</t>
  </si>
  <si>
    <t>Дата производства</t>
  </si>
  <si>
    <t>Время отбора</t>
  </si>
  <si>
    <t>ФИО сделавшего отбор проб</t>
  </si>
  <si>
    <t>Качество отбора&amp;транспортировки образца 
ОК или NOK</t>
  </si>
  <si>
    <t>Время получения образца</t>
  </si>
  <si>
    <t>НД на отбор проб</t>
  </si>
  <si>
    <t>Дата подготовки образца</t>
  </si>
  <si>
    <t>ФИО
ответственного за пробоподготовку</t>
  </si>
  <si>
    <t>Качество подготовки образца
 ОК или NOK</t>
  </si>
  <si>
    <t>Должность
 ответственного за пробоподготовку</t>
  </si>
  <si>
    <t>Таб. №</t>
  </si>
  <si>
    <t>Должность
 ответственного за проведение исследования
подтягивается автоматически</t>
  </si>
  <si>
    <t xml:space="preserve">Таб. №
автоматически подтягивается
</t>
  </si>
  <si>
    <t>ФИО
ответственного за проведение исследований</t>
  </si>
  <si>
    <t>Дата начала исследования</t>
  </si>
  <si>
    <t>Дата окончания исследования
НЕ ОБНАРУЖЕНО</t>
  </si>
  <si>
    <t>Дата окончания исследования
ОБНАРУЖЕНО</t>
  </si>
  <si>
    <t>Дата выдачи результата</t>
  </si>
  <si>
    <t>Результат</t>
  </si>
  <si>
    <t>Нормируемый предел</t>
  </si>
  <si>
    <t>Результат в допустимых пределах
 ОК или NOK</t>
  </si>
  <si>
    <t>Качество проведения исследования
 ОК или NOK</t>
  </si>
  <si>
    <t>Соответствие протокола требованиям
ОК или NOK</t>
  </si>
  <si>
    <t>ФИО
ответственного за выдачу результата</t>
  </si>
  <si>
    <t>Комментарии</t>
  </si>
  <si>
    <t>Результат PQ</t>
  </si>
  <si>
    <t>Объем (г)</t>
  </si>
  <si>
    <t>ФИО 
заказчика/ ответственного</t>
  </si>
  <si>
    <t>Юр. Лицо лаборатории</t>
  </si>
  <si>
    <t>Лаборатория</t>
  </si>
  <si>
    <t>Краткое обозначение</t>
  </si>
  <si>
    <t>Код лаборатории</t>
  </si>
  <si>
    <t>ФИО</t>
  </si>
  <si>
    <t>Должность</t>
  </si>
  <si>
    <t>Подразделение организации Клевер</t>
  </si>
  <si>
    <t>Код подразделения Клевер</t>
  </si>
  <si>
    <t>Юр. лицо</t>
  </si>
  <si>
    <t>Соответствие плану мониторинга</t>
  </si>
  <si>
    <t>Количество образцов
ТОЛЬКО ДЛЯ СЕРОЛОГИИ</t>
  </si>
  <si>
    <t>Статус</t>
  </si>
  <si>
    <t>Дата увольнения</t>
  </si>
  <si>
    <t>Наименование продукции/ исследуемого объекта</t>
  </si>
  <si>
    <t>Стоимость исследования 
(только реактивы &amp; расходные материалы), руб.</t>
  </si>
  <si>
    <t>Время на проведение исследования (час/сут.)</t>
  </si>
  <si>
    <t>Длительность исследования
НЕ ОБНАРУЖЕНО, дн</t>
  </si>
  <si>
    <t>Длительность исследования
ОБНАРУЖЕНО, дн</t>
  </si>
  <si>
    <t>Заказчик
Юридическое лицо</t>
  </si>
  <si>
    <t>Коллеги, добрый день.</t>
  </si>
  <si>
    <t>По результатам проведённых исследований выявлено несоответствие:</t>
  </si>
  <si>
    <t>Наименование продукции</t>
  </si>
  <si>
    <t>Отправка протокола</t>
  </si>
  <si>
    <t>Единицы измерений</t>
  </si>
  <si>
    <t>2 - нажать кнопку "Отправить акт"</t>
  </si>
  <si>
    <t>N:\Дирекция по управлению качеством\Документация локальных лабораторий\Рабочие журналы\Журналы регистрации\Лиско Бройлер\2022\10_2022\Заявки\МБиФХ</t>
  </si>
  <si>
    <t>Добавьте сотрудников в справочник</t>
  </si>
  <si>
    <t>Площадка выращивания</t>
  </si>
  <si>
    <t>Номер птичника</t>
  </si>
  <si>
    <t>Тур</t>
  </si>
  <si>
    <t>Возраст птицы (В ДНЯХ/ для серологии)</t>
  </si>
  <si>
    <t>АКЦИОНЕРНОЕ ОБЩЕСТВО</t>
  </si>
  <si>
    <t>«Куриное Царство» Филиал «Алтайский бройлер»</t>
  </si>
  <si>
    <t>ПРОИЗВОДСТВЕННАЯ ЛАБОРАТОРИЯ</t>
  </si>
  <si>
    <t xml:space="preserve">Юридический адрес:                                                                 </t>
  </si>
  <si>
    <t>659315, Алтайский край, г. Бийск, ул. Лесная, зд. 25</t>
  </si>
  <si>
    <t xml:space="preserve">           </t>
  </si>
  <si>
    <t>Фактический адрес лаборатории:</t>
  </si>
  <si>
    <t>УТВЕРЖДАЮ:</t>
  </si>
  <si>
    <t>Руководитель лаборатории</t>
  </si>
  <si>
    <t xml:space="preserve">ИНН/КПП </t>
  </si>
  <si>
    <t>4813007240/220443001</t>
  </si>
  <si>
    <t>―</t>
  </si>
  <si>
    <t>от</t>
  </si>
  <si>
    <t>Заказчик:</t>
  </si>
  <si>
    <t>с</t>
  </si>
  <si>
    <t xml:space="preserve">по </t>
  </si>
  <si>
    <t>(подпись)</t>
  </si>
  <si>
    <t>(ФИО)</t>
  </si>
  <si>
    <t xml:space="preserve">    __________  ФИО</t>
  </si>
  <si>
    <t>№ п/п</t>
  </si>
  <si>
    <r>
      <t xml:space="preserve">Лицензия № </t>
    </r>
    <r>
      <rPr>
        <b/>
        <sz val="12"/>
        <color rgb="FFC00000"/>
        <rFont val="Times New Roman"/>
        <family val="1"/>
        <charset val="204"/>
      </rPr>
      <t>22.01.16.001.Л.000003.12.21</t>
    </r>
  </si>
  <si>
    <r>
      <t>внутренний тел.</t>
    </r>
    <r>
      <rPr>
        <b/>
        <sz val="12"/>
        <color rgb="FFC00000"/>
        <rFont val="Times New Roman"/>
        <family val="1"/>
        <charset val="204"/>
      </rPr>
      <t xml:space="preserve"> 3-12-07</t>
    </r>
  </si>
  <si>
    <r>
      <t xml:space="preserve">ОКПО </t>
    </r>
    <r>
      <rPr>
        <b/>
        <sz val="12"/>
        <color rgb="FFC00000"/>
        <rFont val="Times New Roman"/>
        <family val="1"/>
        <charset val="204"/>
      </rPr>
      <t>79323491</t>
    </r>
  </si>
  <si>
    <r>
      <t xml:space="preserve">ОГРН </t>
    </r>
    <r>
      <rPr>
        <b/>
        <sz val="12"/>
        <color rgb="FFC00000"/>
        <rFont val="Times New Roman"/>
        <family val="1"/>
        <charset val="204"/>
      </rPr>
      <t>1054801000011</t>
    </r>
  </si>
  <si>
    <t>Протокол №</t>
  </si>
  <si>
    <t>№ пробы (образца)</t>
  </si>
  <si>
    <t>Место отбора:</t>
  </si>
  <si>
    <t>Наименование показателя</t>
  </si>
  <si>
    <t>Значение по НД</t>
  </si>
  <si>
    <t>Наименование продукции/ исслед объекта</t>
  </si>
  <si>
    <t>Микробиология</t>
  </si>
  <si>
    <t>Псевдомоноз</t>
  </si>
  <si>
    <t>Номер тура (если применимо):</t>
  </si>
  <si>
    <t>Инструкция</t>
  </si>
  <si>
    <t>Распечатайте протокол</t>
  </si>
  <si>
    <t>Нажмите кнопку очистки формы</t>
  </si>
  <si>
    <t>Смывы</t>
  </si>
  <si>
    <t>НД на метод исследования, подтягивается автоматически из базы к называнию исследования</t>
  </si>
  <si>
    <t>НД на продукцию/ исследуемый объект</t>
  </si>
  <si>
    <t>Нормативный документ на продукцию/ исследуемый объект</t>
  </si>
  <si>
    <t>Партия, рама, кутер</t>
  </si>
  <si>
    <t>Дата и время отбора</t>
  </si>
  <si>
    <t>Код пробы (регистрационный номер)</t>
  </si>
  <si>
    <t>Даты проведения исследований</t>
  </si>
  <si>
    <t>Дата и время доставки пробы в лабораторию</t>
  </si>
  <si>
    <t>Результат исследований</t>
  </si>
  <si>
    <t>НД на методы исследований</t>
  </si>
  <si>
    <t>Результаты исследований:</t>
  </si>
  <si>
    <t>Регистрационный номер пробы</t>
  </si>
  <si>
    <t>НД на методику отбора</t>
  </si>
  <si>
    <t>Отбор проб произвел</t>
  </si>
  <si>
    <t>Лицо ответственное за оформление данного протокола</t>
  </si>
  <si>
    <t>Единица измерения</t>
  </si>
  <si>
    <t>ПРОТОКОЛ ЛАБОРАТОРНЫХ ИССЛЕДОВАНИЙ  №</t>
  </si>
  <si>
    <t>Ссылка на журналы заявок</t>
  </si>
  <si>
    <t>Ссылка на справочник продукции</t>
  </si>
  <si>
    <t>Код</t>
  </si>
  <si>
    <t>НД на метод испытания</t>
  </si>
  <si>
    <t>НД на продукцию (справочно)</t>
  </si>
  <si>
    <t>полуфабрикаты из мяса ЦБ</t>
  </si>
  <si>
    <t>ГОСТ 7702.2.0-2016; 
ГОСТ 31904-2012</t>
  </si>
  <si>
    <t>ГОСТ 10444.8-2013</t>
  </si>
  <si>
    <t>не допускается в 0,1 г</t>
  </si>
  <si>
    <t>БГКП в ГП, ПФ, сырье</t>
  </si>
  <si>
    <t>ГОСТ 31747-2012</t>
  </si>
  <si>
    <t>не допускается в 0,0001 г</t>
  </si>
  <si>
    <t>ГОСТ 10444.12-2013</t>
  </si>
  <si>
    <t>КМАФАнМ в ГП, ПФ, сырье</t>
  </si>
  <si>
    <t>ГОСТ 32031-2012</t>
  </si>
  <si>
    <t>ГОСТ 10444.11-2013</t>
  </si>
  <si>
    <t>ГОСТ Р 54755-2011</t>
  </si>
  <si>
    <t>Органолептика</t>
  </si>
  <si>
    <t>Запах и вкус</t>
  </si>
  <si>
    <t>ФизХимия</t>
  </si>
  <si>
    <t>Определение прозрачности и запаха бульона</t>
  </si>
  <si>
    <t>не допускается в 25,0 г</t>
  </si>
  <si>
    <t>бахильная проба</t>
  </si>
  <si>
    <t>Окружение</t>
  </si>
  <si>
    <t>не допускается</t>
  </si>
  <si>
    <t>СТО 53958418-001-2017</t>
  </si>
  <si>
    <t>мясо ЦБ</t>
  </si>
  <si>
    <t>СТО 53958418-002-2017</t>
  </si>
  <si>
    <t>бедро "Особое" ЦБ зам (СТО)</t>
  </si>
  <si>
    <t>бедро "Особое" ЦБ зам (ТУ)</t>
  </si>
  <si>
    <t>ТУ 10.12.10-251-23476484-2018</t>
  </si>
  <si>
    <t>бедро "Особое" ЦБ охл (СТО)</t>
  </si>
  <si>
    <t>Сырье</t>
  </si>
  <si>
    <t>бедро "Особое" ЦБ охл (ТУ)</t>
  </si>
  <si>
    <t>бедро бескостное без кожи ЦБ зам (ТУ)</t>
  </si>
  <si>
    <t>бедро бескостное без кожи ЦБ охл (СТО)</t>
  </si>
  <si>
    <t>бедро бескостное без кожи ЦБ охл (ТУ)</t>
  </si>
  <si>
    <t>бедро с кожей ЦБ зам (СТО)</t>
  </si>
  <si>
    <t>бедро с кожей ЦБ зам (ТУ)</t>
  </si>
  <si>
    <t>бедро с кожей ЦБ охл (СТО)</t>
  </si>
  <si>
    <t>бедро с кожей ЦБ охл (ТУ)</t>
  </si>
  <si>
    <t>вода водопроводная</t>
  </si>
  <si>
    <t>Вода</t>
  </si>
  <si>
    <t>ГОСТ 31942-2012; 
МУК 4.2.1018-01</t>
  </si>
  <si>
    <t>ГОСТ 34786-2021; МУК 4.2.1018-01</t>
  </si>
  <si>
    <t>не более 50 КОЕ/см³</t>
  </si>
  <si>
    <t>ГОСТ 31942-2012; 
МУ 4.2.2723-10</t>
  </si>
  <si>
    <t>МУ 4.2.2723-10</t>
  </si>
  <si>
    <t>не допускается в 1000 см³</t>
  </si>
  <si>
    <t>вода на входе в птичник</t>
  </si>
  <si>
    <t>вода на выходе из птичника</t>
  </si>
  <si>
    <t>голень с кожей ЦБ зам (СТО)</t>
  </si>
  <si>
    <t>голень с кожей ЦБ зам (ТУ)</t>
  </si>
  <si>
    <t>голень с кожей ЦБ охл (СТО)</t>
  </si>
  <si>
    <t>голень с кожей ЦБ охл (ТУ)</t>
  </si>
  <si>
    <t>субпродукты птицы</t>
  </si>
  <si>
    <t>ТУ 10.12.40-312-23476484-2015</t>
  </si>
  <si>
    <t>ГОСТ 29287</t>
  </si>
  <si>
    <t>ГОСТ Р 55064-2012</t>
  </si>
  <si>
    <t>Антибиотикочувствительность выделенных культур</t>
  </si>
  <si>
    <t>МУК 4.2.1890-04</t>
  </si>
  <si>
    <t>не применимо</t>
  </si>
  <si>
    <t>Колибактериоз</t>
  </si>
  <si>
    <t>МУ №13-7-2-2/2137; 
МУ №13-7-2-2117</t>
  </si>
  <si>
    <t>МУ №13-7-2-2117</t>
  </si>
  <si>
    <t>МУ №13-7-2-2/2137; 
МР от 17.08.1998 г</t>
  </si>
  <si>
    <t>МР от 17.08.1998 г</t>
  </si>
  <si>
    <t>МУ №13-7-2-2/2137; 
МУ 4.2.2723-10</t>
  </si>
  <si>
    <t>МУ №13-7-2-2/2137; 
МУ 432-3 от 29.07.1987 г</t>
  </si>
  <si>
    <t>МУ 432-3 от 29.07.1987 г</t>
  </si>
  <si>
    <t>МУ №13-7-2-2/2137; 
МУ от 25.09.1990 г</t>
  </si>
  <si>
    <t>МУ от 25.09.1990 г</t>
  </si>
  <si>
    <t>замершие эмбрионы</t>
  </si>
  <si>
    <t>МР 4.2.0220-20</t>
  </si>
  <si>
    <t>не допускается в 100 см²</t>
  </si>
  <si>
    <t xml:space="preserve">БГКП смывы </t>
  </si>
  <si>
    <t>Инструкция по санитарно-микробиологическому контролю...на птицеводческих и птицеперерабатывающих предприятиях от 30.08.1990</t>
  </si>
  <si>
    <t>13-5-2-0525 Правила дезинфекции</t>
  </si>
  <si>
    <t>фрагменты органов</t>
  </si>
  <si>
    <t>кожа ЦБ охл (СТО)</t>
  </si>
  <si>
    <t>крыло (локтевая часть) ЦБ охл (СТО)</t>
  </si>
  <si>
    <t>крыло (плечевая часть) ЦБ охл (СТО)</t>
  </si>
  <si>
    <t>крыло (целое) ЦБ зам (СТО)</t>
  </si>
  <si>
    <t>крыло (целое) ЦБ зам (ТУ)</t>
  </si>
  <si>
    <t>крыло (целое) ЦБ охл (СТО)</t>
  </si>
  <si>
    <t>крыло (целое) ЦБ охл (ТУ)</t>
  </si>
  <si>
    <t>Содержание мыла (качественная проба)</t>
  </si>
  <si>
    <t>Анаэробные микроорганизмы в муке животного происхождения</t>
  </si>
  <si>
    <t>ОМЧ в кормовой муке</t>
  </si>
  <si>
    <t>мышечный желудок ЦБ зам (ТУ)</t>
  </si>
  <si>
    <t>мышечный желудок ЦБ охл (СТО)</t>
  </si>
  <si>
    <t>СТО 99803052-001-2017</t>
  </si>
  <si>
    <t>набор для первых блюд ЦБ зам (СТО)</t>
  </si>
  <si>
    <t>набор для первых блюд ЦБ охл (СТО)</t>
  </si>
  <si>
    <t>набор для супа ЦБ зам (СТО)</t>
  </si>
  <si>
    <t>набор для супа ЦБ охл (СТО)</t>
  </si>
  <si>
    <t>набор для тушения ЦБ охл (СТО)</t>
  </si>
  <si>
    <t>ноги ЦБ зам (СТО)</t>
  </si>
  <si>
    <t>ноги ЦБ зам (ТУ)</t>
  </si>
  <si>
    <t>ноги ЦБ охл (СТО)</t>
  </si>
  <si>
    <t>окорочок "Особый" ЦБ зам (СТО)</t>
  </si>
  <si>
    <t>окорочок "Особый" ЦБ зам (ТУ)</t>
  </si>
  <si>
    <t>окорочок "Особый" ЦБ охл (СТО)</t>
  </si>
  <si>
    <t>окорочок "Особый" ЦБ охл (ТУ)</t>
  </si>
  <si>
    <t>окорочок бескостный с кожей ЦБ зам (ТУ)</t>
  </si>
  <si>
    <t>окорочок бескостный с кожей ЦБ охл (ТУ)</t>
  </si>
  <si>
    <t>окорочок с кожей ЦБ зам (ТУ)</t>
  </si>
  <si>
    <t>окорочок с кожей ЦБ охл (ТУ)</t>
  </si>
  <si>
    <t>окорочок ЦБ охл (СТО)</t>
  </si>
  <si>
    <t>печень ЦБ охл (СТО)</t>
  </si>
  <si>
    <t>печень ЦБ охл (ТУ)</t>
  </si>
  <si>
    <t xml:space="preserve"> Инструкция по порядку и периодичности контроля за содержанием микробиологических и химических загрязнителей от 27.06.2000 </t>
  </si>
  <si>
    <t>подстилочный материал</t>
  </si>
  <si>
    <t>ГОСТ 6887-6-2015; 
МУ 4.2.2723-10</t>
  </si>
  <si>
    <t>Порядок санитарно-микробиологического контроля при производстве мяса и мясных продуктов  от 15.12.1995</t>
  </si>
  <si>
    <t>Воздух</t>
  </si>
  <si>
    <t>производственные цеха, переработка</t>
  </si>
  <si>
    <t>20-70 КОЕ</t>
  </si>
  <si>
    <t>птица после эвтаназии</t>
  </si>
  <si>
    <t>пух</t>
  </si>
  <si>
    <t>пыль кормовая</t>
  </si>
  <si>
    <t>сердце ЦБ охл (СТО)</t>
  </si>
  <si>
    <t>сердце, легкие</t>
  </si>
  <si>
    <t>слепые отростки</t>
  </si>
  <si>
    <t>смыв в комнате приема пищи</t>
  </si>
  <si>
    <t>комната приема пищи</t>
  </si>
  <si>
    <t>МУ 4.2.2723-10; 
МР 4.2.0220-20</t>
  </si>
  <si>
    <t>смыв в санпропускнике</t>
  </si>
  <si>
    <t>санпропускник</t>
  </si>
  <si>
    <t>Р 432-3 от 19.07.1988; 
МР 4.2.0220-20</t>
  </si>
  <si>
    <t>смыв в санузеле</t>
  </si>
  <si>
    <t>санузел</t>
  </si>
  <si>
    <t>смыв клоакальный</t>
  </si>
  <si>
    <t>клоакальные пробы</t>
  </si>
  <si>
    <t>СерологияИФА</t>
  </si>
  <si>
    <t>рекомендация производителя набора</t>
  </si>
  <si>
    <t>смыв с вытяжной вентиляции</t>
  </si>
  <si>
    <t>вытяжная вентиляция</t>
  </si>
  <si>
    <t>смыв с газогенераторов</t>
  </si>
  <si>
    <t>газогенераторы</t>
  </si>
  <si>
    <t>смыв с линии кормления</t>
  </si>
  <si>
    <t>линия кормления</t>
  </si>
  <si>
    <t>смыв с линии поения</t>
  </si>
  <si>
    <t>линия поения</t>
  </si>
  <si>
    <t>смыв с опусков хопров</t>
  </si>
  <si>
    <t>опуски хопров</t>
  </si>
  <si>
    <t>смыв с пола Выращивание</t>
  </si>
  <si>
    <t>пол Выращивание</t>
  </si>
  <si>
    <t>смыв с приточной вентиляции</t>
  </si>
  <si>
    <t>приточная вентиляция</t>
  </si>
  <si>
    <t>смыв с птицы после эвтаназии</t>
  </si>
  <si>
    <t>ГОСТ 7702.2.0-2016</t>
  </si>
  <si>
    <t>смыв с рук персонала</t>
  </si>
  <si>
    <t>руки персонала</t>
  </si>
  <si>
    <t>смыв с сетчатых перегородок</t>
  </si>
  <si>
    <t>сетчатые перегородки</t>
  </si>
  <si>
    <t>смыв с транспорта</t>
  </si>
  <si>
    <t>транспорт</t>
  </si>
  <si>
    <t>смыв с тушки после ВКО</t>
  </si>
  <si>
    <t>смыв с хопров</t>
  </si>
  <si>
    <t>хопер</t>
  </si>
  <si>
    <t>смыв с яйца инкубационного</t>
  </si>
  <si>
    <t>Р 432-3 от 19.07.1988; 
13-5-2-0525 Правила дезинфекции</t>
  </si>
  <si>
    <t>смыв со спецобуви</t>
  </si>
  <si>
    <t>спецобувь</t>
  </si>
  <si>
    <t>смыв со спецодежды</t>
  </si>
  <si>
    <t>спецодежда</t>
  </si>
  <si>
    <t>смыв со стен Выращивание</t>
  </si>
  <si>
    <t>стены Выращивание</t>
  </si>
  <si>
    <t>Определение рН</t>
  </si>
  <si>
    <t>спинно-лопаточная часть ЦБ зам (СТО)</t>
  </si>
  <si>
    <t>спинно-лопаточная часть ЦБ охл (СТО)</t>
  </si>
  <si>
    <t>столовая</t>
  </si>
  <si>
    <t>стрессированные цыплята</t>
  </si>
  <si>
    <t>Сыворотка крови</t>
  </si>
  <si>
    <t>инструкция тест- ситема Биочек СК -123</t>
  </si>
  <si>
    <t>согласно рекомендациям производителя теста</t>
  </si>
  <si>
    <t>инструкция тест- ситема Биочек СК-121</t>
  </si>
  <si>
    <t>инструкция тест- ситема Биочек СК-120</t>
  </si>
  <si>
    <t>BLS болезнь большой печени и селезёнки</t>
  </si>
  <si>
    <t>инструкция тест- ситема Биочек СК -131</t>
  </si>
  <si>
    <t>CAstV Астровирус</t>
  </si>
  <si>
    <t>инструкция тест- ситема Биочек СК -133</t>
  </si>
  <si>
    <t>инструкция тест- ситема Биочек СК -126</t>
  </si>
  <si>
    <t>СерологияРЗГА</t>
  </si>
  <si>
    <t xml:space="preserve">EDS  болезнь Синдром снижения яйценоскости </t>
  </si>
  <si>
    <t>инструкция по применению набора РЗГА ССЯ</t>
  </si>
  <si>
    <t>инструкция тест- ситема Биочек СК -112</t>
  </si>
  <si>
    <t>инструкция тест- ситема Биочек СК -132</t>
  </si>
  <si>
    <t>инструкция тест- ситема Биочек СК-113</t>
  </si>
  <si>
    <t>инструкция тест- ситема Биочек СК-119</t>
  </si>
  <si>
    <t>инструкция тест- ситема Биочек СК-124</t>
  </si>
  <si>
    <t>MG (ID vet) микоплазма галлисептикум уровень антител</t>
  </si>
  <si>
    <t>инструкция по применению набора AI, Н9</t>
  </si>
  <si>
    <t>инструкция тест- ситема Биочек СК -114</t>
  </si>
  <si>
    <t>инструкция тест- ситема Биочек СК -115</t>
  </si>
  <si>
    <t>инструкция тест- ситема Биочек СК -116</t>
  </si>
  <si>
    <t>инструкция тест- ситема Биочек СК-108</t>
  </si>
  <si>
    <t>инструкция тест- ситема Биочек СК -110</t>
  </si>
  <si>
    <t>инструкция тест- ситема Биочек СК -218</t>
  </si>
  <si>
    <t>инструкция по применению набора РЗГА Ньюкасла</t>
  </si>
  <si>
    <t>инструкция по применению набора AI, Н5</t>
  </si>
  <si>
    <t>тара ППК</t>
  </si>
  <si>
    <t>мясо кур</t>
  </si>
  <si>
    <t>ГОСТ 31962-2013</t>
  </si>
  <si>
    <t>филе бедра без кожи ЦБ зам (СТО)</t>
  </si>
  <si>
    <t>филе бедра без кожи ЦБ зам (ТУ)</t>
  </si>
  <si>
    <t>филе бедра без кожи ЦБ охл (СТО)</t>
  </si>
  <si>
    <t>филе без кожи ЦБ зам (СТО)</t>
  </si>
  <si>
    <t>филе без кожи ЦБ охл (СТО)</t>
  </si>
  <si>
    <t xml:space="preserve">холодильные камеры </t>
  </si>
  <si>
    <t>яйцо инкубационное</t>
  </si>
  <si>
    <t>Плановые</t>
  </si>
  <si>
    <t>Внесите коды проб в столбец С, начиная с ячейки 71, и наименования исследований в столбец F, начиная с ячейки 71</t>
  </si>
  <si>
    <t>Сцепка</t>
  </si>
  <si>
    <r>
      <t xml:space="preserve">Вес образца, </t>
    </r>
    <r>
      <rPr>
        <b/>
        <sz val="12"/>
        <color theme="1"/>
        <rFont val="Arial"/>
        <family val="2"/>
        <charset val="204"/>
      </rPr>
      <t>кг</t>
    </r>
  </si>
  <si>
    <t>Минимальный вес образца</t>
  </si>
  <si>
    <t>бедро бескостное без кожи ЦБ охл (СТО)БГКП в ГП, ПФ, сырье</t>
  </si>
  <si>
    <t>бедро с кожей ЦБ охл (СТО)БГКП в ГП, ПФ, сырье</t>
  </si>
  <si>
    <t>голень с кожей ЦБ зам (СТО)БГКП в ГП, ПФ, сырье</t>
  </si>
  <si>
    <t>голень с кожей ЦБ зам (ТУ)БГКП в ГП, ПФ, сырье</t>
  </si>
  <si>
    <t>голень с кожей ЦБ охл (СТО)БГКП в ГП, ПФ, сырье</t>
  </si>
  <si>
    <t>голень с кожей ЦБ охл (ТУ)БГКП в ГП, ПФ, сырье</t>
  </si>
  <si>
    <t>замершие эмбрионыАнтибиотикочувствительность выделенных культур</t>
  </si>
  <si>
    <t>замершие эмбрионыКолибактериоз</t>
  </si>
  <si>
    <t>замершие эмбрионыПсевдомоноз</t>
  </si>
  <si>
    <t>набор для супа ЦБ зам (СТО)БГКП в ГП, ПФ, сырье</t>
  </si>
  <si>
    <t>стрессированные цыплятаАнтибиотикочувствительность выделенных культур</t>
  </si>
  <si>
    <t>стрессированные цыплятаКолибактериоз</t>
  </si>
  <si>
    <t>стрессированные цыплятаПсевдомоноз</t>
  </si>
  <si>
    <t>Сыворотка кровиBLS болезнь большой печени и селезёнки</t>
  </si>
  <si>
    <t>Сыворотка кровиCAstV Астровирус</t>
  </si>
  <si>
    <t xml:space="preserve">Сыворотка кровиEDS  болезнь Синдром снижения яйценоскости </t>
  </si>
  <si>
    <t>Сыворотка кровиMG (ID vet) микоплазма галлисептикум уровень антител</t>
  </si>
  <si>
    <t>грудка с кожей ЦБ охл (вал)</t>
  </si>
  <si>
    <t xml:space="preserve">Бригада №1 БЦ </t>
  </si>
  <si>
    <t>П № 1/1 АШ</t>
  </si>
  <si>
    <t>Площадка выращивания (если применимо)</t>
  </si>
  <si>
    <t>Номер птичника (если применимо)</t>
  </si>
  <si>
    <t>Номер тура (если применимо)</t>
  </si>
  <si>
    <t>Возраст птицы (если применимо</t>
  </si>
  <si>
    <t>Инструкция по рассылке акта:</t>
  </si>
  <si>
    <t>Ветеринарная лаборатория выращивание_Красненский</t>
  </si>
  <si>
    <t>АО Петелинская птицефабрика</t>
  </si>
  <si>
    <t>БЦ Молодежная_ППФ</t>
  </si>
  <si>
    <t>полиамидная оболочка</t>
  </si>
  <si>
    <t>Валидация</t>
  </si>
  <si>
    <t>мг КОН/1 г жира</t>
  </si>
  <si>
    <t>Подразделение организации</t>
  </si>
  <si>
    <t>Справочник рассылки:</t>
  </si>
  <si>
    <t>АО "Васильевская птицефабрика"</t>
  </si>
  <si>
    <t>Адресаты</t>
  </si>
  <si>
    <r>
      <t xml:space="preserve">Список рассылки (перечислите участников через </t>
    </r>
    <r>
      <rPr>
        <b/>
        <sz val="14"/>
        <color theme="1"/>
        <rFont val="Calibri"/>
        <family val="2"/>
        <charset val="204"/>
        <scheme val="minor"/>
      </rPr>
      <t xml:space="preserve">; </t>
    </r>
    <r>
      <rPr>
        <b/>
        <sz val="11"/>
        <color theme="1"/>
        <rFont val="Calibri"/>
        <family val="2"/>
        <charset val="204"/>
        <scheme val="minor"/>
      </rPr>
      <t>)</t>
    </r>
  </si>
  <si>
    <t>Чирвина А.М.</t>
  </si>
  <si>
    <t>3 - В Outlook нажмите кнопку "Проверить имена" на вкладке "Сообщение"</t>
  </si>
  <si>
    <t>Чирвина Александра Михайловна; Дубовая Евгения Равильевна; Зозуля Людмила Викторовна</t>
  </si>
  <si>
    <t>1 - ввести в зеленые прямоугольники код пробы и наименование исследования</t>
  </si>
  <si>
    <t>В зависимости от количества исследований сгруппируйте или разгруппируйте строки (нажмите + или - на 251 строке протокола)</t>
  </si>
  <si>
    <t>72 ч</t>
  </si>
  <si>
    <t>48 ч</t>
  </si>
  <si>
    <t>Готовые питательные среды для биомеппинга</t>
  </si>
  <si>
    <t>по запросу</t>
  </si>
  <si>
    <t>Готовые питательные среды для определения ОМЧ</t>
  </si>
  <si>
    <t>ОКБ, E.coli в воде</t>
  </si>
  <si>
    <t>24 ч</t>
  </si>
  <si>
    <t>Сульфитредуцирующие клостридии в ГП, ПФ, сырье</t>
  </si>
  <si>
    <t>Энтерококки в воде</t>
  </si>
  <si>
    <t>Внешний вид, консистенция, цвет</t>
  </si>
  <si>
    <t>Определение внешнего вида и цвета поверхности тушки, подкожной и внутренней жировой ткани, серозной оболочки грудобрюшной полости</t>
  </si>
  <si>
    <t xml:space="preserve">Определение консистенции и состояния мышц на разрезе </t>
  </si>
  <si>
    <t>Определение состояния и вида кожи</t>
  </si>
  <si>
    <t>Паразитология</t>
  </si>
  <si>
    <t>LESION SCORING (оценка поражений)</t>
  </si>
  <si>
    <t>ОPG (oocysts per gram) – количество ооцист в одном грамме исследуемого образца</t>
  </si>
  <si>
    <t>Арахис</t>
  </si>
  <si>
    <t>Глютен</t>
  </si>
  <si>
    <t>Горчица</t>
  </si>
  <si>
    <t>Жесткость воды</t>
  </si>
  <si>
    <t>Кислотность</t>
  </si>
  <si>
    <t>Концентрация солевого раствора</t>
  </si>
  <si>
    <t>Кунжут</t>
  </si>
  <si>
    <t>Люпин</t>
  </si>
  <si>
    <t>М.д. примесей</t>
  </si>
  <si>
    <t>Определение влаги в подстилке</t>
  </si>
  <si>
    <t>Определение концентрации АДВ</t>
  </si>
  <si>
    <t>Орехи(любой вид)</t>
  </si>
  <si>
    <t>Плотность солевого раствора</t>
  </si>
  <si>
    <t>Проба варки</t>
  </si>
  <si>
    <t>Ракообразные</t>
  </si>
  <si>
    <t>Рыба</t>
  </si>
  <si>
    <t>Сернистый ангидрид</t>
  </si>
  <si>
    <t>Соя</t>
  </si>
  <si>
    <t>Температура плавления жира</t>
  </si>
  <si>
    <t>Температура солевого раствора</t>
  </si>
  <si>
    <t>Яйцо</t>
  </si>
  <si>
    <t>смыв с площадки выгрузки опилок</t>
  </si>
  <si>
    <t>площадка выгрузки опилок</t>
  </si>
  <si>
    <t>смыв с тушки ЦБ</t>
  </si>
  <si>
    <t>инструкция по применению набора MG</t>
  </si>
  <si>
    <t>БЦ Васильевская_ВПФ</t>
  </si>
  <si>
    <t xml:space="preserve">C309_VPF </t>
  </si>
  <si>
    <t>БЦ Восточная_ВПФ</t>
  </si>
  <si>
    <t xml:space="preserve">C310_VPF </t>
  </si>
  <si>
    <t>БЦ Дружба_ВПФ</t>
  </si>
  <si>
    <t xml:space="preserve">C311_VPF </t>
  </si>
  <si>
    <t>БЦ Заречная_ВПФ</t>
  </si>
  <si>
    <t xml:space="preserve">C312_VPF </t>
  </si>
  <si>
    <t>БЦ Комаровская_ВПФ</t>
  </si>
  <si>
    <t xml:space="preserve">C313_VPF </t>
  </si>
  <si>
    <t>БЦ Кутля_ВПФ</t>
  </si>
  <si>
    <t xml:space="preserve">C314_VPF </t>
  </si>
  <si>
    <t>БЦ Лопуховская_ВПФ</t>
  </si>
  <si>
    <t xml:space="preserve">C315_VPF </t>
  </si>
  <si>
    <t>БЦ Пазелская_ВПФ</t>
  </si>
  <si>
    <t xml:space="preserve">C316_VPF </t>
  </si>
  <si>
    <t>БЦ Прогресс_ВПФ</t>
  </si>
  <si>
    <t xml:space="preserve">C317_VPF </t>
  </si>
  <si>
    <t>БЦ Степановская_ВПФ</t>
  </si>
  <si>
    <t xml:space="preserve">C318_VPF </t>
  </si>
  <si>
    <t>БЦ Чемодановская_ВПФ</t>
  </si>
  <si>
    <t xml:space="preserve">C319_VPF </t>
  </si>
  <si>
    <t>Ветеринарная лаборатория выращивание_ВПФ</t>
  </si>
  <si>
    <t xml:space="preserve">U302_VPF </t>
  </si>
  <si>
    <t>Ветеринарно-санитарный отдел ППК_ВПФ</t>
  </si>
  <si>
    <t xml:space="preserve">U219_VPF </t>
  </si>
  <si>
    <t>Ветеринарный отдел_выращивание_ВПФ</t>
  </si>
  <si>
    <t xml:space="preserve">U301_VPF </t>
  </si>
  <si>
    <t>Отдел управления качеством_ВПФ</t>
  </si>
  <si>
    <t xml:space="preserve">U246_VPF </t>
  </si>
  <si>
    <t>Склад готовой продукции_ВПФ</t>
  </si>
  <si>
    <t xml:space="preserve">U247_VPF </t>
  </si>
  <si>
    <t>Цех технических фабрикатов_ВПФ</t>
  </si>
  <si>
    <t xml:space="preserve">U222_VPF </t>
  </si>
  <si>
    <t>ЦИ Богословский_ВПФ</t>
  </si>
  <si>
    <t xml:space="preserve">C301_VPF </t>
  </si>
  <si>
    <t>ЦРМ Красное знамя_ВПФ</t>
  </si>
  <si>
    <t xml:space="preserve">С302_VPF </t>
  </si>
  <si>
    <t>ЦРМ Ломовская_ВПФ</t>
  </si>
  <si>
    <t xml:space="preserve">C305_VPF </t>
  </si>
  <si>
    <t>ЦРМ Миткирей_ВПФ</t>
  </si>
  <si>
    <t xml:space="preserve">C303_VPF </t>
  </si>
  <si>
    <t>ЦРМ Нарышкино_ВПФ</t>
  </si>
  <si>
    <t xml:space="preserve">C304_VPF </t>
  </si>
  <si>
    <t>ЦРС Башмаковская_ВПФ</t>
  </si>
  <si>
    <t xml:space="preserve">C306_VPF </t>
  </si>
  <si>
    <t>ЦРС Вертуновская_ВПФ</t>
  </si>
  <si>
    <t xml:space="preserve">C307_VPF </t>
  </si>
  <si>
    <t>ЦРС Кувак-Никольская_ВПФ</t>
  </si>
  <si>
    <t xml:space="preserve">C308_VPF </t>
  </si>
  <si>
    <t>БЦ Зональная 1_АБ</t>
  </si>
  <si>
    <t xml:space="preserve">C304_ALT </t>
  </si>
  <si>
    <t>АО "КЦ" Филиал "Алтайский бройлер"</t>
  </si>
  <si>
    <t>БЦ Зональная 2_АБ</t>
  </si>
  <si>
    <t xml:space="preserve">C305_ALT </t>
  </si>
  <si>
    <t>БЦ Мирный_АБ</t>
  </si>
  <si>
    <t xml:space="preserve">C302_ALT </t>
  </si>
  <si>
    <t>БЦ Сафоновка_АБ</t>
  </si>
  <si>
    <t xml:space="preserve">C303_ALT </t>
  </si>
  <si>
    <t>Ветеринарная лаборатория выращивание_АБ</t>
  </si>
  <si>
    <t xml:space="preserve">U312_ALT </t>
  </si>
  <si>
    <t>Ветеринарная лаборатория ППК_АБ</t>
  </si>
  <si>
    <t xml:space="preserve">U315_ALT </t>
  </si>
  <si>
    <t>Ветеринарно-санитарный отдел ППК_АБ</t>
  </si>
  <si>
    <t xml:space="preserve">U211_ALT </t>
  </si>
  <si>
    <t>Ветеринарный отдел_выращивание_АБ</t>
  </si>
  <si>
    <t xml:space="preserve">U311_ALT </t>
  </si>
  <si>
    <t>Отдел управления качеством_АБ</t>
  </si>
  <si>
    <t xml:space="preserve">U215_ALT </t>
  </si>
  <si>
    <t>Склад готовой продукции_АБ</t>
  </si>
  <si>
    <t xml:space="preserve">U240_ALT </t>
  </si>
  <si>
    <t>Цех технических фабрикатов_АБ</t>
  </si>
  <si>
    <t xml:space="preserve">U210_ALT </t>
  </si>
  <si>
    <t>ЦИ Алтай_АБ</t>
  </si>
  <si>
    <t xml:space="preserve">C301_ALT </t>
  </si>
  <si>
    <t>БЦ Высоковская_ППФ</t>
  </si>
  <si>
    <t xml:space="preserve">C306_PPF </t>
  </si>
  <si>
    <t>БЦ Глебово_ППФ</t>
  </si>
  <si>
    <t xml:space="preserve">C313_PPF </t>
  </si>
  <si>
    <t>БЦ Железняковская_ППФ</t>
  </si>
  <si>
    <t xml:space="preserve">C304_PPF </t>
  </si>
  <si>
    <t xml:space="preserve">C305_PPF </t>
  </si>
  <si>
    <t>БЦ Петелинская_ППФ</t>
  </si>
  <si>
    <t xml:space="preserve">C307_PPF </t>
  </si>
  <si>
    <t>Ветеринарная лаборатория выращивание_ППФ</t>
  </si>
  <si>
    <t xml:space="preserve">U302_PPF </t>
  </si>
  <si>
    <t>Ветеринарно-санитарный отдел ППК_ППФ</t>
  </si>
  <si>
    <t xml:space="preserve">U219_PPF </t>
  </si>
  <si>
    <t>Ветеринарный отдел_выращивание_ППФ</t>
  </si>
  <si>
    <t xml:space="preserve">U301_PPF </t>
  </si>
  <si>
    <t>Отдел управления качеством_ППФ</t>
  </si>
  <si>
    <t xml:space="preserve">U246_PPF </t>
  </si>
  <si>
    <t>Склад готовой продукции_ППФ</t>
  </si>
  <si>
    <t xml:space="preserve">U247_PPF </t>
  </si>
  <si>
    <t>Цех технических фабрикатов_ППФ</t>
  </si>
  <si>
    <t xml:space="preserve">U222_PPF </t>
  </si>
  <si>
    <t>Отдел управления качеством</t>
  </si>
  <si>
    <t>225к.ск.</t>
  </si>
  <si>
    <t>АО Черкизово-Кашира</t>
  </si>
  <si>
    <t>Лаборатория R&amp;D_Москва</t>
  </si>
  <si>
    <t xml:space="preserve">U278_CHL </t>
  </si>
  <si>
    <t>АО ЧМПЗ</t>
  </si>
  <si>
    <t>Отдел развития (Pork)</t>
  </si>
  <si>
    <t>225м.общ.</t>
  </si>
  <si>
    <t>Отдел управления качеством, МК "Данковский"</t>
  </si>
  <si>
    <t>225д.общ.</t>
  </si>
  <si>
    <t xml:space="preserve">Отдел управления качеством, Пензенский филиал </t>
  </si>
  <si>
    <t>225п.общ.</t>
  </si>
  <si>
    <t>Отдел управления качеством_ЧМПЗ Москва ППК</t>
  </si>
  <si>
    <t>Отдел управления качеством_ЧМПЗ Москва эксперименты</t>
  </si>
  <si>
    <t>Ветеринарно-санитарный отдел ППК_КФД</t>
  </si>
  <si>
    <t xml:space="preserve">U213_КФД </t>
  </si>
  <si>
    <t>КОМПАС ФУДС ООО</t>
  </si>
  <si>
    <t>Отдел управления качеством_КФД</t>
  </si>
  <si>
    <t xml:space="preserve">U231_КФД </t>
  </si>
  <si>
    <t>БЦ Алешня_Тула</t>
  </si>
  <si>
    <t>C634_CHL</t>
  </si>
  <si>
    <t>КУРИНОЕ ЦАРСТВО АО</t>
  </si>
  <si>
    <t>БЦ Вербилово_Липецк</t>
  </si>
  <si>
    <t xml:space="preserve">С305_CHL </t>
  </si>
  <si>
    <t>БЦ Горшеченский №1_Курск</t>
  </si>
  <si>
    <t xml:space="preserve">C349_CHL </t>
  </si>
  <si>
    <t>БЦ Горшеченский №2_Курск</t>
  </si>
  <si>
    <t xml:space="preserve">C350_CHL </t>
  </si>
  <si>
    <t>БЦ Горшеченский №3_Курск</t>
  </si>
  <si>
    <t xml:space="preserve">C351_CHL </t>
  </si>
  <si>
    <t>БЦ Горшеченский №4_Курск</t>
  </si>
  <si>
    <t xml:space="preserve">C352_CHL </t>
  </si>
  <si>
    <t>БЦ Горшеченский №5_Курск</t>
  </si>
  <si>
    <t xml:space="preserve">C353_CHL </t>
  </si>
  <si>
    <t>БЦ Горшеченский №6_Курск</t>
  </si>
  <si>
    <t xml:space="preserve">C354_CHL </t>
  </si>
  <si>
    <t>БЦ Горшеченский №7_Курск</t>
  </si>
  <si>
    <t xml:space="preserve">C355_CHL </t>
  </si>
  <si>
    <t>БЦ Домодедово_Москва</t>
  </si>
  <si>
    <t xml:space="preserve">C324_CHL </t>
  </si>
  <si>
    <t>БЦ Дубовое_Липецк</t>
  </si>
  <si>
    <t xml:space="preserve">С306_CHL </t>
  </si>
  <si>
    <t>БЦ Константиновская_Москва</t>
  </si>
  <si>
    <t xml:space="preserve">C323_CHL </t>
  </si>
  <si>
    <t>БЦ Копанище №1_Лиски</t>
  </si>
  <si>
    <t xml:space="preserve">C487_CHL </t>
  </si>
  <si>
    <t>БЦ Копанище №2_Лиски</t>
  </si>
  <si>
    <t xml:space="preserve">C490_CHL </t>
  </si>
  <si>
    <t>БЦ Копанище №3_Лиски</t>
  </si>
  <si>
    <t xml:space="preserve">C493_CHL </t>
  </si>
  <si>
    <t>БЦ Копанище №4_Лиски</t>
  </si>
  <si>
    <t xml:space="preserve">C496_CHL </t>
  </si>
  <si>
    <t>БЦ Копанище №5_Лиски</t>
  </si>
  <si>
    <t xml:space="preserve">C500_CHL </t>
  </si>
  <si>
    <t>БЦ Краснопольский_Липецк</t>
  </si>
  <si>
    <t xml:space="preserve">С308_CHL </t>
  </si>
  <si>
    <t>БЦ Нива_Липецк</t>
  </si>
  <si>
    <t xml:space="preserve">С309_CHL </t>
  </si>
  <si>
    <t>БЦ Новоникольский_Липецк</t>
  </si>
  <si>
    <t xml:space="preserve">С310_CHL </t>
  </si>
  <si>
    <t>БЦ Орловская_Брянск</t>
  </si>
  <si>
    <t xml:space="preserve">C512_CHL </t>
  </si>
  <si>
    <t>БЦ Пады_Липецк</t>
  </si>
  <si>
    <t xml:space="preserve">С311_CHL </t>
  </si>
  <si>
    <t>БЦ Первомайский_Брянск</t>
  </si>
  <si>
    <t xml:space="preserve">C526_CHL </t>
  </si>
  <si>
    <t>БЦ Придонской_Липецк</t>
  </si>
  <si>
    <t xml:space="preserve">С312_CHL </t>
  </si>
  <si>
    <t>БЦ Рамонь_Лиски</t>
  </si>
  <si>
    <t xml:space="preserve">C504_CHL </t>
  </si>
  <si>
    <t>БЦ Речица 1_Брянск</t>
  </si>
  <si>
    <t xml:space="preserve">C515_CHL </t>
  </si>
  <si>
    <t>БЦ Речица 2_Брянск</t>
  </si>
  <si>
    <t xml:space="preserve">C518_CHL </t>
  </si>
  <si>
    <t>БЦ Россия_Липецк</t>
  </si>
  <si>
    <t xml:space="preserve">С313_CHL </t>
  </si>
  <si>
    <t>БЦ Роща_Брянск</t>
  </si>
  <si>
    <t xml:space="preserve">C521_CHL </t>
  </si>
  <si>
    <t>БЦ Троицкий_Липецк</t>
  </si>
  <si>
    <t xml:space="preserve">С314_CHL </t>
  </si>
  <si>
    <t>БЦ Узловская_Тула</t>
  </si>
  <si>
    <t xml:space="preserve">C325_CHL </t>
  </si>
  <si>
    <t>БЦ Хворостянка_Липецк</t>
  </si>
  <si>
    <t xml:space="preserve">С307_CHL </t>
  </si>
  <si>
    <t>Ветеринарная лаборатория выращивание_Брянск</t>
  </si>
  <si>
    <t xml:space="preserve">U558_CHL </t>
  </si>
  <si>
    <t xml:space="preserve">U701_CHL </t>
  </si>
  <si>
    <t>Ветеринарная лаборатория выращивание_Курск</t>
  </si>
  <si>
    <t xml:space="preserve">U394_CHL </t>
  </si>
  <si>
    <t>Ветеринарная лаборатория выращивание_Липецк</t>
  </si>
  <si>
    <t xml:space="preserve">U302_CHL </t>
  </si>
  <si>
    <t>Ветеринарная лаборатория выращивание_Лиски</t>
  </si>
  <si>
    <t xml:space="preserve">U505_CHL </t>
  </si>
  <si>
    <t>Ветеринарная лаборатория выращивание_Москва</t>
  </si>
  <si>
    <t xml:space="preserve">U377_CHL </t>
  </si>
  <si>
    <t>Ветеринарно-санитарный отдел ППК_Белгород</t>
  </si>
  <si>
    <t xml:space="preserve">U321_CHL </t>
  </si>
  <si>
    <t>Ветеринарно-санитарный отдел ППК_Брянск</t>
  </si>
  <si>
    <t xml:space="preserve">U584_CHL </t>
  </si>
  <si>
    <t>Ветеринарно-санитарный отдел ППК_Константиново_Москва</t>
  </si>
  <si>
    <t xml:space="preserve">C344_CHL </t>
  </si>
  <si>
    <t>Ветеринарно-санитарный отдел ППК_Курск</t>
  </si>
  <si>
    <t xml:space="preserve">U359_CHL </t>
  </si>
  <si>
    <t>Ветеринарно-санитарный отдел ППК_Лиски</t>
  </si>
  <si>
    <t xml:space="preserve">U515_CHL </t>
  </si>
  <si>
    <t>Ветеринарно-санитарный отдел ППК_Тула</t>
  </si>
  <si>
    <t xml:space="preserve">C345_CHL </t>
  </si>
  <si>
    <t>Ветеринарный отдел_выращивание_Брянск</t>
  </si>
  <si>
    <t xml:space="preserve">U557_CHL </t>
  </si>
  <si>
    <t>Ветеринарный отдел_выращивание_Красненский</t>
  </si>
  <si>
    <t xml:space="preserve">U649_CHL </t>
  </si>
  <si>
    <t>Ветеринарный отдел_выращивание_Курск</t>
  </si>
  <si>
    <t xml:space="preserve">U395_CHL </t>
  </si>
  <si>
    <t>Ветеринарный отдел_выращивание_Липецк</t>
  </si>
  <si>
    <t xml:space="preserve">U301_CHL </t>
  </si>
  <si>
    <t>Ветеринарный отдел_выращивание_Лиски</t>
  </si>
  <si>
    <t xml:space="preserve">U504_CHL </t>
  </si>
  <si>
    <t>Ветеринарный отдел_выращивание_Москва</t>
  </si>
  <si>
    <t xml:space="preserve">U378_CHL </t>
  </si>
  <si>
    <t>Ветеринарный отдел_выращивание_Ровеньский</t>
  </si>
  <si>
    <t xml:space="preserve">U678_CHL </t>
  </si>
  <si>
    <t>Ветеринарный отдел_выращивание_Тула</t>
  </si>
  <si>
    <t xml:space="preserve">U436_CHL </t>
  </si>
  <si>
    <t>Отдел управления качеством_Белгород</t>
  </si>
  <si>
    <t xml:space="preserve">U298_CHL </t>
  </si>
  <si>
    <t>Отдел управления качеством_Брянск</t>
  </si>
  <si>
    <t xml:space="preserve">U574_CHL </t>
  </si>
  <si>
    <t>Отдел управления качеством_Константиново_Москва</t>
  </si>
  <si>
    <t xml:space="preserve">C330_CHL </t>
  </si>
  <si>
    <t>Отдел управления качеством_Курск</t>
  </si>
  <si>
    <t xml:space="preserve">U346_CHL </t>
  </si>
  <si>
    <t>Отдел управления качеством_Липецк</t>
  </si>
  <si>
    <t xml:space="preserve">U246_CHL </t>
  </si>
  <si>
    <t>Отдел управления качеством_Лиски</t>
  </si>
  <si>
    <t xml:space="preserve">U484_CHL </t>
  </si>
  <si>
    <t>Отдел управления качеством_Тула</t>
  </si>
  <si>
    <t xml:space="preserve">C331_CHL </t>
  </si>
  <si>
    <t>Склад готовой продукции_Белгород</t>
  </si>
  <si>
    <t xml:space="preserve">U337_CHL </t>
  </si>
  <si>
    <t>Склад готовой продукции_Брянск</t>
  </si>
  <si>
    <t xml:space="preserve">U607_CHL </t>
  </si>
  <si>
    <t>Склад готовой продукции_Константиново_Москва</t>
  </si>
  <si>
    <t xml:space="preserve">C470_CHL </t>
  </si>
  <si>
    <t>Склад готовой продукции_Курск</t>
  </si>
  <si>
    <t xml:space="preserve">U376_CHL </t>
  </si>
  <si>
    <t>Склад готовой продукции_Липецк</t>
  </si>
  <si>
    <t xml:space="preserve">U247_CHL </t>
  </si>
  <si>
    <t>Склад готовой продукции_Лиски</t>
  </si>
  <si>
    <t xml:space="preserve">U538_CHL </t>
  </si>
  <si>
    <t>Склад готовой продукции_Тула</t>
  </si>
  <si>
    <t xml:space="preserve">C471_CHL </t>
  </si>
  <si>
    <t>Теплоцех Лиски</t>
  </si>
  <si>
    <t>U497_CHL</t>
  </si>
  <si>
    <t>Цех производства органических удобрений_Лиски</t>
  </si>
  <si>
    <t xml:space="preserve">U519_CHL </t>
  </si>
  <si>
    <t>Цех технических фабрикатов_Брянск</t>
  </si>
  <si>
    <t xml:space="preserve">U587_CHL </t>
  </si>
  <si>
    <t>Цех технических фабрикатов_Константиново_Москва</t>
  </si>
  <si>
    <t xml:space="preserve">C468_CHL </t>
  </si>
  <si>
    <t>Цех технических фабрикатов_Курск</t>
  </si>
  <si>
    <t xml:space="preserve">U357_CHL </t>
  </si>
  <si>
    <t>Цех технических фабрикатов_Москва</t>
  </si>
  <si>
    <t xml:space="preserve">U275_CHL </t>
  </si>
  <si>
    <t>Цех технических фабрикатов_Тула</t>
  </si>
  <si>
    <t xml:space="preserve">C469_CHL </t>
  </si>
  <si>
    <t>Цех утилизации_Лиски</t>
  </si>
  <si>
    <t xml:space="preserve">C509_CHL </t>
  </si>
  <si>
    <t>ЦИ Брянск_Брянск</t>
  </si>
  <si>
    <t xml:space="preserve">C511_CHL </t>
  </si>
  <si>
    <t>ЦИ Горшечное_Курск</t>
  </si>
  <si>
    <t xml:space="preserve">C348_CHL </t>
  </si>
  <si>
    <t>ЦИ Донской_Липецк</t>
  </si>
  <si>
    <t xml:space="preserve">С302_CHL </t>
  </si>
  <si>
    <t>ЦИ Лиски_Лиски</t>
  </si>
  <si>
    <t xml:space="preserve">C474_CHL </t>
  </si>
  <si>
    <t>ЦИ Шебанцево_Москва</t>
  </si>
  <si>
    <t xml:space="preserve">C322_CHL </t>
  </si>
  <si>
    <t>ЦРМ Второе Сторожевое №1_Лиски</t>
  </si>
  <si>
    <t xml:space="preserve">C475_CHL </t>
  </si>
  <si>
    <t>ЦРМ Второе Сторожевое №2_Лиски</t>
  </si>
  <si>
    <t xml:space="preserve">C477_CHL </t>
  </si>
  <si>
    <t>ЦРМ Данковская_Липецк</t>
  </si>
  <si>
    <t xml:space="preserve">С319_CHL </t>
  </si>
  <si>
    <t>ЦРМ Ивановка_Ровеньский</t>
  </si>
  <si>
    <t xml:space="preserve">C545_CHL </t>
  </si>
  <si>
    <t>ЦРМ Новоживотинная_Липецк</t>
  </si>
  <si>
    <t xml:space="preserve">С320_CHL </t>
  </si>
  <si>
    <t>ЦРМ Расховец_Красненский</t>
  </si>
  <si>
    <t xml:space="preserve">C531_CHL </t>
  </si>
  <si>
    <t>ЦРМ Серебрянка_Ровеньский</t>
  </si>
  <si>
    <t xml:space="preserve">C543_CHL </t>
  </si>
  <si>
    <t>ЦРМ Черемухово_Красненский</t>
  </si>
  <si>
    <t xml:space="preserve">C533_CHL </t>
  </si>
  <si>
    <t>ЦРС Айдар 1_Ровеньский</t>
  </si>
  <si>
    <t xml:space="preserve">C547_CHL </t>
  </si>
  <si>
    <t>ЦРС Айдар 2_Ровеньский</t>
  </si>
  <si>
    <t xml:space="preserve">C549_CHL </t>
  </si>
  <si>
    <t>ЦРС Айдар 3_Ровеньский</t>
  </si>
  <si>
    <t xml:space="preserve">C551_CHL </t>
  </si>
  <si>
    <t>ЦРС Айдар 4_Ровеньский</t>
  </si>
  <si>
    <t xml:space="preserve">C553_CHL </t>
  </si>
  <si>
    <t>ЦРС Березовская_Липецк</t>
  </si>
  <si>
    <t xml:space="preserve">С316_CHL </t>
  </si>
  <si>
    <t>ЦРС Коробово_Красненский</t>
  </si>
  <si>
    <t xml:space="preserve">C537_CHL </t>
  </si>
  <si>
    <t>ЦРС Нижний Икорец №1_Лиски</t>
  </si>
  <si>
    <t xml:space="preserve">C479_CHL </t>
  </si>
  <si>
    <t>ЦРС Нижний Икорец №2_Лиски</t>
  </si>
  <si>
    <t xml:space="preserve">C481_CHL </t>
  </si>
  <si>
    <t>ЦРС Нижний Икорец №3_Лиски</t>
  </si>
  <si>
    <t xml:space="preserve">C485_CHL </t>
  </si>
  <si>
    <t>ЦРС Нижний Икорец №4_Лиски</t>
  </si>
  <si>
    <t xml:space="preserve">C483_CHL </t>
  </si>
  <si>
    <t>ЦРС Новосолдатка_Красненский</t>
  </si>
  <si>
    <t xml:space="preserve">C541_CHL </t>
  </si>
  <si>
    <t>ЦРС Новоуколово_Красненский</t>
  </si>
  <si>
    <t xml:space="preserve">C539_CHL </t>
  </si>
  <si>
    <t>ЦРС Хмелевое_Красненский</t>
  </si>
  <si>
    <t xml:space="preserve">C535_CHL </t>
  </si>
  <si>
    <t>Самсон</t>
  </si>
  <si>
    <t>Мясокомбинат «Всеволожский»</t>
  </si>
  <si>
    <t>Управление по воспроизводству, выращиванию и кормлению_УКП</t>
  </si>
  <si>
    <t xml:space="preserve">U251_UKP </t>
  </si>
  <si>
    <t>ООО "УК Птицеводство Группы Черкизово"</t>
  </si>
  <si>
    <t>R&amp;D Москва</t>
  </si>
  <si>
    <t>ООО 'ПИТ ПРОДУКТ'</t>
  </si>
  <si>
    <t xml:space="preserve">Отдел управления качеством и пищевой безопасностью </t>
  </si>
  <si>
    <t>Отдел управления качеством_Отечественный продукт</t>
  </si>
  <si>
    <t>ООО ПКО Отечественный Продукт</t>
  </si>
  <si>
    <t>Тамбовская индейка откорм № 1</t>
  </si>
  <si>
    <t>С001</t>
  </si>
  <si>
    <t>ООО Тамбовская индейка</t>
  </si>
  <si>
    <t>Тамбовская индейка откорм № 10</t>
  </si>
  <si>
    <t>С010</t>
  </si>
  <si>
    <t>Тамбовская индейка откорм № 11</t>
  </si>
  <si>
    <t>С011</t>
  </si>
  <si>
    <t>Тамбовская индейка откорм № 12</t>
  </si>
  <si>
    <t>С012</t>
  </si>
  <si>
    <t>Тамбовская индейка откорм № 13</t>
  </si>
  <si>
    <t>С013</t>
  </si>
  <si>
    <t>Тамбовская индейка откорм № 17</t>
  </si>
  <si>
    <t>С017</t>
  </si>
  <si>
    <t>Тамбовская индейка откорм № 2</t>
  </si>
  <si>
    <t>С002</t>
  </si>
  <si>
    <t>Тамбовская индейка откорм № 3</t>
  </si>
  <si>
    <t>С003</t>
  </si>
  <si>
    <t>Тамбовская индейка откорм № 4</t>
  </si>
  <si>
    <t>С004</t>
  </si>
  <si>
    <t>Тамбовская индейка откорм № 5</t>
  </si>
  <si>
    <t>С005</t>
  </si>
  <si>
    <t>Тамбовская индейка откорм № 6</t>
  </si>
  <si>
    <t>С006</t>
  </si>
  <si>
    <t>Тамбовская индейка откорм № 7</t>
  </si>
  <si>
    <t>С007</t>
  </si>
  <si>
    <t>Тамбовская индейка откорм № 8</t>
  </si>
  <si>
    <t>С008</t>
  </si>
  <si>
    <t>Тамбовская индейка откорм № 9</t>
  </si>
  <si>
    <t>С009</t>
  </si>
  <si>
    <t>Дирекция по управлению качеством</t>
  </si>
  <si>
    <t>ПАО Группа Черкизово</t>
  </si>
  <si>
    <t>КЦБ</t>
  </si>
  <si>
    <t>БИ</t>
  </si>
  <si>
    <t>U701_CHL</t>
  </si>
  <si>
    <t>Ветеринарная_лаборатория_выращивание_ВПФ</t>
  </si>
  <si>
    <t>ВПФ</t>
  </si>
  <si>
    <t xml:space="preserve">КУРИНОЕ ЦАРСТВО АО </t>
  </si>
  <si>
    <t>Ветеринарная_лаборатория_выращивание_Липецк</t>
  </si>
  <si>
    <t>КЦЛ</t>
  </si>
  <si>
    <t>Ветеринарная_лаборатория_выращивание_Лиски</t>
  </si>
  <si>
    <t>ЛБ</t>
  </si>
  <si>
    <t>Ветеринарная_лаборатория_выращивание_Москва</t>
  </si>
  <si>
    <t>МСП</t>
  </si>
  <si>
    <t>U377_CHL</t>
  </si>
  <si>
    <t>Ветеринарная_лаборатория_ППК_АБ</t>
  </si>
  <si>
    <t>АБ</t>
  </si>
  <si>
    <t>АО Черкизовский мяоперерабатывающий завод</t>
  </si>
  <si>
    <t>Производственная лаборатория АО ЧМПЗ Москва</t>
  </si>
  <si>
    <t>ЧМПЗ</t>
  </si>
  <si>
    <t>Производственная лаборатория АО ЧМПЗ Пенза</t>
  </si>
  <si>
    <t>ЧМПЗ ПЕН</t>
  </si>
  <si>
    <t>ООО ПИТ-ПРОДУКТ</t>
  </si>
  <si>
    <t>Производственная лаборатория ООО ПИТ-ПРОДУКТ Горелово</t>
  </si>
  <si>
    <t>ГОР</t>
  </si>
  <si>
    <t>Производственная лаборатория ООО ПИТ-ПРОДУКТ Синявино</t>
  </si>
  <si>
    <t>СИН</t>
  </si>
  <si>
    <t>Производственная лаборатория ООО ПКО Отечественный Продукт</t>
  </si>
  <si>
    <t>ОП</t>
  </si>
  <si>
    <t>банка</t>
  </si>
  <si>
    <t>Детектирование S</t>
  </si>
  <si>
    <t>%</t>
  </si>
  <si>
    <t>Виды исследований</t>
  </si>
  <si>
    <t>C2</t>
  </si>
  <si>
    <t>C4</t>
  </si>
  <si>
    <t>C6</t>
  </si>
  <si>
    <t>Цель исследования_1</t>
  </si>
  <si>
    <t>C8</t>
  </si>
  <si>
    <t>C10</t>
  </si>
  <si>
    <t>Место отбора проб</t>
  </si>
  <si>
    <t>C13</t>
  </si>
  <si>
    <t>Юридическое лицо заказчика</t>
  </si>
  <si>
    <t>C15</t>
  </si>
  <si>
    <t>C17</t>
  </si>
  <si>
    <t>Площадка выращивания (уник)</t>
  </si>
  <si>
    <t>Column19</t>
  </si>
  <si>
    <t>Биомеппинг</t>
  </si>
  <si>
    <t>В/У</t>
  </si>
  <si>
    <t>Варка термокамеры №18</t>
  </si>
  <si>
    <t>Внеплановые</t>
  </si>
  <si>
    <t>ГМО</t>
  </si>
  <si>
    <t>Варка термокамеры №19</t>
  </si>
  <si>
    <t xml:space="preserve">Бригада №2 БЦ </t>
  </si>
  <si>
    <t>П № 1/10 АШ</t>
  </si>
  <si>
    <t>Входной контроль</t>
  </si>
  <si>
    <t>ГМС</t>
  </si>
  <si>
    <t>Варка термокамеры №20</t>
  </si>
  <si>
    <t>°С</t>
  </si>
  <si>
    <t>П № 1/11 АШ</t>
  </si>
  <si>
    <t>гофро/короб</t>
  </si>
  <si>
    <t>Варка термокамеры №21</t>
  </si>
  <si>
    <t>гр</t>
  </si>
  <si>
    <t>П № 1/12 АШ</t>
  </si>
  <si>
    <t>Конкурс</t>
  </si>
  <si>
    <t>контейнер стерильный</t>
  </si>
  <si>
    <t>Варка термокамеры №22</t>
  </si>
  <si>
    <t>дрожжи</t>
  </si>
  <si>
    <t>П № 1/13 АШ</t>
  </si>
  <si>
    <t>Контроль мойки и дезинфекции</t>
  </si>
  <si>
    <t>Лоток, ГМС</t>
  </si>
  <si>
    <t>Куттер №2(чаша, крышка, нож, выгрузка)</t>
  </si>
  <si>
    <t>КОЕ</t>
  </si>
  <si>
    <t>П № 1/14 АШ</t>
  </si>
  <si>
    <t>Производственный контроль</t>
  </si>
  <si>
    <t>Куттер №3(чаша, крышка, нож, выгрузка)</t>
  </si>
  <si>
    <t>КОЕ/г</t>
  </si>
  <si>
    <t>П № 1/2 АШ</t>
  </si>
  <si>
    <t>Разовая проверка</t>
  </si>
  <si>
    <t>оболочка</t>
  </si>
  <si>
    <t>Куттер №5(чаша, крышка, нож, выгрузка)</t>
  </si>
  <si>
    <t>КОЕ/м³</t>
  </si>
  <si>
    <t>П № 1/3 АШ</t>
  </si>
  <si>
    <t>Сроки годности</t>
  </si>
  <si>
    <t>пакет</t>
  </si>
  <si>
    <t>Клипсатор-робот №2 (шприц, ножи)</t>
  </si>
  <si>
    <t>КОЕ/мл</t>
  </si>
  <si>
    <t>П № 1/4 АШ</t>
  </si>
  <si>
    <t>Тест (опыт, эксперимент)</t>
  </si>
  <si>
    <t>Клипсатор-робот №3 (шприц, ножи)</t>
  </si>
  <si>
    <t>КОЕ/см²</t>
  </si>
  <si>
    <t>П № 1/5 АШ</t>
  </si>
  <si>
    <t>Экспорт</t>
  </si>
  <si>
    <t>пробирка</t>
  </si>
  <si>
    <t>Ладони, между пальцами, обратная сторона ладони</t>
  </si>
  <si>
    <t>КОЕ/см³</t>
  </si>
  <si>
    <t>П № 1/6 АШ</t>
  </si>
  <si>
    <t>Сертификация</t>
  </si>
  <si>
    <t>Ножи после мойки (нож, ручка)</t>
  </si>
  <si>
    <t>Пл.гр./ Др.</t>
  </si>
  <si>
    <t>П № 1/7 АШ</t>
  </si>
  <si>
    <t>По направлению вет.врача</t>
  </si>
  <si>
    <t>бумага</t>
  </si>
  <si>
    <t>Смыв со стрейч-пленки</t>
  </si>
  <si>
    <t>Плесневые грибы</t>
  </si>
  <si>
    <t>П № 1/8 АШ</t>
  </si>
  <si>
    <t>чашка Петри</t>
  </si>
  <si>
    <t xml:space="preserve">Стол фасовки </t>
  </si>
  <si>
    <t>см²</t>
  </si>
  <si>
    <t>П № 1/9 АШ</t>
  </si>
  <si>
    <t xml:space="preserve">бутылка пластиковая </t>
  </si>
  <si>
    <t>Стол фасовки нитритной соли</t>
  </si>
  <si>
    <t>см³</t>
  </si>
  <si>
    <t>П № 2/10 АШ</t>
  </si>
  <si>
    <t>мешок полипропиленовый</t>
  </si>
  <si>
    <t>П № 2/11 АШ</t>
  </si>
  <si>
    <t>П № 2/12 АШ</t>
  </si>
  <si>
    <t>П № 2/13 АШ</t>
  </si>
  <si>
    <t>П № 2/14 АШ</t>
  </si>
  <si>
    <t>П №2/1 АШ</t>
  </si>
  <si>
    <t>П №2/2 АШ</t>
  </si>
  <si>
    <t>П №2/3 АШ</t>
  </si>
  <si>
    <t>П №2/4 АШ</t>
  </si>
  <si>
    <t>БЦ Копанище №1_ЛБ</t>
  </si>
  <si>
    <t>П №2/5 АШ</t>
  </si>
  <si>
    <t>БЦ Копанище №2_ЛБ</t>
  </si>
  <si>
    <t>П №2/6 АШ</t>
  </si>
  <si>
    <t>БЦ Копанище №3_ЛБ</t>
  </si>
  <si>
    <t>П №2/7 АШ</t>
  </si>
  <si>
    <t>БЦ Копанище №4_ЛБ</t>
  </si>
  <si>
    <t>П №2/8 АШ</t>
  </si>
  <si>
    <t>БЦ Копанище №5_ЛБ</t>
  </si>
  <si>
    <t>П №2/9 АШ</t>
  </si>
  <si>
    <t>П №01 Вас</t>
  </si>
  <si>
    <t>П №02 Вас</t>
  </si>
  <si>
    <t>П №03 Вас</t>
  </si>
  <si>
    <t>П №04 Вас</t>
  </si>
  <si>
    <t>П №09 Вас</t>
  </si>
  <si>
    <t>П №10 Вас</t>
  </si>
  <si>
    <t>П №11 Вас</t>
  </si>
  <si>
    <t>БЦ Орловская_КЦБ</t>
  </si>
  <si>
    <t>П №12 Вас</t>
  </si>
  <si>
    <t>П №13/1 Вас</t>
  </si>
  <si>
    <t>П №13/2 Вас</t>
  </si>
  <si>
    <t>БЦ Первомайский_КЦБ</t>
  </si>
  <si>
    <t>П №14/1 Вас</t>
  </si>
  <si>
    <t>П №14/2 Вас</t>
  </si>
  <si>
    <t>П №15/1 Вас</t>
  </si>
  <si>
    <t>П №15/2 Вас</t>
  </si>
  <si>
    <t>БЦ Рамонь_ЛБ</t>
  </si>
  <si>
    <t>П №16/1 Вас</t>
  </si>
  <si>
    <t>БЦ Речица 1_КЦБ</t>
  </si>
  <si>
    <t>П №16/2 Вас</t>
  </si>
  <si>
    <t>БЦ Речица 2_КЦБ</t>
  </si>
  <si>
    <t>П №17/1 Вас</t>
  </si>
  <si>
    <t>П №17/2 Вас</t>
  </si>
  <si>
    <t>БЦ Роща_КЦБ</t>
  </si>
  <si>
    <t>П №5/1 Вас</t>
  </si>
  <si>
    <t>П №5/2 Вас</t>
  </si>
  <si>
    <t>П №6/1 Вас</t>
  </si>
  <si>
    <t>П №6/2 Вас</t>
  </si>
  <si>
    <t>БЦ Узловская_Москва</t>
  </si>
  <si>
    <t>П №7/1 Вас</t>
  </si>
  <si>
    <t>П №7/2 Вас</t>
  </si>
  <si>
    <t>П №8/1 Вас</t>
  </si>
  <si>
    <t>Не применимо</t>
  </si>
  <si>
    <t>П №8/2 Вас</t>
  </si>
  <si>
    <t>П №01 Верб</t>
  </si>
  <si>
    <t>П №02 Верб</t>
  </si>
  <si>
    <t>ЦРМ Второе Сторожевое №1_ЛБ</t>
  </si>
  <si>
    <t>П №03 Верб</t>
  </si>
  <si>
    <t>ЦРМ Второе Сторожевое №2_ЛБ</t>
  </si>
  <si>
    <t>П №04 Верб</t>
  </si>
  <si>
    <t>П №05 Верб</t>
  </si>
  <si>
    <t>ЦРМ Ивановка_РБ</t>
  </si>
  <si>
    <t>П №06 Верб</t>
  </si>
  <si>
    <t>П №07 Верб</t>
  </si>
  <si>
    <t>ЦРМ Круговское_ППФ</t>
  </si>
  <si>
    <t>П №08 Верб</t>
  </si>
  <si>
    <t>П №09 Верб</t>
  </si>
  <si>
    <t>П №10 Верб</t>
  </si>
  <si>
    <t>П №11 Верб</t>
  </si>
  <si>
    <t>П №01 Вост</t>
  </si>
  <si>
    <t>ЦРМ Расховец_БИ</t>
  </si>
  <si>
    <t>П №02 Вост</t>
  </si>
  <si>
    <t>ЦРМ Серебрянка_РБ</t>
  </si>
  <si>
    <t>П №03 Вост</t>
  </si>
  <si>
    <t>ЦРМ Черемухово_БИ</t>
  </si>
  <si>
    <t>П №04 Вост</t>
  </si>
  <si>
    <t>ЦРС Айдар 1_РБ</t>
  </si>
  <si>
    <t>П №05 Вост</t>
  </si>
  <si>
    <t>ЦРС Айдар 2_РБ</t>
  </si>
  <si>
    <t>П №06 Вост</t>
  </si>
  <si>
    <t>ЦРС Айдар 3_РБ</t>
  </si>
  <si>
    <t>П №07 Вост</t>
  </si>
  <si>
    <t>ЦРС Айдар 4_РБ</t>
  </si>
  <si>
    <t>П №08 Вост</t>
  </si>
  <si>
    <t>П №09 Вост</t>
  </si>
  <si>
    <t>П №10 Вост</t>
  </si>
  <si>
    <t>П №11 Вост</t>
  </si>
  <si>
    <t>П №12 Вост</t>
  </si>
  <si>
    <t>ЦРС Коробово_БИ</t>
  </si>
  <si>
    <t>П №13 Вост</t>
  </si>
  <si>
    <t>ЦРС Круговское №1_ППФ</t>
  </si>
  <si>
    <t>П №14 Вост</t>
  </si>
  <si>
    <t>ЦРС Круговское №2_ППФ</t>
  </si>
  <si>
    <t>П №15 Вост</t>
  </si>
  <si>
    <t>П №16 Вост</t>
  </si>
  <si>
    <t>П №17 Вост</t>
  </si>
  <si>
    <t>ЦРС Нижний Икорец №1_ЛБ</t>
  </si>
  <si>
    <t>П №18 Вост</t>
  </si>
  <si>
    <t>ЦРС Нижний Икорец №2_ЛБ</t>
  </si>
  <si>
    <t>П №19 Вост</t>
  </si>
  <si>
    <t>ЦРС Нижний Икорец №3_ЛБ</t>
  </si>
  <si>
    <t>П №20 Вост</t>
  </si>
  <si>
    <t>ЦРС Нижний Икорец №4_ЛБ</t>
  </si>
  <si>
    <t>П №21 Вост</t>
  </si>
  <si>
    <t>ЦРС Новосолдатка_БИ</t>
  </si>
  <si>
    <t>П №22 Вост</t>
  </si>
  <si>
    <t>ЦРС Новоуколово_БИ</t>
  </si>
  <si>
    <t>П №23 Вост</t>
  </si>
  <si>
    <t>ЦРС Хмелевое_БИ</t>
  </si>
  <si>
    <t>П №24 Вост</t>
  </si>
  <si>
    <t>П №25 Вост</t>
  </si>
  <si>
    <t>П №10 В</t>
  </si>
  <si>
    <t>П №11 В</t>
  </si>
  <si>
    <t>П №12 В</t>
  </si>
  <si>
    <t>П №13 В</t>
  </si>
  <si>
    <t>П №14 В</t>
  </si>
  <si>
    <t>П №15 В</t>
  </si>
  <si>
    <t>П №2 В</t>
  </si>
  <si>
    <t>П №3 В</t>
  </si>
  <si>
    <t>П №4 В</t>
  </si>
  <si>
    <t>П №5 В</t>
  </si>
  <si>
    <t>П №6 В</t>
  </si>
  <si>
    <t>П №7 В</t>
  </si>
  <si>
    <t>П №8 В</t>
  </si>
  <si>
    <t>П №9 В</t>
  </si>
  <si>
    <t>П №1 ГОР1</t>
  </si>
  <si>
    <t>П №2 ГОР1</t>
  </si>
  <si>
    <t>П №1 ГОР2</t>
  </si>
  <si>
    <t>П №2 ГОР2</t>
  </si>
  <si>
    <t>П №3 ГОР2</t>
  </si>
  <si>
    <t>П №4 ГОР2</t>
  </si>
  <si>
    <t>П №5 ГОР2</t>
  </si>
  <si>
    <t>П №1 ГОР3</t>
  </si>
  <si>
    <t>П №2 ГОР3</t>
  </si>
  <si>
    <t>П №3 ГОР3</t>
  </si>
  <si>
    <t>П №4 ГОР3</t>
  </si>
  <si>
    <t>П №5 ГОР3</t>
  </si>
  <si>
    <t>П №1 ГОР4</t>
  </si>
  <si>
    <t>П №2 ГОР4</t>
  </si>
  <si>
    <t>П №3 ГОР4</t>
  </si>
  <si>
    <t>П №4 ГОР4</t>
  </si>
  <si>
    <t>П №5 ГОР4</t>
  </si>
  <si>
    <t>П №1 ГОР5</t>
  </si>
  <si>
    <t>П №2 ГОР5</t>
  </si>
  <si>
    <t>П №3 ГОР5</t>
  </si>
  <si>
    <t>П №4 ГОР5</t>
  </si>
  <si>
    <t>П №5 ГОР5</t>
  </si>
  <si>
    <t>П №1 ГОР6</t>
  </si>
  <si>
    <t>П №2 ГОР6</t>
  </si>
  <si>
    <t>П №3 ГОР6</t>
  </si>
  <si>
    <t>П №4 ГОР6</t>
  </si>
  <si>
    <t>П №5 ГОР6</t>
  </si>
  <si>
    <t>П №1 ГОР7</t>
  </si>
  <si>
    <t>П №2 ГОР7</t>
  </si>
  <si>
    <t>П №3 ГОР7</t>
  </si>
  <si>
    <t>П №4 ГОР7</t>
  </si>
  <si>
    <t>П №5 ГОР7</t>
  </si>
  <si>
    <t>П №01 Доб</t>
  </si>
  <si>
    <t>П №01 Кос</t>
  </si>
  <si>
    <t>П №01 Пов</t>
  </si>
  <si>
    <t>П №02 Доб</t>
  </si>
  <si>
    <t>П №02 Кос</t>
  </si>
  <si>
    <t>П №02 Пов</t>
  </si>
  <si>
    <t>П №03 Доб</t>
  </si>
  <si>
    <t>П №03 Кос</t>
  </si>
  <si>
    <t>П №03 Пов</t>
  </si>
  <si>
    <t>П №04 Доб</t>
  </si>
  <si>
    <t>П №04 Кос</t>
  </si>
  <si>
    <t>П №04 Пов</t>
  </si>
  <si>
    <t>П №05 Доб</t>
  </si>
  <si>
    <t>П №05 Кос</t>
  </si>
  <si>
    <t>П №05 Пов</t>
  </si>
  <si>
    <t>П №06 Доб</t>
  </si>
  <si>
    <t>П №06 Кос</t>
  </si>
  <si>
    <t>П №06 Пов</t>
  </si>
  <si>
    <t>П №07 Доб</t>
  </si>
  <si>
    <t>П №07 Кос</t>
  </si>
  <si>
    <t>П №07 Пов</t>
  </si>
  <si>
    <t>П №08 Доб</t>
  </si>
  <si>
    <t>П №08 Кос</t>
  </si>
  <si>
    <t>П №08 Пов</t>
  </si>
  <si>
    <t>П №09 Доб</t>
  </si>
  <si>
    <t>П №09 Кос</t>
  </si>
  <si>
    <t>П №09 Пов</t>
  </si>
  <si>
    <t>П №10 Доб</t>
  </si>
  <si>
    <t>П №10 Кос</t>
  </si>
  <si>
    <t>П №10 Пов</t>
  </si>
  <si>
    <t>П №11 Доб</t>
  </si>
  <si>
    <t>П №11 Кос</t>
  </si>
  <si>
    <t>П №11 Пов</t>
  </si>
  <si>
    <t>П №12 Доб</t>
  </si>
  <si>
    <t>П №12 Кос</t>
  </si>
  <si>
    <t>П №12 Пов</t>
  </si>
  <si>
    <t>П №01 Дру</t>
  </si>
  <si>
    <t>П №02 Дру</t>
  </si>
  <si>
    <t>П №03 Дру</t>
  </si>
  <si>
    <t>П №04 Дру</t>
  </si>
  <si>
    <t>П №05 Дру</t>
  </si>
  <si>
    <t>П №01 Дуб</t>
  </si>
  <si>
    <t>П №02 Дуб</t>
  </si>
  <si>
    <t>П №03 Дуб</t>
  </si>
  <si>
    <t>П №04 Дуб</t>
  </si>
  <si>
    <t>П №05 Дуб</t>
  </si>
  <si>
    <t>П №06 Дуб</t>
  </si>
  <si>
    <t>П №07 Дуб</t>
  </si>
  <si>
    <t>П №08 Дуб</t>
  </si>
  <si>
    <t>П №09 Дуб</t>
  </si>
  <si>
    <t>П №10 Дуб</t>
  </si>
  <si>
    <t>П №11 Дуб</t>
  </si>
  <si>
    <t>П №12 Дуб</t>
  </si>
  <si>
    <t>П №13 Дуб</t>
  </si>
  <si>
    <t>П №14 Дуб</t>
  </si>
  <si>
    <t>П №15 Дуб</t>
  </si>
  <si>
    <t>П №16 Дуб</t>
  </si>
  <si>
    <t>П №17 Дуб</t>
  </si>
  <si>
    <t>П №18 Дуб</t>
  </si>
  <si>
    <t>П №01 Ж</t>
  </si>
  <si>
    <t>П №02 Ж</t>
  </si>
  <si>
    <t>П №03 Ж</t>
  </si>
  <si>
    <t>П №04 Ж</t>
  </si>
  <si>
    <t>П №05 Ж</t>
  </si>
  <si>
    <t>П №06 Ж</t>
  </si>
  <si>
    <t>П №07 Ж</t>
  </si>
  <si>
    <t>П №08 Ж</t>
  </si>
  <si>
    <t>П №09 Ж</t>
  </si>
  <si>
    <t>П №10 Ж</t>
  </si>
  <si>
    <t>П №11 Ж</t>
  </si>
  <si>
    <t>П №12 Ж</t>
  </si>
  <si>
    <t>П №13 Ж</t>
  </si>
  <si>
    <t>П №14 Ж</t>
  </si>
  <si>
    <t>П №15 Ж</t>
  </si>
  <si>
    <t>П №16 Ж</t>
  </si>
  <si>
    <t>П №17 Ж</t>
  </si>
  <si>
    <t>П №18 Ж</t>
  </si>
  <si>
    <t>П №19 Ж</t>
  </si>
  <si>
    <t>П №20 Ж</t>
  </si>
  <si>
    <t>П №21 Ж</t>
  </si>
  <si>
    <t>П №22 Ж</t>
  </si>
  <si>
    <t>П №23 Ж</t>
  </si>
  <si>
    <t>П №24 Ж</t>
  </si>
  <si>
    <t>П №25 Ж</t>
  </si>
  <si>
    <t>П №26 Ж</t>
  </si>
  <si>
    <t>П №27 Ж</t>
  </si>
  <si>
    <t>П №28 Ж</t>
  </si>
  <si>
    <t>П №29 Ж</t>
  </si>
  <si>
    <t>П №30 Ж</t>
  </si>
  <si>
    <t>П №31 Ж</t>
  </si>
  <si>
    <t>П №32 Ж</t>
  </si>
  <si>
    <t>П №33 Ж</t>
  </si>
  <si>
    <t>П №34 Ж</t>
  </si>
  <si>
    <t>П №35 Ж</t>
  </si>
  <si>
    <t>П №36 Ж</t>
  </si>
  <si>
    <t>П №37 Ж</t>
  </si>
  <si>
    <t>П №38 Ж</t>
  </si>
  <si>
    <t>П №39 Ж</t>
  </si>
  <si>
    <t>П №40 Ж</t>
  </si>
  <si>
    <t>П №47 Ж</t>
  </si>
  <si>
    <t>П №48 Ж</t>
  </si>
  <si>
    <t>П №49 Ж</t>
  </si>
  <si>
    <t>П №50 Ж</t>
  </si>
  <si>
    <t>П №01 Зар</t>
  </si>
  <si>
    <t>П №02 Зар</t>
  </si>
  <si>
    <t>П №03 Зар</t>
  </si>
  <si>
    <t>П №04 Зар</t>
  </si>
  <si>
    <t>П №05 Зар</t>
  </si>
  <si>
    <t>П №06 Зар</t>
  </si>
  <si>
    <t>П №07 Зар</t>
  </si>
  <si>
    <t>П №08 Зар</t>
  </si>
  <si>
    <t>П №09 Зар</t>
  </si>
  <si>
    <t>П №1/1 Зар</t>
  </si>
  <si>
    <t>П №1/2 Зар</t>
  </si>
  <si>
    <t>П №1/3 Зар</t>
  </si>
  <si>
    <t>П №10 Зар</t>
  </si>
  <si>
    <t>П №11 Зар</t>
  </si>
  <si>
    <t>П №12 Зар</t>
  </si>
  <si>
    <t>П №13 Зар</t>
  </si>
  <si>
    <t>П №14 Зар</t>
  </si>
  <si>
    <t>П №15 Зар</t>
  </si>
  <si>
    <t>П №16 Зар</t>
  </si>
  <si>
    <t>П №17 Зар</t>
  </si>
  <si>
    <t>П №18 Зар</t>
  </si>
  <si>
    <t>П №19 Зар</t>
  </si>
  <si>
    <t>П №2/1 Зар</t>
  </si>
  <si>
    <t>П №2/2 Зар</t>
  </si>
  <si>
    <t>П №2/3 Зар</t>
  </si>
  <si>
    <t>П №20 Зар</t>
  </si>
  <si>
    <t>П №21 Зар</t>
  </si>
  <si>
    <t>П №22 Зар</t>
  </si>
  <si>
    <t>П №23 Зар</t>
  </si>
  <si>
    <t>П №3/1 Зар</t>
  </si>
  <si>
    <t>П №3/2 Зар</t>
  </si>
  <si>
    <t>П №3/3 Зар</t>
  </si>
  <si>
    <t>П №4/1 Зар</t>
  </si>
  <si>
    <t>П №4/2 Зар</t>
  </si>
  <si>
    <t>П №4/3 Зар</t>
  </si>
  <si>
    <t>П №5/1 Зар</t>
  </si>
  <si>
    <t>П №5/2 Зар</t>
  </si>
  <si>
    <t>П №5/3 Зар</t>
  </si>
  <si>
    <t>П №6/1 Зар</t>
  </si>
  <si>
    <t>П №6/2 Зар</t>
  </si>
  <si>
    <t>П №6/3 Зар</t>
  </si>
  <si>
    <t>П №1 ЗОН1 V</t>
  </si>
  <si>
    <t>П №10 ЗОН1 B</t>
  </si>
  <si>
    <t>П №11 ЗОН1 B</t>
  </si>
  <si>
    <t>П №12 ЗОН1 B</t>
  </si>
  <si>
    <t>П №2 ЗОН1 V</t>
  </si>
  <si>
    <t>П №3 ЗОН1 V</t>
  </si>
  <si>
    <t>П №4 ЗОН1 V</t>
  </si>
  <si>
    <t>П №5 ЗОН1 V</t>
  </si>
  <si>
    <t>П №6 ЗОН1 V</t>
  </si>
  <si>
    <t>П №7 ЗОН1 B</t>
  </si>
  <si>
    <t>П №8 ЗОН1 B</t>
  </si>
  <si>
    <t>П №9 ЗОН1 B</t>
  </si>
  <si>
    <t>П №1 ЗОН2 V</t>
  </si>
  <si>
    <t>П №10 ЗОН2 B</t>
  </si>
  <si>
    <t>П №11 ЗОН2 B</t>
  </si>
  <si>
    <t>П №12 ЗОН2 B</t>
  </si>
  <si>
    <t>П №2 ЗОН2 V</t>
  </si>
  <si>
    <t>П №3 ЗОН2 V</t>
  </si>
  <si>
    <t>П №4 ЗОН2 V</t>
  </si>
  <si>
    <t>П №5 ЗОН2 V</t>
  </si>
  <si>
    <t>П №6 ЗОН2 V</t>
  </si>
  <si>
    <t>П №7 ЗОН2 B</t>
  </si>
  <si>
    <t>П №8 ЗОН2 B</t>
  </si>
  <si>
    <t>П №9 ЗОН2 B</t>
  </si>
  <si>
    <t>П №1/1 Ком</t>
  </si>
  <si>
    <t>П №1/2 Ком</t>
  </si>
  <si>
    <t>П №10/1 Ком</t>
  </si>
  <si>
    <t>П №11/1 Ком</t>
  </si>
  <si>
    <t>П №2/1 Ком</t>
  </si>
  <si>
    <t>П №2/2 Ком</t>
  </si>
  <si>
    <t>П №3/1 Ком</t>
  </si>
  <si>
    <t>П №3/2 Ком</t>
  </si>
  <si>
    <t>П №4/1 Ком</t>
  </si>
  <si>
    <t>П №4/2 Ком</t>
  </si>
  <si>
    <t>П №5/1 Ком</t>
  </si>
  <si>
    <t>П №5/2 Ком</t>
  </si>
  <si>
    <t>П №6/1 Ком</t>
  </si>
  <si>
    <t>П №6/2 Ком</t>
  </si>
  <si>
    <t>П №7/1 Ком</t>
  </si>
  <si>
    <t>П №7/2 Ком</t>
  </si>
  <si>
    <t>П №8/1 Ком</t>
  </si>
  <si>
    <t>П №8/2 Ком</t>
  </si>
  <si>
    <t>П №9/1 Ком</t>
  </si>
  <si>
    <t>П №9/2 Ком</t>
  </si>
  <si>
    <t>П №Я-10/2 Ком</t>
  </si>
  <si>
    <t>П №Я-11/2 Ком</t>
  </si>
  <si>
    <t>П №Я-12/1 Ком</t>
  </si>
  <si>
    <t>П №Я-12/2 Ком</t>
  </si>
  <si>
    <t>П №Я-13 Ком</t>
  </si>
  <si>
    <t>П №Я-14 Ком</t>
  </si>
  <si>
    <t>П №Я-15 Ком</t>
  </si>
  <si>
    <t>П №Я-16 Ком</t>
  </si>
  <si>
    <t>П №Я-17 Ком</t>
  </si>
  <si>
    <t>П №Я-18 Ком</t>
  </si>
  <si>
    <t>П №Я-19 Ком</t>
  </si>
  <si>
    <t>П №Я-20 Ком</t>
  </si>
  <si>
    <t>П №Я-21 Ком</t>
  </si>
  <si>
    <t>П №Я-22 Ком</t>
  </si>
  <si>
    <t>П № 2/1 Конст</t>
  </si>
  <si>
    <t>П № 2/10 Конст</t>
  </si>
  <si>
    <t>П № 2/11 Конст</t>
  </si>
  <si>
    <t>П № 2/12 Конст</t>
  </si>
  <si>
    <t>П № 2/13 Конст</t>
  </si>
  <si>
    <t>П № 2/14 Конст</t>
  </si>
  <si>
    <t>П № 2/15 Конст</t>
  </si>
  <si>
    <t>П № 2/16 Конст</t>
  </si>
  <si>
    <t>П № 2/17 Конст</t>
  </si>
  <si>
    <t>П № 2/18 Конст</t>
  </si>
  <si>
    <t>П № 2/19 Конст</t>
  </si>
  <si>
    <t>П № 2/2 Конст</t>
  </si>
  <si>
    <t>П № 2/20 Конст</t>
  </si>
  <si>
    <t>П № 2/21 Конст</t>
  </si>
  <si>
    <t>П № 2/22 Конст</t>
  </si>
  <si>
    <t>П № 2/23 Конст</t>
  </si>
  <si>
    <t>П № 2/24 Конст</t>
  </si>
  <si>
    <t>П № 2/3 Конст</t>
  </si>
  <si>
    <t>П № 2/4 Конст</t>
  </si>
  <si>
    <t>П № 2/5 Конст</t>
  </si>
  <si>
    <t>П № 2/6 Конст</t>
  </si>
  <si>
    <t>П № 2/7 Конст</t>
  </si>
  <si>
    <t>П № 2/8 Конст</t>
  </si>
  <si>
    <t>П № 2/9 Конст</t>
  </si>
  <si>
    <t>П №01 Конст</t>
  </si>
  <si>
    <t>П №02 Конст</t>
  </si>
  <si>
    <t>П №03 Конст</t>
  </si>
  <si>
    <t>П №04 Конст</t>
  </si>
  <si>
    <t>П №05 Конст</t>
  </si>
  <si>
    <t>П №06 Конст</t>
  </si>
  <si>
    <t>П №07 Конст</t>
  </si>
  <si>
    <t>П №08 Конст</t>
  </si>
  <si>
    <t>П №09 Конст</t>
  </si>
  <si>
    <t>П №10 Конст</t>
  </si>
  <si>
    <t>П №11 Конст</t>
  </si>
  <si>
    <t>П №12 Конст</t>
  </si>
  <si>
    <t>П №13 Конст</t>
  </si>
  <si>
    <t>П №14 Конст</t>
  </si>
  <si>
    <t>П №15 Конст</t>
  </si>
  <si>
    <t>П №16 Конст</t>
  </si>
  <si>
    <t>П №17 Конст</t>
  </si>
  <si>
    <t>П №18 Конст</t>
  </si>
  <si>
    <t>П №19 Конст</t>
  </si>
  <si>
    <t>П №20 Конст</t>
  </si>
  <si>
    <t>П №21 Конст</t>
  </si>
  <si>
    <t>П №22 Конст</t>
  </si>
  <si>
    <t>П №23 Конст</t>
  </si>
  <si>
    <t>П №24 Конст</t>
  </si>
  <si>
    <t>П №25 Конст</t>
  </si>
  <si>
    <t>П №26 Конст</t>
  </si>
  <si>
    <t>П №27 Конст</t>
  </si>
  <si>
    <t>П №28 Конст</t>
  </si>
  <si>
    <t>П №29 Конст</t>
  </si>
  <si>
    <t>П №30 Конст</t>
  </si>
  <si>
    <t>П №31 Конст</t>
  </si>
  <si>
    <t>П №32 Конст</t>
  </si>
  <si>
    <t>П №33 Конст</t>
  </si>
  <si>
    <t>П №34 Конст</t>
  </si>
  <si>
    <t>П №01 1</t>
  </si>
  <si>
    <t>П №02 1</t>
  </si>
  <si>
    <t>П №03 1</t>
  </si>
  <si>
    <t>П №04 1</t>
  </si>
  <si>
    <t>П №05 1</t>
  </si>
  <si>
    <t>П №06 1</t>
  </si>
  <si>
    <t>П №07 1</t>
  </si>
  <si>
    <t>П №08 1</t>
  </si>
  <si>
    <t>П №09 1</t>
  </si>
  <si>
    <t>П №10 1</t>
  </si>
  <si>
    <t>П №11 1</t>
  </si>
  <si>
    <t>П №12 1</t>
  </si>
  <si>
    <t>П №13 1</t>
  </si>
  <si>
    <t>П №14 1</t>
  </si>
  <si>
    <t>П №15 1</t>
  </si>
  <si>
    <t>П №16 1</t>
  </si>
  <si>
    <t>П №17 1</t>
  </si>
  <si>
    <t>П №18 1</t>
  </si>
  <si>
    <t>П №01 2</t>
  </si>
  <si>
    <t>П №02 2</t>
  </si>
  <si>
    <t>П №03 2</t>
  </si>
  <si>
    <t>П №04 2</t>
  </si>
  <si>
    <t>П №05 2</t>
  </si>
  <si>
    <t>П №06 2</t>
  </si>
  <si>
    <t>П №07 2</t>
  </si>
  <si>
    <t>П №08 2</t>
  </si>
  <si>
    <t>П №09 2</t>
  </si>
  <si>
    <t>П №10 2</t>
  </si>
  <si>
    <t>П №11 2</t>
  </si>
  <si>
    <t>П №12 2</t>
  </si>
  <si>
    <t>П №13 2</t>
  </si>
  <si>
    <t>П №14 2</t>
  </si>
  <si>
    <t>П №15 2</t>
  </si>
  <si>
    <t>П №16 2</t>
  </si>
  <si>
    <t>П №17 2</t>
  </si>
  <si>
    <t>П №18 2</t>
  </si>
  <si>
    <t>П №01 3</t>
  </si>
  <si>
    <t>П №02 3</t>
  </si>
  <si>
    <t>П №03 3</t>
  </si>
  <si>
    <t>П №04 3</t>
  </si>
  <si>
    <t>П №05 3</t>
  </si>
  <si>
    <t>П №06 3</t>
  </si>
  <si>
    <t>П №07 3</t>
  </si>
  <si>
    <t>П №08 3</t>
  </si>
  <si>
    <t>П №09 3</t>
  </si>
  <si>
    <t>П №10 3</t>
  </si>
  <si>
    <t>П №11 3</t>
  </si>
  <si>
    <t>П №12 3</t>
  </si>
  <si>
    <t>П №13 3</t>
  </si>
  <si>
    <t>П №14 3</t>
  </si>
  <si>
    <t>П №15 3</t>
  </si>
  <si>
    <t>П №16 3</t>
  </si>
  <si>
    <t>П №17 3</t>
  </si>
  <si>
    <t>П №18 3</t>
  </si>
  <si>
    <t>П №01 4</t>
  </si>
  <si>
    <t>П №02 4</t>
  </si>
  <si>
    <t>П №03 4</t>
  </si>
  <si>
    <t>П №04 4</t>
  </si>
  <si>
    <t>П №05 4</t>
  </si>
  <si>
    <t>П №06 4</t>
  </si>
  <si>
    <t>П №07 4</t>
  </si>
  <si>
    <t>П №08 4</t>
  </si>
  <si>
    <t>П №09 4</t>
  </si>
  <si>
    <t>П №10 4</t>
  </si>
  <si>
    <t>П №11 4</t>
  </si>
  <si>
    <t>П №12 4</t>
  </si>
  <si>
    <t>П №13 4</t>
  </si>
  <si>
    <t>П №14 4</t>
  </si>
  <si>
    <t>П №15 4</t>
  </si>
  <si>
    <t>П №16 4</t>
  </si>
  <si>
    <t>П №17 4</t>
  </si>
  <si>
    <t>П №18 4</t>
  </si>
  <si>
    <t>П №19 4</t>
  </si>
  <si>
    <t>П №20 4</t>
  </si>
  <si>
    <t>П №21 4</t>
  </si>
  <si>
    <t>П №22 4</t>
  </si>
  <si>
    <t>П №23 4</t>
  </si>
  <si>
    <t>П №24 4</t>
  </si>
  <si>
    <t>П №25 4</t>
  </si>
  <si>
    <t>П №26 4</t>
  </si>
  <si>
    <t>П №27 4</t>
  </si>
  <si>
    <t>П №28 4</t>
  </si>
  <si>
    <t>П №29 4</t>
  </si>
  <si>
    <t>П №30 4</t>
  </si>
  <si>
    <t>П №01 5</t>
  </si>
  <si>
    <t>П №02 5</t>
  </si>
  <si>
    <t>П №03 5</t>
  </si>
  <si>
    <t>П №04 5</t>
  </si>
  <si>
    <t>П №05 5</t>
  </si>
  <si>
    <t>П №06 5</t>
  </si>
  <si>
    <t>П №07 5</t>
  </si>
  <si>
    <t>П №08 5</t>
  </si>
  <si>
    <t>П №09 5</t>
  </si>
  <si>
    <t>П №10 5</t>
  </si>
  <si>
    <t>П №11 5</t>
  </si>
  <si>
    <t>П №12 5</t>
  </si>
  <si>
    <t>П №13 5</t>
  </si>
  <si>
    <t>П №14 5</t>
  </si>
  <si>
    <t>П №15 5</t>
  </si>
  <si>
    <t>П №16 5</t>
  </si>
  <si>
    <t>П №17 5</t>
  </si>
  <si>
    <t>П №18 5</t>
  </si>
  <si>
    <t>П №19 5</t>
  </si>
  <si>
    <t>П №20 5</t>
  </si>
  <si>
    <t>П №21 5</t>
  </si>
  <si>
    <t>П №22 5</t>
  </si>
  <si>
    <t>П №23 5</t>
  </si>
  <si>
    <t>П №24 5</t>
  </si>
  <si>
    <t>П №25 5</t>
  </si>
  <si>
    <t>П №26 5</t>
  </si>
  <si>
    <t>П №27 5</t>
  </si>
  <si>
    <t>П №28 5</t>
  </si>
  <si>
    <t>П №29 5</t>
  </si>
  <si>
    <t>П №30 5</t>
  </si>
  <si>
    <t>П №31 5</t>
  </si>
  <si>
    <t>П №32 5</t>
  </si>
  <si>
    <t>П №01 Красн</t>
  </si>
  <si>
    <t>П №02 Красн</t>
  </si>
  <si>
    <t>П №03 Красн</t>
  </si>
  <si>
    <t>П №04 Красн</t>
  </si>
  <si>
    <t>П №05 Красн</t>
  </si>
  <si>
    <t>П №06 Красн</t>
  </si>
  <si>
    <t>П №07 Красн</t>
  </si>
  <si>
    <t>П №08 Красн</t>
  </si>
  <si>
    <t>П №09 Красн</t>
  </si>
  <si>
    <t>П №К-1/1 Кут</t>
  </si>
  <si>
    <t>П №К-1/2 Кут</t>
  </si>
  <si>
    <t>П №К-10/1 Кут</t>
  </si>
  <si>
    <t>П №К-10/2 Кут</t>
  </si>
  <si>
    <t>П №К-11/1 Кут</t>
  </si>
  <si>
    <t>П №К-11/2 Кут</t>
  </si>
  <si>
    <t>П №К-2/1 Кут</t>
  </si>
  <si>
    <t>П №К-2/2 Кут</t>
  </si>
  <si>
    <t>П №К-3/1 Кут</t>
  </si>
  <si>
    <t>П №К-3/2 Кут</t>
  </si>
  <si>
    <t>П №К-4/1 Кут</t>
  </si>
  <si>
    <t>П №К-4/2 Кут</t>
  </si>
  <si>
    <t>П №К-5/1 Кут</t>
  </si>
  <si>
    <t>П №К-5/2 Кут</t>
  </si>
  <si>
    <t>П №К-6/1 Кут</t>
  </si>
  <si>
    <t>П №К-6/2 Кут</t>
  </si>
  <si>
    <t>П №К-7/1 Кут</t>
  </si>
  <si>
    <t>П №К-7/2 Кут</t>
  </si>
  <si>
    <t>П №К-8/1 Кут</t>
  </si>
  <si>
    <t>П №К-8/2 Кут</t>
  </si>
  <si>
    <t>П №К-9/1 Кут</t>
  </si>
  <si>
    <t>П №К-9/2 Кут</t>
  </si>
  <si>
    <t>П №01 Лоп</t>
  </si>
  <si>
    <t>П №02 Лоп</t>
  </si>
  <si>
    <t>П №12 Лоп</t>
  </si>
  <si>
    <t>П №13 Лоп</t>
  </si>
  <si>
    <t>П №14 Лоп</t>
  </si>
  <si>
    <t>П №15 Лоп</t>
  </si>
  <si>
    <t>П №16 Лоп</t>
  </si>
  <si>
    <t>П №17/1 Лоп</t>
  </si>
  <si>
    <t>П №17/2 Лоп</t>
  </si>
  <si>
    <t>П №18/1 Лоп</t>
  </si>
  <si>
    <t>П №18/2 Лоп</t>
  </si>
  <si>
    <t>П №19/1 Лоп</t>
  </si>
  <si>
    <t>П №19/2 Лоп</t>
  </si>
  <si>
    <t>П №20/1 Лоп</t>
  </si>
  <si>
    <t>П №20/2 Лоп</t>
  </si>
  <si>
    <t>П №21 Лоп</t>
  </si>
  <si>
    <t>П №22 Лоп</t>
  </si>
  <si>
    <t>П №23 Лоп</t>
  </si>
  <si>
    <t>П №24 Лоп</t>
  </si>
  <si>
    <t>П №25 Лоп</t>
  </si>
  <si>
    <t>П №26 Лоп</t>
  </si>
  <si>
    <t>П №27 Лоп</t>
  </si>
  <si>
    <t>П №28 Лоп</t>
  </si>
  <si>
    <t>П №29 Лоп</t>
  </si>
  <si>
    <t>П №3/1 Лоп</t>
  </si>
  <si>
    <t>П №3/2 Лоп</t>
  </si>
  <si>
    <t>П №30 Лоп</t>
  </si>
  <si>
    <t>П №4/1 Лоп</t>
  </si>
  <si>
    <t>П №4/2 Лоп</t>
  </si>
  <si>
    <t>П №5/1 Лоп</t>
  </si>
  <si>
    <t>П №5/2 Лоп</t>
  </si>
  <si>
    <t>П №6/1 Лоп</t>
  </si>
  <si>
    <t>П №6/2 Лоп</t>
  </si>
  <si>
    <t>П №1 МИР B</t>
  </si>
  <si>
    <t>П №10 МИР B</t>
  </si>
  <si>
    <t>П №11 МИР B</t>
  </si>
  <si>
    <t>П №12 МИР B</t>
  </si>
  <si>
    <t>П №13 МИР B</t>
  </si>
  <si>
    <t>П №14 МИР B</t>
  </si>
  <si>
    <t>П №15 МИР B</t>
  </si>
  <si>
    <t>П №16 МИР B</t>
  </si>
  <si>
    <t>П №17 МИР B</t>
  </si>
  <si>
    <t>П №18 МИР B</t>
  </si>
  <si>
    <t>П №19 МИР B</t>
  </si>
  <si>
    <t>П №2 МИР B</t>
  </si>
  <si>
    <t>П №20 МИР B</t>
  </si>
  <si>
    <t>П №21 МИР B</t>
  </si>
  <si>
    <t>П №22 МИР B</t>
  </si>
  <si>
    <t>П №23 МИР B</t>
  </si>
  <si>
    <t>П №24 МИР B</t>
  </si>
  <si>
    <t>П №25 МИР B</t>
  </si>
  <si>
    <t>П №26 МИР B</t>
  </si>
  <si>
    <t>П №27 МИР B</t>
  </si>
  <si>
    <t>П №28 МИР B</t>
  </si>
  <si>
    <t>П №29 МИР B</t>
  </si>
  <si>
    <t>П №3 МИР B</t>
  </si>
  <si>
    <t>П №30 МИР B</t>
  </si>
  <si>
    <t>П №31 МИР B</t>
  </si>
  <si>
    <t>П №32 МИР B</t>
  </si>
  <si>
    <t>П №4 МИР B</t>
  </si>
  <si>
    <t>П №5 МИР B</t>
  </si>
  <si>
    <t>П №6 МИР B</t>
  </si>
  <si>
    <t>П №7 МИР B</t>
  </si>
  <si>
    <t>П №8 МИР B</t>
  </si>
  <si>
    <t>П №9 МИР B</t>
  </si>
  <si>
    <t>ПМ №1-1 М</t>
  </si>
  <si>
    <t>ПМ №1-2 М</t>
  </si>
  <si>
    <t>ПМ №1-3 М</t>
  </si>
  <si>
    <t>ПМ №2-1 М</t>
  </si>
  <si>
    <t>ПМ №2-2 М</t>
  </si>
  <si>
    <t>ПМ №2-3 М</t>
  </si>
  <si>
    <t>ПМ №3-1 М</t>
  </si>
  <si>
    <t>ПМ №3-2 М</t>
  </si>
  <si>
    <t>ПМ №3-3 М</t>
  </si>
  <si>
    <t>ПМ №4-1 М</t>
  </si>
  <si>
    <t>ПМ №4-2 М</t>
  </si>
  <si>
    <t>ПМ №4-3 М</t>
  </si>
  <si>
    <t>ПМ №5-1 М</t>
  </si>
  <si>
    <t>ПМ №5-2 М</t>
  </si>
  <si>
    <t>ПМ №5-3 М</t>
  </si>
  <si>
    <t>ПМ №6-1 М</t>
  </si>
  <si>
    <t>ПМ №6-2 М</t>
  </si>
  <si>
    <t>ПМ №6-3 М</t>
  </si>
  <si>
    <t>ПМ №7-1 М</t>
  </si>
  <si>
    <t>ПМ №7-2 М</t>
  </si>
  <si>
    <t>ПМ №7-3 М</t>
  </si>
  <si>
    <t>ПМ №8-1 М</t>
  </si>
  <si>
    <t>ПМ №8-2 М</t>
  </si>
  <si>
    <t>ПМ №8-3 М</t>
  </si>
  <si>
    <t>П №01 Нива</t>
  </si>
  <si>
    <t>П №02 Нива</t>
  </si>
  <si>
    <t>П №03 Нива</t>
  </si>
  <si>
    <t>П №04 Нива</t>
  </si>
  <si>
    <t>П №05 Нива</t>
  </si>
  <si>
    <t>П №06 Нива</t>
  </si>
  <si>
    <t>П №07 Нива</t>
  </si>
  <si>
    <t>П №08 Нива</t>
  </si>
  <si>
    <t>П №01 Нов</t>
  </si>
  <si>
    <t>П №02 Нов</t>
  </si>
  <si>
    <t>П №03 Нов</t>
  </si>
  <si>
    <t>П №04 Нов</t>
  </si>
  <si>
    <t>П №05 Нов</t>
  </si>
  <si>
    <t>П №06 Нов</t>
  </si>
  <si>
    <t>П №07 Нов</t>
  </si>
  <si>
    <t>П №08 Нов</t>
  </si>
  <si>
    <t>П №09 Нов</t>
  </si>
  <si>
    <t>П №10 Нов</t>
  </si>
  <si>
    <t>П №11 Нов</t>
  </si>
  <si>
    <t>П №12 Нов</t>
  </si>
  <si>
    <t>П №13 Нов</t>
  </si>
  <si>
    <t>П №14 Нов</t>
  </si>
  <si>
    <t>П №15 Нов</t>
  </si>
  <si>
    <t>П №16 Нов</t>
  </si>
  <si>
    <t>П №17 Нов</t>
  </si>
  <si>
    <t>П №18 Нов</t>
  </si>
  <si>
    <t>П №19 Нов</t>
  </si>
  <si>
    <t>П №20 Нов</t>
  </si>
  <si>
    <t>П №21 Нов</t>
  </si>
  <si>
    <t>П №22 Нов</t>
  </si>
  <si>
    <t>П №23 Нов</t>
  </si>
  <si>
    <t>П №24 Нов</t>
  </si>
  <si>
    <t>П №25 Нов</t>
  </si>
  <si>
    <t>П №26 Нов</t>
  </si>
  <si>
    <t>П №27 Нов</t>
  </si>
  <si>
    <t>П №28 Нов</t>
  </si>
  <si>
    <t>П №29 Нов</t>
  </si>
  <si>
    <t>П №30 Нов</t>
  </si>
  <si>
    <t>П №31 Нов</t>
  </si>
  <si>
    <t>П №32 Нов</t>
  </si>
  <si>
    <t>П №33 Нов</t>
  </si>
  <si>
    <t>П №34 Нов</t>
  </si>
  <si>
    <t>П №35 Нов</t>
  </si>
  <si>
    <t>П №36 Нов</t>
  </si>
  <si>
    <t>П №37 Нов</t>
  </si>
  <si>
    <t>П №38 Нов</t>
  </si>
  <si>
    <t>П №39 Нов</t>
  </si>
  <si>
    <t>П №40 Нов</t>
  </si>
  <si>
    <t>П №41 Нов</t>
  </si>
  <si>
    <t>П №42 Нов</t>
  </si>
  <si>
    <t>П №43 Нов</t>
  </si>
  <si>
    <t>П №44 Нов</t>
  </si>
  <si>
    <t>П №45 Нов</t>
  </si>
  <si>
    <t>П №46 Нов</t>
  </si>
  <si>
    <t>П №47 Нов</t>
  </si>
  <si>
    <t>П №48 Нов</t>
  </si>
  <si>
    <t>П №49 Нов</t>
  </si>
  <si>
    <t>П №50 Нов</t>
  </si>
  <si>
    <t>П №51 Нов</t>
  </si>
  <si>
    <t>П №52 Нов</t>
  </si>
  <si>
    <t>П №53 Нов</t>
  </si>
  <si>
    <t>П №54 Нов</t>
  </si>
  <si>
    <t>П №55 Нов</t>
  </si>
  <si>
    <t>П №56 Нов</t>
  </si>
  <si>
    <t>П №01 Орл</t>
  </si>
  <si>
    <t>П №02 Орл</t>
  </si>
  <si>
    <t>П №03 Орл</t>
  </si>
  <si>
    <t>П №04 Орл</t>
  </si>
  <si>
    <t>П №05 Орл</t>
  </si>
  <si>
    <t>П №06 Орл</t>
  </si>
  <si>
    <t>П №07 Орл</t>
  </si>
  <si>
    <t>П №08 Орл</t>
  </si>
  <si>
    <t>П №09 Орл</t>
  </si>
  <si>
    <t>П №10 Орл</t>
  </si>
  <si>
    <t>П №11 Орл</t>
  </si>
  <si>
    <t>П №12 Орл</t>
  </si>
  <si>
    <t>П №13 Орл</t>
  </si>
  <si>
    <t>П №14 Орл</t>
  </si>
  <si>
    <t>П №15 Орл</t>
  </si>
  <si>
    <t>П №16 Орл</t>
  </si>
  <si>
    <t>П №17 Орл</t>
  </si>
  <si>
    <t>П №18 Орл</t>
  </si>
  <si>
    <t>П №19 Орл</t>
  </si>
  <si>
    <t>П №20 Орл</t>
  </si>
  <si>
    <t>П №21 Орл</t>
  </si>
  <si>
    <t>П №22 Орл</t>
  </si>
  <si>
    <t>П №23 Орл</t>
  </si>
  <si>
    <t>П №01 Пады</t>
  </si>
  <si>
    <t>П №02 Пады</t>
  </si>
  <si>
    <t>П №03 Пады</t>
  </si>
  <si>
    <t>П №04 Пады</t>
  </si>
  <si>
    <t>П №05 Пады</t>
  </si>
  <si>
    <t>П №06 Пады</t>
  </si>
  <si>
    <t>П №07 Пады</t>
  </si>
  <si>
    <t>П №08 Пады</t>
  </si>
  <si>
    <t>П №09 Пады</t>
  </si>
  <si>
    <t>П №10 Пады</t>
  </si>
  <si>
    <t>П №01 Паз</t>
  </si>
  <si>
    <t>П №02 Паз</t>
  </si>
  <si>
    <t>П №03 Паз</t>
  </si>
  <si>
    <t>П №04 Паз</t>
  </si>
  <si>
    <t>П №05 Паз</t>
  </si>
  <si>
    <t>П №06 Паз</t>
  </si>
  <si>
    <t>П №07 Паз</t>
  </si>
  <si>
    <t>П №08 Паз</t>
  </si>
  <si>
    <t>П №38 Паз</t>
  </si>
  <si>
    <t>П №39 Паз</t>
  </si>
  <si>
    <t>П №40 Паз</t>
  </si>
  <si>
    <t>П №41 Паз</t>
  </si>
  <si>
    <t>П №42 Паз</t>
  </si>
  <si>
    <t>П №43 Паз</t>
  </si>
  <si>
    <t>П №01 Перв</t>
  </si>
  <si>
    <t>П №02 Перв</t>
  </si>
  <si>
    <t>П №03 Перв</t>
  </si>
  <si>
    <t>П №04 Перв</t>
  </si>
  <si>
    <t>П №05 Перв</t>
  </si>
  <si>
    <t>П №06 Перв</t>
  </si>
  <si>
    <t>П №07 Перв</t>
  </si>
  <si>
    <t>П №08 Перв</t>
  </si>
  <si>
    <t>П №09 Перв</t>
  </si>
  <si>
    <t>П №10 Перв</t>
  </si>
  <si>
    <t>П №11 Перв</t>
  </si>
  <si>
    <t>П №12 Перв</t>
  </si>
  <si>
    <t>П №13 Перв</t>
  </si>
  <si>
    <t>П №14 Перв</t>
  </si>
  <si>
    <t>П №15 Перв</t>
  </si>
  <si>
    <t>П №16 Перв</t>
  </si>
  <si>
    <t>П №17 Перв</t>
  </si>
  <si>
    <t>П №18 Перв</t>
  </si>
  <si>
    <t>П №19 Перв</t>
  </si>
  <si>
    <t>П №20 Перв</t>
  </si>
  <si>
    <t>П №21 Перв</t>
  </si>
  <si>
    <t>П №22 Перв</t>
  </si>
  <si>
    <t>П №23 Перв</t>
  </si>
  <si>
    <t>П №24 Перв</t>
  </si>
  <si>
    <t>П №25 Перв</t>
  </si>
  <si>
    <t>П №26 Перв</t>
  </si>
  <si>
    <t>П №27 Перв</t>
  </si>
  <si>
    <t>П №28 Перв</t>
  </si>
  <si>
    <t>П №29 Перв</t>
  </si>
  <si>
    <t>П №30 Перв</t>
  </si>
  <si>
    <t>П №31 Перв</t>
  </si>
  <si>
    <t>П №32 Перв</t>
  </si>
  <si>
    <t>П №33 Перв</t>
  </si>
  <si>
    <t>П №34 Перв</t>
  </si>
  <si>
    <t>П №35 Перв</t>
  </si>
  <si>
    <t>П №36 Перв</t>
  </si>
  <si>
    <t>П №37 Перв</t>
  </si>
  <si>
    <t>П №38 Перв</t>
  </si>
  <si>
    <t>П №39 Перв</t>
  </si>
  <si>
    <t>П №40 Перв</t>
  </si>
  <si>
    <t>П №41 Перв</t>
  </si>
  <si>
    <t>П №42 Перв</t>
  </si>
  <si>
    <t>П №43 Перв</t>
  </si>
  <si>
    <t>П №44 Перв</t>
  </si>
  <si>
    <t>П №45 Перв</t>
  </si>
  <si>
    <t>П №46 Перв</t>
  </si>
  <si>
    <t>П №47 Перв</t>
  </si>
  <si>
    <t>П №48 Перв</t>
  </si>
  <si>
    <t>П №49 Перв</t>
  </si>
  <si>
    <t>П №50 Перв</t>
  </si>
  <si>
    <t>П №51 Перв</t>
  </si>
  <si>
    <t>П №52 Перв</t>
  </si>
  <si>
    <t>П №53 Перв</t>
  </si>
  <si>
    <t>П №54 Перв</t>
  </si>
  <si>
    <t>П №55 Перв</t>
  </si>
  <si>
    <t>П №56 Перв</t>
  </si>
  <si>
    <t>П №01 П</t>
  </si>
  <si>
    <t>П №02 П</t>
  </si>
  <si>
    <t>П №03 П</t>
  </si>
  <si>
    <t>П №04 П</t>
  </si>
  <si>
    <t>П №05 П</t>
  </si>
  <si>
    <t>П №06 П</t>
  </si>
  <si>
    <t>П №07 П</t>
  </si>
  <si>
    <t>П №08 П</t>
  </si>
  <si>
    <t>П №09 П</t>
  </si>
  <si>
    <t>П №10 П</t>
  </si>
  <si>
    <t>П №11 П</t>
  </si>
  <si>
    <t>П №12 П</t>
  </si>
  <si>
    <t>П №13 П</t>
  </si>
  <si>
    <t>П №14 П</t>
  </si>
  <si>
    <t>П №15 П</t>
  </si>
  <si>
    <t>П №16 П</t>
  </si>
  <si>
    <t>П №17 П</t>
  </si>
  <si>
    <t>П №18 П</t>
  </si>
  <si>
    <t>П №19 П</t>
  </si>
  <si>
    <t>П №20 П</t>
  </si>
  <si>
    <t>П №21 П</t>
  </si>
  <si>
    <t>П №22 П</t>
  </si>
  <si>
    <t>П №27 П</t>
  </si>
  <si>
    <t>П №32 П</t>
  </si>
  <si>
    <t>П №33 П</t>
  </si>
  <si>
    <t>П №35 П</t>
  </si>
  <si>
    <t>П №36 П</t>
  </si>
  <si>
    <t>П №37 П</t>
  </si>
  <si>
    <t>П №38 П</t>
  </si>
  <si>
    <t>П №39 П</t>
  </si>
  <si>
    <t>П №40 П</t>
  </si>
  <si>
    <t>П №41 П</t>
  </si>
  <si>
    <t>П №42 П</t>
  </si>
  <si>
    <t>П №43 П</t>
  </si>
  <si>
    <t>П №44 П</t>
  </si>
  <si>
    <t>П №45 П</t>
  </si>
  <si>
    <t>П №46 П</t>
  </si>
  <si>
    <t>П №47 П</t>
  </si>
  <si>
    <t>П №48 П</t>
  </si>
  <si>
    <t>П №49 П</t>
  </si>
  <si>
    <t>П №50 П</t>
  </si>
  <si>
    <t>П №51 П</t>
  </si>
  <si>
    <t>П №52 П</t>
  </si>
  <si>
    <t>П №53 П</t>
  </si>
  <si>
    <t>П №54 П</t>
  </si>
  <si>
    <t>П №55 П</t>
  </si>
  <si>
    <t>П №56 П</t>
  </si>
  <si>
    <t>П №57 П</t>
  </si>
  <si>
    <t>П №58 П</t>
  </si>
  <si>
    <t>П №01 Прид</t>
  </si>
  <si>
    <t>П №02 Прид</t>
  </si>
  <si>
    <t>П №03 Прид</t>
  </si>
  <si>
    <t>П №04 Прид</t>
  </si>
  <si>
    <t>П №05 Прид</t>
  </si>
  <si>
    <t>П №06 Прид</t>
  </si>
  <si>
    <t>П №07 Прид</t>
  </si>
  <si>
    <t>П №08 Прид</t>
  </si>
  <si>
    <t>П №09 Прид</t>
  </si>
  <si>
    <t>П №10 Прид</t>
  </si>
  <si>
    <t>П №11 Прид</t>
  </si>
  <si>
    <t>П №01 Прог</t>
  </si>
  <si>
    <t>П №02 Прог</t>
  </si>
  <si>
    <t>П №03 Прог</t>
  </si>
  <si>
    <t>П №04 Прог</t>
  </si>
  <si>
    <t>П №05 Прог</t>
  </si>
  <si>
    <t>П №06 Прог</t>
  </si>
  <si>
    <t>П №07 Прог</t>
  </si>
  <si>
    <t>П №08 Прог</t>
  </si>
  <si>
    <t>П №09 Прог</t>
  </si>
  <si>
    <t>П №10 Прог</t>
  </si>
  <si>
    <t>П №11 Прог</t>
  </si>
  <si>
    <t>П №12 Прог</t>
  </si>
  <si>
    <t>П №13 Прог</t>
  </si>
  <si>
    <t>П №14 Прог</t>
  </si>
  <si>
    <t>П №15 Прог</t>
  </si>
  <si>
    <t>П №16 Прог</t>
  </si>
  <si>
    <t>П №17 Прог</t>
  </si>
  <si>
    <t>П №18 Прог</t>
  </si>
  <si>
    <t>П №19 Прог</t>
  </si>
  <si>
    <t>П №20 Прог</t>
  </si>
  <si>
    <t>П №21 Прог</t>
  </si>
  <si>
    <t>П №22 Прог</t>
  </si>
  <si>
    <t>П №23 Прог</t>
  </si>
  <si>
    <t>П №24 Прог</t>
  </si>
  <si>
    <t>П №01 Р</t>
  </si>
  <si>
    <t>П №02 Р</t>
  </si>
  <si>
    <t>П №03 Р</t>
  </si>
  <si>
    <t>П №04 Р</t>
  </si>
  <si>
    <t>П №05 Р</t>
  </si>
  <si>
    <t>П №06 Р</t>
  </si>
  <si>
    <t>П №07 Р</t>
  </si>
  <si>
    <t>П №08 Р</t>
  </si>
  <si>
    <t>П №09 Р</t>
  </si>
  <si>
    <t>П №10 Р</t>
  </si>
  <si>
    <t>П №11 Р</t>
  </si>
  <si>
    <t>П №12 Р</t>
  </si>
  <si>
    <t>П №13 Р</t>
  </si>
  <si>
    <t>П №14 Р</t>
  </si>
  <si>
    <t>П №15 Р</t>
  </si>
  <si>
    <t>П №16 Р</t>
  </si>
  <si>
    <t>П №17 Р</t>
  </si>
  <si>
    <t>П №18 Р</t>
  </si>
  <si>
    <t>П №19 Р</t>
  </si>
  <si>
    <t>П №20 Р</t>
  </si>
  <si>
    <t>П №21 Р</t>
  </si>
  <si>
    <t>П №22 Р</t>
  </si>
  <si>
    <t>П №23 Р</t>
  </si>
  <si>
    <t>П №24 Р</t>
  </si>
  <si>
    <t>П №25 Р</t>
  </si>
  <si>
    <t>П №26 Р</t>
  </si>
  <si>
    <t>П №27 Р</t>
  </si>
  <si>
    <t>П №28 Р</t>
  </si>
  <si>
    <t>П №29 Р</t>
  </si>
  <si>
    <t>П №30 Р</t>
  </si>
  <si>
    <t>П №31 Р</t>
  </si>
  <si>
    <t>П №32 Р</t>
  </si>
  <si>
    <t>П №33 Р</t>
  </si>
  <si>
    <t>П №34 Р</t>
  </si>
  <si>
    <t>П №01 Реч 1</t>
  </si>
  <si>
    <t>П №02 Реч 1</t>
  </si>
  <si>
    <t>П №03 Реч 1</t>
  </si>
  <si>
    <t>П №04 Реч 1</t>
  </si>
  <si>
    <t>П №05 Реч 1</t>
  </si>
  <si>
    <t>П №06 Реч 1</t>
  </si>
  <si>
    <t>П №07 Реч 1</t>
  </si>
  <si>
    <t>П №08 Реч 1</t>
  </si>
  <si>
    <t>П №09 Реч 1</t>
  </si>
  <si>
    <t>П №10 Реч 1</t>
  </si>
  <si>
    <t>П №11 Реч 1</t>
  </si>
  <si>
    <t>П №12 Реч 1</t>
  </si>
  <si>
    <t>П №13 Реч 1</t>
  </si>
  <si>
    <t>П №14 Реч 1</t>
  </si>
  <si>
    <t>П №15 Реч 1</t>
  </si>
  <si>
    <t>П №16 Реч 1</t>
  </si>
  <si>
    <t>П №17 Реч 1</t>
  </si>
  <si>
    <t>П №18 Реч 1</t>
  </si>
  <si>
    <t>П №19 Реч 1</t>
  </si>
  <si>
    <t>П №20 Реч 1</t>
  </si>
  <si>
    <t>П №21 Реч 1</t>
  </si>
  <si>
    <t>П №22 Реч 1</t>
  </si>
  <si>
    <t>П №23 Реч 1</t>
  </si>
  <si>
    <t>П №24 Реч 1</t>
  </si>
  <si>
    <t>П №25 Реч 1</t>
  </si>
  <si>
    <t>П №26 Реч 1</t>
  </si>
  <si>
    <t>П №27 Реч 1</t>
  </si>
  <si>
    <t>П №28 Реч 1</t>
  </si>
  <si>
    <t>П №29 Реч 1</t>
  </si>
  <si>
    <t>П №30 Реч 1</t>
  </si>
  <si>
    <t>П №31 Реч 1</t>
  </si>
  <si>
    <t>П №32 Реч 1</t>
  </si>
  <si>
    <t>П №33 Реч 1</t>
  </si>
  <si>
    <t>П №34 Реч 1</t>
  </si>
  <si>
    <t>П №35 Реч 1</t>
  </si>
  <si>
    <t>П №36 Реч 1</t>
  </si>
  <si>
    <t>П №37 Реч 1</t>
  </si>
  <si>
    <t>П №38 Реч 1</t>
  </si>
  <si>
    <t>П №01 Реч 2</t>
  </si>
  <si>
    <t>П №02 Реч 2</t>
  </si>
  <si>
    <t>П №03 Реч 2</t>
  </si>
  <si>
    <t>П №04 Реч 2</t>
  </si>
  <si>
    <t>П №05 Реч 2</t>
  </si>
  <si>
    <t>П №06 Реч 2</t>
  </si>
  <si>
    <t>П №07 Реч 2</t>
  </si>
  <si>
    <t>П №08 Реч 2</t>
  </si>
  <si>
    <t>П №09 Реч 2</t>
  </si>
  <si>
    <t>П №10 Реч 2</t>
  </si>
  <si>
    <t>П №11 Реч 2</t>
  </si>
  <si>
    <t>П №12 Реч 2</t>
  </si>
  <si>
    <t>П №13 Реч 2</t>
  </si>
  <si>
    <t>П №14 Реч 2</t>
  </si>
  <si>
    <t>П №15 Реч 2</t>
  </si>
  <si>
    <t>П №16 Реч 2</t>
  </si>
  <si>
    <t>П №17 Реч 2</t>
  </si>
  <si>
    <t>П №18 Реч 2</t>
  </si>
  <si>
    <t>П №19 Реч 2</t>
  </si>
  <si>
    <t>П №20 Реч 2</t>
  </si>
  <si>
    <t>П №21 Реч 2</t>
  </si>
  <si>
    <t>П №22 Реч 2</t>
  </si>
  <si>
    <t>П №23 Реч 2</t>
  </si>
  <si>
    <t>П №24 Реч 2</t>
  </si>
  <si>
    <t>П №25 Реч 2</t>
  </si>
  <si>
    <t>П №26 Реч 2</t>
  </si>
  <si>
    <t>П №27 Реч 2</t>
  </si>
  <si>
    <t>П №28 Реч 2</t>
  </si>
  <si>
    <t>П №29 Реч 2</t>
  </si>
  <si>
    <t>П №30 Реч 2</t>
  </si>
  <si>
    <t>П №31 Реч 2</t>
  </si>
  <si>
    <t>П №32 Реч 2</t>
  </si>
  <si>
    <t>П №33 Реч 2</t>
  </si>
  <si>
    <t>П №34 Реч 2</t>
  </si>
  <si>
    <t>П №35 Реч 2</t>
  </si>
  <si>
    <t>П №36 Реч 2</t>
  </si>
  <si>
    <t>П №37 Реч 2</t>
  </si>
  <si>
    <t>П №38 Реч 2</t>
  </si>
  <si>
    <t>П №39 Реч 2</t>
  </si>
  <si>
    <t>П №01 Росс</t>
  </si>
  <si>
    <t>П №02 Росс</t>
  </si>
  <si>
    <t>П №03 Росс</t>
  </si>
  <si>
    <t>П №04 Росс</t>
  </si>
  <si>
    <t>П №05 Росс</t>
  </si>
  <si>
    <t>П №06 Росс</t>
  </si>
  <si>
    <t>П №07 Росс</t>
  </si>
  <si>
    <t>П №08 Росс</t>
  </si>
  <si>
    <t>П №09 Росс</t>
  </si>
  <si>
    <t>П №10 Росс</t>
  </si>
  <si>
    <t>П №11 Росс</t>
  </si>
  <si>
    <t>П №12 Росс</t>
  </si>
  <si>
    <t>П №13 Росс</t>
  </si>
  <si>
    <t>П №14 Росс</t>
  </si>
  <si>
    <t>П №15 Росс</t>
  </si>
  <si>
    <t>П №16 Росс</t>
  </si>
  <si>
    <t>П №17 Росс</t>
  </si>
  <si>
    <t>П №18 Росс</t>
  </si>
  <si>
    <t>П №19 Росс</t>
  </si>
  <si>
    <t>П №20 Росс</t>
  </si>
  <si>
    <t>П №21 Росс</t>
  </si>
  <si>
    <t>П №22 Росс</t>
  </si>
  <si>
    <t>П №23 Росс</t>
  </si>
  <si>
    <t>П №24 Росс</t>
  </si>
  <si>
    <t>П №25 Росс</t>
  </si>
  <si>
    <t>П №26 Росс</t>
  </si>
  <si>
    <t>П №27 Росс</t>
  </si>
  <si>
    <t>П №28 Росс</t>
  </si>
  <si>
    <t>П №29 Росс</t>
  </si>
  <si>
    <t>П №30 Росс</t>
  </si>
  <si>
    <t>П №01 Роща</t>
  </si>
  <si>
    <t>П №02 Роща</t>
  </si>
  <si>
    <t>П №03 Роща</t>
  </si>
  <si>
    <t>П №04 Роща</t>
  </si>
  <si>
    <t>П №05 Роща</t>
  </si>
  <si>
    <t>П №06 Роща</t>
  </si>
  <si>
    <t>П №07 Роща</t>
  </si>
  <si>
    <t>П №08 Роща</t>
  </si>
  <si>
    <t>П №09 Роща</t>
  </si>
  <si>
    <t>П №10 Роща</t>
  </si>
  <si>
    <t>П №11 Роща</t>
  </si>
  <si>
    <t>П №12 Роща</t>
  </si>
  <si>
    <t>П №13 Роща</t>
  </si>
  <si>
    <t>П №14 Роща</t>
  </si>
  <si>
    <t>П №15 Роща</t>
  </si>
  <si>
    <t>П №16 Роща</t>
  </si>
  <si>
    <t>П №17 Роща</t>
  </si>
  <si>
    <t>П №18 Роща</t>
  </si>
  <si>
    <t>П №19 Роща</t>
  </si>
  <si>
    <t>П №20 Роща</t>
  </si>
  <si>
    <t>П №21 Роща</t>
  </si>
  <si>
    <t>П №22 Роща</t>
  </si>
  <si>
    <t>П №23 Роща</t>
  </si>
  <si>
    <t>П №24 Роща</t>
  </si>
  <si>
    <t>П №25 Роща</t>
  </si>
  <si>
    <t>П №26 Роща</t>
  </si>
  <si>
    <t>П №27 Роща</t>
  </si>
  <si>
    <t>П №28 Роща</t>
  </si>
  <si>
    <t>П №29 Роща</t>
  </si>
  <si>
    <t>П №30 Роща</t>
  </si>
  <si>
    <t>П №31 Роща</t>
  </si>
  <si>
    <t>П №32 Роща</t>
  </si>
  <si>
    <t>П №33 Роща</t>
  </si>
  <si>
    <t>П №34 Роща</t>
  </si>
  <si>
    <t>П №35 Роща</t>
  </si>
  <si>
    <t>П №36 Роща</t>
  </si>
  <si>
    <t>П №37 Роща</t>
  </si>
  <si>
    <t>П №38 Роща</t>
  </si>
  <si>
    <t>П №39 Роща</t>
  </si>
  <si>
    <t>П №40 Роща</t>
  </si>
  <si>
    <t>П №41 Роща</t>
  </si>
  <si>
    <t>П №42 Роща</t>
  </si>
  <si>
    <t>П №43 Роща</t>
  </si>
  <si>
    <t>П №44 Роща</t>
  </si>
  <si>
    <t>П №45 Роща</t>
  </si>
  <si>
    <t>П №46 Роща</t>
  </si>
  <si>
    <t>П №47 Роща</t>
  </si>
  <si>
    <t>П №48 Роща</t>
  </si>
  <si>
    <t>П №49 Роща</t>
  </si>
  <si>
    <t>П №50 Роща</t>
  </si>
  <si>
    <t>П №51 Роща</t>
  </si>
  <si>
    <t>П №52 Роща</t>
  </si>
  <si>
    <t>П №1 САФ V</t>
  </si>
  <si>
    <t>П №2 САФ V</t>
  </si>
  <si>
    <t>П №3 САФ V</t>
  </si>
  <si>
    <t>П №4 САФ V</t>
  </si>
  <si>
    <t>П №5 САФ V</t>
  </si>
  <si>
    <t>П №6 САФ V</t>
  </si>
  <si>
    <t>П №01 Степ</t>
  </si>
  <si>
    <t>П №02 Степ</t>
  </si>
  <si>
    <t>П №03 Степ</t>
  </si>
  <si>
    <t>П №04 Степ</t>
  </si>
  <si>
    <t>П №05 Степ</t>
  </si>
  <si>
    <t>П №06 Степ</t>
  </si>
  <si>
    <t>П №07 Степ</t>
  </si>
  <si>
    <t>П №08 Степ</t>
  </si>
  <si>
    <t>П №09 Степ</t>
  </si>
  <si>
    <t>П №10 Степ</t>
  </si>
  <si>
    <t>П №11 Степ</t>
  </si>
  <si>
    <t>П №12 Степ</t>
  </si>
  <si>
    <t>П №01 Трои</t>
  </si>
  <si>
    <t>П №02 Трои</t>
  </si>
  <si>
    <t>П №03 Трои</t>
  </si>
  <si>
    <t>П №04 Трои</t>
  </si>
  <si>
    <t>П №05 Трои</t>
  </si>
  <si>
    <t>П №06 Трои</t>
  </si>
  <si>
    <t>П №07 Трои</t>
  </si>
  <si>
    <t>П №08 Трои</t>
  </si>
  <si>
    <t>П №09 Трои</t>
  </si>
  <si>
    <t>П №10 Трои</t>
  </si>
  <si>
    <t>П №11 Трои</t>
  </si>
  <si>
    <t>П №12 Трои</t>
  </si>
  <si>
    <t>П №13 Трои</t>
  </si>
  <si>
    <t>П №14 Трои</t>
  </si>
  <si>
    <t>П №15 Трои</t>
  </si>
  <si>
    <t>П №16 Трои</t>
  </si>
  <si>
    <t>П №17 Трои</t>
  </si>
  <si>
    <t>П №18 Трои</t>
  </si>
  <si>
    <t>П №19 Трои</t>
  </si>
  <si>
    <t>П №20 Трои</t>
  </si>
  <si>
    <t>П №21 Трои</t>
  </si>
  <si>
    <t>П №22 Трои</t>
  </si>
  <si>
    <t>П №23 Трои</t>
  </si>
  <si>
    <t>П №24 Трои</t>
  </si>
  <si>
    <t>П №25 Трои</t>
  </si>
  <si>
    <t>П №26 Трои</t>
  </si>
  <si>
    <t>П №27 Трои</t>
  </si>
  <si>
    <t>П №28 Трои</t>
  </si>
  <si>
    <t>П №29 Трои</t>
  </si>
  <si>
    <t>П №30 Трои</t>
  </si>
  <si>
    <t>П №31 Трои</t>
  </si>
  <si>
    <t>П №32 Трои</t>
  </si>
  <si>
    <t>П №33 Трои</t>
  </si>
  <si>
    <t>П №34 Трои</t>
  </si>
  <si>
    <t>П № 1/1 Узл</t>
  </si>
  <si>
    <t>П № 1/10 Узл</t>
  </si>
  <si>
    <t>П № 1/11 Узл</t>
  </si>
  <si>
    <t>П № 1/12 Узл</t>
  </si>
  <si>
    <t>П № 1/2 Узл</t>
  </si>
  <si>
    <t>П № 1/3 Узл</t>
  </si>
  <si>
    <t>П № 1/4 Узл</t>
  </si>
  <si>
    <t>П № 1/5 Узл</t>
  </si>
  <si>
    <t>П № 1/6 Узл</t>
  </si>
  <si>
    <t>П № 1/7 Узл</t>
  </si>
  <si>
    <t>П № 1/8 Узл</t>
  </si>
  <si>
    <t>П № 1/9 Узл</t>
  </si>
  <si>
    <t>П № 2/1 Узл</t>
  </si>
  <si>
    <t>П № 2/10 Узл</t>
  </si>
  <si>
    <t>П № 2/11 Узл</t>
  </si>
  <si>
    <t>П № 2/12 Узл</t>
  </si>
  <si>
    <t>П № 2/2 Узл</t>
  </si>
  <si>
    <t>П № 2/3 Узл</t>
  </si>
  <si>
    <t>П № 2/4 Узл</t>
  </si>
  <si>
    <t>П № 2/5 Узл</t>
  </si>
  <si>
    <t>П № 2/6 Узл</t>
  </si>
  <si>
    <t>П № 2/7 Узл</t>
  </si>
  <si>
    <t>П № 2/8 Узл</t>
  </si>
  <si>
    <t>П № 2/9 Узл</t>
  </si>
  <si>
    <t>П № 3/1 Узл</t>
  </si>
  <si>
    <t>П № 3/10 Узл</t>
  </si>
  <si>
    <t>П № 3/11 Узл</t>
  </si>
  <si>
    <t>П № 3/12 Узл</t>
  </si>
  <si>
    <t>П № 3/2 Узл</t>
  </si>
  <si>
    <t>П № 3/3 Узл</t>
  </si>
  <si>
    <t>П № 3/4 Узл</t>
  </si>
  <si>
    <t>П № 3/5 Узл</t>
  </si>
  <si>
    <t>П № 3/6 Узл</t>
  </si>
  <si>
    <t>П № 3/7 Узл</t>
  </si>
  <si>
    <t>П № 3/8 Узл</t>
  </si>
  <si>
    <t>П № 3/9 Узл</t>
  </si>
  <si>
    <t>П № 4/1 Узл</t>
  </si>
  <si>
    <t>П № 4/2 Узл</t>
  </si>
  <si>
    <t>П № 4/3 Узл</t>
  </si>
  <si>
    <t>П № 4/4 Узл</t>
  </si>
  <si>
    <t>П № 4/5 Узл</t>
  </si>
  <si>
    <t>П № 4/6 Узл</t>
  </si>
  <si>
    <t>П № 4/7 Узл</t>
  </si>
  <si>
    <t>П № 4/8 Узл</t>
  </si>
  <si>
    <t>П № 4/9 Узл</t>
  </si>
  <si>
    <t>П № 5/1 Узл</t>
  </si>
  <si>
    <t>П № 5/2 Узл</t>
  </si>
  <si>
    <t>П № 5/3 Узл</t>
  </si>
  <si>
    <t>П № 5/4 Узл</t>
  </si>
  <si>
    <t>П № 5/5 Узл</t>
  </si>
  <si>
    <t>П № 5/6 Узл</t>
  </si>
  <si>
    <t>П № 5/7 Узл</t>
  </si>
  <si>
    <t>П № 5/8 Узл</t>
  </si>
  <si>
    <t>П № 5/9 Узл</t>
  </si>
  <si>
    <t>П №01 Хвор</t>
  </si>
  <si>
    <t>П №02 Хвор</t>
  </si>
  <si>
    <t>П №03 Хвор</t>
  </si>
  <si>
    <t>П №04 Хвор</t>
  </si>
  <si>
    <t>П №05 Хвор</t>
  </si>
  <si>
    <t>П №06 Хвор</t>
  </si>
  <si>
    <t>П №07 Хвор</t>
  </si>
  <si>
    <t>П №08 Хвор</t>
  </si>
  <si>
    <t>П №09 Хвор</t>
  </si>
  <si>
    <t>П №10 Хвор</t>
  </si>
  <si>
    <t>П №11 Хвор</t>
  </si>
  <si>
    <t>П №12 Хвор</t>
  </si>
  <si>
    <t>П №13 Хвор</t>
  </si>
  <si>
    <t>П №14 Хвор</t>
  </si>
  <si>
    <t>П №15 Хвор</t>
  </si>
  <si>
    <t>П №16 Хвор</t>
  </si>
  <si>
    <t>П №17 Хвор</t>
  </si>
  <si>
    <t>П №18 Хвор</t>
  </si>
  <si>
    <t>П №19 Хвор</t>
  </si>
  <si>
    <t>П №20 Хвор</t>
  </si>
  <si>
    <t>П №21 Хвор</t>
  </si>
  <si>
    <t>П №22 Хвор</t>
  </si>
  <si>
    <t>П №23 Хвор</t>
  </si>
  <si>
    <t>П №24 Хвор</t>
  </si>
  <si>
    <t>П №25 Хвор</t>
  </si>
  <si>
    <t>П №М-01 Чем</t>
  </si>
  <si>
    <t>П №М-02 Чем</t>
  </si>
  <si>
    <t>П №М-03 Чем</t>
  </si>
  <si>
    <t>П №М-04 Чем</t>
  </si>
  <si>
    <t>П №М-05 Чем</t>
  </si>
  <si>
    <t>П №М-06 Чем</t>
  </si>
  <si>
    <t>П №М-07 Чем</t>
  </si>
  <si>
    <t>П №М-08 Чем</t>
  </si>
  <si>
    <t>П №М-15 Чем</t>
  </si>
  <si>
    <t>П №М-16 Чем</t>
  </si>
  <si>
    <t>П №Р-01 Чем</t>
  </si>
  <si>
    <t>П №Р-02 Чем</t>
  </si>
  <si>
    <t>П №Р-03 Чем</t>
  </si>
  <si>
    <t>П №Р-04 Чем</t>
  </si>
  <si>
    <t>П №Р-05 Чем</t>
  </si>
  <si>
    <t>П №Р-06 Чем</t>
  </si>
  <si>
    <t>П №Р-07 Чем</t>
  </si>
  <si>
    <t>П №Р-08 Чем</t>
  </si>
  <si>
    <t>П №Р-09 Чем</t>
  </si>
  <si>
    <t>П №Р-10 Чем</t>
  </si>
  <si>
    <t>П №Р-11 Чем</t>
  </si>
  <si>
    <t>П №Р-12 Чем</t>
  </si>
  <si>
    <t>П №Р-13 Чем</t>
  </si>
  <si>
    <t>П №Р-14 Чем</t>
  </si>
  <si>
    <t>П №Р-17 Чем</t>
  </si>
  <si>
    <t>П №Р-18 Чем</t>
  </si>
  <si>
    <t>П №Р-19 Чем</t>
  </si>
  <si>
    <t>П №Р-20 Чем</t>
  </si>
  <si>
    <t>П №Р-21 Чем</t>
  </si>
  <si>
    <t>П №Р-22 Чем</t>
  </si>
  <si>
    <t>П №Р-23 Чем</t>
  </si>
  <si>
    <t>П №Р-24 Чем</t>
  </si>
  <si>
    <t>П №Р-25 Чем</t>
  </si>
  <si>
    <t>П №Р-26 Чем</t>
  </si>
  <si>
    <t>П №Р-27 Чем</t>
  </si>
  <si>
    <t>П №Р-28 Чем</t>
  </si>
  <si>
    <t>П №Р-29 Чем</t>
  </si>
  <si>
    <t>П №Р-30 Чем</t>
  </si>
  <si>
    <t>П №01 Бут 1</t>
  </si>
  <si>
    <t>П №01 Бут 4</t>
  </si>
  <si>
    <t>П №02 Бут 1</t>
  </si>
  <si>
    <t>П №02 Бут 4</t>
  </si>
  <si>
    <t>П №03 Бут 1</t>
  </si>
  <si>
    <t>П №03 Бут 4</t>
  </si>
  <si>
    <t>П №04 Бут 1</t>
  </si>
  <si>
    <t>П №04 Бут 4</t>
  </si>
  <si>
    <t>П №05 Бут 1</t>
  </si>
  <si>
    <t>П №05 Бут 4</t>
  </si>
  <si>
    <t>П №06 Бут 1</t>
  </si>
  <si>
    <t>П №06 Бут 4</t>
  </si>
  <si>
    <t>П №07 Бут 1</t>
  </si>
  <si>
    <t>П №07 Бут 4</t>
  </si>
  <si>
    <t>П №08 Бут 1</t>
  </si>
  <si>
    <t>П №08 Бут 4</t>
  </si>
  <si>
    <t>П №09 Бут 1</t>
  </si>
  <si>
    <t>П №09 Бут 4</t>
  </si>
  <si>
    <t>П №10 Бут 1</t>
  </si>
  <si>
    <t>П №10 Бут 4</t>
  </si>
  <si>
    <t>П №11 Бут 1</t>
  </si>
  <si>
    <t>П №11 Бут 4</t>
  </si>
  <si>
    <t>П №01 ЦРМ1</t>
  </si>
  <si>
    <t>П №02 ЦРМ1</t>
  </si>
  <si>
    <t>П №03 ЦРМ1</t>
  </si>
  <si>
    <t>П №04 ЦРМ1</t>
  </si>
  <si>
    <t>П №05 ЦРМ1</t>
  </si>
  <si>
    <t>П №06 ЦРМ1</t>
  </si>
  <si>
    <t>П №07 ЦРМ1</t>
  </si>
  <si>
    <t>П №08 ЦРМ1</t>
  </si>
  <si>
    <t>П №09 ЦРМ1</t>
  </si>
  <si>
    <t>П №10 ЦРМ1</t>
  </si>
  <si>
    <t>П №01 ЦРМ2</t>
  </si>
  <si>
    <t>П №02 ЦРМ2</t>
  </si>
  <si>
    <t>П №03 ЦРМ2</t>
  </si>
  <si>
    <t>П №04 ЦРМ2</t>
  </si>
  <si>
    <t>П №05 ЦРМ2</t>
  </si>
  <si>
    <t>П №06 ЦРМ2</t>
  </si>
  <si>
    <t>П №07 ЦРМ2</t>
  </si>
  <si>
    <t>П №08 ЦРМ2</t>
  </si>
  <si>
    <t>П №09 ЦРМ2</t>
  </si>
  <si>
    <t>П №10 ЦРМ2</t>
  </si>
  <si>
    <t>П №11 Дан</t>
  </si>
  <si>
    <t>П №12 Дан</t>
  </si>
  <si>
    <t>П №13 Дан</t>
  </si>
  <si>
    <t>П №14 Дан</t>
  </si>
  <si>
    <t>П №15 Дан</t>
  </si>
  <si>
    <t>П №16 Дан</t>
  </si>
  <si>
    <t>П №21 Дан</t>
  </si>
  <si>
    <t>П №22 Дан</t>
  </si>
  <si>
    <t>П №23 Дан</t>
  </si>
  <si>
    <t>П №24 Дан</t>
  </si>
  <si>
    <t>П №25 Дан</t>
  </si>
  <si>
    <t>П №26 Дан</t>
  </si>
  <si>
    <t>П №31 Дан</t>
  </si>
  <si>
    <t>П №32 Дан</t>
  </si>
  <si>
    <t>П №33 Дан</t>
  </si>
  <si>
    <t>П №34 Дан</t>
  </si>
  <si>
    <t>П №35 Дан</t>
  </si>
  <si>
    <t>П №36 Дан</t>
  </si>
  <si>
    <t>П №41 Дан</t>
  </si>
  <si>
    <t>П №42 Дан</t>
  </si>
  <si>
    <t>П №43 Дан</t>
  </si>
  <si>
    <t>П №44 Дан</t>
  </si>
  <si>
    <t>П №45 Дан</t>
  </si>
  <si>
    <t>П №1 ИВА</t>
  </si>
  <si>
    <t>П №10 ИВА</t>
  </si>
  <si>
    <t>П №2 ИВА</t>
  </si>
  <si>
    <t>П №3 ИВА</t>
  </si>
  <si>
    <t>П №4 ИВА</t>
  </si>
  <si>
    <t>П №5 ИВА</t>
  </si>
  <si>
    <t>П №6 ИВА</t>
  </si>
  <si>
    <t>П №7 ИВА</t>
  </si>
  <si>
    <t>П №8 ИВА</t>
  </si>
  <si>
    <t>П №9 ИВА</t>
  </si>
  <si>
    <t>П №01 Кр-зн</t>
  </si>
  <si>
    <t>П №02 Кр-зн</t>
  </si>
  <si>
    <t>П №03 Кр-зн</t>
  </si>
  <si>
    <t>П №04 Кр-зн</t>
  </si>
  <si>
    <t>П №05 Кр-зн</t>
  </si>
  <si>
    <t>П №06 Кр-зн</t>
  </si>
  <si>
    <t>П №07 Кр-зн</t>
  </si>
  <si>
    <t>П №08 Кр-зн</t>
  </si>
  <si>
    <t>П №09 Кр-зн</t>
  </si>
  <si>
    <t>П №10 Кр-зн</t>
  </si>
  <si>
    <t>П №11 Кр-зн</t>
  </si>
  <si>
    <t>Репродуктор</t>
  </si>
  <si>
    <t>ЦРМ Кр 1/1</t>
  </si>
  <si>
    <t>ЦРМ Кр 1/2</t>
  </si>
  <si>
    <t>ЦРМ Кр 10/1</t>
  </si>
  <si>
    <t>ЦРМ Кр 10/2</t>
  </si>
  <si>
    <t>ЦРМ Кр 3/1</t>
  </si>
  <si>
    <t>ЦРМ Кр 3/2</t>
  </si>
  <si>
    <t>ЦРМ Кр 9/1</t>
  </si>
  <si>
    <t>ЦРМ Кр 9/2</t>
  </si>
  <si>
    <t>П №01 Лом</t>
  </si>
  <si>
    <t>П №02 Лом</t>
  </si>
  <si>
    <t>П №03 Лом</t>
  </si>
  <si>
    <t>П №04 Лом</t>
  </si>
  <si>
    <t>П №05 Лом</t>
  </si>
  <si>
    <t>П №06 Лом</t>
  </si>
  <si>
    <t>П №07 Лом</t>
  </si>
  <si>
    <t>П №01 Мит</t>
  </si>
  <si>
    <t>П №02 Мит</t>
  </si>
  <si>
    <t>П №03 Мит</t>
  </si>
  <si>
    <t>П №04 Мит</t>
  </si>
  <si>
    <t>П №05 Мит</t>
  </si>
  <si>
    <t>П №06 Мит</t>
  </si>
  <si>
    <t>П №07 Мит</t>
  </si>
  <si>
    <t>П №08 Мит</t>
  </si>
  <si>
    <t>П №01 Нар</t>
  </si>
  <si>
    <t>П №02 Нар</t>
  </si>
  <si>
    <t>П №03 Нар</t>
  </si>
  <si>
    <t>П №04 Нар</t>
  </si>
  <si>
    <t>П №05 Нар</t>
  </si>
  <si>
    <t>П №06 Нар</t>
  </si>
  <si>
    <t>П №07 Нар</t>
  </si>
  <si>
    <t>П №08 Нар</t>
  </si>
  <si>
    <t>П №11 Новож</t>
  </si>
  <si>
    <t>П №12 Новож</t>
  </si>
  <si>
    <t>П №13 Новож</t>
  </si>
  <si>
    <t>П №14 Новож</t>
  </si>
  <si>
    <t>П №15 Новож</t>
  </si>
  <si>
    <t>П №21 Новож</t>
  </si>
  <si>
    <t>П №22 Новож</t>
  </si>
  <si>
    <t>П №23 Новож</t>
  </si>
  <si>
    <t>П №24 Новож</t>
  </si>
  <si>
    <t>П №31 Новож</t>
  </si>
  <si>
    <t>П №32 Новож</t>
  </si>
  <si>
    <t>П №33 Новож</t>
  </si>
  <si>
    <t>П №34 Новож</t>
  </si>
  <si>
    <t>П №35 Новож</t>
  </si>
  <si>
    <t>П №1 РАС</t>
  </si>
  <si>
    <t>П №10 РАС</t>
  </si>
  <si>
    <t>П №2 РАС</t>
  </si>
  <si>
    <t>П №3 РАС</t>
  </si>
  <si>
    <t>П №4 РАС</t>
  </si>
  <si>
    <t>П №5 РАС</t>
  </si>
  <si>
    <t>П №6 РАС</t>
  </si>
  <si>
    <t>П №7 РАС</t>
  </si>
  <si>
    <t>П №8 РАС</t>
  </si>
  <si>
    <t>П №9 РАС</t>
  </si>
  <si>
    <t>П №01 СЕР</t>
  </si>
  <si>
    <t>П №02 СЕР</t>
  </si>
  <si>
    <t>П №03 СЕР</t>
  </si>
  <si>
    <t>П №04 СЕР</t>
  </si>
  <si>
    <t>П №05 СЕР</t>
  </si>
  <si>
    <t>П №06 СЕР</t>
  </si>
  <si>
    <t>П №07 СЕР</t>
  </si>
  <si>
    <t>П №08 СЕР</t>
  </si>
  <si>
    <t>П №09 СЕР</t>
  </si>
  <si>
    <t>П №10 СЕР</t>
  </si>
  <si>
    <t>П №32 ЧЕР</t>
  </si>
  <si>
    <t>П №33 ЧЕР</t>
  </si>
  <si>
    <t>П №34 ЧЕР</t>
  </si>
  <si>
    <t>П №35 ЧЕР</t>
  </si>
  <si>
    <t>П №36 ЧЕР</t>
  </si>
  <si>
    <t>П №37 ЧЕР</t>
  </si>
  <si>
    <t>П №38 ЧЕР</t>
  </si>
  <si>
    <t>П №39 ЧЕР</t>
  </si>
  <si>
    <t>П №40 ЧЕР</t>
  </si>
  <si>
    <t>П №41 ЧЕР</t>
  </si>
  <si>
    <t>П №01 АЙД1</t>
  </si>
  <si>
    <t>П №02 АЙД1</t>
  </si>
  <si>
    <t>П №03 АЙД1</t>
  </si>
  <si>
    <t>П №04 АЙД1</t>
  </si>
  <si>
    <t>П №05 АЙД1</t>
  </si>
  <si>
    <t>П №06 АЙД1</t>
  </si>
  <si>
    <t>П №07 АЙД1</t>
  </si>
  <si>
    <t>П №08 АЙД1</t>
  </si>
  <si>
    <t>П №09 АЙД1</t>
  </si>
  <si>
    <t>П №10 АЙД1</t>
  </si>
  <si>
    <t>П №11 АЙД2</t>
  </si>
  <si>
    <t>П №20 АЙД2</t>
  </si>
  <si>
    <t>П №21 АЙД2</t>
  </si>
  <si>
    <t>П №22 АЙД2</t>
  </si>
  <si>
    <t>П №23 АЙД2</t>
  </si>
  <si>
    <t>П №24 АЙД2</t>
  </si>
  <si>
    <t>П №25 АЙД2</t>
  </si>
  <si>
    <t>П №26 АЙД2</t>
  </si>
  <si>
    <t>П №27 АЙД2</t>
  </si>
  <si>
    <t>П №28 АЙД2</t>
  </si>
  <si>
    <t>П №29 АЙД2</t>
  </si>
  <si>
    <t>П №30 АЙД3</t>
  </si>
  <si>
    <t>П №31 АЙД3</t>
  </si>
  <si>
    <t>П №32 АЙД3</t>
  </si>
  <si>
    <t>П №33 АЙД3</t>
  </si>
  <si>
    <t>П №34 АЙД3</t>
  </si>
  <si>
    <t>П №35 АЙД3</t>
  </si>
  <si>
    <t>П №36 АЙД3</t>
  </si>
  <si>
    <t>П №37 АЙД3</t>
  </si>
  <si>
    <t>П №38 АЙД3</t>
  </si>
  <si>
    <t>П №39 АЙД3</t>
  </si>
  <si>
    <t>П №40 АЙД4</t>
  </si>
  <si>
    <t>П №41 АЙД4</t>
  </si>
  <si>
    <t>П №42 АЙД4</t>
  </si>
  <si>
    <t>П №43 АЙД4</t>
  </si>
  <si>
    <t>П №44 АЙД4</t>
  </si>
  <si>
    <t>П №45 АЙД4</t>
  </si>
  <si>
    <t>П №46 АЙД4</t>
  </si>
  <si>
    <t>П №47 АЙД4</t>
  </si>
  <si>
    <t>П №48 АЙД4</t>
  </si>
  <si>
    <t>П №49 АЙД4</t>
  </si>
  <si>
    <t>П №01 Баш</t>
  </si>
  <si>
    <t>П №04 Баш</t>
  </si>
  <si>
    <t>П №05 Баш</t>
  </si>
  <si>
    <t>П №06 Баш</t>
  </si>
  <si>
    <t>П №08 Баш</t>
  </si>
  <si>
    <t>П №09 Баш</t>
  </si>
  <si>
    <t>П №10 Баш</t>
  </si>
  <si>
    <t>П №11 Баш</t>
  </si>
  <si>
    <t>П №12 Баш</t>
  </si>
  <si>
    <t>П №13 Баш</t>
  </si>
  <si>
    <t>П №14 Баш</t>
  </si>
  <si>
    <t>П №15 Баш</t>
  </si>
  <si>
    <t>П №16 Баш</t>
  </si>
  <si>
    <t>П №17 Баш</t>
  </si>
  <si>
    <t>П №18 Баш</t>
  </si>
  <si>
    <t>П Бр.№01 Баш</t>
  </si>
  <si>
    <t>П Бр.№02 Баш</t>
  </si>
  <si>
    <t>П Бр.№03 Баш</t>
  </si>
  <si>
    <t>П Бр.№04 Баш</t>
  </si>
  <si>
    <t>П Бр.№05 Баш</t>
  </si>
  <si>
    <t>П Зал №1 Баш</t>
  </si>
  <si>
    <t>П Зал №3 Баш</t>
  </si>
  <si>
    <t>П Зал №4 Баш</t>
  </si>
  <si>
    <t>П Зал №6 Баш</t>
  </si>
  <si>
    <t>П№07 Баш</t>
  </si>
  <si>
    <t>П №11 Бер</t>
  </si>
  <si>
    <t>П №12 Бер</t>
  </si>
  <si>
    <t>П №13 Бер</t>
  </si>
  <si>
    <t>П №14 Бер</t>
  </si>
  <si>
    <t>П №15 Бер</t>
  </si>
  <si>
    <t>П №16 Бер</t>
  </si>
  <si>
    <t>П №21 Бер</t>
  </si>
  <si>
    <t>П №22 Бер</t>
  </si>
  <si>
    <t>П №23 Бер</t>
  </si>
  <si>
    <t>П №24 Бер</t>
  </si>
  <si>
    <t>П №25 Бер</t>
  </si>
  <si>
    <t>П №26 Бер</t>
  </si>
  <si>
    <t>П №31 Бер</t>
  </si>
  <si>
    <t>П №32 Бер</t>
  </si>
  <si>
    <t>П №33 Бер</t>
  </si>
  <si>
    <t>П №34 Бер</t>
  </si>
  <si>
    <t>П №35 Бер</t>
  </si>
  <si>
    <t>П №36 Бер</t>
  </si>
  <si>
    <t>П №41 Бер</t>
  </si>
  <si>
    <t>П №42 Бер</t>
  </si>
  <si>
    <t>П №43 Бер</t>
  </si>
  <si>
    <t>П №44 Бер</t>
  </si>
  <si>
    <t>П №51 Бер</t>
  </si>
  <si>
    <t>П №52 Бер</t>
  </si>
  <si>
    <t>П №53 Бер</t>
  </si>
  <si>
    <t>П №54 Бер</t>
  </si>
  <si>
    <t>П №61 Бер</t>
  </si>
  <si>
    <t>П №62 Бер</t>
  </si>
  <si>
    <t>П №63 Бер</t>
  </si>
  <si>
    <t>П №64 Бер</t>
  </si>
  <si>
    <t>П №71 Бер</t>
  </si>
  <si>
    <t>П №72 Бер</t>
  </si>
  <si>
    <t>П №73 Бер</t>
  </si>
  <si>
    <t>П №74 Бер</t>
  </si>
  <si>
    <t>П №75 Бер</t>
  </si>
  <si>
    <t>П №81 Бер</t>
  </si>
  <si>
    <t>П №82 Бер</t>
  </si>
  <si>
    <t>П №83 Бер</t>
  </si>
  <si>
    <t>П №84 Бер</t>
  </si>
  <si>
    <t>П №85 Бер</t>
  </si>
  <si>
    <t>П №86 Бер</t>
  </si>
  <si>
    <t>П №87 Бер</t>
  </si>
  <si>
    <t>П №88 Бер</t>
  </si>
  <si>
    <t>П №91 Бер</t>
  </si>
  <si>
    <t>П №92 Бер</t>
  </si>
  <si>
    <t>П №93 Бер</t>
  </si>
  <si>
    <t>П №94 Бер</t>
  </si>
  <si>
    <t>Петушатник 37 Бер</t>
  </si>
  <si>
    <t>П №01 Бут 2</t>
  </si>
  <si>
    <t>П №01 Бут 3</t>
  </si>
  <si>
    <t>П №01 Бут 5</t>
  </si>
  <si>
    <t>П №01 Бут 6</t>
  </si>
  <si>
    <t>П №02 Бут 2</t>
  </si>
  <si>
    <t>П №02 Бут 3</t>
  </si>
  <si>
    <t>П №02 Бут 5</t>
  </si>
  <si>
    <t>П №02 Бут 6</t>
  </si>
  <si>
    <t>П №03 Бут 2</t>
  </si>
  <si>
    <t>П №03 Бут 3</t>
  </si>
  <si>
    <t>П №03 Бут 5</t>
  </si>
  <si>
    <t>П №03 Бут 6</t>
  </si>
  <si>
    <t>П №04 Бут 2</t>
  </si>
  <si>
    <t>П №04 Бут 3</t>
  </si>
  <si>
    <t>П №04 Бут 5</t>
  </si>
  <si>
    <t>П №04 Бут 6</t>
  </si>
  <si>
    <t>П №05 Бут 2</t>
  </si>
  <si>
    <t>П №05 Бут 3</t>
  </si>
  <si>
    <t>П №05 Бут 5</t>
  </si>
  <si>
    <t>П №05 Бут 6</t>
  </si>
  <si>
    <t>П №06 Бут 2</t>
  </si>
  <si>
    <t>П №06 Бут 3</t>
  </si>
  <si>
    <t>П №06 Бут 5</t>
  </si>
  <si>
    <t>П №06 Бут 6</t>
  </si>
  <si>
    <t>П №07 Бут 2</t>
  </si>
  <si>
    <t>П №07 Бут 3</t>
  </si>
  <si>
    <t>П №07 Бут 5</t>
  </si>
  <si>
    <t>П №07 Бут 6</t>
  </si>
  <si>
    <t>П №08 Бут 2</t>
  </si>
  <si>
    <t>П №08 Бут 3</t>
  </si>
  <si>
    <t>П №08 Бут 5</t>
  </si>
  <si>
    <t>П №08 Бут 6</t>
  </si>
  <si>
    <t>П №09 Бут 2</t>
  </si>
  <si>
    <t>П №09 Бут 3</t>
  </si>
  <si>
    <t>П №09 Бут 5</t>
  </si>
  <si>
    <t>П №09 Бут 6</t>
  </si>
  <si>
    <t>П №10 Бут 2</t>
  </si>
  <si>
    <t>П №10 Бут 3</t>
  </si>
  <si>
    <t>П №10 Бут 5</t>
  </si>
  <si>
    <t>П №10 Бут 6</t>
  </si>
  <si>
    <t>П №11 Бут 2</t>
  </si>
  <si>
    <t>П №11 Бут 3</t>
  </si>
  <si>
    <t>П №11 Бут 5</t>
  </si>
  <si>
    <t>П №11 Бут 6</t>
  </si>
  <si>
    <t>П №12 Бут 2</t>
  </si>
  <si>
    <t>П №12 Бут 3</t>
  </si>
  <si>
    <t>П №12 Бут 5</t>
  </si>
  <si>
    <t>П №12 Бут 6</t>
  </si>
  <si>
    <t>П №13 Бут 2</t>
  </si>
  <si>
    <t>П №13 Бут 3</t>
  </si>
  <si>
    <t>П №13 Бут 5</t>
  </si>
  <si>
    <t>П №13 Бут 6</t>
  </si>
  <si>
    <t>П №01 Верт</t>
  </si>
  <si>
    <t>П №02 Верт</t>
  </si>
  <si>
    <t>П №03 Верт</t>
  </si>
  <si>
    <t>П №04 Верт</t>
  </si>
  <si>
    <t>П №05 Верт</t>
  </si>
  <si>
    <t>П №06 Верт</t>
  </si>
  <si>
    <t>П №07 Верт</t>
  </si>
  <si>
    <t>П №08 Верт</t>
  </si>
  <si>
    <t>П №09 Верт</t>
  </si>
  <si>
    <t>П №10 Верт</t>
  </si>
  <si>
    <t>П №11 Верт</t>
  </si>
  <si>
    <t>П №12 Верт</t>
  </si>
  <si>
    <t>П №13 Верт</t>
  </si>
  <si>
    <t>П №14 Верт</t>
  </si>
  <si>
    <t>П №15 Верт</t>
  </si>
  <si>
    <t>П №16 Верт</t>
  </si>
  <si>
    <t>П №17 Верт</t>
  </si>
  <si>
    <t>П №18 Верт</t>
  </si>
  <si>
    <t>П №19 Верт</t>
  </si>
  <si>
    <t>П №20 Верт</t>
  </si>
  <si>
    <t>П №21/1 Верт</t>
  </si>
  <si>
    <t>П №21/2 Верт</t>
  </si>
  <si>
    <t>П №22/1 Верт</t>
  </si>
  <si>
    <t>П №22/2 Верт</t>
  </si>
  <si>
    <t>П №23 Верт</t>
  </si>
  <si>
    <t>П №24 Верт</t>
  </si>
  <si>
    <t>П №25 Верт</t>
  </si>
  <si>
    <t>П №26 Верт</t>
  </si>
  <si>
    <t>П №27 Верт</t>
  </si>
  <si>
    <t>П №28 Верт</t>
  </si>
  <si>
    <t>П №29 Верт</t>
  </si>
  <si>
    <t>П №30 Верт</t>
  </si>
  <si>
    <t>П №31 Верт</t>
  </si>
  <si>
    <t>П №32 Верт</t>
  </si>
  <si>
    <t>П №33 Верт</t>
  </si>
  <si>
    <t>П №34 Верт</t>
  </si>
  <si>
    <t>П №35 Верт</t>
  </si>
  <si>
    <t>П №36 Верт</t>
  </si>
  <si>
    <t>П №37 Верт</t>
  </si>
  <si>
    <t>П №38 Верт</t>
  </si>
  <si>
    <t>П №39 Верт</t>
  </si>
  <si>
    <t>П №40 Верт</t>
  </si>
  <si>
    <t>П №41 Верт</t>
  </si>
  <si>
    <t>П №42 Верт</t>
  </si>
  <si>
    <t>П №43/1 Верт</t>
  </si>
  <si>
    <t>П №43/2 Верт</t>
  </si>
  <si>
    <t>П №44 Верт</t>
  </si>
  <si>
    <t>П №22 КОР</t>
  </si>
  <si>
    <t>П №23 КОР</t>
  </si>
  <si>
    <t>П №24 КОР</t>
  </si>
  <si>
    <t>П №25 КОР</t>
  </si>
  <si>
    <t>П №26 КОР</t>
  </si>
  <si>
    <t>П №27 КОР</t>
  </si>
  <si>
    <t xml:space="preserve">П №28 КОР </t>
  </si>
  <si>
    <t>П №29 КОР</t>
  </si>
  <si>
    <t>П №30 КОР</t>
  </si>
  <si>
    <t>П №31 КОР</t>
  </si>
  <si>
    <t>ЦРС Кр 1/1</t>
  </si>
  <si>
    <t>ЦРС Кр 1/2</t>
  </si>
  <si>
    <t>ЦРС Кр 1/3</t>
  </si>
  <si>
    <t>ЦРС Кр 1/4</t>
  </si>
  <si>
    <t>ЦРС Кр 1/5</t>
  </si>
  <si>
    <t>ЦРС Кр 1/6</t>
  </si>
  <si>
    <t>ЦРС Кр 2 (4-6)</t>
  </si>
  <si>
    <t>ЦРС Кр 2/1</t>
  </si>
  <si>
    <t>ЦРС Кр 2/2</t>
  </si>
  <si>
    <t>ЦРС Кр 2/3</t>
  </si>
  <si>
    <t>ЦРС Кр 2/4</t>
  </si>
  <si>
    <t>ЦРС Кр 2/5</t>
  </si>
  <si>
    <t>ЦРС Кр 2/6</t>
  </si>
  <si>
    <t>ЦРМ Кр2 1/1</t>
  </si>
  <si>
    <t>ЦРМ Кр2 1/2</t>
  </si>
  <si>
    <t>ЦРМ Кр2 1/3</t>
  </si>
  <si>
    <t>ЦРМ Кр2 1/4</t>
  </si>
  <si>
    <t>ЦРМ Кр2 1/5</t>
  </si>
  <si>
    <t>ЦРМ Кр2 1/6</t>
  </si>
  <si>
    <t>ЦРМ Кр2 2/1</t>
  </si>
  <si>
    <t>ЦРМ Кр2 2/2</t>
  </si>
  <si>
    <t>ЦРМ Кр2 2/3</t>
  </si>
  <si>
    <t>ЦРМ Кр2 2/4</t>
  </si>
  <si>
    <t>ЦРМ Кр2 2/5</t>
  </si>
  <si>
    <t>ЦРМ Кр2 2/6</t>
  </si>
  <si>
    <t>ЦРМ Кр2 Блок 2 (4-6)</t>
  </si>
  <si>
    <t>П №01 Кув-Н</t>
  </si>
  <si>
    <t>П №02 Кув-Н</t>
  </si>
  <si>
    <t>П №03 Кув-Н</t>
  </si>
  <si>
    <t>П №04 Кув-Н</t>
  </si>
  <si>
    <t>П №05 Кув-Н</t>
  </si>
  <si>
    <t>П №06 Кув-Н</t>
  </si>
  <si>
    <t>П №07 Кув-Н</t>
  </si>
  <si>
    <t>П №08 Кув-Н</t>
  </si>
  <si>
    <t>П №09 Кув-Н</t>
  </si>
  <si>
    <t>П №10 Кув-Н</t>
  </si>
  <si>
    <t>П №11 Кув-Н</t>
  </si>
  <si>
    <t>П №12 Кув-Н</t>
  </si>
  <si>
    <t>П №13 Кув-Н</t>
  </si>
  <si>
    <t>П №11 Леб</t>
  </si>
  <si>
    <t>П №12 Леб</t>
  </si>
  <si>
    <t>П №13 Леб</t>
  </si>
  <si>
    <t>П №14 Леб</t>
  </si>
  <si>
    <t>П №15 Леб</t>
  </si>
  <si>
    <t>П №16 Леб</t>
  </si>
  <si>
    <t>П №17 Леб</t>
  </si>
  <si>
    <t>П №21 Леб</t>
  </si>
  <si>
    <t>П №22 Леб</t>
  </si>
  <si>
    <t>П №23 Леб</t>
  </si>
  <si>
    <t>П №24 Леб</t>
  </si>
  <si>
    <t>П №25 Леб</t>
  </si>
  <si>
    <t>П №26 Леб</t>
  </si>
  <si>
    <t>П №27 Леб</t>
  </si>
  <si>
    <t>П №31 Леб</t>
  </si>
  <si>
    <t>П №32 Леб</t>
  </si>
  <si>
    <t>П №01 ЦРС1</t>
  </si>
  <si>
    <t>П №02 ЦРС1</t>
  </si>
  <si>
    <t>П №03 ЦРС1</t>
  </si>
  <si>
    <t>П №04 ЦРС1</t>
  </si>
  <si>
    <t>П №05 ЦРС1</t>
  </si>
  <si>
    <t>П №06 ЦРС1</t>
  </si>
  <si>
    <t>П №07 ЦРС1</t>
  </si>
  <si>
    <t>П №08 ЦРС1</t>
  </si>
  <si>
    <t>П №09 ЦРС1</t>
  </si>
  <si>
    <t>П №10 ЦРС1</t>
  </si>
  <si>
    <t>П №01 ЦРС2</t>
  </si>
  <si>
    <t>П №02 ЦРС2</t>
  </si>
  <si>
    <t>П №03 ЦРС2</t>
  </si>
  <si>
    <t>П №04 ЦРС2</t>
  </si>
  <si>
    <t>П №05 ЦРС2</t>
  </si>
  <si>
    <t>П №06 ЦРС2</t>
  </si>
  <si>
    <t>П №07 ЦРС2</t>
  </si>
  <si>
    <t>П №08 ЦРС2</t>
  </si>
  <si>
    <t>П №09 ЦРС2</t>
  </si>
  <si>
    <t>П №10 ЦРС2</t>
  </si>
  <si>
    <t>П №11 ЦРС2</t>
  </si>
  <si>
    <t>П №01 ЦРС3</t>
  </si>
  <si>
    <t>П №02 ЦРС3</t>
  </si>
  <si>
    <t>П №03 ЦРС3</t>
  </si>
  <si>
    <t>П №04 ЦРС3</t>
  </si>
  <si>
    <t>П №05 ЦРС3</t>
  </si>
  <si>
    <t>П №06 ЦРС3</t>
  </si>
  <si>
    <t>П №07 ЦРС3</t>
  </si>
  <si>
    <t>П №08 ЦРС3</t>
  </si>
  <si>
    <t>П №09 ЦРС3</t>
  </si>
  <si>
    <t>П №10 ЦРС3</t>
  </si>
  <si>
    <t>П №01 ЦРС4</t>
  </si>
  <si>
    <t>П №02 ЦРС4</t>
  </si>
  <si>
    <t>П №03 ЦРС4</t>
  </si>
  <si>
    <t>П №04 ЦРС4</t>
  </si>
  <si>
    <t>П №05 ЦРС4</t>
  </si>
  <si>
    <t>П №06 ЦРС4</t>
  </si>
  <si>
    <t>П №07 ЦРС4</t>
  </si>
  <si>
    <t>П №08 ЦРС4</t>
  </si>
  <si>
    <t>П №09 ЦРС4</t>
  </si>
  <si>
    <t>П №10 ЦРС4</t>
  </si>
  <si>
    <t>П №54 НОВОС</t>
  </si>
  <si>
    <t>П №55 НОВОС</t>
  </si>
  <si>
    <t>П №56 НОВОС</t>
  </si>
  <si>
    <t>П №57 НОВОС</t>
  </si>
  <si>
    <t>П №58 НОВОС</t>
  </si>
  <si>
    <t>П №59 НОВОС</t>
  </si>
  <si>
    <t>П №60 НОВОС</t>
  </si>
  <si>
    <t>П №61 НОВОС</t>
  </si>
  <si>
    <t>П №62 НОВОС</t>
  </si>
  <si>
    <t>П №63 НОВОС</t>
  </si>
  <si>
    <t>П №42 НОВОУ</t>
  </si>
  <si>
    <t>П №43 НОВОУ</t>
  </si>
  <si>
    <t>П №44 НОВОУ</t>
  </si>
  <si>
    <t>П №45 НОВОУ</t>
  </si>
  <si>
    <t>П №46 НОВОУ</t>
  </si>
  <si>
    <t>П №47 НОВОУ</t>
  </si>
  <si>
    <t>П №48 НОВОУ</t>
  </si>
  <si>
    <t>П №49 НОВОУ</t>
  </si>
  <si>
    <t>П №50 НОВОУ</t>
  </si>
  <si>
    <t>П №51 НОВОУ</t>
  </si>
  <si>
    <t>П №52 НОВОУ</t>
  </si>
  <si>
    <t>П №53 НОВОУ</t>
  </si>
  <si>
    <t>П №11 ХМЕ</t>
  </si>
  <si>
    <t>П №12 ХМЕ</t>
  </si>
  <si>
    <t>П №13 ХМЕ</t>
  </si>
  <si>
    <t>П №14 ХМЕ</t>
  </si>
  <si>
    <t>П №15 ХМЕ</t>
  </si>
  <si>
    <t>П №16 ХМЕ</t>
  </si>
  <si>
    <t>П №17 ХМЕ</t>
  </si>
  <si>
    <t>П №18 ХМЕ</t>
  </si>
  <si>
    <t>П №19 ХМЕ</t>
  </si>
  <si>
    <t>П №20 ХМЕ</t>
  </si>
  <si>
    <t>П №21 ХМЕ</t>
  </si>
  <si>
    <t>Данилина Наталья Викторовна</t>
  </si>
  <si>
    <t>Серолог</t>
  </si>
  <si>
    <t xml:space="preserve">Работает </t>
  </si>
  <si>
    <t>Щербачева Елена Ивановна</t>
  </si>
  <si>
    <t>Готовая_продукция</t>
  </si>
  <si>
    <t>ГОСТ 7702.2.1-2017, МУК 4.2.2884-11 Петрифильмы</t>
  </si>
  <si>
    <t>ГОСТ Р 59024-2020</t>
  </si>
  <si>
    <t>ГОСТ 34786-2021</t>
  </si>
  <si>
    <t>отсутствие КОЕ/100 мл</t>
  </si>
  <si>
    <t>вода на входе в птичникОпределение рН</t>
  </si>
  <si>
    <t xml:space="preserve">ГОСТ 31942-2012; МУК 4.2.1018-01
</t>
  </si>
  <si>
    <t>МУК 4.2.1018-01</t>
  </si>
  <si>
    <t>СанПин 1.2.3685 - 21</t>
  </si>
  <si>
    <t>вода на выходе из птичникаОпределение рН</t>
  </si>
  <si>
    <t>Воздух производственных цехов, переработки</t>
  </si>
  <si>
    <t>Инструкция 30 августа 1990 года</t>
  </si>
  <si>
    <t>Инструкция по санитарно-микробиологическому контролю тушек, мяса птицы, птицепродуктов, яиц и яйцепродуктов на птицеводческих и птицеперерабатывающих предприятиях от 30 августа 1990 года</t>
  </si>
  <si>
    <t>дез.раствор на определение концентрации АДВОпределение концентрации АДВ</t>
  </si>
  <si>
    <t>дез.раствор на определение концентрации АДВ</t>
  </si>
  <si>
    <t>дез.раствор</t>
  </si>
  <si>
    <t>Р 4.2.2643-10</t>
  </si>
  <si>
    <t>Биологический_материал</t>
  </si>
  <si>
    <t xml:space="preserve">МУ №13-7-2-2/2137; 
</t>
  </si>
  <si>
    <t>смыв с оборудования и инвентаря ППК</t>
  </si>
  <si>
    <t>Инструкция №1400/1751, Порядок санитарно-микробиологического контроля при производстве мяса и мясных продуктов, 2000 г.</t>
  </si>
  <si>
    <t>МУК 4.2.734-99, МР по определению зараженности плесневыми грибамм,2021г.</t>
  </si>
  <si>
    <t>не нормируется</t>
  </si>
  <si>
    <t>печень, желчный мешок</t>
  </si>
  <si>
    <t>ГОСТ Р51592-2000,ГОСТ Р51593-2000</t>
  </si>
  <si>
    <t>ПР 1.31.2018.30110 (ПНДФ 14.1:2:3:4,121-97); МУК 4.2.1018-01</t>
  </si>
  <si>
    <t>ГОСТ 58144-2018</t>
  </si>
  <si>
    <t>вода дистиллированная</t>
  </si>
  <si>
    <t>вода с раствором для поенияОпределение рН</t>
  </si>
  <si>
    <t>вода с раствором для поения</t>
  </si>
  <si>
    <t>ГОСТ 18190-72</t>
  </si>
  <si>
    <t>оборудование,инвентарь</t>
  </si>
  <si>
    <t>МУ 4.2.2039-05 4.2.,ГОСТ 7702.2.0-2016</t>
  </si>
  <si>
    <t>МУ 4.2.2723-10, ГОСТ 7702.2.0-2016</t>
  </si>
  <si>
    <t>тушка после ВКО</t>
  </si>
  <si>
    <t>тушка ЦБ</t>
  </si>
  <si>
    <t>ГОСТ 31468-2012, ГОСТ 7702.2.0-22016</t>
  </si>
  <si>
    <t>Упаковочные_материалы</t>
  </si>
  <si>
    <t>смыв в холодильной камере</t>
  </si>
  <si>
    <t>холодильные камеры</t>
  </si>
  <si>
    <t>МУК 4.2.2884-11</t>
  </si>
  <si>
    <t>холодильные камеры  (петрифильмы)</t>
  </si>
  <si>
    <t>набор для первых блюд ЦБ охл (СТО)БГКП в ГП, ПФ, сырье</t>
  </si>
  <si>
    <t>Инструкция к дез. средству</t>
  </si>
  <si>
    <t>СТО 61615721-001-2018</t>
  </si>
  <si>
    <t>кулинарные изделия из мяса птицы</t>
  </si>
  <si>
    <t>смыв с оборудования и инвентаря Выращивание</t>
  </si>
  <si>
    <t>N:\Дирекция по управлению качеством\Документация локальных лабораторий\Рабочие журналы\Журналы регистрации\Моссельпром\Справочник МСП\МСП справочник.xlsx</t>
  </si>
  <si>
    <t>П № 1/15 АШ</t>
  </si>
  <si>
    <t>П № 1/16 АШ</t>
  </si>
  <si>
    <t>П № 1/17 АШ</t>
  </si>
  <si>
    <t>П № 1/18 АШ</t>
  </si>
  <si>
    <t>П № 1/19 АШ</t>
  </si>
  <si>
    <t>П № 1/20 АШ</t>
  </si>
  <si>
    <t>П № 1/21 АШ</t>
  </si>
  <si>
    <t>П № 1/22 АШ</t>
  </si>
  <si>
    <t>П № 1/23 АШ</t>
  </si>
  <si>
    <t>П № 1/24 АШ</t>
  </si>
  <si>
    <t>П № 1/25 АШ</t>
  </si>
  <si>
    <t>П № 1/26 АШ</t>
  </si>
  <si>
    <t>П № 1/27 АШ</t>
  </si>
  <si>
    <t>П № 1/28АШ</t>
  </si>
  <si>
    <t>СанПиН 1.2.3685-21</t>
  </si>
  <si>
    <t>зоб с содержимым</t>
  </si>
  <si>
    <t>вода водопроводнаяОпределение рН</t>
  </si>
  <si>
    <t>ГОСТ Р 5815.3-2018</t>
  </si>
  <si>
    <t>ГОСТ Р 5815.3-2018: Р 4.2.2643-10</t>
  </si>
  <si>
    <t>МР 4.2.0220-20;Инструкция №1400/1751</t>
  </si>
  <si>
    <t>смыв с тушки после ВКОЧувствительность к дез. растворам</t>
  </si>
  <si>
    <t>Чувствительность к дез. растворам</t>
  </si>
  <si>
    <t xml:space="preserve">Р 4.2.2643-10; МУК 4.2.1890-04, "Инструкция по санитарной обработке технологического оборудования и производственных помещений на предприятиях мясной промышленности" (утв. 14.01.2003) </t>
  </si>
  <si>
    <t>жук-чернотелка (половозрелая и личиночная стадии)</t>
  </si>
  <si>
    <t>жуки</t>
  </si>
  <si>
    <t>МУ №13-7-2-2/2137; 
МУ 4.2.2723-11</t>
  </si>
  <si>
    <t>помет мышевидных грызунов</t>
  </si>
  <si>
    <t>помет</t>
  </si>
  <si>
    <t>коментарии</t>
  </si>
  <si>
    <t>5 сут</t>
  </si>
  <si>
    <t>72 часа</t>
  </si>
  <si>
    <t>3 сут</t>
  </si>
  <si>
    <t>72 ч /5 сут</t>
  </si>
  <si>
    <t>48 ч /5 сут</t>
  </si>
  <si>
    <t>24 ч/48 ч</t>
  </si>
  <si>
    <t>вода водопроводнаяОКБ, E.coli в воде</t>
  </si>
  <si>
    <t>М.д. углеводов (расчетный метод)</t>
  </si>
  <si>
    <t>Прозрачность воды</t>
  </si>
  <si>
    <t>Свежесть мяса/мяса птицы</t>
  </si>
  <si>
    <t>Солесодержание воды</t>
  </si>
  <si>
    <t>Температура гелеобразования</t>
  </si>
  <si>
    <t>Удельная электропроводность воды</t>
  </si>
  <si>
    <t>Щелочность воды</t>
  </si>
  <si>
    <t>R&amp;D_АБ</t>
  </si>
  <si>
    <t>ОУК Горелово</t>
  </si>
  <si>
    <t xml:space="preserve">ОУК Синявино </t>
  </si>
  <si>
    <t>Мясокомбинат «Всеволожский» Самсон</t>
  </si>
  <si>
    <t>ГОСТ 11133 - 2016; 
МУК 4.2.1018-01</t>
  </si>
  <si>
    <t>ГОСТ ИСО 6222 - 2018</t>
  </si>
  <si>
    <t xml:space="preserve">не допускается </t>
  </si>
  <si>
    <t>зоб с содержимымКолибактериоз</t>
  </si>
  <si>
    <t>зоб с содержимымПсевдомоноз</t>
  </si>
  <si>
    <t>вода дистиллированнаяОпределение рН</t>
  </si>
  <si>
    <t>дез.раствор Определение рН</t>
  </si>
  <si>
    <t xml:space="preserve">дез.раствор </t>
  </si>
  <si>
    <t>ГОСТ 7702.2.0-2016, ГОСТ Р 50396.00-02013</t>
  </si>
  <si>
    <t>АО "Турбаслинские бройлеры"</t>
  </si>
  <si>
    <t>Производственная лаборатория АО "ТБ"</t>
  </si>
  <si>
    <t>АО ТБ</t>
  </si>
  <si>
    <t>АО "Уралбройлер"</t>
  </si>
  <si>
    <t>Производственная лаборатория АО "УБР"</t>
  </si>
  <si>
    <t>АО УБР</t>
  </si>
  <si>
    <t>Тамбовская индейка ООО</t>
  </si>
  <si>
    <t>Ветеринарная лаборатория Тамбовская индейка</t>
  </si>
  <si>
    <t>ТИ</t>
  </si>
  <si>
    <t>ООО "Здоровая Ферма Деликатесы"</t>
  </si>
  <si>
    <t>ООО "Уральская мясная компания"</t>
  </si>
  <si>
    <t>ммоль активного кислорода/ кг жира</t>
  </si>
  <si>
    <t>мг I2 / 100 г</t>
  </si>
  <si>
    <t>% йода</t>
  </si>
  <si>
    <t>ОП "Ашкадарское"</t>
  </si>
  <si>
    <t>ОП "Благовещенское"</t>
  </si>
  <si>
    <t>ОП "Туймазинское"</t>
  </si>
  <si>
    <t>ОП "Уфимское"</t>
  </si>
  <si>
    <t>Убойно-перерабатывающий комплекс АО "Турбаслимские бройлеры"</t>
  </si>
  <si>
    <t>Инкубатор ТБ</t>
  </si>
  <si>
    <t>Дербишево</t>
  </si>
  <si>
    <t>Ишалино 2</t>
  </si>
  <si>
    <t>Ишалино 1</t>
  </si>
  <si>
    <t>УМК БП№1</t>
  </si>
  <si>
    <t>УМК БП№2</t>
  </si>
  <si>
    <t>Хуторка</t>
  </si>
  <si>
    <t>Платошино</t>
  </si>
  <si>
    <t>Кишерть</t>
  </si>
  <si>
    <t>П №1 АШК</t>
  </si>
  <si>
    <t>П №2 АШК</t>
  </si>
  <si>
    <t>П №3 АШК</t>
  </si>
  <si>
    <t>П №4 АШК</t>
  </si>
  <si>
    <t>П №5 АШК</t>
  </si>
  <si>
    <t>П №6 АШК</t>
  </si>
  <si>
    <t>П №7 АШК</t>
  </si>
  <si>
    <t>П №8 АШК</t>
  </si>
  <si>
    <t>П №9 АШК</t>
  </si>
  <si>
    <t>П №10 АШК</t>
  </si>
  <si>
    <t>П №11 АШК</t>
  </si>
  <si>
    <t>П №12 АШК</t>
  </si>
  <si>
    <t>П №13 АШК</t>
  </si>
  <si>
    <t>П №14 АШК</t>
  </si>
  <si>
    <t>П №15 АШК</t>
  </si>
  <si>
    <t>П №16 АШК</t>
  </si>
  <si>
    <t>П №17 АШК</t>
  </si>
  <si>
    <t>П №18 АШК</t>
  </si>
  <si>
    <t>П №19 АШК</t>
  </si>
  <si>
    <t>П №20 АШК</t>
  </si>
  <si>
    <t>П №2 БЛА</t>
  </si>
  <si>
    <t>П №3 БЛА</t>
  </si>
  <si>
    <t>П №5 БЛА</t>
  </si>
  <si>
    <t>П №6 БЛА</t>
  </si>
  <si>
    <t>П №8 БЛА</t>
  </si>
  <si>
    <t>П №9 БЛА</t>
  </si>
  <si>
    <t>П №10 БЛА</t>
  </si>
  <si>
    <t>П №11 БЛА</t>
  </si>
  <si>
    <t>П №12 БЛА</t>
  </si>
  <si>
    <t>П №13 БЛА</t>
  </si>
  <si>
    <t>П №14 БЛА</t>
  </si>
  <si>
    <t>П №15 БЛА</t>
  </si>
  <si>
    <t>П №16 БЛА</t>
  </si>
  <si>
    <t>П №17 БЛА</t>
  </si>
  <si>
    <t>П №18 БЛА</t>
  </si>
  <si>
    <t>П №19 БЛА</t>
  </si>
  <si>
    <t>П №20 БЛА</t>
  </si>
  <si>
    <t>П №21 БЛА</t>
  </si>
  <si>
    <t>П №22 БЛА</t>
  </si>
  <si>
    <t>П №23 БЛА</t>
  </si>
  <si>
    <t>П №24 БЛА</t>
  </si>
  <si>
    <t>П №25 БЛА</t>
  </si>
  <si>
    <t>П №26 БЛА</t>
  </si>
  <si>
    <t>П №27 БЛА</t>
  </si>
  <si>
    <t>П №28 БЛА</t>
  </si>
  <si>
    <t>П №30 БЛА</t>
  </si>
  <si>
    <t>П №1 ТУЙ</t>
  </si>
  <si>
    <t>П №2 ТУЙ</t>
  </si>
  <si>
    <t>П №3 ТУЙ</t>
  </si>
  <si>
    <t>П №4 ТУЙ</t>
  </si>
  <si>
    <t>П №5 ТУЙ</t>
  </si>
  <si>
    <t>П №6 ТУЙ</t>
  </si>
  <si>
    <t>П №7 ТУЙ</t>
  </si>
  <si>
    <t>П №8 ТУЙ</t>
  </si>
  <si>
    <t>П №9 ТУЙ</t>
  </si>
  <si>
    <t>П №10 ТУЙ</t>
  </si>
  <si>
    <t>П №11 ТУЙ</t>
  </si>
  <si>
    <t>П №12 ТУЙ</t>
  </si>
  <si>
    <t>П №13 ТУЙ</t>
  </si>
  <si>
    <t>П №14 ТУЙ</t>
  </si>
  <si>
    <t>П №15 ТУЙ</t>
  </si>
  <si>
    <t>П №16 ТУЙ</t>
  </si>
  <si>
    <t>П №17 ТУЙ</t>
  </si>
  <si>
    <t>П №18 ТУЙ</t>
  </si>
  <si>
    <t>П №19 ТУЙ</t>
  </si>
  <si>
    <t>П №20 ТУЙ</t>
  </si>
  <si>
    <t>П №21 ТУЙ</t>
  </si>
  <si>
    <t>П №22 ТУЙ</t>
  </si>
  <si>
    <t>П №23 ТУЙ</t>
  </si>
  <si>
    <t>П №24 ТУЙ</t>
  </si>
  <si>
    <t>П №25 ТУЙ</t>
  </si>
  <si>
    <t>П №26 ТУЙ</t>
  </si>
  <si>
    <t>П №27 ТУЙ</t>
  </si>
  <si>
    <t>П №28 ТУЙ</t>
  </si>
  <si>
    <t>П №29 ТУЙ</t>
  </si>
  <si>
    <t>П №30 ТУЙ</t>
  </si>
  <si>
    <t>П №1 УФИ</t>
  </si>
  <si>
    <t>П №2 УФИ</t>
  </si>
  <si>
    <t>П №3 УФИ</t>
  </si>
  <si>
    <t>П №4 УФИ</t>
  </si>
  <si>
    <t>П №5 УФИ</t>
  </si>
  <si>
    <t>П №6 УФИ</t>
  </si>
  <si>
    <t>П №7 УФИ</t>
  </si>
  <si>
    <t>П №8 УФИ</t>
  </si>
  <si>
    <t>П №9 УФИ</t>
  </si>
  <si>
    <t>П №10 УФИ</t>
  </si>
  <si>
    <t>П №11 УФИ</t>
  </si>
  <si>
    <t>П №12 УФИ</t>
  </si>
  <si>
    <t>П №13 УФИ</t>
  </si>
  <si>
    <t>П №14 УФИ</t>
  </si>
  <si>
    <t>П №15 УФИ</t>
  </si>
  <si>
    <t>П №16 УФИ</t>
  </si>
  <si>
    <t>П №17 УФИ</t>
  </si>
  <si>
    <t>П №18 УФИ</t>
  </si>
  <si>
    <t>П №19 УФИ</t>
  </si>
  <si>
    <t>П №20 УФИ</t>
  </si>
  <si>
    <t>П №21 УФИ</t>
  </si>
  <si>
    <t>П №22 УФИ</t>
  </si>
  <si>
    <t>П №23 УФИ</t>
  </si>
  <si>
    <t>П №24 УФИ</t>
  </si>
  <si>
    <t>П №25 УФИ</t>
  </si>
  <si>
    <t>П №26 УФИ</t>
  </si>
  <si>
    <t>П №27 УФИ</t>
  </si>
  <si>
    <t>П №28 УФИ</t>
  </si>
  <si>
    <t>П №29 УФИ</t>
  </si>
  <si>
    <t>П №30 УФИ</t>
  </si>
  <si>
    <t>П №31 УФИ</t>
  </si>
  <si>
    <t>П №32 УФИ</t>
  </si>
  <si>
    <t>П №33 УФИ</t>
  </si>
  <si>
    <t>П №34 УФИ</t>
  </si>
  <si>
    <t>П №35 УФИ</t>
  </si>
  <si>
    <t>ППЦ</t>
  </si>
  <si>
    <t>ЦГПМП</t>
  </si>
  <si>
    <t>ЦТФ</t>
  </si>
  <si>
    <t>П №1 КАМ</t>
  </si>
  <si>
    <t>П №6 КАМ</t>
  </si>
  <si>
    <t>П №8 КАМ</t>
  </si>
  <si>
    <t>П №9 КАМ</t>
  </si>
  <si>
    <t>П №10 КАМ</t>
  </si>
  <si>
    <t>П №12 КАМ</t>
  </si>
  <si>
    <t>П №13 КАМ</t>
  </si>
  <si>
    <t>П №14 КАМ</t>
  </si>
  <si>
    <t>П №16 КАМ</t>
  </si>
  <si>
    <t>П №17 КАМ</t>
  </si>
  <si>
    <t>П №25 КАМ</t>
  </si>
  <si>
    <t>П №26 КАМ</t>
  </si>
  <si>
    <t>П №27 КАМ</t>
  </si>
  <si>
    <t>П №28 КАМ</t>
  </si>
  <si>
    <t>П №1 ДЕР</t>
  </si>
  <si>
    <t>П №2 ДЕР</t>
  </si>
  <si>
    <t>П №3 ДЕР</t>
  </si>
  <si>
    <t>П №4 ДЕР</t>
  </si>
  <si>
    <t>П №5 ДЕР</t>
  </si>
  <si>
    <t>П №6 ДЕР</t>
  </si>
  <si>
    <t>П №7 ДЕР</t>
  </si>
  <si>
    <t>П №8 ДЕР</t>
  </si>
  <si>
    <t>П №9 ДЕР</t>
  </si>
  <si>
    <t>П №10 ДЕР</t>
  </si>
  <si>
    <t>П №11 ДЕР</t>
  </si>
  <si>
    <t>П №14 ДЕР</t>
  </si>
  <si>
    <t>П №15 ДЕР</t>
  </si>
  <si>
    <t>П №16 ДЕР</t>
  </si>
  <si>
    <t>П №17 ДЕР</t>
  </si>
  <si>
    <t>П №18 ДЕР</t>
  </si>
  <si>
    <t>П №19 ДЕР</t>
  </si>
  <si>
    <t>П №20 ДЕР</t>
  </si>
  <si>
    <t>П №21 ДЕР</t>
  </si>
  <si>
    <t>П №22 ДЕР</t>
  </si>
  <si>
    <t>П №23 ДЕР</t>
  </si>
  <si>
    <t>П №24 ДЕР</t>
  </si>
  <si>
    <t>П №25 ДЕР</t>
  </si>
  <si>
    <t>П №26 ДЕР</t>
  </si>
  <si>
    <t>П №43 ИША</t>
  </si>
  <si>
    <t>П №44 ИША</t>
  </si>
  <si>
    <t>П №45 ИША</t>
  </si>
  <si>
    <t>П №47 ИША</t>
  </si>
  <si>
    <t>П №48 ИША</t>
  </si>
  <si>
    <t>П №49 ИША</t>
  </si>
  <si>
    <t>П №50 ИША</t>
  </si>
  <si>
    <t>П №51 ИША</t>
  </si>
  <si>
    <t>П №52 ИША</t>
  </si>
  <si>
    <t>П №53 ИША</t>
  </si>
  <si>
    <t>П №54 ИША</t>
  </si>
  <si>
    <t>П №55 ИША</t>
  </si>
  <si>
    <t>П №56 ИША</t>
  </si>
  <si>
    <t>П №57 ИША</t>
  </si>
  <si>
    <t>П №58 ИША</t>
  </si>
  <si>
    <t>П №1 ИША</t>
  </si>
  <si>
    <t>П №2 ИША</t>
  </si>
  <si>
    <t>П №3 ИША</t>
  </si>
  <si>
    <t>П №4 ИША</t>
  </si>
  <si>
    <t>П №5 ИША</t>
  </si>
  <si>
    <t>П №6 ИША</t>
  </si>
  <si>
    <t>П №7 ИША</t>
  </si>
  <si>
    <t>П №8 ИША</t>
  </si>
  <si>
    <t>П №9 ИША</t>
  </si>
  <si>
    <t>П №10 ИША</t>
  </si>
  <si>
    <t>П №11 ИША</t>
  </si>
  <si>
    <t>П №12 ИША</t>
  </si>
  <si>
    <t>П №13 ИША</t>
  </si>
  <si>
    <t>П №14 ИША</t>
  </si>
  <si>
    <t>П №15 ИША</t>
  </si>
  <si>
    <t>П №16 ИША</t>
  </si>
  <si>
    <t>П №17 ИША</t>
  </si>
  <si>
    <t>П №18 ИША</t>
  </si>
  <si>
    <t>П №19 ИША</t>
  </si>
  <si>
    <t>П №20 ИША</t>
  </si>
  <si>
    <t>П №21 ИША</t>
  </si>
  <si>
    <t>П №22 ИША</t>
  </si>
  <si>
    <t>П №24 ИША</t>
  </si>
  <si>
    <t>П №27 ИША</t>
  </si>
  <si>
    <t>П №28 ИША</t>
  </si>
  <si>
    <t>П №29 ИША</t>
  </si>
  <si>
    <t>П №30 ИША</t>
  </si>
  <si>
    <t>П №31 ИША</t>
  </si>
  <si>
    <t>П №33 ИША</t>
  </si>
  <si>
    <t>П №34 ИША</t>
  </si>
  <si>
    <t>П №38а ИША</t>
  </si>
  <si>
    <t>П №38б ИША</t>
  </si>
  <si>
    <t>П №39а ИША</t>
  </si>
  <si>
    <t>П №39б ИША</t>
  </si>
  <si>
    <t>П №40 ИША</t>
  </si>
  <si>
    <t>П №41 ИША</t>
  </si>
  <si>
    <t>П №1.1 УМК</t>
  </si>
  <si>
    <t>П №1.2 УМК</t>
  </si>
  <si>
    <t>П №1.3 УМК</t>
  </si>
  <si>
    <t>П №1.4 УМК</t>
  </si>
  <si>
    <t>П №1.5 УМК</t>
  </si>
  <si>
    <t>П №1.6 УМК</t>
  </si>
  <si>
    <t>П №1.13 УМК</t>
  </si>
  <si>
    <t>П №1.14 УМК</t>
  </si>
  <si>
    <t>П №1.15 УМК</t>
  </si>
  <si>
    <t>П №1.16 УМК</t>
  </si>
  <si>
    <t>П №1.17 УМК</t>
  </si>
  <si>
    <t>П №1.18 УМК</t>
  </si>
  <si>
    <t>П №1.19 УМК</t>
  </si>
  <si>
    <t>П №2.5 УМК</t>
  </si>
  <si>
    <t>П №2.6 УМК</t>
  </si>
  <si>
    <t>П №2.7 УМК</t>
  </si>
  <si>
    <t>П №2.8 УМК</t>
  </si>
  <si>
    <t>П №2.9 УМК</t>
  </si>
  <si>
    <t>П №2.10 УМК</t>
  </si>
  <si>
    <t>П №2.13 УМК</t>
  </si>
  <si>
    <t>П №2.14 УМК</t>
  </si>
  <si>
    <t>П №2.15 УМК</t>
  </si>
  <si>
    <t>П №2.16 УМК</t>
  </si>
  <si>
    <t>П №2.17 УМК</t>
  </si>
  <si>
    <t>П №2.18 УМК</t>
  </si>
  <si>
    <t>П №2.19 УМК</t>
  </si>
  <si>
    <t>П №2.20 УМК</t>
  </si>
  <si>
    <t>П №2.21 УМК</t>
  </si>
  <si>
    <t>П №2.22 УМК</t>
  </si>
  <si>
    <t>П №2.23 УМК</t>
  </si>
  <si>
    <t>П №2.24 УМК</t>
  </si>
  <si>
    <t>П №2.25 УМК</t>
  </si>
  <si>
    <t>П №2.26 УМК</t>
  </si>
  <si>
    <t>П №2.27 УМК</t>
  </si>
  <si>
    <t>П №2.28 УМК</t>
  </si>
  <si>
    <t>П №2 ХУТ</t>
  </si>
  <si>
    <t>П №3 ХУТ</t>
  </si>
  <si>
    <t>П №4 ХУТ</t>
  </si>
  <si>
    <t>П №5 ХУТ</t>
  </si>
  <si>
    <t>П №6 ХУТ</t>
  </si>
  <si>
    <t>П №7 ХУТ</t>
  </si>
  <si>
    <t>П №8 ХУТ</t>
  </si>
  <si>
    <t>П №9 ХУТ</t>
  </si>
  <si>
    <t>П №10 ХУТ</t>
  </si>
  <si>
    <t>П №11 ХУТ</t>
  </si>
  <si>
    <t>П №12 ХУТ</t>
  </si>
  <si>
    <t>П №13 ХУТ</t>
  </si>
  <si>
    <t>П №1 ПЛА</t>
  </si>
  <si>
    <t>П №3 ПЛА</t>
  </si>
  <si>
    <t>П №4 ПЛА</t>
  </si>
  <si>
    <t>П №5 ПЛА</t>
  </si>
  <si>
    <t>П №6 ПЛА</t>
  </si>
  <si>
    <t>П №7 ПЛА</t>
  </si>
  <si>
    <t>П №8 ПЛА</t>
  </si>
  <si>
    <t>П №9 ПЛА</t>
  </si>
  <si>
    <t>П №10 ПЛА</t>
  </si>
  <si>
    <t>П №11 ПЛА</t>
  </si>
  <si>
    <t>П №12 ПЛА</t>
  </si>
  <si>
    <t>П №13 ПЛА</t>
  </si>
  <si>
    <t>П №14 ПЛА</t>
  </si>
  <si>
    <t>П №15 ПЛА</t>
  </si>
  <si>
    <t>П №16 ПЛА</t>
  </si>
  <si>
    <t>П №17 ПЛА</t>
  </si>
  <si>
    <t>П №18 ПЛА</t>
  </si>
  <si>
    <t>П №33 ПЛА</t>
  </si>
  <si>
    <t>П №34 ПЛА</t>
  </si>
  <si>
    <t>П №35 ПЛА</t>
  </si>
  <si>
    <t>П №36 ПЛА</t>
  </si>
  <si>
    <t>П №37 ПЛА</t>
  </si>
  <si>
    <t>П №38 ПЛА</t>
  </si>
  <si>
    <t>П №39 ПЛА</t>
  </si>
  <si>
    <t>П №40 ПЛА</t>
  </si>
  <si>
    <t>П №41 ПЛА</t>
  </si>
  <si>
    <t>П №42 ПЛА</t>
  </si>
  <si>
    <t>П №3 КИШ</t>
  </si>
  <si>
    <t>П №4 КИШ</t>
  </si>
  <si>
    <t>П №5 КИШ</t>
  </si>
  <si>
    <t>П №6 КИШ</t>
  </si>
  <si>
    <t>П №7 КИШ</t>
  </si>
  <si>
    <t>П №9 КИШ</t>
  </si>
  <si>
    <t>П №10 КИШ</t>
  </si>
  <si>
    <t>П №11 КИШ</t>
  </si>
  <si>
    <t>П №12 КИШ</t>
  </si>
  <si>
    <t>П №18 КИШ</t>
  </si>
  <si>
    <t>П №19 КИШ</t>
  </si>
  <si>
    <t>П №20</t>
  </si>
  <si>
    <t>П №36</t>
  </si>
  <si>
    <t>П №37</t>
  </si>
  <si>
    <t>П №38</t>
  </si>
  <si>
    <t>П №31 ТУЙ</t>
  </si>
  <si>
    <t>П №32 ТУЙ</t>
  </si>
  <si>
    <t>Служба качества (ТБ)</t>
  </si>
  <si>
    <t>Ветеринарно-санитарная служба</t>
  </si>
  <si>
    <t>Участок утилизации отходов ТБ</t>
  </si>
  <si>
    <t>Лаборатория R&amp;D</t>
  </si>
  <si>
    <t>Цех выращивания бройлеров (АПФ) (ТБ)</t>
  </si>
  <si>
    <t>Цех выращивания бройлеров (ТБ)</t>
  </si>
  <si>
    <t>Цех выращивания бройлеров (ТПФ) (ТБ)</t>
  </si>
  <si>
    <t>Инкубатор (ТБ Благовещенск) (ТБ)</t>
  </si>
  <si>
    <t>Цех родительского стада (УПФ)</t>
  </si>
  <si>
    <t>Ширинский (Краснобор) ПЛ 1</t>
  </si>
  <si>
    <t>Ширинский (Краснобор) ПЛ 2</t>
  </si>
  <si>
    <t>Ширинский (Краснобор) ПЛ 3</t>
  </si>
  <si>
    <t>Ширинский (Краснобор) ПЛ 4</t>
  </si>
  <si>
    <t>Ширинский (Краснобор) ПЛ 5</t>
  </si>
  <si>
    <t>Ширинский (Краснобор) ПЛ 6</t>
  </si>
  <si>
    <t>Рассвет (Краснобор)</t>
  </si>
  <si>
    <t>Тамбовская индейка ДОР 1</t>
  </si>
  <si>
    <t>Тамбовская индейка ДОР 2</t>
  </si>
  <si>
    <t>Тамбовская индейка ДОР 3</t>
  </si>
  <si>
    <t>Тамбовская индейка ДОР 4</t>
  </si>
  <si>
    <t>Тамбовская индейка ДОР 5</t>
  </si>
  <si>
    <t>Инкубатор Краснобор</t>
  </si>
  <si>
    <t>Инкубатор Тамбовская индейка</t>
  </si>
  <si>
    <t>не более 1,0 × 10⁵ КОЕ/г</t>
  </si>
  <si>
    <t>бедро с кожей ЦБ охл (СТО)вал.</t>
  </si>
  <si>
    <t>голень с кожей ЦБ зам (СТО)фасов.</t>
  </si>
  <si>
    <t>голень с кожей ЦБ охл (СТО)фасов.</t>
  </si>
  <si>
    <t>желудок с содержимым</t>
  </si>
  <si>
    <t>желудок с содержимым (вет.брак)</t>
  </si>
  <si>
    <t>зоб с содержимым (вет.брак)</t>
  </si>
  <si>
    <t>кишечник с содержимым</t>
  </si>
  <si>
    <t>кишечник с содержимым (вет.брак)</t>
  </si>
  <si>
    <t>котлеты Сливочные</t>
  </si>
  <si>
    <t>СТО 79323491-005-2020</t>
  </si>
  <si>
    <t>котлеты СливочныеБГКП в ГП, ПФ, сырье</t>
  </si>
  <si>
    <t>котлеты из филе бедра и филе грудки</t>
  </si>
  <si>
    <t>котлеты из филе бедра и филе грудкиБГКП в ГП, ПФ, сырье</t>
  </si>
  <si>
    <t>колбаски для гриля охл. (СТО)</t>
  </si>
  <si>
    <t>колбаски для гриля охл. (СТО)БГКП в ГП, ПФ, сырье</t>
  </si>
  <si>
    <t>мини- колбаски охл. (СТО)</t>
  </si>
  <si>
    <t>мини- колбаски охл. (СТО)БГКП в ГП, ПФ, сырье</t>
  </si>
  <si>
    <t>кожа ЦБ (вет.брак)</t>
  </si>
  <si>
    <t>крыло (локтевая часть) ЦБ охл (СТО)фасов.</t>
  </si>
  <si>
    <t>крыло (плечевая часть) ЦБ охл (СТО)фасов.</t>
  </si>
  <si>
    <t>крыло (плечевая часть) ЦБ зам (СТО)фасов.</t>
  </si>
  <si>
    <t>крыло (плечевая часть) ЦБ зам (СТО)</t>
  </si>
  <si>
    <t>крыло (плечевая часть) ЦБ охл (СТО)в соусе терияки</t>
  </si>
  <si>
    <t>крыло (плечевая часть) ЦБ охл (СТО)в соусе териякиБГКП в ГП, ПФ, сырье</t>
  </si>
  <si>
    <t>крылышки куриные острые замороженные (СТО)</t>
  </si>
  <si>
    <t>крылышки куриные острые замороженные (СТО)БГКП в ГП, ПФ, сырье</t>
  </si>
  <si>
    <t>ГОСТ 31746-2012</t>
  </si>
  <si>
    <t>не допускается в 1,0 г</t>
  </si>
  <si>
    <t>крыло (целое) ЦБ зам (СТО)фасов.</t>
  </si>
  <si>
    <t>крыло (целое) ЦБ зам (СТО)БГКП в ГП, ПФ, сырье</t>
  </si>
  <si>
    <t>крыло (целое) ЦБ охл (СТО)фасов.</t>
  </si>
  <si>
    <t>крыло (целое) ЦБ охл (СТО)БГКП в ГП, ПФ, сырье</t>
  </si>
  <si>
    <t>обрезь филе бедра зам. СТО</t>
  </si>
  <si>
    <t>обрезь филе бедра зам. СТОБГКП в ГП, ПФ, сырье</t>
  </si>
  <si>
    <t>обрезь филе грудки зам. СТО</t>
  </si>
  <si>
    <t>обрезь филе грудки зам. СТОБГКП в ГП, ПФ, сырье</t>
  </si>
  <si>
    <t>окорочок "Особый" ЦБ зам (СТО)фасов.</t>
  </si>
  <si>
    <t>окорочок "Особый" ЦБ охл(СТО)фасов.</t>
  </si>
  <si>
    <t>печень ЦБ зам (СТО)</t>
  </si>
  <si>
    <t>печень, желчный мешок (вет.брак)</t>
  </si>
  <si>
    <t>смыв с перегородок</t>
  </si>
  <si>
    <t>перегородки</t>
  </si>
  <si>
    <t>спинно-лопаточная часть ЦБ зам (СТО)БГКП в ГП, ПФ, сырье</t>
  </si>
  <si>
    <t>спинно-лопаточная часть ЦБ охл (СТО)БГКП в ГП, ПФ, сырье</t>
  </si>
  <si>
    <t>спинно-лопаточная часть ЦБ зам (СТО) фасов.</t>
  </si>
  <si>
    <t>спинно-лопаточная часть ЦБ зам (СТО) фасов.БГКП в ГП, ПФ, сырье</t>
  </si>
  <si>
    <t>спинно-лопаточная часть ЦБ охл (СТО)фасов.</t>
  </si>
  <si>
    <t>спинно-лопаточная часть ЦБ охл (СТО)фасов.БГКП в ГП, ПФ, сырье</t>
  </si>
  <si>
    <t>тушка ЦБ 1 сорт охл.(вал)</t>
  </si>
  <si>
    <t>тушка ЦБ 1 сорт охл.(вал)БГКП в ГП, ПФ, сырье</t>
  </si>
  <si>
    <t>тушка ЦБ 1 сорт охл. фасов.</t>
  </si>
  <si>
    <t>тушка ЦБ 1 сорт охл. фасов.БГКП в ГП, ПФ, сырье</t>
  </si>
  <si>
    <t>фарш зам СТО</t>
  </si>
  <si>
    <t>полуфабрикаты рубленные</t>
  </si>
  <si>
    <t>фарш зам СТОБГКП в ГП, ПФ, сырье</t>
  </si>
  <si>
    <t>фарш "Обыкновенный" охл.</t>
  </si>
  <si>
    <t>фарш "Обыкновенный" охл.БГКП в ГП, ПФ, сырье</t>
  </si>
  <si>
    <t>фарш "Превосходный" охл.</t>
  </si>
  <si>
    <t>фарш "Превосходный" охл.БГКП в ГП, ПФ, сырье</t>
  </si>
  <si>
    <t>фарш по-домашнему охл.</t>
  </si>
  <si>
    <t>фарш по-домашнему охл.БГКП в ГП, ПФ, сырье</t>
  </si>
  <si>
    <t>фарш "Премиум из филе грудки" охл.</t>
  </si>
  <si>
    <t>фарш "Премиум из филе грудки" охл.БГКП в ГП, ПФ, сырье</t>
  </si>
  <si>
    <t>филе бедра без кожи ЦБ зам (СТО)фасов.</t>
  </si>
  <si>
    <t>филе бедра без кожи ЦБ охл (СТО)фасов.</t>
  </si>
  <si>
    <t>филе без кожи ЦБ зам (СТО)фасов.</t>
  </si>
  <si>
    <t>филе без кожи ЦБ охл (СТО)фасов.</t>
  </si>
  <si>
    <t>филе без кожи ЦБ охл (СТО)БГКП в ГП, ПФ, сырье</t>
  </si>
  <si>
    <t xml:space="preserve">филе малое ЦБ охл.
</t>
  </si>
  <si>
    <t>филе малое ЦБ охл.
БГКП в ГП, ПФ, сырье</t>
  </si>
  <si>
    <t xml:space="preserve">филе малое ЦБ зам.
</t>
  </si>
  <si>
    <t xml:space="preserve">филе грудки малое ЦБ в соусе Чураско
</t>
  </si>
  <si>
    <t>кубики из филе грудки ЦБ</t>
  </si>
  <si>
    <t>до 5 КОЕ</t>
  </si>
  <si>
    <t>не более 1,0 × 10⁴ КОЕ/г</t>
  </si>
  <si>
    <t>грудка с кожей ЦБ охл (вал)БГКП в ГП, ПФ, сырье</t>
  </si>
  <si>
    <t>грудка с кожей ЦБ охл фасов.</t>
  </si>
  <si>
    <t>не более 5,0 × 10⁵ КОЕ/г</t>
  </si>
  <si>
    <t>грудка с кожей ЦБ охл фасов.БГКП в ГП, ПФ, сырье</t>
  </si>
  <si>
    <t>грудка без кожи ЦБ охл фасов.</t>
  </si>
  <si>
    <t>грудка без кожи ЦБ охл фасов.БГКП в ГП, ПФ, сырье</t>
  </si>
  <si>
    <t>стрипсы куриные замороженные (СТО)</t>
  </si>
  <si>
    <t>СТО 53958418-001-2018</t>
  </si>
  <si>
    <t>стрипсы куриные замороженные (СТО)БГКП в ГП, ПФ, сырье</t>
  </si>
  <si>
    <t>шарики куриные</t>
  </si>
  <si>
    <t>полуфабрикаты рубленые</t>
  </si>
  <si>
    <t>шарики куриныеБГКП в ГП, ПФ, сырье</t>
  </si>
  <si>
    <t>шашлык по-домашнему охл. (СТО)</t>
  </si>
  <si>
    <t>шашлык по-домашнему охл. (СТО)БГКП в ГП, ПФ, сырье</t>
  </si>
  <si>
    <t>шеи ЦБ (вет.брак)</t>
  </si>
  <si>
    <t>фарш из филе грудки (сырье)</t>
  </si>
  <si>
    <t>филе бедра измельченое(сырье)</t>
  </si>
  <si>
    <t>волокно пищевое Суперцель PF 400 R</t>
  </si>
  <si>
    <t>смесь для рубленных полуфакрикатов</t>
  </si>
  <si>
    <t>соль поваренная помол Экстра</t>
  </si>
  <si>
    <t>чеснок порошок</t>
  </si>
  <si>
    <t>добавка пищевая комплексная Фрештон МЕ 420СН</t>
  </si>
  <si>
    <t>оболочка коллагеновая d=32 Colfan F</t>
  </si>
  <si>
    <t>смыв с контейнера РР РЕ 210х148х47 с PEEL без секций без лого</t>
  </si>
  <si>
    <t>смыв с тары</t>
  </si>
  <si>
    <t>смыв с пленки под запайку 255мм 60 мкм Куриное Царство</t>
  </si>
  <si>
    <t>смыв с упаковки</t>
  </si>
  <si>
    <t>мкСм/см</t>
  </si>
  <si>
    <t>Выходной контроль</t>
  </si>
  <si>
    <t>КОЕ/100 см²</t>
  </si>
  <si>
    <t>Контроль в ходе технологического процесса</t>
  </si>
  <si>
    <t xml:space="preserve">ООО Торговый Дом "Здоровая Ферма" </t>
  </si>
  <si>
    <t>БЦ Камышево АР</t>
  </si>
  <si>
    <t>ОП Юбилейная</t>
  </si>
  <si>
    <t>БЦ Новоживотинное_Лиски</t>
  </si>
  <si>
    <t>П №1</t>
  </si>
  <si>
    <t>П №2</t>
  </si>
  <si>
    <t>П №3</t>
  </si>
  <si>
    <t>П №4</t>
  </si>
  <si>
    <t>П №5</t>
  </si>
  <si>
    <t>П №6</t>
  </si>
  <si>
    <t>П №7</t>
  </si>
  <si>
    <t>П №8</t>
  </si>
  <si>
    <t>П №9</t>
  </si>
  <si>
    <t>П №10</t>
  </si>
  <si>
    <t>П №11</t>
  </si>
  <si>
    <t>П №12</t>
  </si>
  <si>
    <t>П №13</t>
  </si>
  <si>
    <t>П №14</t>
  </si>
  <si>
    <t>П №1 Леб</t>
  </si>
  <si>
    <t>П №2 Леб</t>
  </si>
  <si>
    <t>П №3 Леб</t>
  </si>
  <si>
    <t>П №4 Леб</t>
  </si>
  <si>
    <t>П №5 Леб</t>
  </si>
  <si>
    <t>П №6 Леб</t>
  </si>
  <si>
    <t>П №7 Леб</t>
  </si>
  <si>
    <t>П №8 Леб</t>
  </si>
  <si>
    <t>П №9 Леб</t>
  </si>
  <si>
    <t>П №10 Леб</t>
  </si>
  <si>
    <t>П №18 Леб</t>
  </si>
  <si>
    <t>П №19 Леб</t>
  </si>
  <si>
    <t>П №20 Леб</t>
  </si>
  <si>
    <t>П №28 Леб</t>
  </si>
  <si>
    <t>П №29 Леб</t>
  </si>
  <si>
    <t>П №30 Леб</t>
  </si>
  <si>
    <t>ПТ-1</t>
  </si>
  <si>
    <t>ПТ-2</t>
  </si>
  <si>
    <t>ПТ-3</t>
  </si>
  <si>
    <t>ПТ-4</t>
  </si>
  <si>
    <t>ПТ-5</t>
  </si>
  <si>
    <t>ПТ-6</t>
  </si>
  <si>
    <t>ПТ-7</t>
  </si>
  <si>
    <t>ПТ-8</t>
  </si>
  <si>
    <t>ПТ-9</t>
  </si>
  <si>
    <t>ПТ-10</t>
  </si>
  <si>
    <t>ПТ-11</t>
  </si>
  <si>
    <t>ПТ-12</t>
  </si>
  <si>
    <t>ПТ-57</t>
  </si>
  <si>
    <t>ПТ-58</t>
  </si>
  <si>
    <t>ПТ-59</t>
  </si>
  <si>
    <t>ПТ-60</t>
  </si>
  <si>
    <t>ПТ-13</t>
  </si>
  <si>
    <t>ПТ-14</t>
  </si>
  <si>
    <t>ПТ-15</t>
  </si>
  <si>
    <t>ПТ-16</t>
  </si>
  <si>
    <t>ПТ-17</t>
  </si>
  <si>
    <t>ПТ-18</t>
  </si>
  <si>
    <t>ПТ-19</t>
  </si>
  <si>
    <t>ПТ-20</t>
  </si>
  <si>
    <t>ПТ-21</t>
  </si>
  <si>
    <t>ПТ-22</t>
  </si>
  <si>
    <t>ПТ-23</t>
  </si>
  <si>
    <t>ПТ-24</t>
  </si>
  <si>
    <t>ПТ-25</t>
  </si>
  <si>
    <t>ПТ-26</t>
  </si>
  <si>
    <t>ПТ-27</t>
  </si>
  <si>
    <t>ПТ-28</t>
  </si>
  <si>
    <t>ПТ-29</t>
  </si>
  <si>
    <t>ПТ-30</t>
  </si>
  <si>
    <t>ПТ-31</t>
  </si>
  <si>
    <t>ПТ-32</t>
  </si>
  <si>
    <t>ПТ-33</t>
  </si>
  <si>
    <t>ПТ-34</t>
  </si>
  <si>
    <t>ПТ-35</t>
  </si>
  <si>
    <t>ПТ-36</t>
  </si>
  <si>
    <t>ПТ-61</t>
  </si>
  <si>
    <t>ПТ-62</t>
  </si>
  <si>
    <t>ПТ-37</t>
  </si>
  <si>
    <t>ПТ-38</t>
  </si>
  <si>
    <t>ПТ-39</t>
  </si>
  <si>
    <t>ПТ-40</t>
  </si>
  <si>
    <t>ПТ-41</t>
  </si>
  <si>
    <t>ПТ-42</t>
  </si>
  <si>
    <t>ПТ-43</t>
  </si>
  <si>
    <t>ПТ-44</t>
  </si>
  <si>
    <t>ПТ-45</t>
  </si>
  <si>
    <t>ПТ-46</t>
  </si>
  <si>
    <t>ПТ-47</t>
  </si>
  <si>
    <t>ПТ-48</t>
  </si>
  <si>
    <t>ПТ-49</t>
  </si>
  <si>
    <t>ПТ-50</t>
  </si>
  <si>
    <t>ПТ-51</t>
  </si>
  <si>
    <t>ПТ-52</t>
  </si>
  <si>
    <t>ПТ-53</t>
  </si>
  <si>
    <t>ПТ-54</t>
  </si>
  <si>
    <t>ПТ-55</t>
  </si>
  <si>
    <t>ПТ-56</t>
  </si>
  <si>
    <t>Ю-5</t>
  </si>
  <si>
    <t>Ю-7</t>
  </si>
  <si>
    <t>Ю-15</t>
  </si>
  <si>
    <t>Ю-16</t>
  </si>
  <si>
    <t>Ю-18</t>
  </si>
  <si>
    <t>Ю-19</t>
  </si>
  <si>
    <t>Ю-20</t>
  </si>
  <si>
    <t>Ю-21</t>
  </si>
  <si>
    <t>Ю-22</t>
  </si>
  <si>
    <t>Ю-23</t>
  </si>
  <si>
    <t>Ю-24</t>
  </si>
  <si>
    <t>Ю-25</t>
  </si>
  <si>
    <t>Ю-26</t>
  </si>
  <si>
    <t>Ю-30</t>
  </si>
  <si>
    <t>Ю-31</t>
  </si>
  <si>
    <t>Ю-32</t>
  </si>
  <si>
    <t>Ю-33</t>
  </si>
  <si>
    <t>Bacillus cereus в ГП, ПФ, сырье</t>
  </si>
  <si>
    <t>48 ч/4 сут</t>
  </si>
  <si>
    <t>E.coli в ГП, ПФ, сырье</t>
  </si>
  <si>
    <t>72 ч /6 сут</t>
  </si>
  <si>
    <t>E.coli в ГП, ПФ, сырье, количественный метод</t>
  </si>
  <si>
    <t>24 ч/72 ч</t>
  </si>
  <si>
    <t>Proteus в ГП, ПФ, сырье, патматериал</t>
  </si>
  <si>
    <t>4 сут/6 сут</t>
  </si>
  <si>
    <t>Proteus в смывах</t>
  </si>
  <si>
    <t>Pseudomonas aeruginosa в ГП, ПФ, сырье</t>
  </si>
  <si>
    <t>48 ч/72 ч</t>
  </si>
  <si>
    <t>БГКП в ГП, ПФ, сырье, количественный метод</t>
  </si>
  <si>
    <t>БГКП в муке кормовой</t>
  </si>
  <si>
    <t>БГКП в смывах</t>
  </si>
  <si>
    <t>Готовые питательные среды для определения дрожжей, плесеней</t>
  </si>
  <si>
    <t>Готовые питательные среды для определения колиформ</t>
  </si>
  <si>
    <t>Дрожжи и плесени в воздухе</t>
  </si>
  <si>
    <t>7 сут</t>
  </si>
  <si>
    <t>Дрожжи и плесени в ГП, ПФ, сырье</t>
  </si>
  <si>
    <t>Дрожжи и плесени в смывах</t>
  </si>
  <si>
    <t>КМАФАнМ в ГП, ПФ, сырье, петрифильмы</t>
  </si>
  <si>
    <t>КМАФАнМ в смывах, петрифильмы</t>
  </si>
  <si>
    <t>КМАФАнМ в смывах</t>
  </si>
  <si>
    <t>КМАФАнМ в ГП, ПФ, сырье, смывах, ТЕМПО</t>
  </si>
  <si>
    <t>72 ч/5 сут</t>
  </si>
  <si>
    <t>Listeria monocytogenes в ГП, ПФ, сырье</t>
  </si>
  <si>
    <t>5 сут/7 сут</t>
  </si>
  <si>
    <t>Listeria monocytogenes в ГП, ПФ, сырье, VIDAS</t>
  </si>
  <si>
    <t>48 ч/7 сут</t>
  </si>
  <si>
    <t>Listeria spp. в ГП, ПФ, сырье</t>
  </si>
  <si>
    <t>Listeria spp. в смывах, патматериале</t>
  </si>
  <si>
    <t>Listeria monocytogenes в смывах, патматериале</t>
  </si>
  <si>
    <t>Молочнокислые бактерии в ГП, ПФ, сырье</t>
  </si>
  <si>
    <t>ОМЧ в воде</t>
  </si>
  <si>
    <t>ОМЧ в воздухе</t>
  </si>
  <si>
    <t>Pseudomonas aeruginosa в воде</t>
  </si>
  <si>
    <t>Salmonella spp. в ГП, ПФ, сырье, VIDAS</t>
  </si>
  <si>
    <t>24 ч/5 сут</t>
  </si>
  <si>
    <t>Salmonella spp. в ГП, ПФ, сырье, VIDAS, с типизацией</t>
  </si>
  <si>
    <t>24 ч/7 сут</t>
  </si>
  <si>
    <t>Salmonella spp. в ГП, ПФ, сырье</t>
  </si>
  <si>
    <t>Salmonella spp. в ГП, ПФ, сырье, с типизацией</t>
  </si>
  <si>
    <t>4 сут/7 сут</t>
  </si>
  <si>
    <t>Salmonella spp. в патматериале</t>
  </si>
  <si>
    <t>Salmonella spp. в патматериале, с типизацией</t>
  </si>
  <si>
    <t>Salmonella spp. в смывах</t>
  </si>
  <si>
    <t>Salmonella spp. в смывах, с типизацией</t>
  </si>
  <si>
    <t>Salmonella spp. в воде</t>
  </si>
  <si>
    <t>Salmonella spp. в воде, с типизацией</t>
  </si>
  <si>
    <t>Salmonella spp. в муке кормовой, с типизацией</t>
  </si>
  <si>
    <t>S. aureus в ГП, ПФ, сырье</t>
  </si>
  <si>
    <t>S. aureus в смывах, окружении</t>
  </si>
  <si>
    <t>Стафилококкоз</t>
  </si>
  <si>
    <t>Стрептококкоз</t>
  </si>
  <si>
    <t xml:space="preserve">Микробиология </t>
  </si>
  <si>
    <t>Дрожжи</t>
  </si>
  <si>
    <t>Enterococcus в ГП, ПФ, сырье</t>
  </si>
  <si>
    <t>48 ч/6 сут</t>
  </si>
  <si>
    <t>Определения свежести мяса птицы по продуктам распада белков (с реактивом Несслера)</t>
  </si>
  <si>
    <t>AE (BioChek) энцефаломиелит уровень антител</t>
  </si>
  <si>
    <t>AI (BioChek) экспресс обнаружение антигена гриппа птиц</t>
  </si>
  <si>
    <t>AI (ID vet) грипп птичий уровень антител</t>
  </si>
  <si>
    <t>AI (BioChek) грипп птичий уровень антител</t>
  </si>
  <si>
    <t>ART (BioChek) инфекционный альвеолярный ринотрахеит тип А и В уровень антител</t>
  </si>
  <si>
    <t>BLS (BioChek) болезнь большой печени и селезёнки уровень антител</t>
  </si>
  <si>
    <t>CAstV (BioChek) астровирус уровень антител</t>
  </si>
  <si>
    <t xml:space="preserve">CAV (BioChek) анемия уровень антител </t>
  </si>
  <si>
    <t>EDS (BioChek) болезнь синдрома снижения яйценоскости уровень антител</t>
  </si>
  <si>
    <t>FADV (BioChek) аденовирус уровень антител</t>
  </si>
  <si>
    <t>IBD (BioChek) болезнь Гамборо уровень антител</t>
  </si>
  <si>
    <t>IBV (BioChek) инфекционный бронхит уровень антител</t>
  </si>
  <si>
    <t>ILT (BioChek) ларинготрахеит уровень антител</t>
  </si>
  <si>
    <t>MМ (ID vet) микоплазма мелиагридис уровень антител</t>
  </si>
  <si>
    <t>NDVS (ID vet) болезнь Ньюкасла уровень антител</t>
  </si>
  <si>
    <t>PMS-CHICK (ID vet) пастереллез кур уровень антител</t>
  </si>
  <si>
    <t>MPVS (ID vet) метапневмовирус птиц уровень антител</t>
  </si>
  <si>
    <t>MG (BioChek) микоплазма галлисептикум уровень антител</t>
  </si>
  <si>
    <t>MS (BioChek) микоплазма синовия уровень антител</t>
  </si>
  <si>
    <t>NDV (BioChek) болезнь Ньюкасла уровень антител</t>
  </si>
  <si>
    <t>ORT (BioChek) орнитобактерии уровень антител</t>
  </si>
  <si>
    <t>REO (BioChek) реовирус уровень антител</t>
  </si>
  <si>
    <t>REV (BioChek) ретикулоэндотелиоз  уровень антител</t>
  </si>
  <si>
    <t>SE (BioChek) сальмонелла группы В и D уровень антител</t>
  </si>
  <si>
    <t>NDV (ХЕМА) болезнь Ньюкасла уровень антител</t>
  </si>
  <si>
    <t>IBD (ХЕМА) болезнь Гамборо уровень антител</t>
  </si>
  <si>
    <t>IBV (ХЕМА) инфекционный бронхит уровень антител</t>
  </si>
  <si>
    <t>ART (ХЕМА) инфекционный альвеолярный ринотрахеит тип А и В уровень антител</t>
  </si>
  <si>
    <t>Болезнь синдром снижения яйценоскости уровень антител</t>
  </si>
  <si>
    <t>Болезнь Ньюкасла уровень антител</t>
  </si>
  <si>
    <t>Вирус гриппа птиц подтипа H9 уровень антител (ВНИИЗЖ)</t>
  </si>
  <si>
    <t>Вирус гриппа птиц подтипа Н5 уровень антител (АВИВАК)</t>
  </si>
  <si>
    <t>Вирус гриппа птиц подтипа Н5 уровень антител (ВНИИЗЖ)</t>
  </si>
  <si>
    <t>Вирус гриппа птиц подтипа H9 уровень антител (АВИВАК)</t>
  </si>
  <si>
    <t>Активность воды</t>
  </si>
  <si>
    <t>Качественная реакция на крахмал</t>
  </si>
  <si>
    <t>Кислотное число жира</t>
  </si>
  <si>
    <t>Коллаген (ИК-анализ)</t>
  </si>
  <si>
    <t>Концентрация активного хлора</t>
  </si>
  <si>
    <t>Концентрация надуксусной кислоты</t>
  </si>
  <si>
    <t>Крупность помола</t>
  </si>
  <si>
    <t>М.д. белка (ИК-анализ)</t>
  </si>
  <si>
    <t>М.д. белка в пересчете на сухое вещество</t>
  </si>
  <si>
    <t>М.д. веществ, нерастворимых в эфире</t>
  </si>
  <si>
    <t>М.д. влаги (ИК-анализ)</t>
  </si>
  <si>
    <t>М.д. жира (ИК-анализ)</t>
  </si>
  <si>
    <t>М.д. жира в кормовой муке</t>
  </si>
  <si>
    <t>М.д. золы (ИК-анализ)</t>
  </si>
  <si>
    <t>М.д. золы, нерастворимой в соляной кислоте</t>
  </si>
  <si>
    <t>М.д. клетчатки</t>
  </si>
  <si>
    <t>М.д. костных включений</t>
  </si>
  <si>
    <t>М.д. надуксусной кислоты</t>
  </si>
  <si>
    <t>М.д. общего фосфора</t>
  </si>
  <si>
    <t>М.д. остатка, не растворимого в воде</t>
  </si>
  <si>
    <t>М.д. перекиси водорода</t>
  </si>
  <si>
    <t>М.д. свободного амина</t>
  </si>
  <si>
    <t>М.д. сырого протеина</t>
  </si>
  <si>
    <t>М.д. технологически добавленной влаги, выделившейся при размораживании</t>
  </si>
  <si>
    <t>М.д. формальдегида</t>
  </si>
  <si>
    <t>М.д. активного хлора</t>
  </si>
  <si>
    <t>Активный хлор</t>
  </si>
  <si>
    <t>М.д. белка</t>
  </si>
  <si>
    <t>М.д. влаги</t>
  </si>
  <si>
    <t>М.д. гидроксида натрия</t>
  </si>
  <si>
    <t>М.д. жира</t>
  </si>
  <si>
    <t>М.д. крахмала</t>
  </si>
  <si>
    <t>М.д. нитрита натрия</t>
  </si>
  <si>
    <t>М.д. сухого вещества</t>
  </si>
  <si>
    <t>М.д. хлорида натрия</t>
  </si>
  <si>
    <t>Молочный белок</t>
  </si>
  <si>
    <t>Общее количество полярных веществ в отработанном масле</t>
  </si>
  <si>
    <t>Определение окислительно-восстановительного потенциала</t>
  </si>
  <si>
    <t>Перекисное число жира</t>
  </si>
  <si>
    <t>Плотность</t>
  </si>
  <si>
    <t>Температура плавления</t>
  </si>
  <si>
    <t>Концентрация рабочего раствора P3-Topaz CL4</t>
  </si>
  <si>
    <t>Концентрация рабочего раствора P3-Topax 686</t>
  </si>
  <si>
    <t>Концентрация рабочего раствора P3-Topaz MD3</t>
  </si>
  <si>
    <t>КМАФАнМ в смывах с тушки</t>
  </si>
  <si>
    <t>Salmonella  в смывах с тушки</t>
  </si>
  <si>
    <t>Listeria spp.  в смывах с тушки</t>
  </si>
  <si>
    <t>бахильная пробаSalmonella spp. в патматериале</t>
  </si>
  <si>
    <t>Национальная программа по профилактике, выявлению и контролю сальмонеллезной инфекции в птицеводческих хозяйствах РФ на 2018 - 2023 годы</t>
  </si>
  <si>
    <t>МУ 4.2.2723-10; 
Национальная программа попрофилактике, выявлению и контролю сальмонеллезной инфекции в птицеводческих хозяйствах РФ на 2018 - 2023 годы</t>
  </si>
  <si>
    <t>бахильная пробаSalmonella spp. в патматериале, с типизацией</t>
  </si>
  <si>
    <t>бахильная пробаListeria spp. в смывах, патматериале</t>
  </si>
  <si>
    <t>бедро "Особое" ЦБ зам (СТО)фасовКМАФАнМ в ГП, ПФ, сырье, петрифильмы</t>
  </si>
  <si>
    <t>бедро "Особое" ЦБ зам (СТО)фасов</t>
  </si>
  <si>
    <t>бедро "Особое" ЦБ зам (СТО)КМАФАнМ в ГП, ПФ, сырье, петрифильмы</t>
  </si>
  <si>
    <t>бедро "Особое" ЦБ зам (СТО)Listeria monocytogenes в ГП, ПФ, сырье, VIDAS</t>
  </si>
  <si>
    <t>бедро "Особое" ЦБ зам (СТО)Salmonella spp. в ГП, ПФ, сырье, VIDAS, с типизацией</t>
  </si>
  <si>
    <t>бедро "Особое" ЦБ зам (ТУ)КМАФАнМ в ГП, ПФ, сырье, петрифильмы</t>
  </si>
  <si>
    <t>бедро "Особое" ЦБ зам (ТУ)Listeria monocytogenes в ГП, ПФ, сырье, VIDAS</t>
  </si>
  <si>
    <t>бедро "Особое" ЦБ зам (ТУ)Salmonella spp. в ГП, ПФ, сырье, VIDAS, с типизацией</t>
  </si>
  <si>
    <t>бедро "Особое" ЦБ охл. п/ф(СТО)</t>
  </si>
  <si>
    <t>полуфабрикаты натуральные</t>
  </si>
  <si>
    <t>бедро "Особое" ЦБ охл. п/ф(СТО)КМАФАнМ в ГП, ПФ, сырье, петрифильмы</t>
  </si>
  <si>
    <t>бедро "Особое" ЦБ охл. п/ф(СТО)БГКП в ГП, ПФ, сырье</t>
  </si>
  <si>
    <t>бедро "Особое" ЦБ охл. п/ф(СТО)Дрожжи и плесени в ГП, ПФ, сырье</t>
  </si>
  <si>
    <t>бедро "Особое" ЦБ охл. п/ф(СТО)Pseudomonas aeruginosa в ГП, ПФ, сырье</t>
  </si>
  <si>
    <t>бедро "Особое" ЦБ охл (СТО)КМАФАнМ в ГП, ПФ, сырье, петрифильмы</t>
  </si>
  <si>
    <t>бедро "Особое" ЦБ охл (СТО)фасовКМАФАнМ в ГП, ПФ, сырье, петрифильмы</t>
  </si>
  <si>
    <t>бедро "Особое" ЦБ охл (СТО)фасов</t>
  </si>
  <si>
    <t>бедро "Особое" ЦБ охл (СТО)фасовListeria monocytogenes в ГП, ПФ, сырье, VIDAS</t>
  </si>
  <si>
    <t>бедро "Особое" ЦБ охл (СТО)фасовSalmonella spp. в ГП, ПФ, сырье, VIDAS, с типизацией</t>
  </si>
  <si>
    <t>бедро "Особое" ЦБ охл (СТО)фасовБГКП в ГП, ПФ, сырье</t>
  </si>
  <si>
    <t>бедро "Особое" ЦБ охл (ТУ)КМАФАнМ в ГП, ПФ, сырье, петрифильмы</t>
  </si>
  <si>
    <t>бедро "Особое" ЦБ охл (ТУ)Listeria monocytogenes в ГП, ПФ, сырье, VIDAS</t>
  </si>
  <si>
    <t>бедро "Особое" ЦБ охл (ТУ)Salmonella spp. в ГП, ПФ, сырье, VIDAS, с типизацией</t>
  </si>
  <si>
    <t>бедро Особое в маринаде "Барбекю"КМАФАнМ в ГП, ПФ, сырье, петрифильмы</t>
  </si>
  <si>
    <t>бедро Особое в маринаде "Барбекю"</t>
  </si>
  <si>
    <t>не более 1,0 × 10⁶ КОЕ/г</t>
  </si>
  <si>
    <t>бедро Особое в маринаде "Барбекю"Listeria monocytogenes в ГП, ПФ, сырье, VIDAS</t>
  </si>
  <si>
    <t>бедро Особое в маринаде "Барбекю"Salmonella spp. в ГП, ПФ, сырье, VIDAS, с типизацией</t>
  </si>
  <si>
    <t>бедро Особое в маринаде "Барбекю"БГКП в ГП, ПФ, сырье</t>
  </si>
  <si>
    <t>бедро бескостное без кожи ЦБ зам (ТУ)КМАФАнМ в ГП, ПФ, сырье, петрифильмы</t>
  </si>
  <si>
    <t>бедро бескостное без кожи ЦБ зам (ТУ)Listeria monocytogenes в ГП, ПФ, сырье, VIDAS</t>
  </si>
  <si>
    <t>бедро бескостное без кожи ЦБ зам (ТУ)Salmonella spp. в ГП, ПФ, сырье, VIDAS, с типизацией</t>
  </si>
  <si>
    <t>бедро бескостное без кожи ЦБ охл (СТО) фасовКМАФАнМ в ГП, ПФ, сырье, петрифильмы</t>
  </si>
  <si>
    <t>бедро бескостное без кожи ЦБ охл (СТО) фасов</t>
  </si>
  <si>
    <t>бедро бескостное без кожи ЦБ охл (СТО)КМАФАнМ в ГП, ПФ, сырье, петрифильмы</t>
  </si>
  <si>
    <t>бедро бескостное без кожи ЦБ охл (СТО)Дрожжи и плесени в ГП, ПФ, сырье</t>
  </si>
  <si>
    <t>бедро бескостное без кожи ЦБ охл (СТО)Listeria monocytogenes в ГП, ПФ, сырье, VIDAS</t>
  </si>
  <si>
    <t>бедро бескостное без кожи ЦБ охл (СТО)Pseudomonas aeruginosa в ГП, ПФ, сырье</t>
  </si>
  <si>
    <t>бедро бескостное без кожи ЦБ охл (СТО)Salmonella spp. в ГП, ПФ, сырье, VIDAS, с типизацией</t>
  </si>
  <si>
    <t>бедро бескостное без кожи ЦБ охл. п/ф(СТО)</t>
  </si>
  <si>
    <t>бедро бескостное без кожи ЦБ охл. п/ф(СТО)КМАФАнМ в ГП, ПФ, сырье, петрифильмы</t>
  </si>
  <si>
    <t>бедро бескостное без кожи ЦБ охл. п/ф(СТО)БГКП в ГП, ПФ, сырье</t>
  </si>
  <si>
    <t>бедро бескостное без кожи ЦБ охл. п/ф(СТО)Дрожжи и плесени в ГП, ПФ, сырье</t>
  </si>
  <si>
    <t>бедро бескостное без кожи ЦБ охл. п/ф(СТО)Listeria monocytogenes в ГП, ПФ, сырье, VIDAS</t>
  </si>
  <si>
    <t>бедро бескостное без кожи ЦБ охл. п/ф(СТО)Pseudomonas aeruginosa в ГП, ПФ, сырье</t>
  </si>
  <si>
    <t>бедро бескостное без кожи ЦБ охл. п/ф(СТО)Salmonella spp. в ГП, ПФ, сырье, VIDAS, с типизацией</t>
  </si>
  <si>
    <t>бедро бескостное без кожи ЦБ охл (ТУ)КМАФАнМ в ГП, ПФ, сырье, петрифильмы</t>
  </si>
  <si>
    <t>бедро бескостное без кожи ЦБ охл (ТУ)Listeria monocytogenes в ГП, ПФ, сырье, VIDAS</t>
  </si>
  <si>
    <t>бедро бескостное без кожи ЦБ охл (ТУ)Salmonella spp. в ГП, ПФ, сырье, VIDAS, с типизацией</t>
  </si>
  <si>
    <t>бедро с кожей ЦБ зам (СТО)КМАФАнМ в ГП, ПФ, сырье, петрифильмы</t>
  </si>
  <si>
    <t>бедро с кожей ЦБ зам (СТО)Listeria monocytogenes в ГП, ПФ, сырье, VIDAS</t>
  </si>
  <si>
    <t>бедро с кожей ЦБ зам (СТО)Salmonella spp. в ГП, ПФ, сырье, VIDAS, с типизацией</t>
  </si>
  <si>
    <t>бедро с кожей ЦБ зам (ТУ)КМАФАнМ в ГП, ПФ, сырье, петрифильмы</t>
  </si>
  <si>
    <t>бедро с кожей ЦБ зам (ТУ)Listeria monocytogenes в ГП, ПФ, сырье, VIDAS</t>
  </si>
  <si>
    <t>бедро с кожей ЦБ зам (ТУ)Salmonella spp. в ГП, ПФ, сырье, VIDAS, с типизацией</t>
  </si>
  <si>
    <t>бедро с кожей ЦБ охл. п/ф (СТО)Bacillus cereus в ГП, ПФ, сырье</t>
  </si>
  <si>
    <t>бедро с кожей ЦБ охл. п/ф (СТО)</t>
  </si>
  <si>
    <t>бедро с кожей ЦБ охл. п/ф (СТО)КМАФАнМ в ГП, ПФ, сырье, петрифильмы</t>
  </si>
  <si>
    <t>бедро с кожей ЦБ охл. п/ф (СТО)БГКП в ГП, ПФ, сырье</t>
  </si>
  <si>
    <t>бедро с кожей ЦБ охл. п/ф (СТО)Дрожжи и плесени в ГП, ПФ, сырье</t>
  </si>
  <si>
    <t>бедро с кожей ЦБ охл. п/ф (СТО)Молочнокислые бактерии в ГП, ПФ, сырье</t>
  </si>
  <si>
    <t>бедро с кожей ЦБ охл. п/ф (СТО)Pseudomonas aeruginosa в ГП, ПФ, сырье</t>
  </si>
  <si>
    <t>бедро с кожей ЦБ охл (СТО)фасовКМАФАнМ в ГП, ПФ, сырье, петрифильмы</t>
  </si>
  <si>
    <t>бедро с кожей ЦБ охл (СТО)фасов</t>
  </si>
  <si>
    <t>бедро с кожей ЦБ охл (СТО)вал.КМАФАнМ в ГП, ПФ, сырье, петрифильмы</t>
  </si>
  <si>
    <t>бедро с кожей ЦБ охл (СТО)Listeria monocytogenes в ГП, ПФ, сырье, VIDAS</t>
  </si>
  <si>
    <t>бедро с кожей ЦБ охл (СТО)вал.Listeria monocytogenes в ГП, ПФ, сырье, VIDAS</t>
  </si>
  <si>
    <t>бедро с кожей ЦБ охл (СТО)Salmonella spp. в ГП, ПФ, сырье, VIDAS, с типизацией</t>
  </si>
  <si>
    <t>бедро с кожей ЦБ охл (СТО)вал.БГКП в ГП, ПФ, сырье</t>
  </si>
  <si>
    <t>бедро с кожей ЦБ охл (СТО)вал.Salmonella spp. в ГП, ПФ, сырье, VIDAS, с типизацией</t>
  </si>
  <si>
    <t>бедро с кожей ЦБ охл (ТУ)КМАФАнМ в ГП, ПФ, сырье, петрифильмы</t>
  </si>
  <si>
    <t>бедро с кожей ЦБ охл (ТУ)Listeria monocytogenes в ГП, ПФ, сырье, VIDAS</t>
  </si>
  <si>
    <t>бедро с кожей ЦБ охл (ТУ)Salmonella spp. в ГП, ПФ, сырье, VIDAS, с типизацией</t>
  </si>
  <si>
    <t>бумага со дна ящиковSalmonella spp. в патматериале, с типизацией</t>
  </si>
  <si>
    <t>бумага со дна ящиков</t>
  </si>
  <si>
    <t>вода дистиллированнаяОМЧ в воде</t>
  </si>
  <si>
    <t>не более 1,0 × 10³ КОЕ/см³</t>
  </si>
  <si>
    <t>вода водопроводнаяОМЧ в воде</t>
  </si>
  <si>
    <t>вода водопроводнаяSalmonella spp. в воде, с типизацией</t>
  </si>
  <si>
    <t>вода на входе в птичникОМЧ в воде</t>
  </si>
  <si>
    <t>вода на входе в птичникSalmonella spp. в воде, с типизацией</t>
  </si>
  <si>
    <t>вода на выходе из птичникаОМЧ в воде</t>
  </si>
  <si>
    <t>вода на выходе из птичникаSalmonella spp. в воде, с типизацией</t>
  </si>
  <si>
    <t>воздух производственных цехов, переработкиДрожжи и плесени в воздухе</t>
  </si>
  <si>
    <t>воздух производственных цехов, переработки</t>
  </si>
  <si>
    <t>Воздух производственных цехов, переработкиОМЧ в воздухе</t>
  </si>
  <si>
    <t>голень цыпленка табакаБГКП в ГП, ПФ, сырье</t>
  </si>
  <si>
    <t>голень цыпленка табака</t>
  </si>
  <si>
    <t>голень цыпленка табакаSalmonella spp. в ГП, ПФ, сырье, VIDAS, с типизацией</t>
  </si>
  <si>
    <t>голень цыпленка табакаListeria monocytogenes в ГП, ПФ, сырье, VIDAS</t>
  </si>
  <si>
    <t>голень цыпленка табакаКМАФАнМ в ГП, ПФ, сырье, петрифильмы</t>
  </si>
  <si>
    <t>голень с кожей ЦБ зам (СТО)КМАФАнМ в ГП, ПФ, сырье, петрифильмы</t>
  </si>
  <si>
    <t>голень с кожей ЦБ зам (СТО)фасов.КМАФАнМ в ГП, ПФ, сырье, петрифильмы</t>
  </si>
  <si>
    <t>голень с кожей ЦБ зам (СТО)Listeria monocytogenes в ГП, ПФ, сырье, VIDAS</t>
  </si>
  <si>
    <t>голень с кожей ЦБ зам (СТО)Salmonella spp. в ГП, ПФ, сырье, VIDAS, с типизацией</t>
  </si>
  <si>
    <t>голень с кожей ЦБ зам (ТУ)КМАФАнМ в ГП, ПФ, сырье, петрифильмы</t>
  </si>
  <si>
    <t>голень с кожей ЦБ зам (ТУ)Listeria monocytogenes в ГП, ПФ, сырье, VIDAS</t>
  </si>
  <si>
    <t>голень с кожей ЦБ зам (ТУ)Salmonella spp. в ГП, ПФ, сырье, VIDAS, с типизацией</t>
  </si>
  <si>
    <t>голень с кожей ЦБ охл (СТО)фасов.КМАФАнМ в ГП, ПФ, сырье, петрифильмы</t>
  </si>
  <si>
    <t>голень с кожей ЦБ охл (СТО)фасов.Salmonella spp. в ГП, ПФ, сырье, VIDAS, с типизацией</t>
  </si>
  <si>
    <t>голень с кожей ЦБ охл (СТО)фасов.Listeria monocytogenes в ГП, ПФ, сырье, VIDAS</t>
  </si>
  <si>
    <t>голень с кожей ЦБ охл (СТО)фасов.БГКП в ГП, ПФ, сырье</t>
  </si>
  <si>
    <t>голень с кожей ЦБ охл (СТО)КМАФАнМ в ГП, ПФ, сырье, петрифильмы</t>
  </si>
  <si>
    <t>голень с кожей ЦБ охл (СТО)Salmonella spp. в ГП, ПФ, сырье, VIDAS, с типизацией</t>
  </si>
  <si>
    <t>голень с кожей ЦБ охл (СТО)Listeria monocytogenes в ГП, ПФ, сырье, VIDAS</t>
  </si>
  <si>
    <t>голень с кожей ЦБ охл. п/ф (СТО)Дрожжи и плесени в ГП, ПФ, сырье</t>
  </si>
  <si>
    <t>голень с кожей ЦБ охл. п/ф (СТО)</t>
  </si>
  <si>
    <t>голень с кожей ЦБ охл. п/ф (СТО)Pseudomonas aeruginosa в ГП, ПФ, сырье</t>
  </si>
  <si>
    <t>голень с кожей ЦБ охл. п/ф (СТО)Salmonella spp. в ГП, ПФ, сырье, VIDAS, с типизацией</t>
  </si>
  <si>
    <t>голень с кожей ЦБ охл. п/ф (СТО)Listeria monocytogenes в ГП, ПФ, сырье, VIDAS</t>
  </si>
  <si>
    <t>голень с кожей ЦБ охл. п/ф (СТО)БГКП в ГП, ПФ, сырье</t>
  </si>
  <si>
    <t>голень с кожей ЦБ охл. п/ф (СТО)КМАФАнМ в ГП, ПФ, сырье, петрифильмы</t>
  </si>
  <si>
    <t>голень с кожей ЦБ охл (ТУ)КМАФАнМ в ГП, ПФ, сырье, петрифильмы</t>
  </si>
  <si>
    <t>голень с кожей ЦБ охл (ТУ)Listeria monocytogenes в ГП, ПФ, сырье, VIDAS</t>
  </si>
  <si>
    <t>голень с кожей ЦБ охл (ТУ)Salmonella spp. в ГП, ПФ, сырье, VIDAS, с типизацией</t>
  </si>
  <si>
    <t>Дез.средства</t>
  </si>
  <si>
    <t>желудок с содержимымSalmonella spp. в патматериале, с типизацией</t>
  </si>
  <si>
    <t>желудок с содержимым (вет.брак)Salmonella spp. в патматериале, с типизацией</t>
  </si>
  <si>
    <t>желудок с содержимым (вет.брак)Listeria spp. в смывах, патматериале</t>
  </si>
  <si>
    <t>МУ №13-7-2-2/2137</t>
  </si>
  <si>
    <t xml:space="preserve">МУ №13-7-2-2/2137; </t>
  </si>
  <si>
    <t>замершие эмбрионыSalmonella spp. в патматериале, с типизацией</t>
  </si>
  <si>
    <t>замершие эмбрионыСтафилококкоз</t>
  </si>
  <si>
    <t>замершие эмбрионыСтрептококкоз</t>
  </si>
  <si>
    <t>зоб с содержимым (вет.брак)Salmonella spp. в патматериале, с типизацией</t>
  </si>
  <si>
    <t>зоб с содержимым (вет.брак)Listeria spp. в смывах, патматериале</t>
  </si>
  <si>
    <t>зоб с содержимымSalmonella spp. в патматериале, с типизацией</t>
  </si>
  <si>
    <t>зоб с содержимымСтафилококкоз</t>
  </si>
  <si>
    <t>зоб с содержимымСтрептококкоз</t>
  </si>
  <si>
    <t>кишечник с содержимымSalmonella spp. в патматериале, с типизацией</t>
  </si>
  <si>
    <t>кишечник с содержимым (вет.брак)Salmonella spp. в патматериале, с типизацией</t>
  </si>
  <si>
    <t>кишечник с содержимым (вет.брак)Listeria spp. в смывах, патматериале</t>
  </si>
  <si>
    <t>котлеты АппетитныеКМАФАнМ в ГП, ПФ, сырье, петрифильмы</t>
  </si>
  <si>
    <t>котлеты Аппетитные</t>
  </si>
  <si>
    <t>котлеты АппетитныеListeria monocytogenes в ГП, ПФ, сырье, VIDAS</t>
  </si>
  <si>
    <t>котлеты АппетитныеSalmonella spp. в ГП, ПФ, сырье, VIDAS, с типизацией</t>
  </si>
  <si>
    <t>котлеты АппетитныеБГКП в ГП, ПФ, сырье</t>
  </si>
  <si>
    <t>котлеты СливочныеКМАФАнМ в ГП, ПФ, сырье, петрифильмы</t>
  </si>
  <si>
    <t>котлеты СливочныеListeria monocytogenes в ГП, ПФ, сырье, VIDAS</t>
  </si>
  <si>
    <t>котлеты СливочныеSalmonella spp. в ГП, ПФ, сырье, VIDAS, с типизацией</t>
  </si>
  <si>
    <t>котлеты Домашние По-петелинскиКМАФАнМ в ГП, ПФ, сырье, петрифильмы</t>
  </si>
  <si>
    <t>котлеты Домашние По-петелински</t>
  </si>
  <si>
    <t>котлеты Домашние По-петелинскиListeria monocytogenes в ГП, ПФ, сырье, VIDAS</t>
  </si>
  <si>
    <t>котлеты Домашние По-петелинскиSalmonella spp. в ГП, ПФ, сырье, VIDAS, с типизацией</t>
  </si>
  <si>
    <t>котлеты Домашние По-петелинскиБГКП в ГП, ПФ, сырье</t>
  </si>
  <si>
    <t>котлеты По-киевскиКМАФАнМ в ГП, ПФ, сырье, петрифильмы</t>
  </si>
  <si>
    <t>котлеты По-киевски</t>
  </si>
  <si>
    <t>котлеты По-киевскиListeria monocytogenes в ГП, ПФ, сырье, VIDAS</t>
  </si>
  <si>
    <t>котлеты По-киевскиSalmonella spp. в ГП, ПФ, сырье, VIDAS, с типизацией</t>
  </si>
  <si>
    <t>котлеты По-киевскиБГКП в ГП, ПФ, сырье</t>
  </si>
  <si>
    <t>котлеты из филе бедра и филе грудкиКМАФАнМ в ГП, ПФ, сырье, петрифильмы</t>
  </si>
  <si>
    <t>котлеты из филе бедра и филе грудкиListeria monocytogenes в ГП, ПФ, сырье, VIDAS</t>
  </si>
  <si>
    <t>котлеты из филе бедра и филе грудкиSalmonella spp. в ГП, ПФ, сырье, VIDAS, с типизацией</t>
  </si>
  <si>
    <t>колбаски для гриля "С сыром"КМАФАнМ в ГП, ПФ, сырье, петрифильмы</t>
  </si>
  <si>
    <t>колбаски для гриля "С сыром"</t>
  </si>
  <si>
    <t>колбаски для гриля "С сыром"Listeria monocytogenes в ГП, ПФ, сырье, VIDAS</t>
  </si>
  <si>
    <t>колбаски для гриля "С сыром"Salmonella spp. в ГП, ПФ, сырье, VIDAS, с типизацией</t>
  </si>
  <si>
    <t>колбаски для гриля "С сыром"БГКП в ГП, ПФ, сырье</t>
  </si>
  <si>
    <t>колбаски для гриля охл. (СТО)КМАФАнМ в ГП, ПФ, сырье, петрифильмы</t>
  </si>
  <si>
    <t>колбаски для гриля охл. (СТО)Listeria monocytogenes в ГП, ПФ, сырье, VIDAS</t>
  </si>
  <si>
    <t>колбаски для гриля охл. (СТО)Salmonella spp. в ГП, ПФ, сырье, VIDAS, с типизацией</t>
  </si>
  <si>
    <t>колбаски для гриля "Шашлычные" охл. (СТО)КМАФАнМ в ГП, ПФ, сырье, петрифильмы</t>
  </si>
  <si>
    <t>колбаски для гриля "Шашлычные" охл. (СТО)</t>
  </si>
  <si>
    <t>колбаски для гриля "Шашлычные" охл. (СТО)Listeria monocytogenes в ГП, ПФ, сырье, VIDAS</t>
  </si>
  <si>
    <t>колбаски для гриля "Шашлычные" охл. (СТО)Salmonella spp. в ГП, ПФ, сырье, VIDAS, с типизацией</t>
  </si>
  <si>
    <t>колбаски для гриля "Шашлычные" охл. (СТО)БГКП в ГП, ПФ, сырье</t>
  </si>
  <si>
    <t>мини- колбаски охл. (СТО)КМАФАнМ в ГП, ПФ, сырье, петрифильмы</t>
  </si>
  <si>
    <t>мини- колбаски охл. (СТО)Listeria monocytogenes в ГП, ПФ, сырье, VIDAS</t>
  </si>
  <si>
    <t>мини- колбаски охл. (СТО)Salmonella spp. в ГП, ПФ, сырье, VIDAS, с типизацией</t>
  </si>
  <si>
    <t>кожа ЦБ охл (СТО)Salmonella spp. в ГП, ПФ, сырье, VIDAS, с типизацией</t>
  </si>
  <si>
    <t>кожа ЦБ охл (СТО)Listeria monocytogenes в ГП, ПФ, сырье, VIDAS</t>
  </si>
  <si>
    <t>кожа ЦБ охл (СТО)БГКП в ГП, ПФ, сырье</t>
  </si>
  <si>
    <t>кожа ЦБ охл (СТО)КМАФАнМ в ГП, ПФ, сырье, петрифильмы</t>
  </si>
  <si>
    <t>кожа ЦБ зам (СТО)Salmonella spp. в ГП, ПФ, сырье, VIDAS, с типизацией</t>
  </si>
  <si>
    <t>кожа ЦБ зам (СТО)</t>
  </si>
  <si>
    <t>кожа ЦБ зам (СТО)Listeria monocytogenes в ГП, ПФ, сырье, VIDAS</t>
  </si>
  <si>
    <t>кожа ЦБ зам (СТО)БГКП в ГП, ПФ, сырье</t>
  </si>
  <si>
    <t>кожа ЦБ зам (СТО)КМАФАнМ в ГП, ПФ, сырье, петрифильмы</t>
  </si>
  <si>
    <t>кожа ЦБ (вет.брак)Salmonella spp. в патматериале, с типизацией</t>
  </si>
  <si>
    <t>кожа ЦБ (вет.брак)Listeria spp. в смывах, патматериале</t>
  </si>
  <si>
    <t>кожа грудки охл. (СТО)Salmonella spp. в ГП, ПФ, сырье, VIDAS, с типизацией</t>
  </si>
  <si>
    <t>кожа грудки охл. (СТО)</t>
  </si>
  <si>
    <t>кожа грудки охл. (СТО)Listeria monocytogenes в ГП, ПФ, сырье, VIDAS</t>
  </si>
  <si>
    <t>кожа грудки охл. (СТО)БГКП в ГП, ПФ, сырье</t>
  </si>
  <si>
    <t>кожа грудки охл. (СТО)КМАФАнМ в ГП, ПФ, сырье, петрифильмы</t>
  </si>
  <si>
    <t>кожа грудки зам. (СТО)Salmonella spp. в ГП, ПФ, сырье, VIDAS, с типизацией</t>
  </si>
  <si>
    <t>кожа грудки зам. (СТО)</t>
  </si>
  <si>
    <t>кожа грудки зам. (СТО)Listeria monocytogenes в ГП, ПФ, сырье, VIDAS</t>
  </si>
  <si>
    <t>кожа грудки зам. (СТО)БГКП в ГП, ПФ, сырье</t>
  </si>
  <si>
    <t>кожа грудки зам. (СТО)КМАФАнМ в ГП, ПФ, сырье, петрифильмы</t>
  </si>
  <si>
    <t>кожа грудки и шеи охл. (СТО)Salmonella spp. в ГП, ПФ, сырье, VIDAS, с типизацией</t>
  </si>
  <si>
    <t>кожа грудки и шеи охл. (СТО)</t>
  </si>
  <si>
    <t>кожа грудки и шеи охл. (СТО)Listeria monocytogenes в ГП, ПФ, сырье, VIDAS</t>
  </si>
  <si>
    <t>кожа грудки и шеи охл. (СТО)БГКП в ГП, ПФ, сырье</t>
  </si>
  <si>
    <t>кожа грудки и шеи охл. (СТО)КМАФАнМ в ГП, ПФ, сырье, петрифильмы</t>
  </si>
  <si>
    <t>кожа грудки и шеи зам. (СТО)Salmonella spp. в ГП, ПФ, сырье, VIDAS, с типизацией</t>
  </si>
  <si>
    <t>кожа грудки и шеи зам. (СТО)</t>
  </si>
  <si>
    <t>кожа грудки и шеи зам. (СТО)Listeria monocytogenes в ГП, ПФ, сырье, VIDAS</t>
  </si>
  <si>
    <t>кожа грудки и шеи зам. (СТО)БГКП в ГП, ПФ, сырье</t>
  </si>
  <si>
    <t>кожа грудки и шеи зам. (СТО)КМАФАнМ в ГП, ПФ, сырье, петрифильмы</t>
  </si>
  <si>
    <t>кожа бедра, окорочка, голени охл. (СТО)Salmonella spp. в ГП, ПФ, сырье, VIDAS, с типизацией</t>
  </si>
  <si>
    <t>кожа бедра, окорочка, голени охл. (СТО)</t>
  </si>
  <si>
    <t>кожа бедра, окорочка, голени охл. (СТО)Listeria monocytogenes в ГП, ПФ, сырье, VIDAS</t>
  </si>
  <si>
    <t>кожа бедра, окорочка, голени охл. (СТО)БГКП в ГП, ПФ, сырье</t>
  </si>
  <si>
    <t>кожа бедра, окорочка, голени охл. (СТО)КМАФАнМ в ГП, ПФ, сырье, петрифильмы</t>
  </si>
  <si>
    <t>кожа бедра, окорочка, голени зам. (СТО)Salmonella spp. в ГП, ПФ, сырье, VIDAS, с типизацией</t>
  </si>
  <si>
    <t>кожа бедра, окорочка, голени зам. (СТО)</t>
  </si>
  <si>
    <t>кожа бедра, окорочка, голени зам. (СТО)Listeria monocytogenes в ГП, ПФ, сырье, VIDAS</t>
  </si>
  <si>
    <t>кожа бедра, окорочка, голени зам. (СТО)БГКП в ГП, ПФ, сырье</t>
  </si>
  <si>
    <t>кожа бедра, окорочка, голени зам. (СТО)КМАФАнМ в ГП, ПФ, сырье, петрифильмы</t>
  </si>
  <si>
    <t>кожа охл. (СТО)Salmonella spp. в ГП, ПФ, сырье, VIDAS, с типизацией</t>
  </si>
  <si>
    <t>кожа охл. (СТО)</t>
  </si>
  <si>
    <t>кожа охл. (СТО)Listeria monocytogenes в ГП, ПФ, сырье, VIDAS</t>
  </si>
  <si>
    <t>кожа охл. (СТО)БГКП в ГП, ПФ, сырье</t>
  </si>
  <si>
    <t>кожа охл. (СТО)КМАФАнМ в ГП, ПФ, сырье, петрифильмы</t>
  </si>
  <si>
    <t>кожа зам. (СТО)Salmonella spp. в ГП, ПФ, сырье, VIDAS, с типизацией</t>
  </si>
  <si>
    <t>кожа зам. (СТО)</t>
  </si>
  <si>
    <t>кожа зам. (СТО)Listeria monocytogenes в ГП, ПФ, сырье, VIDAS</t>
  </si>
  <si>
    <t>кожа зам. (СТО)БГКП в ГП, ПФ, сырье</t>
  </si>
  <si>
    <t>кожа зам. (СТО)КМАФАнМ в ГП, ПФ, сырье, петрифильмы</t>
  </si>
  <si>
    <t>кожа шеи охл. (СТО)Salmonella spp. в ГП, ПФ, сырье, VIDAS, с типизацией</t>
  </si>
  <si>
    <t>кожа шеи охл. (СТО)</t>
  </si>
  <si>
    <t>кожа шеи охл. (СТО)Listeria monocytogenes в ГП, ПФ, сырье, VIDAS</t>
  </si>
  <si>
    <t>кожа шеи охл. (СТО)БГКП в ГП, ПФ, сырье</t>
  </si>
  <si>
    <t>кожа шеи охл. (СТО)КМАФАнМ в ГП, ПФ, сырье, петрифильмы</t>
  </si>
  <si>
    <t>кожа шеи зам. (СТО)Salmonella spp. в ГП, ПФ, сырье, VIDAS, с типизацией</t>
  </si>
  <si>
    <t>кожа шеи зам. (СТО)</t>
  </si>
  <si>
    <t>кожа шеи зам. (СТО)Listeria monocytogenes в ГП, ПФ, сырье, VIDAS</t>
  </si>
  <si>
    <t>кожа шеи зам. (СТО)БГКП в ГП, ПФ, сырье</t>
  </si>
  <si>
    <t>кожа шеи зам. (СТО)КМАФАнМ в ГП, ПФ, сырье, петрифильмы</t>
  </si>
  <si>
    <t>крыло (кисть) ЦБ охл. (СТО)валКМАФАнМ в ГП, ПФ, сырье, петрифильмы</t>
  </si>
  <si>
    <t>крыло (кисть) ЦБ охл. (СТО)вал</t>
  </si>
  <si>
    <t>крыло (кисть) ЦБ охл. (СТО)валListeria monocytogenes в ГП, ПФ, сырье, VIDAS</t>
  </si>
  <si>
    <t>крыло (кисть) ЦБ охл. (СТО)валSalmonella spp. в ГП, ПФ, сырье, VIDAS, с типизацией</t>
  </si>
  <si>
    <t>крыло (кисть) ЦБ зам. (СТО)валКМАФАнМ в ГП, ПФ, сырье, петрифильмы</t>
  </si>
  <si>
    <t>крыло (кисть) ЦБ зам. (СТО)вал</t>
  </si>
  <si>
    <t>крыло (кисть) ЦБ зам. (СТО)валListeria monocytogenes в ГП, ПФ, сырье, VIDAS</t>
  </si>
  <si>
    <t>крыло (кисть) ЦБ зам. (СТО)валSalmonella spp. в ГП, ПФ, сырье, VIDAS, с типизацией</t>
  </si>
  <si>
    <t>крыло (локтевая часть) ЦБ охл (СТО)КМАФАнМ в ГП, ПФ, сырье, петрифильмы</t>
  </si>
  <si>
    <t>крыло (локтевая часть) ЦБ охл (СТО)фасов.КМАФАнМ в ГП, ПФ, сырье, петрифильмы</t>
  </si>
  <si>
    <t>крыло (локтевая часть) ЦБ охл (СТО)Listeria monocytogenes в ГП, ПФ, сырье, VIDAS</t>
  </si>
  <si>
    <t>крыло (локтевая часть) ЦБ охл (СТО)Salmonella spp. в ГП, ПФ, сырье, VIDAS, с типизацией</t>
  </si>
  <si>
    <t>крыло (локтевая часть) ЦБ зам (СТО)фасов.КМАФАнМ в ГП, ПФ, сырье, петрифильмы</t>
  </si>
  <si>
    <t>крыло (локтевая часть) ЦБ зам (СТО)фасов.</t>
  </si>
  <si>
    <t>крыло (локтевая часть) ЦБ зам (СТО)КМАФАнМ в ГП, ПФ, сырье, петрифильмы</t>
  </si>
  <si>
    <t>крыло (локтевая часть) ЦБ зам (СТО)</t>
  </si>
  <si>
    <t>крыло (локтевая часть) ЦБ зам (СТО)Listeria monocytogenes в ГП, ПФ, сырье, VIDAS</t>
  </si>
  <si>
    <t>крыло (локтевая часть) ЦБ зам (СТО)Salmonella spp. в ГП, ПФ, сырье, VIDAS, с типизацией</t>
  </si>
  <si>
    <t>крыло (плечевая часть) ЦБ охл (СТО)КМАФАнМ в ГП, ПФ, сырье, петрифильмы</t>
  </si>
  <si>
    <t>крыло (плечевая часть) ЦБ охл (СТО)фасов.КМАФАнМ в ГП, ПФ, сырье, петрифильмы</t>
  </si>
  <si>
    <t>крыло (плечевая часть) ЦБ охл. п/ф (СТО)Дрожжи и плесени в ГП, ПФ, сырье</t>
  </si>
  <si>
    <t>крыло (плечевая часть) ЦБ охл. п/ф (СТО)</t>
  </si>
  <si>
    <t>крыло (плечевая часть) ЦБ охл. п/ф (СТО)КМАФАнМ в ГП, ПФ, сырье, петрифильмы</t>
  </si>
  <si>
    <t>крыло (плечевая часть) ЦБ охл. п/ф (СТО)Salmonella spp. в ГП, ПФ, сырье, VIDAS, с типизацией</t>
  </si>
  <si>
    <t>крыло (плечевая часть) ЦБ охл (СТО)Listeria monocytogenes в ГП, ПФ, сырье, VIDAS</t>
  </si>
  <si>
    <t>крыло (плечевая часть) ЦБ охл (СТО)Pseudomonas aeruginosa в ГП, ПФ, сырье</t>
  </si>
  <si>
    <t>крыло (плечевая часть) ЦБ зам (СТО)фасов.КМАФАнМ в ГП, ПФ, сырье, петрифильмы</t>
  </si>
  <si>
    <t>крыло (плечевая часть) ЦБ зам (СТО)КМАФАнМ в ГП, ПФ, сырье, петрифильмы</t>
  </si>
  <si>
    <t>крыло (плечевая часть) ЦБ зам (СТО)Listeria monocytogenes в ГП, ПФ, сырье, VIDAS</t>
  </si>
  <si>
    <t>крыло (плечевая часть) ЦБ зам (СТО)Salmonella spp. в ГП, ПФ, сырье, VIDAS, с типизацией</t>
  </si>
  <si>
    <t>крыло (плечевая и локтевая части) ЦБ зам (СТО)КМАФАнМ в ГП, ПФ, сырье, петрифильмы</t>
  </si>
  <si>
    <t>крыло (плечевая и локтевая части) ЦБ зам (СТО)</t>
  </si>
  <si>
    <t>крыло (плечевая и локтевая части) ЦБ зам (СТО)Listeria monocytogenes в ГП, ПФ, сырье, VIDAS</t>
  </si>
  <si>
    <t>крыло (плечевая и локтевая части) ЦБ зам (СТО)Salmonella spp. в ГП, ПФ, сырье, VIDAS, с типизацией</t>
  </si>
  <si>
    <t>крыло (плечевая и локтевая части) ЦБ охл. (СТО)КМАФАнМ в ГП, ПФ, сырье, петрифильмы</t>
  </si>
  <si>
    <t>крыло (плечевая и локтевая части) ЦБ охл. (СТО)</t>
  </si>
  <si>
    <t>крыло (плечевая и локтевая части) ЦБ охл. (СТО)фасовКМАФАнМ в ГП, ПФ, сырье, петрифильмы</t>
  </si>
  <si>
    <t>крыло (плечевая и локтевая части) ЦБ охл. (СТО)фасов</t>
  </si>
  <si>
    <t>крыло (плечевая и локтевая части) ЦБ охл. (СТО)Listeria monocytogenes в ГП, ПФ, сырье, VIDAS</t>
  </si>
  <si>
    <t>крыло (плечевая и локтевая части) ЦБ охл. (СТО)Salmonella spp. в ГП, ПФ, сырье, VIDAS, с типизацией</t>
  </si>
  <si>
    <t>крыло (плечевая часть) ЦБ охл (СТО)в соусе териякиListeria monocytogenes в ГП, ПФ, сырье, VIDAS</t>
  </si>
  <si>
    <t>крыло (плечевая часть) ЦБ охл (СТО)в соусе териякиSalmonella spp. в ГП, ПФ, сырье, VIDAS, с типизацией</t>
  </si>
  <si>
    <t>крыло (плечевая часть) ЦБ охл (СТО)в соусе териякиКМАФАнМ в ГП, ПФ, сырье, петрифильмы</t>
  </si>
  <si>
    <t>крыло острое Баффало зам. (СТО)КМАФАнМ в ГП, ПФ, сырье, петрифильмы</t>
  </si>
  <si>
    <t>крыло острое Баффало зам. (СТО)</t>
  </si>
  <si>
    <t>не более 1,0 × 10³ КОЕ/г</t>
  </si>
  <si>
    <t>крыло острое Баффало зам. (СТО)БГКП в ГП, ПФ, сырье</t>
  </si>
  <si>
    <t>крыло острое Баффало зам. (СТО)S. aureus в ГП, ПФ, сырье</t>
  </si>
  <si>
    <t>крыло острое Баффало зам. (СТО)Salmonella spp. в ГП, ПФ, сырье, VIDAS, с типизацией</t>
  </si>
  <si>
    <t>крыло острое Баффало зам. (СТО)Listeria monocytogenes в ГП, ПФ, сырье, VIDAS</t>
  </si>
  <si>
    <t>крылышки куриные острые замороженные (СТО)Salmonella spp. в ГП, ПФ, сырье, VIDAS, с типизацией</t>
  </si>
  <si>
    <t>не допускается в 1,0 г; 0,1 г</t>
  </si>
  <si>
    <t>крылышки куриные острые замороженные (СТО)S. aureus в ГП, ПФ, сырье</t>
  </si>
  <si>
    <t>крылышки куриные острые замороженные (СТО)КМАФАнМ в ГП, ПФ, сырье, петрифильмы</t>
  </si>
  <si>
    <t>крылышки куриные острые замороженные (СТО)Listeria monocytogenes в ГП, ПФ, сырье, VIDAS</t>
  </si>
  <si>
    <t>крыло (целое) ЦБ зам (СТО)КМАФАнМ в ГП, ПФ, сырье, петрифильмы</t>
  </si>
  <si>
    <t>крыло (целое) ЦБ зам (СТО)фасов.КМАФАнМ в ГП, ПФ, сырье, петрифильмы</t>
  </si>
  <si>
    <t>крыло (целое) ЦБ зам (СТО)Listeria monocytogenes в ГП, ПФ, сырье, VIDAS</t>
  </si>
  <si>
    <t>крыло (целое) ЦБ зам (СТО)Salmonella spp. в ГП, ПФ, сырье, VIDAS, с типизацией</t>
  </si>
  <si>
    <t>крыло (целое) ЦБ зам (СТО)Дрожжи и плесени в ГП, ПФ, сырье</t>
  </si>
  <si>
    <t>крыло (целое) ЦБ зам (СТО)S. aureus в ГП, ПФ, сырье</t>
  </si>
  <si>
    <t>крыло (целое) ЦБ зам (ТУ)КМАФАнМ в ГП, ПФ, сырье, петрифильмы</t>
  </si>
  <si>
    <t>крыло (целое) ЦБ зам (ТУ)Listeria monocytogenes в ГП, ПФ, сырье, VIDAS</t>
  </si>
  <si>
    <t>крыло (целое) ЦБ зам (ТУ)Salmonella spp. в ГП, ПФ, сырье, VIDAS, с типизацией</t>
  </si>
  <si>
    <t>крыло (целое) ЦБ охл (СТО)КМАФАнМ в ГП, ПФ, сырье, петрифильмы</t>
  </si>
  <si>
    <t>крыло (целое) ЦБ охл (СТО)Salmonella spp. в ГП, ПФ, сырье, VIDAS, с типизацией</t>
  </si>
  <si>
    <t>крыло (целое) ЦБ охл (СТО)Listeria monocytogenes в ГП, ПФ, сырье, VIDAS</t>
  </si>
  <si>
    <t>крыло (целое) ЦБ охл (СТО)фасов.КМАФАнМ в ГП, ПФ, сырье, петрифильмы</t>
  </si>
  <si>
    <t>крыло (целое) ЦБ охл. п/ф (СТО)Молочнокислые бактерии в ГП, ПФ, сырье</t>
  </si>
  <si>
    <t>крыло (целое) ЦБ охл. п/ф (СТО)</t>
  </si>
  <si>
    <t>крыло (целое) ЦБ охл. п/ф (СТО)Pseudomonas aeruginosa в ГП, ПФ, сырье</t>
  </si>
  <si>
    <t>крыло (целое) ЦБ охл. п/ф (СТО)Salmonella spp. в ГП, ПФ, сырье, VIDAS, с типизацией</t>
  </si>
  <si>
    <t>крыло (целое) ЦБ охл (ТУ)КМАФАнМ в ГП, ПФ, сырье, петрифильмы</t>
  </si>
  <si>
    <t>крыло (целое) ЦБ охл (ТУ)Listeria monocytogenes в ГП, ПФ, сырье, VIDAS</t>
  </si>
  <si>
    <t>крыло (целое) ЦБ охл (ТУ)Salmonella spp. в ГП, ПФ, сырье, VIDAS, с типизацией</t>
  </si>
  <si>
    <t>крыло (целое) в маринаде "Барбекю"КМАФАнМ в ГП, ПФ, сырье, петрифильмы</t>
  </si>
  <si>
    <t>крыло (целое) в маринаде "Барбекю"</t>
  </si>
  <si>
    <t>крыло (целое) в маринаде "Барбекю"Listeria monocytogenes в ГП, ПФ, сырье, VIDAS</t>
  </si>
  <si>
    <t>крыло (целое) в маринаде "Барбекю"Salmonella spp. в ГП, ПФ, сырье, VIDAS, с типизацией</t>
  </si>
  <si>
    <t>крыло (целое) в маринаде "Барбекю"БГКП в ГП, ПФ, сырье</t>
  </si>
  <si>
    <t>мышечный желудок ЦБ зам (ТУ)Listeria monocytogenes в ГП, ПФ, сырье, VIDAS</t>
  </si>
  <si>
    <t>мышечный желудок ЦБ зам (ТУ)Salmonella spp. в ГП, ПФ, сырье, VIDAS, с типизацией</t>
  </si>
  <si>
    <t>мышечный желудок ЦБ зам (ТУ)КМАФАнМ в ГП, ПФ, сырье, петрифильмы</t>
  </si>
  <si>
    <t>мышечный желудок ЦБ зам (СТО)Salmonella spp. в ГП, ПФ, сырье, VIDAS, с типизацией</t>
  </si>
  <si>
    <t>мышечный желудок ЦБ зам (СТО)</t>
  </si>
  <si>
    <t>мышечный желудок ЦБ охл (СТО)Listeria monocytogenes в ГП, ПФ, сырье, VIDAS</t>
  </si>
  <si>
    <t>мышечный желудок ЦБ охл (СТО)Salmonella spp. в ГП, ПФ, сырье, VIDAS, с типизацией</t>
  </si>
  <si>
    <t>мышечный желудок ЦБ охл (СТО)КМАФАнМ в ГП, ПФ, сырье, петрифильмы</t>
  </si>
  <si>
    <t>мясо птицы б/к замороженное, охлажденное, все наименованияListeria monocytogenes в ГП, ПФ, сырье, VIDAS</t>
  </si>
  <si>
    <t>мясо птицы б/к замороженное, охлажденное, все наименования</t>
  </si>
  <si>
    <t>мясо птицы б/к замороженное, охлажденное, все наименованияSalmonella spp. в ГП, ПФ, сырье, VIDAS, с типизацией</t>
  </si>
  <si>
    <t>мясо птицы б/к замороженное, охлажденное, все наименованияБГКП в ГП, ПФ, сырье</t>
  </si>
  <si>
    <t>набор для первых блюд ЦБ зам (СТО)Listeria monocytogenes в ГП, ПФ, сырье, VIDAS</t>
  </si>
  <si>
    <t>набор для первых блюд ЦБ зам (СТО)Salmonella spp. в ГП, ПФ, сырье, VIDAS, с типизацией</t>
  </si>
  <si>
    <t>набор для первых блюд ЦБ зам (СТО)КМАФАнМ в ГП, ПФ, сырье, петрифильмы</t>
  </si>
  <si>
    <t>набор для первых блюд ЦБ зам (СТО)фасов.КМАФАнМ в ГП, ПФ, сырье, петрифильмы</t>
  </si>
  <si>
    <t>набор для первых блюд ЦБ зам (СТО)фасов.</t>
  </si>
  <si>
    <t>набор для первых блюд ЦБ охл (СТО)фасов.КМАФАнМ в ГП, ПФ, сырье, петрифильмы</t>
  </si>
  <si>
    <t>набор для первых блюд ЦБ охл (СТО)фасов.</t>
  </si>
  <si>
    <t>набор для первых блюд ЦБ охл (СТО)КМАФАнМ в ГП, ПФ, сырье, петрифильмы</t>
  </si>
  <si>
    <t>набор для первых блюд ЦБ охл (СТО)Listeria monocytogenes в ГП, ПФ, сырье, VIDAS</t>
  </si>
  <si>
    <t>набор для первых блюд ЦБ охл (СТО)Salmonella spp. в ГП, ПФ, сырье, VIDAS, с типизацией</t>
  </si>
  <si>
    <t>набор для супа ЦБ зам (СТО)КМАФАнМ в ГП, ПФ, сырье, петрифильмы</t>
  </si>
  <si>
    <t>набор для супа ЦБ зам (СТО)Listeria monocytogenes в ГП, ПФ, сырье, VIDAS</t>
  </si>
  <si>
    <t>набор для супа ЦБ зам (СТО)Salmonella spp. в ГП, ПФ, сырье, VIDAS, с типизацией</t>
  </si>
  <si>
    <t>набор для супа ЦБ охл (СТО)КМАФАнМ в ГП, ПФ, сырье, петрифильмы</t>
  </si>
  <si>
    <t>набор для супа ЦБ охл (СТО)Listeria monocytogenes в ГП, ПФ, сырье, VIDAS</t>
  </si>
  <si>
    <t>набор для супа ЦБ охл (СТО)Salmonella spp. в ГП, ПФ, сырье, VIDAS, с типизацией</t>
  </si>
  <si>
    <t>набор для супа ЦБ охл (СТО)БГКП в ГП, ПФ, сырье</t>
  </si>
  <si>
    <t>набор для тушения ЦБ охл (СТО)КМАФАнМ в ГП, ПФ, сырье, петрифильмы</t>
  </si>
  <si>
    <t>набор для тушения ЦБ охл (СТО)Listeria monocytogenes в ГП, ПФ, сырье, VIDAS</t>
  </si>
  <si>
    <t>набор для тушения ЦБ охл (СТО)Salmonella spp. в ГП, ПФ, сырье, VIDAS, с типизацией</t>
  </si>
  <si>
    <t>набор для тушения ЦБ охл (СТО)БГКП в ГП, ПФ, сырье</t>
  </si>
  <si>
    <t>набор для тушения ЦБ зам. (СТО)КМАФАнМ в ГП, ПФ, сырье, петрифильмы</t>
  </si>
  <si>
    <t>набор для тушения ЦБ зам. (СТО)</t>
  </si>
  <si>
    <t>набор для тушения ЦБ зам. (СТО)Listeria monocytogenes в ГП, ПФ, сырье, VIDAS</t>
  </si>
  <si>
    <t>набор для тушения ЦБ зам. (СТО)Salmonella spp. в ГП, ПФ, сырье, VIDAS, с типизацией</t>
  </si>
  <si>
    <t>набор для тушения ЦБ зам. (СТО)БГКП в ГП, ПФ, сырье</t>
  </si>
  <si>
    <t>набор для чахохбили, шашлыка ЦБ замКМАФАнМ в ГП, ПФ, сырье, петрифильмы</t>
  </si>
  <si>
    <t>набор для чахохбили, шашлыка ЦБ зам</t>
  </si>
  <si>
    <t>набор для чахохбили, шашлыка ЦБ замListeria monocytogenes в ГП, ПФ, сырье, VIDAS</t>
  </si>
  <si>
    <t>набор для чахохбили, шашлыка ЦБ замSalmonella spp. в ГП, ПФ, сырье, VIDAS, с типизацией</t>
  </si>
  <si>
    <t>набор для чахохбили, шашлыка ЦБ замБГКП в ГП, ПФ, сырье</t>
  </si>
  <si>
    <t>набор для чахохбили, шашлыка ЦБ охлКМАФАнМ в ГП, ПФ, сырье, петрифильмы</t>
  </si>
  <si>
    <t>набор для чахохбили, шашлыка ЦБ охл</t>
  </si>
  <si>
    <t>набор для чахохбили, шашлыка ЦБ охлListeria monocytogenes в ГП, ПФ, сырье, VIDAS</t>
  </si>
  <si>
    <t>набор для чахохбили, шашлыка ЦБ охлSalmonella spp. в ГП, ПФ, сырье, VIDAS, с типизацией</t>
  </si>
  <si>
    <t>набор для чахохбили, шашлыка ЦБ охлБГКП в ГП, ПФ, сырье</t>
  </si>
  <si>
    <t>набор для чахохбили, шашлыка ЦБ зам. фасовКМАФАнМ в ГП, ПФ, сырье, петрифильмы</t>
  </si>
  <si>
    <t>набор для чахохбили, шашлыка ЦБ зам. фасов</t>
  </si>
  <si>
    <t>набор для чахохбили, шашлыка ЦБ зам. фасовListeria monocytogenes в ГП, ПФ, сырье, VIDAS</t>
  </si>
  <si>
    <t>набор для чахохбили, шашлыка ЦБ зам. фасовSalmonella spp. в ГП, ПФ, сырье, VIDAS, с типизацией</t>
  </si>
  <si>
    <t>набор для чахохбили, шашлыка ЦБ зам. фасовБГКП в ГП, ПФ, сырье</t>
  </si>
  <si>
    <t>набор для чахохбили, шашлыка ЦБ охл. фасовКМАФАнМ в ГП, ПФ, сырье, петрифильмы</t>
  </si>
  <si>
    <t>набор для чахохбили, шашлыка ЦБ охл. фасов</t>
  </si>
  <si>
    <t>набор для чахохбили, шашлыка ЦБ охл. фасовListeria monocytogenes в ГП, ПФ, сырье, VIDAS</t>
  </si>
  <si>
    <t>набор для чахохбили, шашлыка ЦБ охл. фасовSalmonella spp. в ГП, ПФ, сырье, VIDAS, с типизацией</t>
  </si>
  <si>
    <t>набор для чахохбили, шашлыка ЦБ охл. фасовБГКП в ГП, ПФ, сырье</t>
  </si>
  <si>
    <t>ноги ЦБ зам (СТО)КМАФАнМ в ГП, ПФ, сырье, петрифильмы</t>
  </si>
  <si>
    <t>ноги ЦБ зам (СТО)Listeria monocytogenes в ГП, ПФ, сырье, VIDAS</t>
  </si>
  <si>
    <t>ноги ЦБ зам (СТО)Salmonella spp. в ГП, ПФ, сырье, VIDAS, с типизацией</t>
  </si>
  <si>
    <t>ноги ЦБ зам (ТУ)КМАФАнМ в ГП, ПФ, сырье, петрифильмы</t>
  </si>
  <si>
    <t>ноги ЦБ зам (ТУ)Listeria monocytogenes в ГП, ПФ, сырье, VIDAS</t>
  </si>
  <si>
    <t>ноги ЦБ зам (ТУ)Salmonella spp. в ГП, ПФ, сырье, VIDAS, с типизацией</t>
  </si>
  <si>
    <t>ноги ЦБ охл (СТО)КМАФАнМ в ГП, ПФ, сырье, петрифильмы</t>
  </si>
  <si>
    <t>ноги ЦБ охл (СТО)Listeria monocytogenes в ГП, ПФ, сырье, VIDAS</t>
  </si>
  <si>
    <t>ноги ЦБ охл (СТО)Salmonella spp. в ГП, ПФ, сырье, VIDAS, с типизацией</t>
  </si>
  <si>
    <t>обрезь филе бедра охл. СТОListeria monocytogenes в ГП, ПФ, сырье, VIDAS</t>
  </si>
  <si>
    <t>обрезь филе бедра охл. СТО</t>
  </si>
  <si>
    <t>обрезь филе бедра охл. СТОSalmonella spp. в ГП, ПФ, сырье, VIDAS, с типизацией</t>
  </si>
  <si>
    <t>обрезь филе бедра охл. СТО фасовКМАФАнМ в ГП, ПФ, сырье, петрифильмы</t>
  </si>
  <si>
    <t>обрезь филе бедра охл. СТО фасов</t>
  </si>
  <si>
    <t>обрезь филе бедра охл. СТОКМАФАнМ в ГП, ПФ, сырье, петрифильмы</t>
  </si>
  <si>
    <t>обрезь филе бедра охл. СТОБГКП в ГП, ПФ, сырье</t>
  </si>
  <si>
    <t>обрезь филе грудки охл. СТОListeria monocytogenes в ГП, ПФ, сырье, VIDAS</t>
  </si>
  <si>
    <t>обрезь филе грудки охл. СТО</t>
  </si>
  <si>
    <t>обрезь филе грудки охл. СТОSalmonella spp. в ГП, ПФ, сырье, VIDAS, с типизацией</t>
  </si>
  <si>
    <t>обрезь филе грудки охл. СТО фасовКМАФАнМ в ГП, ПФ, сырье, петрифильмы</t>
  </si>
  <si>
    <t>обрезь филе грудки охл. СТО фасов</t>
  </si>
  <si>
    <t>обрезь филе грудки охл. СТОКМАФАнМ в ГП, ПФ, сырье, петрифильмы</t>
  </si>
  <si>
    <t>обрезь филе грудки охл. СТОБГКП в ГП, ПФ, сырье</t>
  </si>
  <si>
    <t>обрезь филе бедра зам. СТОListeria monocytogenes в ГП, ПФ, сырье, VIDAS</t>
  </si>
  <si>
    <t>обрезь филе бедра зам. СТОSalmonella spp. в ГП, ПФ, сырье, VIDAS, с типизацией</t>
  </si>
  <si>
    <t>обрезь филе бедра зам. СТОКМАФАнМ в ГП, ПФ, сырье, петрифильмы</t>
  </si>
  <si>
    <t>обрезь филе грудки зам. СТОListeria monocytogenes в ГП, ПФ, сырье, VIDAS</t>
  </si>
  <si>
    <t>обрезь филе грудки зам. СТОSalmonella spp. в ГП, ПФ, сырье, VIDAS, с типизацией</t>
  </si>
  <si>
    <t>обрезь филе грудки зам. СТОКМАФАнМ в ГП, ПФ, сырье, петрифильмы</t>
  </si>
  <si>
    <t>окорочок "Особый" ЦБ зам (СТО)Listeria monocytogenes в ГП, ПФ, сырье, VIDAS</t>
  </si>
  <si>
    <t>окорочок "Особый" ЦБ зам (СТО)Salmonella spp. в ГП, ПФ, сырье, VIDAS, с типизацией</t>
  </si>
  <si>
    <t>окорочок "Особый" ЦБ зам (СТО)фасов.КМАФАнМ в ГП, ПФ, сырье, петрифильмы</t>
  </si>
  <si>
    <t>окорочок "Особый" ЦБ зам (СТО)КМАФАнМ в ГП, ПФ, сырье, петрифильмы</t>
  </si>
  <si>
    <t>окорочок "Особый" ЦБ зам (ТУ)Listeria monocytogenes в ГП, ПФ, сырье, VIDAS</t>
  </si>
  <si>
    <t>окорочок "Особый" ЦБ зам (ТУ)Salmonella spp. в ГП, ПФ, сырье, VIDAS, с типизацией</t>
  </si>
  <si>
    <t>окорочок "Особый" ЦБ охл(СТО)фасов.КМАФАнМ в ГП, ПФ, сырье, петрифильмы</t>
  </si>
  <si>
    <t>окорочок "Особый" ЦБ охл (СТО)Listeria monocytogenes в ГП, ПФ, сырье, VIDAS</t>
  </si>
  <si>
    <t>окорочок "Особый" ЦБ охл (СТО)Salmonella spp. в ГП, ПФ, сырье, VIDAS, с типизацией</t>
  </si>
  <si>
    <t>окорочок "Особый" ЦБ охл (СТО)КМАФАнМ в ГП, ПФ, сырье, петрифильмы</t>
  </si>
  <si>
    <t>окорочок "Особый" ЦБ охл (ТУ)Listeria monocytogenes в ГП, ПФ, сырье, VIDAS</t>
  </si>
  <si>
    <t>окорочок "Особый" ЦБ охл (ТУ)Salmonella spp. в ГП, ПФ, сырье, VIDAS, с типизацией</t>
  </si>
  <si>
    <t>окорочок "Особый" ЦБ охл (ТУ)КМАФАнМ в ГП, ПФ, сырье, петрифильмы</t>
  </si>
  <si>
    <t>окорочок бескостный с кожей ЦБ зам (ТУ)Listeria monocytogenes в ГП, ПФ, сырье, VIDAS</t>
  </si>
  <si>
    <t>окорочок бескостный с кожей ЦБ зам (ТУ)Salmonella spp. в ГП, ПФ, сырье, VIDAS, с типизацией</t>
  </si>
  <si>
    <t>окорочок бескостный с кожей ЦБ зам (ТУ)КМАФАнМ в ГП, ПФ, сырье, петрифильмы</t>
  </si>
  <si>
    <t>окорочок бескостный с кожей ЦБ охл (ТУ)Listeria monocytogenes в ГП, ПФ, сырье, VIDAS</t>
  </si>
  <si>
    <t>окорочок бескостный с кожей ЦБ охл (ТУ)Salmonella spp. в ГП, ПФ, сырье, VIDAS, с типизацией</t>
  </si>
  <si>
    <t>окорочок бескостный с кожей ЦБ охл (ТУ)КМАФАнМ в ГП, ПФ, сырье, петрифильмы</t>
  </si>
  <si>
    <t>окорочок с кожей ЦБ зам (ТУ)Listeria monocytogenes в ГП, ПФ, сырье, VIDAS</t>
  </si>
  <si>
    <t>окорочок с кожей ЦБ зам (ТУ)Salmonella spp. в ГП, ПФ, сырье, VIDAS, с типизацией</t>
  </si>
  <si>
    <t>окорочок с кожей ЦБ зам (ТУ)КМАФАнМ в ГП, ПФ, сырье, петрифильмы</t>
  </si>
  <si>
    <t>окорочок с кожей ЦБ охл (ТУ)Listeria monocytogenes в ГП, ПФ, сырье, VIDAS</t>
  </si>
  <si>
    <t>окорочок с кожей ЦБ охл (ТУ)Salmonella spp. в ГП, ПФ, сырье, VIDAS, с типизацией</t>
  </si>
  <si>
    <t>окорочок с кожей ЦБ охл (ТУ)КМАФАнМ в ГП, ПФ, сырье, петрифильмы</t>
  </si>
  <si>
    <t>окорочок ЦБ охл (СТО)Listeria monocytogenes в ГП, ПФ, сырье, VIDAS</t>
  </si>
  <si>
    <t>окорочок ЦБ охл (СТО)Salmonella spp. в ГП, ПФ, сырье, VIDAS, с типизацией</t>
  </si>
  <si>
    <t>окорочок ЦБ охл (СТО)фасовКМАФАнМ в ГП, ПФ, сырье, петрифильмы</t>
  </si>
  <si>
    <t>окорочок ЦБ охл (СТО)фасов</t>
  </si>
  <si>
    <t>окорочок ЦБ охл (СТО)КМАФАнМ в ГП, ПФ, сырье, петрифильмы</t>
  </si>
  <si>
    <t>печень ЦБ охл (СТО)Listeria monocytogenes в ГП, ПФ, сырье, VIDAS</t>
  </si>
  <si>
    <t>печень ЦБ охл (СТО)Salmonella spp. в ГП, ПФ, сырье, VIDAS, с типизацией</t>
  </si>
  <si>
    <t>печень ЦБ охл (СТО)КМАФАнМ в ГП, ПФ, сырье, петрифильмы</t>
  </si>
  <si>
    <t>печень ЦБ зам (СТО)Listeria monocytogenes в ГП, ПФ, сырье, VIDAS</t>
  </si>
  <si>
    <t>печень ЦБ зам (СТО)Salmonella spp. в ГП, ПФ, сырье, VIDAS, с типизацией</t>
  </si>
  <si>
    <t>печень ЦБ зам (СТО)Дрожжи и плесени в ГП, ПФ, сырье</t>
  </si>
  <si>
    <t>печень ЦБ зам (СТО)КМАФАнМ в ГП, ПФ, сырье, петрифильмы</t>
  </si>
  <si>
    <t>печень ЦБ охл (ТУ)Listeria monocytogenes в ГП, ПФ, сырье, VIDAS</t>
  </si>
  <si>
    <t>печень ЦБ охл (ТУ)Salmonella spp. в ГП, ПФ, сырье, VIDAS, с типизацией</t>
  </si>
  <si>
    <t>печень, желчный мешокSalmonella spp. в патматериале, с типизацией</t>
  </si>
  <si>
    <t>легкие (вет.брак)Listeria spp. в смывах, патматериале</t>
  </si>
  <si>
    <t>легкие (вет.брак)</t>
  </si>
  <si>
    <t>легкие (вет.брак)Salmonella spp. в патматериале, с типизацией</t>
  </si>
  <si>
    <t>печень, желчный мешок (вет.брак)Listeria spp. в смывах, патматериале</t>
  </si>
  <si>
    <t>печень, желчный мешок (вет.брак)Salmonella spp. в патматериале, с типизацией</t>
  </si>
  <si>
    <t>печень (вет. брак)Salmonella spp. в патматериале, с типизацией</t>
  </si>
  <si>
    <t>печень (вет. брак)</t>
  </si>
  <si>
    <t>печень (вет. брак)Listeria spp. в смывах, патматериале</t>
  </si>
  <si>
    <t>почки (вет. брак)Salmonella spp. в патматериале, с типизацией</t>
  </si>
  <si>
    <t>почки (вет. брак)</t>
  </si>
  <si>
    <t>почки (вет. брак)Listeria spp. в смывах, патматериале</t>
  </si>
  <si>
    <t>селезенка (вет. брак)Salmonella spp. в патматериале, с типизацией</t>
  </si>
  <si>
    <t>селезенка (вет. брак)</t>
  </si>
  <si>
    <t>селезенка (вет. брак)Listeria spp. в смывах, патматериале</t>
  </si>
  <si>
    <t>сердце (вет.брак)Salmonella spp. в патматериале, с типизацией</t>
  </si>
  <si>
    <t>сердце (вет.брак)</t>
  </si>
  <si>
    <t>сердце (вет.брак)Listeria spp. в смывах, патматериале</t>
  </si>
  <si>
    <t>тушка ЦБ (вет. брак)Salmonella spp. в патматериале, с типизацией</t>
  </si>
  <si>
    <t>тушка ЦБ (вет. брак)</t>
  </si>
  <si>
    <t>тушка ЦБ (вет. брак)Listeria spp. в смывах, патматериале</t>
  </si>
  <si>
    <t>грудка (вет.брак)Salmonella spp. в патматериале, с типизацией</t>
  </si>
  <si>
    <t>грудка (вет.брак)</t>
  </si>
  <si>
    <t>грудка (вет.брак)Listeria spp. в смывах, патматериале</t>
  </si>
  <si>
    <t>шеи ЦБ (вет.брак)Salmonella spp. в патматериале, с типизацией</t>
  </si>
  <si>
    <t>шеи ЦБ (вет.брак)Listeria spp. в смывах, патматериале</t>
  </si>
  <si>
    <t>подстилочный материалSalmonella spp. в патматериале</t>
  </si>
  <si>
    <t>пухSalmonella spp. в патматериале, с типизацией</t>
  </si>
  <si>
    <t>пухSalmonella spp. в смывах, с типизацией</t>
  </si>
  <si>
    <t>пыль кормоваяSalmonella spp. в смывах, с типизацией</t>
  </si>
  <si>
    <t>ромштекс из филе бедра и филе грудкиКМАФАнМ в ГП, ПФ, сырье, петрифильмы</t>
  </si>
  <si>
    <t>ромштекс из филе бедра и филе грудки</t>
  </si>
  <si>
    <t>ромштекс из филе бедра и филе грудкиListeria monocytogenes в ГП, ПФ, сырье, VIDAS</t>
  </si>
  <si>
    <t>ромштекс из филе бедра и филе грудкиSalmonella spp. в ГП, ПФ, сырье, VIDAS, с типизацией</t>
  </si>
  <si>
    <t>ромштекс из филе бедра и филе грудкиБГКП в ГП, ПФ, сырье</t>
  </si>
  <si>
    <t>сердце ЦБ охл (СТО)КМАФАнМ в ГП, ПФ, сырье, петрифильмы</t>
  </si>
  <si>
    <t>сердце ЦБ охл (СТО)Listeria monocytogenes в ГП, ПФ, сырье, VIDAS</t>
  </si>
  <si>
    <t>сердце ЦБ охл (СТО)Salmonella spp. в ГП, ПФ, сырье, VIDAS, с типизацией</t>
  </si>
  <si>
    <t>сердце ЦБ охл (СТО)БГКП в ГП, ПФ, сырье</t>
  </si>
  <si>
    <t>сердце, легкиеSalmonella spp. в патматериале, с типизацией</t>
  </si>
  <si>
    <t>слепые отросткиSalmonella spp. в патматериале, с типизацией</t>
  </si>
  <si>
    <t>смыв в комнате приема пищиSalmonella spp. в смывах, с типизацией</t>
  </si>
  <si>
    <t>смыв в комнате приема пищиS. aureus в смывах, окружении</t>
  </si>
  <si>
    <t>смыв в комнате приема пищиБГКП в смывах</t>
  </si>
  <si>
    <t>смыв в санпропускникеКМАФАнМ в смывах, петрифильмы</t>
  </si>
  <si>
    <t>не более 1,0 × 10³ КОЕ/см²</t>
  </si>
  <si>
    <t>смыв в санпропускникеSalmonella spp. в смывах, с типизацией</t>
  </si>
  <si>
    <t>смыв в санпропускникеБГКП в смывах</t>
  </si>
  <si>
    <t>смыв в санузелеSalmonella spp. в смывах, с типизацией</t>
  </si>
  <si>
    <t>смыв клоакальныйБГКП в смывах</t>
  </si>
  <si>
    <t>смыв с вытяжной вентиляцииSalmonella spp. в смывах, с типизацией</t>
  </si>
  <si>
    <t>смыв с вытяжной вентиляцииS. aureus в смывах, окружении</t>
  </si>
  <si>
    <t>смыв с вытяжной вентиляцииБГКП в смывах</t>
  </si>
  <si>
    <t>смыв с газогенераторовSalmonella spp. в смывах, с типизацией</t>
  </si>
  <si>
    <t>смыв с газогенераторовS. aureus в смывах, окружении</t>
  </si>
  <si>
    <t>смыв с газогенераторовБГКП в смывах</t>
  </si>
  <si>
    <t>смыв с линии кормленияSalmonella spp. в смывах, с типизацией</t>
  </si>
  <si>
    <t>смыв с линии кормленияS. aureus в смывах, окружении</t>
  </si>
  <si>
    <t>смыв с линии кормленияБГКП в смывах</t>
  </si>
  <si>
    <t>смыв с линии поенияSalmonella spp. в смывах, с типизацией</t>
  </si>
  <si>
    <t>смыв с линии поенияS. aureus в смывах, окружении</t>
  </si>
  <si>
    <t>смыв с линии поенияБГКП в смывах</t>
  </si>
  <si>
    <t>смыв с оборудования ЦИSalmonella spp. в смывах, с типизацией</t>
  </si>
  <si>
    <t>смыв с оборудования ЦИ</t>
  </si>
  <si>
    <t>смыв с оборудования ЦИS. aureus в смывах, окружении</t>
  </si>
  <si>
    <t>смыв с оборудования ЦИБГКП в смывах</t>
  </si>
  <si>
    <t>смыв с оборудования и инвентаря ВыращиваниеSalmonella spp. в смывах, с типизацией</t>
  </si>
  <si>
    <t>смыв с оборудования и инвентаря ВыращиваниеS. aureus в смывах, окружении</t>
  </si>
  <si>
    <t>смыв с оборудования и инвентаря ВыращиваниеБГКП в смывах</t>
  </si>
  <si>
    <t>Инструкция №1400/1751</t>
  </si>
  <si>
    <t>смыв с оборудования и инвентаря ППКБГКП в смывах</t>
  </si>
  <si>
    <t>смыв с оборудования и инвентаря ППККМАФАнМ в смывах, петрифильмы</t>
  </si>
  <si>
    <t>смыв с оборудования и инвентаря ППКListeria spp. в смывах, патматериале</t>
  </si>
  <si>
    <t>смыв с оборудования и инвентаря ППКSalmonella spp. в смывах, с типизацией</t>
  </si>
  <si>
    <t>смыв с оборудования и инвентаря ППКS. aureus в смывах, окружении</t>
  </si>
  <si>
    <t>смыв с оборудования и инвентаря ППКДрожжи и плесени в смывах</t>
  </si>
  <si>
    <t>смыв с опусков хопровSalmonella spp. в смывах, с типизацией</t>
  </si>
  <si>
    <t>смыв с опусков хопровS. aureus в смывах, окружении</t>
  </si>
  <si>
    <t>смыв с опусков хопровБГКП в смывах</t>
  </si>
  <si>
    <t>смыв с площадки выгрузки опилокSalmonella spp. в смывах, с типизацией</t>
  </si>
  <si>
    <t>смыв с площадки выгрузки опилокS. aureus в смывах, окружении</t>
  </si>
  <si>
    <t>смыв с площадки выгрузки опилокБГКП в смывах</t>
  </si>
  <si>
    <t>смыв с перегородокSalmonella spp. в смывах, с типизацией</t>
  </si>
  <si>
    <t>смыв с перегородокS. aureus в смывах, окружении</t>
  </si>
  <si>
    <t>смыв с перегородокБГКП в смывах</t>
  </si>
  <si>
    <t>смыв с пола ВыращиваниеSalmonella spp. в смывах, с типизацией</t>
  </si>
  <si>
    <t>смыв с пола ВыращиваниеS. aureus в смывах, окружении</t>
  </si>
  <si>
    <t>смыв с пола ВыращиваниеБГКП в смывах</t>
  </si>
  <si>
    <t>смыв с приточной вентиляцииSalmonella spp. в смывах, с типизацией</t>
  </si>
  <si>
    <t>смыв с приточной вентиляцииS. aureus в смывах, окружении</t>
  </si>
  <si>
    <t>смыв с приточной вентиляцииБГКП в смывах</t>
  </si>
  <si>
    <t>смыв с приточной вентиляцииКМАФАнМ в смывах, петрифильмы</t>
  </si>
  <si>
    <t>не более 1,0 × 10⁵ КОЕ/см²</t>
  </si>
  <si>
    <t>смыв с птицы после эвтаназииSalmonella spp. в смывах, с типизацией</t>
  </si>
  <si>
    <t>смыв с птицы после эвтаназииКМАФАнМ в смывах, петрифильмы</t>
  </si>
  <si>
    <t>не более 1,0 × 10⁵ КОЕ/см³</t>
  </si>
  <si>
    <t>смыв с птицы после эвтаназииListeria spp. в смывах, патматериале</t>
  </si>
  <si>
    <t>смыв с птицы после эвтаназииБГКП в смывах</t>
  </si>
  <si>
    <t>смыв с рук персоналаSalmonella spp. в смывах, с типизацией</t>
  </si>
  <si>
    <t>смыв с рук персоналаБГКП в смывах</t>
  </si>
  <si>
    <t>смыв с сетчатых перегородокSalmonella spp. в смывах, с типизацией</t>
  </si>
  <si>
    <t>смыв с сетчатых перегородокS. aureus в смывах, окружении</t>
  </si>
  <si>
    <t>смыв с сетчатых перегородокБГКП в смывах</t>
  </si>
  <si>
    <t>смыв с транспортаБГКП в смывах</t>
  </si>
  <si>
    <t>смыв с транспортаSalmonella spp. в смывах, с типизацией</t>
  </si>
  <si>
    <t>смыв с транспортаS. aureus в смывах, окружении</t>
  </si>
  <si>
    <t>смыв с транспортаКМАФАнМ в смывах, петрифильмы</t>
  </si>
  <si>
    <t>не более 1,0 × 10² КОЕ/см³</t>
  </si>
  <si>
    <t>смыв с тушки после ВКОSalmonella spp. в смывах, с типизацией</t>
  </si>
  <si>
    <t>смыв с тушки после ВКОКМАФАнМ в смывах, петрифильмы</t>
  </si>
  <si>
    <t>смыв с тушки после ВКОListeria spp. в смывах, патматериале</t>
  </si>
  <si>
    <t>смыв с тушки после ВКОБГКП в смывах</t>
  </si>
  <si>
    <t>смыв с хопровSalmonella spp. в смывах, с типизацией</t>
  </si>
  <si>
    <t>смыв с хопровS. aureus в смывах, окружении</t>
  </si>
  <si>
    <t>смыв с хопровБГКП в смывах</t>
  </si>
  <si>
    <t>смыв с яйца инкубационногоSalmonella spp. в смывах, с типизацией</t>
  </si>
  <si>
    <t>смыв с яйца инкубационногоS. aureus в смывах, окружении</t>
  </si>
  <si>
    <t>смыв с яйца инкубационногоБГКП в смывах</t>
  </si>
  <si>
    <t>смыв со спецобувиSalmonella spp. в смывах, с типизацией</t>
  </si>
  <si>
    <t>смыв со спецобувиБГКП в смывах</t>
  </si>
  <si>
    <t>смыв со спецодеждыSalmonella spp. в смывах, с типизацией</t>
  </si>
  <si>
    <t>смыв со спецодеждыБГКП в смывах</t>
  </si>
  <si>
    <t>смыв со стен ВыращиваниеSalmonella spp. в смывах, с типизацией</t>
  </si>
  <si>
    <t>смыв со стен ВыращиваниеS. aureus в смывах, окружении</t>
  </si>
  <si>
    <t>смыв со стен ВыращиваниеБГКП в смывах</t>
  </si>
  <si>
    <t>смыв со стен ВыращиваниеДрожжи и плесени в смывах</t>
  </si>
  <si>
    <t>смыв с тушки ЦБКМАФАнМ в смывах, петрифильмы</t>
  </si>
  <si>
    <t>смыв с тушки ЦБSalmonella spp. в смывах, с типизацией</t>
  </si>
  <si>
    <t>смыв с тушки ЦБListeria spp. в смывах, патматериале</t>
  </si>
  <si>
    <t>спинно-лопаточная часть ЦБ зам (СТО)Listeria monocytogenes в ГП, ПФ, сырье, VIDAS</t>
  </si>
  <si>
    <t>спинно-лопаточная часть ЦБ зам (СТО)Salmonella spp. в ГП, ПФ, сырье, VIDAS, с типизацией</t>
  </si>
  <si>
    <t>спинно-лопаточная часть ЦБ зам (СТО)КМАФАнМ в ГП, ПФ, сырье, петрифильмы</t>
  </si>
  <si>
    <t>спинно-лопаточная часть ЦБ охл (СТО)КМАФАнМ в ГП, ПФ, сырье, петрифильмы</t>
  </si>
  <si>
    <t>спинно-лопаточная часть ЦБ охл (СТО)Listeria monocytogenes в ГП, ПФ, сырье, VIDAS</t>
  </si>
  <si>
    <t>спинно-лопаточная часть ЦБ охл (СТО)Salmonella spp. в ГП, ПФ, сырье, VIDAS, с типизацией</t>
  </si>
  <si>
    <t>спинно-лопаточная часть ЦБ зам (СТО) фасов.Listeria monocytogenes в ГП, ПФ, сырье, VIDAS</t>
  </si>
  <si>
    <t>спинно-лопаточная часть ЦБ зам (СТО) фасов.Salmonella spp. в ГП, ПФ, сырье, VIDAS, с типизацией</t>
  </si>
  <si>
    <t>спинно-лопаточная часть ЦБ зам (СТО) фасов.КМАФАнМ в ГП, ПФ, сырье, петрифильмы</t>
  </si>
  <si>
    <t>спинно-лопаточная часть ЦБ охл (СТО)фасов.КМАФАнМ в ГП, ПФ, сырье, петрифильмы</t>
  </si>
  <si>
    <t>спинно-лопаточная часть ЦБ охл (СТО)фасов.Listeria monocytogenes в ГП, ПФ, сырье, VIDAS</t>
  </si>
  <si>
    <t>спинно-лопаточная часть ЦБ охл (СТО)фасов.Salmonella spp. в ГП, ПФ, сырье, VIDAS, с типизацией</t>
  </si>
  <si>
    <t>стрипсы куриные замороженные (СТО)Salmonella spp. в ГП, ПФ, сырье, VIDAS, с типизацией</t>
  </si>
  <si>
    <t>стрипсы куриные замороженные (СТО)S. aureus в ГП, ПФ, сырье</t>
  </si>
  <si>
    <t>стрипсы куриные замороженные (СТО)КМАФАнМ в ГП, ПФ, сырье, петрифильмы</t>
  </si>
  <si>
    <t>стрипсы куриные замороженные (СТО)Listeria monocytogenes в ГП, ПФ, сырье, VIDAS</t>
  </si>
  <si>
    <t>столоваяSalmonella spp. в смывах, с типизацией</t>
  </si>
  <si>
    <t>столоваяS. aureus в смывах, окружении</t>
  </si>
  <si>
    <t>стрессированные цыплятаSalmonella spp. в патматериале, с типизацией</t>
  </si>
  <si>
    <t>стрессированные цыплятаСтафилококкоз</t>
  </si>
  <si>
    <t>стрессированные цыплятаСтрептококкоз</t>
  </si>
  <si>
    <t>Сыворотка кровиAE (BioChek) энцефаломиелит уровень антител</t>
  </si>
  <si>
    <t>Сыворотка кровиAI (ID vet) грипп птичий уровень антител</t>
  </si>
  <si>
    <t>инструкция по применению набора AI</t>
  </si>
  <si>
    <t>Сыворотка кровиAI (BioChek) грипп птичий уровень антител</t>
  </si>
  <si>
    <t>Сыворотка кровиART (BioChek) инфекционный альвеолярный ринотрахеит тип А и В уровень антител</t>
  </si>
  <si>
    <t xml:space="preserve">Сыворотка кровиCAV (BioChek) анемия уровень антител </t>
  </si>
  <si>
    <t>Сыворотка кровиFADV (BioChek) аденовирус уровень антител</t>
  </si>
  <si>
    <t>Сыворотка кровиIBD (BioChek) болезнь Гамборо уровень антител</t>
  </si>
  <si>
    <t>Сыворотка кровиIBV (BioChek) инфекционный бронхит уровень антител</t>
  </si>
  <si>
    <t>Сыворотка кровиILT (BioChek) ларинготрахеит уровень антител</t>
  </si>
  <si>
    <t>Сыворотка кровиMG (BioChek) микоплазма галлисептикум уровень антител</t>
  </si>
  <si>
    <t>Сыворотка кровиMS (BioChek) микоплазма синовия уровень антител</t>
  </si>
  <si>
    <t>Сыворотка кровиNDV (BioChek) болезнь Ньюкасла уровень антител</t>
  </si>
  <si>
    <t>Сыворотка кровиORT (BioChek) орнитобактерии уровень антител</t>
  </si>
  <si>
    <t>Сыворотка кровиREO (BioChek) реовирус уровень антител</t>
  </si>
  <si>
    <t>Сыворотка кровиSE (BioChek) сальмонелла группы В и D уровень антител</t>
  </si>
  <si>
    <t>Сыворотка кровиБолезнь Ньюкасла уровень антител</t>
  </si>
  <si>
    <t>Сыворотка кровиВирус гриппа птиц подтипа H9 уровень антител (ВНИИЗЖ)</t>
  </si>
  <si>
    <t>Сыворотка кровиВирус гриппа птиц подтипа Н5 уровень антител (ВНИИЗЖ)</t>
  </si>
  <si>
    <t>Сыворотка кровиNDV (ХЕМА) болезнь Ньюкасла уровень антител</t>
  </si>
  <si>
    <t>инструкция по применению набора ХЕМА</t>
  </si>
  <si>
    <t>Сыворотка кровиIBD (ХЕМА) болезнь Гамборо уровень антител</t>
  </si>
  <si>
    <t>Сыворотка кровиIBV (ХЕМА) инфекционный бронхит уровень антител</t>
  </si>
  <si>
    <t>Сыворотка кровиART (ХЕМА) инфекционный альвеолярный ринотрахеит тип А и В уровень антител</t>
  </si>
  <si>
    <t>тара ППКБГКП в смывах</t>
  </si>
  <si>
    <t>тара ППККМАФАнМ в смывах, петрифильмы</t>
  </si>
  <si>
    <t>не более 5,0 × 10² КОЕ/см²</t>
  </si>
  <si>
    <t>тара ППКSalmonella spp. в смывах, с типизацией</t>
  </si>
  <si>
    <t>тушка непотрашенаяСтафилококкоз</t>
  </si>
  <si>
    <t>тушка непотрашеная</t>
  </si>
  <si>
    <t>тушка ЦБSalmonella spp. в ГП, ПФ, сырье, VIDAS, с типизацией</t>
  </si>
  <si>
    <t>ГОСТ 7702.2.0-2016; ГОСТ 31467-2012</t>
  </si>
  <si>
    <t>тушка ЦБListeria monocytogenes в ГП, ПФ, сырье, VIDAS</t>
  </si>
  <si>
    <t>Инструкция №1400/1752</t>
  </si>
  <si>
    <t>Инструкция №1400/1753</t>
  </si>
  <si>
    <t>тушка ЦБ НП зам. ГОСТКМАФАнМ в ГП, ПФ, сырье, петрифильмы</t>
  </si>
  <si>
    <t>тушка ЦБ НП зам. ГОСТ</t>
  </si>
  <si>
    <t>тушка ЦБ 1 сорт охл.(вал)Listeria monocytogenes в ГП, ПФ, сырье, VIDAS</t>
  </si>
  <si>
    <t>тушка ЦБ 1 сорт охл.(вал)Salmonella spp. в ГП, ПФ, сырье, VIDAS, с типизацией</t>
  </si>
  <si>
    <t>тушка ЦБ 1 сорт зам.(вал)КМАФАнМ в ГП, ПФ, сырье, петрифильмы</t>
  </si>
  <si>
    <t>тушка ЦБ 1 сорт зам.(вал)</t>
  </si>
  <si>
    <t>тушка ЦБ 1 сорт зам.(вал)Listeria monocytogenes в ГП, ПФ, сырье, VIDAS</t>
  </si>
  <si>
    <t>тушка ЦБ 1 сорт зам.(вал)Salmonella spp. в ГП, ПФ, сырье, VIDAS, с типизацией</t>
  </si>
  <si>
    <t>тушка ЦБ 1 сорт охл. фасов.КМАФАнМ в ГП, ПФ, сырье, петрифильмы</t>
  </si>
  <si>
    <t>тушка ЦБ 1 сорт охл. фасов.Listeria monocytogenes в ГП, ПФ, сырье, VIDAS</t>
  </si>
  <si>
    <t>тушка ЦБ 1 сорт охл. фасов.Salmonella spp. в ГП, ПФ, сырье, VIDAS, с типизацией</t>
  </si>
  <si>
    <t>тушка ЦБ 1 сорт зам. фасов.КМАФАнМ в ГП, ПФ, сырье, петрифильмы</t>
  </si>
  <si>
    <t>тушка ЦБ 1 сорт зам. фасов.</t>
  </si>
  <si>
    <t>тушка ЦБ 1 сорт зам. фасов.Listeria monocytogenes в ГП, ПФ, сырье, VIDAS</t>
  </si>
  <si>
    <t>тушка ЦБ 1 сорт зам. фасов.БГКП в ГП, ПФ, сырье</t>
  </si>
  <si>
    <t>тушка ЦБ 1 сорт зам. фасов.Salmonella spp. в ГП, ПФ, сырье, VIDAS, с типизацией</t>
  </si>
  <si>
    <t>тушка ЦБ 2 сорт охл. фасов.КМАФАнМ в ГП, ПФ, сырье, петрифильмы</t>
  </si>
  <si>
    <t>тушка ЦБ 2 сорт охл. фасов.</t>
  </si>
  <si>
    <t>тушка ЦБ 2 сорт охл. фасов.Listeria monocytogenes в ГП, ПФ, сырье, VIDAS</t>
  </si>
  <si>
    <t>тушка ЦБ 2 сорт охл. фасов.БГКП в ГП, ПФ, сырье</t>
  </si>
  <si>
    <t>тушка ЦБ 2 сорт охл. фасов.Salmonella spp. в ГП, ПФ, сырье, VIDAS, с типизацией</t>
  </si>
  <si>
    <t>тушка ЦБ 2 сорт зам. фасов.КМАФАнМ в ГП, ПФ, сырье, петрифильмы</t>
  </si>
  <si>
    <t>тушка ЦБ 2 сорт зам. фасов.</t>
  </si>
  <si>
    <t>тушка ЦБ 2 сорт зам. фасов.Listeria monocytogenes в ГП, ПФ, сырье, VIDAS</t>
  </si>
  <si>
    <t>тушка ЦБ 2 сорт зам. фасов.БГКП в ГП, ПФ, сырье</t>
  </si>
  <si>
    <t>тушка ЦБ 2 сорт зам. фасов.Salmonella spp. в ГП, ПФ, сырье, VIDAS, с типизацией</t>
  </si>
  <si>
    <t>тушка ЦБ 2 сорт охл. (вал)КМАФАнМ в ГП, ПФ, сырье, петрифильмы</t>
  </si>
  <si>
    <t>тушка ЦБ 2 сорт охл. (вал)</t>
  </si>
  <si>
    <t>тушка ЦБ 2 сорт охл. (вал)Listeria monocytogenes в ГП, ПФ, сырье, VIDAS</t>
  </si>
  <si>
    <t>тушка ЦБ 2 сорт охл. (вал)Salmonella spp. в ГП, ПФ, сырье, VIDAS, с типизацией</t>
  </si>
  <si>
    <t>тушка ЦБ 2 сорт зам. (вал)КМАФАнМ в ГП, ПФ, сырье, петрифильмы</t>
  </si>
  <si>
    <t>тушка ЦБ 2 сорт зам. (вал)</t>
  </si>
  <si>
    <t>тушка ЦБ 2 сорт зам. (вал)Listeria monocytogenes в ГП, ПФ, сырье, VIDAS</t>
  </si>
  <si>
    <t>тушка ЦБ 2 сорт зам. (вал)Salmonella spp. в ГП, ПФ, сырье, VIDAS, с типизацией</t>
  </si>
  <si>
    <t>тушка для запеканияКМАФАнМ в ГП, ПФ, сырье, петрифильмы</t>
  </si>
  <si>
    <t>тушка для запекания</t>
  </si>
  <si>
    <t>тушка для запеканияListeria monocytogenes в ГП, ПФ, сырье, VIDAS</t>
  </si>
  <si>
    <t>тушка для запеканияSalmonella spp. в ГП, ПФ, сырье, VIDAS, с типизацией</t>
  </si>
  <si>
    <t>тушка для запеканияБГКП в ГП, ПФ, сырье</t>
  </si>
  <si>
    <t>упаковкаКМАФАнМ в смывах, петрифильмы</t>
  </si>
  <si>
    <t>упаковка</t>
  </si>
  <si>
    <t>менее 5,0 × 10² КОЕ</t>
  </si>
  <si>
    <t>упаковкаБГКП в смывах</t>
  </si>
  <si>
    <t>фарш зам СТОListeria monocytogenes в ГП, ПФ, сырье, VIDAS</t>
  </si>
  <si>
    <t>фарш зам СТОSalmonella spp. в ГП, ПФ, сырье, VIDAS, с типизацией</t>
  </si>
  <si>
    <t>фарш зам СТОДрожжи и плесени в ГП, ПФ, сырье</t>
  </si>
  <si>
    <t>фарш "Обыкновенный" охл.КМАФАнМ в ГП, ПФ, сырье, петрифильмы</t>
  </si>
  <si>
    <t>фарш "Обыкновенный" охл.Listeria monocytogenes в ГП, ПФ, сырье, VIDAS</t>
  </si>
  <si>
    <t>фарш "Обыкновенный" охл.Salmonella spp. в ГП, ПФ, сырье, VIDAS, с типизацией</t>
  </si>
  <si>
    <t>фарш "Обыкновенный" зам.КМАФАнМ в ГП, ПФ, сырье, петрифильмы</t>
  </si>
  <si>
    <t>фарш "Обыкновенный" зам.</t>
  </si>
  <si>
    <t>фарш "Обыкновенный" зам.Listeria monocytogenes в ГП, ПФ, сырье, VIDAS</t>
  </si>
  <si>
    <t>фарш "Обыкновенный" зам.Salmonella spp. в ГП, ПФ, сырье, VIDAS, с типизацией</t>
  </si>
  <si>
    <t>фарш "Обыкновенный" зам.БГКП в ГП, ПФ, сырье</t>
  </si>
  <si>
    <t>фарш "Превосходный" охл.КМАФАнМ в ГП, ПФ, сырье, петрифильмы</t>
  </si>
  <si>
    <t>фарш "Превосходный" охл.Listeria monocytogenes в ГП, ПФ, сырье, VIDAS</t>
  </si>
  <si>
    <t>фарш "Превосходный" охл.Salmonella spp. в ГП, ПФ, сырье, VIDAS, с типизацией</t>
  </si>
  <si>
    <t>фарш по-домашнему охл.КМАФАнМ в ГП, ПФ, сырье, петрифильмы</t>
  </si>
  <si>
    <t>фарш по-домашнему охл.Listeria monocytogenes в ГП, ПФ, сырье, VIDAS</t>
  </si>
  <si>
    <t>фарш по-домашнему охл.Salmonella spp. в ГП, ПФ, сырье, VIDAS, с типизацией</t>
  </si>
  <si>
    <t>фарш "Премиум из филе грудки" охл.КМАФАнМ в ГП, ПФ, сырье, петрифильмы</t>
  </si>
  <si>
    <t>фарш "Премиум из филе грудки" охл.Listeria monocytogenes в ГП, ПФ, сырье, VIDAS</t>
  </si>
  <si>
    <t>фарш "Премиум из филе грудки" охл.Salmonella spp. в ГП, ПФ, сырье, VIDAS, с типизацией</t>
  </si>
  <si>
    <t>фарш из филе грудки охл.КМАФАнМ в ГП, ПФ, сырье, петрифильмы</t>
  </si>
  <si>
    <t>фарш из филе грудки охл.</t>
  </si>
  <si>
    <t>фарш из филе грудки охл.Listeria monocytogenes в ГП, ПФ, сырье, VIDAS</t>
  </si>
  <si>
    <t>фарш из филе грудки охл.Salmonella spp. в ГП, ПФ, сырье, VIDAS, с типизацией</t>
  </si>
  <si>
    <t>фарш из филе грудки охл.БГКП в ГП, ПФ, сырье</t>
  </si>
  <si>
    <t>филе бедра без кожи ЦБ зам (СТО)Listeria monocytogenes в ГП, ПФ, сырье, VIDAS</t>
  </si>
  <si>
    <t>филе бедра без кожи ЦБ зам (СТО)Salmonella spp. в ГП, ПФ, сырье, VIDAS, с типизацией</t>
  </si>
  <si>
    <t>филе бедра без кожи ЦБ зам (СТО)Дрожжи и плесени в ГП, ПФ, сырье</t>
  </si>
  <si>
    <t>филе бедра без кожи ЦБ зам (СТО)КМАФАнМ в ГП, ПФ, сырье, петрифильмы</t>
  </si>
  <si>
    <t>филе бедра без кожи ЦБ зам (СТО)фасов.КМАФАнМ в ГП, ПФ, сырье, петрифильмы</t>
  </si>
  <si>
    <t>филе бедра без кожи ЦБ зам (ТУ)Listeria monocytogenes в ГП, ПФ, сырье, VIDAS</t>
  </si>
  <si>
    <t>филе бедра без кожи ЦБ зам (ТУ)Salmonella spp. в ГП, ПФ, сырье, VIDAS, с типизацией</t>
  </si>
  <si>
    <t>филе бедра без кожи ЦБ зам (ТУ)КМАФАнМ в ГП, ПФ, сырье, петрифильмы</t>
  </si>
  <si>
    <t>филе бедра без кожи ЦБ охл. п/ф (СТО)БГКП в ГП, ПФ, сырье</t>
  </si>
  <si>
    <t>филе бедра без кожи ЦБ охл. п/ф (СТО)</t>
  </si>
  <si>
    <t>филе бедра без кожи ЦБ охл. п/ф (СТО)Дрожжи и плесени в ГП, ПФ, сырье</t>
  </si>
  <si>
    <t>филе бедра без кожи ЦБ охл. п/ф (СТО)КМАФАнМ в ГП, ПФ, сырье, петрифильмы</t>
  </si>
  <si>
    <t>филе бедра без кожи ЦБ охл. п/ф (СТО)Listeria monocytogenes в ГП, ПФ, сырье, VIDAS</t>
  </si>
  <si>
    <t>филе бедра без кожи ЦБ охл. п/ф (СТО)Salmonella spp. в ГП, ПФ, сырье, VIDAS, с типизацией</t>
  </si>
  <si>
    <t>филе бедра без кожи ЦБ охл (СТО)КМАФАнМ в ГП, ПФ, сырье, петрифильмы</t>
  </si>
  <si>
    <t>филе бедра без кожи ЦБ охл (СТО)фасов.КМАФАнМ в ГП, ПФ, сырье, петрифильмы</t>
  </si>
  <si>
    <t>филе бедра без кожи ЦБ охл (СТО)фасов.Salmonella spp. в ГП, ПФ, сырье, VIDAS, с типизацией</t>
  </si>
  <si>
    <t>филе бедра без кожи ЦБ охл (СТО)фасов.Listeria monocytogenes в ГП, ПФ, сырье, VIDAS</t>
  </si>
  <si>
    <t>филе бедра без кожи ЦБ охл (СТО)фасов.Pseudomonas aeruginosa в ГП, ПФ, сырье</t>
  </si>
  <si>
    <t>филе бедра без кожи ЦБ охл (СТО)фасов.БГКП в ГП, ПФ, сырье</t>
  </si>
  <si>
    <t>филе без кожи ЦБ зам (СТО)фасов.КМАФАнМ в ГП, ПФ, сырье, петрифильмы</t>
  </si>
  <si>
    <t>филе без кожи ЦБ зам (СТО)КМАФАнМ в ГП, ПФ, сырье, петрифильмы</t>
  </si>
  <si>
    <t>филе без кожи ЦБ зам (СТО)Listeria monocytogenes в ГП, ПФ, сырье, VIDAS</t>
  </si>
  <si>
    <t>филе без кожи ЦБ зам (СТО)Salmonella spp. в ГП, ПФ, сырье, VIDAS, с типизацией</t>
  </si>
  <si>
    <t>филе без кожи ЦБ охл (СТО)Дрожжи и плесени в ГП, ПФ, сырье</t>
  </si>
  <si>
    <t>филе без кожи ЦБ охл (СТО)КМАФАнМ в ГП, ПФ, сырье, петрифильмы</t>
  </si>
  <si>
    <t>филе без кожи ЦБ охл (СТО)Listeria monocytogenes в ГП, ПФ, сырье, VIDAS</t>
  </si>
  <si>
    <t>филе без кожи ЦБ охл (СТО)Salmonella spp. в ГП, ПФ, сырье, VIDAS, с типизацией</t>
  </si>
  <si>
    <t>филе без кожи ЦБ охл (СТО)фасов.КМАФАнМ в ГП, ПФ, сырье, петрифильмы</t>
  </si>
  <si>
    <t>филе без кожи ЦБ охл (СТО)фасов.Listeria monocytogenes в ГП, ПФ, сырье, VIDAS</t>
  </si>
  <si>
    <t>филе без кожи ЦБ охл (СТО)фасов.Молочнокислые бактерии в ГП, ПФ, сырье</t>
  </si>
  <si>
    <t>филе без кожи ЦБ охл (СТО)фасов.БГКП в ГП, ПФ, сырье</t>
  </si>
  <si>
    <t>филе без кожи ЦБ охл (СТО)фасов.Salmonella spp. в ГП, ПФ, сырье, VIDAS, с типизацией</t>
  </si>
  <si>
    <t>филе без кожи ЦБ охл. п/ф (СТО)Дрожжи и плесени в ГП, ПФ, сырье</t>
  </si>
  <si>
    <t>филе без кожи ЦБ охл. п/ф (СТО)</t>
  </si>
  <si>
    <t>филе без кожи ЦБ охл. п/ф (СТО)КМАФАнМ в ГП, ПФ, сырье, петрифильмы</t>
  </si>
  <si>
    <t>филе без кожи ЦБ охл. п/ф (СТО)Pseudomonas aeruginosa в ГП, ПФ, сырье</t>
  </si>
  <si>
    <t>филе без кожи ЦБ охл. п/ф (СТО)Salmonella spp. в ГП, ПФ, сырье, VIDAS, с типизацией</t>
  </si>
  <si>
    <t>филе без кожи ЦБ охл. п/ф (СТО)Listeria monocytogenes в ГП, ПФ, сырье, VIDAS</t>
  </si>
  <si>
    <t>филе без кожи ЦБ охл. п/ф (СТО)БГКП в ГП, ПФ, сырье</t>
  </si>
  <si>
    <t>филе грудки ЦБ зам. (СТО)Salmonella spp. в ГП, ПФ, сырье, VIDAS, с типизацией</t>
  </si>
  <si>
    <t>филе грудки ЦБ зам. (СТО)</t>
  </si>
  <si>
    <t>филе грудки ЦБ зам. (СТО)фасовКМАФАнМ в ГП, ПФ, сырье, петрифильмы</t>
  </si>
  <si>
    <t>филе грудки ЦБ зам. (СТО)фасов</t>
  </si>
  <si>
    <t>филе грудки ЦБ зам. (СТО)КМАФАнМ в ГП, ПФ, сырье, петрифильмы</t>
  </si>
  <si>
    <t>филе грудки ЦБ зам. (СТО)Listeria monocytogenes в ГП, ПФ, сырье, VIDAS</t>
  </si>
  <si>
    <t>филе грудки ЦБ охл. (СТО)валКМАФАнМ в ГП, ПФ, сырье, петрифильмы</t>
  </si>
  <si>
    <t>филе грудки ЦБ охл. (СТО)вал</t>
  </si>
  <si>
    <t>филе грудки ЦБ охл. (СТО) фасовКМАФАнМ в ГП, ПФ, сырье, петрифильмы</t>
  </si>
  <si>
    <t>филе грудки ЦБ охл. (СТО) фасов</t>
  </si>
  <si>
    <t>филе грудки ЦБ б/кожи охл. (СТО)Salmonella spp. в ГП, ПФ, сырье, VIDAS, с типизацией</t>
  </si>
  <si>
    <t>филе грудки ЦБ б/кожи охл. (СТО)</t>
  </si>
  <si>
    <t>филе грудки ЦБ б/кожи охл. (СТО)КМАФАнМ в ГП, ПФ, сырье, петрифильмы</t>
  </si>
  <si>
    <t>филе грудки ЦБ б/кожи охл. (СТО) фасовКМАФАнМ в ГП, ПФ, сырье, петрифильмы</t>
  </si>
  <si>
    <t>филе грудки ЦБ б/кожи охл. (СТО) фасов</t>
  </si>
  <si>
    <t>филе грудки ЦБ б/кожи охл. (СТО)Listeria monocytogenes в ГП, ПФ, сырье, VIDAS</t>
  </si>
  <si>
    <t>филе грудки ЦБ б/кожи зам. (СТО)Salmonella spp. в ГП, ПФ, сырье, VIDAS, с типизацией</t>
  </si>
  <si>
    <t>филе грудки ЦБ б/кожи зам. (СТО)</t>
  </si>
  <si>
    <t>филе грудки ЦБ б/кожи зам. (СТО)фасовКМАФАнМ в ГП, ПФ, сырье, петрифильмы</t>
  </si>
  <si>
    <t>филе грудки ЦБ б/кожи зам. (СТО)фасов</t>
  </si>
  <si>
    <t>филе грудки ЦБ б/кожи зам. (СТО)КМАФАнМ в ГП, ПФ, сырье, петрифильмы</t>
  </si>
  <si>
    <t>филе грудки ЦБ б/кожи зам. (СТО)Listeria monocytogenes в ГП, ПФ, сырье, VIDAS</t>
  </si>
  <si>
    <t>филе грудки ЦБ охл. п/фListeria monocytogenes в ГП, ПФ, сырье, VIDAS</t>
  </si>
  <si>
    <t>филе грудки ЦБ охл. п/ф</t>
  </si>
  <si>
    <t>филе грудки ЦБ охл. п/фSalmonella spp. в ГП, ПФ, сырье, VIDAS, с типизацией</t>
  </si>
  <si>
    <t>филе грудки ЦБ охл. п/фКМАФАнМ в ГП, ПФ, сырье, петрифильмы</t>
  </si>
  <si>
    <t>филе малое ЦБ охл. п/ф
Listeria monocytogenes в ГП, ПФ, сырье, VIDAS</t>
  </si>
  <si>
    <t xml:space="preserve">филе малое ЦБ охл. п/ф
</t>
  </si>
  <si>
    <t>филе малое ЦБ охл. п/ф
Salmonella spp. в ГП, ПФ, сырье, VIDAS, с типизацией</t>
  </si>
  <si>
    <t>филе малое ЦБ охл. п/ф
КМАФАнМ в ГП, ПФ, сырье, петрифильмы</t>
  </si>
  <si>
    <t>филе малое ЦБ охл.
Listeria monocytogenes в ГП, ПФ, сырье, VIDAS</t>
  </si>
  <si>
    <t>филе малое ЦБ охл.
Salmonella spp. в ГП, ПФ, сырье, VIDAS, с типизацией</t>
  </si>
  <si>
    <t>филе малое ЦБ охл.
КМАФАнМ в ГП, ПФ, сырье, петрифильмы</t>
  </si>
  <si>
    <t>филе малое ЦБ зам.
Listeria monocytogenes в ГП, ПФ, сырье, VIDAS</t>
  </si>
  <si>
    <t>филе малое ЦБ зам.
Salmonella spp. в ГП, ПФ, сырье, VIDAS, с типизацией</t>
  </si>
  <si>
    <t>филе малое ЦБ зам.
КМАФАнМ в ГП, ПФ, сырье, петрифильмы</t>
  </si>
  <si>
    <t>филе малое ЦБ охл. фасов
Listeria monocytogenes в ГП, ПФ, сырье, VIDAS</t>
  </si>
  <si>
    <t xml:space="preserve">филе малое ЦБ охл. фасов
</t>
  </si>
  <si>
    <t>филе малое ЦБ охл. фасов
Salmonella spp. в ГП, ПФ, сырье, VIDAS, с типизацией</t>
  </si>
  <si>
    <t>филе малое ЦБ охл. фасов
КМАФАнМ в ГП, ПФ, сырье, петрифильмы</t>
  </si>
  <si>
    <t>филе малое ЦБ охл. фасов
БГКП в ГП, ПФ, сырье</t>
  </si>
  <si>
    <t>филе малое ЦБ зам. фасов
КМАФАнМ в ГП, ПФ, сырье, петрифильмы</t>
  </si>
  <si>
    <t xml:space="preserve">филе малое ЦБ зам. фасов
</t>
  </si>
  <si>
    <t>филе грудки малое ЦБ в соусе Чураско
Listeria monocytogenes в ГП, ПФ, сырье, VIDAS</t>
  </si>
  <si>
    <t>филе грудки малое ЦБ в соусе Чураско
Salmonella spp. в ГП, ПФ, сырье, VIDAS, с типизацией</t>
  </si>
  <si>
    <t>филе грудки малое ЦБ в соусе Чураско
КМАФАнМ в ГП, ПФ, сырье, петрифильмы</t>
  </si>
  <si>
    <t>филе "Медальон"п/фListeria monocytogenes в ГП, ПФ, сырье, VIDAS</t>
  </si>
  <si>
    <t>филе "Медальон"п/ф</t>
  </si>
  <si>
    <t>филе "Медальон"п/фSalmonella spp. в ГП, ПФ, сырье, VIDAS, с типизацией</t>
  </si>
  <si>
    <t>филе "Медальон"п/фКМАФАнМ в ГП, ПФ, сырье, петрифильмы</t>
  </si>
  <si>
    <t>филе "Медальон"п/фБГКП в ГП, ПФ, сырье</t>
  </si>
  <si>
    <t>филе "Медальон" фасов.КМАФАнМ в ГП, ПФ, сырье, петрифильмы</t>
  </si>
  <si>
    <t>филе "Медальон" фасов.</t>
  </si>
  <si>
    <t>филе "Медальон"Listeria monocytogenes в ГП, ПФ, сырье, VIDAS</t>
  </si>
  <si>
    <t>филе "Медальон"</t>
  </si>
  <si>
    <t>филе "Медальон"Salmonella spp. в ГП, ПФ, сырье, VIDAS, с типизацией</t>
  </si>
  <si>
    <t>филе "Медальон"БГКП в ГП, ПФ, сырье</t>
  </si>
  <si>
    <t>чевапчичи "Оригинальные" охл. (СТО)КМАФАнМ в ГП, ПФ, сырье, петрифильмы</t>
  </si>
  <si>
    <t>чевапчичи "Оригинальные" охл. (СТО)</t>
  </si>
  <si>
    <t>чевапчичи "Оригинальные" охл. (СТО)Listeria monocytogenes в ГП, ПФ, сырье, VIDAS</t>
  </si>
  <si>
    <t>чевапчичи "Оригинальные" охл. (СТО)Salmonella spp. в ГП, ПФ, сырье, VIDAS, с типизацией</t>
  </si>
  <si>
    <t>чевапчичи "Оригинальные" охл. (СТО)БГКП в ГП, ПФ, сырье</t>
  </si>
  <si>
    <t>кубики из филе грудки ЦБListeria monocytogenes в ГП, ПФ, сырье, VIDAS</t>
  </si>
  <si>
    <t>кубики из филе грудки ЦБSalmonella spp. в ГП, ПФ, сырье, VIDAS, с типизацией</t>
  </si>
  <si>
    <t>кубики из филе грудки ЦБКМАФАнМ в ГП, ПФ, сырье, петрифильмы</t>
  </si>
  <si>
    <t>кубики из филе грудки ЦББГКП в ГП, ПФ, сырье</t>
  </si>
  <si>
    <t>кубики из филе грудки (мясо ЦБ) фасов.КМАФАнМ в ГП, ПФ, сырье, петрифильмы</t>
  </si>
  <si>
    <t>кубики из филе грудки (мясо ЦБ) фасов.</t>
  </si>
  <si>
    <t xml:space="preserve">смыв в холодильной камереДрожжи и плесени в смывах </t>
  </si>
  <si>
    <t xml:space="preserve">Дрожжи и плесени в смывах </t>
  </si>
  <si>
    <t>0 - 20 КОЕ/см²</t>
  </si>
  <si>
    <t>Санитарные правила для холодильников № 4695-88, Инструкция по санитарно-микробиологическому контролю...на птицеводческих и птицеперерабатывающих предприятиях от 30.08.1990</t>
  </si>
  <si>
    <t>воздух холодильных камер и прозводственных цеховОМЧ в воздухе</t>
  </si>
  <si>
    <t>воздух холодильных камер и прозводственных цехов</t>
  </si>
  <si>
    <t>Санитарные правила для холодильников №4695-88</t>
  </si>
  <si>
    <t>Санитарные правила для холодильников №4695-88. Инструкция по санитарно-микробиологическому контролю...на птицеводческих и птицеперерабатывающих предприятиях от 30.08.1990</t>
  </si>
  <si>
    <t>воздух холодильных камер и прозводственных цеховДрожжи и плесени в воздухе</t>
  </si>
  <si>
    <t>0 - 10 КОЕ</t>
  </si>
  <si>
    <t>воздух холодильных камер (петрефильмы)ОМЧ в воздухе</t>
  </si>
  <si>
    <t>воздух холодильных камер (петрефильмы)</t>
  </si>
  <si>
    <t>воздух холодильных камер (петрефильмы)Дрожжи и плесени в воздухе</t>
  </si>
  <si>
    <t>грудка ЦБ НБР зам. (СТО)Listeria monocytogenes в ГП, ПФ, сырье, VIDAS</t>
  </si>
  <si>
    <t>грудка ЦБ НБР зам. (СТО)</t>
  </si>
  <si>
    <t>грудка ЦБ НБР зам. (СТО)Salmonella spp. в ГП, ПФ, сырье, VIDAS, с типизацией</t>
  </si>
  <si>
    <t>грудка ЦБ НБР зам. (СТО)КМАФАнМ в ГП, ПФ, сырье, петрифильмы</t>
  </si>
  <si>
    <t>грудка без кожи ЦБ зам.Listeria monocytogenes в ГП, ПФ, сырье, VIDAS</t>
  </si>
  <si>
    <t>грудка без кожи ЦБ зам.</t>
  </si>
  <si>
    <t>грудка без кожи ЦБ зам.Salmonella spp. в ГП, ПФ, сырье, VIDAS, с типизацией</t>
  </si>
  <si>
    <t>грудка без кожи ЦБ зам.КМАФАнМ в ГП, ПФ, сырье, петрифильмы</t>
  </si>
  <si>
    <t>грудка с кожей ЦБ охл (вал)Listeria monocytogenes в ГП, ПФ, сырье, VIDAS</t>
  </si>
  <si>
    <t>грудка с кожей ЦБ охл (вал)Salmonella spp. в ГП, ПФ, сырье, VIDAS, с типизацией</t>
  </si>
  <si>
    <t>грудка с кожей ЦБ охл (вал)КМАФАнМ в ГП, ПФ, сырье, петрифильмы</t>
  </si>
  <si>
    <t>грудка с кожей ЦБ зам. валListeria monocytogenes в ГП, ПФ, сырье, VIDAS</t>
  </si>
  <si>
    <t>грудка с кожей ЦБ зам. вал</t>
  </si>
  <si>
    <t>грудка с кожей ЦБ зам. валSalmonella spp. в ГП, ПФ, сырье, VIDAS, с типизацией</t>
  </si>
  <si>
    <t>грудка с кожей ЦБ зам. валКМАФАнМ в ГП, ПФ, сырье, петрифильмы</t>
  </si>
  <si>
    <t>грудка с кожей ЦБ зам. валБГКП в ГП, ПФ, сырье</t>
  </si>
  <si>
    <t>грудка с кожей ЦБ зам. фасов.Listeria monocytogenes в ГП, ПФ, сырье, VIDAS</t>
  </si>
  <si>
    <t>грудка с кожей ЦБ зам. фасов.</t>
  </si>
  <si>
    <t>грудка с кожей ЦБ зам. фасов.Salmonella spp. в ГП, ПФ, сырье, VIDAS, с типизацией</t>
  </si>
  <si>
    <t>грудка с кожей ЦБ зам. фасов.КМАФАнМ в ГП, ПФ, сырье, петрифильмы</t>
  </si>
  <si>
    <t>грудка с кожей ЦБ зам. фасов.БГКП в ГП, ПФ, сырье</t>
  </si>
  <si>
    <t>грудка с кожей ЦБ охл фасов.Listeria monocytogenes в ГП, ПФ, сырье, VIDAS</t>
  </si>
  <si>
    <t>грудка с кожей ЦБ охл фасов.Salmonella spp. в ГП, ПФ, сырье, VIDAS, с типизацией</t>
  </si>
  <si>
    <t>грудка с кожей ЦБ охл. фасовКМАФАнМ в ГП, ПФ, сырье, петрифильмы</t>
  </si>
  <si>
    <t>грудка с кожей ЦБ охл. фасов</t>
  </si>
  <si>
    <t>грудка без кожи ЦБ охл фасов.Listeria monocytogenes в ГП, ПФ, сырье, VIDAS</t>
  </si>
  <si>
    <t>грудка без кожи ЦБ охл фасов.Salmonella spp. в ГП, ПФ, сырье, VIDAS, с типизацией</t>
  </si>
  <si>
    <t xml:space="preserve">КМАФАнМ в ГП, ПФ, сырье, петрифильмы </t>
  </si>
  <si>
    <t>грудка без кожи ЦБ зам. фасов.Listeria monocytogenes в ГП, ПФ, сырье, VIDAS</t>
  </si>
  <si>
    <t>грудка без кожи ЦБ зам. фасов.</t>
  </si>
  <si>
    <t>грудка без кожи ЦБ зам. фасов.Salmonella spp. в ГП, ПФ, сырье, VIDAS, с типизацией</t>
  </si>
  <si>
    <t xml:space="preserve">грудка без кожи ЦБ зам. фасов.КМАФАнМ в ГП, ПФ, сырье, петрифильмы </t>
  </si>
  <si>
    <t>грудка без кожи ЦБ зам. фасов.БГКП в ГП, ПФ, сырье</t>
  </si>
  <si>
    <t>грудная кость ЦБ зам. п/ф (СТО)КМАФАнМ в ГП, ПФ, сырье, петрифильмы</t>
  </si>
  <si>
    <t>грудная кость ЦБ зам. п/ф (СТО)</t>
  </si>
  <si>
    <t>грудная кость ЦБ зам. п/ф (СТО)Listeria monocytogenes в ГП, ПФ, сырье, VIDAS</t>
  </si>
  <si>
    <t>грудная кость ЦБ зам. п/ф (СТО)Salmonella spp. в ГП, ПФ, сырье, VIDAS, с типизацией</t>
  </si>
  <si>
    <t>грудная кость ЦБ зам. п/ф (СТО)БГКП в ГП, ПФ, сырье</t>
  </si>
  <si>
    <t>грудная кость ЦБ охл. п/ф(СТО)БГКП в ГП, ПФ, сырье</t>
  </si>
  <si>
    <t>грудная кость ЦБ охл. п/ф(СТО)</t>
  </si>
  <si>
    <t>грудная кость ЦБ охл. п/ф(СТО)КМАФАнМ в ГП, ПФ, сырье, петрифильмы</t>
  </si>
  <si>
    <t>грудная кость ЦБ охл.(СТО)Listeria monocytogenes в ГП, ПФ, сырье, VIDAS</t>
  </si>
  <si>
    <t>грудная кость ЦБ охл.(СТО)</t>
  </si>
  <si>
    <t>грудная кость ЦБ охл.(СТО)Salmonella spp. в ГП, ПФ, сырье, VIDAS, с типизацией</t>
  </si>
  <si>
    <t>грудная кость ЦБ охл.(СТО)фасовКМАФАнМ в ГП, ПФ, сырье, петрифильмы</t>
  </si>
  <si>
    <t>грудная кость ЦБ охл.(СТО)фасов</t>
  </si>
  <si>
    <t>грудная кость ЦБ охл.(СТО)КМАФАнМ в ГП, ПФ, сырье, петрифильмы</t>
  </si>
  <si>
    <t>шарики куриныеКМАФАнМ в ГП, ПФ, сырье, петрифильмы</t>
  </si>
  <si>
    <t>шарики куриныеListeria monocytogenes в ГП, ПФ, сырье, VIDAS</t>
  </si>
  <si>
    <t>шарики куриныеSalmonella spp. в ГП, ПФ, сырье, VIDAS, с типизацией</t>
  </si>
  <si>
    <t>шашлык по-домашнему охл. (СТО)КМАФАнМ в ГП, ПФ, сырье, петрифильмы</t>
  </si>
  <si>
    <t>шашлык по-домашнему охл. (СТО)Listeria monocytogenes в ГП, ПФ, сырье, VIDAS</t>
  </si>
  <si>
    <t>шашлык по-домашнему охл. (СТО)Salmonella spp. в ГП, ПФ, сырье, VIDAS, с типизацией</t>
  </si>
  <si>
    <t>шашлык из грудки в соусе "Барбекю"КМАФАнМ в ГП, ПФ, сырье, петрифильмы</t>
  </si>
  <si>
    <t>шашлык из грудки в соусе "Барбекю"</t>
  </si>
  <si>
    <t>шашлык из грудки в соусе "Барбекю"Listeria monocytogenes в ГП, ПФ, сырье, VIDAS</t>
  </si>
  <si>
    <t>шашлык из грудки в соусе "Барбекю"Salmonella spp. в ГП, ПФ, сырье, VIDAS, с типизацией</t>
  </si>
  <si>
    <t>шашлык из грудки в соусе "Барбекю"БГКП в ГП, ПФ, сырье</t>
  </si>
  <si>
    <t>шницель куриныйКМАФАнМ в ГП, ПФ, сырье, петрифильмы</t>
  </si>
  <si>
    <t>шницель куриный</t>
  </si>
  <si>
    <t>шницель куриныйListeria monocytogenes в ГП, ПФ, сырье, VIDAS</t>
  </si>
  <si>
    <t>шницель куриныйSalmonella spp. в ГП, ПФ, сырье, VIDAS, с типизацией</t>
  </si>
  <si>
    <t>шницель куриныйБГКП в ГП, ПФ, сырье</t>
  </si>
  <si>
    <t>шашлык ПикантныйКМАФАнМ в ГП, ПФ, сырье, петрифильмы</t>
  </si>
  <si>
    <t>шашлык Пикантный</t>
  </si>
  <si>
    <t>шашлык ПикантныйListeria monocytogenes в ГП, ПФ, сырье, VIDAS</t>
  </si>
  <si>
    <t>шашлык ПикантныйSalmonella spp. в ГП, ПФ, сырье, VIDAS, с типизацией</t>
  </si>
  <si>
    <t>шашлык ПикантныйБГКП в ГП, ПФ, сырье</t>
  </si>
  <si>
    <t>цыпленок-табакаКМАФАнМ в ГП, ПФ, сырье, петрифильмы</t>
  </si>
  <si>
    <t>цыпленок-табака</t>
  </si>
  <si>
    <t>цыпленок-табакаListeria monocytogenes в ГП, ПФ, сырье, VIDAS</t>
  </si>
  <si>
    <t>цыпленок-табакаSalmonella spp. в ГП, ПФ, сырье, VIDAS, с типизацией</t>
  </si>
  <si>
    <t>цыпленок-табакаБГКП в ГП, ПФ, сырье</t>
  </si>
  <si>
    <t>жук-чернотелка (половозрелая и личиночная стадии)Salmonella spp. в патматериале, с типизацией</t>
  </si>
  <si>
    <t>помет мышевидных грызуновSalmonella spp. в патматериале, с типизацией</t>
  </si>
  <si>
    <t>МУ №13-7-2-2/2137; 
МУ 4.2.2723-13</t>
  </si>
  <si>
    <t>шеи ЦБ охл.Salmonella spp. в ГП, ПФ, сырье, VIDAS, с типизацией</t>
  </si>
  <si>
    <t>шеи ЦБ охл.</t>
  </si>
  <si>
    <t>шеи ЦБ охл.Listeria monocytogenes в ГП, ПФ, сырье, VIDAS</t>
  </si>
  <si>
    <t>шеи ЦБ охл.КМАФАнМ в ГП, ПФ, сырье, петрифильмы</t>
  </si>
  <si>
    <t>шеи ЦБ охл.БГКП в ГП, ПФ, сырье</t>
  </si>
  <si>
    <t>шеи ЦБ зам.Salmonella spp. в ГП, ПФ, сырье, VIDAS, с типизацией</t>
  </si>
  <si>
    <t>шеи ЦБ зам.</t>
  </si>
  <si>
    <t>шеи ЦБ зам.Listeria monocytogenes в ГП, ПФ, сырье, VIDAS</t>
  </si>
  <si>
    <t>шеи ЦБ зам.КМАФАнМ в ГП, ПФ, сырье, петрифильмы</t>
  </si>
  <si>
    <t>яйцо инкубационноеSalmonella spp. в патматериале, с типизацией</t>
  </si>
  <si>
    <t>фарш из филе грудки (сырье)Listeria monocytogenes в ГП, ПФ, сырье, VIDAS</t>
  </si>
  <si>
    <t>филе бедра измельченое(сырье)Listeria monocytogenes в ГП, ПФ, сырье, VIDAS</t>
  </si>
  <si>
    <t>волокно пищевое Суперцель PF 400 RListeria monocytogenes в ГП, ПФ, сырье, VIDAS</t>
  </si>
  <si>
    <t>вспомогательные материалы</t>
  </si>
  <si>
    <t>смесь для рубленных полуфакрикатовListeria monocytogenes в ГП, ПФ, сырье, VIDAS</t>
  </si>
  <si>
    <t>соль поваренная помол ЭкстраListeria monocytogenes в ГП, ПФ, сырье, VIDAS</t>
  </si>
  <si>
    <t>чеснок порошокListeria monocytogenes в ГП, ПФ, сырье, VIDAS</t>
  </si>
  <si>
    <t>добавка пищевая комплексная Фрештон МЕ 420СНListeria monocytogenes в ГП, ПФ, сырье, VIDAS</t>
  </si>
  <si>
    <t>оболочка коллагеновая d=32 Colfan FListeria monocytogenes в ГП, ПФ, сырье, VIDAS</t>
  </si>
  <si>
    <t>смыв с контейнера РР РЕ 210х148х47 с PEEL без секций без логоListeria spp. в смывах, патматериале</t>
  </si>
  <si>
    <t>смыв с пленки под запайку 255мм 60 мкм Куриное ЦарствоListeria spp. в смывах, патматериале</t>
  </si>
  <si>
    <t>тушка ПЕТ в/уSalmonella spp. в ГП, ПФ, сырье, VIDAS, с типизацией</t>
  </si>
  <si>
    <t>тушка ПЕТ в/у</t>
  </si>
  <si>
    <t>тушка ПЕТ в/уКМАФАнМ в ГП, ПФ, сырье, петрифильмы</t>
  </si>
  <si>
    <t>стейки филе грудки ЦБ охл. п/фSalmonella spp. в ГП, ПФ, сырье, VIDAS, с типизацией</t>
  </si>
  <si>
    <t>стейки филе грудки ЦБ охл. п/ф</t>
  </si>
  <si>
    <t>стейки филе грудки ЦБ охл. п/фКМАФАнМ в ГП, ПФ, сырье, петрифильмы</t>
  </si>
  <si>
    <t>стейки филе грудки ЦБ охл. фасов.Salmonella spp. в ГП, ПФ, сырье, VIDAS, с типизацией</t>
  </si>
  <si>
    <t>стейки филе грудки ЦБ охл. фасов.</t>
  </si>
  <si>
    <t>стейки филе грудки ЦБ охл. фасов.КМАФАнМ в ГП, ПФ, сырье, петрифильмы</t>
  </si>
  <si>
    <t>филе грудки ЦБ охл (вет.брак). п/фListeria monocytogenes в ГП, ПФ, сырье, VIDAS</t>
  </si>
  <si>
    <t>филе грудки ЦБ охл (вет.брак). п/ф</t>
  </si>
  <si>
    <t>голень с кожей ЦБ охл (ТУ)(вет.брак)Listeria monocytogenes в ГП, ПФ, сырье, VIDAS</t>
  </si>
  <si>
    <t>голень с кожей ЦБ охл (ТУ)(вет.брак)</t>
  </si>
  <si>
    <t>крыло (целое) ЦБ охл (ТУ)(вет.брак)Listeria monocytogenes в ГП, ПФ, сырье, VIDAS</t>
  </si>
  <si>
    <t>крыло (целое) ЦБ охл (ТУ)(вет.брак)</t>
  </si>
  <si>
    <t>смыв со спецодеждыКМАФАнМ в смывах, петрифильмы</t>
  </si>
  <si>
    <t>Технологический отдел_Константиново_Москва</t>
  </si>
  <si>
    <t>С638_CHL</t>
  </si>
  <si>
    <t>R&amp;D Горелово</t>
  </si>
  <si>
    <t>R&amp;D Синявино</t>
  </si>
  <si>
    <t>R&amp;D МКВ Самсон</t>
  </si>
  <si>
    <t>Цех выращивания бройлеров (ЮПФ) (ТБ)</t>
  </si>
  <si>
    <t>Цех утилизации боинских отходов (АР)</t>
  </si>
  <si>
    <t>Убойный цех УПК Ишалино (УБ)</t>
  </si>
  <si>
    <t>Столовая (УБ)</t>
  </si>
  <si>
    <t>ЦИ Ишалино_ УМК</t>
  </si>
  <si>
    <t>Цех подготовки (АР)</t>
  </si>
  <si>
    <t>Отдел контроля качества (УБ)</t>
  </si>
  <si>
    <t>БЦ Дербишево_УМК</t>
  </si>
  <si>
    <t>БЦ Ишалино №1 _УМК</t>
  </si>
  <si>
    <t>БЦ Ишалино №2_УМК</t>
  </si>
  <si>
    <t>БЦ Камышево_УМК</t>
  </si>
  <si>
    <t>ЦРМ Хуторка_УМК</t>
  </si>
  <si>
    <t>ЦРС Хуторка_УМК</t>
  </si>
  <si>
    <t>ЦИ Кунашак_УМК</t>
  </si>
  <si>
    <t>БЦ Кунашак №1_УМК</t>
  </si>
  <si>
    <t>БЦ Кунашак №2_УМК</t>
  </si>
  <si>
    <t>Убойный цех УПК Кунашак (УМК)</t>
  </si>
  <si>
    <t>ЦРС Платошино_УМК</t>
  </si>
  <si>
    <t>ЦРМ Кишерть_УМК</t>
  </si>
  <si>
    <t>Отдел контроля качества (ЗФД)</t>
  </si>
  <si>
    <t>ООО "Здоровая ферма деликатесы"</t>
  </si>
  <si>
    <t>Отдел контроля_ качества (ТД)</t>
  </si>
  <si>
    <t>крыло По-домашнему зам. (СТО)КМАФАнМ в ГП, ПФ, сырье, петрифильмы</t>
  </si>
  <si>
    <t>крыло По-домашнему зам. (СТО)</t>
  </si>
  <si>
    <t>крыло По-домашнему зам. (СТО)БГКП в ГП, ПФ, сырье</t>
  </si>
  <si>
    <t>крыло По-домашнему зам. (СТО)S. aureus в ГП, ПФ, сырье</t>
  </si>
  <si>
    <t>крыло По-домашнему зам. (СТО)Salmonella spp. в ГП, ПФ, сырье, VIDAS, с типизацией</t>
  </si>
  <si>
    <t>крыло По-домашнему зам. (СТО)Listeria monocytogenes в ГП, ПФ, сырье, VIDAS</t>
  </si>
  <si>
    <t>смыв с оборудования и инвентаря ППКProteus в смывах</t>
  </si>
  <si>
    <t>столоваяProteus в смывах</t>
  </si>
  <si>
    <t>тара ППКProteus в смывах</t>
  </si>
  <si>
    <t>3 сут/6 сут</t>
  </si>
  <si>
    <t>Цех технических фабрикатов_ УМК</t>
  </si>
  <si>
    <t>ГОСТ 7702.2.1-2017; МУК 4.2.3261-15 Темпо</t>
  </si>
  <si>
    <t>Сыворотка кровиВирус гриппа птиц подтипа H9 уровень антител (АВИВАК)</t>
  </si>
  <si>
    <t>тушка ЦБ НП зам. ГОСТListeria monocytogenes в ГП, ПФ, сырье, VIDAS</t>
  </si>
  <si>
    <t>ГОСТ 31962-2013, ГЧ.СПК-23п-209</t>
  </si>
  <si>
    <t>тушка ЦБ НП зам. ГОСТSalmonella spp. в ГП, ПФ, сырье, VIDAS, с типизацией</t>
  </si>
  <si>
    <t>тушка ЦБ 1 сорт охл.(вал)ГОСТ</t>
  </si>
  <si>
    <t>тушка ЦБ 1 сорт охл.(вал)ГОСТКМАФАнМ в ГП, ПФ, сырье, петрифильмы</t>
  </si>
  <si>
    <t>не более5,0 × 10⁵ КОЕ/г</t>
  </si>
  <si>
    <t>фарш зам. СТО</t>
  </si>
  <si>
    <t>фарш зам. СТОКМАФАнМ в ГП, ПФ, сырье, петрифильмы</t>
  </si>
  <si>
    <t>ЦРМ Бутырки №1_Липецк</t>
  </si>
  <si>
    <t>ЦРМ Бутырки №4_Липецк</t>
  </si>
  <si>
    <t>ЦРС Бутырки №2_Липецк</t>
  </si>
  <si>
    <t>ЦРС Бутырки №3_Липецк</t>
  </si>
  <si>
    <t>ЦРС Бутырки №5_Липецк</t>
  </si>
  <si>
    <t>ЦРС Бутырки №6_Липецк</t>
  </si>
  <si>
    <t xml:space="preserve">БЦ Лебедянский_Липецк </t>
  </si>
  <si>
    <t>3 сут/5 сут</t>
  </si>
  <si>
    <t>Staphylococcus spp. в смывах</t>
  </si>
  <si>
    <t>S. aureus в ГП, ПФ, cырье, подсчет количества</t>
  </si>
  <si>
    <t>24ч/48ч</t>
  </si>
  <si>
    <t>4 сут</t>
  </si>
  <si>
    <t>U1100_CHL</t>
  </si>
  <si>
    <t>U1102_CHL</t>
  </si>
  <si>
    <t>U1092_CHL</t>
  </si>
  <si>
    <t>U1094_CHL</t>
  </si>
  <si>
    <t>U1096_CHL</t>
  </si>
  <si>
    <t>U1098_CHL</t>
  </si>
  <si>
    <t xml:space="preserve">C640_CHL </t>
  </si>
  <si>
    <t>Ветеринарно-санитарный отдел ППК_УМК</t>
  </si>
  <si>
    <t>Отдел управления качеством_УМК</t>
  </si>
  <si>
    <t>ГОСТ 32031-2012; МУК 4.2.3262-15 Vidas</t>
  </si>
  <si>
    <t>ГОСТ 31659-2012; 
ГОСТ 31468-2012; МУК 4.2.3262-15 Vidas</t>
  </si>
  <si>
    <t>рН 6,0 - 9,0</t>
  </si>
  <si>
    <t>крыло (целое) ЦБ охл (СТО)фасов.Salmonella spp. в ГП, ПФ, сырье, VIDAS, с типизацией</t>
  </si>
  <si>
    <t>крыло (целое) ЦБ охл (СТО)фасов.Listeria monocytogenes в ГП, ПФ, сырье, VIDAS</t>
  </si>
  <si>
    <t>рН 5,0 - 7,0</t>
  </si>
  <si>
    <t>ГОСТ 58144-2018, МУ 2.1.4.1057 -01, ГОСТ 6709-72</t>
  </si>
  <si>
    <t>БЦ Ширинский_Тула</t>
  </si>
  <si>
    <t xml:space="preserve">ПТ-1 </t>
  </si>
  <si>
    <t>Метод определения технологически добавленной влаги</t>
  </si>
  <si>
    <t>смыв клоакальныйSalmonella spp. в смывах, с типизацией</t>
  </si>
  <si>
    <t>смыв с оборудования и инвентаря ППКListeria monocytogenes в смывах, патматериале</t>
  </si>
  <si>
    <t>смыв с бункераSalmonella spp. в смывах, с типизацией</t>
  </si>
  <si>
    <t>смыв с бункера</t>
  </si>
  <si>
    <t>бункер</t>
  </si>
  <si>
    <t>смыв с бункераS. aureus в смывах, окружении</t>
  </si>
  <si>
    <t>смыв с бункераБГКП в смывах</t>
  </si>
  <si>
    <t>смыв с трубыSalmonella spp. в смывах, с типизацией</t>
  </si>
  <si>
    <t>смыв с трубы</t>
  </si>
  <si>
    <t>труба</t>
  </si>
  <si>
    <t>смыв с трубыS. aureus в смывах, окружении</t>
  </si>
  <si>
    <t>смыв с трубыБГКП в смывах</t>
  </si>
  <si>
    <t>филе без кожи ЦБ зам (СТО)S. aureus в ГП, ПФ, сырье</t>
  </si>
  <si>
    <t>филе без кожи ЦБ охл (СТО)S. aureus в ГП, ПФ, сырье</t>
  </si>
  <si>
    <t>филе без кожи ЦБ охл (СТО)фасов.S. aureus в ГП, ПФ, сырье</t>
  </si>
  <si>
    <t>филе без кожи ЦБ охл. п/ф (СТО)S. aureus в ГП, ПФ, сырье</t>
  </si>
  <si>
    <t>филе грудки ЦБ охл. (СТО) фасовSalmonella spp. в ГП, ПФ, сырье, VIDAS, с типизацией</t>
  </si>
  <si>
    <t>филе грудки ЦБ охл. (СТО) фасовБГКП в ГП, ПФ, сырье</t>
  </si>
  <si>
    <t>филе грудки ЦБ охл. (СТО) фасовS. aureus в ГП, ПФ, сырье</t>
  </si>
  <si>
    <t>филе грудки ЦБ охл. (СТО) фасовListeria monocytogenes в ГП, ПФ, сырье, VIDAS</t>
  </si>
  <si>
    <t>кубики из филе грудки (мясо ЦБ) фасов.Listeria monocytogenes в ГП, ПФ, сырье, VIDAS</t>
  </si>
  <si>
    <t>кубики из филе грудки (мясо ЦБ) фасов.Salmonella spp. в ГП, ПФ, сырье, VIDAS, с типизацией</t>
  </si>
  <si>
    <t>кубики из филе грудки (мясо ЦБ) фасов.БГКП в ГП, ПФ, сырье</t>
  </si>
  <si>
    <t>грудка без кожи ЦБ охл фасов.КМАФАнМ в ГП, ПФ, сырье, петрифильмы</t>
  </si>
  <si>
    <t>C643_CHL</t>
  </si>
  <si>
    <t>бедро "Особое" ЦБ зам (СТО)фасовКМАФАнМ в ГП, ПФ, сырье, смывах, ТЕМПО</t>
  </si>
  <si>
    <t>бедро "Особое" ЦБ зам (СТО)КМАФАнМ в ГП, ПФ, сырье, смывах, ТЕМПО</t>
  </si>
  <si>
    <t>бедро "Особое" ЦБ зам (ТУ)КМАФАнМ в ГП, ПФ, сырье, смывах, ТЕМПО</t>
  </si>
  <si>
    <t>бедро "Особое" ЦБ охл. п/ф(СТО)Proteus в ГП, ПФ, сырье, патматериал</t>
  </si>
  <si>
    <t>ГОСТ 28560-90; ГОСТ 7702.2.7-2013</t>
  </si>
  <si>
    <t>бедро "Особое" ЦБ охл. п/ф(СТО)КМАФАнМ в ГП, ПФ, сырье, смывах, ТЕМПО</t>
  </si>
  <si>
    <t>бедро "Особое" ЦБ охл (СТО)КМАФАнМ в ГП, ПФ, сырье, смывах, ТЕМПО</t>
  </si>
  <si>
    <t>бедро "Особое" ЦБ охл (СТО)фасовКМАФАнМ в ГП, ПФ, сырье, смывах, ТЕМПО</t>
  </si>
  <si>
    <t>бедро "Особое" ЦБ охл (ТУ)КМАФАнМ в ГП, ПФ, сырье, смывах, ТЕМПО</t>
  </si>
  <si>
    <t>бедро Особое в маринаде "Барбекю"КМАФАнМ в ГП, ПФ, сырье, смывах, ТЕМПО</t>
  </si>
  <si>
    <t>бедро бескостное без кожи ЦБ зам (ТУ)КМАФАнМ в ГП, ПФ, сырье, смывах, ТЕМПО</t>
  </si>
  <si>
    <t>бедро бескостное без кожи ЦБ охл (СТО)Proteus в ГП, ПФ, сырье, патматериал</t>
  </si>
  <si>
    <t>бедро бескостное без кожи ЦБ охл (СТО) фасовКМАФАнМ в ГП, ПФ, сырье, смывах, ТЕМПО</t>
  </si>
  <si>
    <t>бедро бескостное без кожи ЦБ охл (СТО)КМАФАнМ в ГП, ПФ, сырье, смывах, ТЕМПО</t>
  </si>
  <si>
    <t>бедро бескостное без кожи ЦБ охл. п/ф(СТО)Proteus в ГП, ПФ, сырье, патматериал</t>
  </si>
  <si>
    <t>бедро бескостное без кожи ЦБ охл. п/ф(СТО)КМАФАнМ в ГП, ПФ, сырье, смывах, ТЕМПО</t>
  </si>
  <si>
    <t>бедро бескостное без кожи ЦБ охл (ТУ)КМАФАнМ в ГП, ПФ, сырье, смывах, ТЕМПО</t>
  </si>
  <si>
    <t>бедро с кожей ЦБ зам (СТО)Proteus в ГП, ПФ, сырье, патматериал</t>
  </si>
  <si>
    <t>бедро с кожей ЦБ зам (СТО)КМАФАнМ в ГП, ПФ, сырье, смывах, ТЕМПО</t>
  </si>
  <si>
    <t>бедро с кожей ЦБ зам (ТУ)Proteus в ГП, ПФ, сырье, патматериал</t>
  </si>
  <si>
    <t>бедро с кожей ЦБ зам (ТУ)КМАФАнМ в ГП, ПФ, сырье, смывах, ТЕМПО</t>
  </si>
  <si>
    <t>бедро с кожей ЦБ охл. п/ф (СТО)КМАФАнМ в ГП, ПФ, сырье, смывах, ТЕМПО</t>
  </si>
  <si>
    <t>бедро с кожей ЦБ охл (СТО)Proteus в ГП, ПФ, сырье, патматериал</t>
  </si>
  <si>
    <t>бедро с кожей ЦБ охл (СТО)фасовКМАФАнМ в ГП, ПФ, сырье, смывах, ТЕМПО</t>
  </si>
  <si>
    <t>бедро с кожей ЦБ охл (СТО)вал.КМАФАнМ в ГП, ПФ, сырье, смывах, ТЕМПО</t>
  </si>
  <si>
    <t>бедро с кожей ЦБ охл (ТУ)Proteus в ГП, ПФ, сырье, патматериал</t>
  </si>
  <si>
    <t>бедро с кожей ЦБ охл (ТУ)КМАФАнМ в ГП, ПФ, сырье, смывах, ТЕМПО</t>
  </si>
  <si>
    <t>голень цыпленка табакаКМАФАнМ в ГП, ПФ, сырье, смывах, ТЕМПО</t>
  </si>
  <si>
    <t>голень с кожей ЦБ зам (СТО)Proteus в ГП, ПФ, сырье, патматериал</t>
  </si>
  <si>
    <t>голень с кожей ЦБ зам (СТО)КМАФАнМ в ГП, ПФ, сырье, смывах, ТЕМПО</t>
  </si>
  <si>
    <t>голень с кожей ЦБ зам (СТО)фасов.КМАФАнМ в ГП, ПФ, сырье, смывах, ТЕМПО</t>
  </si>
  <si>
    <t>голень с кожей ЦБ зам (ТУ)Proteus в ГП, ПФ, сырье, патматериал</t>
  </si>
  <si>
    <t>голень с кожей ЦБ зам (ТУ)КМАФАнМ в ГП, ПФ, сырье, смывах, ТЕМПО</t>
  </si>
  <si>
    <t>голень с кожей ЦБ охл (СТО)фасов.КМАФАнМ в ГП, ПФ, сырье, смывах, ТЕМПО</t>
  </si>
  <si>
    <t>голень с кожей ЦБ охл (СТО)КМАФАнМ в ГП, ПФ, сырье, смывах, ТЕМПО</t>
  </si>
  <si>
    <t>голень с кожей ЦБ охл (СТО)Proteus в ГП, ПФ, сырье, патматериал</t>
  </si>
  <si>
    <t>голень с кожей ЦБ охл. п/ф (СТО)КМАФАнМ в ГП, ПФ, сырье, смывах, ТЕМПО</t>
  </si>
  <si>
    <t>голень с кожей ЦБ охл (ТУ)КМАФАнМ в ГП, ПФ, сырье, смывах, ТЕМПО</t>
  </si>
  <si>
    <t>замершие эмбрионыProteus в ГП, ПФ, сырье, патматериал</t>
  </si>
  <si>
    <t>котлеты АппетитныеКМАФАнМ в ГП, ПФ, сырье, смывах, ТЕМПО</t>
  </si>
  <si>
    <t>котлеты СливочныеКМАФАнМ в ГП, ПФ, сырье, смывах, ТЕМПО</t>
  </si>
  <si>
    <t>котлеты Домашние По-петелинскиКМАФАнМ в ГП, ПФ, сырье, смывах, ТЕМПО</t>
  </si>
  <si>
    <t>котлеты По-киевскиКМАФАнМ в ГП, ПФ, сырье, смывах, ТЕМПО</t>
  </si>
  <si>
    <t>котлеты из филе бедра и филе грудкиКМАФАнМ в ГП, ПФ, сырье, смывах, ТЕМПО</t>
  </si>
  <si>
    <t>колбаски для гриля "С сыром"КМАФАнМ в ГП, ПФ, сырье, смывах, ТЕМПО</t>
  </si>
  <si>
    <t>колбаски для гриля охл. (СТО)КМАФАнМ в ГП, ПФ, сырье, смывах, ТЕМПО</t>
  </si>
  <si>
    <t>колбаски для гриля "Шашлычные" охл. (СТО)КМАФАнМ в ГП, ПФ, сырье, смывах, ТЕМПО</t>
  </si>
  <si>
    <t>мини- колбаски охл. (СТО)КМАФАнМ в ГП, ПФ, сырье, смывах, ТЕМПО</t>
  </si>
  <si>
    <t>кожа ЦБ охл (СТО)КМАФАнМ в ГП, ПФ, сырье, смывах, ТЕМПО</t>
  </si>
  <si>
    <t>кожа ЦБ зам (СТО)КМАФАнМ в ГП, ПФ, сырье, смывах, ТЕМПО</t>
  </si>
  <si>
    <t>кожа грудки охл. (СТО)КМАФАнМ в ГП, ПФ, сырье, смывах, ТЕМПО</t>
  </si>
  <si>
    <t>кожа грудки зам. (СТО)КМАФАнМ в ГП, ПФ, сырье, смывах, ТЕМПО</t>
  </si>
  <si>
    <t>кожа грудки и шеи охл. (СТО)КМАФАнМ в ГП, ПФ, сырье, смывах, ТЕМПО</t>
  </si>
  <si>
    <t>кожа грудки и шеи зам. (СТО)КМАФАнМ в ГП, ПФ, сырье, смывах, ТЕМПО</t>
  </si>
  <si>
    <t>кожа бедра, окорочка, голени охл. (СТО)КМАФАнМ в ГП, ПФ, сырье, смывах, ТЕМПО</t>
  </si>
  <si>
    <t>кожа бедра, окорочка, голени зам. (СТО)КМАФАнМ в ГП, ПФ, сырье, смывах, ТЕМПО</t>
  </si>
  <si>
    <t>кожа охл. (СТО)КМАФАнМ в ГП, ПФ, сырье, смывах, ТЕМПО</t>
  </si>
  <si>
    <t>кожа зам. (СТО)КМАФАнМ в ГП, ПФ, сырье, смывах, ТЕМПО</t>
  </si>
  <si>
    <t>кожа шеи охл. (СТО)КМАФАнМ в ГП, ПФ, сырье, смывах, ТЕМПО</t>
  </si>
  <si>
    <t>кожа шеи зам. (СТО)КМАФАнМ в ГП, ПФ, сырье, смывах, ТЕМПО</t>
  </si>
  <si>
    <t>крыло (кисть) ЦБ охл. (СТО)валКМАФАнМ в ГП, ПФ, сырье, смывах, ТЕМПО</t>
  </si>
  <si>
    <t>крыло (кисть) ЦБ зам. (СТО)валКМАФАнМ в ГП, ПФ, сырье, смывах, ТЕМПО</t>
  </si>
  <si>
    <t>крыло (локтевая часть) ЦБ охл (СТО)КМАФАнМ в ГП, ПФ, сырье, смывах, ТЕМПО</t>
  </si>
  <si>
    <t>крыло (локтевая часть) ЦБ охл (СТО)фасов.КМАФАнМ в ГП, ПФ, сырье, смывах, ТЕМПО</t>
  </si>
  <si>
    <t>крыло (локтевая часть) ЦБ охл (СТО)Proteus в ГП, ПФ, сырье, патматериал</t>
  </si>
  <si>
    <t>крыло (локтевая часть) ЦБ зам (СТО)фасов.КМАФАнМ в ГП, ПФ, сырье, смывах, ТЕМПО</t>
  </si>
  <si>
    <t>крыло (локтевая часть) ЦБ зам (СТО)КМАФАнМ в ГП, ПФ, сырье, смывах, ТЕМПО</t>
  </si>
  <si>
    <t>крыло (плечевая часть) ЦБ охл (СТО)КМАФАнМ в ГП, ПФ, сырье, смывах, ТЕМПО</t>
  </si>
  <si>
    <t>крыло (плечевая часть) ЦБ охл (СТО)фасов.КМАФАнМ в ГП, ПФ, сырье, смывах, ТЕМПО</t>
  </si>
  <si>
    <t>крыло (плечевая часть) ЦБ охл. п/ф (СТО)КМАФАнМ в ГП, ПФ, сырье, смывах, ТЕМПО</t>
  </si>
  <si>
    <t>крыло (плечевая часть) ЦБ охл (СТО)Proteus в ГП, ПФ, сырье, патматериал</t>
  </si>
  <si>
    <t>крыло (плечевая часть) ЦБ зам (СТО)фасов.КМАФАнМ в ГП, ПФ, сырье, смывах, ТЕМПО</t>
  </si>
  <si>
    <t>крыло (плечевая часть) ЦБ зам (СТО)КМАФАнМ в ГП, ПФ, сырье, смывах, ТЕМПО</t>
  </si>
  <si>
    <t>крыло (плечевая и локтевая части) ЦБ зам (СТО)КМАФАнМ в ГП, ПФ, сырье, смывах, ТЕМПО</t>
  </si>
  <si>
    <t>крыло (плечевая и локтевая части) ЦБ охл. (СТО)КМАФАнМ в ГП, ПФ, сырье, смывах, ТЕМПО</t>
  </si>
  <si>
    <t>крыло (плечевая и локтевая части) ЦБ охл. (СТО)фасовКМАФАнМ в ГП, ПФ, сырье, смывах, ТЕМПО</t>
  </si>
  <si>
    <t>крыло (плечевая часть) ЦБ охл (СТО)в соусе териякиКМАФАнМ в ГП, ПФ, сырье, смывах, ТЕМПО</t>
  </si>
  <si>
    <t>крыло острое Баффало зам. (СТО)КМАФАнМ в ГП, ПФ, сырье, смывах, ТЕМПО</t>
  </si>
  <si>
    <t>крыло По-домашнему зам. (СТО)КМАФАнМ в ГП, ПФ, сырье, смывах, ТЕМПО</t>
  </si>
  <si>
    <t>крылышки куриные острые замороженные (СТО)КМАФАнМ в ГП, ПФ, сырье, смывах, ТЕМПО</t>
  </si>
  <si>
    <t>крыло (целое) ЦБ зам (СТО)КМАФАнМ в ГП, ПФ, сырье, смывах, ТЕМПО</t>
  </si>
  <si>
    <t>крыло (целое) ЦБ зам (СТО)фасов.КМАФАнМ в ГП, ПФ, сырье, смывах, ТЕМПО</t>
  </si>
  <si>
    <t>крыло (целое) ЦБ зам (СТО)Proteus в ГП, ПФ, сырье, патматериал</t>
  </si>
  <si>
    <t>крыло (целое) ЦБ зам (ТУ)КМАФАнМ в ГП, ПФ, сырье, смывах, ТЕМПО</t>
  </si>
  <si>
    <t>крыло (целое) ЦБ охл (СТО)КМАФАнМ в ГП, ПФ, сырье, смывах, ТЕМПО</t>
  </si>
  <si>
    <t>крыло (целое) ЦБ охл (СТО)фасов.КМАФАнМ в ГП, ПФ, сырье, смывах, ТЕМПО</t>
  </si>
  <si>
    <t>крыло (целое) ЦБ охл. п/ф (СТО)Proteus в ГП, ПФ, сырье, патматериал</t>
  </si>
  <si>
    <t>крыло (целое) ЦБ охл (ТУ)КМАФАнМ в ГП, ПФ, сырье, смывах, ТЕМПО</t>
  </si>
  <si>
    <t>крыло (целое) в маринаде "Барбекю"КМАФАнМ в ГП, ПФ, сырье, смывах, ТЕМПО</t>
  </si>
  <si>
    <t>мышечный желудок ЦБ зам (ТУ)КМАФАнМ в ГП, ПФ, сырье, смывах, ТЕМПО</t>
  </si>
  <si>
    <t>мышечный желудок ЦБ охл (СТО)Proteus в ГП, ПФ, сырье, патматериал</t>
  </si>
  <si>
    <t>мышечный желудок ЦБ охл (СТО)КМАФАнМ в ГП, ПФ, сырье, смывах, ТЕМПО</t>
  </si>
  <si>
    <t>набор для первых блюд ЦБ зам (СТО)КМАФАнМ в ГП, ПФ, сырье, смывах, ТЕМПО</t>
  </si>
  <si>
    <t>набор для первых блюд ЦБ зам (СТО)фасов.КМАФАнМ в ГП, ПФ, сырье, смывах, ТЕМПО</t>
  </si>
  <si>
    <t>набор для первых блюд ЦБ охл (СТО)фасов.КМАФАнМ в ГП, ПФ, сырье, смывах, ТЕМПО</t>
  </si>
  <si>
    <t>набор для первых блюд ЦБ охл (СТО)КМАФАнМ в ГП, ПФ, сырье, смывах, ТЕМПО</t>
  </si>
  <si>
    <t>набор для супа ЦБ зам (СТО)КМАФАнМ в ГП, ПФ, сырье, смывах, ТЕМПО</t>
  </si>
  <si>
    <t>набор для супа ЦБ охл (СТО)КМАФАнМ в ГП, ПФ, сырье, смывах, ТЕМПО</t>
  </si>
  <si>
    <t>набор для тушения ЦБ охл (СТО)КМАФАнМ в ГП, ПФ, сырье, смывах, ТЕМПО</t>
  </si>
  <si>
    <t>набор для тушения ЦБ зам. (СТО)КМАФАнМ в ГП, ПФ, сырье, смывах, ТЕМПО</t>
  </si>
  <si>
    <t>набор для чахохбили, шашлыка ЦБ замКМАФАнМ в ГП, ПФ, сырье, смывах, ТЕМПО</t>
  </si>
  <si>
    <t>набор для чахохбили, шашлыка ЦБ охлКМАФАнМ в ГП, ПФ, сырье, смывах, ТЕМПО</t>
  </si>
  <si>
    <t>набор для чахохбили, шашлыка ЦБ зам. фасовКМАФАнМ в ГП, ПФ, сырье, смывах, ТЕМПО</t>
  </si>
  <si>
    <t>набор для чахохбили, шашлыка ЦБ охл. фасовКМАФАнМ в ГП, ПФ, сырье, смывах, ТЕМПО</t>
  </si>
  <si>
    <t>ноги ЦБ зам (СТО)КМАФАнМ в ГП, ПФ, сырье, смывах, ТЕМПО</t>
  </si>
  <si>
    <t>ноги ЦБ зам (СТО)Proteus в ГП, ПФ, сырье, патматериал</t>
  </si>
  <si>
    <t>ноги ЦБ зам (ТУ)КМАФАнМ в ГП, ПФ, сырье, смывах, ТЕМПО</t>
  </si>
  <si>
    <t>ноги ЦБ зам (ТУ)Proteus в ГП, ПФ, сырье, патматериал</t>
  </si>
  <si>
    <t>ноги ЦБ охл (СТО)КМАФАнМ в ГП, ПФ, сырье, смывах, ТЕМПО</t>
  </si>
  <si>
    <t>обрезь филе бедра охл. СТО фасовКМАФАнМ в ГП, ПФ, сырье, смывах, ТЕМПО</t>
  </si>
  <si>
    <t>обрезь филе бедра охл. СТОКМАФАнМ в ГП, ПФ, сырье, смывах, ТЕМПО</t>
  </si>
  <si>
    <t>обрезь филе грудки охл. СТО фасовКМАФАнМ в ГП, ПФ, сырье, смывах, ТЕМПО</t>
  </si>
  <si>
    <t>обрезь филе грудки охл. СТОКМАФАнМ в ГП, ПФ, сырье, смывах, ТЕМПО</t>
  </si>
  <si>
    <t>обрезь филе бедра зам. СТОКМАФАнМ в ГП, ПФ, сырье, смывах, ТЕМПО</t>
  </si>
  <si>
    <t>обрезь филе грудки зам. СТОКМАФАнМ в ГП, ПФ, сырье, смывах, ТЕМПО</t>
  </si>
  <si>
    <t>окорочок "Особый" ЦБ зам (СТО)фасов.КМАФАнМ в ГП, ПФ, сырье, смывах, ТЕМПО</t>
  </si>
  <si>
    <t>окорочок "Особый" ЦБ зам (СТО)КМАФАнМ в ГП, ПФ, сырье, смывах, ТЕМПО</t>
  </si>
  <si>
    <t>окорочок "Особый" ЦБ охл(СТО)фасов.КМАФАнМ в ГП, ПФ, сырье, смывах, ТЕМПО</t>
  </si>
  <si>
    <t>окорочок "Особый" ЦБ охл (СТО)КМАФАнМ в ГП, ПФ, сырье, смывах, ТЕМПО</t>
  </si>
  <si>
    <t>окорочок "Особый" ЦБ охл (ТУ)КМАФАнМ в ГП, ПФ, сырье, смывах, ТЕМПО</t>
  </si>
  <si>
    <t>окорочок бескостный с кожей ЦБ зам (ТУ)КМАФАнМ в ГП, ПФ, сырье, смывах, ТЕМПО</t>
  </si>
  <si>
    <t>окорочок бескостный с кожей ЦБ охл (ТУ)КМАФАнМ в ГП, ПФ, сырье, смывах, ТЕМПО</t>
  </si>
  <si>
    <t>окорочок с кожей ЦБ зам (ТУ)КМАФАнМ в ГП, ПФ, сырье, смывах, ТЕМПО</t>
  </si>
  <si>
    <t>окорочок с кожей ЦБ охл (ТУ)КМАФАнМ в ГП, ПФ, сырье, смывах, ТЕМПО</t>
  </si>
  <si>
    <t>окорочок ЦБ охл (СТО)фасовКМАФАнМ в ГП, ПФ, сырье, смывах, ТЕМПО</t>
  </si>
  <si>
    <t>окорочок ЦБ охл (СТО)КМАФАнМ в ГП, ПФ, сырье, смывах, ТЕМПО</t>
  </si>
  <si>
    <t>печень ЦБ охл (СТО)КМАФАнМ в ГП, ПФ, сырье, смывах, ТЕМПО</t>
  </si>
  <si>
    <t>печень ЦБ зам (СТО)КМАФАнМ в ГП, ПФ, сырье, смывах, ТЕМПО</t>
  </si>
  <si>
    <t>ромштекс из филе бедра и филе грудкиКМАФАнМ в ГП, ПФ, сырье, смывах, ТЕМПО</t>
  </si>
  <si>
    <t>сердце ЦБ охл (СТО)КМАФАнМ в ГП, ПФ, сырье, смывах, ТЕМПО</t>
  </si>
  <si>
    <t>спинно-лопаточная часть ЦБ зам (СТО)КМАФАнМ в ГП, ПФ, сырье, смывах, ТЕМПО</t>
  </si>
  <si>
    <t>спинно-лопаточная часть ЦБ охл (СТО)КМАФАнМ в ГП, ПФ, сырье, смывах, ТЕМПО</t>
  </si>
  <si>
    <t>спинно-лопаточная часть ЦБ зам (СТО) фасов.КМАФАнМ в ГП, ПФ, сырье, смывах, ТЕМПО</t>
  </si>
  <si>
    <t>спинно-лопаточная часть ЦБ охл (СТО)фасов.КМАФАнМ в ГП, ПФ, сырье, смывах, ТЕМПО</t>
  </si>
  <si>
    <t>стрипсы куриные замороженные (СТО)КМАФАнМ в ГП, ПФ, сырье, смывах, ТЕМПО</t>
  </si>
  <si>
    <t>суставы с синовиальной жидкостьюСтафилококкоз</t>
  </si>
  <si>
    <t>суставы с синовиальной жидкостью</t>
  </si>
  <si>
    <t>суставы с синовиальной жидкостьюСтрептококкоз</t>
  </si>
  <si>
    <t>тушка ЦБProteus в ГП, ПФ, сырье, патматериал</t>
  </si>
  <si>
    <t>тушка ЦБ НП зам. ГОСТКМАФАнМ в ГП, ПФ, сырье, смывах, ТЕМПО</t>
  </si>
  <si>
    <t>тушка ПЕТ в/уКМАФАнМ в ГП, ПФ, сырье, смывах, ТЕМПО</t>
  </si>
  <si>
    <t>тушка ПЕТ в/уListeria monocytogenes в ГП, ПФ, сырье, VIDAS</t>
  </si>
  <si>
    <t>тушка ЦБ В/УКМАФАнМ в ГП, ПФ, сырье, смывах, ТЕМПО</t>
  </si>
  <si>
    <t>тушка ЦБ В/У</t>
  </si>
  <si>
    <t>тушка ЦБ В/УКМАФАнМ в ГП, ПФ, сырье, петрифильмы</t>
  </si>
  <si>
    <t>тушка ЦБ В/УListeria monocytogenes в ГП, ПФ, сырье, VIDAS</t>
  </si>
  <si>
    <t>тушка ЦБ В/УListeria spp. в ГП, ПФ, сырье</t>
  </si>
  <si>
    <t>тушка ЦБ В/УS. aureus в ГП, ПФ, сырье</t>
  </si>
  <si>
    <t>тушка ЦБ В/УДрожжи и плесени в ГП, ПФ, сырье</t>
  </si>
  <si>
    <t>тушка ЦБ В/УPseudomonas aeruginosa в ГП, ПФ, сырье</t>
  </si>
  <si>
    <t>тушка ЦБ В/УProteus в ГП, ПФ, сырье, патматериал</t>
  </si>
  <si>
    <t>тушка ЦБ В/УE.coli в ГП, ПФ, сырье, количественный метод</t>
  </si>
  <si>
    <t>ГОСТ30726-2001</t>
  </si>
  <si>
    <t>тушка ЦБ В/УE.coli в ГП, ПФ, сырье</t>
  </si>
  <si>
    <t>тушка ЦБ В/УБГКП в ГП, ПФ, сырье, количественный метод</t>
  </si>
  <si>
    <t>тушка ЦБ В/УБГКП в ГП, ПФ, сырье</t>
  </si>
  <si>
    <t>тушка ЦБ В/УSalmonella spp. в ГП, ПФ, сырье, VIDAS, с типизацией</t>
  </si>
  <si>
    <t>тушка ЦБ 1 сорт охл.(вал)Proteus в ГП, ПФ, сырье, патматериал</t>
  </si>
  <si>
    <t>тушка ЦБ 1 сорт охл.(вал)ГОСТКМАФАнМ в ГП, ПФ, сырье, смывах, ТЕМПО</t>
  </si>
  <si>
    <t>тушка ЦБ 1 сорт зам.(вал)КМАФАнМ в ГП, ПФ, сырье, смывах, ТЕМПО</t>
  </si>
  <si>
    <t>тушка ЦБ 1 сорт охл. фасов.КМАФАнМ в ГП, ПФ, сырье, смывах, ТЕМПО</t>
  </si>
  <si>
    <t>тушка ЦБ 1 сорт охл. фасов.Listeria spp. в ГП, ПФ, сырье</t>
  </si>
  <si>
    <t>тушка ЦБ 1 сорт охл. фасов.S. aureus в ГП, ПФ, сырье</t>
  </si>
  <si>
    <t>тушка ЦБ 1 сорт охл. фасов.Дрожжи и плесени в ГП, ПФ, сырье</t>
  </si>
  <si>
    <t>тушка ЦБ 1 сорт охл. фасов.Pseudomonas aeruginosa в ГП, ПФ, сырье</t>
  </si>
  <si>
    <t>тушка ЦБ 1 сорт охл. фасов.Proteus в ГП, ПФ, сырье, патматериал</t>
  </si>
  <si>
    <t>тушка ЦБ 1 сорт охл. фасов.E.coli в ГП, ПФ, сырье, количественный метод</t>
  </si>
  <si>
    <t>тушка ЦБ 1 сорт охл. фасов.E.coli в ГП, ПФ, сырье</t>
  </si>
  <si>
    <t>тушка ЦБ 1 сорт охл. фасов.БГКП в ГП, ПФ, сырье, количественный метод</t>
  </si>
  <si>
    <t>тушка ЦБ 1 сорт охл. фасов.Salmonella spp. в ГП, ПФ, сырье, VIDAS</t>
  </si>
  <si>
    <t>тушка ЦБ 1 сорт зам. фасов.КМАФАнМ в ГП, ПФ, сырье, смывах, ТЕМПО</t>
  </si>
  <si>
    <t>тушка ЦБ 2 сорт охл. фасов.КМАФАнМ в ГП, ПФ, сырье, смывах, ТЕМПО</t>
  </si>
  <si>
    <t>тушка ЦБ 2 сорт зам. фасов.КМАФАнМ в ГП, ПФ, сырье, смывах, ТЕМПО</t>
  </si>
  <si>
    <t>тушка ЦБ 2 сорт охл. (вал)КМАФАнМ в ГП, ПФ, сырье, смывах, ТЕМПО</t>
  </si>
  <si>
    <t>тушка ЦБ 2 сорт зам. (вал)КМАФАнМ в ГП, ПФ, сырье, смывах, ТЕМПО</t>
  </si>
  <si>
    <t>тушка для запеканияКМАФАнМ в ГП, ПФ, сырье, смывах, ТЕМПО</t>
  </si>
  <si>
    <t>фарш зам. СТОКМАФАнМ в ГП, ПФ, сырье, смывах, ТЕМПО</t>
  </si>
  <si>
    <t>фарш "Обыкновенный" охл.КМАФАнМ в ГП, ПФ, сырье, смывах, ТЕМПО</t>
  </si>
  <si>
    <t>фарш "Обыкновенный" зам.КМАФАнМ в ГП, ПФ, сырье, смывах, ТЕМПО</t>
  </si>
  <si>
    <t>фарш "Превосходный" охл.КМАФАнМ в ГП, ПФ, сырье, смывах, ТЕМПО</t>
  </si>
  <si>
    <t>фарш по-домашнему охл.КМАФАнМ в ГП, ПФ, сырье, смывах, ТЕМПО</t>
  </si>
  <si>
    <t>фарш "Премиум из филе грудки" охл.КМАФАнМ в ГП, ПФ, сырье, смывах, ТЕМПО</t>
  </si>
  <si>
    <t>фарш из филе грудки охл.КМАФАнМ в ГП, ПФ, сырье, смывах, ТЕМПО</t>
  </si>
  <si>
    <t>филе бедра без кожи ЦБ зам (СТО)КМАФАнМ в ГП, ПФ, сырье, смывах, ТЕМПО</t>
  </si>
  <si>
    <t>филе бедра без кожи ЦБ зам (СТО)фасов.КМАФАнМ в ГП, ПФ, сырье, смывах, ТЕМПО</t>
  </si>
  <si>
    <t>филе бедра без кожи ЦБ зам (ТУ)КМАФАнМ в ГП, ПФ, сырье, смывах, ТЕМПО</t>
  </si>
  <si>
    <t>филе бедра без кожи ЦБ охл. п/ф (СТО)КМАФАнМ в ГП, ПФ, сырье, смывах, ТЕМПО</t>
  </si>
  <si>
    <t>филе бедра без кожи ЦБ охл (СТО)КМАФАнМ в ГП, ПФ, сырье, смывах, ТЕМПО</t>
  </si>
  <si>
    <t>филе бедра без кожи ЦБ охл (СТО)фасов.КМАФАнМ в ГП, ПФ, сырье, смывах, ТЕМПО</t>
  </si>
  <si>
    <t>филе бедра без кожи ЦБ охл (СТО)фасов.Proteus в ГП, ПФ, сырье, патматериал</t>
  </si>
  <si>
    <t>филе без кожи ЦБ зам (СТО)фасов.КМАФАнМ в ГП, ПФ, сырье, смывах, ТЕМПО</t>
  </si>
  <si>
    <t>филе без кожи ЦБ зам (СТО)КМАФАнМ в ГП, ПФ, сырье, смывах, ТЕМПО</t>
  </si>
  <si>
    <t>филе без кожи ЦБ зам (СТО)Proteus в ГП, ПФ, сырье, патматериал</t>
  </si>
  <si>
    <t>филе без кожи ЦБ охл (СТО)Proteus в ГП, ПФ, сырье, патматериал</t>
  </si>
  <si>
    <t>филе без кожи ЦБ охл (СТО)КМАФАнМ в ГП, ПФ, сырье, смывах, ТЕМПО</t>
  </si>
  <si>
    <t>филе без кожи ЦБ охл (СТО)фасов.КМАФАнМ в ГП, ПФ, сырье, смывах, ТЕМПО</t>
  </si>
  <si>
    <t>филе без кожи ЦБ охл. п/ф (СТО)КМАФАнМ в ГП, ПФ, сырье, смывах, ТЕМПО</t>
  </si>
  <si>
    <t>филе грудки ЦБ зам. (СТО)фасовКМАФАнМ в ГП, ПФ, сырье, смывах, ТЕМПО</t>
  </si>
  <si>
    <t>филе грудки ЦБ зам. (СТО)КМАФАнМ в ГП, ПФ, сырье, смывах, ТЕМПО</t>
  </si>
  <si>
    <t>филе грудки ЦБ охл. (СТО)валКМАФАнМ в ГП, ПФ, сырье, смывах, ТЕМПО</t>
  </si>
  <si>
    <t>филе грудки ЦБ охл. (СТО) фасовКМАФАнМ в ГП, ПФ, сырье, смывах, ТЕМПО</t>
  </si>
  <si>
    <t>филе грудки ЦБ б/кожи охл. (СТО)КМАФАнМ в ГП, ПФ, сырье, смывах, ТЕМПО</t>
  </si>
  <si>
    <t>филе грудки ЦБ б/кожи охл. (СТО) фасовКМАФАнМ в ГП, ПФ, сырье, смывах, ТЕМПО</t>
  </si>
  <si>
    <t>филе грудки ЦБ б/кожи зам. (СТО)фасовКМАФАнМ в ГП, ПФ, сырье, смывах, ТЕМПО</t>
  </si>
  <si>
    <t>филе грудки ЦБ б/кожи зам. (СТО)КМАФАнМ в ГП, ПФ, сырье, смывах, ТЕМПО</t>
  </si>
  <si>
    <t>филе грудки ЦБ охл. п/фКМАФАнМ в ГП, ПФ, сырье, смывах, ТЕМПО</t>
  </si>
  <si>
    <t>филе малое ЦБ охл. п/ф
КМАФАнМ в ГП, ПФ, сырье, смывах, ТЕМПО</t>
  </si>
  <si>
    <t>филе малое ЦБ охл.
КМАФАнМ в ГП, ПФ, сырье, смывах, ТЕМПО</t>
  </si>
  <si>
    <t>филе малое ЦБ зам.
КМАФАнМ в ГП, ПФ, сырье, смывах, ТЕМПО</t>
  </si>
  <si>
    <t>филе малое ЦБ охл. фасов
КМАФАнМ в ГП, ПФ, сырье, смывах, ТЕМПО</t>
  </si>
  <si>
    <t>филе малое ЦБ зам. фасов
КМАФАнМ в ГП, ПФ, сырье, смывах, ТЕМПО</t>
  </si>
  <si>
    <t>филе грудки малое ЦБ в соусе Чураско
КМАФАнМ в ГП, ПФ, сырье, смывах, ТЕМПО</t>
  </si>
  <si>
    <t>филе "Медальон"п/фКМАФАнМ в ГП, ПФ, сырье, смывах, ТЕМПО</t>
  </si>
  <si>
    <t>филе "Медальон" фасов.КМАФАнМ в ГП, ПФ, сырье, смывах, ТЕМПО</t>
  </si>
  <si>
    <t>чевапчичи "Оригинальные" охл. (СТО)КМАФАнМ в ГП, ПФ, сырье, смывах, ТЕМПО</t>
  </si>
  <si>
    <t>кубики из филе грудки ЦБКМАФАнМ в ГП, ПФ, сырье, смывах, ТЕМПО</t>
  </si>
  <si>
    <t>кубики из филе грудки (мясо ЦБ) фасов.КМАФАнМ в ГП, ПФ, сырье, смывах, ТЕМПО</t>
  </si>
  <si>
    <t>грудка ЦБ НБР зам. (СТО)КМАФАнМ в ГП, ПФ, сырье, смывах, ТЕМПО</t>
  </si>
  <si>
    <t>грудка без кожи ЦБ зам.КМАФАнМ в ГП, ПФ, сырье, смывах, ТЕМПО</t>
  </si>
  <si>
    <t>грудка с кожей ЦБ охл (вал)КМАФАнМ в ГП, ПФ, сырье, смывах, ТЕМПО</t>
  </si>
  <si>
    <t>грудка с кожей ЦБ зам. валКМАФАнМ в ГП, ПФ, сырье, смывах, ТЕМПО</t>
  </si>
  <si>
    <t>грудка с кожей ЦБ зам. фасов.КМАФАнМ в ГП, ПФ, сырье, смывах, ТЕМПО</t>
  </si>
  <si>
    <t>грудка с кожей ЦБ охл. фасовКМАФАнМ в ГП, ПФ, сырье, смывах, ТЕМПО</t>
  </si>
  <si>
    <t>грудка без кожи ЦБ охл фасов.КМАФАнМ в ГП, ПФ, сырье, смывах, ТЕМПО</t>
  </si>
  <si>
    <t>грудка без кожи ЦБ зам. фасов.КМАФАнМ в ГП, ПФ, сырье, смывах, ТЕМПО</t>
  </si>
  <si>
    <t>грудная кость ЦБ зам. п/ф (СТО)КМАФАнМ в ГП, ПФ, сырье, смывах, ТЕМПО</t>
  </si>
  <si>
    <t>грудная кость ЦБ зам. п/ф (СТО)Proteus в ГП, ПФ, сырье, патматериал</t>
  </si>
  <si>
    <t>грудная кость ЦБ охл. п/ф(СТО)КМАФАнМ в ГП, ПФ, сырье, смывах, ТЕМПО</t>
  </si>
  <si>
    <t>грудная кость ЦБ охл.(СТО)фасовКМАФАнМ в ГП, ПФ, сырье, смывах, ТЕМПО</t>
  </si>
  <si>
    <t>грудная кость ЦБ охл.(СТО)КМАФАнМ в ГП, ПФ, сырье, смывах, ТЕМПО</t>
  </si>
  <si>
    <t>шарики куриныеКМАФАнМ в ГП, ПФ, сырье, смывах, ТЕМПО</t>
  </si>
  <si>
    <t>шашлык по-домашнему охл. (СТО)КМАФАнМ в ГП, ПФ, сырье, смывах, ТЕМПО</t>
  </si>
  <si>
    <t>шашлык из грудки в соусе "Барбекю"КМАФАнМ в ГП, ПФ, сырье, смывах, ТЕМПО</t>
  </si>
  <si>
    <t>шницель куриныйКМАФАнМ в ГП, ПФ, сырье, смывах, ТЕМПО</t>
  </si>
  <si>
    <t>шашлык ПикантныйКМАФАнМ в ГП, ПФ, сырье, смывах, ТЕМПО</t>
  </si>
  <si>
    <t>цыпленок-табакаКМАФАнМ в ГП, ПФ, сырье, смывах, ТЕМПО</t>
  </si>
  <si>
    <t>шеи ЦБ охл.КМАФАнМ в ГП, ПФ, сырье, смывах, ТЕМПО</t>
  </si>
  <si>
    <t>шеи ЦБ зам.КМАФАнМ в ГП, ПФ, сырье, смывах, ТЕМПО</t>
  </si>
  <si>
    <t>стейки филе грудки ЦБ охл. п/фКМАФАнМ в ГП, ПФ, сырье, смывах, ТЕМПО</t>
  </si>
  <si>
    <t>стейки филе грудки ЦБ охл. фасов.КМАФАнМ в ГП, ПФ, сырье, смывах, ТЕМПО</t>
  </si>
  <si>
    <t>Column12</t>
  </si>
  <si>
    <t>Column13</t>
  </si>
  <si>
    <t>Column14</t>
  </si>
  <si>
    <t>Column15</t>
  </si>
  <si>
    <t>Column16</t>
  </si>
  <si>
    <t>Column17</t>
  </si>
  <si>
    <t>Column18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</si>
  <si>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</si>
  <si>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</si>
  <si>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</si>
  <si>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</si>
  <si>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</si>
  <si>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</si>
  <si>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</si>
  <si>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</si>
  <si>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</si>
  <si>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</si>
  <si>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</si>
  <si>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не допускается в 1,0г; в 0,1г (б/замор.)</t>
  </si>
  <si>
    <t>крыло По-домашнему зам. (СТО)E.coli в ГП, ПФ, сырье, количественный метод</t>
  </si>
  <si>
    <t>крыло По-домашнему зам. (СТО)БГКП в ГП, ПФ, сырье, количественный метод</t>
  </si>
  <si>
    <t>смыв в комнате приема пищиStaphylococcus spp. в смывах</t>
  </si>
  <si>
    <t>МР 4.2.0220-20; 13-5-2-0525 Правила дезинфекции</t>
  </si>
  <si>
    <t>смыв с вытяжной вентиляцииStaphylococcus spp. в смывах</t>
  </si>
  <si>
    <t>смыв с газогенераторовStaphylococcus spp. в смывах</t>
  </si>
  <si>
    <t>смыв с линии кормленияStaphylococcus spp. в смывах</t>
  </si>
  <si>
    <t>смыв с линии поенияStaphylococcus spp. в смывах</t>
  </si>
  <si>
    <t>смыв с оборудования ЦИStaphylococcus spp. в смывах</t>
  </si>
  <si>
    <t>смыв с оборудования и инвентаря ВыращиваниеStaphylococcus spp. в смывах</t>
  </si>
  <si>
    <t>смыв с опусков хопровStaphylococcus spp. в смывах</t>
  </si>
  <si>
    <t>смыв с площадки выгрузки опилокStaphylococcus spp. в смывах</t>
  </si>
  <si>
    <t>смыв с перегородокStaphylococcus spp. в смывах</t>
  </si>
  <si>
    <t>смыв с пола ВыращиваниеStaphylococcus spp. в смывах</t>
  </si>
  <si>
    <t>смыв с приточной вентиляцииStaphylococcus spp. в смывах</t>
  </si>
  <si>
    <t>смыв с сетчатых перегородокStaphylococcus spp. в смывах</t>
  </si>
  <si>
    <t>смыв с транспортаStaphylococcus spp. в смывах</t>
  </si>
  <si>
    <t>смыв с хопровStaphylococcus spp. в смывах</t>
  </si>
  <si>
    <t>смыв с бункераStaphylococcus spp. в смывах</t>
  </si>
  <si>
    <t>смыв с трубыStaphylococcus spp. в смывах</t>
  </si>
  <si>
    <t>смыв с яйца инкубационногоStaphylococcus spp. в смывах</t>
  </si>
  <si>
    <t>смыв со стен ВыращиваниеStaphylococcus spp. в смывах</t>
  </si>
  <si>
    <t>столоваяStaphylococcus spp. в смывах</t>
  </si>
  <si>
    <t>тушка непотрашеная (вет. брак) зам.</t>
  </si>
  <si>
    <t>баксолан-4Listeria monocytogenes в ГП, ПФ, сырье, VIDAS</t>
  </si>
  <si>
    <t>баксолан-4</t>
  </si>
  <si>
    <t xml:space="preserve">СТО 61615721-001-2018 </t>
  </si>
  <si>
    <t>крылышки Chichen Wings Бургер Кинг зам. (СТО)КМАФАнМ в ГП, ПФ, сырье, смывах, ТЕМПО</t>
  </si>
  <si>
    <t>крылышки Chichen Wings Бургер Кинг зам. (СТО)</t>
  </si>
  <si>
    <t>крылышки Chichen Wings Бургер Кинг зам. (СТО)E.coli в ГП, ПФ, сырье, количественный метод</t>
  </si>
  <si>
    <t>крылышки Chichen Wings Бургер Кинг зам. (СТО)E.coli в ГП, ПФ, сырье</t>
  </si>
  <si>
    <t>крылышки Chichen Wings Бургер Кинг зам. (СТО)БГКП в ГП, ПФ, сырье, количественный метод</t>
  </si>
  <si>
    <t>ГОСТ 7702.2.0-2016; 
ГОСТ 31904-2011</t>
  </si>
  <si>
    <t>крылышки Chichen Wings Бургер Кинг зам. (СТО)БГКП в ГП, ПФ, сырье</t>
  </si>
  <si>
    <t>крылышки Chichen Wings Бургер Кинг зам. (СТО)S. aureus в ГП, ПФ, сырье</t>
  </si>
  <si>
    <t>крылышки Chichen Wings Бургер Кинг зам. (СТО)Salmonella spp. в ГП, ПФ, сырье, VIDAS, с типизацией</t>
  </si>
  <si>
    <t>крылышки Chichen Wings Бургер Кинг зам. (СТО)Listeria monocytogenes в ГП, ПФ, сырье, VIDAS</t>
  </si>
  <si>
    <t>филе маринованное HoReCa зам. (СТО)Salmonella spp. в ГП, ПФ, сырье, VIDAS, с типизацией</t>
  </si>
  <si>
    <t>филе маринованное HoReCa зам. (СТО)</t>
  </si>
  <si>
    <t>филе маринованное HoReCa зам. (СТО)КМАФАнМ в ГП, ПФ, сырье, смывах, ТЕМПО</t>
  </si>
  <si>
    <t>филе маринованное HoReCa зам. (СТО)КМАФАнМ в ГП, ПФ, сырье, петрифильмы</t>
  </si>
  <si>
    <t>филе маринованное HoReCa зам. (СТО)Listeria monocytogenes в ГП, ПФ, сырье, VIDAS</t>
  </si>
  <si>
    <t>филе маринованное HoReCa зам. (СТО)E.coli в ГП, ПФ, сырье</t>
  </si>
  <si>
    <t>филе маринованное HoReCa зам. (СТО)БГКП в ГП, ПФ, сырье</t>
  </si>
  <si>
    <t>филе маринованное HoReCa зам. (СТО)S. aureus в ГП, ПФ, сырье</t>
  </si>
  <si>
    <t>С/2501</t>
  </si>
  <si>
    <t>OK</t>
  </si>
  <si>
    <t>По запросу</t>
  </si>
  <si>
    <t>Сироткина А.Н.</t>
  </si>
  <si>
    <t>Пов 1</t>
  </si>
  <si>
    <t>Пов 2</t>
  </si>
  <si>
    <t>Пов 3</t>
  </si>
  <si>
    <t>Пов 4</t>
  </si>
  <si>
    <t>Пов 5</t>
  </si>
  <si>
    <t>Пов 6</t>
  </si>
  <si>
    <t>Пов 7</t>
  </si>
  <si>
    <t>Пов 8</t>
  </si>
  <si>
    <t>Пов 9</t>
  </si>
  <si>
    <t>Пов 10</t>
  </si>
  <si>
    <t>Пов 11</t>
  </si>
  <si>
    <t>Пов 12</t>
  </si>
  <si>
    <t>С/2513</t>
  </si>
  <si>
    <t>С/2512</t>
  </si>
  <si>
    <t>Выс 3</t>
  </si>
  <si>
    <t>Выс  5</t>
  </si>
  <si>
    <t>Выс  6</t>
  </si>
  <si>
    <t>Выс  7</t>
  </si>
  <si>
    <t>Выс  8</t>
  </si>
  <si>
    <t>Выс  9</t>
  </si>
  <si>
    <t>Выс  10</t>
  </si>
  <si>
    <t>Выс  11</t>
  </si>
  <si>
    <t>Выс  12</t>
  </si>
  <si>
    <t>Выс  13</t>
  </si>
  <si>
    <t>Выс  14</t>
  </si>
  <si>
    <t>Выс  15</t>
  </si>
  <si>
    <t>Выс  3</t>
  </si>
  <si>
    <t>Выс  2</t>
  </si>
  <si>
    <t>Курдуп М.С.</t>
  </si>
  <si>
    <t>Хлюстов А.С.</t>
  </si>
  <si>
    <t>Выс 7</t>
  </si>
  <si>
    <t>Выс 11</t>
  </si>
  <si>
    <t>Выс 15</t>
  </si>
  <si>
    <t>Доб 2</t>
  </si>
  <si>
    <t>Кос 8</t>
  </si>
  <si>
    <t>Доб 7</t>
  </si>
  <si>
    <t>Доб 5</t>
  </si>
  <si>
    <t>С/2485</t>
  </si>
  <si>
    <t>Выс 12</t>
  </si>
  <si>
    <t>инкубатор</t>
  </si>
  <si>
    <t>С/37</t>
  </si>
  <si>
    <t>Бабинский М.Г.</t>
  </si>
  <si>
    <t>Мол 4-1</t>
  </si>
  <si>
    <t>С/44</t>
  </si>
  <si>
    <t>Кошкин А.В.</t>
  </si>
  <si>
    <t>Ж 40</t>
  </si>
  <si>
    <t>Ж 39</t>
  </si>
  <si>
    <t>Ж 38</t>
  </si>
  <si>
    <t>Ж 37</t>
  </si>
  <si>
    <t>Ж 36</t>
  </si>
  <si>
    <t>Ж 35</t>
  </si>
  <si>
    <t>Ж 34</t>
  </si>
  <si>
    <t>Ж 33</t>
  </si>
  <si>
    <t>Ж 25</t>
  </si>
  <si>
    <t>Ж 26</t>
  </si>
  <si>
    <t>Ж 27</t>
  </si>
  <si>
    <t>Ж 28</t>
  </si>
  <si>
    <t>Ж 29</t>
  </si>
  <si>
    <t>Ж 30</t>
  </si>
  <si>
    <t>Ж 31</t>
  </si>
  <si>
    <t>Ж 32</t>
  </si>
  <si>
    <t>Ж 47</t>
  </si>
  <si>
    <t>Ж 48</t>
  </si>
  <si>
    <t>Ж 49</t>
  </si>
  <si>
    <t>Ж 16</t>
  </si>
  <si>
    <t>Ж 17</t>
  </si>
  <si>
    <t>Ж 14</t>
  </si>
  <si>
    <t>Ж 15</t>
  </si>
  <si>
    <t>Ж 18</t>
  </si>
  <si>
    <t>С/45</t>
  </si>
  <si>
    <t>Мартынов О.А.</t>
  </si>
  <si>
    <t>Ал 2/1</t>
  </si>
  <si>
    <t>Ал 2/2</t>
  </si>
  <si>
    <t>Ал 2/3</t>
  </si>
  <si>
    <t>Ал 2/4</t>
  </si>
  <si>
    <t>Ал 2/5</t>
  </si>
  <si>
    <t>Ал 2/6</t>
  </si>
  <si>
    <t>Ал 2/7</t>
  </si>
  <si>
    <t>Ал 2/8</t>
  </si>
  <si>
    <t>Ал 2/9</t>
  </si>
  <si>
    <t>Ал 2/10</t>
  </si>
  <si>
    <t>Ал 2/11</t>
  </si>
  <si>
    <t>Ал 2/12</t>
  </si>
  <si>
    <t>Ал 2/13</t>
  </si>
  <si>
    <t>Ал 2/14</t>
  </si>
  <si>
    <t>Ал 1/15</t>
  </si>
  <si>
    <t>Ал 1/16</t>
  </si>
  <si>
    <t>Ал 1/17</t>
  </si>
  <si>
    <t>Ал 1/18</t>
  </si>
  <si>
    <t>Ал 1/19</t>
  </si>
  <si>
    <t>Ал 1/20</t>
  </si>
  <si>
    <t>Ал 1/21</t>
  </si>
  <si>
    <t>Ал 1/22</t>
  </si>
  <si>
    <t>Ал 1/23</t>
  </si>
  <si>
    <t>Ал 1/24</t>
  </si>
  <si>
    <t>Ал 1/25</t>
  </si>
  <si>
    <t>Ал 1/26</t>
  </si>
  <si>
    <t>Ал 1/27</t>
  </si>
  <si>
    <t>Ал 1/28</t>
  </si>
  <si>
    <t>С/46</t>
  </si>
  <si>
    <t>Шкарлат Е.В.</t>
  </si>
  <si>
    <t>Доб 6</t>
  </si>
  <si>
    <t>С/57</t>
  </si>
  <si>
    <t>Доб 4</t>
  </si>
  <si>
    <t>Доб 11</t>
  </si>
  <si>
    <t>К2 1</t>
  </si>
  <si>
    <t>С/67</t>
  </si>
  <si>
    <t>Миронова Д.С.</t>
  </si>
  <si>
    <t>К2 5</t>
  </si>
  <si>
    <t>Узл 4/1</t>
  </si>
  <si>
    <t>Узл 4/2</t>
  </si>
  <si>
    <t>Узл 4/3</t>
  </si>
  <si>
    <t>Узл 4/4</t>
  </si>
  <si>
    <t>Узл 4/5</t>
  </si>
  <si>
    <t>Узл 4/6</t>
  </si>
  <si>
    <t>Узл 4/7</t>
  </si>
  <si>
    <t>Узл 4/8</t>
  </si>
  <si>
    <t>Узл 4/9</t>
  </si>
  <si>
    <t>Узл 5/1</t>
  </si>
  <si>
    <t>Узл 5/2</t>
  </si>
  <si>
    <t>Узл 5/3</t>
  </si>
  <si>
    <t>Узл 5/4</t>
  </si>
  <si>
    <t>Узл 5/5</t>
  </si>
  <si>
    <t>Узл 5/6</t>
  </si>
  <si>
    <t>Узл 5/7</t>
  </si>
  <si>
    <t>Узл 5/8</t>
  </si>
  <si>
    <t>Узл 5/9</t>
  </si>
  <si>
    <t>С/68</t>
  </si>
  <si>
    <t>Иванова О.А.</t>
  </si>
  <si>
    <t>К2 13</t>
  </si>
  <si>
    <t>К1 30</t>
  </si>
  <si>
    <t>С/87</t>
  </si>
  <si>
    <t xml:space="preserve">Кильдяева А.Ю. </t>
  </si>
  <si>
    <t>Кос 11</t>
  </si>
  <si>
    <t>Доб 8</t>
  </si>
  <si>
    <t>С/89</t>
  </si>
  <si>
    <t>Узл 1/1</t>
  </si>
  <si>
    <t>Узл 1/2</t>
  </si>
  <si>
    <t>Узл 1/3</t>
  </si>
  <si>
    <t>Узл 1/4</t>
  </si>
  <si>
    <t>Узл 1/5</t>
  </si>
  <si>
    <t>Узл 1/6</t>
  </si>
  <si>
    <t>Узл 1/7</t>
  </si>
  <si>
    <t>Узл 1/8</t>
  </si>
  <si>
    <t>Узл 1/9</t>
  </si>
  <si>
    <t>Узл 1/10</t>
  </si>
  <si>
    <t>Узл 1/11</t>
  </si>
  <si>
    <t>Узл 1/12</t>
  </si>
  <si>
    <t>Узл 2/1</t>
  </si>
  <si>
    <t>Узл 2/2</t>
  </si>
  <si>
    <t>Узл 2/3</t>
  </si>
  <si>
    <t>Узл 2/4</t>
  </si>
  <si>
    <t>Узл 2/5</t>
  </si>
  <si>
    <t>Узл 2/6</t>
  </si>
  <si>
    <t>Узл 2/7</t>
  </si>
  <si>
    <t>Узл 2/8</t>
  </si>
  <si>
    <t>Узл 2/9</t>
  </si>
  <si>
    <t>Узл 2/10</t>
  </si>
  <si>
    <t>Узл 2/11</t>
  </si>
  <si>
    <t>Узл 2/12</t>
  </si>
  <si>
    <t>С/94</t>
  </si>
  <si>
    <t>Лунева М.М.</t>
  </si>
  <si>
    <t>Доб 3</t>
  </si>
  <si>
    <t>Доб 10</t>
  </si>
  <si>
    <t>С/97</t>
  </si>
  <si>
    <t>С/104</t>
  </si>
  <si>
    <t>Буланчиков Е.Н.</t>
  </si>
  <si>
    <t>Ж 19</t>
  </si>
  <si>
    <t>Ж 12</t>
  </si>
  <si>
    <t>Ж 13</t>
  </si>
  <si>
    <t>Ж 20</t>
  </si>
  <si>
    <t>Ж 21</t>
  </si>
  <si>
    <t>Ж 11</t>
  </si>
  <si>
    <t>Ж 10</t>
  </si>
  <si>
    <t>Ж 22</t>
  </si>
  <si>
    <t>Ж 23</t>
  </si>
  <si>
    <t>Ж 24</t>
  </si>
  <si>
    <t>Ж 9</t>
  </si>
  <si>
    <t>Ж 8</t>
  </si>
  <si>
    <t>Ж 7</t>
  </si>
  <si>
    <t>Ж 6</t>
  </si>
  <si>
    <t>Ж 5</t>
  </si>
  <si>
    <t>Ж 4</t>
  </si>
  <si>
    <t>Ж 3</t>
  </si>
  <si>
    <t>Ж 2</t>
  </si>
  <si>
    <t>Ж 1</t>
  </si>
  <si>
    <t>Ж 50</t>
  </si>
  <si>
    <t>С/105</t>
  </si>
  <si>
    <t>Выс 10</t>
  </si>
  <si>
    <t>С/123</t>
  </si>
  <si>
    <t>Пет 16</t>
  </si>
  <si>
    <t>Пет 17</t>
  </si>
  <si>
    <t>Пет 18</t>
  </si>
  <si>
    <t>Пет 19</t>
  </si>
  <si>
    <t>Пет 20</t>
  </si>
  <si>
    <t>Пет 21</t>
  </si>
  <si>
    <t>Пет 22</t>
  </si>
  <si>
    <t>Пет 35</t>
  </si>
  <si>
    <t>Пет 36</t>
  </si>
  <si>
    <t>С/124</t>
  </si>
  <si>
    <t>Клягина А.А.</t>
  </si>
  <si>
    <t>Узл 3/1</t>
  </si>
  <si>
    <t>Узл 3/2</t>
  </si>
  <si>
    <t>Узл 3/3</t>
  </si>
  <si>
    <t>Узл 3/4</t>
  </si>
  <si>
    <t>Узл 3/5</t>
  </si>
  <si>
    <t>Узл 3/6</t>
  </si>
  <si>
    <t>Узл 3/7</t>
  </si>
  <si>
    <t>Узл 3/8</t>
  </si>
  <si>
    <t>Узл 3/9</t>
  </si>
  <si>
    <t>Узл 3/10</t>
  </si>
  <si>
    <t>Узл 3/11</t>
  </si>
  <si>
    <t>Узл 3/12</t>
  </si>
  <si>
    <t>С/138</t>
  </si>
  <si>
    <t>С/157</t>
  </si>
  <si>
    <t>Пет 27</t>
  </si>
  <si>
    <t>Пет 33</t>
  </si>
  <si>
    <t>Пет 51</t>
  </si>
  <si>
    <t>Пет 52</t>
  </si>
  <si>
    <t>Пет 53</t>
  </si>
  <si>
    <t>Пет 54</t>
  </si>
  <si>
    <t>Пет 56</t>
  </si>
  <si>
    <t>Пет 57</t>
  </si>
  <si>
    <t>Пет 58</t>
  </si>
  <si>
    <t>С/158</t>
  </si>
  <si>
    <t>Пет 5</t>
  </si>
  <si>
    <t>Пет 1</t>
  </si>
  <si>
    <t>Пет 2</t>
  </si>
  <si>
    <t>Пет 3</t>
  </si>
  <si>
    <t>Пет 4</t>
  </si>
  <si>
    <t>Пет 6</t>
  </si>
  <si>
    <t>Пет 7</t>
  </si>
  <si>
    <t>Пет 8</t>
  </si>
  <si>
    <t>Пет 9</t>
  </si>
  <si>
    <t>Пет 10</t>
  </si>
  <si>
    <t>Пет 11</t>
  </si>
  <si>
    <t>Пет 12</t>
  </si>
  <si>
    <t>С/180</t>
  </si>
  <si>
    <t>С/207</t>
  </si>
  <si>
    <t>С/208</t>
  </si>
  <si>
    <t>С/209</t>
  </si>
  <si>
    <t>Пет 37</t>
  </si>
  <si>
    <t>Пет 38</t>
  </si>
  <si>
    <t>Пет 39</t>
  </si>
  <si>
    <t>Пет 40</t>
  </si>
  <si>
    <t>Пет 41</t>
  </si>
  <si>
    <t>Пет 42</t>
  </si>
  <si>
    <t>Пет 43</t>
  </si>
  <si>
    <t>Пет 44</t>
  </si>
  <si>
    <t>Пет 45</t>
  </si>
  <si>
    <t>Пет 46</t>
  </si>
  <si>
    <t>Пет 47</t>
  </si>
  <si>
    <t>Пет 48</t>
  </si>
  <si>
    <t>Пет 49</t>
  </si>
  <si>
    <t>Пет 50</t>
  </si>
  <si>
    <t>С/220</t>
  </si>
  <si>
    <t xml:space="preserve"> Пет 46</t>
  </si>
  <si>
    <t>С/246</t>
  </si>
  <si>
    <t>С/251</t>
  </si>
  <si>
    <t>С/257</t>
  </si>
  <si>
    <t>К2 7</t>
  </si>
  <si>
    <t>К2 8</t>
  </si>
  <si>
    <t>К2 9</t>
  </si>
  <si>
    <t>К2 10</t>
  </si>
  <si>
    <t>К2 11</t>
  </si>
  <si>
    <t>К2 12</t>
  </si>
  <si>
    <t>К2 14</t>
  </si>
  <si>
    <t>К2 15</t>
  </si>
  <si>
    <t>К2 16</t>
  </si>
  <si>
    <t>К2 17</t>
  </si>
  <si>
    <t>К2 18</t>
  </si>
  <si>
    <t>К2 2</t>
  </si>
  <si>
    <t>К2 3</t>
  </si>
  <si>
    <t>К2 4</t>
  </si>
  <si>
    <t>К2 6</t>
  </si>
  <si>
    <t>К2 19</t>
  </si>
  <si>
    <t>К2 20</t>
  </si>
  <si>
    <t>К2 21</t>
  </si>
  <si>
    <t>К2 22</t>
  </si>
  <si>
    <t>К2 23</t>
  </si>
  <si>
    <t>К2 24</t>
  </si>
  <si>
    <t>С/264</t>
  </si>
  <si>
    <t>С/269</t>
  </si>
  <si>
    <t>Тейковцева Д.С.</t>
  </si>
  <si>
    <t>С/274</t>
  </si>
  <si>
    <t>Мол 5-1</t>
  </si>
  <si>
    <t>Мол 5-2</t>
  </si>
  <si>
    <t>Мол 5-3</t>
  </si>
  <si>
    <t>Мол 6-1</t>
  </si>
  <si>
    <t>Мол 6-2</t>
  </si>
  <si>
    <t>Мол 6-3</t>
  </si>
  <si>
    <t>Мол 7-1</t>
  </si>
  <si>
    <t>Мол 7-2</t>
  </si>
  <si>
    <t>Мол 7-3</t>
  </si>
  <si>
    <t>Мол 8-1</t>
  </si>
  <si>
    <t>Мол 8-2</t>
  </si>
  <si>
    <t>Мол 8-3</t>
  </si>
  <si>
    <t>С/275</t>
  </si>
  <si>
    <t>Шевченко Е.В.</t>
  </si>
  <si>
    <t>К1 17</t>
  </si>
  <si>
    <t>К1 11</t>
  </si>
  <si>
    <t>К1 10</t>
  </si>
  <si>
    <t>К1 9</t>
  </si>
  <si>
    <t>К1 8</t>
  </si>
  <si>
    <t>К1 12</t>
  </si>
  <si>
    <t>К1 13</t>
  </si>
  <si>
    <t>К1 14</t>
  </si>
  <si>
    <t>К1 19</t>
  </si>
  <si>
    <t>К1 7</t>
  </si>
  <si>
    <t>К1 15</t>
  </si>
  <si>
    <t>К1 16</t>
  </si>
  <si>
    <t>К1 18</t>
  </si>
  <si>
    <t>К1 6</t>
  </si>
  <si>
    <t>К1 5</t>
  </si>
  <si>
    <t>К1 20</t>
  </si>
  <si>
    <t>К1 21</t>
  </si>
  <si>
    <t>К1 22</t>
  </si>
  <si>
    <t>К1 23</t>
  </si>
  <si>
    <t>К1 24</t>
  </si>
  <si>
    <t>К1 25</t>
  </si>
  <si>
    <t>К1 26</t>
  </si>
  <si>
    <t>К1 4</t>
  </si>
  <si>
    <t>К1 3</t>
  </si>
  <si>
    <t>К1 2</t>
  </si>
  <si>
    <t>К1 1</t>
  </si>
  <si>
    <t>К1 34</t>
  </si>
  <si>
    <t>К1 33</t>
  </si>
  <si>
    <t>К1 32</t>
  </si>
  <si>
    <t>С/288</t>
  </si>
  <si>
    <t>Байкова Д.А.</t>
  </si>
  <si>
    <t>К1 31</t>
  </si>
  <si>
    <t>К1 29</t>
  </si>
  <si>
    <t>К1 28</t>
  </si>
  <si>
    <t>К1 27</t>
  </si>
  <si>
    <t>С/299</t>
  </si>
  <si>
    <t>К1  1</t>
  </si>
  <si>
    <t>К1   6</t>
  </si>
  <si>
    <t>К1 35</t>
  </si>
  <si>
    <t>К1 36</t>
  </si>
  <si>
    <t>К1 37</t>
  </si>
  <si>
    <t>К1 38</t>
  </si>
  <si>
    <t>Мол 1-1</t>
  </si>
  <si>
    <t>Мол 1-2</t>
  </si>
  <si>
    <t>Мол 1-3</t>
  </si>
  <si>
    <t>Мол 2-1</t>
  </si>
  <si>
    <t>Мол 2-2</t>
  </si>
  <si>
    <t>Мол 2-3</t>
  </si>
  <si>
    <t>Мол 3-1</t>
  </si>
  <si>
    <t>Мол 3-2</t>
  </si>
  <si>
    <t>Мол 3-3</t>
  </si>
  <si>
    <t>Мол 4-2</t>
  </si>
  <si>
    <t>Мол 4-3</t>
  </si>
  <si>
    <t>С/339</t>
  </si>
  <si>
    <t>Кос 2</t>
  </si>
  <si>
    <t>Кос 3</t>
  </si>
  <si>
    <t>Кос 4</t>
  </si>
  <si>
    <t>Кос 5</t>
  </si>
  <si>
    <t>Кос 6</t>
  </si>
  <si>
    <t>Кос 7</t>
  </si>
  <si>
    <t>Кос 9</t>
  </si>
  <si>
    <t>С/342</t>
  </si>
  <si>
    <t>С/360</t>
  </si>
  <si>
    <t>Выс 2</t>
  </si>
  <si>
    <t>Выс 4</t>
  </si>
  <si>
    <t>Выс 5</t>
  </si>
  <si>
    <t>Выс 6</t>
  </si>
  <si>
    <t>Выс 8</t>
  </si>
  <si>
    <t>Выс 9</t>
  </si>
  <si>
    <t>Выс 13</t>
  </si>
  <si>
    <t>Выс 14</t>
  </si>
  <si>
    <t>С/361</t>
  </si>
  <si>
    <t>Выс   3</t>
  </si>
  <si>
    <t>Выс   2</t>
  </si>
  <si>
    <t>Выс   8</t>
  </si>
  <si>
    <t>Кос 10</t>
  </si>
  <si>
    <t>Кос 12</t>
  </si>
  <si>
    <t>Кос   1</t>
  </si>
  <si>
    <t>С/363</t>
  </si>
  <si>
    <t>Доб 9</t>
  </si>
  <si>
    <t>С/364</t>
  </si>
  <si>
    <t>Доб 1</t>
  </si>
  <si>
    <t>Доб 12</t>
  </si>
  <si>
    <t>С/379</t>
  </si>
  <si>
    <t>С/380</t>
  </si>
  <si>
    <t>Шир 4/8</t>
  </si>
  <si>
    <t>Шир 6/9</t>
  </si>
  <si>
    <t>Подколзина Н.В.</t>
  </si>
  <si>
    <t>С/392</t>
  </si>
  <si>
    <t>С/393</t>
  </si>
  <si>
    <t>Кос  1</t>
  </si>
  <si>
    <t>С/408</t>
  </si>
  <si>
    <t>С/409</t>
  </si>
  <si>
    <t>К1  14</t>
  </si>
  <si>
    <t>К1  15</t>
  </si>
  <si>
    <t>К1  16</t>
  </si>
  <si>
    <t>К1  17</t>
  </si>
  <si>
    <t xml:space="preserve">К1  18 </t>
  </si>
  <si>
    <t>К1  19</t>
  </si>
  <si>
    <t>К1  26</t>
  </si>
  <si>
    <t>С/443</t>
  </si>
  <si>
    <t>К1  20</t>
  </si>
  <si>
    <t>Кос  11</t>
  </si>
  <si>
    <t>С/451</t>
  </si>
  <si>
    <t>Кос    4</t>
  </si>
  <si>
    <t>С/452</t>
  </si>
  <si>
    <t>С/469</t>
  </si>
  <si>
    <t>С/475</t>
  </si>
  <si>
    <t>ж 38</t>
  </si>
  <si>
    <t>ж 34</t>
  </si>
  <si>
    <t>Пет 13</t>
  </si>
  <si>
    <t>Пет 14</t>
  </si>
  <si>
    <t>Пет 15</t>
  </si>
  <si>
    <t>Пет 32</t>
  </si>
  <si>
    <t>Пет 55</t>
  </si>
  <si>
    <t>С/497</t>
  </si>
  <si>
    <t>С/484</t>
  </si>
  <si>
    <t>С/525</t>
  </si>
  <si>
    <t>С/532</t>
  </si>
  <si>
    <t>С/557</t>
  </si>
  <si>
    <t>С/562</t>
  </si>
  <si>
    <t>Дрогина Л.В.</t>
  </si>
  <si>
    <t>С/580</t>
  </si>
  <si>
    <t>С/581</t>
  </si>
  <si>
    <t>Узл   5/9</t>
  </si>
  <si>
    <t>С/589</t>
  </si>
  <si>
    <t>C/600</t>
  </si>
  <si>
    <t>C/613</t>
  </si>
  <si>
    <t>К2  1</t>
  </si>
  <si>
    <t>К2  2</t>
  </si>
  <si>
    <t>К2  3</t>
  </si>
  <si>
    <t>К2  4</t>
  </si>
  <si>
    <t>К2  5</t>
  </si>
  <si>
    <t>К2  6</t>
  </si>
  <si>
    <t>К2  7</t>
  </si>
  <si>
    <t>К2  8</t>
  </si>
  <si>
    <t>К2  9</t>
  </si>
  <si>
    <t>С/621</t>
  </si>
  <si>
    <t>С/634</t>
  </si>
  <si>
    <t>Сушкевич В.Е.</t>
  </si>
  <si>
    <t>С/647</t>
  </si>
  <si>
    <t>С/600</t>
  </si>
  <si>
    <t>С/678</t>
  </si>
  <si>
    <t>К1   1</t>
  </si>
  <si>
    <t>Выс  4</t>
  </si>
  <si>
    <t xml:space="preserve">Выс  8 </t>
  </si>
  <si>
    <t>Выс   9</t>
  </si>
  <si>
    <t>С/695</t>
  </si>
  <si>
    <t>Кос 1</t>
  </si>
  <si>
    <t>Кос  4</t>
  </si>
  <si>
    <t>С/698</t>
  </si>
  <si>
    <t>С/722</t>
  </si>
  <si>
    <t>C/741</t>
  </si>
  <si>
    <t>С/743</t>
  </si>
  <si>
    <t>С/764</t>
  </si>
  <si>
    <t>К 1   26</t>
  </si>
  <si>
    <t>С/770</t>
  </si>
  <si>
    <t>Ж   9</t>
  </si>
  <si>
    <t>Ж   3</t>
  </si>
  <si>
    <t>С/829</t>
  </si>
  <si>
    <t>С/833</t>
  </si>
  <si>
    <t>С/851</t>
  </si>
  <si>
    <t>К2  20</t>
  </si>
  <si>
    <t>К2  21</t>
  </si>
  <si>
    <t>С/854</t>
  </si>
  <si>
    <t>С/869</t>
  </si>
  <si>
    <t>С/889</t>
  </si>
  <si>
    <t>С/919</t>
  </si>
  <si>
    <t>С/933</t>
  </si>
  <si>
    <t>С/939</t>
  </si>
  <si>
    <t>С/961</t>
  </si>
  <si>
    <t>Таранова Ю.С.</t>
  </si>
  <si>
    <t>С/982</t>
  </si>
  <si>
    <t>C/990</t>
  </si>
  <si>
    <t>К2   3</t>
  </si>
  <si>
    <t>К2   23</t>
  </si>
  <si>
    <t>К2   24</t>
  </si>
  <si>
    <t>Узл   1/10</t>
  </si>
  <si>
    <t>Узл  3/12</t>
  </si>
  <si>
    <t>Узл    3/2</t>
  </si>
  <si>
    <t>Узл    3/7</t>
  </si>
  <si>
    <t>Узл    3/8</t>
  </si>
  <si>
    <t>С/992</t>
  </si>
  <si>
    <t>Шир 4/4</t>
  </si>
  <si>
    <t>С/1021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</si>
</sst>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(* #,##0.00_);_(* \(#,##0.00\);_(* &quot;-&quot;??_);_(@_)"/>
    <numFmt numFmtId="165" formatCode="_-* #,##0_-;\-* #,##0_-;_-* &quot;-&quot;??_-;_-@_-"/>
    <numFmt numFmtId="166" formatCode="[$]hh:mm;@" x16r2:formatCode16="[$-en-001,1]hh:mm;@"/>
    <numFmt numFmtId="167" formatCode="dd/mm/yy;@"/>
    <numFmt numFmtId="168" formatCode="[$-F400]h:mm:ss\ AM/PM"/>
    <numFmt numFmtId="169" formatCode="[$]dd/mm/yyyy;@" x16r2:formatCode16="[$-en-001,1]dd/mm/yyyy;@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0"/>
      <color theme="1"/>
      <name val="Arial"/>
      <family val="2"/>
      <charset val="204"/>
    </font>
    <font>
      <sz val="10"/>
      <color theme="1"/>
      <name val="Calibri"/>
      <family val="2"/>
      <scheme val="minor"/>
    </font>
    <font>
      <b/>
      <sz val="11"/>
      <color rgb="FFC00000"/>
      <name val="Arial"/>
      <family val="2"/>
      <charset val="204"/>
    </font>
    <font>
      <b/>
      <sz val="10"/>
      <color rgb="FFC0000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0"/>
      <name val="Arial"/>
      <family val="2"/>
      <charset val="204"/>
    </font>
    <font>
      <b/>
      <sz val="10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rgb="FFC00000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2"/>
      <color rgb="FFC00000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sz val="13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i/>
      <sz val="13"/>
      <color theme="1"/>
      <name val="Times New Roman"/>
      <family val="1"/>
      <charset val="204"/>
    </font>
    <font>
      <b/>
      <sz val="12"/>
      <color theme="1"/>
      <name val="Arial"/>
      <family val="2"/>
      <charset val="204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b/>
      <sz val="12"/>
      <color rgb="FFC0000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color theme="1" tint="0.34998626667073579"/>
      <name val="Calibri"/>
      <family val="2"/>
      <charset val="204"/>
      <scheme val="minor"/>
    </font>
    <font>
      <b/>
      <sz val="10"/>
      <color rgb="FFC00000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A31B3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ck">
        <color rgb="FF92D050"/>
      </bottom>
      <diagonal/>
    </border>
    <border>
      <left style="thin">
        <color indexed="64"/>
      </left>
      <right style="thick">
        <color rgb="FF92D050"/>
      </right>
      <top/>
      <bottom/>
      <diagonal/>
    </border>
    <border>
      <left/>
      <right style="thin">
        <color indexed="64"/>
      </right>
      <top style="thick">
        <color rgb="FF92D050"/>
      </top>
      <bottom/>
      <diagonal/>
    </border>
    <border>
      <left style="thick">
        <color rgb="FF92D050"/>
      </left>
      <right/>
      <top/>
      <bottom/>
      <diagonal/>
    </border>
    <border>
      <left style="thick">
        <color rgb="FF92D050"/>
      </left>
      <right/>
      <top/>
      <bottom style="thick">
        <color rgb="FF92D050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3" fillId="0" borderId="0"/>
    <xf numFmtId="164" fontId="1" fillId="0" borderId="0" applyFont="0" applyFill="0" applyBorder="0" applyAlignment="0" applyProtection="0"/>
    <xf numFmtId="0" fontId="1" fillId="0" borderId="0"/>
  </cellStyleXfs>
  <cellXfs count="189">
    <xf numFmtId="0" fontId="0" fillId="0" borderId="0" xfId="0"/>
    <xf numFmtId="0" fontId="5" fillId="0" borderId="0" xfId="0" applyFont="1" applyAlignment="1">
      <alignment vertical="top" wrapText="1"/>
    </xf>
    <xf numFmtId="14" fontId="0" fillId="0" borderId="0" xfId="0" applyNumberFormat="1"/>
    <xf numFmtId="165" fontId="7" fillId="6" borderId="0" xfId="3" applyNumberFormat="1" applyFont="1" applyFill="1" applyAlignment="1">
      <alignment horizontal="center" vertical="top" wrapText="1"/>
    </xf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  <xf numFmtId="0" fontId="0" fillId="7" borderId="0" xfId="0" applyFill="1"/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horizontal="left" vertical="center"/>
    </xf>
    <xf numFmtId="0" fontId="0" fillId="0" borderId="0" xfId="0" applyProtection="1">
      <protection locked="0"/>
    </xf>
    <xf numFmtId="14" fontId="0" fillId="0" borderId="0" xfId="0" applyNumberFormat="1" applyAlignment="1" applyProtection="1">
      <alignment horizontal="center"/>
      <protection locked="0"/>
    </xf>
    <xf numFmtId="165" fontId="4" fillId="4" borderId="1" xfId="1" applyNumberFormat="1" applyFont="1" applyFill="1" applyBorder="1" applyAlignment="1" applyProtection="1">
      <alignment horizontal="center" vertical="top" wrapText="1"/>
      <protection locked="0"/>
    </xf>
    <xf numFmtId="14" fontId="0" fillId="0" borderId="0" xfId="0" applyNumberFormat="1" applyProtection="1">
      <protection locked="0"/>
    </xf>
    <xf numFmtId="166" fontId="0" fillId="0" borderId="0" xfId="0" applyNumberFormat="1" applyProtection="1">
      <protection locked="0"/>
    </xf>
    <xf numFmtId="167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4" fontId="0" fillId="7" borderId="0" xfId="0" applyNumberFormat="1" applyFill="1" applyAlignment="1" applyProtection="1">
      <alignment horizontal="center"/>
      <protection locked="0"/>
    </xf>
    <xf numFmtId="0" fontId="0" fillId="7" borderId="0" xfId="0" applyFill="1" applyProtection="1">
      <protection locked="0"/>
    </xf>
    <xf numFmtId="14" fontId="0" fillId="7" borderId="0" xfId="0" applyNumberFormat="1" applyFill="1" applyProtection="1">
      <protection locked="0"/>
    </xf>
    <xf numFmtId="166" fontId="0" fillId="7" borderId="0" xfId="0" applyNumberFormat="1" applyFill="1" applyProtection="1">
      <protection locked="0"/>
    </xf>
    <xf numFmtId="14" fontId="0" fillId="7" borderId="0" xfId="0" applyNumberFormat="1" applyFill="1"/>
    <xf numFmtId="1" fontId="9" fillId="2" borderId="1" xfId="2" applyNumberFormat="1" applyFont="1" applyFill="1" applyBorder="1" applyAlignment="1">
      <alignment horizontal="center" vertical="top" wrapText="1"/>
    </xf>
    <xf numFmtId="0" fontId="4" fillId="8" borderId="1" xfId="0" applyFont="1" applyFill="1" applyBorder="1" applyAlignment="1" applyProtection="1">
      <alignment horizontal="center" vertical="top" wrapText="1"/>
      <protection locked="0"/>
    </xf>
    <xf numFmtId="165" fontId="9" fillId="3" borderId="1" xfId="1" applyNumberFormat="1" applyFont="1" applyFill="1" applyBorder="1" applyAlignment="1" applyProtection="1">
      <alignment horizontal="center" vertical="top" wrapText="1"/>
      <protection locked="0"/>
    </xf>
    <xf numFmtId="0" fontId="4" fillId="4" borderId="1" xfId="0" applyFont="1" applyFill="1" applyBorder="1" applyAlignment="1" applyProtection="1">
      <alignment horizontal="center" vertical="top" wrapText="1"/>
      <protection locked="0"/>
    </xf>
    <xf numFmtId="0" fontId="4" fillId="4" borderId="1" xfId="0" applyNumberFormat="1" applyFont="1" applyFill="1" applyBorder="1" applyAlignment="1" applyProtection="1">
      <alignment horizontal="center" vertical="top" wrapText="1"/>
      <protection locked="0"/>
    </xf>
    <xf numFmtId="1" fontId="4" fillId="8" borderId="1" xfId="0" applyNumberFormat="1" applyFont="1" applyFill="1" applyBorder="1" applyAlignment="1" applyProtection="1">
      <alignment horizontal="center" vertical="top" wrapText="1"/>
      <protection locked="0"/>
    </xf>
    <xf numFmtId="49" fontId="4" fillId="4" borderId="1" xfId="0" applyNumberFormat="1" applyFont="1" applyFill="1" applyBorder="1" applyAlignment="1" applyProtection="1">
      <alignment horizontal="center" vertical="top" wrapText="1"/>
      <protection locked="0"/>
    </xf>
    <xf numFmtId="165" fontId="9" fillId="3" borderId="0" xfId="1" applyNumberFormat="1" applyFont="1" applyFill="1" applyBorder="1" applyAlignment="1" applyProtection="1">
      <alignment horizontal="center" vertical="top" wrapText="1"/>
      <protection locked="0"/>
    </xf>
    <xf numFmtId="166" fontId="4" fillId="4" borderId="1" xfId="0" applyNumberFormat="1" applyFont="1" applyFill="1" applyBorder="1" applyAlignment="1" applyProtection="1">
      <alignment horizontal="center" vertical="top" wrapText="1"/>
      <protection locked="0"/>
    </xf>
    <xf numFmtId="165" fontId="9" fillId="2" borderId="1" xfId="1" applyNumberFormat="1" applyFont="1" applyFill="1" applyBorder="1" applyAlignment="1">
      <alignment horizontal="center" vertical="top" wrapText="1"/>
    </xf>
    <xf numFmtId="14" fontId="9" fillId="2" borderId="1" xfId="2" applyNumberFormat="1" applyFont="1" applyFill="1" applyBorder="1" applyAlignment="1">
      <alignment horizontal="center" vertical="top" wrapText="1"/>
    </xf>
    <xf numFmtId="0" fontId="10" fillId="5" borderId="1" xfId="0" applyNumberFormat="1" applyFont="1" applyFill="1" applyBorder="1" applyAlignment="1" applyProtection="1">
      <alignment horizontal="center" vertical="top" wrapText="1"/>
      <protection locked="0"/>
    </xf>
    <xf numFmtId="164" fontId="9" fillId="2" borderId="1" xfId="1" applyFont="1" applyFill="1" applyBorder="1" applyAlignment="1">
      <alignment horizontal="center" vertical="top" wrapText="1"/>
    </xf>
    <xf numFmtId="0" fontId="4" fillId="4" borderId="2" xfId="0" applyFont="1" applyFill="1" applyBorder="1" applyAlignment="1" applyProtection="1">
      <alignment horizontal="center" vertical="top" wrapText="1"/>
      <protection locked="0"/>
    </xf>
    <xf numFmtId="0" fontId="4" fillId="5" borderId="1" xfId="0" applyNumberFormat="1" applyFont="1" applyFill="1" applyBorder="1" applyAlignment="1" applyProtection="1">
      <alignment horizontal="center" vertical="top" wrapText="1"/>
      <protection locked="0"/>
    </xf>
    <xf numFmtId="165" fontId="6" fillId="6" borderId="0" xfId="3" applyNumberFormat="1" applyFont="1" applyFill="1" applyAlignment="1">
      <alignment horizontal="center" vertical="top" wrapText="1"/>
    </xf>
    <xf numFmtId="0" fontId="11" fillId="9" borderId="9" xfId="0" applyFont="1" applyFill="1" applyBorder="1" applyAlignment="1">
      <alignment horizontal="left" vertical="top" wrapText="1"/>
    </xf>
    <xf numFmtId="168" fontId="0" fillId="7" borderId="0" xfId="0" applyNumberFormat="1" applyFill="1" applyProtection="1">
      <protection locked="0"/>
    </xf>
    <xf numFmtId="168" fontId="4" fillId="4" borderId="1" xfId="0" applyNumberFormat="1" applyFont="1" applyFill="1" applyBorder="1" applyAlignment="1" applyProtection="1">
      <alignment horizontal="center" vertical="top" wrapText="1"/>
      <protection locked="0"/>
    </xf>
    <xf numFmtId="168" fontId="0" fillId="0" borderId="0" xfId="0" applyNumberFormat="1" applyProtection="1">
      <protection locked="0"/>
    </xf>
    <xf numFmtId="0" fontId="12" fillId="0" borderId="0" xfId="2" applyFont="1" applyAlignment="1"/>
    <xf numFmtId="0" fontId="12" fillId="0" borderId="0" xfId="0" applyFont="1" applyAlignment="1"/>
    <xf numFmtId="0" fontId="13" fillId="0" borderId="0" xfId="2" applyFont="1" applyAlignment="1">
      <alignment horizontal="left" vertical="center"/>
    </xf>
    <xf numFmtId="0" fontId="15" fillId="0" borderId="0" xfId="2" applyFont="1" applyAlignment="1"/>
    <xf numFmtId="0" fontId="12" fillId="7" borderId="0" xfId="0" applyFont="1" applyFill="1"/>
    <xf numFmtId="0" fontId="12" fillId="0" borderId="0" xfId="0" applyFont="1"/>
    <xf numFmtId="0" fontId="15" fillId="7" borderId="0" xfId="0" applyFont="1" applyFill="1"/>
    <xf numFmtId="0" fontId="15" fillId="7" borderId="1" xfId="0" applyFont="1" applyFill="1" applyBorder="1" applyAlignment="1">
      <alignment horizontal="left"/>
    </xf>
    <xf numFmtId="0" fontId="17" fillId="0" borderId="0" xfId="0" applyFont="1" applyAlignment="1">
      <alignment vertical="center"/>
    </xf>
    <xf numFmtId="0" fontId="15" fillId="7" borderId="0" xfId="0" applyFont="1" applyFill="1" applyProtection="1"/>
    <xf numFmtId="0" fontId="15" fillId="7" borderId="0" xfId="2" applyFont="1" applyFill="1" applyAlignment="1" applyProtection="1">
      <alignment vertical="center"/>
    </xf>
    <xf numFmtId="0" fontId="15" fillId="7" borderId="0" xfId="2" applyFont="1" applyFill="1" applyAlignment="1" applyProtection="1"/>
    <xf numFmtId="0" fontId="13" fillId="7" borderId="0" xfId="2" applyFont="1" applyFill="1" applyAlignment="1" applyProtection="1">
      <alignment horizontal="left" vertical="center"/>
    </xf>
    <xf numFmtId="0" fontId="20" fillId="7" borderId="0" xfId="2" applyFont="1" applyFill="1" applyAlignment="1" applyProtection="1">
      <alignment horizontal="right"/>
    </xf>
    <xf numFmtId="0" fontId="20" fillId="7" borderId="0" xfId="2" applyFont="1" applyFill="1" applyAlignment="1" applyProtection="1">
      <alignment horizontal="left"/>
    </xf>
    <xf numFmtId="0" fontId="13" fillId="7" borderId="0" xfId="2" applyFont="1" applyFill="1" applyAlignment="1" applyProtection="1">
      <alignment horizontal="right"/>
    </xf>
    <xf numFmtId="14" fontId="15" fillId="7" borderId="0" xfId="2" applyNumberFormat="1" applyFont="1" applyFill="1" applyAlignment="1" applyProtection="1">
      <alignment horizontal="right"/>
    </xf>
    <xf numFmtId="0" fontId="12" fillId="7" borderId="0" xfId="0" applyFont="1" applyFill="1" applyProtection="1"/>
    <xf numFmtId="0" fontId="12" fillId="7" borderId="0" xfId="2" applyFont="1" applyFill="1" applyAlignment="1" applyProtection="1"/>
    <xf numFmtId="0" fontId="10" fillId="7" borderId="0" xfId="2" applyFont="1" applyFill="1" applyAlignment="1" applyProtection="1"/>
    <xf numFmtId="0" fontId="14" fillId="7" borderId="0" xfId="0" applyFont="1" applyFill="1" applyProtection="1"/>
    <xf numFmtId="0" fontId="19" fillId="7" borderId="0" xfId="0" applyFont="1" applyFill="1" applyProtection="1"/>
    <xf numFmtId="0" fontId="17" fillId="7" borderId="1" xfId="0" applyFont="1" applyFill="1" applyBorder="1" applyProtection="1"/>
    <xf numFmtId="0" fontId="17" fillId="7" borderId="1" xfId="0" applyFont="1" applyFill="1" applyBorder="1" applyAlignment="1" applyProtection="1">
      <alignment horizontal="left"/>
    </xf>
    <xf numFmtId="0" fontId="15" fillId="7" borderId="1" xfId="0" applyFont="1" applyFill="1" applyBorder="1" applyProtection="1">
      <protection locked="0"/>
    </xf>
    <xf numFmtId="0" fontId="15" fillId="7" borderId="0" xfId="0" applyFont="1" applyFill="1" applyProtection="1">
      <protection locked="0"/>
    </xf>
    <xf numFmtId="0" fontId="15" fillId="7" borderId="0" xfId="2" applyFont="1" applyFill="1" applyAlignment="1" applyProtection="1">
      <alignment vertical="center"/>
      <protection locked="0"/>
    </xf>
    <xf numFmtId="0" fontId="15" fillId="7" borderId="0" xfId="2" applyFont="1" applyFill="1" applyAlignment="1" applyProtection="1">
      <protection locked="0"/>
    </xf>
    <xf numFmtId="0" fontId="15" fillId="7" borderId="0" xfId="0" applyFont="1" applyFill="1" applyAlignment="1" applyProtection="1">
      <protection locked="0"/>
    </xf>
    <xf numFmtId="0" fontId="13" fillId="7" borderId="0" xfId="2" applyFont="1" applyFill="1" applyAlignment="1" applyProtection="1">
      <alignment horizontal="center" vertical="center"/>
      <protection locked="0"/>
    </xf>
    <xf numFmtId="0" fontId="13" fillId="7" borderId="0" xfId="2" applyFont="1" applyFill="1" applyAlignment="1" applyProtection="1">
      <alignment horizontal="left" vertical="center"/>
      <protection locked="0"/>
    </xf>
    <xf numFmtId="0" fontId="16" fillId="7" borderId="0" xfId="2" applyFont="1" applyFill="1" applyAlignment="1" applyProtection="1">
      <alignment horizontal="center" vertical="center"/>
      <protection locked="0"/>
    </xf>
    <xf numFmtId="0" fontId="13" fillId="7" borderId="0" xfId="2" applyFont="1" applyFill="1" applyAlignment="1" applyProtection="1">
      <alignment horizontal="center"/>
      <protection locked="0"/>
    </xf>
    <xf numFmtId="0" fontId="13" fillId="7" borderId="0" xfId="2" applyFont="1" applyFill="1" applyAlignment="1" applyProtection="1">
      <alignment vertical="center"/>
      <protection locked="0"/>
    </xf>
    <xf numFmtId="0" fontId="18" fillId="7" borderId="0" xfId="2" applyFont="1" applyFill="1" applyAlignment="1" applyProtection="1">
      <protection locked="0"/>
    </xf>
    <xf numFmtId="0" fontId="13" fillId="7" borderId="0" xfId="2" applyFont="1" applyFill="1" applyAlignment="1" applyProtection="1">
      <alignment horizontal="right" vertical="center"/>
      <protection locked="0"/>
    </xf>
    <xf numFmtId="0" fontId="16" fillId="7" borderId="0" xfId="2" applyFont="1" applyFill="1" applyAlignment="1" applyProtection="1">
      <alignment vertical="center"/>
      <protection locked="0"/>
    </xf>
    <xf numFmtId="0" fontId="13" fillId="7" borderId="0" xfId="2" applyFont="1" applyFill="1" applyAlignment="1" applyProtection="1">
      <alignment horizontal="justify" vertical="center"/>
      <protection locked="0"/>
    </xf>
    <xf numFmtId="0" fontId="16" fillId="7" borderId="0" xfId="2" applyFont="1" applyFill="1" applyAlignment="1" applyProtection="1">
      <alignment horizontal="right" vertical="center"/>
      <protection locked="0"/>
    </xf>
    <xf numFmtId="1" fontId="4" fillId="5" borderId="1" xfId="0" applyNumberFormat="1" applyFont="1" applyFill="1" applyBorder="1" applyAlignment="1" applyProtection="1">
      <alignment horizontal="center" vertical="top" wrapText="1"/>
      <protection locked="0"/>
    </xf>
    <xf numFmtId="0" fontId="21" fillId="7" borderId="0" xfId="2" applyFont="1" applyFill="1" applyAlignment="1" applyProtection="1">
      <alignment horizontal="right"/>
    </xf>
    <xf numFmtId="0" fontId="15" fillId="7" borderId="1" xfId="0" applyFont="1" applyFill="1" applyBorder="1" applyAlignment="1" applyProtection="1">
      <alignment horizontal="left" vertical="center"/>
    </xf>
    <xf numFmtId="0" fontId="15" fillId="7" borderId="2" xfId="0" applyFont="1" applyFill="1" applyBorder="1" applyAlignment="1" applyProtection="1">
      <alignment vertical="center"/>
    </xf>
    <xf numFmtId="0" fontId="15" fillId="7" borderId="10" xfId="0" applyFont="1" applyFill="1" applyBorder="1" applyAlignment="1" applyProtection="1">
      <alignment vertical="center"/>
    </xf>
    <xf numFmtId="0" fontId="22" fillId="7" borderId="10" xfId="0" applyFont="1" applyFill="1" applyBorder="1" applyAlignment="1" applyProtection="1">
      <alignment vertical="center"/>
    </xf>
    <xf numFmtId="0" fontId="20" fillId="7" borderId="10" xfId="0" applyFont="1" applyFill="1" applyBorder="1" applyAlignment="1" applyProtection="1">
      <alignment vertical="center"/>
    </xf>
    <xf numFmtId="0" fontId="22" fillId="7" borderId="11" xfId="0" applyFont="1" applyFill="1" applyBorder="1" applyAlignment="1" applyProtection="1">
      <alignment vertical="center"/>
    </xf>
    <xf numFmtId="0" fontId="15" fillId="7" borderId="15" xfId="0" applyFont="1" applyFill="1" applyBorder="1" applyAlignment="1" applyProtection="1">
      <alignment horizontal="left" vertical="center"/>
    </xf>
    <xf numFmtId="0" fontId="15" fillId="7" borderId="13" xfId="0" applyFont="1" applyFill="1" applyBorder="1" applyAlignment="1" applyProtection="1">
      <alignment horizontal="left" vertical="center" wrapText="1"/>
    </xf>
    <xf numFmtId="0" fontId="22" fillId="7" borderId="13" xfId="0" applyFont="1" applyFill="1" applyBorder="1" applyAlignment="1" applyProtection="1">
      <alignment horizontal="left" vertical="center"/>
    </xf>
    <xf numFmtId="0" fontId="22" fillId="7" borderId="8" xfId="0" applyFont="1" applyFill="1" applyBorder="1" applyAlignment="1" applyProtection="1">
      <alignment horizontal="left" vertical="center"/>
    </xf>
    <xf numFmtId="0" fontId="22" fillId="7" borderId="10" xfId="0" applyFont="1" applyFill="1" applyBorder="1" applyAlignment="1" applyProtection="1">
      <alignment horizontal="left" vertical="center"/>
    </xf>
    <xf numFmtId="0" fontId="22" fillId="7" borderId="11" xfId="0" applyFont="1" applyFill="1" applyBorder="1" applyAlignment="1" applyProtection="1">
      <alignment horizontal="left" vertical="center"/>
    </xf>
    <xf numFmtId="169" fontId="22" fillId="7" borderId="10" xfId="0" applyNumberFormat="1" applyFont="1" applyFill="1" applyBorder="1" applyAlignment="1" applyProtection="1">
      <alignment horizontal="left" vertical="center"/>
    </xf>
    <xf numFmtId="168" fontId="22" fillId="7" borderId="10" xfId="0" applyNumberFormat="1" applyFont="1" applyFill="1" applyBorder="1" applyAlignment="1" applyProtection="1">
      <alignment horizontal="left" vertical="center"/>
    </xf>
    <xf numFmtId="49" fontId="22" fillId="7" borderId="10" xfId="0" applyNumberFormat="1" applyFont="1" applyFill="1" applyBorder="1" applyAlignment="1" applyProtection="1">
      <alignment horizontal="left" vertical="center"/>
    </xf>
    <xf numFmtId="0" fontId="15" fillId="7" borderId="3" xfId="0" applyFont="1" applyFill="1" applyBorder="1" applyAlignment="1" applyProtection="1">
      <alignment vertical="center"/>
    </xf>
    <xf numFmtId="0" fontId="15" fillId="7" borderId="12" xfId="0" applyFont="1" applyFill="1" applyBorder="1" applyAlignment="1" applyProtection="1">
      <alignment vertical="center"/>
    </xf>
    <xf numFmtId="0" fontId="20" fillId="7" borderId="12" xfId="0" applyFont="1" applyFill="1" applyBorder="1" applyAlignment="1" applyProtection="1">
      <alignment vertical="center"/>
    </xf>
    <xf numFmtId="0" fontId="22" fillId="7" borderId="13" xfId="0" applyFont="1" applyFill="1" applyBorder="1" applyAlignment="1" applyProtection="1">
      <alignment horizontal="centerContinuous" vertical="center"/>
    </xf>
    <xf numFmtId="0" fontId="22" fillId="7" borderId="13" xfId="0" applyFont="1" applyFill="1" applyBorder="1" applyAlignment="1" applyProtection="1">
      <alignment horizontal="center" vertical="center"/>
    </xf>
    <xf numFmtId="0" fontId="22" fillId="7" borderId="8" xfId="0" applyFont="1" applyFill="1" applyBorder="1" applyAlignment="1" applyProtection="1">
      <alignment horizontal="center" vertical="center"/>
    </xf>
    <xf numFmtId="14" fontId="22" fillId="7" borderId="10" xfId="0" applyNumberFormat="1" applyFont="1" applyFill="1" applyBorder="1" applyAlignment="1" applyProtection="1">
      <alignment horizontal="left" vertical="center"/>
    </xf>
    <xf numFmtId="14" fontId="22" fillId="7" borderId="11" xfId="0" applyNumberFormat="1" applyFont="1" applyFill="1" applyBorder="1" applyAlignment="1" applyProtection="1">
      <alignment horizontal="left" vertical="center"/>
    </xf>
    <xf numFmtId="14" fontId="20" fillId="7" borderId="10" xfId="0" applyNumberFormat="1" applyFont="1" applyFill="1" applyBorder="1" applyAlignment="1" applyProtection="1">
      <alignment horizontal="left" vertical="center"/>
    </xf>
    <xf numFmtId="0" fontId="15" fillId="7" borderId="0" xfId="0" applyFont="1" applyFill="1" applyAlignment="1">
      <alignment horizontal="center"/>
    </xf>
    <xf numFmtId="0" fontId="15" fillId="7" borderId="0" xfId="0" applyFont="1" applyFill="1" applyAlignment="1">
      <alignment horizontal="left"/>
    </xf>
    <xf numFmtId="0" fontId="15" fillId="7" borderId="1" xfId="0" applyFont="1" applyFill="1" applyBorder="1" applyAlignment="1">
      <alignment horizontal="center" vertical="top" wrapText="1"/>
    </xf>
    <xf numFmtId="0" fontId="15" fillId="5" borderId="1" xfId="0" applyFont="1" applyFill="1" applyBorder="1" applyAlignment="1">
      <alignment horizontal="center" vertical="top" wrapText="1"/>
    </xf>
    <xf numFmtId="0" fontId="8" fillId="0" borderId="9" xfId="0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0" fontId="0" fillId="0" borderId="0" xfId="0" applyAlignment="1">
      <alignment horizontal="center" vertical="center" wrapText="1"/>
    </xf>
    <xf numFmtId="0" fontId="0" fillId="0" borderId="0" xfId="0" applyNumberFormat="1"/>
    <xf numFmtId="0" fontId="3" fillId="7" borderId="0" xfId="0" applyFont="1" applyFill="1" applyAlignment="1">
      <alignment horizontal="center" vertical="center" textRotation="90" wrapText="1"/>
    </xf>
    <xf numFmtId="0" fontId="8" fillId="11" borderId="0" xfId="0" applyFont="1" applyFill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24" fillId="0" borderId="0" xfId="0" applyFont="1" applyAlignment="1">
      <alignment horizontal="center" vertical="center" textRotation="90" wrapText="1"/>
    </xf>
    <xf numFmtId="0" fontId="0" fillId="7" borderId="6" xfId="0" applyFill="1" applyBorder="1" applyAlignment="1">
      <alignment horizontal="left"/>
    </xf>
    <xf numFmtId="14" fontId="0" fillId="7" borderId="6" xfId="0" applyNumberFormat="1" applyFill="1" applyBorder="1" applyAlignment="1">
      <alignment horizontal="left"/>
    </xf>
    <xf numFmtId="0" fontId="8" fillId="7" borderId="22" xfId="0" applyFont="1" applyFill="1" applyBorder="1"/>
    <xf numFmtId="0" fontId="5" fillId="7" borderId="17" xfId="0" applyFont="1" applyFill="1" applyBorder="1" applyAlignment="1">
      <alignment horizontal="left"/>
    </xf>
    <xf numFmtId="0" fontId="5" fillId="7" borderId="19" xfId="0" applyFont="1" applyFill="1" applyBorder="1" applyAlignment="1">
      <alignment horizontal="left"/>
    </xf>
    <xf numFmtId="0" fontId="5" fillId="7" borderId="21" xfId="0" applyFont="1" applyFill="1" applyBorder="1" applyAlignment="1">
      <alignment horizontal="left"/>
    </xf>
    <xf numFmtId="0" fontId="3" fillId="7" borderId="5" xfId="0" applyFont="1" applyFill="1" applyBorder="1"/>
    <xf numFmtId="0" fontId="28" fillId="7" borderId="16" xfId="0" applyFont="1" applyFill="1" applyBorder="1"/>
    <xf numFmtId="0" fontId="28" fillId="7" borderId="18" xfId="0" applyFont="1" applyFill="1" applyBorder="1"/>
    <xf numFmtId="0" fontId="28" fillId="7" borderId="20" xfId="0" applyFont="1" applyFill="1" applyBorder="1"/>
    <xf numFmtId="0" fontId="11" fillId="9" borderId="23" xfId="0" applyFont="1" applyFill="1" applyBorder="1" applyAlignment="1">
      <alignment horizontal="left" vertical="top" wrapText="1"/>
    </xf>
    <xf numFmtId="0" fontId="8" fillId="10" borderId="24" xfId="0" applyFont="1" applyFill="1" applyBorder="1" applyAlignment="1">
      <alignment horizontal="left" vertical="center" wrapText="1"/>
    </xf>
    <xf numFmtId="0" fontId="0" fillId="7" borderId="0" xfId="0" applyFill="1" applyProtection="1"/>
    <xf numFmtId="0" fontId="5" fillId="7" borderId="0" xfId="0" applyFont="1" applyFill="1" applyProtection="1"/>
    <xf numFmtId="0" fontId="8" fillId="7" borderId="5" xfId="0" applyFont="1" applyFill="1" applyBorder="1" applyAlignment="1" applyProtection="1">
      <alignment horizontal="centerContinuous"/>
    </xf>
    <xf numFmtId="0" fontId="3" fillId="7" borderId="5" xfId="0" applyFont="1" applyFill="1" applyBorder="1" applyProtection="1"/>
    <xf numFmtId="0" fontId="0" fillId="7" borderId="6" xfId="0" applyFill="1" applyBorder="1" applyAlignment="1" applyProtection="1">
      <alignment horizontal="left"/>
    </xf>
    <xf numFmtId="0" fontId="26" fillId="7" borderId="0" xfId="0" applyFont="1" applyFill="1" applyProtection="1"/>
    <xf numFmtId="0" fontId="0" fillId="7" borderId="22" xfId="0" applyFill="1" applyBorder="1" applyProtection="1">
      <protection locked="0"/>
    </xf>
    <xf numFmtId="0" fontId="0" fillId="7" borderId="25" xfId="0" applyFill="1" applyBorder="1" applyAlignment="1" applyProtection="1">
      <alignment horizontal="left"/>
    </xf>
    <xf numFmtId="0" fontId="3" fillId="7" borderId="26" xfId="0" applyFont="1" applyFill="1" applyBorder="1" applyProtection="1"/>
    <xf numFmtId="0" fontId="0" fillId="7" borderId="27" xfId="0" applyFill="1" applyBorder="1" applyAlignment="1" applyProtection="1">
      <alignment horizontal="left"/>
    </xf>
    <xf numFmtId="0" fontId="0" fillId="7" borderId="0" xfId="0" applyFill="1" applyBorder="1" applyAlignment="1" applyProtection="1">
      <alignment horizontal="left"/>
    </xf>
    <xf numFmtId="0" fontId="0" fillId="7" borderId="28" xfId="0" applyFill="1" applyBorder="1" applyProtection="1"/>
    <xf numFmtId="14" fontId="0" fillId="7" borderId="27" xfId="0" applyNumberFormat="1" applyFill="1" applyBorder="1" applyAlignment="1" applyProtection="1">
      <alignment horizontal="left"/>
    </xf>
    <xf numFmtId="0" fontId="8" fillId="7" borderId="25" xfId="0" applyFont="1" applyFill="1" applyBorder="1" applyAlignment="1" applyProtection="1">
      <alignment horizontal="centerContinuous"/>
    </xf>
    <xf numFmtId="0" fontId="0" fillId="7" borderId="29" xfId="0" applyFill="1" applyBorder="1" applyAlignment="1" applyProtection="1">
      <alignment horizontal="left"/>
    </xf>
    <xf numFmtId="0" fontId="8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ill="1" applyProtection="1">
      <protection locked="0"/>
    </xf>
    <xf numFmtId="0" fontId="0" fillId="0" borderId="0" xfId="0" applyNumberFormat="1" applyProtection="1">
      <protection locked="0"/>
    </xf>
    <xf numFmtId="0" fontId="29" fillId="6" borderId="0" xfId="3" applyNumberFormat="1" applyFont="1" applyFill="1" applyAlignment="1">
      <alignment horizontal="center" vertical="top" wrapText="1"/>
    </xf>
    <xf numFmtId="0" fontId="0" fillId="0" borderId="0" xfId="0" applyAlignment="1" applyProtection="1">
      <alignment horizontal="right"/>
      <protection locked="0"/>
    </xf>
    <xf numFmtId="14" fontId="0" fillId="0" borderId="0" xfId="0" applyNumberFormat="1" applyFill="1" applyAlignment="1" applyProtection="1">
      <alignment horizontal="center"/>
      <protection locked="0"/>
    </xf>
    <xf numFmtId="0" fontId="0" fillId="0" borderId="0" xfId="0" applyNumberFormat="1" applyFill="1" applyProtection="1">
      <protection locked="0"/>
    </xf>
    <xf numFmtId="14" fontId="0" fillId="0" borderId="0" xfId="0" applyNumberFormat="1" applyFill="1" applyProtection="1">
      <protection locked="0"/>
    </xf>
    <xf numFmtId="168" fontId="0" fillId="0" borderId="0" xfId="0" applyNumberFormat="1" applyFill="1" applyProtection="1">
      <protection locked="0"/>
    </xf>
    <xf numFmtId="166" fontId="0" fillId="0" borderId="0" xfId="0" applyNumberFormat="1" applyFill="1" applyProtection="1">
      <protection locked="0"/>
    </xf>
    <xf numFmtId="14" fontId="0" fillId="0" borderId="0" xfId="0" applyNumberFormat="1" applyFill="1"/>
    <xf numFmtId="0" fontId="0" fillId="0" borderId="0" xfId="0" applyFill="1" applyAlignment="1" applyProtection="1">
      <alignment horizontal="right"/>
      <protection locked="0"/>
    </xf>
    <xf numFmtId="16" fontId="0" fillId="0" borderId="0" xfId="0" applyNumberFormat="1" applyAlignment="1" applyProtection="1">
      <alignment horizontal="right"/>
      <protection locked="0"/>
    </xf>
    <xf numFmtId="0" fontId="0" fillId="12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27" fillId="7" borderId="16" xfId="0" applyFont="1" applyFill="1" applyBorder="1" applyAlignment="1">
      <alignment horizontal="center" vertical="center" wrapText="1"/>
    </xf>
    <xf numFmtId="0" fontId="27" fillId="7" borderId="17" xfId="0" applyFont="1" applyFill="1" applyBorder="1" applyAlignment="1">
      <alignment horizontal="center" vertical="center" wrapText="1"/>
    </xf>
    <xf numFmtId="0" fontId="27" fillId="7" borderId="18" xfId="0" applyFont="1" applyFill="1" applyBorder="1" applyAlignment="1">
      <alignment horizontal="center" vertical="center" wrapText="1"/>
    </xf>
    <xf numFmtId="0" fontId="27" fillId="7" borderId="19" xfId="0" applyFont="1" applyFill="1" applyBorder="1" applyAlignment="1">
      <alignment horizontal="center" vertical="center" wrapText="1"/>
    </xf>
    <xf numFmtId="0" fontId="27" fillId="7" borderId="20" xfId="0" applyFont="1" applyFill="1" applyBorder="1" applyAlignment="1">
      <alignment horizontal="center" vertical="center" wrapText="1"/>
    </xf>
    <xf numFmtId="0" fontId="27" fillId="7" borderId="21" xfId="0" applyFont="1" applyFill="1" applyBorder="1" applyAlignment="1">
      <alignment horizontal="center" vertical="center" wrapText="1"/>
    </xf>
    <xf numFmtId="0" fontId="8" fillId="7" borderId="3" xfId="0" applyFont="1" applyFill="1" applyBorder="1" applyAlignment="1" applyProtection="1">
      <alignment horizontal="center"/>
    </xf>
    <xf numFmtId="0" fontId="8" fillId="7" borderId="4" xfId="0" applyFont="1" applyFill="1" applyBorder="1" applyAlignment="1" applyProtection="1">
      <alignment horizontal="center"/>
    </xf>
    <xf numFmtId="0" fontId="25" fillId="7" borderId="0" xfId="0" applyFont="1" applyFill="1" applyAlignment="1">
      <alignment horizontal="center"/>
    </xf>
    <xf numFmtId="0" fontId="15" fillId="7" borderId="0" xfId="0" applyFont="1" applyFill="1" applyAlignment="1">
      <alignment horizontal="center"/>
    </xf>
    <xf numFmtId="14" fontId="13" fillId="7" borderId="0" xfId="2" applyNumberFormat="1" applyFont="1" applyFill="1" applyAlignment="1" applyProtection="1">
      <alignment horizontal="center"/>
    </xf>
    <xf numFmtId="0" fontId="15" fillId="0" borderId="0" xfId="2" applyFont="1" applyAlignment="1">
      <alignment horizontal="left" vertical="top"/>
    </xf>
    <xf numFmtId="0" fontId="15" fillId="7" borderId="14" xfId="0" applyFont="1" applyFill="1" applyBorder="1" applyAlignment="1" applyProtection="1">
      <alignment horizontal="left" vertical="center"/>
    </xf>
    <xf numFmtId="0" fontId="15" fillId="7" borderId="15" xfId="0" applyFont="1" applyFill="1" applyBorder="1" applyAlignment="1" applyProtection="1">
      <alignment horizontal="left" vertical="center"/>
    </xf>
    <xf numFmtId="0" fontId="21" fillId="0" borderId="0" xfId="0" applyFont="1" applyAlignment="1">
      <alignment horizontal="left" vertical="center"/>
    </xf>
    <xf numFmtId="0" fontId="15" fillId="0" borderId="0" xfId="0" applyFont="1" applyAlignment="1">
      <alignment horizontal="left" vertical="top" wrapText="1"/>
    </xf>
    <xf numFmtId="0" fontId="15" fillId="7" borderId="3" xfId="0" applyFont="1" applyFill="1" applyBorder="1" applyAlignment="1" applyProtection="1">
      <alignment horizontal="left" vertical="center" wrapText="1"/>
    </xf>
    <xf numFmtId="0" fontId="15" fillId="7" borderId="12" xfId="0" applyFont="1" applyFill="1" applyBorder="1" applyAlignment="1" applyProtection="1">
      <alignment horizontal="left" vertical="center" wrapText="1"/>
    </xf>
    <xf numFmtId="0" fontId="15" fillId="7" borderId="7" xfId="0" applyFont="1" applyFill="1" applyBorder="1" applyAlignment="1" applyProtection="1">
      <alignment horizontal="left" vertical="center" wrapText="1"/>
    </xf>
    <xf numFmtId="0" fontId="15" fillId="7" borderId="13" xfId="0" applyFont="1" applyFill="1" applyBorder="1" applyAlignment="1" applyProtection="1">
      <alignment horizontal="left" vertical="center" wrapText="1"/>
    </xf>
    <xf numFmtId="0" fontId="22" fillId="7" borderId="12" xfId="0" applyFont="1" applyFill="1" applyBorder="1" applyAlignment="1" applyProtection="1">
      <alignment horizontal="left" vertical="center"/>
    </xf>
    <xf numFmtId="0" fontId="22" fillId="7" borderId="4" xfId="0" applyFont="1" applyFill="1" applyBorder="1" applyAlignment="1" applyProtection="1">
      <alignment horizontal="left" vertical="center"/>
    </xf>
    <xf numFmtId="0" fontId="22" fillId="7" borderId="13" xfId="0" applyFont="1" applyFill="1" applyBorder="1" applyAlignment="1" applyProtection="1">
      <alignment horizontal="left" vertical="center"/>
    </xf>
    <xf numFmtId="0" fontId="22" fillId="7" borderId="8" xfId="0" applyFont="1" applyFill="1" applyBorder="1" applyAlignment="1" applyProtection="1">
      <alignment horizontal="left" vertical="center"/>
    </xf>
    <xf numFmtId="0" fontId="12" fillId="0" borderId="0" xfId="0" applyFont="1" applyAlignment="1">
      <alignment horizontal="left" vertical="top" wrapText="1"/>
    </xf>
  </cellXfs>
  <cellStyles count="5">
    <cellStyle name="Обычный" xfId="0" builtinId="0"/>
    <cellStyle name="Обычный 2" xfId="2"/>
    <cellStyle name="Обычный 3" xfId="4"/>
    <cellStyle name="Финансовый" xfId="1" builtinId="3"/>
    <cellStyle name="Финансовый 2" xfId="3"/>
  </cellStyles>
  <dxfs count="170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/>
        <vertical/>
        <horizontal/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left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alignment horizontal="left" vertical="center" textRotation="0" wrapText="1" indent="0" justifyLastLine="0" shrinkToFit="0" readingOrder="0"/>
    </dxf>
    <dxf>
      <border>
        <bottom style="medium">
          <color indexed="64"/>
        </bottom>
      </border>
    </dxf>
    <dxf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Arial"/>
        <scheme val="none"/>
      </font>
      <numFmt numFmtId="165" formatCode="_-* #,##0_-;\-* #,##0_-;_-* &quot;-&quot;??_-;_-@_-"/>
      <fill>
        <patternFill patternType="solid">
          <fgColor indexed="64"/>
          <bgColor theme="0" tint="-4.9989318521683403E-2"/>
        </patternFill>
      </fill>
      <alignment horizontal="center" vertical="top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Arial"/>
        <scheme val="none"/>
      </font>
      <numFmt numFmtId="165" formatCode="_-* #,##0_-;\-* #,##0_-;_-* &quot;-&quot;??_-;_-@_-"/>
      <fill>
        <patternFill patternType="solid">
          <fgColor indexed="64"/>
          <bgColor theme="0" tint="-4.9989318521683403E-2"/>
        </patternFill>
      </fill>
      <alignment horizontal="center" vertical="top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</font>
      <fill>
        <patternFill patternType="solid">
          <fgColor indexed="64"/>
          <bgColor theme="8" tint="0.79998168889431442"/>
        </patternFill>
      </fill>
      <alignment horizontal="center" vertical="top" textRotation="0" wrapText="1" indent="0" justifyLastLine="0" shrinkToFit="0" readingOrder="0"/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Arial"/>
        <scheme val="none"/>
      </font>
      <numFmt numFmtId="165" formatCode="_-* #,##0_-;\-* #,##0_-;_-* &quot;-&quot;??_-;_-@_-"/>
      <fill>
        <patternFill patternType="solid">
          <fgColor indexed="64"/>
          <bgColor theme="0" tint="-4.9989318521683403E-2"/>
        </patternFill>
      </fill>
      <alignment horizontal="center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FF5050"/>
      <color rgb="FFFFCC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44823</xdr:rowOff>
    </xdr:from>
    <xdr:to>
      <xdr:col>3</xdr:col>
      <xdr:colOff>986118</xdr:colOff>
      <xdr:row>0</xdr:row>
      <xdr:rowOff>403412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EA5DDDB-4380-415B-9F4E-ED9202118702}"/>
            </a:ext>
          </a:extLst>
        </xdr:cNvPr>
        <xdr:cNvSpPr/>
      </xdr:nvSpPr>
      <xdr:spPr>
        <a:xfrm>
          <a:off x="209550" y="44823"/>
          <a:ext cx="2557743" cy="358589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200" b="0">
              <a:solidFill>
                <a:schemeClr val="tx1"/>
              </a:solidFill>
            </a:rPr>
            <a:t>Выберите вид отчёта:</a:t>
          </a:r>
        </a:p>
      </xdr:txBody>
    </xdr:sp>
    <xdr:clientData/>
  </xdr:twoCellAnchor>
  <xdr:twoCellAnchor>
    <xdr:from>
      <xdr:col>5</xdr:col>
      <xdr:colOff>16329</xdr:colOff>
      <xdr:row>0</xdr:row>
      <xdr:rowOff>44823</xdr:rowOff>
    </xdr:from>
    <xdr:to>
      <xdr:col>5</xdr:col>
      <xdr:colOff>2060408</xdr:colOff>
      <xdr:row>0</xdr:row>
      <xdr:rowOff>406066</xdr:rowOff>
    </xdr:to>
    <xdr:sp macro="[0]!Серология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9DB48065-CA07-40BB-87DB-AA964CAB6CF1}"/>
            </a:ext>
          </a:extLst>
        </xdr:cNvPr>
        <xdr:cNvSpPr/>
      </xdr:nvSpPr>
      <xdr:spPr>
        <a:xfrm>
          <a:off x="5687786" y="44823"/>
          <a:ext cx="2044079" cy="361243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ru-RU" sz="1400" b="1">
              <a:solidFill>
                <a:srgbClr val="C00000"/>
              </a:solidFill>
            </a:rPr>
            <a:t>Серология</a:t>
          </a:r>
        </a:p>
      </xdr:txBody>
    </xdr:sp>
    <xdr:clientData/>
  </xdr:twoCellAnchor>
  <xdr:twoCellAnchor>
    <xdr:from>
      <xdr:col>7</xdr:col>
      <xdr:colOff>37171</xdr:colOff>
      <xdr:row>0</xdr:row>
      <xdr:rowOff>47440</xdr:rowOff>
    </xdr:from>
    <xdr:to>
      <xdr:col>8</xdr:col>
      <xdr:colOff>1018441</xdr:colOff>
      <xdr:row>0</xdr:row>
      <xdr:rowOff>404232</xdr:rowOff>
    </xdr:to>
    <xdr:sp macro="[0]!Все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F6DC49A5-E7EF-482F-9912-04569240FBD2}"/>
            </a:ext>
          </a:extLst>
        </xdr:cNvPr>
        <xdr:cNvSpPr/>
      </xdr:nvSpPr>
      <xdr:spPr>
        <a:xfrm>
          <a:off x="9808427" y="47440"/>
          <a:ext cx="1998819" cy="356792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solidFill>
                <a:schemeClr val="tx1"/>
              </a:solidFill>
            </a:rPr>
            <a:t>Показать все столбцы</a:t>
          </a:r>
        </a:p>
      </xdr:txBody>
    </xdr:sp>
    <xdr:clientData/>
  </xdr:twoCellAnchor>
  <xdr:twoCellAnchor>
    <xdr:from>
      <xdr:col>4</xdr:col>
      <xdr:colOff>33618</xdr:colOff>
      <xdr:row>0</xdr:row>
      <xdr:rowOff>44823</xdr:rowOff>
    </xdr:from>
    <xdr:to>
      <xdr:col>4</xdr:col>
      <xdr:colOff>3059206</xdr:colOff>
      <xdr:row>0</xdr:row>
      <xdr:rowOff>401053</xdr:rowOff>
    </xdr:to>
    <xdr:sp macro="[0]!Микробиология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78F87A6B-E4B8-44F5-BF61-2899088D518C}"/>
            </a:ext>
          </a:extLst>
        </xdr:cNvPr>
        <xdr:cNvSpPr/>
      </xdr:nvSpPr>
      <xdr:spPr>
        <a:xfrm>
          <a:off x="2620407" y="44823"/>
          <a:ext cx="3025588" cy="35623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ru-RU" sz="1400" b="1">
              <a:solidFill>
                <a:srgbClr val="002060"/>
              </a:solidFill>
            </a:rPr>
            <a:t>Микробиология/ ФизХимия</a:t>
          </a:r>
        </a:p>
      </xdr:txBody>
    </xdr:sp>
    <xdr:clientData/>
  </xdr:twoCellAnchor>
  <xdr:twoCellAnchor>
    <xdr:from>
      <xdr:col>6</xdr:col>
      <xdr:colOff>26276</xdr:colOff>
      <xdr:row>0</xdr:row>
      <xdr:rowOff>44823</xdr:rowOff>
    </xdr:from>
    <xdr:to>
      <xdr:col>6</xdr:col>
      <xdr:colOff>2018110</xdr:colOff>
      <xdr:row>0</xdr:row>
      <xdr:rowOff>406066</xdr:rowOff>
    </xdr:to>
    <xdr:sp macro="[0]!Паразитология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222510D-C96D-4436-8383-C40D5F3B9AA4}"/>
            </a:ext>
          </a:extLst>
        </xdr:cNvPr>
        <xdr:cNvSpPr/>
      </xdr:nvSpPr>
      <xdr:spPr>
        <a:xfrm>
          <a:off x="7771086" y="44823"/>
          <a:ext cx="1991834" cy="361243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ru-RU" sz="1400" b="1">
              <a:solidFill>
                <a:srgbClr val="7030A0"/>
              </a:solidFill>
            </a:rPr>
            <a:t>Паразитология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4</xdr:row>
      <xdr:rowOff>47625</xdr:rowOff>
    </xdr:from>
    <xdr:to>
      <xdr:col>5</xdr:col>
      <xdr:colOff>0</xdr:colOff>
      <xdr:row>5</xdr:row>
      <xdr:rowOff>152400</xdr:rowOff>
    </xdr:to>
    <xdr:sp macro="[0]!Отправка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8BC5DA2-A1E4-40BB-92CD-B5DD3CE6EACD}"/>
            </a:ext>
          </a:extLst>
        </xdr:cNvPr>
        <xdr:cNvSpPr/>
      </xdr:nvSpPr>
      <xdr:spPr>
        <a:xfrm>
          <a:off x="5895975" y="781050"/>
          <a:ext cx="2143125" cy="3048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rgbClr val="C00000"/>
              </a:solidFill>
            </a:rPr>
            <a:t>Отправить</a:t>
          </a:r>
          <a:r>
            <a:rPr lang="ru-RU" sz="1800" b="1" baseline="0">
              <a:solidFill>
                <a:srgbClr val="C00000"/>
              </a:solidFill>
            </a:rPr>
            <a:t> акт</a:t>
          </a:r>
          <a:endParaRPr lang="ru-RU" sz="1800" b="1">
            <a:solidFill>
              <a:srgbClr val="C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820831</xdr:colOff>
      <xdr:row>2</xdr:row>
      <xdr:rowOff>6016</xdr:rowOff>
    </xdr:from>
    <xdr:to>
      <xdr:col>6</xdr:col>
      <xdr:colOff>462306</xdr:colOff>
      <xdr:row>2</xdr:row>
      <xdr:rowOff>537881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3B461B5-6B4C-4F28-B30D-FBFFC00968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35213" y="409428"/>
          <a:ext cx="2286064" cy="531865"/>
        </a:xfrm>
        <a:prstGeom prst="rect">
          <a:avLst/>
        </a:prstGeom>
      </xdr:spPr>
    </xdr:pic>
    <xdr:clientData/>
  </xdr:twoCellAnchor>
  <xdr:twoCellAnchor>
    <xdr:from>
      <xdr:col>12</xdr:col>
      <xdr:colOff>42422</xdr:colOff>
      <xdr:row>11</xdr:row>
      <xdr:rowOff>90447</xdr:rowOff>
    </xdr:from>
    <xdr:to>
      <xdr:col>17</xdr:col>
      <xdr:colOff>1129392</xdr:colOff>
      <xdr:row>15</xdr:row>
      <xdr:rowOff>90446</xdr:rowOff>
    </xdr:to>
    <xdr:sp macro="[0]!Очистка" textlink="">
      <xdr:nvSpPr>
        <xdr:cNvPr id="3" name="Прямоугольник: скругленные углы 2">
          <a:extLst>
            <a:ext uri="{FF2B5EF4-FFF2-40B4-BE49-F238E27FC236}">
              <a16:creationId xmlns:a16="http://schemas.microsoft.com/office/drawing/2014/main" id="{D9EE08F3-57B9-452B-BC6F-0C7830C41E33}"/>
            </a:ext>
          </a:extLst>
        </xdr:cNvPr>
        <xdr:cNvSpPr/>
      </xdr:nvSpPr>
      <xdr:spPr>
        <a:xfrm>
          <a:off x="10397458" y="3315340"/>
          <a:ext cx="4148577" cy="925285"/>
        </a:xfrm>
        <a:prstGeom prst="roundRect">
          <a:avLst/>
        </a:prstGeom>
        <a:ln w="2857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400"/>
            <a:t>Очистить форму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a_v_danilina\AppData\Roaming\Microsoft\Excel\&#1052;&#1057;&#1055;%20&#1057;&#1045;&#1056;&#1054;&#1051;&#1054;&#1043;&#1048;&#1071;%20(version%201)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аборатории"/>
      <sheetName val="Справочник"/>
      <sheetName val="Производственный контроль"/>
      <sheetName val="Рассылка акта"/>
      <sheetName val="Протокол исследования"/>
      <sheetName val="Продукция"/>
      <sheetName val="Вид исследования"/>
      <sheetName val="Заказчики"/>
      <sheetName val="Сотрудники и ссылки"/>
    </sheetNames>
    <sheetDataSet>
      <sheetData sheetId="0">
        <row r="1">
          <cell r="A1" t="str">
            <v>Юр. Лицо лаборатории</v>
          </cell>
          <cell r="B1" t="str">
            <v>Лаборатория</v>
          </cell>
          <cell r="C1" t="str">
            <v>Краткое обозначение</v>
          </cell>
          <cell r="D1" t="str">
            <v>Код лаборатории</v>
          </cell>
        </row>
        <row r="2">
          <cell r="A2" t="str">
            <v>КУРИНОЕ ЦАРСТВО АО</v>
          </cell>
          <cell r="B2" t="str">
            <v>Ветеринарная лаборатория выращивание_Брянск</v>
          </cell>
          <cell r="C2" t="str">
            <v>КЦБ</v>
          </cell>
          <cell r="D2" t="str">
            <v xml:space="preserve">U558_CHL </v>
          </cell>
        </row>
        <row r="3">
          <cell r="A3" t="str">
            <v>КУРИНОЕ ЦАРСТВО АО</v>
          </cell>
          <cell r="B3" t="str">
            <v>Ветеринарная лаборатория выращивание_Красненский</v>
          </cell>
          <cell r="C3" t="str">
            <v>БИ</v>
          </cell>
          <cell r="D3" t="str">
            <v>U701_CHL</v>
          </cell>
        </row>
        <row r="4">
          <cell r="A4" t="str">
            <v>КУРИНОЕ ЦАРСТВО АО</v>
          </cell>
          <cell r="B4" t="str">
            <v>Ветеринарная_лаборатория_выращивание_ВПФ</v>
          </cell>
          <cell r="C4" t="str">
            <v>ВПФ</v>
          </cell>
          <cell r="D4" t="str">
            <v xml:space="preserve">U302_VPF </v>
          </cell>
        </row>
        <row r="5">
          <cell r="A5" t="str">
            <v xml:space="preserve">КУРИНОЕ ЦАРСТВО АО </v>
          </cell>
          <cell r="B5" t="str">
            <v>Ветеринарная_лаборатория_выращивание_Липецк</v>
          </cell>
          <cell r="C5" t="str">
            <v>КЦЛ</v>
          </cell>
          <cell r="D5" t="str">
            <v xml:space="preserve">U302_CHL </v>
          </cell>
        </row>
        <row r="6">
          <cell r="A6" t="str">
            <v xml:space="preserve">КУРИНОЕ ЦАРСТВО АО </v>
          </cell>
          <cell r="B6" t="str">
            <v>Ветеринарная_лаборатория_выращивание_Лиски</v>
          </cell>
          <cell r="C6" t="str">
            <v>ЛБ</v>
          </cell>
          <cell r="D6" t="str">
            <v xml:space="preserve">U505_CHL </v>
          </cell>
        </row>
        <row r="7">
          <cell r="A7" t="str">
            <v xml:space="preserve">КУРИНОЕ ЦАРСТВО АО </v>
          </cell>
          <cell r="B7" t="str">
            <v>Ветеринарная_лаборатория_выращивание_Москва</v>
          </cell>
          <cell r="C7" t="str">
            <v>МСП</v>
          </cell>
          <cell r="D7" t="str">
            <v>U377_CHL</v>
          </cell>
        </row>
        <row r="8">
          <cell r="A8" t="str">
            <v>АО "КЦ" Филиал "Алтайский бройлер"</v>
          </cell>
          <cell r="B8" t="str">
            <v>Ветеринарная_лаборатория_ППК_АБ</v>
          </cell>
          <cell r="C8" t="str">
            <v>АБ</v>
          </cell>
        </row>
        <row r="9">
          <cell r="A9" t="str">
            <v>АО Черкизовский мяоперерабатывающий завод</v>
          </cell>
          <cell r="B9" t="str">
            <v>Производственная лаборатория АО ЧМПЗ Москва</v>
          </cell>
          <cell r="C9" t="str">
            <v>ЧМПЗ</v>
          </cell>
        </row>
        <row r="10">
          <cell r="A10" t="str">
            <v>АО Черкизовский мяоперерабатывающий завод</v>
          </cell>
          <cell r="B10" t="str">
            <v>Производственная лаборатория АО ЧМПЗ Пенза</v>
          </cell>
          <cell r="C10" t="str">
            <v>ЧМПЗ ПЕН</v>
          </cell>
        </row>
        <row r="11">
          <cell r="A11" t="str">
            <v>ООО ПИТ-ПРОДУКТ</v>
          </cell>
          <cell r="B11" t="str">
            <v>Производственная лаборатория ООО ПИТ-ПРОДУКТ Горелово</v>
          </cell>
          <cell r="C11" t="str">
            <v>ГОР</v>
          </cell>
        </row>
        <row r="12">
          <cell r="A12" t="str">
            <v>ООО ПИТ-ПРОДУКТ</v>
          </cell>
          <cell r="B12" t="str">
            <v>Производственная лаборатория ООО ПИТ-ПРОДУКТ Синявино</v>
          </cell>
          <cell r="C12" t="str">
            <v>СИН</v>
          </cell>
        </row>
        <row r="13">
          <cell r="A13" t="str">
            <v>АО "Турбаслинские бройлеры"</v>
          </cell>
          <cell r="B13" t="str">
            <v>Производственная лаборатория АО "ТБ"</v>
          </cell>
          <cell r="C13" t="str">
            <v>АО ТБ</v>
          </cell>
        </row>
        <row r="14">
          <cell r="A14" t="str">
            <v>ООО ПКО Отечественный Продукт</v>
          </cell>
          <cell r="B14" t="str">
            <v>Производственная лаборатория ООО ПКО Отечественный Продукт</v>
          </cell>
          <cell r="C14" t="str">
            <v>ОП</v>
          </cell>
        </row>
        <row r="15">
          <cell r="A15" t="str">
            <v>АО "Уралбройлер"</v>
          </cell>
          <cell r="B15" t="str">
            <v>Производственная лаборатория АО "УБР"</v>
          </cell>
          <cell r="C15" t="str">
            <v>АО УБР</v>
          </cell>
        </row>
        <row r="16">
          <cell r="A16" t="str">
            <v>Тамбовская индейка ООО</v>
          </cell>
          <cell r="B16" t="str">
            <v>Ветеринарная лаборатория Тамбовская индейка</v>
          </cell>
          <cell r="C16" t="str">
            <v>ТИ</v>
          </cell>
        </row>
      </sheetData>
      <sheetData sheetId="1"/>
      <sheetData sheetId="2">
        <row r="3077">
          <cell r="E3077" t="str">
            <v>Ветеринарная_лаборатория_выращивание_Москва</v>
          </cell>
        </row>
        <row r="3078">
          <cell r="E3078" t="str">
            <v>Ветеринарная_лаборатория_выращивание_Москва</v>
          </cell>
        </row>
        <row r="3079">
          <cell r="E3079" t="str">
            <v>Ветеринарная_лаборатория_выращивание_Москва</v>
          </cell>
        </row>
        <row r="3080">
          <cell r="E3080" t="str">
            <v>Ветеринарная_лаборатория_выращивание_Москва</v>
          </cell>
        </row>
        <row r="3081">
          <cell r="E3081" t="str">
            <v>Ветеринарная_лаборатория_выращивание_Москва</v>
          </cell>
        </row>
        <row r="3082">
          <cell r="E3082" t="str">
            <v>Ветеринарная_лаборатория_выращивание_Москва</v>
          </cell>
        </row>
        <row r="3083">
          <cell r="E3083" t="str">
            <v>Ветеринарная_лаборатория_выращивание_Москва</v>
          </cell>
        </row>
        <row r="3084">
          <cell r="E3084" t="str">
            <v>Ветеринарная_лаборатория_выращивание_Москва</v>
          </cell>
        </row>
        <row r="3085">
          <cell r="E3085" t="str">
            <v>Ветеринарная_лаборатория_выращивание_Москва</v>
          </cell>
        </row>
        <row r="3086">
          <cell r="E3086" t="str">
            <v>Ветеринарная_лаборатория_выращивание_Москва</v>
          </cell>
        </row>
        <row r="3087">
          <cell r="E3087" t="str">
            <v>Ветеринарная_лаборатория_выращивание_Москва</v>
          </cell>
        </row>
        <row r="3088">
          <cell r="E3088" t="str">
            <v>Ветеринарная_лаборатория_выращивание_Москва</v>
          </cell>
        </row>
        <row r="3089">
          <cell r="E3089" t="str">
            <v>Ветеринарная_лаборатория_выращивание_Москва</v>
          </cell>
        </row>
        <row r="3090">
          <cell r="E3090" t="str">
            <v>Ветеринарная_лаборатория_выращивание_Москва</v>
          </cell>
        </row>
        <row r="3091">
          <cell r="E3091" t="str">
            <v>Ветеринарная_лаборатория_выращивание_Москва</v>
          </cell>
        </row>
        <row r="3092">
          <cell r="E3092" t="str">
            <v>Ветеринарная_лаборатория_выращивание_Москва</v>
          </cell>
        </row>
        <row r="3093">
          <cell r="E3093" t="str">
            <v>Ветеринарная_лаборатория_выращивание_Москва</v>
          </cell>
        </row>
        <row r="3094">
          <cell r="E3094" t="str">
            <v>Ветеринарная_лаборатория_выращивание_Москва</v>
          </cell>
        </row>
        <row r="3095">
          <cell r="E3095" t="str">
            <v>Ветеринарная_лаборатория_выращивание_Москва</v>
          </cell>
        </row>
        <row r="3096">
          <cell r="E3096" t="str">
            <v>Ветеринарная_лаборатория_выращивание_Москва</v>
          </cell>
        </row>
        <row r="3097">
          <cell r="E3097" t="str">
            <v>Ветеринарная_лаборатория_выращивание_Москва</v>
          </cell>
        </row>
        <row r="3098">
          <cell r="E3098" t="str">
            <v>Ветеринарная_лаборатория_выращивание_Москва</v>
          </cell>
        </row>
        <row r="3099">
          <cell r="E3099" t="str">
            <v>Ветеринарная_лаборатория_выращивание_Москва</v>
          </cell>
        </row>
        <row r="3100">
          <cell r="E3100" t="str">
            <v>Ветеринарная_лаборатория_выращивание_Москва</v>
          </cell>
        </row>
      </sheetData>
      <sheetData sheetId="3"/>
      <sheetData sheetId="4"/>
      <sheetData sheetId="5">
        <row r="1">
          <cell r="A1" t="str">
            <v>Сцепка</v>
          </cell>
          <cell r="B1" t="str">
            <v>Наименование продукции/ исследуемого объекта</v>
          </cell>
          <cell r="C1" t="str">
            <v>Подгруппа материала</v>
          </cell>
          <cell r="D1" t="str">
            <v>Группа материала</v>
          </cell>
          <cell r="E1" t="str">
            <v>Минимальный вес образца</v>
          </cell>
          <cell r="F1" t="str">
            <v>Код</v>
          </cell>
          <cell r="G1" t="str">
            <v>Вид исследования</v>
          </cell>
          <cell r="H1" t="str">
            <v>Наименование исследования</v>
          </cell>
          <cell r="I1" t="str">
            <v>НД на отбор проб</v>
          </cell>
          <cell r="J1" t="str">
            <v>НД на метод испытания</v>
          </cell>
          <cell r="K1" t="str">
            <v>Нормируемый предел</v>
          </cell>
          <cell r="L1" t="str">
            <v>НД на продукцию (справочно)</v>
          </cell>
        </row>
        <row r="2">
          <cell r="A2" t="str">
            <v>бахильная пробаSalmonella spp. в патматериале</v>
          </cell>
          <cell r="B2" t="str">
            <v>бахильная проба</v>
          </cell>
          <cell r="C2" t="str">
            <v>бахильная проба</v>
          </cell>
          <cell r="D2" t="str">
            <v>Окружение</v>
          </cell>
          <cell r="G2" t="str">
            <v>Микробиология</v>
          </cell>
          <cell r="H2" t="str">
            <v>Salmonella spp. в патматериале</v>
          </cell>
          <cell r="I2" t="str">
            <v>Национальная программа по профилактике, выявлению и контролю сальмонеллезной инфекции в птицеводческих хозяйствах РФ на 2018 - 2023 годы</v>
          </cell>
          <cell r="J2" t="str">
            <v>МУ 4.2.2723-10; 
Национальная программа попрофилактике, выявлению и контролю сальмонеллезной инфекции в птицеводческих хозяйствах РФ на 2018 - 2023 годы</v>
          </cell>
          <cell r="K2" t="str">
            <v>не допускается</v>
          </cell>
          <cell r="L2" t="str">
            <v>Национальная программа по профилактике, выявлению и контролю сальмонеллезной инфекции в птицеводческих хозяйствах РФ на 2018 - 2023 годы</v>
          </cell>
        </row>
        <row r="3">
          <cell r="A3" t="str">
            <v>бахильная пробаSalmonella spp. в патматериале, с типизацией</v>
          </cell>
          <cell r="B3" t="str">
            <v>бахильная проба</v>
          </cell>
          <cell r="C3" t="str">
            <v>бахильная проба</v>
          </cell>
          <cell r="D3" t="str">
            <v>Окружение</v>
          </cell>
          <cell r="G3" t="str">
            <v>Микробиология</v>
          </cell>
          <cell r="H3" t="str">
            <v>Salmonella spp. в патматериале, с типизацией</v>
          </cell>
          <cell r="I3" t="str">
            <v>Национальная программа по профилактике, выявлению и контролю сальмонеллезной инфекции в птицеводческих хозяйствах РФ на 2018 - 2023 годы</v>
          </cell>
          <cell r="J3" t="str">
            <v>МУ 4.2.2723-10; 
Национальная программа попрофилактике, выявлению и контролю сальмонеллезной инфекции в птицеводческих хозяйствах РФ на 2018 - 2023 годы</v>
          </cell>
          <cell r="K3" t="str">
            <v>не допускается</v>
          </cell>
          <cell r="L3" t="str">
            <v>Национальная программа по профилактике, выявлению и контролю сальмонеллезной инфекции в птицеводческих хозяйствах РФ на 2018 - 2023 годы</v>
          </cell>
        </row>
        <row r="4">
          <cell r="A4" t="str">
            <v>бахильная пробаListeria spp. в смывах, патматериале</v>
          </cell>
          <cell r="B4" t="str">
            <v>бахильная проба</v>
          </cell>
          <cell r="C4" t="str">
            <v>бахильная проба</v>
          </cell>
          <cell r="D4" t="str">
            <v>Окружение</v>
          </cell>
          <cell r="G4" t="str">
            <v>Микробиология</v>
          </cell>
          <cell r="H4" t="str">
            <v>Listeria spp. в смывах, патматериале</v>
          </cell>
          <cell r="I4" t="str">
            <v>МР 4.2.0220-20</v>
          </cell>
          <cell r="J4" t="str">
            <v>ГОСТ 32031-2012</v>
          </cell>
          <cell r="K4" t="str">
            <v>не допускается</v>
          </cell>
          <cell r="L4" t="str">
            <v>Национальная программа по профилактике, выявлению и контролю сальмонеллезной инфекции в птицеводческих хозяйствах РФ на 2018 - 2023 годы</v>
          </cell>
        </row>
        <row r="5">
          <cell r="A5" t="str">
            <v>бедро "Особое" ЦБ зам (СТО)фасовКМАФАнМ в ГП, ПФ, сырье, смывах, ТЕМПО</v>
          </cell>
          <cell r="B5" t="str">
            <v>бедро "Особое" ЦБ зам (СТО)фасов</v>
          </cell>
          <cell r="C5" t="str">
            <v>мясо ЦБ</v>
          </cell>
          <cell r="D5" t="str">
            <v>Готовая_продукция</v>
          </cell>
          <cell r="G5" t="str">
            <v>Микробиология</v>
          </cell>
          <cell r="H5" t="str">
            <v>КМАФАнМ в ГП, ПФ, сырье, смывах, ТЕМПО</v>
          </cell>
          <cell r="I5" t="str">
            <v>ГОСТ 7702.2.0-2016; 
ГОСТ 31904-2012</v>
          </cell>
          <cell r="J5" t="str">
            <v>ГОСТ 7702.2.1-2017; МУК 4.2.3261-15 Темпо</v>
          </cell>
          <cell r="K5" t="str">
            <v>не более 5,0 × 10⁵ КОЕ/г</v>
          </cell>
          <cell r="L5" t="str">
            <v>СТО 53958418-002-2017</v>
          </cell>
        </row>
        <row r="6">
          <cell r="A6" t="str">
            <v>бедро "Особое" ЦБ зам (СТО)фасовКМАФАнМ в ГП, ПФ, сырье, петрифильмы</v>
          </cell>
          <cell r="B6" t="str">
            <v>бедро "Особое" ЦБ зам (СТО)фасов</v>
          </cell>
          <cell r="C6" t="str">
            <v>мясо ЦБ</v>
          </cell>
          <cell r="D6" t="str">
            <v>Готовая_продукция</v>
          </cell>
          <cell r="G6" t="str">
            <v>Микробиология</v>
          </cell>
          <cell r="H6" t="str">
            <v>КМАФАнМ в ГП, ПФ, сырье, петрифильмы</v>
          </cell>
          <cell r="I6" t="str">
            <v>ГОСТ 7702.2.0-2016; 
ГОСТ 31904-2012</v>
          </cell>
          <cell r="J6" t="str">
            <v>ГОСТ 7702.2.1-2017, МУК 4.2.2884-11 Петрифильмы</v>
          </cell>
          <cell r="K6" t="str">
            <v>не более 5,0 × 10⁵ КОЕ/г</v>
          </cell>
          <cell r="L6" t="str">
            <v>СТО 53958418-002-2017</v>
          </cell>
        </row>
        <row r="7">
          <cell r="A7" t="str">
            <v>бедро "Особое" ЦБ зам (СТО)КМАФАнМ в ГП, ПФ, сырье, смывах, ТЕМПО</v>
          </cell>
          <cell r="B7" t="str">
            <v>бедро "Особое" ЦБ зам (СТО)</v>
          </cell>
          <cell r="C7" t="str">
            <v>мясо ЦБ</v>
          </cell>
          <cell r="D7" t="str">
            <v>Готовая_продукция</v>
          </cell>
          <cell r="G7" t="str">
            <v>Микробиология</v>
          </cell>
          <cell r="H7" t="str">
            <v>КМАФАнМ в ГП, ПФ, сырье, смывах, ТЕМПО</v>
          </cell>
          <cell r="I7" t="str">
            <v>ГОСТ 7702.2.0-2016; 
ГОСТ 31904-2012</v>
          </cell>
          <cell r="J7" t="str">
            <v>ГОСТ 7702.2.1-2017; МУК 4.2.3261-15 Темпо</v>
          </cell>
          <cell r="K7" t="str">
            <v>не более 1,0 × 10⁵ КОЕ/г</v>
          </cell>
          <cell r="L7" t="str">
            <v>СТО 53958418-002-2017</v>
          </cell>
        </row>
        <row r="8">
          <cell r="A8" t="str">
            <v>бедро "Особое" ЦБ зам (СТО)КМАФАнМ в ГП, ПФ, сырье, петрифильмы</v>
          </cell>
          <cell r="B8" t="str">
            <v>бедро "Особое" ЦБ зам (СТО)</v>
          </cell>
          <cell r="C8" t="str">
            <v>мясо ЦБ</v>
          </cell>
          <cell r="D8" t="str">
            <v>Готовая_продукция</v>
          </cell>
          <cell r="G8" t="str">
            <v>Микробиология</v>
          </cell>
          <cell r="H8" t="str">
            <v>КМАФАнМ в ГП, ПФ, сырье, петрифильмы</v>
          </cell>
          <cell r="I8" t="str">
            <v>ГОСТ 7702.2.0-2016; 
ГОСТ 31904-2012</v>
          </cell>
          <cell r="J8" t="str">
            <v>ГОСТ 7702.2.1-2017, МУК 4.2.2884-11 Петрифильмы</v>
          </cell>
          <cell r="K8" t="str">
            <v>не более 1,0 × 10⁵ КОЕ/г</v>
          </cell>
          <cell r="L8" t="str">
            <v>СТО 53958418-002-2017</v>
          </cell>
        </row>
        <row r="9">
          <cell r="A9" t="str">
            <v>бедро "Особое" ЦБ зам (СТО)Listeria monocytogenes в ГП, ПФ, сырье, VIDAS</v>
          </cell>
          <cell r="B9" t="str">
            <v>бедро "Особое" ЦБ зам (СТО)</v>
          </cell>
          <cell r="C9" t="str">
            <v>мясо ЦБ</v>
          </cell>
          <cell r="D9" t="str">
            <v>Готовая_продукция</v>
          </cell>
          <cell r="G9" t="str">
            <v>Микробиология</v>
          </cell>
          <cell r="H9" t="str">
            <v>Listeria monocytogenes в ГП, ПФ, сырье, VIDAS</v>
          </cell>
          <cell r="I9" t="str">
            <v>ГОСТ 7702.2.0-2016; 
ГОСТ 31904-2012</v>
          </cell>
          <cell r="J9" t="str">
            <v>ГОСТ 32031-2012; МУК 4.2.3262-15 Vidas</v>
          </cell>
          <cell r="K9" t="str">
            <v>не допускается в 25,0 г</v>
          </cell>
          <cell r="L9" t="str">
            <v>СТО 53958418-002-2017</v>
          </cell>
        </row>
        <row r="10">
          <cell r="A10" t="str">
            <v>бедро "Особое" ЦБ зам (СТО)Salmonella spp. в ГП, ПФ, сырье, VIDAS, с типизацией</v>
          </cell>
          <cell r="B10" t="str">
            <v>бедро "Особое" ЦБ зам (СТО)</v>
          </cell>
          <cell r="C10" t="str">
            <v>мясо ЦБ</v>
          </cell>
          <cell r="D10" t="str">
            <v>Готовая_продукция</v>
          </cell>
          <cell r="G10" t="str">
            <v>Микробиология</v>
          </cell>
          <cell r="H10" t="str">
            <v>Salmonella spp. в ГП, ПФ, сырье, VIDAS, с типизацией</v>
          </cell>
          <cell r="I10" t="str">
            <v>ГОСТ 7702.2.0-2016; 
ГОСТ 31904-2012</v>
          </cell>
          <cell r="J10" t="str">
            <v>ГОСТ 31659-2012; 
ГОСТ 31468-2012; МУК 4.2.3262-15 Vidas</v>
          </cell>
          <cell r="K10" t="str">
            <v>не допускается в 25,0 г</v>
          </cell>
          <cell r="L10" t="str">
            <v>СТО 53958418-002-2017</v>
          </cell>
        </row>
        <row r="11">
          <cell r="A11" t="str">
            <v>бедро "Особое" ЦБ зам (ТУ)КМАФАнМ в ГП, ПФ, сырье, смывах, ТЕМПО</v>
          </cell>
          <cell r="B11" t="str">
            <v>бедро "Особое" ЦБ зам (ТУ)</v>
          </cell>
          <cell r="C11" t="str">
            <v>мясо ЦБ</v>
          </cell>
          <cell r="D11" t="str">
            <v>Готовая_продукция</v>
          </cell>
          <cell r="G11" t="str">
            <v>Микробиология</v>
          </cell>
          <cell r="H11" t="str">
            <v>КМАФАнМ в ГП, ПФ, сырье, смывах, ТЕМПО</v>
          </cell>
          <cell r="I11" t="str">
            <v>ГОСТ 7702.2.0-2016; 
ГОСТ 31904-2012</v>
          </cell>
          <cell r="J11" t="str">
            <v>ГОСТ 7702.2.1-2017; МУК 4.2.3261-15 Темпо</v>
          </cell>
          <cell r="K11" t="str">
            <v>не более 5,0 × 10⁵ КОЕ/г</v>
          </cell>
          <cell r="L11" t="str">
            <v>ТУ 10.12.10-251-23476484-2018</v>
          </cell>
        </row>
        <row r="12">
          <cell r="A12" t="str">
            <v>бедро "Особое" ЦБ зам (ТУ)КМАФАнМ в ГП, ПФ, сырье, петрифильмы</v>
          </cell>
          <cell r="B12" t="str">
            <v>бедро "Особое" ЦБ зам (ТУ)</v>
          </cell>
          <cell r="C12" t="str">
            <v>мясо ЦБ</v>
          </cell>
          <cell r="D12" t="str">
            <v>Готовая_продукция</v>
          </cell>
          <cell r="G12" t="str">
            <v>Микробиология</v>
          </cell>
          <cell r="H12" t="str">
            <v>КМАФАнМ в ГП, ПФ, сырье, петрифильмы</v>
          </cell>
          <cell r="I12" t="str">
            <v>ГОСТ 7702.2.0-2016; 
ГОСТ 31904-2012</v>
          </cell>
          <cell r="J12" t="str">
            <v>ГОСТ 7702.2.1-2017, МУК 4.2.2884-11 Петрифильмы</v>
          </cell>
          <cell r="K12" t="str">
            <v>не более 5,0 × 10⁵ КОЕ/г</v>
          </cell>
          <cell r="L12" t="str">
            <v>ТУ 10.12.10-251-23476484-2018</v>
          </cell>
        </row>
        <row r="13">
          <cell r="A13" t="str">
            <v>бедро "Особое" ЦБ зам (ТУ)Listeria monocytogenes в ГП, ПФ, сырье, VIDAS</v>
          </cell>
          <cell r="B13" t="str">
            <v>бедро "Особое" ЦБ зам (ТУ)</v>
          </cell>
          <cell r="C13" t="str">
            <v>мясо ЦБ</v>
          </cell>
          <cell r="D13" t="str">
            <v>Готовая_продукция</v>
          </cell>
          <cell r="G13" t="str">
            <v>Микробиология</v>
          </cell>
          <cell r="H13" t="str">
            <v>Listeria monocytogenes в ГП, ПФ, сырье, VIDAS</v>
          </cell>
          <cell r="I13" t="str">
            <v>ГОСТ 7702.2.0-2016; 
ГОСТ 31904-2012</v>
          </cell>
          <cell r="J13" t="str">
            <v>ГОСТ 32031-2012; МУК 4.2.3262-15 Vidas</v>
          </cell>
          <cell r="K13" t="str">
            <v>не допускается в 25,0 г</v>
          </cell>
          <cell r="L13" t="str">
            <v>ТУ 10.12.10-251-23476484-2018</v>
          </cell>
        </row>
        <row r="14">
          <cell r="A14" t="str">
            <v>бедро "Особое" ЦБ зам (ТУ)Salmonella spp. в ГП, ПФ, сырье, VIDAS, с типизацией</v>
          </cell>
          <cell r="B14" t="str">
            <v>бедро "Особое" ЦБ зам (ТУ)</v>
          </cell>
          <cell r="C14" t="str">
            <v>мясо ЦБ</v>
          </cell>
          <cell r="D14" t="str">
            <v>Готовая_продукция</v>
          </cell>
          <cell r="G14" t="str">
            <v>Микробиология</v>
          </cell>
          <cell r="H14" t="str">
            <v>Salmonella spp. в ГП, ПФ, сырье, VIDAS, с типизацией</v>
          </cell>
          <cell r="I14" t="str">
            <v>ГОСТ 7702.2.0-2016; 
ГОСТ 31904-2012</v>
          </cell>
          <cell r="J14" t="str">
            <v>ГОСТ 31659-2012; 
ГОСТ 31468-2012; МУК 4.2.3262-15 Vidas</v>
          </cell>
          <cell r="K14" t="str">
            <v>не допускается в 25,0 г</v>
          </cell>
          <cell r="L14" t="str">
            <v>ТУ 10.12.10-251-23476484-2018</v>
          </cell>
        </row>
        <row r="15">
          <cell r="A15" t="str">
            <v>бедро "Особое" ЦБ охл. п/ф(СТО)Proteus в ГП, ПФ, сырье, патматериал</v>
          </cell>
          <cell r="B15" t="str">
            <v>бедро "Особое" ЦБ охл. п/ф(СТО)</v>
          </cell>
          <cell r="C15" t="str">
            <v>полуфабрикаты натуральные</v>
          </cell>
          <cell r="D15" t="str">
            <v>Сырье</v>
          </cell>
          <cell r="G15" t="str">
            <v>Микробиология</v>
          </cell>
          <cell r="H15" t="str">
            <v>Proteus в ГП, ПФ, сырье, патматериал</v>
          </cell>
          <cell r="I15" t="str">
            <v>ГОСТ 7702.2.0-2016; 
ГОСТ 31904-2012</v>
          </cell>
          <cell r="J15" t="str">
            <v>ГОСТ 28560-90; ГОСТ 7702.2.7-2013</v>
          </cell>
          <cell r="K15" t="str">
            <v>не допускается в 0,1 г</v>
          </cell>
        </row>
        <row r="16">
          <cell r="A16" t="str">
            <v>бедро "Особое" ЦБ охл. п/ф(СТО)КМАФАнМ в ГП, ПФ, сырье, смывах, ТЕМПО</v>
          </cell>
          <cell r="B16" t="str">
            <v>бедро "Особое" ЦБ охл. п/ф(СТО)</v>
          </cell>
          <cell r="C16" t="str">
            <v>полуфабрикаты натуральные</v>
          </cell>
          <cell r="D16" t="str">
            <v>Сырье</v>
          </cell>
          <cell r="G16" t="str">
            <v>Микробиология</v>
          </cell>
          <cell r="H16" t="str">
            <v>КМАФАнМ в ГП, ПФ, сырье, смывах, ТЕМПО</v>
          </cell>
          <cell r="I16" t="str">
            <v>ГОСТ 7702.2.0-2016; 
ГОСТ 31904-2012</v>
          </cell>
          <cell r="J16" t="str">
            <v>ГОСТ 7702.2.1-2017; МУК 4.2.3261-15 Темпо</v>
          </cell>
          <cell r="K16" t="str">
            <v>не более 1,0 × 10⁵ КОЕ/г</v>
          </cell>
          <cell r="L16" t="str">
            <v>СТО 53958418-001-2017</v>
          </cell>
        </row>
        <row r="17">
          <cell r="A17" t="str">
            <v>бедро "Особое" ЦБ охл. п/ф(СТО)КМАФАнМ в ГП, ПФ, сырье, петрифильмы</v>
          </cell>
          <cell r="B17" t="str">
            <v>бедро "Особое" ЦБ охл. п/ф(СТО)</v>
          </cell>
          <cell r="C17" t="str">
            <v>полуфабрикаты натуральные</v>
          </cell>
          <cell r="D17" t="str">
            <v>Сырье</v>
          </cell>
          <cell r="G17" t="str">
            <v>Микробиология</v>
          </cell>
          <cell r="H17" t="str">
            <v>КМАФАнМ в ГП, ПФ, сырье, петрифильмы</v>
          </cell>
          <cell r="I17" t="str">
            <v>ГОСТ 7702.2.0-2016; 
ГОСТ 31904-2012</v>
          </cell>
          <cell r="J17" t="str">
            <v>ГОСТ 7702.2.1-2017, МУК 4.2.2884-11 Петрифильмы</v>
          </cell>
          <cell r="K17" t="str">
            <v>не более 1,0 × 10⁵ КОЕ/г</v>
          </cell>
          <cell r="L17" t="str">
            <v>СТО 53958418-001-2017</v>
          </cell>
        </row>
        <row r="18">
          <cell r="A18" t="str">
            <v>бедро "Особое" ЦБ охл. п/ф(СТО)БГКП в ГП, ПФ, сырье</v>
          </cell>
          <cell r="B18" t="str">
            <v>бедро "Особое" ЦБ охл. п/ф(СТО)</v>
          </cell>
          <cell r="C18" t="str">
            <v>полуфабрикаты натуральные</v>
          </cell>
          <cell r="D18" t="str">
            <v>Сырье</v>
          </cell>
          <cell r="G18" t="str">
            <v>Микробиология</v>
          </cell>
          <cell r="H18" t="str">
            <v>БГКП в ГП, ПФ, сырье</v>
          </cell>
          <cell r="I18" t="str">
            <v>ГОСТ 7702.2.0-2016; 
ГОСТ 31904-2012</v>
          </cell>
          <cell r="J18" t="str">
            <v>ГОСТ 31747-2012</v>
          </cell>
          <cell r="K18" t="str">
            <v>не допускается в 0,0001 г</v>
          </cell>
          <cell r="L18" t="str">
            <v>СТО 53958418-001-2017</v>
          </cell>
        </row>
        <row r="19">
          <cell r="A19" t="str">
            <v>бедро "Особое" ЦБ охл. п/ф(СТО)Дрожжи и плесени в ГП, ПФ, сырье</v>
          </cell>
          <cell r="B19" t="str">
            <v>бедро "Особое" ЦБ охл. п/ф(СТО)</v>
          </cell>
          <cell r="C19" t="str">
            <v>полуфабрикаты натуральные</v>
          </cell>
          <cell r="D19" t="str">
            <v>Сырье</v>
          </cell>
          <cell r="G19" t="str">
            <v>Микробиология</v>
          </cell>
          <cell r="H19" t="str">
            <v>Дрожжи и плесени в ГП, ПФ, сырье</v>
          </cell>
          <cell r="I19" t="str">
            <v>ГОСТ 7702.2.0-2016; 
ГОСТ 31904-2012</v>
          </cell>
          <cell r="J19" t="str">
            <v>ГОСТ 10444.12-2013</v>
          </cell>
          <cell r="K19" t="str">
            <v>не нормируется</v>
          </cell>
        </row>
        <row r="20">
          <cell r="A20" t="str">
            <v>бедро "Особое" ЦБ охл. п/ф(СТО)Pseudomonas aeruginosa в ГП, ПФ, сырье</v>
          </cell>
          <cell r="B20" t="str">
            <v>бедро "Особое" ЦБ охл. п/ф(СТО)</v>
          </cell>
          <cell r="C20" t="str">
            <v>полуфабрикаты натуральные</v>
          </cell>
          <cell r="D20" t="str">
            <v>Сырье</v>
          </cell>
          <cell r="G20" t="str">
            <v>Микробиология</v>
          </cell>
          <cell r="H20" t="str">
            <v>Pseudomonas aeruginosa в ГП, ПФ, сырье</v>
          </cell>
          <cell r="I20" t="str">
            <v>ГОСТ 7702.2.0-2016; 
ГОСТ 31904-2012</v>
          </cell>
          <cell r="J20" t="str">
            <v>ГОСТ Р 54755-2011</v>
          </cell>
          <cell r="K20" t="str">
            <v>не нормируется</v>
          </cell>
        </row>
        <row r="21">
          <cell r="A21" t="str">
            <v>бедро "Особое" ЦБ охл (СТО)КМАФАнМ в ГП, ПФ, сырье, смывах, ТЕМПО</v>
          </cell>
          <cell r="B21" t="str">
            <v>бедро "Особое" ЦБ охл (СТО)</v>
          </cell>
          <cell r="C21" t="str">
            <v>мясо ЦБ</v>
          </cell>
          <cell r="D21" t="str">
            <v>Готовая_продукция</v>
          </cell>
          <cell r="G21" t="str">
            <v>Микробиология</v>
          </cell>
          <cell r="H21" t="str">
            <v>КМАФАнМ в ГП, ПФ, сырье, смывах, ТЕМПО</v>
          </cell>
          <cell r="I21" t="str">
            <v>ГОСТ 7702.2.0-2016; 
ГОСТ 31904-2012</v>
          </cell>
          <cell r="J21" t="str">
            <v>ГОСТ 7702.2.1-2017; МУК 4.2.3261-15 Темпо</v>
          </cell>
          <cell r="K21" t="str">
            <v>не более 1,0 × 10⁴ КОЕ/г</v>
          </cell>
          <cell r="L21" t="str">
            <v>СТО 53958418-002-2017</v>
          </cell>
        </row>
        <row r="22">
          <cell r="A22" t="str">
            <v>бедро "Особое" ЦБ охл (СТО)КМАФАнМ в ГП, ПФ, сырье, петрифильмы</v>
          </cell>
          <cell r="B22" t="str">
            <v>бедро "Особое" ЦБ охл (СТО)</v>
          </cell>
          <cell r="C22" t="str">
            <v>мясо ЦБ</v>
          </cell>
          <cell r="D22" t="str">
            <v>Готовая_продукция</v>
          </cell>
          <cell r="G22" t="str">
            <v>Микробиология</v>
          </cell>
          <cell r="H22" t="str">
            <v>КМАФАнМ в ГП, ПФ, сырье, петрифильмы</v>
          </cell>
          <cell r="I22" t="str">
            <v>ГОСТ 7702.2.0-2016; 
ГОСТ 31904-2012</v>
          </cell>
          <cell r="J22" t="str">
            <v>ГОСТ 7702.2.1-2017, МУК 4.2.2884-11 Петрифильмы</v>
          </cell>
          <cell r="K22" t="str">
            <v>не более 1,0 × 10⁴ КОЕ/г</v>
          </cell>
          <cell r="L22" t="str">
            <v>СТО 53958418-002-2017</v>
          </cell>
        </row>
        <row r="23">
          <cell r="A23" t="str">
            <v>бедро "Особое" ЦБ охл (СТО)фасовКМАФАнМ в ГП, ПФ, сырье, смывах, ТЕМПО</v>
          </cell>
          <cell r="B23" t="str">
            <v>бедро "Особое" ЦБ охл (СТО)фасов</v>
          </cell>
          <cell r="C23" t="str">
            <v>мясо ЦБ</v>
          </cell>
          <cell r="D23" t="str">
            <v>Готовая_продукция</v>
          </cell>
          <cell r="G23" t="str">
            <v>Микробиология</v>
          </cell>
          <cell r="H23" t="str">
            <v>КМАФАнМ в ГП, ПФ, сырье, смывах, ТЕМПО</v>
          </cell>
          <cell r="I23" t="str">
            <v>ГОСТ 7702.2.0-2016; 
ГОСТ 31904-2012</v>
          </cell>
          <cell r="J23" t="str">
            <v>ГОСТ 7702.2.1-2017; МУК 4.2.3261-15 Темпо</v>
          </cell>
          <cell r="K23" t="str">
            <v>не более 5,0 × 10⁵ КОЕ/г</v>
          </cell>
          <cell r="L23" t="str">
            <v>СТО 53958418-002-2017</v>
          </cell>
        </row>
        <row r="24">
          <cell r="A24" t="str">
            <v>бедро "Особое" ЦБ охл (СТО)фасовКМАФАнМ в ГП, ПФ, сырье, петрифильмы</v>
          </cell>
          <cell r="B24" t="str">
            <v>бедро "Особое" ЦБ охл (СТО)фасов</v>
          </cell>
          <cell r="C24" t="str">
            <v>мясо ЦБ</v>
          </cell>
          <cell r="D24" t="str">
            <v>Готовая_продукция</v>
          </cell>
          <cell r="G24" t="str">
            <v>Микробиология</v>
          </cell>
          <cell r="H24" t="str">
            <v>КМАФАнМ в ГП, ПФ, сырье, петрифильмы</v>
          </cell>
          <cell r="I24" t="str">
            <v>ГОСТ 7702.2.0-2016; 
ГОСТ 31904-2012</v>
          </cell>
          <cell r="J24" t="str">
            <v>ГОСТ 7702.2.1-2017, МУК 4.2.2884-11 Петрифильмы</v>
          </cell>
          <cell r="K24" t="str">
            <v>не более 5,0 × 10⁵ КОЕ/г</v>
          </cell>
          <cell r="L24" t="str">
            <v>СТО 53958418-002-2017</v>
          </cell>
        </row>
        <row r="25">
          <cell r="A25" t="str">
            <v>бедро "Особое" ЦБ охл (СТО)фасовListeria monocytogenes в ГП, ПФ, сырье, VIDAS</v>
          </cell>
          <cell r="B25" t="str">
            <v>бедро "Особое" ЦБ охл (СТО)фасов</v>
          </cell>
          <cell r="C25" t="str">
            <v>мясо ЦБ</v>
          </cell>
          <cell r="D25" t="str">
            <v>Готовая_продукция</v>
          </cell>
          <cell r="G25" t="str">
            <v>Микробиология</v>
          </cell>
          <cell r="H25" t="str">
            <v>Listeria monocytogenes в ГП, ПФ, сырье, VIDAS</v>
          </cell>
          <cell r="I25" t="str">
            <v>ГОСТ 7702.2.0-2016; 
ГОСТ 31904-2012</v>
          </cell>
          <cell r="J25" t="str">
            <v>ГОСТ 32031-2012; МУК 4.2.3262-15 Vidas</v>
          </cell>
          <cell r="K25" t="str">
            <v>не допускается в 25,0 г</v>
          </cell>
          <cell r="L25" t="str">
            <v>СТО 53958418-002-2017</v>
          </cell>
        </row>
        <row r="26">
          <cell r="A26" t="str">
            <v>бедро "Особое" ЦБ охл (СТО)фасовSalmonella spp. в ГП, ПФ, сырье, VIDAS, с типизацией</v>
          </cell>
          <cell r="B26" t="str">
            <v>бедро "Особое" ЦБ охл (СТО)фасов</v>
          </cell>
          <cell r="C26" t="str">
            <v>мясо ЦБ</v>
          </cell>
          <cell r="D26" t="str">
            <v>Готовая_продукция</v>
          </cell>
          <cell r="G26" t="str">
            <v>Микробиология</v>
          </cell>
          <cell r="H26" t="str">
            <v>Salmonella spp. в ГП, ПФ, сырье, VIDAS, с типизацией</v>
          </cell>
          <cell r="I26" t="str">
            <v>ГОСТ 7702.2.0-2016; 
ГОСТ 31904-2012</v>
          </cell>
          <cell r="J26" t="str">
            <v>ГОСТ 31659-2012; 
ГОСТ 31468-2012; МУК 4.2.3262-15 Vidas</v>
          </cell>
          <cell r="K26" t="str">
            <v>не допускается в 25,0 г</v>
          </cell>
          <cell r="L26" t="str">
            <v>СТО 53958418-002-2017</v>
          </cell>
        </row>
        <row r="27">
          <cell r="A27" t="str">
            <v>бедро "Особое" ЦБ охл (СТО)фасовБГКП в ГП, ПФ, сырье</v>
          </cell>
          <cell r="B27" t="str">
            <v>бедро "Особое" ЦБ охл (СТО)фасов</v>
          </cell>
          <cell r="C27" t="str">
            <v>мясо ЦБ</v>
          </cell>
          <cell r="D27" t="str">
            <v>Готовая_продукция</v>
          </cell>
          <cell r="G27" t="str">
            <v>Микробиология</v>
          </cell>
          <cell r="H27" t="str">
            <v>БГКП в ГП, ПФ, сырье</v>
          </cell>
          <cell r="I27" t="str">
            <v>ГОСТ 7702.2.0-2016; 
ГОСТ 31904-2012</v>
          </cell>
          <cell r="J27" t="str">
            <v>ГОСТ 31747-2012</v>
          </cell>
          <cell r="K27" t="str">
            <v>не допускается в 0,0001 г</v>
          </cell>
          <cell r="L27" t="str">
            <v>СТО 53958418-001-2017</v>
          </cell>
        </row>
        <row r="28">
          <cell r="A28" t="str">
            <v>бедро "Особое" ЦБ охл (ТУ)КМАФАнМ в ГП, ПФ, сырье, смывах, ТЕМПО</v>
          </cell>
          <cell r="B28" t="str">
            <v>бедро "Особое" ЦБ охл (ТУ)</v>
          </cell>
          <cell r="C28" t="str">
            <v>мясо ЦБ</v>
          </cell>
          <cell r="D28" t="str">
            <v>Готовая_продукция</v>
          </cell>
          <cell r="G28" t="str">
            <v>Микробиология</v>
          </cell>
          <cell r="H28" t="str">
            <v>КМАФАнМ в ГП, ПФ, сырье, смывах, ТЕМПО</v>
          </cell>
          <cell r="I28" t="str">
            <v>ГОСТ 7702.2.0-2016; 
ГОСТ 31904-2012</v>
          </cell>
          <cell r="J28" t="str">
            <v>ГОСТ 7702.2.1-2017; МУК 4.2.3261-15 Темпо</v>
          </cell>
          <cell r="K28" t="str">
            <v>не более 5,0 × 10⁵ КОЕ/г</v>
          </cell>
          <cell r="L28" t="str">
            <v>ТУ 10.12.10-251-23476484-2018</v>
          </cell>
        </row>
        <row r="29">
          <cell r="A29" t="str">
            <v>бедро "Особое" ЦБ охл (ТУ)КМАФАнМ в ГП, ПФ, сырье, петрифильмы</v>
          </cell>
          <cell r="B29" t="str">
            <v>бедро "Особое" ЦБ охл (ТУ)</v>
          </cell>
          <cell r="C29" t="str">
            <v>мясо ЦБ</v>
          </cell>
          <cell r="D29" t="str">
            <v>Готовая_продукция</v>
          </cell>
          <cell r="G29" t="str">
            <v>Микробиология</v>
          </cell>
          <cell r="H29" t="str">
            <v>КМАФАнМ в ГП, ПФ, сырье, петрифильмы</v>
          </cell>
          <cell r="I29" t="str">
            <v>ГОСТ 7702.2.0-2016; 
ГОСТ 31904-2012</v>
          </cell>
          <cell r="J29" t="str">
            <v>ГОСТ 7702.2.1-2017, МУК 4.2.2884-11 Петрифильмы</v>
          </cell>
          <cell r="K29" t="str">
            <v>не более 5,0 × 10⁵ КОЕ/г</v>
          </cell>
          <cell r="L29" t="str">
            <v>ТУ 10.12.10-251-23476484-2018</v>
          </cell>
        </row>
        <row r="30">
          <cell r="A30" t="str">
            <v>бедро "Особое" ЦБ охл (ТУ)Listeria monocytogenes в ГП, ПФ, сырье, VIDAS</v>
          </cell>
          <cell r="B30" t="str">
            <v>бедро "Особое" ЦБ охл (ТУ)</v>
          </cell>
          <cell r="C30" t="str">
            <v>мясо ЦБ</v>
          </cell>
          <cell r="D30" t="str">
            <v>Готовая_продукция</v>
          </cell>
          <cell r="G30" t="str">
            <v>Микробиология</v>
          </cell>
          <cell r="H30" t="str">
            <v>Listeria monocytogenes в ГП, ПФ, сырье, VIDAS</v>
          </cell>
          <cell r="I30" t="str">
            <v>ГОСТ 7702.2.0-2016; 
ГОСТ 31904-2012</v>
          </cell>
          <cell r="J30" t="str">
            <v>ГОСТ 32031-2012; МУК 4.2.3262-15 Vidas</v>
          </cell>
          <cell r="K30" t="str">
            <v>не допускается в 25,0 г</v>
          </cell>
          <cell r="L30" t="str">
            <v>ТУ 10.12.10-251-23476484-2018</v>
          </cell>
        </row>
        <row r="31">
          <cell r="A31" t="str">
            <v>бедро "Особое" ЦБ охл (ТУ)Salmonella spp. в ГП, ПФ, сырье, VIDAS, с типизацией</v>
          </cell>
          <cell r="B31" t="str">
            <v>бедро "Особое" ЦБ охл (ТУ)</v>
          </cell>
          <cell r="C31" t="str">
            <v>мясо ЦБ</v>
          </cell>
          <cell r="D31" t="str">
            <v>Готовая_продукция</v>
          </cell>
          <cell r="G31" t="str">
            <v>Микробиология</v>
          </cell>
          <cell r="H31" t="str">
            <v>Salmonella spp. в ГП, ПФ, сырье, VIDAS, с типизацией</v>
          </cell>
          <cell r="I31" t="str">
            <v>ГОСТ 7702.2.0-2016; 
ГОСТ 31904-2012</v>
          </cell>
          <cell r="J31" t="str">
            <v>ГОСТ 31659-2012; 
ГОСТ 31468-2012; МУК 4.2.3262-15 Vidas</v>
          </cell>
          <cell r="K31" t="str">
            <v>не допускается в 25,0 г</v>
          </cell>
          <cell r="L31" t="str">
            <v>ТУ 10.12.10-251-23476484-2018</v>
          </cell>
        </row>
        <row r="32">
          <cell r="A32" t="str">
            <v>бедро Особое в маринаде "Барбекю"КМАФАнМ в ГП, ПФ, сырье, смывах, ТЕМПО</v>
          </cell>
          <cell r="B32" t="str">
            <v>бедро Особое в маринаде "Барбекю"</v>
          </cell>
          <cell r="C32" t="str">
            <v>полуфабрикаты натуральные</v>
          </cell>
          <cell r="D32" t="str">
            <v>Готовая_продукция</v>
          </cell>
          <cell r="G32" t="str">
            <v>Микробиология</v>
          </cell>
          <cell r="H32" t="str">
            <v>КМАФАнМ в ГП, ПФ, сырье, смывах, ТЕМПО</v>
          </cell>
          <cell r="I32" t="str">
            <v>ГОСТ 7702.2.0-2016; 
ГОСТ 31904-2012</v>
          </cell>
          <cell r="J32" t="str">
            <v>ГОСТ 7702.2.1-2017; МУК 4.2.3261-15 Темпо</v>
          </cell>
          <cell r="K32" t="str">
            <v>не более 1,0 × 10⁶ КОЕ/г</v>
          </cell>
          <cell r="L32" t="str">
            <v>СТО 53958418-001-2017</v>
          </cell>
        </row>
        <row r="33">
          <cell r="A33" t="str">
            <v>бедро Особое в маринаде "Барбекю"КМАФАнМ в ГП, ПФ, сырье, петрифильмы</v>
          </cell>
          <cell r="B33" t="str">
            <v>бедро Особое в маринаде "Барбекю"</v>
          </cell>
          <cell r="C33" t="str">
            <v>полуфабрикаты натуральные</v>
          </cell>
          <cell r="D33" t="str">
            <v>Готовая_продукция</v>
          </cell>
          <cell r="G33" t="str">
            <v>Микробиология</v>
          </cell>
          <cell r="H33" t="str">
            <v>КМАФАнМ в ГП, ПФ, сырье, петрифильмы</v>
          </cell>
          <cell r="I33" t="str">
            <v>ГОСТ 7702.2.0-2016; 
ГОСТ 31904-2012</v>
          </cell>
          <cell r="J33" t="str">
            <v>ГОСТ 7702.2.1-2017, МУК 4.2.2884-11 Петрифильмы</v>
          </cell>
          <cell r="K33" t="str">
            <v>не более 1,0 × 10⁶ КОЕ/г</v>
          </cell>
          <cell r="L33" t="str">
            <v>СТО 53958418-001-2017</v>
          </cell>
        </row>
        <row r="34">
          <cell r="A34" t="str">
            <v>бедро Особое в маринаде "Барбекю"Listeria monocytogenes в ГП, ПФ, сырье, VIDAS</v>
          </cell>
          <cell r="B34" t="str">
            <v>бедро Особое в маринаде "Барбекю"</v>
          </cell>
          <cell r="C34" t="str">
            <v>полуфабрикаты натуральные</v>
          </cell>
          <cell r="D34" t="str">
            <v>Готовая_продукция</v>
          </cell>
          <cell r="G34" t="str">
            <v>Микробиология</v>
          </cell>
          <cell r="H34" t="str">
            <v>Listeria monocytogenes в ГП, ПФ, сырье, VIDAS</v>
          </cell>
          <cell r="I34" t="str">
            <v>ГОСТ 7702.2.0-2016; 
ГОСТ 31904-2012</v>
          </cell>
          <cell r="J34" t="str">
            <v>ГОСТ 32031-2012; МУК 4.2.3262-15 Vidas</v>
          </cell>
          <cell r="K34" t="str">
            <v>не допускается в 25,0 г</v>
          </cell>
          <cell r="L34" t="str">
            <v>СТО 53958418-001-2017</v>
          </cell>
        </row>
        <row r="35">
          <cell r="A35" t="str">
            <v>бедро Особое в маринаде "Барбекю"Salmonella spp. в ГП, ПФ, сырье, VIDAS, с типизацией</v>
          </cell>
          <cell r="B35" t="str">
            <v>бедро Особое в маринаде "Барбекю"</v>
          </cell>
          <cell r="C35" t="str">
            <v>полуфабрикаты натуральные</v>
          </cell>
          <cell r="D35" t="str">
            <v>Готовая_продукция</v>
          </cell>
          <cell r="G35" t="str">
            <v>Микробиология</v>
          </cell>
          <cell r="H35" t="str">
            <v>Salmonella spp. в ГП, ПФ, сырье, VIDAS, с типизацией</v>
          </cell>
          <cell r="I35" t="str">
            <v>ГОСТ 7702.2.0-2016; 
ГОСТ 31904-2012</v>
          </cell>
          <cell r="J35" t="str">
            <v>ГОСТ 31659-2012; 
ГОСТ 31468-2012; МУК 4.2.3262-15 Vidas</v>
          </cell>
          <cell r="K35" t="str">
            <v>не допускается в 25,0 г</v>
          </cell>
          <cell r="L35" t="str">
            <v>СТО 53958418-001-2017</v>
          </cell>
        </row>
        <row r="36">
          <cell r="A36" t="str">
            <v>бедро Особое в маринаде "Барбекю"БГКП в ГП, ПФ, сырье</v>
          </cell>
          <cell r="B36" t="str">
            <v>бедро Особое в маринаде "Барбекю"</v>
          </cell>
          <cell r="C36" t="str">
            <v>полуфабрикаты натуральные</v>
          </cell>
          <cell r="D36" t="str">
            <v>Готовая_продукция</v>
          </cell>
          <cell r="G36" t="str">
            <v>Микробиология</v>
          </cell>
          <cell r="H36" t="str">
            <v>БГКП в ГП, ПФ, сырье</v>
          </cell>
          <cell r="I36" t="str">
            <v>ГОСТ 7702.2.0-2016; 
ГОСТ 31904-2012</v>
          </cell>
          <cell r="J36" t="str">
            <v>ГОСТ 31747-2012</v>
          </cell>
          <cell r="K36" t="str">
            <v>не допускается в 0,0001 г</v>
          </cell>
          <cell r="L36" t="str">
            <v>СТО 53958418-001-2017</v>
          </cell>
        </row>
        <row r="37">
          <cell r="A37" t="str">
            <v>бедро бескостное без кожи ЦБ зам (ТУ)КМАФАнМ в ГП, ПФ, сырье, смывах, ТЕМПО</v>
          </cell>
          <cell r="B37" t="str">
            <v>бедро бескостное без кожи ЦБ зам (ТУ)</v>
          </cell>
          <cell r="C37" t="str">
            <v>мясо ЦБ</v>
          </cell>
          <cell r="D37" t="str">
            <v>Готовая_продукция</v>
          </cell>
          <cell r="G37" t="str">
            <v>Микробиология</v>
          </cell>
          <cell r="H37" t="str">
            <v>КМАФАнМ в ГП, ПФ, сырье, смывах, ТЕМПО</v>
          </cell>
          <cell r="I37" t="str">
            <v>ГОСТ 7702.2.0-2016; 
ГОСТ 31904-2012</v>
          </cell>
          <cell r="J37" t="str">
            <v>ГОСТ 7702.2.1-2017; МУК 4.2.3261-15 Темпо</v>
          </cell>
          <cell r="K37" t="str">
            <v>не более 5,0 × 10⁵ КОЕ/г</v>
          </cell>
          <cell r="L37" t="str">
            <v>ТУ 10.12.10-251-23476484-2018</v>
          </cell>
        </row>
        <row r="38">
          <cell r="A38" t="str">
            <v>бедро бескостное без кожи ЦБ зам (ТУ)КМАФАнМ в ГП, ПФ, сырье, петрифильмы</v>
          </cell>
          <cell r="B38" t="str">
            <v>бедро бескостное без кожи ЦБ зам (ТУ)</v>
          </cell>
          <cell r="C38" t="str">
            <v>мясо ЦБ</v>
          </cell>
          <cell r="D38" t="str">
            <v>Готовая_продукция</v>
          </cell>
          <cell r="G38" t="str">
            <v>Микробиология</v>
          </cell>
          <cell r="H38" t="str">
            <v>КМАФАнМ в ГП, ПФ, сырье, петрифильмы</v>
          </cell>
          <cell r="I38" t="str">
            <v>ГОСТ 7702.2.0-2016; 
ГОСТ 31904-2012</v>
          </cell>
          <cell r="J38" t="str">
            <v>ГОСТ 7702.2.1-2017, МУК 4.2.2884-11 Петрифильмы</v>
          </cell>
          <cell r="K38" t="str">
            <v>не более 5,0 × 10⁵ КОЕ/г</v>
          </cell>
          <cell r="L38" t="str">
            <v>ТУ 10.12.10-251-23476484-2018</v>
          </cell>
        </row>
        <row r="39">
          <cell r="A39" t="str">
            <v>бедро бескостное без кожи ЦБ зам (ТУ)Listeria monocytogenes в ГП, ПФ, сырье, VIDAS</v>
          </cell>
          <cell r="B39" t="str">
            <v>бедро бескостное без кожи ЦБ зам (ТУ)</v>
          </cell>
          <cell r="C39" t="str">
            <v>мясо ЦБ</v>
          </cell>
          <cell r="D39" t="str">
            <v>Готовая_продукция</v>
          </cell>
          <cell r="G39" t="str">
            <v>Микробиология</v>
          </cell>
          <cell r="H39" t="str">
            <v>Listeria monocytogenes в ГП, ПФ, сырье, VIDAS</v>
          </cell>
          <cell r="I39" t="str">
            <v>ГОСТ 7702.2.0-2016; 
ГОСТ 31904-2012</v>
          </cell>
          <cell r="J39" t="str">
            <v>ГОСТ 32031-2012; МУК 4.2.3262-15 Vidas</v>
          </cell>
          <cell r="K39" t="str">
            <v>не допускается в 25,0 г</v>
          </cell>
          <cell r="L39" t="str">
            <v>ТУ 10.12.10-251-23476484-2018</v>
          </cell>
        </row>
        <row r="40">
          <cell r="A40" t="str">
            <v>бедро бескостное без кожи ЦБ зам (ТУ)Salmonella spp. в ГП, ПФ, сырье, VIDAS, с типизацией</v>
          </cell>
          <cell r="B40" t="str">
            <v>бедро бескостное без кожи ЦБ зам (ТУ)</v>
          </cell>
          <cell r="C40" t="str">
            <v>мясо ЦБ</v>
          </cell>
          <cell r="D40" t="str">
            <v>Готовая_продукция</v>
          </cell>
          <cell r="G40" t="str">
            <v>Микробиология</v>
          </cell>
          <cell r="H40" t="str">
            <v>Salmonella spp. в ГП, ПФ, сырье, VIDAS, с типизацией</v>
          </cell>
          <cell r="I40" t="str">
            <v>ГОСТ 7702.2.0-2016; 
ГОСТ 31904-2012</v>
          </cell>
          <cell r="J40" t="str">
            <v>ГОСТ 31659-2012; 
ГОСТ 31468-2012; МУК 4.2.3262-15 Vidas</v>
          </cell>
          <cell r="K40" t="str">
            <v>не допускается в 25,0 г</v>
          </cell>
          <cell r="L40" t="str">
            <v>ТУ 10.12.10-251-23476484-2018</v>
          </cell>
        </row>
        <row r="41">
          <cell r="A41" t="str">
            <v>бедро бескостное без кожи ЦБ охл (СТО)Proteus в ГП, ПФ, сырье, патматериал</v>
          </cell>
          <cell r="B41" t="str">
            <v>бедро бескостное без кожи ЦБ охл (СТО)</v>
          </cell>
          <cell r="C41" t="str">
            <v>мясо ЦБ</v>
          </cell>
          <cell r="D41" t="str">
            <v>Готовая_продукция</v>
          </cell>
          <cell r="G41" t="str">
            <v>Микробиология</v>
          </cell>
          <cell r="H41" t="str">
            <v>Proteus в ГП, ПФ, сырье, патматериал</v>
          </cell>
          <cell r="I41" t="str">
            <v>ГОСТ 7702.2.0-2016; 
ГОСТ 31904-2012</v>
          </cell>
          <cell r="J41" t="str">
            <v>ГОСТ 28560-90; ГОСТ 7702.2.7-2013</v>
          </cell>
          <cell r="K41" t="str">
            <v>не нормируется</v>
          </cell>
        </row>
        <row r="42">
          <cell r="A42" t="str">
            <v>бедро бескостное без кожи ЦБ охл (СТО) фасовКМАФАнМ в ГП, ПФ, сырье, смывах, ТЕМПО</v>
          </cell>
          <cell r="B42" t="str">
            <v>бедро бескостное без кожи ЦБ охл (СТО) фасов</v>
          </cell>
          <cell r="C42" t="str">
            <v>мясо ЦБ</v>
          </cell>
          <cell r="D42" t="str">
            <v>Готовая_продукция</v>
          </cell>
          <cell r="G42" t="str">
            <v>Микробиология</v>
          </cell>
          <cell r="H42" t="str">
            <v>КМАФАнМ в ГП, ПФ, сырье, смывах, ТЕМПО</v>
          </cell>
          <cell r="I42" t="str">
            <v>ГОСТ 7702.2.0-2016; 
ГОСТ 31904-2012</v>
          </cell>
          <cell r="J42" t="str">
            <v>ГОСТ 7702.2.1-2017; МУК 4.2.3261-15 Темпо</v>
          </cell>
          <cell r="K42" t="str">
            <v>не более 5,0 × 10⁵ КОЕ/г</v>
          </cell>
          <cell r="L42" t="str">
            <v>СТО 53958418-002-2017</v>
          </cell>
        </row>
        <row r="43">
          <cell r="A43" t="str">
            <v>бедро бескостное без кожи ЦБ охл (СТО) фасовКМАФАнМ в ГП, ПФ, сырье, петрифильмы</v>
          </cell>
          <cell r="B43" t="str">
            <v>бедро бескостное без кожи ЦБ охл (СТО) фасов</v>
          </cell>
          <cell r="C43" t="str">
            <v>мясо ЦБ</v>
          </cell>
          <cell r="D43" t="str">
            <v>Готовая_продукция</v>
          </cell>
          <cell r="G43" t="str">
            <v>Микробиология</v>
          </cell>
          <cell r="H43" t="str">
            <v>КМАФАнМ в ГП, ПФ, сырье, петрифильмы</v>
          </cell>
          <cell r="I43" t="str">
            <v>ГОСТ 7702.2.0-2016; 
ГОСТ 31904-2012</v>
          </cell>
          <cell r="J43" t="str">
            <v>ГОСТ 7702.2.1-2017, МУК 4.2.2884-11 Петрифильмы</v>
          </cell>
          <cell r="K43" t="str">
            <v>не более 5,0 × 10⁵ КОЕ/г</v>
          </cell>
          <cell r="L43" t="str">
            <v>СТО 53958418-002-2017</v>
          </cell>
        </row>
        <row r="44">
          <cell r="A44" t="str">
            <v>бедро бескостное без кожи ЦБ охл (СТО)КМАФАнМ в ГП, ПФ, сырье, смывах, ТЕМПО</v>
          </cell>
          <cell r="B44" t="str">
            <v>бедро бескостное без кожи ЦБ охл (СТО)</v>
          </cell>
          <cell r="C44" t="str">
            <v>мясо ЦБ</v>
          </cell>
          <cell r="D44" t="str">
            <v>Готовая_продукция</v>
          </cell>
          <cell r="G44" t="str">
            <v>Микробиология</v>
          </cell>
          <cell r="H44" t="str">
            <v>КМАФАнМ в ГП, ПФ, сырье, смывах, ТЕМПО</v>
          </cell>
          <cell r="I44" t="str">
            <v>ГОСТ 7702.2.0-2016; 
ГОСТ 31904-2012</v>
          </cell>
          <cell r="J44" t="str">
            <v>ГОСТ 7702.2.1-2017; МУК 4.2.3261-15 Темпо</v>
          </cell>
          <cell r="K44" t="str">
            <v>не более 1,0 × 10⁴ КОЕ/г</v>
          </cell>
          <cell r="L44" t="str">
            <v>СТО 53958418-002-2017</v>
          </cell>
        </row>
        <row r="45">
          <cell r="A45" t="str">
            <v>бедро бескостное без кожи ЦБ охл (СТО)КМАФАнМ в ГП, ПФ, сырье, петрифильмы</v>
          </cell>
          <cell r="B45" t="str">
            <v>бедро бескостное без кожи ЦБ охл (СТО)</v>
          </cell>
          <cell r="C45" t="str">
            <v>мясо ЦБ</v>
          </cell>
          <cell r="D45" t="str">
            <v>Готовая_продукция</v>
          </cell>
          <cell r="G45" t="str">
            <v>Микробиология</v>
          </cell>
          <cell r="H45" t="str">
            <v>КМАФАнМ в ГП, ПФ, сырье, петрифильмы</v>
          </cell>
          <cell r="I45" t="str">
            <v>ГОСТ 7702.2.0-2016; 
ГОСТ 31904-2012</v>
          </cell>
          <cell r="J45" t="str">
            <v>ГОСТ 7702.2.1-2017, МУК 4.2.2884-11 Петрифильмы</v>
          </cell>
          <cell r="K45" t="str">
            <v>не более 1,0 × 10⁴ КОЕ/г</v>
          </cell>
          <cell r="L45" t="str">
            <v>СТО 53958418-002-2017</v>
          </cell>
        </row>
        <row r="46">
          <cell r="A46" t="str">
            <v>бедро бескостное без кожи ЦБ охл (СТО)БГКП в ГП, ПФ, сырье</v>
          </cell>
          <cell r="B46" t="str">
            <v>бедро бескостное без кожи ЦБ охл (СТО)</v>
          </cell>
          <cell r="C46" t="str">
            <v>мясо ЦБ</v>
          </cell>
          <cell r="D46" t="str">
            <v>Готовая_продукция</v>
          </cell>
          <cell r="G46" t="str">
            <v>Микробиология</v>
          </cell>
          <cell r="H46" t="str">
            <v>БГКП в ГП, ПФ, сырье</v>
          </cell>
          <cell r="I46" t="str">
            <v>ГОСТ 7702.2.0-2016; 
ГОСТ 31904-2012</v>
          </cell>
          <cell r="J46" t="str">
            <v>ГОСТ 31747-2012</v>
          </cell>
          <cell r="K46" t="str">
            <v>не допускается в 0,0001 г</v>
          </cell>
          <cell r="L46" t="str">
            <v>СТО 53958418-001-2017</v>
          </cell>
        </row>
        <row r="47">
          <cell r="A47" t="str">
            <v>бедро бескостное без кожи ЦБ охл (СТО)Дрожжи и плесени в ГП, ПФ, сырье</v>
          </cell>
          <cell r="B47" t="str">
            <v>бедро бескостное без кожи ЦБ охл (СТО)</v>
          </cell>
          <cell r="C47" t="str">
            <v>мясо ЦБ</v>
          </cell>
          <cell r="D47" t="str">
            <v>Готовая_продукция</v>
          </cell>
          <cell r="G47" t="str">
            <v>Микробиология</v>
          </cell>
          <cell r="H47" t="str">
            <v>Дрожжи и плесени в ГП, ПФ, сырье</v>
          </cell>
          <cell r="I47" t="str">
            <v>ГОСТ 7702.2.0-2016; 
ГОСТ 31904-2012</v>
          </cell>
          <cell r="J47" t="str">
            <v>ГОСТ 10444.12-2013</v>
          </cell>
          <cell r="K47" t="str">
            <v>не нормируется</v>
          </cell>
        </row>
        <row r="48">
          <cell r="A48" t="str">
            <v>бедро бескостное без кожи ЦБ охл (СТО)Listeria monocytogenes в ГП, ПФ, сырье, VIDAS</v>
          </cell>
          <cell r="B48" t="str">
            <v>бедро бескостное без кожи ЦБ охл (СТО)</v>
          </cell>
          <cell r="C48" t="str">
            <v>мясо ЦБ</v>
          </cell>
          <cell r="D48" t="str">
            <v>Готовая_продукция</v>
          </cell>
          <cell r="G48" t="str">
            <v>Микробиология</v>
          </cell>
          <cell r="H48" t="str">
            <v>Listeria monocytogenes в ГП, ПФ, сырье, VIDAS</v>
          </cell>
          <cell r="I48" t="str">
            <v>ГОСТ 7702.2.0-2016; 
ГОСТ 31904-2012</v>
          </cell>
          <cell r="J48" t="str">
            <v>ГОСТ 32031-2012; МУК 4.2.3262-15 Vidas</v>
          </cell>
          <cell r="K48" t="str">
            <v>не допускается в 25,0 г</v>
          </cell>
          <cell r="L48" t="str">
            <v>СТО 53958418-002-2017</v>
          </cell>
        </row>
        <row r="49">
          <cell r="A49" t="str">
            <v>бедро бескостное без кожи ЦБ охл (СТО)Pseudomonas aeruginosa в ГП, ПФ, сырье</v>
          </cell>
          <cell r="B49" t="str">
            <v>бедро бескостное без кожи ЦБ охл (СТО)</v>
          </cell>
          <cell r="C49" t="str">
            <v>мясо ЦБ</v>
          </cell>
          <cell r="D49" t="str">
            <v>Готовая_продукция</v>
          </cell>
          <cell r="G49" t="str">
            <v>Микробиология</v>
          </cell>
          <cell r="H49" t="str">
            <v>Pseudomonas aeruginosa в ГП, ПФ, сырье</v>
          </cell>
          <cell r="I49" t="str">
            <v>ГОСТ 7702.2.0-2016; 
ГОСТ 31904-2012</v>
          </cell>
          <cell r="J49" t="str">
            <v>ГОСТ Р 54755-2011</v>
          </cell>
          <cell r="K49" t="str">
            <v>не нормируется</v>
          </cell>
          <cell r="L49" t="str">
            <v>СТО 53958418-002-2017</v>
          </cell>
        </row>
        <row r="50">
          <cell r="A50" t="str">
            <v>бедро бескостное без кожи ЦБ охл (СТО)Salmonella spp. в ГП, ПФ, сырье, VIDAS, с типизацией</v>
          </cell>
          <cell r="B50" t="str">
            <v>бедро бескостное без кожи ЦБ охл (СТО)</v>
          </cell>
          <cell r="C50" t="str">
            <v>мясо ЦБ</v>
          </cell>
          <cell r="D50" t="str">
            <v>Готовая_продукция</v>
          </cell>
          <cell r="G50" t="str">
            <v>Микробиология</v>
          </cell>
          <cell r="H50" t="str">
            <v>Salmonella spp. в ГП, ПФ, сырье, VIDAS, с типизацией</v>
          </cell>
          <cell r="I50" t="str">
            <v>ГОСТ 7702.2.0-2016; 
ГОСТ 31904-2012</v>
          </cell>
          <cell r="J50" t="str">
            <v>ГОСТ 31659-2012; 
ГОСТ 31468-2012; МУК 4.2.3262-15 Vidas</v>
          </cell>
          <cell r="K50" t="str">
            <v>не допускается в 25,0 г</v>
          </cell>
          <cell r="L50" t="str">
            <v>СТО 53958418-002-2017</v>
          </cell>
        </row>
        <row r="51">
          <cell r="A51" t="str">
            <v>бедро бескостное без кожи ЦБ охл. п/ф(СТО)Proteus в ГП, ПФ, сырье, патматериал</v>
          </cell>
          <cell r="B51" t="str">
            <v>бедро бескостное без кожи ЦБ охл. п/ф(СТО)</v>
          </cell>
          <cell r="C51" t="str">
            <v>полуфабрикаты натуральные</v>
          </cell>
          <cell r="D51" t="str">
            <v>Сырье</v>
          </cell>
          <cell r="G51" t="str">
            <v>Микробиология</v>
          </cell>
          <cell r="H51" t="str">
            <v>Proteus в ГП, ПФ, сырье, патматериал</v>
          </cell>
          <cell r="I51" t="str">
            <v>ГОСТ 7702.2.0-2016; 
ГОСТ 31904-2012</v>
          </cell>
          <cell r="J51" t="str">
            <v>ГОСТ 28560-90; ГОСТ 7702.2.7-2013</v>
          </cell>
          <cell r="K51" t="str">
            <v>не допускается в 0,1 г</v>
          </cell>
        </row>
        <row r="52">
          <cell r="A52" t="str">
            <v>бедро бескостное без кожи ЦБ охл. п/ф(СТО)КМАФАнМ в ГП, ПФ, сырье, смывах, ТЕМПО</v>
          </cell>
          <cell r="B52" t="str">
            <v>бедро бескостное без кожи ЦБ охл. п/ф(СТО)</v>
          </cell>
          <cell r="C52" t="str">
            <v>полуфабрикаты натуральные</v>
          </cell>
          <cell r="D52" t="str">
            <v>Сырье</v>
          </cell>
          <cell r="G52" t="str">
            <v>Микробиология</v>
          </cell>
          <cell r="H52" t="str">
            <v>КМАФАнМ в ГП, ПФ, сырье, смывах, ТЕМПО</v>
          </cell>
          <cell r="I52" t="str">
            <v>ГОСТ 7702.2.0-2016; 
ГОСТ 31904-2012</v>
          </cell>
          <cell r="J52" t="str">
            <v>ГОСТ 7702.2.1-2017; МУК 4.2.3261-15 Темпо</v>
          </cell>
          <cell r="K52" t="str">
            <v>не более 1,0 × 10⁵ КОЕ/г</v>
          </cell>
          <cell r="L52" t="str">
            <v>СТО 53958418-001-2017</v>
          </cell>
        </row>
        <row r="53">
          <cell r="A53" t="str">
            <v>бедро бескостное без кожи ЦБ охл. п/ф(СТО)КМАФАнМ в ГП, ПФ, сырье, петрифильмы</v>
          </cell>
          <cell r="B53" t="str">
            <v>бедро бескостное без кожи ЦБ охл. п/ф(СТО)</v>
          </cell>
          <cell r="C53" t="str">
            <v>полуфабрикаты натуральные</v>
          </cell>
          <cell r="D53" t="str">
            <v>Сырье</v>
          </cell>
          <cell r="G53" t="str">
            <v>Микробиология</v>
          </cell>
          <cell r="H53" t="str">
            <v>КМАФАнМ в ГП, ПФ, сырье, петрифильмы</v>
          </cell>
          <cell r="I53" t="str">
            <v>ГОСТ 7702.2.0-2016; 
ГОСТ 31904-2012</v>
          </cell>
          <cell r="J53" t="str">
            <v>ГОСТ 7702.2.1-2017, МУК 4.2.2884-11 Петрифильмы</v>
          </cell>
          <cell r="K53" t="str">
            <v>не более 1,0 × 10⁵ КОЕ/г</v>
          </cell>
          <cell r="L53" t="str">
            <v>СТО 53958418-001-2017</v>
          </cell>
        </row>
        <row r="54">
          <cell r="A54" t="str">
            <v>бедро бескостное без кожи ЦБ охл. п/ф(СТО)БГКП в ГП, ПФ, сырье</v>
          </cell>
          <cell r="B54" t="str">
            <v>бедро бескостное без кожи ЦБ охл. п/ф(СТО)</v>
          </cell>
          <cell r="C54" t="str">
            <v>полуфабрикаты натуральные</v>
          </cell>
          <cell r="D54" t="str">
            <v>Сырье</v>
          </cell>
          <cell r="G54" t="str">
            <v>Микробиология</v>
          </cell>
          <cell r="H54" t="str">
            <v>БГКП в ГП, ПФ, сырье</v>
          </cell>
          <cell r="I54" t="str">
            <v>ГОСТ 7702.2.0-2016; 
ГОСТ 31904-2012</v>
          </cell>
          <cell r="J54" t="str">
            <v>ГОСТ 31747-2012</v>
          </cell>
          <cell r="K54" t="str">
            <v>не допускается в 0,0001 г</v>
          </cell>
          <cell r="L54" t="str">
            <v>СТО 53958418-001-2017</v>
          </cell>
        </row>
        <row r="55">
          <cell r="A55" t="str">
            <v>бедро бескостное без кожи ЦБ охл. п/ф(СТО)Дрожжи и плесени в ГП, ПФ, сырье</v>
          </cell>
          <cell r="B55" t="str">
            <v>бедро бескостное без кожи ЦБ охл. п/ф(СТО)</v>
          </cell>
          <cell r="C55" t="str">
            <v>полуфабрикаты натуральные</v>
          </cell>
          <cell r="D55" t="str">
            <v>Сырье</v>
          </cell>
          <cell r="G55" t="str">
            <v>Микробиология</v>
          </cell>
          <cell r="H55" t="str">
            <v>Дрожжи и плесени в ГП, ПФ, сырье</v>
          </cell>
          <cell r="I55" t="str">
            <v>ГОСТ 7702.2.0-2016; 
ГОСТ 31904-2012</v>
          </cell>
          <cell r="J55" t="str">
            <v>ГОСТ 10444.12-2013</v>
          </cell>
          <cell r="K55" t="str">
            <v>не нормируется</v>
          </cell>
        </row>
        <row r="56">
          <cell r="A56" t="str">
            <v>бедро бескостное без кожи ЦБ охл. п/ф(СТО)Listeria monocytogenes в ГП, ПФ, сырье, VIDAS</v>
          </cell>
          <cell r="B56" t="str">
            <v>бедро бескостное без кожи ЦБ охл. п/ф(СТО)</v>
          </cell>
          <cell r="C56" t="str">
            <v>полуфабрикаты натуральные</v>
          </cell>
          <cell r="D56" t="str">
            <v>Сырье</v>
          </cell>
          <cell r="G56" t="str">
            <v>Микробиология</v>
          </cell>
          <cell r="H56" t="str">
            <v>Listeria monocytogenes в ГП, ПФ, сырье, VIDAS</v>
          </cell>
          <cell r="I56" t="str">
            <v>ГОСТ 7702.2.0-2016; 
ГОСТ 31904-2012</v>
          </cell>
          <cell r="J56" t="str">
            <v>ГОСТ 32031-2012; МУК 4.2.3262-15 Vidas</v>
          </cell>
          <cell r="K56" t="str">
            <v>не допускается в 25,0 г</v>
          </cell>
          <cell r="L56" t="str">
            <v>СТО 53958418-001-2017</v>
          </cell>
        </row>
        <row r="57">
          <cell r="A57" t="str">
            <v>бедро бескостное без кожи ЦБ охл. п/ф(СТО)Pseudomonas aeruginosa в ГП, ПФ, сырье</v>
          </cell>
          <cell r="B57" t="str">
            <v>бедро бескостное без кожи ЦБ охл. п/ф(СТО)</v>
          </cell>
          <cell r="C57" t="str">
            <v>полуфабрикаты натуральные</v>
          </cell>
          <cell r="D57" t="str">
            <v>Сырье</v>
          </cell>
          <cell r="G57" t="str">
            <v>Микробиология</v>
          </cell>
          <cell r="H57" t="str">
            <v>Pseudomonas aeruginosa в ГП, ПФ, сырье</v>
          </cell>
          <cell r="I57" t="str">
            <v>ГОСТ 7702.2.0-2016; 
ГОСТ 31904-2012</v>
          </cell>
          <cell r="J57" t="str">
            <v>ГОСТ Р 54755-2011</v>
          </cell>
          <cell r="K57" t="str">
            <v>не нормируется</v>
          </cell>
          <cell r="L57" t="str">
            <v>СТО 53958418-001-2017</v>
          </cell>
        </row>
        <row r="58">
          <cell r="A58" t="str">
            <v>бедро бескостное без кожи ЦБ охл. п/ф(СТО)Salmonella spp. в ГП, ПФ, сырье, VIDAS, с типизацией</v>
          </cell>
          <cell r="B58" t="str">
            <v>бедро бескостное без кожи ЦБ охл. п/ф(СТО)</v>
          </cell>
          <cell r="C58" t="str">
            <v>полуфабрикаты натуральные</v>
          </cell>
          <cell r="D58" t="str">
            <v>Сырье</v>
          </cell>
          <cell r="G58" t="str">
            <v>Микробиология</v>
          </cell>
          <cell r="H58" t="str">
            <v>Salmonella spp. в ГП, ПФ, сырье, VIDAS, с типизацией</v>
          </cell>
          <cell r="I58" t="str">
            <v>ГОСТ 7702.2.0-2016; 
ГОСТ 31904-2012</v>
          </cell>
          <cell r="J58" t="str">
            <v>ГОСТ 31659-2012; 
ГОСТ 31468-2012; МУК 4.2.3262-15 Vidas</v>
          </cell>
          <cell r="K58" t="str">
            <v>не допускается в 25,0 г</v>
          </cell>
          <cell r="L58" t="str">
            <v>СТО 53958418-001-2017</v>
          </cell>
        </row>
        <row r="59">
          <cell r="A59" t="str">
            <v>бедро бескостное без кожи ЦБ охл. п/ф(СТО)Salmonella spp. в ГП, ПФ, сырье, VIDAS, с типизацией</v>
          </cell>
          <cell r="B59" t="str">
            <v>бедро бескостное без кожи ЦБ охл. п/ф(СТО)</v>
          </cell>
          <cell r="C59" t="str">
            <v>полуфабрикаты натуральные</v>
          </cell>
          <cell r="D59" t="str">
            <v>Сырье</v>
          </cell>
          <cell r="G59" t="str">
            <v>Микробиология</v>
          </cell>
          <cell r="H59" t="str">
            <v>Salmonella spp. в ГП, ПФ, сырье, VIDAS, с типизацией</v>
          </cell>
          <cell r="I59" t="str">
            <v>ГОСТ 7702.2.0-2016; 
ГОСТ 31904-2012</v>
          </cell>
          <cell r="J59" t="str">
            <v>ГОСТ 31659-2012; 
ГОСТ 31468-2012; МУК 4.2.3262-15 Vidas</v>
          </cell>
          <cell r="K59" t="str">
            <v>не допускается в 25,0 г</v>
          </cell>
          <cell r="L59" t="str">
            <v>СТО 53958418-002-2017</v>
          </cell>
        </row>
        <row r="60">
          <cell r="A60" t="str">
            <v>бедро бескостное без кожи ЦБ охл (ТУ)КМАФАнМ в ГП, ПФ, сырье, смывах, ТЕМПО</v>
          </cell>
          <cell r="B60" t="str">
            <v>бедро бескостное без кожи ЦБ охл (ТУ)</v>
          </cell>
          <cell r="C60" t="str">
            <v>мясо ЦБ</v>
          </cell>
          <cell r="D60" t="str">
            <v>Готовая_продукция</v>
          </cell>
          <cell r="G60" t="str">
            <v>Микробиология</v>
          </cell>
          <cell r="H60" t="str">
            <v>КМАФАнМ в ГП, ПФ, сырье, смывах, ТЕМПО</v>
          </cell>
          <cell r="I60" t="str">
            <v>ГОСТ 7702.2.0-2016; 
ГОСТ 31904-2012</v>
          </cell>
          <cell r="J60" t="str">
            <v>ГОСТ 7702.2.1-2017; МУК 4.2.3261-15 Темпо</v>
          </cell>
          <cell r="K60" t="str">
            <v>не более 5,0 × 10⁵ КОЕ/г</v>
          </cell>
          <cell r="L60" t="str">
            <v>ТУ 10.12.10-251-23476484-2018</v>
          </cell>
        </row>
        <row r="61">
          <cell r="A61" t="str">
            <v>бедро бескостное без кожи ЦБ охл (ТУ)КМАФАнМ в ГП, ПФ, сырье, петрифильмы</v>
          </cell>
          <cell r="B61" t="str">
            <v>бедро бескостное без кожи ЦБ охл (ТУ)</v>
          </cell>
          <cell r="C61" t="str">
            <v>мясо ЦБ</v>
          </cell>
          <cell r="D61" t="str">
            <v>Готовая_продукция</v>
          </cell>
          <cell r="G61" t="str">
            <v>Микробиология</v>
          </cell>
          <cell r="H61" t="str">
            <v>КМАФАнМ в ГП, ПФ, сырье, петрифильмы</v>
          </cell>
          <cell r="I61" t="str">
            <v>ГОСТ 7702.2.0-2016; 
ГОСТ 31904-2012</v>
          </cell>
          <cell r="J61" t="str">
            <v>ГОСТ 7702.2.1-2017, МУК 4.2.2884-11 Петрифильмы</v>
          </cell>
          <cell r="K61" t="str">
            <v>не более 5,0 × 10⁵ КОЕ/г</v>
          </cell>
          <cell r="L61" t="str">
            <v>ТУ 10.12.10-251-23476484-2018</v>
          </cell>
        </row>
        <row r="62">
          <cell r="A62" t="str">
            <v>бедро бескостное без кожи ЦБ охл (ТУ)Listeria monocytogenes в ГП, ПФ, сырье, VIDAS</v>
          </cell>
          <cell r="B62" t="str">
            <v>бедро бескостное без кожи ЦБ охл (ТУ)</v>
          </cell>
          <cell r="C62" t="str">
            <v>мясо ЦБ</v>
          </cell>
          <cell r="D62" t="str">
            <v>Готовая_продукция</v>
          </cell>
          <cell r="G62" t="str">
            <v>Микробиология</v>
          </cell>
          <cell r="H62" t="str">
            <v>Listeria monocytogenes в ГП, ПФ, сырье, VIDAS</v>
          </cell>
          <cell r="I62" t="str">
            <v>ГОСТ 7702.2.0-2016; 
ГОСТ 31904-2012</v>
          </cell>
          <cell r="J62" t="str">
            <v>ГОСТ 32031-2012; МУК 4.2.3262-15 Vidas</v>
          </cell>
          <cell r="K62" t="str">
            <v>не допускается в 25,0 г</v>
          </cell>
          <cell r="L62" t="str">
            <v>ТУ 10.12.10-251-23476484-2018</v>
          </cell>
        </row>
        <row r="63">
          <cell r="A63" t="str">
            <v>бедро бескостное без кожи ЦБ охл (ТУ)Salmonella spp. в ГП, ПФ, сырье, VIDAS, с типизацией</v>
          </cell>
          <cell r="B63" t="str">
            <v>бедро бескостное без кожи ЦБ охл (ТУ)</v>
          </cell>
          <cell r="C63" t="str">
            <v>мясо ЦБ</v>
          </cell>
          <cell r="D63" t="str">
            <v>Готовая_продукция</v>
          </cell>
          <cell r="G63" t="str">
            <v>Микробиология</v>
          </cell>
          <cell r="H63" t="str">
            <v>Salmonella spp. в ГП, ПФ, сырье, VIDAS, с типизацией</v>
          </cell>
          <cell r="I63" t="str">
            <v>ГОСТ 7702.2.0-2016; 
ГОСТ 31904-2012</v>
          </cell>
          <cell r="J63" t="str">
            <v>ГОСТ 31659-2012; 
ГОСТ 31468-2012; МУК 4.2.3262-15 Vidas</v>
          </cell>
          <cell r="K63" t="str">
            <v>не допускается в 25,0 г</v>
          </cell>
          <cell r="L63" t="str">
            <v>ТУ 10.12.10-251-23476484-2018</v>
          </cell>
        </row>
        <row r="64">
          <cell r="A64" t="str">
            <v>бедро с кожей ЦБ зам (СТО)Proteus в ГП, ПФ, сырье, патматериал</v>
          </cell>
          <cell r="B64" t="str">
            <v>бедро с кожей ЦБ зам (СТО)</v>
          </cell>
          <cell r="C64" t="str">
            <v>мясо ЦБ</v>
          </cell>
          <cell r="D64" t="str">
            <v>Готовая_продукция</v>
          </cell>
          <cell r="G64" t="str">
            <v>Микробиология</v>
          </cell>
          <cell r="H64" t="str">
            <v>Proteus в ГП, ПФ, сырье, патматериал</v>
          </cell>
          <cell r="I64" t="str">
            <v>ГОСТ 7702.2.0-2016; 
ГОСТ 31904-2012</v>
          </cell>
          <cell r="J64" t="str">
            <v>ГОСТ 28560-90; ГОСТ 7702.2.7-2013</v>
          </cell>
          <cell r="K64" t="str">
            <v>не нормируется</v>
          </cell>
        </row>
        <row r="65">
          <cell r="A65" t="str">
            <v>бедро с кожей ЦБ зам (СТО)КМАФАнМ в ГП, ПФ, сырье, смывах, ТЕМПО</v>
          </cell>
          <cell r="B65" t="str">
            <v>бедро с кожей ЦБ зам (СТО)</v>
          </cell>
          <cell r="C65" t="str">
            <v>мясо ЦБ</v>
          </cell>
          <cell r="D65" t="str">
            <v>Готовая_продукция</v>
          </cell>
          <cell r="G65" t="str">
            <v>Микробиология</v>
          </cell>
          <cell r="H65" t="str">
            <v>КМАФАнМ в ГП, ПФ, сырье, смывах, ТЕМПО</v>
          </cell>
          <cell r="I65" t="str">
            <v>ГОСТ 7702.2.0-2016; 
ГОСТ 31904-2012</v>
          </cell>
          <cell r="J65" t="str">
            <v>ГОСТ 7702.2.1-2017; МУК 4.2.3261-15 Темпо</v>
          </cell>
          <cell r="K65" t="str">
            <v>не более 1,0 × 10⁵ КОЕ/г</v>
          </cell>
          <cell r="L65" t="str">
            <v>СТО 53958418-002-2017</v>
          </cell>
        </row>
        <row r="66">
          <cell r="A66" t="str">
            <v>бедро с кожей ЦБ зам (СТО)КМАФАнМ в ГП, ПФ, сырье, петрифильмы</v>
          </cell>
          <cell r="B66" t="str">
            <v>бедро с кожей ЦБ зам (СТО)</v>
          </cell>
          <cell r="C66" t="str">
            <v>мясо ЦБ</v>
          </cell>
          <cell r="D66" t="str">
            <v>Готовая_продукция</v>
          </cell>
          <cell r="G66" t="str">
            <v>Микробиология</v>
          </cell>
          <cell r="H66" t="str">
            <v>КМАФАнМ в ГП, ПФ, сырье, петрифильмы</v>
          </cell>
          <cell r="I66" t="str">
            <v>ГОСТ 7702.2.0-2016; 
ГОСТ 31904-2012</v>
          </cell>
          <cell r="J66" t="str">
            <v>ГОСТ 7702.2.1-2017, МУК 4.2.2884-11 Петрифильмы</v>
          </cell>
          <cell r="K66" t="str">
            <v>не более 1,0 × 10⁵ КОЕ/г</v>
          </cell>
          <cell r="L66" t="str">
            <v>СТО 53958418-002-2017</v>
          </cell>
        </row>
        <row r="67">
          <cell r="A67" t="str">
            <v>бедро с кожей ЦБ зам (СТО)Listeria monocytogenes в ГП, ПФ, сырье, VIDAS</v>
          </cell>
          <cell r="B67" t="str">
            <v>бедро с кожей ЦБ зам (СТО)</v>
          </cell>
          <cell r="C67" t="str">
            <v>мясо ЦБ</v>
          </cell>
          <cell r="D67" t="str">
            <v>Готовая_продукция</v>
          </cell>
          <cell r="G67" t="str">
            <v>Микробиология</v>
          </cell>
          <cell r="H67" t="str">
            <v>Listeria monocytogenes в ГП, ПФ, сырье, VIDAS</v>
          </cell>
          <cell r="I67" t="str">
            <v>ГОСТ 7702.2.0-2016; 
ГОСТ 31904-2012</v>
          </cell>
          <cell r="J67" t="str">
            <v>ГОСТ 32031-2012; МУК 4.2.3262-15 Vidas</v>
          </cell>
          <cell r="K67" t="str">
            <v>не допускается в 25,0 г</v>
          </cell>
          <cell r="L67" t="str">
            <v>СТО 53958418-002-2017</v>
          </cell>
        </row>
        <row r="68">
          <cell r="A68" t="str">
            <v>бедро с кожей ЦБ зам (СТО)Salmonella spp. в ГП, ПФ, сырье, VIDAS, с типизацией</v>
          </cell>
          <cell r="B68" t="str">
            <v>бедро с кожей ЦБ зам (СТО)</v>
          </cell>
          <cell r="C68" t="str">
            <v>мясо ЦБ</v>
          </cell>
          <cell r="D68" t="str">
            <v>Готовая_продукция</v>
          </cell>
          <cell r="G68" t="str">
            <v>Микробиология</v>
          </cell>
          <cell r="H68" t="str">
            <v>Salmonella spp. в ГП, ПФ, сырье, VIDAS, с типизацией</v>
          </cell>
          <cell r="I68" t="str">
            <v>ГОСТ 7702.2.0-2016; 
ГОСТ 31904-2012</v>
          </cell>
          <cell r="J68" t="str">
            <v>ГОСТ 31659-2012; 
ГОСТ 31468-2012; МУК 4.2.3262-15 Vidas</v>
          </cell>
          <cell r="K68" t="str">
            <v>не допускается в 25,0 г</v>
          </cell>
          <cell r="L68" t="str">
            <v>СТО 53958418-002-2017</v>
          </cell>
        </row>
        <row r="69">
          <cell r="A69" t="str">
            <v>бедро с кожей ЦБ зам (СТО)Salmonella spp. в ГП, ПФ, сырье, VIDAS, с типизацией</v>
          </cell>
          <cell r="B69" t="str">
            <v>бедро с кожей ЦБ зам (СТО)</v>
          </cell>
          <cell r="C69" t="str">
            <v>мясо ЦБ</v>
          </cell>
          <cell r="D69" t="str">
            <v>Готовая_продукция</v>
          </cell>
          <cell r="G69" t="str">
            <v>Микробиология</v>
          </cell>
          <cell r="H69" t="str">
            <v>Salmonella spp. в ГП, ПФ, сырье, VIDAS, с типизацией</v>
          </cell>
          <cell r="I69" t="str">
            <v>ГОСТ 7702.2.0-2016; 
ГОСТ 31904-2012</v>
          </cell>
          <cell r="J69" t="str">
            <v>ГОСТ 31659-2012; 
ГОСТ 31468-2012; МУК 4.2.3262-15 Vidas</v>
          </cell>
          <cell r="K69" t="str">
            <v>не допускается в 25,0 г</v>
          </cell>
          <cell r="L69" t="str">
            <v>СТО 53958418-002-2017</v>
          </cell>
        </row>
        <row r="70">
          <cell r="A70" t="str">
            <v>бедро с кожей ЦБ зам (ТУ)Proteus в ГП, ПФ, сырье, патматериал</v>
          </cell>
          <cell r="B70" t="str">
            <v>бедро с кожей ЦБ зам (ТУ)</v>
          </cell>
          <cell r="C70" t="str">
            <v>мясо ЦБ</v>
          </cell>
          <cell r="D70" t="str">
            <v>Готовая_продукция</v>
          </cell>
          <cell r="G70" t="str">
            <v>Микробиология</v>
          </cell>
          <cell r="H70" t="str">
            <v>Proteus в ГП, ПФ, сырье, патматериал</v>
          </cell>
          <cell r="I70" t="str">
            <v>ГОСТ 7702.2.0-2016; 
ГОСТ 31904-2012</v>
          </cell>
          <cell r="J70" t="str">
            <v>ГОСТ 28560-90; ГОСТ 7702.2.7-2013</v>
          </cell>
          <cell r="K70" t="str">
            <v>не допускается в 0,1 г</v>
          </cell>
          <cell r="L70" t="str">
            <v>ТУ 10.12.10-251-23476484-2018</v>
          </cell>
        </row>
        <row r="71">
          <cell r="A71" t="str">
            <v>бедро с кожей ЦБ зам (ТУ)КМАФАнМ в ГП, ПФ, сырье, смывах, ТЕМПО</v>
          </cell>
          <cell r="B71" t="str">
            <v>бедро с кожей ЦБ зам (ТУ)</v>
          </cell>
          <cell r="C71" t="str">
            <v>мясо ЦБ</v>
          </cell>
          <cell r="D71" t="str">
            <v>Готовая_продукция</v>
          </cell>
          <cell r="G71" t="str">
            <v>Микробиология</v>
          </cell>
          <cell r="H71" t="str">
            <v>КМАФАнМ в ГП, ПФ, сырье, смывах, ТЕМПО</v>
          </cell>
          <cell r="I71" t="str">
            <v>ГОСТ 7702.2.0-2016; 
ГОСТ 31904-2012</v>
          </cell>
          <cell r="J71" t="str">
            <v>ГОСТ 7702.2.1-2017; МУК 4.2.3261-15 Темпо</v>
          </cell>
          <cell r="K71" t="str">
            <v>не более 5,0 × 10⁵ КОЕ/г</v>
          </cell>
          <cell r="L71" t="str">
            <v>ТУ 10.12.10-251-23476484-2018</v>
          </cell>
        </row>
        <row r="72">
          <cell r="A72" t="str">
            <v>бедро с кожей ЦБ зам (ТУ)КМАФАнМ в ГП, ПФ, сырье, петрифильмы</v>
          </cell>
          <cell r="B72" t="str">
            <v>бедро с кожей ЦБ зам (ТУ)</v>
          </cell>
          <cell r="C72" t="str">
            <v>мясо ЦБ</v>
          </cell>
          <cell r="D72" t="str">
            <v>Готовая_продукция</v>
          </cell>
          <cell r="G72" t="str">
            <v>Микробиология</v>
          </cell>
          <cell r="H72" t="str">
            <v>КМАФАнМ в ГП, ПФ, сырье, петрифильмы</v>
          </cell>
          <cell r="I72" t="str">
            <v>ГОСТ 7702.2.0-2016; 
ГОСТ 31904-2012</v>
          </cell>
          <cell r="J72" t="str">
            <v>ГОСТ 7702.2.1-2017, МУК 4.2.2884-11 Петрифильмы</v>
          </cell>
          <cell r="K72" t="str">
            <v>не более 5,0 × 10⁵ КОЕ/г</v>
          </cell>
          <cell r="L72" t="str">
            <v>ТУ 10.12.10-251-23476484-2018</v>
          </cell>
        </row>
        <row r="73">
          <cell r="A73" t="str">
            <v>бедро с кожей ЦБ зам (ТУ)Listeria monocytogenes в ГП, ПФ, сырье, VIDAS</v>
          </cell>
          <cell r="B73" t="str">
            <v>бедро с кожей ЦБ зам (ТУ)</v>
          </cell>
          <cell r="C73" t="str">
            <v>мясо ЦБ</v>
          </cell>
          <cell r="D73" t="str">
            <v>Готовая_продукция</v>
          </cell>
          <cell r="G73" t="str">
            <v>Микробиология</v>
          </cell>
          <cell r="H73" t="str">
            <v>Listeria monocytogenes в ГП, ПФ, сырье, VIDAS</v>
          </cell>
          <cell r="I73" t="str">
            <v>ГОСТ 7702.2.0-2016; 
ГОСТ 31904-2012</v>
          </cell>
          <cell r="J73" t="str">
            <v>ГОСТ 32031-2012; МУК 4.2.3262-15 Vidas</v>
          </cell>
          <cell r="K73" t="str">
            <v>не допускается в 25,0 г</v>
          </cell>
          <cell r="L73" t="str">
            <v>ТУ 10.12.10-251-23476484-2018</v>
          </cell>
        </row>
        <row r="74">
          <cell r="A74" t="str">
            <v>бедро с кожей ЦБ зам (ТУ)Salmonella spp. в ГП, ПФ, сырье, VIDAS, с типизацией</v>
          </cell>
          <cell r="B74" t="str">
            <v>бедро с кожей ЦБ зам (ТУ)</v>
          </cell>
          <cell r="C74" t="str">
            <v>мясо ЦБ</v>
          </cell>
          <cell r="D74" t="str">
            <v>Готовая_продукция</v>
          </cell>
          <cell r="G74" t="str">
            <v>Микробиология</v>
          </cell>
          <cell r="H74" t="str">
            <v>Salmonella spp. в ГП, ПФ, сырье, VIDAS, с типизацией</v>
          </cell>
          <cell r="I74" t="str">
            <v>ГОСТ 7702.2.0-2016; 
ГОСТ 31904-2012</v>
          </cell>
          <cell r="J74" t="str">
            <v>ГОСТ 31659-2012; 
ГОСТ 31468-2012; МУК 4.2.3262-15 Vidas</v>
          </cell>
          <cell r="K74" t="str">
            <v>не допускается в 25,0 г</v>
          </cell>
          <cell r="L74" t="str">
            <v>ТУ 10.12.10-251-23476484-2018</v>
          </cell>
        </row>
        <row r="75">
          <cell r="A75" t="str">
            <v>бедро с кожей ЦБ охл. п/ф (СТО)Bacillus cereus в ГП, ПФ, сырье</v>
          </cell>
          <cell r="B75" t="str">
            <v>бедро с кожей ЦБ охл. п/ф (СТО)</v>
          </cell>
          <cell r="C75" t="str">
            <v>полуфабрикаты натуральные</v>
          </cell>
          <cell r="D75" t="str">
            <v>Сырье</v>
          </cell>
          <cell r="G75" t="str">
            <v>Микробиология</v>
          </cell>
          <cell r="H75" t="str">
            <v>Bacillus cereus в ГП, ПФ, сырье</v>
          </cell>
          <cell r="I75" t="str">
            <v>ГОСТ 7702.2.0-2016; 
ГОСТ 31904-2012</v>
          </cell>
          <cell r="J75" t="str">
            <v>ГОСТ 10444.8-2013</v>
          </cell>
          <cell r="K75" t="str">
            <v>не нормируется</v>
          </cell>
        </row>
        <row r="76">
          <cell r="A76" t="str">
            <v>бедро с кожей ЦБ охл. п/ф (СТО)КМАФАнМ в ГП, ПФ, сырье, смывах, ТЕМПО</v>
          </cell>
          <cell r="B76" t="str">
            <v>бедро с кожей ЦБ охл. п/ф (СТО)</v>
          </cell>
          <cell r="C76" t="str">
            <v>полуфабрикаты натуральные</v>
          </cell>
          <cell r="D76" t="str">
            <v>Сырье</v>
          </cell>
          <cell r="G76" t="str">
            <v>Микробиология</v>
          </cell>
          <cell r="H76" t="str">
            <v>КМАФАнМ в ГП, ПФ, сырье, смывах, ТЕМПО</v>
          </cell>
          <cell r="I76" t="str">
            <v>ГОСТ 7702.2.0-2016; 
ГОСТ 31904-2012</v>
          </cell>
          <cell r="J76" t="str">
            <v>ГОСТ 7702.2.1-2017; МУК 4.2.3261-15 Темпо</v>
          </cell>
          <cell r="K76" t="str">
            <v>не более 1,0 × 10⁵ КОЕ/г</v>
          </cell>
          <cell r="L76" t="str">
            <v>СТО 53958418-001-2017</v>
          </cell>
        </row>
        <row r="77">
          <cell r="A77" t="str">
            <v>бедро с кожей ЦБ охл. п/ф (СТО)КМАФАнМ в ГП, ПФ, сырье, петрифильмы</v>
          </cell>
          <cell r="B77" t="str">
            <v>бедро с кожей ЦБ охл. п/ф (СТО)</v>
          </cell>
          <cell r="C77" t="str">
            <v>полуфабрикаты натуральные</v>
          </cell>
          <cell r="D77" t="str">
            <v>Сырье</v>
          </cell>
          <cell r="G77" t="str">
            <v>Микробиология</v>
          </cell>
          <cell r="H77" t="str">
            <v>КМАФАнМ в ГП, ПФ, сырье, петрифильмы</v>
          </cell>
          <cell r="I77" t="str">
            <v>ГОСТ 7702.2.0-2016; 
ГОСТ 31904-2012</v>
          </cell>
          <cell r="J77" t="str">
            <v>ГОСТ 7702.2.1-2017, МУК 4.2.2884-11 Петрифильмы</v>
          </cell>
          <cell r="K77" t="str">
            <v>не более 1,0 × 10⁵ КОЕ/г</v>
          </cell>
          <cell r="L77" t="str">
            <v>СТО 53958418-001-2017</v>
          </cell>
        </row>
        <row r="78">
          <cell r="A78" t="str">
            <v>бедро с кожей ЦБ охл. п/ф (СТО)БГКП в ГП, ПФ, сырье</v>
          </cell>
          <cell r="B78" t="str">
            <v>бедро с кожей ЦБ охл. п/ф (СТО)</v>
          </cell>
          <cell r="C78" t="str">
            <v>полуфабрикаты натуральные</v>
          </cell>
          <cell r="D78" t="str">
            <v>Сырье</v>
          </cell>
          <cell r="G78" t="str">
            <v>Микробиология</v>
          </cell>
          <cell r="H78" t="str">
            <v>БГКП в ГП, ПФ, сырье</v>
          </cell>
          <cell r="I78" t="str">
            <v>ГОСТ 7702.2.0-2016; 
ГОСТ 31904-2012</v>
          </cell>
          <cell r="J78" t="str">
            <v>ГОСТ 31747-2012</v>
          </cell>
          <cell r="K78" t="str">
            <v>не допускается в 0,0001 г</v>
          </cell>
          <cell r="L78" t="str">
            <v>СТО 53958418-001-2017</v>
          </cell>
        </row>
        <row r="79">
          <cell r="A79" t="str">
            <v>бедро с кожей ЦБ охл. п/ф (СТО)Дрожжи и плесени в ГП, ПФ, сырье</v>
          </cell>
          <cell r="B79" t="str">
            <v>бедро с кожей ЦБ охл. п/ф (СТО)</v>
          </cell>
          <cell r="C79" t="str">
            <v>полуфабрикаты натуральные</v>
          </cell>
          <cell r="D79" t="str">
            <v>Сырье</v>
          </cell>
          <cell r="G79" t="str">
            <v>Микробиология</v>
          </cell>
          <cell r="H79" t="str">
            <v>Дрожжи и плесени в ГП, ПФ, сырье</v>
          </cell>
          <cell r="I79" t="str">
            <v>ГОСТ 7702.2.0-2016; 
ГОСТ 31904-2012</v>
          </cell>
          <cell r="J79" t="str">
            <v>ГОСТ 10444.12-2013</v>
          </cell>
          <cell r="K79" t="str">
            <v>не нормируется</v>
          </cell>
        </row>
        <row r="80">
          <cell r="A80" t="str">
            <v>бедро с кожей ЦБ охл. п/ф (СТО)Молочнокислые бактерии в ГП, ПФ, сырье</v>
          </cell>
          <cell r="B80" t="str">
            <v>бедро с кожей ЦБ охл. п/ф (СТО)</v>
          </cell>
          <cell r="C80" t="str">
            <v>полуфабрикаты натуральные</v>
          </cell>
          <cell r="D80" t="str">
            <v>Сырье</v>
          </cell>
          <cell r="G80" t="str">
            <v>Микробиология</v>
          </cell>
          <cell r="H80" t="str">
            <v>Молочнокислые бактерии в ГП, ПФ, сырье</v>
          </cell>
          <cell r="I80" t="str">
            <v>ГОСТ 7702.2.0-2016; 
ГОСТ 31904-2012</v>
          </cell>
          <cell r="J80" t="str">
            <v>ГОСТ 10444.11-2013</v>
          </cell>
          <cell r="K80" t="str">
            <v>не нормируется</v>
          </cell>
        </row>
        <row r="81">
          <cell r="A81" t="str">
            <v>бедро с кожей ЦБ охл. п/ф (СТО)Pseudomonas aeruginosa в ГП, ПФ, сырье</v>
          </cell>
          <cell r="B81" t="str">
            <v>бедро с кожей ЦБ охл. п/ф (СТО)</v>
          </cell>
          <cell r="C81" t="str">
            <v>полуфабрикаты натуральные</v>
          </cell>
          <cell r="D81" t="str">
            <v>Сырье</v>
          </cell>
          <cell r="G81" t="str">
            <v>Микробиология</v>
          </cell>
          <cell r="H81" t="str">
            <v>Pseudomonas aeruginosa в ГП, ПФ, сырье</v>
          </cell>
          <cell r="I81" t="str">
            <v>ГОСТ 7702.2.0-2016; 
ГОСТ 31904-2012</v>
          </cell>
          <cell r="J81" t="str">
            <v>ГОСТ Р 54755-2011</v>
          </cell>
          <cell r="K81" t="str">
            <v>не нормируется</v>
          </cell>
        </row>
        <row r="82">
          <cell r="A82" t="str">
            <v>бедро с кожей ЦБ охл (СТО)Proteus в ГП, ПФ, сырье, патматериал</v>
          </cell>
          <cell r="B82" t="str">
            <v>бедро с кожей ЦБ охл (СТО)</v>
          </cell>
          <cell r="C82" t="str">
            <v>мясо ЦБ</v>
          </cell>
          <cell r="D82" t="str">
            <v>Готовая_продукция</v>
          </cell>
          <cell r="G82" t="str">
            <v>Микробиология</v>
          </cell>
          <cell r="H82" t="str">
            <v>Proteus в ГП, ПФ, сырье, патматериал</v>
          </cell>
          <cell r="I82" t="str">
            <v>ГОСТ 7702.2.0-2016; 
ГОСТ 31904-2012</v>
          </cell>
          <cell r="J82" t="str">
            <v>ГОСТ 28560-90; ГОСТ 7702.2.7-2013</v>
          </cell>
          <cell r="K82" t="str">
            <v>не нормируется</v>
          </cell>
        </row>
        <row r="83">
          <cell r="A83" t="str">
            <v>бедро с кожей ЦБ охл (СТО)фасовКМАФАнМ в ГП, ПФ, сырье, смывах, ТЕМПО</v>
          </cell>
          <cell r="B83" t="str">
            <v>бедро с кожей ЦБ охл (СТО)фасов</v>
          </cell>
          <cell r="C83" t="str">
            <v>мясо ЦБ</v>
          </cell>
          <cell r="D83" t="str">
            <v>Готовая_продукция</v>
          </cell>
          <cell r="G83" t="str">
            <v>Микробиология</v>
          </cell>
          <cell r="H83" t="str">
            <v>КМАФАнМ в ГП, ПФ, сырье, смывах, ТЕМПО</v>
          </cell>
          <cell r="I83" t="str">
            <v>ГОСТ 7702.2.0-2016; 
ГОСТ 31904-2012</v>
          </cell>
          <cell r="J83" t="str">
            <v>ГОСТ 7702.2.1-2017; МУК 4.2.3261-15 Темпо</v>
          </cell>
          <cell r="K83" t="str">
            <v>не более 5,0 × 10⁵ КОЕ/г</v>
          </cell>
          <cell r="L83" t="str">
            <v>СТО 53958418-002-2017</v>
          </cell>
        </row>
        <row r="84">
          <cell r="A84" t="str">
            <v>бедро с кожей ЦБ охл (СТО)фасовКМАФАнМ в ГП, ПФ, сырье, петрифильмы</v>
          </cell>
          <cell r="B84" t="str">
            <v>бедро с кожей ЦБ охл (СТО)фасов</v>
          </cell>
          <cell r="C84" t="str">
            <v>мясо ЦБ</v>
          </cell>
          <cell r="D84" t="str">
            <v>Готовая_продукция</v>
          </cell>
          <cell r="G84" t="str">
            <v>Микробиология</v>
          </cell>
          <cell r="H84" t="str">
            <v>КМАФАнМ в ГП, ПФ, сырье, петрифильмы</v>
          </cell>
          <cell r="I84" t="str">
            <v>ГОСТ 7702.2.0-2016; 
ГОСТ 31904-2012</v>
          </cell>
          <cell r="J84" t="str">
            <v>ГОСТ 7702.2.1-2017, МУК 4.2.2884-11 Петрифильмы</v>
          </cell>
          <cell r="K84" t="str">
            <v>не более 5,0 × 10⁵ КОЕ/г</v>
          </cell>
          <cell r="L84" t="str">
            <v>СТО 53958418-002-2017</v>
          </cell>
        </row>
        <row r="85">
          <cell r="A85" t="str">
            <v>бедро с кожей ЦБ охл (СТО)вал.КМАФАнМ в ГП, ПФ, сырье, смывах, ТЕМПО</v>
          </cell>
          <cell r="B85" t="str">
            <v>бедро с кожей ЦБ охл (СТО)вал.</v>
          </cell>
          <cell r="C85" t="str">
            <v>мясо ЦБ</v>
          </cell>
          <cell r="D85" t="str">
            <v>Готовая_продукция</v>
          </cell>
          <cell r="G85" t="str">
            <v>Микробиология</v>
          </cell>
          <cell r="H85" t="str">
            <v>КМАФАнМ в ГП, ПФ, сырье, смывах, ТЕМПО</v>
          </cell>
          <cell r="I85" t="str">
            <v>ГОСТ 7702.2.0-2016; 
ГОСТ 31904-2012</v>
          </cell>
          <cell r="J85" t="str">
            <v>ГОСТ 7702.2.1-2017; МУК 4.2.3261-15 Темпо</v>
          </cell>
          <cell r="K85" t="str">
            <v>не более 1,0 × 10⁴ КОЕ/г</v>
          </cell>
          <cell r="L85" t="str">
            <v>СТО 53958418-002-2017</v>
          </cell>
        </row>
        <row r="86">
          <cell r="A86" t="str">
            <v>бедро с кожей ЦБ охл (СТО)вал.КМАФАнМ в ГП, ПФ, сырье, петрифильмы</v>
          </cell>
          <cell r="B86" t="str">
            <v>бедро с кожей ЦБ охл (СТО)вал.</v>
          </cell>
          <cell r="C86" t="str">
            <v>мясо ЦБ</v>
          </cell>
          <cell r="D86" t="str">
            <v>Готовая_продукция</v>
          </cell>
          <cell r="G86" t="str">
            <v>Микробиология</v>
          </cell>
          <cell r="H86" t="str">
            <v>КМАФАнМ в ГП, ПФ, сырье, петрифильмы</v>
          </cell>
          <cell r="I86" t="str">
            <v>ГОСТ 7702.2.0-2016; 
ГОСТ 31904-2012</v>
          </cell>
          <cell r="J86" t="str">
            <v>ГОСТ 7702.2.1-2017, МУК 4.2.2884-11 Петрифильмы</v>
          </cell>
          <cell r="K86" t="str">
            <v>не более 1,0 × 10⁴ КОЕ/г</v>
          </cell>
          <cell r="L86" t="str">
            <v>СТО 53958418-002-2017</v>
          </cell>
        </row>
        <row r="87">
          <cell r="A87" t="str">
            <v>бедро с кожей ЦБ охл (СТО)Listeria monocytogenes в ГП, ПФ, сырье, VIDAS</v>
          </cell>
          <cell r="B87" t="str">
            <v>бедро с кожей ЦБ охл (СТО)</v>
          </cell>
          <cell r="C87" t="str">
            <v>мясо ЦБ</v>
          </cell>
          <cell r="D87" t="str">
            <v>Готовая_продукция</v>
          </cell>
          <cell r="G87" t="str">
            <v>Микробиология</v>
          </cell>
          <cell r="H87" t="str">
            <v>Listeria monocytogenes в ГП, ПФ, сырье, VIDAS</v>
          </cell>
          <cell r="I87" t="str">
            <v>ГОСТ 7702.2.0-2016; 
ГОСТ 31904-2012</v>
          </cell>
          <cell r="J87" t="str">
            <v>ГОСТ 32031-2012; МУК 4.2.3262-15 Vidas</v>
          </cell>
          <cell r="K87" t="str">
            <v>не допускается в 25,0 г</v>
          </cell>
          <cell r="L87" t="str">
            <v>СТО 53958418-002-2017</v>
          </cell>
        </row>
        <row r="88">
          <cell r="A88" t="str">
            <v>бедро с кожей ЦБ охл (СТО)вал.Listeria monocytogenes в ГП, ПФ, сырье, VIDAS</v>
          </cell>
          <cell r="B88" t="str">
            <v>бедро с кожей ЦБ охл (СТО)вал.</v>
          </cell>
          <cell r="C88" t="str">
            <v>мясо ЦБ</v>
          </cell>
          <cell r="D88" t="str">
            <v>Готовая_продукция</v>
          </cell>
          <cell r="G88" t="str">
            <v>Микробиология</v>
          </cell>
          <cell r="H88" t="str">
            <v>Listeria monocytogenes в ГП, ПФ, сырье, VIDAS</v>
          </cell>
          <cell r="I88" t="str">
            <v>ГОСТ 7702.2.0-2016; 
ГОСТ 31904-2012</v>
          </cell>
          <cell r="J88" t="str">
            <v>ГОСТ 32031-2012; МУК 4.2.3262-15 Vidas</v>
          </cell>
          <cell r="K88" t="str">
            <v>не допускается в 25,0 г</v>
          </cell>
          <cell r="L88" t="str">
            <v>СТО 53958418-002-2017</v>
          </cell>
        </row>
        <row r="89">
          <cell r="A89" t="str">
            <v>бедро с кожей ЦБ охл (СТО)Salmonella spp. в ГП, ПФ, сырье, VIDAS, с типизацией</v>
          </cell>
          <cell r="B89" t="str">
            <v>бедро с кожей ЦБ охл (СТО)</v>
          </cell>
          <cell r="C89" t="str">
            <v>мясо ЦБ</v>
          </cell>
          <cell r="D89" t="str">
            <v>Готовая_продукция</v>
          </cell>
          <cell r="G89" t="str">
            <v>Микробиология</v>
          </cell>
          <cell r="H89" t="str">
            <v>Salmonella spp. в ГП, ПФ, сырье, VIDAS, с типизацией</v>
          </cell>
          <cell r="I89" t="str">
            <v>ГОСТ 7702.2.0-2016; 
ГОСТ 31904-2012</v>
          </cell>
          <cell r="J89" t="str">
            <v>ГОСТ 31659-2012; 
ГОСТ 31468-2012; МУК 4.2.3262-15 Vidas</v>
          </cell>
          <cell r="K89" t="str">
            <v>не допускается в 25,0 г</v>
          </cell>
          <cell r="L89" t="str">
            <v>СТО 53958418-002-2017</v>
          </cell>
        </row>
        <row r="90">
          <cell r="A90" t="str">
            <v>бедро с кожей ЦБ охл (СТО)Salmonella spp. в ГП, ПФ, сырье, VIDAS, с типизацией</v>
          </cell>
          <cell r="B90" t="str">
            <v>бедро с кожей ЦБ охл (СТО)</v>
          </cell>
          <cell r="C90" t="str">
            <v>мясо ЦБ</v>
          </cell>
          <cell r="D90" t="str">
            <v>Готовая_продукция</v>
          </cell>
          <cell r="G90" t="str">
            <v>Микробиология</v>
          </cell>
          <cell r="H90" t="str">
            <v>Salmonella spp. в ГП, ПФ, сырье, VIDAS, с типизацией</v>
          </cell>
          <cell r="I90" t="str">
            <v>ГОСТ 7702.2.0-2016; 
ГОСТ 31904-2012</v>
          </cell>
          <cell r="J90" t="str">
            <v>ГОСТ 31659-2012; 
ГОСТ 31468-2012; МУК 4.2.3262-15 Vidas</v>
          </cell>
          <cell r="K90" t="str">
            <v>не допускается в 25,0 г</v>
          </cell>
          <cell r="L90" t="str">
            <v>СТО 53958418-002-2017</v>
          </cell>
        </row>
        <row r="91">
          <cell r="A91" t="str">
            <v>бедро с кожей ЦБ охл (СТО)БГКП в ГП, ПФ, сырье</v>
          </cell>
          <cell r="B91" t="str">
            <v>бедро с кожей ЦБ охл (СТО)</v>
          </cell>
          <cell r="C91" t="str">
            <v>мясо ЦБ</v>
          </cell>
          <cell r="D91" t="str">
            <v>Готовая_продукция</v>
          </cell>
          <cell r="G91" t="str">
            <v>Микробиология</v>
          </cell>
          <cell r="H91" t="str">
            <v>БГКП в ГП, ПФ, сырье</v>
          </cell>
          <cell r="I91" t="str">
            <v>ГОСТ 7702.2.0-2016; 
ГОСТ 31904-2012</v>
          </cell>
          <cell r="J91" t="str">
            <v>ГОСТ 31747-2012</v>
          </cell>
          <cell r="K91" t="str">
            <v>не допускается в 0,0001 г</v>
          </cell>
          <cell r="L91" t="str">
            <v>СТО 53958418-001-2017</v>
          </cell>
        </row>
        <row r="92">
          <cell r="A92" t="str">
            <v>бедро с кожей ЦБ охл (СТО)вал.БГКП в ГП, ПФ, сырье</v>
          </cell>
          <cell r="B92" t="str">
            <v>бедро с кожей ЦБ охл (СТО)вал.</v>
          </cell>
          <cell r="C92" t="str">
            <v>мясо ЦБ</v>
          </cell>
          <cell r="D92" t="str">
            <v>Готовая_продукция</v>
          </cell>
          <cell r="G92" t="str">
            <v>Микробиология</v>
          </cell>
          <cell r="H92" t="str">
            <v>БГКП в ГП, ПФ, сырье</v>
          </cell>
          <cell r="I92" t="str">
            <v>ГОСТ 7702.2.0-2016; 
ГОСТ 31904-2012</v>
          </cell>
          <cell r="J92" t="str">
            <v>ГОСТ 31747-2012</v>
          </cell>
          <cell r="K92" t="str">
            <v>не допускается в 0,0001 г</v>
          </cell>
          <cell r="L92" t="str">
            <v>СТО 53958418-001-2017</v>
          </cell>
        </row>
        <row r="93">
          <cell r="A93" t="str">
            <v>бедро с кожей ЦБ охл (СТО)вал.Salmonella spp. в ГП, ПФ, сырье, VIDAS, с типизацией</v>
          </cell>
          <cell r="B93" t="str">
            <v>бедро с кожей ЦБ охл (СТО)вал.</v>
          </cell>
          <cell r="C93" t="str">
            <v>мясо ЦБ</v>
          </cell>
          <cell r="D93" t="str">
            <v>Готовая_продукция</v>
          </cell>
          <cell r="G93" t="str">
            <v>Микробиология</v>
          </cell>
          <cell r="H93" t="str">
            <v>Salmonella spp. в ГП, ПФ, сырье, VIDAS, с типизацией</v>
          </cell>
          <cell r="I93" t="str">
            <v>ГОСТ 7702.2.0-2016; 
ГОСТ 31904-2012</v>
          </cell>
          <cell r="J93" t="str">
            <v>ГОСТ 31659-2012; 
ГОСТ 31468-2012; МУК 4.2.3262-15 Vidas</v>
          </cell>
          <cell r="K93" t="str">
            <v>не допускается в 25,0 г</v>
          </cell>
          <cell r="L93" t="str">
            <v>СТО 53958418-002-2017</v>
          </cell>
        </row>
        <row r="94">
          <cell r="A94" t="str">
            <v>бедро с кожей ЦБ охл (СТО)вал.Salmonella spp. в ГП, ПФ, сырье, VIDAS, с типизацией</v>
          </cell>
          <cell r="B94" t="str">
            <v>бедро с кожей ЦБ охл (СТО)вал.</v>
          </cell>
          <cell r="C94" t="str">
            <v>мясо ЦБ</v>
          </cell>
          <cell r="D94" t="str">
            <v>Готовая_продукция</v>
          </cell>
          <cell r="G94" t="str">
            <v>Микробиология</v>
          </cell>
          <cell r="H94" t="str">
            <v>Salmonella spp. в ГП, ПФ, сырье, VIDAS, с типизацией</v>
          </cell>
          <cell r="I94" t="str">
            <v>ГОСТ 7702.2.0-2016; 
ГОСТ 31904-2012</v>
          </cell>
          <cell r="J94" t="str">
            <v>ГОСТ 31659-2012; 
ГОСТ 31468-2012; МУК 4.2.3262-15 Vidas</v>
          </cell>
          <cell r="K94" t="str">
            <v>не допускается в 25,0 г</v>
          </cell>
          <cell r="L94" t="str">
            <v>СТО 53958418-002-2017</v>
          </cell>
        </row>
        <row r="95">
          <cell r="A95" t="str">
            <v>бедро с кожей ЦБ охл (ТУ)Proteus в ГП, ПФ, сырье, патматериал</v>
          </cell>
          <cell r="B95" t="str">
            <v>бедро с кожей ЦБ охл (ТУ)</v>
          </cell>
          <cell r="C95" t="str">
            <v>мясо ЦБ</v>
          </cell>
          <cell r="D95" t="str">
            <v>Готовая_продукция</v>
          </cell>
          <cell r="G95" t="str">
            <v>Микробиология</v>
          </cell>
          <cell r="H95" t="str">
            <v>Proteus в ГП, ПФ, сырье, патматериал</v>
          </cell>
          <cell r="I95" t="str">
            <v>ГОСТ 7702.2.0-2016; 
ГОСТ 31904-2012</v>
          </cell>
          <cell r="J95" t="str">
            <v>ГОСТ 28560-90; ГОСТ 7702.2.7-2013</v>
          </cell>
          <cell r="K95" t="str">
            <v>не допускается в 0,1 г</v>
          </cell>
          <cell r="L95" t="str">
            <v>ТУ 10.12.10-251-23476484-2018</v>
          </cell>
        </row>
        <row r="96">
          <cell r="A96" t="str">
            <v>бедро с кожей ЦБ охл (ТУ)КМАФАнМ в ГП, ПФ, сырье, смывах, ТЕМПО</v>
          </cell>
          <cell r="B96" t="str">
            <v>бедро с кожей ЦБ охл (ТУ)</v>
          </cell>
          <cell r="C96" t="str">
            <v>мясо ЦБ</v>
          </cell>
          <cell r="D96" t="str">
            <v>Готовая_продукция</v>
          </cell>
          <cell r="G96" t="str">
            <v>Микробиология</v>
          </cell>
          <cell r="H96" t="str">
            <v>КМАФАнМ в ГП, ПФ, сырье, смывах, ТЕМПО</v>
          </cell>
          <cell r="I96" t="str">
            <v>ГОСТ 7702.2.0-2016; 
ГОСТ 31904-2012</v>
          </cell>
          <cell r="J96" t="str">
            <v>ГОСТ 7702.2.1-2017; МУК 4.2.3261-15 Темпо</v>
          </cell>
          <cell r="K96" t="str">
            <v>не более 5,0 × 10⁵ КОЕ/г</v>
          </cell>
          <cell r="L96" t="str">
            <v>ТУ 10.12.10-251-23476484-2018</v>
          </cell>
        </row>
        <row r="97">
          <cell r="A97" t="str">
            <v>бедро с кожей ЦБ охл (ТУ)КМАФАнМ в ГП, ПФ, сырье, петрифильмы</v>
          </cell>
          <cell r="B97" t="str">
            <v>бедро с кожей ЦБ охл (ТУ)</v>
          </cell>
          <cell r="C97" t="str">
            <v>мясо ЦБ</v>
          </cell>
          <cell r="D97" t="str">
            <v>Готовая_продукция</v>
          </cell>
          <cell r="G97" t="str">
            <v>Микробиология</v>
          </cell>
          <cell r="H97" t="str">
            <v>КМАФАнМ в ГП, ПФ, сырье, петрифильмы</v>
          </cell>
          <cell r="I97" t="str">
            <v>ГОСТ 7702.2.0-2016; 
ГОСТ 31904-2012</v>
          </cell>
          <cell r="J97" t="str">
            <v>ГОСТ 7702.2.1-2017, МУК 4.2.2884-11 Петрифильмы</v>
          </cell>
          <cell r="K97" t="str">
            <v>не более 5,0 × 10⁵ КОЕ/г</v>
          </cell>
          <cell r="L97" t="str">
            <v>ТУ 10.12.10-251-23476484-2018</v>
          </cell>
        </row>
        <row r="98">
          <cell r="A98" t="str">
            <v>бедро с кожей ЦБ охл (ТУ)Listeria monocytogenes в ГП, ПФ, сырье, VIDAS</v>
          </cell>
          <cell r="B98" t="str">
            <v>бедро с кожей ЦБ охл (ТУ)</v>
          </cell>
          <cell r="C98" t="str">
            <v>мясо ЦБ</v>
          </cell>
          <cell r="D98" t="str">
            <v>Готовая_продукция</v>
          </cell>
          <cell r="G98" t="str">
            <v>Микробиология</v>
          </cell>
          <cell r="H98" t="str">
            <v>Listeria monocytogenes в ГП, ПФ, сырье, VIDAS</v>
          </cell>
          <cell r="I98" t="str">
            <v>ГОСТ 7702.2.0-2016; 
ГОСТ 31904-2012</v>
          </cell>
          <cell r="J98" t="str">
            <v>ГОСТ 32031-2012; МУК 4.2.3262-15 Vidas</v>
          </cell>
          <cell r="K98" t="str">
            <v>не допускается в 25,0 г</v>
          </cell>
          <cell r="L98" t="str">
            <v>ТУ 10.12.10-251-23476484-2018</v>
          </cell>
        </row>
        <row r="99">
          <cell r="A99" t="str">
            <v>бедро с кожей ЦБ охл (ТУ)Salmonella spp. в ГП, ПФ, сырье, VIDAS, с типизацией</v>
          </cell>
          <cell r="B99" t="str">
            <v>бедро с кожей ЦБ охл (ТУ)</v>
          </cell>
          <cell r="C99" t="str">
            <v>мясо ЦБ</v>
          </cell>
          <cell r="D99" t="str">
            <v>Готовая_продукция</v>
          </cell>
          <cell r="G99" t="str">
            <v>Микробиология</v>
          </cell>
          <cell r="H99" t="str">
            <v>Salmonella spp. в ГП, ПФ, сырье, VIDAS, с типизацией</v>
          </cell>
          <cell r="I99" t="str">
            <v>ГОСТ 7702.2.0-2016; 
ГОСТ 31904-2012</v>
          </cell>
          <cell r="J99" t="str">
            <v>ГОСТ 31659-2012; 
ГОСТ 31468-2012; МУК 4.2.3262-15 Vidas</v>
          </cell>
          <cell r="K99" t="str">
            <v>не допускается в 25,0 г</v>
          </cell>
          <cell r="L99" t="str">
            <v>ТУ 10.12.10-251-23476484-2018</v>
          </cell>
        </row>
        <row r="100">
          <cell r="A100" t="str">
            <v>бумага со дна ящиковSalmonella spp. в патматериале, с типизацией</v>
          </cell>
          <cell r="B100" t="str">
            <v>бумага со дна ящиков</v>
          </cell>
          <cell r="C100" t="str">
            <v>бумага</v>
          </cell>
          <cell r="D100" t="str">
            <v>Окружение</v>
          </cell>
          <cell r="G100" t="str">
            <v>Микробиология</v>
          </cell>
          <cell r="H100" t="str">
            <v>Salmonella spp. в патматериале, с типизацией</v>
          </cell>
          <cell r="I100" t="str">
            <v>ГОСТ 6887-6-2015; 
МУ 4.2.2723-10</v>
          </cell>
          <cell r="J100" t="str">
            <v>МУ 4.2.2723-10</v>
          </cell>
          <cell r="K100" t="str">
            <v>не допускается</v>
          </cell>
        </row>
        <row r="101">
          <cell r="A101" t="str">
            <v>вода дистиллированнаяОМЧ в воде</v>
          </cell>
          <cell r="B101" t="str">
            <v>вода дистиллированная</v>
          </cell>
          <cell r="C101" t="str">
            <v>вода дистиллированная</v>
          </cell>
          <cell r="D101" t="str">
            <v>Вода</v>
          </cell>
          <cell r="G101" t="str">
            <v>Микробиология</v>
          </cell>
          <cell r="H101" t="str">
            <v>ОМЧ в воде</v>
          </cell>
          <cell r="I101" t="str">
            <v>ГОСТ 11133 - 2016; 
МУК 4.2.1018-01</v>
          </cell>
          <cell r="J101" t="str">
            <v>ГОСТ ИСО 6222 - 2018</v>
          </cell>
          <cell r="K101" t="str">
            <v>не более 1,0 × 10³ КОЕ/см³</v>
          </cell>
          <cell r="L101" t="str">
            <v>ГОСТ ИСО 6222 - 2018</v>
          </cell>
        </row>
        <row r="102">
          <cell r="A102" t="str">
            <v>вода водопроводнаяОКБ, E.coli в воде</v>
          </cell>
          <cell r="B102" t="str">
            <v>вода водопроводная</v>
          </cell>
          <cell r="C102" t="str">
            <v>вода водопроводная</v>
          </cell>
          <cell r="D102" t="str">
            <v>Вода</v>
          </cell>
          <cell r="G102" t="str">
            <v>Микробиология</v>
          </cell>
          <cell r="H102" t="str">
            <v>ОКБ, E.coli в воде</v>
          </cell>
          <cell r="I102" t="str">
            <v>ГОСТ Р 59024-2020</v>
          </cell>
          <cell r="J102" t="str">
            <v>ГОСТ 34786-2021</v>
          </cell>
          <cell r="K102" t="str">
            <v>отсутствие КОЕ/100 мл</v>
          </cell>
          <cell r="L102" t="str">
            <v>СанПиН 1.2.3685-21</v>
          </cell>
        </row>
        <row r="103">
          <cell r="A103" t="str">
            <v>вода водопроводнаяОМЧ в воде</v>
          </cell>
          <cell r="B103" t="str">
            <v>вода водопроводная</v>
          </cell>
          <cell r="C103" t="str">
            <v>вода водопроводная</v>
          </cell>
          <cell r="D103" t="str">
            <v>Вода</v>
          </cell>
          <cell r="G103" t="str">
            <v>Микробиология</v>
          </cell>
          <cell r="H103" t="str">
            <v>ОМЧ в воде</v>
          </cell>
          <cell r="I103" t="str">
            <v>ГОСТ 31942-2012; 
МУК 4.2.1018-01</v>
          </cell>
          <cell r="J103" t="str">
            <v>ГОСТ 34786-2021; МУК 4.2.1018-01</v>
          </cell>
          <cell r="K103" t="str">
            <v>не более 50 КОЕ/см³</v>
          </cell>
          <cell r="L103" t="str">
            <v>СанПиН 1.2.3685-21</v>
          </cell>
        </row>
        <row r="104">
          <cell r="A104" t="str">
            <v>вода водопроводнаяSalmonella spp. в воде, с типизацией</v>
          </cell>
          <cell r="B104" t="str">
            <v>вода водопроводная</v>
          </cell>
          <cell r="C104" t="str">
            <v>вода водопроводная</v>
          </cell>
          <cell r="D104" t="str">
            <v>Вода</v>
          </cell>
          <cell r="G104" t="str">
            <v>Микробиология</v>
          </cell>
          <cell r="H104" t="str">
            <v>Salmonella spp. в воде, с типизацией</v>
          </cell>
          <cell r="I104" t="str">
            <v>ГОСТ 31942-2012; 
МУ 4.2.2723-10</v>
          </cell>
          <cell r="J104" t="str">
            <v>МУ 4.2.2723-10</v>
          </cell>
          <cell r="K104" t="str">
            <v>не допускается в 1000 см³</v>
          </cell>
          <cell r="L104" t="str">
            <v>МУ 4.2.2723-10</v>
          </cell>
        </row>
        <row r="105">
          <cell r="A105" t="str">
            <v>вода на входе в птичникОМЧ в воде</v>
          </cell>
          <cell r="B105" t="str">
            <v>вода на входе в птичник</v>
          </cell>
          <cell r="C105" t="str">
            <v>вода водопроводная</v>
          </cell>
          <cell r="D105" t="str">
            <v>Вода</v>
          </cell>
          <cell r="G105" t="str">
            <v>Микробиология</v>
          </cell>
          <cell r="H105" t="str">
            <v>ОМЧ в воде</v>
          </cell>
          <cell r="I105" t="str">
            <v>ГОСТ 31942-2012; 
МУК 4.2.1018-01</v>
          </cell>
          <cell r="J105" t="str">
            <v>ГОСТ 34786-2021; МУК 4.2.1018-01</v>
          </cell>
          <cell r="K105" t="str">
            <v>не более 50 КОЕ/см³</v>
          </cell>
        </row>
        <row r="106">
          <cell r="A106" t="str">
            <v>вода на входе в птичникОпределение рН</v>
          </cell>
          <cell r="B106" t="str">
            <v>вода на входе в птичник</v>
          </cell>
          <cell r="C106" t="str">
            <v>вода водопроводная</v>
          </cell>
          <cell r="D106" t="str">
            <v>Вода</v>
          </cell>
          <cell r="G106" t="str">
            <v>ФизХимия</v>
          </cell>
          <cell r="H106" t="str">
            <v>Определение рН</v>
          </cell>
          <cell r="I106" t="str">
            <v xml:space="preserve">ГОСТ 31942-2012; МУК 4.2.1018-01
</v>
          </cell>
          <cell r="J106" t="str">
            <v>МУК 4.2.1018-01</v>
          </cell>
          <cell r="K106" t="str">
            <v>рН 6,0 - 9,0</v>
          </cell>
          <cell r="L106" t="str">
            <v>СанПин 1.2.3685 - 21</v>
          </cell>
        </row>
        <row r="107">
          <cell r="A107" t="str">
            <v>вода на входе в птичникSalmonella spp. в воде, с типизацией</v>
          </cell>
          <cell r="B107" t="str">
            <v>вода на входе в птичник</v>
          </cell>
          <cell r="C107" t="str">
            <v>вода водопроводная</v>
          </cell>
          <cell r="D107" t="str">
            <v>Вода</v>
          </cell>
          <cell r="G107" t="str">
            <v>Микробиология</v>
          </cell>
          <cell r="H107" t="str">
            <v>Salmonella spp. в воде, с типизацией</v>
          </cell>
          <cell r="I107" t="str">
            <v>ГОСТ 31942-2012; 
МУ 4.2.2723-10</v>
          </cell>
          <cell r="J107" t="str">
            <v>МУ 4.2.2723-10</v>
          </cell>
          <cell r="K107" t="str">
            <v>не допускается в 1000 см³</v>
          </cell>
        </row>
        <row r="108">
          <cell r="A108" t="str">
            <v>вода на выходе из птичникаОпределение рН</v>
          </cell>
          <cell r="B108" t="str">
            <v>вода на выходе из птичника</v>
          </cell>
          <cell r="C108" t="str">
            <v>вода водопроводная</v>
          </cell>
          <cell r="D108" t="str">
            <v>Вода</v>
          </cell>
          <cell r="G108" t="str">
            <v>ФизХимия</v>
          </cell>
          <cell r="H108" t="str">
            <v>Определение рН</v>
          </cell>
          <cell r="I108" t="str">
            <v xml:space="preserve">ГОСТ 31942-2012; МУК 4.2.1018-01
</v>
          </cell>
          <cell r="J108" t="str">
            <v>МУК 4.2.1018-01</v>
          </cell>
          <cell r="K108" t="str">
            <v>рН 6,0 - 9,0</v>
          </cell>
          <cell r="L108" t="str">
            <v>СанПин 1.2.3685 - 21</v>
          </cell>
        </row>
        <row r="109">
          <cell r="A109" t="str">
            <v>вода на выходе из птичникаОМЧ в воде</v>
          </cell>
          <cell r="B109" t="str">
            <v>вода на выходе из птичника</v>
          </cell>
          <cell r="C109" t="str">
            <v>вода водопроводная</v>
          </cell>
          <cell r="D109" t="str">
            <v>Вода</v>
          </cell>
          <cell r="G109" t="str">
            <v>Микробиология</v>
          </cell>
          <cell r="H109" t="str">
            <v>ОМЧ в воде</v>
          </cell>
          <cell r="I109" t="str">
            <v>ГОСТ 31942-2012; 
МУК 4.2.1018-01</v>
          </cell>
          <cell r="J109" t="str">
            <v>ГОСТ 34786-2021; МУК 4.2.1018-01</v>
          </cell>
          <cell r="K109" t="str">
            <v>не более 50 КОЕ/см³</v>
          </cell>
        </row>
        <row r="110">
          <cell r="A110" t="str">
            <v>вода на выходе из птичникаSalmonella spp. в воде, с типизацией</v>
          </cell>
          <cell r="B110" t="str">
            <v>вода на выходе из птичника</v>
          </cell>
          <cell r="C110" t="str">
            <v>вода водопроводная</v>
          </cell>
          <cell r="D110" t="str">
            <v>Вода</v>
          </cell>
          <cell r="G110" t="str">
            <v>Микробиология</v>
          </cell>
          <cell r="H110" t="str">
            <v>Salmonella spp. в воде, с типизацией</v>
          </cell>
          <cell r="I110" t="str">
            <v>ГОСТ 31942-2012; 
МУ 4.2.2723-10</v>
          </cell>
          <cell r="J110" t="str">
            <v>МУ 4.2.2723-10</v>
          </cell>
          <cell r="K110" t="str">
            <v>не допускается в 1000 см³</v>
          </cell>
        </row>
        <row r="111">
          <cell r="A111" t="str">
            <v>воздух производственных цехов, переработкиДрожжи и плесени в воздухе</v>
          </cell>
          <cell r="B111" t="str">
            <v>воздух производственных цехов, переработки</v>
          </cell>
          <cell r="C111" t="str">
            <v>производственные цеха, переработка</v>
          </cell>
          <cell r="D111" t="str">
            <v>Воздух</v>
          </cell>
          <cell r="G111" t="str">
            <v>Микробиология</v>
          </cell>
          <cell r="H111" t="str">
            <v>Дрожжи и плесени в воздухе</v>
          </cell>
          <cell r="I111" t="str">
            <v>Инструкция 30 августа 1990 года</v>
          </cell>
          <cell r="J111" t="str">
            <v>Инструкция по санитарно-микробиологическому контролю тушек, мяса птицы, птицепродуктов, яиц и яйцепродуктов на птицеводческих и птицеперерабатывающих предприятиях от 30 августа 1990 года</v>
          </cell>
          <cell r="K111" t="str">
            <v>до 5 КОЕ</v>
          </cell>
          <cell r="L111" t="str">
            <v>Инструкция по санитарно-микробиологическому контролю...на птицеводческих и птицеперерабатывающих предприятиях от 30.08.1990</v>
          </cell>
        </row>
        <row r="112">
          <cell r="A112" t="str">
            <v>Воздух производственных цехов, переработкиОМЧ в воздухе</v>
          </cell>
          <cell r="B112" t="str">
            <v>Воздух производственных цехов, переработки</v>
          </cell>
          <cell r="C112" t="str">
            <v>производственные цеха, переработка</v>
          </cell>
          <cell r="D112" t="str">
            <v>Воздух</v>
          </cell>
          <cell r="G112" t="str">
            <v>Микробиология</v>
          </cell>
          <cell r="H112" t="str">
            <v>ОМЧ в воздухе</v>
          </cell>
          <cell r="I112" t="str">
            <v>Инструкция 30 августа 1990 года</v>
          </cell>
          <cell r="J112" t="str">
            <v>Инструкция по санитарно-микробиологическому контролю тушек, мяса птицы, птицепродуктов, яиц и яйцепродуктов на птицеводческих и птицеперерабатывающих предприятиях от 30 августа 1990 года</v>
          </cell>
          <cell r="K112" t="str">
            <v>20-70 КОЕ</v>
          </cell>
          <cell r="L112" t="str">
            <v>Инструкция по санитарно-микробиологическому контролю...на птицеводческих и птицеперерабатывающих предприятиях от 30.08.1990</v>
          </cell>
        </row>
        <row r="113">
          <cell r="A113" t="str">
            <v>голень цыпленка табакаБГКП в ГП, ПФ, сырье</v>
          </cell>
          <cell r="B113" t="str">
            <v>голень цыпленка табака</v>
          </cell>
          <cell r="C113" t="str">
            <v>полуфабрикаты натуральные</v>
          </cell>
          <cell r="D113" t="str">
            <v>Готовая_продукция</v>
          </cell>
          <cell r="G113" t="str">
            <v>Микробиология</v>
          </cell>
          <cell r="H113" t="str">
            <v>БГКП в ГП, ПФ, сырье</v>
          </cell>
          <cell r="I113" t="str">
            <v>ГОСТ 7702.2.0-2016; 
ГОСТ 31904-2012</v>
          </cell>
          <cell r="J113" t="str">
            <v>ГОСТ 31747-2012</v>
          </cell>
          <cell r="K113" t="str">
            <v>не допускается в 0,0001 г</v>
          </cell>
          <cell r="L113" t="str">
            <v>СТО 53958418-001-2017</v>
          </cell>
        </row>
        <row r="114">
          <cell r="A114" t="str">
            <v>голень цыпленка табакаSalmonella spp. в ГП, ПФ, сырье, VIDAS, с типизацией</v>
          </cell>
          <cell r="B114" t="str">
            <v>голень цыпленка табака</v>
          </cell>
          <cell r="C114" t="str">
            <v>полуфабрикаты натуральные</v>
          </cell>
          <cell r="D114" t="str">
            <v>Готовая_продукция</v>
          </cell>
          <cell r="G114" t="str">
            <v>Микробиология</v>
          </cell>
          <cell r="H114" t="str">
            <v>Salmonella spp. в ГП, ПФ, сырье, VIDAS, с типизацией</v>
          </cell>
          <cell r="I114" t="str">
            <v>ГОСТ 7702.2.0-2016; 
ГОСТ 31904-2012</v>
          </cell>
          <cell r="J114" t="str">
            <v>ГОСТ 31659-2012; 
ГОСТ 31468-2012; МУК 4.2.3262-15 Vidas</v>
          </cell>
          <cell r="K114" t="str">
            <v>не допускается в 25,0 г</v>
          </cell>
          <cell r="L114" t="str">
            <v>СТО 53958418-001-2017</v>
          </cell>
        </row>
        <row r="115">
          <cell r="A115" t="str">
            <v>голень цыпленка табакаListeria monocytogenes в ГП, ПФ, сырье, VIDAS</v>
          </cell>
          <cell r="B115" t="str">
            <v>голень цыпленка табака</v>
          </cell>
          <cell r="C115" t="str">
            <v>полуфабрикаты натуральные</v>
          </cell>
          <cell r="D115" t="str">
            <v>Готовая_продукция</v>
          </cell>
          <cell r="G115" t="str">
            <v>Микробиология</v>
          </cell>
          <cell r="H115" t="str">
            <v>Listeria monocytogenes в ГП, ПФ, сырье, VIDAS</v>
          </cell>
          <cell r="I115" t="str">
            <v>ГОСТ 7702.2.0-2016; 
ГОСТ 31904-2012</v>
          </cell>
          <cell r="J115" t="str">
            <v>ГОСТ 32031-2012; МУК 4.2.3262-15 Vidas</v>
          </cell>
          <cell r="K115" t="str">
            <v>не допускается в 25,0 г</v>
          </cell>
          <cell r="L115" t="str">
            <v>СТО 53958418-001-2017</v>
          </cell>
        </row>
        <row r="116">
          <cell r="A116" t="str">
            <v>голень цыпленка табакаКМАФАнМ в ГП, ПФ, сырье, смывах, ТЕМПО</v>
          </cell>
          <cell r="B116" t="str">
            <v>голень цыпленка табака</v>
          </cell>
          <cell r="C116" t="str">
            <v>полуфабрикаты натуральные</v>
          </cell>
          <cell r="D116" t="str">
            <v>Готовая_продукция</v>
          </cell>
          <cell r="G116" t="str">
            <v>Микробиология</v>
          </cell>
          <cell r="H116" t="str">
            <v>КМАФАнМ в ГП, ПФ, сырье, смывах, ТЕМПО</v>
          </cell>
          <cell r="I116" t="str">
            <v>ГОСТ 7702.2.0-2016; 
ГОСТ 31904-2012</v>
          </cell>
          <cell r="J116" t="str">
            <v>ГОСТ 7702.2.1-2017; МУК 4.2.3261-15 Темпо</v>
          </cell>
          <cell r="K116" t="str">
            <v>не более 1,0 × 10⁶ КОЕ/г</v>
          </cell>
          <cell r="L116" t="str">
            <v>СТО 53958418-001-2017</v>
          </cell>
        </row>
        <row r="117">
          <cell r="A117" t="str">
            <v>голень цыпленка табакаКМАФАнМ в ГП, ПФ, сырье, петрифильмы</v>
          </cell>
          <cell r="B117" t="str">
            <v>голень цыпленка табака</v>
          </cell>
          <cell r="C117" t="str">
            <v>полуфабрикаты натуральные</v>
          </cell>
          <cell r="D117" t="str">
            <v>Готовая_продукция</v>
          </cell>
          <cell r="G117" t="str">
            <v>Микробиология</v>
          </cell>
          <cell r="H117" t="str">
            <v>КМАФАнМ в ГП, ПФ, сырье, петрифильмы</v>
          </cell>
          <cell r="I117" t="str">
            <v>ГОСТ 7702.2.0-2016; 
ГОСТ 31904-2012</v>
          </cell>
          <cell r="J117" t="str">
            <v>ГОСТ 7702.2.1-2017, МУК 4.2.2884-11 Петрифильмы</v>
          </cell>
          <cell r="K117" t="str">
            <v>не более 1,0 × 10⁶ КОЕ/г</v>
          </cell>
          <cell r="L117" t="str">
            <v>СТО 53958418-001-2017</v>
          </cell>
        </row>
        <row r="118">
          <cell r="A118" t="str">
            <v>голень с кожей ЦБ зам (СТО)Proteus в ГП, ПФ, сырье, патматериал</v>
          </cell>
          <cell r="B118" t="str">
            <v>голень с кожей ЦБ зам (СТО)</v>
          </cell>
          <cell r="C118" t="str">
            <v>мясо ЦБ</v>
          </cell>
          <cell r="D118" t="str">
            <v>Готовая_продукция</v>
          </cell>
          <cell r="G118" t="str">
            <v>Микробиология</v>
          </cell>
          <cell r="H118" t="str">
            <v>Proteus в ГП, ПФ, сырье, патматериал</v>
          </cell>
          <cell r="I118" t="str">
            <v>ГОСТ 7702.2.0-2016; 
ГОСТ 31904-2012</v>
          </cell>
          <cell r="J118" t="str">
            <v>ГОСТ 28560-90; ГОСТ 7702.2.7-2013</v>
          </cell>
          <cell r="K118" t="str">
            <v>не нормируется</v>
          </cell>
        </row>
        <row r="119">
          <cell r="A119" t="str">
            <v>голень с кожей ЦБ зам (СТО)БГКП в ГП, ПФ, сырье</v>
          </cell>
          <cell r="B119" t="str">
            <v>голень с кожей ЦБ зам (СТО)</v>
          </cell>
          <cell r="C119" t="str">
            <v>мясо ЦБ</v>
          </cell>
          <cell r="D119" t="str">
            <v>Готовая_продукция</v>
          </cell>
          <cell r="G119" t="str">
            <v>Микробиология</v>
          </cell>
          <cell r="H119" t="str">
            <v>БГКП в ГП, ПФ, сырье</v>
          </cell>
          <cell r="I119" t="str">
            <v>ГОСТ 7702.2.0-2016; 
ГОСТ 31904-2012</v>
          </cell>
          <cell r="J119" t="str">
            <v>ГОСТ 31747-2012</v>
          </cell>
          <cell r="K119" t="str">
            <v>не допускается в 0,0001 г</v>
          </cell>
          <cell r="L119" t="str">
            <v>СТО 53958418-001-2017</v>
          </cell>
        </row>
        <row r="120">
          <cell r="A120" t="str">
            <v>голень с кожей ЦБ зам (СТО)КМАФАнМ в ГП, ПФ, сырье, смывах, ТЕМПО</v>
          </cell>
          <cell r="B120" t="str">
            <v>голень с кожей ЦБ зам (СТО)</v>
          </cell>
          <cell r="C120" t="str">
            <v>мясо ЦБ</v>
          </cell>
          <cell r="D120" t="str">
            <v>Готовая_продукция</v>
          </cell>
          <cell r="G120" t="str">
            <v>Микробиология</v>
          </cell>
          <cell r="H120" t="str">
            <v>КМАФАнМ в ГП, ПФ, сырье, смывах, ТЕМПО</v>
          </cell>
          <cell r="I120" t="str">
            <v>ГОСТ 7702.2.0-2016; 
ГОСТ 31904-2012</v>
          </cell>
          <cell r="J120" t="str">
            <v>ГОСТ 7702.2.1-2017; МУК 4.2.3261-15 Темпо</v>
          </cell>
          <cell r="K120" t="str">
            <v>не более 1,0 × 10⁵ КОЕ/г</v>
          </cell>
          <cell r="L120" t="str">
            <v>СТО 53958418-002-2017</v>
          </cell>
        </row>
        <row r="121">
          <cell r="A121" t="str">
            <v>голень с кожей ЦБ зам (СТО)КМАФАнМ в ГП, ПФ, сырье, петрифильмы</v>
          </cell>
          <cell r="B121" t="str">
            <v>голень с кожей ЦБ зам (СТО)</v>
          </cell>
          <cell r="C121" t="str">
            <v>мясо ЦБ</v>
          </cell>
          <cell r="D121" t="str">
            <v>Готовая_продукция</v>
          </cell>
          <cell r="G121" t="str">
            <v>Микробиология</v>
          </cell>
          <cell r="H121" t="str">
            <v>КМАФАнМ в ГП, ПФ, сырье, петрифильмы</v>
          </cell>
          <cell r="I121" t="str">
            <v>ГОСТ 7702.2.0-2016; 
ГОСТ 31904-2012</v>
          </cell>
          <cell r="J121" t="str">
            <v>ГОСТ 7702.2.1-2017, МУК 4.2.2884-11 Петрифильмы</v>
          </cell>
          <cell r="K121" t="str">
            <v>не более 1,0 × 10⁵ КОЕ/г</v>
          </cell>
          <cell r="L121" t="str">
            <v>СТО 53958418-002-2017</v>
          </cell>
        </row>
        <row r="122">
          <cell r="A122" t="str">
            <v>голень с кожей ЦБ зам (СТО)фасов.КМАФАнМ в ГП, ПФ, сырье, смывах, ТЕМПО</v>
          </cell>
          <cell r="B122" t="str">
            <v>голень с кожей ЦБ зам (СТО)фасов.</v>
          </cell>
          <cell r="C122" t="str">
            <v>мясо ЦБ</v>
          </cell>
          <cell r="D122" t="str">
            <v>Готовая_продукция</v>
          </cell>
          <cell r="G122" t="str">
            <v>Микробиология</v>
          </cell>
          <cell r="H122" t="str">
            <v>КМАФАнМ в ГП, ПФ, сырье, смывах, ТЕМПО</v>
          </cell>
          <cell r="I122" t="str">
            <v>ГОСТ 7702.2.0-2016; 
ГОСТ 31904-2012</v>
          </cell>
          <cell r="J122" t="str">
            <v>ГОСТ 7702.2.1-2017; МУК 4.2.3261-15 Темпо</v>
          </cell>
          <cell r="K122" t="str">
            <v>не более 5,0 × 10⁵ КОЕ/г</v>
          </cell>
          <cell r="L122" t="str">
            <v>СТО 53958418-002-2017</v>
          </cell>
        </row>
        <row r="123">
          <cell r="A123" t="str">
            <v>голень с кожей ЦБ зам (СТО)фасов.КМАФАнМ в ГП, ПФ, сырье, петрифильмы</v>
          </cell>
          <cell r="B123" t="str">
            <v>голень с кожей ЦБ зам (СТО)фасов.</v>
          </cell>
          <cell r="C123" t="str">
            <v>мясо ЦБ</v>
          </cell>
          <cell r="D123" t="str">
            <v>Готовая_продукция</v>
          </cell>
          <cell r="G123" t="str">
            <v>Микробиология</v>
          </cell>
          <cell r="H123" t="str">
            <v>КМАФАнМ в ГП, ПФ, сырье, петрифильмы</v>
          </cell>
          <cell r="I123" t="str">
            <v>ГОСТ 7702.2.0-2016; 
ГОСТ 31904-2012</v>
          </cell>
          <cell r="J123" t="str">
            <v>ГОСТ 7702.2.1-2017, МУК 4.2.2884-11 Петрифильмы</v>
          </cell>
          <cell r="K123" t="str">
            <v>не более 5,0 × 10⁵ КОЕ/г</v>
          </cell>
          <cell r="L123" t="str">
            <v>СТО 53958418-002-2017</v>
          </cell>
        </row>
        <row r="124">
          <cell r="A124" t="str">
            <v>голень с кожей ЦБ зам (СТО)Listeria monocytogenes в ГП, ПФ, сырье, VIDAS</v>
          </cell>
          <cell r="B124" t="str">
            <v>голень с кожей ЦБ зам (СТО)</v>
          </cell>
          <cell r="C124" t="str">
            <v>мясо ЦБ</v>
          </cell>
          <cell r="D124" t="str">
            <v>Готовая_продукция</v>
          </cell>
          <cell r="G124" t="str">
            <v>Микробиология</v>
          </cell>
          <cell r="H124" t="str">
            <v>Listeria monocytogenes в ГП, ПФ, сырье, VIDAS</v>
          </cell>
          <cell r="I124" t="str">
            <v>ГОСТ 7702.2.0-2016; 
ГОСТ 31904-2012</v>
          </cell>
          <cell r="J124" t="str">
            <v>ГОСТ 32031-2012; МУК 4.2.3262-15 Vidas</v>
          </cell>
          <cell r="K124" t="str">
            <v>не допускается в 25,0 г</v>
          </cell>
          <cell r="L124" t="str">
            <v>СТО 53958418-002-2017</v>
          </cell>
        </row>
        <row r="125">
          <cell r="A125" t="str">
            <v>голень с кожей ЦБ зам (СТО)Salmonella spp. в ГП, ПФ, сырье, VIDAS, с типизацией</v>
          </cell>
          <cell r="B125" t="str">
            <v>голень с кожей ЦБ зам (СТО)</v>
          </cell>
          <cell r="C125" t="str">
            <v>мясо ЦБ</v>
          </cell>
          <cell r="D125" t="str">
            <v>Готовая_продукция</v>
          </cell>
          <cell r="G125" t="str">
            <v>Микробиология</v>
          </cell>
          <cell r="H125" t="str">
            <v>Salmonella spp. в ГП, ПФ, сырье, VIDAS, с типизацией</v>
          </cell>
          <cell r="I125" t="str">
            <v>ГОСТ 7702.2.0-2016; 
ГОСТ 31904-2012</v>
          </cell>
          <cell r="J125" t="str">
            <v>ГОСТ 31659-2012; 
ГОСТ 31468-2012; МУК 4.2.3262-15 Vidas</v>
          </cell>
          <cell r="K125" t="str">
            <v>не допускается в 25,0 г</v>
          </cell>
          <cell r="L125" t="str">
            <v>СТО 53958418-002-2017</v>
          </cell>
        </row>
        <row r="126">
          <cell r="A126" t="str">
            <v>голень с кожей ЦБ зам (ТУ)Proteus в ГП, ПФ, сырье, патматериал</v>
          </cell>
          <cell r="B126" t="str">
            <v>голень с кожей ЦБ зам (ТУ)</v>
          </cell>
          <cell r="C126" t="str">
            <v>мясо ЦБ</v>
          </cell>
          <cell r="D126" t="str">
            <v>Готовая_продукция</v>
          </cell>
          <cell r="G126" t="str">
            <v>Микробиология</v>
          </cell>
          <cell r="H126" t="str">
            <v>Proteus в ГП, ПФ, сырье, патматериал</v>
          </cell>
          <cell r="I126" t="str">
            <v>ГОСТ 7702.2.0-2016; 
ГОСТ 31904-2012</v>
          </cell>
          <cell r="J126" t="str">
            <v>ГОСТ 28560-90; ГОСТ 7702.2.7-2013</v>
          </cell>
          <cell r="K126" t="str">
            <v>не допускается в 0,1 г</v>
          </cell>
          <cell r="L126" t="str">
            <v>ТУ 10.12.10-251-23476484-2018</v>
          </cell>
        </row>
        <row r="127">
          <cell r="A127" t="str">
            <v>голень с кожей ЦБ зам (ТУ)БГКП в ГП, ПФ, сырье</v>
          </cell>
          <cell r="B127" t="str">
            <v>голень с кожей ЦБ зам (ТУ)</v>
          </cell>
          <cell r="C127" t="str">
            <v>мясо ЦБ</v>
          </cell>
          <cell r="D127" t="str">
            <v>Готовая_продукция</v>
          </cell>
          <cell r="G127" t="str">
            <v>Микробиология</v>
          </cell>
          <cell r="H127" t="str">
            <v>БГКП в ГП, ПФ, сырье</v>
          </cell>
          <cell r="I127" t="str">
            <v>ГОСТ 7702.2.0-2016; 
ГОСТ 31904-2012</v>
          </cell>
          <cell r="J127" t="str">
            <v>ГОСТ 31747-2012</v>
          </cell>
          <cell r="K127" t="str">
            <v>не допускается в 0,0001 г</v>
          </cell>
          <cell r="L127" t="str">
            <v>ТУ 10.12.10-251-23476484-2018</v>
          </cell>
        </row>
        <row r="128">
          <cell r="A128" t="str">
            <v>голень с кожей ЦБ зам (ТУ)КМАФАнМ в ГП, ПФ, сырье, смывах, ТЕМПО</v>
          </cell>
          <cell r="B128" t="str">
            <v>голень с кожей ЦБ зам (ТУ)</v>
          </cell>
          <cell r="C128" t="str">
            <v>мясо ЦБ</v>
          </cell>
          <cell r="D128" t="str">
            <v>Готовая_продукция</v>
          </cell>
          <cell r="G128" t="str">
            <v>Микробиология</v>
          </cell>
          <cell r="H128" t="str">
            <v>КМАФАнМ в ГП, ПФ, сырье, смывах, ТЕМПО</v>
          </cell>
          <cell r="I128" t="str">
            <v>ГОСТ 7702.2.0-2016; 
ГОСТ 31904-2012</v>
          </cell>
          <cell r="J128" t="str">
            <v>ГОСТ 7702.2.1-2017; МУК 4.2.3261-15 Темпо</v>
          </cell>
          <cell r="K128" t="str">
            <v>не более 5,0 × 10⁵ КОЕ/г</v>
          </cell>
          <cell r="L128" t="str">
            <v>ТУ 10.12.10-251-23476484-2018</v>
          </cell>
        </row>
        <row r="129">
          <cell r="A129" t="str">
            <v>голень с кожей ЦБ зам (ТУ)КМАФАнМ в ГП, ПФ, сырье, петрифильмы</v>
          </cell>
          <cell r="B129" t="str">
            <v>голень с кожей ЦБ зам (ТУ)</v>
          </cell>
          <cell r="C129" t="str">
            <v>мясо ЦБ</v>
          </cell>
          <cell r="D129" t="str">
            <v>Готовая_продукция</v>
          </cell>
          <cell r="G129" t="str">
            <v>Микробиология</v>
          </cell>
          <cell r="H129" t="str">
            <v>КМАФАнМ в ГП, ПФ, сырье, петрифильмы</v>
          </cell>
          <cell r="I129" t="str">
            <v>ГОСТ 7702.2.0-2016; 
ГОСТ 31904-2012</v>
          </cell>
          <cell r="J129" t="str">
            <v>ГОСТ 7702.2.1-2017, МУК 4.2.2884-11 Петрифильмы</v>
          </cell>
          <cell r="K129" t="str">
            <v>не более 5,0 × 10⁵ КОЕ/г</v>
          </cell>
          <cell r="L129" t="str">
            <v>ТУ 10.12.10-251-23476484-2018</v>
          </cell>
        </row>
        <row r="130">
          <cell r="A130" t="str">
            <v>голень с кожей ЦБ зам (ТУ)Listeria monocytogenes в ГП, ПФ, сырье, VIDAS</v>
          </cell>
          <cell r="B130" t="str">
            <v>голень с кожей ЦБ зам (ТУ)</v>
          </cell>
          <cell r="C130" t="str">
            <v>мясо ЦБ</v>
          </cell>
          <cell r="D130" t="str">
            <v>Готовая_продукция</v>
          </cell>
          <cell r="G130" t="str">
            <v>Микробиология</v>
          </cell>
          <cell r="H130" t="str">
            <v>Listeria monocytogenes в ГП, ПФ, сырье, VIDAS</v>
          </cell>
          <cell r="I130" t="str">
            <v>ГОСТ 7702.2.0-2016; 
ГОСТ 31904-2012</v>
          </cell>
          <cell r="J130" t="str">
            <v>ГОСТ 32031-2012; МУК 4.2.3262-15 Vidas</v>
          </cell>
          <cell r="K130" t="str">
            <v>не допускается в 25,0 г</v>
          </cell>
          <cell r="L130" t="str">
            <v>ТУ 10.12.10-251-23476484-2018</v>
          </cell>
        </row>
        <row r="131">
          <cell r="A131" t="str">
            <v>голень с кожей ЦБ зам (ТУ)Salmonella spp. в ГП, ПФ, сырье, VIDAS, с типизацией</v>
          </cell>
          <cell r="B131" t="str">
            <v>голень с кожей ЦБ зам (ТУ)</v>
          </cell>
          <cell r="C131" t="str">
            <v>мясо ЦБ</v>
          </cell>
          <cell r="D131" t="str">
            <v>Готовая_продукция</v>
          </cell>
          <cell r="G131" t="str">
            <v>Микробиология</v>
          </cell>
          <cell r="H131" t="str">
            <v>Salmonella spp. в ГП, ПФ, сырье, VIDAS, с типизацией</v>
          </cell>
          <cell r="I131" t="str">
            <v>ГОСТ 7702.2.0-2016; 
ГОСТ 31904-2012</v>
          </cell>
          <cell r="J131" t="str">
            <v>ГОСТ 31659-2012; 
ГОСТ 31468-2012; МУК 4.2.3262-15 Vidas</v>
          </cell>
          <cell r="K131" t="str">
            <v>не допускается в 25,0 г</v>
          </cell>
          <cell r="L131" t="str">
            <v>ТУ 10.12.10-251-23476484-2018</v>
          </cell>
        </row>
        <row r="132">
          <cell r="A132" t="str">
            <v>голень с кожей ЦБ охл (СТО)фасов.КМАФАнМ в ГП, ПФ, сырье, смывах, ТЕМПО</v>
          </cell>
          <cell r="B132" t="str">
            <v>голень с кожей ЦБ охл (СТО)фасов.</v>
          </cell>
          <cell r="C132" t="str">
            <v>мясо ЦБ</v>
          </cell>
          <cell r="D132" t="str">
            <v>Готовая_продукция</v>
          </cell>
          <cell r="G132" t="str">
            <v>Микробиология</v>
          </cell>
          <cell r="H132" t="str">
            <v>КМАФАнМ в ГП, ПФ, сырье, смывах, ТЕМПО</v>
          </cell>
          <cell r="I132" t="str">
            <v>ГОСТ 7702.2.0-2016; 
ГОСТ 31904-2012</v>
          </cell>
          <cell r="J132" t="str">
            <v>ГОСТ 7702.2.1-2017; МУК 4.2.3261-15 Темпо</v>
          </cell>
          <cell r="K132" t="str">
            <v>не более 5,0 × 10⁵ КОЕ/г</v>
          </cell>
          <cell r="L132" t="str">
            <v>СТО 53958418-002-2017</v>
          </cell>
        </row>
        <row r="133">
          <cell r="A133" t="str">
            <v>голень с кожей ЦБ охл (СТО)фасов.КМАФАнМ в ГП, ПФ, сырье, петрифильмы</v>
          </cell>
          <cell r="B133" t="str">
            <v>голень с кожей ЦБ охл (СТО)фасов.</v>
          </cell>
          <cell r="C133" t="str">
            <v>мясо ЦБ</v>
          </cell>
          <cell r="D133" t="str">
            <v>Готовая_продукция</v>
          </cell>
          <cell r="G133" t="str">
            <v>Микробиология</v>
          </cell>
          <cell r="H133" t="str">
            <v>КМАФАнМ в ГП, ПФ, сырье, петрифильмы</v>
          </cell>
          <cell r="I133" t="str">
            <v>ГОСТ 7702.2.0-2016; 
ГОСТ 31904-2012</v>
          </cell>
          <cell r="J133" t="str">
            <v>ГОСТ 7702.2.1-2017, МУК 4.2.2884-11 Петрифильмы</v>
          </cell>
          <cell r="K133" t="str">
            <v>не более 5,0 × 10⁵ КОЕ/г</v>
          </cell>
          <cell r="L133" t="str">
            <v>СТО 53958418-002-2017</v>
          </cell>
        </row>
        <row r="134">
          <cell r="A134" t="str">
            <v>голень с кожей ЦБ охл (СТО)фасов.Salmonella spp. в ГП, ПФ, сырье, VIDAS, с типизацией</v>
          </cell>
          <cell r="B134" t="str">
            <v>голень с кожей ЦБ охл (СТО)фасов.</v>
          </cell>
          <cell r="C134" t="str">
            <v>мясо ЦБ</v>
          </cell>
          <cell r="D134" t="str">
            <v>Готовая_продукция</v>
          </cell>
          <cell r="G134" t="str">
            <v>Микробиология</v>
          </cell>
          <cell r="H134" t="str">
            <v>Salmonella spp. в ГП, ПФ, сырье, VIDAS, с типизацией</v>
          </cell>
          <cell r="I134" t="str">
            <v>ГОСТ 7702.2.0-2016; 
ГОСТ 31904-2012</v>
          </cell>
          <cell r="J134" t="str">
            <v>ГОСТ 31659-2012; 
ГОСТ 31468-2012; МУК 4.2.3262-15 Vidas</v>
          </cell>
          <cell r="K134" t="str">
            <v>не допускается в 25,0 г</v>
          </cell>
          <cell r="L134" t="str">
            <v>СТО 53958418-002-2017</v>
          </cell>
        </row>
        <row r="135">
          <cell r="A135" t="str">
            <v>голень с кожей ЦБ охл (СТО)фасов.Listeria monocytogenes в ГП, ПФ, сырье, VIDAS</v>
          </cell>
          <cell r="B135" t="str">
            <v>голень с кожей ЦБ охл (СТО)фасов.</v>
          </cell>
          <cell r="C135" t="str">
            <v>мясо ЦБ</v>
          </cell>
          <cell r="D135" t="str">
            <v>Готовая_продукция</v>
          </cell>
          <cell r="G135" t="str">
            <v>Микробиология</v>
          </cell>
          <cell r="H135" t="str">
            <v>Listeria monocytogenes в ГП, ПФ, сырье, VIDAS</v>
          </cell>
          <cell r="I135" t="str">
            <v>ГОСТ 7702.2.0-2016; 
ГОСТ 31904-2012</v>
          </cell>
          <cell r="J135" t="str">
            <v>ГОСТ 32031-2012; МУК 4.2.3262-15 Vidas</v>
          </cell>
          <cell r="K135" t="str">
            <v>не допускается в 25,0 г</v>
          </cell>
          <cell r="L135" t="str">
            <v>СТО 53958418-002-2017</v>
          </cell>
        </row>
        <row r="136">
          <cell r="A136" t="str">
            <v>голень с кожей ЦБ охл (СТО)фасов.БГКП в ГП, ПФ, сырье</v>
          </cell>
          <cell r="B136" t="str">
            <v>голень с кожей ЦБ охл (СТО)фасов.</v>
          </cell>
          <cell r="C136" t="str">
            <v>мясо ЦБ</v>
          </cell>
          <cell r="D136" t="str">
            <v>Готовая_продукция</v>
          </cell>
          <cell r="G136" t="str">
            <v>Микробиология</v>
          </cell>
          <cell r="H136" t="str">
            <v>БГКП в ГП, ПФ, сырье</v>
          </cell>
          <cell r="I136" t="str">
            <v>ГОСТ 7702.2.0-2016; 
ГОСТ 31904-2012</v>
          </cell>
          <cell r="J136" t="str">
            <v>ГОСТ 31747-2012</v>
          </cell>
          <cell r="K136" t="str">
            <v>не допускается в 0,0001 г</v>
          </cell>
          <cell r="L136" t="str">
            <v>СТО 53958418-001-2017</v>
          </cell>
        </row>
        <row r="137">
          <cell r="A137" t="str">
            <v>голень с кожей ЦБ охл (СТО)КМАФАнМ в ГП, ПФ, сырье, смывах, ТЕМПО</v>
          </cell>
          <cell r="B137" t="str">
            <v>голень с кожей ЦБ охл (СТО)</v>
          </cell>
          <cell r="C137" t="str">
            <v>мясо ЦБ</v>
          </cell>
          <cell r="D137" t="str">
            <v>Готовая_продукция</v>
          </cell>
          <cell r="G137" t="str">
            <v>Микробиология</v>
          </cell>
          <cell r="H137" t="str">
            <v>КМАФАнМ в ГП, ПФ, сырье, смывах, ТЕМПО</v>
          </cell>
          <cell r="I137" t="str">
            <v>ГОСТ 7702.2.0-2016; 
ГОСТ 31904-2012</v>
          </cell>
          <cell r="J137" t="str">
            <v>ГОСТ 7702.2.1-2017; МУК 4.2.3261-15 Темпо</v>
          </cell>
          <cell r="K137" t="str">
            <v>не более 1,0 × 10⁴ КОЕ/г</v>
          </cell>
          <cell r="L137" t="str">
            <v>СТО 53958418-002-2017</v>
          </cell>
        </row>
        <row r="138">
          <cell r="A138" t="str">
            <v>голень с кожей ЦБ охл (СТО)КМАФАнМ в ГП, ПФ, сырье, петрифильмы</v>
          </cell>
          <cell r="B138" t="str">
            <v>голень с кожей ЦБ охл (СТО)</v>
          </cell>
          <cell r="C138" t="str">
            <v>мясо ЦБ</v>
          </cell>
          <cell r="D138" t="str">
            <v>Готовая_продукция</v>
          </cell>
          <cell r="G138" t="str">
            <v>Микробиология</v>
          </cell>
          <cell r="H138" t="str">
            <v>КМАФАнМ в ГП, ПФ, сырье, петрифильмы</v>
          </cell>
          <cell r="I138" t="str">
            <v>ГОСТ 7702.2.0-2016; 
ГОСТ 31904-2012</v>
          </cell>
          <cell r="J138" t="str">
            <v>ГОСТ 7702.2.1-2017, МУК 4.2.2884-11 Петрифильмы</v>
          </cell>
          <cell r="K138" t="str">
            <v>не более 1,0 × 10⁴ КОЕ/г</v>
          </cell>
          <cell r="L138" t="str">
            <v>СТО 53958418-002-2017</v>
          </cell>
        </row>
        <row r="139">
          <cell r="A139" t="str">
            <v>голень с кожей ЦБ охл (СТО)Salmonella spp. в ГП, ПФ, сырье, VIDAS, с типизацией</v>
          </cell>
          <cell r="B139" t="str">
            <v>голень с кожей ЦБ охл (СТО)</v>
          </cell>
          <cell r="C139" t="str">
            <v>мясо ЦБ</v>
          </cell>
          <cell r="D139" t="str">
            <v>Готовая_продукция</v>
          </cell>
          <cell r="G139" t="str">
            <v>Микробиология</v>
          </cell>
          <cell r="H139" t="str">
            <v>Salmonella spp. в ГП, ПФ, сырье, VIDAS, с типизацией</v>
          </cell>
          <cell r="I139" t="str">
            <v>ГОСТ 7702.2.0-2016; 
ГОСТ 31904-2012</v>
          </cell>
          <cell r="J139" t="str">
            <v>ГОСТ 31659-2012; 
ГОСТ 31468-2012; МУК 4.2.3262-15 Vidas</v>
          </cell>
          <cell r="K139" t="str">
            <v>не допускается в 25,0 г</v>
          </cell>
          <cell r="L139" t="str">
            <v>СТО 53958418-002-2017</v>
          </cell>
        </row>
        <row r="140">
          <cell r="A140" t="str">
            <v>голень с кожей ЦБ охл (СТО)Listeria monocytogenes в ГП, ПФ, сырье, VIDAS</v>
          </cell>
          <cell r="B140" t="str">
            <v>голень с кожей ЦБ охл (СТО)</v>
          </cell>
          <cell r="C140" t="str">
            <v>мясо ЦБ</v>
          </cell>
          <cell r="D140" t="str">
            <v>Готовая_продукция</v>
          </cell>
          <cell r="G140" t="str">
            <v>Микробиология</v>
          </cell>
          <cell r="H140" t="str">
            <v>Listeria monocytogenes в ГП, ПФ, сырье, VIDAS</v>
          </cell>
          <cell r="I140" t="str">
            <v>ГОСТ 7702.2.0-2016; 
ГОСТ 31904-2012</v>
          </cell>
          <cell r="J140" t="str">
            <v>ГОСТ 32031-2012; МУК 4.2.3262-15 Vidas</v>
          </cell>
          <cell r="K140" t="str">
            <v>не допускается в 25,0 г</v>
          </cell>
          <cell r="L140" t="str">
            <v>СТО 53958418-002-2017</v>
          </cell>
        </row>
        <row r="141">
          <cell r="A141" t="str">
            <v>голень с кожей ЦБ охл (СТО)Proteus в ГП, ПФ, сырье, патматериал</v>
          </cell>
          <cell r="B141" t="str">
            <v>голень с кожей ЦБ охл (СТО)</v>
          </cell>
          <cell r="C141" t="str">
            <v>мясо ЦБ</v>
          </cell>
          <cell r="D141" t="str">
            <v>Готовая_продукция</v>
          </cell>
          <cell r="G141" t="str">
            <v>Микробиология</v>
          </cell>
          <cell r="H141" t="str">
            <v>Proteus в ГП, ПФ, сырье, патматериал</v>
          </cell>
          <cell r="I141" t="str">
            <v>ГОСТ 7702.2.0-2016; 
ГОСТ 31904-2012</v>
          </cell>
          <cell r="J141" t="str">
            <v>ГОСТ 28560-90; ГОСТ 7702.2.7-2013</v>
          </cell>
          <cell r="K141" t="str">
            <v>не нормируется</v>
          </cell>
        </row>
        <row r="142">
          <cell r="A142" t="str">
            <v>голень с кожей ЦБ охл (СТО)БГКП в ГП, ПФ, сырье</v>
          </cell>
          <cell r="B142" t="str">
            <v>голень с кожей ЦБ охл (СТО)</v>
          </cell>
          <cell r="C142" t="str">
            <v>мясо ЦБ</v>
          </cell>
          <cell r="D142" t="str">
            <v>Готовая_продукция</v>
          </cell>
          <cell r="G142" t="str">
            <v>Микробиология</v>
          </cell>
          <cell r="H142" t="str">
            <v>БГКП в ГП, ПФ, сырье</v>
          </cell>
          <cell r="I142" t="str">
            <v>ГОСТ 7702.2.0-2016; 
ГОСТ 31904-2012</v>
          </cell>
          <cell r="J142" t="str">
            <v>ГОСТ 31747-2012</v>
          </cell>
          <cell r="K142" t="str">
            <v>не допускается в 0,0001 г</v>
          </cell>
          <cell r="L142" t="str">
            <v>СТО 53958418-001-2017</v>
          </cell>
        </row>
        <row r="143">
          <cell r="A143" t="str">
            <v>голень с кожей ЦБ охл. п/ф (СТО)Дрожжи и плесени в ГП, ПФ, сырье</v>
          </cell>
          <cell r="B143" t="str">
            <v>голень с кожей ЦБ охл. п/ф (СТО)</v>
          </cell>
          <cell r="C143" t="str">
            <v>полуфабрикаты натуральные</v>
          </cell>
          <cell r="D143" t="str">
            <v>Сырье</v>
          </cell>
          <cell r="G143" t="str">
            <v>Микробиология</v>
          </cell>
          <cell r="H143" t="str">
            <v>Дрожжи и плесени в ГП, ПФ, сырье</v>
          </cell>
          <cell r="I143" t="str">
            <v>ГОСТ 7702.2.0-2016; 
ГОСТ 31904-2012</v>
          </cell>
          <cell r="J143" t="str">
            <v>ГОСТ 10444.12-2013</v>
          </cell>
          <cell r="K143" t="str">
            <v>не нормируется</v>
          </cell>
        </row>
        <row r="144">
          <cell r="A144" t="str">
            <v>голень с кожей ЦБ охл. п/ф (СТО)Pseudomonas aeruginosa в ГП, ПФ, сырье</v>
          </cell>
          <cell r="B144" t="str">
            <v>голень с кожей ЦБ охл. п/ф (СТО)</v>
          </cell>
          <cell r="C144" t="str">
            <v>полуфабрикаты натуральные</v>
          </cell>
          <cell r="D144" t="str">
            <v>Сырье</v>
          </cell>
          <cell r="G144" t="str">
            <v>Микробиология</v>
          </cell>
          <cell r="H144" t="str">
            <v>Pseudomonas aeruginosa в ГП, ПФ, сырье</v>
          </cell>
          <cell r="I144" t="str">
            <v>ГОСТ 7702.2.0-2016; 
ГОСТ 31904-2012</v>
          </cell>
          <cell r="J144" t="str">
            <v>ГОСТ Р 54755-2011</v>
          </cell>
          <cell r="K144" t="str">
            <v>не нормируется</v>
          </cell>
        </row>
        <row r="145">
          <cell r="A145" t="str">
            <v>голень с кожей ЦБ охл. п/ф (СТО)Salmonella spp. в ГП, ПФ, сырье, VIDAS, с типизацией</v>
          </cell>
          <cell r="B145" t="str">
            <v>голень с кожей ЦБ охл. п/ф (СТО)</v>
          </cell>
          <cell r="C145" t="str">
            <v>полуфабрикаты натуральные</v>
          </cell>
          <cell r="D145" t="str">
            <v>Сырье</v>
          </cell>
          <cell r="G145" t="str">
            <v>Микробиология</v>
          </cell>
          <cell r="H145" t="str">
            <v>Salmonella spp. в ГП, ПФ, сырье, VIDAS, с типизацией</v>
          </cell>
          <cell r="I145" t="str">
            <v>ГОСТ 7702.2.0-2016; 
ГОСТ 31904-2012</v>
          </cell>
          <cell r="J145" t="str">
            <v>ГОСТ 31659-2012; 
ГОСТ 31468-2012; МУК 4.2.3262-15 Vidas</v>
          </cell>
          <cell r="K145" t="str">
            <v>не допускается в 25,0 г</v>
          </cell>
          <cell r="L145" t="str">
            <v>СТО 53958418-001-2017</v>
          </cell>
        </row>
        <row r="146">
          <cell r="A146" t="str">
            <v>голень с кожей ЦБ охл. п/ф (СТО)Listeria monocytogenes в ГП, ПФ, сырье, VIDAS</v>
          </cell>
          <cell r="B146" t="str">
            <v>голень с кожей ЦБ охл. п/ф (СТО)</v>
          </cell>
          <cell r="C146" t="str">
            <v>полуфабрикаты натуральные</v>
          </cell>
          <cell r="D146" t="str">
            <v>Сырье</v>
          </cell>
          <cell r="G146" t="str">
            <v>Микробиология</v>
          </cell>
          <cell r="H146" t="str">
            <v>Listeria monocytogenes в ГП, ПФ, сырье, VIDAS</v>
          </cell>
          <cell r="I146" t="str">
            <v>ГОСТ 7702.2.0-2016; 
ГОСТ 31904-2012</v>
          </cell>
          <cell r="J146" t="str">
            <v>ГОСТ 32031-2012; МУК 4.2.3262-15 Vidas</v>
          </cell>
          <cell r="K146" t="str">
            <v>не допускается в 25,0 г</v>
          </cell>
          <cell r="L146" t="str">
            <v>СТО 53958418-001-2017</v>
          </cell>
        </row>
        <row r="147">
          <cell r="A147" t="str">
            <v>голень с кожей ЦБ охл. п/ф (СТО)БГКП в ГП, ПФ, сырье</v>
          </cell>
          <cell r="B147" t="str">
            <v>голень с кожей ЦБ охл. п/ф (СТО)</v>
          </cell>
          <cell r="C147" t="str">
            <v>полуфабрикаты натуральные</v>
          </cell>
          <cell r="D147" t="str">
            <v>Сырье</v>
          </cell>
          <cell r="G147" t="str">
            <v>Микробиология</v>
          </cell>
          <cell r="H147" t="str">
            <v>БГКП в ГП, ПФ, сырье</v>
          </cell>
          <cell r="I147" t="str">
            <v>ГОСТ 7702.2.0-2016; 
ГОСТ 31904-2012</v>
          </cell>
          <cell r="J147" t="str">
            <v>ГОСТ 31747-2012</v>
          </cell>
          <cell r="K147" t="str">
            <v>не допускается в 0,0001 г</v>
          </cell>
          <cell r="L147" t="str">
            <v>СТО 53958418-001-2017</v>
          </cell>
        </row>
        <row r="148">
          <cell r="A148" t="str">
            <v>голень с кожей ЦБ охл. п/ф (СТО)КМАФАнМ в ГП, ПФ, сырье, смывах, ТЕМПО</v>
          </cell>
          <cell r="B148" t="str">
            <v>голень с кожей ЦБ охл. п/ф (СТО)</v>
          </cell>
          <cell r="C148" t="str">
            <v>полуфабрикаты натуральные</v>
          </cell>
          <cell r="D148" t="str">
            <v>Сырье</v>
          </cell>
          <cell r="G148" t="str">
            <v>Микробиология</v>
          </cell>
          <cell r="H148" t="str">
            <v>КМАФАнМ в ГП, ПФ, сырье, смывах, ТЕМПО</v>
          </cell>
          <cell r="I148" t="str">
            <v>ГОСТ 7702.2.0-2016; 
ГОСТ 31904-2012</v>
          </cell>
          <cell r="J148" t="str">
            <v>ГОСТ 7702.2.1-2017; МУК 4.2.3261-15 Темпо</v>
          </cell>
          <cell r="K148" t="str">
            <v>не более 1,0 × 10⁵ КОЕ/г</v>
          </cell>
          <cell r="L148" t="str">
            <v>СТО 53958418-001-2017</v>
          </cell>
        </row>
        <row r="149">
          <cell r="A149" t="str">
            <v>голень с кожей ЦБ охл. п/ф (СТО)КМАФАнМ в ГП, ПФ, сырье, петрифильмы</v>
          </cell>
          <cell r="B149" t="str">
            <v>голень с кожей ЦБ охл. п/ф (СТО)</v>
          </cell>
          <cell r="C149" t="str">
            <v>полуфабрикаты натуральные</v>
          </cell>
          <cell r="D149" t="str">
            <v>Сырье</v>
          </cell>
          <cell r="G149" t="str">
            <v>Микробиология</v>
          </cell>
          <cell r="H149" t="str">
            <v>КМАФАнМ в ГП, ПФ, сырье, петрифильмы</v>
          </cell>
          <cell r="I149" t="str">
            <v>ГОСТ 7702.2.0-2016; 
ГОСТ 31904-2012</v>
          </cell>
          <cell r="J149" t="str">
            <v>ГОСТ 7702.2.1-2017, МУК 4.2.2884-11 Петрифильмы</v>
          </cell>
          <cell r="K149" t="str">
            <v>не более 1,0 × 10⁵ КОЕ/г</v>
          </cell>
          <cell r="L149" t="str">
            <v>СТО 53958418-001-2017</v>
          </cell>
        </row>
        <row r="150">
          <cell r="A150" t="str">
            <v>голень с кожей ЦБ охл (ТУ)БГКП в ГП, ПФ, сырье</v>
          </cell>
          <cell r="B150" t="str">
            <v>голень с кожей ЦБ охл (ТУ)</v>
          </cell>
          <cell r="C150" t="str">
            <v>мясо ЦБ</v>
          </cell>
          <cell r="D150" t="str">
            <v>Готовая_продукция</v>
          </cell>
          <cell r="G150" t="str">
            <v>Микробиология</v>
          </cell>
          <cell r="H150" t="str">
            <v>БГКП в ГП, ПФ, сырье</v>
          </cell>
          <cell r="I150" t="str">
            <v>ГОСТ 7702.2.0-2016; 
ГОСТ 31904-2012</v>
          </cell>
          <cell r="J150" t="str">
            <v>ГОСТ 31747-2012</v>
          </cell>
          <cell r="K150" t="str">
            <v>не допускается в 0,0001 г</v>
          </cell>
          <cell r="L150" t="str">
            <v>ТУ 10.12.10-251-23476484-2018</v>
          </cell>
        </row>
        <row r="151">
          <cell r="A151" t="str">
            <v>голень с кожей ЦБ охл (ТУ)КМАФАнМ в ГП, ПФ, сырье, смывах, ТЕМПО</v>
          </cell>
          <cell r="B151" t="str">
            <v>голень с кожей ЦБ охл (ТУ)</v>
          </cell>
          <cell r="C151" t="str">
            <v>мясо ЦБ</v>
          </cell>
          <cell r="D151" t="str">
            <v>Готовая_продукция</v>
          </cell>
          <cell r="G151" t="str">
            <v>Микробиология</v>
          </cell>
          <cell r="H151" t="str">
            <v>КМАФАнМ в ГП, ПФ, сырье, смывах, ТЕМПО</v>
          </cell>
          <cell r="I151" t="str">
            <v>ГОСТ 7702.2.0-2016; 
ГОСТ 31904-2012</v>
          </cell>
          <cell r="J151" t="str">
            <v>ГОСТ 7702.2.1-2017; МУК 4.2.3261-15 Темпо</v>
          </cell>
          <cell r="K151" t="str">
            <v>не более 5,0 × 10⁵ КОЕ/г</v>
          </cell>
          <cell r="L151" t="str">
            <v>ТУ 10.12.10-251-23476484-2018</v>
          </cell>
        </row>
        <row r="152">
          <cell r="A152" t="str">
            <v>голень с кожей ЦБ охл (ТУ)КМАФАнМ в ГП, ПФ, сырье, петрифильмы</v>
          </cell>
          <cell r="B152" t="str">
            <v>голень с кожей ЦБ охл (ТУ)</v>
          </cell>
          <cell r="C152" t="str">
            <v>мясо ЦБ</v>
          </cell>
          <cell r="D152" t="str">
            <v>Готовая_продукция</v>
          </cell>
          <cell r="G152" t="str">
            <v>Микробиология</v>
          </cell>
          <cell r="H152" t="str">
            <v>КМАФАнМ в ГП, ПФ, сырье, петрифильмы</v>
          </cell>
          <cell r="I152" t="str">
            <v>ГОСТ 7702.2.0-2016; 
ГОСТ 31904-2012</v>
          </cell>
          <cell r="J152" t="str">
            <v>ГОСТ 7702.2.1-2017, МУК 4.2.2884-11 Петрифильмы</v>
          </cell>
          <cell r="K152" t="str">
            <v>не более 5,0 × 10⁵ КОЕ/г</v>
          </cell>
          <cell r="L152" t="str">
            <v>ТУ 10.12.10-251-23476484-2018</v>
          </cell>
        </row>
        <row r="153">
          <cell r="A153" t="str">
            <v>голень с кожей ЦБ охл (ТУ)Listeria monocytogenes в ГП, ПФ, сырье, VIDAS</v>
          </cell>
          <cell r="B153" t="str">
            <v>голень с кожей ЦБ охл (ТУ)</v>
          </cell>
          <cell r="C153" t="str">
            <v>мясо ЦБ</v>
          </cell>
          <cell r="D153" t="str">
            <v>Готовая_продукция</v>
          </cell>
          <cell r="G153" t="str">
            <v>Микробиология</v>
          </cell>
          <cell r="H153" t="str">
            <v>Listeria monocytogenes в ГП, ПФ, сырье, VIDAS</v>
          </cell>
          <cell r="I153" t="str">
            <v>ГОСТ 7702.2.0-2016; 
ГОСТ 31904-2012</v>
          </cell>
          <cell r="J153" t="str">
            <v>ГОСТ 32031-2012; МУК 4.2.3262-15 Vidas</v>
          </cell>
          <cell r="K153" t="str">
            <v>не допускается в 25,0 г</v>
          </cell>
          <cell r="L153" t="str">
            <v>ТУ 10.12.10-251-23476484-2018</v>
          </cell>
        </row>
        <row r="154">
          <cell r="A154" t="str">
            <v>голень с кожей ЦБ охл (ТУ)Salmonella spp. в ГП, ПФ, сырье, VIDAS, с типизацией</v>
          </cell>
          <cell r="B154" t="str">
            <v>голень с кожей ЦБ охл (ТУ)</v>
          </cell>
          <cell r="C154" t="str">
            <v>мясо ЦБ</v>
          </cell>
          <cell r="D154" t="str">
            <v>Готовая_продукция</v>
          </cell>
          <cell r="G154" t="str">
            <v>Микробиология</v>
          </cell>
          <cell r="H154" t="str">
            <v>Salmonella spp. в ГП, ПФ, сырье, VIDAS, с типизацией</v>
          </cell>
          <cell r="I154" t="str">
            <v>ГОСТ 7702.2.0-2016; 
ГОСТ 31904-2012</v>
          </cell>
          <cell r="J154" t="str">
            <v>ГОСТ 31659-2012; 
ГОСТ 31468-2012; МУК 4.2.3262-15 Vidas</v>
          </cell>
          <cell r="K154" t="str">
            <v>не допускается в 25,0 г</v>
          </cell>
          <cell r="L154" t="str">
            <v>ТУ 10.12.10-251-23476484-2018</v>
          </cell>
        </row>
        <row r="155">
          <cell r="A155" t="str">
            <v>дез.раствор на определение концентрации АДВОпределение концентрации АДВ</v>
          </cell>
          <cell r="B155" t="str">
            <v>дез.раствор на определение концентрации АДВ</v>
          </cell>
          <cell r="C155" t="str">
            <v>дез.раствор</v>
          </cell>
          <cell r="D155" t="str">
            <v>Дез.средства</v>
          </cell>
          <cell r="G155" t="str">
            <v>ФизХимия</v>
          </cell>
          <cell r="H155" t="str">
            <v>Определение концентрации АДВ</v>
          </cell>
          <cell r="I155" t="str">
            <v>ГОСТ 29287</v>
          </cell>
          <cell r="J155" t="str">
            <v>ГОСТ Р 55064-2012</v>
          </cell>
          <cell r="K155" t="str">
            <v>не нормируется</v>
          </cell>
          <cell r="L155" t="str">
            <v>Р 4.2.2643-10</v>
          </cell>
        </row>
        <row r="156">
          <cell r="A156" t="str">
            <v>желудок с содержимымSalmonella spp. в патматериале, с типизацией</v>
          </cell>
          <cell r="B156" t="str">
            <v>желудок с содержимым</v>
          </cell>
          <cell r="C156" t="str">
            <v>фрагменты органов</v>
          </cell>
          <cell r="D156" t="str">
            <v>Биологический_материал</v>
          </cell>
          <cell r="G156" t="str">
            <v>Микробиология</v>
          </cell>
          <cell r="H156" t="str">
            <v>Salmonella spp. в патматериале, с типизацией</v>
          </cell>
          <cell r="I156" t="str">
            <v>МУ №13-7-2-2/2137; 
МУ 4.2.2723-10</v>
          </cell>
          <cell r="J156" t="str">
            <v>МУ 4.2.2723-10</v>
          </cell>
          <cell r="K156" t="str">
            <v xml:space="preserve">не допускается </v>
          </cell>
          <cell r="L156" t="str">
            <v>МУ №13-7-2-2/2137; 
МУ 4.2.2723-10</v>
          </cell>
        </row>
        <row r="157">
          <cell r="A157" t="str">
            <v>желудок с содержимым (вет.брак)Salmonella spp. в патматериале, с типизацией</v>
          </cell>
          <cell r="B157" t="str">
            <v>желудок с содержимым (вет.брак)</v>
          </cell>
          <cell r="C157" t="str">
            <v>фрагменты органов</v>
          </cell>
          <cell r="D157" t="str">
            <v>Биологический_материал</v>
          </cell>
          <cell r="G157" t="str">
            <v>Микробиология</v>
          </cell>
          <cell r="H157" t="str">
            <v>Salmonella spp. в патматериале, с типизацией</v>
          </cell>
          <cell r="I157" t="str">
            <v>МУ №13-7-2-2/2137; 
МУ 4.2.2723-10</v>
          </cell>
          <cell r="J157" t="str">
            <v>МУ 4.2.2723-10</v>
          </cell>
          <cell r="K157" t="str">
            <v>не допускается</v>
          </cell>
          <cell r="L157" t="str">
            <v>МУ №13-7-2-2/2137; 
МУ 4.2.2723-10</v>
          </cell>
        </row>
        <row r="158">
          <cell r="A158" t="str">
            <v>желудок с содержимым (вет.брак)Listeria spp. в смывах, патматериале</v>
          </cell>
          <cell r="B158" t="str">
            <v>желудок с содержимым (вет.брак)</v>
          </cell>
          <cell r="C158" t="str">
            <v>фрагменты органов</v>
          </cell>
          <cell r="D158" t="str">
            <v>Биологический_материал</v>
          </cell>
          <cell r="G158" t="str">
            <v>Микробиология</v>
          </cell>
          <cell r="H158" t="str">
            <v>Listeria spp. в смывах, патматериале</v>
          </cell>
          <cell r="I158" t="str">
            <v>МУ №13-7-2-2/2137</v>
          </cell>
          <cell r="J158" t="str">
            <v>ГОСТ 32031-2012</v>
          </cell>
          <cell r="K158" t="str">
            <v>не допускается в 25,0 г</v>
          </cell>
          <cell r="L158" t="str">
            <v xml:space="preserve">МУ №13-7-2-2/2137; </v>
          </cell>
        </row>
        <row r="159">
          <cell r="A159" t="str">
            <v>замершие эмбрионыProteus в ГП, ПФ, сырье, патматериал</v>
          </cell>
          <cell r="B159" t="str">
            <v>замершие эмбрионы</v>
          </cell>
          <cell r="C159" t="str">
            <v>замершие эмбрионы</v>
          </cell>
          <cell r="D159" t="str">
            <v>Биологический_материал</v>
          </cell>
          <cell r="G159" t="str">
            <v>Микробиология</v>
          </cell>
          <cell r="H159" t="str">
            <v>Proteus в ГП, ПФ, сырье, патматериал</v>
          </cell>
          <cell r="I159" t="str">
            <v xml:space="preserve">МУ №13-7-2-2/2137; 
</v>
          </cell>
          <cell r="J159" t="str">
            <v>ГОСТ 28560-90; ГОСТ 7702.2.7-2013</v>
          </cell>
          <cell r="K159" t="str">
            <v>не нормируется</v>
          </cell>
        </row>
        <row r="160">
          <cell r="A160" t="str">
            <v>замершие эмбрионыАнтибиотикочувствительность выделенных культур</v>
          </cell>
          <cell r="B160" t="str">
            <v>замершие эмбрионы</v>
          </cell>
          <cell r="C160" t="str">
            <v>замершие эмбрионы</v>
          </cell>
          <cell r="D160" t="str">
            <v>Биологический_материал</v>
          </cell>
          <cell r="G160" t="str">
            <v>Микробиология</v>
          </cell>
          <cell r="H160" t="str">
            <v>Антибиотикочувствительность выделенных культур</v>
          </cell>
          <cell r="I160" t="str">
            <v>МУК 4.2.1890-04</v>
          </cell>
          <cell r="J160" t="str">
            <v>МУК 4.2.1890-04</v>
          </cell>
          <cell r="K160" t="str">
            <v>не нормируется</v>
          </cell>
        </row>
        <row r="161">
          <cell r="A161" t="str">
            <v>замершие эмбрионыКолибактериоз</v>
          </cell>
          <cell r="B161" t="str">
            <v>замершие эмбрионы</v>
          </cell>
          <cell r="C161" t="str">
            <v>замершие эмбрионы</v>
          </cell>
          <cell r="D161" t="str">
            <v>Биологический_материал</v>
          </cell>
          <cell r="G161" t="str">
            <v>Микробиология</v>
          </cell>
          <cell r="H161" t="str">
            <v>Колибактериоз</v>
          </cell>
          <cell r="I161" t="str">
            <v>МУ №13-7-2-2/2137; 
МУ №13-7-2-2117</v>
          </cell>
          <cell r="J161" t="str">
            <v>МУ №13-7-2-2117</v>
          </cell>
          <cell r="K161" t="str">
            <v>не допускается</v>
          </cell>
        </row>
        <row r="162">
          <cell r="A162" t="str">
            <v>замершие эмбрионыПсевдомоноз</v>
          </cell>
          <cell r="B162" t="str">
            <v>замершие эмбрионы</v>
          </cell>
          <cell r="C162" t="str">
            <v>замершие эмбрионы</v>
          </cell>
          <cell r="D162" t="str">
            <v>Биологический_материал</v>
          </cell>
          <cell r="G162" t="str">
            <v>Микробиология</v>
          </cell>
          <cell r="H162" t="str">
            <v>Псевдомоноз</v>
          </cell>
          <cell r="I162" t="str">
            <v>МУ №13-7-2-2/2137; 
МР от 17.08.1998 г</v>
          </cell>
          <cell r="J162" t="str">
            <v>МР от 17.08.1998 г</v>
          </cell>
          <cell r="K162" t="str">
            <v>не допускается</v>
          </cell>
        </row>
        <row r="163">
          <cell r="A163" t="str">
            <v>замершие эмбрионыSalmonella spp. в патматериале, с типизацией</v>
          </cell>
          <cell r="B163" t="str">
            <v>замершие эмбрионы</v>
          </cell>
          <cell r="C163" t="str">
            <v>замершие эмбрионы</v>
          </cell>
          <cell r="D163" t="str">
            <v>Биологический_материал</v>
          </cell>
          <cell r="G163" t="str">
            <v>Микробиология</v>
          </cell>
          <cell r="H163" t="str">
            <v>Salmonella spp. в патматериале, с типизацией</v>
          </cell>
          <cell r="I163" t="str">
            <v>МУ №13-7-2-2/2137; 
МУ 4.2.2723-10</v>
          </cell>
          <cell r="J163" t="str">
            <v>МУ 4.2.2723-10</v>
          </cell>
          <cell r="K163" t="str">
            <v>не допускается</v>
          </cell>
        </row>
        <row r="164">
          <cell r="A164" t="str">
            <v>замершие эмбрионыСтафилококкоз</v>
          </cell>
          <cell r="B164" t="str">
            <v>замершие эмбрионы</v>
          </cell>
          <cell r="C164" t="str">
            <v>замершие эмбрионы</v>
          </cell>
          <cell r="D164" t="str">
            <v>Биологический_материал</v>
          </cell>
          <cell r="G164" t="str">
            <v>Микробиология</v>
          </cell>
          <cell r="H164" t="str">
            <v>Стафилококкоз</v>
          </cell>
          <cell r="I164" t="str">
            <v>МУ №13-7-2-2/2137; 
МУ 432-3 от 29.07.1987 г</v>
          </cell>
          <cell r="J164" t="str">
            <v>МУ 432-3 от 29.07.1987 г</v>
          </cell>
          <cell r="K164" t="str">
            <v>не допускается</v>
          </cell>
        </row>
        <row r="165">
          <cell r="A165" t="str">
            <v>замершие эмбрионыСтрептококкоз</v>
          </cell>
          <cell r="B165" t="str">
            <v>замершие эмбрионы</v>
          </cell>
          <cell r="C165" t="str">
            <v>замершие эмбрионы</v>
          </cell>
          <cell r="D165" t="str">
            <v>Биологический_материал</v>
          </cell>
          <cell r="G165" t="str">
            <v>Микробиология</v>
          </cell>
          <cell r="H165" t="str">
            <v>Стрептококкоз</v>
          </cell>
          <cell r="I165" t="str">
            <v>МУ №13-7-2-2/2137; 
МУ от 25.09.1990 г</v>
          </cell>
          <cell r="J165" t="str">
            <v>МУ от 25.09.1990 г</v>
          </cell>
          <cell r="K165" t="str">
            <v>не допускается</v>
          </cell>
        </row>
        <row r="166">
          <cell r="A166" t="str">
            <v>зоб с содержимым (вет.брак)Salmonella spp. в патматериале, с типизацией</v>
          </cell>
          <cell r="B166" t="str">
            <v>зоб с содержимым (вет.брак)</v>
          </cell>
          <cell r="C166" t="str">
            <v>фрагменты органов</v>
          </cell>
          <cell r="D166" t="str">
            <v>Биологический_материал</v>
          </cell>
          <cell r="G166" t="str">
            <v>Микробиология</v>
          </cell>
          <cell r="H166" t="str">
            <v>Salmonella spp. в патматериале, с типизацией</v>
          </cell>
          <cell r="I166" t="str">
            <v>МУ №13-7-2-2/2137; 
МУ 4.2.2723-10</v>
          </cell>
          <cell r="J166" t="str">
            <v>МУ 4.2.2723-10</v>
          </cell>
          <cell r="K166" t="str">
            <v xml:space="preserve">не допускается </v>
          </cell>
          <cell r="L166" t="str">
            <v>МУ №13-7-2-2/2137; 
МУ 4.2.2723-10</v>
          </cell>
        </row>
        <row r="167">
          <cell r="A167" t="str">
            <v>зоб с содержимым (вет.брак)Listeria spp. в смывах, патматериале</v>
          </cell>
          <cell r="B167" t="str">
            <v>зоб с содержимым (вет.брак)</v>
          </cell>
          <cell r="C167" t="str">
            <v>фрагменты органов</v>
          </cell>
          <cell r="D167" t="str">
            <v>Биологический_материал</v>
          </cell>
          <cell r="G167" t="str">
            <v>Микробиология</v>
          </cell>
          <cell r="H167" t="str">
            <v>Listeria spp. в смывах, патматериале</v>
          </cell>
          <cell r="I167" t="str">
            <v>МУ №13-7-2-2/2137</v>
          </cell>
          <cell r="J167" t="str">
            <v>ГОСТ 32031-2012</v>
          </cell>
          <cell r="K167" t="str">
            <v>не допускается в 25,0 г</v>
          </cell>
          <cell r="L167" t="str">
            <v xml:space="preserve">МУ №13-7-2-2/2137; </v>
          </cell>
        </row>
        <row r="168">
          <cell r="A168" t="str">
            <v>зоб с содержимымSalmonella spp. в патматериале, с типизацией</v>
          </cell>
          <cell r="B168" t="str">
            <v>зоб с содержимым</v>
          </cell>
          <cell r="C168" t="str">
            <v>фрагменты органов</v>
          </cell>
          <cell r="D168" t="str">
            <v>Биологический_материал</v>
          </cell>
          <cell r="G168" t="str">
            <v>Микробиология</v>
          </cell>
          <cell r="H168" t="str">
            <v>Salmonella spp. в патматериале, с типизацией</v>
          </cell>
          <cell r="I168" t="str">
            <v>МУ №13-7-2-2/2137; 
МУ 4.2.2723-10</v>
          </cell>
          <cell r="J168" t="str">
            <v>МУ 4.2.2723-10</v>
          </cell>
          <cell r="K168" t="str">
            <v>не допускается</v>
          </cell>
          <cell r="L168" t="str">
            <v>МУ №13-7-2-2/2137; 
МУ 4.2.2723-10</v>
          </cell>
        </row>
        <row r="169">
          <cell r="A169" t="str">
            <v>зоб с содержимымКолибактериоз</v>
          </cell>
          <cell r="B169" t="str">
            <v>зоб с содержимым</v>
          </cell>
          <cell r="C169" t="str">
            <v>фрагменты органов</v>
          </cell>
          <cell r="D169" t="str">
            <v>Биологический_материал</v>
          </cell>
          <cell r="G169" t="str">
            <v>Микробиология</v>
          </cell>
          <cell r="H169" t="str">
            <v>Колибактериоз</v>
          </cell>
          <cell r="I169" t="str">
            <v>МУ №13-7-2-2/2137; 
МУ №13-7-2-2117</v>
          </cell>
          <cell r="J169" t="str">
            <v>МУ №13-7-2-2117</v>
          </cell>
          <cell r="K169" t="str">
            <v>не допускается</v>
          </cell>
        </row>
        <row r="170">
          <cell r="A170" t="str">
            <v>зоб с содержимымСтафилококкоз</v>
          </cell>
          <cell r="B170" t="str">
            <v>зоб с содержимым</v>
          </cell>
          <cell r="C170" t="str">
            <v>фрагменты органов</v>
          </cell>
          <cell r="D170" t="str">
            <v>Биологический_материал</v>
          </cell>
          <cell r="G170" t="str">
            <v>Микробиология</v>
          </cell>
          <cell r="H170" t="str">
            <v>Стафилококкоз</v>
          </cell>
          <cell r="I170" t="str">
            <v>МУ №13-7-2-2/2137; 
МУ 432-3 от 29.07.1987 г</v>
          </cell>
          <cell r="J170" t="str">
            <v>МУ 432-3 от 29.07.1987 г</v>
          </cell>
          <cell r="K170" t="str">
            <v>не допускается</v>
          </cell>
        </row>
        <row r="171">
          <cell r="A171" t="str">
            <v>зоб с содержимымСтрептококкоз</v>
          </cell>
          <cell r="B171" t="str">
            <v>зоб с содержимым</v>
          </cell>
          <cell r="C171" t="str">
            <v>фрагменты органов</v>
          </cell>
          <cell r="D171" t="str">
            <v>Биологический_материал</v>
          </cell>
          <cell r="G171" t="str">
            <v>Микробиология</v>
          </cell>
          <cell r="H171" t="str">
            <v>Стрептококкоз</v>
          </cell>
          <cell r="I171" t="str">
            <v>МУ №13-7-2-2/2137; 
МУ от 25.09.1990 г</v>
          </cell>
          <cell r="J171" t="str">
            <v>МУ от 25.09.1990 г</v>
          </cell>
          <cell r="K171" t="str">
            <v>не допускается</v>
          </cell>
        </row>
        <row r="172">
          <cell r="A172" t="str">
            <v>зоб с содержимымПсевдомоноз</v>
          </cell>
          <cell r="B172" t="str">
            <v>зоб с содержимым</v>
          </cell>
          <cell r="C172" t="str">
            <v>фрагменты органов</v>
          </cell>
          <cell r="D172" t="str">
            <v>Биологический_материал</v>
          </cell>
          <cell r="G172" t="str">
            <v>Микробиология</v>
          </cell>
          <cell r="H172" t="str">
            <v>Псевдомоноз</v>
          </cell>
          <cell r="I172" t="str">
            <v>МУ №13-7-2-2/2137; 
МР от 17.08.1998 г</v>
          </cell>
          <cell r="J172" t="str">
            <v>МР от 17.08.1998 г</v>
          </cell>
          <cell r="K172" t="str">
            <v>не допускается</v>
          </cell>
        </row>
        <row r="173">
          <cell r="A173" t="str">
            <v>кишечник с содержимымSalmonella spp. в патматериале, с типизацией</v>
          </cell>
          <cell r="B173" t="str">
            <v>кишечник с содержимым</v>
          </cell>
          <cell r="C173" t="str">
            <v>фрагменты органов</v>
          </cell>
          <cell r="D173" t="str">
            <v>Биологический_материал</v>
          </cell>
          <cell r="G173" t="str">
            <v>Микробиология</v>
          </cell>
          <cell r="H173" t="str">
            <v>Salmonella spp. в патматериале, с типизацией</v>
          </cell>
          <cell r="I173" t="str">
            <v>МУ №13-7-2-2/2137; 
МУ 4.2.2723-10</v>
          </cell>
          <cell r="J173" t="str">
            <v>МУ 4.2.2723-10</v>
          </cell>
          <cell r="K173" t="str">
            <v>не допускается</v>
          </cell>
          <cell r="L173" t="str">
            <v>МУ №13-7-2-2/2137; 
МУ 4.2.2723-10</v>
          </cell>
        </row>
        <row r="174">
          <cell r="A174" t="str">
            <v>кишечник с содержимым (вет.брак)Salmonella spp. в патматериале, с типизацией</v>
          </cell>
          <cell r="B174" t="str">
            <v>кишечник с содержимым (вет.брак)</v>
          </cell>
          <cell r="C174" t="str">
            <v>фрагменты органов</v>
          </cell>
          <cell r="D174" t="str">
            <v>Биологический_материал</v>
          </cell>
          <cell r="G174" t="str">
            <v>Микробиология</v>
          </cell>
          <cell r="H174" t="str">
            <v>Salmonella spp. в патматериале, с типизацией</v>
          </cell>
          <cell r="I174" t="str">
            <v>МУ №13-7-2-2/2137; 
МУ 4.2.2723-10</v>
          </cell>
          <cell r="J174" t="str">
            <v>МУ 4.2.2723-10</v>
          </cell>
          <cell r="K174" t="str">
            <v>не допускается</v>
          </cell>
          <cell r="L174" t="str">
            <v>МУ №13-7-2-2/2137; 
МУ 4.2.2723-10</v>
          </cell>
        </row>
        <row r="175">
          <cell r="A175" t="str">
            <v>кишечник с содержимым (вет.брак)Listeria spp. в смывах, патматериале</v>
          </cell>
          <cell r="B175" t="str">
            <v>кишечник с содержимым (вет.брак)</v>
          </cell>
          <cell r="C175" t="str">
            <v>фрагменты органов</v>
          </cell>
          <cell r="D175" t="str">
            <v>Биологический_материал</v>
          </cell>
          <cell r="G175" t="str">
            <v>Микробиология</v>
          </cell>
          <cell r="H175" t="str">
            <v>Listeria spp. в смывах, патматериале</v>
          </cell>
          <cell r="I175" t="str">
            <v>МУ №13-7-2-2/2137</v>
          </cell>
          <cell r="J175" t="str">
            <v>ГОСТ 32031-2012</v>
          </cell>
          <cell r="K175" t="str">
            <v>не допускается в 25,0 г</v>
          </cell>
          <cell r="L175" t="str">
            <v xml:space="preserve">МУ №13-7-2-2/2137; </v>
          </cell>
        </row>
        <row r="176">
          <cell r="A176" t="str">
            <v>котлеты АппетитныеКМАФАнМ в ГП, ПФ, сырье, смывах, ТЕМПО</v>
          </cell>
          <cell r="B176" t="str">
            <v>котлеты Аппетитные</v>
          </cell>
          <cell r="C176" t="str">
            <v>полуфабрикаты рубленые</v>
          </cell>
          <cell r="D176" t="str">
            <v>Готовая_продукция</v>
          </cell>
          <cell r="G176" t="str">
            <v>Микробиология</v>
          </cell>
          <cell r="H176" t="str">
            <v>КМАФАнМ в ГП, ПФ, сырье, смывах, ТЕМПО</v>
          </cell>
          <cell r="I176" t="str">
            <v>ГОСТ 7702.2.0-2016; 
ГОСТ 31904-2012</v>
          </cell>
          <cell r="J176" t="str">
            <v>ГОСТ 7702.2.1-2017; МУК 4.2.3261-15 Темпо</v>
          </cell>
          <cell r="K176" t="str">
            <v>не более 1,0 × 10⁶ КОЕ/г</v>
          </cell>
          <cell r="L176" t="str">
            <v>СТО 79323491-005-2020</v>
          </cell>
        </row>
        <row r="177">
          <cell r="A177" t="str">
            <v>котлеты АппетитныеКМАФАнМ в ГП, ПФ, сырье, петрифильмы</v>
          </cell>
          <cell r="B177" t="str">
            <v>котлеты Аппетитные</v>
          </cell>
          <cell r="C177" t="str">
            <v>полуфабрикаты рубленые</v>
          </cell>
          <cell r="D177" t="str">
            <v>Готовая_продукция</v>
          </cell>
          <cell r="G177" t="str">
            <v>Микробиология</v>
          </cell>
          <cell r="H177" t="str">
            <v>КМАФАнМ в ГП, ПФ, сырье, петрифильмы</v>
          </cell>
          <cell r="I177" t="str">
            <v>ГОСТ 7702.2.0-2016; 
ГОСТ 31904-2012</v>
          </cell>
          <cell r="J177" t="str">
            <v>ГОСТ 7702.2.1-2017, МУК 4.2.2884-11 Петрифильмы</v>
          </cell>
          <cell r="K177" t="str">
            <v>не более 1,0 × 10⁶ КОЕ/г</v>
          </cell>
          <cell r="L177" t="str">
            <v>СТО 79323491-005-2020</v>
          </cell>
        </row>
        <row r="178">
          <cell r="A178" t="str">
            <v>котлеты АппетитныеListeria monocytogenes в ГП, ПФ, сырье, VIDAS</v>
          </cell>
          <cell r="B178" t="str">
            <v>котлеты Аппетитные</v>
          </cell>
          <cell r="C178" t="str">
            <v>полуфабрикаты рубленые</v>
          </cell>
          <cell r="D178" t="str">
            <v>Готовая_продукция</v>
          </cell>
          <cell r="G178" t="str">
            <v>Микробиология</v>
          </cell>
          <cell r="H178" t="str">
            <v>Listeria monocytogenes в ГП, ПФ, сырье, VIDAS</v>
          </cell>
          <cell r="I178" t="str">
            <v>ГОСТ 7702.2.0-2016; 
ГОСТ 31904-2012</v>
          </cell>
          <cell r="J178" t="str">
            <v>ГОСТ 32031-2012; МУК 4.2.3262-15 Vidas</v>
          </cell>
          <cell r="K178" t="str">
            <v>не допускается в 25,0 г</v>
          </cell>
          <cell r="L178" t="str">
            <v>СТО 79323491-005-2020</v>
          </cell>
        </row>
        <row r="179">
          <cell r="A179" t="str">
            <v>котлеты АппетитныеSalmonella spp. в ГП, ПФ, сырье, VIDAS, с типизацией</v>
          </cell>
          <cell r="B179" t="str">
            <v>котлеты Аппетитные</v>
          </cell>
          <cell r="C179" t="str">
            <v>полуфабрикаты рубленые</v>
          </cell>
          <cell r="D179" t="str">
            <v>Готовая_продукция</v>
          </cell>
          <cell r="G179" t="str">
            <v>Микробиология</v>
          </cell>
          <cell r="H179" t="str">
            <v>Salmonella spp. в ГП, ПФ, сырье, VIDAS, с типизацией</v>
          </cell>
          <cell r="I179" t="str">
            <v>ГОСТ 7702.2.0-2016; 
ГОСТ 31904-2012</v>
          </cell>
          <cell r="J179" t="str">
            <v>ГОСТ 31659-2012; 
ГОСТ 31468-2012; МУК 4.2.3262-15 Vidas</v>
          </cell>
          <cell r="K179" t="str">
            <v>не допускается в 25,0 г</v>
          </cell>
          <cell r="L179" t="str">
            <v>СТО 79323491-005-2020</v>
          </cell>
        </row>
        <row r="180">
          <cell r="A180" t="str">
            <v>котлеты АппетитныеБГКП в ГП, ПФ, сырье</v>
          </cell>
          <cell r="B180" t="str">
            <v>котлеты Аппетитные</v>
          </cell>
          <cell r="C180" t="str">
            <v>полуфабрикаты рубленые</v>
          </cell>
          <cell r="D180" t="str">
            <v>Готовая_продукция</v>
          </cell>
          <cell r="G180" t="str">
            <v>Микробиология</v>
          </cell>
          <cell r="H180" t="str">
            <v>БГКП в ГП, ПФ, сырье</v>
          </cell>
          <cell r="I180" t="str">
            <v>ГОСТ 7702.2.0-2016; 
ГОСТ 31904-2012</v>
          </cell>
          <cell r="J180" t="str">
            <v>ГОСТ 31747-2012</v>
          </cell>
          <cell r="K180" t="str">
            <v>не допускается в 0,0001 г</v>
          </cell>
          <cell r="L180" t="str">
            <v>СТО 79323491-005-2020</v>
          </cell>
        </row>
        <row r="181">
          <cell r="A181" t="str">
            <v>котлеты СливочныеКМАФАнМ в ГП, ПФ, сырье, смывах, ТЕМПО</v>
          </cell>
          <cell r="B181" t="str">
            <v>котлеты Сливочные</v>
          </cell>
          <cell r="C181" t="str">
            <v>полуфабрикаты рубленые</v>
          </cell>
          <cell r="D181" t="str">
            <v>Готовая_продукция</v>
          </cell>
          <cell r="G181" t="str">
            <v>Микробиология</v>
          </cell>
          <cell r="H181" t="str">
            <v>КМАФАнМ в ГП, ПФ, сырье, смывах, ТЕМПО</v>
          </cell>
          <cell r="I181" t="str">
            <v>ГОСТ 7702.2.0-2016; 
ГОСТ 31904-2012</v>
          </cell>
          <cell r="J181" t="str">
            <v>ГОСТ 7702.2.1-2017; МУК 4.2.3261-15 Темпо</v>
          </cell>
          <cell r="K181" t="str">
            <v>не более 1,0 × 10⁶ КОЕ/г</v>
          </cell>
          <cell r="L181" t="str">
            <v>СТО 79323491-005-2020</v>
          </cell>
        </row>
        <row r="182">
          <cell r="A182" t="str">
            <v>котлеты СливочныеКМАФАнМ в ГП, ПФ, сырье, петрифильмы</v>
          </cell>
          <cell r="B182" t="str">
            <v>котлеты Сливочные</v>
          </cell>
          <cell r="C182" t="str">
            <v>полуфабрикаты рубленые</v>
          </cell>
          <cell r="D182" t="str">
            <v>Готовая_продукция</v>
          </cell>
          <cell r="G182" t="str">
            <v>Микробиология</v>
          </cell>
          <cell r="H182" t="str">
            <v>КМАФАнМ в ГП, ПФ, сырье, петрифильмы</v>
          </cell>
          <cell r="I182" t="str">
            <v>ГОСТ 7702.2.0-2016; 
ГОСТ 31904-2012</v>
          </cell>
          <cell r="J182" t="str">
            <v>ГОСТ 7702.2.1-2017, МУК 4.2.2884-11 Петрифильмы</v>
          </cell>
          <cell r="K182" t="str">
            <v>не более 1,0 × 10⁶ КОЕ/г</v>
          </cell>
          <cell r="L182" t="str">
            <v>СТО 79323491-005-2020</v>
          </cell>
        </row>
        <row r="183">
          <cell r="A183" t="str">
            <v>котлеты СливочныеListeria monocytogenes в ГП, ПФ, сырье, VIDAS</v>
          </cell>
          <cell r="B183" t="str">
            <v>котлеты Сливочные</v>
          </cell>
          <cell r="C183" t="str">
            <v>полуфабрикаты рубленые</v>
          </cell>
          <cell r="D183" t="str">
            <v>Готовая_продукция</v>
          </cell>
          <cell r="G183" t="str">
            <v>Микробиология</v>
          </cell>
          <cell r="H183" t="str">
            <v>Listeria monocytogenes в ГП, ПФ, сырье, VIDAS</v>
          </cell>
          <cell r="I183" t="str">
            <v>ГОСТ 7702.2.0-2016; 
ГОСТ 31904-2012</v>
          </cell>
          <cell r="J183" t="str">
            <v>ГОСТ 32031-2012; МУК 4.2.3262-15 Vidas</v>
          </cell>
          <cell r="K183" t="str">
            <v>не допускается в 25,0 г</v>
          </cell>
          <cell r="L183" t="str">
            <v>СТО 79323491-005-2020</v>
          </cell>
        </row>
        <row r="184">
          <cell r="A184" t="str">
            <v>котлеты СливочныеSalmonella spp. в ГП, ПФ, сырье, VIDAS, с типизацией</v>
          </cell>
          <cell r="B184" t="str">
            <v>котлеты Сливочные</v>
          </cell>
          <cell r="C184" t="str">
            <v>полуфабрикаты рубленые</v>
          </cell>
          <cell r="D184" t="str">
            <v>Готовая_продукция</v>
          </cell>
          <cell r="G184" t="str">
            <v>Микробиология</v>
          </cell>
          <cell r="H184" t="str">
            <v>Salmonella spp. в ГП, ПФ, сырье, VIDAS, с типизацией</v>
          </cell>
          <cell r="I184" t="str">
            <v>ГОСТ 7702.2.0-2016; 
ГОСТ 31904-2012</v>
          </cell>
          <cell r="J184" t="str">
            <v>ГОСТ 31659-2012; 
ГОСТ 31468-2012; МУК 4.2.3262-15 Vidas</v>
          </cell>
          <cell r="K184" t="str">
            <v>не допускается в 25,0 г</v>
          </cell>
          <cell r="L184" t="str">
            <v>СТО 79323491-005-2020</v>
          </cell>
        </row>
        <row r="185">
          <cell r="A185" t="str">
            <v>котлеты СливочныеБГКП в ГП, ПФ, сырье</v>
          </cell>
          <cell r="B185" t="str">
            <v>котлеты Сливочные</v>
          </cell>
          <cell r="C185" t="str">
            <v>полуфабрикаты рубленые</v>
          </cell>
          <cell r="D185" t="str">
            <v>Готовая_продукция</v>
          </cell>
          <cell r="G185" t="str">
            <v>Микробиология</v>
          </cell>
          <cell r="H185" t="str">
            <v>БГКП в ГП, ПФ, сырье</v>
          </cell>
          <cell r="I185" t="str">
            <v>ГОСТ 7702.2.0-2016; 
ГОСТ 31904-2012</v>
          </cell>
          <cell r="J185" t="str">
            <v>ГОСТ 31747-2012</v>
          </cell>
          <cell r="K185" t="str">
            <v>не допускается в 0,0001 г</v>
          </cell>
          <cell r="L185" t="str">
            <v>СТО 79323491-005-2020</v>
          </cell>
        </row>
        <row r="186">
          <cell r="A186" t="str">
            <v>котлеты Домашние По-петелинскиКМАФАнМ в ГП, ПФ, сырье, смывах, ТЕМПО</v>
          </cell>
          <cell r="B186" t="str">
            <v>котлеты Домашние По-петелински</v>
          </cell>
          <cell r="C186" t="str">
            <v>полуфабрикаты рубленые</v>
          </cell>
          <cell r="D186" t="str">
            <v>Готовая_продукция</v>
          </cell>
          <cell r="G186" t="str">
            <v>Микробиология</v>
          </cell>
          <cell r="H186" t="str">
            <v>КМАФАнМ в ГП, ПФ, сырье, смывах, ТЕМПО</v>
          </cell>
          <cell r="I186" t="str">
            <v>ГОСТ 7702.2.0-2016; 
ГОСТ 31904-2012</v>
          </cell>
          <cell r="J186" t="str">
            <v>ГОСТ 7702.2.1-2017; МУК 4.2.3261-15 Темпо</v>
          </cell>
          <cell r="K186" t="str">
            <v>не более 1,0 × 10⁶ КОЕ/г</v>
          </cell>
          <cell r="L186" t="str">
            <v>СТО 79323491-005-2020</v>
          </cell>
        </row>
        <row r="187">
          <cell r="A187" t="str">
            <v>котлеты Домашние По-петелинскиКМАФАнМ в ГП, ПФ, сырье, петрифильмы</v>
          </cell>
          <cell r="B187" t="str">
            <v>котлеты Домашние По-петелински</v>
          </cell>
          <cell r="C187" t="str">
            <v>полуфабрикаты рубленые</v>
          </cell>
          <cell r="D187" t="str">
            <v>Готовая_продукция</v>
          </cell>
          <cell r="G187" t="str">
            <v>Микробиология</v>
          </cell>
          <cell r="H187" t="str">
            <v>КМАФАнМ в ГП, ПФ, сырье, петрифильмы</v>
          </cell>
          <cell r="I187" t="str">
            <v>ГОСТ 7702.2.0-2016; 
ГОСТ 31904-2012</v>
          </cell>
          <cell r="J187" t="str">
            <v>ГОСТ 7702.2.1-2017, МУК 4.2.2884-11 Петрифильмы</v>
          </cell>
          <cell r="K187" t="str">
            <v>не более 1,0 × 10⁶ КОЕ/г</v>
          </cell>
          <cell r="L187" t="str">
            <v>СТО 79323491-005-2020</v>
          </cell>
        </row>
        <row r="188">
          <cell r="A188" t="str">
            <v>котлеты Домашние По-петелинскиListeria monocytogenes в ГП, ПФ, сырье, VIDAS</v>
          </cell>
          <cell r="B188" t="str">
            <v>котлеты Домашние По-петелински</v>
          </cell>
          <cell r="C188" t="str">
            <v>полуфабрикаты рубленые</v>
          </cell>
          <cell r="D188" t="str">
            <v>Готовая_продукция</v>
          </cell>
          <cell r="G188" t="str">
            <v>Микробиология</v>
          </cell>
          <cell r="H188" t="str">
            <v>Listeria monocytogenes в ГП, ПФ, сырье, VIDAS</v>
          </cell>
          <cell r="I188" t="str">
            <v>ГОСТ 7702.2.0-2016; 
ГОСТ 31904-2012</v>
          </cell>
          <cell r="J188" t="str">
            <v>ГОСТ 32031-2012; МУК 4.2.3262-15 Vidas</v>
          </cell>
          <cell r="K188" t="str">
            <v>не допускается в 25,0 г</v>
          </cell>
          <cell r="L188" t="str">
            <v>СТО 79323491-005-2020</v>
          </cell>
        </row>
        <row r="189">
          <cell r="A189" t="str">
            <v>котлеты Домашние По-петелинскиSalmonella spp. в ГП, ПФ, сырье, VIDAS, с типизацией</v>
          </cell>
          <cell r="B189" t="str">
            <v>котлеты Домашние По-петелински</v>
          </cell>
          <cell r="C189" t="str">
            <v>полуфабрикаты рубленые</v>
          </cell>
          <cell r="D189" t="str">
            <v>Готовая_продукция</v>
          </cell>
          <cell r="G189" t="str">
            <v>Микробиология</v>
          </cell>
          <cell r="H189" t="str">
            <v>Salmonella spp. в ГП, ПФ, сырье, VIDAS, с типизацией</v>
          </cell>
          <cell r="I189" t="str">
            <v>ГОСТ 7702.2.0-2016; 
ГОСТ 31904-2012</v>
          </cell>
          <cell r="J189" t="str">
            <v>ГОСТ 31659-2012; 
ГОСТ 31468-2012; МУК 4.2.3262-15 Vidas</v>
          </cell>
          <cell r="K189" t="str">
            <v>не допускается в 25,0 г</v>
          </cell>
          <cell r="L189" t="str">
            <v>СТО 79323491-005-2020</v>
          </cell>
        </row>
        <row r="190">
          <cell r="A190" t="str">
            <v>котлеты Домашние По-петелинскиБГКП в ГП, ПФ, сырье</v>
          </cell>
          <cell r="B190" t="str">
            <v>котлеты Домашние По-петелински</v>
          </cell>
          <cell r="C190" t="str">
            <v>полуфабрикаты рубленые</v>
          </cell>
          <cell r="D190" t="str">
            <v>Готовая_продукция</v>
          </cell>
          <cell r="G190" t="str">
            <v>Микробиология</v>
          </cell>
          <cell r="H190" t="str">
            <v>БГКП в ГП, ПФ, сырье</v>
          </cell>
          <cell r="I190" t="str">
            <v>ГОСТ 7702.2.0-2016; 
ГОСТ 31904-2012</v>
          </cell>
          <cell r="J190" t="str">
            <v>ГОСТ 31747-2012</v>
          </cell>
          <cell r="K190" t="str">
            <v>не допускается в 0,0001 г</v>
          </cell>
          <cell r="L190" t="str">
            <v>СТО 79323491-005-2020</v>
          </cell>
        </row>
        <row r="191">
          <cell r="A191" t="str">
            <v>котлеты По-киевскиКМАФАнМ в ГП, ПФ, сырье, смывах, ТЕМПО</v>
          </cell>
          <cell r="B191" t="str">
            <v>котлеты По-киевски</v>
          </cell>
          <cell r="C191" t="str">
            <v>полуфабрикаты рубленые</v>
          </cell>
          <cell r="D191" t="str">
            <v>Готовая_продукция</v>
          </cell>
          <cell r="G191" t="str">
            <v>Микробиология</v>
          </cell>
          <cell r="H191" t="str">
            <v>КМАФАнМ в ГП, ПФ, сырье, смывах, ТЕМПО</v>
          </cell>
          <cell r="I191" t="str">
            <v>ГОСТ 7702.2.0-2016; 
ГОСТ 31904-2012</v>
          </cell>
          <cell r="J191" t="str">
            <v>ГОСТ 7702.2.1-2017; МУК 4.2.3261-15 Темпо</v>
          </cell>
          <cell r="K191" t="str">
            <v>не более 1,0 × 10⁶ КОЕ/г</v>
          </cell>
          <cell r="L191" t="str">
            <v>СТО 79323491-005-2020</v>
          </cell>
        </row>
        <row r="192">
          <cell r="A192" t="str">
            <v>котлеты По-киевскиКМАФАнМ в ГП, ПФ, сырье, петрифильмы</v>
          </cell>
          <cell r="B192" t="str">
            <v>котлеты По-киевски</v>
          </cell>
          <cell r="C192" t="str">
            <v>полуфабрикаты рубленые</v>
          </cell>
          <cell r="D192" t="str">
            <v>Готовая_продукция</v>
          </cell>
          <cell r="G192" t="str">
            <v>Микробиология</v>
          </cell>
          <cell r="H192" t="str">
            <v>КМАФАнМ в ГП, ПФ, сырье, петрифильмы</v>
          </cell>
          <cell r="I192" t="str">
            <v>ГОСТ 7702.2.0-2016; 
ГОСТ 31904-2012</v>
          </cell>
          <cell r="J192" t="str">
            <v>ГОСТ 7702.2.1-2017, МУК 4.2.2884-11 Петрифильмы</v>
          </cell>
          <cell r="K192" t="str">
            <v>не более 1,0 × 10⁶ КОЕ/г</v>
          </cell>
          <cell r="L192" t="str">
            <v>СТО 79323491-005-2020</v>
          </cell>
        </row>
        <row r="193">
          <cell r="A193" t="str">
            <v>котлеты По-киевскиListeria monocytogenes в ГП, ПФ, сырье, VIDAS</v>
          </cell>
          <cell r="B193" t="str">
            <v>котлеты По-киевски</v>
          </cell>
          <cell r="C193" t="str">
            <v>полуфабрикаты рубленые</v>
          </cell>
          <cell r="D193" t="str">
            <v>Готовая_продукция</v>
          </cell>
          <cell r="G193" t="str">
            <v>Микробиология</v>
          </cell>
          <cell r="H193" t="str">
            <v>Listeria monocytogenes в ГП, ПФ, сырье, VIDAS</v>
          </cell>
          <cell r="I193" t="str">
            <v>ГОСТ 7702.2.0-2016; 
ГОСТ 31904-2012</v>
          </cell>
          <cell r="J193" t="str">
            <v>ГОСТ 32031-2012; МУК 4.2.3262-15 Vidas</v>
          </cell>
          <cell r="K193" t="str">
            <v>не допускается в 25,0 г</v>
          </cell>
          <cell r="L193" t="str">
            <v>СТО 79323491-005-2020</v>
          </cell>
        </row>
        <row r="194">
          <cell r="A194" t="str">
            <v>котлеты По-киевскиSalmonella spp. в ГП, ПФ, сырье, VIDAS, с типизацией</v>
          </cell>
          <cell r="B194" t="str">
            <v>котлеты По-киевски</v>
          </cell>
          <cell r="C194" t="str">
            <v>полуфабрикаты рубленые</v>
          </cell>
          <cell r="D194" t="str">
            <v>Готовая_продукция</v>
          </cell>
          <cell r="G194" t="str">
            <v>Микробиология</v>
          </cell>
          <cell r="H194" t="str">
            <v>Salmonella spp. в ГП, ПФ, сырье, VIDAS, с типизацией</v>
          </cell>
          <cell r="I194" t="str">
            <v>ГОСТ 7702.2.0-2016; 
ГОСТ 31904-2012</v>
          </cell>
          <cell r="J194" t="str">
            <v>ГОСТ 31659-2012; 
ГОСТ 31468-2012; МУК 4.2.3262-15 Vidas</v>
          </cell>
          <cell r="K194" t="str">
            <v>не допускается в 25,0 г</v>
          </cell>
          <cell r="L194" t="str">
            <v>СТО 79323491-005-2020</v>
          </cell>
        </row>
        <row r="195">
          <cell r="A195" t="str">
            <v>котлеты По-киевскиБГКП в ГП, ПФ, сырье</v>
          </cell>
          <cell r="B195" t="str">
            <v>котлеты По-киевски</v>
          </cell>
          <cell r="C195" t="str">
            <v>полуфабрикаты рубленые</v>
          </cell>
          <cell r="D195" t="str">
            <v>Готовая_продукция</v>
          </cell>
          <cell r="G195" t="str">
            <v>Микробиология</v>
          </cell>
          <cell r="H195" t="str">
            <v>БГКП в ГП, ПФ, сырье</v>
          </cell>
          <cell r="I195" t="str">
            <v>ГОСТ 7702.2.0-2016; 
ГОСТ 31904-2012</v>
          </cell>
          <cell r="J195" t="str">
            <v>ГОСТ 31747-2012</v>
          </cell>
          <cell r="K195" t="str">
            <v>не допускается в 0,0001 г</v>
          </cell>
          <cell r="L195" t="str">
            <v>СТО 79323491-005-2020</v>
          </cell>
        </row>
        <row r="196">
          <cell r="A196" t="str">
            <v>котлеты из филе бедра и филе грудкиКМАФАнМ в ГП, ПФ, сырье, смывах, ТЕМПО</v>
          </cell>
          <cell r="B196" t="str">
            <v>котлеты из филе бедра и филе грудки</v>
          </cell>
          <cell r="C196" t="str">
            <v>полуфабрикаты рубленые</v>
          </cell>
          <cell r="D196" t="str">
            <v>Готовая_продукция</v>
          </cell>
          <cell r="G196" t="str">
            <v>Микробиология</v>
          </cell>
          <cell r="H196" t="str">
            <v>КМАФАнМ в ГП, ПФ, сырье, смывах, ТЕМПО</v>
          </cell>
          <cell r="I196" t="str">
            <v>ГОСТ 7702.2.0-2016; 
ГОСТ 31904-2012</v>
          </cell>
          <cell r="J196" t="str">
            <v>ГОСТ 7702.2.1-2017; МУК 4.2.3261-15 Темпо</v>
          </cell>
          <cell r="K196" t="str">
            <v>не более 1,0 × 10⁶ КОЕ/г</v>
          </cell>
          <cell r="L196" t="str">
            <v>СТО 79323491-005-2020</v>
          </cell>
        </row>
        <row r="197">
          <cell r="A197" t="str">
            <v>котлеты из филе бедра и филе грудкиКМАФАнМ в ГП, ПФ, сырье, петрифильмы</v>
          </cell>
          <cell r="B197" t="str">
            <v>котлеты из филе бедра и филе грудки</v>
          </cell>
          <cell r="C197" t="str">
            <v>полуфабрикаты рубленые</v>
          </cell>
          <cell r="D197" t="str">
            <v>Готовая_продукция</v>
          </cell>
          <cell r="G197" t="str">
            <v>Микробиология</v>
          </cell>
          <cell r="H197" t="str">
            <v>КМАФАнМ в ГП, ПФ, сырье, петрифильмы</v>
          </cell>
          <cell r="I197" t="str">
            <v>ГОСТ 7702.2.0-2016; 
ГОСТ 31904-2012</v>
          </cell>
          <cell r="J197" t="str">
            <v>ГОСТ 7702.2.1-2017, МУК 4.2.2884-11 Петрифильмы</v>
          </cell>
          <cell r="K197" t="str">
            <v>не более 1,0 × 10⁶ КОЕ/г</v>
          </cell>
          <cell r="L197" t="str">
            <v>СТО 79323491-005-2020</v>
          </cell>
        </row>
        <row r="198">
          <cell r="A198" t="str">
            <v>котлеты из филе бедра и филе грудкиListeria monocytogenes в ГП, ПФ, сырье, VIDAS</v>
          </cell>
          <cell r="B198" t="str">
            <v>котлеты из филе бедра и филе грудки</v>
          </cell>
          <cell r="C198" t="str">
            <v>полуфабрикаты рубленые</v>
          </cell>
          <cell r="D198" t="str">
            <v>Готовая_продукция</v>
          </cell>
          <cell r="G198" t="str">
            <v>Микробиология</v>
          </cell>
          <cell r="H198" t="str">
            <v>Listeria monocytogenes в ГП, ПФ, сырье, VIDAS</v>
          </cell>
          <cell r="I198" t="str">
            <v>ГОСТ 7702.2.0-2016; 
ГОСТ 31904-2012</v>
          </cell>
          <cell r="J198" t="str">
            <v>ГОСТ 32031-2012; МУК 4.2.3262-15 Vidas</v>
          </cell>
          <cell r="K198" t="str">
            <v>не допускается в 25,0 г</v>
          </cell>
          <cell r="L198" t="str">
            <v>СТО 79323491-005-2020</v>
          </cell>
        </row>
        <row r="199">
          <cell r="A199" t="str">
            <v>котлеты из филе бедра и филе грудкиSalmonella spp. в ГП, ПФ, сырье, VIDAS, с типизацией</v>
          </cell>
          <cell r="B199" t="str">
            <v>котлеты из филе бедра и филе грудки</v>
          </cell>
          <cell r="C199" t="str">
            <v>полуфабрикаты рубленые</v>
          </cell>
          <cell r="D199" t="str">
            <v>Готовая_продукция</v>
          </cell>
          <cell r="G199" t="str">
            <v>Микробиология</v>
          </cell>
          <cell r="H199" t="str">
            <v>Salmonella spp. в ГП, ПФ, сырье, VIDAS, с типизацией</v>
          </cell>
          <cell r="I199" t="str">
            <v>ГОСТ 7702.2.0-2016; 
ГОСТ 31904-2012</v>
          </cell>
          <cell r="J199" t="str">
            <v>ГОСТ 31659-2012; 
ГОСТ 31468-2012; МУК 4.2.3262-15 Vidas</v>
          </cell>
          <cell r="K199" t="str">
            <v>не допускается в 25,0 г</v>
          </cell>
          <cell r="L199" t="str">
            <v>СТО 79323491-005-2020</v>
          </cell>
        </row>
        <row r="200">
          <cell r="A200" t="str">
            <v>котлеты из филе бедра и филе грудкиБГКП в ГП, ПФ, сырье</v>
          </cell>
          <cell r="B200" t="str">
            <v>котлеты из филе бедра и филе грудки</v>
          </cell>
          <cell r="C200" t="str">
            <v>полуфабрикаты рубленые</v>
          </cell>
          <cell r="D200" t="str">
            <v>Готовая_продукция</v>
          </cell>
          <cell r="G200" t="str">
            <v>Микробиология</v>
          </cell>
          <cell r="H200" t="str">
            <v>БГКП в ГП, ПФ, сырье</v>
          </cell>
          <cell r="I200" t="str">
            <v>ГОСТ 7702.2.0-2016; 
ГОСТ 31904-2012</v>
          </cell>
          <cell r="J200" t="str">
            <v>ГОСТ 31747-2012</v>
          </cell>
          <cell r="K200" t="str">
            <v>не допускается в 0,0001 г</v>
          </cell>
          <cell r="L200" t="str">
            <v>СТО 79323491-005-2020</v>
          </cell>
        </row>
        <row r="201">
          <cell r="A201" t="str">
            <v>колбаски для гриля "С сыром"КМАФАнМ в ГП, ПФ, сырье, смывах, ТЕМПО</v>
          </cell>
          <cell r="B201" t="str">
            <v>колбаски для гриля "С сыром"</v>
          </cell>
          <cell r="C201" t="str">
            <v>полуфабрикаты рубленые</v>
          </cell>
          <cell r="D201" t="str">
            <v>Готовая_продукция</v>
          </cell>
          <cell r="G201" t="str">
            <v>Микробиология</v>
          </cell>
          <cell r="H201" t="str">
            <v>КМАФАнМ в ГП, ПФ, сырье, смывах, ТЕМПО</v>
          </cell>
          <cell r="I201" t="str">
            <v>ГОСТ 7702.2.0-2016; 
ГОСТ 31904-2012</v>
          </cell>
          <cell r="J201" t="str">
            <v>ГОСТ 7702.2.1-2017; МУК 4.2.3261-15 Темпо</v>
          </cell>
          <cell r="K201" t="str">
            <v>не более 1,0 × 10⁶ КОЕ/г</v>
          </cell>
          <cell r="L201" t="str">
            <v>СТО 79323491-005-2020</v>
          </cell>
        </row>
        <row r="202">
          <cell r="A202" t="str">
            <v>колбаски для гриля "С сыром"КМАФАнМ в ГП, ПФ, сырье, петрифильмы</v>
          </cell>
          <cell r="B202" t="str">
            <v>колбаски для гриля "С сыром"</v>
          </cell>
          <cell r="C202" t="str">
            <v>полуфабрикаты рубленые</v>
          </cell>
          <cell r="D202" t="str">
            <v>Готовая_продукция</v>
          </cell>
          <cell r="G202" t="str">
            <v>Микробиология</v>
          </cell>
          <cell r="H202" t="str">
            <v>КМАФАнМ в ГП, ПФ, сырье, петрифильмы</v>
          </cell>
          <cell r="I202" t="str">
            <v>ГОСТ 7702.2.0-2016; 
ГОСТ 31904-2012</v>
          </cell>
          <cell r="J202" t="str">
            <v>ГОСТ 7702.2.1-2017, МУК 4.2.2884-11 Петрифильмы</v>
          </cell>
          <cell r="K202" t="str">
            <v>не более 1,0 × 10⁶ КОЕ/г</v>
          </cell>
          <cell r="L202" t="str">
            <v>СТО 79323491-005-2020</v>
          </cell>
        </row>
        <row r="203">
          <cell r="A203" t="str">
            <v>колбаски для гриля "С сыром"Listeria monocytogenes в ГП, ПФ, сырье, VIDAS</v>
          </cell>
          <cell r="B203" t="str">
            <v>колбаски для гриля "С сыром"</v>
          </cell>
          <cell r="C203" t="str">
            <v>полуфабрикаты рубленые</v>
          </cell>
          <cell r="D203" t="str">
            <v>Готовая_продукция</v>
          </cell>
          <cell r="G203" t="str">
            <v>Микробиология</v>
          </cell>
          <cell r="H203" t="str">
            <v>Listeria monocytogenes в ГП, ПФ, сырье, VIDAS</v>
          </cell>
          <cell r="I203" t="str">
            <v>ГОСТ 7702.2.0-2016; 
ГОСТ 31904-2012</v>
          </cell>
          <cell r="J203" t="str">
            <v>ГОСТ 32031-2012; МУК 4.2.3262-15 Vidas</v>
          </cell>
          <cell r="K203" t="str">
            <v>не допускается в 25,0 г</v>
          </cell>
          <cell r="L203" t="str">
            <v>СТО 79323491-005-2020</v>
          </cell>
        </row>
        <row r="204">
          <cell r="A204" t="str">
            <v>колбаски для гриля "С сыром"Salmonella spp. в ГП, ПФ, сырье, VIDAS, с типизацией</v>
          </cell>
          <cell r="B204" t="str">
            <v>колбаски для гриля "С сыром"</v>
          </cell>
          <cell r="C204" t="str">
            <v>полуфабрикаты рубленые</v>
          </cell>
          <cell r="D204" t="str">
            <v>Готовая_продукция</v>
          </cell>
          <cell r="G204" t="str">
            <v>Микробиология</v>
          </cell>
          <cell r="H204" t="str">
            <v>Salmonella spp. в ГП, ПФ, сырье, VIDAS, с типизацией</v>
          </cell>
          <cell r="I204" t="str">
            <v>ГОСТ 7702.2.0-2016; 
ГОСТ 31904-2012</v>
          </cell>
          <cell r="J204" t="str">
            <v>ГОСТ 31659-2012; 
ГОСТ 31468-2012; МУК 4.2.3262-15 Vidas</v>
          </cell>
          <cell r="K204" t="str">
            <v>не допускается в 25,0 г</v>
          </cell>
          <cell r="L204" t="str">
            <v>СТО 79323491-005-2020</v>
          </cell>
        </row>
        <row r="205">
          <cell r="A205" t="str">
            <v>колбаски для гриля "С сыром"БГКП в ГП, ПФ, сырье</v>
          </cell>
          <cell r="B205" t="str">
            <v>колбаски для гриля "С сыром"</v>
          </cell>
          <cell r="C205" t="str">
            <v>полуфабрикаты рубленые</v>
          </cell>
          <cell r="D205" t="str">
            <v>Готовая_продукция</v>
          </cell>
          <cell r="G205" t="str">
            <v>Микробиология</v>
          </cell>
          <cell r="H205" t="str">
            <v>БГКП в ГП, ПФ, сырье</v>
          </cell>
          <cell r="I205" t="str">
            <v>ГОСТ 7702.2.0-2016; 
ГОСТ 31904-2012</v>
          </cell>
          <cell r="J205" t="str">
            <v>ГОСТ 31747-2012</v>
          </cell>
          <cell r="K205" t="str">
            <v>не допускается в 0,0001 г</v>
          </cell>
          <cell r="L205" t="str">
            <v>СТО 79323491-005-2020</v>
          </cell>
        </row>
        <row r="206">
          <cell r="A206" t="str">
            <v>колбаски для гриля охл. (СТО)КМАФАнМ в ГП, ПФ, сырье, смывах, ТЕМПО</v>
          </cell>
          <cell r="B206" t="str">
            <v>колбаски для гриля охл. (СТО)</v>
          </cell>
          <cell r="C206" t="str">
            <v>полуфабрикаты рубленые</v>
          </cell>
          <cell r="D206" t="str">
            <v>Готовая_продукция</v>
          </cell>
          <cell r="G206" t="str">
            <v>Микробиология</v>
          </cell>
          <cell r="H206" t="str">
            <v>КМАФАнМ в ГП, ПФ, сырье, смывах, ТЕМПО</v>
          </cell>
          <cell r="I206" t="str">
            <v>ГОСТ 7702.2.0-2016; 
ГОСТ 31904-2012</v>
          </cell>
          <cell r="J206" t="str">
            <v>ГОСТ 7702.2.1-2017; МУК 4.2.3261-15 Темпо</v>
          </cell>
          <cell r="K206" t="str">
            <v>не более 1,0 × 10⁶ КОЕ/г</v>
          </cell>
          <cell r="L206" t="str">
            <v>СТО 79323491-005-2020</v>
          </cell>
        </row>
        <row r="207">
          <cell r="A207" t="str">
            <v>колбаски для гриля охл. (СТО)КМАФАнМ в ГП, ПФ, сырье, петрифильмы</v>
          </cell>
          <cell r="B207" t="str">
            <v>колбаски для гриля охл. (СТО)</v>
          </cell>
          <cell r="C207" t="str">
            <v>полуфабрикаты рубленые</v>
          </cell>
          <cell r="D207" t="str">
            <v>Готовая_продукция</v>
          </cell>
          <cell r="G207" t="str">
            <v>Микробиология</v>
          </cell>
          <cell r="H207" t="str">
            <v>КМАФАнМ в ГП, ПФ, сырье, петрифильмы</v>
          </cell>
          <cell r="I207" t="str">
            <v>ГОСТ 7702.2.0-2016; 
ГОСТ 31904-2012</v>
          </cell>
          <cell r="J207" t="str">
            <v>ГОСТ 7702.2.1-2017, МУК 4.2.2884-11 Петрифильмы</v>
          </cell>
          <cell r="K207" t="str">
            <v>не более 1,0 × 10⁶ КОЕ/г</v>
          </cell>
          <cell r="L207" t="str">
            <v>СТО 79323491-005-2020</v>
          </cell>
        </row>
        <row r="208">
          <cell r="A208" t="str">
            <v>колбаски для гриля охл. (СТО)Listeria monocytogenes в ГП, ПФ, сырье, VIDAS</v>
          </cell>
          <cell r="B208" t="str">
            <v>колбаски для гриля охл. (СТО)</v>
          </cell>
          <cell r="C208" t="str">
            <v>полуфабрикаты рубленые</v>
          </cell>
          <cell r="D208" t="str">
            <v>Готовая_продукция</v>
          </cell>
          <cell r="G208" t="str">
            <v>Микробиология</v>
          </cell>
          <cell r="H208" t="str">
            <v>Listeria monocytogenes в ГП, ПФ, сырье, VIDAS</v>
          </cell>
          <cell r="I208" t="str">
            <v>ГОСТ 7702.2.0-2016; 
ГОСТ 31904-2012</v>
          </cell>
          <cell r="J208" t="str">
            <v>ГОСТ 32031-2012; МУК 4.2.3262-15 Vidas</v>
          </cell>
          <cell r="K208" t="str">
            <v>не допускается в 25,0 г</v>
          </cell>
          <cell r="L208" t="str">
            <v>СТО 79323491-005-2020</v>
          </cell>
        </row>
        <row r="209">
          <cell r="A209" t="str">
            <v>колбаски для гриля охл. (СТО)Salmonella spp. в ГП, ПФ, сырье, VIDAS, с типизацией</v>
          </cell>
          <cell r="B209" t="str">
            <v>колбаски для гриля охл. (СТО)</v>
          </cell>
          <cell r="C209" t="str">
            <v>полуфабрикаты рубленые</v>
          </cell>
          <cell r="D209" t="str">
            <v>Готовая_продукция</v>
          </cell>
          <cell r="G209" t="str">
            <v>Микробиология</v>
          </cell>
          <cell r="H209" t="str">
            <v>Salmonella spp. в ГП, ПФ, сырье, VIDAS, с типизацией</v>
          </cell>
          <cell r="I209" t="str">
            <v>ГОСТ 7702.2.0-2016; 
ГОСТ 31904-2012</v>
          </cell>
          <cell r="J209" t="str">
            <v>ГОСТ 31659-2012; 
ГОСТ 31468-2012; МУК 4.2.3262-15 Vidas</v>
          </cell>
          <cell r="K209" t="str">
            <v>не допускается в 25,0 г</v>
          </cell>
          <cell r="L209" t="str">
            <v>СТО 79323491-005-2020</v>
          </cell>
        </row>
        <row r="210">
          <cell r="A210" t="str">
            <v>колбаски для гриля охл. (СТО)БГКП в ГП, ПФ, сырье</v>
          </cell>
          <cell r="B210" t="str">
            <v>колбаски для гриля охл. (СТО)</v>
          </cell>
          <cell r="C210" t="str">
            <v>полуфабрикаты рубленые</v>
          </cell>
          <cell r="D210" t="str">
            <v>Готовая_продукция</v>
          </cell>
          <cell r="G210" t="str">
            <v>Микробиология</v>
          </cell>
          <cell r="H210" t="str">
            <v>БГКП в ГП, ПФ, сырье</v>
          </cell>
          <cell r="I210" t="str">
            <v>ГОСТ 7702.2.0-2016; 
ГОСТ 31904-2012</v>
          </cell>
          <cell r="J210" t="str">
            <v>ГОСТ 31747-2012</v>
          </cell>
          <cell r="K210" t="str">
            <v>не допускается в 0,0001 г</v>
          </cell>
          <cell r="L210" t="str">
            <v>СТО 79323491-005-2020</v>
          </cell>
        </row>
        <row r="211">
          <cell r="A211" t="str">
            <v>колбаски для гриля "Шашлычные" охл. (СТО)КМАФАнМ в ГП, ПФ, сырье, смывах, ТЕМПО</v>
          </cell>
          <cell r="B211" t="str">
            <v>колбаски для гриля "Шашлычные" охл. (СТО)</v>
          </cell>
          <cell r="C211" t="str">
            <v>полуфабрикаты рубленые</v>
          </cell>
          <cell r="D211" t="str">
            <v>Готовая_продукция</v>
          </cell>
          <cell r="G211" t="str">
            <v>Микробиология</v>
          </cell>
          <cell r="H211" t="str">
            <v>КМАФАнМ в ГП, ПФ, сырье, смывах, ТЕМПО</v>
          </cell>
          <cell r="I211" t="str">
            <v>ГОСТ 7702.2.0-2016; 
ГОСТ 31904-2012</v>
          </cell>
          <cell r="J211" t="str">
            <v>ГОСТ 7702.2.1-2017; МУК 4.2.3261-15 Темпо</v>
          </cell>
          <cell r="K211" t="str">
            <v>не более 1,0 × 10⁶ КОЕ/г</v>
          </cell>
          <cell r="L211" t="str">
            <v>СТО 79323491-005-2020</v>
          </cell>
        </row>
        <row r="212">
          <cell r="A212" t="str">
            <v>колбаски для гриля "Шашлычные" охл. (СТО)КМАФАнМ в ГП, ПФ, сырье, петрифильмы</v>
          </cell>
          <cell r="B212" t="str">
            <v>колбаски для гриля "Шашлычные" охл. (СТО)</v>
          </cell>
          <cell r="C212" t="str">
            <v>полуфабрикаты рубленые</v>
          </cell>
          <cell r="D212" t="str">
            <v>Готовая_продукция</v>
          </cell>
          <cell r="G212" t="str">
            <v>Микробиология</v>
          </cell>
          <cell r="H212" t="str">
            <v>КМАФАнМ в ГП, ПФ, сырье, петрифильмы</v>
          </cell>
          <cell r="I212" t="str">
            <v>ГОСТ 7702.2.0-2016; 
ГОСТ 31904-2012</v>
          </cell>
          <cell r="J212" t="str">
            <v>ГОСТ 7702.2.1-2017, МУК 4.2.2884-11 Петрифильмы</v>
          </cell>
          <cell r="K212" t="str">
            <v>не более 1,0 × 10⁶ КОЕ/г</v>
          </cell>
          <cell r="L212" t="str">
            <v>СТО 79323491-005-2020</v>
          </cell>
        </row>
        <row r="213">
          <cell r="A213" t="str">
            <v>колбаски для гриля "Шашлычные" охл. (СТО)Listeria monocytogenes в ГП, ПФ, сырье, VIDAS</v>
          </cell>
          <cell r="B213" t="str">
            <v>колбаски для гриля "Шашлычные" охл. (СТО)</v>
          </cell>
          <cell r="C213" t="str">
            <v>полуфабрикаты рубленые</v>
          </cell>
          <cell r="D213" t="str">
            <v>Готовая_продукция</v>
          </cell>
          <cell r="G213" t="str">
            <v>Микробиология</v>
          </cell>
          <cell r="H213" t="str">
            <v>Listeria monocytogenes в ГП, ПФ, сырье, VIDAS</v>
          </cell>
          <cell r="I213" t="str">
            <v>ГОСТ 7702.2.0-2016; 
ГОСТ 31904-2012</v>
          </cell>
          <cell r="J213" t="str">
            <v>ГОСТ 32031-2012; МУК 4.2.3262-15 Vidas</v>
          </cell>
          <cell r="K213" t="str">
            <v>не допускается в 25,0 г</v>
          </cell>
          <cell r="L213" t="str">
            <v>СТО 79323491-005-2020</v>
          </cell>
        </row>
        <row r="214">
          <cell r="A214" t="str">
            <v>колбаски для гриля "Шашлычные" охл. (СТО)Salmonella spp. в ГП, ПФ, сырье, VIDAS, с типизацией</v>
          </cell>
          <cell r="B214" t="str">
            <v>колбаски для гриля "Шашлычные" охл. (СТО)</v>
          </cell>
          <cell r="C214" t="str">
            <v>полуфабрикаты рубленые</v>
          </cell>
          <cell r="D214" t="str">
            <v>Готовая_продукция</v>
          </cell>
          <cell r="G214" t="str">
            <v>Микробиология</v>
          </cell>
          <cell r="H214" t="str">
            <v>Salmonella spp. в ГП, ПФ, сырье, VIDAS, с типизацией</v>
          </cell>
          <cell r="I214" t="str">
            <v>ГОСТ 7702.2.0-2016; 
ГОСТ 31904-2012</v>
          </cell>
          <cell r="J214" t="str">
            <v>ГОСТ 31659-2012; 
ГОСТ 31468-2012; МУК 4.2.3262-15 Vidas</v>
          </cell>
          <cell r="K214" t="str">
            <v>не допускается в 25,0 г</v>
          </cell>
          <cell r="L214" t="str">
            <v>СТО 79323491-005-2020</v>
          </cell>
        </row>
        <row r="215">
          <cell r="A215" t="str">
            <v>колбаски для гриля "Шашлычные" охл. (СТО)БГКП в ГП, ПФ, сырье</v>
          </cell>
          <cell r="B215" t="str">
            <v>колбаски для гриля "Шашлычные" охл. (СТО)</v>
          </cell>
          <cell r="C215" t="str">
            <v>полуфабрикаты рубленые</v>
          </cell>
          <cell r="D215" t="str">
            <v>Готовая_продукция</v>
          </cell>
          <cell r="G215" t="str">
            <v>Микробиология</v>
          </cell>
          <cell r="H215" t="str">
            <v>БГКП в ГП, ПФ, сырье</v>
          </cell>
          <cell r="I215" t="str">
            <v>ГОСТ 7702.2.0-2016; 
ГОСТ 31904-2012</v>
          </cell>
          <cell r="J215" t="str">
            <v>ГОСТ 31747-2012</v>
          </cell>
          <cell r="K215" t="str">
            <v>не допускается в 0,0001 г</v>
          </cell>
          <cell r="L215" t="str">
            <v>СТО 79323491-005-2020</v>
          </cell>
        </row>
        <row r="216">
          <cell r="A216" t="str">
            <v>мини- колбаски охл. (СТО)КМАФАнМ в ГП, ПФ, сырье, смывах, ТЕМПО</v>
          </cell>
          <cell r="B216" t="str">
            <v>мини- колбаски охл. (СТО)</v>
          </cell>
          <cell r="C216" t="str">
            <v>полуфабрикаты рубленые</v>
          </cell>
          <cell r="D216" t="str">
            <v>Готовая_продукция</v>
          </cell>
          <cell r="G216" t="str">
            <v>Микробиология</v>
          </cell>
          <cell r="H216" t="str">
            <v>КМАФАнМ в ГП, ПФ, сырье, смывах, ТЕМПО</v>
          </cell>
          <cell r="I216" t="str">
            <v>ГОСТ 7702.2.0-2016; 
ГОСТ 31904-2012</v>
          </cell>
          <cell r="J216" t="str">
            <v>ГОСТ 7702.2.1-2017; МУК 4.2.3261-15 Темпо</v>
          </cell>
          <cell r="K216" t="str">
            <v>не более 1,0 × 10⁶ КОЕ/г</v>
          </cell>
          <cell r="L216" t="str">
            <v>СТО 79323491-005-2020</v>
          </cell>
        </row>
        <row r="217">
          <cell r="A217" t="str">
            <v>мини- колбаски охл. (СТО)КМАФАнМ в ГП, ПФ, сырье, петрифильмы</v>
          </cell>
          <cell r="B217" t="str">
            <v>мини- колбаски охл. (СТО)</v>
          </cell>
          <cell r="C217" t="str">
            <v>полуфабрикаты рубленые</v>
          </cell>
          <cell r="D217" t="str">
            <v>Готовая_продукция</v>
          </cell>
          <cell r="G217" t="str">
            <v>Микробиология</v>
          </cell>
          <cell r="H217" t="str">
            <v>КМАФАнМ в ГП, ПФ, сырье, петрифильмы</v>
          </cell>
          <cell r="I217" t="str">
            <v>ГОСТ 7702.2.0-2016; 
ГОСТ 31904-2012</v>
          </cell>
          <cell r="J217" t="str">
            <v>ГОСТ 7702.2.1-2017, МУК 4.2.2884-11 Петрифильмы</v>
          </cell>
          <cell r="K217" t="str">
            <v>не более 1,0 × 10⁶ КОЕ/г</v>
          </cell>
          <cell r="L217" t="str">
            <v>СТО 79323491-005-2020</v>
          </cell>
        </row>
        <row r="218">
          <cell r="A218" t="str">
            <v>мини- колбаски охл. (СТО)Listeria monocytogenes в ГП, ПФ, сырье, VIDAS</v>
          </cell>
          <cell r="B218" t="str">
            <v>мини- колбаски охл. (СТО)</v>
          </cell>
          <cell r="C218" t="str">
            <v>полуфабрикаты рубленые</v>
          </cell>
          <cell r="D218" t="str">
            <v>Готовая_продукция</v>
          </cell>
          <cell r="G218" t="str">
            <v>Микробиология</v>
          </cell>
          <cell r="H218" t="str">
            <v>Listeria monocytogenes в ГП, ПФ, сырье, VIDAS</v>
          </cell>
          <cell r="I218" t="str">
            <v>ГОСТ 7702.2.0-2016; 
ГОСТ 31904-2012</v>
          </cell>
          <cell r="J218" t="str">
            <v>ГОСТ 32031-2012; МУК 4.2.3262-15 Vidas</v>
          </cell>
          <cell r="K218" t="str">
            <v>не допускается в 25,0 г</v>
          </cell>
          <cell r="L218" t="str">
            <v>СТО 79323491-005-2020</v>
          </cell>
        </row>
        <row r="219">
          <cell r="A219" t="str">
            <v>мини- колбаски охл. (СТО)Salmonella spp. в ГП, ПФ, сырье, VIDAS, с типизацией</v>
          </cell>
          <cell r="B219" t="str">
            <v>мини- колбаски охл. (СТО)</v>
          </cell>
          <cell r="C219" t="str">
            <v>полуфабрикаты рубленые</v>
          </cell>
          <cell r="D219" t="str">
            <v>Готовая_продукция</v>
          </cell>
          <cell r="G219" t="str">
            <v>Микробиология</v>
          </cell>
          <cell r="H219" t="str">
            <v>Salmonella spp. в ГП, ПФ, сырье, VIDAS, с типизацией</v>
          </cell>
          <cell r="I219" t="str">
            <v>ГОСТ 7702.2.0-2016; 
ГОСТ 31904-2012</v>
          </cell>
          <cell r="J219" t="str">
            <v>ГОСТ 31659-2012; 
ГОСТ 31468-2012; МУК 4.2.3262-15 Vidas</v>
          </cell>
          <cell r="K219" t="str">
            <v>не допускается в 25,0 г</v>
          </cell>
          <cell r="L219" t="str">
            <v>СТО 79323491-005-2020</v>
          </cell>
        </row>
        <row r="220">
          <cell r="A220" t="str">
            <v>мини- колбаски охл. (СТО)БГКП в ГП, ПФ, сырье</v>
          </cell>
          <cell r="B220" t="str">
            <v>мини- колбаски охл. (СТО)</v>
          </cell>
          <cell r="C220" t="str">
            <v>полуфабрикаты рубленые</v>
          </cell>
          <cell r="D220" t="str">
            <v>Готовая_продукция</v>
          </cell>
          <cell r="G220" t="str">
            <v>Микробиология</v>
          </cell>
          <cell r="H220" t="str">
            <v>БГКП в ГП, ПФ, сырье</v>
          </cell>
          <cell r="I220" t="str">
            <v>ГОСТ 7702.2.0-2016; 
ГОСТ 31904-2012</v>
          </cell>
          <cell r="J220" t="str">
            <v>ГОСТ 31747-2012</v>
          </cell>
          <cell r="K220" t="str">
            <v>не допускается в 0,0001 г</v>
          </cell>
          <cell r="L220" t="str">
            <v>СТО 79323491-005-2020</v>
          </cell>
        </row>
        <row r="221">
          <cell r="A221" t="str">
            <v>кожа ЦБ охл (СТО)Salmonella spp. в ГП, ПФ, сырье, VIDAS, с типизацией</v>
          </cell>
          <cell r="B221" t="str">
            <v>кожа ЦБ охл (СТО)</v>
          </cell>
          <cell r="C221" t="str">
            <v>полуфабрикаты натуральные</v>
          </cell>
          <cell r="D221" t="str">
            <v>Сырье</v>
          </cell>
          <cell r="G221" t="str">
            <v>Микробиология</v>
          </cell>
          <cell r="H221" t="str">
            <v>Salmonella spp. в ГП, ПФ, сырье, VIDAS, с типизацией</v>
          </cell>
          <cell r="I221" t="str">
            <v>ГОСТ 7702.2.0-2016; 
ГОСТ 31904-2012</v>
          </cell>
          <cell r="J221" t="str">
            <v>ГОСТ 31659-2012; 
ГОСТ 31468-2012; МУК 4.2.3262-15 Vidas</v>
          </cell>
          <cell r="K221" t="str">
            <v>не допускается в 25,0 г</v>
          </cell>
          <cell r="L221" t="str">
            <v>СТО 53958418-001-2017</v>
          </cell>
        </row>
        <row r="222">
          <cell r="A222" t="str">
            <v>кожа ЦБ охл (СТО)Listeria monocytogenes в ГП, ПФ, сырье, VIDAS</v>
          </cell>
          <cell r="B222" t="str">
            <v>кожа ЦБ охл (СТО)</v>
          </cell>
          <cell r="C222" t="str">
            <v>полуфабрикаты натуральные</v>
          </cell>
          <cell r="D222" t="str">
            <v>Сырье</v>
          </cell>
          <cell r="G222" t="str">
            <v>Микробиология</v>
          </cell>
          <cell r="H222" t="str">
            <v>Listeria monocytogenes в ГП, ПФ, сырье, VIDAS</v>
          </cell>
          <cell r="I222" t="str">
            <v>ГОСТ 7702.2.0-2016; 
ГОСТ 31904-2012</v>
          </cell>
          <cell r="J222" t="str">
            <v>ГОСТ 32031-2012; МУК 4.2.3262-15 Vidas</v>
          </cell>
          <cell r="K222" t="str">
            <v>не допускается в 25,0 г</v>
          </cell>
          <cell r="L222" t="str">
            <v>СТО 53958418-001-2017</v>
          </cell>
        </row>
        <row r="223">
          <cell r="A223" t="str">
            <v>кожа ЦБ охл (СТО)БГКП в ГП, ПФ, сырье</v>
          </cell>
          <cell r="B223" t="str">
            <v>кожа ЦБ охл (СТО)</v>
          </cell>
          <cell r="C223" t="str">
            <v>полуфабрикаты натуральные</v>
          </cell>
          <cell r="D223" t="str">
            <v>Сырье</v>
          </cell>
          <cell r="G223" t="str">
            <v>Микробиология</v>
          </cell>
          <cell r="H223" t="str">
            <v>БГКП в ГП, ПФ, сырье</v>
          </cell>
          <cell r="I223" t="str">
            <v>ГОСТ 7702.2.0-2016; 
ГОСТ 31904-2012</v>
          </cell>
          <cell r="J223" t="str">
            <v>ГОСТ 31747-2012</v>
          </cell>
          <cell r="K223" t="str">
            <v>не допускается в 0,0001 г</v>
          </cell>
          <cell r="L223" t="str">
            <v>СТО 53958418-001-2017</v>
          </cell>
        </row>
        <row r="224">
          <cell r="A224" t="str">
            <v>кожа ЦБ охл (СТО)КМАФАнМ в ГП, ПФ, сырье, смывах, ТЕМПО</v>
          </cell>
          <cell r="B224" t="str">
            <v>кожа ЦБ охл (СТО)</v>
          </cell>
          <cell r="C224" t="str">
            <v>полуфабрикаты натуральные</v>
          </cell>
          <cell r="D224" t="str">
            <v>Сырье</v>
          </cell>
          <cell r="G224" t="str">
            <v>Микробиология</v>
          </cell>
          <cell r="H224" t="str">
            <v>КМАФАнМ в ГП, ПФ, сырье, смывах, ТЕМПО</v>
          </cell>
          <cell r="I224" t="str">
            <v>ГОСТ 7702.2.0-2016; 
ГОСТ 31904-2012</v>
          </cell>
          <cell r="J224" t="str">
            <v>ГОСТ 7702.2.1-2017; МУК 4.2.3261-15 Темпо</v>
          </cell>
          <cell r="K224" t="str">
            <v>не более 1,0 × 10⁵ КОЕ/г</v>
          </cell>
          <cell r="L224" t="str">
            <v>СТО 53958418-001-2017</v>
          </cell>
        </row>
        <row r="225">
          <cell r="A225" t="str">
            <v>кожа ЦБ охл (СТО)КМАФАнМ в ГП, ПФ, сырье, петрифильмы</v>
          </cell>
          <cell r="B225" t="str">
            <v>кожа ЦБ охл (СТО)</v>
          </cell>
          <cell r="C225" t="str">
            <v>полуфабрикаты натуральные</v>
          </cell>
          <cell r="D225" t="str">
            <v>Сырье</v>
          </cell>
          <cell r="G225" t="str">
            <v>Микробиология</v>
          </cell>
          <cell r="H225" t="str">
            <v>КМАФАнМ в ГП, ПФ, сырье, петрифильмы</v>
          </cell>
          <cell r="I225" t="str">
            <v>ГОСТ 7702.2.0-2016; 
ГОСТ 31904-2012</v>
          </cell>
          <cell r="J225" t="str">
            <v>ГОСТ 7702.2.1-2017, МУК 4.2.2884-11 Петрифильмы</v>
          </cell>
          <cell r="K225" t="str">
            <v>не более 1,0 × 10⁵ КОЕ/г</v>
          </cell>
          <cell r="L225" t="str">
            <v>СТО 53958418-001-2017</v>
          </cell>
        </row>
        <row r="226">
          <cell r="A226" t="str">
            <v>кожа ЦБ зам (СТО)Salmonella spp. в ГП, ПФ, сырье, VIDAS, с типизацией</v>
          </cell>
          <cell r="B226" t="str">
            <v>кожа ЦБ зам (СТО)</v>
          </cell>
          <cell r="C226" t="str">
            <v>полуфабрикаты натуральные</v>
          </cell>
          <cell r="D226" t="str">
            <v>Сырье</v>
          </cell>
          <cell r="G226" t="str">
            <v>Микробиология</v>
          </cell>
          <cell r="H226" t="str">
            <v>Salmonella spp. в ГП, ПФ, сырье, VIDAS, с типизацией</v>
          </cell>
          <cell r="I226" t="str">
            <v>ГОСТ 7702.2.0-2016; 
ГОСТ 31904-2012</v>
          </cell>
          <cell r="J226" t="str">
            <v>ГОСТ 31659-2012; 
ГОСТ 31468-2012; МУК 4.2.3262-15 Vidas</v>
          </cell>
          <cell r="K226" t="str">
            <v>не допускается в 25,0 г</v>
          </cell>
          <cell r="L226" t="str">
            <v>СТО 53958418-001-2017</v>
          </cell>
        </row>
        <row r="227">
          <cell r="A227" t="str">
            <v>кожа ЦБ зам (СТО)Listeria monocytogenes в ГП, ПФ, сырье, VIDAS</v>
          </cell>
          <cell r="B227" t="str">
            <v>кожа ЦБ зам (СТО)</v>
          </cell>
          <cell r="C227" t="str">
            <v>полуфабрикаты натуральные</v>
          </cell>
          <cell r="D227" t="str">
            <v>Сырье</v>
          </cell>
          <cell r="G227" t="str">
            <v>Микробиология</v>
          </cell>
          <cell r="H227" t="str">
            <v>Listeria monocytogenes в ГП, ПФ, сырье, VIDAS</v>
          </cell>
          <cell r="I227" t="str">
            <v>ГОСТ 7702.2.0-2016; 
ГОСТ 31904-2012</v>
          </cell>
          <cell r="J227" t="str">
            <v>ГОСТ 32031-2012; МУК 4.2.3262-15 Vidas</v>
          </cell>
          <cell r="K227" t="str">
            <v>не допускается в 25,0 г</v>
          </cell>
          <cell r="L227" t="str">
            <v>СТО 53958418-001-2017</v>
          </cell>
        </row>
        <row r="228">
          <cell r="A228" t="str">
            <v>кожа ЦБ зам (СТО)БГКП в ГП, ПФ, сырье</v>
          </cell>
          <cell r="B228" t="str">
            <v>кожа ЦБ зам (СТО)</v>
          </cell>
          <cell r="C228" t="str">
            <v>полуфабрикаты натуральные</v>
          </cell>
          <cell r="D228" t="str">
            <v>Сырье</v>
          </cell>
          <cell r="G228" t="str">
            <v>Микробиология</v>
          </cell>
          <cell r="H228" t="str">
            <v>БГКП в ГП, ПФ, сырье</v>
          </cell>
          <cell r="I228" t="str">
            <v>ГОСТ 7702.2.0-2016; 
ГОСТ 31904-2012</v>
          </cell>
          <cell r="J228" t="str">
            <v>ГОСТ 31747-2012</v>
          </cell>
          <cell r="K228" t="str">
            <v>не допускается в 0,0001 г</v>
          </cell>
          <cell r="L228" t="str">
            <v>СТО 53958418-001-2017</v>
          </cell>
        </row>
        <row r="229">
          <cell r="A229" t="str">
            <v>кожа ЦБ зам (СТО)КМАФАнМ в ГП, ПФ, сырье, смывах, ТЕМПО</v>
          </cell>
          <cell r="B229" t="str">
            <v>кожа ЦБ зам (СТО)</v>
          </cell>
          <cell r="C229" t="str">
            <v>полуфабрикаты натуральные</v>
          </cell>
          <cell r="D229" t="str">
            <v>Сырье</v>
          </cell>
          <cell r="G229" t="str">
            <v>Микробиология</v>
          </cell>
          <cell r="H229" t="str">
            <v>КМАФАнМ в ГП, ПФ, сырье, смывах, ТЕМПО</v>
          </cell>
          <cell r="I229" t="str">
            <v>ГОСТ 7702.2.0-2016; 
ГОСТ 31904-2012</v>
          </cell>
          <cell r="J229" t="str">
            <v>ГОСТ 7702.2.1-2017; МУК 4.2.3261-15 Темпо</v>
          </cell>
          <cell r="K229" t="str">
            <v>не более 1,0 × 10⁵ КОЕ/г</v>
          </cell>
          <cell r="L229" t="str">
            <v>СТО 53958418-001-2017</v>
          </cell>
        </row>
        <row r="230">
          <cell r="A230" t="str">
            <v>кожа ЦБ зам (СТО)КМАФАнМ в ГП, ПФ, сырье, петрифильмы</v>
          </cell>
          <cell r="B230" t="str">
            <v>кожа ЦБ зам (СТО)</v>
          </cell>
          <cell r="C230" t="str">
            <v>полуфабрикаты натуральные</v>
          </cell>
          <cell r="D230" t="str">
            <v>Сырье</v>
          </cell>
          <cell r="G230" t="str">
            <v>Микробиология</v>
          </cell>
          <cell r="H230" t="str">
            <v>КМАФАнМ в ГП, ПФ, сырье, петрифильмы</v>
          </cell>
          <cell r="I230" t="str">
            <v>ГОСТ 7702.2.0-2016; 
ГОСТ 31904-2012</v>
          </cell>
          <cell r="J230" t="str">
            <v>ГОСТ 7702.2.1-2017, МУК 4.2.2884-11 Петрифильмы</v>
          </cell>
          <cell r="K230" t="str">
            <v>не более 1,0 × 10⁵ КОЕ/г</v>
          </cell>
          <cell r="L230" t="str">
            <v>СТО 53958418-001-2017</v>
          </cell>
        </row>
        <row r="231">
          <cell r="A231" t="str">
            <v>кожа ЦБ (вет.брак)Salmonella spp. в патматериале, с типизацией</v>
          </cell>
          <cell r="B231" t="str">
            <v>кожа ЦБ (вет.брак)</v>
          </cell>
          <cell r="C231" t="str">
            <v>фрагменты органов</v>
          </cell>
          <cell r="D231" t="str">
            <v>Биологический_материал</v>
          </cell>
          <cell r="G231" t="str">
            <v>Микробиология</v>
          </cell>
          <cell r="H231" t="str">
            <v>Salmonella spp. в патматериале, с типизацией</v>
          </cell>
          <cell r="I231" t="str">
            <v>МУ №13-7-2-2/2137; 
МУ 4.2.2723-10</v>
          </cell>
          <cell r="J231" t="str">
            <v>МУ 4.2.2723-10</v>
          </cell>
          <cell r="K231" t="str">
            <v>не допускается</v>
          </cell>
          <cell r="L231" t="str">
            <v>МУ №13-7-2-2/2137; 
МУ 4.2.2723-10</v>
          </cell>
        </row>
        <row r="232">
          <cell r="A232" t="str">
            <v>кожа ЦБ (вет.брак)Listeria spp. в смывах, патматериале</v>
          </cell>
          <cell r="B232" t="str">
            <v>кожа ЦБ (вет.брак)</v>
          </cell>
          <cell r="C232" t="str">
            <v>фрагменты органов</v>
          </cell>
          <cell r="D232" t="str">
            <v>Биологический_материал</v>
          </cell>
          <cell r="G232" t="str">
            <v>Микробиология</v>
          </cell>
          <cell r="H232" t="str">
            <v>Listeria spp. в смывах, патматериале</v>
          </cell>
          <cell r="I232" t="str">
            <v>МУ №13-7-2-2/2137</v>
          </cell>
          <cell r="J232" t="str">
            <v>ГОСТ 32031-2012</v>
          </cell>
          <cell r="K232" t="str">
            <v>не допускается в 25,0 г</v>
          </cell>
          <cell r="L232" t="str">
            <v xml:space="preserve">МУ №13-7-2-2/2137; </v>
          </cell>
        </row>
        <row r="233">
          <cell r="A233" t="str">
            <v>кожа грудки охл. (СТО)Salmonella spp. в ГП, ПФ, сырье, VIDAS, с типизацией</v>
          </cell>
          <cell r="B233" t="str">
            <v>кожа грудки охл. (СТО)</v>
          </cell>
          <cell r="C233" t="str">
            <v>полуфабрикаты натуральные</v>
          </cell>
          <cell r="D233" t="str">
            <v>Сырье</v>
          </cell>
          <cell r="G233" t="str">
            <v>Микробиология</v>
          </cell>
          <cell r="H233" t="str">
            <v>Salmonella spp. в ГП, ПФ, сырье, VIDAS, с типизацией</v>
          </cell>
          <cell r="I233" t="str">
            <v>ГОСТ 7702.2.0-2016; 
ГОСТ 31904-2012</v>
          </cell>
          <cell r="J233" t="str">
            <v>ГОСТ 31659-2012; 
ГОСТ 31468-2012; МУК 4.2.3262-15 Vidas</v>
          </cell>
          <cell r="K233" t="str">
            <v>не допускается в 25,0 г</v>
          </cell>
          <cell r="L233" t="str">
            <v>СТО 53958418-001-2017</v>
          </cell>
        </row>
        <row r="234">
          <cell r="A234" t="str">
            <v>кожа грудки охл. (СТО)Listeria monocytogenes в ГП, ПФ, сырье, VIDAS</v>
          </cell>
          <cell r="B234" t="str">
            <v>кожа грудки охл. (СТО)</v>
          </cell>
          <cell r="C234" t="str">
            <v>полуфабрикаты натуральные</v>
          </cell>
          <cell r="D234" t="str">
            <v>Сырье</v>
          </cell>
          <cell r="G234" t="str">
            <v>Микробиология</v>
          </cell>
          <cell r="H234" t="str">
            <v>Listeria monocytogenes в ГП, ПФ, сырье, VIDAS</v>
          </cell>
          <cell r="I234" t="str">
            <v>ГОСТ 7702.2.0-2016; 
ГОСТ 31904-2012</v>
          </cell>
          <cell r="J234" t="str">
            <v>ГОСТ 32031-2012; МУК 4.2.3262-15 Vidas</v>
          </cell>
          <cell r="K234" t="str">
            <v>не допускается в 25,0 г</v>
          </cell>
          <cell r="L234" t="str">
            <v>СТО 53958418-001-2017</v>
          </cell>
        </row>
        <row r="235">
          <cell r="A235" t="str">
            <v>кожа грудки охл. (СТО)БГКП в ГП, ПФ, сырье</v>
          </cell>
          <cell r="B235" t="str">
            <v>кожа грудки охл. (СТО)</v>
          </cell>
          <cell r="C235" t="str">
            <v>полуфабрикаты натуральные</v>
          </cell>
          <cell r="D235" t="str">
            <v>Сырье</v>
          </cell>
          <cell r="G235" t="str">
            <v>Микробиология</v>
          </cell>
          <cell r="H235" t="str">
            <v>БГКП в ГП, ПФ, сырье</v>
          </cell>
          <cell r="I235" t="str">
            <v>ГОСТ 7702.2.0-2016; 
ГОСТ 31904-2012</v>
          </cell>
          <cell r="J235" t="str">
            <v>ГОСТ 31747-2012</v>
          </cell>
          <cell r="K235" t="str">
            <v>не допускается в 0,0001 г</v>
          </cell>
          <cell r="L235" t="str">
            <v>СТО 53958418-001-2017</v>
          </cell>
        </row>
        <row r="236">
          <cell r="A236" t="str">
            <v>кожа грудки охл. (СТО)КМАФАнМ в ГП, ПФ, сырье, смывах, ТЕМПО</v>
          </cell>
          <cell r="B236" t="str">
            <v>кожа грудки охл. (СТО)</v>
          </cell>
          <cell r="C236" t="str">
            <v>полуфабрикаты натуральные</v>
          </cell>
          <cell r="D236" t="str">
            <v>Сырье</v>
          </cell>
          <cell r="G236" t="str">
            <v>Микробиология</v>
          </cell>
          <cell r="H236" t="str">
            <v>КМАФАнМ в ГП, ПФ, сырье, смывах, ТЕМПО</v>
          </cell>
          <cell r="I236" t="str">
            <v>ГОСТ 7702.2.0-2016; 
ГОСТ 31904-2012</v>
          </cell>
          <cell r="J236" t="str">
            <v>ГОСТ 7702.2.1-2017; МУК 4.2.3261-15 Темпо</v>
          </cell>
          <cell r="K236" t="str">
            <v>не более 1,0 × 10⁵ КОЕ/г</v>
          </cell>
          <cell r="L236" t="str">
            <v>СТО 53958418-001-2017</v>
          </cell>
        </row>
        <row r="237">
          <cell r="A237" t="str">
            <v>кожа грудки охл. (СТО)КМАФАнМ в ГП, ПФ, сырье, петрифильмы</v>
          </cell>
          <cell r="B237" t="str">
            <v>кожа грудки охл. (СТО)</v>
          </cell>
          <cell r="C237" t="str">
            <v>полуфабрикаты натуральные</v>
          </cell>
          <cell r="D237" t="str">
            <v>Сырье</v>
          </cell>
          <cell r="G237" t="str">
            <v>Микробиология</v>
          </cell>
          <cell r="H237" t="str">
            <v>КМАФАнМ в ГП, ПФ, сырье, петрифильмы</v>
          </cell>
          <cell r="I237" t="str">
            <v>ГОСТ 7702.2.0-2016; 
ГОСТ 31904-2012</v>
          </cell>
          <cell r="J237" t="str">
            <v>ГОСТ 7702.2.1-2017, МУК 4.2.2884-11 Петрифильмы</v>
          </cell>
          <cell r="K237" t="str">
            <v>не более 1,0 × 10⁵ КОЕ/г</v>
          </cell>
          <cell r="L237" t="str">
            <v>СТО 53958418-001-2017</v>
          </cell>
        </row>
        <row r="238">
          <cell r="A238" t="str">
            <v>кожа грудки зам. (СТО)Salmonella spp. в ГП, ПФ, сырье, VIDAS, с типизацией</v>
          </cell>
          <cell r="B238" t="str">
            <v>кожа грудки зам. (СТО)</v>
          </cell>
          <cell r="C238" t="str">
            <v>полуфабрикаты натуральные</v>
          </cell>
          <cell r="D238" t="str">
            <v>Сырье</v>
          </cell>
          <cell r="G238" t="str">
            <v>Микробиология</v>
          </cell>
          <cell r="H238" t="str">
            <v>Salmonella spp. в ГП, ПФ, сырье, VIDAS, с типизацией</v>
          </cell>
          <cell r="I238" t="str">
            <v>ГОСТ 7702.2.0-2016; 
ГОСТ 31904-2012</v>
          </cell>
          <cell r="J238" t="str">
            <v>ГОСТ 31659-2012; 
ГОСТ 31468-2012; МУК 4.2.3262-15 Vidas</v>
          </cell>
          <cell r="K238" t="str">
            <v>не допускается в 25,0 г</v>
          </cell>
          <cell r="L238" t="str">
            <v>СТО 53958418-001-2017</v>
          </cell>
        </row>
        <row r="239">
          <cell r="A239" t="str">
            <v>кожа грудки зам. (СТО)Listeria monocytogenes в ГП, ПФ, сырье, VIDAS</v>
          </cell>
          <cell r="B239" t="str">
            <v>кожа грудки зам. (СТО)</v>
          </cell>
          <cell r="C239" t="str">
            <v>полуфабрикаты натуральные</v>
          </cell>
          <cell r="D239" t="str">
            <v>Сырье</v>
          </cell>
          <cell r="G239" t="str">
            <v>Микробиология</v>
          </cell>
          <cell r="H239" t="str">
            <v>Listeria monocytogenes в ГП, ПФ, сырье, VIDAS</v>
          </cell>
          <cell r="I239" t="str">
            <v>ГОСТ 7702.2.0-2016; 
ГОСТ 31904-2012</v>
          </cell>
          <cell r="J239" t="str">
            <v>ГОСТ 32031-2012; МУК 4.2.3262-15 Vidas</v>
          </cell>
          <cell r="K239" t="str">
            <v>не допускается в 25,0 г</v>
          </cell>
          <cell r="L239" t="str">
            <v>СТО 53958418-001-2017</v>
          </cell>
        </row>
        <row r="240">
          <cell r="A240" t="str">
            <v>кожа грудки зам. (СТО)БГКП в ГП, ПФ, сырье</v>
          </cell>
          <cell r="B240" t="str">
            <v>кожа грудки зам. (СТО)</v>
          </cell>
          <cell r="C240" t="str">
            <v>полуфабрикаты натуральные</v>
          </cell>
          <cell r="D240" t="str">
            <v>Сырье</v>
          </cell>
          <cell r="G240" t="str">
            <v>Микробиология</v>
          </cell>
          <cell r="H240" t="str">
            <v>БГКП в ГП, ПФ, сырье</v>
          </cell>
          <cell r="I240" t="str">
            <v>ГОСТ 7702.2.0-2016; 
ГОСТ 31904-2012</v>
          </cell>
          <cell r="J240" t="str">
            <v>ГОСТ 31747-2012</v>
          </cell>
          <cell r="K240" t="str">
            <v>не допускается в 0,0001 г</v>
          </cell>
          <cell r="L240" t="str">
            <v>СТО 53958418-001-2017</v>
          </cell>
        </row>
        <row r="241">
          <cell r="A241" t="str">
            <v>кожа грудки зам. (СТО)КМАФАнМ в ГП, ПФ, сырье, смывах, ТЕМПО</v>
          </cell>
          <cell r="B241" t="str">
            <v>кожа грудки зам. (СТО)</v>
          </cell>
          <cell r="C241" t="str">
            <v>полуфабрикаты натуральные</v>
          </cell>
          <cell r="D241" t="str">
            <v>Сырье</v>
          </cell>
          <cell r="G241" t="str">
            <v>Микробиология</v>
          </cell>
          <cell r="H241" t="str">
            <v>КМАФАнМ в ГП, ПФ, сырье, смывах, ТЕМПО</v>
          </cell>
          <cell r="I241" t="str">
            <v>ГОСТ 7702.2.0-2016; 
ГОСТ 31904-2012</v>
          </cell>
          <cell r="J241" t="str">
            <v>ГОСТ 7702.2.1-2017; МУК 4.2.3261-15 Темпо</v>
          </cell>
          <cell r="K241" t="str">
            <v>не более 1,0 × 10⁶ КОЕ/г</v>
          </cell>
          <cell r="L241" t="str">
            <v>СТО 53958418-001-2017</v>
          </cell>
        </row>
        <row r="242">
          <cell r="A242" t="str">
            <v>кожа грудки зам. (СТО)КМАФАнМ в ГП, ПФ, сырье, петрифильмы</v>
          </cell>
          <cell r="B242" t="str">
            <v>кожа грудки зам. (СТО)</v>
          </cell>
          <cell r="C242" t="str">
            <v>полуфабрикаты натуральные</v>
          </cell>
          <cell r="D242" t="str">
            <v>Сырье</v>
          </cell>
          <cell r="G242" t="str">
            <v>Микробиология</v>
          </cell>
          <cell r="H242" t="str">
            <v>КМАФАнМ в ГП, ПФ, сырье, петрифильмы</v>
          </cell>
          <cell r="I242" t="str">
            <v>ГОСТ 7702.2.0-2016; 
ГОСТ 31904-2012</v>
          </cell>
          <cell r="J242" t="str">
            <v>ГОСТ 7702.2.1-2017, МУК 4.2.2884-11 Петрифильмы</v>
          </cell>
          <cell r="K242" t="str">
            <v>не более 1,0 × 10⁶ КОЕ/г</v>
          </cell>
          <cell r="L242" t="str">
            <v>СТО 53958418-001-2017</v>
          </cell>
        </row>
        <row r="243">
          <cell r="A243" t="str">
            <v>кожа грудки и шеи охл. (СТО)Salmonella spp. в ГП, ПФ, сырье, VIDAS, с типизацией</v>
          </cell>
          <cell r="B243" t="str">
            <v>кожа грудки и шеи охл. (СТО)</v>
          </cell>
          <cell r="C243" t="str">
            <v>полуфабрикаты натуральные</v>
          </cell>
          <cell r="D243" t="str">
            <v>Сырье</v>
          </cell>
          <cell r="G243" t="str">
            <v>Микробиология</v>
          </cell>
          <cell r="H243" t="str">
            <v>Salmonella spp. в ГП, ПФ, сырье, VIDAS, с типизацией</v>
          </cell>
          <cell r="I243" t="str">
            <v>ГОСТ 7702.2.0-2016; 
ГОСТ 31904-2012</v>
          </cell>
          <cell r="J243" t="str">
            <v>ГОСТ 31659-2012; 
ГОСТ 31468-2012; МУК 4.2.3262-15 Vidas</v>
          </cell>
          <cell r="K243" t="str">
            <v>не допускается в 25,0 г</v>
          </cell>
          <cell r="L243" t="str">
            <v>СТО 53958418-001-2017</v>
          </cell>
        </row>
        <row r="244">
          <cell r="A244" t="str">
            <v>кожа грудки и шеи охл. (СТО)Listeria monocytogenes в ГП, ПФ, сырье, VIDAS</v>
          </cell>
          <cell r="B244" t="str">
            <v>кожа грудки и шеи охл. (СТО)</v>
          </cell>
          <cell r="C244" t="str">
            <v>полуфабрикаты натуральные</v>
          </cell>
          <cell r="D244" t="str">
            <v>Сырье</v>
          </cell>
          <cell r="G244" t="str">
            <v>Микробиология</v>
          </cell>
          <cell r="H244" t="str">
            <v>Listeria monocytogenes в ГП, ПФ, сырье, VIDAS</v>
          </cell>
          <cell r="I244" t="str">
            <v>ГОСТ 7702.2.0-2016; 
ГОСТ 31904-2012</v>
          </cell>
          <cell r="J244" t="str">
            <v>ГОСТ 32031-2012; МУК 4.2.3262-15 Vidas</v>
          </cell>
          <cell r="K244" t="str">
            <v>не допускается в 25,0 г</v>
          </cell>
          <cell r="L244" t="str">
            <v>СТО 53958418-001-2017</v>
          </cell>
        </row>
        <row r="245">
          <cell r="A245" t="str">
            <v>кожа грудки и шеи охл. (СТО)БГКП в ГП, ПФ, сырье</v>
          </cell>
          <cell r="B245" t="str">
            <v>кожа грудки и шеи охл. (СТО)</v>
          </cell>
          <cell r="C245" t="str">
            <v>полуфабрикаты натуральные</v>
          </cell>
          <cell r="D245" t="str">
            <v>Сырье</v>
          </cell>
          <cell r="G245" t="str">
            <v>Микробиология</v>
          </cell>
          <cell r="H245" t="str">
            <v>БГКП в ГП, ПФ, сырье</v>
          </cell>
          <cell r="I245" t="str">
            <v>ГОСТ 7702.2.0-2016; 
ГОСТ 31904-2012</v>
          </cell>
          <cell r="J245" t="str">
            <v>ГОСТ 31747-2012</v>
          </cell>
          <cell r="K245" t="str">
            <v>не допускается в 0,0001 г</v>
          </cell>
          <cell r="L245" t="str">
            <v>СТО 53958418-001-2017</v>
          </cell>
        </row>
        <row r="246">
          <cell r="A246" t="str">
            <v>кожа грудки и шеи охл. (СТО)КМАФАнМ в ГП, ПФ, сырье, смывах, ТЕМПО</v>
          </cell>
          <cell r="B246" t="str">
            <v>кожа грудки и шеи охл. (СТО)</v>
          </cell>
          <cell r="C246" t="str">
            <v>полуфабрикаты натуральные</v>
          </cell>
          <cell r="D246" t="str">
            <v>Сырье</v>
          </cell>
          <cell r="G246" t="str">
            <v>Микробиология</v>
          </cell>
          <cell r="H246" t="str">
            <v>КМАФАнМ в ГП, ПФ, сырье, смывах, ТЕМПО</v>
          </cell>
          <cell r="I246" t="str">
            <v>ГОСТ 7702.2.0-2016; 
ГОСТ 31904-2012</v>
          </cell>
          <cell r="J246" t="str">
            <v>ГОСТ 7702.2.1-2017; МУК 4.2.3261-15 Темпо</v>
          </cell>
          <cell r="K246" t="str">
            <v>не более 1,0 × 10⁵ КОЕ/г</v>
          </cell>
          <cell r="L246" t="str">
            <v>СТО 53958418-001-2017</v>
          </cell>
        </row>
        <row r="247">
          <cell r="A247" t="str">
            <v>кожа грудки и шеи охл. (СТО)КМАФАнМ в ГП, ПФ, сырье, петрифильмы</v>
          </cell>
          <cell r="B247" t="str">
            <v>кожа грудки и шеи охл. (СТО)</v>
          </cell>
          <cell r="C247" t="str">
            <v>полуфабрикаты натуральные</v>
          </cell>
          <cell r="D247" t="str">
            <v>Сырье</v>
          </cell>
          <cell r="G247" t="str">
            <v>Микробиология</v>
          </cell>
          <cell r="H247" t="str">
            <v>КМАФАнМ в ГП, ПФ, сырье, петрифильмы</v>
          </cell>
          <cell r="I247" t="str">
            <v>ГОСТ 7702.2.0-2016; 
ГОСТ 31904-2012</v>
          </cell>
          <cell r="J247" t="str">
            <v>ГОСТ 7702.2.1-2017, МУК 4.2.2884-11 Петрифильмы</v>
          </cell>
          <cell r="K247" t="str">
            <v>не более 1,0 × 10⁵ КОЕ/г</v>
          </cell>
          <cell r="L247" t="str">
            <v>СТО 53958418-001-2017</v>
          </cell>
        </row>
        <row r="248">
          <cell r="A248" t="str">
            <v>кожа грудки и шеи зам. (СТО)Salmonella spp. в ГП, ПФ, сырье, VIDAS, с типизацией</v>
          </cell>
          <cell r="B248" t="str">
            <v>кожа грудки и шеи зам. (СТО)</v>
          </cell>
          <cell r="C248" t="str">
            <v>полуфабрикаты натуральные</v>
          </cell>
          <cell r="D248" t="str">
            <v>Сырье</v>
          </cell>
          <cell r="G248" t="str">
            <v>Микробиология</v>
          </cell>
          <cell r="H248" t="str">
            <v>Salmonella spp. в ГП, ПФ, сырье, VIDAS, с типизацией</v>
          </cell>
          <cell r="I248" t="str">
            <v>ГОСТ 7702.2.0-2016; 
ГОСТ 31904-2012</v>
          </cell>
          <cell r="J248" t="str">
            <v>ГОСТ 31659-2012; 
ГОСТ 31468-2012; МУК 4.2.3262-15 Vidas</v>
          </cell>
          <cell r="K248" t="str">
            <v>не допускается в 25,0 г</v>
          </cell>
          <cell r="L248" t="str">
            <v>СТО 53958418-001-2017</v>
          </cell>
        </row>
        <row r="249">
          <cell r="A249" t="str">
            <v>кожа грудки и шеи зам. (СТО)Listeria monocytogenes в ГП, ПФ, сырье, VIDAS</v>
          </cell>
          <cell r="B249" t="str">
            <v>кожа грудки и шеи зам. (СТО)</v>
          </cell>
          <cell r="C249" t="str">
            <v>полуфабрикаты натуральные</v>
          </cell>
          <cell r="D249" t="str">
            <v>Сырье</v>
          </cell>
          <cell r="G249" t="str">
            <v>Микробиология</v>
          </cell>
          <cell r="H249" t="str">
            <v>Listeria monocytogenes в ГП, ПФ, сырье, VIDAS</v>
          </cell>
          <cell r="I249" t="str">
            <v>ГОСТ 7702.2.0-2016; 
ГОСТ 31904-2012</v>
          </cell>
          <cell r="J249" t="str">
            <v>ГОСТ 32031-2012; МУК 4.2.3262-15 Vidas</v>
          </cell>
          <cell r="K249" t="str">
            <v>не допускается в 25,0 г</v>
          </cell>
          <cell r="L249" t="str">
            <v>СТО 53958418-001-2017</v>
          </cell>
        </row>
        <row r="250">
          <cell r="A250" t="str">
            <v>кожа грудки и шеи зам. (СТО)БГКП в ГП, ПФ, сырье</v>
          </cell>
          <cell r="B250" t="str">
            <v>кожа грудки и шеи зам. (СТО)</v>
          </cell>
          <cell r="C250" t="str">
            <v>полуфабрикаты натуральные</v>
          </cell>
          <cell r="D250" t="str">
            <v>Сырье</v>
          </cell>
          <cell r="G250" t="str">
            <v>Микробиология</v>
          </cell>
          <cell r="H250" t="str">
            <v>БГКП в ГП, ПФ, сырье</v>
          </cell>
          <cell r="I250" t="str">
            <v>ГОСТ 7702.2.0-2016; 
ГОСТ 31904-2012</v>
          </cell>
          <cell r="J250" t="str">
            <v>ГОСТ 31747-2012</v>
          </cell>
          <cell r="K250" t="str">
            <v>не допускается в 0,0001 г</v>
          </cell>
          <cell r="L250" t="str">
            <v>СТО 53958418-001-2017</v>
          </cell>
        </row>
        <row r="251">
          <cell r="A251" t="str">
            <v>кожа грудки и шеи зам. (СТО)КМАФАнМ в ГП, ПФ, сырье, смывах, ТЕМПО</v>
          </cell>
          <cell r="B251" t="str">
            <v>кожа грудки и шеи зам. (СТО)</v>
          </cell>
          <cell r="C251" t="str">
            <v>полуфабрикаты натуральные</v>
          </cell>
          <cell r="D251" t="str">
            <v>Сырье</v>
          </cell>
          <cell r="G251" t="str">
            <v>Микробиология</v>
          </cell>
          <cell r="H251" t="str">
            <v>КМАФАнМ в ГП, ПФ, сырье, смывах, ТЕМПО</v>
          </cell>
          <cell r="I251" t="str">
            <v>ГОСТ 7702.2.0-2016; 
ГОСТ 31904-2012</v>
          </cell>
          <cell r="J251" t="str">
            <v>ГОСТ 7702.2.1-2017; МУК 4.2.3261-15 Темпо</v>
          </cell>
          <cell r="K251" t="str">
            <v>не более 1,0 × 10⁶ КОЕ/г</v>
          </cell>
          <cell r="L251" t="str">
            <v>СТО 53958418-001-2017</v>
          </cell>
        </row>
        <row r="252">
          <cell r="A252" t="str">
            <v>кожа грудки и шеи зам. (СТО)КМАФАнМ в ГП, ПФ, сырье, петрифильмы</v>
          </cell>
          <cell r="B252" t="str">
            <v>кожа грудки и шеи зам. (СТО)</v>
          </cell>
          <cell r="C252" t="str">
            <v>полуфабрикаты натуральные</v>
          </cell>
          <cell r="D252" t="str">
            <v>Сырье</v>
          </cell>
          <cell r="G252" t="str">
            <v>Микробиология</v>
          </cell>
          <cell r="H252" t="str">
            <v>КМАФАнМ в ГП, ПФ, сырье, петрифильмы</v>
          </cell>
          <cell r="I252" t="str">
            <v>ГОСТ 7702.2.0-2016; 
ГОСТ 31904-2012</v>
          </cell>
          <cell r="J252" t="str">
            <v>ГОСТ 7702.2.1-2017, МУК 4.2.2884-11 Петрифильмы</v>
          </cell>
          <cell r="K252" t="str">
            <v>не более 1,0 × 10⁶ КОЕ/г</v>
          </cell>
          <cell r="L252" t="str">
            <v>СТО 53958418-001-2017</v>
          </cell>
        </row>
        <row r="253">
          <cell r="A253" t="str">
            <v>кожа бедра, окорочка, голени охл. (СТО)Salmonella spp. в ГП, ПФ, сырье, VIDAS, с типизацией</v>
          </cell>
          <cell r="B253" t="str">
            <v>кожа бедра, окорочка, голени охл. (СТО)</v>
          </cell>
          <cell r="C253" t="str">
            <v>полуфабрикаты натуральные</v>
          </cell>
          <cell r="D253" t="str">
            <v>Сырье</v>
          </cell>
          <cell r="G253" t="str">
            <v>Микробиология</v>
          </cell>
          <cell r="H253" t="str">
            <v>Salmonella spp. в ГП, ПФ, сырье, VIDAS, с типизацией</v>
          </cell>
          <cell r="I253" t="str">
            <v>ГОСТ 7702.2.0-2016; 
ГОСТ 31904-2012</v>
          </cell>
          <cell r="J253" t="str">
            <v>ГОСТ 31659-2012; 
ГОСТ 31468-2012; МУК 4.2.3262-15 Vidas</v>
          </cell>
          <cell r="K253" t="str">
            <v>не допускается в 25,0 г</v>
          </cell>
          <cell r="L253" t="str">
            <v>СТО 53958418-001-2017</v>
          </cell>
        </row>
        <row r="254">
          <cell r="A254" t="str">
            <v>кожа бедра, окорочка, голени охл. (СТО)Listeria monocytogenes в ГП, ПФ, сырье, VIDAS</v>
          </cell>
          <cell r="B254" t="str">
            <v>кожа бедра, окорочка, голени охл. (СТО)</v>
          </cell>
          <cell r="C254" t="str">
            <v>полуфабрикаты натуральные</v>
          </cell>
          <cell r="D254" t="str">
            <v>Сырье</v>
          </cell>
          <cell r="G254" t="str">
            <v>Микробиология</v>
          </cell>
          <cell r="H254" t="str">
            <v>Listeria monocytogenes в ГП, ПФ, сырье, VIDAS</v>
          </cell>
          <cell r="I254" t="str">
            <v>ГОСТ 7702.2.0-2016; 
ГОСТ 31904-2012</v>
          </cell>
          <cell r="J254" t="str">
            <v>ГОСТ 32031-2012; МУК 4.2.3262-15 Vidas</v>
          </cell>
          <cell r="K254" t="str">
            <v>не допускается в 25,0 г</v>
          </cell>
          <cell r="L254" t="str">
            <v>СТО 53958418-001-2017</v>
          </cell>
        </row>
        <row r="255">
          <cell r="A255" t="str">
            <v>кожа бедра, окорочка, голени охл. (СТО)БГКП в ГП, ПФ, сырье</v>
          </cell>
          <cell r="B255" t="str">
            <v>кожа бедра, окорочка, голени охл. (СТО)</v>
          </cell>
          <cell r="C255" t="str">
            <v>полуфабрикаты натуральные</v>
          </cell>
          <cell r="D255" t="str">
            <v>Сырье</v>
          </cell>
          <cell r="G255" t="str">
            <v>Микробиология</v>
          </cell>
          <cell r="H255" t="str">
            <v>БГКП в ГП, ПФ, сырье</v>
          </cell>
          <cell r="I255" t="str">
            <v>ГОСТ 7702.2.0-2016; 
ГОСТ 31904-2012</v>
          </cell>
          <cell r="J255" t="str">
            <v>ГОСТ 31747-2012</v>
          </cell>
          <cell r="K255" t="str">
            <v>не допускается в 0,0001 г</v>
          </cell>
          <cell r="L255" t="str">
            <v>СТО 53958418-001-2017</v>
          </cell>
        </row>
        <row r="256">
          <cell r="A256" t="str">
            <v>кожа бедра, окорочка, голени охл. (СТО)КМАФАнМ в ГП, ПФ, сырье, смывах, ТЕМПО</v>
          </cell>
          <cell r="B256" t="str">
            <v>кожа бедра, окорочка, голени охл. (СТО)</v>
          </cell>
          <cell r="C256" t="str">
            <v>полуфабрикаты натуральные</v>
          </cell>
          <cell r="D256" t="str">
            <v>Сырье</v>
          </cell>
          <cell r="G256" t="str">
            <v>Микробиология</v>
          </cell>
          <cell r="H256" t="str">
            <v>КМАФАнМ в ГП, ПФ, сырье, смывах, ТЕМПО</v>
          </cell>
          <cell r="I256" t="str">
            <v>ГОСТ 7702.2.0-2016; 
ГОСТ 31904-2012</v>
          </cell>
          <cell r="J256" t="str">
            <v>ГОСТ 7702.2.1-2017; МУК 4.2.3261-15 Темпо</v>
          </cell>
          <cell r="K256" t="str">
            <v>не более 1,0 × 10⁵ КОЕ/г</v>
          </cell>
          <cell r="L256" t="str">
            <v>СТО 53958418-001-2017</v>
          </cell>
        </row>
        <row r="257">
          <cell r="A257" t="str">
            <v>кожа бедра, окорочка, голени охл. (СТО)КМАФАнМ в ГП, ПФ, сырье, петрифильмы</v>
          </cell>
          <cell r="B257" t="str">
            <v>кожа бедра, окорочка, голени охл. (СТО)</v>
          </cell>
          <cell r="C257" t="str">
            <v>полуфабрикаты натуральные</v>
          </cell>
          <cell r="D257" t="str">
            <v>Сырье</v>
          </cell>
          <cell r="G257" t="str">
            <v>Микробиология</v>
          </cell>
          <cell r="H257" t="str">
            <v>КМАФАнМ в ГП, ПФ, сырье, петрифильмы</v>
          </cell>
          <cell r="I257" t="str">
            <v>ГОСТ 7702.2.0-2016; 
ГОСТ 31904-2012</v>
          </cell>
          <cell r="J257" t="str">
            <v>ГОСТ 7702.2.1-2017, МУК 4.2.2884-11 Петрифильмы</v>
          </cell>
          <cell r="K257" t="str">
            <v>не более 1,0 × 10⁵ КОЕ/г</v>
          </cell>
          <cell r="L257" t="str">
            <v>СТО 53958418-001-2017</v>
          </cell>
        </row>
        <row r="258">
          <cell r="A258" t="str">
            <v>кожа бедра, окорочка, голени зам. (СТО)Salmonella spp. в ГП, ПФ, сырье, VIDAS, с типизацией</v>
          </cell>
          <cell r="B258" t="str">
            <v>кожа бедра, окорочка, голени зам. (СТО)</v>
          </cell>
          <cell r="C258" t="str">
            <v>полуфабрикаты натуральные</v>
          </cell>
          <cell r="D258" t="str">
            <v>Сырье</v>
          </cell>
          <cell r="G258" t="str">
            <v>Микробиология</v>
          </cell>
          <cell r="H258" t="str">
            <v>Salmonella spp. в ГП, ПФ, сырье, VIDAS, с типизацией</v>
          </cell>
          <cell r="I258" t="str">
            <v>ГОСТ 7702.2.0-2016; 
ГОСТ 31904-2012</v>
          </cell>
          <cell r="J258" t="str">
            <v>ГОСТ 31659-2012; 
ГОСТ 31468-2012; МУК 4.2.3262-15 Vidas</v>
          </cell>
          <cell r="K258" t="str">
            <v>не допускается в 25,0 г</v>
          </cell>
          <cell r="L258" t="str">
            <v>СТО 53958418-001-2017</v>
          </cell>
        </row>
        <row r="259">
          <cell r="A259" t="str">
            <v>кожа бедра, окорочка, голени зам. (СТО)Listeria monocytogenes в ГП, ПФ, сырье, VIDAS</v>
          </cell>
          <cell r="B259" t="str">
            <v>кожа бедра, окорочка, голени зам. (СТО)</v>
          </cell>
          <cell r="C259" t="str">
            <v>полуфабрикаты натуральные</v>
          </cell>
          <cell r="D259" t="str">
            <v>Сырье</v>
          </cell>
          <cell r="G259" t="str">
            <v>Микробиология</v>
          </cell>
          <cell r="H259" t="str">
            <v>Listeria monocytogenes в ГП, ПФ, сырье, VIDAS</v>
          </cell>
          <cell r="I259" t="str">
            <v>ГОСТ 7702.2.0-2016; 
ГОСТ 31904-2012</v>
          </cell>
          <cell r="J259" t="str">
            <v>ГОСТ 32031-2012; МУК 4.2.3262-15 Vidas</v>
          </cell>
          <cell r="K259" t="str">
            <v>не допускается в 25,0 г</v>
          </cell>
          <cell r="L259" t="str">
            <v>СТО 53958418-001-2017</v>
          </cell>
        </row>
        <row r="260">
          <cell r="A260" t="str">
            <v>кожа бедра, окорочка, голени зам. (СТО)БГКП в ГП, ПФ, сырье</v>
          </cell>
          <cell r="B260" t="str">
            <v>кожа бедра, окорочка, голени зам. (СТО)</v>
          </cell>
          <cell r="C260" t="str">
            <v>полуфабрикаты натуральные</v>
          </cell>
          <cell r="D260" t="str">
            <v>Сырье</v>
          </cell>
          <cell r="G260" t="str">
            <v>Микробиология</v>
          </cell>
          <cell r="H260" t="str">
            <v>БГКП в ГП, ПФ, сырье</v>
          </cell>
          <cell r="I260" t="str">
            <v>ГОСТ 7702.2.0-2016; 
ГОСТ 31904-2012</v>
          </cell>
          <cell r="J260" t="str">
            <v>ГОСТ 31747-2012</v>
          </cell>
          <cell r="K260" t="str">
            <v>не допускается в 0,0001 г</v>
          </cell>
          <cell r="L260" t="str">
            <v>СТО 53958418-001-2017</v>
          </cell>
        </row>
        <row r="261">
          <cell r="A261" t="str">
            <v>кожа бедра, окорочка, голени зам. (СТО)КМАФАнМ в ГП, ПФ, сырье, смывах, ТЕМПО</v>
          </cell>
          <cell r="B261" t="str">
            <v>кожа бедра, окорочка, голени зам. (СТО)</v>
          </cell>
          <cell r="C261" t="str">
            <v>полуфабрикаты натуральные</v>
          </cell>
          <cell r="D261" t="str">
            <v>Сырье</v>
          </cell>
          <cell r="G261" t="str">
            <v>Микробиология</v>
          </cell>
          <cell r="H261" t="str">
            <v>КМАФАнМ в ГП, ПФ, сырье, смывах, ТЕМПО</v>
          </cell>
          <cell r="I261" t="str">
            <v>ГОСТ 7702.2.0-2016; 
ГОСТ 31904-2012</v>
          </cell>
          <cell r="J261" t="str">
            <v>ГОСТ 7702.2.1-2017; МУК 4.2.3261-15 Темпо</v>
          </cell>
          <cell r="K261" t="str">
            <v>не более 1,0 × 10⁶ КОЕ/г</v>
          </cell>
          <cell r="L261" t="str">
            <v>СТО 53958418-001-2017</v>
          </cell>
        </row>
        <row r="262">
          <cell r="A262" t="str">
            <v>кожа бедра, окорочка, голени зам. (СТО)КМАФАнМ в ГП, ПФ, сырье, петрифильмы</v>
          </cell>
          <cell r="B262" t="str">
            <v>кожа бедра, окорочка, голени зам. (СТО)</v>
          </cell>
          <cell r="C262" t="str">
            <v>полуфабрикаты натуральные</v>
          </cell>
          <cell r="D262" t="str">
            <v>Сырье</v>
          </cell>
          <cell r="G262" t="str">
            <v>Микробиология</v>
          </cell>
          <cell r="H262" t="str">
            <v>КМАФАнМ в ГП, ПФ, сырье, петрифильмы</v>
          </cell>
          <cell r="I262" t="str">
            <v>ГОСТ 7702.2.0-2016; 
ГОСТ 31904-2012</v>
          </cell>
          <cell r="J262" t="str">
            <v>ГОСТ 7702.2.1-2017, МУК 4.2.2884-11 Петрифильмы</v>
          </cell>
          <cell r="K262" t="str">
            <v>не более 1,0 × 10⁶ КОЕ/г</v>
          </cell>
          <cell r="L262" t="str">
            <v>СТО 53958418-001-2017</v>
          </cell>
        </row>
        <row r="263">
          <cell r="A263" t="str">
            <v>кожа охл. (СТО)Salmonella spp. в ГП, ПФ, сырье, VIDAS, с типизацией</v>
          </cell>
          <cell r="B263" t="str">
            <v>кожа охл. (СТО)</v>
          </cell>
          <cell r="C263" t="str">
            <v>полуфабрикаты натуральные</v>
          </cell>
          <cell r="D263" t="str">
            <v>Сырье</v>
          </cell>
          <cell r="G263" t="str">
            <v>Микробиология</v>
          </cell>
          <cell r="H263" t="str">
            <v>Salmonella spp. в ГП, ПФ, сырье, VIDAS, с типизацией</v>
          </cell>
          <cell r="I263" t="str">
            <v>ГОСТ 7702.2.0-2016; 
ГОСТ 31904-2012</v>
          </cell>
          <cell r="J263" t="str">
            <v>ГОСТ 31659-2012; 
ГОСТ 31468-2012; МУК 4.2.3262-15 Vidas</v>
          </cell>
          <cell r="K263" t="str">
            <v>не допускается в 25,0 г</v>
          </cell>
          <cell r="L263" t="str">
            <v>СТО 53958418-001-2017</v>
          </cell>
        </row>
        <row r="264">
          <cell r="A264" t="str">
            <v>кожа охл. (СТО)Listeria monocytogenes в ГП, ПФ, сырье, VIDAS</v>
          </cell>
          <cell r="B264" t="str">
            <v>кожа охл. (СТО)</v>
          </cell>
          <cell r="C264" t="str">
            <v>полуфабрикаты натуральные</v>
          </cell>
          <cell r="D264" t="str">
            <v>Сырье</v>
          </cell>
          <cell r="G264" t="str">
            <v>Микробиология</v>
          </cell>
          <cell r="H264" t="str">
            <v>Listeria monocytogenes в ГП, ПФ, сырье, VIDAS</v>
          </cell>
          <cell r="I264" t="str">
            <v>ГОСТ 7702.2.0-2016; 
ГОСТ 31904-2012</v>
          </cell>
          <cell r="J264" t="str">
            <v>ГОСТ 32031-2012; МУК 4.2.3262-15 Vidas</v>
          </cell>
          <cell r="K264" t="str">
            <v>не допускается в 25,0 г</v>
          </cell>
          <cell r="L264" t="str">
            <v>СТО 53958418-001-2017</v>
          </cell>
        </row>
        <row r="265">
          <cell r="A265" t="str">
            <v>кожа охл. (СТО)БГКП в ГП, ПФ, сырье</v>
          </cell>
          <cell r="B265" t="str">
            <v>кожа охл. (СТО)</v>
          </cell>
          <cell r="C265" t="str">
            <v>полуфабрикаты натуральные</v>
          </cell>
          <cell r="D265" t="str">
            <v>Сырье</v>
          </cell>
          <cell r="G265" t="str">
            <v>Микробиология</v>
          </cell>
          <cell r="H265" t="str">
            <v>БГКП в ГП, ПФ, сырье</v>
          </cell>
          <cell r="I265" t="str">
            <v>ГОСТ 7702.2.0-2016; 
ГОСТ 31904-2012</v>
          </cell>
          <cell r="J265" t="str">
            <v>ГОСТ 31747-2012</v>
          </cell>
          <cell r="K265" t="str">
            <v>не допускается в 0,0001 г</v>
          </cell>
          <cell r="L265" t="str">
            <v>СТО 53958418-001-2017</v>
          </cell>
        </row>
        <row r="266">
          <cell r="A266" t="str">
            <v>кожа охл. (СТО)КМАФАнМ в ГП, ПФ, сырье, смывах, ТЕМПО</v>
          </cell>
          <cell r="B266" t="str">
            <v>кожа охл. (СТО)</v>
          </cell>
          <cell r="C266" t="str">
            <v>полуфабрикаты натуральные</v>
          </cell>
          <cell r="D266" t="str">
            <v>Сырье</v>
          </cell>
          <cell r="G266" t="str">
            <v>Микробиология</v>
          </cell>
          <cell r="H266" t="str">
            <v>КМАФАнМ в ГП, ПФ, сырье, смывах, ТЕМПО</v>
          </cell>
          <cell r="I266" t="str">
            <v>ГОСТ 7702.2.0-2016; 
ГОСТ 31904-2012</v>
          </cell>
          <cell r="J266" t="str">
            <v>ГОСТ 7702.2.1-2017; МУК 4.2.3261-15 Темпо</v>
          </cell>
          <cell r="K266" t="str">
            <v>не более 1,0 × 10⁵ КОЕ/г</v>
          </cell>
          <cell r="L266" t="str">
            <v>СТО 53958418-001-2017</v>
          </cell>
        </row>
        <row r="267">
          <cell r="A267" t="str">
            <v>кожа охл. (СТО)КМАФАнМ в ГП, ПФ, сырье, петрифильмы</v>
          </cell>
          <cell r="B267" t="str">
            <v>кожа охл. (СТО)</v>
          </cell>
          <cell r="C267" t="str">
            <v>полуфабрикаты натуральные</v>
          </cell>
          <cell r="D267" t="str">
            <v>Сырье</v>
          </cell>
          <cell r="G267" t="str">
            <v>Микробиология</v>
          </cell>
          <cell r="H267" t="str">
            <v>КМАФАнМ в ГП, ПФ, сырье, петрифильмы</v>
          </cell>
          <cell r="I267" t="str">
            <v>ГОСТ 7702.2.0-2016; 
ГОСТ 31904-2012</v>
          </cell>
          <cell r="J267" t="str">
            <v>ГОСТ 7702.2.1-2017, МУК 4.2.2884-11 Петрифильмы</v>
          </cell>
          <cell r="K267" t="str">
            <v>не более 1,0 × 10⁵ КОЕ/г</v>
          </cell>
          <cell r="L267" t="str">
            <v>СТО 53958418-001-2017</v>
          </cell>
        </row>
        <row r="268">
          <cell r="A268" t="str">
            <v>кожа зам. (СТО)Salmonella spp. в ГП, ПФ, сырье, VIDAS, с типизацией</v>
          </cell>
          <cell r="B268" t="str">
            <v>кожа зам. (СТО)</v>
          </cell>
          <cell r="C268" t="str">
            <v>полуфабрикаты натуральные</v>
          </cell>
          <cell r="D268" t="str">
            <v>Сырье</v>
          </cell>
          <cell r="G268" t="str">
            <v>Микробиология</v>
          </cell>
          <cell r="H268" t="str">
            <v>Salmonella spp. в ГП, ПФ, сырье, VIDAS, с типизацией</v>
          </cell>
          <cell r="I268" t="str">
            <v>ГОСТ 7702.2.0-2016; 
ГОСТ 31904-2012</v>
          </cell>
          <cell r="J268" t="str">
            <v>ГОСТ 31659-2012; 
ГОСТ 31468-2012; МУК 4.2.3262-15 Vidas</v>
          </cell>
          <cell r="K268" t="str">
            <v>не допускается в 25,0 г</v>
          </cell>
          <cell r="L268" t="str">
            <v>СТО 53958418-001-2017</v>
          </cell>
        </row>
        <row r="269">
          <cell r="A269" t="str">
            <v>кожа зам. (СТО)Listeria monocytogenes в ГП, ПФ, сырье, VIDAS</v>
          </cell>
          <cell r="B269" t="str">
            <v>кожа зам. (СТО)</v>
          </cell>
          <cell r="C269" t="str">
            <v>полуфабрикаты натуральные</v>
          </cell>
          <cell r="D269" t="str">
            <v>Сырье</v>
          </cell>
          <cell r="G269" t="str">
            <v>Микробиология</v>
          </cell>
          <cell r="H269" t="str">
            <v>Listeria monocytogenes в ГП, ПФ, сырье, VIDAS</v>
          </cell>
          <cell r="I269" t="str">
            <v>ГОСТ 7702.2.0-2016; 
ГОСТ 31904-2012</v>
          </cell>
          <cell r="J269" t="str">
            <v>ГОСТ 32031-2012; МУК 4.2.3262-15 Vidas</v>
          </cell>
          <cell r="K269" t="str">
            <v>не допускается в 25,0 г</v>
          </cell>
          <cell r="L269" t="str">
            <v>СТО 53958418-001-2017</v>
          </cell>
        </row>
        <row r="270">
          <cell r="A270" t="str">
            <v>кожа зам. (СТО)БГКП в ГП, ПФ, сырье</v>
          </cell>
          <cell r="B270" t="str">
            <v>кожа зам. (СТО)</v>
          </cell>
          <cell r="C270" t="str">
            <v>полуфабрикаты натуральные</v>
          </cell>
          <cell r="D270" t="str">
            <v>Сырье</v>
          </cell>
          <cell r="G270" t="str">
            <v>Микробиология</v>
          </cell>
          <cell r="H270" t="str">
            <v>БГКП в ГП, ПФ, сырье</v>
          </cell>
          <cell r="I270" t="str">
            <v>ГОСТ 7702.2.0-2016; 
ГОСТ 31904-2012</v>
          </cell>
          <cell r="J270" t="str">
            <v>ГОСТ 31747-2012</v>
          </cell>
          <cell r="K270" t="str">
            <v>не допускается в 0,0001 г</v>
          </cell>
          <cell r="L270" t="str">
            <v>СТО 53958418-001-2017</v>
          </cell>
        </row>
        <row r="271">
          <cell r="A271" t="str">
            <v>кожа зам. (СТО)КМАФАнМ в ГП, ПФ, сырье, смывах, ТЕМПО</v>
          </cell>
          <cell r="B271" t="str">
            <v>кожа зам. (СТО)</v>
          </cell>
          <cell r="C271" t="str">
            <v>полуфабрикаты натуральные</v>
          </cell>
          <cell r="D271" t="str">
            <v>Сырье</v>
          </cell>
          <cell r="G271" t="str">
            <v>Микробиология</v>
          </cell>
          <cell r="H271" t="str">
            <v>КМАФАнМ в ГП, ПФ, сырье, смывах, ТЕМПО</v>
          </cell>
          <cell r="I271" t="str">
            <v>ГОСТ 7702.2.0-2016; 
ГОСТ 31904-2012</v>
          </cell>
          <cell r="J271" t="str">
            <v>ГОСТ 7702.2.1-2017; МУК 4.2.3261-15 Темпо</v>
          </cell>
          <cell r="K271" t="str">
            <v>не более 1,0 × 10⁵ КОЕ/г</v>
          </cell>
          <cell r="L271" t="str">
            <v>СТО 53958418-001-2017</v>
          </cell>
        </row>
        <row r="272">
          <cell r="A272" t="str">
            <v>кожа зам. (СТО)КМАФАнМ в ГП, ПФ, сырье, петрифильмы</v>
          </cell>
          <cell r="B272" t="str">
            <v>кожа зам. (СТО)</v>
          </cell>
          <cell r="C272" t="str">
            <v>полуфабрикаты натуральные</v>
          </cell>
          <cell r="D272" t="str">
            <v>Сырье</v>
          </cell>
          <cell r="G272" t="str">
            <v>Микробиология</v>
          </cell>
          <cell r="H272" t="str">
            <v>КМАФАнМ в ГП, ПФ, сырье, петрифильмы</v>
          </cell>
          <cell r="I272" t="str">
            <v>ГОСТ 7702.2.0-2016; 
ГОСТ 31904-2012</v>
          </cell>
          <cell r="J272" t="str">
            <v>ГОСТ 7702.2.1-2017, МУК 4.2.2884-11 Петрифильмы</v>
          </cell>
          <cell r="K272" t="str">
            <v>не более 1,0 × 10⁶ КОЕ/г</v>
          </cell>
          <cell r="L272" t="str">
            <v>СТО 53958418-001-2017</v>
          </cell>
        </row>
        <row r="273">
          <cell r="A273" t="str">
            <v>кожа шеи охл. (СТО)Salmonella spp. в ГП, ПФ, сырье, VIDAS, с типизацией</v>
          </cell>
          <cell r="B273" t="str">
            <v>кожа шеи охл. (СТО)</v>
          </cell>
          <cell r="C273" t="str">
            <v>полуфабрикаты натуральные</v>
          </cell>
          <cell r="D273" t="str">
            <v>Сырье</v>
          </cell>
          <cell r="G273" t="str">
            <v>Микробиология</v>
          </cell>
          <cell r="H273" t="str">
            <v>Salmonella spp. в ГП, ПФ, сырье, VIDAS, с типизацией</v>
          </cell>
          <cell r="I273" t="str">
            <v>ГОСТ 7702.2.0-2016; 
ГОСТ 31904-2012</v>
          </cell>
          <cell r="J273" t="str">
            <v>ГОСТ 31659-2012; 
ГОСТ 31468-2012; МУК 4.2.3262-15 Vidas</v>
          </cell>
          <cell r="K273" t="str">
            <v>не допускается в 25,0 г</v>
          </cell>
          <cell r="L273" t="str">
            <v>СТО 53958418-001-2017</v>
          </cell>
        </row>
        <row r="274">
          <cell r="A274" t="str">
            <v>кожа шеи охл. (СТО)Listeria monocytogenes в ГП, ПФ, сырье, VIDAS</v>
          </cell>
          <cell r="B274" t="str">
            <v>кожа шеи охл. (СТО)</v>
          </cell>
          <cell r="C274" t="str">
            <v>полуфабрикаты натуральные</v>
          </cell>
          <cell r="D274" t="str">
            <v>Сырье</v>
          </cell>
          <cell r="G274" t="str">
            <v>Микробиология</v>
          </cell>
          <cell r="H274" t="str">
            <v>Listeria monocytogenes в ГП, ПФ, сырье, VIDAS</v>
          </cell>
          <cell r="I274" t="str">
            <v>ГОСТ 7702.2.0-2016; 
ГОСТ 31904-2012</v>
          </cell>
          <cell r="J274" t="str">
            <v>ГОСТ 32031-2012; МУК 4.2.3262-15 Vidas</v>
          </cell>
          <cell r="K274" t="str">
            <v>не допускается в 25,0 г</v>
          </cell>
          <cell r="L274" t="str">
            <v>СТО 53958418-001-2017</v>
          </cell>
        </row>
        <row r="275">
          <cell r="A275" t="str">
            <v>кожа шеи охл. (СТО)БГКП в ГП, ПФ, сырье</v>
          </cell>
          <cell r="B275" t="str">
            <v>кожа шеи охл. (СТО)</v>
          </cell>
          <cell r="C275" t="str">
            <v>полуфабрикаты натуральные</v>
          </cell>
          <cell r="D275" t="str">
            <v>Сырье</v>
          </cell>
          <cell r="G275" t="str">
            <v>Микробиология</v>
          </cell>
          <cell r="H275" t="str">
            <v>БГКП в ГП, ПФ, сырье</v>
          </cell>
          <cell r="I275" t="str">
            <v>ГОСТ 7702.2.0-2016; 
ГОСТ 31904-2012</v>
          </cell>
          <cell r="J275" t="str">
            <v>ГОСТ 31747-2012</v>
          </cell>
          <cell r="K275" t="str">
            <v>не допускается в 0,0001 г</v>
          </cell>
          <cell r="L275" t="str">
            <v>СТО 53958418-001-2017</v>
          </cell>
        </row>
        <row r="276">
          <cell r="A276" t="str">
            <v>кожа шеи охл. (СТО)КМАФАнМ в ГП, ПФ, сырье, смывах, ТЕМПО</v>
          </cell>
          <cell r="B276" t="str">
            <v>кожа шеи охл. (СТО)</v>
          </cell>
          <cell r="C276" t="str">
            <v>полуфабрикаты натуральные</v>
          </cell>
          <cell r="D276" t="str">
            <v>Сырье</v>
          </cell>
          <cell r="G276" t="str">
            <v>Микробиология</v>
          </cell>
          <cell r="H276" t="str">
            <v>КМАФАнМ в ГП, ПФ, сырье, смывах, ТЕМПО</v>
          </cell>
          <cell r="I276" t="str">
            <v>ГОСТ 7702.2.0-2016; 
ГОСТ 31904-2012</v>
          </cell>
          <cell r="J276" t="str">
            <v>ГОСТ 7702.2.1-2017; МУК 4.2.3261-15 Темпо</v>
          </cell>
          <cell r="K276" t="str">
            <v>не более 1,0 × 10⁵ КОЕ/г</v>
          </cell>
          <cell r="L276" t="str">
            <v>СТО 53958418-001-2017</v>
          </cell>
        </row>
        <row r="277">
          <cell r="A277" t="str">
            <v>кожа шеи охл. (СТО)КМАФАнМ в ГП, ПФ, сырье, петрифильмы</v>
          </cell>
          <cell r="B277" t="str">
            <v>кожа шеи охл. (СТО)</v>
          </cell>
          <cell r="C277" t="str">
            <v>полуфабрикаты натуральные</v>
          </cell>
          <cell r="D277" t="str">
            <v>Сырье</v>
          </cell>
          <cell r="G277" t="str">
            <v>Микробиология</v>
          </cell>
          <cell r="H277" t="str">
            <v>КМАФАнМ в ГП, ПФ, сырье, петрифильмы</v>
          </cell>
          <cell r="I277" t="str">
            <v>ГОСТ 7702.2.0-2016; 
ГОСТ 31904-2012</v>
          </cell>
          <cell r="J277" t="str">
            <v>ГОСТ 7702.2.1-2017, МУК 4.2.2884-11 Петрифильмы</v>
          </cell>
          <cell r="K277" t="str">
            <v>не более 1,0 × 10⁵ КОЕ/г</v>
          </cell>
          <cell r="L277" t="str">
            <v>СТО 53958418-001-2017</v>
          </cell>
        </row>
        <row r="278">
          <cell r="A278" t="str">
            <v>кожа шеи зам. (СТО)Salmonella spp. в ГП, ПФ, сырье, VIDAS, с типизацией</v>
          </cell>
          <cell r="B278" t="str">
            <v>кожа шеи зам. (СТО)</v>
          </cell>
          <cell r="C278" t="str">
            <v>полуфабрикаты натуральные</v>
          </cell>
          <cell r="D278" t="str">
            <v>Сырье</v>
          </cell>
          <cell r="G278" t="str">
            <v>Микробиология</v>
          </cell>
          <cell r="H278" t="str">
            <v>Salmonella spp. в ГП, ПФ, сырье, VIDAS, с типизацией</v>
          </cell>
          <cell r="I278" t="str">
            <v>ГОСТ 7702.2.0-2016; 
ГОСТ 31904-2012</v>
          </cell>
          <cell r="J278" t="str">
            <v>ГОСТ 31659-2012; 
ГОСТ 31468-2012; МУК 4.2.3262-15 Vidas</v>
          </cell>
          <cell r="K278" t="str">
            <v>не допускается в 25,0 г</v>
          </cell>
          <cell r="L278" t="str">
            <v>СТО 53958418-001-2017</v>
          </cell>
        </row>
        <row r="279">
          <cell r="A279" t="str">
            <v>кожа шеи зам. (СТО)Listeria monocytogenes в ГП, ПФ, сырье, VIDAS</v>
          </cell>
          <cell r="B279" t="str">
            <v>кожа шеи зам. (СТО)</v>
          </cell>
          <cell r="C279" t="str">
            <v>полуфабрикаты натуральные</v>
          </cell>
          <cell r="D279" t="str">
            <v>Сырье</v>
          </cell>
          <cell r="G279" t="str">
            <v>Микробиология</v>
          </cell>
          <cell r="H279" t="str">
            <v>Listeria monocytogenes в ГП, ПФ, сырье, VIDAS</v>
          </cell>
          <cell r="I279" t="str">
            <v>ГОСТ 7702.2.0-2016; 
ГОСТ 31904-2012</v>
          </cell>
          <cell r="J279" t="str">
            <v>ГОСТ 32031-2012; МУК 4.2.3262-15 Vidas</v>
          </cell>
          <cell r="K279" t="str">
            <v>не допускается в 25,0 г</v>
          </cell>
          <cell r="L279" t="str">
            <v>СТО 53958418-001-2017</v>
          </cell>
        </row>
        <row r="280">
          <cell r="A280" t="str">
            <v>кожа шеи зам. (СТО)БГКП в ГП, ПФ, сырье</v>
          </cell>
          <cell r="B280" t="str">
            <v>кожа шеи зам. (СТО)</v>
          </cell>
          <cell r="C280" t="str">
            <v>полуфабрикаты натуральные</v>
          </cell>
          <cell r="D280" t="str">
            <v>Сырье</v>
          </cell>
          <cell r="G280" t="str">
            <v>Микробиология</v>
          </cell>
          <cell r="H280" t="str">
            <v>БГКП в ГП, ПФ, сырье</v>
          </cell>
          <cell r="I280" t="str">
            <v>ГОСТ 7702.2.0-2016; 
ГОСТ 31904-2012</v>
          </cell>
          <cell r="J280" t="str">
            <v>ГОСТ 31747-2012</v>
          </cell>
          <cell r="K280" t="str">
            <v>не допускается в 0,0001 г</v>
          </cell>
          <cell r="L280" t="str">
            <v>СТО 53958418-001-2017</v>
          </cell>
        </row>
        <row r="281">
          <cell r="A281" t="str">
            <v>кожа шеи зам. (СТО)КМАФАнМ в ГП, ПФ, сырье, смывах, ТЕМПО</v>
          </cell>
          <cell r="B281" t="str">
            <v>кожа шеи зам. (СТО)</v>
          </cell>
          <cell r="C281" t="str">
            <v>полуфабрикаты натуральные</v>
          </cell>
          <cell r="D281" t="str">
            <v>Сырье</v>
          </cell>
          <cell r="G281" t="str">
            <v>Микробиология</v>
          </cell>
          <cell r="H281" t="str">
            <v>КМАФАнМ в ГП, ПФ, сырье, смывах, ТЕМПО</v>
          </cell>
          <cell r="I281" t="str">
            <v>ГОСТ 7702.2.0-2016; 
ГОСТ 31904-2012</v>
          </cell>
          <cell r="J281" t="str">
            <v>ГОСТ 7702.2.1-2017; МУК 4.2.3261-15 Темпо</v>
          </cell>
          <cell r="K281" t="str">
            <v>не более 1,0 × 10⁶ КОЕ/г</v>
          </cell>
          <cell r="L281" t="str">
            <v>СТО 53958418-001-2017</v>
          </cell>
        </row>
        <row r="282">
          <cell r="A282" t="str">
            <v>кожа шеи зам. (СТО)КМАФАнМ в ГП, ПФ, сырье, петрифильмы</v>
          </cell>
          <cell r="B282" t="str">
            <v>кожа шеи зам. (СТО)</v>
          </cell>
          <cell r="C282" t="str">
            <v>полуфабрикаты натуральные</v>
          </cell>
          <cell r="D282" t="str">
            <v>Сырье</v>
          </cell>
          <cell r="G282" t="str">
            <v>Микробиология</v>
          </cell>
          <cell r="H282" t="str">
            <v>КМАФАнМ в ГП, ПФ, сырье, петрифильмы</v>
          </cell>
          <cell r="I282" t="str">
            <v>ГОСТ 7702.2.0-2016; 
ГОСТ 31904-2012</v>
          </cell>
          <cell r="J282" t="str">
            <v>ГОСТ 7702.2.1-2017, МУК 4.2.2884-11 Петрифильмы</v>
          </cell>
          <cell r="K282" t="str">
            <v>не более 1,0 × 10⁶ КОЕ/г</v>
          </cell>
          <cell r="L282" t="str">
            <v>СТО 53958418-001-2017</v>
          </cell>
        </row>
        <row r="283">
          <cell r="A283" t="str">
            <v>крыло (кисть) ЦБ охл. (СТО)валКМАФАнМ в ГП, ПФ, сырье, смывах, ТЕМПО</v>
          </cell>
          <cell r="B283" t="str">
            <v>крыло (кисть) ЦБ охл. (СТО)вал</v>
          </cell>
          <cell r="C283" t="str">
            <v>мясо ЦБ</v>
          </cell>
          <cell r="D283" t="str">
            <v>Готовая_продукция</v>
          </cell>
          <cell r="G283" t="str">
            <v>Микробиология</v>
          </cell>
          <cell r="H283" t="str">
            <v>КМАФАнМ в ГП, ПФ, сырье, смывах, ТЕМПО</v>
          </cell>
          <cell r="I283" t="str">
            <v>ГОСТ 7702.2.0-2016; 
ГОСТ 31904-2012</v>
          </cell>
          <cell r="J283" t="str">
            <v>ГОСТ 7702.2.1-2017; МУК 4.2.3261-15 Темпо</v>
          </cell>
          <cell r="K283" t="str">
            <v>не более 5,0 × 10⁵ КОЕ/г</v>
          </cell>
          <cell r="L283" t="str">
            <v>СТО 53958418-002-2017</v>
          </cell>
        </row>
        <row r="284">
          <cell r="A284" t="str">
            <v>крыло (кисть) ЦБ охл. (СТО)валКМАФАнМ в ГП, ПФ, сырье, петрифильмы</v>
          </cell>
          <cell r="B284" t="str">
            <v>крыло (кисть) ЦБ охл. (СТО)вал</v>
          </cell>
          <cell r="C284" t="str">
            <v>мясо ЦБ</v>
          </cell>
          <cell r="D284" t="str">
            <v>Готовая_продукция</v>
          </cell>
          <cell r="G284" t="str">
            <v>Микробиология</v>
          </cell>
          <cell r="H284" t="str">
            <v>КМАФАнМ в ГП, ПФ, сырье, петрифильмы</v>
          </cell>
          <cell r="I284" t="str">
            <v>ГОСТ 7702.2.0-2016; 
ГОСТ 31904-2012</v>
          </cell>
          <cell r="J284" t="str">
            <v>ГОСТ 7702.2.1-2017, МУК 4.2.2884-11 Петрифильмы</v>
          </cell>
          <cell r="K284" t="str">
            <v>не более 5,0 × 10⁵ КОЕ/г</v>
          </cell>
          <cell r="L284" t="str">
            <v>СТО 53958418-002-2017</v>
          </cell>
        </row>
        <row r="285">
          <cell r="A285" t="str">
            <v>крыло (кисть) ЦБ охл. (СТО)валListeria monocytogenes в ГП, ПФ, сырье, VIDAS</v>
          </cell>
          <cell r="B285" t="str">
            <v>крыло (кисть) ЦБ охл. (СТО)вал</v>
          </cell>
          <cell r="C285" t="str">
            <v>мясо ЦБ</v>
          </cell>
          <cell r="D285" t="str">
            <v>Готовая_продукция</v>
          </cell>
          <cell r="G285" t="str">
            <v>Микробиология</v>
          </cell>
          <cell r="H285" t="str">
            <v>Listeria monocytogenes в ГП, ПФ, сырье, VIDAS</v>
          </cell>
          <cell r="I285" t="str">
            <v>ГОСТ 7702.2.0-2016; 
ГОСТ 31904-2012</v>
          </cell>
          <cell r="J285" t="str">
            <v>ГОСТ 32031-2012; МУК 4.2.3262-15 Vidas</v>
          </cell>
          <cell r="K285" t="str">
            <v>не допускается в 25,0 г</v>
          </cell>
          <cell r="L285" t="str">
            <v>СТО 53958418-002-2017</v>
          </cell>
        </row>
        <row r="286">
          <cell r="A286" t="str">
            <v>крыло (кисть) ЦБ охл. (СТО)валSalmonella spp. в ГП, ПФ, сырье, VIDAS, с типизацией</v>
          </cell>
          <cell r="B286" t="str">
            <v>крыло (кисть) ЦБ охл. (СТО)вал</v>
          </cell>
          <cell r="C286" t="str">
            <v>мясо ЦБ</v>
          </cell>
          <cell r="D286" t="str">
            <v>Готовая_продукция</v>
          </cell>
          <cell r="G286" t="str">
            <v>Микробиология</v>
          </cell>
          <cell r="H286" t="str">
            <v>Salmonella spp. в ГП, ПФ, сырье, VIDAS, с типизацией</v>
          </cell>
          <cell r="I286" t="str">
            <v>ГОСТ 7702.2.0-2016; 
ГОСТ 31904-2012</v>
          </cell>
          <cell r="J286" t="str">
            <v>ГОСТ 31659-2012; 
ГОСТ 31468-2012; МУК 4.2.3262-15 Vidas</v>
          </cell>
          <cell r="K286" t="str">
            <v>не допускается в 25,0 г</v>
          </cell>
          <cell r="L286" t="str">
            <v>СТО 53958418-002-2017</v>
          </cell>
        </row>
        <row r="287">
          <cell r="A287" t="str">
            <v>крыло (кисть) ЦБ зам. (СТО)валКМАФАнМ в ГП, ПФ, сырье, смывах, ТЕМПО</v>
          </cell>
          <cell r="B287" t="str">
            <v>крыло (кисть) ЦБ зам. (СТО)вал</v>
          </cell>
          <cell r="C287" t="str">
            <v>мясо ЦБ</v>
          </cell>
          <cell r="D287" t="str">
            <v>Готовая_продукция</v>
          </cell>
          <cell r="G287" t="str">
            <v>Микробиология</v>
          </cell>
          <cell r="H287" t="str">
            <v>КМАФАнМ в ГП, ПФ, сырье, смывах, ТЕМПО</v>
          </cell>
          <cell r="I287" t="str">
            <v>ГОСТ 7702.2.0-2016; 
ГОСТ 31904-2012</v>
          </cell>
          <cell r="J287" t="str">
            <v>ГОСТ 7702.2.1-2017; МУК 4.2.3261-15 Темпо</v>
          </cell>
          <cell r="K287" t="str">
            <v>не более 5,0 × 10⁵ КОЕ/г</v>
          </cell>
          <cell r="L287" t="str">
            <v>СТО 53958418-002-2017</v>
          </cell>
        </row>
        <row r="288">
          <cell r="A288" t="str">
            <v>крыло (кисть) ЦБ зам. (СТО)валКМАФАнМ в ГП, ПФ, сырье, петрифильмы</v>
          </cell>
          <cell r="B288" t="str">
            <v>крыло (кисть) ЦБ зам. (СТО)вал</v>
          </cell>
          <cell r="C288" t="str">
            <v>мясо ЦБ</v>
          </cell>
          <cell r="D288" t="str">
            <v>Готовая_продукция</v>
          </cell>
          <cell r="G288" t="str">
            <v>Микробиология</v>
          </cell>
          <cell r="H288" t="str">
            <v>КМАФАнМ в ГП, ПФ, сырье, петрифильмы</v>
          </cell>
          <cell r="I288" t="str">
            <v>ГОСТ 7702.2.0-2016; 
ГОСТ 31904-2012</v>
          </cell>
          <cell r="J288" t="str">
            <v>ГОСТ 7702.2.1-2017, МУК 4.2.2884-11 Петрифильмы</v>
          </cell>
          <cell r="K288" t="str">
            <v>не более 1,0 × 10⁵ КОЕ/г</v>
          </cell>
          <cell r="L288" t="str">
            <v>СТО 53958418-002-2017</v>
          </cell>
        </row>
        <row r="289">
          <cell r="A289" t="str">
            <v>крыло (кисть) ЦБ зам. (СТО)валListeria monocytogenes в ГП, ПФ, сырье, VIDAS</v>
          </cell>
          <cell r="B289" t="str">
            <v>крыло (кисть) ЦБ зам. (СТО)вал</v>
          </cell>
          <cell r="C289" t="str">
            <v>мясо ЦБ</v>
          </cell>
          <cell r="D289" t="str">
            <v>Готовая_продукция</v>
          </cell>
          <cell r="G289" t="str">
            <v>Микробиология</v>
          </cell>
          <cell r="H289" t="str">
            <v>Listeria monocytogenes в ГП, ПФ, сырье, VIDAS</v>
          </cell>
          <cell r="I289" t="str">
            <v>ГОСТ 7702.2.0-2016; 
ГОСТ 31904-2012</v>
          </cell>
          <cell r="J289" t="str">
            <v>ГОСТ 32031-2012; МУК 4.2.3262-15 Vidas</v>
          </cell>
          <cell r="K289" t="str">
            <v>не допускается в 25,0 г</v>
          </cell>
          <cell r="L289" t="str">
            <v>СТО 53958418-002-2017</v>
          </cell>
        </row>
        <row r="290">
          <cell r="A290" t="str">
            <v>крыло (кисть) ЦБ зам. (СТО)валSalmonella spp. в ГП, ПФ, сырье, VIDAS, с типизацией</v>
          </cell>
          <cell r="B290" t="str">
            <v>крыло (кисть) ЦБ зам. (СТО)вал</v>
          </cell>
          <cell r="C290" t="str">
            <v>мясо ЦБ</v>
          </cell>
          <cell r="D290" t="str">
            <v>Готовая_продукция</v>
          </cell>
          <cell r="G290" t="str">
            <v>Микробиология</v>
          </cell>
          <cell r="H290" t="str">
            <v>Salmonella spp. в ГП, ПФ, сырье, VIDAS, с типизацией</v>
          </cell>
          <cell r="I290" t="str">
            <v>ГОСТ 7702.2.0-2016; 
ГОСТ 31904-2012</v>
          </cell>
          <cell r="J290" t="str">
            <v>ГОСТ 31659-2012; 
ГОСТ 31468-2012; МУК 4.2.3262-15 Vidas</v>
          </cell>
          <cell r="K290" t="str">
            <v>не допускается в 25,0 г</v>
          </cell>
          <cell r="L290" t="str">
            <v>СТО 53958418-002-2017</v>
          </cell>
        </row>
        <row r="291">
          <cell r="A291" t="str">
            <v>крыло (локтевая часть) ЦБ охл (СТО)КМАФАнМ в ГП, ПФ, сырье, смывах, ТЕМПО</v>
          </cell>
          <cell r="B291" t="str">
            <v>крыло (локтевая часть) ЦБ охл (СТО)</v>
          </cell>
          <cell r="C291" t="str">
            <v>мясо ЦБ</v>
          </cell>
          <cell r="D291" t="str">
            <v>Готовая_продукция</v>
          </cell>
          <cell r="G291" t="str">
            <v>Микробиология</v>
          </cell>
          <cell r="H291" t="str">
            <v>КМАФАнМ в ГП, ПФ, сырье, смывах, ТЕМПО</v>
          </cell>
          <cell r="I291" t="str">
            <v>ГОСТ 7702.2.0-2016; 
ГОСТ 31904-2012</v>
          </cell>
          <cell r="J291" t="str">
            <v>ГОСТ 7702.2.1-2017; МУК 4.2.3261-15 Темпо</v>
          </cell>
          <cell r="K291" t="str">
            <v>не более 1,0 × 10⁴ КОЕ/г</v>
          </cell>
          <cell r="L291" t="str">
            <v>СТО 53958418-002-2017</v>
          </cell>
        </row>
        <row r="292">
          <cell r="A292" t="str">
            <v>крыло (локтевая часть) ЦБ охл (СТО)КМАФАнМ в ГП, ПФ, сырье, петрифильмы</v>
          </cell>
          <cell r="B292" t="str">
            <v>крыло (локтевая часть) ЦБ охл (СТО)</v>
          </cell>
          <cell r="C292" t="str">
            <v>мясо ЦБ</v>
          </cell>
          <cell r="D292" t="str">
            <v>Готовая_продукция</v>
          </cell>
          <cell r="G292" t="str">
            <v>Микробиология</v>
          </cell>
          <cell r="H292" t="str">
            <v>КМАФАнМ в ГП, ПФ, сырье, петрифильмы</v>
          </cell>
          <cell r="I292" t="str">
            <v>ГОСТ 7702.2.0-2016; 
ГОСТ 31904-2012</v>
          </cell>
          <cell r="J292" t="str">
            <v>ГОСТ 7702.2.1-2017, МУК 4.2.2884-11 Петрифильмы</v>
          </cell>
          <cell r="K292" t="str">
            <v>не более 1,0 × 10⁴ КОЕ/г</v>
          </cell>
          <cell r="L292" t="str">
            <v>СТО 53958418-002-2017</v>
          </cell>
        </row>
        <row r="293">
          <cell r="A293" t="str">
            <v>крыло (локтевая часть) ЦБ охл (СТО)фасов.КМАФАнМ в ГП, ПФ, сырье, смывах, ТЕМПО</v>
          </cell>
          <cell r="B293" t="str">
            <v>крыло (локтевая часть) ЦБ охл (СТО)фасов.</v>
          </cell>
          <cell r="C293" t="str">
            <v>мясо ЦБ</v>
          </cell>
          <cell r="D293" t="str">
            <v>Готовая_продукция</v>
          </cell>
          <cell r="G293" t="str">
            <v>Микробиология</v>
          </cell>
          <cell r="H293" t="str">
            <v>КМАФАнМ в ГП, ПФ, сырье, смывах, ТЕМПО</v>
          </cell>
          <cell r="I293" t="str">
            <v>ГОСТ 7702.2.0-2016; 
ГОСТ 31904-2012</v>
          </cell>
          <cell r="J293" t="str">
            <v>ГОСТ 7702.2.1-2017; МУК 4.2.3261-15 Темпо</v>
          </cell>
          <cell r="K293" t="str">
            <v>не более 5,0 × 10⁵ КОЕ/г</v>
          </cell>
          <cell r="L293" t="str">
            <v>СТО 53958418-002-2017</v>
          </cell>
        </row>
        <row r="294">
          <cell r="A294" t="str">
            <v>крыло (локтевая часть) ЦБ охл (СТО)фасов.КМАФАнМ в ГП, ПФ, сырье, петрифильмы</v>
          </cell>
          <cell r="B294" t="str">
            <v>крыло (локтевая часть) ЦБ охл (СТО)фасов.</v>
          </cell>
          <cell r="C294" t="str">
            <v>мясо ЦБ</v>
          </cell>
          <cell r="D294" t="str">
            <v>Готовая_продукция</v>
          </cell>
          <cell r="G294" t="str">
            <v>Микробиология</v>
          </cell>
          <cell r="H294" t="str">
            <v>КМАФАнМ в ГП, ПФ, сырье, петрифильмы</v>
          </cell>
          <cell r="I294" t="str">
            <v>ГОСТ 7702.2.0-2016; 
ГОСТ 31904-2012</v>
          </cell>
          <cell r="J294" t="str">
            <v>ГОСТ 7702.2.1-2017, МУК 4.2.2884-11 Петрифильмы</v>
          </cell>
          <cell r="K294" t="str">
            <v>не более 5,0 × 10⁵ КОЕ/г</v>
          </cell>
          <cell r="L294" t="str">
            <v>СТО 53958418-002-2017</v>
          </cell>
        </row>
        <row r="295">
          <cell r="A295" t="str">
            <v>крыло (локтевая часть) ЦБ охл (СТО)Listeria monocytogenes в ГП, ПФ, сырье, VIDAS</v>
          </cell>
          <cell r="B295" t="str">
            <v>крыло (локтевая часть) ЦБ охл (СТО)</v>
          </cell>
          <cell r="C295" t="str">
            <v>мясо ЦБ</v>
          </cell>
          <cell r="D295" t="str">
            <v>Готовая_продукция</v>
          </cell>
          <cell r="G295" t="str">
            <v>Микробиология</v>
          </cell>
          <cell r="H295" t="str">
            <v>Listeria monocytogenes в ГП, ПФ, сырье, VIDAS</v>
          </cell>
          <cell r="I295" t="str">
            <v>ГОСТ 7702.2.0-2016; 
ГОСТ 31904-2012</v>
          </cell>
          <cell r="J295" t="str">
            <v>ГОСТ 32031-2012; МУК 4.2.3262-15 Vidas</v>
          </cell>
          <cell r="K295" t="str">
            <v>не допускается в 25,0 г</v>
          </cell>
          <cell r="L295" t="str">
            <v>СТО 53958418-002-2017</v>
          </cell>
        </row>
        <row r="296">
          <cell r="A296" t="str">
            <v>крыло (локтевая часть) ЦБ охл (СТО)Salmonella spp. в ГП, ПФ, сырье, VIDAS, с типизацией</v>
          </cell>
          <cell r="B296" t="str">
            <v>крыло (локтевая часть) ЦБ охл (СТО)</v>
          </cell>
          <cell r="C296" t="str">
            <v>мясо ЦБ</v>
          </cell>
          <cell r="D296" t="str">
            <v>Готовая_продукция</v>
          </cell>
          <cell r="G296" t="str">
            <v>Микробиология</v>
          </cell>
          <cell r="H296" t="str">
            <v>Salmonella spp. в ГП, ПФ, сырье, VIDAS, с типизацией</v>
          </cell>
          <cell r="I296" t="str">
            <v>ГОСТ 7702.2.0-2016; 
ГОСТ 31904-2012</v>
          </cell>
          <cell r="J296" t="str">
            <v>ГОСТ 31659-2012; 
ГОСТ 31468-2012; МУК 4.2.3262-15 Vidas</v>
          </cell>
          <cell r="K296" t="str">
            <v>не допускается в 25,0 г</v>
          </cell>
          <cell r="L296" t="str">
            <v>СТО 53958418-002-2017</v>
          </cell>
        </row>
        <row r="297">
          <cell r="A297" t="str">
            <v>крыло (локтевая часть) ЦБ охл (СТО)Proteus в ГП, ПФ, сырье, патматериал</v>
          </cell>
          <cell r="B297" t="str">
            <v>крыло (локтевая часть) ЦБ охл (СТО)</v>
          </cell>
          <cell r="C297" t="str">
            <v>мясо ЦБ</v>
          </cell>
          <cell r="D297" t="str">
            <v>Готовая_продукция</v>
          </cell>
          <cell r="G297" t="str">
            <v>Микробиология</v>
          </cell>
          <cell r="H297" t="str">
            <v>Proteus в ГП, ПФ, сырье, патматериал</v>
          </cell>
          <cell r="I297" t="str">
            <v>ГОСТ 7702.2.0-2016; 
ГОСТ 31904-2012</v>
          </cell>
          <cell r="J297" t="str">
            <v>ГОСТ 28560-90; ГОСТ 7702.2.7-2013</v>
          </cell>
          <cell r="K297" t="str">
            <v>не нормируется</v>
          </cell>
        </row>
        <row r="298">
          <cell r="A298" t="str">
            <v>крыло (локтевая часть) ЦБ зам (СТО)фасов.КМАФАнМ в ГП, ПФ, сырье, смывах, ТЕМПО</v>
          </cell>
          <cell r="B298" t="str">
            <v>крыло (локтевая часть) ЦБ зам (СТО)фасов.</v>
          </cell>
          <cell r="C298" t="str">
            <v>мясо ЦБ</v>
          </cell>
          <cell r="D298" t="str">
            <v>Готовая_продукция</v>
          </cell>
          <cell r="G298" t="str">
            <v>Микробиология</v>
          </cell>
          <cell r="H298" t="str">
            <v>КМАФАнМ в ГП, ПФ, сырье, смывах, ТЕМПО</v>
          </cell>
          <cell r="I298" t="str">
            <v>ГОСТ 7702.2.0-2016; 
ГОСТ 31904-2012</v>
          </cell>
          <cell r="J298" t="str">
            <v>ГОСТ 7702.2.1-2017; МУК 4.2.3261-15 Темпо</v>
          </cell>
          <cell r="K298" t="str">
            <v>не более 5,0 × 10⁵ КОЕ/г</v>
          </cell>
          <cell r="L298" t="str">
            <v>СТО 53958418-002-2017</v>
          </cell>
        </row>
        <row r="299">
          <cell r="A299" t="str">
            <v>крыло (локтевая часть) ЦБ зам (СТО)фасов.КМАФАнМ в ГП, ПФ, сырье, петрифильмы</v>
          </cell>
          <cell r="B299" t="str">
            <v>крыло (локтевая часть) ЦБ зам (СТО)фасов.</v>
          </cell>
          <cell r="C299" t="str">
            <v>мясо ЦБ</v>
          </cell>
          <cell r="D299" t="str">
            <v>Готовая_продукция</v>
          </cell>
          <cell r="G299" t="str">
            <v>Микробиология</v>
          </cell>
          <cell r="H299" t="str">
            <v>КМАФАнМ в ГП, ПФ, сырье, петрифильмы</v>
          </cell>
          <cell r="I299" t="str">
            <v>ГОСТ 7702.2.0-2016; 
ГОСТ 31904-2012</v>
          </cell>
          <cell r="J299" t="str">
            <v>ГОСТ 7702.2.1-2017, МУК 4.2.2884-11 Петрифильмы</v>
          </cell>
          <cell r="K299" t="str">
            <v>не более 5,0 × 10⁵ КОЕ/г</v>
          </cell>
          <cell r="L299" t="str">
            <v>СТО 53958418-002-2017</v>
          </cell>
        </row>
        <row r="300">
          <cell r="A300" t="str">
            <v>крыло (локтевая часть) ЦБ зам (СТО)КМАФАнМ в ГП, ПФ, сырье, смывах, ТЕМПО</v>
          </cell>
          <cell r="B300" t="str">
            <v>крыло (локтевая часть) ЦБ зам (СТО)</v>
          </cell>
          <cell r="C300" t="str">
            <v>мясо ЦБ</v>
          </cell>
          <cell r="D300" t="str">
            <v>Готовая_продукция</v>
          </cell>
          <cell r="G300" t="str">
            <v>Микробиология</v>
          </cell>
          <cell r="H300" t="str">
            <v>КМАФАнМ в ГП, ПФ, сырье, смывах, ТЕМПО</v>
          </cell>
          <cell r="I300" t="str">
            <v>ГОСТ 7702.2.0-2016; 
ГОСТ 31904-2012</v>
          </cell>
          <cell r="J300" t="str">
            <v>ГОСТ 7702.2.1-2017; МУК 4.2.3261-15 Темпо</v>
          </cell>
          <cell r="K300" t="str">
            <v>не более 5,0 × 10⁵ КОЕ/г</v>
          </cell>
          <cell r="L300" t="str">
            <v>СТО 53958418-002-2017</v>
          </cell>
        </row>
        <row r="301">
          <cell r="A301" t="str">
            <v>крыло (локтевая часть) ЦБ зам (СТО)КМАФАнМ в ГП, ПФ, сырье, петрифильмы</v>
          </cell>
          <cell r="B301" t="str">
            <v>крыло (локтевая часть) ЦБ зам (СТО)</v>
          </cell>
          <cell r="C301" t="str">
            <v>мясо ЦБ</v>
          </cell>
          <cell r="D301" t="str">
            <v>Готовая_продукция</v>
          </cell>
          <cell r="G301" t="str">
            <v>Микробиология</v>
          </cell>
          <cell r="H301" t="str">
            <v>КМАФАнМ в ГП, ПФ, сырье, петрифильмы</v>
          </cell>
          <cell r="I301" t="str">
            <v>ГОСТ 7702.2.0-2016; 
ГОСТ 31904-2012</v>
          </cell>
          <cell r="J301" t="str">
            <v>ГОСТ 7702.2.1-2017, МУК 4.2.2884-11 Петрифильмы</v>
          </cell>
          <cell r="K301" t="str">
            <v>не более 1,0 × 10⁵ КОЕ/г</v>
          </cell>
          <cell r="L301" t="str">
            <v>СТО 53958418-002-2017</v>
          </cell>
        </row>
        <row r="302">
          <cell r="A302" t="str">
            <v>крыло (локтевая часть) ЦБ зам (СТО)Listeria monocytogenes в ГП, ПФ, сырье, VIDAS</v>
          </cell>
          <cell r="B302" t="str">
            <v>крыло (локтевая часть) ЦБ зам (СТО)</v>
          </cell>
          <cell r="C302" t="str">
            <v>мясо ЦБ</v>
          </cell>
          <cell r="D302" t="str">
            <v>Готовая_продукция</v>
          </cell>
          <cell r="G302" t="str">
            <v>Микробиология</v>
          </cell>
          <cell r="H302" t="str">
            <v>Listeria monocytogenes в ГП, ПФ, сырье, VIDAS</v>
          </cell>
          <cell r="I302" t="str">
            <v>ГОСТ 7702.2.0-2016; 
ГОСТ 31904-2012</v>
          </cell>
          <cell r="J302" t="str">
            <v>ГОСТ 32031-2012; МУК 4.2.3262-15 Vidas</v>
          </cell>
          <cell r="K302" t="str">
            <v>не допускается в 25,0 г</v>
          </cell>
          <cell r="L302" t="str">
            <v>СТО 53958418-002-2017</v>
          </cell>
        </row>
        <row r="303">
          <cell r="A303" t="str">
            <v>крыло (локтевая часть) ЦБ зам (СТО)Salmonella spp. в ГП, ПФ, сырье, VIDAS, с типизацией</v>
          </cell>
          <cell r="B303" t="str">
            <v>крыло (локтевая часть) ЦБ зам (СТО)</v>
          </cell>
          <cell r="C303" t="str">
            <v>мясо ЦБ</v>
          </cell>
          <cell r="D303" t="str">
            <v>Готовая_продукция</v>
          </cell>
          <cell r="G303" t="str">
            <v>Микробиология</v>
          </cell>
          <cell r="H303" t="str">
            <v>Salmonella spp. в ГП, ПФ, сырье, VIDAS, с типизацией</v>
          </cell>
          <cell r="I303" t="str">
            <v>ГОСТ 7702.2.0-2016; 
ГОСТ 31904-2012</v>
          </cell>
          <cell r="J303" t="str">
            <v>ГОСТ 31659-2012; 
ГОСТ 31468-2012; МУК 4.2.3262-15 Vidas</v>
          </cell>
          <cell r="K303" t="str">
            <v>не допускается в 25,0 г</v>
          </cell>
          <cell r="L303" t="str">
            <v>СТО 53958418-002-2017</v>
          </cell>
        </row>
        <row r="304">
          <cell r="A304" t="str">
            <v>крыло (плечевая часть) ЦБ охл (СТО)КМАФАнМ в ГП, ПФ, сырье, смывах, ТЕМПО</v>
          </cell>
          <cell r="B304" t="str">
            <v>крыло (плечевая часть) ЦБ охл (СТО)</v>
          </cell>
          <cell r="C304" t="str">
            <v>мясо ЦБ</v>
          </cell>
          <cell r="D304" t="str">
            <v>Готовая_продукция</v>
          </cell>
          <cell r="G304" t="str">
            <v>Микробиология</v>
          </cell>
          <cell r="H304" t="str">
            <v>КМАФАнМ в ГП, ПФ, сырье, смывах, ТЕМПО</v>
          </cell>
          <cell r="I304" t="str">
            <v>ГОСТ 7702.2.0-2016; 
ГОСТ 31904-2012</v>
          </cell>
          <cell r="J304" t="str">
            <v>ГОСТ 7702.2.1-2017; МУК 4.2.3261-15 Темпо</v>
          </cell>
          <cell r="K304" t="str">
            <v>не более 1,0 × 10⁴ КОЕ/г</v>
          </cell>
          <cell r="L304" t="str">
            <v>СТО 53958418-002-2017</v>
          </cell>
        </row>
        <row r="305">
          <cell r="A305" t="str">
            <v>крыло (плечевая часть) ЦБ охл (СТО)КМАФАнМ в ГП, ПФ, сырье, петрифильмы</v>
          </cell>
          <cell r="B305" t="str">
            <v>крыло (плечевая часть) ЦБ охл (СТО)</v>
          </cell>
          <cell r="C305" t="str">
            <v>мясо ЦБ</v>
          </cell>
          <cell r="D305" t="str">
            <v>Готовая_продукция</v>
          </cell>
          <cell r="G305" t="str">
            <v>Микробиология</v>
          </cell>
          <cell r="H305" t="str">
            <v>КМАФАнМ в ГП, ПФ, сырье, петрифильмы</v>
          </cell>
          <cell r="I305" t="str">
            <v>ГОСТ 7702.2.0-2016; 
ГОСТ 31904-2012</v>
          </cell>
          <cell r="J305" t="str">
            <v>ГОСТ 7702.2.1-2017, МУК 4.2.2884-11 Петрифильмы</v>
          </cell>
          <cell r="K305" t="str">
            <v>не более 1,0 × 10⁴ КОЕ/г</v>
          </cell>
          <cell r="L305" t="str">
            <v>СТО 53958418-002-2017</v>
          </cell>
        </row>
        <row r="306">
          <cell r="A306" t="str">
            <v>крыло (плечевая часть) ЦБ охл (СТО)фасов.КМАФАнМ в ГП, ПФ, сырье, смывах, ТЕМПО</v>
          </cell>
          <cell r="B306" t="str">
            <v>крыло (плечевая часть) ЦБ охл (СТО)фасов.</v>
          </cell>
          <cell r="C306" t="str">
            <v>мясо ЦБ</v>
          </cell>
          <cell r="D306" t="str">
            <v>Готовая_продукция</v>
          </cell>
          <cell r="G306" t="str">
            <v>Микробиология</v>
          </cell>
          <cell r="H306" t="str">
            <v>КМАФАнМ в ГП, ПФ, сырье, смывах, ТЕМПО</v>
          </cell>
          <cell r="I306" t="str">
            <v>ГОСТ 7702.2.0-2016; 
ГОСТ 31904-2012</v>
          </cell>
          <cell r="J306" t="str">
            <v>ГОСТ 7702.2.1-2017; МУК 4.2.3261-15 Темпо</v>
          </cell>
          <cell r="K306" t="str">
            <v>не более 5,0 × 10⁵ КОЕ/г</v>
          </cell>
          <cell r="L306" t="str">
            <v>СТО 53958418-002-2017</v>
          </cell>
        </row>
        <row r="307">
          <cell r="A307" t="str">
            <v>крыло (плечевая часть) ЦБ охл (СТО)фасов.КМАФАнМ в ГП, ПФ, сырье, петрифильмы</v>
          </cell>
          <cell r="B307" t="str">
            <v>крыло (плечевая часть) ЦБ охл (СТО)фасов.</v>
          </cell>
          <cell r="C307" t="str">
            <v>мясо ЦБ</v>
          </cell>
          <cell r="D307" t="str">
            <v>Готовая_продукция</v>
          </cell>
          <cell r="G307" t="str">
            <v>Микробиология</v>
          </cell>
          <cell r="H307" t="str">
            <v>КМАФАнМ в ГП, ПФ, сырье, петрифильмы</v>
          </cell>
          <cell r="I307" t="str">
            <v>ГОСТ 7702.2.0-2016; 
ГОСТ 31904-2012</v>
          </cell>
          <cell r="J307" t="str">
            <v>ГОСТ 7702.2.1-2017, МУК 4.2.2884-11 Петрифильмы</v>
          </cell>
          <cell r="K307" t="str">
            <v>не более 5,0 × 10⁵ КОЕ/г</v>
          </cell>
          <cell r="L307" t="str">
            <v>СТО 53958418-002-2017</v>
          </cell>
        </row>
        <row r="308">
          <cell r="A308" t="str">
            <v>крыло (плечевая часть) ЦБ охл. п/ф (СТО)Дрожжи и плесени в ГП, ПФ, сырье</v>
          </cell>
          <cell r="B308" t="str">
            <v>крыло (плечевая часть) ЦБ охл. п/ф (СТО)</v>
          </cell>
          <cell r="C308" t="str">
            <v>полуфабрикаты натуральные</v>
          </cell>
          <cell r="D308" t="str">
            <v>Сырье</v>
          </cell>
          <cell r="G308" t="str">
            <v>Микробиология</v>
          </cell>
          <cell r="H308" t="str">
            <v>Дрожжи и плесени в ГП, ПФ, сырье</v>
          </cell>
          <cell r="I308" t="str">
            <v>ГОСТ 7702.2.0-2016; 
ГОСТ 31904-2012</v>
          </cell>
          <cell r="J308" t="str">
            <v>ГОСТ 10444.12-2013</v>
          </cell>
          <cell r="K308" t="str">
            <v>не нормируется</v>
          </cell>
        </row>
        <row r="309">
          <cell r="A309" t="str">
            <v>крыло (плечевая часть) ЦБ охл. п/ф (СТО)КМАФАнМ в ГП, ПФ, сырье, смывах, ТЕМПО</v>
          </cell>
          <cell r="B309" t="str">
            <v>крыло (плечевая часть) ЦБ охл. п/ф (СТО)</v>
          </cell>
          <cell r="C309" t="str">
            <v>полуфабрикаты натуральные</v>
          </cell>
          <cell r="D309" t="str">
            <v>Сырье</v>
          </cell>
          <cell r="G309" t="str">
            <v>Микробиология</v>
          </cell>
          <cell r="H309" t="str">
            <v>КМАФАнМ в ГП, ПФ, сырье, смывах, ТЕМПО</v>
          </cell>
          <cell r="I309" t="str">
            <v>ГОСТ 7702.2.0-2016; 
ГОСТ 31904-2012</v>
          </cell>
          <cell r="J309" t="str">
            <v>ГОСТ 7702.2.1-2017; МУК 4.2.3261-15 Темпо</v>
          </cell>
          <cell r="K309" t="str">
            <v>не более 1,0 × 10⁵ КОЕ/г</v>
          </cell>
          <cell r="L309" t="str">
            <v>СТО 53958418-001-2017</v>
          </cell>
        </row>
        <row r="310">
          <cell r="A310" t="str">
            <v>крыло (плечевая часть) ЦБ охл. п/ф (СТО)КМАФАнМ в ГП, ПФ, сырье, петрифильмы</v>
          </cell>
          <cell r="B310" t="str">
            <v>крыло (плечевая часть) ЦБ охл. п/ф (СТО)</v>
          </cell>
          <cell r="C310" t="str">
            <v>полуфабрикаты натуральные</v>
          </cell>
          <cell r="D310" t="str">
            <v>Сырье</v>
          </cell>
          <cell r="G310" t="str">
            <v>Микробиология</v>
          </cell>
          <cell r="H310" t="str">
            <v>КМАФАнМ в ГП, ПФ, сырье, петрифильмы</v>
          </cell>
          <cell r="I310" t="str">
            <v>ГОСТ 7702.2.0-2016; 
ГОСТ 31904-2012</v>
          </cell>
          <cell r="J310" t="str">
            <v>ГОСТ 7702.2.1-2017, МУК 4.2.2884-11 Петрифильмы</v>
          </cell>
          <cell r="K310" t="str">
            <v>не более 1,0 × 10⁵ КОЕ/г</v>
          </cell>
          <cell r="L310" t="str">
            <v>СТО 53958418-001-2017</v>
          </cell>
        </row>
        <row r="311">
          <cell r="A311" t="str">
            <v>крыло (плечевая часть) ЦБ охл. п/ф (СТО)Salmonella spp. в ГП, ПФ, сырье, VIDAS, с типизацией</v>
          </cell>
          <cell r="B311" t="str">
            <v>крыло (плечевая часть) ЦБ охл. п/ф (СТО)</v>
          </cell>
          <cell r="C311" t="str">
            <v>полуфабрикаты натуральные</v>
          </cell>
          <cell r="D311" t="str">
            <v>Сырье</v>
          </cell>
          <cell r="G311" t="str">
            <v>Микробиология</v>
          </cell>
          <cell r="H311" t="str">
            <v>Salmonella spp. в ГП, ПФ, сырье, VIDAS, с типизацией</v>
          </cell>
          <cell r="I311" t="str">
            <v>ГОСТ 7702.2.0-2016; 
ГОСТ 31904-2012</v>
          </cell>
          <cell r="J311" t="str">
            <v>ГОСТ 31659-2012; 
ГОСТ 31468-2012; МУК 4.2.3262-15 Vidas</v>
          </cell>
          <cell r="K311" t="str">
            <v>не допускается в 25,0 г</v>
          </cell>
          <cell r="L311" t="str">
            <v>СТО 53958418-001-2017</v>
          </cell>
        </row>
        <row r="312">
          <cell r="A312" t="str">
            <v>крыло (плечевая часть) ЦБ охл (СТО)Listeria monocytogenes в ГП, ПФ, сырье, VIDAS</v>
          </cell>
          <cell r="B312" t="str">
            <v>крыло (плечевая часть) ЦБ охл (СТО)</v>
          </cell>
          <cell r="C312" t="str">
            <v>мясо ЦБ</v>
          </cell>
          <cell r="D312" t="str">
            <v>Готовая_продукция</v>
          </cell>
          <cell r="G312" t="str">
            <v>Микробиология</v>
          </cell>
          <cell r="H312" t="str">
            <v>Listeria monocytogenes в ГП, ПФ, сырье, VIDAS</v>
          </cell>
          <cell r="I312" t="str">
            <v>ГОСТ 7702.2.0-2016; 
ГОСТ 31904-2012</v>
          </cell>
          <cell r="J312" t="str">
            <v>ГОСТ 32031-2012; МУК 4.2.3262-15 Vidas</v>
          </cell>
          <cell r="K312" t="str">
            <v>не допускается в 25,0 г</v>
          </cell>
          <cell r="L312" t="str">
            <v>СТО 53958418-002-2017</v>
          </cell>
        </row>
        <row r="313">
          <cell r="A313" t="str">
            <v>крыло (плечевая часть) ЦБ охл (СТО)Pseudomonas aeruginosa в ГП, ПФ, сырье</v>
          </cell>
          <cell r="B313" t="str">
            <v>крыло (плечевая часть) ЦБ охл (СТО)</v>
          </cell>
          <cell r="C313" t="str">
            <v>мясо ЦБ</v>
          </cell>
          <cell r="D313" t="str">
            <v>Готовая_продукция</v>
          </cell>
          <cell r="G313" t="str">
            <v>Микробиология</v>
          </cell>
          <cell r="H313" t="str">
            <v>Pseudomonas aeruginosa в ГП, ПФ, сырье</v>
          </cell>
          <cell r="I313" t="str">
            <v>ГОСТ 7702.2.0-2016; 
ГОСТ 31904-2012</v>
          </cell>
          <cell r="J313" t="str">
            <v>ГОСТ Р 54755-2011</v>
          </cell>
          <cell r="K313" t="str">
            <v>не нормируется</v>
          </cell>
        </row>
        <row r="314">
          <cell r="A314" t="str">
            <v>крыло (плечевая часть) ЦБ охл (СТО)Proteus в ГП, ПФ, сырье, патматериал</v>
          </cell>
          <cell r="B314" t="str">
            <v>крыло (плечевая часть) ЦБ охл (СТО)</v>
          </cell>
          <cell r="C314" t="str">
            <v>мясо ЦБ</v>
          </cell>
          <cell r="D314" t="str">
            <v>Готовая_продукция</v>
          </cell>
          <cell r="G314" t="str">
            <v>Микробиология</v>
          </cell>
          <cell r="H314" t="str">
            <v>Proteus в ГП, ПФ, сырье, патматериал</v>
          </cell>
          <cell r="I314" t="str">
            <v>ГОСТ 7702.2.0-2016; 
ГОСТ 31904-2012</v>
          </cell>
          <cell r="J314" t="str">
            <v>ГОСТ 28560-90; ГОСТ 7702.2.7-2013</v>
          </cell>
          <cell r="K314" t="str">
            <v>не нормируется</v>
          </cell>
        </row>
        <row r="315">
          <cell r="A315" t="str">
            <v>крыло (плечевая часть) ЦБ зам (СТО)фасов.КМАФАнМ в ГП, ПФ, сырье, смывах, ТЕМПО</v>
          </cell>
          <cell r="B315" t="str">
            <v>крыло (плечевая часть) ЦБ зам (СТО)фасов.</v>
          </cell>
          <cell r="C315" t="str">
            <v>мясо ЦБ</v>
          </cell>
          <cell r="D315" t="str">
            <v>Готовая_продукция</v>
          </cell>
          <cell r="G315" t="str">
            <v>Микробиология</v>
          </cell>
          <cell r="H315" t="str">
            <v>КМАФАнМ в ГП, ПФ, сырье, смывах, ТЕМПО</v>
          </cell>
          <cell r="I315" t="str">
            <v>ГОСТ 7702.2.0-2016; 
ГОСТ 31904-2012</v>
          </cell>
          <cell r="J315" t="str">
            <v>ГОСТ 7702.2.1-2017; МУК 4.2.3261-15 Темпо</v>
          </cell>
          <cell r="K315" t="str">
            <v>не более 5,0 × 10⁵ КОЕ/г</v>
          </cell>
          <cell r="L315" t="str">
            <v>СТО 53958418-002-2017</v>
          </cell>
        </row>
        <row r="316">
          <cell r="A316" t="str">
            <v>крыло (плечевая часть) ЦБ зам (СТО)фасов.КМАФАнМ в ГП, ПФ, сырье, петрифильмы</v>
          </cell>
          <cell r="B316" t="str">
            <v>крыло (плечевая часть) ЦБ зам (СТО)фасов.</v>
          </cell>
          <cell r="C316" t="str">
            <v>мясо ЦБ</v>
          </cell>
          <cell r="D316" t="str">
            <v>Готовая_продукция</v>
          </cell>
          <cell r="G316" t="str">
            <v>Микробиология</v>
          </cell>
          <cell r="H316" t="str">
            <v>КМАФАнМ в ГП, ПФ, сырье, петрифильмы</v>
          </cell>
          <cell r="I316" t="str">
            <v>ГОСТ 7702.2.0-2016; 
ГОСТ 31904-2012</v>
          </cell>
          <cell r="J316" t="str">
            <v>ГОСТ 7702.2.1-2017, МУК 4.2.2884-11 Петрифильмы</v>
          </cell>
          <cell r="K316" t="str">
            <v>не более 5,0 × 10⁵ КОЕ/г</v>
          </cell>
          <cell r="L316" t="str">
            <v>СТО 53958418-002-2017</v>
          </cell>
        </row>
        <row r="317">
          <cell r="A317" t="str">
            <v>крыло (плечевая часть) ЦБ зам (СТО)КМАФАнМ в ГП, ПФ, сырье, смывах, ТЕМПО</v>
          </cell>
          <cell r="B317" t="str">
            <v>крыло (плечевая часть) ЦБ зам (СТО)</v>
          </cell>
          <cell r="C317" t="str">
            <v>мясо ЦБ</v>
          </cell>
          <cell r="D317" t="str">
            <v>Готовая_продукция</v>
          </cell>
          <cell r="G317" t="str">
            <v>Микробиология</v>
          </cell>
          <cell r="H317" t="str">
            <v>КМАФАнМ в ГП, ПФ, сырье, смывах, ТЕМПО</v>
          </cell>
          <cell r="I317" t="str">
            <v>ГОСТ 7702.2.0-2016; 
ГОСТ 31904-2012</v>
          </cell>
          <cell r="J317" t="str">
            <v>ГОСТ 7702.2.1-2017; МУК 4.2.3261-15 Темпо</v>
          </cell>
          <cell r="K317" t="str">
            <v>не более 1,0 × 10⁵ КОЕ/г</v>
          </cell>
          <cell r="L317" t="str">
            <v>СТО 53958418-002-2017</v>
          </cell>
        </row>
        <row r="318">
          <cell r="A318" t="str">
            <v>крыло (плечевая часть) ЦБ зам (СТО)КМАФАнМ в ГП, ПФ, сырье, петрифильмы</v>
          </cell>
          <cell r="B318" t="str">
            <v>крыло (плечевая часть) ЦБ зам (СТО)</v>
          </cell>
          <cell r="C318" t="str">
            <v>мясо ЦБ</v>
          </cell>
          <cell r="D318" t="str">
            <v>Готовая_продукция</v>
          </cell>
          <cell r="G318" t="str">
            <v>Микробиология</v>
          </cell>
          <cell r="H318" t="str">
            <v>КМАФАнМ в ГП, ПФ, сырье, петрифильмы</v>
          </cell>
          <cell r="I318" t="str">
            <v>ГОСТ 7702.2.0-2016; 
ГОСТ 31904-2012</v>
          </cell>
          <cell r="J318" t="str">
            <v>ГОСТ 7702.2.1-2017, МУК 4.2.2884-11 Петрифильмы</v>
          </cell>
          <cell r="K318" t="str">
            <v>не более 1,0 × 10⁵ КОЕ/г</v>
          </cell>
          <cell r="L318" t="str">
            <v>СТО 53958418-002-2017</v>
          </cell>
        </row>
        <row r="319">
          <cell r="A319" t="str">
            <v>крыло (плечевая часть) ЦБ зам (СТО)Listeria monocytogenes в ГП, ПФ, сырье, VIDAS</v>
          </cell>
          <cell r="B319" t="str">
            <v>крыло (плечевая часть) ЦБ зам (СТО)</v>
          </cell>
          <cell r="C319" t="str">
            <v>мясо ЦБ</v>
          </cell>
          <cell r="D319" t="str">
            <v>Готовая_продукция</v>
          </cell>
          <cell r="G319" t="str">
            <v>Микробиология</v>
          </cell>
          <cell r="H319" t="str">
            <v>Listeria monocytogenes в ГП, ПФ, сырье, VIDAS</v>
          </cell>
          <cell r="I319" t="str">
            <v>ГОСТ 7702.2.0-2016; 
ГОСТ 31904-2012</v>
          </cell>
          <cell r="J319" t="str">
            <v>ГОСТ 32031-2012; МУК 4.2.3262-15 Vidas</v>
          </cell>
          <cell r="K319" t="str">
            <v>не допускается в 25,0 г</v>
          </cell>
          <cell r="L319" t="str">
            <v>СТО 53958418-002-2017</v>
          </cell>
        </row>
        <row r="320">
          <cell r="A320" t="str">
            <v>крыло (плечевая часть) ЦБ зам (СТО)Salmonella spp. в ГП, ПФ, сырье, VIDAS, с типизацией</v>
          </cell>
          <cell r="B320" t="str">
            <v>крыло (плечевая часть) ЦБ зам (СТО)</v>
          </cell>
          <cell r="C320" t="str">
            <v>мясо ЦБ</v>
          </cell>
          <cell r="D320" t="str">
            <v>Готовая_продукция</v>
          </cell>
          <cell r="G320" t="str">
            <v>Микробиология</v>
          </cell>
          <cell r="H320" t="str">
            <v>Salmonella spp. в ГП, ПФ, сырье, VIDAS, с типизацией</v>
          </cell>
          <cell r="I320" t="str">
            <v>ГОСТ 7702.2.0-2016; 
ГОСТ 31904-2012</v>
          </cell>
          <cell r="J320" t="str">
            <v>ГОСТ 31659-2012; 
ГОСТ 31468-2012; МУК 4.2.3262-15 Vidas</v>
          </cell>
          <cell r="K320" t="str">
            <v>не допускается в 25,0 г</v>
          </cell>
          <cell r="L320" t="str">
            <v>СТО 53958418-002-2017</v>
          </cell>
        </row>
        <row r="321">
          <cell r="A321" t="str">
            <v>крыло (плечевая и локтевая части) ЦБ зам (СТО)КМАФАнМ в ГП, ПФ, сырье, смывах, ТЕМПО</v>
          </cell>
          <cell r="B321" t="str">
            <v>крыло (плечевая и локтевая части) ЦБ зам (СТО)</v>
          </cell>
          <cell r="C321" t="str">
            <v>мясо ЦБ</v>
          </cell>
          <cell r="D321" t="str">
            <v>Готовая_продукция</v>
          </cell>
          <cell r="G321" t="str">
            <v>Микробиология</v>
          </cell>
          <cell r="H321" t="str">
            <v>КМАФАнМ в ГП, ПФ, сырье, смывах, ТЕМПО</v>
          </cell>
          <cell r="I321" t="str">
            <v>ГОСТ 7702.2.0-2016; 
ГОСТ 31904-2012</v>
          </cell>
          <cell r="J321" t="str">
            <v>ГОСТ 7702.2.1-2017; МУК 4.2.3261-15 Темпо</v>
          </cell>
          <cell r="K321" t="str">
            <v>не более 1,0 × 10⁵ КОЕ/г</v>
          </cell>
          <cell r="L321" t="str">
            <v>СТО 53958418-002-2017</v>
          </cell>
        </row>
        <row r="322">
          <cell r="A322" t="str">
            <v>крыло (плечевая и локтевая части) ЦБ зам (СТО)КМАФАнМ в ГП, ПФ, сырье, петрифильмы</v>
          </cell>
          <cell r="B322" t="str">
            <v>крыло (плечевая и локтевая части) ЦБ зам (СТО)</v>
          </cell>
          <cell r="C322" t="str">
            <v>мясо ЦБ</v>
          </cell>
          <cell r="D322" t="str">
            <v>Готовая_продукция</v>
          </cell>
          <cell r="G322" t="str">
            <v>Микробиология</v>
          </cell>
          <cell r="H322" t="str">
            <v>КМАФАнМ в ГП, ПФ, сырье, петрифильмы</v>
          </cell>
          <cell r="I322" t="str">
            <v>ГОСТ 7702.2.0-2016; 
ГОСТ 31904-2012</v>
          </cell>
          <cell r="J322" t="str">
            <v>ГОСТ 7702.2.1-2017, МУК 4.2.2884-11 Петрифильмы</v>
          </cell>
          <cell r="K322" t="str">
            <v>не более 1,0 × 10⁵ КОЕ/г</v>
          </cell>
          <cell r="L322" t="str">
            <v>СТО 53958418-002-2017</v>
          </cell>
        </row>
        <row r="323">
          <cell r="A323" t="str">
            <v>крыло (плечевая и локтевая части) ЦБ зам (СТО)Listeria monocytogenes в ГП, ПФ, сырье, VIDAS</v>
          </cell>
          <cell r="B323" t="str">
            <v>крыло (плечевая и локтевая части) ЦБ зам (СТО)</v>
          </cell>
          <cell r="C323" t="str">
            <v>мясо ЦБ</v>
          </cell>
          <cell r="D323" t="str">
            <v>Готовая_продукция</v>
          </cell>
          <cell r="G323" t="str">
            <v>Микробиология</v>
          </cell>
          <cell r="H323" t="str">
            <v>Listeria monocytogenes в ГП, ПФ, сырье, VIDAS</v>
          </cell>
          <cell r="I323" t="str">
            <v>ГОСТ 7702.2.0-2016; 
ГОСТ 31904-2012</v>
          </cell>
          <cell r="J323" t="str">
            <v>ГОСТ 32031-2012; МУК 4.2.3262-15 Vidas</v>
          </cell>
          <cell r="K323" t="str">
            <v>не допускается в 25,0 г</v>
          </cell>
          <cell r="L323" t="str">
            <v>СТО 53958418-002-2017</v>
          </cell>
        </row>
        <row r="324">
          <cell r="A324" t="str">
            <v>крыло (плечевая и локтевая части) ЦБ зам (СТО)Salmonella spp. в ГП, ПФ, сырье, VIDAS, с типизацией</v>
          </cell>
          <cell r="B324" t="str">
            <v>крыло (плечевая и локтевая части) ЦБ зам (СТО)</v>
          </cell>
          <cell r="C324" t="str">
            <v>мясо ЦБ</v>
          </cell>
          <cell r="D324" t="str">
            <v>Готовая_продукция</v>
          </cell>
          <cell r="G324" t="str">
            <v>Микробиология</v>
          </cell>
          <cell r="H324" t="str">
            <v>Salmonella spp. в ГП, ПФ, сырье, VIDAS, с типизацией</v>
          </cell>
          <cell r="I324" t="str">
            <v>ГОСТ 7702.2.0-2016; 
ГОСТ 31904-2012</v>
          </cell>
          <cell r="J324" t="str">
            <v>ГОСТ 31659-2012; 
ГОСТ 31468-2012; МУК 4.2.3262-15 Vidas</v>
          </cell>
          <cell r="K324" t="str">
            <v>не допускается в 25,0 г</v>
          </cell>
          <cell r="L324" t="str">
            <v>СТО 53958418-002-2017</v>
          </cell>
        </row>
        <row r="325">
          <cell r="A325" t="str">
            <v>крыло (плечевая и локтевая части) ЦБ охл. (СТО)КМАФАнМ в ГП, ПФ, сырье, смывах, ТЕМПО</v>
          </cell>
          <cell r="B325" t="str">
            <v>крыло (плечевая и локтевая части) ЦБ охл. (СТО)</v>
          </cell>
          <cell r="C325" t="str">
            <v>мясо ЦБ</v>
          </cell>
          <cell r="D325" t="str">
            <v>Готовая_продукция</v>
          </cell>
          <cell r="G325" t="str">
            <v>Микробиология</v>
          </cell>
          <cell r="H325" t="str">
            <v>КМАФАнМ в ГП, ПФ, сырье, смывах, ТЕМПО</v>
          </cell>
          <cell r="I325" t="str">
            <v>ГОСТ 7702.2.0-2016; 
ГОСТ 31904-2012</v>
          </cell>
          <cell r="J325" t="str">
            <v>ГОСТ 7702.2.1-2017; МУК 4.2.3261-15 Темпо</v>
          </cell>
          <cell r="K325" t="str">
            <v>не более 1,0 × 10⁴ КОЕ/г</v>
          </cell>
          <cell r="L325" t="str">
            <v>СТО 53958418-002-2017</v>
          </cell>
        </row>
        <row r="326">
          <cell r="A326" t="str">
            <v>крыло (плечевая и локтевая части) ЦБ охл. (СТО)КМАФАнМ в ГП, ПФ, сырье, петрифильмы</v>
          </cell>
          <cell r="B326" t="str">
            <v>крыло (плечевая и локтевая части) ЦБ охл. (СТО)</v>
          </cell>
          <cell r="C326" t="str">
            <v>мясо ЦБ</v>
          </cell>
          <cell r="D326" t="str">
            <v>Готовая_продукция</v>
          </cell>
          <cell r="G326" t="str">
            <v>Микробиология</v>
          </cell>
          <cell r="H326" t="str">
            <v>КМАФАнМ в ГП, ПФ, сырье, петрифильмы</v>
          </cell>
          <cell r="I326" t="str">
            <v>ГОСТ 7702.2.0-2016; 
ГОСТ 31904-2012</v>
          </cell>
          <cell r="J326" t="str">
            <v>ГОСТ 7702.2.1-2017, МУК 4.2.2884-11 Петрифильмы</v>
          </cell>
          <cell r="K326" t="str">
            <v>не более 1,0 × 10⁴ КОЕ/г</v>
          </cell>
          <cell r="L326" t="str">
            <v>СТО 53958418-002-2017</v>
          </cell>
        </row>
        <row r="327">
          <cell r="A327" t="str">
            <v>крыло (плечевая и локтевая части) ЦБ охл. (СТО)фасовКМАФАнМ в ГП, ПФ, сырье, смывах, ТЕМПО</v>
          </cell>
          <cell r="B327" t="str">
            <v>крыло (плечевая и локтевая части) ЦБ охл. (СТО)фасов</v>
          </cell>
          <cell r="C327" t="str">
            <v>мясо ЦБ</v>
          </cell>
          <cell r="D327" t="str">
            <v>Готовая_продукция</v>
          </cell>
          <cell r="G327" t="str">
            <v>Микробиология</v>
          </cell>
          <cell r="H327" t="str">
            <v>КМАФАнМ в ГП, ПФ, сырье, смывах, ТЕМПО</v>
          </cell>
          <cell r="I327" t="str">
            <v>ГОСТ 7702.2.0-2016; 
ГОСТ 31904-2012</v>
          </cell>
          <cell r="J327" t="str">
            <v>ГОСТ 7702.2.1-2017; МУК 4.2.3261-15 Темпо</v>
          </cell>
          <cell r="K327" t="str">
            <v>не более 5,0 × 10⁵ КОЕ/г</v>
          </cell>
          <cell r="L327" t="str">
            <v>СТО 53958418-002-2017</v>
          </cell>
        </row>
        <row r="328">
          <cell r="A328" t="str">
            <v>крыло (плечевая и локтевая части) ЦБ охл. (СТО)фасовКМАФАнМ в ГП, ПФ, сырье, петрифильмы</v>
          </cell>
          <cell r="B328" t="str">
            <v>крыло (плечевая и локтевая части) ЦБ охл. (СТО)фасов</v>
          </cell>
          <cell r="C328" t="str">
            <v>мясо ЦБ</v>
          </cell>
          <cell r="D328" t="str">
            <v>Готовая_продукция</v>
          </cell>
          <cell r="G328" t="str">
            <v>Микробиология</v>
          </cell>
          <cell r="H328" t="str">
            <v>КМАФАнМ в ГП, ПФ, сырье, петрифильмы</v>
          </cell>
          <cell r="I328" t="str">
            <v>ГОСТ 7702.2.0-2016; 
ГОСТ 31904-2012</v>
          </cell>
          <cell r="J328" t="str">
            <v>ГОСТ 7702.2.1-2017, МУК 4.2.2884-11 Петрифильмы</v>
          </cell>
          <cell r="K328" t="str">
            <v>не более 5,0 × 10⁵ КОЕ/г</v>
          </cell>
          <cell r="L328" t="str">
            <v>СТО 53958418-002-2017</v>
          </cell>
        </row>
        <row r="329">
          <cell r="A329" t="str">
            <v>крыло (плечевая и локтевая части) ЦБ охл. (СТО)Listeria monocytogenes в ГП, ПФ, сырье, VIDAS</v>
          </cell>
          <cell r="B329" t="str">
            <v>крыло (плечевая и локтевая части) ЦБ охл. (СТО)</v>
          </cell>
          <cell r="C329" t="str">
            <v>мясо ЦБ</v>
          </cell>
          <cell r="D329" t="str">
            <v>Готовая_продукция</v>
          </cell>
          <cell r="G329" t="str">
            <v>Микробиология</v>
          </cell>
          <cell r="H329" t="str">
            <v>Listeria monocytogenes в ГП, ПФ, сырье, VIDAS</v>
          </cell>
          <cell r="I329" t="str">
            <v>ГОСТ 7702.2.0-2016; 
ГОСТ 31904-2012</v>
          </cell>
          <cell r="J329" t="str">
            <v>ГОСТ 32031-2012; МУК 4.2.3262-15 Vidas</v>
          </cell>
          <cell r="K329" t="str">
            <v>не допускается в 25,0 г</v>
          </cell>
          <cell r="L329" t="str">
            <v>СТО 53958418-002-2017</v>
          </cell>
        </row>
        <row r="330">
          <cell r="A330" t="str">
            <v>крыло (плечевая и локтевая части) ЦБ охл. (СТО)Salmonella spp. в ГП, ПФ, сырье, VIDAS, с типизацией</v>
          </cell>
          <cell r="B330" t="str">
            <v>крыло (плечевая и локтевая части) ЦБ охл. (СТО)</v>
          </cell>
          <cell r="C330" t="str">
            <v>мясо ЦБ</v>
          </cell>
          <cell r="D330" t="str">
            <v>Готовая_продукция</v>
          </cell>
          <cell r="G330" t="str">
            <v>Микробиология</v>
          </cell>
          <cell r="H330" t="str">
            <v>Salmonella spp. в ГП, ПФ, сырье, VIDAS, с типизацией</v>
          </cell>
          <cell r="I330" t="str">
            <v>ГОСТ 7702.2.0-2016; 
ГОСТ 31904-2012</v>
          </cell>
          <cell r="J330" t="str">
            <v>ГОСТ 31659-2012; 
ГОСТ 31468-2012; МУК 4.2.3262-15 Vidas</v>
          </cell>
          <cell r="K330" t="str">
            <v>не допускается в 25,0 г</v>
          </cell>
          <cell r="L330" t="str">
            <v>СТО 53958418-002-2017</v>
          </cell>
        </row>
        <row r="331">
          <cell r="A331" t="str">
            <v>крыло (плечевая часть) ЦБ охл (СТО)в соусе териякиListeria monocytogenes в ГП, ПФ, сырье, VIDAS</v>
          </cell>
          <cell r="B331" t="str">
            <v>крыло (плечевая часть) ЦБ охл (СТО)в соусе терияки</v>
          </cell>
          <cell r="C331" t="str">
            <v>полуфабрикаты натуральные</v>
          </cell>
          <cell r="D331" t="str">
            <v>Готовая_продукция</v>
          </cell>
          <cell r="G331" t="str">
            <v>Микробиология</v>
          </cell>
          <cell r="H331" t="str">
            <v>Listeria monocytogenes в ГП, ПФ, сырье, VIDAS</v>
          </cell>
          <cell r="I331" t="str">
            <v>ГОСТ 7702.2.0-2016; 
ГОСТ 31904-2012</v>
          </cell>
          <cell r="J331" t="str">
            <v>ГОСТ 32031-2012; МУК 4.2.3262-15 Vidas</v>
          </cell>
          <cell r="K331" t="str">
            <v>не допускается в 25,0 г</v>
          </cell>
          <cell r="L331" t="str">
            <v>СТО 53958418-001-2017</v>
          </cell>
        </row>
        <row r="332">
          <cell r="A332" t="str">
            <v>крыло (плечевая часть) ЦБ охл (СТО)в соусе териякиSalmonella spp. в ГП, ПФ, сырье, VIDAS, с типизацией</v>
          </cell>
          <cell r="B332" t="str">
            <v>крыло (плечевая часть) ЦБ охл (СТО)в соусе терияки</v>
          </cell>
          <cell r="C332" t="str">
            <v>полуфабрикаты натуральные</v>
          </cell>
          <cell r="D332" t="str">
            <v>Готовая_продукция</v>
          </cell>
          <cell r="G332" t="str">
            <v>Микробиология</v>
          </cell>
          <cell r="H332" t="str">
            <v>Salmonella spp. в ГП, ПФ, сырье, VIDAS, с типизацией</v>
          </cell>
          <cell r="I332" t="str">
            <v>ГОСТ 7702.2.0-2016; 
ГОСТ 31904-2012</v>
          </cell>
          <cell r="J332" t="str">
            <v>ГОСТ 31659-2012; 
ГОСТ 31468-2012; МУК 4.2.3262-15 Vidas</v>
          </cell>
          <cell r="K332" t="str">
            <v>не допускается в 25,0 г</v>
          </cell>
          <cell r="L332" t="str">
            <v>СТО 53958418-001-2017</v>
          </cell>
        </row>
        <row r="333">
          <cell r="A333" t="str">
            <v>крыло (плечевая часть) ЦБ охл (СТО)в соусе териякиБГКП в ГП, ПФ, сырье</v>
          </cell>
          <cell r="B333" t="str">
            <v>крыло (плечевая часть) ЦБ охл (СТО)в соусе терияки</v>
          </cell>
          <cell r="C333" t="str">
            <v>полуфабрикаты натуральные</v>
          </cell>
          <cell r="D333" t="str">
            <v>Готовая_продукция</v>
          </cell>
          <cell r="G333" t="str">
            <v>Микробиология</v>
          </cell>
          <cell r="H333" t="str">
            <v>БГКП в ГП, ПФ, сырье</v>
          </cell>
          <cell r="I333" t="str">
            <v>ГОСТ 7702.2.0-2016; 
ГОСТ 31904-2012</v>
          </cell>
          <cell r="J333" t="str">
            <v>ГОСТ 31747-2012</v>
          </cell>
          <cell r="K333" t="str">
            <v>не допускается в 0,0001 г</v>
          </cell>
          <cell r="L333" t="str">
            <v>СТО 53958418-001-2017</v>
          </cell>
        </row>
        <row r="334">
          <cell r="A334" t="str">
            <v>крыло (плечевая часть) ЦБ охл (СТО)в соусе териякиКМАФАнМ в ГП, ПФ, сырье, смывах, ТЕМПО</v>
          </cell>
          <cell r="B334" t="str">
            <v>крыло (плечевая часть) ЦБ охл (СТО)в соусе терияки</v>
          </cell>
          <cell r="C334" t="str">
            <v>полуфабрикаты натуральные</v>
          </cell>
          <cell r="D334" t="str">
            <v>Готовая_продукция</v>
          </cell>
          <cell r="G334" t="str">
            <v>Микробиология</v>
          </cell>
          <cell r="H334" t="str">
            <v>КМАФАнМ в ГП, ПФ, сырье, смывах, ТЕМПО</v>
          </cell>
          <cell r="I334" t="str">
            <v>ГОСТ 7702.2.0-2016; 
ГОСТ 31904-2012</v>
          </cell>
          <cell r="J334" t="str">
            <v>ГОСТ 7702.2.1-2017; МУК 4.2.3261-15 Темпо</v>
          </cell>
          <cell r="K334" t="str">
            <v>не более 1,0 × 10⁵ КОЕ/г</v>
          </cell>
          <cell r="L334" t="str">
            <v>СТО 53958418-001-2017</v>
          </cell>
        </row>
        <row r="335">
          <cell r="A335" t="str">
            <v>крыло (плечевая часть) ЦБ охл (СТО)в соусе териякиКМАФАнМ в ГП, ПФ, сырье, петрифильмы</v>
          </cell>
          <cell r="B335" t="str">
            <v>крыло (плечевая часть) ЦБ охл (СТО)в соусе терияки</v>
          </cell>
          <cell r="C335" t="str">
            <v>полуфабрикаты натуральные</v>
          </cell>
          <cell r="D335" t="str">
            <v>Готовая_продукция</v>
          </cell>
          <cell r="G335" t="str">
            <v>Микробиология</v>
          </cell>
          <cell r="H335" t="str">
            <v>КМАФАнМ в ГП, ПФ, сырье, петрифильмы</v>
          </cell>
          <cell r="I335" t="str">
            <v>ГОСТ 7702.2.0-2016; 
ГОСТ 31904-2012</v>
          </cell>
          <cell r="J335" t="str">
            <v>ГОСТ 7702.2.1-2017, МУК 4.2.2884-11 Петрифильмы</v>
          </cell>
          <cell r="K335" t="str">
            <v>не более 1,0 × 10⁵ КОЕ/г</v>
          </cell>
          <cell r="L335" t="str">
            <v>СТО 53958418-001-2017</v>
          </cell>
        </row>
        <row r="336">
          <cell r="A336" t="str">
            <v>крыло острое Баффало зам. (СТО)КМАФАнМ в ГП, ПФ, сырье, петрифильмы</v>
          </cell>
          <cell r="B336" t="str">
            <v>крыло острое Баффало зам. (СТО)</v>
          </cell>
          <cell r="C336" t="str">
            <v>кулинарные изделия из мяса птицы</v>
          </cell>
          <cell r="D336" t="str">
            <v>Готовая_продукция</v>
          </cell>
          <cell r="G336" t="str">
            <v>Микробиология</v>
          </cell>
          <cell r="H336" t="str">
            <v>КМАФАнМ в ГП, ПФ, сырье, петрифильмы</v>
          </cell>
          <cell r="I336" t="str">
            <v>ГОСТ 7702.2.0-2016; 
ГОСТ 31904-2012</v>
          </cell>
          <cell r="J336" t="str">
            <v>ГОСТ 7702.2.1-2017, МУК 4.2.2884-11 Петрифильмы</v>
          </cell>
          <cell r="K336" t="str">
            <v>не более 1,0 × 10³ КОЕ/г</v>
          </cell>
          <cell r="L336" t="str">
            <v>СТО 61615721-001-2018</v>
          </cell>
        </row>
        <row r="337">
          <cell r="A337" t="str">
            <v>крыло острое Баффало зам. (СТО)КМАФАнМ в ГП, ПФ, сырье, смывах, ТЕМПО</v>
          </cell>
          <cell r="B337" t="str">
            <v>крыло острое Баффало зам. (СТО)</v>
          </cell>
          <cell r="C337" t="str">
            <v>кулинарные изделия из мяса птицы</v>
          </cell>
          <cell r="D337" t="str">
            <v>Готовая_продукция</v>
          </cell>
          <cell r="G337" t="str">
            <v>Микробиология</v>
          </cell>
          <cell r="H337" t="str">
            <v>КМАФАнМ в ГП, ПФ, сырье, смывах, ТЕМПО</v>
          </cell>
          <cell r="I337" t="str">
            <v>ГОСТ 7702.2.0-2016; 
ГОСТ 31904-2012</v>
          </cell>
          <cell r="J337" t="str">
            <v>ГОСТ 7702.2.1-2017; МУК 4.2.3261-15 Темпо</v>
          </cell>
          <cell r="K337" t="str">
            <v>не более 1,0 × 10³ КОЕ/г</v>
          </cell>
          <cell r="L337" t="str">
            <v>СТО 61615721-001-2018</v>
          </cell>
        </row>
        <row r="338">
          <cell r="A338" t="str">
            <v>крыло острое Баффало зам. (СТО)БГКП в ГП, ПФ, сырье</v>
          </cell>
          <cell r="B338" t="str">
            <v>крыло острое Баффало зам. (СТО)</v>
          </cell>
          <cell r="C338" t="str">
            <v>кулинарные изделия из мяса птицы</v>
          </cell>
          <cell r="D338" t="str">
            <v>Готовая_продукция</v>
          </cell>
          <cell r="G338" t="str">
            <v>Микробиология</v>
          </cell>
          <cell r="H338" t="str">
            <v>БГКП в ГП, ПФ, сырье</v>
          </cell>
          <cell r="I338" t="str">
            <v>ГОСТ 7702.2.0-2016; 
ГОСТ 31904-2012</v>
          </cell>
          <cell r="J338" t="str">
            <v>ГОСТ 31747-2012</v>
          </cell>
          <cell r="K338" t="str">
            <v>не допускается в 1,0г; в 0,1г (б/замор.)</v>
          </cell>
          <cell r="L338" t="str">
            <v>СТО 61615721-001-2018</v>
          </cell>
        </row>
        <row r="339">
          <cell r="A339" t="str">
            <v>крыло острое Баффало зам. (СТО)S. aureus в ГП, ПФ, сырье</v>
          </cell>
          <cell r="B339" t="str">
            <v>крыло острое Баффало зам. (СТО)</v>
          </cell>
          <cell r="C339" t="str">
            <v>кулинарные изделия из мяса птицы</v>
          </cell>
          <cell r="D339" t="str">
            <v>Готовая_продукция</v>
          </cell>
          <cell r="G339" t="str">
            <v>Микробиология</v>
          </cell>
          <cell r="H339" t="str">
            <v>S. aureus в ГП, ПФ, сырье</v>
          </cell>
          <cell r="I339" t="str">
            <v>ГОСТ 7702.2.0-2016; 
ГОСТ 31904-2012</v>
          </cell>
          <cell r="J339" t="str">
            <v>ГОСТ 31746-2012</v>
          </cell>
          <cell r="K339" t="str">
            <v>не допускается в 1,0 г</v>
          </cell>
          <cell r="L339" t="str">
            <v>СТО 61615721-001-2018</v>
          </cell>
        </row>
        <row r="340">
          <cell r="A340" t="str">
            <v>крыло острое Баффало зам. (СТО)Salmonella spp. в ГП, ПФ, сырье, VIDAS, с типизацией</v>
          </cell>
          <cell r="B340" t="str">
            <v>крыло острое Баффало зам. (СТО)</v>
          </cell>
          <cell r="C340" t="str">
            <v>кулинарные изделия из мяса птицы</v>
          </cell>
          <cell r="D340" t="str">
            <v>Готовая_продукция</v>
          </cell>
          <cell r="G340" t="str">
            <v>Микробиология</v>
          </cell>
          <cell r="H340" t="str">
            <v>Salmonella spp. в ГП, ПФ, сырье, VIDAS, с типизацией</v>
          </cell>
          <cell r="I340" t="str">
            <v>ГОСТ 7702.2.0-2016; 
ГОСТ 31904-2012</v>
          </cell>
          <cell r="J340" t="str">
            <v>ГОСТ 31659-2012; 
ГОСТ 31468-2012; МУК 4.2.3262-15 Vidas</v>
          </cell>
          <cell r="K340" t="str">
            <v>не допускается в 25,0 г</v>
          </cell>
          <cell r="L340" t="str">
            <v>СТО 61615721-001-2018</v>
          </cell>
        </row>
        <row r="341">
          <cell r="A341" t="str">
            <v>крыло острое Баффало зам. (СТО)Listeria monocytogenes в ГП, ПФ, сырье, VIDAS</v>
          </cell>
          <cell r="B341" t="str">
            <v>крыло острое Баффало зам. (СТО)</v>
          </cell>
          <cell r="C341" t="str">
            <v>кулинарные изделия из мяса птицы</v>
          </cell>
          <cell r="D341" t="str">
            <v>Готовая_продукция</v>
          </cell>
          <cell r="G341" t="str">
            <v>Микробиология</v>
          </cell>
          <cell r="H341" t="str">
            <v>Listeria monocytogenes в ГП, ПФ, сырье, VIDAS</v>
          </cell>
          <cell r="I341" t="str">
            <v>ГОСТ 7702.2.0-2016; 
ГОСТ 31904-2012</v>
          </cell>
          <cell r="J341" t="str">
            <v>ГОСТ 32031-2012; МУК 4.2.3262-15 Vidas</v>
          </cell>
          <cell r="K341" t="str">
            <v>не допускается в 25,0 г</v>
          </cell>
          <cell r="L341" t="str">
            <v>СТО 61615721-001-2018</v>
          </cell>
        </row>
        <row r="342">
          <cell r="A342" t="str">
            <v>крыло По-домашнему зам. (СТО)КМАФАнМ в ГП, ПФ, сырье, петрифильмы</v>
          </cell>
          <cell r="B342" t="str">
            <v>крыло По-домашнему зам. (СТО)</v>
          </cell>
          <cell r="C342" t="str">
            <v>кулинарные изделия из мяса птицы</v>
          </cell>
          <cell r="D342" t="str">
            <v>Готовая_продукция</v>
          </cell>
          <cell r="G342" t="str">
            <v>Микробиология</v>
          </cell>
          <cell r="H342" t="str">
            <v>КМАФАнМ в ГП, ПФ, сырье, петрифильмы</v>
          </cell>
          <cell r="I342" t="str">
            <v>ГОСТ 7702.2.0-2016; 
ГОСТ 31904-2012</v>
          </cell>
          <cell r="J342" t="str">
            <v>ГОСТ 7702.2.1-2017, МУК 4.2.2884-11 Петрифильмы</v>
          </cell>
          <cell r="K342" t="str">
            <v>не более 1,0 × 10³ КОЕ/г</v>
          </cell>
          <cell r="L342" t="str">
            <v>СТО 61615721-001-2018</v>
          </cell>
        </row>
        <row r="343">
          <cell r="A343" t="str">
            <v>крыло По-домашнему зам. (СТО)КМАФАнМ в ГП, ПФ, сырье, смывах, ТЕМПО</v>
          </cell>
          <cell r="B343" t="str">
            <v>крыло По-домашнему зам. (СТО)</v>
          </cell>
          <cell r="C343" t="str">
            <v>кулинарные изделия из мяса птицы</v>
          </cell>
          <cell r="D343" t="str">
            <v>Готовая_продукция</v>
          </cell>
          <cell r="G343" t="str">
            <v>Микробиология</v>
          </cell>
          <cell r="H343" t="str">
            <v>КМАФАнМ в ГП, ПФ, сырье, смывах, ТЕМПО</v>
          </cell>
          <cell r="I343" t="str">
            <v>ГОСТ 7702.2.0-2016; 
ГОСТ 31904-2012</v>
          </cell>
          <cell r="J343" t="str">
            <v>ГОСТ 7702.2.1-2017; МУК 4.2.3261-15 Темпо</v>
          </cell>
          <cell r="K343" t="str">
            <v>не более 1,0 × 10³ КОЕ/г</v>
          </cell>
          <cell r="L343" t="str">
            <v>СТО 61615721-001-2018</v>
          </cell>
        </row>
        <row r="344">
          <cell r="A344" t="str">
            <v>крыло По-домашнему зам. (СТО)БГКП в ГП, ПФ, сырье</v>
          </cell>
          <cell r="B344" t="str">
            <v>крыло По-домашнему зам. (СТО)</v>
          </cell>
          <cell r="C344" t="str">
            <v>кулинарные изделия из мяса птицы</v>
          </cell>
          <cell r="D344" t="str">
            <v>Готовая_продукция</v>
          </cell>
          <cell r="G344" t="str">
            <v>Микробиология</v>
          </cell>
          <cell r="H344" t="str">
            <v>БГКП в ГП, ПФ, сырье</v>
          </cell>
          <cell r="I344" t="str">
            <v>ГОСТ 7702.2.0-2016; 
ГОСТ 31904-2012</v>
          </cell>
          <cell r="J344" t="str">
            <v>ГОСТ 31747-2012</v>
          </cell>
          <cell r="K344" t="str">
            <v>не допускается в 1,0г; в 0,1г (б/замор.)</v>
          </cell>
          <cell r="L344" t="str">
            <v>СТО 61615721-001-2018</v>
          </cell>
        </row>
        <row r="345">
          <cell r="A345" t="str">
            <v>крыло По-домашнему зам. (СТО)E.coli в ГП, ПФ, сырье, количественный метод</v>
          </cell>
          <cell r="B345" t="str">
            <v>крыло По-домашнему зам. (СТО)</v>
          </cell>
          <cell r="C345" t="str">
            <v>кулинарные изделия из мяса птицы</v>
          </cell>
          <cell r="D345" t="str">
            <v>Готовая_продукция</v>
          </cell>
          <cell r="G345" t="str">
            <v>Микробиология</v>
          </cell>
          <cell r="H345" t="str">
            <v>E.coli в ГП, ПФ, сырье, количественный метод</v>
          </cell>
          <cell r="I345" t="str">
            <v>ГОСТ 7702.2.0-2016; 
ГОСТ 31904-2012</v>
          </cell>
          <cell r="J345" t="str">
            <v>ГОСТ30726-2001</v>
          </cell>
          <cell r="K345" t="str">
            <v>не нормируется</v>
          </cell>
          <cell r="L345" t="str">
            <v>СТО 61615721-001-2018</v>
          </cell>
        </row>
        <row r="346">
          <cell r="A346" t="str">
            <v>крыло По-домашнему зам. (СТО)БГКП в ГП, ПФ, сырье, количественный метод</v>
          </cell>
          <cell r="B346" t="str">
            <v>крыло По-домашнему зам. (СТО)</v>
          </cell>
          <cell r="C346" t="str">
            <v>кулинарные изделия из мяса птицы</v>
          </cell>
          <cell r="D346" t="str">
            <v>Готовая_продукция</v>
          </cell>
          <cell r="G346" t="str">
            <v>Микробиология</v>
          </cell>
          <cell r="H346" t="str">
            <v>БГКП в ГП, ПФ, сырье, количественный метод</v>
          </cell>
          <cell r="I346" t="str">
            <v>ГОСТ 7702.2.0-2016; 
ГОСТ 31904-2012</v>
          </cell>
          <cell r="J346" t="str">
            <v>ГОСТ 31747-2012</v>
          </cell>
          <cell r="K346" t="str">
            <v>не нормируется</v>
          </cell>
          <cell r="L346" t="str">
            <v>СТО 61615721-001-2018</v>
          </cell>
        </row>
        <row r="347">
          <cell r="A347" t="str">
            <v>крыло По-домашнему зам. (СТО)S. aureus в ГП, ПФ, сырье</v>
          </cell>
          <cell r="B347" t="str">
            <v>крыло По-домашнему зам. (СТО)</v>
          </cell>
          <cell r="C347" t="str">
            <v>кулинарные изделия из мяса птицы</v>
          </cell>
          <cell r="D347" t="str">
            <v>Готовая_продукция</v>
          </cell>
          <cell r="G347" t="str">
            <v>Микробиология</v>
          </cell>
          <cell r="H347" t="str">
            <v>S. aureus в ГП, ПФ, сырье</v>
          </cell>
          <cell r="I347" t="str">
            <v>ГОСТ 7702.2.0-2016; 
ГОСТ 31904-2012</v>
          </cell>
          <cell r="J347" t="str">
            <v>ГОСТ 31746-2012</v>
          </cell>
          <cell r="K347" t="str">
            <v>не допускается в 1,0 г</v>
          </cell>
          <cell r="L347" t="str">
            <v>СТО 61615721-001-2018</v>
          </cell>
        </row>
        <row r="348">
          <cell r="A348" t="str">
            <v>крыло По-домашнему зам. (СТО)Salmonella spp. в ГП, ПФ, сырье, VIDAS, с типизацией</v>
          </cell>
          <cell r="B348" t="str">
            <v>крыло По-домашнему зам. (СТО)</v>
          </cell>
          <cell r="C348" t="str">
            <v>кулинарные изделия из мяса птицы</v>
          </cell>
          <cell r="D348" t="str">
            <v>Готовая_продукция</v>
          </cell>
          <cell r="G348" t="str">
            <v>Микробиология</v>
          </cell>
          <cell r="H348" t="str">
            <v>Salmonella spp. в ГП, ПФ, сырье, VIDAS, с типизацией</v>
          </cell>
          <cell r="I348" t="str">
            <v>ГОСТ 7702.2.0-2016; 
ГОСТ 31904-2012</v>
          </cell>
          <cell r="J348" t="str">
            <v>ГОСТ 31659-2012; 
ГОСТ 31468-2012; МУК 4.2.3262-15 Vidas</v>
          </cell>
          <cell r="K348" t="str">
            <v>не допускается в 25,0 г</v>
          </cell>
          <cell r="L348" t="str">
            <v>СТО 61615721-001-2018</v>
          </cell>
        </row>
        <row r="349">
          <cell r="A349" t="str">
            <v>крыло По-домашнему зам. (СТО)Listeria monocytogenes в ГП, ПФ, сырье, VIDAS</v>
          </cell>
          <cell r="B349" t="str">
            <v>крыло По-домашнему зам. (СТО)</v>
          </cell>
          <cell r="C349" t="str">
            <v>кулинарные изделия из мяса птицы</v>
          </cell>
          <cell r="D349" t="str">
            <v>Готовая_продукция</v>
          </cell>
          <cell r="G349" t="str">
            <v>Микробиология</v>
          </cell>
          <cell r="H349" t="str">
            <v>Listeria monocytogenes в ГП, ПФ, сырье, VIDAS</v>
          </cell>
          <cell r="I349" t="str">
            <v>ГОСТ 7702.2.0-2016; 
ГОСТ 31904-2012</v>
          </cell>
          <cell r="J349" t="str">
            <v>ГОСТ 32031-2012; МУК 4.2.3262-15 Vidas</v>
          </cell>
          <cell r="K349" t="str">
            <v>не допускается в 25,0 г</v>
          </cell>
          <cell r="L349" t="str">
            <v>СТО 61615721-001-2018</v>
          </cell>
        </row>
        <row r="350">
          <cell r="A350" t="str">
            <v>крылышки куриные острые замороженные (СТО)Salmonella spp. в ГП, ПФ, сырье, VIDAS, с типизацией</v>
          </cell>
          <cell r="B350" t="str">
            <v>крылышки куриные острые замороженные (СТО)</v>
          </cell>
          <cell r="C350" t="str">
            <v>кулинарные изделия из мяса птицы</v>
          </cell>
          <cell r="D350" t="str">
            <v>Готовая_продукция</v>
          </cell>
          <cell r="G350" t="str">
            <v>Микробиология</v>
          </cell>
          <cell r="H350" t="str">
            <v>Salmonella spp. в ГП, ПФ, сырье, VIDAS, с типизацией</v>
          </cell>
          <cell r="I350" t="str">
            <v>ГОСТ 7702.2.0-2016; 
ГОСТ 31904-2012</v>
          </cell>
          <cell r="J350" t="str">
            <v>ГОСТ 31659-2012; 
ГОСТ 31468-2012; МУК 4.2.3262-15 Vidas</v>
          </cell>
          <cell r="K350" t="str">
            <v>не допускается в 25,0 г</v>
          </cell>
          <cell r="L350" t="str">
            <v>СТО 53958418-001-2017</v>
          </cell>
        </row>
        <row r="351">
          <cell r="A351" t="str">
            <v>крылышки куриные острые замороженные (СТО)БГКП в ГП, ПФ, сырье</v>
          </cell>
          <cell r="B351" t="str">
            <v>крылышки куриные острые замороженные (СТО)</v>
          </cell>
          <cell r="C351" t="str">
            <v>кулинарные изделия из мяса птицы</v>
          </cell>
          <cell r="D351" t="str">
            <v>Готовая_продукция</v>
          </cell>
          <cell r="G351" t="str">
            <v>Микробиология</v>
          </cell>
          <cell r="H351" t="str">
            <v>БГКП в ГП, ПФ, сырье</v>
          </cell>
          <cell r="I351" t="str">
            <v>ГОСТ 7702.2.0-2016; 
ГОСТ 31904-2012</v>
          </cell>
          <cell r="J351" t="str">
            <v>ГОСТ 31747-2012</v>
          </cell>
          <cell r="K351" t="str">
            <v>не допускается в 1,0 г; 0,1 г</v>
          </cell>
          <cell r="L351" t="str">
            <v>СТО 53958418-001-2017</v>
          </cell>
        </row>
        <row r="352">
          <cell r="A352" t="str">
            <v>крылышки куриные острые замороженные (СТО)S. aureus в ГП, ПФ, сырье</v>
          </cell>
          <cell r="B352" t="str">
            <v>крылышки куриные острые замороженные (СТО)</v>
          </cell>
          <cell r="C352" t="str">
            <v>кулинарные изделия из мяса птицы</v>
          </cell>
          <cell r="D352" t="str">
            <v>Готовая_продукция</v>
          </cell>
          <cell r="G352" t="str">
            <v>Микробиология</v>
          </cell>
          <cell r="H352" t="str">
            <v>S. aureus в ГП, ПФ, сырье</v>
          </cell>
          <cell r="I352" t="str">
            <v>ГОСТ 7702.2.0-2016; 
ГОСТ 31904-2012</v>
          </cell>
          <cell r="J352" t="str">
            <v>ГОСТ 31746-2012</v>
          </cell>
          <cell r="K352" t="str">
            <v>не допускается в 1,0 г</v>
          </cell>
          <cell r="L352" t="str">
            <v>СТО 53958418-001-2017</v>
          </cell>
        </row>
        <row r="353">
          <cell r="A353" t="str">
            <v>крылышки куриные острые замороженные (СТО)КМАФАнМ в ГП, ПФ, сырье, смывах, ТЕМПО</v>
          </cell>
          <cell r="B353" t="str">
            <v>крылышки куриные острые замороженные (СТО)</v>
          </cell>
          <cell r="C353" t="str">
            <v>кулинарные изделия из мяса птицы</v>
          </cell>
          <cell r="D353" t="str">
            <v>Готовая_продукция</v>
          </cell>
          <cell r="G353" t="str">
            <v>Микробиология</v>
          </cell>
          <cell r="H353" t="str">
            <v>КМАФАнМ в ГП, ПФ, сырье, смывах, ТЕМПО</v>
          </cell>
          <cell r="I353" t="str">
            <v>ГОСТ 7702.2.0-2016; 
ГОСТ 31904-2012</v>
          </cell>
          <cell r="J353" t="str">
            <v>ГОСТ 7702.2.1-2017; МУК 4.2.3261-15 Темпо</v>
          </cell>
          <cell r="K353" t="str">
            <v>не более 1,0 × 10⁵ КОЕ/г</v>
          </cell>
          <cell r="L353" t="str">
            <v>СТО 53958418-001-2017</v>
          </cell>
        </row>
        <row r="354">
          <cell r="A354" t="str">
            <v>крылышки куриные острые замороженные (СТО)КМАФАнМ в ГП, ПФ, сырье, петрифильмы</v>
          </cell>
          <cell r="B354" t="str">
            <v>крылышки куриные острые замороженные (СТО)</v>
          </cell>
          <cell r="C354" t="str">
            <v>кулинарные изделия из мяса птицы</v>
          </cell>
          <cell r="D354" t="str">
            <v>Готовая_продукция</v>
          </cell>
          <cell r="G354" t="str">
            <v>Микробиология</v>
          </cell>
          <cell r="H354" t="str">
            <v>КМАФАнМ в ГП, ПФ, сырье, петрифильмы</v>
          </cell>
          <cell r="I354" t="str">
            <v>ГОСТ 7702.2.0-2016; 
ГОСТ 31904-2012</v>
          </cell>
          <cell r="J354" t="str">
            <v>ГОСТ 7702.2.1-2017, МУК 4.2.2884-11 Петрифильмы</v>
          </cell>
          <cell r="K354" t="str">
            <v>не более 1,0 × 10⁵ КОЕ/г</v>
          </cell>
          <cell r="L354" t="str">
            <v>СТО 53958418-001-2017</v>
          </cell>
        </row>
        <row r="355">
          <cell r="A355" t="str">
            <v>крылышки куриные острые замороженные (СТО)Listeria monocytogenes в ГП, ПФ, сырье, VIDAS</v>
          </cell>
          <cell r="B355" t="str">
            <v>крылышки куриные острые замороженные (СТО)</v>
          </cell>
          <cell r="C355" t="str">
            <v>кулинарные изделия из мяса птицы</v>
          </cell>
          <cell r="D355" t="str">
            <v>Готовая_продукция</v>
          </cell>
          <cell r="G355" t="str">
            <v>Микробиология</v>
          </cell>
          <cell r="H355" t="str">
            <v>Listeria monocytogenes в ГП, ПФ, сырье, VIDAS</v>
          </cell>
          <cell r="I355" t="str">
            <v>ГОСТ 7702.2.0-2016; 
ГОСТ 31904-2012</v>
          </cell>
          <cell r="J355" t="str">
            <v>ГОСТ 32031-2012; МУК 4.2.3262-15 Vidas</v>
          </cell>
          <cell r="K355" t="str">
            <v>не допускается в 25,0 г</v>
          </cell>
          <cell r="L355" t="str">
            <v>СТО 53958418-001-2017</v>
          </cell>
        </row>
        <row r="356">
          <cell r="A356" t="str">
            <v>крыло (целое) ЦБ зам (СТО)КМАФАнМ в ГП, ПФ, сырье, смывах, ТЕМПО</v>
          </cell>
          <cell r="B356" t="str">
            <v>крыло (целое) ЦБ зам (СТО)</v>
          </cell>
          <cell r="C356" t="str">
            <v>мясо ЦБ</v>
          </cell>
          <cell r="D356" t="str">
            <v>Готовая_продукция</v>
          </cell>
          <cell r="G356" t="str">
            <v>Микробиология</v>
          </cell>
          <cell r="H356" t="str">
            <v>КМАФАнМ в ГП, ПФ, сырье, смывах, ТЕМПО</v>
          </cell>
          <cell r="I356" t="str">
            <v>ГОСТ 7702.2.0-2016; 
ГОСТ 31904-2012</v>
          </cell>
          <cell r="J356" t="str">
            <v>ГОСТ 7702.2.1-2017; МУК 4.2.3261-15 Темпо</v>
          </cell>
          <cell r="K356" t="str">
            <v>не более 1,0 × 10⁵ КОЕ/г</v>
          </cell>
          <cell r="L356" t="str">
            <v>СТО 53958418-002-2017</v>
          </cell>
        </row>
        <row r="357">
          <cell r="A357" t="str">
            <v>крыло (целое) ЦБ зам (СТО)КМАФАнМ в ГП, ПФ, сырье, петрифильмы</v>
          </cell>
          <cell r="B357" t="str">
            <v>крыло (целое) ЦБ зам (СТО)</v>
          </cell>
          <cell r="C357" t="str">
            <v>мясо ЦБ</v>
          </cell>
          <cell r="D357" t="str">
            <v>Готовая_продукция</v>
          </cell>
          <cell r="G357" t="str">
            <v>Микробиология</v>
          </cell>
          <cell r="H357" t="str">
            <v>КМАФАнМ в ГП, ПФ, сырье, петрифильмы</v>
          </cell>
          <cell r="I357" t="str">
            <v>ГОСТ 7702.2.0-2016; 
ГОСТ 31904-2012</v>
          </cell>
          <cell r="J357" t="str">
            <v>ГОСТ 7702.2.1-2017, МУК 4.2.2884-11 Петрифильмы</v>
          </cell>
          <cell r="K357" t="str">
            <v>не более 1,0 × 10⁵ КОЕ/г</v>
          </cell>
          <cell r="L357" t="str">
            <v>СТО 53958418-002-2017</v>
          </cell>
        </row>
        <row r="358">
          <cell r="A358" t="str">
            <v>крыло (целое) ЦБ зам (СТО)фасов.КМАФАнМ в ГП, ПФ, сырье, смывах, ТЕМПО</v>
          </cell>
          <cell r="B358" t="str">
            <v>крыло (целое) ЦБ зам (СТО)фасов.</v>
          </cell>
          <cell r="C358" t="str">
            <v>мясо ЦБ</v>
          </cell>
          <cell r="D358" t="str">
            <v>Готовая_продукция</v>
          </cell>
          <cell r="G358" t="str">
            <v>Микробиология</v>
          </cell>
          <cell r="H358" t="str">
            <v>КМАФАнМ в ГП, ПФ, сырье, смывах, ТЕМПО</v>
          </cell>
          <cell r="I358" t="str">
            <v>ГОСТ 7702.2.0-2016; 
ГОСТ 31904-2012</v>
          </cell>
          <cell r="J358" t="str">
            <v>ГОСТ 7702.2.1-2017; МУК 4.2.3261-15 Темпо</v>
          </cell>
          <cell r="K358" t="str">
            <v>не более 5,0 × 10⁵ КОЕ/г</v>
          </cell>
          <cell r="L358" t="str">
            <v>СТО 53958418-002-2017</v>
          </cell>
        </row>
        <row r="359">
          <cell r="A359" t="str">
            <v>крыло (целое) ЦБ зам (СТО)фасов.КМАФАнМ в ГП, ПФ, сырье, петрифильмы</v>
          </cell>
          <cell r="B359" t="str">
            <v>крыло (целое) ЦБ зам (СТО)фасов.</v>
          </cell>
          <cell r="C359" t="str">
            <v>мясо ЦБ</v>
          </cell>
          <cell r="D359" t="str">
            <v>Готовая_продукция</v>
          </cell>
          <cell r="G359" t="str">
            <v>Микробиология</v>
          </cell>
          <cell r="H359" t="str">
            <v>КМАФАнМ в ГП, ПФ, сырье, петрифильмы</v>
          </cell>
          <cell r="I359" t="str">
            <v>ГОСТ 7702.2.0-2016; 
ГОСТ 31904-2012</v>
          </cell>
          <cell r="J359" t="str">
            <v>ГОСТ 7702.2.1-2017, МУК 4.2.2884-11 Петрифильмы</v>
          </cell>
          <cell r="K359" t="str">
            <v>не более 5,0 × 10⁵ КОЕ/г</v>
          </cell>
          <cell r="L359" t="str">
            <v>СТО 53958418-002-2017</v>
          </cell>
        </row>
        <row r="360">
          <cell r="A360" t="str">
            <v>крыло (целое) ЦБ зам (СТО)Listeria monocytogenes в ГП, ПФ, сырье, VIDAS</v>
          </cell>
          <cell r="B360" t="str">
            <v>крыло (целое) ЦБ зам (СТО)</v>
          </cell>
          <cell r="C360" t="str">
            <v>мясо ЦБ</v>
          </cell>
          <cell r="D360" t="str">
            <v>Готовая_продукция</v>
          </cell>
          <cell r="G360" t="str">
            <v>Микробиология</v>
          </cell>
          <cell r="H360" t="str">
            <v>Listeria monocytogenes в ГП, ПФ, сырье, VIDAS</v>
          </cell>
          <cell r="I360" t="str">
            <v>ГОСТ 7702.2.0-2016; 
ГОСТ 31904-2012</v>
          </cell>
          <cell r="J360" t="str">
            <v>ГОСТ 32031-2012; МУК 4.2.3262-15 Vidas</v>
          </cell>
          <cell r="K360" t="str">
            <v>не допускается в 25,0 г</v>
          </cell>
          <cell r="L360" t="str">
            <v>СТО 53958418-002-2017</v>
          </cell>
        </row>
        <row r="361">
          <cell r="A361" t="str">
            <v>крыло (целое) ЦБ зам (СТО)Salmonella spp. в ГП, ПФ, сырье, VIDAS, с типизацией</v>
          </cell>
          <cell r="B361" t="str">
            <v>крыло (целое) ЦБ зам (СТО)</v>
          </cell>
          <cell r="C361" t="str">
            <v>мясо ЦБ</v>
          </cell>
          <cell r="D361" t="str">
            <v>Готовая_продукция</v>
          </cell>
          <cell r="G361" t="str">
            <v>Микробиология</v>
          </cell>
          <cell r="H361" t="str">
            <v>Salmonella spp. в ГП, ПФ, сырье, VIDAS, с типизацией</v>
          </cell>
          <cell r="I361" t="str">
            <v>ГОСТ 7702.2.0-2016; 
ГОСТ 31904-2012</v>
          </cell>
          <cell r="J361" t="str">
            <v>ГОСТ 31659-2012; 
ГОСТ 31468-2012; МУК 4.2.3262-15 Vidas</v>
          </cell>
          <cell r="K361" t="str">
            <v>не допускается в 25,0 г</v>
          </cell>
          <cell r="L361" t="str">
            <v>СТО 53958418-002-2017</v>
          </cell>
        </row>
        <row r="362">
          <cell r="A362" t="str">
            <v>крыло (целое) ЦБ зам (СТО)Дрожжи и плесени в ГП, ПФ, сырье</v>
          </cell>
          <cell r="B362" t="str">
            <v>крыло (целое) ЦБ зам (СТО)</v>
          </cell>
          <cell r="C362" t="str">
            <v>мясо ЦБ</v>
          </cell>
          <cell r="D362" t="str">
            <v>Готовая_продукция</v>
          </cell>
          <cell r="G362" t="str">
            <v>Микробиология</v>
          </cell>
          <cell r="H362" t="str">
            <v>Дрожжи и плесени в ГП, ПФ, сырье</v>
          </cell>
          <cell r="I362" t="str">
            <v>ГОСТ 7702.2.0-2016; 
ГОСТ 31904-2012</v>
          </cell>
          <cell r="J362" t="str">
            <v>ГОСТ 10444.12-2013</v>
          </cell>
          <cell r="K362" t="str">
            <v>не нормируется</v>
          </cell>
        </row>
        <row r="363">
          <cell r="A363" t="str">
            <v>крыло (целое) ЦБ зам (СТО)БГКП в ГП, ПФ, сырье</v>
          </cell>
          <cell r="B363" t="str">
            <v>крыло (целое) ЦБ зам (СТО)</v>
          </cell>
          <cell r="C363" t="str">
            <v>мясо ЦБ</v>
          </cell>
          <cell r="D363" t="str">
            <v>Готовая_продукция</v>
          </cell>
          <cell r="G363" t="str">
            <v>Микробиология</v>
          </cell>
          <cell r="H363" t="str">
            <v>БГКП в ГП, ПФ, сырье</v>
          </cell>
          <cell r="I363" t="str">
            <v>ГОСТ 7702.2.0-2016; 
ГОСТ 31904-2012</v>
          </cell>
          <cell r="J363" t="str">
            <v>ГОСТ 31747-2012</v>
          </cell>
          <cell r="K363" t="str">
            <v>не допускается в 0,0001 г</v>
          </cell>
          <cell r="L363" t="str">
            <v>СТО 53958418-001-2017</v>
          </cell>
        </row>
        <row r="364">
          <cell r="A364" t="str">
            <v>крыло (целое) ЦБ зам (СТО)S. aureus в ГП, ПФ, сырье</v>
          </cell>
          <cell r="B364" t="str">
            <v>крыло (целое) ЦБ зам (СТО)</v>
          </cell>
          <cell r="C364" t="str">
            <v>мясо ЦБ</v>
          </cell>
          <cell r="D364" t="str">
            <v>Готовая_продукция</v>
          </cell>
          <cell r="G364" t="str">
            <v>Микробиология</v>
          </cell>
          <cell r="H364" t="str">
            <v>S. aureus в ГП, ПФ, сырье</v>
          </cell>
          <cell r="I364" t="str">
            <v>ГОСТ 7702.2.0-2016; 
ГОСТ 31904-2012</v>
          </cell>
          <cell r="J364" t="str">
            <v>ГОСТ 31746-2012</v>
          </cell>
          <cell r="K364" t="str">
            <v>не нормируется</v>
          </cell>
          <cell r="L364" t="str">
            <v>СТО 53958418-002-2017</v>
          </cell>
        </row>
        <row r="365">
          <cell r="A365" t="str">
            <v>крыло (целое) ЦБ зам (СТО)Proteus в ГП, ПФ, сырье, патматериал</v>
          </cell>
          <cell r="B365" t="str">
            <v>крыло (целое) ЦБ зам (СТО)</v>
          </cell>
          <cell r="C365" t="str">
            <v>мясо ЦБ</v>
          </cell>
          <cell r="D365" t="str">
            <v>Готовая_продукция</v>
          </cell>
          <cell r="G365" t="str">
            <v>Микробиология</v>
          </cell>
          <cell r="H365" t="str">
            <v>Proteus в ГП, ПФ, сырье, патматериал</v>
          </cell>
          <cell r="I365" t="str">
            <v>ГОСТ 7702.2.0-2016; 
ГОСТ 31904-2012</v>
          </cell>
          <cell r="J365" t="str">
            <v>ГОСТ 28560-90; ГОСТ 7702.2.7-2013</v>
          </cell>
          <cell r="K365" t="str">
            <v>не допускается в 0,1 г</v>
          </cell>
          <cell r="L365" t="str">
            <v>ТУ 10.12.10-251-23476484-2018</v>
          </cell>
        </row>
        <row r="366">
          <cell r="A366" t="str">
            <v>крыло (целое) ЦБ зам (ТУ)КМАФАнМ в ГП, ПФ, сырье, смывах, ТЕМПО</v>
          </cell>
          <cell r="B366" t="str">
            <v>крыло (целое) ЦБ зам (ТУ)</v>
          </cell>
          <cell r="C366" t="str">
            <v>мясо ЦБ</v>
          </cell>
          <cell r="D366" t="str">
            <v>Готовая_продукция</v>
          </cell>
          <cell r="G366" t="str">
            <v>Микробиология</v>
          </cell>
          <cell r="H366" t="str">
            <v>КМАФАнМ в ГП, ПФ, сырье, смывах, ТЕМПО</v>
          </cell>
          <cell r="I366" t="str">
            <v>ГОСТ 7702.2.0-2016; 
ГОСТ 31904-2012</v>
          </cell>
          <cell r="J366" t="str">
            <v>ГОСТ 7702.2.1-2017; МУК 4.2.3261-15 Темпо</v>
          </cell>
          <cell r="K366" t="str">
            <v>не более 5,0 × 10⁵ КОЕ/г</v>
          </cell>
          <cell r="L366" t="str">
            <v>ТУ 10.12.10-251-23476484-2018</v>
          </cell>
        </row>
        <row r="367">
          <cell r="A367" t="str">
            <v>крыло (целое) ЦБ зам (ТУ)КМАФАнМ в ГП, ПФ, сырье, петрифильмы</v>
          </cell>
          <cell r="B367" t="str">
            <v>крыло (целое) ЦБ зам (ТУ)</v>
          </cell>
          <cell r="C367" t="str">
            <v>мясо ЦБ</v>
          </cell>
          <cell r="D367" t="str">
            <v>Готовая_продукция</v>
          </cell>
          <cell r="G367" t="str">
            <v>Микробиология</v>
          </cell>
          <cell r="H367" t="str">
            <v>КМАФАнМ в ГП, ПФ, сырье, петрифильмы</v>
          </cell>
          <cell r="I367" t="str">
            <v>ГОСТ 7702.2.0-2016; 
ГОСТ 31904-2012</v>
          </cell>
          <cell r="J367" t="str">
            <v>ГОСТ 7702.2.1-2017, МУК 4.2.2884-11 Петрифильмы</v>
          </cell>
          <cell r="K367" t="str">
            <v>не более 5,0 × 10⁵ КОЕ/г</v>
          </cell>
          <cell r="L367" t="str">
            <v>ТУ 10.12.10-251-23476484-2018</v>
          </cell>
        </row>
        <row r="368">
          <cell r="A368" t="str">
            <v>крыло (целое) ЦБ зам (ТУ)Listeria monocytogenes в ГП, ПФ, сырье, VIDAS</v>
          </cell>
          <cell r="B368" t="str">
            <v>крыло (целое) ЦБ зам (ТУ)</v>
          </cell>
          <cell r="C368" t="str">
            <v>мясо ЦБ</v>
          </cell>
          <cell r="D368" t="str">
            <v>Готовая_продукция</v>
          </cell>
          <cell r="G368" t="str">
            <v>Микробиология</v>
          </cell>
          <cell r="H368" t="str">
            <v>Listeria monocytogenes в ГП, ПФ, сырье, VIDAS</v>
          </cell>
          <cell r="I368" t="str">
            <v>ГОСТ 7702.2.0-2016; 
ГОСТ 31904-2012</v>
          </cell>
          <cell r="J368" t="str">
            <v>ГОСТ 32031-2012; МУК 4.2.3262-15 Vidas</v>
          </cell>
          <cell r="K368" t="str">
            <v>не допускается в 25,0 г</v>
          </cell>
          <cell r="L368" t="str">
            <v>ТУ 10.12.10-251-23476484-2018</v>
          </cell>
        </row>
        <row r="369">
          <cell r="A369" t="str">
            <v>крыло (целое) ЦБ зам (ТУ)Salmonella spp. в ГП, ПФ, сырье, VIDAS, с типизацией</v>
          </cell>
          <cell r="B369" t="str">
            <v>крыло (целое) ЦБ зам (ТУ)</v>
          </cell>
          <cell r="C369" t="str">
            <v>мясо ЦБ</v>
          </cell>
          <cell r="D369" t="str">
            <v>Готовая_продукция</v>
          </cell>
          <cell r="G369" t="str">
            <v>Микробиология</v>
          </cell>
          <cell r="H369" t="str">
            <v>Salmonella spp. в ГП, ПФ, сырье, VIDAS, с типизацией</v>
          </cell>
          <cell r="I369" t="str">
            <v>ГОСТ 7702.2.0-2016; 
ГОСТ 31904-2012</v>
          </cell>
          <cell r="J369" t="str">
            <v>ГОСТ 31659-2012; 
ГОСТ 31468-2012; МУК 4.2.3262-15 Vidas</v>
          </cell>
          <cell r="K369" t="str">
            <v>не допускается в 25,0 г</v>
          </cell>
          <cell r="L369" t="str">
            <v>ТУ 10.12.10-251-23476484-2018</v>
          </cell>
        </row>
        <row r="370">
          <cell r="A370" t="str">
            <v>крыло (целое) ЦБ охл (СТО)КМАФАнМ в ГП, ПФ, сырье, смывах, ТЕМПО</v>
          </cell>
          <cell r="B370" t="str">
            <v>крыло (целое) ЦБ охл (СТО)</v>
          </cell>
          <cell r="C370" t="str">
            <v>мясо ЦБ</v>
          </cell>
          <cell r="D370" t="str">
            <v>Готовая_продукция</v>
          </cell>
          <cell r="G370" t="str">
            <v>Микробиология</v>
          </cell>
          <cell r="H370" t="str">
            <v>КМАФАнМ в ГП, ПФ, сырье, смывах, ТЕМПО</v>
          </cell>
          <cell r="I370" t="str">
            <v>ГОСТ 7702.2.0-2016; 
ГОСТ 31904-2012</v>
          </cell>
          <cell r="J370" t="str">
            <v>ГОСТ 7702.2.1-2017; МУК 4.2.3261-15 Темпо</v>
          </cell>
          <cell r="K370" t="str">
            <v>не более 1,0 × 10⁴ КОЕ/г</v>
          </cell>
          <cell r="L370" t="str">
            <v>СТО 53958418-002-2017</v>
          </cell>
        </row>
        <row r="371">
          <cell r="A371" t="str">
            <v>крыло (целое) ЦБ охл (СТО)КМАФАнМ в ГП, ПФ, сырье, петрифильмы</v>
          </cell>
          <cell r="B371" t="str">
            <v>крыло (целое) ЦБ охл (СТО)</v>
          </cell>
          <cell r="C371" t="str">
            <v>мясо ЦБ</v>
          </cell>
          <cell r="D371" t="str">
            <v>Готовая_продукция</v>
          </cell>
          <cell r="G371" t="str">
            <v>Микробиология</v>
          </cell>
          <cell r="H371" t="str">
            <v>КМАФАнМ в ГП, ПФ, сырье, петрифильмы</v>
          </cell>
          <cell r="I371" t="str">
            <v>ГОСТ 7702.2.0-2016; 
ГОСТ 31904-2012</v>
          </cell>
          <cell r="J371" t="str">
            <v>ГОСТ 7702.2.1-2017, МУК 4.2.2884-11 Петрифильмы</v>
          </cell>
          <cell r="K371" t="str">
            <v>не более 1,0 × 10⁴ КОЕ/г</v>
          </cell>
          <cell r="L371" t="str">
            <v>СТО 53958418-002-2017</v>
          </cell>
        </row>
        <row r="372">
          <cell r="A372" t="str">
            <v>крыло (целое) ЦБ охл (СТО)БГКП в ГП, ПФ, сырье</v>
          </cell>
          <cell r="B372" t="str">
            <v>крыло (целое) ЦБ охл (СТО)</v>
          </cell>
          <cell r="C372" t="str">
            <v>мясо ЦБ</v>
          </cell>
          <cell r="D372" t="str">
            <v>Готовая_продукция</v>
          </cell>
          <cell r="G372" t="str">
            <v>Микробиология</v>
          </cell>
          <cell r="H372" t="str">
            <v>БГКП в ГП, ПФ, сырье</v>
          </cell>
          <cell r="I372" t="str">
            <v>ГОСТ 7702.2.0-2016; 
ГОСТ 31904-2012</v>
          </cell>
          <cell r="J372" t="str">
            <v>ГОСТ 31747-2012</v>
          </cell>
          <cell r="K372" t="str">
            <v>не допускается в 0,0001 г</v>
          </cell>
          <cell r="L372" t="str">
            <v>СТО 53958418-001-2017</v>
          </cell>
        </row>
        <row r="373">
          <cell r="A373" t="str">
            <v>крыло (целое) ЦБ охл (СТО)Salmonella spp. в ГП, ПФ, сырье, VIDAS, с типизацией</v>
          </cell>
          <cell r="B373" t="str">
            <v>крыло (целое) ЦБ охл (СТО)</v>
          </cell>
          <cell r="C373" t="str">
            <v>мясо ЦБ</v>
          </cell>
          <cell r="D373" t="str">
            <v>Готовая_продукция</v>
          </cell>
          <cell r="G373" t="str">
            <v>Микробиология</v>
          </cell>
          <cell r="H373" t="str">
            <v>Salmonella spp. в ГП, ПФ, сырье, VIDAS, с типизацией</v>
          </cell>
          <cell r="I373" t="str">
            <v>ГОСТ 7702.2.0-2016; 
ГОСТ 31904-2012</v>
          </cell>
          <cell r="J373" t="str">
            <v>ГОСТ 31659-2012; 
ГОСТ 31468-2012; МУК 4.2.3262-15 Vidas</v>
          </cell>
          <cell r="K373" t="str">
            <v>не допускается в 25,0 г</v>
          </cell>
          <cell r="L373" t="str">
            <v>СТО 53958418-002-2017</v>
          </cell>
        </row>
        <row r="374">
          <cell r="A374" t="str">
            <v>крыло (целое) ЦБ охл (СТО)Listeria monocytogenes в ГП, ПФ, сырье, VIDAS</v>
          </cell>
          <cell r="B374" t="str">
            <v>крыло (целое) ЦБ охл (СТО)</v>
          </cell>
          <cell r="C374" t="str">
            <v>мясо ЦБ</v>
          </cell>
          <cell r="D374" t="str">
            <v>Готовая_продукция</v>
          </cell>
          <cell r="G374" t="str">
            <v>Микробиология</v>
          </cell>
          <cell r="H374" t="str">
            <v>Listeria monocytogenes в ГП, ПФ, сырье, VIDAS</v>
          </cell>
          <cell r="I374" t="str">
            <v>ГОСТ 7702.2.0-2016; 
ГОСТ 31904-2012</v>
          </cell>
          <cell r="J374" t="str">
            <v>ГОСТ 32031-2012; МУК 4.2.3262-15 Vidas</v>
          </cell>
          <cell r="K374" t="str">
            <v>не допускается в 25,0 г</v>
          </cell>
          <cell r="L374" t="str">
            <v>СТО 53958418-002-2017</v>
          </cell>
        </row>
        <row r="375">
          <cell r="A375" t="str">
            <v>крыло (целое) ЦБ охл (СТО)фасов.КМАФАнМ в ГП, ПФ, сырье, смывах, ТЕМПО</v>
          </cell>
          <cell r="B375" t="str">
            <v>крыло (целое) ЦБ охл (СТО)фасов.</v>
          </cell>
          <cell r="C375" t="str">
            <v>мясо ЦБ</v>
          </cell>
          <cell r="D375" t="str">
            <v>Готовая_продукция</v>
          </cell>
          <cell r="G375" t="str">
            <v>Микробиология</v>
          </cell>
          <cell r="H375" t="str">
            <v>КМАФАнМ в ГП, ПФ, сырье, смывах, ТЕМПО</v>
          </cell>
          <cell r="I375" t="str">
            <v>ГОСТ 7702.2.0-2016; 
ГОСТ 31904-2012</v>
          </cell>
          <cell r="J375" t="str">
            <v>ГОСТ 7702.2.1-2017; МУК 4.2.3261-15 Темпо</v>
          </cell>
          <cell r="K375" t="str">
            <v>не более 5,0 × 10⁵ КОЕ/г</v>
          </cell>
          <cell r="L375" t="str">
            <v>СТО 53958418-002-2017</v>
          </cell>
        </row>
        <row r="376">
          <cell r="A376" t="str">
            <v>крыло (целое) ЦБ охл (СТО)фасов.КМАФАнМ в ГП, ПФ, сырье, петрифильмы</v>
          </cell>
          <cell r="B376" t="str">
            <v>крыло (целое) ЦБ охл (СТО)фасов.</v>
          </cell>
          <cell r="C376" t="str">
            <v>мясо ЦБ</v>
          </cell>
          <cell r="D376" t="str">
            <v>Готовая_продукция</v>
          </cell>
          <cell r="G376" t="str">
            <v>Микробиология</v>
          </cell>
          <cell r="H376" t="str">
            <v>КМАФАнМ в ГП, ПФ, сырье, петрифильмы</v>
          </cell>
          <cell r="I376" t="str">
            <v>ГОСТ 7702.2.0-2016; 
ГОСТ 31904-2012</v>
          </cell>
          <cell r="J376" t="str">
            <v>ГОСТ 7702.2.1-2017, МУК 4.2.2884-11 Петрифильмы</v>
          </cell>
          <cell r="K376" t="str">
            <v>не более 5,0 × 10⁵ КОЕ/г</v>
          </cell>
          <cell r="L376" t="str">
            <v>СТО 53958418-002-2017</v>
          </cell>
        </row>
        <row r="377">
          <cell r="A377" t="str">
            <v>крыло (целое) ЦБ охл (СТО)фасов.Salmonella spp. в ГП, ПФ, сырье, VIDAS, с типизацией</v>
          </cell>
          <cell r="B377" t="str">
            <v>крыло (целое) ЦБ охл (СТО)фасов.</v>
          </cell>
          <cell r="C377" t="str">
            <v>мясо ЦБ</v>
          </cell>
          <cell r="D377" t="str">
            <v>Готовая_продукция</v>
          </cell>
          <cell r="G377" t="str">
            <v>Микробиология</v>
          </cell>
          <cell r="H377" t="str">
            <v>Salmonella spp. в ГП, ПФ, сырье, VIDAS, с типизацией</v>
          </cell>
          <cell r="I377" t="str">
            <v>ГОСТ 7702.2.0-2016; 
ГОСТ 31904-2012</v>
          </cell>
          <cell r="J377" t="str">
            <v>ГОСТ 31659-2012; 
ГОСТ 31468-2012; МУК 4.2.3262-15 Vidas</v>
          </cell>
          <cell r="K377" t="str">
            <v>не допускается в 25,0 г</v>
          </cell>
          <cell r="L377" t="str">
            <v>СТО 53958418-002-2017</v>
          </cell>
        </row>
        <row r="378">
          <cell r="A378" t="str">
            <v>крыло (целое) ЦБ охл (СТО)фасов.Listeria monocytogenes в ГП, ПФ, сырье, VIDAS</v>
          </cell>
          <cell r="B378" t="str">
            <v>крыло (целое) ЦБ охл (СТО)фасов.</v>
          </cell>
          <cell r="C378" t="str">
            <v>мясо ЦБ</v>
          </cell>
          <cell r="D378" t="str">
            <v>Готовая_продукция</v>
          </cell>
          <cell r="G378" t="str">
            <v>Микробиология</v>
          </cell>
          <cell r="H378" t="str">
            <v>Listeria monocytogenes в ГП, ПФ, сырье, VIDAS</v>
          </cell>
          <cell r="I378" t="str">
            <v>ГОСТ 7702.2.0-2016; 
ГОСТ 31904-2012</v>
          </cell>
          <cell r="J378" t="str">
            <v>ГОСТ 32031-2012; МУК 4.2.3262-15 Vidas</v>
          </cell>
          <cell r="K378" t="str">
            <v>не допускается в 25,0 г</v>
          </cell>
          <cell r="L378" t="str">
            <v>СТО 53958418-002-2017</v>
          </cell>
        </row>
        <row r="379">
          <cell r="A379" t="str">
            <v>крыло (целое) ЦБ охл. п/ф (СТО)Молочнокислые бактерии в ГП, ПФ, сырье</v>
          </cell>
          <cell r="B379" t="str">
            <v>крыло (целое) ЦБ охл. п/ф (СТО)</v>
          </cell>
          <cell r="C379" t="str">
            <v>полуфабрикаты натуральные</v>
          </cell>
          <cell r="D379" t="str">
            <v>Сырье</v>
          </cell>
          <cell r="G379" t="str">
            <v>Микробиология</v>
          </cell>
          <cell r="H379" t="str">
            <v>Молочнокислые бактерии в ГП, ПФ, сырье</v>
          </cell>
          <cell r="I379" t="str">
            <v>ГОСТ 7702.2.0-2016; 
ГОСТ 31904-2012</v>
          </cell>
          <cell r="J379" t="str">
            <v>ГОСТ 10444.11-2013</v>
          </cell>
          <cell r="L379" t="str">
            <v>СТО 53958418-001-2017</v>
          </cell>
        </row>
        <row r="380">
          <cell r="A380" t="str">
            <v>крыло (целое) ЦБ охл. п/ф (СТО)Pseudomonas aeruginosa в ГП, ПФ, сырье</v>
          </cell>
          <cell r="B380" t="str">
            <v>крыло (целое) ЦБ охл. п/ф (СТО)</v>
          </cell>
          <cell r="C380" t="str">
            <v>полуфабрикаты натуральные</v>
          </cell>
          <cell r="D380" t="str">
            <v>Сырье</v>
          </cell>
          <cell r="G380" t="str">
            <v>Микробиология</v>
          </cell>
          <cell r="H380" t="str">
            <v>Pseudomonas aeruginosa в ГП, ПФ, сырье</v>
          </cell>
          <cell r="I380" t="str">
            <v>ГОСТ 7702.2.0-2016; 
ГОСТ 31904-2012</v>
          </cell>
          <cell r="J380" t="str">
            <v>ГОСТ Р 54755-2011</v>
          </cell>
          <cell r="K380" t="str">
            <v>не нормируется</v>
          </cell>
          <cell r="L380" t="str">
            <v>СТО 53958418-001-2017</v>
          </cell>
        </row>
        <row r="381">
          <cell r="A381" t="str">
            <v>крыло (целое) ЦБ охл. п/ф (СТО)Salmonella spp. в ГП, ПФ, сырье, VIDAS, с типизацией</v>
          </cell>
          <cell r="B381" t="str">
            <v>крыло (целое) ЦБ охл. п/ф (СТО)</v>
          </cell>
          <cell r="C381" t="str">
            <v>полуфабрикаты натуральные</v>
          </cell>
          <cell r="D381" t="str">
            <v>Сырье</v>
          </cell>
          <cell r="G381" t="str">
            <v>Микробиология</v>
          </cell>
          <cell r="H381" t="str">
            <v>Salmonella spp. в ГП, ПФ, сырье, VIDAS, с типизацией</v>
          </cell>
          <cell r="I381" t="str">
            <v>ГОСТ 7702.2.0-2016; 
ГОСТ 31904-2012</v>
          </cell>
          <cell r="J381" t="str">
            <v>ГОСТ 31659-2012; 
ГОСТ 31468-2012; МУК 4.2.3262-15 Vidas</v>
          </cell>
          <cell r="K381" t="str">
            <v>не допускается в 25,0 г</v>
          </cell>
          <cell r="L381" t="str">
            <v>ТУ 10.12.10-251-23476484-2018</v>
          </cell>
        </row>
        <row r="382">
          <cell r="A382" t="str">
            <v>крыло (целое) ЦБ охл. п/ф (СТО)Proteus в ГП, ПФ, сырье, патматериал</v>
          </cell>
          <cell r="B382" t="str">
            <v>крыло (целое) ЦБ охл. п/ф (СТО)</v>
          </cell>
          <cell r="C382" t="str">
            <v>полуфабрикаты натуральные</v>
          </cell>
          <cell r="D382" t="str">
            <v>Сырье</v>
          </cell>
          <cell r="G382" t="str">
            <v>Микробиология</v>
          </cell>
          <cell r="H382" t="str">
            <v>Proteus в ГП, ПФ, сырье, патматериал</v>
          </cell>
          <cell r="I382" t="str">
            <v>ГОСТ 7702.2.0-2016; 
ГОСТ 31904-2012</v>
          </cell>
          <cell r="J382" t="str">
            <v>ГОСТ 28560-90; ГОСТ 7702.2.7-2013</v>
          </cell>
          <cell r="K382" t="str">
            <v>не допускается в 0,1 г</v>
          </cell>
          <cell r="L382" t="str">
            <v>ТУ 10.12.10-251-23476484-2018</v>
          </cell>
        </row>
        <row r="383">
          <cell r="A383" t="str">
            <v>крыло (целое) ЦБ охл (ТУ)КМАФАнМ в ГП, ПФ, сырье, смывах, ТЕМПО</v>
          </cell>
          <cell r="B383" t="str">
            <v>крыло (целое) ЦБ охл (ТУ)</v>
          </cell>
          <cell r="C383" t="str">
            <v>мясо ЦБ</v>
          </cell>
          <cell r="D383" t="str">
            <v>Готовая_продукция</v>
          </cell>
          <cell r="G383" t="str">
            <v>Микробиология</v>
          </cell>
          <cell r="H383" t="str">
            <v>КМАФАнМ в ГП, ПФ, сырье, смывах, ТЕМПО</v>
          </cell>
          <cell r="I383" t="str">
            <v>ГОСТ 7702.2.0-2016; 
ГОСТ 31904-2012</v>
          </cell>
          <cell r="J383" t="str">
            <v>ГОСТ 7702.2.1-2017; МУК 4.2.3261-15 Темпо</v>
          </cell>
          <cell r="K383" t="str">
            <v>не более 5,0 × 10⁵ КОЕ/г</v>
          </cell>
          <cell r="L383" t="str">
            <v>ТУ 10.12.10-251-23476484-2018</v>
          </cell>
        </row>
        <row r="384">
          <cell r="A384" t="str">
            <v>крыло (целое) ЦБ охл (ТУ)КМАФАнМ в ГП, ПФ, сырье, петрифильмы</v>
          </cell>
          <cell r="B384" t="str">
            <v>крыло (целое) ЦБ охл (ТУ)</v>
          </cell>
          <cell r="C384" t="str">
            <v>мясо ЦБ</v>
          </cell>
          <cell r="D384" t="str">
            <v>Готовая_продукция</v>
          </cell>
          <cell r="G384" t="str">
            <v>Микробиология</v>
          </cell>
          <cell r="H384" t="str">
            <v>КМАФАнМ в ГП, ПФ, сырье, петрифильмы</v>
          </cell>
          <cell r="I384" t="str">
            <v>ГОСТ 7702.2.0-2016; 
ГОСТ 31904-2012</v>
          </cell>
          <cell r="J384" t="str">
            <v>ГОСТ 7702.2.1-2017, МУК 4.2.2884-11 Петрифильмы</v>
          </cell>
          <cell r="K384" t="str">
            <v>не более 5,0 × 10⁵ КОЕ/г</v>
          </cell>
          <cell r="L384" t="str">
            <v>ТУ 10.12.10-251-23476484-2018</v>
          </cell>
        </row>
        <row r="385">
          <cell r="A385" t="str">
            <v>крыло (целое) ЦБ охл (ТУ)Listeria monocytogenes в ГП, ПФ, сырье, VIDAS</v>
          </cell>
          <cell r="B385" t="str">
            <v>крыло (целое) ЦБ охл (ТУ)</v>
          </cell>
          <cell r="C385" t="str">
            <v>мясо ЦБ</v>
          </cell>
          <cell r="D385" t="str">
            <v>Готовая_продукция</v>
          </cell>
          <cell r="G385" t="str">
            <v>Микробиология</v>
          </cell>
          <cell r="H385" t="str">
            <v>Listeria monocytogenes в ГП, ПФ, сырье, VIDAS</v>
          </cell>
          <cell r="I385" t="str">
            <v>ГОСТ 7702.2.0-2016; 
ГОСТ 31904-2012</v>
          </cell>
          <cell r="J385" t="str">
            <v>ГОСТ 32031-2012; МУК 4.2.3262-15 Vidas</v>
          </cell>
          <cell r="K385" t="str">
            <v>не допускается в 25,0 г</v>
          </cell>
          <cell r="L385" t="str">
            <v>ТУ 10.12.10-251-23476484-2018</v>
          </cell>
        </row>
        <row r="386">
          <cell r="A386" t="str">
            <v>крыло (целое) ЦБ охл (ТУ)Salmonella spp. в ГП, ПФ, сырье, VIDAS, с типизацией</v>
          </cell>
          <cell r="B386" t="str">
            <v>крыло (целое) ЦБ охл (ТУ)</v>
          </cell>
          <cell r="C386" t="str">
            <v>мясо ЦБ</v>
          </cell>
          <cell r="D386" t="str">
            <v>Готовая_продукция</v>
          </cell>
          <cell r="G386" t="str">
            <v>Микробиология</v>
          </cell>
          <cell r="H386" t="str">
            <v>Salmonella spp. в ГП, ПФ, сырье, VIDAS, с типизацией</v>
          </cell>
          <cell r="I386" t="str">
            <v>ГОСТ 7702.2.0-2016; 
ГОСТ 31904-2012</v>
          </cell>
          <cell r="J386" t="str">
            <v>ГОСТ 31659-2012; 
ГОСТ 31468-2012; МУК 4.2.3262-15 Vidas</v>
          </cell>
          <cell r="K386" t="str">
            <v>не допускается в 25,0 г</v>
          </cell>
          <cell r="L386" t="str">
            <v>ТУ 10.12.40-312-23476484-2015</v>
          </cell>
        </row>
        <row r="387">
          <cell r="A387" t="str">
            <v>крыло (целое) в маринаде "Барбекю"КМАФАнМ в ГП, ПФ, сырье, смывах, ТЕМПО</v>
          </cell>
          <cell r="B387" t="str">
            <v>крыло (целое) в маринаде "Барбекю"</v>
          </cell>
          <cell r="C387" t="str">
            <v>полуфабрикаты натуральные</v>
          </cell>
          <cell r="D387" t="str">
            <v>Готовая_продукция</v>
          </cell>
          <cell r="G387" t="str">
            <v>Микробиология</v>
          </cell>
          <cell r="H387" t="str">
            <v>КМАФАнМ в ГП, ПФ, сырье, смывах, ТЕМПО</v>
          </cell>
          <cell r="I387" t="str">
            <v>ГОСТ 7702.2.0-2016; 
ГОСТ 31904-2012</v>
          </cell>
          <cell r="J387" t="str">
            <v>ГОСТ 7702.2.1-2017; МУК 4.2.3261-15 Темпо</v>
          </cell>
          <cell r="K387" t="str">
            <v>не более 1,0 × 10⁶ КОЕ/г</v>
          </cell>
          <cell r="L387" t="str">
            <v>СТО 53958418-001-2017</v>
          </cell>
        </row>
        <row r="388">
          <cell r="A388" t="str">
            <v>крыло (целое) в маринаде "Барбекю"КМАФАнМ в ГП, ПФ, сырье, петрифильмы</v>
          </cell>
          <cell r="B388" t="str">
            <v>крыло (целое) в маринаде "Барбекю"</v>
          </cell>
          <cell r="C388" t="str">
            <v>полуфабрикаты натуральные</v>
          </cell>
          <cell r="D388" t="str">
            <v>Готовая_продукция</v>
          </cell>
          <cell r="G388" t="str">
            <v>Микробиология</v>
          </cell>
          <cell r="H388" t="str">
            <v>КМАФАнМ в ГП, ПФ, сырье, петрифильмы</v>
          </cell>
          <cell r="I388" t="str">
            <v>ГОСТ 7702.2.0-2016; 
ГОСТ 31904-2012</v>
          </cell>
          <cell r="J388" t="str">
            <v>ГОСТ 7702.2.1-2017, МУК 4.2.2884-11 Петрифильмы</v>
          </cell>
          <cell r="K388" t="str">
            <v>не более 1,0 × 10⁶ КОЕ/г</v>
          </cell>
          <cell r="L388" t="str">
            <v>СТО 53958418-001-2017</v>
          </cell>
        </row>
        <row r="389">
          <cell r="A389" t="str">
            <v>крыло (целое) в маринаде "Барбекю"Listeria monocytogenes в ГП, ПФ, сырье, VIDAS</v>
          </cell>
          <cell r="B389" t="str">
            <v>крыло (целое) в маринаде "Барбекю"</v>
          </cell>
          <cell r="C389" t="str">
            <v>полуфабрикаты натуральные</v>
          </cell>
          <cell r="D389" t="str">
            <v>Готовая_продукция</v>
          </cell>
          <cell r="G389" t="str">
            <v>Микробиология</v>
          </cell>
          <cell r="H389" t="str">
            <v>Listeria monocytogenes в ГП, ПФ, сырье, VIDAS</v>
          </cell>
          <cell r="I389" t="str">
            <v>ГОСТ 7702.2.0-2016; 
ГОСТ 31904-2012</v>
          </cell>
          <cell r="J389" t="str">
            <v>ГОСТ 32031-2012; МУК 4.2.3262-15 Vidas</v>
          </cell>
          <cell r="K389" t="str">
            <v>не допускается в 25,0 г</v>
          </cell>
          <cell r="L389" t="str">
            <v>СТО 53958418-001-2017</v>
          </cell>
        </row>
        <row r="390">
          <cell r="A390" t="str">
            <v>крыло (целое) в маринаде "Барбекю"Salmonella spp. в ГП, ПФ, сырье, VIDAS, с типизацией</v>
          </cell>
          <cell r="B390" t="str">
            <v>крыло (целое) в маринаде "Барбекю"</v>
          </cell>
          <cell r="C390" t="str">
            <v>полуфабрикаты натуральные</v>
          </cell>
          <cell r="D390" t="str">
            <v>Готовая_продукция</v>
          </cell>
          <cell r="G390" t="str">
            <v>Микробиология</v>
          </cell>
          <cell r="H390" t="str">
            <v>Salmonella spp. в ГП, ПФ, сырье, VIDAS, с типизацией</v>
          </cell>
          <cell r="I390" t="str">
            <v>ГОСТ 7702.2.0-2016; 
ГОСТ 31904-2012</v>
          </cell>
          <cell r="J390" t="str">
            <v>ГОСТ 31659-2012; 
ГОСТ 31468-2012; МУК 4.2.3262-15 Vidas</v>
          </cell>
          <cell r="K390" t="str">
            <v>не допускается в 25,0 г</v>
          </cell>
          <cell r="L390" t="str">
            <v>СТО 53958418-001-2017</v>
          </cell>
        </row>
        <row r="391">
          <cell r="A391" t="str">
            <v>крыло (целое) в маринаде "Барбекю"БГКП в ГП, ПФ, сырье</v>
          </cell>
          <cell r="B391" t="str">
            <v>крыло (целое) в маринаде "Барбекю"</v>
          </cell>
          <cell r="C391" t="str">
            <v>полуфабрикаты натуральные</v>
          </cell>
          <cell r="D391" t="str">
            <v>Готовая_продукция</v>
          </cell>
          <cell r="G391" t="str">
            <v>Микробиология</v>
          </cell>
          <cell r="H391" t="str">
            <v>БГКП в ГП, ПФ, сырье</v>
          </cell>
          <cell r="I391" t="str">
            <v>ГОСТ 7702.2.0-2016; 
ГОСТ 31904-2012</v>
          </cell>
          <cell r="J391" t="str">
            <v>ГОСТ 31747-2012</v>
          </cell>
          <cell r="K391" t="str">
            <v>не допускается в 0,0001 г</v>
          </cell>
          <cell r="L391" t="str">
            <v>СТО 53958418-001-2017</v>
          </cell>
        </row>
        <row r="392">
          <cell r="A392" t="str">
            <v>мышечный желудок ЦБ зам (ТУ)Listeria monocytogenes в ГП, ПФ, сырье, VIDAS</v>
          </cell>
          <cell r="B392" t="str">
            <v>мышечный желудок ЦБ зам (ТУ)</v>
          </cell>
          <cell r="C392" t="str">
            <v>субпродукты птицы</v>
          </cell>
          <cell r="D392" t="str">
            <v>Готовая_продукция</v>
          </cell>
          <cell r="G392" t="str">
            <v>Микробиология</v>
          </cell>
          <cell r="H392" t="str">
            <v>Listeria monocytogenes в ГП, ПФ, сырье, VIDAS</v>
          </cell>
          <cell r="I392" t="str">
            <v>ГОСТ 7702.2.0-2016; 
ГОСТ 31904-2012</v>
          </cell>
          <cell r="J392" t="str">
            <v>ГОСТ 32031-2012; МУК 4.2.3262-15 Vidas</v>
          </cell>
          <cell r="K392" t="str">
            <v>не допускается в 25,0 г</v>
          </cell>
          <cell r="L392" t="str">
            <v>ТУ 10.12.40-312-23476484-2015</v>
          </cell>
        </row>
        <row r="393">
          <cell r="A393" t="str">
            <v>мышечный желудок ЦБ зам (ТУ)Salmonella spp. в ГП, ПФ, сырье, VIDAS, с типизацией</v>
          </cell>
          <cell r="B393" t="str">
            <v>мышечный желудок ЦБ зам (ТУ)</v>
          </cell>
          <cell r="C393" t="str">
            <v>субпродукты птицы</v>
          </cell>
          <cell r="D393" t="str">
            <v>Готовая_продукция</v>
          </cell>
          <cell r="G393" t="str">
            <v>Микробиология</v>
          </cell>
          <cell r="H393" t="str">
            <v>Salmonella spp. в ГП, ПФ, сырье, VIDAS, с типизацией</v>
          </cell>
          <cell r="I393" t="str">
            <v>ГОСТ 7702.2.0-2016; 
ГОСТ 31904-2012</v>
          </cell>
          <cell r="J393" t="str">
            <v>ГОСТ 31659-2012; 
ГОСТ 31468-2012; МУК 4.2.3262-15 Vidas</v>
          </cell>
          <cell r="K393" t="str">
            <v>не допускается в 25,0 г</v>
          </cell>
          <cell r="L393" t="str">
            <v>ТУ 10.12.40-312-23476484-2015</v>
          </cell>
        </row>
        <row r="394">
          <cell r="A394" t="str">
            <v>мышечный желудок ЦБ зам (ТУ)КМАФАнМ в ГП, ПФ, сырье, смывах, ТЕМПО</v>
          </cell>
          <cell r="B394" t="str">
            <v>мышечный желудок ЦБ зам (ТУ)</v>
          </cell>
          <cell r="C394" t="str">
            <v>субпродукты птицы</v>
          </cell>
          <cell r="D394" t="str">
            <v>Готовая_продукция</v>
          </cell>
          <cell r="G394" t="str">
            <v>Микробиология</v>
          </cell>
          <cell r="H394" t="str">
            <v>КМАФАнМ в ГП, ПФ, сырье, смывах, ТЕМПО</v>
          </cell>
          <cell r="I394" t="str">
            <v>ГОСТ 7702.2.0-2016; 
ГОСТ 31904-2012</v>
          </cell>
          <cell r="J394" t="str">
            <v>ГОСТ 7702.2.1-2017; МУК 4.2.3261-15 Темпо</v>
          </cell>
          <cell r="K394" t="str">
            <v>не более 1,0 × 10⁶ КОЕ/г</v>
          </cell>
          <cell r="L394" t="str">
            <v>ТУ 10.12.40-312-23476484-2015</v>
          </cell>
        </row>
        <row r="395">
          <cell r="A395" t="str">
            <v>мышечный желудок ЦБ зам (ТУ)КМАФАнМ в ГП, ПФ, сырье, петрифильмы</v>
          </cell>
          <cell r="B395" t="str">
            <v>мышечный желудок ЦБ зам (ТУ)</v>
          </cell>
          <cell r="C395" t="str">
            <v>субпродукты птицы</v>
          </cell>
          <cell r="D395" t="str">
            <v>Готовая_продукция</v>
          </cell>
          <cell r="G395" t="str">
            <v>Микробиология</v>
          </cell>
          <cell r="H395" t="str">
            <v>КМАФАнМ в ГП, ПФ, сырье, петрифильмы</v>
          </cell>
          <cell r="I395" t="str">
            <v>ГОСТ 7702.2.0-2016; 
ГОСТ 31904-2012</v>
          </cell>
          <cell r="J395" t="str">
            <v>ГОСТ 7702.2.1-2017, МУК 4.2.2884-11 Петрифильмы</v>
          </cell>
          <cell r="K395" t="str">
            <v>не более 1,0 × 10⁶ КОЕ/г</v>
          </cell>
          <cell r="L395" t="str">
            <v>ТУ 10.12.40-312-23476484-2015</v>
          </cell>
        </row>
        <row r="396">
          <cell r="A396" t="str">
            <v>мышечный желудок ЦБ зам (СТО)Salmonella spp. в ГП, ПФ, сырье, VIDAS, с типизацией</v>
          </cell>
          <cell r="B396" t="str">
            <v>мышечный желудок ЦБ зам (СТО)</v>
          </cell>
          <cell r="C396" t="str">
            <v>субпродукты птицы</v>
          </cell>
          <cell r="D396" t="str">
            <v>Готовая_продукция</v>
          </cell>
          <cell r="G396" t="str">
            <v>Микробиология</v>
          </cell>
          <cell r="H396" t="str">
            <v>Salmonella spp. в ГП, ПФ, сырье, VIDAS, с типизацией</v>
          </cell>
          <cell r="I396" t="str">
            <v>ГОСТ 7702.2.0-2016; 
ГОСТ 31904-2012</v>
          </cell>
          <cell r="J396" t="str">
            <v>ГОСТ 31659-2012; 
ГОСТ 31468-2012; МУК 4.2.3262-15 Vidas</v>
          </cell>
          <cell r="K396" t="str">
            <v>не допускается в 25,0 г</v>
          </cell>
          <cell r="L396" t="str">
            <v>СТО 99803052-001-2017</v>
          </cell>
        </row>
        <row r="397">
          <cell r="A397" t="str">
            <v>мышечный желудок ЦБ охл (СТО)Listeria monocytogenes в ГП, ПФ, сырье, VIDAS</v>
          </cell>
          <cell r="B397" t="str">
            <v>мышечный желудок ЦБ охл (СТО)</v>
          </cell>
          <cell r="C397" t="str">
            <v>субпродукты птицы</v>
          </cell>
          <cell r="D397" t="str">
            <v>Готовая_продукция</v>
          </cell>
          <cell r="G397" t="str">
            <v>Микробиология</v>
          </cell>
          <cell r="H397" t="str">
            <v>Listeria monocytogenes в ГП, ПФ, сырье, VIDAS</v>
          </cell>
          <cell r="I397" t="str">
            <v>ГОСТ 7702.2.0-2016; 
ГОСТ 31904-2012</v>
          </cell>
          <cell r="J397" t="str">
            <v>ГОСТ 32031-2012; МУК 4.2.3262-15 Vidas</v>
          </cell>
          <cell r="K397" t="str">
            <v>не допускается в 25,0 г</v>
          </cell>
          <cell r="L397" t="str">
            <v>СТО 99803052-001-2017</v>
          </cell>
        </row>
        <row r="398">
          <cell r="A398" t="str">
            <v>мышечный желудок ЦБ охл (СТО)Salmonella spp. в ГП, ПФ, сырье, VIDAS, с типизацией</v>
          </cell>
          <cell r="B398" t="str">
            <v>мышечный желудок ЦБ охл (СТО)</v>
          </cell>
          <cell r="C398" t="str">
            <v>субпродукты птицы</v>
          </cell>
          <cell r="D398" t="str">
            <v>Готовая_продукция</v>
          </cell>
          <cell r="G398" t="str">
            <v>Микробиология</v>
          </cell>
          <cell r="H398" t="str">
            <v>Salmonella spp. в ГП, ПФ, сырье, VIDAS, с типизацией</v>
          </cell>
          <cell r="I398" t="str">
            <v>ГОСТ 7702.2.0-2016; 
ГОСТ 31904-2012</v>
          </cell>
          <cell r="J398" t="str">
            <v>ГОСТ 31659-2012; 
ГОСТ 31468-2012; МУК 4.2.3262-15 Vidas</v>
          </cell>
          <cell r="K398" t="str">
            <v>не допускается в 25,0 г</v>
          </cell>
          <cell r="L398" t="str">
            <v>СТО 99803052-001-2017</v>
          </cell>
        </row>
        <row r="399">
          <cell r="A399" t="str">
            <v>мышечный желудок ЦБ охл (СТО)Proteus в ГП, ПФ, сырье, патматериал</v>
          </cell>
          <cell r="B399" t="str">
            <v>мышечный желудок ЦБ охл (СТО)</v>
          </cell>
          <cell r="C399" t="str">
            <v>субпродукты птицы</v>
          </cell>
          <cell r="D399" t="str">
            <v>Готовая_продукция</v>
          </cell>
          <cell r="G399" t="str">
            <v>Микробиология</v>
          </cell>
          <cell r="H399" t="str">
            <v>Proteus в ГП, ПФ, сырье, патматериал</v>
          </cell>
          <cell r="I399" t="str">
            <v>ГОСТ 7702.2.0-2016; 
ГОСТ 31904-2012</v>
          </cell>
          <cell r="J399" t="str">
            <v>ГОСТ 28560-90; ГОСТ 7702.2.7-2013</v>
          </cell>
          <cell r="K399" t="str">
            <v>не допускается в 0,1 г</v>
          </cell>
        </row>
        <row r="400">
          <cell r="A400" t="str">
            <v>мышечный желудок ЦБ охл (СТО)КМАФАнМ в ГП, ПФ, сырье, смывах, ТЕМПО</v>
          </cell>
          <cell r="B400" t="str">
            <v>мышечный желудок ЦБ охл (СТО)</v>
          </cell>
          <cell r="C400" t="str">
            <v>субпродукты птицы</v>
          </cell>
          <cell r="D400" t="str">
            <v>Готовая_продукция</v>
          </cell>
          <cell r="G400" t="str">
            <v>Микробиология</v>
          </cell>
          <cell r="H400" t="str">
            <v>КМАФАнМ в ГП, ПФ, сырье, смывах, ТЕМПО</v>
          </cell>
          <cell r="I400" t="str">
            <v>ГОСТ 7702.2.0-2016; 
ГОСТ 31904-2012</v>
          </cell>
          <cell r="J400" t="str">
            <v>ГОСТ 7702.2.1-2017; МУК 4.2.3261-15 Темпо</v>
          </cell>
          <cell r="K400" t="str">
            <v>не более 1,0 × 10⁶ КОЕ/г</v>
          </cell>
          <cell r="L400" t="str">
            <v>СТО 99803052-001-2017</v>
          </cell>
        </row>
        <row r="401">
          <cell r="A401" t="str">
            <v>мышечный желудок ЦБ охл (СТО)КМАФАнМ в ГП, ПФ, сырье, петрифильмы</v>
          </cell>
          <cell r="B401" t="str">
            <v>мышечный желудок ЦБ охл (СТО)</v>
          </cell>
          <cell r="C401" t="str">
            <v>субпродукты птицы</v>
          </cell>
          <cell r="D401" t="str">
            <v>Готовая_продукция</v>
          </cell>
          <cell r="G401" t="str">
            <v>Микробиология</v>
          </cell>
          <cell r="H401" t="str">
            <v>КМАФАнМ в ГП, ПФ, сырье, петрифильмы</v>
          </cell>
          <cell r="I401" t="str">
            <v>ГОСТ 7702.2.0-2016; 
ГОСТ 31904-2012</v>
          </cell>
          <cell r="J401" t="str">
            <v>ГОСТ 7702.2.1-2017, МУК 4.2.2884-11 Петрифильмы</v>
          </cell>
          <cell r="K401" t="str">
            <v>не более 1,0 × 10⁶ КОЕ/г</v>
          </cell>
          <cell r="L401" t="str">
            <v>СТО 99803052-001-2017</v>
          </cell>
        </row>
        <row r="402">
          <cell r="A402" t="str">
            <v>мясо птицы б/к замороженное, охлажденное, все наименованияListeria monocytogenes в ГП, ПФ, сырье, VIDAS</v>
          </cell>
          <cell r="B402" t="str">
            <v>мясо птицы б/к замороженное, охлажденное, все наименования</v>
          </cell>
          <cell r="C402" t="str">
            <v>мясо ЦБ</v>
          </cell>
          <cell r="D402" t="str">
            <v>Сырье</v>
          </cell>
          <cell r="G402" t="str">
            <v>Микробиология</v>
          </cell>
          <cell r="H402" t="str">
            <v>Listeria monocytogenes в ГП, ПФ, сырье, VIDAS</v>
          </cell>
          <cell r="I402" t="str">
            <v>ГОСТ 7702.2.0-2016; 
ГОСТ 31904-2012</v>
          </cell>
          <cell r="J402" t="str">
            <v>ГОСТ 32031-2012; МУК 4.2.3262-15 Vidas</v>
          </cell>
          <cell r="K402" t="str">
            <v>не допускается в 25,0 г</v>
          </cell>
          <cell r="L402" t="str">
            <v>СТО 53958418-002-2017</v>
          </cell>
        </row>
        <row r="403">
          <cell r="A403" t="str">
            <v>мясо птицы б/к замороженное, охлажденное, все наименованияSalmonella spp. в ГП, ПФ, сырье, VIDAS, с типизацией</v>
          </cell>
          <cell r="B403" t="str">
            <v>мясо птицы б/к замороженное, охлажденное, все наименования</v>
          </cell>
          <cell r="C403" t="str">
            <v>мясо ЦБ</v>
          </cell>
          <cell r="D403" t="str">
            <v>Сырье</v>
          </cell>
          <cell r="G403" t="str">
            <v>Микробиология</v>
          </cell>
          <cell r="H403" t="str">
            <v>Salmonella spp. в ГП, ПФ, сырье, VIDAS, с типизацией</v>
          </cell>
          <cell r="I403" t="str">
            <v>ГОСТ 7702.2.0-2016; 
ГОСТ 31904-2012</v>
          </cell>
          <cell r="J403" t="str">
            <v>ГОСТ 31659-2012; 
ГОСТ 31468-2012; МУК 4.2.3262-15 Vidas</v>
          </cell>
          <cell r="K403" t="str">
            <v>не допускается в 25,0 г</v>
          </cell>
          <cell r="L403" t="str">
            <v>СТО 53958418-002-2017</v>
          </cell>
        </row>
        <row r="404">
          <cell r="A404" t="str">
            <v>мясо птицы б/к замороженное, охлажденное, все наименованияБГКП в ГП, ПФ, сырье</v>
          </cell>
          <cell r="B404" t="str">
            <v>мясо птицы б/к замороженное, охлажденное, все наименования</v>
          </cell>
          <cell r="C404" t="str">
            <v>мясо ЦБ</v>
          </cell>
          <cell r="D404" t="str">
            <v>Сырье</v>
          </cell>
          <cell r="G404" t="str">
            <v>Микробиология</v>
          </cell>
          <cell r="H404" t="str">
            <v>БГКП в ГП, ПФ, сырье</v>
          </cell>
          <cell r="I404" t="str">
            <v>ГОСТ 7702.2.0-2016; 
ГОСТ 31904-2012</v>
          </cell>
          <cell r="J404" t="str">
            <v>ГОСТ 31747-2012</v>
          </cell>
          <cell r="K404" t="str">
            <v>не допускается в 0,0001 г</v>
          </cell>
          <cell r="L404" t="str">
            <v>СТО 53958418-001-2017</v>
          </cell>
        </row>
        <row r="405">
          <cell r="A405" t="str">
            <v>набор для первых блюд ЦБ зам (СТО)Listeria monocytogenes в ГП, ПФ, сырье, VIDAS</v>
          </cell>
          <cell r="B405" t="str">
            <v>набор для первых блюд ЦБ зам (СТО)</v>
          </cell>
          <cell r="C405" t="str">
            <v>мясо ЦБ</v>
          </cell>
          <cell r="D405" t="str">
            <v>Готовая_продукция</v>
          </cell>
          <cell r="G405" t="str">
            <v>Микробиология</v>
          </cell>
          <cell r="H405" t="str">
            <v>Listeria monocytogenes в ГП, ПФ, сырье, VIDAS</v>
          </cell>
          <cell r="I405" t="str">
            <v>ГОСТ 7702.2.0-2016; 
ГОСТ 31904-2012</v>
          </cell>
          <cell r="J405" t="str">
            <v>ГОСТ 32031-2012; МУК 4.2.3262-15 Vidas</v>
          </cell>
          <cell r="K405" t="str">
            <v>не допускается в 25,0 г</v>
          </cell>
          <cell r="L405" t="str">
            <v>СТО 53958418-002-2017</v>
          </cell>
        </row>
        <row r="406">
          <cell r="A406" t="str">
            <v>набор для первых блюд ЦБ зам (СТО)Salmonella spp. в ГП, ПФ, сырье, VIDAS, с типизацией</v>
          </cell>
          <cell r="B406" t="str">
            <v>набор для первых блюд ЦБ зам (СТО)</v>
          </cell>
          <cell r="C406" t="str">
            <v>мясо ЦБ</v>
          </cell>
          <cell r="D406" t="str">
            <v>Готовая_продукция</v>
          </cell>
          <cell r="G406" t="str">
            <v>Микробиология</v>
          </cell>
          <cell r="H406" t="str">
            <v>Salmonella spp. в ГП, ПФ, сырье, VIDAS, с типизацией</v>
          </cell>
          <cell r="I406" t="str">
            <v>ГОСТ 7702.2.0-2016; 
ГОСТ 31904-2012</v>
          </cell>
          <cell r="J406" t="str">
            <v>ГОСТ 31659-2012; 
ГОСТ 31468-2012; МУК 4.2.3262-15 Vidas</v>
          </cell>
          <cell r="K406" t="str">
            <v>не допускается в 25,0 г</v>
          </cell>
          <cell r="L406" t="str">
            <v>СТО 53958418-002-2017</v>
          </cell>
        </row>
        <row r="407">
          <cell r="A407" t="str">
            <v>набор для первых блюд ЦБ зам (СТО)КМАФАнМ в ГП, ПФ, сырье, смывах, ТЕМПО</v>
          </cell>
          <cell r="B407" t="str">
            <v>набор для первых блюд ЦБ зам (СТО)</v>
          </cell>
          <cell r="C407" t="str">
            <v>мясо ЦБ</v>
          </cell>
          <cell r="D407" t="str">
            <v>Готовая_продукция</v>
          </cell>
          <cell r="G407" t="str">
            <v>Микробиология</v>
          </cell>
          <cell r="H407" t="str">
            <v>КМАФАнМ в ГП, ПФ, сырье, смывах, ТЕМПО</v>
          </cell>
          <cell r="I407" t="str">
            <v>ГОСТ 7702.2.0-2016; 
ГОСТ 31904-2012</v>
          </cell>
          <cell r="J407" t="str">
            <v>ГОСТ 7702.2.1-2017; МУК 4.2.3261-15 Темпо</v>
          </cell>
          <cell r="K407" t="str">
            <v>не более 1,0 × 10⁵ КОЕ/г</v>
          </cell>
          <cell r="L407" t="str">
            <v>СТО 53958418-002-2017</v>
          </cell>
        </row>
        <row r="408">
          <cell r="A408" t="str">
            <v>набор для первых блюд ЦБ зам (СТО)КМАФАнМ в ГП, ПФ, сырье, петрифильмы</v>
          </cell>
          <cell r="B408" t="str">
            <v>набор для первых блюд ЦБ зам (СТО)</v>
          </cell>
          <cell r="C408" t="str">
            <v>мясо ЦБ</v>
          </cell>
          <cell r="D408" t="str">
            <v>Готовая_продукция</v>
          </cell>
          <cell r="G408" t="str">
            <v>Микробиология</v>
          </cell>
          <cell r="H408" t="str">
            <v>КМАФАнМ в ГП, ПФ, сырье, петрифильмы</v>
          </cell>
          <cell r="I408" t="str">
            <v>ГОСТ 7702.2.0-2016; 
ГОСТ 31904-2012</v>
          </cell>
          <cell r="J408" t="str">
            <v>ГОСТ 7702.2.1-2017, МУК 4.2.2884-11 Петрифильмы</v>
          </cell>
          <cell r="K408" t="str">
            <v>не более 1,0 × 10⁵ КОЕ/г</v>
          </cell>
          <cell r="L408" t="str">
            <v>СТО 53958418-002-2017</v>
          </cell>
        </row>
        <row r="409">
          <cell r="A409" t="str">
            <v>набор для первых блюд ЦБ зам (СТО)фасов.КМАФАнМ в ГП, ПФ, сырье, смывах, ТЕМПО</v>
          </cell>
          <cell r="B409" t="str">
            <v>набор для первых блюд ЦБ зам (СТО)фасов.</v>
          </cell>
          <cell r="C409" t="str">
            <v>мясо ЦБ</v>
          </cell>
          <cell r="D409" t="str">
            <v>Готовая_продукция</v>
          </cell>
          <cell r="G409" t="str">
            <v>Микробиология</v>
          </cell>
          <cell r="H409" t="str">
            <v>КМАФАнМ в ГП, ПФ, сырье, смывах, ТЕМПО</v>
          </cell>
          <cell r="I409" t="str">
            <v>ГОСТ 7702.2.0-2016; 
ГОСТ 31904-2012</v>
          </cell>
          <cell r="J409" t="str">
            <v>ГОСТ 7702.2.1-2017; МУК 4.2.3261-15 Темпо</v>
          </cell>
          <cell r="K409" t="str">
            <v>не более 5,0 × 10⁵ КОЕ/г</v>
          </cell>
          <cell r="L409" t="str">
            <v>СТО 53958418-002-2017</v>
          </cell>
        </row>
        <row r="410">
          <cell r="A410" t="str">
            <v>набор для первых блюд ЦБ зам (СТО)фасов.КМАФАнМ в ГП, ПФ, сырье, петрифильмы</v>
          </cell>
          <cell r="B410" t="str">
            <v>набор для первых блюд ЦБ зам (СТО)фасов.</v>
          </cell>
          <cell r="C410" t="str">
            <v>мясо ЦБ</v>
          </cell>
          <cell r="D410" t="str">
            <v>Готовая_продукция</v>
          </cell>
          <cell r="G410" t="str">
            <v>Микробиология</v>
          </cell>
          <cell r="H410" t="str">
            <v>КМАФАнМ в ГП, ПФ, сырье, петрифильмы</v>
          </cell>
          <cell r="I410" t="str">
            <v>ГОСТ 7702.2.0-2016; 
ГОСТ 31904-2012</v>
          </cell>
          <cell r="J410" t="str">
            <v>ГОСТ 7702.2.1-2017, МУК 4.2.2884-11 Петрифильмы</v>
          </cell>
          <cell r="K410" t="str">
            <v>не более 5,0 × 10⁵ КОЕ/г</v>
          </cell>
          <cell r="L410" t="str">
            <v>СТО 53958418-002-2017</v>
          </cell>
        </row>
        <row r="411">
          <cell r="A411" t="str">
            <v>набор для первых блюд ЦБ охл (СТО)фасов.КМАФАнМ в ГП, ПФ, сырье, смывах, ТЕМПО</v>
          </cell>
          <cell r="B411" t="str">
            <v>набор для первых блюд ЦБ охл (СТО)фасов.</v>
          </cell>
          <cell r="C411" t="str">
            <v>мясо ЦБ</v>
          </cell>
          <cell r="D411" t="str">
            <v>Готовая_продукция</v>
          </cell>
          <cell r="G411" t="str">
            <v>Микробиология</v>
          </cell>
          <cell r="H411" t="str">
            <v>КМАФАнМ в ГП, ПФ, сырье, смывах, ТЕМПО</v>
          </cell>
          <cell r="I411" t="str">
            <v>ГОСТ 7702.2.0-2016; 
ГОСТ 31904-2012</v>
          </cell>
          <cell r="J411" t="str">
            <v>ГОСТ 7702.2.1-2017; МУК 4.2.3261-15 Темпо</v>
          </cell>
          <cell r="K411" t="str">
            <v>не более 5,0 × 10⁵ КОЕ/г</v>
          </cell>
          <cell r="L411" t="str">
            <v>СТО 53958418-002-2017</v>
          </cell>
        </row>
        <row r="412">
          <cell r="A412" t="str">
            <v>набор для первых блюд ЦБ охл (СТО)фасов.КМАФАнМ в ГП, ПФ, сырье, петрифильмы</v>
          </cell>
          <cell r="B412" t="str">
            <v>набор для первых блюд ЦБ охл (СТО)фасов.</v>
          </cell>
          <cell r="C412" t="str">
            <v>мясо ЦБ</v>
          </cell>
          <cell r="D412" t="str">
            <v>Готовая_продукция</v>
          </cell>
          <cell r="G412" t="str">
            <v>Микробиология</v>
          </cell>
          <cell r="H412" t="str">
            <v>КМАФАнМ в ГП, ПФ, сырье, петрифильмы</v>
          </cell>
          <cell r="I412" t="str">
            <v>ГОСТ 7702.2.0-2016; 
ГОСТ 31904-2012</v>
          </cell>
          <cell r="J412" t="str">
            <v>ГОСТ 7702.2.1-2017, МУК 4.2.2884-11 Петрифильмы</v>
          </cell>
          <cell r="K412" t="str">
            <v>не более 5,0 × 10⁵ КОЕ/г</v>
          </cell>
          <cell r="L412" t="str">
            <v>СТО 53958418-002-2017</v>
          </cell>
        </row>
        <row r="413">
          <cell r="A413" t="str">
            <v>набор для первых блюд ЦБ охл (СТО)КМАФАнМ в ГП, ПФ, сырье, смывах, ТЕМПО</v>
          </cell>
          <cell r="B413" t="str">
            <v>набор для первых блюд ЦБ охл (СТО)</v>
          </cell>
          <cell r="C413" t="str">
            <v>мясо ЦБ</v>
          </cell>
          <cell r="D413" t="str">
            <v>Готовая_продукция</v>
          </cell>
          <cell r="G413" t="str">
            <v>Микробиология</v>
          </cell>
          <cell r="H413" t="str">
            <v>КМАФАнМ в ГП, ПФ, сырье, смывах, ТЕМПО</v>
          </cell>
          <cell r="I413" t="str">
            <v>ГОСТ 7702.2.0-2016; 
ГОСТ 31904-2012</v>
          </cell>
          <cell r="J413" t="str">
            <v>ГОСТ 7702.2.1-2017; МУК 4.2.3261-15 Темпо</v>
          </cell>
          <cell r="K413" t="str">
            <v>не более 1,0 × 10⁴ КОЕ/г</v>
          </cell>
          <cell r="L413" t="str">
            <v>СТО 53958418-002-2017</v>
          </cell>
        </row>
        <row r="414">
          <cell r="A414" t="str">
            <v>набор для первых блюд ЦБ охл (СТО)КМАФАнМ в ГП, ПФ, сырье, петрифильмы</v>
          </cell>
          <cell r="B414" t="str">
            <v>набор для первых блюд ЦБ охл (СТО)</v>
          </cell>
          <cell r="C414" t="str">
            <v>мясо ЦБ</v>
          </cell>
          <cell r="D414" t="str">
            <v>Готовая_продукция</v>
          </cell>
          <cell r="G414" t="str">
            <v>Микробиология</v>
          </cell>
          <cell r="H414" t="str">
            <v>КМАФАнМ в ГП, ПФ, сырье, петрифильмы</v>
          </cell>
          <cell r="I414" t="str">
            <v>ГОСТ 7702.2.0-2016; 
ГОСТ 31904-2012</v>
          </cell>
          <cell r="J414" t="str">
            <v>ГОСТ 7702.2.1-2017, МУК 4.2.2884-11 Петрифильмы</v>
          </cell>
          <cell r="K414" t="str">
            <v>не более 1,0 × 10⁴ КОЕ/г</v>
          </cell>
          <cell r="L414" t="str">
            <v>СТО 53958418-002-2017</v>
          </cell>
        </row>
        <row r="415">
          <cell r="A415" t="str">
            <v>набор для первых блюд ЦБ охл (СТО)Listeria monocytogenes в ГП, ПФ, сырье, VIDAS</v>
          </cell>
          <cell r="B415" t="str">
            <v>набор для первых блюд ЦБ охл (СТО)</v>
          </cell>
          <cell r="C415" t="str">
            <v>мясо ЦБ</v>
          </cell>
          <cell r="D415" t="str">
            <v>Готовая_продукция</v>
          </cell>
          <cell r="G415" t="str">
            <v>Микробиология</v>
          </cell>
          <cell r="H415" t="str">
            <v>Listeria monocytogenes в ГП, ПФ, сырье, VIDAS</v>
          </cell>
          <cell r="I415" t="str">
            <v>ГОСТ 7702.2.0-2016; 
ГОСТ 31904-2012</v>
          </cell>
          <cell r="J415" t="str">
            <v>ГОСТ 32031-2012; МУК 4.2.3262-15 Vidas</v>
          </cell>
          <cell r="K415" t="str">
            <v>не допускается в 25,0 г</v>
          </cell>
          <cell r="L415" t="str">
            <v>СТО 53958418-002-2017</v>
          </cell>
        </row>
        <row r="416">
          <cell r="A416" t="str">
            <v>набор для первых блюд ЦБ охл (СТО)Salmonella spp. в ГП, ПФ, сырье, VIDAS, с типизацией</v>
          </cell>
          <cell r="B416" t="str">
            <v>набор для первых блюд ЦБ охл (СТО)</v>
          </cell>
          <cell r="C416" t="str">
            <v>мясо ЦБ</v>
          </cell>
          <cell r="D416" t="str">
            <v>Готовая_продукция</v>
          </cell>
          <cell r="G416" t="str">
            <v>Микробиология</v>
          </cell>
          <cell r="H416" t="str">
            <v>Salmonella spp. в ГП, ПФ, сырье, VIDAS, с типизацией</v>
          </cell>
          <cell r="I416" t="str">
            <v>ГОСТ 7702.2.0-2016; 
ГОСТ 31904-2012</v>
          </cell>
          <cell r="J416" t="str">
            <v>ГОСТ 31659-2012; 
ГОСТ 31468-2012; МУК 4.2.3262-15 Vidas</v>
          </cell>
          <cell r="K416" t="str">
            <v>не допускается в 25,0 г</v>
          </cell>
          <cell r="L416" t="str">
            <v>СТО 53958418-002-2017</v>
          </cell>
        </row>
        <row r="417">
          <cell r="A417" t="str">
            <v>набор для первых блюд ЦБ охл (СТО)БГКП в ГП, ПФ, сырье</v>
          </cell>
          <cell r="B417" t="str">
            <v>набор для первых блюд ЦБ охл (СТО)</v>
          </cell>
          <cell r="C417" t="str">
            <v>мясо ЦБ</v>
          </cell>
          <cell r="D417" t="str">
            <v>Готовая_продукция</v>
          </cell>
          <cell r="G417" t="str">
            <v>Микробиология</v>
          </cell>
          <cell r="H417" t="str">
            <v>БГКП в ГП, ПФ, сырье</v>
          </cell>
          <cell r="I417" t="str">
            <v>ГОСТ 7702.2.0-2016; 
ГОСТ 31904-2012</v>
          </cell>
          <cell r="J417" t="str">
            <v>ГОСТ 31747-2012</v>
          </cell>
          <cell r="K417" t="str">
            <v>не допускается в 0,0001 г</v>
          </cell>
          <cell r="L417" t="str">
            <v>СТО 53958418-001-2017</v>
          </cell>
        </row>
        <row r="418">
          <cell r="A418" t="str">
            <v>набор для супа ЦБ зам (СТО)КМАФАнМ в ГП, ПФ, сырье, смывах, ТЕМПО</v>
          </cell>
          <cell r="B418" t="str">
            <v>набор для супа ЦБ зам (СТО)</v>
          </cell>
          <cell r="C418" t="str">
            <v>полуфабрикаты натуральные</v>
          </cell>
          <cell r="D418" t="str">
            <v>Готовая_продукция</v>
          </cell>
          <cell r="G418" t="str">
            <v>Микробиология</v>
          </cell>
          <cell r="H418" t="str">
            <v>КМАФАнМ в ГП, ПФ, сырье, смывах, ТЕМПО</v>
          </cell>
          <cell r="I418" t="str">
            <v>ГОСТ 7702.2.0-2016; 
ГОСТ 31904-2012</v>
          </cell>
          <cell r="J418" t="str">
            <v>ГОСТ 7702.2.1-2017; МУК 4.2.3261-15 Темпо</v>
          </cell>
          <cell r="K418" t="str">
            <v>не более 1,0 × 10⁵ КОЕ/г</v>
          </cell>
          <cell r="L418" t="str">
            <v>СТО 53958418-001-2017</v>
          </cell>
        </row>
        <row r="419">
          <cell r="A419" t="str">
            <v>набор для супа ЦБ зам (СТО)КМАФАнМ в ГП, ПФ, сырье, петрифильмы</v>
          </cell>
          <cell r="B419" t="str">
            <v>набор для супа ЦБ зам (СТО)</v>
          </cell>
          <cell r="C419" t="str">
            <v>полуфабрикаты натуральные</v>
          </cell>
          <cell r="D419" t="str">
            <v>Готовая_продукция</v>
          </cell>
          <cell r="G419" t="str">
            <v>Микробиология</v>
          </cell>
          <cell r="H419" t="str">
            <v>КМАФАнМ в ГП, ПФ, сырье, петрифильмы</v>
          </cell>
          <cell r="I419" t="str">
            <v>ГОСТ 7702.2.0-2016; 
ГОСТ 31904-2012</v>
          </cell>
          <cell r="J419" t="str">
            <v>ГОСТ 7702.2.1-2017, МУК 4.2.2884-11 Петрифильмы</v>
          </cell>
          <cell r="K419" t="str">
            <v>не более 1,0 × 10⁵ КОЕ/г</v>
          </cell>
          <cell r="L419" t="str">
            <v>СТО 53958418-001-2017</v>
          </cell>
        </row>
        <row r="420">
          <cell r="A420" t="str">
            <v>набор для супа ЦБ зам (СТО)Listeria monocytogenes в ГП, ПФ, сырье, VIDAS</v>
          </cell>
          <cell r="B420" t="str">
            <v>набор для супа ЦБ зам (СТО)</v>
          </cell>
          <cell r="C420" t="str">
            <v>полуфабрикаты натуральные</v>
          </cell>
          <cell r="D420" t="str">
            <v>Готовая_продукция</v>
          </cell>
          <cell r="G420" t="str">
            <v>Микробиология</v>
          </cell>
          <cell r="H420" t="str">
            <v>Listeria monocytogenes в ГП, ПФ, сырье, VIDAS</v>
          </cell>
          <cell r="I420" t="str">
            <v>ГОСТ 7702.2.0-2016; 
ГОСТ 31904-2012</v>
          </cell>
          <cell r="J420" t="str">
            <v>ГОСТ 32031-2012; МУК 4.2.3262-15 Vidas</v>
          </cell>
          <cell r="K420" t="str">
            <v>не допускается в 25,0 г</v>
          </cell>
          <cell r="L420" t="str">
            <v>СТО 53958418-001-2017</v>
          </cell>
        </row>
        <row r="421">
          <cell r="A421" t="str">
            <v>набор для супа ЦБ зам (СТО)Salmonella spp. в ГП, ПФ, сырье, VIDAS, с типизацией</v>
          </cell>
          <cell r="B421" t="str">
            <v>набор для супа ЦБ зам (СТО)</v>
          </cell>
          <cell r="C421" t="str">
            <v>полуфабрикаты натуральные</v>
          </cell>
          <cell r="D421" t="str">
            <v>Готовая_продукция</v>
          </cell>
          <cell r="G421" t="str">
            <v>Микробиология</v>
          </cell>
          <cell r="H421" t="str">
            <v>Salmonella spp. в ГП, ПФ, сырье, VIDAS, с типизацией</v>
          </cell>
          <cell r="I421" t="str">
            <v>ГОСТ 7702.2.0-2016; 
ГОСТ 31904-2012</v>
          </cell>
          <cell r="J421" t="str">
            <v>ГОСТ 31659-2012; 
ГОСТ 31468-2012; МУК 4.2.3262-15 Vidas</v>
          </cell>
          <cell r="K421" t="str">
            <v>не допускается в 25,0 г</v>
          </cell>
          <cell r="L421" t="str">
            <v>СТО 53958418-001-2017</v>
          </cell>
        </row>
        <row r="422">
          <cell r="A422" t="str">
            <v>набор для супа ЦБ зам (СТО)БГКП в ГП, ПФ, сырье</v>
          </cell>
          <cell r="B422" t="str">
            <v>набор для супа ЦБ зам (СТО)</v>
          </cell>
          <cell r="C422" t="str">
            <v>полуфабрикаты натуральные</v>
          </cell>
          <cell r="D422" t="str">
            <v>Готовая_продукция</v>
          </cell>
          <cell r="G422" t="str">
            <v>Микробиология</v>
          </cell>
          <cell r="H422" t="str">
            <v>БГКП в ГП, ПФ, сырье</v>
          </cell>
          <cell r="I422" t="str">
            <v>ГОСТ 7702.2.0-2016; 
ГОСТ 31904-2012</v>
          </cell>
          <cell r="J422" t="str">
            <v>ГОСТ 31747-2012</v>
          </cell>
          <cell r="K422" t="str">
            <v>не допускается в 0,0001 г</v>
          </cell>
          <cell r="L422" t="str">
            <v>СТО 53958418-001-2017</v>
          </cell>
        </row>
        <row r="423">
          <cell r="A423" t="str">
            <v>набор для супа ЦБ охл (СТО)КМАФАнМ в ГП, ПФ, сырье, смывах, ТЕМПО</v>
          </cell>
          <cell r="B423" t="str">
            <v>набор для супа ЦБ охл (СТО)</v>
          </cell>
          <cell r="C423" t="str">
            <v>полуфабрикаты натуральные</v>
          </cell>
          <cell r="D423" t="str">
            <v>Готовая_продукция</v>
          </cell>
          <cell r="G423" t="str">
            <v>Микробиология</v>
          </cell>
          <cell r="H423" t="str">
            <v>КМАФАнМ в ГП, ПФ, сырье, смывах, ТЕМПО</v>
          </cell>
          <cell r="I423" t="str">
            <v>ГОСТ 7702.2.0-2016; 
ГОСТ 31904-2012</v>
          </cell>
          <cell r="J423" t="str">
            <v>ГОСТ 7702.2.1-2017; МУК 4.2.3261-15 Темпо</v>
          </cell>
          <cell r="K423" t="str">
            <v>не более 1,0 × 10⁵ КОЕ/г</v>
          </cell>
          <cell r="L423" t="str">
            <v>СТО 53958418-001-2017</v>
          </cell>
        </row>
        <row r="424">
          <cell r="A424" t="str">
            <v>набор для супа ЦБ охл (СТО)КМАФАнМ в ГП, ПФ, сырье, петрифильмы</v>
          </cell>
          <cell r="B424" t="str">
            <v>набор для супа ЦБ охл (СТО)</v>
          </cell>
          <cell r="C424" t="str">
            <v>полуфабрикаты натуральные</v>
          </cell>
          <cell r="D424" t="str">
            <v>Готовая_продукция</v>
          </cell>
          <cell r="G424" t="str">
            <v>Микробиология</v>
          </cell>
          <cell r="H424" t="str">
            <v>КМАФАнМ в ГП, ПФ, сырье, петрифильмы</v>
          </cell>
          <cell r="I424" t="str">
            <v>ГОСТ 7702.2.0-2016; 
ГОСТ 31904-2012</v>
          </cell>
          <cell r="J424" t="str">
            <v>ГОСТ 7702.2.1-2017, МУК 4.2.2884-11 Петрифильмы</v>
          </cell>
          <cell r="K424" t="str">
            <v>не более 1,0 × 10⁵ КОЕ/г</v>
          </cell>
          <cell r="L424" t="str">
            <v>СТО 53958418-001-2017</v>
          </cell>
        </row>
        <row r="425">
          <cell r="A425" t="str">
            <v>набор для супа ЦБ охл (СТО)Listeria monocytogenes в ГП, ПФ, сырье, VIDAS</v>
          </cell>
          <cell r="B425" t="str">
            <v>набор для супа ЦБ охл (СТО)</v>
          </cell>
          <cell r="C425" t="str">
            <v>полуфабрикаты натуральные</v>
          </cell>
          <cell r="D425" t="str">
            <v>Готовая_продукция</v>
          </cell>
          <cell r="G425" t="str">
            <v>Микробиология</v>
          </cell>
          <cell r="H425" t="str">
            <v>Listeria monocytogenes в ГП, ПФ, сырье, VIDAS</v>
          </cell>
          <cell r="I425" t="str">
            <v>ГОСТ 7702.2.0-2016; 
ГОСТ 31904-2012</v>
          </cell>
          <cell r="J425" t="str">
            <v>ГОСТ 32031-2012; МУК 4.2.3262-15 Vidas</v>
          </cell>
          <cell r="K425" t="str">
            <v>не допускается в 25,0 г</v>
          </cell>
          <cell r="L425" t="str">
            <v>СТО 53958418-001-2017</v>
          </cell>
        </row>
        <row r="426">
          <cell r="A426" t="str">
            <v>набор для супа ЦБ охл (СТО)Salmonella spp. в ГП, ПФ, сырье, VIDAS, с типизацией</v>
          </cell>
          <cell r="B426" t="str">
            <v>набор для супа ЦБ охл (СТО)</v>
          </cell>
          <cell r="C426" t="str">
            <v>полуфабрикаты натуральные</v>
          </cell>
          <cell r="D426" t="str">
            <v>Готовая_продукция</v>
          </cell>
          <cell r="G426" t="str">
            <v>Микробиология</v>
          </cell>
          <cell r="H426" t="str">
            <v>Salmonella spp. в ГП, ПФ, сырье, VIDAS, с типизацией</v>
          </cell>
          <cell r="I426" t="str">
            <v>ГОСТ 7702.2.0-2016; 
ГОСТ 31904-2012</v>
          </cell>
          <cell r="J426" t="str">
            <v>ГОСТ 31659-2012; 
ГОСТ 31468-2012; МУК 4.2.3262-15 Vidas</v>
          </cell>
          <cell r="K426" t="str">
            <v>не допускается в 25,0 г</v>
          </cell>
          <cell r="L426" t="str">
            <v>СТО 53958418-001-2017</v>
          </cell>
        </row>
        <row r="427">
          <cell r="A427" t="str">
            <v>набор для супа ЦБ охл (СТО)БГКП в ГП, ПФ, сырье</v>
          </cell>
          <cell r="B427" t="str">
            <v>набор для супа ЦБ охл (СТО)</v>
          </cell>
          <cell r="C427" t="str">
            <v>полуфабрикаты натуральные</v>
          </cell>
          <cell r="D427" t="str">
            <v>Готовая_продукция</v>
          </cell>
          <cell r="G427" t="str">
            <v>Микробиология</v>
          </cell>
          <cell r="H427" t="str">
            <v>БГКП в ГП, ПФ, сырье</v>
          </cell>
          <cell r="I427" t="str">
            <v>ГОСТ 7702.2.0-2016; 
ГОСТ 31904-2012</v>
          </cell>
          <cell r="J427" t="str">
            <v>ГОСТ 31747-2012</v>
          </cell>
          <cell r="K427" t="str">
            <v>не допускается в 0,0001 г</v>
          </cell>
          <cell r="L427" t="str">
            <v>СТО 53958418-001-2017</v>
          </cell>
        </row>
        <row r="428">
          <cell r="A428" t="str">
            <v>набор для тушения ЦБ охл (СТО)КМАФАнМ в ГП, ПФ, сырье, смывах, ТЕМПО</v>
          </cell>
          <cell r="B428" t="str">
            <v>набор для тушения ЦБ охл (СТО)</v>
          </cell>
          <cell r="C428" t="str">
            <v>полуфабрикаты натуральные</v>
          </cell>
          <cell r="D428" t="str">
            <v>Готовая_продукция</v>
          </cell>
          <cell r="G428" t="str">
            <v>Микробиология</v>
          </cell>
          <cell r="H428" t="str">
            <v>КМАФАнМ в ГП, ПФ, сырье, смывах, ТЕМПО</v>
          </cell>
          <cell r="I428" t="str">
            <v>ГОСТ 7702.2.0-2016; 
ГОСТ 31904-2012</v>
          </cell>
          <cell r="J428" t="str">
            <v>ГОСТ 7702.2.1-2017; МУК 4.2.3261-15 Темпо</v>
          </cell>
          <cell r="K428" t="str">
            <v>не более 1,0 × 10⁵ КОЕ/г</v>
          </cell>
          <cell r="L428" t="str">
            <v>СТО 53958418-001-2017</v>
          </cell>
        </row>
        <row r="429">
          <cell r="A429" t="str">
            <v>набор для тушения ЦБ охл (СТО)КМАФАнМ в ГП, ПФ, сырье, петрифильмы</v>
          </cell>
          <cell r="B429" t="str">
            <v>набор для тушения ЦБ охл (СТО)</v>
          </cell>
          <cell r="C429" t="str">
            <v>полуфабрикаты натуральные</v>
          </cell>
          <cell r="D429" t="str">
            <v>Готовая_продукция</v>
          </cell>
          <cell r="G429" t="str">
            <v>Микробиология</v>
          </cell>
          <cell r="H429" t="str">
            <v>КМАФАнМ в ГП, ПФ, сырье, петрифильмы</v>
          </cell>
          <cell r="I429" t="str">
            <v>ГОСТ 7702.2.0-2016; 
ГОСТ 31904-2012</v>
          </cell>
          <cell r="J429" t="str">
            <v>ГОСТ 7702.2.1-2017, МУК 4.2.2884-11 Петрифильмы</v>
          </cell>
          <cell r="K429" t="str">
            <v>не более 1,0 × 10⁵ КОЕ/г</v>
          </cell>
          <cell r="L429" t="str">
            <v>СТО 53958418-001-2017</v>
          </cell>
        </row>
        <row r="430">
          <cell r="A430" t="str">
            <v>набор для тушения ЦБ охл (СТО)Listeria monocytogenes в ГП, ПФ, сырье, VIDAS</v>
          </cell>
          <cell r="B430" t="str">
            <v>набор для тушения ЦБ охл (СТО)</v>
          </cell>
          <cell r="C430" t="str">
            <v>полуфабрикаты натуральные</v>
          </cell>
          <cell r="D430" t="str">
            <v>Готовая_продукция</v>
          </cell>
          <cell r="G430" t="str">
            <v>Микробиология</v>
          </cell>
          <cell r="H430" t="str">
            <v>Listeria monocytogenes в ГП, ПФ, сырье, VIDAS</v>
          </cell>
          <cell r="I430" t="str">
            <v>ГОСТ 7702.2.0-2016; 
ГОСТ 31904-2012</v>
          </cell>
          <cell r="J430" t="str">
            <v>ГОСТ 32031-2012; МУК 4.2.3262-15 Vidas</v>
          </cell>
          <cell r="K430" t="str">
            <v>не допускается в 25,0 г</v>
          </cell>
          <cell r="L430" t="str">
            <v>СТО 53958418-001-2017</v>
          </cell>
        </row>
        <row r="431">
          <cell r="A431" t="str">
            <v>набор для тушения ЦБ охл (СТО)Salmonella spp. в ГП, ПФ, сырье, VIDAS, с типизацией</v>
          </cell>
          <cell r="B431" t="str">
            <v>набор для тушения ЦБ охл (СТО)</v>
          </cell>
          <cell r="C431" t="str">
            <v>полуфабрикаты натуральные</v>
          </cell>
          <cell r="D431" t="str">
            <v>Готовая_продукция</v>
          </cell>
          <cell r="G431" t="str">
            <v>Микробиология</v>
          </cell>
          <cell r="H431" t="str">
            <v>Salmonella spp. в ГП, ПФ, сырье, VIDAS, с типизацией</v>
          </cell>
          <cell r="I431" t="str">
            <v>ГОСТ 7702.2.0-2016; 
ГОСТ 31904-2012</v>
          </cell>
          <cell r="J431" t="str">
            <v>ГОСТ 31659-2012; 
ГОСТ 31468-2012; МУК 4.2.3262-15 Vidas</v>
          </cell>
          <cell r="K431" t="str">
            <v>не допускается в 25,0 г</v>
          </cell>
          <cell r="L431" t="str">
            <v>СТО 53958418-001-2017</v>
          </cell>
        </row>
        <row r="432">
          <cell r="A432" t="str">
            <v>набор для тушения ЦБ охл (СТО)БГКП в ГП, ПФ, сырье</v>
          </cell>
          <cell r="B432" t="str">
            <v>набор для тушения ЦБ охл (СТО)</v>
          </cell>
          <cell r="C432" t="str">
            <v>полуфабрикаты натуральные</v>
          </cell>
          <cell r="D432" t="str">
            <v>Готовая_продукция</v>
          </cell>
          <cell r="G432" t="str">
            <v>Микробиология</v>
          </cell>
          <cell r="H432" t="str">
            <v>БГКП в ГП, ПФ, сырье</v>
          </cell>
          <cell r="I432" t="str">
            <v>ГОСТ 7702.2.0-2016; 
ГОСТ 31904-2012</v>
          </cell>
          <cell r="J432" t="str">
            <v>ГОСТ 31747-2012</v>
          </cell>
          <cell r="K432" t="str">
            <v>не допускается в 0,0001 г</v>
          </cell>
          <cell r="L432" t="str">
            <v>СТО 53958418-001-2017</v>
          </cell>
        </row>
        <row r="433">
          <cell r="A433" t="str">
            <v>набор для тушения ЦБ зам. (СТО)КМАФАнМ в ГП, ПФ, сырье, смывах, ТЕМПО</v>
          </cell>
          <cell r="B433" t="str">
            <v>набор для тушения ЦБ зам. (СТО)</v>
          </cell>
          <cell r="C433" t="str">
            <v>полуфабрикаты натуральные</v>
          </cell>
          <cell r="D433" t="str">
            <v>Готовая_продукция</v>
          </cell>
          <cell r="G433" t="str">
            <v>Микробиология</v>
          </cell>
          <cell r="H433" t="str">
            <v>КМАФАнМ в ГП, ПФ, сырье, смывах, ТЕМПО</v>
          </cell>
          <cell r="I433" t="str">
            <v>ГОСТ 7702.2.0-2016; 
ГОСТ 31904-2012</v>
          </cell>
          <cell r="J433" t="str">
            <v>ГОСТ 7702.2.1-2017; МУК 4.2.3261-15 Темпо</v>
          </cell>
          <cell r="K433" t="str">
            <v>не более 1,0 × 10⁵ КОЕ/г</v>
          </cell>
          <cell r="L433" t="str">
            <v>СТО 53958418-001-2017</v>
          </cell>
        </row>
        <row r="434">
          <cell r="A434" t="str">
            <v>набор для тушения ЦБ зам. (СТО)КМАФАнМ в ГП, ПФ, сырье, петрифильмы</v>
          </cell>
          <cell r="B434" t="str">
            <v>набор для тушения ЦБ зам. (СТО)</v>
          </cell>
          <cell r="C434" t="str">
            <v>полуфабрикаты натуральные</v>
          </cell>
          <cell r="D434" t="str">
            <v>Готовая_продукция</v>
          </cell>
          <cell r="G434" t="str">
            <v>Микробиология</v>
          </cell>
          <cell r="H434" t="str">
            <v>КМАФАнМ в ГП, ПФ, сырье, петрифильмы</v>
          </cell>
          <cell r="I434" t="str">
            <v>ГОСТ 7702.2.0-2016; 
ГОСТ 31904-2012</v>
          </cell>
          <cell r="J434" t="str">
            <v>ГОСТ 7702.2.1-2017, МУК 4.2.2884-11 Петрифильмы</v>
          </cell>
          <cell r="K434" t="str">
            <v>не более 1,0 × 10⁵ КОЕ/г</v>
          </cell>
          <cell r="L434" t="str">
            <v>СТО 53958418-001-2017</v>
          </cell>
        </row>
        <row r="435">
          <cell r="A435" t="str">
            <v>набор для тушения ЦБ зам. (СТО)Listeria monocytogenes в ГП, ПФ, сырье, VIDAS</v>
          </cell>
          <cell r="B435" t="str">
            <v>набор для тушения ЦБ зам. (СТО)</v>
          </cell>
          <cell r="C435" t="str">
            <v>полуфабрикаты натуральные</v>
          </cell>
          <cell r="D435" t="str">
            <v>Готовая_продукция</v>
          </cell>
          <cell r="G435" t="str">
            <v>Микробиология</v>
          </cell>
          <cell r="H435" t="str">
            <v>Listeria monocytogenes в ГП, ПФ, сырье, VIDAS</v>
          </cell>
          <cell r="I435" t="str">
            <v>ГОСТ 7702.2.0-2016; 
ГОСТ 31904-2012</v>
          </cell>
          <cell r="J435" t="str">
            <v>ГОСТ 32031-2012; МУК 4.2.3262-15 Vidas</v>
          </cell>
          <cell r="K435" t="str">
            <v>не допускается в 25,0 г</v>
          </cell>
          <cell r="L435" t="str">
            <v>СТО 53958418-001-2017</v>
          </cell>
        </row>
        <row r="436">
          <cell r="A436" t="str">
            <v>набор для тушения ЦБ зам. (СТО)Salmonella spp. в ГП, ПФ, сырье, VIDAS, с типизацией</v>
          </cell>
          <cell r="B436" t="str">
            <v>набор для тушения ЦБ зам. (СТО)</v>
          </cell>
          <cell r="C436" t="str">
            <v>полуфабрикаты натуральные</v>
          </cell>
          <cell r="D436" t="str">
            <v>Готовая_продукция</v>
          </cell>
          <cell r="G436" t="str">
            <v>Микробиология</v>
          </cell>
          <cell r="H436" t="str">
            <v>Salmonella spp. в ГП, ПФ, сырье, VIDAS, с типизацией</v>
          </cell>
          <cell r="I436" t="str">
            <v>ГОСТ 7702.2.0-2016; 
ГОСТ 31904-2012</v>
          </cell>
          <cell r="J436" t="str">
            <v>ГОСТ 31659-2012; 
ГОСТ 31468-2012; МУК 4.2.3262-15 Vidas</v>
          </cell>
          <cell r="K436" t="str">
            <v>не допускается в 25,0 г</v>
          </cell>
          <cell r="L436" t="str">
            <v>СТО 53958418-001-2017</v>
          </cell>
        </row>
        <row r="437">
          <cell r="A437" t="str">
            <v>набор для тушения ЦБ зам. (СТО)БГКП в ГП, ПФ, сырье</v>
          </cell>
          <cell r="B437" t="str">
            <v>набор для тушения ЦБ зам. (СТО)</v>
          </cell>
          <cell r="C437" t="str">
            <v>полуфабрикаты натуральные</v>
          </cell>
          <cell r="D437" t="str">
            <v>Готовая_продукция</v>
          </cell>
          <cell r="G437" t="str">
            <v>Микробиология</v>
          </cell>
          <cell r="H437" t="str">
            <v>БГКП в ГП, ПФ, сырье</v>
          </cell>
          <cell r="I437" t="str">
            <v>ГОСТ 7702.2.0-2016; 
ГОСТ 31904-2012</v>
          </cell>
          <cell r="J437" t="str">
            <v>ГОСТ 31747-2012</v>
          </cell>
          <cell r="K437" t="str">
            <v>не допускается в 0,0001 г</v>
          </cell>
          <cell r="L437" t="str">
            <v>СТО 53958418-001-2017</v>
          </cell>
        </row>
        <row r="438">
          <cell r="A438" t="str">
            <v>набор для чахохбили, шашлыка ЦБ замКМАФАнМ в ГП, ПФ, сырье, смывах, ТЕМПО</v>
          </cell>
          <cell r="B438" t="str">
            <v>набор для чахохбили, шашлыка ЦБ зам</v>
          </cell>
          <cell r="C438" t="str">
            <v>мясо ЦБ</v>
          </cell>
          <cell r="D438" t="str">
            <v>Готовая_продукция</v>
          </cell>
          <cell r="G438" t="str">
            <v>Микробиология</v>
          </cell>
          <cell r="H438" t="str">
            <v>КМАФАнМ в ГП, ПФ, сырье, смывах, ТЕМПО</v>
          </cell>
          <cell r="I438" t="str">
            <v>ГОСТ 7702.2.0-2016; 
ГОСТ 31904-2012</v>
          </cell>
          <cell r="J438" t="str">
            <v>ГОСТ 7702.2.1-2017; МУК 4.2.3261-15 Темпо</v>
          </cell>
          <cell r="K438" t="str">
            <v>не более 1,0 × 10⁵ КОЕ/г</v>
          </cell>
          <cell r="L438" t="str">
            <v>СТО 53958418-002-2017</v>
          </cell>
        </row>
        <row r="439">
          <cell r="A439" t="str">
            <v>набор для чахохбили, шашлыка ЦБ замКМАФАнМ в ГП, ПФ, сырье, петрифильмы</v>
          </cell>
          <cell r="B439" t="str">
            <v>набор для чахохбили, шашлыка ЦБ зам</v>
          </cell>
          <cell r="C439" t="str">
            <v>мясо ЦБ</v>
          </cell>
          <cell r="D439" t="str">
            <v>Готовая_продукция</v>
          </cell>
          <cell r="G439" t="str">
            <v>Микробиология</v>
          </cell>
          <cell r="H439" t="str">
            <v>КМАФАнМ в ГП, ПФ, сырье, петрифильмы</v>
          </cell>
          <cell r="I439" t="str">
            <v>ГОСТ 7702.2.0-2016; 
ГОСТ 31904-2012</v>
          </cell>
          <cell r="J439" t="str">
            <v>ГОСТ 7702.2.1-2017, МУК 4.2.2884-11 Петрифильмы</v>
          </cell>
          <cell r="K439" t="str">
            <v>не более 1,0 × 10⁵ КОЕ/г</v>
          </cell>
          <cell r="L439" t="str">
            <v>СТО 53958418-002-2017</v>
          </cell>
        </row>
        <row r="440">
          <cell r="A440" t="str">
            <v>набор для чахохбили, шашлыка ЦБ замListeria monocytogenes в ГП, ПФ, сырье, VIDAS</v>
          </cell>
          <cell r="B440" t="str">
            <v>набор для чахохбили, шашлыка ЦБ зам</v>
          </cell>
          <cell r="C440" t="str">
            <v>мясо ЦБ</v>
          </cell>
          <cell r="D440" t="str">
            <v>Готовая_продукция</v>
          </cell>
          <cell r="G440" t="str">
            <v>Микробиология</v>
          </cell>
          <cell r="H440" t="str">
            <v>Listeria monocytogenes в ГП, ПФ, сырье, VIDAS</v>
          </cell>
          <cell r="I440" t="str">
            <v>ГОСТ 7702.2.0-2016; 
ГОСТ 31904-2012</v>
          </cell>
          <cell r="J440" t="str">
            <v>ГОСТ 32031-2012; МУК 4.2.3262-15 Vidas</v>
          </cell>
          <cell r="K440" t="str">
            <v>не допускается в 25,0 г</v>
          </cell>
          <cell r="L440" t="str">
            <v>СТО 53958418-002-2017</v>
          </cell>
        </row>
        <row r="441">
          <cell r="A441" t="str">
            <v>набор для чахохбили, шашлыка ЦБ замSalmonella spp. в ГП, ПФ, сырье, VIDAS, с типизацией</v>
          </cell>
          <cell r="B441" t="str">
            <v>набор для чахохбили, шашлыка ЦБ зам</v>
          </cell>
          <cell r="C441" t="str">
            <v>мясо ЦБ</v>
          </cell>
          <cell r="D441" t="str">
            <v>Готовая_продукция</v>
          </cell>
          <cell r="G441" t="str">
            <v>Микробиология</v>
          </cell>
          <cell r="H441" t="str">
            <v>Salmonella spp. в ГП, ПФ, сырье, VIDAS, с типизацией</v>
          </cell>
          <cell r="I441" t="str">
            <v>ГОСТ 7702.2.0-2016; 
ГОСТ 31904-2012</v>
          </cell>
          <cell r="J441" t="str">
            <v>ГОСТ 31659-2012; 
ГОСТ 31468-2012; МУК 4.2.3262-15 Vidas</v>
          </cell>
          <cell r="K441" t="str">
            <v>не допускается в 25,0 г</v>
          </cell>
          <cell r="L441" t="str">
            <v>СТО 53958418-002-2017</v>
          </cell>
        </row>
        <row r="442">
          <cell r="A442" t="str">
            <v>набор для чахохбили, шашлыка ЦБ замБГКП в ГП, ПФ, сырье</v>
          </cell>
          <cell r="B442" t="str">
            <v>набор для чахохбили, шашлыка ЦБ зам</v>
          </cell>
          <cell r="C442" t="str">
            <v>мясо ЦБ</v>
          </cell>
          <cell r="D442" t="str">
            <v>Готовая_продукция</v>
          </cell>
          <cell r="G442" t="str">
            <v>Микробиология</v>
          </cell>
          <cell r="H442" t="str">
            <v>БГКП в ГП, ПФ, сырье</v>
          </cell>
          <cell r="I442" t="str">
            <v>ГОСТ 7702.2.0-2016; 
ГОСТ 31904-2012</v>
          </cell>
          <cell r="J442" t="str">
            <v>ГОСТ 31747-2012</v>
          </cell>
          <cell r="K442" t="str">
            <v>не допускается в 0,0001 г</v>
          </cell>
          <cell r="L442" t="str">
            <v>СТО 53958418-001-2017</v>
          </cell>
        </row>
        <row r="443">
          <cell r="A443" t="str">
            <v>набор для чахохбили, шашлыка ЦБ охлКМАФАнМ в ГП, ПФ, сырье, смывах, ТЕМПО</v>
          </cell>
          <cell r="B443" t="str">
            <v>набор для чахохбили, шашлыка ЦБ охл</v>
          </cell>
          <cell r="C443" t="str">
            <v>мясо ЦБ</v>
          </cell>
          <cell r="D443" t="str">
            <v>Готовая_продукция</v>
          </cell>
          <cell r="G443" t="str">
            <v>Микробиология</v>
          </cell>
          <cell r="H443" t="str">
            <v>КМАФАнМ в ГП, ПФ, сырье, смывах, ТЕМПО</v>
          </cell>
          <cell r="I443" t="str">
            <v>ГОСТ 7702.2.0-2016; 
ГОСТ 31904-2012</v>
          </cell>
          <cell r="J443" t="str">
            <v>ГОСТ 7702.2.1-2017; МУК 4.2.3261-15 Темпо</v>
          </cell>
          <cell r="K443" t="str">
            <v>не более 1,0 × 10⁴ КОЕ/г</v>
          </cell>
          <cell r="L443" t="str">
            <v>СТО 53958418-002-2017</v>
          </cell>
        </row>
        <row r="444">
          <cell r="A444" t="str">
            <v>набор для чахохбили, шашлыка ЦБ охлКМАФАнМ в ГП, ПФ, сырье, петрифильмы</v>
          </cell>
          <cell r="B444" t="str">
            <v>набор для чахохбили, шашлыка ЦБ охл</v>
          </cell>
          <cell r="C444" t="str">
            <v>мясо ЦБ</v>
          </cell>
          <cell r="D444" t="str">
            <v>Готовая_продукция</v>
          </cell>
          <cell r="G444" t="str">
            <v>Микробиология</v>
          </cell>
          <cell r="H444" t="str">
            <v>КМАФАнМ в ГП, ПФ, сырье, петрифильмы</v>
          </cell>
          <cell r="I444" t="str">
            <v>ГОСТ 7702.2.0-2016; 
ГОСТ 31904-2012</v>
          </cell>
          <cell r="J444" t="str">
            <v>ГОСТ 7702.2.1-2017, МУК 4.2.2884-11 Петрифильмы</v>
          </cell>
          <cell r="K444" t="str">
            <v>не более 1,0 × 10⁴ КОЕ/г</v>
          </cell>
          <cell r="L444" t="str">
            <v>СТО 53958418-002-2017</v>
          </cell>
        </row>
        <row r="445">
          <cell r="A445" t="str">
            <v>набор для чахохбили, шашлыка ЦБ охлListeria monocytogenes в ГП, ПФ, сырье, VIDAS</v>
          </cell>
          <cell r="B445" t="str">
            <v>набор для чахохбили, шашлыка ЦБ охл</v>
          </cell>
          <cell r="C445" t="str">
            <v>мясо ЦБ</v>
          </cell>
          <cell r="D445" t="str">
            <v>Готовая_продукция</v>
          </cell>
          <cell r="G445" t="str">
            <v>Микробиология</v>
          </cell>
          <cell r="H445" t="str">
            <v>Listeria monocytogenes в ГП, ПФ, сырье, VIDAS</v>
          </cell>
          <cell r="I445" t="str">
            <v>ГОСТ 7702.2.0-2016; 
ГОСТ 31904-2012</v>
          </cell>
          <cell r="J445" t="str">
            <v>ГОСТ 32031-2012; МУК 4.2.3262-15 Vidas</v>
          </cell>
          <cell r="K445" t="str">
            <v>не допускается в 25,0 г</v>
          </cell>
          <cell r="L445" t="str">
            <v>СТО 53958418-002-2017</v>
          </cell>
        </row>
        <row r="446">
          <cell r="A446" t="str">
            <v>набор для чахохбили, шашлыка ЦБ охлSalmonella spp. в ГП, ПФ, сырье, VIDAS, с типизацией</v>
          </cell>
          <cell r="B446" t="str">
            <v>набор для чахохбили, шашлыка ЦБ охл</v>
          </cell>
          <cell r="C446" t="str">
            <v>мясо ЦБ</v>
          </cell>
          <cell r="D446" t="str">
            <v>Готовая_продукция</v>
          </cell>
          <cell r="G446" t="str">
            <v>Микробиология</v>
          </cell>
          <cell r="H446" t="str">
            <v>Salmonella spp. в ГП, ПФ, сырье, VIDAS, с типизацией</v>
          </cell>
          <cell r="I446" t="str">
            <v>ГОСТ 7702.2.0-2016; 
ГОСТ 31904-2012</v>
          </cell>
          <cell r="J446" t="str">
            <v>ГОСТ 31659-2012; 
ГОСТ 31468-2012; МУК 4.2.3262-15 Vidas</v>
          </cell>
          <cell r="K446" t="str">
            <v>не допускается в 25,0 г</v>
          </cell>
          <cell r="L446" t="str">
            <v>СТО 53958418-002-2017</v>
          </cell>
        </row>
        <row r="447">
          <cell r="A447" t="str">
            <v>набор для чахохбили, шашлыка ЦБ охлБГКП в ГП, ПФ, сырье</v>
          </cell>
          <cell r="B447" t="str">
            <v>набор для чахохбили, шашлыка ЦБ охл</v>
          </cell>
          <cell r="C447" t="str">
            <v>мясо ЦБ</v>
          </cell>
          <cell r="D447" t="str">
            <v>Готовая_продукция</v>
          </cell>
          <cell r="G447" t="str">
            <v>Микробиология</v>
          </cell>
          <cell r="H447" t="str">
            <v>БГКП в ГП, ПФ, сырье</v>
          </cell>
          <cell r="I447" t="str">
            <v>ГОСТ 7702.2.0-2016; 
ГОСТ 31904-2012</v>
          </cell>
          <cell r="J447" t="str">
            <v>ГОСТ 31747-2012</v>
          </cell>
          <cell r="K447" t="str">
            <v>не допускается в 0,0001 г</v>
          </cell>
          <cell r="L447" t="str">
            <v>СТО 53958418-001-2017</v>
          </cell>
        </row>
        <row r="448">
          <cell r="A448" t="str">
            <v>набор для чахохбили, шашлыка ЦБ зам. фасовКМАФАнМ в ГП, ПФ, сырье, смывах, ТЕМПО</v>
          </cell>
          <cell r="B448" t="str">
            <v>набор для чахохбили, шашлыка ЦБ зам. фасов</v>
          </cell>
          <cell r="C448" t="str">
            <v>мясо ЦБ</v>
          </cell>
          <cell r="D448" t="str">
            <v>Готовая_продукция</v>
          </cell>
          <cell r="G448" t="str">
            <v>Микробиология</v>
          </cell>
          <cell r="H448" t="str">
            <v>КМАФАнМ в ГП, ПФ, сырье, смывах, ТЕМПО</v>
          </cell>
          <cell r="I448" t="str">
            <v>ГОСТ 7702.2.0-2016; 
ГОСТ 31904-2012</v>
          </cell>
          <cell r="J448" t="str">
            <v>ГОСТ 7702.2.1-2017; МУК 4.2.3261-15 Темпо</v>
          </cell>
          <cell r="K448" t="str">
            <v>не более 5,0 × 10⁵ КОЕ/г</v>
          </cell>
          <cell r="L448" t="str">
            <v>СТО 53958418-002-2017</v>
          </cell>
        </row>
        <row r="449">
          <cell r="A449" t="str">
            <v>набор для чахохбили, шашлыка ЦБ зам. фасовКМАФАнМ в ГП, ПФ, сырье, петрифильмы</v>
          </cell>
          <cell r="B449" t="str">
            <v>набор для чахохбили, шашлыка ЦБ зам. фасов</v>
          </cell>
          <cell r="C449" t="str">
            <v>мясо ЦБ</v>
          </cell>
          <cell r="D449" t="str">
            <v>Готовая_продукция</v>
          </cell>
          <cell r="G449" t="str">
            <v>Микробиология</v>
          </cell>
          <cell r="H449" t="str">
            <v>КМАФАнМ в ГП, ПФ, сырье, петрифильмы</v>
          </cell>
          <cell r="I449" t="str">
            <v>ГОСТ 7702.2.0-2016; 
ГОСТ 31904-2012</v>
          </cell>
          <cell r="J449" t="str">
            <v>ГОСТ 7702.2.1-2017, МУК 4.2.2884-11 Петрифильмы</v>
          </cell>
          <cell r="K449" t="str">
            <v>не более 5,0 × 10⁵ КОЕ/г</v>
          </cell>
          <cell r="L449" t="str">
            <v>СТО 53958418-002-2017</v>
          </cell>
        </row>
        <row r="450">
          <cell r="A450" t="str">
            <v>набор для чахохбили, шашлыка ЦБ зам. фасовListeria monocytogenes в ГП, ПФ, сырье, VIDAS</v>
          </cell>
          <cell r="B450" t="str">
            <v>набор для чахохбили, шашлыка ЦБ зам. фасов</v>
          </cell>
          <cell r="C450" t="str">
            <v>мясо ЦБ</v>
          </cell>
          <cell r="D450" t="str">
            <v>Готовая_продукция</v>
          </cell>
          <cell r="G450" t="str">
            <v>Микробиология</v>
          </cell>
          <cell r="H450" t="str">
            <v>Listeria monocytogenes в ГП, ПФ, сырье, VIDAS</v>
          </cell>
          <cell r="I450" t="str">
            <v>ГОСТ 7702.2.0-2016; 
ГОСТ 31904-2012</v>
          </cell>
          <cell r="J450" t="str">
            <v>ГОСТ 32031-2012; МУК 4.2.3262-15 Vidas</v>
          </cell>
          <cell r="K450" t="str">
            <v>не допускается в 25,0 г</v>
          </cell>
          <cell r="L450" t="str">
            <v>СТО 53958418-002-2017</v>
          </cell>
        </row>
        <row r="451">
          <cell r="A451" t="str">
            <v>набор для чахохбили, шашлыка ЦБ зам. фасовSalmonella spp. в ГП, ПФ, сырье, VIDAS, с типизацией</v>
          </cell>
          <cell r="B451" t="str">
            <v>набор для чахохбили, шашлыка ЦБ зам. фасов</v>
          </cell>
          <cell r="C451" t="str">
            <v>мясо ЦБ</v>
          </cell>
          <cell r="D451" t="str">
            <v>Готовая_продукция</v>
          </cell>
          <cell r="G451" t="str">
            <v>Микробиология</v>
          </cell>
          <cell r="H451" t="str">
            <v>Salmonella spp. в ГП, ПФ, сырье, VIDAS, с типизацией</v>
          </cell>
          <cell r="I451" t="str">
            <v>ГОСТ 7702.2.0-2016; 
ГОСТ 31904-2012</v>
          </cell>
          <cell r="J451" t="str">
            <v>ГОСТ 31659-2012; 
ГОСТ 31468-2012; МУК 4.2.3262-15 Vidas</v>
          </cell>
          <cell r="K451" t="str">
            <v>не допускается в 25,0 г</v>
          </cell>
          <cell r="L451" t="str">
            <v>СТО 53958418-002-2017</v>
          </cell>
        </row>
        <row r="452">
          <cell r="A452" t="str">
            <v>набор для чахохбили, шашлыка ЦБ зам. фасовБГКП в ГП, ПФ, сырье</v>
          </cell>
          <cell r="B452" t="str">
            <v>набор для чахохбили, шашлыка ЦБ зам. фасов</v>
          </cell>
          <cell r="C452" t="str">
            <v>мясо ЦБ</v>
          </cell>
          <cell r="D452" t="str">
            <v>Готовая_продукция</v>
          </cell>
          <cell r="G452" t="str">
            <v>Микробиология</v>
          </cell>
          <cell r="H452" t="str">
            <v>БГКП в ГП, ПФ, сырье</v>
          </cell>
          <cell r="I452" t="str">
            <v>ГОСТ 7702.2.0-2016; 
ГОСТ 31904-2012</v>
          </cell>
          <cell r="J452" t="str">
            <v>ГОСТ 31747-2012</v>
          </cell>
          <cell r="K452" t="str">
            <v>не допускается в 0,0001 г</v>
          </cell>
          <cell r="L452" t="str">
            <v>СТО 53958418-001-2017</v>
          </cell>
        </row>
        <row r="453">
          <cell r="A453" t="str">
            <v>набор для чахохбили, шашлыка ЦБ охл. фасовКМАФАнМ в ГП, ПФ, сырье, смывах, ТЕМПО</v>
          </cell>
          <cell r="B453" t="str">
            <v>набор для чахохбили, шашлыка ЦБ охл. фасов</v>
          </cell>
          <cell r="C453" t="str">
            <v>мясо ЦБ</v>
          </cell>
          <cell r="D453" t="str">
            <v>Готовая_продукция</v>
          </cell>
          <cell r="G453" t="str">
            <v>Микробиология</v>
          </cell>
          <cell r="H453" t="str">
            <v>КМАФАнМ в ГП, ПФ, сырье, смывах, ТЕМПО</v>
          </cell>
          <cell r="I453" t="str">
            <v>ГОСТ 7702.2.0-2016; 
ГОСТ 31904-2012</v>
          </cell>
          <cell r="J453" t="str">
            <v>ГОСТ 7702.2.1-2017; МУК 4.2.3261-15 Темпо</v>
          </cell>
          <cell r="K453" t="str">
            <v>не более 5,0 × 10⁵ КОЕ/г</v>
          </cell>
          <cell r="L453" t="str">
            <v>СТО 53958418-002-2017</v>
          </cell>
        </row>
        <row r="454">
          <cell r="A454" t="str">
            <v>набор для чахохбили, шашлыка ЦБ охл. фасовКМАФАнМ в ГП, ПФ, сырье, петрифильмы</v>
          </cell>
          <cell r="B454" t="str">
            <v>набор для чахохбили, шашлыка ЦБ охл. фасов</v>
          </cell>
          <cell r="C454" t="str">
            <v>мясо ЦБ</v>
          </cell>
          <cell r="D454" t="str">
            <v>Готовая_продукция</v>
          </cell>
          <cell r="G454" t="str">
            <v>Микробиология</v>
          </cell>
          <cell r="H454" t="str">
            <v>КМАФАнМ в ГП, ПФ, сырье, петрифильмы</v>
          </cell>
          <cell r="I454" t="str">
            <v>ГОСТ 7702.2.0-2016; 
ГОСТ 31904-2012</v>
          </cell>
          <cell r="J454" t="str">
            <v>ГОСТ 7702.2.1-2017, МУК 4.2.2884-11 Петрифильмы</v>
          </cell>
          <cell r="K454" t="str">
            <v>не более 5,0 × 10⁵ КОЕ/г</v>
          </cell>
          <cell r="L454" t="str">
            <v>СТО 53958418-002-2017</v>
          </cell>
        </row>
        <row r="455">
          <cell r="A455" t="str">
            <v>набор для чахохбили, шашлыка ЦБ охл. фасовListeria monocytogenes в ГП, ПФ, сырье, VIDAS</v>
          </cell>
          <cell r="B455" t="str">
            <v>набор для чахохбили, шашлыка ЦБ охл. фасов</v>
          </cell>
          <cell r="C455" t="str">
            <v>мясо ЦБ</v>
          </cell>
          <cell r="D455" t="str">
            <v>Готовая_продукция</v>
          </cell>
          <cell r="G455" t="str">
            <v>Микробиология</v>
          </cell>
          <cell r="H455" t="str">
            <v>Listeria monocytogenes в ГП, ПФ, сырье, VIDAS</v>
          </cell>
          <cell r="I455" t="str">
            <v>ГОСТ 7702.2.0-2016; 
ГОСТ 31904-2012</v>
          </cell>
          <cell r="J455" t="str">
            <v>ГОСТ 32031-2012; МУК 4.2.3262-15 Vidas</v>
          </cell>
          <cell r="K455" t="str">
            <v>не допускается в 25,0 г</v>
          </cell>
          <cell r="L455" t="str">
            <v>СТО 53958418-002-2017</v>
          </cell>
        </row>
        <row r="456">
          <cell r="A456" t="str">
            <v>набор для чахохбили, шашлыка ЦБ охл. фасовSalmonella spp. в ГП, ПФ, сырье, VIDAS, с типизацией</v>
          </cell>
          <cell r="B456" t="str">
            <v>набор для чахохбили, шашлыка ЦБ охл. фасов</v>
          </cell>
          <cell r="C456" t="str">
            <v>мясо ЦБ</v>
          </cell>
          <cell r="D456" t="str">
            <v>Готовая_продукция</v>
          </cell>
          <cell r="G456" t="str">
            <v>Микробиология</v>
          </cell>
          <cell r="H456" t="str">
            <v>Salmonella spp. в ГП, ПФ, сырье, VIDAS, с типизацией</v>
          </cell>
          <cell r="I456" t="str">
            <v>ГОСТ 7702.2.0-2016; 
ГОСТ 31904-2012</v>
          </cell>
          <cell r="J456" t="str">
            <v>ГОСТ 31659-2012; 
ГОСТ 31468-2012; МУК 4.2.3262-15 Vidas</v>
          </cell>
          <cell r="K456" t="str">
            <v>не допускается в 25,0 г</v>
          </cell>
          <cell r="L456" t="str">
            <v>СТО 53958418-002-2017</v>
          </cell>
        </row>
        <row r="457">
          <cell r="A457" t="str">
            <v>набор для чахохбили, шашлыка ЦБ охл. фасовБГКП в ГП, ПФ, сырье</v>
          </cell>
          <cell r="B457" t="str">
            <v>набор для чахохбили, шашлыка ЦБ охл. фасов</v>
          </cell>
          <cell r="C457" t="str">
            <v>мясо ЦБ</v>
          </cell>
          <cell r="D457" t="str">
            <v>Готовая_продукция</v>
          </cell>
          <cell r="G457" t="str">
            <v>Микробиология</v>
          </cell>
          <cell r="H457" t="str">
            <v>БГКП в ГП, ПФ, сырье</v>
          </cell>
          <cell r="I457" t="str">
            <v>ГОСТ 7702.2.0-2016; 
ГОСТ 31904-2012</v>
          </cell>
          <cell r="J457" t="str">
            <v>ГОСТ 31747-2012</v>
          </cell>
          <cell r="K457" t="str">
            <v>не допускается в 0,0001 г</v>
          </cell>
          <cell r="L457" t="str">
            <v>СТО 53958418-001-2017</v>
          </cell>
        </row>
        <row r="458">
          <cell r="A458" t="str">
            <v>ноги ЦБ зам (СТО)КМАФАнМ в ГП, ПФ, сырье, смывах, ТЕМПО</v>
          </cell>
          <cell r="B458" t="str">
            <v>ноги ЦБ зам (СТО)</v>
          </cell>
          <cell r="C458" t="str">
            <v>субпродукты птицы</v>
          </cell>
          <cell r="D458" t="str">
            <v>Готовая_продукция</v>
          </cell>
          <cell r="G458" t="str">
            <v>Микробиология</v>
          </cell>
          <cell r="H458" t="str">
            <v>КМАФАнМ в ГП, ПФ, сырье, смывах, ТЕМПО</v>
          </cell>
          <cell r="I458" t="str">
            <v>ГОСТ 7702.2.0-2016; 
ГОСТ 31904-2012</v>
          </cell>
          <cell r="J458" t="str">
            <v>ГОСТ 7702.2.1-2017; МУК 4.2.3261-15 Темпо</v>
          </cell>
          <cell r="K458" t="str">
            <v>не более 1,0 × 10⁶ КОЕ/г</v>
          </cell>
          <cell r="L458" t="str">
            <v>СТО 99803052-001-2017</v>
          </cell>
        </row>
        <row r="459">
          <cell r="A459" t="str">
            <v>ноги ЦБ зам (СТО)КМАФАнМ в ГП, ПФ, сырье, петрифильмы</v>
          </cell>
          <cell r="B459" t="str">
            <v>ноги ЦБ зам (СТО)</v>
          </cell>
          <cell r="C459" t="str">
            <v>субпродукты птицы</v>
          </cell>
          <cell r="D459" t="str">
            <v>Готовая_продукция</v>
          </cell>
          <cell r="G459" t="str">
            <v>Микробиология</v>
          </cell>
          <cell r="H459" t="str">
            <v>КМАФАнМ в ГП, ПФ, сырье, петрифильмы</v>
          </cell>
          <cell r="I459" t="str">
            <v>ГОСТ 7702.2.0-2016; 
ГОСТ 31904-2012</v>
          </cell>
          <cell r="J459" t="str">
            <v>ГОСТ 7702.2.1-2017, МУК 4.2.2884-11 Петрифильмы</v>
          </cell>
          <cell r="K459" t="str">
            <v>не более 1,0 × 10⁶ КОЕ/г</v>
          </cell>
          <cell r="L459" t="str">
            <v>СТО 99803052-001-2017</v>
          </cell>
        </row>
        <row r="460">
          <cell r="A460" t="str">
            <v>ноги ЦБ зам (СТО)Listeria monocytogenes в ГП, ПФ, сырье, VIDAS</v>
          </cell>
          <cell r="B460" t="str">
            <v>ноги ЦБ зам (СТО)</v>
          </cell>
          <cell r="C460" t="str">
            <v>субпродукты птицы</v>
          </cell>
          <cell r="D460" t="str">
            <v>Готовая_продукция</v>
          </cell>
          <cell r="G460" t="str">
            <v>Микробиология</v>
          </cell>
          <cell r="H460" t="str">
            <v>Listeria monocytogenes в ГП, ПФ, сырье, VIDAS</v>
          </cell>
          <cell r="I460" t="str">
            <v>ГОСТ 7702.2.0-2016; 
ГОСТ 31904-2012</v>
          </cell>
          <cell r="J460" t="str">
            <v>ГОСТ 32031-2012; МУК 4.2.3262-15 Vidas</v>
          </cell>
          <cell r="K460" t="str">
            <v>не допускается в 25,0 г</v>
          </cell>
          <cell r="L460" t="str">
            <v>СТО 99803052-001-2017</v>
          </cell>
        </row>
        <row r="461">
          <cell r="A461" t="str">
            <v>ноги ЦБ зам (СТО)Salmonella spp. в ГП, ПФ, сырье, VIDAS, с типизацией</v>
          </cell>
          <cell r="B461" t="str">
            <v>ноги ЦБ зам (СТО)</v>
          </cell>
          <cell r="C461" t="str">
            <v>субпродукты птицы</v>
          </cell>
          <cell r="D461" t="str">
            <v>Готовая_продукция</v>
          </cell>
          <cell r="G461" t="str">
            <v>Микробиология</v>
          </cell>
          <cell r="H461" t="str">
            <v>Salmonella spp. в ГП, ПФ, сырье, VIDAS, с типизацией</v>
          </cell>
          <cell r="I461" t="str">
            <v>ГОСТ 7702.2.0-2016; 
ГОСТ 31904-2012</v>
          </cell>
          <cell r="J461" t="str">
            <v>ГОСТ 31659-2012; 
ГОСТ 31468-2012; МУК 4.2.3262-15 Vidas</v>
          </cell>
          <cell r="K461" t="str">
            <v>не допускается в 25,0 г</v>
          </cell>
          <cell r="L461" t="str">
            <v>СТО 99803052-001-2017</v>
          </cell>
        </row>
        <row r="462">
          <cell r="A462" t="str">
            <v>ноги ЦБ зам (СТО)Proteus в ГП, ПФ, сырье, патматериал</v>
          </cell>
          <cell r="B462" t="str">
            <v>ноги ЦБ зам (СТО)</v>
          </cell>
          <cell r="C462" t="str">
            <v>субпродукты птицы</v>
          </cell>
          <cell r="D462" t="str">
            <v>Готовая_продукция</v>
          </cell>
          <cell r="G462" t="str">
            <v>Микробиология</v>
          </cell>
          <cell r="H462" t="str">
            <v>Proteus в ГП, ПФ, сырье, патматериал</v>
          </cell>
          <cell r="I462" t="str">
            <v>ГОСТ 7702.2.0-2016; 
ГОСТ 31904-2012</v>
          </cell>
          <cell r="J462" t="str">
            <v>ГОСТ 28560-90; ГОСТ 7702.2.7-2013</v>
          </cell>
          <cell r="K462" t="str">
            <v>не допускается в 0,1 г</v>
          </cell>
        </row>
        <row r="463">
          <cell r="A463" t="str">
            <v>ноги ЦБ зам (ТУ)КМАФАнМ в ГП, ПФ, сырье, смывах, ТЕМПО</v>
          </cell>
          <cell r="B463" t="str">
            <v>ноги ЦБ зам (ТУ)</v>
          </cell>
          <cell r="C463" t="str">
            <v>субпродукты птицы</v>
          </cell>
          <cell r="D463" t="str">
            <v>Готовая_продукция</v>
          </cell>
          <cell r="G463" t="str">
            <v>Микробиология</v>
          </cell>
          <cell r="H463" t="str">
            <v>КМАФАнМ в ГП, ПФ, сырье, смывах, ТЕМПО</v>
          </cell>
          <cell r="I463" t="str">
            <v>ГОСТ 7702.2.0-2016; 
ГОСТ 31904-2012</v>
          </cell>
          <cell r="J463" t="str">
            <v>ГОСТ 7702.2.1-2017; МУК 4.2.3261-15 Темпо</v>
          </cell>
          <cell r="K463" t="str">
            <v>не более 1,0 × 10⁶ КОЕ/г</v>
          </cell>
          <cell r="L463" t="str">
            <v>ТУ 10.12.40-312-23476484-2015</v>
          </cell>
        </row>
        <row r="464">
          <cell r="A464" t="str">
            <v>ноги ЦБ зам (ТУ)КМАФАнМ в ГП, ПФ, сырье, петрифильмы</v>
          </cell>
          <cell r="B464" t="str">
            <v>ноги ЦБ зам (ТУ)</v>
          </cell>
          <cell r="C464" t="str">
            <v>субпродукты птицы</v>
          </cell>
          <cell r="D464" t="str">
            <v>Готовая_продукция</v>
          </cell>
          <cell r="G464" t="str">
            <v>Микробиология</v>
          </cell>
          <cell r="H464" t="str">
            <v>КМАФАнМ в ГП, ПФ, сырье, петрифильмы</v>
          </cell>
          <cell r="I464" t="str">
            <v>ГОСТ 7702.2.0-2016; 
ГОСТ 31904-2012</v>
          </cell>
          <cell r="J464" t="str">
            <v>ГОСТ 7702.2.1-2017, МУК 4.2.2884-11 Петрифильмы</v>
          </cell>
          <cell r="K464" t="str">
            <v>не более 1,0 × 10⁶ КОЕ/г</v>
          </cell>
          <cell r="L464" t="str">
            <v>ТУ 10.12.40-312-23476484-2015</v>
          </cell>
        </row>
        <row r="465">
          <cell r="A465" t="str">
            <v>ноги ЦБ зам (ТУ)Listeria monocytogenes в ГП, ПФ, сырье, VIDAS</v>
          </cell>
          <cell r="B465" t="str">
            <v>ноги ЦБ зам (ТУ)</v>
          </cell>
          <cell r="C465" t="str">
            <v>субпродукты птицы</v>
          </cell>
          <cell r="D465" t="str">
            <v>Готовая_продукция</v>
          </cell>
          <cell r="G465" t="str">
            <v>Микробиология</v>
          </cell>
          <cell r="H465" t="str">
            <v>Listeria monocytogenes в ГП, ПФ, сырье, VIDAS</v>
          </cell>
          <cell r="I465" t="str">
            <v>ГОСТ 7702.2.0-2016; 
ГОСТ 31904-2012</v>
          </cell>
          <cell r="J465" t="str">
            <v>ГОСТ 32031-2012; МУК 4.2.3262-15 Vidas</v>
          </cell>
          <cell r="K465" t="str">
            <v>не допускается в 25,0 г</v>
          </cell>
          <cell r="L465" t="str">
            <v>ТУ 10.12.40-312-23476484-2015</v>
          </cell>
        </row>
        <row r="466">
          <cell r="A466" t="str">
            <v>ноги ЦБ зам (ТУ)Salmonella spp. в ГП, ПФ, сырье, VIDAS, с типизацией</v>
          </cell>
          <cell r="B466" t="str">
            <v>ноги ЦБ зам (ТУ)</v>
          </cell>
          <cell r="C466" t="str">
            <v>субпродукты птицы</v>
          </cell>
          <cell r="D466" t="str">
            <v>Готовая_продукция</v>
          </cell>
          <cell r="G466" t="str">
            <v>Микробиология</v>
          </cell>
          <cell r="H466" t="str">
            <v>Salmonella spp. в ГП, ПФ, сырье, VIDAS, с типизацией</v>
          </cell>
          <cell r="I466" t="str">
            <v>ГОСТ 7702.2.0-2016; 
ГОСТ 31904-2012</v>
          </cell>
          <cell r="J466" t="str">
            <v>ГОСТ 31659-2012; 
ГОСТ 31468-2012; МУК 4.2.3262-15 Vidas</v>
          </cell>
          <cell r="K466" t="str">
            <v>не допускается в 25,0 г</v>
          </cell>
          <cell r="L466" t="str">
            <v>ТУ 10.12.40-312-23476484-2015</v>
          </cell>
        </row>
        <row r="467">
          <cell r="A467" t="str">
            <v>ноги ЦБ зам (ТУ)Proteus в ГП, ПФ, сырье, патматериал</v>
          </cell>
          <cell r="B467" t="str">
            <v>ноги ЦБ зам (ТУ)</v>
          </cell>
          <cell r="C467" t="str">
            <v>субпродукты птицы</v>
          </cell>
          <cell r="D467" t="str">
            <v>Готовая_продукция</v>
          </cell>
          <cell r="G467" t="str">
            <v>Микробиология</v>
          </cell>
          <cell r="H467" t="str">
            <v>Proteus в ГП, ПФ, сырье, патматериал</v>
          </cell>
          <cell r="I467" t="str">
            <v>ГОСТ 7702.2.0-2016; 
ГОСТ 31904-2012</v>
          </cell>
          <cell r="J467" t="str">
            <v>ГОСТ 28560-90; ГОСТ 7702.2.7-2013</v>
          </cell>
          <cell r="K467" t="str">
            <v>не допускается в 0,1 г</v>
          </cell>
          <cell r="L467" t="str">
            <v>ТУ 10.12.40-312-23476484-2015</v>
          </cell>
        </row>
        <row r="468">
          <cell r="A468" t="str">
            <v>ноги ЦБ охл (СТО)КМАФАнМ в ГП, ПФ, сырье, смывах, ТЕМПО</v>
          </cell>
          <cell r="B468" t="str">
            <v>ноги ЦБ охл (СТО)</v>
          </cell>
          <cell r="C468" t="str">
            <v>субпродукты птицы</v>
          </cell>
          <cell r="D468" t="str">
            <v>Готовая_продукция</v>
          </cell>
          <cell r="G468" t="str">
            <v>Микробиология</v>
          </cell>
          <cell r="H468" t="str">
            <v>КМАФАнМ в ГП, ПФ, сырье, смывах, ТЕМПО</v>
          </cell>
          <cell r="I468" t="str">
            <v>ГОСТ 7702.2.0-2016; 
ГОСТ 31904-2012</v>
          </cell>
          <cell r="J468" t="str">
            <v>ГОСТ 7702.2.1-2017; МУК 4.2.3261-15 Темпо</v>
          </cell>
          <cell r="K468" t="str">
            <v>не более 1,0 × 10⁶ КОЕ/г</v>
          </cell>
          <cell r="L468" t="str">
            <v>СТО 99803052-001-2017</v>
          </cell>
        </row>
        <row r="469">
          <cell r="A469" t="str">
            <v>ноги ЦБ охл (СТО)КМАФАнМ в ГП, ПФ, сырье, петрифильмы</v>
          </cell>
          <cell r="B469" t="str">
            <v>ноги ЦБ охл (СТО)</v>
          </cell>
          <cell r="C469" t="str">
            <v>субпродукты птицы</v>
          </cell>
          <cell r="D469" t="str">
            <v>Готовая_продукция</v>
          </cell>
          <cell r="G469" t="str">
            <v>Микробиология</v>
          </cell>
          <cell r="H469" t="str">
            <v>КМАФАнМ в ГП, ПФ, сырье, петрифильмы</v>
          </cell>
          <cell r="I469" t="str">
            <v>ГОСТ 7702.2.0-2016; 
ГОСТ 31904-2012</v>
          </cell>
          <cell r="J469" t="str">
            <v>ГОСТ 7702.2.1-2017, МУК 4.2.2884-11 Петрифильмы</v>
          </cell>
          <cell r="K469" t="str">
            <v>не более 1,0 × 10⁶ КОЕ/г</v>
          </cell>
          <cell r="L469" t="str">
            <v>СТО 99803052-001-2017</v>
          </cell>
        </row>
        <row r="470">
          <cell r="A470" t="str">
            <v>ноги ЦБ охл (СТО)Listeria monocytogenes в ГП, ПФ, сырье, VIDAS</v>
          </cell>
          <cell r="B470" t="str">
            <v>ноги ЦБ охл (СТО)</v>
          </cell>
          <cell r="C470" t="str">
            <v>субпродукты птицы</v>
          </cell>
          <cell r="D470" t="str">
            <v>Готовая_продукция</v>
          </cell>
          <cell r="G470" t="str">
            <v>Микробиология</v>
          </cell>
          <cell r="H470" t="str">
            <v>Listeria monocytogenes в ГП, ПФ, сырье, VIDAS</v>
          </cell>
          <cell r="I470" t="str">
            <v>ГОСТ 7702.2.0-2016; 
ГОСТ 31904-2012</v>
          </cell>
          <cell r="J470" t="str">
            <v>ГОСТ 32031-2012; МУК 4.2.3262-15 Vidas</v>
          </cell>
          <cell r="K470" t="str">
            <v>не допускается в 25,0 г</v>
          </cell>
          <cell r="L470" t="str">
            <v>СТО 99803052-001-2017</v>
          </cell>
        </row>
        <row r="471">
          <cell r="A471" t="str">
            <v>ноги ЦБ охл (СТО)Salmonella spp. в ГП, ПФ, сырье, VIDAS, с типизацией</v>
          </cell>
          <cell r="B471" t="str">
            <v>ноги ЦБ охл (СТО)</v>
          </cell>
          <cell r="C471" t="str">
            <v>субпродукты птицы</v>
          </cell>
          <cell r="D471" t="str">
            <v>Готовая_продукция</v>
          </cell>
          <cell r="G471" t="str">
            <v>Микробиология</v>
          </cell>
          <cell r="H471" t="str">
            <v>Salmonella spp. в ГП, ПФ, сырье, VIDAS, с типизацией</v>
          </cell>
          <cell r="I471" t="str">
            <v>ГОСТ 7702.2.0-2016; 
ГОСТ 31904-2012</v>
          </cell>
          <cell r="J471" t="str">
            <v>ГОСТ 31659-2012; 
ГОСТ 31468-2012; МУК 4.2.3262-15 Vidas</v>
          </cell>
          <cell r="K471" t="str">
            <v>не допускается в 25,0 г</v>
          </cell>
          <cell r="L471" t="str">
            <v>СТО 99803052-001-2017</v>
          </cell>
        </row>
        <row r="472">
          <cell r="A472" t="str">
            <v>обрезь филе бедра охл. СТОListeria monocytogenes в ГП, ПФ, сырье, VIDAS</v>
          </cell>
          <cell r="B472" t="str">
            <v>обрезь филе бедра охл. СТО</v>
          </cell>
          <cell r="C472" t="str">
            <v>мясо ЦБ</v>
          </cell>
          <cell r="D472" t="str">
            <v>Готовая_продукция</v>
          </cell>
          <cell r="G472" t="str">
            <v>Микробиология</v>
          </cell>
          <cell r="H472" t="str">
            <v>Listeria monocytogenes в ГП, ПФ, сырье, VIDAS</v>
          </cell>
          <cell r="I472" t="str">
            <v>ГОСТ 7702.2.0-2016; 
ГОСТ 31904-2012</v>
          </cell>
          <cell r="J472" t="str">
            <v>ГОСТ 32031-2012; МУК 4.2.3262-15 Vidas</v>
          </cell>
          <cell r="K472" t="str">
            <v>не допускается в 25,0 г</v>
          </cell>
          <cell r="L472" t="str">
            <v>СТО 61615721-001-2018</v>
          </cell>
        </row>
        <row r="473">
          <cell r="A473" t="str">
            <v>обрезь филе бедра охл. СТОSalmonella spp. в ГП, ПФ, сырье, VIDAS, с типизацией</v>
          </cell>
          <cell r="B473" t="str">
            <v>обрезь филе бедра охл. СТО</v>
          </cell>
          <cell r="C473" t="str">
            <v>мясо ЦБ</v>
          </cell>
          <cell r="D473" t="str">
            <v>Готовая_продукция</v>
          </cell>
          <cell r="G473" t="str">
            <v>Микробиология</v>
          </cell>
          <cell r="H473" t="str">
            <v>Salmonella spp. в ГП, ПФ, сырье, VIDAS, с типизацией</v>
          </cell>
          <cell r="I473" t="str">
            <v>ГОСТ 7702.2.0-2016; 
ГОСТ 31904-2012</v>
          </cell>
          <cell r="J473" t="str">
            <v>ГОСТ 31659-2012; 
ГОСТ 31468-2012; МУК 4.2.3262-15 Vidas</v>
          </cell>
          <cell r="K473" t="str">
            <v>не допускается в 25,0 г</v>
          </cell>
          <cell r="L473" t="str">
            <v>СТО 53958418-002-2017</v>
          </cell>
        </row>
        <row r="474">
          <cell r="A474" t="str">
            <v>обрезь филе бедра охл. СТО фасовКМАФАнМ в ГП, ПФ, сырье, смывах, ТЕМПО</v>
          </cell>
          <cell r="B474" t="str">
            <v>обрезь филе бедра охл. СТО фасов</v>
          </cell>
          <cell r="C474" t="str">
            <v>мясо ЦБ</v>
          </cell>
          <cell r="D474" t="str">
            <v>Готовая_продукция</v>
          </cell>
          <cell r="G474" t="str">
            <v>Микробиология</v>
          </cell>
          <cell r="H474" t="str">
            <v>КМАФАнМ в ГП, ПФ, сырье, смывах, ТЕМПО</v>
          </cell>
          <cell r="I474" t="str">
            <v>ГОСТ 7702.2.0-2016; 
ГОСТ 31904-2012</v>
          </cell>
          <cell r="J474" t="str">
            <v>ГОСТ 7702.2.1-2017; МУК 4.2.3261-15 Темпо</v>
          </cell>
          <cell r="K474" t="str">
            <v>не более 5,0 × 10⁵ КОЕ/г</v>
          </cell>
          <cell r="L474" t="str">
            <v>СТО 53958418-002-2017</v>
          </cell>
        </row>
        <row r="475">
          <cell r="A475" t="str">
            <v>обрезь филе бедра охл. СТО фасовКМАФАнМ в ГП, ПФ, сырье, петрифильмы</v>
          </cell>
          <cell r="B475" t="str">
            <v>обрезь филе бедра охл. СТО фасов</v>
          </cell>
          <cell r="C475" t="str">
            <v>мясо ЦБ</v>
          </cell>
          <cell r="D475" t="str">
            <v>Готовая_продукция</v>
          </cell>
          <cell r="G475" t="str">
            <v>Микробиология</v>
          </cell>
          <cell r="H475" t="str">
            <v>КМАФАнМ в ГП, ПФ, сырье, петрифильмы</v>
          </cell>
          <cell r="I475" t="str">
            <v>ГОСТ 7702.2.0-2016; 
ГОСТ 31904-2012</v>
          </cell>
          <cell r="J475" t="str">
            <v>ГОСТ 7702.2.1-2017, МУК 4.2.2884-11 Петрифильмы</v>
          </cell>
          <cell r="K475" t="str">
            <v>не более 5,0 × 10⁵ КОЕ/г</v>
          </cell>
          <cell r="L475" t="str">
            <v>СТО 53958418-002-2017</v>
          </cell>
        </row>
        <row r="476">
          <cell r="A476" t="str">
            <v>обрезь филе бедра охл. СТОКМАФАнМ в ГП, ПФ, сырье, смывах, ТЕМПО</v>
          </cell>
          <cell r="B476" t="str">
            <v>обрезь филе бедра охл. СТО</v>
          </cell>
          <cell r="C476" t="str">
            <v>мясо ЦБ</v>
          </cell>
          <cell r="D476" t="str">
            <v>Готовая_продукция</v>
          </cell>
          <cell r="G476" t="str">
            <v>Микробиология</v>
          </cell>
          <cell r="H476" t="str">
            <v>КМАФАнМ в ГП, ПФ, сырье, смывах, ТЕМПО</v>
          </cell>
          <cell r="I476" t="str">
            <v>ГОСТ 7702.2.0-2016; 
ГОСТ 31904-2012</v>
          </cell>
          <cell r="J476" t="str">
            <v>ГОСТ 7702.2.1-2017; МУК 4.2.3261-15 Темпо</v>
          </cell>
          <cell r="K476" t="str">
            <v>не более 1,0 × 10⁴ КОЕ/г</v>
          </cell>
          <cell r="L476" t="str">
            <v>СТО 53958418-002-2017</v>
          </cell>
        </row>
        <row r="477">
          <cell r="A477" t="str">
            <v>обрезь филе бедра охл. СТОКМАФАнМ в ГП, ПФ, сырье, петрифильмы</v>
          </cell>
          <cell r="B477" t="str">
            <v>обрезь филе бедра охл. СТО</v>
          </cell>
          <cell r="C477" t="str">
            <v>мясо ЦБ</v>
          </cell>
          <cell r="D477" t="str">
            <v>Готовая_продукция</v>
          </cell>
          <cell r="G477" t="str">
            <v>Микробиология</v>
          </cell>
          <cell r="H477" t="str">
            <v>КМАФАнМ в ГП, ПФ, сырье, петрифильмы</v>
          </cell>
          <cell r="I477" t="str">
            <v>ГОСТ 7702.2.0-2016; 
ГОСТ 31904-2012</v>
          </cell>
          <cell r="J477" t="str">
            <v>ГОСТ 7702.2.1-2017, МУК 4.2.2884-11 Петрифильмы</v>
          </cell>
          <cell r="K477" t="str">
            <v>не более 1,0 × 10⁴ КОЕ/г</v>
          </cell>
          <cell r="L477" t="str">
            <v>СТО 53958418-002-2017</v>
          </cell>
        </row>
        <row r="478">
          <cell r="A478" t="str">
            <v>обрезь филе бедра охл. СТОБГКП в ГП, ПФ, сырье</v>
          </cell>
          <cell r="B478" t="str">
            <v>обрезь филе бедра охл. СТО</v>
          </cell>
          <cell r="C478" t="str">
            <v>мясо ЦБ</v>
          </cell>
          <cell r="D478" t="str">
            <v>Готовая_продукция</v>
          </cell>
          <cell r="G478" t="str">
            <v>Микробиология</v>
          </cell>
          <cell r="H478" t="str">
            <v>БГКП в ГП, ПФ, сырье</v>
          </cell>
          <cell r="I478" t="str">
            <v>ГОСТ 7702.2.0-2016; 
ГОСТ 31904-2012</v>
          </cell>
          <cell r="J478" t="str">
            <v>ГОСТ 31747-2012</v>
          </cell>
          <cell r="K478" t="str">
            <v>не допускается в 0,0001 г</v>
          </cell>
          <cell r="L478" t="str">
            <v>СТО 53958418-001-2017</v>
          </cell>
        </row>
        <row r="479">
          <cell r="A479" t="str">
            <v>обрезь филе грудки охл. СТОListeria monocytogenes в ГП, ПФ, сырье, VIDAS</v>
          </cell>
          <cell r="B479" t="str">
            <v>обрезь филе грудки охл. СТО</v>
          </cell>
          <cell r="C479" t="str">
            <v>мясо ЦБ</v>
          </cell>
          <cell r="D479" t="str">
            <v>Готовая_продукция</v>
          </cell>
          <cell r="G479" t="str">
            <v>Микробиология</v>
          </cell>
          <cell r="H479" t="str">
            <v>Listeria monocytogenes в ГП, ПФ, сырье, VIDAS</v>
          </cell>
          <cell r="I479" t="str">
            <v>ГОСТ 7702.2.0-2016; 
ГОСТ 31904-2012</v>
          </cell>
          <cell r="J479" t="str">
            <v>ГОСТ 32031-2012; МУК 4.2.3262-15 Vidas</v>
          </cell>
          <cell r="K479" t="str">
            <v>не допускается в 25,0 г</v>
          </cell>
          <cell r="L479" t="str">
            <v>СТО 53958418-002-2017</v>
          </cell>
        </row>
        <row r="480">
          <cell r="A480" t="str">
            <v>обрезь филе грудки охл. СТОSalmonella spp. в ГП, ПФ, сырье, VIDAS, с типизацией</v>
          </cell>
          <cell r="B480" t="str">
            <v>обрезь филе грудки охл. СТО</v>
          </cell>
          <cell r="C480" t="str">
            <v>мясо ЦБ</v>
          </cell>
          <cell r="D480" t="str">
            <v>Готовая_продукция</v>
          </cell>
          <cell r="G480" t="str">
            <v>Микробиология</v>
          </cell>
          <cell r="H480" t="str">
            <v>Salmonella spp. в ГП, ПФ, сырье, VIDAS, с типизацией</v>
          </cell>
          <cell r="I480" t="str">
            <v>ГОСТ 7702.2.0-2016; 
ГОСТ 31904-2012</v>
          </cell>
          <cell r="J480" t="str">
            <v>ГОСТ 31659-2012; 
ГОСТ 31468-2012; МУК 4.2.3262-15 Vidas</v>
          </cell>
          <cell r="K480" t="str">
            <v>не допускается в 25,0 г</v>
          </cell>
          <cell r="L480" t="str">
            <v>СТО 53958418-001-2017</v>
          </cell>
        </row>
        <row r="481">
          <cell r="A481" t="str">
            <v>обрезь филе грудки охл. СТО фасовКМАФАнМ в ГП, ПФ, сырье, смывах, ТЕМПО</v>
          </cell>
          <cell r="B481" t="str">
            <v>обрезь филе грудки охл. СТО фасов</v>
          </cell>
          <cell r="C481" t="str">
            <v>мясо ЦБ</v>
          </cell>
          <cell r="D481" t="str">
            <v>Готовая_продукция</v>
          </cell>
          <cell r="G481" t="str">
            <v>Микробиология</v>
          </cell>
          <cell r="H481" t="str">
            <v>КМАФАнМ в ГП, ПФ, сырье, смывах, ТЕМПО</v>
          </cell>
          <cell r="I481" t="str">
            <v>ГОСТ 7702.2.0-2016; 
ГОСТ 31904-2012</v>
          </cell>
          <cell r="J481" t="str">
            <v>ГОСТ 7702.2.1-2017; МУК 4.2.3261-15 Темпо</v>
          </cell>
          <cell r="K481" t="str">
            <v>не более 5,0 × 10⁵ КОЕ/г</v>
          </cell>
          <cell r="L481" t="str">
            <v>СТО 53958418-002-2017</v>
          </cell>
        </row>
        <row r="482">
          <cell r="A482" t="str">
            <v>обрезь филе грудки охл. СТО фасовКМАФАнМ в ГП, ПФ, сырье, петрифильмы</v>
          </cell>
          <cell r="B482" t="str">
            <v>обрезь филе грудки охл. СТО фасов</v>
          </cell>
          <cell r="C482" t="str">
            <v>мясо ЦБ</v>
          </cell>
          <cell r="D482" t="str">
            <v>Готовая_продукция</v>
          </cell>
          <cell r="G482" t="str">
            <v>Микробиология</v>
          </cell>
          <cell r="H482" t="str">
            <v>КМАФАнМ в ГП, ПФ, сырье, петрифильмы</v>
          </cell>
          <cell r="I482" t="str">
            <v>ГОСТ 7702.2.0-2016; 
ГОСТ 31904-2012</v>
          </cell>
          <cell r="J482" t="str">
            <v>ГОСТ 7702.2.1-2017, МУК 4.2.2884-11 Петрифильмы</v>
          </cell>
          <cell r="K482" t="str">
            <v>не более 5,0 × 10⁵ КОЕ/г</v>
          </cell>
          <cell r="L482" t="str">
            <v>СТО 53958418-002-2017</v>
          </cell>
        </row>
        <row r="483">
          <cell r="A483" t="str">
            <v>обрезь филе грудки охл. СТОКМАФАнМ в ГП, ПФ, сырье, смывах, ТЕМПО</v>
          </cell>
          <cell r="B483" t="str">
            <v>обрезь филе грудки охл. СТО</v>
          </cell>
          <cell r="C483" t="str">
            <v>мясо ЦБ</v>
          </cell>
          <cell r="D483" t="str">
            <v>Готовая_продукция</v>
          </cell>
          <cell r="G483" t="str">
            <v>Микробиология</v>
          </cell>
          <cell r="H483" t="str">
            <v>КМАФАнМ в ГП, ПФ, сырье, смывах, ТЕМПО</v>
          </cell>
          <cell r="I483" t="str">
            <v>ГОСТ 7702.2.0-2016; 
ГОСТ 31904-2012</v>
          </cell>
          <cell r="J483" t="str">
            <v>ГОСТ 7702.2.1-2017; МУК 4.2.3261-15 Темпо</v>
          </cell>
          <cell r="K483" t="str">
            <v>не более 5,0 × 10⁵ КОЕ/г</v>
          </cell>
          <cell r="L483" t="str">
            <v>СТО 53958418-002-2017</v>
          </cell>
        </row>
        <row r="484">
          <cell r="A484" t="str">
            <v>обрезь филе грудки охл. СТОКМАФАнМ в ГП, ПФ, сырье, петрифильмы</v>
          </cell>
          <cell r="B484" t="str">
            <v>обрезь филе грудки охл. СТО</v>
          </cell>
          <cell r="C484" t="str">
            <v>мясо ЦБ</v>
          </cell>
          <cell r="D484" t="str">
            <v>Готовая_продукция</v>
          </cell>
          <cell r="G484" t="str">
            <v>Микробиология</v>
          </cell>
          <cell r="H484" t="str">
            <v>КМАФАнМ в ГП, ПФ, сырье, петрифильмы</v>
          </cell>
          <cell r="I484" t="str">
            <v>ГОСТ 7702.2.0-2016; 
ГОСТ 31904-2012</v>
          </cell>
          <cell r="J484" t="str">
            <v>ГОСТ 7702.2.1-2017, МУК 4.2.2884-11 Петрифильмы</v>
          </cell>
          <cell r="K484" t="str">
            <v>не более 5,0 × 10⁵ КОЕ/г</v>
          </cell>
          <cell r="L484" t="str">
            <v>СТО 53958418-002-2017</v>
          </cell>
        </row>
        <row r="485">
          <cell r="A485" t="str">
            <v>обрезь филе грудки охл. СТОБГКП в ГП, ПФ, сырье</v>
          </cell>
          <cell r="B485" t="str">
            <v>обрезь филе грудки охл. СТО</v>
          </cell>
          <cell r="C485" t="str">
            <v>мясо ЦБ</v>
          </cell>
          <cell r="D485" t="str">
            <v>Готовая_продукция</v>
          </cell>
          <cell r="G485" t="str">
            <v>Микробиология</v>
          </cell>
          <cell r="H485" t="str">
            <v>БГКП в ГП, ПФ, сырье</v>
          </cell>
          <cell r="I485" t="str">
            <v>ГОСТ 7702.2.0-2016; 
ГОСТ 31904-2012</v>
          </cell>
          <cell r="J485" t="str">
            <v>ГОСТ 31747-2012</v>
          </cell>
          <cell r="K485" t="str">
            <v>не допускается в 0,0001 г</v>
          </cell>
          <cell r="L485" t="str">
            <v>СТО 53958418-001-2017</v>
          </cell>
        </row>
        <row r="486">
          <cell r="A486" t="str">
            <v>обрезь филе бедра зам. СТОListeria monocytogenes в ГП, ПФ, сырье, VIDAS</v>
          </cell>
          <cell r="B486" t="str">
            <v>обрезь филе бедра зам. СТО</v>
          </cell>
          <cell r="C486" t="str">
            <v>мясо ЦБ</v>
          </cell>
          <cell r="D486" t="str">
            <v>Готовая_продукция</v>
          </cell>
          <cell r="G486" t="str">
            <v>Микробиология</v>
          </cell>
          <cell r="H486" t="str">
            <v>Listeria monocytogenes в ГП, ПФ, сырье, VIDAS</v>
          </cell>
          <cell r="I486" t="str">
            <v>ГОСТ 7702.2.0-2016; 
ГОСТ 31904-2012</v>
          </cell>
          <cell r="J486" t="str">
            <v>ГОСТ 32031-2012; МУК 4.2.3262-15 Vidas</v>
          </cell>
          <cell r="K486" t="str">
            <v>не допускается в 25,0 г</v>
          </cell>
          <cell r="L486" t="str">
            <v>СТО 53958418-002-2017</v>
          </cell>
        </row>
        <row r="487">
          <cell r="A487" t="str">
            <v>обрезь филе бедра зам. СТОSalmonella spp. в ГП, ПФ, сырье, VIDAS, с типизацией</v>
          </cell>
          <cell r="B487" t="str">
            <v>обрезь филе бедра зам. СТО</v>
          </cell>
          <cell r="C487" t="str">
            <v>мясо ЦБ</v>
          </cell>
          <cell r="D487" t="str">
            <v>Готовая_продукция</v>
          </cell>
          <cell r="G487" t="str">
            <v>Микробиология</v>
          </cell>
          <cell r="H487" t="str">
            <v>Salmonella spp. в ГП, ПФ, сырье, VIDAS, с типизацией</v>
          </cell>
          <cell r="I487" t="str">
            <v>ГОСТ 7702.2.0-2016; 
ГОСТ 31904-2012</v>
          </cell>
          <cell r="J487" t="str">
            <v>ГОСТ 31659-2012; 
ГОСТ 31468-2012; МУК 4.2.3262-15 Vidas</v>
          </cell>
          <cell r="K487" t="str">
            <v>не допускается в 25,0 г</v>
          </cell>
          <cell r="L487" t="str">
            <v>СТО 53958418-001-2017</v>
          </cell>
        </row>
        <row r="488">
          <cell r="A488" t="str">
            <v>обрезь филе бедра зам. СТОКМАФАнМ в ГП, ПФ, сырье, смывах, ТЕМПО</v>
          </cell>
          <cell r="B488" t="str">
            <v>обрезь филе бедра зам. СТО</v>
          </cell>
          <cell r="C488" t="str">
            <v>мясо ЦБ</v>
          </cell>
          <cell r="D488" t="str">
            <v>Готовая_продукция</v>
          </cell>
          <cell r="G488" t="str">
            <v>Микробиология</v>
          </cell>
          <cell r="H488" t="str">
            <v>КМАФАнМ в ГП, ПФ, сырье, смывах, ТЕМПО</v>
          </cell>
          <cell r="I488" t="str">
            <v>ГОСТ 7702.2.0-2016; 
ГОСТ 31904-2012</v>
          </cell>
          <cell r="J488" t="str">
            <v>ГОСТ 7702.2.1-2017; МУК 4.2.3261-15 Темпо</v>
          </cell>
          <cell r="K488" t="str">
            <v>не более 1,0 × 10⁵ КОЕ/г</v>
          </cell>
          <cell r="L488" t="str">
            <v>СТО 53958418-002-2017</v>
          </cell>
        </row>
        <row r="489">
          <cell r="A489" t="str">
            <v>обрезь филе бедра зам. СТОКМАФАнМ в ГП, ПФ, сырье, петрифильмы</v>
          </cell>
          <cell r="B489" t="str">
            <v>обрезь филе бедра зам. СТО</v>
          </cell>
          <cell r="C489" t="str">
            <v>мясо ЦБ</v>
          </cell>
          <cell r="D489" t="str">
            <v>Готовая_продукция</v>
          </cell>
          <cell r="G489" t="str">
            <v>Микробиология</v>
          </cell>
          <cell r="H489" t="str">
            <v>КМАФАнМ в ГП, ПФ, сырье, петрифильмы</v>
          </cell>
          <cell r="I489" t="str">
            <v>ГОСТ 7702.2.0-2016; 
ГОСТ 31904-2012</v>
          </cell>
          <cell r="J489" t="str">
            <v>ГОСТ 7702.2.1-2017, МУК 4.2.2884-11 Петрифильмы</v>
          </cell>
          <cell r="K489" t="str">
            <v>не более 1,0 × 10⁵ КОЕ/г</v>
          </cell>
          <cell r="L489" t="str">
            <v>СТО 53958418-002-2017</v>
          </cell>
        </row>
        <row r="490">
          <cell r="A490" t="str">
            <v>обрезь филе бедра зам. СТОБГКП в ГП, ПФ, сырье</v>
          </cell>
          <cell r="B490" t="str">
            <v>обрезь филе бедра зам. СТО</v>
          </cell>
          <cell r="C490" t="str">
            <v>мясо ЦБ</v>
          </cell>
          <cell r="D490" t="str">
            <v>Готовая_продукция</v>
          </cell>
          <cell r="G490" t="str">
            <v>Микробиология</v>
          </cell>
          <cell r="H490" t="str">
            <v>БГКП в ГП, ПФ, сырье</v>
          </cell>
          <cell r="I490" t="str">
            <v>ГОСТ 7702.2.0-2016; 
ГОСТ 31904-2012</v>
          </cell>
          <cell r="J490" t="str">
            <v>ГОСТ 31747-2012</v>
          </cell>
          <cell r="K490" t="str">
            <v>не допускается в 0,0001 г</v>
          </cell>
          <cell r="L490" t="str">
            <v>СТО 53958418-001-2017</v>
          </cell>
        </row>
        <row r="491">
          <cell r="A491" t="str">
            <v>обрезь филе грудки зам. СТОListeria monocytogenes в ГП, ПФ, сырье, VIDAS</v>
          </cell>
          <cell r="B491" t="str">
            <v>обрезь филе грудки зам. СТО</v>
          </cell>
          <cell r="C491" t="str">
            <v>мясо ЦБ</v>
          </cell>
          <cell r="D491" t="str">
            <v>Готовая_продукция</v>
          </cell>
          <cell r="G491" t="str">
            <v>Микробиология</v>
          </cell>
          <cell r="H491" t="str">
            <v>Listeria monocytogenes в ГП, ПФ, сырье, VIDAS</v>
          </cell>
          <cell r="I491" t="str">
            <v>ГОСТ 7702.2.0-2016; 
ГОСТ 31904-2012</v>
          </cell>
          <cell r="J491" t="str">
            <v>ГОСТ 32031-2012; МУК 4.2.3262-15 Vidas</v>
          </cell>
          <cell r="K491" t="str">
            <v>не допускается в 25,0 г</v>
          </cell>
          <cell r="L491" t="str">
            <v>СТО 53958418-002-2017</v>
          </cell>
        </row>
        <row r="492">
          <cell r="A492" t="str">
            <v>обрезь филе грудки зам. СТОSalmonella spp. в ГП, ПФ, сырье, VIDAS, с типизацией</v>
          </cell>
          <cell r="B492" t="str">
            <v>обрезь филе грудки зам. СТО</v>
          </cell>
          <cell r="C492" t="str">
            <v>мясо ЦБ</v>
          </cell>
          <cell r="D492" t="str">
            <v>Готовая_продукция</v>
          </cell>
          <cell r="G492" t="str">
            <v>Микробиология</v>
          </cell>
          <cell r="H492" t="str">
            <v>Salmonella spp. в ГП, ПФ, сырье, VIDAS, с типизацией</v>
          </cell>
          <cell r="I492" t="str">
            <v>ГОСТ 7702.2.0-2016; 
ГОСТ 31904-2012</v>
          </cell>
          <cell r="J492" t="str">
            <v>ГОСТ 31659-2012; 
ГОСТ 31468-2012; МУК 4.2.3262-15 Vidas</v>
          </cell>
          <cell r="K492" t="str">
            <v>не допускается в 25,0 г</v>
          </cell>
          <cell r="L492" t="str">
            <v>СТО 53958418-001-2017</v>
          </cell>
        </row>
        <row r="493">
          <cell r="A493" t="str">
            <v>обрезь филе грудки зам. СТОКМАФАнМ в ГП, ПФ, сырье, смывах, ТЕМПО</v>
          </cell>
          <cell r="B493" t="str">
            <v>обрезь филе грудки зам. СТО</v>
          </cell>
          <cell r="C493" t="str">
            <v>мясо ЦБ</v>
          </cell>
          <cell r="D493" t="str">
            <v>Готовая_продукция</v>
          </cell>
          <cell r="G493" t="str">
            <v>Микробиология</v>
          </cell>
          <cell r="H493" t="str">
            <v>КМАФАнМ в ГП, ПФ, сырье, смывах, ТЕМПО</v>
          </cell>
          <cell r="I493" t="str">
            <v>ГОСТ 7702.2.0-2016; 
ГОСТ 31904-2012</v>
          </cell>
          <cell r="J493" t="str">
            <v>ГОСТ 7702.2.1-2017; МУК 4.2.3261-15 Темпо</v>
          </cell>
          <cell r="K493" t="str">
            <v>не более 1,0 × 10⁵ КОЕ/г</v>
          </cell>
          <cell r="L493" t="str">
            <v>СТО 53958418-002-2017</v>
          </cell>
        </row>
        <row r="494">
          <cell r="A494" t="str">
            <v>обрезь филе грудки зам. СТОКМАФАнМ в ГП, ПФ, сырье, петрифильмы</v>
          </cell>
          <cell r="B494" t="str">
            <v>обрезь филе грудки зам. СТО</v>
          </cell>
          <cell r="C494" t="str">
            <v>мясо ЦБ</v>
          </cell>
          <cell r="D494" t="str">
            <v>Готовая_продукция</v>
          </cell>
          <cell r="G494" t="str">
            <v>Микробиология</v>
          </cell>
          <cell r="H494" t="str">
            <v>КМАФАнМ в ГП, ПФ, сырье, петрифильмы</v>
          </cell>
          <cell r="I494" t="str">
            <v>ГОСТ 7702.2.0-2016; 
ГОСТ 31904-2012</v>
          </cell>
          <cell r="J494" t="str">
            <v>ГОСТ 7702.2.1-2017, МУК 4.2.2884-11 Петрифильмы</v>
          </cell>
          <cell r="K494" t="str">
            <v>не более 1,0 × 10⁵ КОЕ/г</v>
          </cell>
          <cell r="L494" t="str">
            <v>СТО 53958418-002-2017</v>
          </cell>
        </row>
        <row r="495">
          <cell r="A495" t="str">
            <v>обрезь филе грудки зам. СТОБГКП в ГП, ПФ, сырье</v>
          </cell>
          <cell r="B495" t="str">
            <v>обрезь филе грудки зам. СТО</v>
          </cell>
          <cell r="C495" t="str">
            <v>мясо ЦБ</v>
          </cell>
          <cell r="D495" t="str">
            <v>Готовая_продукция</v>
          </cell>
          <cell r="G495" t="str">
            <v>Микробиология</v>
          </cell>
          <cell r="H495" t="str">
            <v>БГКП в ГП, ПФ, сырье</v>
          </cell>
          <cell r="I495" t="str">
            <v>ГОСТ 7702.2.0-2016; 
ГОСТ 31904-2012</v>
          </cell>
          <cell r="J495" t="str">
            <v>ГОСТ 31747-2012</v>
          </cell>
          <cell r="K495" t="str">
            <v>не допускается в 0,0001 г</v>
          </cell>
          <cell r="L495" t="str">
            <v>СТО 53958418-001-2017</v>
          </cell>
        </row>
        <row r="496">
          <cell r="A496" t="str">
            <v>окорочок "Особый" ЦБ зам (СТО)Listeria monocytogenes в ГП, ПФ, сырье, VIDAS</v>
          </cell>
          <cell r="B496" t="str">
            <v>окорочок "Особый" ЦБ зам (СТО)</v>
          </cell>
          <cell r="C496" t="str">
            <v>мясо ЦБ</v>
          </cell>
          <cell r="D496" t="str">
            <v>Готовая_продукция</v>
          </cell>
          <cell r="G496" t="str">
            <v>Микробиология</v>
          </cell>
          <cell r="H496" t="str">
            <v>Listeria monocytogenes в ГП, ПФ, сырье, VIDAS</v>
          </cell>
          <cell r="I496" t="str">
            <v>ГОСТ 7702.2.0-2016; 
ГОСТ 31904-2012</v>
          </cell>
          <cell r="J496" t="str">
            <v>ГОСТ 32031-2012; МУК 4.2.3262-15 Vidas</v>
          </cell>
          <cell r="K496" t="str">
            <v>не допускается в 25,0 г</v>
          </cell>
          <cell r="L496" t="str">
            <v>СТО 53958418-002-2017</v>
          </cell>
        </row>
        <row r="497">
          <cell r="A497" t="str">
            <v>окорочок "Особый" ЦБ зам (СТО)Salmonella spp. в ГП, ПФ, сырье, VIDAS, с типизацией</v>
          </cell>
          <cell r="B497" t="str">
            <v>окорочок "Особый" ЦБ зам (СТО)</v>
          </cell>
          <cell r="C497" t="str">
            <v>мясо ЦБ</v>
          </cell>
          <cell r="D497" t="str">
            <v>Готовая_продукция</v>
          </cell>
          <cell r="G497" t="str">
            <v>Микробиология</v>
          </cell>
          <cell r="H497" t="str">
            <v>Salmonella spp. в ГП, ПФ, сырье, VIDAS, с типизацией</v>
          </cell>
          <cell r="I497" t="str">
            <v>ГОСТ 7702.2.0-2016; 
ГОСТ 31904-2012</v>
          </cell>
          <cell r="J497" t="str">
            <v>ГОСТ 31659-2012; 
ГОСТ 31468-2012; МУК 4.2.3262-15 Vidas</v>
          </cell>
          <cell r="K497" t="str">
            <v>не допускается в 25,0 г</v>
          </cell>
          <cell r="L497" t="str">
            <v>СТО 53958418-001-2017</v>
          </cell>
        </row>
        <row r="498">
          <cell r="A498" t="str">
            <v>окорочок "Особый" ЦБ зам (СТО)фасов.КМАФАнМ в ГП, ПФ, сырье, смывах, ТЕМПО</v>
          </cell>
          <cell r="B498" t="str">
            <v>окорочок "Особый" ЦБ зам (СТО)фасов.</v>
          </cell>
          <cell r="C498" t="str">
            <v>мясо ЦБ</v>
          </cell>
          <cell r="D498" t="str">
            <v>Готовая_продукция</v>
          </cell>
          <cell r="G498" t="str">
            <v>Микробиология</v>
          </cell>
          <cell r="H498" t="str">
            <v>КМАФАнМ в ГП, ПФ, сырье, смывах, ТЕМПО</v>
          </cell>
          <cell r="I498" t="str">
            <v>ГОСТ 7702.2.0-2016; 
ГОСТ 31904-2012</v>
          </cell>
          <cell r="J498" t="str">
            <v>ГОСТ 7702.2.1-2017; МУК 4.2.3261-15 Темпо</v>
          </cell>
          <cell r="K498" t="str">
            <v>не более 5,0 × 10⁵ КОЕ/г</v>
          </cell>
          <cell r="L498" t="str">
            <v>СТО 53958418-002-2017</v>
          </cell>
        </row>
        <row r="499">
          <cell r="A499" t="str">
            <v>окорочок "Особый" ЦБ зам (СТО)фасов.КМАФАнМ в ГП, ПФ, сырье, петрифильмы</v>
          </cell>
          <cell r="B499" t="str">
            <v>окорочок "Особый" ЦБ зам (СТО)фасов.</v>
          </cell>
          <cell r="C499" t="str">
            <v>мясо ЦБ</v>
          </cell>
          <cell r="D499" t="str">
            <v>Готовая_продукция</v>
          </cell>
          <cell r="G499" t="str">
            <v>Микробиология</v>
          </cell>
          <cell r="H499" t="str">
            <v>КМАФАнМ в ГП, ПФ, сырье, петрифильмы</v>
          </cell>
          <cell r="I499" t="str">
            <v>ГОСТ 7702.2.0-2016; 
ГОСТ 31904-2012</v>
          </cell>
          <cell r="J499" t="str">
            <v>ГОСТ 7702.2.1-2017, МУК 4.2.2884-11 Петрифильмы</v>
          </cell>
          <cell r="K499" t="str">
            <v>не более 5,0 × 10⁵ КОЕ/г</v>
          </cell>
          <cell r="L499" t="str">
            <v>СТО 53958418-002-2017</v>
          </cell>
        </row>
        <row r="500">
          <cell r="A500" t="str">
            <v>окорочок "Особый" ЦБ зам (СТО)КМАФАнМ в ГП, ПФ, сырье, смывах, ТЕМПО</v>
          </cell>
          <cell r="B500" t="str">
            <v>окорочок "Особый" ЦБ зам (СТО)</v>
          </cell>
          <cell r="C500" t="str">
            <v>мясо ЦБ</v>
          </cell>
          <cell r="D500" t="str">
            <v>Готовая_продукция</v>
          </cell>
          <cell r="G500" t="str">
            <v>Микробиология</v>
          </cell>
          <cell r="H500" t="str">
            <v>КМАФАнМ в ГП, ПФ, сырье, смывах, ТЕМПО</v>
          </cell>
          <cell r="I500" t="str">
            <v>ГОСТ 7702.2.0-2016; 
ГОСТ 31904-2012</v>
          </cell>
          <cell r="J500" t="str">
            <v>ГОСТ 7702.2.1-2017; МУК 4.2.3261-15 Темпо</v>
          </cell>
          <cell r="K500" t="str">
            <v>не более 1,0 × 10⁵ КОЕ/г</v>
          </cell>
          <cell r="L500" t="str">
            <v>СТО 53958418-002-2017</v>
          </cell>
        </row>
        <row r="501">
          <cell r="A501" t="str">
            <v>окорочок "Особый" ЦБ зам (СТО)КМАФАнМ в ГП, ПФ, сырье, петрифильмы</v>
          </cell>
          <cell r="B501" t="str">
            <v>окорочок "Особый" ЦБ зам (СТО)</v>
          </cell>
          <cell r="C501" t="str">
            <v>мясо ЦБ</v>
          </cell>
          <cell r="D501" t="str">
            <v>Готовая_продукция</v>
          </cell>
          <cell r="G501" t="str">
            <v>Микробиология</v>
          </cell>
          <cell r="H501" t="str">
            <v>КМАФАнМ в ГП, ПФ, сырье, петрифильмы</v>
          </cell>
          <cell r="I501" t="str">
            <v>ГОСТ 7702.2.0-2016; 
ГОСТ 31904-2012</v>
          </cell>
          <cell r="J501" t="str">
            <v>ГОСТ 7702.2.1-2017, МУК 4.2.2884-11 Петрифильмы</v>
          </cell>
          <cell r="K501" t="str">
            <v>не более 1,0 × 10⁵ КОЕ/г</v>
          </cell>
          <cell r="L501" t="str">
            <v>СТО 53958418-002-2017</v>
          </cell>
        </row>
        <row r="502">
          <cell r="A502" t="str">
            <v>окорочок "Особый" ЦБ зам (ТУ)Listeria monocytogenes в ГП, ПФ, сырье, VIDAS</v>
          </cell>
          <cell r="B502" t="str">
            <v>окорочок "Особый" ЦБ зам (ТУ)</v>
          </cell>
          <cell r="C502" t="str">
            <v>мясо ЦБ</v>
          </cell>
          <cell r="D502" t="str">
            <v>Готовая_продукция</v>
          </cell>
          <cell r="G502" t="str">
            <v>Микробиология</v>
          </cell>
          <cell r="H502" t="str">
            <v>Listeria monocytogenes в ГП, ПФ, сырье, VIDAS</v>
          </cell>
          <cell r="I502" t="str">
            <v>ГОСТ 7702.2.0-2016; 
ГОСТ 31904-2012</v>
          </cell>
          <cell r="J502" t="str">
            <v>ГОСТ 32031-2012; МУК 4.2.3262-15 Vidas</v>
          </cell>
          <cell r="K502" t="str">
            <v>не допускается в 25,0 г</v>
          </cell>
          <cell r="L502" t="str">
            <v>СТО 53958418-002-2017</v>
          </cell>
        </row>
        <row r="503">
          <cell r="A503" t="str">
            <v>окорочок "Особый" ЦБ зам (ТУ)Salmonella spp. в ГП, ПФ, сырье, VIDAS, с типизацией</v>
          </cell>
          <cell r="B503" t="str">
            <v>окорочок "Особый" ЦБ зам (ТУ)</v>
          </cell>
          <cell r="C503" t="str">
            <v>мясо ЦБ</v>
          </cell>
          <cell r="D503" t="str">
            <v>Готовая_продукция</v>
          </cell>
          <cell r="G503" t="str">
            <v>Микробиология</v>
          </cell>
          <cell r="H503" t="str">
            <v>Salmonella spp. в ГП, ПФ, сырье, VIDAS, с типизацией</v>
          </cell>
          <cell r="I503" t="str">
            <v>ГОСТ 7702.2.0-2016; 
ГОСТ 31904-2012</v>
          </cell>
          <cell r="J503" t="str">
            <v>ГОСТ 31659-2012; 
ГОСТ 31468-2012; МУК 4.2.3262-15 Vidas</v>
          </cell>
          <cell r="K503" t="str">
            <v>не допускается в 25,0 г</v>
          </cell>
          <cell r="L503" t="str">
            <v>СТО 53958418-002-2017</v>
          </cell>
        </row>
        <row r="504">
          <cell r="A504" t="str">
            <v>окорочок "Особый" ЦБ охл(СТО)фасов.КМАФАнМ в ГП, ПФ, сырье, смывах, ТЕМПО</v>
          </cell>
          <cell r="B504" t="str">
            <v>окорочок "Особый" ЦБ охл(СТО)фасов.</v>
          </cell>
          <cell r="C504" t="str">
            <v>мясо ЦБ</v>
          </cell>
          <cell r="D504" t="str">
            <v>Готовая_продукция</v>
          </cell>
          <cell r="G504" t="str">
            <v>Микробиология</v>
          </cell>
          <cell r="H504" t="str">
            <v>КМАФАнМ в ГП, ПФ, сырье, смывах, ТЕМПО</v>
          </cell>
          <cell r="I504" t="str">
            <v>ГОСТ 7702.2.0-2016; 
ГОСТ 31904-2012</v>
          </cell>
          <cell r="J504" t="str">
            <v>ГОСТ 7702.2.1-2017; МУК 4.2.3261-15 Темпо</v>
          </cell>
          <cell r="K504" t="str">
            <v>не более 5,0 × 10⁵ КОЕ/г</v>
          </cell>
          <cell r="L504" t="str">
            <v>ТУ 10.12.10-251-23476484-2018</v>
          </cell>
        </row>
        <row r="505">
          <cell r="A505" t="str">
            <v>окорочок "Особый" ЦБ охл(СТО)фасов.КМАФАнМ в ГП, ПФ, сырье, петрифильмы</v>
          </cell>
          <cell r="B505" t="str">
            <v>окорочок "Особый" ЦБ охл(СТО)фасов.</v>
          </cell>
          <cell r="C505" t="str">
            <v>мясо ЦБ</v>
          </cell>
          <cell r="D505" t="str">
            <v>Готовая_продукция</v>
          </cell>
          <cell r="G505" t="str">
            <v>Микробиология</v>
          </cell>
          <cell r="H505" t="str">
            <v>КМАФАнМ в ГП, ПФ, сырье, петрифильмы</v>
          </cell>
          <cell r="I505" t="str">
            <v>ГОСТ 7702.2.0-2016; 
ГОСТ 31904-2012</v>
          </cell>
          <cell r="J505" t="str">
            <v>ГОСТ 7702.2.1-2017, МУК 4.2.2884-11 Петрифильмы</v>
          </cell>
          <cell r="K505" t="str">
            <v>не более 5,0 × 10⁵ КОЕ/г</v>
          </cell>
          <cell r="L505" t="str">
            <v>ТУ 10.12.10-251-23476484-2018</v>
          </cell>
        </row>
        <row r="506">
          <cell r="A506" t="str">
            <v>окорочок "Особый" ЦБ охл (СТО)Listeria monocytogenes в ГП, ПФ, сырье, VIDAS</v>
          </cell>
          <cell r="B506" t="str">
            <v>окорочок "Особый" ЦБ охл (СТО)</v>
          </cell>
          <cell r="C506" t="str">
            <v>мясо ЦБ</v>
          </cell>
          <cell r="D506" t="str">
            <v>Готовая_продукция</v>
          </cell>
          <cell r="G506" t="str">
            <v>Микробиология</v>
          </cell>
          <cell r="H506" t="str">
            <v>Listeria monocytogenes в ГП, ПФ, сырье, VIDAS</v>
          </cell>
          <cell r="I506" t="str">
            <v>ГОСТ 7702.2.0-2016; 
ГОСТ 31904-2012</v>
          </cell>
          <cell r="J506" t="str">
            <v>ГОСТ 32031-2012; МУК 4.2.3262-15 Vidas</v>
          </cell>
          <cell r="K506" t="str">
            <v>не допускается в 25,0 г</v>
          </cell>
          <cell r="L506" t="str">
            <v>СТО 53958418-002-2017</v>
          </cell>
        </row>
        <row r="507">
          <cell r="A507" t="str">
            <v>окорочок "Особый" ЦБ охл (СТО)Salmonella spp. в ГП, ПФ, сырье, VIDAS, с типизацией</v>
          </cell>
          <cell r="B507" t="str">
            <v>окорочок "Особый" ЦБ охл (СТО)</v>
          </cell>
          <cell r="C507" t="str">
            <v>мясо ЦБ</v>
          </cell>
          <cell r="D507" t="str">
            <v>Готовая_продукция</v>
          </cell>
          <cell r="G507" t="str">
            <v>Микробиология</v>
          </cell>
          <cell r="H507" t="str">
            <v>Salmonella spp. в ГП, ПФ, сырье, VIDAS, с типизацией</v>
          </cell>
          <cell r="I507" t="str">
            <v>ГОСТ 7702.2.0-2016; 
ГОСТ 31904-2012</v>
          </cell>
          <cell r="J507" t="str">
            <v>ГОСТ 31659-2012; 
ГОСТ 31468-2012; МУК 4.2.3262-15 Vidas</v>
          </cell>
          <cell r="K507" t="str">
            <v>не допускается в 25,0 г</v>
          </cell>
          <cell r="L507" t="str">
            <v>СТО 53958418-002-2017</v>
          </cell>
        </row>
        <row r="508">
          <cell r="A508" t="str">
            <v>окорочок "Особый" ЦБ охл (СТО)КМАФАнМ в ГП, ПФ, сырье, смывах, ТЕМПО</v>
          </cell>
          <cell r="B508" t="str">
            <v>окорочок "Особый" ЦБ охл (СТО)</v>
          </cell>
          <cell r="C508" t="str">
            <v>мясо ЦБ</v>
          </cell>
          <cell r="D508" t="str">
            <v>Готовая_продукция</v>
          </cell>
          <cell r="G508" t="str">
            <v>Микробиология</v>
          </cell>
          <cell r="H508" t="str">
            <v>КМАФАнМ в ГП, ПФ, сырье, смывах, ТЕМПО</v>
          </cell>
          <cell r="I508" t="str">
            <v>ГОСТ 7702.2.0-2016; 
ГОСТ 31904-2012</v>
          </cell>
          <cell r="J508" t="str">
            <v>ГОСТ 7702.2.1-2017; МУК 4.2.3261-15 Темпо</v>
          </cell>
          <cell r="K508" t="str">
            <v>не более 1,0 × 10⁴ КОЕ/г</v>
          </cell>
          <cell r="L508" t="str">
            <v>СТО 53958418-002-2017</v>
          </cell>
        </row>
        <row r="509">
          <cell r="A509" t="str">
            <v>окорочок "Особый" ЦБ охл (СТО)КМАФАнМ в ГП, ПФ, сырье, петрифильмы</v>
          </cell>
          <cell r="B509" t="str">
            <v>окорочок "Особый" ЦБ охл (СТО)</v>
          </cell>
          <cell r="C509" t="str">
            <v>мясо ЦБ</v>
          </cell>
          <cell r="D509" t="str">
            <v>Готовая_продукция</v>
          </cell>
          <cell r="G509" t="str">
            <v>Микробиология</v>
          </cell>
          <cell r="H509" t="str">
            <v>КМАФАнМ в ГП, ПФ, сырье, петрифильмы</v>
          </cell>
          <cell r="I509" t="str">
            <v>ГОСТ 7702.2.0-2016; 
ГОСТ 31904-2012</v>
          </cell>
          <cell r="J509" t="str">
            <v>ГОСТ 7702.2.1-2017, МУК 4.2.2884-11 Петрифильмы</v>
          </cell>
          <cell r="K509" t="str">
            <v>не более 1,0 × 10⁴ КОЕ/г</v>
          </cell>
          <cell r="L509" t="str">
            <v>СТО 53958418-002-2017</v>
          </cell>
        </row>
        <row r="510">
          <cell r="A510" t="str">
            <v>окорочок "Особый" ЦБ охл (ТУ)Listeria monocytogenes в ГП, ПФ, сырье, VIDAS</v>
          </cell>
          <cell r="B510" t="str">
            <v>окорочок "Особый" ЦБ охл (ТУ)</v>
          </cell>
          <cell r="C510" t="str">
            <v>мясо ЦБ</v>
          </cell>
          <cell r="D510" t="str">
            <v>Готовая_продукция</v>
          </cell>
          <cell r="G510" t="str">
            <v>Микробиология</v>
          </cell>
          <cell r="H510" t="str">
            <v>Listeria monocytogenes в ГП, ПФ, сырье, VIDAS</v>
          </cell>
          <cell r="I510" t="str">
            <v>ГОСТ 7702.2.0-2016; 
ГОСТ 31904-2012</v>
          </cell>
          <cell r="J510" t="str">
            <v>ГОСТ 32031-2012; МУК 4.2.3262-15 Vidas</v>
          </cell>
          <cell r="K510" t="str">
            <v>не допускается в 25,0 г</v>
          </cell>
          <cell r="L510" t="str">
            <v>СТО 53958418-002-2017</v>
          </cell>
        </row>
        <row r="511">
          <cell r="A511" t="str">
            <v>окорочок "Особый" ЦБ охл (ТУ)Salmonella spp. в ГП, ПФ, сырье, VIDAS, с типизацией</v>
          </cell>
          <cell r="B511" t="str">
            <v>окорочок "Особый" ЦБ охл (ТУ)</v>
          </cell>
          <cell r="C511" t="str">
            <v>мясо ЦБ</v>
          </cell>
          <cell r="D511" t="str">
            <v>Готовая_продукция</v>
          </cell>
          <cell r="G511" t="str">
            <v>Микробиология</v>
          </cell>
          <cell r="H511" t="str">
            <v>Salmonella spp. в ГП, ПФ, сырье, VIDAS, с типизацией</v>
          </cell>
          <cell r="I511" t="str">
            <v>ГОСТ 7702.2.0-2016; 
ГОСТ 31904-2012</v>
          </cell>
          <cell r="J511" t="str">
            <v>ГОСТ 31659-2012; 
ГОСТ 31468-2012; МУК 4.2.3262-15 Vidas</v>
          </cell>
          <cell r="K511" t="str">
            <v>не допускается в 25,0 г</v>
          </cell>
          <cell r="L511" t="str">
            <v>СТО 53958418-002-2017</v>
          </cell>
        </row>
        <row r="512">
          <cell r="A512" t="str">
            <v>окорочок "Особый" ЦБ охл (ТУ)КМАФАнМ в ГП, ПФ, сырье, смывах, ТЕМПО</v>
          </cell>
          <cell r="B512" t="str">
            <v>окорочок "Особый" ЦБ охл (ТУ)</v>
          </cell>
          <cell r="C512" t="str">
            <v>мясо ЦБ</v>
          </cell>
          <cell r="D512" t="str">
            <v>Готовая_продукция</v>
          </cell>
          <cell r="G512" t="str">
            <v>Микробиология</v>
          </cell>
          <cell r="H512" t="str">
            <v>КМАФАнМ в ГП, ПФ, сырье, смывах, ТЕМПО</v>
          </cell>
          <cell r="I512" t="str">
            <v>ГОСТ 7702.2.0-2016; 
ГОСТ 31904-2012</v>
          </cell>
          <cell r="J512" t="str">
            <v>ГОСТ 7702.2.1-2017; МУК 4.2.3261-15 Темпо</v>
          </cell>
          <cell r="K512" t="str">
            <v>не более 5,0 × 10⁵ КОЕ/г</v>
          </cell>
          <cell r="L512" t="str">
            <v>ТУ 10.12.10-251-23476484-2018</v>
          </cell>
        </row>
        <row r="513">
          <cell r="A513" t="str">
            <v>окорочок "Особый" ЦБ охл (ТУ)КМАФАнМ в ГП, ПФ, сырье, петрифильмы</v>
          </cell>
          <cell r="B513" t="str">
            <v>окорочок "Особый" ЦБ охл (ТУ)</v>
          </cell>
          <cell r="C513" t="str">
            <v>мясо ЦБ</v>
          </cell>
          <cell r="D513" t="str">
            <v>Готовая_продукция</v>
          </cell>
          <cell r="G513" t="str">
            <v>Микробиология</v>
          </cell>
          <cell r="H513" t="str">
            <v>КМАФАнМ в ГП, ПФ, сырье, петрифильмы</v>
          </cell>
          <cell r="I513" t="str">
            <v>ГОСТ 7702.2.0-2016; 
ГОСТ 31904-2012</v>
          </cell>
          <cell r="J513" t="str">
            <v>ГОСТ 7702.2.1-2017, МУК 4.2.2884-11 Петрифильмы</v>
          </cell>
          <cell r="K513" t="str">
            <v>не более 5,0 × 10⁵ КОЕ/г</v>
          </cell>
          <cell r="L513" t="str">
            <v>ТУ 10.12.10-251-23476484-2018</v>
          </cell>
        </row>
        <row r="514">
          <cell r="A514" t="str">
            <v>окорочок бескостный с кожей ЦБ зам (ТУ)Listeria monocytogenes в ГП, ПФ, сырье, VIDAS</v>
          </cell>
          <cell r="B514" t="str">
            <v>окорочок бескостный с кожей ЦБ зам (ТУ)</v>
          </cell>
          <cell r="C514" t="str">
            <v>мясо ЦБ</v>
          </cell>
          <cell r="D514" t="str">
            <v>Готовая_продукция</v>
          </cell>
          <cell r="G514" t="str">
            <v>Микробиология</v>
          </cell>
          <cell r="H514" t="str">
            <v>Listeria monocytogenes в ГП, ПФ, сырье, VIDAS</v>
          </cell>
          <cell r="I514" t="str">
            <v>ГОСТ 7702.2.0-2016; 
ГОСТ 31904-2012</v>
          </cell>
          <cell r="J514" t="str">
            <v>ГОСТ 32031-2012; МУК 4.2.3262-15 Vidas</v>
          </cell>
          <cell r="K514" t="str">
            <v>не допускается в 25,0 г</v>
          </cell>
          <cell r="L514" t="str">
            <v>ТУ 10.12.10-251-23476484-2018</v>
          </cell>
        </row>
        <row r="515">
          <cell r="A515" t="str">
            <v>окорочок бескостный с кожей ЦБ зам (ТУ)Salmonella spp. в ГП, ПФ, сырье, VIDAS, с типизацией</v>
          </cell>
          <cell r="B515" t="str">
            <v>окорочок бескостный с кожей ЦБ зам (ТУ)</v>
          </cell>
          <cell r="C515" t="str">
            <v>мясо ЦБ</v>
          </cell>
          <cell r="D515" t="str">
            <v>Готовая_продукция</v>
          </cell>
          <cell r="G515" t="str">
            <v>Микробиология</v>
          </cell>
          <cell r="H515" t="str">
            <v>Salmonella spp. в ГП, ПФ, сырье, VIDAS, с типизацией</v>
          </cell>
          <cell r="I515" t="str">
            <v>ГОСТ 7702.2.0-2016; 
ГОСТ 31904-2012</v>
          </cell>
          <cell r="J515" t="str">
            <v>ГОСТ 31659-2012; 
ГОСТ 31468-2012; МУК 4.2.3262-15 Vidas</v>
          </cell>
          <cell r="K515" t="str">
            <v>не допускается в 25,0 г</v>
          </cell>
          <cell r="L515" t="str">
            <v>ТУ 10.12.10-251-23476484-2018</v>
          </cell>
        </row>
        <row r="516">
          <cell r="A516" t="str">
            <v>окорочок бескостный с кожей ЦБ зам (ТУ)КМАФАнМ в ГП, ПФ, сырье, смывах, ТЕМПО</v>
          </cell>
          <cell r="B516" t="str">
            <v>окорочок бескостный с кожей ЦБ зам (ТУ)</v>
          </cell>
          <cell r="C516" t="str">
            <v>мясо ЦБ</v>
          </cell>
          <cell r="D516" t="str">
            <v>Готовая_продукция</v>
          </cell>
          <cell r="G516" t="str">
            <v>Микробиология</v>
          </cell>
          <cell r="H516" t="str">
            <v>КМАФАнМ в ГП, ПФ, сырье, смывах, ТЕМПО</v>
          </cell>
          <cell r="I516" t="str">
            <v>ГОСТ 7702.2.0-2016; 
ГОСТ 31904-2012</v>
          </cell>
          <cell r="J516" t="str">
            <v>ГОСТ 7702.2.1-2017; МУК 4.2.3261-15 Темпо</v>
          </cell>
          <cell r="K516" t="str">
            <v>не более 5,0 × 10⁵ КОЕ/г</v>
          </cell>
          <cell r="L516" t="str">
            <v>ТУ 10.12.10-251-23476484-2018</v>
          </cell>
        </row>
        <row r="517">
          <cell r="A517" t="str">
            <v>окорочок бескостный с кожей ЦБ зам (ТУ)КМАФАнМ в ГП, ПФ, сырье, петрифильмы</v>
          </cell>
          <cell r="B517" t="str">
            <v>окорочок бескостный с кожей ЦБ зам (ТУ)</v>
          </cell>
          <cell r="C517" t="str">
            <v>мясо ЦБ</v>
          </cell>
          <cell r="D517" t="str">
            <v>Готовая_продукция</v>
          </cell>
          <cell r="G517" t="str">
            <v>Микробиология</v>
          </cell>
          <cell r="H517" t="str">
            <v>КМАФАнМ в ГП, ПФ, сырье, петрифильмы</v>
          </cell>
          <cell r="I517" t="str">
            <v>ГОСТ 7702.2.0-2016; 
ГОСТ 31904-2012</v>
          </cell>
          <cell r="J517" t="str">
            <v>ГОСТ 7702.2.1-2017, МУК 4.2.2884-11 Петрифильмы</v>
          </cell>
          <cell r="K517" t="str">
            <v>не более 5,0 × 10⁵ КОЕ/г</v>
          </cell>
          <cell r="L517" t="str">
            <v>ТУ 10.12.10-251-23476484-2018</v>
          </cell>
        </row>
        <row r="518">
          <cell r="A518" t="str">
            <v>окорочок бескостный с кожей ЦБ охл (ТУ)Listeria monocytogenes в ГП, ПФ, сырье, VIDAS</v>
          </cell>
          <cell r="B518" t="str">
            <v>окорочок бескостный с кожей ЦБ охл (ТУ)</v>
          </cell>
          <cell r="C518" t="str">
            <v>мясо ЦБ</v>
          </cell>
          <cell r="D518" t="str">
            <v>Готовая_продукция</v>
          </cell>
          <cell r="G518" t="str">
            <v>Микробиология</v>
          </cell>
          <cell r="H518" t="str">
            <v>Listeria monocytogenes в ГП, ПФ, сырье, VIDAS</v>
          </cell>
          <cell r="I518" t="str">
            <v>ГОСТ 7702.2.0-2016; 
ГОСТ 31904-2012</v>
          </cell>
          <cell r="J518" t="str">
            <v>ГОСТ 32031-2012; МУК 4.2.3262-15 Vidas</v>
          </cell>
          <cell r="K518" t="str">
            <v>не допускается в 25,0 г</v>
          </cell>
          <cell r="L518" t="str">
            <v>ТУ 10.12.10-251-23476484-2018</v>
          </cell>
        </row>
        <row r="519">
          <cell r="A519" t="str">
            <v>окорочок бескостный с кожей ЦБ охл (ТУ)Salmonella spp. в ГП, ПФ, сырье, VIDAS, с типизацией</v>
          </cell>
          <cell r="B519" t="str">
            <v>окорочок бескостный с кожей ЦБ охл (ТУ)</v>
          </cell>
          <cell r="C519" t="str">
            <v>мясо ЦБ</v>
          </cell>
          <cell r="D519" t="str">
            <v>Готовая_продукция</v>
          </cell>
          <cell r="G519" t="str">
            <v>Микробиология</v>
          </cell>
          <cell r="H519" t="str">
            <v>Salmonella spp. в ГП, ПФ, сырье, VIDAS, с типизацией</v>
          </cell>
          <cell r="I519" t="str">
            <v>ГОСТ 7702.2.0-2016; 
ГОСТ 31904-2012</v>
          </cell>
          <cell r="J519" t="str">
            <v>ГОСТ 31659-2012; 
ГОСТ 31468-2012; МУК 4.2.3262-15 Vidas</v>
          </cell>
          <cell r="K519" t="str">
            <v>не допускается в 25,0 г</v>
          </cell>
          <cell r="L519" t="str">
            <v>ТУ 10.12.10-251-23476484-2018</v>
          </cell>
        </row>
        <row r="520">
          <cell r="A520" t="str">
            <v>окорочок бескостный с кожей ЦБ охл (ТУ)КМАФАнМ в ГП, ПФ, сырье, смывах, ТЕМПО</v>
          </cell>
          <cell r="B520" t="str">
            <v>окорочок бескостный с кожей ЦБ охл (ТУ)</v>
          </cell>
          <cell r="C520" t="str">
            <v>мясо ЦБ</v>
          </cell>
          <cell r="D520" t="str">
            <v>Готовая_продукция</v>
          </cell>
          <cell r="G520" t="str">
            <v>Микробиология</v>
          </cell>
          <cell r="H520" t="str">
            <v>КМАФАнМ в ГП, ПФ, сырье, смывах, ТЕМПО</v>
          </cell>
          <cell r="I520" t="str">
            <v>ГОСТ 7702.2.0-2016; 
ГОСТ 31904-2012</v>
          </cell>
          <cell r="J520" t="str">
            <v>ГОСТ 7702.2.1-2017; МУК 4.2.3261-15 Темпо</v>
          </cell>
          <cell r="K520" t="str">
            <v>не более 5,0 × 10⁵ КОЕ/г</v>
          </cell>
          <cell r="L520" t="str">
            <v>ТУ 10.12.10-251-23476484-2018</v>
          </cell>
        </row>
        <row r="521">
          <cell r="A521" t="str">
            <v>окорочок бескостный с кожей ЦБ охл (ТУ)КМАФАнМ в ГП, ПФ, сырье, петрифильмы</v>
          </cell>
          <cell r="B521" t="str">
            <v>окорочок бескостный с кожей ЦБ охл (ТУ)</v>
          </cell>
          <cell r="C521" t="str">
            <v>мясо ЦБ</v>
          </cell>
          <cell r="D521" t="str">
            <v>Готовая_продукция</v>
          </cell>
          <cell r="G521" t="str">
            <v>Микробиология</v>
          </cell>
          <cell r="H521" t="str">
            <v>КМАФАнМ в ГП, ПФ, сырье, петрифильмы</v>
          </cell>
          <cell r="I521" t="str">
            <v>ГОСТ 7702.2.0-2016; 
ГОСТ 31904-2012</v>
          </cell>
          <cell r="J521" t="str">
            <v>ГОСТ 7702.2.1-2017, МУК 4.2.2884-11 Петрифильмы</v>
          </cell>
          <cell r="K521" t="str">
            <v>не более 5,0 × 10⁵ КОЕ/г</v>
          </cell>
          <cell r="L521" t="str">
            <v>ТУ 10.12.10-251-23476484-2018</v>
          </cell>
        </row>
        <row r="522">
          <cell r="A522" t="str">
            <v>окорочок с кожей ЦБ зам (ТУ)Listeria monocytogenes в ГП, ПФ, сырье, VIDAS</v>
          </cell>
          <cell r="B522" t="str">
            <v>окорочок с кожей ЦБ зам (ТУ)</v>
          </cell>
          <cell r="C522" t="str">
            <v>мясо ЦБ</v>
          </cell>
          <cell r="D522" t="str">
            <v>Готовая_продукция</v>
          </cell>
          <cell r="G522" t="str">
            <v>Микробиология</v>
          </cell>
          <cell r="H522" t="str">
            <v>Listeria monocytogenes в ГП, ПФ, сырье, VIDAS</v>
          </cell>
          <cell r="I522" t="str">
            <v>ГОСТ 7702.2.0-2016; 
ГОСТ 31904-2012</v>
          </cell>
          <cell r="J522" t="str">
            <v>ГОСТ 32031-2012; МУК 4.2.3262-15 Vidas</v>
          </cell>
          <cell r="K522" t="str">
            <v>не допускается в 25,0 г</v>
          </cell>
          <cell r="L522" t="str">
            <v>ТУ 10.12.10-251-23476484-2018</v>
          </cell>
        </row>
        <row r="523">
          <cell r="A523" t="str">
            <v>окорочок с кожей ЦБ зам (ТУ)Salmonella spp. в ГП, ПФ, сырье, VIDAS, с типизацией</v>
          </cell>
          <cell r="B523" t="str">
            <v>окорочок с кожей ЦБ зам (ТУ)</v>
          </cell>
          <cell r="C523" t="str">
            <v>мясо ЦБ</v>
          </cell>
          <cell r="D523" t="str">
            <v>Готовая_продукция</v>
          </cell>
          <cell r="G523" t="str">
            <v>Микробиология</v>
          </cell>
          <cell r="H523" t="str">
            <v>Salmonella spp. в ГП, ПФ, сырье, VIDAS, с типизацией</v>
          </cell>
          <cell r="I523" t="str">
            <v>ГОСТ 7702.2.0-2016; 
ГОСТ 31904-2012</v>
          </cell>
          <cell r="J523" t="str">
            <v>ГОСТ 31659-2012; 
ГОСТ 31468-2012; МУК 4.2.3262-15 Vidas</v>
          </cell>
          <cell r="K523" t="str">
            <v>не допускается в 25,0 г</v>
          </cell>
          <cell r="L523" t="str">
            <v>ТУ 10.12.10-251-23476484-2018</v>
          </cell>
        </row>
        <row r="524">
          <cell r="A524" t="str">
            <v>окорочок с кожей ЦБ зам (ТУ)КМАФАнМ в ГП, ПФ, сырье, смывах, ТЕМПО</v>
          </cell>
          <cell r="B524" t="str">
            <v>окорочок с кожей ЦБ зам (ТУ)</v>
          </cell>
          <cell r="C524" t="str">
            <v>мясо ЦБ</v>
          </cell>
          <cell r="D524" t="str">
            <v>Готовая_продукция</v>
          </cell>
          <cell r="G524" t="str">
            <v>Микробиология</v>
          </cell>
          <cell r="H524" t="str">
            <v>КМАФАнМ в ГП, ПФ, сырье, смывах, ТЕМПО</v>
          </cell>
          <cell r="I524" t="str">
            <v>ГОСТ 7702.2.0-2016; 
ГОСТ 31904-2012</v>
          </cell>
          <cell r="J524" t="str">
            <v>ГОСТ 7702.2.1-2017; МУК 4.2.3261-15 Темпо</v>
          </cell>
          <cell r="K524" t="str">
            <v>не более 5,0 × 10⁵ КОЕ/г</v>
          </cell>
          <cell r="L524" t="str">
            <v>ТУ 10.12.10-251-23476484-2018</v>
          </cell>
        </row>
        <row r="525">
          <cell r="A525" t="str">
            <v>окорочок с кожей ЦБ зам (ТУ)КМАФАнМ в ГП, ПФ, сырье, петрифильмы</v>
          </cell>
          <cell r="B525" t="str">
            <v>окорочок с кожей ЦБ зам (ТУ)</v>
          </cell>
          <cell r="C525" t="str">
            <v>мясо ЦБ</v>
          </cell>
          <cell r="D525" t="str">
            <v>Готовая_продукция</v>
          </cell>
          <cell r="G525" t="str">
            <v>Микробиология</v>
          </cell>
          <cell r="H525" t="str">
            <v>КМАФАнМ в ГП, ПФ, сырье, петрифильмы</v>
          </cell>
          <cell r="I525" t="str">
            <v>ГОСТ 7702.2.0-2016; 
ГОСТ 31904-2012</v>
          </cell>
          <cell r="J525" t="str">
            <v>ГОСТ 7702.2.1-2017, МУК 4.2.2884-11 Петрифильмы</v>
          </cell>
          <cell r="K525" t="str">
            <v>не более 5,0 × 10⁵ КОЕ/г</v>
          </cell>
          <cell r="L525" t="str">
            <v>ТУ 10.12.10-251-23476484-2018</v>
          </cell>
        </row>
        <row r="526">
          <cell r="A526" t="str">
            <v>окорочок с кожей ЦБ охл (ТУ)Listeria monocytogenes в ГП, ПФ, сырье, VIDAS</v>
          </cell>
          <cell r="B526" t="str">
            <v>окорочок с кожей ЦБ охл (ТУ)</v>
          </cell>
          <cell r="C526" t="str">
            <v>мясо ЦБ</v>
          </cell>
          <cell r="D526" t="str">
            <v>Готовая_продукция</v>
          </cell>
          <cell r="G526" t="str">
            <v>Микробиология</v>
          </cell>
          <cell r="H526" t="str">
            <v>Listeria monocytogenes в ГП, ПФ, сырье, VIDAS</v>
          </cell>
          <cell r="I526" t="str">
            <v>ГОСТ 7702.2.0-2016; 
ГОСТ 31904-2012</v>
          </cell>
          <cell r="J526" t="str">
            <v>ГОСТ 32031-2012; МУК 4.2.3262-15 Vidas</v>
          </cell>
          <cell r="K526" t="str">
            <v>не допускается в 25,0 г</v>
          </cell>
          <cell r="L526" t="str">
            <v>ТУ 10.12.10-251-23476484-2018</v>
          </cell>
        </row>
        <row r="527">
          <cell r="A527" t="str">
            <v>окорочок с кожей ЦБ охл (ТУ)Salmonella spp. в ГП, ПФ, сырье, VIDAS, с типизацией</v>
          </cell>
          <cell r="B527" t="str">
            <v>окорочок с кожей ЦБ охл (ТУ)</v>
          </cell>
          <cell r="C527" t="str">
            <v>мясо ЦБ</v>
          </cell>
          <cell r="D527" t="str">
            <v>Готовая_продукция</v>
          </cell>
          <cell r="G527" t="str">
            <v>Микробиология</v>
          </cell>
          <cell r="H527" t="str">
            <v>Salmonella spp. в ГП, ПФ, сырье, VIDAS, с типизацией</v>
          </cell>
          <cell r="I527" t="str">
            <v>ГОСТ 7702.2.0-2016; 
ГОСТ 31904-2012</v>
          </cell>
          <cell r="J527" t="str">
            <v>ГОСТ 31659-2012; 
ГОСТ 31468-2012; МУК 4.2.3262-15 Vidas</v>
          </cell>
          <cell r="K527" t="str">
            <v>не допускается в 25,0 г</v>
          </cell>
          <cell r="L527" t="str">
            <v>ТУ 10.12.10-251-23476484-2018</v>
          </cell>
        </row>
        <row r="528">
          <cell r="A528" t="str">
            <v>окорочок с кожей ЦБ охл (ТУ)КМАФАнМ в ГП, ПФ, сырье, смывах, ТЕМПО</v>
          </cell>
          <cell r="B528" t="str">
            <v>окорочок с кожей ЦБ охл (ТУ)</v>
          </cell>
          <cell r="C528" t="str">
            <v>мясо ЦБ</v>
          </cell>
          <cell r="D528" t="str">
            <v>Готовая_продукция</v>
          </cell>
          <cell r="G528" t="str">
            <v>Микробиология</v>
          </cell>
          <cell r="H528" t="str">
            <v>КМАФАнМ в ГП, ПФ, сырье, смывах, ТЕМПО</v>
          </cell>
          <cell r="I528" t="str">
            <v>ГОСТ 7702.2.0-2016; 
ГОСТ 31904-2012</v>
          </cell>
          <cell r="J528" t="str">
            <v>ГОСТ 7702.2.1-2017; МУК 4.2.3261-15 Темпо</v>
          </cell>
          <cell r="K528" t="str">
            <v>не более 5,0 × 10⁵ КОЕ/г</v>
          </cell>
          <cell r="L528" t="str">
            <v>ТУ 10.12.10-251-23476484-2018</v>
          </cell>
        </row>
        <row r="529">
          <cell r="A529" t="str">
            <v>окорочок с кожей ЦБ охл (ТУ)КМАФАнМ в ГП, ПФ, сырье, петрифильмы</v>
          </cell>
          <cell r="B529" t="str">
            <v>окорочок с кожей ЦБ охл (ТУ)</v>
          </cell>
          <cell r="C529" t="str">
            <v>мясо ЦБ</v>
          </cell>
          <cell r="D529" t="str">
            <v>Готовая_продукция</v>
          </cell>
          <cell r="G529" t="str">
            <v>Микробиология</v>
          </cell>
          <cell r="H529" t="str">
            <v>КМАФАнМ в ГП, ПФ, сырье, петрифильмы</v>
          </cell>
          <cell r="I529" t="str">
            <v>ГОСТ 7702.2.0-2016; 
ГОСТ 31904-2012</v>
          </cell>
          <cell r="J529" t="str">
            <v>ГОСТ 7702.2.1-2017, МУК 4.2.2884-11 Петрифильмы</v>
          </cell>
          <cell r="K529" t="str">
            <v>не более 5,0 × 10⁵ КОЕ/г</v>
          </cell>
          <cell r="L529" t="str">
            <v>ТУ 10.12.10-251-23476484-2018</v>
          </cell>
        </row>
        <row r="530">
          <cell r="A530" t="str">
            <v>окорочок ЦБ охл (СТО)Listeria monocytogenes в ГП, ПФ, сырье, VIDAS</v>
          </cell>
          <cell r="B530" t="str">
            <v>окорочок ЦБ охл (СТО)</v>
          </cell>
          <cell r="C530" t="str">
            <v>мясо ЦБ</v>
          </cell>
          <cell r="D530" t="str">
            <v>Готовая_продукция</v>
          </cell>
          <cell r="G530" t="str">
            <v>Микробиология</v>
          </cell>
          <cell r="H530" t="str">
            <v>Listeria monocytogenes в ГП, ПФ, сырье, VIDAS</v>
          </cell>
          <cell r="I530" t="str">
            <v>ГОСТ 7702.2.0-2016; 
ГОСТ 31904-2012</v>
          </cell>
          <cell r="J530" t="str">
            <v>ГОСТ 32031-2012; МУК 4.2.3262-15 Vidas</v>
          </cell>
          <cell r="K530" t="str">
            <v>не допускается в 25,0 г</v>
          </cell>
          <cell r="L530" t="str">
            <v>СТО 53958418-002-2017</v>
          </cell>
        </row>
        <row r="531">
          <cell r="A531" t="str">
            <v>окорочок ЦБ охл (СТО)Salmonella spp. в ГП, ПФ, сырье, VIDAS, с типизацией</v>
          </cell>
          <cell r="B531" t="str">
            <v>окорочок ЦБ охл (СТО)</v>
          </cell>
          <cell r="C531" t="str">
            <v>мясо ЦБ</v>
          </cell>
          <cell r="D531" t="str">
            <v>Готовая_продукция</v>
          </cell>
          <cell r="G531" t="str">
            <v>Микробиология</v>
          </cell>
          <cell r="H531" t="str">
            <v>Salmonella spp. в ГП, ПФ, сырье, VIDAS, с типизацией</v>
          </cell>
          <cell r="I531" t="str">
            <v>ГОСТ 7702.2.0-2016; 
ГОСТ 31904-2012</v>
          </cell>
          <cell r="J531" t="str">
            <v>ГОСТ 31659-2012; 
ГОСТ 31468-2012; МУК 4.2.3262-15 Vidas</v>
          </cell>
          <cell r="K531" t="str">
            <v>не допускается в 25,0 г</v>
          </cell>
          <cell r="L531" t="str">
            <v>СТО 53958418-002-2017</v>
          </cell>
        </row>
        <row r="532">
          <cell r="A532" t="str">
            <v>окорочок ЦБ охл (СТО)фасовКМАФАнМ в ГП, ПФ, сырье, смывах, ТЕМПО</v>
          </cell>
          <cell r="B532" t="str">
            <v>окорочок ЦБ охл (СТО)фасов</v>
          </cell>
          <cell r="C532" t="str">
            <v>мясо ЦБ</v>
          </cell>
          <cell r="D532" t="str">
            <v>Готовая_продукция</v>
          </cell>
          <cell r="G532" t="str">
            <v>Микробиология</v>
          </cell>
          <cell r="H532" t="str">
            <v>КМАФАнМ в ГП, ПФ, сырье, смывах, ТЕМПО</v>
          </cell>
          <cell r="I532" t="str">
            <v>ГОСТ 7702.2.0-2016; 
ГОСТ 31904-2012</v>
          </cell>
          <cell r="J532" t="str">
            <v>ГОСТ 7702.2.1-2017; МУК 4.2.3261-15 Темпо</v>
          </cell>
          <cell r="K532" t="str">
            <v>не более 5,0 × 10⁵ КОЕ/г</v>
          </cell>
          <cell r="L532" t="str">
            <v>СТО 53958418-002-2017</v>
          </cell>
        </row>
        <row r="533">
          <cell r="A533" t="str">
            <v>окорочок ЦБ охл (СТО)фасовКМАФАнМ в ГП, ПФ, сырье, петрифильмы</v>
          </cell>
          <cell r="B533" t="str">
            <v>окорочок ЦБ охл (СТО)фасов</v>
          </cell>
          <cell r="C533" t="str">
            <v>мясо ЦБ</v>
          </cell>
          <cell r="D533" t="str">
            <v>Готовая_продукция</v>
          </cell>
          <cell r="G533" t="str">
            <v>Микробиология</v>
          </cell>
          <cell r="H533" t="str">
            <v>КМАФАнМ в ГП, ПФ, сырье, петрифильмы</v>
          </cell>
          <cell r="I533" t="str">
            <v>ГОСТ 7702.2.0-2016; 
ГОСТ 31904-2012</v>
          </cell>
          <cell r="J533" t="str">
            <v>ГОСТ 7702.2.1-2017, МУК 4.2.2884-11 Петрифильмы</v>
          </cell>
          <cell r="K533" t="str">
            <v>не более 5,0 × 10⁵ КОЕ/г</v>
          </cell>
          <cell r="L533" t="str">
            <v>СТО 53958418-002-2017</v>
          </cell>
        </row>
        <row r="534">
          <cell r="A534" t="str">
            <v>окорочок ЦБ охл (СТО)КМАФАнМ в ГП, ПФ, сырье, смывах, ТЕМПО</v>
          </cell>
          <cell r="B534" t="str">
            <v>окорочок ЦБ охл (СТО)</v>
          </cell>
          <cell r="C534" t="str">
            <v>мясо ЦБ</v>
          </cell>
          <cell r="D534" t="str">
            <v>Готовая_продукция</v>
          </cell>
          <cell r="G534" t="str">
            <v>Микробиология</v>
          </cell>
          <cell r="H534" t="str">
            <v>КМАФАнМ в ГП, ПФ, сырье, смывах, ТЕМПО</v>
          </cell>
          <cell r="I534" t="str">
            <v>ГОСТ 7702.2.0-2016; 
ГОСТ 31904-2012</v>
          </cell>
          <cell r="J534" t="str">
            <v>ГОСТ 7702.2.1-2017; МУК 4.2.3261-15 Темпо</v>
          </cell>
          <cell r="K534" t="str">
            <v>не более 1,0 × 10⁴ КОЕ/г</v>
          </cell>
          <cell r="L534" t="str">
            <v>СТО 53958418-002-2017</v>
          </cell>
        </row>
        <row r="535">
          <cell r="A535" t="str">
            <v>окорочок ЦБ охл (СТО)КМАФАнМ в ГП, ПФ, сырье, петрифильмы</v>
          </cell>
          <cell r="B535" t="str">
            <v>окорочок ЦБ охл (СТО)</v>
          </cell>
          <cell r="C535" t="str">
            <v>мясо ЦБ</v>
          </cell>
          <cell r="D535" t="str">
            <v>Готовая_продукция</v>
          </cell>
          <cell r="G535" t="str">
            <v>Микробиология</v>
          </cell>
          <cell r="H535" t="str">
            <v>КМАФАнМ в ГП, ПФ, сырье, петрифильмы</v>
          </cell>
          <cell r="I535" t="str">
            <v>ГОСТ 7702.2.0-2016; 
ГОСТ 31904-2012</v>
          </cell>
          <cell r="J535" t="str">
            <v>ГОСТ 7702.2.1-2017, МУК 4.2.2884-11 Петрифильмы</v>
          </cell>
          <cell r="K535" t="str">
            <v>не более 1,0 × 10⁴ КОЕ/г</v>
          </cell>
          <cell r="L535" t="str">
            <v>СТО 53958418-002-2017</v>
          </cell>
        </row>
        <row r="536">
          <cell r="A536" t="str">
            <v>печень ЦБ охл (СТО)Listeria monocytogenes в ГП, ПФ, сырье, VIDAS</v>
          </cell>
          <cell r="B536" t="str">
            <v>печень ЦБ охл (СТО)</v>
          </cell>
          <cell r="C536" t="str">
            <v>субпродукты птицы</v>
          </cell>
          <cell r="D536" t="str">
            <v>Готовая_продукция</v>
          </cell>
          <cell r="G536" t="str">
            <v>Микробиология</v>
          </cell>
          <cell r="H536" t="str">
            <v>Listeria monocytogenes в ГП, ПФ, сырье, VIDAS</v>
          </cell>
          <cell r="I536" t="str">
            <v>ГОСТ 7702.2.0-2016; 
ГОСТ 31904-2012</v>
          </cell>
          <cell r="J536" t="str">
            <v>ГОСТ 32031-2012; МУК 4.2.3262-15 Vidas</v>
          </cell>
          <cell r="K536" t="str">
            <v>не допускается в 25,0 г</v>
          </cell>
          <cell r="L536" t="str">
            <v>СТО 99803052-001-2017</v>
          </cell>
        </row>
        <row r="537">
          <cell r="A537" t="str">
            <v>печень ЦБ охл (СТО)Salmonella spp. в ГП, ПФ, сырье, VIDAS, с типизацией</v>
          </cell>
          <cell r="B537" t="str">
            <v>печень ЦБ охл (СТО)</v>
          </cell>
          <cell r="C537" t="str">
            <v>субпродукты птицы</v>
          </cell>
          <cell r="D537" t="str">
            <v>Готовая_продукция</v>
          </cell>
          <cell r="G537" t="str">
            <v>Микробиология</v>
          </cell>
          <cell r="H537" t="str">
            <v>Salmonella spp. в ГП, ПФ, сырье, VIDAS, с типизацией</v>
          </cell>
          <cell r="I537" t="str">
            <v>ГОСТ 7702.2.0-2016; 
ГОСТ 31904-2012</v>
          </cell>
          <cell r="J537" t="str">
            <v>ГОСТ 31659-2012; 
ГОСТ 31468-2012; МУК 4.2.3262-15 Vidas</v>
          </cell>
          <cell r="K537" t="str">
            <v>не допускается в 25,0 г</v>
          </cell>
          <cell r="L537" t="str">
            <v>СТО 53958418-002-2017</v>
          </cell>
        </row>
        <row r="538">
          <cell r="A538" t="str">
            <v>печень ЦБ охл (СТО)КМАФАнМ в ГП, ПФ, сырье, смывах, ТЕМПО</v>
          </cell>
          <cell r="B538" t="str">
            <v>печень ЦБ охл (СТО)</v>
          </cell>
          <cell r="C538" t="str">
            <v>субпродукты птицы</v>
          </cell>
          <cell r="D538" t="str">
            <v>Готовая_продукция</v>
          </cell>
          <cell r="G538" t="str">
            <v>Микробиология</v>
          </cell>
          <cell r="H538" t="str">
            <v>КМАФАнМ в ГП, ПФ, сырье, смывах, ТЕМПО</v>
          </cell>
          <cell r="I538" t="str">
            <v>ГОСТ 7702.2.0-2016; 
ГОСТ 31904-2012</v>
          </cell>
          <cell r="J538" t="str">
            <v>ГОСТ 7702.2.1-2017; МУК 4.2.3261-15 Темпо</v>
          </cell>
          <cell r="K538" t="str">
            <v>не более 1,0 × 10⁶ КОЕ/г</v>
          </cell>
          <cell r="L538" t="str">
            <v>СТО 99803052-001-2017</v>
          </cell>
        </row>
        <row r="539">
          <cell r="A539" t="str">
            <v>печень ЦБ охл (СТО)КМАФАнМ в ГП, ПФ, сырье, петрифильмы</v>
          </cell>
          <cell r="B539" t="str">
            <v>печень ЦБ охл (СТО)</v>
          </cell>
          <cell r="C539" t="str">
            <v>субпродукты птицы</v>
          </cell>
          <cell r="D539" t="str">
            <v>Готовая_продукция</v>
          </cell>
          <cell r="G539" t="str">
            <v>Микробиология</v>
          </cell>
          <cell r="H539" t="str">
            <v>КМАФАнМ в ГП, ПФ, сырье, петрифильмы</v>
          </cell>
          <cell r="I539" t="str">
            <v>ГОСТ 7702.2.0-2016; 
ГОСТ 31904-2012</v>
          </cell>
          <cell r="J539" t="str">
            <v>ГОСТ 7702.2.1-2017, МУК 4.2.2884-11 Петрифильмы</v>
          </cell>
          <cell r="K539" t="str">
            <v>не более 1,0 × 10⁶ КОЕ/г</v>
          </cell>
          <cell r="L539" t="str">
            <v>СТО 99803052-001-2017</v>
          </cell>
        </row>
        <row r="540">
          <cell r="A540" t="str">
            <v>печень ЦБ зам (СТО)Listeria monocytogenes в ГП, ПФ, сырье, VIDAS</v>
          </cell>
          <cell r="B540" t="str">
            <v>печень ЦБ зам (СТО)</v>
          </cell>
          <cell r="C540" t="str">
            <v>субпродукты птицы</v>
          </cell>
          <cell r="D540" t="str">
            <v>Готовая_продукция</v>
          </cell>
          <cell r="G540" t="str">
            <v>Микробиология</v>
          </cell>
          <cell r="H540" t="str">
            <v>Listeria monocytogenes в ГП, ПФ, сырье, VIDAS</v>
          </cell>
          <cell r="I540" t="str">
            <v>ГОСТ 7702.2.0-2016; 
ГОСТ 31904-2012</v>
          </cell>
          <cell r="J540" t="str">
            <v>ГОСТ 32031-2012; МУК 4.2.3262-15 Vidas</v>
          </cell>
          <cell r="K540" t="str">
            <v>не допускается в 25,0 г</v>
          </cell>
          <cell r="L540" t="str">
            <v>СТО 99803052-001-2017</v>
          </cell>
        </row>
        <row r="541">
          <cell r="A541" t="str">
            <v>печень ЦБ зам (СТО)Salmonella spp. в ГП, ПФ, сырье, VIDAS, с типизацией</v>
          </cell>
          <cell r="B541" t="str">
            <v>печень ЦБ зам (СТО)</v>
          </cell>
          <cell r="C541" t="str">
            <v>субпродукты птицы</v>
          </cell>
          <cell r="D541" t="str">
            <v>Готовая_продукция</v>
          </cell>
          <cell r="G541" t="str">
            <v>Микробиология</v>
          </cell>
          <cell r="H541" t="str">
            <v>Salmonella spp. в ГП, ПФ, сырье, VIDAS, с типизацией</v>
          </cell>
          <cell r="I541" t="str">
            <v>ГОСТ 7702.2.0-2016; 
ГОСТ 31904-2012</v>
          </cell>
          <cell r="J541" t="str">
            <v>ГОСТ 31659-2012; 
ГОСТ 31468-2012; МУК 4.2.3262-15 Vidas</v>
          </cell>
          <cell r="K541" t="str">
            <v>не допускается в 25,0 г</v>
          </cell>
          <cell r="L541" t="str">
            <v>СТО 99803052-001-2017</v>
          </cell>
        </row>
        <row r="542">
          <cell r="A542" t="str">
            <v>печень ЦБ зам (СТО)Дрожжи и плесени в ГП, ПФ, сырье</v>
          </cell>
          <cell r="B542" t="str">
            <v>печень ЦБ зам (СТО)</v>
          </cell>
          <cell r="C542" t="str">
            <v>субпродукты птицы</v>
          </cell>
          <cell r="D542" t="str">
            <v>Готовая_продукция</v>
          </cell>
          <cell r="G542" t="str">
            <v>Микробиология</v>
          </cell>
          <cell r="H542" t="str">
            <v>Дрожжи и плесени в ГП, ПФ, сырье</v>
          </cell>
          <cell r="I542" t="str">
            <v>ГОСТ 7702.2.0-2016; 
ГОСТ 31904-2012</v>
          </cell>
          <cell r="J542" t="str">
            <v>ГОСТ 10444.12-2013</v>
          </cell>
          <cell r="K542" t="str">
            <v>не нормируется</v>
          </cell>
        </row>
        <row r="543">
          <cell r="A543" t="str">
            <v>печень ЦБ зам (СТО)КМАФАнМ в ГП, ПФ, сырье, смывах, ТЕМПО</v>
          </cell>
          <cell r="B543" t="str">
            <v>печень ЦБ зам (СТО)</v>
          </cell>
          <cell r="C543" t="str">
            <v>субпродукты птицы</v>
          </cell>
          <cell r="D543" t="str">
            <v>Готовая_продукция</v>
          </cell>
          <cell r="G543" t="str">
            <v>Микробиология</v>
          </cell>
          <cell r="H543" t="str">
            <v>КМАФАнМ в ГП, ПФ, сырье, смывах, ТЕМПО</v>
          </cell>
          <cell r="I543" t="str">
            <v>ГОСТ 7702.2.0-2016; 
ГОСТ 31904-2012</v>
          </cell>
          <cell r="J543" t="str">
            <v>ГОСТ 7702.2.1-2017; МУК 4.2.3261-15 Темпо</v>
          </cell>
          <cell r="K543" t="str">
            <v>не более 1,0 × 10⁶ КОЕ/г</v>
          </cell>
          <cell r="L543" t="str">
            <v>СТО 99803052-001-2017</v>
          </cell>
        </row>
        <row r="544">
          <cell r="A544" t="str">
            <v>печень ЦБ зам (СТО)КМАФАнМ в ГП, ПФ, сырье, петрифильмы</v>
          </cell>
          <cell r="B544" t="str">
            <v>печень ЦБ зам (СТО)</v>
          </cell>
          <cell r="C544" t="str">
            <v>субпродукты птицы</v>
          </cell>
          <cell r="D544" t="str">
            <v>Готовая_продукция</v>
          </cell>
          <cell r="G544" t="str">
            <v>Микробиология</v>
          </cell>
          <cell r="H544" t="str">
            <v>КМАФАнМ в ГП, ПФ, сырье, петрифильмы</v>
          </cell>
          <cell r="I544" t="str">
            <v>ГОСТ 7702.2.0-2016; 
ГОСТ 31904-2012</v>
          </cell>
          <cell r="J544" t="str">
            <v>ГОСТ 7702.2.1-2017, МУК 4.2.2884-11 Петрифильмы</v>
          </cell>
          <cell r="K544" t="str">
            <v>не более 1,0 × 10⁶ КОЕ/г</v>
          </cell>
          <cell r="L544" t="str">
            <v>СТО 99803052-001-2017</v>
          </cell>
        </row>
        <row r="545">
          <cell r="A545" t="str">
            <v>печень ЦБ охл (ТУ)Listeria monocytogenes в ГП, ПФ, сырье, VIDAS</v>
          </cell>
          <cell r="B545" t="str">
            <v>печень ЦБ охл (ТУ)</v>
          </cell>
          <cell r="C545" t="str">
            <v>субпродукты птицы</v>
          </cell>
          <cell r="D545" t="str">
            <v>Готовая_продукция</v>
          </cell>
          <cell r="G545" t="str">
            <v>Микробиология</v>
          </cell>
          <cell r="H545" t="str">
            <v>Listeria monocytogenes в ГП, ПФ, сырье, VIDAS</v>
          </cell>
          <cell r="I545" t="str">
            <v>ГОСТ 7702.2.0-2016; 
ГОСТ 31904-2012</v>
          </cell>
          <cell r="J545" t="str">
            <v>ГОСТ 32031-2012; МУК 4.2.3262-15 Vidas</v>
          </cell>
          <cell r="K545" t="str">
            <v>не допускается в 25,0 г</v>
          </cell>
          <cell r="L545" t="str">
            <v>ТУ 10.12.40-312-23476484-2015</v>
          </cell>
        </row>
        <row r="546">
          <cell r="A546" t="str">
            <v>печень ЦБ охл (ТУ)Salmonella spp. в ГП, ПФ, сырье, VIDAS, с типизацией</v>
          </cell>
          <cell r="B546" t="str">
            <v>печень ЦБ охл (ТУ)</v>
          </cell>
          <cell r="C546" t="str">
            <v>субпродукты птицы</v>
          </cell>
          <cell r="D546" t="str">
            <v>Готовая_продукция</v>
          </cell>
          <cell r="G546" t="str">
            <v>Микробиология</v>
          </cell>
          <cell r="H546" t="str">
            <v>Salmonella spp. в ГП, ПФ, сырье, VIDAS, с типизацией</v>
          </cell>
          <cell r="I546" t="str">
            <v>ГОСТ 7702.2.0-2016; 
ГОСТ 31904-2012</v>
          </cell>
          <cell r="J546" t="str">
            <v>ГОСТ 31659-2012; 
ГОСТ 31468-2012; МУК 4.2.3262-15 Vidas</v>
          </cell>
          <cell r="K546" t="str">
            <v>не допускается в 25,0 г</v>
          </cell>
          <cell r="L546" t="str">
            <v>ТУ 10.12.40-312-23476484-2015</v>
          </cell>
        </row>
        <row r="547">
          <cell r="A547" t="str">
            <v>печень, желчный мешокSalmonella spp. в патматериале, с типизацией</v>
          </cell>
          <cell r="B547" t="str">
            <v>печень, желчный мешок</v>
          </cell>
          <cell r="C547" t="str">
            <v>фрагменты органов</v>
          </cell>
          <cell r="D547" t="str">
            <v>Биологический_материал</v>
          </cell>
          <cell r="G547" t="str">
            <v>Микробиология</v>
          </cell>
          <cell r="H547" t="str">
            <v>Salmonella spp. в патматериале, с типизацией</v>
          </cell>
          <cell r="I547" t="str">
            <v>МУ №13-7-2-2/2137; 
МУ 4.2.2723-10</v>
          </cell>
          <cell r="J547" t="str">
            <v>МУ 4.2.2723-10</v>
          </cell>
          <cell r="K547" t="str">
            <v>не допускается</v>
          </cell>
          <cell r="L547" t="str">
            <v>МУ №13-7-2-2/2137; 
МУ 4.2.2723-10</v>
          </cell>
        </row>
        <row r="548">
          <cell r="A548" t="str">
            <v>легкие (вет.брак)Listeria spp. в смывах, патматериале</v>
          </cell>
          <cell r="B548" t="str">
            <v>легкие (вет.брак)</v>
          </cell>
          <cell r="C548" t="str">
            <v>фрагменты органов</v>
          </cell>
          <cell r="D548" t="str">
            <v>Биологический_материал</v>
          </cell>
          <cell r="G548" t="str">
            <v>Микробиология</v>
          </cell>
          <cell r="H548" t="str">
            <v>Listeria spp. в смывах, патматериале</v>
          </cell>
          <cell r="I548" t="str">
            <v>МУ №13-7-2-2/2137</v>
          </cell>
          <cell r="J548" t="str">
            <v>ГОСТ 32031-2012</v>
          </cell>
          <cell r="K548" t="str">
            <v>не допускается в 25,0 г</v>
          </cell>
          <cell r="L548" t="str">
            <v xml:space="preserve">МУ №13-7-2-2/2137; </v>
          </cell>
        </row>
        <row r="549">
          <cell r="A549" t="str">
            <v>легкие (вет.брак)Salmonella spp. в патматериале, с типизацией</v>
          </cell>
          <cell r="B549" t="str">
            <v>легкие (вет.брак)</v>
          </cell>
          <cell r="C549" t="str">
            <v>фрагменты органов</v>
          </cell>
          <cell r="D549" t="str">
            <v>Биологический_материал</v>
          </cell>
          <cell r="G549" t="str">
            <v>Микробиология</v>
          </cell>
          <cell r="H549" t="str">
            <v>Salmonella spp. в патматериале, с типизацией</v>
          </cell>
          <cell r="I549" t="str">
            <v>МУ №13-7-2-2/2137; 
МУ 4.2.2723-10</v>
          </cell>
          <cell r="J549" t="str">
            <v>МУ 4.2.2723-10</v>
          </cell>
          <cell r="K549" t="str">
            <v>не допускается</v>
          </cell>
          <cell r="L549" t="str">
            <v>МУ №13-7-2-2/2137; 
МУ 4.2.2723-10</v>
          </cell>
        </row>
        <row r="550">
          <cell r="A550" t="str">
            <v>печень, желчный мешок (вет.брак)Listeria spp. в смывах, патматериале</v>
          </cell>
          <cell r="B550" t="str">
            <v>печень, желчный мешок (вет.брак)</v>
          </cell>
          <cell r="C550" t="str">
            <v>фрагменты органов</v>
          </cell>
          <cell r="D550" t="str">
            <v>Биологический_материал</v>
          </cell>
          <cell r="G550" t="str">
            <v>Микробиология</v>
          </cell>
          <cell r="H550" t="str">
            <v>Listeria spp. в смывах, патматериале</v>
          </cell>
          <cell r="I550" t="str">
            <v>МУ №13-7-2-2/2137</v>
          </cell>
          <cell r="J550" t="str">
            <v>ГОСТ 32031-2012</v>
          </cell>
          <cell r="K550" t="str">
            <v>не допускается в 25,0 г</v>
          </cell>
          <cell r="L550" t="str">
            <v xml:space="preserve">МУ №13-7-2-2/2137; </v>
          </cell>
        </row>
        <row r="551">
          <cell r="A551" t="str">
            <v>печень, желчный мешок (вет.брак)Salmonella spp. в патматериале, с типизацией</v>
          </cell>
          <cell r="B551" t="str">
            <v>печень, желчный мешок (вет.брак)</v>
          </cell>
          <cell r="C551" t="str">
            <v>фрагменты органов</v>
          </cell>
          <cell r="D551" t="str">
            <v>Биологический_материал</v>
          </cell>
          <cell r="G551" t="str">
            <v>Микробиология</v>
          </cell>
          <cell r="H551" t="str">
            <v>Salmonella spp. в патматериале, с типизацией</v>
          </cell>
          <cell r="I551" t="str">
            <v>МУ №13-7-2-2/2137; 
МУ 4.2.2723-10</v>
          </cell>
          <cell r="J551" t="str">
            <v>МУ 4.2.2723-10</v>
          </cell>
          <cell r="K551" t="str">
            <v>не допускается</v>
          </cell>
          <cell r="L551" t="str">
            <v>МУ №13-7-2-2/2137; 
МУ 4.2.2723-10</v>
          </cell>
        </row>
        <row r="552">
          <cell r="A552" t="str">
            <v>печень (вет. брак)Salmonella spp. в патматериале, с типизацией</v>
          </cell>
          <cell r="B552" t="str">
            <v>печень (вет. брак)</v>
          </cell>
          <cell r="C552" t="str">
            <v>фрагменты органов</v>
          </cell>
          <cell r="D552" t="str">
            <v>Биологический_материал</v>
          </cell>
          <cell r="G552" t="str">
            <v>Микробиология</v>
          </cell>
          <cell r="H552" t="str">
            <v>Salmonella spp. в патматериале, с типизацией</v>
          </cell>
          <cell r="I552" t="str">
            <v>МУ №13-7-2-2/2137; 
МУ 4.2.2723-10</v>
          </cell>
          <cell r="J552" t="str">
            <v>МУ 4.2.2723-10</v>
          </cell>
          <cell r="K552" t="str">
            <v>не допускается</v>
          </cell>
          <cell r="L552" t="str">
            <v>МУ №13-7-2-2/2137; 
МУ 4.2.2723-10</v>
          </cell>
        </row>
        <row r="553">
          <cell r="A553" t="str">
            <v>печень (вет. брак)Listeria spp. в смывах, патматериале</v>
          </cell>
          <cell r="B553" t="str">
            <v>печень (вет. брак)</v>
          </cell>
          <cell r="C553" t="str">
            <v>фрагменты органов</v>
          </cell>
          <cell r="D553" t="str">
            <v>Биологический_материал</v>
          </cell>
          <cell r="G553" t="str">
            <v>Микробиология</v>
          </cell>
          <cell r="H553" t="str">
            <v>Listeria spp. в смывах, патматериале</v>
          </cell>
          <cell r="I553" t="str">
            <v>МУ №13-7-2-2/2137</v>
          </cell>
          <cell r="J553" t="str">
            <v>ГОСТ 32031-2012</v>
          </cell>
          <cell r="K553" t="str">
            <v>не допускается в 25,0 г</v>
          </cell>
          <cell r="L553" t="str">
            <v xml:space="preserve">МУ №13-7-2-2/2137; </v>
          </cell>
        </row>
        <row r="554">
          <cell r="A554" t="str">
            <v>почки (вет. брак)Salmonella spp. в патматериале, с типизацией</v>
          </cell>
          <cell r="B554" t="str">
            <v>почки (вет. брак)</v>
          </cell>
          <cell r="C554" t="str">
            <v>фрагменты органов</v>
          </cell>
          <cell r="D554" t="str">
            <v>Биологический_материал</v>
          </cell>
          <cell r="G554" t="str">
            <v>Микробиология</v>
          </cell>
          <cell r="H554" t="str">
            <v>Salmonella spp. в патматериале, с типизацией</v>
          </cell>
          <cell r="I554" t="str">
            <v>МУ №13-7-2-2/2137; 
МУ 4.2.2723-10</v>
          </cell>
          <cell r="J554" t="str">
            <v>МУ 4.2.2723-10</v>
          </cell>
          <cell r="K554" t="str">
            <v>не допускается</v>
          </cell>
          <cell r="L554" t="str">
            <v>МУ №13-7-2-2/2137; 
МУ 4.2.2723-10</v>
          </cell>
        </row>
        <row r="555">
          <cell r="A555" t="str">
            <v>почки (вет. брак)Listeria spp. в смывах, патматериале</v>
          </cell>
          <cell r="B555" t="str">
            <v>почки (вет. брак)</v>
          </cell>
          <cell r="C555" t="str">
            <v>фрагменты органов</v>
          </cell>
          <cell r="D555" t="str">
            <v>Биологический_материал</v>
          </cell>
          <cell r="G555" t="str">
            <v>Микробиология</v>
          </cell>
          <cell r="H555" t="str">
            <v>Listeria spp. в смывах, патматериале</v>
          </cell>
          <cell r="I555" t="str">
            <v>МУ №13-7-2-2/2137</v>
          </cell>
          <cell r="J555" t="str">
            <v>ГОСТ 32031-2012</v>
          </cell>
          <cell r="K555" t="str">
            <v>не допускается в 25,0 г</v>
          </cell>
          <cell r="L555" t="str">
            <v xml:space="preserve">МУ №13-7-2-2/2137; </v>
          </cell>
        </row>
        <row r="556">
          <cell r="A556" t="str">
            <v>селезенка (вет. брак)Salmonella spp. в патматериале, с типизацией</v>
          </cell>
          <cell r="B556" t="str">
            <v>селезенка (вет. брак)</v>
          </cell>
          <cell r="C556" t="str">
            <v>фрагменты органов</v>
          </cell>
          <cell r="D556" t="str">
            <v>Биологический_материал</v>
          </cell>
          <cell r="G556" t="str">
            <v>Микробиология</v>
          </cell>
          <cell r="H556" t="str">
            <v>Salmonella spp. в патматериале, с типизацией</v>
          </cell>
          <cell r="I556" t="str">
            <v>МУ №13-7-2-2/2137; 
МУ 4.2.2723-10</v>
          </cell>
          <cell r="J556" t="str">
            <v>МУ 4.2.2723-10</v>
          </cell>
          <cell r="K556" t="str">
            <v>не допускается</v>
          </cell>
          <cell r="L556" t="str">
            <v>МУ №13-7-2-2/2137; 
МУ 4.2.2723-10</v>
          </cell>
        </row>
        <row r="557">
          <cell r="A557" t="str">
            <v>селезенка (вет. брак)Listeria spp. в смывах, патматериале</v>
          </cell>
          <cell r="B557" t="str">
            <v>селезенка (вет. брак)</v>
          </cell>
          <cell r="C557" t="str">
            <v>фрагменты органов</v>
          </cell>
          <cell r="D557" t="str">
            <v>Биологический_материал</v>
          </cell>
          <cell r="G557" t="str">
            <v>Микробиология</v>
          </cell>
          <cell r="H557" t="str">
            <v>Listeria spp. в смывах, патматериале</v>
          </cell>
          <cell r="I557" t="str">
            <v>МУ №13-7-2-2/2137</v>
          </cell>
          <cell r="J557" t="str">
            <v>ГОСТ 32031-2012</v>
          </cell>
          <cell r="K557" t="str">
            <v>не допускается в 25,0 г</v>
          </cell>
          <cell r="L557" t="str">
            <v xml:space="preserve">МУ №13-7-2-2/2137; </v>
          </cell>
        </row>
        <row r="558">
          <cell r="A558" t="str">
            <v>сердце (вет.брак)Salmonella spp. в патматериале, с типизацией</v>
          </cell>
          <cell r="B558" t="str">
            <v>сердце (вет.брак)</v>
          </cell>
          <cell r="C558" t="str">
            <v>фрагменты органов</v>
          </cell>
          <cell r="D558" t="str">
            <v>Биологический_материал</v>
          </cell>
          <cell r="G558" t="str">
            <v>Микробиология</v>
          </cell>
          <cell r="H558" t="str">
            <v>Salmonella spp. в патматериале, с типизацией</v>
          </cell>
          <cell r="I558" t="str">
            <v>МУ №13-7-2-2/2137; 
МУ 4.2.2723-10</v>
          </cell>
          <cell r="J558" t="str">
            <v>МУ 4.2.2723-10</v>
          </cell>
          <cell r="K558" t="str">
            <v>не допускается</v>
          </cell>
          <cell r="L558" t="str">
            <v>МУ №13-7-2-2/2137; 
МУ 4.2.2723-10</v>
          </cell>
        </row>
        <row r="559">
          <cell r="A559" t="str">
            <v>сердце (вет.брак)Listeria spp. в смывах, патматериале</v>
          </cell>
          <cell r="B559" t="str">
            <v>сердце (вет.брак)</v>
          </cell>
          <cell r="C559" t="str">
            <v>фрагменты органов</v>
          </cell>
          <cell r="D559" t="str">
            <v>Биологический_материал</v>
          </cell>
          <cell r="G559" t="str">
            <v>Микробиология</v>
          </cell>
          <cell r="H559" t="str">
            <v>Listeria spp. в смывах, патматериале</v>
          </cell>
          <cell r="I559" t="str">
            <v>МУ №13-7-2-2/2137</v>
          </cell>
          <cell r="J559" t="str">
            <v>ГОСТ 32031-2012</v>
          </cell>
          <cell r="K559" t="str">
            <v>не допускается в 25,0 г</v>
          </cell>
          <cell r="L559" t="str">
            <v xml:space="preserve">МУ №13-7-2-2/2137; </v>
          </cell>
        </row>
        <row r="560">
          <cell r="A560" t="str">
            <v>тушка ЦБ (вет. брак)Salmonella spp. в патматериале, с типизацией</v>
          </cell>
          <cell r="B560" t="str">
            <v>тушка ЦБ (вет. брак)</v>
          </cell>
          <cell r="C560" t="str">
            <v>мясо кур</v>
          </cell>
          <cell r="D560" t="str">
            <v>Биологический_материал</v>
          </cell>
          <cell r="G560" t="str">
            <v>Микробиология</v>
          </cell>
          <cell r="H560" t="str">
            <v>Salmonella spp. в патматериале, с типизацией</v>
          </cell>
          <cell r="I560" t="str">
            <v>МУ №13-7-2-2/2137; 
МУ 4.2.2723-10</v>
          </cell>
          <cell r="J560" t="str">
            <v>МУ 4.2.2723-10</v>
          </cell>
          <cell r="K560" t="str">
            <v>не допускается</v>
          </cell>
          <cell r="L560" t="str">
            <v>МУ №13-7-2-2/2137; 
МУ 4.2.2723-10</v>
          </cell>
        </row>
        <row r="561">
          <cell r="A561" t="str">
            <v>тушка ЦБ (вет. брак)Listeria spp. в смывах, патматериале</v>
          </cell>
          <cell r="B561" t="str">
            <v>тушка ЦБ (вет. брак)</v>
          </cell>
          <cell r="C561" t="str">
            <v>мясо кур</v>
          </cell>
          <cell r="D561" t="str">
            <v>Биологический_материал</v>
          </cell>
          <cell r="G561" t="str">
            <v>Микробиология</v>
          </cell>
          <cell r="H561" t="str">
            <v>Listeria spp. в смывах, патматериале</v>
          </cell>
          <cell r="I561" t="str">
            <v>МУ №13-7-2-2/2137</v>
          </cell>
          <cell r="J561" t="str">
            <v>ГОСТ 32031-2012</v>
          </cell>
          <cell r="K561" t="str">
            <v>не допускается в 25,0 г</v>
          </cell>
          <cell r="L561" t="str">
            <v xml:space="preserve">МУ №13-7-2-2/2137; </v>
          </cell>
        </row>
        <row r="562">
          <cell r="A562" t="str">
            <v>грудка (вет.брак)Salmonella spp. в патматериале, с типизацией</v>
          </cell>
          <cell r="B562" t="str">
            <v>грудка (вет.брак)</v>
          </cell>
          <cell r="C562" t="str">
            <v>фрагменты органов</v>
          </cell>
          <cell r="D562" t="str">
            <v>Биологический_материал</v>
          </cell>
          <cell r="G562" t="str">
            <v>Микробиология</v>
          </cell>
          <cell r="H562" t="str">
            <v>Salmonella spp. в патматериале, с типизацией</v>
          </cell>
          <cell r="I562" t="str">
            <v>МУ №13-7-2-2/2137; 
МУ 4.2.2723-10</v>
          </cell>
          <cell r="J562" t="str">
            <v>МУ 4.2.2723-10</v>
          </cell>
          <cell r="K562" t="str">
            <v>не допускается</v>
          </cell>
          <cell r="L562" t="str">
            <v>МУ №13-7-2-2/2137; 
МУ 4.2.2723-10</v>
          </cell>
        </row>
        <row r="563">
          <cell r="A563" t="str">
            <v>грудка (вет.брак)Listeria spp. в смывах, патматериале</v>
          </cell>
          <cell r="B563" t="str">
            <v>грудка (вет.брак)</v>
          </cell>
          <cell r="C563" t="str">
            <v>фрагменты органов</v>
          </cell>
          <cell r="D563" t="str">
            <v>Биологический_материал</v>
          </cell>
          <cell r="G563" t="str">
            <v>Микробиология</v>
          </cell>
          <cell r="H563" t="str">
            <v>Listeria spp. в смывах, патматериале</v>
          </cell>
          <cell r="I563" t="str">
            <v>МУ №13-7-2-2/2137</v>
          </cell>
          <cell r="J563" t="str">
            <v>ГОСТ 32031-2012</v>
          </cell>
          <cell r="K563" t="str">
            <v>не допускается в 25,0 г</v>
          </cell>
          <cell r="L563" t="str">
            <v xml:space="preserve">МУ №13-7-2-2/2137; </v>
          </cell>
        </row>
        <row r="564">
          <cell r="A564" t="str">
            <v>шеи ЦБ (вет.брак)Salmonella spp. в патматериале, с типизацией</v>
          </cell>
          <cell r="B564" t="str">
            <v>шеи ЦБ (вет.брак)</v>
          </cell>
          <cell r="C564" t="str">
            <v>фрагменты органов</v>
          </cell>
          <cell r="D564" t="str">
            <v>Биологический_материал</v>
          </cell>
          <cell r="G564" t="str">
            <v>Микробиология</v>
          </cell>
          <cell r="H564" t="str">
            <v>Salmonella spp. в патматериале, с типизацией</v>
          </cell>
          <cell r="I564" t="str">
            <v>МУ №13-7-2-2/2137; 
МУ 4.2.2723-10</v>
          </cell>
          <cell r="J564" t="str">
            <v>МУ 4.2.2723-10</v>
          </cell>
          <cell r="K564" t="str">
            <v>не допускается</v>
          </cell>
          <cell r="L564" t="str">
            <v>МУ №13-7-2-2/2137; 
МУ 4.2.2723-10</v>
          </cell>
        </row>
        <row r="565">
          <cell r="A565" t="str">
            <v>шеи ЦБ (вет.брак)Listeria spp. в смывах, патматериале</v>
          </cell>
          <cell r="B565" t="str">
            <v>шеи ЦБ (вет.брак)</v>
          </cell>
          <cell r="C565" t="str">
            <v>фрагменты органов</v>
          </cell>
          <cell r="D565" t="str">
            <v>Биологический_материал</v>
          </cell>
          <cell r="G565" t="str">
            <v>Микробиология</v>
          </cell>
          <cell r="H565" t="str">
            <v>Listeria spp. в смывах, патматериале</v>
          </cell>
          <cell r="I565" t="str">
            <v>МР 4.2.0220-20</v>
          </cell>
          <cell r="J565" t="str">
            <v>ГОСТ 32031-2012</v>
          </cell>
          <cell r="K565" t="str">
            <v>не допускается в 25,0 г</v>
          </cell>
          <cell r="L565" t="str">
            <v>МУ №13-7-2-2/2137; 
МУ 4.2.2723-10</v>
          </cell>
        </row>
        <row r="566">
          <cell r="A566" t="str">
            <v>подстилочный материалSalmonella spp. в патматериале</v>
          </cell>
          <cell r="B566" t="str">
            <v>подстилочный материал</v>
          </cell>
          <cell r="C566" t="str">
            <v>подстилочный материал</v>
          </cell>
          <cell r="D566" t="str">
            <v>Окружение</v>
          </cell>
          <cell r="G566" t="str">
            <v>Микробиология</v>
          </cell>
          <cell r="H566" t="str">
            <v>Salmonella spp. в патматериале</v>
          </cell>
          <cell r="I566" t="str">
            <v>МУ №13-7-2-2/2137; 
МУ 4.2.2723-10</v>
          </cell>
          <cell r="J566" t="str">
            <v>МУ 4.2.2723-10</v>
          </cell>
          <cell r="K566" t="str">
            <v>не допускается в 25,0 г</v>
          </cell>
          <cell r="L566" t="str">
            <v>МУ №13-7-2-2/2137; 
МУ 4.2.2723-10</v>
          </cell>
        </row>
        <row r="567">
          <cell r="A567" t="str">
            <v>пухSalmonella spp. в патматериале, с типизацией</v>
          </cell>
          <cell r="B567" t="str">
            <v>пух</v>
          </cell>
          <cell r="C567" t="str">
            <v>пух</v>
          </cell>
          <cell r="D567" t="str">
            <v>Биологический_материал</v>
          </cell>
          <cell r="G567" t="str">
            <v>Микробиология</v>
          </cell>
          <cell r="H567" t="str">
            <v>Salmonella spp. в патматериале, с типизацией</v>
          </cell>
          <cell r="I567" t="str">
            <v>ГОСТ 6887-6-2015; 
МУ 4.2.2723-10</v>
          </cell>
          <cell r="J567" t="str">
            <v>МУ 4.2.2723-10</v>
          </cell>
          <cell r="K567" t="str">
            <v>не допускается</v>
          </cell>
          <cell r="L567" t="str">
            <v>МУ №13-7-2-2/2137; 
МУ 4.2.2723-10</v>
          </cell>
        </row>
        <row r="568">
          <cell r="A568" t="str">
            <v>пухSalmonella spp. в смывах, с типизацией</v>
          </cell>
          <cell r="B568" t="str">
            <v>пух</v>
          </cell>
          <cell r="C568" t="str">
            <v>пух</v>
          </cell>
          <cell r="D568" t="str">
            <v>Смывы</v>
          </cell>
          <cell r="G568" t="str">
            <v>Микробиология</v>
          </cell>
          <cell r="H568" t="str">
            <v>Salmonella spp. в смывах, с типизацией</v>
          </cell>
          <cell r="I568" t="str">
            <v>МУ 4.2.2723-10</v>
          </cell>
          <cell r="J568" t="str">
            <v>МУ 4.2.2723-10</v>
          </cell>
          <cell r="K568" t="str">
            <v>не допускается</v>
          </cell>
          <cell r="L568" t="str">
            <v>МУ 4.2.2723-10</v>
          </cell>
        </row>
        <row r="569">
          <cell r="A569" t="str">
            <v>пыль кормоваяSalmonella spp. в смывах, с типизацией</v>
          </cell>
          <cell r="B569" t="str">
            <v>пыль кормовая</v>
          </cell>
          <cell r="C569" t="str">
            <v>пыль кормовая</v>
          </cell>
          <cell r="D569" t="str">
            <v>Смывы</v>
          </cell>
          <cell r="G569" t="str">
            <v>Микробиология</v>
          </cell>
          <cell r="H569" t="str">
            <v>Salmonella spp. в смывах, с типизацией</v>
          </cell>
          <cell r="I569" t="str">
            <v>МУ 4.2.2723-10</v>
          </cell>
          <cell r="J569" t="str">
            <v>МУ 4.2.2723-10</v>
          </cell>
          <cell r="K569" t="str">
            <v xml:space="preserve">не допускается </v>
          </cell>
          <cell r="L569" t="str">
            <v>МУ 4.2.2723-10</v>
          </cell>
        </row>
        <row r="570">
          <cell r="A570" t="str">
            <v>вода водопроводнаяОпределение рН</v>
          </cell>
          <cell r="B570" t="str">
            <v>вода водопроводная</v>
          </cell>
          <cell r="C570" t="str">
            <v>вода водопроводная</v>
          </cell>
          <cell r="D570" t="str">
            <v>Вода</v>
          </cell>
          <cell r="G570" t="str">
            <v>ФизХимия</v>
          </cell>
          <cell r="H570" t="str">
            <v>Определение рН</v>
          </cell>
          <cell r="I570" t="str">
            <v>ГОСТ Р51592-2000,ГОСТ Р51593-2000</v>
          </cell>
          <cell r="J570" t="str">
            <v>ПР 1.31.2018.30110 (ПНДФ 14.1:2:3:4,121-97); МУК 4.2.1018-01</v>
          </cell>
          <cell r="K570" t="str">
            <v>рН 6,0 - 9,0</v>
          </cell>
          <cell r="L570" t="str">
            <v>СанПин 1.2.3685 - 21</v>
          </cell>
        </row>
        <row r="571">
          <cell r="A571" t="str">
            <v>вода дистиллированнаяОпределение рН</v>
          </cell>
          <cell r="B571" t="str">
            <v>вода дистиллированная</v>
          </cell>
          <cell r="C571" t="str">
            <v>вода дистиллированная</v>
          </cell>
          <cell r="D571" t="str">
            <v>Вода</v>
          </cell>
          <cell r="G571" t="str">
            <v>ФизХимия</v>
          </cell>
          <cell r="H571" t="str">
            <v>Определение рН</v>
          </cell>
          <cell r="I571" t="str">
            <v>ГОСТ 58144-2018</v>
          </cell>
          <cell r="J571" t="str">
            <v>ГОСТ 58144-2018</v>
          </cell>
          <cell r="K571" t="str">
            <v>рН 5,0 - 7,0</v>
          </cell>
          <cell r="L571" t="str">
            <v>ГОСТ 58144-2018, МУ 2.1.4.1057 -01, ГОСТ 6709-72</v>
          </cell>
        </row>
        <row r="572">
          <cell r="A572" t="str">
            <v>вода с раствором для поенияОпределение рН</v>
          </cell>
          <cell r="B572" t="str">
            <v>вода с раствором для поения</v>
          </cell>
          <cell r="C572" t="str">
            <v>вода с раствором для поения</v>
          </cell>
          <cell r="D572" t="str">
            <v>Вода</v>
          </cell>
          <cell r="G572" t="str">
            <v>ФизХимия</v>
          </cell>
          <cell r="H572" t="str">
            <v>Определение рН</v>
          </cell>
          <cell r="I572" t="str">
            <v>ГОСТ 18190-72</v>
          </cell>
          <cell r="J572" t="str">
            <v>Р 4.2.2643-10</v>
          </cell>
          <cell r="K572" t="str">
            <v>не нормируется</v>
          </cell>
          <cell r="L572" t="str">
            <v>Р 4.2.2643-10</v>
          </cell>
        </row>
        <row r="573">
          <cell r="A573" t="str">
            <v>дез.раствор Определение рН</v>
          </cell>
          <cell r="B573" t="str">
            <v xml:space="preserve">дез.раствор </v>
          </cell>
          <cell r="C573" t="str">
            <v>дез.раствор</v>
          </cell>
          <cell r="D573" t="str">
            <v>Дез.средства</v>
          </cell>
          <cell r="G573" t="str">
            <v>ФизХимия</v>
          </cell>
          <cell r="H573" t="str">
            <v>Определение рН</v>
          </cell>
          <cell r="I573" t="str">
            <v>ГОСТ Р 5815.3-2018</v>
          </cell>
          <cell r="J573" t="str">
            <v>ГОСТ Р 5815.3-2018: Р 4.2.2643-10</v>
          </cell>
          <cell r="K573" t="str">
            <v>не нормируется</v>
          </cell>
          <cell r="L573" t="str">
            <v>Р 4.2.2643-10</v>
          </cell>
        </row>
        <row r="574">
          <cell r="A574" t="str">
            <v>ромштекс из филе бедра и филе грудкиКМАФАнМ в ГП, ПФ, сырье, смывах, ТЕМПО</v>
          </cell>
          <cell r="B574" t="str">
            <v>ромштекс из филе бедра и филе грудки</v>
          </cell>
          <cell r="C574" t="str">
            <v>полуфабрикаты рубленые</v>
          </cell>
          <cell r="D574" t="str">
            <v>Готовая_продукция</v>
          </cell>
          <cell r="G574" t="str">
            <v>Микробиология</v>
          </cell>
          <cell r="H574" t="str">
            <v>КМАФАнМ в ГП, ПФ, сырье, смывах, ТЕМПО</v>
          </cell>
          <cell r="I574" t="str">
            <v>ГОСТ 7702.2.0-2016; 
ГОСТ 31904-2012</v>
          </cell>
          <cell r="J574" t="str">
            <v>ГОСТ 7702.2.1-2017; МУК 4.2.3261-15 Темпо</v>
          </cell>
          <cell r="K574" t="str">
            <v>не более 1,0 × 10⁶ КОЕ/г</v>
          </cell>
          <cell r="L574" t="str">
            <v>СТО 79323491-005-2020</v>
          </cell>
        </row>
        <row r="575">
          <cell r="A575" t="str">
            <v>ромштекс из филе бедра и филе грудкиКМАФАнМ в ГП, ПФ, сырье, петрифильмы</v>
          </cell>
          <cell r="B575" t="str">
            <v>ромштекс из филе бедра и филе грудки</v>
          </cell>
          <cell r="C575" t="str">
            <v>полуфабрикаты рубленые</v>
          </cell>
          <cell r="D575" t="str">
            <v>Готовая_продукция</v>
          </cell>
          <cell r="G575" t="str">
            <v>Микробиология</v>
          </cell>
          <cell r="H575" t="str">
            <v>КМАФАнМ в ГП, ПФ, сырье, петрифильмы</v>
          </cell>
          <cell r="I575" t="str">
            <v>ГОСТ 7702.2.0-2016; 
ГОСТ 31904-2012</v>
          </cell>
          <cell r="J575" t="str">
            <v>ГОСТ 7702.2.1-2017, МУК 4.2.2884-11 Петрифильмы</v>
          </cell>
          <cell r="K575" t="str">
            <v>не более 1,0 × 10⁶ КОЕ/г</v>
          </cell>
          <cell r="L575" t="str">
            <v>СТО 79323491-005-2020</v>
          </cell>
        </row>
        <row r="576">
          <cell r="A576" t="str">
            <v>ромштекс из филе бедра и филе грудкиListeria monocytogenes в ГП, ПФ, сырье, VIDAS</v>
          </cell>
          <cell r="B576" t="str">
            <v>ромштекс из филе бедра и филе грудки</v>
          </cell>
          <cell r="C576" t="str">
            <v>полуфабрикаты рубленые</v>
          </cell>
          <cell r="D576" t="str">
            <v>Готовая_продукция</v>
          </cell>
          <cell r="G576" t="str">
            <v>Микробиология</v>
          </cell>
          <cell r="H576" t="str">
            <v>Listeria monocytogenes в ГП, ПФ, сырье, VIDAS</v>
          </cell>
          <cell r="I576" t="str">
            <v>ГОСТ 7702.2.0-2016; 
ГОСТ 31904-2012</v>
          </cell>
          <cell r="J576" t="str">
            <v>ГОСТ 32031-2012; МУК 4.2.3262-15 Vidas</v>
          </cell>
          <cell r="K576" t="str">
            <v>не допускается в 25,0 г</v>
          </cell>
          <cell r="L576" t="str">
            <v>СТО 79323491-005-2020</v>
          </cell>
        </row>
        <row r="577">
          <cell r="A577" t="str">
            <v>ромштекс из филе бедра и филе грудкиSalmonella spp. в ГП, ПФ, сырье, VIDAS, с типизацией</v>
          </cell>
          <cell r="B577" t="str">
            <v>ромштекс из филе бедра и филе грудки</v>
          </cell>
          <cell r="C577" t="str">
            <v>полуфабрикаты рубленые</v>
          </cell>
          <cell r="D577" t="str">
            <v>Готовая_продукция</v>
          </cell>
          <cell r="G577" t="str">
            <v>Микробиология</v>
          </cell>
          <cell r="H577" t="str">
            <v>Salmonella spp. в ГП, ПФ, сырье, VIDAS, с типизацией</v>
          </cell>
          <cell r="I577" t="str">
            <v>ГОСТ 7702.2.0-2016; 
ГОСТ 31904-2012</v>
          </cell>
          <cell r="J577" t="str">
            <v>ГОСТ 31659-2012; 
ГОСТ 31468-2012; МУК 4.2.3262-15 Vidas</v>
          </cell>
          <cell r="K577" t="str">
            <v>не допускается в 25,0 г</v>
          </cell>
          <cell r="L577" t="str">
            <v>СТО 79323491-005-2020</v>
          </cell>
        </row>
        <row r="578">
          <cell r="A578" t="str">
            <v>ромштекс из филе бедра и филе грудкиБГКП в ГП, ПФ, сырье</v>
          </cell>
          <cell r="B578" t="str">
            <v>ромштекс из филе бедра и филе грудки</v>
          </cell>
          <cell r="C578" t="str">
            <v>полуфабрикаты рубленые</v>
          </cell>
          <cell r="D578" t="str">
            <v>Готовая_продукция</v>
          </cell>
          <cell r="G578" t="str">
            <v>Микробиология</v>
          </cell>
          <cell r="H578" t="str">
            <v>БГКП в ГП, ПФ, сырье</v>
          </cell>
          <cell r="I578" t="str">
            <v>ГОСТ 7702.2.0-2016; 
ГОСТ 31904-2012</v>
          </cell>
          <cell r="J578" t="str">
            <v>ГОСТ 31747-2012</v>
          </cell>
          <cell r="K578" t="str">
            <v>не допускается в 0,0001 г</v>
          </cell>
          <cell r="L578" t="str">
            <v>СТО 79323491-005-2020</v>
          </cell>
        </row>
        <row r="579">
          <cell r="A579" t="str">
            <v>сердце ЦБ охл (СТО)КМАФАнМ в ГП, ПФ, сырье, смывах, ТЕМПО</v>
          </cell>
          <cell r="B579" t="str">
            <v>сердце ЦБ охл (СТО)</v>
          </cell>
          <cell r="C579" t="str">
            <v>субпродукты птицы</v>
          </cell>
          <cell r="D579" t="str">
            <v>Готовая_продукция</v>
          </cell>
          <cell r="G579" t="str">
            <v>Микробиология</v>
          </cell>
          <cell r="H579" t="str">
            <v>КМАФАнМ в ГП, ПФ, сырье, смывах, ТЕМПО</v>
          </cell>
          <cell r="I579" t="str">
            <v>ГОСТ 7702.2.0-2016; 
ГОСТ 31904-2012</v>
          </cell>
          <cell r="J579" t="str">
            <v>ГОСТ 7702.2.1-2017; МУК 4.2.3261-15 Темпо</v>
          </cell>
          <cell r="K579" t="str">
            <v>не более 1,0 × 10⁶ КОЕ/г</v>
          </cell>
          <cell r="L579" t="str">
            <v>СТО 99803052-001-2017</v>
          </cell>
        </row>
        <row r="580">
          <cell r="A580" t="str">
            <v>сердце ЦБ охл (СТО)КМАФАнМ в ГП, ПФ, сырье, петрифильмы</v>
          </cell>
          <cell r="B580" t="str">
            <v>сердце ЦБ охл (СТО)</v>
          </cell>
          <cell r="C580" t="str">
            <v>субпродукты птицы</v>
          </cell>
          <cell r="D580" t="str">
            <v>Готовая_продукция</v>
          </cell>
          <cell r="G580" t="str">
            <v>Микробиология</v>
          </cell>
          <cell r="H580" t="str">
            <v>КМАФАнМ в ГП, ПФ, сырье, петрифильмы</v>
          </cell>
          <cell r="I580" t="str">
            <v>ГОСТ 7702.2.0-2016; 
ГОСТ 31904-2012</v>
          </cell>
          <cell r="J580" t="str">
            <v>ГОСТ 7702.2.1-2017, МУК 4.2.2884-11 Петрифильмы</v>
          </cell>
          <cell r="K580" t="str">
            <v>не более 1,0 × 10⁶ КОЕ/г</v>
          </cell>
          <cell r="L580" t="str">
            <v>СТО 99803052-001-2017</v>
          </cell>
        </row>
        <row r="581">
          <cell r="A581" t="str">
            <v>сердце ЦБ охл (СТО)Listeria monocytogenes в ГП, ПФ, сырье, VIDAS</v>
          </cell>
          <cell r="B581" t="str">
            <v>сердце ЦБ охл (СТО)</v>
          </cell>
          <cell r="C581" t="str">
            <v>субпродукты птицы</v>
          </cell>
          <cell r="D581" t="str">
            <v>Готовая_продукция</v>
          </cell>
          <cell r="G581" t="str">
            <v>Микробиология</v>
          </cell>
          <cell r="H581" t="str">
            <v>Listeria monocytogenes в ГП, ПФ, сырье, VIDAS</v>
          </cell>
          <cell r="I581" t="str">
            <v>ГОСТ 7702.2.0-2016; 
ГОСТ 31904-2012</v>
          </cell>
          <cell r="J581" t="str">
            <v>ГОСТ 32031-2012; МУК 4.2.3262-15 Vidas</v>
          </cell>
          <cell r="K581" t="str">
            <v>не допускается в 25,0 г</v>
          </cell>
          <cell r="L581" t="str">
            <v>СТО 99803052-001-2017</v>
          </cell>
        </row>
        <row r="582">
          <cell r="A582" t="str">
            <v>сердце ЦБ охл (СТО)Salmonella spp. в ГП, ПФ, сырье, VIDAS, с типизацией</v>
          </cell>
          <cell r="B582" t="str">
            <v>сердце ЦБ охл (СТО)</v>
          </cell>
          <cell r="C582" t="str">
            <v>субпродукты птицы</v>
          </cell>
          <cell r="D582" t="str">
            <v>Готовая_продукция</v>
          </cell>
          <cell r="G582" t="str">
            <v>Микробиология</v>
          </cell>
          <cell r="H582" t="str">
            <v>Salmonella spp. в ГП, ПФ, сырье, VIDAS, с типизацией</v>
          </cell>
          <cell r="I582" t="str">
            <v>ГОСТ 7702.2.0-2016; 
ГОСТ 31904-2012</v>
          </cell>
          <cell r="J582" t="str">
            <v>ГОСТ 31659-2012; 
ГОСТ 31468-2012; МУК 4.2.3262-15 Vidas</v>
          </cell>
          <cell r="K582" t="str">
            <v>не допускается в 25,0 г</v>
          </cell>
          <cell r="L582" t="str">
            <v>СТО 99803052-001-2017</v>
          </cell>
        </row>
        <row r="583">
          <cell r="A583" t="str">
            <v>сердце ЦБ охл (СТО)БГКП в ГП, ПФ, сырье</v>
          </cell>
          <cell r="B583" t="str">
            <v>сердце ЦБ охл (СТО)</v>
          </cell>
          <cell r="C583" t="str">
            <v>субпродукты птицы</v>
          </cell>
          <cell r="D583" t="str">
            <v>Готовая_продукция</v>
          </cell>
          <cell r="G583" t="str">
            <v>Микробиология</v>
          </cell>
          <cell r="H583" t="str">
            <v>БГКП в ГП, ПФ, сырье</v>
          </cell>
          <cell r="I583" t="str">
            <v>ГОСТ 7702.2.0-2016; 
ГОСТ 31904-2012</v>
          </cell>
          <cell r="J583" t="str">
            <v>ГОСТ 31747-2012</v>
          </cell>
          <cell r="K583" t="str">
            <v>не нормируется</v>
          </cell>
          <cell r="L583" t="str">
            <v>СТО 99803052-001-2017</v>
          </cell>
        </row>
        <row r="584">
          <cell r="A584" t="str">
            <v>сердце, легкиеSalmonella spp. в патматериале, с типизацией</v>
          </cell>
          <cell r="B584" t="str">
            <v>сердце, легкие</v>
          </cell>
          <cell r="C584" t="str">
            <v>фрагменты органов</v>
          </cell>
          <cell r="D584" t="str">
            <v>Биологический_материал</v>
          </cell>
          <cell r="G584" t="str">
            <v>Микробиология</v>
          </cell>
          <cell r="H584" t="str">
            <v>Salmonella spp. в патматериале, с типизацией</v>
          </cell>
          <cell r="I584" t="str">
            <v>МУ №13-7-2-2/2137; 
МУ 4.2.2723-10</v>
          </cell>
          <cell r="J584" t="str">
            <v>МУ 4.2.2723-10</v>
          </cell>
          <cell r="K584" t="str">
            <v>не допускается</v>
          </cell>
          <cell r="L584" t="str">
            <v>МУ №13-7-2-2/2137; 
МУ 4.2.2723-10</v>
          </cell>
        </row>
        <row r="585">
          <cell r="A585" t="str">
            <v>слепые отросткиSalmonella spp. в патматериале, с типизацией</v>
          </cell>
          <cell r="B585" t="str">
            <v>слепые отростки</v>
          </cell>
          <cell r="C585" t="str">
            <v>фрагменты органов</v>
          </cell>
          <cell r="D585" t="str">
            <v>Биологический_материал</v>
          </cell>
          <cell r="G585" t="str">
            <v>Микробиология</v>
          </cell>
          <cell r="H585" t="str">
            <v>Salmonella spp. в патматериале, с типизацией</v>
          </cell>
          <cell r="I585" t="str">
            <v>МУ №13-7-2-2/2137; 
МУ 4.2.2723-10</v>
          </cell>
          <cell r="J585" t="str">
            <v>МУ 4.2.2723-10</v>
          </cell>
          <cell r="K585" t="str">
            <v>не допускается</v>
          </cell>
          <cell r="L585" t="str">
            <v>МУ №13-7-2-2/2137; 
МУ 4.2.2723-10</v>
          </cell>
        </row>
        <row r="586">
          <cell r="A586" t="str">
            <v>смыв в комнате приема пищиSalmonella spp. в смывах, с типизацией</v>
          </cell>
          <cell r="B586" t="str">
            <v>смыв в комнате приема пищи</v>
          </cell>
          <cell r="C586" t="str">
            <v>комната приема пищи</v>
          </cell>
          <cell r="D586" t="str">
            <v>Смывы</v>
          </cell>
          <cell r="G586" t="str">
            <v>Микробиология</v>
          </cell>
          <cell r="H586" t="str">
            <v>Salmonella spp. в смывах, с типизацией</v>
          </cell>
          <cell r="I586" t="str">
            <v>МУ 4.2.2723-10; 
МР 4.2.0220-20</v>
          </cell>
          <cell r="J586" t="str">
            <v>МУ 4.2.2723-10</v>
          </cell>
          <cell r="K586" t="str">
            <v>не допускается</v>
          </cell>
        </row>
        <row r="587">
          <cell r="A587" t="str">
            <v>смыв в комнате приема пищиS. aureus в смывах, окружении</v>
          </cell>
          <cell r="B587" t="str">
            <v>смыв в комнате приема пищи</v>
          </cell>
          <cell r="C587" t="str">
            <v>комната приема пищи</v>
          </cell>
          <cell r="D587" t="str">
            <v>Смывы</v>
          </cell>
          <cell r="G587" t="str">
            <v>Микробиология</v>
          </cell>
          <cell r="H587" t="str">
            <v>S. aureus в смывах, окружении</v>
          </cell>
          <cell r="I587" t="str">
            <v>МР 4.2.0220-20</v>
          </cell>
          <cell r="J587" t="str">
            <v>МР 4.2.0220-20</v>
          </cell>
          <cell r="K587" t="str">
            <v>не допускается в 100 см²</v>
          </cell>
        </row>
        <row r="588">
          <cell r="A588" t="str">
            <v>смыв в комнате приема пищиStaphylococcus spp. в смывах</v>
          </cell>
          <cell r="B588" t="str">
            <v>смыв в комнате приема пищи</v>
          </cell>
          <cell r="C588" t="str">
            <v>комната приема пищи</v>
          </cell>
          <cell r="D588" t="str">
            <v>Смывы</v>
          </cell>
          <cell r="G588" t="str">
            <v>Микробиология</v>
          </cell>
          <cell r="H588" t="str">
            <v>Staphylococcus spp. в смывах</v>
          </cell>
          <cell r="I588" t="str">
            <v>МР 4.2.0220-20; 13-5-2-0525 Правила дезинфекции</v>
          </cell>
          <cell r="J588" t="str">
            <v>МР 4.2.0220-20; 13-5-2-0525 Правила дезинфекции</v>
          </cell>
          <cell r="K588" t="str">
            <v>не допускается в 100 см²</v>
          </cell>
        </row>
        <row r="589">
          <cell r="A589" t="str">
            <v>смыв в комнате приема пищиБГКП в смывах</v>
          </cell>
          <cell r="B589" t="str">
            <v>смыв в комнате приема пищи</v>
          </cell>
          <cell r="C589" t="str">
            <v>комната приема пищи</v>
          </cell>
          <cell r="D589" t="str">
            <v>Смывы</v>
          </cell>
          <cell r="G589" t="str">
            <v>Микробиология</v>
          </cell>
          <cell r="H589" t="str">
            <v>БГКП в смывах</v>
          </cell>
          <cell r="I589" t="str">
            <v>13-5-2-0525 Правила дезинфекции</v>
          </cell>
          <cell r="J589" t="str">
            <v>13-5-2-0525 Правила дезинфекции</v>
          </cell>
          <cell r="K589" t="str">
            <v>не допускается в 100 см²</v>
          </cell>
        </row>
        <row r="590">
          <cell r="A590" t="str">
            <v>смыв в санпропускникеКМАФАнМ в смывах, петрифильмы</v>
          </cell>
          <cell r="B590" t="str">
            <v>смыв в санпропускнике</v>
          </cell>
          <cell r="C590" t="str">
            <v>санпропускник</v>
          </cell>
          <cell r="D590" t="str">
            <v>Смывы</v>
          </cell>
          <cell r="G590" t="str">
            <v>Микробиология</v>
          </cell>
          <cell r="H590" t="str">
            <v>КМАФАнМ в смывах, петрифильмы</v>
          </cell>
          <cell r="I590" t="str">
            <v>Р 432-3 от 19.07.1988; 
МР 4.2.0220-20</v>
          </cell>
          <cell r="J590" t="str">
            <v>МР 4.2.0220-20</v>
          </cell>
          <cell r="K590" t="str">
            <v>не более 1,0 × 10³ КОЕ/см²</v>
          </cell>
        </row>
        <row r="591">
          <cell r="A591" t="str">
            <v>смыв в санпропускникеSalmonella spp. в смывах, с типизацией</v>
          </cell>
          <cell r="B591" t="str">
            <v>смыв в санпропускнике</v>
          </cell>
          <cell r="C591" t="str">
            <v>санпропускник</v>
          </cell>
          <cell r="D591" t="str">
            <v>Смывы</v>
          </cell>
          <cell r="G591" t="str">
            <v>Микробиология</v>
          </cell>
          <cell r="H591" t="str">
            <v>Salmonella spp. в смывах, с типизацией</v>
          </cell>
          <cell r="I591" t="str">
            <v>МУ 4.2.2723-10</v>
          </cell>
          <cell r="J591" t="str">
            <v>МУ 4.2.2723-10</v>
          </cell>
          <cell r="K591" t="str">
            <v>не допускается</v>
          </cell>
        </row>
        <row r="592">
          <cell r="A592" t="str">
            <v>смыв в санпропускникеБГКП в смывах</v>
          </cell>
          <cell r="B592" t="str">
            <v>смыв в санпропускнике</v>
          </cell>
          <cell r="C592" t="str">
            <v>санпропускник</v>
          </cell>
          <cell r="D592" t="str">
            <v>Смывы</v>
          </cell>
          <cell r="G592" t="str">
            <v>Микробиология</v>
          </cell>
          <cell r="H592" t="str">
            <v>БГКП в смывах</v>
          </cell>
          <cell r="I592" t="str">
            <v>13-5-2-0525 Правила дезинфекции</v>
          </cell>
          <cell r="J592" t="str">
            <v>13-5-2-0525 Правила дезинфекции</v>
          </cell>
          <cell r="K592" t="str">
            <v>не допускается в 100 см²</v>
          </cell>
        </row>
        <row r="593">
          <cell r="A593" t="str">
            <v>смыв в санузелеSalmonella spp. в смывах, с типизацией</v>
          </cell>
          <cell r="B593" t="str">
            <v>смыв в санузеле</v>
          </cell>
          <cell r="C593" t="str">
            <v>санузел</v>
          </cell>
          <cell r="D593" t="str">
            <v>Смывы</v>
          </cell>
          <cell r="G593" t="str">
            <v>Микробиология</v>
          </cell>
          <cell r="H593" t="str">
            <v>Salmonella spp. в смывах, с типизацией</v>
          </cell>
          <cell r="I593" t="str">
            <v>МУ 4.2.2723-10</v>
          </cell>
          <cell r="J593" t="str">
            <v>МУ 4.2.2723-10</v>
          </cell>
          <cell r="K593" t="str">
            <v>не допускается</v>
          </cell>
        </row>
        <row r="594">
          <cell r="A594" t="str">
            <v>смыв в санузелеSalmonella spp. в смывах, с типизацией</v>
          </cell>
          <cell r="B594" t="str">
            <v>смыв в санузеле</v>
          </cell>
          <cell r="C594" t="str">
            <v>санузел</v>
          </cell>
          <cell r="D594" t="str">
            <v>Смывы</v>
          </cell>
          <cell r="G594" t="str">
            <v>Микробиология</v>
          </cell>
          <cell r="H594" t="str">
            <v>Salmonella spp. в смывах, с типизацией</v>
          </cell>
          <cell r="I594" t="str">
            <v>МУ 4.2.2723-10</v>
          </cell>
          <cell r="J594" t="str">
            <v>МУ 4.2.2723-10</v>
          </cell>
          <cell r="K594" t="str">
            <v>не допускается</v>
          </cell>
        </row>
        <row r="595">
          <cell r="A595" t="str">
            <v>смыв клоакальныйSalmonella spp. в смывах, с типизацией</v>
          </cell>
          <cell r="B595" t="str">
            <v>смыв клоакальный</v>
          </cell>
          <cell r="C595" t="str">
            <v>клоакальные пробы</v>
          </cell>
          <cell r="D595" t="str">
            <v>Смывы</v>
          </cell>
          <cell r="G595" t="str">
            <v>Микробиология</v>
          </cell>
          <cell r="H595" t="str">
            <v>Salmonella spp. в смывах, с типизацией</v>
          </cell>
          <cell r="I595" t="str">
            <v>МУ 4.2.2723-10</v>
          </cell>
          <cell r="J595" t="str">
            <v>МУ 4.2.2723-10</v>
          </cell>
          <cell r="K595" t="str">
            <v>не допускается</v>
          </cell>
        </row>
        <row r="596">
          <cell r="A596" t="str">
            <v>смыв клоакальныйБГКП в смывах</v>
          </cell>
          <cell r="B596" t="str">
            <v>смыв клоакальный</v>
          </cell>
          <cell r="C596" t="str">
            <v>клоакальные пробы</v>
          </cell>
          <cell r="D596" t="str">
            <v>Смывы</v>
          </cell>
          <cell r="G596" t="str">
            <v>Микробиология</v>
          </cell>
          <cell r="H596" t="str">
            <v>БГКП в смывах</v>
          </cell>
          <cell r="I596" t="str">
            <v>13-5-2-0525 Правила дезинфекции</v>
          </cell>
          <cell r="J596" t="str">
            <v>13-5-2-0525 Правила дезинфекции</v>
          </cell>
          <cell r="K596" t="str">
            <v>не допускается в 100 см²</v>
          </cell>
        </row>
        <row r="597">
          <cell r="A597" t="str">
            <v>смыв с вытяжной вентиляцииSalmonella spp. в смывах, с типизацией</v>
          </cell>
          <cell r="B597" t="str">
            <v>смыв с вытяжной вентиляции</v>
          </cell>
          <cell r="C597" t="str">
            <v>вытяжная вентиляция</v>
          </cell>
          <cell r="D597" t="str">
            <v>Смывы</v>
          </cell>
          <cell r="G597" t="str">
            <v>Микробиология</v>
          </cell>
          <cell r="H597" t="str">
            <v>Salmonella spp. в смывах, с типизацией</v>
          </cell>
          <cell r="I597" t="str">
            <v>МУ 4.2.2723-10</v>
          </cell>
          <cell r="J597" t="str">
            <v>МУ 4.2.2723-10</v>
          </cell>
          <cell r="K597" t="str">
            <v>не допускается</v>
          </cell>
        </row>
        <row r="598">
          <cell r="A598" t="str">
            <v>смыв с вытяжной вентиляцииS. aureus в смывах, окружении</v>
          </cell>
          <cell r="B598" t="str">
            <v>смыв с вытяжной вентиляции</v>
          </cell>
          <cell r="C598" t="str">
            <v>вытяжная вентиляция</v>
          </cell>
          <cell r="D598" t="str">
            <v>Смывы</v>
          </cell>
          <cell r="G598" t="str">
            <v>Микробиология</v>
          </cell>
          <cell r="H598" t="str">
            <v>S. aureus в смывах, окружении</v>
          </cell>
          <cell r="I598" t="str">
            <v>13-5-2-0525 Правила дезинфекции</v>
          </cell>
          <cell r="J598" t="str">
            <v>13-5-2-0525 Правила дезинфекции</v>
          </cell>
          <cell r="K598" t="str">
            <v>не допускается в 100 см²</v>
          </cell>
        </row>
        <row r="599">
          <cell r="A599" t="str">
            <v>смыв с вытяжной вентиляцииStaphylococcus spp. в смывах</v>
          </cell>
          <cell r="B599" t="str">
            <v>смыв с вытяжной вентиляции</v>
          </cell>
          <cell r="C599" t="str">
            <v>вытяжная вентиляция</v>
          </cell>
          <cell r="D599" t="str">
            <v>Смывы</v>
          </cell>
          <cell r="G599" t="str">
            <v>Микробиология</v>
          </cell>
          <cell r="H599" t="str">
            <v>Staphylococcus spp. в смывах</v>
          </cell>
          <cell r="I599" t="str">
            <v>13-5-2-0525 Правила дезинфекции</v>
          </cell>
          <cell r="J599" t="str">
            <v>13-5-2-0525 Правила дезинфекции</v>
          </cell>
          <cell r="K599" t="str">
            <v>не допускается в 100 см²</v>
          </cell>
        </row>
        <row r="600">
          <cell r="A600" t="str">
            <v>смыв с вытяжной вентиляцииБГКП в смывах</v>
          </cell>
          <cell r="B600" t="str">
            <v>смыв с вытяжной вентиляции</v>
          </cell>
          <cell r="C600" t="str">
            <v>вытяжная вентиляция</v>
          </cell>
          <cell r="D600" t="str">
            <v>Смывы</v>
          </cell>
          <cell r="G600" t="str">
            <v>Микробиология</v>
          </cell>
          <cell r="H600" t="str">
            <v>БГКП в смывах</v>
          </cell>
          <cell r="I600" t="str">
            <v>13-5-2-0525 Правила дезинфекции</v>
          </cell>
          <cell r="J600" t="str">
            <v>13-5-2-0525 Правила дезинфекции</v>
          </cell>
          <cell r="K600" t="str">
            <v>не допускается в 100 см²</v>
          </cell>
        </row>
        <row r="601">
          <cell r="A601" t="str">
            <v>смыв с газогенераторовSalmonella spp. в смывах, с типизацией</v>
          </cell>
          <cell r="B601" t="str">
            <v>смыв с газогенераторов</v>
          </cell>
          <cell r="C601" t="str">
            <v>газогенераторы</v>
          </cell>
          <cell r="D601" t="str">
            <v>Смывы</v>
          </cell>
          <cell r="G601" t="str">
            <v>Микробиология</v>
          </cell>
          <cell r="H601" t="str">
            <v>Salmonella spp. в смывах, с типизацией</v>
          </cell>
          <cell r="I601" t="str">
            <v>МУ 4.2.2723-10</v>
          </cell>
          <cell r="J601" t="str">
            <v>МУ 4.2.2723-10</v>
          </cell>
          <cell r="K601" t="str">
            <v>не допускается</v>
          </cell>
        </row>
        <row r="602">
          <cell r="A602" t="str">
            <v>смыв с газогенераторовS. aureus в смывах, окружении</v>
          </cell>
          <cell r="B602" t="str">
            <v>смыв с газогенераторов</v>
          </cell>
          <cell r="C602" t="str">
            <v>газогенераторы</v>
          </cell>
          <cell r="D602" t="str">
            <v>Смывы</v>
          </cell>
          <cell r="G602" t="str">
            <v>Микробиология</v>
          </cell>
          <cell r="H602" t="str">
            <v>S. aureus в смывах, окружении</v>
          </cell>
          <cell r="I602" t="str">
            <v>13-5-2-0525 Правила дезинфекции</v>
          </cell>
          <cell r="J602" t="str">
            <v>13-5-2-0525 Правила дезинфекции</v>
          </cell>
          <cell r="K602" t="str">
            <v>не допускается в 100 см²</v>
          </cell>
        </row>
        <row r="603">
          <cell r="A603" t="str">
            <v>смыв с газогенераторовStaphylococcus spp. в смывах</v>
          </cell>
          <cell r="B603" t="str">
            <v>смыв с газогенераторов</v>
          </cell>
          <cell r="C603" t="str">
            <v>газогенераторы</v>
          </cell>
          <cell r="D603" t="str">
            <v>Смывы</v>
          </cell>
          <cell r="G603" t="str">
            <v>Микробиология</v>
          </cell>
          <cell r="H603" t="str">
            <v>Staphylococcus spp. в смывах</v>
          </cell>
          <cell r="I603" t="str">
            <v>13-5-2-0525 Правила дезинфекции</v>
          </cell>
          <cell r="J603" t="str">
            <v>13-5-2-0525 Правила дезинфекции</v>
          </cell>
          <cell r="K603" t="str">
            <v>не допускается в 100 см²</v>
          </cell>
        </row>
        <row r="604">
          <cell r="A604" t="str">
            <v>смыв с газогенераторовБГКП в смывах</v>
          </cell>
          <cell r="B604" t="str">
            <v>смыв с газогенераторов</v>
          </cell>
          <cell r="C604" t="str">
            <v>газогенераторы</v>
          </cell>
          <cell r="D604" t="str">
            <v>Смывы</v>
          </cell>
          <cell r="G604" t="str">
            <v>Микробиология</v>
          </cell>
          <cell r="H604" t="str">
            <v>БГКП в смывах</v>
          </cell>
          <cell r="I604" t="str">
            <v>13-5-2-0525 Правила дезинфекции</v>
          </cell>
          <cell r="J604" t="str">
            <v>13-5-2-0525 Правила дезинфекции</v>
          </cell>
          <cell r="K604" t="str">
            <v>не допускается в 100 см²</v>
          </cell>
        </row>
        <row r="605">
          <cell r="A605" t="str">
            <v>смыв с линии кормленияSalmonella spp. в смывах, с типизацией</v>
          </cell>
          <cell r="B605" t="str">
            <v>смыв с линии кормления</v>
          </cell>
          <cell r="C605" t="str">
            <v>линия кормления</v>
          </cell>
          <cell r="D605" t="str">
            <v>Смывы</v>
          </cell>
          <cell r="G605" t="str">
            <v>Микробиология</v>
          </cell>
          <cell r="H605" t="str">
            <v>Salmonella spp. в смывах, с типизацией</v>
          </cell>
          <cell r="I605" t="str">
            <v>МУ 4.2.2723-10</v>
          </cell>
          <cell r="J605" t="str">
            <v>МУ 4.2.2723-10</v>
          </cell>
          <cell r="K605" t="str">
            <v>не допускается</v>
          </cell>
        </row>
        <row r="606">
          <cell r="A606" t="str">
            <v>смыв с линии кормленияS. aureus в смывах, окружении</v>
          </cell>
          <cell r="B606" t="str">
            <v>смыв с линии кормления</v>
          </cell>
          <cell r="C606" t="str">
            <v>линия кормления</v>
          </cell>
          <cell r="D606" t="str">
            <v>Смывы</v>
          </cell>
          <cell r="G606" t="str">
            <v>Микробиология</v>
          </cell>
          <cell r="H606" t="str">
            <v>S. aureus в смывах, окружении</v>
          </cell>
          <cell r="I606" t="str">
            <v>13-5-2-0525 Правила дезинфекции</v>
          </cell>
          <cell r="J606" t="str">
            <v>13-5-2-0525 Правила дезинфекции</v>
          </cell>
          <cell r="K606" t="str">
            <v>не допускается в 100 см²</v>
          </cell>
        </row>
        <row r="607">
          <cell r="A607" t="str">
            <v>смыв с линии кормленияStaphylococcus spp. в смывах</v>
          </cell>
          <cell r="B607" t="str">
            <v>смыв с линии кормления</v>
          </cell>
          <cell r="C607" t="str">
            <v>линия кормления</v>
          </cell>
          <cell r="D607" t="str">
            <v>Смывы</v>
          </cell>
          <cell r="G607" t="str">
            <v>Микробиология</v>
          </cell>
          <cell r="H607" t="str">
            <v>Staphylococcus spp. в смывах</v>
          </cell>
          <cell r="I607" t="str">
            <v>13-5-2-0525 Правила дезинфекции</v>
          </cell>
          <cell r="J607" t="str">
            <v>13-5-2-0525 Правила дезинфекции</v>
          </cell>
          <cell r="K607" t="str">
            <v>не допускается в 100 см²</v>
          </cell>
        </row>
        <row r="608">
          <cell r="A608" t="str">
            <v>смыв с линии кормленияБГКП в смывах</v>
          </cell>
          <cell r="B608" t="str">
            <v>смыв с линии кормления</v>
          </cell>
          <cell r="C608" t="str">
            <v>линия кормления</v>
          </cell>
          <cell r="D608" t="str">
            <v>Смывы</v>
          </cell>
          <cell r="G608" t="str">
            <v>Микробиология</v>
          </cell>
          <cell r="H608" t="str">
            <v>БГКП в смывах</v>
          </cell>
          <cell r="I608" t="str">
            <v>13-5-2-0525 Правила дезинфекции</v>
          </cell>
          <cell r="J608" t="str">
            <v>13-5-2-0525 Правила дезинфекции</v>
          </cell>
          <cell r="K608" t="str">
            <v>не допускается в 100 см²</v>
          </cell>
        </row>
        <row r="609">
          <cell r="A609" t="str">
            <v>смыв с линии поенияSalmonella spp. в смывах, с типизацией</v>
          </cell>
          <cell r="B609" t="str">
            <v>смыв с линии поения</v>
          </cell>
          <cell r="C609" t="str">
            <v>линия поения</v>
          </cell>
          <cell r="D609" t="str">
            <v>Смывы</v>
          </cell>
          <cell r="G609" t="str">
            <v>Микробиология</v>
          </cell>
          <cell r="H609" t="str">
            <v>Salmonella spp. в смывах, с типизацией</v>
          </cell>
          <cell r="I609" t="str">
            <v>МУ 4.2.2723-10</v>
          </cell>
          <cell r="J609" t="str">
            <v>МУ 4.2.2723-10</v>
          </cell>
          <cell r="K609" t="str">
            <v>не допускается</v>
          </cell>
        </row>
        <row r="610">
          <cell r="A610" t="str">
            <v>смыв с линии поенияS. aureus в смывах, окружении</v>
          </cell>
          <cell r="B610" t="str">
            <v>смыв с линии поения</v>
          </cell>
          <cell r="C610" t="str">
            <v>линия поения</v>
          </cell>
          <cell r="D610" t="str">
            <v>Смывы</v>
          </cell>
          <cell r="G610" t="str">
            <v>Микробиология</v>
          </cell>
          <cell r="H610" t="str">
            <v>S. aureus в смывах, окружении</v>
          </cell>
          <cell r="I610" t="str">
            <v>13-5-2-0525 Правила дезинфекции</v>
          </cell>
          <cell r="J610" t="str">
            <v>13-5-2-0525 Правила дезинфекции</v>
          </cell>
          <cell r="K610" t="str">
            <v>не допускается в 100 см²</v>
          </cell>
        </row>
        <row r="611">
          <cell r="A611" t="str">
            <v>смыв с линии поенияStaphylococcus spp. в смывах</v>
          </cell>
          <cell r="B611" t="str">
            <v>смыв с линии поения</v>
          </cell>
          <cell r="C611" t="str">
            <v>линия поения</v>
          </cell>
          <cell r="D611" t="str">
            <v>Смывы</v>
          </cell>
          <cell r="G611" t="str">
            <v>Микробиология</v>
          </cell>
          <cell r="H611" t="str">
            <v>Staphylococcus spp. в смывах</v>
          </cell>
          <cell r="I611" t="str">
            <v>13-5-2-0525 Правила дезинфекции</v>
          </cell>
          <cell r="J611" t="str">
            <v>13-5-2-0525 Правила дезинфекции</v>
          </cell>
          <cell r="K611" t="str">
            <v>не допускается в 100 см²</v>
          </cell>
        </row>
        <row r="612">
          <cell r="A612" t="str">
            <v>смыв с линии поенияБГКП в смывах</v>
          </cell>
          <cell r="B612" t="str">
            <v>смыв с линии поения</v>
          </cell>
          <cell r="C612" t="str">
            <v>линия поения</v>
          </cell>
          <cell r="D612" t="str">
            <v>Смывы</v>
          </cell>
          <cell r="G612" t="str">
            <v>Микробиология</v>
          </cell>
          <cell r="H612" t="str">
            <v>БГКП в смывах</v>
          </cell>
          <cell r="I612" t="str">
            <v>13-5-2-0525 Правила дезинфекции</v>
          </cell>
          <cell r="J612" t="str">
            <v>13-5-2-0525 Правила дезинфекции</v>
          </cell>
          <cell r="K612" t="str">
            <v>не допускается в 100 см²</v>
          </cell>
        </row>
        <row r="613">
          <cell r="A613" t="str">
            <v>смыв с оборудования ЦИSalmonella spp. в смывах, с типизацией</v>
          </cell>
          <cell r="B613" t="str">
            <v>смыв с оборудования ЦИ</v>
          </cell>
          <cell r="C613" t="str">
            <v>оборудование,инвентарь</v>
          </cell>
          <cell r="D613" t="str">
            <v>Смывы</v>
          </cell>
          <cell r="G613" t="str">
            <v>Микробиология</v>
          </cell>
          <cell r="H613" t="str">
            <v>Salmonella spp. в смывах, с типизацией</v>
          </cell>
          <cell r="I613" t="str">
            <v>МУ 4.2.2723-10</v>
          </cell>
          <cell r="J613" t="str">
            <v>МУ 4.2.2723-10</v>
          </cell>
          <cell r="K613" t="str">
            <v>не допускается</v>
          </cell>
        </row>
        <row r="614">
          <cell r="A614" t="str">
            <v>смыв с оборудования ЦИS. aureus в смывах, окружении</v>
          </cell>
          <cell r="B614" t="str">
            <v>смыв с оборудования ЦИ</v>
          </cell>
          <cell r="C614" t="str">
            <v>оборудование,инвентарь</v>
          </cell>
          <cell r="D614" t="str">
            <v>Смывы</v>
          </cell>
          <cell r="G614" t="str">
            <v>Микробиология</v>
          </cell>
          <cell r="H614" t="str">
            <v>S. aureus в смывах, окружении</v>
          </cell>
          <cell r="I614" t="str">
            <v>13-5-2-0525 Правила дезинфекции</v>
          </cell>
          <cell r="J614" t="str">
            <v>13-5-2-0525 Правила дезинфекции</v>
          </cell>
          <cell r="K614" t="str">
            <v>не допускается в 100 см²</v>
          </cell>
        </row>
        <row r="615">
          <cell r="A615" t="str">
            <v>смыв с оборудования ЦИStaphylococcus spp. в смывах</v>
          </cell>
          <cell r="B615" t="str">
            <v>смыв с оборудования ЦИ</v>
          </cell>
          <cell r="C615" t="str">
            <v>оборудование,инвентарь</v>
          </cell>
          <cell r="D615" t="str">
            <v>Смывы</v>
          </cell>
          <cell r="G615" t="str">
            <v>Микробиология</v>
          </cell>
          <cell r="H615" t="str">
            <v>Staphylococcus spp. в смывах</v>
          </cell>
          <cell r="I615" t="str">
            <v>13-5-2-0525 Правила дезинфекции</v>
          </cell>
          <cell r="J615" t="str">
            <v>13-5-2-0525 Правила дезинфекции</v>
          </cell>
          <cell r="K615" t="str">
            <v>не допускается в 100 см²</v>
          </cell>
        </row>
        <row r="616">
          <cell r="A616" t="str">
            <v>смыв с оборудования ЦИБГКП в смывах</v>
          </cell>
          <cell r="B616" t="str">
            <v>смыв с оборудования ЦИ</v>
          </cell>
          <cell r="C616" t="str">
            <v>оборудование,инвентарь</v>
          </cell>
          <cell r="D616" t="str">
            <v>Смывы</v>
          </cell>
          <cell r="G616" t="str">
            <v>Микробиология</v>
          </cell>
          <cell r="H616" t="str">
            <v>БГКП в смывах</v>
          </cell>
          <cell r="I616" t="str">
            <v>13-5-2-0525 Правила дезинфекции</v>
          </cell>
          <cell r="J616" t="str">
            <v>13-5-2-0525 Правила дезинфекции</v>
          </cell>
          <cell r="K616" t="str">
            <v>не допускается в 100 см²</v>
          </cell>
        </row>
        <row r="617">
          <cell r="A617" t="str">
            <v>смыв с оборудования и инвентаря ВыращиваниеSalmonella spp. в смывах, с типизацией</v>
          </cell>
          <cell r="B617" t="str">
            <v>смыв с оборудования и инвентаря Выращивание</v>
          </cell>
          <cell r="C617" t="str">
            <v>оборудование,инвентарь</v>
          </cell>
          <cell r="D617" t="str">
            <v>Смывы</v>
          </cell>
          <cell r="G617" t="str">
            <v>Микробиология</v>
          </cell>
          <cell r="H617" t="str">
            <v>Salmonella spp. в смывах, с типизацией</v>
          </cell>
          <cell r="I617" t="str">
            <v>МУ 4.2.2723-10</v>
          </cell>
          <cell r="J617" t="str">
            <v>МУ 4.2.2723-10</v>
          </cell>
          <cell r="K617" t="str">
            <v>не допускается</v>
          </cell>
        </row>
        <row r="618">
          <cell r="A618" t="str">
            <v>смыв с оборудования и инвентаря ВыращиваниеS. aureus в смывах, окружении</v>
          </cell>
          <cell r="B618" t="str">
            <v>смыв с оборудования и инвентаря Выращивание</v>
          </cell>
          <cell r="C618" t="str">
            <v>оборудование,инвентарь</v>
          </cell>
          <cell r="D618" t="str">
            <v>Смывы</v>
          </cell>
          <cell r="G618" t="str">
            <v>Микробиология</v>
          </cell>
          <cell r="H618" t="str">
            <v>S. aureus в смывах, окружении</v>
          </cell>
          <cell r="I618" t="str">
            <v>13-5-2-0525 Правила дезинфекции</v>
          </cell>
          <cell r="J618" t="str">
            <v>13-5-2-0525 Правила дезинфекции</v>
          </cell>
          <cell r="K618" t="str">
            <v>не допускается в 100 см²</v>
          </cell>
        </row>
        <row r="619">
          <cell r="A619" t="str">
            <v>смыв с оборудования и инвентаря ВыращиваниеStaphylococcus spp. в смывах</v>
          </cell>
          <cell r="B619" t="str">
            <v>смыв с оборудования и инвентаря Выращивание</v>
          </cell>
          <cell r="C619" t="str">
            <v>оборудование,инвентарь</v>
          </cell>
          <cell r="D619" t="str">
            <v>Смывы</v>
          </cell>
          <cell r="G619" t="str">
            <v>Микробиология</v>
          </cell>
          <cell r="H619" t="str">
            <v>Staphylococcus spp. в смывах</v>
          </cell>
          <cell r="I619" t="str">
            <v>13-5-2-0525 Правила дезинфекции</v>
          </cell>
          <cell r="J619" t="str">
            <v>13-5-2-0525 Правила дезинфекции</v>
          </cell>
          <cell r="K619" t="str">
            <v>не допускается в 100 см²</v>
          </cell>
        </row>
        <row r="620">
          <cell r="A620" t="str">
            <v>смыв с оборудования и инвентаря ВыращиваниеБГКП в смывах</v>
          </cell>
          <cell r="B620" t="str">
            <v>смыв с оборудования и инвентаря Выращивание</v>
          </cell>
          <cell r="C620" t="str">
            <v>оборудование,инвентарь</v>
          </cell>
          <cell r="D620" t="str">
            <v>Смывы</v>
          </cell>
          <cell r="G620" t="str">
            <v>Микробиология</v>
          </cell>
          <cell r="H620" t="str">
            <v>БГКП в смывах</v>
          </cell>
          <cell r="I620" t="str">
            <v>13-5-2-0525 Правила дезинфекции</v>
          </cell>
          <cell r="J620" t="str">
            <v>13-5-2-0525 Правила дезинфекции</v>
          </cell>
          <cell r="K620" t="str">
            <v>не допускается в 100 см²</v>
          </cell>
        </row>
        <row r="621">
          <cell r="A621" t="str">
            <v>смыв с оборудования и инвентаря ППКProteus в смывах</v>
          </cell>
          <cell r="B621" t="str">
            <v>смыв с оборудования и инвентаря ППК</v>
          </cell>
          <cell r="C621" t="str">
            <v>оборудование,инвентарь</v>
          </cell>
          <cell r="D621" t="str">
            <v>Смывы</v>
          </cell>
          <cell r="G621" t="str">
            <v>Микробиология</v>
          </cell>
          <cell r="H621" t="str">
            <v>Proteus в смывах</v>
          </cell>
          <cell r="I621" t="str">
            <v>МР 4.2.0220-20</v>
          </cell>
          <cell r="J621" t="str">
            <v>МР 4.2.0220-20;Инструкция №1400/1751</v>
          </cell>
          <cell r="K621" t="str">
            <v>не допускается в 100 см²</v>
          </cell>
          <cell r="L621" t="str">
            <v>Инструкция №1400/1751</v>
          </cell>
        </row>
        <row r="622">
          <cell r="A622" t="str">
            <v>смыв с оборудования и инвентаря ППКБГКП в смывах</v>
          </cell>
          <cell r="B622" t="str">
            <v>смыв с оборудования и инвентаря ППК</v>
          </cell>
          <cell r="C622" t="str">
            <v>оборудование,инвентарь</v>
          </cell>
          <cell r="D622" t="str">
            <v>Смывы</v>
          </cell>
          <cell r="G622" t="str">
            <v>Микробиология</v>
          </cell>
          <cell r="H622" t="str">
            <v>БГКП в смывах</v>
          </cell>
          <cell r="I622" t="str">
            <v>МР 4.2.0220-20</v>
          </cell>
          <cell r="J622" t="str">
            <v>МР 4.2.0220-20;Инструкция №1400/1751</v>
          </cell>
          <cell r="K622" t="str">
            <v>не допускается в 100 см²</v>
          </cell>
          <cell r="L622" t="str">
            <v>Инструкция №1400/1751, Порядок санитарно-микробиологического контроля при производстве мяса и мясных продуктов, 2000 г.</v>
          </cell>
        </row>
        <row r="623">
          <cell r="A623" t="str">
            <v>смыв с оборудования и инвентаря ППККМАФАнМ в смывах, петрифильмы</v>
          </cell>
          <cell r="B623" t="str">
            <v>смыв с оборудования и инвентаря ППК</v>
          </cell>
          <cell r="C623" t="str">
            <v>оборудование,инвентарь</v>
          </cell>
          <cell r="D623" t="str">
            <v>Смывы</v>
          </cell>
          <cell r="G623" t="str">
            <v>Микробиология</v>
          </cell>
          <cell r="H623" t="str">
            <v>КМАФАнМ в смывах, петрифильмы</v>
          </cell>
          <cell r="I623" t="str">
            <v>МР 4.2.0220-20</v>
          </cell>
          <cell r="J623" t="str">
            <v>МР 4.2.0220-20;Инструкция №1400/1751</v>
          </cell>
          <cell r="K623" t="str">
            <v>не более 1,0 × 10³ КОЕ/см²</v>
          </cell>
          <cell r="L623" t="str">
            <v>Инструкция №1400/1751, Порядок санитарно-микробиологического контроля при производстве мяса и мясных продуктов, 2000 г.</v>
          </cell>
        </row>
        <row r="624">
          <cell r="A624" t="str">
            <v>смыв с оборудования и инвентаря ППКListeria spp. в смывах, патматериале</v>
          </cell>
          <cell r="B624" t="str">
            <v>смыв с оборудования и инвентаря ППК</v>
          </cell>
          <cell r="C624" t="str">
            <v>оборудование,инвентарь</v>
          </cell>
          <cell r="D624" t="str">
            <v>Смывы</v>
          </cell>
          <cell r="G624" t="str">
            <v>Микробиология</v>
          </cell>
          <cell r="H624" t="str">
            <v>Listeria spp. в смывах, патматериале</v>
          </cell>
          <cell r="I624" t="str">
            <v>МР 4.2.0220-20</v>
          </cell>
          <cell r="J624" t="str">
            <v>ГОСТ 32031-2012</v>
          </cell>
          <cell r="K624" t="str">
            <v>не допускается</v>
          </cell>
          <cell r="L624" t="str">
            <v>Инструкция №1400/1751, Порядок санитарно-микробиологического контроля при производстве мяса и мясных продуктов, 2000 г.</v>
          </cell>
        </row>
        <row r="625">
          <cell r="A625" t="str">
            <v>смыв с оборудования и инвентаря ППКListeria monocytogenes в смывах, патматериале</v>
          </cell>
          <cell r="B625" t="str">
            <v>смыв с оборудования и инвентаря ППК</v>
          </cell>
          <cell r="C625" t="str">
            <v>оборудование,инвентарь</v>
          </cell>
          <cell r="D625" t="str">
            <v>Смывы</v>
          </cell>
          <cell r="G625" t="str">
            <v>Микробиология</v>
          </cell>
          <cell r="H625" t="str">
            <v>Listeria monocytogenes в смывах, патматериале</v>
          </cell>
          <cell r="I625" t="str">
            <v>МР 4.2.0220-20</v>
          </cell>
          <cell r="J625" t="str">
            <v>ГОСТ 32031-2012</v>
          </cell>
          <cell r="K625" t="str">
            <v>не допускается</v>
          </cell>
          <cell r="L625" t="str">
            <v>Инструкция №1400/1751, Порядок санитарно-микробиологического контроля при производстве мяса и мясных продуктов, 2000 г.</v>
          </cell>
        </row>
        <row r="626">
          <cell r="A626" t="str">
            <v>смыв с оборудования и инвентаря ППКSalmonella spp. в смывах, с типизацией</v>
          </cell>
          <cell r="B626" t="str">
            <v>смыв с оборудования и инвентаря ППК</v>
          </cell>
          <cell r="C626" t="str">
            <v>оборудование,инвентарь</v>
          </cell>
          <cell r="D626" t="str">
            <v>Смывы</v>
          </cell>
          <cell r="G626" t="str">
            <v>Микробиология</v>
          </cell>
          <cell r="H626" t="str">
            <v>Salmonella spp. в смывах, с типизацией</v>
          </cell>
          <cell r="I626" t="str">
            <v>МУ 4.2.2723-10</v>
          </cell>
          <cell r="J626" t="str">
            <v>МУ 4.2.2723-10</v>
          </cell>
          <cell r="K626" t="str">
            <v>не допускается</v>
          </cell>
          <cell r="L626" t="str">
            <v>Инструкция №1400/1751, Порядок санитарно-микробиологического контроля при производстве мяса и мясных продуктов, 2000 г.</v>
          </cell>
        </row>
        <row r="627">
          <cell r="A627" t="str">
            <v>смыв с оборудования и инвентаря ППКS. aureus в смывах, окружении</v>
          </cell>
          <cell r="B627" t="str">
            <v>смыв с оборудования и инвентаря ППК</v>
          </cell>
          <cell r="C627" t="str">
            <v>оборудование,инвентарь</v>
          </cell>
          <cell r="D627" t="str">
            <v>Смывы</v>
          </cell>
          <cell r="G627" t="str">
            <v>Микробиология</v>
          </cell>
          <cell r="H627" t="str">
            <v>S. aureus в смывах, окружении</v>
          </cell>
          <cell r="I627" t="str">
            <v>МР 4.2.0220-20</v>
          </cell>
          <cell r="J627" t="str">
            <v>МР 4.2.0220-20;Инструкция №1400/1751</v>
          </cell>
          <cell r="K627" t="str">
            <v>не допускается в 100 см²</v>
          </cell>
          <cell r="L627" t="str">
            <v>Инструкция №1400/1751, Порядок санитарно-микробиологического контроля при производстве мяса и мясных продуктов, 2000 г.</v>
          </cell>
        </row>
        <row r="628">
          <cell r="A628" t="str">
            <v>смыв с оборудования и инвентаря ППКДрожжи и плесени в смывах</v>
          </cell>
          <cell r="B628" t="str">
            <v>смыв с оборудования и инвентаря ППК</v>
          </cell>
          <cell r="C628" t="str">
            <v>оборудование,инвентарь</v>
          </cell>
          <cell r="D628" t="str">
            <v>Смывы</v>
          </cell>
          <cell r="G628" t="str">
            <v>Микробиология</v>
          </cell>
          <cell r="H628" t="str">
            <v>Дрожжи и плесени в смывах</v>
          </cell>
          <cell r="I628" t="str">
            <v>Инструкция №1400/1751, Порядок санитарно-микробиологического контроля при производстве мяса и мясных продуктов, 2000 г.</v>
          </cell>
          <cell r="J628" t="str">
            <v>МУК 4.2.734-99, МР по определению зараженности плесневыми грибамм,2021г.</v>
          </cell>
          <cell r="K628" t="str">
            <v>не нормируется</v>
          </cell>
          <cell r="L628" t="str">
            <v>Инструкция №1400/1751, Порядок санитарно-микробиологического контроля при производстве мяса и мясных продуктов, 2000 г.</v>
          </cell>
        </row>
        <row r="629">
          <cell r="A629" t="str">
            <v>смыв с опусков хопровSalmonella spp. в смывах, с типизацией</v>
          </cell>
          <cell r="B629" t="str">
            <v>смыв с опусков хопров</v>
          </cell>
          <cell r="C629" t="str">
            <v>опуски хопров</v>
          </cell>
          <cell r="D629" t="str">
            <v>Смывы</v>
          </cell>
          <cell r="G629" t="str">
            <v>Микробиология</v>
          </cell>
          <cell r="H629" t="str">
            <v>Salmonella spp. в смывах, с типизацией</v>
          </cell>
          <cell r="I629" t="str">
            <v>МУ 4.2.2723-10</v>
          </cell>
          <cell r="J629" t="str">
            <v>МУ 4.2.2723-10</v>
          </cell>
          <cell r="K629" t="str">
            <v>не допускается</v>
          </cell>
        </row>
        <row r="630">
          <cell r="A630" t="str">
            <v>смыв с опусков хопровS. aureus в смывах, окружении</v>
          </cell>
          <cell r="B630" t="str">
            <v>смыв с опусков хопров</v>
          </cell>
          <cell r="C630" t="str">
            <v>опуски хопров</v>
          </cell>
          <cell r="D630" t="str">
            <v>Смывы</v>
          </cell>
          <cell r="G630" t="str">
            <v>Микробиология</v>
          </cell>
          <cell r="H630" t="str">
            <v>S. aureus в смывах, окружении</v>
          </cell>
          <cell r="I630" t="str">
            <v>13-5-2-0525 Правила дезинфекции</v>
          </cell>
          <cell r="J630" t="str">
            <v>13-5-2-0525 Правила дезинфекции</v>
          </cell>
          <cell r="K630" t="str">
            <v>не допускается в 100 см²</v>
          </cell>
        </row>
        <row r="631">
          <cell r="A631" t="str">
            <v>смыв с опусков хопровStaphylococcus spp. в смывах</v>
          </cell>
          <cell r="B631" t="str">
            <v>смыв с опусков хопров</v>
          </cell>
          <cell r="C631" t="str">
            <v>опуски хопров</v>
          </cell>
          <cell r="D631" t="str">
            <v>Смывы</v>
          </cell>
          <cell r="G631" t="str">
            <v>Микробиология</v>
          </cell>
          <cell r="H631" t="str">
            <v>Staphylococcus spp. в смывах</v>
          </cell>
          <cell r="I631" t="str">
            <v>13-5-2-0525 Правила дезинфекции</v>
          </cell>
          <cell r="J631" t="str">
            <v>13-5-2-0525 Правила дезинфекции</v>
          </cell>
          <cell r="K631" t="str">
            <v>не допускается в 100 см²</v>
          </cell>
        </row>
        <row r="632">
          <cell r="A632" t="str">
            <v>смыв с опусков хопровБГКП в смывах</v>
          </cell>
          <cell r="B632" t="str">
            <v>смыв с опусков хопров</v>
          </cell>
          <cell r="C632" t="str">
            <v>опуски хопров</v>
          </cell>
          <cell r="D632" t="str">
            <v>Смывы</v>
          </cell>
          <cell r="G632" t="str">
            <v>Микробиология</v>
          </cell>
          <cell r="H632" t="str">
            <v>БГКП в смывах</v>
          </cell>
          <cell r="I632" t="str">
            <v>13-5-2-0525 Правила дезинфекции</v>
          </cell>
          <cell r="J632" t="str">
            <v>13-5-2-0525 Правила дезинфекции</v>
          </cell>
          <cell r="K632" t="str">
            <v>не допускается в 100 см²</v>
          </cell>
        </row>
        <row r="633">
          <cell r="A633" t="str">
            <v>смыв с площадки выгрузки опилокSalmonella spp. в смывах, с типизацией</v>
          </cell>
          <cell r="B633" t="str">
            <v>смыв с площадки выгрузки опилок</v>
          </cell>
          <cell r="C633" t="str">
            <v>площадка выгрузки опилок</v>
          </cell>
          <cell r="D633" t="str">
            <v>Смывы</v>
          </cell>
          <cell r="G633" t="str">
            <v>Микробиология</v>
          </cell>
          <cell r="H633" t="str">
            <v>Salmonella spp. в смывах, с типизацией</v>
          </cell>
          <cell r="I633" t="str">
            <v>МУ 4.2.2723-10</v>
          </cell>
          <cell r="J633" t="str">
            <v>МУ 4.2.2723-10</v>
          </cell>
          <cell r="K633" t="str">
            <v>не допускается</v>
          </cell>
        </row>
        <row r="634">
          <cell r="A634" t="str">
            <v>смыв с площадки выгрузки опилокS. aureus в смывах, окружении</v>
          </cell>
          <cell r="B634" t="str">
            <v>смыв с площадки выгрузки опилок</v>
          </cell>
          <cell r="C634" t="str">
            <v>площадка выгрузки опилок</v>
          </cell>
          <cell r="D634" t="str">
            <v>Смывы</v>
          </cell>
          <cell r="G634" t="str">
            <v>Микробиология</v>
          </cell>
          <cell r="H634" t="str">
            <v>S. aureus в смывах, окружении</v>
          </cell>
          <cell r="I634" t="str">
            <v>13-5-2-0525 Правила дезинфекции</v>
          </cell>
          <cell r="J634" t="str">
            <v>13-5-2-0525 Правила дезинфекции</v>
          </cell>
          <cell r="K634" t="str">
            <v>не допускается в 100 см²</v>
          </cell>
        </row>
        <row r="635">
          <cell r="A635" t="str">
            <v>смыв с площадки выгрузки опилокStaphylococcus spp. в смывах</v>
          </cell>
          <cell r="B635" t="str">
            <v>смыв с площадки выгрузки опилок</v>
          </cell>
          <cell r="C635" t="str">
            <v>площадка выгрузки опилок</v>
          </cell>
          <cell r="D635" t="str">
            <v>Смывы</v>
          </cell>
          <cell r="G635" t="str">
            <v>Микробиология</v>
          </cell>
          <cell r="H635" t="str">
            <v>Staphylococcus spp. в смывах</v>
          </cell>
          <cell r="I635" t="str">
            <v>13-5-2-0525 Правила дезинфекции</v>
          </cell>
          <cell r="J635" t="str">
            <v>13-5-2-0525 Правила дезинфекции</v>
          </cell>
          <cell r="K635" t="str">
            <v>не допускается в 100 см²</v>
          </cell>
        </row>
        <row r="636">
          <cell r="A636" t="str">
            <v>смыв с площадки выгрузки опилокБГКП в смывах</v>
          </cell>
          <cell r="B636" t="str">
            <v>смыв с площадки выгрузки опилок</v>
          </cell>
          <cell r="C636" t="str">
            <v>площадка выгрузки опилок</v>
          </cell>
          <cell r="D636" t="str">
            <v>Смывы</v>
          </cell>
          <cell r="G636" t="str">
            <v>Микробиология</v>
          </cell>
          <cell r="H636" t="str">
            <v>БГКП в смывах</v>
          </cell>
          <cell r="I636" t="str">
            <v>13-5-2-0525 Правила дезинфекции</v>
          </cell>
          <cell r="J636" t="str">
            <v>13-5-2-0525 Правила дезинфекции</v>
          </cell>
          <cell r="K636" t="str">
            <v>не допускается в 100 см²</v>
          </cell>
        </row>
        <row r="637">
          <cell r="A637" t="str">
            <v>смыв с перегородокSalmonella spp. в смывах, с типизацией</v>
          </cell>
          <cell r="B637" t="str">
            <v>смыв с перегородок</v>
          </cell>
          <cell r="C637" t="str">
            <v>перегородки</v>
          </cell>
          <cell r="D637" t="str">
            <v>Смывы</v>
          </cell>
          <cell r="G637" t="str">
            <v>Микробиология</v>
          </cell>
          <cell r="H637" t="str">
            <v>Salmonella spp. в смывах, с типизацией</v>
          </cell>
          <cell r="I637" t="str">
            <v>МУ 4.2.2723-10</v>
          </cell>
          <cell r="J637" t="str">
            <v>МУ 4.2.2723-10</v>
          </cell>
          <cell r="K637" t="str">
            <v>не допускается</v>
          </cell>
        </row>
        <row r="638">
          <cell r="A638" t="str">
            <v>смыв с перегородокS. aureus в смывах, окружении</v>
          </cell>
          <cell r="B638" t="str">
            <v>смыв с перегородок</v>
          </cell>
          <cell r="C638" t="str">
            <v>перегородки</v>
          </cell>
          <cell r="D638" t="str">
            <v>Смывы</v>
          </cell>
          <cell r="G638" t="str">
            <v>Микробиология</v>
          </cell>
          <cell r="H638" t="str">
            <v>S. aureus в смывах, окружении</v>
          </cell>
          <cell r="I638" t="str">
            <v>13-5-2-0525 Правила дезинфекции</v>
          </cell>
          <cell r="J638" t="str">
            <v>13-5-2-0525 Правила дезинфекции</v>
          </cell>
          <cell r="K638" t="str">
            <v>не допускается в 100 см²</v>
          </cell>
        </row>
        <row r="639">
          <cell r="A639" t="str">
            <v>смыв с перегородокStaphylococcus spp. в смывах</v>
          </cell>
          <cell r="B639" t="str">
            <v>смыв с перегородок</v>
          </cell>
          <cell r="C639" t="str">
            <v>перегородки</v>
          </cell>
          <cell r="D639" t="str">
            <v>Смывы</v>
          </cell>
          <cell r="G639" t="str">
            <v>Микробиология</v>
          </cell>
          <cell r="H639" t="str">
            <v>Staphylococcus spp. в смывах</v>
          </cell>
          <cell r="I639" t="str">
            <v>13-5-2-0525 Правила дезинфекции</v>
          </cell>
          <cell r="J639" t="str">
            <v>13-5-2-0525 Правила дезинфекции</v>
          </cell>
          <cell r="K639" t="str">
            <v>не допускается в 100 см²</v>
          </cell>
        </row>
        <row r="640">
          <cell r="A640" t="str">
            <v>смыв с перегородокБГКП в смывах</v>
          </cell>
          <cell r="B640" t="str">
            <v>смыв с перегородок</v>
          </cell>
          <cell r="C640" t="str">
            <v>перегородки</v>
          </cell>
          <cell r="D640" t="str">
            <v>Смывы</v>
          </cell>
          <cell r="G640" t="str">
            <v>Микробиология</v>
          </cell>
          <cell r="H640" t="str">
            <v>БГКП в смывах</v>
          </cell>
          <cell r="I640" t="str">
            <v>13-5-2-0525 Правила дезинфекции</v>
          </cell>
          <cell r="J640" t="str">
            <v>13-5-2-0525 Правила дезинфекции</v>
          </cell>
          <cell r="K640" t="str">
            <v>не допускается в 100 см²</v>
          </cell>
        </row>
        <row r="641">
          <cell r="A641" t="str">
            <v>смыв с пола ВыращиваниеSalmonella spp. в смывах, с типизацией</v>
          </cell>
          <cell r="B641" t="str">
            <v>смыв с пола Выращивание</v>
          </cell>
          <cell r="C641" t="str">
            <v>пол Выращивание</v>
          </cell>
          <cell r="D641" t="str">
            <v>Смывы</v>
          </cell>
          <cell r="G641" t="str">
            <v>Микробиология</v>
          </cell>
          <cell r="H641" t="str">
            <v>Salmonella spp. в смывах, с типизацией</v>
          </cell>
          <cell r="I641" t="str">
            <v>МУ 4.2.2723-10</v>
          </cell>
          <cell r="J641" t="str">
            <v>МУ 4.2.2723-10</v>
          </cell>
          <cell r="K641" t="str">
            <v>не допускается</v>
          </cell>
        </row>
        <row r="642">
          <cell r="A642" t="str">
            <v>смыв с пола ВыращиваниеS. aureus в смывах, окружении</v>
          </cell>
          <cell r="B642" t="str">
            <v>смыв с пола Выращивание</v>
          </cell>
          <cell r="C642" t="str">
            <v>пол Выращивание</v>
          </cell>
          <cell r="D642" t="str">
            <v>Смывы</v>
          </cell>
          <cell r="G642" t="str">
            <v>Микробиология</v>
          </cell>
          <cell r="H642" t="str">
            <v>S. aureus в смывах, окружении</v>
          </cell>
          <cell r="I642" t="str">
            <v>13-5-2-0525 Правила дезинфекции</v>
          </cell>
          <cell r="J642" t="str">
            <v>13-5-2-0525 Правила дезинфекции</v>
          </cell>
          <cell r="K642" t="str">
            <v>не допускается в 100 см²</v>
          </cell>
        </row>
        <row r="643">
          <cell r="A643" t="str">
            <v>смыв с пола ВыращиваниеStaphylococcus spp. в смывах</v>
          </cell>
          <cell r="B643" t="str">
            <v>смыв с пола Выращивание</v>
          </cell>
          <cell r="C643" t="str">
            <v>пол Выращивание</v>
          </cell>
          <cell r="D643" t="str">
            <v>Смывы</v>
          </cell>
          <cell r="G643" t="str">
            <v>Микробиология</v>
          </cell>
          <cell r="H643" t="str">
            <v>Staphylococcus spp. в смывах</v>
          </cell>
          <cell r="I643" t="str">
            <v>13-5-2-0525 Правила дезинфекции</v>
          </cell>
          <cell r="J643" t="str">
            <v>13-5-2-0525 Правила дезинфекции</v>
          </cell>
          <cell r="K643" t="str">
            <v>не допускается в 100 см²</v>
          </cell>
        </row>
        <row r="644">
          <cell r="A644" t="str">
            <v>смыв с пола ВыращиваниеБГКП в смывах</v>
          </cell>
          <cell r="B644" t="str">
            <v>смыв с пола Выращивание</v>
          </cell>
          <cell r="C644" t="str">
            <v>пол Выращивание</v>
          </cell>
          <cell r="D644" t="str">
            <v>Смывы</v>
          </cell>
          <cell r="G644" t="str">
            <v>Микробиология</v>
          </cell>
          <cell r="H644" t="str">
            <v>БГКП в смывах</v>
          </cell>
          <cell r="I644" t="str">
            <v>13-5-2-0525 Правила дезинфекции</v>
          </cell>
          <cell r="J644" t="str">
            <v>13-5-2-0525 Правила дезинфекции</v>
          </cell>
          <cell r="K644" t="str">
            <v>не допускается в 100 см²</v>
          </cell>
        </row>
        <row r="645">
          <cell r="A645" t="str">
            <v>смыв с приточной вентиляцииSalmonella spp. в смывах, с типизацией</v>
          </cell>
          <cell r="B645" t="str">
            <v>смыв с приточной вентиляции</v>
          </cell>
          <cell r="C645" t="str">
            <v>приточная вентиляция</v>
          </cell>
          <cell r="D645" t="str">
            <v>Смывы</v>
          </cell>
          <cell r="G645" t="str">
            <v>Микробиология</v>
          </cell>
          <cell r="H645" t="str">
            <v>Salmonella spp. в смывах, с типизацией</v>
          </cell>
          <cell r="I645" t="str">
            <v>МУ 4.2.2723-10</v>
          </cell>
          <cell r="J645" t="str">
            <v>МУ 4.2.2723-10</v>
          </cell>
          <cell r="K645" t="str">
            <v>не допускается</v>
          </cell>
        </row>
        <row r="646">
          <cell r="A646" t="str">
            <v>смыв с приточной вентиляцииS. aureus в смывах, окружении</v>
          </cell>
          <cell r="B646" t="str">
            <v>смыв с приточной вентиляции</v>
          </cell>
          <cell r="C646" t="str">
            <v>приточная вентиляция</v>
          </cell>
          <cell r="D646" t="str">
            <v>Смывы</v>
          </cell>
          <cell r="G646" t="str">
            <v>Микробиология</v>
          </cell>
          <cell r="H646" t="str">
            <v>S. aureus в смывах, окружении</v>
          </cell>
          <cell r="I646" t="str">
            <v>13-5-2-0525 Правила дезинфекции</v>
          </cell>
          <cell r="J646" t="str">
            <v>13-5-2-0525 Правила дезинфекции</v>
          </cell>
          <cell r="K646" t="str">
            <v>не допускается в 100 см²</v>
          </cell>
        </row>
        <row r="647">
          <cell r="A647" t="str">
            <v>смыв с приточной вентиляцииStaphylococcus spp. в смывах</v>
          </cell>
          <cell r="B647" t="str">
            <v>смыв с приточной вентиляции</v>
          </cell>
          <cell r="C647" t="str">
            <v>приточная вентиляция</v>
          </cell>
          <cell r="D647" t="str">
            <v>Смывы</v>
          </cell>
          <cell r="G647" t="str">
            <v>Микробиология</v>
          </cell>
          <cell r="H647" t="str">
            <v>Staphylococcus spp. в смывах</v>
          </cell>
          <cell r="I647" t="str">
            <v>13-5-2-0525 Правила дезинфекции</v>
          </cell>
          <cell r="J647" t="str">
            <v>13-5-2-0525 Правила дезинфекции</v>
          </cell>
          <cell r="K647" t="str">
            <v>не допускается в 100 см²</v>
          </cell>
        </row>
        <row r="648">
          <cell r="A648" t="str">
            <v>смыв с приточной вентиляцииБГКП в смывах</v>
          </cell>
          <cell r="B648" t="str">
            <v>смыв с приточной вентиляции</v>
          </cell>
          <cell r="C648" t="str">
            <v>приточная вентиляция</v>
          </cell>
          <cell r="D648" t="str">
            <v>Смывы</v>
          </cell>
          <cell r="G648" t="str">
            <v>Микробиология</v>
          </cell>
          <cell r="H648" t="str">
            <v>БГКП в смывах</v>
          </cell>
          <cell r="I648" t="str">
            <v>13-5-2-0525 Правила дезинфекции</v>
          </cell>
          <cell r="J648" t="str">
            <v>13-5-2-0525 Правила дезинфекции</v>
          </cell>
          <cell r="K648" t="str">
            <v>не допускается в 100 см²</v>
          </cell>
        </row>
        <row r="649">
          <cell r="A649" t="str">
            <v>смыв с приточной вентиляцииКМАФАнМ в смывах, петрифильмы</v>
          </cell>
          <cell r="B649" t="str">
            <v>смыв с приточной вентиляции</v>
          </cell>
          <cell r="C649" t="str">
            <v>приточная вентиляция</v>
          </cell>
          <cell r="D649" t="str">
            <v>Смывы</v>
          </cell>
          <cell r="G649" t="str">
            <v>Микробиология</v>
          </cell>
          <cell r="H649" t="str">
            <v>КМАФАнМ в смывах, петрифильмы</v>
          </cell>
          <cell r="I649" t="str">
            <v>МУ 4.2.2039-05 4.2.,ГОСТ 7702.2.0-2016</v>
          </cell>
          <cell r="J649" t="str">
            <v>ГОСТ 7702.2.0-2016</v>
          </cell>
          <cell r="K649" t="str">
            <v>не более 1,0 × 10⁵ КОЕ/см²</v>
          </cell>
        </row>
        <row r="650">
          <cell r="A650" t="str">
            <v>смыв с птицы после эвтаназииSalmonella spp. в смывах, с типизацией</v>
          </cell>
          <cell r="B650" t="str">
            <v>смыв с птицы после эвтаназии</v>
          </cell>
          <cell r="C650" t="str">
            <v>птица после эвтаназии</v>
          </cell>
          <cell r="D650" t="str">
            <v>Смывы</v>
          </cell>
          <cell r="G650" t="str">
            <v>Микробиология</v>
          </cell>
          <cell r="H650" t="str">
            <v>Salmonella spp. в смывах, с типизацией</v>
          </cell>
          <cell r="I650" t="str">
            <v>МУ 4.2.2039-05 4.2.,ГОСТ 7702.2.0-2016</v>
          </cell>
          <cell r="J650" t="str">
            <v>МУ 4.2.2723-10, ГОСТ 7702.2.0-2016</v>
          </cell>
          <cell r="K650" t="str">
            <v>не допускается</v>
          </cell>
        </row>
        <row r="651">
          <cell r="A651" t="str">
            <v>смыв с птицы после эвтаназииКМАФАнМ в смывах, петрифильмы</v>
          </cell>
          <cell r="B651" t="str">
            <v>смыв с птицы после эвтаназии</v>
          </cell>
          <cell r="C651" t="str">
            <v>птица после эвтаназии</v>
          </cell>
          <cell r="D651" t="str">
            <v>Смывы</v>
          </cell>
          <cell r="G651" t="str">
            <v>Микробиология</v>
          </cell>
          <cell r="H651" t="str">
            <v>КМАФАнМ в смывах, петрифильмы</v>
          </cell>
          <cell r="I651" t="str">
            <v>ГОСТ 7702.2.0-2016, ГОСТ Р 50396.00-02013</v>
          </cell>
          <cell r="J651" t="str">
            <v>ГОСТ 7702.2.0-2016</v>
          </cell>
          <cell r="K651" t="str">
            <v>не более 1,0 × 10⁵ КОЕ/см³</v>
          </cell>
        </row>
        <row r="652">
          <cell r="A652" t="str">
            <v>смыв с птицы после эвтаназииListeria spp. в смывах, патматериале</v>
          </cell>
          <cell r="B652" t="str">
            <v>смыв с птицы после эвтаназии</v>
          </cell>
          <cell r="C652" t="str">
            <v>птица после эвтаназии</v>
          </cell>
          <cell r="D652" t="str">
            <v>Смывы</v>
          </cell>
          <cell r="G652" t="str">
            <v>Микробиология</v>
          </cell>
          <cell r="H652" t="str">
            <v>Listeria spp. в смывах, патматериале</v>
          </cell>
          <cell r="I652" t="str">
            <v>МР 4.2.0220-20</v>
          </cell>
          <cell r="J652" t="str">
            <v>ГОСТ 32031-2012</v>
          </cell>
          <cell r="K652" t="str">
            <v>не допускается</v>
          </cell>
        </row>
        <row r="653">
          <cell r="A653" t="str">
            <v>смыв с птицы после эвтаназииБГКП в смывах</v>
          </cell>
          <cell r="B653" t="str">
            <v>смыв с птицы после эвтаназии</v>
          </cell>
          <cell r="C653" t="str">
            <v>птица после эвтаназии</v>
          </cell>
          <cell r="D653" t="str">
            <v>Смывы</v>
          </cell>
          <cell r="G653" t="str">
            <v>Микробиология</v>
          </cell>
          <cell r="H653" t="str">
            <v>БГКП в смывах</v>
          </cell>
          <cell r="I653" t="str">
            <v>МР 4.2.0220-20</v>
          </cell>
          <cell r="J653" t="str">
            <v>МР 4.2.0220-20</v>
          </cell>
          <cell r="K653" t="str">
            <v>не допускается в 100 см²</v>
          </cell>
        </row>
        <row r="654">
          <cell r="A654" t="str">
            <v>смыв с рук персоналаSalmonella spp. в смывах, с типизацией</v>
          </cell>
          <cell r="B654" t="str">
            <v>смыв с рук персонала</v>
          </cell>
          <cell r="C654" t="str">
            <v>руки персонала</v>
          </cell>
          <cell r="D654" t="str">
            <v>Смывы</v>
          </cell>
          <cell r="G654" t="str">
            <v>Микробиология</v>
          </cell>
          <cell r="H654" t="str">
            <v>Salmonella spp. в смывах, с типизацией</v>
          </cell>
          <cell r="I654" t="str">
            <v>МУ 4.2.2723-10; 
МР 4.2.0220-20</v>
          </cell>
          <cell r="J654" t="str">
            <v>МУ 4.2.2723-10</v>
          </cell>
          <cell r="K654" t="str">
            <v>не допускается</v>
          </cell>
        </row>
        <row r="655">
          <cell r="A655" t="str">
            <v>смыв с рук персоналаБГКП в смывах</v>
          </cell>
          <cell r="B655" t="str">
            <v>смыв с рук персонала</v>
          </cell>
          <cell r="C655" t="str">
            <v>руки персонала</v>
          </cell>
          <cell r="D655" t="str">
            <v>Смывы</v>
          </cell>
          <cell r="G655" t="str">
            <v>Микробиология</v>
          </cell>
          <cell r="H655" t="str">
            <v>БГКП в смывах</v>
          </cell>
          <cell r="I655" t="str">
            <v>13-5-2-0525 Правила дезинфекции</v>
          </cell>
          <cell r="J655" t="str">
            <v>13-5-2-0525 Правила дезинфекции</v>
          </cell>
          <cell r="K655" t="str">
            <v>не допускается в 100 см²</v>
          </cell>
        </row>
        <row r="656">
          <cell r="A656" t="str">
            <v>смыв с сетчатых перегородокSalmonella spp. в смывах, с типизацией</v>
          </cell>
          <cell r="B656" t="str">
            <v>смыв с сетчатых перегородок</v>
          </cell>
          <cell r="C656" t="str">
            <v>сетчатые перегородки</v>
          </cell>
          <cell r="D656" t="str">
            <v>Смывы</v>
          </cell>
          <cell r="G656" t="str">
            <v>Микробиология</v>
          </cell>
          <cell r="H656" t="str">
            <v>Salmonella spp. в смывах, с типизацией</v>
          </cell>
          <cell r="I656" t="str">
            <v>МУ 4.2.2723-10</v>
          </cell>
          <cell r="J656" t="str">
            <v>МУ 4.2.2723-10</v>
          </cell>
          <cell r="K656" t="str">
            <v>не допускается</v>
          </cell>
        </row>
        <row r="657">
          <cell r="A657" t="str">
            <v>смыв с сетчатых перегородокS. aureus в смывах, окружении</v>
          </cell>
          <cell r="B657" t="str">
            <v>смыв с сетчатых перегородок</v>
          </cell>
          <cell r="C657" t="str">
            <v>сетчатые перегородки</v>
          </cell>
          <cell r="D657" t="str">
            <v>Смывы</v>
          </cell>
          <cell r="G657" t="str">
            <v>Микробиология</v>
          </cell>
          <cell r="H657" t="str">
            <v>S. aureus в смывах, окружении</v>
          </cell>
          <cell r="I657" t="str">
            <v>13-5-2-0525 Правила дезинфекции</v>
          </cell>
          <cell r="J657" t="str">
            <v>13-5-2-0525 Правила дезинфекции</v>
          </cell>
          <cell r="K657" t="str">
            <v>не допускается в 100 см²</v>
          </cell>
        </row>
        <row r="658">
          <cell r="A658" t="str">
            <v>смыв с сетчатых перегородокStaphylococcus spp. в смывах</v>
          </cell>
          <cell r="B658" t="str">
            <v>смыв с сетчатых перегородок</v>
          </cell>
          <cell r="C658" t="str">
            <v>сетчатые перегородки</v>
          </cell>
          <cell r="D658" t="str">
            <v>Смывы</v>
          </cell>
          <cell r="G658" t="str">
            <v>Микробиология</v>
          </cell>
          <cell r="H658" t="str">
            <v>Staphylococcus spp. в смывах</v>
          </cell>
          <cell r="I658" t="str">
            <v>13-5-2-0525 Правила дезинфекции</v>
          </cell>
          <cell r="J658" t="str">
            <v>13-5-2-0525 Правила дезинфекции</v>
          </cell>
          <cell r="K658" t="str">
            <v>не допускается в 100 см²</v>
          </cell>
        </row>
        <row r="659">
          <cell r="A659" t="str">
            <v>смыв с сетчатых перегородокБГКП в смывах</v>
          </cell>
          <cell r="B659" t="str">
            <v>смыв с сетчатых перегородок</v>
          </cell>
          <cell r="C659" t="str">
            <v>сетчатые перегородки</v>
          </cell>
          <cell r="D659" t="str">
            <v>Смывы</v>
          </cell>
          <cell r="G659" t="str">
            <v>Микробиология</v>
          </cell>
          <cell r="H659" t="str">
            <v>БГКП в смывах</v>
          </cell>
          <cell r="I659" t="str">
            <v>13-5-2-0525 Правила дезинфекции</v>
          </cell>
          <cell r="J659" t="str">
            <v>13-5-2-0525 Правила дезинфекции</v>
          </cell>
          <cell r="K659" t="str">
            <v>не допускается в 100 см²</v>
          </cell>
        </row>
        <row r="660">
          <cell r="A660" t="str">
            <v>смыв с транспортаБГКП в смывах</v>
          </cell>
          <cell r="B660" t="str">
            <v>смыв с транспорта</v>
          </cell>
          <cell r="C660" t="str">
            <v>транспорт</v>
          </cell>
          <cell r="D660" t="str">
            <v>Смывы</v>
          </cell>
          <cell r="G660" t="str">
            <v>Микробиология</v>
          </cell>
          <cell r="H660" t="str">
            <v>БГКП в смывах</v>
          </cell>
          <cell r="I660" t="str">
            <v>13-5-2-0525 Правила дезинфекции</v>
          </cell>
          <cell r="J660" t="str">
            <v>13-5-2-0525 Правила дезинфекции</v>
          </cell>
          <cell r="K660" t="str">
            <v>не допускается в 100 см²</v>
          </cell>
        </row>
        <row r="661">
          <cell r="A661" t="str">
            <v>смыв с транспортаSalmonella spp. в смывах, с типизацией</v>
          </cell>
          <cell r="B661" t="str">
            <v>смыв с транспорта</v>
          </cell>
          <cell r="C661" t="str">
            <v>транспорт</v>
          </cell>
          <cell r="D661" t="str">
            <v>Смывы</v>
          </cell>
          <cell r="G661" t="str">
            <v>Микробиология</v>
          </cell>
          <cell r="H661" t="str">
            <v>Salmonella spp. в смывах, с типизацией</v>
          </cell>
          <cell r="I661" t="str">
            <v>МУ 4.2.2723-10</v>
          </cell>
          <cell r="J661" t="str">
            <v>МУ 4.2.2723-10</v>
          </cell>
          <cell r="K661" t="str">
            <v>не допускается</v>
          </cell>
        </row>
        <row r="662">
          <cell r="A662" t="str">
            <v>смыв с транспортаS. aureus в смывах, окружении</v>
          </cell>
          <cell r="B662" t="str">
            <v>смыв с транспорта</v>
          </cell>
          <cell r="C662" t="str">
            <v>транспорт</v>
          </cell>
          <cell r="D662" t="str">
            <v>Смывы</v>
          </cell>
          <cell r="G662" t="str">
            <v>Микробиология</v>
          </cell>
          <cell r="H662" t="str">
            <v>S. aureus в смывах, окружении</v>
          </cell>
          <cell r="I662" t="str">
            <v>13-5-2-0525 Правила дезинфекции</v>
          </cell>
          <cell r="J662" t="str">
            <v>13-5-2-0525 Правила дезинфекции</v>
          </cell>
          <cell r="K662" t="str">
            <v>не допускается в 100 см²</v>
          </cell>
        </row>
        <row r="663">
          <cell r="A663" t="str">
            <v>смыв с транспортаStaphylococcus spp. в смывах</v>
          </cell>
          <cell r="B663" t="str">
            <v>смыв с транспорта</v>
          </cell>
          <cell r="C663" t="str">
            <v>транспорт</v>
          </cell>
          <cell r="D663" t="str">
            <v>Смывы</v>
          </cell>
          <cell r="G663" t="str">
            <v>Микробиология</v>
          </cell>
          <cell r="H663" t="str">
            <v>Staphylococcus spp. в смывах</v>
          </cell>
          <cell r="I663" t="str">
            <v>13-5-2-0525 Правила дезинфекции</v>
          </cell>
          <cell r="J663" t="str">
            <v>13-5-2-0525 Правила дезинфекции</v>
          </cell>
          <cell r="K663" t="str">
            <v>не допускается в 100 см²</v>
          </cell>
        </row>
        <row r="664">
          <cell r="A664" t="str">
            <v>смыв с транспортаКМАФАнМ в смывах, петрифильмы</v>
          </cell>
          <cell r="B664" t="str">
            <v>смыв с транспорта</v>
          </cell>
          <cell r="C664" t="str">
            <v>транспорт</v>
          </cell>
          <cell r="D664" t="str">
            <v>Смывы</v>
          </cell>
          <cell r="G664" t="str">
            <v>Микробиология</v>
          </cell>
          <cell r="H664" t="str">
            <v>КМАФАнМ в смывах, петрифильмы</v>
          </cell>
          <cell r="I664" t="str">
            <v>МУ 4.2.2039-05 4.2.,ГОСТ 7702.2.0-2016</v>
          </cell>
          <cell r="J664" t="str">
            <v>ГОСТ 7702.2.0-2016</v>
          </cell>
          <cell r="K664" t="str">
            <v>не более 1,0 × 10² КОЕ/см³</v>
          </cell>
        </row>
        <row r="665">
          <cell r="A665" t="str">
            <v>смыв с тушки после ВКОSalmonella spp. в смывах, с типизацией</v>
          </cell>
          <cell r="B665" t="str">
            <v>смыв с тушки после ВКО</v>
          </cell>
          <cell r="C665" t="str">
            <v>тушка после ВКО</v>
          </cell>
          <cell r="D665" t="str">
            <v>Смывы</v>
          </cell>
          <cell r="G665" t="str">
            <v>Микробиология</v>
          </cell>
          <cell r="H665" t="str">
            <v>Salmonella spp. в смывах, с типизацией</v>
          </cell>
          <cell r="I665" t="str">
            <v>МУ 4.2.2039-05 4.2.,ГОСТ 7702.2.0-2016</v>
          </cell>
          <cell r="J665" t="str">
            <v>МУ 4.2.2723-10, ГОСТ 7702.2.0-2016</v>
          </cell>
          <cell r="K665" t="str">
            <v>не допускается</v>
          </cell>
        </row>
        <row r="666">
          <cell r="A666" t="str">
            <v>смыв с тушки после ВКОКМАФАнМ в смывах, петрифильмы</v>
          </cell>
          <cell r="B666" t="str">
            <v>смыв с тушки после ВКО</v>
          </cell>
          <cell r="C666" t="str">
            <v>тушка после ВКО</v>
          </cell>
          <cell r="D666" t="str">
            <v>Смывы</v>
          </cell>
          <cell r="G666" t="str">
            <v>Микробиология</v>
          </cell>
          <cell r="H666" t="str">
            <v>КМАФАнМ в смывах, петрифильмы</v>
          </cell>
          <cell r="I666" t="str">
            <v>ГОСТ 7702.2.0-2016, ГОСТ Р 50396.00-02013</v>
          </cell>
          <cell r="J666" t="str">
            <v>ГОСТ 7702.2.0-2016</v>
          </cell>
          <cell r="K666" t="str">
            <v>не более 1,0 × 10² КОЕ/см³</v>
          </cell>
        </row>
        <row r="667">
          <cell r="A667" t="str">
            <v>смыв с тушки после ВКОListeria spp. в смывах, патматериале</v>
          </cell>
          <cell r="B667" t="str">
            <v>смыв с тушки после ВКО</v>
          </cell>
          <cell r="C667" t="str">
            <v>тушка после ВКО</v>
          </cell>
          <cell r="D667" t="str">
            <v>Смывы</v>
          </cell>
          <cell r="G667" t="str">
            <v>Микробиология</v>
          </cell>
          <cell r="H667" t="str">
            <v>Listeria spp. в смывах, патматериале</v>
          </cell>
          <cell r="I667" t="str">
            <v>МР 4.2.0220-20</v>
          </cell>
          <cell r="J667" t="str">
            <v>ГОСТ 32031-2012</v>
          </cell>
          <cell r="K667" t="str">
            <v>не допускается</v>
          </cell>
        </row>
        <row r="668">
          <cell r="A668" t="str">
            <v>смыв с тушки после ВКОБГКП в смывах</v>
          </cell>
          <cell r="B668" t="str">
            <v>смыв с тушки после ВКО</v>
          </cell>
          <cell r="C668" t="str">
            <v>тушка после ВКО</v>
          </cell>
          <cell r="D668" t="str">
            <v>Смывы</v>
          </cell>
          <cell r="G668" t="str">
            <v>Микробиология</v>
          </cell>
          <cell r="H668" t="str">
            <v>БГКП в смывах</v>
          </cell>
          <cell r="I668" t="str">
            <v>13-5-2-0525 Правила дезинфекции</v>
          </cell>
          <cell r="J668" t="str">
            <v>13-5-2-0525 Правила дезинфекции</v>
          </cell>
          <cell r="K668" t="str">
            <v>не допускается в 100 см²</v>
          </cell>
        </row>
        <row r="669">
          <cell r="A669" t="str">
            <v>смыв с тушки после ВКОЧувствительность к дез. растворам</v>
          </cell>
          <cell r="B669" t="str">
            <v>смыв с тушки после ВКО</v>
          </cell>
          <cell r="C669" t="str">
            <v>тушка после ВКО</v>
          </cell>
          <cell r="D669" t="str">
            <v>Смывы</v>
          </cell>
          <cell r="G669" t="str">
            <v>Микробиология</v>
          </cell>
          <cell r="H669" t="str">
            <v>Чувствительность к дез. растворам</v>
          </cell>
          <cell r="I669" t="str">
            <v>Инструкция к дез. средству</v>
          </cell>
          <cell r="J669" t="str">
            <v xml:space="preserve">Р 4.2.2643-10; МУК 4.2.1890-04, "Инструкция по санитарной обработке технологического оборудования и производственных помещений на предприятиях мясной промышленности" (утв. 14.01.2003) </v>
          </cell>
        </row>
        <row r="670">
          <cell r="A670" t="str">
            <v>смыв с хопровSalmonella spp. в смывах, с типизацией</v>
          </cell>
          <cell r="B670" t="str">
            <v>смыв с хопров</v>
          </cell>
          <cell r="C670" t="str">
            <v>хопер</v>
          </cell>
          <cell r="D670" t="str">
            <v>Смывы</v>
          </cell>
          <cell r="G670" t="str">
            <v>Микробиология</v>
          </cell>
          <cell r="H670" t="str">
            <v>Salmonella spp. в смывах, с типизацией</v>
          </cell>
          <cell r="I670" t="str">
            <v>МУ 4.2.2723-10</v>
          </cell>
          <cell r="J670" t="str">
            <v>МУ 4.2.2723-10</v>
          </cell>
          <cell r="K670" t="str">
            <v>не допускается</v>
          </cell>
        </row>
        <row r="671">
          <cell r="A671" t="str">
            <v>смыв с хопровS. aureus в смывах, окружении</v>
          </cell>
          <cell r="B671" t="str">
            <v>смыв с хопров</v>
          </cell>
          <cell r="C671" t="str">
            <v>хопер</v>
          </cell>
          <cell r="D671" t="str">
            <v>Смывы</v>
          </cell>
          <cell r="G671" t="str">
            <v>Микробиология</v>
          </cell>
          <cell r="H671" t="str">
            <v>S. aureus в смывах, окружении</v>
          </cell>
          <cell r="I671" t="str">
            <v>13-5-2-0525 Правила дезинфекции</v>
          </cell>
          <cell r="J671" t="str">
            <v>13-5-2-0525 Правила дезинфекции</v>
          </cell>
          <cell r="K671" t="str">
            <v>не допускается в 100 см²</v>
          </cell>
        </row>
        <row r="672">
          <cell r="A672" t="str">
            <v>смыв с хопровStaphylococcus spp. в смывах</v>
          </cell>
          <cell r="B672" t="str">
            <v>смыв с хопров</v>
          </cell>
          <cell r="C672" t="str">
            <v>хопер</v>
          </cell>
          <cell r="D672" t="str">
            <v>Смывы</v>
          </cell>
          <cell r="G672" t="str">
            <v>Микробиология</v>
          </cell>
          <cell r="H672" t="str">
            <v>Staphylococcus spp. в смывах</v>
          </cell>
          <cell r="I672" t="str">
            <v>13-5-2-0525 Правила дезинфекции</v>
          </cell>
          <cell r="J672" t="str">
            <v>13-5-2-0525 Правила дезинфекции</v>
          </cell>
          <cell r="K672" t="str">
            <v>не допускается в 100 см²</v>
          </cell>
        </row>
        <row r="673">
          <cell r="A673" t="str">
            <v>смыв с хопровБГКП в смывах</v>
          </cell>
          <cell r="B673" t="str">
            <v>смыв с хопров</v>
          </cell>
          <cell r="C673" t="str">
            <v>хопер</v>
          </cell>
          <cell r="D673" t="str">
            <v>Смывы</v>
          </cell>
          <cell r="G673" t="str">
            <v>Микробиология</v>
          </cell>
          <cell r="H673" t="str">
            <v>БГКП в смывах</v>
          </cell>
          <cell r="I673" t="str">
            <v>Р 432-3 от 19.07.1988; 
13-5-2-0525 Правила дезинфекции</v>
          </cell>
          <cell r="J673" t="str">
            <v>13-5-2-0525 Правила дезинфекции</v>
          </cell>
          <cell r="K673" t="str">
            <v>не допускается в 100 см²</v>
          </cell>
        </row>
        <row r="674">
          <cell r="A674" t="str">
            <v>смыв с бункераSalmonella spp. в смывах, с типизацией</v>
          </cell>
          <cell r="B674" t="str">
            <v>смыв с бункера</v>
          </cell>
          <cell r="C674" t="str">
            <v>бункер</v>
          </cell>
          <cell r="D674" t="str">
            <v>Смывы</v>
          </cell>
          <cell r="G674" t="str">
            <v>Микробиология</v>
          </cell>
          <cell r="H674" t="str">
            <v>Salmonella spp. в смывах, с типизацией</v>
          </cell>
          <cell r="I674" t="str">
            <v>МУ 4.2.2723-10</v>
          </cell>
          <cell r="J674" t="str">
            <v>МУ 4.2.2723-10</v>
          </cell>
          <cell r="K674" t="str">
            <v>не допускается</v>
          </cell>
        </row>
        <row r="675">
          <cell r="A675" t="str">
            <v>смыв с бункераS. aureus в смывах, окружении</v>
          </cell>
          <cell r="B675" t="str">
            <v>смыв с бункера</v>
          </cell>
          <cell r="C675" t="str">
            <v>бункер</v>
          </cell>
          <cell r="D675" t="str">
            <v>Смывы</v>
          </cell>
          <cell r="G675" t="str">
            <v>Микробиология</v>
          </cell>
          <cell r="H675" t="str">
            <v>S. aureus в смывах, окружении</v>
          </cell>
          <cell r="I675" t="str">
            <v>13-5-2-0525 Правила дезинфекции</v>
          </cell>
          <cell r="J675" t="str">
            <v>13-5-2-0525 Правила дезинфекции</v>
          </cell>
          <cell r="K675" t="str">
            <v>не допускается в 100 см²</v>
          </cell>
        </row>
        <row r="676">
          <cell r="A676" t="str">
            <v>смыв с бункераStaphylococcus spp. в смывах</v>
          </cell>
          <cell r="B676" t="str">
            <v>смыв с бункера</v>
          </cell>
          <cell r="C676" t="str">
            <v>бункер</v>
          </cell>
          <cell r="D676" t="str">
            <v>Смывы</v>
          </cell>
          <cell r="G676" t="str">
            <v>Микробиология</v>
          </cell>
          <cell r="H676" t="str">
            <v>Staphylococcus spp. в смывах</v>
          </cell>
          <cell r="I676" t="str">
            <v>13-5-2-0525 Правила дезинфекции</v>
          </cell>
          <cell r="J676" t="str">
            <v>13-5-2-0525 Правила дезинфекции</v>
          </cell>
          <cell r="K676" t="str">
            <v>не допускается в 100 см²</v>
          </cell>
        </row>
        <row r="677">
          <cell r="A677" t="str">
            <v>смыв с бункераБГКП в смывах</v>
          </cell>
          <cell r="B677" t="str">
            <v>смыв с бункера</v>
          </cell>
          <cell r="C677" t="str">
            <v>бункер</v>
          </cell>
          <cell r="D677" t="str">
            <v>Смывы</v>
          </cell>
          <cell r="G677" t="str">
            <v>Микробиология</v>
          </cell>
          <cell r="H677" t="str">
            <v>БГКП в смывах</v>
          </cell>
          <cell r="I677" t="str">
            <v>Р 432-3 от 19.07.1988; 
13-5-2-0525 Правила дезинфекции</v>
          </cell>
          <cell r="J677" t="str">
            <v>13-5-2-0525 Правила дезинфекции</v>
          </cell>
          <cell r="K677" t="str">
            <v>не допускается в 100 см²</v>
          </cell>
        </row>
        <row r="678">
          <cell r="A678" t="str">
            <v>смыв с трубыSalmonella spp. в смывах, с типизацией</v>
          </cell>
          <cell r="B678" t="str">
            <v>смыв с трубы</v>
          </cell>
          <cell r="C678" t="str">
            <v>труба</v>
          </cell>
          <cell r="D678" t="str">
            <v>Смывы</v>
          </cell>
          <cell r="G678" t="str">
            <v>Микробиология</v>
          </cell>
          <cell r="H678" t="str">
            <v>Salmonella spp. в смывах, с типизацией</v>
          </cell>
          <cell r="I678" t="str">
            <v>МУ 4.2.2723-10</v>
          </cell>
          <cell r="J678" t="str">
            <v>МУ 4.2.2723-10</v>
          </cell>
          <cell r="K678" t="str">
            <v>не допускается</v>
          </cell>
        </row>
        <row r="679">
          <cell r="A679" t="str">
            <v>смыв с трубыS. aureus в смывах, окружении</v>
          </cell>
          <cell r="B679" t="str">
            <v>смыв с трубы</v>
          </cell>
          <cell r="C679" t="str">
            <v>труба</v>
          </cell>
          <cell r="D679" t="str">
            <v>Смывы</v>
          </cell>
          <cell r="G679" t="str">
            <v>Микробиология</v>
          </cell>
          <cell r="H679" t="str">
            <v>S. aureus в смывах, окружении</v>
          </cell>
          <cell r="I679" t="str">
            <v>13-5-2-0525 Правила дезинфекции</v>
          </cell>
          <cell r="J679" t="str">
            <v>13-5-2-0525 Правила дезинфекции</v>
          </cell>
          <cell r="K679" t="str">
            <v>не допускается в 100 см²</v>
          </cell>
        </row>
        <row r="680">
          <cell r="A680" t="str">
            <v>смыв с трубыStaphylococcus spp. в смывах</v>
          </cell>
          <cell r="B680" t="str">
            <v>смыв с трубы</v>
          </cell>
          <cell r="C680" t="str">
            <v>труба</v>
          </cell>
          <cell r="D680" t="str">
            <v>Смывы</v>
          </cell>
          <cell r="G680" t="str">
            <v>Микробиология</v>
          </cell>
          <cell r="H680" t="str">
            <v>Staphylococcus spp. в смывах</v>
          </cell>
          <cell r="I680" t="str">
            <v>13-5-2-0525 Правила дезинфекции</v>
          </cell>
          <cell r="J680" t="str">
            <v>13-5-2-0525 Правила дезинфекции</v>
          </cell>
          <cell r="K680" t="str">
            <v>не допускается в 100 см²</v>
          </cell>
        </row>
        <row r="681">
          <cell r="A681" t="str">
            <v>смыв с трубыБГКП в смывах</v>
          </cell>
          <cell r="B681" t="str">
            <v>смыв с трубы</v>
          </cell>
          <cell r="C681" t="str">
            <v>труба</v>
          </cell>
          <cell r="D681" t="str">
            <v>Смывы</v>
          </cell>
          <cell r="G681" t="str">
            <v>Микробиология</v>
          </cell>
          <cell r="H681" t="str">
            <v>БГКП в смывах</v>
          </cell>
          <cell r="I681" t="str">
            <v>Р 432-3 от 19.07.1988; 
13-5-2-0525 Правила дезинфекции</v>
          </cell>
          <cell r="J681" t="str">
            <v>13-5-2-0525 Правила дезинфекции</v>
          </cell>
          <cell r="K681" t="str">
            <v>не допускается в 100 см²</v>
          </cell>
        </row>
        <row r="682">
          <cell r="A682" t="str">
            <v>смыв с яйца инкубационногоSalmonella spp. в смывах, с типизацией</v>
          </cell>
          <cell r="B682" t="str">
            <v>смыв с яйца инкубационного</v>
          </cell>
          <cell r="C682" t="str">
            <v>яйцо инкубационное</v>
          </cell>
          <cell r="D682" t="str">
            <v>Смывы</v>
          </cell>
          <cell r="G682" t="str">
            <v>Микробиология</v>
          </cell>
          <cell r="H682" t="str">
            <v>Salmonella spp. в смывах, с типизацией</v>
          </cell>
          <cell r="I682" t="str">
            <v>МУ 4.2.2723-10</v>
          </cell>
          <cell r="J682" t="str">
            <v>МУ 4.2.2723-10</v>
          </cell>
          <cell r="K682" t="str">
            <v>не допускается</v>
          </cell>
        </row>
        <row r="683">
          <cell r="A683" t="str">
            <v>смыв с яйца инкубационногоS. aureus в смывах, окружении</v>
          </cell>
          <cell r="B683" t="str">
            <v>смыв с яйца инкубационного</v>
          </cell>
          <cell r="C683" t="str">
            <v>яйцо инкубационное</v>
          </cell>
          <cell r="D683" t="str">
            <v>Смывы</v>
          </cell>
          <cell r="G683" t="str">
            <v>Микробиология</v>
          </cell>
          <cell r="H683" t="str">
            <v>S. aureus в смывах, окружении</v>
          </cell>
          <cell r="I683" t="str">
            <v>Р 432-3 от 19.07.1988; 
13-5-2-0525 Правила дезинфекции</v>
          </cell>
          <cell r="J683" t="str">
            <v>13-5-2-0525 Правила дезинфекции</v>
          </cell>
          <cell r="K683" t="str">
            <v>не допускается в 100 см²</v>
          </cell>
        </row>
        <row r="684">
          <cell r="A684" t="str">
            <v>смыв с яйца инкубационногоStaphylococcus spp. в смывах</v>
          </cell>
          <cell r="B684" t="str">
            <v>смыв с яйца инкубационного</v>
          </cell>
          <cell r="C684" t="str">
            <v>яйцо инкубационное</v>
          </cell>
          <cell r="D684" t="str">
            <v>Смывы</v>
          </cell>
          <cell r="G684" t="str">
            <v>Микробиология</v>
          </cell>
          <cell r="H684" t="str">
            <v>Staphylococcus spp. в смывах</v>
          </cell>
          <cell r="I684" t="str">
            <v>Р 432-3 от 19.07.1988; 
13-5-2-0525 Правила дезинфекции</v>
          </cell>
          <cell r="J684" t="str">
            <v>13-5-2-0525 Правила дезинфекции</v>
          </cell>
          <cell r="K684" t="str">
            <v>не допускается в 100 см²</v>
          </cell>
        </row>
        <row r="685">
          <cell r="A685" t="str">
            <v>смыв с яйца инкубационногоБГКП в смывах</v>
          </cell>
          <cell r="B685" t="str">
            <v>смыв с яйца инкубационного</v>
          </cell>
          <cell r="C685" t="str">
            <v>яйцо инкубационное</v>
          </cell>
          <cell r="D685" t="str">
            <v>Смывы</v>
          </cell>
          <cell r="G685" t="str">
            <v>Микробиология</v>
          </cell>
          <cell r="H685" t="str">
            <v>БГКП в смывах</v>
          </cell>
          <cell r="I685" t="str">
            <v>13-5-2-0525 Правила дезинфекции</v>
          </cell>
          <cell r="J685" t="str">
            <v>13-5-2-0525 Правила дезинфекции</v>
          </cell>
          <cell r="K685" t="str">
            <v>не допускается в 100 см²</v>
          </cell>
        </row>
        <row r="686">
          <cell r="A686" t="str">
            <v>смыв со спецобувиSalmonella spp. в смывах, с типизацией</v>
          </cell>
          <cell r="B686" t="str">
            <v>смыв со спецобуви</v>
          </cell>
          <cell r="C686" t="str">
            <v>спецобувь</v>
          </cell>
          <cell r="D686" t="str">
            <v>Смывы</v>
          </cell>
          <cell r="G686" t="str">
            <v>Микробиология</v>
          </cell>
          <cell r="H686" t="str">
            <v>Salmonella spp. в смывах, с типизацией</v>
          </cell>
          <cell r="I686" t="str">
            <v>МУ 4.2.2723-10; 
МР 4.2.0220-20</v>
          </cell>
          <cell r="J686" t="str">
            <v>МУ 4.2.2723-10</v>
          </cell>
          <cell r="K686" t="str">
            <v>не допускается</v>
          </cell>
        </row>
        <row r="687">
          <cell r="A687" t="str">
            <v>смыв со спецобувиБГКП в смывах</v>
          </cell>
          <cell r="B687" t="str">
            <v>смыв со спецобуви</v>
          </cell>
          <cell r="C687" t="str">
            <v>спецобувь</v>
          </cell>
          <cell r="D687" t="str">
            <v>Смывы</v>
          </cell>
          <cell r="G687" t="str">
            <v>Микробиология</v>
          </cell>
          <cell r="H687" t="str">
            <v>БГКП в смывах</v>
          </cell>
          <cell r="I687" t="str">
            <v>МР 4.2.0220-20</v>
          </cell>
          <cell r="J687" t="str">
            <v>МР 4.2.0220-20</v>
          </cell>
          <cell r="K687" t="str">
            <v>не допускается в 100 см²</v>
          </cell>
        </row>
        <row r="688">
          <cell r="A688" t="str">
            <v>смыв со спецодеждыSalmonella spp. в смывах, с типизацией</v>
          </cell>
          <cell r="B688" t="str">
            <v>смыв со спецодежды</v>
          </cell>
          <cell r="C688" t="str">
            <v>спецодежда</v>
          </cell>
          <cell r="D688" t="str">
            <v>Смывы</v>
          </cell>
          <cell r="G688" t="str">
            <v>Микробиология</v>
          </cell>
          <cell r="H688" t="str">
            <v>Salmonella spp. в смывах, с типизацией</v>
          </cell>
          <cell r="I688" t="str">
            <v>МУ 4.2.2723-10; 
МР 4.2.0220-20</v>
          </cell>
          <cell r="J688" t="str">
            <v>МУ 4.2.2723-10</v>
          </cell>
          <cell r="K688" t="str">
            <v>не допускается</v>
          </cell>
        </row>
        <row r="689">
          <cell r="A689" t="str">
            <v>смыв со спецодеждыБГКП в смывах</v>
          </cell>
          <cell r="B689" t="str">
            <v>смыв со спецодежды</v>
          </cell>
          <cell r="C689" t="str">
            <v>спецодежда</v>
          </cell>
          <cell r="D689" t="str">
            <v>Смывы</v>
          </cell>
          <cell r="G689" t="str">
            <v>Микробиология</v>
          </cell>
          <cell r="H689" t="str">
            <v>БГКП в смывах</v>
          </cell>
          <cell r="I689" t="str">
            <v>13-5-2-0525 Правила дезинфекции</v>
          </cell>
          <cell r="J689" t="str">
            <v>13-5-2-0525 Правила дезинфекции</v>
          </cell>
          <cell r="K689" t="str">
            <v>не допускается в 100 см²</v>
          </cell>
        </row>
        <row r="690">
          <cell r="A690" t="str">
            <v>смыв со стен ВыращиваниеSalmonella spp. в смывах, с типизацией</v>
          </cell>
          <cell r="B690" t="str">
            <v>смыв со стен Выращивание</v>
          </cell>
          <cell r="C690" t="str">
            <v>стены Выращивание</v>
          </cell>
          <cell r="D690" t="str">
            <v>Смывы</v>
          </cell>
          <cell r="G690" t="str">
            <v>Микробиология</v>
          </cell>
          <cell r="H690" t="str">
            <v>Salmonella spp. в смывах, с типизацией</v>
          </cell>
          <cell r="I690" t="str">
            <v>МУ 4.2.2723-10</v>
          </cell>
          <cell r="J690" t="str">
            <v>МУ 4.2.2723-10</v>
          </cell>
          <cell r="K690" t="str">
            <v>не допускается</v>
          </cell>
        </row>
        <row r="691">
          <cell r="A691" t="str">
            <v>смыв со стен ВыращиваниеS. aureus в смывах, окружении</v>
          </cell>
          <cell r="B691" t="str">
            <v>смыв со стен Выращивание</v>
          </cell>
          <cell r="C691" t="str">
            <v>стены Выращивание</v>
          </cell>
          <cell r="D691" t="str">
            <v>Смывы</v>
          </cell>
          <cell r="G691" t="str">
            <v>Микробиология</v>
          </cell>
          <cell r="H691" t="str">
            <v>S. aureus в смывах, окружении</v>
          </cell>
          <cell r="I691" t="str">
            <v>13-5-2-0525 Правила дезинфекции</v>
          </cell>
          <cell r="J691" t="str">
            <v>13-5-2-0525 Правила дезинфекции</v>
          </cell>
          <cell r="K691" t="str">
            <v>не допускается в 100 см²</v>
          </cell>
        </row>
        <row r="692">
          <cell r="A692" t="str">
            <v>смыв со стен ВыращиваниеStaphylococcus spp. в смывах</v>
          </cell>
          <cell r="B692" t="str">
            <v>смыв со стен Выращивание</v>
          </cell>
          <cell r="C692" t="str">
            <v>стены Выращивание</v>
          </cell>
          <cell r="D692" t="str">
            <v>Смывы</v>
          </cell>
          <cell r="G692" t="str">
            <v>Микробиология</v>
          </cell>
          <cell r="H692" t="str">
            <v>Staphylococcus spp. в смывах</v>
          </cell>
          <cell r="I692" t="str">
            <v>13-5-2-0525 Правила дезинфекции</v>
          </cell>
          <cell r="J692" t="str">
            <v>13-5-2-0525 Правила дезинфекции</v>
          </cell>
          <cell r="K692" t="str">
            <v>не допускается в 100 см²</v>
          </cell>
        </row>
        <row r="693">
          <cell r="A693" t="str">
            <v>смыв со стен ВыращиваниеБГКП в смывах</v>
          </cell>
          <cell r="B693" t="str">
            <v>смыв со стен Выращивание</v>
          </cell>
          <cell r="C693" t="str">
            <v>стены Выращивание</v>
          </cell>
          <cell r="D693" t="str">
            <v>Смывы</v>
          </cell>
          <cell r="G693" t="str">
            <v>Микробиология</v>
          </cell>
          <cell r="H693" t="str">
            <v>БГКП в смывах</v>
          </cell>
          <cell r="I693" t="str">
            <v>13-5-2-0525 Правила дезинфекции</v>
          </cell>
          <cell r="J693" t="str">
            <v>13-5-2-0525 Правила дезинфекции</v>
          </cell>
          <cell r="K693" t="str">
            <v>не допускается в 100 см²</v>
          </cell>
        </row>
        <row r="694">
          <cell r="A694" t="str">
            <v>смыв со стен ВыращиваниеДрожжи и плесени в смывах</v>
          </cell>
          <cell r="B694" t="str">
            <v>смыв со стен Выращивание</v>
          </cell>
          <cell r="C694" t="str">
            <v>стены Выращивание</v>
          </cell>
          <cell r="D694" t="str">
            <v>Смывы</v>
          </cell>
          <cell r="G694" t="str">
            <v>Микробиология</v>
          </cell>
          <cell r="H694" t="str">
            <v>Дрожжи и плесени в смывах</v>
          </cell>
          <cell r="I694" t="str">
            <v>Инструкция №1400/1751, Порядок санитарно-микробиологического контроля при производстве мяса и мясных продуктов, 2000 г.</v>
          </cell>
          <cell r="J694" t="str">
            <v>МУК 4.2.734-99, МР по определению зараженности плесневыми грибамм,2021г.</v>
          </cell>
          <cell r="K694" t="str">
            <v>не нормируется</v>
          </cell>
        </row>
        <row r="695">
          <cell r="A695" t="str">
            <v>смыв с тушки ЦБКМАФАнМ в смывах, петрифильмы</v>
          </cell>
          <cell r="B695" t="str">
            <v>смыв с тушки ЦБ</v>
          </cell>
          <cell r="C695" t="str">
            <v>тушка ЦБ</v>
          </cell>
          <cell r="D695" t="str">
            <v>Смывы</v>
          </cell>
          <cell r="G695" t="str">
            <v>Микробиология</v>
          </cell>
          <cell r="H695" t="str">
            <v>КМАФАнМ в смывах, петрифильмы</v>
          </cell>
          <cell r="I695" t="str">
            <v>ГОСТ 7702.2.0-2016, ГОСТ Р 50396.00-02013</v>
          </cell>
          <cell r="J695" t="str">
            <v>ГОСТ 7702.2.0-2016</v>
          </cell>
          <cell r="K695" t="str">
            <v>не более 1,0 × 10⁵ КОЕ/см³</v>
          </cell>
          <cell r="L695" t="str">
            <v>Инструкция №1400/1751, Порядок санитарно-микробиологического контроля при производстве мяса и мясных продуктов, 2000 г.</v>
          </cell>
        </row>
        <row r="696">
          <cell r="A696" t="str">
            <v>смыв с тушки ЦБSalmonella spp. в смывах, с типизацией</v>
          </cell>
          <cell r="B696" t="str">
            <v>смыв с тушки ЦБ</v>
          </cell>
          <cell r="C696" t="str">
            <v>тушка ЦБ</v>
          </cell>
          <cell r="D696" t="str">
            <v>Смывы</v>
          </cell>
          <cell r="G696" t="str">
            <v>Микробиология</v>
          </cell>
          <cell r="H696" t="str">
            <v>Salmonella spp. в смывах, с типизацией</v>
          </cell>
          <cell r="I696" t="str">
            <v>МУ 4.2.2039-05 4.2.,ГОСТ 7702.2.0-2016</v>
          </cell>
          <cell r="J696" t="str">
            <v>ГОСТ 31468-2012, ГОСТ 7702.2.0-22016</v>
          </cell>
          <cell r="K696" t="str">
            <v>не допускается</v>
          </cell>
          <cell r="L696" t="str">
            <v>Инструкция №1400/1751</v>
          </cell>
        </row>
        <row r="697">
          <cell r="A697" t="str">
            <v>смыв с тушки ЦБListeria spp. в смывах, патматериале</v>
          </cell>
          <cell r="B697" t="str">
            <v>смыв с тушки ЦБ</v>
          </cell>
          <cell r="C697" t="str">
            <v>тушка ЦБ</v>
          </cell>
          <cell r="D697" t="str">
            <v>Смывы</v>
          </cell>
          <cell r="G697" t="str">
            <v>Микробиология</v>
          </cell>
          <cell r="H697" t="str">
            <v>Listeria spp. в смывах, патматериале</v>
          </cell>
          <cell r="I697" t="str">
            <v>МР 4.2.0220-20</v>
          </cell>
          <cell r="J697" t="str">
            <v>ГОСТ 32031-2012</v>
          </cell>
          <cell r="K697" t="str">
            <v>не допускается</v>
          </cell>
          <cell r="L697" t="str">
            <v>Инструкция №1400/1751</v>
          </cell>
        </row>
        <row r="698">
          <cell r="A698" t="str">
            <v>спинно-лопаточная часть ЦБ зам (СТО)Listeria monocytogenes в ГП, ПФ, сырье, VIDAS</v>
          </cell>
          <cell r="B698" t="str">
            <v>спинно-лопаточная часть ЦБ зам (СТО)</v>
          </cell>
          <cell r="C698" t="str">
            <v>мясо ЦБ</v>
          </cell>
          <cell r="D698" t="str">
            <v>Готовая_продукция</v>
          </cell>
          <cell r="G698" t="str">
            <v>Микробиология</v>
          </cell>
          <cell r="H698" t="str">
            <v>Listeria monocytogenes в ГП, ПФ, сырье, VIDAS</v>
          </cell>
          <cell r="I698" t="str">
            <v>ГОСТ 7702.2.0-2016; 
ГОСТ 31904-2012</v>
          </cell>
          <cell r="J698" t="str">
            <v>ГОСТ 32031-2012; МУК 4.2.3262-15 Vidas</v>
          </cell>
          <cell r="K698" t="str">
            <v>не допускается в 25,0 г</v>
          </cell>
          <cell r="L698" t="str">
            <v>СТО 53958418-002-2017</v>
          </cell>
        </row>
        <row r="699">
          <cell r="A699" t="str">
            <v>спинно-лопаточная часть ЦБ зам (СТО)Salmonella spp. в ГП, ПФ, сырье, VIDAS, с типизацией</v>
          </cell>
          <cell r="B699" t="str">
            <v>спинно-лопаточная часть ЦБ зам (СТО)</v>
          </cell>
          <cell r="C699" t="str">
            <v>мясо ЦБ</v>
          </cell>
          <cell r="D699" t="str">
            <v>Готовая_продукция</v>
          </cell>
          <cell r="G699" t="str">
            <v>Микробиология</v>
          </cell>
          <cell r="H699" t="str">
            <v>Salmonella spp. в ГП, ПФ, сырье, VIDAS, с типизацией</v>
          </cell>
          <cell r="I699" t="str">
            <v>ГОСТ 7702.2.0-2016; 
ГОСТ 31904-2012</v>
          </cell>
          <cell r="J699" t="str">
            <v>ГОСТ 31659-2012; 
ГОСТ 31468-2012; МУК 4.2.3262-15 Vidas</v>
          </cell>
          <cell r="K699" t="str">
            <v>не допускается в 25,0 г</v>
          </cell>
          <cell r="L699" t="str">
            <v>СТО 53958418-002-2017</v>
          </cell>
        </row>
        <row r="700">
          <cell r="A700" t="str">
            <v>спинно-лопаточная часть ЦБ зам (СТО)КМАФАнМ в ГП, ПФ, сырье, смывах, ТЕМПО</v>
          </cell>
          <cell r="B700" t="str">
            <v>спинно-лопаточная часть ЦБ зам (СТО)</v>
          </cell>
          <cell r="C700" t="str">
            <v>мясо ЦБ</v>
          </cell>
          <cell r="D700" t="str">
            <v>Готовая_продукция</v>
          </cell>
          <cell r="G700" t="str">
            <v>Микробиология</v>
          </cell>
          <cell r="H700" t="str">
            <v>КМАФАнМ в ГП, ПФ, сырье, смывах, ТЕМПО</v>
          </cell>
          <cell r="I700" t="str">
            <v>ГОСТ 7702.2.0-2016; 
ГОСТ 31904-2012</v>
          </cell>
          <cell r="J700" t="str">
            <v>ГОСТ 7702.2.1-2017; МУК 4.2.3261-15 Темпо</v>
          </cell>
          <cell r="K700" t="str">
            <v>не более 1,0 × 10⁵ КОЕ/г</v>
          </cell>
          <cell r="L700" t="str">
            <v>СТО 53958418-002-2017</v>
          </cell>
        </row>
        <row r="701">
          <cell r="A701" t="str">
            <v>спинно-лопаточная часть ЦБ зам (СТО)КМАФАнМ в ГП, ПФ, сырье, петрифильмы</v>
          </cell>
          <cell r="B701" t="str">
            <v>спинно-лопаточная часть ЦБ зам (СТО)</v>
          </cell>
          <cell r="C701" t="str">
            <v>мясо ЦБ</v>
          </cell>
          <cell r="D701" t="str">
            <v>Готовая_продукция</v>
          </cell>
          <cell r="G701" t="str">
            <v>Микробиология</v>
          </cell>
          <cell r="H701" t="str">
            <v>КМАФАнМ в ГП, ПФ, сырье, петрифильмы</v>
          </cell>
          <cell r="I701" t="str">
            <v>ГОСТ 7702.2.0-2016; 
ГОСТ 31904-2012</v>
          </cell>
          <cell r="J701" t="str">
            <v>ГОСТ 7702.2.1-2017, МУК 4.2.2884-11 Петрифильмы</v>
          </cell>
          <cell r="K701" t="str">
            <v>не более 1,0 × 10⁵ КОЕ/г</v>
          </cell>
          <cell r="L701" t="str">
            <v>СТО 53958418-002-2017</v>
          </cell>
        </row>
        <row r="702">
          <cell r="A702" t="str">
            <v>спинно-лопаточная часть ЦБ зам (СТО)БГКП в ГП, ПФ, сырье</v>
          </cell>
          <cell r="B702" t="str">
            <v>спинно-лопаточная часть ЦБ зам (СТО)</v>
          </cell>
          <cell r="C702" t="str">
            <v>мясо ЦБ</v>
          </cell>
          <cell r="D702" t="str">
            <v>Готовая_продукция</v>
          </cell>
          <cell r="G702" t="str">
            <v>Микробиология</v>
          </cell>
          <cell r="H702" t="str">
            <v>БГКП в ГП, ПФ, сырье</v>
          </cell>
          <cell r="I702" t="str">
            <v>ГОСТ 7702.2.0-2016; 
ГОСТ 31904-2012</v>
          </cell>
          <cell r="J702" t="str">
            <v>ГОСТ 31747-2012</v>
          </cell>
          <cell r="K702" t="str">
            <v>не допускается в 0,0001 г</v>
          </cell>
          <cell r="L702" t="str">
            <v>СТО 53958418-001-2017</v>
          </cell>
        </row>
        <row r="703">
          <cell r="A703" t="str">
            <v>спинно-лопаточная часть ЦБ охл (СТО)КМАФАнМ в ГП, ПФ, сырье, смывах, ТЕМПО</v>
          </cell>
          <cell r="B703" t="str">
            <v>спинно-лопаточная часть ЦБ охл (СТО)</v>
          </cell>
          <cell r="C703" t="str">
            <v>мясо ЦБ</v>
          </cell>
          <cell r="D703" t="str">
            <v>Готовая_продукция</v>
          </cell>
          <cell r="G703" t="str">
            <v>Микробиология</v>
          </cell>
          <cell r="H703" t="str">
            <v>КМАФАнМ в ГП, ПФ, сырье, смывах, ТЕМПО</v>
          </cell>
          <cell r="I703" t="str">
            <v>ГОСТ 7702.2.0-2016; 
ГОСТ 31904-2012</v>
          </cell>
          <cell r="J703" t="str">
            <v>ГОСТ 7702.2.1-2017; МУК 4.2.3261-15 Темпо</v>
          </cell>
          <cell r="K703" t="str">
            <v>не более 1,0 × 10⁴ КОЕ/г</v>
          </cell>
          <cell r="L703" t="str">
            <v>СТО 53958418-002-2017</v>
          </cell>
        </row>
        <row r="704">
          <cell r="A704" t="str">
            <v>спинно-лопаточная часть ЦБ охл (СТО)КМАФАнМ в ГП, ПФ, сырье, петрифильмы</v>
          </cell>
          <cell r="B704" t="str">
            <v>спинно-лопаточная часть ЦБ охл (СТО)</v>
          </cell>
          <cell r="C704" t="str">
            <v>мясо ЦБ</v>
          </cell>
          <cell r="D704" t="str">
            <v>Готовая_продукция</v>
          </cell>
          <cell r="G704" t="str">
            <v>Микробиология</v>
          </cell>
          <cell r="H704" t="str">
            <v>КМАФАнМ в ГП, ПФ, сырье, петрифильмы</v>
          </cell>
          <cell r="I704" t="str">
            <v>ГОСТ 7702.2.0-2016; 
ГОСТ 31904-2012</v>
          </cell>
          <cell r="J704" t="str">
            <v>ГОСТ 7702.2.1-2017, МУК 4.2.2884-11 Петрифильмы</v>
          </cell>
          <cell r="K704" t="str">
            <v>не более 1,0 × 10⁴ КОЕ/г</v>
          </cell>
          <cell r="L704" t="str">
            <v>СТО 53958418-002-2017</v>
          </cell>
        </row>
        <row r="705">
          <cell r="A705" t="str">
            <v>спинно-лопаточная часть ЦБ охл (СТО)Listeria monocytogenes в ГП, ПФ, сырье, VIDAS</v>
          </cell>
          <cell r="B705" t="str">
            <v>спинно-лопаточная часть ЦБ охл (СТО)</v>
          </cell>
          <cell r="C705" t="str">
            <v>мясо ЦБ</v>
          </cell>
          <cell r="D705" t="str">
            <v>Готовая_продукция</v>
          </cell>
          <cell r="G705" t="str">
            <v>Микробиология</v>
          </cell>
          <cell r="H705" t="str">
            <v>Listeria monocytogenes в ГП, ПФ, сырье, VIDAS</v>
          </cell>
          <cell r="I705" t="str">
            <v>ГОСТ 7702.2.0-2016; 
ГОСТ 31904-2012</v>
          </cell>
          <cell r="J705" t="str">
            <v>ГОСТ 32031-2012; МУК 4.2.3262-15 Vidas</v>
          </cell>
          <cell r="K705" t="str">
            <v>не допускается в 25,0 г</v>
          </cell>
          <cell r="L705" t="str">
            <v>СТО 53958418-001-2017</v>
          </cell>
        </row>
        <row r="706">
          <cell r="A706" t="str">
            <v>спинно-лопаточная часть ЦБ охл (СТО)Salmonella spp. в ГП, ПФ, сырье, VIDAS, с типизацией</v>
          </cell>
          <cell r="B706" t="str">
            <v>спинно-лопаточная часть ЦБ охл (СТО)</v>
          </cell>
          <cell r="C706" t="str">
            <v>мясо ЦБ</v>
          </cell>
          <cell r="D706" t="str">
            <v>Готовая_продукция</v>
          </cell>
          <cell r="G706" t="str">
            <v>Микробиология</v>
          </cell>
          <cell r="H706" t="str">
            <v>Salmonella spp. в ГП, ПФ, сырье, VIDAS, с типизацией</v>
          </cell>
          <cell r="I706" t="str">
            <v>ГОСТ 7702.2.0-2016; 
ГОСТ 31904-2012</v>
          </cell>
          <cell r="J706" t="str">
            <v>ГОСТ 31659-2012; 
ГОСТ 31468-2012; МУК 4.2.3262-15 Vidas</v>
          </cell>
          <cell r="K706" t="str">
            <v>не допускается в 25,0 г</v>
          </cell>
          <cell r="L706" t="str">
            <v>СТО 53958418-002-2017</v>
          </cell>
        </row>
        <row r="707">
          <cell r="A707" t="str">
            <v>спинно-лопаточная часть ЦБ охл (СТО)БГКП в ГП, ПФ, сырье</v>
          </cell>
          <cell r="B707" t="str">
            <v>спинно-лопаточная часть ЦБ охл (СТО)</v>
          </cell>
          <cell r="C707" t="str">
            <v>мясо ЦБ</v>
          </cell>
          <cell r="D707" t="str">
            <v>Готовая_продукция</v>
          </cell>
          <cell r="G707" t="str">
            <v>Микробиология</v>
          </cell>
          <cell r="H707" t="str">
            <v>БГКП в ГП, ПФ, сырье</v>
          </cell>
          <cell r="I707" t="str">
            <v>ГОСТ 7702.2.0-2016; 
ГОСТ 31904-2012</v>
          </cell>
          <cell r="J707" t="str">
            <v>ГОСТ 31747-2012</v>
          </cell>
          <cell r="K707" t="str">
            <v>не допускается в 0,0001 г</v>
          </cell>
          <cell r="L707" t="str">
            <v>СТО 53958418-002-2017</v>
          </cell>
        </row>
        <row r="708">
          <cell r="A708" t="str">
            <v>спинно-лопаточная часть ЦБ зам (СТО) фасов.Listeria monocytogenes в ГП, ПФ, сырье, VIDAS</v>
          </cell>
          <cell r="B708" t="str">
            <v>спинно-лопаточная часть ЦБ зам (СТО) фасов.</v>
          </cell>
          <cell r="C708" t="str">
            <v>мясо ЦБ</v>
          </cell>
          <cell r="D708" t="str">
            <v>Готовая_продукция</v>
          </cell>
          <cell r="G708" t="str">
            <v>Микробиология</v>
          </cell>
          <cell r="H708" t="str">
            <v>Listeria monocytogenes в ГП, ПФ, сырье, VIDAS</v>
          </cell>
          <cell r="I708" t="str">
            <v>ГОСТ 7702.2.0-2016; 
ГОСТ 31904-2012</v>
          </cell>
          <cell r="J708" t="str">
            <v>ГОСТ 32031-2012; МУК 4.2.3262-15 Vidas</v>
          </cell>
          <cell r="K708" t="str">
            <v>не допускается в 25,0 г</v>
          </cell>
          <cell r="L708" t="str">
            <v>СТО 53958418-002-2017</v>
          </cell>
        </row>
        <row r="709">
          <cell r="A709" t="str">
            <v>спинно-лопаточная часть ЦБ зам (СТО) фасов.Salmonella spp. в ГП, ПФ, сырье, VIDAS, с типизацией</v>
          </cell>
          <cell r="B709" t="str">
            <v>спинно-лопаточная часть ЦБ зам (СТО) фасов.</v>
          </cell>
          <cell r="C709" t="str">
            <v>мясо ЦБ</v>
          </cell>
          <cell r="D709" t="str">
            <v>Готовая_продукция</v>
          </cell>
          <cell r="G709" t="str">
            <v>Микробиология</v>
          </cell>
          <cell r="H709" t="str">
            <v>Salmonella spp. в ГП, ПФ, сырье, VIDAS, с типизацией</v>
          </cell>
          <cell r="I709" t="str">
            <v>ГОСТ 7702.2.0-2016; 
ГОСТ 31904-2012</v>
          </cell>
          <cell r="J709" t="str">
            <v>ГОСТ 31659-2012; 
ГОСТ 31468-2012; МУК 4.2.3262-15 Vidas</v>
          </cell>
          <cell r="K709" t="str">
            <v>не допускается в 25,0 г</v>
          </cell>
          <cell r="L709" t="str">
            <v>СТО 53958418-001-2017</v>
          </cell>
        </row>
        <row r="710">
          <cell r="A710" t="str">
            <v>спинно-лопаточная часть ЦБ зам (СТО) фасов.КМАФАнМ в ГП, ПФ, сырье, смывах, ТЕМПО</v>
          </cell>
          <cell r="B710" t="str">
            <v>спинно-лопаточная часть ЦБ зам (СТО) фасов.</v>
          </cell>
          <cell r="C710" t="str">
            <v>мясо ЦБ</v>
          </cell>
          <cell r="D710" t="str">
            <v>Готовая_продукция</v>
          </cell>
          <cell r="G710" t="str">
            <v>Микробиология</v>
          </cell>
          <cell r="H710" t="str">
            <v>КМАФАнМ в ГП, ПФ, сырье, смывах, ТЕМПО</v>
          </cell>
          <cell r="I710" t="str">
            <v>ГОСТ 7702.2.0-2016; 
ГОСТ 31904-2012</v>
          </cell>
          <cell r="J710" t="str">
            <v>ГОСТ 7702.2.1-2017; МУК 4.2.3261-15 Темпо</v>
          </cell>
          <cell r="K710" t="str">
            <v>не более 5,0 × 10⁵ КОЕ/г</v>
          </cell>
          <cell r="L710" t="str">
            <v>СТО 53958418-002-2017</v>
          </cell>
        </row>
        <row r="711">
          <cell r="A711" t="str">
            <v>спинно-лопаточная часть ЦБ зам (СТО) фасов.КМАФАнМ в ГП, ПФ, сырье, петрифильмы</v>
          </cell>
          <cell r="B711" t="str">
            <v>спинно-лопаточная часть ЦБ зам (СТО) фасов.</v>
          </cell>
          <cell r="C711" t="str">
            <v>мясо ЦБ</v>
          </cell>
          <cell r="D711" t="str">
            <v>Готовая_продукция</v>
          </cell>
          <cell r="G711" t="str">
            <v>Микробиология</v>
          </cell>
          <cell r="H711" t="str">
            <v>КМАФАнМ в ГП, ПФ, сырье, петрифильмы</v>
          </cell>
          <cell r="I711" t="str">
            <v>ГОСТ 7702.2.0-2016; 
ГОСТ 31904-2012</v>
          </cell>
          <cell r="J711" t="str">
            <v>ГОСТ 7702.2.1-2017, МУК 4.2.2884-11 Петрифильмы</v>
          </cell>
          <cell r="K711" t="str">
            <v>не более 5,0 × 10⁵ КОЕ/г</v>
          </cell>
          <cell r="L711" t="str">
            <v>СТО 53958418-002-2017</v>
          </cell>
        </row>
        <row r="712">
          <cell r="A712" t="str">
            <v>спинно-лопаточная часть ЦБ зам (СТО) фасов.БГКП в ГП, ПФ, сырье</v>
          </cell>
          <cell r="B712" t="str">
            <v>спинно-лопаточная часть ЦБ зам (СТО) фасов.</v>
          </cell>
          <cell r="C712" t="str">
            <v>мясо ЦБ</v>
          </cell>
          <cell r="D712" t="str">
            <v>Готовая_продукция</v>
          </cell>
          <cell r="G712" t="str">
            <v>Микробиология</v>
          </cell>
          <cell r="H712" t="str">
            <v>БГКП в ГП, ПФ, сырье</v>
          </cell>
          <cell r="I712" t="str">
            <v>ГОСТ 7702.2.0-2016; 
ГОСТ 31904-2012</v>
          </cell>
          <cell r="J712" t="str">
            <v>ГОСТ 31747-2012</v>
          </cell>
          <cell r="K712" t="str">
            <v>не допускается в 0,0001 г</v>
          </cell>
          <cell r="L712" t="str">
            <v>СТО 53958418-002-2017</v>
          </cell>
        </row>
        <row r="713">
          <cell r="A713" t="str">
            <v>спинно-лопаточная часть ЦБ охл (СТО)фасов.КМАФАнМ в ГП, ПФ, сырье, смывах, ТЕМПО</v>
          </cell>
          <cell r="B713" t="str">
            <v>спинно-лопаточная часть ЦБ охл (СТО)фасов.</v>
          </cell>
          <cell r="C713" t="str">
            <v>мясо ЦБ</v>
          </cell>
          <cell r="D713" t="str">
            <v>Готовая_продукция</v>
          </cell>
          <cell r="G713" t="str">
            <v>Микробиология</v>
          </cell>
          <cell r="H713" t="str">
            <v>КМАФАнМ в ГП, ПФ, сырье, смывах, ТЕМПО</v>
          </cell>
          <cell r="I713" t="str">
            <v>ГОСТ 7702.2.0-2016; 
ГОСТ 31904-2012</v>
          </cell>
          <cell r="J713" t="str">
            <v>ГОСТ 7702.2.1-2017; МУК 4.2.3261-15 Темпо</v>
          </cell>
          <cell r="K713" t="str">
            <v>не более 5,0 × 10⁵ КОЕ/г</v>
          </cell>
          <cell r="L713" t="str">
            <v>СТО 53958418-002-2017</v>
          </cell>
        </row>
        <row r="714">
          <cell r="A714" t="str">
            <v>спинно-лопаточная часть ЦБ охл (СТО)фасов.КМАФАнМ в ГП, ПФ, сырье, петрифильмы</v>
          </cell>
          <cell r="B714" t="str">
            <v>спинно-лопаточная часть ЦБ охл (СТО)фасов.</v>
          </cell>
          <cell r="C714" t="str">
            <v>мясо ЦБ</v>
          </cell>
          <cell r="D714" t="str">
            <v>Готовая_продукция</v>
          </cell>
          <cell r="G714" t="str">
            <v>Микробиология</v>
          </cell>
          <cell r="H714" t="str">
            <v>КМАФАнМ в ГП, ПФ, сырье, петрифильмы</v>
          </cell>
          <cell r="I714" t="str">
            <v>ГОСТ 7702.2.0-2016; 
ГОСТ 31904-2012</v>
          </cell>
          <cell r="J714" t="str">
            <v>ГОСТ 7702.2.1-2017, МУК 4.2.2884-11 Петрифильмы</v>
          </cell>
          <cell r="K714" t="str">
            <v>не более 5,0 × 10⁵ КОЕ/г</v>
          </cell>
          <cell r="L714" t="str">
            <v>СТО 53958418-002-2017</v>
          </cell>
        </row>
        <row r="715">
          <cell r="A715" t="str">
            <v>спинно-лопаточная часть ЦБ охл (СТО)фасов.Listeria monocytogenes в ГП, ПФ, сырье, VIDAS</v>
          </cell>
          <cell r="B715" t="str">
            <v>спинно-лопаточная часть ЦБ охл (СТО)фасов.</v>
          </cell>
          <cell r="C715" t="str">
            <v>мясо ЦБ</v>
          </cell>
          <cell r="D715" t="str">
            <v>Готовая_продукция</v>
          </cell>
          <cell r="G715" t="str">
            <v>Микробиология</v>
          </cell>
          <cell r="H715" t="str">
            <v>Listeria monocytogenes в ГП, ПФ, сырье, VIDAS</v>
          </cell>
          <cell r="I715" t="str">
            <v>ГОСТ 7702.2.0-2016; 
ГОСТ 31904-2012</v>
          </cell>
          <cell r="J715" t="str">
            <v>ГОСТ 32031-2012; МУК 4.2.3262-15 Vidas</v>
          </cell>
          <cell r="K715" t="str">
            <v>не допускается в 25,0 г</v>
          </cell>
          <cell r="L715" t="str">
            <v>СТО 53958418-001-2017</v>
          </cell>
        </row>
        <row r="716">
          <cell r="A716" t="str">
            <v>спинно-лопаточная часть ЦБ охл (СТО)фасов.Salmonella spp. в ГП, ПФ, сырье, VIDAS, с типизацией</v>
          </cell>
          <cell r="B716" t="str">
            <v>спинно-лопаточная часть ЦБ охл (СТО)фасов.</v>
          </cell>
          <cell r="C716" t="str">
            <v>мясо ЦБ</v>
          </cell>
          <cell r="D716" t="str">
            <v>Готовая_продукция</v>
          </cell>
          <cell r="G716" t="str">
            <v>Микробиология</v>
          </cell>
          <cell r="H716" t="str">
            <v>Salmonella spp. в ГП, ПФ, сырье, VIDAS, с типизацией</v>
          </cell>
          <cell r="I716" t="str">
            <v>ГОСТ 7702.2.0-2016; 
ГОСТ 31904-2012</v>
          </cell>
          <cell r="J716" t="str">
            <v>ГОСТ 31659-2012; 
ГОСТ 31468-2012; МУК 4.2.3262-15 Vidas</v>
          </cell>
          <cell r="K716" t="str">
            <v>не допускается в 25,0 г</v>
          </cell>
          <cell r="L716" t="str">
            <v>СТО 53958418-002-2017</v>
          </cell>
        </row>
        <row r="717">
          <cell r="A717" t="str">
            <v>спинно-лопаточная часть ЦБ охл (СТО)фасов.БГКП в ГП, ПФ, сырье</v>
          </cell>
          <cell r="B717" t="str">
            <v>спинно-лопаточная часть ЦБ охл (СТО)фасов.</v>
          </cell>
          <cell r="C717" t="str">
            <v>мясо ЦБ</v>
          </cell>
          <cell r="D717" t="str">
            <v>Готовая_продукция</v>
          </cell>
          <cell r="G717" t="str">
            <v>Микробиология</v>
          </cell>
          <cell r="H717" t="str">
            <v>БГКП в ГП, ПФ, сырье</v>
          </cell>
          <cell r="I717" t="str">
            <v>ГОСТ 7702.2.0-2016; 
ГОСТ 31904-2012</v>
          </cell>
          <cell r="J717" t="str">
            <v>ГОСТ 31747-2012</v>
          </cell>
          <cell r="K717" t="str">
            <v>не допускается в 0,0001 г</v>
          </cell>
          <cell r="L717" t="str">
            <v>СТО 53958418-002-2017</v>
          </cell>
        </row>
        <row r="718">
          <cell r="A718" t="str">
            <v>стрипсы куриные замороженные (СТО)Salmonella spp. в ГП, ПФ, сырье, VIDAS, с типизацией</v>
          </cell>
          <cell r="B718" t="str">
            <v>стрипсы куриные замороженные (СТО)</v>
          </cell>
          <cell r="C718" t="str">
            <v>кулинарные изделия из мяса птицы</v>
          </cell>
          <cell r="D718" t="str">
            <v>Готовая_продукция</v>
          </cell>
          <cell r="G718" t="str">
            <v>Микробиология</v>
          </cell>
          <cell r="H718" t="str">
            <v>Salmonella spp. в ГП, ПФ, сырье, VIDAS, с типизацией</v>
          </cell>
          <cell r="I718" t="str">
            <v>ГОСТ 7702.2.0-2016; 
ГОСТ 31904-2012</v>
          </cell>
          <cell r="J718" t="str">
            <v>ГОСТ 31659-2012; 
ГОСТ 31468-2012; МУК 4.2.3262-15 Vidas</v>
          </cell>
          <cell r="K718" t="str">
            <v>не допускается в 25,0 г</v>
          </cell>
          <cell r="L718" t="str">
            <v>СТО 53958418-002-2017</v>
          </cell>
        </row>
        <row r="719">
          <cell r="A719" t="str">
            <v>стрипсы куриные замороженные (СТО)БГКП в ГП, ПФ, сырье</v>
          </cell>
          <cell r="B719" t="str">
            <v>стрипсы куриные замороженные (СТО)</v>
          </cell>
          <cell r="C719" t="str">
            <v>кулинарные изделия из мяса птицы</v>
          </cell>
          <cell r="D719" t="str">
            <v>Готовая_продукция</v>
          </cell>
          <cell r="G719" t="str">
            <v>Микробиология</v>
          </cell>
          <cell r="H719" t="str">
            <v>БГКП в ГП, ПФ, сырье</v>
          </cell>
          <cell r="I719" t="str">
            <v>ГОСТ 7702.2.0-2016; 
ГОСТ 31904-2012</v>
          </cell>
          <cell r="J719" t="str">
            <v>ГОСТ 31747-2012</v>
          </cell>
          <cell r="K719" t="str">
            <v>не допускается в 1,0 г; 0,1 г</v>
          </cell>
          <cell r="L719" t="str">
            <v>СТО 53958418-001-2017</v>
          </cell>
        </row>
        <row r="720">
          <cell r="A720" t="str">
            <v>стрипсы куриные замороженные (СТО)S. aureus в ГП, ПФ, сырье</v>
          </cell>
          <cell r="B720" t="str">
            <v>стрипсы куриные замороженные (СТО)</v>
          </cell>
          <cell r="C720" t="str">
            <v>кулинарные изделия из мяса птицы</v>
          </cell>
          <cell r="D720" t="str">
            <v>Готовая_продукция</v>
          </cell>
          <cell r="G720" t="str">
            <v>Микробиология</v>
          </cell>
          <cell r="H720" t="str">
            <v>S. aureus в ГП, ПФ, сырье</v>
          </cell>
          <cell r="I720" t="str">
            <v>ГОСТ 7702.2.0-2016; 
ГОСТ 31904-2012</v>
          </cell>
          <cell r="J720" t="str">
            <v>ГОСТ 31746-2012</v>
          </cell>
          <cell r="K720" t="str">
            <v>не допускается в 1,0 г</v>
          </cell>
          <cell r="L720" t="str">
            <v>СТО 53958418-001-2018</v>
          </cell>
        </row>
        <row r="721">
          <cell r="A721" t="str">
            <v>стрипсы куриные замороженные (СТО)КМАФАнМ в ГП, ПФ, сырье, смывах, ТЕМПО</v>
          </cell>
          <cell r="B721" t="str">
            <v>стрипсы куриные замороженные (СТО)</v>
          </cell>
          <cell r="C721" t="str">
            <v>кулинарные изделия из мяса птицы</v>
          </cell>
          <cell r="D721" t="str">
            <v>Готовая_продукция</v>
          </cell>
          <cell r="G721" t="str">
            <v>Микробиология</v>
          </cell>
          <cell r="H721" t="str">
            <v>КМАФАнМ в ГП, ПФ, сырье, смывах, ТЕМПО</v>
          </cell>
          <cell r="I721" t="str">
            <v>ГОСТ 7702.2.0-2016; 
ГОСТ 31904-2012</v>
          </cell>
          <cell r="J721" t="str">
            <v>ГОСТ 7702.2.1-2017; МУК 4.2.3261-15 Темпо</v>
          </cell>
          <cell r="K721" t="str">
            <v>не более 1,0 × 10³ КОЕ/г</v>
          </cell>
          <cell r="L721" t="str">
            <v>СТО 61615721-001-2018</v>
          </cell>
        </row>
        <row r="722">
          <cell r="A722" t="str">
            <v>стрипсы куриные замороженные (СТО)КМАФАнМ в ГП, ПФ, сырье, петрифильмы</v>
          </cell>
          <cell r="B722" t="str">
            <v>стрипсы куриные замороженные (СТО)</v>
          </cell>
          <cell r="C722" t="str">
            <v>кулинарные изделия из мяса птицы</v>
          </cell>
          <cell r="D722" t="str">
            <v>Готовая_продукция</v>
          </cell>
          <cell r="G722" t="str">
            <v>Микробиология</v>
          </cell>
          <cell r="H722" t="str">
            <v>КМАФАнМ в ГП, ПФ, сырье, петрифильмы</v>
          </cell>
          <cell r="I722" t="str">
            <v>ГОСТ 7702.2.0-2016; 
ГОСТ 31904-2012</v>
          </cell>
          <cell r="J722" t="str">
            <v>ГОСТ 7702.2.1-2017, МУК 4.2.2884-11 Петрифильмы</v>
          </cell>
          <cell r="K722" t="str">
            <v>не более 1,0 × 10³ КОЕ/г</v>
          </cell>
          <cell r="L722" t="str">
            <v>СТО 61615721-001-2018</v>
          </cell>
        </row>
        <row r="723">
          <cell r="A723" t="str">
            <v>стрипсы куриные замороженные (СТО)Listeria monocytogenes в ГП, ПФ, сырье, VIDAS</v>
          </cell>
          <cell r="B723" t="str">
            <v>стрипсы куриные замороженные (СТО)</v>
          </cell>
          <cell r="C723" t="str">
            <v>кулинарные изделия из мяса птицы</v>
          </cell>
          <cell r="D723" t="str">
            <v>Готовая_продукция</v>
          </cell>
          <cell r="G723" t="str">
            <v>Микробиология</v>
          </cell>
          <cell r="H723" t="str">
            <v>Listeria monocytogenes в ГП, ПФ, сырье, VIDAS</v>
          </cell>
          <cell r="I723" t="str">
            <v>ГОСТ 7702.2.0-2016; 
ГОСТ 31904-2012</v>
          </cell>
          <cell r="J723" t="str">
            <v>ГОСТ 32031-2012; МУК 4.2.3262-15 Vidas</v>
          </cell>
          <cell r="K723" t="str">
            <v>не допускается в 25,0 г</v>
          </cell>
          <cell r="L723" t="str">
            <v>СТО 53958418-001-2018</v>
          </cell>
        </row>
        <row r="724">
          <cell r="A724" t="str">
            <v>столоваяSalmonella spp. в смывах, с типизацией</v>
          </cell>
          <cell r="B724" t="str">
            <v>столовая</v>
          </cell>
          <cell r="C724" t="str">
            <v>столовая</v>
          </cell>
          <cell r="D724" t="str">
            <v>Смывы</v>
          </cell>
          <cell r="G724" t="str">
            <v>Микробиология</v>
          </cell>
          <cell r="H724" t="str">
            <v>Salmonella spp. в смывах, с типизацией</v>
          </cell>
          <cell r="I724" t="str">
            <v>МУ 4.2.2723-10; 
МР 4.2.0220-20</v>
          </cell>
          <cell r="J724" t="str">
            <v>МУ 4.2.2723-10</v>
          </cell>
          <cell r="K724" t="str">
            <v>не допускается</v>
          </cell>
          <cell r="L724" t="str">
            <v>Инструкция №1400/1751</v>
          </cell>
        </row>
        <row r="725">
          <cell r="A725" t="str">
            <v>столоваяS. aureus в смывах, окружении</v>
          </cell>
          <cell r="B725" t="str">
            <v>столовая</v>
          </cell>
          <cell r="C725" t="str">
            <v>столовая</v>
          </cell>
          <cell r="D725" t="str">
            <v>Смывы</v>
          </cell>
          <cell r="G725" t="str">
            <v>Микробиология</v>
          </cell>
          <cell r="H725" t="str">
            <v>S. aureus в смывах, окружении</v>
          </cell>
          <cell r="I725" t="str">
            <v>МР 4.2.0220-20</v>
          </cell>
          <cell r="J725" t="str">
            <v>МР 4.2.0220-20</v>
          </cell>
          <cell r="K725" t="str">
            <v>не допускается в 100 см²</v>
          </cell>
          <cell r="L725" t="str">
            <v>Инструкция №1400/1751</v>
          </cell>
        </row>
        <row r="726">
          <cell r="A726" t="str">
            <v>столоваяStaphylococcus spp. в смывах</v>
          </cell>
          <cell r="B726" t="str">
            <v>столовая</v>
          </cell>
          <cell r="C726" t="str">
            <v>столовая</v>
          </cell>
          <cell r="D726" t="str">
            <v>Смывы</v>
          </cell>
          <cell r="G726" t="str">
            <v>Микробиология</v>
          </cell>
          <cell r="H726" t="str">
            <v>Staphylococcus spp. в смывах</v>
          </cell>
          <cell r="I726" t="str">
            <v>13-5-2-0525 Правила дезинфекции</v>
          </cell>
          <cell r="J726" t="str">
            <v>13-5-2-0525 Правила дезинфекции</v>
          </cell>
          <cell r="K726" t="str">
            <v>не допускается в 100 см²</v>
          </cell>
        </row>
        <row r="727">
          <cell r="A727" t="str">
            <v>столоваяProteus в смывах</v>
          </cell>
          <cell r="B727" t="str">
            <v>столовая</v>
          </cell>
          <cell r="C727" t="str">
            <v>столовая</v>
          </cell>
          <cell r="D727" t="str">
            <v>Смывы</v>
          </cell>
          <cell r="G727" t="str">
            <v>Микробиология</v>
          </cell>
          <cell r="H727" t="str">
            <v>Proteus в смывах</v>
          </cell>
          <cell r="I727" t="str">
            <v xml:space="preserve">МУ №13-7-2-2/2137; 
</v>
          </cell>
          <cell r="J727" t="str">
            <v>МР 4.2.0220-20;Инструкция №1400/1751</v>
          </cell>
          <cell r="K727" t="str">
            <v>не допускается в 100 см²</v>
          </cell>
          <cell r="L727" t="str">
            <v>Инструкция №1400/1751</v>
          </cell>
        </row>
        <row r="728">
          <cell r="A728" t="str">
            <v>стрессированные цыплятаАнтибиотикочувствительность выделенных культур</v>
          </cell>
          <cell r="B728" t="str">
            <v>стрессированные цыплята</v>
          </cell>
          <cell r="C728" t="str">
            <v>стрессированные цыплята</v>
          </cell>
          <cell r="D728" t="str">
            <v>Биологический_материал</v>
          </cell>
          <cell r="G728" t="str">
            <v>Микробиология</v>
          </cell>
          <cell r="H728" t="str">
            <v>Антибиотикочувствительность выделенных культур</v>
          </cell>
          <cell r="I728" t="str">
            <v>МУК 4.2.1890-04</v>
          </cell>
          <cell r="J728" t="str">
            <v>МУК 4.2.1890-04</v>
          </cell>
          <cell r="K728" t="str">
            <v>не нормируется</v>
          </cell>
        </row>
        <row r="729">
          <cell r="A729" t="str">
            <v>стрессированные цыплятаКолибактериоз</v>
          </cell>
          <cell r="B729" t="str">
            <v>стрессированные цыплята</v>
          </cell>
          <cell r="C729" t="str">
            <v>стрессированные цыплята</v>
          </cell>
          <cell r="D729" t="str">
            <v>Биологический_материал</v>
          </cell>
          <cell r="G729" t="str">
            <v>Микробиология</v>
          </cell>
          <cell r="H729" t="str">
            <v>Колибактериоз</v>
          </cell>
          <cell r="I729" t="str">
            <v>МУ №13-7-2-2/2137; 
МУ №13-7-2-2117</v>
          </cell>
          <cell r="J729" t="str">
            <v>МУ №13-7-2-2117</v>
          </cell>
          <cell r="K729" t="str">
            <v>не допускается</v>
          </cell>
        </row>
        <row r="730">
          <cell r="A730" t="str">
            <v>стрессированные цыплятаПсевдомоноз</v>
          </cell>
          <cell r="B730" t="str">
            <v>стрессированные цыплята</v>
          </cell>
          <cell r="C730" t="str">
            <v>стрессированные цыплята</v>
          </cell>
          <cell r="D730" t="str">
            <v>Биологический_материал</v>
          </cell>
          <cell r="G730" t="str">
            <v>Микробиология</v>
          </cell>
          <cell r="H730" t="str">
            <v>Псевдомоноз</v>
          </cell>
          <cell r="I730" t="str">
            <v>МУ №13-7-2-2/2137; 
МР от 17.08.1998 г</v>
          </cell>
          <cell r="J730" t="str">
            <v>МР от 17.08.1998 г</v>
          </cell>
          <cell r="K730" t="str">
            <v>не допускается</v>
          </cell>
        </row>
        <row r="731">
          <cell r="A731" t="str">
            <v>стрессированные цыплятаSalmonella spp. в патматериале, с типизацией</v>
          </cell>
          <cell r="B731" t="str">
            <v>стрессированные цыплята</v>
          </cell>
          <cell r="C731" t="str">
            <v>стрессированные цыплята</v>
          </cell>
          <cell r="D731" t="str">
            <v>Биологический_материал</v>
          </cell>
          <cell r="G731" t="str">
            <v>Микробиология</v>
          </cell>
          <cell r="H731" t="str">
            <v>Salmonella spp. в патматериале, с типизацией</v>
          </cell>
          <cell r="I731" t="str">
            <v>МУ №13-7-2-2/2137; 
МУ 4.2.2723-10</v>
          </cell>
          <cell r="J731" t="str">
            <v>МУ 4.2.2723-10</v>
          </cell>
          <cell r="K731" t="str">
            <v>не допускается</v>
          </cell>
        </row>
        <row r="732">
          <cell r="A732" t="str">
            <v>стрессированные цыплятаСтафилококкоз</v>
          </cell>
          <cell r="B732" t="str">
            <v>стрессированные цыплята</v>
          </cell>
          <cell r="C732" t="str">
            <v>стрессированные цыплята</v>
          </cell>
          <cell r="D732" t="str">
            <v>Биологический_материал</v>
          </cell>
          <cell r="G732" t="str">
            <v>Микробиология</v>
          </cell>
          <cell r="H732" t="str">
            <v>Стафилококкоз</v>
          </cell>
          <cell r="I732" t="str">
            <v>МУ №13-7-2-2/2137; 
МУ 432-3 от 29.07.1987 г</v>
          </cell>
          <cell r="J732" t="str">
            <v>МУ 432-3 от 29.07.1987 г</v>
          </cell>
          <cell r="K732" t="str">
            <v>не допускается</v>
          </cell>
        </row>
        <row r="733">
          <cell r="A733" t="str">
            <v>стрессированные цыплятаСтрептококкоз</v>
          </cell>
          <cell r="B733" t="str">
            <v>стрессированные цыплята</v>
          </cell>
          <cell r="C733" t="str">
            <v>стрессированные цыплята</v>
          </cell>
          <cell r="D733" t="str">
            <v>Биологический_материал</v>
          </cell>
          <cell r="G733" t="str">
            <v>Микробиология</v>
          </cell>
          <cell r="H733" t="str">
            <v>Стрептококкоз</v>
          </cell>
          <cell r="I733" t="str">
            <v>МУ №13-7-2-2/2137; 
МУ от 25.09.1990 г</v>
          </cell>
          <cell r="J733" t="str">
            <v>МУ от 25.09.1990 г</v>
          </cell>
          <cell r="K733" t="str">
            <v>не допускается</v>
          </cell>
        </row>
        <row r="734">
          <cell r="A734" t="str">
            <v>суставы с синовиальной жидкостьюСтафилококкоз</v>
          </cell>
          <cell r="B734" t="str">
            <v>суставы с синовиальной жидкостью</v>
          </cell>
          <cell r="C734" t="str">
            <v>фрагменты органов</v>
          </cell>
          <cell r="D734" t="str">
            <v>Биологический_материал</v>
          </cell>
          <cell r="G734" t="str">
            <v>Микробиология</v>
          </cell>
          <cell r="H734" t="str">
            <v>Стафилококкоз</v>
          </cell>
          <cell r="I734" t="str">
            <v>МУ №13-7-2-2/2137; 
МУ 432-3 от 29.07.1987 г</v>
          </cell>
          <cell r="J734" t="str">
            <v>МУ 432-3 от 29.07.1987 г</v>
          </cell>
          <cell r="K734" t="str">
            <v>не допускается</v>
          </cell>
        </row>
        <row r="735">
          <cell r="A735" t="str">
            <v>суставы с синовиальной жидкостьюСтрептококкоз</v>
          </cell>
          <cell r="B735" t="str">
            <v>суставы с синовиальной жидкостью</v>
          </cell>
          <cell r="C735" t="str">
            <v>фрагменты органов</v>
          </cell>
          <cell r="D735" t="str">
            <v>Биологический_материал</v>
          </cell>
          <cell r="G735" t="str">
            <v>Микробиология</v>
          </cell>
          <cell r="H735" t="str">
            <v>Стрептококкоз</v>
          </cell>
          <cell r="I735" t="str">
            <v>МУ №13-7-2-2/2137; 
МУ от 25.09.1990 г</v>
          </cell>
          <cell r="J735" t="str">
            <v>МУ от 25.09.1990 г</v>
          </cell>
          <cell r="K735" t="str">
            <v>не допускается</v>
          </cell>
        </row>
        <row r="736">
          <cell r="A736" t="str">
            <v>Сыворотка кровиAE (BioChek) энцефаломиелит уровень антител</v>
          </cell>
          <cell r="B736" t="str">
            <v>Сыворотка крови</v>
          </cell>
          <cell r="C736" t="str">
            <v>Сыворотка крови</v>
          </cell>
          <cell r="D736" t="str">
            <v>Биологический_материал</v>
          </cell>
          <cell r="G736" t="str">
            <v>СерологияИФА</v>
          </cell>
          <cell r="H736" t="str">
            <v>AE (BioChek) энцефаломиелит уровень антител</v>
          </cell>
          <cell r="I736" t="str">
            <v>рекомендация производителя набора</v>
          </cell>
          <cell r="J736" t="str">
            <v>инструкция тест- ситема Биочек СК -123</v>
          </cell>
          <cell r="K736" t="str">
            <v>согласно рекомендациям производителя теста</v>
          </cell>
        </row>
        <row r="737">
          <cell r="A737" t="str">
            <v>Сыворотка кровиAI (ID vet) грипп птичий уровень антител</v>
          </cell>
          <cell r="B737" t="str">
            <v>Сыворотка крови</v>
          </cell>
          <cell r="C737" t="str">
            <v>Сыворотка крови</v>
          </cell>
          <cell r="D737" t="str">
            <v>Биологический_материал</v>
          </cell>
          <cell r="G737" t="str">
            <v>СерологияИФА</v>
          </cell>
          <cell r="H737" t="str">
            <v>AI (ID vet) грипп птичий уровень антител</v>
          </cell>
          <cell r="I737" t="str">
            <v>рекомендация производителя набора</v>
          </cell>
          <cell r="J737" t="str">
            <v>инструкция по применению набора AI</v>
          </cell>
          <cell r="K737" t="str">
            <v>согласно рекомендациям производителя теста</v>
          </cell>
        </row>
        <row r="738">
          <cell r="A738" t="str">
            <v>Сыворотка кровиAI (BioChek) грипп птичий уровень антител</v>
          </cell>
          <cell r="B738" t="str">
            <v>Сыворотка крови</v>
          </cell>
          <cell r="C738" t="str">
            <v>Сыворотка крови</v>
          </cell>
          <cell r="D738" t="str">
            <v>Биологический_материал</v>
          </cell>
          <cell r="G738" t="str">
            <v>СерологияИФА</v>
          </cell>
          <cell r="H738" t="str">
            <v>AI (BioChek) грипп птичий уровень антител</v>
          </cell>
          <cell r="I738" t="str">
            <v>рекомендация производителя набора</v>
          </cell>
          <cell r="J738" t="str">
            <v>инструкция тест- ситема Биочек СК-121</v>
          </cell>
          <cell r="K738" t="str">
            <v>согласно рекомендациям производителя теста</v>
          </cell>
        </row>
        <row r="739">
          <cell r="A739" t="str">
            <v>Сыворотка кровиART (BioChek) инфекционный альвеолярный ринотрахеит тип А и В уровень антител</v>
          </cell>
          <cell r="B739" t="str">
            <v>Сыворотка крови</v>
          </cell>
          <cell r="C739" t="str">
            <v>Сыворотка крови</v>
          </cell>
          <cell r="D739" t="str">
            <v>Биологический_материал</v>
          </cell>
          <cell r="G739" t="str">
            <v>СерологияИФА</v>
          </cell>
          <cell r="H739" t="str">
            <v>ART (BioChek) инфекционный альвеолярный ринотрахеит тип А и В уровень антител</v>
          </cell>
          <cell r="I739" t="str">
            <v>рекомендация производителя набора</v>
          </cell>
          <cell r="J739" t="str">
            <v>инструкция тест- ситема Биочек СК-120</v>
          </cell>
          <cell r="K739" t="str">
            <v>согласно рекомендациям производителя теста</v>
          </cell>
        </row>
        <row r="740">
          <cell r="A740" t="str">
            <v>Сыворотка кровиBLS болезнь большой печени и селезёнки</v>
          </cell>
          <cell r="B740" t="str">
            <v>Сыворотка крови</v>
          </cell>
          <cell r="C740" t="str">
            <v>Сыворотка крови</v>
          </cell>
          <cell r="D740" t="str">
            <v>Биологический_материал</v>
          </cell>
          <cell r="G740" t="str">
            <v>СерологияИФА</v>
          </cell>
          <cell r="H740" t="str">
            <v>BLS болезнь большой печени и селезёнки</v>
          </cell>
          <cell r="I740" t="str">
            <v>рекомендация производителя набора</v>
          </cell>
          <cell r="J740" t="str">
            <v>инструкция тест- ситема Биочек СК -131</v>
          </cell>
          <cell r="K740" t="str">
            <v>согласно рекомендациям производителя теста</v>
          </cell>
        </row>
        <row r="741">
          <cell r="A741" t="str">
            <v>Сыворотка кровиCAstV Астровирус</v>
          </cell>
          <cell r="B741" t="str">
            <v>Сыворотка крови</v>
          </cell>
          <cell r="C741" t="str">
            <v>Сыворотка крови</v>
          </cell>
          <cell r="D741" t="str">
            <v>Биологический_материал</v>
          </cell>
          <cell r="G741" t="str">
            <v>СерологияИФА</v>
          </cell>
          <cell r="H741" t="str">
            <v>CAstV Астровирус</v>
          </cell>
          <cell r="I741" t="str">
            <v>рекомендация производителя набора</v>
          </cell>
          <cell r="J741" t="str">
            <v>инструкция тест- ситема Биочек СК -133</v>
          </cell>
          <cell r="K741" t="str">
            <v>согласно рекомендациям производителя теста</v>
          </cell>
        </row>
        <row r="742">
          <cell r="A742" t="str">
            <v xml:space="preserve">Сыворотка кровиCAV (BioChek) анемия уровень антител </v>
          </cell>
          <cell r="B742" t="str">
            <v>Сыворотка крови</v>
          </cell>
          <cell r="C742" t="str">
            <v>Сыворотка крови</v>
          </cell>
          <cell r="D742" t="str">
            <v>Биологический_материал</v>
          </cell>
          <cell r="G742" t="str">
            <v>СерологияИФА</v>
          </cell>
          <cell r="H742" t="str">
            <v xml:space="preserve">CAV (BioChek) анемия уровень антител </v>
          </cell>
          <cell r="I742" t="str">
            <v>рекомендация производителя набора</v>
          </cell>
          <cell r="J742" t="str">
            <v>инструкция тест- ситема Биочек СК -126</v>
          </cell>
          <cell r="K742" t="str">
            <v>согласно рекомендациям производителя теста</v>
          </cell>
        </row>
        <row r="743">
          <cell r="A743" t="str">
            <v xml:space="preserve">Сыворотка кровиEDS  болезнь Синдром снижения яйценоскости </v>
          </cell>
          <cell r="B743" t="str">
            <v>Сыворотка крови</v>
          </cell>
          <cell r="C743" t="str">
            <v>Сыворотка крови</v>
          </cell>
          <cell r="D743" t="str">
            <v>Биологический_материал</v>
          </cell>
          <cell r="G743" t="str">
            <v>СерологияРЗГА</v>
          </cell>
          <cell r="H743" t="str">
            <v xml:space="preserve">EDS  болезнь Синдром снижения яйценоскости </v>
          </cell>
          <cell r="I743" t="str">
            <v>рекомендация производителя набора</v>
          </cell>
          <cell r="J743" t="str">
            <v>инструкция по применению набора РЗГА ССЯ</v>
          </cell>
          <cell r="K743" t="str">
            <v>согласно рекомендациям производителя теста</v>
          </cell>
        </row>
        <row r="744">
          <cell r="A744" t="str">
            <v xml:space="preserve">Сыворотка кровиEDS  болезнь Синдром снижения яйценоскости </v>
          </cell>
          <cell r="B744" t="str">
            <v>Сыворотка крови</v>
          </cell>
          <cell r="C744" t="str">
            <v>Сыворотка крови</v>
          </cell>
          <cell r="D744" t="str">
            <v>Биологический_материал</v>
          </cell>
          <cell r="G744" t="str">
            <v>СерологияИФА</v>
          </cell>
          <cell r="H744" t="str">
            <v xml:space="preserve">EDS  болезнь Синдром снижения яйценоскости </v>
          </cell>
          <cell r="I744" t="str">
            <v>рекомендация производителя набора</v>
          </cell>
          <cell r="J744" t="str">
            <v>инструкция тест- ситема Биочек СК -112</v>
          </cell>
          <cell r="K744" t="str">
            <v>согласно рекомендациям производителя теста</v>
          </cell>
        </row>
        <row r="745">
          <cell r="A745" t="str">
            <v>Сыворотка кровиFADV (BioChek) аденовирус уровень антител</v>
          </cell>
          <cell r="B745" t="str">
            <v>Сыворотка крови</v>
          </cell>
          <cell r="C745" t="str">
            <v>Сыворотка крови</v>
          </cell>
          <cell r="D745" t="str">
            <v>Биологический_материал</v>
          </cell>
          <cell r="G745" t="str">
            <v>СерологияИФА</v>
          </cell>
          <cell r="H745" t="str">
            <v>FADV (BioChek) аденовирус уровень антител</v>
          </cell>
          <cell r="I745" t="str">
            <v>рекомендация производителя набора</v>
          </cell>
          <cell r="J745" t="str">
            <v>инструкция тест- ситема Биочек СК -132</v>
          </cell>
          <cell r="K745" t="str">
            <v>согласно рекомендациям производителя теста</v>
          </cell>
        </row>
        <row r="746">
          <cell r="A746" t="str">
            <v>Сыворотка кровиIBD (BioChek) болезнь Гамборо уровень антител</v>
          </cell>
          <cell r="B746" t="str">
            <v>Сыворотка крови</v>
          </cell>
          <cell r="C746" t="str">
            <v>Сыворотка крови</v>
          </cell>
          <cell r="D746" t="str">
            <v>Биологический_материал</v>
          </cell>
          <cell r="G746" t="str">
            <v>СерологияИФА</v>
          </cell>
          <cell r="H746" t="str">
            <v>IBD (BioChek) болезнь Гамборо уровень антител</v>
          </cell>
          <cell r="I746" t="str">
            <v>рекомендация производителя набора</v>
          </cell>
          <cell r="J746" t="str">
            <v>инструкция тест- ситема Биочек СК-113</v>
          </cell>
          <cell r="K746" t="str">
            <v>согласно рекомендациям производителя теста</v>
          </cell>
        </row>
        <row r="747">
          <cell r="A747" t="str">
            <v>Сыворотка кровиIBV (BioChek) инфекционный бронхит уровень антител</v>
          </cell>
          <cell r="B747" t="str">
            <v>Сыворотка крови</v>
          </cell>
          <cell r="C747" t="str">
            <v>Сыворотка крови</v>
          </cell>
          <cell r="D747" t="str">
            <v>Биологический_материал</v>
          </cell>
          <cell r="G747" t="str">
            <v>СерологияИФА</v>
          </cell>
          <cell r="H747" t="str">
            <v>IBV (BioChek) инфекционный бронхит уровень антител</v>
          </cell>
          <cell r="I747" t="str">
            <v>рекомендация производителя набора</v>
          </cell>
          <cell r="J747" t="str">
            <v>инструкция тест- ситема Биочек СК-119</v>
          </cell>
          <cell r="K747" t="str">
            <v>согласно рекомендациям производителя теста</v>
          </cell>
        </row>
        <row r="748">
          <cell r="A748" t="str">
            <v>Сыворотка кровиILT (BioChek) ларинготрахеит уровень антител</v>
          </cell>
          <cell r="B748" t="str">
            <v>Сыворотка крови</v>
          </cell>
          <cell r="C748" t="str">
            <v>Сыворотка крови</v>
          </cell>
          <cell r="D748" t="str">
            <v>Биологический_материал</v>
          </cell>
          <cell r="G748" t="str">
            <v>СерологияИФА</v>
          </cell>
          <cell r="H748" t="str">
            <v>ILT (BioChek) ларинготрахеит уровень антител</v>
          </cell>
          <cell r="I748" t="str">
            <v>рекомендация производителя набора</v>
          </cell>
          <cell r="J748" t="str">
            <v>инструкция тест- ситема Биочек СК-124</v>
          </cell>
          <cell r="K748" t="str">
            <v>согласно рекомендациям производителя теста</v>
          </cell>
        </row>
        <row r="749">
          <cell r="A749" t="str">
            <v>Сыворотка кровиMG (ID vet) микоплазма галлисептикум уровень антител</v>
          </cell>
          <cell r="B749" t="str">
            <v>Сыворотка крови</v>
          </cell>
          <cell r="C749" t="str">
            <v>Сыворотка крови</v>
          </cell>
          <cell r="D749" t="str">
            <v>Биологический_материал</v>
          </cell>
          <cell r="G749" t="str">
            <v>СерологияИФА</v>
          </cell>
          <cell r="H749" t="str">
            <v>MG (ID vet) микоплазма галлисептикум уровень антител</v>
          </cell>
          <cell r="I749" t="str">
            <v>рекомендация производителя набора</v>
          </cell>
          <cell r="J749" t="str">
            <v>инструкция по применению набора MG</v>
          </cell>
          <cell r="K749" t="str">
            <v>согласно рекомендациям производителя теста</v>
          </cell>
        </row>
        <row r="750">
          <cell r="A750" t="str">
            <v>Сыворотка кровиMG (BioChek) микоплазма галлисептикум уровень антител</v>
          </cell>
          <cell r="B750" t="str">
            <v>Сыворотка крови</v>
          </cell>
          <cell r="C750" t="str">
            <v>Сыворотка крови</v>
          </cell>
          <cell r="D750" t="str">
            <v>Биологический_материал</v>
          </cell>
          <cell r="G750" t="str">
            <v>СерологияИФА</v>
          </cell>
          <cell r="H750" t="str">
            <v>MG (BioChek) микоплазма галлисептикум уровень антител</v>
          </cell>
          <cell r="I750" t="str">
            <v>рекомендация производителя набора</v>
          </cell>
          <cell r="J750" t="str">
            <v>инструкция тест- ситема Биочек СК -114</v>
          </cell>
          <cell r="K750" t="str">
            <v>согласно рекомендациям производителя теста</v>
          </cell>
        </row>
        <row r="751">
          <cell r="A751" t="str">
            <v>Сыворотка кровиMS (BioChek) микоплазма синовия уровень антител</v>
          </cell>
          <cell r="B751" t="str">
            <v>Сыворотка крови</v>
          </cell>
          <cell r="C751" t="str">
            <v>Сыворотка крови</v>
          </cell>
          <cell r="D751" t="str">
            <v>Биологический_материал</v>
          </cell>
          <cell r="G751" t="str">
            <v>СерологияИФА</v>
          </cell>
          <cell r="H751" t="str">
            <v>MS (BioChek) микоплазма синовия уровень антител</v>
          </cell>
          <cell r="I751" t="str">
            <v>рекомендация производителя набора</v>
          </cell>
          <cell r="J751" t="str">
            <v>инструкция тест- ситема Биочек СК -115</v>
          </cell>
          <cell r="K751" t="str">
            <v>согласно рекомендациям производителя теста</v>
          </cell>
        </row>
        <row r="752">
          <cell r="A752" t="str">
            <v>Сыворотка кровиNDV (BioChek) болезнь Ньюкасла уровень антител</v>
          </cell>
          <cell r="B752" t="str">
            <v>Сыворотка крови</v>
          </cell>
          <cell r="C752" t="str">
            <v>Сыворотка крови</v>
          </cell>
          <cell r="D752" t="str">
            <v>Биологический_материал</v>
          </cell>
          <cell r="G752" t="str">
            <v>СерологияИФА</v>
          </cell>
          <cell r="H752" t="str">
            <v>NDV (BioChek) болезнь Ньюкасла уровень антител</v>
          </cell>
          <cell r="I752" t="str">
            <v>рекомендация производителя набора</v>
          </cell>
          <cell r="J752" t="str">
            <v>инструкция тест- ситема Биочек СК -116</v>
          </cell>
          <cell r="K752" t="str">
            <v>согласно рекомендациям производителя теста</v>
          </cell>
        </row>
        <row r="753">
          <cell r="A753" t="str">
            <v>Сыворотка кровиORT (BioChek) орнитобактерии уровень антител</v>
          </cell>
          <cell r="B753" t="str">
            <v>Сыворотка крови</v>
          </cell>
          <cell r="C753" t="str">
            <v>Сыворотка крови</v>
          </cell>
          <cell r="D753" t="str">
            <v>Биологический_материал</v>
          </cell>
          <cell r="G753" t="str">
            <v>СерологияИФА</v>
          </cell>
          <cell r="H753" t="str">
            <v>ORT (BioChek) орнитобактерии уровень антител</v>
          </cell>
          <cell r="I753" t="str">
            <v>рекомендация производителя набора</v>
          </cell>
          <cell r="J753" t="str">
            <v>инструкция тест- ситема Биочек СК-108</v>
          </cell>
          <cell r="K753" t="str">
            <v>согласно рекомендациям производителя теста</v>
          </cell>
        </row>
        <row r="754">
          <cell r="A754" t="str">
            <v>Сыворотка кровиREO (BioChek) реовирус уровень антител</v>
          </cell>
          <cell r="B754" t="str">
            <v>Сыворотка крови</v>
          </cell>
          <cell r="C754" t="str">
            <v>Сыворотка крови</v>
          </cell>
          <cell r="D754" t="str">
            <v>Биологический_материал</v>
          </cell>
          <cell r="G754" t="str">
            <v>СерологияИФА</v>
          </cell>
          <cell r="H754" t="str">
            <v>REO (BioChek) реовирус уровень антител</v>
          </cell>
          <cell r="I754" t="str">
            <v>рекомендация производителя набора</v>
          </cell>
          <cell r="J754" t="str">
            <v>инструкция тест- ситема Биочек СК -110</v>
          </cell>
          <cell r="K754" t="str">
            <v>согласно рекомендациям производителя теста</v>
          </cell>
        </row>
        <row r="755">
          <cell r="A755" t="str">
            <v>Сыворотка кровиSE (BioChek) сальмонелла группы В и D уровень антител</v>
          </cell>
          <cell r="B755" t="str">
            <v>Сыворотка крови</v>
          </cell>
          <cell r="C755" t="str">
            <v>Сыворотка крови</v>
          </cell>
          <cell r="D755" t="str">
            <v>Биологический_материал</v>
          </cell>
          <cell r="G755" t="str">
            <v>СерологияИФА</v>
          </cell>
          <cell r="H755" t="str">
            <v>SE (BioChek) сальмонелла группы В и D уровень антител</v>
          </cell>
          <cell r="I755" t="str">
            <v>рекомендация производителя набора</v>
          </cell>
          <cell r="J755" t="str">
            <v>инструкция тест- ситема Биочек СК -218</v>
          </cell>
          <cell r="K755" t="str">
            <v>согласно рекомендациям производителя теста</v>
          </cell>
        </row>
        <row r="756">
          <cell r="A756" t="str">
            <v>Сыворотка кровиБолезнь Ньюкасла уровень антител</v>
          </cell>
          <cell r="B756" t="str">
            <v>Сыворотка крови</v>
          </cell>
          <cell r="C756" t="str">
            <v>Сыворотка крови</v>
          </cell>
          <cell r="D756" t="str">
            <v>Биологический_материал</v>
          </cell>
          <cell r="G756" t="str">
            <v>СерологияРЗГА</v>
          </cell>
          <cell r="H756" t="str">
            <v>Болезнь Ньюкасла уровень антител</v>
          </cell>
          <cell r="I756" t="str">
            <v>рекомендация производителя набора</v>
          </cell>
          <cell r="J756" t="str">
            <v>инструкция по применению набора РЗГА Ньюкасла</v>
          </cell>
          <cell r="K756" t="str">
            <v>согласно рекомендациям производителя теста</v>
          </cell>
        </row>
        <row r="757">
          <cell r="A757" t="str">
            <v>Сыворотка кровиВирус гриппа птиц подтипа H9 уровень антител (АВИВАК)</v>
          </cell>
          <cell r="B757" t="str">
            <v>Сыворотка крови</v>
          </cell>
          <cell r="C757" t="str">
            <v>Сыворотка крови</v>
          </cell>
          <cell r="D757" t="str">
            <v>Биологический_материал</v>
          </cell>
          <cell r="G757" t="str">
            <v>СерологияРЗГА</v>
          </cell>
          <cell r="H757" t="str">
            <v>Вирус гриппа птиц подтипа H9 уровень антител (АВИВАК)</v>
          </cell>
          <cell r="I757" t="str">
            <v>рекомендация производителя набора</v>
          </cell>
          <cell r="J757" t="str">
            <v>инструкция по применению набора РЗГА Ньюкасла</v>
          </cell>
          <cell r="K757" t="str">
            <v>согласно рекомендациям производителя теста</v>
          </cell>
        </row>
        <row r="758">
          <cell r="A758" t="str">
            <v>Сыворотка кровиВирус гриппа птиц подтипа H9 уровень антител (ВНИИЗЖ)</v>
          </cell>
          <cell r="B758" t="str">
            <v>Сыворотка крови</v>
          </cell>
          <cell r="C758" t="str">
            <v>Сыворотка крови</v>
          </cell>
          <cell r="D758" t="str">
            <v>Биологический_материал</v>
          </cell>
          <cell r="G758" t="str">
            <v>СерологияРЗГА</v>
          </cell>
          <cell r="H758" t="str">
            <v>Вирус гриппа птиц подтипа H9 уровень антител (ВНИИЗЖ)</v>
          </cell>
          <cell r="I758" t="str">
            <v>рекомендация производителя набора</v>
          </cell>
          <cell r="J758" t="str">
            <v>инструкция по применению набора AI, Н9</v>
          </cell>
          <cell r="K758" t="str">
            <v>согласно рекомендациям производителя теста</v>
          </cell>
        </row>
        <row r="759">
          <cell r="A759" t="str">
            <v>Сыворотка кровиВирус гриппа птиц подтипа Н5 уровень антител (ВНИИЗЖ)</v>
          </cell>
          <cell r="B759" t="str">
            <v>Сыворотка крови</v>
          </cell>
          <cell r="C759" t="str">
            <v>Сыворотка крови</v>
          </cell>
          <cell r="D759" t="str">
            <v>Биологический_материал</v>
          </cell>
          <cell r="G759" t="str">
            <v>СерологияРЗГА</v>
          </cell>
          <cell r="H759" t="str">
            <v>Вирус гриппа птиц подтипа Н5 уровень антител (ВНИИЗЖ)</v>
          </cell>
          <cell r="I759" t="str">
            <v>рекомендация производителя набора</v>
          </cell>
          <cell r="J759" t="str">
            <v>инструкция по применению набора AI, Н5</v>
          </cell>
          <cell r="K759" t="str">
            <v>согласно рекомендациям производителя теста</v>
          </cell>
        </row>
        <row r="760">
          <cell r="A760" t="str">
            <v>Сыворотка кровиNDV (ХЕМА) болезнь Ньюкасла уровень антител</v>
          </cell>
          <cell r="B760" t="str">
            <v>Сыворотка крови</v>
          </cell>
          <cell r="C760" t="str">
            <v>Сыворотка крови</v>
          </cell>
          <cell r="D760" t="str">
            <v>Биологический_материал</v>
          </cell>
          <cell r="G760" t="str">
            <v>СерологияРЗГА</v>
          </cell>
          <cell r="H760" t="str">
            <v>NDV (ХЕМА) болезнь Ньюкасла уровень антител</v>
          </cell>
          <cell r="I760" t="str">
            <v>рекомендация производителя набора</v>
          </cell>
          <cell r="J760" t="str">
            <v>инструкция по применению набора ХЕМА</v>
          </cell>
          <cell r="K760" t="str">
            <v>согласно рекомендациям производителя теста</v>
          </cell>
        </row>
        <row r="761">
          <cell r="A761" t="str">
            <v>Сыворотка кровиIBD (ХЕМА) болезнь Гамборо уровень антител</v>
          </cell>
          <cell r="B761" t="str">
            <v>Сыворотка крови</v>
          </cell>
          <cell r="C761" t="str">
            <v>Сыворотка крови</v>
          </cell>
          <cell r="D761" t="str">
            <v>Биологический_материал</v>
          </cell>
          <cell r="G761" t="str">
            <v>СерологияРЗГА</v>
          </cell>
          <cell r="H761" t="str">
            <v>IBD (ХЕМА) болезнь Гамборо уровень антител</v>
          </cell>
          <cell r="I761" t="str">
            <v>рекомендация производителя набора</v>
          </cell>
          <cell r="J761" t="str">
            <v>инструкция по применению набора ХЕМА</v>
          </cell>
          <cell r="K761" t="str">
            <v>согласно рекомендациям производителя теста</v>
          </cell>
        </row>
        <row r="762">
          <cell r="A762" t="str">
            <v>Сыворотка кровиIBV (ХЕМА) инфекционный бронхит уровень антител</v>
          </cell>
          <cell r="B762" t="str">
            <v>Сыворотка крови</v>
          </cell>
          <cell r="C762" t="str">
            <v>Сыворотка крови</v>
          </cell>
          <cell r="D762" t="str">
            <v>Биологический_материал</v>
          </cell>
          <cell r="G762" t="str">
            <v>СерологияРЗГА</v>
          </cell>
          <cell r="H762" t="str">
            <v>IBV (ХЕМА) инфекционный бронхит уровень антител</v>
          </cell>
          <cell r="I762" t="str">
            <v>рекомендация производителя набора</v>
          </cell>
          <cell r="J762" t="str">
            <v>инструкция по применению набора ХЕМА</v>
          </cell>
          <cell r="K762" t="str">
            <v>согласно рекомендациям производителя теста</v>
          </cell>
        </row>
        <row r="763">
          <cell r="A763" t="str">
            <v>Сыворотка кровиART (ХЕМА) инфекционный альвеолярный ринотрахеит тип А и В уровень антител</v>
          </cell>
          <cell r="B763" t="str">
            <v>Сыворотка крови</v>
          </cell>
          <cell r="C763" t="str">
            <v>Сыворотка крови</v>
          </cell>
          <cell r="D763" t="str">
            <v>Биологический_материал</v>
          </cell>
          <cell r="G763" t="str">
            <v>СерологияРЗГА</v>
          </cell>
          <cell r="H763" t="str">
            <v>ART (ХЕМА) инфекционный альвеолярный ринотрахеит тип А и В уровень антител</v>
          </cell>
          <cell r="I763" t="str">
            <v>рекомендация производителя набора</v>
          </cell>
          <cell r="J763" t="str">
            <v>инструкция по применению набора ХЕМА</v>
          </cell>
          <cell r="K763" t="str">
            <v>согласно рекомендациям производителя теста</v>
          </cell>
        </row>
        <row r="764">
          <cell r="A764" t="str">
            <v>тара ППКProteus в смывах</v>
          </cell>
          <cell r="B764" t="str">
            <v>тара ППК</v>
          </cell>
          <cell r="C764" t="str">
            <v>тара ППК</v>
          </cell>
          <cell r="D764" t="str">
            <v>Смывы</v>
          </cell>
          <cell r="G764" t="str">
            <v>Микробиология</v>
          </cell>
          <cell r="H764" t="str">
            <v>Proteus в смывах</v>
          </cell>
          <cell r="I764" t="str">
            <v>МР 4.2.0220-20</v>
          </cell>
          <cell r="J764" t="str">
            <v>МР 4.2.0220-20</v>
          </cell>
          <cell r="K764" t="str">
            <v>не допускается в 100 см²</v>
          </cell>
          <cell r="L764" t="str">
            <v>Инструкция №1400/1751, Порядок санитарно-микробиологического контроля при производстве мяса и мясных продуктов, 2000 г.</v>
          </cell>
        </row>
        <row r="765">
          <cell r="A765" t="str">
            <v>тара ППКБГКП в смывах</v>
          </cell>
          <cell r="B765" t="str">
            <v>тара ППК</v>
          </cell>
          <cell r="C765" t="str">
            <v>тара ППК</v>
          </cell>
          <cell r="D765" t="str">
            <v>Смывы</v>
          </cell>
          <cell r="G765" t="str">
            <v>Микробиология</v>
          </cell>
          <cell r="H765" t="str">
            <v>БГКП в смывах</v>
          </cell>
          <cell r="I765" t="str">
            <v>Инструкция по санитарно-микробиологическому контролю...на птицеводческих и птицеперерабатывающих предприятиях от 30.08.1990</v>
          </cell>
          <cell r="J765" t="str">
            <v>Инструкция по санитарно-микробиологическому контролю...на птицеводческих и птицеперерабатывающих предприятиях от 30.08.1990</v>
          </cell>
          <cell r="K765" t="str">
            <v>не допускается в 100 см²</v>
          </cell>
          <cell r="L765" t="str">
            <v>Инструкция №1400/1751, Порядок санитарно-микробиологического контроля при производстве мяса и мясных продуктов, 2000 г.</v>
          </cell>
        </row>
        <row r="766">
          <cell r="A766" t="str">
            <v>тара ППККМАФАнМ в смывах, петрифильмы</v>
          </cell>
          <cell r="B766" t="str">
            <v>тара ППК</v>
          </cell>
          <cell r="C766" t="str">
            <v>тара ППК</v>
          </cell>
          <cell r="D766" t="str">
            <v>Смывы</v>
          </cell>
          <cell r="G766" t="str">
            <v>Микробиология</v>
          </cell>
          <cell r="H766" t="str">
            <v>КМАФАнМ в смывах, петрифильмы</v>
          </cell>
          <cell r="I766" t="str">
            <v>МР 4.2.0220-20</v>
          </cell>
          <cell r="J766" t="str">
            <v>МР 4.2.0220-20</v>
          </cell>
          <cell r="K766" t="str">
            <v>не более 5,0 × 10² КОЕ/см²</v>
          </cell>
          <cell r="L766" t="str">
            <v>Инструкция №1400/1751, Порядок санитарно-микробиологического контроля при производстве мяса и мясных продуктов, 2000 г.</v>
          </cell>
        </row>
        <row r="767">
          <cell r="A767" t="str">
            <v>тара ППКSalmonella spp. в смывах, с типизацией</v>
          </cell>
          <cell r="B767" t="str">
            <v>тара ППК</v>
          </cell>
          <cell r="C767" t="str">
            <v>тара ППК</v>
          </cell>
          <cell r="D767" t="str">
            <v>Смывы</v>
          </cell>
          <cell r="G767" t="str">
            <v>Микробиология</v>
          </cell>
          <cell r="H767" t="str">
            <v>Salmonella spp. в смывах, с типизацией</v>
          </cell>
          <cell r="I767" t="str">
            <v>МУ 4.2.2723-10</v>
          </cell>
          <cell r="J767" t="str">
            <v>МУ 4.2.2723-10</v>
          </cell>
          <cell r="K767" t="str">
            <v>не допускается</v>
          </cell>
          <cell r="L767" t="str">
            <v>Инструкция №1400/1751, Порядок санитарно-микробиологического контроля при производстве мяса и мясных продуктов, 2000 г.</v>
          </cell>
        </row>
        <row r="768">
          <cell r="A768" t="str">
            <v>тушка непотрашенаяСтафилококкоз</v>
          </cell>
          <cell r="B768" t="str">
            <v>тушка непотрашеная</v>
          </cell>
          <cell r="C768" t="str">
            <v>тушка ЦБ</v>
          </cell>
          <cell r="D768" t="str">
            <v>Биологический_материал</v>
          </cell>
          <cell r="G768" t="str">
            <v>Микробиология</v>
          </cell>
          <cell r="H768" t="str">
            <v>Стафилококкоз</v>
          </cell>
          <cell r="I768" t="str">
            <v>МУ №13-7-2-2/2137; 
МУ 432-3 от 29.07.1987 г</v>
          </cell>
          <cell r="J768" t="str">
            <v>МУ 432-3 от 29.07.1987 г</v>
          </cell>
          <cell r="K768" t="str">
            <v>не допускается</v>
          </cell>
        </row>
        <row r="769">
          <cell r="B769" t="str">
            <v>тушка непотрашеная (вет. брак) зам.</v>
          </cell>
          <cell r="C769" t="str">
            <v>тушка ЦБ</v>
          </cell>
          <cell r="D769" t="str">
            <v>Биологический_материал</v>
          </cell>
          <cell r="G769" t="str">
            <v>Микробиология</v>
          </cell>
        </row>
        <row r="770">
          <cell r="A770" t="str">
            <v>тушка ЦБSalmonella spp. в ГП, ПФ, сырье, VIDAS, с типизацией</v>
          </cell>
          <cell r="B770" t="str">
            <v>тушка ЦБ</v>
          </cell>
          <cell r="C770" t="str">
            <v>мясо кур</v>
          </cell>
          <cell r="D770" t="str">
            <v>Сырье</v>
          </cell>
          <cell r="G770" t="str">
            <v>Микробиология</v>
          </cell>
          <cell r="H770" t="str">
            <v>Salmonella spp. в ГП, ПФ, сырье, VIDAS, с типизацией</v>
          </cell>
          <cell r="I770" t="str">
            <v>ГОСТ 7702.2.0-2016; ГОСТ 31467-2012</v>
          </cell>
          <cell r="J770" t="str">
            <v>ГОСТ 31659-2012; 
ГОСТ 31468-2012; МУК 4.2.3262-15 Vidas</v>
          </cell>
          <cell r="K770" t="str">
            <v>не допускается в 25,0 г</v>
          </cell>
          <cell r="L770" t="str">
            <v>Инструкция №1400/1751</v>
          </cell>
        </row>
        <row r="771">
          <cell r="A771" t="str">
            <v>тушка ЦБListeria monocytogenes в ГП, ПФ, сырье, VIDAS</v>
          </cell>
          <cell r="B771" t="str">
            <v>тушка ЦБ</v>
          </cell>
          <cell r="C771" t="str">
            <v>мясо кур</v>
          </cell>
          <cell r="D771" t="str">
            <v>Сырье</v>
          </cell>
          <cell r="G771" t="str">
            <v>Микробиология</v>
          </cell>
          <cell r="H771" t="str">
            <v>Listeria monocytogenes в ГП, ПФ, сырье, VIDAS</v>
          </cell>
          <cell r="I771" t="str">
            <v>ГОСТ 7702.2.0-2016; ГОСТ 31467-2012</v>
          </cell>
          <cell r="J771" t="str">
            <v>ГОСТ 32031-2012; МУК 4.2.3262-15 Vidas</v>
          </cell>
          <cell r="K771" t="str">
            <v>не допускается в 25,0 г</v>
          </cell>
          <cell r="L771" t="str">
            <v>Инструкция №1400/1752</v>
          </cell>
        </row>
        <row r="772">
          <cell r="A772" t="str">
            <v>тушка ЦБProteus в ГП, ПФ, сырье, патматериал</v>
          </cell>
          <cell r="B772" t="str">
            <v>тушка ЦБ</v>
          </cell>
          <cell r="C772" t="str">
            <v>мясо кур</v>
          </cell>
          <cell r="D772" t="str">
            <v>Сырье</v>
          </cell>
          <cell r="G772" t="str">
            <v>Микробиология</v>
          </cell>
          <cell r="H772" t="str">
            <v>Proteus в ГП, ПФ, сырье, патматериал</v>
          </cell>
          <cell r="I772" t="str">
            <v>ГОСТ 7702.2.0-2016; 
ГОСТ 31904-2012</v>
          </cell>
          <cell r="J772" t="str">
            <v>ГОСТ 28560-90; ГОСТ 7702.2.7-2013</v>
          </cell>
          <cell r="K772" t="str">
            <v>не нормируется</v>
          </cell>
          <cell r="L772" t="str">
            <v>Инструкция №1400/1753</v>
          </cell>
        </row>
        <row r="773">
          <cell r="A773" t="str">
            <v>тушка ЦБ НП зам. ГОСТКМАФАнМ в ГП, ПФ, сырье, смывах, ТЕМПО</v>
          </cell>
          <cell r="B773" t="str">
            <v>тушка ЦБ НП зам. ГОСТ</v>
          </cell>
          <cell r="C773" t="str">
            <v>мясо кур</v>
          </cell>
          <cell r="D773" t="str">
            <v>Готовая_продукция</v>
          </cell>
          <cell r="G773" t="str">
            <v>Микробиология</v>
          </cell>
          <cell r="H773" t="str">
            <v>КМАФАнМ в ГП, ПФ, сырье, смывах, ТЕМПО</v>
          </cell>
          <cell r="I773" t="str">
            <v>ГОСТ 7702.2.0-2016; 
ГОСТ 31904-2012</v>
          </cell>
          <cell r="J773" t="str">
            <v>ГОСТ 7702.2.1-2017; МУК 4.2.3261-15 Темпо</v>
          </cell>
          <cell r="K773" t="str">
            <v>не более 5,0 × 10⁵ КОЕ/г</v>
          </cell>
          <cell r="L773" t="str">
            <v>ГОСТ 31962-2013</v>
          </cell>
        </row>
        <row r="774">
          <cell r="A774" t="str">
            <v>тушка ЦБ НП зам. ГОСТКМАФАнМ в ГП, ПФ, сырье, петрифильмы</v>
          </cell>
          <cell r="B774" t="str">
            <v>тушка ЦБ НП зам. ГОСТ</v>
          </cell>
          <cell r="C774" t="str">
            <v>мясо кур</v>
          </cell>
          <cell r="D774" t="str">
            <v>Готовая_продукция</v>
          </cell>
          <cell r="G774" t="str">
            <v>Микробиология</v>
          </cell>
          <cell r="H774" t="str">
            <v>КМАФАнМ в ГП, ПФ, сырье, петрифильмы</v>
          </cell>
          <cell r="I774" t="str">
            <v>ГОСТ 7702.2.0-2016; 
ГОСТ 31904-2012</v>
          </cell>
          <cell r="J774" t="str">
            <v>ГОСТ 7702.2.1-2017, МУК 4.2.2884-11 Петрифильмы</v>
          </cell>
          <cell r="K774" t="str">
            <v>не более 5,0 × 10⁵ КОЕ/г</v>
          </cell>
          <cell r="L774" t="str">
            <v>ГОСТ 31962-2013</v>
          </cell>
        </row>
        <row r="775">
          <cell r="A775" t="str">
            <v>тушка ЦБ НП зам. ГОСТListeria monocytogenes в ГП, ПФ, сырье, VIDAS</v>
          </cell>
          <cell r="B775" t="str">
            <v>тушка ЦБ НП зам. ГОСТ</v>
          </cell>
          <cell r="C775" t="str">
            <v>мясо кур</v>
          </cell>
          <cell r="D775" t="str">
            <v>Готовая_продукция</v>
          </cell>
          <cell r="G775" t="str">
            <v>Микробиология</v>
          </cell>
          <cell r="H775" t="str">
            <v>Listeria monocytogenes в ГП, ПФ, сырье, VIDAS</v>
          </cell>
          <cell r="I775" t="str">
            <v>ГОСТ 7702.2.0-2016; ГОСТ 31467-2012</v>
          </cell>
          <cell r="J775" t="str">
            <v>ГОСТ 32031-2012; МУК 4.2.3262-15 Vidas</v>
          </cell>
          <cell r="K775" t="str">
            <v>не допускается в 25,0 г</v>
          </cell>
          <cell r="L775" t="str">
            <v>ГОСТ 31962-2013, ГЧ.СПК-23п-209</v>
          </cell>
        </row>
        <row r="776">
          <cell r="A776" t="str">
            <v>тушка ЦБ НП зам. ГОСТSalmonella spp. в ГП, ПФ, сырье, VIDAS, с типизацией</v>
          </cell>
          <cell r="B776" t="str">
            <v>тушка ЦБ НП зам. ГОСТ</v>
          </cell>
          <cell r="C776" t="str">
            <v>мясо кур</v>
          </cell>
          <cell r="D776" t="str">
            <v>Готовая_продукция</v>
          </cell>
          <cell r="G776" t="str">
            <v>Микробиология</v>
          </cell>
          <cell r="H776" t="str">
            <v>Salmonella spp. в ГП, ПФ, сырье, VIDAS, с типизацией</v>
          </cell>
          <cell r="I776" t="str">
            <v>ГОСТ 7702.2.0-2016; ГОСТ 31467-2012</v>
          </cell>
          <cell r="J776" t="str">
            <v>ГОСТ 31659-2012; 
ГОСТ 31468-2012; МУК 4.2.3262-15 Vidas</v>
          </cell>
          <cell r="K776" t="str">
            <v>не допускается в 25,0 г</v>
          </cell>
          <cell r="L776" t="str">
            <v>ГОСТ 31962-2013, ГЧ.СПК-23п-209</v>
          </cell>
        </row>
        <row r="777">
          <cell r="A777" t="str">
            <v>тушка ПЕТ в/уSalmonella spp. в ГП, ПФ, сырье, VIDAS, с типизацией</v>
          </cell>
          <cell r="B777" t="str">
            <v>тушка ПЕТ в/у</v>
          </cell>
          <cell r="C777" t="str">
            <v>мясо кур</v>
          </cell>
          <cell r="D777" t="str">
            <v>Готовая_продукция</v>
          </cell>
          <cell r="G777" t="str">
            <v>Микробиология</v>
          </cell>
          <cell r="H777" t="str">
            <v>Salmonella spp. в ГП, ПФ, сырье, VIDAS, с типизацией</v>
          </cell>
          <cell r="I777" t="str">
            <v>ГОСТ 7702.2.0-2016; ГОСТ 31467-2012</v>
          </cell>
          <cell r="J777" t="str">
            <v>ГОСТ 31659-2012; 
ГОСТ 31468-2012; МУК 4.2.3262-15 Vidas</v>
          </cell>
          <cell r="K777" t="str">
            <v>не допускается в 25,0 г</v>
          </cell>
          <cell r="L777" t="str">
            <v>ГОСТ 31962-2013, ГЧ.СПК-23п-209</v>
          </cell>
        </row>
        <row r="778">
          <cell r="A778" t="str">
            <v>тушка ПЕТ в/уКМАФАнМ в ГП, ПФ, сырье, смывах, ТЕМПО</v>
          </cell>
          <cell r="B778" t="str">
            <v>тушка ПЕТ в/у</v>
          </cell>
          <cell r="C778" t="str">
            <v>мясо кур</v>
          </cell>
          <cell r="D778" t="str">
            <v>Готовая_продукция</v>
          </cell>
          <cell r="G778" t="str">
            <v>Микробиология</v>
          </cell>
          <cell r="H778" t="str">
            <v>КМАФАнМ в ГП, ПФ, сырье, смывах, ТЕМПО</v>
          </cell>
          <cell r="I778" t="str">
            <v>ГОСТ 7702.2.0-2016; 
ГОСТ 31904-2012</v>
          </cell>
          <cell r="J778" t="str">
            <v>ГОСТ 7702.2.1-2017; МУК 4.2.3261-15 Темпо</v>
          </cell>
          <cell r="K778" t="str">
            <v>не более 5,0 × 10⁵ КОЕ/г</v>
          </cell>
          <cell r="L778" t="str">
            <v>ГОСТ 31962-2013, ГЧ.СПК-23п-209</v>
          </cell>
        </row>
        <row r="779">
          <cell r="A779" t="str">
            <v>тушка ПЕТ в/уКМАФАнМ в ГП, ПФ, сырье, петрифильмы</v>
          </cell>
          <cell r="B779" t="str">
            <v>тушка ПЕТ в/у</v>
          </cell>
          <cell r="C779" t="str">
            <v>мясо кур</v>
          </cell>
          <cell r="D779" t="str">
            <v>Готовая_продукция</v>
          </cell>
          <cell r="G779" t="str">
            <v>Микробиология</v>
          </cell>
          <cell r="H779" t="str">
            <v>КМАФАнМ в ГП, ПФ, сырье, петрифильмы</v>
          </cell>
          <cell r="I779" t="str">
            <v>ГОСТ 7702.2.0-2016; 
ГОСТ 31904-2012</v>
          </cell>
          <cell r="J779" t="str">
            <v>ГОСТ 7702.2.1-2017, МУК 4.2.2884-11 Петрифильмы</v>
          </cell>
          <cell r="K779" t="str">
            <v>не более 5,0 × 10⁵ КОЕ/г</v>
          </cell>
          <cell r="L779" t="str">
            <v>ГОСТ 31962-2013, ГЧ.СПК-23п-209</v>
          </cell>
        </row>
        <row r="780">
          <cell r="A780" t="str">
            <v>тушка ПЕТ в/уListeria monocytogenes в ГП, ПФ, сырье, VIDAS</v>
          </cell>
          <cell r="B780" t="str">
            <v>тушка ПЕТ в/у</v>
          </cell>
          <cell r="C780" t="str">
            <v>мясо кур</v>
          </cell>
          <cell r="D780" t="str">
            <v>Готовая_продукция</v>
          </cell>
          <cell r="G780" t="str">
            <v>Микробиология</v>
          </cell>
          <cell r="H780" t="str">
            <v>Listeria monocytogenes в ГП, ПФ, сырье, VIDAS</v>
          </cell>
          <cell r="I780" t="str">
            <v>ГОСТ 7702.2.0-2016; ГОСТ 31467-2012</v>
          </cell>
          <cell r="J780" t="str">
            <v>ГОСТ 32031-2012; МУК 4.2.3262-15 Vidas</v>
          </cell>
          <cell r="K780" t="str">
            <v>не допускается в 25,0 г</v>
          </cell>
          <cell r="L780" t="str">
            <v>СТО 53958418-002-2017</v>
          </cell>
        </row>
        <row r="781">
          <cell r="A781" t="str">
            <v>тушка ЦБ В/УКМАФАнМ в ГП, ПФ, сырье, смывах, ТЕМПО</v>
          </cell>
          <cell r="B781" t="str">
            <v>тушка ЦБ В/У</v>
          </cell>
          <cell r="C781" t="str">
            <v>мясо кур</v>
          </cell>
          <cell r="D781" t="str">
            <v>Готовая_продукция</v>
          </cell>
          <cell r="G781" t="str">
            <v>Микробиология</v>
          </cell>
          <cell r="H781" t="str">
            <v>КМАФАнМ в ГП, ПФ, сырье, смывах, ТЕМПО</v>
          </cell>
          <cell r="I781" t="str">
            <v>ГОСТ 7702.2.0-2016; 
ГОСТ 31904-2012</v>
          </cell>
          <cell r="J781" t="str">
            <v>ГОСТ 7702.2.1-2017; МУК 4.2.3261-15 Темпо</v>
          </cell>
          <cell r="K781" t="str">
            <v>не более 5,0 × 10⁵ КОЕ/г</v>
          </cell>
          <cell r="L781" t="str">
            <v>СТО 53958418-002-2017</v>
          </cell>
        </row>
        <row r="782">
          <cell r="A782" t="str">
            <v>тушка ЦБ В/УКМАФАнМ в ГП, ПФ, сырье, петрифильмы</v>
          </cell>
          <cell r="B782" t="str">
            <v>тушка ЦБ В/У</v>
          </cell>
          <cell r="C782" t="str">
            <v>мясо кур</v>
          </cell>
          <cell r="D782" t="str">
            <v>Готовая_продукция</v>
          </cell>
          <cell r="G782" t="str">
            <v>Микробиология</v>
          </cell>
          <cell r="H782" t="str">
            <v>КМАФАнМ в ГП, ПФ, сырье, петрифильмы</v>
          </cell>
          <cell r="I782" t="str">
            <v>ГОСТ 7702.2.0-2016; 
ГОСТ 31904-2012</v>
          </cell>
          <cell r="J782" t="str">
            <v>ГОСТ 7702.2.1-2017, МУК 4.2.2884-11 Петрифильмы</v>
          </cell>
          <cell r="K782" t="str">
            <v>не более 5,0 × 10⁵ КОЕ/г</v>
          </cell>
          <cell r="L782" t="str">
            <v>СТО 53958418-002-2017</v>
          </cell>
        </row>
        <row r="783">
          <cell r="A783" t="str">
            <v>тушка ЦБ В/УListeria monocytogenes в ГП, ПФ, сырье, VIDAS</v>
          </cell>
          <cell r="B783" t="str">
            <v>тушка ЦБ В/У</v>
          </cell>
          <cell r="C783" t="str">
            <v>мясо кур</v>
          </cell>
          <cell r="D783" t="str">
            <v>Готовая_продукция</v>
          </cell>
          <cell r="G783" t="str">
            <v>Микробиология</v>
          </cell>
          <cell r="H783" t="str">
            <v>Listeria monocytogenes в ГП, ПФ, сырье, VIDAS</v>
          </cell>
          <cell r="I783" t="str">
            <v>ГОСТ 7702.2.0-2016; ГОСТ 31467-2012</v>
          </cell>
          <cell r="J783" t="str">
            <v>ГОСТ 32031-2012; МУК 4.2.3262-15 Vidas</v>
          </cell>
          <cell r="K783" t="str">
            <v>не допускается в 25,0 г</v>
          </cell>
          <cell r="L783" t="str">
            <v>СТО 53958418-002-2017</v>
          </cell>
        </row>
        <row r="784">
          <cell r="A784" t="str">
            <v>тушка ЦБ В/УListeria spp. в ГП, ПФ, сырье</v>
          </cell>
          <cell r="B784" t="str">
            <v>тушка ЦБ В/У</v>
          </cell>
          <cell r="C784" t="str">
            <v>мясо кур</v>
          </cell>
          <cell r="D784" t="str">
            <v>Готовая_продукция</v>
          </cell>
          <cell r="G784" t="str">
            <v>Микробиология</v>
          </cell>
          <cell r="H784" t="str">
            <v>Listeria spp. в ГП, ПФ, сырье</v>
          </cell>
          <cell r="I784" t="str">
            <v>ГОСТ 7702.2.0-2016; ГОСТ 31467-2012</v>
          </cell>
          <cell r="J784" t="str">
            <v>ГОСТ 32031-2012</v>
          </cell>
          <cell r="K784" t="str">
            <v>не допускается в 25,0 г</v>
          </cell>
          <cell r="L784" t="str">
            <v>СТО 53958418-002-2017</v>
          </cell>
        </row>
        <row r="785">
          <cell r="A785" t="str">
            <v>тушка ЦБ В/УS. aureus в ГП, ПФ, сырье</v>
          </cell>
          <cell r="B785" t="str">
            <v>тушка ЦБ В/У</v>
          </cell>
          <cell r="C785" t="str">
            <v>мясо кур</v>
          </cell>
          <cell r="D785" t="str">
            <v>Готовая_продукция</v>
          </cell>
          <cell r="G785" t="str">
            <v>Микробиология</v>
          </cell>
          <cell r="H785" t="str">
            <v>S. aureus в ГП, ПФ, сырье</v>
          </cell>
          <cell r="I785" t="str">
            <v>ГОСТ 7702.2.0-2016; ГОСТ 31467-2012</v>
          </cell>
          <cell r="J785" t="str">
            <v>ГОСТ 31746-2012</v>
          </cell>
          <cell r="K785" t="str">
            <v>не нормируется</v>
          </cell>
          <cell r="L785" t="str">
            <v>СТО 53958418-002-2017</v>
          </cell>
        </row>
        <row r="786">
          <cell r="A786" t="str">
            <v>тушка ЦБ В/УДрожжи и плесени в ГП, ПФ, сырье</v>
          </cell>
          <cell r="B786" t="str">
            <v>тушка ЦБ В/У</v>
          </cell>
          <cell r="C786" t="str">
            <v>мясо кур</v>
          </cell>
          <cell r="D786" t="str">
            <v>Готовая_продукция</v>
          </cell>
          <cell r="G786" t="str">
            <v>Микробиология</v>
          </cell>
          <cell r="H786" t="str">
            <v>Дрожжи и плесени в ГП, ПФ, сырье</v>
          </cell>
          <cell r="I786" t="str">
            <v>ГОСТ 7702.2.0-2016; ГОСТ 31467-2012</v>
          </cell>
          <cell r="J786" t="str">
            <v>ГОСТ 10444.12-2013</v>
          </cell>
          <cell r="K786" t="str">
            <v>не нормируется</v>
          </cell>
        </row>
        <row r="787">
          <cell r="A787" t="str">
            <v>тушка ЦБ В/УPseudomonas aeruginosa в ГП, ПФ, сырье</v>
          </cell>
          <cell r="B787" t="str">
            <v>тушка ЦБ В/У</v>
          </cell>
          <cell r="C787" t="str">
            <v>мясо кур</v>
          </cell>
          <cell r="D787" t="str">
            <v>Готовая_продукция</v>
          </cell>
          <cell r="G787" t="str">
            <v>Микробиология</v>
          </cell>
          <cell r="H787" t="str">
            <v>Pseudomonas aeruginosa в ГП, ПФ, сырье</v>
          </cell>
          <cell r="I787" t="str">
            <v>ГОСТ 7702.2.0-2016; ГОСТ 31467-2012</v>
          </cell>
          <cell r="J787" t="str">
            <v>ГОСТ Р 54755-2011</v>
          </cell>
          <cell r="K787" t="str">
            <v>не нормируется</v>
          </cell>
        </row>
        <row r="788">
          <cell r="A788" t="str">
            <v>тушка ЦБ В/УProteus в ГП, ПФ, сырье, патматериал</v>
          </cell>
          <cell r="B788" t="str">
            <v>тушка ЦБ В/У</v>
          </cell>
          <cell r="C788" t="str">
            <v>мясо кур</v>
          </cell>
          <cell r="D788" t="str">
            <v>Готовая_продукция</v>
          </cell>
          <cell r="G788" t="str">
            <v>Микробиология</v>
          </cell>
          <cell r="H788" t="str">
            <v>Proteus в ГП, ПФ, сырье, патматериал</v>
          </cell>
          <cell r="I788" t="str">
            <v>ГОСТ 7702.2.0-2016; ГОСТ 31467-2012</v>
          </cell>
          <cell r="J788" t="str">
            <v>ГОСТ 28560-90; ГОСТ 7702.2.7-2013</v>
          </cell>
          <cell r="K788" t="str">
            <v>не нормируется</v>
          </cell>
        </row>
        <row r="789">
          <cell r="A789" t="str">
            <v>тушка ЦБ В/УE.coli в ГП, ПФ, сырье, количественный метод</v>
          </cell>
          <cell r="B789" t="str">
            <v>тушка ЦБ В/У</v>
          </cell>
          <cell r="C789" t="str">
            <v>мясо кур</v>
          </cell>
          <cell r="D789" t="str">
            <v>Готовая_продукция</v>
          </cell>
          <cell r="G789" t="str">
            <v>Микробиология</v>
          </cell>
          <cell r="H789" t="str">
            <v>E.coli в ГП, ПФ, сырье, количественный метод</v>
          </cell>
          <cell r="I789" t="str">
            <v>ГОСТ 7702.2.0-2016; ГОСТ 31467-2012</v>
          </cell>
          <cell r="J789" t="str">
            <v>ГОСТ30726-2001</v>
          </cell>
          <cell r="K789" t="str">
            <v>не нормируется</v>
          </cell>
        </row>
        <row r="790">
          <cell r="A790" t="str">
            <v>тушка ЦБ В/УE.coli в ГП, ПФ, сырье</v>
          </cell>
          <cell r="B790" t="str">
            <v>тушка ЦБ В/У</v>
          </cell>
          <cell r="C790" t="str">
            <v>мясо кур</v>
          </cell>
          <cell r="D790" t="str">
            <v>Готовая_продукция</v>
          </cell>
          <cell r="G790" t="str">
            <v>Микробиология</v>
          </cell>
          <cell r="H790" t="str">
            <v>E.coli в ГП, ПФ, сырье</v>
          </cell>
          <cell r="I790" t="str">
            <v>ГОСТ 7702.2.0-2016; ГОСТ 31467-2012</v>
          </cell>
          <cell r="J790" t="str">
            <v>ГОСТ30726-2001</v>
          </cell>
          <cell r="K790" t="str">
            <v>не нормируется</v>
          </cell>
        </row>
        <row r="791">
          <cell r="A791" t="str">
            <v>тушка ЦБ В/УБГКП в ГП, ПФ, сырье, количественный метод</v>
          </cell>
          <cell r="B791" t="str">
            <v>тушка ЦБ В/У</v>
          </cell>
          <cell r="C791" t="str">
            <v>мясо кур</v>
          </cell>
          <cell r="D791" t="str">
            <v>Готовая_продукция</v>
          </cell>
          <cell r="G791" t="str">
            <v>Микробиология</v>
          </cell>
          <cell r="H791" t="str">
            <v>БГКП в ГП, ПФ, сырье, количественный метод</v>
          </cell>
          <cell r="I791" t="str">
            <v>ГОСТ 7702.2.0-2016; ГОСТ 31467-2012</v>
          </cell>
          <cell r="J791" t="str">
            <v>ГОСТ 31747-2012</v>
          </cell>
          <cell r="K791" t="str">
            <v>не нормируется</v>
          </cell>
          <cell r="L791" t="str">
            <v>СТО 53958418-001-2017</v>
          </cell>
        </row>
        <row r="792">
          <cell r="A792" t="str">
            <v>тушка ЦБ В/УБГКП в ГП, ПФ, сырье</v>
          </cell>
          <cell r="B792" t="str">
            <v>тушка ЦБ В/У</v>
          </cell>
          <cell r="C792" t="str">
            <v>мясо кур</v>
          </cell>
          <cell r="D792" t="str">
            <v>Готовая_продукция</v>
          </cell>
          <cell r="G792" t="str">
            <v>Микробиология</v>
          </cell>
          <cell r="H792" t="str">
            <v>БГКП в ГП, ПФ, сырье</v>
          </cell>
          <cell r="I792" t="str">
            <v>ГОСТ 7702.2.0-2016; 
ГОСТ 31904-2012</v>
          </cell>
          <cell r="J792" t="str">
            <v>ГОСТ 31747-2012</v>
          </cell>
          <cell r="K792" t="str">
            <v>не допускается в 0,0001 г</v>
          </cell>
          <cell r="L792" t="str">
            <v>СТО 53958418-001-2017</v>
          </cell>
        </row>
        <row r="793">
          <cell r="A793" t="str">
            <v>тушка ЦБ В/УSalmonella spp. в ГП, ПФ, сырье, VIDAS, с типизацией</v>
          </cell>
          <cell r="B793" t="str">
            <v>тушка ЦБ В/У</v>
          </cell>
          <cell r="C793" t="str">
            <v>мясо кур</v>
          </cell>
          <cell r="D793" t="str">
            <v>Готовая_продукция</v>
          </cell>
          <cell r="G793" t="str">
            <v>Микробиология</v>
          </cell>
          <cell r="H793" t="str">
            <v>Salmonella spp. в ГП, ПФ, сырье, VIDAS, с типизацией</v>
          </cell>
          <cell r="I793" t="str">
            <v>ГОСТ 7702.2.0-2016; ГОСТ 31467-2012</v>
          </cell>
          <cell r="J793" t="str">
            <v>ГОСТ 31659-2012; 
ГОСТ 31468-2012; МУК 4.2.3262-15 Vidas</v>
          </cell>
          <cell r="K793" t="str">
            <v>не допускается в 25,0 г</v>
          </cell>
          <cell r="L793" t="str">
            <v>СТО 53958418-002-2017</v>
          </cell>
        </row>
        <row r="794">
          <cell r="A794" t="str">
            <v>тушка ЦБ 1 сорт охл.(вал)Proteus в ГП, ПФ, сырье, патматериал</v>
          </cell>
          <cell r="B794" t="str">
            <v>тушка ЦБ 1 сорт охл.(вал)</v>
          </cell>
          <cell r="C794" t="str">
            <v>мясо кур</v>
          </cell>
          <cell r="D794" t="str">
            <v>Готовая_продукция</v>
          </cell>
          <cell r="G794" t="str">
            <v>Микробиология</v>
          </cell>
          <cell r="H794" t="str">
            <v>Proteus в ГП, ПФ, сырье, патматериал</v>
          </cell>
          <cell r="I794" t="str">
            <v>ГОСТ 7702.2.0-2016; 
ГОСТ 31904-2012</v>
          </cell>
          <cell r="J794" t="str">
            <v>ГОСТ 28560-90; ГОСТ 7702.2.7-2013</v>
          </cell>
          <cell r="K794" t="str">
            <v>не нормируется</v>
          </cell>
        </row>
        <row r="795">
          <cell r="A795" t="str">
            <v>тушка ЦБ 1 сорт охл.(вал)ГОСТКМАФАнМ в ГП, ПФ, сырье, смывах, ТЕМПО</v>
          </cell>
          <cell r="B795" t="str">
            <v>тушка ЦБ 1 сорт охл.(вал)ГОСТ</v>
          </cell>
          <cell r="C795" t="str">
            <v>мясо кур</v>
          </cell>
          <cell r="D795" t="str">
            <v>Готовая_продукция</v>
          </cell>
          <cell r="G795" t="str">
            <v>Микробиология</v>
          </cell>
          <cell r="H795" t="str">
            <v>КМАФАнМ в ГП, ПФ, сырье, смывах, ТЕМПО</v>
          </cell>
          <cell r="I795" t="str">
            <v>ГОСТ 7702.2.0-2016; 
ГОСТ 31904-2012</v>
          </cell>
          <cell r="J795" t="str">
            <v>ГОСТ 7702.2.1-2017; МУК 4.2.3261-15 Темпо</v>
          </cell>
          <cell r="K795" t="str">
            <v>не более 5,0 × 10⁵ КОЕ/г</v>
          </cell>
          <cell r="L795" t="str">
            <v>ГОСТ 31962-2013</v>
          </cell>
        </row>
        <row r="796">
          <cell r="A796" t="str">
            <v>тушка ЦБ 1 сорт охл.(вал)ГОСТКМАФАнМ в ГП, ПФ, сырье, петрифильмы</v>
          </cell>
          <cell r="B796" t="str">
            <v>тушка ЦБ 1 сорт охл.(вал)ГОСТ</v>
          </cell>
          <cell r="C796" t="str">
            <v>мясо кур</v>
          </cell>
          <cell r="D796" t="str">
            <v>Готовая_продукция</v>
          </cell>
          <cell r="G796" t="str">
            <v>Микробиология</v>
          </cell>
          <cell r="H796" t="str">
            <v>КМАФАнМ в ГП, ПФ, сырье, петрифильмы</v>
          </cell>
          <cell r="I796" t="str">
            <v>ГОСТ 7702.2.0-2016; 
ГОСТ 31904-2012</v>
          </cell>
          <cell r="J796" t="str">
            <v>ГОСТ 7702.2.1-2017, МУК 4.2.2884-11 Петрифильмы</v>
          </cell>
          <cell r="K796" t="str">
            <v>не более5,0 × 10⁵ КОЕ/г</v>
          </cell>
          <cell r="L796" t="str">
            <v>ГОСТ 31962-2013</v>
          </cell>
        </row>
        <row r="797">
          <cell r="A797" t="str">
            <v>тушка ЦБ 1 сорт охл.(вал)Listeria monocytogenes в ГП, ПФ, сырье, VIDAS</v>
          </cell>
          <cell r="B797" t="str">
            <v>тушка ЦБ 1 сорт охл.(вал)</v>
          </cell>
          <cell r="C797" t="str">
            <v>мясо кур</v>
          </cell>
          <cell r="D797" t="str">
            <v>Готовая_продукция</v>
          </cell>
          <cell r="G797" t="str">
            <v>Микробиология</v>
          </cell>
          <cell r="H797" t="str">
            <v>Listeria monocytogenes в ГП, ПФ, сырье, VIDAS</v>
          </cell>
          <cell r="I797" t="str">
            <v>ГОСТ 7702.2.0-2016; ГОСТ 31467-2012</v>
          </cell>
          <cell r="J797" t="str">
            <v>ГОСТ 32031-2012; МУК 4.2.3262-15 Vidas</v>
          </cell>
          <cell r="K797" t="str">
            <v>не допускается в 25,0 г</v>
          </cell>
          <cell r="L797" t="str">
            <v>СТО 53958418-002-2017</v>
          </cell>
        </row>
        <row r="798">
          <cell r="A798" t="str">
            <v>тушка ЦБ 1 сорт охл.(вал)Salmonella spp. в ГП, ПФ, сырье, VIDAS, с типизацией</v>
          </cell>
          <cell r="B798" t="str">
            <v>тушка ЦБ 1 сорт охл.(вал)</v>
          </cell>
          <cell r="C798" t="str">
            <v>мясо кур</v>
          </cell>
          <cell r="D798" t="str">
            <v>Готовая_продукция</v>
          </cell>
          <cell r="G798" t="str">
            <v>Микробиология</v>
          </cell>
          <cell r="H798" t="str">
            <v>Salmonella spp. в ГП, ПФ, сырье, VIDAS, с типизацией</v>
          </cell>
          <cell r="I798" t="str">
            <v>ГОСТ 7702.2.0-2016; ГОСТ 31467-2012</v>
          </cell>
          <cell r="J798" t="str">
            <v>ГОСТ 31659-2012; 
ГОСТ 31468-2012; МУК 4.2.3262-15 Vidas</v>
          </cell>
          <cell r="K798" t="str">
            <v>не допускается в 25,0 г</v>
          </cell>
          <cell r="L798" t="str">
            <v>СТО 53958418-002-2017</v>
          </cell>
        </row>
        <row r="799">
          <cell r="A799" t="str">
            <v>тушка ЦБ 1 сорт охл.(вал)Salmonella spp. в ГП, ПФ, сырье, VIDAS, с типизацией</v>
          </cell>
          <cell r="B799" t="str">
            <v>тушка ЦБ 1 сорт охл.(вал)</v>
          </cell>
          <cell r="C799" t="str">
            <v>мясо кур</v>
          </cell>
          <cell r="D799" t="str">
            <v>Готовая_продукция</v>
          </cell>
          <cell r="G799" t="str">
            <v>Микробиология</v>
          </cell>
          <cell r="H799" t="str">
            <v>Salmonella spp. в ГП, ПФ, сырье, VIDAS, с типизацией</v>
          </cell>
          <cell r="I799" t="str">
            <v>ГОСТ 7702.2.0-2016; ГОСТ 31467-2012</v>
          </cell>
          <cell r="J799" t="str">
            <v>ГОСТ 31659-2012; 
ГОСТ 31468-2012; МУК 4.2.3262-15 Vidas</v>
          </cell>
          <cell r="K799" t="str">
            <v>не допускается в 25,0 г</v>
          </cell>
          <cell r="L799" t="str">
            <v>СТО 53958418-002-2017</v>
          </cell>
        </row>
        <row r="800">
          <cell r="A800" t="str">
            <v>тушка ЦБ 1 сорт охл.(вал)БГКП в ГП, ПФ, сырье</v>
          </cell>
          <cell r="B800" t="str">
            <v>тушка ЦБ 1 сорт охл.(вал)</v>
          </cell>
          <cell r="C800" t="str">
            <v>мясо кур</v>
          </cell>
          <cell r="D800" t="str">
            <v>Готовая_продукция</v>
          </cell>
          <cell r="G800" t="str">
            <v>Микробиология</v>
          </cell>
          <cell r="H800" t="str">
            <v>БГКП в ГП, ПФ, сырье</v>
          </cell>
          <cell r="I800" t="str">
            <v>ГОСТ 7702.2.0-2016; 
ГОСТ 31904-2012</v>
          </cell>
          <cell r="J800" t="str">
            <v>ГОСТ 31747-2012</v>
          </cell>
          <cell r="K800" t="str">
            <v>не допускается в 0,0001 г</v>
          </cell>
          <cell r="L800" t="str">
            <v>СТО 53958418-002-2017</v>
          </cell>
        </row>
        <row r="801">
          <cell r="A801" t="str">
            <v>тушка ЦБ 1 сорт зам.(вал)КМАФАнМ в ГП, ПФ, сырье, смывах, ТЕМПО</v>
          </cell>
          <cell r="B801" t="str">
            <v>тушка ЦБ 1 сорт зам.(вал)</v>
          </cell>
          <cell r="C801" t="str">
            <v>мясо кур</v>
          </cell>
          <cell r="D801" t="str">
            <v>Готовая_продукция</v>
          </cell>
          <cell r="G801" t="str">
            <v>Микробиология</v>
          </cell>
          <cell r="H801" t="str">
            <v>КМАФАнМ в ГП, ПФ, сырье, смывах, ТЕМПО</v>
          </cell>
          <cell r="I801" t="str">
            <v>ГОСТ 7702.2.0-2016; 
ГОСТ 31904-2012</v>
          </cell>
          <cell r="J801" t="str">
            <v>ГОСТ 7702.2.1-2017; МУК 4.2.3261-15 Темпо</v>
          </cell>
          <cell r="K801" t="str">
            <v>не более 1,0 × 10⁵ КОЕ/г</v>
          </cell>
          <cell r="L801" t="str">
            <v>СТО 53958418-002-2017</v>
          </cell>
        </row>
        <row r="802">
          <cell r="A802" t="str">
            <v>тушка ЦБ 1 сорт зам.(вал)КМАФАнМ в ГП, ПФ, сырье, петрифильмы</v>
          </cell>
          <cell r="B802" t="str">
            <v>тушка ЦБ 1 сорт зам.(вал)</v>
          </cell>
          <cell r="C802" t="str">
            <v>мясо кур</v>
          </cell>
          <cell r="D802" t="str">
            <v>Готовая_продукция</v>
          </cell>
          <cell r="G802" t="str">
            <v>Микробиология</v>
          </cell>
          <cell r="H802" t="str">
            <v>КМАФАнМ в ГП, ПФ, сырье, петрифильмы</v>
          </cell>
          <cell r="I802" t="str">
            <v>ГОСТ 7702.2.0-2016; 
ГОСТ 31904-2012</v>
          </cell>
          <cell r="J802" t="str">
            <v>ГОСТ 7702.2.1-2017, МУК 4.2.2884-11 Петрифильмы</v>
          </cell>
          <cell r="K802" t="str">
            <v>не более 1,0 × 10⁵ КОЕ/г</v>
          </cell>
          <cell r="L802" t="str">
            <v>СТО 53958418-002-2017</v>
          </cell>
        </row>
        <row r="803">
          <cell r="A803" t="str">
            <v>тушка ЦБ 1 сорт зам.(вал)Listeria monocytogenes в ГП, ПФ, сырье, VIDAS</v>
          </cell>
          <cell r="B803" t="str">
            <v>тушка ЦБ 1 сорт зам.(вал)</v>
          </cell>
          <cell r="C803" t="str">
            <v>мясо кур</v>
          </cell>
          <cell r="D803" t="str">
            <v>Готовая_продукция</v>
          </cell>
          <cell r="G803" t="str">
            <v>Микробиология</v>
          </cell>
          <cell r="H803" t="str">
            <v>Listeria monocytogenes в ГП, ПФ, сырье, VIDAS</v>
          </cell>
          <cell r="I803" t="str">
            <v>ГОСТ 7702.2.0-2016; ГОСТ 31467-2012</v>
          </cell>
          <cell r="J803" t="str">
            <v>ГОСТ 32031-2012; МУК 4.2.3262-15 Vidas</v>
          </cell>
          <cell r="K803" t="str">
            <v>не допускается в 25,0 г</v>
          </cell>
          <cell r="L803" t="str">
            <v>СТО 53958418-001-2017</v>
          </cell>
        </row>
        <row r="804">
          <cell r="A804" t="str">
            <v>тушка ЦБ 1 сорт зам.(вал)Salmonella spp. в ГП, ПФ, сырье, VIDAS, с типизацией</v>
          </cell>
          <cell r="B804" t="str">
            <v>тушка ЦБ 1 сорт зам.(вал)</v>
          </cell>
          <cell r="C804" t="str">
            <v>мясо кур</v>
          </cell>
          <cell r="D804" t="str">
            <v>Готовая_продукция</v>
          </cell>
          <cell r="G804" t="str">
            <v>Микробиология</v>
          </cell>
          <cell r="H804" t="str">
            <v>Salmonella spp. в ГП, ПФ, сырье, VIDAS, с типизацией</v>
          </cell>
          <cell r="I804" t="str">
            <v>ГОСТ 7702.2.0-2016; ГОСТ 31467-2012</v>
          </cell>
          <cell r="J804" t="str">
            <v>ГОСТ 31659-2012; 
ГОСТ 31468-2012; МУК 4.2.3262-15 Vidas</v>
          </cell>
          <cell r="K804" t="str">
            <v>не допускается в 25,0 г</v>
          </cell>
          <cell r="L804" t="str">
            <v>СТО 53958418-002-2017</v>
          </cell>
        </row>
        <row r="805">
          <cell r="A805" t="str">
            <v>тушка ЦБ 1 сорт охл. фасов.КМАФАнМ в ГП, ПФ, сырье, смывах, ТЕМПО</v>
          </cell>
          <cell r="B805" t="str">
            <v>тушка ЦБ 1 сорт охл. фасов.</v>
          </cell>
          <cell r="C805" t="str">
            <v>мясо кур</v>
          </cell>
          <cell r="D805" t="str">
            <v>Готовая_продукция</v>
          </cell>
          <cell r="G805" t="str">
            <v>Микробиология</v>
          </cell>
          <cell r="H805" t="str">
            <v>КМАФАнМ в ГП, ПФ, сырье, смывах, ТЕМПО</v>
          </cell>
          <cell r="I805" t="str">
            <v>ГОСТ 7702.2.0-2016; 
ГОСТ 31904-2012</v>
          </cell>
          <cell r="J805" t="str">
            <v>ГОСТ 7702.2.1-2017; МУК 4.2.3261-15 Темпо</v>
          </cell>
          <cell r="K805" t="str">
            <v>не более 5,0 × 10⁵ КОЕ/г</v>
          </cell>
          <cell r="L805" t="str">
            <v>СТО 53958418-002-2017</v>
          </cell>
        </row>
        <row r="806">
          <cell r="A806" t="str">
            <v>тушка ЦБ 1 сорт охл. фасов.КМАФАнМ в ГП, ПФ, сырье, петрифильмы</v>
          </cell>
          <cell r="B806" t="str">
            <v>тушка ЦБ 1 сорт охл. фасов.</v>
          </cell>
          <cell r="C806" t="str">
            <v>мясо кур</v>
          </cell>
          <cell r="D806" t="str">
            <v>Готовая_продукция</v>
          </cell>
          <cell r="G806" t="str">
            <v>Микробиология</v>
          </cell>
          <cell r="H806" t="str">
            <v>КМАФАнМ в ГП, ПФ, сырье, петрифильмы</v>
          </cell>
          <cell r="I806" t="str">
            <v>ГОСТ 7702.2.0-2016; 
ГОСТ 31904-2012</v>
          </cell>
          <cell r="J806" t="str">
            <v>ГОСТ 7702.2.1-2017, МУК 4.2.2884-11 Петрифильмы</v>
          </cell>
          <cell r="K806" t="str">
            <v>не более 5,0 × 10⁵ КОЕ/г</v>
          </cell>
          <cell r="L806" t="str">
            <v>СТО 53958418-002-2017</v>
          </cell>
        </row>
        <row r="807">
          <cell r="A807" t="str">
            <v>тушка ЦБ 1 сорт охл. фасов.Listeria monocytogenes в ГП, ПФ, сырье, VIDAS</v>
          </cell>
          <cell r="B807" t="str">
            <v>тушка ЦБ 1 сорт охл. фасов.</v>
          </cell>
          <cell r="C807" t="str">
            <v>мясо кур</v>
          </cell>
          <cell r="D807" t="str">
            <v>Готовая_продукция</v>
          </cell>
          <cell r="G807" t="str">
            <v>Микробиология</v>
          </cell>
          <cell r="H807" t="str">
            <v>Listeria monocytogenes в ГП, ПФ, сырье, VIDAS</v>
          </cell>
          <cell r="I807" t="str">
            <v>ГОСТ 7702.2.0-2016; ГОСТ 31467-2012</v>
          </cell>
          <cell r="J807" t="str">
            <v>ГОСТ 32031-2012; МУК 4.2.3262-15 Vidas</v>
          </cell>
          <cell r="K807" t="str">
            <v>не допускается в 25,0 г</v>
          </cell>
          <cell r="L807" t="str">
            <v>СТО 53958418-002-2017</v>
          </cell>
        </row>
        <row r="808">
          <cell r="A808" t="str">
            <v>тушка ЦБ 1 сорт охл. фасов.Listeria spp. в ГП, ПФ, сырье</v>
          </cell>
          <cell r="B808" t="str">
            <v>тушка ЦБ 1 сорт охл. фасов.</v>
          </cell>
          <cell r="C808" t="str">
            <v>мясо кур</v>
          </cell>
          <cell r="D808" t="str">
            <v>Готовая_продукция</v>
          </cell>
          <cell r="G808" t="str">
            <v>Микробиология</v>
          </cell>
          <cell r="H808" t="str">
            <v>Listeria spp. в ГП, ПФ, сырье</v>
          </cell>
          <cell r="I808" t="str">
            <v>ГОСТ 7702.2.0-2016; ГОСТ 31467-2012</v>
          </cell>
          <cell r="J808" t="str">
            <v>ГОСТ 32031-2012</v>
          </cell>
          <cell r="K808" t="str">
            <v>не допускается в 25,0 г</v>
          </cell>
          <cell r="L808" t="str">
            <v>СТО 53958418-002-2017</v>
          </cell>
        </row>
        <row r="809">
          <cell r="A809" t="str">
            <v>тушка ЦБ 1 сорт охл. фасов.S. aureus в ГП, ПФ, сырье</v>
          </cell>
          <cell r="B809" t="str">
            <v>тушка ЦБ 1 сорт охл. фасов.</v>
          </cell>
          <cell r="C809" t="str">
            <v>мясо кур</v>
          </cell>
          <cell r="D809" t="str">
            <v>Готовая_продукция</v>
          </cell>
          <cell r="G809" t="str">
            <v>Микробиология</v>
          </cell>
          <cell r="H809" t="str">
            <v>S. aureus в ГП, ПФ, сырье</v>
          </cell>
          <cell r="I809" t="str">
            <v>ГОСТ 7702.2.0-2016; ГОСТ 31467-2012</v>
          </cell>
          <cell r="J809" t="str">
            <v>ГОСТ 31746-2012</v>
          </cell>
          <cell r="K809" t="str">
            <v>не нормируется</v>
          </cell>
          <cell r="L809" t="str">
            <v>СТО 53958418-002-2017</v>
          </cell>
        </row>
        <row r="810">
          <cell r="A810" t="str">
            <v>тушка ЦБ 1 сорт охл. фасов.Дрожжи и плесени в ГП, ПФ, сырье</v>
          </cell>
          <cell r="B810" t="str">
            <v>тушка ЦБ 1 сорт охл. фасов.</v>
          </cell>
          <cell r="C810" t="str">
            <v>мясо кур</v>
          </cell>
          <cell r="D810" t="str">
            <v>Готовая_продукция</v>
          </cell>
          <cell r="G810" t="str">
            <v>Микробиология</v>
          </cell>
          <cell r="H810" t="str">
            <v>Дрожжи и плесени в ГП, ПФ, сырье</v>
          </cell>
          <cell r="I810" t="str">
            <v>ГОСТ 7702.2.0-2016; ГОСТ 31467-2012</v>
          </cell>
          <cell r="J810" t="str">
            <v>ГОСТ 10444.12-2013</v>
          </cell>
          <cell r="K810" t="str">
            <v>не нормируется</v>
          </cell>
        </row>
        <row r="811">
          <cell r="A811" t="str">
            <v>тушка ЦБ 1 сорт охл. фасов.Pseudomonas aeruginosa в ГП, ПФ, сырье</v>
          </cell>
          <cell r="B811" t="str">
            <v>тушка ЦБ 1 сорт охл. фасов.</v>
          </cell>
          <cell r="C811" t="str">
            <v>мясо кур</v>
          </cell>
          <cell r="D811" t="str">
            <v>Готовая_продукция</v>
          </cell>
          <cell r="G811" t="str">
            <v>Микробиология</v>
          </cell>
          <cell r="H811" t="str">
            <v>Pseudomonas aeruginosa в ГП, ПФ, сырье</v>
          </cell>
          <cell r="I811" t="str">
            <v>ГОСТ 7702.2.0-2016; ГОСТ 31467-2012</v>
          </cell>
          <cell r="J811" t="str">
            <v>ГОСТ Р 54755-2011</v>
          </cell>
          <cell r="K811" t="str">
            <v>не нормируется</v>
          </cell>
        </row>
        <row r="812">
          <cell r="A812" t="str">
            <v>тушка ЦБ 1 сорт охл. фасов.Proteus в ГП, ПФ, сырье, патматериал</v>
          </cell>
          <cell r="B812" t="str">
            <v>тушка ЦБ 1 сорт охл. фасов.</v>
          </cell>
          <cell r="C812" t="str">
            <v>мясо кур</v>
          </cell>
          <cell r="D812" t="str">
            <v>Готовая_продукция</v>
          </cell>
          <cell r="G812" t="str">
            <v>Микробиология</v>
          </cell>
          <cell r="H812" t="str">
            <v>Proteus в ГП, ПФ, сырье, патматериал</v>
          </cell>
          <cell r="I812" t="str">
            <v>ГОСТ 7702.2.0-2016; ГОСТ 31467-2012</v>
          </cell>
          <cell r="J812" t="str">
            <v>ГОСТ 28560-90; ГОСТ 7702.2.7-2013</v>
          </cell>
          <cell r="K812" t="str">
            <v>не нормируется</v>
          </cell>
        </row>
        <row r="813">
          <cell r="A813" t="str">
            <v>тушка ЦБ 1 сорт охл. фасов.E.coli в ГП, ПФ, сырье, количественный метод</v>
          </cell>
          <cell r="B813" t="str">
            <v>тушка ЦБ 1 сорт охл. фасов.</v>
          </cell>
          <cell r="C813" t="str">
            <v>мясо кур</v>
          </cell>
          <cell r="D813" t="str">
            <v>Готовая_продукция</v>
          </cell>
          <cell r="G813" t="str">
            <v>Микробиология</v>
          </cell>
          <cell r="H813" t="str">
            <v>E.coli в ГП, ПФ, сырье, количественный метод</v>
          </cell>
          <cell r="I813" t="str">
            <v>ГОСТ 7702.2.0-2016; ГОСТ 31467-2012</v>
          </cell>
          <cell r="J813" t="str">
            <v>ГОСТ30726-2001</v>
          </cell>
          <cell r="K813" t="str">
            <v>не нормируется</v>
          </cell>
        </row>
        <row r="814">
          <cell r="A814" t="str">
            <v>тушка ЦБ 1 сорт охл. фасов.E.coli в ГП, ПФ, сырье</v>
          </cell>
          <cell r="B814" t="str">
            <v>тушка ЦБ 1 сорт охл. фасов.</v>
          </cell>
          <cell r="C814" t="str">
            <v>мясо кур</v>
          </cell>
          <cell r="D814" t="str">
            <v>Готовая_продукция</v>
          </cell>
          <cell r="G814" t="str">
            <v>Микробиология</v>
          </cell>
          <cell r="H814" t="str">
            <v>E.coli в ГП, ПФ, сырье</v>
          </cell>
          <cell r="I814" t="str">
            <v>ГОСТ 7702.2.0-2016; ГОСТ 31467-2012</v>
          </cell>
          <cell r="J814" t="str">
            <v>ГОСТ30726-2001</v>
          </cell>
          <cell r="K814" t="str">
            <v>не нормируется</v>
          </cell>
        </row>
        <row r="815">
          <cell r="A815" t="str">
            <v>тушка ЦБ 1 сорт охл. фасов.БГКП в ГП, ПФ, сырье, количественный метод</v>
          </cell>
          <cell r="B815" t="str">
            <v>тушка ЦБ 1 сорт охл. фасов.</v>
          </cell>
          <cell r="C815" t="str">
            <v>мясо кур</v>
          </cell>
          <cell r="D815" t="str">
            <v>Готовая_продукция</v>
          </cell>
          <cell r="G815" t="str">
            <v>Микробиология</v>
          </cell>
          <cell r="H815" t="str">
            <v>БГКП в ГП, ПФ, сырье, количественный метод</v>
          </cell>
          <cell r="I815" t="str">
            <v>ГОСТ 7702.2.0-2016; ГОСТ 31467-2012</v>
          </cell>
          <cell r="J815" t="str">
            <v>ГОСТ 31747-2012</v>
          </cell>
          <cell r="K815" t="str">
            <v>не нормируется</v>
          </cell>
          <cell r="L815" t="str">
            <v>СТО 53958418-001-2017</v>
          </cell>
        </row>
        <row r="816">
          <cell r="A816" t="str">
            <v>тушка ЦБ 1 сорт охл. фасов.БГКП в ГП, ПФ, сырье</v>
          </cell>
          <cell r="B816" t="str">
            <v>тушка ЦБ 1 сорт охл. фасов.</v>
          </cell>
          <cell r="C816" t="str">
            <v>мясо кур</v>
          </cell>
          <cell r="D816" t="str">
            <v>Готовая_продукция</v>
          </cell>
          <cell r="G816" t="str">
            <v>Микробиология</v>
          </cell>
          <cell r="H816" t="str">
            <v>БГКП в ГП, ПФ, сырье</v>
          </cell>
          <cell r="I816" t="str">
            <v>ГОСТ 7702.2.0-2016; 
ГОСТ 31904-2012</v>
          </cell>
          <cell r="J816" t="str">
            <v>ГОСТ 31747-2012</v>
          </cell>
          <cell r="K816" t="str">
            <v>не допускается в 0,0001 г</v>
          </cell>
          <cell r="L816" t="str">
            <v>СТО 53958418-001-2017</v>
          </cell>
        </row>
        <row r="817">
          <cell r="A817" t="str">
            <v>тушка ЦБ 1 сорт охл. фасов.Salmonella spp. в ГП, ПФ, сырье, VIDAS</v>
          </cell>
          <cell r="B817" t="str">
            <v>тушка ЦБ 1 сорт охл. фасов.</v>
          </cell>
          <cell r="C817" t="str">
            <v>мясо кур</v>
          </cell>
          <cell r="D817" t="str">
            <v>Готовая_продукция</v>
          </cell>
          <cell r="G817" t="str">
            <v>Микробиология</v>
          </cell>
          <cell r="H817" t="str">
            <v>Salmonella spp. в ГП, ПФ, сырье, VIDAS</v>
          </cell>
          <cell r="I817" t="str">
            <v>ГОСТ 7702.2.0-2016; ГОСТ 31467-2012</v>
          </cell>
          <cell r="J817" t="str">
            <v>ГОСТ 31659-2012; 
ГОСТ 31468-2012; МУК 4.2.3262-15 Vidas</v>
          </cell>
          <cell r="K817" t="str">
            <v>не допускается в 25,0 г</v>
          </cell>
          <cell r="L817" t="str">
            <v>СТО 53958418-002-2017</v>
          </cell>
        </row>
        <row r="818">
          <cell r="A818" t="str">
            <v>тушка ЦБ 1 сорт охл. фасов.Salmonella spp. в ГП, ПФ, сырье, VIDAS, с типизацией</v>
          </cell>
          <cell r="B818" t="str">
            <v>тушка ЦБ 1 сорт охл. фасов.</v>
          </cell>
          <cell r="C818" t="str">
            <v>мясо кур</v>
          </cell>
          <cell r="D818" t="str">
            <v>Готовая_продукция</v>
          </cell>
          <cell r="G818" t="str">
            <v>Микробиология</v>
          </cell>
          <cell r="H818" t="str">
            <v>Salmonella spp. в ГП, ПФ, сырье, VIDAS, с типизацией</v>
          </cell>
          <cell r="I818" t="str">
            <v>ГОСТ 7702.2.0-2016; ГОСТ 31467-2012</v>
          </cell>
          <cell r="J818" t="str">
            <v>ГОСТ 31659-2012; 
ГОСТ 31468-2012; МУК 4.2.3262-15 Vidas</v>
          </cell>
          <cell r="K818" t="str">
            <v>не допускается в 25,0 г</v>
          </cell>
          <cell r="L818" t="str">
            <v>СТО 53958418-002-2017</v>
          </cell>
        </row>
        <row r="819">
          <cell r="A819" t="str">
            <v>тушка ЦБ 1 сорт зам. фасов.КМАФАнМ в ГП, ПФ, сырье, смывах, ТЕМПО</v>
          </cell>
          <cell r="B819" t="str">
            <v>тушка ЦБ 1 сорт зам. фасов.</v>
          </cell>
          <cell r="C819" t="str">
            <v>мясо кур</v>
          </cell>
          <cell r="D819" t="str">
            <v>Готовая_продукция</v>
          </cell>
          <cell r="G819" t="str">
            <v>Микробиология</v>
          </cell>
          <cell r="H819" t="str">
            <v>КМАФАнМ в ГП, ПФ, сырье, смывах, ТЕМПО</v>
          </cell>
          <cell r="I819" t="str">
            <v>ГОСТ 7702.2.0-2016; 
ГОСТ 31904-2012</v>
          </cell>
          <cell r="J819" t="str">
            <v>ГОСТ 7702.2.1-2017; МУК 4.2.3261-15 Темпо</v>
          </cell>
          <cell r="K819" t="str">
            <v>не более 5,0 × 10⁵ КОЕ/г</v>
          </cell>
          <cell r="L819" t="str">
            <v>СТО 53958418-002-2017</v>
          </cell>
        </row>
        <row r="820">
          <cell r="A820" t="str">
            <v>тушка ЦБ 1 сорт зам. фасов.КМАФАнМ в ГП, ПФ, сырье, петрифильмы</v>
          </cell>
          <cell r="B820" t="str">
            <v>тушка ЦБ 1 сорт зам. фасов.</v>
          </cell>
          <cell r="C820" t="str">
            <v>мясо кур</v>
          </cell>
          <cell r="D820" t="str">
            <v>Готовая_продукция</v>
          </cell>
          <cell r="G820" t="str">
            <v>Микробиология</v>
          </cell>
          <cell r="H820" t="str">
            <v>КМАФАнМ в ГП, ПФ, сырье, петрифильмы</v>
          </cell>
          <cell r="I820" t="str">
            <v>ГОСТ 7702.2.0-2016; 
ГОСТ 31904-2012</v>
          </cell>
          <cell r="J820" t="str">
            <v>ГОСТ 7702.2.1-2017, МУК 4.2.2884-11 Петрифильмы</v>
          </cell>
          <cell r="K820" t="str">
            <v>не более 5,0 × 10⁵ КОЕ/г</v>
          </cell>
          <cell r="L820" t="str">
            <v>СТО 53958418-002-2017</v>
          </cell>
        </row>
        <row r="821">
          <cell r="A821" t="str">
            <v>тушка ЦБ 1 сорт зам. фасов.Listeria monocytogenes в ГП, ПФ, сырье, VIDAS</v>
          </cell>
          <cell r="B821" t="str">
            <v>тушка ЦБ 1 сорт зам. фасов.</v>
          </cell>
          <cell r="C821" t="str">
            <v>мясо кур</v>
          </cell>
          <cell r="D821" t="str">
            <v>Готовая_продукция</v>
          </cell>
          <cell r="G821" t="str">
            <v>Микробиология</v>
          </cell>
          <cell r="H821" t="str">
            <v>Listeria monocytogenes в ГП, ПФ, сырье, VIDAS</v>
          </cell>
          <cell r="I821" t="str">
            <v>ГОСТ 7702.2.0-2016; ГОСТ 31467-2012</v>
          </cell>
          <cell r="J821" t="str">
            <v>ГОСТ 32031-2012; МУК 4.2.3262-15 Vidas</v>
          </cell>
          <cell r="K821" t="str">
            <v>не допускается в 25,0 г</v>
          </cell>
          <cell r="L821" t="str">
            <v>СТО 53958418-002-2017</v>
          </cell>
        </row>
        <row r="822">
          <cell r="A822" t="str">
            <v>тушка ЦБ 1 сорт зам. фасов.БГКП в ГП, ПФ, сырье</v>
          </cell>
          <cell r="B822" t="str">
            <v>тушка ЦБ 1 сорт зам. фасов.</v>
          </cell>
          <cell r="C822" t="str">
            <v>мясо кур</v>
          </cell>
          <cell r="D822" t="str">
            <v>Готовая_продукция</v>
          </cell>
          <cell r="G822" t="str">
            <v>Микробиология</v>
          </cell>
          <cell r="H822" t="str">
            <v>БГКП в ГП, ПФ, сырье</v>
          </cell>
          <cell r="I822" t="str">
            <v>ГОСТ 7702.2.0-2016; 
ГОСТ 31904-2012</v>
          </cell>
          <cell r="J822" t="str">
            <v>ГОСТ 31747-2012</v>
          </cell>
          <cell r="K822" t="str">
            <v>не допускается в 0,0001 г</v>
          </cell>
          <cell r="L822" t="str">
            <v>СТО 53958418-002-2017</v>
          </cell>
        </row>
        <row r="823">
          <cell r="A823" t="str">
            <v>тушка ЦБ 1 сорт зам. фасов.Salmonella spp. в ГП, ПФ, сырье, VIDAS, с типизацией</v>
          </cell>
          <cell r="B823" t="str">
            <v>тушка ЦБ 1 сорт зам. фасов.</v>
          </cell>
          <cell r="C823" t="str">
            <v>мясо кур</v>
          </cell>
          <cell r="D823" t="str">
            <v>Готовая_продукция</v>
          </cell>
          <cell r="G823" t="str">
            <v>Микробиология</v>
          </cell>
          <cell r="H823" t="str">
            <v>Salmonella spp. в ГП, ПФ, сырье, VIDAS, с типизацией</v>
          </cell>
          <cell r="I823" t="str">
            <v>ГОСТ 7702.2.0-2016; ГОСТ 31467-2012</v>
          </cell>
          <cell r="J823" t="str">
            <v>ГОСТ 31659-2012; 
ГОСТ 31468-2012; МУК 4.2.3262-15 Vidas</v>
          </cell>
          <cell r="K823" t="str">
            <v>не допускается в 25,0 г</v>
          </cell>
          <cell r="L823" t="str">
            <v>СТО 53958418-002-2017</v>
          </cell>
        </row>
        <row r="824">
          <cell r="A824" t="str">
            <v>тушка ЦБ 2 сорт охл. фасов.КМАФАнМ в ГП, ПФ, сырье, смывах, ТЕМПО</v>
          </cell>
          <cell r="B824" t="str">
            <v>тушка ЦБ 2 сорт охл. фасов.</v>
          </cell>
          <cell r="C824" t="str">
            <v>мясо кур</v>
          </cell>
          <cell r="D824" t="str">
            <v>Готовая_продукция</v>
          </cell>
          <cell r="G824" t="str">
            <v>Микробиология</v>
          </cell>
          <cell r="H824" t="str">
            <v>КМАФАнМ в ГП, ПФ, сырье, смывах, ТЕМПО</v>
          </cell>
          <cell r="I824" t="str">
            <v>ГОСТ 7702.2.0-2016; 
ГОСТ 31904-2012</v>
          </cell>
          <cell r="J824" t="str">
            <v>ГОСТ 7702.2.1-2017; МУК 4.2.3261-15 Темпо</v>
          </cell>
          <cell r="K824" t="str">
            <v>не более 5,0 × 10⁵ КОЕ/г</v>
          </cell>
          <cell r="L824" t="str">
            <v>СТО 53958418-002-2017</v>
          </cell>
        </row>
        <row r="825">
          <cell r="A825" t="str">
            <v>тушка ЦБ 2 сорт охл. фасов.КМАФАнМ в ГП, ПФ, сырье, петрифильмы</v>
          </cell>
          <cell r="B825" t="str">
            <v>тушка ЦБ 2 сорт охл. фасов.</v>
          </cell>
          <cell r="C825" t="str">
            <v>мясо кур</v>
          </cell>
          <cell r="D825" t="str">
            <v>Готовая_продукция</v>
          </cell>
          <cell r="G825" t="str">
            <v>Микробиология</v>
          </cell>
          <cell r="H825" t="str">
            <v>КМАФАнМ в ГП, ПФ, сырье, петрифильмы</v>
          </cell>
          <cell r="I825" t="str">
            <v>ГОСТ 7702.2.0-2016; 
ГОСТ 31904-2012</v>
          </cell>
          <cell r="J825" t="str">
            <v>ГОСТ 7702.2.1-2017, МУК 4.2.2884-11 Петрифильмы</v>
          </cell>
          <cell r="K825" t="str">
            <v>не более 5,0 × 10⁵ КОЕ/г</v>
          </cell>
          <cell r="L825" t="str">
            <v>СТО 53958418-002-2017</v>
          </cell>
        </row>
        <row r="826">
          <cell r="A826" t="str">
            <v>тушка ЦБ 2 сорт охл. фасов.Listeria monocytogenes в ГП, ПФ, сырье, VIDAS</v>
          </cell>
          <cell r="B826" t="str">
            <v>тушка ЦБ 2 сорт охл. фасов.</v>
          </cell>
          <cell r="C826" t="str">
            <v>мясо кур</v>
          </cell>
          <cell r="D826" t="str">
            <v>Готовая_продукция</v>
          </cell>
          <cell r="G826" t="str">
            <v>Микробиология</v>
          </cell>
          <cell r="H826" t="str">
            <v>Listeria monocytogenes в ГП, ПФ, сырье, VIDAS</v>
          </cell>
          <cell r="I826" t="str">
            <v>ГОСТ 7702.2.0-2016; ГОСТ 31467-2012</v>
          </cell>
          <cell r="J826" t="str">
            <v>ГОСТ 32031-2012; МУК 4.2.3262-15 Vidas</v>
          </cell>
          <cell r="K826" t="str">
            <v>не допускается в 25,0 г</v>
          </cell>
          <cell r="L826" t="str">
            <v>СТО 53958418-002-2017</v>
          </cell>
        </row>
        <row r="827">
          <cell r="A827" t="str">
            <v>тушка ЦБ 2 сорт охл. фасов.БГКП в ГП, ПФ, сырье</v>
          </cell>
          <cell r="B827" t="str">
            <v>тушка ЦБ 2 сорт охл. фасов.</v>
          </cell>
          <cell r="C827" t="str">
            <v>мясо кур</v>
          </cell>
          <cell r="D827" t="str">
            <v>Готовая_продукция</v>
          </cell>
          <cell r="G827" t="str">
            <v>Микробиология</v>
          </cell>
          <cell r="H827" t="str">
            <v>БГКП в ГП, ПФ, сырье</v>
          </cell>
          <cell r="I827" t="str">
            <v>ГОСТ 7702.2.0-2016; 
ГОСТ 31904-2012</v>
          </cell>
          <cell r="J827" t="str">
            <v>ГОСТ 31747-2012</v>
          </cell>
          <cell r="K827" t="str">
            <v>не допускается в 0,0001 г</v>
          </cell>
          <cell r="L827" t="str">
            <v>СТО 53958418-002-2017</v>
          </cell>
        </row>
        <row r="828">
          <cell r="A828" t="str">
            <v>тушка ЦБ 2 сорт охл. фасов.Salmonella spp. в ГП, ПФ, сырье, VIDAS, с типизацией</v>
          </cell>
          <cell r="B828" t="str">
            <v>тушка ЦБ 2 сорт охл. фасов.</v>
          </cell>
          <cell r="C828" t="str">
            <v>мясо кур</v>
          </cell>
          <cell r="D828" t="str">
            <v>Готовая_продукция</v>
          </cell>
          <cell r="G828" t="str">
            <v>Микробиология</v>
          </cell>
          <cell r="H828" t="str">
            <v>Salmonella spp. в ГП, ПФ, сырье, VIDAS, с типизацией</v>
          </cell>
          <cell r="I828" t="str">
            <v>ГОСТ 7702.2.0-2016; ГОСТ 31467-2012</v>
          </cell>
          <cell r="J828" t="str">
            <v>ГОСТ 31659-2012; 
ГОСТ 31468-2012; МУК 4.2.3262-15 Vidas</v>
          </cell>
          <cell r="K828" t="str">
            <v>не допускается в 25,0 г</v>
          </cell>
          <cell r="L828" t="str">
            <v>СТО 53958418-002-2017</v>
          </cell>
        </row>
        <row r="829">
          <cell r="A829" t="str">
            <v>тушка ЦБ 2 сорт зам. фасов.КМАФАнМ в ГП, ПФ, сырье, смывах, ТЕМПО</v>
          </cell>
          <cell r="B829" t="str">
            <v>тушка ЦБ 2 сорт зам. фасов.</v>
          </cell>
          <cell r="C829" t="str">
            <v>мясо кур</v>
          </cell>
          <cell r="D829" t="str">
            <v>Готовая_продукция</v>
          </cell>
          <cell r="G829" t="str">
            <v>Микробиология</v>
          </cell>
          <cell r="H829" t="str">
            <v>КМАФАнМ в ГП, ПФ, сырье, смывах, ТЕМПО</v>
          </cell>
          <cell r="I829" t="str">
            <v>ГОСТ 7702.2.0-2016; 
ГОСТ 31904-2012</v>
          </cell>
          <cell r="J829" t="str">
            <v>ГОСТ 7702.2.1-2017; МУК 4.2.3261-15 Темпо</v>
          </cell>
          <cell r="K829" t="str">
            <v>не более 5,0 × 10⁵ КОЕ/г</v>
          </cell>
          <cell r="L829" t="str">
            <v>СТО 53958418-002-2017</v>
          </cell>
        </row>
        <row r="830">
          <cell r="A830" t="str">
            <v>тушка ЦБ 2 сорт зам. фасов.КМАФАнМ в ГП, ПФ, сырье, петрифильмы</v>
          </cell>
          <cell r="B830" t="str">
            <v>тушка ЦБ 2 сорт зам. фасов.</v>
          </cell>
          <cell r="C830" t="str">
            <v>мясо кур</v>
          </cell>
          <cell r="D830" t="str">
            <v>Готовая_продукция</v>
          </cell>
          <cell r="G830" t="str">
            <v>Микробиология</v>
          </cell>
          <cell r="H830" t="str">
            <v>КМАФАнМ в ГП, ПФ, сырье, петрифильмы</v>
          </cell>
          <cell r="I830" t="str">
            <v>ГОСТ 7702.2.0-2016; 
ГОСТ 31904-2012</v>
          </cell>
          <cell r="J830" t="str">
            <v>ГОСТ 7702.2.1-2017, МУК 4.2.2884-11 Петрифильмы</v>
          </cell>
          <cell r="K830" t="str">
            <v>не более 5,0 × 10⁵ КОЕ/г</v>
          </cell>
          <cell r="L830" t="str">
            <v>СТО 53958418-002-2017</v>
          </cell>
        </row>
        <row r="831">
          <cell r="A831" t="str">
            <v>тушка ЦБ 2 сорт зам. фасов.Listeria monocytogenes в ГП, ПФ, сырье, VIDAS</v>
          </cell>
          <cell r="B831" t="str">
            <v>тушка ЦБ 2 сорт зам. фасов.</v>
          </cell>
          <cell r="C831" t="str">
            <v>мясо кур</v>
          </cell>
          <cell r="D831" t="str">
            <v>Готовая_продукция</v>
          </cell>
          <cell r="G831" t="str">
            <v>Микробиология</v>
          </cell>
          <cell r="H831" t="str">
            <v>Listeria monocytogenes в ГП, ПФ, сырье, VIDAS</v>
          </cell>
          <cell r="I831" t="str">
            <v>ГОСТ 7702.2.0-2016; ГОСТ 31467-2012</v>
          </cell>
          <cell r="J831" t="str">
            <v>ГОСТ 32031-2012; МУК 4.2.3262-15 Vidas</v>
          </cell>
          <cell r="K831" t="str">
            <v>не допускается в 25,0 г</v>
          </cell>
          <cell r="L831" t="str">
            <v>СТО 53958418-002-2017</v>
          </cell>
        </row>
        <row r="832">
          <cell r="A832" t="str">
            <v>тушка ЦБ 2 сорт зам. фасов.БГКП в ГП, ПФ, сырье</v>
          </cell>
          <cell r="B832" t="str">
            <v>тушка ЦБ 2 сорт зам. фасов.</v>
          </cell>
          <cell r="C832" t="str">
            <v>мясо кур</v>
          </cell>
          <cell r="D832" t="str">
            <v>Готовая_продукция</v>
          </cell>
          <cell r="G832" t="str">
            <v>Микробиология</v>
          </cell>
          <cell r="H832" t="str">
            <v>БГКП в ГП, ПФ, сырье</v>
          </cell>
          <cell r="I832" t="str">
            <v>ГОСТ 7702.2.0-2016; 
ГОСТ 31904-2012</v>
          </cell>
          <cell r="J832" t="str">
            <v>ГОСТ 31747-2012</v>
          </cell>
          <cell r="K832" t="str">
            <v>не допускается в 0,0001 г</v>
          </cell>
          <cell r="L832" t="str">
            <v>СТО 53958418-002-2017</v>
          </cell>
        </row>
        <row r="833">
          <cell r="A833" t="str">
            <v>тушка ЦБ 2 сорт зам. фасов.Salmonella spp. в ГП, ПФ, сырье, VIDAS, с типизацией</v>
          </cell>
          <cell r="B833" t="str">
            <v>тушка ЦБ 2 сорт зам. фасов.</v>
          </cell>
          <cell r="C833" t="str">
            <v>мясо кур</v>
          </cell>
          <cell r="D833" t="str">
            <v>Готовая_продукция</v>
          </cell>
          <cell r="G833" t="str">
            <v>Микробиология</v>
          </cell>
          <cell r="H833" t="str">
            <v>Salmonella spp. в ГП, ПФ, сырье, VIDAS, с типизацией</v>
          </cell>
          <cell r="I833" t="str">
            <v>ГОСТ 7702.2.0-2016; ГОСТ 31467-2012</v>
          </cell>
          <cell r="J833" t="str">
            <v>ГОСТ 31659-2012; 
ГОСТ 31468-2012; МУК 4.2.3262-15 Vidas</v>
          </cell>
          <cell r="K833" t="str">
            <v>не допускается в 25,0 г</v>
          </cell>
          <cell r="L833" t="str">
            <v>СТО 53958418-002-2017</v>
          </cell>
        </row>
        <row r="834">
          <cell r="A834" t="str">
            <v>тушка ЦБ 2 сорт охл. (вал)КМАФАнМ в ГП, ПФ, сырье, смывах, ТЕМПО</v>
          </cell>
          <cell r="B834" t="str">
            <v>тушка ЦБ 2 сорт охл. (вал)</v>
          </cell>
          <cell r="C834" t="str">
            <v>мясо кур</v>
          </cell>
          <cell r="D834" t="str">
            <v>Готовая_продукция</v>
          </cell>
          <cell r="G834" t="str">
            <v>Микробиология</v>
          </cell>
          <cell r="H834" t="str">
            <v>КМАФАнМ в ГП, ПФ, сырье, смывах, ТЕМПО</v>
          </cell>
          <cell r="I834" t="str">
            <v>ГОСТ 7702.2.0-2016; 
ГОСТ 31904-2012</v>
          </cell>
          <cell r="J834" t="str">
            <v>ГОСТ 7702.2.1-2017; МУК 4.2.3261-15 Темпо</v>
          </cell>
          <cell r="K834" t="str">
            <v>не более 1,0 × 10⁴ КОЕ/г</v>
          </cell>
          <cell r="L834" t="str">
            <v>СТО 53958418-002-2017</v>
          </cell>
        </row>
        <row r="835">
          <cell r="A835" t="str">
            <v>тушка ЦБ 2 сорт охл. (вал)КМАФАнМ в ГП, ПФ, сырье, петрифильмы</v>
          </cell>
          <cell r="B835" t="str">
            <v>тушка ЦБ 2 сорт охл. (вал)</v>
          </cell>
          <cell r="C835" t="str">
            <v>мясо кур</v>
          </cell>
          <cell r="D835" t="str">
            <v>Готовая_продукция</v>
          </cell>
          <cell r="G835" t="str">
            <v>Микробиология</v>
          </cell>
          <cell r="H835" t="str">
            <v>КМАФАнМ в ГП, ПФ, сырье, петрифильмы</v>
          </cell>
          <cell r="I835" t="str">
            <v>ГОСТ 7702.2.0-2016; 
ГОСТ 31904-2012</v>
          </cell>
          <cell r="J835" t="str">
            <v>ГОСТ 7702.2.1-2017, МУК 4.2.2884-11 Петрифильмы</v>
          </cell>
          <cell r="K835" t="str">
            <v>не более 1,0 × 10⁴ КОЕ/г</v>
          </cell>
          <cell r="L835" t="str">
            <v>СТО 53958418-002-2017</v>
          </cell>
        </row>
        <row r="836">
          <cell r="A836" t="str">
            <v>тушка ЦБ 2 сорт охл. (вал)Listeria monocytogenes в ГП, ПФ, сырье, VIDAS</v>
          </cell>
          <cell r="B836" t="str">
            <v>тушка ЦБ 2 сорт охл. (вал)</v>
          </cell>
          <cell r="C836" t="str">
            <v>мясо кур</v>
          </cell>
          <cell r="D836" t="str">
            <v>Готовая_продукция</v>
          </cell>
          <cell r="G836" t="str">
            <v>Микробиология</v>
          </cell>
          <cell r="H836" t="str">
            <v>Listeria monocytogenes в ГП, ПФ, сырье, VIDAS</v>
          </cell>
          <cell r="I836" t="str">
            <v>ГОСТ 7702.2.0-2016; ГОСТ 31467-2012</v>
          </cell>
          <cell r="J836" t="str">
            <v>ГОСТ 32031-2012; МУК 4.2.3262-15 Vidas</v>
          </cell>
          <cell r="K836" t="str">
            <v>не допускается в 25,0 г</v>
          </cell>
          <cell r="L836" t="str">
            <v>СТО 53958418-002-2017</v>
          </cell>
        </row>
        <row r="837">
          <cell r="A837" t="str">
            <v>тушка ЦБ 2 сорт охл. (вал)Salmonella spp. в ГП, ПФ, сырье, VIDAS, с типизацией</v>
          </cell>
          <cell r="B837" t="str">
            <v>тушка ЦБ 2 сорт охл. (вал)</v>
          </cell>
          <cell r="C837" t="str">
            <v>мясо кур</v>
          </cell>
          <cell r="D837" t="str">
            <v>Готовая_продукция</v>
          </cell>
          <cell r="G837" t="str">
            <v>Микробиология</v>
          </cell>
          <cell r="H837" t="str">
            <v>Salmonella spp. в ГП, ПФ, сырье, VIDAS, с типизацией</v>
          </cell>
          <cell r="I837" t="str">
            <v>ГОСТ 7702.2.0-2016; ГОСТ 31467-2012</v>
          </cell>
          <cell r="J837" t="str">
            <v>ГОСТ 31659-2012; 
ГОСТ 31468-2012; МУК 4.2.3262-15 Vidas</v>
          </cell>
          <cell r="K837" t="str">
            <v>не допускается в 25,0 г</v>
          </cell>
          <cell r="L837" t="str">
            <v>СТО 53958418-002-2017</v>
          </cell>
        </row>
        <row r="838">
          <cell r="A838" t="str">
            <v>тушка ЦБ 2 сорт зам. (вал)КМАФАнМ в ГП, ПФ, сырье, смывах, ТЕМПО</v>
          </cell>
          <cell r="B838" t="str">
            <v>тушка ЦБ 2 сорт зам. (вал)</v>
          </cell>
          <cell r="C838" t="str">
            <v>мясо кур</v>
          </cell>
          <cell r="D838" t="str">
            <v>Готовая_продукция</v>
          </cell>
          <cell r="G838" t="str">
            <v>Микробиология</v>
          </cell>
          <cell r="H838" t="str">
            <v>КМАФАнМ в ГП, ПФ, сырье, смывах, ТЕМПО</v>
          </cell>
          <cell r="I838" t="str">
            <v>ГОСТ 7702.2.0-2016; 
ГОСТ 31904-2012</v>
          </cell>
          <cell r="J838" t="str">
            <v>ГОСТ 7702.2.1-2017; МУК 4.2.3261-15 Темпо</v>
          </cell>
          <cell r="K838" t="str">
            <v>не более 5,0 × 10⁵ КОЕ/г</v>
          </cell>
          <cell r="L838" t="str">
            <v>ГОСТ 31962-2013</v>
          </cell>
        </row>
        <row r="839">
          <cell r="A839" t="str">
            <v>тушка ЦБ 2 сорт зам. (вал)КМАФАнМ в ГП, ПФ, сырье, петрифильмы</v>
          </cell>
          <cell r="B839" t="str">
            <v>тушка ЦБ 2 сорт зам. (вал)</v>
          </cell>
          <cell r="C839" t="str">
            <v>мясо кур</v>
          </cell>
          <cell r="D839" t="str">
            <v>Готовая_продукция</v>
          </cell>
          <cell r="G839" t="str">
            <v>Микробиология</v>
          </cell>
          <cell r="H839" t="str">
            <v>КМАФАнМ в ГП, ПФ, сырье, петрифильмы</v>
          </cell>
          <cell r="I839" t="str">
            <v>ГОСТ 7702.2.0-2016; 
ГОСТ 31904-2012</v>
          </cell>
          <cell r="J839" t="str">
            <v>ГОСТ 7702.2.1-2017, МУК 4.2.2884-11 Петрифильмы</v>
          </cell>
          <cell r="K839" t="str">
            <v>не более 5,0 × 10⁵ КОЕ/г</v>
          </cell>
          <cell r="L839" t="str">
            <v>ГОСТ 31962-2013</v>
          </cell>
        </row>
        <row r="840">
          <cell r="A840" t="str">
            <v>тушка ЦБ 2 сорт зам. (вал)Listeria monocytogenes в ГП, ПФ, сырье, VIDAS</v>
          </cell>
          <cell r="B840" t="str">
            <v>тушка ЦБ 2 сорт зам. (вал)</v>
          </cell>
          <cell r="C840" t="str">
            <v>мясо кур</v>
          </cell>
          <cell r="D840" t="str">
            <v>Готовая_продукция</v>
          </cell>
          <cell r="G840" t="str">
            <v>Микробиология</v>
          </cell>
          <cell r="H840" t="str">
            <v>Listeria monocytogenes в ГП, ПФ, сырье, VIDAS</v>
          </cell>
          <cell r="I840" t="str">
            <v>ГОСТ 7702.2.0-2016; ГОСТ 31467-2012</v>
          </cell>
          <cell r="J840" t="str">
            <v>ГОСТ 32031-2012; МУК 4.2.3262-15 Vidas</v>
          </cell>
          <cell r="K840" t="str">
            <v>не допускается в 25,0 г</v>
          </cell>
          <cell r="L840" t="str">
            <v>ГОСТ 31962-2013, ГЧ.СПК-23п-209</v>
          </cell>
        </row>
        <row r="841">
          <cell r="A841" t="str">
            <v>тушка ЦБ 2 сорт зам. (вал)Salmonella spp. в ГП, ПФ, сырье, VIDAS, с типизацией</v>
          </cell>
          <cell r="B841" t="str">
            <v>тушка ЦБ 2 сорт зам. (вал)</v>
          </cell>
          <cell r="C841" t="str">
            <v>мясо кур</v>
          </cell>
          <cell r="D841" t="str">
            <v>Готовая_продукция</v>
          </cell>
          <cell r="G841" t="str">
            <v>Микробиология</v>
          </cell>
          <cell r="H841" t="str">
            <v>Salmonella spp. в ГП, ПФ, сырье, VIDAS, с типизацией</v>
          </cell>
          <cell r="I841" t="str">
            <v>ГОСТ 7702.2.0-2016; ГОСТ 31467-2012</v>
          </cell>
          <cell r="J841" t="str">
            <v>ГОСТ 31659-2012; 
ГОСТ 31468-2012; МУК 4.2.3262-15 Vidas</v>
          </cell>
          <cell r="K841" t="str">
            <v>не допускается в 25,0 г</v>
          </cell>
          <cell r="L841" t="str">
            <v>ГОСТ 31962-2013, ГЧ.СПК-23п-209</v>
          </cell>
        </row>
        <row r="842">
          <cell r="A842" t="str">
            <v>тушка для запеканияКМАФАнМ в ГП, ПФ, сырье, смывах, ТЕМПО</v>
          </cell>
          <cell r="B842" t="str">
            <v>тушка для запекания</v>
          </cell>
          <cell r="C842" t="str">
            <v>полуфабрикаты натуральные</v>
          </cell>
          <cell r="D842" t="str">
            <v>Готовая_продукция</v>
          </cell>
          <cell r="G842" t="str">
            <v>Микробиология</v>
          </cell>
          <cell r="H842" t="str">
            <v>КМАФАнМ в ГП, ПФ, сырье, смывах, ТЕМПО</v>
          </cell>
          <cell r="I842" t="str">
            <v>ГОСТ 7702.2.0-2016; 
ГОСТ 31904-2012</v>
          </cell>
          <cell r="J842" t="str">
            <v>ГОСТ 7702.2.1-2017; МУК 4.2.3261-15 Темпо</v>
          </cell>
          <cell r="K842" t="str">
            <v>не более 1,0 × 10⁶ КОЕ/г</v>
          </cell>
          <cell r="L842" t="str">
            <v>СТО 53958418-001-2017</v>
          </cell>
        </row>
        <row r="843">
          <cell r="A843" t="str">
            <v>тушка для запеканияКМАФАнМ в ГП, ПФ, сырье, петрифильмы</v>
          </cell>
          <cell r="B843" t="str">
            <v>тушка для запекания</v>
          </cell>
          <cell r="C843" t="str">
            <v>полуфабрикаты натуральные</v>
          </cell>
          <cell r="D843" t="str">
            <v>Готовая_продукция</v>
          </cell>
          <cell r="G843" t="str">
            <v>Микробиология</v>
          </cell>
          <cell r="H843" t="str">
            <v>КМАФАнМ в ГП, ПФ, сырье, петрифильмы</v>
          </cell>
          <cell r="I843" t="str">
            <v>ГОСТ 7702.2.0-2016; 
ГОСТ 31904-2012</v>
          </cell>
          <cell r="J843" t="str">
            <v>ГОСТ 7702.2.1-2017, МУК 4.2.2884-11 Петрифильмы</v>
          </cell>
          <cell r="K843" t="str">
            <v>не более 1,0 × 10⁶ КОЕ/г</v>
          </cell>
          <cell r="L843" t="str">
            <v>СТО 53958418-001-2017</v>
          </cell>
        </row>
        <row r="844">
          <cell r="A844" t="str">
            <v>тушка для запеканияListeria monocytogenes в ГП, ПФ, сырье, VIDAS</v>
          </cell>
          <cell r="B844" t="str">
            <v>тушка для запекания</v>
          </cell>
          <cell r="C844" t="str">
            <v>полуфабрикаты натуральные</v>
          </cell>
          <cell r="D844" t="str">
            <v>Готовая_продукция</v>
          </cell>
          <cell r="G844" t="str">
            <v>Микробиология</v>
          </cell>
          <cell r="H844" t="str">
            <v>Listeria monocytogenes в ГП, ПФ, сырье, VIDAS</v>
          </cell>
          <cell r="I844" t="str">
            <v>ГОСТ 7702.2.0-2016; 
ГОСТ 31904-2012</v>
          </cell>
          <cell r="J844" t="str">
            <v>ГОСТ 32031-2012; МУК 4.2.3262-15 Vidas</v>
          </cell>
          <cell r="K844" t="str">
            <v>не допускается в 25,0 г</v>
          </cell>
          <cell r="L844" t="str">
            <v>СТО 53958418-001-2017</v>
          </cell>
        </row>
        <row r="845">
          <cell r="A845" t="str">
            <v>тушка для запеканияSalmonella spp. в ГП, ПФ, сырье, VIDAS, с типизацией</v>
          </cell>
          <cell r="B845" t="str">
            <v>тушка для запекания</v>
          </cell>
          <cell r="C845" t="str">
            <v>полуфабрикаты натуральные</v>
          </cell>
          <cell r="D845" t="str">
            <v>Готовая_продукция</v>
          </cell>
          <cell r="G845" t="str">
            <v>Микробиология</v>
          </cell>
          <cell r="H845" t="str">
            <v>Salmonella spp. в ГП, ПФ, сырье, VIDAS, с типизацией</v>
          </cell>
          <cell r="I845" t="str">
            <v>ГОСТ 7702.2.0-2016; 
ГОСТ 31904-2012</v>
          </cell>
          <cell r="J845" t="str">
            <v>ГОСТ 31659-2012; 
ГОСТ 31468-2012; МУК 4.2.3262-15 Vidas</v>
          </cell>
          <cell r="K845" t="str">
            <v>не допускается в 25,0 г</v>
          </cell>
          <cell r="L845" t="str">
            <v>СТО 53958418-001-2017</v>
          </cell>
        </row>
        <row r="846">
          <cell r="A846" t="str">
            <v>тушка для запеканияБГКП в ГП, ПФ, сырье</v>
          </cell>
          <cell r="B846" t="str">
            <v>тушка для запекания</v>
          </cell>
          <cell r="C846" t="str">
            <v>полуфабрикаты натуральные</v>
          </cell>
          <cell r="D846" t="str">
            <v>Готовая_продукция</v>
          </cell>
          <cell r="G846" t="str">
            <v>Микробиология</v>
          </cell>
          <cell r="H846" t="str">
            <v>БГКП в ГП, ПФ, сырье</v>
          </cell>
          <cell r="I846" t="str">
            <v>ГОСТ 7702.2.0-2016; 
ГОСТ 31904-2012</v>
          </cell>
          <cell r="J846" t="str">
            <v>ГОСТ 31747-2012</v>
          </cell>
          <cell r="K846" t="str">
            <v>не допускается в 0,0001 г</v>
          </cell>
          <cell r="L846" t="str">
            <v>СТО 53958418-001-2017</v>
          </cell>
        </row>
        <row r="847">
          <cell r="A847" t="str">
            <v>упаковкаКМАФАнМ в смывах, петрифильмы</v>
          </cell>
          <cell r="B847" t="str">
            <v>упаковка</v>
          </cell>
          <cell r="C847" t="str">
            <v>упаковка</v>
          </cell>
          <cell r="D847" t="str">
            <v>Смывы</v>
          </cell>
          <cell r="G847" t="str">
            <v>Микробиология</v>
          </cell>
          <cell r="H847" t="str">
            <v>КМАФАнМ в смывах, петрифильмы</v>
          </cell>
          <cell r="I847" t="str">
            <v xml:space="preserve"> Инструкция по порядку и периодичности контроля за содержанием микробиологических и химических загрязнителей от 27.06.2000 </v>
          </cell>
          <cell r="J847" t="str">
            <v xml:space="preserve"> Инструкция по порядку и периодичности контроля за содержанием микробиологических и химических загрязнителей от 27.06.2000 </v>
          </cell>
          <cell r="K847" t="str">
            <v>менее 5,0 × 10² КОЕ</v>
          </cell>
          <cell r="L847" t="str">
            <v xml:space="preserve"> Инструкция по порядку и периодичности контроля за содержанием микробиологических и химических загрязнителей от 27.06.2000 </v>
          </cell>
        </row>
        <row r="848">
          <cell r="A848" t="str">
            <v>упаковкаБГКП в смывах</v>
          </cell>
          <cell r="B848" t="str">
            <v>упаковка</v>
          </cell>
          <cell r="C848" t="str">
            <v>упаковка</v>
          </cell>
          <cell r="D848" t="str">
            <v>Упаковочные_материалы</v>
          </cell>
          <cell r="G848" t="str">
            <v>Микробиология</v>
          </cell>
          <cell r="H848" t="str">
            <v>БГКП в смывах</v>
          </cell>
          <cell r="I848" t="str">
            <v xml:space="preserve"> Инструкция по порядку и периодичности контроля за содержанием микробиологических и химических загрязнителей от 27.06.2000 </v>
          </cell>
          <cell r="J848" t="str">
            <v xml:space="preserve"> Инструкция по порядку и периодичности контроля за содержанием микробиологических и химических загрязнителей от 27.06.2000 </v>
          </cell>
          <cell r="K848" t="str">
            <v>не допускается в 100 см²</v>
          </cell>
          <cell r="L848" t="str">
            <v xml:space="preserve"> Инструкция по порядку и периодичности контроля за содержанием микробиологических и химических загрязнителей от 27.06.2000 </v>
          </cell>
        </row>
        <row r="849">
          <cell r="A849" t="str">
            <v>фарш зам. СТОКМАФАнМ в ГП, ПФ, сырье, смывах, ТЕМПО</v>
          </cell>
          <cell r="B849" t="str">
            <v>фарш зам. СТО</v>
          </cell>
          <cell r="C849" t="str">
            <v>полуфабрикаты рубленные</v>
          </cell>
          <cell r="D849" t="str">
            <v>Сырье</v>
          </cell>
          <cell r="G849" t="str">
            <v>Микробиология</v>
          </cell>
          <cell r="H849" t="str">
            <v>КМАФАнМ в ГП, ПФ, сырье, смывах, ТЕМПО</v>
          </cell>
          <cell r="I849" t="str">
            <v>ГОСТ 7702.2.0-2016; 
ГОСТ 31904-2012</v>
          </cell>
          <cell r="J849" t="str">
            <v>ГОСТ 7702.2.1-2017; МУК 4.2.3261-15 Темпо</v>
          </cell>
          <cell r="K849" t="str">
            <v>не более 1,0 × 10⁶ КОЕ/г</v>
          </cell>
          <cell r="L849" t="str">
            <v>СТО 79323491-005-2020</v>
          </cell>
        </row>
        <row r="850">
          <cell r="A850" t="str">
            <v>фарш зам. СТОКМАФАнМ в ГП, ПФ, сырье, петрифильмы</v>
          </cell>
          <cell r="B850" t="str">
            <v>фарш зам. СТО</v>
          </cell>
          <cell r="C850" t="str">
            <v>полуфабрикаты рубленные</v>
          </cell>
          <cell r="D850" t="str">
            <v>Сырье</v>
          </cell>
          <cell r="G850" t="str">
            <v>Микробиология</v>
          </cell>
          <cell r="H850" t="str">
            <v>КМАФАнМ в ГП, ПФ, сырье, петрифильмы</v>
          </cell>
          <cell r="I850" t="str">
            <v>ГОСТ 7702.2.0-2016; 
ГОСТ 31904-2012</v>
          </cell>
          <cell r="J850" t="str">
            <v>ГОСТ 7702.2.1-2017, МУК 4.2.2884-11 Петрифильмы</v>
          </cell>
          <cell r="K850" t="str">
            <v>не более 1,0 × 10⁶ КОЕ/г</v>
          </cell>
          <cell r="L850" t="str">
            <v>СТО 79323491-005-2020</v>
          </cell>
        </row>
        <row r="851">
          <cell r="A851" t="str">
            <v>фарш зам СТОListeria monocytogenes в ГП, ПФ, сырье, VIDAS</v>
          </cell>
          <cell r="B851" t="str">
            <v>фарш зам СТО</v>
          </cell>
          <cell r="C851" t="str">
            <v>полуфабрикаты рубленные</v>
          </cell>
          <cell r="D851" t="str">
            <v>Сырье</v>
          </cell>
          <cell r="G851" t="str">
            <v>Микробиология</v>
          </cell>
          <cell r="H851" t="str">
            <v>Listeria monocytogenes в ГП, ПФ, сырье, VIDAS</v>
          </cell>
          <cell r="I851" t="str">
            <v>ГОСТ 7702.2.0-2016; 
ГОСТ 31904-2012</v>
          </cell>
          <cell r="J851" t="str">
            <v>ГОСТ 32031-2012; МУК 4.2.3262-15 Vidas</v>
          </cell>
          <cell r="K851" t="str">
            <v>не допускается в 25,0 г</v>
          </cell>
          <cell r="L851" t="str">
            <v>СТО 79323491-005-2020</v>
          </cell>
        </row>
        <row r="852">
          <cell r="A852" t="str">
            <v>фарш зам СТОSalmonella spp. в ГП, ПФ, сырье, VIDAS, с типизацией</v>
          </cell>
          <cell r="B852" t="str">
            <v>фарш зам СТО</v>
          </cell>
          <cell r="C852" t="str">
            <v>полуфабрикаты рубленные</v>
          </cell>
          <cell r="D852" t="str">
            <v>Сырье</v>
          </cell>
          <cell r="G852" t="str">
            <v>Микробиология</v>
          </cell>
          <cell r="H852" t="str">
            <v>Salmonella spp. в ГП, ПФ, сырье, VIDAS, с типизацией</v>
          </cell>
          <cell r="I852" t="str">
            <v>ГОСТ 7702.2.0-2016; 
ГОСТ 31904-2012</v>
          </cell>
          <cell r="J852" t="str">
            <v>ГОСТ 31659-2012; 
ГОСТ 31468-2012; МУК 4.2.3262-15 Vidas</v>
          </cell>
          <cell r="K852" t="str">
            <v>не допускается в 25,0 г</v>
          </cell>
          <cell r="L852" t="str">
            <v>СТО 79323491-005-2020</v>
          </cell>
        </row>
        <row r="853">
          <cell r="A853" t="str">
            <v>фарш зам СТОДрожжи и плесени в ГП, ПФ, сырье</v>
          </cell>
          <cell r="B853" t="str">
            <v>фарш зам СТО</v>
          </cell>
          <cell r="C853" t="str">
            <v>полуфабрикаты рубленные</v>
          </cell>
          <cell r="D853" t="str">
            <v>Сырье</v>
          </cell>
          <cell r="G853" t="str">
            <v>Микробиология</v>
          </cell>
          <cell r="H853" t="str">
            <v>Дрожжи и плесени в ГП, ПФ, сырье</v>
          </cell>
          <cell r="I853" t="str">
            <v>ГОСТ 7702.2.0-2016; 
ГОСТ 31904-2012</v>
          </cell>
          <cell r="J853" t="str">
            <v>ГОСТ 10444.12-2013</v>
          </cell>
          <cell r="K853" t="str">
            <v>не нормируется</v>
          </cell>
        </row>
        <row r="854">
          <cell r="A854" t="str">
            <v>фарш зам СТОБГКП в ГП, ПФ, сырье</v>
          </cell>
          <cell r="B854" t="str">
            <v>фарш зам СТО</v>
          </cell>
          <cell r="C854" t="str">
            <v>полуфабрикаты рубленые</v>
          </cell>
          <cell r="D854" t="str">
            <v>Сырье</v>
          </cell>
          <cell r="G854" t="str">
            <v>Микробиология</v>
          </cell>
          <cell r="H854" t="str">
            <v>БГКП в ГП, ПФ, сырье</v>
          </cell>
          <cell r="I854" t="str">
            <v>ГОСТ 7702.2.0-2016; 
ГОСТ 31904-2012</v>
          </cell>
          <cell r="J854" t="str">
            <v>ГОСТ 31747-2012</v>
          </cell>
          <cell r="K854" t="str">
            <v>не допускается в 0,0001 г</v>
          </cell>
          <cell r="L854" t="str">
            <v>СТО 79323491-005-2020</v>
          </cell>
        </row>
        <row r="855">
          <cell r="A855" t="str">
            <v>фарш "Обыкновенный" охл.КМАФАнМ в ГП, ПФ, сырье, смывах, ТЕМПО</v>
          </cell>
          <cell r="B855" t="str">
            <v>фарш "Обыкновенный" охл.</v>
          </cell>
          <cell r="C855" t="str">
            <v>полуфабрикаты рубленные</v>
          </cell>
          <cell r="D855" t="str">
            <v>Сырье</v>
          </cell>
          <cell r="G855" t="str">
            <v>Микробиология</v>
          </cell>
          <cell r="H855" t="str">
            <v>КМАФАнМ в ГП, ПФ, сырье, смывах, ТЕМПО</v>
          </cell>
          <cell r="I855" t="str">
            <v>ГОСТ 7702.2.0-2016; 
ГОСТ 31904-2012</v>
          </cell>
          <cell r="J855" t="str">
            <v>ГОСТ 7702.2.1-2017; МУК 4.2.3261-15 Темпо</v>
          </cell>
          <cell r="K855" t="str">
            <v>не более 1,0 × 10⁶ КОЕ/г</v>
          </cell>
          <cell r="L855" t="str">
            <v>СТО 79323491-005-2020</v>
          </cell>
        </row>
        <row r="856">
          <cell r="A856" t="str">
            <v>фарш "Обыкновенный" охл.КМАФАнМ в ГП, ПФ, сырье, петрифильмы</v>
          </cell>
          <cell r="B856" t="str">
            <v>фарш "Обыкновенный" охл.</v>
          </cell>
          <cell r="C856" t="str">
            <v>полуфабрикаты рубленные</v>
          </cell>
          <cell r="D856" t="str">
            <v>Сырье</v>
          </cell>
          <cell r="G856" t="str">
            <v>Микробиология</v>
          </cell>
          <cell r="H856" t="str">
            <v>КМАФАнМ в ГП, ПФ, сырье, петрифильмы</v>
          </cell>
          <cell r="I856" t="str">
            <v>ГОСТ 7702.2.0-2016; 
ГОСТ 31904-2012</v>
          </cell>
          <cell r="J856" t="str">
            <v>ГОСТ 7702.2.1-2017, МУК 4.2.2884-11 Петрифильмы</v>
          </cell>
          <cell r="K856" t="str">
            <v>не более 1,0 × 10⁶ КОЕ/г</v>
          </cell>
          <cell r="L856" t="str">
            <v>СТО 79323491-005-2020</v>
          </cell>
        </row>
        <row r="857">
          <cell r="A857" t="str">
            <v>фарш "Обыкновенный" охл.Listeria monocytogenes в ГП, ПФ, сырье, VIDAS</v>
          </cell>
          <cell r="B857" t="str">
            <v>фарш "Обыкновенный" охл.</v>
          </cell>
          <cell r="C857" t="str">
            <v>полуфабрикаты рубленные</v>
          </cell>
          <cell r="D857" t="str">
            <v>Сырье</v>
          </cell>
          <cell r="G857" t="str">
            <v>Микробиология</v>
          </cell>
          <cell r="H857" t="str">
            <v>Listeria monocytogenes в ГП, ПФ, сырье, VIDAS</v>
          </cell>
          <cell r="I857" t="str">
            <v>ГОСТ 7702.2.0-2016; 
ГОСТ 31904-2012</v>
          </cell>
          <cell r="J857" t="str">
            <v>ГОСТ 32031-2012; МУК 4.2.3262-15 Vidas</v>
          </cell>
          <cell r="K857" t="str">
            <v>не допускается в 25,0 г</v>
          </cell>
          <cell r="L857" t="str">
            <v>СТО 79323491-005-2020</v>
          </cell>
        </row>
        <row r="858">
          <cell r="A858" t="str">
            <v>фарш "Обыкновенный" охл.Salmonella spp. в ГП, ПФ, сырье, VIDAS, с типизацией</v>
          </cell>
          <cell r="B858" t="str">
            <v>фарш "Обыкновенный" охл.</v>
          </cell>
          <cell r="C858" t="str">
            <v>полуфабрикаты рубленные</v>
          </cell>
          <cell r="D858" t="str">
            <v>Сырье</v>
          </cell>
          <cell r="G858" t="str">
            <v>Микробиология</v>
          </cell>
          <cell r="H858" t="str">
            <v>Salmonella spp. в ГП, ПФ, сырье, VIDAS, с типизацией</v>
          </cell>
          <cell r="I858" t="str">
            <v>ГОСТ 7702.2.0-2016; 
ГОСТ 31904-2012</v>
          </cell>
          <cell r="J858" t="str">
            <v>ГОСТ 31659-2012; 
ГОСТ 31468-2012; МУК 4.2.3262-15 Vidas</v>
          </cell>
          <cell r="K858" t="str">
            <v>не допускается в 25,0 г</v>
          </cell>
          <cell r="L858" t="str">
            <v>СТО 79323491-005-2020</v>
          </cell>
        </row>
        <row r="859">
          <cell r="A859" t="str">
            <v>фарш "Обыкновенный" охл.БГКП в ГП, ПФ, сырье</v>
          </cell>
          <cell r="B859" t="str">
            <v>фарш "Обыкновенный" охл.</v>
          </cell>
          <cell r="C859" t="str">
            <v>полуфабрикаты рубленые</v>
          </cell>
          <cell r="D859" t="str">
            <v>Сырье</v>
          </cell>
          <cell r="G859" t="str">
            <v>Микробиология</v>
          </cell>
          <cell r="H859" t="str">
            <v>БГКП в ГП, ПФ, сырье</v>
          </cell>
          <cell r="I859" t="str">
            <v>ГОСТ 7702.2.0-2016; 
ГОСТ 31904-2012</v>
          </cell>
          <cell r="J859" t="str">
            <v>ГОСТ 31747-2012</v>
          </cell>
          <cell r="K859" t="str">
            <v>не допускается в 0,0001 г</v>
          </cell>
          <cell r="L859" t="str">
            <v>СТО 79323491-005-2020</v>
          </cell>
        </row>
        <row r="860">
          <cell r="A860" t="str">
            <v>фарш "Обыкновенный" зам.КМАФАнМ в ГП, ПФ, сырье, смывах, ТЕМПО</v>
          </cell>
          <cell r="B860" t="str">
            <v>фарш "Обыкновенный" зам.</v>
          </cell>
          <cell r="C860" t="str">
            <v>полуфабрикаты рубленные</v>
          </cell>
          <cell r="D860" t="str">
            <v>Сырье</v>
          </cell>
          <cell r="G860" t="str">
            <v>Микробиология</v>
          </cell>
          <cell r="H860" t="str">
            <v>КМАФАнМ в ГП, ПФ, сырье, смывах, ТЕМПО</v>
          </cell>
          <cell r="I860" t="str">
            <v>ГОСТ 7702.2.0-2016; 
ГОСТ 31904-2012</v>
          </cell>
          <cell r="J860" t="str">
            <v>ГОСТ 7702.2.1-2017; МУК 4.2.3261-15 Темпо</v>
          </cell>
          <cell r="K860" t="str">
            <v>не более 1,0 × 10⁶ КОЕ/г</v>
          </cell>
          <cell r="L860" t="str">
            <v>СТО 79323491-005-2020</v>
          </cell>
        </row>
        <row r="861">
          <cell r="A861" t="str">
            <v>фарш "Обыкновенный" зам.КМАФАнМ в ГП, ПФ, сырье, петрифильмы</v>
          </cell>
          <cell r="B861" t="str">
            <v>фарш "Обыкновенный" зам.</v>
          </cell>
          <cell r="C861" t="str">
            <v>полуфабрикаты рубленные</v>
          </cell>
          <cell r="D861" t="str">
            <v>Сырье</v>
          </cell>
          <cell r="G861" t="str">
            <v>Микробиология</v>
          </cell>
          <cell r="H861" t="str">
            <v>КМАФАнМ в ГП, ПФ, сырье, петрифильмы</v>
          </cell>
          <cell r="I861" t="str">
            <v>ГОСТ 7702.2.0-2016; 
ГОСТ 31904-2012</v>
          </cell>
          <cell r="J861" t="str">
            <v>ГОСТ 7702.2.1-2017, МУК 4.2.2884-11 Петрифильмы</v>
          </cell>
          <cell r="K861" t="str">
            <v>не более 1,0 × 10⁶ КОЕ/г</v>
          </cell>
          <cell r="L861" t="str">
            <v>СТО 79323491-005-2020</v>
          </cell>
        </row>
        <row r="862">
          <cell r="A862" t="str">
            <v>фарш "Обыкновенный" зам.Listeria monocytogenes в ГП, ПФ, сырье, VIDAS</v>
          </cell>
          <cell r="B862" t="str">
            <v>фарш "Обыкновенный" зам.</v>
          </cell>
          <cell r="C862" t="str">
            <v>полуфабрикаты рубленные</v>
          </cell>
          <cell r="D862" t="str">
            <v>Сырье</v>
          </cell>
          <cell r="G862" t="str">
            <v>Микробиология</v>
          </cell>
          <cell r="H862" t="str">
            <v>Listeria monocytogenes в ГП, ПФ, сырье, VIDAS</v>
          </cell>
          <cell r="I862" t="str">
            <v>ГОСТ 7702.2.0-2016; 
ГОСТ 31904-2012</v>
          </cell>
          <cell r="J862" t="str">
            <v>ГОСТ 32031-2012; МУК 4.2.3262-15 Vidas</v>
          </cell>
          <cell r="K862" t="str">
            <v>не допускается в 25,0 г</v>
          </cell>
          <cell r="L862" t="str">
            <v>СТО 79323491-005-2020</v>
          </cell>
        </row>
        <row r="863">
          <cell r="A863" t="str">
            <v>фарш "Обыкновенный" зам.Salmonella spp. в ГП, ПФ, сырье, VIDAS, с типизацией</v>
          </cell>
          <cell r="B863" t="str">
            <v>фарш "Обыкновенный" зам.</v>
          </cell>
          <cell r="C863" t="str">
            <v>полуфабрикаты рубленные</v>
          </cell>
          <cell r="D863" t="str">
            <v>Сырье</v>
          </cell>
          <cell r="G863" t="str">
            <v>Микробиология</v>
          </cell>
          <cell r="H863" t="str">
            <v>Salmonella spp. в ГП, ПФ, сырье, VIDAS, с типизацией</v>
          </cell>
          <cell r="I863" t="str">
            <v>ГОСТ 7702.2.0-2016; 
ГОСТ 31904-2012</v>
          </cell>
          <cell r="J863" t="str">
            <v>ГОСТ 31659-2012; 
ГОСТ 31468-2012; МУК 4.2.3262-15 Vidas</v>
          </cell>
          <cell r="K863" t="str">
            <v>не допускается в 25,0 г</v>
          </cell>
          <cell r="L863" t="str">
            <v>СТО 79323491-005-2020</v>
          </cell>
        </row>
        <row r="864">
          <cell r="A864" t="str">
            <v>фарш "Обыкновенный" зам.БГКП в ГП, ПФ, сырье</v>
          </cell>
          <cell r="B864" t="str">
            <v>фарш "Обыкновенный" зам.</v>
          </cell>
          <cell r="C864" t="str">
            <v>полуфабрикаты рубленые</v>
          </cell>
          <cell r="D864" t="str">
            <v>Сырье</v>
          </cell>
          <cell r="G864" t="str">
            <v>Микробиология</v>
          </cell>
          <cell r="H864" t="str">
            <v>БГКП в ГП, ПФ, сырье</v>
          </cell>
          <cell r="I864" t="str">
            <v>ГОСТ 7702.2.0-2016; 
ГОСТ 31904-2012</v>
          </cell>
          <cell r="J864" t="str">
            <v>ГОСТ 31747-2012</v>
          </cell>
          <cell r="K864" t="str">
            <v>не допускается в 0,0001 г</v>
          </cell>
          <cell r="L864" t="str">
            <v>СТО 79323491-005-2020</v>
          </cell>
        </row>
        <row r="865">
          <cell r="A865" t="str">
            <v>фарш "Превосходный" охл.КМАФАнМ в ГП, ПФ, сырье, смывах, ТЕМПО</v>
          </cell>
          <cell r="B865" t="str">
            <v>фарш "Превосходный" охл.</v>
          </cell>
          <cell r="C865" t="str">
            <v>полуфабрикаты рубленные</v>
          </cell>
          <cell r="D865" t="str">
            <v>Сырье</v>
          </cell>
          <cell r="G865" t="str">
            <v>Микробиология</v>
          </cell>
          <cell r="H865" t="str">
            <v>КМАФАнМ в ГП, ПФ, сырье, смывах, ТЕМПО</v>
          </cell>
          <cell r="I865" t="str">
            <v>ГОСТ 7702.2.0-2016; 
ГОСТ 31904-2012</v>
          </cell>
          <cell r="J865" t="str">
            <v>ГОСТ 7702.2.1-2017; МУК 4.2.3261-15 Темпо</v>
          </cell>
          <cell r="K865" t="str">
            <v>не более 1,0 × 10⁶ КОЕ/г</v>
          </cell>
          <cell r="L865" t="str">
            <v>СТО 79323491-005-2020</v>
          </cell>
        </row>
        <row r="866">
          <cell r="A866" t="str">
            <v>фарш "Превосходный" охл.КМАФАнМ в ГП, ПФ, сырье, петрифильмы</v>
          </cell>
          <cell r="B866" t="str">
            <v>фарш "Превосходный" охл.</v>
          </cell>
          <cell r="C866" t="str">
            <v>полуфабрикаты рубленные</v>
          </cell>
          <cell r="D866" t="str">
            <v>Сырье</v>
          </cell>
          <cell r="G866" t="str">
            <v>Микробиология</v>
          </cell>
          <cell r="H866" t="str">
            <v>КМАФАнМ в ГП, ПФ, сырье, петрифильмы</v>
          </cell>
          <cell r="I866" t="str">
            <v>ГОСТ 7702.2.0-2016; 
ГОСТ 31904-2012</v>
          </cell>
          <cell r="J866" t="str">
            <v>ГОСТ 7702.2.1-2017, МУК 4.2.2884-11 Петрифильмы</v>
          </cell>
          <cell r="K866" t="str">
            <v>не более 1,0 × 10⁶ КОЕ/г</v>
          </cell>
          <cell r="L866" t="str">
            <v>СТО 79323491-005-2020</v>
          </cell>
        </row>
        <row r="867">
          <cell r="A867" t="str">
            <v>фарш "Превосходный" охл.Listeria monocytogenes в ГП, ПФ, сырье, VIDAS</v>
          </cell>
          <cell r="B867" t="str">
            <v>фарш "Превосходный" охл.</v>
          </cell>
          <cell r="C867" t="str">
            <v>полуфабрикаты рубленные</v>
          </cell>
          <cell r="D867" t="str">
            <v>Сырье</v>
          </cell>
          <cell r="G867" t="str">
            <v>Микробиология</v>
          </cell>
          <cell r="H867" t="str">
            <v>Listeria monocytogenes в ГП, ПФ, сырье, VIDAS</v>
          </cell>
          <cell r="I867" t="str">
            <v>ГОСТ 7702.2.0-2016; 
ГОСТ 31904-2012</v>
          </cell>
          <cell r="J867" t="str">
            <v>ГОСТ 32031-2012; МУК 4.2.3262-15 Vidas</v>
          </cell>
          <cell r="K867" t="str">
            <v>не допускается в 25,0 г</v>
          </cell>
          <cell r="L867" t="str">
            <v>СТО 79323491-005-2020</v>
          </cell>
        </row>
        <row r="868">
          <cell r="A868" t="str">
            <v>фарш "Превосходный" охл.Salmonella spp. в ГП, ПФ, сырье, VIDAS, с типизацией</v>
          </cell>
          <cell r="B868" t="str">
            <v>фарш "Превосходный" охл.</v>
          </cell>
          <cell r="C868" t="str">
            <v>полуфабрикаты рубленные</v>
          </cell>
          <cell r="D868" t="str">
            <v>Сырье</v>
          </cell>
          <cell r="G868" t="str">
            <v>Микробиология</v>
          </cell>
          <cell r="H868" t="str">
            <v>Salmonella spp. в ГП, ПФ, сырье, VIDAS, с типизацией</v>
          </cell>
          <cell r="I868" t="str">
            <v>ГОСТ 7702.2.0-2016; 
ГОСТ 31904-2012</v>
          </cell>
          <cell r="J868" t="str">
            <v>ГОСТ 31659-2012; 
ГОСТ 31468-2012; МУК 4.2.3262-15 Vidas</v>
          </cell>
          <cell r="K868" t="str">
            <v>не допускается в 25,0 г</v>
          </cell>
          <cell r="L868" t="str">
            <v>СТО 79323491-005-2020</v>
          </cell>
        </row>
        <row r="869">
          <cell r="A869" t="str">
            <v>фарш "Превосходный" охл.БГКП в ГП, ПФ, сырье</v>
          </cell>
          <cell r="B869" t="str">
            <v>фарш "Превосходный" охл.</v>
          </cell>
          <cell r="C869" t="str">
            <v>полуфабрикаты рубленые</v>
          </cell>
          <cell r="D869" t="str">
            <v>Сырье</v>
          </cell>
          <cell r="G869" t="str">
            <v>Микробиология</v>
          </cell>
          <cell r="H869" t="str">
            <v>БГКП в ГП, ПФ, сырье</v>
          </cell>
          <cell r="I869" t="str">
            <v>ГОСТ 7702.2.0-2016; 
ГОСТ 31904-2012</v>
          </cell>
          <cell r="J869" t="str">
            <v>ГОСТ 31747-2012</v>
          </cell>
          <cell r="K869" t="str">
            <v>не допускается в 0,0001 г</v>
          </cell>
          <cell r="L869" t="str">
            <v>СТО 79323491-005-2020</v>
          </cell>
        </row>
        <row r="870">
          <cell r="A870" t="str">
            <v>фарш по-домашнему охл.КМАФАнМ в ГП, ПФ, сырье, смывах, ТЕМПО</v>
          </cell>
          <cell r="B870" t="str">
            <v>фарш по-домашнему охл.</v>
          </cell>
          <cell r="C870" t="str">
            <v>полуфабрикаты рубленные</v>
          </cell>
          <cell r="D870" t="str">
            <v>Сырье</v>
          </cell>
          <cell r="G870" t="str">
            <v>Микробиология</v>
          </cell>
          <cell r="H870" t="str">
            <v>КМАФАнМ в ГП, ПФ, сырье, смывах, ТЕМПО</v>
          </cell>
          <cell r="I870" t="str">
            <v>ГОСТ 7702.2.0-2016; 
ГОСТ 31904-2012</v>
          </cell>
          <cell r="J870" t="str">
            <v>ГОСТ 7702.2.1-2017; МУК 4.2.3261-15 Темпо</v>
          </cell>
          <cell r="K870" t="str">
            <v>не более 1,0 × 10⁶ КОЕ/г</v>
          </cell>
          <cell r="L870" t="str">
            <v>СТО 79323491-005-2020</v>
          </cell>
        </row>
        <row r="871">
          <cell r="A871" t="str">
            <v>фарш по-домашнему охл.КМАФАнМ в ГП, ПФ, сырье, петрифильмы</v>
          </cell>
          <cell r="B871" t="str">
            <v>фарш по-домашнему охл.</v>
          </cell>
          <cell r="C871" t="str">
            <v>полуфабрикаты рубленные</v>
          </cell>
          <cell r="D871" t="str">
            <v>Сырье</v>
          </cell>
          <cell r="G871" t="str">
            <v>Микробиология</v>
          </cell>
          <cell r="H871" t="str">
            <v>КМАФАнМ в ГП, ПФ, сырье, петрифильмы</v>
          </cell>
          <cell r="I871" t="str">
            <v>ГОСТ 7702.2.0-2016; 
ГОСТ 31904-2012</v>
          </cell>
          <cell r="J871" t="str">
            <v>ГОСТ 7702.2.1-2017, МУК 4.2.2884-11 Петрифильмы</v>
          </cell>
          <cell r="K871" t="str">
            <v>не более 1,0 × 10⁶ КОЕ/г</v>
          </cell>
          <cell r="L871" t="str">
            <v>СТО 79323491-005-2020</v>
          </cell>
        </row>
        <row r="872">
          <cell r="A872" t="str">
            <v>фарш по-домашнему охл.Listeria monocytogenes в ГП, ПФ, сырье, VIDAS</v>
          </cell>
          <cell r="B872" t="str">
            <v>фарш по-домашнему охл.</v>
          </cell>
          <cell r="C872" t="str">
            <v>полуфабрикаты рубленные</v>
          </cell>
          <cell r="D872" t="str">
            <v>Сырье</v>
          </cell>
          <cell r="G872" t="str">
            <v>Микробиология</v>
          </cell>
          <cell r="H872" t="str">
            <v>Listeria monocytogenes в ГП, ПФ, сырье, VIDAS</v>
          </cell>
          <cell r="I872" t="str">
            <v>ГОСТ 7702.2.0-2016; 
ГОСТ 31904-2012</v>
          </cell>
          <cell r="J872" t="str">
            <v>ГОСТ 32031-2012; МУК 4.2.3262-15 Vidas</v>
          </cell>
          <cell r="K872" t="str">
            <v>не допускается в 25,0 г</v>
          </cell>
          <cell r="L872" t="str">
            <v>СТО 79323491-005-2020</v>
          </cell>
        </row>
        <row r="873">
          <cell r="A873" t="str">
            <v>фарш по-домашнему охл.Salmonella spp. в ГП, ПФ, сырье, VIDAS, с типизацией</v>
          </cell>
          <cell r="B873" t="str">
            <v>фарш по-домашнему охл.</v>
          </cell>
          <cell r="C873" t="str">
            <v>полуфабрикаты рубленные</v>
          </cell>
          <cell r="D873" t="str">
            <v>Сырье</v>
          </cell>
          <cell r="G873" t="str">
            <v>Микробиология</v>
          </cell>
          <cell r="H873" t="str">
            <v>Salmonella spp. в ГП, ПФ, сырье, VIDAS, с типизацией</v>
          </cell>
          <cell r="I873" t="str">
            <v>ГОСТ 7702.2.0-2016; 
ГОСТ 31904-2012</v>
          </cell>
          <cell r="J873" t="str">
            <v>ГОСТ 31659-2012; 
ГОСТ 31468-2012; МУК 4.2.3262-15 Vidas</v>
          </cell>
          <cell r="K873" t="str">
            <v>не допускается в 25,0 г</v>
          </cell>
          <cell r="L873" t="str">
            <v>СТО 79323491-005-2020</v>
          </cell>
        </row>
        <row r="874">
          <cell r="A874" t="str">
            <v>фарш по-домашнему охл.БГКП в ГП, ПФ, сырье</v>
          </cell>
          <cell r="B874" t="str">
            <v>фарш по-домашнему охл.</v>
          </cell>
          <cell r="C874" t="str">
            <v>полуфабрикаты рубленые</v>
          </cell>
          <cell r="D874" t="str">
            <v>Сырье</v>
          </cell>
          <cell r="G874" t="str">
            <v>Микробиология</v>
          </cell>
          <cell r="H874" t="str">
            <v>БГКП в ГП, ПФ, сырье</v>
          </cell>
          <cell r="I874" t="str">
            <v>ГОСТ 7702.2.0-2016; 
ГОСТ 31904-2012</v>
          </cell>
          <cell r="J874" t="str">
            <v>ГОСТ 31747-2012</v>
          </cell>
          <cell r="K874" t="str">
            <v>не допускается в 0,0001 г</v>
          </cell>
          <cell r="L874" t="str">
            <v>СТО 79323491-005-2020</v>
          </cell>
        </row>
        <row r="875">
          <cell r="A875" t="str">
            <v>фарш "Премиум из филе грудки" охл.КМАФАнМ в ГП, ПФ, сырье, смывах, ТЕМПО</v>
          </cell>
          <cell r="B875" t="str">
            <v>фарш "Премиум из филе грудки" охл.</v>
          </cell>
          <cell r="C875" t="str">
            <v>полуфабрикаты рубленные</v>
          </cell>
          <cell r="D875" t="str">
            <v>Сырье</v>
          </cell>
          <cell r="G875" t="str">
            <v>Микробиология</v>
          </cell>
          <cell r="H875" t="str">
            <v>КМАФАнМ в ГП, ПФ, сырье, смывах, ТЕМПО</v>
          </cell>
          <cell r="I875" t="str">
            <v>ГОСТ 7702.2.0-2016; 
ГОСТ 31904-2012</v>
          </cell>
          <cell r="J875" t="str">
            <v>ГОСТ 7702.2.1-2017; МУК 4.2.3261-15 Темпо</v>
          </cell>
          <cell r="K875" t="str">
            <v>не более 1,0 × 10⁶ КОЕ/г</v>
          </cell>
          <cell r="L875" t="str">
            <v>СТО 79323491-005-2020</v>
          </cell>
        </row>
        <row r="876">
          <cell r="A876" t="str">
            <v>фарш "Премиум из филе грудки" охл.КМАФАнМ в ГП, ПФ, сырье, петрифильмы</v>
          </cell>
          <cell r="B876" t="str">
            <v>фарш "Премиум из филе грудки" охл.</v>
          </cell>
          <cell r="C876" t="str">
            <v>полуфабрикаты рубленные</v>
          </cell>
          <cell r="D876" t="str">
            <v>Сырье</v>
          </cell>
          <cell r="G876" t="str">
            <v>Микробиология</v>
          </cell>
          <cell r="H876" t="str">
            <v>КМАФАнМ в ГП, ПФ, сырье, петрифильмы</v>
          </cell>
          <cell r="I876" t="str">
            <v>ГОСТ 7702.2.0-2016; 
ГОСТ 31904-2012</v>
          </cell>
          <cell r="J876" t="str">
            <v>ГОСТ 7702.2.1-2017, МУК 4.2.2884-11 Петрифильмы</v>
          </cell>
          <cell r="K876" t="str">
            <v>не более 1,0 × 10⁶ КОЕ/г</v>
          </cell>
          <cell r="L876" t="str">
            <v>СТО 79323491-005-2020</v>
          </cell>
        </row>
        <row r="877">
          <cell r="A877" t="str">
            <v>фарш "Премиум из филе грудки" охл.Listeria monocytogenes в ГП, ПФ, сырье, VIDAS</v>
          </cell>
          <cell r="B877" t="str">
            <v>фарш "Премиум из филе грудки" охл.</v>
          </cell>
          <cell r="C877" t="str">
            <v>полуфабрикаты рубленные</v>
          </cell>
          <cell r="D877" t="str">
            <v>Сырье</v>
          </cell>
          <cell r="G877" t="str">
            <v>Микробиология</v>
          </cell>
          <cell r="H877" t="str">
            <v>Listeria monocytogenes в ГП, ПФ, сырье, VIDAS</v>
          </cell>
          <cell r="I877" t="str">
            <v>ГОСТ 7702.2.0-2016; 
ГОСТ 31904-2012</v>
          </cell>
          <cell r="J877" t="str">
            <v>ГОСТ 32031-2012; МУК 4.2.3262-15 Vidas</v>
          </cell>
          <cell r="K877" t="str">
            <v>не допускается в 25,0 г</v>
          </cell>
          <cell r="L877" t="str">
            <v>СТО 79323491-005-2020</v>
          </cell>
        </row>
        <row r="878">
          <cell r="A878" t="str">
            <v>фарш "Премиум из филе грудки" охл.Salmonella spp. в ГП, ПФ, сырье, VIDAS, с типизацией</v>
          </cell>
          <cell r="B878" t="str">
            <v>фарш "Премиум из филе грудки" охл.</v>
          </cell>
          <cell r="C878" t="str">
            <v>полуфабрикаты рубленные</v>
          </cell>
          <cell r="D878" t="str">
            <v>Сырье</v>
          </cell>
          <cell r="G878" t="str">
            <v>Микробиология</v>
          </cell>
          <cell r="H878" t="str">
            <v>Salmonella spp. в ГП, ПФ, сырье, VIDAS, с типизацией</v>
          </cell>
          <cell r="I878" t="str">
            <v>ГОСТ 7702.2.0-2016; 
ГОСТ 31904-2012</v>
          </cell>
          <cell r="J878" t="str">
            <v>ГОСТ 31659-2012; 
ГОСТ 31468-2012; МУК 4.2.3262-15 Vidas</v>
          </cell>
          <cell r="K878" t="str">
            <v>не допускается в 25,0 г</v>
          </cell>
          <cell r="L878" t="str">
            <v>СТО 79323491-005-2020</v>
          </cell>
        </row>
        <row r="879">
          <cell r="A879" t="str">
            <v>фарш "Премиум из филе грудки" охл.БГКП в ГП, ПФ, сырье</v>
          </cell>
          <cell r="B879" t="str">
            <v>фарш "Премиум из филе грудки" охл.</v>
          </cell>
          <cell r="C879" t="str">
            <v>полуфабрикаты рубленые</v>
          </cell>
          <cell r="D879" t="str">
            <v>Сырье</v>
          </cell>
          <cell r="G879" t="str">
            <v>Микробиология</v>
          </cell>
          <cell r="H879" t="str">
            <v>БГКП в ГП, ПФ, сырье</v>
          </cell>
          <cell r="I879" t="str">
            <v>ГОСТ 7702.2.0-2016; 
ГОСТ 31904-2012</v>
          </cell>
          <cell r="J879" t="str">
            <v>ГОСТ 31747-2012</v>
          </cell>
          <cell r="K879" t="str">
            <v>не допускается в 0,0001 г</v>
          </cell>
          <cell r="L879" t="str">
            <v>СТО 79323491-005-2020</v>
          </cell>
        </row>
        <row r="880">
          <cell r="A880" t="str">
            <v>фарш из филе грудки охл.КМАФАнМ в ГП, ПФ, сырье, смывах, ТЕМПО</v>
          </cell>
          <cell r="B880" t="str">
            <v>фарш из филе грудки охл.</v>
          </cell>
          <cell r="C880" t="str">
            <v>полуфабрикаты рубленные</v>
          </cell>
          <cell r="D880" t="str">
            <v>Сырье</v>
          </cell>
          <cell r="G880" t="str">
            <v>Микробиология</v>
          </cell>
          <cell r="H880" t="str">
            <v>КМАФАнМ в ГП, ПФ, сырье, смывах, ТЕМПО</v>
          </cell>
          <cell r="I880" t="str">
            <v>ГОСТ 7702.2.0-2016; 
ГОСТ 31904-2012</v>
          </cell>
          <cell r="J880" t="str">
            <v>ГОСТ 7702.2.1-2017; МУК 4.2.3261-15 Темпо</v>
          </cell>
          <cell r="K880" t="str">
            <v>не более 1,0 × 10⁶ КОЕ/г</v>
          </cell>
          <cell r="L880" t="str">
            <v>СТО 79323491-005-2020</v>
          </cell>
        </row>
        <row r="881">
          <cell r="A881" t="str">
            <v>фарш из филе грудки охл.КМАФАнМ в ГП, ПФ, сырье, петрифильмы</v>
          </cell>
          <cell r="B881" t="str">
            <v>фарш из филе грудки охл.</v>
          </cell>
          <cell r="C881" t="str">
            <v>полуфабрикаты рубленные</v>
          </cell>
          <cell r="D881" t="str">
            <v>Сырье</v>
          </cell>
          <cell r="G881" t="str">
            <v>Микробиология</v>
          </cell>
          <cell r="H881" t="str">
            <v>КМАФАнМ в ГП, ПФ, сырье, петрифильмы</v>
          </cell>
          <cell r="I881" t="str">
            <v>ГОСТ 7702.2.0-2016; 
ГОСТ 31904-2012</v>
          </cell>
          <cell r="J881" t="str">
            <v>ГОСТ 7702.2.1-2017, МУК 4.2.2884-11 Петрифильмы</v>
          </cell>
          <cell r="K881" t="str">
            <v>не более 1,0 × 10⁶ КОЕ/г</v>
          </cell>
          <cell r="L881" t="str">
            <v>СТО 79323491-005-2020</v>
          </cell>
        </row>
        <row r="882">
          <cell r="A882" t="str">
            <v>фарш из филе грудки охл.Listeria monocytogenes в ГП, ПФ, сырье, VIDAS</v>
          </cell>
          <cell r="B882" t="str">
            <v>фарш из филе грудки охл.</v>
          </cell>
          <cell r="C882" t="str">
            <v>полуфабрикаты рубленные</v>
          </cell>
          <cell r="D882" t="str">
            <v>Сырье</v>
          </cell>
          <cell r="G882" t="str">
            <v>Микробиология</v>
          </cell>
          <cell r="H882" t="str">
            <v>Listeria monocytogenes в ГП, ПФ, сырье, VIDAS</v>
          </cell>
          <cell r="I882" t="str">
            <v>ГОСТ 7702.2.0-2016; 
ГОСТ 31904-2012</v>
          </cell>
          <cell r="J882" t="str">
            <v>ГОСТ 32031-2012; МУК 4.2.3262-15 Vidas</v>
          </cell>
          <cell r="K882" t="str">
            <v>не допускается в 25,0 г</v>
          </cell>
          <cell r="L882" t="str">
            <v>СТО 79323491-005-2020</v>
          </cell>
        </row>
        <row r="883">
          <cell r="A883" t="str">
            <v>фарш из филе грудки охл.Salmonella spp. в ГП, ПФ, сырье, VIDAS, с типизацией</v>
          </cell>
          <cell r="B883" t="str">
            <v>фарш из филе грудки охл.</v>
          </cell>
          <cell r="C883" t="str">
            <v>полуфабрикаты рубленные</v>
          </cell>
          <cell r="D883" t="str">
            <v>Сырье</v>
          </cell>
          <cell r="G883" t="str">
            <v>Микробиология</v>
          </cell>
          <cell r="H883" t="str">
            <v>Salmonella spp. в ГП, ПФ, сырье, VIDAS, с типизацией</v>
          </cell>
          <cell r="I883" t="str">
            <v>ГОСТ 7702.2.0-2016; 
ГОСТ 31904-2012</v>
          </cell>
          <cell r="J883" t="str">
            <v>ГОСТ 31659-2012; 
ГОСТ 31468-2012; МУК 4.2.3262-15 Vidas</v>
          </cell>
          <cell r="K883" t="str">
            <v>не допускается в 25,0 г</v>
          </cell>
          <cell r="L883" t="str">
            <v>СТО 79323491-005-2020</v>
          </cell>
        </row>
        <row r="884">
          <cell r="A884" t="str">
            <v>фарш из филе грудки охл.БГКП в ГП, ПФ, сырье</v>
          </cell>
          <cell r="B884" t="str">
            <v>фарш из филе грудки охл.</v>
          </cell>
          <cell r="C884" t="str">
            <v>полуфабрикаты рубленые</v>
          </cell>
          <cell r="D884" t="str">
            <v>Сырье</v>
          </cell>
          <cell r="G884" t="str">
            <v>Микробиология</v>
          </cell>
          <cell r="H884" t="str">
            <v>БГКП в ГП, ПФ, сырье</v>
          </cell>
          <cell r="I884" t="str">
            <v>ГОСТ 7702.2.0-2016; 
ГОСТ 31904-2012</v>
          </cell>
          <cell r="J884" t="str">
            <v>ГОСТ 31747-2012</v>
          </cell>
          <cell r="K884" t="str">
            <v>не допускается в 0,0001 г</v>
          </cell>
          <cell r="L884" t="str">
            <v>СТО 79323491-005-2020</v>
          </cell>
        </row>
        <row r="885">
          <cell r="A885" t="str">
            <v>филе бедра без кожи ЦБ зам (СТО)Listeria monocytogenes в ГП, ПФ, сырье, VIDAS</v>
          </cell>
          <cell r="B885" t="str">
            <v>филе бедра без кожи ЦБ зам (СТО)</v>
          </cell>
          <cell r="C885" t="str">
            <v>мясо ЦБ</v>
          </cell>
          <cell r="D885" t="str">
            <v>Готовая_продукция</v>
          </cell>
          <cell r="G885" t="str">
            <v>Микробиология</v>
          </cell>
          <cell r="H885" t="str">
            <v>Listeria monocytogenes в ГП, ПФ, сырье, VIDAS</v>
          </cell>
          <cell r="I885" t="str">
            <v>ГОСТ 7702.2.0-2016; 
ГОСТ 31904-2012</v>
          </cell>
          <cell r="J885" t="str">
            <v>ГОСТ 32031-2012; МУК 4.2.3262-15 Vidas</v>
          </cell>
          <cell r="K885" t="str">
            <v>не допускается в 25,0 г</v>
          </cell>
          <cell r="L885" t="str">
            <v>СТО 53958418-002-2017</v>
          </cell>
        </row>
        <row r="886">
          <cell r="A886" t="str">
            <v>филе бедра без кожи ЦБ зам (СТО)Salmonella spp. в ГП, ПФ, сырье, VIDAS, с типизацией</v>
          </cell>
          <cell r="B886" t="str">
            <v>филе бедра без кожи ЦБ зам (СТО)</v>
          </cell>
          <cell r="C886" t="str">
            <v>мясо ЦБ</v>
          </cell>
          <cell r="D886" t="str">
            <v>Готовая_продукция</v>
          </cell>
          <cell r="G886" t="str">
            <v>Микробиология</v>
          </cell>
          <cell r="H886" t="str">
            <v>Salmonella spp. в ГП, ПФ, сырье, VIDAS, с типизацией</v>
          </cell>
          <cell r="I886" t="str">
            <v>ГОСТ 7702.2.0-2016; 
ГОСТ 31904-2012</v>
          </cell>
          <cell r="J886" t="str">
            <v>ГОСТ 31659-2012; 
ГОСТ 31468-2012; МУК 4.2.3262-15 Vidas</v>
          </cell>
          <cell r="K886" t="str">
            <v>не допускается в 25,0 г</v>
          </cell>
          <cell r="L886" t="str">
            <v>СТО 53958418-002-2017</v>
          </cell>
        </row>
        <row r="887">
          <cell r="A887" t="str">
            <v>филе бедра без кожи ЦБ зам (СТО)Дрожжи и плесени в ГП, ПФ, сырье</v>
          </cell>
          <cell r="B887" t="str">
            <v>филе бедра без кожи ЦБ зам (СТО)</v>
          </cell>
          <cell r="C887" t="str">
            <v>мясо ЦБ</v>
          </cell>
          <cell r="D887" t="str">
            <v>Готовая_продукция</v>
          </cell>
          <cell r="G887" t="str">
            <v>Микробиология</v>
          </cell>
          <cell r="H887" t="str">
            <v>Дрожжи и плесени в ГП, ПФ, сырье</v>
          </cell>
          <cell r="I887" t="str">
            <v>ГОСТ 7702.2.0-2016; 
ГОСТ 31904-2012</v>
          </cell>
          <cell r="J887" t="str">
            <v>ГОСТ 10444.12-2013</v>
          </cell>
          <cell r="K887" t="str">
            <v>не нормируется</v>
          </cell>
        </row>
        <row r="888">
          <cell r="A888" t="str">
            <v>филе бедра без кожи ЦБ зам (СТО)КМАФАнМ в ГП, ПФ, сырье, смывах, ТЕМПО</v>
          </cell>
          <cell r="B888" t="str">
            <v>филе бедра без кожи ЦБ зам (СТО)</v>
          </cell>
          <cell r="C888" t="str">
            <v>мясо ЦБ</v>
          </cell>
          <cell r="D888" t="str">
            <v>Готовая_продукция</v>
          </cell>
          <cell r="G888" t="str">
            <v>Микробиология</v>
          </cell>
          <cell r="H888" t="str">
            <v>КМАФАнМ в ГП, ПФ, сырье, смывах, ТЕМПО</v>
          </cell>
          <cell r="I888" t="str">
            <v>ГОСТ 7702.2.0-2016; 
ГОСТ 31904-2012</v>
          </cell>
          <cell r="J888" t="str">
            <v>ГОСТ 7702.2.1-2017; МУК 4.2.3261-15 Темпо</v>
          </cell>
          <cell r="K888" t="str">
            <v>не более 1,0 × 10⁵ КОЕ/г</v>
          </cell>
          <cell r="L888" t="str">
            <v>СТО 53958418-002-2017</v>
          </cell>
        </row>
        <row r="889">
          <cell r="A889" t="str">
            <v>филе бедра без кожи ЦБ зам (СТО)КМАФАнМ в ГП, ПФ, сырье, петрифильмы</v>
          </cell>
          <cell r="B889" t="str">
            <v>филе бедра без кожи ЦБ зам (СТО)</v>
          </cell>
          <cell r="C889" t="str">
            <v>мясо ЦБ</v>
          </cell>
          <cell r="D889" t="str">
            <v>Готовая_продукция</v>
          </cell>
          <cell r="G889" t="str">
            <v>Микробиология</v>
          </cell>
          <cell r="H889" t="str">
            <v>КМАФАнМ в ГП, ПФ, сырье, петрифильмы</v>
          </cell>
          <cell r="I889" t="str">
            <v>ГОСТ 7702.2.0-2016; 
ГОСТ 31904-2012</v>
          </cell>
          <cell r="J889" t="str">
            <v>ГОСТ 7702.2.1-2017, МУК 4.2.2884-11 Петрифильмы</v>
          </cell>
          <cell r="K889" t="str">
            <v>не более 1,0 × 10⁵ КОЕ/г</v>
          </cell>
          <cell r="L889" t="str">
            <v>СТО 53958418-002-2017</v>
          </cell>
        </row>
        <row r="890">
          <cell r="A890" t="str">
            <v>филе бедра без кожи ЦБ зам (СТО)фасов.КМАФАнМ в ГП, ПФ, сырье, смывах, ТЕМПО</v>
          </cell>
          <cell r="B890" t="str">
            <v>филе бедра без кожи ЦБ зам (СТО)фасов.</v>
          </cell>
          <cell r="C890" t="str">
            <v>мясо ЦБ</v>
          </cell>
          <cell r="D890" t="str">
            <v>Готовая_продукция</v>
          </cell>
          <cell r="G890" t="str">
            <v>Микробиология</v>
          </cell>
          <cell r="H890" t="str">
            <v>КМАФАнМ в ГП, ПФ, сырье, смывах, ТЕМПО</v>
          </cell>
          <cell r="I890" t="str">
            <v>ГОСТ 7702.2.0-2016; 
ГОСТ 31904-2012</v>
          </cell>
          <cell r="J890" t="str">
            <v>ГОСТ 7702.2.1-2017; МУК 4.2.3261-15 Темпо</v>
          </cell>
          <cell r="K890" t="str">
            <v>не более 5,0 × 10⁵ КОЕ/г</v>
          </cell>
          <cell r="L890" t="str">
            <v>СТО 53958418-002-2017</v>
          </cell>
        </row>
        <row r="891">
          <cell r="A891" t="str">
            <v>филе бедра без кожи ЦБ зам (СТО)фасов.КМАФАнМ в ГП, ПФ, сырье, петрифильмы</v>
          </cell>
          <cell r="B891" t="str">
            <v>филе бедра без кожи ЦБ зам (СТО)фасов.</v>
          </cell>
          <cell r="C891" t="str">
            <v>мясо ЦБ</v>
          </cell>
          <cell r="D891" t="str">
            <v>Готовая_продукция</v>
          </cell>
          <cell r="G891" t="str">
            <v>Микробиология</v>
          </cell>
          <cell r="H891" t="str">
            <v>КМАФАнМ в ГП, ПФ, сырье, петрифильмы</v>
          </cell>
          <cell r="I891" t="str">
            <v>ГОСТ 7702.2.0-2016; 
ГОСТ 31904-2012</v>
          </cell>
          <cell r="J891" t="str">
            <v>ГОСТ 7702.2.1-2017, МУК 4.2.2884-11 Петрифильмы</v>
          </cell>
          <cell r="K891" t="str">
            <v>не более 5,0 × 10⁵ КОЕ/г</v>
          </cell>
          <cell r="L891" t="str">
            <v>СТО 53958418-002-2017</v>
          </cell>
        </row>
        <row r="892">
          <cell r="A892" t="str">
            <v>филе бедра без кожи ЦБ зам (ТУ)Listeria monocytogenes в ГП, ПФ, сырье, VIDAS</v>
          </cell>
          <cell r="B892" t="str">
            <v>филе бедра без кожи ЦБ зам (ТУ)</v>
          </cell>
          <cell r="C892" t="str">
            <v>мясо ЦБ</v>
          </cell>
          <cell r="D892" t="str">
            <v>Готовая_продукция</v>
          </cell>
          <cell r="G892" t="str">
            <v>Микробиология</v>
          </cell>
          <cell r="H892" t="str">
            <v>Listeria monocytogenes в ГП, ПФ, сырье, VIDAS</v>
          </cell>
          <cell r="I892" t="str">
            <v>ГОСТ 7702.2.0-2016; 
ГОСТ 31904-2012</v>
          </cell>
          <cell r="J892" t="str">
            <v>ГОСТ 32031-2012; МУК 4.2.3262-15 Vidas</v>
          </cell>
          <cell r="K892" t="str">
            <v>не допускается в 25,0 г</v>
          </cell>
          <cell r="L892" t="str">
            <v>ТУ 10.12.10-251-23476484-2018</v>
          </cell>
        </row>
        <row r="893">
          <cell r="A893" t="str">
            <v>филе бедра без кожи ЦБ зам (ТУ)Salmonella spp. в ГП, ПФ, сырье, VIDAS, с типизацией</v>
          </cell>
          <cell r="B893" t="str">
            <v>филе бедра без кожи ЦБ зам (ТУ)</v>
          </cell>
          <cell r="C893" t="str">
            <v>мясо ЦБ</v>
          </cell>
          <cell r="D893" t="str">
            <v>Готовая_продукция</v>
          </cell>
          <cell r="G893" t="str">
            <v>Микробиология</v>
          </cell>
          <cell r="H893" t="str">
            <v>Salmonella spp. в ГП, ПФ, сырье, VIDAS, с типизацией</v>
          </cell>
          <cell r="I893" t="str">
            <v>ГОСТ 7702.2.0-2016; 
ГОСТ 31904-2012</v>
          </cell>
          <cell r="J893" t="str">
            <v>ГОСТ 31659-2012; 
ГОСТ 31468-2012; МУК 4.2.3262-15 Vidas</v>
          </cell>
          <cell r="K893" t="str">
            <v>не допускается в 25,0 г</v>
          </cell>
          <cell r="L893" t="str">
            <v>ТУ 10.12.10-251-23476484-2018</v>
          </cell>
        </row>
        <row r="894">
          <cell r="A894" t="str">
            <v>филе бедра без кожи ЦБ зам (ТУ)КМАФАнМ в ГП, ПФ, сырье, смывах, ТЕМПО</v>
          </cell>
          <cell r="B894" t="str">
            <v>филе бедра без кожи ЦБ зам (ТУ)</v>
          </cell>
          <cell r="C894" t="str">
            <v>мясо ЦБ</v>
          </cell>
          <cell r="D894" t="str">
            <v>Готовая_продукция</v>
          </cell>
          <cell r="G894" t="str">
            <v>Микробиология</v>
          </cell>
          <cell r="H894" t="str">
            <v>КМАФАнМ в ГП, ПФ, сырье, смывах, ТЕМПО</v>
          </cell>
          <cell r="I894" t="str">
            <v>ГОСТ 7702.2.0-2016; 
ГОСТ 31904-2012</v>
          </cell>
          <cell r="J894" t="str">
            <v>ГОСТ 7702.2.1-2017; МУК 4.2.3261-15 Темпо</v>
          </cell>
          <cell r="K894" t="str">
            <v>не более 5,0 × 10⁵ КОЕ/г</v>
          </cell>
          <cell r="L894" t="str">
            <v>ТУ 10.12.10-251-23476484-2018</v>
          </cell>
        </row>
        <row r="895">
          <cell r="A895" t="str">
            <v>филе бедра без кожи ЦБ зам (ТУ)КМАФАнМ в ГП, ПФ, сырье, петрифильмы</v>
          </cell>
          <cell r="B895" t="str">
            <v>филе бедра без кожи ЦБ зам (ТУ)</v>
          </cell>
          <cell r="C895" t="str">
            <v>мясо ЦБ</v>
          </cell>
          <cell r="D895" t="str">
            <v>Готовая_продукция</v>
          </cell>
          <cell r="G895" t="str">
            <v>Микробиология</v>
          </cell>
          <cell r="H895" t="str">
            <v>КМАФАнМ в ГП, ПФ, сырье, петрифильмы</v>
          </cell>
          <cell r="I895" t="str">
            <v>ГОСТ 7702.2.0-2016; 
ГОСТ 31904-2012</v>
          </cell>
          <cell r="J895" t="str">
            <v>ГОСТ 7702.2.1-2017, МУК 4.2.2884-11 Петрифильмы</v>
          </cell>
          <cell r="K895" t="str">
            <v>не более 1,0 × 10⁵ КОЕ/г</v>
          </cell>
          <cell r="L895" t="str">
            <v>ТУ 10.12.10-251-23476484-2018</v>
          </cell>
        </row>
        <row r="896">
          <cell r="A896" t="str">
            <v>филе бедра без кожи ЦБ охл. п/ф (СТО)БГКП в ГП, ПФ, сырье</v>
          </cell>
          <cell r="B896" t="str">
            <v>филе бедра без кожи ЦБ охл. п/ф (СТО)</v>
          </cell>
          <cell r="C896" t="str">
            <v>полуфабрикаты натуральные</v>
          </cell>
          <cell r="D896" t="str">
            <v>Готовая_продукция</v>
          </cell>
          <cell r="G896" t="str">
            <v>Микробиология</v>
          </cell>
          <cell r="H896" t="str">
            <v>БГКП в ГП, ПФ, сырье</v>
          </cell>
          <cell r="I896" t="str">
            <v>ГОСТ 7702.2.0-2016; 
ГОСТ 31904-2012</v>
          </cell>
          <cell r="J896" t="str">
            <v>ГОСТ 31747-2012</v>
          </cell>
          <cell r="K896" t="str">
            <v>не допускается в 0,0001 г</v>
          </cell>
          <cell r="L896" t="str">
            <v>СТО 53958418-001-2017</v>
          </cell>
        </row>
        <row r="897">
          <cell r="A897" t="str">
            <v>филе бедра без кожи ЦБ охл. п/ф (СТО)Дрожжи и плесени в ГП, ПФ, сырье</v>
          </cell>
          <cell r="B897" t="str">
            <v>филе бедра без кожи ЦБ охл. п/ф (СТО)</v>
          </cell>
          <cell r="C897" t="str">
            <v>полуфабрикаты натуральные</v>
          </cell>
          <cell r="D897" t="str">
            <v>Готовая_продукция</v>
          </cell>
          <cell r="G897" t="str">
            <v>Микробиология</v>
          </cell>
          <cell r="H897" t="str">
            <v>Дрожжи и плесени в ГП, ПФ, сырье</v>
          </cell>
          <cell r="I897" t="str">
            <v>ГОСТ 7702.2.0-2016; 
ГОСТ 31904-2012</v>
          </cell>
          <cell r="J897" t="str">
            <v>ГОСТ 10444.12-2013</v>
          </cell>
          <cell r="K897" t="str">
            <v>не нормируется</v>
          </cell>
        </row>
        <row r="898">
          <cell r="A898" t="str">
            <v>филе бедра без кожи ЦБ охл. п/ф (СТО)КМАФАнМ в ГП, ПФ, сырье, смывах, ТЕМПО</v>
          </cell>
          <cell r="B898" t="str">
            <v>филе бедра без кожи ЦБ охл. п/ф (СТО)</v>
          </cell>
          <cell r="C898" t="str">
            <v>полуфабрикаты натуральные</v>
          </cell>
          <cell r="D898" t="str">
            <v>Готовая_продукция</v>
          </cell>
          <cell r="G898" t="str">
            <v>Микробиология</v>
          </cell>
          <cell r="H898" t="str">
            <v>КМАФАнМ в ГП, ПФ, сырье, смывах, ТЕМПО</v>
          </cell>
          <cell r="I898" t="str">
            <v>ГОСТ 7702.2.0-2016; 
ГОСТ 31904-2012</v>
          </cell>
          <cell r="J898" t="str">
            <v>ГОСТ 7702.2.1-2017; МУК 4.2.3261-15 Темпо</v>
          </cell>
          <cell r="K898" t="str">
            <v>не более 1,0 × 10⁵ КОЕ/г</v>
          </cell>
          <cell r="L898" t="str">
            <v>СТО 53958418-001-2017</v>
          </cell>
        </row>
        <row r="899">
          <cell r="A899" t="str">
            <v>филе бедра без кожи ЦБ охл. п/ф (СТО)КМАФАнМ в ГП, ПФ, сырье, петрифильмы</v>
          </cell>
          <cell r="B899" t="str">
            <v>филе бедра без кожи ЦБ охл. п/ф (СТО)</v>
          </cell>
          <cell r="C899" t="str">
            <v>полуфабрикаты натуральные</v>
          </cell>
          <cell r="D899" t="str">
            <v>Готовая_продукция</v>
          </cell>
          <cell r="G899" t="str">
            <v>Микробиология</v>
          </cell>
          <cell r="H899" t="str">
            <v>КМАФАнМ в ГП, ПФ, сырье, петрифильмы</v>
          </cell>
          <cell r="I899" t="str">
            <v>ГОСТ 7702.2.0-2016; 
ГОСТ 31904-2012</v>
          </cell>
          <cell r="J899" t="str">
            <v>ГОСТ 7702.2.1-2017, МУК 4.2.2884-11 Петрифильмы</v>
          </cell>
          <cell r="K899" t="str">
            <v>не более 1,0 × 10⁵ КОЕ/г</v>
          </cell>
          <cell r="L899" t="str">
            <v>СТО 53958418-001-2017</v>
          </cell>
        </row>
        <row r="900">
          <cell r="A900" t="str">
            <v>филе бедра без кожи ЦБ охл. п/ф (СТО)Listeria monocytogenes в ГП, ПФ, сырье, VIDAS</v>
          </cell>
          <cell r="B900" t="str">
            <v>филе бедра без кожи ЦБ охл. п/ф (СТО)</v>
          </cell>
          <cell r="C900" t="str">
            <v>полуфабрикаты натуральные</v>
          </cell>
          <cell r="D900" t="str">
            <v>Готовая_продукция</v>
          </cell>
          <cell r="G900" t="str">
            <v>Микробиология</v>
          </cell>
          <cell r="H900" t="str">
            <v>Listeria monocytogenes в ГП, ПФ, сырье, VIDAS</v>
          </cell>
          <cell r="I900" t="str">
            <v>ГОСТ 7702.2.0-2016; 
ГОСТ 31904-2012</v>
          </cell>
          <cell r="J900" t="str">
            <v>ГОСТ 32031-2012; МУК 4.2.3262-15 Vidas</v>
          </cell>
          <cell r="K900" t="str">
            <v>не допускается в 25,0 г</v>
          </cell>
          <cell r="L900" t="str">
            <v>СТО 53958418-001-2017</v>
          </cell>
        </row>
        <row r="901">
          <cell r="A901" t="str">
            <v>филе бедра без кожи ЦБ охл. п/ф (СТО)Salmonella spp. в ГП, ПФ, сырье, VIDAS, с типизацией</v>
          </cell>
          <cell r="B901" t="str">
            <v>филе бедра без кожи ЦБ охл. п/ф (СТО)</v>
          </cell>
          <cell r="C901" t="str">
            <v>полуфабрикаты натуральные</v>
          </cell>
          <cell r="D901" t="str">
            <v>Готовая_продукция</v>
          </cell>
          <cell r="G901" t="str">
            <v>Микробиология</v>
          </cell>
          <cell r="H901" t="str">
            <v>Salmonella spp. в ГП, ПФ, сырье, VIDAS, с типизацией</v>
          </cell>
          <cell r="I901" t="str">
            <v>ГОСТ 7702.2.0-2016; 
ГОСТ 31904-2012</v>
          </cell>
          <cell r="J901" t="str">
            <v>ГОСТ 31659-2012; 
ГОСТ 31468-2012; МУК 4.2.3262-15 Vidas</v>
          </cell>
          <cell r="K901" t="str">
            <v>не допускается в 25,0 г</v>
          </cell>
          <cell r="L901" t="str">
            <v>СТО 53958418-001-2017</v>
          </cell>
        </row>
        <row r="902">
          <cell r="A902" t="str">
            <v>филе бедра без кожи ЦБ охл (СТО)КМАФАнМ в ГП, ПФ, сырье, смывах, ТЕМПО</v>
          </cell>
          <cell r="B902" t="str">
            <v>филе бедра без кожи ЦБ охл (СТО)</v>
          </cell>
          <cell r="C902" t="str">
            <v>мясо ЦБ</v>
          </cell>
          <cell r="D902" t="str">
            <v>Готовая_продукция</v>
          </cell>
          <cell r="G902" t="str">
            <v>Микробиология</v>
          </cell>
          <cell r="H902" t="str">
            <v>КМАФАнМ в ГП, ПФ, сырье, смывах, ТЕМПО</v>
          </cell>
          <cell r="I902" t="str">
            <v>ГОСТ 7702.2.0-2016; 
ГОСТ 31904-2012</v>
          </cell>
          <cell r="J902" t="str">
            <v>ГОСТ 7702.2.1-2017; МУК 4.2.3261-15 Темпо</v>
          </cell>
          <cell r="K902" t="str">
            <v>не более 1,0 × 10⁴ КОЕ/г</v>
          </cell>
          <cell r="L902" t="str">
            <v>СТО 53958418-002-2017</v>
          </cell>
        </row>
        <row r="903">
          <cell r="A903" t="str">
            <v>филе бедра без кожи ЦБ охл (СТО)КМАФАнМ в ГП, ПФ, сырье, петрифильмы</v>
          </cell>
          <cell r="B903" t="str">
            <v>филе бедра без кожи ЦБ охл (СТО)</v>
          </cell>
          <cell r="C903" t="str">
            <v>мясо ЦБ</v>
          </cell>
          <cell r="D903" t="str">
            <v>Готовая_продукция</v>
          </cell>
          <cell r="G903" t="str">
            <v>Микробиология</v>
          </cell>
          <cell r="H903" t="str">
            <v>КМАФАнМ в ГП, ПФ, сырье, петрифильмы</v>
          </cell>
          <cell r="I903" t="str">
            <v>ГОСТ 7702.2.0-2016; 
ГОСТ 31904-2012</v>
          </cell>
          <cell r="J903" t="str">
            <v>ГОСТ 7702.2.1-2017, МУК 4.2.2884-11 Петрифильмы</v>
          </cell>
          <cell r="K903" t="str">
            <v>не более 1,0 × 10⁴ КОЕ/г</v>
          </cell>
          <cell r="L903" t="str">
            <v>СТО 53958418-002-2017</v>
          </cell>
        </row>
        <row r="904">
          <cell r="A904" t="str">
            <v>филе бедра без кожи ЦБ охл (СТО)фасов.КМАФАнМ в ГП, ПФ, сырье, смывах, ТЕМПО</v>
          </cell>
          <cell r="B904" t="str">
            <v>филе бедра без кожи ЦБ охл (СТО)фасов.</v>
          </cell>
          <cell r="C904" t="str">
            <v>мясо ЦБ</v>
          </cell>
          <cell r="D904" t="str">
            <v>Готовая_продукция</v>
          </cell>
          <cell r="G904" t="str">
            <v>Микробиология</v>
          </cell>
          <cell r="H904" t="str">
            <v>КМАФАнМ в ГП, ПФ, сырье, смывах, ТЕМПО</v>
          </cell>
          <cell r="I904" t="str">
            <v>ГОСТ 7702.2.0-2016; 
ГОСТ 31904-2012</v>
          </cell>
          <cell r="J904" t="str">
            <v>ГОСТ 7702.2.1-2017; МУК 4.2.3261-15 Темпо</v>
          </cell>
          <cell r="K904" t="str">
            <v>не более 5,0 × 10⁵ КОЕ/г</v>
          </cell>
          <cell r="L904" t="str">
            <v>СТО 53958418-002-2017</v>
          </cell>
        </row>
        <row r="905">
          <cell r="A905" t="str">
            <v>филе бедра без кожи ЦБ охл (СТО)фасов.КМАФАнМ в ГП, ПФ, сырье, петрифильмы</v>
          </cell>
          <cell r="B905" t="str">
            <v>филе бедра без кожи ЦБ охл (СТО)фасов.</v>
          </cell>
          <cell r="C905" t="str">
            <v>мясо ЦБ</v>
          </cell>
          <cell r="D905" t="str">
            <v>Готовая_продукция</v>
          </cell>
          <cell r="G905" t="str">
            <v>Микробиология</v>
          </cell>
          <cell r="H905" t="str">
            <v>КМАФАнМ в ГП, ПФ, сырье, петрифильмы</v>
          </cell>
          <cell r="I905" t="str">
            <v>ГОСТ 7702.2.0-2016; 
ГОСТ 31904-2012</v>
          </cell>
          <cell r="J905" t="str">
            <v>ГОСТ 7702.2.1-2017, МУК 4.2.2884-11 Петрифильмы</v>
          </cell>
          <cell r="K905" t="str">
            <v>не более 5,0 × 10⁵ КОЕ/г</v>
          </cell>
          <cell r="L905" t="str">
            <v>СТО 53958418-002-2017</v>
          </cell>
        </row>
        <row r="906">
          <cell r="A906" t="str">
            <v>филе бедра без кожи ЦБ охл (СТО)фасов.Salmonella spp. в ГП, ПФ, сырье, VIDAS, с типизацией</v>
          </cell>
          <cell r="B906" t="str">
            <v>филе бедра без кожи ЦБ охл (СТО)фасов.</v>
          </cell>
          <cell r="C906" t="str">
            <v>мясо ЦБ</v>
          </cell>
          <cell r="D906" t="str">
            <v>Готовая_продукция</v>
          </cell>
          <cell r="G906" t="str">
            <v>Микробиология</v>
          </cell>
          <cell r="H906" t="str">
            <v>Salmonella spp. в ГП, ПФ, сырье, VIDAS, с типизацией</v>
          </cell>
          <cell r="I906" t="str">
            <v>ГОСТ 7702.2.0-2016; 
ГОСТ 31904-2012</v>
          </cell>
          <cell r="J906" t="str">
            <v>ГОСТ 31659-2012; 
ГОСТ 31468-2012; МУК 4.2.3262-15 Vidas</v>
          </cell>
          <cell r="K906" t="str">
            <v>не допускается в 25,0 г</v>
          </cell>
          <cell r="L906" t="str">
            <v>СТО 53958418-002-2017</v>
          </cell>
        </row>
        <row r="907">
          <cell r="A907" t="str">
            <v>филе бедра без кожи ЦБ охл (СТО)фасов.Listeria monocytogenes в ГП, ПФ, сырье, VIDAS</v>
          </cell>
          <cell r="B907" t="str">
            <v>филе бедра без кожи ЦБ охл (СТО)фасов.</v>
          </cell>
          <cell r="C907" t="str">
            <v>мясо ЦБ</v>
          </cell>
          <cell r="D907" t="str">
            <v>Готовая_продукция</v>
          </cell>
          <cell r="G907" t="str">
            <v>Микробиология</v>
          </cell>
          <cell r="H907" t="str">
            <v>Listeria monocytogenes в ГП, ПФ, сырье, VIDAS</v>
          </cell>
          <cell r="I907" t="str">
            <v>ГОСТ 7702.2.0-2016; 
ГОСТ 31904-2012</v>
          </cell>
          <cell r="J907" t="str">
            <v>ГОСТ 32031-2012; МУК 4.2.3262-15 Vidas</v>
          </cell>
          <cell r="K907" t="str">
            <v>не допускается в 25,0 г</v>
          </cell>
          <cell r="L907" t="str">
            <v>СТО 53958418-002-2017</v>
          </cell>
        </row>
        <row r="908">
          <cell r="A908" t="str">
            <v>филе бедра без кожи ЦБ охл (СТО)фасов.Pseudomonas aeruginosa в ГП, ПФ, сырье</v>
          </cell>
          <cell r="B908" t="str">
            <v>филе бедра без кожи ЦБ охл (СТО)фасов.</v>
          </cell>
          <cell r="C908" t="str">
            <v>мясо ЦБ</v>
          </cell>
          <cell r="D908" t="str">
            <v>Готовая_продукция</v>
          </cell>
          <cell r="G908" t="str">
            <v>Микробиология</v>
          </cell>
          <cell r="H908" t="str">
            <v>Pseudomonas aeruginosa в ГП, ПФ, сырье</v>
          </cell>
          <cell r="I908" t="str">
            <v>ГОСТ 7702.2.0-2016; 
ГОСТ 31904-2012</v>
          </cell>
          <cell r="J908" t="str">
            <v>ГОСТ Р 54755-2011</v>
          </cell>
          <cell r="K908" t="str">
            <v>не нормируется</v>
          </cell>
        </row>
        <row r="909">
          <cell r="A909" t="str">
            <v>филе бедра без кожи ЦБ охл (СТО)фасов.Proteus в ГП, ПФ, сырье, патматериал</v>
          </cell>
          <cell r="B909" t="str">
            <v>филе бедра без кожи ЦБ охл (СТО)фасов.</v>
          </cell>
          <cell r="C909" t="str">
            <v>мясо ЦБ</v>
          </cell>
          <cell r="D909" t="str">
            <v>Готовая_продукция</v>
          </cell>
          <cell r="G909" t="str">
            <v>Микробиология</v>
          </cell>
          <cell r="H909" t="str">
            <v>Proteus в ГП, ПФ, сырье, патматериал</v>
          </cell>
          <cell r="I909" t="str">
            <v>ГОСТ 7702.2.0-2016; 
ГОСТ 31904-2012</v>
          </cell>
          <cell r="J909" t="str">
            <v>ГОСТ 28560-90; ГОСТ 7702.2.7-2013</v>
          </cell>
          <cell r="K909" t="str">
            <v>не нормируется</v>
          </cell>
        </row>
        <row r="910">
          <cell r="A910" t="str">
            <v>филе бедра без кожи ЦБ охл (СТО)фасов.БГКП в ГП, ПФ, сырье</v>
          </cell>
          <cell r="B910" t="str">
            <v>филе бедра без кожи ЦБ охл (СТО)фасов.</v>
          </cell>
          <cell r="C910" t="str">
            <v>мясо ЦБ</v>
          </cell>
          <cell r="D910" t="str">
            <v>Готовая_продукция</v>
          </cell>
          <cell r="G910" t="str">
            <v>Микробиология</v>
          </cell>
          <cell r="H910" t="str">
            <v>БГКП в ГП, ПФ, сырье</v>
          </cell>
          <cell r="I910" t="str">
            <v>ГОСТ 7702.2.0-2016; 
ГОСТ 31904-2012</v>
          </cell>
          <cell r="J910" t="str">
            <v>ГОСТ 31747-2012</v>
          </cell>
          <cell r="K910" t="str">
            <v>не допускается в 0,0001 г</v>
          </cell>
          <cell r="L910" t="str">
            <v>СТО 53958418-001-2017</v>
          </cell>
        </row>
        <row r="911">
          <cell r="A911" t="str">
            <v>филе без кожи ЦБ зам (СТО)фасов.КМАФАнМ в ГП, ПФ, сырье, смывах, ТЕМПО</v>
          </cell>
          <cell r="B911" t="str">
            <v>филе без кожи ЦБ зам (СТО)фасов.</v>
          </cell>
          <cell r="C911" t="str">
            <v>мясо ЦБ</v>
          </cell>
          <cell r="D911" t="str">
            <v>Готовая_продукция</v>
          </cell>
          <cell r="G911" t="str">
            <v>Микробиология</v>
          </cell>
          <cell r="H911" t="str">
            <v>КМАФАнМ в ГП, ПФ, сырье, смывах, ТЕМПО</v>
          </cell>
          <cell r="I911" t="str">
            <v>ГОСТ 7702.2.0-2016; 
ГОСТ 31904-2012</v>
          </cell>
          <cell r="J911" t="str">
            <v>ГОСТ 7702.2.1-2017; МУК 4.2.3261-15 Темпо</v>
          </cell>
          <cell r="K911" t="str">
            <v>не более 5,0 × 10⁵ КОЕ/г</v>
          </cell>
          <cell r="L911" t="str">
            <v>СТО 53958418-002-2017</v>
          </cell>
        </row>
        <row r="912">
          <cell r="A912" t="str">
            <v>филе без кожи ЦБ зам (СТО)фасов.КМАФАнМ в ГП, ПФ, сырье, петрифильмы</v>
          </cell>
          <cell r="B912" t="str">
            <v>филе без кожи ЦБ зам (СТО)фасов.</v>
          </cell>
          <cell r="C912" t="str">
            <v>мясо ЦБ</v>
          </cell>
          <cell r="D912" t="str">
            <v>Готовая_продукция</v>
          </cell>
          <cell r="G912" t="str">
            <v>Микробиология</v>
          </cell>
          <cell r="H912" t="str">
            <v>КМАФАнМ в ГП, ПФ, сырье, петрифильмы</v>
          </cell>
          <cell r="I912" t="str">
            <v>ГОСТ 7702.2.0-2016; 
ГОСТ 31904-2012</v>
          </cell>
          <cell r="J912" t="str">
            <v>ГОСТ 7702.2.1-2017, МУК 4.2.2884-11 Петрифильмы</v>
          </cell>
          <cell r="K912" t="str">
            <v>не более 5,0 × 10⁵ КОЕ/г</v>
          </cell>
          <cell r="L912" t="str">
            <v>СТО 53958418-002-2017</v>
          </cell>
        </row>
        <row r="913">
          <cell r="A913" t="str">
            <v>филе без кожи ЦБ зам (СТО)КМАФАнМ в ГП, ПФ, сырье, смывах, ТЕМПО</v>
          </cell>
          <cell r="B913" t="str">
            <v>филе без кожи ЦБ зам (СТО)</v>
          </cell>
          <cell r="C913" t="str">
            <v>мясо ЦБ</v>
          </cell>
          <cell r="D913" t="str">
            <v>Готовая_продукция</v>
          </cell>
          <cell r="G913" t="str">
            <v>Микробиология</v>
          </cell>
          <cell r="H913" t="str">
            <v>КМАФАнМ в ГП, ПФ, сырье, смывах, ТЕМПО</v>
          </cell>
          <cell r="I913" t="str">
            <v>ГОСТ 7702.2.0-2016; 
ГОСТ 31904-2012</v>
          </cell>
          <cell r="J913" t="str">
            <v>ГОСТ 7702.2.1-2017; МУК 4.2.3261-15 Темпо</v>
          </cell>
          <cell r="K913" t="str">
            <v>не более 1,0 × 10⁵ КОЕ/г</v>
          </cell>
          <cell r="L913" t="str">
            <v>СТО 53958418-002-2017</v>
          </cell>
        </row>
        <row r="914">
          <cell r="A914" t="str">
            <v>филе без кожи ЦБ зам (СТО)КМАФАнМ в ГП, ПФ, сырье, петрифильмы</v>
          </cell>
          <cell r="B914" t="str">
            <v>филе без кожи ЦБ зам (СТО)</v>
          </cell>
          <cell r="C914" t="str">
            <v>мясо ЦБ</v>
          </cell>
          <cell r="D914" t="str">
            <v>Готовая_продукция</v>
          </cell>
          <cell r="G914" t="str">
            <v>Микробиология</v>
          </cell>
          <cell r="H914" t="str">
            <v>КМАФАнМ в ГП, ПФ, сырье, петрифильмы</v>
          </cell>
          <cell r="I914" t="str">
            <v>ГОСТ 7702.2.0-2016; 
ГОСТ 31904-2012</v>
          </cell>
          <cell r="J914" t="str">
            <v>ГОСТ 7702.2.1-2017, МУК 4.2.2884-11 Петрифильмы</v>
          </cell>
          <cell r="K914" t="str">
            <v>не более 1,0 × 10⁵ КОЕ/г</v>
          </cell>
          <cell r="L914" t="str">
            <v>СТО 53958418-002-2017</v>
          </cell>
        </row>
        <row r="915">
          <cell r="A915" t="str">
            <v>филе без кожи ЦБ зам (СТО)Listeria monocytogenes в ГП, ПФ, сырье, VIDAS</v>
          </cell>
          <cell r="B915" t="str">
            <v>филе без кожи ЦБ зам (СТО)</v>
          </cell>
          <cell r="C915" t="str">
            <v>мясо ЦБ</v>
          </cell>
          <cell r="D915" t="str">
            <v>Готовая_продукция</v>
          </cell>
          <cell r="G915" t="str">
            <v>Микробиология</v>
          </cell>
          <cell r="H915" t="str">
            <v>Listeria monocytogenes в ГП, ПФ, сырье, VIDAS</v>
          </cell>
          <cell r="I915" t="str">
            <v>ГОСТ 7702.2.0-2016; 
ГОСТ 31904-2012</v>
          </cell>
          <cell r="J915" t="str">
            <v>ГОСТ 32031-2012; МУК 4.2.3262-15 Vidas</v>
          </cell>
          <cell r="K915" t="str">
            <v>не допускается в 25,0 г</v>
          </cell>
          <cell r="L915" t="str">
            <v>СТО 53958418-002-2017</v>
          </cell>
        </row>
        <row r="916">
          <cell r="A916" t="str">
            <v>филе без кожи ЦБ зам (СТО)Salmonella spp. в ГП, ПФ, сырье, VIDAS, с типизацией</v>
          </cell>
          <cell r="B916" t="str">
            <v>филе без кожи ЦБ зам (СТО)</v>
          </cell>
          <cell r="C916" t="str">
            <v>мясо ЦБ</v>
          </cell>
          <cell r="D916" t="str">
            <v>Готовая_продукция</v>
          </cell>
          <cell r="G916" t="str">
            <v>Микробиология</v>
          </cell>
          <cell r="H916" t="str">
            <v>Salmonella spp. в ГП, ПФ, сырье, VIDAS, с типизацией</v>
          </cell>
          <cell r="I916" t="str">
            <v>ГОСТ 7702.2.0-2016; 
ГОСТ 31904-2012</v>
          </cell>
          <cell r="J916" t="str">
            <v>ГОСТ 31659-2012; 
ГОСТ 31468-2012; МУК 4.2.3262-15 Vidas</v>
          </cell>
          <cell r="K916" t="str">
            <v>не допускается в 25,0 г</v>
          </cell>
          <cell r="L916" t="str">
            <v>СТО 53958418-002-2017</v>
          </cell>
        </row>
        <row r="917">
          <cell r="A917" t="str">
            <v>филе без кожи ЦБ зам (СТО)S. aureus в ГП, ПФ, сырье</v>
          </cell>
          <cell r="B917" t="str">
            <v>филе без кожи ЦБ зам (СТО)</v>
          </cell>
          <cell r="C917" t="str">
            <v>мясо ЦБ</v>
          </cell>
          <cell r="D917" t="str">
            <v>Готовая_продукция</v>
          </cell>
          <cell r="G917" t="str">
            <v>Микробиология</v>
          </cell>
          <cell r="H917" t="str">
            <v>S. aureus в ГП, ПФ, сырье</v>
          </cell>
          <cell r="I917" t="str">
            <v>ГОСТ 7702.2.0-2016; 
ГОСТ 31904-2012</v>
          </cell>
          <cell r="J917" t="str">
            <v>ГОСТ 31746-2012</v>
          </cell>
          <cell r="K917" t="str">
            <v>не нормируется</v>
          </cell>
          <cell r="L917" t="str">
            <v>СТО 53958418-002-2017</v>
          </cell>
        </row>
        <row r="918">
          <cell r="A918" t="str">
            <v>филе без кожи ЦБ зам (СТО)Proteus в ГП, ПФ, сырье, патматериал</v>
          </cell>
          <cell r="B918" t="str">
            <v>филе без кожи ЦБ зам (СТО)</v>
          </cell>
          <cell r="C918" t="str">
            <v>мясо ЦБ</v>
          </cell>
          <cell r="D918" t="str">
            <v>Готовая_продукция</v>
          </cell>
          <cell r="G918" t="str">
            <v>Микробиология</v>
          </cell>
          <cell r="H918" t="str">
            <v>Proteus в ГП, ПФ, сырье, патматериал</v>
          </cell>
          <cell r="I918" t="str">
            <v>ГОСТ 7702.2.0-2016; 
ГОСТ 31904-2012</v>
          </cell>
          <cell r="J918" t="str">
            <v>ГОСТ 28560-90; ГОСТ 7702.2.7-2013</v>
          </cell>
          <cell r="K918" t="str">
            <v>не нормируется</v>
          </cell>
        </row>
        <row r="919">
          <cell r="A919" t="str">
            <v>филе без кожи ЦБ охл (СТО)БГКП в ГП, ПФ, сырье</v>
          </cell>
          <cell r="B919" t="str">
            <v>филе без кожи ЦБ охл (СТО)</v>
          </cell>
          <cell r="C919" t="str">
            <v>мясо ЦБ</v>
          </cell>
          <cell r="D919" t="str">
            <v>Готовая_продукция</v>
          </cell>
          <cell r="G919" t="str">
            <v>Микробиология</v>
          </cell>
          <cell r="H919" t="str">
            <v>БГКП в ГП, ПФ, сырье</v>
          </cell>
          <cell r="I919" t="str">
            <v>ГОСТ 7702.2.0-2016; 
ГОСТ 31904-2012</v>
          </cell>
          <cell r="J919" t="str">
            <v>ГОСТ 31747-2012</v>
          </cell>
          <cell r="K919" t="str">
            <v>не допускается в 0,0001 г</v>
          </cell>
          <cell r="L919" t="str">
            <v>СТО 53958418-001-2017</v>
          </cell>
        </row>
        <row r="920">
          <cell r="A920" t="str">
            <v>филе без кожи ЦБ охл (СТО)Дрожжи и плесени в ГП, ПФ, сырье</v>
          </cell>
          <cell r="B920" t="str">
            <v>филе без кожи ЦБ охл (СТО)</v>
          </cell>
          <cell r="C920" t="str">
            <v>мясо ЦБ</v>
          </cell>
          <cell r="D920" t="str">
            <v>Готовая_продукция</v>
          </cell>
          <cell r="G920" t="str">
            <v>Микробиология</v>
          </cell>
          <cell r="H920" t="str">
            <v>Дрожжи и плесени в ГП, ПФ, сырье</v>
          </cell>
          <cell r="I920" t="str">
            <v>ГОСТ 7702.2.0-2016; 
ГОСТ 31904-2012</v>
          </cell>
          <cell r="J920" t="str">
            <v>ГОСТ 10444.12-2013</v>
          </cell>
          <cell r="K920" t="str">
            <v>не нормируется</v>
          </cell>
        </row>
        <row r="921">
          <cell r="A921" t="str">
            <v>филе без кожи ЦБ охл (СТО)Proteus в ГП, ПФ, сырье, патматериал</v>
          </cell>
          <cell r="B921" t="str">
            <v>филе без кожи ЦБ охл (СТО)</v>
          </cell>
          <cell r="C921" t="str">
            <v>мясо ЦБ</v>
          </cell>
          <cell r="D921" t="str">
            <v>Готовая_продукция</v>
          </cell>
          <cell r="G921" t="str">
            <v>Микробиология</v>
          </cell>
          <cell r="H921" t="str">
            <v>Proteus в ГП, ПФ, сырье, патматериал</v>
          </cell>
          <cell r="I921" t="str">
            <v>ГОСТ 7702.2.0-2016; 
ГОСТ 31904-2012</v>
          </cell>
          <cell r="J921" t="str">
            <v>ГОСТ 28560-90; ГОСТ 7702.2.7-2013</v>
          </cell>
          <cell r="K921" t="str">
            <v>не нормируется</v>
          </cell>
        </row>
        <row r="922">
          <cell r="A922" t="str">
            <v>филе без кожи ЦБ охл (СТО)КМАФАнМ в ГП, ПФ, сырье, смывах, ТЕМПО</v>
          </cell>
          <cell r="B922" t="str">
            <v>филе без кожи ЦБ охл (СТО)</v>
          </cell>
          <cell r="C922" t="str">
            <v>мясо ЦБ</v>
          </cell>
          <cell r="D922" t="str">
            <v>Готовая_продукция</v>
          </cell>
          <cell r="G922" t="str">
            <v>Микробиология</v>
          </cell>
          <cell r="H922" t="str">
            <v>КМАФАнМ в ГП, ПФ, сырье, смывах, ТЕМПО</v>
          </cell>
          <cell r="I922" t="str">
            <v>ГОСТ 7702.2.0-2016; 
ГОСТ 31904-2012</v>
          </cell>
          <cell r="J922" t="str">
            <v>ГОСТ 7702.2.1-2017; МУК 4.2.3261-15 Темпо</v>
          </cell>
          <cell r="K922" t="str">
            <v>не более 1,0 × 10⁴ КОЕ/г</v>
          </cell>
          <cell r="L922" t="str">
            <v>СТО 53958418-002-2017</v>
          </cell>
        </row>
        <row r="923">
          <cell r="A923" t="str">
            <v>филе без кожи ЦБ охл (СТО)КМАФАнМ в ГП, ПФ, сырье, петрифильмы</v>
          </cell>
          <cell r="B923" t="str">
            <v>филе без кожи ЦБ охл (СТО)</v>
          </cell>
          <cell r="C923" t="str">
            <v>мясо ЦБ</v>
          </cell>
          <cell r="D923" t="str">
            <v>Готовая_продукция</v>
          </cell>
          <cell r="G923" t="str">
            <v>Микробиология</v>
          </cell>
          <cell r="H923" t="str">
            <v>КМАФАнМ в ГП, ПФ, сырье, петрифильмы</v>
          </cell>
          <cell r="I923" t="str">
            <v>ГОСТ 7702.2.0-2016; 
ГОСТ 31904-2012</v>
          </cell>
          <cell r="J923" t="str">
            <v>ГОСТ 7702.2.1-2017, МУК 4.2.2884-11 Петрифильмы</v>
          </cell>
          <cell r="K923" t="str">
            <v>не более 1,0 × 10⁴ КОЕ/г</v>
          </cell>
          <cell r="L923" t="str">
            <v>СТО 53958418-002-2017</v>
          </cell>
        </row>
        <row r="924">
          <cell r="A924" t="str">
            <v>филе без кожи ЦБ охл (СТО)Listeria monocytogenes в ГП, ПФ, сырье, VIDAS</v>
          </cell>
          <cell r="B924" t="str">
            <v>филе без кожи ЦБ охл (СТО)</v>
          </cell>
          <cell r="C924" t="str">
            <v>мясо ЦБ</v>
          </cell>
          <cell r="D924" t="str">
            <v>Готовая_продукция</v>
          </cell>
          <cell r="G924" t="str">
            <v>Микробиология</v>
          </cell>
          <cell r="H924" t="str">
            <v>Listeria monocytogenes в ГП, ПФ, сырье, VIDAS</v>
          </cell>
          <cell r="I924" t="str">
            <v>ГОСТ 7702.2.0-2016; 
ГОСТ 31904-2012</v>
          </cell>
          <cell r="J924" t="str">
            <v>ГОСТ 32031-2012; МУК 4.2.3262-15 Vidas</v>
          </cell>
          <cell r="K924" t="str">
            <v>не допускается в 25,0 г</v>
          </cell>
          <cell r="L924" t="str">
            <v>СТО 53958418-002-2017</v>
          </cell>
        </row>
        <row r="925">
          <cell r="A925" t="str">
            <v>филе без кожи ЦБ охл (СТО)S. aureus в ГП, ПФ, сырье</v>
          </cell>
          <cell r="B925" t="str">
            <v>филе без кожи ЦБ охл (СТО)</v>
          </cell>
          <cell r="C925" t="str">
            <v>мясо ЦБ</v>
          </cell>
          <cell r="D925" t="str">
            <v>Готовая_продукция</v>
          </cell>
          <cell r="G925" t="str">
            <v>Микробиология</v>
          </cell>
          <cell r="H925" t="str">
            <v>S. aureus в ГП, ПФ, сырье</v>
          </cell>
          <cell r="I925" t="str">
            <v>ГОСТ 7702.2.0-2016; 
ГОСТ 31904-2012</v>
          </cell>
          <cell r="J925" t="str">
            <v>ГОСТ 31746-2012</v>
          </cell>
          <cell r="K925" t="str">
            <v>не нормируется</v>
          </cell>
          <cell r="L925" t="str">
            <v>СТО 53958418-002-2017</v>
          </cell>
        </row>
        <row r="926">
          <cell r="A926" t="str">
            <v>филе без кожи ЦБ охл (СТО)Salmonella spp. в ГП, ПФ, сырье, VIDAS, с типизацией</v>
          </cell>
          <cell r="B926" t="str">
            <v>филе без кожи ЦБ охл (СТО)</v>
          </cell>
          <cell r="C926" t="str">
            <v>мясо ЦБ</v>
          </cell>
          <cell r="D926" t="str">
            <v>Готовая_продукция</v>
          </cell>
          <cell r="G926" t="str">
            <v>Микробиология</v>
          </cell>
          <cell r="H926" t="str">
            <v>Salmonella spp. в ГП, ПФ, сырье, VIDAS, с типизацией</v>
          </cell>
          <cell r="I926" t="str">
            <v>ГОСТ 7702.2.0-2016; 
ГОСТ 31904-2012</v>
          </cell>
          <cell r="J926" t="str">
            <v>ГОСТ 31659-2012; 
ГОСТ 31468-2012; МУК 4.2.3262-15 Vidas</v>
          </cell>
          <cell r="K926" t="str">
            <v>не допускается в 25,0 г</v>
          </cell>
          <cell r="L926" t="str">
            <v>СТО 53958418-002-2017</v>
          </cell>
        </row>
        <row r="927">
          <cell r="A927" t="str">
            <v>филе без кожи ЦБ охл (СТО)фасов.КМАФАнМ в ГП, ПФ, сырье, смывах, ТЕМПО</v>
          </cell>
          <cell r="B927" t="str">
            <v>филе без кожи ЦБ охл (СТО)фасов.</v>
          </cell>
          <cell r="C927" t="str">
            <v>мясо ЦБ</v>
          </cell>
          <cell r="D927" t="str">
            <v>Готовая_продукция</v>
          </cell>
          <cell r="G927" t="str">
            <v>Микробиология</v>
          </cell>
          <cell r="H927" t="str">
            <v>КМАФАнМ в ГП, ПФ, сырье, смывах, ТЕМПО</v>
          </cell>
          <cell r="I927" t="str">
            <v>ГОСТ 7702.2.0-2016; 
ГОСТ 31904-2012</v>
          </cell>
          <cell r="J927" t="str">
            <v>ГОСТ 7702.2.1-2017; МУК 4.2.3261-15 Темпо</v>
          </cell>
          <cell r="K927" t="str">
            <v>не более 5,0 × 10⁵ КОЕ/г</v>
          </cell>
          <cell r="L927" t="str">
            <v>СТО 53958418-002-2017</v>
          </cell>
        </row>
        <row r="928">
          <cell r="A928" t="str">
            <v>филе без кожи ЦБ охл (СТО)фасов.КМАФАнМ в ГП, ПФ, сырье, петрифильмы</v>
          </cell>
          <cell r="B928" t="str">
            <v>филе без кожи ЦБ охл (СТО)фасов.</v>
          </cell>
          <cell r="C928" t="str">
            <v>мясо ЦБ</v>
          </cell>
          <cell r="D928" t="str">
            <v>Готовая_продукция</v>
          </cell>
          <cell r="G928" t="str">
            <v>Микробиология</v>
          </cell>
          <cell r="H928" t="str">
            <v>КМАФАнМ в ГП, ПФ, сырье, петрифильмы</v>
          </cell>
          <cell r="I928" t="str">
            <v>ГОСТ 7702.2.0-2016; 
ГОСТ 31904-2012</v>
          </cell>
          <cell r="J928" t="str">
            <v>ГОСТ 7702.2.1-2017, МУК 4.2.2884-11 Петрифильмы</v>
          </cell>
          <cell r="K928" t="str">
            <v>не более 5,0 × 10⁵ КОЕ/г</v>
          </cell>
          <cell r="L928" t="str">
            <v>СТО 53958418-002-2017</v>
          </cell>
        </row>
        <row r="929">
          <cell r="A929" t="str">
            <v>филе без кожи ЦБ охл (СТО)фасов.Listeria monocytogenes в ГП, ПФ, сырье, VIDAS</v>
          </cell>
          <cell r="B929" t="str">
            <v>филе без кожи ЦБ охл (СТО)фасов.</v>
          </cell>
          <cell r="C929" t="str">
            <v>мясо ЦБ</v>
          </cell>
          <cell r="D929" t="str">
            <v>Готовая_продукция</v>
          </cell>
          <cell r="G929" t="str">
            <v>Микробиология</v>
          </cell>
          <cell r="H929" t="str">
            <v>Listeria monocytogenes в ГП, ПФ, сырье, VIDAS</v>
          </cell>
          <cell r="I929" t="str">
            <v>ГОСТ 7702.2.0-2016; 
ГОСТ 31904-2012</v>
          </cell>
          <cell r="J929" t="str">
            <v>ГОСТ 32031-2012; МУК 4.2.3262-15 Vidas</v>
          </cell>
          <cell r="K929" t="str">
            <v>не допускается в 25,0 г</v>
          </cell>
          <cell r="L929" t="str">
            <v>СТО 53958418-002-2017</v>
          </cell>
        </row>
        <row r="930">
          <cell r="A930" t="str">
            <v>филе без кожи ЦБ охл (СТО)фасов.Молочнокислые бактерии в ГП, ПФ, сырье</v>
          </cell>
          <cell r="B930" t="str">
            <v>филе без кожи ЦБ охл (СТО)фасов.</v>
          </cell>
          <cell r="C930" t="str">
            <v>мясо ЦБ</v>
          </cell>
          <cell r="D930" t="str">
            <v>Готовая_продукция</v>
          </cell>
          <cell r="G930" t="str">
            <v>Микробиология</v>
          </cell>
          <cell r="H930" t="str">
            <v>Молочнокислые бактерии в ГП, ПФ, сырье</v>
          </cell>
          <cell r="I930" t="str">
            <v>ГОСТ 7702.2.0-2016; 
ГОСТ 31904-2012</v>
          </cell>
          <cell r="J930" t="str">
            <v>ГОСТ 10444.11-2013</v>
          </cell>
          <cell r="K930" t="str">
            <v>не нормируется</v>
          </cell>
          <cell r="L930" t="str">
            <v>СТО 53958418-002-2017</v>
          </cell>
        </row>
        <row r="931">
          <cell r="A931" t="str">
            <v>филе без кожи ЦБ охл (СТО)фасов.БГКП в ГП, ПФ, сырье</v>
          </cell>
          <cell r="B931" t="str">
            <v>филе без кожи ЦБ охл (СТО)фасов.</v>
          </cell>
          <cell r="C931" t="str">
            <v>мясо ЦБ</v>
          </cell>
          <cell r="D931" t="str">
            <v>Готовая_продукция</v>
          </cell>
          <cell r="G931" t="str">
            <v>Микробиология</v>
          </cell>
          <cell r="H931" t="str">
            <v>БГКП в ГП, ПФ, сырье</v>
          </cell>
          <cell r="I931" t="str">
            <v>ГОСТ 7702.2.0-2016; 
ГОСТ 31904-2012</v>
          </cell>
          <cell r="J931" t="str">
            <v>ГОСТ 31747-2012</v>
          </cell>
          <cell r="K931" t="str">
            <v>не допускается в 0,0001 г</v>
          </cell>
          <cell r="L931" t="str">
            <v>СТО 53958418-001-2017</v>
          </cell>
        </row>
        <row r="932">
          <cell r="A932" t="str">
            <v>филе без кожи ЦБ охл (СТО)фасов.S. aureus в ГП, ПФ, сырье</v>
          </cell>
          <cell r="B932" t="str">
            <v>филе без кожи ЦБ охл (СТО)фасов.</v>
          </cell>
          <cell r="C932" t="str">
            <v>мясо ЦБ</v>
          </cell>
          <cell r="D932" t="str">
            <v>Готовая_продукция</v>
          </cell>
          <cell r="G932" t="str">
            <v>Микробиология</v>
          </cell>
          <cell r="H932" t="str">
            <v>S. aureus в ГП, ПФ, сырье</v>
          </cell>
          <cell r="I932" t="str">
            <v>ГОСТ 7702.2.0-2016; 
ГОСТ 31904-2012</v>
          </cell>
          <cell r="J932" t="str">
            <v>ГОСТ 31746-2012</v>
          </cell>
          <cell r="K932" t="str">
            <v>не нормируется</v>
          </cell>
          <cell r="L932" t="str">
            <v>СТО 53958418-002-2017</v>
          </cell>
        </row>
        <row r="933">
          <cell r="A933" t="str">
            <v>филе без кожи ЦБ охл (СТО)фасов.Salmonella spp. в ГП, ПФ, сырье, VIDAS, с типизацией</v>
          </cell>
          <cell r="B933" t="str">
            <v>филе без кожи ЦБ охл (СТО)фасов.</v>
          </cell>
          <cell r="C933" t="str">
            <v>мясо ЦБ</v>
          </cell>
          <cell r="D933" t="str">
            <v>Готовая_продукция</v>
          </cell>
          <cell r="G933" t="str">
            <v>Микробиология</v>
          </cell>
          <cell r="H933" t="str">
            <v>Salmonella spp. в ГП, ПФ, сырье, VIDAS, с типизацией</v>
          </cell>
          <cell r="I933" t="str">
            <v>ГОСТ 7702.2.0-2016; 
ГОСТ 31904-2012</v>
          </cell>
          <cell r="J933" t="str">
            <v>ГОСТ 31659-2012; 
ГОСТ 31468-2012; МУК 4.2.3262-15 Vidas</v>
          </cell>
          <cell r="K933" t="str">
            <v>не допускается в 25,0 г</v>
          </cell>
          <cell r="L933" t="str">
            <v>СТО 53958418-002-2017</v>
          </cell>
        </row>
        <row r="934">
          <cell r="A934" t="str">
            <v>филе без кожи ЦБ охл. п/ф (СТО)Дрожжи и плесени в ГП, ПФ, сырье</v>
          </cell>
          <cell r="B934" t="str">
            <v>филе без кожи ЦБ охл. п/ф (СТО)</v>
          </cell>
          <cell r="C934" t="str">
            <v>полуфабрикаты натуральные</v>
          </cell>
          <cell r="D934" t="str">
            <v>Сырье</v>
          </cell>
          <cell r="G934" t="str">
            <v>Микробиология</v>
          </cell>
          <cell r="H934" t="str">
            <v>Дрожжи и плесени в ГП, ПФ, сырье</v>
          </cell>
          <cell r="I934" t="str">
            <v>ГОСТ 7702.2.0-2016; 
ГОСТ 31904-2012</v>
          </cell>
          <cell r="J934" t="str">
            <v>ГОСТ 10444.12-2013</v>
          </cell>
          <cell r="K934" t="str">
            <v>не нормируется</v>
          </cell>
        </row>
        <row r="935">
          <cell r="A935" t="str">
            <v>филе без кожи ЦБ охл. п/ф (СТО)КМАФАнМ в ГП, ПФ, сырье, смывах, ТЕМПО</v>
          </cell>
          <cell r="B935" t="str">
            <v>филе без кожи ЦБ охл. п/ф (СТО)</v>
          </cell>
          <cell r="C935" t="str">
            <v>полуфабрикаты натуральные</v>
          </cell>
          <cell r="D935" t="str">
            <v>Сырье</v>
          </cell>
          <cell r="G935" t="str">
            <v>Микробиология</v>
          </cell>
          <cell r="H935" t="str">
            <v>КМАФАнМ в ГП, ПФ, сырье, смывах, ТЕМПО</v>
          </cell>
          <cell r="I935" t="str">
            <v>ГОСТ 7702.2.0-2016; 
ГОСТ 31904-2012</v>
          </cell>
          <cell r="J935" t="str">
            <v>ГОСТ 7702.2.1-2017; МУК 4.2.3261-15 Темпо</v>
          </cell>
          <cell r="K935" t="str">
            <v>не более 1,0 × 10⁵ КОЕ/г</v>
          </cell>
          <cell r="L935" t="str">
            <v>СТО 53958418-001-2017</v>
          </cell>
        </row>
        <row r="936">
          <cell r="A936" t="str">
            <v>филе без кожи ЦБ охл. п/ф (СТО)КМАФАнМ в ГП, ПФ, сырье, петрифильмы</v>
          </cell>
          <cell r="B936" t="str">
            <v>филе без кожи ЦБ охл. п/ф (СТО)</v>
          </cell>
          <cell r="C936" t="str">
            <v>полуфабрикаты натуральные</v>
          </cell>
          <cell r="D936" t="str">
            <v>Сырье</v>
          </cell>
          <cell r="G936" t="str">
            <v>Микробиология</v>
          </cell>
          <cell r="H936" t="str">
            <v>КМАФАнМ в ГП, ПФ, сырье, петрифильмы</v>
          </cell>
          <cell r="I936" t="str">
            <v>ГОСТ 7702.2.0-2016; 
ГОСТ 31904-2012</v>
          </cell>
          <cell r="J936" t="str">
            <v>ГОСТ 7702.2.1-2017, МУК 4.2.2884-11 Петрифильмы</v>
          </cell>
          <cell r="K936" t="str">
            <v>не более 1,0 × 10⁵ КОЕ/г</v>
          </cell>
          <cell r="L936" t="str">
            <v>СТО 53958418-001-2017</v>
          </cell>
        </row>
        <row r="937">
          <cell r="A937" t="str">
            <v>филе без кожи ЦБ охл. п/ф (СТО)Pseudomonas aeruginosa в ГП, ПФ, сырье</v>
          </cell>
          <cell r="B937" t="str">
            <v>филе без кожи ЦБ охл. п/ф (СТО)</v>
          </cell>
          <cell r="C937" t="str">
            <v>полуфабрикаты натуральные</v>
          </cell>
          <cell r="D937" t="str">
            <v>Сырье</v>
          </cell>
          <cell r="G937" t="str">
            <v>Микробиология</v>
          </cell>
          <cell r="H937" t="str">
            <v>Pseudomonas aeruginosa в ГП, ПФ, сырье</v>
          </cell>
          <cell r="I937" t="str">
            <v>ГОСТ 7702.2.0-2016; 
ГОСТ 31904-2012</v>
          </cell>
          <cell r="J937" t="str">
            <v>ГОСТ Р 54755-2011</v>
          </cell>
          <cell r="K937" t="str">
            <v>не нормируется</v>
          </cell>
          <cell r="L937" t="str">
            <v>СТО 53958418-001-2017</v>
          </cell>
        </row>
        <row r="938">
          <cell r="A938" t="str">
            <v>филе без кожи ЦБ охл. п/ф (СТО)Salmonella spp. в ГП, ПФ, сырье, VIDAS, с типизацией</v>
          </cell>
          <cell r="B938" t="str">
            <v>филе без кожи ЦБ охл. п/ф (СТО)</v>
          </cell>
          <cell r="C938" t="str">
            <v>полуфабрикаты натуральные</v>
          </cell>
          <cell r="D938" t="str">
            <v>Сырье</v>
          </cell>
          <cell r="G938" t="str">
            <v>Микробиология</v>
          </cell>
          <cell r="H938" t="str">
            <v>Salmonella spp. в ГП, ПФ, сырье, VIDAS, с типизацией</v>
          </cell>
          <cell r="I938" t="str">
            <v>ГОСТ 7702.2.0-2016; 
ГОСТ 31904-2012</v>
          </cell>
          <cell r="J938" t="str">
            <v>ГОСТ 31659-2012; 
ГОСТ 31468-2012; МУК 4.2.3262-15 Vidas</v>
          </cell>
          <cell r="K938" t="str">
            <v>не допускается в 25,0 г</v>
          </cell>
          <cell r="L938" t="str">
            <v>СТО 53958418-001-2017</v>
          </cell>
        </row>
        <row r="939">
          <cell r="A939" t="str">
            <v>филе без кожи ЦБ охл. п/ф (СТО)Listeria monocytogenes в ГП, ПФ, сырье, VIDAS</v>
          </cell>
          <cell r="B939" t="str">
            <v>филе без кожи ЦБ охл. п/ф (СТО)</v>
          </cell>
          <cell r="C939" t="str">
            <v>полуфабрикаты натуральные</v>
          </cell>
          <cell r="D939" t="str">
            <v>Сырье</v>
          </cell>
          <cell r="G939" t="str">
            <v>Микробиология</v>
          </cell>
          <cell r="H939" t="str">
            <v>Listeria monocytogenes в ГП, ПФ, сырье, VIDAS</v>
          </cell>
          <cell r="I939" t="str">
            <v>ГОСТ 7702.2.0-2016; 
ГОСТ 31904-2012</v>
          </cell>
          <cell r="J939" t="str">
            <v>ГОСТ 32031-2012; МУК 4.2.3262-15 Vidas</v>
          </cell>
          <cell r="K939" t="str">
            <v>не допускается в 25,0 г</v>
          </cell>
          <cell r="L939" t="str">
            <v>СТО 53958418-001-2017</v>
          </cell>
        </row>
        <row r="940">
          <cell r="A940" t="str">
            <v>филе без кожи ЦБ охл. п/ф (СТО)S. aureus в ГП, ПФ, сырье</v>
          </cell>
          <cell r="B940" t="str">
            <v>филе без кожи ЦБ охл. п/ф (СТО)</v>
          </cell>
          <cell r="C940" t="str">
            <v>полуфабрикаты натуральные</v>
          </cell>
          <cell r="D940" t="str">
            <v>Сырье</v>
          </cell>
          <cell r="G940" t="str">
            <v>Микробиология</v>
          </cell>
          <cell r="H940" t="str">
            <v>S. aureus в ГП, ПФ, сырье</v>
          </cell>
          <cell r="I940" t="str">
            <v>ГОСТ 7702.2.0-2016; 
ГОСТ 31904-2012</v>
          </cell>
          <cell r="J940" t="str">
            <v>ГОСТ 31746-2012</v>
          </cell>
          <cell r="K940" t="str">
            <v>не нормируется</v>
          </cell>
          <cell r="L940" t="str">
            <v>СТО 53958418-002-2017</v>
          </cell>
        </row>
        <row r="941">
          <cell r="A941" t="str">
            <v>филе без кожи ЦБ охл. п/ф (СТО)БГКП в ГП, ПФ, сырье</v>
          </cell>
          <cell r="B941" t="str">
            <v>филе без кожи ЦБ охл. п/ф (СТО)</v>
          </cell>
          <cell r="C941" t="str">
            <v>полуфабрикаты натуральные</v>
          </cell>
          <cell r="D941" t="str">
            <v>Сырье</v>
          </cell>
          <cell r="G941" t="str">
            <v>Микробиология</v>
          </cell>
          <cell r="H941" t="str">
            <v>БГКП в ГП, ПФ, сырье</v>
          </cell>
          <cell r="I941" t="str">
            <v>ГОСТ 7702.2.0-2016; 
ГОСТ 31904-2012</v>
          </cell>
          <cell r="J941" t="str">
            <v>ГОСТ 31747-2012</v>
          </cell>
          <cell r="K941" t="str">
            <v>не допускается в 0,0001 г</v>
          </cell>
          <cell r="L941" t="str">
            <v>СТО 53958418-001-2017</v>
          </cell>
        </row>
        <row r="942">
          <cell r="A942" t="str">
            <v>филе грудки ЦБ зам. (СТО)Salmonella spp. в ГП, ПФ, сырье, VIDAS, с типизацией</v>
          </cell>
          <cell r="B942" t="str">
            <v>филе грудки ЦБ зам. (СТО)</v>
          </cell>
          <cell r="C942" t="str">
            <v>мясо ЦБ</v>
          </cell>
          <cell r="D942" t="str">
            <v>Готовая_продукция</v>
          </cell>
          <cell r="G942" t="str">
            <v>Микробиология</v>
          </cell>
          <cell r="H942" t="str">
            <v>Salmonella spp. в ГП, ПФ, сырье, VIDAS, с типизацией</v>
          </cell>
          <cell r="I942" t="str">
            <v>ГОСТ 7702.2.0-2016; 
ГОСТ 31904-2012</v>
          </cell>
          <cell r="J942" t="str">
            <v>ГОСТ 31659-2012; 
ГОСТ 31468-2012; МУК 4.2.3262-15 Vidas</v>
          </cell>
          <cell r="K942" t="str">
            <v>не допускается в 25,0 г</v>
          </cell>
          <cell r="L942" t="str">
            <v>СТО 53958418-002-2017</v>
          </cell>
        </row>
        <row r="943">
          <cell r="A943" t="str">
            <v>филе грудки ЦБ зам. (СТО)фасовКМАФАнМ в ГП, ПФ, сырье, смывах, ТЕМПО</v>
          </cell>
          <cell r="B943" t="str">
            <v>филе грудки ЦБ зам. (СТО)фасов</v>
          </cell>
          <cell r="C943" t="str">
            <v>мясо ЦБ</v>
          </cell>
          <cell r="D943" t="str">
            <v>Готовая_продукция</v>
          </cell>
          <cell r="G943" t="str">
            <v>Микробиология</v>
          </cell>
          <cell r="H943" t="str">
            <v>КМАФАнМ в ГП, ПФ, сырье, смывах, ТЕМПО</v>
          </cell>
          <cell r="I943" t="str">
            <v>ГОСТ 7702.2.0-2016; 
ГОСТ 31904-2012</v>
          </cell>
          <cell r="J943" t="str">
            <v>ГОСТ 7702.2.1-2017; МУК 4.2.3261-15 Темпо</v>
          </cell>
          <cell r="K943" t="str">
            <v>не более 5,0 × 10⁵ КОЕ/г</v>
          </cell>
          <cell r="L943" t="str">
            <v>СТО 53958418-002-2017</v>
          </cell>
        </row>
        <row r="944">
          <cell r="A944" t="str">
            <v>филе грудки ЦБ зам. (СТО)фасовКМАФАнМ в ГП, ПФ, сырье, петрифильмы</v>
          </cell>
          <cell r="B944" t="str">
            <v>филе грудки ЦБ зам. (СТО)фасов</v>
          </cell>
          <cell r="C944" t="str">
            <v>мясо ЦБ</v>
          </cell>
          <cell r="D944" t="str">
            <v>Готовая_продукция</v>
          </cell>
          <cell r="G944" t="str">
            <v>Микробиология</v>
          </cell>
          <cell r="H944" t="str">
            <v>КМАФАнМ в ГП, ПФ, сырье, петрифильмы</v>
          </cell>
          <cell r="I944" t="str">
            <v>ГОСТ 7702.2.0-2016; 
ГОСТ 31904-2012</v>
          </cell>
          <cell r="J944" t="str">
            <v>ГОСТ 7702.2.1-2017, МУК 4.2.2884-11 Петрифильмы</v>
          </cell>
          <cell r="K944" t="str">
            <v>не более 5,0 × 10⁵ КОЕ/г</v>
          </cell>
          <cell r="L944" t="str">
            <v>СТО 53958418-002-2017</v>
          </cell>
        </row>
        <row r="945">
          <cell r="A945" t="str">
            <v>филе грудки ЦБ зам. (СТО)КМАФАнМ в ГП, ПФ, сырье, смывах, ТЕМПО</v>
          </cell>
          <cell r="B945" t="str">
            <v>филе грудки ЦБ зам. (СТО)</v>
          </cell>
          <cell r="C945" t="str">
            <v>мясо ЦБ</v>
          </cell>
          <cell r="D945" t="str">
            <v>Готовая_продукция</v>
          </cell>
          <cell r="G945" t="str">
            <v>Микробиология</v>
          </cell>
          <cell r="H945" t="str">
            <v>КМАФАнМ в ГП, ПФ, сырье, смывах, ТЕМПО</v>
          </cell>
          <cell r="I945" t="str">
            <v>ГОСТ 7702.2.0-2016; 
ГОСТ 31904-2012</v>
          </cell>
          <cell r="J945" t="str">
            <v>ГОСТ 7702.2.1-2017; МУК 4.2.3261-15 Темпо</v>
          </cell>
          <cell r="K945" t="str">
            <v>не более 1,0 × 10⁵ КОЕ/г</v>
          </cell>
          <cell r="L945" t="str">
            <v>СТО 53958418-002-2017</v>
          </cell>
        </row>
        <row r="946">
          <cell r="A946" t="str">
            <v>филе грудки ЦБ зам. (СТО)КМАФАнМ в ГП, ПФ, сырье, петрифильмы</v>
          </cell>
          <cell r="B946" t="str">
            <v>филе грудки ЦБ зам. (СТО)</v>
          </cell>
          <cell r="C946" t="str">
            <v>мясо ЦБ</v>
          </cell>
          <cell r="D946" t="str">
            <v>Готовая_продукция</v>
          </cell>
          <cell r="G946" t="str">
            <v>Микробиология</v>
          </cell>
          <cell r="H946" t="str">
            <v>КМАФАнМ в ГП, ПФ, сырье, петрифильмы</v>
          </cell>
          <cell r="I946" t="str">
            <v>ГОСТ 7702.2.0-2016; 
ГОСТ 31904-2012</v>
          </cell>
          <cell r="J946" t="str">
            <v>ГОСТ 7702.2.1-2017, МУК 4.2.2884-11 Петрифильмы</v>
          </cell>
          <cell r="K946" t="str">
            <v>не более 1,0 × 10⁵ КОЕ/г</v>
          </cell>
          <cell r="L946" t="str">
            <v>СТО 53958418-002-2017</v>
          </cell>
        </row>
        <row r="947">
          <cell r="A947" t="str">
            <v>филе грудки ЦБ зам. (СТО)Listeria monocytogenes в ГП, ПФ, сырье, VIDAS</v>
          </cell>
          <cell r="B947" t="str">
            <v>филе грудки ЦБ зам. (СТО)</v>
          </cell>
          <cell r="C947" t="str">
            <v>мясо ЦБ</v>
          </cell>
          <cell r="D947" t="str">
            <v>Готовая_продукция</v>
          </cell>
          <cell r="G947" t="str">
            <v>Микробиология</v>
          </cell>
          <cell r="H947" t="str">
            <v>Listeria monocytogenes в ГП, ПФ, сырье, VIDAS</v>
          </cell>
          <cell r="I947" t="str">
            <v>ГОСТ 7702.2.0-2016; 
ГОСТ 31904-2012</v>
          </cell>
          <cell r="J947" t="str">
            <v>ГОСТ 32031-2012; МУК 4.2.3262-15 Vidas</v>
          </cell>
          <cell r="K947" t="str">
            <v>не допускается в 25,0 г</v>
          </cell>
          <cell r="L947" t="str">
            <v>СТО 53958418-002-2017</v>
          </cell>
        </row>
        <row r="948">
          <cell r="A948" t="str">
            <v>филе грудки ЦБ охл. (СТО) фасовSalmonella spp. в ГП, ПФ, сырье, VIDAS, с типизацией</v>
          </cell>
          <cell r="B948" t="str">
            <v>филе грудки ЦБ охл. (СТО) фасов</v>
          </cell>
          <cell r="C948" t="str">
            <v>мясо ЦБ</v>
          </cell>
          <cell r="D948" t="str">
            <v>Готовая_продукция</v>
          </cell>
          <cell r="G948" t="str">
            <v>Микробиология</v>
          </cell>
          <cell r="H948" t="str">
            <v>Salmonella spp. в ГП, ПФ, сырье, VIDAS, с типизацией</v>
          </cell>
          <cell r="I948" t="str">
            <v>ГОСТ 7702.2.0-2016; 
ГОСТ 31904-2012</v>
          </cell>
          <cell r="J948" t="str">
            <v>ГОСТ 31659-2012; 
ГОСТ 31468-2012; МУК 4.2.3262-15 Vidas</v>
          </cell>
          <cell r="K948" t="str">
            <v>не допускается в 25,0 г</v>
          </cell>
          <cell r="L948" t="str">
            <v>СТО 53958418-002-2017</v>
          </cell>
        </row>
        <row r="949">
          <cell r="A949" t="str">
            <v>филе грудки ЦБ охл. (СТО)валКМАФАнМ в ГП, ПФ, сырье, смывах, ТЕМПО</v>
          </cell>
          <cell r="B949" t="str">
            <v>филе грудки ЦБ охл. (СТО)вал</v>
          </cell>
          <cell r="C949" t="str">
            <v>мясо ЦБ</v>
          </cell>
          <cell r="D949" t="str">
            <v>Готовая_продукция</v>
          </cell>
          <cell r="G949" t="str">
            <v>Микробиология</v>
          </cell>
          <cell r="H949" t="str">
            <v>КМАФАнМ в ГП, ПФ, сырье, смывах, ТЕМПО</v>
          </cell>
          <cell r="I949" t="str">
            <v>ГОСТ 7702.2.0-2016; 
ГОСТ 31904-2012</v>
          </cell>
          <cell r="J949" t="str">
            <v>ГОСТ 7702.2.1-2017; МУК 4.2.3261-15 Темпо</v>
          </cell>
          <cell r="K949" t="str">
            <v>не более 1,0 × 10⁴ КОЕ/г</v>
          </cell>
          <cell r="L949" t="str">
            <v>СТО 53958418-002-2017</v>
          </cell>
        </row>
        <row r="950">
          <cell r="A950" t="str">
            <v>филе грудки ЦБ охл. (СТО)валКМАФАнМ в ГП, ПФ, сырье, петрифильмы</v>
          </cell>
          <cell r="B950" t="str">
            <v>филе грудки ЦБ охл. (СТО)вал</v>
          </cell>
          <cell r="C950" t="str">
            <v>мясо ЦБ</v>
          </cell>
          <cell r="D950" t="str">
            <v>Готовая_продукция</v>
          </cell>
          <cell r="G950" t="str">
            <v>Микробиология</v>
          </cell>
          <cell r="H950" t="str">
            <v>КМАФАнМ в ГП, ПФ, сырье, петрифильмы</v>
          </cell>
          <cell r="I950" t="str">
            <v>ГОСТ 7702.2.0-2016; 
ГОСТ 31904-2012</v>
          </cell>
          <cell r="J950" t="str">
            <v>ГОСТ 7702.2.1-2017, МУК 4.2.2884-11 Петрифильмы</v>
          </cell>
          <cell r="K950" t="str">
            <v>не более 1,0 × 10⁴ КОЕ/г</v>
          </cell>
          <cell r="L950" t="str">
            <v>СТО 53958418-002-2017</v>
          </cell>
        </row>
        <row r="951">
          <cell r="A951" t="str">
            <v>филе грудки ЦБ охл. (СТО) фасовКМАФАнМ в ГП, ПФ, сырье, смывах, ТЕМПО</v>
          </cell>
          <cell r="B951" t="str">
            <v>филе грудки ЦБ охл. (СТО) фасов</v>
          </cell>
          <cell r="C951" t="str">
            <v>мясо ЦБ</v>
          </cell>
          <cell r="D951" t="str">
            <v>Готовая_продукция</v>
          </cell>
          <cell r="G951" t="str">
            <v>Микробиология</v>
          </cell>
          <cell r="H951" t="str">
            <v>КМАФАнМ в ГП, ПФ, сырье, смывах, ТЕМПО</v>
          </cell>
          <cell r="I951" t="str">
            <v>ГОСТ 7702.2.0-2016; 
ГОСТ 31904-2012</v>
          </cell>
          <cell r="J951" t="str">
            <v>ГОСТ 7702.2.1-2017; МУК 4.2.3261-15 Темпо</v>
          </cell>
          <cell r="K951" t="str">
            <v>не более 5,0 × 10⁵ КОЕ/г</v>
          </cell>
          <cell r="L951" t="str">
            <v>СТО 53958418-002-2017</v>
          </cell>
        </row>
        <row r="952">
          <cell r="A952" t="str">
            <v>филе грудки ЦБ охл. (СТО) фасовКМАФАнМ в ГП, ПФ, сырье, петрифильмы</v>
          </cell>
          <cell r="B952" t="str">
            <v>филе грудки ЦБ охл. (СТО) фасов</v>
          </cell>
          <cell r="C952" t="str">
            <v>мясо ЦБ</v>
          </cell>
          <cell r="D952" t="str">
            <v>Готовая_продукция</v>
          </cell>
          <cell r="G952" t="str">
            <v>Микробиология</v>
          </cell>
          <cell r="H952" t="str">
            <v>КМАФАнМ в ГП, ПФ, сырье, петрифильмы</v>
          </cell>
          <cell r="I952" t="str">
            <v>ГОСТ 7702.2.0-2016; 
ГОСТ 31904-2012</v>
          </cell>
          <cell r="J952" t="str">
            <v>ГОСТ 7702.2.1-2017, МУК 4.2.2884-11 Петрифильмы</v>
          </cell>
          <cell r="K952" t="str">
            <v>не более 5,0 × 10⁵ КОЕ/г</v>
          </cell>
          <cell r="L952" t="str">
            <v>СТО 53958418-002-2017</v>
          </cell>
        </row>
        <row r="953">
          <cell r="A953" t="str">
            <v>филе грудки ЦБ охл. (СТО) фасовБГКП в ГП, ПФ, сырье</v>
          </cell>
          <cell r="B953" t="str">
            <v>филе грудки ЦБ охл. (СТО) фасов</v>
          </cell>
          <cell r="C953" t="str">
            <v>мясо ЦБ</v>
          </cell>
          <cell r="D953" t="str">
            <v>Готовая_продукция</v>
          </cell>
          <cell r="G953" t="str">
            <v>Микробиология</v>
          </cell>
          <cell r="H953" t="str">
            <v>БГКП в ГП, ПФ, сырье</v>
          </cell>
          <cell r="I953" t="str">
            <v>ГОСТ 7702.2.0-2016; 
ГОСТ 31904-2012</v>
          </cell>
          <cell r="J953" t="str">
            <v>ГОСТ 31747-2012</v>
          </cell>
          <cell r="K953" t="str">
            <v>не нормируется</v>
          </cell>
          <cell r="L953" t="str">
            <v>СТО 53958418-002-2017</v>
          </cell>
        </row>
        <row r="954">
          <cell r="A954" t="str">
            <v>филе грудки ЦБ охл. (СТО) фасовS. aureus в ГП, ПФ, сырье</v>
          </cell>
          <cell r="B954" t="str">
            <v>филе грудки ЦБ охл. (СТО) фасов</v>
          </cell>
          <cell r="C954" t="str">
            <v>мясо ЦБ</v>
          </cell>
          <cell r="D954" t="str">
            <v>Готовая_продукция</v>
          </cell>
          <cell r="G954" t="str">
            <v>Микробиология</v>
          </cell>
          <cell r="H954" t="str">
            <v>S. aureus в ГП, ПФ, сырье</v>
          </cell>
          <cell r="I954" t="str">
            <v>ГОСТ 7702.2.0-2016; 
ГОСТ 31904-2012</v>
          </cell>
          <cell r="J954" t="str">
            <v>ГОСТ 31746-2012</v>
          </cell>
          <cell r="K954" t="str">
            <v>не нормируется</v>
          </cell>
          <cell r="L954" t="str">
            <v>СТО 53958418-002-2017</v>
          </cell>
        </row>
        <row r="955">
          <cell r="A955" t="str">
            <v>филе грудки ЦБ охл. (СТО) фасовListeria monocytogenes в ГП, ПФ, сырье, VIDAS</v>
          </cell>
          <cell r="B955" t="str">
            <v>филе грудки ЦБ охл. (СТО) фасов</v>
          </cell>
          <cell r="C955" t="str">
            <v>мясо ЦБ</v>
          </cell>
          <cell r="D955" t="str">
            <v>Готовая_продукция</v>
          </cell>
          <cell r="G955" t="str">
            <v>Микробиология</v>
          </cell>
          <cell r="H955" t="str">
            <v>Listeria monocytogenes в ГП, ПФ, сырье, VIDAS</v>
          </cell>
          <cell r="I955" t="str">
            <v>ГОСТ 7702.2.0-2016; 
ГОСТ 31904-2012</v>
          </cell>
          <cell r="J955" t="str">
            <v>ГОСТ 32031-2012; МУК 4.2.3262-15 Vidas</v>
          </cell>
          <cell r="K955" t="str">
            <v>не допускается в 25,0 г</v>
          </cell>
          <cell r="L955" t="str">
            <v>СТО 53958418-002-2017</v>
          </cell>
        </row>
        <row r="956">
          <cell r="A956" t="str">
            <v>филе грудки ЦБ б/кожи охл. (СТО)Salmonella spp. в ГП, ПФ, сырье, VIDAS, с типизацией</v>
          </cell>
          <cell r="B956" t="str">
            <v>филе грудки ЦБ б/кожи охл. (СТО)</v>
          </cell>
          <cell r="C956" t="str">
            <v>мясо ЦБ</v>
          </cell>
          <cell r="D956" t="str">
            <v>Готовая_продукция</v>
          </cell>
          <cell r="G956" t="str">
            <v>Микробиология</v>
          </cell>
          <cell r="H956" t="str">
            <v>Salmonella spp. в ГП, ПФ, сырье, VIDAS, с типизацией</v>
          </cell>
          <cell r="I956" t="str">
            <v>ГОСТ 7702.2.0-2016; 
ГОСТ 31904-2012</v>
          </cell>
          <cell r="J956" t="str">
            <v>ГОСТ 31659-2012; 
ГОСТ 31468-2012; МУК 4.2.3262-15 Vidas</v>
          </cell>
          <cell r="K956" t="str">
            <v>не допускается в 25,0 г</v>
          </cell>
          <cell r="L956" t="str">
            <v>СТО 53958418-002-2017</v>
          </cell>
        </row>
        <row r="957">
          <cell r="A957" t="str">
            <v>филе грудки ЦБ б/кожи охл. (СТО)КМАФАнМ в ГП, ПФ, сырье, смывах, ТЕМПО</v>
          </cell>
          <cell r="B957" t="str">
            <v>филе грудки ЦБ б/кожи охл. (СТО)</v>
          </cell>
          <cell r="C957" t="str">
            <v>мясо ЦБ</v>
          </cell>
          <cell r="D957" t="str">
            <v>Готовая_продукция</v>
          </cell>
          <cell r="G957" t="str">
            <v>Микробиология</v>
          </cell>
          <cell r="H957" t="str">
            <v>КМАФАнМ в ГП, ПФ, сырье, смывах, ТЕМПО</v>
          </cell>
          <cell r="I957" t="str">
            <v>ГОСТ 7702.2.0-2016; 
ГОСТ 31904-2012</v>
          </cell>
          <cell r="J957" t="str">
            <v>ГОСТ 7702.2.1-2017; МУК 4.2.3261-15 Темпо</v>
          </cell>
          <cell r="K957" t="str">
            <v>не более 1,0 × 10⁴ КОЕ/г</v>
          </cell>
          <cell r="L957" t="str">
            <v>СТО 53958418-002-2017</v>
          </cell>
        </row>
        <row r="958">
          <cell r="A958" t="str">
            <v>филе грудки ЦБ б/кожи охл. (СТО)КМАФАнМ в ГП, ПФ, сырье, петрифильмы</v>
          </cell>
          <cell r="B958" t="str">
            <v>филе грудки ЦБ б/кожи охл. (СТО)</v>
          </cell>
          <cell r="C958" t="str">
            <v>мясо ЦБ</v>
          </cell>
          <cell r="D958" t="str">
            <v>Готовая_продукция</v>
          </cell>
          <cell r="G958" t="str">
            <v>Микробиология</v>
          </cell>
          <cell r="H958" t="str">
            <v>КМАФАнМ в ГП, ПФ, сырье, петрифильмы</v>
          </cell>
          <cell r="I958" t="str">
            <v>ГОСТ 7702.2.0-2016; 
ГОСТ 31904-2012</v>
          </cell>
          <cell r="J958" t="str">
            <v>ГОСТ 7702.2.1-2017, МУК 4.2.2884-11 Петрифильмы</v>
          </cell>
          <cell r="K958" t="str">
            <v>не более 1,0 × 10⁴ КОЕ/г</v>
          </cell>
          <cell r="L958" t="str">
            <v>СТО 53958418-002-2017</v>
          </cell>
        </row>
        <row r="959">
          <cell r="A959" t="str">
            <v>филе грудки ЦБ б/кожи охл. (СТО) фасовКМАФАнМ в ГП, ПФ, сырье, смывах, ТЕМПО</v>
          </cell>
          <cell r="B959" t="str">
            <v>филе грудки ЦБ б/кожи охл. (СТО) фасов</v>
          </cell>
          <cell r="C959" t="str">
            <v>мясо ЦБ</v>
          </cell>
          <cell r="D959" t="str">
            <v>Готовая_продукция</v>
          </cell>
          <cell r="G959" t="str">
            <v>Микробиология</v>
          </cell>
          <cell r="H959" t="str">
            <v>КМАФАнМ в ГП, ПФ, сырье, смывах, ТЕМПО</v>
          </cell>
          <cell r="I959" t="str">
            <v>ГОСТ 7702.2.0-2016; 
ГОСТ 31904-2012</v>
          </cell>
          <cell r="J959" t="str">
            <v>ГОСТ 7702.2.1-2017; МУК 4.2.3261-15 Темпо</v>
          </cell>
          <cell r="K959" t="str">
            <v>не более 5,0 × 10⁵ КОЕ/г</v>
          </cell>
          <cell r="L959" t="str">
            <v>СТО 53958418-002-2017</v>
          </cell>
        </row>
        <row r="960">
          <cell r="A960" t="str">
            <v>филе грудки ЦБ б/кожи охл. (СТО) фасовКМАФАнМ в ГП, ПФ, сырье, петрифильмы</v>
          </cell>
          <cell r="B960" t="str">
            <v>филе грудки ЦБ б/кожи охл. (СТО) фасов</v>
          </cell>
          <cell r="C960" t="str">
            <v>мясо ЦБ</v>
          </cell>
          <cell r="D960" t="str">
            <v>Готовая_продукция</v>
          </cell>
          <cell r="G960" t="str">
            <v>Микробиология</v>
          </cell>
          <cell r="H960" t="str">
            <v>КМАФАнМ в ГП, ПФ, сырье, петрифильмы</v>
          </cell>
          <cell r="I960" t="str">
            <v>ГОСТ 7702.2.0-2016; 
ГОСТ 31904-2012</v>
          </cell>
          <cell r="J960" t="str">
            <v>ГОСТ 7702.2.1-2017, МУК 4.2.2884-11 Петрифильмы</v>
          </cell>
          <cell r="K960" t="str">
            <v>не более 5,0 × 10⁵ КОЕ/г</v>
          </cell>
          <cell r="L960" t="str">
            <v>СТО 53958418-002-2017</v>
          </cell>
        </row>
        <row r="961">
          <cell r="A961" t="str">
            <v>филе грудки ЦБ б/кожи охл. (СТО)Listeria monocytogenes в ГП, ПФ, сырье, VIDAS</v>
          </cell>
          <cell r="B961" t="str">
            <v>филе грудки ЦБ б/кожи охл. (СТО)</v>
          </cell>
          <cell r="C961" t="str">
            <v>мясо ЦБ</v>
          </cell>
          <cell r="D961" t="str">
            <v>Готовая_продукция</v>
          </cell>
          <cell r="G961" t="str">
            <v>Микробиология</v>
          </cell>
          <cell r="H961" t="str">
            <v>Listeria monocytogenes в ГП, ПФ, сырье, VIDAS</v>
          </cell>
          <cell r="I961" t="str">
            <v>ГОСТ 7702.2.0-2016; 
ГОСТ 31904-2012</v>
          </cell>
          <cell r="J961" t="str">
            <v>ГОСТ 32031-2012; МУК 4.2.3262-15 Vidas</v>
          </cell>
          <cell r="K961" t="str">
            <v>не допускается в 25,0 г</v>
          </cell>
          <cell r="L961" t="str">
            <v>СТО 53958418-002-2017</v>
          </cell>
        </row>
        <row r="962">
          <cell r="A962" t="str">
            <v>филе грудки ЦБ б/кожи зам. (СТО)Salmonella spp. в ГП, ПФ, сырье, VIDAS, с типизацией</v>
          </cell>
          <cell r="B962" t="str">
            <v>филе грудки ЦБ б/кожи зам. (СТО)</v>
          </cell>
          <cell r="C962" t="str">
            <v>мясо ЦБ</v>
          </cell>
          <cell r="D962" t="str">
            <v>Готовая_продукция</v>
          </cell>
          <cell r="G962" t="str">
            <v>Микробиология</v>
          </cell>
          <cell r="H962" t="str">
            <v>Salmonella spp. в ГП, ПФ, сырье, VIDAS, с типизацией</v>
          </cell>
          <cell r="I962" t="str">
            <v>ГОСТ 7702.2.0-2016; 
ГОСТ 31904-2012</v>
          </cell>
          <cell r="J962" t="str">
            <v>ГОСТ 31659-2012; 
ГОСТ 31468-2012; МУК 4.2.3262-15 Vidas</v>
          </cell>
          <cell r="K962" t="str">
            <v>не допускается в 25,0 г</v>
          </cell>
          <cell r="L962" t="str">
            <v>СТО 53958418-002-2017</v>
          </cell>
        </row>
        <row r="963">
          <cell r="A963" t="str">
            <v>филе грудки ЦБ б/кожи зам. (СТО)фасовКМАФАнМ в ГП, ПФ, сырье, смывах, ТЕМПО</v>
          </cell>
          <cell r="B963" t="str">
            <v>филе грудки ЦБ б/кожи зам. (СТО)фасов</v>
          </cell>
          <cell r="C963" t="str">
            <v>мясо ЦБ</v>
          </cell>
          <cell r="D963" t="str">
            <v>Готовая_продукция</v>
          </cell>
          <cell r="G963" t="str">
            <v>Микробиология</v>
          </cell>
          <cell r="H963" t="str">
            <v>КМАФАнМ в ГП, ПФ, сырье, смывах, ТЕМПО</v>
          </cell>
          <cell r="I963" t="str">
            <v>ГОСТ 7702.2.0-2016; 
ГОСТ 31904-2012</v>
          </cell>
          <cell r="J963" t="str">
            <v>ГОСТ 7702.2.1-2017; МУК 4.2.3261-15 Темпо</v>
          </cell>
          <cell r="K963" t="str">
            <v>не более 5,0 × 10⁵ КОЕ/г</v>
          </cell>
          <cell r="L963" t="str">
            <v>СТО 53958418-002-2017</v>
          </cell>
        </row>
        <row r="964">
          <cell r="A964" t="str">
            <v>филе грудки ЦБ б/кожи зам. (СТО)фасовКМАФАнМ в ГП, ПФ, сырье, петрифильмы</v>
          </cell>
          <cell r="B964" t="str">
            <v>филе грудки ЦБ б/кожи зам. (СТО)фасов</v>
          </cell>
          <cell r="C964" t="str">
            <v>мясо ЦБ</v>
          </cell>
          <cell r="D964" t="str">
            <v>Готовая_продукция</v>
          </cell>
          <cell r="G964" t="str">
            <v>Микробиология</v>
          </cell>
          <cell r="H964" t="str">
            <v>КМАФАнМ в ГП, ПФ, сырье, петрифильмы</v>
          </cell>
          <cell r="I964" t="str">
            <v>ГОСТ 7702.2.0-2016; 
ГОСТ 31904-2012</v>
          </cell>
          <cell r="J964" t="str">
            <v>ГОСТ 7702.2.1-2017, МУК 4.2.2884-11 Петрифильмы</v>
          </cell>
          <cell r="K964" t="str">
            <v>не более 5,0 × 10⁵ КОЕ/г</v>
          </cell>
          <cell r="L964" t="str">
            <v>СТО 53958418-002-2017</v>
          </cell>
        </row>
        <row r="965">
          <cell r="A965" t="str">
            <v>филе грудки ЦБ б/кожи зам. (СТО)КМАФАнМ в ГП, ПФ, сырье, смывах, ТЕМПО</v>
          </cell>
          <cell r="B965" t="str">
            <v>филе грудки ЦБ б/кожи зам. (СТО)</v>
          </cell>
          <cell r="C965" t="str">
            <v>мясо ЦБ</v>
          </cell>
          <cell r="D965" t="str">
            <v>Готовая_продукция</v>
          </cell>
          <cell r="G965" t="str">
            <v>Микробиология</v>
          </cell>
          <cell r="H965" t="str">
            <v>КМАФАнМ в ГП, ПФ, сырье, смывах, ТЕМПО</v>
          </cell>
          <cell r="I965" t="str">
            <v>ГОСТ 7702.2.0-2016; 
ГОСТ 31904-2012</v>
          </cell>
          <cell r="J965" t="str">
            <v>ГОСТ 7702.2.1-2017; МУК 4.2.3261-15 Темпо</v>
          </cell>
          <cell r="K965" t="str">
            <v>не более 1,0 × 10⁵ КОЕ/г</v>
          </cell>
          <cell r="L965" t="str">
            <v>СТО 53958418-002-2017</v>
          </cell>
        </row>
        <row r="966">
          <cell r="A966" t="str">
            <v>филе грудки ЦБ б/кожи зам. (СТО)КМАФАнМ в ГП, ПФ, сырье, петрифильмы</v>
          </cell>
          <cell r="B966" t="str">
            <v>филе грудки ЦБ б/кожи зам. (СТО)</v>
          </cell>
          <cell r="C966" t="str">
            <v>мясо ЦБ</v>
          </cell>
          <cell r="D966" t="str">
            <v>Готовая_продукция</v>
          </cell>
          <cell r="G966" t="str">
            <v>Микробиология</v>
          </cell>
          <cell r="H966" t="str">
            <v>КМАФАнМ в ГП, ПФ, сырье, петрифильмы</v>
          </cell>
          <cell r="I966" t="str">
            <v>ГОСТ 7702.2.0-2016; 
ГОСТ 31904-2012</v>
          </cell>
          <cell r="J966" t="str">
            <v>ГОСТ 7702.2.1-2017, МУК 4.2.2884-11 Петрифильмы</v>
          </cell>
          <cell r="K966" t="str">
            <v>не более 1,0 × 10⁵ КОЕ/г</v>
          </cell>
          <cell r="L966" t="str">
            <v>СТО 53958418-002-2017</v>
          </cell>
        </row>
        <row r="967">
          <cell r="A967" t="str">
            <v>филе грудки ЦБ б/кожи зам. (СТО)Listeria monocytogenes в ГП, ПФ, сырье, VIDAS</v>
          </cell>
          <cell r="B967" t="str">
            <v>филе грудки ЦБ б/кожи зам. (СТО)</v>
          </cell>
          <cell r="C967" t="str">
            <v>мясо ЦБ</v>
          </cell>
          <cell r="D967" t="str">
            <v>Готовая_продукция</v>
          </cell>
          <cell r="G967" t="str">
            <v>Микробиология</v>
          </cell>
          <cell r="H967" t="str">
            <v>Listeria monocytogenes в ГП, ПФ, сырье, VIDAS</v>
          </cell>
          <cell r="I967" t="str">
            <v>ГОСТ 7702.2.0-2016; 
ГОСТ 31904-2012</v>
          </cell>
          <cell r="J967" t="str">
            <v>ГОСТ 32031-2012; МУК 4.2.3262-15 Vidas</v>
          </cell>
          <cell r="K967" t="str">
            <v>не допускается в 25,0 г</v>
          </cell>
          <cell r="L967" t="str">
            <v>СТО 53958418-002-2017</v>
          </cell>
        </row>
        <row r="968">
          <cell r="A968" t="str">
            <v>филе грудки ЦБ охл. п/фListeria monocytogenes в ГП, ПФ, сырье, VIDAS</v>
          </cell>
          <cell r="B968" t="str">
            <v>филе грудки ЦБ охл. п/ф</v>
          </cell>
          <cell r="C968" t="str">
            <v>полуфабрикаты натуральные</v>
          </cell>
          <cell r="D968" t="str">
            <v>Сырье</v>
          </cell>
          <cell r="G968" t="str">
            <v>Микробиология</v>
          </cell>
          <cell r="H968" t="str">
            <v>Listeria monocytogenes в ГП, ПФ, сырье, VIDAS</v>
          </cell>
          <cell r="I968" t="str">
            <v>ГОСТ 7702.2.0-2016; 
ГОСТ 31904-2012</v>
          </cell>
          <cell r="J968" t="str">
            <v>ГОСТ 32031-2012; МУК 4.2.3262-15 Vidas</v>
          </cell>
          <cell r="K968" t="str">
            <v>не допускается в 25,0 г</v>
          </cell>
          <cell r="L968" t="str">
            <v>СТО 53958418-001-2017</v>
          </cell>
        </row>
        <row r="969">
          <cell r="A969" t="str">
            <v>филе грудки ЦБ охл. п/фSalmonella spp. в ГП, ПФ, сырье, VIDAS, с типизацией</v>
          </cell>
          <cell r="B969" t="str">
            <v>филе грудки ЦБ охл. п/ф</v>
          </cell>
          <cell r="C969" t="str">
            <v>полуфабрикаты натуральные</v>
          </cell>
          <cell r="D969" t="str">
            <v>Сырье</v>
          </cell>
          <cell r="G969" t="str">
            <v>Микробиология</v>
          </cell>
          <cell r="H969" t="str">
            <v>Salmonella spp. в ГП, ПФ, сырье, VIDAS, с типизацией</v>
          </cell>
          <cell r="I969" t="str">
            <v>ГОСТ 7702.2.0-2016; 
ГОСТ 31904-2012</v>
          </cell>
          <cell r="J969" t="str">
            <v>ГОСТ 31659-2012; 
ГОСТ 31468-2012; МУК 4.2.3262-15 Vidas</v>
          </cell>
          <cell r="K969" t="str">
            <v>не допускается в 25,0 г</v>
          </cell>
          <cell r="L969" t="str">
            <v>СТО 53958418-001-2017</v>
          </cell>
        </row>
        <row r="970">
          <cell r="A970" t="str">
            <v>филе грудки ЦБ охл. п/фКМАФАнМ в ГП, ПФ, сырье, смывах, ТЕМПО</v>
          </cell>
          <cell r="B970" t="str">
            <v>филе грудки ЦБ охл. п/ф</v>
          </cell>
          <cell r="C970" t="str">
            <v>полуфабрикаты натуральные</v>
          </cell>
          <cell r="D970" t="str">
            <v>Сырье</v>
          </cell>
          <cell r="G970" t="str">
            <v>Микробиология</v>
          </cell>
          <cell r="H970" t="str">
            <v>КМАФАнМ в ГП, ПФ, сырье, смывах, ТЕМПО</v>
          </cell>
          <cell r="I970" t="str">
            <v>ГОСТ 7702.2.0-2016; 
ГОСТ 31904-2012</v>
          </cell>
          <cell r="J970" t="str">
            <v>ГОСТ 7702.2.1-2017; МУК 4.2.3261-15 Темпо</v>
          </cell>
          <cell r="K970" t="str">
            <v>не более 1,0 × 10⁵ КОЕ/г</v>
          </cell>
          <cell r="L970" t="str">
            <v>СТО 53958418-001-2017</v>
          </cell>
        </row>
        <row r="971">
          <cell r="A971" t="str">
            <v>филе грудки ЦБ охл. п/фКМАФАнМ в ГП, ПФ, сырье, петрифильмы</v>
          </cell>
          <cell r="B971" t="str">
            <v>филе грудки ЦБ охл. п/ф</v>
          </cell>
          <cell r="C971" t="str">
            <v>полуфабрикаты натуральные</v>
          </cell>
          <cell r="D971" t="str">
            <v>Сырье</v>
          </cell>
          <cell r="G971" t="str">
            <v>Микробиология</v>
          </cell>
          <cell r="H971" t="str">
            <v>КМАФАнМ в ГП, ПФ, сырье, петрифильмы</v>
          </cell>
          <cell r="I971" t="str">
            <v>ГОСТ 7702.2.0-2016; 
ГОСТ 31904-2012</v>
          </cell>
          <cell r="J971" t="str">
            <v>ГОСТ 7702.2.1-2017, МУК 4.2.2884-11 Петрифильмы</v>
          </cell>
          <cell r="K971" t="str">
            <v>не более 1,0 × 10⁵ КОЕ/г</v>
          </cell>
          <cell r="L971" t="str">
            <v>СТО 53958418-001-2017</v>
          </cell>
        </row>
        <row r="972">
          <cell r="A972" t="str">
            <v>филе малое ЦБ охл. п/ф
Listeria monocytogenes в ГП, ПФ, сырье, VIDAS</v>
          </cell>
          <cell r="B972" t="str">
            <v xml:space="preserve">филе малое ЦБ охл. п/ф
</v>
          </cell>
          <cell r="C972" t="str">
            <v>полуфабрикаты натуральные</v>
          </cell>
          <cell r="D972" t="str">
            <v>Готовая_продукция</v>
          </cell>
          <cell r="G972" t="str">
            <v>Микробиология</v>
          </cell>
          <cell r="H972" t="str">
            <v>Listeria monocytogenes в ГП, ПФ, сырье, VIDAS</v>
          </cell>
          <cell r="I972" t="str">
            <v>ГОСТ 7702.2.0-2016; 
ГОСТ 31904-2012</v>
          </cell>
          <cell r="J972" t="str">
            <v>ГОСТ 32031-2012; МУК 4.2.3262-15 Vidas</v>
          </cell>
          <cell r="K972" t="str">
            <v>не допускается в 25,0 г</v>
          </cell>
          <cell r="L972" t="str">
            <v>СТО 53958418-001-2017</v>
          </cell>
        </row>
        <row r="973">
          <cell r="A973" t="str">
            <v>филе малое ЦБ охл. п/ф
Salmonella spp. в ГП, ПФ, сырье, VIDAS, с типизацией</v>
          </cell>
          <cell r="B973" t="str">
            <v xml:space="preserve">филе малое ЦБ охл. п/ф
</v>
          </cell>
          <cell r="C973" t="str">
            <v>полуфабрикаты натуральные</v>
          </cell>
          <cell r="D973" t="str">
            <v>Готовая_продукция</v>
          </cell>
          <cell r="G973" t="str">
            <v>Микробиология</v>
          </cell>
          <cell r="H973" t="str">
            <v>Salmonella spp. в ГП, ПФ, сырье, VIDAS, с типизацией</v>
          </cell>
          <cell r="I973" t="str">
            <v>ГОСТ 7702.2.0-2016; 
ГОСТ 31904-2012</v>
          </cell>
          <cell r="J973" t="str">
            <v>ГОСТ 31659-2012; 
ГОСТ 31468-2012; МУК 4.2.3262-15 Vidas</v>
          </cell>
          <cell r="K973" t="str">
            <v>не допускается в 25,0 г</v>
          </cell>
          <cell r="L973" t="str">
            <v>СТО 53958418-001-2017</v>
          </cell>
        </row>
        <row r="974">
          <cell r="A974" t="str">
            <v>филе малое ЦБ охл. п/ф
КМАФАнМ в ГП, ПФ, сырье, смывах, ТЕМПО</v>
          </cell>
          <cell r="B974" t="str">
            <v xml:space="preserve">филе малое ЦБ охл. п/ф
</v>
          </cell>
          <cell r="C974" t="str">
            <v>полуфабрикаты натуральные</v>
          </cell>
          <cell r="D974" t="str">
            <v>Готовая_продукция</v>
          </cell>
          <cell r="G974" t="str">
            <v>Микробиология</v>
          </cell>
          <cell r="H974" t="str">
            <v>КМАФАнМ в ГП, ПФ, сырье, смывах, ТЕМПО</v>
          </cell>
          <cell r="I974" t="str">
            <v>ГОСТ 7702.2.0-2016; 
ГОСТ 31904-2012</v>
          </cell>
          <cell r="J974" t="str">
            <v>ГОСТ 7702.2.1-2017; МУК 4.2.3261-15 Темпо</v>
          </cell>
          <cell r="K974" t="str">
            <v>не более 1,0 × 10⁵ КОЕ/г</v>
          </cell>
          <cell r="L974" t="str">
            <v>СТО 53958418-001-2017</v>
          </cell>
        </row>
        <row r="975">
          <cell r="A975" t="str">
            <v>филе малое ЦБ охл. п/ф
КМАФАнМ в ГП, ПФ, сырье, петрифильмы</v>
          </cell>
          <cell r="B975" t="str">
            <v xml:space="preserve">филе малое ЦБ охл. п/ф
</v>
          </cell>
          <cell r="C975" t="str">
            <v>полуфабрикаты натуральные</v>
          </cell>
          <cell r="D975" t="str">
            <v>Готовая_продукция</v>
          </cell>
          <cell r="G975" t="str">
            <v>Микробиология</v>
          </cell>
          <cell r="H975" t="str">
            <v>КМАФАнМ в ГП, ПФ, сырье, петрифильмы</v>
          </cell>
          <cell r="I975" t="str">
            <v>ГОСТ 7702.2.0-2016; 
ГОСТ 31904-2012</v>
          </cell>
          <cell r="J975" t="str">
            <v>ГОСТ 7702.2.1-2017, МУК 4.2.2884-11 Петрифильмы</v>
          </cell>
          <cell r="K975" t="str">
            <v>не более 1,0 × 10⁵ КОЕ/г</v>
          </cell>
          <cell r="L975" t="str">
            <v>СТО 53958418-001-2017</v>
          </cell>
        </row>
        <row r="976">
          <cell r="A976" t="str">
            <v>филе малое ЦБ охл.
Listeria monocytogenes в ГП, ПФ, сырье, VIDAS</v>
          </cell>
          <cell r="B976" t="str">
            <v xml:space="preserve">филе малое ЦБ охл.
</v>
          </cell>
          <cell r="C976" t="str">
            <v>мясо ЦБ</v>
          </cell>
          <cell r="D976" t="str">
            <v>Готовая_продукция</v>
          </cell>
          <cell r="G976" t="str">
            <v>Микробиология</v>
          </cell>
          <cell r="H976" t="str">
            <v>Listeria monocytogenes в ГП, ПФ, сырье, VIDAS</v>
          </cell>
          <cell r="I976" t="str">
            <v>ГОСТ 7702.2.0-2016; 
ГОСТ 31904-2012</v>
          </cell>
          <cell r="J976" t="str">
            <v>ГОСТ 32031-2012; МУК 4.2.3262-15 Vidas</v>
          </cell>
          <cell r="K976" t="str">
            <v>не допускается в 25,0 г</v>
          </cell>
          <cell r="L976" t="str">
            <v>СТО 53958418-002-2017</v>
          </cell>
        </row>
        <row r="977">
          <cell r="A977" t="str">
            <v>филе малое ЦБ охл.
Salmonella spp. в ГП, ПФ, сырье, VIDAS, с типизацией</v>
          </cell>
          <cell r="B977" t="str">
            <v xml:space="preserve">филе малое ЦБ охл.
</v>
          </cell>
          <cell r="C977" t="str">
            <v>мясо ЦБ</v>
          </cell>
          <cell r="D977" t="str">
            <v>Готовая_продукция</v>
          </cell>
          <cell r="G977" t="str">
            <v>Микробиология</v>
          </cell>
          <cell r="H977" t="str">
            <v>Salmonella spp. в ГП, ПФ, сырье, VIDAS, с типизацией</v>
          </cell>
          <cell r="I977" t="str">
            <v>ГОСТ 7702.2.0-2016; 
ГОСТ 31904-2012</v>
          </cell>
          <cell r="J977" t="str">
            <v>ГОСТ 31659-2012; 
ГОСТ 31468-2012; МУК 4.2.3262-15 Vidas</v>
          </cell>
          <cell r="K977" t="str">
            <v>не допускается в 25,0 г</v>
          </cell>
          <cell r="L977" t="str">
            <v>СТО 53958418-002-2017</v>
          </cell>
        </row>
        <row r="978">
          <cell r="A978" t="str">
            <v>филе малое ЦБ охл.
КМАФАнМ в ГП, ПФ, сырье, смывах, ТЕМПО</v>
          </cell>
          <cell r="B978" t="str">
            <v xml:space="preserve">филе малое ЦБ охл.
</v>
          </cell>
          <cell r="C978" t="str">
            <v>мясо ЦБ</v>
          </cell>
          <cell r="D978" t="str">
            <v>Готовая_продукция</v>
          </cell>
          <cell r="G978" t="str">
            <v>Микробиология</v>
          </cell>
          <cell r="H978" t="str">
            <v>КМАФАнМ в ГП, ПФ, сырье, смывах, ТЕМПО</v>
          </cell>
          <cell r="I978" t="str">
            <v>ГОСТ 7702.2.0-2016; 
ГОСТ 31904-2012</v>
          </cell>
          <cell r="J978" t="str">
            <v>ГОСТ 7702.2.1-2017; МУК 4.2.3261-15 Темпо</v>
          </cell>
          <cell r="K978" t="str">
            <v>не более 1,0 × 10⁴ КОЕ/г</v>
          </cell>
          <cell r="L978" t="str">
            <v>СТО 53958418-002-2017</v>
          </cell>
        </row>
        <row r="979">
          <cell r="A979" t="str">
            <v>филе малое ЦБ охл.
КМАФАнМ в ГП, ПФ, сырье, петрифильмы</v>
          </cell>
          <cell r="B979" t="str">
            <v xml:space="preserve">филе малое ЦБ охл.
</v>
          </cell>
          <cell r="C979" t="str">
            <v>мясо ЦБ</v>
          </cell>
          <cell r="D979" t="str">
            <v>Готовая_продукция</v>
          </cell>
          <cell r="G979" t="str">
            <v>Микробиология</v>
          </cell>
          <cell r="H979" t="str">
            <v>КМАФАнМ в ГП, ПФ, сырье, петрифильмы</v>
          </cell>
          <cell r="I979" t="str">
            <v>ГОСТ 7702.2.0-2016; 
ГОСТ 31904-2012</v>
          </cell>
          <cell r="J979" t="str">
            <v>ГОСТ 7702.2.1-2017, МУК 4.2.2884-11 Петрифильмы</v>
          </cell>
          <cell r="K979" t="str">
            <v>не более 1,0 × 10⁴ КОЕ/г</v>
          </cell>
          <cell r="L979" t="str">
            <v>СТО 53958418-002-2017</v>
          </cell>
        </row>
        <row r="980">
          <cell r="A980" t="str">
            <v>филе малое ЦБ охл.
БГКП в ГП, ПФ, сырье</v>
          </cell>
          <cell r="B980" t="str">
            <v xml:space="preserve">филе малое ЦБ охл.
</v>
          </cell>
          <cell r="C980" t="str">
            <v>мясо ЦБ</v>
          </cell>
          <cell r="D980" t="str">
            <v>Готовая_продукция</v>
          </cell>
          <cell r="G980" t="str">
            <v>Микробиология</v>
          </cell>
          <cell r="H980" t="str">
            <v>БГКП в ГП, ПФ, сырье</v>
          </cell>
          <cell r="I980" t="str">
            <v>ГОСТ 7702.2.0-2016; 
ГОСТ 31904-2012</v>
          </cell>
          <cell r="J980" t="str">
            <v>ГОСТ 31747-2012</v>
          </cell>
          <cell r="K980" t="str">
            <v>не допускается в 0,0001 г</v>
          </cell>
          <cell r="L980" t="str">
            <v>СТО 53958418-001-2017</v>
          </cell>
        </row>
        <row r="981">
          <cell r="A981" t="str">
            <v>филе малое ЦБ зам.
Listeria monocytogenes в ГП, ПФ, сырье, VIDAS</v>
          </cell>
          <cell r="B981" t="str">
            <v xml:space="preserve">филе малое ЦБ зам.
</v>
          </cell>
          <cell r="C981" t="str">
            <v>мясо ЦБ</v>
          </cell>
          <cell r="D981" t="str">
            <v>Готовая_продукция</v>
          </cell>
          <cell r="G981" t="str">
            <v>Микробиология</v>
          </cell>
          <cell r="H981" t="str">
            <v>Listeria monocytogenes в ГП, ПФ, сырье, VIDAS</v>
          </cell>
          <cell r="I981" t="str">
            <v>ГОСТ 7702.2.0-2016; 
ГОСТ 31904-2012</v>
          </cell>
          <cell r="J981" t="str">
            <v>ГОСТ 32031-2012; МУК 4.2.3262-15 Vidas</v>
          </cell>
          <cell r="K981" t="str">
            <v>не допускается в 25,0 г</v>
          </cell>
          <cell r="L981" t="str">
            <v>СТО 53958418-002-2017</v>
          </cell>
        </row>
        <row r="982">
          <cell r="A982" t="str">
            <v>филе малое ЦБ зам.
Salmonella spp. в ГП, ПФ, сырье, VIDAS, с типизацией</v>
          </cell>
          <cell r="B982" t="str">
            <v xml:space="preserve">филе малое ЦБ зам.
</v>
          </cell>
          <cell r="C982" t="str">
            <v>мясо ЦБ</v>
          </cell>
          <cell r="D982" t="str">
            <v>Готовая_продукция</v>
          </cell>
          <cell r="G982" t="str">
            <v>Микробиология</v>
          </cell>
          <cell r="H982" t="str">
            <v>Salmonella spp. в ГП, ПФ, сырье, VIDAS, с типизацией</v>
          </cell>
          <cell r="I982" t="str">
            <v>ГОСТ 7702.2.0-2016; 
ГОСТ 31904-2012</v>
          </cell>
          <cell r="J982" t="str">
            <v>ГОСТ 31659-2012; 
ГОСТ 31468-2012; МУК 4.2.3262-15 Vidas</v>
          </cell>
          <cell r="K982" t="str">
            <v>не допускается в 25,0 г</v>
          </cell>
          <cell r="L982" t="str">
            <v>СТО 53958418-002-2017</v>
          </cell>
        </row>
        <row r="983">
          <cell r="A983" t="str">
            <v>филе малое ЦБ зам.
КМАФАнМ в ГП, ПФ, сырье, смывах, ТЕМПО</v>
          </cell>
          <cell r="B983" t="str">
            <v xml:space="preserve">филе малое ЦБ зам.
</v>
          </cell>
          <cell r="C983" t="str">
            <v>мясо ЦБ</v>
          </cell>
          <cell r="D983" t="str">
            <v>Готовая_продукция</v>
          </cell>
          <cell r="G983" t="str">
            <v>Микробиология</v>
          </cell>
          <cell r="H983" t="str">
            <v>КМАФАнМ в ГП, ПФ, сырье, смывах, ТЕМПО</v>
          </cell>
          <cell r="I983" t="str">
            <v>ГОСТ 7702.2.0-2016; 
ГОСТ 31904-2012</v>
          </cell>
          <cell r="J983" t="str">
            <v>ГОСТ 7702.2.1-2017; МУК 4.2.3261-15 Темпо</v>
          </cell>
          <cell r="K983" t="str">
            <v>не более 1,0 × 10⁵ КОЕ/г</v>
          </cell>
          <cell r="L983" t="str">
            <v>СТО 53958418-002-2017</v>
          </cell>
        </row>
        <row r="984">
          <cell r="A984" t="str">
            <v>филе малое ЦБ зам.
КМАФАнМ в ГП, ПФ, сырье, петрифильмы</v>
          </cell>
          <cell r="B984" t="str">
            <v xml:space="preserve">филе малое ЦБ зам.
</v>
          </cell>
          <cell r="C984" t="str">
            <v>мясо ЦБ</v>
          </cell>
          <cell r="D984" t="str">
            <v>Готовая_продукция</v>
          </cell>
          <cell r="G984" t="str">
            <v>Микробиология</v>
          </cell>
          <cell r="H984" t="str">
            <v>КМАФАнМ в ГП, ПФ, сырье, петрифильмы</v>
          </cell>
          <cell r="I984" t="str">
            <v>ГОСТ 7702.2.0-2016; 
ГОСТ 31904-2012</v>
          </cell>
          <cell r="J984" t="str">
            <v>ГОСТ 7702.2.1-2017, МУК 4.2.2884-11 Петрифильмы</v>
          </cell>
          <cell r="K984" t="str">
            <v>не более 1,0 × 10⁵ КОЕ/г</v>
          </cell>
          <cell r="L984" t="str">
            <v>СТО 53958418-002-2017</v>
          </cell>
        </row>
        <row r="985">
          <cell r="A985" t="str">
            <v>филе малое ЦБ охл. фасов
Listeria monocytogenes в ГП, ПФ, сырье, VIDAS</v>
          </cell>
          <cell r="B985" t="str">
            <v xml:space="preserve">филе малое ЦБ охл. фасов
</v>
          </cell>
          <cell r="C985" t="str">
            <v>мясо ЦБ</v>
          </cell>
          <cell r="D985" t="str">
            <v>Готовая_продукция</v>
          </cell>
          <cell r="G985" t="str">
            <v>Микробиология</v>
          </cell>
          <cell r="H985" t="str">
            <v>Listeria monocytogenes в ГП, ПФ, сырье, VIDAS</v>
          </cell>
          <cell r="I985" t="str">
            <v>ГОСТ 7702.2.0-2016; 
ГОСТ 31904-2012</v>
          </cell>
          <cell r="J985" t="str">
            <v>ГОСТ 32031-2012; МУК 4.2.3262-15 Vidas</v>
          </cell>
          <cell r="K985" t="str">
            <v>не допускается в 25,0 г</v>
          </cell>
          <cell r="L985" t="str">
            <v>СТО 53958418-002-2017</v>
          </cell>
        </row>
        <row r="986">
          <cell r="A986" t="str">
            <v>филе малое ЦБ охл. фасов
Salmonella spp. в ГП, ПФ, сырье, VIDAS, с типизацией</v>
          </cell>
          <cell r="B986" t="str">
            <v xml:space="preserve">филе малое ЦБ охл. фасов
</v>
          </cell>
          <cell r="C986" t="str">
            <v>мясо ЦБ</v>
          </cell>
          <cell r="D986" t="str">
            <v>Готовая_продукция</v>
          </cell>
          <cell r="G986" t="str">
            <v>Микробиология</v>
          </cell>
          <cell r="H986" t="str">
            <v>Salmonella spp. в ГП, ПФ, сырье, VIDAS, с типизацией</v>
          </cell>
          <cell r="I986" t="str">
            <v>ГОСТ 7702.2.0-2016; 
ГОСТ 31904-2012</v>
          </cell>
          <cell r="J986" t="str">
            <v>ГОСТ 31659-2012; 
ГОСТ 31468-2012; МУК 4.2.3262-15 Vidas</v>
          </cell>
          <cell r="K986" t="str">
            <v>не допускается в 25,0 г</v>
          </cell>
          <cell r="L986" t="str">
            <v>СТО 53958418-002-2017</v>
          </cell>
        </row>
        <row r="987">
          <cell r="A987" t="str">
            <v>филе малое ЦБ охл. фасов
КМАФАнМ в ГП, ПФ, сырье, смывах, ТЕМПО</v>
          </cell>
          <cell r="B987" t="str">
            <v xml:space="preserve">филе малое ЦБ охл. фасов
</v>
          </cell>
          <cell r="C987" t="str">
            <v>мясо ЦБ</v>
          </cell>
          <cell r="D987" t="str">
            <v>Готовая_продукция</v>
          </cell>
          <cell r="G987" t="str">
            <v>Микробиология</v>
          </cell>
          <cell r="H987" t="str">
            <v>КМАФАнМ в ГП, ПФ, сырье, смывах, ТЕМПО</v>
          </cell>
          <cell r="I987" t="str">
            <v>ГОСТ 7702.2.0-2016; 
ГОСТ 31904-2012</v>
          </cell>
          <cell r="J987" t="str">
            <v>ГОСТ 7702.2.1-2017; МУК 4.2.3261-15 Темпо</v>
          </cell>
          <cell r="K987" t="str">
            <v>не более 5,0 × 10⁵ КОЕ/г</v>
          </cell>
          <cell r="L987" t="str">
            <v>СТО 53958418-002-2017</v>
          </cell>
        </row>
        <row r="988">
          <cell r="A988" t="str">
            <v>филе малое ЦБ охл. фасов
КМАФАнМ в ГП, ПФ, сырье, петрифильмы</v>
          </cell>
          <cell r="B988" t="str">
            <v xml:space="preserve">филе малое ЦБ охл. фасов
</v>
          </cell>
          <cell r="C988" t="str">
            <v>мясо ЦБ</v>
          </cell>
          <cell r="D988" t="str">
            <v>Готовая_продукция</v>
          </cell>
          <cell r="G988" t="str">
            <v>Микробиология</v>
          </cell>
          <cell r="H988" t="str">
            <v>КМАФАнМ в ГП, ПФ, сырье, петрифильмы</v>
          </cell>
          <cell r="I988" t="str">
            <v>ГОСТ 7702.2.0-2016; 
ГОСТ 31904-2012</v>
          </cell>
          <cell r="J988" t="str">
            <v>ГОСТ 7702.2.1-2017, МУК 4.2.2884-11 Петрифильмы</v>
          </cell>
          <cell r="K988" t="str">
            <v>не более 5,0 × 10⁵ КОЕ/г</v>
          </cell>
          <cell r="L988" t="str">
            <v>СТО 53958418-002-2017</v>
          </cell>
        </row>
        <row r="989">
          <cell r="A989" t="str">
            <v>филе малое ЦБ охл. фасов
БГКП в ГП, ПФ, сырье</v>
          </cell>
          <cell r="B989" t="str">
            <v xml:space="preserve">филе малое ЦБ охл. фасов
</v>
          </cell>
          <cell r="C989" t="str">
            <v>мясо ЦБ</v>
          </cell>
          <cell r="D989" t="str">
            <v>Готовая_продукция</v>
          </cell>
          <cell r="G989" t="str">
            <v>Микробиология</v>
          </cell>
          <cell r="H989" t="str">
            <v>БГКП в ГП, ПФ, сырье</v>
          </cell>
          <cell r="I989" t="str">
            <v>ГОСТ 7702.2.0-2016; 
ГОСТ 31904-2012</v>
          </cell>
          <cell r="J989" t="str">
            <v>ГОСТ 31747-2012</v>
          </cell>
          <cell r="K989" t="str">
            <v>не допускается в 0,0001 г</v>
          </cell>
          <cell r="L989" t="str">
            <v>СТО 53958418-001-2017</v>
          </cell>
        </row>
        <row r="990">
          <cell r="A990" t="str">
            <v>филе малое ЦБ охл. фасов
Listeria monocytogenes в ГП, ПФ, сырье, VIDAS</v>
          </cell>
          <cell r="B990" t="str">
            <v xml:space="preserve">филе малое ЦБ охл. фасов
</v>
          </cell>
          <cell r="C990" t="str">
            <v>мясо ЦБ</v>
          </cell>
          <cell r="D990" t="str">
            <v>Готовая_продукция</v>
          </cell>
          <cell r="G990" t="str">
            <v>Микробиология</v>
          </cell>
          <cell r="H990" t="str">
            <v>Listeria monocytogenes в ГП, ПФ, сырье, VIDAS</v>
          </cell>
          <cell r="I990" t="str">
            <v>ГОСТ 7702.2.0-2016; 
ГОСТ 31904-2012</v>
          </cell>
          <cell r="J990" t="str">
            <v>ГОСТ 32031-2012; МУК 4.2.3262-15 Vidas</v>
          </cell>
          <cell r="K990" t="str">
            <v>не допускается в 25,0 г</v>
          </cell>
          <cell r="L990" t="str">
            <v>СТО 53958418-002-2017</v>
          </cell>
        </row>
        <row r="991">
          <cell r="A991" t="str">
            <v>филе малое ЦБ зам. фасов
КМАФАнМ в ГП, ПФ, сырье, смывах, ТЕМПО</v>
          </cell>
          <cell r="B991" t="str">
            <v xml:space="preserve">филе малое ЦБ зам. фасов
</v>
          </cell>
          <cell r="C991" t="str">
            <v>мясо ЦБ</v>
          </cell>
          <cell r="D991" t="str">
            <v>Готовая_продукция</v>
          </cell>
          <cell r="G991" t="str">
            <v>Микробиология</v>
          </cell>
          <cell r="H991" t="str">
            <v>КМАФАнМ в ГП, ПФ, сырье, смывах, ТЕМПО</v>
          </cell>
          <cell r="I991" t="str">
            <v>ГОСТ 7702.2.0-2016; 
ГОСТ 31904-2012</v>
          </cell>
          <cell r="J991" t="str">
            <v>ГОСТ 7702.2.1-2017; МУК 4.2.3261-15 Темпо</v>
          </cell>
          <cell r="K991" t="str">
            <v>не более 5,0 × 10⁵ КОЕ/г</v>
          </cell>
          <cell r="L991" t="str">
            <v>СТО 53958418-002-2017</v>
          </cell>
        </row>
        <row r="992">
          <cell r="A992" t="str">
            <v>филе малое ЦБ зам. фасов
КМАФАнМ в ГП, ПФ, сырье, петрифильмы</v>
          </cell>
          <cell r="B992" t="str">
            <v xml:space="preserve">филе малое ЦБ зам. фасов
</v>
          </cell>
          <cell r="C992" t="str">
            <v>мясо ЦБ</v>
          </cell>
          <cell r="D992" t="str">
            <v>Готовая_продукция</v>
          </cell>
          <cell r="G992" t="str">
            <v>Микробиология</v>
          </cell>
          <cell r="H992" t="str">
            <v>КМАФАнМ в ГП, ПФ, сырье, петрифильмы</v>
          </cell>
          <cell r="I992" t="str">
            <v>ГОСТ 7702.2.0-2016; 
ГОСТ 31904-2012</v>
          </cell>
          <cell r="J992" t="str">
            <v>ГОСТ 7702.2.1-2017, МУК 4.2.2884-11 Петрифильмы</v>
          </cell>
          <cell r="K992" t="str">
            <v>не более 5,0 × 10⁵ КОЕ/г</v>
          </cell>
          <cell r="L992" t="str">
            <v>СТО 53958418-002-2017</v>
          </cell>
        </row>
        <row r="993">
          <cell r="A993" t="str">
            <v>филе грудки малое ЦБ в соусе Чураско
Listeria monocytogenes в ГП, ПФ, сырье, VIDAS</v>
          </cell>
          <cell r="B993" t="str">
            <v xml:space="preserve">филе грудки малое ЦБ в соусе Чураско
</v>
          </cell>
          <cell r="C993" t="str">
            <v>полуфабрикаты натуральные</v>
          </cell>
          <cell r="D993" t="str">
            <v>Готовая_продукция</v>
          </cell>
          <cell r="G993" t="str">
            <v>Микробиология</v>
          </cell>
          <cell r="H993" t="str">
            <v>Listeria monocytogenes в ГП, ПФ, сырье, VIDAS</v>
          </cell>
          <cell r="I993" t="str">
            <v>ГОСТ 7702.2.0-2016; 
ГОСТ 31904-2012</v>
          </cell>
          <cell r="J993" t="str">
            <v>ГОСТ 32031-2012; МУК 4.2.3262-15 Vidas</v>
          </cell>
          <cell r="K993" t="str">
            <v>не допускается в 25,0 г</v>
          </cell>
          <cell r="L993" t="str">
            <v>СТО 53958418-001-2017</v>
          </cell>
        </row>
        <row r="994">
          <cell r="A994" t="str">
            <v>филе грудки малое ЦБ в соусе Чураско
Salmonella spp. в ГП, ПФ, сырье, VIDAS, с типизацией</v>
          </cell>
          <cell r="B994" t="str">
            <v xml:space="preserve">филе грудки малое ЦБ в соусе Чураско
</v>
          </cell>
          <cell r="C994" t="str">
            <v>полуфабрикаты натуральные</v>
          </cell>
          <cell r="D994" t="str">
            <v>Готовая_продукция</v>
          </cell>
          <cell r="G994" t="str">
            <v>Микробиология</v>
          </cell>
          <cell r="H994" t="str">
            <v>Salmonella spp. в ГП, ПФ, сырье, VIDAS, с типизацией</v>
          </cell>
          <cell r="I994" t="str">
            <v>ГОСТ 7702.2.0-2016; 
ГОСТ 31904-2012</v>
          </cell>
          <cell r="J994" t="str">
            <v>ГОСТ 31659-2012; 
ГОСТ 31468-2012; МУК 4.2.3262-15 Vidas</v>
          </cell>
          <cell r="K994" t="str">
            <v>не допускается в 25,0 г</v>
          </cell>
          <cell r="L994" t="str">
            <v>СТО 53958418-001-2017</v>
          </cell>
        </row>
        <row r="995">
          <cell r="A995" t="str">
            <v>филе грудки малое ЦБ в соусе Чураско
КМАФАнМ в ГП, ПФ, сырье, смывах, ТЕМПО</v>
          </cell>
          <cell r="B995" t="str">
            <v xml:space="preserve">филе грудки малое ЦБ в соусе Чураско
</v>
          </cell>
          <cell r="C995" t="str">
            <v>полуфабрикаты натуральные</v>
          </cell>
          <cell r="D995" t="str">
            <v>Готовая_продукция</v>
          </cell>
          <cell r="G995" t="str">
            <v>Микробиология</v>
          </cell>
          <cell r="H995" t="str">
            <v>КМАФАнМ в ГП, ПФ, сырье, смывах, ТЕМПО</v>
          </cell>
          <cell r="I995" t="str">
            <v>ГОСТ 7702.2.0-2016; 
ГОСТ 31904-2012</v>
          </cell>
          <cell r="J995" t="str">
            <v>ГОСТ 7702.2.1-2017; МУК 4.2.3261-15 Темпо</v>
          </cell>
          <cell r="K995" t="str">
            <v>не более 1,0 × 10⁶ КОЕ/г</v>
          </cell>
          <cell r="L995" t="str">
            <v>СТО 53958418-001-2017</v>
          </cell>
        </row>
        <row r="996">
          <cell r="A996" t="str">
            <v>филе грудки малое ЦБ в соусе Чураско
КМАФАнМ в ГП, ПФ, сырье, петрифильмы</v>
          </cell>
          <cell r="B996" t="str">
            <v xml:space="preserve">филе грудки малое ЦБ в соусе Чураско
</v>
          </cell>
          <cell r="C996" t="str">
            <v>полуфабрикаты натуральные</v>
          </cell>
          <cell r="D996" t="str">
            <v>Готовая_продукция</v>
          </cell>
          <cell r="G996" t="str">
            <v>Микробиология</v>
          </cell>
          <cell r="H996" t="str">
            <v>КМАФАнМ в ГП, ПФ, сырье, петрифильмы</v>
          </cell>
          <cell r="I996" t="str">
            <v>ГОСТ 7702.2.0-2016; 
ГОСТ 31904-2012</v>
          </cell>
          <cell r="J996" t="str">
            <v>ГОСТ 7702.2.1-2017, МУК 4.2.2884-11 Петрифильмы</v>
          </cell>
          <cell r="K996" t="str">
            <v>не более 1,0 × 10⁶ КОЕ/г</v>
          </cell>
          <cell r="L996" t="str">
            <v>СТО 53958418-001-2017</v>
          </cell>
        </row>
        <row r="997">
          <cell r="A997" t="str">
            <v>филе "Медальон"п/фListeria monocytogenes в ГП, ПФ, сырье, VIDAS</v>
          </cell>
          <cell r="B997" t="str">
            <v>филе "Медальон"п/ф</v>
          </cell>
          <cell r="C997" t="str">
            <v>полуфабрикаты натуральные</v>
          </cell>
          <cell r="D997" t="str">
            <v>Готовая_продукция</v>
          </cell>
          <cell r="G997" t="str">
            <v>Микробиология</v>
          </cell>
          <cell r="H997" t="str">
            <v>Listeria monocytogenes в ГП, ПФ, сырье, VIDAS</v>
          </cell>
          <cell r="I997" t="str">
            <v>ГОСТ 7702.2.0-2016; 
ГОСТ 31904-2012</v>
          </cell>
          <cell r="J997" t="str">
            <v>ГОСТ 32031-2012; МУК 4.2.3262-15 Vidas</v>
          </cell>
          <cell r="K997" t="str">
            <v>не допускается в 25,0 г</v>
          </cell>
          <cell r="L997" t="str">
            <v>СТО 53958418-001-2017</v>
          </cell>
        </row>
        <row r="998">
          <cell r="A998" t="str">
            <v>филе "Медальон"п/фSalmonella spp. в ГП, ПФ, сырье, VIDAS, с типизацией</v>
          </cell>
          <cell r="B998" t="str">
            <v>филе "Медальон"п/ф</v>
          </cell>
          <cell r="C998" t="str">
            <v>полуфабрикаты натуральные</v>
          </cell>
          <cell r="D998" t="str">
            <v>Готовая_продукция</v>
          </cell>
          <cell r="G998" t="str">
            <v>Микробиология</v>
          </cell>
          <cell r="H998" t="str">
            <v>Salmonella spp. в ГП, ПФ, сырье, VIDAS, с типизацией</v>
          </cell>
          <cell r="I998" t="str">
            <v>ГОСТ 7702.2.0-2016; 
ГОСТ 31904-2012</v>
          </cell>
          <cell r="J998" t="str">
            <v>ГОСТ 31659-2012; 
ГОСТ 31468-2012; МУК 4.2.3262-15 Vidas</v>
          </cell>
          <cell r="K998" t="str">
            <v>не допускается в 25,0 г</v>
          </cell>
          <cell r="L998" t="str">
            <v>СТО 53958418-001-2017</v>
          </cell>
        </row>
        <row r="999">
          <cell r="A999" t="str">
            <v>филе "Медальон"п/фКМАФАнМ в ГП, ПФ, сырье, смывах, ТЕМПО</v>
          </cell>
          <cell r="B999" t="str">
            <v>филе "Медальон"п/ф</v>
          </cell>
          <cell r="C999" t="str">
            <v>полуфабрикаты натуральные</v>
          </cell>
          <cell r="D999" t="str">
            <v>Готовая_продукция</v>
          </cell>
          <cell r="G999" t="str">
            <v>Микробиология</v>
          </cell>
          <cell r="H999" t="str">
            <v>КМАФАнМ в ГП, ПФ, сырье, смывах, ТЕМПО</v>
          </cell>
          <cell r="I999" t="str">
            <v>ГОСТ 7702.2.0-2016; 
ГОСТ 31904-2012</v>
          </cell>
          <cell r="J999" t="str">
            <v>ГОСТ 7702.2.1-2017; МУК 4.2.3261-15 Темпо</v>
          </cell>
          <cell r="K999" t="str">
            <v>не более 1,0 × 10⁵ КОЕ/г</v>
          </cell>
          <cell r="L999" t="str">
            <v>СТО 53958418-001-2017</v>
          </cell>
        </row>
        <row r="1000">
          <cell r="A1000" t="str">
            <v>филе "Медальон"п/фКМАФАнМ в ГП, ПФ, сырье, петрифильмы</v>
          </cell>
          <cell r="B1000" t="str">
            <v>филе "Медальон"п/ф</v>
          </cell>
          <cell r="C1000" t="str">
            <v>полуфабрикаты натуральные</v>
          </cell>
          <cell r="D1000" t="str">
            <v>Готовая_продукция</v>
          </cell>
          <cell r="G1000" t="str">
            <v>Микробиология</v>
          </cell>
          <cell r="H1000" t="str">
            <v>КМАФАнМ в ГП, ПФ, сырье, петрифильмы</v>
          </cell>
          <cell r="I1000" t="str">
            <v>ГОСТ 7702.2.0-2016; 
ГОСТ 31904-2012</v>
          </cell>
          <cell r="J1000" t="str">
            <v>ГОСТ 7702.2.1-2017, МУК 4.2.2884-11 Петрифильмы</v>
          </cell>
          <cell r="K1000" t="str">
            <v>не более 1,0 × 10⁵ КОЕ/г</v>
          </cell>
          <cell r="L1000" t="str">
            <v>СТО 53958418-001-2017</v>
          </cell>
        </row>
        <row r="1001">
          <cell r="A1001" t="str">
            <v>филе "Медальон"п/фБГКП в ГП, ПФ, сырье</v>
          </cell>
          <cell r="B1001" t="str">
            <v>филе "Медальон"п/ф</v>
          </cell>
          <cell r="C1001" t="str">
            <v>полуфабрикаты натуральные</v>
          </cell>
          <cell r="D1001" t="str">
            <v>Готовая_продукция</v>
          </cell>
          <cell r="G1001" t="str">
            <v>Микробиология</v>
          </cell>
          <cell r="H1001" t="str">
            <v>БГКП в ГП, ПФ, сырье</v>
          </cell>
          <cell r="I1001" t="str">
            <v>ГОСТ 7702.2.0-2016; 
ГОСТ 31904-2012</v>
          </cell>
          <cell r="J1001" t="str">
            <v>ГОСТ 31747-2012</v>
          </cell>
          <cell r="K1001" t="str">
            <v>не допускается в 0,0001 г</v>
          </cell>
          <cell r="L1001" t="str">
            <v>СТО 53958418-001-2017</v>
          </cell>
        </row>
        <row r="1002">
          <cell r="A1002" t="str">
            <v>филе "Медальон" фасов.КМАФАнМ в ГП, ПФ, сырье, смывах, ТЕМПО</v>
          </cell>
          <cell r="B1002" t="str">
            <v>филе "Медальон" фасов.</v>
          </cell>
          <cell r="C1002" t="str">
            <v>мясо ЦБ</v>
          </cell>
          <cell r="D1002" t="str">
            <v>Готовая_продукция</v>
          </cell>
          <cell r="G1002" t="str">
            <v>Микробиология</v>
          </cell>
          <cell r="H1002" t="str">
            <v>КМАФАнМ в ГП, ПФ, сырье, смывах, ТЕМПО</v>
          </cell>
          <cell r="I1002" t="str">
            <v>ГОСТ 7702.2.0-2016; 
ГОСТ 31904-2012</v>
          </cell>
          <cell r="J1002" t="str">
            <v>ГОСТ 7702.2.1-2017; МУК 4.2.3261-15 Темпо</v>
          </cell>
          <cell r="K1002" t="str">
            <v>не более 5,0 × 10⁵ КОЕ/г</v>
          </cell>
          <cell r="L1002" t="str">
            <v>СТО 53958418-002-2017</v>
          </cell>
        </row>
        <row r="1003">
          <cell r="A1003" t="str">
            <v>филе "Медальон" фасов.КМАФАнМ в ГП, ПФ, сырье, петрифильмы</v>
          </cell>
          <cell r="B1003" t="str">
            <v>филе "Медальон" фасов.</v>
          </cell>
          <cell r="C1003" t="str">
            <v>мясо ЦБ</v>
          </cell>
          <cell r="D1003" t="str">
            <v>Готовая_продукция</v>
          </cell>
          <cell r="G1003" t="str">
            <v>Микробиология</v>
          </cell>
          <cell r="H1003" t="str">
            <v>КМАФАнМ в ГП, ПФ, сырье, петрифильмы</v>
          </cell>
          <cell r="I1003" t="str">
            <v>ГОСТ 7702.2.0-2016; 
ГОСТ 31904-2012</v>
          </cell>
          <cell r="J1003" t="str">
            <v>ГОСТ 7702.2.1-2017, МУК 4.2.2884-11 Петрифильмы</v>
          </cell>
          <cell r="K1003" t="str">
            <v>не более 5,0 × 10⁵ КОЕ/г</v>
          </cell>
          <cell r="L1003" t="str">
            <v>СТО 53958418-002-2017</v>
          </cell>
        </row>
        <row r="1004">
          <cell r="A1004" t="str">
            <v>филе "Медальон"Listeria monocytogenes в ГП, ПФ, сырье, VIDAS</v>
          </cell>
          <cell r="B1004" t="str">
            <v>филе "Медальон"</v>
          </cell>
          <cell r="C1004" t="str">
            <v>мясо ЦБ</v>
          </cell>
          <cell r="D1004" t="str">
            <v>Готовая_продукция</v>
          </cell>
          <cell r="G1004" t="str">
            <v>Микробиология</v>
          </cell>
          <cell r="H1004" t="str">
            <v>Listeria monocytogenes в ГП, ПФ, сырье, VIDAS</v>
          </cell>
          <cell r="I1004" t="str">
            <v>ГОСТ 7702.2.0-2016; 
ГОСТ 31904-2012</v>
          </cell>
          <cell r="J1004" t="str">
            <v>ГОСТ 32031-2012; МУК 4.2.3262-15 Vidas</v>
          </cell>
          <cell r="K1004" t="str">
            <v>не допускается в 25,0 г</v>
          </cell>
          <cell r="L1004" t="str">
            <v>СТО 53958418-002-2017</v>
          </cell>
        </row>
        <row r="1005">
          <cell r="A1005" t="str">
            <v>филе "Медальон"Salmonella spp. в ГП, ПФ, сырье, VIDAS, с типизацией</v>
          </cell>
          <cell r="B1005" t="str">
            <v>филе "Медальон"</v>
          </cell>
          <cell r="C1005" t="str">
            <v>мясо ЦБ</v>
          </cell>
          <cell r="D1005" t="str">
            <v>Готовая_продукция</v>
          </cell>
          <cell r="G1005" t="str">
            <v>Микробиология</v>
          </cell>
          <cell r="H1005" t="str">
            <v>Salmonella spp. в ГП, ПФ, сырье, VIDAS, с типизацией</v>
          </cell>
          <cell r="I1005" t="str">
            <v>ГОСТ 7702.2.0-2016; 
ГОСТ 31904-2012</v>
          </cell>
          <cell r="J1005" t="str">
            <v>ГОСТ 31659-2012; 
ГОСТ 31468-2012; МУК 4.2.3262-15 Vidas</v>
          </cell>
          <cell r="K1005" t="str">
            <v>не допускается в 25,0 г</v>
          </cell>
          <cell r="L1005" t="str">
            <v>СТО 53958418-002-2017</v>
          </cell>
        </row>
        <row r="1006">
          <cell r="A1006" t="str">
            <v>филе "Медальон"БГКП в ГП, ПФ, сырье</v>
          </cell>
          <cell r="B1006" t="str">
            <v>филе "Медальон"</v>
          </cell>
          <cell r="C1006" t="str">
            <v>мясо ЦБ</v>
          </cell>
          <cell r="D1006" t="str">
            <v>Готовая_продукция</v>
          </cell>
          <cell r="G1006" t="str">
            <v>Микробиология</v>
          </cell>
          <cell r="H1006" t="str">
            <v>БГКП в ГП, ПФ, сырье</v>
          </cell>
          <cell r="I1006" t="str">
            <v>ГОСТ 7702.2.0-2016; 
ГОСТ 31904-2012</v>
          </cell>
          <cell r="J1006" t="str">
            <v>ГОСТ 31747-2012</v>
          </cell>
          <cell r="K1006" t="str">
            <v>не допускается в 0,0001 г</v>
          </cell>
          <cell r="L1006" t="str">
            <v>СТО 53958418-001-2017</v>
          </cell>
        </row>
        <row r="1007">
          <cell r="A1007" t="str">
            <v>чевапчичи "Оригинальные" охл. (СТО)КМАФАнМ в ГП, ПФ, сырье, смывах, ТЕМПО</v>
          </cell>
          <cell r="B1007" t="str">
            <v>чевапчичи "Оригинальные" охл. (СТО)</v>
          </cell>
          <cell r="C1007" t="str">
            <v>полуфабрикаты рубленые</v>
          </cell>
          <cell r="D1007" t="str">
            <v>Готовая_продукция</v>
          </cell>
          <cell r="G1007" t="str">
            <v>Микробиология</v>
          </cell>
          <cell r="H1007" t="str">
            <v>КМАФАнМ в ГП, ПФ, сырье, смывах, ТЕМПО</v>
          </cell>
          <cell r="I1007" t="str">
            <v>ГОСТ 7702.2.0-2016; 
ГОСТ 31904-2012</v>
          </cell>
          <cell r="J1007" t="str">
            <v>ГОСТ 7702.2.1-2017; МУК 4.2.3261-15 Темпо</v>
          </cell>
          <cell r="K1007" t="str">
            <v>не более 1,0 × 10⁶ КОЕ/г</v>
          </cell>
          <cell r="L1007" t="str">
            <v>СТО 79323491-005-2020</v>
          </cell>
        </row>
        <row r="1008">
          <cell r="A1008" t="str">
            <v>чевапчичи "Оригинальные" охл. (СТО)КМАФАнМ в ГП, ПФ, сырье, петрифильмы</v>
          </cell>
          <cell r="B1008" t="str">
            <v>чевапчичи "Оригинальные" охл. (СТО)</v>
          </cell>
          <cell r="C1008" t="str">
            <v>полуфабрикаты рубленые</v>
          </cell>
          <cell r="D1008" t="str">
            <v>Готовая_продукция</v>
          </cell>
          <cell r="G1008" t="str">
            <v>Микробиология</v>
          </cell>
          <cell r="H1008" t="str">
            <v>КМАФАнМ в ГП, ПФ, сырье, петрифильмы</v>
          </cell>
          <cell r="I1008" t="str">
            <v>ГОСТ 7702.2.0-2016; 
ГОСТ 31904-2012</v>
          </cell>
          <cell r="J1008" t="str">
            <v>ГОСТ 7702.2.1-2017, МУК 4.2.2884-11 Петрифильмы</v>
          </cell>
          <cell r="K1008" t="str">
            <v>не более 1,0 × 10⁶ КОЕ/г</v>
          </cell>
          <cell r="L1008" t="str">
            <v>СТО 79323491-005-2020</v>
          </cell>
        </row>
        <row r="1009">
          <cell r="A1009" t="str">
            <v>чевапчичи "Оригинальные" охл. (СТО)Listeria monocytogenes в ГП, ПФ, сырье, VIDAS</v>
          </cell>
          <cell r="B1009" t="str">
            <v>чевапчичи "Оригинальные" охл. (СТО)</v>
          </cell>
          <cell r="C1009" t="str">
            <v>полуфабрикаты рубленые</v>
          </cell>
          <cell r="D1009" t="str">
            <v>Готовая_продукция</v>
          </cell>
          <cell r="G1009" t="str">
            <v>Микробиология</v>
          </cell>
          <cell r="H1009" t="str">
            <v>Listeria monocytogenes в ГП, ПФ, сырье, VIDAS</v>
          </cell>
          <cell r="I1009" t="str">
            <v>ГОСТ 7702.2.0-2016; 
ГОСТ 31904-2012</v>
          </cell>
          <cell r="J1009" t="str">
            <v>ГОСТ 32031-2012; МУК 4.2.3262-15 Vidas</v>
          </cell>
          <cell r="K1009" t="str">
            <v>не допускается в 25,0 г</v>
          </cell>
          <cell r="L1009" t="str">
            <v>СТО 79323491-005-2020</v>
          </cell>
        </row>
        <row r="1010">
          <cell r="A1010" t="str">
            <v>чевапчичи "Оригинальные" охл. (СТО)Salmonella spp. в ГП, ПФ, сырье, VIDAS, с типизацией</v>
          </cell>
          <cell r="B1010" t="str">
            <v>чевапчичи "Оригинальные" охл. (СТО)</v>
          </cell>
          <cell r="C1010" t="str">
            <v>полуфабрикаты рубленые</v>
          </cell>
          <cell r="D1010" t="str">
            <v>Готовая_продукция</v>
          </cell>
          <cell r="G1010" t="str">
            <v>Микробиология</v>
          </cell>
          <cell r="H1010" t="str">
            <v>Salmonella spp. в ГП, ПФ, сырье, VIDAS, с типизацией</v>
          </cell>
          <cell r="I1010" t="str">
            <v>ГОСТ 7702.2.0-2016; 
ГОСТ 31904-2012</v>
          </cell>
          <cell r="J1010" t="str">
            <v>ГОСТ 31659-2012; 
ГОСТ 31468-2012; МУК 4.2.3262-15 Vidas</v>
          </cell>
          <cell r="K1010" t="str">
            <v>не допускается в 25,0 г</v>
          </cell>
          <cell r="L1010" t="str">
            <v>СТО 79323491-005-2020</v>
          </cell>
        </row>
        <row r="1011">
          <cell r="A1011" t="str">
            <v>чевапчичи "Оригинальные" охл. (СТО)БГКП в ГП, ПФ, сырье</v>
          </cell>
          <cell r="B1011" t="str">
            <v>чевапчичи "Оригинальные" охл. (СТО)</v>
          </cell>
          <cell r="C1011" t="str">
            <v>полуфабрикаты рубленые</v>
          </cell>
          <cell r="D1011" t="str">
            <v>Готовая_продукция</v>
          </cell>
          <cell r="G1011" t="str">
            <v>Микробиология</v>
          </cell>
          <cell r="H1011" t="str">
            <v>БГКП в ГП, ПФ, сырье</v>
          </cell>
          <cell r="I1011" t="str">
            <v>ГОСТ 7702.2.0-2016; 
ГОСТ 31904-2012</v>
          </cell>
          <cell r="J1011" t="str">
            <v>ГОСТ 31747-2012</v>
          </cell>
          <cell r="K1011" t="str">
            <v>не допускается в 0,0001 г</v>
          </cell>
          <cell r="L1011" t="str">
            <v>СТО 79323491-005-2020</v>
          </cell>
        </row>
        <row r="1012">
          <cell r="A1012" t="str">
            <v>кубики из филе грудки ЦБListeria monocytogenes в ГП, ПФ, сырье, VIDAS</v>
          </cell>
          <cell r="B1012" t="str">
            <v>кубики из филе грудки ЦБ</v>
          </cell>
          <cell r="C1012" t="str">
            <v>полуфабрикаты натуральные</v>
          </cell>
          <cell r="D1012" t="str">
            <v>Готовая_продукция</v>
          </cell>
          <cell r="G1012" t="str">
            <v>Микробиология</v>
          </cell>
          <cell r="H1012" t="str">
            <v>Listeria monocytogenes в ГП, ПФ, сырье, VIDAS</v>
          </cell>
          <cell r="I1012" t="str">
            <v>ГОСТ 7702.2.0-2016; 
ГОСТ 31904-2012</v>
          </cell>
          <cell r="J1012" t="str">
            <v>ГОСТ 32031-2012; МУК 4.2.3262-15 Vidas</v>
          </cell>
          <cell r="K1012" t="str">
            <v>не допускается в 25,0 г</v>
          </cell>
          <cell r="L1012" t="str">
            <v>СТО 53958418-001-2017</v>
          </cell>
        </row>
        <row r="1013">
          <cell r="A1013" t="str">
            <v>кубики из филе грудки ЦБSalmonella spp. в ГП, ПФ, сырье, VIDAS, с типизацией</v>
          </cell>
          <cell r="B1013" t="str">
            <v>кубики из филе грудки ЦБ</v>
          </cell>
          <cell r="C1013" t="str">
            <v>полуфабрикаты натуральные</v>
          </cell>
          <cell r="D1013" t="str">
            <v>Готовая_продукция</v>
          </cell>
          <cell r="G1013" t="str">
            <v>Микробиология</v>
          </cell>
          <cell r="H1013" t="str">
            <v>Salmonella spp. в ГП, ПФ, сырье, VIDAS, с типизацией</v>
          </cell>
          <cell r="I1013" t="str">
            <v>ГОСТ 7702.2.0-2016; 
ГОСТ 31904-2012</v>
          </cell>
          <cell r="J1013" t="str">
            <v>ГОСТ 31659-2012; 
ГОСТ 31468-2012; МУК 4.2.3262-15 Vidas</v>
          </cell>
          <cell r="K1013" t="str">
            <v>не допускается в 25,0 г</v>
          </cell>
          <cell r="L1013" t="str">
            <v>СТО 53958418-001-2017</v>
          </cell>
        </row>
        <row r="1014">
          <cell r="A1014" t="str">
            <v>кубики из филе грудки ЦБКМАФАнМ в ГП, ПФ, сырье, смывах, ТЕМПО</v>
          </cell>
          <cell r="B1014" t="str">
            <v>кубики из филе грудки ЦБ</v>
          </cell>
          <cell r="C1014" t="str">
            <v>полуфабрикаты натуральные</v>
          </cell>
          <cell r="D1014" t="str">
            <v>Готовая_продукция</v>
          </cell>
          <cell r="G1014" t="str">
            <v>Микробиология</v>
          </cell>
          <cell r="H1014" t="str">
            <v>КМАФАнМ в ГП, ПФ, сырье, смывах, ТЕМПО</v>
          </cell>
          <cell r="I1014" t="str">
            <v>ГОСТ 7702.2.0-2016; 
ГОСТ 31904-2012</v>
          </cell>
          <cell r="J1014" t="str">
            <v>ГОСТ 7702.2.1-2017; МУК 4.2.3261-15 Темпо</v>
          </cell>
          <cell r="K1014" t="str">
            <v>не более 1,0 × 10⁵ КОЕ/г</v>
          </cell>
          <cell r="L1014" t="str">
            <v>СТО 53958418-001-2017</v>
          </cell>
        </row>
        <row r="1015">
          <cell r="A1015" t="str">
            <v>кубики из филе грудки ЦБКМАФАнМ в ГП, ПФ, сырье, петрифильмы</v>
          </cell>
          <cell r="B1015" t="str">
            <v>кубики из филе грудки ЦБ</v>
          </cell>
          <cell r="C1015" t="str">
            <v>полуфабрикаты натуральные</v>
          </cell>
          <cell r="D1015" t="str">
            <v>Готовая_продукция</v>
          </cell>
          <cell r="G1015" t="str">
            <v>Микробиология</v>
          </cell>
          <cell r="H1015" t="str">
            <v>КМАФАнМ в ГП, ПФ, сырье, петрифильмы</v>
          </cell>
          <cell r="I1015" t="str">
            <v>ГОСТ 7702.2.0-2016; 
ГОСТ 31904-2012</v>
          </cell>
          <cell r="J1015" t="str">
            <v>ГОСТ 7702.2.1-2017, МУК 4.2.2884-11 Петрифильмы</v>
          </cell>
          <cell r="K1015" t="str">
            <v>не более 1,0 × 10⁵ КОЕ/г</v>
          </cell>
          <cell r="L1015" t="str">
            <v>СТО 53958418-001-2017</v>
          </cell>
        </row>
        <row r="1016">
          <cell r="A1016" t="str">
            <v>кубики из филе грудки ЦББГКП в ГП, ПФ, сырье</v>
          </cell>
          <cell r="B1016" t="str">
            <v>кубики из филе грудки ЦБ</v>
          </cell>
          <cell r="C1016" t="str">
            <v>полуфабрикаты натуральные</v>
          </cell>
          <cell r="D1016" t="str">
            <v>Готовая_продукция</v>
          </cell>
          <cell r="G1016" t="str">
            <v>Микробиология</v>
          </cell>
          <cell r="H1016" t="str">
            <v>БГКП в ГП, ПФ, сырье</v>
          </cell>
          <cell r="I1016" t="str">
            <v>ГОСТ 7702.2.0-2016; 
ГОСТ 31904-2012</v>
          </cell>
          <cell r="J1016" t="str">
            <v>ГОСТ 31747-2012</v>
          </cell>
          <cell r="K1016" t="str">
            <v>не допускается в 0,0001 г</v>
          </cell>
          <cell r="L1016" t="str">
            <v>СТО 53958418-001-2017</v>
          </cell>
        </row>
        <row r="1017">
          <cell r="A1017" t="str">
            <v>кубики из филе грудки (мясо ЦБ) фасов.Listeria monocytogenes в ГП, ПФ, сырье, VIDAS</v>
          </cell>
          <cell r="B1017" t="str">
            <v>кубики из филе грудки (мясо ЦБ) фасов.</v>
          </cell>
          <cell r="C1017" t="str">
            <v>мясо ЦБ</v>
          </cell>
          <cell r="D1017" t="str">
            <v>Готовая_продукция</v>
          </cell>
          <cell r="G1017" t="str">
            <v>Микробиология</v>
          </cell>
          <cell r="H1017" t="str">
            <v>Listeria monocytogenes в ГП, ПФ, сырье, VIDAS</v>
          </cell>
          <cell r="I1017" t="str">
            <v>ГОСТ 7702.2.0-2016; 
ГОСТ 31904-2012</v>
          </cell>
          <cell r="J1017" t="str">
            <v>ГОСТ 32031-2012; МУК 4.2.3262-15 Vidas</v>
          </cell>
          <cell r="K1017" t="str">
            <v>не допускается в 25,0 г</v>
          </cell>
          <cell r="L1017" t="str">
            <v>СТО 53958418-002-2017</v>
          </cell>
        </row>
        <row r="1018">
          <cell r="A1018" t="str">
            <v>кубики из филе грудки (мясо ЦБ) фасов.Salmonella spp. в ГП, ПФ, сырье, VIDAS, с типизацией</v>
          </cell>
          <cell r="B1018" t="str">
            <v>кубики из филе грудки (мясо ЦБ) фасов.</v>
          </cell>
          <cell r="C1018" t="str">
            <v>мясо ЦБ</v>
          </cell>
          <cell r="D1018" t="str">
            <v>Готовая_продукция</v>
          </cell>
          <cell r="G1018" t="str">
            <v>Микробиология</v>
          </cell>
          <cell r="H1018" t="str">
            <v>Salmonella spp. в ГП, ПФ, сырье, VIDAS, с типизацией</v>
          </cell>
          <cell r="I1018" t="str">
            <v>ГОСТ 7702.2.0-2016; 
ГОСТ 31904-2012</v>
          </cell>
          <cell r="J1018" t="str">
            <v>ГОСТ 31659-2012; 
ГОСТ 31468-2012; МУК 4.2.3262-15 Vidas</v>
          </cell>
          <cell r="K1018" t="str">
            <v>не допускается в 25,0 г</v>
          </cell>
          <cell r="L1018" t="str">
            <v>СТО 53958418-002-2017</v>
          </cell>
        </row>
        <row r="1019">
          <cell r="A1019" t="str">
            <v>кубики из филе грудки (мясо ЦБ) фасов.КМАФАнМ в ГП, ПФ, сырье, смывах, ТЕМПО</v>
          </cell>
          <cell r="B1019" t="str">
            <v>кубики из филе грудки (мясо ЦБ) фасов.</v>
          </cell>
          <cell r="C1019" t="str">
            <v>мясо ЦБ</v>
          </cell>
          <cell r="D1019" t="str">
            <v>Готовая_продукция</v>
          </cell>
          <cell r="G1019" t="str">
            <v>Микробиология</v>
          </cell>
          <cell r="H1019" t="str">
            <v>КМАФАнМ в ГП, ПФ, сырье, смывах, ТЕМПО</v>
          </cell>
          <cell r="I1019" t="str">
            <v>ГОСТ 7702.2.0-2016; 
ГОСТ 31904-2012</v>
          </cell>
          <cell r="J1019" t="str">
            <v>ГОСТ 7702.2.1-2017; МУК 4.2.3261-15 Темпо</v>
          </cell>
          <cell r="K1019" t="str">
            <v>не более 5,0 × 10⁵ КОЕ/г</v>
          </cell>
          <cell r="L1019" t="str">
            <v>СТО 53958418-002-2017</v>
          </cell>
        </row>
        <row r="1020">
          <cell r="A1020" t="str">
            <v>кубики из филе грудки (мясо ЦБ) фасов.КМАФАнМ в ГП, ПФ, сырье, петрифильмы</v>
          </cell>
          <cell r="B1020" t="str">
            <v>кубики из филе грудки (мясо ЦБ) фасов.</v>
          </cell>
          <cell r="C1020" t="str">
            <v>мясо ЦБ</v>
          </cell>
          <cell r="D1020" t="str">
            <v>Готовая_продукция</v>
          </cell>
          <cell r="G1020" t="str">
            <v>Микробиология</v>
          </cell>
          <cell r="H1020" t="str">
            <v>КМАФАнМ в ГП, ПФ, сырье, петрифильмы</v>
          </cell>
          <cell r="I1020" t="str">
            <v>ГОСТ 7702.2.0-2016; 
ГОСТ 31904-2012</v>
          </cell>
          <cell r="J1020" t="str">
            <v>ГОСТ 7702.2.1-2017, МУК 4.2.2884-11 Петрифильмы</v>
          </cell>
          <cell r="K1020" t="str">
            <v>не более 5,0 × 10⁵ КОЕ/г</v>
          </cell>
          <cell r="L1020" t="str">
            <v>СТО 53958418-002-2017</v>
          </cell>
        </row>
        <row r="1021">
          <cell r="A1021" t="str">
            <v>кубики из филе грудки (мясо ЦБ) фасов.БГКП в ГП, ПФ, сырье</v>
          </cell>
          <cell r="B1021" t="str">
            <v>кубики из филе грудки (мясо ЦБ) фасов.</v>
          </cell>
          <cell r="C1021" t="str">
            <v>мясо ЦБ</v>
          </cell>
          <cell r="D1021" t="str">
            <v>Готовая_продукция</v>
          </cell>
          <cell r="G1021" t="str">
            <v>Микробиология</v>
          </cell>
          <cell r="H1021" t="str">
            <v>БГКП в ГП, ПФ, сырье</v>
          </cell>
          <cell r="I1021" t="str">
            <v>ГОСТ 7702.2.0-2016; 
ГОСТ 31904-2012</v>
          </cell>
          <cell r="J1021" t="str">
            <v>ГОСТ 31747-2012</v>
          </cell>
          <cell r="K1021" t="str">
            <v>не допускается в 0,0001 г</v>
          </cell>
          <cell r="L1021" t="str">
            <v>СТО 53958418-001-2017</v>
          </cell>
        </row>
        <row r="1022">
          <cell r="A1022" t="str">
            <v xml:space="preserve">смыв в холодильной камереДрожжи и плесени в смывах </v>
          </cell>
          <cell r="B1022" t="str">
            <v>смыв в холодильной камере</v>
          </cell>
          <cell r="C1022" t="str">
            <v>холодильные камеры</v>
          </cell>
          <cell r="D1022" t="str">
            <v>Смывы</v>
          </cell>
          <cell r="G1022" t="str">
            <v>Микробиология</v>
          </cell>
          <cell r="H1022" t="str">
            <v xml:space="preserve">Дрожжи и плесени в смывах </v>
          </cell>
          <cell r="I1022" t="str">
            <v>Порядок санитарно-микробиологического контроля при производстве мяса и мясных продуктов  от 15.12.1995</v>
          </cell>
          <cell r="J1022" t="str">
            <v>Порядок санитарно-микробиологического контроля при производстве мяса и мясных продуктов  от 15.12.1995</v>
          </cell>
          <cell r="K1022" t="str">
            <v>0 - 20 КОЕ/см²</v>
          </cell>
          <cell r="L1022" t="str">
            <v>Санитарные правила для холодильников № 4695-88, Инструкция по санитарно-микробиологическому контролю...на птицеводческих и птицеперерабатывающих предприятиях от 30.08.1990</v>
          </cell>
        </row>
        <row r="1023">
          <cell r="A1023" t="str">
            <v>воздух холодильных камер и прозводственных цеховОМЧ в воздухе</v>
          </cell>
          <cell r="B1023" t="str">
            <v>воздух холодильных камер и прозводственных цехов</v>
          </cell>
          <cell r="C1023" t="str">
            <v xml:space="preserve">холодильные камеры </v>
          </cell>
          <cell r="D1023" t="str">
            <v>Воздух</v>
          </cell>
          <cell r="G1023" t="str">
            <v>Микробиология</v>
          </cell>
          <cell r="H1023" t="str">
            <v>ОМЧ в воздухе</v>
          </cell>
          <cell r="I1023" t="str">
            <v>Санитарные правила для холодильников №4695-88</v>
          </cell>
          <cell r="J1023" t="str">
            <v>Инструкция по санитарно-микробиологическому контролю...на птицеводческих и птицеперерабатывающих предприятиях от 30.08.1990</v>
          </cell>
          <cell r="K1023" t="str">
            <v>20-70 КОЕ</v>
          </cell>
          <cell r="L1023" t="str">
            <v>Санитарные правила для холодильников №4695-88. Инструкция по санитарно-микробиологическому контролю...на птицеводческих и птицеперерабатывающих предприятиях от 30.08.1990</v>
          </cell>
        </row>
        <row r="1024">
          <cell r="A1024" t="str">
            <v>воздух холодильных камер и прозводственных цеховДрожжи и плесени в воздухе</v>
          </cell>
          <cell r="B1024" t="str">
            <v>воздух холодильных камер и прозводственных цехов</v>
          </cell>
          <cell r="C1024" t="str">
            <v xml:space="preserve">холодильные камеры </v>
          </cell>
          <cell r="D1024" t="str">
            <v>Воздух</v>
          </cell>
          <cell r="G1024" t="str">
            <v>Микробиология</v>
          </cell>
          <cell r="H1024" t="str">
            <v>Дрожжи и плесени в воздухе</v>
          </cell>
          <cell r="I1024" t="str">
            <v>Санитарные правила для холодильников №4695-88</v>
          </cell>
          <cell r="J1024" t="str">
            <v>Инструкция по санитарно-микробиологическому контролю...на птицеводческих и птицеперерабатывающих предприятиях от 30.08.1990</v>
          </cell>
          <cell r="K1024" t="str">
            <v>0 - 10 КОЕ</v>
          </cell>
          <cell r="L1024" t="str">
            <v>Санитарные правила для холодильников №4695-88</v>
          </cell>
        </row>
        <row r="1025">
          <cell r="A1025" t="str">
            <v>воздух холодильных камер (петрефильмы)ОМЧ в воздухе</v>
          </cell>
          <cell r="B1025" t="str">
            <v>воздух холодильных камер (петрефильмы)</v>
          </cell>
          <cell r="C1025" t="str">
            <v>холодильные камеры  (петрифильмы)</v>
          </cell>
          <cell r="D1025" t="str">
            <v>Воздух</v>
          </cell>
          <cell r="G1025" t="str">
            <v>Микробиология</v>
          </cell>
          <cell r="H1025" t="str">
            <v>ОМЧ в воздухе</v>
          </cell>
          <cell r="I1025" t="str">
            <v>МУК 4.2.2884-11</v>
          </cell>
          <cell r="J1025" t="str">
            <v>МУК 4.2.2884-11</v>
          </cell>
          <cell r="K1025" t="str">
            <v>20-70 КОЕ</v>
          </cell>
          <cell r="L1025" t="str">
            <v>Санитарные правила для холодильников №4695-88. Инструкция по санитарно-микробиологическому контролю...на птицеводческих и птицеперерабатывающих предприятиях от 30.08.1990</v>
          </cell>
        </row>
        <row r="1026">
          <cell r="A1026" t="str">
            <v>воздух холодильных камер (петрефильмы)Дрожжи и плесени в воздухе</v>
          </cell>
          <cell r="B1026" t="str">
            <v>воздух холодильных камер (петрефильмы)</v>
          </cell>
          <cell r="C1026" t="str">
            <v>холодильные камеры  (петрифильмы)</v>
          </cell>
          <cell r="D1026" t="str">
            <v>Воздух</v>
          </cell>
          <cell r="G1026" t="str">
            <v>Микробиология</v>
          </cell>
          <cell r="H1026" t="str">
            <v>Дрожжи и плесени в воздухе</v>
          </cell>
          <cell r="I1026" t="str">
            <v>МУК 4.2.2884-11</v>
          </cell>
          <cell r="J1026" t="str">
            <v>МУК 4.2.2884-11</v>
          </cell>
          <cell r="K1026" t="str">
            <v>0 - 10 КОЕ</v>
          </cell>
          <cell r="L1026" t="str">
            <v>Санитарные правила для холодильников №4695-88</v>
          </cell>
        </row>
        <row r="1027">
          <cell r="A1027" t="str">
            <v>грудка ЦБ НБР зам. (СТО)Listeria monocytogenes в ГП, ПФ, сырье, VIDAS</v>
          </cell>
          <cell r="B1027" t="str">
            <v>грудка ЦБ НБР зам. (СТО)</v>
          </cell>
          <cell r="C1027" t="str">
            <v>мясо ЦБ</v>
          </cell>
          <cell r="D1027" t="str">
            <v>Готовая_продукция</v>
          </cell>
          <cell r="G1027" t="str">
            <v>Микробиология</v>
          </cell>
          <cell r="H1027" t="str">
            <v>Listeria monocytogenes в ГП, ПФ, сырье, VIDAS</v>
          </cell>
          <cell r="I1027" t="str">
            <v>ГОСТ 7702.2.0-2016; 
ГОСТ 31904-2012</v>
          </cell>
          <cell r="J1027" t="str">
            <v>ГОСТ 32031-2012; МУК 4.2.3262-15 Vidas</v>
          </cell>
          <cell r="K1027" t="str">
            <v>не допускается в 25,0 г</v>
          </cell>
          <cell r="L1027" t="str">
            <v>СТО 53958418-002-2017</v>
          </cell>
        </row>
        <row r="1028">
          <cell r="A1028" t="str">
            <v>грудка ЦБ НБР зам. (СТО)Salmonella spp. в ГП, ПФ, сырье, VIDAS, с типизацией</v>
          </cell>
          <cell r="B1028" t="str">
            <v>грудка ЦБ НБР зам. (СТО)</v>
          </cell>
          <cell r="C1028" t="str">
            <v>мясо ЦБ</v>
          </cell>
          <cell r="D1028" t="str">
            <v>Готовая_продукция</v>
          </cell>
          <cell r="G1028" t="str">
            <v>Микробиология</v>
          </cell>
          <cell r="H1028" t="str">
            <v>Salmonella spp. в ГП, ПФ, сырье, VIDAS, с типизацией</v>
          </cell>
          <cell r="I1028" t="str">
            <v>ГОСТ 7702.2.0-2016; 
ГОСТ 31904-2012</v>
          </cell>
          <cell r="J1028" t="str">
            <v>ГОСТ 31659-2012; 
ГОСТ 31468-2012; МУК 4.2.3262-15 Vidas</v>
          </cell>
          <cell r="K1028" t="str">
            <v>не допускается в 25,0 г</v>
          </cell>
          <cell r="L1028" t="str">
            <v>СТО 53958418-002-2017</v>
          </cell>
        </row>
        <row r="1029">
          <cell r="A1029" t="str">
            <v>грудка ЦБ НБР зам. (СТО)КМАФАнМ в ГП, ПФ, сырье, смывах, ТЕМПО</v>
          </cell>
          <cell r="B1029" t="str">
            <v>грудка ЦБ НБР зам. (СТО)</v>
          </cell>
          <cell r="C1029" t="str">
            <v>мясо ЦБ</v>
          </cell>
          <cell r="D1029" t="str">
            <v>Готовая_продукция</v>
          </cell>
          <cell r="G1029" t="str">
            <v>Микробиология</v>
          </cell>
          <cell r="H1029" t="str">
            <v>КМАФАнМ в ГП, ПФ, сырье, смывах, ТЕМПО</v>
          </cell>
          <cell r="I1029" t="str">
            <v>ГОСТ 7702.2.0-2016; 
ГОСТ 31904-2012</v>
          </cell>
          <cell r="J1029" t="str">
            <v>ГОСТ 7702.2.1-2017; МУК 4.2.3261-15 Темпо</v>
          </cell>
          <cell r="K1029" t="str">
            <v>не более 1,0 × 10⁵ КОЕ/г</v>
          </cell>
          <cell r="L1029" t="str">
            <v>СТО 53958418-002-2017</v>
          </cell>
        </row>
        <row r="1030">
          <cell r="A1030" t="str">
            <v>грудка ЦБ НБР зам. (СТО)КМАФАнМ в ГП, ПФ, сырье, петрифильмы</v>
          </cell>
          <cell r="B1030" t="str">
            <v>грудка ЦБ НБР зам. (СТО)</v>
          </cell>
          <cell r="C1030" t="str">
            <v>мясо ЦБ</v>
          </cell>
          <cell r="D1030" t="str">
            <v>Готовая_продукция</v>
          </cell>
          <cell r="G1030" t="str">
            <v>Микробиология</v>
          </cell>
          <cell r="H1030" t="str">
            <v>КМАФАнМ в ГП, ПФ, сырье, петрифильмы</v>
          </cell>
          <cell r="I1030" t="str">
            <v>ГОСТ 7702.2.0-2016; 
ГОСТ 31904-2012</v>
          </cell>
          <cell r="J1030" t="str">
            <v>ГОСТ 7702.2.1-2017, МУК 4.2.2884-11 Петрифильмы</v>
          </cell>
          <cell r="K1030" t="str">
            <v>не более 1,0 × 10⁵ КОЕ/г</v>
          </cell>
          <cell r="L1030" t="str">
            <v>СТО 53958418-002-2017</v>
          </cell>
        </row>
        <row r="1031">
          <cell r="A1031" t="str">
            <v>грудка без кожи ЦБ зам.Listeria monocytogenes в ГП, ПФ, сырье, VIDAS</v>
          </cell>
          <cell r="B1031" t="str">
            <v>грудка без кожи ЦБ зам.</v>
          </cell>
          <cell r="C1031" t="str">
            <v>мясо ЦБ</v>
          </cell>
          <cell r="D1031" t="str">
            <v>Готовая_продукция</v>
          </cell>
          <cell r="G1031" t="str">
            <v>Микробиология</v>
          </cell>
          <cell r="H1031" t="str">
            <v>Listeria monocytogenes в ГП, ПФ, сырье, VIDAS</v>
          </cell>
          <cell r="I1031" t="str">
            <v>ГОСТ 7702.2.0-2016; 
ГОСТ 31904-2012</v>
          </cell>
          <cell r="J1031" t="str">
            <v>ГОСТ 32031-2012; МУК 4.2.3262-15 Vidas</v>
          </cell>
          <cell r="K1031" t="str">
            <v>не допускается в 25,0 г</v>
          </cell>
          <cell r="L1031" t="str">
            <v>СТО 53958418-002-2017</v>
          </cell>
        </row>
        <row r="1032">
          <cell r="A1032" t="str">
            <v>грудка без кожи ЦБ зам.Salmonella spp. в ГП, ПФ, сырье, VIDAS, с типизацией</v>
          </cell>
          <cell r="B1032" t="str">
            <v>грудка без кожи ЦБ зам.</v>
          </cell>
          <cell r="C1032" t="str">
            <v>мясо ЦБ</v>
          </cell>
          <cell r="D1032" t="str">
            <v>Готовая_продукция</v>
          </cell>
          <cell r="G1032" t="str">
            <v>Микробиология</v>
          </cell>
          <cell r="H1032" t="str">
            <v>Salmonella spp. в ГП, ПФ, сырье, VIDAS, с типизацией</v>
          </cell>
          <cell r="I1032" t="str">
            <v>ГОСТ 7702.2.0-2016; 
ГОСТ 31904-2012</v>
          </cell>
          <cell r="J1032" t="str">
            <v>ГОСТ 31659-2012; 
ГОСТ 31468-2012; МУК 4.2.3262-15 Vidas</v>
          </cell>
          <cell r="K1032" t="str">
            <v>не допускается в 25,0 г</v>
          </cell>
          <cell r="L1032" t="str">
            <v>СТО 53958418-002-2017</v>
          </cell>
        </row>
        <row r="1033">
          <cell r="A1033" t="str">
            <v>грудка без кожи ЦБ зам.КМАФАнМ в ГП, ПФ, сырье, смывах, ТЕМПО</v>
          </cell>
          <cell r="B1033" t="str">
            <v>грудка без кожи ЦБ зам.</v>
          </cell>
          <cell r="C1033" t="str">
            <v>мясо ЦБ</v>
          </cell>
          <cell r="D1033" t="str">
            <v>Готовая_продукция</v>
          </cell>
          <cell r="G1033" t="str">
            <v>Микробиология</v>
          </cell>
          <cell r="H1033" t="str">
            <v>КМАФАнМ в ГП, ПФ, сырье, смывах, ТЕМПО</v>
          </cell>
          <cell r="I1033" t="str">
            <v>ГОСТ 7702.2.0-2016; 
ГОСТ 31904-2012</v>
          </cell>
          <cell r="J1033" t="str">
            <v>ГОСТ 7702.2.1-2017; МУК 4.2.3261-15 Темпо</v>
          </cell>
          <cell r="K1033" t="str">
            <v>не более 1,0 × 10⁵ КОЕ/г</v>
          </cell>
          <cell r="L1033" t="str">
            <v>СТО 53958418-002-2017</v>
          </cell>
        </row>
        <row r="1034">
          <cell r="A1034" t="str">
            <v>грудка без кожи ЦБ зам.КМАФАнМ в ГП, ПФ, сырье, петрифильмы</v>
          </cell>
          <cell r="B1034" t="str">
            <v>грудка без кожи ЦБ зам.</v>
          </cell>
          <cell r="C1034" t="str">
            <v>мясо ЦБ</v>
          </cell>
          <cell r="D1034" t="str">
            <v>Готовая_продукция</v>
          </cell>
          <cell r="G1034" t="str">
            <v>Микробиология</v>
          </cell>
          <cell r="H1034" t="str">
            <v>КМАФАнМ в ГП, ПФ, сырье, петрифильмы</v>
          </cell>
          <cell r="I1034" t="str">
            <v>ГОСТ 7702.2.0-2016; 
ГОСТ 31904-2012</v>
          </cell>
          <cell r="J1034" t="str">
            <v>ГОСТ 7702.2.1-2017, МУК 4.2.2884-11 Петрифильмы</v>
          </cell>
          <cell r="K1034" t="str">
            <v>не более 1,0 × 10⁵ КОЕ/г</v>
          </cell>
          <cell r="L1034" t="str">
            <v>СТО 53958418-002-2017</v>
          </cell>
        </row>
        <row r="1035">
          <cell r="A1035" t="str">
            <v>грудка с кожей ЦБ охл (вал)Listeria monocytogenes в ГП, ПФ, сырье, VIDAS</v>
          </cell>
          <cell r="B1035" t="str">
            <v>грудка с кожей ЦБ охл (вал)</v>
          </cell>
          <cell r="C1035" t="str">
            <v>мясо ЦБ</v>
          </cell>
          <cell r="D1035" t="str">
            <v>Готовая_продукция</v>
          </cell>
          <cell r="G1035" t="str">
            <v>Микробиология</v>
          </cell>
          <cell r="H1035" t="str">
            <v>Listeria monocytogenes в ГП, ПФ, сырье, VIDAS</v>
          </cell>
          <cell r="I1035" t="str">
            <v>ГОСТ 7702.2.0-2016; 
ГОСТ 31904-2012</v>
          </cell>
          <cell r="J1035" t="str">
            <v>ГОСТ 32031-2012; МУК 4.2.3262-15 Vidas</v>
          </cell>
          <cell r="K1035" t="str">
            <v>не допускается в 25,0 г</v>
          </cell>
          <cell r="L1035" t="str">
            <v>СТО 53958418-002-2017</v>
          </cell>
        </row>
        <row r="1036">
          <cell r="A1036" t="str">
            <v>грудка с кожей ЦБ охл (вал)Salmonella spp. в ГП, ПФ, сырье, VIDAS, с типизацией</v>
          </cell>
          <cell r="B1036" t="str">
            <v>грудка с кожей ЦБ охл (вал)</v>
          </cell>
          <cell r="C1036" t="str">
            <v>мясо ЦБ</v>
          </cell>
          <cell r="D1036" t="str">
            <v>Готовая_продукция</v>
          </cell>
          <cell r="G1036" t="str">
            <v>Микробиология</v>
          </cell>
          <cell r="H1036" t="str">
            <v>Salmonella spp. в ГП, ПФ, сырье, VIDAS, с типизацией</v>
          </cell>
          <cell r="I1036" t="str">
            <v>ГОСТ 7702.2.0-2016; 
ГОСТ 31904-2012</v>
          </cell>
          <cell r="J1036" t="str">
            <v>ГОСТ 31659-2012; 
ГОСТ 31468-2012; МУК 4.2.3262-15 Vidas</v>
          </cell>
          <cell r="K1036" t="str">
            <v>не допускается в 25,0 г</v>
          </cell>
          <cell r="L1036" t="str">
            <v>СТО 53958418-002-2017</v>
          </cell>
        </row>
        <row r="1037">
          <cell r="A1037" t="str">
            <v>грудка с кожей ЦБ охл (вал)КМАФАнМ в ГП, ПФ, сырье, смывах, ТЕМПО</v>
          </cell>
          <cell r="B1037" t="str">
            <v>грудка с кожей ЦБ охл (вал)</v>
          </cell>
          <cell r="C1037" t="str">
            <v>мясо ЦБ</v>
          </cell>
          <cell r="D1037" t="str">
            <v>Готовая_продукция</v>
          </cell>
          <cell r="G1037" t="str">
            <v>Микробиология</v>
          </cell>
          <cell r="H1037" t="str">
            <v>КМАФАнМ в ГП, ПФ, сырье, смывах, ТЕМПО</v>
          </cell>
          <cell r="I1037" t="str">
            <v>ГОСТ 7702.2.0-2016; 
ГОСТ 31904-2012</v>
          </cell>
          <cell r="J1037" t="str">
            <v>ГОСТ 7702.2.1-2017; МУК 4.2.3261-15 Темпо</v>
          </cell>
          <cell r="K1037" t="str">
            <v>не более 1,0 × 10⁴ КОЕ/г</v>
          </cell>
          <cell r="L1037" t="str">
            <v>СТО 53958418-002-2017</v>
          </cell>
        </row>
        <row r="1038">
          <cell r="A1038" t="str">
            <v>грудка с кожей ЦБ охл (вал)КМАФАнМ в ГП, ПФ, сырье, петрифильмы</v>
          </cell>
          <cell r="B1038" t="str">
            <v>грудка с кожей ЦБ охл (вал)</v>
          </cell>
          <cell r="C1038" t="str">
            <v>мясо ЦБ</v>
          </cell>
          <cell r="D1038" t="str">
            <v>Готовая_продукция</v>
          </cell>
          <cell r="G1038" t="str">
            <v>Микробиология</v>
          </cell>
          <cell r="H1038" t="str">
            <v>КМАФАнМ в ГП, ПФ, сырье, петрифильмы</v>
          </cell>
          <cell r="I1038" t="str">
            <v>ГОСТ 7702.2.0-2016; 
ГОСТ 31904-2012</v>
          </cell>
          <cell r="J1038" t="str">
            <v>ГОСТ 7702.2.1-2017, МУК 4.2.2884-11 Петрифильмы</v>
          </cell>
          <cell r="K1038" t="str">
            <v>не более 1,0 × 10⁴ КОЕ/г</v>
          </cell>
          <cell r="L1038" t="str">
            <v>СТО 53958418-002-2017</v>
          </cell>
        </row>
        <row r="1039">
          <cell r="A1039" t="str">
            <v>грудка с кожей ЦБ охл (вал)БГКП в ГП, ПФ, сырье</v>
          </cell>
          <cell r="B1039" t="str">
            <v>грудка с кожей ЦБ охл (вал)</v>
          </cell>
          <cell r="C1039" t="str">
            <v>мясо ЦБ</v>
          </cell>
          <cell r="D1039" t="str">
            <v>Готовая_продукция</v>
          </cell>
          <cell r="G1039" t="str">
            <v>Микробиология</v>
          </cell>
          <cell r="H1039" t="str">
            <v>БГКП в ГП, ПФ, сырье</v>
          </cell>
          <cell r="I1039" t="str">
            <v>ГОСТ 7702.2.0-2016; 
ГОСТ 31904-2012</v>
          </cell>
          <cell r="J1039" t="str">
            <v>ГОСТ 31747-2012</v>
          </cell>
          <cell r="K1039" t="str">
            <v>не допускается в 0,0001 г</v>
          </cell>
          <cell r="L1039" t="str">
            <v>СТО 53958418-001-2017</v>
          </cell>
        </row>
        <row r="1040">
          <cell r="A1040" t="str">
            <v>грудка с кожей ЦБ зам. валListeria monocytogenes в ГП, ПФ, сырье, VIDAS</v>
          </cell>
          <cell r="B1040" t="str">
            <v>грудка с кожей ЦБ зам. вал</v>
          </cell>
          <cell r="C1040" t="str">
            <v>мясо ЦБ</v>
          </cell>
          <cell r="D1040" t="str">
            <v>Готовая_продукция</v>
          </cell>
          <cell r="G1040" t="str">
            <v>Микробиология</v>
          </cell>
          <cell r="H1040" t="str">
            <v>Listeria monocytogenes в ГП, ПФ, сырье, VIDAS</v>
          </cell>
          <cell r="I1040" t="str">
            <v>ГОСТ 7702.2.0-2016; 
ГОСТ 31904-2012</v>
          </cell>
          <cell r="J1040" t="str">
            <v>ГОСТ 32031-2012; МУК 4.2.3262-15 Vidas</v>
          </cell>
          <cell r="K1040" t="str">
            <v>не допускается в 25,0 г</v>
          </cell>
          <cell r="L1040" t="str">
            <v>СТО 53958418-002-2017</v>
          </cell>
        </row>
        <row r="1041">
          <cell r="A1041" t="str">
            <v>грудка с кожей ЦБ зам. валSalmonella spp. в ГП, ПФ, сырье, VIDAS, с типизацией</v>
          </cell>
          <cell r="B1041" t="str">
            <v>грудка с кожей ЦБ зам. вал</v>
          </cell>
          <cell r="C1041" t="str">
            <v>мясо ЦБ</v>
          </cell>
          <cell r="D1041" t="str">
            <v>Готовая_продукция</v>
          </cell>
          <cell r="G1041" t="str">
            <v>Микробиология</v>
          </cell>
          <cell r="H1041" t="str">
            <v>Salmonella spp. в ГП, ПФ, сырье, VIDAS, с типизацией</v>
          </cell>
          <cell r="I1041" t="str">
            <v>ГОСТ 7702.2.0-2016; 
ГОСТ 31904-2012</v>
          </cell>
          <cell r="J1041" t="str">
            <v>ГОСТ 31659-2012; 
ГОСТ 31468-2012; МУК 4.2.3262-15 Vidas</v>
          </cell>
          <cell r="K1041" t="str">
            <v>не допускается в 25,0 г</v>
          </cell>
          <cell r="L1041" t="str">
            <v>СТО 53958418-001-2017</v>
          </cell>
        </row>
        <row r="1042">
          <cell r="A1042" t="str">
            <v>грудка с кожей ЦБ зам. валКМАФАнМ в ГП, ПФ, сырье, смывах, ТЕМПО</v>
          </cell>
          <cell r="B1042" t="str">
            <v>грудка с кожей ЦБ зам. вал</v>
          </cell>
          <cell r="C1042" t="str">
            <v>мясо ЦБ</v>
          </cell>
          <cell r="D1042" t="str">
            <v>Готовая_продукция</v>
          </cell>
          <cell r="G1042" t="str">
            <v>Микробиология</v>
          </cell>
          <cell r="H1042" t="str">
            <v>КМАФАнМ в ГП, ПФ, сырье, смывах, ТЕМПО</v>
          </cell>
          <cell r="I1042" t="str">
            <v>ГОСТ 7702.2.0-2016; 
ГОСТ 31904-2012</v>
          </cell>
          <cell r="J1042" t="str">
            <v>ГОСТ 7702.2.1-2017; МУК 4.2.3261-15 Темпо</v>
          </cell>
          <cell r="K1042" t="str">
            <v>не более 1,0 × 10⁵ КОЕ/г</v>
          </cell>
          <cell r="L1042" t="str">
            <v>СТО 53958418-002-2017</v>
          </cell>
        </row>
        <row r="1043">
          <cell r="A1043" t="str">
            <v>грудка с кожей ЦБ зам. валКМАФАнМ в ГП, ПФ, сырье, петрифильмы</v>
          </cell>
          <cell r="B1043" t="str">
            <v>грудка с кожей ЦБ зам. вал</v>
          </cell>
          <cell r="C1043" t="str">
            <v>мясо ЦБ</v>
          </cell>
          <cell r="D1043" t="str">
            <v>Готовая_продукция</v>
          </cell>
          <cell r="G1043" t="str">
            <v>Микробиология</v>
          </cell>
          <cell r="H1043" t="str">
            <v>КМАФАнМ в ГП, ПФ, сырье, петрифильмы</v>
          </cell>
          <cell r="I1043" t="str">
            <v>ГОСТ 7702.2.0-2016; 
ГОСТ 31904-2012</v>
          </cell>
          <cell r="J1043" t="str">
            <v>ГОСТ 7702.2.1-2017, МУК 4.2.2884-11 Петрифильмы</v>
          </cell>
          <cell r="K1043" t="str">
            <v>не более 1,0 × 10⁵ КОЕ/г</v>
          </cell>
          <cell r="L1043" t="str">
            <v>СТО 53958418-002-2017</v>
          </cell>
        </row>
        <row r="1044">
          <cell r="A1044" t="str">
            <v>грудка с кожей ЦБ зам. валБГКП в ГП, ПФ, сырье</v>
          </cell>
          <cell r="B1044" t="str">
            <v>грудка с кожей ЦБ зам. вал</v>
          </cell>
          <cell r="C1044" t="str">
            <v>мясо ЦБ</v>
          </cell>
          <cell r="D1044" t="str">
            <v>Готовая_продукция</v>
          </cell>
          <cell r="G1044" t="str">
            <v>Микробиология</v>
          </cell>
          <cell r="H1044" t="str">
            <v>БГКП в ГП, ПФ, сырье</v>
          </cell>
          <cell r="I1044" t="str">
            <v>ГОСТ 7702.2.0-2016; 
ГОСТ 31904-2012</v>
          </cell>
          <cell r="J1044" t="str">
            <v>ГОСТ 31747-2012</v>
          </cell>
          <cell r="K1044" t="str">
            <v>не допускается в 0,0001 г</v>
          </cell>
          <cell r="L1044" t="str">
            <v>СТО 53958418-002-2017</v>
          </cell>
        </row>
        <row r="1045">
          <cell r="A1045" t="str">
            <v>грудка с кожей ЦБ зам. фасов.Listeria monocytogenes в ГП, ПФ, сырье, VIDAS</v>
          </cell>
          <cell r="B1045" t="str">
            <v>грудка с кожей ЦБ зам. фасов.</v>
          </cell>
          <cell r="C1045" t="str">
            <v>мясо ЦБ</v>
          </cell>
          <cell r="D1045" t="str">
            <v>Готовая_продукция</v>
          </cell>
          <cell r="G1045" t="str">
            <v>Микробиология</v>
          </cell>
          <cell r="H1045" t="str">
            <v>Listeria monocytogenes в ГП, ПФ, сырье, VIDAS</v>
          </cell>
          <cell r="I1045" t="str">
            <v>ГОСТ 7702.2.0-2016; 
ГОСТ 31904-2012</v>
          </cell>
          <cell r="J1045" t="str">
            <v>ГОСТ 32031-2012; МУК 4.2.3262-15 Vidas</v>
          </cell>
          <cell r="K1045" t="str">
            <v>не допускается в 25,0 г</v>
          </cell>
          <cell r="L1045" t="str">
            <v>СТО 53958418-002-2017</v>
          </cell>
        </row>
        <row r="1046">
          <cell r="A1046" t="str">
            <v>грудка с кожей ЦБ зам. фасов.Salmonella spp. в ГП, ПФ, сырье, VIDAS, с типизацией</v>
          </cell>
          <cell r="B1046" t="str">
            <v>грудка с кожей ЦБ зам. фасов.</v>
          </cell>
          <cell r="C1046" t="str">
            <v>мясо ЦБ</v>
          </cell>
          <cell r="D1046" t="str">
            <v>Готовая_продукция</v>
          </cell>
          <cell r="G1046" t="str">
            <v>Микробиология</v>
          </cell>
          <cell r="H1046" t="str">
            <v>Salmonella spp. в ГП, ПФ, сырье, VIDAS, с типизацией</v>
          </cell>
          <cell r="I1046" t="str">
            <v>ГОСТ 7702.2.0-2016; 
ГОСТ 31904-2012</v>
          </cell>
          <cell r="J1046" t="str">
            <v>ГОСТ 31659-2012; 
ГОСТ 31468-2012; МУК 4.2.3262-15 Vidas</v>
          </cell>
          <cell r="K1046" t="str">
            <v>не допускается в 25,0 г</v>
          </cell>
          <cell r="L1046" t="str">
            <v>СТО 53958418-001-2017</v>
          </cell>
        </row>
        <row r="1047">
          <cell r="A1047" t="str">
            <v>грудка с кожей ЦБ зам. фасов.КМАФАнМ в ГП, ПФ, сырье, смывах, ТЕМПО</v>
          </cell>
          <cell r="B1047" t="str">
            <v>грудка с кожей ЦБ зам. фасов.</v>
          </cell>
          <cell r="C1047" t="str">
            <v>мясо ЦБ</v>
          </cell>
          <cell r="D1047" t="str">
            <v>Готовая_продукция</v>
          </cell>
          <cell r="G1047" t="str">
            <v>Микробиология</v>
          </cell>
          <cell r="H1047" t="str">
            <v>КМАФАнМ в ГП, ПФ, сырье, смывах, ТЕМПО</v>
          </cell>
          <cell r="I1047" t="str">
            <v>ГОСТ 7702.2.0-2016; 
ГОСТ 31904-2012</v>
          </cell>
          <cell r="J1047" t="str">
            <v>ГОСТ 7702.2.1-2017; МУК 4.2.3261-15 Темпо</v>
          </cell>
          <cell r="K1047" t="str">
            <v>не более 5,0 × 10⁵ КОЕ/г</v>
          </cell>
          <cell r="L1047" t="str">
            <v>СТО 53958418-002-2017</v>
          </cell>
        </row>
        <row r="1048">
          <cell r="A1048" t="str">
            <v>грудка с кожей ЦБ зам. фасов.КМАФАнМ в ГП, ПФ, сырье, петрифильмы</v>
          </cell>
          <cell r="B1048" t="str">
            <v>грудка с кожей ЦБ зам. фасов.</v>
          </cell>
          <cell r="C1048" t="str">
            <v>мясо ЦБ</v>
          </cell>
          <cell r="D1048" t="str">
            <v>Готовая_продукция</v>
          </cell>
          <cell r="G1048" t="str">
            <v>Микробиология</v>
          </cell>
          <cell r="H1048" t="str">
            <v>КМАФАнМ в ГП, ПФ, сырье, петрифильмы</v>
          </cell>
          <cell r="I1048" t="str">
            <v>ГОСТ 7702.2.0-2016; 
ГОСТ 31904-2012</v>
          </cell>
          <cell r="J1048" t="str">
            <v>ГОСТ 7702.2.1-2017, МУК 4.2.2884-11 Петрифильмы</v>
          </cell>
          <cell r="K1048" t="str">
            <v>не более 5,0 × 10⁵ КОЕ/г</v>
          </cell>
          <cell r="L1048" t="str">
            <v>СТО 53958418-002-2017</v>
          </cell>
        </row>
        <row r="1049">
          <cell r="A1049" t="str">
            <v>грудка с кожей ЦБ зам. фасов.БГКП в ГП, ПФ, сырье</v>
          </cell>
          <cell r="B1049" t="str">
            <v>грудка с кожей ЦБ зам. фасов.</v>
          </cell>
          <cell r="C1049" t="str">
            <v>мясо ЦБ</v>
          </cell>
          <cell r="D1049" t="str">
            <v>Готовая_продукция</v>
          </cell>
          <cell r="G1049" t="str">
            <v>Микробиология</v>
          </cell>
          <cell r="H1049" t="str">
            <v>БГКП в ГП, ПФ, сырье</v>
          </cell>
          <cell r="I1049" t="str">
            <v>ГОСТ 7702.2.0-2016; 
ГОСТ 31904-2012</v>
          </cell>
          <cell r="J1049" t="str">
            <v>ГОСТ 31747-2012</v>
          </cell>
          <cell r="K1049" t="str">
            <v>не допускается в 0,0001 г</v>
          </cell>
          <cell r="L1049" t="str">
            <v>СТО 53958418-002-2017</v>
          </cell>
        </row>
        <row r="1050">
          <cell r="A1050" t="str">
            <v>грудка с кожей ЦБ охл фасов.Listeria monocytogenes в ГП, ПФ, сырье, VIDAS</v>
          </cell>
          <cell r="B1050" t="str">
            <v>грудка с кожей ЦБ охл фасов.</v>
          </cell>
          <cell r="C1050" t="str">
            <v>мясо ЦБ</v>
          </cell>
          <cell r="D1050" t="str">
            <v>Готовая_продукция</v>
          </cell>
          <cell r="G1050" t="str">
            <v>Микробиология</v>
          </cell>
          <cell r="H1050" t="str">
            <v>Listeria monocytogenes в ГП, ПФ, сырье, VIDAS</v>
          </cell>
          <cell r="I1050" t="str">
            <v>ГОСТ 7702.2.0-2016; 
ГОСТ 31904-2012</v>
          </cell>
          <cell r="J1050" t="str">
            <v>ГОСТ 32031-2012; МУК 4.2.3262-15 Vidas</v>
          </cell>
          <cell r="K1050" t="str">
            <v>не допускается в 25,0 г</v>
          </cell>
          <cell r="L1050" t="str">
            <v>СТО 53958418-002-2017</v>
          </cell>
        </row>
        <row r="1051">
          <cell r="A1051" t="str">
            <v>грудка с кожей ЦБ охл фасов.Salmonella spp. в ГП, ПФ, сырье, VIDAS, с типизацией</v>
          </cell>
          <cell r="B1051" t="str">
            <v>грудка с кожей ЦБ охл фасов.</v>
          </cell>
          <cell r="C1051" t="str">
            <v>мясо ЦБ</v>
          </cell>
          <cell r="D1051" t="str">
            <v>Готовая_продукция</v>
          </cell>
          <cell r="G1051" t="str">
            <v>Микробиология</v>
          </cell>
          <cell r="H1051" t="str">
            <v>Salmonella spp. в ГП, ПФ, сырье, VIDAS, с типизацией</v>
          </cell>
          <cell r="I1051" t="str">
            <v>ГОСТ 7702.2.0-2016; 
ГОСТ 31904-2012</v>
          </cell>
          <cell r="J1051" t="str">
            <v>ГОСТ 31659-2012; 
ГОСТ 31468-2012; МУК 4.2.3262-15 Vidas</v>
          </cell>
          <cell r="K1051" t="str">
            <v>не допускается в 25,0 г</v>
          </cell>
          <cell r="L1051" t="str">
            <v>СТО 53958418-001-2017</v>
          </cell>
        </row>
        <row r="1052">
          <cell r="A1052" t="str">
            <v>грудка с кожей ЦБ охл. фасовКМАФАнМ в ГП, ПФ, сырье, смывах, ТЕМПО</v>
          </cell>
          <cell r="B1052" t="str">
            <v>грудка с кожей ЦБ охл. фасов</v>
          </cell>
          <cell r="C1052" t="str">
            <v>мясо ЦБ</v>
          </cell>
          <cell r="D1052" t="str">
            <v>Готовая_продукция</v>
          </cell>
          <cell r="G1052" t="str">
            <v>Микробиология</v>
          </cell>
          <cell r="H1052" t="str">
            <v>КМАФАнМ в ГП, ПФ, сырье, смывах, ТЕМПО</v>
          </cell>
          <cell r="I1052" t="str">
            <v>ГОСТ 7702.2.0-2016; 
ГОСТ 31904-2012</v>
          </cell>
          <cell r="J1052" t="str">
            <v>ГОСТ 7702.2.1-2017; МУК 4.2.3261-15 Темпо</v>
          </cell>
          <cell r="K1052" t="str">
            <v>не более 5,0 × 10⁵ КОЕ/г</v>
          </cell>
          <cell r="L1052" t="str">
            <v>СТО 53958418-002-2017</v>
          </cell>
        </row>
        <row r="1053">
          <cell r="A1053" t="str">
            <v>грудка с кожей ЦБ охл. фасовКМАФАнМ в ГП, ПФ, сырье, петрифильмы</v>
          </cell>
          <cell r="B1053" t="str">
            <v>грудка с кожей ЦБ охл. фасов</v>
          </cell>
          <cell r="C1053" t="str">
            <v>мясо ЦБ</v>
          </cell>
          <cell r="D1053" t="str">
            <v>Готовая_продукция</v>
          </cell>
          <cell r="G1053" t="str">
            <v>Микробиология</v>
          </cell>
          <cell r="H1053" t="str">
            <v>КМАФАнМ в ГП, ПФ, сырье, петрифильмы</v>
          </cell>
          <cell r="I1053" t="str">
            <v>ГОСТ 7702.2.0-2016; 
ГОСТ 31904-2012</v>
          </cell>
          <cell r="J1053" t="str">
            <v>ГОСТ 7702.2.1-2017, МУК 4.2.2884-11 Петрифильмы</v>
          </cell>
          <cell r="K1053" t="str">
            <v>не более 5,0 × 10⁵ КОЕ/г</v>
          </cell>
          <cell r="L1053" t="str">
            <v>СТО 53958418-002-2017</v>
          </cell>
        </row>
        <row r="1054">
          <cell r="A1054" t="str">
            <v>грудка с кожей ЦБ охл фасов.БГКП в ГП, ПФ, сырье</v>
          </cell>
          <cell r="B1054" t="str">
            <v>грудка с кожей ЦБ охл фасов.</v>
          </cell>
          <cell r="C1054" t="str">
            <v>мясо ЦБ</v>
          </cell>
          <cell r="D1054" t="str">
            <v>Готовая_продукция</v>
          </cell>
          <cell r="G1054" t="str">
            <v>Микробиология</v>
          </cell>
          <cell r="H1054" t="str">
            <v>БГКП в ГП, ПФ, сырье</v>
          </cell>
          <cell r="I1054" t="str">
            <v>ГОСТ 7702.2.0-2016; 
ГОСТ 31904-2012</v>
          </cell>
          <cell r="J1054" t="str">
            <v>ГОСТ 31747-2012</v>
          </cell>
          <cell r="K1054" t="str">
            <v>не допускается в 0,0001 г</v>
          </cell>
          <cell r="L1054" t="str">
            <v>СТО 53958418-002-2017</v>
          </cell>
        </row>
        <row r="1055">
          <cell r="A1055" t="str">
            <v>грудка без кожи ЦБ охл фасов.Listeria monocytogenes в ГП, ПФ, сырье, VIDAS</v>
          </cell>
          <cell r="B1055" t="str">
            <v>грудка без кожи ЦБ охл фасов.</v>
          </cell>
          <cell r="C1055" t="str">
            <v>мясо ЦБ</v>
          </cell>
          <cell r="D1055" t="str">
            <v>Готовая_продукция</v>
          </cell>
          <cell r="G1055" t="str">
            <v>Микробиология</v>
          </cell>
          <cell r="H1055" t="str">
            <v>Listeria monocytogenes в ГП, ПФ, сырье, VIDAS</v>
          </cell>
          <cell r="I1055" t="str">
            <v>ГОСТ 7702.2.0-2016; 
ГОСТ 31904-2012</v>
          </cell>
          <cell r="J1055" t="str">
            <v>ГОСТ 32031-2012; МУК 4.2.3262-15 Vidas</v>
          </cell>
          <cell r="K1055" t="str">
            <v>не допускается в 25,0 г</v>
          </cell>
          <cell r="L1055" t="str">
            <v>СТО 53958418-002-2017</v>
          </cell>
        </row>
        <row r="1056">
          <cell r="A1056" t="str">
            <v>грудка без кожи ЦБ охл фасов.Salmonella spp. в ГП, ПФ, сырье, VIDAS, с типизацией</v>
          </cell>
          <cell r="B1056" t="str">
            <v>грудка без кожи ЦБ охл фасов.</v>
          </cell>
          <cell r="C1056" t="str">
            <v>мясо ЦБ</v>
          </cell>
          <cell r="D1056" t="str">
            <v>Готовая_продукция</v>
          </cell>
          <cell r="G1056" t="str">
            <v>Микробиология</v>
          </cell>
          <cell r="H1056" t="str">
            <v>Salmonella spp. в ГП, ПФ, сырье, VIDAS, с типизацией</v>
          </cell>
          <cell r="I1056" t="str">
            <v>ГОСТ 7702.2.0-2016; 
ГОСТ 31904-2012</v>
          </cell>
          <cell r="J1056" t="str">
            <v>ГОСТ 31659-2012; 
ГОСТ 31468-2012; МУК 4.2.3262-15 Vidas</v>
          </cell>
          <cell r="K1056" t="str">
            <v>не допускается в 25,0 г</v>
          </cell>
          <cell r="L1056" t="str">
            <v>СТО 53958418-001-2017</v>
          </cell>
        </row>
        <row r="1057">
          <cell r="A1057" t="str">
            <v>грудка без кожи ЦБ охл фасов.КМАФАнМ в ГП, ПФ, сырье, смывах, ТЕМПО</v>
          </cell>
          <cell r="B1057" t="str">
            <v>грудка без кожи ЦБ охл фасов.</v>
          </cell>
          <cell r="C1057" t="str">
            <v>мясо ЦБ</v>
          </cell>
          <cell r="D1057" t="str">
            <v>Готовая_продукция</v>
          </cell>
          <cell r="G1057" t="str">
            <v>Микробиология</v>
          </cell>
          <cell r="H1057" t="str">
            <v>КМАФАнМ в ГП, ПФ, сырье, смывах, ТЕМПО</v>
          </cell>
          <cell r="I1057" t="str">
            <v>ГОСТ 7702.2.0-2016; 
ГОСТ 31904-2012</v>
          </cell>
          <cell r="J1057" t="str">
            <v>ГОСТ 7702.2.1-2017; МУК 4.2.3261-15 Темпо</v>
          </cell>
          <cell r="K1057" t="str">
            <v>не более 5,0 × 10⁵ КОЕ/г</v>
          </cell>
          <cell r="L1057" t="str">
            <v>СТО 53958418-002-2017</v>
          </cell>
        </row>
        <row r="1058">
          <cell r="A1058" t="str">
            <v>грудка без кожи ЦБ охл фасов.КМАФАнМ в ГП, ПФ, сырье, петрифильмы</v>
          </cell>
          <cell r="B1058" t="str">
            <v>грудка без кожи ЦБ охл фасов.</v>
          </cell>
          <cell r="C1058" t="str">
            <v>мясо ЦБ</v>
          </cell>
          <cell r="D1058" t="str">
            <v>Готовая_продукция</v>
          </cell>
          <cell r="G1058" t="str">
            <v>Микробиология</v>
          </cell>
          <cell r="H1058" t="str">
            <v>КМАФАнМ в ГП, ПФ, сырье, петрифильмы</v>
          </cell>
          <cell r="I1058" t="str">
            <v>ГОСТ 7702.2.0-2016; 
ГОСТ 31904-2012</v>
          </cell>
          <cell r="J1058" t="str">
            <v>ГОСТ 7702.2.1-2017, МУК 4.2.2884-11 Петрифильмы</v>
          </cell>
          <cell r="K1058" t="str">
            <v>не более 5,0 × 10⁵ КОЕ/г</v>
          </cell>
          <cell r="L1058" t="str">
            <v>СТО 53958418-002-2017</v>
          </cell>
        </row>
        <row r="1059">
          <cell r="A1059" t="str">
            <v>грудка без кожи ЦБ охл фасов.БГКП в ГП, ПФ, сырье</v>
          </cell>
          <cell r="B1059" t="str">
            <v>грудка без кожи ЦБ охл фасов.</v>
          </cell>
          <cell r="C1059" t="str">
            <v>мясо ЦБ</v>
          </cell>
          <cell r="D1059" t="str">
            <v>Готовая_продукция</v>
          </cell>
          <cell r="G1059" t="str">
            <v>Микробиология</v>
          </cell>
          <cell r="H1059" t="str">
            <v>БГКП в ГП, ПФ, сырье</v>
          </cell>
          <cell r="I1059" t="str">
            <v>ГОСТ 7702.2.0-2016; 
ГОСТ 31904-2012</v>
          </cell>
          <cell r="J1059" t="str">
            <v>ГОСТ 31747-2012</v>
          </cell>
          <cell r="K1059" t="str">
            <v>не допускается в 0,0001 г</v>
          </cell>
          <cell r="L1059" t="str">
            <v>СТО 53958418-002-2017</v>
          </cell>
        </row>
        <row r="1060">
          <cell r="A1060" t="str">
            <v>грудка без кожи ЦБ зам. фасов.Listeria monocytogenes в ГП, ПФ, сырье, VIDAS</v>
          </cell>
          <cell r="B1060" t="str">
            <v>грудка без кожи ЦБ зам. фасов.</v>
          </cell>
          <cell r="C1060" t="str">
            <v>мясо ЦБ</v>
          </cell>
          <cell r="D1060" t="str">
            <v>Готовая_продукция</v>
          </cell>
          <cell r="G1060" t="str">
            <v>Микробиология</v>
          </cell>
          <cell r="H1060" t="str">
            <v>Listeria monocytogenes в ГП, ПФ, сырье, VIDAS</v>
          </cell>
          <cell r="I1060" t="str">
            <v>ГОСТ 7702.2.0-2016; 
ГОСТ 31904-2012</v>
          </cell>
          <cell r="J1060" t="str">
            <v>ГОСТ 32031-2012; МУК 4.2.3262-15 Vidas</v>
          </cell>
          <cell r="K1060" t="str">
            <v>не допускается в 25,0 г</v>
          </cell>
          <cell r="L1060" t="str">
            <v>СТО 53958418-002-2017</v>
          </cell>
        </row>
        <row r="1061">
          <cell r="A1061" t="str">
            <v>грудка без кожи ЦБ зам. фасов.Salmonella spp. в ГП, ПФ, сырье, VIDAS, с типизацией</v>
          </cell>
          <cell r="B1061" t="str">
            <v>грудка без кожи ЦБ зам. фасов.</v>
          </cell>
          <cell r="C1061" t="str">
            <v>мясо ЦБ</v>
          </cell>
          <cell r="D1061" t="str">
            <v>Готовая_продукция</v>
          </cell>
          <cell r="G1061" t="str">
            <v>Микробиология</v>
          </cell>
          <cell r="H1061" t="str">
            <v>Salmonella spp. в ГП, ПФ, сырье, VIDAS, с типизацией</v>
          </cell>
          <cell r="I1061" t="str">
            <v>ГОСТ 7702.2.0-2016; 
ГОСТ 31904-2012</v>
          </cell>
          <cell r="J1061" t="str">
            <v>ГОСТ 31659-2012; 
ГОСТ 31468-2012; МУК 4.2.3262-15 Vidas</v>
          </cell>
          <cell r="K1061" t="str">
            <v>не допускается в 25,0 г</v>
          </cell>
          <cell r="L1061" t="str">
            <v>СТО 53958418-002-2017</v>
          </cell>
        </row>
        <row r="1062">
          <cell r="A1062" t="str">
            <v>грудка без кожи ЦБ зам. фасов.КМАФАнМ в ГП, ПФ, сырье, смывах, ТЕМПО</v>
          </cell>
          <cell r="B1062" t="str">
            <v>грудка без кожи ЦБ зам. фасов.</v>
          </cell>
          <cell r="C1062" t="str">
            <v>мясо ЦБ</v>
          </cell>
          <cell r="D1062" t="str">
            <v>Готовая_продукция</v>
          </cell>
          <cell r="G1062" t="str">
            <v>Микробиология</v>
          </cell>
          <cell r="H1062" t="str">
            <v>КМАФАнМ в ГП, ПФ, сырье, смывах, ТЕМПО</v>
          </cell>
          <cell r="I1062" t="str">
            <v>ГОСТ 7702.2.0-2016; 
ГОСТ 31904-2012</v>
          </cell>
          <cell r="J1062" t="str">
            <v>ГОСТ 7702.2.1-2017; МУК 4.2.3261-15 Темпо</v>
          </cell>
          <cell r="K1062" t="str">
            <v>не более 5,0 × 10⁵ КОЕ/г</v>
          </cell>
          <cell r="L1062" t="str">
            <v>СТО 53958418-002-2017</v>
          </cell>
        </row>
        <row r="1063">
          <cell r="A1063" t="str">
            <v xml:space="preserve">грудка без кожи ЦБ зам. фасов.КМАФАнМ в ГП, ПФ, сырье, петрифильмы </v>
          </cell>
          <cell r="B1063" t="str">
            <v>грудка без кожи ЦБ зам. фасов.</v>
          </cell>
          <cell r="C1063" t="str">
            <v>мясо ЦБ</v>
          </cell>
          <cell r="D1063" t="str">
            <v>Готовая_продукция</v>
          </cell>
          <cell r="G1063" t="str">
            <v>Микробиология</v>
          </cell>
          <cell r="H1063" t="str">
            <v xml:space="preserve">КМАФАнМ в ГП, ПФ, сырье, петрифильмы </v>
          </cell>
          <cell r="I1063" t="str">
            <v>ГОСТ 7702.2.0-2016; 
ГОСТ 31904-2012</v>
          </cell>
          <cell r="J1063" t="str">
            <v>ГОСТ 7702.2.1-2017, МУК 4.2.2884-11 Петрифильмы</v>
          </cell>
          <cell r="K1063" t="str">
            <v>не более 5,0 × 10⁵ КОЕ/г</v>
          </cell>
          <cell r="L1063" t="str">
            <v>СТО 53958418-002-2017</v>
          </cell>
        </row>
        <row r="1064">
          <cell r="A1064" t="str">
            <v>грудка без кожи ЦБ зам. фасов.БГКП в ГП, ПФ, сырье</v>
          </cell>
          <cell r="B1064" t="str">
            <v>грудка без кожи ЦБ зам. фасов.</v>
          </cell>
          <cell r="C1064" t="str">
            <v>мясо ЦБ</v>
          </cell>
          <cell r="D1064" t="str">
            <v>Готовая_продукция</v>
          </cell>
          <cell r="G1064" t="str">
            <v>Микробиология</v>
          </cell>
          <cell r="H1064" t="str">
            <v>БГКП в ГП, ПФ, сырье</v>
          </cell>
          <cell r="I1064" t="str">
            <v>ГОСТ 7702.2.0-2016; 
ГОСТ 31904-2012</v>
          </cell>
          <cell r="J1064" t="str">
            <v>ГОСТ 31747-2012</v>
          </cell>
          <cell r="K1064" t="str">
            <v>не допускается в 0,0001 г</v>
          </cell>
          <cell r="L1064" t="str">
            <v>СТО 53958418-001-2017</v>
          </cell>
        </row>
        <row r="1065">
          <cell r="A1065" t="str">
            <v>грудная кость ЦБ зам. п/ф (СТО)КМАФАнМ в ГП, ПФ, сырье, смывах, ТЕМПО</v>
          </cell>
          <cell r="B1065" t="str">
            <v>грудная кость ЦБ зам. п/ф (СТО)</v>
          </cell>
          <cell r="C1065" t="str">
            <v>полуфабрикаты натуральные</v>
          </cell>
          <cell r="D1065" t="str">
            <v>Готовая_продукция</v>
          </cell>
          <cell r="G1065" t="str">
            <v>Микробиология</v>
          </cell>
          <cell r="H1065" t="str">
            <v>КМАФАнМ в ГП, ПФ, сырье, смывах, ТЕМПО</v>
          </cell>
          <cell r="I1065" t="str">
            <v>ГОСТ 7702.2.0-2016; 
ГОСТ 31904-2012</v>
          </cell>
          <cell r="J1065" t="str">
            <v>ГОСТ 7702.2.1-2017; МУК 4.2.3261-15 Темпо</v>
          </cell>
          <cell r="K1065" t="str">
            <v>не более 1,0 × 10⁵ КОЕ/г</v>
          </cell>
          <cell r="L1065" t="str">
            <v>СТО 53958418-001-2017</v>
          </cell>
        </row>
        <row r="1066">
          <cell r="A1066" t="str">
            <v>грудная кость ЦБ зам. п/ф (СТО)КМАФАнМ в ГП, ПФ, сырье, петрифильмы</v>
          </cell>
          <cell r="B1066" t="str">
            <v>грудная кость ЦБ зам. п/ф (СТО)</v>
          </cell>
          <cell r="C1066" t="str">
            <v>полуфабрикаты натуральные</v>
          </cell>
          <cell r="D1066" t="str">
            <v>Готовая_продукция</v>
          </cell>
          <cell r="G1066" t="str">
            <v>Микробиология</v>
          </cell>
          <cell r="H1066" t="str">
            <v>КМАФАнМ в ГП, ПФ, сырье, петрифильмы</v>
          </cell>
          <cell r="I1066" t="str">
            <v>ГОСТ 7702.2.0-2016; 
ГОСТ 31904-2012</v>
          </cell>
          <cell r="J1066" t="str">
            <v>ГОСТ 7702.2.1-2017, МУК 4.2.2884-11 Петрифильмы</v>
          </cell>
          <cell r="K1066" t="str">
            <v>не более 1,0 × 10⁵ КОЕ/г</v>
          </cell>
          <cell r="L1066" t="str">
            <v>СТО 53958418-001-2017</v>
          </cell>
        </row>
        <row r="1067">
          <cell r="A1067" t="str">
            <v>грудная кость ЦБ зам. п/ф (СТО)Listeria monocytogenes в ГП, ПФ, сырье, VIDAS</v>
          </cell>
          <cell r="B1067" t="str">
            <v>грудная кость ЦБ зам. п/ф (СТО)</v>
          </cell>
          <cell r="C1067" t="str">
            <v>полуфабрикаты натуральные</v>
          </cell>
          <cell r="D1067" t="str">
            <v>Готовая_продукция</v>
          </cell>
          <cell r="G1067" t="str">
            <v>Микробиология</v>
          </cell>
          <cell r="H1067" t="str">
            <v>Listeria monocytogenes в ГП, ПФ, сырье, VIDAS</v>
          </cell>
          <cell r="I1067" t="str">
            <v>ГОСТ 7702.2.0-2016; 
ГОСТ 31904-2012</v>
          </cell>
          <cell r="J1067" t="str">
            <v>ГОСТ 32031-2012; МУК 4.2.3262-15 Vidas</v>
          </cell>
          <cell r="K1067" t="str">
            <v>не допускается в 25,0 г</v>
          </cell>
          <cell r="L1067" t="str">
            <v>СТО 53958418-001-2017</v>
          </cell>
        </row>
        <row r="1068">
          <cell r="A1068" t="str">
            <v>грудная кость ЦБ зам. п/ф (СТО)Salmonella spp. в ГП, ПФ, сырье, VIDAS, с типизацией</v>
          </cell>
          <cell r="B1068" t="str">
            <v>грудная кость ЦБ зам. п/ф (СТО)</v>
          </cell>
          <cell r="C1068" t="str">
            <v>полуфабрикаты натуральные</v>
          </cell>
          <cell r="D1068" t="str">
            <v>Готовая_продукция</v>
          </cell>
          <cell r="G1068" t="str">
            <v>Микробиология</v>
          </cell>
          <cell r="H1068" t="str">
            <v>Salmonella spp. в ГП, ПФ, сырье, VIDAS, с типизацией</v>
          </cell>
          <cell r="I1068" t="str">
            <v>ГОСТ 7702.2.0-2016; 
ГОСТ 31904-2012</v>
          </cell>
          <cell r="J1068" t="str">
            <v>ГОСТ 31659-2012; 
ГОСТ 31468-2012; МУК 4.2.3262-15 Vidas</v>
          </cell>
          <cell r="K1068" t="str">
            <v>не допускается в 25,0 г</v>
          </cell>
          <cell r="L1068" t="str">
            <v>СТО 53958418-001-2017</v>
          </cell>
        </row>
        <row r="1069">
          <cell r="A1069" t="str">
            <v>грудная кость ЦБ зам. п/ф (СТО)Proteus в ГП, ПФ, сырье, патматериал</v>
          </cell>
          <cell r="B1069" t="str">
            <v>грудная кость ЦБ зам. п/ф (СТО)</v>
          </cell>
          <cell r="C1069" t="str">
            <v>полуфабрикаты натуральные</v>
          </cell>
          <cell r="D1069" t="str">
            <v>Готовая_продукция</v>
          </cell>
          <cell r="G1069" t="str">
            <v>Микробиология</v>
          </cell>
          <cell r="H1069" t="str">
            <v>Proteus в ГП, ПФ, сырье, патматериал</v>
          </cell>
          <cell r="I1069" t="str">
            <v>ГОСТ 7702.2.0-2016; 
ГОСТ 31904-2012</v>
          </cell>
          <cell r="J1069" t="str">
            <v>ГОСТ 28560-90; ГОСТ 7702.2.7-2013</v>
          </cell>
          <cell r="K1069" t="str">
            <v>не нормируется</v>
          </cell>
        </row>
        <row r="1070">
          <cell r="A1070" t="str">
            <v>грудная кость ЦБ зам. п/ф (СТО)БГКП в ГП, ПФ, сырье</v>
          </cell>
          <cell r="B1070" t="str">
            <v>грудная кость ЦБ зам. п/ф (СТО)</v>
          </cell>
          <cell r="C1070" t="str">
            <v>полуфабрикаты натуральные</v>
          </cell>
          <cell r="D1070" t="str">
            <v>Готовая_продукция</v>
          </cell>
          <cell r="G1070" t="str">
            <v>Микробиология</v>
          </cell>
          <cell r="H1070" t="str">
            <v>БГКП в ГП, ПФ, сырье</v>
          </cell>
          <cell r="I1070" t="str">
            <v>ГОСТ 7702.2.0-2016; 
ГОСТ 31904-2012</v>
          </cell>
          <cell r="J1070" t="str">
            <v>ГОСТ 31747-2012</v>
          </cell>
          <cell r="K1070" t="str">
            <v>не допускается в 0,0001 г</v>
          </cell>
          <cell r="L1070" t="str">
            <v>СТО 53958418-001-2017</v>
          </cell>
        </row>
        <row r="1071">
          <cell r="A1071" t="str">
            <v>грудная кость ЦБ охл. п/ф(СТО)БГКП в ГП, ПФ, сырье</v>
          </cell>
          <cell r="B1071" t="str">
            <v>грудная кость ЦБ охл. п/ф(СТО)</v>
          </cell>
          <cell r="C1071" t="str">
            <v>полуфабрикаты натуральные</v>
          </cell>
          <cell r="D1071" t="str">
            <v>Готовая_продукция</v>
          </cell>
          <cell r="G1071" t="str">
            <v>Микробиология</v>
          </cell>
          <cell r="H1071" t="str">
            <v>БГКП в ГП, ПФ, сырье</v>
          </cell>
          <cell r="I1071" t="str">
            <v>ГОСТ 7702.2.0-2016; 
ГОСТ 31904-2012</v>
          </cell>
          <cell r="J1071" t="str">
            <v>ГОСТ 31747-2012</v>
          </cell>
          <cell r="K1071" t="str">
            <v>не допускается в 0,0001 г</v>
          </cell>
          <cell r="L1071" t="str">
            <v>СТО 53958418-001-2017</v>
          </cell>
        </row>
        <row r="1072">
          <cell r="A1072" t="str">
            <v>грудная кость ЦБ охл. п/ф(СТО)КМАФАнМ в ГП, ПФ, сырье, смывах, ТЕМПО</v>
          </cell>
          <cell r="B1072" t="str">
            <v>грудная кость ЦБ охл. п/ф(СТО)</v>
          </cell>
          <cell r="C1072" t="str">
            <v>полуфабрикаты натуральные</v>
          </cell>
          <cell r="D1072" t="str">
            <v>Готовая_продукция</v>
          </cell>
          <cell r="G1072" t="str">
            <v>Микробиология</v>
          </cell>
          <cell r="H1072" t="str">
            <v>КМАФАнМ в ГП, ПФ, сырье, смывах, ТЕМПО</v>
          </cell>
          <cell r="I1072" t="str">
            <v>ГОСТ 7702.2.0-2016; 
ГОСТ 31904-2012</v>
          </cell>
          <cell r="J1072" t="str">
            <v>ГОСТ 7702.2.1-2017; МУК 4.2.3261-15 Темпо</v>
          </cell>
          <cell r="K1072" t="str">
            <v>не более 1,0 × 10⁵ КОЕ/г</v>
          </cell>
          <cell r="L1072" t="str">
            <v>СТО 53958418-001-2017</v>
          </cell>
        </row>
        <row r="1073">
          <cell r="A1073" t="str">
            <v>грудная кость ЦБ охл. п/ф(СТО)КМАФАнМ в ГП, ПФ, сырье, петрифильмы</v>
          </cell>
          <cell r="B1073" t="str">
            <v>грудная кость ЦБ охл. п/ф(СТО)</v>
          </cell>
          <cell r="C1073" t="str">
            <v>полуфабрикаты натуральные</v>
          </cell>
          <cell r="D1073" t="str">
            <v>Готовая_продукция</v>
          </cell>
          <cell r="G1073" t="str">
            <v>Микробиология</v>
          </cell>
          <cell r="H1073" t="str">
            <v>КМАФАнМ в ГП, ПФ, сырье, петрифильмы</v>
          </cell>
          <cell r="I1073" t="str">
            <v>ГОСТ 7702.2.0-2016; 
ГОСТ 31904-2012</v>
          </cell>
          <cell r="J1073" t="str">
            <v>ГОСТ 7702.2.1-2017, МУК 4.2.2884-11 Петрифильмы</v>
          </cell>
          <cell r="K1073" t="str">
            <v>не более 1,0 × 10⁵ КОЕ/г</v>
          </cell>
          <cell r="L1073" t="str">
            <v>СТО 53958418-001-2017</v>
          </cell>
        </row>
        <row r="1074">
          <cell r="A1074" t="str">
            <v>грудная кость ЦБ охл.(СТО)Listeria monocytogenes в ГП, ПФ, сырье, VIDAS</v>
          </cell>
          <cell r="B1074" t="str">
            <v>грудная кость ЦБ охл.(СТО)</v>
          </cell>
          <cell r="C1074" t="str">
            <v>мясо ЦБ</v>
          </cell>
          <cell r="D1074" t="str">
            <v>Готовая_продукция</v>
          </cell>
          <cell r="G1074" t="str">
            <v>Микробиология</v>
          </cell>
          <cell r="H1074" t="str">
            <v>Listeria monocytogenes в ГП, ПФ, сырье, VIDAS</v>
          </cell>
          <cell r="I1074" t="str">
            <v>ГОСТ 7702.2.0-2016; 
ГОСТ 31904-2012</v>
          </cell>
          <cell r="J1074" t="str">
            <v>ГОСТ 32031-2012; МУК 4.2.3262-15 Vidas</v>
          </cell>
          <cell r="K1074" t="str">
            <v>не допускается в 25,0 г</v>
          </cell>
          <cell r="L1074" t="str">
            <v>СТО 53958418-002-2017</v>
          </cell>
        </row>
        <row r="1075">
          <cell r="A1075" t="str">
            <v>грудная кость ЦБ охл.(СТО)Salmonella spp. в ГП, ПФ, сырье, VIDAS, с типизацией</v>
          </cell>
          <cell r="B1075" t="str">
            <v>грудная кость ЦБ охл.(СТО)</v>
          </cell>
          <cell r="C1075" t="str">
            <v>мясо ЦБ</v>
          </cell>
          <cell r="D1075" t="str">
            <v>Готовая_продукция</v>
          </cell>
          <cell r="G1075" t="str">
            <v>Микробиология</v>
          </cell>
          <cell r="H1075" t="str">
            <v>Salmonella spp. в ГП, ПФ, сырье, VIDAS, с типизацией</v>
          </cell>
          <cell r="I1075" t="str">
            <v>ГОСТ 7702.2.0-2016; 
ГОСТ 31904-2012</v>
          </cell>
          <cell r="J1075" t="str">
            <v>ГОСТ 31659-2012; 
ГОСТ 31468-2012; МУК 4.2.3262-15 Vidas</v>
          </cell>
          <cell r="K1075" t="str">
            <v>не допускается в 25,0 г</v>
          </cell>
          <cell r="L1075" t="str">
            <v>СТО 53958418-002-2017</v>
          </cell>
        </row>
        <row r="1076">
          <cell r="A1076" t="str">
            <v>грудная кость ЦБ охл.(СТО)фасовКМАФАнМ в ГП, ПФ, сырье, смывах, ТЕМПО</v>
          </cell>
          <cell r="B1076" t="str">
            <v>грудная кость ЦБ охл.(СТО)фасов</v>
          </cell>
          <cell r="C1076" t="str">
            <v>мясо ЦБ</v>
          </cell>
          <cell r="D1076" t="str">
            <v>Готовая_продукция</v>
          </cell>
          <cell r="G1076" t="str">
            <v>Микробиология</v>
          </cell>
          <cell r="H1076" t="str">
            <v>КМАФАнМ в ГП, ПФ, сырье, смывах, ТЕМПО</v>
          </cell>
          <cell r="I1076" t="str">
            <v>ГОСТ 7702.2.0-2016; 
ГОСТ 31904-2012</v>
          </cell>
          <cell r="J1076" t="str">
            <v>ГОСТ 7702.2.1-2017; МУК 4.2.3261-15 Темпо</v>
          </cell>
          <cell r="K1076" t="str">
            <v>не более 5,0 × 10⁵ КОЕ/г</v>
          </cell>
          <cell r="L1076" t="str">
            <v>СТО 53958418-002-2017</v>
          </cell>
        </row>
        <row r="1077">
          <cell r="A1077" t="str">
            <v>грудная кость ЦБ охл.(СТО)фасовКМАФАнМ в ГП, ПФ, сырье, петрифильмы</v>
          </cell>
          <cell r="B1077" t="str">
            <v>грудная кость ЦБ охл.(СТО)фасов</v>
          </cell>
          <cell r="C1077" t="str">
            <v>мясо ЦБ</v>
          </cell>
          <cell r="D1077" t="str">
            <v>Готовая_продукция</v>
          </cell>
          <cell r="G1077" t="str">
            <v>Микробиология</v>
          </cell>
          <cell r="H1077" t="str">
            <v>КМАФАнМ в ГП, ПФ, сырье, петрифильмы</v>
          </cell>
          <cell r="I1077" t="str">
            <v>ГОСТ 7702.2.0-2016; 
ГОСТ 31904-2012</v>
          </cell>
          <cell r="J1077" t="str">
            <v>ГОСТ 7702.2.1-2017, МУК 4.2.2884-11 Петрифильмы</v>
          </cell>
          <cell r="K1077" t="str">
            <v>не более 5,0 × 10⁵ КОЕ/г</v>
          </cell>
          <cell r="L1077" t="str">
            <v>СТО 53958418-002-2017</v>
          </cell>
        </row>
        <row r="1078">
          <cell r="A1078" t="str">
            <v>грудная кость ЦБ охл.(СТО)КМАФАнМ в ГП, ПФ, сырье, смывах, ТЕМПО</v>
          </cell>
          <cell r="B1078" t="str">
            <v>грудная кость ЦБ охл.(СТО)</v>
          </cell>
          <cell r="C1078" t="str">
            <v>мясо ЦБ</v>
          </cell>
          <cell r="D1078" t="str">
            <v>Готовая_продукция</v>
          </cell>
          <cell r="G1078" t="str">
            <v>Микробиология</v>
          </cell>
          <cell r="H1078" t="str">
            <v>КМАФАнМ в ГП, ПФ, сырье, смывах, ТЕМПО</v>
          </cell>
          <cell r="I1078" t="str">
            <v>ГОСТ 7702.2.0-2016; 
ГОСТ 31904-2012</v>
          </cell>
          <cell r="J1078" t="str">
            <v>ГОСТ 7702.2.1-2017; МУК 4.2.3261-15 Темпо</v>
          </cell>
          <cell r="K1078" t="str">
            <v>не более 1,0 × 10⁴ КОЕ/г</v>
          </cell>
          <cell r="L1078" t="str">
            <v>СТО 53958418-002-2017</v>
          </cell>
        </row>
        <row r="1079">
          <cell r="A1079" t="str">
            <v>грудная кость ЦБ охл.(СТО)КМАФАнМ в ГП, ПФ, сырье, петрифильмы</v>
          </cell>
          <cell r="B1079" t="str">
            <v>грудная кость ЦБ охл.(СТО)</v>
          </cell>
          <cell r="C1079" t="str">
            <v>мясо ЦБ</v>
          </cell>
          <cell r="D1079" t="str">
            <v>Готовая_продукция</v>
          </cell>
          <cell r="G1079" t="str">
            <v>Микробиология</v>
          </cell>
          <cell r="H1079" t="str">
            <v>КМАФАнМ в ГП, ПФ, сырье, петрифильмы</v>
          </cell>
          <cell r="I1079" t="str">
            <v>ГОСТ 7702.2.0-2016; 
ГОСТ 31904-2012</v>
          </cell>
          <cell r="J1079" t="str">
            <v>ГОСТ 7702.2.1-2017, МУК 4.2.2884-11 Петрифильмы</v>
          </cell>
          <cell r="K1079" t="str">
            <v>не более 1,0 × 10⁴ КОЕ/г</v>
          </cell>
          <cell r="L1079" t="str">
            <v>СТО 53958418-002-2017</v>
          </cell>
        </row>
        <row r="1080">
          <cell r="A1080" t="str">
            <v>шарики куриныеКМАФАнМ в ГП, ПФ, сырье, смывах, ТЕМПО</v>
          </cell>
          <cell r="B1080" t="str">
            <v>шарики куриные</v>
          </cell>
          <cell r="C1080" t="str">
            <v>полуфабрикаты рубленые</v>
          </cell>
          <cell r="D1080" t="str">
            <v>Готовая_продукция</v>
          </cell>
          <cell r="G1080" t="str">
            <v>Микробиология</v>
          </cell>
          <cell r="H1080" t="str">
            <v>КМАФАнМ в ГП, ПФ, сырье, смывах, ТЕМПО</v>
          </cell>
          <cell r="I1080" t="str">
            <v>ГОСТ 7702.2.0-2016; 
ГОСТ 31904-2012</v>
          </cell>
          <cell r="J1080" t="str">
            <v>ГОСТ 7702.2.1-2017; МУК 4.2.3261-15 Темпо</v>
          </cell>
          <cell r="K1080" t="str">
            <v>не более 1,0 × 10⁶ КОЕ/г</v>
          </cell>
          <cell r="L1080" t="str">
            <v>СТО 79323491-005-2020</v>
          </cell>
        </row>
        <row r="1081">
          <cell r="A1081" t="str">
            <v>шарики куриныеКМАФАнМ в ГП, ПФ, сырье, петрифильмы</v>
          </cell>
          <cell r="B1081" t="str">
            <v>шарики куриные</v>
          </cell>
          <cell r="C1081" t="str">
            <v>полуфабрикаты рубленые</v>
          </cell>
          <cell r="D1081" t="str">
            <v>Готовая_продукция</v>
          </cell>
          <cell r="G1081" t="str">
            <v>Микробиология</v>
          </cell>
          <cell r="H1081" t="str">
            <v>КМАФАнМ в ГП, ПФ, сырье, петрифильмы</v>
          </cell>
          <cell r="I1081" t="str">
            <v>ГОСТ 7702.2.0-2016; 
ГОСТ 31904-2012</v>
          </cell>
          <cell r="J1081" t="str">
            <v>ГОСТ 7702.2.1-2017, МУК 4.2.2884-11 Петрифильмы</v>
          </cell>
          <cell r="K1081" t="str">
            <v>не более 1,0 × 10⁶ КОЕ/г</v>
          </cell>
          <cell r="L1081" t="str">
            <v>СТО 79323491-005-2020</v>
          </cell>
        </row>
        <row r="1082">
          <cell r="A1082" t="str">
            <v>шарики куриныеListeria monocytogenes в ГП, ПФ, сырье, VIDAS</v>
          </cell>
          <cell r="B1082" t="str">
            <v>шарики куриные</v>
          </cell>
          <cell r="C1082" t="str">
            <v>полуфабрикаты рубленые</v>
          </cell>
          <cell r="D1082" t="str">
            <v>Готовая_продукция</v>
          </cell>
          <cell r="G1082" t="str">
            <v>Микробиология</v>
          </cell>
          <cell r="H1082" t="str">
            <v>Listeria monocytogenes в ГП, ПФ, сырье, VIDAS</v>
          </cell>
          <cell r="I1082" t="str">
            <v>ГОСТ 7702.2.0-2016; 
ГОСТ 31904-2012</v>
          </cell>
          <cell r="J1082" t="str">
            <v>ГОСТ 32031-2012; МУК 4.2.3262-15 Vidas</v>
          </cell>
          <cell r="K1082" t="str">
            <v>не допускается в 25,0 г</v>
          </cell>
          <cell r="L1082" t="str">
            <v>СТО 79323491-005-2020</v>
          </cell>
        </row>
        <row r="1083">
          <cell r="A1083" t="str">
            <v>шарики куриныеSalmonella spp. в ГП, ПФ, сырье, VIDAS, с типизацией</v>
          </cell>
          <cell r="B1083" t="str">
            <v>шарики куриные</v>
          </cell>
          <cell r="C1083" t="str">
            <v>полуфабрикаты рубленые</v>
          </cell>
          <cell r="D1083" t="str">
            <v>Готовая_продукция</v>
          </cell>
          <cell r="G1083" t="str">
            <v>Микробиология</v>
          </cell>
          <cell r="H1083" t="str">
            <v>Salmonella spp. в ГП, ПФ, сырье, VIDAS, с типизацией</v>
          </cell>
          <cell r="I1083" t="str">
            <v>ГОСТ 7702.2.0-2016; 
ГОСТ 31904-2012</v>
          </cell>
          <cell r="J1083" t="str">
            <v>ГОСТ 31659-2012; 
ГОСТ 31468-2012; МУК 4.2.3262-15 Vidas</v>
          </cell>
          <cell r="K1083" t="str">
            <v>не допускается в 25,0 г</v>
          </cell>
          <cell r="L1083" t="str">
            <v>СТО 79323491-005-2020</v>
          </cell>
        </row>
        <row r="1084">
          <cell r="A1084" t="str">
            <v>шарики куриныеБГКП в ГП, ПФ, сырье</v>
          </cell>
          <cell r="B1084" t="str">
            <v>шарики куриные</v>
          </cell>
          <cell r="C1084" t="str">
            <v>полуфабрикаты рубленые</v>
          </cell>
          <cell r="D1084" t="str">
            <v>Готовая_продукция</v>
          </cell>
          <cell r="G1084" t="str">
            <v>Микробиология</v>
          </cell>
          <cell r="H1084" t="str">
            <v>БГКП в ГП, ПФ, сырье</v>
          </cell>
          <cell r="I1084" t="str">
            <v>ГОСТ 7702.2.0-2016; 
ГОСТ 31904-2012</v>
          </cell>
          <cell r="J1084" t="str">
            <v>ГОСТ 31747-2012</v>
          </cell>
          <cell r="K1084" t="str">
            <v>не допускается в 0,0001 г</v>
          </cell>
          <cell r="L1084" t="str">
            <v>СТО 79323491-005-2020</v>
          </cell>
        </row>
        <row r="1085">
          <cell r="A1085" t="str">
            <v>шашлык по-домашнему охл. (СТО)КМАФАнМ в ГП, ПФ, сырье, смывах, ТЕМПО</v>
          </cell>
          <cell r="B1085" t="str">
            <v>шашлык по-домашнему охл. (СТО)</v>
          </cell>
          <cell r="C1085" t="str">
            <v>полуфабрикаты натуральные</v>
          </cell>
          <cell r="D1085" t="str">
            <v>Готовая_продукция</v>
          </cell>
          <cell r="G1085" t="str">
            <v>Микробиология</v>
          </cell>
          <cell r="H1085" t="str">
            <v>КМАФАнМ в ГП, ПФ, сырье, смывах, ТЕМПО</v>
          </cell>
          <cell r="I1085" t="str">
            <v>ГОСТ 7702.2.0-2016; 
ГОСТ 31904-2012</v>
          </cell>
          <cell r="J1085" t="str">
            <v>ГОСТ 7702.2.1-2017; МУК 4.2.3261-15 Темпо</v>
          </cell>
          <cell r="K1085" t="str">
            <v>не более 1,0 × 10⁶ КОЕ/г</v>
          </cell>
          <cell r="L1085" t="str">
            <v>СТО 53958418-001-2017</v>
          </cell>
        </row>
        <row r="1086">
          <cell r="A1086" t="str">
            <v>шашлык по-домашнему охл. (СТО)КМАФАнМ в ГП, ПФ, сырье, петрифильмы</v>
          </cell>
          <cell r="B1086" t="str">
            <v>шашлык по-домашнему охл. (СТО)</v>
          </cell>
          <cell r="C1086" t="str">
            <v>полуфабрикаты натуральные</v>
          </cell>
          <cell r="D1086" t="str">
            <v>Готовая_продукция</v>
          </cell>
          <cell r="G1086" t="str">
            <v>Микробиология</v>
          </cell>
          <cell r="H1086" t="str">
            <v>КМАФАнМ в ГП, ПФ, сырье, петрифильмы</v>
          </cell>
          <cell r="I1086" t="str">
            <v>ГОСТ 7702.2.0-2016; 
ГОСТ 31904-2012</v>
          </cell>
          <cell r="J1086" t="str">
            <v>ГОСТ 7702.2.1-2017, МУК 4.2.2884-11 Петрифильмы</v>
          </cell>
          <cell r="K1086" t="str">
            <v>не более 1,0 × 10⁶ КОЕ/г</v>
          </cell>
          <cell r="L1086" t="str">
            <v>СТО 53958418-001-2017</v>
          </cell>
        </row>
        <row r="1087">
          <cell r="A1087" t="str">
            <v>шашлык по-домашнему охл. (СТО)Listeria monocytogenes в ГП, ПФ, сырье, VIDAS</v>
          </cell>
          <cell r="B1087" t="str">
            <v>шашлык по-домашнему охл. (СТО)</v>
          </cell>
          <cell r="C1087" t="str">
            <v>полуфабрикаты натуральные</v>
          </cell>
          <cell r="D1087" t="str">
            <v>Готовая_продукция</v>
          </cell>
          <cell r="G1087" t="str">
            <v>Микробиология</v>
          </cell>
          <cell r="H1087" t="str">
            <v>Listeria monocytogenes в ГП, ПФ, сырье, VIDAS</v>
          </cell>
          <cell r="I1087" t="str">
            <v>ГОСТ 7702.2.0-2016; 
ГОСТ 31904-2012</v>
          </cell>
          <cell r="J1087" t="str">
            <v>ГОСТ 32031-2012; МУК 4.2.3262-15 Vidas</v>
          </cell>
          <cell r="K1087" t="str">
            <v>не допускается в 25,0 г</v>
          </cell>
          <cell r="L1087" t="str">
            <v>СТО 53958418-001-2017</v>
          </cell>
        </row>
        <row r="1088">
          <cell r="A1088" t="str">
            <v>шашлык по-домашнему охл. (СТО)Salmonella spp. в ГП, ПФ, сырье, VIDAS, с типизацией</v>
          </cell>
          <cell r="B1088" t="str">
            <v>шашлык по-домашнему охл. (СТО)</v>
          </cell>
          <cell r="C1088" t="str">
            <v>полуфабрикаты натуральные</v>
          </cell>
          <cell r="D1088" t="str">
            <v>Готовая_продукция</v>
          </cell>
          <cell r="G1088" t="str">
            <v>Микробиология</v>
          </cell>
          <cell r="H1088" t="str">
            <v>Salmonella spp. в ГП, ПФ, сырье, VIDAS, с типизацией</v>
          </cell>
          <cell r="I1088" t="str">
            <v>ГОСТ 7702.2.0-2016; 
ГОСТ 31904-2012</v>
          </cell>
          <cell r="J1088" t="str">
            <v>ГОСТ 31659-2012; 
ГОСТ 31468-2012; МУК 4.2.3262-15 Vidas</v>
          </cell>
          <cell r="K1088" t="str">
            <v>не допускается в 25,0 г</v>
          </cell>
          <cell r="L1088" t="str">
            <v>СТО 53958418-001-2017</v>
          </cell>
        </row>
        <row r="1089">
          <cell r="A1089" t="str">
            <v>шашлык по-домашнему охл. (СТО)БГКП в ГП, ПФ, сырье</v>
          </cell>
          <cell r="B1089" t="str">
            <v>шашлык по-домашнему охл. (СТО)</v>
          </cell>
          <cell r="C1089" t="str">
            <v>полуфабрикаты натуральные</v>
          </cell>
          <cell r="D1089" t="str">
            <v>Готовая_продукция</v>
          </cell>
          <cell r="G1089" t="str">
            <v>Микробиология</v>
          </cell>
          <cell r="H1089" t="str">
            <v>БГКП в ГП, ПФ, сырье</v>
          </cell>
          <cell r="I1089" t="str">
            <v>ГОСТ 7702.2.0-2016; 
ГОСТ 31904-2012</v>
          </cell>
          <cell r="J1089" t="str">
            <v>ГОСТ 31747-2012</v>
          </cell>
          <cell r="K1089" t="str">
            <v>не допускается в 0,0001 г</v>
          </cell>
          <cell r="L1089" t="str">
            <v>СТО 53958418-001-2017</v>
          </cell>
        </row>
        <row r="1090">
          <cell r="A1090" t="str">
            <v>шашлык из грудки в соусе "Барбекю"КМАФАнМ в ГП, ПФ, сырье, смывах, ТЕМПО</v>
          </cell>
          <cell r="B1090" t="str">
            <v>шашлык из грудки в соусе "Барбекю"</v>
          </cell>
          <cell r="C1090" t="str">
            <v>полуфабрикаты натуральные</v>
          </cell>
          <cell r="D1090" t="str">
            <v>Готовая_продукция</v>
          </cell>
          <cell r="G1090" t="str">
            <v>Микробиология</v>
          </cell>
          <cell r="H1090" t="str">
            <v>КМАФАнМ в ГП, ПФ, сырье, смывах, ТЕМПО</v>
          </cell>
          <cell r="I1090" t="str">
            <v>ГОСТ 7702.2.0-2016; 
ГОСТ 31904-2012</v>
          </cell>
          <cell r="J1090" t="str">
            <v>ГОСТ 7702.2.1-2017; МУК 4.2.3261-15 Темпо</v>
          </cell>
          <cell r="K1090" t="str">
            <v>не более 1,0 × 10⁶ КОЕ/г</v>
          </cell>
          <cell r="L1090" t="str">
            <v>СТО 53958418-001-2017</v>
          </cell>
        </row>
        <row r="1091">
          <cell r="A1091" t="str">
            <v>шашлык из грудки в соусе "Барбекю"КМАФАнМ в ГП, ПФ, сырье, петрифильмы</v>
          </cell>
          <cell r="B1091" t="str">
            <v>шашлык из грудки в соусе "Барбекю"</v>
          </cell>
          <cell r="C1091" t="str">
            <v>полуфабрикаты натуральные</v>
          </cell>
          <cell r="D1091" t="str">
            <v>Готовая_продукция</v>
          </cell>
          <cell r="G1091" t="str">
            <v>Микробиология</v>
          </cell>
          <cell r="H1091" t="str">
            <v>КМАФАнМ в ГП, ПФ, сырье, петрифильмы</v>
          </cell>
          <cell r="I1091" t="str">
            <v>ГОСТ 7702.2.0-2016; 
ГОСТ 31904-2012</v>
          </cell>
          <cell r="J1091" t="str">
            <v>ГОСТ 7702.2.1-2017, МУК 4.2.2884-11 Петрифильмы</v>
          </cell>
          <cell r="K1091" t="str">
            <v>не более 1,0 × 10⁶ КОЕ/г</v>
          </cell>
          <cell r="L1091" t="str">
            <v>СТО 53958418-001-2017</v>
          </cell>
        </row>
        <row r="1092">
          <cell r="A1092" t="str">
            <v>шашлык из грудки в соусе "Барбекю"Listeria monocytogenes в ГП, ПФ, сырье, VIDAS</v>
          </cell>
          <cell r="B1092" t="str">
            <v>шашлык из грудки в соусе "Барбекю"</v>
          </cell>
          <cell r="C1092" t="str">
            <v>полуфабрикаты натуральные</v>
          </cell>
          <cell r="D1092" t="str">
            <v>Готовая_продукция</v>
          </cell>
          <cell r="G1092" t="str">
            <v>Микробиология</v>
          </cell>
          <cell r="H1092" t="str">
            <v>Listeria monocytogenes в ГП, ПФ, сырье, VIDAS</v>
          </cell>
          <cell r="I1092" t="str">
            <v>ГОСТ 7702.2.0-2016; 
ГОСТ 31904-2012</v>
          </cell>
          <cell r="J1092" t="str">
            <v>ГОСТ 32031-2012; МУК 4.2.3262-15 Vidas</v>
          </cell>
          <cell r="K1092" t="str">
            <v>не допускается в 25,0 г</v>
          </cell>
          <cell r="L1092" t="str">
            <v>СТО 53958418-001-2017</v>
          </cell>
        </row>
        <row r="1093">
          <cell r="A1093" t="str">
            <v>шашлык из грудки в соусе "Барбекю"Salmonella spp. в ГП, ПФ, сырье, VIDAS, с типизацией</v>
          </cell>
          <cell r="B1093" t="str">
            <v>шашлык из грудки в соусе "Барбекю"</v>
          </cell>
          <cell r="C1093" t="str">
            <v>полуфабрикаты натуральные</v>
          </cell>
          <cell r="D1093" t="str">
            <v>Готовая_продукция</v>
          </cell>
          <cell r="G1093" t="str">
            <v>Микробиология</v>
          </cell>
          <cell r="H1093" t="str">
            <v>Salmonella spp. в ГП, ПФ, сырье, VIDAS, с типизацией</v>
          </cell>
          <cell r="I1093" t="str">
            <v>ГОСТ 7702.2.0-2016; 
ГОСТ 31904-2012</v>
          </cell>
          <cell r="J1093" t="str">
            <v>ГОСТ 31659-2012; 
ГОСТ 31468-2012; МУК 4.2.3262-15 Vidas</v>
          </cell>
          <cell r="K1093" t="str">
            <v>не допускается в 25,0 г</v>
          </cell>
          <cell r="L1093" t="str">
            <v>СТО 53958418-001-2017</v>
          </cell>
        </row>
        <row r="1094">
          <cell r="A1094" t="str">
            <v>шашлык из грудки в соусе "Барбекю"БГКП в ГП, ПФ, сырье</v>
          </cell>
          <cell r="B1094" t="str">
            <v>шашлык из грудки в соусе "Барбекю"</v>
          </cell>
          <cell r="C1094" t="str">
            <v>полуфабрикаты натуральные</v>
          </cell>
          <cell r="D1094" t="str">
            <v>Готовая_продукция</v>
          </cell>
          <cell r="G1094" t="str">
            <v>Микробиология</v>
          </cell>
          <cell r="H1094" t="str">
            <v>БГКП в ГП, ПФ, сырье</v>
          </cell>
          <cell r="I1094" t="str">
            <v>ГОСТ 7702.2.0-2016; 
ГОСТ 31904-2012</v>
          </cell>
          <cell r="J1094" t="str">
            <v>ГОСТ 31747-2012</v>
          </cell>
          <cell r="K1094" t="str">
            <v>не допускается в 0,0001 г</v>
          </cell>
          <cell r="L1094" t="str">
            <v>СТО 53958418-001-2017</v>
          </cell>
        </row>
        <row r="1095">
          <cell r="A1095" t="str">
            <v>шницель куриныйКМАФАнМ в ГП, ПФ, сырье, смывах, ТЕМПО</v>
          </cell>
          <cell r="B1095" t="str">
            <v>шницель куриный</v>
          </cell>
          <cell r="C1095" t="str">
            <v>полуфабрикаты рубленые</v>
          </cell>
          <cell r="D1095" t="str">
            <v>Готовая_продукция</v>
          </cell>
          <cell r="G1095" t="str">
            <v>Микробиология</v>
          </cell>
          <cell r="H1095" t="str">
            <v>КМАФАнМ в ГП, ПФ, сырье, смывах, ТЕМПО</v>
          </cell>
          <cell r="I1095" t="str">
            <v>ГОСТ 7702.2.0-2016; 
ГОСТ 31904-2012</v>
          </cell>
          <cell r="J1095" t="str">
            <v>ГОСТ 7702.2.1-2017; МУК 4.2.3261-15 Темпо</v>
          </cell>
          <cell r="K1095" t="str">
            <v>не более 1,0 × 10⁶ КОЕ/г</v>
          </cell>
          <cell r="L1095" t="str">
            <v>СТО 79323491-005-2020</v>
          </cell>
        </row>
        <row r="1096">
          <cell r="A1096" t="str">
            <v>шницель куриныйКМАФАнМ в ГП, ПФ, сырье, петрифильмы</v>
          </cell>
          <cell r="B1096" t="str">
            <v>шницель куриный</v>
          </cell>
          <cell r="C1096" t="str">
            <v>полуфабрикаты рубленые</v>
          </cell>
          <cell r="D1096" t="str">
            <v>Готовая_продукция</v>
          </cell>
          <cell r="G1096" t="str">
            <v>Микробиология</v>
          </cell>
          <cell r="H1096" t="str">
            <v>КМАФАнМ в ГП, ПФ, сырье, петрифильмы</v>
          </cell>
          <cell r="I1096" t="str">
            <v>ГОСТ 7702.2.0-2016; 
ГОСТ 31904-2012</v>
          </cell>
          <cell r="J1096" t="str">
            <v>ГОСТ 7702.2.1-2017, МУК 4.2.2884-11 Петрифильмы</v>
          </cell>
          <cell r="K1096" t="str">
            <v>не более 1,0 × 10⁶ КОЕ/г</v>
          </cell>
          <cell r="L1096" t="str">
            <v>СТО 79323491-005-2020</v>
          </cell>
        </row>
        <row r="1097">
          <cell r="A1097" t="str">
            <v>шницель куриныйListeria monocytogenes в ГП, ПФ, сырье, VIDAS</v>
          </cell>
          <cell r="B1097" t="str">
            <v>шницель куриный</v>
          </cell>
          <cell r="C1097" t="str">
            <v>полуфабрикаты рубленые</v>
          </cell>
          <cell r="D1097" t="str">
            <v>Готовая_продукция</v>
          </cell>
          <cell r="G1097" t="str">
            <v>Микробиология</v>
          </cell>
          <cell r="H1097" t="str">
            <v>Listeria monocytogenes в ГП, ПФ, сырье, VIDAS</v>
          </cell>
          <cell r="I1097" t="str">
            <v>ГОСТ 7702.2.0-2016; 
ГОСТ 31904-2012</v>
          </cell>
          <cell r="J1097" t="str">
            <v>ГОСТ 32031-2012; МУК 4.2.3262-15 Vidas</v>
          </cell>
          <cell r="K1097" t="str">
            <v>не допускается в 25,0 г</v>
          </cell>
          <cell r="L1097" t="str">
            <v>СТО 79323491-005-2020</v>
          </cell>
        </row>
        <row r="1098">
          <cell r="A1098" t="str">
            <v>шницель куриныйSalmonella spp. в ГП, ПФ, сырье, VIDAS, с типизацией</v>
          </cell>
          <cell r="B1098" t="str">
            <v>шницель куриный</v>
          </cell>
          <cell r="C1098" t="str">
            <v>полуфабрикаты рубленые</v>
          </cell>
          <cell r="D1098" t="str">
            <v>Готовая_продукция</v>
          </cell>
          <cell r="G1098" t="str">
            <v>Микробиология</v>
          </cell>
          <cell r="H1098" t="str">
            <v>Salmonella spp. в ГП, ПФ, сырье, VIDAS, с типизацией</v>
          </cell>
          <cell r="I1098" t="str">
            <v>ГОСТ 7702.2.0-2016; 
ГОСТ 31904-2012</v>
          </cell>
          <cell r="J1098" t="str">
            <v>ГОСТ 31659-2012; 
ГОСТ 31468-2012; МУК 4.2.3262-15 Vidas</v>
          </cell>
          <cell r="K1098" t="str">
            <v>не допускается в 25,0 г</v>
          </cell>
          <cell r="L1098" t="str">
            <v>СТО 79323491-005-2020</v>
          </cell>
        </row>
        <row r="1099">
          <cell r="A1099" t="str">
            <v>шницель куриныйБГКП в ГП, ПФ, сырье</v>
          </cell>
          <cell r="B1099" t="str">
            <v>шницель куриный</v>
          </cell>
          <cell r="C1099" t="str">
            <v>полуфабрикаты рубленые</v>
          </cell>
          <cell r="D1099" t="str">
            <v>Готовая_продукция</v>
          </cell>
          <cell r="G1099" t="str">
            <v>Микробиология</v>
          </cell>
          <cell r="H1099" t="str">
            <v>БГКП в ГП, ПФ, сырье</v>
          </cell>
          <cell r="I1099" t="str">
            <v>ГОСТ 7702.2.0-2016; 
ГОСТ 31904-2012</v>
          </cell>
          <cell r="J1099" t="str">
            <v>ГОСТ 31747-2012</v>
          </cell>
          <cell r="K1099" t="str">
            <v>не допускается в 0,0001 г</v>
          </cell>
          <cell r="L1099" t="str">
            <v>СТО 79323491-005-2020</v>
          </cell>
        </row>
        <row r="1100">
          <cell r="A1100" t="str">
            <v>шашлык ПикантныйКМАФАнМ в ГП, ПФ, сырье, смывах, ТЕМПО</v>
          </cell>
          <cell r="B1100" t="str">
            <v>шашлык Пикантный</v>
          </cell>
          <cell r="C1100" t="str">
            <v>полуфабрикаты натуральные</v>
          </cell>
          <cell r="D1100" t="str">
            <v>Готовая_продукция</v>
          </cell>
          <cell r="G1100" t="str">
            <v>Микробиология</v>
          </cell>
          <cell r="H1100" t="str">
            <v>КМАФАнМ в ГП, ПФ, сырье, смывах, ТЕМПО</v>
          </cell>
          <cell r="I1100" t="str">
            <v>ГОСТ 7702.2.0-2016; 
ГОСТ 31904-2012</v>
          </cell>
          <cell r="J1100" t="str">
            <v>ГОСТ 7702.2.1-2017; МУК 4.2.3261-15 Темпо</v>
          </cell>
          <cell r="K1100" t="str">
            <v>не более 1,0 × 10⁶ КОЕ/г</v>
          </cell>
          <cell r="L1100" t="str">
            <v>СТО 53958418-001-2017</v>
          </cell>
        </row>
        <row r="1101">
          <cell r="A1101" t="str">
            <v>шашлык ПикантныйКМАФАнМ в ГП, ПФ, сырье, петрифильмы</v>
          </cell>
          <cell r="B1101" t="str">
            <v>шашлык Пикантный</v>
          </cell>
          <cell r="C1101" t="str">
            <v>полуфабрикаты натуральные</v>
          </cell>
          <cell r="D1101" t="str">
            <v>Готовая_продукция</v>
          </cell>
          <cell r="G1101" t="str">
            <v>Микробиология</v>
          </cell>
          <cell r="H1101" t="str">
            <v>КМАФАнМ в ГП, ПФ, сырье, петрифильмы</v>
          </cell>
          <cell r="I1101" t="str">
            <v>ГОСТ 7702.2.0-2016; 
ГОСТ 31904-2012</v>
          </cell>
          <cell r="J1101" t="str">
            <v>ГОСТ 7702.2.1-2017, МУК 4.2.2884-11 Петрифильмы</v>
          </cell>
          <cell r="K1101" t="str">
            <v>не более 1,0 × 10⁶ КОЕ/г</v>
          </cell>
          <cell r="L1101" t="str">
            <v>СТО 53958418-001-2017</v>
          </cell>
        </row>
        <row r="1102">
          <cell r="A1102" t="str">
            <v>шашлык ПикантныйListeria monocytogenes в ГП, ПФ, сырье, VIDAS</v>
          </cell>
          <cell r="B1102" t="str">
            <v>шашлык Пикантный</v>
          </cell>
          <cell r="C1102" t="str">
            <v>полуфабрикаты натуральные</v>
          </cell>
          <cell r="D1102" t="str">
            <v>Готовая_продукция</v>
          </cell>
          <cell r="G1102" t="str">
            <v>Микробиология</v>
          </cell>
          <cell r="H1102" t="str">
            <v>Listeria monocytogenes в ГП, ПФ, сырье, VIDAS</v>
          </cell>
          <cell r="I1102" t="str">
            <v>ГОСТ 7702.2.0-2016; 
ГОСТ 31904-2012</v>
          </cell>
          <cell r="J1102" t="str">
            <v>ГОСТ 32031-2012; МУК 4.2.3262-15 Vidas</v>
          </cell>
          <cell r="K1102" t="str">
            <v>не допускается в 25,0 г</v>
          </cell>
          <cell r="L1102" t="str">
            <v>СТО 53958418-001-2017</v>
          </cell>
        </row>
        <row r="1103">
          <cell r="A1103" t="str">
            <v>шашлык ПикантныйSalmonella spp. в ГП, ПФ, сырье, VIDAS, с типизацией</v>
          </cell>
          <cell r="B1103" t="str">
            <v>шашлык Пикантный</v>
          </cell>
          <cell r="C1103" t="str">
            <v>полуфабрикаты натуральные</v>
          </cell>
          <cell r="D1103" t="str">
            <v>Готовая_продукция</v>
          </cell>
          <cell r="G1103" t="str">
            <v>Микробиология</v>
          </cell>
          <cell r="H1103" t="str">
            <v>Salmonella spp. в ГП, ПФ, сырье, VIDAS, с типизацией</v>
          </cell>
          <cell r="I1103" t="str">
            <v>ГОСТ 7702.2.0-2016; 
ГОСТ 31904-2012</v>
          </cell>
          <cell r="J1103" t="str">
            <v>ГОСТ 31659-2012; 
ГОСТ 31468-2012; МУК 4.2.3262-15 Vidas</v>
          </cell>
          <cell r="K1103" t="str">
            <v>не допускается в 25,0 г</v>
          </cell>
          <cell r="L1103" t="str">
            <v>СТО 53958418-001-2017</v>
          </cell>
        </row>
        <row r="1104">
          <cell r="A1104" t="str">
            <v>шашлык ПикантныйБГКП в ГП, ПФ, сырье</v>
          </cell>
          <cell r="B1104" t="str">
            <v>шашлык Пикантный</v>
          </cell>
          <cell r="C1104" t="str">
            <v>полуфабрикаты натуральные</v>
          </cell>
          <cell r="D1104" t="str">
            <v>Готовая_продукция</v>
          </cell>
          <cell r="G1104" t="str">
            <v>Микробиология</v>
          </cell>
          <cell r="H1104" t="str">
            <v>БГКП в ГП, ПФ, сырье</v>
          </cell>
          <cell r="I1104" t="str">
            <v>ГОСТ 7702.2.0-2016; 
ГОСТ 31904-2012</v>
          </cell>
          <cell r="J1104" t="str">
            <v>ГОСТ 31747-2012</v>
          </cell>
          <cell r="K1104" t="str">
            <v>не допускается в 0,0001 г</v>
          </cell>
          <cell r="L1104" t="str">
            <v>СТО 53958418-001-2017</v>
          </cell>
        </row>
        <row r="1105">
          <cell r="A1105" t="str">
            <v>цыпленок-табакаКМАФАнМ в ГП, ПФ, сырье, смывах, ТЕМПО</v>
          </cell>
          <cell r="B1105" t="str">
            <v>цыпленок-табака</v>
          </cell>
          <cell r="C1105" t="str">
            <v>полуфабрикаты натуральные</v>
          </cell>
          <cell r="D1105" t="str">
            <v>Готовая_продукция</v>
          </cell>
          <cell r="G1105" t="str">
            <v>Микробиология</v>
          </cell>
          <cell r="H1105" t="str">
            <v>КМАФАнМ в ГП, ПФ, сырье, смывах, ТЕМПО</v>
          </cell>
          <cell r="I1105" t="str">
            <v>ГОСТ 7702.2.0-2016; 
ГОСТ 31904-2012</v>
          </cell>
          <cell r="J1105" t="str">
            <v>ГОСТ 7702.2.1-2017; МУК 4.2.3261-15 Темпо</v>
          </cell>
          <cell r="K1105" t="str">
            <v>не более 1,0 × 10⁶ КОЕ/г</v>
          </cell>
          <cell r="L1105" t="str">
            <v>СТО 53958418-001-2017</v>
          </cell>
        </row>
        <row r="1106">
          <cell r="A1106" t="str">
            <v>цыпленок-табакаКМАФАнМ в ГП, ПФ, сырье, петрифильмы</v>
          </cell>
          <cell r="B1106" t="str">
            <v>цыпленок-табака</v>
          </cell>
          <cell r="C1106" t="str">
            <v>полуфабрикаты натуральные</v>
          </cell>
          <cell r="D1106" t="str">
            <v>Готовая_продукция</v>
          </cell>
          <cell r="G1106" t="str">
            <v>Микробиология</v>
          </cell>
          <cell r="H1106" t="str">
            <v>КМАФАнМ в ГП, ПФ, сырье, петрифильмы</v>
          </cell>
          <cell r="I1106" t="str">
            <v>ГОСТ 7702.2.0-2016; 
ГОСТ 31904-2012</v>
          </cell>
          <cell r="J1106" t="str">
            <v>ГОСТ 7702.2.1-2017, МУК 4.2.2884-11 Петрифильмы</v>
          </cell>
          <cell r="K1106" t="str">
            <v>не более 1,0 × 10⁶ КОЕ/г</v>
          </cell>
          <cell r="L1106" t="str">
            <v>СТО 53958418-001-2017</v>
          </cell>
        </row>
        <row r="1107">
          <cell r="A1107" t="str">
            <v>цыпленок-табакаListeria monocytogenes в ГП, ПФ, сырье, VIDAS</v>
          </cell>
          <cell r="B1107" t="str">
            <v>цыпленок-табака</v>
          </cell>
          <cell r="C1107" t="str">
            <v>полуфабрикаты натуральные</v>
          </cell>
          <cell r="D1107" t="str">
            <v>Готовая_продукция</v>
          </cell>
          <cell r="G1107" t="str">
            <v>Микробиология</v>
          </cell>
          <cell r="H1107" t="str">
            <v>Listeria monocytogenes в ГП, ПФ, сырье, VIDAS</v>
          </cell>
          <cell r="I1107" t="str">
            <v>ГОСТ 7702.2.0-2016; 
ГОСТ 31904-2012</v>
          </cell>
          <cell r="J1107" t="str">
            <v>ГОСТ 32031-2012; МУК 4.2.3262-15 Vidas</v>
          </cell>
          <cell r="K1107" t="str">
            <v>не допускается в 25,0 г</v>
          </cell>
          <cell r="L1107" t="str">
            <v>СТО 53958418-001-2017</v>
          </cell>
        </row>
        <row r="1108">
          <cell r="A1108" t="str">
            <v>цыпленок-табакаSalmonella spp. в ГП, ПФ, сырье, VIDAS, с типизацией</v>
          </cell>
          <cell r="B1108" t="str">
            <v>цыпленок-табака</v>
          </cell>
          <cell r="C1108" t="str">
            <v>полуфабрикаты натуральные</v>
          </cell>
          <cell r="D1108" t="str">
            <v>Готовая_продукция</v>
          </cell>
          <cell r="G1108" t="str">
            <v>Микробиология</v>
          </cell>
          <cell r="H1108" t="str">
            <v>Salmonella spp. в ГП, ПФ, сырье, VIDAS, с типизацией</v>
          </cell>
          <cell r="I1108" t="str">
            <v>ГОСТ 7702.2.0-2016; 
ГОСТ 31904-2012</v>
          </cell>
          <cell r="J1108" t="str">
            <v>ГОСТ 31659-2012; 
ГОСТ 31468-2012; МУК 4.2.3262-15 Vidas</v>
          </cell>
          <cell r="K1108" t="str">
            <v>не допускается в 25,0 г</v>
          </cell>
          <cell r="L1108" t="str">
            <v>СТО 53958418-001-2017</v>
          </cell>
        </row>
        <row r="1109">
          <cell r="A1109" t="str">
            <v>цыпленок-табакаБГКП в ГП, ПФ, сырье</v>
          </cell>
          <cell r="B1109" t="str">
            <v>цыпленок-табака</v>
          </cell>
          <cell r="C1109" t="str">
            <v>полуфабрикаты натуральные</v>
          </cell>
          <cell r="D1109" t="str">
            <v>Готовая_продукция</v>
          </cell>
          <cell r="G1109" t="str">
            <v>Микробиология</v>
          </cell>
          <cell r="H1109" t="str">
            <v>БГКП в ГП, ПФ, сырье</v>
          </cell>
          <cell r="I1109" t="str">
            <v>ГОСТ 7702.2.0-2016; 
ГОСТ 31904-2012</v>
          </cell>
          <cell r="J1109" t="str">
            <v>ГОСТ 31747-2012</v>
          </cell>
          <cell r="K1109" t="str">
            <v>не допускается в 0,0001 г</v>
          </cell>
          <cell r="L1109" t="str">
            <v>СТО 53958418-001-2017</v>
          </cell>
        </row>
        <row r="1110">
          <cell r="A1110" t="str">
            <v>жук-чернотелка (половозрелая и личиночная стадии)Salmonella spp. в патматериале, с типизацией</v>
          </cell>
          <cell r="B1110" t="str">
            <v>жук-чернотелка (половозрелая и личиночная стадии)</v>
          </cell>
          <cell r="C1110" t="str">
            <v>жуки</v>
          </cell>
          <cell r="D1110" t="str">
            <v>Биологический_материал</v>
          </cell>
          <cell r="G1110" t="str">
            <v>Микробиология</v>
          </cell>
          <cell r="H1110" t="str">
            <v>Salmonella spp. в патматериале, с типизацией</v>
          </cell>
          <cell r="I1110" t="str">
            <v>МУ №13-7-2-2/2137; 
МУ 4.2.2723-10</v>
          </cell>
          <cell r="J1110" t="str">
            <v>МУ 4.2.2723-10</v>
          </cell>
          <cell r="K1110" t="str">
            <v>не допускается</v>
          </cell>
          <cell r="L1110" t="str">
            <v>МУ №13-7-2-2/2137; 
МУ 4.2.2723-11</v>
          </cell>
        </row>
        <row r="1111">
          <cell r="A1111" t="str">
            <v>помет мышевидных грызуновSalmonella spp. в патматериале, с типизацией</v>
          </cell>
          <cell r="B1111" t="str">
            <v>помет мышевидных грызунов</v>
          </cell>
          <cell r="C1111" t="str">
            <v>помет</v>
          </cell>
          <cell r="D1111" t="str">
            <v>Биологический_материал</v>
          </cell>
          <cell r="G1111" t="str">
            <v>Микробиология</v>
          </cell>
          <cell r="H1111" t="str">
            <v>Salmonella spp. в патматериале, с типизацией</v>
          </cell>
          <cell r="I1111" t="str">
            <v>МУ №13-7-2-2/2137; 
МУ 4.2.2723-10</v>
          </cell>
          <cell r="J1111" t="str">
            <v>МУ 4.2.2723-10</v>
          </cell>
          <cell r="K1111" t="str">
            <v>не допускается</v>
          </cell>
          <cell r="L1111" t="str">
            <v>МУ №13-7-2-2/2137; 
МУ 4.2.2723-13</v>
          </cell>
        </row>
        <row r="1112">
          <cell r="A1112" t="str">
            <v>шеи ЦБ охл.Salmonella spp. в ГП, ПФ, сырье, VIDAS, с типизацией</v>
          </cell>
          <cell r="B1112" t="str">
            <v>шеи ЦБ охл.</v>
          </cell>
          <cell r="C1112" t="str">
            <v>субпродукты птицы</v>
          </cell>
          <cell r="D1112" t="str">
            <v>Сырье</v>
          </cell>
          <cell r="G1112" t="str">
            <v>Микробиология</v>
          </cell>
          <cell r="H1112" t="str">
            <v>Salmonella spp. в ГП, ПФ, сырье, VIDAS, с типизацией</v>
          </cell>
          <cell r="I1112" t="str">
            <v>ГОСТ 7702.2.0-2016; 
ГОСТ 31904-2012</v>
          </cell>
          <cell r="J1112" t="str">
            <v>ГОСТ 31659-2012; 
ГОСТ 31468-2012; МУК 4.2.3262-15 Vidas</v>
          </cell>
          <cell r="K1112" t="str">
            <v>не допускается в 25,0 г</v>
          </cell>
          <cell r="L1112" t="str">
            <v>СТО 99803052-001-2017</v>
          </cell>
        </row>
        <row r="1113">
          <cell r="A1113" t="str">
            <v>шеи ЦБ охл.Listeria monocytogenes в ГП, ПФ, сырье, VIDAS</v>
          </cell>
          <cell r="B1113" t="str">
            <v>шеи ЦБ охл.</v>
          </cell>
          <cell r="C1113" t="str">
            <v>субпродукты птицы</v>
          </cell>
          <cell r="D1113" t="str">
            <v>Сырье</v>
          </cell>
          <cell r="G1113" t="str">
            <v>Микробиология</v>
          </cell>
          <cell r="H1113" t="str">
            <v>Listeria monocytogenes в ГП, ПФ, сырье, VIDAS</v>
          </cell>
          <cell r="I1113" t="str">
            <v>ГОСТ 7702.2.0-2016; 
ГОСТ 31904-2012</v>
          </cell>
          <cell r="J1113" t="str">
            <v>ГОСТ 32031-2012; МУК 4.2.3262-15 Vidas</v>
          </cell>
          <cell r="K1113" t="str">
            <v>не допускается в 25,0 г</v>
          </cell>
          <cell r="L1113" t="str">
            <v>СТО 99803052-001-2017</v>
          </cell>
        </row>
        <row r="1114">
          <cell r="A1114" t="str">
            <v>шеи ЦБ охл.КМАФАнМ в ГП, ПФ, сырье, смывах, ТЕМПО</v>
          </cell>
          <cell r="B1114" t="str">
            <v>шеи ЦБ охл.</v>
          </cell>
          <cell r="C1114" t="str">
            <v>субпродукты птицы</v>
          </cell>
          <cell r="D1114" t="str">
            <v>Сырье</v>
          </cell>
          <cell r="G1114" t="str">
            <v>Микробиология</v>
          </cell>
          <cell r="H1114" t="str">
            <v>КМАФАнМ в ГП, ПФ, сырье, смывах, ТЕМПО</v>
          </cell>
          <cell r="I1114" t="str">
            <v>ГОСТ 7702.2.0-2016; 
ГОСТ 31904-2012</v>
          </cell>
          <cell r="J1114" t="str">
            <v>ГОСТ 7702.2.1-2017; МУК 4.2.3261-15 Темпо</v>
          </cell>
          <cell r="K1114" t="str">
            <v>не более 1,0 × 10⁶ КОЕ/г</v>
          </cell>
          <cell r="L1114" t="str">
            <v>СТО 99803052-001-2017</v>
          </cell>
        </row>
        <row r="1115">
          <cell r="A1115" t="str">
            <v>шеи ЦБ охл.КМАФАнМ в ГП, ПФ, сырье, петрифильмы</v>
          </cell>
          <cell r="B1115" t="str">
            <v>шеи ЦБ охл.</v>
          </cell>
          <cell r="C1115" t="str">
            <v>субпродукты птицы</v>
          </cell>
          <cell r="D1115" t="str">
            <v>Сырье</v>
          </cell>
          <cell r="G1115" t="str">
            <v>Микробиология</v>
          </cell>
          <cell r="H1115" t="str">
            <v>КМАФАнМ в ГП, ПФ, сырье, петрифильмы</v>
          </cell>
          <cell r="I1115" t="str">
            <v>ГОСТ 7702.2.0-2016; 
ГОСТ 31904-2012</v>
          </cell>
          <cell r="J1115" t="str">
            <v>ГОСТ 7702.2.1-2017, МУК 4.2.2884-11 Петрифильмы</v>
          </cell>
          <cell r="K1115" t="str">
            <v>не более 1,0 × 10⁶ КОЕ/г</v>
          </cell>
          <cell r="L1115" t="str">
            <v>СТО 99803052-001-2017</v>
          </cell>
        </row>
        <row r="1116">
          <cell r="A1116" t="str">
            <v>шеи ЦБ охл.БГКП в ГП, ПФ, сырье</v>
          </cell>
          <cell r="B1116" t="str">
            <v>шеи ЦБ охл.</v>
          </cell>
          <cell r="C1116" t="str">
            <v>субпродукты птицы</v>
          </cell>
          <cell r="D1116" t="str">
            <v>Сырье</v>
          </cell>
          <cell r="G1116" t="str">
            <v>Микробиология</v>
          </cell>
          <cell r="H1116" t="str">
            <v>БГКП в ГП, ПФ, сырье</v>
          </cell>
          <cell r="I1116" t="str">
            <v>ГОСТ 7702.2.0-2016; 
ГОСТ 31904-2012</v>
          </cell>
          <cell r="J1116" t="str">
            <v>ГОСТ 31747-2012</v>
          </cell>
          <cell r="K1116" t="str">
            <v>не нормируется</v>
          </cell>
          <cell r="L1116" t="str">
            <v>СТО 99803052-001-2017</v>
          </cell>
        </row>
        <row r="1117">
          <cell r="A1117" t="str">
            <v>шеи ЦБ зам.Salmonella spp. в ГП, ПФ, сырье, VIDAS, с типизацией</v>
          </cell>
          <cell r="B1117" t="str">
            <v>шеи ЦБ зам.</v>
          </cell>
          <cell r="C1117" t="str">
            <v>субпродукты птицы</v>
          </cell>
          <cell r="D1117" t="str">
            <v>Сырье</v>
          </cell>
          <cell r="G1117" t="str">
            <v>Микробиология</v>
          </cell>
          <cell r="H1117" t="str">
            <v>Salmonella spp. в ГП, ПФ, сырье, VIDAS, с типизацией</v>
          </cell>
          <cell r="I1117" t="str">
            <v>ГОСТ 7702.2.0-2016; 
ГОСТ 31904-2012</v>
          </cell>
          <cell r="J1117" t="str">
            <v>ГОСТ 31659-2012; 
ГОСТ 31468-2012; МУК 4.2.3262-15 Vidas</v>
          </cell>
          <cell r="K1117" t="str">
            <v>не допускается в 25,0 г</v>
          </cell>
          <cell r="L1117" t="str">
            <v>СТО 99803052-001-2017</v>
          </cell>
        </row>
        <row r="1118">
          <cell r="A1118" t="str">
            <v>шеи ЦБ зам.Listeria monocytogenes в ГП, ПФ, сырье, VIDAS</v>
          </cell>
          <cell r="B1118" t="str">
            <v>шеи ЦБ зам.</v>
          </cell>
          <cell r="C1118" t="str">
            <v>субпродукты птицы</v>
          </cell>
          <cell r="D1118" t="str">
            <v>Сырье</v>
          </cell>
          <cell r="G1118" t="str">
            <v>Микробиология</v>
          </cell>
          <cell r="H1118" t="str">
            <v>Listeria monocytogenes в ГП, ПФ, сырье, VIDAS</v>
          </cell>
          <cell r="I1118" t="str">
            <v>ГОСТ 7702.2.0-2016; 
ГОСТ 31904-2012</v>
          </cell>
          <cell r="J1118" t="str">
            <v>ГОСТ 32031-2012; МУК 4.2.3262-15 Vidas</v>
          </cell>
          <cell r="K1118" t="str">
            <v>не допускается в 25,0 г</v>
          </cell>
          <cell r="L1118" t="str">
            <v>СТО 99803052-001-2017</v>
          </cell>
        </row>
        <row r="1119">
          <cell r="A1119" t="str">
            <v>шеи ЦБ зам.КМАФАнМ в ГП, ПФ, сырье, смывах, ТЕМПО</v>
          </cell>
          <cell r="B1119" t="str">
            <v>шеи ЦБ зам.</v>
          </cell>
          <cell r="C1119" t="str">
            <v>субпродукты птицы</v>
          </cell>
          <cell r="D1119" t="str">
            <v>Сырье</v>
          </cell>
          <cell r="G1119" t="str">
            <v>Микробиология</v>
          </cell>
          <cell r="H1119" t="str">
            <v>КМАФАнМ в ГП, ПФ, сырье, смывах, ТЕМПО</v>
          </cell>
          <cell r="I1119" t="str">
            <v>ГОСТ 7702.2.0-2016; 
ГОСТ 31904-2012</v>
          </cell>
          <cell r="J1119" t="str">
            <v>ГОСТ 7702.2.1-2017; МУК 4.2.3261-15 Темпо</v>
          </cell>
          <cell r="K1119" t="str">
            <v>не более 1,0 × 10⁶ КОЕ/г</v>
          </cell>
          <cell r="L1119" t="str">
            <v>СТО 99803052-001-2017</v>
          </cell>
        </row>
        <row r="1120">
          <cell r="A1120" t="str">
            <v>шеи ЦБ зам.КМАФАнМ в ГП, ПФ, сырье, петрифильмы</v>
          </cell>
          <cell r="B1120" t="str">
            <v>шеи ЦБ зам.</v>
          </cell>
          <cell r="C1120" t="str">
            <v>субпродукты птицы</v>
          </cell>
          <cell r="D1120" t="str">
            <v>Сырье</v>
          </cell>
          <cell r="G1120" t="str">
            <v>Микробиология</v>
          </cell>
          <cell r="H1120" t="str">
            <v>КМАФАнМ в ГП, ПФ, сырье, петрифильмы</v>
          </cell>
          <cell r="I1120" t="str">
            <v>ГОСТ 7702.2.0-2016; 
ГОСТ 31904-2012</v>
          </cell>
          <cell r="J1120" t="str">
            <v>ГОСТ 7702.2.1-2017, МУК 4.2.2884-11 Петрифильмы</v>
          </cell>
          <cell r="K1120" t="str">
            <v>не более 1,0 × 10⁶ КОЕ/г</v>
          </cell>
          <cell r="L1120" t="str">
            <v>СТО 99803052-001-2017</v>
          </cell>
        </row>
        <row r="1121">
          <cell r="A1121" t="str">
            <v>яйцо инкубационноеSalmonella spp. в патматериале, с типизацией</v>
          </cell>
          <cell r="B1121" t="str">
            <v>яйцо инкубационное</v>
          </cell>
          <cell r="C1121" t="str">
            <v>яйцо инкубационное</v>
          </cell>
          <cell r="D1121" t="str">
            <v>Биологический_материал</v>
          </cell>
          <cell r="G1121" t="str">
            <v>Микробиология</v>
          </cell>
          <cell r="H1121" t="str">
            <v>Salmonella spp. в патматериале, с типизацией</v>
          </cell>
          <cell r="I1121" t="str">
            <v>МУ 4.2.2723-10</v>
          </cell>
          <cell r="J1121" t="str">
            <v>МУ 4.2.2723-10</v>
          </cell>
          <cell r="K1121" t="str">
            <v>не допускается</v>
          </cell>
          <cell r="L1121" t="str">
            <v>МУ 4.2.2723-10</v>
          </cell>
        </row>
        <row r="1122">
          <cell r="A1122" t="str">
            <v>фарш из филе грудки (сырье)Listeria monocytogenes в ГП, ПФ, сырье, VIDAS</v>
          </cell>
          <cell r="B1122" t="str">
            <v>фарш из филе грудки (сырье)</v>
          </cell>
          <cell r="C1122" t="str">
            <v>полуфабрикаты из мяса ЦБ</v>
          </cell>
          <cell r="D1122" t="str">
            <v>Сырье</v>
          </cell>
          <cell r="G1122" t="str">
            <v>Микробиология</v>
          </cell>
          <cell r="H1122" t="str">
            <v>Listeria monocytogenes в ГП, ПФ, сырье, VIDAS</v>
          </cell>
          <cell r="I1122" t="str">
            <v>ГОСТ 7702.2.0-2016; 
ГОСТ 31904-2012</v>
          </cell>
          <cell r="J1122" t="str">
            <v>ГОСТ 32031-2012; МУК 4.2.3262-15 Vidas</v>
          </cell>
          <cell r="K1122" t="str">
            <v>не допускается в 25,0 г</v>
          </cell>
        </row>
        <row r="1123">
          <cell r="A1123" t="str">
            <v>филе бедра измельченое(сырье)Listeria monocytogenes в ГП, ПФ, сырье, VIDAS</v>
          </cell>
          <cell r="B1123" t="str">
            <v>филе бедра измельченое(сырье)</v>
          </cell>
          <cell r="C1123" t="str">
            <v>полуфабрикаты из мяса ЦБ</v>
          </cell>
          <cell r="D1123" t="str">
            <v>Сырье</v>
          </cell>
          <cell r="G1123" t="str">
            <v>Микробиология</v>
          </cell>
          <cell r="H1123" t="str">
            <v>Listeria monocytogenes в ГП, ПФ, сырье, VIDAS</v>
          </cell>
          <cell r="I1123" t="str">
            <v>ГОСТ 7702.2.0-2016; 
ГОСТ 31904-2012</v>
          </cell>
          <cell r="J1123" t="str">
            <v>ГОСТ 32031-2012; МУК 4.2.3262-15 Vidas</v>
          </cell>
          <cell r="K1123" t="str">
            <v>не допускается в 25,0 г</v>
          </cell>
        </row>
        <row r="1124">
          <cell r="A1124" t="str">
            <v>волокно пищевое Суперцель PF 400 RListeria monocytogenes в ГП, ПФ, сырье, VIDAS</v>
          </cell>
          <cell r="B1124" t="str">
            <v>волокно пищевое Суперцель PF 400 R</v>
          </cell>
          <cell r="C1124" t="str">
            <v>вспомогательные материалы</v>
          </cell>
          <cell r="D1124" t="str">
            <v>Сырье</v>
          </cell>
          <cell r="G1124" t="str">
            <v>Микробиология</v>
          </cell>
          <cell r="H1124" t="str">
            <v>Listeria monocytogenes в ГП, ПФ, сырье, VIDAS</v>
          </cell>
          <cell r="I1124" t="str">
            <v>ГОСТ 7702.2.0-2016; 
ГОСТ 31904-2012</v>
          </cell>
          <cell r="J1124" t="str">
            <v>ГОСТ 32031-2012; МУК 4.2.3262-15 Vidas</v>
          </cell>
          <cell r="K1124" t="str">
            <v>не допускается</v>
          </cell>
        </row>
        <row r="1125">
          <cell r="A1125" t="str">
            <v>смесь для рубленных полуфакрикатовListeria monocytogenes в ГП, ПФ, сырье, VIDAS</v>
          </cell>
          <cell r="B1125" t="str">
            <v>смесь для рубленных полуфакрикатов</v>
          </cell>
          <cell r="C1125" t="str">
            <v>вспомогательные материалы</v>
          </cell>
          <cell r="D1125" t="str">
            <v>Сырье</v>
          </cell>
          <cell r="G1125" t="str">
            <v>Микробиология</v>
          </cell>
          <cell r="H1125" t="str">
            <v>Listeria monocytogenes в ГП, ПФ, сырье, VIDAS</v>
          </cell>
          <cell r="I1125" t="str">
            <v>ГОСТ 7702.2.0-2016; 
ГОСТ 31904-2012</v>
          </cell>
          <cell r="J1125" t="str">
            <v>ГОСТ 32031-2012; МУК 4.2.3262-15 Vidas</v>
          </cell>
          <cell r="K1125" t="str">
            <v>не допускается</v>
          </cell>
        </row>
        <row r="1126">
          <cell r="A1126" t="str">
            <v>соль поваренная помол ЭкстраListeria monocytogenes в ГП, ПФ, сырье, VIDAS</v>
          </cell>
          <cell r="B1126" t="str">
            <v>соль поваренная помол Экстра</v>
          </cell>
          <cell r="C1126" t="str">
            <v>вспомогательные материалы</v>
          </cell>
          <cell r="D1126" t="str">
            <v>Сырье</v>
          </cell>
          <cell r="G1126" t="str">
            <v>Микробиология</v>
          </cell>
          <cell r="H1126" t="str">
            <v>Listeria monocytogenes в ГП, ПФ, сырье, VIDAS</v>
          </cell>
          <cell r="I1126" t="str">
            <v>ГОСТ 7702.2.0-2016; 
ГОСТ 31904-2012</v>
          </cell>
          <cell r="J1126" t="str">
            <v>ГОСТ 32031-2012; МУК 4.2.3262-15 Vidas</v>
          </cell>
          <cell r="K1126" t="str">
            <v>не допускается</v>
          </cell>
        </row>
        <row r="1127">
          <cell r="A1127" t="str">
            <v>баксолан-4Listeria monocytogenes в ГП, ПФ, сырье, VIDAS</v>
          </cell>
          <cell r="B1127" t="str">
            <v>баксолан-4</v>
          </cell>
          <cell r="C1127" t="str">
            <v>вспомогательные материалы</v>
          </cell>
          <cell r="D1127" t="str">
            <v>Сырье</v>
          </cell>
          <cell r="G1127" t="str">
            <v>Микробиология</v>
          </cell>
          <cell r="H1127" t="str">
            <v>Listeria monocytogenes в ГП, ПФ, сырье, VIDAS</v>
          </cell>
          <cell r="I1127" t="str">
            <v>ГОСТ 7702.2.0-2016; 
ГОСТ 31904-2012</v>
          </cell>
          <cell r="J1127" t="str">
            <v>ГОСТ 32031-2012; МУК 4.2.3262-15 Vidas</v>
          </cell>
          <cell r="K1127" t="str">
            <v>не допускается</v>
          </cell>
        </row>
        <row r="1128">
          <cell r="A1128" t="str">
            <v>чеснок порошокListeria monocytogenes в ГП, ПФ, сырье, VIDAS</v>
          </cell>
          <cell r="B1128" t="str">
            <v>чеснок порошок</v>
          </cell>
          <cell r="C1128" t="str">
            <v>вспомогательные материалы</v>
          </cell>
          <cell r="D1128" t="str">
            <v>Сырье</v>
          </cell>
          <cell r="G1128" t="str">
            <v>Микробиология</v>
          </cell>
          <cell r="H1128" t="str">
            <v>Listeria monocytogenes в ГП, ПФ, сырье, VIDAS</v>
          </cell>
          <cell r="I1128" t="str">
            <v>ГОСТ 7702.2.0-2016; 
ГОСТ 31904-2012</v>
          </cell>
          <cell r="J1128" t="str">
            <v>ГОСТ 32031-2012; МУК 4.2.3262-15 Vidas</v>
          </cell>
          <cell r="K1128" t="str">
            <v>не допускается</v>
          </cell>
        </row>
        <row r="1129">
          <cell r="A1129" t="str">
            <v>добавка пищевая комплексная Фрештон МЕ 420СНListeria monocytogenes в ГП, ПФ, сырье, VIDAS</v>
          </cell>
          <cell r="B1129" t="str">
            <v>добавка пищевая комплексная Фрештон МЕ 420СН</v>
          </cell>
          <cell r="C1129" t="str">
            <v>вспомогательные материалы</v>
          </cell>
          <cell r="D1129" t="str">
            <v>Сырье</v>
          </cell>
          <cell r="G1129" t="str">
            <v>Микробиология</v>
          </cell>
          <cell r="H1129" t="str">
            <v>Listeria monocytogenes в ГП, ПФ, сырье, VIDAS</v>
          </cell>
          <cell r="I1129" t="str">
            <v>ГОСТ 7702.2.0-2016; 
ГОСТ 31904-2012</v>
          </cell>
          <cell r="J1129" t="str">
            <v>ГОСТ 32031-2012; МУК 4.2.3262-15 Vidas</v>
          </cell>
          <cell r="K1129" t="str">
            <v>не допускается</v>
          </cell>
        </row>
        <row r="1130">
          <cell r="A1130" t="str">
            <v>оболочка коллагеновая d=32 Colfan FListeria monocytogenes в ГП, ПФ, сырье, VIDAS</v>
          </cell>
          <cell r="B1130" t="str">
            <v>оболочка коллагеновая d=32 Colfan F</v>
          </cell>
          <cell r="C1130" t="str">
            <v>вспомогательные материалы</v>
          </cell>
          <cell r="D1130" t="str">
            <v>Сырье</v>
          </cell>
          <cell r="G1130" t="str">
            <v>Микробиология</v>
          </cell>
          <cell r="H1130" t="str">
            <v>Listeria monocytogenes в ГП, ПФ, сырье, VIDAS</v>
          </cell>
          <cell r="I1130" t="str">
            <v>ГОСТ 7702.2.0-2016; 
ГОСТ 31904-2012</v>
          </cell>
          <cell r="J1130" t="str">
            <v>ГОСТ 32031-2012; МУК 4.2.3262-15 Vidas</v>
          </cell>
          <cell r="K1130" t="str">
            <v>не допускается</v>
          </cell>
        </row>
        <row r="1131">
          <cell r="A1131" t="str">
            <v>смыв с контейнера РР РЕ 210х148х47 с PEEL без секций без логоListeria spp. в смывах, патматериале</v>
          </cell>
          <cell r="B1131" t="str">
            <v>смыв с контейнера РР РЕ 210х148х47 с PEEL без секций без лого</v>
          </cell>
          <cell r="C1131" t="str">
            <v>смыв с тары</v>
          </cell>
          <cell r="D1131" t="str">
            <v>Смывы</v>
          </cell>
          <cell r="G1131" t="str">
            <v>Микробиология</v>
          </cell>
          <cell r="H1131" t="str">
            <v>Listeria spp. в смывах, патматериале</v>
          </cell>
          <cell r="I1131" t="str">
            <v>МР 4.2.0220-20</v>
          </cell>
          <cell r="J1131" t="str">
            <v>ГОСТ 32031-2012</v>
          </cell>
          <cell r="K1131" t="str">
            <v>не допускается</v>
          </cell>
        </row>
        <row r="1132">
          <cell r="A1132" t="str">
            <v>смыв с пленки под запайку 255мм 60 мкм Куриное ЦарствоListeria spp. в смывах, патматериале</v>
          </cell>
          <cell r="B1132" t="str">
            <v>смыв с пленки под запайку 255мм 60 мкм Куриное Царство</v>
          </cell>
          <cell r="C1132" t="str">
            <v>смыв с упаковки</v>
          </cell>
          <cell r="D1132" t="str">
            <v>Смывы</v>
          </cell>
          <cell r="G1132" t="str">
            <v>Микробиология</v>
          </cell>
          <cell r="H1132" t="str">
            <v>Listeria spp. в смывах, патматериале</v>
          </cell>
          <cell r="I1132" t="str">
            <v>МР 4.2.0220-20</v>
          </cell>
          <cell r="J1132" t="str">
            <v>ГОСТ 32031-2012</v>
          </cell>
          <cell r="K1132" t="str">
            <v>не допускается</v>
          </cell>
        </row>
        <row r="1133">
          <cell r="A1133" t="str">
            <v>ноги ЦБ зам (СТО)Salmonella spp. в ГП, ПФ, сырье, VIDAS, с типизацией</v>
          </cell>
          <cell r="B1133" t="str">
            <v>ноги ЦБ зам (СТО)</v>
          </cell>
          <cell r="C1133" t="str">
            <v>полуфабрикаты натуральные</v>
          </cell>
          <cell r="D1133" t="str">
            <v>Готовая_продукция</v>
          </cell>
          <cell r="G1133" t="str">
            <v>Микробиология</v>
          </cell>
          <cell r="H1133" t="str">
            <v>Salmonella spp. в ГП, ПФ, сырье, VIDAS, с типизацией</v>
          </cell>
          <cell r="I1133" t="str">
            <v>ГОСТ 7702.2.0-2016; 
ГОСТ 31904-2012</v>
          </cell>
          <cell r="J1133" t="str">
            <v>ГОСТ 31659-2012; 
ГОСТ 31468-2012; МУК 4.2.3262-15 Vidas</v>
          </cell>
          <cell r="K1133" t="str">
            <v>не допускается в 25,0 г</v>
          </cell>
          <cell r="L1133" t="str">
            <v>СТО 99803052-001-2017</v>
          </cell>
        </row>
        <row r="1134">
          <cell r="A1134" t="str">
            <v>стейки филе грудки ЦБ охл. п/фSalmonella spp. в ГП, ПФ, сырье, VIDAS, с типизацией</v>
          </cell>
          <cell r="B1134" t="str">
            <v>стейки филе грудки ЦБ охл. п/ф</v>
          </cell>
          <cell r="C1134" t="str">
            <v>полуфабрикаты натуральные</v>
          </cell>
          <cell r="D1134" t="str">
            <v>Готовая_продукция</v>
          </cell>
          <cell r="G1134" t="str">
            <v>Микробиология</v>
          </cell>
          <cell r="H1134" t="str">
            <v>Salmonella spp. в ГП, ПФ, сырье, VIDAS, с типизацией</v>
          </cell>
          <cell r="I1134" t="str">
            <v>ГОСТ 7702.2.0-2016; ГОСТ 31467-2012</v>
          </cell>
          <cell r="J1134" t="str">
            <v>ГОСТ 31659-2012; 
ГОСТ 31468-2012; МУК 4.2.3262-15 Vidas</v>
          </cell>
          <cell r="K1134" t="str">
            <v>не допускается в 25,0 г</v>
          </cell>
          <cell r="L1134" t="str">
            <v>СТО 53958418-001-2017</v>
          </cell>
        </row>
        <row r="1135">
          <cell r="A1135" t="str">
            <v>стейки филе грудки ЦБ охл. п/фКМАФАнМ в ГП, ПФ, сырье, смывах, ТЕМПО</v>
          </cell>
          <cell r="B1135" t="str">
            <v>стейки филе грудки ЦБ охл. п/ф</v>
          </cell>
          <cell r="C1135" t="str">
            <v>полуфабрикаты натуральные</v>
          </cell>
          <cell r="D1135" t="str">
            <v>Готовая_продукция</v>
          </cell>
          <cell r="G1135" t="str">
            <v>Микробиология</v>
          </cell>
          <cell r="H1135" t="str">
            <v>КМАФАнМ в ГП, ПФ, сырье, смывах, ТЕМПО</v>
          </cell>
          <cell r="I1135" t="str">
            <v>ГОСТ 7702.2.0-2016; 
ГОСТ 31904-2012</v>
          </cell>
          <cell r="J1135" t="str">
            <v>ГОСТ 7702.2.1-2017; МУК 4.2.3261-15 Темпо</v>
          </cell>
          <cell r="K1135" t="str">
            <v>не более 1,0 × 10⁵ КОЕ/г</v>
          </cell>
          <cell r="L1135" t="str">
            <v>СТО 53958418-001-2017</v>
          </cell>
        </row>
        <row r="1136">
          <cell r="A1136" t="str">
            <v>стейки филе грудки ЦБ охл. п/фКМАФАнМ в ГП, ПФ, сырье, петрифильмы</v>
          </cell>
          <cell r="B1136" t="str">
            <v>стейки филе грудки ЦБ охл. п/ф</v>
          </cell>
          <cell r="C1136" t="str">
            <v>полуфабрикаты натуральные</v>
          </cell>
          <cell r="D1136" t="str">
            <v>Готовая_продукция</v>
          </cell>
          <cell r="G1136" t="str">
            <v>Микробиология</v>
          </cell>
          <cell r="H1136" t="str">
            <v>КМАФАнМ в ГП, ПФ, сырье, петрифильмы</v>
          </cell>
          <cell r="I1136" t="str">
            <v>ГОСТ 7702.2.0-2016; 
ГОСТ 31904-2012</v>
          </cell>
          <cell r="J1136" t="str">
            <v>ГОСТ 7702.2.1-2017, МУК 4.2.2884-11 Петрифильмы</v>
          </cell>
          <cell r="K1136" t="str">
            <v>не более 1,0 × 10⁵ КОЕ/г</v>
          </cell>
          <cell r="L1136" t="str">
            <v>СТО 53958418-001-2017</v>
          </cell>
        </row>
        <row r="1137">
          <cell r="A1137" t="str">
            <v>стейки филе грудки ЦБ охл. фасов.Salmonella spp. в ГП, ПФ, сырье, VIDAS, с типизацией</v>
          </cell>
          <cell r="B1137" t="str">
            <v>стейки филе грудки ЦБ охл. фасов.</v>
          </cell>
          <cell r="C1137" t="str">
            <v>мясо ЦБ</v>
          </cell>
          <cell r="D1137" t="str">
            <v>Готовая_продукция</v>
          </cell>
          <cell r="G1137" t="str">
            <v>Микробиология</v>
          </cell>
          <cell r="H1137" t="str">
            <v>Salmonella spp. в ГП, ПФ, сырье, VIDAS, с типизацией</v>
          </cell>
          <cell r="I1137" t="str">
            <v>ГОСТ 7702.2.0-2016; ГОСТ 31467-2012</v>
          </cell>
          <cell r="J1137" t="str">
            <v>ГОСТ 31659-2012; 
ГОСТ 31468-2012; МУК 4.2.3262-15 Vidas</v>
          </cell>
          <cell r="K1137" t="str">
            <v>не допускается в 25,0 г</v>
          </cell>
          <cell r="L1137" t="str">
            <v>СТО 53958418-002-2017</v>
          </cell>
        </row>
        <row r="1138">
          <cell r="A1138" t="str">
            <v>стейки филе грудки ЦБ охл. фасов.КМАФАнМ в ГП, ПФ, сырье, смывах, ТЕМПО</v>
          </cell>
          <cell r="B1138" t="str">
            <v>стейки филе грудки ЦБ охл. фасов.</v>
          </cell>
          <cell r="C1138" t="str">
            <v>мясо ЦБ</v>
          </cell>
          <cell r="D1138" t="str">
            <v>Готовая_продукция</v>
          </cell>
          <cell r="G1138" t="str">
            <v>Микробиология</v>
          </cell>
          <cell r="H1138" t="str">
            <v>КМАФАнМ в ГП, ПФ, сырье, смывах, ТЕМПО</v>
          </cell>
          <cell r="I1138" t="str">
            <v>ГОСТ 7702.2.0-2016; 
ГОСТ 31904-2012</v>
          </cell>
          <cell r="J1138" t="str">
            <v>ГОСТ 7702.2.1-2017; МУК 4.2.3261-15 Темпо</v>
          </cell>
          <cell r="K1138" t="str">
            <v>не более 5,0 × 10⁵ КОЕ/г</v>
          </cell>
          <cell r="L1138" t="str">
            <v>СТО 53958418-002-2017</v>
          </cell>
        </row>
        <row r="1139">
          <cell r="A1139" t="str">
            <v>стейки филе грудки ЦБ охл. фасов.КМАФАнМ в ГП, ПФ, сырье, петрифильмы</v>
          </cell>
          <cell r="B1139" t="str">
            <v>стейки филе грудки ЦБ охл. фасов.</v>
          </cell>
          <cell r="C1139" t="str">
            <v>мясо ЦБ</v>
          </cell>
          <cell r="D1139" t="str">
            <v>Готовая_продукция</v>
          </cell>
          <cell r="G1139" t="str">
            <v>Микробиология</v>
          </cell>
          <cell r="H1139" t="str">
            <v>КМАФАнМ в ГП, ПФ, сырье, петрифильмы</v>
          </cell>
          <cell r="I1139" t="str">
            <v>ГОСТ 7702.2.0-2016; 
ГОСТ 31904-2012</v>
          </cell>
          <cell r="J1139" t="str">
            <v>ГОСТ 7702.2.1-2017, МУК 4.2.2884-11 Петрифильмы</v>
          </cell>
          <cell r="K1139" t="str">
            <v>не более 5,0 × 10⁵ КОЕ/г</v>
          </cell>
          <cell r="L1139" t="str">
            <v>СТО 53958418-002-2017</v>
          </cell>
        </row>
        <row r="1140">
          <cell r="A1140" t="str">
            <v>филе грудки ЦБ охл (вет.брак). п/фListeria monocytogenes в ГП, ПФ, сырье, VIDAS</v>
          </cell>
          <cell r="B1140" t="str">
            <v>филе грудки ЦБ охл (вет.брак). п/ф</v>
          </cell>
          <cell r="C1140" t="str">
            <v>полуфабрикаты натуральные</v>
          </cell>
          <cell r="D1140" t="str">
            <v>Сырье</v>
          </cell>
          <cell r="G1140" t="str">
            <v>Микробиология</v>
          </cell>
          <cell r="H1140" t="str">
            <v>Listeria monocytogenes в ГП, ПФ, сырье, VIDAS</v>
          </cell>
          <cell r="I1140" t="str">
            <v>ГОСТ 7702.2.0-2016; 
ГОСТ 31904-2012</v>
          </cell>
          <cell r="J1140" t="str">
            <v>ГОСТ 32031-2012; МУК 4.2.3262-15 Vidas</v>
          </cell>
          <cell r="K1140" t="str">
            <v>не допускается в 25,0 г</v>
          </cell>
          <cell r="L1140" t="str">
            <v>СТО 53958418-001-2017</v>
          </cell>
        </row>
        <row r="1141">
          <cell r="A1141" t="str">
            <v>голень с кожей ЦБ охл (ТУ)(вет.брак)Listeria monocytogenes в ГП, ПФ, сырье, VIDAS</v>
          </cell>
          <cell r="B1141" t="str">
            <v>голень с кожей ЦБ охл (ТУ)(вет.брак)</v>
          </cell>
          <cell r="C1141" t="str">
            <v>мясо ЦБ</v>
          </cell>
          <cell r="D1141" t="str">
            <v>Готовая_продукция</v>
          </cell>
          <cell r="G1141" t="str">
            <v>Микробиология</v>
          </cell>
          <cell r="H1141" t="str">
            <v>Listeria monocytogenes в ГП, ПФ, сырье, VIDAS</v>
          </cell>
          <cell r="I1141" t="str">
            <v>ГОСТ 7702.2.0-2016; 
ГОСТ 31904-2012</v>
          </cell>
          <cell r="J1141" t="str">
            <v>ГОСТ 32031-2012; МУК 4.2.3262-15 Vidas</v>
          </cell>
          <cell r="K1141" t="str">
            <v>не допускается в 25,0 г</v>
          </cell>
          <cell r="L1141" t="str">
            <v>ТУ 10.12.10-251-23476484-2018</v>
          </cell>
        </row>
        <row r="1142">
          <cell r="A1142" t="str">
            <v>крыло (целое) ЦБ охл (ТУ)(вет.брак)Listeria monocytogenes в ГП, ПФ, сырье, VIDAS</v>
          </cell>
          <cell r="B1142" t="str">
            <v>крыло (целое) ЦБ охл (ТУ)(вет.брак)</v>
          </cell>
          <cell r="C1142" t="str">
            <v>мясо ЦБ</v>
          </cell>
          <cell r="D1142" t="str">
            <v>Готовая_продукция</v>
          </cell>
          <cell r="G1142" t="str">
            <v>Микробиология</v>
          </cell>
          <cell r="H1142" t="str">
            <v>Listeria monocytogenes в ГП, ПФ, сырье, VIDAS</v>
          </cell>
          <cell r="I1142" t="str">
            <v>ГОСТ 7702.2.0-2016; 
ГОСТ 31904-2012</v>
          </cell>
          <cell r="J1142" t="str">
            <v>ГОСТ 32031-2012; МУК 4.2.3262-15 Vidas</v>
          </cell>
          <cell r="K1142" t="str">
            <v>не допускается в 25,0 г</v>
          </cell>
          <cell r="L1142" t="str">
            <v>ТУ 10.12.10-251-23476484-2018</v>
          </cell>
        </row>
        <row r="1143">
          <cell r="A1143" t="str">
            <v>смыв со спецодеждыКМАФАнМ в смывах, петрифильмы</v>
          </cell>
          <cell r="B1143" t="str">
            <v>смыв со спецодежды</v>
          </cell>
          <cell r="C1143" t="str">
            <v>спецодежда</v>
          </cell>
          <cell r="D1143" t="str">
            <v>Смывы</v>
          </cell>
          <cell r="G1143" t="str">
            <v>Микробиология</v>
          </cell>
          <cell r="H1143" t="str">
            <v>КМАФАнМ в смывах, петрифильмы</v>
          </cell>
          <cell r="I1143" t="str">
            <v>Р 432-3 от 19.07.1988; 
МР 4.2.0220-20</v>
          </cell>
          <cell r="J1143" t="str">
            <v>МР 4.2.0220-20</v>
          </cell>
          <cell r="K1143" t="str">
            <v>не более 1,0 × 10³ КОЕ/см²</v>
          </cell>
          <cell r="L1143" t="str">
            <v xml:space="preserve">СТО 61615721-001-2018 </v>
          </cell>
        </row>
        <row r="1144">
          <cell r="A1144" t="str">
            <v>крылышки Chichen Wings Бургер Кинг зам. (СТО)КМАФАнМ в ГП, ПФ, сырье, смывах, ТЕМПО</v>
          </cell>
          <cell r="B1144" t="str">
            <v>крылышки Chichen Wings Бургер Кинг зам. (СТО)</v>
          </cell>
          <cell r="C1144" t="str">
            <v>кулинарные изделия из мяса птицы</v>
          </cell>
          <cell r="D1144" t="str">
            <v>Готовая_продукция</v>
          </cell>
          <cell r="G1144" t="str">
            <v>Микробиология</v>
          </cell>
          <cell r="H1144" t="str">
            <v>КМАФАнМ в ГП, ПФ, сырье, смывах, ТЕМПО</v>
          </cell>
          <cell r="I1144" t="str">
            <v>ГОСТ 7702.2.0-2016; 
ГОСТ 31904-2012</v>
          </cell>
          <cell r="J1144" t="str">
            <v>ГОСТ 7702.2.1-2017; МУК 4.2.3261-15 Темпо</v>
          </cell>
          <cell r="K1144" t="str">
            <v>не более 1,0 × 10³ КОЕ/г</v>
          </cell>
          <cell r="L1144" t="str">
            <v xml:space="preserve">СТО 61615721-001-2018 </v>
          </cell>
        </row>
        <row r="1145">
          <cell r="A1145" t="str">
            <v>крылышки Chichen Wings Бургер Кинг зам. (СТО)E.coli в ГП, ПФ, сырье, количественный метод</v>
          </cell>
          <cell r="B1145" t="str">
            <v>крылышки Chichen Wings Бургер Кинг зам. (СТО)</v>
          </cell>
          <cell r="C1145" t="str">
            <v>кулинарные изделия из мяса птицы</v>
          </cell>
          <cell r="D1145" t="str">
            <v>Готовая_продукция</v>
          </cell>
          <cell r="G1145" t="str">
            <v>Микробиология</v>
          </cell>
          <cell r="H1145" t="str">
            <v>E.coli в ГП, ПФ, сырье, количественный метод</v>
          </cell>
          <cell r="I1145" t="str">
            <v>ГОСТ 7702.2.0-2016; 
ГОСТ 31904-2012</v>
          </cell>
          <cell r="J1145" t="str">
            <v>ГОСТ30726-2001</v>
          </cell>
          <cell r="K1145" t="str">
            <v>не нормируется</v>
          </cell>
          <cell r="L1145" t="str">
            <v xml:space="preserve">СТО 61615721-001-2018 </v>
          </cell>
        </row>
        <row r="1146">
          <cell r="A1146" t="str">
            <v>крылышки Chichen Wings Бургер Кинг зам. (СТО)E.coli в ГП, ПФ, сырье</v>
          </cell>
          <cell r="B1146" t="str">
            <v>крылышки Chichen Wings Бургер Кинг зам. (СТО)</v>
          </cell>
          <cell r="C1146" t="str">
            <v>кулинарные изделия из мяса птицы</v>
          </cell>
          <cell r="D1146" t="str">
            <v>Готовая_продукция</v>
          </cell>
          <cell r="G1146" t="str">
            <v>Микробиология</v>
          </cell>
          <cell r="H1146" t="str">
            <v>E.coli в ГП, ПФ, сырье</v>
          </cell>
          <cell r="I1146" t="str">
            <v>ГОСТ 7702.2.0-2016; 
ГОСТ 31904-2012</v>
          </cell>
          <cell r="J1146" t="str">
            <v>ГОСТ30726-2001</v>
          </cell>
          <cell r="K1146" t="str">
            <v>не нормируется</v>
          </cell>
          <cell r="L1146" t="str">
            <v>СТО 61615721-001-2018</v>
          </cell>
        </row>
        <row r="1147">
          <cell r="A1147" t="str">
            <v>крылышки Chichen Wings Бургер Кинг зам. (СТО)БГКП в ГП, ПФ, сырье, количественный метод</v>
          </cell>
          <cell r="B1147" t="str">
            <v>крылышки Chichen Wings Бургер Кинг зам. (СТО)</v>
          </cell>
          <cell r="C1147" t="str">
            <v>кулинарные изделия из мяса птицы</v>
          </cell>
          <cell r="D1147" t="str">
            <v>Готовая_продукция</v>
          </cell>
          <cell r="G1147" t="str">
            <v>Микробиология</v>
          </cell>
          <cell r="H1147" t="str">
            <v>БГКП в ГП, ПФ, сырье, количественный метод</v>
          </cell>
          <cell r="I1147" t="str">
            <v>ГОСТ 7702.2.0-2016; 
ГОСТ 31904-2011</v>
          </cell>
          <cell r="J1147" t="str">
            <v>ГОСТ 31747-2012</v>
          </cell>
          <cell r="K1147" t="str">
            <v>не нормируется</v>
          </cell>
          <cell r="L1147" t="str">
            <v xml:space="preserve">СТО 61615721-001-2018 </v>
          </cell>
        </row>
        <row r="1148">
          <cell r="A1148" t="str">
            <v>крылышки Chichen Wings Бургер Кинг зам. (СТО)БГКП в ГП, ПФ, сырье</v>
          </cell>
          <cell r="B1148" t="str">
            <v>крылышки Chichen Wings Бургер Кинг зам. (СТО)</v>
          </cell>
          <cell r="C1148" t="str">
            <v>кулинарные изделия из мяса птицы</v>
          </cell>
          <cell r="D1148" t="str">
            <v>Готовая_продукция</v>
          </cell>
          <cell r="G1148" t="str">
            <v>Микробиология</v>
          </cell>
          <cell r="H1148" t="str">
            <v>БГКП в ГП, ПФ, сырье</v>
          </cell>
          <cell r="I1148" t="str">
            <v>ГОСТ 7702.2.0-2016; 
ГОСТ 31904-2012</v>
          </cell>
          <cell r="J1148" t="str">
            <v>ГОСТ 31747-2012</v>
          </cell>
          <cell r="K1148" t="str">
            <v>не допускается в 1,0 г</v>
          </cell>
          <cell r="L1148" t="str">
            <v xml:space="preserve">СТО 61615721-001-2018 </v>
          </cell>
        </row>
        <row r="1149">
          <cell r="A1149" t="str">
            <v>крылышки Chichen Wings Бургер Кинг зам. (СТО)S. aureus в ГП, ПФ, сырье</v>
          </cell>
          <cell r="B1149" t="str">
            <v>крылышки Chichen Wings Бургер Кинг зам. (СТО)</v>
          </cell>
          <cell r="C1149" t="str">
            <v>кулинарные изделия из мяса птицы</v>
          </cell>
          <cell r="D1149" t="str">
            <v>Готовая_продукция</v>
          </cell>
          <cell r="G1149" t="str">
            <v>Микробиология</v>
          </cell>
          <cell r="H1149" t="str">
            <v>S. aureus в ГП, ПФ, сырье</v>
          </cell>
          <cell r="I1149" t="str">
            <v>ГОСТ 7702.2.0-2016; 
ГОСТ 31904-2012</v>
          </cell>
          <cell r="J1149" t="str">
            <v>ГОСТ 31746-2012</v>
          </cell>
          <cell r="K1149" t="str">
            <v>не допускается в 1,0 г</v>
          </cell>
          <cell r="L1149" t="str">
            <v xml:space="preserve">СТО 61615721-001-2018 </v>
          </cell>
        </row>
        <row r="1150">
          <cell r="A1150" t="str">
            <v>крылышки Chichen Wings Бургер Кинг зам. (СТО)Salmonella spp. в ГП, ПФ, сырье, VIDAS, с типизацией</v>
          </cell>
          <cell r="B1150" t="str">
            <v>крылышки Chichen Wings Бургер Кинг зам. (СТО)</v>
          </cell>
          <cell r="C1150" t="str">
            <v>кулинарные изделия из мяса птицы</v>
          </cell>
          <cell r="D1150" t="str">
            <v>Готовая_продукция</v>
          </cell>
          <cell r="G1150" t="str">
            <v>Микробиология</v>
          </cell>
          <cell r="H1150" t="str">
            <v>Salmonella spp. в ГП, ПФ, сырье, VIDAS, с типизацией</v>
          </cell>
          <cell r="I1150" t="str">
            <v>ГОСТ 7702.2.0-2016; 
ГОСТ 31904-2012</v>
          </cell>
          <cell r="J1150" t="str">
            <v>ГОСТ 31659-2012; 
ГОСТ 31468-2012; МУК 4.2.3262-15 Vidas</v>
          </cell>
          <cell r="K1150" t="str">
            <v>не допускается в 25,0 г</v>
          </cell>
          <cell r="L1150" t="str">
            <v xml:space="preserve">СТО 61615721-001-2018 </v>
          </cell>
        </row>
        <row r="1151">
          <cell r="A1151" t="str">
            <v>крылышки Chichen Wings Бургер Кинг зам. (СТО)Listeria monocytogenes в ГП, ПФ, сырье, VIDAS</v>
          </cell>
          <cell r="B1151" t="str">
            <v>крылышки Chichen Wings Бургер Кинг зам. (СТО)</v>
          </cell>
          <cell r="C1151" t="str">
            <v>кулинарные изделия из мяса птицы</v>
          </cell>
          <cell r="D1151" t="str">
            <v>Готовая_продукция</v>
          </cell>
          <cell r="G1151" t="str">
            <v>Микробиология</v>
          </cell>
          <cell r="H1151" t="str">
            <v>Listeria monocytogenes в ГП, ПФ, сырье, VIDAS</v>
          </cell>
          <cell r="I1151" t="str">
            <v>ГОСТ 7702.2.0-2016; 
ГОСТ 31904-2012</v>
          </cell>
          <cell r="J1151" t="str">
            <v>ГОСТ 32031-2012; МУК 4.2.3262-15 Vidas</v>
          </cell>
          <cell r="K1151" t="str">
            <v>не допускается в 25,0 г</v>
          </cell>
          <cell r="L1151" t="str">
            <v xml:space="preserve">СТО 61615721-001-2018 </v>
          </cell>
        </row>
        <row r="1152">
          <cell r="A1152" t="str">
            <v>филе маринованное HoReCa зам. (СТО)Salmonella spp. в ГП, ПФ, сырье, VIDAS, с типизацией</v>
          </cell>
          <cell r="B1152" t="str">
            <v>филе маринованное HoReCa зам. (СТО)</v>
          </cell>
          <cell r="C1152" t="str">
            <v>кулинарные изделия из мяса птицы</v>
          </cell>
          <cell r="D1152" t="str">
            <v>Готовая_продукция</v>
          </cell>
          <cell r="G1152" t="str">
            <v>Микробиология</v>
          </cell>
          <cell r="H1152" t="str">
            <v>Salmonella spp. в ГП, ПФ, сырье, VIDAS, с типизацией</v>
          </cell>
          <cell r="I1152" t="str">
            <v>ГОСТ 7702.2.0-2016; 
ГОСТ 31904-2012</v>
          </cell>
          <cell r="J1152" t="str">
            <v>ГОСТ 31659-2012; 
ГОСТ 31468-2012; МУК 4.2.3262-15 Vidas</v>
          </cell>
          <cell r="K1152" t="str">
            <v>не допускается в 25,0 г</v>
          </cell>
          <cell r="L1152" t="str">
            <v xml:space="preserve">СТО 61615721-001-2018 </v>
          </cell>
        </row>
        <row r="1153">
          <cell r="A1153" t="str">
            <v>филе маринованное HoReCa зам. (СТО)КМАФАнМ в ГП, ПФ, сырье, смывах, ТЕМПО</v>
          </cell>
          <cell r="B1153" t="str">
            <v>филе маринованное HoReCa зам. (СТО)</v>
          </cell>
          <cell r="C1153" t="str">
            <v>кулинарные изделия из мяса птицы</v>
          </cell>
          <cell r="D1153" t="str">
            <v>Готовая_продукция</v>
          </cell>
          <cell r="G1153" t="str">
            <v>Микробиология</v>
          </cell>
          <cell r="H1153" t="str">
            <v>КМАФАнМ в ГП, ПФ, сырье, смывах, ТЕМПО</v>
          </cell>
          <cell r="I1153" t="str">
            <v>ГОСТ 7702.2.0-2016; 
ГОСТ 31904-2012</v>
          </cell>
          <cell r="J1153" t="str">
            <v>ГОСТ 7702.2.1-2017; МУК 4.2.3261-15 Темпо</v>
          </cell>
          <cell r="K1153" t="str">
            <v>не более 1,0 × 10³ КОЕ/г</v>
          </cell>
          <cell r="L1153" t="str">
            <v xml:space="preserve">СТО 61615721-001-2018 </v>
          </cell>
        </row>
        <row r="1154">
          <cell r="A1154" t="str">
            <v>филе маринованное HoReCa зам. (СТО)КМАФАнМ в ГП, ПФ, сырье, петрифильмы</v>
          </cell>
          <cell r="B1154" t="str">
            <v>филе маринованное HoReCa зам. (СТО)</v>
          </cell>
          <cell r="C1154" t="str">
            <v>кулинарные изделия из мяса птицы</v>
          </cell>
          <cell r="D1154" t="str">
            <v>Готовая_продукция</v>
          </cell>
          <cell r="G1154" t="str">
            <v>Микробиология</v>
          </cell>
          <cell r="H1154" t="str">
            <v>КМАФАнМ в ГП, ПФ, сырье, петрифильмы</v>
          </cell>
          <cell r="I1154" t="str">
            <v>ГОСТ 7702.2.0-2016; 
ГОСТ 31904-2012</v>
          </cell>
          <cell r="J1154" t="str">
            <v>ГОСТ 7702.2.1-2017, МУК 4.2.2884-11 Петрифильмы</v>
          </cell>
          <cell r="K1154" t="str">
            <v>не более 1,0 × 10³ КОЕ/г</v>
          </cell>
          <cell r="L1154" t="str">
            <v xml:space="preserve">СТО 61615721-001-2018 </v>
          </cell>
        </row>
        <row r="1155">
          <cell r="A1155" t="str">
            <v>филе маринованное HoReCa зам. (СТО)Listeria monocytogenes в ГП, ПФ, сырье, VIDAS</v>
          </cell>
          <cell r="B1155" t="str">
            <v>филе маринованное HoReCa зам. (СТО)</v>
          </cell>
          <cell r="C1155" t="str">
            <v>кулинарные изделия из мяса птицы</v>
          </cell>
          <cell r="D1155" t="str">
            <v>Готовая_продукция</v>
          </cell>
          <cell r="G1155" t="str">
            <v>Микробиология</v>
          </cell>
          <cell r="H1155" t="str">
            <v>Listeria monocytogenes в ГП, ПФ, сырье, VIDAS</v>
          </cell>
          <cell r="I1155" t="str">
            <v>ГОСТ 7702.2.0-2016; 
ГОСТ 31904-2012</v>
          </cell>
          <cell r="J1155" t="str">
            <v>ГОСТ 32031-2012; МУК 4.2.3262-15 Vidas</v>
          </cell>
          <cell r="K1155" t="str">
            <v>не допускается в 25,0 г</v>
          </cell>
          <cell r="L1155" t="str">
            <v xml:space="preserve">СТО 61615721-001-2018 </v>
          </cell>
        </row>
        <row r="1156">
          <cell r="A1156" t="str">
            <v>филе маринованное HoReCa зам. (СТО)E.coli в ГП, ПФ, сырье</v>
          </cell>
          <cell r="B1156" t="str">
            <v>филе маринованное HoReCa зам. (СТО)</v>
          </cell>
          <cell r="C1156" t="str">
            <v>кулинарные изделия из мяса птицы</v>
          </cell>
          <cell r="D1156" t="str">
            <v>Готовая_продукция</v>
          </cell>
          <cell r="G1156" t="str">
            <v>Микробиология</v>
          </cell>
          <cell r="H1156" t="str">
            <v>E.coli в ГП, ПФ, сырье</v>
          </cell>
          <cell r="I1156" t="str">
            <v>ГОСТ 7702.2.0-2016; 
ГОСТ 31904-2012</v>
          </cell>
          <cell r="J1156" t="str">
            <v>ГОСТ30726-2001</v>
          </cell>
          <cell r="K1156" t="str">
            <v>не нормируется</v>
          </cell>
          <cell r="L1156" t="str">
            <v>СТО 61615721-001-2018</v>
          </cell>
        </row>
        <row r="1157">
          <cell r="A1157" t="str">
            <v>филе маринованное HoReCa зам. (СТО)БГКП в ГП, ПФ, сырье</v>
          </cell>
          <cell r="B1157" t="str">
            <v>филе маринованное HoReCa зам. (СТО)</v>
          </cell>
          <cell r="C1157" t="str">
            <v>кулинарные изделия из мяса птицы</v>
          </cell>
          <cell r="D1157" t="str">
            <v>Готовая_продукция</v>
          </cell>
          <cell r="G1157" t="str">
            <v>Микробиология</v>
          </cell>
          <cell r="H1157" t="str">
            <v>БГКП в ГП, ПФ, сырье</v>
          </cell>
          <cell r="I1157" t="str">
            <v>ГОСТ 7702.2.0-2016; 
ГОСТ 31904-2012</v>
          </cell>
          <cell r="J1157" t="str">
            <v>ГОСТ 31747-2012</v>
          </cell>
          <cell r="K1157" t="str">
            <v>не допускается в 0,1 г</v>
          </cell>
          <cell r="L1157" t="str">
            <v xml:space="preserve">СТО 61615721-001-2018 </v>
          </cell>
        </row>
        <row r="1158">
          <cell r="A1158" t="str">
            <v>филе маринованное HoReCa зам. (СТО)S. aureus в ГП, ПФ, сырье</v>
          </cell>
          <cell r="B1158" t="str">
            <v>филе маринованное HoReCa зам. (СТО)</v>
          </cell>
          <cell r="C1158" t="str">
            <v>кулинарные изделия из мяса птицы</v>
          </cell>
          <cell r="D1158" t="str">
            <v>Готовая_продукция</v>
          </cell>
          <cell r="G1158" t="str">
            <v>Микробиология</v>
          </cell>
          <cell r="H1158" t="str">
            <v>S. aureus в ГП, ПФ, сырье</v>
          </cell>
          <cell r="I1158" t="str">
            <v>ГОСТ 7702.2.0-2016; 
ГОСТ 31904-2012</v>
          </cell>
          <cell r="J1158" t="str">
            <v>ГОСТ 31746-2012</v>
          </cell>
          <cell r="K1158" t="str">
            <v>не допускается в 1,0 г</v>
          </cell>
          <cell r="L1158" t="str">
            <v xml:space="preserve">СТО 61615721-001-2018 </v>
          </cell>
        </row>
      </sheetData>
      <sheetData sheetId="6">
        <row r="1">
          <cell r="B1" t="str">
            <v>Наименование исследования</v>
          </cell>
          <cell r="C1" t="str">
            <v>Стоимость исследования 
(только реактивы &amp; расходные материалы), руб.</v>
          </cell>
          <cell r="D1" t="str">
            <v>Время на проведение исследования (час/сут.)</v>
          </cell>
          <cell r="E1" t="str">
            <v>Длительность исследования
НЕ ОБНАРУЖЕНО, дн</v>
          </cell>
          <cell r="F1" t="str">
            <v>Длительность исследования
ОБНАРУЖЕНО, дн</v>
          </cell>
        </row>
        <row r="2">
          <cell r="B2" t="str">
            <v>Bacillus cereus в ГП, ПФ, сырье</v>
          </cell>
          <cell r="C2">
            <v>149.56</v>
          </cell>
          <cell r="D2" t="str">
            <v>48 ч/4 сут</v>
          </cell>
          <cell r="E2">
            <v>2</v>
          </cell>
          <cell r="F2">
            <v>4</v>
          </cell>
        </row>
        <row r="3">
          <cell r="B3" t="str">
            <v>E.coli в ГП, ПФ, сырье</v>
          </cell>
          <cell r="C3">
            <v>99.61</v>
          </cell>
          <cell r="D3" t="str">
            <v>72 ч /6 сут</v>
          </cell>
          <cell r="E3">
            <v>3</v>
          </cell>
          <cell r="F3">
            <v>6</v>
          </cell>
        </row>
        <row r="4">
          <cell r="B4" t="str">
            <v>E.coli в ГП, ПФ, сырье, количественный метод</v>
          </cell>
          <cell r="C4">
            <v>155.1</v>
          </cell>
          <cell r="D4" t="str">
            <v>24 ч/72 ч</v>
          </cell>
          <cell r="E4">
            <v>1</v>
          </cell>
          <cell r="F4">
            <v>3</v>
          </cell>
        </row>
        <row r="5">
          <cell r="B5" t="str">
            <v>Proteus в ГП, ПФ, сырье, патматериал</v>
          </cell>
          <cell r="C5">
            <v>37.32</v>
          </cell>
          <cell r="D5" t="str">
            <v>4 сут/6 сут</v>
          </cell>
          <cell r="E5">
            <v>4</v>
          </cell>
          <cell r="F5">
            <v>6</v>
          </cell>
        </row>
        <row r="6">
          <cell r="B6" t="str">
            <v>Proteus в смывах</v>
          </cell>
          <cell r="C6">
            <v>39.29</v>
          </cell>
          <cell r="D6" t="str">
            <v>4 сут/6 сут</v>
          </cell>
          <cell r="E6">
            <v>2</v>
          </cell>
          <cell r="F6">
            <v>6</v>
          </cell>
        </row>
        <row r="7">
          <cell r="B7" t="str">
            <v>Pseudomonas aeruginosa в ГП, ПФ, сырье</v>
          </cell>
          <cell r="C7">
            <v>102.2</v>
          </cell>
          <cell r="D7" t="str">
            <v>48 ч/72 ч</v>
          </cell>
          <cell r="E7">
            <v>2</v>
          </cell>
          <cell r="F7">
            <v>3</v>
          </cell>
        </row>
        <row r="8">
          <cell r="B8" t="str">
            <v>Анаэробные микроорганизмы в муке животного происхождения</v>
          </cell>
          <cell r="C8">
            <v>30.43</v>
          </cell>
          <cell r="D8" t="str">
            <v>72 ч</v>
          </cell>
          <cell r="E8">
            <v>3</v>
          </cell>
          <cell r="F8">
            <v>3</v>
          </cell>
        </row>
        <row r="9">
          <cell r="B9" t="str">
            <v>Антибиотикочувствительность выделенных культур</v>
          </cell>
          <cell r="C9">
            <v>93.24</v>
          </cell>
          <cell r="D9" t="str">
            <v>24 ч</v>
          </cell>
          <cell r="E9">
            <v>1</v>
          </cell>
          <cell r="F9">
            <v>1</v>
          </cell>
        </row>
        <row r="10">
          <cell r="B10" t="str">
            <v>БГКП в ГП, ПФ, сырье</v>
          </cell>
          <cell r="C10">
            <v>50.04</v>
          </cell>
          <cell r="D10" t="str">
            <v>72 ч</v>
          </cell>
          <cell r="E10">
            <v>3</v>
          </cell>
          <cell r="F10">
            <v>3</v>
          </cell>
        </row>
        <row r="11">
          <cell r="B11" t="str">
            <v>БГКП в ГП, ПФ, сырье, количественный метод</v>
          </cell>
          <cell r="C11">
            <v>110.11</v>
          </cell>
          <cell r="D11" t="str">
            <v>24 ч/72 ч</v>
          </cell>
          <cell r="E11">
            <v>1</v>
          </cell>
          <cell r="F11">
            <v>3</v>
          </cell>
        </row>
        <row r="12">
          <cell r="B12" t="str">
            <v>БГКП в муке кормовой</v>
          </cell>
          <cell r="C12">
            <v>36.79</v>
          </cell>
          <cell r="D12" t="str">
            <v>48 ч/4 сут</v>
          </cell>
          <cell r="E12">
            <v>2</v>
          </cell>
          <cell r="F12">
            <v>4</v>
          </cell>
        </row>
        <row r="13">
          <cell r="B13" t="str">
            <v>БГКП в смывах</v>
          </cell>
          <cell r="C13">
            <v>30.19</v>
          </cell>
          <cell r="D13" t="str">
            <v>48 ч/72 ч</v>
          </cell>
          <cell r="E13">
            <v>2</v>
          </cell>
          <cell r="F13">
            <v>3</v>
          </cell>
        </row>
        <row r="14">
          <cell r="B14" t="str">
            <v>Готовые питательные среды для биомеппинга</v>
          </cell>
          <cell r="C14">
            <v>30.54</v>
          </cell>
          <cell r="D14" t="str">
            <v>по запросу</v>
          </cell>
        </row>
        <row r="15">
          <cell r="B15" t="str">
            <v>Готовые питательные среды для определения дрожжей, плесеней</v>
          </cell>
          <cell r="C15">
            <v>30.96</v>
          </cell>
          <cell r="D15" t="str">
            <v>по запросу</v>
          </cell>
        </row>
        <row r="16">
          <cell r="B16" t="str">
            <v>Готовые питательные среды для определения колиформ</v>
          </cell>
          <cell r="C16">
            <v>16.02</v>
          </cell>
          <cell r="D16" t="str">
            <v>по запросу</v>
          </cell>
        </row>
        <row r="17">
          <cell r="B17" t="str">
            <v>Готовые питательные среды для определения ОМЧ</v>
          </cell>
          <cell r="C17">
            <v>15.44</v>
          </cell>
          <cell r="D17" t="str">
            <v>по запросу</v>
          </cell>
        </row>
        <row r="18">
          <cell r="B18" t="str">
            <v>Дрожжи и плесени в воздухе</v>
          </cell>
          <cell r="C18">
            <v>105.4</v>
          </cell>
          <cell r="D18" t="str">
            <v>7 сут</v>
          </cell>
          <cell r="E18">
            <v>7</v>
          </cell>
          <cell r="F18">
            <v>7</v>
          </cell>
        </row>
        <row r="19">
          <cell r="B19" t="str">
            <v>Дрожжи и плесени в ГП, ПФ, сырье</v>
          </cell>
          <cell r="C19">
            <v>57.86</v>
          </cell>
          <cell r="D19" t="str">
            <v>7 сут</v>
          </cell>
          <cell r="E19">
            <v>7</v>
          </cell>
          <cell r="F19">
            <v>7</v>
          </cell>
        </row>
        <row r="20">
          <cell r="B20" t="str">
            <v>Дрожжи и плесени в смывах</v>
          </cell>
          <cell r="C20">
            <v>32.51</v>
          </cell>
          <cell r="D20" t="str">
            <v>7 сут</v>
          </cell>
          <cell r="E20">
            <v>7</v>
          </cell>
          <cell r="F20">
            <v>7</v>
          </cell>
        </row>
        <row r="21">
          <cell r="B21" t="str">
            <v>КМАФАнМ в ГП, ПФ, сырье, петрифильмы</v>
          </cell>
          <cell r="C21">
            <v>370.45</v>
          </cell>
          <cell r="D21" t="str">
            <v>48 ч</v>
          </cell>
          <cell r="E21">
            <v>2</v>
          </cell>
          <cell r="F21">
            <v>2</v>
          </cell>
        </row>
        <row r="22">
          <cell r="B22" t="str">
            <v>КМАФАнМ в ГП, ПФ, сырье</v>
          </cell>
          <cell r="C22">
            <v>132.02000000000001</v>
          </cell>
          <cell r="D22" t="str">
            <v>72 часа</v>
          </cell>
          <cell r="E22">
            <v>3</v>
          </cell>
          <cell r="F22">
            <v>3</v>
          </cell>
        </row>
        <row r="23">
          <cell r="B23" t="str">
            <v>КМАФАнМ в смывах, петрифильмы</v>
          </cell>
          <cell r="C23">
            <v>170.67</v>
          </cell>
          <cell r="D23" t="str">
            <v>48 ч</v>
          </cell>
          <cell r="E23">
            <v>2</v>
          </cell>
          <cell r="F23">
            <v>2</v>
          </cell>
        </row>
        <row r="24">
          <cell r="B24" t="str">
            <v>КМАФАнМ в смывах</v>
          </cell>
          <cell r="C24">
            <v>23.88</v>
          </cell>
          <cell r="D24" t="str">
            <v>72 часа</v>
          </cell>
          <cell r="E24">
            <v>3</v>
          </cell>
          <cell r="F24">
            <v>3</v>
          </cell>
        </row>
        <row r="25">
          <cell r="B25" t="str">
            <v>КМАФАнМ в ГП, ПФ, сырье, смывах, ТЕМПО</v>
          </cell>
          <cell r="C25">
            <v>424.71</v>
          </cell>
          <cell r="D25" t="str">
            <v>48 ч</v>
          </cell>
          <cell r="E25">
            <v>2</v>
          </cell>
          <cell r="F25">
            <v>2</v>
          </cell>
        </row>
        <row r="26">
          <cell r="B26" t="str">
            <v>Колибактериоз</v>
          </cell>
          <cell r="C26">
            <v>127.35</v>
          </cell>
          <cell r="D26" t="str">
            <v>72 ч/5 сут</v>
          </cell>
          <cell r="E26">
            <v>3</v>
          </cell>
          <cell r="F26">
            <v>5</v>
          </cell>
        </row>
        <row r="27">
          <cell r="B27" t="str">
            <v>Listeria monocytogenes в ГП, ПФ, сырье</v>
          </cell>
          <cell r="C27">
            <v>650.04999999999995</v>
          </cell>
          <cell r="D27" t="str">
            <v>5 сут/7 сут</v>
          </cell>
          <cell r="E27">
            <v>5</v>
          </cell>
          <cell r="F27">
            <v>7</v>
          </cell>
        </row>
        <row r="28">
          <cell r="B28" t="str">
            <v>Listeria monocytogenes в ГП, ПФ, сырье, VIDAS</v>
          </cell>
          <cell r="C28">
            <v>1360.31</v>
          </cell>
          <cell r="D28" t="str">
            <v>48 ч/7 сут</v>
          </cell>
          <cell r="E28">
            <v>2</v>
          </cell>
          <cell r="F28">
            <v>7</v>
          </cell>
        </row>
        <row r="29">
          <cell r="B29" t="str">
            <v>Listeria spp. в ГП, ПФ, сырье</v>
          </cell>
          <cell r="C29">
            <v>650.04999999999995</v>
          </cell>
          <cell r="D29" t="str">
            <v>5 сут/7 сут</v>
          </cell>
          <cell r="E29">
            <v>5</v>
          </cell>
          <cell r="F29">
            <v>7</v>
          </cell>
        </row>
        <row r="30">
          <cell r="B30" t="str">
            <v>Listeria spp. в смывах, патматериале</v>
          </cell>
          <cell r="C30">
            <v>411.4</v>
          </cell>
          <cell r="D30" t="str">
            <v>5 сут/7 сут</v>
          </cell>
          <cell r="E30">
            <v>5</v>
          </cell>
          <cell r="F30">
            <v>7</v>
          </cell>
        </row>
        <row r="31">
          <cell r="B31" t="str">
            <v>Listeria monocytogenes в смывах, патматериале</v>
          </cell>
          <cell r="C31">
            <v>411.4</v>
          </cell>
          <cell r="D31" t="str">
            <v>5 сут/7 сут</v>
          </cell>
          <cell r="E31">
            <v>5</v>
          </cell>
          <cell r="F31">
            <v>7</v>
          </cell>
        </row>
        <row r="32">
          <cell r="B32" t="str">
            <v>Молочнокислые бактерии в ГП, ПФ, сырье</v>
          </cell>
          <cell r="C32">
            <v>45.23</v>
          </cell>
          <cell r="D32" t="str">
            <v>3 сут</v>
          </cell>
          <cell r="E32">
            <v>3</v>
          </cell>
          <cell r="F32">
            <v>3</v>
          </cell>
        </row>
        <row r="33">
          <cell r="B33" t="str">
            <v>ОКБ, E.coli в воде</v>
          </cell>
          <cell r="C33">
            <v>220.28</v>
          </cell>
          <cell r="D33" t="str">
            <v>24 ч/48 ч</v>
          </cell>
          <cell r="E33">
            <v>1</v>
          </cell>
          <cell r="F33">
            <v>2</v>
          </cell>
        </row>
        <row r="34">
          <cell r="B34" t="str">
            <v>ОМЧ в кормовой муке</v>
          </cell>
          <cell r="C34">
            <v>61.11</v>
          </cell>
          <cell r="D34" t="str">
            <v>72 часа</v>
          </cell>
          <cell r="E34">
            <v>3</v>
          </cell>
          <cell r="F34">
            <v>3</v>
          </cell>
        </row>
        <row r="35">
          <cell r="B35" t="str">
            <v>ОМЧ в воде</v>
          </cell>
          <cell r="C35">
            <v>69.7</v>
          </cell>
          <cell r="D35" t="str">
            <v>24 ч</v>
          </cell>
          <cell r="E35">
            <v>1</v>
          </cell>
          <cell r="F35">
            <v>1</v>
          </cell>
        </row>
        <row r="36">
          <cell r="B36" t="str">
            <v>ОМЧ в воздухе</v>
          </cell>
          <cell r="C36">
            <v>77.22</v>
          </cell>
          <cell r="D36" t="str">
            <v>72 часа</v>
          </cell>
          <cell r="E36">
            <v>3</v>
          </cell>
          <cell r="F36">
            <v>3</v>
          </cell>
        </row>
        <row r="37">
          <cell r="B37" t="str">
            <v>Псевдомоноз</v>
          </cell>
          <cell r="C37">
            <v>60.25</v>
          </cell>
          <cell r="D37" t="str">
            <v>48 ч/4 сут</v>
          </cell>
          <cell r="E37">
            <v>2</v>
          </cell>
          <cell r="F37">
            <v>4</v>
          </cell>
        </row>
        <row r="38">
          <cell r="B38" t="str">
            <v>Pseudomonas aeruginosa в воде</v>
          </cell>
          <cell r="C38">
            <v>60.25</v>
          </cell>
          <cell r="D38" t="str">
            <v>48 ч/4 сут</v>
          </cell>
          <cell r="E38">
            <v>2</v>
          </cell>
          <cell r="F38">
            <v>4</v>
          </cell>
        </row>
        <row r="39">
          <cell r="B39" t="str">
            <v>Salmonella spp. в ГП, ПФ, сырье, VIDAS</v>
          </cell>
          <cell r="C39">
            <v>833.26</v>
          </cell>
          <cell r="D39" t="str">
            <v>24 ч/5 сут</v>
          </cell>
          <cell r="E39">
            <v>1</v>
          </cell>
          <cell r="F39">
            <v>5</v>
          </cell>
        </row>
        <row r="40">
          <cell r="B40" t="str">
            <v>Salmonella spp. в ГП, ПФ, сырье, VIDAS, с типизацией</v>
          </cell>
          <cell r="C40">
            <v>847.98</v>
          </cell>
          <cell r="D40" t="str">
            <v>24 ч/7 сут</v>
          </cell>
          <cell r="E40">
            <v>1</v>
          </cell>
          <cell r="F40">
            <v>7</v>
          </cell>
        </row>
        <row r="41">
          <cell r="B41" t="str">
            <v>Salmonella spp. в ГП, ПФ, сырье</v>
          </cell>
          <cell r="C41">
            <v>220.12</v>
          </cell>
          <cell r="D41" t="str">
            <v>4 сут/6 сут</v>
          </cell>
          <cell r="E41">
            <v>4</v>
          </cell>
          <cell r="F41">
            <v>6</v>
          </cell>
        </row>
        <row r="42">
          <cell r="B42" t="str">
            <v>Salmonella spp. в ГП, ПФ, сырье, с типизацией</v>
          </cell>
          <cell r="C42">
            <v>358.3</v>
          </cell>
          <cell r="D42" t="str">
            <v>4 сут/7 сут</v>
          </cell>
          <cell r="E42">
            <v>4</v>
          </cell>
          <cell r="F42">
            <v>7</v>
          </cell>
        </row>
        <row r="43">
          <cell r="B43" t="str">
            <v>Salmonella spp. в патматериале</v>
          </cell>
          <cell r="C43">
            <v>202.06</v>
          </cell>
          <cell r="D43" t="str">
            <v>4 сут/6 сут</v>
          </cell>
          <cell r="E43">
            <v>4</v>
          </cell>
          <cell r="F43">
            <v>6</v>
          </cell>
        </row>
        <row r="44">
          <cell r="B44" t="str">
            <v>Salmonella spp. в патматериале, с типизацией</v>
          </cell>
          <cell r="C44">
            <v>216.78</v>
          </cell>
          <cell r="D44" t="str">
            <v>4 сут/7 сут</v>
          </cell>
          <cell r="E44">
            <v>4</v>
          </cell>
          <cell r="F44">
            <v>7</v>
          </cell>
        </row>
        <row r="45">
          <cell r="B45" t="str">
            <v>Salmonella spp. в смывах</v>
          </cell>
          <cell r="C45">
            <v>185.48</v>
          </cell>
          <cell r="D45" t="str">
            <v>3 сут/5 сут</v>
          </cell>
          <cell r="E45">
            <v>3</v>
          </cell>
          <cell r="F45">
            <v>5</v>
          </cell>
        </row>
        <row r="46">
          <cell r="B46" t="str">
            <v>Salmonella spp. в смывах, с типизацией</v>
          </cell>
          <cell r="C46">
            <v>202.2</v>
          </cell>
          <cell r="D46" t="str">
            <v>3 сут/6 сут</v>
          </cell>
          <cell r="E46">
            <v>3</v>
          </cell>
          <cell r="F46">
            <v>6</v>
          </cell>
        </row>
        <row r="47">
          <cell r="B47" t="str">
            <v>Salmonella spp. в воде</v>
          </cell>
          <cell r="C47">
            <v>243.44</v>
          </cell>
          <cell r="D47" t="str">
            <v>3 сут/5 сут</v>
          </cell>
          <cell r="E47">
            <v>3</v>
          </cell>
          <cell r="F47">
            <v>5</v>
          </cell>
        </row>
        <row r="48">
          <cell r="B48" t="str">
            <v>Salmonella spp. в воде, с типизацией</v>
          </cell>
          <cell r="C48">
            <v>258.16000000000003</v>
          </cell>
          <cell r="D48" t="str">
            <v>3 сут/6 сут</v>
          </cell>
          <cell r="E48">
            <v>3</v>
          </cell>
          <cell r="F48">
            <v>6</v>
          </cell>
        </row>
        <row r="49">
          <cell r="B49" t="str">
            <v>Salmonella spp. в муке кормовой, с типизацией</v>
          </cell>
          <cell r="C49">
            <v>364.05</v>
          </cell>
          <cell r="D49" t="str">
            <v>4 сут/7 сут</v>
          </cell>
          <cell r="E49">
            <v>4</v>
          </cell>
          <cell r="F49">
            <v>7</v>
          </cell>
        </row>
        <row r="50">
          <cell r="B50" t="str">
            <v>S. aureus в ГП, ПФ, сырье</v>
          </cell>
          <cell r="C50">
            <v>135.05000000000001</v>
          </cell>
          <cell r="D50" t="str">
            <v>4 сут/6 сут</v>
          </cell>
          <cell r="E50">
            <v>4</v>
          </cell>
          <cell r="F50">
            <v>6</v>
          </cell>
        </row>
        <row r="51">
          <cell r="B51" t="str">
            <v>Staphylococcus spp. в смывах</v>
          </cell>
          <cell r="C51">
            <v>135.05000000000001</v>
          </cell>
          <cell r="D51" t="str">
            <v>4 сут/6 сут</v>
          </cell>
          <cell r="E51">
            <v>4</v>
          </cell>
          <cell r="F51">
            <v>6</v>
          </cell>
        </row>
        <row r="52">
          <cell r="B52" t="str">
            <v>S. aureus в ГП, ПФ, cырье, подсчет количества</v>
          </cell>
          <cell r="C52">
            <v>621.17999999999995</v>
          </cell>
          <cell r="D52" t="str">
            <v>24ч/48ч</v>
          </cell>
          <cell r="E52">
            <v>1</v>
          </cell>
          <cell r="F52">
            <v>2</v>
          </cell>
        </row>
        <row r="53">
          <cell r="B53" t="str">
            <v>S. aureus в смывах, окружении</v>
          </cell>
          <cell r="C53">
            <v>135.05000000000001</v>
          </cell>
          <cell r="D53" t="str">
            <v>4 сут/6 сут</v>
          </cell>
          <cell r="E53">
            <v>4</v>
          </cell>
          <cell r="F53">
            <v>6</v>
          </cell>
        </row>
        <row r="54">
          <cell r="B54" t="str">
            <v>Стафилококкоз</v>
          </cell>
          <cell r="C54">
            <v>125.74</v>
          </cell>
          <cell r="D54" t="str">
            <v>4 сут/6 сут</v>
          </cell>
          <cell r="E54">
            <v>4</v>
          </cell>
          <cell r="F54">
            <v>6</v>
          </cell>
        </row>
        <row r="55">
          <cell r="B55" t="str">
            <v>Стрептококкоз</v>
          </cell>
          <cell r="C55">
            <v>165.1</v>
          </cell>
          <cell r="D55" t="str">
            <v>72 ч /5 сут</v>
          </cell>
          <cell r="E55">
            <v>3</v>
          </cell>
          <cell r="F55">
            <v>5</v>
          </cell>
        </row>
        <row r="56">
          <cell r="B56" t="str">
            <v>Сульфитредуцирующие клостридии в ГП, ПФ, сырье</v>
          </cell>
          <cell r="C56">
            <v>26.52</v>
          </cell>
          <cell r="D56" t="str">
            <v>48 ч /5 сут</v>
          </cell>
          <cell r="E56">
            <v>2</v>
          </cell>
          <cell r="F56">
            <v>5</v>
          </cell>
        </row>
        <row r="57">
          <cell r="B57" t="str">
            <v>Энтерококки в воде</v>
          </cell>
          <cell r="C57">
            <v>19.829999999999998</v>
          </cell>
          <cell r="D57" t="str">
            <v>48 ч/4 сут</v>
          </cell>
          <cell r="E57">
            <v>2</v>
          </cell>
          <cell r="F57">
            <v>4</v>
          </cell>
        </row>
        <row r="58">
          <cell r="B58" t="str">
            <v>Дрожжи</v>
          </cell>
          <cell r="C58">
            <v>76.731200000000001</v>
          </cell>
          <cell r="D58" t="str">
            <v>5 сут</v>
          </cell>
          <cell r="E58">
            <v>5</v>
          </cell>
          <cell r="F58">
            <v>5</v>
          </cell>
        </row>
        <row r="59">
          <cell r="B59" t="str">
            <v>Enterococcus в ГП, ПФ, сырье</v>
          </cell>
          <cell r="C59">
            <v>53.42</v>
          </cell>
          <cell r="D59" t="str">
            <v>48 ч/6 сут</v>
          </cell>
          <cell r="E59">
            <v>2</v>
          </cell>
          <cell r="F59">
            <v>6</v>
          </cell>
        </row>
        <row r="60">
          <cell r="B60" t="str">
            <v>Внешний вид, консистенция, цвет</v>
          </cell>
          <cell r="C60">
            <v>0</v>
          </cell>
          <cell r="D60" t="str">
            <v>24 ч</v>
          </cell>
          <cell r="E60">
            <v>1</v>
          </cell>
          <cell r="F60">
            <v>1</v>
          </cell>
        </row>
        <row r="61">
          <cell r="B61" t="str">
            <v>Запах и вкус</v>
          </cell>
          <cell r="C61">
            <v>0</v>
          </cell>
          <cell r="D61" t="str">
            <v>24 ч</v>
          </cell>
          <cell r="E61">
            <v>1</v>
          </cell>
          <cell r="F61">
            <v>1</v>
          </cell>
        </row>
        <row r="62">
          <cell r="B62" t="str">
            <v>Определение внешнего вида и цвета поверхности тушки, подкожной и внутренней жировой ткани, серозной оболочки грудобрюшной полости</v>
          </cell>
          <cell r="C62">
            <v>0</v>
          </cell>
          <cell r="D62" t="str">
            <v>24 ч</v>
          </cell>
          <cell r="E62">
            <v>1</v>
          </cell>
          <cell r="F62">
            <v>1</v>
          </cell>
        </row>
        <row r="63">
          <cell r="B63" t="str">
            <v xml:space="preserve">Определение консистенции и состояния мышц на разрезе </v>
          </cell>
          <cell r="C63">
            <v>0</v>
          </cell>
          <cell r="D63" t="str">
            <v>24 ч</v>
          </cell>
          <cell r="E63">
            <v>1</v>
          </cell>
          <cell r="F63">
            <v>1</v>
          </cell>
        </row>
        <row r="64">
          <cell r="B64" t="str">
            <v>Определение прозрачности и запаха бульона</v>
          </cell>
          <cell r="C64">
            <v>0</v>
          </cell>
          <cell r="D64" t="str">
            <v>24 ч</v>
          </cell>
          <cell r="E64">
            <v>1</v>
          </cell>
          <cell r="F64">
            <v>1</v>
          </cell>
        </row>
        <row r="65">
          <cell r="B65" t="str">
            <v>Определение состояния и вида кожи</v>
          </cell>
          <cell r="C65">
            <v>0</v>
          </cell>
          <cell r="D65" t="str">
            <v>24 ч</v>
          </cell>
          <cell r="E65">
            <v>1</v>
          </cell>
          <cell r="F65">
            <v>1</v>
          </cell>
        </row>
        <row r="66">
          <cell r="B66" t="str">
            <v>Определения свежести мяса птицы по продуктам распада белков (с реактивом Несслера)</v>
          </cell>
          <cell r="C66">
            <v>0</v>
          </cell>
          <cell r="D66" t="str">
            <v>24 ч</v>
          </cell>
          <cell r="E66">
            <v>1</v>
          </cell>
          <cell r="F66">
            <v>1</v>
          </cell>
        </row>
        <row r="67">
          <cell r="B67" t="str">
            <v>LESION SCORING (оценка поражений)</v>
          </cell>
          <cell r="C67">
            <v>0</v>
          </cell>
          <cell r="D67" t="str">
            <v>24 ч</v>
          </cell>
          <cell r="E67">
            <v>1</v>
          </cell>
          <cell r="F67">
            <v>1</v>
          </cell>
        </row>
        <row r="68">
          <cell r="B68" t="str">
            <v>ОPG (oocysts per gram) – количество ооцист в одном грамме исследуемого образца</v>
          </cell>
          <cell r="C68">
            <v>0</v>
          </cell>
          <cell r="D68" t="str">
            <v>24 ч</v>
          </cell>
          <cell r="E68">
            <v>1</v>
          </cell>
          <cell r="F68">
            <v>1</v>
          </cell>
        </row>
        <row r="69">
          <cell r="B69" t="str">
            <v>AE (BioChek) энцефаломиелит уровень антител</v>
          </cell>
          <cell r="C69">
            <v>167.84232486111114</v>
          </cell>
          <cell r="D69" t="str">
            <v>24 ч</v>
          </cell>
          <cell r="E69">
            <v>1</v>
          </cell>
          <cell r="F69">
            <v>1</v>
          </cell>
        </row>
        <row r="70">
          <cell r="B70" t="str">
            <v>AI (BioChek) экспресс обнаружение антигена гриппа птиц</v>
          </cell>
          <cell r="C70">
            <v>298.64999999999998</v>
          </cell>
          <cell r="D70" t="str">
            <v>24 ч</v>
          </cell>
          <cell r="E70">
            <v>1</v>
          </cell>
          <cell r="F70">
            <v>1</v>
          </cell>
        </row>
        <row r="71">
          <cell r="B71" t="str">
            <v>AI (ID vet) грипп птичий уровень антител</v>
          </cell>
          <cell r="C71">
            <v>108.86276041666666</v>
          </cell>
          <cell r="D71" t="str">
            <v>24 ч</v>
          </cell>
          <cell r="E71">
            <v>1</v>
          </cell>
          <cell r="F71">
            <v>1</v>
          </cell>
        </row>
        <row r="72">
          <cell r="B72" t="str">
            <v>AI (BioChek) грипп птичий уровень антител</v>
          </cell>
          <cell r="C72">
            <v>125.53968041666666</v>
          </cell>
          <cell r="D72" t="str">
            <v>24 ч</v>
          </cell>
          <cell r="E72">
            <v>1</v>
          </cell>
          <cell r="F72">
            <v>1</v>
          </cell>
        </row>
        <row r="73">
          <cell r="B73" t="str">
            <v>ART (BioChek) инфекционный альвеолярный ринотрахеит тип А и В уровень антител</v>
          </cell>
          <cell r="C73">
            <v>159.62505819444448</v>
          </cell>
          <cell r="D73" t="str">
            <v>24 ч</v>
          </cell>
          <cell r="E73">
            <v>1</v>
          </cell>
          <cell r="F73">
            <v>1</v>
          </cell>
        </row>
        <row r="74">
          <cell r="B74" t="str">
            <v>BLS (BioChek) болезнь большой печени и селезёнки уровень антител</v>
          </cell>
          <cell r="C74">
            <v>269.29059152777774</v>
          </cell>
          <cell r="D74" t="str">
            <v>24 ч</v>
          </cell>
          <cell r="E74">
            <v>1</v>
          </cell>
          <cell r="F74">
            <v>1</v>
          </cell>
        </row>
        <row r="75">
          <cell r="B75" t="str">
            <v>CAstV (BioChek) астровирус уровень антител</v>
          </cell>
          <cell r="C75">
            <v>271.99790263888889</v>
          </cell>
          <cell r="D75" t="str">
            <v>24 ч</v>
          </cell>
          <cell r="E75">
            <v>1</v>
          </cell>
          <cell r="F75">
            <v>1</v>
          </cell>
        </row>
        <row r="76">
          <cell r="B76" t="str">
            <v xml:space="preserve">CAV (BioChek) анемия уровень антител </v>
          </cell>
          <cell r="C76">
            <v>167.84232486111114</v>
          </cell>
          <cell r="D76" t="str">
            <v>24 ч</v>
          </cell>
          <cell r="E76">
            <v>1</v>
          </cell>
          <cell r="F76">
            <v>1</v>
          </cell>
        </row>
        <row r="77">
          <cell r="B77" t="str">
            <v>EDS (BioChek) болезнь синдрома снижения яйценоскости уровень антител</v>
          </cell>
          <cell r="C77">
            <v>132.51788041666666</v>
          </cell>
          <cell r="D77" t="str">
            <v>24 ч</v>
          </cell>
          <cell r="E77">
            <v>1</v>
          </cell>
          <cell r="F77">
            <v>1</v>
          </cell>
        </row>
        <row r="78">
          <cell r="B78" t="str">
            <v>FADV (BioChek) аденовирус уровень антител</v>
          </cell>
          <cell r="C78">
            <v>269.29052486111107</v>
          </cell>
          <cell r="D78" t="str">
            <v>24 ч</v>
          </cell>
          <cell r="E78">
            <v>1</v>
          </cell>
          <cell r="F78">
            <v>1</v>
          </cell>
        </row>
        <row r="79">
          <cell r="B79" t="str">
            <v>IBD (BioChek) болезнь Гамборо уровень антител</v>
          </cell>
          <cell r="C79">
            <v>111.55603597222222</v>
          </cell>
          <cell r="D79" t="str">
            <v>24 ч</v>
          </cell>
          <cell r="E79">
            <v>1</v>
          </cell>
          <cell r="F79">
            <v>1</v>
          </cell>
        </row>
        <row r="80">
          <cell r="B80" t="str">
            <v>IBV (BioChek) инфекционный бронхит уровень антител</v>
          </cell>
          <cell r="C80">
            <v>111.55603597222222</v>
          </cell>
          <cell r="D80" t="str">
            <v>24 ч</v>
          </cell>
          <cell r="E80">
            <v>1</v>
          </cell>
          <cell r="F80">
            <v>1</v>
          </cell>
        </row>
        <row r="81">
          <cell r="B81" t="str">
            <v>ILT (BioChek) ларинготрахеит уровень антител</v>
          </cell>
          <cell r="C81">
            <v>167.84232486111114</v>
          </cell>
          <cell r="D81" t="str">
            <v>24 ч</v>
          </cell>
          <cell r="E81">
            <v>1</v>
          </cell>
          <cell r="F81">
            <v>1</v>
          </cell>
        </row>
        <row r="82">
          <cell r="B82" t="str">
            <v>MG (ID vet) микоплазма галлисептикум уровень антител</v>
          </cell>
          <cell r="C82">
            <v>80.584982638888874</v>
          </cell>
          <cell r="D82" t="str">
            <v>24 ч</v>
          </cell>
          <cell r="E82">
            <v>1</v>
          </cell>
          <cell r="F82">
            <v>1</v>
          </cell>
        </row>
        <row r="83">
          <cell r="B83" t="str">
            <v>MМ (ID vet) микоплазма мелиагридис уровень антител</v>
          </cell>
          <cell r="C83">
            <v>0</v>
          </cell>
          <cell r="D83" t="str">
            <v>24 ч</v>
          </cell>
          <cell r="E83">
            <v>1</v>
          </cell>
          <cell r="F83">
            <v>1</v>
          </cell>
        </row>
        <row r="84">
          <cell r="B84" t="str">
            <v>NDVS (ID vet) болезнь Ньюкасла уровень антител</v>
          </cell>
          <cell r="C84">
            <v>0</v>
          </cell>
          <cell r="D84" t="str">
            <v>24 ч</v>
          </cell>
          <cell r="E84">
            <v>1</v>
          </cell>
          <cell r="F84">
            <v>1</v>
          </cell>
        </row>
        <row r="85">
          <cell r="B85" t="str">
            <v>PMS-CHICK (ID vet) пастереллез кур уровень антител</v>
          </cell>
          <cell r="C85">
            <v>0</v>
          </cell>
          <cell r="D85" t="str">
            <v>24 ч</v>
          </cell>
          <cell r="E85">
            <v>1</v>
          </cell>
          <cell r="F85">
            <v>1</v>
          </cell>
        </row>
        <row r="86">
          <cell r="B86" t="str">
            <v>MPVS (ID vet) метапневмовирус птиц уровень антител</v>
          </cell>
          <cell r="C86">
            <v>0</v>
          </cell>
          <cell r="D86" t="str">
            <v>24 ч</v>
          </cell>
          <cell r="E86">
            <v>1</v>
          </cell>
          <cell r="F86">
            <v>1</v>
          </cell>
        </row>
        <row r="87">
          <cell r="B87" t="str">
            <v>MG (BioChek) микоплазма галлисептикум уровень антител</v>
          </cell>
          <cell r="C87">
            <v>111.55603597222222</v>
          </cell>
          <cell r="D87" t="str">
            <v>24 ч</v>
          </cell>
          <cell r="E87">
            <v>1</v>
          </cell>
          <cell r="F87">
            <v>1</v>
          </cell>
        </row>
        <row r="88">
          <cell r="B88" t="str">
            <v>MS (BioChek) микоплазма синовия уровень антител</v>
          </cell>
          <cell r="C88">
            <v>123.90121374999998</v>
          </cell>
          <cell r="D88" t="str">
            <v>24 ч</v>
          </cell>
          <cell r="E88">
            <v>1</v>
          </cell>
          <cell r="F88">
            <v>1</v>
          </cell>
        </row>
        <row r="89">
          <cell r="B89" t="str">
            <v>NDV (BioChek) болезнь Ньюкасла уровень антител</v>
          </cell>
          <cell r="C89">
            <v>111.55603597222222</v>
          </cell>
          <cell r="D89" t="str">
            <v>24 ч</v>
          </cell>
          <cell r="E89">
            <v>1</v>
          </cell>
          <cell r="F89">
            <v>1</v>
          </cell>
        </row>
        <row r="90">
          <cell r="B90" t="str">
            <v>ORT (BioChek) орнитобактерии уровень антител</v>
          </cell>
          <cell r="C90">
            <v>159.62505819444448</v>
          </cell>
          <cell r="D90" t="str">
            <v>24 ч</v>
          </cell>
          <cell r="E90">
            <v>1</v>
          </cell>
          <cell r="F90">
            <v>1</v>
          </cell>
        </row>
        <row r="91">
          <cell r="B91" t="str">
            <v>REO (BioChek) реовирус уровень антител</v>
          </cell>
          <cell r="C91">
            <v>111.55603597222222</v>
          </cell>
          <cell r="D91" t="str">
            <v>24 ч</v>
          </cell>
          <cell r="E91">
            <v>1</v>
          </cell>
          <cell r="F91">
            <v>1</v>
          </cell>
        </row>
        <row r="92">
          <cell r="B92" t="str">
            <v>REV (BioChek) ретикулоэндотелиоз  уровень антител</v>
          </cell>
          <cell r="C92">
            <v>285.70241375000001</v>
          </cell>
          <cell r="D92" t="str">
            <v>24 ч</v>
          </cell>
          <cell r="E92">
            <v>1</v>
          </cell>
          <cell r="F92">
            <v>1</v>
          </cell>
        </row>
        <row r="93">
          <cell r="B93" t="str">
            <v>SE (BioChek) сальмонелла группы В и D уровень антител</v>
          </cell>
          <cell r="C93">
            <v>155.51983597222227</v>
          </cell>
          <cell r="D93" t="str">
            <v>24 ч</v>
          </cell>
          <cell r="E93">
            <v>1</v>
          </cell>
          <cell r="F93">
            <v>1</v>
          </cell>
        </row>
        <row r="94">
          <cell r="B94" t="str">
            <v>NDV (ХЕМА) болезнь Ньюкасла уровень антител</v>
          </cell>
          <cell r="C94">
            <v>62.99</v>
          </cell>
          <cell r="D94" t="str">
            <v>24 ч</v>
          </cell>
          <cell r="E94">
            <v>1</v>
          </cell>
          <cell r="F94">
            <v>1</v>
          </cell>
        </row>
        <row r="95">
          <cell r="B95" t="str">
            <v>IBD (ХЕМА) болезнь Гамборо уровень антител</v>
          </cell>
          <cell r="C95">
            <v>62.99</v>
          </cell>
          <cell r="D95" t="str">
            <v>24 ч</v>
          </cell>
          <cell r="E95">
            <v>1</v>
          </cell>
          <cell r="F95">
            <v>1</v>
          </cell>
        </row>
        <row r="96">
          <cell r="B96" t="str">
            <v>IBV (ХЕМА) инфекционный бронхит уровень антител</v>
          </cell>
          <cell r="C96">
            <v>62.99</v>
          </cell>
          <cell r="D96" t="str">
            <v>24 ч</v>
          </cell>
          <cell r="E96">
            <v>1</v>
          </cell>
          <cell r="F96">
            <v>1</v>
          </cell>
        </row>
        <row r="97">
          <cell r="B97" t="str">
            <v>ART (ХЕМА) инфекционный альвеолярный ринотрахеит тип А и В уровень антител</v>
          </cell>
          <cell r="C97">
            <v>62.99</v>
          </cell>
          <cell r="D97" t="str">
            <v>24 ч</v>
          </cell>
          <cell r="E97">
            <v>1</v>
          </cell>
          <cell r="F97">
            <v>1</v>
          </cell>
        </row>
        <row r="98">
          <cell r="B98" t="str">
            <v>Болезнь синдром снижения яйценоскости уровень антител</v>
          </cell>
          <cell r="C98">
            <v>30.515750000000001</v>
          </cell>
          <cell r="D98" t="str">
            <v>24 ч</v>
          </cell>
          <cell r="E98">
            <v>1</v>
          </cell>
          <cell r="F98">
            <v>1</v>
          </cell>
        </row>
        <row r="99">
          <cell r="B99" t="str">
            <v>Болезнь Ньюкасла уровень антител</v>
          </cell>
          <cell r="C99">
            <v>30.653750000000002</v>
          </cell>
          <cell r="D99" t="str">
            <v>24 ч</v>
          </cell>
          <cell r="E99">
            <v>1</v>
          </cell>
          <cell r="F99">
            <v>1</v>
          </cell>
        </row>
        <row r="100">
          <cell r="B100" t="str">
            <v>Вирус гриппа птиц подтипа H9 уровень антител (ВНИИЗЖ)</v>
          </cell>
          <cell r="C100">
            <v>41.3</v>
          </cell>
          <cell r="D100" t="str">
            <v>24 ч</v>
          </cell>
          <cell r="E100">
            <v>1</v>
          </cell>
          <cell r="F100">
            <v>1</v>
          </cell>
        </row>
        <row r="101">
          <cell r="B101" t="str">
            <v>Вирус гриппа птиц подтипа Н5 уровень антител (АВИВАК)</v>
          </cell>
          <cell r="C101">
            <v>43.26</v>
          </cell>
          <cell r="D101" t="str">
            <v>24 ч</v>
          </cell>
          <cell r="E101">
            <v>1</v>
          </cell>
          <cell r="F101">
            <v>1</v>
          </cell>
        </row>
        <row r="102">
          <cell r="B102" t="str">
            <v>Вирус гриппа птиц подтипа Н5 уровень антител (ВНИИЗЖ)</v>
          </cell>
          <cell r="C102">
            <v>38.5</v>
          </cell>
          <cell r="D102" t="str">
            <v>24 ч</v>
          </cell>
          <cell r="E102">
            <v>1</v>
          </cell>
          <cell r="F102">
            <v>1</v>
          </cell>
        </row>
        <row r="103">
          <cell r="B103" t="str">
            <v>Вирус гриппа птиц подтипа H9 уровень антител (АВИВАК)</v>
          </cell>
          <cell r="C103">
            <v>100.83775</v>
          </cell>
          <cell r="D103" t="str">
            <v>24 ч</v>
          </cell>
          <cell r="E103">
            <v>1</v>
          </cell>
          <cell r="F103">
            <v>1</v>
          </cell>
        </row>
        <row r="104">
          <cell r="B104" t="str">
            <v>Арахис</v>
          </cell>
          <cell r="C104">
            <v>13476.1</v>
          </cell>
          <cell r="D104" t="str">
            <v>24 ч</v>
          </cell>
          <cell r="E104">
            <v>1</v>
          </cell>
          <cell r="F104">
            <v>1</v>
          </cell>
        </row>
        <row r="105">
          <cell r="B105" t="str">
            <v>Глютен</v>
          </cell>
          <cell r="C105">
            <v>13476.1</v>
          </cell>
          <cell r="D105" t="str">
            <v>24 ч</v>
          </cell>
          <cell r="E105">
            <v>1</v>
          </cell>
          <cell r="F105">
            <v>1</v>
          </cell>
        </row>
        <row r="106">
          <cell r="B106" t="str">
            <v>Горчица</v>
          </cell>
          <cell r="C106">
            <v>13476.1</v>
          </cell>
          <cell r="D106" t="str">
            <v>24 ч</v>
          </cell>
          <cell r="E106">
            <v>1</v>
          </cell>
          <cell r="F106">
            <v>1</v>
          </cell>
        </row>
        <row r="107">
          <cell r="B107" t="str">
            <v>Активность воды</v>
          </cell>
          <cell r="C107">
            <v>644.74</v>
          </cell>
          <cell r="D107" t="str">
            <v>24 ч</v>
          </cell>
          <cell r="E107">
            <v>1</v>
          </cell>
          <cell r="F107">
            <v>1</v>
          </cell>
        </row>
        <row r="108">
          <cell r="B108" t="str">
            <v>Жесткость воды</v>
          </cell>
          <cell r="C108">
            <v>11.88</v>
          </cell>
          <cell r="D108" t="str">
            <v>24 ч</v>
          </cell>
          <cell r="E108">
            <v>1</v>
          </cell>
          <cell r="F108">
            <v>1</v>
          </cell>
        </row>
        <row r="109">
          <cell r="B109" t="str">
            <v>Качественная реакция на крахмал</v>
          </cell>
          <cell r="C109">
            <v>4.1579999999999995</v>
          </cell>
          <cell r="D109" t="str">
            <v>24 ч</v>
          </cell>
          <cell r="E109">
            <v>1</v>
          </cell>
          <cell r="F109">
            <v>1</v>
          </cell>
        </row>
        <row r="110">
          <cell r="B110" t="str">
            <v>Кислотное число жира</v>
          </cell>
          <cell r="C110">
            <v>80.849999999999994</v>
          </cell>
          <cell r="D110" t="str">
            <v>24 ч</v>
          </cell>
          <cell r="E110">
            <v>1</v>
          </cell>
          <cell r="F110">
            <v>1</v>
          </cell>
        </row>
        <row r="111">
          <cell r="B111" t="str">
            <v>Кислотность</v>
          </cell>
          <cell r="C111">
            <v>6.05</v>
          </cell>
          <cell r="D111" t="str">
            <v>24 ч</v>
          </cell>
          <cell r="E111">
            <v>1</v>
          </cell>
          <cell r="F111">
            <v>1</v>
          </cell>
        </row>
        <row r="112">
          <cell r="B112" t="str">
            <v>Коллаген (ИК-анализ)</v>
          </cell>
          <cell r="C112">
            <v>0</v>
          </cell>
          <cell r="D112" t="str">
            <v>24 ч</v>
          </cell>
          <cell r="E112">
            <v>1</v>
          </cell>
          <cell r="F112">
            <v>1</v>
          </cell>
        </row>
        <row r="113">
          <cell r="B113" t="str">
            <v>Концентрация активного хлора</v>
          </cell>
          <cell r="C113">
            <v>4.4000000000000004</v>
          </cell>
          <cell r="D113" t="str">
            <v>24 ч</v>
          </cell>
          <cell r="E113">
            <v>1</v>
          </cell>
          <cell r="F113">
            <v>1</v>
          </cell>
        </row>
        <row r="114">
          <cell r="B114" t="str">
            <v>Концентрация надуксусной кислоты</v>
          </cell>
          <cell r="C114">
            <v>4.4000000000000004</v>
          </cell>
          <cell r="D114" t="str">
            <v>24 ч</v>
          </cell>
          <cell r="E114">
            <v>1</v>
          </cell>
          <cell r="F114">
            <v>1</v>
          </cell>
        </row>
        <row r="115">
          <cell r="B115" t="str">
            <v>Концентрация солевого раствора</v>
          </cell>
          <cell r="C115">
            <v>0</v>
          </cell>
          <cell r="D115" t="str">
            <v>24 ч</v>
          </cell>
          <cell r="E115">
            <v>1</v>
          </cell>
          <cell r="F115">
            <v>1</v>
          </cell>
        </row>
        <row r="116">
          <cell r="B116" t="str">
            <v>Крупность помола</v>
          </cell>
          <cell r="C116">
            <v>2.4200000000000004</v>
          </cell>
          <cell r="D116" t="str">
            <v>24 ч</v>
          </cell>
          <cell r="E116">
            <v>1</v>
          </cell>
          <cell r="F116">
            <v>1</v>
          </cell>
        </row>
        <row r="117">
          <cell r="B117" t="str">
            <v>Кунжут</v>
          </cell>
          <cell r="C117">
            <v>13476.1</v>
          </cell>
          <cell r="D117" t="str">
            <v>24 ч</v>
          </cell>
          <cell r="E117">
            <v>1</v>
          </cell>
          <cell r="F117">
            <v>1</v>
          </cell>
        </row>
        <row r="118">
          <cell r="B118" t="str">
            <v>Люпин</v>
          </cell>
          <cell r="C118">
            <v>13476.1</v>
          </cell>
          <cell r="D118" t="str">
            <v>24 ч</v>
          </cell>
          <cell r="E118">
            <v>1</v>
          </cell>
          <cell r="F118">
            <v>1</v>
          </cell>
        </row>
        <row r="119">
          <cell r="B119" t="str">
            <v>М.д. белка (ИК-анализ)</v>
          </cell>
          <cell r="C119">
            <v>0</v>
          </cell>
          <cell r="D119" t="str">
            <v>24 ч</v>
          </cell>
          <cell r="E119">
            <v>1</v>
          </cell>
          <cell r="F119">
            <v>1</v>
          </cell>
        </row>
        <row r="120">
          <cell r="B120" t="str">
            <v>М.д. белка в пересчете на сухое вещество</v>
          </cell>
          <cell r="C120">
            <v>148.67599999999999</v>
          </cell>
          <cell r="D120" t="str">
            <v>24 ч</v>
          </cell>
          <cell r="E120">
            <v>1</v>
          </cell>
          <cell r="F120">
            <v>1</v>
          </cell>
        </row>
        <row r="121">
          <cell r="B121" t="str">
            <v>М.д. веществ, нерастворимых в эфире</v>
          </cell>
          <cell r="C121">
            <v>115.19200000000001</v>
          </cell>
          <cell r="D121" t="str">
            <v>24 ч</v>
          </cell>
          <cell r="E121">
            <v>1</v>
          </cell>
          <cell r="F121">
            <v>1</v>
          </cell>
        </row>
        <row r="122">
          <cell r="B122" t="str">
            <v>М.д. влаги (ИК-анализ)</v>
          </cell>
          <cell r="C122">
            <v>0</v>
          </cell>
          <cell r="D122" t="str">
            <v>24 ч</v>
          </cell>
          <cell r="E122">
            <v>1</v>
          </cell>
          <cell r="F122">
            <v>1</v>
          </cell>
        </row>
        <row r="123">
          <cell r="B123" t="str">
            <v>М.д. жира (ИК-анализ)</v>
          </cell>
          <cell r="C123">
            <v>0</v>
          </cell>
          <cell r="D123" t="str">
            <v>24 ч</v>
          </cell>
          <cell r="E123">
            <v>1</v>
          </cell>
          <cell r="F123">
            <v>1</v>
          </cell>
        </row>
        <row r="124">
          <cell r="B124" t="str">
            <v>М.д. жира в кормовой муке</v>
          </cell>
          <cell r="C124">
            <v>110.11</v>
          </cell>
          <cell r="D124" t="str">
            <v>24 ч</v>
          </cell>
          <cell r="E124">
            <v>1</v>
          </cell>
          <cell r="F124">
            <v>1</v>
          </cell>
        </row>
        <row r="125">
          <cell r="B125" t="str">
            <v>М.д. золы (ИК-анализ)</v>
          </cell>
          <cell r="C125">
            <v>0</v>
          </cell>
          <cell r="D125" t="str">
            <v>24 ч</v>
          </cell>
          <cell r="E125">
            <v>1</v>
          </cell>
          <cell r="F125">
            <v>1</v>
          </cell>
        </row>
        <row r="126">
          <cell r="B126" t="str">
            <v>М.д. золы, нерастворимой в соляной кислоте</v>
          </cell>
          <cell r="C126">
            <v>55.660000000000004</v>
          </cell>
          <cell r="D126" t="str">
            <v>24 ч</v>
          </cell>
          <cell r="E126">
            <v>1</v>
          </cell>
          <cell r="F126">
            <v>1</v>
          </cell>
        </row>
        <row r="127">
          <cell r="B127" t="str">
            <v>М.д. клетчатки</v>
          </cell>
          <cell r="C127">
            <v>29.193999999999999</v>
          </cell>
          <cell r="D127" t="str">
            <v>24 ч</v>
          </cell>
          <cell r="E127">
            <v>1</v>
          </cell>
          <cell r="F127">
            <v>1</v>
          </cell>
        </row>
        <row r="128">
          <cell r="B128" t="str">
            <v>М.д. костных включений</v>
          </cell>
          <cell r="C128">
            <v>15.982999999999999</v>
          </cell>
          <cell r="D128" t="str">
            <v>24 ч</v>
          </cell>
          <cell r="E128">
            <v>1</v>
          </cell>
          <cell r="F128">
            <v>1</v>
          </cell>
        </row>
        <row r="129">
          <cell r="B129" t="str">
            <v>М.д. надуксусной кислоты</v>
          </cell>
          <cell r="C129">
            <v>31.053000000000001</v>
          </cell>
          <cell r="D129" t="str">
            <v>24 ч</v>
          </cell>
          <cell r="E129">
            <v>1</v>
          </cell>
          <cell r="F129">
            <v>1</v>
          </cell>
        </row>
        <row r="130">
          <cell r="B130" t="str">
            <v>М.д. общего фосфора</v>
          </cell>
          <cell r="C130">
            <v>84.061999999999998</v>
          </cell>
          <cell r="D130" t="str">
            <v>24 ч</v>
          </cell>
          <cell r="E130">
            <v>1</v>
          </cell>
          <cell r="F130">
            <v>1</v>
          </cell>
        </row>
        <row r="131">
          <cell r="B131" t="str">
            <v>М.д. остатка, не растворимого в воде</v>
          </cell>
          <cell r="C131">
            <v>27.5</v>
          </cell>
          <cell r="D131" t="str">
            <v>24 ч</v>
          </cell>
          <cell r="E131">
            <v>1</v>
          </cell>
          <cell r="F131">
            <v>1</v>
          </cell>
        </row>
        <row r="132">
          <cell r="B132" t="str">
            <v>М.д. перекиси водорода</v>
          </cell>
          <cell r="C132">
            <v>6.6</v>
          </cell>
          <cell r="D132" t="str">
            <v>24 ч</v>
          </cell>
          <cell r="E132">
            <v>1</v>
          </cell>
          <cell r="F132">
            <v>1</v>
          </cell>
        </row>
        <row r="133">
          <cell r="B133" t="str">
            <v>М.д. примесей</v>
          </cell>
          <cell r="C133">
            <v>1.331</v>
          </cell>
          <cell r="D133" t="str">
            <v>24 ч</v>
          </cell>
          <cell r="E133">
            <v>1</v>
          </cell>
          <cell r="F133">
            <v>1</v>
          </cell>
        </row>
        <row r="134">
          <cell r="B134" t="str">
            <v>М.д. свободного амина</v>
          </cell>
          <cell r="C134">
            <v>5.5219999999999994</v>
          </cell>
          <cell r="D134" t="str">
            <v>24 ч</v>
          </cell>
          <cell r="E134">
            <v>1</v>
          </cell>
          <cell r="F134">
            <v>1</v>
          </cell>
        </row>
        <row r="135">
          <cell r="B135" t="str">
            <v>М.д. сырого протеина</v>
          </cell>
          <cell r="C135">
            <v>108.51500000000001</v>
          </cell>
          <cell r="D135" t="str">
            <v>4 сут</v>
          </cell>
          <cell r="E135">
            <v>4</v>
          </cell>
          <cell r="F135">
            <v>4</v>
          </cell>
        </row>
        <row r="136">
          <cell r="B136" t="str">
            <v>М.д. технологически добавленной влаги, выделившейся при размораживании</v>
          </cell>
          <cell r="C136">
            <v>8.5547000000000004</v>
          </cell>
          <cell r="D136" t="str">
            <v>24 ч</v>
          </cell>
          <cell r="E136">
            <v>1</v>
          </cell>
          <cell r="F136">
            <v>1</v>
          </cell>
        </row>
        <row r="137">
          <cell r="B137" t="str">
            <v>М.д. углеводов (расчетный метод)</v>
          </cell>
          <cell r="C137">
            <v>0</v>
          </cell>
          <cell r="D137" t="str">
            <v>24 ч</v>
          </cell>
          <cell r="E137">
            <v>1</v>
          </cell>
          <cell r="F137">
            <v>1</v>
          </cell>
        </row>
        <row r="138">
          <cell r="B138" t="str">
            <v>М.д. формальдегида</v>
          </cell>
          <cell r="C138">
            <v>4.4000000000000004</v>
          </cell>
          <cell r="D138" t="str">
            <v>24 ч</v>
          </cell>
          <cell r="E138">
            <v>1</v>
          </cell>
          <cell r="F138">
            <v>1</v>
          </cell>
        </row>
        <row r="139">
          <cell r="B139" t="str">
            <v>М.д. активного хлора</v>
          </cell>
          <cell r="C139">
            <v>32.010000000000005</v>
          </cell>
          <cell r="D139" t="str">
            <v>24 ч</v>
          </cell>
          <cell r="E139">
            <v>1</v>
          </cell>
          <cell r="F139">
            <v>1</v>
          </cell>
        </row>
        <row r="140">
          <cell r="B140" t="str">
            <v>Активный хлор</v>
          </cell>
          <cell r="C140">
            <v>30.14</v>
          </cell>
          <cell r="D140" t="str">
            <v>24 ч</v>
          </cell>
          <cell r="E140">
            <v>1</v>
          </cell>
          <cell r="F140">
            <v>1</v>
          </cell>
        </row>
        <row r="141">
          <cell r="B141" t="str">
            <v>М.д. белка</v>
          </cell>
          <cell r="C141">
            <v>120.3466</v>
          </cell>
          <cell r="D141" t="str">
            <v>3 сут</v>
          </cell>
          <cell r="E141">
            <v>3</v>
          </cell>
          <cell r="F141">
            <v>3</v>
          </cell>
        </row>
        <row r="142">
          <cell r="B142" t="str">
            <v>М.д. влаги</v>
          </cell>
          <cell r="C142">
            <v>20.691000000000003</v>
          </cell>
          <cell r="D142" t="str">
            <v>24 ч</v>
          </cell>
          <cell r="E142">
            <v>1</v>
          </cell>
          <cell r="F142">
            <v>1</v>
          </cell>
        </row>
        <row r="143">
          <cell r="B143" t="str">
            <v>М.д. гидроксида натрия</v>
          </cell>
          <cell r="C143">
            <v>4.4000000000000004</v>
          </cell>
          <cell r="D143" t="str">
            <v>24 ч</v>
          </cell>
          <cell r="E143">
            <v>1</v>
          </cell>
          <cell r="F143">
            <v>1</v>
          </cell>
        </row>
        <row r="144">
          <cell r="B144" t="str">
            <v>М.д. жира</v>
          </cell>
          <cell r="C144">
            <v>149.55599999999998</v>
          </cell>
          <cell r="D144" t="str">
            <v>3 сут</v>
          </cell>
          <cell r="E144">
            <v>3</v>
          </cell>
          <cell r="F144">
            <v>3</v>
          </cell>
        </row>
        <row r="145">
          <cell r="B145" t="str">
            <v>М.д. крахмала</v>
          </cell>
          <cell r="C145">
            <v>56.837000000000003</v>
          </cell>
          <cell r="D145" t="str">
            <v>24 ч</v>
          </cell>
          <cell r="E145">
            <v>1</v>
          </cell>
          <cell r="F145">
            <v>1</v>
          </cell>
        </row>
        <row r="146">
          <cell r="B146" t="str">
            <v>М.д. нитрита натрия</v>
          </cell>
          <cell r="C146">
            <v>83.901399999999995</v>
          </cell>
          <cell r="D146" t="str">
            <v>24 ч</v>
          </cell>
          <cell r="E146">
            <v>1</v>
          </cell>
          <cell r="F146">
            <v>1</v>
          </cell>
        </row>
        <row r="147">
          <cell r="B147" t="str">
            <v>М.д. сухого вещества</v>
          </cell>
          <cell r="C147">
            <v>6.05</v>
          </cell>
          <cell r="D147" t="str">
            <v>24 ч</v>
          </cell>
          <cell r="E147">
            <v>1</v>
          </cell>
          <cell r="F147">
            <v>1</v>
          </cell>
        </row>
        <row r="148">
          <cell r="B148" t="str">
            <v>М.д. хлорида натрия</v>
          </cell>
          <cell r="C148">
            <v>6.05</v>
          </cell>
          <cell r="D148" t="str">
            <v>24 ч</v>
          </cell>
          <cell r="E148">
            <v>1</v>
          </cell>
          <cell r="F148">
            <v>1</v>
          </cell>
        </row>
        <row r="149">
          <cell r="B149" t="str">
            <v>Молочный белок</v>
          </cell>
          <cell r="C149">
            <v>17388.8</v>
          </cell>
          <cell r="D149" t="str">
            <v>24 ч</v>
          </cell>
          <cell r="E149">
            <v>1</v>
          </cell>
          <cell r="F149">
            <v>1</v>
          </cell>
        </row>
        <row r="150">
          <cell r="B150" t="str">
            <v>Общее количество полярных веществ в отработанном масле</v>
          </cell>
          <cell r="C150">
            <v>0</v>
          </cell>
          <cell r="D150" t="str">
            <v>24 ч</v>
          </cell>
          <cell r="E150">
            <v>1</v>
          </cell>
          <cell r="F150">
            <v>1</v>
          </cell>
        </row>
        <row r="151">
          <cell r="B151" t="str">
            <v>Определение влаги в подстилке</v>
          </cell>
          <cell r="C151">
            <v>0</v>
          </cell>
          <cell r="D151" t="str">
            <v>24 ч</v>
          </cell>
          <cell r="E151">
            <v>1</v>
          </cell>
          <cell r="F151">
            <v>1</v>
          </cell>
        </row>
        <row r="152">
          <cell r="B152" t="str">
            <v>Определение концентрации АДВ</v>
          </cell>
          <cell r="C152">
            <v>4.4000000000000004</v>
          </cell>
          <cell r="D152" t="str">
            <v>24 ч</v>
          </cell>
          <cell r="E152">
            <v>1</v>
          </cell>
          <cell r="F152">
            <v>1</v>
          </cell>
        </row>
        <row r="153">
          <cell r="B153" t="str">
            <v>Определение рН</v>
          </cell>
          <cell r="C153">
            <v>4.4000000000000004</v>
          </cell>
          <cell r="D153" t="str">
            <v>24 ч</v>
          </cell>
          <cell r="E153">
            <v>1</v>
          </cell>
          <cell r="F153">
            <v>1</v>
          </cell>
        </row>
        <row r="154">
          <cell r="B154" t="str">
            <v>Определение окислительно-восстановительного потенциала</v>
          </cell>
          <cell r="C154">
            <v>0</v>
          </cell>
          <cell r="D154" t="str">
            <v>24 ч</v>
          </cell>
          <cell r="E154">
            <v>1</v>
          </cell>
          <cell r="F154">
            <v>1</v>
          </cell>
        </row>
        <row r="155">
          <cell r="B155" t="str">
            <v>Орехи(любой вид)</v>
          </cell>
          <cell r="C155">
            <v>13476.1</v>
          </cell>
          <cell r="D155" t="str">
            <v>24 ч</v>
          </cell>
          <cell r="E155">
            <v>1</v>
          </cell>
          <cell r="F155">
            <v>1</v>
          </cell>
        </row>
        <row r="156">
          <cell r="B156" t="str">
            <v>Перекисное число жира</v>
          </cell>
          <cell r="C156">
            <v>24.2</v>
          </cell>
          <cell r="D156" t="str">
            <v>24 ч</v>
          </cell>
          <cell r="E156">
            <v>1</v>
          </cell>
          <cell r="F156">
            <v>1</v>
          </cell>
        </row>
        <row r="157">
          <cell r="B157" t="str">
            <v>Плотность солевого раствора</v>
          </cell>
          <cell r="C157">
            <v>0</v>
          </cell>
          <cell r="D157" t="str">
            <v>24 ч</v>
          </cell>
          <cell r="E157">
            <v>1</v>
          </cell>
          <cell r="F157">
            <v>1</v>
          </cell>
        </row>
        <row r="158">
          <cell r="B158" t="str">
            <v>Плотность</v>
          </cell>
          <cell r="C158">
            <v>0</v>
          </cell>
          <cell r="D158" t="str">
            <v>24 ч</v>
          </cell>
          <cell r="E158">
            <v>1</v>
          </cell>
          <cell r="F158">
            <v>1</v>
          </cell>
        </row>
        <row r="159">
          <cell r="B159" t="str">
            <v>Проба варки</v>
          </cell>
          <cell r="C159">
            <v>0</v>
          </cell>
          <cell r="D159" t="str">
            <v>24 ч</v>
          </cell>
          <cell r="E159">
            <v>1</v>
          </cell>
          <cell r="F159">
            <v>1</v>
          </cell>
        </row>
        <row r="160">
          <cell r="B160" t="str">
            <v>Прозрачность воды</v>
          </cell>
          <cell r="C160">
            <v>0</v>
          </cell>
          <cell r="D160" t="str">
            <v>24 ч</v>
          </cell>
          <cell r="E160">
            <v>1</v>
          </cell>
          <cell r="F160">
            <v>1</v>
          </cell>
        </row>
        <row r="161">
          <cell r="B161" t="str">
            <v>Ракообразные</v>
          </cell>
          <cell r="C161">
            <v>13476.1</v>
          </cell>
          <cell r="D161" t="str">
            <v>24 ч</v>
          </cell>
          <cell r="E161">
            <v>1</v>
          </cell>
          <cell r="F161">
            <v>1</v>
          </cell>
        </row>
        <row r="162">
          <cell r="B162" t="str">
            <v>Рыба</v>
          </cell>
          <cell r="C162">
            <v>36300</v>
          </cell>
          <cell r="D162" t="str">
            <v>24 ч</v>
          </cell>
          <cell r="E162">
            <v>1</v>
          </cell>
          <cell r="F162">
            <v>1</v>
          </cell>
        </row>
        <row r="163">
          <cell r="B163" t="str">
            <v>Свежесть мяса/мяса птицы</v>
          </cell>
          <cell r="C163">
            <v>4.1470000000000002</v>
          </cell>
          <cell r="D163" t="str">
            <v>24 ч</v>
          </cell>
          <cell r="E163">
            <v>1</v>
          </cell>
          <cell r="F163">
            <v>1</v>
          </cell>
        </row>
        <row r="164">
          <cell r="B164" t="str">
            <v>Сернистый ангидрид</v>
          </cell>
          <cell r="C164">
            <v>8.3819999999999997</v>
          </cell>
          <cell r="D164" t="str">
            <v>24 ч</v>
          </cell>
          <cell r="E164">
            <v>1</v>
          </cell>
          <cell r="F164">
            <v>1</v>
          </cell>
        </row>
        <row r="165">
          <cell r="B165" t="str">
            <v>Содержание мыла (качественная проба)</v>
          </cell>
          <cell r="C165">
            <v>14.3</v>
          </cell>
          <cell r="D165" t="str">
            <v>24 ч</v>
          </cell>
          <cell r="E165">
            <v>1</v>
          </cell>
          <cell r="F165">
            <v>1</v>
          </cell>
        </row>
        <row r="166">
          <cell r="B166" t="str">
            <v>Солесодержание воды</v>
          </cell>
          <cell r="C166">
            <v>0</v>
          </cell>
          <cell r="D166" t="str">
            <v>24 ч</v>
          </cell>
          <cell r="E166">
            <v>1</v>
          </cell>
          <cell r="F166">
            <v>1</v>
          </cell>
        </row>
        <row r="167">
          <cell r="B167" t="str">
            <v>Соя</v>
          </cell>
          <cell r="C167">
            <v>13476.1</v>
          </cell>
          <cell r="D167" t="str">
            <v>24 ч</v>
          </cell>
          <cell r="E167">
            <v>1</v>
          </cell>
          <cell r="F167">
            <v>1</v>
          </cell>
        </row>
        <row r="168">
          <cell r="B168" t="str">
            <v>Температура гелеобразования</v>
          </cell>
          <cell r="C168">
            <v>0</v>
          </cell>
          <cell r="D168" t="str">
            <v>24 ч</v>
          </cell>
          <cell r="E168">
            <v>1</v>
          </cell>
          <cell r="F168">
            <v>1</v>
          </cell>
        </row>
        <row r="169">
          <cell r="B169" t="str">
            <v>Температура плавления жира</v>
          </cell>
          <cell r="C169">
            <v>0</v>
          </cell>
          <cell r="D169" t="str">
            <v>24 ч</v>
          </cell>
          <cell r="E169">
            <v>1</v>
          </cell>
          <cell r="F169">
            <v>1</v>
          </cell>
        </row>
        <row r="170">
          <cell r="B170" t="str">
            <v>Температура плавления</v>
          </cell>
          <cell r="C170">
            <v>0</v>
          </cell>
          <cell r="D170" t="str">
            <v>24 ч</v>
          </cell>
          <cell r="E170">
            <v>1</v>
          </cell>
          <cell r="F170">
            <v>1</v>
          </cell>
        </row>
        <row r="171">
          <cell r="B171" t="str">
            <v>Температура солевого раствора</v>
          </cell>
          <cell r="C171">
            <v>0</v>
          </cell>
          <cell r="D171" t="str">
            <v>24 ч</v>
          </cell>
          <cell r="E171">
            <v>1</v>
          </cell>
          <cell r="F171">
            <v>1</v>
          </cell>
        </row>
        <row r="172">
          <cell r="B172" t="str">
            <v>Удельная электропроводность воды</v>
          </cell>
          <cell r="C172">
            <v>0</v>
          </cell>
          <cell r="D172" t="str">
            <v>24 ч</v>
          </cell>
          <cell r="E172">
            <v>1</v>
          </cell>
          <cell r="F172">
            <v>1</v>
          </cell>
        </row>
        <row r="173">
          <cell r="B173" t="str">
            <v>Щелочность воды</v>
          </cell>
          <cell r="C173">
            <v>7.601</v>
          </cell>
          <cell r="D173" t="str">
            <v>24 ч</v>
          </cell>
          <cell r="E173">
            <v>1</v>
          </cell>
          <cell r="F173">
            <v>1</v>
          </cell>
        </row>
        <row r="174">
          <cell r="B174" t="str">
            <v>Яйцо</v>
          </cell>
          <cell r="C174">
            <v>13476.1</v>
          </cell>
          <cell r="D174" t="str">
            <v>24 ч</v>
          </cell>
          <cell r="E174">
            <v>1</v>
          </cell>
          <cell r="F174">
            <v>1</v>
          </cell>
        </row>
        <row r="175">
          <cell r="B175" t="str">
            <v>Концентрация рабочего раствора P3-Topaz CL4</v>
          </cell>
          <cell r="C175">
            <v>43.45</v>
          </cell>
          <cell r="D175" t="str">
            <v>24 ч</v>
          </cell>
          <cell r="E175">
            <v>1</v>
          </cell>
          <cell r="F175">
            <v>1</v>
          </cell>
        </row>
        <row r="176">
          <cell r="B176" t="str">
            <v>Концентрация рабочего раствора P3-Topax 686</v>
          </cell>
          <cell r="C176">
            <v>21.45</v>
          </cell>
          <cell r="D176" t="str">
            <v>24 ч</v>
          </cell>
          <cell r="E176">
            <v>1</v>
          </cell>
          <cell r="F176">
            <v>1</v>
          </cell>
        </row>
        <row r="177">
          <cell r="B177" t="str">
            <v>Концентрация рабочего раствора P3-Topaz MD3</v>
          </cell>
          <cell r="C177">
            <v>19.8</v>
          </cell>
          <cell r="D177" t="str">
            <v>24 ч</v>
          </cell>
          <cell r="E177">
            <v>1</v>
          </cell>
          <cell r="F177">
            <v>1</v>
          </cell>
        </row>
        <row r="178">
          <cell r="B178" t="str">
            <v>КМАФАнМ в смывах с тушки</v>
          </cell>
        </row>
        <row r="179">
          <cell r="B179" t="str">
            <v>Salmonella  в смывах с тушки</v>
          </cell>
        </row>
        <row r="180">
          <cell r="B180" t="str">
            <v>Listeria spp.  в смывах с тушки</v>
          </cell>
        </row>
        <row r="181">
          <cell r="B181" t="str">
            <v>Метод определения технологически добавленной влаги</v>
          </cell>
        </row>
      </sheetData>
      <sheetData sheetId="7"/>
      <sheetData sheetId="8">
        <row r="1">
          <cell r="A1" t="str">
            <v>ФИО</v>
          </cell>
          <cell r="B1" t="str">
            <v>Должность</v>
          </cell>
          <cell r="C1" t="str">
            <v>Таб. №</v>
          </cell>
        </row>
        <row r="2">
          <cell r="A2" t="str">
            <v>Добавьте сотрудников в справочник</v>
          </cell>
        </row>
        <row r="3">
          <cell r="A3" t="str">
            <v>Данилина Наталья Викторовна</v>
          </cell>
          <cell r="B3" t="str">
            <v>Серолог</v>
          </cell>
          <cell r="C3">
            <v>20001771</v>
          </cell>
        </row>
        <row r="4">
          <cell r="A4" t="str">
            <v>Щербачева Елена Ивановна</v>
          </cell>
          <cell r="B4" t="str">
            <v>Серолог</v>
          </cell>
          <cell r="C4">
            <v>20007746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ExternalData_1" connectionId="3" autoFormatId="16" applyNumberFormats="0" applyBorderFormats="0" applyFontFormats="0" applyPatternFormats="0" applyAlignmentFormats="0" applyWidthHeightFormats="0">
  <queryTableRefresh nextId="9">
    <queryTableFields count="4">
      <queryTableField id="5" name="Юр. Лицо лаборатории" tableColumnId="5"/>
      <queryTableField id="6" name="Лаборатория" tableColumnId="6"/>
      <queryTableField id="7" name="Краткое обозначение" tableColumnId="7"/>
      <queryTableField id="8" name="Код лаборатории" tableColumnId="8"/>
    </queryTableFields>
  </queryTableRefresh>
</queryTable>
</file>

<file path=xl/queryTables/queryTable2.xml><?xml version="1.0" encoding="utf-8"?>
<queryTable xmlns="http://schemas.openxmlformats.org/spreadsheetml/2006/main" name="ExternalData_1" connectionId="5" autoFormatId="16" applyNumberFormats="0" applyBorderFormats="0" applyFontFormats="0" applyPatternFormats="0" applyAlignmentFormats="0" applyWidthHeightFormats="0">
  <queryTableRefresh nextId="22">
    <queryTableFields count="21">
      <queryTableField id="1" name="Виды исследований" tableColumnId="1"/>
      <queryTableField id="2" name="C2" tableColumnId="2"/>
      <queryTableField id="3" name="Цель исследования" tableColumnId="3"/>
      <queryTableField id="4" name="C4" tableColumnId="4"/>
      <queryTableField id="5" name="Соответствие плану мониторинга" tableColumnId="5"/>
      <queryTableField id="6" name="C6" tableColumnId="6"/>
      <queryTableField id="7" name="Цель исследования_1" tableColumnId="7"/>
      <queryTableField id="8" name="C8" tableColumnId="8"/>
      <queryTableField id="9" name="Тип упаковки образца" tableColumnId="9"/>
      <queryTableField id="10" name="C10" tableColumnId="10"/>
      <queryTableField id="11" name="Лаборатория" tableColumnId="11"/>
      <queryTableField id="12" name="Место отбора проб" tableColumnId="12"/>
      <queryTableField id="13" name="C13" tableColumnId="13"/>
      <queryTableField id="14" name="Юридическое лицо заказчика" tableColumnId="14"/>
      <queryTableField id="15" name="C15" tableColumnId="15"/>
      <queryTableField id="16" name="Единица измерения" tableColumnId="16"/>
      <queryTableField id="17" name="C17" tableColumnId="17"/>
      <queryTableField id="18" name="Площадка выращивания (уник)" tableColumnId="18"/>
      <queryTableField id="19" name="Column19" tableColumnId="19"/>
      <queryTableField id="20" name="Площадка выращивания" tableColumnId="20"/>
      <queryTableField id="21" name="Номер птичника" tableColumnId="21"/>
    </queryTableFields>
  </queryTableRefresh>
</queryTable>
</file>

<file path=xl/queryTables/queryTable3.xml><?xml version="1.0" encoding="utf-8"?>
<queryTable xmlns="http://schemas.openxmlformats.org/spreadsheetml/2006/main" name="ExternalData_1" adjustColumnWidth="0" connectionId="4" autoFormatId="16" applyNumberFormats="0" applyBorderFormats="0" applyFontFormats="0" applyPatternFormats="0" applyAlignmentFormats="0" applyWidthHeightFormats="0">
  <queryTableRefresh nextId="36">
    <queryTableFields count="31">
      <queryTableField id="11" name="Сцепка" tableColumnId="11"/>
      <queryTableField id="1" name="Наименование продукции/ исследуемого объекта" tableColumnId="1"/>
      <queryTableField id="2" name="Подгруппа материала" tableColumnId="2"/>
      <queryTableField id="3" name="Группа материала" tableColumnId="3"/>
      <queryTableField id="12" name="Минимальный вес образца" tableColumnId="12"/>
      <queryTableField id="4" name="Код" tableColumnId="4"/>
      <queryTableField id="5" name="Вид исследования" tableColumnId="5"/>
      <queryTableField id="6" name="Наименование исследования" tableColumnId="6"/>
      <queryTableField id="7" name="НД на отбор проб" tableColumnId="7"/>
      <queryTableField id="8" name="НД на метод испытания" tableColumnId="8"/>
      <queryTableField id="9" name="Нормируемый предел" tableColumnId="9"/>
      <queryTableField id="10" name="НД на продукцию (справочно)" tableColumnId="10"/>
      <queryTableField id="17" name="Column12" tableColumnId="13"/>
      <queryTableField id="18" name="Column13" tableColumnId="14"/>
      <queryTableField id="19" name="Column14" tableColumnId="15"/>
      <queryTableField id="20" name="Column15" tableColumnId="16"/>
      <queryTableField id="21" name="Column16" tableColumnId="17"/>
      <queryTableField id="22" name="Column17" tableColumnId="18"/>
      <queryTableField id="23" name="Column18" tableColumnId="19"/>
      <queryTableField id="24" name="Column19" tableColumnId="20"/>
      <queryTableField id="25" name="Column20" tableColumnId="21"/>
      <queryTableField id="26" name="Column21" tableColumnId="22"/>
      <queryTableField id="27" name="Column22" tableColumnId="23"/>
      <queryTableField id="28" name="Column23" tableColumnId="24"/>
      <queryTableField id="29" name="Column24" tableColumnId="25"/>
      <queryTableField id="30" name="Column25" tableColumnId="26"/>
      <queryTableField id="31" name="Column26" tableColumnId="27"/>
      <queryTableField id="32" name="Column27" tableColumnId="28"/>
      <queryTableField id="33" name="Column28" tableColumnId="29"/>
      <queryTableField id="34" name="Column29" tableColumnId="30"/>
      <queryTableField id="35" name="Column30" tableColumnId="31"/>
    </queryTableFields>
  </queryTableRefresh>
</queryTable>
</file>

<file path=xl/queryTables/queryTable4.xml><?xml version="1.0" encoding="utf-8"?>
<queryTable xmlns="http://schemas.openxmlformats.org/spreadsheetml/2006/main" name="ExternalData_1" preserveFormatting="0" adjustColumnWidth="0" connectionId="1" autoFormatId="16" applyNumberFormats="0" applyBorderFormats="0" applyFontFormats="0" applyPatternFormats="0" applyAlignmentFormats="0" applyWidthHeightFormats="0">
  <queryTableRefresh nextId="9">
    <queryTableFields count="7">
      <queryTableField id="1" name="Вид исследования" tableColumnId="1"/>
      <queryTableField id="2" name="Наименование исследования" tableColumnId="2"/>
      <queryTableField id="3" name="Стоимость исследования _x000a_(только реактивы &amp; расходные материалы), руб." tableColumnId="3"/>
      <queryTableField id="4" name="Время на проведение исследования (час/сут.)" tableColumnId="4"/>
      <queryTableField id="5" name="Длительность исследования_x000a_НЕ ОБНАРУЖЕНО, дн" tableColumnId="5"/>
      <queryTableField id="6" name="Длительность исследования_x000a_ОБНАРУЖЕНО, дн" tableColumnId="6"/>
      <queryTableField id="8" name="коментарии" tableColumnId="7"/>
    </queryTableFields>
  </queryTableRefresh>
</queryTable>
</file>

<file path=xl/queryTables/queryTable5.xml><?xml version="1.0" encoding="utf-8"?>
<queryTable xmlns="http://schemas.openxmlformats.org/spreadsheetml/2006/main" name="ExternalData_1" preserveFormatting="0" adjustColumnWidth="0" connectionId="2" autoFormatId="16" applyNumberFormats="0" applyBorderFormats="0" applyFontFormats="0" applyPatternFormats="0" applyAlignmentFormats="0" applyWidthHeightFormats="0">
  <queryTableRefresh nextId="5">
    <queryTableFields count="4">
      <queryTableField id="1" name="Подразделение организации Клевер" tableColumnId="1"/>
      <queryTableField id="2" name="Код подразделения Клевер" tableColumnId="2"/>
      <queryTableField id="3" name="Юр. лицо" tableColumnId="3"/>
      <queryTableField id="4" name="Код лаборатории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id="6" name="Лаборатории" displayName="Лаборатории" ref="A1:D16" tableType="queryTable" totalsRowShown="0" headerRowDxfId="1708" headerRowCellStyle="Финансовый 2">
  <autoFilter ref="A1:D16"/>
  <tableColumns count="4">
    <tableColumn id="5" uniqueName="5" name="Юр. Лицо лаборатории" queryTableFieldId="5" dataDxfId="1707"/>
    <tableColumn id="6" uniqueName="6" name="Лаборатория" queryTableFieldId="6" dataDxfId="1706"/>
    <tableColumn id="7" uniqueName="7" name="Краткое обозначение" queryTableFieldId="7" dataDxfId="1705"/>
    <tableColumn id="8" uniqueName="8" name="Код лаборатории" queryTableFieldId="8" dataDxfId="1704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7" name="Справочник" displayName="Справочник" ref="A1:U2463" tableType="queryTable" totalsRowShown="0" headerRowDxfId="1703">
  <autoFilter ref="A1:U2463"/>
  <tableColumns count="21">
    <tableColumn id="1" uniqueName="1" name="Виды исследований" queryTableFieldId="1" dataDxfId="1702"/>
    <tableColumn id="2" uniqueName="2" name="C2" queryTableFieldId="2"/>
    <tableColumn id="3" uniqueName="3" name="Цель исследования" queryTableFieldId="3" dataDxfId="1701"/>
    <tableColumn id="4" uniqueName="4" name="C4" queryTableFieldId="4"/>
    <tableColumn id="5" uniqueName="5" name="Соответствие плану мониторинга" queryTableFieldId="5" dataDxfId="1700"/>
    <tableColumn id="6" uniqueName="6" name="C6" queryTableFieldId="6"/>
    <tableColumn id="7" uniqueName="7" name="Цель исследования_1" queryTableFieldId="7" dataDxfId="1699"/>
    <tableColumn id="8" uniqueName="8" name="C8" queryTableFieldId="8"/>
    <tableColumn id="9" uniqueName="9" name="Тип упаковки образца" queryTableFieldId="9" dataDxfId="1698"/>
    <tableColumn id="10" uniqueName="10" name="C10" queryTableFieldId="10"/>
    <tableColumn id="11" uniqueName="11" name="Лаборатория" queryTableFieldId="11" dataDxfId="1697"/>
    <tableColumn id="12" uniqueName="12" name="Место отбора проб" queryTableFieldId="12" dataDxfId="1696"/>
    <tableColumn id="13" uniqueName="13" name="C13" queryTableFieldId="13"/>
    <tableColumn id="14" uniqueName="14" name="Юридическое лицо заказчика" queryTableFieldId="14" dataDxfId="1695"/>
    <tableColumn id="15" uniqueName="15" name="C15" queryTableFieldId="15"/>
    <tableColumn id="16" uniqueName="16" name="Единица измерения" queryTableFieldId="16"/>
    <tableColumn id="17" uniqueName="17" name="C17" queryTableFieldId="17"/>
    <tableColumn id="18" uniqueName="18" name="Площадка выращивания (уник)" queryTableFieldId="18" dataDxfId="1694"/>
    <tableColumn id="19" uniqueName="19" name="Column19" queryTableFieldId="19"/>
    <tableColumn id="20" uniqueName="20" name="Площадка выращивания" queryTableFieldId="20" dataDxfId="1693"/>
    <tableColumn id="21" uniqueName="21" name="Номер птичника" queryTableFieldId="21" dataDxfId="169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1" name="Продукция" displayName="Продукция" ref="A1:AE1158" tableType="queryTable" totalsRowShown="0" headerRowDxfId="47">
  <autoFilter ref="A1:AE1158"/>
  <tableColumns count="31">
    <tableColumn id="11" uniqueName="11" name="Сцепка" queryTableFieldId="11"/>
    <tableColumn id="1" uniqueName="1" name="Наименование продукции/ исследуемого объекта" queryTableFieldId="1" dataDxfId="46"/>
    <tableColumn id="2" uniqueName="2" name="Подгруппа материала" queryTableFieldId="2" dataDxfId="45"/>
    <tableColumn id="3" uniqueName="3" name="Группа материала" queryTableFieldId="3" dataDxfId="44"/>
    <tableColumn id="12" uniqueName="12" name="Минимальный вес образца" queryTableFieldId="12"/>
    <tableColumn id="4" uniqueName="4" name="Код" queryTableFieldId="4"/>
    <tableColumn id="5" uniqueName="5" name="Вид исследования" queryTableFieldId="5" dataDxfId="43"/>
    <tableColumn id="6" uniqueName="6" name="Наименование исследования" queryTableFieldId="6" dataDxfId="42"/>
    <tableColumn id="7" uniqueName="7" name="НД на отбор проб" queryTableFieldId="7" dataDxfId="41"/>
    <tableColumn id="8" uniqueName="8" name="НД на метод испытания" queryTableFieldId="8" dataDxfId="40"/>
    <tableColumn id="9" uniqueName="9" name="Нормируемый предел" queryTableFieldId="9" dataDxfId="39"/>
    <tableColumn id="10" uniqueName="10" name="НД на продукцию (справочно)" queryTableFieldId="10" dataDxfId="38"/>
    <tableColumn id="13" uniqueName="13" name="Column12" queryTableFieldId="17" dataDxfId="37"/>
    <tableColumn id="14" uniqueName="14" name="Column13" queryTableFieldId="18" dataDxfId="36"/>
    <tableColumn id="15" uniqueName="15" name="Column14" queryTableFieldId="19" dataDxfId="35"/>
    <tableColumn id="16" uniqueName="16" name="Column15" queryTableFieldId="20" dataDxfId="34"/>
    <tableColumn id="17" uniqueName="17" name="Column16" queryTableFieldId="21" dataDxfId="33"/>
    <tableColumn id="18" uniqueName="18" name="Column17" queryTableFieldId="22" dataDxfId="32"/>
    <tableColumn id="19" uniqueName="19" name="Column18" queryTableFieldId="23" dataDxfId="31"/>
    <tableColumn id="20" uniqueName="20" name="Column19" queryTableFieldId="24" dataDxfId="30"/>
    <tableColumn id="21" uniqueName="21" name="Column20" queryTableFieldId="25" dataDxfId="29"/>
    <tableColumn id="22" uniqueName="22" name="Column21" queryTableFieldId="26" dataDxfId="28"/>
    <tableColumn id="23" uniqueName="23" name="Column22" queryTableFieldId="27" dataDxfId="27"/>
    <tableColumn id="24" uniqueName="24" name="Column23" queryTableFieldId="28" dataDxfId="26"/>
    <tableColumn id="25" uniqueName="25" name="Column24" queryTableFieldId="29" dataDxfId="25"/>
    <tableColumn id="26" uniqueName="26" name="Column25" queryTableFieldId="30" dataDxfId="24"/>
    <tableColumn id="27" uniqueName="27" name="Column26" queryTableFieldId="31" dataDxfId="23"/>
    <tableColumn id="28" uniqueName="28" name="Column27" queryTableFieldId="32" dataDxfId="22"/>
    <tableColumn id="29" uniqueName="29" name="Column28" queryTableFieldId="33" dataDxfId="21"/>
    <tableColumn id="30" uniqueName="30" name="Column29" queryTableFieldId="34" dataDxfId="20"/>
    <tableColumn id="31" uniqueName="31" name="Column30" queryTableFieldId="35" dataDxfId="19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3" name="Вид_исследования" displayName="Вид_исследования" ref="A1:G181" tableType="queryTable" totalsRowShown="0" headerRowDxfId="18" headerRowCellStyle="Финансовый 2">
  <autoFilter ref="A1:G181"/>
  <tableColumns count="7">
    <tableColumn id="1" uniqueName="1" name="Вид исследования" queryTableFieldId="1" dataDxfId="17"/>
    <tableColumn id="2" uniqueName="2" name="Наименование исследования" queryTableFieldId="2" dataDxfId="16"/>
    <tableColumn id="3" uniqueName="3" name="Стоимость исследования _x000a_(только реактивы &amp; расходные материалы), руб." queryTableFieldId="3"/>
    <tableColumn id="4" uniqueName="4" name="Время на проведение исследования (час/сут.)" queryTableFieldId="4" dataDxfId="15"/>
    <tableColumn id="5" uniqueName="5" name="Длительность исследования_x000a_НЕ ОБНАРУЖЕНО, дн" queryTableFieldId="5"/>
    <tableColumn id="6" uniqueName="6" name="Длительность исследования_x000a_ОБНАРУЖЕНО, дн" queryTableFieldId="6"/>
    <tableColumn id="7" uniqueName="7" name="коментарии" queryTableFieldId="8" dataDxfId="14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5" name="Заказчики" displayName="Заказчики" ref="A1:D242" tableType="queryTable" totalsRowShown="0" headerRowDxfId="13" headerRowCellStyle="Финансовый 2">
  <autoFilter ref="A1:D242"/>
  <tableColumns count="4">
    <tableColumn id="1" uniqueName="1" name="Подразделение организации Клевер" queryTableFieldId="1" dataDxfId="12"/>
    <tableColumn id="2" uniqueName="2" name="Код подразделения Клевер" queryTableFieldId="2" dataDxfId="11"/>
    <tableColumn id="3" uniqueName="3" name="Юр. лицо" queryTableFieldId="3" dataDxfId="10"/>
    <tableColumn id="4" uniqueName="4" name="Код лаборатории" queryTableFieldId="4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4" name="Путь" displayName="Путь" ref="G1:G2" insertRowShift="1" totalsRowShown="0" headerRowDxfId="9" dataDxfId="7" headerRowBorderDxfId="8">
  <autoFilter ref="G1:G2"/>
  <tableColumns count="1">
    <tableColumn id="2" name="Ссылка на журналы заявок" dataDxfId="6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id="2" name="Путь1" displayName="Путь1" ref="G4:G5" totalsRowShown="0" headerRowDxfId="5" dataDxfId="3" headerRowBorderDxfId="4" tableBorderDxfId="2" totalsRowBorderDxfId="1">
  <autoFilter ref="G4:G5"/>
  <tableColumns count="1">
    <tableColumn id="1" name="Ссылка на справочник продукции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customProperty" Target="../customProperty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62"/>
  <sheetViews>
    <sheetView workbookViewId="0">
      <selection sqref="A1:D16"/>
    </sheetView>
  </sheetViews>
  <sheetFormatPr defaultRowHeight="15" x14ac:dyDescent="0.25"/>
  <cols>
    <col min="1" max="1" width="46.28515625" bestFit="1" customWidth="1"/>
    <col min="2" max="2" width="63.85546875" bestFit="1" customWidth="1"/>
    <col min="3" max="3" width="27.140625" bestFit="1" customWidth="1"/>
    <col min="4" max="4" width="22.7109375" bestFit="1" customWidth="1"/>
    <col min="5" max="5" width="46.28515625" bestFit="1" customWidth="1"/>
    <col min="6" max="6" width="63.85546875" bestFit="1" customWidth="1"/>
    <col min="7" max="7" width="21.140625" bestFit="1" customWidth="1"/>
    <col min="8" max="8" width="17" bestFit="1" customWidth="1"/>
  </cols>
  <sheetData>
    <row r="1" spans="1:4" x14ac:dyDescent="0.25">
      <c r="A1" s="3" t="s">
        <v>43</v>
      </c>
      <c r="B1" s="3" t="s">
        <v>44</v>
      </c>
      <c r="C1" s="3" t="s">
        <v>45</v>
      </c>
      <c r="D1" s="3" t="s">
        <v>46</v>
      </c>
    </row>
    <row r="2" spans="1:4" x14ac:dyDescent="0.25">
      <c r="A2" s="116" t="s">
        <v>544</v>
      </c>
      <c r="B2" s="116" t="s">
        <v>607</v>
      </c>
      <c r="C2" s="116" t="s">
        <v>783</v>
      </c>
      <c r="D2" s="116" t="s">
        <v>608</v>
      </c>
    </row>
    <row r="3" spans="1:4" x14ac:dyDescent="0.25">
      <c r="A3" s="116" t="s">
        <v>544</v>
      </c>
      <c r="B3" s="116" t="s">
        <v>370</v>
      </c>
      <c r="C3" s="116" t="s">
        <v>784</v>
      </c>
      <c r="D3" s="116" t="s">
        <v>785</v>
      </c>
    </row>
    <row r="4" spans="1:4" x14ac:dyDescent="0.25">
      <c r="A4" s="116" t="s">
        <v>544</v>
      </c>
      <c r="B4" s="116" t="s">
        <v>786</v>
      </c>
      <c r="C4" s="116" t="s">
        <v>787</v>
      </c>
      <c r="D4" s="116" t="s">
        <v>450</v>
      </c>
    </row>
    <row r="5" spans="1:4" x14ac:dyDescent="0.25">
      <c r="A5" s="116" t="s">
        <v>788</v>
      </c>
      <c r="B5" s="116" t="s">
        <v>789</v>
      </c>
      <c r="C5" s="116" t="s">
        <v>790</v>
      </c>
      <c r="D5" s="116" t="s">
        <v>613</v>
      </c>
    </row>
    <row r="6" spans="1:4" x14ac:dyDescent="0.25">
      <c r="A6" s="116" t="s">
        <v>788</v>
      </c>
      <c r="B6" s="116" t="s">
        <v>791</v>
      </c>
      <c r="C6" s="116" t="s">
        <v>792</v>
      </c>
      <c r="D6" s="116" t="s">
        <v>615</v>
      </c>
    </row>
    <row r="7" spans="1:4" x14ac:dyDescent="0.25">
      <c r="A7" s="116" t="s">
        <v>788</v>
      </c>
      <c r="B7" s="116" t="s">
        <v>793</v>
      </c>
      <c r="C7" s="116" t="s">
        <v>794</v>
      </c>
      <c r="D7" s="116" t="s">
        <v>795</v>
      </c>
    </row>
    <row r="8" spans="1:4" x14ac:dyDescent="0.25">
      <c r="A8" s="116" t="s">
        <v>479</v>
      </c>
      <c r="B8" s="116" t="s">
        <v>796</v>
      </c>
      <c r="C8" s="116" t="s">
        <v>797</v>
      </c>
      <c r="D8" s="116"/>
    </row>
    <row r="9" spans="1:4" x14ac:dyDescent="0.25">
      <c r="A9" s="116" t="s">
        <v>798</v>
      </c>
      <c r="B9" s="116" t="s">
        <v>799</v>
      </c>
      <c r="C9" s="116" t="s">
        <v>800</v>
      </c>
      <c r="D9" s="116"/>
    </row>
    <row r="10" spans="1:4" x14ac:dyDescent="0.25">
      <c r="A10" s="116" t="s">
        <v>798</v>
      </c>
      <c r="B10" s="116" t="s">
        <v>801</v>
      </c>
      <c r="C10" s="116" t="s">
        <v>802</v>
      </c>
      <c r="D10" s="116"/>
    </row>
    <row r="11" spans="1:4" x14ac:dyDescent="0.25">
      <c r="A11" s="116" t="s">
        <v>803</v>
      </c>
      <c r="B11" s="116" t="s">
        <v>804</v>
      </c>
      <c r="C11" s="116" t="s">
        <v>805</v>
      </c>
      <c r="D11" s="116"/>
    </row>
    <row r="12" spans="1:4" x14ac:dyDescent="0.25">
      <c r="A12" s="116" t="s">
        <v>803</v>
      </c>
      <c r="B12" s="116" t="s">
        <v>806</v>
      </c>
      <c r="C12" s="116" t="s">
        <v>807</v>
      </c>
      <c r="D12" s="116"/>
    </row>
    <row r="13" spans="1:4" x14ac:dyDescent="0.25">
      <c r="A13" s="116" t="s">
        <v>2781</v>
      </c>
      <c r="B13" s="116" t="s">
        <v>2782</v>
      </c>
      <c r="C13" s="116" t="s">
        <v>2783</v>
      </c>
      <c r="D13" s="116"/>
    </row>
    <row r="14" spans="1:4" x14ac:dyDescent="0.25">
      <c r="A14" s="116" t="s">
        <v>751</v>
      </c>
      <c r="B14" s="116" t="s">
        <v>808</v>
      </c>
      <c r="C14" s="116" t="s">
        <v>809</v>
      </c>
      <c r="D14" s="116"/>
    </row>
    <row r="15" spans="1:4" x14ac:dyDescent="0.25">
      <c r="A15" s="116" t="s">
        <v>2784</v>
      </c>
      <c r="B15" s="116" t="s">
        <v>2785</v>
      </c>
      <c r="C15" s="116" t="s">
        <v>2786</v>
      </c>
      <c r="D15" s="116"/>
    </row>
    <row r="16" spans="1:4" x14ac:dyDescent="0.25">
      <c r="A16" s="116" t="s">
        <v>2787</v>
      </c>
      <c r="B16" s="116" t="s">
        <v>2788</v>
      </c>
      <c r="C16" s="116" t="s">
        <v>2789</v>
      </c>
      <c r="D16" s="116"/>
    </row>
    <row r="17" spans="1:4" x14ac:dyDescent="0.25">
      <c r="A17" s="116"/>
      <c r="B17" s="116"/>
      <c r="C17" s="116"/>
      <c r="D17" s="116"/>
    </row>
    <row r="18" spans="1:4" x14ac:dyDescent="0.25">
      <c r="A18" s="116"/>
      <c r="B18" s="116"/>
      <c r="C18" s="116"/>
      <c r="D18" s="116"/>
    </row>
    <row r="19" spans="1:4" x14ac:dyDescent="0.25">
      <c r="A19" s="116"/>
      <c r="B19" s="116"/>
      <c r="C19" s="116"/>
      <c r="D19" s="116"/>
    </row>
    <row r="20" spans="1:4" x14ac:dyDescent="0.25">
      <c r="A20" s="116"/>
      <c r="B20" s="116"/>
      <c r="C20" s="116"/>
      <c r="D20" s="116"/>
    </row>
    <row r="21" spans="1:4" x14ac:dyDescent="0.25">
      <c r="A21" s="116"/>
      <c r="B21" s="116"/>
      <c r="C21" s="116"/>
      <c r="D21" s="116"/>
    </row>
    <row r="22" spans="1:4" x14ac:dyDescent="0.25">
      <c r="A22" s="116"/>
      <c r="B22" s="116"/>
      <c r="C22" s="116"/>
      <c r="D22" s="116"/>
    </row>
    <row r="23" spans="1:4" x14ac:dyDescent="0.25">
      <c r="A23" s="116"/>
      <c r="B23" s="116"/>
      <c r="C23" s="116"/>
      <c r="D23" s="116"/>
    </row>
    <row r="24" spans="1:4" x14ac:dyDescent="0.25">
      <c r="A24" s="116"/>
      <c r="B24" s="116"/>
      <c r="C24" s="116"/>
      <c r="D24" s="116"/>
    </row>
    <row r="25" spans="1:4" x14ac:dyDescent="0.25">
      <c r="A25" s="116"/>
      <c r="B25" s="116"/>
      <c r="C25" s="116"/>
      <c r="D25" s="116"/>
    </row>
    <row r="26" spans="1:4" x14ac:dyDescent="0.25">
      <c r="A26" s="116"/>
      <c r="B26" s="116"/>
      <c r="C26" s="116"/>
      <c r="D26" s="116"/>
    </row>
    <row r="27" spans="1:4" x14ac:dyDescent="0.25">
      <c r="A27" s="116"/>
      <c r="B27" s="116"/>
      <c r="C27" s="116"/>
      <c r="D27" s="116"/>
    </row>
    <row r="28" spans="1:4" x14ac:dyDescent="0.25">
      <c r="A28" s="116"/>
      <c r="B28" s="116"/>
      <c r="C28" s="116"/>
      <c r="D28" s="116"/>
    </row>
    <row r="29" spans="1:4" x14ac:dyDescent="0.25">
      <c r="A29" s="116"/>
      <c r="B29" s="116"/>
      <c r="C29" s="116"/>
      <c r="D29" s="116"/>
    </row>
    <row r="30" spans="1:4" x14ac:dyDescent="0.25">
      <c r="A30" s="116"/>
      <c r="B30" s="116"/>
      <c r="C30" s="116"/>
      <c r="D30" s="116"/>
    </row>
    <row r="31" spans="1:4" x14ac:dyDescent="0.25">
      <c r="A31" s="116"/>
      <c r="B31" s="116"/>
      <c r="C31" s="116"/>
      <c r="D31" s="116"/>
    </row>
    <row r="32" spans="1:4" x14ac:dyDescent="0.25">
      <c r="A32" s="116"/>
      <c r="B32" s="116"/>
      <c r="C32" s="116"/>
      <c r="D32" s="116"/>
    </row>
    <row r="33" spans="1:4" x14ac:dyDescent="0.25">
      <c r="A33" s="116"/>
      <c r="B33" s="116"/>
      <c r="C33" s="116"/>
      <c r="D33" s="116"/>
    </row>
    <row r="34" spans="1:4" x14ac:dyDescent="0.25">
      <c r="A34" s="116"/>
      <c r="B34" s="116"/>
      <c r="C34" s="116"/>
      <c r="D34" s="116"/>
    </row>
    <row r="35" spans="1:4" x14ac:dyDescent="0.25">
      <c r="A35" s="116"/>
      <c r="B35" s="116"/>
      <c r="C35" s="116"/>
      <c r="D35" s="116"/>
    </row>
    <row r="36" spans="1:4" x14ac:dyDescent="0.25">
      <c r="A36" s="116"/>
      <c r="B36" s="116"/>
      <c r="C36" s="116"/>
      <c r="D36" s="116"/>
    </row>
    <row r="37" spans="1:4" x14ac:dyDescent="0.25">
      <c r="A37" s="116"/>
      <c r="B37" s="116"/>
      <c r="C37" s="116"/>
      <c r="D37" s="116"/>
    </row>
    <row r="38" spans="1:4" x14ac:dyDescent="0.25">
      <c r="A38" s="116"/>
      <c r="B38" s="116"/>
      <c r="C38" s="116"/>
      <c r="D38" s="116"/>
    </row>
    <row r="39" spans="1:4" x14ac:dyDescent="0.25">
      <c r="A39" s="116"/>
      <c r="B39" s="116"/>
      <c r="C39" s="116"/>
      <c r="D39" s="116"/>
    </row>
    <row r="40" spans="1:4" x14ac:dyDescent="0.25">
      <c r="A40" s="116"/>
      <c r="B40" s="116"/>
      <c r="C40" s="116"/>
      <c r="D40" s="116"/>
    </row>
    <row r="41" spans="1:4" x14ac:dyDescent="0.25">
      <c r="A41" s="116"/>
      <c r="B41" s="116"/>
      <c r="C41" s="116"/>
      <c r="D41" s="116"/>
    </row>
    <row r="42" spans="1:4" x14ac:dyDescent="0.25">
      <c r="A42" s="116"/>
      <c r="B42" s="116"/>
      <c r="C42" s="116"/>
      <c r="D42" s="116"/>
    </row>
    <row r="43" spans="1:4" x14ac:dyDescent="0.25">
      <c r="A43" s="116"/>
      <c r="B43" s="116"/>
      <c r="C43" s="116"/>
      <c r="D43" s="116"/>
    </row>
    <row r="44" spans="1:4" x14ac:dyDescent="0.25">
      <c r="A44" s="116"/>
      <c r="B44" s="116"/>
      <c r="C44" s="116"/>
      <c r="D44" s="116"/>
    </row>
    <row r="45" spans="1:4" x14ac:dyDescent="0.25">
      <c r="A45" s="116"/>
      <c r="B45" s="116"/>
      <c r="C45" s="116"/>
      <c r="D45" s="116"/>
    </row>
    <row r="46" spans="1:4" x14ac:dyDescent="0.25">
      <c r="A46" s="116"/>
      <c r="B46" s="116"/>
      <c r="C46" s="116"/>
      <c r="D46" s="116"/>
    </row>
    <row r="47" spans="1:4" x14ac:dyDescent="0.25">
      <c r="A47" s="116"/>
      <c r="B47" s="116"/>
      <c r="C47" s="116"/>
      <c r="D47" s="116"/>
    </row>
    <row r="48" spans="1:4" x14ac:dyDescent="0.25">
      <c r="A48" s="116"/>
      <c r="B48" s="116"/>
      <c r="C48" s="116"/>
      <c r="D48" s="116"/>
    </row>
    <row r="49" spans="1:4" x14ac:dyDescent="0.25">
      <c r="A49" s="116"/>
      <c r="B49" s="116"/>
      <c r="C49" s="116"/>
      <c r="D49" s="116"/>
    </row>
    <row r="50" spans="1:4" x14ac:dyDescent="0.25">
      <c r="A50" s="116"/>
      <c r="B50" s="116"/>
      <c r="C50" s="116"/>
      <c r="D50" s="116"/>
    </row>
    <row r="51" spans="1:4" x14ac:dyDescent="0.25">
      <c r="A51" s="116"/>
      <c r="B51" s="116"/>
      <c r="C51" s="116"/>
      <c r="D51" s="116"/>
    </row>
    <row r="52" spans="1:4" x14ac:dyDescent="0.25">
      <c r="A52" s="116"/>
      <c r="B52" s="116"/>
      <c r="C52" s="116"/>
      <c r="D52" s="116"/>
    </row>
    <row r="53" spans="1:4" x14ac:dyDescent="0.25">
      <c r="A53" s="116"/>
      <c r="B53" s="116"/>
      <c r="C53" s="116"/>
      <c r="D53" s="116"/>
    </row>
    <row r="54" spans="1:4" x14ac:dyDescent="0.25">
      <c r="A54" s="116"/>
      <c r="B54" s="116"/>
      <c r="C54" s="116"/>
      <c r="D54" s="116"/>
    </row>
    <row r="55" spans="1:4" x14ac:dyDescent="0.25">
      <c r="A55" s="116"/>
      <c r="B55" s="116"/>
      <c r="C55" s="116"/>
      <c r="D55" s="116"/>
    </row>
    <row r="56" spans="1:4" x14ac:dyDescent="0.25">
      <c r="A56" s="116"/>
      <c r="B56" s="116"/>
      <c r="C56" s="116"/>
      <c r="D56" s="116"/>
    </row>
    <row r="57" spans="1:4" x14ac:dyDescent="0.25">
      <c r="A57" s="116"/>
      <c r="B57" s="116"/>
      <c r="C57" s="116"/>
      <c r="D57" s="116"/>
    </row>
    <row r="58" spans="1:4" x14ac:dyDescent="0.25">
      <c r="A58" s="116"/>
      <c r="B58" s="116"/>
      <c r="C58" s="116"/>
      <c r="D58" s="116"/>
    </row>
    <row r="59" spans="1:4" x14ac:dyDescent="0.25">
      <c r="A59" s="116"/>
      <c r="B59" s="116"/>
      <c r="C59" s="116"/>
      <c r="D59" s="116"/>
    </row>
    <row r="60" spans="1:4" x14ac:dyDescent="0.25">
      <c r="A60" s="116"/>
      <c r="B60" s="116"/>
      <c r="C60" s="116"/>
      <c r="D60" s="116"/>
    </row>
    <row r="61" spans="1:4" x14ac:dyDescent="0.25">
      <c r="A61" s="116"/>
      <c r="B61" s="116"/>
      <c r="C61" s="116"/>
      <c r="D61" s="116"/>
    </row>
    <row r="62" spans="1:4" x14ac:dyDescent="0.25">
      <c r="A62" s="116"/>
      <c r="B62" s="116"/>
      <c r="C62" s="116"/>
      <c r="D62" s="116"/>
    </row>
    <row r="63" spans="1:4" x14ac:dyDescent="0.25">
      <c r="A63" s="116"/>
      <c r="B63" s="116"/>
      <c r="C63" s="116"/>
      <c r="D63" s="116"/>
    </row>
    <row r="64" spans="1:4" x14ac:dyDescent="0.25">
      <c r="A64" s="116"/>
      <c r="B64" s="116"/>
      <c r="C64" s="116"/>
      <c r="D64" s="116"/>
    </row>
    <row r="65" spans="1:4" x14ac:dyDescent="0.25">
      <c r="A65" s="116"/>
      <c r="B65" s="116"/>
      <c r="C65" s="116"/>
      <c r="D65" s="116"/>
    </row>
    <row r="66" spans="1:4" x14ac:dyDescent="0.25">
      <c r="A66" s="116"/>
      <c r="B66" s="116"/>
      <c r="C66" s="116"/>
      <c r="D66" s="116"/>
    </row>
    <row r="67" spans="1:4" x14ac:dyDescent="0.25">
      <c r="A67" s="116"/>
      <c r="B67" s="116"/>
      <c r="C67" s="116"/>
      <c r="D67" s="116"/>
    </row>
    <row r="68" spans="1:4" x14ac:dyDescent="0.25">
      <c r="A68" s="116"/>
      <c r="B68" s="116"/>
      <c r="C68" s="116"/>
      <c r="D68" s="116"/>
    </row>
    <row r="69" spans="1:4" x14ac:dyDescent="0.25">
      <c r="A69" s="116"/>
      <c r="B69" s="116"/>
      <c r="C69" s="116"/>
      <c r="D69" s="116"/>
    </row>
    <row r="70" spans="1:4" x14ac:dyDescent="0.25">
      <c r="A70" s="116"/>
      <c r="B70" s="116"/>
      <c r="C70" s="116"/>
      <c r="D70" s="116"/>
    </row>
    <row r="71" spans="1:4" x14ac:dyDescent="0.25">
      <c r="A71" s="116"/>
      <c r="B71" s="116"/>
      <c r="C71" s="116"/>
      <c r="D71" s="116"/>
    </row>
    <row r="72" spans="1:4" x14ac:dyDescent="0.25">
      <c r="A72" s="116"/>
      <c r="B72" s="116"/>
      <c r="C72" s="116"/>
      <c r="D72" s="116"/>
    </row>
    <row r="73" spans="1:4" x14ac:dyDescent="0.25">
      <c r="A73" s="116"/>
      <c r="B73" s="116"/>
      <c r="C73" s="116"/>
      <c r="D73" s="116"/>
    </row>
    <row r="74" spans="1:4" x14ac:dyDescent="0.25">
      <c r="A74" s="116"/>
      <c r="B74" s="116"/>
      <c r="C74" s="116"/>
      <c r="D74" s="116"/>
    </row>
    <row r="75" spans="1:4" x14ac:dyDescent="0.25">
      <c r="A75" s="116"/>
      <c r="B75" s="116"/>
      <c r="C75" s="116"/>
      <c r="D75" s="116"/>
    </row>
    <row r="76" spans="1:4" x14ac:dyDescent="0.25">
      <c r="A76" s="116"/>
      <c r="B76" s="116"/>
      <c r="C76" s="116"/>
      <c r="D76" s="116"/>
    </row>
    <row r="77" spans="1:4" x14ac:dyDescent="0.25">
      <c r="A77" s="116"/>
      <c r="B77" s="116"/>
      <c r="C77" s="116"/>
      <c r="D77" s="116"/>
    </row>
    <row r="78" spans="1:4" x14ac:dyDescent="0.25">
      <c r="A78" s="116"/>
      <c r="B78" s="116"/>
      <c r="C78" s="116"/>
      <c r="D78" s="116"/>
    </row>
    <row r="79" spans="1:4" x14ac:dyDescent="0.25">
      <c r="A79" s="116"/>
      <c r="B79" s="116"/>
      <c r="C79" s="116"/>
      <c r="D79" s="116"/>
    </row>
    <row r="80" spans="1:4" x14ac:dyDescent="0.25">
      <c r="A80" s="116"/>
      <c r="B80" s="116"/>
      <c r="C80" s="116"/>
      <c r="D80" s="116"/>
    </row>
    <row r="81" spans="1:4" x14ac:dyDescent="0.25">
      <c r="A81" s="116"/>
      <c r="B81" s="116"/>
      <c r="C81" s="116"/>
      <c r="D81" s="116"/>
    </row>
    <row r="82" spans="1:4" x14ac:dyDescent="0.25">
      <c r="A82" s="116"/>
      <c r="B82" s="116"/>
      <c r="C82" s="116"/>
      <c r="D82" s="116"/>
    </row>
    <row r="83" spans="1:4" x14ac:dyDescent="0.25">
      <c r="A83" s="116"/>
      <c r="B83" s="116"/>
      <c r="C83" s="116"/>
      <c r="D83" s="116"/>
    </row>
    <row r="84" spans="1:4" x14ac:dyDescent="0.25">
      <c r="A84" s="116"/>
      <c r="B84" s="116"/>
      <c r="C84" s="116"/>
      <c r="D84" s="116"/>
    </row>
    <row r="85" spans="1:4" x14ac:dyDescent="0.25">
      <c r="A85" s="116"/>
      <c r="B85" s="116"/>
      <c r="C85" s="116"/>
      <c r="D85" s="116"/>
    </row>
    <row r="86" spans="1:4" x14ac:dyDescent="0.25">
      <c r="A86" s="116"/>
      <c r="B86" s="116"/>
      <c r="C86" s="116"/>
      <c r="D86" s="116"/>
    </row>
    <row r="87" spans="1:4" x14ac:dyDescent="0.25">
      <c r="A87" s="116"/>
      <c r="B87" s="116"/>
      <c r="C87" s="116"/>
      <c r="D87" s="116"/>
    </row>
    <row r="88" spans="1:4" x14ac:dyDescent="0.25">
      <c r="A88" s="116"/>
      <c r="B88" s="116"/>
      <c r="C88" s="116"/>
      <c r="D88" s="116"/>
    </row>
    <row r="89" spans="1:4" x14ac:dyDescent="0.25">
      <c r="A89" s="116"/>
      <c r="B89" s="116"/>
      <c r="C89" s="116"/>
      <c r="D89" s="116"/>
    </row>
    <row r="90" spans="1:4" x14ac:dyDescent="0.25">
      <c r="A90" s="116"/>
      <c r="B90" s="116"/>
      <c r="C90" s="116"/>
      <c r="D90" s="116"/>
    </row>
    <row r="91" spans="1:4" x14ac:dyDescent="0.25">
      <c r="A91" s="116"/>
      <c r="B91" s="116"/>
      <c r="C91" s="116"/>
      <c r="D91" s="116"/>
    </row>
    <row r="92" spans="1:4" x14ac:dyDescent="0.25">
      <c r="A92" s="116"/>
      <c r="B92" s="116"/>
      <c r="C92" s="116"/>
      <c r="D92" s="116"/>
    </row>
    <row r="93" spans="1:4" x14ac:dyDescent="0.25">
      <c r="A93" s="116"/>
      <c r="B93" s="116"/>
      <c r="C93" s="116"/>
      <c r="D93" s="116"/>
    </row>
    <row r="94" spans="1:4" x14ac:dyDescent="0.25">
      <c r="A94" s="116"/>
      <c r="B94" s="116"/>
      <c r="C94" s="116"/>
      <c r="D94" s="116"/>
    </row>
    <row r="95" spans="1:4" x14ac:dyDescent="0.25">
      <c r="A95" s="116"/>
      <c r="B95" s="116"/>
      <c r="C95" s="116"/>
      <c r="D95" s="116"/>
    </row>
    <row r="96" spans="1:4" x14ac:dyDescent="0.25">
      <c r="A96" s="116"/>
      <c r="B96" s="116"/>
      <c r="C96" s="116"/>
      <c r="D96" s="116"/>
    </row>
    <row r="97" spans="1:4" x14ac:dyDescent="0.25">
      <c r="A97" s="116"/>
      <c r="B97" s="116"/>
      <c r="C97" s="116"/>
      <c r="D97" s="116"/>
    </row>
    <row r="98" spans="1:4" x14ac:dyDescent="0.25">
      <c r="A98" s="116"/>
      <c r="B98" s="116"/>
      <c r="C98" s="116"/>
      <c r="D98" s="116"/>
    </row>
    <row r="99" spans="1:4" x14ac:dyDescent="0.25">
      <c r="A99" s="116"/>
      <c r="B99" s="116"/>
      <c r="C99" s="116"/>
      <c r="D99" s="116"/>
    </row>
    <row r="100" spans="1:4" x14ac:dyDescent="0.25">
      <c r="A100" s="116"/>
      <c r="B100" s="116"/>
      <c r="C100" s="116"/>
      <c r="D100" s="116"/>
    </row>
    <row r="101" spans="1:4" x14ac:dyDescent="0.25">
      <c r="A101" s="116"/>
      <c r="B101" s="116"/>
      <c r="C101" s="116"/>
      <c r="D101" s="116"/>
    </row>
    <row r="102" spans="1:4" x14ac:dyDescent="0.25">
      <c r="A102" s="116"/>
      <c r="B102" s="116"/>
      <c r="C102" s="116"/>
      <c r="D102" s="116"/>
    </row>
    <row r="103" spans="1:4" x14ac:dyDescent="0.25">
      <c r="A103" s="116"/>
      <c r="B103" s="116"/>
      <c r="C103" s="116"/>
      <c r="D103" s="116"/>
    </row>
    <row r="104" spans="1:4" x14ac:dyDescent="0.25">
      <c r="A104" s="116"/>
      <c r="B104" s="116"/>
      <c r="C104" s="116"/>
      <c r="D104" s="116"/>
    </row>
    <row r="105" spans="1:4" x14ac:dyDescent="0.25">
      <c r="A105" s="116"/>
      <c r="B105" s="116"/>
      <c r="C105" s="116"/>
      <c r="D105" s="116"/>
    </row>
    <row r="106" spans="1:4" x14ac:dyDescent="0.25">
      <c r="A106" s="116"/>
      <c r="B106" s="116"/>
      <c r="C106" s="116"/>
      <c r="D106" s="116"/>
    </row>
    <row r="107" spans="1:4" x14ac:dyDescent="0.25">
      <c r="A107" s="116"/>
      <c r="B107" s="116"/>
      <c r="C107" s="116"/>
      <c r="D107" s="116"/>
    </row>
    <row r="108" spans="1:4" x14ac:dyDescent="0.25">
      <c r="A108" s="116"/>
      <c r="B108" s="116"/>
      <c r="C108" s="116"/>
      <c r="D108" s="116"/>
    </row>
    <row r="109" spans="1:4" x14ac:dyDescent="0.25">
      <c r="A109" s="116"/>
      <c r="B109" s="116"/>
      <c r="C109" s="116"/>
      <c r="D109" s="116"/>
    </row>
    <row r="110" spans="1:4" x14ac:dyDescent="0.25">
      <c r="A110" s="116"/>
      <c r="B110" s="116"/>
      <c r="C110" s="116"/>
      <c r="D110" s="116"/>
    </row>
    <row r="111" spans="1:4" x14ac:dyDescent="0.25">
      <c r="A111" s="116"/>
      <c r="B111" s="116"/>
      <c r="C111" s="116"/>
      <c r="D111" s="116"/>
    </row>
    <row r="112" spans="1:4" x14ac:dyDescent="0.25">
      <c r="A112" s="116"/>
      <c r="B112" s="116"/>
      <c r="C112" s="116"/>
      <c r="D112" s="116"/>
    </row>
    <row r="113" spans="1:4" x14ac:dyDescent="0.25">
      <c r="A113" s="116"/>
      <c r="B113" s="116"/>
      <c r="C113" s="116"/>
      <c r="D113" s="116"/>
    </row>
    <row r="114" spans="1:4" x14ac:dyDescent="0.25">
      <c r="A114" s="116"/>
      <c r="B114" s="116"/>
      <c r="C114" s="116"/>
      <c r="D114" s="116"/>
    </row>
    <row r="115" spans="1:4" x14ac:dyDescent="0.25">
      <c r="A115" s="116"/>
      <c r="B115" s="116"/>
      <c r="C115" s="116"/>
      <c r="D115" s="116"/>
    </row>
    <row r="116" spans="1:4" x14ac:dyDescent="0.25">
      <c r="A116" s="116"/>
      <c r="B116" s="116"/>
      <c r="C116" s="116"/>
      <c r="D116" s="116"/>
    </row>
    <row r="117" spans="1:4" x14ac:dyDescent="0.25">
      <c r="A117" s="116"/>
      <c r="B117" s="116"/>
      <c r="C117" s="116"/>
      <c r="D117" s="116"/>
    </row>
    <row r="118" spans="1:4" x14ac:dyDescent="0.25">
      <c r="A118" s="116"/>
      <c r="B118" s="116"/>
      <c r="C118" s="116"/>
      <c r="D118" s="116"/>
    </row>
    <row r="119" spans="1:4" x14ac:dyDescent="0.25">
      <c r="A119" s="116"/>
      <c r="B119" s="116"/>
      <c r="C119" s="116"/>
      <c r="D119" s="116"/>
    </row>
    <row r="120" spans="1:4" x14ac:dyDescent="0.25">
      <c r="A120" s="116"/>
      <c r="B120" s="116"/>
      <c r="C120" s="116"/>
      <c r="D120" s="116"/>
    </row>
    <row r="121" spans="1:4" x14ac:dyDescent="0.25">
      <c r="A121" s="116"/>
      <c r="B121" s="116"/>
      <c r="C121" s="116"/>
      <c r="D121" s="116"/>
    </row>
    <row r="122" spans="1:4" x14ac:dyDescent="0.25">
      <c r="A122" s="116"/>
      <c r="B122" s="116"/>
      <c r="C122" s="116"/>
      <c r="D122" s="116"/>
    </row>
    <row r="123" spans="1:4" x14ac:dyDescent="0.25">
      <c r="A123" s="116"/>
      <c r="B123" s="116"/>
      <c r="C123" s="116"/>
      <c r="D123" s="116"/>
    </row>
    <row r="124" spans="1:4" x14ac:dyDescent="0.25">
      <c r="A124" s="116"/>
      <c r="B124" s="116"/>
      <c r="C124" s="116"/>
      <c r="D124" s="116"/>
    </row>
    <row r="125" spans="1:4" x14ac:dyDescent="0.25">
      <c r="A125" s="116"/>
      <c r="B125" s="116"/>
      <c r="C125" s="116"/>
      <c r="D125" s="116"/>
    </row>
    <row r="126" spans="1:4" x14ac:dyDescent="0.25">
      <c r="A126" s="116"/>
      <c r="B126" s="116"/>
      <c r="C126" s="116"/>
      <c r="D126" s="116"/>
    </row>
    <row r="127" spans="1:4" x14ac:dyDescent="0.25">
      <c r="A127" s="116"/>
      <c r="B127" s="116"/>
      <c r="C127" s="116"/>
      <c r="D127" s="116"/>
    </row>
    <row r="128" spans="1:4" x14ac:dyDescent="0.25">
      <c r="A128" s="116"/>
      <c r="B128" s="116"/>
      <c r="C128" s="116"/>
      <c r="D128" s="116"/>
    </row>
    <row r="129" spans="1:4" x14ac:dyDescent="0.25">
      <c r="A129" s="116"/>
      <c r="B129" s="116"/>
      <c r="C129" s="116"/>
      <c r="D129" s="116"/>
    </row>
    <row r="130" spans="1:4" x14ac:dyDescent="0.25">
      <c r="A130" s="116"/>
      <c r="B130" s="116"/>
      <c r="C130" s="116"/>
      <c r="D130" s="116"/>
    </row>
    <row r="131" spans="1:4" x14ac:dyDescent="0.25">
      <c r="A131" s="116"/>
      <c r="B131" s="116"/>
      <c r="C131" s="116"/>
      <c r="D131" s="116"/>
    </row>
    <row r="132" spans="1:4" x14ac:dyDescent="0.25">
      <c r="A132" s="116"/>
      <c r="B132" s="116"/>
      <c r="C132" s="116"/>
      <c r="D132" s="116"/>
    </row>
    <row r="133" spans="1:4" x14ac:dyDescent="0.25">
      <c r="A133" s="116"/>
      <c r="B133" s="116"/>
      <c r="C133" s="116"/>
      <c r="D133" s="116"/>
    </row>
    <row r="134" spans="1:4" x14ac:dyDescent="0.25">
      <c r="A134" s="116"/>
      <c r="B134" s="116"/>
      <c r="C134" s="116"/>
      <c r="D134" s="116"/>
    </row>
    <row r="135" spans="1:4" x14ac:dyDescent="0.25">
      <c r="A135" s="116"/>
      <c r="B135" s="116"/>
      <c r="C135" s="116"/>
      <c r="D135" s="116"/>
    </row>
    <row r="136" spans="1:4" x14ac:dyDescent="0.25">
      <c r="A136" s="116"/>
      <c r="B136" s="116"/>
      <c r="C136" s="116"/>
      <c r="D136" s="116"/>
    </row>
    <row r="137" spans="1:4" x14ac:dyDescent="0.25">
      <c r="A137" s="116"/>
      <c r="B137" s="116"/>
      <c r="C137" s="116"/>
      <c r="D137" s="116"/>
    </row>
    <row r="138" spans="1:4" x14ac:dyDescent="0.25">
      <c r="A138" s="116"/>
      <c r="B138" s="116"/>
      <c r="C138" s="116"/>
      <c r="D138" s="116"/>
    </row>
    <row r="139" spans="1:4" x14ac:dyDescent="0.25">
      <c r="A139" s="116"/>
      <c r="B139" s="116"/>
      <c r="C139" s="116"/>
      <c r="D139" s="116"/>
    </row>
    <row r="140" spans="1:4" x14ac:dyDescent="0.25">
      <c r="A140" s="116"/>
      <c r="B140" s="116"/>
      <c r="C140" s="116"/>
      <c r="D140" s="116"/>
    </row>
    <row r="141" spans="1:4" x14ac:dyDescent="0.25">
      <c r="A141" s="116"/>
      <c r="B141" s="116"/>
      <c r="C141" s="116"/>
      <c r="D141" s="116"/>
    </row>
    <row r="142" spans="1:4" x14ac:dyDescent="0.25">
      <c r="A142" s="116"/>
      <c r="B142" s="116"/>
      <c r="C142" s="116"/>
      <c r="D142" s="116"/>
    </row>
    <row r="143" spans="1:4" x14ac:dyDescent="0.25">
      <c r="A143" s="116"/>
      <c r="B143" s="116"/>
      <c r="C143" s="116"/>
      <c r="D143" s="116"/>
    </row>
    <row r="144" spans="1:4" x14ac:dyDescent="0.25">
      <c r="A144" s="116"/>
      <c r="B144" s="116"/>
      <c r="C144" s="116"/>
      <c r="D144" s="116"/>
    </row>
    <row r="145" spans="1:4" x14ac:dyDescent="0.25">
      <c r="A145" s="116"/>
      <c r="B145" s="116"/>
      <c r="C145" s="116"/>
      <c r="D145" s="116"/>
    </row>
    <row r="146" spans="1:4" x14ac:dyDescent="0.25">
      <c r="A146" s="116"/>
      <c r="B146" s="116"/>
      <c r="C146" s="116"/>
      <c r="D146" s="116"/>
    </row>
    <row r="147" spans="1:4" x14ac:dyDescent="0.25">
      <c r="A147" s="116"/>
      <c r="B147" s="116"/>
      <c r="C147" s="116"/>
      <c r="D147" s="116"/>
    </row>
    <row r="148" spans="1:4" x14ac:dyDescent="0.25">
      <c r="A148" s="116"/>
      <c r="B148" s="116"/>
      <c r="C148" s="116"/>
      <c r="D148" s="116"/>
    </row>
    <row r="149" spans="1:4" x14ac:dyDescent="0.25">
      <c r="A149" s="116"/>
      <c r="B149" s="116"/>
      <c r="C149" s="116"/>
      <c r="D149" s="116"/>
    </row>
    <row r="150" spans="1:4" x14ac:dyDescent="0.25">
      <c r="A150" s="116"/>
      <c r="B150" s="116"/>
      <c r="C150" s="116"/>
      <c r="D150" s="116"/>
    </row>
    <row r="151" spans="1:4" x14ac:dyDescent="0.25">
      <c r="A151" s="116"/>
      <c r="B151" s="116"/>
      <c r="C151" s="116"/>
      <c r="D151" s="116"/>
    </row>
    <row r="152" spans="1:4" x14ac:dyDescent="0.25">
      <c r="A152" s="116"/>
      <c r="B152" s="116"/>
      <c r="C152" s="116"/>
      <c r="D152" s="116"/>
    </row>
    <row r="153" spans="1:4" x14ac:dyDescent="0.25">
      <c r="A153" s="116"/>
      <c r="B153" s="116"/>
      <c r="C153" s="116"/>
      <c r="D153" s="116"/>
    </row>
    <row r="154" spans="1:4" x14ac:dyDescent="0.25">
      <c r="A154" s="116"/>
      <c r="B154" s="116"/>
      <c r="C154" s="116"/>
      <c r="D154" s="116"/>
    </row>
    <row r="155" spans="1:4" x14ac:dyDescent="0.25">
      <c r="A155" s="116"/>
      <c r="B155" s="116"/>
      <c r="C155" s="116"/>
      <c r="D155" s="116"/>
    </row>
    <row r="156" spans="1:4" x14ac:dyDescent="0.25">
      <c r="A156" s="116"/>
      <c r="B156" s="116"/>
      <c r="C156" s="116"/>
      <c r="D156" s="116"/>
    </row>
    <row r="157" spans="1:4" x14ac:dyDescent="0.25">
      <c r="A157" s="116"/>
      <c r="B157" s="116"/>
      <c r="C157" s="116"/>
      <c r="D157" s="116"/>
    </row>
    <row r="158" spans="1:4" x14ac:dyDescent="0.25">
      <c r="A158" s="116"/>
      <c r="B158" s="116"/>
      <c r="C158" s="116"/>
      <c r="D158" s="116"/>
    </row>
    <row r="159" spans="1:4" x14ac:dyDescent="0.25">
      <c r="A159" s="116"/>
      <c r="B159" s="116"/>
      <c r="C159" s="116"/>
      <c r="D159" s="116"/>
    </row>
    <row r="160" spans="1:4" x14ac:dyDescent="0.25">
      <c r="A160" s="116"/>
      <c r="B160" s="116"/>
      <c r="C160" s="116"/>
      <c r="D160" s="116"/>
    </row>
    <row r="161" spans="1:4" x14ac:dyDescent="0.25">
      <c r="A161" s="116"/>
      <c r="B161" s="116"/>
      <c r="C161" s="116"/>
      <c r="D161" s="116"/>
    </row>
    <row r="162" spans="1:4" x14ac:dyDescent="0.25">
      <c r="A162" s="116"/>
      <c r="B162" s="116"/>
      <c r="C162" s="116"/>
      <c r="D162" s="116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63"/>
  <sheetViews>
    <sheetView workbookViewId="0">
      <selection sqref="A1:U2463"/>
    </sheetView>
  </sheetViews>
  <sheetFormatPr defaultRowHeight="15" x14ac:dyDescent="0.25"/>
  <cols>
    <col min="1" max="1" width="22.140625" bestFit="1" customWidth="1"/>
    <col min="2" max="2" width="5.42578125" bestFit="1" customWidth="1"/>
    <col min="3" max="3" width="42.85546875" bestFit="1" customWidth="1"/>
    <col min="4" max="4" width="5.42578125" bestFit="1" customWidth="1"/>
    <col min="5" max="5" width="34.7109375" bestFit="1" customWidth="1"/>
    <col min="6" max="6" width="5.42578125" bestFit="1" customWidth="1"/>
    <col min="7" max="7" width="42.85546875" bestFit="1" customWidth="1"/>
    <col min="8" max="8" width="5.42578125" bestFit="1" customWidth="1"/>
    <col min="9" max="9" width="26.7109375" bestFit="1" customWidth="1"/>
    <col min="10" max="10" width="6.42578125" bestFit="1" customWidth="1"/>
    <col min="11" max="11" width="63.85546875" bestFit="1" customWidth="1"/>
    <col min="12" max="12" width="50" bestFit="1" customWidth="1"/>
    <col min="13" max="13" width="6.42578125" bestFit="1" customWidth="1"/>
    <col min="14" max="14" width="41.140625" bestFit="1" customWidth="1"/>
    <col min="15" max="15" width="6.42578125" bestFit="1" customWidth="1"/>
    <col min="16" max="16" width="35.85546875" bestFit="1" customWidth="1"/>
    <col min="17" max="17" width="6.42578125" bestFit="1" customWidth="1"/>
    <col min="18" max="18" width="67.5703125" bestFit="1" customWidth="1"/>
    <col min="19" max="19" width="12.140625" bestFit="1" customWidth="1"/>
    <col min="20" max="20" width="67.5703125" bestFit="1" customWidth="1"/>
    <col min="21" max="21" width="30.7109375" bestFit="1" customWidth="1"/>
  </cols>
  <sheetData>
    <row r="1" spans="1:21" x14ac:dyDescent="0.25">
      <c r="A1" s="148" t="s">
        <v>813</v>
      </c>
      <c r="B1" s="148" t="s">
        <v>814</v>
      </c>
      <c r="C1" s="148" t="s">
        <v>10</v>
      </c>
      <c r="D1" s="148" t="s">
        <v>815</v>
      </c>
      <c r="E1" s="148" t="s">
        <v>52</v>
      </c>
      <c r="F1" s="148" t="s">
        <v>816</v>
      </c>
      <c r="G1" s="148" t="s">
        <v>817</v>
      </c>
      <c r="H1" s="148" t="s">
        <v>818</v>
      </c>
      <c r="I1" s="148" t="s">
        <v>9</v>
      </c>
      <c r="J1" s="148" t="s">
        <v>819</v>
      </c>
      <c r="K1" s="148" t="s">
        <v>44</v>
      </c>
      <c r="L1" s="148" t="s">
        <v>820</v>
      </c>
      <c r="M1" s="148" t="s">
        <v>821</v>
      </c>
      <c r="N1" s="148" t="s">
        <v>822</v>
      </c>
      <c r="O1" s="148" t="s">
        <v>823</v>
      </c>
      <c r="P1" s="148" t="s">
        <v>126</v>
      </c>
      <c r="Q1" s="148" t="s">
        <v>824</v>
      </c>
      <c r="R1" s="148" t="s">
        <v>825</v>
      </c>
      <c r="S1" s="148" t="s">
        <v>826</v>
      </c>
      <c r="T1" s="148" t="s">
        <v>70</v>
      </c>
      <c r="U1" s="148" t="s">
        <v>71</v>
      </c>
    </row>
    <row r="2" spans="1:21" x14ac:dyDescent="0.25">
      <c r="A2" s="116" t="s">
        <v>104</v>
      </c>
      <c r="C2" s="116" t="s">
        <v>827</v>
      </c>
      <c r="E2" s="116" t="s">
        <v>340</v>
      </c>
      <c r="G2" s="116" t="s">
        <v>827</v>
      </c>
      <c r="I2" s="116" t="s">
        <v>828</v>
      </c>
      <c r="K2" s="116" t="s">
        <v>607</v>
      </c>
      <c r="L2" s="116" t="s">
        <v>829</v>
      </c>
      <c r="N2" s="116" t="s">
        <v>378</v>
      </c>
      <c r="P2" t="s">
        <v>812</v>
      </c>
      <c r="R2" s="116" t="s">
        <v>363</v>
      </c>
      <c r="T2" s="116" t="s">
        <v>363</v>
      </c>
      <c r="U2" s="116" t="s">
        <v>2725</v>
      </c>
    </row>
    <row r="3" spans="1:21" x14ac:dyDescent="0.25">
      <c r="A3" s="116" t="s">
        <v>145</v>
      </c>
      <c r="C3" s="116" t="s">
        <v>374</v>
      </c>
      <c r="E3" s="116" t="s">
        <v>830</v>
      </c>
      <c r="G3" s="116" t="s">
        <v>374</v>
      </c>
      <c r="I3" s="116" t="s">
        <v>831</v>
      </c>
      <c r="K3" s="116" t="s">
        <v>370</v>
      </c>
      <c r="L3" s="116" t="s">
        <v>832</v>
      </c>
      <c r="N3" s="116" t="s">
        <v>479</v>
      </c>
      <c r="P3" t="s">
        <v>375</v>
      </c>
      <c r="R3" s="116" t="s">
        <v>833</v>
      </c>
      <c r="T3" s="116" t="s">
        <v>363</v>
      </c>
      <c r="U3" s="116" t="s">
        <v>2726</v>
      </c>
    </row>
    <row r="4" spans="1:21" x14ac:dyDescent="0.25">
      <c r="A4" s="116" t="s">
        <v>399</v>
      </c>
      <c r="C4" s="116" t="s">
        <v>835</v>
      </c>
      <c r="E4" s="116"/>
      <c r="G4" s="116" t="s">
        <v>835</v>
      </c>
      <c r="I4" s="116" t="s">
        <v>836</v>
      </c>
      <c r="K4" s="116" t="s">
        <v>786</v>
      </c>
      <c r="L4" s="116" t="s">
        <v>837</v>
      </c>
      <c r="N4" s="116" t="s">
        <v>371</v>
      </c>
      <c r="P4" t="s">
        <v>3229</v>
      </c>
      <c r="R4" s="116" t="s">
        <v>427</v>
      </c>
      <c r="T4" s="116" t="s">
        <v>363</v>
      </c>
      <c r="U4" s="116" t="s">
        <v>2727</v>
      </c>
    </row>
    <row r="5" spans="1:21" x14ac:dyDescent="0.25">
      <c r="A5" s="116" t="s">
        <v>262</v>
      </c>
      <c r="C5" s="116" t="s">
        <v>811</v>
      </c>
      <c r="E5" s="116"/>
      <c r="G5" s="116" t="s">
        <v>811</v>
      </c>
      <c r="I5" s="116" t="s">
        <v>840</v>
      </c>
      <c r="K5" s="116" t="s">
        <v>789</v>
      </c>
      <c r="L5" s="116" t="s">
        <v>841</v>
      </c>
      <c r="N5" s="116" t="s">
        <v>525</v>
      </c>
      <c r="P5" t="s">
        <v>838</v>
      </c>
      <c r="R5" s="116" t="s">
        <v>545</v>
      </c>
      <c r="T5" s="116" t="s">
        <v>363</v>
      </c>
      <c r="U5" s="116" t="s">
        <v>2728</v>
      </c>
    </row>
    <row r="6" spans="1:21" x14ac:dyDescent="0.25">
      <c r="A6" s="116" t="s">
        <v>312</v>
      </c>
      <c r="C6" s="116" t="s">
        <v>844</v>
      </c>
      <c r="E6" s="116"/>
      <c r="G6" s="116" t="s">
        <v>844</v>
      </c>
      <c r="I6" s="116" t="s">
        <v>845</v>
      </c>
      <c r="K6" s="116" t="s">
        <v>791</v>
      </c>
      <c r="L6" s="116" t="s">
        <v>846</v>
      </c>
      <c r="N6" s="116" t="s">
        <v>528</v>
      </c>
      <c r="P6" t="s">
        <v>842</v>
      </c>
      <c r="R6" s="116" t="s">
        <v>429</v>
      </c>
      <c r="T6" s="116" t="s">
        <v>363</v>
      </c>
      <c r="U6" s="116" t="s">
        <v>2729</v>
      </c>
    </row>
    <row r="7" spans="1:21" x14ac:dyDescent="0.25">
      <c r="A7" s="116" t="s">
        <v>147</v>
      </c>
      <c r="C7" s="116" t="s">
        <v>849</v>
      </c>
      <c r="E7" s="116"/>
      <c r="G7" s="116" t="s">
        <v>849</v>
      </c>
      <c r="I7" s="116" t="s">
        <v>850</v>
      </c>
      <c r="K7" s="116" t="s">
        <v>793</v>
      </c>
      <c r="L7" s="116" t="s">
        <v>851</v>
      </c>
      <c r="N7" s="116" t="s">
        <v>539</v>
      </c>
      <c r="P7" t="s">
        <v>847</v>
      </c>
      <c r="R7" s="116" t="s">
        <v>502</v>
      </c>
      <c r="T7" s="116" t="s">
        <v>363</v>
      </c>
      <c r="U7" s="116" t="s">
        <v>2730</v>
      </c>
    </row>
    <row r="8" spans="1:21" x14ac:dyDescent="0.25">
      <c r="A8" s="116"/>
      <c r="C8" s="116" t="s">
        <v>854</v>
      </c>
      <c r="E8" s="116"/>
      <c r="G8" s="116" t="s">
        <v>854</v>
      </c>
      <c r="I8" s="116" t="s">
        <v>189</v>
      </c>
      <c r="K8" s="116" t="s">
        <v>796</v>
      </c>
      <c r="L8" s="116" t="s">
        <v>855</v>
      </c>
      <c r="N8" s="116" t="s">
        <v>544</v>
      </c>
      <c r="P8" t="s">
        <v>852</v>
      </c>
      <c r="R8" s="116" t="s">
        <v>547</v>
      </c>
      <c r="T8" s="116" t="s">
        <v>363</v>
      </c>
      <c r="U8" s="116" t="s">
        <v>2731</v>
      </c>
    </row>
    <row r="9" spans="1:21" x14ac:dyDescent="0.25">
      <c r="A9" s="116"/>
      <c r="C9" s="116" t="s">
        <v>858</v>
      </c>
      <c r="E9" s="116"/>
      <c r="G9" s="116" t="s">
        <v>858</v>
      </c>
      <c r="I9" s="116" t="s">
        <v>859</v>
      </c>
      <c r="K9" s="116" t="s">
        <v>799</v>
      </c>
      <c r="L9" s="116" t="s">
        <v>860</v>
      </c>
      <c r="N9" s="116" t="s">
        <v>743</v>
      </c>
      <c r="P9" t="s">
        <v>856</v>
      </c>
      <c r="R9" s="116" t="s">
        <v>549</v>
      </c>
      <c r="T9" s="116" t="s">
        <v>363</v>
      </c>
      <c r="U9" s="116" t="s">
        <v>2732</v>
      </c>
    </row>
    <row r="10" spans="1:21" x14ac:dyDescent="0.25">
      <c r="A10" s="116"/>
      <c r="C10" s="116" t="s">
        <v>863</v>
      </c>
      <c r="E10" s="116"/>
      <c r="G10" s="116" t="s">
        <v>863</v>
      </c>
      <c r="I10" s="116" t="s">
        <v>864</v>
      </c>
      <c r="K10" s="116" t="s">
        <v>801</v>
      </c>
      <c r="L10" s="116" t="s">
        <v>865</v>
      </c>
      <c r="N10" s="116" t="s">
        <v>746</v>
      </c>
      <c r="P10" t="s">
        <v>861</v>
      </c>
      <c r="R10" s="116" t="s">
        <v>551</v>
      </c>
      <c r="T10" s="116" t="s">
        <v>363</v>
      </c>
      <c r="U10" s="116" t="s">
        <v>2733</v>
      </c>
    </row>
    <row r="11" spans="1:21" x14ac:dyDescent="0.25">
      <c r="A11" s="116"/>
      <c r="C11" s="116" t="s">
        <v>868</v>
      </c>
      <c r="E11" s="116"/>
      <c r="G11" s="116" t="s">
        <v>868</v>
      </c>
      <c r="I11" s="116" t="s">
        <v>373</v>
      </c>
      <c r="K11" s="116" t="s">
        <v>804</v>
      </c>
      <c r="L11" s="116" t="s">
        <v>869</v>
      </c>
      <c r="N11" s="116" t="s">
        <v>748</v>
      </c>
      <c r="P11" t="s">
        <v>866</v>
      </c>
      <c r="R11" s="116" t="s">
        <v>553</v>
      </c>
      <c r="T11" s="116" t="s">
        <v>363</v>
      </c>
      <c r="U11" s="116" t="s">
        <v>2734</v>
      </c>
    </row>
    <row r="12" spans="1:21" x14ac:dyDescent="0.25">
      <c r="A12" s="116"/>
      <c r="C12" s="116" t="s">
        <v>872</v>
      </c>
      <c r="E12" s="116"/>
      <c r="G12" s="116" t="s">
        <v>872</v>
      </c>
      <c r="I12" s="116" t="s">
        <v>873</v>
      </c>
      <c r="K12" s="116" t="s">
        <v>806</v>
      </c>
      <c r="L12" s="116" t="s">
        <v>874</v>
      </c>
      <c r="N12" s="116" t="s">
        <v>751</v>
      </c>
      <c r="P12" t="s">
        <v>870</v>
      </c>
      <c r="R12" s="116" t="s">
        <v>555</v>
      </c>
      <c r="T12" s="116" t="s">
        <v>363</v>
      </c>
      <c r="U12" s="116" t="s">
        <v>2735</v>
      </c>
    </row>
    <row r="13" spans="1:21" x14ac:dyDescent="0.25">
      <c r="A13" s="116"/>
      <c r="C13" s="116" t="s">
        <v>877</v>
      </c>
      <c r="E13" s="116"/>
      <c r="G13" s="116" t="s">
        <v>3230</v>
      </c>
      <c r="I13" s="116" t="s">
        <v>810</v>
      </c>
      <c r="K13" s="116" t="s">
        <v>808</v>
      </c>
      <c r="L13" s="116" t="s">
        <v>878</v>
      </c>
      <c r="N13" s="116" t="s">
        <v>754</v>
      </c>
      <c r="P13" t="s">
        <v>3231</v>
      </c>
      <c r="R13" s="116" t="s">
        <v>557</v>
      </c>
      <c r="T13" s="116" t="s">
        <v>363</v>
      </c>
      <c r="U13" s="116" t="s">
        <v>2736</v>
      </c>
    </row>
    <row r="14" spans="1:21" x14ac:dyDescent="0.25">
      <c r="A14" s="116"/>
      <c r="C14" s="116" t="s">
        <v>881</v>
      </c>
      <c r="E14" s="116"/>
      <c r="G14" s="116" t="s">
        <v>3232</v>
      </c>
      <c r="I14" s="116" t="s">
        <v>882</v>
      </c>
      <c r="K14" s="116" t="s">
        <v>2782</v>
      </c>
      <c r="L14" s="116" t="s">
        <v>883</v>
      </c>
      <c r="N14" s="116" t="s">
        <v>2781</v>
      </c>
      <c r="P14" t="s">
        <v>875</v>
      </c>
      <c r="R14" s="116" t="s">
        <v>559</v>
      </c>
      <c r="T14" s="116" t="s">
        <v>363</v>
      </c>
      <c r="U14" s="116" t="s">
        <v>2737</v>
      </c>
    </row>
    <row r="15" spans="1:21" x14ac:dyDescent="0.25">
      <c r="A15" s="116"/>
      <c r="C15" s="116" t="s">
        <v>3230</v>
      </c>
      <c r="E15" s="116"/>
      <c r="G15" s="116"/>
      <c r="I15" s="116" t="s">
        <v>886</v>
      </c>
      <c r="K15" s="116" t="s">
        <v>2788</v>
      </c>
      <c r="L15" s="116" t="s">
        <v>887</v>
      </c>
      <c r="N15" s="116" t="s">
        <v>2784</v>
      </c>
      <c r="P15" t="s">
        <v>879</v>
      </c>
      <c r="R15" s="116" t="s">
        <v>561</v>
      </c>
      <c r="T15" s="116" t="s">
        <v>363</v>
      </c>
      <c r="U15" s="116" t="s">
        <v>2738</v>
      </c>
    </row>
    <row r="16" spans="1:21" x14ac:dyDescent="0.25">
      <c r="A16" s="116"/>
      <c r="C16" s="116" t="s">
        <v>3232</v>
      </c>
      <c r="E16" s="116"/>
      <c r="G16" s="116"/>
      <c r="I16" s="116" t="s">
        <v>890</v>
      </c>
      <c r="K16" s="116"/>
      <c r="L16" s="116" t="s">
        <v>891</v>
      </c>
      <c r="N16" s="116" t="s">
        <v>2790</v>
      </c>
      <c r="P16" t="s">
        <v>884</v>
      </c>
      <c r="R16" s="116" t="s">
        <v>431</v>
      </c>
      <c r="T16" s="116" t="s">
        <v>833</v>
      </c>
      <c r="U16" s="116" t="s">
        <v>364</v>
      </c>
    </row>
    <row r="17" spans="1:21" x14ac:dyDescent="0.25">
      <c r="A17" s="116"/>
      <c r="C17" s="116"/>
      <c r="E17" s="116"/>
      <c r="G17" s="116"/>
      <c r="I17" s="116" t="s">
        <v>894</v>
      </c>
      <c r="K17" s="116"/>
      <c r="L17" s="116"/>
      <c r="N17" s="116" t="s">
        <v>2791</v>
      </c>
      <c r="P17" t="s">
        <v>888</v>
      </c>
      <c r="R17" s="116" t="s">
        <v>563</v>
      </c>
      <c r="T17" s="116" t="s">
        <v>833</v>
      </c>
      <c r="U17" s="116" t="s">
        <v>834</v>
      </c>
    </row>
    <row r="18" spans="1:21" x14ac:dyDescent="0.25">
      <c r="A18" s="116"/>
      <c r="C18" s="116"/>
      <c r="E18" s="116"/>
      <c r="G18" s="116"/>
      <c r="I18" s="116"/>
      <c r="K18" s="116"/>
      <c r="L18" s="116"/>
      <c r="N18" s="116" t="s">
        <v>3233</v>
      </c>
      <c r="P18" t="s">
        <v>892</v>
      </c>
      <c r="R18" s="116" t="s">
        <v>506</v>
      </c>
      <c r="T18" s="116" t="s">
        <v>833</v>
      </c>
      <c r="U18" s="116" t="s">
        <v>839</v>
      </c>
    </row>
    <row r="19" spans="1:21" x14ac:dyDescent="0.25">
      <c r="A19" s="116"/>
      <c r="C19" s="116"/>
      <c r="E19" s="116"/>
      <c r="G19" s="116"/>
      <c r="I19" s="116"/>
      <c r="K19" s="116"/>
      <c r="L19" s="116"/>
      <c r="N19" s="116"/>
      <c r="P19" t="s">
        <v>189</v>
      </c>
      <c r="R19" s="116" t="s">
        <v>433</v>
      </c>
      <c r="T19" s="116" t="s">
        <v>833</v>
      </c>
      <c r="U19" s="116" t="s">
        <v>843</v>
      </c>
    </row>
    <row r="20" spans="1:21" x14ac:dyDescent="0.25">
      <c r="A20" s="116"/>
      <c r="C20" s="116"/>
      <c r="E20" s="116"/>
      <c r="G20" s="116"/>
      <c r="I20" s="116"/>
      <c r="K20" s="116"/>
      <c r="L20" s="116"/>
      <c r="N20" s="116"/>
      <c r="P20" t="s">
        <v>2792</v>
      </c>
      <c r="R20" s="116" t="s">
        <v>477</v>
      </c>
      <c r="T20" s="116" t="s">
        <v>833</v>
      </c>
      <c r="U20" s="116" t="s">
        <v>848</v>
      </c>
    </row>
    <row r="21" spans="1:21" x14ac:dyDescent="0.25">
      <c r="A21" s="116"/>
      <c r="C21" s="116"/>
      <c r="E21" s="116"/>
      <c r="G21" s="116"/>
      <c r="I21" s="116"/>
      <c r="K21" s="116"/>
      <c r="L21" s="116"/>
      <c r="N21" s="116"/>
      <c r="P21" t="s">
        <v>2793</v>
      </c>
      <c r="R21" s="116" t="s">
        <v>480</v>
      </c>
      <c r="T21" s="116" t="s">
        <v>833</v>
      </c>
      <c r="U21" s="116" t="s">
        <v>853</v>
      </c>
    </row>
    <row r="22" spans="1:21" x14ac:dyDescent="0.25">
      <c r="A22" s="116"/>
      <c r="C22" s="116"/>
      <c r="E22" s="116"/>
      <c r="G22" s="116"/>
      <c r="I22" s="116"/>
      <c r="K22" s="116"/>
      <c r="L22" s="116"/>
      <c r="N22" s="116"/>
      <c r="P22" t="s">
        <v>2794</v>
      </c>
      <c r="R22" s="116" t="s">
        <v>435</v>
      </c>
      <c r="T22" s="116" t="s">
        <v>833</v>
      </c>
      <c r="U22" s="116" t="s">
        <v>857</v>
      </c>
    </row>
    <row r="23" spans="1:21" x14ac:dyDescent="0.25">
      <c r="A23" s="116"/>
      <c r="C23" s="116"/>
      <c r="E23" s="116"/>
      <c r="G23" s="116"/>
      <c r="I23" s="116"/>
      <c r="K23" s="116"/>
      <c r="L23" s="116"/>
      <c r="N23" s="116"/>
      <c r="P23">
        <v>0</v>
      </c>
      <c r="R23" s="116" t="s">
        <v>565</v>
      </c>
      <c r="T23" s="116" t="s">
        <v>833</v>
      </c>
      <c r="U23" s="116" t="s">
        <v>862</v>
      </c>
    </row>
    <row r="24" spans="1:21" x14ac:dyDescent="0.25">
      <c r="A24" s="116"/>
      <c r="C24" s="116"/>
      <c r="E24" s="116"/>
      <c r="G24" s="116"/>
      <c r="I24" s="116"/>
      <c r="K24" s="116"/>
      <c r="L24" s="116"/>
      <c r="N24" s="116"/>
      <c r="R24" s="116" t="s">
        <v>903</v>
      </c>
      <c r="T24" s="116" t="s">
        <v>833</v>
      </c>
      <c r="U24" s="116" t="s">
        <v>867</v>
      </c>
    </row>
    <row r="25" spans="1:21" x14ac:dyDescent="0.25">
      <c r="A25" s="116"/>
      <c r="C25" s="116"/>
      <c r="E25" s="116"/>
      <c r="G25" s="116"/>
      <c r="I25" s="116"/>
      <c r="K25" s="116"/>
      <c r="L25" s="116"/>
      <c r="N25" s="116"/>
      <c r="R25" s="116" t="s">
        <v>905</v>
      </c>
      <c r="T25" s="116" t="s">
        <v>833</v>
      </c>
      <c r="U25" s="116" t="s">
        <v>871</v>
      </c>
    </row>
    <row r="26" spans="1:21" x14ac:dyDescent="0.25">
      <c r="A26" s="116"/>
      <c r="C26" s="116"/>
      <c r="E26" s="116"/>
      <c r="G26" s="116"/>
      <c r="I26" s="116"/>
      <c r="K26" s="116"/>
      <c r="L26" s="116"/>
      <c r="N26" s="116"/>
      <c r="R26" s="116" t="s">
        <v>907</v>
      </c>
      <c r="T26" s="116" t="s">
        <v>833</v>
      </c>
      <c r="U26" s="116" t="s">
        <v>876</v>
      </c>
    </row>
    <row r="27" spans="1:21" x14ac:dyDescent="0.25">
      <c r="A27" s="116"/>
      <c r="C27" s="116"/>
      <c r="E27" s="116"/>
      <c r="G27" s="116"/>
      <c r="I27" s="116"/>
      <c r="K27" s="116"/>
      <c r="L27" s="116"/>
      <c r="N27" s="116"/>
      <c r="R27" s="116" t="s">
        <v>909</v>
      </c>
      <c r="T27" s="116" t="s">
        <v>833</v>
      </c>
      <c r="U27" s="116" t="s">
        <v>880</v>
      </c>
    </row>
    <row r="28" spans="1:21" x14ac:dyDescent="0.25">
      <c r="A28" s="116"/>
      <c r="C28" s="116"/>
      <c r="E28" s="116"/>
      <c r="G28" s="116"/>
      <c r="I28" s="116"/>
      <c r="K28" s="116"/>
      <c r="L28" s="116"/>
      <c r="N28" s="116"/>
      <c r="R28" s="116" t="s">
        <v>911</v>
      </c>
      <c r="T28" s="116" t="s">
        <v>833</v>
      </c>
      <c r="U28" s="116" t="s">
        <v>885</v>
      </c>
    </row>
    <row r="29" spans="1:21" x14ac:dyDescent="0.25">
      <c r="A29" s="116"/>
      <c r="C29" s="116"/>
      <c r="E29" s="116"/>
      <c r="G29" s="116"/>
      <c r="I29" s="116"/>
      <c r="K29" s="116"/>
      <c r="L29" s="116"/>
      <c r="N29" s="116"/>
      <c r="R29" s="116" t="s">
        <v>577</v>
      </c>
      <c r="T29" s="116" t="s">
        <v>833</v>
      </c>
      <c r="U29" s="116" t="s">
        <v>889</v>
      </c>
    </row>
    <row r="30" spans="1:21" x14ac:dyDescent="0.25">
      <c r="A30" s="116"/>
      <c r="C30" s="116"/>
      <c r="E30" s="116"/>
      <c r="G30" s="116"/>
      <c r="I30" s="116"/>
      <c r="K30" s="116"/>
      <c r="L30" s="116"/>
      <c r="N30" s="116"/>
      <c r="R30" s="116" t="s">
        <v>437</v>
      </c>
      <c r="T30" s="116" t="s">
        <v>833</v>
      </c>
      <c r="U30" s="116" t="s">
        <v>893</v>
      </c>
    </row>
    <row r="31" spans="1:21" x14ac:dyDescent="0.25">
      <c r="A31" s="116"/>
      <c r="C31" s="116"/>
      <c r="E31" s="116"/>
      <c r="G31" s="116"/>
      <c r="I31" s="116"/>
      <c r="K31" s="116"/>
      <c r="L31" s="116"/>
      <c r="N31" s="116"/>
      <c r="R31" s="116" t="s">
        <v>439</v>
      </c>
      <c r="T31" s="116" t="s">
        <v>833</v>
      </c>
      <c r="U31" s="116" t="s">
        <v>895</v>
      </c>
    </row>
    <row r="32" spans="1:21" x14ac:dyDescent="0.25">
      <c r="A32" s="116"/>
      <c r="C32" s="116"/>
      <c r="E32" s="116"/>
      <c r="G32" s="116"/>
      <c r="I32" s="116"/>
      <c r="K32" s="116"/>
      <c r="L32" s="116"/>
      <c r="N32" s="116"/>
      <c r="R32" s="116" t="s">
        <v>482</v>
      </c>
      <c r="T32" s="116" t="s">
        <v>833</v>
      </c>
      <c r="U32" s="116" t="s">
        <v>896</v>
      </c>
    </row>
    <row r="33" spans="1:21" x14ac:dyDescent="0.25">
      <c r="A33" s="116"/>
      <c r="C33" s="116"/>
      <c r="E33" s="116"/>
      <c r="G33" s="116"/>
      <c r="I33" s="116"/>
      <c r="K33" s="116"/>
      <c r="L33" s="116"/>
      <c r="N33" s="116"/>
      <c r="R33" s="116" t="s">
        <v>372</v>
      </c>
      <c r="T33" s="116" t="s">
        <v>833</v>
      </c>
      <c r="U33" s="116" t="s">
        <v>897</v>
      </c>
    </row>
    <row r="34" spans="1:21" x14ac:dyDescent="0.25">
      <c r="A34" s="116"/>
      <c r="C34" s="116"/>
      <c r="E34" s="116"/>
      <c r="G34" s="116"/>
      <c r="I34" s="116"/>
      <c r="K34" s="116"/>
      <c r="L34" s="116"/>
      <c r="N34" s="116"/>
      <c r="R34" s="116" t="s">
        <v>579</v>
      </c>
      <c r="T34" s="116" t="s">
        <v>833</v>
      </c>
      <c r="U34" s="116" t="s">
        <v>898</v>
      </c>
    </row>
    <row r="35" spans="1:21" x14ac:dyDescent="0.25">
      <c r="A35" s="116"/>
      <c r="C35" s="116"/>
      <c r="E35" s="116"/>
      <c r="G35" s="116"/>
      <c r="I35" s="116"/>
      <c r="K35" s="116"/>
      <c r="L35" s="116"/>
      <c r="N35" s="116"/>
      <c r="R35" s="116" t="s">
        <v>581</v>
      </c>
      <c r="T35" s="116" t="s">
        <v>833</v>
      </c>
      <c r="U35" s="116" t="s">
        <v>899</v>
      </c>
    </row>
    <row r="36" spans="1:21" x14ac:dyDescent="0.25">
      <c r="A36" s="116"/>
      <c r="C36" s="116"/>
      <c r="E36" s="116"/>
      <c r="G36" s="116"/>
      <c r="I36" s="116"/>
      <c r="K36" s="116"/>
      <c r="L36" s="116"/>
      <c r="N36" s="116"/>
      <c r="R36" s="116" t="s">
        <v>920</v>
      </c>
      <c r="T36" s="116" t="s">
        <v>833</v>
      </c>
      <c r="U36" s="116" t="s">
        <v>900</v>
      </c>
    </row>
    <row r="37" spans="1:21" x14ac:dyDescent="0.25">
      <c r="A37" s="116"/>
      <c r="C37" s="116"/>
      <c r="E37" s="116"/>
      <c r="G37" s="116"/>
      <c r="I37" s="116"/>
      <c r="K37" s="116"/>
      <c r="L37" s="116"/>
      <c r="N37" s="116"/>
      <c r="R37" s="116" t="s">
        <v>585</v>
      </c>
      <c r="T37" s="116" t="s">
        <v>833</v>
      </c>
      <c r="U37" s="116" t="s">
        <v>901</v>
      </c>
    </row>
    <row r="38" spans="1:21" x14ac:dyDescent="0.25">
      <c r="A38" s="116"/>
      <c r="C38" s="116"/>
      <c r="E38" s="116"/>
      <c r="G38" s="116"/>
      <c r="I38" s="116"/>
      <c r="K38" s="116"/>
      <c r="L38" s="116"/>
      <c r="N38" s="116"/>
      <c r="R38" s="116" t="s">
        <v>441</v>
      </c>
      <c r="T38" s="116" t="s">
        <v>833</v>
      </c>
      <c r="U38" s="116" t="s">
        <v>902</v>
      </c>
    </row>
    <row r="39" spans="1:21" x14ac:dyDescent="0.25">
      <c r="A39" s="116"/>
      <c r="C39" s="116"/>
      <c r="E39" s="116"/>
      <c r="G39" s="116"/>
      <c r="I39" s="116"/>
      <c r="K39" s="116"/>
      <c r="L39" s="116"/>
      <c r="N39" s="116"/>
      <c r="R39" s="116" t="s">
        <v>924</v>
      </c>
      <c r="T39" s="116" t="s">
        <v>833</v>
      </c>
      <c r="U39" s="116" t="s">
        <v>904</v>
      </c>
    </row>
    <row r="40" spans="1:21" x14ac:dyDescent="0.25">
      <c r="A40" s="116"/>
      <c r="C40" s="116"/>
      <c r="E40" s="116"/>
      <c r="G40" s="116"/>
      <c r="I40" s="116"/>
      <c r="K40" s="116"/>
      <c r="L40" s="116"/>
      <c r="N40" s="116"/>
      <c r="R40" s="116" t="s">
        <v>509</v>
      </c>
      <c r="T40" s="116" t="s">
        <v>833</v>
      </c>
      <c r="U40" s="116" t="s">
        <v>906</v>
      </c>
    </row>
    <row r="41" spans="1:21" x14ac:dyDescent="0.25">
      <c r="A41" s="116"/>
      <c r="C41" s="116"/>
      <c r="E41" s="116"/>
      <c r="G41" s="116"/>
      <c r="I41" s="116"/>
      <c r="K41" s="116"/>
      <c r="L41" s="116"/>
      <c r="N41" s="116"/>
      <c r="R41" s="116" t="s">
        <v>589</v>
      </c>
      <c r="T41" s="116" t="s">
        <v>833</v>
      </c>
      <c r="U41" s="116" t="s">
        <v>908</v>
      </c>
    </row>
    <row r="42" spans="1:21" x14ac:dyDescent="0.25">
      <c r="A42" s="116"/>
      <c r="C42" s="116"/>
      <c r="E42" s="116"/>
      <c r="G42" s="116"/>
      <c r="I42" s="116"/>
      <c r="K42" s="116"/>
      <c r="L42" s="116"/>
      <c r="N42" s="116"/>
      <c r="R42" s="116" t="s">
        <v>443</v>
      </c>
      <c r="T42" s="116" t="s">
        <v>833</v>
      </c>
      <c r="U42" s="116" t="s">
        <v>910</v>
      </c>
    </row>
    <row r="43" spans="1:21" x14ac:dyDescent="0.25">
      <c r="A43" s="116"/>
      <c r="C43" s="116"/>
      <c r="E43" s="116"/>
      <c r="G43" s="116"/>
      <c r="I43" s="116"/>
      <c r="K43" s="116"/>
      <c r="L43" s="116"/>
      <c r="N43" s="116"/>
      <c r="R43" s="116" t="s">
        <v>929</v>
      </c>
      <c r="T43" s="116" t="s">
        <v>833</v>
      </c>
      <c r="U43" s="116" t="s">
        <v>912</v>
      </c>
    </row>
    <row r="44" spans="1:21" x14ac:dyDescent="0.25">
      <c r="A44" s="116"/>
      <c r="C44" s="116"/>
      <c r="E44" s="116"/>
      <c r="G44" s="116"/>
      <c r="I44" s="116"/>
      <c r="K44" s="116"/>
      <c r="L44" s="116"/>
      <c r="N44" s="116"/>
      <c r="R44" s="116" t="s">
        <v>931</v>
      </c>
      <c r="T44" s="116" t="s">
        <v>427</v>
      </c>
      <c r="U44" s="116" t="s">
        <v>913</v>
      </c>
    </row>
    <row r="45" spans="1:21" x14ac:dyDescent="0.25">
      <c r="A45" s="116"/>
      <c r="C45" s="116"/>
      <c r="E45" s="116"/>
      <c r="G45" s="116"/>
      <c r="I45" s="116"/>
      <c r="K45" s="116"/>
      <c r="L45" s="116"/>
      <c r="N45" s="116"/>
      <c r="R45" s="116" t="s">
        <v>933</v>
      </c>
      <c r="T45" s="116" t="s">
        <v>427</v>
      </c>
      <c r="U45" s="116" t="s">
        <v>914</v>
      </c>
    </row>
    <row r="46" spans="1:21" x14ac:dyDescent="0.25">
      <c r="A46" s="116"/>
      <c r="C46" s="116"/>
      <c r="E46" s="116"/>
      <c r="G46" s="116"/>
      <c r="I46" s="116"/>
      <c r="K46" s="116"/>
      <c r="L46" s="116"/>
      <c r="N46" s="116"/>
      <c r="R46" s="116" t="s">
        <v>597</v>
      </c>
      <c r="T46" s="116" t="s">
        <v>427</v>
      </c>
      <c r="U46" s="116" t="s">
        <v>915</v>
      </c>
    </row>
    <row r="47" spans="1:21" x14ac:dyDescent="0.25">
      <c r="A47" s="116"/>
      <c r="C47" s="116"/>
      <c r="E47" s="116"/>
      <c r="G47" s="116"/>
      <c r="I47" s="116"/>
      <c r="K47" s="116"/>
      <c r="L47" s="116"/>
      <c r="N47" s="116"/>
      <c r="R47" s="116" t="s">
        <v>936</v>
      </c>
      <c r="T47" s="116" t="s">
        <v>427</v>
      </c>
      <c r="U47" s="116" t="s">
        <v>916</v>
      </c>
    </row>
    <row r="48" spans="1:21" x14ac:dyDescent="0.25">
      <c r="A48" s="116"/>
      <c r="C48" s="116"/>
      <c r="E48" s="116"/>
      <c r="G48" s="116"/>
      <c r="I48" s="116"/>
      <c r="K48" s="116"/>
      <c r="L48" s="116"/>
      <c r="N48" s="116"/>
      <c r="R48" s="116" t="s">
        <v>484</v>
      </c>
      <c r="T48" s="116" t="s">
        <v>427</v>
      </c>
      <c r="U48" s="116" t="s">
        <v>917</v>
      </c>
    </row>
    <row r="49" spans="1:21" x14ac:dyDescent="0.25">
      <c r="A49" s="116"/>
      <c r="C49" s="116"/>
      <c r="E49" s="116"/>
      <c r="G49" s="116"/>
      <c r="I49" s="116"/>
      <c r="K49" s="116"/>
      <c r="L49" s="116"/>
      <c r="N49" s="116"/>
      <c r="R49" s="116" t="s">
        <v>445</v>
      </c>
      <c r="T49" s="116" t="s">
        <v>427</v>
      </c>
      <c r="U49" s="116" t="s">
        <v>918</v>
      </c>
    </row>
    <row r="50" spans="1:21" x14ac:dyDescent="0.25">
      <c r="A50" s="116"/>
      <c r="C50" s="116"/>
      <c r="E50" s="116"/>
      <c r="G50" s="116"/>
      <c r="I50" s="116"/>
      <c r="K50" s="116"/>
      <c r="L50" s="116"/>
      <c r="N50" s="116"/>
      <c r="R50" s="116" t="s">
        <v>601</v>
      </c>
      <c r="T50" s="116" t="s">
        <v>427</v>
      </c>
      <c r="U50" s="116" t="s">
        <v>919</v>
      </c>
    </row>
    <row r="51" spans="1:21" x14ac:dyDescent="0.25">
      <c r="A51" s="116"/>
      <c r="C51" s="116"/>
      <c r="E51" s="116"/>
      <c r="G51" s="116"/>
      <c r="I51" s="116"/>
      <c r="K51" s="116"/>
      <c r="L51" s="116"/>
      <c r="N51" s="116"/>
      <c r="R51" s="116" t="s">
        <v>941</v>
      </c>
      <c r="T51" s="116" t="s">
        <v>427</v>
      </c>
      <c r="U51" s="116" t="s">
        <v>921</v>
      </c>
    </row>
    <row r="52" spans="1:21" x14ac:dyDescent="0.25">
      <c r="A52" s="116"/>
      <c r="C52" s="116"/>
      <c r="E52" s="116"/>
      <c r="G52" s="116"/>
      <c r="I52" s="116"/>
      <c r="K52" s="116"/>
      <c r="L52" s="116"/>
      <c r="N52" s="116"/>
      <c r="R52" s="116" t="s">
        <v>605</v>
      </c>
      <c r="T52" s="116" t="s">
        <v>427</v>
      </c>
      <c r="U52" s="116" t="s">
        <v>922</v>
      </c>
    </row>
    <row r="53" spans="1:21" x14ac:dyDescent="0.25">
      <c r="A53" s="116"/>
      <c r="C53" s="116"/>
      <c r="E53" s="116"/>
      <c r="G53" s="116"/>
      <c r="I53" s="116"/>
      <c r="K53" s="116"/>
      <c r="L53" s="116"/>
      <c r="N53" s="116"/>
      <c r="R53" s="116" t="s">
        <v>447</v>
      </c>
      <c r="T53" s="116" t="s">
        <v>427</v>
      </c>
      <c r="U53" s="116" t="s">
        <v>923</v>
      </c>
    </row>
    <row r="54" spans="1:21" x14ac:dyDescent="0.25">
      <c r="A54" s="116"/>
      <c r="C54" s="116"/>
      <c r="E54" s="116"/>
      <c r="G54" s="116"/>
      <c r="I54" s="116"/>
      <c r="K54" s="116"/>
      <c r="L54" s="116"/>
      <c r="N54" s="116"/>
      <c r="R54" s="116" t="s">
        <v>945</v>
      </c>
      <c r="T54" s="116" t="s">
        <v>427</v>
      </c>
      <c r="U54" s="116" t="s">
        <v>925</v>
      </c>
    </row>
    <row r="55" spans="1:21" x14ac:dyDescent="0.25">
      <c r="A55" s="116"/>
      <c r="C55" s="116"/>
      <c r="E55" s="116"/>
      <c r="G55" s="116"/>
      <c r="I55" s="116"/>
      <c r="K55" s="116"/>
      <c r="L55" s="116"/>
      <c r="N55" s="116"/>
      <c r="R55" s="116" t="s">
        <v>500</v>
      </c>
      <c r="T55" s="116" t="s">
        <v>427</v>
      </c>
      <c r="U55" s="116" t="s">
        <v>926</v>
      </c>
    </row>
    <row r="56" spans="1:21" x14ac:dyDescent="0.25">
      <c r="A56" s="116"/>
      <c r="C56" s="116"/>
      <c r="E56" s="116"/>
      <c r="G56" s="116"/>
      <c r="I56" s="116"/>
      <c r="K56" s="116"/>
      <c r="L56" s="116"/>
      <c r="N56" s="116"/>
      <c r="R56" s="116" t="s">
        <v>4462</v>
      </c>
      <c r="T56" s="116" t="s">
        <v>427</v>
      </c>
      <c r="U56" s="116" t="s">
        <v>927</v>
      </c>
    </row>
    <row r="57" spans="1:21" x14ac:dyDescent="0.25">
      <c r="A57" s="116"/>
      <c r="C57" s="116"/>
      <c r="E57" s="116"/>
      <c r="G57" s="116"/>
      <c r="I57" s="116"/>
      <c r="K57" s="116"/>
      <c r="L57" s="116"/>
      <c r="N57" s="116"/>
      <c r="R57" s="116" t="s">
        <v>4463</v>
      </c>
      <c r="T57" s="116" t="s">
        <v>427</v>
      </c>
      <c r="U57" s="116" t="s">
        <v>928</v>
      </c>
    </row>
    <row r="58" spans="1:21" x14ac:dyDescent="0.25">
      <c r="A58" s="116"/>
      <c r="C58" s="116"/>
      <c r="E58" s="116"/>
      <c r="G58" s="116"/>
      <c r="I58" s="116"/>
      <c r="K58" s="116"/>
      <c r="L58" s="116"/>
      <c r="N58" s="116"/>
      <c r="R58" s="116" t="s">
        <v>949</v>
      </c>
      <c r="T58" s="116" t="s">
        <v>427</v>
      </c>
      <c r="U58" s="116" t="s">
        <v>930</v>
      </c>
    </row>
    <row r="59" spans="1:21" x14ac:dyDescent="0.25">
      <c r="A59" s="116"/>
      <c r="C59" s="116"/>
      <c r="E59" s="116"/>
      <c r="G59" s="116"/>
      <c r="I59" s="116"/>
      <c r="K59" s="116"/>
      <c r="L59" s="116"/>
      <c r="N59" s="116"/>
      <c r="R59" s="116" t="s">
        <v>951</v>
      </c>
      <c r="T59" s="116" t="s">
        <v>427</v>
      </c>
      <c r="U59" s="116" t="s">
        <v>932</v>
      </c>
    </row>
    <row r="60" spans="1:21" x14ac:dyDescent="0.25">
      <c r="A60" s="116"/>
      <c r="C60" s="116"/>
      <c r="E60" s="116"/>
      <c r="G60" s="116"/>
      <c r="I60" s="116"/>
      <c r="K60" s="116"/>
      <c r="L60" s="116"/>
      <c r="N60" s="116"/>
      <c r="R60" s="116" t="s">
        <v>704</v>
      </c>
      <c r="T60" s="116" t="s">
        <v>427</v>
      </c>
      <c r="U60" s="116" t="s">
        <v>934</v>
      </c>
    </row>
    <row r="61" spans="1:21" x14ac:dyDescent="0.25">
      <c r="A61" s="116"/>
      <c r="C61" s="116"/>
      <c r="E61" s="116"/>
      <c r="G61" s="116"/>
      <c r="I61" s="116"/>
      <c r="K61" s="116"/>
      <c r="L61" s="116"/>
      <c r="N61" s="116"/>
      <c r="R61" s="116" t="s">
        <v>954</v>
      </c>
      <c r="T61" s="116" t="s">
        <v>427</v>
      </c>
      <c r="U61" s="116" t="s">
        <v>935</v>
      </c>
    </row>
    <row r="62" spans="1:21" x14ac:dyDescent="0.25">
      <c r="A62" s="116"/>
      <c r="C62" s="116"/>
      <c r="E62" s="116"/>
      <c r="G62" s="116"/>
      <c r="I62" s="116"/>
      <c r="K62" s="116"/>
      <c r="L62" s="116"/>
      <c r="N62" s="116"/>
      <c r="R62" s="116" t="s">
        <v>463</v>
      </c>
      <c r="T62" s="116" t="s">
        <v>427</v>
      </c>
      <c r="U62" s="116" t="s">
        <v>937</v>
      </c>
    </row>
    <row r="63" spans="1:21" x14ac:dyDescent="0.25">
      <c r="A63" s="116"/>
      <c r="C63" s="116"/>
      <c r="E63" s="116"/>
      <c r="G63" s="116"/>
      <c r="I63" s="116"/>
      <c r="K63" s="116"/>
      <c r="L63" s="116"/>
      <c r="N63" s="116"/>
      <c r="R63" s="116" t="s">
        <v>957</v>
      </c>
      <c r="T63" s="116" t="s">
        <v>427</v>
      </c>
      <c r="U63" s="116" t="s">
        <v>938</v>
      </c>
    </row>
    <row r="64" spans="1:21" x14ac:dyDescent="0.25">
      <c r="A64" s="116"/>
      <c r="C64" s="116"/>
      <c r="E64" s="116"/>
      <c r="G64" s="116"/>
      <c r="I64" s="116"/>
      <c r="K64" s="116"/>
      <c r="L64" s="116"/>
      <c r="N64" s="116"/>
      <c r="R64" s="116" t="s">
        <v>465</v>
      </c>
      <c r="T64" s="116" t="s">
        <v>427</v>
      </c>
      <c r="U64" s="116" t="s">
        <v>939</v>
      </c>
    </row>
    <row r="65" spans="1:21" x14ac:dyDescent="0.25">
      <c r="A65" s="116"/>
      <c r="C65" s="116"/>
      <c r="E65" s="116"/>
      <c r="G65" s="116"/>
      <c r="I65" s="116"/>
      <c r="K65" s="116"/>
      <c r="L65" s="116"/>
      <c r="N65" s="116"/>
      <c r="R65" s="116" t="s">
        <v>467</v>
      </c>
      <c r="T65" s="116" t="s">
        <v>427</v>
      </c>
      <c r="U65" s="116" t="s">
        <v>940</v>
      </c>
    </row>
    <row r="66" spans="1:21" x14ac:dyDescent="0.25">
      <c r="A66" s="116"/>
      <c r="C66" s="116"/>
      <c r="E66" s="116"/>
      <c r="G66" s="116"/>
      <c r="I66" s="116"/>
      <c r="K66" s="116"/>
      <c r="L66" s="116"/>
      <c r="N66" s="116"/>
      <c r="R66" s="116" t="s">
        <v>469</v>
      </c>
      <c r="T66" s="116" t="s">
        <v>427</v>
      </c>
      <c r="U66" s="116" t="s">
        <v>942</v>
      </c>
    </row>
    <row r="67" spans="1:21" x14ac:dyDescent="0.25">
      <c r="A67" s="116"/>
      <c r="C67" s="116"/>
      <c r="E67" s="116"/>
      <c r="G67" s="116"/>
      <c r="I67" s="116"/>
      <c r="K67" s="116"/>
      <c r="L67" s="116"/>
      <c r="N67" s="116"/>
      <c r="R67" s="116" t="s">
        <v>708</v>
      </c>
      <c r="T67" s="116" t="s">
        <v>427</v>
      </c>
      <c r="U67" s="116" t="s">
        <v>943</v>
      </c>
    </row>
    <row r="68" spans="1:21" x14ac:dyDescent="0.25">
      <c r="A68" s="116"/>
      <c r="C68" s="116"/>
      <c r="E68" s="116"/>
      <c r="G68" s="116"/>
      <c r="I68" s="116"/>
      <c r="K68" s="116"/>
      <c r="L68" s="116"/>
      <c r="N68" s="116"/>
      <c r="R68" s="116" t="s">
        <v>963</v>
      </c>
      <c r="T68" s="116" t="s">
        <v>427</v>
      </c>
      <c r="U68" s="116" t="s">
        <v>944</v>
      </c>
    </row>
    <row r="69" spans="1:21" x14ac:dyDescent="0.25">
      <c r="A69" s="116"/>
      <c r="C69" s="116"/>
      <c r="E69" s="116"/>
      <c r="G69" s="116"/>
      <c r="I69" s="116"/>
      <c r="K69" s="116"/>
      <c r="L69" s="116"/>
      <c r="N69" s="116"/>
      <c r="R69" s="116" t="s">
        <v>965</v>
      </c>
      <c r="T69" s="116" t="s">
        <v>427</v>
      </c>
      <c r="U69" s="116" t="s">
        <v>946</v>
      </c>
    </row>
    <row r="70" spans="1:21" x14ac:dyDescent="0.25">
      <c r="A70" s="116"/>
      <c r="C70" s="116"/>
      <c r="E70" s="116"/>
      <c r="G70" s="116"/>
      <c r="I70" s="116"/>
      <c r="K70" s="116"/>
      <c r="L70" s="116"/>
      <c r="N70" s="116"/>
      <c r="R70" s="116" t="s">
        <v>967</v>
      </c>
      <c r="T70" s="116" t="s">
        <v>545</v>
      </c>
      <c r="U70" s="116" t="s">
        <v>947</v>
      </c>
    </row>
    <row r="71" spans="1:21" x14ac:dyDescent="0.25">
      <c r="A71" s="116"/>
      <c r="C71" s="116"/>
      <c r="E71" s="116"/>
      <c r="G71" s="116"/>
      <c r="I71" s="116"/>
      <c r="K71" s="116"/>
      <c r="L71" s="116"/>
      <c r="N71" s="116"/>
      <c r="R71" s="116" t="s">
        <v>969</v>
      </c>
      <c r="T71" s="116" t="s">
        <v>545</v>
      </c>
      <c r="U71" s="116" t="s">
        <v>948</v>
      </c>
    </row>
    <row r="72" spans="1:21" x14ac:dyDescent="0.25">
      <c r="A72" s="116"/>
      <c r="C72" s="116"/>
      <c r="E72" s="116"/>
      <c r="G72" s="116"/>
      <c r="I72" s="116"/>
      <c r="K72" s="116"/>
      <c r="L72" s="116"/>
      <c r="N72" s="116"/>
      <c r="R72" s="116" t="s">
        <v>971</v>
      </c>
      <c r="T72" s="116" t="s">
        <v>545</v>
      </c>
      <c r="U72" s="116" t="s">
        <v>950</v>
      </c>
    </row>
    <row r="73" spans="1:21" x14ac:dyDescent="0.25">
      <c r="A73" s="116"/>
      <c r="C73" s="116"/>
      <c r="E73" s="116"/>
      <c r="G73" s="116"/>
      <c r="I73" s="116"/>
      <c r="K73" s="116"/>
      <c r="L73" s="116"/>
      <c r="N73" s="116"/>
      <c r="R73" s="116" t="s">
        <v>973</v>
      </c>
      <c r="T73" s="116" t="s">
        <v>545</v>
      </c>
      <c r="U73" s="116" t="s">
        <v>952</v>
      </c>
    </row>
    <row r="74" spans="1:21" x14ac:dyDescent="0.25">
      <c r="A74" s="116"/>
      <c r="C74" s="116"/>
      <c r="E74" s="116"/>
      <c r="G74" s="116"/>
      <c r="I74" s="116"/>
      <c r="K74" s="116"/>
      <c r="L74" s="116"/>
      <c r="N74" s="116"/>
      <c r="R74" s="116" t="s">
        <v>975</v>
      </c>
      <c r="T74" s="116" t="s">
        <v>545</v>
      </c>
      <c r="U74" s="116" t="s">
        <v>953</v>
      </c>
    </row>
    <row r="75" spans="1:21" x14ac:dyDescent="0.25">
      <c r="A75" s="116"/>
      <c r="C75" s="116"/>
      <c r="E75" s="116"/>
      <c r="G75" s="116"/>
      <c r="I75" s="116"/>
      <c r="K75" s="116"/>
      <c r="L75" s="116"/>
      <c r="N75" s="116"/>
      <c r="R75" s="116" t="s">
        <v>471</v>
      </c>
      <c r="T75" s="116" t="s">
        <v>545</v>
      </c>
      <c r="U75" s="116" t="s">
        <v>955</v>
      </c>
    </row>
    <row r="76" spans="1:21" x14ac:dyDescent="0.25">
      <c r="A76" s="116"/>
      <c r="C76" s="116"/>
      <c r="E76" s="116"/>
      <c r="G76" s="116"/>
      <c r="I76" s="116"/>
      <c r="K76" s="116"/>
      <c r="L76" s="116"/>
      <c r="N76" s="116"/>
      <c r="R76" s="116" t="s">
        <v>724</v>
      </c>
      <c r="T76" s="116" t="s">
        <v>545</v>
      </c>
      <c r="U76" s="116" t="s">
        <v>956</v>
      </c>
    </row>
    <row r="77" spans="1:21" x14ac:dyDescent="0.25">
      <c r="A77" s="116"/>
      <c r="C77" s="116"/>
      <c r="E77" s="116"/>
      <c r="G77" s="116"/>
      <c r="I77" s="116"/>
      <c r="K77" s="116"/>
      <c r="L77" s="116"/>
      <c r="N77" s="116"/>
      <c r="R77" s="116" t="s">
        <v>4464</v>
      </c>
      <c r="T77" s="116" t="s">
        <v>545</v>
      </c>
      <c r="U77" s="116" t="s">
        <v>958</v>
      </c>
    </row>
    <row r="78" spans="1:21" x14ac:dyDescent="0.25">
      <c r="A78" s="116"/>
      <c r="C78" s="116"/>
      <c r="E78" s="116"/>
      <c r="G78" s="116"/>
      <c r="I78" s="116"/>
      <c r="K78" s="116"/>
      <c r="L78" s="116"/>
      <c r="N78" s="116"/>
      <c r="R78" s="116" t="s">
        <v>4465</v>
      </c>
      <c r="T78" s="116" t="s">
        <v>545</v>
      </c>
      <c r="U78" s="116" t="s">
        <v>959</v>
      </c>
    </row>
    <row r="79" spans="1:21" x14ac:dyDescent="0.25">
      <c r="A79" s="116"/>
      <c r="C79" s="116"/>
      <c r="E79" s="116"/>
      <c r="G79" s="116"/>
      <c r="I79" s="116"/>
      <c r="K79" s="116"/>
      <c r="L79" s="116"/>
      <c r="N79" s="116"/>
      <c r="R79" s="116" t="s">
        <v>4466</v>
      </c>
      <c r="T79" s="116" t="s">
        <v>545</v>
      </c>
      <c r="U79" s="116" t="s">
        <v>960</v>
      </c>
    </row>
    <row r="80" spans="1:21" x14ac:dyDescent="0.25">
      <c r="A80" s="116"/>
      <c r="C80" s="116"/>
      <c r="E80" s="116"/>
      <c r="G80" s="116"/>
      <c r="I80" s="116"/>
      <c r="K80" s="116"/>
      <c r="L80" s="116"/>
      <c r="N80" s="116"/>
      <c r="R80" s="116" t="s">
        <v>4467</v>
      </c>
      <c r="T80" s="116" t="s">
        <v>545</v>
      </c>
      <c r="U80" s="116" t="s">
        <v>961</v>
      </c>
    </row>
    <row r="81" spans="1:21" x14ac:dyDescent="0.25">
      <c r="A81" s="116"/>
      <c r="C81" s="116"/>
      <c r="E81" s="116"/>
      <c r="G81" s="116"/>
      <c r="I81" s="116"/>
      <c r="K81" s="116"/>
      <c r="L81" s="116"/>
      <c r="N81" s="116"/>
      <c r="R81" s="116" t="s">
        <v>473</v>
      </c>
      <c r="T81" s="116" t="s">
        <v>429</v>
      </c>
      <c r="U81" s="116" t="s">
        <v>962</v>
      </c>
    </row>
    <row r="82" spans="1:21" x14ac:dyDescent="0.25">
      <c r="A82" s="116"/>
      <c r="C82" s="116"/>
      <c r="E82" s="116"/>
      <c r="G82" s="116"/>
      <c r="I82" s="116"/>
      <c r="K82" s="116"/>
      <c r="L82" s="116"/>
      <c r="N82" s="116"/>
      <c r="R82" s="116" t="s">
        <v>981</v>
      </c>
      <c r="T82" s="116" t="s">
        <v>429</v>
      </c>
      <c r="U82" s="116" t="s">
        <v>964</v>
      </c>
    </row>
    <row r="83" spans="1:21" x14ac:dyDescent="0.25">
      <c r="A83" s="116"/>
      <c r="C83" s="116"/>
      <c r="E83" s="116"/>
      <c r="G83" s="116"/>
      <c r="I83" s="116"/>
      <c r="K83" s="116"/>
      <c r="L83" s="116"/>
      <c r="N83" s="116"/>
      <c r="R83" s="116" t="s">
        <v>983</v>
      </c>
      <c r="T83" s="116" t="s">
        <v>429</v>
      </c>
      <c r="U83" s="116" t="s">
        <v>966</v>
      </c>
    </row>
    <row r="84" spans="1:21" x14ac:dyDescent="0.25">
      <c r="A84" s="116"/>
      <c r="C84" s="116"/>
      <c r="E84" s="116"/>
      <c r="G84" s="116"/>
      <c r="I84" s="116"/>
      <c r="K84" s="116"/>
      <c r="L84" s="116"/>
      <c r="N84" s="116"/>
      <c r="R84" s="116" t="s">
        <v>985</v>
      </c>
      <c r="T84" s="116" t="s">
        <v>429</v>
      </c>
      <c r="U84" s="116" t="s">
        <v>968</v>
      </c>
    </row>
    <row r="85" spans="1:21" x14ac:dyDescent="0.25">
      <c r="A85" s="116"/>
      <c r="C85" s="116"/>
      <c r="E85" s="116"/>
      <c r="G85" s="116"/>
      <c r="I85" s="116"/>
      <c r="K85" s="116"/>
      <c r="L85" s="116"/>
      <c r="N85" s="116"/>
      <c r="R85" s="116" t="s">
        <v>475</v>
      </c>
      <c r="T85" s="116" t="s">
        <v>429</v>
      </c>
      <c r="U85" s="116" t="s">
        <v>970</v>
      </c>
    </row>
    <row r="86" spans="1:21" x14ac:dyDescent="0.25">
      <c r="A86" s="116"/>
      <c r="C86" s="116"/>
      <c r="E86" s="116"/>
      <c r="G86" s="116"/>
      <c r="I86" s="116"/>
      <c r="K86" s="116"/>
      <c r="L86" s="116"/>
      <c r="N86" s="116"/>
      <c r="R86" s="116" t="s">
        <v>4468</v>
      </c>
      <c r="T86" s="116" t="s">
        <v>429</v>
      </c>
      <c r="U86" s="116" t="s">
        <v>972</v>
      </c>
    </row>
    <row r="87" spans="1:21" x14ac:dyDescent="0.25">
      <c r="A87" s="116"/>
      <c r="C87" s="116"/>
      <c r="E87" s="116"/>
      <c r="G87" s="116"/>
      <c r="I87" s="116"/>
      <c r="K87" s="116"/>
      <c r="L87" s="116"/>
      <c r="N87" s="116"/>
      <c r="R87" s="116" t="s">
        <v>989</v>
      </c>
      <c r="T87" s="116" t="s">
        <v>429</v>
      </c>
      <c r="U87" s="116" t="s">
        <v>974</v>
      </c>
    </row>
    <row r="88" spans="1:21" x14ac:dyDescent="0.25">
      <c r="A88" s="116"/>
      <c r="C88" s="116"/>
      <c r="E88" s="116"/>
      <c r="G88" s="116"/>
      <c r="I88" s="116"/>
      <c r="K88" s="116"/>
      <c r="L88" s="116"/>
      <c r="N88" s="116"/>
      <c r="R88" s="116" t="s">
        <v>991</v>
      </c>
      <c r="T88" s="116" t="s">
        <v>429</v>
      </c>
      <c r="U88" s="116" t="s">
        <v>976</v>
      </c>
    </row>
    <row r="89" spans="1:21" x14ac:dyDescent="0.25">
      <c r="A89" s="116"/>
      <c r="C89" s="116"/>
      <c r="E89" s="116"/>
      <c r="G89" s="116"/>
      <c r="I89" s="116"/>
      <c r="K89" s="116"/>
      <c r="L89" s="116"/>
      <c r="N89" s="116"/>
      <c r="R89" s="116" t="s">
        <v>993</v>
      </c>
      <c r="T89" s="116" t="s">
        <v>429</v>
      </c>
      <c r="U89" s="116" t="s">
        <v>977</v>
      </c>
    </row>
    <row r="90" spans="1:21" x14ac:dyDescent="0.25">
      <c r="A90" s="116"/>
      <c r="C90" s="116"/>
      <c r="E90" s="116"/>
      <c r="G90" s="116"/>
      <c r="I90" s="116"/>
      <c r="K90" s="116"/>
      <c r="L90" s="116"/>
      <c r="N90" s="116"/>
      <c r="R90" s="116" t="s">
        <v>995</v>
      </c>
      <c r="T90" s="116" t="s">
        <v>429</v>
      </c>
      <c r="U90" s="116" t="s">
        <v>978</v>
      </c>
    </row>
    <row r="91" spans="1:21" x14ac:dyDescent="0.25">
      <c r="A91" s="116"/>
      <c r="C91" s="116"/>
      <c r="E91" s="116"/>
      <c r="G91" s="116"/>
      <c r="I91" s="116"/>
      <c r="K91" s="116"/>
      <c r="L91" s="116"/>
      <c r="N91" s="116"/>
      <c r="R91" s="116" t="s">
        <v>997</v>
      </c>
      <c r="T91" s="116" t="s">
        <v>429</v>
      </c>
      <c r="U91" s="116" t="s">
        <v>979</v>
      </c>
    </row>
    <row r="92" spans="1:21" x14ac:dyDescent="0.25">
      <c r="A92" s="116"/>
      <c r="C92" s="116"/>
      <c r="E92" s="116"/>
      <c r="G92" s="116"/>
      <c r="I92" s="116"/>
      <c r="K92" s="116"/>
      <c r="L92" s="116"/>
      <c r="N92" s="116"/>
      <c r="R92" s="116" t="s">
        <v>999</v>
      </c>
      <c r="T92" s="116" t="s">
        <v>429</v>
      </c>
      <c r="U92" s="116" t="s">
        <v>980</v>
      </c>
    </row>
    <row r="93" spans="1:21" x14ac:dyDescent="0.25">
      <c r="A93" s="116"/>
      <c r="C93" s="116"/>
      <c r="E93" s="116"/>
      <c r="G93" s="116"/>
      <c r="I93" s="116"/>
      <c r="K93" s="116"/>
      <c r="L93" s="116"/>
      <c r="N93" s="116"/>
      <c r="R93" s="116" t="s">
        <v>1001</v>
      </c>
      <c r="T93" s="116" t="s">
        <v>429</v>
      </c>
      <c r="U93" s="116" t="s">
        <v>982</v>
      </c>
    </row>
    <row r="94" spans="1:21" x14ac:dyDescent="0.25">
      <c r="A94" s="116"/>
      <c r="C94" s="116"/>
      <c r="E94" s="116"/>
      <c r="G94" s="116"/>
      <c r="I94" s="116"/>
      <c r="K94" s="116"/>
      <c r="L94" s="116"/>
      <c r="N94" s="116"/>
      <c r="R94" s="116" t="s">
        <v>2795</v>
      </c>
      <c r="T94" s="116" t="s">
        <v>429</v>
      </c>
      <c r="U94" s="116" t="s">
        <v>984</v>
      </c>
    </row>
    <row r="95" spans="1:21" x14ac:dyDescent="0.25">
      <c r="A95" s="116"/>
      <c r="C95" s="116"/>
      <c r="E95" s="116"/>
      <c r="G95" s="116"/>
      <c r="I95" s="116"/>
      <c r="K95" s="116"/>
      <c r="L95" s="116"/>
      <c r="N95" s="116"/>
      <c r="R95" s="116" t="s">
        <v>2796</v>
      </c>
      <c r="T95" s="116" t="s">
        <v>429</v>
      </c>
      <c r="U95" s="116" t="s">
        <v>986</v>
      </c>
    </row>
    <row r="96" spans="1:21" x14ac:dyDescent="0.25">
      <c r="A96" s="116"/>
      <c r="C96" s="116"/>
      <c r="E96" s="116"/>
      <c r="G96" s="116"/>
      <c r="I96" s="116"/>
      <c r="K96" s="116"/>
      <c r="L96" s="116"/>
      <c r="N96" s="116"/>
      <c r="R96" s="116" t="s">
        <v>2797</v>
      </c>
      <c r="T96" s="116" t="s">
        <v>429</v>
      </c>
      <c r="U96" s="116" t="s">
        <v>987</v>
      </c>
    </row>
    <row r="97" spans="1:21" x14ac:dyDescent="0.25">
      <c r="A97" s="116"/>
      <c r="C97" s="116"/>
      <c r="E97" s="116"/>
      <c r="G97" s="116"/>
      <c r="I97" s="116"/>
      <c r="K97" s="116"/>
      <c r="L97" s="116"/>
      <c r="N97" s="116"/>
      <c r="R97" s="116" t="s">
        <v>2798</v>
      </c>
      <c r="T97" s="116" t="s">
        <v>429</v>
      </c>
      <c r="U97" s="116" t="s">
        <v>988</v>
      </c>
    </row>
    <row r="98" spans="1:21" x14ac:dyDescent="0.25">
      <c r="A98" s="116"/>
      <c r="C98" s="116"/>
      <c r="E98" s="116"/>
      <c r="G98" s="116"/>
      <c r="I98" s="116"/>
      <c r="K98" s="116"/>
      <c r="L98" s="116"/>
      <c r="N98" s="116"/>
      <c r="R98" s="116" t="s">
        <v>2799</v>
      </c>
      <c r="T98" s="116" t="s">
        <v>429</v>
      </c>
      <c r="U98" s="116" t="s">
        <v>990</v>
      </c>
    </row>
    <row r="99" spans="1:21" x14ac:dyDescent="0.25">
      <c r="A99" s="116"/>
      <c r="C99" s="116"/>
      <c r="E99" s="116"/>
      <c r="G99" s="116"/>
      <c r="I99" s="116"/>
      <c r="K99" s="116"/>
      <c r="L99" s="116"/>
      <c r="N99" s="116"/>
      <c r="R99" s="116" t="s">
        <v>2800</v>
      </c>
      <c r="T99" s="116" t="s">
        <v>429</v>
      </c>
      <c r="U99" s="116" t="s">
        <v>992</v>
      </c>
    </row>
    <row r="100" spans="1:21" x14ac:dyDescent="0.25">
      <c r="A100" s="116"/>
      <c r="C100" s="116"/>
      <c r="E100" s="116"/>
      <c r="G100" s="116"/>
      <c r="I100" s="116"/>
      <c r="K100" s="116"/>
      <c r="L100" s="116"/>
      <c r="N100" s="116"/>
      <c r="R100" s="116" t="s">
        <v>3234</v>
      </c>
      <c r="T100" s="116" t="s">
        <v>429</v>
      </c>
      <c r="U100" s="116" t="s">
        <v>994</v>
      </c>
    </row>
    <row r="101" spans="1:21" x14ac:dyDescent="0.25">
      <c r="A101" s="116"/>
      <c r="C101" s="116"/>
      <c r="E101" s="116"/>
      <c r="G101" s="116"/>
      <c r="I101" s="116"/>
      <c r="K101" s="116"/>
      <c r="L101" s="116"/>
      <c r="N101" s="116"/>
      <c r="R101" s="116" t="s">
        <v>2801</v>
      </c>
      <c r="T101" s="116" t="s">
        <v>429</v>
      </c>
      <c r="U101" s="116" t="s">
        <v>996</v>
      </c>
    </row>
    <row r="102" spans="1:21" x14ac:dyDescent="0.25">
      <c r="A102" s="116"/>
      <c r="C102" s="116"/>
      <c r="E102" s="116"/>
      <c r="G102" s="116"/>
      <c r="I102" s="116"/>
      <c r="K102" s="116"/>
      <c r="L102" s="116"/>
      <c r="N102" s="116"/>
      <c r="R102" s="116" t="s">
        <v>2802</v>
      </c>
      <c r="T102" s="116" t="s">
        <v>429</v>
      </c>
      <c r="U102" s="116" t="s">
        <v>998</v>
      </c>
    </row>
    <row r="103" spans="1:21" x14ac:dyDescent="0.25">
      <c r="A103" s="116"/>
      <c r="C103" s="116"/>
      <c r="E103" s="116"/>
      <c r="G103" s="116"/>
      <c r="I103" s="116"/>
      <c r="K103" s="116"/>
      <c r="L103" s="116"/>
      <c r="N103" s="116"/>
      <c r="R103" s="116" t="s">
        <v>2803</v>
      </c>
      <c r="T103" s="116" t="s">
        <v>429</v>
      </c>
      <c r="U103" s="116" t="s">
        <v>1000</v>
      </c>
    </row>
    <row r="104" spans="1:21" x14ac:dyDescent="0.25">
      <c r="A104" s="116"/>
      <c r="C104" s="116"/>
      <c r="E104" s="116"/>
      <c r="G104" s="116"/>
      <c r="I104" s="116"/>
      <c r="K104" s="116"/>
      <c r="L104" s="116"/>
      <c r="N104" s="116"/>
      <c r="R104" s="116" t="s">
        <v>2804</v>
      </c>
      <c r="T104" s="116" t="s">
        <v>429</v>
      </c>
      <c r="U104" s="116" t="s">
        <v>1002</v>
      </c>
    </row>
    <row r="105" spans="1:21" x14ac:dyDescent="0.25">
      <c r="A105" s="116"/>
      <c r="C105" s="116"/>
      <c r="E105" s="116"/>
      <c r="G105" s="116"/>
      <c r="I105" s="116"/>
      <c r="K105" s="116"/>
      <c r="L105" s="116"/>
      <c r="N105" s="116"/>
      <c r="R105" s="116" t="s">
        <v>2805</v>
      </c>
      <c r="T105" s="116" t="s">
        <v>429</v>
      </c>
      <c r="U105" s="116" t="s">
        <v>1003</v>
      </c>
    </row>
    <row r="106" spans="1:21" x14ac:dyDescent="0.25">
      <c r="A106" s="116"/>
      <c r="C106" s="116"/>
      <c r="E106" s="116"/>
      <c r="G106" s="116"/>
      <c r="I106" s="116"/>
      <c r="K106" s="116"/>
      <c r="L106" s="116"/>
      <c r="N106" s="116"/>
      <c r="R106" s="116" t="s">
        <v>2806</v>
      </c>
      <c r="T106" s="116" t="s">
        <v>502</v>
      </c>
      <c r="U106" s="116" t="s">
        <v>1004</v>
      </c>
    </row>
    <row r="107" spans="1:21" x14ac:dyDescent="0.25">
      <c r="A107" s="116"/>
      <c r="C107" s="116"/>
      <c r="E107" s="116"/>
      <c r="G107" s="116"/>
      <c r="I107" s="116"/>
      <c r="K107" s="116"/>
      <c r="L107" s="116"/>
      <c r="N107" s="116"/>
      <c r="R107" s="116" t="s">
        <v>2807</v>
      </c>
      <c r="T107" s="116" t="s">
        <v>502</v>
      </c>
      <c r="U107" s="116" t="s">
        <v>1005</v>
      </c>
    </row>
    <row r="108" spans="1:21" x14ac:dyDescent="0.25">
      <c r="A108" s="116"/>
      <c r="C108" s="116"/>
      <c r="E108" s="116"/>
      <c r="G108" s="116"/>
      <c r="I108" s="116"/>
      <c r="K108" s="116"/>
      <c r="L108" s="116"/>
      <c r="N108" s="116"/>
      <c r="R108" s="116" t="s">
        <v>2808</v>
      </c>
      <c r="T108" s="116" t="s">
        <v>502</v>
      </c>
      <c r="U108" s="116" t="s">
        <v>1006</v>
      </c>
    </row>
    <row r="109" spans="1:21" x14ac:dyDescent="0.25">
      <c r="A109" s="116"/>
      <c r="C109" s="116"/>
      <c r="E109" s="116"/>
      <c r="G109" s="116"/>
      <c r="I109" s="116"/>
      <c r="K109" s="116"/>
      <c r="L109" s="116"/>
      <c r="N109" s="116"/>
      <c r="R109" s="116" t="s">
        <v>752</v>
      </c>
      <c r="T109" s="116" t="s">
        <v>502</v>
      </c>
      <c r="U109" s="116" t="s">
        <v>1007</v>
      </c>
    </row>
    <row r="110" spans="1:21" x14ac:dyDescent="0.25">
      <c r="A110" s="116"/>
      <c r="C110" s="116"/>
      <c r="E110" s="116"/>
      <c r="G110" s="116"/>
      <c r="I110" s="116"/>
      <c r="K110" s="116"/>
      <c r="L110" s="116"/>
      <c r="N110" s="116"/>
      <c r="R110" s="116" t="s">
        <v>755</v>
      </c>
      <c r="T110" s="116" t="s">
        <v>502</v>
      </c>
      <c r="U110" s="116" t="s">
        <v>1008</v>
      </c>
    </row>
    <row r="111" spans="1:21" x14ac:dyDescent="0.25">
      <c r="A111" s="116"/>
      <c r="C111" s="116"/>
      <c r="E111" s="116"/>
      <c r="G111" s="116"/>
      <c r="I111" s="116"/>
      <c r="K111" s="116"/>
      <c r="L111" s="116"/>
      <c r="N111" s="116"/>
      <c r="R111" s="116" t="s">
        <v>757</v>
      </c>
      <c r="T111" s="116" t="s">
        <v>502</v>
      </c>
      <c r="U111" s="116" t="s">
        <v>1009</v>
      </c>
    </row>
    <row r="112" spans="1:21" x14ac:dyDescent="0.25">
      <c r="A112" s="116"/>
      <c r="C112" s="116"/>
      <c r="E112" s="116"/>
      <c r="G112" s="116"/>
      <c r="I112" s="116"/>
      <c r="K112" s="116"/>
      <c r="L112" s="116"/>
      <c r="N112" s="116"/>
      <c r="R112" s="116" t="s">
        <v>759</v>
      </c>
      <c r="T112" s="116" t="s">
        <v>502</v>
      </c>
      <c r="U112" s="116" t="s">
        <v>1010</v>
      </c>
    </row>
    <row r="113" spans="1:21" x14ac:dyDescent="0.25">
      <c r="A113" s="116"/>
      <c r="C113" s="116"/>
      <c r="E113" s="116"/>
      <c r="G113" s="116"/>
      <c r="I113" s="116"/>
      <c r="K113" s="116"/>
      <c r="L113" s="116"/>
      <c r="N113" s="116"/>
      <c r="R113" s="116" t="s">
        <v>761</v>
      </c>
      <c r="T113" s="116" t="s">
        <v>502</v>
      </c>
      <c r="U113" s="116" t="s">
        <v>1011</v>
      </c>
    </row>
    <row r="114" spans="1:21" x14ac:dyDescent="0.25">
      <c r="A114" s="116"/>
      <c r="C114" s="116"/>
      <c r="E114" s="116"/>
      <c r="G114" s="116"/>
      <c r="I114" s="116"/>
      <c r="K114" s="116"/>
      <c r="L114" s="116"/>
      <c r="N114" s="116"/>
      <c r="R114" s="116" t="s">
        <v>763</v>
      </c>
      <c r="T114" s="116" t="s">
        <v>502</v>
      </c>
      <c r="U114" s="116" t="s">
        <v>1012</v>
      </c>
    </row>
    <row r="115" spans="1:21" x14ac:dyDescent="0.25">
      <c r="A115" s="116"/>
      <c r="C115" s="116"/>
      <c r="E115" s="116"/>
      <c r="G115" s="116"/>
      <c r="I115" s="116"/>
      <c r="K115" s="116"/>
      <c r="L115" s="116"/>
      <c r="N115" s="116"/>
      <c r="R115" s="116" t="s">
        <v>765</v>
      </c>
      <c r="T115" s="116" t="s">
        <v>502</v>
      </c>
      <c r="U115" s="116" t="s">
        <v>1013</v>
      </c>
    </row>
    <row r="116" spans="1:21" x14ac:dyDescent="0.25">
      <c r="A116" s="116"/>
      <c r="C116" s="116"/>
      <c r="E116" s="116"/>
      <c r="G116" s="116"/>
      <c r="I116" s="116"/>
      <c r="K116" s="116"/>
      <c r="L116" s="116"/>
      <c r="N116" s="116"/>
      <c r="R116" s="116" t="s">
        <v>767</v>
      </c>
      <c r="T116" s="116" t="s">
        <v>502</v>
      </c>
      <c r="U116" s="116" t="s">
        <v>1014</v>
      </c>
    </row>
    <row r="117" spans="1:21" x14ac:dyDescent="0.25">
      <c r="A117" s="116"/>
      <c r="C117" s="116"/>
      <c r="E117" s="116"/>
      <c r="G117" s="116"/>
      <c r="I117" s="116"/>
      <c r="K117" s="116"/>
      <c r="L117" s="116"/>
      <c r="N117" s="116"/>
      <c r="R117" s="116" t="s">
        <v>769</v>
      </c>
      <c r="T117" s="116" t="s">
        <v>502</v>
      </c>
      <c r="U117" s="116" t="s">
        <v>1015</v>
      </c>
    </row>
    <row r="118" spans="1:21" x14ac:dyDescent="0.25">
      <c r="A118" s="116"/>
      <c r="C118" s="116"/>
      <c r="E118" s="116"/>
      <c r="G118" s="116"/>
      <c r="I118" s="116"/>
      <c r="K118" s="116"/>
      <c r="L118" s="116"/>
      <c r="N118" s="116"/>
      <c r="R118" s="116" t="s">
        <v>771</v>
      </c>
      <c r="T118" s="116" t="s">
        <v>502</v>
      </c>
      <c r="U118" s="116" t="s">
        <v>1016</v>
      </c>
    </row>
    <row r="119" spans="1:21" x14ac:dyDescent="0.25">
      <c r="A119" s="116"/>
      <c r="C119" s="116"/>
      <c r="E119" s="116"/>
      <c r="G119" s="116"/>
      <c r="I119" s="116"/>
      <c r="K119" s="116"/>
      <c r="L119" s="116"/>
      <c r="N119" s="116"/>
      <c r="R119" s="116" t="s">
        <v>773</v>
      </c>
      <c r="T119" s="116" t="s">
        <v>502</v>
      </c>
      <c r="U119" s="116" t="s">
        <v>1017</v>
      </c>
    </row>
    <row r="120" spans="1:21" x14ac:dyDescent="0.25">
      <c r="A120" s="116"/>
      <c r="C120" s="116"/>
      <c r="E120" s="116"/>
      <c r="G120" s="116"/>
      <c r="I120" s="116"/>
      <c r="K120" s="116"/>
      <c r="L120" s="116"/>
      <c r="N120" s="116"/>
      <c r="R120" s="116" t="s">
        <v>775</v>
      </c>
      <c r="T120" s="116" t="s">
        <v>547</v>
      </c>
      <c r="U120" s="116" t="s">
        <v>1018</v>
      </c>
    </row>
    <row r="121" spans="1:21" x14ac:dyDescent="0.25">
      <c r="A121" s="116"/>
      <c r="C121" s="116"/>
      <c r="E121" s="116"/>
      <c r="G121" s="116"/>
      <c r="I121" s="116"/>
      <c r="K121" s="116"/>
      <c r="L121" s="116"/>
      <c r="N121" s="116"/>
      <c r="R121" s="116" t="s">
        <v>777</v>
      </c>
      <c r="T121" s="116" t="s">
        <v>547</v>
      </c>
      <c r="U121" s="116" t="s">
        <v>1019</v>
      </c>
    </row>
    <row r="122" spans="1:21" x14ac:dyDescent="0.25">
      <c r="A122" s="116"/>
      <c r="C122" s="116"/>
      <c r="E122" s="116"/>
      <c r="G122" s="116"/>
      <c r="I122" s="116"/>
      <c r="K122" s="116"/>
      <c r="L122" s="116"/>
      <c r="N122" s="116"/>
      <c r="R122" s="116" t="s">
        <v>779</v>
      </c>
      <c r="T122" s="116" t="s">
        <v>549</v>
      </c>
      <c r="U122" s="116" t="s">
        <v>1020</v>
      </c>
    </row>
    <row r="123" spans="1:21" x14ac:dyDescent="0.25">
      <c r="A123" s="116"/>
      <c r="C123" s="116"/>
      <c r="E123" s="116"/>
      <c r="G123" s="116"/>
      <c r="I123" s="116"/>
      <c r="K123" s="116"/>
      <c r="L123" s="116"/>
      <c r="N123" s="116"/>
      <c r="R123" s="116" t="s">
        <v>3112</v>
      </c>
      <c r="T123" s="116" t="s">
        <v>549</v>
      </c>
      <c r="U123" s="116" t="s">
        <v>1021</v>
      </c>
    </row>
    <row r="124" spans="1:21" x14ac:dyDescent="0.25">
      <c r="A124" s="116"/>
      <c r="C124" s="116"/>
      <c r="E124" s="116"/>
      <c r="G124" s="116"/>
      <c r="I124" s="116"/>
      <c r="K124" s="116"/>
      <c r="L124" s="116"/>
      <c r="N124" s="116"/>
      <c r="R124" s="116" t="s">
        <v>3113</v>
      </c>
      <c r="T124" s="116" t="s">
        <v>549</v>
      </c>
      <c r="U124" s="116" t="s">
        <v>1022</v>
      </c>
    </row>
    <row r="125" spans="1:21" x14ac:dyDescent="0.25">
      <c r="A125" s="116"/>
      <c r="C125" s="116"/>
      <c r="E125" s="116"/>
      <c r="G125" s="116"/>
      <c r="I125" s="116"/>
      <c r="K125" s="116"/>
      <c r="L125" s="116"/>
      <c r="N125" s="116"/>
      <c r="R125" s="116" t="s">
        <v>3114</v>
      </c>
      <c r="T125" s="116" t="s">
        <v>549</v>
      </c>
      <c r="U125" s="116" t="s">
        <v>1023</v>
      </c>
    </row>
    <row r="126" spans="1:21" x14ac:dyDescent="0.25">
      <c r="A126" s="116"/>
      <c r="C126" s="116"/>
      <c r="E126" s="116"/>
      <c r="G126" s="116"/>
      <c r="I126" s="116"/>
      <c r="K126" s="116"/>
      <c r="L126" s="116"/>
      <c r="N126" s="116"/>
      <c r="R126" s="116" t="s">
        <v>3115</v>
      </c>
      <c r="T126" s="116" t="s">
        <v>549</v>
      </c>
      <c r="U126" s="116" t="s">
        <v>1024</v>
      </c>
    </row>
    <row r="127" spans="1:21" x14ac:dyDescent="0.25">
      <c r="A127" s="116"/>
      <c r="C127" s="116"/>
      <c r="E127" s="116"/>
      <c r="G127" s="116"/>
      <c r="I127" s="116"/>
      <c r="K127" s="116"/>
      <c r="L127" s="116"/>
      <c r="N127" s="116"/>
      <c r="R127" s="116" t="s">
        <v>3116</v>
      </c>
      <c r="T127" s="116" t="s">
        <v>551</v>
      </c>
      <c r="U127" s="116" t="s">
        <v>1025</v>
      </c>
    </row>
    <row r="128" spans="1:21" x14ac:dyDescent="0.25">
      <c r="A128" s="116"/>
      <c r="C128" s="116"/>
      <c r="E128" s="116"/>
      <c r="G128" s="116"/>
      <c r="I128" s="116"/>
      <c r="K128" s="116"/>
      <c r="L128" s="116"/>
      <c r="N128" s="116"/>
      <c r="R128" s="116" t="s">
        <v>3117</v>
      </c>
      <c r="T128" s="116" t="s">
        <v>551</v>
      </c>
      <c r="U128" s="116" t="s">
        <v>1026</v>
      </c>
    </row>
    <row r="129" spans="1:21" x14ac:dyDescent="0.25">
      <c r="A129" s="116"/>
      <c r="C129" s="116"/>
      <c r="E129" s="116"/>
      <c r="G129" s="116"/>
      <c r="I129" s="116"/>
      <c r="K129" s="116"/>
      <c r="L129" s="116"/>
      <c r="N129" s="116"/>
      <c r="R129" s="116" t="s">
        <v>3118</v>
      </c>
      <c r="T129" s="116" t="s">
        <v>551</v>
      </c>
      <c r="U129" s="116" t="s">
        <v>1027</v>
      </c>
    </row>
    <row r="130" spans="1:21" x14ac:dyDescent="0.25">
      <c r="A130" s="116"/>
      <c r="C130" s="116"/>
      <c r="E130" s="116"/>
      <c r="G130" s="116"/>
      <c r="I130" s="116"/>
      <c r="K130" s="116"/>
      <c r="L130" s="116"/>
      <c r="N130" s="116"/>
      <c r="R130" s="116" t="s">
        <v>3119</v>
      </c>
      <c r="T130" s="116" t="s">
        <v>551</v>
      </c>
      <c r="U130" s="116" t="s">
        <v>1028</v>
      </c>
    </row>
    <row r="131" spans="1:21" x14ac:dyDescent="0.25">
      <c r="A131" s="116"/>
      <c r="C131" s="116"/>
      <c r="E131" s="116"/>
      <c r="G131" s="116"/>
      <c r="I131" s="116"/>
      <c r="K131" s="116"/>
      <c r="L131" s="116"/>
      <c r="N131" s="116"/>
      <c r="R131" s="116" t="s">
        <v>3120</v>
      </c>
      <c r="T131" s="116" t="s">
        <v>551</v>
      </c>
      <c r="U131" s="116" t="s">
        <v>1029</v>
      </c>
    </row>
    <row r="132" spans="1:21" x14ac:dyDescent="0.25">
      <c r="A132" s="116"/>
      <c r="C132" s="116"/>
      <c r="E132" s="116"/>
      <c r="G132" s="116"/>
      <c r="I132" s="116"/>
      <c r="K132" s="116"/>
      <c r="L132" s="116"/>
      <c r="N132" s="116"/>
      <c r="R132" s="116" t="s">
        <v>3121</v>
      </c>
      <c r="T132" s="116" t="s">
        <v>553</v>
      </c>
      <c r="U132" s="116" t="s">
        <v>1030</v>
      </c>
    </row>
    <row r="133" spans="1:21" x14ac:dyDescent="0.25">
      <c r="A133" s="116"/>
      <c r="C133" s="116"/>
      <c r="E133" s="116"/>
      <c r="G133" s="116"/>
      <c r="I133" s="116"/>
      <c r="K133" s="116"/>
      <c r="L133" s="116"/>
      <c r="N133" s="116"/>
      <c r="R133" s="116" t="s">
        <v>3122</v>
      </c>
      <c r="T133" s="116" t="s">
        <v>553</v>
      </c>
      <c r="U133" s="116" t="s">
        <v>1031</v>
      </c>
    </row>
    <row r="134" spans="1:21" x14ac:dyDescent="0.25">
      <c r="A134" s="116"/>
      <c r="C134" s="116"/>
      <c r="E134" s="116"/>
      <c r="G134" s="116"/>
      <c r="I134" s="116"/>
      <c r="K134" s="116"/>
      <c r="L134" s="116"/>
      <c r="N134" s="116"/>
      <c r="R134" s="116" t="s">
        <v>3123</v>
      </c>
      <c r="T134" s="116" t="s">
        <v>553</v>
      </c>
      <c r="U134" s="116" t="s">
        <v>1032</v>
      </c>
    </row>
    <row r="135" spans="1:21" x14ac:dyDescent="0.25">
      <c r="A135" s="116"/>
      <c r="C135" s="116"/>
      <c r="E135" s="116"/>
      <c r="G135" s="116"/>
      <c r="I135" s="116"/>
      <c r="K135" s="116"/>
      <c r="L135" s="116"/>
      <c r="N135" s="116"/>
      <c r="R135" s="116" t="s">
        <v>3124</v>
      </c>
      <c r="T135" s="116" t="s">
        <v>553</v>
      </c>
      <c r="U135" s="116" t="s">
        <v>1033</v>
      </c>
    </row>
    <row r="136" spans="1:21" x14ac:dyDescent="0.25">
      <c r="A136" s="116"/>
      <c r="C136" s="116"/>
      <c r="E136" s="116"/>
      <c r="G136" s="116"/>
      <c r="I136" s="116"/>
      <c r="K136" s="116"/>
      <c r="L136" s="116"/>
      <c r="N136" s="116"/>
      <c r="R136" s="116" t="s">
        <v>3125</v>
      </c>
      <c r="T136" s="116" t="s">
        <v>553</v>
      </c>
      <c r="U136" s="116" t="s">
        <v>1034</v>
      </c>
    </row>
    <row r="137" spans="1:21" x14ac:dyDescent="0.25">
      <c r="A137" s="116"/>
      <c r="C137" s="116"/>
      <c r="E137" s="116"/>
      <c r="G137" s="116"/>
      <c r="I137" s="116"/>
      <c r="K137" s="116"/>
      <c r="L137" s="116"/>
      <c r="N137" s="116"/>
      <c r="R137" s="116" t="s">
        <v>3235</v>
      </c>
      <c r="T137" s="116" t="s">
        <v>555</v>
      </c>
      <c r="U137" s="116" t="s">
        <v>1035</v>
      </c>
    </row>
    <row r="138" spans="1:21" x14ac:dyDescent="0.25">
      <c r="A138" s="116"/>
      <c r="C138" s="116"/>
      <c r="E138" s="116"/>
      <c r="G138" s="116"/>
      <c r="I138" s="116"/>
      <c r="K138" s="116"/>
      <c r="L138" s="116"/>
      <c r="N138" s="116"/>
      <c r="R138" s="116" t="s">
        <v>3236</v>
      </c>
      <c r="T138" s="116" t="s">
        <v>555</v>
      </c>
      <c r="U138" s="116" t="s">
        <v>1036</v>
      </c>
    </row>
    <row r="139" spans="1:21" x14ac:dyDescent="0.25">
      <c r="A139" s="116"/>
      <c r="C139" s="116"/>
      <c r="E139" s="116"/>
      <c r="G139" s="116"/>
      <c r="I139" s="116"/>
      <c r="K139" s="116"/>
      <c r="L139" s="116"/>
      <c r="N139" s="116"/>
      <c r="R139" s="116" t="s">
        <v>698</v>
      </c>
      <c r="T139" s="116" t="s">
        <v>555</v>
      </c>
      <c r="U139" s="116" t="s">
        <v>1037</v>
      </c>
    </row>
    <row r="140" spans="1:21" x14ac:dyDescent="0.25">
      <c r="A140" s="116"/>
      <c r="C140" s="116"/>
      <c r="E140" s="116"/>
      <c r="G140" s="116"/>
      <c r="I140" s="116"/>
      <c r="K140" s="116"/>
      <c r="L140" s="116"/>
      <c r="N140" s="116"/>
      <c r="R140" s="116" t="s">
        <v>690</v>
      </c>
      <c r="T140" s="116" t="s">
        <v>555</v>
      </c>
      <c r="U140" s="116" t="s">
        <v>1038</v>
      </c>
    </row>
    <row r="141" spans="1:21" x14ac:dyDescent="0.25">
      <c r="A141" s="116"/>
      <c r="C141" s="116"/>
      <c r="E141" s="116"/>
      <c r="G141" s="116"/>
      <c r="I141" s="116"/>
      <c r="K141" s="116"/>
      <c r="L141" s="116"/>
      <c r="N141" s="116"/>
      <c r="R141" s="116" t="s">
        <v>4490</v>
      </c>
      <c r="T141" s="116" t="s">
        <v>555</v>
      </c>
      <c r="U141" s="116" t="s">
        <v>1039</v>
      </c>
    </row>
    <row r="142" spans="1:21" x14ac:dyDescent="0.25">
      <c r="A142" s="116"/>
      <c r="C142" s="116"/>
      <c r="E142" s="116"/>
      <c r="G142" s="116"/>
      <c r="I142" s="116"/>
      <c r="K142" s="116"/>
      <c r="L142" s="116"/>
      <c r="N142" s="116"/>
      <c r="R142" s="116"/>
      <c r="T142" s="116" t="s">
        <v>557</v>
      </c>
      <c r="U142" s="116" t="s">
        <v>1040</v>
      </c>
    </row>
    <row r="143" spans="1:21" x14ac:dyDescent="0.25">
      <c r="A143" s="116"/>
      <c r="C143" s="116"/>
      <c r="E143" s="116"/>
      <c r="G143" s="116"/>
      <c r="I143" s="116"/>
      <c r="K143" s="116"/>
      <c r="L143" s="116"/>
      <c r="N143" s="116"/>
      <c r="R143" s="116"/>
      <c r="T143" s="116" t="s">
        <v>557</v>
      </c>
      <c r="U143" s="116" t="s">
        <v>1041</v>
      </c>
    </row>
    <row r="144" spans="1:21" x14ac:dyDescent="0.25">
      <c r="A144" s="116"/>
      <c r="C144" s="116"/>
      <c r="E144" s="116"/>
      <c r="G144" s="116"/>
      <c r="I144" s="116"/>
      <c r="K144" s="116"/>
      <c r="L144" s="116"/>
      <c r="N144" s="116"/>
      <c r="R144" s="116"/>
      <c r="T144" s="116" t="s">
        <v>557</v>
      </c>
      <c r="U144" s="116" t="s">
        <v>1042</v>
      </c>
    </row>
    <row r="145" spans="1:21" x14ac:dyDescent="0.25">
      <c r="A145" s="116"/>
      <c r="C145" s="116"/>
      <c r="E145" s="116"/>
      <c r="G145" s="116"/>
      <c r="I145" s="116"/>
      <c r="K145" s="116"/>
      <c r="L145" s="116"/>
      <c r="N145" s="116"/>
      <c r="R145" s="116"/>
      <c r="T145" s="116" t="s">
        <v>557</v>
      </c>
      <c r="U145" s="116" t="s">
        <v>1043</v>
      </c>
    </row>
    <row r="146" spans="1:21" x14ac:dyDescent="0.25">
      <c r="A146" s="116"/>
      <c r="C146" s="116"/>
      <c r="E146" s="116"/>
      <c r="G146" s="116"/>
      <c r="I146" s="116"/>
      <c r="K146" s="116"/>
      <c r="L146" s="116"/>
      <c r="N146" s="116"/>
      <c r="R146" s="116"/>
      <c r="T146" s="116" t="s">
        <v>557</v>
      </c>
      <c r="U146" s="116" t="s">
        <v>1044</v>
      </c>
    </row>
    <row r="147" spans="1:21" x14ac:dyDescent="0.25">
      <c r="A147" s="116"/>
      <c r="C147" s="116"/>
      <c r="E147" s="116"/>
      <c r="G147" s="116"/>
      <c r="I147" s="116"/>
      <c r="K147" s="116"/>
      <c r="L147" s="116"/>
      <c r="N147" s="116"/>
      <c r="R147" s="116"/>
      <c r="T147" s="116" t="s">
        <v>559</v>
      </c>
      <c r="U147" s="116" t="s">
        <v>1045</v>
      </c>
    </row>
    <row r="148" spans="1:21" x14ac:dyDescent="0.25">
      <c r="A148" s="116"/>
      <c r="C148" s="116"/>
      <c r="E148" s="116"/>
      <c r="G148" s="116"/>
      <c r="I148" s="116"/>
      <c r="K148" s="116"/>
      <c r="L148" s="116"/>
      <c r="N148" s="116"/>
      <c r="R148" s="116"/>
      <c r="T148" s="116" t="s">
        <v>559</v>
      </c>
      <c r="U148" s="116" t="s">
        <v>1046</v>
      </c>
    </row>
    <row r="149" spans="1:21" x14ac:dyDescent="0.25">
      <c r="A149" s="116"/>
      <c r="C149" s="116"/>
      <c r="E149" s="116"/>
      <c r="G149" s="116"/>
      <c r="I149" s="116"/>
      <c r="K149" s="116"/>
      <c r="L149" s="116"/>
      <c r="N149" s="116"/>
      <c r="R149" s="116"/>
      <c r="T149" s="116" t="s">
        <v>559</v>
      </c>
      <c r="U149" s="116" t="s">
        <v>1047</v>
      </c>
    </row>
    <row r="150" spans="1:21" x14ac:dyDescent="0.25">
      <c r="A150" s="116"/>
      <c r="C150" s="116"/>
      <c r="E150" s="116"/>
      <c r="G150" s="116"/>
      <c r="I150" s="116"/>
      <c r="K150" s="116"/>
      <c r="L150" s="116"/>
      <c r="N150" s="116"/>
      <c r="R150" s="116"/>
      <c r="T150" s="116" t="s">
        <v>559</v>
      </c>
      <c r="U150" s="116" t="s">
        <v>1048</v>
      </c>
    </row>
    <row r="151" spans="1:21" x14ac:dyDescent="0.25">
      <c r="A151" s="116"/>
      <c r="C151" s="116"/>
      <c r="E151" s="116"/>
      <c r="G151" s="116"/>
      <c r="I151" s="116"/>
      <c r="K151" s="116"/>
      <c r="L151" s="116"/>
      <c r="N151" s="116"/>
      <c r="R151" s="116"/>
      <c r="T151" s="116" t="s">
        <v>559</v>
      </c>
      <c r="U151" s="116" t="s">
        <v>1049</v>
      </c>
    </row>
    <row r="152" spans="1:21" x14ac:dyDescent="0.25">
      <c r="A152" s="116"/>
      <c r="C152" s="116"/>
      <c r="E152" s="116"/>
      <c r="G152" s="116"/>
      <c r="I152" s="116"/>
      <c r="K152" s="116"/>
      <c r="L152" s="116"/>
      <c r="N152" s="116"/>
      <c r="R152" s="116"/>
      <c r="T152" s="116" t="s">
        <v>561</v>
      </c>
      <c r="U152" s="116" t="s">
        <v>1050</v>
      </c>
    </row>
    <row r="153" spans="1:21" x14ac:dyDescent="0.25">
      <c r="A153" s="116"/>
      <c r="C153" s="116"/>
      <c r="E153" s="116"/>
      <c r="G153" s="116"/>
      <c r="I153" s="116"/>
      <c r="K153" s="116"/>
      <c r="L153" s="116"/>
      <c r="N153" s="116"/>
      <c r="R153" s="116"/>
      <c r="T153" s="116" t="s">
        <v>561</v>
      </c>
      <c r="U153" s="116" t="s">
        <v>1051</v>
      </c>
    </row>
    <row r="154" spans="1:21" x14ac:dyDescent="0.25">
      <c r="A154" s="116"/>
      <c r="C154" s="116"/>
      <c r="E154" s="116"/>
      <c r="G154" s="116"/>
      <c r="I154" s="116"/>
      <c r="K154" s="116"/>
      <c r="L154" s="116"/>
      <c r="N154" s="116"/>
      <c r="R154" s="116"/>
      <c r="T154" s="116" t="s">
        <v>561</v>
      </c>
      <c r="U154" s="116" t="s">
        <v>1052</v>
      </c>
    </row>
    <row r="155" spans="1:21" x14ac:dyDescent="0.25">
      <c r="A155" s="116"/>
      <c r="C155" s="116"/>
      <c r="E155" s="116"/>
      <c r="G155" s="116"/>
      <c r="I155" s="116"/>
      <c r="K155" s="116"/>
      <c r="L155" s="116"/>
      <c r="N155" s="116"/>
      <c r="R155" s="116"/>
      <c r="T155" s="116" t="s">
        <v>561</v>
      </c>
      <c r="U155" s="116" t="s">
        <v>1053</v>
      </c>
    </row>
    <row r="156" spans="1:21" x14ac:dyDescent="0.25">
      <c r="A156" s="116"/>
      <c r="C156" s="116"/>
      <c r="E156" s="116"/>
      <c r="G156" s="116"/>
      <c r="I156" s="116"/>
      <c r="K156" s="116"/>
      <c r="L156" s="116"/>
      <c r="N156" s="116"/>
      <c r="R156" s="116"/>
      <c r="T156" s="116" t="s">
        <v>561</v>
      </c>
      <c r="U156" s="116" t="s">
        <v>1054</v>
      </c>
    </row>
    <row r="157" spans="1:21" x14ac:dyDescent="0.25">
      <c r="A157" s="116"/>
      <c r="C157" s="116"/>
      <c r="E157" s="116"/>
      <c r="G157" s="116"/>
      <c r="I157" s="116"/>
      <c r="K157" s="116"/>
      <c r="L157" s="116"/>
      <c r="N157" s="116"/>
      <c r="R157" s="116"/>
      <c r="T157" s="116" t="s">
        <v>561</v>
      </c>
      <c r="U157" s="116" t="s">
        <v>1055</v>
      </c>
    </row>
    <row r="158" spans="1:21" x14ac:dyDescent="0.25">
      <c r="A158" s="116"/>
      <c r="C158" s="116"/>
      <c r="E158" s="116"/>
      <c r="G158" s="116"/>
      <c r="I158" s="116"/>
      <c r="K158" s="116"/>
      <c r="L158" s="116"/>
      <c r="N158" s="116"/>
      <c r="R158" s="116"/>
      <c r="T158" s="116" t="s">
        <v>561</v>
      </c>
      <c r="U158" s="116" t="s">
        <v>1056</v>
      </c>
    </row>
    <row r="159" spans="1:21" x14ac:dyDescent="0.25">
      <c r="A159" s="116"/>
      <c r="C159" s="116"/>
      <c r="E159" s="116"/>
      <c r="G159" s="116"/>
      <c r="I159" s="116"/>
      <c r="K159" s="116"/>
      <c r="L159" s="116"/>
      <c r="N159" s="116"/>
      <c r="R159" s="116"/>
      <c r="T159" s="116" t="s">
        <v>561</v>
      </c>
      <c r="U159" s="116" t="s">
        <v>1057</v>
      </c>
    </row>
    <row r="160" spans="1:21" x14ac:dyDescent="0.25">
      <c r="A160" s="116"/>
      <c r="C160" s="116"/>
      <c r="E160" s="116"/>
      <c r="G160" s="116"/>
      <c r="I160" s="116"/>
      <c r="K160" s="116"/>
      <c r="L160" s="116"/>
      <c r="N160" s="116"/>
      <c r="R160" s="116"/>
      <c r="T160" s="116" t="s">
        <v>561</v>
      </c>
      <c r="U160" s="116" t="s">
        <v>1058</v>
      </c>
    </row>
    <row r="161" spans="1:21" x14ac:dyDescent="0.25">
      <c r="A161" s="116"/>
      <c r="C161" s="116"/>
      <c r="E161" s="116"/>
      <c r="G161" s="116"/>
      <c r="I161" s="116"/>
      <c r="K161" s="116"/>
      <c r="L161" s="116"/>
      <c r="N161" s="116"/>
      <c r="R161" s="116"/>
      <c r="T161" s="116" t="s">
        <v>561</v>
      </c>
      <c r="U161" s="116" t="s">
        <v>1059</v>
      </c>
    </row>
    <row r="162" spans="1:21" x14ac:dyDescent="0.25">
      <c r="A162" s="116"/>
      <c r="C162" s="116"/>
      <c r="E162" s="116"/>
      <c r="G162" s="116"/>
      <c r="I162" s="116"/>
      <c r="K162" s="116"/>
      <c r="L162" s="116"/>
      <c r="N162" s="116"/>
      <c r="R162" s="116"/>
      <c r="T162" s="116" t="s">
        <v>561</v>
      </c>
      <c r="U162" s="116" t="s">
        <v>1060</v>
      </c>
    </row>
    <row r="163" spans="1:21" x14ac:dyDescent="0.25">
      <c r="A163" s="116"/>
      <c r="C163" s="116"/>
      <c r="E163" s="116"/>
      <c r="G163" s="116"/>
      <c r="I163" s="116"/>
      <c r="K163" s="116"/>
      <c r="L163" s="116"/>
      <c r="N163" s="116"/>
      <c r="R163" s="116"/>
      <c r="T163" s="116" t="s">
        <v>561</v>
      </c>
      <c r="U163" s="116" t="s">
        <v>1061</v>
      </c>
    </row>
    <row r="164" spans="1:21" x14ac:dyDescent="0.25">
      <c r="A164" s="116"/>
      <c r="C164" s="116"/>
      <c r="E164" s="116"/>
      <c r="G164" s="116"/>
      <c r="I164" s="116"/>
      <c r="K164" s="116"/>
      <c r="L164" s="116"/>
      <c r="N164" s="116"/>
      <c r="R164" s="116"/>
      <c r="T164" s="116" t="s">
        <v>561</v>
      </c>
      <c r="U164" s="116" t="s">
        <v>1062</v>
      </c>
    </row>
    <row r="165" spans="1:21" x14ac:dyDescent="0.25">
      <c r="A165" s="116"/>
      <c r="C165" s="116"/>
      <c r="E165" s="116"/>
      <c r="G165" s="116"/>
      <c r="I165" s="116"/>
      <c r="K165" s="116"/>
      <c r="L165" s="116"/>
      <c r="N165" s="116"/>
      <c r="R165" s="116"/>
      <c r="T165" s="116" t="s">
        <v>561</v>
      </c>
      <c r="U165" s="116" t="s">
        <v>1063</v>
      </c>
    </row>
    <row r="166" spans="1:21" x14ac:dyDescent="0.25">
      <c r="A166" s="116"/>
      <c r="C166" s="116"/>
      <c r="E166" s="116"/>
      <c r="G166" s="116"/>
      <c r="I166" s="116"/>
      <c r="K166" s="116"/>
      <c r="L166" s="116"/>
      <c r="N166" s="116"/>
      <c r="R166" s="116"/>
      <c r="T166" s="116" t="s">
        <v>561</v>
      </c>
      <c r="U166" s="116" t="s">
        <v>1064</v>
      </c>
    </row>
    <row r="167" spans="1:21" x14ac:dyDescent="0.25">
      <c r="A167" s="116"/>
      <c r="C167" s="116"/>
      <c r="E167" s="116"/>
      <c r="G167" s="116"/>
      <c r="I167" s="116"/>
      <c r="K167" s="116"/>
      <c r="L167" s="116"/>
      <c r="N167" s="116"/>
      <c r="R167" s="116"/>
      <c r="T167" s="116" t="s">
        <v>561</v>
      </c>
      <c r="U167" s="116" t="s">
        <v>1065</v>
      </c>
    </row>
    <row r="168" spans="1:21" x14ac:dyDescent="0.25">
      <c r="A168" s="116"/>
      <c r="C168" s="116"/>
      <c r="E168" s="116"/>
      <c r="G168" s="116"/>
      <c r="I168" s="116"/>
      <c r="K168" s="116"/>
      <c r="L168" s="116"/>
      <c r="N168" s="116"/>
      <c r="R168" s="116"/>
      <c r="T168" s="116" t="s">
        <v>561</v>
      </c>
      <c r="U168" s="116" t="s">
        <v>1066</v>
      </c>
    </row>
    <row r="169" spans="1:21" x14ac:dyDescent="0.25">
      <c r="A169" s="116"/>
      <c r="C169" s="116"/>
      <c r="E169" s="116"/>
      <c r="G169" s="116"/>
      <c r="I169" s="116"/>
      <c r="K169" s="116"/>
      <c r="L169" s="116"/>
      <c r="N169" s="116"/>
      <c r="R169" s="116"/>
      <c r="T169" s="116" t="s">
        <v>561</v>
      </c>
      <c r="U169" s="116" t="s">
        <v>1067</v>
      </c>
    </row>
    <row r="170" spans="1:21" x14ac:dyDescent="0.25">
      <c r="A170" s="116"/>
      <c r="C170" s="116"/>
      <c r="E170" s="116"/>
      <c r="G170" s="116"/>
      <c r="I170" s="116"/>
      <c r="K170" s="116"/>
      <c r="L170" s="116"/>
      <c r="N170" s="116"/>
      <c r="R170" s="116"/>
      <c r="T170" s="116" t="s">
        <v>561</v>
      </c>
      <c r="U170" s="116" t="s">
        <v>1068</v>
      </c>
    </row>
    <row r="171" spans="1:21" x14ac:dyDescent="0.25">
      <c r="A171" s="116"/>
      <c r="C171" s="116"/>
      <c r="E171" s="116"/>
      <c r="G171" s="116"/>
      <c r="I171" s="116"/>
      <c r="K171" s="116"/>
      <c r="L171" s="116"/>
      <c r="N171" s="116"/>
      <c r="R171" s="116"/>
      <c r="T171" s="116" t="s">
        <v>561</v>
      </c>
      <c r="U171" s="116" t="s">
        <v>1069</v>
      </c>
    </row>
    <row r="172" spans="1:21" x14ac:dyDescent="0.25">
      <c r="A172" s="116"/>
      <c r="C172" s="116"/>
      <c r="E172" s="116"/>
      <c r="G172" s="116"/>
      <c r="I172" s="116"/>
      <c r="K172" s="116"/>
      <c r="L172" s="116"/>
      <c r="N172" s="116"/>
      <c r="R172" s="116"/>
      <c r="T172" s="116" t="s">
        <v>561</v>
      </c>
      <c r="U172" s="116" t="s">
        <v>1070</v>
      </c>
    </row>
    <row r="173" spans="1:21" x14ac:dyDescent="0.25">
      <c r="A173" s="116"/>
      <c r="C173" s="116"/>
      <c r="E173" s="116"/>
      <c r="G173" s="116"/>
      <c r="I173" s="116"/>
      <c r="K173" s="116"/>
      <c r="L173" s="116"/>
      <c r="N173" s="116"/>
      <c r="R173" s="116"/>
      <c r="T173" s="116" t="s">
        <v>561</v>
      </c>
      <c r="U173" s="116" t="s">
        <v>1071</v>
      </c>
    </row>
    <row r="174" spans="1:21" x14ac:dyDescent="0.25">
      <c r="A174" s="116"/>
      <c r="C174" s="116"/>
      <c r="E174" s="116"/>
      <c r="G174" s="116"/>
      <c r="I174" s="116"/>
      <c r="K174" s="116"/>
      <c r="L174" s="116"/>
      <c r="N174" s="116"/>
      <c r="R174" s="116"/>
      <c r="T174" s="116" t="s">
        <v>561</v>
      </c>
      <c r="U174" s="116" t="s">
        <v>1072</v>
      </c>
    </row>
    <row r="175" spans="1:21" x14ac:dyDescent="0.25">
      <c r="A175" s="116"/>
      <c r="C175" s="116"/>
      <c r="E175" s="116"/>
      <c r="G175" s="116"/>
      <c r="I175" s="116"/>
      <c r="K175" s="116"/>
      <c r="L175" s="116"/>
      <c r="N175" s="116"/>
      <c r="R175" s="116"/>
      <c r="T175" s="116" t="s">
        <v>561</v>
      </c>
      <c r="U175" s="116" t="s">
        <v>1073</v>
      </c>
    </row>
    <row r="176" spans="1:21" x14ac:dyDescent="0.25">
      <c r="A176" s="116"/>
      <c r="C176" s="116"/>
      <c r="E176" s="116"/>
      <c r="G176" s="116"/>
      <c r="I176" s="116"/>
      <c r="K176" s="116"/>
      <c r="L176" s="116"/>
      <c r="N176" s="116"/>
      <c r="R176" s="116"/>
      <c r="T176" s="116" t="s">
        <v>561</v>
      </c>
      <c r="U176" s="116" t="s">
        <v>1074</v>
      </c>
    </row>
    <row r="177" spans="1:21" x14ac:dyDescent="0.25">
      <c r="A177" s="116"/>
      <c r="C177" s="116"/>
      <c r="E177" s="116"/>
      <c r="G177" s="116"/>
      <c r="I177" s="116"/>
      <c r="K177" s="116"/>
      <c r="L177" s="116"/>
      <c r="N177" s="116"/>
      <c r="R177" s="116"/>
      <c r="T177" s="116" t="s">
        <v>561</v>
      </c>
      <c r="U177" s="116" t="s">
        <v>1075</v>
      </c>
    </row>
    <row r="178" spans="1:21" x14ac:dyDescent="0.25">
      <c r="A178" s="116"/>
      <c r="C178" s="116"/>
      <c r="E178" s="116"/>
      <c r="G178" s="116"/>
      <c r="I178" s="116"/>
      <c r="K178" s="116"/>
      <c r="L178" s="116"/>
      <c r="N178" s="116"/>
      <c r="R178" s="116"/>
      <c r="T178" s="116" t="s">
        <v>561</v>
      </c>
      <c r="U178" s="116" t="s">
        <v>1076</v>
      </c>
    </row>
    <row r="179" spans="1:21" x14ac:dyDescent="0.25">
      <c r="A179" s="116"/>
      <c r="C179" s="116"/>
      <c r="E179" s="116"/>
      <c r="G179" s="116"/>
      <c r="I179" s="116"/>
      <c r="K179" s="116"/>
      <c r="L179" s="116"/>
      <c r="N179" s="116"/>
      <c r="R179" s="116"/>
      <c r="T179" s="116" t="s">
        <v>561</v>
      </c>
      <c r="U179" s="116" t="s">
        <v>1077</v>
      </c>
    </row>
    <row r="180" spans="1:21" x14ac:dyDescent="0.25">
      <c r="A180" s="116"/>
      <c r="C180" s="116"/>
      <c r="E180" s="116"/>
      <c r="G180" s="116"/>
      <c r="I180" s="116"/>
      <c r="K180" s="116"/>
      <c r="L180" s="116"/>
      <c r="N180" s="116"/>
      <c r="R180" s="116"/>
      <c r="T180" s="116" t="s">
        <v>561</v>
      </c>
      <c r="U180" s="116" t="s">
        <v>1078</v>
      </c>
    </row>
    <row r="181" spans="1:21" x14ac:dyDescent="0.25">
      <c r="A181" s="116"/>
      <c r="C181" s="116"/>
      <c r="E181" s="116"/>
      <c r="G181" s="116"/>
      <c r="I181" s="116"/>
      <c r="K181" s="116"/>
      <c r="L181" s="116"/>
      <c r="N181" s="116"/>
      <c r="R181" s="116"/>
      <c r="T181" s="116" t="s">
        <v>561</v>
      </c>
      <c r="U181" s="116" t="s">
        <v>1079</v>
      </c>
    </row>
    <row r="182" spans="1:21" x14ac:dyDescent="0.25">
      <c r="A182" s="116"/>
      <c r="C182" s="116"/>
      <c r="E182" s="116"/>
      <c r="G182" s="116"/>
      <c r="I182" s="116"/>
      <c r="K182" s="116"/>
      <c r="L182" s="116"/>
      <c r="N182" s="116"/>
      <c r="R182" s="116"/>
      <c r="T182" s="116" t="s">
        <v>561</v>
      </c>
      <c r="U182" s="116" t="s">
        <v>1080</v>
      </c>
    </row>
    <row r="183" spans="1:21" x14ac:dyDescent="0.25">
      <c r="A183" s="116"/>
      <c r="C183" s="116"/>
      <c r="E183" s="116"/>
      <c r="G183" s="116"/>
      <c r="I183" s="116"/>
      <c r="K183" s="116"/>
      <c r="L183" s="116"/>
      <c r="N183" s="116"/>
      <c r="R183" s="116"/>
      <c r="T183" s="116" t="s">
        <v>561</v>
      </c>
      <c r="U183" s="116" t="s">
        <v>1081</v>
      </c>
    </row>
    <row r="184" spans="1:21" x14ac:dyDescent="0.25">
      <c r="A184" s="116"/>
      <c r="C184" s="116"/>
      <c r="E184" s="116"/>
      <c r="G184" s="116"/>
      <c r="I184" s="116"/>
      <c r="K184" s="116"/>
      <c r="L184" s="116"/>
      <c r="N184" s="116"/>
      <c r="R184" s="116"/>
      <c r="T184" s="116" t="s">
        <v>561</v>
      </c>
      <c r="U184" s="116" t="s">
        <v>1082</v>
      </c>
    </row>
    <row r="185" spans="1:21" x14ac:dyDescent="0.25">
      <c r="A185" s="116"/>
      <c r="C185" s="116"/>
      <c r="E185" s="116"/>
      <c r="G185" s="116"/>
      <c r="I185" s="116"/>
      <c r="K185" s="116"/>
      <c r="L185" s="116"/>
      <c r="N185" s="116"/>
      <c r="R185" s="116"/>
      <c r="T185" s="116" t="s">
        <v>561</v>
      </c>
      <c r="U185" s="116" t="s">
        <v>1083</v>
      </c>
    </row>
    <row r="186" spans="1:21" x14ac:dyDescent="0.25">
      <c r="A186" s="116"/>
      <c r="C186" s="116"/>
      <c r="E186" s="116"/>
      <c r="G186" s="116"/>
      <c r="I186" s="116"/>
      <c r="K186" s="116"/>
      <c r="L186" s="116"/>
      <c r="N186" s="116"/>
      <c r="R186" s="116"/>
      <c r="T186" s="116" t="s">
        <v>561</v>
      </c>
      <c r="U186" s="116" t="s">
        <v>1084</v>
      </c>
    </row>
    <row r="187" spans="1:21" x14ac:dyDescent="0.25">
      <c r="A187" s="116"/>
      <c r="C187" s="116"/>
      <c r="E187" s="116"/>
      <c r="G187" s="116"/>
      <c r="I187" s="116"/>
      <c r="K187" s="116"/>
      <c r="L187" s="116"/>
      <c r="N187" s="116"/>
      <c r="R187" s="116"/>
      <c r="T187" s="116" t="s">
        <v>561</v>
      </c>
      <c r="U187" s="116" t="s">
        <v>1085</v>
      </c>
    </row>
    <row r="188" spans="1:21" x14ac:dyDescent="0.25">
      <c r="A188" s="116"/>
      <c r="C188" s="116"/>
      <c r="E188" s="116"/>
      <c r="G188" s="116"/>
      <c r="I188" s="116"/>
      <c r="K188" s="116"/>
      <c r="L188" s="116"/>
      <c r="N188" s="116"/>
      <c r="R188" s="116"/>
      <c r="T188" s="116" t="s">
        <v>431</v>
      </c>
      <c r="U188" s="116" t="s">
        <v>1086</v>
      </c>
    </row>
    <row r="189" spans="1:21" x14ac:dyDescent="0.25">
      <c r="A189" s="116"/>
      <c r="C189" s="116"/>
      <c r="E189" s="116"/>
      <c r="G189" s="116"/>
      <c r="I189" s="116"/>
      <c r="K189" s="116"/>
      <c r="L189" s="116"/>
      <c r="N189" s="116"/>
      <c r="R189" s="116"/>
      <c r="T189" s="116" t="s">
        <v>431</v>
      </c>
      <c r="U189" s="116" t="s">
        <v>1087</v>
      </c>
    </row>
    <row r="190" spans="1:21" x14ac:dyDescent="0.25">
      <c r="A190" s="116"/>
      <c r="C190" s="116"/>
      <c r="E190" s="116"/>
      <c r="G190" s="116"/>
      <c r="I190" s="116"/>
      <c r="K190" s="116"/>
      <c r="L190" s="116"/>
      <c r="N190" s="116"/>
      <c r="R190" s="116"/>
      <c r="T190" s="116" t="s">
        <v>431</v>
      </c>
      <c r="U190" s="116" t="s">
        <v>1088</v>
      </c>
    </row>
    <row r="191" spans="1:21" x14ac:dyDescent="0.25">
      <c r="A191" s="116"/>
      <c r="C191" s="116"/>
      <c r="E191" s="116"/>
      <c r="G191" s="116"/>
      <c r="I191" s="116"/>
      <c r="K191" s="116"/>
      <c r="L191" s="116"/>
      <c r="N191" s="116"/>
      <c r="R191" s="116"/>
      <c r="T191" s="116" t="s">
        <v>431</v>
      </c>
      <c r="U191" s="116" t="s">
        <v>1089</v>
      </c>
    </row>
    <row r="192" spans="1:21" x14ac:dyDescent="0.25">
      <c r="A192" s="116"/>
      <c r="C192" s="116"/>
      <c r="E192" s="116"/>
      <c r="G192" s="116"/>
      <c r="I192" s="116"/>
      <c r="K192" s="116"/>
      <c r="L192" s="116"/>
      <c r="N192" s="116"/>
      <c r="R192" s="116"/>
      <c r="T192" s="116" t="s">
        <v>431</v>
      </c>
      <c r="U192" s="116" t="s">
        <v>1090</v>
      </c>
    </row>
    <row r="193" spans="1:21" x14ac:dyDescent="0.25">
      <c r="A193" s="116"/>
      <c r="C193" s="116"/>
      <c r="E193" s="116"/>
      <c r="G193" s="116"/>
      <c r="I193" s="116"/>
      <c r="K193" s="116"/>
      <c r="L193" s="116"/>
      <c r="N193" s="116"/>
      <c r="R193" s="116"/>
      <c r="T193" s="116" t="s">
        <v>563</v>
      </c>
      <c r="U193" s="116" t="s">
        <v>1091</v>
      </c>
    </row>
    <row r="194" spans="1:21" x14ac:dyDescent="0.25">
      <c r="A194" s="116"/>
      <c r="C194" s="116"/>
      <c r="E194" s="116"/>
      <c r="G194" s="116"/>
      <c r="I194" s="116"/>
      <c r="K194" s="116"/>
      <c r="L194" s="116"/>
      <c r="N194" s="116"/>
      <c r="R194" s="116"/>
      <c r="T194" s="116" t="s">
        <v>563</v>
      </c>
      <c r="U194" s="116" t="s">
        <v>1092</v>
      </c>
    </row>
    <row r="195" spans="1:21" x14ac:dyDescent="0.25">
      <c r="A195" s="116"/>
      <c r="C195" s="116"/>
      <c r="E195" s="116"/>
      <c r="G195" s="116"/>
      <c r="I195" s="116"/>
      <c r="K195" s="116"/>
      <c r="L195" s="116"/>
      <c r="N195" s="116"/>
      <c r="R195" s="116"/>
      <c r="T195" s="116" t="s">
        <v>563</v>
      </c>
      <c r="U195" s="116" t="s">
        <v>1093</v>
      </c>
    </row>
    <row r="196" spans="1:21" x14ac:dyDescent="0.25">
      <c r="A196" s="116"/>
      <c r="C196" s="116"/>
      <c r="E196" s="116"/>
      <c r="G196" s="116"/>
      <c r="I196" s="116"/>
      <c r="K196" s="116"/>
      <c r="L196" s="116"/>
      <c r="N196" s="116"/>
      <c r="R196" s="116"/>
      <c r="T196" s="116" t="s">
        <v>563</v>
      </c>
      <c r="U196" s="116" t="s">
        <v>1094</v>
      </c>
    </row>
    <row r="197" spans="1:21" x14ac:dyDescent="0.25">
      <c r="A197" s="116"/>
      <c r="C197" s="116"/>
      <c r="E197" s="116"/>
      <c r="G197" s="116"/>
      <c r="I197" s="116"/>
      <c r="K197" s="116"/>
      <c r="L197" s="116"/>
      <c r="N197" s="116"/>
      <c r="R197" s="116"/>
      <c r="T197" s="116" t="s">
        <v>563</v>
      </c>
      <c r="U197" s="116" t="s">
        <v>1095</v>
      </c>
    </row>
    <row r="198" spans="1:21" x14ac:dyDescent="0.25">
      <c r="A198" s="116"/>
      <c r="C198" s="116"/>
      <c r="E198" s="116"/>
      <c r="G198" s="116"/>
      <c r="I198" s="116"/>
      <c r="K198" s="116"/>
      <c r="L198" s="116"/>
      <c r="N198" s="116"/>
      <c r="R198" s="116"/>
      <c r="T198" s="116" t="s">
        <v>563</v>
      </c>
      <c r="U198" s="116" t="s">
        <v>1096</v>
      </c>
    </row>
    <row r="199" spans="1:21" x14ac:dyDescent="0.25">
      <c r="A199" s="116"/>
      <c r="C199" s="116"/>
      <c r="E199" s="116"/>
      <c r="G199" s="116"/>
      <c r="I199" s="116"/>
      <c r="K199" s="116"/>
      <c r="L199" s="116"/>
      <c r="N199" s="116"/>
      <c r="R199" s="116"/>
      <c r="T199" s="116" t="s">
        <v>563</v>
      </c>
      <c r="U199" s="116" t="s">
        <v>1097</v>
      </c>
    </row>
    <row r="200" spans="1:21" x14ac:dyDescent="0.25">
      <c r="A200" s="116"/>
      <c r="C200" s="116"/>
      <c r="E200" s="116"/>
      <c r="G200" s="116"/>
      <c r="I200" s="116"/>
      <c r="K200" s="116"/>
      <c r="L200" s="116"/>
      <c r="N200" s="116"/>
      <c r="R200" s="116"/>
      <c r="T200" s="116" t="s">
        <v>563</v>
      </c>
      <c r="U200" s="116" t="s">
        <v>1098</v>
      </c>
    </row>
    <row r="201" spans="1:21" x14ac:dyDescent="0.25">
      <c r="A201" s="116"/>
      <c r="C201" s="116"/>
      <c r="E201" s="116"/>
      <c r="G201" s="116"/>
      <c r="I201" s="116"/>
      <c r="K201" s="116"/>
      <c r="L201" s="116"/>
      <c r="N201" s="116"/>
      <c r="R201" s="116"/>
      <c r="T201" s="116" t="s">
        <v>563</v>
      </c>
      <c r="U201" s="116" t="s">
        <v>1099</v>
      </c>
    </row>
    <row r="202" spans="1:21" x14ac:dyDescent="0.25">
      <c r="A202" s="116"/>
      <c r="C202" s="116"/>
      <c r="E202" s="116"/>
      <c r="G202" s="116"/>
      <c r="I202" s="116"/>
      <c r="K202" s="116"/>
      <c r="L202" s="116"/>
      <c r="N202" s="116"/>
      <c r="R202" s="116"/>
      <c r="T202" s="116" t="s">
        <v>563</v>
      </c>
      <c r="U202" s="116" t="s">
        <v>1100</v>
      </c>
    </row>
    <row r="203" spans="1:21" x14ac:dyDescent="0.25">
      <c r="A203" s="116"/>
      <c r="C203" s="116"/>
      <c r="E203" s="116"/>
      <c r="G203" s="116"/>
      <c r="I203" s="116"/>
      <c r="K203" s="116"/>
      <c r="L203" s="116"/>
      <c r="N203" s="116"/>
      <c r="R203" s="116"/>
      <c r="T203" s="116" t="s">
        <v>563</v>
      </c>
      <c r="U203" s="116" t="s">
        <v>1101</v>
      </c>
    </row>
    <row r="204" spans="1:21" x14ac:dyDescent="0.25">
      <c r="A204" s="116"/>
      <c r="C204" s="116"/>
      <c r="E204" s="116"/>
      <c r="G204" s="116"/>
      <c r="I204" s="116"/>
      <c r="K204" s="116"/>
      <c r="L204" s="116"/>
      <c r="N204" s="116"/>
      <c r="R204" s="116"/>
      <c r="T204" s="116" t="s">
        <v>563</v>
      </c>
      <c r="U204" s="116" t="s">
        <v>1102</v>
      </c>
    </row>
    <row r="205" spans="1:21" x14ac:dyDescent="0.25">
      <c r="A205" s="116"/>
      <c r="C205" s="116"/>
      <c r="E205" s="116"/>
      <c r="G205" s="116"/>
      <c r="I205" s="116"/>
      <c r="K205" s="116"/>
      <c r="L205" s="116"/>
      <c r="N205" s="116"/>
      <c r="R205" s="116"/>
      <c r="T205" s="116" t="s">
        <v>563</v>
      </c>
      <c r="U205" s="116" t="s">
        <v>1103</v>
      </c>
    </row>
    <row r="206" spans="1:21" x14ac:dyDescent="0.25">
      <c r="A206" s="116"/>
      <c r="C206" s="116"/>
      <c r="E206" s="116"/>
      <c r="G206" s="116"/>
      <c r="I206" s="116"/>
      <c r="K206" s="116"/>
      <c r="L206" s="116"/>
      <c r="N206" s="116"/>
      <c r="R206" s="116"/>
      <c r="T206" s="116" t="s">
        <v>563</v>
      </c>
      <c r="U206" s="116" t="s">
        <v>1104</v>
      </c>
    </row>
    <row r="207" spans="1:21" x14ac:dyDescent="0.25">
      <c r="A207" s="116"/>
      <c r="C207" s="116"/>
      <c r="E207" s="116"/>
      <c r="G207" s="116"/>
      <c r="I207" s="116"/>
      <c r="K207" s="116"/>
      <c r="L207" s="116"/>
      <c r="N207" s="116"/>
      <c r="R207" s="116"/>
      <c r="T207" s="116" t="s">
        <v>563</v>
      </c>
      <c r="U207" s="116" t="s">
        <v>1105</v>
      </c>
    </row>
    <row r="208" spans="1:21" x14ac:dyDescent="0.25">
      <c r="A208" s="116"/>
      <c r="C208" s="116"/>
      <c r="E208" s="116"/>
      <c r="G208" s="116"/>
      <c r="I208" s="116"/>
      <c r="K208" s="116"/>
      <c r="L208" s="116"/>
      <c r="N208" s="116"/>
      <c r="R208" s="116"/>
      <c r="T208" s="116" t="s">
        <v>563</v>
      </c>
      <c r="U208" s="116" t="s">
        <v>1106</v>
      </c>
    </row>
    <row r="209" spans="1:21" x14ac:dyDescent="0.25">
      <c r="A209" s="116"/>
      <c r="C209" s="116"/>
      <c r="E209" s="116"/>
      <c r="G209" s="116"/>
      <c r="I209" s="116"/>
      <c r="K209" s="116"/>
      <c r="L209" s="116"/>
      <c r="N209" s="116"/>
      <c r="R209" s="116"/>
      <c r="T209" s="116" t="s">
        <v>563</v>
      </c>
      <c r="U209" s="116" t="s">
        <v>1107</v>
      </c>
    </row>
    <row r="210" spans="1:21" x14ac:dyDescent="0.25">
      <c r="A210" s="116"/>
      <c r="C210" s="116"/>
      <c r="E210" s="116"/>
      <c r="G210" s="116"/>
      <c r="I210" s="116"/>
      <c r="K210" s="116"/>
      <c r="L210" s="116"/>
      <c r="N210" s="116"/>
      <c r="R210" s="116"/>
      <c r="T210" s="116" t="s">
        <v>563</v>
      </c>
      <c r="U210" s="116" t="s">
        <v>1108</v>
      </c>
    </row>
    <row r="211" spans="1:21" x14ac:dyDescent="0.25">
      <c r="A211" s="116"/>
      <c r="C211" s="116"/>
      <c r="E211" s="116"/>
      <c r="G211" s="116"/>
      <c r="I211" s="116"/>
      <c r="K211" s="116"/>
      <c r="L211" s="116"/>
      <c r="N211" s="116"/>
      <c r="R211" s="116"/>
      <c r="T211" s="116" t="s">
        <v>506</v>
      </c>
      <c r="U211" s="116" t="s">
        <v>1109</v>
      </c>
    </row>
    <row r="212" spans="1:21" x14ac:dyDescent="0.25">
      <c r="A212" s="116"/>
      <c r="C212" s="116"/>
      <c r="E212" s="116"/>
      <c r="G212" s="116"/>
      <c r="I212" s="116"/>
      <c r="K212" s="116"/>
      <c r="L212" s="116"/>
      <c r="N212" s="116"/>
      <c r="R212" s="116"/>
      <c r="T212" s="116" t="s">
        <v>506</v>
      </c>
      <c r="U212" s="116" t="s">
        <v>1110</v>
      </c>
    </row>
    <row r="213" spans="1:21" x14ac:dyDescent="0.25">
      <c r="A213" s="116"/>
      <c r="C213" s="116"/>
      <c r="E213" s="116"/>
      <c r="G213" s="116"/>
      <c r="I213" s="116"/>
      <c r="K213" s="116"/>
      <c r="L213" s="116"/>
      <c r="N213" s="116"/>
      <c r="R213" s="116"/>
      <c r="T213" s="116" t="s">
        <v>506</v>
      </c>
      <c r="U213" s="116" t="s">
        <v>1111</v>
      </c>
    </row>
    <row r="214" spans="1:21" x14ac:dyDescent="0.25">
      <c r="A214" s="116"/>
      <c r="C214" s="116"/>
      <c r="E214" s="116"/>
      <c r="G214" s="116"/>
      <c r="I214" s="116"/>
      <c r="K214" s="116"/>
      <c r="L214" s="116"/>
      <c r="N214" s="116"/>
      <c r="R214" s="116"/>
      <c r="T214" s="116" t="s">
        <v>506</v>
      </c>
      <c r="U214" s="116" t="s">
        <v>1112</v>
      </c>
    </row>
    <row r="215" spans="1:21" x14ac:dyDescent="0.25">
      <c r="A215" s="116"/>
      <c r="C215" s="116"/>
      <c r="E215" s="116"/>
      <c r="G215" s="116"/>
      <c r="I215" s="116"/>
      <c r="K215" s="116"/>
      <c r="L215" s="116"/>
      <c r="N215" s="116"/>
      <c r="R215" s="116"/>
      <c r="T215" s="116" t="s">
        <v>506</v>
      </c>
      <c r="U215" s="116" t="s">
        <v>1113</v>
      </c>
    </row>
    <row r="216" spans="1:21" x14ac:dyDescent="0.25">
      <c r="A216" s="116"/>
      <c r="C216" s="116"/>
      <c r="E216" s="116"/>
      <c r="G216" s="116"/>
      <c r="I216" s="116"/>
      <c r="K216" s="116"/>
      <c r="L216" s="116"/>
      <c r="N216" s="116"/>
      <c r="R216" s="116"/>
      <c r="T216" s="116" t="s">
        <v>506</v>
      </c>
      <c r="U216" s="116" t="s">
        <v>1114</v>
      </c>
    </row>
    <row r="217" spans="1:21" x14ac:dyDescent="0.25">
      <c r="A217" s="116"/>
      <c r="C217" s="116"/>
      <c r="E217" s="116"/>
      <c r="G217" s="116"/>
      <c r="I217" s="116"/>
      <c r="K217" s="116"/>
      <c r="L217" s="116"/>
      <c r="N217" s="116"/>
      <c r="R217" s="116"/>
      <c r="T217" s="116" t="s">
        <v>506</v>
      </c>
      <c r="U217" s="116" t="s">
        <v>1115</v>
      </c>
    </row>
    <row r="218" spans="1:21" x14ac:dyDescent="0.25">
      <c r="A218" s="116"/>
      <c r="C218" s="116"/>
      <c r="E218" s="116"/>
      <c r="G218" s="116"/>
      <c r="I218" s="116"/>
      <c r="K218" s="116"/>
      <c r="L218" s="116"/>
      <c r="N218" s="116"/>
      <c r="R218" s="116"/>
      <c r="T218" s="116" t="s">
        <v>506</v>
      </c>
      <c r="U218" s="116" t="s">
        <v>1116</v>
      </c>
    </row>
    <row r="219" spans="1:21" x14ac:dyDescent="0.25">
      <c r="A219" s="116"/>
      <c r="C219" s="116"/>
      <c r="E219" s="116"/>
      <c r="G219" s="116"/>
      <c r="I219" s="116"/>
      <c r="K219" s="116"/>
      <c r="L219" s="116"/>
      <c r="N219" s="116"/>
      <c r="R219" s="116"/>
      <c r="T219" s="116" t="s">
        <v>506</v>
      </c>
      <c r="U219" s="116" t="s">
        <v>1117</v>
      </c>
    </row>
    <row r="220" spans="1:21" x14ac:dyDescent="0.25">
      <c r="A220" s="116"/>
      <c r="C220" s="116"/>
      <c r="E220" s="116"/>
      <c r="G220" s="116"/>
      <c r="I220" s="116"/>
      <c r="K220" s="116"/>
      <c r="L220" s="116"/>
      <c r="N220" s="116"/>
      <c r="R220" s="116"/>
      <c r="T220" s="116" t="s">
        <v>506</v>
      </c>
      <c r="U220" s="116" t="s">
        <v>1118</v>
      </c>
    </row>
    <row r="221" spans="1:21" x14ac:dyDescent="0.25">
      <c r="A221" s="116"/>
      <c r="C221" s="116"/>
      <c r="E221" s="116"/>
      <c r="G221" s="116"/>
      <c r="I221" s="116"/>
      <c r="K221" s="116"/>
      <c r="L221" s="116"/>
      <c r="N221" s="116"/>
      <c r="R221" s="116"/>
      <c r="T221" s="116" t="s">
        <v>506</v>
      </c>
      <c r="U221" s="116" t="s">
        <v>1119</v>
      </c>
    </row>
    <row r="222" spans="1:21" x14ac:dyDescent="0.25">
      <c r="A222" s="116"/>
      <c r="C222" s="116"/>
      <c r="E222" s="116"/>
      <c r="G222" s="116"/>
      <c r="I222" s="116"/>
      <c r="K222" s="116"/>
      <c r="L222" s="116"/>
      <c r="N222" s="116"/>
      <c r="R222" s="116"/>
      <c r="T222" s="116" t="s">
        <v>506</v>
      </c>
      <c r="U222" s="116" t="s">
        <v>1120</v>
      </c>
    </row>
    <row r="223" spans="1:21" x14ac:dyDescent="0.25">
      <c r="A223" s="116"/>
      <c r="C223" s="116"/>
      <c r="E223" s="116"/>
      <c r="G223" s="116"/>
      <c r="I223" s="116"/>
      <c r="K223" s="116"/>
      <c r="L223" s="116"/>
      <c r="N223" s="116"/>
      <c r="R223" s="116"/>
      <c r="T223" s="116" t="s">
        <v>506</v>
      </c>
      <c r="U223" s="116" t="s">
        <v>1121</v>
      </c>
    </row>
    <row r="224" spans="1:21" x14ac:dyDescent="0.25">
      <c r="A224" s="116"/>
      <c r="C224" s="116"/>
      <c r="E224" s="116"/>
      <c r="G224" s="116"/>
      <c r="I224" s="116"/>
      <c r="K224" s="116"/>
      <c r="L224" s="116"/>
      <c r="N224" s="116"/>
      <c r="R224" s="116"/>
      <c r="T224" s="116" t="s">
        <v>506</v>
      </c>
      <c r="U224" s="116" t="s">
        <v>1122</v>
      </c>
    </row>
    <row r="225" spans="1:21" x14ac:dyDescent="0.25">
      <c r="A225" s="116"/>
      <c r="C225" s="116"/>
      <c r="E225" s="116"/>
      <c r="G225" s="116"/>
      <c r="I225" s="116"/>
      <c r="K225" s="116"/>
      <c r="L225" s="116"/>
      <c r="N225" s="116"/>
      <c r="R225" s="116"/>
      <c r="T225" s="116" t="s">
        <v>506</v>
      </c>
      <c r="U225" s="116" t="s">
        <v>1123</v>
      </c>
    </row>
    <row r="226" spans="1:21" x14ac:dyDescent="0.25">
      <c r="A226" s="116"/>
      <c r="C226" s="116"/>
      <c r="E226" s="116"/>
      <c r="G226" s="116"/>
      <c r="I226" s="116"/>
      <c r="K226" s="116"/>
      <c r="L226" s="116"/>
      <c r="N226" s="116"/>
      <c r="R226" s="116"/>
      <c r="T226" s="116" t="s">
        <v>506</v>
      </c>
      <c r="U226" s="116" t="s">
        <v>1124</v>
      </c>
    </row>
    <row r="227" spans="1:21" x14ac:dyDescent="0.25">
      <c r="A227" s="116"/>
      <c r="C227" s="116"/>
      <c r="E227" s="116"/>
      <c r="G227" s="116"/>
      <c r="I227" s="116"/>
      <c r="K227" s="116"/>
      <c r="L227" s="116"/>
      <c r="N227" s="116"/>
      <c r="R227" s="116"/>
      <c r="T227" s="116" t="s">
        <v>506</v>
      </c>
      <c r="U227" s="116" t="s">
        <v>1125</v>
      </c>
    </row>
    <row r="228" spans="1:21" x14ac:dyDescent="0.25">
      <c r="A228" s="116"/>
      <c r="C228" s="116"/>
      <c r="E228" s="116"/>
      <c r="G228" s="116"/>
      <c r="I228" s="116"/>
      <c r="K228" s="116"/>
      <c r="L228" s="116"/>
      <c r="N228" s="116"/>
      <c r="R228" s="116"/>
      <c r="T228" s="116" t="s">
        <v>506</v>
      </c>
      <c r="U228" s="116" t="s">
        <v>1126</v>
      </c>
    </row>
    <row r="229" spans="1:21" x14ac:dyDescent="0.25">
      <c r="A229" s="116"/>
      <c r="C229" s="116"/>
      <c r="E229" s="116"/>
      <c r="G229" s="116"/>
      <c r="I229" s="116"/>
      <c r="K229" s="116"/>
      <c r="L229" s="116"/>
      <c r="N229" s="116"/>
      <c r="R229" s="116"/>
      <c r="T229" s="116" t="s">
        <v>506</v>
      </c>
      <c r="U229" s="116" t="s">
        <v>1127</v>
      </c>
    </row>
    <row r="230" spans="1:21" x14ac:dyDescent="0.25">
      <c r="A230" s="116"/>
      <c r="C230" s="116"/>
      <c r="E230" s="116"/>
      <c r="G230" s="116"/>
      <c r="I230" s="116"/>
      <c r="K230" s="116"/>
      <c r="L230" s="116"/>
      <c r="N230" s="116"/>
      <c r="R230" s="116"/>
      <c r="T230" s="116" t="s">
        <v>506</v>
      </c>
      <c r="U230" s="116" t="s">
        <v>1128</v>
      </c>
    </row>
    <row r="231" spans="1:21" x14ac:dyDescent="0.25">
      <c r="A231" s="116"/>
      <c r="C231" s="116"/>
      <c r="E231" s="116"/>
      <c r="G231" s="116"/>
      <c r="I231" s="116"/>
      <c r="K231" s="116"/>
      <c r="L231" s="116"/>
      <c r="N231" s="116"/>
      <c r="R231" s="116"/>
      <c r="T231" s="116" t="s">
        <v>506</v>
      </c>
      <c r="U231" s="116" t="s">
        <v>1129</v>
      </c>
    </row>
    <row r="232" spans="1:21" x14ac:dyDescent="0.25">
      <c r="A232" s="116"/>
      <c r="C232" s="116"/>
      <c r="E232" s="116"/>
      <c r="G232" s="116"/>
      <c r="I232" s="116"/>
      <c r="K232" s="116"/>
      <c r="L232" s="116"/>
      <c r="N232" s="116"/>
      <c r="R232" s="116"/>
      <c r="T232" s="116" t="s">
        <v>506</v>
      </c>
      <c r="U232" s="116" t="s">
        <v>1130</v>
      </c>
    </row>
    <row r="233" spans="1:21" x14ac:dyDescent="0.25">
      <c r="A233" s="116"/>
      <c r="C233" s="116"/>
      <c r="E233" s="116"/>
      <c r="G233" s="116"/>
      <c r="I233" s="116"/>
      <c r="K233" s="116"/>
      <c r="L233" s="116"/>
      <c r="N233" s="116"/>
      <c r="R233" s="116"/>
      <c r="T233" s="116" t="s">
        <v>506</v>
      </c>
      <c r="U233" s="116" t="s">
        <v>1131</v>
      </c>
    </row>
    <row r="234" spans="1:21" x14ac:dyDescent="0.25">
      <c r="A234" s="116"/>
      <c r="C234" s="116"/>
      <c r="E234" s="116"/>
      <c r="G234" s="116"/>
      <c r="I234" s="116"/>
      <c r="K234" s="116"/>
      <c r="L234" s="116"/>
      <c r="N234" s="116"/>
      <c r="R234" s="116"/>
      <c r="T234" s="116" t="s">
        <v>506</v>
      </c>
      <c r="U234" s="116" t="s">
        <v>1132</v>
      </c>
    </row>
    <row r="235" spans="1:21" x14ac:dyDescent="0.25">
      <c r="A235" s="116"/>
      <c r="C235" s="116"/>
      <c r="E235" s="116"/>
      <c r="G235" s="116"/>
      <c r="I235" s="116"/>
      <c r="K235" s="116"/>
      <c r="L235" s="116"/>
      <c r="N235" s="116"/>
      <c r="R235" s="116"/>
      <c r="T235" s="116" t="s">
        <v>506</v>
      </c>
      <c r="U235" s="116" t="s">
        <v>1133</v>
      </c>
    </row>
    <row r="236" spans="1:21" x14ac:dyDescent="0.25">
      <c r="A236" s="116"/>
      <c r="C236" s="116"/>
      <c r="E236" s="116"/>
      <c r="G236" s="116"/>
      <c r="I236" s="116"/>
      <c r="K236" s="116"/>
      <c r="L236" s="116"/>
      <c r="N236" s="116"/>
      <c r="R236" s="116"/>
      <c r="T236" s="116" t="s">
        <v>506</v>
      </c>
      <c r="U236" s="116" t="s">
        <v>1134</v>
      </c>
    </row>
    <row r="237" spans="1:21" x14ac:dyDescent="0.25">
      <c r="A237" s="116"/>
      <c r="C237" s="116"/>
      <c r="E237" s="116"/>
      <c r="G237" s="116"/>
      <c r="I237" s="116"/>
      <c r="K237" s="116"/>
      <c r="L237" s="116"/>
      <c r="N237" s="116"/>
      <c r="R237" s="116"/>
      <c r="T237" s="116" t="s">
        <v>506</v>
      </c>
      <c r="U237" s="116" t="s">
        <v>1135</v>
      </c>
    </row>
    <row r="238" spans="1:21" x14ac:dyDescent="0.25">
      <c r="A238" s="116"/>
      <c r="C238" s="116"/>
      <c r="E238" s="116"/>
      <c r="G238" s="116"/>
      <c r="I238" s="116"/>
      <c r="K238" s="116"/>
      <c r="L238" s="116"/>
      <c r="N238" s="116"/>
      <c r="R238" s="116"/>
      <c r="T238" s="116" t="s">
        <v>506</v>
      </c>
      <c r="U238" s="116" t="s">
        <v>1136</v>
      </c>
    </row>
    <row r="239" spans="1:21" x14ac:dyDescent="0.25">
      <c r="A239" s="116"/>
      <c r="C239" s="116"/>
      <c r="E239" s="116"/>
      <c r="G239" s="116"/>
      <c r="I239" s="116"/>
      <c r="K239" s="116"/>
      <c r="L239" s="116"/>
      <c r="N239" s="116"/>
      <c r="R239" s="116"/>
      <c r="T239" s="116" t="s">
        <v>506</v>
      </c>
      <c r="U239" s="116" t="s">
        <v>1137</v>
      </c>
    </row>
    <row r="240" spans="1:21" x14ac:dyDescent="0.25">
      <c r="A240" s="116"/>
      <c r="C240" s="116"/>
      <c r="E240" s="116"/>
      <c r="G240" s="116"/>
      <c r="I240" s="116"/>
      <c r="K240" s="116"/>
      <c r="L240" s="116"/>
      <c r="N240" s="116"/>
      <c r="R240" s="116"/>
      <c r="T240" s="116" t="s">
        <v>506</v>
      </c>
      <c r="U240" s="116" t="s">
        <v>1138</v>
      </c>
    </row>
    <row r="241" spans="1:21" x14ac:dyDescent="0.25">
      <c r="A241" s="116"/>
      <c r="C241" s="116"/>
      <c r="E241" s="116"/>
      <c r="G241" s="116"/>
      <c r="I241" s="116"/>
      <c r="K241" s="116"/>
      <c r="L241" s="116"/>
      <c r="N241" s="116"/>
      <c r="R241" s="116"/>
      <c r="T241" s="116" t="s">
        <v>506</v>
      </c>
      <c r="U241" s="116" t="s">
        <v>1139</v>
      </c>
    </row>
    <row r="242" spans="1:21" x14ac:dyDescent="0.25">
      <c r="A242" s="116"/>
      <c r="C242" s="116"/>
      <c r="E242" s="116"/>
      <c r="G242" s="116"/>
      <c r="I242" s="116"/>
      <c r="K242" s="116"/>
      <c r="L242" s="116"/>
      <c r="N242" s="116"/>
      <c r="R242" s="116"/>
      <c r="T242" s="116" t="s">
        <v>506</v>
      </c>
      <c r="U242" s="116" t="s">
        <v>1140</v>
      </c>
    </row>
    <row r="243" spans="1:21" x14ac:dyDescent="0.25">
      <c r="A243" s="116"/>
      <c r="C243" s="116"/>
      <c r="E243" s="116"/>
      <c r="G243" s="116"/>
      <c r="I243" s="116"/>
      <c r="K243" s="116"/>
      <c r="L243" s="116"/>
      <c r="N243" s="116"/>
      <c r="R243" s="116"/>
      <c r="T243" s="116" t="s">
        <v>506</v>
      </c>
      <c r="U243" s="116" t="s">
        <v>1141</v>
      </c>
    </row>
    <row r="244" spans="1:21" x14ac:dyDescent="0.25">
      <c r="A244" s="116"/>
      <c r="C244" s="116"/>
      <c r="E244" s="116"/>
      <c r="G244" s="116"/>
      <c r="I244" s="116"/>
      <c r="K244" s="116"/>
      <c r="L244" s="116"/>
      <c r="N244" s="116"/>
      <c r="R244" s="116"/>
      <c r="T244" s="116" t="s">
        <v>506</v>
      </c>
      <c r="U244" s="116" t="s">
        <v>1142</v>
      </c>
    </row>
    <row r="245" spans="1:21" x14ac:dyDescent="0.25">
      <c r="A245" s="116"/>
      <c r="C245" s="116"/>
      <c r="E245" s="116"/>
      <c r="G245" s="116"/>
      <c r="I245" s="116"/>
      <c r="K245" s="116"/>
      <c r="L245" s="116"/>
      <c r="N245" s="116"/>
      <c r="R245" s="116"/>
      <c r="T245" s="116" t="s">
        <v>506</v>
      </c>
      <c r="U245" s="116" t="s">
        <v>1143</v>
      </c>
    </row>
    <row r="246" spans="1:21" x14ac:dyDescent="0.25">
      <c r="A246" s="116"/>
      <c r="C246" s="116"/>
      <c r="E246" s="116"/>
      <c r="G246" s="116"/>
      <c r="I246" s="116"/>
      <c r="K246" s="116"/>
      <c r="L246" s="116"/>
      <c r="N246" s="116"/>
      <c r="R246" s="116"/>
      <c r="T246" s="116" t="s">
        <v>506</v>
      </c>
      <c r="U246" s="116" t="s">
        <v>1144</v>
      </c>
    </row>
    <row r="247" spans="1:21" x14ac:dyDescent="0.25">
      <c r="A247" s="116"/>
      <c r="C247" s="116"/>
      <c r="E247" s="116"/>
      <c r="G247" s="116"/>
      <c r="I247" s="116"/>
      <c r="K247" s="116"/>
      <c r="L247" s="116"/>
      <c r="N247" s="116"/>
      <c r="R247" s="116"/>
      <c r="T247" s="116" t="s">
        <v>506</v>
      </c>
      <c r="U247" s="116" t="s">
        <v>1145</v>
      </c>
    </row>
    <row r="248" spans="1:21" x14ac:dyDescent="0.25">
      <c r="A248" s="116"/>
      <c r="C248" s="116"/>
      <c r="E248" s="116"/>
      <c r="G248" s="116"/>
      <c r="I248" s="116"/>
      <c r="K248" s="116"/>
      <c r="L248" s="116"/>
      <c r="N248" s="116"/>
      <c r="R248" s="116"/>
      <c r="T248" s="116" t="s">
        <v>506</v>
      </c>
      <c r="U248" s="116" t="s">
        <v>1146</v>
      </c>
    </row>
    <row r="249" spans="1:21" x14ac:dyDescent="0.25">
      <c r="A249" s="116"/>
      <c r="C249" s="116"/>
      <c r="E249" s="116"/>
      <c r="G249" s="116"/>
      <c r="I249" s="116"/>
      <c r="K249" s="116"/>
      <c r="L249" s="116"/>
      <c r="N249" s="116"/>
      <c r="R249" s="116"/>
      <c r="T249" s="116" t="s">
        <v>506</v>
      </c>
      <c r="U249" s="116" t="s">
        <v>1147</v>
      </c>
    </row>
    <row r="250" spans="1:21" x14ac:dyDescent="0.25">
      <c r="A250" s="116"/>
      <c r="C250" s="116"/>
      <c r="E250" s="116"/>
      <c r="G250" s="116"/>
      <c r="I250" s="116"/>
      <c r="K250" s="116"/>
      <c r="L250" s="116"/>
      <c r="N250" s="116"/>
      <c r="R250" s="116"/>
      <c r="T250" s="116" t="s">
        <v>506</v>
      </c>
      <c r="U250" s="116" t="s">
        <v>1148</v>
      </c>
    </row>
    <row r="251" spans="1:21" x14ac:dyDescent="0.25">
      <c r="A251" s="116"/>
      <c r="C251" s="116"/>
      <c r="E251" s="116"/>
      <c r="G251" s="116"/>
      <c r="I251" s="116"/>
      <c r="K251" s="116"/>
      <c r="L251" s="116"/>
      <c r="N251" s="116"/>
      <c r="R251" s="116"/>
      <c r="T251" s="116" t="s">
        <v>506</v>
      </c>
      <c r="U251" s="116" t="s">
        <v>1149</v>
      </c>
    </row>
    <row r="252" spans="1:21" x14ac:dyDescent="0.25">
      <c r="A252" s="116"/>
      <c r="C252" s="116"/>
      <c r="E252" s="116"/>
      <c r="G252" s="116"/>
      <c r="I252" s="116"/>
      <c r="K252" s="116"/>
      <c r="L252" s="116"/>
      <c r="N252" s="116"/>
      <c r="R252" s="116"/>
      <c r="T252" s="116" t="s">
        <v>506</v>
      </c>
      <c r="U252" s="116" t="s">
        <v>1150</v>
      </c>
    </row>
    <row r="253" spans="1:21" x14ac:dyDescent="0.25">
      <c r="A253" s="116"/>
      <c r="C253" s="116"/>
      <c r="E253" s="116"/>
      <c r="G253" s="116"/>
      <c r="I253" s="116"/>
      <c r="K253" s="116"/>
      <c r="L253" s="116"/>
      <c r="N253" s="116"/>
      <c r="R253" s="116"/>
      <c r="T253" s="116" t="s">
        <v>506</v>
      </c>
      <c r="U253" s="116" t="s">
        <v>1151</v>
      </c>
    </row>
    <row r="254" spans="1:21" x14ac:dyDescent="0.25">
      <c r="A254" s="116"/>
      <c r="C254" s="116"/>
      <c r="E254" s="116"/>
      <c r="G254" s="116"/>
      <c r="I254" s="116"/>
      <c r="K254" s="116"/>
      <c r="L254" s="116"/>
      <c r="N254" s="116"/>
      <c r="R254" s="116"/>
      <c r="T254" s="116" t="s">
        <v>506</v>
      </c>
      <c r="U254" s="116" t="s">
        <v>1152</v>
      </c>
    </row>
    <row r="255" spans="1:21" x14ac:dyDescent="0.25">
      <c r="A255" s="116"/>
      <c r="C255" s="116"/>
      <c r="E255" s="116"/>
      <c r="G255" s="116"/>
      <c r="I255" s="116"/>
      <c r="K255" s="116"/>
      <c r="L255" s="116"/>
      <c r="N255" s="116"/>
      <c r="R255" s="116"/>
      <c r="T255" s="116" t="s">
        <v>433</v>
      </c>
      <c r="U255" s="116" t="s">
        <v>1153</v>
      </c>
    </row>
    <row r="256" spans="1:21" x14ac:dyDescent="0.25">
      <c r="A256" s="116"/>
      <c r="C256" s="116"/>
      <c r="E256" s="116"/>
      <c r="G256" s="116"/>
      <c r="I256" s="116"/>
      <c r="K256" s="116"/>
      <c r="L256" s="116"/>
      <c r="N256" s="116"/>
      <c r="R256" s="116"/>
      <c r="T256" s="116" t="s">
        <v>433</v>
      </c>
      <c r="U256" s="116" t="s">
        <v>1154</v>
      </c>
    </row>
    <row r="257" spans="1:21" x14ac:dyDescent="0.25">
      <c r="A257" s="116"/>
      <c r="C257" s="116"/>
      <c r="E257" s="116"/>
      <c r="G257" s="116"/>
      <c r="I257" s="116"/>
      <c r="K257" s="116"/>
      <c r="L257" s="116"/>
      <c r="N257" s="116"/>
      <c r="R257" s="116"/>
      <c r="T257" s="116" t="s">
        <v>433</v>
      </c>
      <c r="U257" s="116" t="s">
        <v>1155</v>
      </c>
    </row>
    <row r="258" spans="1:21" x14ac:dyDescent="0.25">
      <c r="A258" s="116"/>
      <c r="C258" s="116"/>
      <c r="E258" s="116"/>
      <c r="G258" s="116"/>
      <c r="I258" s="116"/>
      <c r="K258" s="116"/>
      <c r="L258" s="116"/>
      <c r="N258" s="116"/>
      <c r="R258" s="116"/>
      <c r="T258" s="116" t="s">
        <v>433</v>
      </c>
      <c r="U258" s="116" t="s">
        <v>1156</v>
      </c>
    </row>
    <row r="259" spans="1:21" x14ac:dyDescent="0.25">
      <c r="A259" s="116"/>
      <c r="C259" s="116"/>
      <c r="E259" s="116"/>
      <c r="G259" s="116"/>
      <c r="I259" s="116"/>
      <c r="K259" s="116"/>
      <c r="L259" s="116"/>
      <c r="N259" s="116"/>
      <c r="R259" s="116"/>
      <c r="T259" s="116" t="s">
        <v>433</v>
      </c>
      <c r="U259" s="116" t="s">
        <v>1157</v>
      </c>
    </row>
    <row r="260" spans="1:21" x14ac:dyDescent="0.25">
      <c r="A260" s="116"/>
      <c r="C260" s="116"/>
      <c r="E260" s="116"/>
      <c r="G260" s="116"/>
      <c r="I260" s="116"/>
      <c r="K260" s="116"/>
      <c r="L260" s="116"/>
      <c r="N260" s="116"/>
      <c r="R260" s="116"/>
      <c r="T260" s="116" t="s">
        <v>433</v>
      </c>
      <c r="U260" s="116" t="s">
        <v>1158</v>
      </c>
    </row>
    <row r="261" spans="1:21" x14ac:dyDescent="0.25">
      <c r="A261" s="116"/>
      <c r="C261" s="116"/>
      <c r="E261" s="116"/>
      <c r="G261" s="116"/>
      <c r="I261" s="116"/>
      <c r="K261" s="116"/>
      <c r="L261" s="116"/>
      <c r="N261" s="116"/>
      <c r="R261" s="116"/>
      <c r="T261" s="116" t="s">
        <v>433</v>
      </c>
      <c r="U261" s="116" t="s">
        <v>1159</v>
      </c>
    </row>
    <row r="262" spans="1:21" x14ac:dyDescent="0.25">
      <c r="A262" s="116"/>
      <c r="C262" s="116"/>
      <c r="E262" s="116"/>
      <c r="G262" s="116"/>
      <c r="I262" s="116"/>
      <c r="K262" s="116"/>
      <c r="L262" s="116"/>
      <c r="N262" s="116"/>
      <c r="R262" s="116"/>
      <c r="T262" s="116" t="s">
        <v>433</v>
      </c>
      <c r="U262" s="116" t="s">
        <v>1160</v>
      </c>
    </row>
    <row r="263" spans="1:21" x14ac:dyDescent="0.25">
      <c r="A263" s="116"/>
      <c r="C263" s="116"/>
      <c r="E263" s="116"/>
      <c r="G263" s="116"/>
      <c r="I263" s="116"/>
      <c r="K263" s="116"/>
      <c r="L263" s="116"/>
      <c r="N263" s="116"/>
      <c r="R263" s="116"/>
      <c r="T263" s="116" t="s">
        <v>433</v>
      </c>
      <c r="U263" s="116" t="s">
        <v>1161</v>
      </c>
    </row>
    <row r="264" spans="1:21" x14ac:dyDescent="0.25">
      <c r="A264" s="116"/>
      <c r="C264" s="116"/>
      <c r="E264" s="116"/>
      <c r="G264" s="116"/>
      <c r="I264" s="116"/>
      <c r="K264" s="116"/>
      <c r="L264" s="116"/>
      <c r="N264" s="116"/>
      <c r="R264" s="116"/>
      <c r="T264" s="116" t="s">
        <v>433</v>
      </c>
      <c r="U264" s="116" t="s">
        <v>1162</v>
      </c>
    </row>
    <row r="265" spans="1:21" x14ac:dyDescent="0.25">
      <c r="A265" s="116"/>
      <c r="C265" s="116"/>
      <c r="E265" s="116"/>
      <c r="G265" s="116"/>
      <c r="I265" s="116"/>
      <c r="K265" s="116"/>
      <c r="L265" s="116"/>
      <c r="N265" s="116"/>
      <c r="R265" s="116"/>
      <c r="T265" s="116" t="s">
        <v>433</v>
      </c>
      <c r="U265" s="116" t="s">
        <v>1163</v>
      </c>
    </row>
    <row r="266" spans="1:21" x14ac:dyDescent="0.25">
      <c r="A266" s="116"/>
      <c r="C266" s="116"/>
      <c r="E266" s="116"/>
      <c r="G266" s="116"/>
      <c r="I266" s="116"/>
      <c r="K266" s="116"/>
      <c r="L266" s="116"/>
      <c r="N266" s="116"/>
      <c r="R266" s="116"/>
      <c r="T266" s="116" t="s">
        <v>433</v>
      </c>
      <c r="U266" s="116" t="s">
        <v>1164</v>
      </c>
    </row>
    <row r="267" spans="1:21" x14ac:dyDescent="0.25">
      <c r="A267" s="116"/>
      <c r="C267" s="116"/>
      <c r="E267" s="116"/>
      <c r="G267" s="116"/>
      <c r="I267" s="116"/>
      <c r="K267" s="116"/>
      <c r="L267" s="116"/>
      <c r="N267" s="116"/>
      <c r="R267" s="116"/>
      <c r="T267" s="116" t="s">
        <v>433</v>
      </c>
      <c r="U267" s="116" t="s">
        <v>1165</v>
      </c>
    </row>
    <row r="268" spans="1:21" x14ac:dyDescent="0.25">
      <c r="A268" s="116"/>
      <c r="C268" s="116"/>
      <c r="E268" s="116"/>
      <c r="G268" s="116"/>
      <c r="I268" s="116"/>
      <c r="K268" s="116"/>
      <c r="L268" s="116"/>
      <c r="N268" s="116"/>
      <c r="R268" s="116"/>
      <c r="T268" s="116" t="s">
        <v>433</v>
      </c>
      <c r="U268" s="116" t="s">
        <v>1166</v>
      </c>
    </row>
    <row r="269" spans="1:21" x14ac:dyDescent="0.25">
      <c r="A269" s="116"/>
      <c r="C269" s="116"/>
      <c r="E269" s="116"/>
      <c r="G269" s="116"/>
      <c r="I269" s="116"/>
      <c r="K269" s="116"/>
      <c r="L269" s="116"/>
      <c r="N269" s="116"/>
      <c r="R269" s="116"/>
      <c r="T269" s="116" t="s">
        <v>433</v>
      </c>
      <c r="U269" s="116" t="s">
        <v>1167</v>
      </c>
    </row>
    <row r="270" spans="1:21" x14ac:dyDescent="0.25">
      <c r="A270" s="116"/>
      <c r="C270" s="116"/>
      <c r="E270" s="116"/>
      <c r="G270" s="116"/>
      <c r="I270" s="116"/>
      <c r="K270" s="116"/>
      <c r="L270" s="116"/>
      <c r="N270" s="116"/>
      <c r="R270" s="116"/>
      <c r="T270" s="116" t="s">
        <v>433</v>
      </c>
      <c r="U270" s="116" t="s">
        <v>1168</v>
      </c>
    </row>
    <row r="271" spans="1:21" x14ac:dyDescent="0.25">
      <c r="A271" s="116"/>
      <c r="C271" s="116"/>
      <c r="E271" s="116"/>
      <c r="G271" s="116"/>
      <c r="I271" s="116"/>
      <c r="K271" s="116"/>
      <c r="L271" s="116"/>
      <c r="N271" s="116"/>
      <c r="R271" s="116"/>
      <c r="T271" s="116" t="s">
        <v>433</v>
      </c>
      <c r="U271" s="116" t="s">
        <v>1169</v>
      </c>
    </row>
    <row r="272" spans="1:21" x14ac:dyDescent="0.25">
      <c r="A272" s="116"/>
      <c r="C272" s="116"/>
      <c r="E272" s="116"/>
      <c r="G272" s="116"/>
      <c r="I272" s="116"/>
      <c r="K272" s="116"/>
      <c r="L272" s="116"/>
      <c r="N272" s="116"/>
      <c r="R272" s="116"/>
      <c r="T272" s="116" t="s">
        <v>433</v>
      </c>
      <c r="U272" s="116" t="s">
        <v>1170</v>
      </c>
    </row>
    <row r="273" spans="1:21" x14ac:dyDescent="0.25">
      <c r="A273" s="116"/>
      <c r="C273" s="116"/>
      <c r="E273" s="116"/>
      <c r="G273" s="116"/>
      <c r="I273" s="116"/>
      <c r="K273" s="116"/>
      <c r="L273" s="116"/>
      <c r="N273" s="116"/>
      <c r="R273" s="116"/>
      <c r="T273" s="116" t="s">
        <v>433</v>
      </c>
      <c r="U273" s="116" t="s">
        <v>1171</v>
      </c>
    </row>
    <row r="274" spans="1:21" x14ac:dyDescent="0.25">
      <c r="A274" s="116"/>
      <c r="C274" s="116"/>
      <c r="E274" s="116"/>
      <c r="G274" s="116"/>
      <c r="I274" s="116"/>
      <c r="K274" s="116"/>
      <c r="L274" s="116"/>
      <c r="N274" s="116"/>
      <c r="R274" s="116"/>
      <c r="T274" s="116" t="s">
        <v>433</v>
      </c>
      <c r="U274" s="116" t="s">
        <v>1172</v>
      </c>
    </row>
    <row r="275" spans="1:21" x14ac:dyDescent="0.25">
      <c r="A275" s="116"/>
      <c r="C275" s="116"/>
      <c r="E275" s="116"/>
      <c r="G275" s="116"/>
      <c r="I275" s="116"/>
      <c r="K275" s="116"/>
      <c r="L275" s="116"/>
      <c r="N275" s="116"/>
      <c r="R275" s="116"/>
      <c r="T275" s="116" t="s">
        <v>433</v>
      </c>
      <c r="U275" s="116" t="s">
        <v>1173</v>
      </c>
    </row>
    <row r="276" spans="1:21" x14ac:dyDescent="0.25">
      <c r="A276" s="116"/>
      <c r="C276" s="116"/>
      <c r="E276" s="116"/>
      <c r="G276" s="116"/>
      <c r="I276" s="116"/>
      <c r="K276" s="116"/>
      <c r="L276" s="116"/>
      <c r="N276" s="116"/>
      <c r="R276" s="116"/>
      <c r="T276" s="116" t="s">
        <v>433</v>
      </c>
      <c r="U276" s="116" t="s">
        <v>1174</v>
      </c>
    </row>
    <row r="277" spans="1:21" x14ac:dyDescent="0.25">
      <c r="A277" s="116"/>
      <c r="C277" s="116"/>
      <c r="E277" s="116"/>
      <c r="G277" s="116"/>
      <c r="I277" s="116"/>
      <c r="K277" s="116"/>
      <c r="L277" s="116"/>
      <c r="N277" s="116"/>
      <c r="R277" s="116"/>
      <c r="T277" s="116" t="s">
        <v>433</v>
      </c>
      <c r="U277" s="116" t="s">
        <v>1175</v>
      </c>
    </row>
    <row r="278" spans="1:21" x14ac:dyDescent="0.25">
      <c r="A278" s="116"/>
      <c r="C278" s="116"/>
      <c r="E278" s="116"/>
      <c r="G278" s="116"/>
      <c r="I278" s="116"/>
      <c r="K278" s="116"/>
      <c r="L278" s="116"/>
      <c r="N278" s="116"/>
      <c r="R278" s="116"/>
      <c r="T278" s="116" t="s">
        <v>433</v>
      </c>
      <c r="U278" s="116" t="s">
        <v>1176</v>
      </c>
    </row>
    <row r="279" spans="1:21" x14ac:dyDescent="0.25">
      <c r="A279" s="116"/>
      <c r="C279" s="116"/>
      <c r="E279" s="116"/>
      <c r="G279" s="116"/>
      <c r="I279" s="116"/>
      <c r="K279" s="116"/>
      <c r="L279" s="116"/>
      <c r="N279" s="116"/>
      <c r="R279" s="116"/>
      <c r="T279" s="116" t="s">
        <v>433</v>
      </c>
      <c r="U279" s="116" t="s">
        <v>1177</v>
      </c>
    </row>
    <row r="280" spans="1:21" x14ac:dyDescent="0.25">
      <c r="A280" s="116"/>
      <c r="C280" s="116"/>
      <c r="E280" s="116"/>
      <c r="G280" s="116"/>
      <c r="I280" s="116"/>
      <c r="K280" s="116"/>
      <c r="L280" s="116"/>
      <c r="N280" s="116"/>
      <c r="R280" s="116"/>
      <c r="T280" s="116" t="s">
        <v>433</v>
      </c>
      <c r="U280" s="116" t="s">
        <v>1178</v>
      </c>
    </row>
    <row r="281" spans="1:21" x14ac:dyDescent="0.25">
      <c r="A281" s="116"/>
      <c r="C281" s="116"/>
      <c r="E281" s="116"/>
      <c r="G281" s="116"/>
      <c r="I281" s="116"/>
      <c r="K281" s="116"/>
      <c r="L281" s="116"/>
      <c r="N281" s="116"/>
      <c r="R281" s="116"/>
      <c r="T281" s="116" t="s">
        <v>433</v>
      </c>
      <c r="U281" s="116" t="s">
        <v>1179</v>
      </c>
    </row>
    <row r="282" spans="1:21" x14ac:dyDescent="0.25">
      <c r="A282" s="116"/>
      <c r="C282" s="116"/>
      <c r="E282" s="116"/>
      <c r="G282" s="116"/>
      <c r="I282" s="116"/>
      <c r="K282" s="116"/>
      <c r="L282" s="116"/>
      <c r="N282" s="116"/>
      <c r="R282" s="116"/>
      <c r="T282" s="116" t="s">
        <v>433</v>
      </c>
      <c r="U282" s="116" t="s">
        <v>1180</v>
      </c>
    </row>
    <row r="283" spans="1:21" x14ac:dyDescent="0.25">
      <c r="A283" s="116"/>
      <c r="C283" s="116"/>
      <c r="E283" s="116"/>
      <c r="G283" s="116"/>
      <c r="I283" s="116"/>
      <c r="K283" s="116"/>
      <c r="L283" s="116"/>
      <c r="N283" s="116"/>
      <c r="R283" s="116"/>
      <c r="T283" s="116" t="s">
        <v>433</v>
      </c>
      <c r="U283" s="116" t="s">
        <v>1181</v>
      </c>
    </row>
    <row r="284" spans="1:21" x14ac:dyDescent="0.25">
      <c r="A284" s="116"/>
      <c r="C284" s="116"/>
      <c r="E284" s="116"/>
      <c r="G284" s="116"/>
      <c r="I284" s="116"/>
      <c r="K284" s="116"/>
      <c r="L284" s="116"/>
      <c r="N284" s="116"/>
      <c r="R284" s="116"/>
      <c r="T284" s="116" t="s">
        <v>433</v>
      </c>
      <c r="U284" s="116" t="s">
        <v>1182</v>
      </c>
    </row>
    <row r="285" spans="1:21" x14ac:dyDescent="0.25">
      <c r="A285" s="116"/>
      <c r="C285" s="116"/>
      <c r="E285" s="116"/>
      <c r="G285" s="116"/>
      <c r="I285" s="116"/>
      <c r="K285" s="116"/>
      <c r="L285" s="116"/>
      <c r="N285" s="116"/>
      <c r="R285" s="116"/>
      <c r="T285" s="116" t="s">
        <v>433</v>
      </c>
      <c r="U285" s="116" t="s">
        <v>1183</v>
      </c>
    </row>
    <row r="286" spans="1:21" x14ac:dyDescent="0.25">
      <c r="A286" s="116"/>
      <c r="C286" s="116"/>
      <c r="E286" s="116"/>
      <c r="G286" s="116"/>
      <c r="I286" s="116"/>
      <c r="K286" s="116"/>
      <c r="L286" s="116"/>
      <c r="N286" s="116"/>
      <c r="R286" s="116"/>
      <c r="T286" s="116" t="s">
        <v>433</v>
      </c>
      <c r="U286" s="116" t="s">
        <v>1184</v>
      </c>
    </row>
    <row r="287" spans="1:21" x14ac:dyDescent="0.25">
      <c r="A287" s="116"/>
      <c r="C287" s="116"/>
      <c r="E287" s="116"/>
      <c r="G287" s="116"/>
      <c r="I287" s="116"/>
      <c r="K287" s="116"/>
      <c r="L287" s="116"/>
      <c r="N287" s="116"/>
      <c r="R287" s="116"/>
      <c r="T287" s="116" t="s">
        <v>433</v>
      </c>
      <c r="U287" s="116" t="s">
        <v>1185</v>
      </c>
    </row>
    <row r="288" spans="1:21" x14ac:dyDescent="0.25">
      <c r="A288" s="116"/>
      <c r="C288" s="116"/>
      <c r="E288" s="116"/>
      <c r="G288" s="116"/>
      <c r="I288" s="116"/>
      <c r="K288" s="116"/>
      <c r="L288" s="116"/>
      <c r="N288" s="116"/>
      <c r="R288" s="116"/>
      <c r="T288" s="116" t="s">
        <v>433</v>
      </c>
      <c r="U288" s="116" t="s">
        <v>1186</v>
      </c>
    </row>
    <row r="289" spans="1:21" x14ac:dyDescent="0.25">
      <c r="A289" s="116"/>
      <c r="C289" s="116"/>
      <c r="E289" s="116"/>
      <c r="G289" s="116"/>
      <c r="I289" s="116"/>
      <c r="K289" s="116"/>
      <c r="L289" s="116"/>
      <c r="N289" s="116"/>
      <c r="R289" s="116"/>
      <c r="T289" s="116" t="s">
        <v>433</v>
      </c>
      <c r="U289" s="116" t="s">
        <v>1187</v>
      </c>
    </row>
    <row r="290" spans="1:21" x14ac:dyDescent="0.25">
      <c r="A290" s="116"/>
      <c r="C290" s="116"/>
      <c r="E290" s="116"/>
      <c r="G290" s="116"/>
      <c r="I290" s="116"/>
      <c r="K290" s="116"/>
      <c r="L290" s="116"/>
      <c r="N290" s="116"/>
      <c r="R290" s="116"/>
      <c r="T290" s="116" t="s">
        <v>433</v>
      </c>
      <c r="U290" s="116" t="s">
        <v>1188</v>
      </c>
    </row>
    <row r="291" spans="1:21" x14ac:dyDescent="0.25">
      <c r="A291" s="116"/>
      <c r="C291" s="116"/>
      <c r="E291" s="116"/>
      <c r="G291" s="116"/>
      <c r="I291" s="116"/>
      <c r="K291" s="116"/>
      <c r="L291" s="116"/>
      <c r="N291" s="116"/>
      <c r="R291" s="116"/>
      <c r="T291" s="116" t="s">
        <v>433</v>
      </c>
      <c r="U291" s="116" t="s">
        <v>1189</v>
      </c>
    </row>
    <row r="292" spans="1:21" x14ac:dyDescent="0.25">
      <c r="A292" s="116"/>
      <c r="C292" s="116"/>
      <c r="E292" s="116"/>
      <c r="G292" s="116"/>
      <c r="I292" s="116"/>
      <c r="K292" s="116"/>
      <c r="L292" s="116"/>
      <c r="N292" s="116"/>
      <c r="R292" s="116"/>
      <c r="T292" s="116" t="s">
        <v>433</v>
      </c>
      <c r="U292" s="116" t="s">
        <v>1190</v>
      </c>
    </row>
    <row r="293" spans="1:21" x14ac:dyDescent="0.25">
      <c r="A293" s="116"/>
      <c r="C293" s="116"/>
      <c r="E293" s="116"/>
      <c r="G293" s="116"/>
      <c r="I293" s="116"/>
      <c r="K293" s="116"/>
      <c r="L293" s="116"/>
      <c r="N293" s="116"/>
      <c r="R293" s="116"/>
      <c r="T293" s="116" t="s">
        <v>433</v>
      </c>
      <c r="U293" s="116" t="s">
        <v>1191</v>
      </c>
    </row>
    <row r="294" spans="1:21" x14ac:dyDescent="0.25">
      <c r="A294" s="116"/>
      <c r="C294" s="116"/>
      <c r="E294" s="116"/>
      <c r="G294" s="116"/>
      <c r="I294" s="116"/>
      <c r="K294" s="116"/>
      <c r="L294" s="116"/>
      <c r="N294" s="116"/>
      <c r="R294" s="116"/>
      <c r="T294" s="116" t="s">
        <v>433</v>
      </c>
      <c r="U294" s="116" t="s">
        <v>1192</v>
      </c>
    </row>
    <row r="295" spans="1:21" x14ac:dyDescent="0.25">
      <c r="A295" s="116"/>
      <c r="C295" s="116"/>
      <c r="E295" s="116"/>
      <c r="G295" s="116"/>
      <c r="I295" s="116"/>
      <c r="K295" s="116"/>
      <c r="L295" s="116"/>
      <c r="N295" s="116"/>
      <c r="R295" s="116"/>
      <c r="T295" s="116" t="s">
        <v>433</v>
      </c>
      <c r="U295" s="116" t="s">
        <v>1193</v>
      </c>
    </row>
    <row r="296" spans="1:21" x14ac:dyDescent="0.25">
      <c r="A296" s="116"/>
      <c r="C296" s="116"/>
      <c r="E296" s="116"/>
      <c r="G296" s="116"/>
      <c r="I296" s="116"/>
      <c r="K296" s="116"/>
      <c r="L296" s="116"/>
      <c r="N296" s="116"/>
      <c r="R296" s="116"/>
      <c r="T296" s="116" t="s">
        <v>477</v>
      </c>
      <c r="U296" s="116" t="s">
        <v>1194</v>
      </c>
    </row>
    <row r="297" spans="1:21" x14ac:dyDescent="0.25">
      <c r="A297" s="116"/>
      <c r="C297" s="116"/>
      <c r="E297" s="116"/>
      <c r="G297" s="116"/>
      <c r="I297" s="116"/>
      <c r="K297" s="116"/>
      <c r="L297" s="116"/>
      <c r="N297" s="116"/>
      <c r="R297" s="116"/>
      <c r="T297" s="116" t="s">
        <v>477</v>
      </c>
      <c r="U297" s="116" t="s">
        <v>1195</v>
      </c>
    </row>
    <row r="298" spans="1:21" x14ac:dyDescent="0.25">
      <c r="A298" s="116"/>
      <c r="C298" s="116"/>
      <c r="E298" s="116"/>
      <c r="G298" s="116"/>
      <c r="I298" s="116"/>
      <c r="K298" s="116"/>
      <c r="L298" s="116"/>
      <c r="N298" s="116"/>
      <c r="R298" s="116"/>
      <c r="T298" s="116" t="s">
        <v>477</v>
      </c>
      <c r="U298" s="116" t="s">
        <v>1196</v>
      </c>
    </row>
    <row r="299" spans="1:21" x14ac:dyDescent="0.25">
      <c r="A299" s="116"/>
      <c r="C299" s="116"/>
      <c r="E299" s="116"/>
      <c r="G299" s="116"/>
      <c r="I299" s="116"/>
      <c r="K299" s="116"/>
      <c r="L299" s="116"/>
      <c r="N299" s="116"/>
      <c r="R299" s="116"/>
      <c r="T299" s="116" t="s">
        <v>477</v>
      </c>
      <c r="U299" s="116" t="s">
        <v>1197</v>
      </c>
    </row>
    <row r="300" spans="1:21" x14ac:dyDescent="0.25">
      <c r="A300" s="116"/>
      <c r="C300" s="116"/>
      <c r="E300" s="116"/>
      <c r="G300" s="116"/>
      <c r="I300" s="116"/>
      <c r="K300" s="116"/>
      <c r="L300" s="116"/>
      <c r="N300" s="116"/>
      <c r="R300" s="116"/>
      <c r="T300" s="116" t="s">
        <v>477</v>
      </c>
      <c r="U300" s="116" t="s">
        <v>1198</v>
      </c>
    </row>
    <row r="301" spans="1:21" x14ac:dyDescent="0.25">
      <c r="A301" s="116"/>
      <c r="C301" s="116"/>
      <c r="E301" s="116"/>
      <c r="G301" s="116"/>
      <c r="I301" s="116"/>
      <c r="K301" s="116"/>
      <c r="L301" s="116"/>
      <c r="N301" s="116"/>
      <c r="R301" s="116"/>
      <c r="T301" s="116" t="s">
        <v>477</v>
      </c>
      <c r="U301" s="116" t="s">
        <v>1199</v>
      </c>
    </row>
    <row r="302" spans="1:21" x14ac:dyDescent="0.25">
      <c r="A302" s="116"/>
      <c r="C302" s="116"/>
      <c r="E302" s="116"/>
      <c r="G302" s="116"/>
      <c r="I302" s="116"/>
      <c r="K302" s="116"/>
      <c r="L302" s="116"/>
      <c r="N302" s="116"/>
      <c r="R302" s="116"/>
      <c r="T302" s="116" t="s">
        <v>477</v>
      </c>
      <c r="U302" s="116" t="s">
        <v>1200</v>
      </c>
    </row>
    <row r="303" spans="1:21" x14ac:dyDescent="0.25">
      <c r="A303" s="116"/>
      <c r="C303" s="116"/>
      <c r="E303" s="116"/>
      <c r="G303" s="116"/>
      <c r="I303" s="116"/>
      <c r="K303" s="116"/>
      <c r="L303" s="116"/>
      <c r="N303" s="116"/>
      <c r="R303" s="116"/>
      <c r="T303" s="116" t="s">
        <v>477</v>
      </c>
      <c r="U303" s="116" t="s">
        <v>1201</v>
      </c>
    </row>
    <row r="304" spans="1:21" x14ac:dyDescent="0.25">
      <c r="A304" s="116"/>
      <c r="C304" s="116"/>
      <c r="E304" s="116"/>
      <c r="G304" s="116"/>
      <c r="I304" s="116"/>
      <c r="K304" s="116"/>
      <c r="L304" s="116"/>
      <c r="N304" s="116"/>
      <c r="R304" s="116"/>
      <c r="T304" s="116" t="s">
        <v>477</v>
      </c>
      <c r="U304" s="116" t="s">
        <v>1202</v>
      </c>
    </row>
    <row r="305" spans="1:21" x14ac:dyDescent="0.25">
      <c r="A305" s="116"/>
      <c r="C305" s="116"/>
      <c r="E305" s="116"/>
      <c r="G305" s="116"/>
      <c r="I305" s="116"/>
      <c r="K305" s="116"/>
      <c r="L305" s="116"/>
      <c r="N305" s="116"/>
      <c r="R305" s="116"/>
      <c r="T305" s="116" t="s">
        <v>477</v>
      </c>
      <c r="U305" s="116" t="s">
        <v>1203</v>
      </c>
    </row>
    <row r="306" spans="1:21" x14ac:dyDescent="0.25">
      <c r="A306" s="116"/>
      <c r="C306" s="116"/>
      <c r="E306" s="116"/>
      <c r="G306" s="116"/>
      <c r="I306" s="116"/>
      <c r="K306" s="116"/>
      <c r="L306" s="116"/>
      <c r="N306" s="116"/>
      <c r="R306" s="116"/>
      <c r="T306" s="116" t="s">
        <v>477</v>
      </c>
      <c r="U306" s="116" t="s">
        <v>1204</v>
      </c>
    </row>
    <row r="307" spans="1:21" x14ac:dyDescent="0.25">
      <c r="A307" s="116"/>
      <c r="C307" s="116"/>
      <c r="E307" s="116"/>
      <c r="G307" s="116"/>
      <c r="I307" s="116"/>
      <c r="K307" s="116"/>
      <c r="L307" s="116"/>
      <c r="N307" s="116"/>
      <c r="R307" s="116"/>
      <c r="T307" s="116" t="s">
        <v>477</v>
      </c>
      <c r="U307" s="116" t="s">
        <v>1205</v>
      </c>
    </row>
    <row r="308" spans="1:21" x14ac:dyDescent="0.25">
      <c r="A308" s="116"/>
      <c r="C308" s="116"/>
      <c r="E308" s="116"/>
      <c r="G308" s="116"/>
      <c r="I308" s="116"/>
      <c r="K308" s="116"/>
      <c r="L308" s="116"/>
      <c r="N308" s="116"/>
      <c r="R308" s="116"/>
      <c r="T308" s="116" t="s">
        <v>480</v>
      </c>
      <c r="U308" s="116" t="s">
        <v>1206</v>
      </c>
    </row>
    <row r="309" spans="1:21" x14ac:dyDescent="0.25">
      <c r="A309" s="116"/>
      <c r="C309" s="116"/>
      <c r="E309" s="116"/>
      <c r="G309" s="116"/>
      <c r="I309" s="116"/>
      <c r="K309" s="116"/>
      <c r="L309" s="116"/>
      <c r="N309" s="116"/>
      <c r="R309" s="116"/>
      <c r="T309" s="116" t="s">
        <v>480</v>
      </c>
      <c r="U309" s="116" t="s">
        <v>1207</v>
      </c>
    </row>
    <row r="310" spans="1:21" x14ac:dyDescent="0.25">
      <c r="A310" s="116"/>
      <c r="C310" s="116"/>
      <c r="E310" s="116"/>
      <c r="G310" s="116"/>
      <c r="I310" s="116"/>
      <c r="K310" s="116"/>
      <c r="L310" s="116"/>
      <c r="N310" s="116"/>
      <c r="R310" s="116"/>
      <c r="T310" s="116" t="s">
        <v>480</v>
      </c>
      <c r="U310" s="116" t="s">
        <v>1208</v>
      </c>
    </row>
    <row r="311" spans="1:21" x14ac:dyDescent="0.25">
      <c r="A311" s="116"/>
      <c r="C311" s="116"/>
      <c r="E311" s="116"/>
      <c r="G311" s="116"/>
      <c r="I311" s="116"/>
      <c r="K311" s="116"/>
      <c r="L311" s="116"/>
      <c r="N311" s="116"/>
      <c r="R311" s="116"/>
      <c r="T311" s="116" t="s">
        <v>480</v>
      </c>
      <c r="U311" s="116" t="s">
        <v>1209</v>
      </c>
    </row>
    <row r="312" spans="1:21" x14ac:dyDescent="0.25">
      <c r="A312" s="116"/>
      <c r="C312" s="116"/>
      <c r="E312" s="116"/>
      <c r="G312" s="116"/>
      <c r="I312" s="116"/>
      <c r="K312" s="116"/>
      <c r="L312" s="116"/>
      <c r="N312" s="116"/>
      <c r="R312" s="116"/>
      <c r="T312" s="116" t="s">
        <v>480</v>
      </c>
      <c r="U312" s="116" t="s">
        <v>1210</v>
      </c>
    </row>
    <row r="313" spans="1:21" x14ac:dyDescent="0.25">
      <c r="A313" s="116"/>
      <c r="C313" s="116"/>
      <c r="E313" s="116"/>
      <c r="G313" s="116"/>
      <c r="I313" s="116"/>
      <c r="K313" s="116"/>
      <c r="L313" s="116"/>
      <c r="N313" s="116"/>
      <c r="R313" s="116"/>
      <c r="T313" s="116" t="s">
        <v>480</v>
      </c>
      <c r="U313" s="116" t="s">
        <v>1211</v>
      </c>
    </row>
    <row r="314" spans="1:21" x14ac:dyDescent="0.25">
      <c r="A314" s="116"/>
      <c r="C314" s="116"/>
      <c r="E314" s="116"/>
      <c r="G314" s="116"/>
      <c r="I314" s="116"/>
      <c r="K314" s="116"/>
      <c r="L314" s="116"/>
      <c r="N314" s="116"/>
      <c r="R314" s="116"/>
      <c r="T314" s="116" t="s">
        <v>480</v>
      </c>
      <c r="U314" s="116" t="s">
        <v>1212</v>
      </c>
    </row>
    <row r="315" spans="1:21" x14ac:dyDescent="0.25">
      <c r="A315" s="116"/>
      <c r="C315" s="116"/>
      <c r="E315" s="116"/>
      <c r="G315" s="116"/>
      <c r="I315" s="116"/>
      <c r="K315" s="116"/>
      <c r="L315" s="116"/>
      <c r="N315" s="116"/>
      <c r="R315" s="116"/>
      <c r="T315" s="116" t="s">
        <v>480</v>
      </c>
      <c r="U315" s="116" t="s">
        <v>1213</v>
      </c>
    </row>
    <row r="316" spans="1:21" x14ac:dyDescent="0.25">
      <c r="A316" s="116"/>
      <c r="C316" s="116"/>
      <c r="E316" s="116"/>
      <c r="G316" s="116"/>
      <c r="I316" s="116"/>
      <c r="K316" s="116"/>
      <c r="L316" s="116"/>
      <c r="N316" s="116"/>
      <c r="R316" s="116"/>
      <c r="T316" s="116" t="s">
        <v>480</v>
      </c>
      <c r="U316" s="116" t="s">
        <v>1214</v>
      </c>
    </row>
    <row r="317" spans="1:21" x14ac:dyDescent="0.25">
      <c r="A317" s="116"/>
      <c r="C317" s="116"/>
      <c r="E317" s="116"/>
      <c r="G317" s="116"/>
      <c r="I317" s="116"/>
      <c r="K317" s="116"/>
      <c r="L317" s="116"/>
      <c r="N317" s="116"/>
      <c r="R317" s="116"/>
      <c r="T317" s="116" t="s">
        <v>480</v>
      </c>
      <c r="U317" s="116" t="s">
        <v>1215</v>
      </c>
    </row>
    <row r="318" spans="1:21" x14ac:dyDescent="0.25">
      <c r="A318" s="116"/>
      <c r="C318" s="116"/>
      <c r="E318" s="116"/>
      <c r="G318" s="116"/>
      <c r="I318" s="116"/>
      <c r="K318" s="116"/>
      <c r="L318" s="116"/>
      <c r="N318" s="116"/>
      <c r="R318" s="116"/>
      <c r="T318" s="116" t="s">
        <v>480</v>
      </c>
      <c r="U318" s="116" t="s">
        <v>1216</v>
      </c>
    </row>
    <row r="319" spans="1:21" x14ac:dyDescent="0.25">
      <c r="A319" s="116"/>
      <c r="C319" s="116"/>
      <c r="E319" s="116"/>
      <c r="G319" s="116"/>
      <c r="I319" s="116"/>
      <c r="K319" s="116"/>
      <c r="L319" s="116"/>
      <c r="N319" s="116"/>
      <c r="R319" s="116"/>
      <c r="T319" s="116" t="s">
        <v>480</v>
      </c>
      <c r="U319" s="116" t="s">
        <v>1217</v>
      </c>
    </row>
    <row r="320" spans="1:21" x14ac:dyDescent="0.25">
      <c r="A320" s="116"/>
      <c r="C320" s="116"/>
      <c r="E320" s="116"/>
      <c r="G320" s="116"/>
      <c r="I320" s="116"/>
      <c r="K320" s="116"/>
      <c r="L320" s="116"/>
      <c r="N320" s="116"/>
      <c r="R320" s="116"/>
      <c r="T320" s="116" t="s">
        <v>435</v>
      </c>
      <c r="U320" s="116" t="s">
        <v>1218</v>
      </c>
    </row>
    <row r="321" spans="1:21" x14ac:dyDescent="0.25">
      <c r="A321" s="116"/>
      <c r="C321" s="116"/>
      <c r="E321" s="116"/>
      <c r="G321" s="116"/>
      <c r="I321" s="116"/>
      <c r="K321" s="116"/>
      <c r="L321" s="116"/>
      <c r="N321" s="116"/>
      <c r="R321" s="116"/>
      <c r="T321" s="116" t="s">
        <v>435</v>
      </c>
      <c r="U321" s="116" t="s">
        <v>1219</v>
      </c>
    </row>
    <row r="322" spans="1:21" x14ac:dyDescent="0.25">
      <c r="A322" s="116"/>
      <c r="C322" s="116"/>
      <c r="E322" s="116"/>
      <c r="G322" s="116"/>
      <c r="I322" s="116"/>
      <c r="K322" s="116"/>
      <c r="L322" s="116"/>
      <c r="N322" s="116"/>
      <c r="R322" s="116"/>
      <c r="T322" s="116" t="s">
        <v>435</v>
      </c>
      <c r="U322" s="116" t="s">
        <v>1220</v>
      </c>
    </row>
    <row r="323" spans="1:21" x14ac:dyDescent="0.25">
      <c r="A323" s="116"/>
      <c r="C323" s="116"/>
      <c r="E323" s="116"/>
      <c r="G323" s="116"/>
      <c r="I323" s="116"/>
      <c r="K323" s="116"/>
      <c r="L323" s="116"/>
      <c r="N323" s="116"/>
      <c r="R323" s="116"/>
      <c r="T323" s="116" t="s">
        <v>435</v>
      </c>
      <c r="U323" s="116" t="s">
        <v>1221</v>
      </c>
    </row>
    <row r="324" spans="1:21" x14ac:dyDescent="0.25">
      <c r="A324" s="116"/>
      <c r="C324" s="116"/>
      <c r="E324" s="116"/>
      <c r="G324" s="116"/>
      <c r="I324" s="116"/>
      <c r="K324" s="116"/>
      <c r="L324" s="116"/>
      <c r="N324" s="116"/>
      <c r="R324" s="116"/>
      <c r="T324" s="116" t="s">
        <v>435</v>
      </c>
      <c r="U324" s="116" t="s">
        <v>1222</v>
      </c>
    </row>
    <row r="325" spans="1:21" x14ac:dyDescent="0.25">
      <c r="A325" s="116"/>
      <c r="C325" s="116"/>
      <c r="E325" s="116"/>
      <c r="G325" s="116"/>
      <c r="I325" s="116"/>
      <c r="K325" s="116"/>
      <c r="L325" s="116"/>
      <c r="N325" s="116"/>
      <c r="R325" s="116"/>
      <c r="T325" s="116" t="s">
        <v>435</v>
      </c>
      <c r="U325" s="116" t="s">
        <v>1223</v>
      </c>
    </row>
    <row r="326" spans="1:21" x14ac:dyDescent="0.25">
      <c r="A326" s="116"/>
      <c r="C326" s="116"/>
      <c r="E326" s="116"/>
      <c r="G326" s="116"/>
      <c r="I326" s="116"/>
      <c r="K326" s="116"/>
      <c r="L326" s="116"/>
      <c r="N326" s="116"/>
      <c r="R326" s="116"/>
      <c r="T326" s="116" t="s">
        <v>435</v>
      </c>
      <c r="U326" s="116" t="s">
        <v>1224</v>
      </c>
    </row>
    <row r="327" spans="1:21" x14ac:dyDescent="0.25">
      <c r="A327" s="116"/>
      <c r="C327" s="116"/>
      <c r="E327" s="116"/>
      <c r="G327" s="116"/>
      <c r="I327" s="116"/>
      <c r="K327" s="116"/>
      <c r="L327" s="116"/>
      <c r="N327" s="116"/>
      <c r="R327" s="116"/>
      <c r="T327" s="116" t="s">
        <v>435</v>
      </c>
      <c r="U327" s="116" t="s">
        <v>1225</v>
      </c>
    </row>
    <row r="328" spans="1:21" x14ac:dyDescent="0.25">
      <c r="A328" s="116"/>
      <c r="C328" s="116"/>
      <c r="E328" s="116"/>
      <c r="G328" s="116"/>
      <c r="I328" s="116"/>
      <c r="K328" s="116"/>
      <c r="L328" s="116"/>
      <c r="N328" s="116"/>
      <c r="R328" s="116"/>
      <c r="T328" s="116" t="s">
        <v>435</v>
      </c>
      <c r="U328" s="116" t="s">
        <v>1226</v>
      </c>
    </row>
    <row r="329" spans="1:21" x14ac:dyDescent="0.25">
      <c r="A329" s="116"/>
      <c r="C329" s="116"/>
      <c r="E329" s="116"/>
      <c r="G329" s="116"/>
      <c r="I329" s="116"/>
      <c r="K329" s="116"/>
      <c r="L329" s="116"/>
      <c r="N329" s="116"/>
      <c r="R329" s="116"/>
      <c r="T329" s="116" t="s">
        <v>435</v>
      </c>
      <c r="U329" s="116" t="s">
        <v>1227</v>
      </c>
    </row>
    <row r="330" spans="1:21" x14ac:dyDescent="0.25">
      <c r="A330" s="116"/>
      <c r="C330" s="116"/>
      <c r="E330" s="116"/>
      <c r="G330" s="116"/>
      <c r="I330" s="116"/>
      <c r="K330" s="116"/>
      <c r="L330" s="116"/>
      <c r="N330" s="116"/>
      <c r="R330" s="116"/>
      <c r="T330" s="116" t="s">
        <v>435</v>
      </c>
      <c r="U330" s="116" t="s">
        <v>1228</v>
      </c>
    </row>
    <row r="331" spans="1:21" x14ac:dyDescent="0.25">
      <c r="A331" s="116"/>
      <c r="C331" s="116"/>
      <c r="E331" s="116"/>
      <c r="G331" s="116"/>
      <c r="I331" s="116"/>
      <c r="K331" s="116"/>
      <c r="L331" s="116"/>
      <c r="N331" s="116"/>
      <c r="R331" s="116"/>
      <c r="T331" s="116" t="s">
        <v>435</v>
      </c>
      <c r="U331" s="116" t="s">
        <v>1229</v>
      </c>
    </row>
    <row r="332" spans="1:21" x14ac:dyDescent="0.25">
      <c r="A332" s="116"/>
      <c r="C332" s="116"/>
      <c r="E332" s="116"/>
      <c r="G332" s="116"/>
      <c r="I332" s="116"/>
      <c r="K332" s="116"/>
      <c r="L332" s="116"/>
      <c r="N332" s="116"/>
      <c r="R332" s="116"/>
      <c r="T332" s="116" t="s">
        <v>435</v>
      </c>
      <c r="U332" s="116" t="s">
        <v>1230</v>
      </c>
    </row>
    <row r="333" spans="1:21" x14ac:dyDescent="0.25">
      <c r="A333" s="116"/>
      <c r="C333" s="116"/>
      <c r="E333" s="116"/>
      <c r="G333" s="116"/>
      <c r="I333" s="116"/>
      <c r="K333" s="116"/>
      <c r="L333" s="116"/>
      <c r="N333" s="116"/>
      <c r="R333" s="116"/>
      <c r="T333" s="116" t="s">
        <v>435</v>
      </c>
      <c r="U333" s="116" t="s">
        <v>1231</v>
      </c>
    </row>
    <row r="334" spans="1:21" x14ac:dyDescent="0.25">
      <c r="A334" s="116"/>
      <c r="C334" s="116"/>
      <c r="E334" s="116"/>
      <c r="G334" s="116"/>
      <c r="I334" s="116"/>
      <c r="K334" s="116"/>
      <c r="L334" s="116"/>
      <c r="N334" s="116"/>
      <c r="R334" s="116"/>
      <c r="T334" s="116" t="s">
        <v>435</v>
      </c>
      <c r="U334" s="116" t="s">
        <v>1232</v>
      </c>
    </row>
    <row r="335" spans="1:21" x14ac:dyDescent="0.25">
      <c r="A335" s="116"/>
      <c r="C335" s="116"/>
      <c r="E335" s="116"/>
      <c r="G335" s="116"/>
      <c r="I335" s="116"/>
      <c r="K335" s="116"/>
      <c r="L335" s="116"/>
      <c r="N335" s="116"/>
      <c r="R335" s="116"/>
      <c r="T335" s="116" t="s">
        <v>435</v>
      </c>
      <c r="U335" s="116" t="s">
        <v>1233</v>
      </c>
    </row>
    <row r="336" spans="1:21" x14ac:dyDescent="0.25">
      <c r="A336" s="116"/>
      <c r="C336" s="116"/>
      <c r="E336" s="116"/>
      <c r="G336" s="116"/>
      <c r="I336" s="116"/>
      <c r="K336" s="116"/>
      <c r="L336" s="116"/>
      <c r="N336" s="116"/>
      <c r="R336" s="116"/>
      <c r="T336" s="116" t="s">
        <v>435</v>
      </c>
      <c r="U336" s="116" t="s">
        <v>1234</v>
      </c>
    </row>
    <row r="337" spans="1:21" x14ac:dyDescent="0.25">
      <c r="A337" s="116"/>
      <c r="C337" s="116"/>
      <c r="E337" s="116"/>
      <c r="G337" s="116"/>
      <c r="I337" s="116"/>
      <c r="K337" s="116"/>
      <c r="L337" s="116"/>
      <c r="N337" s="116"/>
      <c r="R337" s="116"/>
      <c r="T337" s="116" t="s">
        <v>435</v>
      </c>
      <c r="U337" s="116" t="s">
        <v>1235</v>
      </c>
    </row>
    <row r="338" spans="1:21" x14ac:dyDescent="0.25">
      <c r="A338" s="116"/>
      <c r="C338" s="116"/>
      <c r="E338" s="116"/>
      <c r="G338" s="116"/>
      <c r="I338" s="116"/>
      <c r="K338" s="116"/>
      <c r="L338" s="116"/>
      <c r="N338" s="116"/>
      <c r="R338" s="116"/>
      <c r="T338" s="116" t="s">
        <v>435</v>
      </c>
      <c r="U338" s="116" t="s">
        <v>1236</v>
      </c>
    </row>
    <row r="339" spans="1:21" x14ac:dyDescent="0.25">
      <c r="A339" s="116"/>
      <c r="C339" s="116"/>
      <c r="E339" s="116"/>
      <c r="G339" s="116"/>
      <c r="I339" s="116"/>
      <c r="K339" s="116"/>
      <c r="L339" s="116"/>
      <c r="N339" s="116"/>
      <c r="R339" s="116"/>
      <c r="T339" s="116" t="s">
        <v>435</v>
      </c>
      <c r="U339" s="116" t="s">
        <v>1237</v>
      </c>
    </row>
    <row r="340" spans="1:21" x14ac:dyDescent="0.25">
      <c r="A340" s="116"/>
      <c r="C340" s="116"/>
      <c r="E340" s="116"/>
      <c r="G340" s="116"/>
      <c r="I340" s="116"/>
      <c r="K340" s="116"/>
      <c r="L340" s="116"/>
      <c r="N340" s="116"/>
      <c r="R340" s="116"/>
      <c r="T340" s="116" t="s">
        <v>435</v>
      </c>
      <c r="U340" s="116" t="s">
        <v>1238</v>
      </c>
    </row>
    <row r="341" spans="1:21" x14ac:dyDescent="0.25">
      <c r="A341" s="116"/>
      <c r="C341" s="116"/>
      <c r="E341" s="116"/>
      <c r="G341" s="116"/>
      <c r="I341" s="116"/>
      <c r="K341" s="116"/>
      <c r="L341" s="116"/>
      <c r="N341" s="116"/>
      <c r="R341" s="116"/>
      <c r="T341" s="116" t="s">
        <v>435</v>
      </c>
      <c r="U341" s="116" t="s">
        <v>1239</v>
      </c>
    </row>
    <row r="342" spans="1:21" x14ac:dyDescent="0.25">
      <c r="A342" s="116"/>
      <c r="C342" s="116"/>
      <c r="E342" s="116"/>
      <c r="G342" s="116"/>
      <c r="I342" s="116"/>
      <c r="K342" s="116"/>
      <c r="L342" s="116"/>
      <c r="N342" s="116"/>
      <c r="R342" s="116"/>
      <c r="T342" s="116" t="s">
        <v>435</v>
      </c>
      <c r="U342" s="116" t="s">
        <v>1240</v>
      </c>
    </row>
    <row r="343" spans="1:21" x14ac:dyDescent="0.25">
      <c r="A343" s="116"/>
      <c r="C343" s="116"/>
      <c r="E343" s="116"/>
      <c r="G343" s="116"/>
      <c r="I343" s="116"/>
      <c r="K343" s="116"/>
      <c r="L343" s="116"/>
      <c r="N343" s="116"/>
      <c r="R343" s="116"/>
      <c r="T343" s="116" t="s">
        <v>435</v>
      </c>
      <c r="U343" s="116" t="s">
        <v>1241</v>
      </c>
    </row>
    <row r="344" spans="1:21" x14ac:dyDescent="0.25">
      <c r="A344" s="116"/>
      <c r="C344" s="116"/>
      <c r="E344" s="116"/>
      <c r="G344" s="116"/>
      <c r="I344" s="116"/>
      <c r="K344" s="116"/>
      <c r="L344" s="116"/>
      <c r="N344" s="116"/>
      <c r="R344" s="116"/>
      <c r="T344" s="116" t="s">
        <v>435</v>
      </c>
      <c r="U344" s="116" t="s">
        <v>1242</v>
      </c>
    </row>
    <row r="345" spans="1:21" x14ac:dyDescent="0.25">
      <c r="A345" s="116"/>
      <c r="C345" s="116"/>
      <c r="E345" s="116"/>
      <c r="G345" s="116"/>
      <c r="I345" s="116"/>
      <c r="K345" s="116"/>
      <c r="L345" s="116"/>
      <c r="N345" s="116"/>
      <c r="R345" s="116"/>
      <c r="T345" s="116" t="s">
        <v>435</v>
      </c>
      <c r="U345" s="116" t="s">
        <v>1243</v>
      </c>
    </row>
    <row r="346" spans="1:21" x14ac:dyDescent="0.25">
      <c r="A346" s="116"/>
      <c r="C346" s="116"/>
      <c r="E346" s="116"/>
      <c r="G346" s="116"/>
      <c r="I346" s="116"/>
      <c r="K346" s="116"/>
      <c r="L346" s="116"/>
      <c r="N346" s="116"/>
      <c r="R346" s="116"/>
      <c r="T346" s="116" t="s">
        <v>435</v>
      </c>
      <c r="U346" s="116" t="s">
        <v>1244</v>
      </c>
    </row>
    <row r="347" spans="1:21" x14ac:dyDescent="0.25">
      <c r="A347" s="116"/>
      <c r="C347" s="116"/>
      <c r="E347" s="116"/>
      <c r="G347" s="116"/>
      <c r="I347" s="116"/>
      <c r="K347" s="116"/>
      <c r="L347" s="116"/>
      <c r="N347" s="116"/>
      <c r="R347" s="116"/>
      <c r="T347" s="116" t="s">
        <v>435</v>
      </c>
      <c r="U347" s="116" t="s">
        <v>1245</v>
      </c>
    </row>
    <row r="348" spans="1:21" x14ac:dyDescent="0.25">
      <c r="A348" s="116"/>
      <c r="C348" s="116"/>
      <c r="E348" s="116"/>
      <c r="G348" s="116"/>
      <c r="I348" s="116"/>
      <c r="K348" s="116"/>
      <c r="L348" s="116"/>
      <c r="N348" s="116"/>
      <c r="R348" s="116"/>
      <c r="T348" s="116" t="s">
        <v>435</v>
      </c>
      <c r="U348" s="116" t="s">
        <v>1246</v>
      </c>
    </row>
    <row r="349" spans="1:21" x14ac:dyDescent="0.25">
      <c r="A349" s="116"/>
      <c r="C349" s="116"/>
      <c r="E349" s="116"/>
      <c r="G349" s="116"/>
      <c r="I349" s="116"/>
      <c r="K349" s="116"/>
      <c r="L349" s="116"/>
      <c r="N349" s="116"/>
      <c r="R349" s="116"/>
      <c r="T349" s="116" t="s">
        <v>435</v>
      </c>
      <c r="U349" s="116" t="s">
        <v>1247</v>
      </c>
    </row>
    <row r="350" spans="1:21" x14ac:dyDescent="0.25">
      <c r="A350" s="116"/>
      <c r="C350" s="116"/>
      <c r="E350" s="116"/>
      <c r="G350" s="116"/>
      <c r="I350" s="116"/>
      <c r="K350" s="116"/>
      <c r="L350" s="116"/>
      <c r="N350" s="116"/>
      <c r="R350" s="116"/>
      <c r="T350" s="116" t="s">
        <v>435</v>
      </c>
      <c r="U350" s="116" t="s">
        <v>1248</v>
      </c>
    </row>
    <row r="351" spans="1:21" x14ac:dyDescent="0.25">
      <c r="A351" s="116"/>
      <c r="C351" s="116"/>
      <c r="E351" s="116"/>
      <c r="G351" s="116"/>
      <c r="I351" s="116"/>
      <c r="K351" s="116"/>
      <c r="L351" s="116"/>
      <c r="N351" s="116"/>
      <c r="R351" s="116"/>
      <c r="T351" s="116" t="s">
        <v>435</v>
      </c>
      <c r="U351" s="116" t="s">
        <v>1249</v>
      </c>
    </row>
    <row r="352" spans="1:21" x14ac:dyDescent="0.25">
      <c r="A352" s="116"/>
      <c r="C352" s="116"/>
      <c r="E352" s="116"/>
      <c r="G352" s="116"/>
      <c r="I352" s="116"/>
      <c r="K352" s="116"/>
      <c r="L352" s="116"/>
      <c r="N352" s="116"/>
      <c r="R352" s="116"/>
      <c r="T352" s="116" t="s">
        <v>435</v>
      </c>
      <c r="U352" s="116" t="s">
        <v>1250</v>
      </c>
    </row>
    <row r="353" spans="1:21" x14ac:dyDescent="0.25">
      <c r="A353" s="116"/>
      <c r="C353" s="116"/>
      <c r="E353" s="116"/>
      <c r="G353" s="116"/>
      <c r="I353" s="116"/>
      <c r="K353" s="116"/>
      <c r="L353" s="116"/>
      <c r="N353" s="116"/>
      <c r="R353" s="116"/>
      <c r="T353" s="116" t="s">
        <v>435</v>
      </c>
      <c r="U353" s="116" t="s">
        <v>1251</v>
      </c>
    </row>
    <row r="354" spans="1:21" x14ac:dyDescent="0.25">
      <c r="A354" s="116"/>
      <c r="C354" s="116"/>
      <c r="E354" s="116"/>
      <c r="G354" s="116"/>
      <c r="I354" s="116"/>
      <c r="K354" s="116"/>
      <c r="L354" s="116"/>
      <c r="N354" s="116"/>
      <c r="R354" s="116"/>
      <c r="T354" s="116" t="s">
        <v>565</v>
      </c>
      <c r="U354" s="116" t="s">
        <v>1252</v>
      </c>
    </row>
    <row r="355" spans="1:21" x14ac:dyDescent="0.25">
      <c r="A355" s="116"/>
      <c r="C355" s="116"/>
      <c r="E355" s="116"/>
      <c r="G355" s="116"/>
      <c r="I355" s="116"/>
      <c r="K355" s="116"/>
      <c r="L355" s="116"/>
      <c r="N355" s="116"/>
      <c r="R355" s="116"/>
      <c r="T355" s="116" t="s">
        <v>565</v>
      </c>
      <c r="U355" s="116" t="s">
        <v>1253</v>
      </c>
    </row>
    <row r="356" spans="1:21" x14ac:dyDescent="0.25">
      <c r="A356" s="116"/>
      <c r="C356" s="116"/>
      <c r="E356" s="116"/>
      <c r="G356" s="116"/>
      <c r="I356" s="116"/>
      <c r="K356" s="116"/>
      <c r="L356" s="116"/>
      <c r="N356" s="116"/>
      <c r="R356" s="116"/>
      <c r="T356" s="116" t="s">
        <v>565</v>
      </c>
      <c r="U356" s="116" t="s">
        <v>1254</v>
      </c>
    </row>
    <row r="357" spans="1:21" x14ac:dyDescent="0.25">
      <c r="A357" s="116"/>
      <c r="C357" s="116"/>
      <c r="E357" s="116"/>
      <c r="G357" s="116"/>
      <c r="I357" s="116"/>
      <c r="K357" s="116"/>
      <c r="L357" s="116"/>
      <c r="N357" s="116"/>
      <c r="R357" s="116"/>
      <c r="T357" s="116" t="s">
        <v>565</v>
      </c>
      <c r="U357" s="116" t="s">
        <v>1255</v>
      </c>
    </row>
    <row r="358" spans="1:21" x14ac:dyDescent="0.25">
      <c r="A358" s="116"/>
      <c r="C358" s="116"/>
      <c r="E358" s="116"/>
      <c r="G358" s="116"/>
      <c r="I358" s="116"/>
      <c r="K358" s="116"/>
      <c r="L358" s="116"/>
      <c r="N358" s="116"/>
      <c r="R358" s="116"/>
      <c r="T358" s="116" t="s">
        <v>565</v>
      </c>
      <c r="U358" s="116" t="s">
        <v>1256</v>
      </c>
    </row>
    <row r="359" spans="1:21" x14ac:dyDescent="0.25">
      <c r="A359" s="116"/>
      <c r="C359" s="116"/>
      <c r="E359" s="116"/>
      <c r="G359" s="116"/>
      <c r="I359" s="116"/>
      <c r="K359" s="116"/>
      <c r="L359" s="116"/>
      <c r="N359" s="116"/>
      <c r="R359" s="116"/>
      <c r="T359" s="116" t="s">
        <v>565</v>
      </c>
      <c r="U359" s="116" t="s">
        <v>1257</v>
      </c>
    </row>
    <row r="360" spans="1:21" x14ac:dyDescent="0.25">
      <c r="A360" s="116"/>
      <c r="C360" s="116"/>
      <c r="E360" s="116"/>
      <c r="G360" s="116"/>
      <c r="I360" s="116"/>
      <c r="K360" s="116"/>
      <c r="L360" s="116"/>
      <c r="N360" s="116"/>
      <c r="R360" s="116"/>
      <c r="T360" s="116" t="s">
        <v>565</v>
      </c>
      <c r="U360" s="116" t="s">
        <v>1258</v>
      </c>
    </row>
    <row r="361" spans="1:21" x14ac:dyDescent="0.25">
      <c r="A361" s="116"/>
      <c r="C361" s="116"/>
      <c r="E361" s="116"/>
      <c r="G361" s="116"/>
      <c r="I361" s="116"/>
      <c r="K361" s="116"/>
      <c r="L361" s="116"/>
      <c r="N361" s="116"/>
      <c r="R361" s="116"/>
      <c r="T361" s="116" t="s">
        <v>565</v>
      </c>
      <c r="U361" s="116" t="s">
        <v>1259</v>
      </c>
    </row>
    <row r="362" spans="1:21" x14ac:dyDescent="0.25">
      <c r="A362" s="116"/>
      <c r="C362" s="116"/>
      <c r="E362" s="116"/>
      <c r="G362" s="116"/>
      <c r="I362" s="116"/>
      <c r="K362" s="116"/>
      <c r="L362" s="116"/>
      <c r="N362" s="116"/>
      <c r="R362" s="116"/>
      <c r="T362" s="116" t="s">
        <v>565</v>
      </c>
      <c r="U362" s="116" t="s">
        <v>1260</v>
      </c>
    </row>
    <row r="363" spans="1:21" x14ac:dyDescent="0.25">
      <c r="A363" s="116"/>
      <c r="C363" s="116"/>
      <c r="E363" s="116"/>
      <c r="G363" s="116"/>
      <c r="I363" s="116"/>
      <c r="K363" s="116"/>
      <c r="L363" s="116"/>
      <c r="N363" s="116"/>
      <c r="R363" s="116"/>
      <c r="T363" s="116" t="s">
        <v>565</v>
      </c>
      <c r="U363" s="116" t="s">
        <v>1261</v>
      </c>
    </row>
    <row r="364" spans="1:21" x14ac:dyDescent="0.25">
      <c r="A364" s="116"/>
      <c r="C364" s="116"/>
      <c r="E364" s="116"/>
      <c r="G364" s="116"/>
      <c r="I364" s="116"/>
      <c r="K364" s="116"/>
      <c r="L364" s="116"/>
      <c r="N364" s="116"/>
      <c r="R364" s="116"/>
      <c r="T364" s="116" t="s">
        <v>565</v>
      </c>
      <c r="U364" s="116" t="s">
        <v>1262</v>
      </c>
    </row>
    <row r="365" spans="1:21" x14ac:dyDescent="0.25">
      <c r="A365" s="116"/>
      <c r="C365" s="116"/>
      <c r="E365" s="116"/>
      <c r="G365" s="116"/>
      <c r="I365" s="116"/>
      <c r="K365" s="116"/>
      <c r="L365" s="116"/>
      <c r="N365" s="116"/>
      <c r="R365" s="116"/>
      <c r="T365" s="116" t="s">
        <v>565</v>
      </c>
      <c r="U365" s="116" t="s">
        <v>1263</v>
      </c>
    </row>
    <row r="366" spans="1:21" x14ac:dyDescent="0.25">
      <c r="A366" s="116"/>
      <c r="C366" s="116"/>
      <c r="E366" s="116"/>
      <c r="G366" s="116"/>
      <c r="I366" s="116"/>
      <c r="K366" s="116"/>
      <c r="L366" s="116"/>
      <c r="N366" s="116"/>
      <c r="R366" s="116"/>
      <c r="T366" s="116" t="s">
        <v>565</v>
      </c>
      <c r="U366" s="116" t="s">
        <v>1264</v>
      </c>
    </row>
    <row r="367" spans="1:21" x14ac:dyDescent="0.25">
      <c r="A367" s="116"/>
      <c r="C367" s="116"/>
      <c r="E367" s="116"/>
      <c r="G367" s="116"/>
      <c r="I367" s="116"/>
      <c r="K367" s="116"/>
      <c r="L367" s="116"/>
      <c r="N367" s="116"/>
      <c r="R367" s="116"/>
      <c r="T367" s="116" t="s">
        <v>565</v>
      </c>
      <c r="U367" s="116" t="s">
        <v>1265</v>
      </c>
    </row>
    <row r="368" spans="1:21" x14ac:dyDescent="0.25">
      <c r="A368" s="116"/>
      <c r="C368" s="116"/>
      <c r="E368" s="116"/>
      <c r="G368" s="116"/>
      <c r="I368" s="116"/>
      <c r="K368" s="116"/>
      <c r="L368" s="116"/>
      <c r="N368" s="116"/>
      <c r="R368" s="116"/>
      <c r="T368" s="116" t="s">
        <v>565</v>
      </c>
      <c r="U368" s="116" t="s">
        <v>1266</v>
      </c>
    </row>
    <row r="369" spans="1:21" x14ac:dyDescent="0.25">
      <c r="A369" s="116"/>
      <c r="C369" s="116"/>
      <c r="E369" s="116"/>
      <c r="G369" s="116"/>
      <c r="I369" s="116"/>
      <c r="K369" s="116"/>
      <c r="L369" s="116"/>
      <c r="N369" s="116"/>
      <c r="R369" s="116"/>
      <c r="T369" s="116" t="s">
        <v>565</v>
      </c>
      <c r="U369" s="116" t="s">
        <v>1267</v>
      </c>
    </row>
    <row r="370" spans="1:21" x14ac:dyDescent="0.25">
      <c r="A370" s="116"/>
      <c r="C370" s="116"/>
      <c r="E370" s="116"/>
      <c r="G370" s="116"/>
      <c r="I370" s="116"/>
      <c r="K370" s="116"/>
      <c r="L370" s="116"/>
      <c r="N370" s="116"/>
      <c r="R370" s="116"/>
      <c r="T370" s="116" t="s">
        <v>565</v>
      </c>
      <c r="U370" s="116" t="s">
        <v>1268</v>
      </c>
    </row>
    <row r="371" spans="1:21" x14ac:dyDescent="0.25">
      <c r="A371" s="116"/>
      <c r="C371" s="116"/>
      <c r="E371" s="116"/>
      <c r="G371" s="116"/>
      <c r="I371" s="116"/>
      <c r="K371" s="116"/>
      <c r="L371" s="116"/>
      <c r="N371" s="116"/>
      <c r="R371" s="116"/>
      <c r="T371" s="116" t="s">
        <v>565</v>
      </c>
      <c r="U371" s="116" t="s">
        <v>1269</v>
      </c>
    </row>
    <row r="372" spans="1:21" x14ac:dyDescent="0.25">
      <c r="A372" s="116"/>
      <c r="C372" s="116"/>
      <c r="E372" s="116"/>
      <c r="G372" s="116"/>
      <c r="I372" s="116"/>
      <c r="K372" s="116"/>
      <c r="L372" s="116"/>
      <c r="N372" s="116"/>
      <c r="R372" s="116"/>
      <c r="T372" s="116" t="s">
        <v>565</v>
      </c>
      <c r="U372" s="116" t="s">
        <v>1270</v>
      </c>
    </row>
    <row r="373" spans="1:21" x14ac:dyDescent="0.25">
      <c r="A373" s="116"/>
      <c r="C373" s="116"/>
      <c r="E373" s="116"/>
      <c r="G373" s="116"/>
      <c r="I373" s="116"/>
      <c r="K373" s="116"/>
      <c r="L373" s="116"/>
      <c r="N373" s="116"/>
      <c r="R373" s="116"/>
      <c r="T373" s="116" t="s">
        <v>565</v>
      </c>
      <c r="U373" s="116" t="s">
        <v>1271</v>
      </c>
    </row>
    <row r="374" spans="1:21" x14ac:dyDescent="0.25">
      <c r="A374" s="116"/>
      <c r="C374" s="116"/>
      <c r="E374" s="116"/>
      <c r="G374" s="116"/>
      <c r="I374" s="116"/>
      <c r="K374" s="116"/>
      <c r="L374" s="116"/>
      <c r="N374" s="116"/>
      <c r="R374" s="116"/>
      <c r="T374" s="116" t="s">
        <v>565</v>
      </c>
      <c r="U374" s="116" t="s">
        <v>1272</v>
      </c>
    </row>
    <row r="375" spans="1:21" x14ac:dyDescent="0.25">
      <c r="A375" s="116"/>
      <c r="C375" s="116"/>
      <c r="E375" s="116"/>
      <c r="G375" s="116"/>
      <c r="I375" s="116"/>
      <c r="K375" s="116"/>
      <c r="L375" s="116"/>
      <c r="N375" s="116"/>
      <c r="R375" s="116"/>
      <c r="T375" s="116" t="s">
        <v>565</v>
      </c>
      <c r="U375" s="116" t="s">
        <v>1273</v>
      </c>
    </row>
    <row r="376" spans="1:21" x14ac:dyDescent="0.25">
      <c r="A376" s="116"/>
      <c r="C376" s="116"/>
      <c r="E376" s="116"/>
      <c r="G376" s="116"/>
      <c r="I376" s="116"/>
      <c r="K376" s="116"/>
      <c r="L376" s="116"/>
      <c r="N376" s="116"/>
      <c r="R376" s="116"/>
      <c r="T376" s="116" t="s">
        <v>565</v>
      </c>
      <c r="U376" s="116" t="s">
        <v>1274</v>
      </c>
    </row>
    <row r="377" spans="1:21" x14ac:dyDescent="0.25">
      <c r="A377" s="116"/>
      <c r="C377" s="116"/>
      <c r="E377" s="116"/>
      <c r="G377" s="116"/>
      <c r="I377" s="116"/>
      <c r="K377" s="116"/>
      <c r="L377" s="116"/>
      <c r="N377" s="116"/>
      <c r="R377" s="116"/>
      <c r="T377" s="116" t="s">
        <v>565</v>
      </c>
      <c r="U377" s="116" t="s">
        <v>1275</v>
      </c>
    </row>
    <row r="378" spans="1:21" x14ac:dyDescent="0.25">
      <c r="A378" s="116"/>
      <c r="C378" s="116"/>
      <c r="E378" s="116"/>
      <c r="G378" s="116"/>
      <c r="I378" s="116"/>
      <c r="K378" s="116"/>
      <c r="L378" s="116"/>
      <c r="N378" s="116"/>
      <c r="R378" s="116"/>
      <c r="T378" s="116" t="s">
        <v>565</v>
      </c>
      <c r="U378" s="116" t="s">
        <v>1276</v>
      </c>
    </row>
    <row r="379" spans="1:21" x14ac:dyDescent="0.25">
      <c r="A379" s="116"/>
      <c r="C379" s="116"/>
      <c r="E379" s="116"/>
      <c r="G379" s="116"/>
      <c r="I379" s="116"/>
      <c r="K379" s="116"/>
      <c r="L379" s="116"/>
      <c r="N379" s="116"/>
      <c r="R379" s="116"/>
      <c r="T379" s="116" t="s">
        <v>565</v>
      </c>
      <c r="U379" s="116" t="s">
        <v>1277</v>
      </c>
    </row>
    <row r="380" spans="1:21" x14ac:dyDescent="0.25">
      <c r="A380" s="116"/>
      <c r="C380" s="116"/>
      <c r="E380" s="116"/>
      <c r="G380" s="116"/>
      <c r="I380" s="116"/>
      <c r="K380" s="116"/>
      <c r="L380" s="116"/>
      <c r="N380" s="116"/>
      <c r="R380" s="116"/>
      <c r="T380" s="116" t="s">
        <v>565</v>
      </c>
      <c r="U380" s="116" t="s">
        <v>1278</v>
      </c>
    </row>
    <row r="381" spans="1:21" x14ac:dyDescent="0.25">
      <c r="A381" s="116"/>
      <c r="C381" s="116"/>
      <c r="E381" s="116"/>
      <c r="G381" s="116"/>
      <c r="I381" s="116"/>
      <c r="K381" s="116"/>
      <c r="L381" s="116"/>
      <c r="N381" s="116"/>
      <c r="R381" s="116"/>
      <c r="T381" s="116" t="s">
        <v>565</v>
      </c>
      <c r="U381" s="116" t="s">
        <v>1279</v>
      </c>
    </row>
    <row r="382" spans="1:21" x14ac:dyDescent="0.25">
      <c r="A382" s="116"/>
      <c r="C382" s="116"/>
      <c r="E382" s="116"/>
      <c r="G382" s="116"/>
      <c r="I382" s="116"/>
      <c r="K382" s="116"/>
      <c r="L382" s="116"/>
      <c r="N382" s="116"/>
      <c r="R382" s="116"/>
      <c r="T382" s="116" t="s">
        <v>565</v>
      </c>
      <c r="U382" s="116" t="s">
        <v>1280</v>
      </c>
    </row>
    <row r="383" spans="1:21" x14ac:dyDescent="0.25">
      <c r="A383" s="116"/>
      <c r="C383" s="116"/>
      <c r="E383" s="116"/>
      <c r="G383" s="116"/>
      <c r="I383" s="116"/>
      <c r="K383" s="116"/>
      <c r="L383" s="116"/>
      <c r="N383" s="116"/>
      <c r="R383" s="116"/>
      <c r="T383" s="116" t="s">
        <v>565</v>
      </c>
      <c r="U383" s="116" t="s">
        <v>1281</v>
      </c>
    </row>
    <row r="384" spans="1:21" x14ac:dyDescent="0.25">
      <c r="A384" s="116"/>
      <c r="C384" s="116"/>
      <c r="E384" s="116"/>
      <c r="G384" s="116"/>
      <c r="I384" s="116"/>
      <c r="K384" s="116"/>
      <c r="L384" s="116"/>
      <c r="N384" s="116"/>
      <c r="R384" s="116"/>
      <c r="T384" s="116" t="s">
        <v>565</v>
      </c>
      <c r="U384" s="116" t="s">
        <v>1282</v>
      </c>
    </row>
    <row r="385" spans="1:21" x14ac:dyDescent="0.25">
      <c r="A385" s="116"/>
      <c r="C385" s="116"/>
      <c r="E385" s="116"/>
      <c r="G385" s="116"/>
      <c r="I385" s="116"/>
      <c r="K385" s="116"/>
      <c r="L385" s="116"/>
      <c r="N385" s="116"/>
      <c r="R385" s="116"/>
      <c r="T385" s="116" t="s">
        <v>565</v>
      </c>
      <c r="U385" s="116" t="s">
        <v>1283</v>
      </c>
    </row>
    <row r="386" spans="1:21" x14ac:dyDescent="0.25">
      <c r="A386" s="116"/>
      <c r="C386" s="116"/>
      <c r="E386" s="116"/>
      <c r="G386" s="116"/>
      <c r="I386" s="116"/>
      <c r="K386" s="116"/>
      <c r="L386" s="116"/>
      <c r="N386" s="116"/>
      <c r="R386" s="116"/>
      <c r="T386" s="116" t="s">
        <v>565</v>
      </c>
      <c r="U386" s="116" t="s">
        <v>1284</v>
      </c>
    </row>
    <row r="387" spans="1:21" x14ac:dyDescent="0.25">
      <c r="A387" s="116"/>
      <c r="C387" s="116"/>
      <c r="E387" s="116"/>
      <c r="G387" s="116"/>
      <c r="I387" s="116"/>
      <c r="K387" s="116"/>
      <c r="L387" s="116"/>
      <c r="N387" s="116"/>
      <c r="R387" s="116"/>
      <c r="T387" s="116" t="s">
        <v>565</v>
      </c>
      <c r="U387" s="116" t="s">
        <v>1285</v>
      </c>
    </row>
    <row r="388" spans="1:21" x14ac:dyDescent="0.25">
      <c r="A388" s="116"/>
      <c r="C388" s="116"/>
      <c r="E388" s="116"/>
      <c r="G388" s="116"/>
      <c r="I388" s="116"/>
      <c r="K388" s="116"/>
      <c r="L388" s="116"/>
      <c r="N388" s="116"/>
      <c r="R388" s="116"/>
      <c r="T388" s="116" t="s">
        <v>565</v>
      </c>
      <c r="U388" s="116" t="s">
        <v>1286</v>
      </c>
    </row>
    <row r="389" spans="1:21" x14ac:dyDescent="0.25">
      <c r="A389" s="116"/>
      <c r="C389" s="116"/>
      <c r="E389" s="116"/>
      <c r="G389" s="116"/>
      <c r="I389" s="116"/>
      <c r="K389" s="116"/>
      <c r="L389" s="116"/>
      <c r="N389" s="116"/>
      <c r="R389" s="116"/>
      <c r="T389" s="116" t="s">
        <v>565</v>
      </c>
      <c r="U389" s="116" t="s">
        <v>1287</v>
      </c>
    </row>
    <row r="390" spans="1:21" x14ac:dyDescent="0.25">
      <c r="A390" s="116"/>
      <c r="C390" s="116"/>
      <c r="E390" s="116"/>
      <c r="G390" s="116"/>
      <c r="I390" s="116"/>
      <c r="K390" s="116"/>
      <c r="L390" s="116"/>
      <c r="N390" s="116"/>
      <c r="R390" s="116"/>
      <c r="T390" s="116" t="s">
        <v>565</v>
      </c>
      <c r="U390" s="116" t="s">
        <v>1288</v>
      </c>
    </row>
    <row r="391" spans="1:21" x14ac:dyDescent="0.25">
      <c r="A391" s="116"/>
      <c r="C391" s="116"/>
      <c r="E391" s="116"/>
      <c r="G391" s="116"/>
      <c r="I391" s="116"/>
      <c r="K391" s="116"/>
      <c r="L391" s="116"/>
      <c r="N391" s="116"/>
      <c r="R391" s="116"/>
      <c r="T391" s="116" t="s">
        <v>565</v>
      </c>
      <c r="U391" s="116" t="s">
        <v>1289</v>
      </c>
    </row>
    <row r="392" spans="1:21" x14ac:dyDescent="0.25">
      <c r="A392" s="116"/>
      <c r="C392" s="116"/>
      <c r="E392" s="116"/>
      <c r="G392" s="116"/>
      <c r="I392" s="116"/>
      <c r="K392" s="116"/>
      <c r="L392" s="116"/>
      <c r="N392" s="116"/>
      <c r="R392" s="116"/>
      <c r="T392" s="116" t="s">
        <v>565</v>
      </c>
      <c r="U392" s="116" t="s">
        <v>1290</v>
      </c>
    </row>
    <row r="393" spans="1:21" x14ac:dyDescent="0.25">
      <c r="A393" s="116"/>
      <c r="C393" s="116"/>
      <c r="E393" s="116"/>
      <c r="G393" s="116"/>
      <c r="I393" s="116"/>
      <c r="K393" s="116"/>
      <c r="L393" s="116"/>
      <c r="N393" s="116"/>
      <c r="R393" s="116"/>
      <c r="T393" s="116" t="s">
        <v>565</v>
      </c>
      <c r="U393" s="116" t="s">
        <v>1291</v>
      </c>
    </row>
    <row r="394" spans="1:21" x14ac:dyDescent="0.25">
      <c r="A394" s="116"/>
      <c r="C394" s="116"/>
      <c r="E394" s="116"/>
      <c r="G394" s="116"/>
      <c r="I394" s="116"/>
      <c r="K394" s="116"/>
      <c r="L394" s="116"/>
      <c r="N394" s="116"/>
      <c r="R394" s="116"/>
      <c r="T394" s="116" t="s">
        <v>565</v>
      </c>
      <c r="U394" s="116" t="s">
        <v>1292</v>
      </c>
    </row>
    <row r="395" spans="1:21" x14ac:dyDescent="0.25">
      <c r="A395" s="116"/>
      <c r="C395" s="116"/>
      <c r="E395" s="116"/>
      <c r="G395" s="116"/>
      <c r="I395" s="116"/>
      <c r="K395" s="116"/>
      <c r="L395" s="116"/>
      <c r="N395" s="116"/>
      <c r="R395" s="116"/>
      <c r="T395" s="116" t="s">
        <v>565</v>
      </c>
      <c r="U395" s="116" t="s">
        <v>1293</v>
      </c>
    </row>
    <row r="396" spans="1:21" x14ac:dyDescent="0.25">
      <c r="A396" s="116"/>
      <c r="C396" s="116"/>
      <c r="E396" s="116"/>
      <c r="G396" s="116"/>
      <c r="I396" s="116"/>
      <c r="K396" s="116"/>
      <c r="L396" s="116"/>
      <c r="N396" s="116"/>
      <c r="R396" s="116"/>
      <c r="T396" s="116" t="s">
        <v>565</v>
      </c>
      <c r="U396" s="116" t="s">
        <v>1294</v>
      </c>
    </row>
    <row r="397" spans="1:21" x14ac:dyDescent="0.25">
      <c r="A397" s="116"/>
      <c r="C397" s="116"/>
      <c r="E397" s="116"/>
      <c r="G397" s="116"/>
      <c r="I397" s="116"/>
      <c r="K397" s="116"/>
      <c r="L397" s="116"/>
      <c r="N397" s="116"/>
      <c r="R397" s="116"/>
      <c r="T397" s="116" t="s">
        <v>565</v>
      </c>
      <c r="U397" s="116" t="s">
        <v>1295</v>
      </c>
    </row>
    <row r="398" spans="1:21" x14ac:dyDescent="0.25">
      <c r="A398" s="116"/>
      <c r="C398" s="116"/>
      <c r="E398" s="116"/>
      <c r="G398" s="116"/>
      <c r="I398" s="116"/>
      <c r="K398" s="116"/>
      <c r="L398" s="116"/>
      <c r="N398" s="116"/>
      <c r="R398" s="116"/>
      <c r="T398" s="116" t="s">
        <v>565</v>
      </c>
      <c r="U398" s="116" t="s">
        <v>1296</v>
      </c>
    </row>
    <row r="399" spans="1:21" x14ac:dyDescent="0.25">
      <c r="A399" s="116"/>
      <c r="C399" s="116"/>
      <c r="E399" s="116"/>
      <c r="G399" s="116"/>
      <c r="I399" s="116"/>
      <c r="K399" s="116"/>
      <c r="L399" s="116"/>
      <c r="N399" s="116"/>
      <c r="R399" s="116"/>
      <c r="T399" s="116" t="s">
        <v>565</v>
      </c>
      <c r="U399" s="116" t="s">
        <v>1297</v>
      </c>
    </row>
    <row r="400" spans="1:21" x14ac:dyDescent="0.25">
      <c r="A400" s="116"/>
      <c r="C400" s="116"/>
      <c r="E400" s="116"/>
      <c r="G400" s="116"/>
      <c r="I400" s="116"/>
      <c r="K400" s="116"/>
      <c r="L400" s="116"/>
      <c r="N400" s="116"/>
      <c r="R400" s="116"/>
      <c r="T400" s="116" t="s">
        <v>565</v>
      </c>
      <c r="U400" s="116" t="s">
        <v>1298</v>
      </c>
    </row>
    <row r="401" spans="1:21" x14ac:dyDescent="0.25">
      <c r="A401" s="116"/>
      <c r="C401" s="116"/>
      <c r="E401" s="116"/>
      <c r="G401" s="116"/>
      <c r="I401" s="116"/>
      <c r="K401" s="116"/>
      <c r="L401" s="116"/>
      <c r="N401" s="116"/>
      <c r="R401" s="116"/>
      <c r="T401" s="116" t="s">
        <v>565</v>
      </c>
      <c r="U401" s="116" t="s">
        <v>1299</v>
      </c>
    </row>
    <row r="402" spans="1:21" x14ac:dyDescent="0.25">
      <c r="A402" s="116"/>
      <c r="C402" s="116"/>
      <c r="E402" s="116"/>
      <c r="G402" s="116"/>
      <c r="I402" s="116"/>
      <c r="K402" s="116"/>
      <c r="L402" s="116"/>
      <c r="N402" s="116"/>
      <c r="R402" s="116"/>
      <c r="T402" s="116" t="s">
        <v>565</v>
      </c>
      <c r="U402" s="116" t="s">
        <v>1300</v>
      </c>
    </row>
    <row r="403" spans="1:21" x14ac:dyDescent="0.25">
      <c r="A403" s="116"/>
      <c r="C403" s="116"/>
      <c r="E403" s="116"/>
      <c r="G403" s="116"/>
      <c r="I403" s="116"/>
      <c r="K403" s="116"/>
      <c r="L403" s="116"/>
      <c r="N403" s="116"/>
      <c r="R403" s="116"/>
      <c r="T403" s="116" t="s">
        <v>565</v>
      </c>
      <c r="U403" s="116" t="s">
        <v>1301</v>
      </c>
    </row>
    <row r="404" spans="1:21" x14ac:dyDescent="0.25">
      <c r="A404" s="116"/>
      <c r="C404" s="116"/>
      <c r="E404" s="116"/>
      <c r="G404" s="116"/>
      <c r="I404" s="116"/>
      <c r="K404" s="116"/>
      <c r="L404" s="116"/>
      <c r="N404" s="116"/>
      <c r="R404" s="116"/>
      <c r="T404" s="116" t="s">
        <v>565</v>
      </c>
      <c r="U404" s="116" t="s">
        <v>1302</v>
      </c>
    </row>
    <row r="405" spans="1:21" x14ac:dyDescent="0.25">
      <c r="A405" s="116"/>
      <c r="C405" s="116"/>
      <c r="E405" s="116"/>
      <c r="G405" s="116"/>
      <c r="I405" s="116"/>
      <c r="K405" s="116"/>
      <c r="L405" s="116"/>
      <c r="N405" s="116"/>
      <c r="R405" s="116"/>
      <c r="T405" s="116" t="s">
        <v>565</v>
      </c>
      <c r="U405" s="116" t="s">
        <v>1303</v>
      </c>
    </row>
    <row r="406" spans="1:21" x14ac:dyDescent="0.25">
      <c r="A406" s="116"/>
      <c r="C406" s="116"/>
      <c r="E406" s="116"/>
      <c r="G406" s="116"/>
      <c r="I406" s="116"/>
      <c r="K406" s="116"/>
      <c r="L406" s="116"/>
      <c r="N406" s="116"/>
      <c r="R406" s="116"/>
      <c r="T406" s="116" t="s">
        <v>565</v>
      </c>
      <c r="U406" s="116" t="s">
        <v>1304</v>
      </c>
    </row>
    <row r="407" spans="1:21" x14ac:dyDescent="0.25">
      <c r="A407" s="116"/>
      <c r="C407" s="116"/>
      <c r="E407" s="116"/>
      <c r="G407" s="116"/>
      <c r="I407" s="116"/>
      <c r="K407" s="116"/>
      <c r="L407" s="116"/>
      <c r="N407" s="116"/>
      <c r="R407" s="116"/>
      <c r="T407" s="116" t="s">
        <v>565</v>
      </c>
      <c r="U407" s="116" t="s">
        <v>1305</v>
      </c>
    </row>
    <row r="408" spans="1:21" x14ac:dyDescent="0.25">
      <c r="A408" s="116"/>
      <c r="C408" s="116"/>
      <c r="E408" s="116"/>
      <c r="G408" s="116"/>
      <c r="I408" s="116"/>
      <c r="K408" s="116"/>
      <c r="L408" s="116"/>
      <c r="N408" s="116"/>
      <c r="R408" s="116"/>
      <c r="T408" s="116" t="s">
        <v>565</v>
      </c>
      <c r="U408" s="116" t="s">
        <v>1306</v>
      </c>
    </row>
    <row r="409" spans="1:21" x14ac:dyDescent="0.25">
      <c r="A409" s="116"/>
      <c r="C409" s="116"/>
      <c r="E409" s="116"/>
      <c r="G409" s="116"/>
      <c r="I409" s="116"/>
      <c r="K409" s="116"/>
      <c r="L409" s="116"/>
      <c r="N409" s="116"/>
      <c r="R409" s="116"/>
      <c r="T409" s="116" t="s">
        <v>565</v>
      </c>
      <c r="U409" s="116" t="s">
        <v>1307</v>
      </c>
    </row>
    <row r="410" spans="1:21" x14ac:dyDescent="0.25">
      <c r="A410" s="116"/>
      <c r="C410" s="116"/>
      <c r="E410" s="116"/>
      <c r="G410" s="116"/>
      <c r="I410" s="116"/>
      <c r="K410" s="116"/>
      <c r="L410" s="116"/>
      <c r="N410" s="116"/>
      <c r="R410" s="116"/>
      <c r="T410" s="116" t="s">
        <v>565</v>
      </c>
      <c r="U410" s="116" t="s">
        <v>1308</v>
      </c>
    </row>
    <row r="411" spans="1:21" x14ac:dyDescent="0.25">
      <c r="A411" s="116"/>
      <c r="C411" s="116"/>
      <c r="E411" s="116"/>
      <c r="G411" s="116"/>
      <c r="I411" s="116"/>
      <c r="K411" s="116"/>
      <c r="L411" s="116"/>
      <c r="N411" s="116"/>
      <c r="R411" s="116"/>
      <c r="T411" s="116" t="s">
        <v>565</v>
      </c>
      <c r="U411" s="116" t="s">
        <v>1309</v>
      </c>
    </row>
    <row r="412" spans="1:21" x14ac:dyDescent="0.25">
      <c r="A412" s="116"/>
      <c r="C412" s="116"/>
      <c r="E412" s="116"/>
      <c r="G412" s="116"/>
      <c r="I412" s="116"/>
      <c r="K412" s="116"/>
      <c r="L412" s="116"/>
      <c r="N412" s="116"/>
      <c r="R412" s="116"/>
      <c r="T412" s="116" t="s">
        <v>903</v>
      </c>
      <c r="U412" s="116" t="s">
        <v>1310</v>
      </c>
    </row>
    <row r="413" spans="1:21" x14ac:dyDescent="0.25">
      <c r="A413" s="116"/>
      <c r="C413" s="116"/>
      <c r="E413" s="116"/>
      <c r="G413" s="116"/>
      <c r="I413" s="116"/>
      <c r="K413" s="116"/>
      <c r="L413" s="116"/>
      <c r="N413" s="116"/>
      <c r="R413" s="116"/>
      <c r="T413" s="116" t="s">
        <v>903</v>
      </c>
      <c r="U413" s="116" t="s">
        <v>1311</v>
      </c>
    </row>
    <row r="414" spans="1:21" x14ac:dyDescent="0.25">
      <c r="A414" s="116"/>
      <c r="C414" s="116"/>
      <c r="E414" s="116"/>
      <c r="G414" s="116"/>
      <c r="I414" s="116"/>
      <c r="K414" s="116"/>
      <c r="L414" s="116"/>
      <c r="N414" s="116"/>
      <c r="R414" s="116"/>
      <c r="T414" s="116" t="s">
        <v>903</v>
      </c>
      <c r="U414" s="116" t="s">
        <v>1312</v>
      </c>
    </row>
    <row r="415" spans="1:21" x14ac:dyDescent="0.25">
      <c r="A415" s="116"/>
      <c r="C415" s="116"/>
      <c r="E415" s="116"/>
      <c r="G415" s="116"/>
      <c r="I415" s="116"/>
      <c r="K415" s="116"/>
      <c r="L415" s="116"/>
      <c r="N415" s="116"/>
      <c r="R415" s="116"/>
      <c r="T415" s="116" t="s">
        <v>903</v>
      </c>
      <c r="U415" s="116" t="s">
        <v>1313</v>
      </c>
    </row>
    <row r="416" spans="1:21" x14ac:dyDescent="0.25">
      <c r="A416" s="116"/>
      <c r="C416" s="116"/>
      <c r="E416" s="116"/>
      <c r="G416" s="116"/>
      <c r="I416" s="116"/>
      <c r="K416" s="116"/>
      <c r="L416" s="116"/>
      <c r="N416" s="116"/>
      <c r="R416" s="116"/>
      <c r="T416" s="116" t="s">
        <v>903</v>
      </c>
      <c r="U416" s="116" t="s">
        <v>1314</v>
      </c>
    </row>
    <row r="417" spans="1:21" x14ac:dyDescent="0.25">
      <c r="A417" s="116"/>
      <c r="C417" s="116"/>
      <c r="E417" s="116"/>
      <c r="G417" s="116"/>
      <c r="I417" s="116"/>
      <c r="K417" s="116"/>
      <c r="L417" s="116"/>
      <c r="N417" s="116"/>
      <c r="R417" s="116"/>
      <c r="T417" s="116" t="s">
        <v>903</v>
      </c>
      <c r="U417" s="116" t="s">
        <v>1315</v>
      </c>
    </row>
    <row r="418" spans="1:21" x14ac:dyDescent="0.25">
      <c r="A418" s="116"/>
      <c r="C418" s="116"/>
      <c r="E418" s="116"/>
      <c r="G418" s="116"/>
      <c r="I418" s="116"/>
      <c r="K418" s="116"/>
      <c r="L418" s="116"/>
      <c r="N418" s="116"/>
      <c r="R418" s="116"/>
      <c r="T418" s="116" t="s">
        <v>903</v>
      </c>
      <c r="U418" s="116" t="s">
        <v>1316</v>
      </c>
    </row>
    <row r="419" spans="1:21" x14ac:dyDescent="0.25">
      <c r="A419" s="116"/>
      <c r="C419" s="116"/>
      <c r="E419" s="116"/>
      <c r="G419" s="116"/>
      <c r="I419" s="116"/>
      <c r="K419" s="116"/>
      <c r="L419" s="116"/>
      <c r="N419" s="116"/>
      <c r="R419" s="116"/>
      <c r="T419" s="116" t="s">
        <v>903</v>
      </c>
      <c r="U419" s="116" t="s">
        <v>1317</v>
      </c>
    </row>
    <row r="420" spans="1:21" x14ac:dyDescent="0.25">
      <c r="A420" s="116"/>
      <c r="C420" s="116"/>
      <c r="E420" s="116"/>
      <c r="G420" s="116"/>
      <c r="I420" s="116"/>
      <c r="K420" s="116"/>
      <c r="L420" s="116"/>
      <c r="N420" s="116"/>
      <c r="R420" s="116"/>
      <c r="T420" s="116" t="s">
        <v>903</v>
      </c>
      <c r="U420" s="116" t="s">
        <v>1318</v>
      </c>
    </row>
    <row r="421" spans="1:21" x14ac:dyDescent="0.25">
      <c r="A421" s="116"/>
      <c r="C421" s="116"/>
      <c r="E421" s="116"/>
      <c r="G421" s="116"/>
      <c r="I421" s="116"/>
      <c r="K421" s="116"/>
      <c r="L421" s="116"/>
      <c r="N421" s="116"/>
      <c r="R421" s="116"/>
      <c r="T421" s="116" t="s">
        <v>903</v>
      </c>
      <c r="U421" s="116" t="s">
        <v>1319</v>
      </c>
    </row>
    <row r="422" spans="1:21" x14ac:dyDescent="0.25">
      <c r="A422" s="116"/>
      <c r="C422" s="116"/>
      <c r="E422" s="116"/>
      <c r="G422" s="116"/>
      <c r="I422" s="116"/>
      <c r="K422" s="116"/>
      <c r="L422" s="116"/>
      <c r="N422" s="116"/>
      <c r="R422" s="116"/>
      <c r="T422" s="116" t="s">
        <v>903</v>
      </c>
      <c r="U422" s="116" t="s">
        <v>1320</v>
      </c>
    </row>
    <row r="423" spans="1:21" x14ac:dyDescent="0.25">
      <c r="A423" s="116"/>
      <c r="C423" s="116"/>
      <c r="E423" s="116"/>
      <c r="G423" s="116"/>
      <c r="I423" s="116"/>
      <c r="K423" s="116"/>
      <c r="L423" s="116"/>
      <c r="N423" s="116"/>
      <c r="R423" s="116"/>
      <c r="T423" s="116" t="s">
        <v>903</v>
      </c>
      <c r="U423" s="116" t="s">
        <v>1321</v>
      </c>
    </row>
    <row r="424" spans="1:21" x14ac:dyDescent="0.25">
      <c r="A424" s="116"/>
      <c r="C424" s="116"/>
      <c r="E424" s="116"/>
      <c r="G424" s="116"/>
      <c r="I424" s="116"/>
      <c r="K424" s="116"/>
      <c r="L424" s="116"/>
      <c r="N424" s="116"/>
      <c r="R424" s="116"/>
      <c r="T424" s="116" t="s">
        <v>903</v>
      </c>
      <c r="U424" s="116" t="s">
        <v>1322</v>
      </c>
    </row>
    <row r="425" spans="1:21" x14ac:dyDescent="0.25">
      <c r="A425" s="116"/>
      <c r="C425" s="116"/>
      <c r="E425" s="116"/>
      <c r="G425" s="116"/>
      <c r="I425" s="116"/>
      <c r="K425" s="116"/>
      <c r="L425" s="116"/>
      <c r="N425" s="116"/>
      <c r="R425" s="116"/>
      <c r="T425" s="116" t="s">
        <v>903</v>
      </c>
      <c r="U425" s="116" t="s">
        <v>1323</v>
      </c>
    </row>
    <row r="426" spans="1:21" x14ac:dyDescent="0.25">
      <c r="A426" s="116"/>
      <c r="C426" s="116"/>
      <c r="E426" s="116"/>
      <c r="G426" s="116"/>
      <c r="I426" s="116"/>
      <c r="K426" s="116"/>
      <c r="L426" s="116"/>
      <c r="N426" s="116"/>
      <c r="R426" s="116"/>
      <c r="T426" s="116" t="s">
        <v>903</v>
      </c>
      <c r="U426" s="116" t="s">
        <v>1324</v>
      </c>
    </row>
    <row r="427" spans="1:21" x14ac:dyDescent="0.25">
      <c r="A427" s="116"/>
      <c r="C427" s="116"/>
      <c r="E427" s="116"/>
      <c r="G427" s="116"/>
      <c r="I427" s="116"/>
      <c r="K427" s="116"/>
      <c r="L427" s="116"/>
      <c r="N427" s="116"/>
      <c r="R427" s="116"/>
      <c r="T427" s="116" t="s">
        <v>903</v>
      </c>
      <c r="U427" s="116" t="s">
        <v>1325</v>
      </c>
    </row>
    <row r="428" spans="1:21" x14ac:dyDescent="0.25">
      <c r="A428" s="116"/>
      <c r="C428" s="116"/>
      <c r="E428" s="116"/>
      <c r="G428" s="116"/>
      <c r="I428" s="116"/>
      <c r="K428" s="116"/>
      <c r="L428" s="116"/>
      <c r="N428" s="116"/>
      <c r="R428" s="116"/>
      <c r="T428" s="116" t="s">
        <v>903</v>
      </c>
      <c r="U428" s="116" t="s">
        <v>1326</v>
      </c>
    </row>
    <row r="429" spans="1:21" x14ac:dyDescent="0.25">
      <c r="A429" s="116"/>
      <c r="C429" s="116"/>
      <c r="E429" s="116"/>
      <c r="G429" s="116"/>
      <c r="I429" s="116"/>
      <c r="K429" s="116"/>
      <c r="L429" s="116"/>
      <c r="N429" s="116"/>
      <c r="R429" s="116"/>
      <c r="T429" s="116" t="s">
        <v>903</v>
      </c>
      <c r="U429" s="116" t="s">
        <v>1327</v>
      </c>
    </row>
    <row r="430" spans="1:21" x14ac:dyDescent="0.25">
      <c r="A430" s="116"/>
      <c r="C430" s="116"/>
      <c r="E430" s="116"/>
      <c r="G430" s="116"/>
      <c r="I430" s="116"/>
      <c r="K430" s="116"/>
      <c r="L430" s="116"/>
      <c r="N430" s="116"/>
      <c r="R430" s="116"/>
      <c r="T430" s="116" t="s">
        <v>905</v>
      </c>
      <c r="U430" s="116" t="s">
        <v>1328</v>
      </c>
    </row>
    <row r="431" spans="1:21" x14ac:dyDescent="0.25">
      <c r="A431" s="116"/>
      <c r="C431" s="116"/>
      <c r="E431" s="116"/>
      <c r="G431" s="116"/>
      <c r="I431" s="116"/>
      <c r="K431" s="116"/>
      <c r="L431" s="116"/>
      <c r="N431" s="116"/>
      <c r="R431" s="116"/>
      <c r="T431" s="116" t="s">
        <v>905</v>
      </c>
      <c r="U431" s="116" t="s">
        <v>1329</v>
      </c>
    </row>
    <row r="432" spans="1:21" x14ac:dyDescent="0.25">
      <c r="A432" s="116"/>
      <c r="C432" s="116"/>
      <c r="E432" s="116"/>
      <c r="G432" s="116"/>
      <c r="I432" s="116"/>
      <c r="K432" s="116"/>
      <c r="L432" s="116"/>
      <c r="N432" s="116"/>
      <c r="R432" s="116"/>
      <c r="T432" s="116" t="s">
        <v>905</v>
      </c>
      <c r="U432" s="116" t="s">
        <v>1330</v>
      </c>
    </row>
    <row r="433" spans="1:21" x14ac:dyDescent="0.25">
      <c r="A433" s="116"/>
      <c r="C433" s="116"/>
      <c r="E433" s="116"/>
      <c r="G433" s="116"/>
      <c r="I433" s="116"/>
      <c r="K433" s="116"/>
      <c r="L433" s="116"/>
      <c r="N433" s="116"/>
      <c r="R433" s="116"/>
      <c r="T433" s="116" t="s">
        <v>905</v>
      </c>
      <c r="U433" s="116" t="s">
        <v>1331</v>
      </c>
    </row>
    <row r="434" spans="1:21" x14ac:dyDescent="0.25">
      <c r="A434" s="116"/>
      <c r="C434" s="116"/>
      <c r="E434" s="116"/>
      <c r="G434" s="116"/>
      <c r="I434" s="116"/>
      <c r="K434" s="116"/>
      <c r="L434" s="116"/>
      <c r="N434" s="116"/>
      <c r="R434" s="116"/>
      <c r="T434" s="116" t="s">
        <v>905</v>
      </c>
      <c r="U434" s="116" t="s">
        <v>1332</v>
      </c>
    </row>
    <row r="435" spans="1:21" x14ac:dyDescent="0.25">
      <c r="A435" s="116"/>
      <c r="C435" s="116"/>
      <c r="E435" s="116"/>
      <c r="G435" s="116"/>
      <c r="I435" s="116"/>
      <c r="K435" s="116"/>
      <c r="L435" s="116"/>
      <c r="N435" s="116"/>
      <c r="R435" s="116"/>
      <c r="T435" s="116" t="s">
        <v>905</v>
      </c>
      <c r="U435" s="116" t="s">
        <v>1333</v>
      </c>
    </row>
    <row r="436" spans="1:21" x14ac:dyDescent="0.25">
      <c r="A436" s="116"/>
      <c r="C436" s="116"/>
      <c r="E436" s="116"/>
      <c r="G436" s="116"/>
      <c r="I436" s="116"/>
      <c r="K436" s="116"/>
      <c r="L436" s="116"/>
      <c r="N436" s="116"/>
      <c r="R436" s="116"/>
      <c r="T436" s="116" t="s">
        <v>905</v>
      </c>
      <c r="U436" s="116" t="s">
        <v>1334</v>
      </c>
    </row>
    <row r="437" spans="1:21" x14ac:dyDescent="0.25">
      <c r="A437" s="116"/>
      <c r="C437" s="116"/>
      <c r="E437" s="116"/>
      <c r="G437" s="116"/>
      <c r="I437" s="116"/>
      <c r="K437" s="116"/>
      <c r="L437" s="116"/>
      <c r="N437" s="116"/>
      <c r="R437" s="116"/>
      <c r="T437" s="116" t="s">
        <v>905</v>
      </c>
      <c r="U437" s="116" t="s">
        <v>1335</v>
      </c>
    </row>
    <row r="438" spans="1:21" x14ac:dyDescent="0.25">
      <c r="A438" s="116"/>
      <c r="C438" s="116"/>
      <c r="E438" s="116"/>
      <c r="G438" s="116"/>
      <c r="I438" s="116"/>
      <c r="K438" s="116"/>
      <c r="L438" s="116"/>
      <c r="N438" s="116"/>
      <c r="R438" s="116"/>
      <c r="T438" s="116" t="s">
        <v>905</v>
      </c>
      <c r="U438" s="116" t="s">
        <v>1336</v>
      </c>
    </row>
    <row r="439" spans="1:21" x14ac:dyDescent="0.25">
      <c r="A439" s="116"/>
      <c r="C439" s="116"/>
      <c r="E439" s="116"/>
      <c r="G439" s="116"/>
      <c r="I439" s="116"/>
      <c r="K439" s="116"/>
      <c r="L439" s="116"/>
      <c r="N439" s="116"/>
      <c r="R439" s="116"/>
      <c r="T439" s="116" t="s">
        <v>905</v>
      </c>
      <c r="U439" s="116" t="s">
        <v>1337</v>
      </c>
    </row>
    <row r="440" spans="1:21" x14ac:dyDescent="0.25">
      <c r="A440" s="116"/>
      <c r="C440" s="116"/>
      <c r="E440" s="116"/>
      <c r="G440" s="116"/>
      <c r="I440" s="116"/>
      <c r="K440" s="116"/>
      <c r="L440" s="116"/>
      <c r="N440" s="116"/>
      <c r="R440" s="116"/>
      <c r="T440" s="116" t="s">
        <v>905</v>
      </c>
      <c r="U440" s="116" t="s">
        <v>1338</v>
      </c>
    </row>
    <row r="441" spans="1:21" x14ac:dyDescent="0.25">
      <c r="A441" s="116"/>
      <c r="C441" s="116"/>
      <c r="E441" s="116"/>
      <c r="G441" s="116"/>
      <c r="I441" s="116"/>
      <c r="K441" s="116"/>
      <c r="L441" s="116"/>
      <c r="N441" s="116"/>
      <c r="R441" s="116"/>
      <c r="T441" s="116" t="s">
        <v>905</v>
      </c>
      <c r="U441" s="116" t="s">
        <v>1339</v>
      </c>
    </row>
    <row r="442" spans="1:21" x14ac:dyDescent="0.25">
      <c r="A442" s="116"/>
      <c r="C442" s="116"/>
      <c r="E442" s="116"/>
      <c r="G442" s="116"/>
      <c r="I442" s="116"/>
      <c r="K442" s="116"/>
      <c r="L442" s="116"/>
      <c r="N442" s="116"/>
      <c r="R442" s="116"/>
      <c r="T442" s="116" t="s">
        <v>905</v>
      </c>
      <c r="U442" s="116" t="s">
        <v>1340</v>
      </c>
    </row>
    <row r="443" spans="1:21" x14ac:dyDescent="0.25">
      <c r="A443" s="116"/>
      <c r="C443" s="116"/>
      <c r="E443" s="116"/>
      <c r="G443" s="116"/>
      <c r="I443" s="116"/>
      <c r="K443" s="116"/>
      <c r="L443" s="116"/>
      <c r="N443" s="116"/>
      <c r="R443" s="116"/>
      <c r="T443" s="116" t="s">
        <v>905</v>
      </c>
      <c r="U443" s="116" t="s">
        <v>1341</v>
      </c>
    </row>
    <row r="444" spans="1:21" x14ac:dyDescent="0.25">
      <c r="A444" s="116"/>
      <c r="C444" s="116"/>
      <c r="E444" s="116"/>
      <c r="G444" s="116"/>
      <c r="I444" s="116"/>
      <c r="K444" s="116"/>
      <c r="L444" s="116"/>
      <c r="N444" s="116"/>
      <c r="R444" s="116"/>
      <c r="T444" s="116" t="s">
        <v>905</v>
      </c>
      <c r="U444" s="116" t="s">
        <v>1342</v>
      </c>
    </row>
    <row r="445" spans="1:21" x14ac:dyDescent="0.25">
      <c r="A445" s="116"/>
      <c r="C445" s="116"/>
      <c r="E445" s="116"/>
      <c r="G445" s="116"/>
      <c r="I445" s="116"/>
      <c r="K445" s="116"/>
      <c r="L445" s="116"/>
      <c r="N445" s="116"/>
      <c r="R445" s="116"/>
      <c r="T445" s="116" t="s">
        <v>905</v>
      </c>
      <c r="U445" s="116" t="s">
        <v>1343</v>
      </c>
    </row>
    <row r="446" spans="1:21" x14ac:dyDescent="0.25">
      <c r="A446" s="116"/>
      <c r="C446" s="116"/>
      <c r="E446" s="116"/>
      <c r="G446" s="116"/>
      <c r="I446" s="116"/>
      <c r="K446" s="116"/>
      <c r="L446" s="116"/>
      <c r="N446" s="116"/>
      <c r="R446" s="116"/>
      <c r="T446" s="116" t="s">
        <v>905</v>
      </c>
      <c r="U446" s="116" t="s">
        <v>1344</v>
      </c>
    </row>
    <row r="447" spans="1:21" x14ac:dyDescent="0.25">
      <c r="A447" s="116"/>
      <c r="C447" s="116"/>
      <c r="E447" s="116"/>
      <c r="G447" s="116"/>
      <c r="I447" s="116"/>
      <c r="K447" s="116"/>
      <c r="L447" s="116"/>
      <c r="N447" s="116"/>
      <c r="R447" s="116"/>
      <c r="T447" s="116" t="s">
        <v>905</v>
      </c>
      <c r="U447" s="116" t="s">
        <v>1345</v>
      </c>
    </row>
    <row r="448" spans="1:21" x14ac:dyDescent="0.25">
      <c r="A448" s="116"/>
      <c r="C448" s="116"/>
      <c r="E448" s="116"/>
      <c r="G448" s="116"/>
      <c r="I448" s="116"/>
      <c r="K448" s="116"/>
      <c r="L448" s="116"/>
      <c r="N448" s="116"/>
      <c r="R448" s="116"/>
      <c r="T448" s="116" t="s">
        <v>907</v>
      </c>
      <c r="U448" s="116" t="s">
        <v>1346</v>
      </c>
    </row>
    <row r="449" spans="1:21" x14ac:dyDescent="0.25">
      <c r="A449" s="116"/>
      <c r="C449" s="116"/>
      <c r="E449" s="116"/>
      <c r="G449" s="116"/>
      <c r="I449" s="116"/>
      <c r="K449" s="116"/>
      <c r="L449" s="116"/>
      <c r="N449" s="116"/>
      <c r="R449" s="116"/>
      <c r="T449" s="116" t="s">
        <v>907</v>
      </c>
      <c r="U449" s="116" t="s">
        <v>1347</v>
      </c>
    </row>
    <row r="450" spans="1:21" x14ac:dyDescent="0.25">
      <c r="A450" s="116"/>
      <c r="C450" s="116"/>
      <c r="E450" s="116"/>
      <c r="G450" s="116"/>
      <c r="I450" s="116"/>
      <c r="K450" s="116"/>
      <c r="L450" s="116"/>
      <c r="N450" s="116"/>
      <c r="R450" s="116"/>
      <c r="T450" s="116" t="s">
        <v>907</v>
      </c>
      <c r="U450" s="116" t="s">
        <v>1348</v>
      </c>
    </row>
    <row r="451" spans="1:21" x14ac:dyDescent="0.25">
      <c r="A451" s="116"/>
      <c r="C451" s="116"/>
      <c r="E451" s="116"/>
      <c r="G451" s="116"/>
      <c r="I451" s="116"/>
      <c r="K451" s="116"/>
      <c r="L451" s="116"/>
      <c r="N451" s="116"/>
      <c r="R451" s="116"/>
      <c r="T451" s="116" t="s">
        <v>907</v>
      </c>
      <c r="U451" s="116" t="s">
        <v>1349</v>
      </c>
    </row>
    <row r="452" spans="1:21" x14ac:dyDescent="0.25">
      <c r="A452" s="116"/>
      <c r="C452" s="116"/>
      <c r="E452" s="116"/>
      <c r="G452" s="116"/>
      <c r="I452" s="116"/>
      <c r="K452" s="116"/>
      <c r="L452" s="116"/>
      <c r="N452" s="116"/>
      <c r="R452" s="116"/>
      <c r="T452" s="116" t="s">
        <v>907</v>
      </c>
      <c r="U452" s="116" t="s">
        <v>1350</v>
      </c>
    </row>
    <row r="453" spans="1:21" x14ac:dyDescent="0.25">
      <c r="A453" s="116"/>
      <c r="C453" s="116"/>
      <c r="E453" s="116"/>
      <c r="G453" s="116"/>
      <c r="I453" s="116"/>
      <c r="K453" s="116"/>
      <c r="L453" s="116"/>
      <c r="N453" s="116"/>
      <c r="R453" s="116"/>
      <c r="T453" s="116" t="s">
        <v>907</v>
      </c>
      <c r="U453" s="116" t="s">
        <v>1351</v>
      </c>
    </row>
    <row r="454" spans="1:21" x14ac:dyDescent="0.25">
      <c r="A454" s="116"/>
      <c r="C454" s="116"/>
      <c r="E454" s="116"/>
      <c r="G454" s="116"/>
      <c r="I454" s="116"/>
      <c r="K454" s="116"/>
      <c r="L454" s="116"/>
      <c r="N454" s="116"/>
      <c r="R454" s="116"/>
      <c r="T454" s="116" t="s">
        <v>907</v>
      </c>
      <c r="U454" s="116" t="s">
        <v>1352</v>
      </c>
    </row>
    <row r="455" spans="1:21" x14ac:dyDescent="0.25">
      <c r="A455" s="116"/>
      <c r="C455" s="116"/>
      <c r="E455" s="116"/>
      <c r="G455" s="116"/>
      <c r="I455" s="116"/>
      <c r="K455" s="116"/>
      <c r="L455" s="116"/>
      <c r="N455" s="116"/>
      <c r="R455" s="116"/>
      <c r="T455" s="116" t="s">
        <v>907</v>
      </c>
      <c r="U455" s="116" t="s">
        <v>1353</v>
      </c>
    </row>
    <row r="456" spans="1:21" x14ac:dyDescent="0.25">
      <c r="A456" s="116"/>
      <c r="C456" s="116"/>
      <c r="E456" s="116"/>
      <c r="G456" s="116"/>
      <c r="I456" s="116"/>
      <c r="K456" s="116"/>
      <c r="L456" s="116"/>
      <c r="N456" s="116"/>
      <c r="R456" s="116"/>
      <c r="T456" s="116" t="s">
        <v>907</v>
      </c>
      <c r="U456" s="116" t="s">
        <v>1354</v>
      </c>
    </row>
    <row r="457" spans="1:21" x14ac:dyDescent="0.25">
      <c r="A457" s="116"/>
      <c r="C457" s="116"/>
      <c r="E457" s="116"/>
      <c r="G457" s="116"/>
      <c r="I457" s="116"/>
      <c r="K457" s="116"/>
      <c r="L457" s="116"/>
      <c r="N457" s="116"/>
      <c r="R457" s="116"/>
      <c r="T457" s="116" t="s">
        <v>907</v>
      </c>
      <c r="U457" s="116" t="s">
        <v>1355</v>
      </c>
    </row>
    <row r="458" spans="1:21" x14ac:dyDescent="0.25">
      <c r="A458" s="116"/>
      <c r="C458" s="116"/>
      <c r="E458" s="116"/>
      <c r="G458" s="116"/>
      <c r="I458" s="116"/>
      <c r="K458" s="116"/>
      <c r="L458" s="116"/>
      <c r="N458" s="116"/>
      <c r="R458" s="116"/>
      <c r="T458" s="116" t="s">
        <v>907</v>
      </c>
      <c r="U458" s="116" t="s">
        <v>1356</v>
      </c>
    </row>
    <row r="459" spans="1:21" x14ac:dyDescent="0.25">
      <c r="A459" s="116"/>
      <c r="C459" s="116"/>
      <c r="E459" s="116"/>
      <c r="G459" s="116"/>
      <c r="I459" s="116"/>
      <c r="K459" s="116"/>
      <c r="L459" s="116"/>
      <c r="N459" s="116"/>
      <c r="R459" s="116"/>
      <c r="T459" s="116" t="s">
        <v>907</v>
      </c>
      <c r="U459" s="116" t="s">
        <v>1357</v>
      </c>
    </row>
    <row r="460" spans="1:21" x14ac:dyDescent="0.25">
      <c r="A460" s="116"/>
      <c r="C460" s="116"/>
      <c r="E460" s="116"/>
      <c r="G460" s="116"/>
      <c r="I460" s="116"/>
      <c r="K460" s="116"/>
      <c r="L460" s="116"/>
      <c r="N460" s="116"/>
      <c r="R460" s="116"/>
      <c r="T460" s="116" t="s">
        <v>907</v>
      </c>
      <c r="U460" s="116" t="s">
        <v>1358</v>
      </c>
    </row>
    <row r="461" spans="1:21" x14ac:dyDescent="0.25">
      <c r="A461" s="116"/>
      <c r="C461" s="116"/>
      <c r="E461" s="116"/>
      <c r="G461" s="116"/>
      <c r="I461" s="116"/>
      <c r="K461" s="116"/>
      <c r="L461" s="116"/>
      <c r="N461" s="116"/>
      <c r="R461" s="116"/>
      <c r="T461" s="116" t="s">
        <v>907</v>
      </c>
      <c r="U461" s="116" t="s">
        <v>1359</v>
      </c>
    </row>
    <row r="462" spans="1:21" x14ac:dyDescent="0.25">
      <c r="A462" s="116"/>
      <c r="C462" s="116"/>
      <c r="E462" s="116"/>
      <c r="G462" s="116"/>
      <c r="I462" s="116"/>
      <c r="K462" s="116"/>
      <c r="L462" s="116"/>
      <c r="N462" s="116"/>
      <c r="R462" s="116"/>
      <c r="T462" s="116" t="s">
        <v>907</v>
      </c>
      <c r="U462" s="116" t="s">
        <v>1360</v>
      </c>
    </row>
    <row r="463" spans="1:21" x14ac:dyDescent="0.25">
      <c r="A463" s="116"/>
      <c r="C463" s="116"/>
      <c r="E463" s="116"/>
      <c r="G463" s="116"/>
      <c r="I463" s="116"/>
      <c r="K463" s="116"/>
      <c r="L463" s="116"/>
      <c r="N463" s="116"/>
      <c r="R463" s="116"/>
      <c r="T463" s="116" t="s">
        <v>907</v>
      </c>
      <c r="U463" s="116" t="s">
        <v>1361</v>
      </c>
    </row>
    <row r="464" spans="1:21" x14ac:dyDescent="0.25">
      <c r="A464" s="116"/>
      <c r="C464" s="116"/>
      <c r="E464" s="116"/>
      <c r="G464" s="116"/>
      <c r="I464" s="116"/>
      <c r="K464" s="116"/>
      <c r="L464" s="116"/>
      <c r="N464" s="116"/>
      <c r="R464" s="116"/>
      <c r="T464" s="116" t="s">
        <v>907</v>
      </c>
      <c r="U464" s="116" t="s">
        <v>1362</v>
      </c>
    </row>
    <row r="465" spans="1:21" x14ac:dyDescent="0.25">
      <c r="A465" s="116"/>
      <c r="C465" s="116"/>
      <c r="E465" s="116"/>
      <c r="G465" s="116"/>
      <c r="I465" s="116"/>
      <c r="K465" s="116"/>
      <c r="L465" s="116"/>
      <c r="N465" s="116"/>
      <c r="R465" s="116"/>
      <c r="T465" s="116" t="s">
        <v>907</v>
      </c>
      <c r="U465" s="116" t="s">
        <v>1363</v>
      </c>
    </row>
    <row r="466" spans="1:21" x14ac:dyDescent="0.25">
      <c r="A466" s="116"/>
      <c r="C466" s="116"/>
      <c r="E466" s="116"/>
      <c r="G466" s="116"/>
      <c r="I466" s="116"/>
      <c r="K466" s="116"/>
      <c r="L466" s="116"/>
      <c r="N466" s="116"/>
      <c r="R466" s="116"/>
      <c r="T466" s="116" t="s">
        <v>909</v>
      </c>
      <c r="U466" s="116" t="s">
        <v>1364</v>
      </c>
    </row>
    <row r="467" spans="1:21" x14ac:dyDescent="0.25">
      <c r="A467" s="116"/>
      <c r="C467" s="116"/>
      <c r="E467" s="116"/>
      <c r="G467" s="116"/>
      <c r="I467" s="116"/>
      <c r="K467" s="116"/>
      <c r="L467" s="116"/>
      <c r="N467" s="116"/>
      <c r="R467" s="116"/>
      <c r="T467" s="116" t="s">
        <v>909</v>
      </c>
      <c r="U467" s="116" t="s">
        <v>1365</v>
      </c>
    </row>
    <row r="468" spans="1:21" x14ac:dyDescent="0.25">
      <c r="A468" s="116"/>
      <c r="C468" s="116"/>
      <c r="E468" s="116"/>
      <c r="G468" s="116"/>
      <c r="I468" s="116"/>
      <c r="K468" s="116"/>
      <c r="L468" s="116"/>
      <c r="N468" s="116"/>
      <c r="R468" s="116"/>
      <c r="T468" s="116" t="s">
        <v>909</v>
      </c>
      <c r="U468" s="116" t="s">
        <v>1366</v>
      </c>
    </row>
    <row r="469" spans="1:21" x14ac:dyDescent="0.25">
      <c r="A469" s="116"/>
      <c r="C469" s="116"/>
      <c r="E469" s="116"/>
      <c r="G469" s="116"/>
      <c r="I469" s="116"/>
      <c r="K469" s="116"/>
      <c r="L469" s="116"/>
      <c r="N469" s="116"/>
      <c r="R469" s="116"/>
      <c r="T469" s="116" t="s">
        <v>909</v>
      </c>
      <c r="U469" s="116" t="s">
        <v>1367</v>
      </c>
    </row>
    <row r="470" spans="1:21" x14ac:dyDescent="0.25">
      <c r="A470" s="116"/>
      <c r="C470" s="116"/>
      <c r="E470" s="116"/>
      <c r="G470" s="116"/>
      <c r="I470" s="116"/>
      <c r="K470" s="116"/>
      <c r="L470" s="116"/>
      <c r="N470" s="116"/>
      <c r="R470" s="116"/>
      <c r="T470" s="116" t="s">
        <v>909</v>
      </c>
      <c r="U470" s="116" t="s">
        <v>1368</v>
      </c>
    </row>
    <row r="471" spans="1:21" x14ac:dyDescent="0.25">
      <c r="A471" s="116"/>
      <c r="C471" s="116"/>
      <c r="E471" s="116"/>
      <c r="G471" s="116"/>
      <c r="I471" s="116"/>
      <c r="K471" s="116"/>
      <c r="L471" s="116"/>
      <c r="N471" s="116"/>
      <c r="R471" s="116"/>
      <c r="T471" s="116" t="s">
        <v>909</v>
      </c>
      <c r="U471" s="116" t="s">
        <v>1369</v>
      </c>
    </row>
    <row r="472" spans="1:21" x14ac:dyDescent="0.25">
      <c r="A472" s="116"/>
      <c r="C472" s="116"/>
      <c r="E472" s="116"/>
      <c r="G472" s="116"/>
      <c r="I472" s="116"/>
      <c r="K472" s="116"/>
      <c r="L472" s="116"/>
      <c r="N472" s="116"/>
      <c r="R472" s="116"/>
      <c r="T472" s="116" t="s">
        <v>909</v>
      </c>
      <c r="U472" s="116" t="s">
        <v>1370</v>
      </c>
    </row>
    <row r="473" spans="1:21" x14ac:dyDescent="0.25">
      <c r="A473" s="116"/>
      <c r="C473" s="116"/>
      <c r="E473" s="116"/>
      <c r="G473" s="116"/>
      <c r="I473" s="116"/>
      <c r="K473" s="116"/>
      <c r="L473" s="116"/>
      <c r="N473" s="116"/>
      <c r="R473" s="116"/>
      <c r="T473" s="116" t="s">
        <v>909</v>
      </c>
      <c r="U473" s="116" t="s">
        <v>1371</v>
      </c>
    </row>
    <row r="474" spans="1:21" x14ac:dyDescent="0.25">
      <c r="A474" s="116"/>
      <c r="C474" s="116"/>
      <c r="E474" s="116"/>
      <c r="G474" s="116"/>
      <c r="I474" s="116"/>
      <c r="K474" s="116"/>
      <c r="L474" s="116"/>
      <c r="N474" s="116"/>
      <c r="R474" s="116"/>
      <c r="T474" s="116" t="s">
        <v>909</v>
      </c>
      <c r="U474" s="116" t="s">
        <v>1372</v>
      </c>
    </row>
    <row r="475" spans="1:21" x14ac:dyDescent="0.25">
      <c r="A475" s="116"/>
      <c r="C475" s="116"/>
      <c r="E475" s="116"/>
      <c r="G475" s="116"/>
      <c r="I475" s="116"/>
      <c r="K475" s="116"/>
      <c r="L475" s="116"/>
      <c r="N475" s="116"/>
      <c r="R475" s="116"/>
      <c r="T475" s="116" t="s">
        <v>909</v>
      </c>
      <c r="U475" s="116" t="s">
        <v>1373</v>
      </c>
    </row>
    <row r="476" spans="1:21" x14ac:dyDescent="0.25">
      <c r="A476" s="116"/>
      <c r="C476" s="116"/>
      <c r="E476" s="116"/>
      <c r="G476" s="116"/>
      <c r="I476" s="116"/>
      <c r="K476" s="116"/>
      <c r="L476" s="116"/>
      <c r="N476" s="116"/>
      <c r="R476" s="116"/>
      <c r="T476" s="116" t="s">
        <v>909</v>
      </c>
      <c r="U476" s="116" t="s">
        <v>1374</v>
      </c>
    </row>
    <row r="477" spans="1:21" x14ac:dyDescent="0.25">
      <c r="A477" s="116"/>
      <c r="C477" s="116"/>
      <c r="E477" s="116"/>
      <c r="G477" s="116"/>
      <c r="I477" s="116"/>
      <c r="K477" s="116"/>
      <c r="L477" s="116"/>
      <c r="N477" s="116"/>
      <c r="R477" s="116"/>
      <c r="T477" s="116" t="s">
        <v>909</v>
      </c>
      <c r="U477" s="116" t="s">
        <v>1375</v>
      </c>
    </row>
    <row r="478" spans="1:21" x14ac:dyDescent="0.25">
      <c r="A478" s="116"/>
      <c r="C478" s="116"/>
      <c r="E478" s="116"/>
      <c r="G478" s="116"/>
      <c r="I478" s="116"/>
      <c r="K478" s="116"/>
      <c r="L478" s="116"/>
      <c r="N478" s="116"/>
      <c r="R478" s="116"/>
      <c r="T478" s="116" t="s">
        <v>909</v>
      </c>
      <c r="U478" s="116" t="s">
        <v>1376</v>
      </c>
    </row>
    <row r="479" spans="1:21" x14ac:dyDescent="0.25">
      <c r="A479" s="116"/>
      <c r="C479" s="116"/>
      <c r="E479" s="116"/>
      <c r="G479" s="116"/>
      <c r="I479" s="116"/>
      <c r="K479" s="116"/>
      <c r="L479" s="116"/>
      <c r="N479" s="116"/>
      <c r="R479" s="116"/>
      <c r="T479" s="116" t="s">
        <v>909</v>
      </c>
      <c r="U479" s="116" t="s">
        <v>1377</v>
      </c>
    </row>
    <row r="480" spans="1:21" x14ac:dyDescent="0.25">
      <c r="A480" s="116"/>
      <c r="C480" s="116"/>
      <c r="E480" s="116"/>
      <c r="G480" s="116"/>
      <c r="I480" s="116"/>
      <c r="K480" s="116"/>
      <c r="L480" s="116"/>
      <c r="N480" s="116"/>
      <c r="R480" s="116"/>
      <c r="T480" s="116" t="s">
        <v>909</v>
      </c>
      <c r="U480" s="116" t="s">
        <v>1378</v>
      </c>
    </row>
    <row r="481" spans="1:21" x14ac:dyDescent="0.25">
      <c r="A481" s="116"/>
      <c r="C481" s="116"/>
      <c r="E481" s="116"/>
      <c r="G481" s="116"/>
      <c r="I481" s="116"/>
      <c r="K481" s="116"/>
      <c r="L481" s="116"/>
      <c r="N481" s="116"/>
      <c r="R481" s="116"/>
      <c r="T481" s="116" t="s">
        <v>909</v>
      </c>
      <c r="U481" s="116" t="s">
        <v>1379</v>
      </c>
    </row>
    <row r="482" spans="1:21" x14ac:dyDescent="0.25">
      <c r="A482" s="116"/>
      <c r="C482" s="116"/>
      <c r="E482" s="116"/>
      <c r="G482" s="116"/>
      <c r="I482" s="116"/>
      <c r="K482" s="116"/>
      <c r="L482" s="116"/>
      <c r="N482" s="116"/>
      <c r="R482" s="116"/>
      <c r="T482" s="116" t="s">
        <v>909</v>
      </c>
      <c r="U482" s="116" t="s">
        <v>1380</v>
      </c>
    </row>
    <row r="483" spans="1:21" x14ac:dyDescent="0.25">
      <c r="A483" s="116"/>
      <c r="C483" s="116"/>
      <c r="E483" s="116"/>
      <c r="G483" s="116"/>
      <c r="I483" s="116"/>
      <c r="K483" s="116"/>
      <c r="L483" s="116"/>
      <c r="N483" s="116"/>
      <c r="R483" s="116"/>
      <c r="T483" s="116" t="s">
        <v>909</v>
      </c>
      <c r="U483" s="116" t="s">
        <v>1381</v>
      </c>
    </row>
    <row r="484" spans="1:21" x14ac:dyDescent="0.25">
      <c r="A484" s="116"/>
      <c r="C484" s="116"/>
      <c r="E484" s="116"/>
      <c r="G484" s="116"/>
      <c r="I484" s="116"/>
      <c r="K484" s="116"/>
      <c r="L484" s="116"/>
      <c r="N484" s="116"/>
      <c r="R484" s="116"/>
      <c r="T484" s="116" t="s">
        <v>909</v>
      </c>
      <c r="U484" s="116" t="s">
        <v>1382</v>
      </c>
    </row>
    <row r="485" spans="1:21" x14ac:dyDescent="0.25">
      <c r="A485" s="116"/>
      <c r="C485" s="116"/>
      <c r="E485" s="116"/>
      <c r="G485" s="116"/>
      <c r="I485" s="116"/>
      <c r="K485" s="116"/>
      <c r="L485" s="116"/>
      <c r="N485" s="116"/>
      <c r="R485" s="116"/>
      <c r="T485" s="116" t="s">
        <v>909</v>
      </c>
      <c r="U485" s="116" t="s">
        <v>1383</v>
      </c>
    </row>
    <row r="486" spans="1:21" x14ac:dyDescent="0.25">
      <c r="A486" s="116"/>
      <c r="C486" s="116"/>
      <c r="E486" s="116"/>
      <c r="G486" s="116"/>
      <c r="I486" s="116"/>
      <c r="K486" s="116"/>
      <c r="L486" s="116"/>
      <c r="N486" s="116"/>
      <c r="R486" s="116"/>
      <c r="T486" s="116" t="s">
        <v>909</v>
      </c>
      <c r="U486" s="116" t="s">
        <v>1384</v>
      </c>
    </row>
    <row r="487" spans="1:21" x14ac:dyDescent="0.25">
      <c r="A487" s="116"/>
      <c r="C487" s="116"/>
      <c r="E487" s="116"/>
      <c r="G487" s="116"/>
      <c r="I487" s="116"/>
      <c r="K487" s="116"/>
      <c r="L487" s="116"/>
      <c r="N487" s="116"/>
      <c r="R487" s="116"/>
      <c r="T487" s="116" t="s">
        <v>909</v>
      </c>
      <c r="U487" s="116" t="s">
        <v>1385</v>
      </c>
    </row>
    <row r="488" spans="1:21" x14ac:dyDescent="0.25">
      <c r="A488" s="116"/>
      <c r="C488" s="116"/>
      <c r="E488" s="116"/>
      <c r="G488" s="116"/>
      <c r="I488" s="116"/>
      <c r="K488" s="116"/>
      <c r="L488" s="116"/>
      <c r="N488" s="116"/>
      <c r="R488" s="116"/>
      <c r="T488" s="116" t="s">
        <v>909</v>
      </c>
      <c r="U488" s="116" t="s">
        <v>1386</v>
      </c>
    </row>
    <row r="489" spans="1:21" x14ac:dyDescent="0.25">
      <c r="A489" s="116"/>
      <c r="C489" s="116"/>
      <c r="E489" s="116"/>
      <c r="G489" s="116"/>
      <c r="I489" s="116"/>
      <c r="K489" s="116"/>
      <c r="L489" s="116"/>
      <c r="N489" s="116"/>
      <c r="R489" s="116"/>
      <c r="T489" s="116" t="s">
        <v>909</v>
      </c>
      <c r="U489" s="116" t="s">
        <v>1387</v>
      </c>
    </row>
    <row r="490" spans="1:21" x14ac:dyDescent="0.25">
      <c r="A490" s="116"/>
      <c r="C490" s="116"/>
      <c r="E490" s="116"/>
      <c r="G490" s="116"/>
      <c r="I490" s="116"/>
      <c r="K490" s="116"/>
      <c r="L490" s="116"/>
      <c r="N490" s="116"/>
      <c r="R490" s="116"/>
      <c r="T490" s="116" t="s">
        <v>909</v>
      </c>
      <c r="U490" s="116" t="s">
        <v>1388</v>
      </c>
    </row>
    <row r="491" spans="1:21" x14ac:dyDescent="0.25">
      <c r="A491" s="116"/>
      <c r="C491" s="116"/>
      <c r="E491" s="116"/>
      <c r="G491" s="116"/>
      <c r="I491" s="116"/>
      <c r="K491" s="116"/>
      <c r="L491" s="116"/>
      <c r="N491" s="116"/>
      <c r="R491" s="116"/>
      <c r="T491" s="116" t="s">
        <v>909</v>
      </c>
      <c r="U491" s="116" t="s">
        <v>1389</v>
      </c>
    </row>
    <row r="492" spans="1:21" x14ac:dyDescent="0.25">
      <c r="A492" s="116"/>
      <c r="C492" s="116"/>
      <c r="E492" s="116"/>
      <c r="G492" s="116"/>
      <c r="I492" s="116"/>
      <c r="K492" s="116"/>
      <c r="L492" s="116"/>
      <c r="N492" s="116"/>
      <c r="R492" s="116"/>
      <c r="T492" s="116" t="s">
        <v>909</v>
      </c>
      <c r="U492" s="116" t="s">
        <v>1390</v>
      </c>
    </row>
    <row r="493" spans="1:21" x14ac:dyDescent="0.25">
      <c r="A493" s="116"/>
      <c r="C493" s="116"/>
      <c r="E493" s="116"/>
      <c r="G493" s="116"/>
      <c r="I493" s="116"/>
      <c r="K493" s="116"/>
      <c r="L493" s="116"/>
      <c r="N493" s="116"/>
      <c r="R493" s="116"/>
      <c r="T493" s="116" t="s">
        <v>909</v>
      </c>
      <c r="U493" s="116" t="s">
        <v>1391</v>
      </c>
    </row>
    <row r="494" spans="1:21" x14ac:dyDescent="0.25">
      <c r="A494" s="116"/>
      <c r="C494" s="116"/>
      <c r="E494" s="116"/>
      <c r="G494" s="116"/>
      <c r="I494" s="116"/>
      <c r="K494" s="116"/>
      <c r="L494" s="116"/>
      <c r="N494" s="116"/>
      <c r="R494" s="116"/>
      <c r="T494" s="116" t="s">
        <v>909</v>
      </c>
      <c r="U494" s="116" t="s">
        <v>1392</v>
      </c>
    </row>
    <row r="495" spans="1:21" x14ac:dyDescent="0.25">
      <c r="A495" s="116"/>
      <c r="C495" s="116"/>
      <c r="E495" s="116"/>
      <c r="G495" s="116"/>
      <c r="I495" s="116"/>
      <c r="K495" s="116"/>
      <c r="L495" s="116"/>
      <c r="N495" s="116"/>
      <c r="R495" s="116"/>
      <c r="T495" s="116" t="s">
        <v>909</v>
      </c>
      <c r="U495" s="116" t="s">
        <v>1393</v>
      </c>
    </row>
    <row r="496" spans="1:21" x14ac:dyDescent="0.25">
      <c r="A496" s="116"/>
      <c r="C496" s="116"/>
      <c r="E496" s="116"/>
      <c r="G496" s="116"/>
      <c r="I496" s="116"/>
      <c r="K496" s="116"/>
      <c r="L496" s="116"/>
      <c r="N496" s="116"/>
      <c r="R496" s="116"/>
      <c r="T496" s="116" t="s">
        <v>911</v>
      </c>
      <c r="U496" s="116" t="s">
        <v>1394</v>
      </c>
    </row>
    <row r="497" spans="1:21" x14ac:dyDescent="0.25">
      <c r="A497" s="116"/>
      <c r="C497" s="116"/>
      <c r="E497" s="116"/>
      <c r="G497" s="116"/>
      <c r="I497" s="116"/>
      <c r="K497" s="116"/>
      <c r="L497" s="116"/>
      <c r="N497" s="116"/>
      <c r="R497" s="116"/>
      <c r="T497" s="116" t="s">
        <v>911</v>
      </c>
      <c r="U497" s="116" t="s">
        <v>1395</v>
      </c>
    </row>
    <row r="498" spans="1:21" x14ac:dyDescent="0.25">
      <c r="A498" s="116"/>
      <c r="C498" s="116"/>
      <c r="E498" s="116"/>
      <c r="G498" s="116"/>
      <c r="I498" s="116"/>
      <c r="K498" s="116"/>
      <c r="L498" s="116"/>
      <c r="N498" s="116"/>
      <c r="R498" s="116"/>
      <c r="T498" s="116" t="s">
        <v>911</v>
      </c>
      <c r="U498" s="116" t="s">
        <v>1396</v>
      </c>
    </row>
    <row r="499" spans="1:21" x14ac:dyDescent="0.25">
      <c r="A499" s="116"/>
      <c r="C499" s="116"/>
      <c r="E499" s="116"/>
      <c r="G499" s="116"/>
      <c r="I499" s="116"/>
      <c r="K499" s="116"/>
      <c r="L499" s="116"/>
      <c r="N499" s="116"/>
      <c r="R499" s="116"/>
      <c r="T499" s="116" t="s">
        <v>911</v>
      </c>
      <c r="U499" s="116" t="s">
        <v>1397</v>
      </c>
    </row>
    <row r="500" spans="1:21" x14ac:dyDescent="0.25">
      <c r="A500" s="116"/>
      <c r="C500" s="116"/>
      <c r="E500" s="116"/>
      <c r="G500" s="116"/>
      <c r="I500" s="116"/>
      <c r="K500" s="116"/>
      <c r="L500" s="116"/>
      <c r="N500" s="116"/>
      <c r="R500" s="116"/>
      <c r="T500" s="116" t="s">
        <v>911</v>
      </c>
      <c r="U500" s="116" t="s">
        <v>1398</v>
      </c>
    </row>
    <row r="501" spans="1:21" x14ac:dyDescent="0.25">
      <c r="A501" s="116"/>
      <c r="C501" s="116"/>
      <c r="E501" s="116"/>
      <c r="G501" s="116"/>
      <c r="I501" s="116"/>
      <c r="K501" s="116"/>
      <c r="L501" s="116"/>
      <c r="N501" s="116"/>
      <c r="R501" s="116"/>
      <c r="T501" s="116" t="s">
        <v>911</v>
      </c>
      <c r="U501" s="116" t="s">
        <v>1399</v>
      </c>
    </row>
    <row r="502" spans="1:21" x14ac:dyDescent="0.25">
      <c r="A502" s="116"/>
      <c r="C502" s="116"/>
      <c r="E502" s="116"/>
      <c r="G502" s="116"/>
      <c r="I502" s="116"/>
      <c r="K502" s="116"/>
      <c r="L502" s="116"/>
      <c r="N502" s="116"/>
      <c r="R502" s="116"/>
      <c r="T502" s="116" t="s">
        <v>911</v>
      </c>
      <c r="U502" s="116" t="s">
        <v>1400</v>
      </c>
    </row>
    <row r="503" spans="1:21" x14ac:dyDescent="0.25">
      <c r="A503" s="116"/>
      <c r="C503" s="116"/>
      <c r="E503" s="116"/>
      <c r="G503" s="116"/>
      <c r="I503" s="116"/>
      <c r="K503" s="116"/>
      <c r="L503" s="116"/>
      <c r="N503" s="116"/>
      <c r="R503" s="116"/>
      <c r="T503" s="116" t="s">
        <v>911</v>
      </c>
      <c r="U503" s="116" t="s">
        <v>1401</v>
      </c>
    </row>
    <row r="504" spans="1:21" x14ac:dyDescent="0.25">
      <c r="A504" s="116"/>
      <c r="C504" s="116"/>
      <c r="E504" s="116"/>
      <c r="G504" s="116"/>
      <c r="I504" s="116"/>
      <c r="K504" s="116"/>
      <c r="L504" s="116"/>
      <c r="N504" s="116"/>
      <c r="R504" s="116"/>
      <c r="T504" s="116" t="s">
        <v>911</v>
      </c>
      <c r="U504" s="116" t="s">
        <v>1402</v>
      </c>
    </row>
    <row r="505" spans="1:21" x14ac:dyDescent="0.25">
      <c r="A505" s="116"/>
      <c r="C505" s="116"/>
      <c r="E505" s="116"/>
      <c r="G505" s="116"/>
      <c r="I505" s="116"/>
      <c r="K505" s="116"/>
      <c r="L505" s="116"/>
      <c r="N505" s="116"/>
      <c r="R505" s="116"/>
      <c r="T505" s="116" t="s">
        <v>911</v>
      </c>
      <c r="U505" s="116" t="s">
        <v>1403</v>
      </c>
    </row>
    <row r="506" spans="1:21" x14ac:dyDescent="0.25">
      <c r="A506" s="116"/>
      <c r="C506" s="116"/>
      <c r="E506" s="116"/>
      <c r="G506" s="116"/>
      <c r="I506" s="116"/>
      <c r="K506" s="116"/>
      <c r="L506" s="116"/>
      <c r="N506" s="116"/>
      <c r="R506" s="116"/>
      <c r="T506" s="116" t="s">
        <v>911</v>
      </c>
      <c r="U506" s="116" t="s">
        <v>1404</v>
      </c>
    </row>
    <row r="507" spans="1:21" x14ac:dyDescent="0.25">
      <c r="A507" s="116"/>
      <c r="C507" s="116"/>
      <c r="E507" s="116"/>
      <c r="G507" s="116"/>
      <c r="I507" s="116"/>
      <c r="K507" s="116"/>
      <c r="L507" s="116"/>
      <c r="N507" s="116"/>
      <c r="R507" s="116"/>
      <c r="T507" s="116" t="s">
        <v>911</v>
      </c>
      <c r="U507" s="116" t="s">
        <v>1405</v>
      </c>
    </row>
    <row r="508" spans="1:21" x14ac:dyDescent="0.25">
      <c r="A508" s="116"/>
      <c r="C508" s="116"/>
      <c r="E508" s="116"/>
      <c r="G508" s="116"/>
      <c r="I508" s="116"/>
      <c r="K508" s="116"/>
      <c r="L508" s="116"/>
      <c r="N508" s="116"/>
      <c r="R508" s="116"/>
      <c r="T508" s="116" t="s">
        <v>911</v>
      </c>
      <c r="U508" s="116" t="s">
        <v>1406</v>
      </c>
    </row>
    <row r="509" spans="1:21" x14ac:dyDescent="0.25">
      <c r="A509" s="116"/>
      <c r="C509" s="116"/>
      <c r="E509" s="116"/>
      <c r="G509" s="116"/>
      <c r="I509" s="116"/>
      <c r="K509" s="116"/>
      <c r="L509" s="116"/>
      <c r="N509" s="116"/>
      <c r="R509" s="116"/>
      <c r="T509" s="116" t="s">
        <v>911</v>
      </c>
      <c r="U509" s="116" t="s">
        <v>1407</v>
      </c>
    </row>
    <row r="510" spans="1:21" x14ac:dyDescent="0.25">
      <c r="A510" s="116"/>
      <c r="C510" s="116"/>
      <c r="E510" s="116"/>
      <c r="G510" s="116"/>
      <c r="I510" s="116"/>
      <c r="K510" s="116"/>
      <c r="L510" s="116"/>
      <c r="N510" s="116"/>
      <c r="R510" s="116"/>
      <c r="T510" s="116" t="s">
        <v>911</v>
      </c>
      <c r="U510" s="116" t="s">
        <v>1408</v>
      </c>
    </row>
    <row r="511" spans="1:21" x14ac:dyDescent="0.25">
      <c r="A511" s="116"/>
      <c r="C511" s="116"/>
      <c r="E511" s="116"/>
      <c r="G511" s="116"/>
      <c r="I511" s="116"/>
      <c r="K511" s="116"/>
      <c r="L511" s="116"/>
      <c r="N511" s="116"/>
      <c r="R511" s="116"/>
      <c r="T511" s="116" t="s">
        <v>911</v>
      </c>
      <c r="U511" s="116" t="s">
        <v>1409</v>
      </c>
    </row>
    <row r="512" spans="1:21" x14ac:dyDescent="0.25">
      <c r="A512" s="116"/>
      <c r="C512" s="116"/>
      <c r="E512" s="116"/>
      <c r="G512" s="116"/>
      <c r="I512" s="116"/>
      <c r="K512" s="116"/>
      <c r="L512" s="116"/>
      <c r="N512" s="116"/>
      <c r="R512" s="116"/>
      <c r="T512" s="116" t="s">
        <v>911</v>
      </c>
      <c r="U512" s="116" t="s">
        <v>1410</v>
      </c>
    </row>
    <row r="513" spans="1:21" x14ac:dyDescent="0.25">
      <c r="A513" s="116"/>
      <c r="C513" s="116"/>
      <c r="E513" s="116"/>
      <c r="G513" s="116"/>
      <c r="I513" s="116"/>
      <c r="K513" s="116"/>
      <c r="L513" s="116"/>
      <c r="N513" s="116"/>
      <c r="R513" s="116"/>
      <c r="T513" s="116" t="s">
        <v>911</v>
      </c>
      <c r="U513" s="116" t="s">
        <v>1411</v>
      </c>
    </row>
    <row r="514" spans="1:21" x14ac:dyDescent="0.25">
      <c r="A514" s="116"/>
      <c r="C514" s="116"/>
      <c r="E514" s="116"/>
      <c r="G514" s="116"/>
      <c r="I514" s="116"/>
      <c r="K514" s="116"/>
      <c r="L514" s="116"/>
      <c r="N514" s="116"/>
      <c r="R514" s="116"/>
      <c r="T514" s="116" t="s">
        <v>911</v>
      </c>
      <c r="U514" s="116" t="s">
        <v>1412</v>
      </c>
    </row>
    <row r="515" spans="1:21" x14ac:dyDescent="0.25">
      <c r="A515" s="116"/>
      <c r="C515" s="116"/>
      <c r="E515" s="116"/>
      <c r="G515" s="116"/>
      <c r="I515" s="116"/>
      <c r="K515" s="116"/>
      <c r="L515" s="116"/>
      <c r="N515" s="116"/>
      <c r="R515" s="116"/>
      <c r="T515" s="116" t="s">
        <v>911</v>
      </c>
      <c r="U515" s="116" t="s">
        <v>1413</v>
      </c>
    </row>
    <row r="516" spans="1:21" x14ac:dyDescent="0.25">
      <c r="A516" s="116"/>
      <c r="C516" s="116"/>
      <c r="E516" s="116"/>
      <c r="G516" s="116"/>
      <c r="I516" s="116"/>
      <c r="K516" s="116"/>
      <c r="L516" s="116"/>
      <c r="N516" s="116"/>
      <c r="R516" s="116"/>
      <c r="T516" s="116" t="s">
        <v>911</v>
      </c>
      <c r="U516" s="116" t="s">
        <v>1414</v>
      </c>
    </row>
    <row r="517" spans="1:21" x14ac:dyDescent="0.25">
      <c r="A517" s="116"/>
      <c r="C517" s="116"/>
      <c r="E517" s="116"/>
      <c r="G517" s="116"/>
      <c r="I517" s="116"/>
      <c r="K517" s="116"/>
      <c r="L517" s="116"/>
      <c r="N517" s="116"/>
      <c r="R517" s="116"/>
      <c r="T517" s="116" t="s">
        <v>911</v>
      </c>
      <c r="U517" s="116" t="s">
        <v>1415</v>
      </c>
    </row>
    <row r="518" spans="1:21" x14ac:dyDescent="0.25">
      <c r="A518" s="116"/>
      <c r="C518" s="116"/>
      <c r="E518" s="116"/>
      <c r="G518" s="116"/>
      <c r="I518" s="116"/>
      <c r="K518" s="116"/>
      <c r="L518" s="116"/>
      <c r="N518" s="116"/>
      <c r="R518" s="116"/>
      <c r="T518" s="116" t="s">
        <v>911</v>
      </c>
      <c r="U518" s="116" t="s">
        <v>1416</v>
      </c>
    </row>
    <row r="519" spans="1:21" x14ac:dyDescent="0.25">
      <c r="A519" s="116"/>
      <c r="C519" s="116"/>
      <c r="E519" s="116"/>
      <c r="G519" s="116"/>
      <c r="I519" s="116"/>
      <c r="K519" s="116"/>
      <c r="L519" s="116"/>
      <c r="N519" s="116"/>
      <c r="R519" s="116"/>
      <c r="T519" s="116" t="s">
        <v>911</v>
      </c>
      <c r="U519" s="116" t="s">
        <v>1417</v>
      </c>
    </row>
    <row r="520" spans="1:21" x14ac:dyDescent="0.25">
      <c r="A520" s="116"/>
      <c r="C520" s="116"/>
      <c r="E520" s="116"/>
      <c r="G520" s="116"/>
      <c r="I520" s="116"/>
      <c r="K520" s="116"/>
      <c r="L520" s="116"/>
      <c r="N520" s="116"/>
      <c r="R520" s="116"/>
      <c r="T520" s="116" t="s">
        <v>911</v>
      </c>
      <c r="U520" s="116" t="s">
        <v>1418</v>
      </c>
    </row>
    <row r="521" spans="1:21" x14ac:dyDescent="0.25">
      <c r="A521" s="116"/>
      <c r="C521" s="116"/>
      <c r="E521" s="116"/>
      <c r="G521" s="116"/>
      <c r="I521" s="116"/>
      <c r="K521" s="116"/>
      <c r="L521" s="116"/>
      <c r="N521" s="116"/>
      <c r="R521" s="116"/>
      <c r="T521" s="116" t="s">
        <v>911</v>
      </c>
      <c r="U521" s="116" t="s">
        <v>1419</v>
      </c>
    </row>
    <row r="522" spans="1:21" x14ac:dyDescent="0.25">
      <c r="A522" s="116"/>
      <c r="C522" s="116"/>
      <c r="E522" s="116"/>
      <c r="G522" s="116"/>
      <c r="I522" s="116"/>
      <c r="K522" s="116"/>
      <c r="L522" s="116"/>
      <c r="N522" s="116"/>
      <c r="R522" s="116"/>
      <c r="T522" s="116" t="s">
        <v>911</v>
      </c>
      <c r="U522" s="116" t="s">
        <v>1420</v>
      </c>
    </row>
    <row r="523" spans="1:21" x14ac:dyDescent="0.25">
      <c r="A523" s="116"/>
      <c r="C523" s="116"/>
      <c r="E523" s="116"/>
      <c r="G523" s="116"/>
      <c r="I523" s="116"/>
      <c r="K523" s="116"/>
      <c r="L523" s="116"/>
      <c r="N523" s="116"/>
      <c r="R523" s="116"/>
      <c r="T523" s="116" t="s">
        <v>911</v>
      </c>
      <c r="U523" s="116" t="s">
        <v>1421</v>
      </c>
    </row>
    <row r="524" spans="1:21" x14ac:dyDescent="0.25">
      <c r="A524" s="116"/>
      <c r="C524" s="116"/>
      <c r="E524" s="116"/>
      <c r="G524" s="116"/>
      <c r="I524" s="116"/>
      <c r="K524" s="116"/>
      <c r="L524" s="116"/>
      <c r="N524" s="116"/>
      <c r="R524" s="116"/>
      <c r="T524" s="116" t="s">
        <v>911</v>
      </c>
      <c r="U524" s="116" t="s">
        <v>1422</v>
      </c>
    </row>
    <row r="525" spans="1:21" x14ac:dyDescent="0.25">
      <c r="A525" s="116"/>
      <c r="C525" s="116"/>
      <c r="E525" s="116"/>
      <c r="G525" s="116"/>
      <c r="I525" s="116"/>
      <c r="K525" s="116"/>
      <c r="L525" s="116"/>
      <c r="N525" s="116"/>
      <c r="R525" s="116"/>
      <c r="T525" s="116" t="s">
        <v>911</v>
      </c>
      <c r="U525" s="116" t="s">
        <v>1423</v>
      </c>
    </row>
    <row r="526" spans="1:21" x14ac:dyDescent="0.25">
      <c r="A526" s="116"/>
      <c r="C526" s="116"/>
      <c r="E526" s="116"/>
      <c r="G526" s="116"/>
      <c r="I526" s="116"/>
      <c r="K526" s="116"/>
      <c r="L526" s="116"/>
      <c r="N526" s="116"/>
      <c r="R526" s="116"/>
      <c r="T526" s="116" t="s">
        <v>911</v>
      </c>
      <c r="U526" s="116" t="s">
        <v>1424</v>
      </c>
    </row>
    <row r="527" spans="1:21" x14ac:dyDescent="0.25">
      <c r="A527" s="116"/>
      <c r="C527" s="116"/>
      <c r="E527" s="116"/>
      <c r="G527" s="116"/>
      <c r="I527" s="116"/>
      <c r="K527" s="116"/>
      <c r="L527" s="116"/>
      <c r="N527" s="116"/>
      <c r="R527" s="116"/>
      <c r="T527" s="116" t="s">
        <v>911</v>
      </c>
      <c r="U527" s="116" t="s">
        <v>1425</v>
      </c>
    </row>
    <row r="528" spans="1:21" x14ac:dyDescent="0.25">
      <c r="A528" s="116"/>
      <c r="C528" s="116"/>
      <c r="E528" s="116"/>
      <c r="G528" s="116"/>
      <c r="I528" s="116"/>
      <c r="K528" s="116"/>
      <c r="L528" s="116"/>
      <c r="N528" s="116"/>
      <c r="R528" s="116"/>
      <c r="T528" s="116" t="s">
        <v>577</v>
      </c>
      <c r="U528" s="116" t="s">
        <v>1426</v>
      </c>
    </row>
    <row r="529" spans="1:21" x14ac:dyDescent="0.25">
      <c r="A529" s="116"/>
      <c r="C529" s="116"/>
      <c r="E529" s="116"/>
      <c r="G529" s="116"/>
      <c r="I529" s="116"/>
      <c r="K529" s="116"/>
      <c r="L529" s="116"/>
      <c r="N529" s="116"/>
      <c r="R529" s="116"/>
      <c r="T529" s="116" t="s">
        <v>577</v>
      </c>
      <c r="U529" s="116" t="s">
        <v>1427</v>
      </c>
    </row>
    <row r="530" spans="1:21" x14ac:dyDescent="0.25">
      <c r="A530" s="116"/>
      <c r="C530" s="116"/>
      <c r="E530" s="116"/>
      <c r="G530" s="116"/>
      <c r="I530" s="116"/>
      <c r="K530" s="116"/>
      <c r="L530" s="116"/>
      <c r="N530" s="116"/>
      <c r="R530" s="116"/>
      <c r="T530" s="116" t="s">
        <v>577</v>
      </c>
      <c r="U530" s="116" t="s">
        <v>1428</v>
      </c>
    </row>
    <row r="531" spans="1:21" x14ac:dyDescent="0.25">
      <c r="A531" s="116"/>
      <c r="C531" s="116"/>
      <c r="E531" s="116"/>
      <c r="G531" s="116"/>
      <c r="I531" s="116"/>
      <c r="K531" s="116"/>
      <c r="L531" s="116"/>
      <c r="N531" s="116"/>
      <c r="R531" s="116"/>
      <c r="T531" s="116" t="s">
        <v>577</v>
      </c>
      <c r="U531" s="116" t="s">
        <v>1429</v>
      </c>
    </row>
    <row r="532" spans="1:21" x14ac:dyDescent="0.25">
      <c r="A532" s="116"/>
      <c r="C532" s="116"/>
      <c r="E532" s="116"/>
      <c r="G532" s="116"/>
      <c r="I532" s="116"/>
      <c r="K532" s="116"/>
      <c r="L532" s="116"/>
      <c r="N532" s="116"/>
      <c r="R532" s="116"/>
      <c r="T532" s="116" t="s">
        <v>577</v>
      </c>
      <c r="U532" s="116" t="s">
        <v>1430</v>
      </c>
    </row>
    <row r="533" spans="1:21" x14ac:dyDescent="0.25">
      <c r="A533" s="116"/>
      <c r="C533" s="116"/>
      <c r="E533" s="116"/>
      <c r="G533" s="116"/>
      <c r="I533" s="116"/>
      <c r="K533" s="116"/>
      <c r="L533" s="116"/>
      <c r="N533" s="116"/>
      <c r="R533" s="116"/>
      <c r="T533" s="116" t="s">
        <v>577</v>
      </c>
      <c r="U533" s="116" t="s">
        <v>1431</v>
      </c>
    </row>
    <row r="534" spans="1:21" x14ac:dyDescent="0.25">
      <c r="A534" s="116"/>
      <c r="C534" s="116"/>
      <c r="E534" s="116"/>
      <c r="G534" s="116"/>
      <c r="I534" s="116"/>
      <c r="K534" s="116"/>
      <c r="L534" s="116"/>
      <c r="N534" s="116"/>
      <c r="R534" s="116"/>
      <c r="T534" s="116" t="s">
        <v>577</v>
      </c>
      <c r="U534" s="116" t="s">
        <v>1432</v>
      </c>
    </row>
    <row r="535" spans="1:21" x14ac:dyDescent="0.25">
      <c r="A535" s="116"/>
      <c r="C535" s="116"/>
      <c r="E535" s="116"/>
      <c r="G535" s="116"/>
      <c r="I535" s="116"/>
      <c r="K535" s="116"/>
      <c r="L535" s="116"/>
      <c r="N535" s="116"/>
      <c r="R535" s="116"/>
      <c r="T535" s="116" t="s">
        <v>577</v>
      </c>
      <c r="U535" s="116" t="s">
        <v>1433</v>
      </c>
    </row>
    <row r="536" spans="1:21" x14ac:dyDescent="0.25">
      <c r="A536" s="116"/>
      <c r="C536" s="116"/>
      <c r="E536" s="116"/>
      <c r="G536" s="116"/>
      <c r="I536" s="116"/>
      <c r="K536" s="116"/>
      <c r="L536" s="116"/>
      <c r="N536" s="116"/>
      <c r="R536" s="116"/>
      <c r="T536" s="116" t="s">
        <v>577</v>
      </c>
      <c r="U536" s="116" t="s">
        <v>1434</v>
      </c>
    </row>
    <row r="537" spans="1:21" x14ac:dyDescent="0.25">
      <c r="A537" s="116"/>
      <c r="C537" s="116"/>
      <c r="E537" s="116"/>
      <c r="G537" s="116"/>
      <c r="I537" s="116"/>
      <c r="K537" s="116"/>
      <c r="L537" s="116"/>
      <c r="N537" s="116"/>
      <c r="R537" s="116"/>
      <c r="T537" s="116" t="s">
        <v>437</v>
      </c>
      <c r="U537" s="116" t="s">
        <v>1435</v>
      </c>
    </row>
    <row r="538" spans="1:21" x14ac:dyDescent="0.25">
      <c r="A538" s="116"/>
      <c r="C538" s="116"/>
      <c r="E538" s="116"/>
      <c r="G538" s="116"/>
      <c r="I538" s="116"/>
      <c r="K538" s="116"/>
      <c r="L538" s="116"/>
      <c r="N538" s="116"/>
      <c r="R538" s="116"/>
      <c r="T538" s="116" t="s">
        <v>437</v>
      </c>
      <c r="U538" s="116" t="s">
        <v>1436</v>
      </c>
    </row>
    <row r="539" spans="1:21" x14ac:dyDescent="0.25">
      <c r="A539" s="116"/>
      <c r="C539" s="116"/>
      <c r="E539" s="116"/>
      <c r="G539" s="116"/>
      <c r="I539" s="116"/>
      <c r="K539" s="116"/>
      <c r="L539" s="116"/>
      <c r="N539" s="116"/>
      <c r="R539" s="116"/>
      <c r="T539" s="116" t="s">
        <v>437</v>
      </c>
      <c r="U539" s="116" t="s">
        <v>1437</v>
      </c>
    </row>
    <row r="540" spans="1:21" x14ac:dyDescent="0.25">
      <c r="A540" s="116"/>
      <c r="C540" s="116"/>
      <c r="E540" s="116"/>
      <c r="G540" s="116"/>
      <c r="I540" s="116"/>
      <c r="K540" s="116"/>
      <c r="L540" s="116"/>
      <c r="N540" s="116"/>
      <c r="R540" s="116"/>
      <c r="T540" s="116" t="s">
        <v>437</v>
      </c>
      <c r="U540" s="116" t="s">
        <v>1438</v>
      </c>
    </row>
    <row r="541" spans="1:21" x14ac:dyDescent="0.25">
      <c r="A541" s="116"/>
      <c r="C541" s="116"/>
      <c r="E541" s="116"/>
      <c r="G541" s="116"/>
      <c r="I541" s="116"/>
      <c r="K541" s="116"/>
      <c r="L541" s="116"/>
      <c r="N541" s="116"/>
      <c r="R541" s="116"/>
      <c r="T541" s="116" t="s">
        <v>437</v>
      </c>
      <c r="U541" s="116" t="s">
        <v>1439</v>
      </c>
    </row>
    <row r="542" spans="1:21" x14ac:dyDescent="0.25">
      <c r="A542" s="116"/>
      <c r="C542" s="116"/>
      <c r="E542" s="116"/>
      <c r="G542" s="116"/>
      <c r="I542" s="116"/>
      <c r="K542" s="116"/>
      <c r="L542" s="116"/>
      <c r="N542" s="116"/>
      <c r="R542" s="116"/>
      <c r="T542" s="116" t="s">
        <v>437</v>
      </c>
      <c r="U542" s="116" t="s">
        <v>1440</v>
      </c>
    </row>
    <row r="543" spans="1:21" x14ac:dyDescent="0.25">
      <c r="A543" s="116"/>
      <c r="C543" s="116"/>
      <c r="E543" s="116"/>
      <c r="G543" s="116"/>
      <c r="I543" s="116"/>
      <c r="K543" s="116"/>
      <c r="L543" s="116"/>
      <c r="N543" s="116"/>
      <c r="R543" s="116"/>
      <c r="T543" s="116" t="s">
        <v>437</v>
      </c>
      <c r="U543" s="116" t="s">
        <v>1441</v>
      </c>
    </row>
    <row r="544" spans="1:21" x14ac:dyDescent="0.25">
      <c r="A544" s="116"/>
      <c r="C544" s="116"/>
      <c r="E544" s="116"/>
      <c r="G544" s="116"/>
      <c r="I544" s="116"/>
      <c r="K544" s="116"/>
      <c r="L544" s="116"/>
      <c r="N544" s="116"/>
      <c r="R544" s="116"/>
      <c r="T544" s="116" t="s">
        <v>437</v>
      </c>
      <c r="U544" s="116" t="s">
        <v>1442</v>
      </c>
    </row>
    <row r="545" spans="1:21" x14ac:dyDescent="0.25">
      <c r="A545" s="116"/>
      <c r="C545" s="116"/>
      <c r="E545" s="116"/>
      <c r="G545" s="116"/>
      <c r="I545" s="116"/>
      <c r="K545" s="116"/>
      <c r="L545" s="116"/>
      <c r="N545" s="116"/>
      <c r="R545" s="116"/>
      <c r="T545" s="116" t="s">
        <v>437</v>
      </c>
      <c r="U545" s="116" t="s">
        <v>1443</v>
      </c>
    </row>
    <row r="546" spans="1:21" x14ac:dyDescent="0.25">
      <c r="A546" s="116"/>
      <c r="C546" s="116"/>
      <c r="E546" s="116"/>
      <c r="G546" s="116"/>
      <c r="I546" s="116"/>
      <c r="K546" s="116"/>
      <c r="L546" s="116"/>
      <c r="N546" s="116"/>
      <c r="R546" s="116"/>
      <c r="T546" s="116" t="s">
        <v>437</v>
      </c>
      <c r="U546" s="116" t="s">
        <v>1444</v>
      </c>
    </row>
    <row r="547" spans="1:21" x14ac:dyDescent="0.25">
      <c r="A547" s="116"/>
      <c r="C547" s="116"/>
      <c r="E547" s="116"/>
      <c r="G547" s="116"/>
      <c r="I547" s="116"/>
      <c r="K547" s="116"/>
      <c r="L547" s="116"/>
      <c r="N547" s="116"/>
      <c r="R547" s="116"/>
      <c r="T547" s="116" t="s">
        <v>437</v>
      </c>
      <c r="U547" s="116" t="s">
        <v>1445</v>
      </c>
    </row>
    <row r="548" spans="1:21" x14ac:dyDescent="0.25">
      <c r="A548" s="116"/>
      <c r="C548" s="116"/>
      <c r="E548" s="116"/>
      <c r="G548" s="116"/>
      <c r="I548" s="116"/>
      <c r="K548" s="116"/>
      <c r="L548" s="116"/>
      <c r="N548" s="116"/>
      <c r="R548" s="116"/>
      <c r="T548" s="116" t="s">
        <v>437</v>
      </c>
      <c r="U548" s="116" t="s">
        <v>1446</v>
      </c>
    </row>
    <row r="549" spans="1:21" x14ac:dyDescent="0.25">
      <c r="A549" s="116"/>
      <c r="C549" s="116"/>
      <c r="E549" s="116"/>
      <c r="G549" s="116"/>
      <c r="I549" s="116"/>
      <c r="K549" s="116"/>
      <c r="L549" s="116"/>
      <c r="N549" s="116"/>
      <c r="R549" s="116"/>
      <c r="T549" s="116" t="s">
        <v>437</v>
      </c>
      <c r="U549" s="116" t="s">
        <v>1447</v>
      </c>
    </row>
    <row r="550" spans="1:21" x14ac:dyDescent="0.25">
      <c r="A550" s="116"/>
      <c r="C550" s="116"/>
      <c r="E550" s="116"/>
      <c r="G550" s="116"/>
      <c r="I550" s="116"/>
      <c r="K550" s="116"/>
      <c r="L550" s="116"/>
      <c r="N550" s="116"/>
      <c r="R550" s="116"/>
      <c r="T550" s="116" t="s">
        <v>437</v>
      </c>
      <c r="U550" s="116" t="s">
        <v>1448</v>
      </c>
    </row>
    <row r="551" spans="1:21" x14ac:dyDescent="0.25">
      <c r="A551" s="116"/>
      <c r="C551" s="116"/>
      <c r="E551" s="116"/>
      <c r="G551" s="116"/>
      <c r="I551" s="116"/>
      <c r="K551" s="116"/>
      <c r="L551" s="116"/>
      <c r="N551" s="116"/>
      <c r="R551" s="116"/>
      <c r="T551" s="116" t="s">
        <v>437</v>
      </c>
      <c r="U551" s="116" t="s">
        <v>1449</v>
      </c>
    </row>
    <row r="552" spans="1:21" x14ac:dyDescent="0.25">
      <c r="A552" s="116"/>
      <c r="C552" s="116"/>
      <c r="E552" s="116"/>
      <c r="G552" s="116"/>
      <c r="I552" s="116"/>
      <c r="K552" s="116"/>
      <c r="L552" s="116"/>
      <c r="N552" s="116"/>
      <c r="R552" s="116"/>
      <c r="T552" s="116" t="s">
        <v>437</v>
      </c>
      <c r="U552" s="116" t="s">
        <v>1450</v>
      </c>
    </row>
    <row r="553" spans="1:21" x14ac:dyDescent="0.25">
      <c r="A553" s="116"/>
      <c r="C553" s="116"/>
      <c r="E553" s="116"/>
      <c r="G553" s="116"/>
      <c r="I553" s="116"/>
      <c r="K553" s="116"/>
      <c r="L553" s="116"/>
      <c r="N553" s="116"/>
      <c r="R553" s="116"/>
      <c r="T553" s="116" t="s">
        <v>437</v>
      </c>
      <c r="U553" s="116" t="s">
        <v>1451</v>
      </c>
    </row>
    <row r="554" spans="1:21" x14ac:dyDescent="0.25">
      <c r="A554" s="116"/>
      <c r="C554" s="116"/>
      <c r="E554" s="116"/>
      <c r="G554" s="116"/>
      <c r="I554" s="116"/>
      <c r="K554" s="116"/>
      <c r="L554" s="116"/>
      <c r="N554" s="116"/>
      <c r="R554" s="116"/>
      <c r="T554" s="116" t="s">
        <v>437</v>
      </c>
      <c r="U554" s="116" t="s">
        <v>1452</v>
      </c>
    </row>
    <row r="555" spans="1:21" x14ac:dyDescent="0.25">
      <c r="A555" s="116"/>
      <c r="C555" s="116"/>
      <c r="E555" s="116"/>
      <c r="G555" s="116"/>
      <c r="I555" s="116"/>
      <c r="K555" s="116"/>
      <c r="L555" s="116"/>
      <c r="N555" s="116"/>
      <c r="R555" s="116"/>
      <c r="T555" s="116" t="s">
        <v>437</v>
      </c>
      <c r="U555" s="116" t="s">
        <v>1453</v>
      </c>
    </row>
    <row r="556" spans="1:21" x14ac:dyDescent="0.25">
      <c r="A556" s="116"/>
      <c r="C556" s="116"/>
      <c r="E556" s="116"/>
      <c r="G556" s="116"/>
      <c r="I556" s="116"/>
      <c r="K556" s="116"/>
      <c r="L556" s="116"/>
      <c r="N556" s="116"/>
      <c r="R556" s="116"/>
      <c r="T556" s="116" t="s">
        <v>437</v>
      </c>
      <c r="U556" s="116" t="s">
        <v>1454</v>
      </c>
    </row>
    <row r="557" spans="1:21" x14ac:dyDescent="0.25">
      <c r="A557" s="116"/>
      <c r="C557" s="116"/>
      <c r="E557" s="116"/>
      <c r="G557" s="116"/>
      <c r="I557" s="116"/>
      <c r="K557" s="116"/>
      <c r="L557" s="116"/>
      <c r="N557" s="116"/>
      <c r="R557" s="116"/>
      <c r="T557" s="116" t="s">
        <v>437</v>
      </c>
      <c r="U557" s="116" t="s">
        <v>1455</v>
      </c>
    </row>
    <row r="558" spans="1:21" x14ac:dyDescent="0.25">
      <c r="A558" s="116"/>
      <c r="C558" s="116"/>
      <c r="E558" s="116"/>
      <c r="G558" s="116"/>
      <c r="I558" s="116"/>
      <c r="K558" s="116"/>
      <c r="L558" s="116"/>
      <c r="N558" s="116"/>
      <c r="R558" s="116"/>
      <c r="T558" s="116" t="s">
        <v>437</v>
      </c>
      <c r="U558" s="116" t="s">
        <v>1456</v>
      </c>
    </row>
    <row r="559" spans="1:21" x14ac:dyDescent="0.25">
      <c r="A559" s="116"/>
      <c r="C559" s="116"/>
      <c r="E559" s="116"/>
      <c r="G559" s="116"/>
      <c r="I559" s="116"/>
      <c r="K559" s="116"/>
      <c r="L559" s="116"/>
      <c r="N559" s="116"/>
      <c r="R559" s="116"/>
      <c r="T559" s="116" t="s">
        <v>439</v>
      </c>
      <c r="U559" s="116" t="s">
        <v>1457</v>
      </c>
    </row>
    <row r="560" spans="1:21" x14ac:dyDescent="0.25">
      <c r="A560" s="116"/>
      <c r="C560" s="116"/>
      <c r="E560" s="116"/>
      <c r="G560" s="116"/>
      <c r="I560" s="116"/>
      <c r="K560" s="116"/>
      <c r="L560" s="116"/>
      <c r="N560" s="116"/>
      <c r="R560" s="116"/>
      <c r="T560" s="116" t="s">
        <v>439</v>
      </c>
      <c r="U560" s="116" t="s">
        <v>1458</v>
      </c>
    </row>
    <row r="561" spans="1:21" x14ac:dyDescent="0.25">
      <c r="A561" s="116"/>
      <c r="C561" s="116"/>
      <c r="E561" s="116"/>
      <c r="G561" s="116"/>
      <c r="I561" s="116"/>
      <c r="K561" s="116"/>
      <c r="L561" s="116"/>
      <c r="N561" s="116"/>
      <c r="R561" s="116"/>
      <c r="T561" s="116" t="s">
        <v>439</v>
      </c>
      <c r="U561" s="116" t="s">
        <v>1459</v>
      </c>
    </row>
    <row r="562" spans="1:21" x14ac:dyDescent="0.25">
      <c r="A562" s="116"/>
      <c r="C562" s="116"/>
      <c r="E562" s="116"/>
      <c r="G562" s="116"/>
      <c r="I562" s="116"/>
      <c r="K562" s="116"/>
      <c r="L562" s="116"/>
      <c r="N562" s="116"/>
      <c r="R562" s="116"/>
      <c r="T562" s="116" t="s">
        <v>439</v>
      </c>
      <c r="U562" s="116" t="s">
        <v>1460</v>
      </c>
    </row>
    <row r="563" spans="1:21" x14ac:dyDescent="0.25">
      <c r="A563" s="116"/>
      <c r="C563" s="116"/>
      <c r="E563" s="116"/>
      <c r="G563" s="116"/>
      <c r="I563" s="116"/>
      <c r="K563" s="116"/>
      <c r="L563" s="116"/>
      <c r="N563" s="116"/>
      <c r="R563" s="116"/>
      <c r="T563" s="116" t="s">
        <v>439</v>
      </c>
      <c r="U563" s="116" t="s">
        <v>1461</v>
      </c>
    </row>
    <row r="564" spans="1:21" x14ac:dyDescent="0.25">
      <c r="A564" s="116"/>
      <c r="C564" s="116"/>
      <c r="E564" s="116"/>
      <c r="G564" s="116"/>
      <c r="I564" s="116"/>
      <c r="K564" s="116"/>
      <c r="L564" s="116"/>
      <c r="N564" s="116"/>
      <c r="R564" s="116"/>
      <c r="T564" s="116" t="s">
        <v>439</v>
      </c>
      <c r="U564" s="116" t="s">
        <v>1462</v>
      </c>
    </row>
    <row r="565" spans="1:21" x14ac:dyDescent="0.25">
      <c r="A565" s="116"/>
      <c r="C565" s="116"/>
      <c r="E565" s="116"/>
      <c r="G565" s="116"/>
      <c r="I565" s="116"/>
      <c r="K565" s="116"/>
      <c r="L565" s="116"/>
      <c r="N565" s="116"/>
      <c r="R565" s="116"/>
      <c r="T565" s="116" t="s">
        <v>439</v>
      </c>
      <c r="U565" s="116" t="s">
        <v>1463</v>
      </c>
    </row>
    <row r="566" spans="1:21" x14ac:dyDescent="0.25">
      <c r="A566" s="116"/>
      <c r="C566" s="116"/>
      <c r="E566" s="116"/>
      <c r="G566" s="116"/>
      <c r="I566" s="116"/>
      <c r="K566" s="116"/>
      <c r="L566" s="116"/>
      <c r="N566" s="116"/>
      <c r="R566" s="116"/>
      <c r="T566" s="116" t="s">
        <v>439</v>
      </c>
      <c r="U566" s="116" t="s">
        <v>1464</v>
      </c>
    </row>
    <row r="567" spans="1:21" x14ac:dyDescent="0.25">
      <c r="A567" s="116"/>
      <c r="C567" s="116"/>
      <c r="E567" s="116"/>
      <c r="G567" s="116"/>
      <c r="I567" s="116"/>
      <c r="K567" s="116"/>
      <c r="L567" s="116"/>
      <c r="N567" s="116"/>
      <c r="R567" s="116"/>
      <c r="T567" s="116" t="s">
        <v>439</v>
      </c>
      <c r="U567" s="116" t="s">
        <v>1465</v>
      </c>
    </row>
    <row r="568" spans="1:21" x14ac:dyDescent="0.25">
      <c r="A568" s="116"/>
      <c r="C568" s="116"/>
      <c r="E568" s="116"/>
      <c r="G568" s="116"/>
      <c r="I568" s="116"/>
      <c r="K568" s="116"/>
      <c r="L568" s="116"/>
      <c r="N568" s="116"/>
      <c r="R568" s="116"/>
      <c r="T568" s="116" t="s">
        <v>439</v>
      </c>
      <c r="U568" s="116" t="s">
        <v>1466</v>
      </c>
    </row>
    <row r="569" spans="1:21" x14ac:dyDescent="0.25">
      <c r="A569" s="116"/>
      <c r="C569" s="116"/>
      <c r="E569" s="116"/>
      <c r="G569" s="116"/>
      <c r="I569" s="116"/>
      <c r="K569" s="116"/>
      <c r="L569" s="116"/>
      <c r="N569" s="116"/>
      <c r="R569" s="116"/>
      <c r="T569" s="116" t="s">
        <v>439</v>
      </c>
      <c r="U569" s="116" t="s">
        <v>1467</v>
      </c>
    </row>
    <row r="570" spans="1:21" x14ac:dyDescent="0.25">
      <c r="A570" s="116"/>
      <c r="C570" s="116"/>
      <c r="E570" s="116"/>
      <c r="G570" s="116"/>
      <c r="I570" s="116"/>
      <c r="K570" s="116"/>
      <c r="L570" s="116"/>
      <c r="N570" s="116"/>
      <c r="R570" s="116"/>
      <c r="T570" s="116" t="s">
        <v>439</v>
      </c>
      <c r="U570" s="116" t="s">
        <v>1468</v>
      </c>
    </row>
    <row r="571" spans="1:21" x14ac:dyDescent="0.25">
      <c r="A571" s="116"/>
      <c r="C571" s="116"/>
      <c r="E571" s="116"/>
      <c r="G571" s="116"/>
      <c r="I571" s="116"/>
      <c r="K571" s="116"/>
      <c r="L571" s="116"/>
      <c r="N571" s="116"/>
      <c r="R571" s="116"/>
      <c r="T571" s="116" t="s">
        <v>439</v>
      </c>
      <c r="U571" s="116" t="s">
        <v>1469</v>
      </c>
    </row>
    <row r="572" spans="1:21" x14ac:dyDescent="0.25">
      <c r="A572" s="116"/>
      <c r="C572" s="116"/>
      <c r="E572" s="116"/>
      <c r="G572" s="116"/>
      <c r="I572" s="116"/>
      <c r="K572" s="116"/>
      <c r="L572" s="116"/>
      <c r="N572" s="116"/>
      <c r="R572" s="116"/>
      <c r="T572" s="116" t="s">
        <v>439</v>
      </c>
      <c r="U572" s="116" t="s">
        <v>1470</v>
      </c>
    </row>
    <row r="573" spans="1:21" x14ac:dyDescent="0.25">
      <c r="A573" s="116"/>
      <c r="C573" s="116"/>
      <c r="E573" s="116"/>
      <c r="G573" s="116"/>
      <c r="I573" s="116"/>
      <c r="K573" s="116"/>
      <c r="L573" s="116"/>
      <c r="N573" s="116"/>
      <c r="R573" s="116"/>
      <c r="T573" s="116" t="s">
        <v>439</v>
      </c>
      <c r="U573" s="116" t="s">
        <v>1471</v>
      </c>
    </row>
    <row r="574" spans="1:21" x14ac:dyDescent="0.25">
      <c r="A574" s="116"/>
      <c r="C574" s="116"/>
      <c r="E574" s="116"/>
      <c r="G574" s="116"/>
      <c r="I574" s="116"/>
      <c r="K574" s="116"/>
      <c r="L574" s="116"/>
      <c r="N574" s="116"/>
      <c r="R574" s="116"/>
      <c r="T574" s="116" t="s">
        <v>439</v>
      </c>
      <c r="U574" s="116" t="s">
        <v>1472</v>
      </c>
    </row>
    <row r="575" spans="1:21" x14ac:dyDescent="0.25">
      <c r="A575" s="116"/>
      <c r="C575" s="116"/>
      <c r="E575" s="116"/>
      <c r="G575" s="116"/>
      <c r="I575" s="116"/>
      <c r="K575" s="116"/>
      <c r="L575" s="116"/>
      <c r="N575" s="116"/>
      <c r="R575" s="116"/>
      <c r="T575" s="116" t="s">
        <v>439</v>
      </c>
      <c r="U575" s="116" t="s">
        <v>1473</v>
      </c>
    </row>
    <row r="576" spans="1:21" x14ac:dyDescent="0.25">
      <c r="A576" s="116"/>
      <c r="C576" s="116"/>
      <c r="E576" s="116"/>
      <c r="G576" s="116"/>
      <c r="I576" s="116"/>
      <c r="K576" s="116"/>
      <c r="L576" s="116"/>
      <c r="N576" s="116"/>
      <c r="R576" s="116"/>
      <c r="T576" s="116" t="s">
        <v>439</v>
      </c>
      <c r="U576" s="116" t="s">
        <v>1474</v>
      </c>
    </row>
    <row r="577" spans="1:21" x14ac:dyDescent="0.25">
      <c r="A577" s="116"/>
      <c r="C577" s="116"/>
      <c r="E577" s="116"/>
      <c r="G577" s="116"/>
      <c r="I577" s="116"/>
      <c r="K577" s="116"/>
      <c r="L577" s="116"/>
      <c r="N577" s="116"/>
      <c r="R577" s="116"/>
      <c r="T577" s="116" t="s">
        <v>439</v>
      </c>
      <c r="U577" s="116" t="s">
        <v>1475</v>
      </c>
    </row>
    <row r="578" spans="1:21" x14ac:dyDescent="0.25">
      <c r="A578" s="116"/>
      <c r="C578" s="116"/>
      <c r="E578" s="116"/>
      <c r="G578" s="116"/>
      <c r="I578" s="116"/>
      <c r="K578" s="116"/>
      <c r="L578" s="116"/>
      <c r="N578" s="116"/>
      <c r="R578" s="116"/>
      <c r="T578" s="116" t="s">
        <v>439</v>
      </c>
      <c r="U578" s="116" t="s">
        <v>1476</v>
      </c>
    </row>
    <row r="579" spans="1:21" x14ac:dyDescent="0.25">
      <c r="A579" s="116"/>
      <c r="C579" s="116"/>
      <c r="E579" s="116"/>
      <c r="G579" s="116"/>
      <c r="I579" s="116"/>
      <c r="K579" s="116"/>
      <c r="L579" s="116"/>
      <c r="N579" s="116"/>
      <c r="R579" s="116"/>
      <c r="T579" s="116" t="s">
        <v>439</v>
      </c>
      <c r="U579" s="116" t="s">
        <v>1477</v>
      </c>
    </row>
    <row r="580" spans="1:21" x14ac:dyDescent="0.25">
      <c r="A580" s="116"/>
      <c r="C580" s="116"/>
      <c r="E580" s="116"/>
      <c r="G580" s="116"/>
      <c r="I580" s="116"/>
      <c r="K580" s="116"/>
      <c r="L580" s="116"/>
      <c r="N580" s="116"/>
      <c r="R580" s="116"/>
      <c r="T580" s="116" t="s">
        <v>439</v>
      </c>
      <c r="U580" s="116" t="s">
        <v>1478</v>
      </c>
    </row>
    <row r="581" spans="1:21" x14ac:dyDescent="0.25">
      <c r="A581" s="116"/>
      <c r="C581" s="116"/>
      <c r="E581" s="116"/>
      <c r="G581" s="116"/>
      <c r="I581" s="116"/>
      <c r="K581" s="116"/>
      <c r="L581" s="116"/>
      <c r="N581" s="116"/>
      <c r="R581" s="116"/>
      <c r="T581" s="116" t="s">
        <v>439</v>
      </c>
      <c r="U581" s="116" t="s">
        <v>1479</v>
      </c>
    </row>
    <row r="582" spans="1:21" x14ac:dyDescent="0.25">
      <c r="A582" s="116"/>
      <c r="C582" s="116"/>
      <c r="E582" s="116"/>
      <c r="G582" s="116"/>
      <c r="I582" s="116"/>
      <c r="K582" s="116"/>
      <c r="L582" s="116"/>
      <c r="N582" s="116"/>
      <c r="R582" s="116"/>
      <c r="T582" s="116" t="s">
        <v>439</v>
      </c>
      <c r="U582" s="116" t="s">
        <v>1480</v>
      </c>
    </row>
    <row r="583" spans="1:21" x14ac:dyDescent="0.25">
      <c r="A583" s="116"/>
      <c r="C583" s="116"/>
      <c r="E583" s="116"/>
      <c r="G583" s="116"/>
      <c r="I583" s="116"/>
      <c r="K583" s="116"/>
      <c r="L583" s="116"/>
      <c r="N583" s="116"/>
      <c r="R583" s="116"/>
      <c r="T583" s="116" t="s">
        <v>439</v>
      </c>
      <c r="U583" s="116" t="s">
        <v>1481</v>
      </c>
    </row>
    <row r="584" spans="1:21" x14ac:dyDescent="0.25">
      <c r="A584" s="116"/>
      <c r="C584" s="116"/>
      <c r="E584" s="116"/>
      <c r="G584" s="116"/>
      <c r="I584" s="116"/>
      <c r="K584" s="116"/>
      <c r="L584" s="116"/>
      <c r="N584" s="116"/>
      <c r="R584" s="116"/>
      <c r="T584" s="116" t="s">
        <v>439</v>
      </c>
      <c r="U584" s="116" t="s">
        <v>1482</v>
      </c>
    </row>
    <row r="585" spans="1:21" x14ac:dyDescent="0.25">
      <c r="A585" s="116"/>
      <c r="C585" s="116"/>
      <c r="E585" s="116"/>
      <c r="G585" s="116"/>
      <c r="I585" s="116"/>
      <c r="K585" s="116"/>
      <c r="L585" s="116"/>
      <c r="N585" s="116"/>
      <c r="R585" s="116"/>
      <c r="T585" s="116" t="s">
        <v>439</v>
      </c>
      <c r="U585" s="116" t="s">
        <v>1483</v>
      </c>
    </row>
    <row r="586" spans="1:21" x14ac:dyDescent="0.25">
      <c r="A586" s="116"/>
      <c r="C586" s="116"/>
      <c r="E586" s="116"/>
      <c r="G586" s="116"/>
      <c r="I586" s="116"/>
      <c r="K586" s="116"/>
      <c r="L586" s="116"/>
      <c r="N586" s="116"/>
      <c r="R586" s="116"/>
      <c r="T586" s="116" t="s">
        <v>439</v>
      </c>
      <c r="U586" s="116" t="s">
        <v>1484</v>
      </c>
    </row>
    <row r="587" spans="1:21" x14ac:dyDescent="0.25">
      <c r="A587" s="116"/>
      <c r="C587" s="116"/>
      <c r="E587" s="116"/>
      <c r="G587" s="116"/>
      <c r="I587" s="116"/>
      <c r="K587" s="116"/>
      <c r="L587" s="116"/>
      <c r="N587" s="116"/>
      <c r="R587" s="116"/>
      <c r="T587" s="116" t="s">
        <v>439</v>
      </c>
      <c r="U587" s="116" t="s">
        <v>1485</v>
      </c>
    </row>
    <row r="588" spans="1:21" x14ac:dyDescent="0.25">
      <c r="A588" s="116"/>
      <c r="C588" s="116"/>
      <c r="E588" s="116"/>
      <c r="G588" s="116"/>
      <c r="I588" s="116"/>
      <c r="K588" s="116"/>
      <c r="L588" s="116"/>
      <c r="N588" s="116"/>
      <c r="R588" s="116"/>
      <c r="T588" s="116" t="s">
        <v>439</v>
      </c>
      <c r="U588" s="116" t="s">
        <v>1486</v>
      </c>
    </row>
    <row r="589" spans="1:21" x14ac:dyDescent="0.25">
      <c r="A589" s="116"/>
      <c r="C589" s="116"/>
      <c r="E589" s="116"/>
      <c r="G589" s="116"/>
      <c r="I589" s="116"/>
      <c r="K589" s="116"/>
      <c r="L589" s="116"/>
      <c r="N589" s="116"/>
      <c r="R589" s="116"/>
      <c r="T589" s="116" t="s">
        <v>439</v>
      </c>
      <c r="U589" s="116" t="s">
        <v>1487</v>
      </c>
    </row>
    <row r="590" spans="1:21" x14ac:dyDescent="0.25">
      <c r="A590" s="116"/>
      <c r="C590" s="116"/>
      <c r="E590" s="116"/>
      <c r="G590" s="116"/>
      <c r="I590" s="116"/>
      <c r="K590" s="116"/>
      <c r="L590" s="116"/>
      <c r="N590" s="116"/>
      <c r="R590" s="116"/>
      <c r="T590" s="116" t="s">
        <v>439</v>
      </c>
      <c r="U590" s="116" t="s">
        <v>1488</v>
      </c>
    </row>
    <row r="591" spans="1:21" x14ac:dyDescent="0.25">
      <c r="A591" s="116"/>
      <c r="C591" s="116"/>
      <c r="E591" s="116"/>
      <c r="G591" s="116"/>
      <c r="I591" s="116"/>
      <c r="K591" s="116"/>
      <c r="L591" s="116"/>
      <c r="N591" s="116"/>
      <c r="R591" s="116"/>
      <c r="T591" s="116" t="s">
        <v>439</v>
      </c>
      <c r="U591" s="116" t="s">
        <v>1489</v>
      </c>
    </row>
    <row r="592" spans="1:21" x14ac:dyDescent="0.25">
      <c r="A592" s="116"/>
      <c r="C592" s="116"/>
      <c r="E592" s="116"/>
      <c r="G592" s="116"/>
      <c r="I592" s="116"/>
      <c r="K592" s="116"/>
      <c r="L592" s="116"/>
      <c r="N592" s="116"/>
      <c r="R592" s="116"/>
      <c r="T592" s="116" t="s">
        <v>482</v>
      </c>
      <c r="U592" s="116" t="s">
        <v>1490</v>
      </c>
    </row>
    <row r="593" spans="1:21" x14ac:dyDescent="0.25">
      <c r="A593" s="116"/>
      <c r="C593" s="116"/>
      <c r="E593" s="116"/>
      <c r="G593" s="116"/>
      <c r="I593" s="116"/>
      <c r="K593" s="116"/>
      <c r="L593" s="116"/>
      <c r="N593" s="116"/>
      <c r="R593" s="116"/>
      <c r="T593" s="116" t="s">
        <v>482</v>
      </c>
      <c r="U593" s="116" t="s">
        <v>1491</v>
      </c>
    </row>
    <row r="594" spans="1:21" x14ac:dyDescent="0.25">
      <c r="A594" s="116"/>
      <c r="C594" s="116"/>
      <c r="E594" s="116"/>
      <c r="G594" s="116"/>
      <c r="I594" s="116"/>
      <c r="K594" s="116"/>
      <c r="L594" s="116"/>
      <c r="N594" s="116"/>
      <c r="R594" s="116"/>
      <c r="T594" s="116" t="s">
        <v>482</v>
      </c>
      <c r="U594" s="116" t="s">
        <v>1492</v>
      </c>
    </row>
    <row r="595" spans="1:21" x14ac:dyDescent="0.25">
      <c r="A595" s="116"/>
      <c r="C595" s="116"/>
      <c r="E595" s="116"/>
      <c r="G595" s="116"/>
      <c r="I595" s="116"/>
      <c r="K595" s="116"/>
      <c r="L595" s="116"/>
      <c r="N595" s="116"/>
      <c r="R595" s="116"/>
      <c r="T595" s="116" t="s">
        <v>482</v>
      </c>
      <c r="U595" s="116" t="s">
        <v>1493</v>
      </c>
    </row>
    <row r="596" spans="1:21" x14ac:dyDescent="0.25">
      <c r="A596" s="116"/>
      <c r="C596" s="116"/>
      <c r="E596" s="116"/>
      <c r="G596" s="116"/>
      <c r="I596" s="116"/>
      <c r="K596" s="116"/>
      <c r="L596" s="116"/>
      <c r="N596" s="116"/>
      <c r="R596" s="116"/>
      <c r="T596" s="116" t="s">
        <v>482</v>
      </c>
      <c r="U596" s="116" t="s">
        <v>1494</v>
      </c>
    </row>
    <row r="597" spans="1:21" x14ac:dyDescent="0.25">
      <c r="A597" s="116"/>
      <c r="C597" s="116"/>
      <c r="E597" s="116"/>
      <c r="G597" s="116"/>
      <c r="I597" s="116"/>
      <c r="K597" s="116"/>
      <c r="L597" s="116"/>
      <c r="N597" s="116"/>
      <c r="R597" s="116"/>
      <c r="T597" s="116" t="s">
        <v>482</v>
      </c>
      <c r="U597" s="116" t="s">
        <v>1495</v>
      </c>
    </row>
    <row r="598" spans="1:21" x14ac:dyDescent="0.25">
      <c r="A598" s="116"/>
      <c r="C598" s="116"/>
      <c r="E598" s="116"/>
      <c r="G598" s="116"/>
      <c r="I598" s="116"/>
      <c r="K598" s="116"/>
      <c r="L598" s="116"/>
      <c r="N598" s="116"/>
      <c r="R598" s="116"/>
      <c r="T598" s="116" t="s">
        <v>482</v>
      </c>
      <c r="U598" s="116" t="s">
        <v>1496</v>
      </c>
    </row>
    <row r="599" spans="1:21" x14ac:dyDescent="0.25">
      <c r="A599" s="116"/>
      <c r="C599" s="116"/>
      <c r="E599" s="116"/>
      <c r="G599" s="116"/>
      <c r="I599" s="116"/>
      <c r="K599" s="116"/>
      <c r="L599" s="116"/>
      <c r="N599" s="116"/>
      <c r="R599" s="116"/>
      <c r="T599" s="116" t="s">
        <v>482</v>
      </c>
      <c r="U599" s="116" t="s">
        <v>1497</v>
      </c>
    </row>
    <row r="600" spans="1:21" x14ac:dyDescent="0.25">
      <c r="A600" s="116"/>
      <c r="C600" s="116"/>
      <c r="E600" s="116"/>
      <c r="G600" s="116"/>
      <c r="I600" s="116"/>
      <c r="K600" s="116"/>
      <c r="L600" s="116"/>
      <c r="N600" s="116"/>
      <c r="R600" s="116"/>
      <c r="T600" s="116" t="s">
        <v>482</v>
      </c>
      <c r="U600" s="116" t="s">
        <v>1498</v>
      </c>
    </row>
    <row r="601" spans="1:21" x14ac:dyDescent="0.25">
      <c r="A601" s="116"/>
      <c r="C601" s="116"/>
      <c r="E601" s="116"/>
      <c r="G601" s="116"/>
      <c r="I601" s="116"/>
      <c r="K601" s="116"/>
      <c r="L601" s="116"/>
      <c r="N601" s="116"/>
      <c r="R601" s="116"/>
      <c r="T601" s="116" t="s">
        <v>482</v>
      </c>
      <c r="U601" s="116" t="s">
        <v>1499</v>
      </c>
    </row>
    <row r="602" spans="1:21" x14ac:dyDescent="0.25">
      <c r="A602" s="116"/>
      <c r="C602" s="116"/>
      <c r="E602" s="116"/>
      <c r="G602" s="116"/>
      <c r="I602" s="116"/>
      <c r="K602" s="116"/>
      <c r="L602" s="116"/>
      <c r="N602" s="116"/>
      <c r="R602" s="116"/>
      <c r="T602" s="116" t="s">
        <v>482</v>
      </c>
      <c r="U602" s="116" t="s">
        <v>1500</v>
      </c>
    </row>
    <row r="603" spans="1:21" x14ac:dyDescent="0.25">
      <c r="A603" s="116"/>
      <c r="C603" s="116"/>
      <c r="E603" s="116"/>
      <c r="G603" s="116"/>
      <c r="I603" s="116"/>
      <c r="K603" s="116"/>
      <c r="L603" s="116"/>
      <c r="N603" s="116"/>
      <c r="R603" s="116"/>
      <c r="T603" s="116" t="s">
        <v>482</v>
      </c>
      <c r="U603" s="116" t="s">
        <v>1501</v>
      </c>
    </row>
    <row r="604" spans="1:21" x14ac:dyDescent="0.25">
      <c r="A604" s="116"/>
      <c r="C604" s="116"/>
      <c r="E604" s="116"/>
      <c r="G604" s="116"/>
      <c r="I604" s="116"/>
      <c r="K604" s="116"/>
      <c r="L604" s="116"/>
      <c r="N604" s="116"/>
      <c r="R604" s="116"/>
      <c r="T604" s="116" t="s">
        <v>482</v>
      </c>
      <c r="U604" s="116" t="s">
        <v>1502</v>
      </c>
    </row>
    <row r="605" spans="1:21" x14ac:dyDescent="0.25">
      <c r="A605" s="116"/>
      <c r="C605" s="116"/>
      <c r="E605" s="116"/>
      <c r="G605" s="116"/>
      <c r="I605" s="116"/>
      <c r="K605" s="116"/>
      <c r="L605" s="116"/>
      <c r="N605" s="116"/>
      <c r="R605" s="116"/>
      <c r="T605" s="116" t="s">
        <v>482</v>
      </c>
      <c r="U605" s="116" t="s">
        <v>1503</v>
      </c>
    </row>
    <row r="606" spans="1:21" x14ac:dyDescent="0.25">
      <c r="A606" s="116"/>
      <c r="C606" s="116"/>
      <c r="E606" s="116"/>
      <c r="G606" s="116"/>
      <c r="I606" s="116"/>
      <c r="K606" s="116"/>
      <c r="L606" s="116"/>
      <c r="N606" s="116"/>
      <c r="R606" s="116"/>
      <c r="T606" s="116" t="s">
        <v>482</v>
      </c>
      <c r="U606" s="116" t="s">
        <v>1504</v>
      </c>
    </row>
    <row r="607" spans="1:21" x14ac:dyDescent="0.25">
      <c r="A607" s="116"/>
      <c r="C607" s="116"/>
      <c r="E607" s="116"/>
      <c r="G607" s="116"/>
      <c r="I607" s="116"/>
      <c r="K607" s="116"/>
      <c r="L607" s="116"/>
      <c r="N607" s="116"/>
      <c r="R607" s="116"/>
      <c r="T607" s="116" t="s">
        <v>482</v>
      </c>
      <c r="U607" s="116" t="s">
        <v>1505</v>
      </c>
    </row>
    <row r="608" spans="1:21" x14ac:dyDescent="0.25">
      <c r="A608" s="116"/>
      <c r="C608" s="116"/>
      <c r="E608" s="116"/>
      <c r="G608" s="116"/>
      <c r="I608" s="116"/>
      <c r="K608" s="116"/>
      <c r="L608" s="116"/>
      <c r="N608" s="116"/>
      <c r="R608" s="116"/>
      <c r="T608" s="116" t="s">
        <v>482</v>
      </c>
      <c r="U608" s="116" t="s">
        <v>1506</v>
      </c>
    </row>
    <row r="609" spans="1:21" x14ac:dyDescent="0.25">
      <c r="A609" s="116"/>
      <c r="C609" s="116"/>
      <c r="E609" s="116"/>
      <c r="G609" s="116"/>
      <c r="I609" s="116"/>
      <c r="K609" s="116"/>
      <c r="L609" s="116"/>
      <c r="N609" s="116"/>
      <c r="R609" s="116"/>
      <c r="T609" s="116" t="s">
        <v>482</v>
      </c>
      <c r="U609" s="116" t="s">
        <v>1507</v>
      </c>
    </row>
    <row r="610" spans="1:21" x14ac:dyDescent="0.25">
      <c r="A610" s="116"/>
      <c r="C610" s="116"/>
      <c r="E610" s="116"/>
      <c r="G610" s="116"/>
      <c r="I610" s="116"/>
      <c r="K610" s="116"/>
      <c r="L610" s="116"/>
      <c r="N610" s="116"/>
      <c r="R610" s="116"/>
      <c r="T610" s="116" t="s">
        <v>482</v>
      </c>
      <c r="U610" s="116" t="s">
        <v>1508</v>
      </c>
    </row>
    <row r="611" spans="1:21" x14ac:dyDescent="0.25">
      <c r="A611" s="116"/>
      <c r="C611" s="116"/>
      <c r="E611" s="116"/>
      <c r="G611" s="116"/>
      <c r="I611" s="116"/>
      <c r="K611" s="116"/>
      <c r="L611" s="116"/>
      <c r="N611" s="116"/>
      <c r="R611" s="116"/>
      <c r="T611" s="116" t="s">
        <v>482</v>
      </c>
      <c r="U611" s="116" t="s">
        <v>1509</v>
      </c>
    </row>
    <row r="612" spans="1:21" x14ac:dyDescent="0.25">
      <c r="A612" s="116"/>
      <c r="C612" s="116"/>
      <c r="E612" s="116"/>
      <c r="G612" s="116"/>
      <c r="I612" s="116"/>
      <c r="K612" s="116"/>
      <c r="L612" s="116"/>
      <c r="N612" s="116"/>
      <c r="R612" s="116"/>
      <c r="T612" s="116" t="s">
        <v>482</v>
      </c>
      <c r="U612" s="116" t="s">
        <v>1510</v>
      </c>
    </row>
    <row r="613" spans="1:21" x14ac:dyDescent="0.25">
      <c r="A613" s="116"/>
      <c r="C613" s="116"/>
      <c r="E613" s="116"/>
      <c r="G613" s="116"/>
      <c r="I613" s="116"/>
      <c r="K613" s="116"/>
      <c r="L613" s="116"/>
      <c r="N613" s="116"/>
      <c r="R613" s="116"/>
      <c r="T613" s="116" t="s">
        <v>482</v>
      </c>
      <c r="U613" s="116" t="s">
        <v>1511</v>
      </c>
    </row>
    <row r="614" spans="1:21" x14ac:dyDescent="0.25">
      <c r="A614" s="116"/>
      <c r="C614" s="116"/>
      <c r="E614" s="116"/>
      <c r="G614" s="116"/>
      <c r="I614" s="116"/>
      <c r="K614" s="116"/>
      <c r="L614" s="116"/>
      <c r="N614" s="116"/>
      <c r="R614" s="116"/>
      <c r="T614" s="116" t="s">
        <v>482</v>
      </c>
      <c r="U614" s="116" t="s">
        <v>1512</v>
      </c>
    </row>
    <row r="615" spans="1:21" x14ac:dyDescent="0.25">
      <c r="A615" s="116"/>
      <c r="C615" s="116"/>
      <c r="E615" s="116"/>
      <c r="G615" s="116"/>
      <c r="I615" s="116"/>
      <c r="K615" s="116"/>
      <c r="L615" s="116"/>
      <c r="N615" s="116"/>
      <c r="R615" s="116"/>
      <c r="T615" s="116" t="s">
        <v>482</v>
      </c>
      <c r="U615" s="116" t="s">
        <v>1513</v>
      </c>
    </row>
    <row r="616" spans="1:21" x14ac:dyDescent="0.25">
      <c r="A616" s="116"/>
      <c r="C616" s="116"/>
      <c r="E616" s="116"/>
      <c r="G616" s="116"/>
      <c r="I616" s="116"/>
      <c r="K616" s="116"/>
      <c r="L616" s="116"/>
      <c r="N616" s="116"/>
      <c r="R616" s="116"/>
      <c r="T616" s="116" t="s">
        <v>482</v>
      </c>
      <c r="U616" s="116" t="s">
        <v>1514</v>
      </c>
    </row>
    <row r="617" spans="1:21" x14ac:dyDescent="0.25">
      <c r="A617" s="116"/>
      <c r="C617" s="116"/>
      <c r="E617" s="116"/>
      <c r="G617" s="116"/>
      <c r="I617" s="116"/>
      <c r="K617" s="116"/>
      <c r="L617" s="116"/>
      <c r="N617" s="116"/>
      <c r="R617" s="116"/>
      <c r="T617" s="116" t="s">
        <v>482</v>
      </c>
      <c r="U617" s="116" t="s">
        <v>1515</v>
      </c>
    </row>
    <row r="618" spans="1:21" x14ac:dyDescent="0.25">
      <c r="A618" s="116"/>
      <c r="C618" s="116"/>
      <c r="E618" s="116"/>
      <c r="G618" s="116"/>
      <c r="I618" s="116"/>
      <c r="K618" s="116"/>
      <c r="L618" s="116"/>
      <c r="N618" s="116"/>
      <c r="R618" s="116"/>
      <c r="T618" s="116" t="s">
        <v>482</v>
      </c>
      <c r="U618" s="116" t="s">
        <v>1516</v>
      </c>
    </row>
    <row r="619" spans="1:21" x14ac:dyDescent="0.25">
      <c r="A619" s="116"/>
      <c r="C619" s="116"/>
      <c r="E619" s="116"/>
      <c r="G619" s="116"/>
      <c r="I619" s="116"/>
      <c r="K619" s="116"/>
      <c r="L619" s="116"/>
      <c r="N619" s="116"/>
      <c r="R619" s="116"/>
      <c r="T619" s="116" t="s">
        <v>482</v>
      </c>
      <c r="U619" s="116" t="s">
        <v>1517</v>
      </c>
    </row>
    <row r="620" spans="1:21" x14ac:dyDescent="0.25">
      <c r="A620" s="116"/>
      <c r="C620" s="116"/>
      <c r="E620" s="116"/>
      <c r="G620" s="116"/>
      <c r="I620" s="116"/>
      <c r="K620" s="116"/>
      <c r="L620" s="116"/>
      <c r="N620" s="116"/>
      <c r="R620" s="116"/>
      <c r="T620" s="116" t="s">
        <v>482</v>
      </c>
      <c r="U620" s="116" t="s">
        <v>1518</v>
      </c>
    </row>
    <row r="621" spans="1:21" x14ac:dyDescent="0.25">
      <c r="A621" s="116"/>
      <c r="C621" s="116"/>
      <c r="E621" s="116"/>
      <c r="G621" s="116"/>
      <c r="I621" s="116"/>
      <c r="K621" s="116"/>
      <c r="L621" s="116"/>
      <c r="N621" s="116"/>
      <c r="R621" s="116"/>
      <c r="T621" s="116" t="s">
        <v>482</v>
      </c>
      <c r="U621" s="116" t="s">
        <v>1519</v>
      </c>
    </row>
    <row r="622" spans="1:21" x14ac:dyDescent="0.25">
      <c r="A622" s="116"/>
      <c r="C622" s="116"/>
      <c r="E622" s="116"/>
      <c r="G622" s="116"/>
      <c r="I622" s="116"/>
      <c r="K622" s="116"/>
      <c r="L622" s="116"/>
      <c r="N622" s="116"/>
      <c r="R622" s="116"/>
      <c r="T622" s="116" t="s">
        <v>482</v>
      </c>
      <c r="U622" s="116" t="s">
        <v>1520</v>
      </c>
    </row>
    <row r="623" spans="1:21" x14ac:dyDescent="0.25">
      <c r="A623" s="116"/>
      <c r="C623" s="116"/>
      <c r="E623" s="116"/>
      <c r="G623" s="116"/>
      <c r="I623" s="116"/>
      <c r="K623" s="116"/>
      <c r="L623" s="116"/>
      <c r="N623" s="116"/>
      <c r="R623" s="116"/>
      <c r="T623" s="116" t="s">
        <v>482</v>
      </c>
      <c r="U623" s="116" t="s">
        <v>1521</v>
      </c>
    </row>
    <row r="624" spans="1:21" x14ac:dyDescent="0.25">
      <c r="A624" s="116"/>
      <c r="C624" s="116"/>
      <c r="E624" s="116"/>
      <c r="G624" s="116"/>
      <c r="I624" s="116"/>
      <c r="K624" s="116"/>
      <c r="L624" s="116"/>
      <c r="N624" s="116"/>
      <c r="R624" s="116"/>
      <c r="T624" s="116" t="s">
        <v>372</v>
      </c>
      <c r="U624" s="116" t="s">
        <v>1522</v>
      </c>
    </row>
    <row r="625" spans="1:21" x14ac:dyDescent="0.25">
      <c r="A625" s="116"/>
      <c r="C625" s="116"/>
      <c r="E625" s="116"/>
      <c r="G625" s="116"/>
      <c r="I625" s="116"/>
      <c r="K625" s="116"/>
      <c r="L625" s="116"/>
      <c r="N625" s="116"/>
      <c r="R625" s="116"/>
      <c r="T625" s="116" t="s">
        <v>372</v>
      </c>
      <c r="U625" s="116" t="s">
        <v>1523</v>
      </c>
    </row>
    <row r="626" spans="1:21" x14ac:dyDescent="0.25">
      <c r="A626" s="116"/>
      <c r="C626" s="116"/>
      <c r="E626" s="116"/>
      <c r="G626" s="116"/>
      <c r="I626" s="116"/>
      <c r="K626" s="116"/>
      <c r="L626" s="116"/>
      <c r="N626" s="116"/>
      <c r="R626" s="116"/>
      <c r="T626" s="116" t="s">
        <v>372</v>
      </c>
      <c r="U626" s="116" t="s">
        <v>1524</v>
      </c>
    </row>
    <row r="627" spans="1:21" x14ac:dyDescent="0.25">
      <c r="A627" s="116"/>
      <c r="C627" s="116"/>
      <c r="E627" s="116"/>
      <c r="G627" s="116"/>
      <c r="I627" s="116"/>
      <c r="K627" s="116"/>
      <c r="L627" s="116"/>
      <c r="N627" s="116"/>
      <c r="R627" s="116"/>
      <c r="T627" s="116" t="s">
        <v>372</v>
      </c>
      <c r="U627" s="116" t="s">
        <v>1525</v>
      </c>
    </row>
    <row r="628" spans="1:21" x14ac:dyDescent="0.25">
      <c r="A628" s="116"/>
      <c r="C628" s="116"/>
      <c r="E628" s="116"/>
      <c r="G628" s="116"/>
      <c r="I628" s="116"/>
      <c r="K628" s="116"/>
      <c r="L628" s="116"/>
      <c r="N628" s="116"/>
      <c r="R628" s="116"/>
      <c r="T628" s="116" t="s">
        <v>372</v>
      </c>
      <c r="U628" s="116" t="s">
        <v>1526</v>
      </c>
    </row>
    <row r="629" spans="1:21" x14ac:dyDescent="0.25">
      <c r="A629" s="116"/>
      <c r="C629" s="116"/>
      <c r="E629" s="116"/>
      <c r="G629" s="116"/>
      <c r="I629" s="116"/>
      <c r="K629" s="116"/>
      <c r="L629" s="116"/>
      <c r="N629" s="116"/>
      <c r="R629" s="116"/>
      <c r="T629" s="116" t="s">
        <v>372</v>
      </c>
      <c r="U629" s="116" t="s">
        <v>1527</v>
      </c>
    </row>
    <row r="630" spans="1:21" x14ac:dyDescent="0.25">
      <c r="A630" s="116"/>
      <c r="C630" s="116"/>
      <c r="E630" s="116"/>
      <c r="G630" s="116"/>
      <c r="I630" s="116"/>
      <c r="K630" s="116"/>
      <c r="L630" s="116"/>
      <c r="N630" s="116"/>
      <c r="R630" s="116"/>
      <c r="T630" s="116" t="s">
        <v>372</v>
      </c>
      <c r="U630" s="116" t="s">
        <v>1528</v>
      </c>
    </row>
    <row r="631" spans="1:21" x14ac:dyDescent="0.25">
      <c r="A631" s="116"/>
      <c r="C631" s="116"/>
      <c r="E631" s="116"/>
      <c r="G631" s="116"/>
      <c r="I631" s="116"/>
      <c r="K631" s="116"/>
      <c r="L631" s="116"/>
      <c r="N631" s="116"/>
      <c r="R631" s="116"/>
      <c r="T631" s="116" t="s">
        <v>372</v>
      </c>
      <c r="U631" s="116" t="s">
        <v>1529</v>
      </c>
    </row>
    <row r="632" spans="1:21" x14ac:dyDescent="0.25">
      <c r="A632" s="116"/>
      <c r="C632" s="116"/>
      <c r="E632" s="116"/>
      <c r="G632" s="116"/>
      <c r="I632" s="116"/>
      <c r="K632" s="116"/>
      <c r="L632" s="116"/>
      <c r="N632" s="116"/>
      <c r="R632" s="116"/>
      <c r="T632" s="116" t="s">
        <v>372</v>
      </c>
      <c r="U632" s="116" t="s">
        <v>1530</v>
      </c>
    </row>
    <row r="633" spans="1:21" x14ac:dyDescent="0.25">
      <c r="A633" s="116"/>
      <c r="C633" s="116"/>
      <c r="E633" s="116"/>
      <c r="G633" s="116"/>
      <c r="I633" s="116"/>
      <c r="K633" s="116"/>
      <c r="L633" s="116"/>
      <c r="N633" s="116"/>
      <c r="R633" s="116"/>
      <c r="T633" s="116" t="s">
        <v>372</v>
      </c>
      <c r="U633" s="116" t="s">
        <v>1531</v>
      </c>
    </row>
    <row r="634" spans="1:21" x14ac:dyDescent="0.25">
      <c r="A634" s="116"/>
      <c r="C634" s="116"/>
      <c r="E634" s="116"/>
      <c r="G634" s="116"/>
      <c r="I634" s="116"/>
      <c r="K634" s="116"/>
      <c r="L634" s="116"/>
      <c r="N634" s="116"/>
      <c r="R634" s="116"/>
      <c r="T634" s="116" t="s">
        <v>372</v>
      </c>
      <c r="U634" s="116" t="s">
        <v>1532</v>
      </c>
    </row>
    <row r="635" spans="1:21" x14ac:dyDescent="0.25">
      <c r="A635" s="116"/>
      <c r="C635" s="116"/>
      <c r="E635" s="116"/>
      <c r="G635" s="116"/>
      <c r="I635" s="116"/>
      <c r="K635" s="116"/>
      <c r="L635" s="116"/>
      <c r="N635" s="116"/>
      <c r="R635" s="116"/>
      <c r="T635" s="116" t="s">
        <v>372</v>
      </c>
      <c r="U635" s="116" t="s">
        <v>1533</v>
      </c>
    </row>
    <row r="636" spans="1:21" x14ac:dyDescent="0.25">
      <c r="A636" s="116"/>
      <c r="C636" s="116"/>
      <c r="E636" s="116"/>
      <c r="G636" s="116"/>
      <c r="I636" s="116"/>
      <c r="K636" s="116"/>
      <c r="L636" s="116"/>
      <c r="N636" s="116"/>
      <c r="R636" s="116"/>
      <c r="T636" s="116" t="s">
        <v>372</v>
      </c>
      <c r="U636" s="116" t="s">
        <v>1534</v>
      </c>
    </row>
    <row r="637" spans="1:21" x14ac:dyDescent="0.25">
      <c r="A637" s="116"/>
      <c r="C637" s="116"/>
      <c r="E637" s="116"/>
      <c r="G637" s="116"/>
      <c r="I637" s="116"/>
      <c r="K637" s="116"/>
      <c r="L637" s="116"/>
      <c r="N637" s="116"/>
      <c r="R637" s="116"/>
      <c r="T637" s="116" t="s">
        <v>372</v>
      </c>
      <c r="U637" s="116" t="s">
        <v>1535</v>
      </c>
    </row>
    <row r="638" spans="1:21" x14ac:dyDescent="0.25">
      <c r="A638" s="116"/>
      <c r="C638" s="116"/>
      <c r="E638" s="116"/>
      <c r="G638" s="116"/>
      <c r="I638" s="116"/>
      <c r="K638" s="116"/>
      <c r="L638" s="116"/>
      <c r="N638" s="116"/>
      <c r="R638" s="116"/>
      <c r="T638" s="116" t="s">
        <v>372</v>
      </c>
      <c r="U638" s="116" t="s">
        <v>1536</v>
      </c>
    </row>
    <row r="639" spans="1:21" x14ac:dyDescent="0.25">
      <c r="A639" s="116"/>
      <c r="C639" s="116"/>
      <c r="E639" s="116"/>
      <c r="G639" s="116"/>
      <c r="I639" s="116"/>
      <c r="K639" s="116"/>
      <c r="L639" s="116"/>
      <c r="N639" s="116"/>
      <c r="R639" s="116"/>
      <c r="T639" s="116" t="s">
        <v>372</v>
      </c>
      <c r="U639" s="116" t="s">
        <v>1537</v>
      </c>
    </row>
    <row r="640" spans="1:21" x14ac:dyDescent="0.25">
      <c r="A640" s="116"/>
      <c r="C640" s="116"/>
      <c r="E640" s="116"/>
      <c r="G640" s="116"/>
      <c r="I640" s="116"/>
      <c r="K640" s="116"/>
      <c r="L640" s="116"/>
      <c r="N640" s="116"/>
      <c r="R640" s="116"/>
      <c r="T640" s="116" t="s">
        <v>372</v>
      </c>
      <c r="U640" s="116" t="s">
        <v>1538</v>
      </c>
    </row>
    <row r="641" spans="1:21" x14ac:dyDescent="0.25">
      <c r="A641" s="116"/>
      <c r="C641" s="116"/>
      <c r="E641" s="116"/>
      <c r="G641" s="116"/>
      <c r="I641" s="116"/>
      <c r="K641" s="116"/>
      <c r="L641" s="116"/>
      <c r="N641" s="116"/>
      <c r="R641" s="116"/>
      <c r="T641" s="116" t="s">
        <v>372</v>
      </c>
      <c r="U641" s="116" t="s">
        <v>1539</v>
      </c>
    </row>
    <row r="642" spans="1:21" x14ac:dyDescent="0.25">
      <c r="A642" s="116"/>
      <c r="C642" s="116"/>
      <c r="E642" s="116"/>
      <c r="G642" s="116"/>
      <c r="I642" s="116"/>
      <c r="K642" s="116"/>
      <c r="L642" s="116"/>
      <c r="N642" s="116"/>
      <c r="R642" s="116"/>
      <c r="T642" s="116" t="s">
        <v>372</v>
      </c>
      <c r="U642" s="116" t="s">
        <v>1540</v>
      </c>
    </row>
    <row r="643" spans="1:21" x14ac:dyDescent="0.25">
      <c r="A643" s="116"/>
      <c r="C643" s="116"/>
      <c r="E643" s="116"/>
      <c r="G643" s="116"/>
      <c r="I643" s="116"/>
      <c r="K643" s="116"/>
      <c r="L643" s="116"/>
      <c r="N643" s="116"/>
      <c r="R643" s="116"/>
      <c r="T643" s="116" t="s">
        <v>372</v>
      </c>
      <c r="U643" s="116" t="s">
        <v>1541</v>
      </c>
    </row>
    <row r="644" spans="1:21" x14ac:dyDescent="0.25">
      <c r="A644" s="116"/>
      <c r="C644" s="116"/>
      <c r="E644" s="116"/>
      <c r="G644" s="116"/>
      <c r="I644" s="116"/>
      <c r="K644" s="116"/>
      <c r="L644" s="116"/>
      <c r="N644" s="116"/>
      <c r="R644" s="116"/>
      <c r="T644" s="116" t="s">
        <v>372</v>
      </c>
      <c r="U644" s="116" t="s">
        <v>1542</v>
      </c>
    </row>
    <row r="645" spans="1:21" x14ac:dyDescent="0.25">
      <c r="A645" s="116"/>
      <c r="C645" s="116"/>
      <c r="E645" s="116"/>
      <c r="G645" s="116"/>
      <c r="I645" s="116"/>
      <c r="K645" s="116"/>
      <c r="L645" s="116"/>
      <c r="N645" s="116"/>
      <c r="R645" s="116"/>
      <c r="T645" s="116" t="s">
        <v>372</v>
      </c>
      <c r="U645" s="116" t="s">
        <v>1543</v>
      </c>
    </row>
    <row r="646" spans="1:21" x14ac:dyDescent="0.25">
      <c r="A646" s="116"/>
      <c r="C646" s="116"/>
      <c r="E646" s="116"/>
      <c r="G646" s="116"/>
      <c r="I646" s="116"/>
      <c r="K646" s="116"/>
      <c r="L646" s="116"/>
      <c r="N646" s="116"/>
      <c r="R646" s="116"/>
      <c r="T646" s="116" t="s">
        <v>372</v>
      </c>
      <c r="U646" s="116" t="s">
        <v>1544</v>
      </c>
    </row>
    <row r="647" spans="1:21" x14ac:dyDescent="0.25">
      <c r="A647" s="116"/>
      <c r="C647" s="116"/>
      <c r="E647" s="116"/>
      <c r="G647" s="116"/>
      <c r="I647" s="116"/>
      <c r="K647" s="116"/>
      <c r="L647" s="116"/>
      <c r="N647" s="116"/>
      <c r="R647" s="116"/>
      <c r="T647" s="116" t="s">
        <v>372</v>
      </c>
      <c r="U647" s="116" t="s">
        <v>1545</v>
      </c>
    </row>
    <row r="648" spans="1:21" x14ac:dyDescent="0.25">
      <c r="A648" s="116"/>
      <c r="C648" s="116"/>
      <c r="E648" s="116"/>
      <c r="G648" s="116"/>
      <c r="I648" s="116"/>
      <c r="K648" s="116"/>
      <c r="L648" s="116"/>
      <c r="N648" s="116"/>
      <c r="R648" s="116"/>
      <c r="T648" s="116" t="s">
        <v>579</v>
      </c>
      <c r="U648" s="116" t="s">
        <v>1546</v>
      </c>
    </row>
    <row r="649" spans="1:21" x14ac:dyDescent="0.25">
      <c r="A649" s="116"/>
      <c r="C649" s="116"/>
      <c r="E649" s="116"/>
      <c r="G649" s="116"/>
      <c r="I649" s="116"/>
      <c r="K649" s="116"/>
      <c r="L649" s="116"/>
      <c r="N649" s="116"/>
      <c r="R649" s="116"/>
      <c r="T649" s="116" t="s">
        <v>579</v>
      </c>
      <c r="U649" s="116" t="s">
        <v>1547</v>
      </c>
    </row>
    <row r="650" spans="1:21" x14ac:dyDescent="0.25">
      <c r="A650" s="116"/>
      <c r="C650" s="116"/>
      <c r="E650" s="116"/>
      <c r="G650" s="116"/>
      <c r="I650" s="116"/>
      <c r="K650" s="116"/>
      <c r="L650" s="116"/>
      <c r="N650" s="116"/>
      <c r="R650" s="116"/>
      <c r="T650" s="116" t="s">
        <v>579</v>
      </c>
      <c r="U650" s="116" t="s">
        <v>1548</v>
      </c>
    </row>
    <row r="651" spans="1:21" x14ac:dyDescent="0.25">
      <c r="A651" s="116"/>
      <c r="C651" s="116"/>
      <c r="E651" s="116"/>
      <c r="G651" s="116"/>
      <c r="I651" s="116"/>
      <c r="K651" s="116"/>
      <c r="L651" s="116"/>
      <c r="N651" s="116"/>
      <c r="R651" s="116"/>
      <c r="T651" s="116" t="s">
        <v>579</v>
      </c>
      <c r="U651" s="116" t="s">
        <v>1549</v>
      </c>
    </row>
    <row r="652" spans="1:21" x14ac:dyDescent="0.25">
      <c r="A652" s="116"/>
      <c r="C652" s="116"/>
      <c r="E652" s="116"/>
      <c r="G652" s="116"/>
      <c r="I652" s="116"/>
      <c r="K652" s="116"/>
      <c r="L652" s="116"/>
      <c r="N652" s="116"/>
      <c r="R652" s="116"/>
      <c r="T652" s="116" t="s">
        <v>579</v>
      </c>
      <c r="U652" s="116" t="s">
        <v>1550</v>
      </c>
    </row>
    <row r="653" spans="1:21" x14ac:dyDescent="0.25">
      <c r="A653" s="116"/>
      <c r="C653" s="116"/>
      <c r="E653" s="116"/>
      <c r="G653" s="116"/>
      <c r="I653" s="116"/>
      <c r="K653" s="116"/>
      <c r="L653" s="116"/>
      <c r="N653" s="116"/>
      <c r="R653" s="116"/>
      <c r="T653" s="116" t="s">
        <v>579</v>
      </c>
      <c r="U653" s="116" t="s">
        <v>1551</v>
      </c>
    </row>
    <row r="654" spans="1:21" x14ac:dyDescent="0.25">
      <c r="A654" s="116"/>
      <c r="C654" s="116"/>
      <c r="E654" s="116"/>
      <c r="G654" s="116"/>
      <c r="I654" s="116"/>
      <c r="K654" s="116"/>
      <c r="L654" s="116"/>
      <c r="N654" s="116"/>
      <c r="R654" s="116"/>
      <c r="T654" s="116" t="s">
        <v>579</v>
      </c>
      <c r="U654" s="116" t="s">
        <v>1552</v>
      </c>
    </row>
    <row r="655" spans="1:21" x14ac:dyDescent="0.25">
      <c r="A655" s="116"/>
      <c r="C655" s="116"/>
      <c r="E655" s="116"/>
      <c r="G655" s="116"/>
      <c r="I655" s="116"/>
      <c r="K655" s="116"/>
      <c r="L655" s="116"/>
      <c r="N655" s="116"/>
      <c r="R655" s="116"/>
      <c r="T655" s="116" t="s">
        <v>579</v>
      </c>
      <c r="U655" s="116" t="s">
        <v>1553</v>
      </c>
    </row>
    <row r="656" spans="1:21" x14ac:dyDescent="0.25">
      <c r="A656" s="116"/>
      <c r="C656" s="116"/>
      <c r="E656" s="116"/>
      <c r="G656" s="116"/>
      <c r="I656" s="116"/>
      <c r="K656" s="116"/>
      <c r="L656" s="116"/>
      <c r="N656" s="116"/>
      <c r="R656" s="116"/>
      <c r="T656" s="116" t="s">
        <v>581</v>
      </c>
      <c r="U656" s="116" t="s">
        <v>1554</v>
      </c>
    </row>
    <row r="657" spans="1:21" x14ac:dyDescent="0.25">
      <c r="A657" s="116"/>
      <c r="C657" s="116"/>
      <c r="E657" s="116"/>
      <c r="G657" s="116"/>
      <c r="I657" s="116"/>
      <c r="K657" s="116"/>
      <c r="L657" s="116"/>
      <c r="N657" s="116"/>
      <c r="R657" s="116"/>
      <c r="T657" s="116" t="s">
        <v>581</v>
      </c>
      <c r="U657" s="116" t="s">
        <v>1555</v>
      </c>
    </row>
    <row r="658" spans="1:21" x14ac:dyDescent="0.25">
      <c r="A658" s="116"/>
      <c r="C658" s="116"/>
      <c r="E658" s="116"/>
      <c r="G658" s="116"/>
      <c r="I658" s="116"/>
      <c r="K658" s="116"/>
      <c r="L658" s="116"/>
      <c r="N658" s="116"/>
      <c r="R658" s="116"/>
      <c r="T658" s="116" t="s">
        <v>581</v>
      </c>
      <c r="U658" s="116" t="s">
        <v>1556</v>
      </c>
    </row>
    <row r="659" spans="1:21" x14ac:dyDescent="0.25">
      <c r="A659" s="116"/>
      <c r="C659" s="116"/>
      <c r="E659" s="116"/>
      <c r="G659" s="116"/>
      <c r="I659" s="116"/>
      <c r="K659" s="116"/>
      <c r="L659" s="116"/>
      <c r="N659" s="116"/>
      <c r="R659" s="116"/>
      <c r="T659" s="116" t="s">
        <v>581</v>
      </c>
      <c r="U659" s="116" t="s">
        <v>1557</v>
      </c>
    </row>
    <row r="660" spans="1:21" x14ac:dyDescent="0.25">
      <c r="A660" s="116"/>
      <c r="C660" s="116"/>
      <c r="E660" s="116"/>
      <c r="G660" s="116"/>
      <c r="I660" s="116"/>
      <c r="K660" s="116"/>
      <c r="L660" s="116"/>
      <c r="N660" s="116"/>
      <c r="R660" s="116"/>
      <c r="T660" s="116" t="s">
        <v>581</v>
      </c>
      <c r="U660" s="116" t="s">
        <v>1558</v>
      </c>
    </row>
    <row r="661" spans="1:21" x14ac:dyDescent="0.25">
      <c r="A661" s="116"/>
      <c r="C661" s="116"/>
      <c r="E661" s="116"/>
      <c r="G661" s="116"/>
      <c r="I661" s="116"/>
      <c r="K661" s="116"/>
      <c r="L661" s="116"/>
      <c r="N661" s="116"/>
      <c r="R661" s="116"/>
      <c r="T661" s="116" t="s">
        <v>581</v>
      </c>
      <c r="U661" s="116" t="s">
        <v>1559</v>
      </c>
    </row>
    <row r="662" spans="1:21" x14ac:dyDescent="0.25">
      <c r="A662" s="116"/>
      <c r="C662" s="116"/>
      <c r="E662" s="116"/>
      <c r="G662" s="116"/>
      <c r="I662" s="116"/>
      <c r="K662" s="116"/>
      <c r="L662" s="116"/>
      <c r="N662" s="116"/>
      <c r="R662" s="116"/>
      <c r="T662" s="116" t="s">
        <v>581</v>
      </c>
      <c r="U662" s="116" t="s">
        <v>1560</v>
      </c>
    </row>
    <row r="663" spans="1:21" x14ac:dyDescent="0.25">
      <c r="A663" s="116"/>
      <c r="C663" s="116"/>
      <c r="E663" s="116"/>
      <c r="G663" s="116"/>
      <c r="I663" s="116"/>
      <c r="K663" s="116"/>
      <c r="L663" s="116"/>
      <c r="N663" s="116"/>
      <c r="R663" s="116"/>
      <c r="T663" s="116" t="s">
        <v>581</v>
      </c>
      <c r="U663" s="116" t="s">
        <v>1561</v>
      </c>
    </row>
    <row r="664" spans="1:21" x14ac:dyDescent="0.25">
      <c r="A664" s="116"/>
      <c r="C664" s="116"/>
      <c r="E664" s="116"/>
      <c r="G664" s="116"/>
      <c r="I664" s="116"/>
      <c r="K664" s="116"/>
      <c r="L664" s="116"/>
      <c r="N664" s="116"/>
      <c r="R664" s="116"/>
      <c r="T664" s="116" t="s">
        <v>581</v>
      </c>
      <c r="U664" s="116" t="s">
        <v>1562</v>
      </c>
    </row>
    <row r="665" spans="1:21" x14ac:dyDescent="0.25">
      <c r="A665" s="116"/>
      <c r="C665" s="116"/>
      <c r="E665" s="116"/>
      <c r="G665" s="116"/>
      <c r="I665" s="116"/>
      <c r="K665" s="116"/>
      <c r="L665" s="116"/>
      <c r="N665" s="116"/>
      <c r="R665" s="116"/>
      <c r="T665" s="116" t="s">
        <v>581</v>
      </c>
      <c r="U665" s="116" t="s">
        <v>1563</v>
      </c>
    </row>
    <row r="666" spans="1:21" x14ac:dyDescent="0.25">
      <c r="A666" s="116"/>
      <c r="C666" s="116"/>
      <c r="E666" s="116"/>
      <c r="G666" s="116"/>
      <c r="I666" s="116"/>
      <c r="K666" s="116"/>
      <c r="L666" s="116"/>
      <c r="N666" s="116"/>
      <c r="R666" s="116"/>
      <c r="T666" s="116" t="s">
        <v>581</v>
      </c>
      <c r="U666" s="116" t="s">
        <v>1564</v>
      </c>
    </row>
    <row r="667" spans="1:21" x14ac:dyDescent="0.25">
      <c r="A667" s="116"/>
      <c r="C667" s="116"/>
      <c r="E667" s="116"/>
      <c r="G667" s="116"/>
      <c r="I667" s="116"/>
      <c r="K667" s="116"/>
      <c r="L667" s="116"/>
      <c r="N667" s="116"/>
      <c r="R667" s="116"/>
      <c r="T667" s="116" t="s">
        <v>581</v>
      </c>
      <c r="U667" s="116" t="s">
        <v>1565</v>
      </c>
    </row>
    <row r="668" spans="1:21" x14ac:dyDescent="0.25">
      <c r="A668" s="116"/>
      <c r="C668" s="116"/>
      <c r="E668" s="116"/>
      <c r="G668" s="116"/>
      <c r="I668" s="116"/>
      <c r="K668" s="116"/>
      <c r="L668" s="116"/>
      <c r="N668" s="116"/>
      <c r="R668" s="116"/>
      <c r="T668" s="116" t="s">
        <v>581</v>
      </c>
      <c r="U668" s="116" t="s">
        <v>1566</v>
      </c>
    </row>
    <row r="669" spans="1:21" x14ac:dyDescent="0.25">
      <c r="A669" s="116"/>
      <c r="C669" s="116"/>
      <c r="E669" s="116"/>
      <c r="G669" s="116"/>
      <c r="I669" s="116"/>
      <c r="K669" s="116"/>
      <c r="L669" s="116"/>
      <c r="N669" s="116"/>
      <c r="R669" s="116"/>
      <c r="T669" s="116" t="s">
        <v>581</v>
      </c>
      <c r="U669" s="116" t="s">
        <v>1567</v>
      </c>
    </row>
    <row r="670" spans="1:21" x14ac:dyDescent="0.25">
      <c r="A670" s="116"/>
      <c r="C670" s="116"/>
      <c r="E670" s="116"/>
      <c r="G670" s="116"/>
      <c r="I670" s="116"/>
      <c r="K670" s="116"/>
      <c r="L670" s="116"/>
      <c r="N670" s="116"/>
      <c r="R670" s="116"/>
      <c r="T670" s="116" t="s">
        <v>581</v>
      </c>
      <c r="U670" s="116" t="s">
        <v>1568</v>
      </c>
    </row>
    <row r="671" spans="1:21" x14ac:dyDescent="0.25">
      <c r="A671" s="116"/>
      <c r="C671" s="116"/>
      <c r="E671" s="116"/>
      <c r="G671" s="116"/>
      <c r="I671" s="116"/>
      <c r="K671" s="116"/>
      <c r="L671" s="116"/>
      <c r="N671" s="116"/>
      <c r="R671" s="116"/>
      <c r="T671" s="116" t="s">
        <v>581</v>
      </c>
      <c r="U671" s="116" t="s">
        <v>1569</v>
      </c>
    </row>
    <row r="672" spans="1:21" x14ac:dyDescent="0.25">
      <c r="A672" s="116"/>
      <c r="C672" s="116"/>
      <c r="E672" s="116"/>
      <c r="G672" s="116"/>
      <c r="I672" s="116"/>
      <c r="K672" s="116"/>
      <c r="L672" s="116"/>
      <c r="N672" s="116"/>
      <c r="R672" s="116"/>
      <c r="T672" s="116" t="s">
        <v>581</v>
      </c>
      <c r="U672" s="116" t="s">
        <v>1570</v>
      </c>
    </row>
    <row r="673" spans="1:21" x14ac:dyDescent="0.25">
      <c r="A673" s="116"/>
      <c r="C673" s="116"/>
      <c r="E673" s="116"/>
      <c r="G673" s="116"/>
      <c r="I673" s="116"/>
      <c r="K673" s="116"/>
      <c r="L673" s="116"/>
      <c r="N673" s="116"/>
      <c r="R673" s="116"/>
      <c r="T673" s="116" t="s">
        <v>581</v>
      </c>
      <c r="U673" s="116" t="s">
        <v>1571</v>
      </c>
    </row>
    <row r="674" spans="1:21" x14ac:dyDescent="0.25">
      <c r="A674" s="116"/>
      <c r="C674" s="116"/>
      <c r="E674" s="116"/>
      <c r="G674" s="116"/>
      <c r="I674" s="116"/>
      <c r="K674" s="116"/>
      <c r="L674" s="116"/>
      <c r="N674" s="116"/>
      <c r="R674" s="116"/>
      <c r="T674" s="116" t="s">
        <v>581</v>
      </c>
      <c r="U674" s="116" t="s">
        <v>1572</v>
      </c>
    </row>
    <row r="675" spans="1:21" x14ac:dyDescent="0.25">
      <c r="A675" s="116"/>
      <c r="C675" s="116"/>
      <c r="E675" s="116"/>
      <c r="G675" s="116"/>
      <c r="I675" s="116"/>
      <c r="K675" s="116"/>
      <c r="L675" s="116"/>
      <c r="N675" s="116"/>
      <c r="R675" s="116"/>
      <c r="T675" s="116" t="s">
        <v>581</v>
      </c>
      <c r="U675" s="116" t="s">
        <v>1573</v>
      </c>
    </row>
    <row r="676" spans="1:21" x14ac:dyDescent="0.25">
      <c r="A676" s="116"/>
      <c r="C676" s="116"/>
      <c r="E676" s="116"/>
      <c r="G676" s="116"/>
      <c r="I676" s="116"/>
      <c r="K676" s="116"/>
      <c r="L676" s="116"/>
      <c r="N676" s="116"/>
      <c r="R676" s="116"/>
      <c r="T676" s="116" t="s">
        <v>581</v>
      </c>
      <c r="U676" s="116" t="s">
        <v>1574</v>
      </c>
    </row>
    <row r="677" spans="1:21" x14ac:dyDescent="0.25">
      <c r="A677" s="116"/>
      <c r="C677" s="116"/>
      <c r="E677" s="116"/>
      <c r="G677" s="116"/>
      <c r="I677" s="116"/>
      <c r="K677" s="116"/>
      <c r="L677" s="116"/>
      <c r="N677" s="116"/>
      <c r="R677" s="116"/>
      <c r="T677" s="116" t="s">
        <v>581</v>
      </c>
      <c r="U677" s="116" t="s">
        <v>1575</v>
      </c>
    </row>
    <row r="678" spans="1:21" x14ac:dyDescent="0.25">
      <c r="A678" s="116"/>
      <c r="C678" s="116"/>
      <c r="E678" s="116"/>
      <c r="G678" s="116"/>
      <c r="I678" s="116"/>
      <c r="K678" s="116"/>
      <c r="L678" s="116"/>
      <c r="N678" s="116"/>
      <c r="R678" s="116"/>
      <c r="T678" s="116" t="s">
        <v>581</v>
      </c>
      <c r="U678" s="116" t="s">
        <v>1576</v>
      </c>
    </row>
    <row r="679" spans="1:21" x14ac:dyDescent="0.25">
      <c r="A679" s="116"/>
      <c r="C679" s="116"/>
      <c r="E679" s="116"/>
      <c r="G679" s="116"/>
      <c r="I679" s="116"/>
      <c r="K679" s="116"/>
      <c r="L679" s="116"/>
      <c r="N679" s="116"/>
      <c r="R679" s="116"/>
      <c r="T679" s="116" t="s">
        <v>581</v>
      </c>
      <c r="U679" s="116" t="s">
        <v>1577</v>
      </c>
    </row>
    <row r="680" spans="1:21" x14ac:dyDescent="0.25">
      <c r="A680" s="116"/>
      <c r="C680" s="116"/>
      <c r="E680" s="116"/>
      <c r="G680" s="116"/>
      <c r="I680" s="116"/>
      <c r="K680" s="116"/>
      <c r="L680" s="116"/>
      <c r="N680" s="116"/>
      <c r="R680" s="116"/>
      <c r="T680" s="116" t="s">
        <v>581</v>
      </c>
      <c r="U680" s="116" t="s">
        <v>1578</v>
      </c>
    </row>
    <row r="681" spans="1:21" x14ac:dyDescent="0.25">
      <c r="A681" s="116"/>
      <c r="C681" s="116"/>
      <c r="E681" s="116"/>
      <c r="G681" s="116"/>
      <c r="I681" s="116"/>
      <c r="K681" s="116"/>
      <c r="L681" s="116"/>
      <c r="N681" s="116"/>
      <c r="R681" s="116"/>
      <c r="T681" s="116" t="s">
        <v>581</v>
      </c>
      <c r="U681" s="116" t="s">
        <v>1579</v>
      </c>
    </row>
    <row r="682" spans="1:21" x14ac:dyDescent="0.25">
      <c r="A682" s="116"/>
      <c r="C682" s="116"/>
      <c r="E682" s="116"/>
      <c r="G682" s="116"/>
      <c r="I682" s="116"/>
      <c r="K682" s="116"/>
      <c r="L682" s="116"/>
      <c r="N682" s="116"/>
      <c r="R682" s="116"/>
      <c r="T682" s="116" t="s">
        <v>581</v>
      </c>
      <c r="U682" s="116" t="s">
        <v>1580</v>
      </c>
    </row>
    <row r="683" spans="1:21" x14ac:dyDescent="0.25">
      <c r="A683" s="116"/>
      <c r="C683" s="116"/>
      <c r="E683" s="116"/>
      <c r="G683" s="116"/>
      <c r="I683" s="116"/>
      <c r="K683" s="116"/>
      <c r="L683" s="116"/>
      <c r="N683" s="116"/>
      <c r="R683" s="116"/>
      <c r="T683" s="116" t="s">
        <v>581</v>
      </c>
      <c r="U683" s="116" t="s">
        <v>1581</v>
      </c>
    </row>
    <row r="684" spans="1:21" x14ac:dyDescent="0.25">
      <c r="A684" s="116"/>
      <c r="C684" s="116"/>
      <c r="E684" s="116"/>
      <c r="G684" s="116"/>
      <c r="I684" s="116"/>
      <c r="K684" s="116"/>
      <c r="L684" s="116"/>
      <c r="N684" s="116"/>
      <c r="R684" s="116"/>
      <c r="T684" s="116" t="s">
        <v>581</v>
      </c>
      <c r="U684" s="116" t="s">
        <v>1582</v>
      </c>
    </row>
    <row r="685" spans="1:21" x14ac:dyDescent="0.25">
      <c r="A685" s="116"/>
      <c r="C685" s="116"/>
      <c r="E685" s="116"/>
      <c r="G685" s="116"/>
      <c r="I685" s="116"/>
      <c r="K685" s="116"/>
      <c r="L685" s="116"/>
      <c r="N685" s="116"/>
      <c r="R685" s="116"/>
      <c r="T685" s="116" t="s">
        <v>581</v>
      </c>
      <c r="U685" s="116" t="s">
        <v>1583</v>
      </c>
    </row>
    <row r="686" spans="1:21" x14ac:dyDescent="0.25">
      <c r="A686" s="116"/>
      <c r="C686" s="116"/>
      <c r="E686" s="116"/>
      <c r="G686" s="116"/>
      <c r="I686" s="116"/>
      <c r="K686" s="116"/>
      <c r="L686" s="116"/>
      <c r="N686" s="116"/>
      <c r="R686" s="116"/>
      <c r="T686" s="116" t="s">
        <v>581</v>
      </c>
      <c r="U686" s="116" t="s">
        <v>1584</v>
      </c>
    </row>
    <row r="687" spans="1:21" x14ac:dyDescent="0.25">
      <c r="A687" s="116"/>
      <c r="C687" s="116"/>
      <c r="E687" s="116"/>
      <c r="G687" s="116"/>
      <c r="I687" s="116"/>
      <c r="K687" s="116"/>
      <c r="L687" s="116"/>
      <c r="N687" s="116"/>
      <c r="R687" s="116"/>
      <c r="T687" s="116" t="s">
        <v>581</v>
      </c>
      <c r="U687" s="116" t="s">
        <v>1585</v>
      </c>
    </row>
    <row r="688" spans="1:21" x14ac:dyDescent="0.25">
      <c r="A688" s="116"/>
      <c r="C688" s="116"/>
      <c r="E688" s="116"/>
      <c r="G688" s="116"/>
      <c r="I688" s="116"/>
      <c r="K688" s="116"/>
      <c r="L688" s="116"/>
      <c r="N688" s="116"/>
      <c r="R688" s="116"/>
      <c r="T688" s="116" t="s">
        <v>581</v>
      </c>
      <c r="U688" s="116" t="s">
        <v>1586</v>
      </c>
    </row>
    <row r="689" spans="1:21" x14ac:dyDescent="0.25">
      <c r="A689" s="116"/>
      <c r="C689" s="116"/>
      <c r="E689" s="116"/>
      <c r="G689" s="116"/>
      <c r="I689" s="116"/>
      <c r="K689" s="116"/>
      <c r="L689" s="116"/>
      <c r="N689" s="116"/>
      <c r="R689" s="116"/>
      <c r="T689" s="116" t="s">
        <v>581</v>
      </c>
      <c r="U689" s="116" t="s">
        <v>1587</v>
      </c>
    </row>
    <row r="690" spans="1:21" x14ac:dyDescent="0.25">
      <c r="A690" s="116"/>
      <c r="C690" s="116"/>
      <c r="E690" s="116"/>
      <c r="G690" s="116"/>
      <c r="I690" s="116"/>
      <c r="K690" s="116"/>
      <c r="L690" s="116"/>
      <c r="N690" s="116"/>
      <c r="R690" s="116"/>
      <c r="T690" s="116" t="s">
        <v>581</v>
      </c>
      <c r="U690" s="116" t="s">
        <v>1588</v>
      </c>
    </row>
    <row r="691" spans="1:21" x14ac:dyDescent="0.25">
      <c r="A691" s="116"/>
      <c r="C691" s="116"/>
      <c r="E691" s="116"/>
      <c r="G691" s="116"/>
      <c r="I691" s="116"/>
      <c r="K691" s="116"/>
      <c r="L691" s="116"/>
      <c r="N691" s="116"/>
      <c r="R691" s="116"/>
      <c r="T691" s="116" t="s">
        <v>581</v>
      </c>
      <c r="U691" s="116" t="s">
        <v>1589</v>
      </c>
    </row>
    <row r="692" spans="1:21" x14ac:dyDescent="0.25">
      <c r="A692" s="116"/>
      <c r="C692" s="116"/>
      <c r="E692" s="116"/>
      <c r="G692" s="116"/>
      <c r="I692" s="116"/>
      <c r="K692" s="116"/>
      <c r="L692" s="116"/>
      <c r="N692" s="116"/>
      <c r="R692" s="116"/>
      <c r="T692" s="116" t="s">
        <v>581</v>
      </c>
      <c r="U692" s="116" t="s">
        <v>1590</v>
      </c>
    </row>
    <row r="693" spans="1:21" x14ac:dyDescent="0.25">
      <c r="A693" s="116"/>
      <c r="C693" s="116"/>
      <c r="E693" s="116"/>
      <c r="G693" s="116"/>
      <c r="I693" s="116"/>
      <c r="K693" s="116"/>
      <c r="L693" s="116"/>
      <c r="N693" s="116"/>
      <c r="R693" s="116"/>
      <c r="T693" s="116" t="s">
        <v>581</v>
      </c>
      <c r="U693" s="116" t="s">
        <v>1591</v>
      </c>
    </row>
    <row r="694" spans="1:21" x14ac:dyDescent="0.25">
      <c r="A694" s="116"/>
      <c r="C694" s="116"/>
      <c r="E694" s="116"/>
      <c r="G694" s="116"/>
      <c r="I694" s="116"/>
      <c r="K694" s="116"/>
      <c r="L694" s="116"/>
      <c r="N694" s="116"/>
      <c r="R694" s="116"/>
      <c r="T694" s="116" t="s">
        <v>581</v>
      </c>
      <c r="U694" s="116" t="s">
        <v>1592</v>
      </c>
    </row>
    <row r="695" spans="1:21" x14ac:dyDescent="0.25">
      <c r="A695" s="116"/>
      <c r="C695" s="116"/>
      <c r="E695" s="116"/>
      <c r="G695" s="116"/>
      <c r="I695" s="116"/>
      <c r="K695" s="116"/>
      <c r="L695" s="116"/>
      <c r="N695" s="116"/>
      <c r="R695" s="116"/>
      <c r="T695" s="116" t="s">
        <v>581</v>
      </c>
      <c r="U695" s="116" t="s">
        <v>1593</v>
      </c>
    </row>
    <row r="696" spans="1:21" x14ac:dyDescent="0.25">
      <c r="A696" s="116"/>
      <c r="C696" s="116"/>
      <c r="E696" s="116"/>
      <c r="G696" s="116"/>
      <c r="I696" s="116"/>
      <c r="K696" s="116"/>
      <c r="L696" s="116"/>
      <c r="N696" s="116"/>
      <c r="R696" s="116"/>
      <c r="T696" s="116" t="s">
        <v>581</v>
      </c>
      <c r="U696" s="116" t="s">
        <v>1594</v>
      </c>
    </row>
    <row r="697" spans="1:21" x14ac:dyDescent="0.25">
      <c r="A697" s="116"/>
      <c r="C697" s="116"/>
      <c r="E697" s="116"/>
      <c r="G697" s="116"/>
      <c r="I697" s="116"/>
      <c r="K697" s="116"/>
      <c r="L697" s="116"/>
      <c r="N697" s="116"/>
      <c r="R697" s="116"/>
      <c r="T697" s="116" t="s">
        <v>581</v>
      </c>
      <c r="U697" s="116" t="s">
        <v>1595</v>
      </c>
    </row>
    <row r="698" spans="1:21" x14ac:dyDescent="0.25">
      <c r="A698" s="116"/>
      <c r="C698" s="116"/>
      <c r="E698" s="116"/>
      <c r="G698" s="116"/>
      <c r="I698" s="116"/>
      <c r="K698" s="116"/>
      <c r="L698" s="116"/>
      <c r="N698" s="116"/>
      <c r="R698" s="116"/>
      <c r="T698" s="116" t="s">
        <v>581</v>
      </c>
      <c r="U698" s="116" t="s">
        <v>1596</v>
      </c>
    </row>
    <row r="699" spans="1:21" x14ac:dyDescent="0.25">
      <c r="A699" s="116"/>
      <c r="C699" s="116"/>
      <c r="E699" s="116"/>
      <c r="G699" s="116"/>
      <c r="I699" s="116"/>
      <c r="K699" s="116"/>
      <c r="L699" s="116"/>
      <c r="N699" s="116"/>
      <c r="R699" s="116"/>
      <c r="T699" s="116" t="s">
        <v>581</v>
      </c>
      <c r="U699" s="116" t="s">
        <v>1597</v>
      </c>
    </row>
    <row r="700" spans="1:21" x14ac:dyDescent="0.25">
      <c r="A700" s="116"/>
      <c r="C700" s="116"/>
      <c r="E700" s="116"/>
      <c r="G700" s="116"/>
      <c r="I700" s="116"/>
      <c r="K700" s="116"/>
      <c r="L700" s="116"/>
      <c r="N700" s="116"/>
      <c r="R700" s="116"/>
      <c r="T700" s="116" t="s">
        <v>581</v>
      </c>
      <c r="U700" s="116" t="s">
        <v>1598</v>
      </c>
    </row>
    <row r="701" spans="1:21" x14ac:dyDescent="0.25">
      <c r="A701" s="116"/>
      <c r="C701" s="116"/>
      <c r="E701" s="116"/>
      <c r="G701" s="116"/>
      <c r="I701" s="116"/>
      <c r="K701" s="116"/>
      <c r="L701" s="116"/>
      <c r="N701" s="116"/>
      <c r="R701" s="116"/>
      <c r="T701" s="116" t="s">
        <v>581</v>
      </c>
      <c r="U701" s="116" t="s">
        <v>1599</v>
      </c>
    </row>
    <row r="702" spans="1:21" x14ac:dyDescent="0.25">
      <c r="A702" s="116"/>
      <c r="C702" s="116"/>
      <c r="E702" s="116"/>
      <c r="G702" s="116"/>
      <c r="I702" s="116"/>
      <c r="K702" s="116"/>
      <c r="L702" s="116"/>
      <c r="N702" s="116"/>
      <c r="R702" s="116"/>
      <c r="T702" s="116" t="s">
        <v>581</v>
      </c>
      <c r="U702" s="116" t="s">
        <v>1600</v>
      </c>
    </row>
    <row r="703" spans="1:21" x14ac:dyDescent="0.25">
      <c r="A703" s="116"/>
      <c r="C703" s="116"/>
      <c r="E703" s="116"/>
      <c r="G703" s="116"/>
      <c r="I703" s="116"/>
      <c r="K703" s="116"/>
      <c r="L703" s="116"/>
      <c r="N703" s="116"/>
      <c r="R703" s="116"/>
      <c r="T703" s="116" t="s">
        <v>581</v>
      </c>
      <c r="U703" s="116" t="s">
        <v>1601</v>
      </c>
    </row>
    <row r="704" spans="1:21" x14ac:dyDescent="0.25">
      <c r="A704" s="116"/>
      <c r="C704" s="116"/>
      <c r="E704" s="116"/>
      <c r="G704" s="116"/>
      <c r="I704" s="116"/>
      <c r="K704" s="116"/>
      <c r="L704" s="116"/>
      <c r="N704" s="116"/>
      <c r="R704" s="116"/>
      <c r="T704" s="116" t="s">
        <v>581</v>
      </c>
      <c r="U704" s="116" t="s">
        <v>1602</v>
      </c>
    </row>
    <row r="705" spans="1:21" x14ac:dyDescent="0.25">
      <c r="A705" s="116"/>
      <c r="C705" s="116"/>
      <c r="E705" s="116"/>
      <c r="G705" s="116"/>
      <c r="I705" s="116"/>
      <c r="K705" s="116"/>
      <c r="L705" s="116"/>
      <c r="N705" s="116"/>
      <c r="R705" s="116"/>
      <c r="T705" s="116" t="s">
        <v>581</v>
      </c>
      <c r="U705" s="116" t="s">
        <v>1603</v>
      </c>
    </row>
    <row r="706" spans="1:21" x14ac:dyDescent="0.25">
      <c r="A706" s="116"/>
      <c r="C706" s="116"/>
      <c r="E706" s="116"/>
      <c r="G706" s="116"/>
      <c r="I706" s="116"/>
      <c r="K706" s="116"/>
      <c r="L706" s="116"/>
      <c r="N706" s="116"/>
      <c r="R706" s="116"/>
      <c r="T706" s="116" t="s">
        <v>581</v>
      </c>
      <c r="U706" s="116" t="s">
        <v>1604</v>
      </c>
    </row>
    <row r="707" spans="1:21" x14ac:dyDescent="0.25">
      <c r="A707" s="116"/>
      <c r="C707" s="116"/>
      <c r="E707" s="116"/>
      <c r="G707" s="116"/>
      <c r="I707" s="116"/>
      <c r="K707" s="116"/>
      <c r="L707" s="116"/>
      <c r="N707" s="116"/>
      <c r="R707" s="116"/>
      <c r="T707" s="116" t="s">
        <v>581</v>
      </c>
      <c r="U707" s="116" t="s">
        <v>1605</v>
      </c>
    </row>
    <row r="708" spans="1:21" x14ac:dyDescent="0.25">
      <c r="A708" s="116"/>
      <c r="C708" s="116"/>
      <c r="E708" s="116"/>
      <c r="G708" s="116"/>
      <c r="I708" s="116"/>
      <c r="K708" s="116"/>
      <c r="L708" s="116"/>
      <c r="N708" s="116"/>
      <c r="R708" s="116"/>
      <c r="T708" s="116" t="s">
        <v>581</v>
      </c>
      <c r="U708" s="116" t="s">
        <v>1606</v>
      </c>
    </row>
    <row r="709" spans="1:21" x14ac:dyDescent="0.25">
      <c r="A709" s="116"/>
      <c r="C709" s="116"/>
      <c r="E709" s="116"/>
      <c r="G709" s="116"/>
      <c r="I709" s="116"/>
      <c r="K709" s="116"/>
      <c r="L709" s="116"/>
      <c r="N709" s="116"/>
      <c r="R709" s="116"/>
      <c r="T709" s="116" t="s">
        <v>581</v>
      </c>
      <c r="U709" s="116" t="s">
        <v>1607</v>
      </c>
    </row>
    <row r="710" spans="1:21" x14ac:dyDescent="0.25">
      <c r="A710" s="116"/>
      <c r="C710" s="116"/>
      <c r="E710" s="116"/>
      <c r="G710" s="116"/>
      <c r="I710" s="116"/>
      <c r="K710" s="116"/>
      <c r="L710" s="116"/>
      <c r="N710" s="116"/>
      <c r="R710" s="116"/>
      <c r="T710" s="116" t="s">
        <v>581</v>
      </c>
      <c r="U710" s="116" t="s">
        <v>1608</v>
      </c>
    </row>
    <row r="711" spans="1:21" x14ac:dyDescent="0.25">
      <c r="A711" s="116"/>
      <c r="C711" s="116"/>
      <c r="E711" s="116"/>
      <c r="G711" s="116"/>
      <c r="I711" s="116"/>
      <c r="K711" s="116"/>
      <c r="L711" s="116"/>
      <c r="N711" s="116"/>
      <c r="R711" s="116"/>
      <c r="T711" s="116" t="s">
        <v>581</v>
      </c>
      <c r="U711" s="116" t="s">
        <v>1609</v>
      </c>
    </row>
    <row r="712" spans="1:21" x14ac:dyDescent="0.25">
      <c r="A712" s="116"/>
      <c r="C712" s="116"/>
      <c r="E712" s="116"/>
      <c r="G712" s="116"/>
      <c r="I712" s="116"/>
      <c r="K712" s="116"/>
      <c r="L712" s="116"/>
      <c r="N712" s="116"/>
      <c r="R712" s="116"/>
      <c r="T712" s="116" t="s">
        <v>920</v>
      </c>
      <c r="U712" s="116" t="s">
        <v>1610</v>
      </c>
    </row>
    <row r="713" spans="1:21" x14ac:dyDescent="0.25">
      <c r="A713" s="116"/>
      <c r="C713" s="116"/>
      <c r="E713" s="116"/>
      <c r="G713" s="116"/>
      <c r="I713" s="116"/>
      <c r="K713" s="116"/>
      <c r="L713" s="116"/>
      <c r="N713" s="116"/>
      <c r="R713" s="116"/>
      <c r="T713" s="116" t="s">
        <v>920</v>
      </c>
      <c r="U713" s="116" t="s">
        <v>1611</v>
      </c>
    </row>
    <row r="714" spans="1:21" x14ac:dyDescent="0.25">
      <c r="A714" s="116"/>
      <c r="C714" s="116"/>
      <c r="E714" s="116"/>
      <c r="G714" s="116"/>
      <c r="I714" s="116"/>
      <c r="K714" s="116"/>
      <c r="L714" s="116"/>
      <c r="N714" s="116"/>
      <c r="R714" s="116"/>
      <c r="T714" s="116" t="s">
        <v>920</v>
      </c>
      <c r="U714" s="116" t="s">
        <v>1612</v>
      </c>
    </row>
    <row r="715" spans="1:21" x14ac:dyDescent="0.25">
      <c r="A715" s="116"/>
      <c r="C715" s="116"/>
      <c r="E715" s="116"/>
      <c r="G715" s="116"/>
      <c r="I715" s="116"/>
      <c r="K715" s="116"/>
      <c r="L715" s="116"/>
      <c r="N715" s="116"/>
      <c r="R715" s="116"/>
      <c r="T715" s="116" t="s">
        <v>920</v>
      </c>
      <c r="U715" s="116" t="s">
        <v>1613</v>
      </c>
    </row>
    <row r="716" spans="1:21" x14ac:dyDescent="0.25">
      <c r="A716" s="116"/>
      <c r="C716" s="116"/>
      <c r="E716" s="116"/>
      <c r="G716" s="116"/>
      <c r="I716" s="116"/>
      <c r="K716" s="116"/>
      <c r="L716" s="116"/>
      <c r="N716" s="116"/>
      <c r="R716" s="116"/>
      <c r="T716" s="116" t="s">
        <v>920</v>
      </c>
      <c r="U716" s="116" t="s">
        <v>1614</v>
      </c>
    </row>
    <row r="717" spans="1:21" x14ac:dyDescent="0.25">
      <c r="A717" s="116"/>
      <c r="C717" s="116"/>
      <c r="E717" s="116"/>
      <c r="G717" s="116"/>
      <c r="I717" s="116"/>
      <c r="K717" s="116"/>
      <c r="L717" s="116"/>
      <c r="N717" s="116"/>
      <c r="R717" s="116"/>
      <c r="T717" s="116" t="s">
        <v>920</v>
      </c>
      <c r="U717" s="116" t="s">
        <v>1615</v>
      </c>
    </row>
    <row r="718" spans="1:21" x14ac:dyDescent="0.25">
      <c r="A718" s="116"/>
      <c r="C718" s="116"/>
      <c r="E718" s="116"/>
      <c r="G718" s="116"/>
      <c r="I718" s="116"/>
      <c r="K718" s="116"/>
      <c r="L718" s="116"/>
      <c r="N718" s="116"/>
      <c r="R718" s="116"/>
      <c r="T718" s="116" t="s">
        <v>920</v>
      </c>
      <c r="U718" s="116" t="s">
        <v>1616</v>
      </c>
    </row>
    <row r="719" spans="1:21" x14ac:dyDescent="0.25">
      <c r="A719" s="116"/>
      <c r="C719" s="116"/>
      <c r="E719" s="116"/>
      <c r="G719" s="116"/>
      <c r="I719" s="116"/>
      <c r="K719" s="116"/>
      <c r="L719" s="116"/>
      <c r="N719" s="116"/>
      <c r="R719" s="116"/>
      <c r="T719" s="116" t="s">
        <v>920</v>
      </c>
      <c r="U719" s="116" t="s">
        <v>1617</v>
      </c>
    </row>
    <row r="720" spans="1:21" x14ac:dyDescent="0.25">
      <c r="A720" s="116"/>
      <c r="C720" s="116"/>
      <c r="E720" s="116"/>
      <c r="G720" s="116"/>
      <c r="I720" s="116"/>
      <c r="K720" s="116"/>
      <c r="L720" s="116"/>
      <c r="N720" s="116"/>
      <c r="R720" s="116"/>
      <c r="T720" s="116" t="s">
        <v>920</v>
      </c>
      <c r="U720" s="116" t="s">
        <v>1618</v>
      </c>
    </row>
    <row r="721" spans="1:21" x14ac:dyDescent="0.25">
      <c r="A721" s="116"/>
      <c r="C721" s="116"/>
      <c r="E721" s="116"/>
      <c r="G721" s="116"/>
      <c r="I721" s="116"/>
      <c r="K721" s="116"/>
      <c r="L721" s="116"/>
      <c r="N721" s="116"/>
      <c r="R721" s="116"/>
      <c r="T721" s="116" t="s">
        <v>920</v>
      </c>
      <c r="U721" s="116" t="s">
        <v>1619</v>
      </c>
    </row>
    <row r="722" spans="1:21" x14ac:dyDescent="0.25">
      <c r="A722" s="116"/>
      <c r="C722" s="116"/>
      <c r="E722" s="116"/>
      <c r="G722" s="116"/>
      <c r="I722" s="116"/>
      <c r="K722" s="116"/>
      <c r="L722" s="116"/>
      <c r="N722" s="116"/>
      <c r="R722" s="116"/>
      <c r="T722" s="116" t="s">
        <v>920</v>
      </c>
      <c r="U722" s="116" t="s">
        <v>1620</v>
      </c>
    </row>
    <row r="723" spans="1:21" x14ac:dyDescent="0.25">
      <c r="A723" s="116"/>
      <c r="C723" s="116"/>
      <c r="E723" s="116"/>
      <c r="G723" s="116"/>
      <c r="I723" s="116"/>
      <c r="K723" s="116"/>
      <c r="L723" s="116"/>
      <c r="N723" s="116"/>
      <c r="R723" s="116"/>
      <c r="T723" s="116" t="s">
        <v>920</v>
      </c>
      <c r="U723" s="116" t="s">
        <v>1621</v>
      </c>
    </row>
    <row r="724" spans="1:21" x14ac:dyDescent="0.25">
      <c r="A724" s="116"/>
      <c r="C724" s="116"/>
      <c r="E724" s="116"/>
      <c r="G724" s="116"/>
      <c r="I724" s="116"/>
      <c r="K724" s="116"/>
      <c r="L724" s="116"/>
      <c r="N724" s="116"/>
      <c r="R724" s="116"/>
      <c r="T724" s="116" t="s">
        <v>920</v>
      </c>
      <c r="U724" s="116" t="s">
        <v>1622</v>
      </c>
    </row>
    <row r="725" spans="1:21" x14ac:dyDescent="0.25">
      <c r="A725" s="116"/>
      <c r="C725" s="116"/>
      <c r="E725" s="116"/>
      <c r="G725" s="116"/>
      <c r="I725" s="116"/>
      <c r="K725" s="116"/>
      <c r="L725" s="116"/>
      <c r="N725" s="116"/>
      <c r="R725" s="116"/>
      <c r="T725" s="116" t="s">
        <v>920</v>
      </c>
      <c r="U725" s="116" t="s">
        <v>1623</v>
      </c>
    </row>
    <row r="726" spans="1:21" x14ac:dyDescent="0.25">
      <c r="A726" s="116"/>
      <c r="C726" s="116"/>
      <c r="E726" s="116"/>
      <c r="G726" s="116"/>
      <c r="I726" s="116"/>
      <c r="K726" s="116"/>
      <c r="L726" s="116"/>
      <c r="N726" s="116"/>
      <c r="R726" s="116"/>
      <c r="T726" s="116" t="s">
        <v>920</v>
      </c>
      <c r="U726" s="116" t="s">
        <v>1624</v>
      </c>
    </row>
    <row r="727" spans="1:21" x14ac:dyDescent="0.25">
      <c r="A727" s="116"/>
      <c r="C727" s="116"/>
      <c r="E727" s="116"/>
      <c r="G727" s="116"/>
      <c r="I727" s="116"/>
      <c r="K727" s="116"/>
      <c r="L727" s="116"/>
      <c r="N727" s="116"/>
      <c r="R727" s="116"/>
      <c r="T727" s="116" t="s">
        <v>920</v>
      </c>
      <c r="U727" s="116" t="s">
        <v>1625</v>
      </c>
    </row>
    <row r="728" spans="1:21" x14ac:dyDescent="0.25">
      <c r="A728" s="116"/>
      <c r="C728" s="116"/>
      <c r="E728" s="116"/>
      <c r="G728" s="116"/>
      <c r="I728" s="116"/>
      <c r="K728" s="116"/>
      <c r="L728" s="116"/>
      <c r="N728" s="116"/>
      <c r="R728" s="116"/>
      <c r="T728" s="116" t="s">
        <v>920</v>
      </c>
      <c r="U728" s="116" t="s">
        <v>1626</v>
      </c>
    </row>
    <row r="729" spans="1:21" x14ac:dyDescent="0.25">
      <c r="A729" s="116"/>
      <c r="C729" s="116"/>
      <c r="E729" s="116"/>
      <c r="G729" s="116"/>
      <c r="I729" s="116"/>
      <c r="K729" s="116"/>
      <c r="L729" s="116"/>
      <c r="N729" s="116"/>
      <c r="R729" s="116"/>
      <c r="T729" s="116" t="s">
        <v>920</v>
      </c>
      <c r="U729" s="116" t="s">
        <v>1627</v>
      </c>
    </row>
    <row r="730" spans="1:21" x14ac:dyDescent="0.25">
      <c r="A730" s="116"/>
      <c r="C730" s="116"/>
      <c r="E730" s="116"/>
      <c r="G730" s="116"/>
      <c r="I730" s="116"/>
      <c r="K730" s="116"/>
      <c r="L730" s="116"/>
      <c r="N730" s="116"/>
      <c r="R730" s="116"/>
      <c r="T730" s="116" t="s">
        <v>920</v>
      </c>
      <c r="U730" s="116" t="s">
        <v>1628</v>
      </c>
    </row>
    <row r="731" spans="1:21" x14ac:dyDescent="0.25">
      <c r="A731" s="116"/>
      <c r="C731" s="116"/>
      <c r="E731" s="116"/>
      <c r="G731" s="116"/>
      <c r="I731" s="116"/>
      <c r="K731" s="116"/>
      <c r="L731" s="116"/>
      <c r="N731" s="116"/>
      <c r="R731" s="116"/>
      <c r="T731" s="116" t="s">
        <v>920</v>
      </c>
      <c r="U731" s="116" t="s">
        <v>1629</v>
      </c>
    </row>
    <row r="732" spans="1:21" x14ac:dyDescent="0.25">
      <c r="A732" s="116"/>
      <c r="C732" s="116"/>
      <c r="E732" s="116"/>
      <c r="G732" s="116"/>
      <c r="I732" s="116"/>
      <c r="K732" s="116"/>
      <c r="L732" s="116"/>
      <c r="N732" s="116"/>
      <c r="R732" s="116"/>
      <c r="T732" s="116" t="s">
        <v>920</v>
      </c>
      <c r="U732" s="116" t="s">
        <v>1630</v>
      </c>
    </row>
    <row r="733" spans="1:21" x14ac:dyDescent="0.25">
      <c r="A733" s="116"/>
      <c r="C733" s="116"/>
      <c r="E733" s="116"/>
      <c r="G733" s="116"/>
      <c r="I733" s="116"/>
      <c r="K733" s="116"/>
      <c r="L733" s="116"/>
      <c r="N733" s="116"/>
      <c r="R733" s="116"/>
      <c r="T733" s="116" t="s">
        <v>920</v>
      </c>
      <c r="U733" s="116" t="s">
        <v>1631</v>
      </c>
    </row>
    <row r="734" spans="1:21" x14ac:dyDescent="0.25">
      <c r="A734" s="116"/>
      <c r="C734" s="116"/>
      <c r="E734" s="116"/>
      <c r="G734" s="116"/>
      <c r="I734" s="116"/>
      <c r="K734" s="116"/>
      <c r="L734" s="116"/>
      <c r="N734" s="116"/>
      <c r="R734" s="116"/>
      <c r="T734" s="116" t="s">
        <v>920</v>
      </c>
      <c r="U734" s="116" t="s">
        <v>1632</v>
      </c>
    </row>
    <row r="735" spans="1:21" x14ac:dyDescent="0.25">
      <c r="A735" s="116"/>
      <c r="C735" s="116"/>
      <c r="E735" s="116"/>
      <c r="G735" s="116"/>
      <c r="I735" s="116"/>
      <c r="K735" s="116"/>
      <c r="L735" s="116"/>
      <c r="N735" s="116"/>
      <c r="R735" s="116"/>
      <c r="T735" s="116" t="s">
        <v>585</v>
      </c>
      <c r="U735" s="116" t="s">
        <v>1633</v>
      </c>
    </row>
    <row r="736" spans="1:21" x14ac:dyDescent="0.25">
      <c r="A736" s="116"/>
      <c r="C736" s="116"/>
      <c r="E736" s="116"/>
      <c r="G736" s="116"/>
      <c r="I736" s="116"/>
      <c r="K736" s="116"/>
      <c r="L736" s="116"/>
      <c r="N736" s="116"/>
      <c r="R736" s="116"/>
      <c r="T736" s="116" t="s">
        <v>585</v>
      </c>
      <c r="U736" s="116" t="s">
        <v>1634</v>
      </c>
    </row>
    <row r="737" spans="1:21" x14ac:dyDescent="0.25">
      <c r="A737" s="116"/>
      <c r="C737" s="116"/>
      <c r="E737" s="116"/>
      <c r="G737" s="116"/>
      <c r="I737" s="116"/>
      <c r="K737" s="116"/>
      <c r="L737" s="116"/>
      <c r="N737" s="116"/>
      <c r="R737" s="116"/>
      <c r="T737" s="116" t="s">
        <v>585</v>
      </c>
      <c r="U737" s="116" t="s">
        <v>1635</v>
      </c>
    </row>
    <row r="738" spans="1:21" x14ac:dyDescent="0.25">
      <c r="A738" s="116"/>
      <c r="C738" s="116"/>
      <c r="E738" s="116"/>
      <c r="G738" s="116"/>
      <c r="I738" s="116"/>
      <c r="K738" s="116"/>
      <c r="L738" s="116"/>
      <c r="N738" s="116"/>
      <c r="R738" s="116"/>
      <c r="T738" s="116" t="s">
        <v>585</v>
      </c>
      <c r="U738" s="116" t="s">
        <v>1636</v>
      </c>
    </row>
    <row r="739" spans="1:21" x14ac:dyDescent="0.25">
      <c r="A739" s="116"/>
      <c r="C739" s="116"/>
      <c r="E739" s="116"/>
      <c r="G739" s="116"/>
      <c r="I739" s="116"/>
      <c r="K739" s="116"/>
      <c r="L739" s="116"/>
      <c r="N739" s="116"/>
      <c r="R739" s="116"/>
      <c r="T739" s="116" t="s">
        <v>585</v>
      </c>
      <c r="U739" s="116" t="s">
        <v>1637</v>
      </c>
    </row>
    <row r="740" spans="1:21" x14ac:dyDescent="0.25">
      <c r="A740" s="116"/>
      <c r="C740" s="116"/>
      <c r="E740" s="116"/>
      <c r="G740" s="116"/>
      <c r="I740" s="116"/>
      <c r="K740" s="116"/>
      <c r="L740" s="116"/>
      <c r="N740" s="116"/>
      <c r="R740" s="116"/>
      <c r="T740" s="116" t="s">
        <v>585</v>
      </c>
      <c r="U740" s="116" t="s">
        <v>1638</v>
      </c>
    </row>
    <row r="741" spans="1:21" x14ac:dyDescent="0.25">
      <c r="A741" s="116"/>
      <c r="C741" s="116"/>
      <c r="E741" s="116"/>
      <c r="G741" s="116"/>
      <c r="I741" s="116"/>
      <c r="K741" s="116"/>
      <c r="L741" s="116"/>
      <c r="N741" s="116"/>
      <c r="R741" s="116"/>
      <c r="T741" s="116" t="s">
        <v>585</v>
      </c>
      <c r="U741" s="116" t="s">
        <v>1639</v>
      </c>
    </row>
    <row r="742" spans="1:21" x14ac:dyDescent="0.25">
      <c r="A742" s="116"/>
      <c r="C742" s="116"/>
      <c r="E742" s="116"/>
      <c r="G742" s="116"/>
      <c r="I742" s="116"/>
      <c r="K742" s="116"/>
      <c r="L742" s="116"/>
      <c r="N742" s="116"/>
      <c r="R742" s="116"/>
      <c r="T742" s="116" t="s">
        <v>585</v>
      </c>
      <c r="U742" s="116" t="s">
        <v>1640</v>
      </c>
    </row>
    <row r="743" spans="1:21" x14ac:dyDescent="0.25">
      <c r="A743" s="116"/>
      <c r="C743" s="116"/>
      <c r="E743" s="116"/>
      <c r="G743" s="116"/>
      <c r="I743" s="116"/>
      <c r="K743" s="116"/>
      <c r="L743" s="116"/>
      <c r="N743" s="116"/>
      <c r="R743" s="116"/>
      <c r="T743" s="116" t="s">
        <v>585</v>
      </c>
      <c r="U743" s="116" t="s">
        <v>1641</v>
      </c>
    </row>
    <row r="744" spans="1:21" x14ac:dyDescent="0.25">
      <c r="A744" s="116"/>
      <c r="C744" s="116"/>
      <c r="E744" s="116"/>
      <c r="G744" s="116"/>
      <c r="I744" s="116"/>
      <c r="K744" s="116"/>
      <c r="L744" s="116"/>
      <c r="N744" s="116"/>
      <c r="R744" s="116"/>
      <c r="T744" s="116" t="s">
        <v>585</v>
      </c>
      <c r="U744" s="116" t="s">
        <v>1642</v>
      </c>
    </row>
    <row r="745" spans="1:21" x14ac:dyDescent="0.25">
      <c r="A745" s="116"/>
      <c r="C745" s="116"/>
      <c r="E745" s="116"/>
      <c r="G745" s="116"/>
      <c r="I745" s="116"/>
      <c r="K745" s="116"/>
      <c r="L745" s="116"/>
      <c r="N745" s="116"/>
      <c r="R745" s="116"/>
      <c r="T745" s="116" t="s">
        <v>441</v>
      </c>
      <c r="U745" s="116" t="s">
        <v>1643</v>
      </c>
    </row>
    <row r="746" spans="1:21" x14ac:dyDescent="0.25">
      <c r="A746" s="116"/>
      <c r="C746" s="116"/>
      <c r="E746" s="116"/>
      <c r="G746" s="116"/>
      <c r="I746" s="116"/>
      <c r="K746" s="116"/>
      <c r="L746" s="116"/>
      <c r="N746" s="116"/>
      <c r="R746" s="116"/>
      <c r="T746" s="116" t="s">
        <v>441</v>
      </c>
      <c r="U746" s="116" t="s">
        <v>1644</v>
      </c>
    </row>
    <row r="747" spans="1:21" x14ac:dyDescent="0.25">
      <c r="A747" s="116"/>
      <c r="C747" s="116"/>
      <c r="E747" s="116"/>
      <c r="G747" s="116"/>
      <c r="I747" s="116"/>
      <c r="K747" s="116"/>
      <c r="L747" s="116"/>
      <c r="N747" s="116"/>
      <c r="R747" s="116"/>
      <c r="T747" s="116" t="s">
        <v>441</v>
      </c>
      <c r="U747" s="116" t="s">
        <v>1645</v>
      </c>
    </row>
    <row r="748" spans="1:21" x14ac:dyDescent="0.25">
      <c r="A748" s="116"/>
      <c r="C748" s="116"/>
      <c r="E748" s="116"/>
      <c r="G748" s="116"/>
      <c r="I748" s="116"/>
      <c r="K748" s="116"/>
      <c r="L748" s="116"/>
      <c r="N748" s="116"/>
      <c r="R748" s="116"/>
      <c r="T748" s="116" t="s">
        <v>441</v>
      </c>
      <c r="U748" s="116" t="s">
        <v>1646</v>
      </c>
    </row>
    <row r="749" spans="1:21" x14ac:dyDescent="0.25">
      <c r="A749" s="116"/>
      <c r="C749" s="116"/>
      <c r="E749" s="116"/>
      <c r="G749" s="116"/>
      <c r="I749" s="116"/>
      <c r="K749" s="116"/>
      <c r="L749" s="116"/>
      <c r="N749" s="116"/>
      <c r="R749" s="116"/>
      <c r="T749" s="116" t="s">
        <v>441</v>
      </c>
      <c r="U749" s="116" t="s">
        <v>1647</v>
      </c>
    </row>
    <row r="750" spans="1:21" x14ac:dyDescent="0.25">
      <c r="A750" s="116"/>
      <c r="C750" s="116"/>
      <c r="E750" s="116"/>
      <c r="G750" s="116"/>
      <c r="I750" s="116"/>
      <c r="K750" s="116"/>
      <c r="L750" s="116"/>
      <c r="N750" s="116"/>
      <c r="R750" s="116"/>
      <c r="T750" s="116" t="s">
        <v>441</v>
      </c>
      <c r="U750" s="116" t="s">
        <v>1648</v>
      </c>
    </row>
    <row r="751" spans="1:21" x14ac:dyDescent="0.25">
      <c r="A751" s="116"/>
      <c r="C751" s="116"/>
      <c r="E751" s="116"/>
      <c r="G751" s="116"/>
      <c r="I751" s="116"/>
      <c r="K751" s="116"/>
      <c r="L751" s="116"/>
      <c r="N751" s="116"/>
      <c r="R751" s="116"/>
      <c r="T751" s="116" t="s">
        <v>441</v>
      </c>
      <c r="U751" s="116" t="s">
        <v>1649</v>
      </c>
    </row>
    <row r="752" spans="1:21" x14ac:dyDescent="0.25">
      <c r="A752" s="116"/>
      <c r="C752" s="116"/>
      <c r="E752" s="116"/>
      <c r="G752" s="116"/>
      <c r="I752" s="116"/>
      <c r="K752" s="116"/>
      <c r="L752" s="116"/>
      <c r="N752" s="116"/>
      <c r="R752" s="116"/>
      <c r="T752" s="116" t="s">
        <v>441</v>
      </c>
      <c r="U752" s="116" t="s">
        <v>1650</v>
      </c>
    </row>
    <row r="753" spans="1:21" x14ac:dyDescent="0.25">
      <c r="A753" s="116"/>
      <c r="C753" s="116"/>
      <c r="E753" s="116"/>
      <c r="G753" s="116"/>
      <c r="I753" s="116"/>
      <c r="K753" s="116"/>
      <c r="L753" s="116"/>
      <c r="N753" s="116"/>
      <c r="R753" s="116"/>
      <c r="T753" s="116" t="s">
        <v>441</v>
      </c>
      <c r="U753" s="116" t="s">
        <v>1651</v>
      </c>
    </row>
    <row r="754" spans="1:21" x14ac:dyDescent="0.25">
      <c r="A754" s="116"/>
      <c r="C754" s="116"/>
      <c r="E754" s="116"/>
      <c r="G754" s="116"/>
      <c r="I754" s="116"/>
      <c r="K754" s="116"/>
      <c r="L754" s="116"/>
      <c r="N754" s="116"/>
      <c r="R754" s="116"/>
      <c r="T754" s="116" t="s">
        <v>441</v>
      </c>
      <c r="U754" s="116" t="s">
        <v>1652</v>
      </c>
    </row>
    <row r="755" spans="1:21" x14ac:dyDescent="0.25">
      <c r="A755" s="116"/>
      <c r="C755" s="116"/>
      <c r="E755" s="116"/>
      <c r="G755" s="116"/>
      <c r="I755" s="116"/>
      <c r="K755" s="116"/>
      <c r="L755" s="116"/>
      <c r="N755" s="116"/>
      <c r="R755" s="116"/>
      <c r="T755" s="116" t="s">
        <v>441</v>
      </c>
      <c r="U755" s="116" t="s">
        <v>1653</v>
      </c>
    </row>
    <row r="756" spans="1:21" x14ac:dyDescent="0.25">
      <c r="A756" s="116"/>
      <c r="C756" s="116"/>
      <c r="E756" s="116"/>
      <c r="G756" s="116"/>
      <c r="I756" s="116"/>
      <c r="K756" s="116"/>
      <c r="L756" s="116"/>
      <c r="N756" s="116"/>
      <c r="R756" s="116"/>
      <c r="T756" s="116" t="s">
        <v>441</v>
      </c>
      <c r="U756" s="116" t="s">
        <v>1654</v>
      </c>
    </row>
    <row r="757" spans="1:21" x14ac:dyDescent="0.25">
      <c r="A757" s="116"/>
      <c r="C757" s="116"/>
      <c r="E757" s="116"/>
      <c r="G757" s="116"/>
      <c r="I757" s="116"/>
      <c r="K757" s="116"/>
      <c r="L757" s="116"/>
      <c r="N757" s="116"/>
      <c r="R757" s="116"/>
      <c r="T757" s="116" t="s">
        <v>441</v>
      </c>
      <c r="U757" s="116" t="s">
        <v>1655</v>
      </c>
    </row>
    <row r="758" spans="1:21" x14ac:dyDescent="0.25">
      <c r="A758" s="116"/>
      <c r="C758" s="116"/>
      <c r="E758" s="116"/>
      <c r="G758" s="116"/>
      <c r="I758" s="116"/>
      <c r="K758" s="116"/>
      <c r="L758" s="116"/>
      <c r="N758" s="116"/>
      <c r="R758" s="116"/>
      <c r="T758" s="116" t="s">
        <v>441</v>
      </c>
      <c r="U758" s="116" t="s">
        <v>1656</v>
      </c>
    </row>
    <row r="759" spans="1:21" x14ac:dyDescent="0.25">
      <c r="A759" s="116"/>
      <c r="C759" s="116"/>
      <c r="E759" s="116"/>
      <c r="G759" s="116"/>
      <c r="I759" s="116"/>
      <c r="K759" s="116"/>
      <c r="L759" s="116"/>
      <c r="N759" s="116"/>
      <c r="R759" s="116"/>
      <c r="T759" s="116" t="s">
        <v>924</v>
      </c>
      <c r="U759" s="116" t="s">
        <v>1657</v>
      </c>
    </row>
    <row r="760" spans="1:21" x14ac:dyDescent="0.25">
      <c r="A760" s="116"/>
      <c r="C760" s="116"/>
      <c r="E760" s="116"/>
      <c r="G760" s="116"/>
      <c r="I760" s="116"/>
      <c r="K760" s="116"/>
      <c r="L760" s="116"/>
      <c r="N760" s="116"/>
      <c r="R760" s="116"/>
      <c r="T760" s="116" t="s">
        <v>924</v>
      </c>
      <c r="U760" s="116" t="s">
        <v>1658</v>
      </c>
    </row>
    <row r="761" spans="1:21" x14ac:dyDescent="0.25">
      <c r="A761" s="116"/>
      <c r="C761" s="116"/>
      <c r="E761" s="116"/>
      <c r="G761" s="116"/>
      <c r="I761" s="116"/>
      <c r="K761" s="116"/>
      <c r="L761" s="116"/>
      <c r="N761" s="116"/>
      <c r="R761" s="116"/>
      <c r="T761" s="116" t="s">
        <v>924</v>
      </c>
      <c r="U761" s="116" t="s">
        <v>1659</v>
      </c>
    </row>
    <row r="762" spans="1:21" x14ac:dyDescent="0.25">
      <c r="A762" s="116"/>
      <c r="C762" s="116"/>
      <c r="E762" s="116"/>
      <c r="G762" s="116"/>
      <c r="I762" s="116"/>
      <c r="K762" s="116"/>
      <c r="L762" s="116"/>
      <c r="N762" s="116"/>
      <c r="R762" s="116"/>
      <c r="T762" s="116" t="s">
        <v>924</v>
      </c>
      <c r="U762" s="116" t="s">
        <v>1660</v>
      </c>
    </row>
    <row r="763" spans="1:21" x14ac:dyDescent="0.25">
      <c r="A763" s="116"/>
      <c r="C763" s="116"/>
      <c r="E763" s="116"/>
      <c r="G763" s="116"/>
      <c r="I763" s="116"/>
      <c r="K763" s="116"/>
      <c r="L763" s="116"/>
      <c r="N763" s="116"/>
      <c r="R763" s="116"/>
      <c r="T763" s="116" t="s">
        <v>924</v>
      </c>
      <c r="U763" s="116" t="s">
        <v>1661</v>
      </c>
    </row>
    <row r="764" spans="1:21" x14ac:dyDescent="0.25">
      <c r="A764" s="116"/>
      <c r="C764" s="116"/>
      <c r="E764" s="116"/>
      <c r="G764" s="116"/>
      <c r="I764" s="116"/>
      <c r="K764" s="116"/>
      <c r="L764" s="116"/>
      <c r="N764" s="116"/>
      <c r="R764" s="116"/>
      <c r="T764" s="116" t="s">
        <v>924</v>
      </c>
      <c r="U764" s="116" t="s">
        <v>1662</v>
      </c>
    </row>
    <row r="765" spans="1:21" x14ac:dyDescent="0.25">
      <c r="A765" s="116"/>
      <c r="C765" s="116"/>
      <c r="E765" s="116"/>
      <c r="G765" s="116"/>
      <c r="I765" s="116"/>
      <c r="K765" s="116"/>
      <c r="L765" s="116"/>
      <c r="N765" s="116"/>
      <c r="R765" s="116"/>
      <c r="T765" s="116" t="s">
        <v>924</v>
      </c>
      <c r="U765" s="116" t="s">
        <v>1663</v>
      </c>
    </row>
    <row r="766" spans="1:21" x14ac:dyDescent="0.25">
      <c r="A766" s="116"/>
      <c r="C766" s="116"/>
      <c r="E766" s="116"/>
      <c r="G766" s="116"/>
      <c r="I766" s="116"/>
      <c r="K766" s="116"/>
      <c r="L766" s="116"/>
      <c r="N766" s="116"/>
      <c r="R766" s="116"/>
      <c r="T766" s="116" t="s">
        <v>924</v>
      </c>
      <c r="U766" s="116" t="s">
        <v>1664</v>
      </c>
    </row>
    <row r="767" spans="1:21" x14ac:dyDescent="0.25">
      <c r="A767" s="116"/>
      <c r="C767" s="116"/>
      <c r="E767" s="116"/>
      <c r="G767" s="116"/>
      <c r="I767" s="116"/>
      <c r="K767" s="116"/>
      <c r="L767" s="116"/>
      <c r="N767" s="116"/>
      <c r="R767" s="116"/>
      <c r="T767" s="116" t="s">
        <v>924</v>
      </c>
      <c r="U767" s="116" t="s">
        <v>1665</v>
      </c>
    </row>
    <row r="768" spans="1:21" x14ac:dyDescent="0.25">
      <c r="A768" s="116"/>
      <c r="C768" s="116"/>
      <c r="E768" s="116"/>
      <c r="G768" s="116"/>
      <c r="I768" s="116"/>
      <c r="K768" s="116"/>
      <c r="L768" s="116"/>
      <c r="N768" s="116"/>
      <c r="R768" s="116"/>
      <c r="T768" s="116" t="s">
        <v>924</v>
      </c>
      <c r="U768" s="116" t="s">
        <v>1666</v>
      </c>
    </row>
    <row r="769" spans="1:21" x14ac:dyDescent="0.25">
      <c r="A769" s="116"/>
      <c r="C769" s="116"/>
      <c r="E769" s="116"/>
      <c r="G769" s="116"/>
      <c r="I769" s="116"/>
      <c r="K769" s="116"/>
      <c r="L769" s="116"/>
      <c r="N769" s="116"/>
      <c r="R769" s="116"/>
      <c r="T769" s="116" t="s">
        <v>924</v>
      </c>
      <c r="U769" s="116" t="s">
        <v>1667</v>
      </c>
    </row>
    <row r="770" spans="1:21" x14ac:dyDescent="0.25">
      <c r="A770" s="116"/>
      <c r="C770" s="116"/>
      <c r="E770" s="116"/>
      <c r="G770" s="116"/>
      <c r="I770" s="116"/>
      <c r="K770" s="116"/>
      <c r="L770" s="116"/>
      <c r="N770" s="116"/>
      <c r="R770" s="116"/>
      <c r="T770" s="116" t="s">
        <v>924</v>
      </c>
      <c r="U770" s="116" t="s">
        <v>1668</v>
      </c>
    </row>
    <row r="771" spans="1:21" x14ac:dyDescent="0.25">
      <c r="A771" s="116"/>
      <c r="C771" s="116"/>
      <c r="E771" s="116"/>
      <c r="G771" s="116"/>
      <c r="I771" s="116"/>
      <c r="K771" s="116"/>
      <c r="L771" s="116"/>
      <c r="N771" s="116"/>
      <c r="R771" s="116"/>
      <c r="T771" s="116" t="s">
        <v>924</v>
      </c>
      <c r="U771" s="116" t="s">
        <v>1669</v>
      </c>
    </row>
    <row r="772" spans="1:21" x14ac:dyDescent="0.25">
      <c r="A772" s="116"/>
      <c r="C772" s="116"/>
      <c r="E772" s="116"/>
      <c r="G772" s="116"/>
      <c r="I772" s="116"/>
      <c r="K772" s="116"/>
      <c r="L772" s="116"/>
      <c r="N772" s="116"/>
      <c r="R772" s="116"/>
      <c r="T772" s="116" t="s">
        <v>924</v>
      </c>
      <c r="U772" s="116" t="s">
        <v>1670</v>
      </c>
    </row>
    <row r="773" spans="1:21" x14ac:dyDescent="0.25">
      <c r="A773" s="116"/>
      <c r="C773" s="116"/>
      <c r="E773" s="116"/>
      <c r="G773" s="116"/>
      <c r="I773" s="116"/>
      <c r="K773" s="116"/>
      <c r="L773" s="116"/>
      <c r="N773" s="116"/>
      <c r="R773" s="116"/>
      <c r="T773" s="116" t="s">
        <v>924</v>
      </c>
      <c r="U773" s="116" t="s">
        <v>1671</v>
      </c>
    </row>
    <row r="774" spans="1:21" x14ac:dyDescent="0.25">
      <c r="A774" s="116"/>
      <c r="C774" s="116"/>
      <c r="E774" s="116"/>
      <c r="G774" s="116"/>
      <c r="I774" s="116"/>
      <c r="K774" s="116"/>
      <c r="L774" s="116"/>
      <c r="N774" s="116"/>
      <c r="R774" s="116"/>
      <c r="T774" s="116" t="s">
        <v>924</v>
      </c>
      <c r="U774" s="116" t="s">
        <v>1672</v>
      </c>
    </row>
    <row r="775" spans="1:21" x14ac:dyDescent="0.25">
      <c r="A775" s="116"/>
      <c r="C775" s="116"/>
      <c r="E775" s="116"/>
      <c r="G775" s="116"/>
      <c r="I775" s="116"/>
      <c r="K775" s="116"/>
      <c r="L775" s="116"/>
      <c r="N775" s="116"/>
      <c r="R775" s="116"/>
      <c r="T775" s="116" t="s">
        <v>924</v>
      </c>
      <c r="U775" s="116" t="s">
        <v>1673</v>
      </c>
    </row>
    <row r="776" spans="1:21" x14ac:dyDescent="0.25">
      <c r="A776" s="116"/>
      <c r="C776" s="116"/>
      <c r="E776" s="116"/>
      <c r="G776" s="116"/>
      <c r="I776" s="116"/>
      <c r="K776" s="116"/>
      <c r="L776" s="116"/>
      <c r="N776" s="116"/>
      <c r="R776" s="116"/>
      <c r="T776" s="116" t="s">
        <v>924</v>
      </c>
      <c r="U776" s="116" t="s">
        <v>1674</v>
      </c>
    </row>
    <row r="777" spans="1:21" x14ac:dyDescent="0.25">
      <c r="A777" s="116"/>
      <c r="C777" s="116"/>
      <c r="E777" s="116"/>
      <c r="G777" s="116"/>
      <c r="I777" s="116"/>
      <c r="K777" s="116"/>
      <c r="L777" s="116"/>
      <c r="N777" s="116"/>
      <c r="R777" s="116"/>
      <c r="T777" s="116" t="s">
        <v>924</v>
      </c>
      <c r="U777" s="116" t="s">
        <v>1675</v>
      </c>
    </row>
    <row r="778" spans="1:21" x14ac:dyDescent="0.25">
      <c r="A778" s="116"/>
      <c r="C778" s="116"/>
      <c r="E778" s="116"/>
      <c r="G778" s="116"/>
      <c r="I778" s="116"/>
      <c r="K778" s="116"/>
      <c r="L778" s="116"/>
      <c r="N778" s="116"/>
      <c r="R778" s="116"/>
      <c r="T778" s="116" t="s">
        <v>924</v>
      </c>
      <c r="U778" s="116" t="s">
        <v>1676</v>
      </c>
    </row>
    <row r="779" spans="1:21" x14ac:dyDescent="0.25">
      <c r="A779" s="116"/>
      <c r="C779" s="116"/>
      <c r="E779" s="116"/>
      <c r="G779" s="116"/>
      <c r="I779" s="116"/>
      <c r="K779" s="116"/>
      <c r="L779" s="116"/>
      <c r="N779" s="116"/>
      <c r="R779" s="116"/>
      <c r="T779" s="116" t="s">
        <v>924</v>
      </c>
      <c r="U779" s="116" t="s">
        <v>1677</v>
      </c>
    </row>
    <row r="780" spans="1:21" x14ac:dyDescent="0.25">
      <c r="A780" s="116"/>
      <c r="C780" s="116"/>
      <c r="E780" s="116"/>
      <c r="G780" s="116"/>
      <c r="I780" s="116"/>
      <c r="K780" s="116"/>
      <c r="L780" s="116"/>
      <c r="N780" s="116"/>
      <c r="R780" s="116"/>
      <c r="T780" s="116" t="s">
        <v>924</v>
      </c>
      <c r="U780" s="116" t="s">
        <v>1678</v>
      </c>
    </row>
    <row r="781" spans="1:21" x14ac:dyDescent="0.25">
      <c r="A781" s="116"/>
      <c r="C781" s="116"/>
      <c r="E781" s="116"/>
      <c r="G781" s="116"/>
      <c r="I781" s="116"/>
      <c r="K781" s="116"/>
      <c r="L781" s="116"/>
      <c r="N781" s="116"/>
      <c r="R781" s="116"/>
      <c r="T781" s="116" t="s">
        <v>924</v>
      </c>
      <c r="U781" s="116" t="s">
        <v>1679</v>
      </c>
    </row>
    <row r="782" spans="1:21" x14ac:dyDescent="0.25">
      <c r="A782" s="116"/>
      <c r="C782" s="116"/>
      <c r="E782" s="116"/>
      <c r="G782" s="116"/>
      <c r="I782" s="116"/>
      <c r="K782" s="116"/>
      <c r="L782" s="116"/>
      <c r="N782" s="116"/>
      <c r="R782" s="116"/>
      <c r="T782" s="116" t="s">
        <v>924</v>
      </c>
      <c r="U782" s="116" t="s">
        <v>1680</v>
      </c>
    </row>
    <row r="783" spans="1:21" x14ac:dyDescent="0.25">
      <c r="A783" s="116"/>
      <c r="C783" s="116"/>
      <c r="E783" s="116"/>
      <c r="G783" s="116"/>
      <c r="I783" s="116"/>
      <c r="K783" s="116"/>
      <c r="L783" s="116"/>
      <c r="N783" s="116"/>
      <c r="R783" s="116"/>
      <c r="T783" s="116" t="s">
        <v>924</v>
      </c>
      <c r="U783" s="116" t="s">
        <v>1681</v>
      </c>
    </row>
    <row r="784" spans="1:21" x14ac:dyDescent="0.25">
      <c r="A784" s="116"/>
      <c r="C784" s="116"/>
      <c r="E784" s="116"/>
      <c r="G784" s="116"/>
      <c r="I784" s="116"/>
      <c r="K784" s="116"/>
      <c r="L784" s="116"/>
      <c r="N784" s="116"/>
      <c r="R784" s="116"/>
      <c r="T784" s="116" t="s">
        <v>924</v>
      </c>
      <c r="U784" s="116" t="s">
        <v>1682</v>
      </c>
    </row>
    <row r="785" spans="1:21" x14ac:dyDescent="0.25">
      <c r="A785" s="116"/>
      <c r="C785" s="116"/>
      <c r="E785" s="116"/>
      <c r="G785" s="116"/>
      <c r="I785" s="116"/>
      <c r="K785" s="116"/>
      <c r="L785" s="116"/>
      <c r="N785" s="116"/>
      <c r="R785" s="116"/>
      <c r="T785" s="116" t="s">
        <v>924</v>
      </c>
      <c r="U785" s="116" t="s">
        <v>1683</v>
      </c>
    </row>
    <row r="786" spans="1:21" x14ac:dyDescent="0.25">
      <c r="A786" s="116"/>
      <c r="C786" s="116"/>
      <c r="E786" s="116"/>
      <c r="G786" s="116"/>
      <c r="I786" s="116"/>
      <c r="K786" s="116"/>
      <c r="L786" s="116"/>
      <c r="N786" s="116"/>
      <c r="R786" s="116"/>
      <c r="T786" s="116" t="s">
        <v>924</v>
      </c>
      <c r="U786" s="116" t="s">
        <v>1684</v>
      </c>
    </row>
    <row r="787" spans="1:21" x14ac:dyDescent="0.25">
      <c r="A787" s="116"/>
      <c r="C787" s="116"/>
      <c r="E787" s="116"/>
      <c r="G787" s="116"/>
      <c r="I787" s="116"/>
      <c r="K787" s="116"/>
      <c r="L787" s="116"/>
      <c r="N787" s="116"/>
      <c r="R787" s="116"/>
      <c r="T787" s="116" t="s">
        <v>924</v>
      </c>
      <c r="U787" s="116" t="s">
        <v>1685</v>
      </c>
    </row>
    <row r="788" spans="1:21" x14ac:dyDescent="0.25">
      <c r="A788" s="116"/>
      <c r="C788" s="116"/>
      <c r="E788" s="116"/>
      <c r="G788" s="116"/>
      <c r="I788" s="116"/>
      <c r="K788" s="116"/>
      <c r="L788" s="116"/>
      <c r="N788" s="116"/>
      <c r="R788" s="116"/>
      <c r="T788" s="116" t="s">
        <v>924</v>
      </c>
      <c r="U788" s="116" t="s">
        <v>1686</v>
      </c>
    </row>
    <row r="789" spans="1:21" x14ac:dyDescent="0.25">
      <c r="A789" s="116"/>
      <c r="C789" s="116"/>
      <c r="E789" s="116"/>
      <c r="G789" s="116"/>
      <c r="I789" s="116"/>
      <c r="K789" s="116"/>
      <c r="L789" s="116"/>
      <c r="N789" s="116"/>
      <c r="R789" s="116"/>
      <c r="T789" s="116" t="s">
        <v>924</v>
      </c>
      <c r="U789" s="116" t="s">
        <v>1687</v>
      </c>
    </row>
    <row r="790" spans="1:21" x14ac:dyDescent="0.25">
      <c r="A790" s="116"/>
      <c r="C790" s="116"/>
      <c r="E790" s="116"/>
      <c r="G790" s="116"/>
      <c r="I790" s="116"/>
      <c r="K790" s="116"/>
      <c r="L790" s="116"/>
      <c r="N790" s="116"/>
      <c r="R790" s="116"/>
      <c r="T790" s="116" t="s">
        <v>924</v>
      </c>
      <c r="U790" s="116" t="s">
        <v>1688</v>
      </c>
    </row>
    <row r="791" spans="1:21" x14ac:dyDescent="0.25">
      <c r="A791" s="116"/>
      <c r="C791" s="116"/>
      <c r="E791" s="116"/>
      <c r="G791" s="116"/>
      <c r="I791" s="116"/>
      <c r="K791" s="116"/>
      <c r="L791" s="116"/>
      <c r="N791" s="116"/>
      <c r="R791" s="116"/>
      <c r="T791" s="116" t="s">
        <v>924</v>
      </c>
      <c r="U791" s="116" t="s">
        <v>1689</v>
      </c>
    </row>
    <row r="792" spans="1:21" x14ac:dyDescent="0.25">
      <c r="A792" s="116"/>
      <c r="C792" s="116"/>
      <c r="E792" s="116"/>
      <c r="G792" s="116"/>
      <c r="I792" s="116"/>
      <c r="K792" s="116"/>
      <c r="L792" s="116"/>
      <c r="N792" s="116"/>
      <c r="R792" s="116"/>
      <c r="T792" s="116" t="s">
        <v>924</v>
      </c>
      <c r="U792" s="116" t="s">
        <v>1690</v>
      </c>
    </row>
    <row r="793" spans="1:21" x14ac:dyDescent="0.25">
      <c r="A793" s="116"/>
      <c r="C793" s="116"/>
      <c r="E793" s="116"/>
      <c r="G793" s="116"/>
      <c r="I793" s="116"/>
      <c r="K793" s="116"/>
      <c r="L793" s="116"/>
      <c r="N793" s="116"/>
      <c r="R793" s="116"/>
      <c r="T793" s="116" t="s">
        <v>924</v>
      </c>
      <c r="U793" s="116" t="s">
        <v>1691</v>
      </c>
    </row>
    <row r="794" spans="1:21" x14ac:dyDescent="0.25">
      <c r="A794" s="116"/>
      <c r="C794" s="116"/>
      <c r="E794" s="116"/>
      <c r="G794" s="116"/>
      <c r="I794" s="116"/>
      <c r="K794" s="116"/>
      <c r="L794" s="116"/>
      <c r="N794" s="116"/>
      <c r="R794" s="116"/>
      <c r="T794" s="116" t="s">
        <v>924</v>
      </c>
      <c r="U794" s="116" t="s">
        <v>1692</v>
      </c>
    </row>
    <row r="795" spans="1:21" x14ac:dyDescent="0.25">
      <c r="A795" s="116"/>
      <c r="C795" s="116"/>
      <c r="E795" s="116"/>
      <c r="G795" s="116"/>
      <c r="I795" s="116"/>
      <c r="K795" s="116"/>
      <c r="L795" s="116"/>
      <c r="N795" s="116"/>
      <c r="R795" s="116"/>
      <c r="T795" s="116" t="s">
        <v>924</v>
      </c>
      <c r="U795" s="116" t="s">
        <v>1693</v>
      </c>
    </row>
    <row r="796" spans="1:21" x14ac:dyDescent="0.25">
      <c r="A796" s="116"/>
      <c r="C796" s="116"/>
      <c r="E796" s="116"/>
      <c r="G796" s="116"/>
      <c r="I796" s="116"/>
      <c r="K796" s="116"/>
      <c r="L796" s="116"/>
      <c r="N796" s="116"/>
      <c r="R796" s="116"/>
      <c r="T796" s="116" t="s">
        <v>924</v>
      </c>
      <c r="U796" s="116" t="s">
        <v>1694</v>
      </c>
    </row>
    <row r="797" spans="1:21" x14ac:dyDescent="0.25">
      <c r="A797" s="116"/>
      <c r="C797" s="116"/>
      <c r="E797" s="116"/>
      <c r="G797" s="116"/>
      <c r="I797" s="116"/>
      <c r="K797" s="116"/>
      <c r="L797" s="116"/>
      <c r="N797" s="116"/>
      <c r="R797" s="116"/>
      <c r="T797" s="116" t="s">
        <v>924</v>
      </c>
      <c r="U797" s="116" t="s">
        <v>1695</v>
      </c>
    </row>
    <row r="798" spans="1:21" x14ac:dyDescent="0.25">
      <c r="A798" s="116"/>
      <c r="C798" s="116"/>
      <c r="E798" s="116"/>
      <c r="G798" s="116"/>
      <c r="I798" s="116"/>
      <c r="K798" s="116"/>
      <c r="L798" s="116"/>
      <c r="N798" s="116"/>
      <c r="R798" s="116"/>
      <c r="T798" s="116" t="s">
        <v>924</v>
      </c>
      <c r="U798" s="116" t="s">
        <v>1696</v>
      </c>
    </row>
    <row r="799" spans="1:21" x14ac:dyDescent="0.25">
      <c r="A799" s="116"/>
      <c r="C799" s="116"/>
      <c r="E799" s="116"/>
      <c r="G799" s="116"/>
      <c r="I799" s="116"/>
      <c r="K799" s="116"/>
      <c r="L799" s="116"/>
      <c r="N799" s="116"/>
      <c r="R799" s="116"/>
      <c r="T799" s="116" t="s">
        <v>924</v>
      </c>
      <c r="U799" s="116" t="s">
        <v>1697</v>
      </c>
    </row>
    <row r="800" spans="1:21" x14ac:dyDescent="0.25">
      <c r="A800" s="116"/>
      <c r="C800" s="116"/>
      <c r="E800" s="116"/>
      <c r="G800" s="116"/>
      <c r="I800" s="116"/>
      <c r="K800" s="116"/>
      <c r="L800" s="116"/>
      <c r="N800" s="116"/>
      <c r="R800" s="116"/>
      <c r="T800" s="116" t="s">
        <v>924</v>
      </c>
      <c r="U800" s="116" t="s">
        <v>1698</v>
      </c>
    </row>
    <row r="801" spans="1:21" x14ac:dyDescent="0.25">
      <c r="A801" s="116"/>
      <c r="C801" s="116"/>
      <c r="E801" s="116"/>
      <c r="G801" s="116"/>
      <c r="I801" s="116"/>
      <c r="K801" s="116"/>
      <c r="L801" s="116"/>
      <c r="N801" s="116"/>
      <c r="R801" s="116"/>
      <c r="T801" s="116" t="s">
        <v>924</v>
      </c>
      <c r="U801" s="116" t="s">
        <v>1699</v>
      </c>
    </row>
    <row r="802" spans="1:21" x14ac:dyDescent="0.25">
      <c r="A802" s="116"/>
      <c r="C802" s="116"/>
      <c r="E802" s="116"/>
      <c r="G802" s="116"/>
      <c r="I802" s="116"/>
      <c r="K802" s="116"/>
      <c r="L802" s="116"/>
      <c r="N802" s="116"/>
      <c r="R802" s="116"/>
      <c r="T802" s="116" t="s">
        <v>924</v>
      </c>
      <c r="U802" s="116" t="s">
        <v>1700</v>
      </c>
    </row>
    <row r="803" spans="1:21" x14ac:dyDescent="0.25">
      <c r="A803" s="116"/>
      <c r="C803" s="116"/>
      <c r="E803" s="116"/>
      <c r="G803" s="116"/>
      <c r="I803" s="116"/>
      <c r="K803" s="116"/>
      <c r="L803" s="116"/>
      <c r="N803" s="116"/>
      <c r="R803" s="116"/>
      <c r="T803" s="116" t="s">
        <v>924</v>
      </c>
      <c r="U803" s="116" t="s">
        <v>1701</v>
      </c>
    </row>
    <row r="804" spans="1:21" x14ac:dyDescent="0.25">
      <c r="A804" s="116"/>
      <c r="C804" s="116"/>
      <c r="E804" s="116"/>
      <c r="G804" s="116"/>
      <c r="I804" s="116"/>
      <c r="K804" s="116"/>
      <c r="L804" s="116"/>
      <c r="N804" s="116"/>
      <c r="R804" s="116"/>
      <c r="T804" s="116" t="s">
        <v>924</v>
      </c>
      <c r="U804" s="116" t="s">
        <v>1702</v>
      </c>
    </row>
    <row r="805" spans="1:21" x14ac:dyDescent="0.25">
      <c r="A805" s="116"/>
      <c r="C805" s="116"/>
      <c r="E805" s="116"/>
      <c r="G805" s="116"/>
      <c r="I805" s="116"/>
      <c r="K805" s="116"/>
      <c r="L805" s="116"/>
      <c r="N805" s="116"/>
      <c r="R805" s="116"/>
      <c r="T805" s="116" t="s">
        <v>924</v>
      </c>
      <c r="U805" s="116" t="s">
        <v>1703</v>
      </c>
    </row>
    <row r="806" spans="1:21" x14ac:dyDescent="0.25">
      <c r="A806" s="116"/>
      <c r="C806" s="116"/>
      <c r="E806" s="116"/>
      <c r="G806" s="116"/>
      <c r="I806" s="116"/>
      <c r="K806" s="116"/>
      <c r="L806" s="116"/>
      <c r="N806" s="116"/>
      <c r="R806" s="116"/>
      <c r="T806" s="116" t="s">
        <v>924</v>
      </c>
      <c r="U806" s="116" t="s">
        <v>1704</v>
      </c>
    </row>
    <row r="807" spans="1:21" x14ac:dyDescent="0.25">
      <c r="A807" s="116"/>
      <c r="C807" s="116"/>
      <c r="E807" s="116"/>
      <c r="G807" s="116"/>
      <c r="I807" s="116"/>
      <c r="K807" s="116"/>
      <c r="L807" s="116"/>
      <c r="N807" s="116"/>
      <c r="R807" s="116"/>
      <c r="T807" s="116" t="s">
        <v>924</v>
      </c>
      <c r="U807" s="116" t="s">
        <v>1705</v>
      </c>
    </row>
    <row r="808" spans="1:21" x14ac:dyDescent="0.25">
      <c r="A808" s="116"/>
      <c r="C808" s="116"/>
      <c r="E808" s="116"/>
      <c r="G808" s="116"/>
      <c r="I808" s="116"/>
      <c r="K808" s="116"/>
      <c r="L808" s="116"/>
      <c r="N808" s="116"/>
      <c r="R808" s="116"/>
      <c r="T808" s="116" t="s">
        <v>924</v>
      </c>
      <c r="U808" s="116" t="s">
        <v>1706</v>
      </c>
    </row>
    <row r="809" spans="1:21" x14ac:dyDescent="0.25">
      <c r="A809" s="116"/>
      <c r="C809" s="116"/>
      <c r="E809" s="116"/>
      <c r="G809" s="116"/>
      <c r="I809" s="116"/>
      <c r="K809" s="116"/>
      <c r="L809" s="116"/>
      <c r="N809" s="116"/>
      <c r="R809" s="116"/>
      <c r="T809" s="116" t="s">
        <v>924</v>
      </c>
      <c r="U809" s="116" t="s">
        <v>1707</v>
      </c>
    </row>
    <row r="810" spans="1:21" x14ac:dyDescent="0.25">
      <c r="A810" s="116"/>
      <c r="C810" s="116"/>
      <c r="E810" s="116"/>
      <c r="G810" s="116"/>
      <c r="I810" s="116"/>
      <c r="K810" s="116"/>
      <c r="L810" s="116"/>
      <c r="N810" s="116"/>
      <c r="R810" s="116"/>
      <c r="T810" s="116" t="s">
        <v>924</v>
      </c>
      <c r="U810" s="116" t="s">
        <v>1708</v>
      </c>
    </row>
    <row r="811" spans="1:21" x14ac:dyDescent="0.25">
      <c r="A811" s="116"/>
      <c r="C811" s="116"/>
      <c r="E811" s="116"/>
      <c r="G811" s="116"/>
      <c r="I811" s="116"/>
      <c r="K811" s="116"/>
      <c r="L811" s="116"/>
      <c r="N811" s="116"/>
      <c r="R811" s="116"/>
      <c r="T811" s="116" t="s">
        <v>924</v>
      </c>
      <c r="U811" s="116" t="s">
        <v>1709</v>
      </c>
    </row>
    <row r="812" spans="1:21" x14ac:dyDescent="0.25">
      <c r="A812" s="116"/>
      <c r="C812" s="116"/>
      <c r="E812" s="116"/>
      <c r="G812" s="116"/>
      <c r="I812" s="116"/>
      <c r="K812" s="116"/>
      <c r="L812" s="116"/>
      <c r="N812" s="116"/>
      <c r="R812" s="116"/>
      <c r="T812" s="116" t="s">
        <v>924</v>
      </c>
      <c r="U812" s="116" t="s">
        <v>1710</v>
      </c>
    </row>
    <row r="813" spans="1:21" x14ac:dyDescent="0.25">
      <c r="A813" s="116"/>
      <c r="C813" s="116"/>
      <c r="E813" s="116"/>
      <c r="G813" s="116"/>
      <c r="I813" s="116"/>
      <c r="K813" s="116"/>
      <c r="L813" s="116"/>
      <c r="N813" s="116"/>
      <c r="R813" s="116"/>
      <c r="T813" s="116" t="s">
        <v>924</v>
      </c>
      <c r="U813" s="116" t="s">
        <v>1711</v>
      </c>
    </row>
    <row r="814" spans="1:21" x14ac:dyDescent="0.25">
      <c r="A814" s="116"/>
      <c r="C814" s="116"/>
      <c r="E814" s="116"/>
      <c r="G814" s="116"/>
      <c r="I814" s="116"/>
      <c r="K814" s="116"/>
      <c r="L814" s="116"/>
      <c r="N814" s="116"/>
      <c r="R814" s="116"/>
      <c r="T814" s="116" t="s">
        <v>924</v>
      </c>
      <c r="U814" s="116" t="s">
        <v>1712</v>
      </c>
    </row>
    <row r="815" spans="1:21" x14ac:dyDescent="0.25">
      <c r="A815" s="116"/>
      <c r="C815" s="116"/>
      <c r="E815" s="116"/>
      <c r="G815" s="116"/>
      <c r="I815" s="116"/>
      <c r="K815" s="116"/>
      <c r="L815" s="116"/>
      <c r="N815" s="116"/>
      <c r="R815" s="116"/>
      <c r="T815" s="116" t="s">
        <v>509</v>
      </c>
      <c r="U815" s="116" t="s">
        <v>1713</v>
      </c>
    </row>
    <row r="816" spans="1:21" x14ac:dyDescent="0.25">
      <c r="A816" s="116"/>
      <c r="C816" s="116"/>
      <c r="E816" s="116"/>
      <c r="G816" s="116"/>
      <c r="I816" s="116"/>
      <c r="K816" s="116"/>
      <c r="L816" s="116"/>
      <c r="N816" s="116"/>
      <c r="R816" s="116"/>
      <c r="T816" s="116" t="s">
        <v>509</v>
      </c>
      <c r="U816" s="116" t="s">
        <v>1714</v>
      </c>
    </row>
    <row r="817" spans="1:21" x14ac:dyDescent="0.25">
      <c r="A817" s="116"/>
      <c r="C817" s="116"/>
      <c r="E817" s="116"/>
      <c r="G817" s="116"/>
      <c r="I817" s="116"/>
      <c r="K817" s="116"/>
      <c r="L817" s="116"/>
      <c r="N817" s="116"/>
      <c r="R817" s="116"/>
      <c r="T817" s="116" t="s">
        <v>509</v>
      </c>
      <c r="U817" s="116" t="s">
        <v>1715</v>
      </c>
    </row>
    <row r="818" spans="1:21" x14ac:dyDescent="0.25">
      <c r="A818" s="116"/>
      <c r="C818" s="116"/>
      <c r="E818" s="116"/>
      <c r="G818" s="116"/>
      <c r="I818" s="116"/>
      <c r="K818" s="116"/>
      <c r="L818" s="116"/>
      <c r="N818" s="116"/>
      <c r="R818" s="116"/>
      <c r="T818" s="116" t="s">
        <v>509</v>
      </c>
      <c r="U818" s="116" t="s">
        <v>1716</v>
      </c>
    </row>
    <row r="819" spans="1:21" x14ac:dyDescent="0.25">
      <c r="A819" s="116"/>
      <c r="C819" s="116"/>
      <c r="E819" s="116"/>
      <c r="G819" s="116"/>
      <c r="I819" s="116"/>
      <c r="K819" s="116"/>
      <c r="L819" s="116"/>
      <c r="N819" s="116"/>
      <c r="R819" s="116"/>
      <c r="T819" s="116" t="s">
        <v>509</v>
      </c>
      <c r="U819" s="116" t="s">
        <v>1717</v>
      </c>
    </row>
    <row r="820" spans="1:21" x14ac:dyDescent="0.25">
      <c r="A820" s="116"/>
      <c r="C820" s="116"/>
      <c r="E820" s="116"/>
      <c r="G820" s="116"/>
      <c r="I820" s="116"/>
      <c r="K820" s="116"/>
      <c r="L820" s="116"/>
      <c r="N820" s="116"/>
      <c r="R820" s="116"/>
      <c r="T820" s="116" t="s">
        <v>509</v>
      </c>
      <c r="U820" s="116" t="s">
        <v>1718</v>
      </c>
    </row>
    <row r="821" spans="1:21" x14ac:dyDescent="0.25">
      <c r="A821" s="116"/>
      <c r="C821" s="116"/>
      <c r="E821" s="116"/>
      <c r="G821" s="116"/>
      <c r="I821" s="116"/>
      <c r="K821" s="116"/>
      <c r="L821" s="116"/>
      <c r="N821" s="116"/>
      <c r="R821" s="116"/>
      <c r="T821" s="116" t="s">
        <v>509</v>
      </c>
      <c r="U821" s="116" t="s">
        <v>1719</v>
      </c>
    </row>
    <row r="822" spans="1:21" x14ac:dyDescent="0.25">
      <c r="A822" s="116"/>
      <c r="C822" s="116"/>
      <c r="E822" s="116"/>
      <c r="G822" s="116"/>
      <c r="I822" s="116"/>
      <c r="K822" s="116"/>
      <c r="L822" s="116"/>
      <c r="N822" s="116"/>
      <c r="R822" s="116"/>
      <c r="T822" s="116" t="s">
        <v>509</v>
      </c>
      <c r="U822" s="116" t="s">
        <v>1720</v>
      </c>
    </row>
    <row r="823" spans="1:21" x14ac:dyDescent="0.25">
      <c r="A823" s="116"/>
      <c r="C823" s="116"/>
      <c r="E823" s="116"/>
      <c r="G823" s="116"/>
      <c r="I823" s="116"/>
      <c r="K823" s="116"/>
      <c r="L823" s="116"/>
      <c r="N823" s="116"/>
      <c r="R823" s="116"/>
      <c r="T823" s="116" t="s">
        <v>509</v>
      </c>
      <c r="U823" s="116" t="s">
        <v>1721</v>
      </c>
    </row>
    <row r="824" spans="1:21" x14ac:dyDescent="0.25">
      <c r="A824" s="116"/>
      <c r="C824" s="116"/>
      <c r="E824" s="116"/>
      <c r="G824" s="116"/>
      <c r="I824" s="116"/>
      <c r="K824" s="116"/>
      <c r="L824" s="116"/>
      <c r="N824" s="116"/>
      <c r="R824" s="116"/>
      <c r="T824" s="116" t="s">
        <v>509</v>
      </c>
      <c r="U824" s="116" t="s">
        <v>1722</v>
      </c>
    </row>
    <row r="825" spans="1:21" x14ac:dyDescent="0.25">
      <c r="A825" s="116"/>
      <c r="C825" s="116"/>
      <c r="E825" s="116"/>
      <c r="G825" s="116"/>
      <c r="I825" s="116"/>
      <c r="K825" s="116"/>
      <c r="L825" s="116"/>
      <c r="N825" s="116"/>
      <c r="R825" s="116"/>
      <c r="T825" s="116" t="s">
        <v>509</v>
      </c>
      <c r="U825" s="116" t="s">
        <v>1723</v>
      </c>
    </row>
    <row r="826" spans="1:21" x14ac:dyDescent="0.25">
      <c r="A826" s="116"/>
      <c r="C826" s="116"/>
      <c r="E826" s="116"/>
      <c r="G826" s="116"/>
      <c r="I826" s="116"/>
      <c r="K826" s="116"/>
      <c r="L826" s="116"/>
      <c r="N826" s="116"/>
      <c r="R826" s="116"/>
      <c r="T826" s="116" t="s">
        <v>509</v>
      </c>
      <c r="U826" s="116" t="s">
        <v>1724</v>
      </c>
    </row>
    <row r="827" spans="1:21" x14ac:dyDescent="0.25">
      <c r="A827" s="116"/>
      <c r="C827" s="116"/>
      <c r="E827" s="116"/>
      <c r="G827" s="116"/>
      <c r="I827" s="116"/>
      <c r="K827" s="116"/>
      <c r="L827" s="116"/>
      <c r="N827" s="116"/>
      <c r="R827" s="116"/>
      <c r="T827" s="116" t="s">
        <v>509</v>
      </c>
      <c r="U827" s="116" t="s">
        <v>1725</v>
      </c>
    </row>
    <row r="828" spans="1:21" x14ac:dyDescent="0.25">
      <c r="A828" s="116"/>
      <c r="C828" s="116"/>
      <c r="E828" s="116"/>
      <c r="G828" s="116"/>
      <c r="I828" s="116"/>
      <c r="K828" s="116"/>
      <c r="L828" s="116"/>
      <c r="N828" s="116"/>
      <c r="R828" s="116"/>
      <c r="T828" s="116" t="s">
        <v>509</v>
      </c>
      <c r="U828" s="116" t="s">
        <v>1726</v>
      </c>
    </row>
    <row r="829" spans="1:21" x14ac:dyDescent="0.25">
      <c r="A829" s="116"/>
      <c r="C829" s="116"/>
      <c r="E829" s="116"/>
      <c r="G829" s="116"/>
      <c r="I829" s="116"/>
      <c r="K829" s="116"/>
      <c r="L829" s="116"/>
      <c r="N829" s="116"/>
      <c r="R829" s="116"/>
      <c r="T829" s="116" t="s">
        <v>509</v>
      </c>
      <c r="U829" s="116" t="s">
        <v>1727</v>
      </c>
    </row>
    <row r="830" spans="1:21" x14ac:dyDescent="0.25">
      <c r="A830" s="116"/>
      <c r="C830" s="116"/>
      <c r="E830" s="116"/>
      <c r="G830" s="116"/>
      <c r="I830" s="116"/>
      <c r="K830" s="116"/>
      <c r="L830" s="116"/>
      <c r="N830" s="116"/>
      <c r="R830" s="116"/>
      <c r="T830" s="116" t="s">
        <v>509</v>
      </c>
      <c r="U830" s="116" t="s">
        <v>1728</v>
      </c>
    </row>
    <row r="831" spans="1:21" x14ac:dyDescent="0.25">
      <c r="A831" s="116"/>
      <c r="C831" s="116"/>
      <c r="E831" s="116"/>
      <c r="G831" s="116"/>
      <c r="I831" s="116"/>
      <c r="K831" s="116"/>
      <c r="L831" s="116"/>
      <c r="N831" s="116"/>
      <c r="R831" s="116"/>
      <c r="T831" s="116" t="s">
        <v>509</v>
      </c>
      <c r="U831" s="116" t="s">
        <v>1729</v>
      </c>
    </row>
    <row r="832" spans="1:21" x14ac:dyDescent="0.25">
      <c r="A832" s="116"/>
      <c r="C832" s="116"/>
      <c r="E832" s="116"/>
      <c r="G832" s="116"/>
      <c r="I832" s="116"/>
      <c r="K832" s="116"/>
      <c r="L832" s="116"/>
      <c r="N832" s="116"/>
      <c r="R832" s="116"/>
      <c r="T832" s="116" t="s">
        <v>509</v>
      </c>
      <c r="U832" s="116" t="s">
        <v>1730</v>
      </c>
    </row>
    <row r="833" spans="1:21" x14ac:dyDescent="0.25">
      <c r="A833" s="116"/>
      <c r="C833" s="116"/>
      <c r="E833" s="116"/>
      <c r="G833" s="116"/>
      <c r="I833" s="116"/>
      <c r="K833" s="116"/>
      <c r="L833" s="116"/>
      <c r="N833" s="116"/>
      <c r="R833" s="116"/>
      <c r="T833" s="116" t="s">
        <v>509</v>
      </c>
      <c r="U833" s="116" t="s">
        <v>1731</v>
      </c>
    </row>
    <row r="834" spans="1:21" x14ac:dyDescent="0.25">
      <c r="A834" s="116"/>
      <c r="C834" s="116"/>
      <c r="E834" s="116"/>
      <c r="G834" s="116"/>
      <c r="I834" s="116"/>
      <c r="K834" s="116"/>
      <c r="L834" s="116"/>
      <c r="N834" s="116"/>
      <c r="R834" s="116"/>
      <c r="T834" s="116" t="s">
        <v>509</v>
      </c>
      <c r="U834" s="116" t="s">
        <v>1732</v>
      </c>
    </row>
    <row r="835" spans="1:21" x14ac:dyDescent="0.25">
      <c r="A835" s="116"/>
      <c r="C835" s="116"/>
      <c r="E835" s="116"/>
      <c r="G835" s="116"/>
      <c r="I835" s="116"/>
      <c r="K835" s="116"/>
      <c r="L835" s="116"/>
      <c r="N835" s="116"/>
      <c r="R835" s="116"/>
      <c r="T835" s="116" t="s">
        <v>509</v>
      </c>
      <c r="U835" s="116" t="s">
        <v>1733</v>
      </c>
    </row>
    <row r="836" spans="1:21" x14ac:dyDescent="0.25">
      <c r="A836" s="116"/>
      <c r="C836" s="116"/>
      <c r="E836" s="116"/>
      <c r="G836" s="116"/>
      <c r="I836" s="116"/>
      <c r="K836" s="116"/>
      <c r="L836" s="116"/>
      <c r="N836" s="116"/>
      <c r="R836" s="116"/>
      <c r="T836" s="116" t="s">
        <v>509</v>
      </c>
      <c r="U836" s="116" t="s">
        <v>1734</v>
      </c>
    </row>
    <row r="837" spans="1:21" x14ac:dyDescent="0.25">
      <c r="A837" s="116"/>
      <c r="C837" s="116"/>
      <c r="E837" s="116"/>
      <c r="G837" s="116"/>
      <c r="I837" s="116"/>
      <c r="K837" s="116"/>
      <c r="L837" s="116"/>
      <c r="N837" s="116"/>
      <c r="R837" s="116"/>
      <c r="T837" s="116" t="s">
        <v>509</v>
      </c>
      <c r="U837" s="116" t="s">
        <v>1735</v>
      </c>
    </row>
    <row r="838" spans="1:21" x14ac:dyDescent="0.25">
      <c r="A838" s="116"/>
      <c r="C838" s="116"/>
      <c r="E838" s="116"/>
      <c r="G838" s="116"/>
      <c r="I838" s="116"/>
      <c r="K838" s="116"/>
      <c r="L838" s="116"/>
      <c r="N838" s="116"/>
      <c r="R838" s="116"/>
      <c r="T838" s="116" t="s">
        <v>509</v>
      </c>
      <c r="U838" s="116" t="s">
        <v>1736</v>
      </c>
    </row>
    <row r="839" spans="1:21" x14ac:dyDescent="0.25">
      <c r="A839" s="116"/>
      <c r="C839" s="116"/>
      <c r="E839" s="116"/>
      <c r="G839" s="116"/>
      <c r="I839" s="116"/>
      <c r="K839" s="116"/>
      <c r="L839" s="116"/>
      <c r="N839" s="116"/>
      <c r="R839" s="116"/>
      <c r="T839" s="116" t="s">
        <v>509</v>
      </c>
      <c r="U839" s="116" t="s">
        <v>1737</v>
      </c>
    </row>
    <row r="840" spans="1:21" x14ac:dyDescent="0.25">
      <c r="A840" s="116"/>
      <c r="C840" s="116"/>
      <c r="E840" s="116"/>
      <c r="G840" s="116"/>
      <c r="I840" s="116"/>
      <c r="K840" s="116"/>
      <c r="L840" s="116"/>
      <c r="N840" s="116"/>
      <c r="R840" s="116"/>
      <c r="T840" s="116" t="s">
        <v>509</v>
      </c>
      <c r="U840" s="116" t="s">
        <v>1738</v>
      </c>
    </row>
    <row r="841" spans="1:21" x14ac:dyDescent="0.25">
      <c r="A841" s="116"/>
      <c r="C841" s="116"/>
      <c r="E841" s="116"/>
      <c r="G841" s="116"/>
      <c r="I841" s="116"/>
      <c r="K841" s="116"/>
      <c r="L841" s="116"/>
      <c r="N841" s="116"/>
      <c r="R841" s="116"/>
      <c r="T841" s="116" t="s">
        <v>509</v>
      </c>
      <c r="U841" s="116" t="s">
        <v>1739</v>
      </c>
    </row>
    <row r="842" spans="1:21" x14ac:dyDescent="0.25">
      <c r="A842" s="116"/>
      <c r="C842" s="116"/>
      <c r="E842" s="116"/>
      <c r="G842" s="116"/>
      <c r="I842" s="116"/>
      <c r="K842" s="116"/>
      <c r="L842" s="116"/>
      <c r="N842" s="116"/>
      <c r="R842" s="116"/>
      <c r="T842" s="116" t="s">
        <v>509</v>
      </c>
      <c r="U842" s="116" t="s">
        <v>1740</v>
      </c>
    </row>
    <row r="843" spans="1:21" x14ac:dyDescent="0.25">
      <c r="A843" s="116"/>
      <c r="C843" s="116"/>
      <c r="E843" s="116"/>
      <c r="G843" s="116"/>
      <c r="I843" s="116"/>
      <c r="K843" s="116"/>
      <c r="L843" s="116"/>
      <c r="N843" s="116"/>
      <c r="R843" s="116"/>
      <c r="T843" s="116" t="s">
        <v>509</v>
      </c>
      <c r="U843" s="116" t="s">
        <v>1741</v>
      </c>
    </row>
    <row r="844" spans="1:21" x14ac:dyDescent="0.25">
      <c r="A844" s="116"/>
      <c r="C844" s="116"/>
      <c r="E844" s="116"/>
      <c r="G844" s="116"/>
      <c r="I844" s="116"/>
      <c r="K844" s="116"/>
      <c r="L844" s="116"/>
      <c r="N844" s="116"/>
      <c r="R844" s="116"/>
      <c r="T844" s="116" t="s">
        <v>509</v>
      </c>
      <c r="U844" s="116" t="s">
        <v>1742</v>
      </c>
    </row>
    <row r="845" spans="1:21" x14ac:dyDescent="0.25">
      <c r="A845" s="116"/>
      <c r="C845" s="116"/>
      <c r="E845" s="116"/>
      <c r="G845" s="116"/>
      <c r="I845" s="116"/>
      <c r="K845" s="116"/>
      <c r="L845" s="116"/>
      <c r="N845" s="116"/>
      <c r="R845" s="116"/>
      <c r="T845" s="116" t="s">
        <v>509</v>
      </c>
      <c r="U845" s="116" t="s">
        <v>1743</v>
      </c>
    </row>
    <row r="846" spans="1:21" x14ac:dyDescent="0.25">
      <c r="A846" s="116"/>
      <c r="C846" s="116"/>
      <c r="E846" s="116"/>
      <c r="G846" s="116"/>
      <c r="I846" s="116"/>
      <c r="K846" s="116"/>
      <c r="L846" s="116"/>
      <c r="N846" s="116"/>
      <c r="R846" s="116"/>
      <c r="T846" s="116" t="s">
        <v>509</v>
      </c>
      <c r="U846" s="116" t="s">
        <v>1744</v>
      </c>
    </row>
    <row r="847" spans="1:21" x14ac:dyDescent="0.25">
      <c r="A847" s="116"/>
      <c r="C847" s="116"/>
      <c r="E847" s="116"/>
      <c r="G847" s="116"/>
      <c r="I847" s="116"/>
      <c r="K847" s="116"/>
      <c r="L847" s="116"/>
      <c r="N847" s="116"/>
      <c r="R847" s="116"/>
      <c r="T847" s="116" t="s">
        <v>509</v>
      </c>
      <c r="U847" s="116" t="s">
        <v>1745</v>
      </c>
    </row>
    <row r="848" spans="1:21" x14ac:dyDescent="0.25">
      <c r="A848" s="116"/>
      <c r="C848" s="116"/>
      <c r="E848" s="116"/>
      <c r="G848" s="116"/>
      <c r="I848" s="116"/>
      <c r="K848" s="116"/>
      <c r="L848" s="116"/>
      <c r="N848" s="116"/>
      <c r="R848" s="116"/>
      <c r="T848" s="116" t="s">
        <v>509</v>
      </c>
      <c r="U848" s="116" t="s">
        <v>1746</v>
      </c>
    </row>
    <row r="849" spans="1:21" x14ac:dyDescent="0.25">
      <c r="A849" s="116"/>
      <c r="C849" s="116"/>
      <c r="E849" s="116"/>
      <c r="G849" s="116"/>
      <c r="I849" s="116"/>
      <c r="K849" s="116"/>
      <c r="L849" s="116"/>
      <c r="N849" s="116"/>
      <c r="R849" s="116"/>
      <c r="T849" s="116" t="s">
        <v>509</v>
      </c>
      <c r="U849" s="116" t="s">
        <v>1747</v>
      </c>
    </row>
    <row r="850" spans="1:21" x14ac:dyDescent="0.25">
      <c r="A850" s="116"/>
      <c r="C850" s="116"/>
      <c r="E850" s="116"/>
      <c r="G850" s="116"/>
      <c r="I850" s="116"/>
      <c r="K850" s="116"/>
      <c r="L850" s="116"/>
      <c r="N850" s="116"/>
      <c r="R850" s="116"/>
      <c r="T850" s="116" t="s">
        <v>509</v>
      </c>
      <c r="U850" s="116" t="s">
        <v>1748</v>
      </c>
    </row>
    <row r="851" spans="1:21" x14ac:dyDescent="0.25">
      <c r="A851" s="116"/>
      <c r="C851" s="116"/>
      <c r="E851" s="116"/>
      <c r="G851" s="116"/>
      <c r="I851" s="116"/>
      <c r="K851" s="116"/>
      <c r="L851" s="116"/>
      <c r="N851" s="116"/>
      <c r="R851" s="116"/>
      <c r="T851" s="116" t="s">
        <v>509</v>
      </c>
      <c r="U851" s="116" t="s">
        <v>1749</v>
      </c>
    </row>
    <row r="852" spans="1:21" x14ac:dyDescent="0.25">
      <c r="A852" s="116"/>
      <c r="C852" s="116"/>
      <c r="E852" s="116"/>
      <c r="G852" s="116"/>
      <c r="I852" s="116"/>
      <c r="K852" s="116"/>
      <c r="L852" s="116"/>
      <c r="N852" s="116"/>
      <c r="R852" s="116"/>
      <c r="T852" s="116" t="s">
        <v>509</v>
      </c>
      <c r="U852" s="116" t="s">
        <v>1750</v>
      </c>
    </row>
    <row r="853" spans="1:21" x14ac:dyDescent="0.25">
      <c r="A853" s="116"/>
      <c r="C853" s="116"/>
      <c r="E853" s="116"/>
      <c r="G853" s="116"/>
      <c r="I853" s="116"/>
      <c r="K853" s="116"/>
      <c r="L853" s="116"/>
      <c r="N853" s="116"/>
      <c r="R853" s="116"/>
      <c r="T853" s="116" t="s">
        <v>509</v>
      </c>
      <c r="U853" s="116" t="s">
        <v>1751</v>
      </c>
    </row>
    <row r="854" spans="1:21" x14ac:dyDescent="0.25">
      <c r="A854" s="116"/>
      <c r="C854" s="116"/>
      <c r="E854" s="116"/>
      <c r="G854" s="116"/>
      <c r="I854" s="116"/>
      <c r="K854" s="116"/>
      <c r="L854" s="116"/>
      <c r="N854" s="116"/>
      <c r="R854" s="116"/>
      <c r="T854" s="116" t="s">
        <v>509</v>
      </c>
      <c r="U854" s="116" t="s">
        <v>1752</v>
      </c>
    </row>
    <row r="855" spans="1:21" x14ac:dyDescent="0.25">
      <c r="A855" s="116"/>
      <c r="C855" s="116"/>
      <c r="E855" s="116"/>
      <c r="G855" s="116"/>
      <c r="I855" s="116"/>
      <c r="K855" s="116"/>
      <c r="L855" s="116"/>
      <c r="N855" s="116"/>
      <c r="R855" s="116"/>
      <c r="T855" s="116" t="s">
        <v>509</v>
      </c>
      <c r="U855" s="116" t="s">
        <v>1753</v>
      </c>
    </row>
    <row r="856" spans="1:21" x14ac:dyDescent="0.25">
      <c r="A856" s="116"/>
      <c r="C856" s="116"/>
      <c r="E856" s="116"/>
      <c r="G856" s="116"/>
      <c r="I856" s="116"/>
      <c r="K856" s="116"/>
      <c r="L856" s="116"/>
      <c r="N856" s="116"/>
      <c r="R856" s="116"/>
      <c r="T856" s="116" t="s">
        <v>509</v>
      </c>
      <c r="U856" s="116" t="s">
        <v>1754</v>
      </c>
    </row>
    <row r="857" spans="1:21" x14ac:dyDescent="0.25">
      <c r="A857" s="116"/>
      <c r="C857" s="116"/>
      <c r="E857" s="116"/>
      <c r="G857" s="116"/>
      <c r="I857" s="116"/>
      <c r="K857" s="116"/>
      <c r="L857" s="116"/>
      <c r="N857" s="116"/>
      <c r="R857" s="116"/>
      <c r="T857" s="116" t="s">
        <v>509</v>
      </c>
      <c r="U857" s="116" t="s">
        <v>1755</v>
      </c>
    </row>
    <row r="858" spans="1:21" x14ac:dyDescent="0.25">
      <c r="A858" s="116"/>
      <c r="C858" s="116"/>
      <c r="E858" s="116"/>
      <c r="G858" s="116"/>
      <c r="I858" s="116"/>
      <c r="K858" s="116"/>
      <c r="L858" s="116"/>
      <c r="N858" s="116"/>
      <c r="R858" s="116"/>
      <c r="T858" s="116" t="s">
        <v>509</v>
      </c>
      <c r="U858" s="116" t="s">
        <v>1756</v>
      </c>
    </row>
    <row r="859" spans="1:21" x14ac:dyDescent="0.25">
      <c r="A859" s="116"/>
      <c r="C859" s="116"/>
      <c r="E859" s="116"/>
      <c r="G859" s="116"/>
      <c r="I859" s="116"/>
      <c r="K859" s="116"/>
      <c r="L859" s="116"/>
      <c r="N859" s="116"/>
      <c r="R859" s="116"/>
      <c r="T859" s="116" t="s">
        <v>509</v>
      </c>
      <c r="U859" s="116" t="s">
        <v>1757</v>
      </c>
    </row>
    <row r="860" spans="1:21" x14ac:dyDescent="0.25">
      <c r="A860" s="116"/>
      <c r="C860" s="116"/>
      <c r="E860" s="116"/>
      <c r="G860" s="116"/>
      <c r="I860" s="116"/>
      <c r="K860" s="116"/>
      <c r="L860" s="116"/>
      <c r="N860" s="116"/>
      <c r="R860" s="116"/>
      <c r="T860" s="116" t="s">
        <v>509</v>
      </c>
      <c r="U860" s="116" t="s">
        <v>1758</v>
      </c>
    </row>
    <row r="861" spans="1:21" x14ac:dyDescent="0.25">
      <c r="A861" s="116"/>
      <c r="C861" s="116"/>
      <c r="E861" s="116"/>
      <c r="G861" s="116"/>
      <c r="I861" s="116"/>
      <c r="K861" s="116"/>
      <c r="L861" s="116"/>
      <c r="N861" s="116"/>
      <c r="R861" s="116"/>
      <c r="T861" s="116" t="s">
        <v>509</v>
      </c>
      <c r="U861" s="116" t="s">
        <v>1759</v>
      </c>
    </row>
    <row r="862" spans="1:21" x14ac:dyDescent="0.25">
      <c r="A862" s="116"/>
      <c r="C862" s="116"/>
      <c r="E862" s="116"/>
      <c r="G862" s="116"/>
      <c r="I862" s="116"/>
      <c r="K862" s="116"/>
      <c r="L862" s="116"/>
      <c r="N862" s="116"/>
      <c r="R862" s="116"/>
      <c r="T862" s="116" t="s">
        <v>509</v>
      </c>
      <c r="U862" s="116" t="s">
        <v>1760</v>
      </c>
    </row>
    <row r="863" spans="1:21" x14ac:dyDescent="0.25">
      <c r="A863" s="116"/>
      <c r="C863" s="116"/>
      <c r="E863" s="116"/>
      <c r="G863" s="116"/>
      <c r="I863" s="116"/>
      <c r="K863" s="116"/>
      <c r="L863" s="116"/>
      <c r="N863" s="116"/>
      <c r="R863" s="116"/>
      <c r="T863" s="116" t="s">
        <v>509</v>
      </c>
      <c r="U863" s="116" t="s">
        <v>1761</v>
      </c>
    </row>
    <row r="864" spans="1:21" x14ac:dyDescent="0.25">
      <c r="A864" s="116"/>
      <c r="C864" s="116"/>
      <c r="E864" s="116"/>
      <c r="G864" s="116"/>
      <c r="I864" s="116"/>
      <c r="K864" s="116"/>
      <c r="L864" s="116"/>
      <c r="N864" s="116"/>
      <c r="R864" s="116"/>
      <c r="T864" s="116" t="s">
        <v>589</v>
      </c>
      <c r="U864" s="116" t="s">
        <v>1762</v>
      </c>
    </row>
    <row r="865" spans="1:21" x14ac:dyDescent="0.25">
      <c r="A865" s="116"/>
      <c r="C865" s="116"/>
      <c r="E865" s="116"/>
      <c r="G865" s="116"/>
      <c r="I865" s="116"/>
      <c r="K865" s="116"/>
      <c r="L865" s="116"/>
      <c r="N865" s="116"/>
      <c r="R865" s="116"/>
      <c r="T865" s="116" t="s">
        <v>589</v>
      </c>
      <c r="U865" s="116" t="s">
        <v>1763</v>
      </c>
    </row>
    <row r="866" spans="1:21" x14ac:dyDescent="0.25">
      <c r="A866" s="116"/>
      <c r="C866" s="116"/>
      <c r="E866" s="116"/>
      <c r="G866" s="116"/>
      <c r="I866" s="116"/>
      <c r="K866" s="116"/>
      <c r="L866" s="116"/>
      <c r="N866" s="116"/>
      <c r="R866" s="116"/>
      <c r="T866" s="116" t="s">
        <v>589</v>
      </c>
      <c r="U866" s="116" t="s">
        <v>1764</v>
      </c>
    </row>
    <row r="867" spans="1:21" x14ac:dyDescent="0.25">
      <c r="A867" s="116"/>
      <c r="C867" s="116"/>
      <c r="E867" s="116"/>
      <c r="G867" s="116"/>
      <c r="I867" s="116"/>
      <c r="K867" s="116"/>
      <c r="L867" s="116"/>
      <c r="N867" s="116"/>
      <c r="R867" s="116"/>
      <c r="T867" s="116" t="s">
        <v>589</v>
      </c>
      <c r="U867" s="116" t="s">
        <v>1765</v>
      </c>
    </row>
    <row r="868" spans="1:21" x14ac:dyDescent="0.25">
      <c r="A868" s="116"/>
      <c r="C868" s="116"/>
      <c r="E868" s="116"/>
      <c r="G868" s="116"/>
      <c r="I868" s="116"/>
      <c r="K868" s="116"/>
      <c r="L868" s="116"/>
      <c r="N868" s="116"/>
      <c r="R868" s="116"/>
      <c r="T868" s="116" t="s">
        <v>589</v>
      </c>
      <c r="U868" s="116" t="s">
        <v>1766</v>
      </c>
    </row>
    <row r="869" spans="1:21" x14ac:dyDescent="0.25">
      <c r="A869" s="116"/>
      <c r="C869" s="116"/>
      <c r="E869" s="116"/>
      <c r="G869" s="116"/>
      <c r="I869" s="116"/>
      <c r="K869" s="116"/>
      <c r="L869" s="116"/>
      <c r="N869" s="116"/>
      <c r="R869" s="116"/>
      <c r="T869" s="116" t="s">
        <v>589</v>
      </c>
      <c r="U869" s="116" t="s">
        <v>1767</v>
      </c>
    </row>
    <row r="870" spans="1:21" x14ac:dyDescent="0.25">
      <c r="A870" s="116"/>
      <c r="C870" s="116"/>
      <c r="E870" s="116"/>
      <c r="G870" s="116"/>
      <c r="I870" s="116"/>
      <c r="K870" s="116"/>
      <c r="L870" s="116"/>
      <c r="N870" s="116"/>
      <c r="R870" s="116"/>
      <c r="T870" s="116" t="s">
        <v>589</v>
      </c>
      <c r="U870" s="116" t="s">
        <v>1768</v>
      </c>
    </row>
    <row r="871" spans="1:21" x14ac:dyDescent="0.25">
      <c r="A871" s="116"/>
      <c r="C871" s="116"/>
      <c r="E871" s="116"/>
      <c r="G871" s="116"/>
      <c r="I871" s="116"/>
      <c r="K871" s="116"/>
      <c r="L871" s="116"/>
      <c r="N871" s="116"/>
      <c r="R871" s="116"/>
      <c r="T871" s="116" t="s">
        <v>589</v>
      </c>
      <c r="U871" s="116" t="s">
        <v>1769</v>
      </c>
    </row>
    <row r="872" spans="1:21" x14ac:dyDescent="0.25">
      <c r="A872" s="116"/>
      <c r="C872" s="116"/>
      <c r="E872" s="116"/>
      <c r="G872" s="116"/>
      <c r="I872" s="116"/>
      <c r="K872" s="116"/>
      <c r="L872" s="116"/>
      <c r="N872" s="116"/>
      <c r="R872" s="116"/>
      <c r="T872" s="116" t="s">
        <v>589</v>
      </c>
      <c r="U872" s="116" t="s">
        <v>1770</v>
      </c>
    </row>
    <row r="873" spans="1:21" x14ac:dyDescent="0.25">
      <c r="A873" s="116"/>
      <c r="C873" s="116"/>
      <c r="E873" s="116"/>
      <c r="G873" s="116"/>
      <c r="I873" s="116"/>
      <c r="K873" s="116"/>
      <c r="L873" s="116"/>
      <c r="N873" s="116"/>
      <c r="R873" s="116"/>
      <c r="T873" s="116" t="s">
        <v>589</v>
      </c>
      <c r="U873" s="116" t="s">
        <v>1771</v>
      </c>
    </row>
    <row r="874" spans="1:21" x14ac:dyDescent="0.25">
      <c r="A874" s="116"/>
      <c r="C874" s="116"/>
      <c r="E874" s="116"/>
      <c r="G874" s="116"/>
      <c r="I874" s="116"/>
      <c r="K874" s="116"/>
      <c r="L874" s="116"/>
      <c r="N874" s="116"/>
      <c r="R874" s="116"/>
      <c r="T874" s="116" t="s">
        <v>589</v>
      </c>
      <c r="U874" s="116" t="s">
        <v>1772</v>
      </c>
    </row>
    <row r="875" spans="1:21" x14ac:dyDescent="0.25">
      <c r="A875" s="116"/>
      <c r="C875" s="116"/>
      <c r="E875" s="116"/>
      <c r="G875" s="116"/>
      <c r="I875" s="116"/>
      <c r="K875" s="116"/>
      <c r="L875" s="116"/>
      <c r="N875" s="116"/>
      <c r="R875" s="116"/>
      <c r="T875" s="116" t="s">
        <v>443</v>
      </c>
      <c r="U875" s="116" t="s">
        <v>1773</v>
      </c>
    </row>
    <row r="876" spans="1:21" x14ac:dyDescent="0.25">
      <c r="A876" s="116"/>
      <c r="C876" s="116"/>
      <c r="E876" s="116"/>
      <c r="G876" s="116"/>
      <c r="I876" s="116"/>
      <c r="K876" s="116"/>
      <c r="L876" s="116"/>
      <c r="N876" s="116"/>
      <c r="R876" s="116"/>
      <c r="T876" s="116" t="s">
        <v>443</v>
      </c>
      <c r="U876" s="116" t="s">
        <v>1774</v>
      </c>
    </row>
    <row r="877" spans="1:21" x14ac:dyDescent="0.25">
      <c r="A877" s="116"/>
      <c r="C877" s="116"/>
      <c r="E877" s="116"/>
      <c r="G877" s="116"/>
      <c r="I877" s="116"/>
      <c r="K877" s="116"/>
      <c r="L877" s="116"/>
      <c r="N877" s="116"/>
      <c r="R877" s="116"/>
      <c r="T877" s="116" t="s">
        <v>443</v>
      </c>
      <c r="U877" s="116" t="s">
        <v>1775</v>
      </c>
    </row>
    <row r="878" spans="1:21" x14ac:dyDescent="0.25">
      <c r="A878" s="116"/>
      <c r="C878" s="116"/>
      <c r="E878" s="116"/>
      <c r="G878" s="116"/>
      <c r="I878" s="116"/>
      <c r="K878" s="116"/>
      <c r="L878" s="116"/>
      <c r="N878" s="116"/>
      <c r="R878" s="116"/>
      <c r="T878" s="116" t="s">
        <v>443</v>
      </c>
      <c r="U878" s="116" t="s">
        <v>1776</v>
      </c>
    </row>
    <row r="879" spans="1:21" x14ac:dyDescent="0.25">
      <c r="A879" s="116"/>
      <c r="C879" s="116"/>
      <c r="E879" s="116"/>
      <c r="G879" s="116"/>
      <c r="I879" s="116"/>
      <c r="K879" s="116"/>
      <c r="L879" s="116"/>
      <c r="N879" s="116"/>
      <c r="R879" s="116"/>
      <c r="T879" s="116" t="s">
        <v>443</v>
      </c>
      <c r="U879" s="116" t="s">
        <v>1777</v>
      </c>
    </row>
    <row r="880" spans="1:21" x14ac:dyDescent="0.25">
      <c r="A880" s="116"/>
      <c r="C880" s="116"/>
      <c r="E880" s="116"/>
      <c r="G880" s="116"/>
      <c r="I880" s="116"/>
      <c r="K880" s="116"/>
      <c r="L880" s="116"/>
      <c r="N880" s="116"/>
      <c r="R880" s="116"/>
      <c r="T880" s="116" t="s">
        <v>443</v>
      </c>
      <c r="U880" s="116" t="s">
        <v>1778</v>
      </c>
    </row>
    <row r="881" spans="1:21" x14ac:dyDescent="0.25">
      <c r="A881" s="116"/>
      <c r="C881" s="116"/>
      <c r="E881" s="116"/>
      <c r="G881" s="116"/>
      <c r="I881" s="116"/>
      <c r="K881" s="116"/>
      <c r="L881" s="116"/>
      <c r="N881" s="116"/>
      <c r="R881" s="116"/>
      <c r="T881" s="116" t="s">
        <v>443</v>
      </c>
      <c r="U881" s="116" t="s">
        <v>1779</v>
      </c>
    </row>
    <row r="882" spans="1:21" x14ac:dyDescent="0.25">
      <c r="A882" s="116"/>
      <c r="C882" s="116"/>
      <c r="E882" s="116"/>
      <c r="G882" s="116"/>
      <c r="I882" s="116"/>
      <c r="K882" s="116"/>
      <c r="L882" s="116"/>
      <c r="N882" s="116"/>
      <c r="R882" s="116"/>
      <c r="T882" s="116" t="s">
        <v>443</v>
      </c>
      <c r="U882" s="116" t="s">
        <v>1780</v>
      </c>
    </row>
    <row r="883" spans="1:21" x14ac:dyDescent="0.25">
      <c r="A883" s="116"/>
      <c r="C883" s="116"/>
      <c r="E883" s="116"/>
      <c r="G883" s="116"/>
      <c r="I883" s="116"/>
      <c r="K883" s="116"/>
      <c r="L883" s="116"/>
      <c r="N883" s="116"/>
      <c r="R883" s="116"/>
      <c r="T883" s="116" t="s">
        <v>443</v>
      </c>
      <c r="U883" s="116" t="s">
        <v>1781</v>
      </c>
    </row>
    <row r="884" spans="1:21" x14ac:dyDescent="0.25">
      <c r="A884" s="116"/>
      <c r="C884" s="116"/>
      <c r="E884" s="116"/>
      <c r="G884" s="116"/>
      <c r="I884" s="116"/>
      <c r="K884" s="116"/>
      <c r="L884" s="116"/>
      <c r="N884" s="116"/>
      <c r="R884" s="116"/>
      <c r="T884" s="116" t="s">
        <v>443</v>
      </c>
      <c r="U884" s="116" t="s">
        <v>1782</v>
      </c>
    </row>
    <row r="885" spans="1:21" x14ac:dyDescent="0.25">
      <c r="A885" s="116"/>
      <c r="C885" s="116"/>
      <c r="E885" s="116"/>
      <c r="G885" s="116"/>
      <c r="I885" s="116"/>
      <c r="K885" s="116"/>
      <c r="L885" s="116"/>
      <c r="N885" s="116"/>
      <c r="R885" s="116"/>
      <c r="T885" s="116" t="s">
        <v>443</v>
      </c>
      <c r="U885" s="116" t="s">
        <v>1783</v>
      </c>
    </row>
    <row r="886" spans="1:21" x14ac:dyDescent="0.25">
      <c r="A886" s="116"/>
      <c r="C886" s="116"/>
      <c r="E886" s="116"/>
      <c r="G886" s="116"/>
      <c r="I886" s="116"/>
      <c r="K886" s="116"/>
      <c r="L886" s="116"/>
      <c r="N886" s="116"/>
      <c r="R886" s="116"/>
      <c r="T886" s="116" t="s">
        <v>443</v>
      </c>
      <c r="U886" s="116" t="s">
        <v>1784</v>
      </c>
    </row>
    <row r="887" spans="1:21" x14ac:dyDescent="0.25">
      <c r="A887" s="116"/>
      <c r="C887" s="116"/>
      <c r="E887" s="116"/>
      <c r="G887" s="116"/>
      <c r="I887" s="116"/>
      <c r="K887" s="116"/>
      <c r="L887" s="116"/>
      <c r="N887" s="116"/>
      <c r="R887" s="116"/>
      <c r="T887" s="116" t="s">
        <v>443</v>
      </c>
      <c r="U887" s="116" t="s">
        <v>1785</v>
      </c>
    </row>
    <row r="888" spans="1:21" x14ac:dyDescent="0.25">
      <c r="A888" s="116"/>
      <c r="C888" s="116"/>
      <c r="E888" s="116"/>
      <c r="G888" s="116"/>
      <c r="I888" s="116"/>
      <c r="K888" s="116"/>
      <c r="L888" s="116"/>
      <c r="N888" s="116"/>
      <c r="R888" s="116"/>
      <c r="T888" s="116" t="s">
        <v>443</v>
      </c>
      <c r="U888" s="116" t="s">
        <v>1786</v>
      </c>
    </row>
    <row r="889" spans="1:21" x14ac:dyDescent="0.25">
      <c r="A889" s="116"/>
      <c r="C889" s="116"/>
      <c r="E889" s="116"/>
      <c r="G889" s="116"/>
      <c r="I889" s="116"/>
      <c r="K889" s="116"/>
      <c r="L889" s="116"/>
      <c r="N889" s="116"/>
      <c r="R889" s="116"/>
      <c r="T889" s="116" t="s">
        <v>443</v>
      </c>
      <c r="U889" s="116" t="s">
        <v>1787</v>
      </c>
    </row>
    <row r="890" spans="1:21" x14ac:dyDescent="0.25">
      <c r="A890" s="116"/>
      <c r="C890" s="116"/>
      <c r="E890" s="116"/>
      <c r="G890" s="116"/>
      <c r="I890" s="116"/>
      <c r="K890" s="116"/>
      <c r="L890" s="116"/>
      <c r="N890" s="116"/>
      <c r="R890" s="116"/>
      <c r="T890" s="116" t="s">
        <v>443</v>
      </c>
      <c r="U890" s="116" t="s">
        <v>1788</v>
      </c>
    </row>
    <row r="891" spans="1:21" x14ac:dyDescent="0.25">
      <c r="A891" s="116"/>
      <c r="C891" s="116"/>
      <c r="E891" s="116"/>
      <c r="G891" s="116"/>
      <c r="I891" s="116"/>
      <c r="K891" s="116"/>
      <c r="L891" s="116"/>
      <c r="N891" s="116"/>
      <c r="R891" s="116"/>
      <c r="T891" s="116" t="s">
        <v>443</v>
      </c>
      <c r="U891" s="116" t="s">
        <v>1789</v>
      </c>
    </row>
    <row r="892" spans="1:21" x14ac:dyDescent="0.25">
      <c r="A892" s="116"/>
      <c r="C892" s="116"/>
      <c r="E892" s="116"/>
      <c r="G892" s="116"/>
      <c r="I892" s="116"/>
      <c r="K892" s="116"/>
      <c r="L892" s="116"/>
      <c r="N892" s="116"/>
      <c r="R892" s="116"/>
      <c r="T892" s="116" t="s">
        <v>443</v>
      </c>
      <c r="U892" s="116" t="s">
        <v>1790</v>
      </c>
    </row>
    <row r="893" spans="1:21" x14ac:dyDescent="0.25">
      <c r="A893" s="116"/>
      <c r="C893" s="116"/>
      <c r="E893" s="116"/>
      <c r="G893" s="116"/>
      <c r="I893" s="116"/>
      <c r="K893" s="116"/>
      <c r="L893" s="116"/>
      <c r="N893" s="116"/>
      <c r="R893" s="116"/>
      <c r="T893" s="116" t="s">
        <v>443</v>
      </c>
      <c r="U893" s="116" t="s">
        <v>1791</v>
      </c>
    </row>
    <row r="894" spans="1:21" x14ac:dyDescent="0.25">
      <c r="A894" s="116"/>
      <c r="C894" s="116"/>
      <c r="E894" s="116"/>
      <c r="G894" s="116"/>
      <c r="I894" s="116"/>
      <c r="K894" s="116"/>
      <c r="L894" s="116"/>
      <c r="N894" s="116"/>
      <c r="R894" s="116"/>
      <c r="T894" s="116" t="s">
        <v>443</v>
      </c>
      <c r="U894" s="116" t="s">
        <v>1792</v>
      </c>
    </row>
    <row r="895" spans="1:21" x14ac:dyDescent="0.25">
      <c r="A895" s="116"/>
      <c r="C895" s="116"/>
      <c r="E895" s="116"/>
      <c r="G895" s="116"/>
      <c r="I895" s="116"/>
      <c r="K895" s="116"/>
      <c r="L895" s="116"/>
      <c r="N895" s="116"/>
      <c r="R895" s="116"/>
      <c r="T895" s="116" t="s">
        <v>443</v>
      </c>
      <c r="U895" s="116" t="s">
        <v>1793</v>
      </c>
    </row>
    <row r="896" spans="1:21" x14ac:dyDescent="0.25">
      <c r="A896" s="116"/>
      <c r="C896" s="116"/>
      <c r="E896" s="116"/>
      <c r="G896" s="116"/>
      <c r="I896" s="116"/>
      <c r="K896" s="116"/>
      <c r="L896" s="116"/>
      <c r="N896" s="116"/>
      <c r="R896" s="116"/>
      <c r="T896" s="116" t="s">
        <v>443</v>
      </c>
      <c r="U896" s="116" t="s">
        <v>1794</v>
      </c>
    </row>
    <row r="897" spans="1:21" x14ac:dyDescent="0.25">
      <c r="A897" s="116"/>
      <c r="C897" s="116"/>
      <c r="E897" s="116"/>
      <c r="G897" s="116"/>
      <c r="I897" s="116"/>
      <c r="K897" s="116"/>
      <c r="L897" s="116"/>
      <c r="N897" s="116"/>
      <c r="R897" s="116"/>
      <c r="T897" s="116" t="s">
        <v>443</v>
      </c>
      <c r="U897" s="116" t="s">
        <v>1795</v>
      </c>
    </row>
    <row r="898" spans="1:21" x14ac:dyDescent="0.25">
      <c r="A898" s="116"/>
      <c r="C898" s="116"/>
      <c r="E898" s="116"/>
      <c r="G898" s="116"/>
      <c r="I898" s="116"/>
      <c r="K898" s="116"/>
      <c r="L898" s="116"/>
      <c r="N898" s="116"/>
      <c r="R898" s="116"/>
      <c r="T898" s="116" t="s">
        <v>443</v>
      </c>
      <c r="U898" s="116" t="s">
        <v>1796</v>
      </c>
    </row>
    <row r="899" spans="1:21" x14ac:dyDescent="0.25">
      <c r="A899" s="116"/>
      <c r="C899" s="116"/>
      <c r="E899" s="116"/>
      <c r="G899" s="116"/>
      <c r="I899" s="116"/>
      <c r="K899" s="116"/>
      <c r="L899" s="116"/>
      <c r="N899" s="116"/>
      <c r="R899" s="116"/>
      <c r="T899" s="116" t="s">
        <v>3236</v>
      </c>
      <c r="U899" s="116" t="s">
        <v>3237</v>
      </c>
    </row>
    <row r="900" spans="1:21" x14ac:dyDescent="0.25">
      <c r="A900" s="116"/>
      <c r="C900" s="116"/>
      <c r="E900" s="116"/>
      <c r="G900" s="116"/>
      <c r="I900" s="116"/>
      <c r="K900" s="116"/>
      <c r="L900" s="116"/>
      <c r="N900" s="116"/>
      <c r="R900" s="116"/>
      <c r="T900" s="116" t="s">
        <v>3236</v>
      </c>
      <c r="U900" s="116" t="s">
        <v>3238</v>
      </c>
    </row>
    <row r="901" spans="1:21" x14ac:dyDescent="0.25">
      <c r="A901" s="116"/>
      <c r="C901" s="116"/>
      <c r="E901" s="116"/>
      <c r="G901" s="116"/>
      <c r="I901" s="116"/>
      <c r="K901" s="116"/>
      <c r="L901" s="116"/>
      <c r="N901" s="116"/>
      <c r="R901" s="116"/>
      <c r="T901" s="116" t="s">
        <v>3236</v>
      </c>
      <c r="U901" s="116" t="s">
        <v>3239</v>
      </c>
    </row>
    <row r="902" spans="1:21" x14ac:dyDescent="0.25">
      <c r="A902" s="116"/>
      <c r="C902" s="116"/>
      <c r="E902" s="116"/>
      <c r="G902" s="116"/>
      <c r="I902" s="116"/>
      <c r="K902" s="116"/>
      <c r="L902" s="116"/>
      <c r="N902" s="116"/>
      <c r="R902" s="116"/>
      <c r="T902" s="116" t="s">
        <v>3236</v>
      </c>
      <c r="U902" s="116" t="s">
        <v>3240</v>
      </c>
    </row>
    <row r="903" spans="1:21" x14ac:dyDescent="0.25">
      <c r="A903" s="116"/>
      <c r="C903" s="116"/>
      <c r="E903" s="116"/>
      <c r="G903" s="116"/>
      <c r="I903" s="116"/>
      <c r="K903" s="116"/>
      <c r="L903" s="116"/>
      <c r="N903" s="116"/>
      <c r="R903" s="116"/>
      <c r="T903" s="116" t="s">
        <v>3236</v>
      </c>
      <c r="U903" s="116" t="s">
        <v>3241</v>
      </c>
    </row>
    <row r="904" spans="1:21" x14ac:dyDescent="0.25">
      <c r="A904" s="116"/>
      <c r="C904" s="116"/>
      <c r="E904" s="116"/>
      <c r="G904" s="116"/>
      <c r="I904" s="116"/>
      <c r="K904" s="116"/>
      <c r="L904" s="116"/>
      <c r="N904" s="116"/>
      <c r="R904" s="116"/>
      <c r="T904" s="116" t="s">
        <v>3236</v>
      </c>
      <c r="U904" s="116" t="s">
        <v>3242</v>
      </c>
    </row>
    <row r="905" spans="1:21" x14ac:dyDescent="0.25">
      <c r="A905" s="116"/>
      <c r="C905" s="116"/>
      <c r="E905" s="116"/>
      <c r="G905" s="116"/>
      <c r="I905" s="116"/>
      <c r="K905" s="116"/>
      <c r="L905" s="116"/>
      <c r="N905" s="116"/>
      <c r="R905" s="116"/>
      <c r="T905" s="116" t="s">
        <v>3236</v>
      </c>
      <c r="U905" s="116" t="s">
        <v>3243</v>
      </c>
    </row>
    <row r="906" spans="1:21" x14ac:dyDescent="0.25">
      <c r="A906" s="116"/>
      <c r="C906" s="116"/>
      <c r="E906" s="116"/>
      <c r="G906" s="116"/>
      <c r="I906" s="116"/>
      <c r="K906" s="116"/>
      <c r="L906" s="116"/>
      <c r="N906" s="116"/>
      <c r="R906" s="116"/>
      <c r="T906" s="116" t="s">
        <v>3236</v>
      </c>
      <c r="U906" s="116" t="s">
        <v>3244</v>
      </c>
    </row>
    <row r="907" spans="1:21" x14ac:dyDescent="0.25">
      <c r="A907" s="116"/>
      <c r="C907" s="116"/>
      <c r="E907" s="116"/>
      <c r="G907" s="116"/>
      <c r="I907" s="116"/>
      <c r="K907" s="116"/>
      <c r="L907" s="116"/>
      <c r="N907" s="116"/>
      <c r="R907" s="116"/>
      <c r="T907" s="116" t="s">
        <v>3236</v>
      </c>
      <c r="U907" s="116" t="s">
        <v>3245</v>
      </c>
    </row>
    <row r="908" spans="1:21" x14ac:dyDescent="0.25">
      <c r="A908" s="116"/>
      <c r="C908" s="116"/>
      <c r="E908" s="116"/>
      <c r="G908" s="116"/>
      <c r="I908" s="116"/>
      <c r="K908" s="116"/>
      <c r="L908" s="116"/>
      <c r="N908" s="116"/>
      <c r="R908" s="116"/>
      <c r="T908" s="116" t="s">
        <v>3236</v>
      </c>
      <c r="U908" s="116" t="s">
        <v>3246</v>
      </c>
    </row>
    <row r="909" spans="1:21" x14ac:dyDescent="0.25">
      <c r="A909" s="116"/>
      <c r="C909" s="116"/>
      <c r="E909" s="116"/>
      <c r="G909" s="116"/>
      <c r="I909" s="116"/>
      <c r="K909" s="116"/>
      <c r="L909" s="116"/>
      <c r="N909" s="116"/>
      <c r="R909" s="116"/>
      <c r="T909" s="116" t="s">
        <v>3236</v>
      </c>
      <c r="U909" s="116" t="s">
        <v>3247</v>
      </c>
    </row>
    <row r="910" spans="1:21" x14ac:dyDescent="0.25">
      <c r="A910" s="116"/>
      <c r="C910" s="116"/>
      <c r="E910" s="116"/>
      <c r="G910" s="116"/>
      <c r="I910" s="116"/>
      <c r="K910" s="116"/>
      <c r="L910" s="116"/>
      <c r="N910" s="116"/>
      <c r="R910" s="116"/>
      <c r="T910" s="116" t="s">
        <v>3236</v>
      </c>
      <c r="U910" s="116" t="s">
        <v>3248</v>
      </c>
    </row>
    <row r="911" spans="1:21" x14ac:dyDescent="0.25">
      <c r="A911" s="116"/>
      <c r="C911" s="116"/>
      <c r="E911" s="116"/>
      <c r="G911" s="116"/>
      <c r="I911" s="116"/>
      <c r="K911" s="116"/>
      <c r="L911" s="116"/>
      <c r="N911" s="116"/>
      <c r="R911" s="116"/>
      <c r="T911" s="116" t="s">
        <v>3236</v>
      </c>
      <c r="U911" s="116" t="s">
        <v>3249</v>
      </c>
    </row>
    <row r="912" spans="1:21" x14ac:dyDescent="0.25">
      <c r="A912" s="116"/>
      <c r="C912" s="116"/>
      <c r="E912" s="116"/>
      <c r="G912" s="116"/>
      <c r="I912" s="116"/>
      <c r="K912" s="116"/>
      <c r="L912" s="116"/>
      <c r="N912" s="116"/>
      <c r="R912" s="116"/>
      <c r="T912" s="116" t="s">
        <v>3236</v>
      </c>
      <c r="U912" s="116" t="s">
        <v>3250</v>
      </c>
    </row>
    <row r="913" spans="1:21" x14ac:dyDescent="0.25">
      <c r="A913" s="116"/>
      <c r="C913" s="116"/>
      <c r="E913" s="116"/>
      <c r="G913" s="116"/>
      <c r="I913" s="116"/>
      <c r="K913" s="116"/>
      <c r="L913" s="116"/>
      <c r="N913" s="116"/>
      <c r="R913" s="116"/>
      <c r="T913" s="116" t="s">
        <v>929</v>
      </c>
      <c r="U913" s="116" t="s">
        <v>1797</v>
      </c>
    </row>
    <row r="914" spans="1:21" x14ac:dyDescent="0.25">
      <c r="A914" s="116"/>
      <c r="C914" s="116"/>
      <c r="E914" s="116"/>
      <c r="G914" s="116"/>
      <c r="I914" s="116"/>
      <c r="K914" s="116"/>
      <c r="L914" s="116"/>
      <c r="N914" s="116"/>
      <c r="R914" s="116"/>
      <c r="T914" s="116" t="s">
        <v>929</v>
      </c>
      <c r="U914" s="116" t="s">
        <v>1798</v>
      </c>
    </row>
    <row r="915" spans="1:21" x14ac:dyDescent="0.25">
      <c r="A915" s="116"/>
      <c r="C915" s="116"/>
      <c r="E915" s="116"/>
      <c r="G915" s="116"/>
      <c r="I915" s="116"/>
      <c r="K915" s="116"/>
      <c r="L915" s="116"/>
      <c r="N915" s="116"/>
      <c r="R915" s="116"/>
      <c r="T915" s="116" t="s">
        <v>929</v>
      </c>
      <c r="U915" s="116" t="s">
        <v>1799</v>
      </c>
    </row>
    <row r="916" spans="1:21" x14ac:dyDescent="0.25">
      <c r="A916" s="116"/>
      <c r="C916" s="116"/>
      <c r="E916" s="116"/>
      <c r="G916" s="116"/>
      <c r="I916" s="116"/>
      <c r="K916" s="116"/>
      <c r="L916" s="116"/>
      <c r="N916" s="116"/>
      <c r="R916" s="116"/>
      <c r="T916" s="116" t="s">
        <v>929</v>
      </c>
      <c r="U916" s="116" t="s">
        <v>1800</v>
      </c>
    </row>
    <row r="917" spans="1:21" x14ac:dyDescent="0.25">
      <c r="A917" s="116"/>
      <c r="C917" s="116"/>
      <c r="E917" s="116"/>
      <c r="G917" s="116"/>
      <c r="I917" s="116"/>
      <c r="K917" s="116"/>
      <c r="L917" s="116"/>
      <c r="N917" s="116"/>
      <c r="R917" s="116"/>
      <c r="T917" s="116" t="s">
        <v>929</v>
      </c>
      <c r="U917" s="116" t="s">
        <v>1801</v>
      </c>
    </row>
    <row r="918" spans="1:21" x14ac:dyDescent="0.25">
      <c r="A918" s="116"/>
      <c r="C918" s="116"/>
      <c r="E918" s="116"/>
      <c r="G918" s="116"/>
      <c r="I918" s="116"/>
      <c r="K918" s="116"/>
      <c r="L918" s="116"/>
      <c r="N918" s="116"/>
      <c r="R918" s="116"/>
      <c r="T918" s="116" t="s">
        <v>929</v>
      </c>
      <c r="U918" s="116" t="s">
        <v>1802</v>
      </c>
    </row>
    <row r="919" spans="1:21" x14ac:dyDescent="0.25">
      <c r="A919" s="116"/>
      <c r="C919" s="116"/>
      <c r="E919" s="116"/>
      <c r="G919" s="116"/>
      <c r="I919" s="116"/>
      <c r="K919" s="116"/>
      <c r="L919" s="116"/>
      <c r="N919" s="116"/>
      <c r="R919" s="116"/>
      <c r="T919" s="116" t="s">
        <v>929</v>
      </c>
      <c r="U919" s="116" t="s">
        <v>1803</v>
      </c>
    </row>
    <row r="920" spans="1:21" x14ac:dyDescent="0.25">
      <c r="A920" s="116"/>
      <c r="C920" s="116"/>
      <c r="E920" s="116"/>
      <c r="G920" s="116"/>
      <c r="I920" s="116"/>
      <c r="K920" s="116"/>
      <c r="L920" s="116"/>
      <c r="N920" s="116"/>
      <c r="R920" s="116"/>
      <c r="T920" s="116" t="s">
        <v>929</v>
      </c>
      <c r="U920" s="116" t="s">
        <v>1804</v>
      </c>
    </row>
    <row r="921" spans="1:21" x14ac:dyDescent="0.25">
      <c r="A921" s="116"/>
      <c r="C921" s="116"/>
      <c r="E921" s="116"/>
      <c r="G921" s="116"/>
      <c r="I921" s="116"/>
      <c r="K921" s="116"/>
      <c r="L921" s="116"/>
      <c r="N921" s="116"/>
      <c r="R921" s="116"/>
      <c r="T921" s="116" t="s">
        <v>929</v>
      </c>
      <c r="U921" s="116" t="s">
        <v>1805</v>
      </c>
    </row>
    <row r="922" spans="1:21" x14ac:dyDescent="0.25">
      <c r="A922" s="116"/>
      <c r="C922" s="116"/>
      <c r="E922" s="116"/>
      <c r="G922" s="116"/>
      <c r="I922" s="116"/>
      <c r="K922" s="116"/>
      <c r="L922" s="116"/>
      <c r="N922" s="116"/>
      <c r="R922" s="116"/>
      <c r="T922" s="116" t="s">
        <v>929</v>
      </c>
      <c r="U922" s="116" t="s">
        <v>1806</v>
      </c>
    </row>
    <row r="923" spans="1:21" x14ac:dyDescent="0.25">
      <c r="A923" s="116"/>
      <c r="C923" s="116"/>
      <c r="E923" s="116"/>
      <c r="G923" s="116"/>
      <c r="I923" s="116"/>
      <c r="K923" s="116"/>
      <c r="L923" s="116"/>
      <c r="N923" s="116"/>
      <c r="R923" s="116"/>
      <c r="T923" s="116" t="s">
        <v>929</v>
      </c>
      <c r="U923" s="116" t="s">
        <v>1807</v>
      </c>
    </row>
    <row r="924" spans="1:21" x14ac:dyDescent="0.25">
      <c r="A924" s="116"/>
      <c r="C924" s="116"/>
      <c r="E924" s="116"/>
      <c r="G924" s="116"/>
      <c r="I924" s="116"/>
      <c r="K924" s="116"/>
      <c r="L924" s="116"/>
      <c r="N924" s="116"/>
      <c r="R924" s="116"/>
      <c r="T924" s="116" t="s">
        <v>929</v>
      </c>
      <c r="U924" s="116" t="s">
        <v>1808</v>
      </c>
    </row>
    <row r="925" spans="1:21" x14ac:dyDescent="0.25">
      <c r="A925" s="116"/>
      <c r="C925" s="116"/>
      <c r="E925" s="116"/>
      <c r="G925" s="116"/>
      <c r="I925" s="116"/>
      <c r="K925" s="116"/>
      <c r="L925" s="116"/>
      <c r="N925" s="116"/>
      <c r="R925" s="116"/>
      <c r="T925" s="116" t="s">
        <v>929</v>
      </c>
      <c r="U925" s="116" t="s">
        <v>1809</v>
      </c>
    </row>
    <row r="926" spans="1:21" x14ac:dyDescent="0.25">
      <c r="A926" s="116"/>
      <c r="C926" s="116"/>
      <c r="E926" s="116"/>
      <c r="G926" s="116"/>
      <c r="I926" s="116"/>
      <c r="K926" s="116"/>
      <c r="L926" s="116"/>
      <c r="N926" s="116"/>
      <c r="R926" s="116"/>
      <c r="T926" s="116" t="s">
        <v>929</v>
      </c>
      <c r="U926" s="116" t="s">
        <v>1810</v>
      </c>
    </row>
    <row r="927" spans="1:21" x14ac:dyDescent="0.25">
      <c r="A927" s="116"/>
      <c r="C927" s="116"/>
      <c r="E927" s="116"/>
      <c r="G927" s="116"/>
      <c r="I927" s="116"/>
      <c r="K927" s="116"/>
      <c r="L927" s="116"/>
      <c r="N927" s="116"/>
      <c r="R927" s="116"/>
      <c r="T927" s="116" t="s">
        <v>929</v>
      </c>
      <c r="U927" s="116" t="s">
        <v>1811</v>
      </c>
    </row>
    <row r="928" spans="1:21" x14ac:dyDescent="0.25">
      <c r="A928" s="116"/>
      <c r="C928" s="116"/>
      <c r="E928" s="116"/>
      <c r="G928" s="116"/>
      <c r="I928" s="116"/>
      <c r="K928" s="116"/>
      <c r="L928" s="116"/>
      <c r="N928" s="116"/>
      <c r="R928" s="116"/>
      <c r="T928" s="116" t="s">
        <v>929</v>
      </c>
      <c r="U928" s="116" t="s">
        <v>1812</v>
      </c>
    </row>
    <row r="929" spans="1:21" x14ac:dyDescent="0.25">
      <c r="A929" s="116"/>
      <c r="C929" s="116"/>
      <c r="E929" s="116"/>
      <c r="G929" s="116"/>
      <c r="I929" s="116"/>
      <c r="K929" s="116"/>
      <c r="L929" s="116"/>
      <c r="N929" s="116"/>
      <c r="R929" s="116"/>
      <c r="T929" s="116" t="s">
        <v>929</v>
      </c>
      <c r="U929" s="116" t="s">
        <v>1813</v>
      </c>
    </row>
    <row r="930" spans="1:21" x14ac:dyDescent="0.25">
      <c r="A930" s="116"/>
      <c r="C930" s="116"/>
      <c r="E930" s="116"/>
      <c r="G930" s="116"/>
      <c r="I930" s="116"/>
      <c r="K930" s="116"/>
      <c r="L930" s="116"/>
      <c r="N930" s="116"/>
      <c r="R930" s="116"/>
      <c r="T930" s="116" t="s">
        <v>929</v>
      </c>
      <c r="U930" s="116" t="s">
        <v>1814</v>
      </c>
    </row>
    <row r="931" spans="1:21" x14ac:dyDescent="0.25">
      <c r="A931" s="116"/>
      <c r="C931" s="116"/>
      <c r="E931" s="116"/>
      <c r="G931" s="116"/>
      <c r="I931" s="116"/>
      <c r="K931" s="116"/>
      <c r="L931" s="116"/>
      <c r="N931" s="116"/>
      <c r="R931" s="116"/>
      <c r="T931" s="116" t="s">
        <v>929</v>
      </c>
      <c r="U931" s="116" t="s">
        <v>1815</v>
      </c>
    </row>
    <row r="932" spans="1:21" x14ac:dyDescent="0.25">
      <c r="A932" s="116"/>
      <c r="C932" s="116"/>
      <c r="E932" s="116"/>
      <c r="G932" s="116"/>
      <c r="I932" s="116"/>
      <c r="K932" s="116"/>
      <c r="L932" s="116"/>
      <c r="N932" s="116"/>
      <c r="R932" s="116"/>
      <c r="T932" s="116" t="s">
        <v>929</v>
      </c>
      <c r="U932" s="116" t="s">
        <v>1816</v>
      </c>
    </row>
    <row r="933" spans="1:21" x14ac:dyDescent="0.25">
      <c r="A933" s="116"/>
      <c r="C933" s="116"/>
      <c r="E933" s="116"/>
      <c r="G933" s="116"/>
      <c r="I933" s="116"/>
      <c r="K933" s="116"/>
      <c r="L933" s="116"/>
      <c r="N933" s="116"/>
      <c r="R933" s="116"/>
      <c r="T933" s="116" t="s">
        <v>929</v>
      </c>
      <c r="U933" s="116" t="s">
        <v>1817</v>
      </c>
    </row>
    <row r="934" spans="1:21" x14ac:dyDescent="0.25">
      <c r="A934" s="116"/>
      <c r="C934" s="116"/>
      <c r="E934" s="116"/>
      <c r="G934" s="116"/>
      <c r="I934" s="116"/>
      <c r="K934" s="116"/>
      <c r="L934" s="116"/>
      <c r="N934" s="116"/>
      <c r="R934" s="116"/>
      <c r="T934" s="116" t="s">
        <v>929</v>
      </c>
      <c r="U934" s="116" t="s">
        <v>1818</v>
      </c>
    </row>
    <row r="935" spans="1:21" x14ac:dyDescent="0.25">
      <c r="A935" s="116"/>
      <c r="C935" s="116"/>
      <c r="E935" s="116"/>
      <c r="G935" s="116"/>
      <c r="I935" s="116"/>
      <c r="K935" s="116"/>
      <c r="L935" s="116"/>
      <c r="N935" s="116"/>
      <c r="R935" s="116"/>
      <c r="T935" s="116" t="s">
        <v>929</v>
      </c>
      <c r="U935" s="116" t="s">
        <v>1819</v>
      </c>
    </row>
    <row r="936" spans="1:21" x14ac:dyDescent="0.25">
      <c r="A936" s="116"/>
      <c r="C936" s="116"/>
      <c r="E936" s="116"/>
      <c r="G936" s="116"/>
      <c r="I936" s="116"/>
      <c r="K936" s="116"/>
      <c r="L936" s="116"/>
      <c r="N936" s="116"/>
      <c r="R936" s="116"/>
      <c r="T936" s="116" t="s">
        <v>929</v>
      </c>
      <c r="U936" s="116" t="s">
        <v>1820</v>
      </c>
    </row>
    <row r="937" spans="1:21" x14ac:dyDescent="0.25">
      <c r="A937" s="116"/>
      <c r="C937" s="116"/>
      <c r="E937" s="116"/>
      <c r="G937" s="116"/>
      <c r="I937" s="116"/>
      <c r="K937" s="116"/>
      <c r="L937" s="116"/>
      <c r="N937" s="116"/>
      <c r="R937" s="116"/>
      <c r="T937" s="116" t="s">
        <v>929</v>
      </c>
      <c r="U937" s="116" t="s">
        <v>1821</v>
      </c>
    </row>
    <row r="938" spans="1:21" x14ac:dyDescent="0.25">
      <c r="A938" s="116"/>
      <c r="C938" s="116"/>
      <c r="E938" s="116"/>
      <c r="G938" s="116"/>
      <c r="I938" s="116"/>
      <c r="K938" s="116"/>
      <c r="L938" s="116"/>
      <c r="N938" s="116"/>
      <c r="R938" s="116"/>
      <c r="T938" s="116" t="s">
        <v>929</v>
      </c>
      <c r="U938" s="116" t="s">
        <v>1822</v>
      </c>
    </row>
    <row r="939" spans="1:21" x14ac:dyDescent="0.25">
      <c r="A939" s="116"/>
      <c r="C939" s="116"/>
      <c r="E939" s="116"/>
      <c r="G939" s="116"/>
      <c r="I939" s="116"/>
      <c r="K939" s="116"/>
      <c r="L939" s="116"/>
      <c r="N939" s="116"/>
      <c r="R939" s="116"/>
      <c r="T939" s="116" t="s">
        <v>929</v>
      </c>
      <c r="U939" s="116" t="s">
        <v>1823</v>
      </c>
    </row>
    <row r="940" spans="1:21" x14ac:dyDescent="0.25">
      <c r="A940" s="116"/>
      <c r="C940" s="116"/>
      <c r="E940" s="116"/>
      <c r="G940" s="116"/>
      <c r="I940" s="116"/>
      <c r="K940" s="116"/>
      <c r="L940" s="116"/>
      <c r="N940" s="116"/>
      <c r="R940" s="116"/>
      <c r="T940" s="116" t="s">
        <v>929</v>
      </c>
      <c r="U940" s="116" t="s">
        <v>1824</v>
      </c>
    </row>
    <row r="941" spans="1:21" x14ac:dyDescent="0.25">
      <c r="A941" s="116"/>
      <c r="C941" s="116"/>
      <c r="E941" s="116"/>
      <c r="G941" s="116"/>
      <c r="I941" s="116"/>
      <c r="K941" s="116"/>
      <c r="L941" s="116"/>
      <c r="N941" s="116"/>
      <c r="R941" s="116"/>
      <c r="T941" s="116" t="s">
        <v>929</v>
      </c>
      <c r="U941" s="116" t="s">
        <v>1825</v>
      </c>
    </row>
    <row r="942" spans="1:21" x14ac:dyDescent="0.25">
      <c r="A942" s="116"/>
      <c r="C942" s="116"/>
      <c r="E942" s="116"/>
      <c r="G942" s="116"/>
      <c r="I942" s="116"/>
      <c r="K942" s="116"/>
      <c r="L942" s="116"/>
      <c r="N942" s="116"/>
      <c r="R942" s="116"/>
      <c r="T942" s="116" t="s">
        <v>929</v>
      </c>
      <c r="U942" s="116" t="s">
        <v>1826</v>
      </c>
    </row>
    <row r="943" spans="1:21" x14ac:dyDescent="0.25">
      <c r="A943" s="116"/>
      <c r="C943" s="116"/>
      <c r="E943" s="116"/>
      <c r="G943" s="116"/>
      <c r="I943" s="116"/>
      <c r="K943" s="116"/>
      <c r="L943" s="116"/>
      <c r="N943" s="116"/>
      <c r="R943" s="116"/>
      <c r="T943" s="116" t="s">
        <v>929</v>
      </c>
      <c r="U943" s="116" t="s">
        <v>1827</v>
      </c>
    </row>
    <row r="944" spans="1:21" x14ac:dyDescent="0.25">
      <c r="A944" s="116"/>
      <c r="C944" s="116"/>
      <c r="E944" s="116"/>
      <c r="G944" s="116"/>
      <c r="I944" s="116"/>
      <c r="K944" s="116"/>
      <c r="L944" s="116"/>
      <c r="N944" s="116"/>
      <c r="R944" s="116"/>
      <c r="T944" s="116" t="s">
        <v>929</v>
      </c>
      <c r="U944" s="116" t="s">
        <v>1828</v>
      </c>
    </row>
    <row r="945" spans="1:21" x14ac:dyDescent="0.25">
      <c r="A945" s="116"/>
      <c r="C945" s="116"/>
      <c r="E945" s="116"/>
      <c r="G945" s="116"/>
      <c r="I945" s="116"/>
      <c r="K945" s="116"/>
      <c r="L945" s="116"/>
      <c r="N945" s="116"/>
      <c r="R945" s="116"/>
      <c r="T945" s="116" t="s">
        <v>929</v>
      </c>
      <c r="U945" s="116" t="s">
        <v>1829</v>
      </c>
    </row>
    <row r="946" spans="1:21" x14ac:dyDescent="0.25">
      <c r="A946" s="116"/>
      <c r="C946" s="116"/>
      <c r="E946" s="116"/>
      <c r="G946" s="116"/>
      <c r="I946" s="116"/>
      <c r="K946" s="116"/>
      <c r="L946" s="116"/>
      <c r="N946" s="116"/>
      <c r="R946" s="116"/>
      <c r="T946" s="116" t="s">
        <v>929</v>
      </c>
      <c r="U946" s="116" t="s">
        <v>1830</v>
      </c>
    </row>
    <row r="947" spans="1:21" x14ac:dyDescent="0.25">
      <c r="A947" s="116"/>
      <c r="C947" s="116"/>
      <c r="E947" s="116"/>
      <c r="G947" s="116"/>
      <c r="I947" s="116"/>
      <c r="K947" s="116"/>
      <c r="L947" s="116"/>
      <c r="N947" s="116"/>
      <c r="R947" s="116"/>
      <c r="T947" s="116" t="s">
        <v>931</v>
      </c>
      <c r="U947" s="116" t="s">
        <v>1831</v>
      </c>
    </row>
    <row r="948" spans="1:21" x14ac:dyDescent="0.25">
      <c r="A948" s="116"/>
      <c r="C948" s="116"/>
      <c r="E948" s="116"/>
      <c r="G948" s="116"/>
      <c r="I948" s="116"/>
      <c r="K948" s="116"/>
      <c r="L948" s="116"/>
      <c r="N948" s="116"/>
      <c r="R948" s="116"/>
      <c r="T948" s="116" t="s">
        <v>931</v>
      </c>
      <c r="U948" s="116" t="s">
        <v>1832</v>
      </c>
    </row>
    <row r="949" spans="1:21" x14ac:dyDescent="0.25">
      <c r="A949" s="116"/>
      <c r="C949" s="116"/>
      <c r="E949" s="116"/>
      <c r="G949" s="116"/>
      <c r="I949" s="116"/>
      <c r="K949" s="116"/>
      <c r="L949" s="116"/>
      <c r="N949" s="116"/>
      <c r="R949" s="116"/>
      <c r="T949" s="116" t="s">
        <v>931</v>
      </c>
      <c r="U949" s="116" t="s">
        <v>1833</v>
      </c>
    </row>
    <row r="950" spans="1:21" x14ac:dyDescent="0.25">
      <c r="A950" s="116"/>
      <c r="C950" s="116"/>
      <c r="E950" s="116"/>
      <c r="G950" s="116"/>
      <c r="I950" s="116"/>
      <c r="K950" s="116"/>
      <c r="L950" s="116"/>
      <c r="N950" s="116"/>
      <c r="R950" s="116"/>
      <c r="T950" s="116" t="s">
        <v>931</v>
      </c>
      <c r="U950" s="116" t="s">
        <v>1834</v>
      </c>
    </row>
    <row r="951" spans="1:21" x14ac:dyDescent="0.25">
      <c r="A951" s="116"/>
      <c r="C951" s="116"/>
      <c r="E951" s="116"/>
      <c r="G951" s="116"/>
      <c r="I951" s="116"/>
      <c r="K951" s="116"/>
      <c r="L951" s="116"/>
      <c r="N951" s="116"/>
      <c r="R951" s="116"/>
      <c r="T951" s="116" t="s">
        <v>931</v>
      </c>
      <c r="U951" s="116" t="s">
        <v>1835</v>
      </c>
    </row>
    <row r="952" spans="1:21" x14ac:dyDescent="0.25">
      <c r="A952" s="116"/>
      <c r="C952" s="116"/>
      <c r="E952" s="116"/>
      <c r="G952" s="116"/>
      <c r="I952" s="116"/>
      <c r="K952" s="116"/>
      <c r="L952" s="116"/>
      <c r="N952" s="116"/>
      <c r="R952" s="116"/>
      <c r="T952" s="116" t="s">
        <v>931</v>
      </c>
      <c r="U952" s="116" t="s">
        <v>1836</v>
      </c>
    </row>
    <row r="953" spans="1:21" x14ac:dyDescent="0.25">
      <c r="A953" s="116"/>
      <c r="C953" s="116"/>
      <c r="E953" s="116"/>
      <c r="G953" s="116"/>
      <c r="I953" s="116"/>
      <c r="K953" s="116"/>
      <c r="L953" s="116"/>
      <c r="N953" s="116"/>
      <c r="R953" s="116"/>
      <c r="T953" s="116" t="s">
        <v>931</v>
      </c>
      <c r="U953" s="116" t="s">
        <v>1837</v>
      </c>
    </row>
    <row r="954" spans="1:21" x14ac:dyDescent="0.25">
      <c r="A954" s="116"/>
      <c r="C954" s="116"/>
      <c r="E954" s="116"/>
      <c r="G954" s="116"/>
      <c r="I954" s="116"/>
      <c r="K954" s="116"/>
      <c r="L954" s="116"/>
      <c r="N954" s="116"/>
      <c r="R954" s="116"/>
      <c r="T954" s="116" t="s">
        <v>931</v>
      </c>
      <c r="U954" s="116" t="s">
        <v>1838</v>
      </c>
    </row>
    <row r="955" spans="1:21" x14ac:dyDescent="0.25">
      <c r="A955" s="116"/>
      <c r="C955" s="116"/>
      <c r="E955" s="116"/>
      <c r="G955" s="116"/>
      <c r="I955" s="116"/>
      <c r="K955" s="116"/>
      <c r="L955" s="116"/>
      <c r="N955" s="116"/>
      <c r="R955" s="116"/>
      <c r="T955" s="116" t="s">
        <v>931</v>
      </c>
      <c r="U955" s="116" t="s">
        <v>1839</v>
      </c>
    </row>
    <row r="956" spans="1:21" x14ac:dyDescent="0.25">
      <c r="A956" s="116"/>
      <c r="C956" s="116"/>
      <c r="E956" s="116"/>
      <c r="G956" s="116"/>
      <c r="I956" s="116"/>
      <c r="K956" s="116"/>
      <c r="L956" s="116"/>
      <c r="N956" s="116"/>
      <c r="R956" s="116"/>
      <c r="T956" s="116" t="s">
        <v>931</v>
      </c>
      <c r="U956" s="116" t="s">
        <v>1840</v>
      </c>
    </row>
    <row r="957" spans="1:21" x14ac:dyDescent="0.25">
      <c r="A957" s="116"/>
      <c r="C957" s="116"/>
      <c r="E957" s="116"/>
      <c r="G957" s="116"/>
      <c r="I957" s="116"/>
      <c r="K957" s="116"/>
      <c r="L957" s="116"/>
      <c r="N957" s="116"/>
      <c r="R957" s="116"/>
      <c r="T957" s="116" t="s">
        <v>931</v>
      </c>
      <c r="U957" s="116" t="s">
        <v>1841</v>
      </c>
    </row>
    <row r="958" spans="1:21" x14ac:dyDescent="0.25">
      <c r="A958" s="116"/>
      <c r="C958" s="116"/>
      <c r="E958" s="116"/>
      <c r="G958" s="116"/>
      <c r="I958" s="116"/>
      <c r="K958" s="116"/>
      <c r="L958" s="116"/>
      <c r="N958" s="116"/>
      <c r="R958" s="116"/>
      <c r="T958" s="116" t="s">
        <v>931</v>
      </c>
      <c r="U958" s="116" t="s">
        <v>1842</v>
      </c>
    </row>
    <row r="959" spans="1:21" x14ac:dyDescent="0.25">
      <c r="A959" s="116"/>
      <c r="C959" s="116"/>
      <c r="E959" s="116"/>
      <c r="G959" s="116"/>
      <c r="I959" s="116"/>
      <c r="K959" s="116"/>
      <c r="L959" s="116"/>
      <c r="N959" s="116"/>
      <c r="R959" s="116"/>
      <c r="T959" s="116" t="s">
        <v>931</v>
      </c>
      <c r="U959" s="116" t="s">
        <v>1843</v>
      </c>
    </row>
    <row r="960" spans="1:21" x14ac:dyDescent="0.25">
      <c r="A960" s="116"/>
      <c r="C960" s="116"/>
      <c r="E960" s="116"/>
      <c r="G960" s="116"/>
      <c r="I960" s="116"/>
      <c r="K960" s="116"/>
      <c r="L960" s="116"/>
      <c r="N960" s="116"/>
      <c r="R960" s="116"/>
      <c r="T960" s="116" t="s">
        <v>931</v>
      </c>
      <c r="U960" s="116" t="s">
        <v>1844</v>
      </c>
    </row>
    <row r="961" spans="1:21" x14ac:dyDescent="0.25">
      <c r="A961" s="116"/>
      <c r="C961" s="116"/>
      <c r="E961" s="116"/>
      <c r="G961" s="116"/>
      <c r="I961" s="116"/>
      <c r="K961" s="116"/>
      <c r="L961" s="116"/>
      <c r="N961" s="116"/>
      <c r="R961" s="116"/>
      <c r="T961" s="116" t="s">
        <v>931</v>
      </c>
      <c r="U961" s="116" t="s">
        <v>1845</v>
      </c>
    </row>
    <row r="962" spans="1:21" x14ac:dyDescent="0.25">
      <c r="A962" s="116"/>
      <c r="C962" s="116"/>
      <c r="E962" s="116"/>
      <c r="G962" s="116"/>
      <c r="I962" s="116"/>
      <c r="K962" s="116"/>
      <c r="L962" s="116"/>
      <c r="N962" s="116"/>
      <c r="R962" s="116"/>
      <c r="T962" s="116" t="s">
        <v>931</v>
      </c>
      <c r="U962" s="116" t="s">
        <v>1846</v>
      </c>
    </row>
    <row r="963" spans="1:21" x14ac:dyDescent="0.25">
      <c r="A963" s="116"/>
      <c r="C963" s="116"/>
      <c r="E963" s="116"/>
      <c r="G963" s="116"/>
      <c r="I963" s="116"/>
      <c r="K963" s="116"/>
      <c r="L963" s="116"/>
      <c r="N963" s="116"/>
      <c r="R963" s="116"/>
      <c r="T963" s="116" t="s">
        <v>931</v>
      </c>
      <c r="U963" s="116" t="s">
        <v>1847</v>
      </c>
    </row>
    <row r="964" spans="1:21" x14ac:dyDescent="0.25">
      <c r="A964" s="116"/>
      <c r="C964" s="116"/>
      <c r="E964" s="116"/>
      <c r="G964" s="116"/>
      <c r="I964" s="116"/>
      <c r="K964" s="116"/>
      <c r="L964" s="116"/>
      <c r="N964" s="116"/>
      <c r="R964" s="116"/>
      <c r="T964" s="116" t="s">
        <v>931</v>
      </c>
      <c r="U964" s="116" t="s">
        <v>1848</v>
      </c>
    </row>
    <row r="965" spans="1:21" x14ac:dyDescent="0.25">
      <c r="A965" s="116"/>
      <c r="C965" s="116"/>
      <c r="E965" s="116"/>
      <c r="G965" s="116"/>
      <c r="I965" s="116"/>
      <c r="K965" s="116"/>
      <c r="L965" s="116"/>
      <c r="N965" s="116"/>
      <c r="R965" s="116"/>
      <c r="T965" s="116" t="s">
        <v>931</v>
      </c>
      <c r="U965" s="116" t="s">
        <v>1849</v>
      </c>
    </row>
    <row r="966" spans="1:21" x14ac:dyDescent="0.25">
      <c r="A966" s="116"/>
      <c r="C966" s="116"/>
      <c r="E966" s="116"/>
      <c r="G966" s="116"/>
      <c r="I966" s="116"/>
      <c r="K966" s="116"/>
      <c r="L966" s="116"/>
      <c r="N966" s="116"/>
      <c r="R966" s="116"/>
      <c r="T966" s="116" t="s">
        <v>931</v>
      </c>
      <c r="U966" s="116" t="s">
        <v>1850</v>
      </c>
    </row>
    <row r="967" spans="1:21" x14ac:dyDescent="0.25">
      <c r="A967" s="116"/>
      <c r="C967" s="116"/>
      <c r="E967" s="116"/>
      <c r="G967" s="116"/>
      <c r="I967" s="116"/>
      <c r="K967" s="116"/>
      <c r="L967" s="116"/>
      <c r="N967" s="116"/>
      <c r="R967" s="116"/>
      <c r="T967" s="116" t="s">
        <v>931</v>
      </c>
      <c r="U967" s="116" t="s">
        <v>1851</v>
      </c>
    </row>
    <row r="968" spans="1:21" x14ac:dyDescent="0.25">
      <c r="A968" s="116"/>
      <c r="C968" s="116"/>
      <c r="E968" s="116"/>
      <c r="G968" s="116"/>
      <c r="I968" s="116"/>
      <c r="K968" s="116"/>
      <c r="L968" s="116"/>
      <c r="N968" s="116"/>
      <c r="R968" s="116"/>
      <c r="T968" s="116" t="s">
        <v>931</v>
      </c>
      <c r="U968" s="116" t="s">
        <v>1852</v>
      </c>
    </row>
    <row r="969" spans="1:21" x14ac:dyDescent="0.25">
      <c r="A969" s="116"/>
      <c r="C969" s="116"/>
      <c r="E969" s="116"/>
      <c r="G969" s="116"/>
      <c r="I969" s="116"/>
      <c r="K969" s="116"/>
      <c r="L969" s="116"/>
      <c r="N969" s="116"/>
      <c r="R969" s="116"/>
      <c r="T969" s="116" t="s">
        <v>931</v>
      </c>
      <c r="U969" s="116" t="s">
        <v>1853</v>
      </c>
    </row>
    <row r="970" spans="1:21" x14ac:dyDescent="0.25">
      <c r="A970" s="116"/>
      <c r="C970" s="116"/>
      <c r="E970" s="116"/>
      <c r="G970" s="116"/>
      <c r="I970" s="116"/>
      <c r="K970" s="116"/>
      <c r="L970" s="116"/>
      <c r="N970" s="116"/>
      <c r="R970" s="116"/>
      <c r="T970" s="116" t="s">
        <v>931</v>
      </c>
      <c r="U970" s="116" t="s">
        <v>1854</v>
      </c>
    </row>
    <row r="971" spans="1:21" x14ac:dyDescent="0.25">
      <c r="A971" s="116"/>
      <c r="C971" s="116"/>
      <c r="E971" s="116"/>
      <c r="G971" s="116"/>
      <c r="I971" s="116"/>
      <c r="K971" s="116"/>
      <c r="L971" s="116"/>
      <c r="N971" s="116"/>
      <c r="R971" s="116"/>
      <c r="T971" s="116" t="s">
        <v>931</v>
      </c>
      <c r="U971" s="116" t="s">
        <v>1855</v>
      </c>
    </row>
    <row r="972" spans="1:21" x14ac:dyDescent="0.25">
      <c r="A972" s="116"/>
      <c r="C972" s="116"/>
      <c r="E972" s="116"/>
      <c r="G972" s="116"/>
      <c r="I972" s="116"/>
      <c r="K972" s="116"/>
      <c r="L972" s="116"/>
      <c r="N972" s="116"/>
      <c r="R972" s="116"/>
      <c r="T972" s="116" t="s">
        <v>931</v>
      </c>
      <c r="U972" s="116" t="s">
        <v>1856</v>
      </c>
    </row>
    <row r="973" spans="1:21" x14ac:dyDescent="0.25">
      <c r="A973" s="116"/>
      <c r="C973" s="116"/>
      <c r="E973" s="116"/>
      <c r="G973" s="116"/>
      <c r="I973" s="116"/>
      <c r="K973" s="116"/>
      <c r="L973" s="116"/>
      <c r="N973" s="116"/>
      <c r="R973" s="116"/>
      <c r="T973" s="116" t="s">
        <v>931</v>
      </c>
      <c r="U973" s="116" t="s">
        <v>1857</v>
      </c>
    </row>
    <row r="974" spans="1:21" x14ac:dyDescent="0.25">
      <c r="A974" s="116"/>
      <c r="C974" s="116"/>
      <c r="E974" s="116"/>
      <c r="G974" s="116"/>
      <c r="I974" s="116"/>
      <c r="K974" s="116"/>
      <c r="L974" s="116"/>
      <c r="N974" s="116"/>
      <c r="R974" s="116"/>
      <c r="T974" s="116" t="s">
        <v>931</v>
      </c>
      <c r="U974" s="116" t="s">
        <v>1858</v>
      </c>
    </row>
    <row r="975" spans="1:21" x14ac:dyDescent="0.25">
      <c r="A975" s="116"/>
      <c r="C975" s="116"/>
      <c r="E975" s="116"/>
      <c r="G975" s="116"/>
      <c r="I975" s="116"/>
      <c r="K975" s="116"/>
      <c r="L975" s="116"/>
      <c r="N975" s="116"/>
      <c r="R975" s="116"/>
      <c r="T975" s="116" t="s">
        <v>931</v>
      </c>
      <c r="U975" s="116" t="s">
        <v>1859</v>
      </c>
    </row>
    <row r="976" spans="1:21" x14ac:dyDescent="0.25">
      <c r="A976" s="116"/>
      <c r="C976" s="116"/>
      <c r="E976" s="116"/>
      <c r="G976" s="116"/>
      <c r="I976" s="116"/>
      <c r="K976" s="116"/>
      <c r="L976" s="116"/>
      <c r="N976" s="116"/>
      <c r="R976" s="116"/>
      <c r="T976" s="116" t="s">
        <v>931</v>
      </c>
      <c r="U976" s="116" t="s">
        <v>1860</v>
      </c>
    </row>
    <row r="977" spans="1:21" x14ac:dyDescent="0.25">
      <c r="A977" s="116"/>
      <c r="C977" s="116"/>
      <c r="E977" s="116"/>
      <c r="G977" s="116"/>
      <c r="I977" s="116"/>
      <c r="K977" s="116"/>
      <c r="L977" s="116"/>
      <c r="N977" s="116"/>
      <c r="R977" s="116"/>
      <c r="T977" s="116" t="s">
        <v>931</v>
      </c>
      <c r="U977" s="116" t="s">
        <v>1861</v>
      </c>
    </row>
    <row r="978" spans="1:21" x14ac:dyDescent="0.25">
      <c r="A978" s="116"/>
      <c r="C978" s="116"/>
      <c r="E978" s="116"/>
      <c r="G978" s="116"/>
      <c r="I978" s="116"/>
      <c r="K978" s="116"/>
      <c r="L978" s="116"/>
      <c r="N978" s="116"/>
      <c r="R978" s="116"/>
      <c r="T978" s="116" t="s">
        <v>931</v>
      </c>
      <c r="U978" s="116" t="s">
        <v>1862</v>
      </c>
    </row>
    <row r="979" spans="1:21" x14ac:dyDescent="0.25">
      <c r="A979" s="116"/>
      <c r="C979" s="116"/>
      <c r="E979" s="116"/>
      <c r="G979" s="116"/>
      <c r="I979" s="116"/>
      <c r="K979" s="116"/>
      <c r="L979" s="116"/>
      <c r="N979" s="116"/>
      <c r="R979" s="116"/>
      <c r="T979" s="116" t="s">
        <v>931</v>
      </c>
      <c r="U979" s="116" t="s">
        <v>1863</v>
      </c>
    </row>
    <row r="980" spans="1:21" x14ac:dyDescent="0.25">
      <c r="A980" s="116"/>
      <c r="C980" s="116"/>
      <c r="E980" s="116"/>
      <c r="G980" s="116"/>
      <c r="I980" s="116"/>
      <c r="K980" s="116"/>
      <c r="L980" s="116"/>
      <c r="N980" s="116"/>
      <c r="R980" s="116"/>
      <c r="T980" s="116" t="s">
        <v>931</v>
      </c>
      <c r="U980" s="116" t="s">
        <v>1864</v>
      </c>
    </row>
    <row r="981" spans="1:21" x14ac:dyDescent="0.25">
      <c r="A981" s="116"/>
      <c r="C981" s="116"/>
      <c r="E981" s="116"/>
      <c r="G981" s="116"/>
      <c r="I981" s="116"/>
      <c r="K981" s="116"/>
      <c r="L981" s="116"/>
      <c r="N981" s="116"/>
      <c r="R981" s="116"/>
      <c r="T981" s="116" t="s">
        <v>931</v>
      </c>
      <c r="U981" s="116" t="s">
        <v>1865</v>
      </c>
    </row>
    <row r="982" spans="1:21" x14ac:dyDescent="0.25">
      <c r="A982" s="116"/>
      <c r="C982" s="116"/>
      <c r="E982" s="116"/>
      <c r="G982" s="116"/>
      <c r="I982" s="116"/>
      <c r="K982" s="116"/>
      <c r="L982" s="116"/>
      <c r="N982" s="116"/>
      <c r="R982" s="116"/>
      <c r="T982" s="116" t="s">
        <v>931</v>
      </c>
      <c r="U982" s="116" t="s">
        <v>1866</v>
      </c>
    </row>
    <row r="983" spans="1:21" x14ac:dyDescent="0.25">
      <c r="A983" s="116"/>
      <c r="C983" s="116"/>
      <c r="E983" s="116"/>
      <c r="G983" s="116"/>
      <c r="I983" s="116"/>
      <c r="K983" s="116"/>
      <c r="L983" s="116"/>
      <c r="N983" s="116"/>
      <c r="R983" s="116"/>
      <c r="T983" s="116" t="s">
        <v>931</v>
      </c>
      <c r="U983" s="116" t="s">
        <v>1867</v>
      </c>
    </row>
    <row r="984" spans="1:21" x14ac:dyDescent="0.25">
      <c r="A984" s="116"/>
      <c r="C984" s="116"/>
      <c r="E984" s="116"/>
      <c r="G984" s="116"/>
      <c r="I984" s="116"/>
      <c r="K984" s="116"/>
      <c r="L984" s="116"/>
      <c r="N984" s="116"/>
      <c r="R984" s="116"/>
      <c r="T984" s="116" t="s">
        <v>931</v>
      </c>
      <c r="U984" s="116" t="s">
        <v>1868</v>
      </c>
    </row>
    <row r="985" spans="1:21" x14ac:dyDescent="0.25">
      <c r="A985" s="116"/>
      <c r="C985" s="116"/>
      <c r="E985" s="116"/>
      <c r="G985" s="116"/>
      <c r="I985" s="116"/>
      <c r="K985" s="116"/>
      <c r="L985" s="116"/>
      <c r="N985" s="116"/>
      <c r="R985" s="116"/>
      <c r="T985" s="116" t="s">
        <v>933</v>
      </c>
      <c r="U985" s="116" t="s">
        <v>1869</v>
      </c>
    </row>
    <row r="986" spans="1:21" x14ac:dyDescent="0.25">
      <c r="A986" s="116"/>
      <c r="C986" s="116"/>
      <c r="E986" s="116"/>
      <c r="G986" s="116"/>
      <c r="I986" s="116"/>
      <c r="K986" s="116"/>
      <c r="L986" s="116"/>
      <c r="N986" s="116"/>
      <c r="R986" s="116"/>
      <c r="T986" s="116" t="s">
        <v>933</v>
      </c>
      <c r="U986" s="116" t="s">
        <v>1870</v>
      </c>
    </row>
    <row r="987" spans="1:21" x14ac:dyDescent="0.25">
      <c r="A987" s="116"/>
      <c r="C987" s="116"/>
      <c r="E987" s="116"/>
      <c r="G987" s="116"/>
      <c r="I987" s="116"/>
      <c r="K987" s="116"/>
      <c r="L987" s="116"/>
      <c r="N987" s="116"/>
      <c r="R987" s="116"/>
      <c r="T987" s="116" t="s">
        <v>933</v>
      </c>
      <c r="U987" s="116" t="s">
        <v>1871</v>
      </c>
    </row>
    <row r="988" spans="1:21" x14ac:dyDescent="0.25">
      <c r="A988" s="116"/>
      <c r="C988" s="116"/>
      <c r="E988" s="116"/>
      <c r="G988" s="116"/>
      <c r="I988" s="116"/>
      <c r="K988" s="116"/>
      <c r="L988" s="116"/>
      <c r="N988" s="116"/>
      <c r="R988" s="116"/>
      <c r="T988" s="116" t="s">
        <v>933</v>
      </c>
      <c r="U988" s="116" t="s">
        <v>1872</v>
      </c>
    </row>
    <row r="989" spans="1:21" x14ac:dyDescent="0.25">
      <c r="A989" s="116"/>
      <c r="C989" s="116"/>
      <c r="E989" s="116"/>
      <c r="G989" s="116"/>
      <c r="I989" s="116"/>
      <c r="K989" s="116"/>
      <c r="L989" s="116"/>
      <c r="N989" s="116"/>
      <c r="R989" s="116"/>
      <c r="T989" s="116" t="s">
        <v>933</v>
      </c>
      <c r="U989" s="116" t="s">
        <v>1873</v>
      </c>
    </row>
    <row r="990" spans="1:21" x14ac:dyDescent="0.25">
      <c r="A990" s="116"/>
      <c r="C990" s="116"/>
      <c r="E990" s="116"/>
      <c r="G990" s="116"/>
      <c r="I990" s="116"/>
      <c r="K990" s="116"/>
      <c r="L990" s="116"/>
      <c r="N990" s="116"/>
      <c r="R990" s="116"/>
      <c r="T990" s="116" t="s">
        <v>933</v>
      </c>
      <c r="U990" s="116" t="s">
        <v>1874</v>
      </c>
    </row>
    <row r="991" spans="1:21" x14ac:dyDescent="0.25">
      <c r="A991" s="116"/>
      <c r="C991" s="116"/>
      <c r="E991" s="116"/>
      <c r="G991" s="116"/>
      <c r="I991" s="116"/>
      <c r="K991" s="116"/>
      <c r="L991" s="116"/>
      <c r="N991" s="116"/>
      <c r="R991" s="116"/>
      <c r="T991" s="116" t="s">
        <v>933</v>
      </c>
      <c r="U991" s="116" t="s">
        <v>1875</v>
      </c>
    </row>
    <row r="992" spans="1:21" x14ac:dyDescent="0.25">
      <c r="A992" s="116"/>
      <c r="C992" s="116"/>
      <c r="E992" s="116"/>
      <c r="G992" s="116"/>
      <c r="I992" s="116"/>
      <c r="K992" s="116"/>
      <c r="L992" s="116"/>
      <c r="N992" s="116"/>
      <c r="R992" s="116"/>
      <c r="T992" s="116" t="s">
        <v>933</v>
      </c>
      <c r="U992" s="116" t="s">
        <v>1876</v>
      </c>
    </row>
    <row r="993" spans="1:21" x14ac:dyDescent="0.25">
      <c r="A993" s="116"/>
      <c r="C993" s="116"/>
      <c r="E993" s="116"/>
      <c r="G993" s="116"/>
      <c r="I993" s="116"/>
      <c r="K993" s="116"/>
      <c r="L993" s="116"/>
      <c r="N993" s="116"/>
      <c r="R993" s="116"/>
      <c r="T993" s="116" t="s">
        <v>933</v>
      </c>
      <c r="U993" s="116" t="s">
        <v>1877</v>
      </c>
    </row>
    <row r="994" spans="1:21" x14ac:dyDescent="0.25">
      <c r="A994" s="116"/>
      <c r="C994" s="116"/>
      <c r="E994" s="116"/>
      <c r="G994" s="116"/>
      <c r="I994" s="116"/>
      <c r="K994" s="116"/>
      <c r="L994" s="116"/>
      <c r="N994" s="116"/>
      <c r="R994" s="116"/>
      <c r="T994" s="116" t="s">
        <v>933</v>
      </c>
      <c r="U994" s="116" t="s">
        <v>1878</v>
      </c>
    </row>
    <row r="995" spans="1:21" x14ac:dyDescent="0.25">
      <c r="A995" s="116"/>
      <c r="C995" s="116"/>
      <c r="E995" s="116"/>
      <c r="G995" s="116"/>
      <c r="I995" s="116"/>
      <c r="K995" s="116"/>
      <c r="L995" s="116"/>
      <c r="N995" s="116"/>
      <c r="R995" s="116"/>
      <c r="T995" s="116" t="s">
        <v>933</v>
      </c>
      <c r="U995" s="116" t="s">
        <v>1879</v>
      </c>
    </row>
    <row r="996" spans="1:21" x14ac:dyDescent="0.25">
      <c r="A996" s="116"/>
      <c r="C996" s="116"/>
      <c r="E996" s="116"/>
      <c r="G996" s="116"/>
      <c r="I996" s="116"/>
      <c r="K996" s="116"/>
      <c r="L996" s="116"/>
      <c r="N996" s="116"/>
      <c r="R996" s="116"/>
      <c r="T996" s="116" t="s">
        <v>933</v>
      </c>
      <c r="U996" s="116" t="s">
        <v>1880</v>
      </c>
    </row>
    <row r="997" spans="1:21" x14ac:dyDescent="0.25">
      <c r="A997" s="116"/>
      <c r="C997" s="116"/>
      <c r="E997" s="116"/>
      <c r="G997" s="116"/>
      <c r="I997" s="116"/>
      <c r="K997" s="116"/>
      <c r="L997" s="116"/>
      <c r="N997" s="116"/>
      <c r="R997" s="116"/>
      <c r="T997" s="116" t="s">
        <v>933</v>
      </c>
      <c r="U997" s="116" t="s">
        <v>1881</v>
      </c>
    </row>
    <row r="998" spans="1:21" x14ac:dyDescent="0.25">
      <c r="A998" s="116"/>
      <c r="C998" s="116"/>
      <c r="E998" s="116"/>
      <c r="G998" s="116"/>
      <c r="I998" s="116"/>
      <c r="K998" s="116"/>
      <c r="L998" s="116"/>
      <c r="N998" s="116"/>
      <c r="R998" s="116"/>
      <c r="T998" s="116" t="s">
        <v>933</v>
      </c>
      <c r="U998" s="116" t="s">
        <v>1882</v>
      </c>
    </row>
    <row r="999" spans="1:21" x14ac:dyDescent="0.25">
      <c r="A999" s="116"/>
      <c r="C999" s="116"/>
      <c r="E999" s="116"/>
      <c r="G999" s="116"/>
      <c r="I999" s="116"/>
      <c r="K999" s="116"/>
      <c r="L999" s="116"/>
      <c r="N999" s="116"/>
      <c r="R999" s="116"/>
      <c r="T999" s="116" t="s">
        <v>933</v>
      </c>
      <c r="U999" s="116" t="s">
        <v>1883</v>
      </c>
    </row>
    <row r="1000" spans="1:21" x14ac:dyDescent="0.25">
      <c r="A1000" s="116"/>
      <c r="C1000" s="116"/>
      <c r="E1000" s="116"/>
      <c r="G1000" s="116"/>
      <c r="I1000" s="116"/>
      <c r="K1000" s="116"/>
      <c r="L1000" s="116"/>
      <c r="N1000" s="116"/>
      <c r="R1000" s="116"/>
      <c r="T1000" s="116" t="s">
        <v>933</v>
      </c>
      <c r="U1000" s="116" t="s">
        <v>1884</v>
      </c>
    </row>
    <row r="1001" spans="1:21" x14ac:dyDescent="0.25">
      <c r="A1001" s="116"/>
      <c r="C1001" s="116"/>
      <c r="E1001" s="116"/>
      <c r="G1001" s="116"/>
      <c r="I1001" s="116"/>
      <c r="K1001" s="116"/>
      <c r="L1001" s="116"/>
      <c r="N1001" s="116"/>
      <c r="R1001" s="116"/>
      <c r="T1001" s="116" t="s">
        <v>933</v>
      </c>
      <c r="U1001" s="116" t="s">
        <v>1885</v>
      </c>
    </row>
    <row r="1002" spans="1:21" x14ac:dyDescent="0.25">
      <c r="A1002" s="116"/>
      <c r="C1002" s="116"/>
      <c r="E1002" s="116"/>
      <c r="G1002" s="116"/>
      <c r="I1002" s="116"/>
      <c r="K1002" s="116"/>
      <c r="L1002" s="116"/>
      <c r="N1002" s="116"/>
      <c r="R1002" s="116"/>
      <c r="T1002" s="116" t="s">
        <v>933</v>
      </c>
      <c r="U1002" s="116" t="s">
        <v>1886</v>
      </c>
    </row>
    <row r="1003" spans="1:21" x14ac:dyDescent="0.25">
      <c r="A1003" s="116"/>
      <c r="C1003" s="116"/>
      <c r="E1003" s="116"/>
      <c r="G1003" s="116"/>
      <c r="I1003" s="116"/>
      <c r="K1003" s="116"/>
      <c r="L1003" s="116"/>
      <c r="N1003" s="116"/>
      <c r="R1003" s="116"/>
      <c r="T1003" s="116" t="s">
        <v>933</v>
      </c>
      <c r="U1003" s="116" t="s">
        <v>1887</v>
      </c>
    </row>
    <row r="1004" spans="1:21" x14ac:dyDescent="0.25">
      <c r="A1004" s="116"/>
      <c r="C1004" s="116"/>
      <c r="E1004" s="116"/>
      <c r="G1004" s="116"/>
      <c r="I1004" s="116"/>
      <c r="K1004" s="116"/>
      <c r="L1004" s="116"/>
      <c r="N1004" s="116"/>
      <c r="R1004" s="116"/>
      <c r="T1004" s="116" t="s">
        <v>933</v>
      </c>
      <c r="U1004" s="116" t="s">
        <v>1888</v>
      </c>
    </row>
    <row r="1005" spans="1:21" x14ac:dyDescent="0.25">
      <c r="A1005" s="116"/>
      <c r="C1005" s="116"/>
      <c r="E1005" s="116"/>
      <c r="G1005" s="116"/>
      <c r="I1005" s="116"/>
      <c r="K1005" s="116"/>
      <c r="L1005" s="116"/>
      <c r="N1005" s="116"/>
      <c r="R1005" s="116"/>
      <c r="T1005" s="116" t="s">
        <v>933</v>
      </c>
      <c r="U1005" s="116" t="s">
        <v>1889</v>
      </c>
    </row>
    <row r="1006" spans="1:21" x14ac:dyDescent="0.25">
      <c r="A1006" s="116"/>
      <c r="C1006" s="116"/>
      <c r="E1006" s="116"/>
      <c r="G1006" s="116"/>
      <c r="I1006" s="116"/>
      <c r="K1006" s="116"/>
      <c r="L1006" s="116"/>
      <c r="N1006" s="116"/>
      <c r="R1006" s="116"/>
      <c r="T1006" s="116" t="s">
        <v>933</v>
      </c>
      <c r="U1006" s="116" t="s">
        <v>1890</v>
      </c>
    </row>
    <row r="1007" spans="1:21" x14ac:dyDescent="0.25">
      <c r="A1007" s="116"/>
      <c r="C1007" s="116"/>
      <c r="E1007" s="116"/>
      <c r="G1007" s="116"/>
      <c r="I1007" s="116"/>
      <c r="K1007" s="116"/>
      <c r="L1007" s="116"/>
      <c r="N1007" s="116"/>
      <c r="R1007" s="116"/>
      <c r="T1007" s="116" t="s">
        <v>933</v>
      </c>
      <c r="U1007" s="116" t="s">
        <v>1891</v>
      </c>
    </row>
    <row r="1008" spans="1:21" x14ac:dyDescent="0.25">
      <c r="A1008" s="116"/>
      <c r="C1008" s="116"/>
      <c r="E1008" s="116"/>
      <c r="G1008" s="116"/>
      <c r="I1008" s="116"/>
      <c r="K1008" s="116"/>
      <c r="L1008" s="116"/>
      <c r="N1008" s="116"/>
      <c r="R1008" s="116"/>
      <c r="T1008" s="116" t="s">
        <v>933</v>
      </c>
      <c r="U1008" s="116" t="s">
        <v>1892</v>
      </c>
    </row>
    <row r="1009" spans="1:21" x14ac:dyDescent="0.25">
      <c r="A1009" s="116"/>
      <c r="C1009" s="116"/>
      <c r="E1009" s="116"/>
      <c r="G1009" s="116"/>
      <c r="I1009" s="116"/>
      <c r="K1009" s="116"/>
      <c r="L1009" s="116"/>
      <c r="N1009" s="116"/>
      <c r="R1009" s="116"/>
      <c r="T1009" s="116" t="s">
        <v>933</v>
      </c>
      <c r="U1009" s="116" t="s">
        <v>1893</v>
      </c>
    </row>
    <row r="1010" spans="1:21" x14ac:dyDescent="0.25">
      <c r="A1010" s="116"/>
      <c r="C1010" s="116"/>
      <c r="E1010" s="116"/>
      <c r="G1010" s="116"/>
      <c r="I1010" s="116"/>
      <c r="K1010" s="116"/>
      <c r="L1010" s="116"/>
      <c r="N1010" s="116"/>
      <c r="R1010" s="116"/>
      <c r="T1010" s="116" t="s">
        <v>933</v>
      </c>
      <c r="U1010" s="116" t="s">
        <v>1894</v>
      </c>
    </row>
    <row r="1011" spans="1:21" x14ac:dyDescent="0.25">
      <c r="A1011" s="116"/>
      <c r="C1011" s="116"/>
      <c r="E1011" s="116"/>
      <c r="G1011" s="116"/>
      <c r="I1011" s="116"/>
      <c r="K1011" s="116"/>
      <c r="L1011" s="116"/>
      <c r="N1011" s="116"/>
      <c r="R1011" s="116"/>
      <c r="T1011" s="116" t="s">
        <v>933</v>
      </c>
      <c r="U1011" s="116" t="s">
        <v>1895</v>
      </c>
    </row>
    <row r="1012" spans="1:21" x14ac:dyDescent="0.25">
      <c r="A1012" s="116"/>
      <c r="C1012" s="116"/>
      <c r="E1012" s="116"/>
      <c r="G1012" s="116"/>
      <c r="I1012" s="116"/>
      <c r="K1012" s="116"/>
      <c r="L1012" s="116"/>
      <c r="N1012" s="116"/>
      <c r="R1012" s="116"/>
      <c r="T1012" s="116" t="s">
        <v>933</v>
      </c>
      <c r="U1012" s="116" t="s">
        <v>1896</v>
      </c>
    </row>
    <row r="1013" spans="1:21" x14ac:dyDescent="0.25">
      <c r="A1013" s="116"/>
      <c r="C1013" s="116"/>
      <c r="E1013" s="116"/>
      <c r="G1013" s="116"/>
      <c r="I1013" s="116"/>
      <c r="K1013" s="116"/>
      <c r="L1013" s="116"/>
      <c r="N1013" s="116"/>
      <c r="R1013" s="116"/>
      <c r="T1013" s="116" t="s">
        <v>933</v>
      </c>
      <c r="U1013" s="116" t="s">
        <v>1897</v>
      </c>
    </row>
    <row r="1014" spans="1:21" x14ac:dyDescent="0.25">
      <c r="A1014" s="116"/>
      <c r="C1014" s="116"/>
      <c r="E1014" s="116"/>
      <c r="G1014" s="116"/>
      <c r="I1014" s="116"/>
      <c r="K1014" s="116"/>
      <c r="L1014" s="116"/>
      <c r="N1014" s="116"/>
      <c r="R1014" s="116"/>
      <c r="T1014" s="116" t="s">
        <v>933</v>
      </c>
      <c r="U1014" s="116" t="s">
        <v>1898</v>
      </c>
    </row>
    <row r="1015" spans="1:21" x14ac:dyDescent="0.25">
      <c r="A1015" s="116"/>
      <c r="C1015" s="116"/>
      <c r="E1015" s="116"/>
      <c r="G1015" s="116"/>
      <c r="I1015" s="116"/>
      <c r="K1015" s="116"/>
      <c r="L1015" s="116"/>
      <c r="N1015" s="116"/>
      <c r="R1015" s="116"/>
      <c r="T1015" s="116" t="s">
        <v>933</v>
      </c>
      <c r="U1015" s="116" t="s">
        <v>1899</v>
      </c>
    </row>
    <row r="1016" spans="1:21" x14ac:dyDescent="0.25">
      <c r="A1016" s="116"/>
      <c r="C1016" s="116"/>
      <c r="E1016" s="116"/>
      <c r="G1016" s="116"/>
      <c r="I1016" s="116"/>
      <c r="K1016" s="116"/>
      <c r="L1016" s="116"/>
      <c r="N1016" s="116"/>
      <c r="R1016" s="116"/>
      <c r="T1016" s="116" t="s">
        <v>933</v>
      </c>
      <c r="U1016" s="116" t="s">
        <v>1900</v>
      </c>
    </row>
    <row r="1017" spans="1:21" x14ac:dyDescent="0.25">
      <c r="A1017" s="116"/>
      <c r="C1017" s="116"/>
      <c r="E1017" s="116"/>
      <c r="G1017" s="116"/>
      <c r="I1017" s="116"/>
      <c r="K1017" s="116"/>
      <c r="L1017" s="116"/>
      <c r="N1017" s="116"/>
      <c r="R1017" s="116"/>
      <c r="T1017" s="116" t="s">
        <v>933</v>
      </c>
      <c r="U1017" s="116" t="s">
        <v>1901</v>
      </c>
    </row>
    <row r="1018" spans="1:21" x14ac:dyDescent="0.25">
      <c r="A1018" s="116"/>
      <c r="C1018" s="116"/>
      <c r="E1018" s="116"/>
      <c r="G1018" s="116"/>
      <c r="I1018" s="116"/>
      <c r="K1018" s="116"/>
      <c r="L1018" s="116"/>
      <c r="N1018" s="116"/>
      <c r="R1018" s="116"/>
      <c r="T1018" s="116" t="s">
        <v>933</v>
      </c>
      <c r="U1018" s="116" t="s">
        <v>1902</v>
      </c>
    </row>
    <row r="1019" spans="1:21" x14ac:dyDescent="0.25">
      <c r="A1019" s="116"/>
      <c r="C1019" s="116"/>
      <c r="E1019" s="116"/>
      <c r="G1019" s="116"/>
      <c r="I1019" s="116"/>
      <c r="K1019" s="116"/>
      <c r="L1019" s="116"/>
      <c r="N1019" s="116"/>
      <c r="R1019" s="116"/>
      <c r="T1019" s="116" t="s">
        <v>933</v>
      </c>
      <c r="U1019" s="116" t="s">
        <v>1903</v>
      </c>
    </row>
    <row r="1020" spans="1:21" x14ac:dyDescent="0.25">
      <c r="A1020" s="116"/>
      <c r="C1020" s="116"/>
      <c r="E1020" s="116"/>
      <c r="G1020" s="116"/>
      <c r="I1020" s="116"/>
      <c r="K1020" s="116"/>
      <c r="L1020" s="116"/>
      <c r="N1020" s="116"/>
      <c r="R1020" s="116"/>
      <c r="T1020" s="116" t="s">
        <v>933</v>
      </c>
      <c r="U1020" s="116" t="s">
        <v>1904</v>
      </c>
    </row>
    <row r="1021" spans="1:21" x14ac:dyDescent="0.25">
      <c r="A1021" s="116"/>
      <c r="C1021" s="116"/>
      <c r="E1021" s="116"/>
      <c r="G1021" s="116"/>
      <c r="I1021" s="116"/>
      <c r="K1021" s="116"/>
      <c r="L1021" s="116"/>
      <c r="N1021" s="116"/>
      <c r="R1021" s="116"/>
      <c r="T1021" s="116" t="s">
        <v>933</v>
      </c>
      <c r="U1021" s="116" t="s">
        <v>1905</v>
      </c>
    </row>
    <row r="1022" spans="1:21" x14ac:dyDescent="0.25">
      <c r="A1022" s="116"/>
      <c r="C1022" s="116"/>
      <c r="E1022" s="116"/>
      <c r="G1022" s="116"/>
      <c r="I1022" s="116"/>
      <c r="K1022" s="116"/>
      <c r="L1022" s="116"/>
      <c r="N1022" s="116"/>
      <c r="R1022" s="116"/>
      <c r="T1022" s="116" t="s">
        <v>933</v>
      </c>
      <c r="U1022" s="116" t="s">
        <v>1906</v>
      </c>
    </row>
    <row r="1023" spans="1:21" x14ac:dyDescent="0.25">
      <c r="A1023" s="116"/>
      <c r="C1023" s="116"/>
      <c r="E1023" s="116"/>
      <c r="G1023" s="116"/>
      <c r="I1023" s="116"/>
      <c r="K1023" s="116"/>
      <c r="L1023" s="116"/>
      <c r="N1023" s="116"/>
      <c r="R1023" s="116"/>
      <c r="T1023" s="116" t="s">
        <v>933</v>
      </c>
      <c r="U1023" s="116" t="s">
        <v>1907</v>
      </c>
    </row>
    <row r="1024" spans="1:21" x14ac:dyDescent="0.25">
      <c r="A1024" s="116"/>
      <c r="C1024" s="116"/>
      <c r="E1024" s="116"/>
      <c r="G1024" s="116"/>
      <c r="I1024" s="116"/>
      <c r="K1024" s="116"/>
      <c r="L1024" s="116"/>
      <c r="N1024" s="116"/>
      <c r="R1024" s="116"/>
      <c r="T1024" s="116" t="s">
        <v>597</v>
      </c>
      <c r="U1024" s="116" t="s">
        <v>1908</v>
      </c>
    </row>
    <row r="1025" spans="1:21" x14ac:dyDescent="0.25">
      <c r="A1025" s="116"/>
      <c r="C1025" s="116"/>
      <c r="E1025" s="116"/>
      <c r="G1025" s="116"/>
      <c r="I1025" s="116"/>
      <c r="K1025" s="116"/>
      <c r="L1025" s="116"/>
      <c r="N1025" s="116"/>
      <c r="R1025" s="116"/>
      <c r="T1025" s="116" t="s">
        <v>597</v>
      </c>
      <c r="U1025" s="116" t="s">
        <v>1909</v>
      </c>
    </row>
    <row r="1026" spans="1:21" x14ac:dyDescent="0.25">
      <c r="A1026" s="116"/>
      <c r="C1026" s="116"/>
      <c r="E1026" s="116"/>
      <c r="G1026" s="116"/>
      <c r="I1026" s="116"/>
      <c r="K1026" s="116"/>
      <c r="L1026" s="116"/>
      <c r="N1026" s="116"/>
      <c r="R1026" s="116"/>
      <c r="T1026" s="116" t="s">
        <v>597</v>
      </c>
      <c r="U1026" s="116" t="s">
        <v>1910</v>
      </c>
    </row>
    <row r="1027" spans="1:21" x14ac:dyDescent="0.25">
      <c r="A1027" s="116"/>
      <c r="C1027" s="116"/>
      <c r="E1027" s="116"/>
      <c r="G1027" s="116"/>
      <c r="I1027" s="116"/>
      <c r="K1027" s="116"/>
      <c r="L1027" s="116"/>
      <c r="N1027" s="116"/>
      <c r="R1027" s="116"/>
      <c r="T1027" s="116" t="s">
        <v>597</v>
      </c>
      <c r="U1027" s="116" t="s">
        <v>1911</v>
      </c>
    </row>
    <row r="1028" spans="1:21" x14ac:dyDescent="0.25">
      <c r="A1028" s="116"/>
      <c r="C1028" s="116"/>
      <c r="E1028" s="116"/>
      <c r="G1028" s="116"/>
      <c r="I1028" s="116"/>
      <c r="K1028" s="116"/>
      <c r="L1028" s="116"/>
      <c r="N1028" s="116"/>
      <c r="R1028" s="116"/>
      <c r="T1028" s="116" t="s">
        <v>597</v>
      </c>
      <c r="U1028" s="116" t="s">
        <v>1912</v>
      </c>
    </row>
    <row r="1029" spans="1:21" x14ac:dyDescent="0.25">
      <c r="A1029" s="116"/>
      <c r="C1029" s="116"/>
      <c r="E1029" s="116"/>
      <c r="G1029" s="116"/>
      <c r="I1029" s="116"/>
      <c r="K1029" s="116"/>
      <c r="L1029" s="116"/>
      <c r="N1029" s="116"/>
      <c r="R1029" s="116"/>
      <c r="T1029" s="116" t="s">
        <v>597</v>
      </c>
      <c r="U1029" s="116" t="s">
        <v>1913</v>
      </c>
    </row>
    <row r="1030" spans="1:21" x14ac:dyDescent="0.25">
      <c r="A1030" s="116"/>
      <c r="C1030" s="116"/>
      <c r="E1030" s="116"/>
      <c r="G1030" s="116"/>
      <c r="I1030" s="116"/>
      <c r="K1030" s="116"/>
      <c r="L1030" s="116"/>
      <c r="N1030" s="116"/>
      <c r="R1030" s="116"/>
      <c r="T1030" s="116" t="s">
        <v>597</v>
      </c>
      <c r="U1030" s="116" t="s">
        <v>1914</v>
      </c>
    </row>
    <row r="1031" spans="1:21" x14ac:dyDescent="0.25">
      <c r="A1031" s="116"/>
      <c r="C1031" s="116"/>
      <c r="E1031" s="116"/>
      <c r="G1031" s="116"/>
      <c r="I1031" s="116"/>
      <c r="K1031" s="116"/>
      <c r="L1031" s="116"/>
      <c r="N1031" s="116"/>
      <c r="R1031" s="116"/>
      <c r="T1031" s="116" t="s">
        <v>597</v>
      </c>
      <c r="U1031" s="116" t="s">
        <v>1915</v>
      </c>
    </row>
    <row r="1032" spans="1:21" x14ac:dyDescent="0.25">
      <c r="A1032" s="116"/>
      <c r="C1032" s="116"/>
      <c r="E1032" s="116"/>
      <c r="G1032" s="116"/>
      <c r="I1032" s="116"/>
      <c r="K1032" s="116"/>
      <c r="L1032" s="116"/>
      <c r="N1032" s="116"/>
      <c r="R1032" s="116"/>
      <c r="T1032" s="116" t="s">
        <v>597</v>
      </c>
      <c r="U1032" s="116" t="s">
        <v>1916</v>
      </c>
    </row>
    <row r="1033" spans="1:21" x14ac:dyDescent="0.25">
      <c r="A1033" s="116"/>
      <c r="C1033" s="116"/>
      <c r="E1033" s="116"/>
      <c r="G1033" s="116"/>
      <c r="I1033" s="116"/>
      <c r="K1033" s="116"/>
      <c r="L1033" s="116"/>
      <c r="N1033" s="116"/>
      <c r="R1033" s="116"/>
      <c r="T1033" s="116" t="s">
        <v>597</v>
      </c>
      <c r="U1033" s="116" t="s">
        <v>1917</v>
      </c>
    </row>
    <row r="1034" spans="1:21" x14ac:dyDescent="0.25">
      <c r="A1034" s="116"/>
      <c r="C1034" s="116"/>
      <c r="E1034" s="116"/>
      <c r="G1034" s="116"/>
      <c r="I1034" s="116"/>
      <c r="K1034" s="116"/>
      <c r="L1034" s="116"/>
      <c r="N1034" s="116"/>
      <c r="R1034" s="116"/>
      <c r="T1034" s="116" t="s">
        <v>597</v>
      </c>
      <c r="U1034" s="116" t="s">
        <v>1918</v>
      </c>
    </row>
    <row r="1035" spans="1:21" x14ac:dyDescent="0.25">
      <c r="A1035" s="116"/>
      <c r="C1035" s="116"/>
      <c r="E1035" s="116"/>
      <c r="G1035" s="116"/>
      <c r="I1035" s="116"/>
      <c r="K1035" s="116"/>
      <c r="L1035" s="116"/>
      <c r="N1035" s="116"/>
      <c r="R1035" s="116"/>
      <c r="T1035" s="116" t="s">
        <v>597</v>
      </c>
      <c r="U1035" s="116" t="s">
        <v>1919</v>
      </c>
    </row>
    <row r="1036" spans="1:21" x14ac:dyDescent="0.25">
      <c r="A1036" s="116"/>
      <c r="C1036" s="116"/>
      <c r="E1036" s="116"/>
      <c r="G1036" s="116"/>
      <c r="I1036" s="116"/>
      <c r="K1036" s="116"/>
      <c r="L1036" s="116"/>
      <c r="N1036" s="116"/>
      <c r="R1036" s="116"/>
      <c r="T1036" s="116" t="s">
        <v>597</v>
      </c>
      <c r="U1036" s="116" t="s">
        <v>1920</v>
      </c>
    </row>
    <row r="1037" spans="1:21" x14ac:dyDescent="0.25">
      <c r="A1037" s="116"/>
      <c r="C1037" s="116"/>
      <c r="E1037" s="116"/>
      <c r="G1037" s="116"/>
      <c r="I1037" s="116"/>
      <c r="K1037" s="116"/>
      <c r="L1037" s="116"/>
      <c r="N1037" s="116"/>
      <c r="R1037" s="116"/>
      <c r="T1037" s="116" t="s">
        <v>597</v>
      </c>
      <c r="U1037" s="116" t="s">
        <v>1921</v>
      </c>
    </row>
    <row r="1038" spans="1:21" x14ac:dyDescent="0.25">
      <c r="A1038" s="116"/>
      <c r="C1038" s="116"/>
      <c r="E1038" s="116"/>
      <c r="G1038" s="116"/>
      <c r="I1038" s="116"/>
      <c r="K1038" s="116"/>
      <c r="L1038" s="116"/>
      <c r="N1038" s="116"/>
      <c r="R1038" s="116"/>
      <c r="T1038" s="116" t="s">
        <v>597</v>
      </c>
      <c r="U1038" s="116" t="s">
        <v>1922</v>
      </c>
    </row>
    <row r="1039" spans="1:21" x14ac:dyDescent="0.25">
      <c r="A1039" s="116"/>
      <c r="C1039" s="116"/>
      <c r="E1039" s="116"/>
      <c r="G1039" s="116"/>
      <c r="I1039" s="116"/>
      <c r="K1039" s="116"/>
      <c r="L1039" s="116"/>
      <c r="N1039" s="116"/>
      <c r="R1039" s="116"/>
      <c r="T1039" s="116" t="s">
        <v>597</v>
      </c>
      <c r="U1039" s="116" t="s">
        <v>1923</v>
      </c>
    </row>
    <row r="1040" spans="1:21" x14ac:dyDescent="0.25">
      <c r="A1040" s="116"/>
      <c r="C1040" s="116"/>
      <c r="E1040" s="116"/>
      <c r="G1040" s="116"/>
      <c r="I1040" s="116"/>
      <c r="K1040" s="116"/>
      <c r="L1040" s="116"/>
      <c r="N1040" s="116"/>
      <c r="R1040" s="116"/>
      <c r="T1040" s="116" t="s">
        <v>597</v>
      </c>
      <c r="U1040" s="116" t="s">
        <v>1924</v>
      </c>
    </row>
    <row r="1041" spans="1:21" x14ac:dyDescent="0.25">
      <c r="A1041" s="116"/>
      <c r="C1041" s="116"/>
      <c r="E1041" s="116"/>
      <c r="G1041" s="116"/>
      <c r="I1041" s="116"/>
      <c r="K1041" s="116"/>
      <c r="L1041" s="116"/>
      <c r="N1041" s="116"/>
      <c r="R1041" s="116"/>
      <c r="T1041" s="116" t="s">
        <v>597</v>
      </c>
      <c r="U1041" s="116" t="s">
        <v>1925</v>
      </c>
    </row>
    <row r="1042" spans="1:21" x14ac:dyDescent="0.25">
      <c r="A1042" s="116"/>
      <c r="C1042" s="116"/>
      <c r="E1042" s="116"/>
      <c r="G1042" s="116"/>
      <c r="I1042" s="116"/>
      <c r="K1042" s="116"/>
      <c r="L1042" s="116"/>
      <c r="N1042" s="116"/>
      <c r="R1042" s="116"/>
      <c r="T1042" s="116" t="s">
        <v>597</v>
      </c>
      <c r="U1042" s="116" t="s">
        <v>1926</v>
      </c>
    </row>
    <row r="1043" spans="1:21" x14ac:dyDescent="0.25">
      <c r="A1043" s="116"/>
      <c r="C1043" s="116"/>
      <c r="E1043" s="116"/>
      <c r="G1043" s="116"/>
      <c r="I1043" s="116"/>
      <c r="K1043" s="116"/>
      <c r="L1043" s="116"/>
      <c r="N1043" s="116"/>
      <c r="R1043" s="116"/>
      <c r="T1043" s="116" t="s">
        <v>597</v>
      </c>
      <c r="U1043" s="116" t="s">
        <v>1927</v>
      </c>
    </row>
    <row r="1044" spans="1:21" x14ac:dyDescent="0.25">
      <c r="A1044" s="116"/>
      <c r="C1044" s="116"/>
      <c r="E1044" s="116"/>
      <c r="G1044" s="116"/>
      <c r="I1044" s="116"/>
      <c r="K1044" s="116"/>
      <c r="L1044" s="116"/>
      <c r="N1044" s="116"/>
      <c r="R1044" s="116"/>
      <c r="T1044" s="116" t="s">
        <v>597</v>
      </c>
      <c r="U1044" s="116" t="s">
        <v>1928</v>
      </c>
    </row>
    <row r="1045" spans="1:21" x14ac:dyDescent="0.25">
      <c r="A1045" s="116"/>
      <c r="C1045" s="116"/>
      <c r="E1045" s="116"/>
      <c r="G1045" s="116"/>
      <c r="I1045" s="116"/>
      <c r="K1045" s="116"/>
      <c r="L1045" s="116"/>
      <c r="N1045" s="116"/>
      <c r="R1045" s="116"/>
      <c r="T1045" s="116" t="s">
        <v>597</v>
      </c>
      <c r="U1045" s="116" t="s">
        <v>1929</v>
      </c>
    </row>
    <row r="1046" spans="1:21" x14ac:dyDescent="0.25">
      <c r="A1046" s="116"/>
      <c r="C1046" s="116"/>
      <c r="E1046" s="116"/>
      <c r="G1046" s="116"/>
      <c r="I1046" s="116"/>
      <c r="K1046" s="116"/>
      <c r="L1046" s="116"/>
      <c r="N1046" s="116"/>
      <c r="R1046" s="116"/>
      <c r="T1046" s="116" t="s">
        <v>597</v>
      </c>
      <c r="U1046" s="116" t="s">
        <v>1930</v>
      </c>
    </row>
    <row r="1047" spans="1:21" x14ac:dyDescent="0.25">
      <c r="A1047" s="116"/>
      <c r="C1047" s="116"/>
      <c r="E1047" s="116"/>
      <c r="G1047" s="116"/>
      <c r="I1047" s="116"/>
      <c r="K1047" s="116"/>
      <c r="L1047" s="116"/>
      <c r="N1047" s="116"/>
      <c r="R1047" s="116"/>
      <c r="T1047" s="116" t="s">
        <v>597</v>
      </c>
      <c r="U1047" s="116" t="s">
        <v>1931</v>
      </c>
    </row>
    <row r="1048" spans="1:21" x14ac:dyDescent="0.25">
      <c r="A1048" s="116"/>
      <c r="C1048" s="116"/>
      <c r="E1048" s="116"/>
      <c r="G1048" s="116"/>
      <c r="I1048" s="116"/>
      <c r="K1048" s="116"/>
      <c r="L1048" s="116"/>
      <c r="N1048" s="116"/>
      <c r="R1048" s="116"/>
      <c r="T1048" s="116" t="s">
        <v>597</v>
      </c>
      <c r="U1048" s="116" t="s">
        <v>1932</v>
      </c>
    </row>
    <row r="1049" spans="1:21" x14ac:dyDescent="0.25">
      <c r="A1049" s="116"/>
      <c r="C1049" s="116"/>
      <c r="E1049" s="116"/>
      <c r="G1049" s="116"/>
      <c r="I1049" s="116"/>
      <c r="K1049" s="116"/>
      <c r="L1049" s="116"/>
      <c r="N1049" s="116"/>
      <c r="R1049" s="116"/>
      <c r="T1049" s="116" t="s">
        <v>597</v>
      </c>
      <c r="U1049" s="116" t="s">
        <v>1933</v>
      </c>
    </row>
    <row r="1050" spans="1:21" x14ac:dyDescent="0.25">
      <c r="A1050" s="116"/>
      <c r="C1050" s="116"/>
      <c r="E1050" s="116"/>
      <c r="G1050" s="116"/>
      <c r="I1050" s="116"/>
      <c r="K1050" s="116"/>
      <c r="L1050" s="116"/>
      <c r="N1050" s="116"/>
      <c r="R1050" s="116"/>
      <c r="T1050" s="116" t="s">
        <v>597</v>
      </c>
      <c r="U1050" s="116" t="s">
        <v>1934</v>
      </c>
    </row>
    <row r="1051" spans="1:21" x14ac:dyDescent="0.25">
      <c r="A1051" s="116"/>
      <c r="C1051" s="116"/>
      <c r="E1051" s="116"/>
      <c r="G1051" s="116"/>
      <c r="I1051" s="116"/>
      <c r="K1051" s="116"/>
      <c r="L1051" s="116"/>
      <c r="N1051" s="116"/>
      <c r="R1051" s="116"/>
      <c r="T1051" s="116" t="s">
        <v>597</v>
      </c>
      <c r="U1051" s="116" t="s">
        <v>1935</v>
      </c>
    </row>
    <row r="1052" spans="1:21" x14ac:dyDescent="0.25">
      <c r="A1052" s="116"/>
      <c r="C1052" s="116"/>
      <c r="E1052" s="116"/>
      <c r="G1052" s="116"/>
      <c r="I1052" s="116"/>
      <c r="K1052" s="116"/>
      <c r="L1052" s="116"/>
      <c r="N1052" s="116"/>
      <c r="R1052" s="116"/>
      <c r="T1052" s="116" t="s">
        <v>597</v>
      </c>
      <c r="U1052" s="116" t="s">
        <v>1936</v>
      </c>
    </row>
    <row r="1053" spans="1:21" x14ac:dyDescent="0.25">
      <c r="A1053" s="116"/>
      <c r="C1053" s="116"/>
      <c r="E1053" s="116"/>
      <c r="G1053" s="116"/>
      <c r="I1053" s="116"/>
      <c r="K1053" s="116"/>
      <c r="L1053" s="116"/>
      <c r="N1053" s="116"/>
      <c r="R1053" s="116"/>
      <c r="T1053" s="116" t="s">
        <v>597</v>
      </c>
      <c r="U1053" s="116" t="s">
        <v>1937</v>
      </c>
    </row>
    <row r="1054" spans="1:21" x14ac:dyDescent="0.25">
      <c r="A1054" s="116"/>
      <c r="C1054" s="116"/>
      <c r="E1054" s="116"/>
      <c r="G1054" s="116"/>
      <c r="I1054" s="116"/>
      <c r="K1054" s="116"/>
      <c r="L1054" s="116"/>
      <c r="N1054" s="116"/>
      <c r="R1054" s="116"/>
      <c r="T1054" s="116" t="s">
        <v>936</v>
      </c>
      <c r="U1054" s="116" t="s">
        <v>1938</v>
      </c>
    </row>
    <row r="1055" spans="1:21" x14ac:dyDescent="0.25">
      <c r="A1055" s="116"/>
      <c r="C1055" s="116"/>
      <c r="E1055" s="116"/>
      <c r="G1055" s="116"/>
      <c r="I1055" s="116"/>
      <c r="K1055" s="116"/>
      <c r="L1055" s="116"/>
      <c r="N1055" s="116"/>
      <c r="R1055" s="116"/>
      <c r="T1055" s="116" t="s">
        <v>936</v>
      </c>
      <c r="U1055" s="116" t="s">
        <v>1939</v>
      </c>
    </row>
    <row r="1056" spans="1:21" x14ac:dyDescent="0.25">
      <c r="A1056" s="116"/>
      <c r="C1056" s="116"/>
      <c r="E1056" s="116"/>
      <c r="G1056" s="116"/>
      <c r="I1056" s="116"/>
      <c r="K1056" s="116"/>
      <c r="L1056" s="116"/>
      <c r="N1056" s="116"/>
      <c r="R1056" s="116"/>
      <c r="T1056" s="116" t="s">
        <v>936</v>
      </c>
      <c r="U1056" s="116" t="s">
        <v>1940</v>
      </c>
    </row>
    <row r="1057" spans="1:21" x14ac:dyDescent="0.25">
      <c r="A1057" s="116"/>
      <c r="C1057" s="116"/>
      <c r="E1057" s="116"/>
      <c r="G1057" s="116"/>
      <c r="I1057" s="116"/>
      <c r="K1057" s="116"/>
      <c r="L1057" s="116"/>
      <c r="N1057" s="116"/>
      <c r="R1057" s="116"/>
      <c r="T1057" s="116" t="s">
        <v>936</v>
      </c>
      <c r="U1057" s="116" t="s">
        <v>1941</v>
      </c>
    </row>
    <row r="1058" spans="1:21" x14ac:dyDescent="0.25">
      <c r="A1058" s="116"/>
      <c r="C1058" s="116"/>
      <c r="E1058" s="116"/>
      <c r="G1058" s="116"/>
      <c r="I1058" s="116"/>
      <c r="K1058" s="116"/>
      <c r="L1058" s="116"/>
      <c r="N1058" s="116"/>
      <c r="R1058" s="116"/>
      <c r="T1058" s="116" t="s">
        <v>936</v>
      </c>
      <c r="U1058" s="116" t="s">
        <v>1942</v>
      </c>
    </row>
    <row r="1059" spans="1:21" x14ac:dyDescent="0.25">
      <c r="A1059" s="116"/>
      <c r="C1059" s="116"/>
      <c r="E1059" s="116"/>
      <c r="G1059" s="116"/>
      <c r="I1059" s="116"/>
      <c r="K1059" s="116"/>
      <c r="L1059" s="116"/>
      <c r="N1059" s="116"/>
      <c r="R1059" s="116"/>
      <c r="T1059" s="116" t="s">
        <v>936</v>
      </c>
      <c r="U1059" s="116" t="s">
        <v>1943</v>
      </c>
    </row>
    <row r="1060" spans="1:21" x14ac:dyDescent="0.25">
      <c r="A1060" s="116"/>
      <c r="C1060" s="116"/>
      <c r="E1060" s="116"/>
      <c r="G1060" s="116"/>
      <c r="I1060" s="116"/>
      <c r="K1060" s="116"/>
      <c r="L1060" s="116"/>
      <c r="N1060" s="116"/>
      <c r="R1060" s="116"/>
      <c r="T1060" s="116" t="s">
        <v>936</v>
      </c>
      <c r="U1060" s="116" t="s">
        <v>1944</v>
      </c>
    </row>
    <row r="1061" spans="1:21" x14ac:dyDescent="0.25">
      <c r="A1061" s="116"/>
      <c r="C1061" s="116"/>
      <c r="E1061" s="116"/>
      <c r="G1061" s="116"/>
      <c r="I1061" s="116"/>
      <c r="K1061" s="116"/>
      <c r="L1061" s="116"/>
      <c r="N1061" s="116"/>
      <c r="R1061" s="116"/>
      <c r="T1061" s="116" t="s">
        <v>936</v>
      </c>
      <c r="U1061" s="116" t="s">
        <v>1945</v>
      </c>
    </row>
    <row r="1062" spans="1:21" x14ac:dyDescent="0.25">
      <c r="A1062" s="116"/>
      <c r="C1062" s="116"/>
      <c r="E1062" s="116"/>
      <c r="G1062" s="116"/>
      <c r="I1062" s="116"/>
      <c r="K1062" s="116"/>
      <c r="L1062" s="116"/>
      <c r="N1062" s="116"/>
      <c r="R1062" s="116"/>
      <c r="T1062" s="116" t="s">
        <v>936</v>
      </c>
      <c r="U1062" s="116" t="s">
        <v>1946</v>
      </c>
    </row>
    <row r="1063" spans="1:21" x14ac:dyDescent="0.25">
      <c r="A1063" s="116"/>
      <c r="C1063" s="116"/>
      <c r="E1063" s="116"/>
      <c r="G1063" s="116"/>
      <c r="I1063" s="116"/>
      <c r="K1063" s="116"/>
      <c r="L1063" s="116"/>
      <c r="N1063" s="116"/>
      <c r="R1063" s="116"/>
      <c r="T1063" s="116" t="s">
        <v>936</v>
      </c>
      <c r="U1063" s="116" t="s">
        <v>1947</v>
      </c>
    </row>
    <row r="1064" spans="1:21" x14ac:dyDescent="0.25">
      <c r="A1064" s="116"/>
      <c r="C1064" s="116"/>
      <c r="E1064" s="116"/>
      <c r="G1064" s="116"/>
      <c r="I1064" s="116"/>
      <c r="K1064" s="116"/>
      <c r="L1064" s="116"/>
      <c r="N1064" s="116"/>
      <c r="R1064" s="116"/>
      <c r="T1064" s="116" t="s">
        <v>936</v>
      </c>
      <c r="U1064" s="116" t="s">
        <v>1948</v>
      </c>
    </row>
    <row r="1065" spans="1:21" x14ac:dyDescent="0.25">
      <c r="A1065" s="116"/>
      <c r="C1065" s="116"/>
      <c r="E1065" s="116"/>
      <c r="G1065" s="116"/>
      <c r="I1065" s="116"/>
      <c r="K1065" s="116"/>
      <c r="L1065" s="116"/>
      <c r="N1065" s="116"/>
      <c r="R1065" s="116"/>
      <c r="T1065" s="116" t="s">
        <v>936</v>
      </c>
      <c r="U1065" s="116" t="s">
        <v>1949</v>
      </c>
    </row>
    <row r="1066" spans="1:21" x14ac:dyDescent="0.25">
      <c r="A1066" s="116"/>
      <c r="C1066" s="116"/>
      <c r="E1066" s="116"/>
      <c r="G1066" s="116"/>
      <c r="I1066" s="116"/>
      <c r="K1066" s="116"/>
      <c r="L1066" s="116"/>
      <c r="N1066" s="116"/>
      <c r="R1066" s="116"/>
      <c r="T1066" s="116" t="s">
        <v>936</v>
      </c>
      <c r="U1066" s="116" t="s">
        <v>1950</v>
      </c>
    </row>
    <row r="1067" spans="1:21" x14ac:dyDescent="0.25">
      <c r="A1067" s="116"/>
      <c r="C1067" s="116"/>
      <c r="E1067" s="116"/>
      <c r="G1067" s="116"/>
      <c r="I1067" s="116"/>
      <c r="K1067" s="116"/>
      <c r="L1067" s="116"/>
      <c r="N1067" s="116"/>
      <c r="R1067" s="116"/>
      <c r="T1067" s="116" t="s">
        <v>936</v>
      </c>
      <c r="U1067" s="116" t="s">
        <v>1951</v>
      </c>
    </row>
    <row r="1068" spans="1:21" x14ac:dyDescent="0.25">
      <c r="A1068" s="116"/>
      <c r="C1068" s="116"/>
      <c r="E1068" s="116"/>
      <c r="G1068" s="116"/>
      <c r="I1068" s="116"/>
      <c r="K1068" s="116"/>
      <c r="L1068" s="116"/>
      <c r="N1068" s="116"/>
      <c r="R1068" s="116"/>
      <c r="T1068" s="116" t="s">
        <v>936</v>
      </c>
      <c r="U1068" s="116" t="s">
        <v>1952</v>
      </c>
    </row>
    <row r="1069" spans="1:21" x14ac:dyDescent="0.25">
      <c r="A1069" s="116"/>
      <c r="C1069" s="116"/>
      <c r="E1069" s="116"/>
      <c r="G1069" s="116"/>
      <c r="I1069" s="116"/>
      <c r="K1069" s="116"/>
      <c r="L1069" s="116"/>
      <c r="N1069" s="116"/>
      <c r="R1069" s="116"/>
      <c r="T1069" s="116" t="s">
        <v>936</v>
      </c>
      <c r="U1069" s="116" t="s">
        <v>1953</v>
      </c>
    </row>
    <row r="1070" spans="1:21" x14ac:dyDescent="0.25">
      <c r="A1070" s="116"/>
      <c r="C1070" s="116"/>
      <c r="E1070" s="116"/>
      <c r="G1070" s="116"/>
      <c r="I1070" s="116"/>
      <c r="K1070" s="116"/>
      <c r="L1070" s="116"/>
      <c r="N1070" s="116"/>
      <c r="R1070" s="116"/>
      <c r="T1070" s="116" t="s">
        <v>936</v>
      </c>
      <c r="U1070" s="116" t="s">
        <v>1954</v>
      </c>
    </row>
    <row r="1071" spans="1:21" x14ac:dyDescent="0.25">
      <c r="A1071" s="116"/>
      <c r="C1071" s="116"/>
      <c r="E1071" s="116"/>
      <c r="G1071" s="116"/>
      <c r="I1071" s="116"/>
      <c r="K1071" s="116"/>
      <c r="L1071" s="116"/>
      <c r="N1071" s="116"/>
      <c r="R1071" s="116"/>
      <c r="T1071" s="116" t="s">
        <v>936</v>
      </c>
      <c r="U1071" s="116" t="s">
        <v>1955</v>
      </c>
    </row>
    <row r="1072" spans="1:21" x14ac:dyDescent="0.25">
      <c r="A1072" s="116"/>
      <c r="C1072" s="116"/>
      <c r="E1072" s="116"/>
      <c r="G1072" s="116"/>
      <c r="I1072" s="116"/>
      <c r="K1072" s="116"/>
      <c r="L1072" s="116"/>
      <c r="N1072" s="116"/>
      <c r="R1072" s="116"/>
      <c r="T1072" s="116" t="s">
        <v>936</v>
      </c>
      <c r="U1072" s="116" t="s">
        <v>1956</v>
      </c>
    </row>
    <row r="1073" spans="1:21" x14ac:dyDescent="0.25">
      <c r="A1073" s="116"/>
      <c r="C1073" s="116"/>
      <c r="E1073" s="116"/>
      <c r="G1073" s="116"/>
      <c r="I1073" s="116"/>
      <c r="K1073" s="116"/>
      <c r="L1073" s="116"/>
      <c r="N1073" s="116"/>
      <c r="R1073" s="116"/>
      <c r="T1073" s="116" t="s">
        <v>936</v>
      </c>
      <c r="U1073" s="116" t="s">
        <v>1957</v>
      </c>
    </row>
    <row r="1074" spans="1:21" x14ac:dyDescent="0.25">
      <c r="A1074" s="116"/>
      <c r="C1074" s="116"/>
      <c r="E1074" s="116"/>
      <c r="G1074" s="116"/>
      <c r="I1074" s="116"/>
      <c r="K1074" s="116"/>
      <c r="L1074" s="116"/>
      <c r="N1074" s="116"/>
      <c r="R1074" s="116"/>
      <c r="T1074" s="116" t="s">
        <v>936</v>
      </c>
      <c r="U1074" s="116" t="s">
        <v>1958</v>
      </c>
    </row>
    <row r="1075" spans="1:21" x14ac:dyDescent="0.25">
      <c r="A1075" s="116"/>
      <c r="C1075" s="116"/>
      <c r="E1075" s="116"/>
      <c r="G1075" s="116"/>
      <c r="I1075" s="116"/>
      <c r="K1075" s="116"/>
      <c r="L1075" s="116"/>
      <c r="N1075" s="116"/>
      <c r="R1075" s="116"/>
      <c r="T1075" s="116" t="s">
        <v>936</v>
      </c>
      <c r="U1075" s="116" t="s">
        <v>1959</v>
      </c>
    </row>
    <row r="1076" spans="1:21" x14ac:dyDescent="0.25">
      <c r="A1076" s="116"/>
      <c r="C1076" s="116"/>
      <c r="E1076" s="116"/>
      <c r="G1076" s="116"/>
      <c r="I1076" s="116"/>
      <c r="K1076" s="116"/>
      <c r="L1076" s="116"/>
      <c r="N1076" s="116"/>
      <c r="R1076" s="116"/>
      <c r="T1076" s="116" t="s">
        <v>936</v>
      </c>
      <c r="U1076" s="116" t="s">
        <v>1960</v>
      </c>
    </row>
    <row r="1077" spans="1:21" x14ac:dyDescent="0.25">
      <c r="A1077" s="116"/>
      <c r="C1077" s="116"/>
      <c r="E1077" s="116"/>
      <c r="G1077" s="116"/>
      <c r="I1077" s="116"/>
      <c r="K1077" s="116"/>
      <c r="L1077" s="116"/>
      <c r="N1077" s="116"/>
      <c r="R1077" s="116"/>
      <c r="T1077" s="116" t="s">
        <v>936</v>
      </c>
      <c r="U1077" s="116" t="s">
        <v>1961</v>
      </c>
    </row>
    <row r="1078" spans="1:21" x14ac:dyDescent="0.25">
      <c r="A1078" s="116"/>
      <c r="C1078" s="116"/>
      <c r="E1078" s="116"/>
      <c r="G1078" s="116"/>
      <c r="I1078" s="116"/>
      <c r="K1078" s="116"/>
      <c r="L1078" s="116"/>
      <c r="N1078" s="116"/>
      <c r="R1078" s="116"/>
      <c r="T1078" s="116" t="s">
        <v>936</v>
      </c>
      <c r="U1078" s="116" t="s">
        <v>1962</v>
      </c>
    </row>
    <row r="1079" spans="1:21" x14ac:dyDescent="0.25">
      <c r="A1079" s="116"/>
      <c r="C1079" s="116"/>
      <c r="E1079" s="116"/>
      <c r="G1079" s="116"/>
      <c r="I1079" s="116"/>
      <c r="K1079" s="116"/>
      <c r="L1079" s="116"/>
      <c r="N1079" s="116"/>
      <c r="R1079" s="116"/>
      <c r="T1079" s="116" t="s">
        <v>936</v>
      </c>
      <c r="U1079" s="116" t="s">
        <v>1963</v>
      </c>
    </row>
    <row r="1080" spans="1:21" x14ac:dyDescent="0.25">
      <c r="A1080" s="116"/>
      <c r="C1080" s="116"/>
      <c r="E1080" s="116"/>
      <c r="G1080" s="116"/>
      <c r="I1080" s="116"/>
      <c r="K1080" s="116"/>
      <c r="L1080" s="116"/>
      <c r="N1080" s="116"/>
      <c r="R1080" s="116"/>
      <c r="T1080" s="116" t="s">
        <v>936</v>
      </c>
      <c r="U1080" s="116" t="s">
        <v>1964</v>
      </c>
    </row>
    <row r="1081" spans="1:21" x14ac:dyDescent="0.25">
      <c r="A1081" s="116"/>
      <c r="C1081" s="116"/>
      <c r="E1081" s="116"/>
      <c r="G1081" s="116"/>
      <c r="I1081" s="116"/>
      <c r="K1081" s="116"/>
      <c r="L1081" s="116"/>
      <c r="N1081" s="116"/>
      <c r="R1081" s="116"/>
      <c r="T1081" s="116" t="s">
        <v>936</v>
      </c>
      <c r="U1081" s="116" t="s">
        <v>1965</v>
      </c>
    </row>
    <row r="1082" spans="1:21" x14ac:dyDescent="0.25">
      <c r="A1082" s="116"/>
      <c r="C1082" s="116"/>
      <c r="E1082" s="116"/>
      <c r="G1082" s="116"/>
      <c r="I1082" s="116"/>
      <c r="K1082" s="116"/>
      <c r="L1082" s="116"/>
      <c r="N1082" s="116"/>
      <c r="R1082" s="116"/>
      <c r="T1082" s="116" t="s">
        <v>936</v>
      </c>
      <c r="U1082" s="116" t="s">
        <v>1966</v>
      </c>
    </row>
    <row r="1083" spans="1:21" x14ac:dyDescent="0.25">
      <c r="A1083" s="116"/>
      <c r="C1083" s="116"/>
      <c r="E1083" s="116"/>
      <c r="G1083" s="116"/>
      <c r="I1083" s="116"/>
      <c r="K1083" s="116"/>
      <c r="L1083" s="116"/>
      <c r="N1083" s="116"/>
      <c r="R1083" s="116"/>
      <c r="T1083" s="116" t="s">
        <v>936</v>
      </c>
      <c r="U1083" s="116" t="s">
        <v>1967</v>
      </c>
    </row>
    <row r="1084" spans="1:21" x14ac:dyDescent="0.25">
      <c r="A1084" s="116"/>
      <c r="C1084" s="116"/>
      <c r="E1084" s="116"/>
      <c r="G1084" s="116"/>
      <c r="I1084" s="116"/>
      <c r="K1084" s="116"/>
      <c r="L1084" s="116"/>
      <c r="N1084" s="116"/>
      <c r="R1084" s="116"/>
      <c r="T1084" s="116" t="s">
        <v>936</v>
      </c>
      <c r="U1084" s="116" t="s">
        <v>1968</v>
      </c>
    </row>
    <row r="1085" spans="1:21" x14ac:dyDescent="0.25">
      <c r="A1085" s="116"/>
      <c r="C1085" s="116"/>
      <c r="E1085" s="116"/>
      <c r="G1085" s="116"/>
      <c r="I1085" s="116"/>
      <c r="K1085" s="116"/>
      <c r="L1085" s="116"/>
      <c r="N1085" s="116"/>
      <c r="R1085" s="116"/>
      <c r="T1085" s="116" t="s">
        <v>936</v>
      </c>
      <c r="U1085" s="116" t="s">
        <v>1969</v>
      </c>
    </row>
    <row r="1086" spans="1:21" x14ac:dyDescent="0.25">
      <c r="A1086" s="116"/>
      <c r="C1086" s="116"/>
      <c r="E1086" s="116"/>
      <c r="G1086" s="116"/>
      <c r="I1086" s="116"/>
      <c r="K1086" s="116"/>
      <c r="L1086" s="116"/>
      <c r="N1086" s="116"/>
      <c r="R1086" s="116"/>
      <c r="T1086" s="116" t="s">
        <v>936</v>
      </c>
      <c r="U1086" s="116" t="s">
        <v>1970</v>
      </c>
    </row>
    <row r="1087" spans="1:21" x14ac:dyDescent="0.25">
      <c r="A1087" s="116"/>
      <c r="C1087" s="116"/>
      <c r="E1087" s="116"/>
      <c r="G1087" s="116"/>
      <c r="I1087" s="116"/>
      <c r="K1087" s="116"/>
      <c r="L1087" s="116"/>
      <c r="N1087" s="116"/>
      <c r="R1087" s="116"/>
      <c r="T1087" s="116" t="s">
        <v>936</v>
      </c>
      <c r="U1087" s="116" t="s">
        <v>1971</v>
      </c>
    </row>
    <row r="1088" spans="1:21" x14ac:dyDescent="0.25">
      <c r="A1088" s="116"/>
      <c r="C1088" s="116"/>
      <c r="E1088" s="116"/>
      <c r="G1088" s="116"/>
      <c r="I1088" s="116"/>
      <c r="K1088" s="116"/>
      <c r="L1088" s="116"/>
      <c r="N1088" s="116"/>
      <c r="R1088" s="116"/>
      <c r="T1088" s="116" t="s">
        <v>936</v>
      </c>
      <c r="U1088" s="116" t="s">
        <v>1972</v>
      </c>
    </row>
    <row r="1089" spans="1:21" x14ac:dyDescent="0.25">
      <c r="A1089" s="116"/>
      <c r="C1089" s="116"/>
      <c r="E1089" s="116"/>
      <c r="G1089" s="116"/>
      <c r="I1089" s="116"/>
      <c r="K1089" s="116"/>
      <c r="L1089" s="116"/>
      <c r="N1089" s="116"/>
      <c r="R1089" s="116"/>
      <c r="T1089" s="116" t="s">
        <v>936</v>
      </c>
      <c r="U1089" s="116" t="s">
        <v>1973</v>
      </c>
    </row>
    <row r="1090" spans="1:21" x14ac:dyDescent="0.25">
      <c r="A1090" s="116"/>
      <c r="C1090" s="116"/>
      <c r="E1090" s="116"/>
      <c r="G1090" s="116"/>
      <c r="I1090" s="116"/>
      <c r="K1090" s="116"/>
      <c r="L1090" s="116"/>
      <c r="N1090" s="116"/>
      <c r="R1090" s="116"/>
      <c r="T1090" s="116" t="s">
        <v>936</v>
      </c>
      <c r="U1090" s="116" t="s">
        <v>1974</v>
      </c>
    </row>
    <row r="1091" spans="1:21" x14ac:dyDescent="0.25">
      <c r="A1091" s="116"/>
      <c r="C1091" s="116"/>
      <c r="E1091" s="116"/>
      <c r="G1091" s="116"/>
      <c r="I1091" s="116"/>
      <c r="K1091" s="116"/>
      <c r="L1091" s="116"/>
      <c r="N1091" s="116"/>
      <c r="R1091" s="116"/>
      <c r="T1091" s="116" t="s">
        <v>936</v>
      </c>
      <c r="U1091" s="116" t="s">
        <v>1975</v>
      </c>
    </row>
    <row r="1092" spans="1:21" x14ac:dyDescent="0.25">
      <c r="A1092" s="116"/>
      <c r="C1092" s="116"/>
      <c r="E1092" s="116"/>
      <c r="G1092" s="116"/>
      <c r="I1092" s="116"/>
      <c r="K1092" s="116"/>
      <c r="L1092" s="116"/>
      <c r="N1092" s="116"/>
      <c r="R1092" s="116"/>
      <c r="T1092" s="116" t="s">
        <v>936</v>
      </c>
      <c r="U1092" s="116" t="s">
        <v>1976</v>
      </c>
    </row>
    <row r="1093" spans="1:21" x14ac:dyDescent="0.25">
      <c r="A1093" s="116"/>
      <c r="C1093" s="116"/>
      <c r="E1093" s="116"/>
      <c r="G1093" s="116"/>
      <c r="I1093" s="116"/>
      <c r="K1093" s="116"/>
      <c r="L1093" s="116"/>
      <c r="N1093" s="116"/>
      <c r="R1093" s="116"/>
      <c r="T1093" s="116" t="s">
        <v>936</v>
      </c>
      <c r="U1093" s="116" t="s">
        <v>1977</v>
      </c>
    </row>
    <row r="1094" spans="1:21" x14ac:dyDescent="0.25">
      <c r="A1094" s="116"/>
      <c r="C1094" s="116"/>
      <c r="E1094" s="116"/>
      <c r="G1094" s="116"/>
      <c r="I1094" s="116"/>
      <c r="K1094" s="116"/>
      <c r="L1094" s="116"/>
      <c r="N1094" s="116"/>
      <c r="R1094" s="116"/>
      <c r="T1094" s="116" t="s">
        <v>936</v>
      </c>
      <c r="U1094" s="116" t="s">
        <v>1978</v>
      </c>
    </row>
    <row r="1095" spans="1:21" x14ac:dyDescent="0.25">
      <c r="A1095" s="116"/>
      <c r="C1095" s="116"/>
      <c r="E1095" s="116"/>
      <c r="G1095" s="116"/>
      <c r="I1095" s="116"/>
      <c r="K1095" s="116"/>
      <c r="L1095" s="116"/>
      <c r="N1095" s="116"/>
      <c r="R1095" s="116"/>
      <c r="T1095" s="116" t="s">
        <v>936</v>
      </c>
      <c r="U1095" s="116" t="s">
        <v>1979</v>
      </c>
    </row>
    <row r="1096" spans="1:21" x14ac:dyDescent="0.25">
      <c r="A1096" s="116"/>
      <c r="C1096" s="116"/>
      <c r="E1096" s="116"/>
      <c r="G1096" s="116"/>
      <c r="I1096" s="116"/>
      <c r="K1096" s="116"/>
      <c r="L1096" s="116"/>
      <c r="N1096" s="116"/>
      <c r="R1096" s="116"/>
      <c r="T1096" s="116" t="s">
        <v>936</v>
      </c>
      <c r="U1096" s="116" t="s">
        <v>1980</v>
      </c>
    </row>
    <row r="1097" spans="1:21" x14ac:dyDescent="0.25">
      <c r="A1097" s="116"/>
      <c r="C1097" s="116"/>
      <c r="E1097" s="116"/>
      <c r="G1097" s="116"/>
      <c r="I1097" s="116"/>
      <c r="K1097" s="116"/>
      <c r="L1097" s="116"/>
      <c r="N1097" s="116"/>
      <c r="R1097" s="116"/>
      <c r="T1097" s="116" t="s">
        <v>936</v>
      </c>
      <c r="U1097" s="116" t="s">
        <v>1981</v>
      </c>
    </row>
    <row r="1098" spans="1:21" x14ac:dyDescent="0.25">
      <c r="A1098" s="116"/>
      <c r="C1098" s="116"/>
      <c r="E1098" s="116"/>
      <c r="G1098" s="116"/>
      <c r="I1098" s="116"/>
      <c r="K1098" s="116"/>
      <c r="L1098" s="116"/>
      <c r="N1098" s="116"/>
      <c r="R1098" s="116"/>
      <c r="T1098" s="116" t="s">
        <v>936</v>
      </c>
      <c r="U1098" s="116" t="s">
        <v>1982</v>
      </c>
    </row>
    <row r="1099" spans="1:21" x14ac:dyDescent="0.25">
      <c r="A1099" s="116"/>
      <c r="C1099" s="116"/>
      <c r="E1099" s="116"/>
      <c r="G1099" s="116"/>
      <c r="I1099" s="116"/>
      <c r="K1099" s="116"/>
      <c r="L1099" s="116"/>
      <c r="N1099" s="116"/>
      <c r="R1099" s="116"/>
      <c r="T1099" s="116" t="s">
        <v>936</v>
      </c>
      <c r="U1099" s="116" t="s">
        <v>1983</v>
      </c>
    </row>
    <row r="1100" spans="1:21" x14ac:dyDescent="0.25">
      <c r="A1100" s="116"/>
      <c r="C1100" s="116"/>
      <c r="E1100" s="116"/>
      <c r="G1100" s="116"/>
      <c r="I1100" s="116"/>
      <c r="K1100" s="116"/>
      <c r="L1100" s="116"/>
      <c r="N1100" s="116"/>
      <c r="R1100" s="116"/>
      <c r="T1100" s="116" t="s">
        <v>936</v>
      </c>
      <c r="U1100" s="116" t="s">
        <v>1984</v>
      </c>
    </row>
    <row r="1101" spans="1:21" x14ac:dyDescent="0.25">
      <c r="A1101" s="116"/>
      <c r="C1101" s="116"/>
      <c r="E1101" s="116"/>
      <c r="G1101" s="116"/>
      <c r="I1101" s="116"/>
      <c r="K1101" s="116"/>
      <c r="L1101" s="116"/>
      <c r="N1101" s="116"/>
      <c r="R1101" s="116"/>
      <c r="T1101" s="116" t="s">
        <v>936</v>
      </c>
      <c r="U1101" s="116" t="s">
        <v>1985</v>
      </c>
    </row>
    <row r="1102" spans="1:21" x14ac:dyDescent="0.25">
      <c r="A1102" s="116"/>
      <c r="C1102" s="116"/>
      <c r="E1102" s="116"/>
      <c r="G1102" s="116"/>
      <c r="I1102" s="116"/>
      <c r="K1102" s="116"/>
      <c r="L1102" s="116"/>
      <c r="N1102" s="116"/>
      <c r="R1102" s="116"/>
      <c r="T1102" s="116" t="s">
        <v>936</v>
      </c>
      <c r="U1102" s="116" t="s">
        <v>1986</v>
      </c>
    </row>
    <row r="1103" spans="1:21" x14ac:dyDescent="0.25">
      <c r="A1103" s="116"/>
      <c r="C1103" s="116"/>
      <c r="E1103" s="116"/>
      <c r="G1103" s="116"/>
      <c r="I1103" s="116"/>
      <c r="K1103" s="116"/>
      <c r="L1103" s="116"/>
      <c r="N1103" s="116"/>
      <c r="R1103" s="116"/>
      <c r="T1103" s="116" t="s">
        <v>936</v>
      </c>
      <c r="U1103" s="116" t="s">
        <v>1987</v>
      </c>
    </row>
    <row r="1104" spans="1:21" x14ac:dyDescent="0.25">
      <c r="A1104" s="116"/>
      <c r="C1104" s="116"/>
      <c r="E1104" s="116"/>
      <c r="G1104" s="116"/>
      <c r="I1104" s="116"/>
      <c r="K1104" s="116"/>
      <c r="L1104" s="116"/>
      <c r="N1104" s="116"/>
      <c r="R1104" s="116"/>
      <c r="T1104" s="116" t="s">
        <v>936</v>
      </c>
      <c r="U1104" s="116" t="s">
        <v>1988</v>
      </c>
    </row>
    <row r="1105" spans="1:21" x14ac:dyDescent="0.25">
      <c r="A1105" s="116"/>
      <c r="C1105" s="116"/>
      <c r="E1105" s="116"/>
      <c r="G1105" s="116"/>
      <c r="I1105" s="116"/>
      <c r="K1105" s="116"/>
      <c r="L1105" s="116"/>
      <c r="N1105" s="116"/>
      <c r="R1105" s="116"/>
      <c r="T1105" s="116" t="s">
        <v>936</v>
      </c>
      <c r="U1105" s="116" t="s">
        <v>1989</v>
      </c>
    </row>
    <row r="1106" spans="1:21" x14ac:dyDescent="0.25">
      <c r="A1106" s="116"/>
      <c r="C1106" s="116"/>
      <c r="E1106" s="116"/>
      <c r="G1106" s="116"/>
      <c r="I1106" s="116"/>
      <c r="K1106" s="116"/>
      <c r="L1106" s="116"/>
      <c r="N1106" s="116"/>
      <c r="R1106" s="116"/>
      <c r="T1106" s="116" t="s">
        <v>484</v>
      </c>
      <c r="U1106" s="116" t="s">
        <v>1990</v>
      </c>
    </row>
    <row r="1107" spans="1:21" x14ac:dyDescent="0.25">
      <c r="A1107" s="116"/>
      <c r="C1107" s="116"/>
      <c r="E1107" s="116"/>
      <c r="G1107" s="116"/>
      <c r="I1107" s="116"/>
      <c r="K1107" s="116"/>
      <c r="L1107" s="116"/>
      <c r="N1107" s="116"/>
      <c r="R1107" s="116"/>
      <c r="T1107" s="116" t="s">
        <v>484</v>
      </c>
      <c r="U1107" s="116" t="s">
        <v>1991</v>
      </c>
    </row>
    <row r="1108" spans="1:21" x14ac:dyDescent="0.25">
      <c r="A1108" s="116"/>
      <c r="C1108" s="116"/>
      <c r="E1108" s="116"/>
      <c r="G1108" s="116"/>
      <c r="I1108" s="116"/>
      <c r="K1108" s="116"/>
      <c r="L1108" s="116"/>
      <c r="N1108" s="116"/>
      <c r="R1108" s="116"/>
      <c r="T1108" s="116" t="s">
        <v>484</v>
      </c>
      <c r="U1108" s="116" t="s">
        <v>1992</v>
      </c>
    </row>
    <row r="1109" spans="1:21" x14ac:dyDescent="0.25">
      <c r="A1109" s="116"/>
      <c r="C1109" s="116"/>
      <c r="E1109" s="116"/>
      <c r="G1109" s="116"/>
      <c r="I1109" s="116"/>
      <c r="K1109" s="116"/>
      <c r="L1109" s="116"/>
      <c r="N1109" s="116"/>
      <c r="R1109" s="116"/>
      <c r="T1109" s="116" t="s">
        <v>484</v>
      </c>
      <c r="U1109" s="116" t="s">
        <v>1993</v>
      </c>
    </row>
    <row r="1110" spans="1:21" x14ac:dyDescent="0.25">
      <c r="A1110" s="116"/>
      <c r="C1110" s="116"/>
      <c r="E1110" s="116"/>
      <c r="G1110" s="116"/>
      <c r="I1110" s="116"/>
      <c r="K1110" s="116"/>
      <c r="L1110" s="116"/>
      <c r="N1110" s="116"/>
      <c r="R1110" s="116"/>
      <c r="T1110" s="116" t="s">
        <v>484</v>
      </c>
      <c r="U1110" s="116" t="s">
        <v>1994</v>
      </c>
    </row>
    <row r="1111" spans="1:21" x14ac:dyDescent="0.25">
      <c r="A1111" s="116"/>
      <c r="C1111" s="116"/>
      <c r="E1111" s="116"/>
      <c r="G1111" s="116"/>
      <c r="I1111" s="116"/>
      <c r="K1111" s="116"/>
      <c r="L1111" s="116"/>
      <c r="N1111" s="116"/>
      <c r="R1111" s="116"/>
      <c r="T1111" s="116" t="s">
        <v>484</v>
      </c>
      <c r="U1111" s="116" t="s">
        <v>1995</v>
      </c>
    </row>
    <row r="1112" spans="1:21" x14ac:dyDescent="0.25">
      <c r="A1112" s="116"/>
      <c r="C1112" s="116"/>
      <c r="E1112" s="116"/>
      <c r="G1112" s="116"/>
      <c r="I1112" s="116"/>
      <c r="K1112" s="116"/>
      <c r="L1112" s="116"/>
      <c r="N1112" s="116"/>
      <c r="R1112" s="116"/>
      <c r="T1112" s="116" t="s">
        <v>445</v>
      </c>
      <c r="U1112" s="116" t="s">
        <v>1996</v>
      </c>
    </row>
    <row r="1113" spans="1:21" x14ac:dyDescent="0.25">
      <c r="A1113" s="116"/>
      <c r="C1113" s="116"/>
      <c r="E1113" s="116"/>
      <c r="G1113" s="116"/>
      <c r="I1113" s="116"/>
      <c r="K1113" s="116"/>
      <c r="L1113" s="116"/>
      <c r="N1113" s="116"/>
      <c r="R1113" s="116"/>
      <c r="T1113" s="116" t="s">
        <v>445</v>
      </c>
      <c r="U1113" s="116" t="s">
        <v>1997</v>
      </c>
    </row>
    <row r="1114" spans="1:21" x14ac:dyDescent="0.25">
      <c r="A1114" s="116"/>
      <c r="C1114" s="116"/>
      <c r="E1114" s="116"/>
      <c r="G1114" s="116"/>
      <c r="I1114" s="116"/>
      <c r="K1114" s="116"/>
      <c r="L1114" s="116"/>
      <c r="N1114" s="116"/>
      <c r="R1114" s="116"/>
      <c r="T1114" s="116" t="s">
        <v>445</v>
      </c>
      <c r="U1114" s="116" t="s">
        <v>1998</v>
      </c>
    </row>
    <row r="1115" spans="1:21" x14ac:dyDescent="0.25">
      <c r="A1115" s="116"/>
      <c r="C1115" s="116"/>
      <c r="E1115" s="116"/>
      <c r="G1115" s="116"/>
      <c r="I1115" s="116"/>
      <c r="K1115" s="116"/>
      <c r="L1115" s="116"/>
      <c r="N1115" s="116"/>
      <c r="R1115" s="116"/>
      <c r="T1115" s="116" t="s">
        <v>445</v>
      </c>
      <c r="U1115" s="116" t="s">
        <v>1999</v>
      </c>
    </row>
    <row r="1116" spans="1:21" x14ac:dyDescent="0.25">
      <c r="A1116" s="116"/>
      <c r="C1116" s="116"/>
      <c r="E1116" s="116"/>
      <c r="G1116" s="116"/>
      <c r="I1116" s="116"/>
      <c r="K1116" s="116"/>
      <c r="L1116" s="116"/>
      <c r="N1116" s="116"/>
      <c r="R1116" s="116"/>
      <c r="T1116" s="116" t="s">
        <v>445</v>
      </c>
      <c r="U1116" s="116" t="s">
        <v>2000</v>
      </c>
    </row>
    <row r="1117" spans="1:21" x14ac:dyDescent="0.25">
      <c r="A1117" s="116"/>
      <c r="C1117" s="116"/>
      <c r="E1117" s="116"/>
      <c r="G1117" s="116"/>
      <c r="I1117" s="116"/>
      <c r="K1117" s="116"/>
      <c r="L1117" s="116"/>
      <c r="N1117" s="116"/>
      <c r="R1117" s="116"/>
      <c r="T1117" s="116" t="s">
        <v>445</v>
      </c>
      <c r="U1117" s="116" t="s">
        <v>2001</v>
      </c>
    </row>
    <row r="1118" spans="1:21" x14ac:dyDescent="0.25">
      <c r="A1118" s="116"/>
      <c r="C1118" s="116"/>
      <c r="E1118" s="116"/>
      <c r="G1118" s="116"/>
      <c r="I1118" s="116"/>
      <c r="K1118" s="116"/>
      <c r="L1118" s="116"/>
      <c r="N1118" s="116"/>
      <c r="R1118" s="116"/>
      <c r="T1118" s="116" t="s">
        <v>445</v>
      </c>
      <c r="U1118" s="116" t="s">
        <v>2002</v>
      </c>
    </row>
    <row r="1119" spans="1:21" x14ac:dyDescent="0.25">
      <c r="A1119" s="116"/>
      <c r="C1119" s="116"/>
      <c r="E1119" s="116"/>
      <c r="G1119" s="116"/>
      <c r="I1119" s="116"/>
      <c r="K1119" s="116"/>
      <c r="L1119" s="116"/>
      <c r="N1119" s="116"/>
      <c r="R1119" s="116"/>
      <c r="T1119" s="116" t="s">
        <v>445</v>
      </c>
      <c r="U1119" s="116" t="s">
        <v>2003</v>
      </c>
    </row>
    <row r="1120" spans="1:21" x14ac:dyDescent="0.25">
      <c r="A1120" s="116"/>
      <c r="C1120" s="116"/>
      <c r="E1120" s="116"/>
      <c r="G1120" s="116"/>
      <c r="I1120" s="116"/>
      <c r="K1120" s="116"/>
      <c r="L1120" s="116"/>
      <c r="N1120" s="116"/>
      <c r="R1120" s="116"/>
      <c r="T1120" s="116" t="s">
        <v>445</v>
      </c>
      <c r="U1120" s="116" t="s">
        <v>2004</v>
      </c>
    </row>
    <row r="1121" spans="1:21" x14ac:dyDescent="0.25">
      <c r="A1121" s="116"/>
      <c r="C1121" s="116"/>
      <c r="E1121" s="116"/>
      <c r="G1121" s="116"/>
      <c r="I1121" s="116"/>
      <c r="K1121" s="116"/>
      <c r="L1121" s="116"/>
      <c r="N1121" s="116"/>
      <c r="R1121" s="116"/>
      <c r="T1121" s="116" t="s">
        <v>445</v>
      </c>
      <c r="U1121" s="116" t="s">
        <v>2005</v>
      </c>
    </row>
    <row r="1122" spans="1:21" x14ac:dyDescent="0.25">
      <c r="A1122" s="116"/>
      <c r="C1122" s="116"/>
      <c r="E1122" s="116"/>
      <c r="G1122" s="116"/>
      <c r="I1122" s="116"/>
      <c r="K1122" s="116"/>
      <c r="L1122" s="116"/>
      <c r="N1122" s="116"/>
      <c r="R1122" s="116"/>
      <c r="T1122" s="116" t="s">
        <v>445</v>
      </c>
      <c r="U1122" s="116" t="s">
        <v>2006</v>
      </c>
    </row>
    <row r="1123" spans="1:21" x14ac:dyDescent="0.25">
      <c r="A1123" s="116"/>
      <c r="C1123" s="116"/>
      <c r="E1123" s="116"/>
      <c r="G1123" s="116"/>
      <c r="I1123" s="116"/>
      <c r="K1123" s="116"/>
      <c r="L1123" s="116"/>
      <c r="N1123" s="116"/>
      <c r="R1123" s="116"/>
      <c r="T1123" s="116" t="s">
        <v>445</v>
      </c>
      <c r="U1123" s="116" t="s">
        <v>2007</v>
      </c>
    </row>
    <row r="1124" spans="1:21" x14ac:dyDescent="0.25">
      <c r="A1124" s="116"/>
      <c r="C1124" s="116"/>
      <c r="E1124" s="116"/>
      <c r="G1124" s="116"/>
      <c r="I1124" s="116"/>
      <c r="K1124" s="116"/>
      <c r="L1124" s="116"/>
      <c r="N1124" s="116"/>
      <c r="R1124" s="116"/>
      <c r="T1124" s="116" t="s">
        <v>601</v>
      </c>
      <c r="U1124" s="116" t="s">
        <v>2008</v>
      </c>
    </row>
    <row r="1125" spans="1:21" x14ac:dyDescent="0.25">
      <c r="A1125" s="116"/>
      <c r="C1125" s="116"/>
      <c r="E1125" s="116"/>
      <c r="G1125" s="116"/>
      <c r="I1125" s="116"/>
      <c r="K1125" s="116"/>
      <c r="L1125" s="116"/>
      <c r="N1125" s="116"/>
      <c r="R1125" s="116"/>
      <c r="T1125" s="116" t="s">
        <v>601</v>
      </c>
      <c r="U1125" s="116" t="s">
        <v>2009</v>
      </c>
    </row>
    <row r="1126" spans="1:21" x14ac:dyDescent="0.25">
      <c r="A1126" s="116"/>
      <c r="C1126" s="116"/>
      <c r="E1126" s="116"/>
      <c r="G1126" s="116"/>
      <c r="I1126" s="116"/>
      <c r="K1126" s="116"/>
      <c r="L1126" s="116"/>
      <c r="N1126" s="116"/>
      <c r="R1126" s="116"/>
      <c r="T1126" s="116" t="s">
        <v>601</v>
      </c>
      <c r="U1126" s="116" t="s">
        <v>2010</v>
      </c>
    </row>
    <row r="1127" spans="1:21" x14ac:dyDescent="0.25">
      <c r="A1127" s="116"/>
      <c r="C1127" s="116"/>
      <c r="E1127" s="116"/>
      <c r="G1127" s="116"/>
      <c r="I1127" s="116"/>
      <c r="K1127" s="116"/>
      <c r="L1127" s="116"/>
      <c r="N1127" s="116"/>
      <c r="R1127" s="116"/>
      <c r="T1127" s="116" t="s">
        <v>601</v>
      </c>
      <c r="U1127" s="116" t="s">
        <v>2011</v>
      </c>
    </row>
    <row r="1128" spans="1:21" x14ac:dyDescent="0.25">
      <c r="A1128" s="116"/>
      <c r="C1128" s="116"/>
      <c r="E1128" s="116"/>
      <c r="G1128" s="116"/>
      <c r="I1128" s="116"/>
      <c r="K1128" s="116"/>
      <c r="L1128" s="116"/>
      <c r="N1128" s="116"/>
      <c r="R1128" s="116"/>
      <c r="T1128" s="116" t="s">
        <v>601</v>
      </c>
      <c r="U1128" s="116" t="s">
        <v>2012</v>
      </c>
    </row>
    <row r="1129" spans="1:21" x14ac:dyDescent="0.25">
      <c r="A1129" s="116"/>
      <c r="C1129" s="116"/>
      <c r="E1129" s="116"/>
      <c r="G1129" s="116"/>
      <c r="I1129" s="116"/>
      <c r="K1129" s="116"/>
      <c r="L1129" s="116"/>
      <c r="N1129" s="116"/>
      <c r="R1129" s="116"/>
      <c r="T1129" s="116" t="s">
        <v>601</v>
      </c>
      <c r="U1129" s="116" t="s">
        <v>2013</v>
      </c>
    </row>
    <row r="1130" spans="1:21" x14ac:dyDescent="0.25">
      <c r="A1130" s="116"/>
      <c r="C1130" s="116"/>
      <c r="E1130" s="116"/>
      <c r="G1130" s="116"/>
      <c r="I1130" s="116"/>
      <c r="K1130" s="116"/>
      <c r="L1130" s="116"/>
      <c r="N1130" s="116"/>
      <c r="R1130" s="116"/>
      <c r="T1130" s="116" t="s">
        <v>601</v>
      </c>
      <c r="U1130" s="116" t="s">
        <v>2014</v>
      </c>
    </row>
    <row r="1131" spans="1:21" x14ac:dyDescent="0.25">
      <c r="A1131" s="116"/>
      <c r="C1131" s="116"/>
      <c r="E1131" s="116"/>
      <c r="G1131" s="116"/>
      <c r="I1131" s="116"/>
      <c r="K1131" s="116"/>
      <c r="L1131" s="116"/>
      <c r="N1131" s="116"/>
      <c r="R1131" s="116"/>
      <c r="T1131" s="116" t="s">
        <v>601</v>
      </c>
      <c r="U1131" s="116" t="s">
        <v>2015</v>
      </c>
    </row>
    <row r="1132" spans="1:21" x14ac:dyDescent="0.25">
      <c r="A1132" s="116"/>
      <c r="C1132" s="116"/>
      <c r="E1132" s="116"/>
      <c r="G1132" s="116"/>
      <c r="I1132" s="116"/>
      <c r="K1132" s="116"/>
      <c r="L1132" s="116"/>
      <c r="N1132" s="116"/>
      <c r="R1132" s="116"/>
      <c r="T1132" s="116" t="s">
        <v>601</v>
      </c>
      <c r="U1132" s="116" t="s">
        <v>2016</v>
      </c>
    </row>
    <row r="1133" spans="1:21" x14ac:dyDescent="0.25">
      <c r="A1133" s="116"/>
      <c r="C1133" s="116"/>
      <c r="E1133" s="116"/>
      <c r="G1133" s="116"/>
      <c r="I1133" s="116"/>
      <c r="K1133" s="116"/>
      <c r="L1133" s="116"/>
      <c r="N1133" s="116"/>
      <c r="R1133" s="116"/>
      <c r="T1133" s="116" t="s">
        <v>601</v>
      </c>
      <c r="U1133" s="116" t="s">
        <v>2017</v>
      </c>
    </row>
    <row r="1134" spans="1:21" x14ac:dyDescent="0.25">
      <c r="A1134" s="116"/>
      <c r="C1134" s="116"/>
      <c r="E1134" s="116"/>
      <c r="G1134" s="116"/>
      <c r="I1134" s="116"/>
      <c r="K1134" s="116"/>
      <c r="L1134" s="116"/>
      <c r="N1134" s="116"/>
      <c r="R1134" s="116"/>
      <c r="T1134" s="116" t="s">
        <v>601</v>
      </c>
      <c r="U1134" s="116" t="s">
        <v>2018</v>
      </c>
    </row>
    <row r="1135" spans="1:21" x14ac:dyDescent="0.25">
      <c r="A1135" s="116"/>
      <c r="C1135" s="116"/>
      <c r="E1135" s="116"/>
      <c r="G1135" s="116"/>
      <c r="I1135" s="116"/>
      <c r="K1135" s="116"/>
      <c r="L1135" s="116"/>
      <c r="N1135" s="116"/>
      <c r="R1135" s="116"/>
      <c r="T1135" s="116" t="s">
        <v>601</v>
      </c>
      <c r="U1135" s="116" t="s">
        <v>2019</v>
      </c>
    </row>
    <row r="1136" spans="1:21" x14ac:dyDescent="0.25">
      <c r="A1136" s="116"/>
      <c r="C1136" s="116"/>
      <c r="E1136" s="116"/>
      <c r="G1136" s="116"/>
      <c r="I1136" s="116"/>
      <c r="K1136" s="116"/>
      <c r="L1136" s="116"/>
      <c r="N1136" s="116"/>
      <c r="R1136" s="116"/>
      <c r="T1136" s="116" t="s">
        <v>601</v>
      </c>
      <c r="U1136" s="116" t="s">
        <v>2020</v>
      </c>
    </row>
    <row r="1137" spans="1:21" x14ac:dyDescent="0.25">
      <c r="A1137" s="116"/>
      <c r="C1137" s="116"/>
      <c r="E1137" s="116"/>
      <c r="G1137" s="116"/>
      <c r="I1137" s="116"/>
      <c r="K1137" s="116"/>
      <c r="L1137" s="116"/>
      <c r="N1137" s="116"/>
      <c r="R1137" s="116"/>
      <c r="T1137" s="116" t="s">
        <v>601</v>
      </c>
      <c r="U1137" s="116" t="s">
        <v>2021</v>
      </c>
    </row>
    <row r="1138" spans="1:21" x14ac:dyDescent="0.25">
      <c r="A1138" s="116"/>
      <c r="C1138" s="116"/>
      <c r="E1138" s="116"/>
      <c r="G1138" s="116"/>
      <c r="I1138" s="116"/>
      <c r="K1138" s="116"/>
      <c r="L1138" s="116"/>
      <c r="N1138" s="116"/>
      <c r="R1138" s="116"/>
      <c r="T1138" s="116" t="s">
        <v>601</v>
      </c>
      <c r="U1138" s="116" t="s">
        <v>2022</v>
      </c>
    </row>
    <row r="1139" spans="1:21" x14ac:dyDescent="0.25">
      <c r="A1139" s="116"/>
      <c r="C1139" s="116"/>
      <c r="E1139" s="116"/>
      <c r="G1139" s="116"/>
      <c r="I1139" s="116"/>
      <c r="K1139" s="116"/>
      <c r="L1139" s="116"/>
      <c r="N1139" s="116"/>
      <c r="R1139" s="116"/>
      <c r="T1139" s="116" t="s">
        <v>601</v>
      </c>
      <c r="U1139" s="116" t="s">
        <v>2023</v>
      </c>
    </row>
    <row r="1140" spans="1:21" x14ac:dyDescent="0.25">
      <c r="A1140" s="116"/>
      <c r="C1140" s="116"/>
      <c r="E1140" s="116"/>
      <c r="G1140" s="116"/>
      <c r="I1140" s="116"/>
      <c r="K1140" s="116"/>
      <c r="L1140" s="116"/>
      <c r="N1140" s="116"/>
      <c r="R1140" s="116"/>
      <c r="T1140" s="116" t="s">
        <v>601</v>
      </c>
      <c r="U1140" s="116" t="s">
        <v>2024</v>
      </c>
    </row>
    <row r="1141" spans="1:21" x14ac:dyDescent="0.25">
      <c r="A1141" s="116"/>
      <c r="C1141" s="116"/>
      <c r="E1141" s="116"/>
      <c r="G1141" s="116"/>
      <c r="I1141" s="116"/>
      <c r="K1141" s="116"/>
      <c r="L1141" s="116"/>
      <c r="N1141" s="116"/>
      <c r="R1141" s="116"/>
      <c r="T1141" s="116" t="s">
        <v>601</v>
      </c>
      <c r="U1141" s="116" t="s">
        <v>2025</v>
      </c>
    </row>
    <row r="1142" spans="1:21" x14ac:dyDescent="0.25">
      <c r="A1142" s="116"/>
      <c r="C1142" s="116"/>
      <c r="E1142" s="116"/>
      <c r="G1142" s="116"/>
      <c r="I1142" s="116"/>
      <c r="K1142" s="116"/>
      <c r="L1142" s="116"/>
      <c r="N1142" s="116"/>
      <c r="R1142" s="116"/>
      <c r="T1142" s="116" t="s">
        <v>601</v>
      </c>
      <c r="U1142" s="116" t="s">
        <v>2026</v>
      </c>
    </row>
    <row r="1143" spans="1:21" x14ac:dyDescent="0.25">
      <c r="A1143" s="116"/>
      <c r="C1143" s="116"/>
      <c r="E1143" s="116"/>
      <c r="G1143" s="116"/>
      <c r="I1143" s="116"/>
      <c r="K1143" s="116"/>
      <c r="L1143" s="116"/>
      <c r="N1143" s="116"/>
      <c r="R1143" s="116"/>
      <c r="T1143" s="116" t="s">
        <v>601</v>
      </c>
      <c r="U1143" s="116" t="s">
        <v>2027</v>
      </c>
    </row>
    <row r="1144" spans="1:21" x14ac:dyDescent="0.25">
      <c r="A1144" s="116"/>
      <c r="C1144" s="116"/>
      <c r="E1144" s="116"/>
      <c r="G1144" s="116"/>
      <c r="I1144" s="116"/>
      <c r="K1144" s="116"/>
      <c r="L1144" s="116"/>
      <c r="N1144" s="116"/>
      <c r="R1144" s="116"/>
      <c r="T1144" s="116" t="s">
        <v>601</v>
      </c>
      <c r="U1144" s="116" t="s">
        <v>2028</v>
      </c>
    </row>
    <row r="1145" spans="1:21" x14ac:dyDescent="0.25">
      <c r="A1145" s="116"/>
      <c r="C1145" s="116"/>
      <c r="E1145" s="116"/>
      <c r="G1145" s="116"/>
      <c r="I1145" s="116"/>
      <c r="K1145" s="116"/>
      <c r="L1145" s="116"/>
      <c r="N1145" s="116"/>
      <c r="R1145" s="116"/>
      <c r="T1145" s="116" t="s">
        <v>601</v>
      </c>
      <c r="U1145" s="116" t="s">
        <v>2029</v>
      </c>
    </row>
    <row r="1146" spans="1:21" x14ac:dyDescent="0.25">
      <c r="A1146" s="116"/>
      <c r="C1146" s="116"/>
      <c r="E1146" s="116"/>
      <c r="G1146" s="116"/>
      <c r="I1146" s="116"/>
      <c r="K1146" s="116"/>
      <c r="L1146" s="116"/>
      <c r="N1146" s="116"/>
      <c r="R1146" s="116"/>
      <c r="T1146" s="116" t="s">
        <v>601</v>
      </c>
      <c r="U1146" s="116" t="s">
        <v>2030</v>
      </c>
    </row>
    <row r="1147" spans="1:21" x14ac:dyDescent="0.25">
      <c r="A1147" s="116"/>
      <c r="C1147" s="116"/>
      <c r="E1147" s="116"/>
      <c r="G1147" s="116"/>
      <c r="I1147" s="116"/>
      <c r="K1147" s="116"/>
      <c r="L1147" s="116"/>
      <c r="N1147" s="116"/>
      <c r="R1147" s="116"/>
      <c r="T1147" s="116" t="s">
        <v>601</v>
      </c>
      <c r="U1147" s="116" t="s">
        <v>2031</v>
      </c>
    </row>
    <row r="1148" spans="1:21" x14ac:dyDescent="0.25">
      <c r="A1148" s="116"/>
      <c r="C1148" s="116"/>
      <c r="E1148" s="116"/>
      <c r="G1148" s="116"/>
      <c r="I1148" s="116"/>
      <c r="K1148" s="116"/>
      <c r="L1148" s="116"/>
      <c r="N1148" s="116"/>
      <c r="R1148" s="116"/>
      <c r="T1148" s="116" t="s">
        <v>601</v>
      </c>
      <c r="U1148" s="116" t="s">
        <v>2032</v>
      </c>
    </row>
    <row r="1149" spans="1:21" x14ac:dyDescent="0.25">
      <c r="A1149" s="116"/>
      <c r="C1149" s="116"/>
      <c r="E1149" s="116"/>
      <c r="G1149" s="116"/>
      <c r="I1149" s="116"/>
      <c r="K1149" s="116"/>
      <c r="L1149" s="116"/>
      <c r="N1149" s="116"/>
      <c r="R1149" s="116"/>
      <c r="T1149" s="116" t="s">
        <v>601</v>
      </c>
      <c r="U1149" s="116" t="s">
        <v>2033</v>
      </c>
    </row>
    <row r="1150" spans="1:21" x14ac:dyDescent="0.25">
      <c r="A1150" s="116"/>
      <c r="C1150" s="116"/>
      <c r="E1150" s="116"/>
      <c r="G1150" s="116"/>
      <c r="I1150" s="116"/>
      <c r="K1150" s="116"/>
      <c r="L1150" s="116"/>
      <c r="N1150" s="116"/>
      <c r="R1150" s="116"/>
      <c r="T1150" s="116" t="s">
        <v>601</v>
      </c>
      <c r="U1150" s="116" t="s">
        <v>2034</v>
      </c>
    </row>
    <row r="1151" spans="1:21" x14ac:dyDescent="0.25">
      <c r="A1151" s="116"/>
      <c r="C1151" s="116"/>
      <c r="E1151" s="116"/>
      <c r="G1151" s="116"/>
      <c r="I1151" s="116"/>
      <c r="K1151" s="116"/>
      <c r="L1151" s="116"/>
      <c r="N1151" s="116"/>
      <c r="R1151" s="116"/>
      <c r="T1151" s="116" t="s">
        <v>601</v>
      </c>
      <c r="U1151" s="116" t="s">
        <v>2035</v>
      </c>
    </row>
    <row r="1152" spans="1:21" x14ac:dyDescent="0.25">
      <c r="A1152" s="116"/>
      <c r="C1152" s="116"/>
      <c r="E1152" s="116"/>
      <c r="G1152" s="116"/>
      <c r="I1152" s="116"/>
      <c r="K1152" s="116"/>
      <c r="L1152" s="116"/>
      <c r="N1152" s="116"/>
      <c r="R1152" s="116"/>
      <c r="T1152" s="116" t="s">
        <v>601</v>
      </c>
      <c r="U1152" s="116" t="s">
        <v>2036</v>
      </c>
    </row>
    <row r="1153" spans="1:21" x14ac:dyDescent="0.25">
      <c r="A1153" s="116"/>
      <c r="C1153" s="116"/>
      <c r="E1153" s="116"/>
      <c r="G1153" s="116"/>
      <c r="I1153" s="116"/>
      <c r="K1153" s="116"/>
      <c r="L1153" s="116"/>
      <c r="N1153" s="116"/>
      <c r="R1153" s="116"/>
      <c r="T1153" s="116" t="s">
        <v>601</v>
      </c>
      <c r="U1153" s="116" t="s">
        <v>2037</v>
      </c>
    </row>
    <row r="1154" spans="1:21" x14ac:dyDescent="0.25">
      <c r="A1154" s="116"/>
      <c r="C1154" s="116"/>
      <c r="E1154" s="116"/>
      <c r="G1154" s="116"/>
      <c r="I1154" s="116"/>
      <c r="K1154" s="116"/>
      <c r="L1154" s="116"/>
      <c r="N1154" s="116"/>
      <c r="R1154" s="116"/>
      <c r="T1154" s="116" t="s">
        <v>601</v>
      </c>
      <c r="U1154" s="116" t="s">
        <v>2038</v>
      </c>
    </row>
    <row r="1155" spans="1:21" x14ac:dyDescent="0.25">
      <c r="A1155" s="116"/>
      <c r="C1155" s="116"/>
      <c r="E1155" s="116"/>
      <c r="G1155" s="116"/>
      <c r="I1155" s="116"/>
      <c r="K1155" s="116"/>
      <c r="L1155" s="116"/>
      <c r="N1155" s="116"/>
      <c r="R1155" s="116"/>
      <c r="T1155" s="116" t="s">
        <v>601</v>
      </c>
      <c r="U1155" s="116" t="s">
        <v>2039</v>
      </c>
    </row>
    <row r="1156" spans="1:21" x14ac:dyDescent="0.25">
      <c r="A1156" s="116"/>
      <c r="C1156" s="116"/>
      <c r="E1156" s="116"/>
      <c r="G1156" s="116"/>
      <c r="I1156" s="116"/>
      <c r="K1156" s="116"/>
      <c r="L1156" s="116"/>
      <c r="N1156" s="116"/>
      <c r="R1156" s="116"/>
      <c r="T1156" s="116" t="s">
        <v>601</v>
      </c>
      <c r="U1156" s="116" t="s">
        <v>2040</v>
      </c>
    </row>
    <row r="1157" spans="1:21" x14ac:dyDescent="0.25">
      <c r="A1157" s="116"/>
      <c r="C1157" s="116"/>
      <c r="E1157" s="116"/>
      <c r="G1157" s="116"/>
      <c r="I1157" s="116"/>
      <c r="K1157" s="116"/>
      <c r="L1157" s="116"/>
      <c r="N1157" s="116"/>
      <c r="R1157" s="116"/>
      <c r="T1157" s="116" t="s">
        <v>601</v>
      </c>
      <c r="U1157" s="116" t="s">
        <v>2041</v>
      </c>
    </row>
    <row r="1158" spans="1:21" x14ac:dyDescent="0.25">
      <c r="A1158" s="116"/>
      <c r="C1158" s="116"/>
      <c r="E1158" s="116"/>
      <c r="G1158" s="116"/>
      <c r="I1158" s="116"/>
      <c r="K1158" s="116"/>
      <c r="L1158" s="116"/>
      <c r="N1158" s="116"/>
      <c r="R1158" s="116"/>
      <c r="T1158" s="116" t="s">
        <v>941</v>
      </c>
      <c r="U1158" s="116" t="s">
        <v>2042</v>
      </c>
    </row>
    <row r="1159" spans="1:21" x14ac:dyDescent="0.25">
      <c r="A1159" s="116"/>
      <c r="C1159" s="116"/>
      <c r="E1159" s="116"/>
      <c r="G1159" s="116"/>
      <c r="I1159" s="116"/>
      <c r="K1159" s="116"/>
      <c r="L1159" s="116"/>
      <c r="N1159" s="116"/>
      <c r="R1159" s="116"/>
      <c r="T1159" s="116" t="s">
        <v>941</v>
      </c>
      <c r="U1159" s="116" t="s">
        <v>2043</v>
      </c>
    </row>
    <row r="1160" spans="1:21" x14ac:dyDescent="0.25">
      <c r="A1160" s="116"/>
      <c r="C1160" s="116"/>
      <c r="E1160" s="116"/>
      <c r="G1160" s="116"/>
      <c r="I1160" s="116"/>
      <c r="K1160" s="116"/>
      <c r="L1160" s="116"/>
      <c r="N1160" s="116"/>
      <c r="R1160" s="116"/>
      <c r="T1160" s="116" t="s">
        <v>941</v>
      </c>
      <c r="U1160" s="116" t="s">
        <v>2044</v>
      </c>
    </row>
    <row r="1161" spans="1:21" x14ac:dyDescent="0.25">
      <c r="A1161" s="116"/>
      <c r="C1161" s="116"/>
      <c r="E1161" s="116"/>
      <c r="G1161" s="116"/>
      <c r="I1161" s="116"/>
      <c r="K1161" s="116"/>
      <c r="L1161" s="116"/>
      <c r="N1161" s="116"/>
      <c r="R1161" s="116"/>
      <c r="T1161" s="116" t="s">
        <v>941</v>
      </c>
      <c r="U1161" s="116" t="s">
        <v>2045</v>
      </c>
    </row>
    <row r="1162" spans="1:21" x14ac:dyDescent="0.25">
      <c r="A1162" s="116"/>
      <c r="C1162" s="116"/>
      <c r="E1162" s="116"/>
      <c r="G1162" s="116"/>
      <c r="I1162" s="116"/>
      <c r="K1162" s="116"/>
      <c r="L1162" s="116"/>
      <c r="N1162" s="116"/>
      <c r="R1162" s="116"/>
      <c r="T1162" s="116" t="s">
        <v>941</v>
      </c>
      <c r="U1162" s="116" t="s">
        <v>2046</v>
      </c>
    </row>
    <row r="1163" spans="1:21" x14ac:dyDescent="0.25">
      <c r="A1163" s="116"/>
      <c r="C1163" s="116"/>
      <c r="E1163" s="116"/>
      <c r="G1163" s="116"/>
      <c r="I1163" s="116"/>
      <c r="K1163" s="116"/>
      <c r="L1163" s="116"/>
      <c r="N1163" s="116"/>
      <c r="R1163" s="116"/>
      <c r="T1163" s="116" t="s">
        <v>941</v>
      </c>
      <c r="U1163" s="116" t="s">
        <v>2047</v>
      </c>
    </row>
    <row r="1164" spans="1:21" x14ac:dyDescent="0.25">
      <c r="A1164" s="116"/>
      <c r="C1164" s="116"/>
      <c r="E1164" s="116"/>
      <c r="G1164" s="116"/>
      <c r="I1164" s="116"/>
      <c r="K1164" s="116"/>
      <c r="L1164" s="116"/>
      <c r="N1164" s="116"/>
      <c r="R1164" s="116"/>
      <c r="T1164" s="116" t="s">
        <v>941</v>
      </c>
      <c r="U1164" s="116" t="s">
        <v>2048</v>
      </c>
    </row>
    <row r="1165" spans="1:21" x14ac:dyDescent="0.25">
      <c r="A1165" s="116"/>
      <c r="C1165" s="116"/>
      <c r="E1165" s="116"/>
      <c r="G1165" s="116"/>
      <c r="I1165" s="116"/>
      <c r="K1165" s="116"/>
      <c r="L1165" s="116"/>
      <c r="N1165" s="116"/>
      <c r="R1165" s="116"/>
      <c r="T1165" s="116" t="s">
        <v>941</v>
      </c>
      <c r="U1165" s="116" t="s">
        <v>2049</v>
      </c>
    </row>
    <row r="1166" spans="1:21" x14ac:dyDescent="0.25">
      <c r="A1166" s="116"/>
      <c r="C1166" s="116"/>
      <c r="E1166" s="116"/>
      <c r="G1166" s="116"/>
      <c r="I1166" s="116"/>
      <c r="K1166" s="116"/>
      <c r="L1166" s="116"/>
      <c r="N1166" s="116"/>
      <c r="R1166" s="116"/>
      <c r="T1166" s="116" t="s">
        <v>941</v>
      </c>
      <c r="U1166" s="116" t="s">
        <v>2050</v>
      </c>
    </row>
    <row r="1167" spans="1:21" x14ac:dyDescent="0.25">
      <c r="A1167" s="116"/>
      <c r="C1167" s="116"/>
      <c r="E1167" s="116"/>
      <c r="G1167" s="116"/>
      <c r="I1167" s="116"/>
      <c r="K1167" s="116"/>
      <c r="L1167" s="116"/>
      <c r="N1167" s="116"/>
      <c r="R1167" s="116"/>
      <c r="T1167" s="116" t="s">
        <v>941</v>
      </c>
      <c r="U1167" s="116" t="s">
        <v>2051</v>
      </c>
    </row>
    <row r="1168" spans="1:21" x14ac:dyDescent="0.25">
      <c r="A1168" s="116"/>
      <c r="C1168" s="116"/>
      <c r="E1168" s="116"/>
      <c r="G1168" s="116"/>
      <c r="I1168" s="116"/>
      <c r="K1168" s="116"/>
      <c r="L1168" s="116"/>
      <c r="N1168" s="116"/>
      <c r="R1168" s="116"/>
      <c r="T1168" s="116" t="s">
        <v>941</v>
      </c>
      <c r="U1168" s="116" t="s">
        <v>2052</v>
      </c>
    </row>
    <row r="1169" spans="1:21" x14ac:dyDescent="0.25">
      <c r="A1169" s="116"/>
      <c r="C1169" s="116"/>
      <c r="E1169" s="116"/>
      <c r="G1169" s="116"/>
      <c r="I1169" s="116"/>
      <c r="K1169" s="116"/>
      <c r="L1169" s="116"/>
      <c r="N1169" s="116"/>
      <c r="R1169" s="116"/>
      <c r="T1169" s="116" t="s">
        <v>941</v>
      </c>
      <c r="U1169" s="116" t="s">
        <v>2053</v>
      </c>
    </row>
    <row r="1170" spans="1:21" x14ac:dyDescent="0.25">
      <c r="A1170" s="116"/>
      <c r="C1170" s="116"/>
      <c r="E1170" s="116"/>
      <c r="G1170" s="116"/>
      <c r="I1170" s="116"/>
      <c r="K1170" s="116"/>
      <c r="L1170" s="116"/>
      <c r="N1170" s="116"/>
      <c r="R1170" s="116"/>
      <c r="T1170" s="116" t="s">
        <v>941</v>
      </c>
      <c r="U1170" s="116" t="s">
        <v>2054</v>
      </c>
    </row>
    <row r="1171" spans="1:21" x14ac:dyDescent="0.25">
      <c r="A1171" s="116"/>
      <c r="C1171" s="116"/>
      <c r="E1171" s="116"/>
      <c r="G1171" s="116"/>
      <c r="I1171" s="116"/>
      <c r="K1171" s="116"/>
      <c r="L1171" s="116"/>
      <c r="N1171" s="116"/>
      <c r="R1171" s="116"/>
      <c r="T1171" s="116" t="s">
        <v>941</v>
      </c>
      <c r="U1171" s="116" t="s">
        <v>2055</v>
      </c>
    </row>
    <row r="1172" spans="1:21" x14ac:dyDescent="0.25">
      <c r="A1172" s="116"/>
      <c r="C1172" s="116"/>
      <c r="E1172" s="116"/>
      <c r="G1172" s="116"/>
      <c r="I1172" s="116"/>
      <c r="K1172" s="116"/>
      <c r="L1172" s="116"/>
      <c r="N1172" s="116"/>
      <c r="R1172" s="116"/>
      <c r="T1172" s="116" t="s">
        <v>941</v>
      </c>
      <c r="U1172" s="116" t="s">
        <v>2056</v>
      </c>
    </row>
    <row r="1173" spans="1:21" x14ac:dyDescent="0.25">
      <c r="A1173" s="116"/>
      <c r="C1173" s="116"/>
      <c r="E1173" s="116"/>
      <c r="G1173" s="116"/>
      <c r="I1173" s="116"/>
      <c r="K1173" s="116"/>
      <c r="L1173" s="116"/>
      <c r="N1173" s="116"/>
      <c r="R1173" s="116"/>
      <c r="T1173" s="116" t="s">
        <v>941</v>
      </c>
      <c r="U1173" s="116" t="s">
        <v>2057</v>
      </c>
    </row>
    <row r="1174" spans="1:21" x14ac:dyDescent="0.25">
      <c r="A1174" s="116"/>
      <c r="C1174" s="116"/>
      <c r="E1174" s="116"/>
      <c r="G1174" s="116"/>
      <c r="I1174" s="116"/>
      <c r="K1174" s="116"/>
      <c r="L1174" s="116"/>
      <c r="N1174" s="116"/>
      <c r="R1174" s="116"/>
      <c r="T1174" s="116" t="s">
        <v>941</v>
      </c>
      <c r="U1174" s="116" t="s">
        <v>2058</v>
      </c>
    </row>
    <row r="1175" spans="1:21" x14ac:dyDescent="0.25">
      <c r="A1175" s="116"/>
      <c r="C1175" s="116"/>
      <c r="E1175" s="116"/>
      <c r="G1175" s="116"/>
      <c r="I1175" s="116"/>
      <c r="K1175" s="116"/>
      <c r="L1175" s="116"/>
      <c r="N1175" s="116"/>
      <c r="R1175" s="116"/>
      <c r="T1175" s="116" t="s">
        <v>941</v>
      </c>
      <c r="U1175" s="116" t="s">
        <v>2059</v>
      </c>
    </row>
    <row r="1176" spans="1:21" x14ac:dyDescent="0.25">
      <c r="A1176" s="116"/>
      <c r="C1176" s="116"/>
      <c r="E1176" s="116"/>
      <c r="G1176" s="116"/>
      <c r="I1176" s="116"/>
      <c r="K1176" s="116"/>
      <c r="L1176" s="116"/>
      <c r="N1176" s="116"/>
      <c r="R1176" s="116"/>
      <c r="T1176" s="116" t="s">
        <v>941</v>
      </c>
      <c r="U1176" s="116" t="s">
        <v>2060</v>
      </c>
    </row>
    <row r="1177" spans="1:21" x14ac:dyDescent="0.25">
      <c r="A1177" s="116"/>
      <c r="C1177" s="116"/>
      <c r="E1177" s="116"/>
      <c r="G1177" s="116"/>
      <c r="I1177" s="116"/>
      <c r="K1177" s="116"/>
      <c r="L1177" s="116"/>
      <c r="N1177" s="116"/>
      <c r="R1177" s="116"/>
      <c r="T1177" s="116" t="s">
        <v>941</v>
      </c>
      <c r="U1177" s="116" t="s">
        <v>2061</v>
      </c>
    </row>
    <row r="1178" spans="1:21" x14ac:dyDescent="0.25">
      <c r="A1178" s="116"/>
      <c r="C1178" s="116"/>
      <c r="E1178" s="116"/>
      <c r="G1178" s="116"/>
      <c r="I1178" s="116"/>
      <c r="K1178" s="116"/>
      <c r="L1178" s="116"/>
      <c r="N1178" s="116"/>
      <c r="R1178" s="116"/>
      <c r="T1178" s="116" t="s">
        <v>941</v>
      </c>
      <c r="U1178" s="116" t="s">
        <v>2062</v>
      </c>
    </row>
    <row r="1179" spans="1:21" x14ac:dyDescent="0.25">
      <c r="A1179" s="116"/>
      <c r="C1179" s="116"/>
      <c r="E1179" s="116"/>
      <c r="G1179" s="116"/>
      <c r="I1179" s="116"/>
      <c r="K1179" s="116"/>
      <c r="L1179" s="116"/>
      <c r="N1179" s="116"/>
      <c r="R1179" s="116"/>
      <c r="T1179" s="116" t="s">
        <v>941</v>
      </c>
      <c r="U1179" s="116" t="s">
        <v>2063</v>
      </c>
    </row>
    <row r="1180" spans="1:21" x14ac:dyDescent="0.25">
      <c r="A1180" s="116"/>
      <c r="C1180" s="116"/>
      <c r="E1180" s="116"/>
      <c r="G1180" s="116"/>
      <c r="I1180" s="116"/>
      <c r="K1180" s="116"/>
      <c r="L1180" s="116"/>
      <c r="N1180" s="116"/>
      <c r="R1180" s="116"/>
      <c r="T1180" s="116" t="s">
        <v>941</v>
      </c>
      <c r="U1180" s="116" t="s">
        <v>2064</v>
      </c>
    </row>
    <row r="1181" spans="1:21" x14ac:dyDescent="0.25">
      <c r="A1181" s="116"/>
      <c r="C1181" s="116"/>
      <c r="E1181" s="116"/>
      <c r="G1181" s="116"/>
      <c r="I1181" s="116"/>
      <c r="K1181" s="116"/>
      <c r="L1181" s="116"/>
      <c r="N1181" s="116"/>
      <c r="R1181" s="116"/>
      <c r="T1181" s="116" t="s">
        <v>941</v>
      </c>
      <c r="U1181" s="116" t="s">
        <v>2065</v>
      </c>
    </row>
    <row r="1182" spans="1:21" x14ac:dyDescent="0.25">
      <c r="A1182" s="116"/>
      <c r="C1182" s="116"/>
      <c r="E1182" s="116"/>
      <c r="G1182" s="116"/>
      <c r="I1182" s="116"/>
      <c r="K1182" s="116"/>
      <c r="L1182" s="116"/>
      <c r="N1182" s="116"/>
      <c r="R1182" s="116"/>
      <c r="T1182" s="116" t="s">
        <v>941</v>
      </c>
      <c r="U1182" s="116" t="s">
        <v>2066</v>
      </c>
    </row>
    <row r="1183" spans="1:21" x14ac:dyDescent="0.25">
      <c r="A1183" s="116"/>
      <c r="C1183" s="116"/>
      <c r="E1183" s="116"/>
      <c r="G1183" s="116"/>
      <c r="I1183" s="116"/>
      <c r="K1183" s="116"/>
      <c r="L1183" s="116"/>
      <c r="N1183" s="116"/>
      <c r="R1183" s="116"/>
      <c r="T1183" s="116" t="s">
        <v>941</v>
      </c>
      <c r="U1183" s="116" t="s">
        <v>2067</v>
      </c>
    </row>
    <row r="1184" spans="1:21" x14ac:dyDescent="0.25">
      <c r="A1184" s="116"/>
      <c r="C1184" s="116"/>
      <c r="E1184" s="116"/>
      <c r="G1184" s="116"/>
      <c r="I1184" s="116"/>
      <c r="K1184" s="116"/>
      <c r="L1184" s="116"/>
      <c r="N1184" s="116"/>
      <c r="R1184" s="116"/>
      <c r="T1184" s="116" t="s">
        <v>941</v>
      </c>
      <c r="U1184" s="116" t="s">
        <v>2068</v>
      </c>
    </row>
    <row r="1185" spans="1:21" x14ac:dyDescent="0.25">
      <c r="A1185" s="116"/>
      <c r="C1185" s="116"/>
      <c r="E1185" s="116"/>
      <c r="G1185" s="116"/>
      <c r="I1185" s="116"/>
      <c r="K1185" s="116"/>
      <c r="L1185" s="116"/>
      <c r="N1185" s="116"/>
      <c r="R1185" s="116"/>
      <c r="T1185" s="116" t="s">
        <v>941</v>
      </c>
      <c r="U1185" s="116" t="s">
        <v>2069</v>
      </c>
    </row>
    <row r="1186" spans="1:21" x14ac:dyDescent="0.25">
      <c r="A1186" s="116"/>
      <c r="C1186" s="116"/>
      <c r="E1186" s="116"/>
      <c r="G1186" s="116"/>
      <c r="I1186" s="116"/>
      <c r="K1186" s="116"/>
      <c r="L1186" s="116"/>
      <c r="N1186" s="116"/>
      <c r="R1186" s="116"/>
      <c r="T1186" s="116" t="s">
        <v>941</v>
      </c>
      <c r="U1186" s="116" t="s">
        <v>2070</v>
      </c>
    </row>
    <row r="1187" spans="1:21" x14ac:dyDescent="0.25">
      <c r="A1187" s="116"/>
      <c r="C1187" s="116"/>
      <c r="E1187" s="116"/>
      <c r="G1187" s="116"/>
      <c r="I1187" s="116"/>
      <c r="K1187" s="116"/>
      <c r="L1187" s="116"/>
      <c r="N1187" s="116"/>
      <c r="R1187" s="116"/>
      <c r="T1187" s="116" t="s">
        <v>941</v>
      </c>
      <c r="U1187" s="116" t="s">
        <v>2071</v>
      </c>
    </row>
    <row r="1188" spans="1:21" x14ac:dyDescent="0.25">
      <c r="A1188" s="116"/>
      <c r="C1188" s="116"/>
      <c r="E1188" s="116"/>
      <c r="G1188" s="116"/>
      <c r="I1188" s="116"/>
      <c r="K1188" s="116"/>
      <c r="L1188" s="116"/>
      <c r="N1188" s="116"/>
      <c r="R1188" s="116"/>
      <c r="T1188" s="116" t="s">
        <v>941</v>
      </c>
      <c r="U1188" s="116" t="s">
        <v>2072</v>
      </c>
    </row>
    <row r="1189" spans="1:21" x14ac:dyDescent="0.25">
      <c r="A1189" s="116"/>
      <c r="C1189" s="116"/>
      <c r="E1189" s="116"/>
      <c r="G1189" s="116"/>
      <c r="I1189" s="116"/>
      <c r="K1189" s="116"/>
      <c r="L1189" s="116"/>
      <c r="N1189" s="116"/>
      <c r="R1189" s="116"/>
      <c r="T1189" s="116" t="s">
        <v>941</v>
      </c>
      <c r="U1189" s="116" t="s">
        <v>2073</v>
      </c>
    </row>
    <row r="1190" spans="1:21" x14ac:dyDescent="0.25">
      <c r="A1190" s="116"/>
      <c r="C1190" s="116"/>
      <c r="E1190" s="116"/>
      <c r="G1190" s="116"/>
      <c r="I1190" s="116"/>
      <c r="K1190" s="116"/>
      <c r="L1190" s="116"/>
      <c r="N1190" s="116"/>
      <c r="R1190" s="116"/>
      <c r="T1190" s="116" t="s">
        <v>941</v>
      </c>
      <c r="U1190" s="116" t="s">
        <v>2074</v>
      </c>
    </row>
    <row r="1191" spans="1:21" x14ac:dyDescent="0.25">
      <c r="A1191" s="116"/>
      <c r="C1191" s="116"/>
      <c r="E1191" s="116"/>
      <c r="G1191" s="116"/>
      <c r="I1191" s="116"/>
      <c r="K1191" s="116"/>
      <c r="L1191" s="116"/>
      <c r="N1191" s="116"/>
      <c r="R1191" s="116"/>
      <c r="T1191" s="116" t="s">
        <v>941</v>
      </c>
      <c r="U1191" s="116" t="s">
        <v>2075</v>
      </c>
    </row>
    <row r="1192" spans="1:21" x14ac:dyDescent="0.25">
      <c r="A1192" s="116"/>
      <c r="C1192" s="116"/>
      <c r="E1192" s="116"/>
      <c r="G1192" s="116"/>
      <c r="I1192" s="116"/>
      <c r="K1192" s="116"/>
      <c r="L1192" s="116"/>
      <c r="N1192" s="116"/>
      <c r="R1192" s="116"/>
      <c r="T1192" s="116" t="s">
        <v>941</v>
      </c>
      <c r="U1192" s="116" t="s">
        <v>2076</v>
      </c>
    </row>
    <row r="1193" spans="1:21" x14ac:dyDescent="0.25">
      <c r="A1193" s="116"/>
      <c r="C1193" s="116"/>
      <c r="E1193" s="116"/>
      <c r="G1193" s="116"/>
      <c r="I1193" s="116"/>
      <c r="K1193" s="116"/>
      <c r="L1193" s="116"/>
      <c r="N1193" s="116"/>
      <c r="R1193" s="116"/>
      <c r="T1193" s="116" t="s">
        <v>941</v>
      </c>
      <c r="U1193" s="116" t="s">
        <v>2077</v>
      </c>
    </row>
    <row r="1194" spans="1:21" x14ac:dyDescent="0.25">
      <c r="A1194" s="116"/>
      <c r="C1194" s="116"/>
      <c r="E1194" s="116"/>
      <c r="G1194" s="116"/>
      <c r="I1194" s="116"/>
      <c r="K1194" s="116"/>
      <c r="L1194" s="116"/>
      <c r="N1194" s="116"/>
      <c r="R1194" s="116"/>
      <c r="T1194" s="116" t="s">
        <v>941</v>
      </c>
      <c r="U1194" s="116" t="s">
        <v>2078</v>
      </c>
    </row>
    <row r="1195" spans="1:21" x14ac:dyDescent="0.25">
      <c r="A1195" s="116"/>
      <c r="C1195" s="116"/>
      <c r="E1195" s="116"/>
      <c r="G1195" s="116"/>
      <c r="I1195" s="116"/>
      <c r="K1195" s="116"/>
      <c r="L1195" s="116"/>
      <c r="N1195" s="116"/>
      <c r="R1195" s="116"/>
      <c r="T1195" s="116" t="s">
        <v>941</v>
      </c>
      <c r="U1195" s="116" t="s">
        <v>2079</v>
      </c>
    </row>
    <row r="1196" spans="1:21" x14ac:dyDescent="0.25">
      <c r="A1196" s="116"/>
      <c r="C1196" s="116"/>
      <c r="E1196" s="116"/>
      <c r="G1196" s="116"/>
      <c r="I1196" s="116"/>
      <c r="K1196" s="116"/>
      <c r="L1196" s="116"/>
      <c r="N1196" s="116"/>
      <c r="R1196" s="116"/>
      <c r="T1196" s="116" t="s">
        <v>941</v>
      </c>
      <c r="U1196" s="116" t="s">
        <v>2080</v>
      </c>
    </row>
    <row r="1197" spans="1:21" x14ac:dyDescent="0.25">
      <c r="A1197" s="116"/>
      <c r="C1197" s="116"/>
      <c r="E1197" s="116"/>
      <c r="G1197" s="116"/>
      <c r="I1197" s="116"/>
      <c r="K1197" s="116"/>
      <c r="L1197" s="116"/>
      <c r="N1197" s="116"/>
      <c r="R1197" s="116"/>
      <c r="T1197" s="116" t="s">
        <v>941</v>
      </c>
      <c r="U1197" s="116" t="s">
        <v>2081</v>
      </c>
    </row>
    <row r="1198" spans="1:21" x14ac:dyDescent="0.25">
      <c r="A1198" s="116"/>
      <c r="C1198" s="116"/>
      <c r="E1198" s="116"/>
      <c r="G1198" s="116"/>
      <c r="I1198" s="116"/>
      <c r="K1198" s="116"/>
      <c r="L1198" s="116"/>
      <c r="N1198" s="116"/>
      <c r="R1198" s="116"/>
      <c r="T1198" s="116" t="s">
        <v>941</v>
      </c>
      <c r="U1198" s="116" t="s">
        <v>2082</v>
      </c>
    </row>
    <row r="1199" spans="1:21" x14ac:dyDescent="0.25">
      <c r="A1199" s="116"/>
      <c r="C1199" s="116"/>
      <c r="E1199" s="116"/>
      <c r="G1199" s="116"/>
      <c r="I1199" s="116"/>
      <c r="K1199" s="116"/>
      <c r="L1199" s="116"/>
      <c r="N1199" s="116"/>
      <c r="R1199" s="116"/>
      <c r="T1199" s="116" t="s">
        <v>941</v>
      </c>
      <c r="U1199" s="116" t="s">
        <v>2083</v>
      </c>
    </row>
    <row r="1200" spans="1:21" x14ac:dyDescent="0.25">
      <c r="A1200" s="116"/>
      <c r="C1200" s="116"/>
      <c r="E1200" s="116"/>
      <c r="G1200" s="116"/>
      <c r="I1200" s="116"/>
      <c r="K1200" s="116"/>
      <c r="L1200" s="116"/>
      <c r="N1200" s="116"/>
      <c r="R1200" s="116"/>
      <c r="T1200" s="116" t="s">
        <v>941</v>
      </c>
      <c r="U1200" s="116" t="s">
        <v>2084</v>
      </c>
    </row>
    <row r="1201" spans="1:21" x14ac:dyDescent="0.25">
      <c r="A1201" s="116"/>
      <c r="C1201" s="116"/>
      <c r="E1201" s="116"/>
      <c r="G1201" s="116"/>
      <c r="I1201" s="116"/>
      <c r="K1201" s="116"/>
      <c r="L1201" s="116"/>
      <c r="N1201" s="116"/>
      <c r="R1201" s="116"/>
      <c r="T1201" s="116" t="s">
        <v>941</v>
      </c>
      <c r="U1201" s="116" t="s">
        <v>2085</v>
      </c>
    </row>
    <row r="1202" spans="1:21" x14ac:dyDescent="0.25">
      <c r="A1202" s="116"/>
      <c r="C1202" s="116"/>
      <c r="E1202" s="116"/>
      <c r="G1202" s="116"/>
      <c r="I1202" s="116"/>
      <c r="K1202" s="116"/>
      <c r="L1202" s="116"/>
      <c r="N1202" s="116"/>
      <c r="R1202" s="116"/>
      <c r="T1202" s="116" t="s">
        <v>941</v>
      </c>
      <c r="U1202" s="116" t="s">
        <v>2086</v>
      </c>
    </row>
    <row r="1203" spans="1:21" x14ac:dyDescent="0.25">
      <c r="A1203" s="116"/>
      <c r="C1203" s="116"/>
      <c r="E1203" s="116"/>
      <c r="G1203" s="116"/>
      <c r="I1203" s="116"/>
      <c r="K1203" s="116"/>
      <c r="L1203" s="116"/>
      <c r="N1203" s="116"/>
      <c r="R1203" s="116"/>
      <c r="T1203" s="116" t="s">
        <v>941</v>
      </c>
      <c r="U1203" s="116" t="s">
        <v>2087</v>
      </c>
    </row>
    <row r="1204" spans="1:21" x14ac:dyDescent="0.25">
      <c r="A1204" s="116"/>
      <c r="C1204" s="116"/>
      <c r="E1204" s="116"/>
      <c r="G1204" s="116"/>
      <c r="I1204" s="116"/>
      <c r="K1204" s="116"/>
      <c r="L1204" s="116"/>
      <c r="N1204" s="116"/>
      <c r="R1204" s="116"/>
      <c r="T1204" s="116" t="s">
        <v>941</v>
      </c>
      <c r="U1204" s="116" t="s">
        <v>2088</v>
      </c>
    </row>
    <row r="1205" spans="1:21" x14ac:dyDescent="0.25">
      <c r="A1205" s="116"/>
      <c r="C1205" s="116"/>
      <c r="E1205" s="116"/>
      <c r="G1205" s="116"/>
      <c r="I1205" s="116"/>
      <c r="K1205" s="116"/>
      <c r="L1205" s="116"/>
      <c r="N1205" s="116"/>
      <c r="R1205" s="116"/>
      <c r="T1205" s="116" t="s">
        <v>941</v>
      </c>
      <c r="U1205" s="116" t="s">
        <v>2089</v>
      </c>
    </row>
    <row r="1206" spans="1:21" x14ac:dyDescent="0.25">
      <c r="A1206" s="116"/>
      <c r="C1206" s="116"/>
      <c r="E1206" s="116"/>
      <c r="G1206" s="116"/>
      <c r="I1206" s="116"/>
      <c r="K1206" s="116"/>
      <c r="L1206" s="116"/>
      <c r="N1206" s="116"/>
      <c r="R1206" s="116"/>
      <c r="T1206" s="116" t="s">
        <v>941</v>
      </c>
      <c r="U1206" s="116" t="s">
        <v>2090</v>
      </c>
    </row>
    <row r="1207" spans="1:21" x14ac:dyDescent="0.25">
      <c r="A1207" s="116"/>
      <c r="C1207" s="116"/>
      <c r="E1207" s="116"/>
      <c r="G1207" s="116"/>
      <c r="I1207" s="116"/>
      <c r="K1207" s="116"/>
      <c r="L1207" s="116"/>
      <c r="N1207" s="116"/>
      <c r="R1207" s="116"/>
      <c r="T1207" s="116" t="s">
        <v>941</v>
      </c>
      <c r="U1207" s="116" t="s">
        <v>2091</v>
      </c>
    </row>
    <row r="1208" spans="1:21" x14ac:dyDescent="0.25">
      <c r="A1208" s="116"/>
      <c r="C1208" s="116"/>
      <c r="E1208" s="116"/>
      <c r="G1208" s="116"/>
      <c r="I1208" s="116"/>
      <c r="K1208" s="116"/>
      <c r="L1208" s="116"/>
      <c r="N1208" s="116"/>
      <c r="R1208" s="116"/>
      <c r="T1208" s="116" t="s">
        <v>941</v>
      </c>
      <c r="U1208" s="116" t="s">
        <v>2092</v>
      </c>
    </row>
    <row r="1209" spans="1:21" x14ac:dyDescent="0.25">
      <c r="A1209" s="116"/>
      <c r="C1209" s="116"/>
      <c r="E1209" s="116"/>
      <c r="G1209" s="116"/>
      <c r="I1209" s="116"/>
      <c r="K1209" s="116"/>
      <c r="L1209" s="116"/>
      <c r="N1209" s="116"/>
      <c r="R1209" s="116"/>
      <c r="T1209" s="116" t="s">
        <v>941</v>
      </c>
      <c r="U1209" s="116" t="s">
        <v>2093</v>
      </c>
    </row>
    <row r="1210" spans="1:21" x14ac:dyDescent="0.25">
      <c r="A1210" s="116"/>
      <c r="C1210" s="116"/>
      <c r="E1210" s="116"/>
      <c r="G1210" s="116"/>
      <c r="I1210" s="116"/>
      <c r="K1210" s="116"/>
      <c r="L1210" s="116"/>
      <c r="N1210" s="116"/>
      <c r="R1210" s="116"/>
      <c r="T1210" s="116" t="s">
        <v>941</v>
      </c>
      <c r="U1210" s="116" t="s">
        <v>2094</v>
      </c>
    </row>
    <row r="1211" spans="1:21" x14ac:dyDescent="0.25">
      <c r="A1211" s="116"/>
      <c r="C1211" s="116"/>
      <c r="E1211" s="116"/>
      <c r="G1211" s="116"/>
      <c r="I1211" s="116"/>
      <c r="K1211" s="116"/>
      <c r="L1211" s="116"/>
      <c r="N1211" s="116"/>
      <c r="R1211" s="116"/>
      <c r="T1211" s="116" t="s">
        <v>941</v>
      </c>
      <c r="U1211" s="116" t="s">
        <v>2095</v>
      </c>
    </row>
    <row r="1212" spans="1:21" x14ac:dyDescent="0.25">
      <c r="A1212" s="116"/>
      <c r="C1212" s="116"/>
      <c r="E1212" s="116"/>
      <c r="G1212" s="116"/>
      <c r="I1212" s="116"/>
      <c r="K1212" s="116"/>
      <c r="L1212" s="116"/>
      <c r="N1212" s="116"/>
      <c r="R1212" s="116"/>
      <c r="T1212" s="116" t="s">
        <v>605</v>
      </c>
      <c r="U1212" s="116" t="s">
        <v>2096</v>
      </c>
    </row>
    <row r="1213" spans="1:21" x14ac:dyDescent="0.25">
      <c r="A1213" s="116"/>
      <c r="C1213" s="116"/>
      <c r="E1213" s="116"/>
      <c r="G1213" s="116"/>
      <c r="I1213" s="116"/>
      <c r="K1213" s="116"/>
      <c r="L1213" s="116"/>
      <c r="N1213" s="116"/>
      <c r="R1213" s="116"/>
      <c r="T1213" s="116" t="s">
        <v>605</v>
      </c>
      <c r="U1213" s="116" t="s">
        <v>2097</v>
      </c>
    </row>
    <row r="1214" spans="1:21" x14ac:dyDescent="0.25">
      <c r="A1214" s="116"/>
      <c r="C1214" s="116"/>
      <c r="E1214" s="116"/>
      <c r="G1214" s="116"/>
      <c r="I1214" s="116"/>
      <c r="K1214" s="116"/>
      <c r="L1214" s="116"/>
      <c r="N1214" s="116"/>
      <c r="R1214" s="116"/>
      <c r="T1214" s="116" t="s">
        <v>605</v>
      </c>
      <c r="U1214" s="116" t="s">
        <v>2098</v>
      </c>
    </row>
    <row r="1215" spans="1:21" x14ac:dyDescent="0.25">
      <c r="A1215" s="116"/>
      <c r="C1215" s="116"/>
      <c r="E1215" s="116"/>
      <c r="G1215" s="116"/>
      <c r="I1215" s="116"/>
      <c r="K1215" s="116"/>
      <c r="L1215" s="116"/>
      <c r="N1215" s="116"/>
      <c r="R1215" s="116"/>
      <c r="T1215" s="116" t="s">
        <v>605</v>
      </c>
      <c r="U1215" s="116" t="s">
        <v>2099</v>
      </c>
    </row>
    <row r="1216" spans="1:21" x14ac:dyDescent="0.25">
      <c r="A1216" s="116"/>
      <c r="C1216" s="116"/>
      <c r="E1216" s="116"/>
      <c r="G1216" s="116"/>
      <c r="I1216" s="116"/>
      <c r="K1216" s="116"/>
      <c r="L1216" s="116"/>
      <c r="N1216" s="116"/>
      <c r="R1216" s="116"/>
      <c r="T1216" s="116" t="s">
        <v>605</v>
      </c>
      <c r="U1216" s="116" t="s">
        <v>2100</v>
      </c>
    </row>
    <row r="1217" spans="1:21" x14ac:dyDescent="0.25">
      <c r="A1217" s="116"/>
      <c r="C1217" s="116"/>
      <c r="E1217" s="116"/>
      <c r="G1217" s="116"/>
      <c r="I1217" s="116"/>
      <c r="K1217" s="116"/>
      <c r="L1217" s="116"/>
      <c r="N1217" s="116"/>
      <c r="R1217" s="116"/>
      <c r="T1217" s="116" t="s">
        <v>605</v>
      </c>
      <c r="U1217" s="116" t="s">
        <v>2101</v>
      </c>
    </row>
    <row r="1218" spans="1:21" x14ac:dyDescent="0.25">
      <c r="A1218" s="116"/>
      <c r="C1218" s="116"/>
      <c r="E1218" s="116"/>
      <c r="G1218" s="116"/>
      <c r="I1218" s="116"/>
      <c r="K1218" s="116"/>
      <c r="L1218" s="116"/>
      <c r="N1218" s="116"/>
      <c r="R1218" s="116"/>
      <c r="T1218" s="116" t="s">
        <v>605</v>
      </c>
      <c r="U1218" s="116" t="s">
        <v>2102</v>
      </c>
    </row>
    <row r="1219" spans="1:21" x14ac:dyDescent="0.25">
      <c r="A1219" s="116"/>
      <c r="C1219" s="116"/>
      <c r="E1219" s="116"/>
      <c r="G1219" s="116"/>
      <c r="I1219" s="116"/>
      <c r="K1219" s="116"/>
      <c r="L1219" s="116"/>
      <c r="N1219" s="116"/>
      <c r="R1219" s="116"/>
      <c r="T1219" s="116" t="s">
        <v>605</v>
      </c>
      <c r="U1219" s="116" t="s">
        <v>2103</v>
      </c>
    </row>
    <row r="1220" spans="1:21" x14ac:dyDescent="0.25">
      <c r="A1220" s="116"/>
      <c r="C1220" s="116"/>
      <c r="E1220" s="116"/>
      <c r="G1220" s="116"/>
      <c r="I1220" s="116"/>
      <c r="K1220" s="116"/>
      <c r="L1220" s="116"/>
      <c r="N1220" s="116"/>
      <c r="R1220" s="116"/>
      <c r="T1220" s="116" t="s">
        <v>605</v>
      </c>
      <c r="U1220" s="116" t="s">
        <v>2104</v>
      </c>
    </row>
    <row r="1221" spans="1:21" x14ac:dyDescent="0.25">
      <c r="A1221" s="116"/>
      <c r="C1221" s="116"/>
      <c r="E1221" s="116"/>
      <c r="G1221" s="116"/>
      <c r="I1221" s="116"/>
      <c r="K1221" s="116"/>
      <c r="L1221" s="116"/>
      <c r="N1221" s="116"/>
      <c r="R1221" s="116"/>
      <c r="T1221" s="116" t="s">
        <v>605</v>
      </c>
      <c r="U1221" s="116" t="s">
        <v>2105</v>
      </c>
    </row>
    <row r="1222" spans="1:21" x14ac:dyDescent="0.25">
      <c r="A1222" s="116"/>
      <c r="C1222" s="116"/>
      <c r="E1222" s="116"/>
      <c r="G1222" s="116"/>
      <c r="I1222" s="116"/>
      <c r="K1222" s="116"/>
      <c r="L1222" s="116"/>
      <c r="N1222" s="116"/>
      <c r="R1222" s="116"/>
      <c r="T1222" s="116" t="s">
        <v>605</v>
      </c>
      <c r="U1222" s="116" t="s">
        <v>2106</v>
      </c>
    </row>
    <row r="1223" spans="1:21" x14ac:dyDescent="0.25">
      <c r="A1223" s="116"/>
      <c r="C1223" s="116"/>
      <c r="E1223" s="116"/>
      <c r="G1223" s="116"/>
      <c r="I1223" s="116"/>
      <c r="K1223" s="116"/>
      <c r="L1223" s="116"/>
      <c r="N1223" s="116"/>
      <c r="R1223" s="116"/>
      <c r="T1223" s="116" t="s">
        <v>605</v>
      </c>
      <c r="U1223" s="116" t="s">
        <v>2107</v>
      </c>
    </row>
    <row r="1224" spans="1:21" x14ac:dyDescent="0.25">
      <c r="A1224" s="116"/>
      <c r="C1224" s="116"/>
      <c r="E1224" s="116"/>
      <c r="G1224" s="116"/>
      <c r="I1224" s="116"/>
      <c r="K1224" s="116"/>
      <c r="L1224" s="116"/>
      <c r="N1224" s="116"/>
      <c r="R1224" s="116"/>
      <c r="T1224" s="116" t="s">
        <v>605</v>
      </c>
      <c r="U1224" s="116" t="s">
        <v>2108</v>
      </c>
    </row>
    <row r="1225" spans="1:21" x14ac:dyDescent="0.25">
      <c r="A1225" s="116"/>
      <c r="C1225" s="116"/>
      <c r="E1225" s="116"/>
      <c r="G1225" s="116"/>
      <c r="I1225" s="116"/>
      <c r="K1225" s="116"/>
      <c r="L1225" s="116"/>
      <c r="N1225" s="116"/>
      <c r="R1225" s="116"/>
      <c r="T1225" s="116" t="s">
        <v>605</v>
      </c>
      <c r="U1225" s="116" t="s">
        <v>2109</v>
      </c>
    </row>
    <row r="1226" spans="1:21" x14ac:dyDescent="0.25">
      <c r="A1226" s="116"/>
      <c r="C1226" s="116"/>
      <c r="E1226" s="116"/>
      <c r="G1226" s="116"/>
      <c r="I1226" s="116"/>
      <c r="K1226" s="116"/>
      <c r="L1226" s="116"/>
      <c r="N1226" s="116"/>
      <c r="R1226" s="116"/>
      <c r="T1226" s="116" t="s">
        <v>605</v>
      </c>
      <c r="U1226" s="116" t="s">
        <v>2110</v>
      </c>
    </row>
    <row r="1227" spans="1:21" x14ac:dyDescent="0.25">
      <c r="A1227" s="116"/>
      <c r="C1227" s="116"/>
      <c r="E1227" s="116"/>
      <c r="G1227" s="116"/>
      <c r="I1227" s="116"/>
      <c r="K1227" s="116"/>
      <c r="L1227" s="116"/>
      <c r="N1227" s="116"/>
      <c r="R1227" s="116"/>
      <c r="T1227" s="116" t="s">
        <v>605</v>
      </c>
      <c r="U1227" s="116" t="s">
        <v>2111</v>
      </c>
    </row>
    <row r="1228" spans="1:21" x14ac:dyDescent="0.25">
      <c r="A1228" s="116"/>
      <c r="C1228" s="116"/>
      <c r="E1228" s="116"/>
      <c r="G1228" s="116"/>
      <c r="I1228" s="116"/>
      <c r="K1228" s="116"/>
      <c r="L1228" s="116"/>
      <c r="N1228" s="116"/>
      <c r="R1228" s="116"/>
      <c r="T1228" s="116" t="s">
        <v>605</v>
      </c>
      <c r="U1228" s="116" t="s">
        <v>2112</v>
      </c>
    </row>
    <row r="1229" spans="1:21" x14ac:dyDescent="0.25">
      <c r="A1229" s="116"/>
      <c r="C1229" s="116"/>
      <c r="E1229" s="116"/>
      <c r="G1229" s="116"/>
      <c r="I1229" s="116"/>
      <c r="K1229" s="116"/>
      <c r="L1229" s="116"/>
      <c r="N1229" s="116"/>
      <c r="R1229" s="116"/>
      <c r="T1229" s="116" t="s">
        <v>605</v>
      </c>
      <c r="U1229" s="116" t="s">
        <v>2113</v>
      </c>
    </row>
    <row r="1230" spans="1:21" x14ac:dyDescent="0.25">
      <c r="A1230" s="116"/>
      <c r="C1230" s="116"/>
      <c r="E1230" s="116"/>
      <c r="G1230" s="116"/>
      <c r="I1230" s="116"/>
      <c r="K1230" s="116"/>
      <c r="L1230" s="116"/>
      <c r="N1230" s="116"/>
      <c r="R1230" s="116"/>
      <c r="T1230" s="116" t="s">
        <v>605</v>
      </c>
      <c r="U1230" s="116" t="s">
        <v>2114</v>
      </c>
    </row>
    <row r="1231" spans="1:21" x14ac:dyDescent="0.25">
      <c r="A1231" s="116"/>
      <c r="C1231" s="116"/>
      <c r="E1231" s="116"/>
      <c r="G1231" s="116"/>
      <c r="I1231" s="116"/>
      <c r="K1231" s="116"/>
      <c r="L1231" s="116"/>
      <c r="N1231" s="116"/>
      <c r="R1231" s="116"/>
      <c r="T1231" s="116" t="s">
        <v>605</v>
      </c>
      <c r="U1231" s="116" t="s">
        <v>2115</v>
      </c>
    </row>
    <row r="1232" spans="1:21" x14ac:dyDescent="0.25">
      <c r="A1232" s="116"/>
      <c r="C1232" s="116"/>
      <c r="E1232" s="116"/>
      <c r="G1232" s="116"/>
      <c r="I1232" s="116"/>
      <c r="K1232" s="116"/>
      <c r="L1232" s="116"/>
      <c r="N1232" s="116"/>
      <c r="R1232" s="116"/>
      <c r="T1232" s="116" t="s">
        <v>605</v>
      </c>
      <c r="U1232" s="116" t="s">
        <v>2116</v>
      </c>
    </row>
    <row r="1233" spans="1:21" x14ac:dyDescent="0.25">
      <c r="A1233" s="116"/>
      <c r="C1233" s="116"/>
      <c r="E1233" s="116"/>
      <c r="G1233" s="116"/>
      <c r="I1233" s="116"/>
      <c r="K1233" s="116"/>
      <c r="L1233" s="116"/>
      <c r="N1233" s="116"/>
      <c r="R1233" s="116"/>
      <c r="T1233" s="116" t="s">
        <v>605</v>
      </c>
      <c r="U1233" s="116" t="s">
        <v>2117</v>
      </c>
    </row>
    <row r="1234" spans="1:21" x14ac:dyDescent="0.25">
      <c r="A1234" s="116"/>
      <c r="C1234" s="116"/>
      <c r="E1234" s="116"/>
      <c r="G1234" s="116"/>
      <c r="I1234" s="116"/>
      <c r="K1234" s="116"/>
      <c r="L1234" s="116"/>
      <c r="N1234" s="116"/>
      <c r="R1234" s="116"/>
      <c r="T1234" s="116" t="s">
        <v>605</v>
      </c>
      <c r="U1234" s="116" t="s">
        <v>2118</v>
      </c>
    </row>
    <row r="1235" spans="1:21" x14ac:dyDescent="0.25">
      <c r="A1235" s="116"/>
      <c r="C1235" s="116"/>
      <c r="E1235" s="116"/>
      <c r="G1235" s="116"/>
      <c r="I1235" s="116"/>
      <c r="K1235" s="116"/>
      <c r="L1235" s="116"/>
      <c r="N1235" s="116"/>
      <c r="R1235" s="116"/>
      <c r="T1235" s="116" t="s">
        <v>605</v>
      </c>
      <c r="U1235" s="116" t="s">
        <v>2119</v>
      </c>
    </row>
    <row r="1236" spans="1:21" x14ac:dyDescent="0.25">
      <c r="A1236" s="116"/>
      <c r="C1236" s="116"/>
      <c r="E1236" s="116"/>
      <c r="G1236" s="116"/>
      <c r="I1236" s="116"/>
      <c r="K1236" s="116"/>
      <c r="L1236" s="116"/>
      <c r="N1236" s="116"/>
      <c r="R1236" s="116"/>
      <c r="T1236" s="116" t="s">
        <v>605</v>
      </c>
      <c r="U1236" s="116" t="s">
        <v>2120</v>
      </c>
    </row>
    <row r="1237" spans="1:21" x14ac:dyDescent="0.25">
      <c r="A1237" s="116"/>
      <c r="C1237" s="116"/>
      <c r="E1237" s="116"/>
      <c r="G1237" s="116"/>
      <c r="I1237" s="116"/>
      <c r="K1237" s="116"/>
      <c r="L1237" s="116"/>
      <c r="N1237" s="116"/>
      <c r="R1237" s="116"/>
      <c r="T1237" s="116" t="s">
        <v>447</v>
      </c>
      <c r="U1237" s="116" t="s">
        <v>2121</v>
      </c>
    </row>
    <row r="1238" spans="1:21" x14ac:dyDescent="0.25">
      <c r="A1238" s="116"/>
      <c r="C1238" s="116"/>
      <c r="E1238" s="116"/>
      <c r="G1238" s="116"/>
      <c r="I1238" s="116"/>
      <c r="K1238" s="116"/>
      <c r="L1238" s="116"/>
      <c r="N1238" s="116"/>
      <c r="R1238" s="116"/>
      <c r="T1238" s="116" t="s">
        <v>447</v>
      </c>
      <c r="U1238" s="116" t="s">
        <v>2122</v>
      </c>
    </row>
    <row r="1239" spans="1:21" x14ac:dyDescent="0.25">
      <c r="A1239" s="116"/>
      <c r="C1239" s="116"/>
      <c r="E1239" s="116"/>
      <c r="G1239" s="116"/>
      <c r="I1239" s="116"/>
      <c r="K1239" s="116"/>
      <c r="L1239" s="116"/>
      <c r="N1239" s="116"/>
      <c r="R1239" s="116"/>
      <c r="T1239" s="116" t="s">
        <v>447</v>
      </c>
      <c r="U1239" s="116" t="s">
        <v>2123</v>
      </c>
    </row>
    <row r="1240" spans="1:21" x14ac:dyDescent="0.25">
      <c r="A1240" s="116"/>
      <c r="C1240" s="116"/>
      <c r="E1240" s="116"/>
      <c r="G1240" s="116"/>
      <c r="I1240" s="116"/>
      <c r="K1240" s="116"/>
      <c r="L1240" s="116"/>
      <c r="N1240" s="116"/>
      <c r="R1240" s="116"/>
      <c r="T1240" s="116" t="s">
        <v>447</v>
      </c>
      <c r="U1240" s="116" t="s">
        <v>2124</v>
      </c>
    </row>
    <row r="1241" spans="1:21" x14ac:dyDescent="0.25">
      <c r="A1241" s="116"/>
      <c r="C1241" s="116"/>
      <c r="E1241" s="116"/>
      <c r="G1241" s="116"/>
      <c r="I1241" s="116"/>
      <c r="K1241" s="116"/>
      <c r="L1241" s="116"/>
      <c r="N1241" s="116"/>
      <c r="R1241" s="116"/>
      <c r="T1241" s="116" t="s">
        <v>447</v>
      </c>
      <c r="U1241" s="116" t="s">
        <v>2125</v>
      </c>
    </row>
    <row r="1242" spans="1:21" x14ac:dyDescent="0.25">
      <c r="A1242" s="116"/>
      <c r="C1242" s="116"/>
      <c r="E1242" s="116"/>
      <c r="G1242" s="116"/>
      <c r="I1242" s="116"/>
      <c r="K1242" s="116"/>
      <c r="L1242" s="116"/>
      <c r="N1242" s="116"/>
      <c r="R1242" s="116"/>
      <c r="T1242" s="116" t="s">
        <v>447</v>
      </c>
      <c r="U1242" s="116" t="s">
        <v>2126</v>
      </c>
    </row>
    <row r="1243" spans="1:21" x14ac:dyDescent="0.25">
      <c r="A1243" s="116"/>
      <c r="C1243" s="116"/>
      <c r="E1243" s="116"/>
      <c r="G1243" s="116"/>
      <c r="I1243" s="116"/>
      <c r="K1243" s="116"/>
      <c r="L1243" s="116"/>
      <c r="N1243" s="116"/>
      <c r="R1243" s="116"/>
      <c r="T1243" s="116" t="s">
        <v>447</v>
      </c>
      <c r="U1243" s="116" t="s">
        <v>2127</v>
      </c>
    </row>
    <row r="1244" spans="1:21" x14ac:dyDescent="0.25">
      <c r="A1244" s="116"/>
      <c r="C1244" s="116"/>
      <c r="E1244" s="116"/>
      <c r="G1244" s="116"/>
      <c r="I1244" s="116"/>
      <c r="K1244" s="116"/>
      <c r="L1244" s="116"/>
      <c r="N1244" s="116"/>
      <c r="R1244" s="116"/>
      <c r="T1244" s="116" t="s">
        <v>447</v>
      </c>
      <c r="U1244" s="116" t="s">
        <v>2128</v>
      </c>
    </row>
    <row r="1245" spans="1:21" x14ac:dyDescent="0.25">
      <c r="A1245" s="116"/>
      <c r="C1245" s="116"/>
      <c r="E1245" s="116"/>
      <c r="G1245" s="116"/>
      <c r="I1245" s="116"/>
      <c r="K1245" s="116"/>
      <c r="L1245" s="116"/>
      <c r="N1245" s="116"/>
      <c r="R1245" s="116"/>
      <c r="T1245" s="116" t="s">
        <v>447</v>
      </c>
      <c r="U1245" s="116" t="s">
        <v>2129</v>
      </c>
    </row>
    <row r="1246" spans="1:21" x14ac:dyDescent="0.25">
      <c r="A1246" s="116"/>
      <c r="C1246" s="116"/>
      <c r="E1246" s="116"/>
      <c r="G1246" s="116"/>
      <c r="I1246" s="116"/>
      <c r="K1246" s="116"/>
      <c r="L1246" s="116"/>
      <c r="N1246" s="116"/>
      <c r="R1246" s="116"/>
      <c r="T1246" s="116" t="s">
        <v>447</v>
      </c>
      <c r="U1246" s="116" t="s">
        <v>2130</v>
      </c>
    </row>
    <row r="1247" spans="1:21" x14ac:dyDescent="0.25">
      <c r="A1247" s="116"/>
      <c r="C1247" s="116"/>
      <c r="E1247" s="116"/>
      <c r="G1247" s="116"/>
      <c r="I1247" s="116"/>
      <c r="K1247" s="116"/>
      <c r="L1247" s="116"/>
      <c r="N1247" s="116"/>
      <c r="R1247" s="116"/>
      <c r="T1247" s="116" t="s">
        <v>447</v>
      </c>
      <c r="U1247" s="116" t="s">
        <v>2131</v>
      </c>
    </row>
    <row r="1248" spans="1:21" x14ac:dyDescent="0.25">
      <c r="A1248" s="116"/>
      <c r="C1248" s="116"/>
      <c r="E1248" s="116"/>
      <c r="G1248" s="116"/>
      <c r="I1248" s="116"/>
      <c r="K1248" s="116"/>
      <c r="L1248" s="116"/>
      <c r="N1248" s="116"/>
      <c r="R1248" s="116"/>
      <c r="T1248" s="116" t="s">
        <v>447</v>
      </c>
      <c r="U1248" s="116" t="s">
        <v>2132</v>
      </c>
    </row>
    <row r="1249" spans="1:21" x14ac:dyDescent="0.25">
      <c r="A1249" s="116"/>
      <c r="C1249" s="116"/>
      <c r="E1249" s="116"/>
      <c r="G1249" s="116"/>
      <c r="I1249" s="116"/>
      <c r="K1249" s="116"/>
      <c r="L1249" s="116"/>
      <c r="N1249" s="116"/>
      <c r="R1249" s="116"/>
      <c r="T1249" s="116" t="s">
        <v>447</v>
      </c>
      <c r="U1249" s="116" t="s">
        <v>2133</v>
      </c>
    </row>
    <row r="1250" spans="1:21" x14ac:dyDescent="0.25">
      <c r="A1250" s="116"/>
      <c r="C1250" s="116"/>
      <c r="E1250" s="116"/>
      <c r="G1250" s="116"/>
      <c r="I1250" s="116"/>
      <c r="K1250" s="116"/>
      <c r="L1250" s="116"/>
      <c r="N1250" s="116"/>
      <c r="R1250" s="116"/>
      <c r="T1250" s="116" t="s">
        <v>447</v>
      </c>
      <c r="U1250" s="116" t="s">
        <v>2134</v>
      </c>
    </row>
    <row r="1251" spans="1:21" x14ac:dyDescent="0.25">
      <c r="A1251" s="116"/>
      <c r="C1251" s="116"/>
      <c r="E1251" s="116"/>
      <c r="G1251" s="116"/>
      <c r="I1251" s="116"/>
      <c r="K1251" s="116"/>
      <c r="L1251" s="116"/>
      <c r="N1251" s="116"/>
      <c r="R1251" s="116"/>
      <c r="T1251" s="116" t="s">
        <v>447</v>
      </c>
      <c r="U1251" s="116" t="s">
        <v>2135</v>
      </c>
    </row>
    <row r="1252" spans="1:21" x14ac:dyDescent="0.25">
      <c r="A1252" s="116"/>
      <c r="C1252" s="116"/>
      <c r="E1252" s="116"/>
      <c r="G1252" s="116"/>
      <c r="I1252" s="116"/>
      <c r="K1252" s="116"/>
      <c r="L1252" s="116"/>
      <c r="N1252" s="116"/>
      <c r="R1252" s="116"/>
      <c r="T1252" s="116" t="s">
        <v>447</v>
      </c>
      <c r="U1252" s="116" t="s">
        <v>2136</v>
      </c>
    </row>
    <row r="1253" spans="1:21" x14ac:dyDescent="0.25">
      <c r="A1253" s="116"/>
      <c r="C1253" s="116"/>
      <c r="E1253" s="116"/>
      <c r="G1253" s="116"/>
      <c r="I1253" s="116"/>
      <c r="K1253" s="116"/>
      <c r="L1253" s="116"/>
      <c r="N1253" s="116"/>
      <c r="R1253" s="116"/>
      <c r="T1253" s="116" t="s">
        <v>447</v>
      </c>
      <c r="U1253" s="116" t="s">
        <v>2137</v>
      </c>
    </row>
    <row r="1254" spans="1:21" x14ac:dyDescent="0.25">
      <c r="A1254" s="116"/>
      <c r="C1254" s="116"/>
      <c r="E1254" s="116"/>
      <c r="G1254" s="116"/>
      <c r="I1254" s="116"/>
      <c r="K1254" s="116"/>
      <c r="L1254" s="116"/>
      <c r="N1254" s="116"/>
      <c r="R1254" s="116"/>
      <c r="T1254" s="116" t="s">
        <v>447</v>
      </c>
      <c r="U1254" s="116" t="s">
        <v>2138</v>
      </c>
    </row>
    <row r="1255" spans="1:21" x14ac:dyDescent="0.25">
      <c r="A1255" s="116"/>
      <c r="C1255" s="116"/>
      <c r="E1255" s="116"/>
      <c r="G1255" s="116"/>
      <c r="I1255" s="116"/>
      <c r="K1255" s="116"/>
      <c r="L1255" s="116"/>
      <c r="N1255" s="116"/>
      <c r="R1255" s="116"/>
      <c r="T1255" s="116" t="s">
        <v>447</v>
      </c>
      <c r="U1255" s="116" t="s">
        <v>2139</v>
      </c>
    </row>
    <row r="1256" spans="1:21" x14ac:dyDescent="0.25">
      <c r="A1256" s="116"/>
      <c r="C1256" s="116"/>
      <c r="E1256" s="116"/>
      <c r="G1256" s="116"/>
      <c r="I1256" s="116"/>
      <c r="K1256" s="116"/>
      <c r="L1256" s="116"/>
      <c r="N1256" s="116"/>
      <c r="R1256" s="116"/>
      <c r="T1256" s="116" t="s">
        <v>447</v>
      </c>
      <c r="U1256" s="116" t="s">
        <v>2140</v>
      </c>
    </row>
    <row r="1257" spans="1:21" x14ac:dyDescent="0.25">
      <c r="A1257" s="116"/>
      <c r="C1257" s="116"/>
      <c r="E1257" s="116"/>
      <c r="G1257" s="116"/>
      <c r="I1257" s="116"/>
      <c r="K1257" s="116"/>
      <c r="L1257" s="116"/>
      <c r="N1257" s="116"/>
      <c r="R1257" s="116"/>
      <c r="T1257" s="116" t="s">
        <v>447</v>
      </c>
      <c r="U1257" s="116" t="s">
        <v>2141</v>
      </c>
    </row>
    <row r="1258" spans="1:21" x14ac:dyDescent="0.25">
      <c r="A1258" s="116"/>
      <c r="C1258" s="116"/>
      <c r="E1258" s="116"/>
      <c r="G1258" s="116"/>
      <c r="I1258" s="116"/>
      <c r="K1258" s="116"/>
      <c r="L1258" s="116"/>
      <c r="N1258" s="116"/>
      <c r="R1258" s="116"/>
      <c r="T1258" s="116" t="s">
        <v>447</v>
      </c>
      <c r="U1258" s="116" t="s">
        <v>2142</v>
      </c>
    </row>
    <row r="1259" spans="1:21" x14ac:dyDescent="0.25">
      <c r="A1259" s="116"/>
      <c r="C1259" s="116"/>
      <c r="E1259" s="116"/>
      <c r="G1259" s="116"/>
      <c r="I1259" s="116"/>
      <c r="K1259" s="116"/>
      <c r="L1259" s="116"/>
      <c r="N1259" s="116"/>
      <c r="R1259" s="116"/>
      <c r="T1259" s="116" t="s">
        <v>447</v>
      </c>
      <c r="U1259" s="116" t="s">
        <v>2143</v>
      </c>
    </row>
    <row r="1260" spans="1:21" x14ac:dyDescent="0.25">
      <c r="A1260" s="116"/>
      <c r="C1260" s="116"/>
      <c r="E1260" s="116"/>
      <c r="G1260" s="116"/>
      <c r="I1260" s="116"/>
      <c r="K1260" s="116"/>
      <c r="L1260" s="116"/>
      <c r="N1260" s="116"/>
      <c r="R1260" s="116"/>
      <c r="T1260" s="116" t="s">
        <v>447</v>
      </c>
      <c r="U1260" s="116" t="s">
        <v>2144</v>
      </c>
    </row>
    <row r="1261" spans="1:21" x14ac:dyDescent="0.25">
      <c r="A1261" s="116"/>
      <c r="C1261" s="116"/>
      <c r="E1261" s="116"/>
      <c r="G1261" s="116"/>
      <c r="I1261" s="116"/>
      <c r="K1261" s="116"/>
      <c r="L1261" s="116"/>
      <c r="N1261" s="116"/>
      <c r="R1261" s="116"/>
      <c r="T1261" s="116" t="s">
        <v>447</v>
      </c>
      <c r="U1261" s="116" t="s">
        <v>2145</v>
      </c>
    </row>
    <row r="1262" spans="1:21" x14ac:dyDescent="0.25">
      <c r="A1262" s="116"/>
      <c r="C1262" s="116"/>
      <c r="E1262" s="116"/>
      <c r="G1262" s="116"/>
      <c r="I1262" s="116"/>
      <c r="K1262" s="116"/>
      <c r="L1262" s="116"/>
      <c r="N1262" s="116"/>
      <c r="R1262" s="116"/>
      <c r="T1262" s="116" t="s">
        <v>447</v>
      </c>
      <c r="U1262" s="116" t="s">
        <v>2146</v>
      </c>
    </row>
    <row r="1263" spans="1:21" x14ac:dyDescent="0.25">
      <c r="A1263" s="116"/>
      <c r="C1263" s="116"/>
      <c r="E1263" s="116"/>
      <c r="G1263" s="116"/>
      <c r="I1263" s="116"/>
      <c r="K1263" s="116"/>
      <c r="L1263" s="116"/>
      <c r="N1263" s="116"/>
      <c r="R1263" s="116"/>
      <c r="T1263" s="116" t="s">
        <v>447</v>
      </c>
      <c r="U1263" s="116" t="s">
        <v>2147</v>
      </c>
    </row>
    <row r="1264" spans="1:21" x14ac:dyDescent="0.25">
      <c r="A1264" s="116"/>
      <c r="C1264" s="116"/>
      <c r="E1264" s="116"/>
      <c r="G1264" s="116"/>
      <c r="I1264" s="116"/>
      <c r="K1264" s="116"/>
      <c r="L1264" s="116"/>
      <c r="N1264" s="116"/>
      <c r="R1264" s="116"/>
      <c r="T1264" s="116" t="s">
        <v>447</v>
      </c>
      <c r="U1264" s="116" t="s">
        <v>2148</v>
      </c>
    </row>
    <row r="1265" spans="1:21" x14ac:dyDescent="0.25">
      <c r="A1265" s="116"/>
      <c r="C1265" s="116"/>
      <c r="E1265" s="116"/>
      <c r="G1265" s="116"/>
      <c r="I1265" s="116"/>
      <c r="K1265" s="116"/>
      <c r="L1265" s="116"/>
      <c r="N1265" s="116"/>
      <c r="R1265" s="116"/>
      <c r="T1265" s="116" t="s">
        <v>447</v>
      </c>
      <c r="U1265" s="116" t="s">
        <v>2149</v>
      </c>
    </row>
    <row r="1266" spans="1:21" x14ac:dyDescent="0.25">
      <c r="A1266" s="116"/>
      <c r="C1266" s="116"/>
      <c r="E1266" s="116"/>
      <c r="G1266" s="116"/>
      <c r="I1266" s="116"/>
      <c r="K1266" s="116"/>
      <c r="L1266" s="116"/>
      <c r="N1266" s="116"/>
      <c r="R1266" s="116"/>
      <c r="T1266" s="116" t="s">
        <v>447</v>
      </c>
      <c r="U1266" s="116" t="s">
        <v>2150</v>
      </c>
    </row>
    <row r="1267" spans="1:21" x14ac:dyDescent="0.25">
      <c r="A1267" s="116"/>
      <c r="C1267" s="116"/>
      <c r="E1267" s="116"/>
      <c r="G1267" s="116"/>
      <c r="I1267" s="116"/>
      <c r="K1267" s="116"/>
      <c r="L1267" s="116"/>
      <c r="N1267" s="116"/>
      <c r="R1267" s="116"/>
      <c r="T1267" s="116" t="s">
        <v>447</v>
      </c>
      <c r="U1267" s="116" t="s">
        <v>2151</v>
      </c>
    </row>
    <row r="1268" spans="1:21" x14ac:dyDescent="0.25">
      <c r="A1268" s="116"/>
      <c r="C1268" s="116"/>
      <c r="E1268" s="116"/>
      <c r="G1268" s="116"/>
      <c r="I1268" s="116"/>
      <c r="K1268" s="116"/>
      <c r="L1268" s="116"/>
      <c r="N1268" s="116"/>
      <c r="R1268" s="116"/>
      <c r="T1268" s="116" t="s">
        <v>447</v>
      </c>
      <c r="U1268" s="116" t="s">
        <v>2152</v>
      </c>
    </row>
    <row r="1269" spans="1:21" x14ac:dyDescent="0.25">
      <c r="A1269" s="116"/>
      <c r="C1269" s="116"/>
      <c r="E1269" s="116"/>
      <c r="G1269" s="116"/>
      <c r="I1269" s="116"/>
      <c r="K1269" s="116"/>
      <c r="L1269" s="116"/>
      <c r="N1269" s="116"/>
      <c r="R1269" s="116"/>
      <c r="T1269" s="116" t="s">
        <v>447</v>
      </c>
      <c r="U1269" s="116" t="s">
        <v>2153</v>
      </c>
    </row>
    <row r="1270" spans="1:21" x14ac:dyDescent="0.25">
      <c r="A1270" s="116"/>
      <c r="C1270" s="116"/>
      <c r="E1270" s="116"/>
      <c r="G1270" s="116"/>
      <c r="I1270" s="116"/>
      <c r="K1270" s="116"/>
      <c r="L1270" s="116"/>
      <c r="N1270" s="116"/>
      <c r="R1270" s="116"/>
      <c r="T1270" s="116" t="s">
        <v>447</v>
      </c>
      <c r="U1270" s="116" t="s">
        <v>2154</v>
      </c>
    </row>
    <row r="1271" spans="1:21" x14ac:dyDescent="0.25">
      <c r="A1271" s="116"/>
      <c r="C1271" s="116"/>
      <c r="E1271" s="116"/>
      <c r="G1271" s="116"/>
      <c r="I1271" s="116"/>
      <c r="K1271" s="116"/>
      <c r="L1271" s="116"/>
      <c r="N1271" s="116"/>
      <c r="R1271" s="116"/>
      <c r="T1271" s="116" t="s">
        <v>447</v>
      </c>
      <c r="U1271" s="116" t="s">
        <v>2155</v>
      </c>
    </row>
    <row r="1272" spans="1:21" x14ac:dyDescent="0.25">
      <c r="A1272" s="116"/>
      <c r="C1272" s="116"/>
      <c r="E1272" s="116"/>
      <c r="G1272" s="116"/>
      <c r="I1272" s="116"/>
      <c r="K1272" s="116"/>
      <c r="L1272" s="116"/>
      <c r="N1272" s="116"/>
      <c r="R1272" s="116"/>
      <c r="T1272" s="116" t="s">
        <v>447</v>
      </c>
      <c r="U1272" s="116" t="s">
        <v>2156</v>
      </c>
    </row>
    <row r="1273" spans="1:21" x14ac:dyDescent="0.25">
      <c r="A1273" s="116"/>
      <c r="C1273" s="116"/>
      <c r="E1273" s="116"/>
      <c r="G1273" s="116"/>
      <c r="I1273" s="116"/>
      <c r="K1273" s="116"/>
      <c r="L1273" s="116"/>
      <c r="N1273" s="116"/>
      <c r="R1273" s="116"/>
      <c r="T1273" s="116" t="s">
        <v>447</v>
      </c>
      <c r="U1273" s="116" t="s">
        <v>2157</v>
      </c>
    </row>
    <row r="1274" spans="1:21" x14ac:dyDescent="0.25">
      <c r="A1274" s="116"/>
      <c r="C1274" s="116"/>
      <c r="E1274" s="116"/>
      <c r="G1274" s="116"/>
      <c r="I1274" s="116"/>
      <c r="K1274" s="116"/>
      <c r="L1274" s="116"/>
      <c r="N1274" s="116"/>
      <c r="R1274" s="116"/>
      <c r="T1274" s="116" t="s">
        <v>447</v>
      </c>
      <c r="U1274" s="116" t="s">
        <v>2158</v>
      </c>
    </row>
    <row r="1275" spans="1:21" x14ac:dyDescent="0.25">
      <c r="A1275" s="116"/>
      <c r="C1275" s="116"/>
      <c r="E1275" s="116"/>
      <c r="G1275" s="116"/>
      <c r="I1275" s="116"/>
      <c r="K1275" s="116"/>
      <c r="L1275" s="116"/>
      <c r="N1275" s="116"/>
      <c r="R1275" s="116"/>
      <c r="T1275" s="116" t="s">
        <v>945</v>
      </c>
      <c r="U1275" s="116" t="s">
        <v>945</v>
      </c>
    </row>
    <row r="1276" spans="1:21" x14ac:dyDescent="0.25">
      <c r="A1276" s="116"/>
      <c r="C1276" s="116"/>
      <c r="E1276" s="116"/>
      <c r="G1276" s="116"/>
      <c r="I1276" s="116"/>
      <c r="K1276" s="116"/>
      <c r="L1276" s="116"/>
      <c r="N1276" s="116"/>
      <c r="R1276" s="116"/>
      <c r="T1276" s="116" t="s">
        <v>4462</v>
      </c>
      <c r="U1276" s="116" t="s">
        <v>2159</v>
      </c>
    </row>
    <row r="1277" spans="1:21" x14ac:dyDescent="0.25">
      <c r="A1277" s="116"/>
      <c r="C1277" s="116"/>
      <c r="E1277" s="116"/>
      <c r="G1277" s="116"/>
      <c r="I1277" s="116"/>
      <c r="K1277" s="116"/>
      <c r="L1277" s="116"/>
      <c r="N1277" s="116"/>
      <c r="R1277" s="116"/>
      <c r="T1277" s="116" t="s">
        <v>4462</v>
      </c>
      <c r="U1277" s="116" t="s">
        <v>2161</v>
      </c>
    </row>
    <row r="1278" spans="1:21" x14ac:dyDescent="0.25">
      <c r="A1278" s="116"/>
      <c r="C1278" s="116"/>
      <c r="E1278" s="116"/>
      <c r="G1278" s="116"/>
      <c r="I1278" s="116"/>
      <c r="K1278" s="116"/>
      <c r="L1278" s="116"/>
      <c r="N1278" s="116"/>
      <c r="R1278" s="116"/>
      <c r="T1278" s="116" t="s">
        <v>4462</v>
      </c>
      <c r="U1278" s="116" t="s">
        <v>2163</v>
      </c>
    </row>
    <row r="1279" spans="1:21" x14ac:dyDescent="0.25">
      <c r="A1279" s="116"/>
      <c r="C1279" s="116"/>
      <c r="E1279" s="116"/>
      <c r="G1279" s="116"/>
      <c r="I1279" s="116"/>
      <c r="K1279" s="116"/>
      <c r="L1279" s="116"/>
      <c r="N1279" s="116"/>
      <c r="R1279" s="116"/>
      <c r="T1279" s="116" t="s">
        <v>4462</v>
      </c>
      <c r="U1279" s="116" t="s">
        <v>2165</v>
      </c>
    </row>
    <row r="1280" spans="1:21" x14ac:dyDescent="0.25">
      <c r="A1280" s="116"/>
      <c r="C1280" s="116"/>
      <c r="E1280" s="116"/>
      <c r="G1280" s="116"/>
      <c r="I1280" s="116"/>
      <c r="K1280" s="116"/>
      <c r="L1280" s="116"/>
      <c r="N1280" s="116"/>
      <c r="R1280" s="116"/>
      <c r="T1280" s="116" t="s">
        <v>4462</v>
      </c>
      <c r="U1280" s="116" t="s">
        <v>2167</v>
      </c>
    </row>
    <row r="1281" spans="1:21" x14ac:dyDescent="0.25">
      <c r="A1281" s="116"/>
      <c r="C1281" s="116"/>
      <c r="E1281" s="116"/>
      <c r="G1281" s="116"/>
      <c r="I1281" s="116"/>
      <c r="K1281" s="116"/>
      <c r="L1281" s="116"/>
      <c r="N1281" s="116"/>
      <c r="R1281" s="116"/>
      <c r="T1281" s="116" t="s">
        <v>4462</v>
      </c>
      <c r="U1281" s="116" t="s">
        <v>2169</v>
      </c>
    </row>
    <row r="1282" spans="1:21" x14ac:dyDescent="0.25">
      <c r="A1282" s="116"/>
      <c r="C1282" s="116"/>
      <c r="E1282" s="116"/>
      <c r="G1282" s="116"/>
      <c r="I1282" s="116"/>
      <c r="K1282" s="116"/>
      <c r="L1282" s="116"/>
      <c r="N1282" s="116"/>
      <c r="R1282" s="116"/>
      <c r="T1282" s="116" t="s">
        <v>4462</v>
      </c>
      <c r="U1282" s="116" t="s">
        <v>2171</v>
      </c>
    </row>
    <row r="1283" spans="1:21" x14ac:dyDescent="0.25">
      <c r="A1283" s="116"/>
      <c r="C1283" s="116"/>
      <c r="E1283" s="116"/>
      <c r="G1283" s="116"/>
      <c r="I1283" s="116"/>
      <c r="K1283" s="116"/>
      <c r="L1283" s="116"/>
      <c r="N1283" s="116"/>
      <c r="R1283" s="116"/>
      <c r="T1283" s="116" t="s">
        <v>4462</v>
      </c>
      <c r="U1283" s="116" t="s">
        <v>2173</v>
      </c>
    </row>
    <row r="1284" spans="1:21" x14ac:dyDescent="0.25">
      <c r="A1284" s="116"/>
      <c r="C1284" s="116"/>
      <c r="E1284" s="116"/>
      <c r="G1284" s="116"/>
      <c r="I1284" s="116"/>
      <c r="K1284" s="116"/>
      <c r="L1284" s="116"/>
      <c r="N1284" s="116"/>
      <c r="R1284" s="116"/>
      <c r="T1284" s="116" t="s">
        <v>4462</v>
      </c>
      <c r="U1284" s="116" t="s">
        <v>2175</v>
      </c>
    </row>
    <row r="1285" spans="1:21" x14ac:dyDescent="0.25">
      <c r="A1285" s="116"/>
      <c r="C1285" s="116"/>
      <c r="E1285" s="116"/>
      <c r="G1285" s="116"/>
      <c r="I1285" s="116"/>
      <c r="K1285" s="116"/>
      <c r="L1285" s="116"/>
      <c r="N1285" s="116"/>
      <c r="R1285" s="116"/>
      <c r="T1285" s="116" t="s">
        <v>4462</v>
      </c>
      <c r="U1285" s="116" t="s">
        <v>2177</v>
      </c>
    </row>
    <row r="1286" spans="1:21" x14ac:dyDescent="0.25">
      <c r="A1286" s="116"/>
      <c r="C1286" s="116"/>
      <c r="E1286" s="116"/>
      <c r="G1286" s="116"/>
      <c r="I1286" s="116"/>
      <c r="K1286" s="116"/>
      <c r="L1286" s="116"/>
      <c r="N1286" s="116"/>
      <c r="R1286" s="116"/>
      <c r="T1286" s="116" t="s">
        <v>4462</v>
      </c>
      <c r="U1286" s="116" t="s">
        <v>2179</v>
      </c>
    </row>
    <row r="1287" spans="1:21" x14ac:dyDescent="0.25">
      <c r="A1287" s="116"/>
      <c r="C1287" s="116"/>
      <c r="E1287" s="116"/>
      <c r="G1287" s="116"/>
      <c r="I1287" s="116"/>
      <c r="K1287" s="116"/>
      <c r="L1287" s="116"/>
      <c r="N1287" s="116"/>
      <c r="R1287" s="116"/>
      <c r="T1287" s="116" t="s">
        <v>4463</v>
      </c>
      <c r="U1287" s="116" t="s">
        <v>2160</v>
      </c>
    </row>
    <row r="1288" spans="1:21" x14ac:dyDescent="0.25">
      <c r="A1288" s="116"/>
      <c r="C1288" s="116"/>
      <c r="E1288" s="116"/>
      <c r="G1288" s="116"/>
      <c r="I1288" s="116"/>
      <c r="K1288" s="116"/>
      <c r="L1288" s="116"/>
      <c r="N1288" s="116"/>
      <c r="R1288" s="116"/>
      <c r="T1288" s="116" t="s">
        <v>4463</v>
      </c>
      <c r="U1288" s="116" t="s">
        <v>2162</v>
      </c>
    </row>
    <row r="1289" spans="1:21" x14ac:dyDescent="0.25">
      <c r="A1289" s="116"/>
      <c r="C1289" s="116"/>
      <c r="E1289" s="116"/>
      <c r="G1289" s="116"/>
      <c r="I1289" s="116"/>
      <c r="K1289" s="116"/>
      <c r="L1289" s="116"/>
      <c r="N1289" s="116"/>
      <c r="R1289" s="116"/>
      <c r="T1289" s="116" t="s">
        <v>4463</v>
      </c>
      <c r="U1289" s="116" t="s">
        <v>2164</v>
      </c>
    </row>
    <row r="1290" spans="1:21" x14ac:dyDescent="0.25">
      <c r="A1290" s="116"/>
      <c r="C1290" s="116"/>
      <c r="E1290" s="116"/>
      <c r="G1290" s="116"/>
      <c r="I1290" s="116"/>
      <c r="K1290" s="116"/>
      <c r="L1290" s="116"/>
      <c r="N1290" s="116"/>
      <c r="R1290" s="116"/>
      <c r="T1290" s="116" t="s">
        <v>4463</v>
      </c>
      <c r="U1290" s="116" t="s">
        <v>2166</v>
      </c>
    </row>
    <row r="1291" spans="1:21" x14ac:dyDescent="0.25">
      <c r="A1291" s="116"/>
      <c r="C1291" s="116"/>
      <c r="E1291" s="116"/>
      <c r="G1291" s="116"/>
      <c r="I1291" s="116"/>
      <c r="K1291" s="116"/>
      <c r="L1291" s="116"/>
      <c r="N1291" s="116"/>
      <c r="R1291" s="116"/>
      <c r="T1291" s="116" t="s">
        <v>4463</v>
      </c>
      <c r="U1291" s="116" t="s">
        <v>2168</v>
      </c>
    </row>
    <row r="1292" spans="1:21" x14ac:dyDescent="0.25">
      <c r="A1292" s="116"/>
      <c r="C1292" s="116"/>
      <c r="E1292" s="116"/>
      <c r="G1292" s="116"/>
      <c r="I1292" s="116"/>
      <c r="K1292" s="116"/>
      <c r="L1292" s="116"/>
      <c r="N1292" s="116"/>
      <c r="R1292" s="116"/>
      <c r="T1292" s="116" t="s">
        <v>4463</v>
      </c>
      <c r="U1292" s="116" t="s">
        <v>2170</v>
      </c>
    </row>
    <row r="1293" spans="1:21" x14ac:dyDescent="0.25">
      <c r="A1293" s="116"/>
      <c r="C1293" s="116"/>
      <c r="E1293" s="116"/>
      <c r="G1293" s="116"/>
      <c r="I1293" s="116"/>
      <c r="K1293" s="116"/>
      <c r="L1293" s="116"/>
      <c r="N1293" s="116"/>
      <c r="R1293" s="116"/>
      <c r="T1293" s="116" t="s">
        <v>4463</v>
      </c>
      <c r="U1293" s="116" t="s">
        <v>2172</v>
      </c>
    </row>
    <row r="1294" spans="1:21" x14ac:dyDescent="0.25">
      <c r="A1294" s="116"/>
      <c r="C1294" s="116"/>
      <c r="E1294" s="116"/>
      <c r="G1294" s="116"/>
      <c r="I1294" s="116"/>
      <c r="K1294" s="116"/>
      <c r="L1294" s="116"/>
      <c r="N1294" s="116"/>
      <c r="R1294" s="116"/>
      <c r="T1294" s="116" t="s">
        <v>4463</v>
      </c>
      <c r="U1294" s="116" t="s">
        <v>2174</v>
      </c>
    </row>
    <row r="1295" spans="1:21" x14ac:dyDescent="0.25">
      <c r="A1295" s="116"/>
      <c r="C1295" s="116"/>
      <c r="E1295" s="116"/>
      <c r="G1295" s="116"/>
      <c r="I1295" s="116"/>
      <c r="K1295" s="116"/>
      <c r="L1295" s="116"/>
      <c r="N1295" s="116"/>
      <c r="R1295" s="116"/>
      <c r="T1295" s="116" t="s">
        <v>4463</v>
      </c>
      <c r="U1295" s="116" t="s">
        <v>2176</v>
      </c>
    </row>
    <row r="1296" spans="1:21" x14ac:dyDescent="0.25">
      <c r="A1296" s="116"/>
      <c r="C1296" s="116"/>
      <c r="E1296" s="116"/>
      <c r="G1296" s="116"/>
      <c r="I1296" s="116"/>
      <c r="K1296" s="116"/>
      <c r="L1296" s="116"/>
      <c r="N1296" s="116"/>
      <c r="R1296" s="116"/>
      <c r="T1296" s="116" t="s">
        <v>4463</v>
      </c>
      <c r="U1296" s="116" t="s">
        <v>2178</v>
      </c>
    </row>
    <row r="1297" spans="1:21" x14ac:dyDescent="0.25">
      <c r="A1297" s="116"/>
      <c r="C1297" s="116"/>
      <c r="E1297" s="116"/>
      <c r="G1297" s="116"/>
      <c r="I1297" s="116"/>
      <c r="K1297" s="116"/>
      <c r="L1297" s="116"/>
      <c r="N1297" s="116"/>
      <c r="R1297" s="116"/>
      <c r="T1297" s="116" t="s">
        <v>4463</v>
      </c>
      <c r="U1297" s="116" t="s">
        <v>2180</v>
      </c>
    </row>
    <row r="1298" spans="1:21" x14ac:dyDescent="0.25">
      <c r="A1298" s="116"/>
      <c r="C1298" s="116"/>
      <c r="E1298" s="116"/>
      <c r="G1298" s="116"/>
      <c r="I1298" s="116"/>
      <c r="K1298" s="116"/>
      <c r="L1298" s="116"/>
      <c r="N1298" s="116"/>
      <c r="R1298" s="116"/>
      <c r="T1298" s="116" t="s">
        <v>949</v>
      </c>
      <c r="U1298" s="116" t="s">
        <v>2181</v>
      </c>
    </row>
    <row r="1299" spans="1:21" x14ac:dyDescent="0.25">
      <c r="A1299" s="116"/>
      <c r="C1299" s="116"/>
      <c r="E1299" s="116"/>
      <c r="G1299" s="116"/>
      <c r="I1299" s="116"/>
      <c r="K1299" s="116"/>
      <c r="L1299" s="116"/>
      <c r="N1299" s="116"/>
      <c r="R1299" s="116"/>
      <c r="T1299" s="116" t="s">
        <v>949</v>
      </c>
      <c r="U1299" s="116" t="s">
        <v>2182</v>
      </c>
    </row>
    <row r="1300" spans="1:21" x14ac:dyDescent="0.25">
      <c r="A1300" s="116"/>
      <c r="C1300" s="116"/>
      <c r="E1300" s="116"/>
      <c r="G1300" s="116"/>
      <c r="I1300" s="116"/>
      <c r="K1300" s="116"/>
      <c r="L1300" s="116"/>
      <c r="N1300" s="116"/>
      <c r="R1300" s="116"/>
      <c r="T1300" s="116" t="s">
        <v>949</v>
      </c>
      <c r="U1300" s="116" t="s">
        <v>2183</v>
      </c>
    </row>
    <row r="1301" spans="1:21" x14ac:dyDescent="0.25">
      <c r="A1301" s="116"/>
      <c r="C1301" s="116"/>
      <c r="E1301" s="116"/>
      <c r="G1301" s="116"/>
      <c r="I1301" s="116"/>
      <c r="K1301" s="116"/>
      <c r="L1301" s="116"/>
      <c r="N1301" s="116"/>
      <c r="R1301" s="116"/>
      <c r="T1301" s="116" t="s">
        <v>949</v>
      </c>
      <c r="U1301" s="116" t="s">
        <v>2184</v>
      </c>
    </row>
    <row r="1302" spans="1:21" x14ac:dyDescent="0.25">
      <c r="A1302" s="116"/>
      <c r="C1302" s="116"/>
      <c r="E1302" s="116"/>
      <c r="G1302" s="116"/>
      <c r="I1302" s="116"/>
      <c r="K1302" s="116"/>
      <c r="L1302" s="116"/>
      <c r="N1302" s="116"/>
      <c r="R1302" s="116"/>
      <c r="T1302" s="116" t="s">
        <v>949</v>
      </c>
      <c r="U1302" s="116" t="s">
        <v>2185</v>
      </c>
    </row>
    <row r="1303" spans="1:21" x14ac:dyDescent="0.25">
      <c r="A1303" s="116"/>
      <c r="C1303" s="116"/>
      <c r="E1303" s="116"/>
      <c r="G1303" s="116"/>
      <c r="I1303" s="116"/>
      <c r="K1303" s="116"/>
      <c r="L1303" s="116"/>
      <c r="N1303" s="116"/>
      <c r="R1303" s="116"/>
      <c r="T1303" s="116" t="s">
        <v>949</v>
      </c>
      <c r="U1303" s="116" t="s">
        <v>2186</v>
      </c>
    </row>
    <row r="1304" spans="1:21" x14ac:dyDescent="0.25">
      <c r="A1304" s="116"/>
      <c r="C1304" s="116"/>
      <c r="E1304" s="116"/>
      <c r="G1304" s="116"/>
      <c r="I1304" s="116"/>
      <c r="K1304" s="116"/>
      <c r="L1304" s="116"/>
      <c r="N1304" s="116"/>
      <c r="R1304" s="116"/>
      <c r="T1304" s="116" t="s">
        <v>949</v>
      </c>
      <c r="U1304" s="116" t="s">
        <v>2187</v>
      </c>
    </row>
    <row r="1305" spans="1:21" x14ac:dyDescent="0.25">
      <c r="A1305" s="116"/>
      <c r="C1305" s="116"/>
      <c r="E1305" s="116"/>
      <c r="G1305" s="116"/>
      <c r="I1305" s="116"/>
      <c r="K1305" s="116"/>
      <c r="L1305" s="116"/>
      <c r="N1305" s="116"/>
      <c r="R1305" s="116"/>
      <c r="T1305" s="116" t="s">
        <v>949</v>
      </c>
      <c r="U1305" s="116" t="s">
        <v>2188</v>
      </c>
    </row>
    <row r="1306" spans="1:21" x14ac:dyDescent="0.25">
      <c r="A1306" s="116"/>
      <c r="C1306" s="116"/>
      <c r="E1306" s="116"/>
      <c r="G1306" s="116"/>
      <c r="I1306" s="116"/>
      <c r="K1306" s="116"/>
      <c r="L1306" s="116"/>
      <c r="N1306" s="116"/>
      <c r="R1306" s="116"/>
      <c r="T1306" s="116" t="s">
        <v>949</v>
      </c>
      <c r="U1306" s="116" t="s">
        <v>2189</v>
      </c>
    </row>
    <row r="1307" spans="1:21" x14ac:dyDescent="0.25">
      <c r="A1307" s="116"/>
      <c r="C1307" s="116"/>
      <c r="E1307" s="116"/>
      <c r="G1307" s="116"/>
      <c r="I1307" s="116"/>
      <c r="K1307" s="116"/>
      <c r="L1307" s="116"/>
      <c r="N1307" s="116"/>
      <c r="R1307" s="116"/>
      <c r="T1307" s="116" t="s">
        <v>949</v>
      </c>
      <c r="U1307" s="116" t="s">
        <v>2190</v>
      </c>
    </row>
    <row r="1308" spans="1:21" x14ac:dyDescent="0.25">
      <c r="A1308" s="116"/>
      <c r="C1308" s="116"/>
      <c r="E1308" s="116"/>
      <c r="G1308" s="116"/>
      <c r="I1308" s="116"/>
      <c r="K1308" s="116"/>
      <c r="L1308" s="116"/>
      <c r="N1308" s="116"/>
      <c r="R1308" s="116"/>
      <c r="T1308" s="116" t="s">
        <v>951</v>
      </c>
      <c r="U1308" s="116" t="s">
        <v>2191</v>
      </c>
    </row>
    <row r="1309" spans="1:21" x14ac:dyDescent="0.25">
      <c r="A1309" s="116"/>
      <c r="C1309" s="116"/>
      <c r="E1309" s="116"/>
      <c r="G1309" s="116"/>
      <c r="I1309" s="116"/>
      <c r="K1309" s="116"/>
      <c r="L1309" s="116"/>
      <c r="N1309" s="116"/>
      <c r="R1309" s="116"/>
      <c r="T1309" s="116" t="s">
        <v>951</v>
      </c>
      <c r="U1309" s="116" t="s">
        <v>2192</v>
      </c>
    </row>
    <row r="1310" spans="1:21" x14ac:dyDescent="0.25">
      <c r="A1310" s="116"/>
      <c r="C1310" s="116"/>
      <c r="E1310" s="116"/>
      <c r="G1310" s="116"/>
      <c r="I1310" s="116"/>
      <c r="K1310" s="116"/>
      <c r="L1310" s="116"/>
      <c r="N1310" s="116"/>
      <c r="R1310" s="116"/>
      <c r="T1310" s="116" t="s">
        <v>951</v>
      </c>
      <c r="U1310" s="116" t="s">
        <v>2193</v>
      </c>
    </row>
    <row r="1311" spans="1:21" x14ac:dyDescent="0.25">
      <c r="A1311" s="116"/>
      <c r="C1311" s="116"/>
      <c r="E1311" s="116"/>
      <c r="G1311" s="116"/>
      <c r="I1311" s="116"/>
      <c r="K1311" s="116"/>
      <c r="L1311" s="116"/>
      <c r="N1311" s="116"/>
      <c r="R1311" s="116"/>
      <c r="T1311" s="116" t="s">
        <v>951</v>
      </c>
      <c r="U1311" s="116" t="s">
        <v>2194</v>
      </c>
    </row>
    <row r="1312" spans="1:21" x14ac:dyDescent="0.25">
      <c r="A1312" s="116"/>
      <c r="C1312" s="116"/>
      <c r="E1312" s="116"/>
      <c r="G1312" s="116"/>
      <c r="I1312" s="116"/>
      <c r="K1312" s="116"/>
      <c r="L1312" s="116"/>
      <c r="N1312" s="116"/>
      <c r="R1312" s="116"/>
      <c r="T1312" s="116" t="s">
        <v>951</v>
      </c>
      <c r="U1312" s="116" t="s">
        <v>2195</v>
      </c>
    </row>
    <row r="1313" spans="1:21" x14ac:dyDescent="0.25">
      <c r="A1313" s="116"/>
      <c r="C1313" s="116"/>
      <c r="E1313" s="116"/>
      <c r="G1313" s="116"/>
      <c r="I1313" s="116"/>
      <c r="K1313" s="116"/>
      <c r="L1313" s="116"/>
      <c r="N1313" s="116"/>
      <c r="R1313" s="116"/>
      <c r="T1313" s="116" t="s">
        <v>951</v>
      </c>
      <c r="U1313" s="116" t="s">
        <v>2196</v>
      </c>
    </row>
    <row r="1314" spans="1:21" x14ac:dyDescent="0.25">
      <c r="A1314" s="116"/>
      <c r="C1314" s="116"/>
      <c r="E1314" s="116"/>
      <c r="G1314" s="116"/>
      <c r="I1314" s="116"/>
      <c r="K1314" s="116"/>
      <c r="L1314" s="116"/>
      <c r="N1314" s="116"/>
      <c r="R1314" s="116"/>
      <c r="T1314" s="116" t="s">
        <v>951</v>
      </c>
      <c r="U1314" s="116" t="s">
        <v>2197</v>
      </c>
    </row>
    <row r="1315" spans="1:21" x14ac:dyDescent="0.25">
      <c r="A1315" s="116"/>
      <c r="C1315" s="116"/>
      <c r="E1315" s="116"/>
      <c r="G1315" s="116"/>
      <c r="I1315" s="116"/>
      <c r="K1315" s="116"/>
      <c r="L1315" s="116"/>
      <c r="N1315" s="116"/>
      <c r="R1315" s="116"/>
      <c r="T1315" s="116" t="s">
        <v>951</v>
      </c>
      <c r="U1315" s="116" t="s">
        <v>2198</v>
      </c>
    </row>
    <row r="1316" spans="1:21" x14ac:dyDescent="0.25">
      <c r="A1316" s="116"/>
      <c r="C1316" s="116"/>
      <c r="E1316" s="116"/>
      <c r="G1316" s="116"/>
      <c r="I1316" s="116"/>
      <c r="K1316" s="116"/>
      <c r="L1316" s="116"/>
      <c r="N1316" s="116"/>
      <c r="R1316" s="116"/>
      <c r="T1316" s="116" t="s">
        <v>951</v>
      </c>
      <c r="U1316" s="116" t="s">
        <v>2199</v>
      </c>
    </row>
    <row r="1317" spans="1:21" x14ac:dyDescent="0.25">
      <c r="A1317" s="116"/>
      <c r="C1317" s="116"/>
      <c r="E1317" s="116"/>
      <c r="G1317" s="116"/>
      <c r="I1317" s="116"/>
      <c r="K1317" s="116"/>
      <c r="L1317" s="116"/>
      <c r="N1317" s="116"/>
      <c r="R1317" s="116"/>
      <c r="T1317" s="116" t="s">
        <v>951</v>
      </c>
      <c r="U1317" s="116" t="s">
        <v>2200</v>
      </c>
    </row>
    <row r="1318" spans="1:21" x14ac:dyDescent="0.25">
      <c r="A1318" s="116"/>
      <c r="C1318" s="116"/>
      <c r="E1318" s="116"/>
      <c r="G1318" s="116"/>
      <c r="I1318" s="116"/>
      <c r="K1318" s="116"/>
      <c r="L1318" s="116"/>
      <c r="N1318" s="116"/>
      <c r="R1318" s="116"/>
      <c r="T1318" s="116" t="s">
        <v>704</v>
      </c>
      <c r="U1318" s="116" t="s">
        <v>2201</v>
      </c>
    </row>
    <row r="1319" spans="1:21" x14ac:dyDescent="0.25">
      <c r="A1319" s="116"/>
      <c r="C1319" s="116"/>
      <c r="E1319" s="116"/>
      <c r="G1319" s="116"/>
      <c r="I1319" s="116"/>
      <c r="K1319" s="116"/>
      <c r="L1319" s="116"/>
      <c r="N1319" s="116"/>
      <c r="R1319" s="116"/>
      <c r="T1319" s="116" t="s">
        <v>704</v>
      </c>
      <c r="U1319" s="116" t="s">
        <v>2202</v>
      </c>
    </row>
    <row r="1320" spans="1:21" x14ac:dyDescent="0.25">
      <c r="A1320" s="116"/>
      <c r="C1320" s="116"/>
      <c r="E1320" s="116"/>
      <c r="G1320" s="116"/>
      <c r="I1320" s="116"/>
      <c r="K1320" s="116"/>
      <c r="L1320" s="116"/>
      <c r="N1320" s="116"/>
      <c r="R1320" s="116"/>
      <c r="T1320" s="116" t="s">
        <v>704</v>
      </c>
      <c r="U1320" s="116" t="s">
        <v>2203</v>
      </c>
    </row>
    <row r="1321" spans="1:21" x14ac:dyDescent="0.25">
      <c r="A1321" s="116"/>
      <c r="C1321" s="116"/>
      <c r="E1321" s="116"/>
      <c r="G1321" s="116"/>
      <c r="I1321" s="116"/>
      <c r="K1321" s="116"/>
      <c r="L1321" s="116"/>
      <c r="N1321" s="116"/>
      <c r="R1321" s="116"/>
      <c r="T1321" s="116" t="s">
        <v>704</v>
      </c>
      <c r="U1321" s="116" t="s">
        <v>2204</v>
      </c>
    </row>
    <row r="1322" spans="1:21" x14ac:dyDescent="0.25">
      <c r="A1322" s="116"/>
      <c r="C1322" s="116"/>
      <c r="E1322" s="116"/>
      <c r="G1322" s="116"/>
      <c r="I1322" s="116"/>
      <c r="K1322" s="116"/>
      <c r="L1322" s="116"/>
      <c r="N1322" s="116"/>
      <c r="R1322" s="116"/>
      <c r="T1322" s="116" t="s">
        <v>704</v>
      </c>
      <c r="U1322" s="116" t="s">
        <v>2205</v>
      </c>
    </row>
    <row r="1323" spans="1:21" x14ac:dyDescent="0.25">
      <c r="A1323" s="116"/>
      <c r="C1323" s="116"/>
      <c r="E1323" s="116"/>
      <c r="G1323" s="116"/>
      <c r="I1323" s="116"/>
      <c r="K1323" s="116"/>
      <c r="L1323" s="116"/>
      <c r="N1323" s="116"/>
      <c r="R1323" s="116"/>
      <c r="T1323" s="116" t="s">
        <v>704</v>
      </c>
      <c r="U1323" s="116" t="s">
        <v>2206</v>
      </c>
    </row>
    <row r="1324" spans="1:21" x14ac:dyDescent="0.25">
      <c r="A1324" s="116"/>
      <c r="C1324" s="116"/>
      <c r="E1324" s="116"/>
      <c r="G1324" s="116"/>
      <c r="I1324" s="116"/>
      <c r="K1324" s="116"/>
      <c r="L1324" s="116"/>
      <c r="N1324" s="116"/>
      <c r="R1324" s="116"/>
      <c r="T1324" s="116" t="s">
        <v>704</v>
      </c>
      <c r="U1324" s="116" t="s">
        <v>2207</v>
      </c>
    </row>
    <row r="1325" spans="1:21" x14ac:dyDescent="0.25">
      <c r="A1325" s="116"/>
      <c r="C1325" s="116"/>
      <c r="E1325" s="116"/>
      <c r="G1325" s="116"/>
      <c r="I1325" s="116"/>
      <c r="K1325" s="116"/>
      <c r="L1325" s="116"/>
      <c r="N1325" s="116"/>
      <c r="R1325" s="116"/>
      <c r="T1325" s="116" t="s">
        <v>704</v>
      </c>
      <c r="U1325" s="116" t="s">
        <v>2208</v>
      </c>
    </row>
    <row r="1326" spans="1:21" x14ac:dyDescent="0.25">
      <c r="A1326" s="116"/>
      <c r="C1326" s="116"/>
      <c r="E1326" s="116"/>
      <c r="G1326" s="116"/>
      <c r="I1326" s="116"/>
      <c r="K1326" s="116"/>
      <c r="L1326" s="116"/>
      <c r="N1326" s="116"/>
      <c r="R1326" s="116"/>
      <c r="T1326" s="116" t="s">
        <v>704</v>
      </c>
      <c r="U1326" s="116" t="s">
        <v>2209</v>
      </c>
    </row>
    <row r="1327" spans="1:21" x14ac:dyDescent="0.25">
      <c r="A1327" s="116"/>
      <c r="C1327" s="116"/>
      <c r="E1327" s="116"/>
      <c r="G1327" s="116"/>
      <c r="I1327" s="116"/>
      <c r="K1327" s="116"/>
      <c r="L1327" s="116"/>
      <c r="N1327" s="116"/>
      <c r="R1327" s="116"/>
      <c r="T1327" s="116" t="s">
        <v>704</v>
      </c>
      <c r="U1327" s="116" t="s">
        <v>2210</v>
      </c>
    </row>
    <row r="1328" spans="1:21" x14ac:dyDescent="0.25">
      <c r="A1328" s="116"/>
      <c r="C1328" s="116"/>
      <c r="E1328" s="116"/>
      <c r="G1328" s="116"/>
      <c r="I1328" s="116"/>
      <c r="K1328" s="116"/>
      <c r="L1328" s="116"/>
      <c r="N1328" s="116"/>
      <c r="R1328" s="116"/>
      <c r="T1328" s="116" t="s">
        <v>704</v>
      </c>
      <c r="U1328" s="116" t="s">
        <v>2211</v>
      </c>
    </row>
    <row r="1329" spans="1:21" x14ac:dyDescent="0.25">
      <c r="A1329" s="116"/>
      <c r="C1329" s="116"/>
      <c r="E1329" s="116"/>
      <c r="G1329" s="116"/>
      <c r="I1329" s="116"/>
      <c r="K1329" s="116"/>
      <c r="L1329" s="116"/>
      <c r="N1329" s="116"/>
      <c r="R1329" s="116"/>
      <c r="T1329" s="116" t="s">
        <v>704</v>
      </c>
      <c r="U1329" s="116" t="s">
        <v>2212</v>
      </c>
    </row>
    <row r="1330" spans="1:21" x14ac:dyDescent="0.25">
      <c r="A1330" s="116"/>
      <c r="C1330" s="116"/>
      <c r="E1330" s="116"/>
      <c r="G1330" s="116"/>
      <c r="I1330" s="116"/>
      <c r="K1330" s="116"/>
      <c r="L1330" s="116"/>
      <c r="N1330" s="116"/>
      <c r="R1330" s="116"/>
      <c r="T1330" s="116" t="s">
        <v>704</v>
      </c>
      <c r="U1330" s="116" t="s">
        <v>2213</v>
      </c>
    </row>
    <row r="1331" spans="1:21" x14ac:dyDescent="0.25">
      <c r="A1331" s="116"/>
      <c r="C1331" s="116"/>
      <c r="E1331" s="116"/>
      <c r="G1331" s="116"/>
      <c r="I1331" s="116"/>
      <c r="K1331" s="116"/>
      <c r="L1331" s="116"/>
      <c r="N1331" s="116"/>
      <c r="R1331" s="116"/>
      <c r="T1331" s="116" t="s">
        <v>704</v>
      </c>
      <c r="U1331" s="116" t="s">
        <v>2214</v>
      </c>
    </row>
    <row r="1332" spans="1:21" x14ac:dyDescent="0.25">
      <c r="A1332" s="116"/>
      <c r="C1332" s="116"/>
      <c r="E1332" s="116"/>
      <c r="G1332" s="116"/>
      <c r="I1332" s="116"/>
      <c r="K1332" s="116"/>
      <c r="L1332" s="116"/>
      <c r="N1332" s="116"/>
      <c r="R1332" s="116"/>
      <c r="T1332" s="116" t="s">
        <v>704</v>
      </c>
      <c r="U1332" s="116" t="s">
        <v>2215</v>
      </c>
    </row>
    <row r="1333" spans="1:21" x14ac:dyDescent="0.25">
      <c r="A1333" s="116"/>
      <c r="C1333" s="116"/>
      <c r="E1333" s="116"/>
      <c r="G1333" s="116"/>
      <c r="I1333" s="116"/>
      <c r="K1333" s="116"/>
      <c r="L1333" s="116"/>
      <c r="N1333" s="116"/>
      <c r="R1333" s="116"/>
      <c r="T1333" s="116" t="s">
        <v>704</v>
      </c>
      <c r="U1333" s="116" t="s">
        <v>2216</v>
      </c>
    </row>
    <row r="1334" spans="1:21" x14ac:dyDescent="0.25">
      <c r="A1334" s="116"/>
      <c r="C1334" s="116"/>
      <c r="E1334" s="116"/>
      <c r="G1334" s="116"/>
      <c r="I1334" s="116"/>
      <c r="K1334" s="116"/>
      <c r="L1334" s="116"/>
      <c r="N1334" s="116"/>
      <c r="R1334" s="116"/>
      <c r="T1334" s="116" t="s">
        <v>704</v>
      </c>
      <c r="U1334" s="116" t="s">
        <v>2217</v>
      </c>
    </row>
    <row r="1335" spans="1:21" x14ac:dyDescent="0.25">
      <c r="A1335" s="116"/>
      <c r="C1335" s="116"/>
      <c r="E1335" s="116"/>
      <c r="G1335" s="116"/>
      <c r="I1335" s="116"/>
      <c r="K1335" s="116"/>
      <c r="L1335" s="116"/>
      <c r="N1335" s="116"/>
      <c r="R1335" s="116"/>
      <c r="T1335" s="116" t="s">
        <v>704</v>
      </c>
      <c r="U1335" s="116" t="s">
        <v>2218</v>
      </c>
    </row>
    <row r="1336" spans="1:21" x14ac:dyDescent="0.25">
      <c r="A1336" s="116"/>
      <c r="C1336" s="116"/>
      <c r="E1336" s="116"/>
      <c r="G1336" s="116"/>
      <c r="I1336" s="116"/>
      <c r="K1336" s="116"/>
      <c r="L1336" s="116"/>
      <c r="N1336" s="116"/>
      <c r="R1336" s="116"/>
      <c r="T1336" s="116" t="s">
        <v>704</v>
      </c>
      <c r="U1336" s="116" t="s">
        <v>2219</v>
      </c>
    </row>
    <row r="1337" spans="1:21" x14ac:dyDescent="0.25">
      <c r="A1337" s="116"/>
      <c r="C1337" s="116"/>
      <c r="E1337" s="116"/>
      <c r="G1337" s="116"/>
      <c r="I1337" s="116"/>
      <c r="K1337" s="116"/>
      <c r="L1337" s="116"/>
      <c r="N1337" s="116"/>
      <c r="R1337" s="116"/>
      <c r="T1337" s="116" t="s">
        <v>704</v>
      </c>
      <c r="U1337" s="116" t="s">
        <v>2220</v>
      </c>
    </row>
    <row r="1338" spans="1:21" x14ac:dyDescent="0.25">
      <c r="A1338" s="116"/>
      <c r="C1338" s="116"/>
      <c r="E1338" s="116"/>
      <c r="G1338" s="116"/>
      <c r="I1338" s="116"/>
      <c r="K1338" s="116"/>
      <c r="L1338" s="116"/>
      <c r="N1338" s="116"/>
      <c r="R1338" s="116"/>
      <c r="T1338" s="116" t="s">
        <v>704</v>
      </c>
      <c r="U1338" s="116" t="s">
        <v>2221</v>
      </c>
    </row>
    <row r="1339" spans="1:21" x14ac:dyDescent="0.25">
      <c r="A1339" s="116"/>
      <c r="C1339" s="116"/>
      <c r="E1339" s="116"/>
      <c r="G1339" s="116"/>
      <c r="I1339" s="116"/>
      <c r="K1339" s="116"/>
      <c r="L1339" s="116"/>
      <c r="N1339" s="116"/>
      <c r="R1339" s="116"/>
      <c r="T1339" s="116" t="s">
        <v>704</v>
      </c>
      <c r="U1339" s="116" t="s">
        <v>2222</v>
      </c>
    </row>
    <row r="1340" spans="1:21" x14ac:dyDescent="0.25">
      <c r="A1340" s="116"/>
      <c r="C1340" s="116"/>
      <c r="E1340" s="116"/>
      <c r="G1340" s="116"/>
      <c r="I1340" s="116"/>
      <c r="K1340" s="116"/>
      <c r="L1340" s="116"/>
      <c r="N1340" s="116"/>
      <c r="R1340" s="116"/>
      <c r="T1340" s="116" t="s">
        <v>704</v>
      </c>
      <c r="U1340" s="116" t="s">
        <v>2223</v>
      </c>
    </row>
    <row r="1341" spans="1:21" x14ac:dyDescent="0.25">
      <c r="A1341" s="116"/>
      <c r="C1341" s="116"/>
      <c r="E1341" s="116"/>
      <c r="G1341" s="116"/>
      <c r="I1341" s="116"/>
      <c r="K1341" s="116"/>
      <c r="L1341" s="116"/>
      <c r="N1341" s="116"/>
      <c r="R1341" s="116"/>
      <c r="T1341" s="116" t="s">
        <v>954</v>
      </c>
      <c r="U1341" s="116" t="s">
        <v>2224</v>
      </c>
    </row>
    <row r="1342" spans="1:21" x14ac:dyDescent="0.25">
      <c r="A1342" s="116"/>
      <c r="C1342" s="116"/>
      <c r="E1342" s="116"/>
      <c r="G1342" s="116"/>
      <c r="I1342" s="116"/>
      <c r="K1342" s="116"/>
      <c r="L1342" s="116"/>
      <c r="N1342" s="116"/>
      <c r="R1342" s="116"/>
      <c r="T1342" s="116" t="s">
        <v>954</v>
      </c>
      <c r="U1342" s="116" t="s">
        <v>2225</v>
      </c>
    </row>
    <row r="1343" spans="1:21" x14ac:dyDescent="0.25">
      <c r="A1343" s="116"/>
      <c r="C1343" s="116"/>
      <c r="E1343" s="116"/>
      <c r="G1343" s="116"/>
      <c r="I1343" s="116"/>
      <c r="K1343" s="116"/>
      <c r="L1343" s="116"/>
      <c r="N1343" s="116"/>
      <c r="R1343" s="116"/>
      <c r="T1343" s="116" t="s">
        <v>954</v>
      </c>
      <c r="U1343" s="116" t="s">
        <v>2226</v>
      </c>
    </row>
    <row r="1344" spans="1:21" x14ac:dyDescent="0.25">
      <c r="A1344" s="116"/>
      <c r="C1344" s="116"/>
      <c r="E1344" s="116"/>
      <c r="G1344" s="116"/>
      <c r="I1344" s="116"/>
      <c r="K1344" s="116"/>
      <c r="L1344" s="116"/>
      <c r="N1344" s="116"/>
      <c r="R1344" s="116"/>
      <c r="T1344" s="116" t="s">
        <v>954</v>
      </c>
      <c r="U1344" s="116" t="s">
        <v>2227</v>
      </c>
    </row>
    <row r="1345" spans="1:21" x14ac:dyDescent="0.25">
      <c r="A1345" s="116"/>
      <c r="C1345" s="116"/>
      <c r="E1345" s="116"/>
      <c r="G1345" s="116"/>
      <c r="I1345" s="116"/>
      <c r="K1345" s="116"/>
      <c r="L1345" s="116"/>
      <c r="N1345" s="116"/>
      <c r="R1345" s="116"/>
      <c r="T1345" s="116" t="s">
        <v>954</v>
      </c>
      <c r="U1345" s="116" t="s">
        <v>2228</v>
      </c>
    </row>
    <row r="1346" spans="1:21" x14ac:dyDescent="0.25">
      <c r="A1346" s="116"/>
      <c r="C1346" s="116"/>
      <c r="E1346" s="116"/>
      <c r="G1346" s="116"/>
      <c r="I1346" s="116"/>
      <c r="K1346" s="116"/>
      <c r="L1346" s="116"/>
      <c r="N1346" s="116"/>
      <c r="R1346" s="116"/>
      <c r="T1346" s="116" t="s">
        <v>954</v>
      </c>
      <c r="U1346" s="116" t="s">
        <v>2229</v>
      </c>
    </row>
    <row r="1347" spans="1:21" x14ac:dyDescent="0.25">
      <c r="A1347" s="116"/>
      <c r="C1347" s="116"/>
      <c r="E1347" s="116"/>
      <c r="G1347" s="116"/>
      <c r="I1347" s="116"/>
      <c r="K1347" s="116"/>
      <c r="L1347" s="116"/>
      <c r="N1347" s="116"/>
      <c r="R1347" s="116"/>
      <c r="T1347" s="116" t="s">
        <v>954</v>
      </c>
      <c r="U1347" s="116" t="s">
        <v>2230</v>
      </c>
    </row>
    <row r="1348" spans="1:21" x14ac:dyDescent="0.25">
      <c r="A1348" s="116"/>
      <c r="C1348" s="116"/>
      <c r="E1348" s="116"/>
      <c r="G1348" s="116"/>
      <c r="I1348" s="116"/>
      <c r="K1348" s="116"/>
      <c r="L1348" s="116"/>
      <c r="N1348" s="116"/>
      <c r="R1348" s="116"/>
      <c r="T1348" s="116" t="s">
        <v>954</v>
      </c>
      <c r="U1348" s="116" t="s">
        <v>2231</v>
      </c>
    </row>
    <row r="1349" spans="1:21" x14ac:dyDescent="0.25">
      <c r="A1349" s="116"/>
      <c r="C1349" s="116"/>
      <c r="E1349" s="116"/>
      <c r="G1349" s="116"/>
      <c r="I1349" s="116"/>
      <c r="K1349" s="116"/>
      <c r="L1349" s="116"/>
      <c r="N1349" s="116"/>
      <c r="R1349" s="116"/>
      <c r="T1349" s="116" t="s">
        <v>954</v>
      </c>
      <c r="U1349" s="116" t="s">
        <v>2232</v>
      </c>
    </row>
    <row r="1350" spans="1:21" x14ac:dyDescent="0.25">
      <c r="A1350" s="116"/>
      <c r="C1350" s="116"/>
      <c r="E1350" s="116"/>
      <c r="G1350" s="116"/>
      <c r="I1350" s="116"/>
      <c r="K1350" s="116"/>
      <c r="L1350" s="116"/>
      <c r="N1350" s="116"/>
      <c r="R1350" s="116"/>
      <c r="T1350" s="116" t="s">
        <v>954</v>
      </c>
      <c r="U1350" s="116" t="s">
        <v>2233</v>
      </c>
    </row>
    <row r="1351" spans="1:21" x14ac:dyDescent="0.25">
      <c r="A1351" s="116"/>
      <c r="C1351" s="116"/>
      <c r="E1351" s="116"/>
      <c r="G1351" s="116"/>
      <c r="I1351" s="116"/>
      <c r="K1351" s="116"/>
      <c r="L1351" s="116"/>
      <c r="N1351" s="116"/>
      <c r="R1351" s="116"/>
      <c r="T1351" s="116" t="s">
        <v>463</v>
      </c>
      <c r="U1351" s="116" t="s">
        <v>2234</v>
      </c>
    </row>
    <row r="1352" spans="1:21" x14ac:dyDescent="0.25">
      <c r="A1352" s="116"/>
      <c r="C1352" s="116"/>
      <c r="E1352" s="116"/>
      <c r="G1352" s="116"/>
      <c r="I1352" s="116"/>
      <c r="K1352" s="116"/>
      <c r="L1352" s="116"/>
      <c r="N1352" s="116"/>
      <c r="R1352" s="116"/>
      <c r="T1352" s="116" t="s">
        <v>463</v>
      </c>
      <c r="U1352" s="116" t="s">
        <v>2235</v>
      </c>
    </row>
    <row r="1353" spans="1:21" x14ac:dyDescent="0.25">
      <c r="A1353" s="116"/>
      <c r="C1353" s="116"/>
      <c r="E1353" s="116"/>
      <c r="G1353" s="116"/>
      <c r="I1353" s="116"/>
      <c r="K1353" s="116"/>
      <c r="L1353" s="116"/>
      <c r="N1353" s="116"/>
      <c r="R1353" s="116"/>
      <c r="T1353" s="116" t="s">
        <v>463</v>
      </c>
      <c r="U1353" s="116" t="s">
        <v>2236</v>
      </c>
    </row>
    <row r="1354" spans="1:21" x14ac:dyDescent="0.25">
      <c r="A1354" s="116"/>
      <c r="C1354" s="116"/>
      <c r="E1354" s="116"/>
      <c r="G1354" s="116"/>
      <c r="I1354" s="116"/>
      <c r="K1354" s="116"/>
      <c r="L1354" s="116"/>
      <c r="N1354" s="116"/>
      <c r="R1354" s="116"/>
      <c r="T1354" s="116" t="s">
        <v>463</v>
      </c>
      <c r="U1354" s="116" t="s">
        <v>2237</v>
      </c>
    </row>
    <row r="1355" spans="1:21" x14ac:dyDescent="0.25">
      <c r="A1355" s="116"/>
      <c r="C1355" s="116"/>
      <c r="E1355" s="116"/>
      <c r="G1355" s="116"/>
      <c r="I1355" s="116"/>
      <c r="K1355" s="116"/>
      <c r="L1355" s="116"/>
      <c r="N1355" s="116"/>
      <c r="R1355" s="116"/>
      <c r="T1355" s="116" t="s">
        <v>463</v>
      </c>
      <c r="U1355" s="116" t="s">
        <v>2238</v>
      </c>
    </row>
    <row r="1356" spans="1:21" x14ac:dyDescent="0.25">
      <c r="A1356" s="116"/>
      <c r="C1356" s="116"/>
      <c r="E1356" s="116"/>
      <c r="G1356" s="116"/>
      <c r="I1356" s="116"/>
      <c r="K1356" s="116"/>
      <c r="L1356" s="116"/>
      <c r="N1356" s="116"/>
      <c r="R1356" s="116"/>
      <c r="T1356" s="116" t="s">
        <v>463</v>
      </c>
      <c r="U1356" s="116" t="s">
        <v>2239</v>
      </c>
    </row>
    <row r="1357" spans="1:21" x14ac:dyDescent="0.25">
      <c r="A1357" s="116"/>
      <c r="C1357" s="116"/>
      <c r="E1357" s="116"/>
      <c r="G1357" s="116"/>
      <c r="I1357" s="116"/>
      <c r="K1357" s="116"/>
      <c r="L1357" s="116"/>
      <c r="N1357" s="116"/>
      <c r="R1357" s="116"/>
      <c r="T1357" s="116" t="s">
        <v>463</v>
      </c>
      <c r="U1357" s="116" t="s">
        <v>2240</v>
      </c>
    </row>
    <row r="1358" spans="1:21" x14ac:dyDescent="0.25">
      <c r="A1358" s="116"/>
      <c r="C1358" s="116"/>
      <c r="E1358" s="116"/>
      <c r="G1358" s="116"/>
      <c r="I1358" s="116"/>
      <c r="K1358" s="116"/>
      <c r="L1358" s="116"/>
      <c r="N1358" s="116"/>
      <c r="R1358" s="116"/>
      <c r="T1358" s="116" t="s">
        <v>463</v>
      </c>
      <c r="U1358" s="116" t="s">
        <v>2241</v>
      </c>
    </row>
    <row r="1359" spans="1:21" x14ac:dyDescent="0.25">
      <c r="A1359" s="116"/>
      <c r="C1359" s="116"/>
      <c r="E1359" s="116"/>
      <c r="G1359" s="116"/>
      <c r="I1359" s="116"/>
      <c r="K1359" s="116"/>
      <c r="L1359" s="116"/>
      <c r="N1359" s="116"/>
      <c r="R1359" s="116"/>
      <c r="T1359" s="116" t="s">
        <v>463</v>
      </c>
      <c r="U1359" s="116" t="s">
        <v>2242</v>
      </c>
    </row>
    <row r="1360" spans="1:21" x14ac:dyDescent="0.25">
      <c r="A1360" s="116"/>
      <c r="C1360" s="116"/>
      <c r="E1360" s="116"/>
      <c r="G1360" s="116"/>
      <c r="I1360" s="116"/>
      <c r="K1360" s="116"/>
      <c r="L1360" s="116"/>
      <c r="N1360" s="116"/>
      <c r="R1360" s="116"/>
      <c r="T1360" s="116" t="s">
        <v>463</v>
      </c>
      <c r="U1360" s="116" t="s">
        <v>2243</v>
      </c>
    </row>
    <row r="1361" spans="1:21" x14ac:dyDescent="0.25">
      <c r="A1361" s="116"/>
      <c r="C1361" s="116"/>
      <c r="E1361" s="116"/>
      <c r="G1361" s="116"/>
      <c r="I1361" s="116"/>
      <c r="K1361" s="116"/>
      <c r="L1361" s="116"/>
      <c r="N1361" s="116"/>
      <c r="R1361" s="116"/>
      <c r="T1361" s="116" t="s">
        <v>463</v>
      </c>
      <c r="U1361" s="116" t="s">
        <v>2244</v>
      </c>
    </row>
    <row r="1362" spans="1:21" x14ac:dyDescent="0.25">
      <c r="A1362" s="116"/>
      <c r="C1362" s="116"/>
      <c r="E1362" s="116"/>
      <c r="G1362" s="116"/>
      <c r="I1362" s="116"/>
      <c r="K1362" s="116"/>
      <c r="L1362" s="116"/>
      <c r="N1362" s="116"/>
      <c r="R1362" s="116"/>
      <c r="T1362" s="116" t="s">
        <v>957</v>
      </c>
      <c r="U1362" s="116" t="s">
        <v>2245</v>
      </c>
    </row>
    <row r="1363" spans="1:21" x14ac:dyDescent="0.25">
      <c r="A1363" s="116"/>
      <c r="C1363" s="116"/>
      <c r="E1363" s="116"/>
      <c r="G1363" s="116"/>
      <c r="I1363" s="116"/>
      <c r="K1363" s="116"/>
      <c r="L1363" s="116"/>
      <c r="N1363" s="116"/>
      <c r="R1363" s="116"/>
      <c r="T1363" s="116" t="s">
        <v>957</v>
      </c>
      <c r="U1363" s="116" t="s">
        <v>2246</v>
      </c>
    </row>
    <row r="1364" spans="1:21" x14ac:dyDescent="0.25">
      <c r="A1364" s="116"/>
      <c r="C1364" s="116"/>
      <c r="E1364" s="116"/>
      <c r="G1364" s="116"/>
      <c r="I1364" s="116"/>
      <c r="K1364" s="116"/>
      <c r="L1364" s="116"/>
      <c r="N1364" s="116"/>
      <c r="R1364" s="116"/>
      <c r="T1364" s="116" t="s">
        <v>957</v>
      </c>
      <c r="U1364" s="116" t="s">
        <v>2247</v>
      </c>
    </row>
    <row r="1365" spans="1:21" x14ac:dyDescent="0.25">
      <c r="A1365" s="116"/>
      <c r="C1365" s="116"/>
      <c r="E1365" s="116"/>
      <c r="G1365" s="116"/>
      <c r="I1365" s="116"/>
      <c r="K1365" s="116"/>
      <c r="L1365" s="116"/>
      <c r="N1365" s="116"/>
      <c r="R1365" s="116"/>
      <c r="T1365" s="116" t="s">
        <v>957</v>
      </c>
      <c r="U1365" s="116" t="s">
        <v>2248</v>
      </c>
    </row>
    <row r="1366" spans="1:21" x14ac:dyDescent="0.25">
      <c r="A1366" s="116"/>
      <c r="C1366" s="116"/>
      <c r="E1366" s="116"/>
      <c r="G1366" s="116"/>
      <c r="I1366" s="116"/>
      <c r="K1366" s="116"/>
      <c r="L1366" s="116"/>
      <c r="N1366" s="116"/>
      <c r="R1366" s="116"/>
      <c r="T1366" s="116" t="s">
        <v>957</v>
      </c>
      <c r="U1366" s="116" t="s">
        <v>2249</v>
      </c>
    </row>
    <row r="1367" spans="1:21" x14ac:dyDescent="0.25">
      <c r="A1367" s="116"/>
      <c r="C1367" s="116"/>
      <c r="E1367" s="116"/>
      <c r="G1367" s="116"/>
      <c r="I1367" s="116"/>
      <c r="K1367" s="116"/>
      <c r="L1367" s="116"/>
      <c r="N1367" s="116"/>
      <c r="R1367" s="116"/>
      <c r="T1367" s="116" t="s">
        <v>957</v>
      </c>
      <c r="U1367" s="116" t="s">
        <v>2250</v>
      </c>
    </row>
    <row r="1368" spans="1:21" x14ac:dyDescent="0.25">
      <c r="A1368" s="116"/>
      <c r="C1368" s="116"/>
      <c r="E1368" s="116"/>
      <c r="G1368" s="116"/>
      <c r="I1368" s="116"/>
      <c r="K1368" s="116"/>
      <c r="L1368" s="116"/>
      <c r="N1368" s="116"/>
      <c r="R1368" s="116"/>
      <c r="T1368" s="116" t="s">
        <v>957</v>
      </c>
      <c r="U1368" s="116" t="s">
        <v>2251</v>
      </c>
    </row>
    <row r="1369" spans="1:21" x14ac:dyDescent="0.25">
      <c r="A1369" s="116"/>
      <c r="C1369" s="116"/>
      <c r="E1369" s="116"/>
      <c r="G1369" s="116"/>
      <c r="I1369" s="116"/>
      <c r="K1369" s="116"/>
      <c r="L1369" s="116"/>
      <c r="N1369" s="116"/>
      <c r="R1369" s="116"/>
      <c r="T1369" s="116" t="s">
        <v>957</v>
      </c>
      <c r="U1369" s="116" t="s">
        <v>2252</v>
      </c>
    </row>
    <row r="1370" spans="1:21" x14ac:dyDescent="0.25">
      <c r="A1370" s="116"/>
      <c r="C1370" s="116"/>
      <c r="E1370" s="116"/>
      <c r="G1370" s="116"/>
      <c r="I1370" s="116"/>
      <c r="K1370" s="116"/>
      <c r="L1370" s="116"/>
      <c r="N1370" s="116"/>
      <c r="R1370" s="116"/>
      <c r="T1370" s="116" t="s">
        <v>957</v>
      </c>
      <c r="U1370" s="116" t="s">
        <v>2253</v>
      </c>
    </row>
    <row r="1371" spans="1:21" x14ac:dyDescent="0.25">
      <c r="A1371" s="116"/>
      <c r="C1371" s="116"/>
      <c r="E1371" s="116"/>
      <c r="G1371" s="116"/>
      <c r="I1371" s="116"/>
      <c r="K1371" s="116"/>
      <c r="L1371" s="116"/>
      <c r="N1371" s="116"/>
      <c r="R1371" s="116"/>
      <c r="T1371" s="116" t="s">
        <v>465</v>
      </c>
      <c r="U1371" s="116" t="s">
        <v>2254</v>
      </c>
    </row>
    <row r="1372" spans="1:21" x14ac:dyDescent="0.25">
      <c r="A1372" s="116"/>
      <c r="C1372" s="116"/>
      <c r="E1372" s="116"/>
      <c r="G1372" s="116"/>
      <c r="I1372" s="116"/>
      <c r="K1372" s="116"/>
      <c r="L1372" s="116"/>
      <c r="N1372" s="116"/>
      <c r="R1372" s="116"/>
      <c r="T1372" s="116" t="s">
        <v>465</v>
      </c>
      <c r="U1372" s="116" t="s">
        <v>2255</v>
      </c>
    </row>
    <row r="1373" spans="1:21" x14ac:dyDescent="0.25">
      <c r="A1373" s="116"/>
      <c r="C1373" s="116"/>
      <c r="E1373" s="116"/>
      <c r="G1373" s="116"/>
      <c r="I1373" s="116"/>
      <c r="K1373" s="116"/>
      <c r="L1373" s="116"/>
      <c r="N1373" s="116"/>
      <c r="R1373" s="116"/>
      <c r="T1373" s="116" t="s">
        <v>465</v>
      </c>
      <c r="U1373" s="116" t="s">
        <v>2256</v>
      </c>
    </row>
    <row r="1374" spans="1:21" x14ac:dyDescent="0.25">
      <c r="A1374" s="116"/>
      <c r="C1374" s="116"/>
      <c r="E1374" s="116"/>
      <c r="G1374" s="116"/>
      <c r="I1374" s="116"/>
      <c r="K1374" s="116"/>
      <c r="L1374" s="116"/>
      <c r="N1374" s="116"/>
      <c r="R1374" s="116"/>
      <c r="T1374" s="116" t="s">
        <v>465</v>
      </c>
      <c r="U1374" s="116" t="s">
        <v>2257</v>
      </c>
    </row>
    <row r="1375" spans="1:21" x14ac:dyDescent="0.25">
      <c r="A1375" s="116"/>
      <c r="C1375" s="116"/>
      <c r="E1375" s="116"/>
      <c r="G1375" s="116"/>
      <c r="I1375" s="116"/>
      <c r="K1375" s="116"/>
      <c r="L1375" s="116"/>
      <c r="N1375" s="116"/>
      <c r="R1375" s="116"/>
      <c r="T1375" s="116" t="s">
        <v>465</v>
      </c>
      <c r="U1375" s="116" t="s">
        <v>2258</v>
      </c>
    </row>
    <row r="1376" spans="1:21" x14ac:dyDescent="0.25">
      <c r="A1376" s="116"/>
      <c r="C1376" s="116"/>
      <c r="E1376" s="116"/>
      <c r="G1376" s="116"/>
      <c r="I1376" s="116"/>
      <c r="K1376" s="116"/>
      <c r="L1376" s="116"/>
      <c r="N1376" s="116"/>
      <c r="R1376" s="116"/>
      <c r="T1376" s="116" t="s">
        <v>465</v>
      </c>
      <c r="U1376" s="116" t="s">
        <v>2259</v>
      </c>
    </row>
    <row r="1377" spans="1:21" x14ac:dyDescent="0.25">
      <c r="A1377" s="116"/>
      <c r="C1377" s="116"/>
      <c r="E1377" s="116"/>
      <c r="G1377" s="116"/>
      <c r="I1377" s="116"/>
      <c r="K1377" s="116"/>
      <c r="L1377" s="116"/>
      <c r="N1377" s="116"/>
      <c r="R1377" s="116"/>
      <c r="T1377" s="116" t="s">
        <v>465</v>
      </c>
      <c r="U1377" s="116" t="s">
        <v>2260</v>
      </c>
    </row>
    <row r="1378" spans="1:21" x14ac:dyDescent="0.25">
      <c r="A1378" s="116"/>
      <c r="C1378" s="116"/>
      <c r="E1378" s="116"/>
      <c r="G1378" s="116"/>
      <c r="I1378" s="116"/>
      <c r="K1378" s="116"/>
      <c r="L1378" s="116"/>
      <c r="N1378" s="116"/>
      <c r="R1378" s="116"/>
      <c r="T1378" s="116" t="s">
        <v>467</v>
      </c>
      <c r="U1378" s="116" t="s">
        <v>2261</v>
      </c>
    </row>
    <row r="1379" spans="1:21" x14ac:dyDescent="0.25">
      <c r="A1379" s="116"/>
      <c r="C1379" s="116"/>
      <c r="E1379" s="116"/>
      <c r="G1379" s="116"/>
      <c r="I1379" s="116"/>
      <c r="K1379" s="116"/>
      <c r="L1379" s="116"/>
      <c r="N1379" s="116"/>
      <c r="R1379" s="116"/>
      <c r="T1379" s="116" t="s">
        <v>467</v>
      </c>
      <c r="U1379" s="116" t="s">
        <v>2262</v>
      </c>
    </row>
    <row r="1380" spans="1:21" x14ac:dyDescent="0.25">
      <c r="A1380" s="116"/>
      <c r="C1380" s="116"/>
      <c r="E1380" s="116"/>
      <c r="G1380" s="116"/>
      <c r="I1380" s="116"/>
      <c r="K1380" s="116"/>
      <c r="L1380" s="116"/>
      <c r="N1380" s="116"/>
      <c r="R1380" s="116"/>
      <c r="T1380" s="116" t="s">
        <v>467</v>
      </c>
      <c r="U1380" s="116" t="s">
        <v>2263</v>
      </c>
    </row>
    <row r="1381" spans="1:21" x14ac:dyDescent="0.25">
      <c r="A1381" s="116"/>
      <c r="C1381" s="116"/>
      <c r="E1381" s="116"/>
      <c r="G1381" s="116"/>
      <c r="I1381" s="116"/>
      <c r="K1381" s="116"/>
      <c r="L1381" s="116"/>
      <c r="N1381" s="116"/>
      <c r="R1381" s="116"/>
      <c r="T1381" s="116" t="s">
        <v>467</v>
      </c>
      <c r="U1381" s="116" t="s">
        <v>2264</v>
      </c>
    </row>
    <row r="1382" spans="1:21" x14ac:dyDescent="0.25">
      <c r="A1382" s="116"/>
      <c r="C1382" s="116"/>
      <c r="E1382" s="116"/>
      <c r="G1382" s="116"/>
      <c r="I1382" s="116"/>
      <c r="K1382" s="116"/>
      <c r="L1382" s="116"/>
      <c r="N1382" s="116"/>
      <c r="R1382" s="116"/>
      <c r="T1382" s="116" t="s">
        <v>467</v>
      </c>
      <c r="U1382" s="116" t="s">
        <v>2265</v>
      </c>
    </row>
    <row r="1383" spans="1:21" x14ac:dyDescent="0.25">
      <c r="A1383" s="116"/>
      <c r="C1383" s="116"/>
      <c r="E1383" s="116"/>
      <c r="G1383" s="116"/>
      <c r="I1383" s="116"/>
      <c r="K1383" s="116"/>
      <c r="L1383" s="116"/>
      <c r="N1383" s="116"/>
      <c r="R1383" s="116"/>
      <c r="T1383" s="116" t="s">
        <v>467</v>
      </c>
      <c r="U1383" s="116" t="s">
        <v>2266</v>
      </c>
    </row>
    <row r="1384" spans="1:21" x14ac:dyDescent="0.25">
      <c r="A1384" s="116"/>
      <c r="C1384" s="116"/>
      <c r="E1384" s="116"/>
      <c r="G1384" s="116"/>
      <c r="I1384" s="116"/>
      <c r="K1384" s="116"/>
      <c r="L1384" s="116"/>
      <c r="N1384" s="116"/>
      <c r="R1384" s="116"/>
      <c r="T1384" s="116" t="s">
        <v>467</v>
      </c>
      <c r="U1384" s="116" t="s">
        <v>2267</v>
      </c>
    </row>
    <row r="1385" spans="1:21" x14ac:dyDescent="0.25">
      <c r="A1385" s="116"/>
      <c r="C1385" s="116"/>
      <c r="E1385" s="116"/>
      <c r="G1385" s="116"/>
      <c r="I1385" s="116"/>
      <c r="K1385" s="116"/>
      <c r="L1385" s="116"/>
      <c r="N1385" s="116"/>
      <c r="R1385" s="116"/>
      <c r="T1385" s="116" t="s">
        <v>467</v>
      </c>
      <c r="U1385" s="116" t="s">
        <v>2268</v>
      </c>
    </row>
    <row r="1386" spans="1:21" x14ac:dyDescent="0.25">
      <c r="A1386" s="116"/>
      <c r="C1386" s="116"/>
      <c r="E1386" s="116"/>
      <c r="G1386" s="116"/>
      <c r="I1386" s="116"/>
      <c r="K1386" s="116"/>
      <c r="L1386" s="116"/>
      <c r="N1386" s="116"/>
      <c r="R1386" s="116"/>
      <c r="T1386" s="116" t="s">
        <v>469</v>
      </c>
      <c r="U1386" s="116" t="s">
        <v>2269</v>
      </c>
    </row>
    <row r="1387" spans="1:21" x14ac:dyDescent="0.25">
      <c r="A1387" s="116"/>
      <c r="C1387" s="116"/>
      <c r="E1387" s="116"/>
      <c r="G1387" s="116"/>
      <c r="I1387" s="116"/>
      <c r="K1387" s="116"/>
      <c r="L1387" s="116"/>
      <c r="N1387" s="116"/>
      <c r="R1387" s="116"/>
      <c r="T1387" s="116" t="s">
        <v>469</v>
      </c>
      <c r="U1387" s="116" t="s">
        <v>2270</v>
      </c>
    </row>
    <row r="1388" spans="1:21" x14ac:dyDescent="0.25">
      <c r="A1388" s="116"/>
      <c r="C1388" s="116"/>
      <c r="E1388" s="116"/>
      <c r="G1388" s="116"/>
      <c r="I1388" s="116"/>
      <c r="K1388" s="116"/>
      <c r="L1388" s="116"/>
      <c r="N1388" s="116"/>
      <c r="R1388" s="116"/>
      <c r="T1388" s="116" t="s">
        <v>469</v>
      </c>
      <c r="U1388" s="116" t="s">
        <v>2271</v>
      </c>
    </row>
    <row r="1389" spans="1:21" x14ac:dyDescent="0.25">
      <c r="A1389" s="116"/>
      <c r="C1389" s="116"/>
      <c r="E1389" s="116"/>
      <c r="G1389" s="116"/>
      <c r="I1389" s="116"/>
      <c r="K1389" s="116"/>
      <c r="L1389" s="116"/>
      <c r="N1389" s="116"/>
      <c r="R1389" s="116"/>
      <c r="T1389" s="116" t="s">
        <v>469</v>
      </c>
      <c r="U1389" s="116" t="s">
        <v>2272</v>
      </c>
    </row>
    <row r="1390" spans="1:21" x14ac:dyDescent="0.25">
      <c r="A1390" s="116"/>
      <c r="C1390" s="116"/>
      <c r="E1390" s="116"/>
      <c r="G1390" s="116"/>
      <c r="I1390" s="116"/>
      <c r="K1390" s="116"/>
      <c r="L1390" s="116"/>
      <c r="N1390" s="116"/>
      <c r="R1390" s="116"/>
      <c r="T1390" s="116" t="s">
        <v>469</v>
      </c>
      <c r="U1390" s="116" t="s">
        <v>2273</v>
      </c>
    </row>
    <row r="1391" spans="1:21" x14ac:dyDescent="0.25">
      <c r="A1391" s="116"/>
      <c r="C1391" s="116"/>
      <c r="E1391" s="116"/>
      <c r="G1391" s="116"/>
      <c r="I1391" s="116"/>
      <c r="K1391" s="116"/>
      <c r="L1391" s="116"/>
      <c r="N1391" s="116"/>
      <c r="R1391" s="116"/>
      <c r="T1391" s="116" t="s">
        <v>469</v>
      </c>
      <c r="U1391" s="116" t="s">
        <v>2274</v>
      </c>
    </row>
    <row r="1392" spans="1:21" x14ac:dyDescent="0.25">
      <c r="A1392" s="116"/>
      <c r="C1392" s="116"/>
      <c r="E1392" s="116"/>
      <c r="G1392" s="116"/>
      <c r="I1392" s="116"/>
      <c r="K1392" s="116"/>
      <c r="L1392" s="116"/>
      <c r="N1392" s="116"/>
      <c r="R1392" s="116"/>
      <c r="T1392" s="116" t="s">
        <v>469</v>
      </c>
      <c r="U1392" s="116" t="s">
        <v>2275</v>
      </c>
    </row>
    <row r="1393" spans="1:21" x14ac:dyDescent="0.25">
      <c r="A1393" s="116"/>
      <c r="C1393" s="116"/>
      <c r="E1393" s="116"/>
      <c r="G1393" s="116"/>
      <c r="I1393" s="116"/>
      <c r="K1393" s="116"/>
      <c r="L1393" s="116"/>
      <c r="N1393" s="116"/>
      <c r="R1393" s="116"/>
      <c r="T1393" s="116" t="s">
        <v>469</v>
      </c>
      <c r="U1393" s="116" t="s">
        <v>2276</v>
      </c>
    </row>
    <row r="1394" spans="1:21" x14ac:dyDescent="0.25">
      <c r="A1394" s="116"/>
      <c r="C1394" s="116"/>
      <c r="E1394" s="116"/>
      <c r="G1394" s="116"/>
      <c r="I1394" s="116"/>
      <c r="K1394" s="116"/>
      <c r="L1394" s="116"/>
      <c r="N1394" s="116"/>
      <c r="R1394" s="116"/>
      <c r="T1394" s="116" t="s">
        <v>708</v>
      </c>
      <c r="U1394" s="116" t="s">
        <v>2277</v>
      </c>
    </row>
    <row r="1395" spans="1:21" x14ac:dyDescent="0.25">
      <c r="A1395" s="116"/>
      <c r="C1395" s="116"/>
      <c r="E1395" s="116"/>
      <c r="G1395" s="116"/>
      <c r="I1395" s="116"/>
      <c r="K1395" s="116"/>
      <c r="L1395" s="116"/>
      <c r="N1395" s="116"/>
      <c r="R1395" s="116"/>
      <c r="T1395" s="116" t="s">
        <v>708</v>
      </c>
      <c r="U1395" s="116" t="s">
        <v>2278</v>
      </c>
    </row>
    <row r="1396" spans="1:21" x14ac:dyDescent="0.25">
      <c r="A1396" s="116"/>
      <c r="C1396" s="116"/>
      <c r="E1396" s="116"/>
      <c r="G1396" s="116"/>
      <c r="I1396" s="116"/>
      <c r="K1396" s="116"/>
      <c r="L1396" s="116"/>
      <c r="N1396" s="116"/>
      <c r="R1396" s="116"/>
      <c r="T1396" s="116" t="s">
        <v>708</v>
      </c>
      <c r="U1396" s="116" t="s">
        <v>2279</v>
      </c>
    </row>
    <row r="1397" spans="1:21" x14ac:dyDescent="0.25">
      <c r="A1397" s="116"/>
      <c r="C1397" s="116"/>
      <c r="E1397" s="116"/>
      <c r="G1397" s="116"/>
      <c r="I1397" s="116"/>
      <c r="K1397" s="116"/>
      <c r="L1397" s="116"/>
      <c r="N1397" s="116"/>
      <c r="R1397" s="116"/>
      <c r="T1397" s="116" t="s">
        <v>708</v>
      </c>
      <c r="U1397" s="116" t="s">
        <v>2280</v>
      </c>
    </row>
    <row r="1398" spans="1:21" x14ac:dyDescent="0.25">
      <c r="A1398" s="116"/>
      <c r="C1398" s="116"/>
      <c r="E1398" s="116"/>
      <c r="G1398" s="116"/>
      <c r="I1398" s="116"/>
      <c r="K1398" s="116"/>
      <c r="L1398" s="116"/>
      <c r="N1398" s="116"/>
      <c r="R1398" s="116"/>
      <c r="T1398" s="116" t="s">
        <v>708</v>
      </c>
      <c r="U1398" s="116" t="s">
        <v>2281</v>
      </c>
    </row>
    <row r="1399" spans="1:21" x14ac:dyDescent="0.25">
      <c r="A1399" s="116"/>
      <c r="C1399" s="116"/>
      <c r="E1399" s="116"/>
      <c r="G1399" s="116"/>
      <c r="I1399" s="116"/>
      <c r="K1399" s="116"/>
      <c r="L1399" s="116"/>
      <c r="N1399" s="116"/>
      <c r="R1399" s="116"/>
      <c r="T1399" s="116" t="s">
        <v>708</v>
      </c>
      <c r="U1399" s="116" t="s">
        <v>2282</v>
      </c>
    </row>
    <row r="1400" spans="1:21" x14ac:dyDescent="0.25">
      <c r="A1400" s="116"/>
      <c r="C1400" s="116"/>
      <c r="E1400" s="116"/>
      <c r="G1400" s="116"/>
      <c r="I1400" s="116"/>
      <c r="K1400" s="116"/>
      <c r="L1400" s="116"/>
      <c r="N1400" s="116"/>
      <c r="R1400" s="116"/>
      <c r="T1400" s="116" t="s">
        <v>708</v>
      </c>
      <c r="U1400" s="116" t="s">
        <v>2283</v>
      </c>
    </row>
    <row r="1401" spans="1:21" x14ac:dyDescent="0.25">
      <c r="A1401" s="116"/>
      <c r="C1401" s="116"/>
      <c r="E1401" s="116"/>
      <c r="G1401" s="116"/>
      <c r="I1401" s="116"/>
      <c r="K1401" s="116"/>
      <c r="L1401" s="116"/>
      <c r="N1401" s="116"/>
      <c r="R1401" s="116"/>
      <c r="T1401" s="116" t="s">
        <v>708</v>
      </c>
      <c r="U1401" s="116" t="s">
        <v>2284</v>
      </c>
    </row>
    <row r="1402" spans="1:21" x14ac:dyDescent="0.25">
      <c r="A1402" s="116"/>
      <c r="C1402" s="116"/>
      <c r="E1402" s="116"/>
      <c r="G1402" s="116"/>
      <c r="I1402" s="116"/>
      <c r="K1402" s="116"/>
      <c r="L1402" s="116"/>
      <c r="N1402" s="116"/>
      <c r="R1402" s="116"/>
      <c r="T1402" s="116" t="s">
        <v>708</v>
      </c>
      <c r="U1402" s="116" t="s">
        <v>2285</v>
      </c>
    </row>
    <row r="1403" spans="1:21" x14ac:dyDescent="0.25">
      <c r="A1403" s="116"/>
      <c r="C1403" s="116"/>
      <c r="E1403" s="116"/>
      <c r="G1403" s="116"/>
      <c r="I1403" s="116"/>
      <c r="K1403" s="116"/>
      <c r="L1403" s="116"/>
      <c r="N1403" s="116"/>
      <c r="R1403" s="116"/>
      <c r="T1403" s="116" t="s">
        <v>708</v>
      </c>
      <c r="U1403" s="116" t="s">
        <v>2286</v>
      </c>
    </row>
    <row r="1404" spans="1:21" x14ac:dyDescent="0.25">
      <c r="A1404" s="116"/>
      <c r="C1404" s="116"/>
      <c r="E1404" s="116"/>
      <c r="G1404" s="116"/>
      <c r="I1404" s="116"/>
      <c r="K1404" s="116"/>
      <c r="L1404" s="116"/>
      <c r="N1404" s="116"/>
      <c r="R1404" s="116"/>
      <c r="T1404" s="116" t="s">
        <v>708</v>
      </c>
      <c r="U1404" s="116" t="s">
        <v>2287</v>
      </c>
    </row>
    <row r="1405" spans="1:21" x14ac:dyDescent="0.25">
      <c r="A1405" s="116"/>
      <c r="C1405" s="116"/>
      <c r="E1405" s="116"/>
      <c r="G1405" s="116"/>
      <c r="I1405" s="116"/>
      <c r="K1405" s="116"/>
      <c r="L1405" s="116"/>
      <c r="N1405" s="116"/>
      <c r="R1405" s="116"/>
      <c r="T1405" s="116" t="s">
        <v>708</v>
      </c>
      <c r="U1405" s="116" t="s">
        <v>2288</v>
      </c>
    </row>
    <row r="1406" spans="1:21" x14ac:dyDescent="0.25">
      <c r="A1406" s="116"/>
      <c r="C1406" s="116"/>
      <c r="E1406" s="116"/>
      <c r="G1406" s="116"/>
      <c r="I1406" s="116"/>
      <c r="K1406" s="116"/>
      <c r="L1406" s="116"/>
      <c r="N1406" s="116"/>
      <c r="R1406" s="116"/>
      <c r="T1406" s="116" t="s">
        <v>708</v>
      </c>
      <c r="U1406" s="116" t="s">
        <v>2289</v>
      </c>
    </row>
    <row r="1407" spans="1:21" x14ac:dyDescent="0.25">
      <c r="A1407" s="116"/>
      <c r="C1407" s="116"/>
      <c r="E1407" s="116"/>
      <c r="G1407" s="116"/>
      <c r="I1407" s="116"/>
      <c r="K1407" s="116"/>
      <c r="L1407" s="116"/>
      <c r="N1407" s="116"/>
      <c r="R1407" s="116"/>
      <c r="T1407" s="116" t="s">
        <v>708</v>
      </c>
      <c r="U1407" s="116" t="s">
        <v>2290</v>
      </c>
    </row>
    <row r="1408" spans="1:21" x14ac:dyDescent="0.25">
      <c r="A1408" s="116"/>
      <c r="C1408" s="116"/>
      <c r="E1408" s="116"/>
      <c r="G1408" s="116"/>
      <c r="I1408" s="116"/>
      <c r="K1408" s="116"/>
      <c r="L1408" s="116"/>
      <c r="N1408" s="116"/>
      <c r="R1408" s="116"/>
      <c r="T1408" s="116" t="s">
        <v>963</v>
      </c>
      <c r="U1408" s="116" t="s">
        <v>2291</v>
      </c>
    </row>
    <row r="1409" spans="1:21" x14ac:dyDescent="0.25">
      <c r="A1409" s="116"/>
      <c r="C1409" s="116"/>
      <c r="E1409" s="116"/>
      <c r="G1409" s="116"/>
      <c r="I1409" s="116"/>
      <c r="K1409" s="116"/>
      <c r="L1409" s="116"/>
      <c r="N1409" s="116"/>
      <c r="R1409" s="116"/>
      <c r="T1409" s="116" t="s">
        <v>963</v>
      </c>
      <c r="U1409" s="116" t="s">
        <v>2292</v>
      </c>
    </row>
    <row r="1410" spans="1:21" x14ac:dyDescent="0.25">
      <c r="A1410" s="116"/>
      <c r="C1410" s="116"/>
      <c r="E1410" s="116"/>
      <c r="G1410" s="116"/>
      <c r="I1410" s="116"/>
      <c r="K1410" s="116"/>
      <c r="L1410" s="116"/>
      <c r="N1410" s="116"/>
      <c r="R1410" s="116"/>
      <c r="T1410" s="116" t="s">
        <v>963</v>
      </c>
      <c r="U1410" s="116" t="s">
        <v>2293</v>
      </c>
    </row>
    <row r="1411" spans="1:21" x14ac:dyDescent="0.25">
      <c r="A1411" s="116"/>
      <c r="C1411" s="116"/>
      <c r="E1411" s="116"/>
      <c r="G1411" s="116"/>
      <c r="I1411" s="116"/>
      <c r="K1411" s="116"/>
      <c r="L1411" s="116"/>
      <c r="N1411" s="116"/>
      <c r="R1411" s="116"/>
      <c r="T1411" s="116" t="s">
        <v>963</v>
      </c>
      <c r="U1411" s="116" t="s">
        <v>2294</v>
      </c>
    </row>
    <row r="1412" spans="1:21" x14ac:dyDescent="0.25">
      <c r="A1412" s="116"/>
      <c r="C1412" s="116"/>
      <c r="E1412" s="116"/>
      <c r="G1412" s="116"/>
      <c r="I1412" s="116"/>
      <c r="K1412" s="116"/>
      <c r="L1412" s="116"/>
      <c r="N1412" s="116"/>
      <c r="R1412" s="116"/>
      <c r="T1412" s="116" t="s">
        <v>963</v>
      </c>
      <c r="U1412" s="116" t="s">
        <v>2295</v>
      </c>
    </row>
    <row r="1413" spans="1:21" x14ac:dyDescent="0.25">
      <c r="A1413" s="116"/>
      <c r="C1413" s="116"/>
      <c r="E1413" s="116"/>
      <c r="G1413" s="116"/>
      <c r="I1413" s="116"/>
      <c r="K1413" s="116"/>
      <c r="L1413" s="116"/>
      <c r="N1413" s="116"/>
      <c r="R1413" s="116"/>
      <c r="T1413" s="116" t="s">
        <v>963</v>
      </c>
      <c r="U1413" s="116" t="s">
        <v>2296</v>
      </c>
    </row>
    <row r="1414" spans="1:21" x14ac:dyDescent="0.25">
      <c r="A1414" s="116"/>
      <c r="C1414" s="116"/>
      <c r="E1414" s="116"/>
      <c r="G1414" s="116"/>
      <c r="I1414" s="116"/>
      <c r="K1414" s="116"/>
      <c r="L1414" s="116"/>
      <c r="N1414" s="116"/>
      <c r="R1414" s="116"/>
      <c r="T1414" s="116" t="s">
        <v>963</v>
      </c>
      <c r="U1414" s="116" t="s">
        <v>2297</v>
      </c>
    </row>
    <row r="1415" spans="1:21" x14ac:dyDescent="0.25">
      <c r="A1415" s="116"/>
      <c r="C1415" s="116"/>
      <c r="E1415" s="116"/>
      <c r="G1415" s="116"/>
      <c r="I1415" s="116"/>
      <c r="K1415" s="116"/>
      <c r="L1415" s="116"/>
      <c r="N1415" s="116"/>
      <c r="R1415" s="116"/>
      <c r="T1415" s="116" t="s">
        <v>963</v>
      </c>
      <c r="U1415" s="116" t="s">
        <v>2298</v>
      </c>
    </row>
    <row r="1416" spans="1:21" x14ac:dyDescent="0.25">
      <c r="A1416" s="116"/>
      <c r="C1416" s="116"/>
      <c r="E1416" s="116"/>
      <c r="G1416" s="116"/>
      <c r="I1416" s="116"/>
      <c r="K1416" s="116"/>
      <c r="L1416" s="116"/>
      <c r="N1416" s="116"/>
      <c r="R1416" s="116"/>
      <c r="T1416" s="116" t="s">
        <v>963</v>
      </c>
      <c r="U1416" s="116" t="s">
        <v>2299</v>
      </c>
    </row>
    <row r="1417" spans="1:21" x14ac:dyDescent="0.25">
      <c r="A1417" s="116"/>
      <c r="C1417" s="116"/>
      <c r="E1417" s="116"/>
      <c r="G1417" s="116"/>
      <c r="I1417" s="116"/>
      <c r="K1417" s="116"/>
      <c r="L1417" s="116"/>
      <c r="N1417" s="116"/>
      <c r="R1417" s="116"/>
      <c r="T1417" s="116" t="s">
        <v>963</v>
      </c>
      <c r="U1417" s="116" t="s">
        <v>2300</v>
      </c>
    </row>
    <row r="1418" spans="1:21" x14ac:dyDescent="0.25">
      <c r="A1418" s="116"/>
      <c r="C1418" s="116"/>
      <c r="E1418" s="116"/>
      <c r="G1418" s="116"/>
      <c r="I1418" s="116"/>
      <c r="K1418" s="116"/>
      <c r="L1418" s="116"/>
      <c r="N1418" s="116"/>
      <c r="R1418" s="116"/>
      <c r="T1418" s="116" t="s">
        <v>965</v>
      </c>
      <c r="U1418" s="116" t="s">
        <v>2301</v>
      </c>
    </row>
    <row r="1419" spans="1:21" x14ac:dyDescent="0.25">
      <c r="A1419" s="116"/>
      <c r="C1419" s="116"/>
      <c r="E1419" s="116"/>
      <c r="G1419" s="116"/>
      <c r="I1419" s="116"/>
      <c r="K1419" s="116"/>
      <c r="L1419" s="116"/>
      <c r="N1419" s="116"/>
      <c r="R1419" s="116"/>
      <c r="T1419" s="116" t="s">
        <v>965</v>
      </c>
      <c r="U1419" s="116" t="s">
        <v>2302</v>
      </c>
    </row>
    <row r="1420" spans="1:21" x14ac:dyDescent="0.25">
      <c r="A1420" s="116"/>
      <c r="C1420" s="116"/>
      <c r="E1420" s="116"/>
      <c r="G1420" s="116"/>
      <c r="I1420" s="116"/>
      <c r="K1420" s="116"/>
      <c r="L1420" s="116"/>
      <c r="N1420" s="116"/>
      <c r="R1420" s="116"/>
      <c r="T1420" s="116" t="s">
        <v>965</v>
      </c>
      <c r="U1420" s="116" t="s">
        <v>2303</v>
      </c>
    </row>
    <row r="1421" spans="1:21" x14ac:dyDescent="0.25">
      <c r="A1421" s="116"/>
      <c r="C1421" s="116"/>
      <c r="E1421" s="116"/>
      <c r="G1421" s="116"/>
      <c r="I1421" s="116"/>
      <c r="K1421" s="116"/>
      <c r="L1421" s="116"/>
      <c r="N1421" s="116"/>
      <c r="R1421" s="116"/>
      <c r="T1421" s="116" t="s">
        <v>965</v>
      </c>
      <c r="U1421" s="116" t="s">
        <v>2304</v>
      </c>
    </row>
    <row r="1422" spans="1:21" x14ac:dyDescent="0.25">
      <c r="A1422" s="116"/>
      <c r="C1422" s="116"/>
      <c r="E1422" s="116"/>
      <c r="G1422" s="116"/>
      <c r="I1422" s="116"/>
      <c r="K1422" s="116"/>
      <c r="L1422" s="116"/>
      <c r="N1422" s="116"/>
      <c r="R1422" s="116"/>
      <c r="T1422" s="116" t="s">
        <v>965</v>
      </c>
      <c r="U1422" s="116" t="s">
        <v>2305</v>
      </c>
    </row>
    <row r="1423" spans="1:21" x14ac:dyDescent="0.25">
      <c r="A1423" s="116"/>
      <c r="C1423" s="116"/>
      <c r="E1423" s="116"/>
      <c r="G1423" s="116"/>
      <c r="I1423" s="116"/>
      <c r="K1423" s="116"/>
      <c r="L1423" s="116"/>
      <c r="N1423" s="116"/>
      <c r="R1423" s="116"/>
      <c r="T1423" s="116" t="s">
        <v>965</v>
      </c>
      <c r="U1423" s="116" t="s">
        <v>2306</v>
      </c>
    </row>
    <row r="1424" spans="1:21" x14ac:dyDescent="0.25">
      <c r="A1424" s="116"/>
      <c r="C1424" s="116"/>
      <c r="E1424" s="116"/>
      <c r="G1424" s="116"/>
      <c r="I1424" s="116"/>
      <c r="K1424" s="116"/>
      <c r="L1424" s="116"/>
      <c r="N1424" s="116"/>
      <c r="R1424" s="116"/>
      <c r="T1424" s="116" t="s">
        <v>965</v>
      </c>
      <c r="U1424" s="116" t="s">
        <v>2307</v>
      </c>
    </row>
    <row r="1425" spans="1:21" x14ac:dyDescent="0.25">
      <c r="A1425" s="116"/>
      <c r="C1425" s="116"/>
      <c r="E1425" s="116"/>
      <c r="G1425" s="116"/>
      <c r="I1425" s="116"/>
      <c r="K1425" s="116"/>
      <c r="L1425" s="116"/>
      <c r="N1425" s="116"/>
      <c r="R1425" s="116"/>
      <c r="T1425" s="116" t="s">
        <v>965</v>
      </c>
      <c r="U1425" s="116" t="s">
        <v>2308</v>
      </c>
    </row>
    <row r="1426" spans="1:21" x14ac:dyDescent="0.25">
      <c r="A1426" s="116"/>
      <c r="C1426" s="116"/>
      <c r="E1426" s="116"/>
      <c r="G1426" s="116"/>
      <c r="I1426" s="116"/>
      <c r="K1426" s="116"/>
      <c r="L1426" s="116"/>
      <c r="N1426" s="116"/>
      <c r="R1426" s="116"/>
      <c r="T1426" s="116" t="s">
        <v>965</v>
      </c>
      <c r="U1426" s="116" t="s">
        <v>2309</v>
      </c>
    </row>
    <row r="1427" spans="1:21" x14ac:dyDescent="0.25">
      <c r="A1427" s="116"/>
      <c r="C1427" s="116"/>
      <c r="E1427" s="116"/>
      <c r="G1427" s="116"/>
      <c r="I1427" s="116"/>
      <c r="K1427" s="116"/>
      <c r="L1427" s="116"/>
      <c r="N1427" s="116"/>
      <c r="R1427" s="116"/>
      <c r="T1427" s="116" t="s">
        <v>965</v>
      </c>
      <c r="U1427" s="116" t="s">
        <v>2310</v>
      </c>
    </row>
    <row r="1428" spans="1:21" x14ac:dyDescent="0.25">
      <c r="A1428" s="116"/>
      <c r="C1428" s="116"/>
      <c r="E1428" s="116"/>
      <c r="G1428" s="116"/>
      <c r="I1428" s="116"/>
      <c r="K1428" s="116"/>
      <c r="L1428" s="116"/>
      <c r="N1428" s="116"/>
      <c r="R1428" s="116"/>
      <c r="T1428" s="116" t="s">
        <v>967</v>
      </c>
      <c r="U1428" s="116" t="s">
        <v>2311</v>
      </c>
    </row>
    <row r="1429" spans="1:21" x14ac:dyDescent="0.25">
      <c r="A1429" s="116"/>
      <c r="C1429" s="116"/>
      <c r="E1429" s="116"/>
      <c r="G1429" s="116"/>
      <c r="I1429" s="116"/>
      <c r="K1429" s="116"/>
      <c r="L1429" s="116"/>
      <c r="N1429" s="116"/>
      <c r="R1429" s="116"/>
      <c r="T1429" s="116" t="s">
        <v>967</v>
      </c>
      <c r="U1429" s="116" t="s">
        <v>2312</v>
      </c>
    </row>
    <row r="1430" spans="1:21" x14ac:dyDescent="0.25">
      <c r="A1430" s="116"/>
      <c r="C1430" s="116"/>
      <c r="E1430" s="116"/>
      <c r="G1430" s="116"/>
      <c r="I1430" s="116"/>
      <c r="K1430" s="116"/>
      <c r="L1430" s="116"/>
      <c r="N1430" s="116"/>
      <c r="R1430" s="116"/>
      <c r="T1430" s="116" t="s">
        <v>967</v>
      </c>
      <c r="U1430" s="116" t="s">
        <v>2313</v>
      </c>
    </row>
    <row r="1431" spans="1:21" x14ac:dyDescent="0.25">
      <c r="A1431" s="116"/>
      <c r="C1431" s="116"/>
      <c r="E1431" s="116"/>
      <c r="G1431" s="116"/>
      <c r="I1431" s="116"/>
      <c r="K1431" s="116"/>
      <c r="L1431" s="116"/>
      <c r="N1431" s="116"/>
      <c r="R1431" s="116"/>
      <c r="T1431" s="116" t="s">
        <v>967</v>
      </c>
      <c r="U1431" s="116" t="s">
        <v>2314</v>
      </c>
    </row>
    <row r="1432" spans="1:21" x14ac:dyDescent="0.25">
      <c r="A1432" s="116"/>
      <c r="C1432" s="116"/>
      <c r="E1432" s="116"/>
      <c r="G1432" s="116"/>
      <c r="I1432" s="116"/>
      <c r="K1432" s="116"/>
      <c r="L1432" s="116"/>
      <c r="N1432" s="116"/>
      <c r="R1432" s="116"/>
      <c r="T1432" s="116" t="s">
        <v>967</v>
      </c>
      <c r="U1432" s="116" t="s">
        <v>2315</v>
      </c>
    </row>
    <row r="1433" spans="1:21" x14ac:dyDescent="0.25">
      <c r="A1433" s="116"/>
      <c r="C1433" s="116"/>
      <c r="E1433" s="116"/>
      <c r="G1433" s="116"/>
      <c r="I1433" s="116"/>
      <c r="K1433" s="116"/>
      <c r="L1433" s="116"/>
      <c r="N1433" s="116"/>
      <c r="R1433" s="116"/>
      <c r="T1433" s="116" t="s">
        <v>967</v>
      </c>
      <c r="U1433" s="116" t="s">
        <v>2316</v>
      </c>
    </row>
    <row r="1434" spans="1:21" x14ac:dyDescent="0.25">
      <c r="A1434" s="116"/>
      <c r="C1434" s="116"/>
      <c r="E1434" s="116"/>
      <c r="G1434" s="116"/>
      <c r="I1434" s="116"/>
      <c r="K1434" s="116"/>
      <c r="L1434" s="116"/>
      <c r="N1434" s="116"/>
      <c r="R1434" s="116"/>
      <c r="T1434" s="116" t="s">
        <v>967</v>
      </c>
      <c r="U1434" s="116" t="s">
        <v>2317</v>
      </c>
    </row>
    <row r="1435" spans="1:21" x14ac:dyDescent="0.25">
      <c r="A1435" s="116"/>
      <c r="C1435" s="116"/>
      <c r="E1435" s="116"/>
      <c r="G1435" s="116"/>
      <c r="I1435" s="116"/>
      <c r="K1435" s="116"/>
      <c r="L1435" s="116"/>
      <c r="N1435" s="116"/>
      <c r="R1435" s="116"/>
      <c r="T1435" s="116" t="s">
        <v>967</v>
      </c>
      <c r="U1435" s="116" t="s">
        <v>2318</v>
      </c>
    </row>
    <row r="1436" spans="1:21" x14ac:dyDescent="0.25">
      <c r="A1436" s="116"/>
      <c r="C1436" s="116"/>
      <c r="E1436" s="116"/>
      <c r="G1436" s="116"/>
      <c r="I1436" s="116"/>
      <c r="K1436" s="116"/>
      <c r="L1436" s="116"/>
      <c r="N1436" s="116"/>
      <c r="R1436" s="116"/>
      <c r="T1436" s="116" t="s">
        <v>967</v>
      </c>
      <c r="U1436" s="116" t="s">
        <v>2319</v>
      </c>
    </row>
    <row r="1437" spans="1:21" x14ac:dyDescent="0.25">
      <c r="A1437" s="116"/>
      <c r="C1437" s="116"/>
      <c r="E1437" s="116"/>
      <c r="G1437" s="116"/>
      <c r="I1437" s="116"/>
      <c r="K1437" s="116"/>
      <c r="L1437" s="116"/>
      <c r="N1437" s="116"/>
      <c r="R1437" s="116"/>
      <c r="T1437" s="116" t="s">
        <v>967</v>
      </c>
      <c r="U1437" s="116" t="s">
        <v>2320</v>
      </c>
    </row>
    <row r="1438" spans="1:21" x14ac:dyDescent="0.25">
      <c r="A1438" s="116"/>
      <c r="C1438" s="116"/>
      <c r="E1438" s="116"/>
      <c r="G1438" s="116"/>
      <c r="I1438" s="116"/>
      <c r="K1438" s="116"/>
      <c r="L1438" s="116"/>
      <c r="N1438" s="116"/>
      <c r="R1438" s="116"/>
      <c r="T1438" s="116" t="s">
        <v>969</v>
      </c>
      <c r="U1438" s="116" t="s">
        <v>2321</v>
      </c>
    </row>
    <row r="1439" spans="1:21" x14ac:dyDescent="0.25">
      <c r="A1439" s="116"/>
      <c r="C1439" s="116"/>
      <c r="E1439" s="116"/>
      <c r="G1439" s="116"/>
      <c r="I1439" s="116"/>
      <c r="K1439" s="116"/>
      <c r="L1439" s="116"/>
      <c r="N1439" s="116"/>
      <c r="R1439" s="116"/>
      <c r="T1439" s="116" t="s">
        <v>969</v>
      </c>
      <c r="U1439" s="116" t="s">
        <v>2322</v>
      </c>
    </row>
    <row r="1440" spans="1:21" x14ac:dyDescent="0.25">
      <c r="A1440" s="116"/>
      <c r="C1440" s="116"/>
      <c r="E1440" s="116"/>
      <c r="G1440" s="116"/>
      <c r="I1440" s="116"/>
      <c r="K1440" s="116"/>
      <c r="L1440" s="116"/>
      <c r="N1440" s="116"/>
      <c r="R1440" s="116"/>
      <c r="T1440" s="116" t="s">
        <v>969</v>
      </c>
      <c r="U1440" s="116" t="s">
        <v>2323</v>
      </c>
    </row>
    <row r="1441" spans="1:21" x14ac:dyDescent="0.25">
      <c r="A1441" s="116"/>
      <c r="C1441" s="116"/>
      <c r="E1441" s="116"/>
      <c r="G1441" s="116"/>
      <c r="I1441" s="116"/>
      <c r="K1441" s="116"/>
      <c r="L1441" s="116"/>
      <c r="N1441" s="116"/>
      <c r="R1441" s="116"/>
      <c r="T1441" s="116" t="s">
        <v>969</v>
      </c>
      <c r="U1441" s="116" t="s">
        <v>2324</v>
      </c>
    </row>
    <row r="1442" spans="1:21" x14ac:dyDescent="0.25">
      <c r="A1442" s="116"/>
      <c r="C1442" s="116"/>
      <c r="E1442" s="116"/>
      <c r="G1442" s="116"/>
      <c r="I1442" s="116"/>
      <c r="K1442" s="116"/>
      <c r="L1442" s="116"/>
      <c r="N1442" s="116"/>
      <c r="R1442" s="116"/>
      <c r="T1442" s="116" t="s">
        <v>969</v>
      </c>
      <c r="U1442" s="116" t="s">
        <v>2325</v>
      </c>
    </row>
    <row r="1443" spans="1:21" x14ac:dyDescent="0.25">
      <c r="A1443" s="116"/>
      <c r="C1443" s="116"/>
      <c r="E1443" s="116"/>
      <c r="G1443" s="116"/>
      <c r="I1443" s="116"/>
      <c r="K1443" s="116"/>
      <c r="L1443" s="116"/>
      <c r="N1443" s="116"/>
      <c r="R1443" s="116"/>
      <c r="T1443" s="116" t="s">
        <v>969</v>
      </c>
      <c r="U1443" s="116" t="s">
        <v>2326</v>
      </c>
    </row>
    <row r="1444" spans="1:21" x14ac:dyDescent="0.25">
      <c r="A1444" s="116"/>
      <c r="C1444" s="116"/>
      <c r="E1444" s="116"/>
      <c r="G1444" s="116"/>
      <c r="I1444" s="116"/>
      <c r="K1444" s="116"/>
      <c r="L1444" s="116"/>
      <c r="N1444" s="116"/>
      <c r="R1444" s="116"/>
      <c r="T1444" s="116" t="s">
        <v>969</v>
      </c>
      <c r="U1444" s="116" t="s">
        <v>2327</v>
      </c>
    </row>
    <row r="1445" spans="1:21" x14ac:dyDescent="0.25">
      <c r="A1445" s="116"/>
      <c r="C1445" s="116"/>
      <c r="E1445" s="116"/>
      <c r="G1445" s="116"/>
      <c r="I1445" s="116"/>
      <c r="K1445" s="116"/>
      <c r="L1445" s="116"/>
      <c r="N1445" s="116"/>
      <c r="R1445" s="116"/>
      <c r="T1445" s="116" t="s">
        <v>969</v>
      </c>
      <c r="U1445" s="116" t="s">
        <v>2328</v>
      </c>
    </row>
    <row r="1446" spans="1:21" x14ac:dyDescent="0.25">
      <c r="A1446" s="116"/>
      <c r="C1446" s="116"/>
      <c r="E1446" s="116"/>
      <c r="G1446" s="116"/>
      <c r="I1446" s="116"/>
      <c r="K1446" s="116"/>
      <c r="L1446" s="116"/>
      <c r="N1446" s="116"/>
      <c r="R1446" s="116"/>
      <c r="T1446" s="116" t="s">
        <v>969</v>
      </c>
      <c r="U1446" s="116" t="s">
        <v>2329</v>
      </c>
    </row>
    <row r="1447" spans="1:21" x14ac:dyDescent="0.25">
      <c r="A1447" s="116"/>
      <c r="C1447" s="116"/>
      <c r="E1447" s="116"/>
      <c r="G1447" s="116"/>
      <c r="I1447" s="116"/>
      <c r="K1447" s="116"/>
      <c r="L1447" s="116"/>
      <c r="N1447" s="116"/>
      <c r="R1447" s="116"/>
      <c r="T1447" s="116" t="s">
        <v>969</v>
      </c>
      <c r="U1447" s="116" t="s">
        <v>2330</v>
      </c>
    </row>
    <row r="1448" spans="1:21" x14ac:dyDescent="0.25">
      <c r="A1448" s="116"/>
      <c r="C1448" s="116"/>
      <c r="E1448" s="116"/>
      <c r="G1448" s="116"/>
      <c r="I1448" s="116"/>
      <c r="K1448" s="116"/>
      <c r="L1448" s="116"/>
      <c r="N1448" s="116"/>
      <c r="R1448" s="116"/>
      <c r="T1448" s="116" t="s">
        <v>971</v>
      </c>
      <c r="U1448" s="116" t="s">
        <v>2331</v>
      </c>
    </row>
    <row r="1449" spans="1:21" x14ac:dyDescent="0.25">
      <c r="A1449" s="116"/>
      <c r="C1449" s="116"/>
      <c r="E1449" s="116"/>
      <c r="G1449" s="116"/>
      <c r="I1449" s="116"/>
      <c r="K1449" s="116"/>
      <c r="L1449" s="116"/>
      <c r="N1449" s="116"/>
      <c r="R1449" s="116"/>
      <c r="T1449" s="116" t="s">
        <v>971</v>
      </c>
      <c r="U1449" s="116" t="s">
        <v>2332</v>
      </c>
    </row>
    <row r="1450" spans="1:21" x14ac:dyDescent="0.25">
      <c r="A1450" s="116"/>
      <c r="C1450" s="116"/>
      <c r="E1450" s="116"/>
      <c r="G1450" s="116"/>
      <c r="I1450" s="116"/>
      <c r="K1450" s="116"/>
      <c r="L1450" s="116"/>
      <c r="N1450" s="116"/>
      <c r="R1450" s="116"/>
      <c r="T1450" s="116" t="s">
        <v>971</v>
      </c>
      <c r="U1450" s="116" t="s">
        <v>2333</v>
      </c>
    </row>
    <row r="1451" spans="1:21" x14ac:dyDescent="0.25">
      <c r="A1451" s="116"/>
      <c r="C1451" s="116"/>
      <c r="E1451" s="116"/>
      <c r="G1451" s="116"/>
      <c r="I1451" s="116"/>
      <c r="K1451" s="116"/>
      <c r="L1451" s="116"/>
      <c r="N1451" s="116"/>
      <c r="R1451" s="116"/>
      <c r="T1451" s="116" t="s">
        <v>971</v>
      </c>
      <c r="U1451" s="116" t="s">
        <v>2334</v>
      </c>
    </row>
    <row r="1452" spans="1:21" x14ac:dyDescent="0.25">
      <c r="A1452" s="116"/>
      <c r="C1452" s="116"/>
      <c r="E1452" s="116"/>
      <c r="G1452" s="116"/>
      <c r="I1452" s="116"/>
      <c r="K1452" s="116"/>
      <c r="L1452" s="116"/>
      <c r="N1452" s="116"/>
      <c r="R1452" s="116"/>
      <c r="T1452" s="116" t="s">
        <v>971</v>
      </c>
      <c r="U1452" s="116" t="s">
        <v>2335</v>
      </c>
    </row>
    <row r="1453" spans="1:21" x14ac:dyDescent="0.25">
      <c r="A1453" s="116"/>
      <c r="C1453" s="116"/>
      <c r="E1453" s="116"/>
      <c r="G1453" s="116"/>
      <c r="I1453" s="116"/>
      <c r="K1453" s="116"/>
      <c r="L1453" s="116"/>
      <c r="N1453" s="116"/>
      <c r="R1453" s="116"/>
      <c r="T1453" s="116" t="s">
        <v>971</v>
      </c>
      <c r="U1453" s="116" t="s">
        <v>2336</v>
      </c>
    </row>
    <row r="1454" spans="1:21" x14ac:dyDescent="0.25">
      <c r="A1454" s="116"/>
      <c r="C1454" s="116"/>
      <c r="E1454" s="116"/>
      <c r="G1454" s="116"/>
      <c r="I1454" s="116"/>
      <c r="K1454" s="116"/>
      <c r="L1454" s="116"/>
      <c r="N1454" s="116"/>
      <c r="R1454" s="116"/>
      <c r="T1454" s="116" t="s">
        <v>971</v>
      </c>
      <c r="U1454" s="116" t="s">
        <v>2337</v>
      </c>
    </row>
    <row r="1455" spans="1:21" x14ac:dyDescent="0.25">
      <c r="A1455" s="116"/>
      <c r="C1455" s="116"/>
      <c r="E1455" s="116"/>
      <c r="G1455" s="116"/>
      <c r="I1455" s="116"/>
      <c r="K1455" s="116"/>
      <c r="L1455" s="116"/>
      <c r="N1455" s="116"/>
      <c r="R1455" s="116"/>
      <c r="T1455" s="116" t="s">
        <v>971</v>
      </c>
      <c r="U1455" s="116" t="s">
        <v>2338</v>
      </c>
    </row>
    <row r="1456" spans="1:21" x14ac:dyDescent="0.25">
      <c r="A1456" s="116"/>
      <c r="C1456" s="116"/>
      <c r="E1456" s="116"/>
      <c r="G1456" s="116"/>
      <c r="I1456" s="116"/>
      <c r="K1456" s="116"/>
      <c r="L1456" s="116"/>
      <c r="N1456" s="116"/>
      <c r="R1456" s="116"/>
      <c r="T1456" s="116" t="s">
        <v>971</v>
      </c>
      <c r="U1456" s="116" t="s">
        <v>2339</v>
      </c>
    </row>
    <row r="1457" spans="1:21" x14ac:dyDescent="0.25">
      <c r="A1457" s="116"/>
      <c r="C1457" s="116"/>
      <c r="E1457" s="116"/>
      <c r="G1457" s="116"/>
      <c r="I1457" s="116"/>
      <c r="K1457" s="116"/>
      <c r="L1457" s="116"/>
      <c r="N1457" s="116"/>
      <c r="R1457" s="116"/>
      <c r="T1457" s="116" t="s">
        <v>971</v>
      </c>
      <c r="U1457" s="116" t="s">
        <v>2340</v>
      </c>
    </row>
    <row r="1458" spans="1:21" x14ac:dyDescent="0.25">
      <c r="A1458" s="116"/>
      <c r="C1458" s="116"/>
      <c r="E1458" s="116"/>
      <c r="G1458" s="116"/>
      <c r="I1458" s="116"/>
      <c r="K1458" s="116"/>
      <c r="L1458" s="116"/>
      <c r="N1458" s="116"/>
      <c r="R1458" s="116"/>
      <c r="T1458" s="116" t="s">
        <v>971</v>
      </c>
      <c r="U1458" s="116" t="s">
        <v>2341</v>
      </c>
    </row>
    <row r="1459" spans="1:21" x14ac:dyDescent="0.25">
      <c r="A1459" s="116"/>
      <c r="C1459" s="116"/>
      <c r="E1459" s="116"/>
      <c r="G1459" s="116"/>
      <c r="I1459" s="116"/>
      <c r="K1459" s="116"/>
      <c r="L1459" s="116"/>
      <c r="N1459" s="116"/>
      <c r="R1459" s="116"/>
      <c r="T1459" s="116" t="s">
        <v>973</v>
      </c>
      <c r="U1459" s="116" t="s">
        <v>2342</v>
      </c>
    </row>
    <row r="1460" spans="1:21" x14ac:dyDescent="0.25">
      <c r="A1460" s="116"/>
      <c r="C1460" s="116"/>
      <c r="E1460" s="116"/>
      <c r="G1460" s="116"/>
      <c r="I1460" s="116"/>
      <c r="K1460" s="116"/>
      <c r="L1460" s="116"/>
      <c r="N1460" s="116"/>
      <c r="R1460" s="116"/>
      <c r="T1460" s="116" t="s">
        <v>973</v>
      </c>
      <c r="U1460" s="116" t="s">
        <v>2343</v>
      </c>
    </row>
    <row r="1461" spans="1:21" x14ac:dyDescent="0.25">
      <c r="A1461" s="116"/>
      <c r="C1461" s="116"/>
      <c r="E1461" s="116"/>
      <c r="G1461" s="116"/>
      <c r="I1461" s="116"/>
      <c r="K1461" s="116"/>
      <c r="L1461" s="116"/>
      <c r="N1461" s="116"/>
      <c r="R1461" s="116"/>
      <c r="T1461" s="116" t="s">
        <v>973</v>
      </c>
      <c r="U1461" s="116" t="s">
        <v>2344</v>
      </c>
    </row>
    <row r="1462" spans="1:21" x14ac:dyDescent="0.25">
      <c r="A1462" s="116"/>
      <c r="C1462" s="116"/>
      <c r="E1462" s="116"/>
      <c r="G1462" s="116"/>
      <c r="I1462" s="116"/>
      <c r="K1462" s="116"/>
      <c r="L1462" s="116"/>
      <c r="N1462" s="116"/>
      <c r="R1462" s="116"/>
      <c r="T1462" s="116" t="s">
        <v>973</v>
      </c>
      <c r="U1462" s="116" t="s">
        <v>2345</v>
      </c>
    </row>
    <row r="1463" spans="1:21" x14ac:dyDescent="0.25">
      <c r="A1463" s="116"/>
      <c r="C1463" s="116"/>
      <c r="E1463" s="116"/>
      <c r="G1463" s="116"/>
      <c r="I1463" s="116"/>
      <c r="K1463" s="116"/>
      <c r="L1463" s="116"/>
      <c r="N1463" s="116"/>
      <c r="R1463" s="116"/>
      <c r="T1463" s="116" t="s">
        <v>973</v>
      </c>
      <c r="U1463" s="116" t="s">
        <v>2346</v>
      </c>
    </row>
    <row r="1464" spans="1:21" x14ac:dyDescent="0.25">
      <c r="A1464" s="116"/>
      <c r="C1464" s="116"/>
      <c r="E1464" s="116"/>
      <c r="G1464" s="116"/>
      <c r="I1464" s="116"/>
      <c r="K1464" s="116"/>
      <c r="L1464" s="116"/>
      <c r="N1464" s="116"/>
      <c r="R1464" s="116"/>
      <c r="T1464" s="116" t="s">
        <v>973</v>
      </c>
      <c r="U1464" s="116" t="s">
        <v>2347</v>
      </c>
    </row>
    <row r="1465" spans="1:21" x14ac:dyDescent="0.25">
      <c r="A1465" s="116"/>
      <c r="C1465" s="116"/>
      <c r="E1465" s="116"/>
      <c r="G1465" s="116"/>
      <c r="I1465" s="116"/>
      <c r="K1465" s="116"/>
      <c r="L1465" s="116"/>
      <c r="N1465" s="116"/>
      <c r="R1465" s="116"/>
      <c r="T1465" s="116" t="s">
        <v>973</v>
      </c>
      <c r="U1465" s="116" t="s">
        <v>2348</v>
      </c>
    </row>
    <row r="1466" spans="1:21" x14ac:dyDescent="0.25">
      <c r="A1466" s="116"/>
      <c r="C1466" s="116"/>
      <c r="E1466" s="116"/>
      <c r="G1466" s="116"/>
      <c r="I1466" s="116"/>
      <c r="K1466" s="116"/>
      <c r="L1466" s="116"/>
      <c r="N1466" s="116"/>
      <c r="R1466" s="116"/>
      <c r="T1466" s="116" t="s">
        <v>973</v>
      </c>
      <c r="U1466" s="116" t="s">
        <v>2349</v>
      </c>
    </row>
    <row r="1467" spans="1:21" x14ac:dyDescent="0.25">
      <c r="A1467" s="116"/>
      <c r="C1467" s="116"/>
      <c r="E1467" s="116"/>
      <c r="G1467" s="116"/>
      <c r="I1467" s="116"/>
      <c r="K1467" s="116"/>
      <c r="L1467" s="116"/>
      <c r="N1467" s="116"/>
      <c r="R1467" s="116"/>
      <c r="T1467" s="116" t="s">
        <v>973</v>
      </c>
      <c r="U1467" s="116" t="s">
        <v>2350</v>
      </c>
    </row>
    <row r="1468" spans="1:21" x14ac:dyDescent="0.25">
      <c r="A1468" s="116"/>
      <c r="C1468" s="116"/>
      <c r="E1468" s="116"/>
      <c r="G1468" s="116"/>
      <c r="I1468" s="116"/>
      <c r="K1468" s="116"/>
      <c r="L1468" s="116"/>
      <c r="N1468" s="116"/>
      <c r="R1468" s="116"/>
      <c r="T1468" s="116" t="s">
        <v>973</v>
      </c>
      <c r="U1468" s="116" t="s">
        <v>2351</v>
      </c>
    </row>
    <row r="1469" spans="1:21" x14ac:dyDescent="0.25">
      <c r="A1469" s="116"/>
      <c r="C1469" s="116"/>
      <c r="E1469" s="116"/>
      <c r="G1469" s="116"/>
      <c r="I1469" s="116"/>
      <c r="K1469" s="116"/>
      <c r="L1469" s="116"/>
      <c r="N1469" s="116"/>
      <c r="R1469" s="116"/>
      <c r="T1469" s="116" t="s">
        <v>975</v>
      </c>
      <c r="U1469" s="116" t="s">
        <v>2352</v>
      </c>
    </row>
    <row r="1470" spans="1:21" x14ac:dyDescent="0.25">
      <c r="A1470" s="116"/>
      <c r="C1470" s="116"/>
      <c r="E1470" s="116"/>
      <c r="G1470" s="116"/>
      <c r="I1470" s="116"/>
      <c r="K1470" s="116"/>
      <c r="L1470" s="116"/>
      <c r="N1470" s="116"/>
      <c r="R1470" s="116"/>
      <c r="T1470" s="116" t="s">
        <v>975</v>
      </c>
      <c r="U1470" s="116" t="s">
        <v>2353</v>
      </c>
    </row>
    <row r="1471" spans="1:21" x14ac:dyDescent="0.25">
      <c r="A1471" s="116"/>
      <c r="C1471" s="116"/>
      <c r="E1471" s="116"/>
      <c r="G1471" s="116"/>
      <c r="I1471" s="116"/>
      <c r="K1471" s="116"/>
      <c r="L1471" s="116"/>
      <c r="N1471" s="116"/>
      <c r="R1471" s="116"/>
      <c r="T1471" s="116" t="s">
        <v>975</v>
      </c>
      <c r="U1471" s="116" t="s">
        <v>2354</v>
      </c>
    </row>
    <row r="1472" spans="1:21" x14ac:dyDescent="0.25">
      <c r="A1472" s="116"/>
      <c r="C1472" s="116"/>
      <c r="E1472" s="116"/>
      <c r="G1472" s="116"/>
      <c r="I1472" s="116"/>
      <c r="K1472" s="116"/>
      <c r="L1472" s="116"/>
      <c r="N1472" s="116"/>
      <c r="R1472" s="116"/>
      <c r="T1472" s="116" t="s">
        <v>975</v>
      </c>
      <c r="U1472" s="116" t="s">
        <v>2355</v>
      </c>
    </row>
    <row r="1473" spans="1:21" x14ac:dyDescent="0.25">
      <c r="A1473" s="116"/>
      <c r="C1473" s="116"/>
      <c r="E1473" s="116"/>
      <c r="G1473" s="116"/>
      <c r="I1473" s="116"/>
      <c r="K1473" s="116"/>
      <c r="L1473" s="116"/>
      <c r="N1473" s="116"/>
      <c r="R1473" s="116"/>
      <c r="T1473" s="116" t="s">
        <v>975</v>
      </c>
      <c r="U1473" s="116" t="s">
        <v>2356</v>
      </c>
    </row>
    <row r="1474" spans="1:21" x14ac:dyDescent="0.25">
      <c r="A1474" s="116"/>
      <c r="C1474" s="116"/>
      <c r="E1474" s="116"/>
      <c r="G1474" s="116"/>
      <c r="I1474" s="116"/>
      <c r="K1474" s="116"/>
      <c r="L1474" s="116"/>
      <c r="N1474" s="116"/>
      <c r="R1474" s="116"/>
      <c r="T1474" s="116" t="s">
        <v>975</v>
      </c>
      <c r="U1474" s="116" t="s">
        <v>2357</v>
      </c>
    </row>
    <row r="1475" spans="1:21" x14ac:dyDescent="0.25">
      <c r="A1475" s="116"/>
      <c r="C1475" s="116"/>
      <c r="E1475" s="116"/>
      <c r="G1475" s="116"/>
      <c r="I1475" s="116"/>
      <c r="K1475" s="116"/>
      <c r="L1475" s="116"/>
      <c r="N1475" s="116"/>
      <c r="R1475" s="116"/>
      <c r="T1475" s="116" t="s">
        <v>975</v>
      </c>
      <c r="U1475" s="116" t="s">
        <v>2358</v>
      </c>
    </row>
    <row r="1476" spans="1:21" x14ac:dyDescent="0.25">
      <c r="A1476" s="116"/>
      <c r="C1476" s="116"/>
      <c r="E1476" s="116"/>
      <c r="G1476" s="116"/>
      <c r="I1476" s="116"/>
      <c r="K1476" s="116"/>
      <c r="L1476" s="116"/>
      <c r="N1476" s="116"/>
      <c r="R1476" s="116"/>
      <c r="T1476" s="116" t="s">
        <v>975</v>
      </c>
      <c r="U1476" s="116" t="s">
        <v>2359</v>
      </c>
    </row>
    <row r="1477" spans="1:21" x14ac:dyDescent="0.25">
      <c r="A1477" s="116"/>
      <c r="C1477" s="116"/>
      <c r="E1477" s="116"/>
      <c r="G1477" s="116"/>
      <c r="I1477" s="116"/>
      <c r="K1477" s="116"/>
      <c r="L1477" s="116"/>
      <c r="N1477" s="116"/>
      <c r="R1477" s="116"/>
      <c r="T1477" s="116" t="s">
        <v>975</v>
      </c>
      <c r="U1477" s="116" t="s">
        <v>2360</v>
      </c>
    </row>
    <row r="1478" spans="1:21" x14ac:dyDescent="0.25">
      <c r="A1478" s="116"/>
      <c r="C1478" s="116"/>
      <c r="E1478" s="116"/>
      <c r="G1478" s="116"/>
      <c r="I1478" s="116"/>
      <c r="K1478" s="116"/>
      <c r="L1478" s="116"/>
      <c r="N1478" s="116"/>
      <c r="R1478" s="116"/>
      <c r="T1478" s="116" t="s">
        <v>975</v>
      </c>
      <c r="U1478" s="116" t="s">
        <v>2361</v>
      </c>
    </row>
    <row r="1479" spans="1:21" x14ac:dyDescent="0.25">
      <c r="A1479" s="116"/>
      <c r="C1479" s="116"/>
      <c r="E1479" s="116"/>
      <c r="G1479" s="116"/>
      <c r="I1479" s="116"/>
      <c r="K1479" s="116"/>
      <c r="L1479" s="116"/>
      <c r="N1479" s="116"/>
      <c r="R1479" s="116"/>
      <c r="T1479" s="116" t="s">
        <v>471</v>
      </c>
      <c r="U1479" s="116" t="s">
        <v>2362</v>
      </c>
    </row>
    <row r="1480" spans="1:21" x14ac:dyDescent="0.25">
      <c r="A1480" s="116"/>
      <c r="C1480" s="116"/>
      <c r="E1480" s="116"/>
      <c r="G1480" s="116"/>
      <c r="I1480" s="116"/>
      <c r="K1480" s="116"/>
      <c r="L1480" s="116"/>
      <c r="N1480" s="116"/>
      <c r="R1480" s="116"/>
      <c r="T1480" s="116" t="s">
        <v>471</v>
      </c>
      <c r="U1480" s="116" t="s">
        <v>2363</v>
      </c>
    </row>
    <row r="1481" spans="1:21" x14ac:dyDescent="0.25">
      <c r="A1481" s="116"/>
      <c r="C1481" s="116"/>
      <c r="E1481" s="116"/>
      <c r="G1481" s="116"/>
      <c r="I1481" s="116"/>
      <c r="K1481" s="116"/>
      <c r="L1481" s="116"/>
      <c r="N1481" s="116"/>
      <c r="R1481" s="116"/>
      <c r="T1481" s="116" t="s">
        <v>471</v>
      </c>
      <c r="U1481" s="116" t="s">
        <v>2364</v>
      </c>
    </row>
    <row r="1482" spans="1:21" x14ac:dyDescent="0.25">
      <c r="A1482" s="116"/>
      <c r="C1482" s="116"/>
      <c r="E1482" s="116"/>
      <c r="G1482" s="116"/>
      <c r="I1482" s="116"/>
      <c r="K1482" s="116"/>
      <c r="L1482" s="116"/>
      <c r="N1482" s="116"/>
      <c r="R1482" s="116"/>
      <c r="T1482" s="116" t="s">
        <v>471</v>
      </c>
      <c r="U1482" s="116" t="s">
        <v>2365</v>
      </c>
    </row>
    <row r="1483" spans="1:21" x14ac:dyDescent="0.25">
      <c r="A1483" s="116"/>
      <c r="C1483" s="116"/>
      <c r="E1483" s="116"/>
      <c r="G1483" s="116"/>
      <c r="I1483" s="116"/>
      <c r="K1483" s="116"/>
      <c r="L1483" s="116"/>
      <c r="N1483" s="116"/>
      <c r="R1483" s="116"/>
      <c r="T1483" s="116" t="s">
        <v>471</v>
      </c>
      <c r="U1483" s="116" t="s">
        <v>2366</v>
      </c>
    </row>
    <row r="1484" spans="1:21" x14ac:dyDescent="0.25">
      <c r="A1484" s="116"/>
      <c r="C1484" s="116"/>
      <c r="E1484" s="116"/>
      <c r="G1484" s="116"/>
      <c r="I1484" s="116"/>
      <c r="K1484" s="116"/>
      <c r="L1484" s="116"/>
      <c r="N1484" s="116"/>
      <c r="R1484" s="116"/>
      <c r="T1484" s="116" t="s">
        <v>471</v>
      </c>
      <c r="U1484" s="116" t="s">
        <v>2367</v>
      </c>
    </row>
    <row r="1485" spans="1:21" x14ac:dyDescent="0.25">
      <c r="A1485" s="116"/>
      <c r="C1485" s="116"/>
      <c r="E1485" s="116"/>
      <c r="G1485" s="116"/>
      <c r="I1485" s="116"/>
      <c r="K1485" s="116"/>
      <c r="L1485" s="116"/>
      <c r="N1485" s="116"/>
      <c r="R1485" s="116"/>
      <c r="T1485" s="116" t="s">
        <v>471</v>
      </c>
      <c r="U1485" s="116" t="s">
        <v>2368</v>
      </c>
    </row>
    <row r="1486" spans="1:21" x14ac:dyDescent="0.25">
      <c r="A1486" s="116"/>
      <c r="C1486" s="116"/>
      <c r="E1486" s="116"/>
      <c r="G1486" s="116"/>
      <c r="I1486" s="116"/>
      <c r="K1486" s="116"/>
      <c r="L1486" s="116"/>
      <c r="N1486" s="116"/>
      <c r="R1486" s="116"/>
      <c r="T1486" s="116" t="s">
        <v>471</v>
      </c>
      <c r="U1486" s="116" t="s">
        <v>2369</v>
      </c>
    </row>
    <row r="1487" spans="1:21" x14ac:dyDescent="0.25">
      <c r="A1487" s="116"/>
      <c r="C1487" s="116"/>
      <c r="E1487" s="116"/>
      <c r="G1487" s="116"/>
      <c r="I1487" s="116"/>
      <c r="K1487" s="116"/>
      <c r="L1487" s="116"/>
      <c r="N1487" s="116"/>
      <c r="R1487" s="116"/>
      <c r="T1487" s="116" t="s">
        <v>471</v>
      </c>
      <c r="U1487" s="116" t="s">
        <v>2370</v>
      </c>
    </row>
    <row r="1488" spans="1:21" x14ac:dyDescent="0.25">
      <c r="A1488" s="116"/>
      <c r="C1488" s="116"/>
      <c r="E1488" s="116"/>
      <c r="G1488" s="116"/>
      <c r="I1488" s="116"/>
      <c r="K1488" s="116"/>
      <c r="L1488" s="116"/>
      <c r="N1488" s="116"/>
      <c r="R1488" s="116"/>
      <c r="T1488" s="116" t="s">
        <v>471</v>
      </c>
      <c r="U1488" s="116" t="s">
        <v>2371</v>
      </c>
    </row>
    <row r="1489" spans="1:21" x14ac:dyDescent="0.25">
      <c r="A1489" s="116"/>
      <c r="C1489" s="116"/>
      <c r="E1489" s="116"/>
      <c r="G1489" s="116"/>
      <c r="I1489" s="116"/>
      <c r="K1489" s="116"/>
      <c r="L1489" s="116"/>
      <c r="N1489" s="116"/>
      <c r="R1489" s="116"/>
      <c r="T1489" s="116" t="s">
        <v>471</v>
      </c>
      <c r="U1489" s="116" t="s">
        <v>2372</v>
      </c>
    </row>
    <row r="1490" spans="1:21" x14ac:dyDescent="0.25">
      <c r="A1490" s="116"/>
      <c r="C1490" s="116"/>
      <c r="E1490" s="116"/>
      <c r="G1490" s="116"/>
      <c r="I1490" s="116"/>
      <c r="K1490" s="116"/>
      <c r="L1490" s="116"/>
      <c r="N1490" s="116"/>
      <c r="R1490" s="116"/>
      <c r="T1490" s="116" t="s">
        <v>471</v>
      </c>
      <c r="U1490" s="116" t="s">
        <v>2373</v>
      </c>
    </row>
    <row r="1491" spans="1:21" x14ac:dyDescent="0.25">
      <c r="A1491" s="116"/>
      <c r="C1491" s="116"/>
      <c r="E1491" s="116"/>
      <c r="G1491" s="116"/>
      <c r="I1491" s="116"/>
      <c r="K1491" s="116"/>
      <c r="L1491" s="116"/>
      <c r="N1491" s="116"/>
      <c r="R1491" s="116"/>
      <c r="T1491" s="116" t="s">
        <v>471</v>
      </c>
      <c r="U1491" s="116" t="s">
        <v>2374</v>
      </c>
    </row>
    <row r="1492" spans="1:21" x14ac:dyDescent="0.25">
      <c r="A1492" s="116"/>
      <c r="C1492" s="116"/>
      <c r="E1492" s="116"/>
      <c r="G1492" s="116"/>
      <c r="I1492" s="116"/>
      <c r="K1492" s="116"/>
      <c r="L1492" s="116"/>
      <c r="N1492" s="116"/>
      <c r="R1492" s="116"/>
      <c r="T1492" s="116" t="s">
        <v>471</v>
      </c>
      <c r="U1492" s="116" t="s">
        <v>2375</v>
      </c>
    </row>
    <row r="1493" spans="1:21" x14ac:dyDescent="0.25">
      <c r="A1493" s="116"/>
      <c r="C1493" s="116"/>
      <c r="E1493" s="116"/>
      <c r="G1493" s="116"/>
      <c r="I1493" s="116"/>
      <c r="K1493" s="116"/>
      <c r="L1493" s="116"/>
      <c r="N1493" s="116"/>
      <c r="R1493" s="116"/>
      <c r="T1493" s="116" t="s">
        <v>471</v>
      </c>
      <c r="U1493" s="116" t="s">
        <v>2376</v>
      </c>
    </row>
    <row r="1494" spans="1:21" x14ac:dyDescent="0.25">
      <c r="A1494" s="116"/>
      <c r="C1494" s="116"/>
      <c r="E1494" s="116"/>
      <c r="G1494" s="116"/>
      <c r="I1494" s="116"/>
      <c r="K1494" s="116"/>
      <c r="L1494" s="116"/>
      <c r="N1494" s="116"/>
      <c r="R1494" s="116"/>
      <c r="T1494" s="116" t="s">
        <v>471</v>
      </c>
      <c r="U1494" s="116" t="s">
        <v>2377</v>
      </c>
    </row>
    <row r="1495" spans="1:21" x14ac:dyDescent="0.25">
      <c r="A1495" s="116"/>
      <c r="C1495" s="116"/>
      <c r="E1495" s="116"/>
      <c r="G1495" s="116"/>
      <c r="I1495" s="116"/>
      <c r="K1495" s="116"/>
      <c r="L1495" s="116"/>
      <c r="N1495" s="116"/>
      <c r="R1495" s="116"/>
      <c r="T1495" s="116" t="s">
        <v>471</v>
      </c>
      <c r="U1495" s="116" t="s">
        <v>2378</v>
      </c>
    </row>
    <row r="1496" spans="1:21" x14ac:dyDescent="0.25">
      <c r="A1496" s="116"/>
      <c r="C1496" s="116"/>
      <c r="E1496" s="116"/>
      <c r="G1496" s="116"/>
      <c r="I1496" s="116"/>
      <c r="K1496" s="116"/>
      <c r="L1496" s="116"/>
      <c r="N1496" s="116"/>
      <c r="R1496" s="116"/>
      <c r="T1496" s="116" t="s">
        <v>471</v>
      </c>
      <c r="U1496" s="116" t="s">
        <v>2379</v>
      </c>
    </row>
    <row r="1497" spans="1:21" x14ac:dyDescent="0.25">
      <c r="A1497" s="116"/>
      <c r="C1497" s="116"/>
      <c r="E1497" s="116"/>
      <c r="G1497" s="116"/>
      <c r="I1497" s="116"/>
      <c r="K1497" s="116"/>
      <c r="L1497" s="116"/>
      <c r="N1497" s="116"/>
      <c r="R1497" s="116"/>
      <c r="T1497" s="116" t="s">
        <v>471</v>
      </c>
      <c r="U1497" s="116" t="s">
        <v>2380</v>
      </c>
    </row>
    <row r="1498" spans="1:21" x14ac:dyDescent="0.25">
      <c r="A1498" s="116"/>
      <c r="C1498" s="116"/>
      <c r="E1498" s="116"/>
      <c r="G1498" s="116"/>
      <c r="I1498" s="116"/>
      <c r="K1498" s="116"/>
      <c r="L1498" s="116"/>
      <c r="N1498" s="116"/>
      <c r="R1498" s="116"/>
      <c r="T1498" s="116" t="s">
        <v>471</v>
      </c>
      <c r="U1498" s="116" t="s">
        <v>2381</v>
      </c>
    </row>
    <row r="1499" spans="1:21" x14ac:dyDescent="0.25">
      <c r="A1499" s="116"/>
      <c r="C1499" s="116"/>
      <c r="E1499" s="116"/>
      <c r="G1499" s="116"/>
      <c r="I1499" s="116"/>
      <c r="K1499" s="116"/>
      <c r="L1499" s="116"/>
      <c r="N1499" s="116"/>
      <c r="R1499" s="116"/>
      <c r="T1499" s="116" t="s">
        <v>471</v>
      </c>
      <c r="U1499" s="116" t="s">
        <v>2382</v>
      </c>
    </row>
    <row r="1500" spans="1:21" x14ac:dyDescent="0.25">
      <c r="A1500" s="116"/>
      <c r="C1500" s="116"/>
      <c r="E1500" s="116"/>
      <c r="G1500" s="116"/>
      <c r="I1500" s="116"/>
      <c r="K1500" s="116"/>
      <c r="L1500" s="116"/>
      <c r="N1500" s="116"/>
      <c r="R1500" s="116"/>
      <c r="T1500" s="116" t="s">
        <v>471</v>
      </c>
      <c r="U1500" s="116" t="s">
        <v>2383</v>
      </c>
    </row>
    <row r="1501" spans="1:21" x14ac:dyDescent="0.25">
      <c r="A1501" s="116"/>
      <c r="C1501" s="116"/>
      <c r="E1501" s="116"/>
      <c r="G1501" s="116"/>
      <c r="I1501" s="116"/>
      <c r="K1501" s="116"/>
      <c r="L1501" s="116"/>
      <c r="N1501" s="116"/>
      <c r="R1501" s="116"/>
      <c r="T1501" s="116" t="s">
        <v>471</v>
      </c>
      <c r="U1501" s="116" t="s">
        <v>2384</v>
      </c>
    </row>
    <row r="1502" spans="1:21" x14ac:dyDescent="0.25">
      <c r="A1502" s="116"/>
      <c r="C1502" s="116"/>
      <c r="E1502" s="116"/>
      <c r="G1502" s="116"/>
      <c r="I1502" s="116"/>
      <c r="K1502" s="116"/>
      <c r="L1502" s="116"/>
      <c r="N1502" s="116"/>
      <c r="R1502" s="116"/>
      <c r="T1502" s="116" t="s">
        <v>471</v>
      </c>
      <c r="U1502" s="116" t="s">
        <v>2385</v>
      </c>
    </row>
    <row r="1503" spans="1:21" x14ac:dyDescent="0.25">
      <c r="A1503" s="116"/>
      <c r="C1503" s="116"/>
      <c r="E1503" s="116"/>
      <c r="G1503" s="116"/>
      <c r="I1503" s="116"/>
      <c r="K1503" s="116"/>
      <c r="L1503" s="116"/>
      <c r="N1503" s="116"/>
      <c r="R1503" s="116"/>
      <c r="T1503" s="116" t="s">
        <v>471</v>
      </c>
      <c r="U1503" s="116" t="s">
        <v>2386</v>
      </c>
    </row>
    <row r="1504" spans="1:21" x14ac:dyDescent="0.25">
      <c r="A1504" s="116"/>
      <c r="C1504" s="116"/>
      <c r="E1504" s="116"/>
      <c r="G1504" s="116"/>
      <c r="I1504" s="116"/>
      <c r="K1504" s="116"/>
      <c r="L1504" s="116"/>
      <c r="N1504" s="116"/>
      <c r="R1504" s="116"/>
      <c r="T1504" s="116" t="s">
        <v>724</v>
      </c>
      <c r="U1504" s="116" t="s">
        <v>2387</v>
      </c>
    </row>
    <row r="1505" spans="1:21" x14ac:dyDescent="0.25">
      <c r="A1505" s="116"/>
      <c r="C1505" s="116"/>
      <c r="E1505" s="116"/>
      <c r="G1505" s="116"/>
      <c r="I1505" s="116"/>
      <c r="K1505" s="116"/>
      <c r="L1505" s="116"/>
      <c r="N1505" s="116"/>
      <c r="R1505" s="116"/>
      <c r="T1505" s="116" t="s">
        <v>724</v>
      </c>
      <c r="U1505" s="116" t="s">
        <v>2388</v>
      </c>
    </row>
    <row r="1506" spans="1:21" x14ac:dyDescent="0.25">
      <c r="A1506" s="116"/>
      <c r="C1506" s="116"/>
      <c r="E1506" s="116"/>
      <c r="G1506" s="116"/>
      <c r="I1506" s="116"/>
      <c r="K1506" s="116"/>
      <c r="L1506" s="116"/>
      <c r="N1506" s="116"/>
      <c r="R1506" s="116"/>
      <c r="T1506" s="116" t="s">
        <v>724</v>
      </c>
      <c r="U1506" s="116" t="s">
        <v>2389</v>
      </c>
    </row>
    <row r="1507" spans="1:21" x14ac:dyDescent="0.25">
      <c r="A1507" s="116"/>
      <c r="C1507" s="116"/>
      <c r="E1507" s="116"/>
      <c r="G1507" s="116"/>
      <c r="I1507" s="116"/>
      <c r="K1507" s="116"/>
      <c r="L1507" s="116"/>
      <c r="N1507" s="116"/>
      <c r="R1507" s="116"/>
      <c r="T1507" s="116" t="s">
        <v>724</v>
      </c>
      <c r="U1507" s="116" t="s">
        <v>2390</v>
      </c>
    </row>
    <row r="1508" spans="1:21" x14ac:dyDescent="0.25">
      <c r="A1508" s="116"/>
      <c r="C1508" s="116"/>
      <c r="E1508" s="116"/>
      <c r="G1508" s="116"/>
      <c r="I1508" s="116"/>
      <c r="K1508" s="116"/>
      <c r="L1508" s="116"/>
      <c r="N1508" s="116"/>
      <c r="R1508" s="116"/>
      <c r="T1508" s="116" t="s">
        <v>724</v>
      </c>
      <c r="U1508" s="116" t="s">
        <v>2391</v>
      </c>
    </row>
    <row r="1509" spans="1:21" x14ac:dyDescent="0.25">
      <c r="A1509" s="116"/>
      <c r="C1509" s="116"/>
      <c r="E1509" s="116"/>
      <c r="G1509" s="116"/>
      <c r="I1509" s="116"/>
      <c r="K1509" s="116"/>
      <c r="L1509" s="116"/>
      <c r="N1509" s="116"/>
      <c r="R1509" s="116"/>
      <c r="T1509" s="116" t="s">
        <v>724</v>
      </c>
      <c r="U1509" s="116" t="s">
        <v>2392</v>
      </c>
    </row>
    <row r="1510" spans="1:21" x14ac:dyDescent="0.25">
      <c r="A1510" s="116"/>
      <c r="C1510" s="116"/>
      <c r="E1510" s="116"/>
      <c r="G1510" s="116"/>
      <c r="I1510" s="116"/>
      <c r="K1510" s="116"/>
      <c r="L1510" s="116"/>
      <c r="N1510" s="116"/>
      <c r="R1510" s="116"/>
      <c r="T1510" s="116" t="s">
        <v>724</v>
      </c>
      <c r="U1510" s="116" t="s">
        <v>2393</v>
      </c>
    </row>
    <row r="1511" spans="1:21" x14ac:dyDescent="0.25">
      <c r="A1511" s="116"/>
      <c r="C1511" s="116"/>
      <c r="E1511" s="116"/>
      <c r="G1511" s="116"/>
      <c r="I1511" s="116"/>
      <c r="K1511" s="116"/>
      <c r="L1511" s="116"/>
      <c r="N1511" s="116"/>
      <c r="R1511" s="116"/>
      <c r="T1511" s="116" t="s">
        <v>724</v>
      </c>
      <c r="U1511" s="116" t="s">
        <v>2394</v>
      </c>
    </row>
    <row r="1512" spans="1:21" x14ac:dyDescent="0.25">
      <c r="A1512" s="116"/>
      <c r="C1512" s="116"/>
      <c r="E1512" s="116"/>
      <c r="G1512" s="116"/>
      <c r="I1512" s="116"/>
      <c r="K1512" s="116"/>
      <c r="L1512" s="116"/>
      <c r="N1512" s="116"/>
      <c r="R1512" s="116"/>
      <c r="T1512" s="116" t="s">
        <v>724</v>
      </c>
      <c r="U1512" s="116" t="s">
        <v>2395</v>
      </c>
    </row>
    <row r="1513" spans="1:21" x14ac:dyDescent="0.25">
      <c r="A1513" s="116"/>
      <c r="C1513" s="116"/>
      <c r="E1513" s="116"/>
      <c r="G1513" s="116"/>
      <c r="I1513" s="116"/>
      <c r="K1513" s="116"/>
      <c r="L1513" s="116"/>
      <c r="N1513" s="116"/>
      <c r="R1513" s="116"/>
      <c r="T1513" s="116" t="s">
        <v>724</v>
      </c>
      <c r="U1513" s="116" t="s">
        <v>2396</v>
      </c>
    </row>
    <row r="1514" spans="1:21" x14ac:dyDescent="0.25">
      <c r="A1514" s="116"/>
      <c r="C1514" s="116"/>
      <c r="E1514" s="116"/>
      <c r="G1514" s="116"/>
      <c r="I1514" s="116"/>
      <c r="K1514" s="116"/>
      <c r="L1514" s="116"/>
      <c r="N1514" s="116"/>
      <c r="R1514" s="116"/>
      <c r="T1514" s="116" t="s">
        <v>724</v>
      </c>
      <c r="U1514" s="116" t="s">
        <v>2397</v>
      </c>
    </row>
    <row r="1515" spans="1:21" x14ac:dyDescent="0.25">
      <c r="A1515" s="116"/>
      <c r="C1515" s="116"/>
      <c r="E1515" s="116"/>
      <c r="G1515" s="116"/>
      <c r="I1515" s="116"/>
      <c r="K1515" s="116"/>
      <c r="L1515" s="116"/>
      <c r="N1515" s="116"/>
      <c r="R1515" s="116"/>
      <c r="T1515" s="116" t="s">
        <v>724</v>
      </c>
      <c r="U1515" s="116" t="s">
        <v>2398</v>
      </c>
    </row>
    <row r="1516" spans="1:21" x14ac:dyDescent="0.25">
      <c r="A1516" s="116"/>
      <c r="C1516" s="116"/>
      <c r="E1516" s="116"/>
      <c r="G1516" s="116"/>
      <c r="I1516" s="116"/>
      <c r="K1516" s="116"/>
      <c r="L1516" s="116"/>
      <c r="N1516" s="116"/>
      <c r="R1516" s="116"/>
      <c r="T1516" s="116" t="s">
        <v>724</v>
      </c>
      <c r="U1516" s="116" t="s">
        <v>2399</v>
      </c>
    </row>
    <row r="1517" spans="1:21" x14ac:dyDescent="0.25">
      <c r="A1517" s="116"/>
      <c r="C1517" s="116"/>
      <c r="E1517" s="116"/>
      <c r="G1517" s="116"/>
      <c r="I1517" s="116"/>
      <c r="K1517" s="116"/>
      <c r="L1517" s="116"/>
      <c r="N1517" s="116"/>
      <c r="R1517" s="116"/>
      <c r="T1517" s="116" t="s">
        <v>724</v>
      </c>
      <c r="U1517" s="116" t="s">
        <v>2400</v>
      </c>
    </row>
    <row r="1518" spans="1:21" x14ac:dyDescent="0.25">
      <c r="A1518" s="116"/>
      <c r="C1518" s="116"/>
      <c r="E1518" s="116"/>
      <c r="G1518" s="116"/>
      <c r="I1518" s="116"/>
      <c r="K1518" s="116"/>
      <c r="L1518" s="116"/>
      <c r="N1518" s="116"/>
      <c r="R1518" s="116"/>
      <c r="T1518" s="116" t="s">
        <v>724</v>
      </c>
      <c r="U1518" s="116" t="s">
        <v>2401</v>
      </c>
    </row>
    <row r="1519" spans="1:21" x14ac:dyDescent="0.25">
      <c r="A1519" s="116"/>
      <c r="C1519" s="116"/>
      <c r="E1519" s="116"/>
      <c r="G1519" s="116"/>
      <c r="I1519" s="116"/>
      <c r="K1519" s="116"/>
      <c r="L1519" s="116"/>
      <c r="N1519" s="116"/>
      <c r="R1519" s="116"/>
      <c r="T1519" s="116" t="s">
        <v>724</v>
      </c>
      <c r="U1519" s="116" t="s">
        <v>2402</v>
      </c>
    </row>
    <row r="1520" spans="1:21" x14ac:dyDescent="0.25">
      <c r="A1520" s="116"/>
      <c r="C1520" s="116"/>
      <c r="E1520" s="116"/>
      <c r="G1520" s="116"/>
      <c r="I1520" s="116"/>
      <c r="K1520" s="116"/>
      <c r="L1520" s="116"/>
      <c r="N1520" s="116"/>
      <c r="R1520" s="116"/>
      <c r="T1520" s="116" t="s">
        <v>724</v>
      </c>
      <c r="U1520" s="116" t="s">
        <v>2403</v>
      </c>
    </row>
    <row r="1521" spans="1:21" x14ac:dyDescent="0.25">
      <c r="A1521" s="116"/>
      <c r="C1521" s="116"/>
      <c r="E1521" s="116"/>
      <c r="G1521" s="116"/>
      <c r="I1521" s="116"/>
      <c r="K1521" s="116"/>
      <c r="L1521" s="116"/>
      <c r="N1521" s="116"/>
      <c r="R1521" s="116"/>
      <c r="T1521" s="116" t="s">
        <v>724</v>
      </c>
      <c r="U1521" s="116" t="s">
        <v>2404</v>
      </c>
    </row>
    <row r="1522" spans="1:21" x14ac:dyDescent="0.25">
      <c r="A1522" s="116"/>
      <c r="C1522" s="116"/>
      <c r="E1522" s="116"/>
      <c r="G1522" s="116"/>
      <c r="I1522" s="116"/>
      <c r="K1522" s="116"/>
      <c r="L1522" s="116"/>
      <c r="N1522" s="116"/>
      <c r="R1522" s="116"/>
      <c r="T1522" s="116" t="s">
        <v>724</v>
      </c>
      <c r="U1522" s="116" t="s">
        <v>2405</v>
      </c>
    </row>
    <row r="1523" spans="1:21" x14ac:dyDescent="0.25">
      <c r="A1523" s="116"/>
      <c r="C1523" s="116"/>
      <c r="E1523" s="116"/>
      <c r="G1523" s="116"/>
      <c r="I1523" s="116"/>
      <c r="K1523" s="116"/>
      <c r="L1523" s="116"/>
      <c r="N1523" s="116"/>
      <c r="R1523" s="116"/>
      <c r="T1523" s="116" t="s">
        <v>724</v>
      </c>
      <c r="U1523" s="116" t="s">
        <v>2406</v>
      </c>
    </row>
    <row r="1524" spans="1:21" x14ac:dyDescent="0.25">
      <c r="A1524" s="116"/>
      <c r="C1524" s="116"/>
      <c r="E1524" s="116"/>
      <c r="G1524" s="116"/>
      <c r="I1524" s="116"/>
      <c r="K1524" s="116"/>
      <c r="L1524" s="116"/>
      <c r="N1524" s="116"/>
      <c r="R1524" s="116"/>
      <c r="T1524" s="116" t="s">
        <v>724</v>
      </c>
      <c r="U1524" s="116" t="s">
        <v>2407</v>
      </c>
    </row>
    <row r="1525" spans="1:21" x14ac:dyDescent="0.25">
      <c r="A1525" s="116"/>
      <c r="C1525" s="116"/>
      <c r="E1525" s="116"/>
      <c r="G1525" s="116"/>
      <c r="I1525" s="116"/>
      <c r="K1525" s="116"/>
      <c r="L1525" s="116"/>
      <c r="N1525" s="116"/>
      <c r="R1525" s="116"/>
      <c r="T1525" s="116" t="s">
        <v>724</v>
      </c>
      <c r="U1525" s="116" t="s">
        <v>2408</v>
      </c>
    </row>
    <row r="1526" spans="1:21" x14ac:dyDescent="0.25">
      <c r="A1526" s="116"/>
      <c r="C1526" s="116"/>
      <c r="E1526" s="116"/>
      <c r="G1526" s="116"/>
      <c r="I1526" s="116"/>
      <c r="K1526" s="116"/>
      <c r="L1526" s="116"/>
      <c r="N1526" s="116"/>
      <c r="R1526" s="116"/>
      <c r="T1526" s="116" t="s">
        <v>724</v>
      </c>
      <c r="U1526" s="116" t="s">
        <v>2409</v>
      </c>
    </row>
    <row r="1527" spans="1:21" x14ac:dyDescent="0.25">
      <c r="A1527" s="116"/>
      <c r="C1527" s="116"/>
      <c r="E1527" s="116"/>
      <c r="G1527" s="116"/>
      <c r="I1527" s="116"/>
      <c r="K1527" s="116"/>
      <c r="L1527" s="116"/>
      <c r="N1527" s="116"/>
      <c r="R1527" s="116"/>
      <c r="T1527" s="116" t="s">
        <v>724</v>
      </c>
      <c r="U1527" s="116" t="s">
        <v>2410</v>
      </c>
    </row>
    <row r="1528" spans="1:21" x14ac:dyDescent="0.25">
      <c r="A1528" s="116"/>
      <c r="C1528" s="116"/>
      <c r="E1528" s="116"/>
      <c r="G1528" s="116"/>
      <c r="I1528" s="116"/>
      <c r="K1528" s="116"/>
      <c r="L1528" s="116"/>
      <c r="N1528" s="116"/>
      <c r="R1528" s="116"/>
      <c r="T1528" s="116" t="s">
        <v>724</v>
      </c>
      <c r="U1528" s="116" t="s">
        <v>2411</v>
      </c>
    </row>
    <row r="1529" spans="1:21" x14ac:dyDescent="0.25">
      <c r="A1529" s="116"/>
      <c r="C1529" s="116"/>
      <c r="E1529" s="116"/>
      <c r="G1529" s="116"/>
      <c r="I1529" s="116"/>
      <c r="K1529" s="116"/>
      <c r="L1529" s="116"/>
      <c r="N1529" s="116"/>
      <c r="R1529" s="116"/>
      <c r="T1529" s="116" t="s">
        <v>724</v>
      </c>
      <c r="U1529" s="116" t="s">
        <v>2412</v>
      </c>
    </row>
    <row r="1530" spans="1:21" x14ac:dyDescent="0.25">
      <c r="A1530" s="116"/>
      <c r="C1530" s="116"/>
      <c r="E1530" s="116"/>
      <c r="G1530" s="116"/>
      <c r="I1530" s="116"/>
      <c r="K1530" s="116"/>
      <c r="L1530" s="116"/>
      <c r="N1530" s="116"/>
      <c r="R1530" s="116"/>
      <c r="T1530" s="116" t="s">
        <v>724</v>
      </c>
      <c r="U1530" s="116" t="s">
        <v>2413</v>
      </c>
    </row>
    <row r="1531" spans="1:21" x14ac:dyDescent="0.25">
      <c r="A1531" s="116"/>
      <c r="C1531" s="116"/>
      <c r="E1531" s="116"/>
      <c r="G1531" s="116"/>
      <c r="I1531" s="116"/>
      <c r="K1531" s="116"/>
      <c r="L1531" s="116"/>
      <c r="N1531" s="116"/>
      <c r="R1531" s="116"/>
      <c r="T1531" s="116" t="s">
        <v>724</v>
      </c>
      <c r="U1531" s="116" t="s">
        <v>2414</v>
      </c>
    </row>
    <row r="1532" spans="1:21" x14ac:dyDescent="0.25">
      <c r="A1532" s="116"/>
      <c r="C1532" s="116"/>
      <c r="E1532" s="116"/>
      <c r="G1532" s="116"/>
      <c r="I1532" s="116"/>
      <c r="K1532" s="116"/>
      <c r="L1532" s="116"/>
      <c r="N1532" s="116"/>
      <c r="R1532" s="116"/>
      <c r="T1532" s="116" t="s">
        <v>724</v>
      </c>
      <c r="U1532" s="116" t="s">
        <v>2415</v>
      </c>
    </row>
    <row r="1533" spans="1:21" x14ac:dyDescent="0.25">
      <c r="A1533" s="116"/>
      <c r="C1533" s="116"/>
      <c r="E1533" s="116"/>
      <c r="G1533" s="116"/>
      <c r="I1533" s="116"/>
      <c r="K1533" s="116"/>
      <c r="L1533" s="116"/>
      <c r="N1533" s="116"/>
      <c r="R1533" s="116"/>
      <c r="T1533" s="116" t="s">
        <v>724</v>
      </c>
      <c r="U1533" s="116" t="s">
        <v>2416</v>
      </c>
    </row>
    <row r="1534" spans="1:21" x14ac:dyDescent="0.25">
      <c r="A1534" s="116"/>
      <c r="C1534" s="116"/>
      <c r="E1534" s="116"/>
      <c r="G1534" s="116"/>
      <c r="I1534" s="116"/>
      <c r="K1534" s="116"/>
      <c r="L1534" s="116"/>
      <c r="N1534" s="116"/>
      <c r="R1534" s="116"/>
      <c r="T1534" s="116" t="s">
        <v>724</v>
      </c>
      <c r="U1534" s="116" t="s">
        <v>2417</v>
      </c>
    </row>
    <row r="1535" spans="1:21" x14ac:dyDescent="0.25">
      <c r="A1535" s="116"/>
      <c r="C1535" s="116"/>
      <c r="E1535" s="116"/>
      <c r="G1535" s="116"/>
      <c r="I1535" s="116"/>
      <c r="K1535" s="116"/>
      <c r="L1535" s="116"/>
      <c r="N1535" s="116"/>
      <c r="R1535" s="116"/>
      <c r="T1535" s="116" t="s">
        <v>724</v>
      </c>
      <c r="U1535" s="116" t="s">
        <v>2418</v>
      </c>
    </row>
    <row r="1536" spans="1:21" x14ac:dyDescent="0.25">
      <c r="A1536" s="116"/>
      <c r="C1536" s="116"/>
      <c r="E1536" s="116"/>
      <c r="G1536" s="116"/>
      <c r="I1536" s="116"/>
      <c r="K1536" s="116"/>
      <c r="L1536" s="116"/>
      <c r="N1536" s="116"/>
      <c r="R1536" s="116"/>
      <c r="T1536" s="116" t="s">
        <v>724</v>
      </c>
      <c r="U1536" s="116" t="s">
        <v>2419</v>
      </c>
    </row>
    <row r="1537" spans="1:21" x14ac:dyDescent="0.25">
      <c r="A1537" s="116"/>
      <c r="C1537" s="116"/>
      <c r="E1537" s="116"/>
      <c r="G1537" s="116"/>
      <c r="I1537" s="116"/>
      <c r="K1537" s="116"/>
      <c r="L1537" s="116"/>
      <c r="N1537" s="116"/>
      <c r="R1537" s="116"/>
      <c r="T1537" s="116" t="s">
        <v>724</v>
      </c>
      <c r="U1537" s="116" t="s">
        <v>2420</v>
      </c>
    </row>
    <row r="1538" spans="1:21" x14ac:dyDescent="0.25">
      <c r="A1538" s="116"/>
      <c r="C1538" s="116"/>
      <c r="E1538" s="116"/>
      <c r="G1538" s="116"/>
      <c r="I1538" s="116"/>
      <c r="K1538" s="116"/>
      <c r="L1538" s="116"/>
      <c r="N1538" s="116"/>
      <c r="R1538" s="116"/>
      <c r="T1538" s="116" t="s">
        <v>724</v>
      </c>
      <c r="U1538" s="116" t="s">
        <v>2421</v>
      </c>
    </row>
    <row r="1539" spans="1:21" x14ac:dyDescent="0.25">
      <c r="A1539" s="116"/>
      <c r="C1539" s="116"/>
      <c r="E1539" s="116"/>
      <c r="G1539" s="116"/>
      <c r="I1539" s="116"/>
      <c r="K1539" s="116"/>
      <c r="L1539" s="116"/>
      <c r="N1539" s="116"/>
      <c r="R1539" s="116"/>
      <c r="T1539" s="116" t="s">
        <v>724</v>
      </c>
      <c r="U1539" s="116" t="s">
        <v>2422</v>
      </c>
    </row>
    <row r="1540" spans="1:21" x14ac:dyDescent="0.25">
      <c r="A1540" s="116"/>
      <c r="C1540" s="116"/>
      <c r="E1540" s="116"/>
      <c r="G1540" s="116"/>
      <c r="I1540" s="116"/>
      <c r="K1540" s="116"/>
      <c r="L1540" s="116"/>
      <c r="N1540" s="116"/>
      <c r="R1540" s="116"/>
      <c r="T1540" s="116" t="s">
        <v>724</v>
      </c>
      <c r="U1540" s="116" t="s">
        <v>2423</v>
      </c>
    </row>
    <row r="1541" spans="1:21" x14ac:dyDescent="0.25">
      <c r="A1541" s="116"/>
      <c r="C1541" s="116"/>
      <c r="E1541" s="116"/>
      <c r="G1541" s="116"/>
      <c r="I1541" s="116"/>
      <c r="K1541" s="116"/>
      <c r="L1541" s="116"/>
      <c r="N1541" s="116"/>
      <c r="R1541" s="116"/>
      <c r="T1541" s="116" t="s">
        <v>724</v>
      </c>
      <c r="U1541" s="116" t="s">
        <v>2424</v>
      </c>
    </row>
    <row r="1542" spans="1:21" x14ac:dyDescent="0.25">
      <c r="A1542" s="116"/>
      <c r="C1542" s="116"/>
      <c r="E1542" s="116"/>
      <c r="G1542" s="116"/>
      <c r="I1542" s="116"/>
      <c r="K1542" s="116"/>
      <c r="L1542" s="116"/>
      <c r="N1542" s="116"/>
      <c r="R1542" s="116"/>
      <c r="T1542" s="116" t="s">
        <v>724</v>
      </c>
      <c r="U1542" s="116" t="s">
        <v>2425</v>
      </c>
    </row>
    <row r="1543" spans="1:21" x14ac:dyDescent="0.25">
      <c r="A1543" s="116"/>
      <c r="C1543" s="116"/>
      <c r="E1543" s="116"/>
      <c r="G1543" s="116"/>
      <c r="I1543" s="116"/>
      <c r="K1543" s="116"/>
      <c r="L1543" s="116"/>
      <c r="N1543" s="116"/>
      <c r="R1543" s="116"/>
      <c r="T1543" s="116" t="s">
        <v>724</v>
      </c>
      <c r="U1543" s="116" t="s">
        <v>2426</v>
      </c>
    </row>
    <row r="1544" spans="1:21" x14ac:dyDescent="0.25">
      <c r="A1544" s="116"/>
      <c r="C1544" s="116"/>
      <c r="E1544" s="116"/>
      <c r="G1544" s="116"/>
      <c r="I1544" s="116"/>
      <c r="K1544" s="116"/>
      <c r="L1544" s="116"/>
      <c r="N1544" s="116"/>
      <c r="R1544" s="116"/>
      <c r="T1544" s="116" t="s">
        <v>724</v>
      </c>
      <c r="U1544" s="116" t="s">
        <v>2427</v>
      </c>
    </row>
    <row r="1545" spans="1:21" x14ac:dyDescent="0.25">
      <c r="A1545" s="116"/>
      <c r="C1545" s="116"/>
      <c r="E1545" s="116"/>
      <c r="G1545" s="116"/>
      <c r="I1545" s="116"/>
      <c r="K1545" s="116"/>
      <c r="L1545" s="116"/>
      <c r="N1545" s="116"/>
      <c r="R1545" s="116"/>
      <c r="T1545" s="116" t="s">
        <v>724</v>
      </c>
      <c r="U1545" s="116" t="s">
        <v>2428</v>
      </c>
    </row>
    <row r="1546" spans="1:21" x14ac:dyDescent="0.25">
      <c r="A1546" s="116"/>
      <c r="C1546" s="116"/>
      <c r="E1546" s="116"/>
      <c r="G1546" s="116"/>
      <c r="I1546" s="116"/>
      <c r="K1546" s="116"/>
      <c r="L1546" s="116"/>
      <c r="N1546" s="116"/>
      <c r="R1546" s="116"/>
      <c r="T1546" s="116" t="s">
        <v>724</v>
      </c>
      <c r="U1546" s="116" t="s">
        <v>2429</v>
      </c>
    </row>
    <row r="1547" spans="1:21" x14ac:dyDescent="0.25">
      <c r="A1547" s="116"/>
      <c r="C1547" s="116"/>
      <c r="E1547" s="116"/>
      <c r="G1547" s="116"/>
      <c r="I1547" s="116"/>
      <c r="K1547" s="116"/>
      <c r="L1547" s="116"/>
      <c r="N1547" s="116"/>
      <c r="R1547" s="116"/>
      <c r="T1547" s="116" t="s">
        <v>724</v>
      </c>
      <c r="U1547" s="116" t="s">
        <v>2430</v>
      </c>
    </row>
    <row r="1548" spans="1:21" x14ac:dyDescent="0.25">
      <c r="A1548" s="116"/>
      <c r="C1548" s="116"/>
      <c r="E1548" s="116"/>
      <c r="G1548" s="116"/>
      <c r="I1548" s="116"/>
      <c r="K1548" s="116"/>
      <c r="L1548" s="116"/>
      <c r="N1548" s="116"/>
      <c r="R1548" s="116"/>
      <c r="T1548" s="116" t="s">
        <v>724</v>
      </c>
      <c r="U1548" s="116" t="s">
        <v>2431</v>
      </c>
    </row>
    <row r="1549" spans="1:21" x14ac:dyDescent="0.25">
      <c r="A1549" s="116"/>
      <c r="C1549" s="116"/>
      <c r="E1549" s="116"/>
      <c r="G1549" s="116"/>
      <c r="I1549" s="116"/>
      <c r="K1549" s="116"/>
      <c r="L1549" s="116"/>
      <c r="N1549" s="116"/>
      <c r="R1549" s="116"/>
      <c r="T1549" s="116" t="s">
        <v>724</v>
      </c>
      <c r="U1549" s="116" t="s">
        <v>2432</v>
      </c>
    </row>
    <row r="1550" spans="1:21" x14ac:dyDescent="0.25">
      <c r="A1550" s="116"/>
      <c r="C1550" s="116"/>
      <c r="E1550" s="116"/>
      <c r="G1550" s="116"/>
      <c r="I1550" s="116"/>
      <c r="K1550" s="116"/>
      <c r="L1550" s="116"/>
      <c r="N1550" s="116"/>
      <c r="R1550" s="116"/>
      <c r="T1550" s="116" t="s">
        <v>724</v>
      </c>
      <c r="U1550" s="116" t="s">
        <v>2433</v>
      </c>
    </row>
    <row r="1551" spans="1:21" x14ac:dyDescent="0.25">
      <c r="A1551" s="116"/>
      <c r="C1551" s="116"/>
      <c r="E1551" s="116"/>
      <c r="G1551" s="116"/>
      <c r="I1551" s="116"/>
      <c r="K1551" s="116"/>
      <c r="L1551" s="116"/>
      <c r="N1551" s="116"/>
      <c r="R1551" s="116"/>
      <c r="T1551" s="116" t="s">
        <v>724</v>
      </c>
      <c r="U1551" s="116" t="s">
        <v>2434</v>
      </c>
    </row>
    <row r="1552" spans="1:21" x14ac:dyDescent="0.25">
      <c r="A1552" s="116"/>
      <c r="C1552" s="116"/>
      <c r="E1552" s="116"/>
      <c r="G1552" s="116"/>
      <c r="I1552" s="116"/>
      <c r="K1552" s="116"/>
      <c r="L1552" s="116"/>
      <c r="N1552" s="116"/>
      <c r="R1552" s="116"/>
      <c r="T1552" s="116" t="s">
        <v>4464</v>
      </c>
      <c r="U1552" s="116" t="s">
        <v>2435</v>
      </c>
    </row>
    <row r="1553" spans="1:21" x14ac:dyDescent="0.25">
      <c r="A1553" s="116"/>
      <c r="C1553" s="116"/>
      <c r="E1553" s="116"/>
      <c r="G1553" s="116"/>
      <c r="I1553" s="116"/>
      <c r="K1553" s="116"/>
      <c r="L1553" s="116"/>
      <c r="N1553" s="116"/>
      <c r="R1553" s="116"/>
      <c r="T1553" s="116" t="s">
        <v>4464</v>
      </c>
      <c r="U1553" s="116" t="s">
        <v>2439</v>
      </c>
    </row>
    <row r="1554" spans="1:21" x14ac:dyDescent="0.25">
      <c r="A1554" s="116"/>
      <c r="C1554" s="116"/>
      <c r="E1554" s="116"/>
      <c r="G1554" s="116"/>
      <c r="I1554" s="116"/>
      <c r="K1554" s="116"/>
      <c r="L1554" s="116"/>
      <c r="N1554" s="116"/>
      <c r="R1554" s="116"/>
      <c r="T1554" s="116" t="s">
        <v>4464</v>
      </c>
      <c r="U1554" s="116" t="s">
        <v>2443</v>
      </c>
    </row>
    <row r="1555" spans="1:21" x14ac:dyDescent="0.25">
      <c r="A1555" s="116"/>
      <c r="C1555" s="116"/>
      <c r="E1555" s="116"/>
      <c r="G1555" s="116"/>
      <c r="I1555" s="116"/>
      <c r="K1555" s="116"/>
      <c r="L1555" s="116"/>
      <c r="N1555" s="116"/>
      <c r="R1555" s="116"/>
      <c r="T1555" s="116" t="s">
        <v>4464</v>
      </c>
      <c r="U1555" s="116" t="s">
        <v>2447</v>
      </c>
    </row>
    <row r="1556" spans="1:21" x14ac:dyDescent="0.25">
      <c r="A1556" s="116"/>
      <c r="C1556" s="116"/>
      <c r="E1556" s="116"/>
      <c r="G1556" s="116"/>
      <c r="I1556" s="116"/>
      <c r="K1556" s="116"/>
      <c r="L1556" s="116"/>
      <c r="N1556" s="116"/>
      <c r="R1556" s="116"/>
      <c r="T1556" s="116" t="s">
        <v>4464</v>
      </c>
      <c r="U1556" s="116" t="s">
        <v>2451</v>
      </c>
    </row>
    <row r="1557" spans="1:21" x14ac:dyDescent="0.25">
      <c r="A1557" s="116"/>
      <c r="C1557" s="116"/>
      <c r="E1557" s="116"/>
      <c r="G1557" s="116"/>
      <c r="I1557" s="116"/>
      <c r="K1557" s="116"/>
      <c r="L1557" s="116"/>
      <c r="N1557" s="116"/>
      <c r="R1557" s="116"/>
      <c r="T1557" s="116" t="s">
        <v>4464</v>
      </c>
      <c r="U1557" s="116" t="s">
        <v>2455</v>
      </c>
    </row>
    <row r="1558" spans="1:21" x14ac:dyDescent="0.25">
      <c r="A1558" s="116"/>
      <c r="C1558" s="116"/>
      <c r="E1558" s="116"/>
      <c r="G1558" s="116"/>
      <c r="I1558" s="116"/>
      <c r="K1558" s="116"/>
      <c r="L1558" s="116"/>
      <c r="N1558" s="116"/>
      <c r="R1558" s="116"/>
      <c r="T1558" s="116" t="s">
        <v>4464</v>
      </c>
      <c r="U1558" s="116" t="s">
        <v>2459</v>
      </c>
    </row>
    <row r="1559" spans="1:21" x14ac:dyDescent="0.25">
      <c r="A1559" s="116"/>
      <c r="C1559" s="116"/>
      <c r="E1559" s="116"/>
      <c r="G1559" s="116"/>
      <c r="I1559" s="116"/>
      <c r="K1559" s="116"/>
      <c r="L1559" s="116"/>
      <c r="N1559" s="116"/>
      <c r="R1559" s="116"/>
      <c r="T1559" s="116" t="s">
        <v>4464</v>
      </c>
      <c r="U1559" s="116" t="s">
        <v>2463</v>
      </c>
    </row>
    <row r="1560" spans="1:21" x14ac:dyDescent="0.25">
      <c r="A1560" s="116"/>
      <c r="C1560" s="116"/>
      <c r="E1560" s="116"/>
      <c r="G1560" s="116"/>
      <c r="I1560" s="116"/>
      <c r="K1560" s="116"/>
      <c r="L1560" s="116"/>
      <c r="N1560" s="116"/>
      <c r="R1560" s="116"/>
      <c r="T1560" s="116" t="s">
        <v>4464</v>
      </c>
      <c r="U1560" s="116" t="s">
        <v>2467</v>
      </c>
    </row>
    <row r="1561" spans="1:21" x14ac:dyDescent="0.25">
      <c r="A1561" s="116"/>
      <c r="C1561" s="116"/>
      <c r="E1561" s="116"/>
      <c r="G1561" s="116"/>
      <c r="I1561" s="116"/>
      <c r="K1561" s="116"/>
      <c r="L1561" s="116"/>
      <c r="N1561" s="116"/>
      <c r="R1561" s="116"/>
      <c r="T1561" s="116" t="s">
        <v>4464</v>
      </c>
      <c r="U1561" s="116" t="s">
        <v>2471</v>
      </c>
    </row>
    <row r="1562" spans="1:21" x14ac:dyDescent="0.25">
      <c r="A1562" s="116"/>
      <c r="C1562" s="116"/>
      <c r="E1562" s="116"/>
      <c r="G1562" s="116"/>
      <c r="I1562" s="116"/>
      <c r="K1562" s="116"/>
      <c r="L1562" s="116"/>
      <c r="N1562" s="116"/>
      <c r="R1562" s="116"/>
      <c r="T1562" s="116" t="s">
        <v>4464</v>
      </c>
      <c r="U1562" s="116" t="s">
        <v>2475</v>
      </c>
    </row>
    <row r="1563" spans="1:21" x14ac:dyDescent="0.25">
      <c r="A1563" s="116"/>
      <c r="C1563" s="116"/>
      <c r="E1563" s="116"/>
      <c r="G1563" s="116"/>
      <c r="I1563" s="116"/>
      <c r="K1563" s="116"/>
      <c r="L1563" s="116"/>
      <c r="N1563" s="116"/>
      <c r="R1563" s="116"/>
      <c r="T1563" s="116" t="s">
        <v>4464</v>
      </c>
      <c r="U1563" s="116" t="s">
        <v>2479</v>
      </c>
    </row>
    <row r="1564" spans="1:21" x14ac:dyDescent="0.25">
      <c r="A1564" s="116"/>
      <c r="C1564" s="116"/>
      <c r="E1564" s="116"/>
      <c r="G1564" s="116"/>
      <c r="I1564" s="116"/>
      <c r="K1564" s="116"/>
      <c r="L1564" s="116"/>
      <c r="N1564" s="116"/>
      <c r="R1564" s="116"/>
      <c r="T1564" s="116" t="s">
        <v>4464</v>
      </c>
      <c r="U1564" s="116" t="s">
        <v>2483</v>
      </c>
    </row>
    <row r="1565" spans="1:21" x14ac:dyDescent="0.25">
      <c r="A1565" s="116"/>
      <c r="C1565" s="116"/>
      <c r="E1565" s="116"/>
      <c r="G1565" s="116"/>
      <c r="I1565" s="116"/>
      <c r="K1565" s="116"/>
      <c r="L1565" s="116"/>
      <c r="N1565" s="116"/>
      <c r="R1565" s="116"/>
      <c r="T1565" s="116" t="s">
        <v>4465</v>
      </c>
      <c r="U1565" s="116" t="s">
        <v>2436</v>
      </c>
    </row>
    <row r="1566" spans="1:21" x14ac:dyDescent="0.25">
      <c r="A1566" s="116"/>
      <c r="C1566" s="116"/>
      <c r="E1566" s="116"/>
      <c r="G1566" s="116"/>
      <c r="I1566" s="116"/>
      <c r="K1566" s="116"/>
      <c r="L1566" s="116"/>
      <c r="N1566" s="116"/>
      <c r="R1566" s="116"/>
      <c r="T1566" s="116" t="s">
        <v>4465</v>
      </c>
      <c r="U1566" s="116" t="s">
        <v>2440</v>
      </c>
    </row>
    <row r="1567" spans="1:21" x14ac:dyDescent="0.25">
      <c r="A1567" s="116"/>
      <c r="C1567" s="116"/>
      <c r="E1567" s="116"/>
      <c r="G1567" s="116"/>
      <c r="I1567" s="116"/>
      <c r="K1567" s="116"/>
      <c r="L1567" s="116"/>
      <c r="N1567" s="116"/>
      <c r="R1567" s="116"/>
      <c r="T1567" s="116" t="s">
        <v>4465</v>
      </c>
      <c r="U1567" s="116" t="s">
        <v>2444</v>
      </c>
    </row>
    <row r="1568" spans="1:21" x14ac:dyDescent="0.25">
      <c r="A1568" s="116"/>
      <c r="C1568" s="116"/>
      <c r="E1568" s="116"/>
      <c r="G1568" s="116"/>
      <c r="I1568" s="116"/>
      <c r="K1568" s="116"/>
      <c r="L1568" s="116"/>
      <c r="N1568" s="116"/>
      <c r="R1568" s="116"/>
      <c r="T1568" s="116" t="s">
        <v>4465</v>
      </c>
      <c r="U1568" s="116" t="s">
        <v>2448</v>
      </c>
    </row>
    <row r="1569" spans="1:21" x14ac:dyDescent="0.25">
      <c r="A1569" s="116"/>
      <c r="C1569" s="116"/>
      <c r="E1569" s="116"/>
      <c r="G1569" s="116"/>
      <c r="I1569" s="116"/>
      <c r="K1569" s="116"/>
      <c r="L1569" s="116"/>
      <c r="N1569" s="116"/>
      <c r="R1569" s="116"/>
      <c r="T1569" s="116" t="s">
        <v>4465</v>
      </c>
      <c r="U1569" s="116" t="s">
        <v>2452</v>
      </c>
    </row>
    <row r="1570" spans="1:21" x14ac:dyDescent="0.25">
      <c r="A1570" s="116"/>
      <c r="C1570" s="116"/>
      <c r="E1570" s="116"/>
      <c r="G1570" s="116"/>
      <c r="I1570" s="116"/>
      <c r="K1570" s="116"/>
      <c r="L1570" s="116"/>
      <c r="N1570" s="116"/>
      <c r="R1570" s="116"/>
      <c r="T1570" s="116" t="s">
        <v>4465</v>
      </c>
      <c r="U1570" s="116" t="s">
        <v>2456</v>
      </c>
    </row>
    <row r="1571" spans="1:21" x14ac:dyDescent="0.25">
      <c r="A1571" s="116"/>
      <c r="C1571" s="116"/>
      <c r="E1571" s="116"/>
      <c r="G1571" s="116"/>
      <c r="I1571" s="116"/>
      <c r="K1571" s="116"/>
      <c r="L1571" s="116"/>
      <c r="N1571" s="116"/>
      <c r="R1571" s="116"/>
      <c r="T1571" s="116" t="s">
        <v>4465</v>
      </c>
      <c r="U1571" s="116" t="s">
        <v>2460</v>
      </c>
    </row>
    <row r="1572" spans="1:21" x14ac:dyDescent="0.25">
      <c r="A1572" s="116"/>
      <c r="C1572" s="116"/>
      <c r="E1572" s="116"/>
      <c r="G1572" s="116"/>
      <c r="I1572" s="116"/>
      <c r="K1572" s="116"/>
      <c r="L1572" s="116"/>
      <c r="N1572" s="116"/>
      <c r="R1572" s="116"/>
      <c r="T1572" s="116" t="s">
        <v>4465</v>
      </c>
      <c r="U1572" s="116" t="s">
        <v>2464</v>
      </c>
    </row>
    <row r="1573" spans="1:21" x14ac:dyDescent="0.25">
      <c r="A1573" s="116"/>
      <c r="C1573" s="116"/>
      <c r="E1573" s="116"/>
      <c r="G1573" s="116"/>
      <c r="I1573" s="116"/>
      <c r="K1573" s="116"/>
      <c r="L1573" s="116"/>
      <c r="N1573" s="116"/>
      <c r="R1573" s="116"/>
      <c r="T1573" s="116" t="s">
        <v>4465</v>
      </c>
      <c r="U1573" s="116" t="s">
        <v>2468</v>
      </c>
    </row>
    <row r="1574" spans="1:21" x14ac:dyDescent="0.25">
      <c r="A1574" s="116"/>
      <c r="C1574" s="116"/>
      <c r="E1574" s="116"/>
      <c r="G1574" s="116"/>
      <c r="I1574" s="116"/>
      <c r="K1574" s="116"/>
      <c r="L1574" s="116"/>
      <c r="N1574" s="116"/>
      <c r="R1574" s="116"/>
      <c r="T1574" s="116" t="s">
        <v>4465</v>
      </c>
      <c r="U1574" s="116" t="s">
        <v>2472</v>
      </c>
    </row>
    <row r="1575" spans="1:21" x14ac:dyDescent="0.25">
      <c r="A1575" s="116"/>
      <c r="C1575" s="116"/>
      <c r="E1575" s="116"/>
      <c r="G1575" s="116"/>
      <c r="I1575" s="116"/>
      <c r="K1575" s="116"/>
      <c r="L1575" s="116"/>
      <c r="N1575" s="116"/>
      <c r="R1575" s="116"/>
      <c r="T1575" s="116" t="s">
        <v>4465</v>
      </c>
      <c r="U1575" s="116" t="s">
        <v>2476</v>
      </c>
    </row>
    <row r="1576" spans="1:21" x14ac:dyDescent="0.25">
      <c r="A1576" s="116"/>
      <c r="C1576" s="116"/>
      <c r="E1576" s="116"/>
      <c r="G1576" s="116"/>
      <c r="I1576" s="116"/>
      <c r="K1576" s="116"/>
      <c r="L1576" s="116"/>
      <c r="N1576" s="116"/>
      <c r="R1576" s="116"/>
      <c r="T1576" s="116" t="s">
        <v>4465</v>
      </c>
      <c r="U1576" s="116" t="s">
        <v>2480</v>
      </c>
    </row>
    <row r="1577" spans="1:21" x14ac:dyDescent="0.25">
      <c r="A1577" s="116"/>
      <c r="C1577" s="116"/>
      <c r="E1577" s="116"/>
      <c r="G1577" s="116"/>
      <c r="I1577" s="116"/>
      <c r="K1577" s="116"/>
      <c r="L1577" s="116"/>
      <c r="N1577" s="116"/>
      <c r="R1577" s="116"/>
      <c r="T1577" s="116" t="s">
        <v>4465</v>
      </c>
      <c r="U1577" s="116" t="s">
        <v>2484</v>
      </c>
    </row>
    <row r="1578" spans="1:21" x14ac:dyDescent="0.25">
      <c r="A1578" s="116"/>
      <c r="C1578" s="116"/>
      <c r="E1578" s="116"/>
      <c r="G1578" s="116"/>
      <c r="I1578" s="116"/>
      <c r="K1578" s="116"/>
      <c r="L1578" s="116"/>
      <c r="N1578" s="116"/>
      <c r="R1578" s="116"/>
      <c r="T1578" s="116" t="s">
        <v>4466</v>
      </c>
      <c r="U1578" s="116" t="s">
        <v>2437</v>
      </c>
    </row>
    <row r="1579" spans="1:21" x14ac:dyDescent="0.25">
      <c r="A1579" s="116"/>
      <c r="C1579" s="116"/>
      <c r="E1579" s="116"/>
      <c r="G1579" s="116"/>
      <c r="I1579" s="116"/>
      <c r="K1579" s="116"/>
      <c r="L1579" s="116"/>
      <c r="N1579" s="116"/>
      <c r="R1579" s="116"/>
      <c r="T1579" s="116" t="s">
        <v>4466</v>
      </c>
      <c r="U1579" s="116" t="s">
        <v>2441</v>
      </c>
    </row>
    <row r="1580" spans="1:21" x14ac:dyDescent="0.25">
      <c r="A1580" s="116"/>
      <c r="C1580" s="116"/>
      <c r="E1580" s="116"/>
      <c r="G1580" s="116"/>
      <c r="I1580" s="116"/>
      <c r="K1580" s="116"/>
      <c r="L1580" s="116"/>
      <c r="N1580" s="116"/>
      <c r="R1580" s="116"/>
      <c r="T1580" s="116" t="s">
        <v>4466</v>
      </c>
      <c r="U1580" s="116" t="s">
        <v>2445</v>
      </c>
    </row>
    <row r="1581" spans="1:21" x14ac:dyDescent="0.25">
      <c r="A1581" s="116"/>
      <c r="C1581" s="116"/>
      <c r="E1581" s="116"/>
      <c r="G1581" s="116"/>
      <c r="I1581" s="116"/>
      <c r="K1581" s="116"/>
      <c r="L1581" s="116"/>
      <c r="N1581" s="116"/>
      <c r="R1581" s="116"/>
      <c r="T1581" s="116" t="s">
        <v>4466</v>
      </c>
      <c r="U1581" s="116" t="s">
        <v>2449</v>
      </c>
    </row>
    <row r="1582" spans="1:21" x14ac:dyDescent="0.25">
      <c r="A1582" s="116"/>
      <c r="C1582" s="116"/>
      <c r="E1582" s="116"/>
      <c r="G1582" s="116"/>
      <c r="I1582" s="116"/>
      <c r="K1582" s="116"/>
      <c r="L1582" s="116"/>
      <c r="N1582" s="116"/>
      <c r="R1582" s="116"/>
      <c r="T1582" s="116" t="s">
        <v>4466</v>
      </c>
      <c r="U1582" s="116" t="s">
        <v>2453</v>
      </c>
    </row>
    <row r="1583" spans="1:21" x14ac:dyDescent="0.25">
      <c r="A1583" s="116"/>
      <c r="C1583" s="116"/>
      <c r="E1583" s="116"/>
      <c r="G1583" s="116"/>
      <c r="I1583" s="116"/>
      <c r="K1583" s="116"/>
      <c r="L1583" s="116"/>
      <c r="N1583" s="116"/>
      <c r="R1583" s="116"/>
      <c r="T1583" s="116" t="s">
        <v>4466</v>
      </c>
      <c r="U1583" s="116" t="s">
        <v>2457</v>
      </c>
    </row>
    <row r="1584" spans="1:21" x14ac:dyDescent="0.25">
      <c r="A1584" s="116"/>
      <c r="C1584" s="116"/>
      <c r="E1584" s="116"/>
      <c r="G1584" s="116"/>
      <c r="I1584" s="116"/>
      <c r="K1584" s="116"/>
      <c r="L1584" s="116"/>
      <c r="N1584" s="116"/>
      <c r="R1584" s="116"/>
      <c r="T1584" s="116" t="s">
        <v>4466</v>
      </c>
      <c r="U1584" s="116" t="s">
        <v>2461</v>
      </c>
    </row>
    <row r="1585" spans="1:21" x14ac:dyDescent="0.25">
      <c r="A1585" s="116"/>
      <c r="C1585" s="116"/>
      <c r="E1585" s="116"/>
      <c r="G1585" s="116"/>
      <c r="I1585" s="116"/>
      <c r="K1585" s="116"/>
      <c r="L1585" s="116"/>
      <c r="N1585" s="116"/>
      <c r="R1585" s="116"/>
      <c r="T1585" s="116" t="s">
        <v>4466</v>
      </c>
      <c r="U1585" s="116" t="s">
        <v>2465</v>
      </c>
    </row>
    <row r="1586" spans="1:21" x14ac:dyDescent="0.25">
      <c r="A1586" s="116"/>
      <c r="C1586" s="116"/>
      <c r="E1586" s="116"/>
      <c r="G1586" s="116"/>
      <c r="I1586" s="116"/>
      <c r="K1586" s="116"/>
      <c r="L1586" s="116"/>
      <c r="N1586" s="116"/>
      <c r="R1586" s="116"/>
      <c r="T1586" s="116" t="s">
        <v>4466</v>
      </c>
      <c r="U1586" s="116" t="s">
        <v>2469</v>
      </c>
    </row>
    <row r="1587" spans="1:21" x14ac:dyDescent="0.25">
      <c r="A1587" s="116"/>
      <c r="C1587" s="116"/>
      <c r="E1587" s="116"/>
      <c r="G1587" s="116"/>
      <c r="I1587" s="116"/>
      <c r="K1587" s="116"/>
      <c r="L1587" s="116"/>
      <c r="N1587" s="116"/>
      <c r="R1587" s="116"/>
      <c r="T1587" s="116" t="s">
        <v>4466</v>
      </c>
      <c r="U1587" s="116" t="s">
        <v>2473</v>
      </c>
    </row>
    <row r="1588" spans="1:21" x14ac:dyDescent="0.25">
      <c r="A1588" s="116"/>
      <c r="C1588" s="116"/>
      <c r="E1588" s="116"/>
      <c r="G1588" s="116"/>
      <c r="I1588" s="116"/>
      <c r="K1588" s="116"/>
      <c r="L1588" s="116"/>
      <c r="N1588" s="116"/>
      <c r="R1588" s="116"/>
      <c r="T1588" s="116" t="s">
        <v>4466</v>
      </c>
      <c r="U1588" s="116" t="s">
        <v>2477</v>
      </c>
    </row>
    <row r="1589" spans="1:21" x14ac:dyDescent="0.25">
      <c r="A1589" s="116"/>
      <c r="C1589" s="116"/>
      <c r="E1589" s="116"/>
      <c r="G1589" s="116"/>
      <c r="I1589" s="116"/>
      <c r="K1589" s="116"/>
      <c r="L1589" s="116"/>
      <c r="N1589" s="116"/>
      <c r="R1589" s="116"/>
      <c r="T1589" s="116" t="s">
        <v>4466</v>
      </c>
      <c r="U1589" s="116" t="s">
        <v>2481</v>
      </c>
    </row>
    <row r="1590" spans="1:21" x14ac:dyDescent="0.25">
      <c r="A1590" s="116"/>
      <c r="C1590" s="116"/>
      <c r="E1590" s="116"/>
      <c r="G1590" s="116"/>
      <c r="I1590" s="116"/>
      <c r="K1590" s="116"/>
      <c r="L1590" s="116"/>
      <c r="N1590" s="116"/>
      <c r="R1590" s="116"/>
      <c r="T1590" s="116" t="s">
        <v>4466</v>
      </c>
      <c r="U1590" s="116" t="s">
        <v>2485</v>
      </c>
    </row>
    <row r="1591" spans="1:21" x14ac:dyDescent="0.25">
      <c r="A1591" s="116"/>
      <c r="C1591" s="116"/>
      <c r="E1591" s="116"/>
      <c r="G1591" s="116"/>
      <c r="I1591" s="116"/>
      <c r="K1591" s="116"/>
      <c r="L1591" s="116"/>
      <c r="N1591" s="116"/>
      <c r="R1591" s="116"/>
      <c r="T1591" s="116" t="s">
        <v>4467</v>
      </c>
      <c r="U1591" s="116" t="s">
        <v>2438</v>
      </c>
    </row>
    <row r="1592" spans="1:21" x14ac:dyDescent="0.25">
      <c r="A1592" s="116"/>
      <c r="C1592" s="116"/>
      <c r="E1592" s="116"/>
      <c r="G1592" s="116"/>
      <c r="I1592" s="116"/>
      <c r="K1592" s="116"/>
      <c r="L1592" s="116"/>
      <c r="N1592" s="116"/>
      <c r="R1592" s="116"/>
      <c r="T1592" s="116" t="s">
        <v>4467</v>
      </c>
      <c r="U1592" s="116" t="s">
        <v>2442</v>
      </c>
    </row>
    <row r="1593" spans="1:21" x14ac:dyDescent="0.25">
      <c r="A1593" s="116"/>
      <c r="C1593" s="116"/>
      <c r="E1593" s="116"/>
      <c r="G1593" s="116"/>
      <c r="I1593" s="116"/>
      <c r="K1593" s="116"/>
      <c r="L1593" s="116"/>
      <c r="N1593" s="116"/>
      <c r="R1593" s="116"/>
      <c r="T1593" s="116" t="s">
        <v>4467</v>
      </c>
      <c r="U1593" s="116" t="s">
        <v>2446</v>
      </c>
    </row>
    <row r="1594" spans="1:21" x14ac:dyDescent="0.25">
      <c r="A1594" s="116"/>
      <c r="C1594" s="116"/>
      <c r="E1594" s="116"/>
      <c r="G1594" s="116"/>
      <c r="I1594" s="116"/>
      <c r="K1594" s="116"/>
      <c r="L1594" s="116"/>
      <c r="N1594" s="116"/>
      <c r="R1594" s="116"/>
      <c r="T1594" s="116" t="s">
        <v>4467</v>
      </c>
      <c r="U1594" s="116" t="s">
        <v>2450</v>
      </c>
    </row>
    <row r="1595" spans="1:21" x14ac:dyDescent="0.25">
      <c r="A1595" s="116"/>
      <c r="C1595" s="116"/>
      <c r="E1595" s="116"/>
      <c r="G1595" s="116"/>
      <c r="I1595" s="116"/>
      <c r="K1595" s="116"/>
      <c r="L1595" s="116"/>
      <c r="N1595" s="116"/>
      <c r="R1595" s="116"/>
      <c r="T1595" s="116" t="s">
        <v>4467</v>
      </c>
      <c r="U1595" s="116" t="s">
        <v>2454</v>
      </c>
    </row>
    <row r="1596" spans="1:21" x14ac:dyDescent="0.25">
      <c r="A1596" s="116"/>
      <c r="C1596" s="116"/>
      <c r="E1596" s="116"/>
      <c r="G1596" s="116"/>
      <c r="I1596" s="116"/>
      <c r="K1596" s="116"/>
      <c r="L1596" s="116"/>
      <c r="N1596" s="116"/>
      <c r="R1596" s="116"/>
      <c r="T1596" s="116" t="s">
        <v>4467</v>
      </c>
      <c r="U1596" s="116" t="s">
        <v>2458</v>
      </c>
    </row>
    <row r="1597" spans="1:21" x14ac:dyDescent="0.25">
      <c r="A1597" s="116"/>
      <c r="C1597" s="116"/>
      <c r="E1597" s="116"/>
      <c r="G1597" s="116"/>
      <c r="I1597" s="116"/>
      <c r="K1597" s="116"/>
      <c r="L1597" s="116"/>
      <c r="N1597" s="116"/>
      <c r="R1597" s="116"/>
      <c r="T1597" s="116" t="s">
        <v>4467</v>
      </c>
      <c r="U1597" s="116" t="s">
        <v>2462</v>
      </c>
    </row>
    <row r="1598" spans="1:21" x14ac:dyDescent="0.25">
      <c r="A1598" s="116"/>
      <c r="C1598" s="116"/>
      <c r="E1598" s="116"/>
      <c r="G1598" s="116"/>
      <c r="I1598" s="116"/>
      <c r="K1598" s="116"/>
      <c r="L1598" s="116"/>
      <c r="N1598" s="116"/>
      <c r="R1598" s="116"/>
      <c r="T1598" s="116" t="s">
        <v>4467</v>
      </c>
      <c r="U1598" s="116" t="s">
        <v>2466</v>
      </c>
    </row>
    <row r="1599" spans="1:21" x14ac:dyDescent="0.25">
      <c r="A1599" s="116"/>
      <c r="C1599" s="116"/>
      <c r="E1599" s="116"/>
      <c r="G1599" s="116"/>
      <c r="I1599" s="116"/>
      <c r="K1599" s="116"/>
      <c r="L1599" s="116"/>
      <c r="N1599" s="116"/>
      <c r="R1599" s="116"/>
      <c r="T1599" s="116" t="s">
        <v>4467</v>
      </c>
      <c r="U1599" s="116" t="s">
        <v>2470</v>
      </c>
    </row>
    <row r="1600" spans="1:21" x14ac:dyDescent="0.25">
      <c r="A1600" s="116"/>
      <c r="C1600" s="116"/>
      <c r="E1600" s="116"/>
      <c r="G1600" s="116"/>
      <c r="I1600" s="116"/>
      <c r="K1600" s="116"/>
      <c r="L1600" s="116"/>
      <c r="N1600" s="116"/>
      <c r="R1600" s="116"/>
      <c r="T1600" s="116" t="s">
        <v>4467</v>
      </c>
      <c r="U1600" s="116" t="s">
        <v>2474</v>
      </c>
    </row>
    <row r="1601" spans="1:21" x14ac:dyDescent="0.25">
      <c r="A1601" s="116"/>
      <c r="C1601" s="116"/>
      <c r="E1601" s="116"/>
      <c r="G1601" s="116"/>
      <c r="I1601" s="116"/>
      <c r="K1601" s="116"/>
      <c r="L1601" s="116"/>
      <c r="N1601" s="116"/>
      <c r="R1601" s="116"/>
      <c r="T1601" s="116" t="s">
        <v>4467</v>
      </c>
      <c r="U1601" s="116" t="s">
        <v>2478</v>
      </c>
    </row>
    <row r="1602" spans="1:21" x14ac:dyDescent="0.25">
      <c r="A1602" s="116"/>
      <c r="C1602" s="116"/>
      <c r="E1602" s="116"/>
      <c r="G1602" s="116"/>
      <c r="I1602" s="116"/>
      <c r="K1602" s="116"/>
      <c r="L1602" s="116"/>
      <c r="N1602" s="116"/>
      <c r="R1602" s="116"/>
      <c r="T1602" s="116" t="s">
        <v>4467</v>
      </c>
      <c r="U1602" s="116" t="s">
        <v>2482</v>
      </c>
    </row>
    <row r="1603" spans="1:21" x14ac:dyDescent="0.25">
      <c r="A1603" s="116"/>
      <c r="C1603" s="116"/>
      <c r="E1603" s="116"/>
      <c r="G1603" s="116"/>
      <c r="I1603" s="116"/>
      <c r="K1603" s="116"/>
      <c r="L1603" s="116"/>
      <c r="N1603" s="116"/>
      <c r="R1603" s="116"/>
      <c r="T1603" s="116" t="s">
        <v>4467</v>
      </c>
      <c r="U1603" s="116" t="s">
        <v>2486</v>
      </c>
    </row>
    <row r="1604" spans="1:21" x14ac:dyDescent="0.25">
      <c r="A1604" s="116"/>
      <c r="C1604" s="116"/>
      <c r="E1604" s="116"/>
      <c r="G1604" s="116"/>
      <c r="I1604" s="116"/>
      <c r="K1604" s="116"/>
      <c r="L1604" s="116"/>
      <c r="N1604" s="116"/>
      <c r="R1604" s="116"/>
      <c r="T1604" s="116" t="s">
        <v>473</v>
      </c>
      <c r="U1604" s="116" t="s">
        <v>2487</v>
      </c>
    </row>
    <row r="1605" spans="1:21" x14ac:dyDescent="0.25">
      <c r="A1605" s="116"/>
      <c r="C1605" s="116"/>
      <c r="E1605" s="116"/>
      <c r="G1605" s="116"/>
      <c r="I1605" s="116"/>
      <c r="K1605" s="116"/>
      <c r="L1605" s="116"/>
      <c r="N1605" s="116"/>
      <c r="R1605" s="116"/>
      <c r="T1605" s="116" t="s">
        <v>473</v>
      </c>
      <c r="U1605" s="116" t="s">
        <v>2488</v>
      </c>
    </row>
    <row r="1606" spans="1:21" x14ac:dyDescent="0.25">
      <c r="A1606" s="116"/>
      <c r="C1606" s="116"/>
      <c r="E1606" s="116"/>
      <c r="G1606" s="116"/>
      <c r="I1606" s="116"/>
      <c r="K1606" s="116"/>
      <c r="L1606" s="116"/>
      <c r="N1606" s="116"/>
      <c r="R1606" s="116"/>
      <c r="T1606" s="116" t="s">
        <v>473</v>
      </c>
      <c r="U1606" s="116" t="s">
        <v>2489</v>
      </c>
    </row>
    <row r="1607" spans="1:21" x14ac:dyDescent="0.25">
      <c r="A1607" s="116"/>
      <c r="C1607" s="116"/>
      <c r="E1607" s="116"/>
      <c r="G1607" s="116"/>
      <c r="I1607" s="116"/>
      <c r="K1607" s="116"/>
      <c r="L1607" s="116"/>
      <c r="N1607" s="116"/>
      <c r="R1607" s="116"/>
      <c r="T1607" s="116" t="s">
        <v>473</v>
      </c>
      <c r="U1607" s="116" t="s">
        <v>2490</v>
      </c>
    </row>
    <row r="1608" spans="1:21" x14ac:dyDescent="0.25">
      <c r="A1608" s="116"/>
      <c r="C1608" s="116"/>
      <c r="E1608" s="116"/>
      <c r="G1608" s="116"/>
      <c r="I1608" s="116"/>
      <c r="K1608" s="116"/>
      <c r="L1608" s="116"/>
      <c r="N1608" s="116"/>
      <c r="R1608" s="116"/>
      <c r="T1608" s="116" t="s">
        <v>473</v>
      </c>
      <c r="U1608" s="116" t="s">
        <v>2491</v>
      </c>
    </row>
    <row r="1609" spans="1:21" x14ac:dyDescent="0.25">
      <c r="A1609" s="116"/>
      <c r="C1609" s="116"/>
      <c r="E1609" s="116"/>
      <c r="G1609" s="116"/>
      <c r="I1609" s="116"/>
      <c r="K1609" s="116"/>
      <c r="L1609" s="116"/>
      <c r="N1609" s="116"/>
      <c r="R1609" s="116"/>
      <c r="T1609" s="116" t="s">
        <v>473</v>
      </c>
      <c r="U1609" s="116" t="s">
        <v>2492</v>
      </c>
    </row>
    <row r="1610" spans="1:21" x14ac:dyDescent="0.25">
      <c r="A1610" s="116"/>
      <c r="C1610" s="116"/>
      <c r="E1610" s="116"/>
      <c r="G1610" s="116"/>
      <c r="I1610" s="116"/>
      <c r="K1610" s="116"/>
      <c r="L1610" s="116"/>
      <c r="N1610" s="116"/>
      <c r="R1610" s="116"/>
      <c r="T1610" s="116" t="s">
        <v>473</v>
      </c>
      <c r="U1610" s="116" t="s">
        <v>2493</v>
      </c>
    </row>
    <row r="1611" spans="1:21" x14ac:dyDescent="0.25">
      <c r="A1611" s="116"/>
      <c r="C1611" s="116"/>
      <c r="E1611" s="116"/>
      <c r="G1611" s="116"/>
      <c r="I1611" s="116"/>
      <c r="K1611" s="116"/>
      <c r="L1611" s="116"/>
      <c r="N1611" s="116"/>
      <c r="R1611" s="116"/>
      <c r="T1611" s="116" t="s">
        <v>473</v>
      </c>
      <c r="U1611" s="116" t="s">
        <v>2494</v>
      </c>
    </row>
    <row r="1612" spans="1:21" x14ac:dyDescent="0.25">
      <c r="A1612" s="116"/>
      <c r="C1612" s="116"/>
      <c r="E1612" s="116"/>
      <c r="G1612" s="116"/>
      <c r="I1612" s="116"/>
      <c r="K1612" s="116"/>
      <c r="L1612" s="116"/>
      <c r="N1612" s="116"/>
      <c r="R1612" s="116"/>
      <c r="T1612" s="116" t="s">
        <v>473</v>
      </c>
      <c r="U1612" s="116" t="s">
        <v>2495</v>
      </c>
    </row>
    <row r="1613" spans="1:21" x14ac:dyDescent="0.25">
      <c r="A1613" s="116"/>
      <c r="C1613" s="116"/>
      <c r="E1613" s="116"/>
      <c r="G1613" s="116"/>
      <c r="I1613" s="116"/>
      <c r="K1613" s="116"/>
      <c r="L1613" s="116"/>
      <c r="N1613" s="116"/>
      <c r="R1613" s="116"/>
      <c r="T1613" s="116" t="s">
        <v>473</v>
      </c>
      <c r="U1613" s="116" t="s">
        <v>2496</v>
      </c>
    </row>
    <row r="1614" spans="1:21" x14ac:dyDescent="0.25">
      <c r="A1614" s="116"/>
      <c r="C1614" s="116"/>
      <c r="E1614" s="116"/>
      <c r="G1614" s="116"/>
      <c r="I1614" s="116"/>
      <c r="K1614" s="116"/>
      <c r="L1614" s="116"/>
      <c r="N1614" s="116"/>
      <c r="R1614" s="116"/>
      <c r="T1614" s="116" t="s">
        <v>473</v>
      </c>
      <c r="U1614" s="116" t="s">
        <v>2497</v>
      </c>
    </row>
    <row r="1615" spans="1:21" x14ac:dyDescent="0.25">
      <c r="A1615" s="116"/>
      <c r="C1615" s="116"/>
      <c r="E1615" s="116"/>
      <c r="G1615" s="116"/>
      <c r="I1615" s="116"/>
      <c r="K1615" s="116"/>
      <c r="L1615" s="116"/>
      <c r="N1615" s="116"/>
      <c r="R1615" s="116"/>
      <c r="T1615" s="116" t="s">
        <v>473</v>
      </c>
      <c r="U1615" s="116" t="s">
        <v>2498</v>
      </c>
    </row>
    <row r="1616" spans="1:21" x14ac:dyDescent="0.25">
      <c r="A1616" s="116"/>
      <c r="C1616" s="116"/>
      <c r="E1616" s="116"/>
      <c r="G1616" s="116"/>
      <c r="I1616" s="116"/>
      <c r="K1616" s="116"/>
      <c r="L1616" s="116"/>
      <c r="N1616" s="116"/>
      <c r="R1616" s="116"/>
      <c r="T1616" s="116" t="s">
        <v>473</v>
      </c>
      <c r="U1616" s="116" t="s">
        <v>2499</v>
      </c>
    </row>
    <row r="1617" spans="1:21" x14ac:dyDescent="0.25">
      <c r="A1617" s="116"/>
      <c r="C1617" s="116"/>
      <c r="E1617" s="116"/>
      <c r="G1617" s="116"/>
      <c r="I1617" s="116"/>
      <c r="K1617" s="116"/>
      <c r="L1617" s="116"/>
      <c r="N1617" s="116"/>
      <c r="R1617" s="116"/>
      <c r="T1617" s="116" t="s">
        <v>473</v>
      </c>
      <c r="U1617" s="116" t="s">
        <v>2500</v>
      </c>
    </row>
    <row r="1618" spans="1:21" x14ac:dyDescent="0.25">
      <c r="A1618" s="116"/>
      <c r="C1618" s="116"/>
      <c r="E1618" s="116"/>
      <c r="G1618" s="116"/>
      <c r="I1618" s="116"/>
      <c r="K1618" s="116"/>
      <c r="L1618" s="116"/>
      <c r="N1618" s="116"/>
      <c r="R1618" s="116"/>
      <c r="T1618" s="116" t="s">
        <v>473</v>
      </c>
      <c r="U1618" s="116" t="s">
        <v>2501</v>
      </c>
    </row>
    <row r="1619" spans="1:21" x14ac:dyDescent="0.25">
      <c r="A1619" s="116"/>
      <c r="C1619" s="116"/>
      <c r="E1619" s="116"/>
      <c r="G1619" s="116"/>
      <c r="I1619" s="116"/>
      <c r="K1619" s="116"/>
      <c r="L1619" s="116"/>
      <c r="N1619" s="116"/>
      <c r="R1619" s="116"/>
      <c r="T1619" s="116" t="s">
        <v>473</v>
      </c>
      <c r="U1619" s="116" t="s">
        <v>2502</v>
      </c>
    </row>
    <row r="1620" spans="1:21" x14ac:dyDescent="0.25">
      <c r="A1620" s="116"/>
      <c r="C1620" s="116"/>
      <c r="E1620" s="116"/>
      <c r="G1620" s="116"/>
      <c r="I1620" s="116"/>
      <c r="K1620" s="116"/>
      <c r="L1620" s="116"/>
      <c r="N1620" s="116"/>
      <c r="R1620" s="116"/>
      <c r="T1620" s="116" t="s">
        <v>473</v>
      </c>
      <c r="U1620" s="116" t="s">
        <v>2503</v>
      </c>
    </row>
    <row r="1621" spans="1:21" x14ac:dyDescent="0.25">
      <c r="A1621" s="116"/>
      <c r="C1621" s="116"/>
      <c r="E1621" s="116"/>
      <c r="G1621" s="116"/>
      <c r="I1621" s="116"/>
      <c r="K1621" s="116"/>
      <c r="L1621" s="116"/>
      <c r="N1621" s="116"/>
      <c r="R1621" s="116"/>
      <c r="T1621" s="116" t="s">
        <v>473</v>
      </c>
      <c r="U1621" s="116" t="s">
        <v>2504</v>
      </c>
    </row>
    <row r="1622" spans="1:21" x14ac:dyDescent="0.25">
      <c r="A1622" s="116"/>
      <c r="C1622" s="116"/>
      <c r="E1622" s="116"/>
      <c r="G1622" s="116"/>
      <c r="I1622" s="116"/>
      <c r="K1622" s="116"/>
      <c r="L1622" s="116"/>
      <c r="N1622" s="116"/>
      <c r="R1622" s="116"/>
      <c r="T1622" s="116" t="s">
        <v>473</v>
      </c>
      <c r="U1622" s="116" t="s">
        <v>2505</v>
      </c>
    </row>
    <row r="1623" spans="1:21" x14ac:dyDescent="0.25">
      <c r="A1623" s="116"/>
      <c r="C1623" s="116"/>
      <c r="E1623" s="116"/>
      <c r="G1623" s="116"/>
      <c r="I1623" s="116"/>
      <c r="K1623" s="116"/>
      <c r="L1623" s="116"/>
      <c r="N1623" s="116"/>
      <c r="R1623" s="116"/>
      <c r="T1623" s="116" t="s">
        <v>473</v>
      </c>
      <c r="U1623" s="116" t="s">
        <v>2506</v>
      </c>
    </row>
    <row r="1624" spans="1:21" x14ac:dyDescent="0.25">
      <c r="A1624" s="116"/>
      <c r="C1624" s="116"/>
      <c r="E1624" s="116"/>
      <c r="G1624" s="116"/>
      <c r="I1624" s="116"/>
      <c r="K1624" s="116"/>
      <c r="L1624" s="116"/>
      <c r="N1624" s="116"/>
      <c r="R1624" s="116"/>
      <c r="T1624" s="116" t="s">
        <v>473</v>
      </c>
      <c r="U1624" s="116" t="s">
        <v>2507</v>
      </c>
    </row>
    <row r="1625" spans="1:21" x14ac:dyDescent="0.25">
      <c r="A1625" s="116"/>
      <c r="C1625" s="116"/>
      <c r="E1625" s="116"/>
      <c r="G1625" s="116"/>
      <c r="I1625" s="116"/>
      <c r="K1625" s="116"/>
      <c r="L1625" s="116"/>
      <c r="N1625" s="116"/>
      <c r="R1625" s="116"/>
      <c r="T1625" s="116" t="s">
        <v>473</v>
      </c>
      <c r="U1625" s="116" t="s">
        <v>2508</v>
      </c>
    </row>
    <row r="1626" spans="1:21" x14ac:dyDescent="0.25">
      <c r="A1626" s="116"/>
      <c r="C1626" s="116"/>
      <c r="E1626" s="116"/>
      <c r="G1626" s="116"/>
      <c r="I1626" s="116"/>
      <c r="K1626" s="116"/>
      <c r="L1626" s="116"/>
      <c r="N1626" s="116"/>
      <c r="R1626" s="116"/>
      <c r="T1626" s="116" t="s">
        <v>473</v>
      </c>
      <c r="U1626" s="116" t="s">
        <v>2509</v>
      </c>
    </row>
    <row r="1627" spans="1:21" x14ac:dyDescent="0.25">
      <c r="A1627" s="116"/>
      <c r="C1627" s="116"/>
      <c r="E1627" s="116"/>
      <c r="G1627" s="116"/>
      <c r="I1627" s="116"/>
      <c r="K1627" s="116"/>
      <c r="L1627" s="116"/>
      <c r="N1627" s="116"/>
      <c r="R1627" s="116"/>
      <c r="T1627" s="116" t="s">
        <v>473</v>
      </c>
      <c r="U1627" s="116" t="s">
        <v>2510</v>
      </c>
    </row>
    <row r="1628" spans="1:21" x14ac:dyDescent="0.25">
      <c r="A1628" s="116"/>
      <c r="C1628" s="116"/>
      <c r="E1628" s="116"/>
      <c r="G1628" s="116"/>
      <c r="I1628" s="116"/>
      <c r="K1628" s="116"/>
      <c r="L1628" s="116"/>
      <c r="N1628" s="116"/>
      <c r="R1628" s="116"/>
      <c r="T1628" s="116" t="s">
        <v>473</v>
      </c>
      <c r="U1628" s="116" t="s">
        <v>2511</v>
      </c>
    </row>
    <row r="1629" spans="1:21" x14ac:dyDescent="0.25">
      <c r="A1629" s="116"/>
      <c r="C1629" s="116"/>
      <c r="E1629" s="116"/>
      <c r="G1629" s="116"/>
      <c r="I1629" s="116"/>
      <c r="K1629" s="116"/>
      <c r="L1629" s="116"/>
      <c r="N1629" s="116"/>
      <c r="R1629" s="116"/>
      <c r="T1629" s="116" t="s">
        <v>473</v>
      </c>
      <c r="U1629" s="116" t="s">
        <v>2512</v>
      </c>
    </row>
    <row r="1630" spans="1:21" x14ac:dyDescent="0.25">
      <c r="A1630" s="116"/>
      <c r="C1630" s="116"/>
      <c r="E1630" s="116"/>
      <c r="G1630" s="116"/>
      <c r="I1630" s="116"/>
      <c r="K1630" s="116"/>
      <c r="L1630" s="116"/>
      <c r="N1630" s="116"/>
      <c r="R1630" s="116"/>
      <c r="T1630" s="116" t="s">
        <v>473</v>
      </c>
      <c r="U1630" s="116" t="s">
        <v>2513</v>
      </c>
    </row>
    <row r="1631" spans="1:21" x14ac:dyDescent="0.25">
      <c r="A1631" s="116"/>
      <c r="C1631" s="116"/>
      <c r="E1631" s="116"/>
      <c r="G1631" s="116"/>
      <c r="I1631" s="116"/>
      <c r="K1631" s="116"/>
      <c r="L1631" s="116"/>
      <c r="N1631" s="116"/>
      <c r="R1631" s="116"/>
      <c r="T1631" s="116" t="s">
        <v>473</v>
      </c>
      <c r="U1631" s="116" t="s">
        <v>2514</v>
      </c>
    </row>
    <row r="1632" spans="1:21" x14ac:dyDescent="0.25">
      <c r="A1632" s="116"/>
      <c r="C1632" s="116"/>
      <c r="E1632" s="116"/>
      <c r="G1632" s="116"/>
      <c r="I1632" s="116"/>
      <c r="K1632" s="116"/>
      <c r="L1632" s="116"/>
      <c r="N1632" s="116"/>
      <c r="R1632" s="116"/>
      <c r="T1632" s="116" t="s">
        <v>473</v>
      </c>
      <c r="U1632" s="116" t="s">
        <v>2515</v>
      </c>
    </row>
    <row r="1633" spans="1:21" x14ac:dyDescent="0.25">
      <c r="A1633" s="116"/>
      <c r="C1633" s="116"/>
      <c r="E1633" s="116"/>
      <c r="G1633" s="116"/>
      <c r="I1633" s="116"/>
      <c r="K1633" s="116"/>
      <c r="L1633" s="116"/>
      <c r="N1633" s="116"/>
      <c r="R1633" s="116"/>
      <c r="T1633" s="116" t="s">
        <v>473</v>
      </c>
      <c r="U1633" s="116" t="s">
        <v>2516</v>
      </c>
    </row>
    <row r="1634" spans="1:21" x14ac:dyDescent="0.25">
      <c r="A1634" s="116"/>
      <c r="C1634" s="116"/>
      <c r="E1634" s="116"/>
      <c r="G1634" s="116"/>
      <c r="I1634" s="116"/>
      <c r="K1634" s="116"/>
      <c r="L1634" s="116"/>
      <c r="N1634" s="116"/>
      <c r="R1634" s="116"/>
      <c r="T1634" s="116" t="s">
        <v>473</v>
      </c>
      <c r="U1634" s="116" t="s">
        <v>2517</v>
      </c>
    </row>
    <row r="1635" spans="1:21" x14ac:dyDescent="0.25">
      <c r="A1635" s="116"/>
      <c r="C1635" s="116"/>
      <c r="E1635" s="116"/>
      <c r="G1635" s="116"/>
      <c r="I1635" s="116"/>
      <c r="K1635" s="116"/>
      <c r="L1635" s="116"/>
      <c r="N1635" s="116"/>
      <c r="R1635" s="116"/>
      <c r="T1635" s="116" t="s">
        <v>473</v>
      </c>
      <c r="U1635" s="116" t="s">
        <v>2518</v>
      </c>
    </row>
    <row r="1636" spans="1:21" x14ac:dyDescent="0.25">
      <c r="A1636" s="116"/>
      <c r="C1636" s="116"/>
      <c r="E1636" s="116"/>
      <c r="G1636" s="116"/>
      <c r="I1636" s="116"/>
      <c r="K1636" s="116"/>
      <c r="L1636" s="116"/>
      <c r="N1636" s="116"/>
      <c r="R1636" s="116"/>
      <c r="T1636" s="116" t="s">
        <v>473</v>
      </c>
      <c r="U1636" s="116" t="s">
        <v>2519</v>
      </c>
    </row>
    <row r="1637" spans="1:21" x14ac:dyDescent="0.25">
      <c r="A1637" s="116"/>
      <c r="C1637" s="116"/>
      <c r="E1637" s="116"/>
      <c r="G1637" s="116"/>
      <c r="I1637" s="116"/>
      <c r="K1637" s="116"/>
      <c r="L1637" s="116"/>
      <c r="N1637" s="116"/>
      <c r="R1637" s="116"/>
      <c r="T1637" s="116" t="s">
        <v>473</v>
      </c>
      <c r="U1637" s="116" t="s">
        <v>2520</v>
      </c>
    </row>
    <row r="1638" spans="1:21" x14ac:dyDescent="0.25">
      <c r="A1638" s="116"/>
      <c r="C1638" s="116"/>
      <c r="E1638" s="116"/>
      <c r="G1638" s="116"/>
      <c r="I1638" s="116"/>
      <c r="K1638" s="116"/>
      <c r="L1638" s="116"/>
      <c r="N1638" s="116"/>
      <c r="R1638" s="116"/>
      <c r="T1638" s="116" t="s">
        <v>473</v>
      </c>
      <c r="U1638" s="116" t="s">
        <v>2521</v>
      </c>
    </row>
    <row r="1639" spans="1:21" x14ac:dyDescent="0.25">
      <c r="A1639" s="116"/>
      <c r="C1639" s="116"/>
      <c r="E1639" s="116"/>
      <c r="G1639" s="116"/>
      <c r="I1639" s="116"/>
      <c r="K1639" s="116"/>
      <c r="L1639" s="116"/>
      <c r="N1639" s="116"/>
      <c r="R1639" s="116"/>
      <c r="T1639" s="116" t="s">
        <v>473</v>
      </c>
      <c r="U1639" s="116" t="s">
        <v>2522</v>
      </c>
    </row>
    <row r="1640" spans="1:21" x14ac:dyDescent="0.25">
      <c r="A1640" s="116"/>
      <c r="C1640" s="116"/>
      <c r="E1640" s="116"/>
      <c r="G1640" s="116"/>
      <c r="I1640" s="116"/>
      <c r="K1640" s="116"/>
      <c r="L1640" s="116"/>
      <c r="N1640" s="116"/>
      <c r="R1640" s="116"/>
      <c r="T1640" s="116" t="s">
        <v>473</v>
      </c>
      <c r="U1640" s="116" t="s">
        <v>2523</v>
      </c>
    </row>
    <row r="1641" spans="1:21" x14ac:dyDescent="0.25">
      <c r="A1641" s="116"/>
      <c r="C1641" s="116"/>
      <c r="E1641" s="116"/>
      <c r="G1641" s="116"/>
      <c r="I1641" s="116"/>
      <c r="K1641" s="116"/>
      <c r="L1641" s="116"/>
      <c r="N1641" s="116"/>
      <c r="R1641" s="116"/>
      <c r="T1641" s="116" t="s">
        <v>473</v>
      </c>
      <c r="U1641" s="116" t="s">
        <v>2524</v>
      </c>
    </row>
    <row r="1642" spans="1:21" x14ac:dyDescent="0.25">
      <c r="A1642" s="116"/>
      <c r="C1642" s="116"/>
      <c r="E1642" s="116"/>
      <c r="G1642" s="116"/>
      <c r="I1642" s="116"/>
      <c r="K1642" s="116"/>
      <c r="L1642" s="116"/>
      <c r="N1642" s="116"/>
      <c r="R1642" s="116"/>
      <c r="T1642" s="116" t="s">
        <v>473</v>
      </c>
      <c r="U1642" s="116" t="s">
        <v>2525</v>
      </c>
    </row>
    <row r="1643" spans="1:21" x14ac:dyDescent="0.25">
      <c r="A1643" s="116"/>
      <c r="C1643" s="116"/>
      <c r="E1643" s="116"/>
      <c r="G1643" s="116"/>
      <c r="I1643" s="116"/>
      <c r="K1643" s="116"/>
      <c r="L1643" s="116"/>
      <c r="N1643" s="116"/>
      <c r="R1643" s="116"/>
      <c r="T1643" s="116" t="s">
        <v>473</v>
      </c>
      <c r="U1643" s="116" t="s">
        <v>2526</v>
      </c>
    </row>
    <row r="1644" spans="1:21" x14ac:dyDescent="0.25">
      <c r="A1644" s="116"/>
      <c r="C1644" s="116"/>
      <c r="E1644" s="116"/>
      <c r="G1644" s="116"/>
      <c r="I1644" s="116"/>
      <c r="K1644" s="116"/>
      <c r="L1644" s="116"/>
      <c r="N1644" s="116"/>
      <c r="R1644" s="116"/>
      <c r="T1644" s="116" t="s">
        <v>473</v>
      </c>
      <c r="U1644" s="116" t="s">
        <v>2527</v>
      </c>
    </row>
    <row r="1645" spans="1:21" x14ac:dyDescent="0.25">
      <c r="A1645" s="116"/>
      <c r="C1645" s="116"/>
      <c r="E1645" s="116"/>
      <c r="G1645" s="116"/>
      <c r="I1645" s="116"/>
      <c r="K1645" s="116"/>
      <c r="L1645" s="116"/>
      <c r="N1645" s="116"/>
      <c r="R1645" s="116"/>
      <c r="T1645" s="116" t="s">
        <v>473</v>
      </c>
      <c r="U1645" s="116" t="s">
        <v>2528</v>
      </c>
    </row>
    <row r="1646" spans="1:21" x14ac:dyDescent="0.25">
      <c r="A1646" s="116"/>
      <c r="C1646" s="116"/>
      <c r="E1646" s="116"/>
      <c r="G1646" s="116"/>
      <c r="I1646" s="116"/>
      <c r="K1646" s="116"/>
      <c r="L1646" s="116"/>
      <c r="N1646" s="116"/>
      <c r="R1646" s="116"/>
      <c r="T1646" s="116" t="s">
        <v>473</v>
      </c>
      <c r="U1646" s="116" t="s">
        <v>2529</v>
      </c>
    </row>
    <row r="1647" spans="1:21" x14ac:dyDescent="0.25">
      <c r="A1647" s="116"/>
      <c r="C1647" s="116"/>
      <c r="E1647" s="116"/>
      <c r="G1647" s="116"/>
      <c r="I1647" s="116"/>
      <c r="K1647" s="116"/>
      <c r="L1647" s="116"/>
      <c r="N1647" s="116"/>
      <c r="R1647" s="116"/>
      <c r="T1647" s="116" t="s">
        <v>473</v>
      </c>
      <c r="U1647" s="116" t="s">
        <v>2530</v>
      </c>
    </row>
    <row r="1648" spans="1:21" x14ac:dyDescent="0.25">
      <c r="A1648" s="116"/>
      <c r="C1648" s="116"/>
      <c r="E1648" s="116"/>
      <c r="G1648" s="116"/>
      <c r="I1648" s="116"/>
      <c r="K1648" s="116"/>
      <c r="L1648" s="116"/>
      <c r="N1648" s="116"/>
      <c r="R1648" s="116"/>
      <c r="T1648" s="116" t="s">
        <v>473</v>
      </c>
      <c r="U1648" s="116" t="s">
        <v>2531</v>
      </c>
    </row>
    <row r="1649" spans="1:21" x14ac:dyDescent="0.25">
      <c r="A1649" s="116"/>
      <c r="C1649" s="116"/>
      <c r="E1649" s="116"/>
      <c r="G1649" s="116"/>
      <c r="I1649" s="116"/>
      <c r="K1649" s="116"/>
      <c r="L1649" s="116"/>
      <c r="N1649" s="116"/>
      <c r="R1649" s="116"/>
      <c r="T1649" s="116" t="s">
        <v>473</v>
      </c>
      <c r="U1649" s="116" t="s">
        <v>2532</v>
      </c>
    </row>
    <row r="1650" spans="1:21" x14ac:dyDescent="0.25">
      <c r="A1650" s="116"/>
      <c r="C1650" s="116"/>
      <c r="E1650" s="116"/>
      <c r="G1650" s="116"/>
      <c r="I1650" s="116"/>
      <c r="K1650" s="116"/>
      <c r="L1650" s="116"/>
      <c r="N1650" s="116"/>
      <c r="R1650" s="116"/>
      <c r="T1650" s="116" t="s">
        <v>473</v>
      </c>
      <c r="U1650" s="116" t="s">
        <v>2533</v>
      </c>
    </row>
    <row r="1651" spans="1:21" x14ac:dyDescent="0.25">
      <c r="A1651" s="116"/>
      <c r="C1651" s="116"/>
      <c r="E1651" s="116"/>
      <c r="G1651" s="116"/>
      <c r="I1651" s="116"/>
      <c r="K1651" s="116"/>
      <c r="L1651" s="116"/>
      <c r="N1651" s="116"/>
      <c r="R1651" s="116"/>
      <c r="T1651" s="116" t="s">
        <v>981</v>
      </c>
      <c r="U1651" s="116" t="s">
        <v>2534</v>
      </c>
    </row>
    <row r="1652" spans="1:21" x14ac:dyDescent="0.25">
      <c r="A1652" s="116"/>
      <c r="C1652" s="116"/>
      <c r="E1652" s="116"/>
      <c r="G1652" s="116"/>
      <c r="I1652" s="116"/>
      <c r="K1652" s="116"/>
      <c r="L1652" s="116"/>
      <c r="N1652" s="116"/>
      <c r="R1652" s="116"/>
      <c r="T1652" s="116" t="s">
        <v>981</v>
      </c>
      <c r="U1652" s="116" t="s">
        <v>2535</v>
      </c>
    </row>
    <row r="1653" spans="1:21" x14ac:dyDescent="0.25">
      <c r="A1653" s="116"/>
      <c r="C1653" s="116"/>
      <c r="E1653" s="116"/>
      <c r="G1653" s="116"/>
      <c r="I1653" s="116"/>
      <c r="K1653" s="116"/>
      <c r="L1653" s="116"/>
      <c r="N1653" s="116"/>
      <c r="R1653" s="116"/>
      <c r="T1653" s="116" t="s">
        <v>981</v>
      </c>
      <c r="U1653" s="116" t="s">
        <v>2536</v>
      </c>
    </row>
    <row r="1654" spans="1:21" x14ac:dyDescent="0.25">
      <c r="A1654" s="116"/>
      <c r="C1654" s="116"/>
      <c r="E1654" s="116"/>
      <c r="G1654" s="116"/>
      <c r="I1654" s="116"/>
      <c r="K1654" s="116"/>
      <c r="L1654" s="116"/>
      <c r="N1654" s="116"/>
      <c r="R1654" s="116"/>
      <c r="T1654" s="116" t="s">
        <v>981</v>
      </c>
      <c r="U1654" s="116" t="s">
        <v>2537</v>
      </c>
    </row>
    <row r="1655" spans="1:21" x14ac:dyDescent="0.25">
      <c r="A1655" s="116"/>
      <c r="C1655" s="116"/>
      <c r="E1655" s="116"/>
      <c r="G1655" s="116"/>
      <c r="I1655" s="116"/>
      <c r="K1655" s="116"/>
      <c r="L1655" s="116"/>
      <c r="N1655" s="116"/>
      <c r="R1655" s="116"/>
      <c r="T1655" s="116" t="s">
        <v>981</v>
      </c>
      <c r="U1655" s="116" t="s">
        <v>2538</v>
      </c>
    </row>
    <row r="1656" spans="1:21" x14ac:dyDescent="0.25">
      <c r="A1656" s="116"/>
      <c r="C1656" s="116"/>
      <c r="E1656" s="116"/>
      <c r="G1656" s="116"/>
      <c r="I1656" s="116"/>
      <c r="K1656" s="116"/>
      <c r="L1656" s="116"/>
      <c r="N1656" s="116"/>
      <c r="R1656" s="116"/>
      <c r="T1656" s="116" t="s">
        <v>981</v>
      </c>
      <c r="U1656" s="116" t="s">
        <v>2539</v>
      </c>
    </row>
    <row r="1657" spans="1:21" x14ac:dyDescent="0.25">
      <c r="A1657" s="116"/>
      <c r="C1657" s="116"/>
      <c r="E1657" s="116"/>
      <c r="G1657" s="116"/>
      <c r="I1657" s="116"/>
      <c r="K1657" s="116"/>
      <c r="L1657" s="116"/>
      <c r="N1657" s="116"/>
      <c r="R1657" s="116"/>
      <c r="T1657" s="116" t="s">
        <v>981</v>
      </c>
      <c r="U1657" s="116" t="s">
        <v>2540</v>
      </c>
    </row>
    <row r="1658" spans="1:21" x14ac:dyDescent="0.25">
      <c r="A1658" s="116"/>
      <c r="C1658" s="116"/>
      <c r="E1658" s="116"/>
      <c r="G1658" s="116"/>
      <c r="I1658" s="116"/>
      <c r="K1658" s="116"/>
      <c r="L1658" s="116"/>
      <c r="N1658" s="116"/>
      <c r="R1658" s="116"/>
      <c r="T1658" s="116" t="s">
        <v>981</v>
      </c>
      <c r="U1658" s="116" t="s">
        <v>2541</v>
      </c>
    </row>
    <row r="1659" spans="1:21" x14ac:dyDescent="0.25">
      <c r="A1659" s="116"/>
      <c r="C1659" s="116"/>
      <c r="E1659" s="116"/>
      <c r="G1659" s="116"/>
      <c r="I1659" s="116"/>
      <c r="K1659" s="116"/>
      <c r="L1659" s="116"/>
      <c r="N1659" s="116"/>
      <c r="R1659" s="116"/>
      <c r="T1659" s="116" t="s">
        <v>981</v>
      </c>
      <c r="U1659" s="116" t="s">
        <v>2542</v>
      </c>
    </row>
    <row r="1660" spans="1:21" x14ac:dyDescent="0.25">
      <c r="A1660" s="116"/>
      <c r="C1660" s="116"/>
      <c r="E1660" s="116"/>
      <c r="G1660" s="116"/>
      <c r="I1660" s="116"/>
      <c r="K1660" s="116"/>
      <c r="L1660" s="116"/>
      <c r="N1660" s="116"/>
      <c r="R1660" s="116"/>
      <c r="T1660" s="116" t="s">
        <v>981</v>
      </c>
      <c r="U1660" s="116" t="s">
        <v>2543</v>
      </c>
    </row>
    <row r="1661" spans="1:21" x14ac:dyDescent="0.25">
      <c r="A1661" s="116"/>
      <c r="C1661" s="116"/>
      <c r="E1661" s="116"/>
      <c r="G1661" s="116"/>
      <c r="I1661" s="116"/>
      <c r="K1661" s="116"/>
      <c r="L1661" s="116"/>
      <c r="N1661" s="116"/>
      <c r="R1661" s="116"/>
      <c r="T1661" s="116" t="s">
        <v>983</v>
      </c>
      <c r="U1661" s="116" t="s">
        <v>2544</v>
      </c>
    </row>
    <row r="1662" spans="1:21" x14ac:dyDescent="0.25">
      <c r="A1662" s="116"/>
      <c r="C1662" s="116"/>
      <c r="E1662" s="116"/>
      <c r="G1662" s="116"/>
      <c r="I1662" s="116"/>
      <c r="K1662" s="116"/>
      <c r="L1662" s="116"/>
      <c r="N1662" s="116"/>
      <c r="R1662" s="116"/>
      <c r="T1662" s="116" t="s">
        <v>983</v>
      </c>
      <c r="U1662" s="116" t="s">
        <v>2545</v>
      </c>
    </row>
    <row r="1663" spans="1:21" x14ac:dyDescent="0.25">
      <c r="A1663" s="116"/>
      <c r="C1663" s="116"/>
      <c r="E1663" s="116"/>
      <c r="G1663" s="116"/>
      <c r="I1663" s="116"/>
      <c r="K1663" s="116"/>
      <c r="L1663" s="116"/>
      <c r="N1663" s="116"/>
      <c r="R1663" s="116"/>
      <c r="T1663" s="116" t="s">
        <v>983</v>
      </c>
      <c r="U1663" s="116" t="s">
        <v>2546</v>
      </c>
    </row>
    <row r="1664" spans="1:21" x14ac:dyDescent="0.25">
      <c r="A1664" s="116"/>
      <c r="C1664" s="116"/>
      <c r="E1664" s="116"/>
      <c r="G1664" s="116"/>
      <c r="I1664" s="116"/>
      <c r="K1664" s="116"/>
      <c r="L1664" s="116"/>
      <c r="N1664" s="116"/>
      <c r="R1664" s="116"/>
      <c r="T1664" s="116" t="s">
        <v>983</v>
      </c>
      <c r="U1664" s="116" t="s">
        <v>2547</v>
      </c>
    </row>
    <row r="1665" spans="1:21" x14ac:dyDescent="0.25">
      <c r="A1665" s="116"/>
      <c r="C1665" s="116"/>
      <c r="E1665" s="116"/>
      <c r="G1665" s="116"/>
      <c r="I1665" s="116"/>
      <c r="K1665" s="116"/>
      <c r="L1665" s="116"/>
      <c r="N1665" s="116"/>
      <c r="R1665" s="116"/>
      <c r="T1665" s="116" t="s">
        <v>983</v>
      </c>
      <c r="U1665" s="116" t="s">
        <v>2548</v>
      </c>
    </row>
    <row r="1666" spans="1:21" x14ac:dyDescent="0.25">
      <c r="A1666" s="116"/>
      <c r="C1666" s="116"/>
      <c r="E1666" s="116"/>
      <c r="G1666" s="116"/>
      <c r="I1666" s="116"/>
      <c r="K1666" s="116"/>
      <c r="L1666" s="116"/>
      <c r="N1666" s="116"/>
      <c r="R1666" s="116"/>
      <c r="T1666" s="116" t="s">
        <v>983</v>
      </c>
      <c r="U1666" s="116" t="s">
        <v>2549</v>
      </c>
    </row>
    <row r="1667" spans="1:21" x14ac:dyDescent="0.25">
      <c r="A1667" s="116"/>
      <c r="C1667" s="116"/>
      <c r="E1667" s="116"/>
      <c r="G1667" s="116"/>
      <c r="I1667" s="116"/>
      <c r="K1667" s="116"/>
      <c r="L1667" s="116"/>
      <c r="N1667" s="116"/>
      <c r="R1667" s="116"/>
      <c r="T1667" s="116" t="s">
        <v>983</v>
      </c>
      <c r="U1667" s="116" t="s">
        <v>2550</v>
      </c>
    </row>
    <row r="1668" spans="1:21" x14ac:dyDescent="0.25">
      <c r="A1668" s="116"/>
      <c r="C1668" s="116"/>
      <c r="E1668" s="116"/>
      <c r="G1668" s="116"/>
      <c r="I1668" s="116"/>
      <c r="K1668" s="116"/>
      <c r="L1668" s="116"/>
      <c r="N1668" s="116"/>
      <c r="R1668" s="116"/>
      <c r="T1668" s="116" t="s">
        <v>983</v>
      </c>
      <c r="U1668" s="116" t="s">
        <v>2551</v>
      </c>
    </row>
    <row r="1669" spans="1:21" x14ac:dyDescent="0.25">
      <c r="A1669" s="116"/>
      <c r="C1669" s="116"/>
      <c r="E1669" s="116"/>
      <c r="G1669" s="116"/>
      <c r="I1669" s="116"/>
      <c r="K1669" s="116"/>
      <c r="L1669" s="116"/>
      <c r="N1669" s="116"/>
      <c r="R1669" s="116"/>
      <c r="T1669" s="116" t="s">
        <v>983</v>
      </c>
      <c r="U1669" s="116" t="s">
        <v>2552</v>
      </c>
    </row>
    <row r="1670" spans="1:21" x14ac:dyDescent="0.25">
      <c r="A1670" s="116"/>
      <c r="C1670" s="116"/>
      <c r="E1670" s="116"/>
      <c r="G1670" s="116"/>
      <c r="I1670" s="116"/>
      <c r="K1670" s="116"/>
      <c r="L1670" s="116"/>
      <c r="N1670" s="116"/>
      <c r="R1670" s="116"/>
      <c r="T1670" s="116" t="s">
        <v>983</v>
      </c>
      <c r="U1670" s="116" t="s">
        <v>2553</v>
      </c>
    </row>
    <row r="1671" spans="1:21" x14ac:dyDescent="0.25">
      <c r="A1671" s="116"/>
      <c r="C1671" s="116"/>
      <c r="E1671" s="116"/>
      <c r="G1671" s="116"/>
      <c r="I1671" s="116"/>
      <c r="K1671" s="116"/>
      <c r="L1671" s="116"/>
      <c r="N1671" s="116"/>
      <c r="R1671" s="116"/>
      <c r="T1671" s="116" t="s">
        <v>983</v>
      </c>
      <c r="U1671" s="116" t="s">
        <v>2554</v>
      </c>
    </row>
    <row r="1672" spans="1:21" x14ac:dyDescent="0.25">
      <c r="A1672" s="116"/>
      <c r="C1672" s="116"/>
      <c r="E1672" s="116"/>
      <c r="G1672" s="116"/>
      <c r="I1672" s="116"/>
      <c r="K1672" s="116"/>
      <c r="L1672" s="116"/>
      <c r="N1672" s="116"/>
      <c r="R1672" s="116"/>
      <c r="T1672" s="116" t="s">
        <v>983</v>
      </c>
      <c r="U1672" s="116" t="s">
        <v>2555</v>
      </c>
    </row>
    <row r="1673" spans="1:21" x14ac:dyDescent="0.25">
      <c r="A1673" s="116"/>
      <c r="C1673" s="116"/>
      <c r="E1673" s="116"/>
      <c r="G1673" s="116"/>
      <c r="I1673" s="116"/>
      <c r="K1673" s="116"/>
      <c r="L1673" s="116"/>
      <c r="N1673" s="116"/>
      <c r="R1673" s="116"/>
      <c r="T1673" s="116" t="s">
        <v>983</v>
      </c>
      <c r="U1673" s="116" t="s">
        <v>2556</v>
      </c>
    </row>
    <row r="1674" spans="1:21" x14ac:dyDescent="0.25">
      <c r="A1674" s="116"/>
      <c r="C1674" s="116"/>
      <c r="E1674" s="116"/>
      <c r="G1674" s="116"/>
      <c r="I1674" s="116"/>
      <c r="K1674" s="116"/>
      <c r="L1674" s="116"/>
      <c r="N1674" s="116"/>
      <c r="R1674" s="116"/>
      <c r="T1674" s="116" t="s">
        <v>985</v>
      </c>
      <c r="U1674" s="116" t="s">
        <v>2557</v>
      </c>
    </row>
    <row r="1675" spans="1:21" x14ac:dyDescent="0.25">
      <c r="A1675" s="116"/>
      <c r="C1675" s="116"/>
      <c r="E1675" s="116"/>
      <c r="G1675" s="116"/>
      <c r="I1675" s="116"/>
      <c r="K1675" s="116"/>
      <c r="L1675" s="116"/>
      <c r="N1675" s="116"/>
      <c r="R1675" s="116"/>
      <c r="T1675" s="116" t="s">
        <v>985</v>
      </c>
      <c r="U1675" s="116" t="s">
        <v>2558</v>
      </c>
    </row>
    <row r="1676" spans="1:21" x14ac:dyDescent="0.25">
      <c r="A1676" s="116"/>
      <c r="C1676" s="116"/>
      <c r="E1676" s="116"/>
      <c r="G1676" s="116"/>
      <c r="I1676" s="116"/>
      <c r="K1676" s="116"/>
      <c r="L1676" s="116"/>
      <c r="N1676" s="116"/>
      <c r="R1676" s="116"/>
      <c r="T1676" s="116" t="s">
        <v>985</v>
      </c>
      <c r="U1676" s="116" t="s">
        <v>2559</v>
      </c>
    </row>
    <row r="1677" spans="1:21" x14ac:dyDescent="0.25">
      <c r="A1677" s="116"/>
      <c r="C1677" s="116"/>
      <c r="E1677" s="116"/>
      <c r="G1677" s="116"/>
      <c r="I1677" s="116"/>
      <c r="K1677" s="116"/>
      <c r="L1677" s="116"/>
      <c r="N1677" s="116"/>
      <c r="R1677" s="116"/>
      <c r="T1677" s="116" t="s">
        <v>985</v>
      </c>
      <c r="U1677" s="116" t="s">
        <v>2560</v>
      </c>
    </row>
    <row r="1678" spans="1:21" x14ac:dyDescent="0.25">
      <c r="A1678" s="116"/>
      <c r="C1678" s="116"/>
      <c r="E1678" s="116"/>
      <c r="G1678" s="116"/>
      <c r="I1678" s="116"/>
      <c r="K1678" s="116"/>
      <c r="L1678" s="116"/>
      <c r="N1678" s="116"/>
      <c r="R1678" s="116"/>
      <c r="T1678" s="116" t="s">
        <v>985</v>
      </c>
      <c r="U1678" s="116" t="s">
        <v>2561</v>
      </c>
    </row>
    <row r="1679" spans="1:21" x14ac:dyDescent="0.25">
      <c r="A1679" s="116"/>
      <c r="C1679" s="116"/>
      <c r="E1679" s="116"/>
      <c r="G1679" s="116"/>
      <c r="I1679" s="116"/>
      <c r="K1679" s="116"/>
      <c r="L1679" s="116"/>
      <c r="N1679" s="116"/>
      <c r="R1679" s="116"/>
      <c r="T1679" s="116" t="s">
        <v>985</v>
      </c>
      <c r="U1679" s="116" t="s">
        <v>2562</v>
      </c>
    </row>
    <row r="1680" spans="1:21" x14ac:dyDescent="0.25">
      <c r="A1680" s="116"/>
      <c r="C1680" s="116"/>
      <c r="E1680" s="116"/>
      <c r="G1680" s="116"/>
      <c r="I1680" s="116"/>
      <c r="K1680" s="116"/>
      <c r="L1680" s="116"/>
      <c r="N1680" s="116"/>
      <c r="R1680" s="116"/>
      <c r="T1680" s="116" t="s">
        <v>985</v>
      </c>
      <c r="U1680" s="116" t="s">
        <v>2563</v>
      </c>
    </row>
    <row r="1681" spans="1:21" x14ac:dyDescent="0.25">
      <c r="A1681" s="116"/>
      <c r="C1681" s="116"/>
      <c r="E1681" s="116"/>
      <c r="G1681" s="116"/>
      <c r="I1681" s="116"/>
      <c r="K1681" s="116"/>
      <c r="L1681" s="116"/>
      <c r="N1681" s="116"/>
      <c r="R1681" s="116"/>
      <c r="T1681" s="116" t="s">
        <v>985</v>
      </c>
      <c r="U1681" s="116" t="s">
        <v>2564</v>
      </c>
    </row>
    <row r="1682" spans="1:21" x14ac:dyDescent="0.25">
      <c r="A1682" s="116"/>
      <c r="C1682" s="116"/>
      <c r="E1682" s="116"/>
      <c r="G1682" s="116"/>
      <c r="I1682" s="116"/>
      <c r="K1682" s="116"/>
      <c r="L1682" s="116"/>
      <c r="N1682" s="116"/>
      <c r="R1682" s="116"/>
      <c r="T1682" s="116" t="s">
        <v>985</v>
      </c>
      <c r="U1682" s="116" t="s">
        <v>2565</v>
      </c>
    </row>
    <row r="1683" spans="1:21" x14ac:dyDescent="0.25">
      <c r="A1683" s="116"/>
      <c r="C1683" s="116"/>
      <c r="E1683" s="116"/>
      <c r="G1683" s="116"/>
      <c r="I1683" s="116"/>
      <c r="K1683" s="116"/>
      <c r="L1683" s="116"/>
      <c r="N1683" s="116"/>
      <c r="R1683" s="116"/>
      <c r="T1683" s="116" t="s">
        <v>985</v>
      </c>
      <c r="U1683" s="116" t="s">
        <v>2566</v>
      </c>
    </row>
    <row r="1684" spans="1:21" x14ac:dyDescent="0.25">
      <c r="A1684" s="116"/>
      <c r="C1684" s="116"/>
      <c r="E1684" s="116"/>
      <c r="G1684" s="116"/>
      <c r="I1684" s="116"/>
      <c r="K1684" s="116"/>
      <c r="L1684" s="116"/>
      <c r="N1684" s="116"/>
      <c r="R1684" s="116"/>
      <c r="T1684" s="116" t="s">
        <v>985</v>
      </c>
      <c r="U1684" s="116" t="s">
        <v>2567</v>
      </c>
    </row>
    <row r="1685" spans="1:21" x14ac:dyDescent="0.25">
      <c r="A1685" s="116"/>
      <c r="C1685" s="116"/>
      <c r="E1685" s="116"/>
      <c r="G1685" s="116"/>
      <c r="I1685" s="116"/>
      <c r="K1685" s="116"/>
      <c r="L1685" s="116"/>
      <c r="N1685" s="116"/>
      <c r="R1685" s="116"/>
      <c r="T1685" s="116" t="s">
        <v>985</v>
      </c>
      <c r="U1685" s="116" t="s">
        <v>2568</v>
      </c>
    </row>
    <row r="1686" spans="1:21" x14ac:dyDescent="0.25">
      <c r="A1686" s="116"/>
      <c r="C1686" s="116"/>
      <c r="E1686" s="116"/>
      <c r="G1686" s="116"/>
      <c r="I1686" s="116"/>
      <c r="K1686" s="116"/>
      <c r="L1686" s="116"/>
      <c r="N1686" s="116"/>
      <c r="R1686" s="116"/>
      <c r="T1686" s="116" t="s">
        <v>985</v>
      </c>
      <c r="U1686" s="116" t="s">
        <v>2569</v>
      </c>
    </row>
    <row r="1687" spans="1:21" x14ac:dyDescent="0.25">
      <c r="A1687" s="116"/>
      <c r="C1687" s="116"/>
      <c r="E1687" s="116"/>
      <c r="G1687" s="116"/>
      <c r="I1687" s="116"/>
      <c r="K1687" s="116"/>
      <c r="L1687" s="116"/>
      <c r="N1687" s="116"/>
      <c r="R1687" s="116"/>
      <c r="T1687" s="116" t="s">
        <v>475</v>
      </c>
      <c r="U1687" s="116" t="s">
        <v>2570</v>
      </c>
    </row>
    <row r="1688" spans="1:21" x14ac:dyDescent="0.25">
      <c r="A1688" s="116"/>
      <c r="C1688" s="116"/>
      <c r="E1688" s="116"/>
      <c r="G1688" s="116"/>
      <c r="I1688" s="116"/>
      <c r="K1688" s="116"/>
      <c r="L1688" s="116"/>
      <c r="N1688" s="116"/>
      <c r="R1688" s="116"/>
      <c r="T1688" s="116" t="s">
        <v>475</v>
      </c>
      <c r="U1688" s="116" t="s">
        <v>2571</v>
      </c>
    </row>
    <row r="1689" spans="1:21" x14ac:dyDescent="0.25">
      <c r="A1689" s="116"/>
      <c r="C1689" s="116"/>
      <c r="E1689" s="116"/>
      <c r="G1689" s="116"/>
      <c r="I1689" s="116"/>
      <c r="K1689" s="116"/>
      <c r="L1689" s="116"/>
      <c r="N1689" s="116"/>
      <c r="R1689" s="116"/>
      <c r="T1689" s="116" t="s">
        <v>475</v>
      </c>
      <c r="U1689" s="116" t="s">
        <v>2572</v>
      </c>
    </row>
    <row r="1690" spans="1:21" x14ac:dyDescent="0.25">
      <c r="A1690" s="116"/>
      <c r="C1690" s="116"/>
      <c r="E1690" s="116"/>
      <c r="G1690" s="116"/>
      <c r="I1690" s="116"/>
      <c r="K1690" s="116"/>
      <c r="L1690" s="116"/>
      <c r="N1690" s="116"/>
      <c r="R1690" s="116"/>
      <c r="T1690" s="116" t="s">
        <v>475</v>
      </c>
      <c r="U1690" s="116" t="s">
        <v>2573</v>
      </c>
    </row>
    <row r="1691" spans="1:21" x14ac:dyDescent="0.25">
      <c r="A1691" s="116"/>
      <c r="C1691" s="116"/>
      <c r="E1691" s="116"/>
      <c r="G1691" s="116"/>
      <c r="I1691" s="116"/>
      <c r="K1691" s="116"/>
      <c r="L1691" s="116"/>
      <c r="N1691" s="116"/>
      <c r="R1691" s="116"/>
      <c r="T1691" s="116" t="s">
        <v>475</v>
      </c>
      <c r="U1691" s="116" t="s">
        <v>2573</v>
      </c>
    </row>
    <row r="1692" spans="1:21" x14ac:dyDescent="0.25">
      <c r="A1692" s="116"/>
      <c r="C1692" s="116"/>
      <c r="E1692" s="116"/>
      <c r="G1692" s="116"/>
      <c r="I1692" s="116"/>
      <c r="K1692" s="116"/>
      <c r="L1692" s="116"/>
      <c r="N1692" s="116"/>
      <c r="R1692" s="116"/>
      <c r="T1692" s="116" t="s">
        <v>475</v>
      </c>
      <c r="U1692" s="116" t="s">
        <v>2574</v>
      </c>
    </row>
    <row r="1693" spans="1:21" x14ac:dyDescent="0.25">
      <c r="A1693" s="116"/>
      <c r="C1693" s="116"/>
      <c r="E1693" s="116"/>
      <c r="G1693" s="116"/>
      <c r="I1693" s="116"/>
      <c r="K1693" s="116"/>
      <c r="L1693" s="116"/>
      <c r="N1693" s="116"/>
      <c r="R1693" s="116"/>
      <c r="T1693" s="116" t="s">
        <v>475</v>
      </c>
      <c r="U1693" s="116" t="s">
        <v>2574</v>
      </c>
    </row>
    <row r="1694" spans="1:21" x14ac:dyDescent="0.25">
      <c r="A1694" s="116"/>
      <c r="C1694" s="116"/>
      <c r="E1694" s="116"/>
      <c r="G1694" s="116"/>
      <c r="I1694" s="116"/>
      <c r="K1694" s="116"/>
      <c r="L1694" s="116"/>
      <c r="N1694" s="116"/>
      <c r="R1694" s="116"/>
      <c r="T1694" s="116" t="s">
        <v>475</v>
      </c>
      <c r="U1694" s="116" t="s">
        <v>2575</v>
      </c>
    </row>
    <row r="1695" spans="1:21" x14ac:dyDescent="0.25">
      <c r="A1695" s="116"/>
      <c r="C1695" s="116"/>
      <c r="E1695" s="116"/>
      <c r="G1695" s="116"/>
      <c r="I1695" s="116"/>
      <c r="K1695" s="116"/>
      <c r="L1695" s="116"/>
      <c r="N1695" s="116"/>
      <c r="R1695" s="116"/>
      <c r="T1695" s="116" t="s">
        <v>475</v>
      </c>
      <c r="U1695" s="116" t="s">
        <v>2576</v>
      </c>
    </row>
    <row r="1696" spans="1:21" x14ac:dyDescent="0.25">
      <c r="A1696" s="116"/>
      <c r="C1696" s="116"/>
      <c r="E1696" s="116"/>
      <c r="G1696" s="116"/>
      <c r="I1696" s="116"/>
      <c r="K1696" s="116"/>
      <c r="L1696" s="116"/>
      <c r="N1696" s="116"/>
      <c r="R1696" s="116"/>
      <c r="T1696" s="116" t="s">
        <v>475</v>
      </c>
      <c r="U1696" s="116" t="s">
        <v>2577</v>
      </c>
    </row>
    <row r="1697" spans="1:21" x14ac:dyDescent="0.25">
      <c r="A1697" s="116"/>
      <c r="C1697" s="116"/>
      <c r="E1697" s="116"/>
      <c r="G1697" s="116"/>
      <c r="I1697" s="116"/>
      <c r="K1697" s="116"/>
      <c r="L1697" s="116"/>
      <c r="N1697" s="116"/>
      <c r="R1697" s="116"/>
      <c r="T1697" s="116" t="s">
        <v>475</v>
      </c>
      <c r="U1697" s="116" t="s">
        <v>2577</v>
      </c>
    </row>
    <row r="1698" spans="1:21" x14ac:dyDescent="0.25">
      <c r="A1698" s="116"/>
      <c r="C1698" s="116"/>
      <c r="E1698" s="116"/>
      <c r="G1698" s="116"/>
      <c r="I1698" s="116"/>
      <c r="K1698" s="116"/>
      <c r="L1698" s="116"/>
      <c r="N1698" s="116"/>
      <c r="R1698" s="116"/>
      <c r="T1698" s="116" t="s">
        <v>475</v>
      </c>
      <c r="U1698" s="116" t="s">
        <v>2578</v>
      </c>
    </row>
    <row r="1699" spans="1:21" x14ac:dyDescent="0.25">
      <c r="A1699" s="116"/>
      <c r="C1699" s="116"/>
      <c r="E1699" s="116"/>
      <c r="G1699" s="116"/>
      <c r="I1699" s="116"/>
      <c r="K1699" s="116"/>
      <c r="L1699" s="116"/>
      <c r="N1699" s="116"/>
      <c r="R1699" s="116"/>
      <c r="T1699" s="116" t="s">
        <v>475</v>
      </c>
      <c r="U1699" s="116" t="s">
        <v>2578</v>
      </c>
    </row>
    <row r="1700" spans="1:21" x14ac:dyDescent="0.25">
      <c r="A1700" s="116"/>
      <c r="C1700" s="116"/>
      <c r="E1700" s="116"/>
      <c r="G1700" s="116"/>
      <c r="I1700" s="116"/>
      <c r="K1700" s="116"/>
      <c r="L1700" s="116"/>
      <c r="N1700" s="116"/>
      <c r="R1700" s="116"/>
      <c r="T1700" s="116" t="s">
        <v>475</v>
      </c>
      <c r="U1700" s="116" t="s">
        <v>2579</v>
      </c>
    </row>
    <row r="1701" spans="1:21" x14ac:dyDescent="0.25">
      <c r="A1701" s="116"/>
      <c r="C1701" s="116"/>
      <c r="E1701" s="116"/>
      <c r="G1701" s="116"/>
      <c r="I1701" s="116"/>
      <c r="K1701" s="116"/>
      <c r="L1701" s="116"/>
      <c r="N1701" s="116"/>
      <c r="R1701" s="116"/>
      <c r="T1701" s="116" t="s">
        <v>475</v>
      </c>
      <c r="U1701" s="116" t="s">
        <v>2579</v>
      </c>
    </row>
    <row r="1702" spans="1:21" x14ac:dyDescent="0.25">
      <c r="A1702" s="116"/>
      <c r="C1702" s="116"/>
      <c r="E1702" s="116"/>
      <c r="G1702" s="116"/>
      <c r="I1702" s="116"/>
      <c r="K1702" s="116"/>
      <c r="L1702" s="116"/>
      <c r="N1702" s="116"/>
      <c r="R1702" s="116"/>
      <c r="T1702" s="116" t="s">
        <v>475</v>
      </c>
      <c r="U1702" s="116" t="s">
        <v>2580</v>
      </c>
    </row>
    <row r="1703" spans="1:21" x14ac:dyDescent="0.25">
      <c r="A1703" s="116"/>
      <c r="C1703" s="116"/>
      <c r="E1703" s="116"/>
      <c r="G1703" s="116"/>
      <c r="I1703" s="116"/>
      <c r="K1703" s="116"/>
      <c r="L1703" s="116"/>
      <c r="N1703" s="116"/>
      <c r="R1703" s="116"/>
      <c r="T1703" s="116" t="s">
        <v>475</v>
      </c>
      <c r="U1703" s="116" t="s">
        <v>2581</v>
      </c>
    </row>
    <row r="1704" spans="1:21" x14ac:dyDescent="0.25">
      <c r="A1704" s="116"/>
      <c r="C1704" s="116"/>
      <c r="E1704" s="116"/>
      <c r="G1704" s="116"/>
      <c r="I1704" s="116"/>
      <c r="K1704" s="116"/>
      <c r="L1704" s="116"/>
      <c r="N1704" s="116"/>
      <c r="R1704" s="116"/>
      <c r="T1704" s="116" t="s">
        <v>475</v>
      </c>
      <c r="U1704" s="116" t="s">
        <v>2582</v>
      </c>
    </row>
    <row r="1705" spans="1:21" x14ac:dyDescent="0.25">
      <c r="A1705" s="116"/>
      <c r="C1705" s="116"/>
      <c r="E1705" s="116"/>
      <c r="G1705" s="116"/>
      <c r="I1705" s="116"/>
      <c r="K1705" s="116"/>
      <c r="L1705" s="116"/>
      <c r="N1705" s="116"/>
      <c r="R1705" s="116"/>
      <c r="T1705" s="116" t="s">
        <v>4468</v>
      </c>
      <c r="U1705" s="116" t="s">
        <v>3251</v>
      </c>
    </row>
    <row r="1706" spans="1:21" x14ac:dyDescent="0.25">
      <c r="A1706" s="116"/>
      <c r="C1706" s="116"/>
      <c r="E1706" s="116"/>
      <c r="G1706" s="116"/>
      <c r="I1706" s="116"/>
      <c r="K1706" s="116"/>
      <c r="L1706" s="116"/>
      <c r="N1706" s="116"/>
      <c r="R1706" s="116"/>
      <c r="T1706" s="116" t="s">
        <v>4468</v>
      </c>
      <c r="U1706" s="116" t="s">
        <v>3252</v>
      </c>
    </row>
    <row r="1707" spans="1:21" x14ac:dyDescent="0.25">
      <c r="A1707" s="116"/>
      <c r="C1707" s="116"/>
      <c r="E1707" s="116"/>
      <c r="G1707" s="116"/>
      <c r="I1707" s="116"/>
      <c r="K1707" s="116"/>
      <c r="L1707" s="116"/>
      <c r="N1707" s="116"/>
      <c r="R1707" s="116"/>
      <c r="T1707" s="116" t="s">
        <v>4468</v>
      </c>
      <c r="U1707" s="116" t="s">
        <v>3253</v>
      </c>
    </row>
    <row r="1708" spans="1:21" x14ac:dyDescent="0.25">
      <c r="A1708" s="116"/>
      <c r="C1708" s="116"/>
      <c r="E1708" s="116"/>
      <c r="G1708" s="116"/>
      <c r="I1708" s="116"/>
      <c r="K1708" s="116"/>
      <c r="L1708" s="116"/>
      <c r="N1708" s="116"/>
      <c r="R1708" s="116"/>
      <c r="T1708" s="116" t="s">
        <v>4468</v>
      </c>
      <c r="U1708" s="116" t="s">
        <v>3254</v>
      </c>
    </row>
    <row r="1709" spans="1:21" x14ac:dyDescent="0.25">
      <c r="A1709" s="116"/>
      <c r="C1709" s="116"/>
      <c r="E1709" s="116"/>
      <c r="G1709" s="116"/>
      <c r="I1709" s="116"/>
      <c r="K1709" s="116"/>
      <c r="L1709" s="116"/>
      <c r="N1709" s="116"/>
      <c r="R1709" s="116"/>
      <c r="T1709" s="116" t="s">
        <v>4468</v>
      </c>
      <c r="U1709" s="116" t="s">
        <v>3255</v>
      </c>
    </row>
    <row r="1710" spans="1:21" x14ac:dyDescent="0.25">
      <c r="A1710" s="116"/>
      <c r="C1710" s="116"/>
      <c r="E1710" s="116"/>
      <c r="G1710" s="116"/>
      <c r="I1710" s="116"/>
      <c r="K1710" s="116"/>
      <c r="L1710" s="116"/>
      <c r="N1710" s="116"/>
      <c r="R1710" s="116"/>
      <c r="T1710" s="116" t="s">
        <v>4468</v>
      </c>
      <c r="U1710" s="116" t="s">
        <v>3256</v>
      </c>
    </row>
    <row r="1711" spans="1:21" x14ac:dyDescent="0.25">
      <c r="A1711" s="116"/>
      <c r="C1711" s="116"/>
      <c r="E1711" s="116"/>
      <c r="G1711" s="116"/>
      <c r="I1711" s="116"/>
      <c r="K1711" s="116"/>
      <c r="L1711" s="116"/>
      <c r="N1711" s="116"/>
      <c r="R1711" s="116"/>
      <c r="T1711" s="116" t="s">
        <v>4468</v>
      </c>
      <c r="U1711" s="116" t="s">
        <v>3257</v>
      </c>
    </row>
    <row r="1712" spans="1:21" x14ac:dyDescent="0.25">
      <c r="A1712" s="116"/>
      <c r="C1712" s="116"/>
      <c r="E1712" s="116"/>
      <c r="G1712" s="116"/>
      <c r="I1712" s="116"/>
      <c r="K1712" s="116"/>
      <c r="L1712" s="116"/>
      <c r="N1712" s="116"/>
      <c r="R1712" s="116"/>
      <c r="T1712" s="116" t="s">
        <v>4468</v>
      </c>
      <c r="U1712" s="116" t="s">
        <v>3258</v>
      </c>
    </row>
    <row r="1713" spans="1:21" x14ac:dyDescent="0.25">
      <c r="A1713" s="116"/>
      <c r="C1713" s="116"/>
      <c r="E1713" s="116"/>
      <c r="G1713" s="116"/>
      <c r="I1713" s="116"/>
      <c r="K1713" s="116"/>
      <c r="L1713" s="116"/>
      <c r="N1713" s="116"/>
      <c r="R1713" s="116"/>
      <c r="T1713" s="116" t="s">
        <v>4468</v>
      </c>
      <c r="U1713" s="116" t="s">
        <v>3259</v>
      </c>
    </row>
    <row r="1714" spans="1:21" x14ac:dyDescent="0.25">
      <c r="A1714" s="116"/>
      <c r="C1714" s="116"/>
      <c r="E1714" s="116"/>
      <c r="G1714" s="116"/>
      <c r="I1714" s="116"/>
      <c r="K1714" s="116"/>
      <c r="L1714" s="116"/>
      <c r="N1714" s="116"/>
      <c r="R1714" s="116"/>
      <c r="T1714" s="116" t="s">
        <v>4468</v>
      </c>
      <c r="U1714" s="116" t="s">
        <v>3260</v>
      </c>
    </row>
    <row r="1715" spans="1:21" x14ac:dyDescent="0.25">
      <c r="A1715" s="116"/>
      <c r="C1715" s="116"/>
      <c r="E1715" s="116"/>
      <c r="G1715" s="116"/>
      <c r="I1715" s="116"/>
      <c r="K1715" s="116"/>
      <c r="L1715" s="116"/>
      <c r="N1715" s="116"/>
      <c r="R1715" s="116"/>
      <c r="T1715" s="116" t="s">
        <v>4468</v>
      </c>
      <c r="U1715" s="116" t="s">
        <v>2583</v>
      </c>
    </row>
    <row r="1716" spans="1:21" x14ac:dyDescent="0.25">
      <c r="A1716" s="116"/>
      <c r="C1716" s="116"/>
      <c r="E1716" s="116"/>
      <c r="G1716" s="116"/>
      <c r="I1716" s="116"/>
      <c r="K1716" s="116"/>
      <c r="L1716" s="116"/>
      <c r="N1716" s="116"/>
      <c r="R1716" s="116"/>
      <c r="T1716" s="116" t="s">
        <v>4468</v>
      </c>
      <c r="U1716" s="116" t="s">
        <v>2584</v>
      </c>
    </row>
    <row r="1717" spans="1:21" x14ac:dyDescent="0.25">
      <c r="A1717" s="116"/>
      <c r="C1717" s="116"/>
      <c r="E1717" s="116"/>
      <c r="G1717" s="116"/>
      <c r="I1717" s="116"/>
      <c r="K1717" s="116"/>
      <c r="L1717" s="116"/>
      <c r="N1717" s="116"/>
      <c r="R1717" s="116"/>
      <c r="T1717" s="116" t="s">
        <v>4468</v>
      </c>
      <c r="U1717" s="116" t="s">
        <v>2585</v>
      </c>
    </row>
    <row r="1718" spans="1:21" x14ac:dyDescent="0.25">
      <c r="A1718" s="116"/>
      <c r="C1718" s="116"/>
      <c r="E1718" s="116"/>
      <c r="G1718" s="116"/>
      <c r="I1718" s="116"/>
      <c r="K1718" s="116"/>
      <c r="L1718" s="116"/>
      <c r="N1718" s="116"/>
      <c r="R1718" s="116"/>
      <c r="T1718" s="116" t="s">
        <v>4468</v>
      </c>
      <c r="U1718" s="116" t="s">
        <v>2586</v>
      </c>
    </row>
    <row r="1719" spans="1:21" x14ac:dyDescent="0.25">
      <c r="A1719" s="116"/>
      <c r="C1719" s="116"/>
      <c r="E1719" s="116"/>
      <c r="G1719" s="116"/>
      <c r="I1719" s="116"/>
      <c r="K1719" s="116"/>
      <c r="L1719" s="116"/>
      <c r="N1719" s="116"/>
      <c r="R1719" s="116"/>
      <c r="T1719" s="116" t="s">
        <v>4468</v>
      </c>
      <c r="U1719" s="116" t="s">
        <v>2587</v>
      </c>
    </row>
    <row r="1720" spans="1:21" x14ac:dyDescent="0.25">
      <c r="A1720" s="116"/>
      <c r="C1720" s="116"/>
      <c r="E1720" s="116"/>
      <c r="G1720" s="116"/>
      <c r="I1720" s="116"/>
      <c r="K1720" s="116"/>
      <c r="L1720" s="116"/>
      <c r="N1720" s="116"/>
      <c r="R1720" s="116"/>
      <c r="T1720" s="116" t="s">
        <v>4468</v>
      </c>
      <c r="U1720" s="116" t="s">
        <v>2588</v>
      </c>
    </row>
    <row r="1721" spans="1:21" x14ac:dyDescent="0.25">
      <c r="A1721" s="116"/>
      <c r="C1721" s="116"/>
      <c r="E1721" s="116"/>
      <c r="G1721" s="116"/>
      <c r="I1721" s="116"/>
      <c r="K1721" s="116"/>
      <c r="L1721" s="116"/>
      <c r="N1721" s="116"/>
      <c r="R1721" s="116"/>
      <c r="T1721" s="116" t="s">
        <v>4468</v>
      </c>
      <c r="U1721" s="116" t="s">
        <v>2589</v>
      </c>
    </row>
    <row r="1722" spans="1:21" x14ac:dyDescent="0.25">
      <c r="A1722" s="116"/>
      <c r="C1722" s="116"/>
      <c r="E1722" s="116"/>
      <c r="G1722" s="116"/>
      <c r="I1722" s="116"/>
      <c r="K1722" s="116"/>
      <c r="L1722" s="116"/>
      <c r="N1722" s="116"/>
      <c r="R1722" s="116"/>
      <c r="T1722" s="116" t="s">
        <v>4468</v>
      </c>
      <c r="U1722" s="116" t="s">
        <v>3261</v>
      </c>
    </row>
    <row r="1723" spans="1:21" x14ac:dyDescent="0.25">
      <c r="A1723" s="116"/>
      <c r="C1723" s="116"/>
      <c r="E1723" s="116"/>
      <c r="G1723" s="116"/>
      <c r="I1723" s="116"/>
      <c r="K1723" s="116"/>
      <c r="L1723" s="116"/>
      <c r="N1723" s="116"/>
      <c r="R1723" s="116"/>
      <c r="T1723" s="116" t="s">
        <v>4468</v>
      </c>
      <c r="U1723" s="116" t="s">
        <v>3262</v>
      </c>
    </row>
    <row r="1724" spans="1:21" x14ac:dyDescent="0.25">
      <c r="A1724" s="116"/>
      <c r="C1724" s="116"/>
      <c r="E1724" s="116"/>
      <c r="G1724" s="116"/>
      <c r="I1724" s="116"/>
      <c r="K1724" s="116"/>
      <c r="L1724" s="116"/>
      <c r="N1724" s="116"/>
      <c r="R1724" s="116"/>
      <c r="T1724" s="116" t="s">
        <v>4468</v>
      </c>
      <c r="U1724" s="116" t="s">
        <v>3263</v>
      </c>
    </row>
    <row r="1725" spans="1:21" x14ac:dyDescent="0.25">
      <c r="A1725" s="116"/>
      <c r="C1725" s="116"/>
      <c r="E1725" s="116"/>
      <c r="G1725" s="116"/>
      <c r="I1725" s="116"/>
      <c r="K1725" s="116"/>
      <c r="L1725" s="116"/>
      <c r="N1725" s="116"/>
      <c r="R1725" s="116"/>
      <c r="T1725" s="116" t="s">
        <v>4468</v>
      </c>
      <c r="U1725" s="116" t="s">
        <v>2590</v>
      </c>
    </row>
    <row r="1726" spans="1:21" x14ac:dyDescent="0.25">
      <c r="A1726" s="116"/>
      <c r="C1726" s="116"/>
      <c r="E1726" s="116"/>
      <c r="G1726" s="116"/>
      <c r="I1726" s="116"/>
      <c r="K1726" s="116"/>
      <c r="L1726" s="116"/>
      <c r="N1726" s="116"/>
      <c r="R1726" s="116"/>
      <c r="T1726" s="116" t="s">
        <v>4468</v>
      </c>
      <c r="U1726" s="116" t="s">
        <v>2591</v>
      </c>
    </row>
    <row r="1727" spans="1:21" x14ac:dyDescent="0.25">
      <c r="A1727" s="116"/>
      <c r="C1727" s="116"/>
      <c r="E1727" s="116"/>
      <c r="G1727" s="116"/>
      <c r="I1727" s="116"/>
      <c r="K1727" s="116"/>
      <c r="L1727" s="116"/>
      <c r="N1727" s="116"/>
      <c r="R1727" s="116"/>
      <c r="T1727" s="116" t="s">
        <v>4468</v>
      </c>
      <c r="U1727" s="116" t="s">
        <v>2592</v>
      </c>
    </row>
    <row r="1728" spans="1:21" x14ac:dyDescent="0.25">
      <c r="A1728" s="116"/>
      <c r="C1728" s="116"/>
      <c r="E1728" s="116"/>
      <c r="G1728" s="116"/>
      <c r="I1728" s="116"/>
      <c r="K1728" s="116"/>
      <c r="L1728" s="116"/>
      <c r="N1728" s="116"/>
      <c r="R1728" s="116"/>
      <c r="T1728" s="116" t="s">
        <v>4468</v>
      </c>
      <c r="U1728" s="116" t="s">
        <v>2593</v>
      </c>
    </row>
    <row r="1729" spans="1:21" x14ac:dyDescent="0.25">
      <c r="A1729" s="116"/>
      <c r="C1729" s="116"/>
      <c r="E1729" s="116"/>
      <c r="G1729" s="116"/>
      <c r="I1729" s="116"/>
      <c r="K1729" s="116"/>
      <c r="L1729" s="116"/>
      <c r="N1729" s="116"/>
      <c r="R1729" s="116"/>
      <c r="T1729" s="116" t="s">
        <v>4468</v>
      </c>
      <c r="U1729" s="116" t="s">
        <v>2594</v>
      </c>
    </row>
    <row r="1730" spans="1:21" x14ac:dyDescent="0.25">
      <c r="A1730" s="116"/>
      <c r="C1730" s="116"/>
      <c r="E1730" s="116"/>
      <c r="G1730" s="116"/>
      <c r="I1730" s="116"/>
      <c r="K1730" s="116"/>
      <c r="L1730" s="116"/>
      <c r="N1730" s="116"/>
      <c r="R1730" s="116"/>
      <c r="T1730" s="116" t="s">
        <v>4468</v>
      </c>
      <c r="U1730" s="116" t="s">
        <v>2595</v>
      </c>
    </row>
    <row r="1731" spans="1:21" x14ac:dyDescent="0.25">
      <c r="A1731" s="116"/>
      <c r="C1731" s="116"/>
      <c r="E1731" s="116"/>
      <c r="G1731" s="116"/>
      <c r="I1731" s="116"/>
      <c r="K1731" s="116"/>
      <c r="L1731" s="116"/>
      <c r="N1731" s="116"/>
      <c r="R1731" s="116"/>
      <c r="T1731" s="116" t="s">
        <v>4468</v>
      </c>
      <c r="U1731" s="116" t="s">
        <v>2596</v>
      </c>
    </row>
    <row r="1732" spans="1:21" x14ac:dyDescent="0.25">
      <c r="A1732" s="116"/>
      <c r="C1732" s="116"/>
      <c r="E1732" s="116"/>
      <c r="G1732" s="116"/>
      <c r="I1732" s="116"/>
      <c r="K1732" s="116"/>
      <c r="L1732" s="116"/>
      <c r="N1732" s="116"/>
      <c r="R1732" s="116"/>
      <c r="T1732" s="116" t="s">
        <v>4468</v>
      </c>
      <c r="U1732" s="116" t="s">
        <v>3264</v>
      </c>
    </row>
    <row r="1733" spans="1:21" x14ac:dyDescent="0.25">
      <c r="A1733" s="116"/>
      <c r="C1733" s="116"/>
      <c r="E1733" s="116"/>
      <c r="G1733" s="116"/>
      <c r="I1733" s="116"/>
      <c r="K1733" s="116"/>
      <c r="L1733" s="116"/>
      <c r="N1733" s="116"/>
      <c r="R1733" s="116"/>
      <c r="T1733" s="116" t="s">
        <v>4468</v>
      </c>
      <c r="U1733" s="116" t="s">
        <v>3265</v>
      </c>
    </row>
    <row r="1734" spans="1:21" x14ac:dyDescent="0.25">
      <c r="A1734" s="116"/>
      <c r="C1734" s="116"/>
      <c r="E1734" s="116"/>
      <c r="G1734" s="116"/>
      <c r="I1734" s="116"/>
      <c r="K1734" s="116"/>
      <c r="L1734" s="116"/>
      <c r="N1734" s="116"/>
      <c r="R1734" s="116"/>
      <c r="T1734" s="116" t="s">
        <v>4468</v>
      </c>
      <c r="U1734" s="116" t="s">
        <v>3266</v>
      </c>
    </row>
    <row r="1735" spans="1:21" x14ac:dyDescent="0.25">
      <c r="A1735" s="116"/>
      <c r="C1735" s="116"/>
      <c r="E1735" s="116"/>
      <c r="G1735" s="116"/>
      <c r="I1735" s="116"/>
      <c r="K1735" s="116"/>
      <c r="L1735" s="116"/>
      <c r="N1735" s="116"/>
      <c r="R1735" s="116"/>
      <c r="T1735" s="116" t="s">
        <v>4468</v>
      </c>
      <c r="U1735" s="116" t="s">
        <v>2597</v>
      </c>
    </row>
    <row r="1736" spans="1:21" x14ac:dyDescent="0.25">
      <c r="A1736" s="116"/>
      <c r="C1736" s="116"/>
      <c r="E1736" s="116"/>
      <c r="G1736" s="116"/>
      <c r="I1736" s="116"/>
      <c r="K1736" s="116"/>
      <c r="L1736" s="116"/>
      <c r="N1736" s="116"/>
      <c r="R1736" s="116"/>
      <c r="T1736" s="116" t="s">
        <v>4468</v>
      </c>
      <c r="U1736" s="116" t="s">
        <v>2598</v>
      </c>
    </row>
    <row r="1737" spans="1:21" x14ac:dyDescent="0.25">
      <c r="A1737" s="116"/>
      <c r="C1737" s="116"/>
      <c r="E1737" s="116"/>
      <c r="G1737" s="116"/>
      <c r="I1737" s="116"/>
      <c r="K1737" s="116"/>
      <c r="L1737" s="116"/>
      <c r="N1737" s="116"/>
      <c r="R1737" s="116"/>
      <c r="T1737" s="116" t="s">
        <v>989</v>
      </c>
      <c r="U1737" s="116" t="s">
        <v>2599</v>
      </c>
    </row>
    <row r="1738" spans="1:21" x14ac:dyDescent="0.25">
      <c r="A1738" s="116"/>
      <c r="C1738" s="116"/>
      <c r="E1738" s="116"/>
      <c r="G1738" s="116"/>
      <c r="I1738" s="116"/>
      <c r="K1738" s="116"/>
      <c r="L1738" s="116"/>
      <c r="N1738" s="116"/>
      <c r="R1738" s="116"/>
      <c r="T1738" s="116" t="s">
        <v>989</v>
      </c>
      <c r="U1738" s="116" t="s">
        <v>2600</v>
      </c>
    </row>
    <row r="1739" spans="1:21" x14ac:dyDescent="0.25">
      <c r="A1739" s="116"/>
      <c r="C1739" s="116"/>
      <c r="E1739" s="116"/>
      <c r="G1739" s="116"/>
      <c r="I1739" s="116"/>
      <c r="K1739" s="116"/>
      <c r="L1739" s="116"/>
      <c r="N1739" s="116"/>
      <c r="R1739" s="116"/>
      <c r="T1739" s="116" t="s">
        <v>989</v>
      </c>
      <c r="U1739" s="116" t="s">
        <v>2601</v>
      </c>
    </row>
    <row r="1740" spans="1:21" x14ac:dyDescent="0.25">
      <c r="A1740" s="116"/>
      <c r="C1740" s="116"/>
      <c r="E1740" s="116"/>
      <c r="G1740" s="116"/>
      <c r="I1740" s="116"/>
      <c r="K1740" s="116"/>
      <c r="L1740" s="116"/>
      <c r="N1740" s="116"/>
      <c r="R1740" s="116"/>
      <c r="T1740" s="116" t="s">
        <v>989</v>
      </c>
      <c r="U1740" s="116" t="s">
        <v>2602</v>
      </c>
    </row>
    <row r="1741" spans="1:21" x14ac:dyDescent="0.25">
      <c r="A1741" s="116"/>
      <c r="C1741" s="116"/>
      <c r="E1741" s="116"/>
      <c r="G1741" s="116"/>
      <c r="I1741" s="116"/>
      <c r="K1741" s="116"/>
      <c r="L1741" s="116"/>
      <c r="N1741" s="116"/>
      <c r="R1741" s="116"/>
      <c r="T1741" s="116" t="s">
        <v>989</v>
      </c>
      <c r="U1741" s="116" t="s">
        <v>2603</v>
      </c>
    </row>
    <row r="1742" spans="1:21" x14ac:dyDescent="0.25">
      <c r="A1742" s="116"/>
      <c r="C1742" s="116"/>
      <c r="E1742" s="116"/>
      <c r="G1742" s="116"/>
      <c r="I1742" s="116"/>
      <c r="K1742" s="116"/>
      <c r="L1742" s="116"/>
      <c r="N1742" s="116"/>
      <c r="R1742" s="116"/>
      <c r="T1742" s="116" t="s">
        <v>989</v>
      </c>
      <c r="U1742" s="116" t="s">
        <v>2604</v>
      </c>
    </row>
    <row r="1743" spans="1:21" x14ac:dyDescent="0.25">
      <c r="A1743" s="116"/>
      <c r="C1743" s="116"/>
      <c r="E1743" s="116"/>
      <c r="G1743" s="116"/>
      <c r="I1743" s="116"/>
      <c r="K1743" s="116"/>
      <c r="L1743" s="116"/>
      <c r="N1743" s="116"/>
      <c r="R1743" s="116"/>
      <c r="T1743" s="116" t="s">
        <v>989</v>
      </c>
      <c r="U1743" s="116" t="s">
        <v>2605</v>
      </c>
    </row>
    <row r="1744" spans="1:21" x14ac:dyDescent="0.25">
      <c r="A1744" s="116"/>
      <c r="C1744" s="116"/>
      <c r="E1744" s="116"/>
      <c r="G1744" s="116"/>
      <c r="I1744" s="116"/>
      <c r="K1744" s="116"/>
      <c r="L1744" s="116"/>
      <c r="N1744" s="116"/>
      <c r="R1744" s="116"/>
      <c r="T1744" s="116" t="s">
        <v>989</v>
      </c>
      <c r="U1744" s="116" t="s">
        <v>2606</v>
      </c>
    </row>
    <row r="1745" spans="1:21" x14ac:dyDescent="0.25">
      <c r="A1745" s="116"/>
      <c r="C1745" s="116"/>
      <c r="E1745" s="116"/>
      <c r="G1745" s="116"/>
      <c r="I1745" s="116"/>
      <c r="K1745" s="116"/>
      <c r="L1745" s="116"/>
      <c r="N1745" s="116"/>
      <c r="R1745" s="116"/>
      <c r="T1745" s="116" t="s">
        <v>989</v>
      </c>
      <c r="U1745" s="116" t="s">
        <v>2607</v>
      </c>
    </row>
    <row r="1746" spans="1:21" x14ac:dyDescent="0.25">
      <c r="A1746" s="116"/>
      <c r="C1746" s="116"/>
      <c r="E1746" s="116"/>
      <c r="G1746" s="116"/>
      <c r="I1746" s="116"/>
      <c r="K1746" s="116"/>
      <c r="L1746" s="116"/>
      <c r="N1746" s="116"/>
      <c r="R1746" s="116"/>
      <c r="T1746" s="116" t="s">
        <v>989</v>
      </c>
      <c r="U1746" s="116" t="s">
        <v>2608</v>
      </c>
    </row>
    <row r="1747" spans="1:21" x14ac:dyDescent="0.25">
      <c r="A1747" s="116"/>
      <c r="C1747" s="116"/>
      <c r="E1747" s="116"/>
      <c r="G1747" s="116"/>
      <c r="I1747" s="116"/>
      <c r="K1747" s="116"/>
      <c r="L1747" s="116"/>
      <c r="N1747" s="116"/>
      <c r="R1747" s="116"/>
      <c r="T1747" s="116" t="s">
        <v>991</v>
      </c>
      <c r="U1747" s="116" t="s">
        <v>2609</v>
      </c>
    </row>
    <row r="1748" spans="1:21" x14ac:dyDescent="0.25">
      <c r="A1748" s="116"/>
      <c r="C1748" s="116"/>
      <c r="E1748" s="116"/>
      <c r="G1748" s="116"/>
      <c r="I1748" s="116"/>
      <c r="K1748" s="116"/>
      <c r="L1748" s="116"/>
      <c r="N1748" s="116"/>
      <c r="R1748" s="116"/>
      <c r="T1748" s="116" t="s">
        <v>991</v>
      </c>
      <c r="U1748" s="116" t="s">
        <v>2610</v>
      </c>
    </row>
    <row r="1749" spans="1:21" x14ac:dyDescent="0.25">
      <c r="A1749" s="116"/>
      <c r="C1749" s="116"/>
      <c r="E1749" s="116"/>
      <c r="G1749" s="116"/>
      <c r="I1749" s="116"/>
      <c r="K1749" s="116"/>
      <c r="L1749" s="116"/>
      <c r="N1749" s="116"/>
      <c r="R1749" s="116"/>
      <c r="T1749" s="116" t="s">
        <v>991</v>
      </c>
      <c r="U1749" s="116" t="s">
        <v>2611</v>
      </c>
    </row>
    <row r="1750" spans="1:21" x14ac:dyDescent="0.25">
      <c r="A1750" s="116"/>
      <c r="C1750" s="116"/>
      <c r="E1750" s="116"/>
      <c r="G1750" s="116"/>
      <c r="I1750" s="116"/>
      <c r="K1750" s="116"/>
      <c r="L1750" s="116"/>
      <c r="N1750" s="116"/>
      <c r="R1750" s="116"/>
      <c r="T1750" s="116" t="s">
        <v>991</v>
      </c>
      <c r="U1750" s="116" t="s">
        <v>2612</v>
      </c>
    </row>
    <row r="1751" spans="1:21" x14ac:dyDescent="0.25">
      <c r="A1751" s="116"/>
      <c r="C1751" s="116"/>
      <c r="E1751" s="116"/>
      <c r="G1751" s="116"/>
      <c r="I1751" s="116"/>
      <c r="K1751" s="116"/>
      <c r="L1751" s="116"/>
      <c r="N1751" s="116"/>
      <c r="R1751" s="116"/>
      <c r="T1751" s="116" t="s">
        <v>991</v>
      </c>
      <c r="U1751" s="116" t="s">
        <v>2613</v>
      </c>
    </row>
    <row r="1752" spans="1:21" x14ac:dyDescent="0.25">
      <c r="A1752" s="116"/>
      <c r="C1752" s="116"/>
      <c r="E1752" s="116"/>
      <c r="G1752" s="116"/>
      <c r="I1752" s="116"/>
      <c r="K1752" s="116"/>
      <c r="L1752" s="116"/>
      <c r="N1752" s="116"/>
      <c r="R1752" s="116"/>
      <c r="T1752" s="116" t="s">
        <v>991</v>
      </c>
      <c r="U1752" s="116" t="s">
        <v>2614</v>
      </c>
    </row>
    <row r="1753" spans="1:21" x14ac:dyDescent="0.25">
      <c r="A1753" s="116"/>
      <c r="C1753" s="116"/>
      <c r="E1753" s="116"/>
      <c r="G1753" s="116"/>
      <c r="I1753" s="116"/>
      <c r="K1753" s="116"/>
      <c r="L1753" s="116"/>
      <c r="N1753" s="116"/>
      <c r="R1753" s="116"/>
      <c r="T1753" s="116" t="s">
        <v>991</v>
      </c>
      <c r="U1753" s="116" t="s">
        <v>2615</v>
      </c>
    </row>
    <row r="1754" spans="1:21" x14ac:dyDescent="0.25">
      <c r="A1754" s="116"/>
      <c r="C1754" s="116"/>
      <c r="E1754" s="116"/>
      <c r="G1754" s="116"/>
      <c r="I1754" s="116"/>
      <c r="K1754" s="116"/>
      <c r="L1754" s="116"/>
      <c r="N1754" s="116"/>
      <c r="R1754" s="116"/>
      <c r="T1754" s="116" t="s">
        <v>991</v>
      </c>
      <c r="U1754" s="116" t="s">
        <v>2616</v>
      </c>
    </row>
    <row r="1755" spans="1:21" x14ac:dyDescent="0.25">
      <c r="A1755" s="116"/>
      <c r="C1755" s="116"/>
      <c r="E1755" s="116"/>
      <c r="G1755" s="116"/>
      <c r="I1755" s="116"/>
      <c r="K1755" s="116"/>
      <c r="L1755" s="116"/>
      <c r="N1755" s="116"/>
      <c r="R1755" s="116"/>
      <c r="T1755" s="116" t="s">
        <v>991</v>
      </c>
      <c r="U1755" s="116" t="s">
        <v>2617</v>
      </c>
    </row>
    <row r="1756" spans="1:21" x14ac:dyDescent="0.25">
      <c r="A1756" s="116"/>
      <c r="C1756" s="116"/>
      <c r="E1756" s="116"/>
      <c r="G1756" s="116"/>
      <c r="I1756" s="116"/>
      <c r="K1756" s="116"/>
      <c r="L1756" s="116"/>
      <c r="N1756" s="116"/>
      <c r="R1756" s="116"/>
      <c r="T1756" s="116" t="s">
        <v>991</v>
      </c>
      <c r="U1756" s="116" t="s">
        <v>2618</v>
      </c>
    </row>
    <row r="1757" spans="1:21" x14ac:dyDescent="0.25">
      <c r="A1757" s="116"/>
      <c r="C1757" s="116"/>
      <c r="E1757" s="116"/>
      <c r="G1757" s="116"/>
      <c r="I1757" s="116"/>
      <c r="K1757" s="116"/>
      <c r="L1757" s="116"/>
      <c r="N1757" s="116"/>
      <c r="R1757" s="116"/>
      <c r="T1757" s="116" t="s">
        <v>991</v>
      </c>
      <c r="U1757" s="116" t="s">
        <v>2619</v>
      </c>
    </row>
    <row r="1758" spans="1:21" x14ac:dyDescent="0.25">
      <c r="A1758" s="116"/>
      <c r="C1758" s="116"/>
      <c r="E1758" s="116"/>
      <c r="G1758" s="116"/>
      <c r="I1758" s="116"/>
      <c r="K1758" s="116"/>
      <c r="L1758" s="116"/>
      <c r="N1758" s="116"/>
      <c r="R1758" s="116"/>
      <c r="T1758" s="116" t="s">
        <v>993</v>
      </c>
      <c r="U1758" s="116" t="s">
        <v>2620</v>
      </c>
    </row>
    <row r="1759" spans="1:21" x14ac:dyDescent="0.25">
      <c r="A1759" s="116"/>
      <c r="C1759" s="116"/>
      <c r="E1759" s="116"/>
      <c r="G1759" s="116"/>
      <c r="I1759" s="116"/>
      <c r="K1759" s="116"/>
      <c r="L1759" s="116"/>
      <c r="N1759" s="116"/>
      <c r="R1759" s="116"/>
      <c r="T1759" s="116" t="s">
        <v>993</v>
      </c>
      <c r="U1759" s="116" t="s">
        <v>2621</v>
      </c>
    </row>
    <row r="1760" spans="1:21" x14ac:dyDescent="0.25">
      <c r="A1760" s="116"/>
      <c r="C1760" s="116"/>
      <c r="E1760" s="116"/>
      <c r="G1760" s="116"/>
      <c r="I1760" s="116"/>
      <c r="K1760" s="116"/>
      <c r="L1760" s="116"/>
      <c r="N1760" s="116"/>
      <c r="R1760" s="116"/>
      <c r="T1760" s="116" t="s">
        <v>993</v>
      </c>
      <c r="U1760" s="116" t="s">
        <v>2622</v>
      </c>
    </row>
    <row r="1761" spans="1:21" x14ac:dyDescent="0.25">
      <c r="A1761" s="116"/>
      <c r="C1761" s="116"/>
      <c r="E1761" s="116"/>
      <c r="G1761" s="116"/>
      <c r="I1761" s="116"/>
      <c r="K1761" s="116"/>
      <c r="L1761" s="116"/>
      <c r="N1761" s="116"/>
      <c r="R1761" s="116"/>
      <c r="T1761" s="116" t="s">
        <v>993</v>
      </c>
      <c r="U1761" s="116" t="s">
        <v>2623</v>
      </c>
    </row>
    <row r="1762" spans="1:21" x14ac:dyDescent="0.25">
      <c r="A1762" s="116"/>
      <c r="C1762" s="116"/>
      <c r="E1762" s="116"/>
      <c r="G1762" s="116"/>
      <c r="I1762" s="116"/>
      <c r="K1762" s="116"/>
      <c r="L1762" s="116"/>
      <c r="N1762" s="116"/>
      <c r="R1762" s="116"/>
      <c r="T1762" s="116" t="s">
        <v>993</v>
      </c>
      <c r="U1762" s="116" t="s">
        <v>2624</v>
      </c>
    </row>
    <row r="1763" spans="1:21" x14ac:dyDescent="0.25">
      <c r="A1763" s="116"/>
      <c r="C1763" s="116"/>
      <c r="E1763" s="116"/>
      <c r="G1763" s="116"/>
      <c r="I1763" s="116"/>
      <c r="K1763" s="116"/>
      <c r="L1763" s="116"/>
      <c r="N1763" s="116"/>
      <c r="R1763" s="116"/>
      <c r="T1763" s="116" t="s">
        <v>993</v>
      </c>
      <c r="U1763" s="116" t="s">
        <v>2625</v>
      </c>
    </row>
    <row r="1764" spans="1:21" x14ac:dyDescent="0.25">
      <c r="A1764" s="116"/>
      <c r="C1764" s="116"/>
      <c r="E1764" s="116"/>
      <c r="G1764" s="116"/>
      <c r="I1764" s="116"/>
      <c r="K1764" s="116"/>
      <c r="L1764" s="116"/>
      <c r="N1764" s="116"/>
      <c r="R1764" s="116"/>
      <c r="T1764" s="116" t="s">
        <v>993</v>
      </c>
      <c r="U1764" s="116" t="s">
        <v>2626</v>
      </c>
    </row>
    <row r="1765" spans="1:21" x14ac:dyDescent="0.25">
      <c r="A1765" s="116"/>
      <c r="C1765" s="116"/>
      <c r="E1765" s="116"/>
      <c r="G1765" s="116"/>
      <c r="I1765" s="116"/>
      <c r="K1765" s="116"/>
      <c r="L1765" s="116"/>
      <c r="N1765" s="116"/>
      <c r="R1765" s="116"/>
      <c r="T1765" s="116" t="s">
        <v>993</v>
      </c>
      <c r="U1765" s="116" t="s">
        <v>2627</v>
      </c>
    </row>
    <row r="1766" spans="1:21" x14ac:dyDescent="0.25">
      <c r="A1766" s="116"/>
      <c r="C1766" s="116"/>
      <c r="E1766" s="116"/>
      <c r="G1766" s="116"/>
      <c r="I1766" s="116"/>
      <c r="K1766" s="116"/>
      <c r="L1766" s="116"/>
      <c r="N1766" s="116"/>
      <c r="R1766" s="116"/>
      <c r="T1766" s="116" t="s">
        <v>993</v>
      </c>
      <c r="U1766" s="116" t="s">
        <v>2628</v>
      </c>
    </row>
    <row r="1767" spans="1:21" x14ac:dyDescent="0.25">
      <c r="A1767" s="116"/>
      <c r="C1767" s="116"/>
      <c r="E1767" s="116"/>
      <c r="G1767" s="116"/>
      <c r="I1767" s="116"/>
      <c r="K1767" s="116"/>
      <c r="L1767" s="116"/>
      <c r="N1767" s="116"/>
      <c r="R1767" s="116"/>
      <c r="T1767" s="116" t="s">
        <v>993</v>
      </c>
      <c r="U1767" s="116" t="s">
        <v>2629</v>
      </c>
    </row>
    <row r="1768" spans="1:21" x14ac:dyDescent="0.25">
      <c r="A1768" s="116"/>
      <c r="C1768" s="116"/>
      <c r="E1768" s="116"/>
      <c r="G1768" s="116"/>
      <c r="I1768" s="116"/>
      <c r="K1768" s="116"/>
      <c r="L1768" s="116"/>
      <c r="N1768" s="116"/>
      <c r="R1768" s="116"/>
      <c r="T1768" s="116" t="s">
        <v>995</v>
      </c>
      <c r="U1768" s="116" t="s">
        <v>2630</v>
      </c>
    </row>
    <row r="1769" spans="1:21" x14ac:dyDescent="0.25">
      <c r="A1769" s="116"/>
      <c r="C1769" s="116"/>
      <c r="E1769" s="116"/>
      <c r="G1769" s="116"/>
      <c r="I1769" s="116"/>
      <c r="K1769" s="116"/>
      <c r="L1769" s="116"/>
      <c r="N1769" s="116"/>
      <c r="R1769" s="116"/>
      <c r="T1769" s="116" t="s">
        <v>995</v>
      </c>
      <c r="U1769" s="116" t="s">
        <v>2631</v>
      </c>
    </row>
    <row r="1770" spans="1:21" x14ac:dyDescent="0.25">
      <c r="A1770" s="116"/>
      <c r="C1770" s="116"/>
      <c r="E1770" s="116"/>
      <c r="G1770" s="116"/>
      <c r="I1770" s="116"/>
      <c r="K1770" s="116"/>
      <c r="L1770" s="116"/>
      <c r="N1770" s="116"/>
      <c r="R1770" s="116"/>
      <c r="T1770" s="116" t="s">
        <v>995</v>
      </c>
      <c r="U1770" s="116" t="s">
        <v>2632</v>
      </c>
    </row>
    <row r="1771" spans="1:21" x14ac:dyDescent="0.25">
      <c r="A1771" s="116"/>
      <c r="C1771" s="116"/>
      <c r="E1771" s="116"/>
      <c r="G1771" s="116"/>
      <c r="I1771" s="116"/>
      <c r="K1771" s="116"/>
      <c r="L1771" s="116"/>
      <c r="N1771" s="116"/>
      <c r="R1771" s="116"/>
      <c r="T1771" s="116" t="s">
        <v>995</v>
      </c>
      <c r="U1771" s="116" t="s">
        <v>2633</v>
      </c>
    </row>
    <row r="1772" spans="1:21" x14ac:dyDescent="0.25">
      <c r="A1772" s="116"/>
      <c r="C1772" s="116"/>
      <c r="E1772" s="116"/>
      <c r="G1772" s="116"/>
      <c r="I1772" s="116"/>
      <c r="K1772" s="116"/>
      <c r="L1772" s="116"/>
      <c r="N1772" s="116"/>
      <c r="R1772" s="116"/>
      <c r="T1772" s="116" t="s">
        <v>995</v>
      </c>
      <c r="U1772" s="116" t="s">
        <v>2634</v>
      </c>
    </row>
    <row r="1773" spans="1:21" x14ac:dyDescent="0.25">
      <c r="A1773" s="116"/>
      <c r="C1773" s="116"/>
      <c r="E1773" s="116"/>
      <c r="G1773" s="116"/>
      <c r="I1773" s="116"/>
      <c r="K1773" s="116"/>
      <c r="L1773" s="116"/>
      <c r="N1773" s="116"/>
      <c r="R1773" s="116"/>
      <c r="T1773" s="116" t="s">
        <v>995</v>
      </c>
      <c r="U1773" s="116" t="s">
        <v>2635</v>
      </c>
    </row>
    <row r="1774" spans="1:21" x14ac:dyDescent="0.25">
      <c r="A1774" s="116"/>
      <c r="C1774" s="116"/>
      <c r="E1774" s="116"/>
      <c r="G1774" s="116"/>
      <c r="I1774" s="116"/>
      <c r="K1774" s="116"/>
      <c r="L1774" s="116"/>
      <c r="N1774" s="116"/>
      <c r="R1774" s="116"/>
      <c r="T1774" s="116" t="s">
        <v>995</v>
      </c>
      <c r="U1774" s="116" t="s">
        <v>2636</v>
      </c>
    </row>
    <row r="1775" spans="1:21" x14ac:dyDescent="0.25">
      <c r="A1775" s="116"/>
      <c r="C1775" s="116"/>
      <c r="E1775" s="116"/>
      <c r="G1775" s="116"/>
      <c r="I1775" s="116"/>
      <c r="K1775" s="116"/>
      <c r="L1775" s="116"/>
      <c r="N1775" s="116"/>
      <c r="R1775" s="116"/>
      <c r="T1775" s="116" t="s">
        <v>995</v>
      </c>
      <c r="U1775" s="116" t="s">
        <v>2637</v>
      </c>
    </row>
    <row r="1776" spans="1:21" x14ac:dyDescent="0.25">
      <c r="A1776" s="116"/>
      <c r="C1776" s="116"/>
      <c r="E1776" s="116"/>
      <c r="G1776" s="116"/>
      <c r="I1776" s="116"/>
      <c r="K1776" s="116"/>
      <c r="L1776" s="116"/>
      <c r="N1776" s="116"/>
      <c r="R1776" s="116"/>
      <c r="T1776" s="116" t="s">
        <v>995</v>
      </c>
      <c r="U1776" s="116" t="s">
        <v>2638</v>
      </c>
    </row>
    <row r="1777" spans="1:21" x14ac:dyDescent="0.25">
      <c r="A1777" s="116"/>
      <c r="C1777" s="116"/>
      <c r="E1777" s="116"/>
      <c r="G1777" s="116"/>
      <c r="I1777" s="116"/>
      <c r="K1777" s="116"/>
      <c r="L1777" s="116"/>
      <c r="N1777" s="116"/>
      <c r="R1777" s="116"/>
      <c r="T1777" s="116" t="s">
        <v>995</v>
      </c>
      <c r="U1777" s="116" t="s">
        <v>2639</v>
      </c>
    </row>
    <row r="1778" spans="1:21" x14ac:dyDescent="0.25">
      <c r="A1778" s="116"/>
      <c r="C1778" s="116"/>
      <c r="E1778" s="116"/>
      <c r="G1778" s="116"/>
      <c r="I1778" s="116"/>
      <c r="K1778" s="116"/>
      <c r="L1778" s="116"/>
      <c r="N1778" s="116"/>
      <c r="R1778" s="116"/>
      <c r="T1778" s="116" t="s">
        <v>997</v>
      </c>
      <c r="U1778" s="116" t="s">
        <v>2640</v>
      </c>
    </row>
    <row r="1779" spans="1:21" x14ac:dyDescent="0.25">
      <c r="A1779" s="116"/>
      <c r="C1779" s="116"/>
      <c r="E1779" s="116"/>
      <c r="G1779" s="116"/>
      <c r="I1779" s="116"/>
      <c r="K1779" s="116"/>
      <c r="L1779" s="116"/>
      <c r="N1779" s="116"/>
      <c r="R1779" s="116"/>
      <c r="T1779" s="116" t="s">
        <v>997</v>
      </c>
      <c r="U1779" s="116" t="s">
        <v>2641</v>
      </c>
    </row>
    <row r="1780" spans="1:21" x14ac:dyDescent="0.25">
      <c r="A1780" s="116"/>
      <c r="C1780" s="116"/>
      <c r="E1780" s="116"/>
      <c r="G1780" s="116"/>
      <c r="I1780" s="116"/>
      <c r="K1780" s="116"/>
      <c r="L1780" s="116"/>
      <c r="N1780" s="116"/>
      <c r="R1780" s="116"/>
      <c r="T1780" s="116" t="s">
        <v>997</v>
      </c>
      <c r="U1780" s="116" t="s">
        <v>2642</v>
      </c>
    </row>
    <row r="1781" spans="1:21" x14ac:dyDescent="0.25">
      <c r="A1781" s="116"/>
      <c r="C1781" s="116"/>
      <c r="E1781" s="116"/>
      <c r="G1781" s="116"/>
      <c r="I1781" s="116"/>
      <c r="K1781" s="116"/>
      <c r="L1781" s="116"/>
      <c r="N1781" s="116"/>
      <c r="R1781" s="116"/>
      <c r="T1781" s="116" t="s">
        <v>997</v>
      </c>
      <c r="U1781" s="116" t="s">
        <v>2643</v>
      </c>
    </row>
    <row r="1782" spans="1:21" x14ac:dyDescent="0.25">
      <c r="A1782" s="116"/>
      <c r="C1782" s="116"/>
      <c r="E1782" s="116"/>
      <c r="G1782" s="116"/>
      <c r="I1782" s="116"/>
      <c r="K1782" s="116"/>
      <c r="L1782" s="116"/>
      <c r="N1782" s="116"/>
      <c r="R1782" s="116"/>
      <c r="T1782" s="116" t="s">
        <v>997</v>
      </c>
      <c r="U1782" s="116" t="s">
        <v>2644</v>
      </c>
    </row>
    <row r="1783" spans="1:21" x14ac:dyDescent="0.25">
      <c r="A1783" s="116"/>
      <c r="C1783" s="116"/>
      <c r="E1783" s="116"/>
      <c r="G1783" s="116"/>
      <c r="I1783" s="116"/>
      <c r="K1783" s="116"/>
      <c r="L1783" s="116"/>
      <c r="N1783" s="116"/>
      <c r="R1783" s="116"/>
      <c r="T1783" s="116" t="s">
        <v>997</v>
      </c>
      <c r="U1783" s="116" t="s">
        <v>2645</v>
      </c>
    </row>
    <row r="1784" spans="1:21" x14ac:dyDescent="0.25">
      <c r="A1784" s="116"/>
      <c r="C1784" s="116"/>
      <c r="E1784" s="116"/>
      <c r="G1784" s="116"/>
      <c r="I1784" s="116"/>
      <c r="K1784" s="116"/>
      <c r="L1784" s="116"/>
      <c r="N1784" s="116"/>
      <c r="R1784" s="116"/>
      <c r="T1784" s="116" t="s">
        <v>997</v>
      </c>
      <c r="U1784" s="116" t="s">
        <v>2646</v>
      </c>
    </row>
    <row r="1785" spans="1:21" x14ac:dyDescent="0.25">
      <c r="A1785" s="116"/>
      <c r="C1785" s="116"/>
      <c r="E1785" s="116"/>
      <c r="G1785" s="116"/>
      <c r="I1785" s="116"/>
      <c r="K1785" s="116"/>
      <c r="L1785" s="116"/>
      <c r="N1785" s="116"/>
      <c r="R1785" s="116"/>
      <c r="T1785" s="116" t="s">
        <v>997</v>
      </c>
      <c r="U1785" s="116" t="s">
        <v>2647</v>
      </c>
    </row>
    <row r="1786" spans="1:21" x14ac:dyDescent="0.25">
      <c r="A1786" s="116"/>
      <c r="C1786" s="116"/>
      <c r="E1786" s="116"/>
      <c r="G1786" s="116"/>
      <c r="I1786" s="116"/>
      <c r="K1786" s="116"/>
      <c r="L1786" s="116"/>
      <c r="N1786" s="116"/>
      <c r="R1786" s="116"/>
      <c r="T1786" s="116" t="s">
        <v>997</v>
      </c>
      <c r="U1786" s="116" t="s">
        <v>2648</v>
      </c>
    </row>
    <row r="1787" spans="1:21" x14ac:dyDescent="0.25">
      <c r="A1787" s="116"/>
      <c r="C1787" s="116"/>
      <c r="E1787" s="116"/>
      <c r="G1787" s="116"/>
      <c r="I1787" s="116"/>
      <c r="K1787" s="116"/>
      <c r="L1787" s="116"/>
      <c r="N1787" s="116"/>
      <c r="R1787" s="116"/>
      <c r="T1787" s="116" t="s">
        <v>997</v>
      </c>
      <c r="U1787" s="116" t="s">
        <v>2649</v>
      </c>
    </row>
    <row r="1788" spans="1:21" x14ac:dyDescent="0.25">
      <c r="A1788" s="116"/>
      <c r="C1788" s="116"/>
      <c r="E1788" s="116"/>
      <c r="G1788" s="116"/>
      <c r="I1788" s="116"/>
      <c r="K1788" s="116"/>
      <c r="L1788" s="116"/>
      <c r="N1788" s="116"/>
      <c r="R1788" s="116"/>
      <c r="T1788" s="116" t="s">
        <v>999</v>
      </c>
      <c r="U1788" s="116" t="s">
        <v>2650</v>
      </c>
    </row>
    <row r="1789" spans="1:21" x14ac:dyDescent="0.25">
      <c r="A1789" s="116"/>
      <c r="C1789" s="116"/>
      <c r="E1789" s="116"/>
      <c r="G1789" s="116"/>
      <c r="I1789" s="116"/>
      <c r="K1789" s="116"/>
      <c r="L1789" s="116"/>
      <c r="N1789" s="116"/>
      <c r="R1789" s="116"/>
      <c r="T1789" s="116" t="s">
        <v>999</v>
      </c>
      <c r="U1789" s="116" t="s">
        <v>2651</v>
      </c>
    </row>
    <row r="1790" spans="1:21" x14ac:dyDescent="0.25">
      <c r="A1790" s="116"/>
      <c r="C1790" s="116"/>
      <c r="E1790" s="116"/>
      <c r="G1790" s="116"/>
      <c r="I1790" s="116"/>
      <c r="K1790" s="116"/>
      <c r="L1790" s="116"/>
      <c r="N1790" s="116"/>
      <c r="R1790" s="116"/>
      <c r="T1790" s="116" t="s">
        <v>999</v>
      </c>
      <c r="U1790" s="116" t="s">
        <v>2652</v>
      </c>
    </row>
    <row r="1791" spans="1:21" x14ac:dyDescent="0.25">
      <c r="A1791" s="116"/>
      <c r="C1791" s="116"/>
      <c r="E1791" s="116"/>
      <c r="G1791" s="116"/>
      <c r="I1791" s="116"/>
      <c r="K1791" s="116"/>
      <c r="L1791" s="116"/>
      <c r="N1791" s="116"/>
      <c r="R1791" s="116"/>
      <c r="T1791" s="116" t="s">
        <v>999</v>
      </c>
      <c r="U1791" s="116" t="s">
        <v>2653</v>
      </c>
    </row>
    <row r="1792" spans="1:21" x14ac:dyDescent="0.25">
      <c r="A1792" s="116"/>
      <c r="C1792" s="116"/>
      <c r="E1792" s="116"/>
      <c r="G1792" s="116"/>
      <c r="I1792" s="116"/>
      <c r="K1792" s="116"/>
      <c r="L1792" s="116"/>
      <c r="N1792" s="116"/>
      <c r="R1792" s="116"/>
      <c r="T1792" s="116" t="s">
        <v>999</v>
      </c>
      <c r="U1792" s="116" t="s">
        <v>2654</v>
      </c>
    </row>
    <row r="1793" spans="1:21" x14ac:dyDescent="0.25">
      <c r="A1793" s="116"/>
      <c r="C1793" s="116"/>
      <c r="E1793" s="116"/>
      <c r="G1793" s="116"/>
      <c r="I1793" s="116"/>
      <c r="K1793" s="116"/>
      <c r="L1793" s="116"/>
      <c r="N1793" s="116"/>
      <c r="R1793" s="116"/>
      <c r="T1793" s="116" t="s">
        <v>999</v>
      </c>
      <c r="U1793" s="116" t="s">
        <v>2655</v>
      </c>
    </row>
    <row r="1794" spans="1:21" x14ac:dyDescent="0.25">
      <c r="A1794" s="116"/>
      <c r="C1794" s="116"/>
      <c r="E1794" s="116"/>
      <c r="G1794" s="116"/>
      <c r="I1794" s="116"/>
      <c r="K1794" s="116"/>
      <c r="L1794" s="116"/>
      <c r="N1794" s="116"/>
      <c r="R1794" s="116"/>
      <c r="T1794" s="116" t="s">
        <v>999</v>
      </c>
      <c r="U1794" s="116" t="s">
        <v>2656</v>
      </c>
    </row>
    <row r="1795" spans="1:21" x14ac:dyDescent="0.25">
      <c r="A1795" s="116"/>
      <c r="C1795" s="116"/>
      <c r="E1795" s="116"/>
      <c r="G1795" s="116"/>
      <c r="I1795" s="116"/>
      <c r="K1795" s="116"/>
      <c r="L1795" s="116"/>
      <c r="N1795" s="116"/>
      <c r="R1795" s="116"/>
      <c r="T1795" s="116" t="s">
        <v>999</v>
      </c>
      <c r="U1795" s="116" t="s">
        <v>2657</v>
      </c>
    </row>
    <row r="1796" spans="1:21" x14ac:dyDescent="0.25">
      <c r="A1796" s="116"/>
      <c r="C1796" s="116"/>
      <c r="E1796" s="116"/>
      <c r="G1796" s="116"/>
      <c r="I1796" s="116"/>
      <c r="K1796" s="116"/>
      <c r="L1796" s="116"/>
      <c r="N1796" s="116"/>
      <c r="R1796" s="116"/>
      <c r="T1796" s="116" t="s">
        <v>999</v>
      </c>
      <c r="U1796" s="116" t="s">
        <v>2658</v>
      </c>
    </row>
    <row r="1797" spans="1:21" x14ac:dyDescent="0.25">
      <c r="A1797" s="116"/>
      <c r="C1797" s="116"/>
      <c r="E1797" s="116"/>
      <c r="G1797" s="116"/>
      <c r="I1797" s="116"/>
      <c r="K1797" s="116"/>
      <c r="L1797" s="116"/>
      <c r="N1797" s="116"/>
      <c r="R1797" s="116"/>
      <c r="T1797" s="116" t="s">
        <v>999</v>
      </c>
      <c r="U1797" s="116" t="s">
        <v>2659</v>
      </c>
    </row>
    <row r="1798" spans="1:21" x14ac:dyDescent="0.25">
      <c r="A1798" s="116"/>
      <c r="C1798" s="116"/>
      <c r="E1798" s="116"/>
      <c r="G1798" s="116"/>
      <c r="I1798" s="116"/>
      <c r="K1798" s="116"/>
      <c r="L1798" s="116"/>
      <c r="N1798" s="116"/>
      <c r="R1798" s="116"/>
      <c r="T1798" s="116" t="s">
        <v>999</v>
      </c>
      <c r="U1798" s="116" t="s">
        <v>2660</v>
      </c>
    </row>
    <row r="1799" spans="1:21" x14ac:dyDescent="0.25">
      <c r="A1799" s="116"/>
      <c r="C1799" s="116"/>
      <c r="E1799" s="116"/>
      <c r="G1799" s="116"/>
      <c r="I1799" s="116"/>
      <c r="K1799" s="116"/>
      <c r="L1799" s="116"/>
      <c r="N1799" s="116"/>
      <c r="R1799" s="116"/>
      <c r="T1799" s="116" t="s">
        <v>999</v>
      </c>
      <c r="U1799" s="116" t="s">
        <v>2661</v>
      </c>
    </row>
    <row r="1800" spans="1:21" x14ac:dyDescent="0.25">
      <c r="A1800" s="116"/>
      <c r="C1800" s="116"/>
      <c r="E1800" s="116"/>
      <c r="G1800" s="116"/>
      <c r="I1800" s="116"/>
      <c r="K1800" s="116"/>
      <c r="L1800" s="116"/>
      <c r="N1800" s="116"/>
      <c r="R1800" s="116"/>
      <c r="T1800" s="116" t="s">
        <v>1001</v>
      </c>
      <c r="U1800" s="116" t="s">
        <v>2662</v>
      </c>
    </row>
    <row r="1801" spans="1:21" x14ac:dyDescent="0.25">
      <c r="A1801" s="116"/>
      <c r="C1801" s="116"/>
      <c r="E1801" s="116"/>
      <c r="G1801" s="116"/>
      <c r="I1801" s="116"/>
      <c r="K1801" s="116"/>
      <c r="L1801" s="116"/>
      <c r="N1801" s="116"/>
      <c r="R1801" s="116"/>
      <c r="T1801" s="116" t="s">
        <v>1001</v>
      </c>
      <c r="U1801" s="116" t="s">
        <v>2663</v>
      </c>
    </row>
    <row r="1802" spans="1:21" x14ac:dyDescent="0.25">
      <c r="A1802" s="116"/>
      <c r="C1802" s="116"/>
      <c r="E1802" s="116"/>
      <c r="G1802" s="116"/>
      <c r="I1802" s="116"/>
      <c r="K1802" s="116"/>
      <c r="L1802" s="116"/>
      <c r="N1802" s="116"/>
      <c r="R1802" s="116"/>
      <c r="T1802" s="116" t="s">
        <v>1001</v>
      </c>
      <c r="U1802" s="116" t="s">
        <v>2664</v>
      </c>
    </row>
    <row r="1803" spans="1:21" x14ac:dyDescent="0.25">
      <c r="A1803" s="116"/>
      <c r="C1803" s="116"/>
      <c r="E1803" s="116"/>
      <c r="G1803" s="116"/>
      <c r="I1803" s="116"/>
      <c r="K1803" s="116"/>
      <c r="L1803" s="116"/>
      <c r="N1803" s="116"/>
      <c r="R1803" s="116"/>
      <c r="T1803" s="116" t="s">
        <v>1001</v>
      </c>
      <c r="U1803" s="116" t="s">
        <v>2665</v>
      </c>
    </row>
    <row r="1804" spans="1:21" x14ac:dyDescent="0.25">
      <c r="A1804" s="116"/>
      <c r="C1804" s="116"/>
      <c r="E1804" s="116"/>
      <c r="G1804" s="116"/>
      <c r="I1804" s="116"/>
      <c r="K1804" s="116"/>
      <c r="L1804" s="116"/>
      <c r="N1804" s="116"/>
      <c r="R1804" s="116"/>
      <c r="T1804" s="116" t="s">
        <v>1001</v>
      </c>
      <c r="U1804" s="116" t="s">
        <v>2666</v>
      </c>
    </row>
    <row r="1805" spans="1:21" x14ac:dyDescent="0.25">
      <c r="A1805" s="116"/>
      <c r="C1805" s="116"/>
      <c r="E1805" s="116"/>
      <c r="G1805" s="116"/>
      <c r="I1805" s="116"/>
      <c r="K1805" s="116"/>
      <c r="L1805" s="116"/>
      <c r="N1805" s="116"/>
      <c r="R1805" s="116"/>
      <c r="T1805" s="116" t="s">
        <v>1001</v>
      </c>
      <c r="U1805" s="116" t="s">
        <v>2667</v>
      </c>
    </row>
    <row r="1806" spans="1:21" x14ac:dyDescent="0.25">
      <c r="A1806" s="116"/>
      <c r="C1806" s="116"/>
      <c r="E1806" s="116"/>
      <c r="G1806" s="116"/>
      <c r="I1806" s="116"/>
      <c r="K1806" s="116"/>
      <c r="L1806" s="116"/>
      <c r="N1806" s="116"/>
      <c r="R1806" s="116"/>
      <c r="T1806" s="116" t="s">
        <v>1001</v>
      </c>
      <c r="U1806" s="116" t="s">
        <v>2668</v>
      </c>
    </row>
    <row r="1807" spans="1:21" x14ac:dyDescent="0.25">
      <c r="A1807" s="116"/>
      <c r="C1807" s="116"/>
      <c r="E1807" s="116"/>
      <c r="G1807" s="116"/>
      <c r="I1807" s="116"/>
      <c r="K1807" s="116"/>
      <c r="L1807" s="116"/>
      <c r="N1807" s="116"/>
      <c r="R1807" s="116"/>
      <c r="T1807" s="116" t="s">
        <v>1001</v>
      </c>
      <c r="U1807" s="116" t="s">
        <v>2669</v>
      </c>
    </row>
    <row r="1808" spans="1:21" x14ac:dyDescent="0.25">
      <c r="A1808" s="116"/>
      <c r="C1808" s="116"/>
      <c r="E1808" s="116"/>
      <c r="G1808" s="116"/>
      <c r="I1808" s="116"/>
      <c r="K1808" s="116"/>
      <c r="L1808" s="116"/>
      <c r="N1808" s="116"/>
      <c r="R1808" s="116"/>
      <c r="T1808" s="116" t="s">
        <v>1001</v>
      </c>
      <c r="U1808" s="116" t="s">
        <v>2670</v>
      </c>
    </row>
    <row r="1809" spans="1:21" x14ac:dyDescent="0.25">
      <c r="A1809" s="116"/>
      <c r="C1809" s="116"/>
      <c r="E1809" s="116"/>
      <c r="G1809" s="116"/>
      <c r="I1809" s="116"/>
      <c r="K1809" s="116"/>
      <c r="L1809" s="116"/>
      <c r="N1809" s="116"/>
      <c r="R1809" s="116"/>
      <c r="T1809" s="116" t="s">
        <v>1001</v>
      </c>
      <c r="U1809" s="116" t="s">
        <v>2671</v>
      </c>
    </row>
    <row r="1810" spans="1:21" x14ac:dyDescent="0.25">
      <c r="A1810" s="116"/>
      <c r="C1810" s="116"/>
      <c r="E1810" s="116"/>
      <c r="G1810" s="116"/>
      <c r="I1810" s="116"/>
      <c r="K1810" s="116"/>
      <c r="L1810" s="116"/>
      <c r="N1810" s="116"/>
      <c r="R1810" s="116"/>
      <c r="T1810" s="116" t="s">
        <v>1001</v>
      </c>
      <c r="U1810" s="116" t="s">
        <v>2672</v>
      </c>
    </row>
    <row r="1811" spans="1:21" x14ac:dyDescent="0.25">
      <c r="A1811" s="116"/>
      <c r="C1811" s="116"/>
      <c r="E1811" s="116"/>
      <c r="G1811" s="116"/>
      <c r="I1811" s="116"/>
      <c r="K1811" s="116"/>
      <c r="L1811" s="116"/>
      <c r="N1811" s="116"/>
      <c r="R1811" s="116"/>
      <c r="T1811" s="116" t="s">
        <v>2795</v>
      </c>
      <c r="U1811" s="116" t="s">
        <v>2809</v>
      </c>
    </row>
    <row r="1812" spans="1:21" x14ac:dyDescent="0.25">
      <c r="A1812" s="116"/>
      <c r="C1812" s="116"/>
      <c r="E1812" s="116"/>
      <c r="G1812" s="116"/>
      <c r="I1812" s="116"/>
      <c r="K1812" s="116"/>
      <c r="L1812" s="116"/>
      <c r="N1812" s="116"/>
      <c r="R1812" s="116"/>
      <c r="T1812" s="116" t="s">
        <v>2795</v>
      </c>
      <c r="U1812" s="116" t="s">
        <v>2810</v>
      </c>
    </row>
    <row r="1813" spans="1:21" x14ac:dyDescent="0.25">
      <c r="A1813" s="116"/>
      <c r="C1813" s="116"/>
      <c r="E1813" s="116"/>
      <c r="G1813" s="116"/>
      <c r="I1813" s="116"/>
      <c r="K1813" s="116"/>
      <c r="L1813" s="116"/>
      <c r="N1813" s="116"/>
      <c r="R1813" s="116"/>
      <c r="T1813" s="116" t="s">
        <v>2795</v>
      </c>
      <c r="U1813" s="116" t="s">
        <v>2811</v>
      </c>
    </row>
    <row r="1814" spans="1:21" x14ac:dyDescent="0.25">
      <c r="A1814" s="116"/>
      <c r="C1814" s="116"/>
      <c r="E1814" s="116"/>
      <c r="G1814" s="116"/>
      <c r="I1814" s="116"/>
      <c r="K1814" s="116"/>
      <c r="L1814" s="116"/>
      <c r="N1814" s="116"/>
      <c r="R1814" s="116"/>
      <c r="T1814" s="116" t="s">
        <v>2795</v>
      </c>
      <c r="U1814" s="116" t="s">
        <v>2812</v>
      </c>
    </row>
    <row r="1815" spans="1:21" x14ac:dyDescent="0.25">
      <c r="A1815" s="116"/>
      <c r="C1815" s="116"/>
      <c r="E1815" s="116"/>
      <c r="G1815" s="116"/>
      <c r="I1815" s="116"/>
      <c r="K1815" s="116"/>
      <c r="L1815" s="116"/>
      <c r="N1815" s="116"/>
      <c r="R1815" s="116"/>
      <c r="T1815" s="116" t="s">
        <v>2795</v>
      </c>
      <c r="U1815" s="116" t="s">
        <v>2813</v>
      </c>
    </row>
    <row r="1816" spans="1:21" x14ac:dyDescent="0.25">
      <c r="A1816" s="116"/>
      <c r="C1816" s="116"/>
      <c r="E1816" s="116"/>
      <c r="G1816" s="116"/>
      <c r="I1816" s="116"/>
      <c r="K1816" s="116"/>
      <c r="L1816" s="116"/>
      <c r="N1816" s="116"/>
      <c r="R1816" s="116"/>
      <c r="T1816" s="116" t="s">
        <v>2795</v>
      </c>
      <c r="U1816" s="116" t="s">
        <v>2814</v>
      </c>
    </row>
    <row r="1817" spans="1:21" x14ac:dyDescent="0.25">
      <c r="A1817" s="116"/>
      <c r="C1817" s="116"/>
      <c r="E1817" s="116"/>
      <c r="G1817" s="116"/>
      <c r="I1817" s="116"/>
      <c r="K1817" s="116"/>
      <c r="L1817" s="116"/>
      <c r="N1817" s="116"/>
      <c r="R1817" s="116"/>
      <c r="T1817" s="116" t="s">
        <v>2795</v>
      </c>
      <c r="U1817" s="116" t="s">
        <v>2815</v>
      </c>
    </row>
    <row r="1818" spans="1:21" x14ac:dyDescent="0.25">
      <c r="A1818" s="116"/>
      <c r="C1818" s="116"/>
      <c r="E1818" s="116"/>
      <c r="G1818" s="116"/>
      <c r="I1818" s="116"/>
      <c r="K1818" s="116"/>
      <c r="L1818" s="116"/>
      <c r="N1818" s="116"/>
      <c r="R1818" s="116"/>
      <c r="T1818" s="116" t="s">
        <v>2795</v>
      </c>
      <c r="U1818" s="116" t="s">
        <v>2816</v>
      </c>
    </row>
    <row r="1819" spans="1:21" x14ac:dyDescent="0.25">
      <c r="A1819" s="116"/>
      <c r="C1819" s="116"/>
      <c r="E1819" s="116"/>
      <c r="G1819" s="116"/>
      <c r="I1819" s="116"/>
      <c r="K1819" s="116"/>
      <c r="L1819" s="116"/>
      <c r="N1819" s="116"/>
      <c r="R1819" s="116"/>
      <c r="T1819" s="116" t="s">
        <v>2795</v>
      </c>
      <c r="U1819" s="116" t="s">
        <v>2817</v>
      </c>
    </row>
    <row r="1820" spans="1:21" x14ac:dyDescent="0.25">
      <c r="A1820" s="116"/>
      <c r="C1820" s="116"/>
      <c r="E1820" s="116"/>
      <c r="G1820" s="116"/>
      <c r="I1820" s="116"/>
      <c r="K1820" s="116"/>
      <c r="L1820" s="116"/>
      <c r="N1820" s="116"/>
      <c r="R1820" s="116"/>
      <c r="T1820" s="116" t="s">
        <v>2795</v>
      </c>
      <c r="U1820" s="116" t="s">
        <v>2818</v>
      </c>
    </row>
    <row r="1821" spans="1:21" x14ac:dyDescent="0.25">
      <c r="A1821" s="116"/>
      <c r="C1821" s="116"/>
      <c r="E1821" s="116"/>
      <c r="G1821" s="116"/>
      <c r="I1821" s="116"/>
      <c r="K1821" s="116"/>
      <c r="L1821" s="116"/>
      <c r="N1821" s="116"/>
      <c r="R1821" s="116"/>
      <c r="T1821" s="116" t="s">
        <v>2795</v>
      </c>
      <c r="U1821" s="116" t="s">
        <v>2819</v>
      </c>
    </row>
    <row r="1822" spans="1:21" x14ac:dyDescent="0.25">
      <c r="A1822" s="116"/>
      <c r="C1822" s="116"/>
      <c r="E1822" s="116"/>
      <c r="G1822" s="116"/>
      <c r="I1822" s="116"/>
      <c r="K1822" s="116"/>
      <c r="L1822" s="116"/>
      <c r="N1822" s="116"/>
      <c r="R1822" s="116"/>
      <c r="T1822" s="116" t="s">
        <v>2795</v>
      </c>
      <c r="U1822" s="116" t="s">
        <v>2820</v>
      </c>
    </row>
    <row r="1823" spans="1:21" x14ac:dyDescent="0.25">
      <c r="A1823" s="116"/>
      <c r="C1823" s="116"/>
      <c r="E1823" s="116"/>
      <c r="G1823" s="116"/>
      <c r="I1823" s="116"/>
      <c r="K1823" s="116"/>
      <c r="L1823" s="116"/>
      <c r="N1823" s="116"/>
      <c r="R1823" s="116"/>
      <c r="T1823" s="116" t="s">
        <v>2795</v>
      </c>
      <c r="U1823" s="116" t="s">
        <v>2821</v>
      </c>
    </row>
    <row r="1824" spans="1:21" x14ac:dyDescent="0.25">
      <c r="A1824" s="116"/>
      <c r="C1824" s="116"/>
      <c r="E1824" s="116"/>
      <c r="G1824" s="116"/>
      <c r="I1824" s="116"/>
      <c r="K1824" s="116"/>
      <c r="L1824" s="116"/>
      <c r="N1824" s="116"/>
      <c r="R1824" s="116"/>
      <c r="T1824" s="116" t="s">
        <v>2795</v>
      </c>
      <c r="U1824" s="116" t="s">
        <v>2822</v>
      </c>
    </row>
    <row r="1825" spans="1:21" x14ac:dyDescent="0.25">
      <c r="A1825" s="116"/>
      <c r="C1825" s="116"/>
      <c r="E1825" s="116"/>
      <c r="G1825" s="116"/>
      <c r="I1825" s="116"/>
      <c r="K1825" s="116"/>
      <c r="L1825" s="116"/>
      <c r="N1825" s="116"/>
      <c r="R1825" s="116"/>
      <c r="T1825" s="116" t="s">
        <v>2795</v>
      </c>
      <c r="U1825" s="116" t="s">
        <v>2823</v>
      </c>
    </row>
    <row r="1826" spans="1:21" x14ac:dyDescent="0.25">
      <c r="A1826" s="116"/>
      <c r="C1826" s="116"/>
      <c r="E1826" s="116"/>
      <c r="G1826" s="116"/>
      <c r="I1826" s="116"/>
      <c r="K1826" s="116"/>
      <c r="L1826" s="116"/>
      <c r="N1826" s="116"/>
      <c r="R1826" s="116"/>
      <c r="T1826" s="116" t="s">
        <v>2795</v>
      </c>
      <c r="U1826" s="116" t="s">
        <v>2824</v>
      </c>
    </row>
    <row r="1827" spans="1:21" x14ac:dyDescent="0.25">
      <c r="A1827" s="116"/>
      <c r="C1827" s="116"/>
      <c r="E1827" s="116"/>
      <c r="G1827" s="116"/>
      <c r="I1827" s="116"/>
      <c r="K1827" s="116"/>
      <c r="L1827" s="116"/>
      <c r="N1827" s="116"/>
      <c r="R1827" s="116"/>
      <c r="T1827" s="116" t="s">
        <v>2795</v>
      </c>
      <c r="U1827" s="116" t="s">
        <v>2825</v>
      </c>
    </row>
    <row r="1828" spans="1:21" x14ac:dyDescent="0.25">
      <c r="A1828" s="116"/>
      <c r="C1828" s="116"/>
      <c r="E1828" s="116"/>
      <c r="G1828" s="116"/>
      <c r="I1828" s="116"/>
      <c r="K1828" s="116"/>
      <c r="L1828" s="116"/>
      <c r="N1828" s="116"/>
      <c r="R1828" s="116"/>
      <c r="T1828" s="116" t="s">
        <v>2795</v>
      </c>
      <c r="U1828" s="116" t="s">
        <v>2826</v>
      </c>
    </row>
    <row r="1829" spans="1:21" x14ac:dyDescent="0.25">
      <c r="A1829" s="116"/>
      <c r="C1829" s="116"/>
      <c r="E1829" s="116"/>
      <c r="G1829" s="116"/>
      <c r="I1829" s="116"/>
      <c r="K1829" s="116"/>
      <c r="L1829" s="116"/>
      <c r="N1829" s="116"/>
      <c r="R1829" s="116"/>
      <c r="T1829" s="116" t="s">
        <v>2795</v>
      </c>
      <c r="U1829" s="116" t="s">
        <v>2827</v>
      </c>
    </row>
    <row r="1830" spans="1:21" x14ac:dyDescent="0.25">
      <c r="A1830" s="116"/>
      <c r="C1830" s="116"/>
      <c r="E1830" s="116"/>
      <c r="G1830" s="116"/>
      <c r="I1830" s="116"/>
      <c r="K1830" s="116"/>
      <c r="L1830" s="116"/>
      <c r="N1830" s="116"/>
      <c r="R1830" s="116"/>
      <c r="T1830" s="116" t="s">
        <v>2795</v>
      </c>
      <c r="U1830" s="116" t="s">
        <v>2828</v>
      </c>
    </row>
    <row r="1831" spans="1:21" x14ac:dyDescent="0.25">
      <c r="A1831" s="116"/>
      <c r="C1831" s="116"/>
      <c r="E1831" s="116"/>
      <c r="G1831" s="116"/>
      <c r="I1831" s="116"/>
      <c r="K1831" s="116"/>
      <c r="L1831" s="116"/>
      <c r="N1831" s="116"/>
      <c r="R1831" s="116"/>
      <c r="T1831" s="116" t="s">
        <v>2796</v>
      </c>
      <c r="U1831" s="116" t="s">
        <v>2829</v>
      </c>
    </row>
    <row r="1832" spans="1:21" x14ac:dyDescent="0.25">
      <c r="A1832" s="116"/>
      <c r="C1832" s="116"/>
      <c r="E1832" s="116"/>
      <c r="G1832" s="116"/>
      <c r="I1832" s="116"/>
      <c r="K1832" s="116"/>
      <c r="L1832" s="116"/>
      <c r="N1832" s="116"/>
      <c r="R1832" s="116"/>
      <c r="T1832" s="116" t="s">
        <v>2796</v>
      </c>
      <c r="U1832" s="116" t="s">
        <v>2830</v>
      </c>
    </row>
    <row r="1833" spans="1:21" x14ac:dyDescent="0.25">
      <c r="A1833" s="116"/>
      <c r="C1833" s="116"/>
      <c r="E1833" s="116"/>
      <c r="G1833" s="116"/>
      <c r="I1833" s="116"/>
      <c r="K1833" s="116"/>
      <c r="L1833" s="116"/>
      <c r="N1833" s="116"/>
      <c r="R1833" s="116"/>
      <c r="T1833" s="116" t="s">
        <v>2796</v>
      </c>
      <c r="U1833" s="116" t="s">
        <v>2831</v>
      </c>
    </row>
    <row r="1834" spans="1:21" x14ac:dyDescent="0.25">
      <c r="A1834" s="116"/>
      <c r="C1834" s="116"/>
      <c r="E1834" s="116"/>
      <c r="G1834" s="116"/>
      <c r="I1834" s="116"/>
      <c r="K1834" s="116"/>
      <c r="L1834" s="116"/>
      <c r="N1834" s="116"/>
      <c r="R1834" s="116"/>
      <c r="T1834" s="116" t="s">
        <v>2796</v>
      </c>
      <c r="U1834" s="116" t="s">
        <v>2832</v>
      </c>
    </row>
    <row r="1835" spans="1:21" x14ac:dyDescent="0.25">
      <c r="A1835" s="116"/>
      <c r="C1835" s="116"/>
      <c r="E1835" s="116"/>
      <c r="G1835" s="116"/>
      <c r="I1835" s="116"/>
      <c r="K1835" s="116"/>
      <c r="L1835" s="116"/>
      <c r="N1835" s="116"/>
      <c r="R1835" s="116"/>
      <c r="T1835" s="116" t="s">
        <v>2796</v>
      </c>
      <c r="U1835" s="116" t="s">
        <v>2833</v>
      </c>
    </row>
    <row r="1836" spans="1:21" x14ac:dyDescent="0.25">
      <c r="A1836" s="116"/>
      <c r="C1836" s="116"/>
      <c r="E1836" s="116"/>
      <c r="G1836" s="116"/>
      <c r="I1836" s="116"/>
      <c r="K1836" s="116"/>
      <c r="L1836" s="116"/>
      <c r="N1836" s="116"/>
      <c r="R1836" s="116"/>
      <c r="T1836" s="116" t="s">
        <v>2796</v>
      </c>
      <c r="U1836" s="116" t="s">
        <v>2834</v>
      </c>
    </row>
    <row r="1837" spans="1:21" x14ac:dyDescent="0.25">
      <c r="A1837" s="116"/>
      <c r="C1837" s="116"/>
      <c r="E1837" s="116"/>
      <c r="G1837" s="116"/>
      <c r="I1837" s="116"/>
      <c r="K1837" s="116"/>
      <c r="L1837" s="116"/>
      <c r="N1837" s="116"/>
      <c r="R1837" s="116"/>
      <c r="T1837" s="116" t="s">
        <v>2796</v>
      </c>
      <c r="U1837" s="116" t="s">
        <v>2835</v>
      </c>
    </row>
    <row r="1838" spans="1:21" x14ac:dyDescent="0.25">
      <c r="A1838" s="116"/>
      <c r="C1838" s="116"/>
      <c r="E1838" s="116"/>
      <c r="G1838" s="116"/>
      <c r="I1838" s="116"/>
      <c r="K1838" s="116"/>
      <c r="L1838" s="116"/>
      <c r="N1838" s="116"/>
      <c r="R1838" s="116"/>
      <c r="T1838" s="116" t="s">
        <v>2796</v>
      </c>
      <c r="U1838" s="116" t="s">
        <v>2836</v>
      </c>
    </row>
    <row r="1839" spans="1:21" x14ac:dyDescent="0.25">
      <c r="A1839" s="116"/>
      <c r="C1839" s="116"/>
      <c r="E1839" s="116"/>
      <c r="G1839" s="116"/>
      <c r="I1839" s="116"/>
      <c r="K1839" s="116"/>
      <c r="L1839" s="116"/>
      <c r="N1839" s="116"/>
      <c r="R1839" s="116"/>
      <c r="T1839" s="116" t="s">
        <v>2796</v>
      </c>
      <c r="U1839" s="116" t="s">
        <v>2837</v>
      </c>
    </row>
    <row r="1840" spans="1:21" x14ac:dyDescent="0.25">
      <c r="A1840" s="116"/>
      <c r="C1840" s="116"/>
      <c r="E1840" s="116"/>
      <c r="G1840" s="116"/>
      <c r="I1840" s="116"/>
      <c r="K1840" s="116"/>
      <c r="L1840" s="116"/>
      <c r="N1840" s="116"/>
      <c r="R1840" s="116"/>
      <c r="T1840" s="116" t="s">
        <v>2796</v>
      </c>
      <c r="U1840" s="116" t="s">
        <v>2838</v>
      </c>
    </row>
    <row r="1841" spans="1:21" x14ac:dyDescent="0.25">
      <c r="A1841" s="116"/>
      <c r="C1841" s="116"/>
      <c r="E1841" s="116"/>
      <c r="G1841" s="116"/>
      <c r="I1841" s="116"/>
      <c r="K1841" s="116"/>
      <c r="L1841" s="116"/>
      <c r="N1841" s="116"/>
      <c r="R1841" s="116"/>
      <c r="T1841" s="116" t="s">
        <v>2796</v>
      </c>
      <c r="U1841" s="116" t="s">
        <v>2839</v>
      </c>
    </row>
    <row r="1842" spans="1:21" x14ac:dyDescent="0.25">
      <c r="A1842" s="116"/>
      <c r="C1842" s="116"/>
      <c r="E1842" s="116"/>
      <c r="G1842" s="116"/>
      <c r="I1842" s="116"/>
      <c r="K1842" s="116"/>
      <c r="L1842" s="116"/>
      <c r="N1842" s="116"/>
      <c r="R1842" s="116"/>
      <c r="T1842" s="116" t="s">
        <v>2796</v>
      </c>
      <c r="U1842" s="116" t="s">
        <v>2840</v>
      </c>
    </row>
    <row r="1843" spans="1:21" x14ac:dyDescent="0.25">
      <c r="A1843" s="116"/>
      <c r="C1843" s="116"/>
      <c r="E1843" s="116"/>
      <c r="G1843" s="116"/>
      <c r="I1843" s="116"/>
      <c r="K1843" s="116"/>
      <c r="L1843" s="116"/>
      <c r="N1843" s="116"/>
      <c r="R1843" s="116"/>
      <c r="T1843" s="116" t="s">
        <v>2796</v>
      </c>
      <c r="U1843" s="116" t="s">
        <v>2841</v>
      </c>
    </row>
    <row r="1844" spans="1:21" x14ac:dyDescent="0.25">
      <c r="A1844" s="116"/>
      <c r="C1844" s="116"/>
      <c r="E1844" s="116"/>
      <c r="G1844" s="116"/>
      <c r="I1844" s="116"/>
      <c r="K1844" s="116"/>
      <c r="L1844" s="116"/>
      <c r="N1844" s="116"/>
      <c r="R1844" s="116"/>
      <c r="T1844" s="116" t="s">
        <v>2796</v>
      </c>
      <c r="U1844" s="116" t="s">
        <v>2842</v>
      </c>
    </row>
    <row r="1845" spans="1:21" x14ac:dyDescent="0.25">
      <c r="A1845" s="116"/>
      <c r="C1845" s="116"/>
      <c r="E1845" s="116"/>
      <c r="G1845" s="116"/>
      <c r="I1845" s="116"/>
      <c r="K1845" s="116"/>
      <c r="L1845" s="116"/>
      <c r="N1845" s="116"/>
      <c r="R1845" s="116"/>
      <c r="T1845" s="116" t="s">
        <v>2796</v>
      </c>
      <c r="U1845" s="116" t="s">
        <v>2843</v>
      </c>
    </row>
    <row r="1846" spans="1:21" x14ac:dyDescent="0.25">
      <c r="A1846" s="116"/>
      <c r="C1846" s="116"/>
      <c r="E1846" s="116"/>
      <c r="G1846" s="116"/>
      <c r="I1846" s="116"/>
      <c r="K1846" s="116"/>
      <c r="L1846" s="116"/>
      <c r="N1846" s="116"/>
      <c r="R1846" s="116"/>
      <c r="T1846" s="116" t="s">
        <v>2796</v>
      </c>
      <c r="U1846" s="116" t="s">
        <v>2844</v>
      </c>
    </row>
    <row r="1847" spans="1:21" x14ac:dyDescent="0.25">
      <c r="A1847" s="116"/>
      <c r="C1847" s="116"/>
      <c r="E1847" s="116"/>
      <c r="G1847" s="116"/>
      <c r="I1847" s="116"/>
      <c r="K1847" s="116"/>
      <c r="L1847" s="116"/>
      <c r="N1847" s="116"/>
      <c r="R1847" s="116"/>
      <c r="T1847" s="116" t="s">
        <v>2796</v>
      </c>
      <c r="U1847" s="116" t="s">
        <v>2845</v>
      </c>
    </row>
    <row r="1848" spans="1:21" x14ac:dyDescent="0.25">
      <c r="A1848" s="116"/>
      <c r="C1848" s="116"/>
      <c r="E1848" s="116"/>
      <c r="G1848" s="116"/>
      <c r="I1848" s="116"/>
      <c r="K1848" s="116"/>
      <c r="L1848" s="116"/>
      <c r="N1848" s="116"/>
      <c r="R1848" s="116"/>
      <c r="T1848" s="116" t="s">
        <v>2796</v>
      </c>
      <c r="U1848" s="116" t="s">
        <v>2846</v>
      </c>
    </row>
    <row r="1849" spans="1:21" x14ac:dyDescent="0.25">
      <c r="A1849" s="116"/>
      <c r="C1849" s="116"/>
      <c r="E1849" s="116"/>
      <c r="G1849" s="116"/>
      <c r="I1849" s="116"/>
      <c r="K1849" s="116"/>
      <c r="L1849" s="116"/>
      <c r="N1849" s="116"/>
      <c r="R1849" s="116"/>
      <c r="T1849" s="116" t="s">
        <v>2796</v>
      </c>
      <c r="U1849" s="116" t="s">
        <v>2847</v>
      </c>
    </row>
    <row r="1850" spans="1:21" x14ac:dyDescent="0.25">
      <c r="A1850" s="116"/>
      <c r="C1850" s="116"/>
      <c r="E1850" s="116"/>
      <c r="G1850" s="116"/>
      <c r="I1850" s="116"/>
      <c r="K1850" s="116"/>
      <c r="L1850" s="116"/>
      <c r="N1850" s="116"/>
      <c r="R1850" s="116"/>
      <c r="T1850" s="116" t="s">
        <v>2796</v>
      </c>
      <c r="U1850" s="116" t="s">
        <v>2848</v>
      </c>
    </row>
    <row r="1851" spans="1:21" x14ac:dyDescent="0.25">
      <c r="A1851" s="116"/>
      <c r="C1851" s="116"/>
      <c r="E1851" s="116"/>
      <c r="G1851" s="116"/>
      <c r="I1851" s="116"/>
      <c r="K1851" s="116"/>
      <c r="L1851" s="116"/>
      <c r="N1851" s="116"/>
      <c r="R1851" s="116"/>
      <c r="T1851" s="116" t="s">
        <v>2796</v>
      </c>
      <c r="U1851" s="116" t="s">
        <v>2849</v>
      </c>
    </row>
    <row r="1852" spans="1:21" x14ac:dyDescent="0.25">
      <c r="A1852" s="116"/>
      <c r="C1852" s="116"/>
      <c r="E1852" s="116"/>
      <c r="G1852" s="116"/>
      <c r="I1852" s="116"/>
      <c r="K1852" s="116"/>
      <c r="L1852" s="116"/>
      <c r="N1852" s="116"/>
      <c r="R1852" s="116"/>
      <c r="T1852" s="116" t="s">
        <v>2796</v>
      </c>
      <c r="U1852" s="116" t="s">
        <v>2850</v>
      </c>
    </row>
    <row r="1853" spans="1:21" x14ac:dyDescent="0.25">
      <c r="A1853" s="116"/>
      <c r="C1853" s="116"/>
      <c r="E1853" s="116"/>
      <c r="G1853" s="116"/>
      <c r="I1853" s="116"/>
      <c r="K1853" s="116"/>
      <c r="L1853" s="116"/>
      <c r="N1853" s="116"/>
      <c r="R1853" s="116"/>
      <c r="T1853" s="116" t="s">
        <v>2796</v>
      </c>
      <c r="U1853" s="116" t="s">
        <v>2851</v>
      </c>
    </row>
    <row r="1854" spans="1:21" x14ac:dyDescent="0.25">
      <c r="A1854" s="116"/>
      <c r="C1854" s="116"/>
      <c r="E1854" s="116"/>
      <c r="G1854" s="116"/>
      <c r="I1854" s="116"/>
      <c r="K1854" s="116"/>
      <c r="L1854" s="116"/>
      <c r="N1854" s="116"/>
      <c r="R1854" s="116"/>
      <c r="T1854" s="116" t="s">
        <v>2796</v>
      </c>
      <c r="U1854" s="116" t="s">
        <v>2852</v>
      </c>
    </row>
    <row r="1855" spans="1:21" x14ac:dyDescent="0.25">
      <c r="A1855" s="116"/>
      <c r="C1855" s="116"/>
      <c r="E1855" s="116"/>
      <c r="G1855" s="116"/>
      <c r="I1855" s="116"/>
      <c r="K1855" s="116"/>
      <c r="L1855" s="116"/>
      <c r="N1855" s="116"/>
      <c r="R1855" s="116"/>
      <c r="T1855" s="116" t="s">
        <v>2796</v>
      </c>
      <c r="U1855" s="116" t="s">
        <v>2853</v>
      </c>
    </row>
    <row r="1856" spans="1:21" x14ac:dyDescent="0.25">
      <c r="A1856" s="116"/>
      <c r="C1856" s="116"/>
      <c r="E1856" s="116"/>
      <c r="G1856" s="116"/>
      <c r="I1856" s="116"/>
      <c r="K1856" s="116"/>
      <c r="L1856" s="116"/>
      <c r="N1856" s="116"/>
      <c r="R1856" s="116"/>
      <c r="T1856" s="116" t="s">
        <v>2796</v>
      </c>
      <c r="U1856" s="116" t="s">
        <v>2854</v>
      </c>
    </row>
    <row r="1857" spans="1:21" x14ac:dyDescent="0.25">
      <c r="A1857" s="116"/>
      <c r="C1857" s="116"/>
      <c r="E1857" s="116"/>
      <c r="G1857" s="116"/>
      <c r="I1857" s="116"/>
      <c r="K1857" s="116"/>
      <c r="L1857" s="116"/>
      <c r="N1857" s="116"/>
      <c r="R1857" s="116"/>
      <c r="T1857" s="116" t="s">
        <v>2797</v>
      </c>
      <c r="U1857" s="116" t="s">
        <v>2855</v>
      </c>
    </row>
    <row r="1858" spans="1:21" x14ac:dyDescent="0.25">
      <c r="A1858" s="116"/>
      <c r="C1858" s="116"/>
      <c r="E1858" s="116"/>
      <c r="G1858" s="116"/>
      <c r="I1858" s="116"/>
      <c r="K1858" s="116"/>
      <c r="L1858" s="116"/>
      <c r="N1858" s="116"/>
      <c r="R1858" s="116"/>
      <c r="T1858" s="116" t="s">
        <v>2797</v>
      </c>
      <c r="U1858" s="116" t="s">
        <v>2856</v>
      </c>
    </row>
    <row r="1859" spans="1:21" x14ac:dyDescent="0.25">
      <c r="A1859" s="116"/>
      <c r="C1859" s="116"/>
      <c r="E1859" s="116"/>
      <c r="G1859" s="116"/>
      <c r="I1859" s="116"/>
      <c r="K1859" s="116"/>
      <c r="L1859" s="116"/>
      <c r="N1859" s="116"/>
      <c r="R1859" s="116"/>
      <c r="T1859" s="116" t="s">
        <v>2797</v>
      </c>
      <c r="U1859" s="116" t="s">
        <v>2857</v>
      </c>
    </row>
    <row r="1860" spans="1:21" x14ac:dyDescent="0.25">
      <c r="A1860" s="116"/>
      <c r="C1860" s="116"/>
      <c r="E1860" s="116"/>
      <c r="G1860" s="116"/>
      <c r="I1860" s="116"/>
      <c r="K1860" s="116"/>
      <c r="L1860" s="116"/>
      <c r="N1860" s="116"/>
      <c r="R1860" s="116"/>
      <c r="T1860" s="116" t="s">
        <v>2797</v>
      </c>
      <c r="U1860" s="116" t="s">
        <v>2858</v>
      </c>
    </row>
    <row r="1861" spans="1:21" x14ac:dyDescent="0.25">
      <c r="A1861" s="116"/>
      <c r="C1861" s="116"/>
      <c r="E1861" s="116"/>
      <c r="G1861" s="116"/>
      <c r="I1861" s="116"/>
      <c r="K1861" s="116"/>
      <c r="L1861" s="116"/>
      <c r="N1861" s="116"/>
      <c r="R1861" s="116"/>
      <c r="T1861" s="116" t="s">
        <v>2797</v>
      </c>
      <c r="U1861" s="116" t="s">
        <v>2859</v>
      </c>
    </row>
    <row r="1862" spans="1:21" x14ac:dyDescent="0.25">
      <c r="A1862" s="116"/>
      <c r="C1862" s="116"/>
      <c r="E1862" s="116"/>
      <c r="G1862" s="116"/>
      <c r="I1862" s="116"/>
      <c r="K1862" s="116"/>
      <c r="L1862" s="116"/>
      <c r="N1862" s="116"/>
      <c r="R1862" s="116"/>
      <c r="T1862" s="116" t="s">
        <v>2797</v>
      </c>
      <c r="U1862" s="116" t="s">
        <v>2860</v>
      </c>
    </row>
    <row r="1863" spans="1:21" x14ac:dyDescent="0.25">
      <c r="A1863" s="116"/>
      <c r="C1863" s="116"/>
      <c r="E1863" s="116"/>
      <c r="G1863" s="116"/>
      <c r="I1863" s="116"/>
      <c r="K1863" s="116"/>
      <c r="L1863" s="116"/>
      <c r="N1863" s="116"/>
      <c r="R1863" s="116"/>
      <c r="T1863" s="116" t="s">
        <v>2797</v>
      </c>
      <c r="U1863" s="116" t="s">
        <v>2861</v>
      </c>
    </row>
    <row r="1864" spans="1:21" x14ac:dyDescent="0.25">
      <c r="A1864" s="116"/>
      <c r="C1864" s="116"/>
      <c r="E1864" s="116"/>
      <c r="G1864" s="116"/>
      <c r="I1864" s="116"/>
      <c r="K1864" s="116"/>
      <c r="L1864" s="116"/>
      <c r="N1864" s="116"/>
      <c r="R1864" s="116"/>
      <c r="T1864" s="116" t="s">
        <v>2797</v>
      </c>
      <c r="U1864" s="116" t="s">
        <v>2862</v>
      </c>
    </row>
    <row r="1865" spans="1:21" x14ac:dyDescent="0.25">
      <c r="A1865" s="116"/>
      <c r="C1865" s="116"/>
      <c r="E1865" s="116"/>
      <c r="G1865" s="116"/>
      <c r="I1865" s="116"/>
      <c r="K1865" s="116"/>
      <c r="L1865" s="116"/>
      <c r="N1865" s="116"/>
      <c r="R1865" s="116"/>
      <c r="T1865" s="116" t="s">
        <v>2797</v>
      </c>
      <c r="U1865" s="116" t="s">
        <v>2863</v>
      </c>
    </row>
    <row r="1866" spans="1:21" x14ac:dyDescent="0.25">
      <c r="A1866" s="116"/>
      <c r="C1866" s="116"/>
      <c r="E1866" s="116"/>
      <c r="G1866" s="116"/>
      <c r="I1866" s="116"/>
      <c r="K1866" s="116"/>
      <c r="L1866" s="116"/>
      <c r="N1866" s="116"/>
      <c r="R1866" s="116"/>
      <c r="T1866" s="116" t="s">
        <v>2797</v>
      </c>
      <c r="U1866" s="116" t="s">
        <v>2864</v>
      </c>
    </row>
    <row r="1867" spans="1:21" x14ac:dyDescent="0.25">
      <c r="A1867" s="116"/>
      <c r="C1867" s="116"/>
      <c r="E1867" s="116"/>
      <c r="G1867" s="116"/>
      <c r="I1867" s="116"/>
      <c r="K1867" s="116"/>
      <c r="L1867" s="116"/>
      <c r="N1867" s="116"/>
      <c r="R1867" s="116"/>
      <c r="T1867" s="116" t="s">
        <v>2797</v>
      </c>
      <c r="U1867" s="116" t="s">
        <v>2865</v>
      </c>
    </row>
    <row r="1868" spans="1:21" x14ac:dyDescent="0.25">
      <c r="A1868" s="116"/>
      <c r="C1868" s="116"/>
      <c r="E1868" s="116"/>
      <c r="G1868" s="116"/>
      <c r="I1868" s="116"/>
      <c r="K1868" s="116"/>
      <c r="L1868" s="116"/>
      <c r="N1868" s="116"/>
      <c r="R1868" s="116"/>
      <c r="T1868" s="116" t="s">
        <v>2797</v>
      </c>
      <c r="U1868" s="116" t="s">
        <v>2866</v>
      </c>
    </row>
    <row r="1869" spans="1:21" x14ac:dyDescent="0.25">
      <c r="A1869" s="116"/>
      <c r="C1869" s="116"/>
      <c r="E1869" s="116"/>
      <c r="G1869" s="116"/>
      <c r="I1869" s="116"/>
      <c r="K1869" s="116"/>
      <c r="L1869" s="116"/>
      <c r="N1869" s="116"/>
      <c r="R1869" s="116"/>
      <c r="T1869" s="116" t="s">
        <v>2797</v>
      </c>
      <c r="U1869" s="116" t="s">
        <v>2867</v>
      </c>
    </row>
    <row r="1870" spans="1:21" x14ac:dyDescent="0.25">
      <c r="A1870" s="116"/>
      <c r="C1870" s="116"/>
      <c r="E1870" s="116"/>
      <c r="G1870" s="116"/>
      <c r="I1870" s="116"/>
      <c r="K1870" s="116"/>
      <c r="L1870" s="116"/>
      <c r="N1870" s="116"/>
      <c r="R1870" s="116"/>
      <c r="T1870" s="116" t="s">
        <v>2797</v>
      </c>
      <c r="U1870" s="116" t="s">
        <v>2868</v>
      </c>
    </row>
    <row r="1871" spans="1:21" x14ac:dyDescent="0.25">
      <c r="A1871" s="116"/>
      <c r="C1871" s="116"/>
      <c r="E1871" s="116"/>
      <c r="G1871" s="116"/>
      <c r="I1871" s="116"/>
      <c r="K1871" s="116"/>
      <c r="L1871" s="116"/>
      <c r="N1871" s="116"/>
      <c r="R1871" s="116"/>
      <c r="T1871" s="116" t="s">
        <v>2797</v>
      </c>
      <c r="U1871" s="116" t="s">
        <v>2869</v>
      </c>
    </row>
    <row r="1872" spans="1:21" x14ac:dyDescent="0.25">
      <c r="A1872" s="116"/>
      <c r="C1872" s="116"/>
      <c r="E1872" s="116"/>
      <c r="G1872" s="116"/>
      <c r="I1872" s="116"/>
      <c r="K1872" s="116"/>
      <c r="L1872" s="116"/>
      <c r="N1872" s="116"/>
      <c r="R1872" s="116"/>
      <c r="T1872" s="116" t="s">
        <v>2797</v>
      </c>
      <c r="U1872" s="116" t="s">
        <v>2870</v>
      </c>
    </row>
    <row r="1873" spans="1:21" x14ac:dyDescent="0.25">
      <c r="A1873" s="116"/>
      <c r="C1873" s="116"/>
      <c r="E1873" s="116"/>
      <c r="G1873" s="116"/>
      <c r="I1873" s="116"/>
      <c r="K1873" s="116"/>
      <c r="L1873" s="116"/>
      <c r="N1873" s="116"/>
      <c r="R1873" s="116"/>
      <c r="T1873" s="116" t="s">
        <v>2797</v>
      </c>
      <c r="U1873" s="116" t="s">
        <v>2871</v>
      </c>
    </row>
    <row r="1874" spans="1:21" x14ac:dyDescent="0.25">
      <c r="A1874" s="116"/>
      <c r="C1874" s="116"/>
      <c r="E1874" s="116"/>
      <c r="G1874" s="116"/>
      <c r="I1874" s="116"/>
      <c r="K1874" s="116"/>
      <c r="L1874" s="116"/>
      <c r="N1874" s="116"/>
      <c r="R1874" s="116"/>
      <c r="T1874" s="116" t="s">
        <v>2797</v>
      </c>
      <c r="U1874" s="116" t="s">
        <v>2872</v>
      </c>
    </row>
    <row r="1875" spans="1:21" x14ac:dyDescent="0.25">
      <c r="A1875" s="116"/>
      <c r="C1875" s="116"/>
      <c r="E1875" s="116"/>
      <c r="G1875" s="116"/>
      <c r="I1875" s="116"/>
      <c r="K1875" s="116"/>
      <c r="L1875" s="116"/>
      <c r="N1875" s="116"/>
      <c r="R1875" s="116"/>
      <c r="T1875" s="116" t="s">
        <v>2797</v>
      </c>
      <c r="U1875" s="116" t="s">
        <v>2873</v>
      </c>
    </row>
    <row r="1876" spans="1:21" x14ac:dyDescent="0.25">
      <c r="A1876" s="116"/>
      <c r="C1876" s="116"/>
      <c r="E1876" s="116"/>
      <c r="G1876" s="116"/>
      <c r="I1876" s="116"/>
      <c r="K1876" s="116"/>
      <c r="L1876" s="116"/>
      <c r="N1876" s="116"/>
      <c r="R1876" s="116"/>
      <c r="T1876" s="116" t="s">
        <v>2797</v>
      </c>
      <c r="U1876" s="116" t="s">
        <v>2874</v>
      </c>
    </row>
    <row r="1877" spans="1:21" x14ac:dyDescent="0.25">
      <c r="A1877" s="116"/>
      <c r="C1877" s="116"/>
      <c r="E1877" s="116"/>
      <c r="G1877" s="116"/>
      <c r="I1877" s="116"/>
      <c r="K1877" s="116"/>
      <c r="L1877" s="116"/>
      <c r="N1877" s="116"/>
      <c r="R1877" s="116"/>
      <c r="T1877" s="116" t="s">
        <v>2797</v>
      </c>
      <c r="U1877" s="116" t="s">
        <v>2875</v>
      </c>
    </row>
    <row r="1878" spans="1:21" x14ac:dyDescent="0.25">
      <c r="A1878" s="116"/>
      <c r="C1878" s="116"/>
      <c r="E1878" s="116"/>
      <c r="G1878" s="116"/>
      <c r="I1878" s="116"/>
      <c r="K1878" s="116"/>
      <c r="L1878" s="116"/>
      <c r="N1878" s="116"/>
      <c r="R1878" s="116"/>
      <c r="T1878" s="116" t="s">
        <v>2797</v>
      </c>
      <c r="U1878" s="116" t="s">
        <v>2876</v>
      </c>
    </row>
    <row r="1879" spans="1:21" x14ac:dyDescent="0.25">
      <c r="A1879" s="116"/>
      <c r="C1879" s="116"/>
      <c r="E1879" s="116"/>
      <c r="G1879" s="116"/>
      <c r="I1879" s="116"/>
      <c r="K1879" s="116"/>
      <c r="L1879" s="116"/>
      <c r="N1879" s="116"/>
      <c r="R1879" s="116"/>
      <c r="T1879" s="116" t="s">
        <v>2797</v>
      </c>
      <c r="U1879" s="116" t="s">
        <v>2877</v>
      </c>
    </row>
    <row r="1880" spans="1:21" x14ac:dyDescent="0.25">
      <c r="A1880" s="116"/>
      <c r="C1880" s="116"/>
      <c r="E1880" s="116"/>
      <c r="G1880" s="116"/>
      <c r="I1880" s="116"/>
      <c r="K1880" s="116"/>
      <c r="L1880" s="116"/>
      <c r="N1880" s="116"/>
      <c r="R1880" s="116"/>
      <c r="T1880" s="116" t="s">
        <v>2797</v>
      </c>
      <c r="U1880" s="116" t="s">
        <v>2878</v>
      </c>
    </row>
    <row r="1881" spans="1:21" x14ac:dyDescent="0.25">
      <c r="A1881" s="116"/>
      <c r="C1881" s="116"/>
      <c r="E1881" s="116"/>
      <c r="G1881" s="116"/>
      <c r="I1881" s="116"/>
      <c r="K1881" s="116"/>
      <c r="L1881" s="116"/>
      <c r="N1881" s="116"/>
      <c r="R1881" s="116"/>
      <c r="T1881" s="116" t="s">
        <v>2797</v>
      </c>
      <c r="U1881" s="116" t="s">
        <v>2879</v>
      </c>
    </row>
    <row r="1882" spans="1:21" x14ac:dyDescent="0.25">
      <c r="A1882" s="116"/>
      <c r="C1882" s="116"/>
      <c r="E1882" s="116"/>
      <c r="G1882" s="116"/>
      <c r="I1882" s="116"/>
      <c r="K1882" s="116"/>
      <c r="L1882" s="116"/>
      <c r="N1882" s="116"/>
      <c r="R1882" s="116"/>
      <c r="T1882" s="116" t="s">
        <v>2797</v>
      </c>
      <c r="U1882" s="116" t="s">
        <v>2880</v>
      </c>
    </row>
    <row r="1883" spans="1:21" x14ac:dyDescent="0.25">
      <c r="A1883" s="116"/>
      <c r="C1883" s="116"/>
      <c r="E1883" s="116"/>
      <c r="G1883" s="116"/>
      <c r="I1883" s="116"/>
      <c r="K1883" s="116"/>
      <c r="L1883" s="116"/>
      <c r="N1883" s="116"/>
      <c r="R1883" s="116"/>
      <c r="T1883" s="116" t="s">
        <v>2797</v>
      </c>
      <c r="U1883" s="116" t="s">
        <v>2881</v>
      </c>
    </row>
    <row r="1884" spans="1:21" x14ac:dyDescent="0.25">
      <c r="A1884" s="116"/>
      <c r="C1884" s="116"/>
      <c r="E1884" s="116"/>
      <c r="G1884" s="116"/>
      <c r="I1884" s="116"/>
      <c r="K1884" s="116"/>
      <c r="L1884" s="116"/>
      <c r="N1884" s="116"/>
      <c r="R1884" s="116"/>
      <c r="T1884" s="116" t="s">
        <v>2797</v>
      </c>
      <c r="U1884" s="116" t="s">
        <v>2882</v>
      </c>
    </row>
    <row r="1885" spans="1:21" x14ac:dyDescent="0.25">
      <c r="A1885" s="116"/>
      <c r="C1885" s="116"/>
      <c r="E1885" s="116"/>
      <c r="G1885" s="116"/>
      <c r="I1885" s="116"/>
      <c r="K1885" s="116"/>
      <c r="L1885" s="116"/>
      <c r="N1885" s="116"/>
      <c r="R1885" s="116"/>
      <c r="T1885" s="116" t="s">
        <v>2797</v>
      </c>
      <c r="U1885" s="116" t="s">
        <v>2883</v>
      </c>
    </row>
    <row r="1886" spans="1:21" x14ac:dyDescent="0.25">
      <c r="A1886" s="116"/>
      <c r="C1886" s="116"/>
      <c r="E1886" s="116"/>
      <c r="G1886" s="116"/>
      <c r="I1886" s="116"/>
      <c r="K1886" s="116"/>
      <c r="L1886" s="116"/>
      <c r="N1886" s="116"/>
      <c r="R1886" s="116"/>
      <c r="T1886" s="116" t="s">
        <v>2797</v>
      </c>
      <c r="U1886" s="116" t="s">
        <v>2884</v>
      </c>
    </row>
    <row r="1887" spans="1:21" x14ac:dyDescent="0.25">
      <c r="A1887" s="116"/>
      <c r="C1887" s="116"/>
      <c r="E1887" s="116"/>
      <c r="G1887" s="116"/>
      <c r="I1887" s="116"/>
      <c r="K1887" s="116"/>
      <c r="L1887" s="116"/>
      <c r="N1887" s="116"/>
      <c r="R1887" s="116"/>
      <c r="T1887" s="116" t="s">
        <v>2797</v>
      </c>
      <c r="U1887" s="116" t="s">
        <v>3101</v>
      </c>
    </row>
    <row r="1888" spans="1:21" x14ac:dyDescent="0.25">
      <c r="A1888" s="116"/>
      <c r="C1888" s="116"/>
      <c r="E1888" s="116"/>
      <c r="G1888" s="116"/>
      <c r="I1888" s="116"/>
      <c r="K1888" s="116"/>
      <c r="L1888" s="116"/>
      <c r="N1888" s="116"/>
      <c r="R1888" s="116"/>
      <c r="T1888" s="116" t="s">
        <v>2797</v>
      </c>
      <c r="U1888" s="116" t="s">
        <v>3102</v>
      </c>
    </row>
    <row r="1889" spans="1:21" x14ac:dyDescent="0.25">
      <c r="A1889" s="116"/>
      <c r="C1889" s="116"/>
      <c r="E1889" s="116"/>
      <c r="G1889" s="116"/>
      <c r="I1889" s="116"/>
      <c r="K1889" s="116"/>
      <c r="L1889" s="116"/>
      <c r="N1889" s="116"/>
      <c r="R1889" s="116"/>
      <c r="T1889" s="116" t="s">
        <v>2798</v>
      </c>
      <c r="U1889" s="116" t="s">
        <v>2885</v>
      </c>
    </row>
    <row r="1890" spans="1:21" x14ac:dyDescent="0.25">
      <c r="A1890" s="116"/>
      <c r="C1890" s="116"/>
      <c r="E1890" s="116"/>
      <c r="G1890" s="116"/>
      <c r="I1890" s="116"/>
      <c r="K1890" s="116"/>
      <c r="L1890" s="116"/>
      <c r="N1890" s="116"/>
      <c r="R1890" s="116"/>
      <c r="T1890" s="116" t="s">
        <v>2798</v>
      </c>
      <c r="U1890" s="116" t="s">
        <v>2886</v>
      </c>
    </row>
    <row r="1891" spans="1:21" x14ac:dyDescent="0.25">
      <c r="A1891" s="116"/>
      <c r="C1891" s="116"/>
      <c r="E1891" s="116"/>
      <c r="G1891" s="116"/>
      <c r="I1891" s="116"/>
      <c r="K1891" s="116"/>
      <c r="L1891" s="116"/>
      <c r="N1891" s="116"/>
      <c r="R1891" s="116"/>
      <c r="T1891" s="116" t="s">
        <v>2798</v>
      </c>
      <c r="U1891" s="116" t="s">
        <v>2887</v>
      </c>
    </row>
    <row r="1892" spans="1:21" x14ac:dyDescent="0.25">
      <c r="A1892" s="116"/>
      <c r="C1892" s="116"/>
      <c r="E1892" s="116"/>
      <c r="G1892" s="116"/>
      <c r="I1892" s="116"/>
      <c r="K1892" s="116"/>
      <c r="L1892" s="116"/>
      <c r="N1892" s="116"/>
      <c r="R1892" s="116"/>
      <c r="T1892" s="116" t="s">
        <v>2798</v>
      </c>
      <c r="U1892" s="116" t="s">
        <v>2888</v>
      </c>
    </row>
    <row r="1893" spans="1:21" x14ac:dyDescent="0.25">
      <c r="A1893" s="116"/>
      <c r="C1893" s="116"/>
      <c r="E1893" s="116"/>
      <c r="G1893" s="116"/>
      <c r="I1893" s="116"/>
      <c r="K1893" s="116"/>
      <c r="L1893" s="116"/>
      <c r="N1893" s="116"/>
      <c r="R1893" s="116"/>
      <c r="T1893" s="116" t="s">
        <v>2798</v>
      </c>
      <c r="U1893" s="116" t="s">
        <v>2889</v>
      </c>
    </row>
    <row r="1894" spans="1:21" x14ac:dyDescent="0.25">
      <c r="A1894" s="116"/>
      <c r="C1894" s="116"/>
      <c r="E1894" s="116"/>
      <c r="G1894" s="116"/>
      <c r="I1894" s="116"/>
      <c r="K1894" s="116"/>
      <c r="L1894" s="116"/>
      <c r="N1894" s="116"/>
      <c r="R1894" s="116"/>
      <c r="T1894" s="116" t="s">
        <v>2798</v>
      </c>
      <c r="U1894" s="116" t="s">
        <v>2890</v>
      </c>
    </row>
    <row r="1895" spans="1:21" x14ac:dyDescent="0.25">
      <c r="A1895" s="116"/>
      <c r="C1895" s="116"/>
      <c r="E1895" s="116"/>
      <c r="G1895" s="116"/>
      <c r="I1895" s="116"/>
      <c r="K1895" s="116"/>
      <c r="L1895" s="116"/>
      <c r="N1895" s="116"/>
      <c r="R1895" s="116"/>
      <c r="T1895" s="116" t="s">
        <v>2798</v>
      </c>
      <c r="U1895" s="116" t="s">
        <v>2891</v>
      </c>
    </row>
    <row r="1896" spans="1:21" x14ac:dyDescent="0.25">
      <c r="A1896" s="116"/>
      <c r="C1896" s="116"/>
      <c r="E1896" s="116"/>
      <c r="G1896" s="116"/>
      <c r="I1896" s="116"/>
      <c r="K1896" s="116"/>
      <c r="L1896" s="116"/>
      <c r="N1896" s="116"/>
      <c r="R1896" s="116"/>
      <c r="T1896" s="116" t="s">
        <v>2798</v>
      </c>
      <c r="U1896" s="116" t="s">
        <v>2892</v>
      </c>
    </row>
    <row r="1897" spans="1:21" x14ac:dyDescent="0.25">
      <c r="A1897" s="116"/>
      <c r="C1897" s="116"/>
      <c r="E1897" s="116"/>
      <c r="G1897" s="116"/>
      <c r="I1897" s="116"/>
      <c r="K1897" s="116"/>
      <c r="L1897" s="116"/>
      <c r="N1897" s="116"/>
      <c r="R1897" s="116"/>
      <c r="T1897" s="116" t="s">
        <v>2798</v>
      </c>
      <c r="U1897" s="116" t="s">
        <v>2893</v>
      </c>
    </row>
    <row r="1898" spans="1:21" x14ac:dyDescent="0.25">
      <c r="A1898" s="116"/>
      <c r="C1898" s="116"/>
      <c r="E1898" s="116"/>
      <c r="G1898" s="116"/>
      <c r="I1898" s="116"/>
      <c r="K1898" s="116"/>
      <c r="L1898" s="116"/>
      <c r="N1898" s="116"/>
      <c r="R1898" s="116"/>
      <c r="T1898" s="116" t="s">
        <v>2798</v>
      </c>
      <c r="U1898" s="116" t="s">
        <v>2894</v>
      </c>
    </row>
    <row r="1899" spans="1:21" x14ac:dyDescent="0.25">
      <c r="A1899" s="116"/>
      <c r="C1899" s="116"/>
      <c r="E1899" s="116"/>
      <c r="G1899" s="116"/>
      <c r="I1899" s="116"/>
      <c r="K1899" s="116"/>
      <c r="L1899" s="116"/>
      <c r="N1899" s="116"/>
      <c r="R1899" s="116"/>
      <c r="T1899" s="116" t="s">
        <v>2798</v>
      </c>
      <c r="U1899" s="116" t="s">
        <v>2895</v>
      </c>
    </row>
    <row r="1900" spans="1:21" x14ac:dyDescent="0.25">
      <c r="A1900" s="116"/>
      <c r="C1900" s="116"/>
      <c r="E1900" s="116"/>
      <c r="G1900" s="116"/>
      <c r="I1900" s="116"/>
      <c r="K1900" s="116"/>
      <c r="L1900" s="116"/>
      <c r="N1900" s="116"/>
      <c r="R1900" s="116"/>
      <c r="T1900" s="116" t="s">
        <v>2798</v>
      </c>
      <c r="U1900" s="116" t="s">
        <v>2896</v>
      </c>
    </row>
    <row r="1901" spans="1:21" x14ac:dyDescent="0.25">
      <c r="A1901" s="116"/>
      <c r="C1901" s="116"/>
      <c r="E1901" s="116"/>
      <c r="G1901" s="116"/>
      <c r="I1901" s="116"/>
      <c r="K1901" s="116"/>
      <c r="L1901" s="116"/>
      <c r="N1901" s="116"/>
      <c r="R1901" s="116"/>
      <c r="T1901" s="116" t="s">
        <v>2798</v>
      </c>
      <c r="U1901" s="116" t="s">
        <v>2897</v>
      </c>
    </row>
    <row r="1902" spans="1:21" x14ac:dyDescent="0.25">
      <c r="A1902" s="116"/>
      <c r="C1902" s="116"/>
      <c r="E1902" s="116"/>
      <c r="G1902" s="116"/>
      <c r="I1902" s="116"/>
      <c r="K1902" s="116"/>
      <c r="L1902" s="116"/>
      <c r="N1902" s="116"/>
      <c r="R1902" s="116"/>
      <c r="T1902" s="116" t="s">
        <v>2798</v>
      </c>
      <c r="U1902" s="116" t="s">
        <v>2898</v>
      </c>
    </row>
    <row r="1903" spans="1:21" x14ac:dyDescent="0.25">
      <c r="A1903" s="116"/>
      <c r="C1903" s="116"/>
      <c r="E1903" s="116"/>
      <c r="G1903" s="116"/>
      <c r="I1903" s="116"/>
      <c r="K1903" s="116"/>
      <c r="L1903" s="116"/>
      <c r="N1903" s="116"/>
      <c r="R1903" s="116"/>
      <c r="T1903" s="116" t="s">
        <v>2798</v>
      </c>
      <c r="U1903" s="116" t="s">
        <v>2899</v>
      </c>
    </row>
    <row r="1904" spans="1:21" x14ac:dyDescent="0.25">
      <c r="A1904" s="116"/>
      <c r="C1904" s="116"/>
      <c r="E1904" s="116"/>
      <c r="G1904" s="116"/>
      <c r="I1904" s="116"/>
      <c r="K1904" s="116"/>
      <c r="L1904" s="116"/>
      <c r="N1904" s="116"/>
      <c r="R1904" s="116"/>
      <c r="T1904" s="116" t="s">
        <v>2798</v>
      </c>
      <c r="U1904" s="116" t="s">
        <v>2900</v>
      </c>
    </row>
    <row r="1905" spans="1:21" x14ac:dyDescent="0.25">
      <c r="A1905" s="116"/>
      <c r="C1905" s="116"/>
      <c r="E1905" s="116"/>
      <c r="G1905" s="116"/>
      <c r="I1905" s="116"/>
      <c r="K1905" s="116"/>
      <c r="L1905" s="116"/>
      <c r="N1905" s="116"/>
      <c r="R1905" s="116"/>
      <c r="T1905" s="116" t="s">
        <v>2798</v>
      </c>
      <c r="U1905" s="116" t="s">
        <v>2901</v>
      </c>
    </row>
    <row r="1906" spans="1:21" x14ac:dyDescent="0.25">
      <c r="A1906" s="116"/>
      <c r="C1906" s="116"/>
      <c r="E1906" s="116"/>
      <c r="G1906" s="116"/>
      <c r="I1906" s="116"/>
      <c r="K1906" s="116"/>
      <c r="L1906" s="116"/>
      <c r="N1906" s="116"/>
      <c r="R1906" s="116"/>
      <c r="T1906" s="116" t="s">
        <v>2798</v>
      </c>
      <c r="U1906" s="116" t="s">
        <v>2902</v>
      </c>
    </row>
    <row r="1907" spans="1:21" x14ac:dyDescent="0.25">
      <c r="A1907" s="116"/>
      <c r="C1907" s="116"/>
      <c r="E1907" s="116"/>
      <c r="G1907" s="116"/>
      <c r="I1907" s="116"/>
      <c r="K1907" s="116"/>
      <c r="L1907" s="116"/>
      <c r="N1907" s="116"/>
      <c r="R1907" s="116"/>
      <c r="T1907" s="116" t="s">
        <v>2798</v>
      </c>
      <c r="U1907" s="116" t="s">
        <v>2903</v>
      </c>
    </row>
    <row r="1908" spans="1:21" x14ac:dyDescent="0.25">
      <c r="A1908" s="116"/>
      <c r="C1908" s="116"/>
      <c r="E1908" s="116"/>
      <c r="G1908" s="116"/>
      <c r="I1908" s="116"/>
      <c r="K1908" s="116"/>
      <c r="L1908" s="116"/>
      <c r="N1908" s="116"/>
      <c r="R1908" s="116"/>
      <c r="T1908" s="116" t="s">
        <v>2798</v>
      </c>
      <c r="U1908" s="116" t="s">
        <v>2904</v>
      </c>
    </row>
    <row r="1909" spans="1:21" x14ac:dyDescent="0.25">
      <c r="A1909" s="116"/>
      <c r="C1909" s="116"/>
      <c r="E1909" s="116"/>
      <c r="G1909" s="116"/>
      <c r="I1909" s="116"/>
      <c r="K1909" s="116"/>
      <c r="L1909" s="116"/>
      <c r="N1909" s="116"/>
      <c r="R1909" s="116"/>
      <c r="T1909" s="116" t="s">
        <v>2798</v>
      </c>
      <c r="U1909" s="116" t="s">
        <v>2905</v>
      </c>
    </row>
    <row r="1910" spans="1:21" x14ac:dyDescent="0.25">
      <c r="A1910" s="116"/>
      <c r="C1910" s="116"/>
      <c r="E1910" s="116"/>
      <c r="G1910" s="116"/>
      <c r="I1910" s="116"/>
      <c r="K1910" s="116"/>
      <c r="L1910" s="116"/>
      <c r="N1910" s="116"/>
      <c r="R1910" s="116"/>
      <c r="T1910" s="116" t="s">
        <v>2798</v>
      </c>
      <c r="U1910" s="116" t="s">
        <v>2906</v>
      </c>
    </row>
    <row r="1911" spans="1:21" x14ac:dyDescent="0.25">
      <c r="A1911" s="116"/>
      <c r="C1911" s="116"/>
      <c r="E1911" s="116"/>
      <c r="G1911" s="116"/>
      <c r="I1911" s="116"/>
      <c r="K1911" s="116"/>
      <c r="L1911" s="116"/>
      <c r="N1911" s="116"/>
      <c r="R1911" s="116"/>
      <c r="T1911" s="116" t="s">
        <v>2798</v>
      </c>
      <c r="U1911" s="116" t="s">
        <v>2907</v>
      </c>
    </row>
    <row r="1912" spans="1:21" x14ac:dyDescent="0.25">
      <c r="A1912" s="116"/>
      <c r="C1912" s="116"/>
      <c r="E1912" s="116"/>
      <c r="G1912" s="116"/>
      <c r="I1912" s="116"/>
      <c r="K1912" s="116"/>
      <c r="L1912" s="116"/>
      <c r="N1912" s="116"/>
      <c r="R1912" s="116"/>
      <c r="T1912" s="116" t="s">
        <v>2798</v>
      </c>
      <c r="U1912" s="116" t="s">
        <v>2908</v>
      </c>
    </row>
    <row r="1913" spans="1:21" x14ac:dyDescent="0.25">
      <c r="A1913" s="116"/>
      <c r="C1913" s="116"/>
      <c r="E1913" s="116"/>
      <c r="G1913" s="116"/>
      <c r="I1913" s="116"/>
      <c r="K1913" s="116"/>
      <c r="L1913" s="116"/>
      <c r="N1913" s="116"/>
      <c r="R1913" s="116"/>
      <c r="T1913" s="116" t="s">
        <v>2798</v>
      </c>
      <c r="U1913" s="116" t="s">
        <v>2909</v>
      </c>
    </row>
    <row r="1914" spans="1:21" x14ac:dyDescent="0.25">
      <c r="A1914" s="116"/>
      <c r="C1914" s="116"/>
      <c r="E1914" s="116"/>
      <c r="G1914" s="116"/>
      <c r="I1914" s="116"/>
      <c r="K1914" s="116"/>
      <c r="L1914" s="116"/>
      <c r="N1914" s="116"/>
      <c r="R1914" s="116"/>
      <c r="T1914" s="116" t="s">
        <v>2798</v>
      </c>
      <c r="U1914" s="116" t="s">
        <v>2910</v>
      </c>
    </row>
    <row r="1915" spans="1:21" x14ac:dyDescent="0.25">
      <c r="A1915" s="116"/>
      <c r="C1915" s="116"/>
      <c r="E1915" s="116"/>
      <c r="G1915" s="116"/>
      <c r="I1915" s="116"/>
      <c r="K1915" s="116"/>
      <c r="L1915" s="116"/>
      <c r="N1915" s="116"/>
      <c r="R1915" s="116"/>
      <c r="T1915" s="116" t="s">
        <v>2798</v>
      </c>
      <c r="U1915" s="116" t="s">
        <v>2911</v>
      </c>
    </row>
    <row r="1916" spans="1:21" x14ac:dyDescent="0.25">
      <c r="A1916" s="116"/>
      <c r="C1916" s="116"/>
      <c r="E1916" s="116"/>
      <c r="G1916" s="116"/>
      <c r="I1916" s="116"/>
      <c r="K1916" s="116"/>
      <c r="L1916" s="116"/>
      <c r="N1916" s="116"/>
      <c r="R1916" s="116"/>
      <c r="T1916" s="116" t="s">
        <v>2798</v>
      </c>
      <c r="U1916" s="116" t="s">
        <v>2912</v>
      </c>
    </row>
    <row r="1917" spans="1:21" x14ac:dyDescent="0.25">
      <c r="A1917" s="116"/>
      <c r="C1917" s="116"/>
      <c r="E1917" s="116"/>
      <c r="G1917" s="116"/>
      <c r="I1917" s="116"/>
      <c r="K1917" s="116"/>
      <c r="L1917" s="116"/>
      <c r="N1917" s="116"/>
      <c r="R1917" s="116"/>
      <c r="T1917" s="116" t="s">
        <v>2798</v>
      </c>
      <c r="U1917" s="116" t="s">
        <v>2913</v>
      </c>
    </row>
    <row r="1918" spans="1:21" x14ac:dyDescent="0.25">
      <c r="A1918" s="116"/>
      <c r="C1918" s="116"/>
      <c r="E1918" s="116"/>
      <c r="G1918" s="116"/>
      <c r="I1918" s="116"/>
      <c r="K1918" s="116"/>
      <c r="L1918" s="116"/>
      <c r="N1918" s="116"/>
      <c r="R1918" s="116"/>
      <c r="T1918" s="116" t="s">
        <v>2798</v>
      </c>
      <c r="U1918" s="116" t="s">
        <v>2914</v>
      </c>
    </row>
    <row r="1919" spans="1:21" x14ac:dyDescent="0.25">
      <c r="A1919" s="116"/>
      <c r="C1919" s="116"/>
      <c r="E1919" s="116"/>
      <c r="G1919" s="116"/>
      <c r="I1919" s="116"/>
      <c r="K1919" s="116"/>
      <c r="L1919" s="116"/>
      <c r="N1919" s="116"/>
      <c r="R1919" s="116"/>
      <c r="T1919" s="116" t="s">
        <v>2798</v>
      </c>
      <c r="U1919" s="116" t="s">
        <v>2915</v>
      </c>
    </row>
    <row r="1920" spans="1:21" x14ac:dyDescent="0.25">
      <c r="A1920" s="116"/>
      <c r="C1920" s="116"/>
      <c r="E1920" s="116"/>
      <c r="G1920" s="116"/>
      <c r="I1920" s="116"/>
      <c r="K1920" s="116"/>
      <c r="L1920" s="116"/>
      <c r="N1920" s="116"/>
      <c r="R1920" s="116"/>
      <c r="T1920" s="116" t="s">
        <v>2798</v>
      </c>
      <c r="U1920" s="116" t="s">
        <v>2916</v>
      </c>
    </row>
    <row r="1921" spans="1:21" x14ac:dyDescent="0.25">
      <c r="A1921" s="116"/>
      <c r="C1921" s="116"/>
      <c r="E1921" s="116"/>
      <c r="G1921" s="116"/>
      <c r="I1921" s="116"/>
      <c r="K1921" s="116"/>
      <c r="L1921" s="116"/>
      <c r="N1921" s="116"/>
      <c r="R1921" s="116"/>
      <c r="T1921" s="116" t="s">
        <v>2798</v>
      </c>
      <c r="U1921" s="116" t="s">
        <v>2917</v>
      </c>
    </row>
    <row r="1922" spans="1:21" x14ac:dyDescent="0.25">
      <c r="A1922" s="116"/>
      <c r="C1922" s="116"/>
      <c r="E1922" s="116"/>
      <c r="G1922" s="116"/>
      <c r="I1922" s="116"/>
      <c r="K1922" s="116"/>
      <c r="L1922" s="116"/>
      <c r="N1922" s="116"/>
      <c r="R1922" s="116"/>
      <c r="T1922" s="116" t="s">
        <v>2798</v>
      </c>
      <c r="U1922" s="116" t="s">
        <v>2918</v>
      </c>
    </row>
    <row r="1923" spans="1:21" x14ac:dyDescent="0.25">
      <c r="A1923" s="116"/>
      <c r="C1923" s="116"/>
      <c r="E1923" s="116"/>
      <c r="G1923" s="116"/>
      <c r="I1923" s="116"/>
      <c r="K1923" s="116"/>
      <c r="L1923" s="116"/>
      <c r="N1923" s="116"/>
      <c r="R1923" s="116"/>
      <c r="T1923" s="116" t="s">
        <v>2798</v>
      </c>
      <c r="U1923" s="116" t="s">
        <v>2919</v>
      </c>
    </row>
    <row r="1924" spans="1:21" x14ac:dyDescent="0.25">
      <c r="A1924" s="116"/>
      <c r="C1924" s="116"/>
      <c r="E1924" s="116"/>
      <c r="G1924" s="116"/>
      <c r="I1924" s="116"/>
      <c r="K1924" s="116"/>
      <c r="L1924" s="116"/>
      <c r="N1924" s="116"/>
      <c r="R1924" s="116"/>
      <c r="T1924" s="116" t="s">
        <v>2799</v>
      </c>
      <c r="U1924" s="116" t="s">
        <v>2920</v>
      </c>
    </row>
    <row r="1925" spans="1:21" x14ac:dyDescent="0.25">
      <c r="A1925" s="116"/>
      <c r="C1925" s="116"/>
      <c r="E1925" s="116"/>
      <c r="G1925" s="116"/>
      <c r="I1925" s="116"/>
      <c r="K1925" s="116"/>
      <c r="L1925" s="116"/>
      <c r="N1925" s="116"/>
      <c r="R1925" s="116"/>
      <c r="T1925" s="116" t="s">
        <v>2799</v>
      </c>
      <c r="U1925" s="116" t="s">
        <v>2921</v>
      </c>
    </row>
    <row r="1926" spans="1:21" x14ac:dyDescent="0.25">
      <c r="A1926" s="116"/>
      <c r="C1926" s="116"/>
      <c r="E1926" s="116"/>
      <c r="G1926" s="116"/>
      <c r="I1926" s="116"/>
      <c r="K1926" s="116"/>
      <c r="L1926" s="116"/>
      <c r="N1926" s="116"/>
      <c r="R1926" s="116"/>
      <c r="T1926" s="116" t="s">
        <v>2799</v>
      </c>
      <c r="U1926" s="116" t="s">
        <v>2922</v>
      </c>
    </row>
    <row r="1927" spans="1:21" x14ac:dyDescent="0.25">
      <c r="A1927" s="116"/>
      <c r="C1927" s="116"/>
      <c r="E1927" s="116"/>
      <c r="G1927" s="116"/>
      <c r="I1927" s="116"/>
      <c r="K1927" s="116"/>
      <c r="L1927" s="116"/>
      <c r="N1927" s="116"/>
      <c r="R1927" s="116"/>
      <c r="T1927" s="116" t="s">
        <v>2800</v>
      </c>
      <c r="U1927" s="116" t="s">
        <v>2800</v>
      </c>
    </row>
    <row r="1928" spans="1:21" x14ac:dyDescent="0.25">
      <c r="A1928" s="116"/>
      <c r="C1928" s="116"/>
      <c r="E1928" s="116"/>
      <c r="G1928" s="116"/>
      <c r="I1928" s="116"/>
      <c r="K1928" s="116"/>
      <c r="L1928" s="116"/>
      <c r="N1928" s="116"/>
      <c r="R1928" s="116"/>
      <c r="T1928" s="116" t="s">
        <v>3234</v>
      </c>
      <c r="U1928" s="116" t="s">
        <v>2923</v>
      </c>
    </row>
    <row r="1929" spans="1:21" x14ac:dyDescent="0.25">
      <c r="A1929" s="116"/>
      <c r="C1929" s="116"/>
      <c r="E1929" s="116"/>
      <c r="G1929" s="116"/>
      <c r="I1929" s="116"/>
      <c r="K1929" s="116"/>
      <c r="L1929" s="116"/>
      <c r="N1929" s="116"/>
      <c r="R1929" s="116"/>
      <c r="T1929" s="116" t="s">
        <v>3234</v>
      </c>
      <c r="U1929" s="116" t="s">
        <v>2924</v>
      </c>
    </row>
    <row r="1930" spans="1:21" x14ac:dyDescent="0.25">
      <c r="A1930" s="116"/>
      <c r="C1930" s="116"/>
      <c r="E1930" s="116"/>
      <c r="G1930" s="116"/>
      <c r="I1930" s="116"/>
      <c r="K1930" s="116"/>
      <c r="L1930" s="116"/>
      <c r="N1930" s="116"/>
      <c r="R1930" s="116"/>
      <c r="T1930" s="116" t="s">
        <v>3234</v>
      </c>
      <c r="U1930" s="116" t="s">
        <v>2925</v>
      </c>
    </row>
    <row r="1931" spans="1:21" x14ac:dyDescent="0.25">
      <c r="A1931" s="116"/>
      <c r="C1931" s="116"/>
      <c r="E1931" s="116"/>
      <c r="G1931" s="116"/>
      <c r="I1931" s="116"/>
      <c r="K1931" s="116"/>
      <c r="L1931" s="116"/>
      <c r="N1931" s="116"/>
      <c r="R1931" s="116"/>
      <c r="T1931" s="116" t="s">
        <v>3234</v>
      </c>
      <c r="U1931" s="116" t="s">
        <v>2926</v>
      </c>
    </row>
    <row r="1932" spans="1:21" x14ac:dyDescent="0.25">
      <c r="A1932" s="116"/>
      <c r="C1932" s="116"/>
      <c r="E1932" s="116"/>
      <c r="G1932" s="116"/>
      <c r="I1932" s="116"/>
      <c r="K1932" s="116"/>
      <c r="L1932" s="116"/>
      <c r="N1932" s="116"/>
      <c r="R1932" s="116"/>
      <c r="T1932" s="116" t="s">
        <v>3234</v>
      </c>
      <c r="U1932" s="116" t="s">
        <v>2927</v>
      </c>
    </row>
    <row r="1933" spans="1:21" x14ac:dyDescent="0.25">
      <c r="A1933" s="116"/>
      <c r="C1933" s="116"/>
      <c r="E1933" s="116"/>
      <c r="G1933" s="116"/>
      <c r="I1933" s="116"/>
      <c r="K1933" s="116"/>
      <c r="L1933" s="116"/>
      <c r="N1933" s="116"/>
      <c r="R1933" s="116"/>
      <c r="T1933" s="116" t="s">
        <v>3234</v>
      </c>
      <c r="U1933" s="116" t="s">
        <v>2928</v>
      </c>
    </row>
    <row r="1934" spans="1:21" x14ac:dyDescent="0.25">
      <c r="A1934" s="116"/>
      <c r="C1934" s="116"/>
      <c r="E1934" s="116"/>
      <c r="G1934" s="116"/>
      <c r="I1934" s="116"/>
      <c r="K1934" s="116"/>
      <c r="L1934" s="116"/>
      <c r="N1934" s="116"/>
      <c r="R1934" s="116"/>
      <c r="T1934" s="116" t="s">
        <v>3234</v>
      </c>
      <c r="U1934" s="116" t="s">
        <v>2929</v>
      </c>
    </row>
    <row r="1935" spans="1:21" x14ac:dyDescent="0.25">
      <c r="A1935" s="116"/>
      <c r="C1935" s="116"/>
      <c r="E1935" s="116"/>
      <c r="G1935" s="116"/>
      <c r="I1935" s="116"/>
      <c r="K1935" s="116"/>
      <c r="L1935" s="116"/>
      <c r="N1935" s="116"/>
      <c r="R1935" s="116"/>
      <c r="T1935" s="116" t="s">
        <v>3234</v>
      </c>
      <c r="U1935" s="116" t="s">
        <v>2930</v>
      </c>
    </row>
    <row r="1936" spans="1:21" x14ac:dyDescent="0.25">
      <c r="A1936" s="116"/>
      <c r="C1936" s="116"/>
      <c r="E1936" s="116"/>
      <c r="G1936" s="116"/>
      <c r="I1936" s="116"/>
      <c r="K1936" s="116"/>
      <c r="L1936" s="116"/>
      <c r="N1936" s="116"/>
      <c r="R1936" s="116"/>
      <c r="T1936" s="116" t="s">
        <v>3234</v>
      </c>
      <c r="U1936" s="116" t="s">
        <v>2931</v>
      </c>
    </row>
    <row r="1937" spans="1:21" x14ac:dyDescent="0.25">
      <c r="A1937" s="116"/>
      <c r="C1937" s="116"/>
      <c r="E1937" s="116"/>
      <c r="G1937" s="116"/>
      <c r="I1937" s="116"/>
      <c r="K1937" s="116"/>
      <c r="L1937" s="116"/>
      <c r="N1937" s="116"/>
      <c r="R1937" s="116"/>
      <c r="T1937" s="116" t="s">
        <v>3234</v>
      </c>
      <c r="U1937" s="116" t="s">
        <v>2932</v>
      </c>
    </row>
    <row r="1938" spans="1:21" x14ac:dyDescent="0.25">
      <c r="A1938" s="116"/>
      <c r="C1938" s="116"/>
      <c r="E1938" s="116"/>
      <c r="G1938" s="116"/>
      <c r="I1938" s="116"/>
      <c r="K1938" s="116"/>
      <c r="L1938" s="116"/>
      <c r="N1938" s="116"/>
      <c r="R1938" s="116"/>
      <c r="T1938" s="116" t="s">
        <v>3234</v>
      </c>
      <c r="U1938" s="116" t="s">
        <v>2933</v>
      </c>
    </row>
    <row r="1939" spans="1:21" x14ac:dyDescent="0.25">
      <c r="A1939" s="116"/>
      <c r="C1939" s="116"/>
      <c r="E1939" s="116"/>
      <c r="G1939" s="116"/>
      <c r="I1939" s="116"/>
      <c r="K1939" s="116"/>
      <c r="L1939" s="116"/>
      <c r="N1939" s="116"/>
      <c r="R1939" s="116"/>
      <c r="T1939" s="116" t="s">
        <v>3234</v>
      </c>
      <c r="U1939" s="116" t="s">
        <v>2934</v>
      </c>
    </row>
    <row r="1940" spans="1:21" x14ac:dyDescent="0.25">
      <c r="A1940" s="116"/>
      <c r="C1940" s="116"/>
      <c r="E1940" s="116"/>
      <c r="G1940" s="116"/>
      <c r="I1940" s="116"/>
      <c r="K1940" s="116"/>
      <c r="L1940" s="116"/>
      <c r="N1940" s="116"/>
      <c r="R1940" s="116"/>
      <c r="T1940" s="116" t="s">
        <v>3234</v>
      </c>
      <c r="U1940" s="116" t="s">
        <v>2935</v>
      </c>
    </row>
    <row r="1941" spans="1:21" x14ac:dyDescent="0.25">
      <c r="A1941" s="116"/>
      <c r="C1941" s="116"/>
      <c r="E1941" s="116"/>
      <c r="G1941" s="116"/>
      <c r="I1941" s="116"/>
      <c r="K1941" s="116"/>
      <c r="L1941" s="116"/>
      <c r="N1941" s="116"/>
      <c r="R1941" s="116"/>
      <c r="T1941" s="116" t="s">
        <v>3234</v>
      </c>
      <c r="U1941" s="116" t="s">
        <v>2936</v>
      </c>
    </row>
    <row r="1942" spans="1:21" x14ac:dyDescent="0.25">
      <c r="A1942" s="116"/>
      <c r="C1942" s="116"/>
      <c r="E1942" s="116"/>
      <c r="G1942" s="116"/>
      <c r="I1942" s="116"/>
      <c r="K1942" s="116"/>
      <c r="L1942" s="116"/>
      <c r="N1942" s="116"/>
      <c r="R1942" s="116"/>
      <c r="T1942" s="116" t="s">
        <v>2801</v>
      </c>
      <c r="U1942" s="116" t="s">
        <v>2937</v>
      </c>
    </row>
    <row r="1943" spans="1:21" x14ac:dyDescent="0.25">
      <c r="A1943" s="116"/>
      <c r="C1943" s="116"/>
      <c r="E1943" s="116"/>
      <c r="G1943" s="116"/>
      <c r="I1943" s="116"/>
      <c r="K1943" s="116"/>
      <c r="L1943" s="116"/>
      <c r="N1943" s="116"/>
      <c r="R1943" s="116"/>
      <c r="T1943" s="116" t="s">
        <v>2801</v>
      </c>
      <c r="U1943" s="116" t="s">
        <v>2938</v>
      </c>
    </row>
    <row r="1944" spans="1:21" x14ac:dyDescent="0.25">
      <c r="A1944" s="116"/>
      <c r="C1944" s="116"/>
      <c r="E1944" s="116"/>
      <c r="G1944" s="116"/>
      <c r="I1944" s="116"/>
      <c r="K1944" s="116"/>
      <c r="L1944" s="116"/>
      <c r="N1944" s="116"/>
      <c r="R1944" s="116"/>
      <c r="T1944" s="116" t="s">
        <v>2801</v>
      </c>
      <c r="U1944" s="116" t="s">
        <v>2939</v>
      </c>
    </row>
    <row r="1945" spans="1:21" x14ac:dyDescent="0.25">
      <c r="A1945" s="116"/>
      <c r="C1945" s="116"/>
      <c r="E1945" s="116"/>
      <c r="G1945" s="116"/>
      <c r="I1945" s="116"/>
      <c r="K1945" s="116"/>
      <c r="L1945" s="116"/>
      <c r="N1945" s="116"/>
      <c r="R1945" s="116"/>
      <c r="T1945" s="116" t="s">
        <v>2801</v>
      </c>
      <c r="U1945" s="116" t="s">
        <v>2940</v>
      </c>
    </row>
    <row r="1946" spans="1:21" x14ac:dyDescent="0.25">
      <c r="A1946" s="116"/>
      <c r="C1946" s="116"/>
      <c r="E1946" s="116"/>
      <c r="G1946" s="116"/>
      <c r="I1946" s="116"/>
      <c r="K1946" s="116"/>
      <c r="L1946" s="116"/>
      <c r="N1946" s="116"/>
      <c r="R1946" s="116"/>
      <c r="T1946" s="116" t="s">
        <v>2801</v>
      </c>
      <c r="U1946" s="116" t="s">
        <v>2941</v>
      </c>
    </row>
    <row r="1947" spans="1:21" x14ac:dyDescent="0.25">
      <c r="A1947" s="116"/>
      <c r="C1947" s="116"/>
      <c r="E1947" s="116"/>
      <c r="G1947" s="116"/>
      <c r="I1947" s="116"/>
      <c r="K1947" s="116"/>
      <c r="L1947" s="116"/>
      <c r="N1947" s="116"/>
      <c r="R1947" s="116"/>
      <c r="T1947" s="116" t="s">
        <v>2801</v>
      </c>
      <c r="U1947" s="116" t="s">
        <v>2942</v>
      </c>
    </row>
    <row r="1948" spans="1:21" x14ac:dyDescent="0.25">
      <c r="A1948" s="116"/>
      <c r="C1948" s="116"/>
      <c r="E1948" s="116"/>
      <c r="G1948" s="116"/>
      <c r="I1948" s="116"/>
      <c r="K1948" s="116"/>
      <c r="L1948" s="116"/>
      <c r="N1948" s="116"/>
      <c r="R1948" s="116"/>
      <c r="T1948" s="116" t="s">
        <v>2801</v>
      </c>
      <c r="U1948" s="116" t="s">
        <v>2943</v>
      </c>
    </row>
    <row r="1949" spans="1:21" x14ac:dyDescent="0.25">
      <c r="A1949" s="116"/>
      <c r="C1949" s="116"/>
      <c r="E1949" s="116"/>
      <c r="G1949" s="116"/>
      <c r="I1949" s="116"/>
      <c r="K1949" s="116"/>
      <c r="L1949" s="116"/>
      <c r="N1949" s="116"/>
      <c r="R1949" s="116"/>
      <c r="T1949" s="116" t="s">
        <v>2801</v>
      </c>
      <c r="U1949" s="116" t="s">
        <v>2944</v>
      </c>
    </row>
    <row r="1950" spans="1:21" x14ac:dyDescent="0.25">
      <c r="A1950" s="116"/>
      <c r="C1950" s="116"/>
      <c r="E1950" s="116"/>
      <c r="G1950" s="116"/>
      <c r="I1950" s="116"/>
      <c r="K1950" s="116"/>
      <c r="L1950" s="116"/>
      <c r="N1950" s="116"/>
      <c r="R1950" s="116"/>
      <c r="T1950" s="116" t="s">
        <v>2801</v>
      </c>
      <c r="U1950" s="116" t="s">
        <v>2945</v>
      </c>
    </row>
    <row r="1951" spans="1:21" x14ac:dyDescent="0.25">
      <c r="A1951" s="116"/>
      <c r="C1951" s="116"/>
      <c r="E1951" s="116"/>
      <c r="G1951" s="116"/>
      <c r="I1951" s="116"/>
      <c r="K1951" s="116"/>
      <c r="L1951" s="116"/>
      <c r="N1951" s="116"/>
      <c r="R1951" s="116"/>
      <c r="T1951" s="116" t="s">
        <v>2801</v>
      </c>
      <c r="U1951" s="116" t="s">
        <v>2946</v>
      </c>
    </row>
    <row r="1952" spans="1:21" x14ac:dyDescent="0.25">
      <c r="A1952" s="116"/>
      <c r="C1952" s="116"/>
      <c r="E1952" s="116"/>
      <c r="G1952" s="116"/>
      <c r="I1952" s="116"/>
      <c r="K1952" s="116"/>
      <c r="L1952" s="116"/>
      <c r="N1952" s="116"/>
      <c r="R1952" s="116"/>
      <c r="T1952" s="116" t="s">
        <v>2801</v>
      </c>
      <c r="U1952" s="116" t="s">
        <v>2947</v>
      </c>
    </row>
    <row r="1953" spans="1:21" x14ac:dyDescent="0.25">
      <c r="A1953" s="116"/>
      <c r="C1953" s="116"/>
      <c r="E1953" s="116"/>
      <c r="G1953" s="116"/>
      <c r="I1953" s="116"/>
      <c r="K1953" s="116"/>
      <c r="L1953" s="116"/>
      <c r="N1953" s="116"/>
      <c r="R1953" s="116"/>
      <c r="T1953" s="116" t="s">
        <v>2801</v>
      </c>
      <c r="U1953" s="116" t="s">
        <v>2948</v>
      </c>
    </row>
    <row r="1954" spans="1:21" x14ac:dyDescent="0.25">
      <c r="A1954" s="116"/>
      <c r="C1954" s="116"/>
      <c r="E1954" s="116"/>
      <c r="G1954" s="116"/>
      <c r="I1954" s="116"/>
      <c r="K1954" s="116"/>
      <c r="L1954" s="116"/>
      <c r="N1954" s="116"/>
      <c r="R1954" s="116"/>
      <c r="T1954" s="116" t="s">
        <v>2801</v>
      </c>
      <c r="U1954" s="116" t="s">
        <v>2949</v>
      </c>
    </row>
    <row r="1955" spans="1:21" x14ac:dyDescent="0.25">
      <c r="A1955" s="116"/>
      <c r="C1955" s="116"/>
      <c r="E1955" s="116"/>
      <c r="G1955" s="116"/>
      <c r="I1955" s="116"/>
      <c r="K1955" s="116"/>
      <c r="L1955" s="116"/>
      <c r="N1955" s="116"/>
      <c r="R1955" s="116"/>
      <c r="T1955" s="116" t="s">
        <v>2801</v>
      </c>
      <c r="U1955" s="116" t="s">
        <v>2950</v>
      </c>
    </row>
    <row r="1956" spans="1:21" x14ac:dyDescent="0.25">
      <c r="A1956" s="116"/>
      <c r="C1956" s="116"/>
      <c r="E1956" s="116"/>
      <c r="G1956" s="116"/>
      <c r="I1956" s="116"/>
      <c r="K1956" s="116"/>
      <c r="L1956" s="116"/>
      <c r="N1956" s="116"/>
      <c r="R1956" s="116"/>
      <c r="T1956" s="116" t="s">
        <v>2801</v>
      </c>
      <c r="U1956" s="116" t="s">
        <v>2951</v>
      </c>
    </row>
    <row r="1957" spans="1:21" x14ac:dyDescent="0.25">
      <c r="A1957" s="116"/>
      <c r="C1957" s="116"/>
      <c r="E1957" s="116"/>
      <c r="G1957" s="116"/>
      <c r="I1957" s="116"/>
      <c r="K1957" s="116"/>
      <c r="L1957" s="116"/>
      <c r="N1957" s="116"/>
      <c r="R1957" s="116"/>
      <c r="T1957" s="116" t="s">
        <v>2801</v>
      </c>
      <c r="U1957" s="116" t="s">
        <v>2952</v>
      </c>
    </row>
    <row r="1958" spans="1:21" x14ac:dyDescent="0.25">
      <c r="A1958" s="116"/>
      <c r="C1958" s="116"/>
      <c r="E1958" s="116"/>
      <c r="G1958" s="116"/>
      <c r="I1958" s="116"/>
      <c r="K1958" s="116"/>
      <c r="L1958" s="116"/>
      <c r="N1958" s="116"/>
      <c r="R1958" s="116"/>
      <c r="T1958" s="116" t="s">
        <v>2801</v>
      </c>
      <c r="U1958" s="116" t="s">
        <v>2953</v>
      </c>
    </row>
    <row r="1959" spans="1:21" x14ac:dyDescent="0.25">
      <c r="A1959" s="116"/>
      <c r="C1959" s="116"/>
      <c r="E1959" s="116"/>
      <c r="G1959" s="116"/>
      <c r="I1959" s="116"/>
      <c r="K1959" s="116"/>
      <c r="L1959" s="116"/>
      <c r="N1959" s="116"/>
      <c r="R1959" s="116"/>
      <c r="T1959" s="116" t="s">
        <v>2801</v>
      </c>
      <c r="U1959" s="116" t="s">
        <v>2954</v>
      </c>
    </row>
    <row r="1960" spans="1:21" x14ac:dyDescent="0.25">
      <c r="A1960" s="116"/>
      <c r="C1960" s="116"/>
      <c r="E1960" s="116"/>
      <c r="G1960" s="116"/>
      <c r="I1960" s="116"/>
      <c r="K1960" s="116"/>
      <c r="L1960" s="116"/>
      <c r="N1960" s="116"/>
      <c r="R1960" s="116"/>
      <c r="T1960" s="116" t="s">
        <v>2801</v>
      </c>
      <c r="U1960" s="116" t="s">
        <v>2955</v>
      </c>
    </row>
    <row r="1961" spans="1:21" x14ac:dyDescent="0.25">
      <c r="A1961" s="116"/>
      <c r="C1961" s="116"/>
      <c r="E1961" s="116"/>
      <c r="G1961" s="116"/>
      <c r="I1961" s="116"/>
      <c r="K1961" s="116"/>
      <c r="L1961" s="116"/>
      <c r="N1961" s="116"/>
      <c r="R1961" s="116"/>
      <c r="T1961" s="116" t="s">
        <v>2801</v>
      </c>
      <c r="U1961" s="116" t="s">
        <v>2956</v>
      </c>
    </row>
    <row r="1962" spans="1:21" x14ac:dyDescent="0.25">
      <c r="A1962" s="116"/>
      <c r="C1962" s="116"/>
      <c r="E1962" s="116"/>
      <c r="G1962" s="116"/>
      <c r="I1962" s="116"/>
      <c r="K1962" s="116"/>
      <c r="L1962" s="116"/>
      <c r="N1962" s="116"/>
      <c r="R1962" s="116"/>
      <c r="T1962" s="116" t="s">
        <v>2801</v>
      </c>
      <c r="U1962" s="116" t="s">
        <v>2957</v>
      </c>
    </row>
    <row r="1963" spans="1:21" x14ac:dyDescent="0.25">
      <c r="A1963" s="116"/>
      <c r="C1963" s="116"/>
      <c r="E1963" s="116"/>
      <c r="G1963" s="116"/>
      <c r="I1963" s="116"/>
      <c r="K1963" s="116"/>
      <c r="L1963" s="116"/>
      <c r="N1963" s="116"/>
      <c r="R1963" s="116"/>
      <c r="T1963" s="116" t="s">
        <v>2801</v>
      </c>
      <c r="U1963" s="116" t="s">
        <v>2958</v>
      </c>
    </row>
    <row r="1964" spans="1:21" x14ac:dyDescent="0.25">
      <c r="A1964" s="116"/>
      <c r="C1964" s="116"/>
      <c r="E1964" s="116"/>
      <c r="G1964" s="116"/>
      <c r="I1964" s="116"/>
      <c r="K1964" s="116"/>
      <c r="L1964" s="116"/>
      <c r="N1964" s="116"/>
      <c r="R1964" s="116"/>
      <c r="T1964" s="116" t="s">
        <v>2801</v>
      </c>
      <c r="U1964" s="116" t="s">
        <v>2959</v>
      </c>
    </row>
    <row r="1965" spans="1:21" x14ac:dyDescent="0.25">
      <c r="A1965" s="116"/>
      <c r="C1965" s="116"/>
      <c r="E1965" s="116"/>
      <c r="G1965" s="116"/>
      <c r="I1965" s="116"/>
      <c r="K1965" s="116"/>
      <c r="L1965" s="116"/>
      <c r="N1965" s="116"/>
      <c r="R1965" s="116"/>
      <c r="T1965" s="116" t="s">
        <v>2801</v>
      </c>
      <c r="U1965" s="116" t="s">
        <v>2960</v>
      </c>
    </row>
    <row r="1966" spans="1:21" x14ac:dyDescent="0.25">
      <c r="A1966" s="116"/>
      <c r="C1966" s="116"/>
      <c r="E1966" s="116"/>
      <c r="G1966" s="116"/>
      <c r="I1966" s="116"/>
      <c r="K1966" s="116"/>
      <c r="L1966" s="116"/>
      <c r="N1966" s="116"/>
      <c r="R1966" s="116"/>
      <c r="T1966" s="116" t="s">
        <v>2802</v>
      </c>
      <c r="U1966" s="116" t="s">
        <v>2961</v>
      </c>
    </row>
    <row r="1967" spans="1:21" x14ac:dyDescent="0.25">
      <c r="A1967" s="116"/>
      <c r="C1967" s="116"/>
      <c r="E1967" s="116"/>
      <c r="G1967" s="116"/>
      <c r="I1967" s="116"/>
      <c r="K1967" s="116"/>
      <c r="L1967" s="116"/>
      <c r="N1967" s="116"/>
      <c r="R1967" s="116"/>
      <c r="T1967" s="116" t="s">
        <v>2802</v>
      </c>
      <c r="U1967" s="116" t="s">
        <v>2962</v>
      </c>
    </row>
    <row r="1968" spans="1:21" x14ac:dyDescent="0.25">
      <c r="A1968" s="116"/>
      <c r="C1968" s="116"/>
      <c r="E1968" s="116"/>
      <c r="G1968" s="116"/>
      <c r="I1968" s="116"/>
      <c r="K1968" s="116"/>
      <c r="L1968" s="116"/>
      <c r="N1968" s="116"/>
      <c r="R1968" s="116"/>
      <c r="T1968" s="116" t="s">
        <v>2802</v>
      </c>
      <c r="U1968" s="116" t="s">
        <v>2963</v>
      </c>
    </row>
    <row r="1969" spans="1:21" x14ac:dyDescent="0.25">
      <c r="A1969" s="116"/>
      <c r="C1969" s="116"/>
      <c r="E1969" s="116"/>
      <c r="G1969" s="116"/>
      <c r="I1969" s="116"/>
      <c r="K1969" s="116"/>
      <c r="L1969" s="116"/>
      <c r="N1969" s="116"/>
      <c r="R1969" s="116"/>
      <c r="T1969" s="116" t="s">
        <v>2802</v>
      </c>
      <c r="U1969" s="116" t="s">
        <v>2964</v>
      </c>
    </row>
    <row r="1970" spans="1:21" x14ac:dyDescent="0.25">
      <c r="A1970" s="116"/>
      <c r="C1970" s="116"/>
      <c r="E1970" s="116"/>
      <c r="G1970" s="116"/>
      <c r="I1970" s="116"/>
      <c r="K1970" s="116"/>
      <c r="L1970" s="116"/>
      <c r="N1970" s="116"/>
      <c r="R1970" s="116"/>
      <c r="T1970" s="116" t="s">
        <v>2802</v>
      </c>
      <c r="U1970" s="116" t="s">
        <v>2965</v>
      </c>
    </row>
    <row r="1971" spans="1:21" x14ac:dyDescent="0.25">
      <c r="A1971" s="116"/>
      <c r="C1971" s="116"/>
      <c r="E1971" s="116"/>
      <c r="G1971" s="116"/>
      <c r="I1971" s="116"/>
      <c r="K1971" s="116"/>
      <c r="L1971" s="116"/>
      <c r="N1971" s="116"/>
      <c r="R1971" s="116"/>
      <c r="T1971" s="116" t="s">
        <v>2802</v>
      </c>
      <c r="U1971" s="116" t="s">
        <v>2966</v>
      </c>
    </row>
    <row r="1972" spans="1:21" x14ac:dyDescent="0.25">
      <c r="A1972" s="116"/>
      <c r="C1972" s="116"/>
      <c r="E1972" s="116"/>
      <c r="G1972" s="116"/>
      <c r="I1972" s="116"/>
      <c r="K1972" s="116"/>
      <c r="L1972" s="116"/>
      <c r="N1972" s="116"/>
      <c r="R1972" s="116"/>
      <c r="T1972" s="116" t="s">
        <v>2802</v>
      </c>
      <c r="U1972" s="116" t="s">
        <v>2967</v>
      </c>
    </row>
    <row r="1973" spans="1:21" x14ac:dyDescent="0.25">
      <c r="A1973" s="116"/>
      <c r="C1973" s="116"/>
      <c r="E1973" s="116"/>
      <c r="G1973" s="116"/>
      <c r="I1973" s="116"/>
      <c r="K1973" s="116"/>
      <c r="L1973" s="116"/>
      <c r="N1973" s="116"/>
      <c r="R1973" s="116"/>
      <c r="T1973" s="116" t="s">
        <v>2802</v>
      </c>
      <c r="U1973" s="116" t="s">
        <v>2968</v>
      </c>
    </row>
    <row r="1974" spans="1:21" x14ac:dyDescent="0.25">
      <c r="A1974" s="116"/>
      <c r="C1974" s="116"/>
      <c r="E1974" s="116"/>
      <c r="G1974" s="116"/>
      <c r="I1974" s="116"/>
      <c r="K1974" s="116"/>
      <c r="L1974" s="116"/>
      <c r="N1974" s="116"/>
      <c r="R1974" s="116"/>
      <c r="T1974" s="116" t="s">
        <v>2802</v>
      </c>
      <c r="U1974" s="116" t="s">
        <v>2969</v>
      </c>
    </row>
    <row r="1975" spans="1:21" x14ac:dyDescent="0.25">
      <c r="A1975" s="116"/>
      <c r="C1975" s="116"/>
      <c r="E1975" s="116"/>
      <c r="G1975" s="116"/>
      <c r="I1975" s="116"/>
      <c r="K1975" s="116"/>
      <c r="L1975" s="116"/>
      <c r="N1975" s="116"/>
      <c r="R1975" s="116"/>
      <c r="T1975" s="116" t="s">
        <v>2802</v>
      </c>
      <c r="U1975" s="116" t="s">
        <v>2970</v>
      </c>
    </row>
    <row r="1976" spans="1:21" x14ac:dyDescent="0.25">
      <c r="A1976" s="116"/>
      <c r="C1976" s="116"/>
      <c r="E1976" s="116"/>
      <c r="G1976" s="116"/>
      <c r="I1976" s="116"/>
      <c r="K1976" s="116"/>
      <c r="L1976" s="116"/>
      <c r="N1976" s="116"/>
      <c r="R1976" s="116"/>
      <c r="T1976" s="116" t="s">
        <v>2802</v>
      </c>
      <c r="U1976" s="116" t="s">
        <v>2971</v>
      </c>
    </row>
    <row r="1977" spans="1:21" x14ac:dyDescent="0.25">
      <c r="A1977" s="116"/>
      <c r="C1977" s="116"/>
      <c r="E1977" s="116"/>
      <c r="G1977" s="116"/>
      <c r="I1977" s="116"/>
      <c r="K1977" s="116"/>
      <c r="L1977" s="116"/>
      <c r="N1977" s="116"/>
      <c r="R1977" s="116"/>
      <c r="T1977" s="116" t="s">
        <v>2802</v>
      </c>
      <c r="U1977" s="116" t="s">
        <v>2972</v>
      </c>
    </row>
    <row r="1978" spans="1:21" x14ac:dyDescent="0.25">
      <c r="A1978" s="116"/>
      <c r="C1978" s="116"/>
      <c r="E1978" s="116"/>
      <c r="G1978" s="116"/>
      <c r="I1978" s="116"/>
      <c r="K1978" s="116"/>
      <c r="L1978" s="116"/>
      <c r="N1978" s="116"/>
      <c r="R1978" s="116"/>
      <c r="T1978" s="116" t="s">
        <v>2802</v>
      </c>
      <c r="U1978" s="116" t="s">
        <v>2973</v>
      </c>
    </row>
    <row r="1979" spans="1:21" x14ac:dyDescent="0.25">
      <c r="A1979" s="116"/>
      <c r="C1979" s="116"/>
      <c r="E1979" s="116"/>
      <c r="G1979" s="116"/>
      <c r="I1979" s="116"/>
      <c r="K1979" s="116"/>
      <c r="L1979" s="116"/>
      <c r="N1979" s="116"/>
      <c r="R1979" s="116"/>
      <c r="T1979" s="116" t="s">
        <v>2802</v>
      </c>
      <c r="U1979" s="116" t="s">
        <v>2974</v>
      </c>
    </row>
    <row r="1980" spans="1:21" x14ac:dyDescent="0.25">
      <c r="A1980" s="116"/>
      <c r="C1980" s="116"/>
      <c r="E1980" s="116"/>
      <c r="G1980" s="116"/>
      <c r="I1980" s="116"/>
      <c r="K1980" s="116"/>
      <c r="L1980" s="116"/>
      <c r="N1980" s="116"/>
      <c r="R1980" s="116"/>
      <c r="T1980" s="116" t="s">
        <v>2802</v>
      </c>
      <c r="U1980" s="116" t="s">
        <v>2975</v>
      </c>
    </row>
    <row r="1981" spans="1:21" x14ac:dyDescent="0.25">
      <c r="A1981" s="116"/>
      <c r="C1981" s="116"/>
      <c r="E1981" s="116"/>
      <c r="G1981" s="116"/>
      <c r="I1981" s="116"/>
      <c r="K1981" s="116"/>
      <c r="L1981" s="116"/>
      <c r="N1981" s="116"/>
      <c r="R1981" s="116"/>
      <c r="T1981" s="116" t="s">
        <v>2803</v>
      </c>
      <c r="U1981" s="116" t="s">
        <v>2976</v>
      </c>
    </row>
    <row r="1982" spans="1:21" x14ac:dyDescent="0.25">
      <c r="A1982" s="116"/>
      <c r="C1982" s="116"/>
      <c r="E1982" s="116"/>
      <c r="G1982" s="116"/>
      <c r="I1982" s="116"/>
      <c r="K1982" s="116"/>
      <c r="L1982" s="116"/>
      <c r="N1982" s="116"/>
      <c r="R1982" s="116"/>
      <c r="T1982" s="116" t="s">
        <v>2803</v>
      </c>
      <c r="U1982" s="116" t="s">
        <v>2977</v>
      </c>
    </row>
    <row r="1983" spans="1:21" x14ac:dyDescent="0.25">
      <c r="A1983" s="116"/>
      <c r="C1983" s="116"/>
      <c r="E1983" s="116"/>
      <c r="G1983" s="116"/>
      <c r="I1983" s="116"/>
      <c r="K1983" s="116"/>
      <c r="L1983" s="116"/>
      <c r="N1983" s="116"/>
      <c r="R1983" s="116"/>
      <c r="T1983" s="116" t="s">
        <v>2803</v>
      </c>
      <c r="U1983" s="116" t="s">
        <v>2978</v>
      </c>
    </row>
    <row r="1984" spans="1:21" x14ac:dyDescent="0.25">
      <c r="A1984" s="116"/>
      <c r="C1984" s="116"/>
      <c r="E1984" s="116"/>
      <c r="G1984" s="116"/>
      <c r="I1984" s="116"/>
      <c r="K1984" s="116"/>
      <c r="L1984" s="116"/>
      <c r="N1984" s="116"/>
      <c r="R1984" s="116"/>
      <c r="T1984" s="116" t="s">
        <v>2803</v>
      </c>
      <c r="U1984" s="116" t="s">
        <v>2979</v>
      </c>
    </row>
    <row r="1985" spans="1:21" x14ac:dyDescent="0.25">
      <c r="A1985" s="116"/>
      <c r="C1985" s="116"/>
      <c r="E1985" s="116"/>
      <c r="G1985" s="116"/>
      <c r="I1985" s="116"/>
      <c r="K1985" s="116"/>
      <c r="L1985" s="116"/>
      <c r="N1985" s="116"/>
      <c r="R1985" s="116"/>
      <c r="T1985" s="116" t="s">
        <v>2803</v>
      </c>
      <c r="U1985" s="116" t="s">
        <v>2980</v>
      </c>
    </row>
    <row r="1986" spans="1:21" x14ac:dyDescent="0.25">
      <c r="A1986" s="116"/>
      <c r="C1986" s="116"/>
      <c r="E1986" s="116"/>
      <c r="G1986" s="116"/>
      <c r="I1986" s="116"/>
      <c r="K1986" s="116"/>
      <c r="L1986" s="116"/>
      <c r="N1986" s="116"/>
      <c r="R1986" s="116"/>
      <c r="T1986" s="116" t="s">
        <v>2803</v>
      </c>
      <c r="U1986" s="116" t="s">
        <v>2981</v>
      </c>
    </row>
    <row r="1987" spans="1:21" x14ac:dyDescent="0.25">
      <c r="A1987" s="116"/>
      <c r="C1987" s="116"/>
      <c r="E1987" s="116"/>
      <c r="G1987" s="116"/>
      <c r="I1987" s="116"/>
      <c r="K1987" s="116"/>
      <c r="L1987" s="116"/>
      <c r="N1987" s="116"/>
      <c r="R1987" s="116"/>
      <c r="T1987" s="116" t="s">
        <v>2803</v>
      </c>
      <c r="U1987" s="116" t="s">
        <v>2982</v>
      </c>
    </row>
    <row r="1988" spans="1:21" x14ac:dyDescent="0.25">
      <c r="A1988" s="116"/>
      <c r="C1988" s="116"/>
      <c r="E1988" s="116"/>
      <c r="G1988" s="116"/>
      <c r="I1988" s="116"/>
      <c r="K1988" s="116"/>
      <c r="L1988" s="116"/>
      <c r="N1988" s="116"/>
      <c r="R1988" s="116"/>
      <c r="T1988" s="116" t="s">
        <v>2803</v>
      </c>
      <c r="U1988" s="116" t="s">
        <v>2983</v>
      </c>
    </row>
    <row r="1989" spans="1:21" x14ac:dyDescent="0.25">
      <c r="A1989" s="116"/>
      <c r="C1989" s="116"/>
      <c r="E1989" s="116"/>
      <c r="G1989" s="116"/>
      <c r="I1989" s="116"/>
      <c r="K1989" s="116"/>
      <c r="L1989" s="116"/>
      <c r="N1989" s="116"/>
      <c r="R1989" s="116"/>
      <c r="T1989" s="116" t="s">
        <v>2803</v>
      </c>
      <c r="U1989" s="116" t="s">
        <v>2984</v>
      </c>
    </row>
    <row r="1990" spans="1:21" x14ac:dyDescent="0.25">
      <c r="A1990" s="116"/>
      <c r="C1990" s="116"/>
      <c r="E1990" s="116"/>
      <c r="G1990" s="116"/>
      <c r="I1990" s="116"/>
      <c r="K1990" s="116"/>
      <c r="L1990" s="116"/>
      <c r="N1990" s="116"/>
      <c r="R1990" s="116"/>
      <c r="T1990" s="116" t="s">
        <v>2803</v>
      </c>
      <c r="U1990" s="116" t="s">
        <v>2985</v>
      </c>
    </row>
    <row r="1991" spans="1:21" x14ac:dyDescent="0.25">
      <c r="A1991" s="116"/>
      <c r="C1991" s="116"/>
      <c r="E1991" s="116"/>
      <c r="G1991" s="116"/>
      <c r="I1991" s="116"/>
      <c r="K1991" s="116"/>
      <c r="L1991" s="116"/>
      <c r="N1991" s="116"/>
      <c r="R1991" s="116"/>
      <c r="T1991" s="116" t="s">
        <v>2803</v>
      </c>
      <c r="U1991" s="116" t="s">
        <v>2986</v>
      </c>
    </row>
    <row r="1992" spans="1:21" x14ac:dyDescent="0.25">
      <c r="A1992" s="116"/>
      <c r="C1992" s="116"/>
      <c r="E1992" s="116"/>
      <c r="G1992" s="116"/>
      <c r="I1992" s="116"/>
      <c r="K1992" s="116"/>
      <c r="L1992" s="116"/>
      <c r="N1992" s="116"/>
      <c r="R1992" s="116"/>
      <c r="T1992" s="116" t="s">
        <v>2803</v>
      </c>
      <c r="U1992" s="116" t="s">
        <v>2987</v>
      </c>
    </row>
    <row r="1993" spans="1:21" x14ac:dyDescent="0.25">
      <c r="A1993" s="116"/>
      <c r="C1993" s="116"/>
      <c r="E1993" s="116"/>
      <c r="G1993" s="116"/>
      <c r="I1993" s="116"/>
      <c r="K1993" s="116"/>
      <c r="L1993" s="116"/>
      <c r="N1993" s="116"/>
      <c r="R1993" s="116"/>
      <c r="T1993" s="116" t="s">
        <v>2803</v>
      </c>
      <c r="U1993" s="116" t="s">
        <v>2988</v>
      </c>
    </row>
    <row r="1994" spans="1:21" x14ac:dyDescent="0.25">
      <c r="A1994" s="116"/>
      <c r="C1994" s="116"/>
      <c r="E1994" s="116"/>
      <c r="G1994" s="116"/>
      <c r="I1994" s="116"/>
      <c r="K1994" s="116"/>
      <c r="L1994" s="116"/>
      <c r="N1994" s="116"/>
      <c r="R1994" s="116"/>
      <c r="T1994" s="116" t="s">
        <v>2803</v>
      </c>
      <c r="U1994" s="116" t="s">
        <v>2989</v>
      </c>
    </row>
    <row r="1995" spans="1:21" x14ac:dyDescent="0.25">
      <c r="A1995" s="116"/>
      <c r="C1995" s="116"/>
      <c r="E1995" s="116"/>
      <c r="G1995" s="116"/>
      <c r="I1995" s="116"/>
      <c r="K1995" s="116"/>
      <c r="L1995" s="116"/>
      <c r="N1995" s="116"/>
      <c r="R1995" s="116"/>
      <c r="T1995" s="116" t="s">
        <v>2803</v>
      </c>
      <c r="U1995" s="116" t="s">
        <v>2990</v>
      </c>
    </row>
    <row r="1996" spans="1:21" x14ac:dyDescent="0.25">
      <c r="A1996" s="116"/>
      <c r="C1996" s="116"/>
      <c r="E1996" s="116"/>
      <c r="G1996" s="116"/>
      <c r="I1996" s="116"/>
      <c r="K1996" s="116"/>
      <c r="L1996" s="116"/>
      <c r="N1996" s="116"/>
      <c r="R1996" s="116"/>
      <c r="T1996" s="116" t="s">
        <v>2803</v>
      </c>
      <c r="U1996" s="116" t="s">
        <v>2991</v>
      </c>
    </row>
    <row r="1997" spans="1:21" x14ac:dyDescent="0.25">
      <c r="A1997" s="116"/>
      <c r="C1997" s="116"/>
      <c r="E1997" s="116"/>
      <c r="G1997" s="116"/>
      <c r="I1997" s="116"/>
      <c r="K1997" s="116"/>
      <c r="L1997" s="116"/>
      <c r="N1997" s="116"/>
      <c r="R1997" s="116"/>
      <c r="T1997" s="116" t="s">
        <v>2803</v>
      </c>
      <c r="U1997" s="116" t="s">
        <v>2992</v>
      </c>
    </row>
    <row r="1998" spans="1:21" x14ac:dyDescent="0.25">
      <c r="A1998" s="116"/>
      <c r="C1998" s="116"/>
      <c r="E1998" s="116"/>
      <c r="G1998" s="116"/>
      <c r="I1998" s="116"/>
      <c r="K1998" s="116"/>
      <c r="L1998" s="116"/>
      <c r="N1998" s="116"/>
      <c r="R1998" s="116"/>
      <c r="T1998" s="116" t="s">
        <v>2803</v>
      </c>
      <c r="U1998" s="116" t="s">
        <v>2993</v>
      </c>
    </row>
    <row r="1999" spans="1:21" x14ac:dyDescent="0.25">
      <c r="A1999" s="116"/>
      <c r="C1999" s="116"/>
      <c r="E1999" s="116"/>
      <c r="G1999" s="116"/>
      <c r="I1999" s="116"/>
      <c r="K1999" s="116"/>
      <c r="L1999" s="116"/>
      <c r="N1999" s="116"/>
      <c r="R1999" s="116"/>
      <c r="T1999" s="116" t="s">
        <v>2803</v>
      </c>
      <c r="U1999" s="116" t="s">
        <v>2994</v>
      </c>
    </row>
    <row r="2000" spans="1:21" x14ac:dyDescent="0.25">
      <c r="A2000" s="116"/>
      <c r="C2000" s="116"/>
      <c r="E2000" s="116"/>
      <c r="G2000" s="116"/>
      <c r="I2000" s="116"/>
      <c r="K2000" s="116"/>
      <c r="L2000" s="116"/>
      <c r="N2000" s="116"/>
      <c r="R2000" s="116"/>
      <c r="T2000" s="116" t="s">
        <v>2803</v>
      </c>
      <c r="U2000" s="116" t="s">
        <v>2995</v>
      </c>
    </row>
    <row r="2001" spans="1:21" x14ac:dyDescent="0.25">
      <c r="A2001" s="116"/>
      <c r="C2001" s="116"/>
      <c r="E2001" s="116"/>
      <c r="G2001" s="116"/>
      <c r="I2001" s="116"/>
      <c r="K2001" s="116"/>
      <c r="L2001" s="116"/>
      <c r="N2001" s="116"/>
      <c r="R2001" s="116"/>
      <c r="T2001" s="116" t="s">
        <v>2803</v>
      </c>
      <c r="U2001" s="116" t="s">
        <v>2996</v>
      </c>
    </row>
    <row r="2002" spans="1:21" x14ac:dyDescent="0.25">
      <c r="A2002" s="116"/>
      <c r="C2002" s="116"/>
      <c r="E2002" s="116"/>
      <c r="G2002" s="116"/>
      <c r="I2002" s="116"/>
      <c r="K2002" s="116"/>
      <c r="L2002" s="116"/>
      <c r="N2002" s="116"/>
      <c r="R2002" s="116"/>
      <c r="T2002" s="116" t="s">
        <v>2803</v>
      </c>
      <c r="U2002" s="116" t="s">
        <v>2997</v>
      </c>
    </row>
    <row r="2003" spans="1:21" x14ac:dyDescent="0.25">
      <c r="A2003" s="116"/>
      <c r="C2003" s="116"/>
      <c r="E2003" s="116"/>
      <c r="G2003" s="116"/>
      <c r="I2003" s="116"/>
      <c r="K2003" s="116"/>
      <c r="L2003" s="116"/>
      <c r="N2003" s="116"/>
      <c r="R2003" s="116"/>
      <c r="T2003" s="116" t="s">
        <v>2803</v>
      </c>
      <c r="U2003" s="116" t="s">
        <v>2998</v>
      </c>
    </row>
    <row r="2004" spans="1:21" x14ac:dyDescent="0.25">
      <c r="A2004" s="116"/>
      <c r="C2004" s="116"/>
      <c r="E2004" s="116"/>
      <c r="G2004" s="116"/>
      <c r="I2004" s="116"/>
      <c r="K2004" s="116"/>
      <c r="L2004" s="116"/>
      <c r="N2004" s="116"/>
      <c r="R2004" s="116"/>
      <c r="T2004" s="116" t="s">
        <v>2803</v>
      </c>
      <c r="U2004" s="116" t="s">
        <v>2999</v>
      </c>
    </row>
    <row r="2005" spans="1:21" x14ac:dyDescent="0.25">
      <c r="A2005" s="116"/>
      <c r="C2005" s="116"/>
      <c r="E2005" s="116"/>
      <c r="G2005" s="116"/>
      <c r="I2005" s="116"/>
      <c r="K2005" s="116"/>
      <c r="L2005" s="116"/>
      <c r="N2005" s="116"/>
      <c r="R2005" s="116"/>
      <c r="T2005" s="116" t="s">
        <v>2803</v>
      </c>
      <c r="U2005" s="116" t="s">
        <v>3000</v>
      </c>
    </row>
    <row r="2006" spans="1:21" x14ac:dyDescent="0.25">
      <c r="A2006" s="116"/>
      <c r="C2006" s="116"/>
      <c r="E2006" s="116"/>
      <c r="G2006" s="116"/>
      <c r="I2006" s="116"/>
      <c r="K2006" s="116"/>
      <c r="L2006" s="116"/>
      <c r="N2006" s="116"/>
      <c r="R2006" s="116"/>
      <c r="T2006" s="116" t="s">
        <v>2803</v>
      </c>
      <c r="U2006" s="116" t="s">
        <v>3001</v>
      </c>
    </row>
    <row r="2007" spans="1:21" x14ac:dyDescent="0.25">
      <c r="A2007" s="116"/>
      <c r="C2007" s="116"/>
      <c r="E2007" s="116"/>
      <c r="G2007" s="116"/>
      <c r="I2007" s="116"/>
      <c r="K2007" s="116"/>
      <c r="L2007" s="116"/>
      <c r="N2007" s="116"/>
      <c r="R2007" s="116"/>
      <c r="T2007" s="116" t="s">
        <v>2803</v>
      </c>
      <c r="U2007" s="116" t="s">
        <v>3002</v>
      </c>
    </row>
    <row r="2008" spans="1:21" x14ac:dyDescent="0.25">
      <c r="A2008" s="116"/>
      <c r="C2008" s="116"/>
      <c r="E2008" s="116"/>
      <c r="G2008" s="116"/>
      <c r="I2008" s="116"/>
      <c r="K2008" s="116"/>
      <c r="L2008" s="116"/>
      <c r="N2008" s="116"/>
      <c r="R2008" s="116"/>
      <c r="T2008" s="116" t="s">
        <v>2803</v>
      </c>
      <c r="U2008" s="116" t="s">
        <v>3003</v>
      </c>
    </row>
    <row r="2009" spans="1:21" x14ac:dyDescent="0.25">
      <c r="A2009" s="116"/>
      <c r="C2009" s="116"/>
      <c r="E2009" s="116"/>
      <c r="G2009" s="116"/>
      <c r="I2009" s="116"/>
      <c r="K2009" s="116"/>
      <c r="L2009" s="116"/>
      <c r="N2009" s="116"/>
      <c r="R2009" s="116"/>
      <c r="T2009" s="116" t="s">
        <v>2803</v>
      </c>
      <c r="U2009" s="116" t="s">
        <v>3004</v>
      </c>
    </row>
    <row r="2010" spans="1:21" x14ac:dyDescent="0.25">
      <c r="A2010" s="116"/>
      <c r="C2010" s="116"/>
      <c r="E2010" s="116"/>
      <c r="G2010" s="116"/>
      <c r="I2010" s="116"/>
      <c r="K2010" s="116"/>
      <c r="L2010" s="116"/>
      <c r="N2010" s="116"/>
      <c r="R2010" s="116"/>
      <c r="T2010" s="116" t="s">
        <v>2803</v>
      </c>
      <c r="U2010" s="116" t="s">
        <v>3005</v>
      </c>
    </row>
    <row r="2011" spans="1:21" x14ac:dyDescent="0.25">
      <c r="A2011" s="116"/>
      <c r="C2011" s="116"/>
      <c r="E2011" s="116"/>
      <c r="G2011" s="116"/>
      <c r="I2011" s="116"/>
      <c r="K2011" s="116"/>
      <c r="L2011" s="116"/>
      <c r="N2011" s="116"/>
      <c r="R2011" s="116"/>
      <c r="T2011" s="116" t="s">
        <v>2803</v>
      </c>
      <c r="U2011" s="116" t="s">
        <v>3006</v>
      </c>
    </row>
    <row r="2012" spans="1:21" x14ac:dyDescent="0.25">
      <c r="A2012" s="116"/>
      <c r="C2012" s="116"/>
      <c r="E2012" s="116"/>
      <c r="G2012" s="116"/>
      <c r="I2012" s="116"/>
      <c r="K2012" s="116"/>
      <c r="L2012" s="116"/>
      <c r="N2012" s="116"/>
      <c r="R2012" s="116"/>
      <c r="T2012" s="116" t="s">
        <v>2803</v>
      </c>
      <c r="U2012" s="116" t="s">
        <v>3007</v>
      </c>
    </row>
    <row r="2013" spans="1:21" x14ac:dyDescent="0.25">
      <c r="A2013" s="116"/>
      <c r="C2013" s="116"/>
      <c r="E2013" s="116"/>
      <c r="G2013" s="116"/>
      <c r="I2013" s="116"/>
      <c r="K2013" s="116"/>
      <c r="L2013" s="116"/>
      <c r="N2013" s="116"/>
      <c r="R2013" s="116"/>
      <c r="T2013" s="116" t="s">
        <v>2803</v>
      </c>
      <c r="U2013" s="116" t="s">
        <v>3008</v>
      </c>
    </row>
    <row r="2014" spans="1:21" x14ac:dyDescent="0.25">
      <c r="A2014" s="116"/>
      <c r="C2014" s="116"/>
      <c r="E2014" s="116"/>
      <c r="G2014" s="116"/>
      <c r="I2014" s="116"/>
      <c r="K2014" s="116"/>
      <c r="L2014" s="116"/>
      <c r="N2014" s="116"/>
      <c r="R2014" s="116"/>
      <c r="T2014" s="116" t="s">
        <v>2803</v>
      </c>
      <c r="U2014" s="116" t="s">
        <v>3009</v>
      </c>
    </row>
    <row r="2015" spans="1:21" x14ac:dyDescent="0.25">
      <c r="A2015" s="116"/>
      <c r="C2015" s="116"/>
      <c r="E2015" s="116"/>
      <c r="G2015" s="116"/>
      <c r="I2015" s="116"/>
      <c r="K2015" s="116"/>
      <c r="L2015" s="116"/>
      <c r="N2015" s="116"/>
      <c r="R2015" s="116"/>
      <c r="T2015" s="116" t="s">
        <v>2803</v>
      </c>
      <c r="U2015" s="116" t="s">
        <v>3010</v>
      </c>
    </row>
    <row r="2016" spans="1:21" x14ac:dyDescent="0.25">
      <c r="A2016" s="116"/>
      <c r="C2016" s="116"/>
      <c r="E2016" s="116"/>
      <c r="G2016" s="116"/>
      <c r="I2016" s="116"/>
      <c r="K2016" s="116"/>
      <c r="L2016" s="116"/>
      <c r="N2016" s="116"/>
      <c r="R2016" s="116"/>
      <c r="T2016" s="116" t="s">
        <v>2803</v>
      </c>
      <c r="U2016" s="116" t="s">
        <v>3011</v>
      </c>
    </row>
    <row r="2017" spans="1:21" x14ac:dyDescent="0.25">
      <c r="A2017" s="116"/>
      <c r="C2017" s="116"/>
      <c r="E2017" s="116"/>
      <c r="G2017" s="116"/>
      <c r="I2017" s="116"/>
      <c r="K2017" s="116"/>
      <c r="L2017" s="116"/>
      <c r="N2017" s="116"/>
      <c r="R2017" s="116"/>
      <c r="T2017" s="116" t="s">
        <v>2804</v>
      </c>
      <c r="U2017" s="116" t="s">
        <v>3012</v>
      </c>
    </row>
    <row r="2018" spans="1:21" x14ac:dyDescent="0.25">
      <c r="A2018" s="116"/>
      <c r="C2018" s="116"/>
      <c r="E2018" s="116"/>
      <c r="G2018" s="116"/>
      <c r="I2018" s="116"/>
      <c r="K2018" s="116"/>
      <c r="L2018" s="116"/>
      <c r="N2018" s="116"/>
      <c r="R2018" s="116"/>
      <c r="T2018" s="116" t="s">
        <v>2804</v>
      </c>
      <c r="U2018" s="116" t="s">
        <v>3013</v>
      </c>
    </row>
    <row r="2019" spans="1:21" x14ac:dyDescent="0.25">
      <c r="A2019" s="116"/>
      <c r="C2019" s="116"/>
      <c r="E2019" s="116"/>
      <c r="G2019" s="116"/>
      <c r="I2019" s="116"/>
      <c r="K2019" s="116"/>
      <c r="L2019" s="116"/>
      <c r="N2019" s="116"/>
      <c r="R2019" s="116"/>
      <c r="T2019" s="116" t="s">
        <v>2804</v>
      </c>
      <c r="U2019" s="116" t="s">
        <v>3014</v>
      </c>
    </row>
    <row r="2020" spans="1:21" x14ac:dyDescent="0.25">
      <c r="A2020" s="116"/>
      <c r="C2020" s="116"/>
      <c r="E2020" s="116"/>
      <c r="G2020" s="116"/>
      <c r="I2020" s="116"/>
      <c r="K2020" s="116"/>
      <c r="L2020" s="116"/>
      <c r="N2020" s="116"/>
      <c r="R2020" s="116"/>
      <c r="T2020" s="116" t="s">
        <v>2804</v>
      </c>
      <c r="U2020" s="116" t="s">
        <v>3015</v>
      </c>
    </row>
    <row r="2021" spans="1:21" x14ac:dyDescent="0.25">
      <c r="A2021" s="116"/>
      <c r="C2021" s="116"/>
      <c r="E2021" s="116"/>
      <c r="G2021" s="116"/>
      <c r="I2021" s="116"/>
      <c r="K2021" s="116"/>
      <c r="L2021" s="116"/>
      <c r="N2021" s="116"/>
      <c r="R2021" s="116"/>
      <c r="T2021" s="116" t="s">
        <v>2804</v>
      </c>
      <c r="U2021" s="116" t="s">
        <v>3016</v>
      </c>
    </row>
    <row r="2022" spans="1:21" x14ac:dyDescent="0.25">
      <c r="A2022" s="116"/>
      <c r="C2022" s="116"/>
      <c r="E2022" s="116"/>
      <c r="G2022" s="116"/>
      <c r="I2022" s="116"/>
      <c r="K2022" s="116"/>
      <c r="L2022" s="116"/>
      <c r="N2022" s="116"/>
      <c r="R2022" s="116"/>
      <c r="T2022" s="116" t="s">
        <v>2804</v>
      </c>
      <c r="U2022" s="116" t="s">
        <v>3017</v>
      </c>
    </row>
    <row r="2023" spans="1:21" x14ac:dyDescent="0.25">
      <c r="A2023" s="116"/>
      <c r="C2023" s="116"/>
      <c r="E2023" s="116"/>
      <c r="G2023" s="116"/>
      <c r="I2023" s="116"/>
      <c r="K2023" s="116"/>
      <c r="L2023" s="116"/>
      <c r="N2023" s="116"/>
      <c r="R2023" s="116"/>
      <c r="T2023" s="116" t="s">
        <v>2804</v>
      </c>
      <c r="U2023" s="116" t="s">
        <v>3018</v>
      </c>
    </row>
    <row r="2024" spans="1:21" x14ac:dyDescent="0.25">
      <c r="A2024" s="116"/>
      <c r="C2024" s="116"/>
      <c r="E2024" s="116"/>
      <c r="G2024" s="116"/>
      <c r="I2024" s="116"/>
      <c r="K2024" s="116"/>
      <c r="L2024" s="116"/>
      <c r="N2024" s="116"/>
      <c r="R2024" s="116"/>
      <c r="T2024" s="116" t="s">
        <v>2804</v>
      </c>
      <c r="U2024" s="116" t="s">
        <v>3019</v>
      </c>
    </row>
    <row r="2025" spans="1:21" x14ac:dyDescent="0.25">
      <c r="A2025" s="116"/>
      <c r="C2025" s="116"/>
      <c r="E2025" s="116"/>
      <c r="G2025" s="116"/>
      <c r="I2025" s="116"/>
      <c r="K2025" s="116"/>
      <c r="L2025" s="116"/>
      <c r="N2025" s="116"/>
      <c r="R2025" s="116"/>
      <c r="T2025" s="116" t="s">
        <v>2804</v>
      </c>
      <c r="U2025" s="116" t="s">
        <v>3020</v>
      </c>
    </row>
    <row r="2026" spans="1:21" x14ac:dyDescent="0.25">
      <c r="A2026" s="116"/>
      <c r="C2026" s="116"/>
      <c r="E2026" s="116"/>
      <c r="G2026" s="116"/>
      <c r="I2026" s="116"/>
      <c r="K2026" s="116"/>
      <c r="L2026" s="116"/>
      <c r="N2026" s="116"/>
      <c r="R2026" s="116"/>
      <c r="T2026" s="116" t="s">
        <v>2804</v>
      </c>
      <c r="U2026" s="116" t="s">
        <v>3021</v>
      </c>
    </row>
    <row r="2027" spans="1:21" x14ac:dyDescent="0.25">
      <c r="A2027" s="116"/>
      <c r="C2027" s="116"/>
      <c r="E2027" s="116"/>
      <c r="G2027" s="116"/>
      <c r="I2027" s="116"/>
      <c r="K2027" s="116"/>
      <c r="L2027" s="116"/>
      <c r="N2027" s="116"/>
      <c r="R2027" s="116"/>
      <c r="T2027" s="116" t="s">
        <v>2804</v>
      </c>
      <c r="U2027" s="116" t="s">
        <v>3022</v>
      </c>
    </row>
    <row r="2028" spans="1:21" x14ac:dyDescent="0.25">
      <c r="A2028" s="116"/>
      <c r="C2028" s="116"/>
      <c r="E2028" s="116"/>
      <c r="G2028" s="116"/>
      <c r="I2028" s="116"/>
      <c r="K2028" s="116"/>
      <c r="L2028" s="116"/>
      <c r="N2028" s="116"/>
      <c r="R2028" s="116"/>
      <c r="T2028" s="116" t="s">
        <v>2804</v>
      </c>
      <c r="U2028" s="116" t="s">
        <v>3023</v>
      </c>
    </row>
    <row r="2029" spans="1:21" x14ac:dyDescent="0.25">
      <c r="A2029" s="116"/>
      <c r="C2029" s="116"/>
      <c r="E2029" s="116"/>
      <c r="G2029" s="116"/>
      <c r="I2029" s="116"/>
      <c r="K2029" s="116"/>
      <c r="L2029" s="116"/>
      <c r="N2029" s="116"/>
      <c r="R2029" s="116"/>
      <c r="T2029" s="116" t="s">
        <v>2804</v>
      </c>
      <c r="U2029" s="116" t="s">
        <v>3024</v>
      </c>
    </row>
    <row r="2030" spans="1:21" x14ac:dyDescent="0.25">
      <c r="A2030" s="116"/>
      <c r="C2030" s="116"/>
      <c r="E2030" s="116"/>
      <c r="G2030" s="116"/>
      <c r="I2030" s="116"/>
      <c r="K2030" s="116"/>
      <c r="L2030" s="116"/>
      <c r="N2030" s="116"/>
      <c r="R2030" s="116"/>
      <c r="T2030" s="116" t="s">
        <v>2805</v>
      </c>
      <c r="U2030" s="116" t="s">
        <v>3025</v>
      </c>
    </row>
    <row r="2031" spans="1:21" x14ac:dyDescent="0.25">
      <c r="A2031" s="116"/>
      <c r="C2031" s="116"/>
      <c r="E2031" s="116"/>
      <c r="G2031" s="116"/>
      <c r="I2031" s="116"/>
      <c r="K2031" s="116"/>
      <c r="L2031" s="116"/>
      <c r="N2031" s="116"/>
      <c r="R2031" s="116"/>
      <c r="T2031" s="116" t="s">
        <v>2805</v>
      </c>
      <c r="U2031" s="116" t="s">
        <v>3026</v>
      </c>
    </row>
    <row r="2032" spans="1:21" x14ac:dyDescent="0.25">
      <c r="A2032" s="116"/>
      <c r="C2032" s="116"/>
      <c r="E2032" s="116"/>
      <c r="G2032" s="116"/>
      <c r="I2032" s="116"/>
      <c r="K2032" s="116"/>
      <c r="L2032" s="116"/>
      <c r="N2032" s="116"/>
      <c r="R2032" s="116"/>
      <c r="T2032" s="116" t="s">
        <v>2805</v>
      </c>
      <c r="U2032" s="116" t="s">
        <v>3027</v>
      </c>
    </row>
    <row r="2033" spans="1:21" x14ac:dyDescent="0.25">
      <c r="A2033" s="116"/>
      <c r="C2033" s="116"/>
      <c r="E2033" s="116"/>
      <c r="G2033" s="116"/>
      <c r="I2033" s="116"/>
      <c r="K2033" s="116"/>
      <c r="L2033" s="116"/>
      <c r="N2033" s="116"/>
      <c r="R2033" s="116"/>
      <c r="T2033" s="116" t="s">
        <v>2805</v>
      </c>
      <c r="U2033" s="116" t="s">
        <v>3028</v>
      </c>
    </row>
    <row r="2034" spans="1:21" x14ac:dyDescent="0.25">
      <c r="A2034" s="116"/>
      <c r="C2034" s="116"/>
      <c r="E2034" s="116"/>
      <c r="G2034" s="116"/>
      <c r="I2034" s="116"/>
      <c r="K2034" s="116"/>
      <c r="L2034" s="116"/>
      <c r="N2034" s="116"/>
      <c r="R2034" s="116"/>
      <c r="T2034" s="116" t="s">
        <v>2805</v>
      </c>
      <c r="U2034" s="116" t="s">
        <v>3029</v>
      </c>
    </row>
    <row r="2035" spans="1:21" x14ac:dyDescent="0.25">
      <c r="A2035" s="116"/>
      <c r="C2035" s="116"/>
      <c r="E2035" s="116"/>
      <c r="G2035" s="116"/>
      <c r="I2035" s="116"/>
      <c r="K2035" s="116"/>
      <c r="L2035" s="116"/>
      <c r="N2035" s="116"/>
      <c r="R2035" s="116"/>
      <c r="T2035" s="116" t="s">
        <v>2805</v>
      </c>
      <c r="U2035" s="116" t="s">
        <v>3030</v>
      </c>
    </row>
    <row r="2036" spans="1:21" x14ac:dyDescent="0.25">
      <c r="A2036" s="116"/>
      <c r="C2036" s="116"/>
      <c r="E2036" s="116"/>
      <c r="G2036" s="116"/>
      <c r="I2036" s="116"/>
      <c r="K2036" s="116"/>
      <c r="L2036" s="116"/>
      <c r="N2036" s="116"/>
      <c r="R2036" s="116"/>
      <c r="T2036" s="116" t="s">
        <v>2805</v>
      </c>
      <c r="U2036" s="116" t="s">
        <v>3031</v>
      </c>
    </row>
    <row r="2037" spans="1:21" x14ac:dyDescent="0.25">
      <c r="A2037" s="116"/>
      <c r="C2037" s="116"/>
      <c r="E2037" s="116"/>
      <c r="G2037" s="116"/>
      <c r="I2037" s="116"/>
      <c r="K2037" s="116"/>
      <c r="L2037" s="116"/>
      <c r="N2037" s="116"/>
      <c r="R2037" s="116"/>
      <c r="T2037" s="116" t="s">
        <v>2805</v>
      </c>
      <c r="U2037" s="116" t="s">
        <v>3032</v>
      </c>
    </row>
    <row r="2038" spans="1:21" x14ac:dyDescent="0.25">
      <c r="A2038" s="116"/>
      <c r="C2038" s="116"/>
      <c r="E2038" s="116"/>
      <c r="G2038" s="116"/>
      <c r="I2038" s="116"/>
      <c r="K2038" s="116"/>
      <c r="L2038" s="116"/>
      <c r="N2038" s="116"/>
      <c r="R2038" s="116"/>
      <c r="T2038" s="116" t="s">
        <v>2805</v>
      </c>
      <c r="U2038" s="116" t="s">
        <v>3033</v>
      </c>
    </row>
    <row r="2039" spans="1:21" x14ac:dyDescent="0.25">
      <c r="A2039" s="116"/>
      <c r="C2039" s="116"/>
      <c r="E2039" s="116"/>
      <c r="G2039" s="116"/>
      <c r="I2039" s="116"/>
      <c r="K2039" s="116"/>
      <c r="L2039" s="116"/>
      <c r="N2039" s="116"/>
      <c r="R2039" s="116"/>
      <c r="T2039" s="116" t="s">
        <v>2805</v>
      </c>
      <c r="U2039" s="116" t="s">
        <v>3034</v>
      </c>
    </row>
    <row r="2040" spans="1:21" x14ac:dyDescent="0.25">
      <c r="A2040" s="116"/>
      <c r="C2040" s="116"/>
      <c r="E2040" s="116"/>
      <c r="G2040" s="116"/>
      <c r="I2040" s="116"/>
      <c r="K2040" s="116"/>
      <c r="L2040" s="116"/>
      <c r="N2040" s="116"/>
      <c r="R2040" s="116"/>
      <c r="T2040" s="116" t="s">
        <v>2805</v>
      </c>
      <c r="U2040" s="116" t="s">
        <v>3035</v>
      </c>
    </row>
    <row r="2041" spans="1:21" x14ac:dyDescent="0.25">
      <c r="A2041" s="116"/>
      <c r="C2041" s="116"/>
      <c r="E2041" s="116"/>
      <c r="G2041" s="116"/>
      <c r="I2041" s="116"/>
      <c r="K2041" s="116"/>
      <c r="L2041" s="116"/>
      <c r="N2041" s="116"/>
      <c r="R2041" s="116"/>
      <c r="T2041" s="116" t="s">
        <v>2805</v>
      </c>
      <c r="U2041" s="116" t="s">
        <v>3036</v>
      </c>
    </row>
    <row r="2042" spans="1:21" x14ac:dyDescent="0.25">
      <c r="A2042" s="116"/>
      <c r="C2042" s="116"/>
      <c r="E2042" s="116"/>
      <c r="G2042" s="116"/>
      <c r="I2042" s="116"/>
      <c r="K2042" s="116"/>
      <c r="L2042" s="116"/>
      <c r="N2042" s="116"/>
      <c r="R2042" s="116"/>
      <c r="T2042" s="116" t="s">
        <v>2805</v>
      </c>
      <c r="U2042" s="116" t="s">
        <v>3037</v>
      </c>
    </row>
    <row r="2043" spans="1:21" x14ac:dyDescent="0.25">
      <c r="A2043" s="116"/>
      <c r="C2043" s="116"/>
      <c r="E2043" s="116"/>
      <c r="G2043" s="116"/>
      <c r="I2043" s="116"/>
      <c r="K2043" s="116"/>
      <c r="L2043" s="116"/>
      <c r="N2043" s="116"/>
      <c r="R2043" s="116"/>
      <c r="T2043" s="116" t="s">
        <v>2805</v>
      </c>
      <c r="U2043" s="116" t="s">
        <v>3038</v>
      </c>
    </row>
    <row r="2044" spans="1:21" x14ac:dyDescent="0.25">
      <c r="A2044" s="116"/>
      <c r="C2044" s="116"/>
      <c r="E2044" s="116"/>
      <c r="G2044" s="116"/>
      <c r="I2044" s="116"/>
      <c r="K2044" s="116"/>
      <c r="L2044" s="116"/>
      <c r="N2044" s="116"/>
      <c r="R2044" s="116"/>
      <c r="T2044" s="116" t="s">
        <v>2805</v>
      </c>
      <c r="U2044" s="116" t="s">
        <v>3039</v>
      </c>
    </row>
    <row r="2045" spans="1:21" x14ac:dyDescent="0.25">
      <c r="A2045" s="116"/>
      <c r="C2045" s="116"/>
      <c r="E2045" s="116"/>
      <c r="G2045" s="116"/>
      <c r="I2045" s="116"/>
      <c r="K2045" s="116"/>
      <c r="L2045" s="116"/>
      <c r="N2045" s="116"/>
      <c r="R2045" s="116"/>
      <c r="T2045" s="116" t="s">
        <v>2805</v>
      </c>
      <c r="U2045" s="116" t="s">
        <v>3040</v>
      </c>
    </row>
    <row r="2046" spans="1:21" x14ac:dyDescent="0.25">
      <c r="A2046" s="116"/>
      <c r="C2046" s="116"/>
      <c r="E2046" s="116"/>
      <c r="G2046" s="116"/>
      <c r="I2046" s="116"/>
      <c r="K2046" s="116"/>
      <c r="L2046" s="116"/>
      <c r="N2046" s="116"/>
      <c r="R2046" s="116"/>
      <c r="T2046" s="116" t="s">
        <v>2805</v>
      </c>
      <c r="U2046" s="116" t="s">
        <v>3041</v>
      </c>
    </row>
    <row r="2047" spans="1:21" x14ac:dyDescent="0.25">
      <c r="A2047" s="116"/>
      <c r="C2047" s="116"/>
      <c r="E2047" s="116"/>
      <c r="G2047" s="116"/>
      <c r="I2047" s="116"/>
      <c r="K2047" s="116"/>
      <c r="L2047" s="116"/>
      <c r="N2047" s="116"/>
      <c r="R2047" s="116"/>
      <c r="T2047" s="116" t="s">
        <v>2805</v>
      </c>
      <c r="U2047" s="116" t="s">
        <v>3042</v>
      </c>
    </row>
    <row r="2048" spans="1:21" x14ac:dyDescent="0.25">
      <c r="A2048" s="116"/>
      <c r="C2048" s="116"/>
      <c r="E2048" s="116"/>
      <c r="G2048" s="116"/>
      <c r="I2048" s="116"/>
      <c r="K2048" s="116"/>
      <c r="L2048" s="116"/>
      <c r="N2048" s="116"/>
      <c r="R2048" s="116"/>
      <c r="T2048" s="116" t="s">
        <v>2805</v>
      </c>
      <c r="U2048" s="116" t="s">
        <v>3043</v>
      </c>
    </row>
    <row r="2049" spans="1:21" x14ac:dyDescent="0.25">
      <c r="A2049" s="116"/>
      <c r="C2049" s="116"/>
      <c r="E2049" s="116"/>
      <c r="G2049" s="116"/>
      <c r="I2049" s="116"/>
      <c r="K2049" s="116"/>
      <c r="L2049" s="116"/>
      <c r="N2049" s="116"/>
      <c r="R2049" s="116"/>
      <c r="T2049" s="116" t="s">
        <v>2805</v>
      </c>
      <c r="U2049" s="116" t="s">
        <v>3044</v>
      </c>
    </row>
    <row r="2050" spans="1:21" x14ac:dyDescent="0.25">
      <c r="A2050" s="116"/>
      <c r="C2050" s="116"/>
      <c r="E2050" s="116"/>
      <c r="G2050" s="116"/>
      <c r="I2050" s="116"/>
      <c r="K2050" s="116"/>
      <c r="L2050" s="116"/>
      <c r="N2050" s="116"/>
      <c r="R2050" s="116"/>
      <c r="T2050" s="116" t="s">
        <v>2805</v>
      </c>
      <c r="U2050" s="116" t="s">
        <v>3045</v>
      </c>
    </row>
    <row r="2051" spans="1:21" x14ac:dyDescent="0.25">
      <c r="A2051" s="116"/>
      <c r="C2051" s="116"/>
      <c r="E2051" s="116"/>
      <c r="G2051" s="116"/>
      <c r="I2051" s="116"/>
      <c r="K2051" s="116"/>
      <c r="L2051" s="116"/>
      <c r="N2051" s="116"/>
      <c r="R2051" s="116"/>
      <c r="T2051" s="116" t="s">
        <v>2805</v>
      </c>
      <c r="U2051" s="116" t="s">
        <v>3046</v>
      </c>
    </row>
    <row r="2052" spans="1:21" x14ac:dyDescent="0.25">
      <c r="A2052" s="116"/>
      <c r="C2052" s="116"/>
      <c r="E2052" s="116"/>
      <c r="G2052" s="116"/>
      <c r="I2052" s="116"/>
      <c r="K2052" s="116"/>
      <c r="L2052" s="116"/>
      <c r="N2052" s="116"/>
      <c r="R2052" s="116"/>
      <c r="T2052" s="116" t="s">
        <v>2806</v>
      </c>
      <c r="U2052" s="116" t="s">
        <v>3047</v>
      </c>
    </row>
    <row r="2053" spans="1:21" x14ac:dyDescent="0.25">
      <c r="A2053" s="116"/>
      <c r="C2053" s="116"/>
      <c r="E2053" s="116"/>
      <c r="G2053" s="116"/>
      <c r="I2053" s="116"/>
      <c r="K2053" s="116"/>
      <c r="L2053" s="116"/>
      <c r="N2053" s="116"/>
      <c r="R2053" s="116"/>
      <c r="T2053" s="116" t="s">
        <v>2806</v>
      </c>
      <c r="U2053" s="116" t="s">
        <v>3048</v>
      </c>
    </row>
    <row r="2054" spans="1:21" x14ac:dyDescent="0.25">
      <c r="A2054" s="116"/>
      <c r="C2054" s="116"/>
      <c r="E2054" s="116"/>
      <c r="G2054" s="116"/>
      <c r="I2054" s="116"/>
      <c r="K2054" s="116"/>
      <c r="L2054" s="116"/>
      <c r="N2054" s="116"/>
      <c r="R2054" s="116"/>
      <c r="T2054" s="116" t="s">
        <v>2806</v>
      </c>
      <c r="U2054" s="116" t="s">
        <v>3049</v>
      </c>
    </row>
    <row r="2055" spans="1:21" x14ac:dyDescent="0.25">
      <c r="A2055" s="116"/>
      <c r="C2055" s="116"/>
      <c r="E2055" s="116"/>
      <c r="G2055" s="116"/>
      <c r="I2055" s="116"/>
      <c r="K2055" s="116"/>
      <c r="L2055" s="116"/>
      <c r="N2055" s="116"/>
      <c r="R2055" s="116"/>
      <c r="T2055" s="116" t="s">
        <v>2806</v>
      </c>
      <c r="U2055" s="116" t="s">
        <v>3050</v>
      </c>
    </row>
    <row r="2056" spans="1:21" x14ac:dyDescent="0.25">
      <c r="A2056" s="116"/>
      <c r="C2056" s="116"/>
      <c r="E2056" s="116"/>
      <c r="G2056" s="116"/>
      <c r="I2056" s="116"/>
      <c r="K2056" s="116"/>
      <c r="L2056" s="116"/>
      <c r="N2056" s="116"/>
      <c r="R2056" s="116"/>
      <c r="T2056" s="116" t="s">
        <v>2806</v>
      </c>
      <c r="U2056" s="116" t="s">
        <v>3051</v>
      </c>
    </row>
    <row r="2057" spans="1:21" x14ac:dyDescent="0.25">
      <c r="A2057" s="116"/>
      <c r="C2057" s="116"/>
      <c r="E2057" s="116"/>
      <c r="G2057" s="116"/>
      <c r="I2057" s="116"/>
      <c r="K2057" s="116"/>
      <c r="L2057" s="116"/>
      <c r="N2057" s="116"/>
      <c r="R2057" s="116"/>
      <c r="T2057" s="116" t="s">
        <v>2806</v>
      </c>
      <c r="U2057" s="116" t="s">
        <v>3052</v>
      </c>
    </row>
    <row r="2058" spans="1:21" x14ac:dyDescent="0.25">
      <c r="A2058" s="116"/>
      <c r="C2058" s="116"/>
      <c r="E2058" s="116"/>
      <c r="G2058" s="116"/>
      <c r="I2058" s="116"/>
      <c r="K2058" s="116"/>
      <c r="L2058" s="116"/>
      <c r="N2058" s="116"/>
      <c r="R2058" s="116"/>
      <c r="T2058" s="116" t="s">
        <v>2806</v>
      </c>
      <c r="U2058" s="116" t="s">
        <v>3053</v>
      </c>
    </row>
    <row r="2059" spans="1:21" x14ac:dyDescent="0.25">
      <c r="A2059" s="116"/>
      <c r="C2059" s="116"/>
      <c r="E2059" s="116"/>
      <c r="G2059" s="116"/>
      <c r="I2059" s="116"/>
      <c r="K2059" s="116"/>
      <c r="L2059" s="116"/>
      <c r="N2059" s="116"/>
      <c r="R2059" s="116"/>
      <c r="T2059" s="116" t="s">
        <v>2806</v>
      </c>
      <c r="U2059" s="116" t="s">
        <v>3054</v>
      </c>
    </row>
    <row r="2060" spans="1:21" x14ac:dyDescent="0.25">
      <c r="A2060" s="116"/>
      <c r="C2060" s="116"/>
      <c r="E2060" s="116"/>
      <c r="G2060" s="116"/>
      <c r="I2060" s="116"/>
      <c r="K2060" s="116"/>
      <c r="L2060" s="116"/>
      <c r="N2060" s="116"/>
      <c r="R2060" s="116"/>
      <c r="T2060" s="116" t="s">
        <v>2806</v>
      </c>
      <c r="U2060" s="116" t="s">
        <v>3055</v>
      </c>
    </row>
    <row r="2061" spans="1:21" x14ac:dyDescent="0.25">
      <c r="A2061" s="116"/>
      <c r="C2061" s="116"/>
      <c r="E2061" s="116"/>
      <c r="G2061" s="116"/>
      <c r="I2061" s="116"/>
      <c r="K2061" s="116"/>
      <c r="L2061" s="116"/>
      <c r="N2061" s="116"/>
      <c r="R2061" s="116"/>
      <c r="T2061" s="116" t="s">
        <v>2806</v>
      </c>
      <c r="U2061" s="116" t="s">
        <v>3056</v>
      </c>
    </row>
    <row r="2062" spans="1:21" x14ac:dyDescent="0.25">
      <c r="A2062" s="116"/>
      <c r="C2062" s="116"/>
      <c r="E2062" s="116"/>
      <c r="G2062" s="116"/>
      <c r="I2062" s="116"/>
      <c r="K2062" s="116"/>
      <c r="L2062" s="116"/>
      <c r="N2062" s="116"/>
      <c r="R2062" s="116"/>
      <c r="T2062" s="116" t="s">
        <v>2806</v>
      </c>
      <c r="U2062" s="116" t="s">
        <v>3057</v>
      </c>
    </row>
    <row r="2063" spans="1:21" x14ac:dyDescent="0.25">
      <c r="A2063" s="116"/>
      <c r="C2063" s="116"/>
      <c r="E2063" s="116"/>
      <c r="G2063" s="116"/>
      <c r="I2063" s="116"/>
      <c r="K2063" s="116"/>
      <c r="L2063" s="116"/>
      <c r="N2063" s="116"/>
      <c r="R2063" s="116"/>
      <c r="T2063" s="116" t="s">
        <v>2806</v>
      </c>
      <c r="U2063" s="116" t="s">
        <v>3058</v>
      </c>
    </row>
    <row r="2064" spans="1:21" x14ac:dyDescent="0.25">
      <c r="A2064" s="116"/>
      <c r="C2064" s="116"/>
      <c r="E2064" s="116"/>
      <c r="G2064" s="116"/>
      <c r="I2064" s="116"/>
      <c r="K2064" s="116"/>
      <c r="L2064" s="116"/>
      <c r="N2064" s="116"/>
      <c r="R2064" s="116"/>
      <c r="T2064" s="116" t="s">
        <v>2807</v>
      </c>
      <c r="U2064" s="116" t="s">
        <v>3059</v>
      </c>
    </row>
    <row r="2065" spans="1:21" x14ac:dyDescent="0.25">
      <c r="A2065" s="116"/>
      <c r="C2065" s="116"/>
      <c r="E2065" s="116"/>
      <c r="G2065" s="116"/>
      <c r="I2065" s="116"/>
      <c r="K2065" s="116"/>
      <c r="L2065" s="116"/>
      <c r="N2065" s="116"/>
      <c r="R2065" s="116"/>
      <c r="T2065" s="116" t="s">
        <v>2807</v>
      </c>
      <c r="U2065" s="116" t="s">
        <v>3060</v>
      </c>
    </row>
    <row r="2066" spans="1:21" x14ac:dyDescent="0.25">
      <c r="A2066" s="116"/>
      <c r="C2066" s="116"/>
      <c r="E2066" s="116"/>
      <c r="G2066" s="116"/>
      <c r="I2066" s="116"/>
      <c r="K2066" s="116"/>
      <c r="L2066" s="116"/>
      <c r="N2066" s="116"/>
      <c r="R2066" s="116"/>
      <c r="T2066" s="116" t="s">
        <v>2807</v>
      </c>
      <c r="U2066" s="116" t="s">
        <v>3061</v>
      </c>
    </row>
    <row r="2067" spans="1:21" x14ac:dyDescent="0.25">
      <c r="A2067" s="116"/>
      <c r="C2067" s="116"/>
      <c r="E2067" s="116"/>
      <c r="G2067" s="116"/>
      <c r="I2067" s="116"/>
      <c r="K2067" s="116"/>
      <c r="L2067" s="116"/>
      <c r="N2067" s="116"/>
      <c r="R2067" s="116"/>
      <c r="T2067" s="116" t="s">
        <v>2807</v>
      </c>
      <c r="U2067" s="116" t="s">
        <v>3062</v>
      </c>
    </row>
    <row r="2068" spans="1:21" x14ac:dyDescent="0.25">
      <c r="A2068" s="116"/>
      <c r="C2068" s="116"/>
      <c r="E2068" s="116"/>
      <c r="G2068" s="116"/>
      <c r="I2068" s="116"/>
      <c r="K2068" s="116"/>
      <c r="L2068" s="116"/>
      <c r="N2068" s="116"/>
      <c r="R2068" s="116"/>
      <c r="T2068" s="116" t="s">
        <v>2807</v>
      </c>
      <c r="U2068" s="116" t="s">
        <v>3063</v>
      </c>
    </row>
    <row r="2069" spans="1:21" x14ac:dyDescent="0.25">
      <c r="A2069" s="116"/>
      <c r="C2069" s="116"/>
      <c r="E2069" s="116"/>
      <c r="G2069" s="116"/>
      <c r="I2069" s="116"/>
      <c r="K2069" s="116"/>
      <c r="L2069" s="116"/>
      <c r="N2069" s="116"/>
      <c r="R2069" s="116"/>
      <c r="T2069" s="116" t="s">
        <v>2807</v>
      </c>
      <c r="U2069" s="116" t="s">
        <v>3064</v>
      </c>
    </row>
    <row r="2070" spans="1:21" x14ac:dyDescent="0.25">
      <c r="A2070" s="116"/>
      <c r="C2070" s="116"/>
      <c r="E2070" s="116"/>
      <c r="G2070" s="116"/>
      <c r="I2070" s="116"/>
      <c r="K2070" s="116"/>
      <c r="L2070" s="116"/>
      <c r="N2070" s="116"/>
      <c r="R2070" s="116"/>
      <c r="T2070" s="116" t="s">
        <v>2807</v>
      </c>
      <c r="U2070" s="116" t="s">
        <v>3065</v>
      </c>
    </row>
    <row r="2071" spans="1:21" x14ac:dyDescent="0.25">
      <c r="A2071" s="116"/>
      <c r="C2071" s="116"/>
      <c r="E2071" s="116"/>
      <c r="G2071" s="116"/>
      <c r="I2071" s="116"/>
      <c r="K2071" s="116"/>
      <c r="L2071" s="116"/>
      <c r="N2071" s="116"/>
      <c r="R2071" s="116"/>
      <c r="T2071" s="116" t="s">
        <v>2807</v>
      </c>
      <c r="U2071" s="116" t="s">
        <v>3066</v>
      </c>
    </row>
    <row r="2072" spans="1:21" x14ac:dyDescent="0.25">
      <c r="A2072" s="116"/>
      <c r="C2072" s="116"/>
      <c r="E2072" s="116"/>
      <c r="G2072" s="116"/>
      <c r="I2072" s="116"/>
      <c r="K2072" s="116"/>
      <c r="L2072" s="116"/>
      <c r="N2072" s="116"/>
      <c r="R2072" s="116"/>
      <c r="T2072" s="116" t="s">
        <v>2807</v>
      </c>
      <c r="U2072" s="116" t="s">
        <v>3067</v>
      </c>
    </row>
    <row r="2073" spans="1:21" x14ac:dyDescent="0.25">
      <c r="A2073" s="116"/>
      <c r="C2073" s="116"/>
      <c r="E2073" s="116"/>
      <c r="G2073" s="116"/>
      <c r="I2073" s="116"/>
      <c r="K2073" s="116"/>
      <c r="L2073" s="116"/>
      <c r="N2073" s="116"/>
      <c r="R2073" s="116"/>
      <c r="T2073" s="116" t="s">
        <v>2807</v>
      </c>
      <c r="U2073" s="116" t="s">
        <v>3068</v>
      </c>
    </row>
    <row r="2074" spans="1:21" x14ac:dyDescent="0.25">
      <c r="A2074" s="116"/>
      <c r="C2074" s="116"/>
      <c r="E2074" s="116"/>
      <c r="G2074" s="116"/>
      <c r="I2074" s="116"/>
      <c r="K2074" s="116"/>
      <c r="L2074" s="116"/>
      <c r="N2074" s="116"/>
      <c r="R2074" s="116"/>
      <c r="T2074" s="116" t="s">
        <v>2807</v>
      </c>
      <c r="U2074" s="116" t="s">
        <v>3069</v>
      </c>
    </row>
    <row r="2075" spans="1:21" x14ac:dyDescent="0.25">
      <c r="A2075" s="116"/>
      <c r="C2075" s="116"/>
      <c r="E2075" s="116"/>
      <c r="G2075" s="116"/>
      <c r="I2075" s="116"/>
      <c r="K2075" s="116"/>
      <c r="L2075" s="116"/>
      <c r="N2075" s="116"/>
      <c r="R2075" s="116"/>
      <c r="T2075" s="116" t="s">
        <v>2807</v>
      </c>
      <c r="U2075" s="116" t="s">
        <v>3070</v>
      </c>
    </row>
    <row r="2076" spans="1:21" x14ac:dyDescent="0.25">
      <c r="A2076" s="116"/>
      <c r="C2076" s="116"/>
      <c r="E2076" s="116"/>
      <c r="G2076" s="116"/>
      <c r="I2076" s="116"/>
      <c r="K2076" s="116"/>
      <c r="L2076" s="116"/>
      <c r="N2076" s="116"/>
      <c r="R2076" s="116"/>
      <c r="T2076" s="116" t="s">
        <v>2807</v>
      </c>
      <c r="U2076" s="116" t="s">
        <v>3071</v>
      </c>
    </row>
    <row r="2077" spans="1:21" x14ac:dyDescent="0.25">
      <c r="A2077" s="116"/>
      <c r="C2077" s="116"/>
      <c r="E2077" s="116"/>
      <c r="G2077" s="116"/>
      <c r="I2077" s="116"/>
      <c r="K2077" s="116"/>
      <c r="L2077" s="116"/>
      <c r="N2077" s="116"/>
      <c r="R2077" s="116"/>
      <c r="T2077" s="116" t="s">
        <v>2807</v>
      </c>
      <c r="U2077" s="116" t="s">
        <v>3072</v>
      </c>
    </row>
    <row r="2078" spans="1:21" x14ac:dyDescent="0.25">
      <c r="A2078" s="116"/>
      <c r="C2078" s="116"/>
      <c r="E2078" s="116"/>
      <c r="G2078" s="116"/>
      <c r="I2078" s="116"/>
      <c r="K2078" s="116"/>
      <c r="L2078" s="116"/>
      <c r="N2078" s="116"/>
      <c r="R2078" s="116"/>
      <c r="T2078" s="116" t="s">
        <v>2807</v>
      </c>
      <c r="U2078" s="116" t="s">
        <v>3073</v>
      </c>
    </row>
    <row r="2079" spans="1:21" x14ac:dyDescent="0.25">
      <c r="A2079" s="116"/>
      <c r="C2079" s="116"/>
      <c r="E2079" s="116"/>
      <c r="G2079" s="116"/>
      <c r="I2079" s="116"/>
      <c r="K2079" s="116"/>
      <c r="L2079" s="116"/>
      <c r="N2079" s="116"/>
      <c r="R2079" s="116"/>
      <c r="T2079" s="116" t="s">
        <v>2807</v>
      </c>
      <c r="U2079" s="116" t="s">
        <v>3074</v>
      </c>
    </row>
    <row r="2080" spans="1:21" x14ac:dyDescent="0.25">
      <c r="A2080" s="116"/>
      <c r="C2080" s="116"/>
      <c r="E2080" s="116"/>
      <c r="G2080" s="116"/>
      <c r="I2080" s="116"/>
      <c r="K2080" s="116"/>
      <c r="L2080" s="116"/>
      <c r="N2080" s="116"/>
      <c r="R2080" s="116"/>
      <c r="T2080" s="116" t="s">
        <v>2807</v>
      </c>
      <c r="U2080" s="116" t="s">
        <v>3075</v>
      </c>
    </row>
    <row r="2081" spans="1:21" x14ac:dyDescent="0.25">
      <c r="A2081" s="116"/>
      <c r="C2081" s="116"/>
      <c r="E2081" s="116"/>
      <c r="G2081" s="116"/>
      <c r="I2081" s="116"/>
      <c r="K2081" s="116"/>
      <c r="L2081" s="116"/>
      <c r="N2081" s="116"/>
      <c r="R2081" s="116"/>
      <c r="T2081" s="116" t="s">
        <v>2807</v>
      </c>
      <c r="U2081" s="116" t="s">
        <v>3076</v>
      </c>
    </row>
    <row r="2082" spans="1:21" x14ac:dyDescent="0.25">
      <c r="A2082" s="116"/>
      <c r="C2082" s="116"/>
      <c r="E2082" s="116"/>
      <c r="G2082" s="116"/>
      <c r="I2082" s="116"/>
      <c r="K2082" s="116"/>
      <c r="L2082" s="116"/>
      <c r="N2082" s="116"/>
      <c r="R2082" s="116"/>
      <c r="T2082" s="116" t="s">
        <v>2807</v>
      </c>
      <c r="U2082" s="116" t="s">
        <v>3077</v>
      </c>
    </row>
    <row r="2083" spans="1:21" x14ac:dyDescent="0.25">
      <c r="A2083" s="116"/>
      <c r="C2083" s="116"/>
      <c r="E2083" s="116"/>
      <c r="G2083" s="116"/>
      <c r="I2083" s="116"/>
      <c r="K2083" s="116"/>
      <c r="L2083" s="116"/>
      <c r="N2083" s="116"/>
      <c r="R2083" s="116"/>
      <c r="T2083" s="116" t="s">
        <v>2807</v>
      </c>
      <c r="U2083" s="116" t="s">
        <v>3078</v>
      </c>
    </row>
    <row r="2084" spans="1:21" x14ac:dyDescent="0.25">
      <c r="A2084" s="116"/>
      <c r="C2084" s="116"/>
      <c r="E2084" s="116"/>
      <c r="G2084" s="116"/>
      <c r="I2084" s="116"/>
      <c r="K2084" s="116"/>
      <c r="L2084" s="116"/>
      <c r="N2084" s="116"/>
      <c r="R2084" s="116"/>
      <c r="T2084" s="116" t="s">
        <v>2807</v>
      </c>
      <c r="U2084" s="116" t="s">
        <v>3079</v>
      </c>
    </row>
    <row r="2085" spans="1:21" x14ac:dyDescent="0.25">
      <c r="A2085" s="116"/>
      <c r="C2085" s="116"/>
      <c r="E2085" s="116"/>
      <c r="G2085" s="116"/>
      <c r="I2085" s="116"/>
      <c r="K2085" s="116"/>
      <c r="L2085" s="116"/>
      <c r="N2085" s="116"/>
      <c r="R2085" s="116"/>
      <c r="T2085" s="116" t="s">
        <v>2807</v>
      </c>
      <c r="U2085" s="116" t="s">
        <v>3080</v>
      </c>
    </row>
    <row r="2086" spans="1:21" x14ac:dyDescent="0.25">
      <c r="A2086" s="116"/>
      <c r="C2086" s="116"/>
      <c r="E2086" s="116"/>
      <c r="G2086" s="116"/>
      <c r="I2086" s="116"/>
      <c r="K2086" s="116"/>
      <c r="L2086" s="116"/>
      <c r="N2086" s="116"/>
      <c r="R2086" s="116"/>
      <c r="T2086" s="116" t="s">
        <v>2807</v>
      </c>
      <c r="U2086" s="116" t="s">
        <v>3081</v>
      </c>
    </row>
    <row r="2087" spans="1:21" x14ac:dyDescent="0.25">
      <c r="A2087" s="116"/>
      <c r="C2087" s="116"/>
      <c r="E2087" s="116"/>
      <c r="G2087" s="116"/>
      <c r="I2087" s="116"/>
      <c r="K2087" s="116"/>
      <c r="L2087" s="116"/>
      <c r="N2087" s="116"/>
      <c r="R2087" s="116"/>
      <c r="T2087" s="116" t="s">
        <v>2807</v>
      </c>
      <c r="U2087" s="116" t="s">
        <v>3082</v>
      </c>
    </row>
    <row r="2088" spans="1:21" x14ac:dyDescent="0.25">
      <c r="A2088" s="116"/>
      <c r="C2088" s="116"/>
      <c r="E2088" s="116"/>
      <c r="G2088" s="116"/>
      <c r="I2088" s="116"/>
      <c r="K2088" s="116"/>
      <c r="L2088" s="116"/>
      <c r="N2088" s="116"/>
      <c r="R2088" s="116"/>
      <c r="T2088" s="116" t="s">
        <v>2807</v>
      </c>
      <c r="U2088" s="116" t="s">
        <v>3083</v>
      </c>
    </row>
    <row r="2089" spans="1:21" x14ac:dyDescent="0.25">
      <c r="A2089" s="116"/>
      <c r="C2089" s="116"/>
      <c r="E2089" s="116"/>
      <c r="G2089" s="116"/>
      <c r="I2089" s="116"/>
      <c r="K2089" s="116"/>
      <c r="L2089" s="116"/>
      <c r="N2089" s="116"/>
      <c r="R2089" s="116"/>
      <c r="T2089" s="116" t="s">
        <v>2807</v>
      </c>
      <c r="U2089" s="116" t="s">
        <v>3084</v>
      </c>
    </row>
    <row r="2090" spans="1:21" x14ac:dyDescent="0.25">
      <c r="A2090" s="116"/>
      <c r="C2090" s="116"/>
      <c r="E2090" s="116"/>
      <c r="G2090" s="116"/>
      <c r="I2090" s="116"/>
      <c r="K2090" s="116"/>
      <c r="L2090" s="116"/>
      <c r="N2090" s="116"/>
      <c r="R2090" s="116"/>
      <c r="T2090" s="116" t="s">
        <v>2807</v>
      </c>
      <c r="U2090" s="116" t="s">
        <v>3085</v>
      </c>
    </row>
    <row r="2091" spans="1:21" x14ac:dyDescent="0.25">
      <c r="A2091" s="116"/>
      <c r="C2091" s="116"/>
      <c r="E2091" s="116"/>
      <c r="G2091" s="116"/>
      <c r="I2091" s="116"/>
      <c r="K2091" s="116"/>
      <c r="L2091" s="116"/>
      <c r="N2091" s="116"/>
      <c r="R2091" s="116"/>
      <c r="T2091" s="116" t="s">
        <v>2808</v>
      </c>
      <c r="U2091" s="116" t="s">
        <v>3086</v>
      </c>
    </row>
    <row r="2092" spans="1:21" x14ac:dyDescent="0.25">
      <c r="A2092" s="116"/>
      <c r="C2092" s="116"/>
      <c r="E2092" s="116"/>
      <c r="G2092" s="116"/>
      <c r="I2092" s="116"/>
      <c r="K2092" s="116"/>
      <c r="L2092" s="116"/>
      <c r="N2092" s="116"/>
      <c r="R2092" s="116"/>
      <c r="T2092" s="116" t="s">
        <v>2808</v>
      </c>
      <c r="U2092" s="116" t="s">
        <v>3087</v>
      </c>
    </row>
    <row r="2093" spans="1:21" x14ac:dyDescent="0.25">
      <c r="A2093" s="116"/>
      <c r="C2093" s="116"/>
      <c r="E2093" s="116"/>
      <c r="G2093" s="116"/>
      <c r="I2093" s="116"/>
      <c r="K2093" s="116"/>
      <c r="L2093" s="116"/>
      <c r="N2093" s="116"/>
      <c r="R2093" s="116"/>
      <c r="T2093" s="116" t="s">
        <v>2808</v>
      </c>
      <c r="U2093" s="116" t="s">
        <v>3088</v>
      </c>
    </row>
    <row r="2094" spans="1:21" x14ac:dyDescent="0.25">
      <c r="A2094" s="116"/>
      <c r="C2094" s="116"/>
      <c r="E2094" s="116"/>
      <c r="G2094" s="116"/>
      <c r="I2094" s="116"/>
      <c r="K2094" s="116"/>
      <c r="L2094" s="116"/>
      <c r="N2094" s="116"/>
      <c r="R2094" s="116"/>
      <c r="T2094" s="116" t="s">
        <v>2808</v>
      </c>
      <c r="U2094" s="116" t="s">
        <v>3089</v>
      </c>
    </row>
    <row r="2095" spans="1:21" x14ac:dyDescent="0.25">
      <c r="A2095" s="116"/>
      <c r="C2095" s="116"/>
      <c r="E2095" s="116"/>
      <c r="G2095" s="116"/>
      <c r="I2095" s="116"/>
      <c r="K2095" s="116"/>
      <c r="L2095" s="116"/>
      <c r="N2095" s="116"/>
      <c r="R2095" s="116"/>
      <c r="T2095" s="116" t="s">
        <v>2808</v>
      </c>
      <c r="U2095" s="116" t="s">
        <v>3090</v>
      </c>
    </row>
    <row r="2096" spans="1:21" x14ac:dyDescent="0.25">
      <c r="A2096" s="116"/>
      <c r="C2096" s="116"/>
      <c r="E2096" s="116"/>
      <c r="G2096" s="116"/>
      <c r="I2096" s="116"/>
      <c r="K2096" s="116"/>
      <c r="L2096" s="116"/>
      <c r="N2096" s="116"/>
      <c r="R2096" s="116"/>
      <c r="T2096" s="116" t="s">
        <v>2808</v>
      </c>
      <c r="U2096" s="116" t="s">
        <v>3091</v>
      </c>
    </row>
    <row r="2097" spans="1:21" x14ac:dyDescent="0.25">
      <c r="A2097" s="116"/>
      <c r="C2097" s="116"/>
      <c r="E2097" s="116"/>
      <c r="G2097" s="116"/>
      <c r="I2097" s="116"/>
      <c r="K2097" s="116"/>
      <c r="L2097" s="116"/>
      <c r="N2097" s="116"/>
      <c r="R2097" s="116"/>
      <c r="T2097" s="116" t="s">
        <v>2808</v>
      </c>
      <c r="U2097" s="116" t="s">
        <v>3092</v>
      </c>
    </row>
    <row r="2098" spans="1:21" x14ac:dyDescent="0.25">
      <c r="A2098" s="116"/>
      <c r="C2098" s="116"/>
      <c r="E2098" s="116"/>
      <c r="G2098" s="116"/>
      <c r="I2098" s="116"/>
      <c r="K2098" s="116"/>
      <c r="L2098" s="116"/>
      <c r="N2098" s="116"/>
      <c r="R2098" s="116"/>
      <c r="T2098" s="116" t="s">
        <v>2808</v>
      </c>
      <c r="U2098" s="116" t="s">
        <v>3093</v>
      </c>
    </row>
    <row r="2099" spans="1:21" x14ac:dyDescent="0.25">
      <c r="A2099" s="116"/>
      <c r="C2099" s="116"/>
      <c r="E2099" s="116"/>
      <c r="G2099" s="116"/>
      <c r="I2099" s="116"/>
      <c r="K2099" s="116"/>
      <c r="L2099" s="116"/>
      <c r="N2099" s="116"/>
      <c r="R2099" s="116"/>
      <c r="T2099" s="116" t="s">
        <v>2808</v>
      </c>
      <c r="U2099" s="116" t="s">
        <v>3094</v>
      </c>
    </row>
    <row r="2100" spans="1:21" x14ac:dyDescent="0.25">
      <c r="A2100" s="116"/>
      <c r="C2100" s="116"/>
      <c r="E2100" s="116"/>
      <c r="G2100" s="116"/>
      <c r="I2100" s="116"/>
      <c r="K2100" s="116"/>
      <c r="L2100" s="116"/>
      <c r="N2100" s="116"/>
      <c r="R2100" s="116"/>
      <c r="T2100" s="116" t="s">
        <v>2808</v>
      </c>
      <c r="U2100" s="116" t="s">
        <v>3095</v>
      </c>
    </row>
    <row r="2101" spans="1:21" x14ac:dyDescent="0.25">
      <c r="A2101" s="116"/>
      <c r="C2101" s="116"/>
      <c r="E2101" s="116"/>
      <c r="G2101" s="116"/>
      <c r="I2101" s="116"/>
      <c r="K2101" s="116"/>
      <c r="L2101" s="116"/>
      <c r="N2101" s="116"/>
      <c r="R2101" s="116"/>
      <c r="T2101" s="116" t="s">
        <v>2808</v>
      </c>
      <c r="U2101" s="116" t="s">
        <v>3096</v>
      </c>
    </row>
    <row r="2102" spans="1:21" x14ac:dyDescent="0.25">
      <c r="A2102" s="116"/>
      <c r="C2102" s="116"/>
      <c r="E2102" s="116"/>
      <c r="G2102" s="116"/>
      <c r="I2102" s="116"/>
      <c r="K2102" s="116"/>
      <c r="L2102" s="116"/>
      <c r="N2102" s="116"/>
      <c r="R2102" s="116"/>
      <c r="T2102" s="116" t="s">
        <v>2808</v>
      </c>
      <c r="U2102" s="116" t="s">
        <v>3097</v>
      </c>
    </row>
    <row r="2103" spans="1:21" x14ac:dyDescent="0.25">
      <c r="A2103" s="116"/>
      <c r="C2103" s="116"/>
      <c r="E2103" s="116"/>
      <c r="G2103" s="116"/>
      <c r="I2103" s="116"/>
      <c r="K2103" s="116"/>
      <c r="L2103" s="116"/>
      <c r="N2103" s="116"/>
      <c r="R2103" s="116"/>
      <c r="T2103" s="116" t="s">
        <v>2808</v>
      </c>
      <c r="U2103" s="116" t="s">
        <v>3098</v>
      </c>
    </row>
    <row r="2104" spans="1:21" x14ac:dyDescent="0.25">
      <c r="A2104" s="116"/>
      <c r="C2104" s="116"/>
      <c r="E2104" s="116"/>
      <c r="G2104" s="116"/>
      <c r="I2104" s="116"/>
      <c r="K2104" s="116"/>
      <c r="L2104" s="116"/>
      <c r="N2104" s="116"/>
      <c r="R2104" s="116"/>
      <c r="T2104" s="116" t="s">
        <v>2808</v>
      </c>
      <c r="U2104" s="116" t="s">
        <v>3099</v>
      </c>
    </row>
    <row r="2105" spans="1:21" x14ac:dyDescent="0.25">
      <c r="A2105" s="116"/>
      <c r="C2105" s="116"/>
      <c r="E2105" s="116"/>
      <c r="G2105" s="116"/>
      <c r="I2105" s="116"/>
      <c r="K2105" s="116"/>
      <c r="L2105" s="116"/>
      <c r="N2105" s="116"/>
      <c r="R2105" s="116"/>
      <c r="T2105" s="116" t="s">
        <v>2808</v>
      </c>
      <c r="U2105" s="116" t="s">
        <v>3100</v>
      </c>
    </row>
    <row r="2106" spans="1:21" x14ac:dyDescent="0.25">
      <c r="A2106" s="116"/>
      <c r="C2106" s="116"/>
      <c r="E2106" s="116"/>
      <c r="G2106" s="116"/>
      <c r="I2106" s="116"/>
      <c r="K2106" s="116"/>
      <c r="L2106" s="116"/>
      <c r="N2106" s="116"/>
      <c r="R2106" s="116"/>
      <c r="T2106" s="116" t="s">
        <v>752</v>
      </c>
      <c r="U2106" s="116" t="s">
        <v>3267</v>
      </c>
    </row>
    <row r="2107" spans="1:21" x14ac:dyDescent="0.25">
      <c r="A2107" s="116"/>
      <c r="C2107" s="116"/>
      <c r="E2107" s="116"/>
      <c r="G2107" s="116"/>
      <c r="I2107" s="116"/>
      <c r="K2107" s="116"/>
      <c r="L2107" s="116"/>
      <c r="N2107" s="116"/>
      <c r="R2107" s="116"/>
      <c r="T2107" s="116" t="s">
        <v>752</v>
      </c>
      <c r="U2107" s="116" t="s">
        <v>3268</v>
      </c>
    </row>
    <row r="2108" spans="1:21" x14ac:dyDescent="0.25">
      <c r="A2108" s="116"/>
      <c r="C2108" s="116"/>
      <c r="E2108" s="116"/>
      <c r="G2108" s="116"/>
      <c r="I2108" s="116"/>
      <c r="K2108" s="116"/>
      <c r="L2108" s="116"/>
      <c r="N2108" s="116"/>
      <c r="R2108" s="116"/>
      <c r="T2108" s="116" t="s">
        <v>752</v>
      </c>
      <c r="U2108" s="116" t="s">
        <v>3269</v>
      </c>
    </row>
    <row r="2109" spans="1:21" x14ac:dyDescent="0.25">
      <c r="A2109" s="116"/>
      <c r="C2109" s="116"/>
      <c r="E2109" s="116"/>
      <c r="G2109" s="116"/>
      <c r="I2109" s="116"/>
      <c r="K2109" s="116"/>
      <c r="L2109" s="116"/>
      <c r="N2109" s="116"/>
      <c r="R2109" s="116"/>
      <c r="T2109" s="116" t="s">
        <v>752</v>
      </c>
      <c r="U2109" s="116" t="s">
        <v>3270</v>
      </c>
    </row>
    <row r="2110" spans="1:21" x14ac:dyDescent="0.25">
      <c r="A2110" s="116"/>
      <c r="C2110" s="116"/>
      <c r="E2110" s="116"/>
      <c r="G2110" s="116"/>
      <c r="I2110" s="116"/>
      <c r="K2110" s="116"/>
      <c r="L2110" s="116"/>
      <c r="N2110" s="116"/>
      <c r="R2110" s="116"/>
      <c r="T2110" s="116" t="s">
        <v>752</v>
      </c>
      <c r="U2110" s="116" t="s">
        <v>3271</v>
      </c>
    </row>
    <row r="2111" spans="1:21" x14ac:dyDescent="0.25">
      <c r="A2111" s="116"/>
      <c r="C2111" s="116"/>
      <c r="E2111" s="116"/>
      <c r="G2111" s="116"/>
      <c r="I2111" s="116"/>
      <c r="K2111" s="116"/>
      <c r="L2111" s="116"/>
      <c r="N2111" s="116"/>
      <c r="R2111" s="116"/>
      <c r="T2111" s="116" t="s">
        <v>752</v>
      </c>
      <c r="U2111" s="116" t="s">
        <v>3272</v>
      </c>
    </row>
    <row r="2112" spans="1:21" x14ac:dyDescent="0.25">
      <c r="A2112" s="116"/>
      <c r="C2112" s="116"/>
      <c r="E2112" s="116"/>
      <c r="G2112" s="116"/>
      <c r="I2112" s="116"/>
      <c r="K2112" s="116"/>
      <c r="L2112" s="116"/>
      <c r="N2112" s="116"/>
      <c r="R2112" s="116"/>
      <c r="T2112" s="116" t="s">
        <v>752</v>
      </c>
      <c r="U2112" s="116" t="s">
        <v>3273</v>
      </c>
    </row>
    <row r="2113" spans="1:21" x14ac:dyDescent="0.25">
      <c r="A2113" s="116"/>
      <c r="C2113" s="116"/>
      <c r="E2113" s="116"/>
      <c r="G2113" s="116"/>
      <c r="I2113" s="116"/>
      <c r="K2113" s="116"/>
      <c r="L2113" s="116"/>
      <c r="N2113" s="116"/>
      <c r="R2113" s="116"/>
      <c r="T2113" s="116" t="s">
        <v>752</v>
      </c>
      <c r="U2113" s="116" t="s">
        <v>3274</v>
      </c>
    </row>
    <row r="2114" spans="1:21" x14ac:dyDescent="0.25">
      <c r="A2114" s="116"/>
      <c r="C2114" s="116"/>
      <c r="E2114" s="116"/>
      <c r="G2114" s="116"/>
      <c r="I2114" s="116"/>
      <c r="K2114" s="116"/>
      <c r="L2114" s="116"/>
      <c r="N2114" s="116"/>
      <c r="R2114" s="116"/>
      <c r="T2114" s="116" t="s">
        <v>752</v>
      </c>
      <c r="U2114" s="116" t="s">
        <v>3275</v>
      </c>
    </row>
    <row r="2115" spans="1:21" x14ac:dyDescent="0.25">
      <c r="A2115" s="116"/>
      <c r="C2115" s="116"/>
      <c r="E2115" s="116"/>
      <c r="G2115" s="116"/>
      <c r="I2115" s="116"/>
      <c r="K2115" s="116"/>
      <c r="L2115" s="116"/>
      <c r="N2115" s="116"/>
      <c r="R2115" s="116"/>
      <c r="T2115" s="116" t="s">
        <v>752</v>
      </c>
      <c r="U2115" s="116" t="s">
        <v>3276</v>
      </c>
    </row>
    <row r="2116" spans="1:21" x14ac:dyDescent="0.25">
      <c r="A2116" s="116"/>
      <c r="C2116" s="116"/>
      <c r="E2116" s="116"/>
      <c r="G2116" s="116"/>
      <c r="I2116" s="116"/>
      <c r="K2116" s="116"/>
      <c r="L2116" s="116"/>
      <c r="N2116" s="116"/>
      <c r="R2116" s="116"/>
      <c r="T2116" s="116" t="s">
        <v>752</v>
      </c>
      <c r="U2116" s="116" t="s">
        <v>3277</v>
      </c>
    </row>
    <row r="2117" spans="1:21" x14ac:dyDescent="0.25">
      <c r="A2117" s="116"/>
      <c r="C2117" s="116"/>
      <c r="E2117" s="116"/>
      <c r="G2117" s="116"/>
      <c r="I2117" s="116"/>
      <c r="K2117" s="116"/>
      <c r="L2117" s="116"/>
      <c r="N2117" s="116"/>
      <c r="R2117" s="116"/>
      <c r="T2117" s="116" t="s">
        <v>752</v>
      </c>
      <c r="U2117" s="116" t="s">
        <v>3278</v>
      </c>
    </row>
    <row r="2118" spans="1:21" x14ac:dyDescent="0.25">
      <c r="A2118" s="116"/>
      <c r="C2118" s="116"/>
      <c r="E2118" s="116"/>
      <c r="G2118" s="116"/>
      <c r="I2118" s="116"/>
      <c r="K2118" s="116"/>
      <c r="L2118" s="116"/>
      <c r="N2118" s="116"/>
      <c r="R2118" s="116"/>
      <c r="T2118" s="116" t="s">
        <v>765</v>
      </c>
      <c r="U2118" s="116" t="s">
        <v>3267</v>
      </c>
    </row>
    <row r="2119" spans="1:21" x14ac:dyDescent="0.25">
      <c r="A2119" s="116"/>
      <c r="C2119" s="116"/>
      <c r="E2119" s="116"/>
      <c r="G2119" s="116"/>
      <c r="I2119" s="116"/>
      <c r="K2119" s="116"/>
      <c r="L2119" s="116"/>
      <c r="N2119" s="116"/>
      <c r="R2119" s="116"/>
      <c r="T2119" s="116" t="s">
        <v>765</v>
      </c>
      <c r="U2119" s="116" t="s">
        <v>3268</v>
      </c>
    </row>
    <row r="2120" spans="1:21" x14ac:dyDescent="0.25">
      <c r="A2120" s="116"/>
      <c r="C2120" s="116"/>
      <c r="E2120" s="116"/>
      <c r="G2120" s="116"/>
      <c r="I2120" s="116"/>
      <c r="K2120" s="116"/>
      <c r="L2120" s="116"/>
      <c r="N2120" s="116"/>
      <c r="R2120" s="116"/>
      <c r="T2120" s="116" t="s">
        <v>765</v>
      </c>
      <c r="U2120" s="116" t="s">
        <v>3269</v>
      </c>
    </row>
    <row r="2121" spans="1:21" x14ac:dyDescent="0.25">
      <c r="A2121" s="116"/>
      <c r="C2121" s="116"/>
      <c r="E2121" s="116"/>
      <c r="G2121" s="116"/>
      <c r="I2121" s="116"/>
      <c r="K2121" s="116"/>
      <c r="L2121" s="116"/>
      <c r="N2121" s="116"/>
      <c r="R2121" s="116"/>
      <c r="T2121" s="116" t="s">
        <v>765</v>
      </c>
      <c r="U2121" s="116" t="s">
        <v>3270</v>
      </c>
    </row>
    <row r="2122" spans="1:21" x14ac:dyDescent="0.25">
      <c r="A2122" s="116"/>
      <c r="C2122" s="116"/>
      <c r="E2122" s="116"/>
      <c r="G2122" s="116"/>
      <c r="I2122" s="116"/>
      <c r="K2122" s="116"/>
      <c r="L2122" s="116"/>
      <c r="N2122" s="116"/>
      <c r="R2122" s="116"/>
      <c r="T2122" s="116" t="s">
        <v>765</v>
      </c>
      <c r="U2122" s="116" t="s">
        <v>3271</v>
      </c>
    </row>
    <row r="2123" spans="1:21" x14ac:dyDescent="0.25">
      <c r="A2123" s="116"/>
      <c r="C2123" s="116"/>
      <c r="E2123" s="116"/>
      <c r="G2123" s="116"/>
      <c r="I2123" s="116"/>
      <c r="K2123" s="116"/>
      <c r="L2123" s="116"/>
      <c r="N2123" s="116"/>
      <c r="R2123" s="116"/>
      <c r="T2123" s="116" t="s">
        <v>765</v>
      </c>
      <c r="U2123" s="116" t="s">
        <v>3272</v>
      </c>
    </row>
    <row r="2124" spans="1:21" x14ac:dyDescent="0.25">
      <c r="A2124" s="116"/>
      <c r="C2124" s="116"/>
      <c r="E2124" s="116"/>
      <c r="G2124" s="116"/>
      <c r="I2124" s="116"/>
      <c r="K2124" s="116"/>
      <c r="L2124" s="116"/>
      <c r="N2124" s="116"/>
      <c r="R2124" s="116"/>
      <c r="T2124" s="116" t="s">
        <v>765</v>
      </c>
      <c r="U2124" s="116" t="s">
        <v>3273</v>
      </c>
    </row>
    <row r="2125" spans="1:21" x14ac:dyDescent="0.25">
      <c r="A2125" s="116"/>
      <c r="C2125" s="116"/>
      <c r="E2125" s="116"/>
      <c r="G2125" s="116"/>
      <c r="I2125" s="116"/>
      <c r="K2125" s="116"/>
      <c r="L2125" s="116"/>
      <c r="N2125" s="116"/>
      <c r="R2125" s="116"/>
      <c r="T2125" s="116" t="s">
        <v>765</v>
      </c>
      <c r="U2125" s="116" t="s">
        <v>3274</v>
      </c>
    </row>
    <row r="2126" spans="1:21" x14ac:dyDescent="0.25">
      <c r="A2126" s="116"/>
      <c r="C2126" s="116"/>
      <c r="E2126" s="116"/>
      <c r="G2126" s="116"/>
      <c r="I2126" s="116"/>
      <c r="K2126" s="116"/>
      <c r="L2126" s="116"/>
      <c r="N2126" s="116"/>
      <c r="R2126" s="116"/>
      <c r="T2126" s="116" t="s">
        <v>765</v>
      </c>
      <c r="U2126" s="116" t="s">
        <v>3275</v>
      </c>
    </row>
    <row r="2127" spans="1:21" x14ac:dyDescent="0.25">
      <c r="A2127" s="116"/>
      <c r="C2127" s="116"/>
      <c r="E2127" s="116"/>
      <c r="G2127" s="116"/>
      <c r="I2127" s="116"/>
      <c r="K2127" s="116"/>
      <c r="L2127" s="116"/>
      <c r="N2127" s="116"/>
      <c r="R2127" s="116"/>
      <c r="T2127" s="116" t="s">
        <v>765</v>
      </c>
      <c r="U2127" s="116" t="s">
        <v>3276</v>
      </c>
    </row>
    <row r="2128" spans="1:21" x14ac:dyDescent="0.25">
      <c r="A2128" s="116"/>
      <c r="C2128" s="116"/>
      <c r="E2128" s="116"/>
      <c r="G2128" s="116"/>
      <c r="I2128" s="116"/>
      <c r="K2128" s="116"/>
      <c r="L2128" s="116"/>
      <c r="N2128" s="116"/>
      <c r="R2128" s="116"/>
      <c r="T2128" s="116" t="s">
        <v>765</v>
      </c>
      <c r="U2128" s="116" t="s">
        <v>3277</v>
      </c>
    </row>
    <row r="2129" spans="1:21" x14ac:dyDescent="0.25">
      <c r="A2129" s="116"/>
      <c r="C2129" s="116"/>
      <c r="E2129" s="116"/>
      <c r="G2129" s="116"/>
      <c r="I2129" s="116"/>
      <c r="K2129" s="116"/>
      <c r="L2129" s="116"/>
      <c r="N2129" s="116"/>
      <c r="R2129" s="116"/>
      <c r="T2129" s="116" t="s">
        <v>765</v>
      </c>
      <c r="U2129" s="116" t="s">
        <v>3278</v>
      </c>
    </row>
    <row r="2130" spans="1:21" x14ac:dyDescent="0.25">
      <c r="A2130" s="116"/>
      <c r="C2130" s="116"/>
      <c r="E2130" s="116"/>
      <c r="G2130" s="116"/>
      <c r="I2130" s="116"/>
      <c r="K2130" s="116"/>
      <c r="L2130" s="116"/>
      <c r="N2130" s="116"/>
      <c r="R2130" s="116"/>
      <c r="T2130" s="116" t="s">
        <v>767</v>
      </c>
      <c r="U2130" s="116" t="s">
        <v>3267</v>
      </c>
    </row>
    <row r="2131" spans="1:21" x14ac:dyDescent="0.25">
      <c r="A2131" s="116"/>
      <c r="C2131" s="116"/>
      <c r="E2131" s="116"/>
      <c r="G2131" s="116"/>
      <c r="I2131" s="116"/>
      <c r="K2131" s="116"/>
      <c r="L2131" s="116"/>
      <c r="N2131" s="116"/>
      <c r="R2131" s="116"/>
      <c r="T2131" s="116" t="s">
        <v>767</v>
      </c>
      <c r="U2131" s="116" t="s">
        <v>3268</v>
      </c>
    </row>
    <row r="2132" spans="1:21" x14ac:dyDescent="0.25">
      <c r="A2132" s="116"/>
      <c r="C2132" s="116"/>
      <c r="E2132" s="116"/>
      <c r="G2132" s="116"/>
      <c r="I2132" s="116"/>
      <c r="K2132" s="116"/>
      <c r="L2132" s="116"/>
      <c r="N2132" s="116"/>
      <c r="R2132" s="116"/>
      <c r="T2132" s="116" t="s">
        <v>767</v>
      </c>
      <c r="U2132" s="116" t="s">
        <v>3269</v>
      </c>
    </row>
    <row r="2133" spans="1:21" x14ac:dyDescent="0.25">
      <c r="A2133" s="116"/>
      <c r="C2133" s="116"/>
      <c r="E2133" s="116"/>
      <c r="G2133" s="116"/>
      <c r="I2133" s="116"/>
      <c r="K2133" s="116"/>
      <c r="L2133" s="116"/>
      <c r="N2133" s="116"/>
      <c r="R2133" s="116"/>
      <c r="T2133" s="116" t="s">
        <v>767</v>
      </c>
      <c r="U2133" s="116" t="s">
        <v>3270</v>
      </c>
    </row>
    <row r="2134" spans="1:21" x14ac:dyDescent="0.25">
      <c r="A2134" s="116"/>
      <c r="C2134" s="116"/>
      <c r="E2134" s="116"/>
      <c r="G2134" s="116"/>
      <c r="I2134" s="116"/>
      <c r="K2134" s="116"/>
      <c r="L2134" s="116"/>
      <c r="N2134" s="116"/>
      <c r="R2134" s="116"/>
      <c r="T2134" s="116" t="s">
        <v>767</v>
      </c>
      <c r="U2134" s="116" t="s">
        <v>3271</v>
      </c>
    </row>
    <row r="2135" spans="1:21" x14ac:dyDescent="0.25">
      <c r="A2135" s="116"/>
      <c r="C2135" s="116"/>
      <c r="E2135" s="116"/>
      <c r="G2135" s="116"/>
      <c r="I2135" s="116"/>
      <c r="K2135" s="116"/>
      <c r="L2135" s="116"/>
      <c r="N2135" s="116"/>
      <c r="R2135" s="116"/>
      <c r="T2135" s="116" t="s">
        <v>767</v>
      </c>
      <c r="U2135" s="116" t="s">
        <v>3272</v>
      </c>
    </row>
    <row r="2136" spans="1:21" x14ac:dyDescent="0.25">
      <c r="A2136" s="116"/>
      <c r="C2136" s="116"/>
      <c r="E2136" s="116"/>
      <c r="G2136" s="116"/>
      <c r="I2136" s="116"/>
      <c r="K2136" s="116"/>
      <c r="L2136" s="116"/>
      <c r="N2136" s="116"/>
      <c r="R2136" s="116"/>
      <c r="T2136" s="116" t="s">
        <v>767</v>
      </c>
      <c r="U2136" s="116" t="s">
        <v>3273</v>
      </c>
    </row>
    <row r="2137" spans="1:21" x14ac:dyDescent="0.25">
      <c r="A2137" s="116"/>
      <c r="C2137" s="116"/>
      <c r="E2137" s="116"/>
      <c r="G2137" s="116"/>
      <c r="I2137" s="116"/>
      <c r="K2137" s="116"/>
      <c r="L2137" s="116"/>
      <c r="N2137" s="116"/>
      <c r="R2137" s="116"/>
      <c r="T2137" s="116" t="s">
        <v>767</v>
      </c>
      <c r="U2137" s="116" t="s">
        <v>3274</v>
      </c>
    </row>
    <row r="2138" spans="1:21" x14ac:dyDescent="0.25">
      <c r="A2138" s="116"/>
      <c r="C2138" s="116"/>
      <c r="E2138" s="116"/>
      <c r="G2138" s="116"/>
      <c r="I2138" s="116"/>
      <c r="K2138" s="116"/>
      <c r="L2138" s="116"/>
      <c r="N2138" s="116"/>
      <c r="R2138" s="116"/>
      <c r="T2138" s="116" t="s">
        <v>767</v>
      </c>
      <c r="U2138" s="116" t="s">
        <v>3275</v>
      </c>
    </row>
    <row r="2139" spans="1:21" x14ac:dyDescent="0.25">
      <c r="A2139" s="116"/>
      <c r="C2139" s="116"/>
      <c r="E2139" s="116"/>
      <c r="G2139" s="116"/>
      <c r="I2139" s="116"/>
      <c r="K2139" s="116"/>
      <c r="L2139" s="116"/>
      <c r="N2139" s="116"/>
      <c r="R2139" s="116"/>
      <c r="T2139" s="116" t="s">
        <v>767</v>
      </c>
      <c r="U2139" s="116" t="s">
        <v>3276</v>
      </c>
    </row>
    <row r="2140" spans="1:21" x14ac:dyDescent="0.25">
      <c r="A2140" s="116"/>
      <c r="C2140" s="116"/>
      <c r="E2140" s="116"/>
      <c r="G2140" s="116"/>
      <c r="I2140" s="116"/>
      <c r="K2140" s="116"/>
      <c r="L2140" s="116"/>
      <c r="N2140" s="116"/>
      <c r="R2140" s="116"/>
      <c r="T2140" s="116" t="s">
        <v>767</v>
      </c>
      <c r="U2140" s="116" t="s">
        <v>3277</v>
      </c>
    </row>
    <row r="2141" spans="1:21" x14ac:dyDescent="0.25">
      <c r="A2141" s="116"/>
      <c r="C2141" s="116"/>
      <c r="E2141" s="116"/>
      <c r="G2141" s="116"/>
      <c r="I2141" s="116"/>
      <c r="K2141" s="116"/>
      <c r="L2141" s="116"/>
      <c r="N2141" s="116"/>
      <c r="R2141" s="116"/>
      <c r="T2141" s="116" t="s">
        <v>767</v>
      </c>
      <c r="U2141" s="116" t="s">
        <v>3278</v>
      </c>
    </row>
    <row r="2142" spans="1:21" x14ac:dyDescent="0.25">
      <c r="A2142" s="116"/>
      <c r="C2142" s="116"/>
      <c r="E2142" s="116"/>
      <c r="G2142" s="116"/>
      <c r="I2142" s="116"/>
      <c r="K2142" s="116"/>
      <c r="L2142" s="116"/>
      <c r="N2142" s="116"/>
      <c r="R2142" s="116"/>
      <c r="T2142" s="116" t="s">
        <v>769</v>
      </c>
      <c r="U2142" s="116" t="s">
        <v>3267</v>
      </c>
    </row>
    <row r="2143" spans="1:21" x14ac:dyDescent="0.25">
      <c r="A2143" s="116"/>
      <c r="C2143" s="116"/>
      <c r="E2143" s="116"/>
      <c r="G2143" s="116"/>
      <c r="I2143" s="116"/>
      <c r="K2143" s="116"/>
      <c r="L2143" s="116"/>
      <c r="N2143" s="116"/>
      <c r="R2143" s="116"/>
      <c r="T2143" s="116" t="s">
        <v>769</v>
      </c>
      <c r="U2143" s="116" t="s">
        <v>3268</v>
      </c>
    </row>
    <row r="2144" spans="1:21" x14ac:dyDescent="0.25">
      <c r="A2144" s="116"/>
      <c r="C2144" s="116"/>
      <c r="E2144" s="116"/>
      <c r="G2144" s="116"/>
      <c r="I2144" s="116"/>
      <c r="K2144" s="116"/>
      <c r="L2144" s="116"/>
      <c r="N2144" s="116"/>
      <c r="R2144" s="116"/>
      <c r="T2144" s="116" t="s">
        <v>769</v>
      </c>
      <c r="U2144" s="116" t="s">
        <v>3269</v>
      </c>
    </row>
    <row r="2145" spans="1:21" x14ac:dyDescent="0.25">
      <c r="A2145" s="116"/>
      <c r="C2145" s="116"/>
      <c r="E2145" s="116"/>
      <c r="G2145" s="116"/>
      <c r="I2145" s="116"/>
      <c r="K2145" s="116"/>
      <c r="L2145" s="116"/>
      <c r="N2145" s="116"/>
      <c r="R2145" s="116"/>
      <c r="T2145" s="116" t="s">
        <v>769</v>
      </c>
      <c r="U2145" s="116" t="s">
        <v>3270</v>
      </c>
    </row>
    <row r="2146" spans="1:21" x14ac:dyDescent="0.25">
      <c r="A2146" s="116"/>
      <c r="C2146" s="116"/>
      <c r="E2146" s="116"/>
      <c r="G2146" s="116"/>
      <c r="I2146" s="116"/>
      <c r="K2146" s="116"/>
      <c r="L2146" s="116"/>
      <c r="N2146" s="116"/>
      <c r="R2146" s="116"/>
      <c r="T2146" s="116" t="s">
        <v>769</v>
      </c>
      <c r="U2146" s="116" t="s">
        <v>3271</v>
      </c>
    </row>
    <row r="2147" spans="1:21" x14ac:dyDescent="0.25">
      <c r="A2147" s="116"/>
      <c r="C2147" s="116"/>
      <c r="E2147" s="116"/>
      <c r="G2147" s="116"/>
      <c r="I2147" s="116"/>
      <c r="K2147" s="116"/>
      <c r="L2147" s="116"/>
      <c r="N2147" s="116"/>
      <c r="R2147" s="116"/>
      <c r="T2147" s="116" t="s">
        <v>769</v>
      </c>
      <c r="U2147" s="116" t="s">
        <v>3272</v>
      </c>
    </row>
    <row r="2148" spans="1:21" x14ac:dyDescent="0.25">
      <c r="A2148" s="116"/>
      <c r="C2148" s="116"/>
      <c r="E2148" s="116"/>
      <c r="G2148" s="116"/>
      <c r="I2148" s="116"/>
      <c r="K2148" s="116"/>
      <c r="L2148" s="116"/>
      <c r="N2148" s="116"/>
      <c r="R2148" s="116"/>
      <c r="T2148" s="116" t="s">
        <v>769</v>
      </c>
      <c r="U2148" s="116" t="s">
        <v>3273</v>
      </c>
    </row>
    <row r="2149" spans="1:21" x14ac:dyDescent="0.25">
      <c r="A2149" s="116"/>
      <c r="C2149" s="116"/>
      <c r="E2149" s="116"/>
      <c r="G2149" s="116"/>
      <c r="I2149" s="116"/>
      <c r="K2149" s="116"/>
      <c r="L2149" s="116"/>
      <c r="N2149" s="116"/>
      <c r="R2149" s="116"/>
      <c r="T2149" s="116" t="s">
        <v>769</v>
      </c>
      <c r="U2149" s="116" t="s">
        <v>3274</v>
      </c>
    </row>
    <row r="2150" spans="1:21" x14ac:dyDescent="0.25">
      <c r="A2150" s="116"/>
      <c r="C2150" s="116"/>
      <c r="E2150" s="116"/>
      <c r="G2150" s="116"/>
      <c r="I2150" s="116"/>
      <c r="K2150" s="116"/>
      <c r="L2150" s="116"/>
      <c r="N2150" s="116"/>
      <c r="R2150" s="116"/>
      <c r="T2150" s="116" t="s">
        <v>769</v>
      </c>
      <c r="U2150" s="116" t="s">
        <v>3275</v>
      </c>
    </row>
    <row r="2151" spans="1:21" x14ac:dyDescent="0.25">
      <c r="A2151" s="116"/>
      <c r="C2151" s="116"/>
      <c r="E2151" s="116"/>
      <c r="G2151" s="116"/>
      <c r="I2151" s="116"/>
      <c r="K2151" s="116"/>
      <c r="L2151" s="116"/>
      <c r="N2151" s="116"/>
      <c r="R2151" s="116"/>
      <c r="T2151" s="116" t="s">
        <v>769</v>
      </c>
      <c r="U2151" s="116" t="s">
        <v>3276</v>
      </c>
    </row>
    <row r="2152" spans="1:21" x14ac:dyDescent="0.25">
      <c r="A2152" s="116"/>
      <c r="C2152" s="116"/>
      <c r="E2152" s="116"/>
      <c r="G2152" s="116"/>
      <c r="I2152" s="116"/>
      <c r="K2152" s="116"/>
      <c r="L2152" s="116"/>
      <c r="N2152" s="116"/>
      <c r="R2152" s="116"/>
      <c r="T2152" s="116" t="s">
        <v>769</v>
      </c>
      <c r="U2152" s="116" t="s">
        <v>3277</v>
      </c>
    </row>
    <row r="2153" spans="1:21" x14ac:dyDescent="0.25">
      <c r="A2153" s="116"/>
      <c r="C2153" s="116"/>
      <c r="E2153" s="116"/>
      <c r="G2153" s="116"/>
      <c r="I2153" s="116"/>
      <c r="K2153" s="116"/>
      <c r="L2153" s="116"/>
      <c r="N2153" s="116"/>
      <c r="R2153" s="116"/>
      <c r="T2153" s="116" t="s">
        <v>769</v>
      </c>
      <c r="U2153" s="116" t="s">
        <v>3278</v>
      </c>
    </row>
    <row r="2154" spans="1:21" x14ac:dyDescent="0.25">
      <c r="A2154" s="116"/>
      <c r="C2154" s="116"/>
      <c r="E2154" s="116"/>
      <c r="G2154" s="116"/>
      <c r="I2154" s="116"/>
      <c r="K2154" s="116"/>
      <c r="L2154" s="116"/>
      <c r="N2154" s="116"/>
      <c r="R2154" s="116"/>
      <c r="T2154" s="116" t="s">
        <v>771</v>
      </c>
      <c r="U2154" s="116" t="s">
        <v>3267</v>
      </c>
    </row>
    <row r="2155" spans="1:21" x14ac:dyDescent="0.25">
      <c r="A2155" s="116"/>
      <c r="C2155" s="116"/>
      <c r="E2155" s="116"/>
      <c r="G2155" s="116"/>
      <c r="I2155" s="116"/>
      <c r="K2155" s="116"/>
      <c r="L2155" s="116"/>
      <c r="N2155" s="116"/>
      <c r="R2155" s="116"/>
      <c r="T2155" s="116" t="s">
        <v>771</v>
      </c>
      <c r="U2155" s="116" t="s">
        <v>3268</v>
      </c>
    </row>
    <row r="2156" spans="1:21" x14ac:dyDescent="0.25">
      <c r="A2156" s="116"/>
      <c r="C2156" s="116"/>
      <c r="E2156" s="116"/>
      <c r="G2156" s="116"/>
      <c r="I2156" s="116"/>
      <c r="K2156" s="116"/>
      <c r="L2156" s="116"/>
      <c r="N2156" s="116"/>
      <c r="R2156" s="116"/>
      <c r="T2156" s="116" t="s">
        <v>771</v>
      </c>
      <c r="U2156" s="116" t="s">
        <v>3269</v>
      </c>
    </row>
    <row r="2157" spans="1:21" x14ac:dyDescent="0.25">
      <c r="A2157" s="116"/>
      <c r="C2157" s="116"/>
      <c r="E2157" s="116"/>
      <c r="G2157" s="116"/>
      <c r="I2157" s="116"/>
      <c r="K2157" s="116"/>
      <c r="L2157" s="116"/>
      <c r="N2157" s="116"/>
      <c r="R2157" s="116"/>
      <c r="T2157" s="116" t="s">
        <v>771</v>
      </c>
      <c r="U2157" s="116" t="s">
        <v>3270</v>
      </c>
    </row>
    <row r="2158" spans="1:21" x14ac:dyDescent="0.25">
      <c r="A2158" s="116"/>
      <c r="C2158" s="116"/>
      <c r="E2158" s="116"/>
      <c r="G2158" s="116"/>
      <c r="I2158" s="116"/>
      <c r="K2158" s="116"/>
      <c r="L2158" s="116"/>
      <c r="N2158" s="116"/>
      <c r="R2158" s="116"/>
      <c r="T2158" s="116" t="s">
        <v>771</v>
      </c>
      <c r="U2158" s="116" t="s">
        <v>3271</v>
      </c>
    </row>
    <row r="2159" spans="1:21" x14ac:dyDescent="0.25">
      <c r="A2159" s="116"/>
      <c r="C2159" s="116"/>
      <c r="E2159" s="116"/>
      <c r="G2159" s="116"/>
      <c r="I2159" s="116"/>
      <c r="K2159" s="116"/>
      <c r="L2159" s="116"/>
      <c r="N2159" s="116"/>
      <c r="R2159" s="116"/>
      <c r="T2159" s="116" t="s">
        <v>771</v>
      </c>
      <c r="U2159" s="116" t="s">
        <v>3272</v>
      </c>
    </row>
    <row r="2160" spans="1:21" x14ac:dyDescent="0.25">
      <c r="A2160" s="116"/>
      <c r="C2160" s="116"/>
      <c r="E2160" s="116"/>
      <c r="G2160" s="116"/>
      <c r="I2160" s="116"/>
      <c r="K2160" s="116"/>
      <c r="L2160" s="116"/>
      <c r="N2160" s="116"/>
      <c r="R2160" s="116"/>
      <c r="T2160" s="116" t="s">
        <v>771</v>
      </c>
      <c r="U2160" s="116" t="s">
        <v>3273</v>
      </c>
    </row>
    <row r="2161" spans="1:21" x14ac:dyDescent="0.25">
      <c r="A2161" s="116"/>
      <c r="C2161" s="116"/>
      <c r="E2161" s="116"/>
      <c r="G2161" s="116"/>
      <c r="I2161" s="116"/>
      <c r="K2161" s="116"/>
      <c r="L2161" s="116"/>
      <c r="N2161" s="116"/>
      <c r="R2161" s="116"/>
      <c r="T2161" s="116" t="s">
        <v>771</v>
      </c>
      <c r="U2161" s="116" t="s">
        <v>3274</v>
      </c>
    </row>
    <row r="2162" spans="1:21" x14ac:dyDescent="0.25">
      <c r="A2162" s="116"/>
      <c r="C2162" s="116"/>
      <c r="E2162" s="116"/>
      <c r="G2162" s="116"/>
      <c r="I2162" s="116"/>
      <c r="K2162" s="116"/>
      <c r="L2162" s="116"/>
      <c r="N2162" s="116"/>
      <c r="R2162" s="116"/>
      <c r="T2162" s="116" t="s">
        <v>771</v>
      </c>
      <c r="U2162" s="116" t="s">
        <v>3275</v>
      </c>
    </row>
    <row r="2163" spans="1:21" x14ac:dyDescent="0.25">
      <c r="A2163" s="116"/>
      <c r="C2163" s="116"/>
      <c r="E2163" s="116"/>
      <c r="G2163" s="116"/>
      <c r="I2163" s="116"/>
      <c r="K2163" s="116"/>
      <c r="L2163" s="116"/>
      <c r="N2163" s="116"/>
      <c r="R2163" s="116"/>
      <c r="T2163" s="116" t="s">
        <v>771</v>
      </c>
      <c r="U2163" s="116" t="s">
        <v>3276</v>
      </c>
    </row>
    <row r="2164" spans="1:21" x14ac:dyDescent="0.25">
      <c r="A2164" s="116"/>
      <c r="C2164" s="116"/>
      <c r="E2164" s="116"/>
      <c r="G2164" s="116"/>
      <c r="I2164" s="116"/>
      <c r="K2164" s="116"/>
      <c r="L2164" s="116"/>
      <c r="N2164" s="116"/>
      <c r="R2164" s="116"/>
      <c r="T2164" s="116" t="s">
        <v>771</v>
      </c>
      <c r="U2164" s="116" t="s">
        <v>3277</v>
      </c>
    </row>
    <row r="2165" spans="1:21" x14ac:dyDescent="0.25">
      <c r="A2165" s="116"/>
      <c r="C2165" s="116"/>
      <c r="E2165" s="116"/>
      <c r="G2165" s="116"/>
      <c r="I2165" s="116"/>
      <c r="K2165" s="116"/>
      <c r="L2165" s="116"/>
      <c r="N2165" s="116"/>
      <c r="R2165" s="116"/>
      <c r="T2165" s="116" t="s">
        <v>771</v>
      </c>
      <c r="U2165" s="116" t="s">
        <v>3278</v>
      </c>
    </row>
    <row r="2166" spans="1:21" x14ac:dyDescent="0.25">
      <c r="A2166" s="116"/>
      <c r="C2166" s="116"/>
      <c r="E2166" s="116"/>
      <c r="G2166" s="116"/>
      <c r="I2166" s="116"/>
      <c r="K2166" s="116"/>
      <c r="L2166" s="116"/>
      <c r="N2166" s="116"/>
      <c r="R2166" s="116"/>
      <c r="T2166" s="116" t="s">
        <v>773</v>
      </c>
      <c r="U2166" s="116" t="s">
        <v>3267</v>
      </c>
    </row>
    <row r="2167" spans="1:21" x14ac:dyDescent="0.25">
      <c r="A2167" s="116"/>
      <c r="C2167" s="116"/>
      <c r="E2167" s="116"/>
      <c r="G2167" s="116"/>
      <c r="I2167" s="116"/>
      <c r="K2167" s="116"/>
      <c r="L2167" s="116"/>
      <c r="N2167" s="116"/>
      <c r="R2167" s="116"/>
      <c r="T2167" s="116" t="s">
        <v>773</v>
      </c>
      <c r="U2167" s="116" t="s">
        <v>3268</v>
      </c>
    </row>
    <row r="2168" spans="1:21" x14ac:dyDescent="0.25">
      <c r="A2168" s="116"/>
      <c r="C2168" s="116"/>
      <c r="E2168" s="116"/>
      <c r="G2168" s="116"/>
      <c r="I2168" s="116"/>
      <c r="K2168" s="116"/>
      <c r="L2168" s="116"/>
      <c r="N2168" s="116"/>
      <c r="R2168" s="116"/>
      <c r="T2168" s="116" t="s">
        <v>773</v>
      </c>
      <c r="U2168" s="116" t="s">
        <v>3269</v>
      </c>
    </row>
    <row r="2169" spans="1:21" x14ac:dyDescent="0.25">
      <c r="A2169" s="116"/>
      <c r="C2169" s="116"/>
      <c r="E2169" s="116"/>
      <c r="G2169" s="116"/>
      <c r="I2169" s="116"/>
      <c r="K2169" s="116"/>
      <c r="L2169" s="116"/>
      <c r="N2169" s="116"/>
      <c r="R2169" s="116"/>
      <c r="T2169" s="116" t="s">
        <v>773</v>
      </c>
      <c r="U2169" s="116" t="s">
        <v>3270</v>
      </c>
    </row>
    <row r="2170" spans="1:21" x14ac:dyDescent="0.25">
      <c r="A2170" s="116"/>
      <c r="C2170" s="116"/>
      <c r="E2170" s="116"/>
      <c r="G2170" s="116"/>
      <c r="I2170" s="116"/>
      <c r="K2170" s="116"/>
      <c r="L2170" s="116"/>
      <c r="N2170" s="116"/>
      <c r="R2170" s="116"/>
      <c r="T2170" s="116" t="s">
        <v>773</v>
      </c>
      <c r="U2170" s="116" t="s">
        <v>3271</v>
      </c>
    </row>
    <row r="2171" spans="1:21" x14ac:dyDescent="0.25">
      <c r="A2171" s="116"/>
      <c r="C2171" s="116"/>
      <c r="E2171" s="116"/>
      <c r="G2171" s="116"/>
      <c r="I2171" s="116"/>
      <c r="K2171" s="116"/>
      <c r="L2171" s="116"/>
      <c r="N2171" s="116"/>
      <c r="R2171" s="116"/>
      <c r="T2171" s="116" t="s">
        <v>773</v>
      </c>
      <c r="U2171" s="116" t="s">
        <v>3272</v>
      </c>
    </row>
    <row r="2172" spans="1:21" x14ac:dyDescent="0.25">
      <c r="A2172" s="116"/>
      <c r="C2172" s="116"/>
      <c r="E2172" s="116"/>
      <c r="G2172" s="116"/>
      <c r="I2172" s="116"/>
      <c r="K2172" s="116"/>
      <c r="L2172" s="116"/>
      <c r="N2172" s="116"/>
      <c r="R2172" s="116"/>
      <c r="T2172" s="116" t="s">
        <v>773</v>
      </c>
      <c r="U2172" s="116" t="s">
        <v>3273</v>
      </c>
    </row>
    <row r="2173" spans="1:21" x14ac:dyDescent="0.25">
      <c r="A2173" s="116"/>
      <c r="C2173" s="116"/>
      <c r="E2173" s="116"/>
      <c r="G2173" s="116"/>
      <c r="I2173" s="116"/>
      <c r="K2173" s="116"/>
      <c r="L2173" s="116"/>
      <c r="N2173" s="116"/>
      <c r="R2173" s="116"/>
      <c r="T2173" s="116" t="s">
        <v>773</v>
      </c>
      <c r="U2173" s="116" t="s">
        <v>3274</v>
      </c>
    </row>
    <row r="2174" spans="1:21" x14ac:dyDescent="0.25">
      <c r="A2174" s="116"/>
      <c r="C2174" s="116"/>
      <c r="E2174" s="116"/>
      <c r="G2174" s="116"/>
      <c r="I2174" s="116"/>
      <c r="K2174" s="116"/>
      <c r="L2174" s="116"/>
      <c r="N2174" s="116"/>
      <c r="R2174" s="116"/>
      <c r="T2174" s="116" t="s">
        <v>773</v>
      </c>
      <c r="U2174" s="116" t="s">
        <v>3275</v>
      </c>
    </row>
    <row r="2175" spans="1:21" x14ac:dyDescent="0.25">
      <c r="A2175" s="116"/>
      <c r="C2175" s="116"/>
      <c r="E2175" s="116"/>
      <c r="G2175" s="116"/>
      <c r="I2175" s="116"/>
      <c r="K2175" s="116"/>
      <c r="L2175" s="116"/>
      <c r="N2175" s="116"/>
      <c r="R2175" s="116"/>
      <c r="T2175" s="116" t="s">
        <v>773</v>
      </c>
      <c r="U2175" s="116" t="s">
        <v>3276</v>
      </c>
    </row>
    <row r="2176" spans="1:21" x14ac:dyDescent="0.25">
      <c r="A2176" s="116"/>
      <c r="C2176" s="116"/>
      <c r="E2176" s="116"/>
      <c r="G2176" s="116"/>
      <c r="I2176" s="116"/>
      <c r="K2176" s="116"/>
      <c r="L2176" s="116"/>
      <c r="N2176" s="116"/>
      <c r="R2176" s="116"/>
      <c r="T2176" s="116" t="s">
        <v>773</v>
      </c>
      <c r="U2176" s="116" t="s">
        <v>3277</v>
      </c>
    </row>
    <row r="2177" spans="1:21" x14ac:dyDescent="0.25">
      <c r="A2177" s="116"/>
      <c r="C2177" s="116"/>
      <c r="E2177" s="116"/>
      <c r="G2177" s="116"/>
      <c r="I2177" s="116"/>
      <c r="K2177" s="116"/>
      <c r="L2177" s="116"/>
      <c r="N2177" s="116"/>
      <c r="R2177" s="116"/>
      <c r="T2177" s="116" t="s">
        <v>773</v>
      </c>
      <c r="U2177" s="116" t="s">
        <v>3278</v>
      </c>
    </row>
    <row r="2178" spans="1:21" x14ac:dyDescent="0.25">
      <c r="A2178" s="116"/>
      <c r="C2178" s="116"/>
      <c r="E2178" s="116"/>
      <c r="G2178" s="116"/>
      <c r="I2178" s="116"/>
      <c r="K2178" s="116"/>
      <c r="L2178" s="116"/>
      <c r="N2178" s="116"/>
      <c r="R2178" s="116"/>
      <c r="T2178" s="116" t="s">
        <v>775</v>
      </c>
      <c r="U2178" s="116" t="s">
        <v>3267</v>
      </c>
    </row>
    <row r="2179" spans="1:21" x14ac:dyDescent="0.25">
      <c r="A2179" s="116"/>
      <c r="C2179" s="116"/>
      <c r="E2179" s="116"/>
      <c r="G2179" s="116"/>
      <c r="I2179" s="116"/>
      <c r="K2179" s="116"/>
      <c r="L2179" s="116"/>
      <c r="N2179" s="116"/>
      <c r="R2179" s="116"/>
      <c r="T2179" s="116" t="s">
        <v>775</v>
      </c>
      <c r="U2179" s="116" t="s">
        <v>3268</v>
      </c>
    </row>
    <row r="2180" spans="1:21" x14ac:dyDescent="0.25">
      <c r="A2180" s="116"/>
      <c r="C2180" s="116"/>
      <c r="E2180" s="116"/>
      <c r="G2180" s="116"/>
      <c r="I2180" s="116"/>
      <c r="K2180" s="116"/>
      <c r="L2180" s="116"/>
      <c r="N2180" s="116"/>
      <c r="R2180" s="116"/>
      <c r="T2180" s="116" t="s">
        <v>775</v>
      </c>
      <c r="U2180" s="116" t="s">
        <v>3269</v>
      </c>
    </row>
    <row r="2181" spans="1:21" x14ac:dyDescent="0.25">
      <c r="A2181" s="116"/>
      <c r="C2181" s="116"/>
      <c r="E2181" s="116"/>
      <c r="G2181" s="116"/>
      <c r="I2181" s="116"/>
      <c r="K2181" s="116"/>
      <c r="L2181" s="116"/>
      <c r="N2181" s="116"/>
      <c r="R2181" s="116"/>
      <c r="T2181" s="116" t="s">
        <v>775</v>
      </c>
      <c r="U2181" s="116" t="s">
        <v>3270</v>
      </c>
    </row>
    <row r="2182" spans="1:21" x14ac:dyDescent="0.25">
      <c r="A2182" s="116"/>
      <c r="C2182" s="116"/>
      <c r="E2182" s="116"/>
      <c r="G2182" s="116"/>
      <c r="I2182" s="116"/>
      <c r="K2182" s="116"/>
      <c r="L2182" s="116"/>
      <c r="N2182" s="116"/>
      <c r="R2182" s="116"/>
      <c r="T2182" s="116" t="s">
        <v>775</v>
      </c>
      <c r="U2182" s="116" t="s">
        <v>3271</v>
      </c>
    </row>
    <row r="2183" spans="1:21" x14ac:dyDescent="0.25">
      <c r="A2183" s="116"/>
      <c r="C2183" s="116"/>
      <c r="E2183" s="116"/>
      <c r="G2183" s="116"/>
      <c r="I2183" s="116"/>
      <c r="K2183" s="116"/>
      <c r="L2183" s="116"/>
      <c r="N2183" s="116"/>
      <c r="R2183" s="116"/>
      <c r="T2183" s="116" t="s">
        <v>775</v>
      </c>
      <c r="U2183" s="116" t="s">
        <v>3272</v>
      </c>
    </row>
    <row r="2184" spans="1:21" x14ac:dyDescent="0.25">
      <c r="A2184" s="116"/>
      <c r="C2184" s="116"/>
      <c r="E2184" s="116"/>
      <c r="G2184" s="116"/>
      <c r="I2184" s="116"/>
      <c r="K2184" s="116"/>
      <c r="L2184" s="116"/>
      <c r="N2184" s="116"/>
      <c r="R2184" s="116"/>
      <c r="T2184" s="116" t="s">
        <v>775</v>
      </c>
      <c r="U2184" s="116" t="s">
        <v>3273</v>
      </c>
    </row>
    <row r="2185" spans="1:21" x14ac:dyDescent="0.25">
      <c r="A2185" s="116"/>
      <c r="C2185" s="116"/>
      <c r="E2185" s="116"/>
      <c r="G2185" s="116"/>
      <c r="I2185" s="116"/>
      <c r="K2185" s="116"/>
      <c r="L2185" s="116"/>
      <c r="N2185" s="116"/>
      <c r="R2185" s="116"/>
      <c r="T2185" s="116" t="s">
        <v>775</v>
      </c>
      <c r="U2185" s="116" t="s">
        <v>3274</v>
      </c>
    </row>
    <row r="2186" spans="1:21" x14ac:dyDescent="0.25">
      <c r="A2186" s="116"/>
      <c r="C2186" s="116"/>
      <c r="E2186" s="116"/>
      <c r="G2186" s="116"/>
      <c r="I2186" s="116"/>
      <c r="K2186" s="116"/>
      <c r="L2186" s="116"/>
      <c r="N2186" s="116"/>
      <c r="R2186" s="116"/>
      <c r="T2186" s="116" t="s">
        <v>775</v>
      </c>
      <c r="U2186" s="116" t="s">
        <v>3275</v>
      </c>
    </row>
    <row r="2187" spans="1:21" x14ac:dyDescent="0.25">
      <c r="A2187" s="116"/>
      <c r="C2187" s="116"/>
      <c r="E2187" s="116"/>
      <c r="G2187" s="116"/>
      <c r="I2187" s="116"/>
      <c r="K2187" s="116"/>
      <c r="L2187" s="116"/>
      <c r="N2187" s="116"/>
      <c r="R2187" s="116"/>
      <c r="T2187" s="116" t="s">
        <v>775</v>
      </c>
      <c r="U2187" s="116" t="s">
        <v>3276</v>
      </c>
    </row>
    <row r="2188" spans="1:21" x14ac:dyDescent="0.25">
      <c r="A2188" s="116"/>
      <c r="C2188" s="116"/>
      <c r="E2188" s="116"/>
      <c r="G2188" s="116"/>
      <c r="I2188" s="116"/>
      <c r="K2188" s="116"/>
      <c r="L2188" s="116"/>
      <c r="N2188" s="116"/>
      <c r="R2188" s="116"/>
      <c r="T2188" s="116" t="s">
        <v>775</v>
      </c>
      <c r="U2188" s="116" t="s">
        <v>3277</v>
      </c>
    </row>
    <row r="2189" spans="1:21" x14ac:dyDescent="0.25">
      <c r="A2189" s="116"/>
      <c r="C2189" s="116"/>
      <c r="E2189" s="116"/>
      <c r="G2189" s="116"/>
      <c r="I2189" s="116"/>
      <c r="K2189" s="116"/>
      <c r="L2189" s="116"/>
      <c r="N2189" s="116"/>
      <c r="R2189" s="116"/>
      <c r="T2189" s="116" t="s">
        <v>775</v>
      </c>
      <c r="U2189" s="116" t="s">
        <v>3278</v>
      </c>
    </row>
    <row r="2190" spans="1:21" x14ac:dyDescent="0.25">
      <c r="A2190" s="116"/>
      <c r="C2190" s="116"/>
      <c r="E2190" s="116"/>
      <c r="G2190" s="116"/>
      <c r="I2190" s="116"/>
      <c r="K2190" s="116"/>
      <c r="L2190" s="116"/>
      <c r="N2190" s="116"/>
      <c r="R2190" s="116"/>
      <c r="T2190" s="116" t="s">
        <v>777</v>
      </c>
      <c r="U2190" s="116" t="s">
        <v>3267</v>
      </c>
    </row>
    <row r="2191" spans="1:21" x14ac:dyDescent="0.25">
      <c r="A2191" s="116"/>
      <c r="C2191" s="116"/>
      <c r="E2191" s="116"/>
      <c r="G2191" s="116"/>
      <c r="I2191" s="116"/>
      <c r="K2191" s="116"/>
      <c r="L2191" s="116"/>
      <c r="N2191" s="116"/>
      <c r="R2191" s="116"/>
      <c r="T2191" s="116" t="s">
        <v>777</v>
      </c>
      <c r="U2191" s="116" t="s">
        <v>3268</v>
      </c>
    </row>
    <row r="2192" spans="1:21" x14ac:dyDescent="0.25">
      <c r="A2192" s="116"/>
      <c r="C2192" s="116"/>
      <c r="E2192" s="116"/>
      <c r="G2192" s="116"/>
      <c r="I2192" s="116"/>
      <c r="K2192" s="116"/>
      <c r="L2192" s="116"/>
      <c r="N2192" s="116"/>
      <c r="R2192" s="116"/>
      <c r="T2192" s="116" t="s">
        <v>777</v>
      </c>
      <c r="U2192" s="116" t="s">
        <v>3269</v>
      </c>
    </row>
    <row r="2193" spans="1:21" x14ac:dyDescent="0.25">
      <c r="A2193" s="116"/>
      <c r="C2193" s="116"/>
      <c r="E2193" s="116"/>
      <c r="G2193" s="116"/>
      <c r="I2193" s="116"/>
      <c r="K2193" s="116"/>
      <c r="L2193" s="116"/>
      <c r="N2193" s="116"/>
      <c r="R2193" s="116"/>
      <c r="T2193" s="116" t="s">
        <v>777</v>
      </c>
      <c r="U2193" s="116" t="s">
        <v>3270</v>
      </c>
    </row>
    <row r="2194" spans="1:21" x14ac:dyDescent="0.25">
      <c r="A2194" s="116"/>
      <c r="C2194" s="116"/>
      <c r="E2194" s="116"/>
      <c r="G2194" s="116"/>
      <c r="I2194" s="116"/>
      <c r="K2194" s="116"/>
      <c r="L2194" s="116"/>
      <c r="N2194" s="116"/>
      <c r="R2194" s="116"/>
      <c r="T2194" s="116" t="s">
        <v>777</v>
      </c>
      <c r="U2194" s="116" t="s">
        <v>3271</v>
      </c>
    </row>
    <row r="2195" spans="1:21" x14ac:dyDescent="0.25">
      <c r="A2195" s="116"/>
      <c r="C2195" s="116"/>
      <c r="E2195" s="116"/>
      <c r="G2195" s="116"/>
      <c r="I2195" s="116"/>
      <c r="K2195" s="116"/>
      <c r="L2195" s="116"/>
      <c r="N2195" s="116"/>
      <c r="R2195" s="116"/>
      <c r="T2195" s="116" t="s">
        <v>777</v>
      </c>
      <c r="U2195" s="116" t="s">
        <v>3272</v>
      </c>
    </row>
    <row r="2196" spans="1:21" x14ac:dyDescent="0.25">
      <c r="A2196" s="116"/>
      <c r="C2196" s="116"/>
      <c r="E2196" s="116"/>
      <c r="G2196" s="116"/>
      <c r="I2196" s="116"/>
      <c r="K2196" s="116"/>
      <c r="L2196" s="116"/>
      <c r="N2196" s="116"/>
      <c r="R2196" s="116"/>
      <c r="T2196" s="116" t="s">
        <v>777</v>
      </c>
      <c r="U2196" s="116" t="s">
        <v>3273</v>
      </c>
    </row>
    <row r="2197" spans="1:21" x14ac:dyDescent="0.25">
      <c r="A2197" s="116"/>
      <c r="C2197" s="116"/>
      <c r="E2197" s="116"/>
      <c r="G2197" s="116"/>
      <c r="I2197" s="116"/>
      <c r="K2197" s="116"/>
      <c r="L2197" s="116"/>
      <c r="N2197" s="116"/>
      <c r="R2197" s="116"/>
      <c r="T2197" s="116" t="s">
        <v>777</v>
      </c>
      <c r="U2197" s="116" t="s">
        <v>3274</v>
      </c>
    </row>
    <row r="2198" spans="1:21" x14ac:dyDescent="0.25">
      <c r="A2198" s="116"/>
      <c r="C2198" s="116"/>
      <c r="E2198" s="116"/>
      <c r="G2198" s="116"/>
      <c r="I2198" s="116"/>
      <c r="K2198" s="116"/>
      <c r="L2198" s="116"/>
      <c r="N2198" s="116"/>
      <c r="R2198" s="116"/>
      <c r="T2198" s="116" t="s">
        <v>777</v>
      </c>
      <c r="U2198" s="116" t="s">
        <v>3275</v>
      </c>
    </row>
    <row r="2199" spans="1:21" x14ac:dyDescent="0.25">
      <c r="A2199" s="116"/>
      <c r="C2199" s="116"/>
      <c r="E2199" s="116"/>
      <c r="G2199" s="116"/>
      <c r="I2199" s="116"/>
      <c r="K2199" s="116"/>
      <c r="L2199" s="116"/>
      <c r="N2199" s="116"/>
      <c r="R2199" s="116"/>
      <c r="T2199" s="116" t="s">
        <v>777</v>
      </c>
      <c r="U2199" s="116" t="s">
        <v>3276</v>
      </c>
    </row>
    <row r="2200" spans="1:21" x14ac:dyDescent="0.25">
      <c r="A2200" s="116"/>
      <c r="C2200" s="116"/>
      <c r="E2200" s="116"/>
      <c r="G2200" s="116"/>
      <c r="I2200" s="116"/>
      <c r="K2200" s="116"/>
      <c r="L2200" s="116"/>
      <c r="N2200" s="116"/>
      <c r="R2200" s="116"/>
      <c r="T2200" s="116" t="s">
        <v>777</v>
      </c>
      <c r="U2200" s="116" t="s">
        <v>3277</v>
      </c>
    </row>
    <row r="2201" spans="1:21" x14ac:dyDescent="0.25">
      <c r="A2201" s="116"/>
      <c r="C2201" s="116"/>
      <c r="E2201" s="116"/>
      <c r="G2201" s="116"/>
      <c r="I2201" s="116"/>
      <c r="K2201" s="116"/>
      <c r="L2201" s="116"/>
      <c r="N2201" s="116"/>
      <c r="R2201" s="116"/>
      <c r="T2201" s="116" t="s">
        <v>777</v>
      </c>
      <c r="U2201" s="116" t="s">
        <v>3278</v>
      </c>
    </row>
    <row r="2202" spans="1:21" x14ac:dyDescent="0.25">
      <c r="A2202" s="116"/>
      <c r="C2202" s="116"/>
      <c r="E2202" s="116"/>
      <c r="G2202" s="116"/>
      <c r="I2202" s="116"/>
      <c r="K2202" s="116"/>
      <c r="L2202" s="116"/>
      <c r="N2202" s="116"/>
      <c r="R2202" s="116"/>
      <c r="T2202" s="116" t="s">
        <v>779</v>
      </c>
      <c r="U2202" s="116" t="s">
        <v>3267</v>
      </c>
    </row>
    <row r="2203" spans="1:21" x14ac:dyDescent="0.25">
      <c r="A2203" s="116"/>
      <c r="C2203" s="116"/>
      <c r="E2203" s="116"/>
      <c r="G2203" s="116"/>
      <c r="I2203" s="116"/>
      <c r="K2203" s="116"/>
      <c r="L2203" s="116"/>
      <c r="N2203" s="116"/>
      <c r="R2203" s="116"/>
      <c r="T2203" s="116" t="s">
        <v>779</v>
      </c>
      <c r="U2203" s="116" t="s">
        <v>3268</v>
      </c>
    </row>
    <row r="2204" spans="1:21" x14ac:dyDescent="0.25">
      <c r="A2204" s="116"/>
      <c r="C2204" s="116"/>
      <c r="E2204" s="116"/>
      <c r="G2204" s="116"/>
      <c r="I2204" s="116"/>
      <c r="K2204" s="116"/>
      <c r="L2204" s="116"/>
      <c r="N2204" s="116"/>
      <c r="R2204" s="116"/>
      <c r="T2204" s="116" t="s">
        <v>779</v>
      </c>
      <c r="U2204" s="116" t="s">
        <v>3269</v>
      </c>
    </row>
    <row r="2205" spans="1:21" x14ac:dyDescent="0.25">
      <c r="A2205" s="116"/>
      <c r="C2205" s="116"/>
      <c r="E2205" s="116"/>
      <c r="G2205" s="116"/>
      <c r="I2205" s="116"/>
      <c r="K2205" s="116"/>
      <c r="L2205" s="116"/>
      <c r="N2205" s="116"/>
      <c r="R2205" s="116"/>
      <c r="T2205" s="116" t="s">
        <v>779</v>
      </c>
      <c r="U2205" s="116" t="s">
        <v>3270</v>
      </c>
    </row>
    <row r="2206" spans="1:21" x14ac:dyDescent="0.25">
      <c r="A2206" s="116"/>
      <c r="C2206" s="116"/>
      <c r="E2206" s="116"/>
      <c r="G2206" s="116"/>
      <c r="I2206" s="116"/>
      <c r="K2206" s="116"/>
      <c r="L2206" s="116"/>
      <c r="N2206" s="116"/>
      <c r="R2206" s="116"/>
      <c r="T2206" s="116" t="s">
        <v>779</v>
      </c>
      <c r="U2206" s="116" t="s">
        <v>3271</v>
      </c>
    </row>
    <row r="2207" spans="1:21" x14ac:dyDescent="0.25">
      <c r="A2207" s="116"/>
      <c r="C2207" s="116"/>
      <c r="E2207" s="116"/>
      <c r="G2207" s="116"/>
      <c r="I2207" s="116"/>
      <c r="K2207" s="116"/>
      <c r="L2207" s="116"/>
      <c r="N2207" s="116"/>
      <c r="R2207" s="116"/>
      <c r="T2207" s="116" t="s">
        <v>779</v>
      </c>
      <c r="U2207" s="116" t="s">
        <v>3272</v>
      </c>
    </row>
    <row r="2208" spans="1:21" x14ac:dyDescent="0.25">
      <c r="A2208" s="116"/>
      <c r="C2208" s="116"/>
      <c r="E2208" s="116"/>
      <c r="G2208" s="116"/>
      <c r="I2208" s="116"/>
      <c r="K2208" s="116"/>
      <c r="L2208" s="116"/>
      <c r="N2208" s="116"/>
      <c r="R2208" s="116"/>
      <c r="T2208" s="116" t="s">
        <v>779</v>
      </c>
      <c r="U2208" s="116" t="s">
        <v>3273</v>
      </c>
    </row>
    <row r="2209" spans="1:21" x14ac:dyDescent="0.25">
      <c r="A2209" s="116"/>
      <c r="C2209" s="116"/>
      <c r="E2209" s="116"/>
      <c r="G2209" s="116"/>
      <c r="I2209" s="116"/>
      <c r="K2209" s="116"/>
      <c r="L2209" s="116"/>
      <c r="N2209" s="116"/>
      <c r="R2209" s="116"/>
      <c r="T2209" s="116" t="s">
        <v>779</v>
      </c>
      <c r="U2209" s="116" t="s">
        <v>3274</v>
      </c>
    </row>
    <row r="2210" spans="1:21" x14ac:dyDescent="0.25">
      <c r="A2210" s="116"/>
      <c r="C2210" s="116"/>
      <c r="E2210" s="116"/>
      <c r="G2210" s="116"/>
      <c r="I2210" s="116"/>
      <c r="K2210" s="116"/>
      <c r="L2210" s="116"/>
      <c r="N2210" s="116"/>
      <c r="R2210" s="116"/>
      <c r="T2210" s="116" t="s">
        <v>779</v>
      </c>
      <c r="U2210" s="116" t="s">
        <v>3275</v>
      </c>
    </row>
    <row r="2211" spans="1:21" x14ac:dyDescent="0.25">
      <c r="A2211" s="116"/>
      <c r="C2211" s="116"/>
      <c r="E2211" s="116"/>
      <c r="G2211" s="116"/>
      <c r="I2211" s="116"/>
      <c r="K2211" s="116"/>
      <c r="L2211" s="116"/>
      <c r="N2211" s="116"/>
      <c r="R2211" s="116"/>
      <c r="T2211" s="116" t="s">
        <v>779</v>
      </c>
      <c r="U2211" s="116" t="s">
        <v>3276</v>
      </c>
    </row>
    <row r="2212" spans="1:21" x14ac:dyDescent="0.25">
      <c r="A2212" s="116"/>
      <c r="C2212" s="116"/>
      <c r="E2212" s="116"/>
      <c r="G2212" s="116"/>
      <c r="I2212" s="116"/>
      <c r="K2212" s="116"/>
      <c r="L2212" s="116"/>
      <c r="N2212" s="116"/>
      <c r="R2212" s="116"/>
      <c r="T2212" s="116" t="s">
        <v>779</v>
      </c>
      <c r="U2212" s="116" t="s">
        <v>3277</v>
      </c>
    </row>
    <row r="2213" spans="1:21" x14ac:dyDescent="0.25">
      <c r="A2213" s="116"/>
      <c r="C2213" s="116"/>
      <c r="E2213" s="116"/>
      <c r="G2213" s="116"/>
      <c r="I2213" s="116"/>
      <c r="K2213" s="116"/>
      <c r="L2213" s="116"/>
      <c r="N2213" s="116"/>
      <c r="R2213" s="116"/>
      <c r="T2213" s="116" t="s">
        <v>779</v>
      </c>
      <c r="U2213" s="116" t="s">
        <v>3278</v>
      </c>
    </row>
    <row r="2214" spans="1:21" x14ac:dyDescent="0.25">
      <c r="A2214" s="116"/>
      <c r="C2214" s="116"/>
      <c r="E2214" s="116"/>
      <c r="G2214" s="116"/>
      <c r="I2214" s="116"/>
      <c r="K2214" s="116"/>
      <c r="L2214" s="116"/>
      <c r="N2214" s="116"/>
      <c r="R2214" s="116"/>
      <c r="T2214" s="116" t="s">
        <v>755</v>
      </c>
      <c r="U2214" s="116" t="s">
        <v>3267</v>
      </c>
    </row>
    <row r="2215" spans="1:21" x14ac:dyDescent="0.25">
      <c r="A2215" s="116"/>
      <c r="C2215" s="116"/>
      <c r="E2215" s="116"/>
      <c r="G2215" s="116"/>
      <c r="I2215" s="116"/>
      <c r="K2215" s="116"/>
      <c r="L2215" s="116"/>
      <c r="N2215" s="116"/>
      <c r="R2215" s="116"/>
      <c r="T2215" s="116" t="s">
        <v>755</v>
      </c>
      <c r="U2215" s="116" t="s">
        <v>3268</v>
      </c>
    </row>
    <row r="2216" spans="1:21" x14ac:dyDescent="0.25">
      <c r="A2216" s="116"/>
      <c r="C2216" s="116"/>
      <c r="E2216" s="116"/>
      <c r="G2216" s="116"/>
      <c r="I2216" s="116"/>
      <c r="K2216" s="116"/>
      <c r="L2216" s="116"/>
      <c r="N2216" s="116"/>
      <c r="R2216" s="116"/>
      <c r="T2216" s="116" t="s">
        <v>755</v>
      </c>
      <c r="U2216" s="116" t="s">
        <v>3269</v>
      </c>
    </row>
    <row r="2217" spans="1:21" x14ac:dyDescent="0.25">
      <c r="A2217" s="116"/>
      <c r="C2217" s="116"/>
      <c r="E2217" s="116"/>
      <c r="G2217" s="116"/>
      <c r="I2217" s="116"/>
      <c r="K2217" s="116"/>
      <c r="L2217" s="116"/>
      <c r="N2217" s="116"/>
      <c r="R2217" s="116"/>
      <c r="T2217" s="116" t="s">
        <v>755</v>
      </c>
      <c r="U2217" s="116" t="s">
        <v>3270</v>
      </c>
    </row>
    <row r="2218" spans="1:21" x14ac:dyDescent="0.25">
      <c r="A2218" s="116"/>
      <c r="C2218" s="116"/>
      <c r="E2218" s="116"/>
      <c r="G2218" s="116"/>
      <c r="I2218" s="116"/>
      <c r="K2218" s="116"/>
      <c r="L2218" s="116"/>
      <c r="N2218" s="116"/>
      <c r="R2218" s="116"/>
      <c r="T2218" s="116" t="s">
        <v>755</v>
      </c>
      <c r="U2218" s="116" t="s">
        <v>3271</v>
      </c>
    </row>
    <row r="2219" spans="1:21" x14ac:dyDescent="0.25">
      <c r="A2219" s="116"/>
      <c r="C2219" s="116"/>
      <c r="E2219" s="116"/>
      <c r="G2219" s="116"/>
      <c r="I2219" s="116"/>
      <c r="K2219" s="116"/>
      <c r="L2219" s="116"/>
      <c r="N2219" s="116"/>
      <c r="R2219" s="116"/>
      <c r="T2219" s="116" t="s">
        <v>755</v>
      </c>
      <c r="U2219" s="116" t="s">
        <v>3272</v>
      </c>
    </row>
    <row r="2220" spans="1:21" x14ac:dyDescent="0.25">
      <c r="A2220" s="116"/>
      <c r="C2220" s="116"/>
      <c r="E2220" s="116"/>
      <c r="G2220" s="116"/>
      <c r="I2220" s="116"/>
      <c r="K2220" s="116"/>
      <c r="L2220" s="116"/>
      <c r="N2220" s="116"/>
      <c r="R2220" s="116"/>
      <c r="T2220" s="116" t="s">
        <v>755</v>
      </c>
      <c r="U2220" s="116" t="s">
        <v>3273</v>
      </c>
    </row>
    <row r="2221" spans="1:21" x14ac:dyDescent="0.25">
      <c r="A2221" s="116"/>
      <c r="C2221" s="116"/>
      <c r="E2221" s="116"/>
      <c r="G2221" s="116"/>
      <c r="I2221" s="116"/>
      <c r="K2221" s="116"/>
      <c r="L2221" s="116"/>
      <c r="N2221" s="116"/>
      <c r="R2221" s="116"/>
      <c r="T2221" s="116" t="s">
        <v>755</v>
      </c>
      <c r="U2221" s="116" t="s">
        <v>3274</v>
      </c>
    </row>
    <row r="2222" spans="1:21" x14ac:dyDescent="0.25">
      <c r="A2222" s="116"/>
      <c r="C2222" s="116"/>
      <c r="E2222" s="116"/>
      <c r="G2222" s="116"/>
      <c r="I2222" s="116"/>
      <c r="K2222" s="116"/>
      <c r="L2222" s="116"/>
      <c r="N2222" s="116"/>
      <c r="R2222" s="116"/>
      <c r="T2222" s="116" t="s">
        <v>755</v>
      </c>
      <c r="U2222" s="116" t="s">
        <v>3275</v>
      </c>
    </row>
    <row r="2223" spans="1:21" x14ac:dyDescent="0.25">
      <c r="A2223" s="116"/>
      <c r="C2223" s="116"/>
      <c r="E2223" s="116"/>
      <c r="G2223" s="116"/>
      <c r="I2223" s="116"/>
      <c r="K2223" s="116"/>
      <c r="L2223" s="116"/>
      <c r="N2223" s="116"/>
      <c r="R2223" s="116"/>
      <c r="T2223" s="116" t="s">
        <v>755</v>
      </c>
      <c r="U2223" s="116" t="s">
        <v>3276</v>
      </c>
    </row>
    <row r="2224" spans="1:21" x14ac:dyDescent="0.25">
      <c r="A2224" s="116"/>
      <c r="C2224" s="116"/>
      <c r="E2224" s="116"/>
      <c r="G2224" s="116"/>
      <c r="I2224" s="116"/>
      <c r="K2224" s="116"/>
      <c r="L2224" s="116"/>
      <c r="N2224" s="116"/>
      <c r="R2224" s="116"/>
      <c r="T2224" s="116" t="s">
        <v>755</v>
      </c>
      <c r="U2224" s="116" t="s">
        <v>3277</v>
      </c>
    </row>
    <row r="2225" spans="1:21" x14ac:dyDescent="0.25">
      <c r="A2225" s="116"/>
      <c r="C2225" s="116"/>
      <c r="E2225" s="116"/>
      <c r="G2225" s="116"/>
      <c r="I2225" s="116"/>
      <c r="K2225" s="116"/>
      <c r="L2225" s="116"/>
      <c r="N2225" s="116"/>
      <c r="R2225" s="116"/>
      <c r="T2225" s="116" t="s">
        <v>755</v>
      </c>
      <c r="U2225" s="116" t="s">
        <v>3278</v>
      </c>
    </row>
    <row r="2226" spans="1:21" x14ac:dyDescent="0.25">
      <c r="A2226" s="116"/>
      <c r="C2226" s="116"/>
      <c r="E2226" s="116"/>
      <c r="G2226" s="116"/>
      <c r="I2226" s="116"/>
      <c r="K2226" s="116"/>
      <c r="L2226" s="116"/>
      <c r="N2226" s="116"/>
      <c r="R2226" s="116"/>
      <c r="T2226" s="116" t="s">
        <v>757</v>
      </c>
      <c r="U2226" s="116" t="s">
        <v>3267</v>
      </c>
    </row>
    <row r="2227" spans="1:21" x14ac:dyDescent="0.25">
      <c r="A2227" s="116"/>
      <c r="C2227" s="116"/>
      <c r="E2227" s="116"/>
      <c r="G2227" s="116"/>
      <c r="I2227" s="116"/>
      <c r="K2227" s="116"/>
      <c r="L2227" s="116"/>
      <c r="N2227" s="116"/>
      <c r="R2227" s="116"/>
      <c r="T2227" s="116" t="s">
        <v>757</v>
      </c>
      <c r="U2227" s="116" t="s">
        <v>3268</v>
      </c>
    </row>
    <row r="2228" spans="1:21" x14ac:dyDescent="0.25">
      <c r="A2228" s="116"/>
      <c r="C2228" s="116"/>
      <c r="E2228" s="116"/>
      <c r="G2228" s="116"/>
      <c r="I2228" s="116"/>
      <c r="K2228" s="116"/>
      <c r="L2228" s="116"/>
      <c r="N2228" s="116"/>
      <c r="R2228" s="116"/>
      <c r="T2228" s="116" t="s">
        <v>757</v>
      </c>
      <c r="U2228" s="116" t="s">
        <v>3269</v>
      </c>
    </row>
    <row r="2229" spans="1:21" x14ac:dyDescent="0.25">
      <c r="A2229" s="116"/>
      <c r="C2229" s="116"/>
      <c r="E2229" s="116"/>
      <c r="G2229" s="116"/>
      <c r="I2229" s="116"/>
      <c r="K2229" s="116"/>
      <c r="L2229" s="116"/>
      <c r="N2229" s="116"/>
      <c r="R2229" s="116"/>
      <c r="T2229" s="116" t="s">
        <v>757</v>
      </c>
      <c r="U2229" s="116" t="s">
        <v>3270</v>
      </c>
    </row>
    <row r="2230" spans="1:21" x14ac:dyDescent="0.25">
      <c r="A2230" s="116"/>
      <c r="C2230" s="116"/>
      <c r="E2230" s="116"/>
      <c r="G2230" s="116"/>
      <c r="I2230" s="116"/>
      <c r="K2230" s="116"/>
      <c r="L2230" s="116"/>
      <c r="N2230" s="116"/>
      <c r="R2230" s="116"/>
      <c r="T2230" s="116" t="s">
        <v>757</v>
      </c>
      <c r="U2230" s="116" t="s">
        <v>3271</v>
      </c>
    </row>
    <row r="2231" spans="1:21" x14ac:dyDescent="0.25">
      <c r="A2231" s="116"/>
      <c r="C2231" s="116"/>
      <c r="E2231" s="116"/>
      <c r="G2231" s="116"/>
      <c r="I2231" s="116"/>
      <c r="K2231" s="116"/>
      <c r="L2231" s="116"/>
      <c r="N2231" s="116"/>
      <c r="R2231" s="116"/>
      <c r="T2231" s="116" t="s">
        <v>757</v>
      </c>
      <c r="U2231" s="116" t="s">
        <v>3272</v>
      </c>
    </row>
    <row r="2232" spans="1:21" x14ac:dyDescent="0.25">
      <c r="A2232" s="116"/>
      <c r="C2232" s="116"/>
      <c r="E2232" s="116"/>
      <c r="G2232" s="116"/>
      <c r="I2232" s="116"/>
      <c r="K2232" s="116"/>
      <c r="L2232" s="116"/>
      <c r="N2232" s="116"/>
      <c r="R2232" s="116"/>
      <c r="T2232" s="116" t="s">
        <v>757</v>
      </c>
      <c r="U2232" s="116" t="s">
        <v>3273</v>
      </c>
    </row>
    <row r="2233" spans="1:21" x14ac:dyDescent="0.25">
      <c r="A2233" s="116"/>
      <c r="C2233" s="116"/>
      <c r="E2233" s="116"/>
      <c r="G2233" s="116"/>
      <c r="I2233" s="116"/>
      <c r="K2233" s="116"/>
      <c r="L2233" s="116"/>
      <c r="N2233" s="116"/>
      <c r="R2233" s="116"/>
      <c r="T2233" s="116" t="s">
        <v>757</v>
      </c>
      <c r="U2233" s="116" t="s">
        <v>3274</v>
      </c>
    </row>
    <row r="2234" spans="1:21" x14ac:dyDescent="0.25">
      <c r="A2234" s="116"/>
      <c r="C2234" s="116"/>
      <c r="E2234" s="116"/>
      <c r="G2234" s="116"/>
      <c r="I2234" s="116"/>
      <c r="K2234" s="116"/>
      <c r="L2234" s="116"/>
      <c r="N2234" s="116"/>
      <c r="R2234" s="116"/>
      <c r="T2234" s="116" t="s">
        <v>757</v>
      </c>
      <c r="U2234" s="116" t="s">
        <v>3275</v>
      </c>
    </row>
    <row r="2235" spans="1:21" x14ac:dyDescent="0.25">
      <c r="A2235" s="116"/>
      <c r="C2235" s="116"/>
      <c r="E2235" s="116"/>
      <c r="G2235" s="116"/>
      <c r="I2235" s="116"/>
      <c r="K2235" s="116"/>
      <c r="L2235" s="116"/>
      <c r="N2235" s="116"/>
      <c r="R2235" s="116"/>
      <c r="T2235" s="116" t="s">
        <v>757</v>
      </c>
      <c r="U2235" s="116" t="s">
        <v>3276</v>
      </c>
    </row>
    <row r="2236" spans="1:21" x14ac:dyDescent="0.25">
      <c r="A2236" s="116"/>
      <c r="C2236" s="116"/>
      <c r="E2236" s="116"/>
      <c r="G2236" s="116"/>
      <c r="I2236" s="116"/>
      <c r="K2236" s="116"/>
      <c r="L2236" s="116"/>
      <c r="N2236" s="116"/>
      <c r="R2236" s="116"/>
      <c r="T2236" s="116" t="s">
        <v>757</v>
      </c>
      <c r="U2236" s="116" t="s">
        <v>3277</v>
      </c>
    </row>
    <row r="2237" spans="1:21" x14ac:dyDescent="0.25">
      <c r="A2237" s="116"/>
      <c r="C2237" s="116"/>
      <c r="E2237" s="116"/>
      <c r="G2237" s="116"/>
      <c r="I2237" s="116"/>
      <c r="K2237" s="116"/>
      <c r="L2237" s="116"/>
      <c r="N2237" s="116"/>
      <c r="R2237" s="116"/>
      <c r="T2237" s="116" t="s">
        <v>757</v>
      </c>
      <c r="U2237" s="116" t="s">
        <v>3278</v>
      </c>
    </row>
    <row r="2238" spans="1:21" x14ac:dyDescent="0.25">
      <c r="A2238" s="116"/>
      <c r="C2238" s="116"/>
      <c r="E2238" s="116"/>
      <c r="G2238" s="116"/>
      <c r="I2238" s="116"/>
      <c r="K2238" s="116"/>
      <c r="L2238" s="116"/>
      <c r="N2238" s="116"/>
      <c r="R2238" s="116"/>
      <c r="T2238" s="116" t="s">
        <v>759</v>
      </c>
      <c r="U2238" s="116" t="s">
        <v>3267</v>
      </c>
    </row>
    <row r="2239" spans="1:21" x14ac:dyDescent="0.25">
      <c r="A2239" s="116"/>
      <c r="C2239" s="116"/>
      <c r="E2239" s="116"/>
      <c r="G2239" s="116"/>
      <c r="I2239" s="116"/>
      <c r="K2239" s="116"/>
      <c r="L2239" s="116"/>
      <c r="N2239" s="116"/>
      <c r="R2239" s="116"/>
      <c r="T2239" s="116" t="s">
        <v>759</v>
      </c>
      <c r="U2239" s="116" t="s">
        <v>3268</v>
      </c>
    </row>
    <row r="2240" spans="1:21" x14ac:dyDescent="0.25">
      <c r="A2240" s="116"/>
      <c r="C2240" s="116"/>
      <c r="E2240" s="116"/>
      <c r="G2240" s="116"/>
      <c r="I2240" s="116"/>
      <c r="K2240" s="116"/>
      <c r="L2240" s="116"/>
      <c r="N2240" s="116"/>
      <c r="R2240" s="116"/>
      <c r="T2240" s="116" t="s">
        <v>759</v>
      </c>
      <c r="U2240" s="116" t="s">
        <v>3269</v>
      </c>
    </row>
    <row r="2241" spans="1:21" x14ac:dyDescent="0.25">
      <c r="A2241" s="116"/>
      <c r="C2241" s="116"/>
      <c r="E2241" s="116"/>
      <c r="G2241" s="116"/>
      <c r="I2241" s="116"/>
      <c r="K2241" s="116"/>
      <c r="L2241" s="116"/>
      <c r="N2241" s="116"/>
      <c r="R2241" s="116"/>
      <c r="T2241" s="116" t="s">
        <v>759</v>
      </c>
      <c r="U2241" s="116" t="s">
        <v>3270</v>
      </c>
    </row>
    <row r="2242" spans="1:21" x14ac:dyDescent="0.25">
      <c r="A2242" s="116"/>
      <c r="C2242" s="116"/>
      <c r="E2242" s="116"/>
      <c r="G2242" s="116"/>
      <c r="I2242" s="116"/>
      <c r="K2242" s="116"/>
      <c r="L2242" s="116"/>
      <c r="N2242" s="116"/>
      <c r="R2242" s="116"/>
      <c r="T2242" s="116" t="s">
        <v>759</v>
      </c>
      <c r="U2242" s="116" t="s">
        <v>3271</v>
      </c>
    </row>
    <row r="2243" spans="1:21" x14ac:dyDescent="0.25">
      <c r="A2243" s="116"/>
      <c r="C2243" s="116"/>
      <c r="E2243" s="116"/>
      <c r="G2243" s="116"/>
      <c r="I2243" s="116"/>
      <c r="K2243" s="116"/>
      <c r="L2243" s="116"/>
      <c r="N2243" s="116"/>
      <c r="R2243" s="116"/>
      <c r="T2243" s="116" t="s">
        <v>759</v>
      </c>
      <c r="U2243" s="116" t="s">
        <v>3272</v>
      </c>
    </row>
    <row r="2244" spans="1:21" x14ac:dyDescent="0.25">
      <c r="A2244" s="116"/>
      <c r="C2244" s="116"/>
      <c r="E2244" s="116"/>
      <c r="G2244" s="116"/>
      <c r="I2244" s="116"/>
      <c r="K2244" s="116"/>
      <c r="L2244" s="116"/>
      <c r="N2244" s="116"/>
      <c r="R2244" s="116"/>
      <c r="T2244" s="116" t="s">
        <v>759</v>
      </c>
      <c r="U2244" s="116" t="s">
        <v>3273</v>
      </c>
    </row>
    <row r="2245" spans="1:21" x14ac:dyDescent="0.25">
      <c r="A2245" s="116"/>
      <c r="C2245" s="116"/>
      <c r="E2245" s="116"/>
      <c r="G2245" s="116"/>
      <c r="I2245" s="116"/>
      <c r="K2245" s="116"/>
      <c r="L2245" s="116"/>
      <c r="N2245" s="116"/>
      <c r="R2245" s="116"/>
      <c r="T2245" s="116" t="s">
        <v>759</v>
      </c>
      <c r="U2245" s="116" t="s">
        <v>3274</v>
      </c>
    </row>
    <row r="2246" spans="1:21" x14ac:dyDescent="0.25">
      <c r="A2246" s="116"/>
      <c r="C2246" s="116"/>
      <c r="E2246" s="116"/>
      <c r="G2246" s="116"/>
      <c r="I2246" s="116"/>
      <c r="K2246" s="116"/>
      <c r="L2246" s="116"/>
      <c r="N2246" s="116"/>
      <c r="R2246" s="116"/>
      <c r="T2246" s="116" t="s">
        <v>759</v>
      </c>
      <c r="U2246" s="116" t="s">
        <v>3275</v>
      </c>
    </row>
    <row r="2247" spans="1:21" x14ac:dyDescent="0.25">
      <c r="A2247" s="116"/>
      <c r="C2247" s="116"/>
      <c r="E2247" s="116"/>
      <c r="G2247" s="116"/>
      <c r="I2247" s="116"/>
      <c r="K2247" s="116"/>
      <c r="L2247" s="116"/>
      <c r="N2247" s="116"/>
      <c r="R2247" s="116"/>
      <c r="T2247" s="116" t="s">
        <v>759</v>
      </c>
      <c r="U2247" s="116" t="s">
        <v>3276</v>
      </c>
    </row>
    <row r="2248" spans="1:21" x14ac:dyDescent="0.25">
      <c r="A2248" s="116"/>
      <c r="C2248" s="116"/>
      <c r="E2248" s="116"/>
      <c r="G2248" s="116"/>
      <c r="I2248" s="116"/>
      <c r="K2248" s="116"/>
      <c r="L2248" s="116"/>
      <c r="N2248" s="116"/>
      <c r="R2248" s="116"/>
      <c r="T2248" s="116" t="s">
        <v>759</v>
      </c>
      <c r="U2248" s="116" t="s">
        <v>3277</v>
      </c>
    </row>
    <row r="2249" spans="1:21" x14ac:dyDescent="0.25">
      <c r="A2249" s="116"/>
      <c r="C2249" s="116"/>
      <c r="E2249" s="116"/>
      <c r="G2249" s="116"/>
      <c r="I2249" s="116"/>
      <c r="K2249" s="116"/>
      <c r="L2249" s="116"/>
      <c r="N2249" s="116"/>
      <c r="R2249" s="116"/>
      <c r="T2249" s="116" t="s">
        <v>759</v>
      </c>
      <c r="U2249" s="116" t="s">
        <v>3278</v>
      </c>
    </row>
    <row r="2250" spans="1:21" x14ac:dyDescent="0.25">
      <c r="A2250" s="116"/>
      <c r="C2250" s="116"/>
      <c r="E2250" s="116"/>
      <c r="G2250" s="116"/>
      <c r="I2250" s="116"/>
      <c r="K2250" s="116"/>
      <c r="L2250" s="116"/>
      <c r="N2250" s="116"/>
      <c r="R2250" s="116"/>
      <c r="T2250" s="116" t="s">
        <v>761</v>
      </c>
      <c r="U2250" s="116" t="s">
        <v>3267</v>
      </c>
    </row>
    <row r="2251" spans="1:21" x14ac:dyDescent="0.25">
      <c r="A2251" s="116"/>
      <c r="C2251" s="116"/>
      <c r="E2251" s="116"/>
      <c r="G2251" s="116"/>
      <c r="I2251" s="116"/>
      <c r="K2251" s="116"/>
      <c r="L2251" s="116"/>
      <c r="N2251" s="116"/>
      <c r="R2251" s="116"/>
      <c r="T2251" s="116" t="s">
        <v>761</v>
      </c>
      <c r="U2251" s="116" t="s">
        <v>3268</v>
      </c>
    </row>
    <row r="2252" spans="1:21" x14ac:dyDescent="0.25">
      <c r="A2252" s="116"/>
      <c r="C2252" s="116"/>
      <c r="E2252" s="116"/>
      <c r="G2252" s="116"/>
      <c r="I2252" s="116"/>
      <c r="K2252" s="116"/>
      <c r="L2252" s="116"/>
      <c r="N2252" s="116"/>
      <c r="R2252" s="116"/>
      <c r="T2252" s="116" t="s">
        <v>761</v>
      </c>
      <c r="U2252" s="116" t="s">
        <v>3269</v>
      </c>
    </row>
    <row r="2253" spans="1:21" x14ac:dyDescent="0.25">
      <c r="A2253" s="116"/>
      <c r="C2253" s="116"/>
      <c r="E2253" s="116"/>
      <c r="G2253" s="116"/>
      <c r="I2253" s="116"/>
      <c r="K2253" s="116"/>
      <c r="L2253" s="116"/>
      <c r="N2253" s="116"/>
      <c r="R2253" s="116"/>
      <c r="T2253" s="116" t="s">
        <v>761</v>
      </c>
      <c r="U2253" s="116" t="s">
        <v>3270</v>
      </c>
    </row>
    <row r="2254" spans="1:21" x14ac:dyDescent="0.25">
      <c r="A2254" s="116"/>
      <c r="C2254" s="116"/>
      <c r="E2254" s="116"/>
      <c r="G2254" s="116"/>
      <c r="I2254" s="116"/>
      <c r="K2254" s="116"/>
      <c r="L2254" s="116"/>
      <c r="N2254" s="116"/>
      <c r="R2254" s="116"/>
      <c r="T2254" s="116" t="s">
        <v>761</v>
      </c>
      <c r="U2254" s="116" t="s">
        <v>3271</v>
      </c>
    </row>
    <row r="2255" spans="1:21" x14ac:dyDescent="0.25">
      <c r="A2255" s="116"/>
      <c r="C2255" s="116"/>
      <c r="E2255" s="116"/>
      <c r="G2255" s="116"/>
      <c r="I2255" s="116"/>
      <c r="K2255" s="116"/>
      <c r="L2255" s="116"/>
      <c r="N2255" s="116"/>
      <c r="R2255" s="116"/>
      <c r="T2255" s="116" t="s">
        <v>761</v>
      </c>
      <c r="U2255" s="116" t="s">
        <v>3272</v>
      </c>
    </row>
    <row r="2256" spans="1:21" x14ac:dyDescent="0.25">
      <c r="A2256" s="116"/>
      <c r="C2256" s="116"/>
      <c r="E2256" s="116"/>
      <c r="G2256" s="116"/>
      <c r="I2256" s="116"/>
      <c r="K2256" s="116"/>
      <c r="L2256" s="116"/>
      <c r="N2256" s="116"/>
      <c r="R2256" s="116"/>
      <c r="T2256" s="116" t="s">
        <v>761</v>
      </c>
      <c r="U2256" s="116" t="s">
        <v>3273</v>
      </c>
    </row>
    <row r="2257" spans="1:21" x14ac:dyDescent="0.25">
      <c r="A2257" s="116"/>
      <c r="C2257" s="116"/>
      <c r="E2257" s="116"/>
      <c r="G2257" s="116"/>
      <c r="I2257" s="116"/>
      <c r="K2257" s="116"/>
      <c r="L2257" s="116"/>
      <c r="N2257" s="116"/>
      <c r="R2257" s="116"/>
      <c r="T2257" s="116" t="s">
        <v>761</v>
      </c>
      <c r="U2257" s="116" t="s">
        <v>3274</v>
      </c>
    </row>
    <row r="2258" spans="1:21" x14ac:dyDescent="0.25">
      <c r="A2258" s="116"/>
      <c r="C2258" s="116"/>
      <c r="E2258" s="116"/>
      <c r="G2258" s="116"/>
      <c r="I2258" s="116"/>
      <c r="K2258" s="116"/>
      <c r="L2258" s="116"/>
      <c r="N2258" s="116"/>
      <c r="R2258" s="116"/>
      <c r="T2258" s="116" t="s">
        <v>761</v>
      </c>
      <c r="U2258" s="116" t="s">
        <v>3275</v>
      </c>
    </row>
    <row r="2259" spans="1:21" x14ac:dyDescent="0.25">
      <c r="A2259" s="116"/>
      <c r="C2259" s="116"/>
      <c r="E2259" s="116"/>
      <c r="G2259" s="116"/>
      <c r="I2259" s="116"/>
      <c r="K2259" s="116"/>
      <c r="L2259" s="116"/>
      <c r="N2259" s="116"/>
      <c r="R2259" s="116"/>
      <c r="T2259" s="116" t="s">
        <v>761</v>
      </c>
      <c r="U2259" s="116" t="s">
        <v>3276</v>
      </c>
    </row>
    <row r="2260" spans="1:21" x14ac:dyDescent="0.25">
      <c r="A2260" s="116"/>
      <c r="C2260" s="116"/>
      <c r="E2260" s="116"/>
      <c r="G2260" s="116"/>
      <c r="I2260" s="116"/>
      <c r="K2260" s="116"/>
      <c r="L2260" s="116"/>
      <c r="N2260" s="116"/>
      <c r="R2260" s="116"/>
      <c r="T2260" s="116" t="s">
        <v>761</v>
      </c>
      <c r="U2260" s="116" t="s">
        <v>3277</v>
      </c>
    </row>
    <row r="2261" spans="1:21" x14ac:dyDescent="0.25">
      <c r="A2261" s="116"/>
      <c r="C2261" s="116"/>
      <c r="E2261" s="116"/>
      <c r="G2261" s="116"/>
      <c r="I2261" s="116"/>
      <c r="K2261" s="116"/>
      <c r="L2261" s="116"/>
      <c r="N2261" s="116"/>
      <c r="R2261" s="116"/>
      <c r="T2261" s="116" t="s">
        <v>761</v>
      </c>
      <c r="U2261" s="116" t="s">
        <v>3278</v>
      </c>
    </row>
    <row r="2262" spans="1:21" x14ac:dyDescent="0.25">
      <c r="A2262" s="116"/>
      <c r="C2262" s="116"/>
      <c r="E2262" s="116"/>
      <c r="G2262" s="116"/>
      <c r="I2262" s="116"/>
      <c r="K2262" s="116"/>
      <c r="L2262" s="116"/>
      <c r="N2262" s="116"/>
      <c r="R2262" s="116"/>
      <c r="T2262" s="116" t="s">
        <v>763</v>
      </c>
      <c r="U2262" s="116" t="s">
        <v>3267</v>
      </c>
    </row>
    <row r="2263" spans="1:21" x14ac:dyDescent="0.25">
      <c r="A2263" s="116"/>
      <c r="C2263" s="116"/>
      <c r="E2263" s="116"/>
      <c r="G2263" s="116"/>
      <c r="I2263" s="116"/>
      <c r="K2263" s="116"/>
      <c r="L2263" s="116"/>
      <c r="N2263" s="116"/>
      <c r="R2263" s="116"/>
      <c r="T2263" s="116" t="s">
        <v>763</v>
      </c>
      <c r="U2263" s="116" t="s">
        <v>3268</v>
      </c>
    </row>
    <row r="2264" spans="1:21" x14ac:dyDescent="0.25">
      <c r="A2264" s="116"/>
      <c r="C2264" s="116"/>
      <c r="E2264" s="116"/>
      <c r="G2264" s="116"/>
      <c r="I2264" s="116"/>
      <c r="K2264" s="116"/>
      <c r="L2264" s="116"/>
      <c r="N2264" s="116"/>
      <c r="R2264" s="116"/>
      <c r="T2264" s="116" t="s">
        <v>763</v>
      </c>
      <c r="U2264" s="116" t="s">
        <v>3269</v>
      </c>
    </row>
    <row r="2265" spans="1:21" x14ac:dyDescent="0.25">
      <c r="A2265" s="116"/>
      <c r="C2265" s="116"/>
      <c r="E2265" s="116"/>
      <c r="G2265" s="116"/>
      <c r="I2265" s="116"/>
      <c r="K2265" s="116"/>
      <c r="L2265" s="116"/>
      <c r="N2265" s="116"/>
      <c r="R2265" s="116"/>
      <c r="T2265" s="116" t="s">
        <v>763</v>
      </c>
      <c r="U2265" s="116" t="s">
        <v>3270</v>
      </c>
    </row>
    <row r="2266" spans="1:21" x14ac:dyDescent="0.25">
      <c r="A2266" s="116"/>
      <c r="C2266" s="116"/>
      <c r="E2266" s="116"/>
      <c r="G2266" s="116"/>
      <c r="I2266" s="116"/>
      <c r="K2266" s="116"/>
      <c r="L2266" s="116"/>
      <c r="N2266" s="116"/>
      <c r="R2266" s="116"/>
      <c r="T2266" s="116" t="s">
        <v>763</v>
      </c>
      <c r="U2266" s="116" t="s">
        <v>3271</v>
      </c>
    </row>
    <row r="2267" spans="1:21" x14ac:dyDescent="0.25">
      <c r="A2267" s="116"/>
      <c r="C2267" s="116"/>
      <c r="E2267" s="116"/>
      <c r="G2267" s="116"/>
      <c r="I2267" s="116"/>
      <c r="K2267" s="116"/>
      <c r="L2267" s="116"/>
      <c r="N2267" s="116"/>
      <c r="R2267" s="116"/>
      <c r="T2267" s="116" t="s">
        <v>763</v>
      </c>
      <c r="U2267" s="116" t="s">
        <v>3272</v>
      </c>
    </row>
    <row r="2268" spans="1:21" x14ac:dyDescent="0.25">
      <c r="A2268" s="116"/>
      <c r="C2268" s="116"/>
      <c r="E2268" s="116"/>
      <c r="G2268" s="116"/>
      <c r="I2268" s="116"/>
      <c r="K2268" s="116"/>
      <c r="L2268" s="116"/>
      <c r="N2268" s="116"/>
      <c r="R2268" s="116"/>
      <c r="T2268" s="116" t="s">
        <v>763</v>
      </c>
      <c r="U2268" s="116" t="s">
        <v>3273</v>
      </c>
    </row>
    <row r="2269" spans="1:21" x14ac:dyDescent="0.25">
      <c r="A2269" s="116"/>
      <c r="C2269" s="116"/>
      <c r="E2269" s="116"/>
      <c r="G2269" s="116"/>
      <c r="I2269" s="116"/>
      <c r="K2269" s="116"/>
      <c r="L2269" s="116"/>
      <c r="N2269" s="116"/>
      <c r="R2269" s="116"/>
      <c r="T2269" s="116" t="s">
        <v>763</v>
      </c>
      <c r="U2269" s="116" t="s">
        <v>3274</v>
      </c>
    </row>
    <row r="2270" spans="1:21" x14ac:dyDescent="0.25">
      <c r="A2270" s="116"/>
      <c r="C2270" s="116"/>
      <c r="E2270" s="116"/>
      <c r="G2270" s="116"/>
      <c r="I2270" s="116"/>
      <c r="K2270" s="116"/>
      <c r="L2270" s="116"/>
      <c r="N2270" s="116"/>
      <c r="R2270" s="116"/>
      <c r="T2270" s="116" t="s">
        <v>763</v>
      </c>
      <c r="U2270" s="116" t="s">
        <v>3275</v>
      </c>
    </row>
    <row r="2271" spans="1:21" x14ac:dyDescent="0.25">
      <c r="A2271" s="116"/>
      <c r="C2271" s="116"/>
      <c r="E2271" s="116"/>
      <c r="G2271" s="116"/>
      <c r="I2271" s="116"/>
      <c r="K2271" s="116"/>
      <c r="L2271" s="116"/>
      <c r="N2271" s="116"/>
      <c r="R2271" s="116"/>
      <c r="T2271" s="116" t="s">
        <v>763</v>
      </c>
      <c r="U2271" s="116" t="s">
        <v>3276</v>
      </c>
    </row>
    <row r="2272" spans="1:21" x14ac:dyDescent="0.25">
      <c r="A2272" s="116"/>
      <c r="C2272" s="116"/>
      <c r="E2272" s="116"/>
      <c r="G2272" s="116"/>
      <c r="I2272" s="116"/>
      <c r="K2272" s="116"/>
      <c r="L2272" s="116"/>
      <c r="N2272" s="116"/>
      <c r="R2272" s="116"/>
      <c r="T2272" s="116" t="s">
        <v>763</v>
      </c>
      <c r="U2272" s="116" t="s">
        <v>3277</v>
      </c>
    </row>
    <row r="2273" spans="1:21" x14ac:dyDescent="0.25">
      <c r="A2273" s="116"/>
      <c r="C2273" s="116"/>
      <c r="E2273" s="116"/>
      <c r="G2273" s="116"/>
      <c r="I2273" s="116"/>
      <c r="K2273" s="116"/>
      <c r="L2273" s="116"/>
      <c r="N2273" s="116"/>
      <c r="R2273" s="116"/>
      <c r="T2273" s="116" t="s">
        <v>763</v>
      </c>
      <c r="U2273" s="116" t="s">
        <v>3278</v>
      </c>
    </row>
    <row r="2274" spans="1:21" x14ac:dyDescent="0.25">
      <c r="A2274" s="116"/>
      <c r="C2274" s="116"/>
      <c r="E2274" s="116"/>
      <c r="G2274" s="116"/>
      <c r="I2274" s="116"/>
      <c r="K2274" s="116"/>
      <c r="L2274" s="116"/>
      <c r="N2274" s="116"/>
      <c r="R2274" s="116"/>
      <c r="T2274" s="116" t="s">
        <v>3112</v>
      </c>
      <c r="U2274" s="116" t="s">
        <v>4491</v>
      </c>
    </row>
    <row r="2275" spans="1:21" x14ac:dyDescent="0.25">
      <c r="A2275" s="116"/>
      <c r="C2275" s="116"/>
      <c r="E2275" s="116"/>
      <c r="G2275" s="116"/>
      <c r="I2275" s="116"/>
      <c r="K2275" s="116"/>
      <c r="L2275" s="116"/>
      <c r="N2275" s="116"/>
      <c r="R2275" s="116"/>
      <c r="T2275" s="116" t="s">
        <v>3112</v>
      </c>
      <c r="U2275" s="116" t="s">
        <v>3268</v>
      </c>
    </row>
    <row r="2276" spans="1:21" x14ac:dyDescent="0.25">
      <c r="A2276" s="116"/>
      <c r="C2276" s="116"/>
      <c r="E2276" s="116"/>
      <c r="G2276" s="116"/>
      <c r="I2276" s="116"/>
      <c r="K2276" s="116"/>
      <c r="L2276" s="116"/>
      <c r="N2276" s="116"/>
      <c r="R2276" s="116"/>
      <c r="T2276" s="116" t="s">
        <v>3112</v>
      </c>
      <c r="U2276" s="116" t="s">
        <v>3269</v>
      </c>
    </row>
    <row r="2277" spans="1:21" x14ac:dyDescent="0.25">
      <c r="A2277" s="116"/>
      <c r="C2277" s="116"/>
      <c r="E2277" s="116"/>
      <c r="G2277" s="116"/>
      <c r="I2277" s="116"/>
      <c r="K2277" s="116"/>
      <c r="L2277" s="116"/>
      <c r="N2277" s="116"/>
      <c r="R2277" s="116"/>
      <c r="T2277" s="116" t="s">
        <v>3112</v>
      </c>
      <c r="U2277" s="116" t="s">
        <v>3270</v>
      </c>
    </row>
    <row r="2278" spans="1:21" x14ac:dyDescent="0.25">
      <c r="A2278" s="116"/>
      <c r="C2278" s="116"/>
      <c r="E2278" s="116"/>
      <c r="G2278" s="116"/>
      <c r="I2278" s="116"/>
      <c r="K2278" s="116"/>
      <c r="L2278" s="116"/>
      <c r="N2278" s="116"/>
      <c r="R2278" s="116"/>
      <c r="T2278" s="116" t="s">
        <v>3112</v>
      </c>
      <c r="U2278" s="116" t="s">
        <v>3271</v>
      </c>
    </row>
    <row r="2279" spans="1:21" x14ac:dyDescent="0.25">
      <c r="A2279" s="116"/>
      <c r="C2279" s="116"/>
      <c r="E2279" s="116"/>
      <c r="G2279" s="116"/>
      <c r="I2279" s="116"/>
      <c r="K2279" s="116"/>
      <c r="L2279" s="116"/>
      <c r="N2279" s="116"/>
      <c r="R2279" s="116"/>
      <c r="T2279" s="116" t="s">
        <v>3112</v>
      </c>
      <c r="U2279" s="116" t="s">
        <v>3272</v>
      </c>
    </row>
    <row r="2280" spans="1:21" x14ac:dyDescent="0.25">
      <c r="A2280" s="116"/>
      <c r="C2280" s="116"/>
      <c r="E2280" s="116"/>
      <c r="G2280" s="116"/>
      <c r="I2280" s="116"/>
      <c r="K2280" s="116"/>
      <c r="L2280" s="116"/>
      <c r="N2280" s="116"/>
      <c r="R2280" s="116"/>
      <c r="T2280" s="116" t="s">
        <v>3112</v>
      </c>
      <c r="U2280" s="116" t="s">
        <v>3273</v>
      </c>
    </row>
    <row r="2281" spans="1:21" x14ac:dyDescent="0.25">
      <c r="A2281" s="116"/>
      <c r="C2281" s="116"/>
      <c r="E2281" s="116"/>
      <c r="G2281" s="116"/>
      <c r="I2281" s="116"/>
      <c r="K2281" s="116"/>
      <c r="L2281" s="116"/>
      <c r="N2281" s="116"/>
      <c r="R2281" s="116"/>
      <c r="T2281" s="116" t="s">
        <v>3112</v>
      </c>
      <c r="U2281" s="116" t="s">
        <v>3274</v>
      </c>
    </row>
    <row r="2282" spans="1:21" x14ac:dyDescent="0.25">
      <c r="A2282" s="116"/>
      <c r="C2282" s="116"/>
      <c r="E2282" s="116"/>
      <c r="G2282" s="116"/>
      <c r="I2282" s="116"/>
      <c r="K2282" s="116"/>
      <c r="L2282" s="116"/>
      <c r="N2282" s="116"/>
      <c r="R2282" s="116"/>
      <c r="T2282" s="116" t="s">
        <v>3112</v>
      </c>
      <c r="U2282" s="116" t="s">
        <v>3275</v>
      </c>
    </row>
    <row r="2283" spans="1:21" x14ac:dyDescent="0.25">
      <c r="A2283" s="116"/>
      <c r="C2283" s="116"/>
      <c r="E2283" s="116"/>
      <c r="G2283" s="116"/>
      <c r="I2283" s="116"/>
      <c r="K2283" s="116"/>
      <c r="L2283" s="116"/>
      <c r="N2283" s="116"/>
      <c r="R2283" s="116"/>
      <c r="T2283" s="116" t="s">
        <v>3112</v>
      </c>
      <c r="U2283" s="116" t="s">
        <v>3276</v>
      </c>
    </row>
    <row r="2284" spans="1:21" x14ac:dyDescent="0.25">
      <c r="A2284" s="116"/>
      <c r="C2284" s="116"/>
      <c r="E2284" s="116"/>
      <c r="G2284" s="116"/>
      <c r="I2284" s="116"/>
      <c r="K2284" s="116"/>
      <c r="L2284" s="116"/>
      <c r="N2284" s="116"/>
      <c r="R2284" s="116"/>
      <c r="T2284" s="116" t="s">
        <v>3112</v>
      </c>
      <c r="U2284" s="116" t="s">
        <v>3279</v>
      </c>
    </row>
    <row r="2285" spans="1:21" x14ac:dyDescent="0.25">
      <c r="A2285" s="116"/>
      <c r="C2285" s="116"/>
      <c r="E2285" s="116"/>
      <c r="G2285" s="116"/>
      <c r="I2285" s="116"/>
      <c r="K2285" s="116"/>
      <c r="L2285" s="116"/>
      <c r="N2285" s="116"/>
      <c r="R2285" s="116"/>
      <c r="T2285" s="116" t="s">
        <v>3112</v>
      </c>
      <c r="U2285" s="116" t="s">
        <v>3280</v>
      </c>
    </row>
    <row r="2286" spans="1:21" x14ac:dyDescent="0.25">
      <c r="A2286" s="116"/>
      <c r="C2286" s="116"/>
      <c r="E2286" s="116"/>
      <c r="G2286" s="116"/>
      <c r="I2286" s="116"/>
      <c r="K2286" s="116"/>
      <c r="L2286" s="116"/>
      <c r="N2286" s="116"/>
      <c r="R2286" s="116"/>
      <c r="T2286" s="116" t="s">
        <v>3112</v>
      </c>
      <c r="U2286" s="116" t="s">
        <v>3281</v>
      </c>
    </row>
    <row r="2287" spans="1:21" x14ac:dyDescent="0.25">
      <c r="A2287" s="116"/>
      <c r="C2287" s="116"/>
      <c r="E2287" s="116"/>
      <c r="G2287" s="116"/>
      <c r="I2287" s="116"/>
      <c r="K2287" s="116"/>
      <c r="L2287" s="116"/>
      <c r="N2287" s="116"/>
      <c r="R2287" s="116"/>
      <c r="T2287" s="116" t="s">
        <v>3112</v>
      </c>
      <c r="U2287" s="116" t="s">
        <v>3282</v>
      </c>
    </row>
    <row r="2288" spans="1:21" x14ac:dyDescent="0.25">
      <c r="A2288" s="116"/>
      <c r="C2288" s="116"/>
      <c r="E2288" s="116"/>
      <c r="G2288" s="116"/>
      <c r="I2288" s="116"/>
      <c r="K2288" s="116"/>
      <c r="L2288" s="116"/>
      <c r="N2288" s="116"/>
      <c r="R2288" s="116"/>
      <c r="T2288" s="116" t="s">
        <v>3113</v>
      </c>
      <c r="U2288" s="116" t="s">
        <v>3277</v>
      </c>
    </row>
    <row r="2289" spans="1:21" x14ac:dyDescent="0.25">
      <c r="A2289" s="116"/>
      <c r="C2289" s="116"/>
      <c r="E2289" s="116"/>
      <c r="G2289" s="116"/>
      <c r="I2289" s="116"/>
      <c r="K2289" s="116"/>
      <c r="L2289" s="116"/>
      <c r="N2289" s="116"/>
      <c r="R2289" s="116"/>
      <c r="T2289" s="116" t="s">
        <v>3113</v>
      </c>
      <c r="U2289" s="116" t="s">
        <v>3278</v>
      </c>
    </row>
    <row r="2290" spans="1:21" x14ac:dyDescent="0.25">
      <c r="A2290" s="116"/>
      <c r="C2290" s="116"/>
      <c r="E2290" s="116"/>
      <c r="G2290" s="116"/>
      <c r="I2290" s="116"/>
      <c r="K2290" s="116"/>
      <c r="L2290" s="116"/>
      <c r="N2290" s="116"/>
      <c r="R2290" s="116"/>
      <c r="T2290" s="116" t="s">
        <v>3113</v>
      </c>
      <c r="U2290" s="116" t="s">
        <v>3283</v>
      </c>
    </row>
    <row r="2291" spans="1:21" x14ac:dyDescent="0.25">
      <c r="A2291" s="116"/>
      <c r="C2291" s="116"/>
      <c r="E2291" s="116"/>
      <c r="G2291" s="116"/>
      <c r="I2291" s="116"/>
      <c r="K2291" s="116"/>
      <c r="L2291" s="116"/>
      <c r="N2291" s="116"/>
      <c r="R2291" s="116"/>
      <c r="T2291" s="116" t="s">
        <v>3113</v>
      </c>
      <c r="U2291" s="116" t="s">
        <v>3284</v>
      </c>
    </row>
    <row r="2292" spans="1:21" x14ac:dyDescent="0.25">
      <c r="A2292" s="116"/>
      <c r="C2292" s="116"/>
      <c r="E2292" s="116"/>
      <c r="G2292" s="116"/>
      <c r="I2292" s="116"/>
      <c r="K2292" s="116"/>
      <c r="L2292" s="116"/>
      <c r="N2292" s="116"/>
      <c r="R2292" s="116"/>
      <c r="T2292" s="116" t="s">
        <v>3113</v>
      </c>
      <c r="U2292" s="116" t="s">
        <v>3285</v>
      </c>
    </row>
    <row r="2293" spans="1:21" x14ac:dyDescent="0.25">
      <c r="A2293" s="116"/>
      <c r="C2293" s="116"/>
      <c r="E2293" s="116"/>
      <c r="G2293" s="116"/>
      <c r="I2293" s="116"/>
      <c r="K2293" s="116"/>
      <c r="L2293" s="116"/>
      <c r="N2293" s="116"/>
      <c r="R2293" s="116"/>
      <c r="T2293" s="116" t="s">
        <v>3113</v>
      </c>
      <c r="U2293" s="116" t="s">
        <v>3286</v>
      </c>
    </row>
    <row r="2294" spans="1:21" x14ac:dyDescent="0.25">
      <c r="A2294" s="116"/>
      <c r="C2294" s="116"/>
      <c r="E2294" s="116"/>
      <c r="G2294" s="116"/>
      <c r="I2294" s="116"/>
      <c r="K2294" s="116"/>
      <c r="L2294" s="116"/>
      <c r="N2294" s="116"/>
      <c r="R2294" s="116"/>
      <c r="T2294" s="116" t="s">
        <v>3113</v>
      </c>
      <c r="U2294" s="116" t="s">
        <v>3287</v>
      </c>
    </row>
    <row r="2295" spans="1:21" x14ac:dyDescent="0.25">
      <c r="A2295" s="116"/>
      <c r="C2295" s="116"/>
      <c r="E2295" s="116"/>
      <c r="G2295" s="116"/>
      <c r="I2295" s="116"/>
      <c r="K2295" s="116"/>
      <c r="L2295" s="116"/>
      <c r="N2295" s="116"/>
      <c r="R2295" s="116"/>
      <c r="T2295" s="116" t="s">
        <v>3113</v>
      </c>
      <c r="U2295" s="116" t="s">
        <v>3288</v>
      </c>
    </row>
    <row r="2296" spans="1:21" x14ac:dyDescent="0.25">
      <c r="A2296" s="116"/>
      <c r="C2296" s="116"/>
      <c r="E2296" s="116"/>
      <c r="G2296" s="116"/>
      <c r="I2296" s="116"/>
      <c r="K2296" s="116"/>
      <c r="L2296" s="116"/>
      <c r="N2296" s="116"/>
      <c r="R2296" s="116"/>
      <c r="T2296" s="116" t="s">
        <v>3114</v>
      </c>
      <c r="U2296" s="116" t="s">
        <v>3289</v>
      </c>
    </row>
    <row r="2297" spans="1:21" x14ac:dyDescent="0.25">
      <c r="A2297" s="116"/>
      <c r="C2297" s="116"/>
      <c r="E2297" s="116"/>
      <c r="G2297" s="116"/>
      <c r="I2297" s="116"/>
      <c r="K2297" s="116"/>
      <c r="L2297" s="116"/>
      <c r="N2297" s="116"/>
      <c r="R2297" s="116"/>
      <c r="T2297" s="116" t="s">
        <v>3114</v>
      </c>
      <c r="U2297" s="116" t="s">
        <v>3290</v>
      </c>
    </row>
    <row r="2298" spans="1:21" x14ac:dyDescent="0.25">
      <c r="A2298" s="116"/>
      <c r="C2298" s="116"/>
      <c r="E2298" s="116"/>
      <c r="G2298" s="116"/>
      <c r="I2298" s="116"/>
      <c r="K2298" s="116"/>
      <c r="L2298" s="116"/>
      <c r="N2298" s="116"/>
      <c r="R2298" s="116"/>
      <c r="T2298" s="116" t="s">
        <v>3114</v>
      </c>
      <c r="U2298" s="116" t="s">
        <v>3291</v>
      </c>
    </row>
    <row r="2299" spans="1:21" x14ac:dyDescent="0.25">
      <c r="A2299" s="116"/>
      <c r="C2299" s="116"/>
      <c r="E2299" s="116"/>
      <c r="G2299" s="116"/>
      <c r="I2299" s="116"/>
      <c r="K2299" s="116"/>
      <c r="L2299" s="116"/>
      <c r="N2299" s="116"/>
      <c r="R2299" s="116"/>
      <c r="T2299" s="116" t="s">
        <v>3114</v>
      </c>
      <c r="U2299" s="116" t="s">
        <v>3292</v>
      </c>
    </row>
    <row r="2300" spans="1:21" x14ac:dyDescent="0.25">
      <c r="A2300" s="116"/>
      <c r="C2300" s="116"/>
      <c r="E2300" s="116"/>
      <c r="G2300" s="116"/>
      <c r="I2300" s="116"/>
      <c r="K2300" s="116"/>
      <c r="L2300" s="116"/>
      <c r="N2300" s="116"/>
      <c r="R2300" s="116"/>
      <c r="T2300" s="116" t="s">
        <v>3114</v>
      </c>
      <c r="U2300" s="116" t="s">
        <v>3293</v>
      </c>
    </row>
    <row r="2301" spans="1:21" x14ac:dyDescent="0.25">
      <c r="A2301" s="116"/>
      <c r="C2301" s="116"/>
      <c r="E2301" s="116"/>
      <c r="G2301" s="116"/>
      <c r="I2301" s="116"/>
      <c r="K2301" s="116"/>
      <c r="L2301" s="116"/>
      <c r="N2301" s="116"/>
      <c r="R2301" s="116"/>
      <c r="T2301" s="116" t="s">
        <v>3114</v>
      </c>
      <c r="U2301" s="116" t="s">
        <v>3294</v>
      </c>
    </row>
    <row r="2302" spans="1:21" x14ac:dyDescent="0.25">
      <c r="A2302" s="116"/>
      <c r="C2302" s="116"/>
      <c r="E2302" s="116"/>
      <c r="G2302" s="116"/>
      <c r="I2302" s="116"/>
      <c r="K2302" s="116"/>
      <c r="L2302" s="116"/>
      <c r="N2302" s="116"/>
      <c r="R2302" s="116"/>
      <c r="T2302" s="116" t="s">
        <v>3114</v>
      </c>
      <c r="U2302" s="116" t="s">
        <v>3295</v>
      </c>
    </row>
    <row r="2303" spans="1:21" x14ac:dyDescent="0.25">
      <c r="A2303" s="116"/>
      <c r="C2303" s="116"/>
      <c r="E2303" s="116"/>
      <c r="G2303" s="116"/>
      <c r="I2303" s="116"/>
      <c r="K2303" s="116"/>
      <c r="L2303" s="116"/>
      <c r="N2303" s="116"/>
      <c r="R2303" s="116"/>
      <c r="T2303" s="116" t="s">
        <v>3114</v>
      </c>
      <c r="U2303" s="116" t="s">
        <v>3296</v>
      </c>
    </row>
    <row r="2304" spans="1:21" x14ac:dyDescent="0.25">
      <c r="A2304" s="116"/>
      <c r="C2304" s="116"/>
      <c r="E2304" s="116"/>
      <c r="G2304" s="116"/>
      <c r="I2304" s="116"/>
      <c r="K2304" s="116"/>
      <c r="L2304" s="116"/>
      <c r="N2304" s="116"/>
      <c r="R2304" s="116"/>
      <c r="T2304" s="116" t="s">
        <v>3115</v>
      </c>
      <c r="U2304" s="116" t="s">
        <v>3297</v>
      </c>
    </row>
    <row r="2305" spans="1:21" x14ac:dyDescent="0.25">
      <c r="A2305" s="116"/>
      <c r="C2305" s="116"/>
      <c r="E2305" s="116"/>
      <c r="G2305" s="116"/>
      <c r="I2305" s="116"/>
      <c r="K2305" s="116"/>
      <c r="L2305" s="116"/>
      <c r="N2305" s="116"/>
      <c r="R2305" s="116"/>
      <c r="T2305" s="116" t="s">
        <v>3115</v>
      </c>
      <c r="U2305" s="116" t="s">
        <v>3298</v>
      </c>
    </row>
    <row r="2306" spans="1:21" x14ac:dyDescent="0.25">
      <c r="A2306" s="116"/>
      <c r="C2306" s="116"/>
      <c r="E2306" s="116"/>
      <c r="G2306" s="116"/>
      <c r="I2306" s="116"/>
      <c r="K2306" s="116"/>
      <c r="L2306" s="116"/>
      <c r="N2306" s="116"/>
      <c r="R2306" s="116"/>
      <c r="T2306" s="116" t="s">
        <v>3115</v>
      </c>
      <c r="U2306" s="116" t="s">
        <v>3299</v>
      </c>
    </row>
    <row r="2307" spans="1:21" x14ac:dyDescent="0.25">
      <c r="A2307" s="116"/>
      <c r="C2307" s="116"/>
      <c r="E2307" s="116"/>
      <c r="G2307" s="116"/>
      <c r="I2307" s="116"/>
      <c r="K2307" s="116"/>
      <c r="L2307" s="116"/>
      <c r="N2307" s="116"/>
      <c r="R2307" s="116"/>
      <c r="T2307" s="116" t="s">
        <v>3115</v>
      </c>
      <c r="U2307" s="116" t="s">
        <v>3300</v>
      </c>
    </row>
    <row r="2308" spans="1:21" x14ac:dyDescent="0.25">
      <c r="A2308" s="116"/>
      <c r="C2308" s="116"/>
      <c r="E2308" s="116"/>
      <c r="G2308" s="116"/>
      <c r="I2308" s="116"/>
      <c r="K2308" s="116"/>
      <c r="L2308" s="116"/>
      <c r="N2308" s="116"/>
      <c r="R2308" s="116"/>
      <c r="T2308" s="116" t="s">
        <v>3115</v>
      </c>
      <c r="U2308" s="116" t="s">
        <v>3301</v>
      </c>
    </row>
    <row r="2309" spans="1:21" x14ac:dyDescent="0.25">
      <c r="A2309" s="116"/>
      <c r="C2309" s="116"/>
      <c r="E2309" s="116"/>
      <c r="G2309" s="116"/>
      <c r="I2309" s="116"/>
      <c r="K2309" s="116"/>
      <c r="L2309" s="116"/>
      <c r="N2309" s="116"/>
      <c r="R2309" s="116"/>
      <c r="T2309" s="116" t="s">
        <v>3115</v>
      </c>
      <c r="U2309" s="116" t="s">
        <v>3302</v>
      </c>
    </row>
    <row r="2310" spans="1:21" x14ac:dyDescent="0.25">
      <c r="A2310" s="116"/>
      <c r="C2310" s="116"/>
      <c r="E2310" s="116"/>
      <c r="G2310" s="116"/>
      <c r="I2310" s="116"/>
      <c r="K2310" s="116"/>
      <c r="L2310" s="116"/>
      <c r="N2310" s="116"/>
      <c r="R2310" s="116"/>
      <c r="T2310" s="116" t="s">
        <v>3115</v>
      </c>
      <c r="U2310" s="116" t="s">
        <v>3303</v>
      </c>
    </row>
    <row r="2311" spans="1:21" x14ac:dyDescent="0.25">
      <c r="A2311" s="116"/>
      <c r="C2311" s="116"/>
      <c r="E2311" s="116"/>
      <c r="G2311" s="116"/>
      <c r="I2311" s="116"/>
      <c r="K2311" s="116"/>
      <c r="L2311" s="116"/>
      <c r="N2311" s="116"/>
      <c r="R2311" s="116"/>
      <c r="T2311" s="116" t="s">
        <v>3115</v>
      </c>
      <c r="U2311" s="116" t="s">
        <v>3304</v>
      </c>
    </row>
    <row r="2312" spans="1:21" x14ac:dyDescent="0.25">
      <c r="A2312" s="116"/>
      <c r="C2312" s="116"/>
      <c r="E2312" s="116"/>
      <c r="G2312" s="116"/>
      <c r="I2312" s="116"/>
      <c r="K2312" s="116"/>
      <c r="L2312" s="116"/>
      <c r="N2312" s="116"/>
      <c r="R2312" s="116"/>
      <c r="T2312" s="116" t="s">
        <v>3115</v>
      </c>
      <c r="U2312" s="116" t="s">
        <v>3305</v>
      </c>
    </row>
    <row r="2313" spans="1:21" x14ac:dyDescent="0.25">
      <c r="A2313" s="116"/>
      <c r="C2313" s="116"/>
      <c r="E2313" s="116"/>
      <c r="G2313" s="116"/>
      <c r="I2313" s="116"/>
      <c r="K2313" s="116"/>
      <c r="L2313" s="116"/>
      <c r="N2313" s="116"/>
      <c r="R2313" s="116"/>
      <c r="T2313" s="116" t="s">
        <v>3115</v>
      </c>
      <c r="U2313" s="116" t="s">
        <v>3306</v>
      </c>
    </row>
    <row r="2314" spans="1:21" x14ac:dyDescent="0.25">
      <c r="A2314" s="116"/>
      <c r="C2314" s="116"/>
      <c r="E2314" s="116"/>
      <c r="G2314" s="116"/>
      <c r="I2314" s="116"/>
      <c r="K2314" s="116"/>
      <c r="L2314" s="116"/>
      <c r="N2314" s="116"/>
      <c r="R2314" s="116"/>
      <c r="T2314" s="116" t="s">
        <v>3115</v>
      </c>
      <c r="U2314" s="116" t="s">
        <v>3307</v>
      </c>
    </row>
    <row r="2315" spans="1:21" x14ac:dyDescent="0.25">
      <c r="A2315" s="116"/>
      <c r="C2315" s="116"/>
      <c r="E2315" s="116"/>
      <c r="G2315" s="116"/>
      <c r="I2315" s="116"/>
      <c r="K2315" s="116"/>
      <c r="L2315" s="116"/>
      <c r="N2315" s="116"/>
      <c r="R2315" s="116"/>
      <c r="T2315" s="116" t="s">
        <v>3115</v>
      </c>
      <c r="U2315" s="116" t="s">
        <v>3308</v>
      </c>
    </row>
    <row r="2316" spans="1:21" x14ac:dyDescent="0.25">
      <c r="A2316" s="116"/>
      <c r="C2316" s="116"/>
      <c r="E2316" s="116"/>
      <c r="G2316" s="116"/>
      <c r="I2316" s="116"/>
      <c r="K2316" s="116"/>
      <c r="L2316" s="116"/>
      <c r="N2316" s="116"/>
      <c r="R2316" s="116"/>
      <c r="T2316" s="116" t="s">
        <v>3116</v>
      </c>
      <c r="U2316" s="116" t="s">
        <v>3309</v>
      </c>
    </row>
    <row r="2317" spans="1:21" x14ac:dyDescent="0.25">
      <c r="A2317" s="116"/>
      <c r="C2317" s="116"/>
      <c r="E2317" s="116"/>
      <c r="G2317" s="116"/>
      <c r="I2317" s="116"/>
      <c r="K2317" s="116"/>
      <c r="L2317" s="116"/>
      <c r="N2317" s="116"/>
      <c r="R2317" s="116"/>
      <c r="T2317" s="116" t="s">
        <v>3116</v>
      </c>
      <c r="U2317" s="116" t="s">
        <v>3310</v>
      </c>
    </row>
    <row r="2318" spans="1:21" x14ac:dyDescent="0.25">
      <c r="A2318" s="116"/>
      <c r="C2318" s="116"/>
      <c r="E2318" s="116"/>
      <c r="G2318" s="116"/>
      <c r="I2318" s="116"/>
      <c r="K2318" s="116"/>
      <c r="L2318" s="116"/>
      <c r="N2318" s="116"/>
      <c r="R2318" s="116"/>
      <c r="T2318" s="116" t="s">
        <v>3116</v>
      </c>
      <c r="U2318" s="116" t="s">
        <v>3311</v>
      </c>
    </row>
    <row r="2319" spans="1:21" x14ac:dyDescent="0.25">
      <c r="A2319" s="116"/>
      <c r="C2319" s="116"/>
      <c r="E2319" s="116"/>
      <c r="G2319" s="116"/>
      <c r="I2319" s="116"/>
      <c r="K2319" s="116"/>
      <c r="L2319" s="116"/>
      <c r="N2319" s="116"/>
      <c r="R2319" s="116"/>
      <c r="T2319" s="116" t="s">
        <v>3116</v>
      </c>
      <c r="U2319" s="116" t="s">
        <v>3312</v>
      </c>
    </row>
    <row r="2320" spans="1:21" x14ac:dyDescent="0.25">
      <c r="A2320" s="116"/>
      <c r="C2320" s="116"/>
      <c r="E2320" s="116"/>
      <c r="G2320" s="116"/>
      <c r="I2320" s="116"/>
      <c r="K2320" s="116"/>
      <c r="L2320" s="116"/>
      <c r="N2320" s="116"/>
      <c r="R2320" s="116"/>
      <c r="T2320" s="116" t="s">
        <v>3116</v>
      </c>
      <c r="U2320" s="116" t="s">
        <v>3313</v>
      </c>
    </row>
    <row r="2321" spans="1:21" x14ac:dyDescent="0.25">
      <c r="A2321" s="116"/>
      <c r="C2321" s="116"/>
      <c r="E2321" s="116"/>
      <c r="G2321" s="116"/>
      <c r="I2321" s="116"/>
      <c r="K2321" s="116"/>
      <c r="L2321" s="116"/>
      <c r="N2321" s="116"/>
      <c r="R2321" s="116"/>
      <c r="T2321" s="116" t="s">
        <v>3116</v>
      </c>
      <c r="U2321" s="116" t="s">
        <v>3314</v>
      </c>
    </row>
    <row r="2322" spans="1:21" x14ac:dyDescent="0.25">
      <c r="A2322" s="116"/>
      <c r="C2322" s="116"/>
      <c r="E2322" s="116"/>
      <c r="G2322" s="116"/>
      <c r="I2322" s="116"/>
      <c r="K2322" s="116"/>
      <c r="L2322" s="116"/>
      <c r="N2322" s="116"/>
      <c r="R2322" s="116"/>
      <c r="T2322" s="116" t="s">
        <v>3116</v>
      </c>
      <c r="U2322" s="116" t="s">
        <v>3315</v>
      </c>
    </row>
    <row r="2323" spans="1:21" x14ac:dyDescent="0.25">
      <c r="A2323" s="116"/>
      <c r="C2323" s="116"/>
      <c r="E2323" s="116"/>
      <c r="G2323" s="116"/>
      <c r="I2323" s="116"/>
      <c r="K2323" s="116"/>
      <c r="L2323" s="116"/>
      <c r="N2323" s="116"/>
      <c r="R2323" s="116"/>
      <c r="T2323" s="116" t="s">
        <v>3116</v>
      </c>
      <c r="U2323" s="116" t="s">
        <v>3316</v>
      </c>
    </row>
    <row r="2324" spans="1:21" x14ac:dyDescent="0.25">
      <c r="A2324" s="116"/>
      <c r="C2324" s="116"/>
      <c r="E2324" s="116"/>
      <c r="G2324" s="116"/>
      <c r="I2324" s="116"/>
      <c r="K2324" s="116"/>
      <c r="L2324" s="116"/>
      <c r="N2324" s="116"/>
      <c r="R2324" s="116"/>
      <c r="T2324" s="116" t="s">
        <v>3116</v>
      </c>
      <c r="U2324" s="116" t="s">
        <v>3317</v>
      </c>
    </row>
    <row r="2325" spans="1:21" x14ac:dyDescent="0.25">
      <c r="A2325" s="116"/>
      <c r="C2325" s="116"/>
      <c r="E2325" s="116"/>
      <c r="G2325" s="116"/>
      <c r="I2325" s="116"/>
      <c r="K2325" s="116"/>
      <c r="L2325" s="116"/>
      <c r="N2325" s="116"/>
      <c r="R2325" s="116"/>
      <c r="T2325" s="116" t="s">
        <v>3116</v>
      </c>
      <c r="U2325" s="116" t="s">
        <v>3318</v>
      </c>
    </row>
    <row r="2326" spans="1:21" x14ac:dyDescent="0.25">
      <c r="A2326" s="116"/>
      <c r="C2326" s="116"/>
      <c r="E2326" s="116"/>
      <c r="G2326" s="116"/>
      <c r="I2326" s="116"/>
      <c r="K2326" s="116"/>
      <c r="L2326" s="116"/>
      <c r="N2326" s="116"/>
      <c r="R2326" s="116"/>
      <c r="T2326" s="116" t="s">
        <v>3117</v>
      </c>
      <c r="U2326" s="116" t="s">
        <v>3319</v>
      </c>
    </row>
    <row r="2327" spans="1:21" x14ac:dyDescent="0.25">
      <c r="A2327" s="116"/>
      <c r="C2327" s="116"/>
      <c r="E2327" s="116"/>
      <c r="G2327" s="116"/>
      <c r="I2327" s="116"/>
      <c r="K2327" s="116"/>
      <c r="L2327" s="116"/>
      <c r="N2327" s="116"/>
      <c r="R2327" s="116"/>
      <c r="T2327" s="116" t="s">
        <v>3117</v>
      </c>
      <c r="U2327" s="116" t="s">
        <v>3320</v>
      </c>
    </row>
    <row r="2328" spans="1:21" x14ac:dyDescent="0.25">
      <c r="A2328" s="116"/>
      <c r="C2328" s="116"/>
      <c r="E2328" s="116"/>
      <c r="G2328" s="116"/>
      <c r="I2328" s="116"/>
      <c r="K2328" s="116"/>
      <c r="L2328" s="116"/>
      <c r="N2328" s="116"/>
      <c r="R2328" s="116"/>
      <c r="T2328" s="116" t="s">
        <v>3117</v>
      </c>
      <c r="U2328" s="116" t="s">
        <v>3321</v>
      </c>
    </row>
    <row r="2329" spans="1:21" x14ac:dyDescent="0.25">
      <c r="A2329" s="116"/>
      <c r="C2329" s="116"/>
      <c r="E2329" s="116"/>
      <c r="G2329" s="116"/>
      <c r="I2329" s="116"/>
      <c r="K2329" s="116"/>
      <c r="L2329" s="116"/>
      <c r="N2329" s="116"/>
      <c r="R2329" s="116"/>
      <c r="T2329" s="116" t="s">
        <v>3117</v>
      </c>
      <c r="U2329" s="116" t="s">
        <v>3322</v>
      </c>
    </row>
    <row r="2330" spans="1:21" x14ac:dyDescent="0.25">
      <c r="A2330" s="116"/>
      <c r="C2330" s="116"/>
      <c r="E2330" s="116"/>
      <c r="G2330" s="116"/>
      <c r="I2330" s="116"/>
      <c r="K2330" s="116"/>
      <c r="L2330" s="116"/>
      <c r="N2330" s="116"/>
      <c r="R2330" s="116"/>
      <c r="T2330" s="116" t="s">
        <v>3117</v>
      </c>
      <c r="U2330" s="116" t="s">
        <v>3323</v>
      </c>
    </row>
    <row r="2331" spans="1:21" x14ac:dyDescent="0.25">
      <c r="A2331" s="116"/>
      <c r="C2331" s="116"/>
      <c r="E2331" s="116"/>
      <c r="G2331" s="116"/>
      <c r="I2331" s="116"/>
      <c r="K2331" s="116"/>
      <c r="L2331" s="116"/>
      <c r="N2331" s="116"/>
      <c r="R2331" s="116"/>
      <c r="T2331" s="116" t="s">
        <v>3117</v>
      </c>
      <c r="U2331" s="116" t="s">
        <v>3324</v>
      </c>
    </row>
    <row r="2332" spans="1:21" x14ac:dyDescent="0.25">
      <c r="A2332" s="116"/>
      <c r="C2332" s="116"/>
      <c r="E2332" s="116"/>
      <c r="G2332" s="116"/>
      <c r="I2332" s="116"/>
      <c r="K2332" s="116"/>
      <c r="L2332" s="116"/>
      <c r="N2332" s="116"/>
      <c r="R2332" s="116"/>
      <c r="T2332" s="116" t="s">
        <v>3117</v>
      </c>
      <c r="U2332" s="116" t="s">
        <v>3325</v>
      </c>
    </row>
    <row r="2333" spans="1:21" x14ac:dyDescent="0.25">
      <c r="A2333" s="116"/>
      <c r="C2333" s="116"/>
      <c r="E2333" s="116"/>
      <c r="G2333" s="116"/>
      <c r="I2333" s="116"/>
      <c r="K2333" s="116"/>
      <c r="L2333" s="116"/>
      <c r="N2333" s="116"/>
      <c r="R2333" s="116"/>
      <c r="T2333" s="116" t="s">
        <v>3117</v>
      </c>
      <c r="U2333" s="116" t="s">
        <v>3326</v>
      </c>
    </row>
    <row r="2334" spans="1:21" x14ac:dyDescent="0.25">
      <c r="A2334" s="116"/>
      <c r="C2334" s="116"/>
      <c r="E2334" s="116"/>
      <c r="G2334" s="116"/>
      <c r="I2334" s="116"/>
      <c r="K2334" s="116"/>
      <c r="L2334" s="116"/>
      <c r="N2334" s="116"/>
      <c r="R2334" s="116"/>
      <c r="T2334" s="116" t="s">
        <v>3117</v>
      </c>
      <c r="U2334" s="116" t="s">
        <v>3327</v>
      </c>
    </row>
    <row r="2335" spans="1:21" x14ac:dyDescent="0.25">
      <c r="A2335" s="116"/>
      <c r="C2335" s="116"/>
      <c r="E2335" s="116"/>
      <c r="G2335" s="116"/>
      <c r="I2335" s="116"/>
      <c r="K2335" s="116"/>
      <c r="L2335" s="116"/>
      <c r="N2335" s="116"/>
      <c r="R2335" s="116"/>
      <c r="T2335" s="116" t="s">
        <v>3117</v>
      </c>
      <c r="U2335" s="116" t="s">
        <v>3328</v>
      </c>
    </row>
    <row r="2336" spans="1:21" x14ac:dyDescent="0.25">
      <c r="A2336" s="116"/>
      <c r="C2336" s="116"/>
      <c r="E2336" s="116"/>
      <c r="G2336" s="116"/>
      <c r="I2336" s="116"/>
      <c r="K2336" s="116"/>
      <c r="L2336" s="116"/>
      <c r="N2336" s="116"/>
      <c r="R2336" s="116"/>
      <c r="T2336" s="116" t="s">
        <v>3118</v>
      </c>
      <c r="U2336" s="116" t="s">
        <v>3267</v>
      </c>
    </row>
    <row r="2337" spans="1:21" x14ac:dyDescent="0.25">
      <c r="A2337" s="116"/>
      <c r="C2337" s="116"/>
      <c r="E2337" s="116"/>
      <c r="G2337" s="116"/>
      <c r="I2337" s="116"/>
      <c r="K2337" s="116"/>
      <c r="L2337" s="116"/>
      <c r="N2337" s="116"/>
      <c r="R2337" s="116"/>
      <c r="T2337" s="116" t="s">
        <v>3118</v>
      </c>
      <c r="U2337" s="116" t="s">
        <v>3268</v>
      </c>
    </row>
    <row r="2338" spans="1:21" x14ac:dyDescent="0.25">
      <c r="A2338" s="116"/>
      <c r="C2338" s="116"/>
      <c r="E2338" s="116"/>
      <c r="G2338" s="116"/>
      <c r="I2338" s="116"/>
      <c r="K2338" s="116"/>
      <c r="L2338" s="116"/>
      <c r="N2338" s="116"/>
      <c r="R2338" s="116"/>
      <c r="T2338" s="116" t="s">
        <v>3118</v>
      </c>
      <c r="U2338" s="116" t="s">
        <v>3269</v>
      </c>
    </row>
    <row r="2339" spans="1:21" x14ac:dyDescent="0.25">
      <c r="A2339" s="116"/>
      <c r="C2339" s="116"/>
      <c r="E2339" s="116"/>
      <c r="G2339" s="116"/>
      <c r="I2339" s="116"/>
      <c r="K2339" s="116"/>
      <c r="L2339" s="116"/>
      <c r="N2339" s="116"/>
      <c r="R2339" s="116"/>
      <c r="T2339" s="116" t="s">
        <v>3118</v>
      </c>
      <c r="U2339" s="116" t="s">
        <v>3270</v>
      </c>
    </row>
    <row r="2340" spans="1:21" x14ac:dyDescent="0.25">
      <c r="A2340" s="116"/>
      <c r="C2340" s="116"/>
      <c r="E2340" s="116"/>
      <c r="G2340" s="116"/>
      <c r="I2340" s="116"/>
      <c r="K2340" s="116"/>
      <c r="L2340" s="116"/>
      <c r="N2340" s="116"/>
      <c r="R2340" s="116"/>
      <c r="T2340" s="116" t="s">
        <v>3118</v>
      </c>
      <c r="U2340" s="116" t="s">
        <v>3271</v>
      </c>
    </row>
    <row r="2341" spans="1:21" x14ac:dyDescent="0.25">
      <c r="A2341" s="116"/>
      <c r="C2341" s="116"/>
      <c r="E2341" s="116"/>
      <c r="G2341" s="116"/>
      <c r="I2341" s="116"/>
      <c r="K2341" s="116"/>
      <c r="L2341" s="116"/>
      <c r="N2341" s="116"/>
      <c r="R2341" s="116"/>
      <c r="T2341" s="116" t="s">
        <v>3118</v>
      </c>
      <c r="U2341" s="116" t="s">
        <v>3272</v>
      </c>
    </row>
    <row r="2342" spans="1:21" x14ac:dyDescent="0.25">
      <c r="A2342" s="116"/>
      <c r="C2342" s="116"/>
      <c r="E2342" s="116"/>
      <c r="G2342" s="116"/>
      <c r="I2342" s="116"/>
      <c r="K2342" s="116"/>
      <c r="L2342" s="116"/>
      <c r="N2342" s="116"/>
      <c r="R2342" s="116"/>
      <c r="T2342" s="116" t="s">
        <v>3118</v>
      </c>
      <c r="U2342" s="116" t="s">
        <v>3273</v>
      </c>
    </row>
    <row r="2343" spans="1:21" x14ac:dyDescent="0.25">
      <c r="A2343" s="116"/>
      <c r="C2343" s="116"/>
      <c r="E2343" s="116"/>
      <c r="G2343" s="116"/>
      <c r="I2343" s="116"/>
      <c r="K2343" s="116"/>
      <c r="L2343" s="116"/>
      <c r="N2343" s="116"/>
      <c r="R2343" s="116"/>
      <c r="T2343" s="116" t="s">
        <v>3118</v>
      </c>
      <c r="U2343" s="116" t="s">
        <v>3274</v>
      </c>
    </row>
    <row r="2344" spans="1:21" x14ac:dyDescent="0.25">
      <c r="A2344" s="116"/>
      <c r="C2344" s="116"/>
      <c r="E2344" s="116"/>
      <c r="G2344" s="116"/>
      <c r="I2344" s="116"/>
      <c r="K2344" s="116"/>
      <c r="L2344" s="116"/>
      <c r="N2344" s="116"/>
      <c r="R2344" s="116"/>
      <c r="T2344" s="116" t="s">
        <v>3118</v>
      </c>
      <c r="U2344" s="116" t="s">
        <v>3275</v>
      </c>
    </row>
    <row r="2345" spans="1:21" x14ac:dyDescent="0.25">
      <c r="A2345" s="116"/>
      <c r="C2345" s="116"/>
      <c r="E2345" s="116"/>
      <c r="G2345" s="116"/>
      <c r="I2345" s="116"/>
      <c r="K2345" s="116"/>
      <c r="L2345" s="116"/>
      <c r="N2345" s="116"/>
      <c r="R2345" s="116"/>
      <c r="T2345" s="116" t="s">
        <v>3118</v>
      </c>
      <c r="U2345" s="116" t="s">
        <v>3276</v>
      </c>
    </row>
    <row r="2346" spans="1:21" x14ac:dyDescent="0.25">
      <c r="A2346" s="116"/>
      <c r="C2346" s="116"/>
      <c r="E2346" s="116"/>
      <c r="G2346" s="116"/>
      <c r="I2346" s="116"/>
      <c r="K2346" s="116"/>
      <c r="L2346" s="116"/>
      <c r="N2346" s="116"/>
      <c r="R2346" s="116"/>
      <c r="T2346" s="116" t="s">
        <v>3118</v>
      </c>
      <c r="U2346" s="116" t="s">
        <v>3277</v>
      </c>
    </row>
    <row r="2347" spans="1:21" x14ac:dyDescent="0.25">
      <c r="A2347" s="116"/>
      <c r="C2347" s="116"/>
      <c r="E2347" s="116"/>
      <c r="G2347" s="116"/>
      <c r="I2347" s="116"/>
      <c r="K2347" s="116"/>
      <c r="L2347" s="116"/>
      <c r="N2347" s="116"/>
      <c r="R2347" s="116"/>
      <c r="T2347" s="116" t="s">
        <v>3118</v>
      </c>
      <c r="U2347" s="116" t="s">
        <v>3278</v>
      </c>
    </row>
    <row r="2348" spans="1:21" x14ac:dyDescent="0.25">
      <c r="A2348" s="116"/>
      <c r="C2348" s="116"/>
      <c r="E2348" s="116"/>
      <c r="G2348" s="116"/>
      <c r="I2348" s="116"/>
      <c r="K2348" s="116"/>
      <c r="L2348" s="116"/>
      <c r="N2348" s="116"/>
      <c r="R2348" s="116"/>
      <c r="T2348" s="116" t="s">
        <v>3118</v>
      </c>
      <c r="U2348" s="116" t="s">
        <v>3283</v>
      </c>
    </row>
    <row r="2349" spans="1:21" x14ac:dyDescent="0.25">
      <c r="A2349" s="116"/>
      <c r="C2349" s="116"/>
      <c r="E2349" s="116"/>
      <c r="G2349" s="116"/>
      <c r="I2349" s="116"/>
      <c r="K2349" s="116"/>
      <c r="L2349" s="116"/>
      <c r="N2349" s="116"/>
      <c r="R2349" s="116"/>
      <c r="T2349" s="116" t="s">
        <v>3118</v>
      </c>
      <c r="U2349" s="116" t="s">
        <v>3284</v>
      </c>
    </row>
    <row r="2350" spans="1:21" x14ac:dyDescent="0.25">
      <c r="A2350" s="116"/>
      <c r="C2350" s="116"/>
      <c r="E2350" s="116"/>
      <c r="G2350" s="116"/>
      <c r="I2350" s="116"/>
      <c r="K2350" s="116"/>
      <c r="L2350" s="116"/>
      <c r="N2350" s="116"/>
      <c r="R2350" s="116"/>
      <c r="T2350" s="116" t="s">
        <v>3118</v>
      </c>
      <c r="U2350" s="116" t="s">
        <v>3285</v>
      </c>
    </row>
    <row r="2351" spans="1:21" x14ac:dyDescent="0.25">
      <c r="A2351" s="116"/>
      <c r="C2351" s="116"/>
      <c r="E2351" s="116"/>
      <c r="G2351" s="116"/>
      <c r="I2351" s="116"/>
      <c r="K2351" s="116"/>
      <c r="L2351" s="116"/>
      <c r="N2351" s="116"/>
      <c r="R2351" s="116"/>
      <c r="T2351" s="116" t="s">
        <v>3118</v>
      </c>
      <c r="U2351" s="116" t="s">
        <v>3286</v>
      </c>
    </row>
    <row r="2352" spans="1:21" x14ac:dyDescent="0.25">
      <c r="A2352" s="116"/>
      <c r="C2352" s="116"/>
      <c r="E2352" s="116"/>
      <c r="G2352" s="116"/>
      <c r="I2352" s="116"/>
      <c r="K2352" s="116"/>
      <c r="L2352" s="116"/>
      <c r="N2352" s="116"/>
      <c r="R2352" s="116"/>
      <c r="T2352" s="116" t="s">
        <v>3118</v>
      </c>
      <c r="U2352" s="116" t="s">
        <v>3287</v>
      </c>
    </row>
    <row r="2353" spans="1:21" x14ac:dyDescent="0.25">
      <c r="A2353" s="116"/>
      <c r="C2353" s="116"/>
      <c r="E2353" s="116"/>
      <c r="G2353" s="116"/>
      <c r="I2353" s="116"/>
      <c r="K2353" s="116"/>
      <c r="L2353" s="116"/>
      <c r="N2353" s="116"/>
      <c r="R2353" s="116"/>
      <c r="T2353" s="116" t="s">
        <v>3118</v>
      </c>
      <c r="U2353" s="116" t="s">
        <v>3288</v>
      </c>
    </row>
    <row r="2354" spans="1:21" x14ac:dyDescent="0.25">
      <c r="A2354" s="116"/>
      <c r="C2354" s="116"/>
      <c r="E2354" s="116"/>
      <c r="G2354" s="116"/>
      <c r="I2354" s="116"/>
      <c r="K2354" s="116"/>
      <c r="L2354" s="116"/>
      <c r="N2354" s="116"/>
      <c r="R2354" s="116"/>
      <c r="T2354" s="116" t="s">
        <v>3118</v>
      </c>
      <c r="U2354" s="116" t="s">
        <v>3289</v>
      </c>
    </row>
    <row r="2355" spans="1:21" x14ac:dyDescent="0.25">
      <c r="A2355" s="116"/>
      <c r="C2355" s="116"/>
      <c r="E2355" s="116"/>
      <c r="G2355" s="116"/>
      <c r="I2355" s="116"/>
      <c r="K2355" s="116"/>
      <c r="L2355" s="116"/>
      <c r="N2355" s="116"/>
      <c r="R2355" s="116"/>
      <c r="T2355" s="116" t="s">
        <v>3118</v>
      </c>
      <c r="U2355" s="116" t="s">
        <v>3290</v>
      </c>
    </row>
    <row r="2356" spans="1:21" x14ac:dyDescent="0.25">
      <c r="A2356" s="116"/>
      <c r="C2356" s="116"/>
      <c r="E2356" s="116"/>
      <c r="G2356" s="116"/>
      <c r="I2356" s="116"/>
      <c r="K2356" s="116"/>
      <c r="L2356" s="116"/>
      <c r="N2356" s="116"/>
      <c r="R2356" s="116"/>
      <c r="T2356" s="116" t="s">
        <v>3118</v>
      </c>
      <c r="U2356" s="116" t="s">
        <v>3291</v>
      </c>
    </row>
    <row r="2357" spans="1:21" x14ac:dyDescent="0.25">
      <c r="A2357" s="116"/>
      <c r="C2357" s="116"/>
      <c r="E2357" s="116"/>
      <c r="G2357" s="116"/>
      <c r="I2357" s="116"/>
      <c r="K2357" s="116"/>
      <c r="L2357" s="116"/>
      <c r="N2357" s="116"/>
      <c r="R2357" s="116"/>
      <c r="T2357" s="116" t="s">
        <v>3119</v>
      </c>
      <c r="U2357" s="116" t="s">
        <v>3267</v>
      </c>
    </row>
    <row r="2358" spans="1:21" x14ac:dyDescent="0.25">
      <c r="A2358" s="116"/>
      <c r="C2358" s="116"/>
      <c r="E2358" s="116"/>
      <c r="G2358" s="116"/>
      <c r="I2358" s="116"/>
      <c r="K2358" s="116"/>
      <c r="L2358" s="116"/>
      <c r="N2358" s="116"/>
      <c r="R2358" s="116"/>
      <c r="T2358" s="116" t="s">
        <v>3119</v>
      </c>
      <c r="U2358" s="116" t="s">
        <v>3268</v>
      </c>
    </row>
    <row r="2359" spans="1:21" x14ac:dyDescent="0.25">
      <c r="A2359" s="116"/>
      <c r="C2359" s="116"/>
      <c r="E2359" s="116"/>
      <c r="G2359" s="116"/>
      <c r="I2359" s="116"/>
      <c r="K2359" s="116"/>
      <c r="L2359" s="116"/>
      <c r="N2359" s="116"/>
      <c r="R2359" s="116"/>
      <c r="T2359" s="116" t="s">
        <v>3119</v>
      </c>
      <c r="U2359" s="116" t="s">
        <v>3269</v>
      </c>
    </row>
    <row r="2360" spans="1:21" x14ac:dyDescent="0.25">
      <c r="A2360" s="116"/>
      <c r="C2360" s="116"/>
      <c r="E2360" s="116"/>
      <c r="G2360" s="116"/>
      <c r="I2360" s="116"/>
      <c r="K2360" s="116"/>
      <c r="L2360" s="116"/>
      <c r="N2360" s="116"/>
      <c r="R2360" s="116"/>
      <c r="T2360" s="116" t="s">
        <v>3119</v>
      </c>
      <c r="U2360" s="116" t="s">
        <v>3270</v>
      </c>
    </row>
    <row r="2361" spans="1:21" x14ac:dyDescent="0.25">
      <c r="A2361" s="116"/>
      <c r="C2361" s="116"/>
      <c r="E2361" s="116"/>
      <c r="G2361" s="116"/>
      <c r="I2361" s="116"/>
      <c r="K2361" s="116"/>
      <c r="L2361" s="116"/>
      <c r="N2361" s="116"/>
      <c r="R2361" s="116"/>
      <c r="T2361" s="116" t="s">
        <v>3120</v>
      </c>
      <c r="U2361" s="116" t="s">
        <v>3267</v>
      </c>
    </row>
    <row r="2362" spans="1:21" x14ac:dyDescent="0.25">
      <c r="A2362" s="116"/>
      <c r="C2362" s="116"/>
      <c r="E2362" s="116"/>
      <c r="G2362" s="116"/>
      <c r="I2362" s="116"/>
      <c r="K2362" s="116"/>
      <c r="L2362" s="116"/>
      <c r="N2362" s="116"/>
      <c r="R2362" s="116"/>
      <c r="T2362" s="116" t="s">
        <v>3120</v>
      </c>
      <c r="U2362" s="116" t="s">
        <v>3268</v>
      </c>
    </row>
    <row r="2363" spans="1:21" x14ac:dyDescent="0.25">
      <c r="A2363" s="116"/>
      <c r="C2363" s="116"/>
      <c r="E2363" s="116"/>
      <c r="G2363" s="116"/>
      <c r="I2363" s="116"/>
      <c r="K2363" s="116"/>
      <c r="L2363" s="116"/>
      <c r="N2363" s="116"/>
      <c r="R2363" s="116"/>
      <c r="T2363" s="116" t="s">
        <v>3120</v>
      </c>
      <c r="U2363" s="116" t="s">
        <v>3269</v>
      </c>
    </row>
    <row r="2364" spans="1:21" x14ac:dyDescent="0.25">
      <c r="A2364" s="116"/>
      <c r="C2364" s="116"/>
      <c r="E2364" s="116"/>
      <c r="G2364" s="116"/>
      <c r="I2364" s="116"/>
      <c r="K2364" s="116"/>
      <c r="L2364" s="116"/>
      <c r="N2364" s="116"/>
      <c r="R2364" s="116"/>
      <c r="T2364" s="116" t="s">
        <v>3120</v>
      </c>
      <c r="U2364" s="116" t="s">
        <v>3270</v>
      </c>
    </row>
    <row r="2365" spans="1:21" x14ac:dyDescent="0.25">
      <c r="A2365" s="116"/>
      <c r="C2365" s="116"/>
      <c r="E2365" s="116"/>
      <c r="G2365" s="116"/>
      <c r="I2365" s="116"/>
      <c r="K2365" s="116"/>
      <c r="L2365" s="116"/>
      <c r="N2365" s="116"/>
      <c r="R2365" s="116"/>
      <c r="T2365" s="116" t="s">
        <v>3121</v>
      </c>
      <c r="U2365" s="116" t="s">
        <v>3267</v>
      </c>
    </row>
    <row r="2366" spans="1:21" x14ac:dyDescent="0.25">
      <c r="A2366" s="116"/>
      <c r="C2366" s="116"/>
      <c r="E2366" s="116"/>
      <c r="G2366" s="116"/>
      <c r="I2366" s="116"/>
      <c r="K2366" s="116"/>
      <c r="L2366" s="116"/>
      <c r="N2366" s="116"/>
      <c r="R2366" s="116"/>
      <c r="T2366" s="116" t="s">
        <v>3121</v>
      </c>
      <c r="U2366" s="116" t="s">
        <v>3268</v>
      </c>
    </row>
    <row r="2367" spans="1:21" x14ac:dyDescent="0.25">
      <c r="A2367" s="116"/>
      <c r="C2367" s="116"/>
      <c r="E2367" s="116"/>
      <c r="G2367" s="116"/>
      <c r="I2367" s="116"/>
      <c r="K2367" s="116"/>
      <c r="L2367" s="116"/>
      <c r="N2367" s="116"/>
      <c r="R2367" s="116"/>
      <c r="T2367" s="116" t="s">
        <v>3121</v>
      </c>
      <c r="U2367" s="116" t="s">
        <v>3269</v>
      </c>
    </row>
    <row r="2368" spans="1:21" x14ac:dyDescent="0.25">
      <c r="A2368" s="116"/>
      <c r="C2368" s="116"/>
      <c r="E2368" s="116"/>
      <c r="G2368" s="116"/>
      <c r="I2368" s="116"/>
      <c r="K2368" s="116"/>
      <c r="L2368" s="116"/>
      <c r="N2368" s="116"/>
      <c r="R2368" s="116"/>
      <c r="T2368" s="116" t="s">
        <v>3121</v>
      </c>
      <c r="U2368" s="116" t="s">
        <v>3270</v>
      </c>
    </row>
    <row r="2369" spans="1:21" x14ac:dyDescent="0.25">
      <c r="A2369" s="116"/>
      <c r="C2369" s="116"/>
      <c r="E2369" s="116"/>
      <c r="G2369" s="116"/>
      <c r="I2369" s="116"/>
      <c r="K2369" s="116"/>
      <c r="L2369" s="116"/>
      <c r="N2369" s="116"/>
      <c r="R2369" s="116"/>
      <c r="T2369" s="116" t="s">
        <v>3122</v>
      </c>
      <c r="U2369" s="116" t="s">
        <v>3267</v>
      </c>
    </row>
    <row r="2370" spans="1:21" x14ac:dyDescent="0.25">
      <c r="A2370" s="116"/>
      <c r="C2370" s="116"/>
      <c r="E2370" s="116"/>
      <c r="G2370" s="116"/>
      <c r="I2370" s="116"/>
      <c r="K2370" s="116"/>
      <c r="L2370" s="116"/>
      <c r="N2370" s="116"/>
      <c r="R2370" s="116"/>
      <c r="T2370" s="116" t="s">
        <v>3122</v>
      </c>
      <c r="U2370" s="116" t="s">
        <v>3268</v>
      </c>
    </row>
    <row r="2371" spans="1:21" x14ac:dyDescent="0.25">
      <c r="A2371" s="116"/>
      <c r="C2371" s="116"/>
      <c r="E2371" s="116"/>
      <c r="G2371" s="116"/>
      <c r="I2371" s="116"/>
      <c r="K2371" s="116"/>
      <c r="L2371" s="116"/>
      <c r="N2371" s="116"/>
      <c r="R2371" s="116"/>
      <c r="T2371" s="116" t="s">
        <v>3122</v>
      </c>
      <c r="U2371" s="116" t="s">
        <v>3269</v>
      </c>
    </row>
    <row r="2372" spans="1:21" x14ac:dyDescent="0.25">
      <c r="A2372" s="116"/>
      <c r="C2372" s="116"/>
      <c r="E2372" s="116"/>
      <c r="G2372" s="116"/>
      <c r="I2372" s="116"/>
      <c r="K2372" s="116"/>
      <c r="L2372" s="116"/>
      <c r="N2372" s="116"/>
      <c r="R2372" s="116"/>
      <c r="T2372" s="116" t="s">
        <v>3122</v>
      </c>
      <c r="U2372" s="116" t="s">
        <v>3270</v>
      </c>
    </row>
    <row r="2373" spans="1:21" x14ac:dyDescent="0.25">
      <c r="A2373" s="116"/>
      <c r="C2373" s="116"/>
      <c r="E2373" s="116"/>
      <c r="G2373" s="116"/>
      <c r="I2373" s="116"/>
      <c r="K2373" s="116"/>
      <c r="L2373" s="116"/>
      <c r="N2373" s="116"/>
      <c r="R2373" s="116"/>
      <c r="T2373" s="116" t="s">
        <v>3123</v>
      </c>
      <c r="U2373" s="116" t="s">
        <v>3267</v>
      </c>
    </row>
    <row r="2374" spans="1:21" x14ac:dyDescent="0.25">
      <c r="A2374" s="116"/>
      <c r="C2374" s="116"/>
      <c r="E2374" s="116"/>
      <c r="G2374" s="116"/>
      <c r="I2374" s="116"/>
      <c r="K2374" s="116"/>
      <c r="L2374" s="116"/>
      <c r="N2374" s="116"/>
      <c r="R2374" s="116"/>
      <c r="T2374" s="116" t="s">
        <v>3123</v>
      </c>
      <c r="U2374" s="116" t="s">
        <v>3268</v>
      </c>
    </row>
    <row r="2375" spans="1:21" x14ac:dyDescent="0.25">
      <c r="A2375" s="116"/>
      <c r="C2375" s="116"/>
      <c r="E2375" s="116"/>
      <c r="G2375" s="116"/>
      <c r="I2375" s="116"/>
      <c r="K2375" s="116"/>
      <c r="L2375" s="116"/>
      <c r="N2375" s="116"/>
      <c r="R2375" s="116"/>
      <c r="T2375" s="116" t="s">
        <v>3123</v>
      </c>
      <c r="U2375" s="116" t="s">
        <v>3269</v>
      </c>
    </row>
    <row r="2376" spans="1:21" x14ac:dyDescent="0.25">
      <c r="A2376" s="116"/>
      <c r="C2376" s="116"/>
      <c r="E2376" s="116"/>
      <c r="G2376" s="116"/>
      <c r="I2376" s="116"/>
      <c r="K2376" s="116"/>
      <c r="L2376" s="116"/>
      <c r="N2376" s="116"/>
      <c r="R2376" s="116"/>
      <c r="T2376" s="116" t="s">
        <v>3123</v>
      </c>
      <c r="U2376" s="116" t="s">
        <v>3270</v>
      </c>
    </row>
    <row r="2377" spans="1:21" x14ac:dyDescent="0.25">
      <c r="A2377" s="116"/>
      <c r="C2377" s="116"/>
      <c r="E2377" s="116"/>
      <c r="G2377" s="116"/>
      <c r="I2377" s="116"/>
      <c r="K2377" s="116"/>
      <c r="L2377" s="116"/>
      <c r="N2377" s="116"/>
      <c r="R2377" s="116"/>
      <c r="T2377" s="116" t="s">
        <v>3124</v>
      </c>
      <c r="U2377" s="116" t="s">
        <v>3124</v>
      </c>
    </row>
    <row r="2378" spans="1:21" x14ac:dyDescent="0.25">
      <c r="A2378" s="116"/>
      <c r="C2378" s="116"/>
      <c r="E2378" s="116"/>
      <c r="G2378" s="116"/>
      <c r="I2378" s="116"/>
      <c r="K2378" s="116"/>
      <c r="L2378" s="116"/>
      <c r="N2378" s="116"/>
      <c r="R2378" s="116"/>
      <c r="T2378" s="116" t="s">
        <v>3125</v>
      </c>
      <c r="U2378" s="116" t="s">
        <v>3125</v>
      </c>
    </row>
    <row r="2379" spans="1:21" x14ac:dyDescent="0.25">
      <c r="A2379" s="116"/>
      <c r="C2379" s="116"/>
      <c r="E2379" s="116"/>
      <c r="G2379" s="116"/>
      <c r="I2379" s="116"/>
      <c r="K2379" s="116"/>
      <c r="L2379" s="116"/>
      <c r="N2379" s="116"/>
      <c r="R2379" s="116"/>
      <c r="T2379" s="116" t="s">
        <v>3235</v>
      </c>
      <c r="U2379" s="116" t="s">
        <v>3329</v>
      </c>
    </row>
    <row r="2380" spans="1:21" x14ac:dyDescent="0.25">
      <c r="A2380" s="116"/>
      <c r="C2380" s="116"/>
      <c r="E2380" s="116"/>
      <c r="G2380" s="116"/>
      <c r="I2380" s="116"/>
      <c r="K2380" s="116"/>
      <c r="L2380" s="116"/>
      <c r="N2380" s="116"/>
      <c r="R2380" s="116"/>
      <c r="T2380" s="116" t="s">
        <v>3235</v>
      </c>
      <c r="U2380" s="116" t="s">
        <v>3330</v>
      </c>
    </row>
    <row r="2381" spans="1:21" x14ac:dyDescent="0.25">
      <c r="A2381" s="116"/>
      <c r="C2381" s="116"/>
      <c r="E2381" s="116"/>
      <c r="G2381" s="116"/>
      <c r="I2381" s="116"/>
      <c r="K2381" s="116"/>
      <c r="L2381" s="116"/>
      <c r="N2381" s="116"/>
      <c r="R2381" s="116"/>
      <c r="T2381" s="116" t="s">
        <v>3235</v>
      </c>
      <c r="U2381" s="116" t="s">
        <v>3331</v>
      </c>
    </row>
    <row r="2382" spans="1:21" x14ac:dyDescent="0.25">
      <c r="A2382" s="116"/>
      <c r="C2382" s="116"/>
      <c r="E2382" s="116"/>
      <c r="G2382" s="116"/>
      <c r="I2382" s="116"/>
      <c r="K2382" s="116"/>
      <c r="L2382" s="116"/>
      <c r="N2382" s="116"/>
      <c r="R2382" s="116"/>
      <c r="T2382" s="116" t="s">
        <v>3235</v>
      </c>
      <c r="U2382" s="116" t="s">
        <v>3332</v>
      </c>
    </row>
    <row r="2383" spans="1:21" x14ac:dyDescent="0.25">
      <c r="A2383" s="116"/>
      <c r="C2383" s="116"/>
      <c r="E2383" s="116"/>
      <c r="G2383" s="116"/>
      <c r="I2383" s="116"/>
      <c r="K2383" s="116"/>
      <c r="L2383" s="116"/>
      <c r="N2383" s="116"/>
      <c r="R2383" s="116"/>
      <c r="T2383" s="116" t="s">
        <v>3235</v>
      </c>
      <c r="U2383" s="116" t="s">
        <v>3333</v>
      </c>
    </row>
    <row r="2384" spans="1:21" x14ac:dyDescent="0.25">
      <c r="A2384" s="116"/>
      <c r="C2384" s="116"/>
      <c r="E2384" s="116"/>
      <c r="G2384" s="116"/>
      <c r="I2384" s="116"/>
      <c r="K2384" s="116"/>
      <c r="L2384" s="116"/>
      <c r="N2384" s="116"/>
      <c r="R2384" s="116"/>
      <c r="T2384" s="116" t="s">
        <v>3235</v>
      </c>
      <c r="U2384" s="116" t="s">
        <v>3334</v>
      </c>
    </row>
    <row r="2385" spans="1:21" x14ac:dyDescent="0.25">
      <c r="A2385" s="116"/>
      <c r="C2385" s="116"/>
      <c r="E2385" s="116"/>
      <c r="G2385" s="116"/>
      <c r="I2385" s="116"/>
      <c r="K2385" s="116"/>
      <c r="L2385" s="116"/>
      <c r="N2385" s="116"/>
      <c r="R2385" s="116"/>
      <c r="T2385" s="116" t="s">
        <v>3235</v>
      </c>
      <c r="U2385" s="116" t="s">
        <v>3335</v>
      </c>
    </row>
    <row r="2386" spans="1:21" x14ac:dyDescent="0.25">
      <c r="A2386" s="116"/>
      <c r="C2386" s="116"/>
      <c r="E2386" s="116"/>
      <c r="G2386" s="116"/>
      <c r="I2386" s="116"/>
      <c r="K2386" s="116"/>
      <c r="L2386" s="116"/>
      <c r="N2386" s="116"/>
      <c r="R2386" s="116"/>
      <c r="T2386" s="116" t="s">
        <v>3235</v>
      </c>
      <c r="U2386" s="116" t="s">
        <v>3336</v>
      </c>
    </row>
    <row r="2387" spans="1:21" x14ac:dyDescent="0.25">
      <c r="A2387" s="116"/>
      <c r="C2387" s="116"/>
      <c r="E2387" s="116"/>
      <c r="G2387" s="116"/>
      <c r="I2387" s="116"/>
      <c r="K2387" s="116"/>
      <c r="L2387" s="116"/>
      <c r="N2387" s="116"/>
      <c r="R2387" s="116"/>
      <c r="T2387" s="116" t="s">
        <v>3235</v>
      </c>
      <c r="U2387" s="116" t="s">
        <v>3337</v>
      </c>
    </row>
    <row r="2388" spans="1:21" x14ac:dyDescent="0.25">
      <c r="A2388" s="116"/>
      <c r="C2388" s="116"/>
      <c r="E2388" s="116"/>
      <c r="G2388" s="116"/>
      <c r="I2388" s="116"/>
      <c r="K2388" s="116"/>
      <c r="L2388" s="116"/>
      <c r="N2388" s="116"/>
      <c r="R2388" s="116"/>
      <c r="T2388" s="116" t="s">
        <v>3235</v>
      </c>
      <c r="U2388" s="116" t="s">
        <v>3338</v>
      </c>
    </row>
    <row r="2389" spans="1:21" x14ac:dyDescent="0.25">
      <c r="A2389" s="116"/>
      <c r="C2389" s="116"/>
      <c r="E2389" s="116"/>
      <c r="G2389" s="116"/>
      <c r="I2389" s="116"/>
      <c r="K2389" s="116"/>
      <c r="L2389" s="116"/>
      <c r="N2389" s="116"/>
      <c r="R2389" s="116"/>
      <c r="T2389" s="116" t="s">
        <v>3235</v>
      </c>
      <c r="U2389" s="116" t="s">
        <v>3339</v>
      </c>
    </row>
    <row r="2390" spans="1:21" x14ac:dyDescent="0.25">
      <c r="A2390" s="116"/>
      <c r="C2390" s="116"/>
      <c r="E2390" s="116"/>
      <c r="G2390" s="116"/>
      <c r="I2390" s="116"/>
      <c r="K2390" s="116"/>
      <c r="L2390" s="116"/>
      <c r="N2390" s="116"/>
      <c r="R2390" s="116"/>
      <c r="T2390" s="116" t="s">
        <v>3235</v>
      </c>
      <c r="U2390" s="116" t="s">
        <v>3340</v>
      </c>
    </row>
    <row r="2391" spans="1:21" x14ac:dyDescent="0.25">
      <c r="A2391" s="116"/>
      <c r="C2391" s="116"/>
      <c r="E2391" s="116"/>
      <c r="G2391" s="116"/>
      <c r="I2391" s="116"/>
      <c r="K2391" s="116"/>
      <c r="L2391" s="116"/>
      <c r="N2391" s="116"/>
      <c r="R2391" s="116"/>
      <c r="T2391" s="116" t="s">
        <v>3235</v>
      </c>
      <c r="U2391" s="116" t="s">
        <v>3341</v>
      </c>
    </row>
    <row r="2392" spans="1:21" x14ac:dyDescent="0.25">
      <c r="A2392" s="116"/>
      <c r="C2392" s="116"/>
      <c r="E2392" s="116"/>
      <c r="G2392" s="116"/>
      <c r="I2392" s="116"/>
      <c r="K2392" s="116"/>
      <c r="L2392" s="116"/>
      <c r="N2392" s="116"/>
      <c r="R2392" s="116"/>
      <c r="T2392" s="116" t="s">
        <v>3235</v>
      </c>
      <c r="U2392" s="116" t="s">
        <v>3342</v>
      </c>
    </row>
    <row r="2393" spans="1:21" x14ac:dyDescent="0.25">
      <c r="A2393" s="116"/>
      <c r="C2393" s="116"/>
      <c r="E2393" s="116"/>
      <c r="G2393" s="116"/>
      <c r="I2393" s="116"/>
      <c r="K2393" s="116"/>
      <c r="L2393" s="116"/>
      <c r="N2393" s="116"/>
      <c r="R2393" s="116"/>
      <c r="T2393" s="116" t="s">
        <v>3235</v>
      </c>
      <c r="U2393" s="116" t="s">
        <v>3343</v>
      </c>
    </row>
    <row r="2394" spans="1:21" x14ac:dyDescent="0.25">
      <c r="A2394" s="116"/>
      <c r="C2394" s="116"/>
      <c r="E2394" s="116"/>
      <c r="G2394" s="116"/>
      <c r="I2394" s="116"/>
      <c r="K2394" s="116"/>
      <c r="L2394" s="116"/>
      <c r="N2394" s="116"/>
      <c r="R2394" s="116"/>
      <c r="T2394" s="116" t="s">
        <v>3235</v>
      </c>
      <c r="U2394" s="116" t="s">
        <v>3344</v>
      </c>
    </row>
    <row r="2395" spans="1:21" x14ac:dyDescent="0.25">
      <c r="A2395" s="116"/>
      <c r="C2395" s="116"/>
      <c r="E2395" s="116"/>
      <c r="G2395" s="116"/>
      <c r="I2395" s="116"/>
      <c r="K2395" s="116"/>
      <c r="L2395" s="116"/>
      <c r="N2395" s="116"/>
      <c r="R2395" s="116"/>
      <c r="T2395" s="116" t="s">
        <v>3235</v>
      </c>
      <c r="U2395" s="116" t="s">
        <v>3345</v>
      </c>
    </row>
    <row r="2396" spans="1:21" x14ac:dyDescent="0.25">
      <c r="A2396" s="116"/>
      <c r="C2396" s="116"/>
      <c r="E2396" s="116"/>
      <c r="G2396" s="116"/>
      <c r="I2396" s="116"/>
      <c r="K2396" s="116"/>
      <c r="L2396" s="116"/>
      <c r="N2396" s="116"/>
      <c r="R2396" s="116"/>
      <c r="T2396" s="116" t="s">
        <v>4490</v>
      </c>
      <c r="U2396" s="116" t="s">
        <v>4491</v>
      </c>
    </row>
    <row r="2397" spans="1:21" x14ac:dyDescent="0.25">
      <c r="A2397" s="116"/>
      <c r="C2397" s="116"/>
      <c r="E2397" s="116"/>
      <c r="G2397" s="116"/>
      <c r="I2397" s="116"/>
      <c r="K2397" s="116"/>
      <c r="L2397" s="116"/>
      <c r="N2397" s="116"/>
      <c r="R2397" s="116"/>
      <c r="T2397" s="116" t="s">
        <v>4490</v>
      </c>
      <c r="U2397" s="116" t="s">
        <v>3268</v>
      </c>
    </row>
    <row r="2398" spans="1:21" x14ac:dyDescent="0.25">
      <c r="A2398" s="116"/>
      <c r="C2398" s="116"/>
      <c r="E2398" s="116"/>
      <c r="G2398" s="116"/>
      <c r="I2398" s="116"/>
      <c r="K2398" s="116"/>
      <c r="L2398" s="116"/>
      <c r="N2398" s="116"/>
      <c r="R2398" s="116"/>
      <c r="T2398" s="116" t="s">
        <v>4490</v>
      </c>
      <c r="U2398" s="116" t="s">
        <v>3269</v>
      </c>
    </row>
    <row r="2399" spans="1:21" x14ac:dyDescent="0.25">
      <c r="A2399" s="116"/>
      <c r="C2399" s="116"/>
      <c r="E2399" s="116"/>
      <c r="G2399" s="116"/>
      <c r="I2399" s="116"/>
      <c r="K2399" s="116"/>
      <c r="L2399" s="116"/>
      <c r="N2399" s="116"/>
      <c r="R2399" s="116"/>
      <c r="T2399" s="116" t="s">
        <v>4490</v>
      </c>
      <c r="U2399" s="116" t="s">
        <v>3270</v>
      </c>
    </row>
    <row r="2400" spans="1:21" x14ac:dyDescent="0.25">
      <c r="A2400" s="116"/>
      <c r="C2400" s="116"/>
      <c r="E2400" s="116"/>
      <c r="G2400" s="116"/>
      <c r="I2400" s="116"/>
      <c r="K2400" s="116"/>
      <c r="L2400" s="116"/>
      <c r="N2400" s="116"/>
      <c r="R2400" s="116"/>
      <c r="T2400" s="116" t="s">
        <v>4490</v>
      </c>
      <c r="U2400" s="116" t="s">
        <v>3271</v>
      </c>
    </row>
    <row r="2401" spans="1:21" x14ac:dyDescent="0.25">
      <c r="A2401" s="116"/>
      <c r="C2401" s="116"/>
      <c r="E2401" s="116"/>
      <c r="G2401" s="116"/>
      <c r="I2401" s="116"/>
      <c r="K2401" s="116"/>
      <c r="L2401" s="116"/>
      <c r="N2401" s="116"/>
      <c r="R2401" s="116"/>
      <c r="T2401" s="116" t="s">
        <v>4490</v>
      </c>
      <c r="U2401" s="116" t="s">
        <v>3272</v>
      </c>
    </row>
    <row r="2402" spans="1:21" x14ac:dyDescent="0.25">
      <c r="A2402" s="116"/>
      <c r="C2402" s="116"/>
      <c r="E2402" s="116"/>
      <c r="G2402" s="116"/>
      <c r="I2402" s="116"/>
      <c r="K2402" s="116"/>
      <c r="L2402" s="116"/>
      <c r="N2402" s="116"/>
      <c r="R2402" s="116"/>
      <c r="T2402" s="116" t="s">
        <v>4490</v>
      </c>
      <c r="U2402" s="116" t="s">
        <v>3273</v>
      </c>
    </row>
    <row r="2403" spans="1:21" x14ac:dyDescent="0.25">
      <c r="A2403" s="116"/>
      <c r="C2403" s="116"/>
      <c r="E2403" s="116"/>
      <c r="G2403" s="116"/>
      <c r="I2403" s="116"/>
      <c r="K2403" s="116"/>
      <c r="L2403" s="116"/>
      <c r="N2403" s="116"/>
      <c r="R2403" s="116"/>
      <c r="T2403" s="116" t="s">
        <v>4490</v>
      </c>
      <c r="U2403" s="116" t="s">
        <v>3274</v>
      </c>
    </row>
    <row r="2404" spans="1:21" x14ac:dyDescent="0.25">
      <c r="A2404" s="116"/>
      <c r="C2404" s="116"/>
      <c r="E2404" s="116"/>
      <c r="G2404" s="116"/>
      <c r="I2404" s="116"/>
      <c r="K2404" s="116"/>
      <c r="L2404" s="116"/>
      <c r="N2404" s="116"/>
      <c r="R2404" s="116"/>
      <c r="T2404" s="116" t="s">
        <v>4490</v>
      </c>
      <c r="U2404" s="116" t="s">
        <v>3275</v>
      </c>
    </row>
    <row r="2405" spans="1:21" x14ac:dyDescent="0.25">
      <c r="A2405" s="116"/>
      <c r="C2405" s="116"/>
      <c r="E2405" s="116"/>
      <c r="G2405" s="116"/>
      <c r="I2405" s="116"/>
      <c r="K2405" s="116"/>
      <c r="L2405" s="116"/>
      <c r="N2405" s="116"/>
      <c r="R2405" s="116"/>
      <c r="T2405" s="116" t="s">
        <v>4490</v>
      </c>
      <c r="U2405" s="116" t="s">
        <v>3276</v>
      </c>
    </row>
    <row r="2406" spans="1:21" x14ac:dyDescent="0.25">
      <c r="A2406" s="116"/>
      <c r="C2406" s="116"/>
      <c r="E2406" s="116"/>
      <c r="G2406" s="116"/>
      <c r="I2406" s="116"/>
      <c r="K2406" s="116"/>
      <c r="L2406" s="116"/>
      <c r="N2406" s="116"/>
      <c r="R2406" s="116"/>
      <c r="T2406" s="116" t="s">
        <v>4490</v>
      </c>
      <c r="U2406" s="116" t="s">
        <v>3279</v>
      </c>
    </row>
    <row r="2407" spans="1:21" x14ac:dyDescent="0.25">
      <c r="A2407" s="116"/>
      <c r="C2407" s="116"/>
      <c r="E2407" s="116"/>
      <c r="G2407" s="116"/>
      <c r="I2407" s="116"/>
      <c r="K2407" s="116"/>
      <c r="L2407" s="116"/>
      <c r="N2407" s="116"/>
      <c r="R2407" s="116"/>
      <c r="T2407" s="116" t="s">
        <v>4490</v>
      </c>
      <c r="U2407" s="116" t="s">
        <v>3280</v>
      </c>
    </row>
    <row r="2408" spans="1:21" x14ac:dyDescent="0.25">
      <c r="A2408" s="116"/>
      <c r="C2408" s="116"/>
      <c r="E2408" s="116"/>
      <c r="G2408" s="116"/>
      <c r="I2408" s="116"/>
      <c r="K2408" s="116"/>
      <c r="L2408" s="116"/>
      <c r="N2408" s="116"/>
      <c r="R2408" s="116"/>
      <c r="T2408" s="116" t="s">
        <v>4490</v>
      </c>
      <c r="U2408" s="116" t="s">
        <v>3281</v>
      </c>
    </row>
    <row r="2409" spans="1:21" x14ac:dyDescent="0.25">
      <c r="A2409" s="116"/>
      <c r="C2409" s="116"/>
      <c r="E2409" s="116"/>
      <c r="G2409" s="116"/>
      <c r="I2409" s="116"/>
      <c r="K2409" s="116"/>
      <c r="L2409" s="116"/>
      <c r="N2409" s="116"/>
      <c r="R2409" s="116"/>
      <c r="T2409" s="116" t="s">
        <v>4490</v>
      </c>
      <c r="U2409" s="116" t="s">
        <v>3282</v>
      </c>
    </row>
    <row r="2410" spans="1:21" x14ac:dyDescent="0.25">
      <c r="A2410" s="116"/>
      <c r="C2410" s="116"/>
      <c r="E2410" s="116"/>
      <c r="G2410" s="116"/>
      <c r="I2410" s="116"/>
      <c r="K2410" s="116"/>
      <c r="L2410" s="116"/>
      <c r="N2410" s="116"/>
      <c r="R2410" s="116"/>
      <c r="T2410" s="116" t="s">
        <v>4490</v>
      </c>
      <c r="U2410" s="116" t="s">
        <v>3277</v>
      </c>
    </row>
    <row r="2411" spans="1:21" x14ac:dyDescent="0.25">
      <c r="A2411" s="116"/>
      <c r="C2411" s="116"/>
      <c r="E2411" s="116"/>
      <c r="G2411" s="116"/>
      <c r="I2411" s="116"/>
      <c r="K2411" s="116"/>
      <c r="L2411" s="116"/>
      <c r="N2411" s="116"/>
      <c r="R2411" s="116"/>
      <c r="T2411" s="116" t="s">
        <v>4490</v>
      </c>
      <c r="U2411" s="116" t="s">
        <v>3278</v>
      </c>
    </row>
    <row r="2412" spans="1:21" x14ac:dyDescent="0.25">
      <c r="A2412" s="116"/>
      <c r="C2412" s="116"/>
      <c r="E2412" s="116"/>
      <c r="G2412" s="116"/>
      <c r="I2412" s="116"/>
      <c r="K2412" s="116"/>
      <c r="L2412" s="116"/>
      <c r="N2412" s="116"/>
      <c r="R2412" s="116"/>
      <c r="T2412" s="116" t="s">
        <v>4490</v>
      </c>
      <c r="U2412" s="116" t="s">
        <v>3283</v>
      </c>
    </row>
    <row r="2413" spans="1:21" x14ac:dyDescent="0.25">
      <c r="A2413" s="116"/>
      <c r="C2413" s="116"/>
      <c r="E2413" s="116"/>
      <c r="G2413" s="116"/>
      <c r="I2413" s="116"/>
      <c r="K2413" s="116"/>
      <c r="L2413" s="116"/>
      <c r="N2413" s="116"/>
      <c r="R2413" s="116"/>
      <c r="T2413" s="116" t="s">
        <v>4490</v>
      </c>
      <c r="U2413" s="116" t="s">
        <v>3284</v>
      </c>
    </row>
    <row r="2414" spans="1:21" x14ac:dyDescent="0.25">
      <c r="A2414" s="116"/>
      <c r="C2414" s="116"/>
      <c r="E2414" s="116"/>
      <c r="G2414" s="116"/>
      <c r="I2414" s="116"/>
      <c r="K2414" s="116"/>
      <c r="L2414" s="116"/>
      <c r="N2414" s="116"/>
      <c r="R2414" s="116"/>
      <c r="T2414" s="116" t="s">
        <v>4490</v>
      </c>
      <c r="U2414" s="116" t="s">
        <v>3285</v>
      </c>
    </row>
    <row r="2415" spans="1:21" x14ac:dyDescent="0.25">
      <c r="A2415" s="116"/>
      <c r="C2415" s="116"/>
      <c r="E2415" s="116"/>
      <c r="G2415" s="116"/>
      <c r="I2415" s="116"/>
      <c r="K2415" s="116"/>
      <c r="L2415" s="116"/>
      <c r="N2415" s="116"/>
      <c r="R2415" s="116"/>
      <c r="T2415" s="116" t="s">
        <v>4490</v>
      </c>
      <c r="U2415" s="116" t="s">
        <v>3286</v>
      </c>
    </row>
    <row r="2416" spans="1:21" x14ac:dyDescent="0.25">
      <c r="A2416" s="116"/>
      <c r="C2416" s="116"/>
      <c r="E2416" s="116"/>
      <c r="G2416" s="116"/>
      <c r="I2416" s="116"/>
      <c r="K2416" s="116"/>
      <c r="L2416" s="116"/>
      <c r="N2416" s="116"/>
      <c r="R2416" s="116"/>
      <c r="T2416" s="116" t="s">
        <v>4490</v>
      </c>
      <c r="U2416" s="116" t="s">
        <v>3287</v>
      </c>
    </row>
    <row r="2417" spans="1:21" x14ac:dyDescent="0.25">
      <c r="A2417" s="116"/>
      <c r="C2417" s="116"/>
      <c r="E2417" s="116"/>
      <c r="G2417" s="116"/>
      <c r="I2417" s="116"/>
      <c r="K2417" s="116"/>
      <c r="L2417" s="116"/>
      <c r="N2417" s="116"/>
      <c r="R2417" s="116"/>
      <c r="T2417" s="116" t="s">
        <v>4490</v>
      </c>
      <c r="U2417" s="116" t="s">
        <v>3288</v>
      </c>
    </row>
    <row r="2418" spans="1:21" x14ac:dyDescent="0.25">
      <c r="A2418" s="116"/>
      <c r="C2418" s="116"/>
      <c r="E2418" s="116"/>
      <c r="G2418" s="116"/>
      <c r="I2418" s="116"/>
      <c r="K2418" s="116"/>
      <c r="L2418" s="116"/>
      <c r="N2418" s="116"/>
      <c r="R2418" s="116"/>
      <c r="T2418" s="116" t="s">
        <v>4490</v>
      </c>
      <c r="U2418" s="116" t="s">
        <v>3289</v>
      </c>
    </row>
    <row r="2419" spans="1:21" x14ac:dyDescent="0.25">
      <c r="A2419" s="116"/>
      <c r="C2419" s="116"/>
      <c r="E2419" s="116"/>
      <c r="G2419" s="116"/>
      <c r="I2419" s="116"/>
      <c r="K2419" s="116"/>
      <c r="L2419" s="116"/>
      <c r="N2419" s="116"/>
      <c r="R2419" s="116"/>
      <c r="T2419" s="116" t="s">
        <v>4490</v>
      </c>
      <c r="U2419" s="116" t="s">
        <v>3290</v>
      </c>
    </row>
    <row r="2420" spans="1:21" x14ac:dyDescent="0.25">
      <c r="A2420" s="116"/>
      <c r="C2420" s="116"/>
      <c r="E2420" s="116"/>
      <c r="G2420" s="116"/>
      <c r="I2420" s="116"/>
      <c r="K2420" s="116"/>
      <c r="L2420" s="116"/>
      <c r="N2420" s="116"/>
      <c r="R2420" s="116"/>
      <c r="T2420" s="116" t="s">
        <v>4490</v>
      </c>
      <c r="U2420" s="116" t="s">
        <v>3291</v>
      </c>
    </row>
    <row r="2421" spans="1:21" x14ac:dyDescent="0.25">
      <c r="A2421" s="116"/>
      <c r="C2421" s="116"/>
      <c r="E2421" s="116"/>
      <c r="G2421" s="116"/>
      <c r="I2421" s="116"/>
      <c r="K2421" s="116"/>
      <c r="L2421" s="116"/>
      <c r="N2421" s="116"/>
      <c r="R2421" s="116"/>
      <c r="T2421" s="116" t="s">
        <v>4490</v>
      </c>
      <c r="U2421" s="116" t="s">
        <v>3292</v>
      </c>
    </row>
    <row r="2422" spans="1:21" x14ac:dyDescent="0.25">
      <c r="A2422" s="116"/>
      <c r="C2422" s="116"/>
      <c r="E2422" s="116"/>
      <c r="G2422" s="116"/>
      <c r="I2422" s="116"/>
      <c r="K2422" s="116"/>
      <c r="L2422" s="116"/>
      <c r="N2422" s="116"/>
      <c r="R2422" s="116"/>
      <c r="T2422" s="116" t="s">
        <v>4490</v>
      </c>
      <c r="U2422" s="116" t="s">
        <v>3293</v>
      </c>
    </row>
    <row r="2423" spans="1:21" x14ac:dyDescent="0.25">
      <c r="A2423" s="116"/>
      <c r="C2423" s="116"/>
      <c r="E2423" s="116"/>
      <c r="G2423" s="116"/>
      <c r="I2423" s="116"/>
      <c r="K2423" s="116"/>
      <c r="L2423" s="116"/>
      <c r="N2423" s="116"/>
      <c r="R2423" s="116"/>
      <c r="T2423" s="116" t="s">
        <v>4490</v>
      </c>
      <c r="U2423" s="116" t="s">
        <v>3294</v>
      </c>
    </row>
    <row r="2424" spans="1:21" x14ac:dyDescent="0.25">
      <c r="A2424" s="116"/>
      <c r="C2424" s="116"/>
      <c r="E2424" s="116"/>
      <c r="G2424" s="116"/>
      <c r="I2424" s="116"/>
      <c r="K2424" s="116"/>
      <c r="L2424" s="116"/>
      <c r="N2424" s="116"/>
      <c r="R2424" s="116"/>
      <c r="T2424" s="116" t="s">
        <v>4490</v>
      </c>
      <c r="U2424" s="116" t="s">
        <v>3295</v>
      </c>
    </row>
    <row r="2425" spans="1:21" x14ac:dyDescent="0.25">
      <c r="A2425" s="116"/>
      <c r="C2425" s="116"/>
      <c r="E2425" s="116"/>
      <c r="G2425" s="116"/>
      <c r="I2425" s="116"/>
      <c r="K2425" s="116"/>
      <c r="L2425" s="116"/>
      <c r="N2425" s="116"/>
      <c r="R2425" s="116"/>
      <c r="T2425" s="116" t="s">
        <v>4490</v>
      </c>
      <c r="U2425" s="116" t="s">
        <v>3296</v>
      </c>
    </row>
    <row r="2426" spans="1:21" x14ac:dyDescent="0.25">
      <c r="A2426" s="116"/>
      <c r="C2426" s="116"/>
      <c r="E2426" s="116"/>
      <c r="G2426" s="116"/>
      <c r="I2426" s="116"/>
      <c r="K2426" s="116"/>
      <c r="L2426" s="116"/>
      <c r="N2426" s="116"/>
      <c r="R2426" s="116"/>
      <c r="T2426" s="116" t="s">
        <v>4490</v>
      </c>
      <c r="U2426" s="116" t="s">
        <v>3297</v>
      </c>
    </row>
    <row r="2427" spans="1:21" x14ac:dyDescent="0.25">
      <c r="A2427" s="116"/>
      <c r="C2427" s="116"/>
      <c r="E2427" s="116"/>
      <c r="G2427" s="116"/>
      <c r="I2427" s="116"/>
      <c r="K2427" s="116"/>
      <c r="L2427" s="116"/>
      <c r="N2427" s="116"/>
      <c r="R2427" s="116"/>
      <c r="T2427" s="116" t="s">
        <v>4490</v>
      </c>
      <c r="U2427" s="116" t="s">
        <v>3298</v>
      </c>
    </row>
    <row r="2428" spans="1:21" x14ac:dyDescent="0.25">
      <c r="A2428" s="116"/>
      <c r="C2428" s="116"/>
      <c r="E2428" s="116"/>
      <c r="G2428" s="116"/>
      <c r="I2428" s="116"/>
      <c r="K2428" s="116"/>
      <c r="L2428" s="116"/>
      <c r="N2428" s="116"/>
      <c r="R2428" s="116"/>
      <c r="T2428" s="116" t="s">
        <v>4490</v>
      </c>
      <c r="U2428" s="116" t="s">
        <v>3299</v>
      </c>
    </row>
    <row r="2429" spans="1:21" x14ac:dyDescent="0.25">
      <c r="A2429" s="116"/>
      <c r="C2429" s="116"/>
      <c r="E2429" s="116"/>
      <c r="G2429" s="116"/>
      <c r="I2429" s="116"/>
      <c r="K2429" s="116"/>
      <c r="L2429" s="116"/>
      <c r="N2429" s="116"/>
      <c r="R2429" s="116"/>
      <c r="T2429" s="116" t="s">
        <v>4490</v>
      </c>
      <c r="U2429" s="116" t="s">
        <v>3300</v>
      </c>
    </row>
    <row r="2430" spans="1:21" x14ac:dyDescent="0.25">
      <c r="A2430" s="116"/>
      <c r="C2430" s="116"/>
      <c r="E2430" s="116"/>
      <c r="G2430" s="116"/>
      <c r="I2430" s="116"/>
      <c r="K2430" s="116"/>
      <c r="L2430" s="116"/>
      <c r="N2430" s="116"/>
      <c r="R2430" s="116"/>
      <c r="T2430" s="116" t="s">
        <v>4490</v>
      </c>
      <c r="U2430" s="116" t="s">
        <v>3301</v>
      </c>
    </row>
    <row r="2431" spans="1:21" x14ac:dyDescent="0.25">
      <c r="A2431" s="116"/>
      <c r="C2431" s="116"/>
      <c r="E2431" s="116"/>
      <c r="G2431" s="116"/>
      <c r="I2431" s="116"/>
      <c r="K2431" s="116"/>
      <c r="L2431" s="116"/>
      <c r="N2431" s="116"/>
      <c r="R2431" s="116"/>
      <c r="T2431" s="116" t="s">
        <v>4490</v>
      </c>
      <c r="U2431" s="116" t="s">
        <v>3302</v>
      </c>
    </row>
    <row r="2432" spans="1:21" x14ac:dyDescent="0.25">
      <c r="A2432" s="116"/>
      <c r="C2432" s="116"/>
      <c r="E2432" s="116"/>
      <c r="G2432" s="116"/>
      <c r="I2432" s="116"/>
      <c r="K2432" s="116"/>
      <c r="L2432" s="116"/>
      <c r="N2432" s="116"/>
      <c r="R2432" s="116"/>
      <c r="T2432" s="116" t="s">
        <v>4490</v>
      </c>
      <c r="U2432" s="116" t="s">
        <v>3303</v>
      </c>
    </row>
    <row r="2433" spans="1:21" x14ac:dyDescent="0.25">
      <c r="A2433" s="116"/>
      <c r="C2433" s="116"/>
      <c r="E2433" s="116"/>
      <c r="G2433" s="116"/>
      <c r="I2433" s="116"/>
      <c r="K2433" s="116"/>
      <c r="L2433" s="116"/>
      <c r="N2433" s="116"/>
      <c r="R2433" s="116"/>
      <c r="T2433" s="116" t="s">
        <v>4490</v>
      </c>
      <c r="U2433" s="116" t="s">
        <v>3304</v>
      </c>
    </row>
    <row r="2434" spans="1:21" x14ac:dyDescent="0.25">
      <c r="A2434" s="116"/>
      <c r="C2434" s="116"/>
      <c r="E2434" s="116"/>
      <c r="G2434" s="116"/>
      <c r="I2434" s="116"/>
      <c r="K2434" s="116"/>
      <c r="L2434" s="116"/>
      <c r="N2434" s="116"/>
      <c r="R2434" s="116"/>
      <c r="T2434" s="116" t="s">
        <v>4490</v>
      </c>
      <c r="U2434" s="116" t="s">
        <v>3305</v>
      </c>
    </row>
    <row r="2435" spans="1:21" x14ac:dyDescent="0.25">
      <c r="A2435" s="116"/>
      <c r="C2435" s="116"/>
      <c r="E2435" s="116"/>
      <c r="G2435" s="116"/>
      <c r="I2435" s="116"/>
      <c r="K2435" s="116"/>
      <c r="L2435" s="116"/>
      <c r="N2435" s="116"/>
      <c r="R2435" s="116"/>
      <c r="T2435" s="116" t="s">
        <v>4490</v>
      </c>
      <c r="U2435" s="116" t="s">
        <v>3306</v>
      </c>
    </row>
    <row r="2436" spans="1:21" x14ac:dyDescent="0.25">
      <c r="A2436" s="116"/>
      <c r="C2436" s="116"/>
      <c r="E2436" s="116"/>
      <c r="G2436" s="116"/>
      <c r="I2436" s="116"/>
      <c r="K2436" s="116"/>
      <c r="L2436" s="116"/>
      <c r="N2436" s="116"/>
      <c r="R2436" s="116"/>
      <c r="T2436" s="116" t="s">
        <v>4490</v>
      </c>
      <c r="U2436" s="116" t="s">
        <v>3307</v>
      </c>
    </row>
    <row r="2437" spans="1:21" x14ac:dyDescent="0.25">
      <c r="A2437" s="116"/>
      <c r="C2437" s="116"/>
      <c r="E2437" s="116"/>
      <c r="G2437" s="116"/>
      <c r="I2437" s="116"/>
      <c r="K2437" s="116"/>
      <c r="L2437" s="116"/>
      <c r="N2437" s="116"/>
      <c r="R2437" s="116"/>
      <c r="T2437" s="116" t="s">
        <v>4490</v>
      </c>
      <c r="U2437" s="116" t="s">
        <v>3308</v>
      </c>
    </row>
    <row r="2438" spans="1:21" x14ac:dyDescent="0.25">
      <c r="A2438" s="116"/>
      <c r="C2438" s="116"/>
      <c r="E2438" s="116"/>
      <c r="G2438" s="116"/>
      <c r="I2438" s="116"/>
      <c r="K2438" s="116"/>
      <c r="L2438" s="116"/>
      <c r="N2438" s="116"/>
      <c r="R2438" s="116"/>
      <c r="T2438" s="116" t="s">
        <v>4490</v>
      </c>
      <c r="U2438" s="116" t="s">
        <v>3309</v>
      </c>
    </row>
    <row r="2439" spans="1:21" x14ac:dyDescent="0.25">
      <c r="A2439" s="116"/>
      <c r="C2439" s="116"/>
      <c r="E2439" s="116"/>
      <c r="G2439" s="116"/>
      <c r="I2439" s="116"/>
      <c r="K2439" s="116"/>
      <c r="L2439" s="116"/>
      <c r="N2439" s="116"/>
      <c r="R2439" s="116"/>
      <c r="T2439" s="116" t="s">
        <v>4490</v>
      </c>
      <c r="U2439" s="116" t="s">
        <v>3310</v>
      </c>
    </row>
    <row r="2440" spans="1:21" x14ac:dyDescent="0.25">
      <c r="A2440" s="116"/>
      <c r="C2440" s="116"/>
      <c r="E2440" s="116"/>
      <c r="G2440" s="116"/>
      <c r="I2440" s="116"/>
      <c r="K2440" s="116"/>
      <c r="L2440" s="116"/>
      <c r="N2440" s="116"/>
      <c r="R2440" s="116"/>
      <c r="T2440" s="116" t="s">
        <v>4490</v>
      </c>
      <c r="U2440" s="116" t="s">
        <v>3311</v>
      </c>
    </row>
    <row r="2441" spans="1:21" x14ac:dyDescent="0.25">
      <c r="A2441" s="116"/>
      <c r="C2441" s="116"/>
      <c r="E2441" s="116"/>
      <c r="G2441" s="116"/>
      <c r="I2441" s="116"/>
      <c r="K2441" s="116"/>
      <c r="L2441" s="116"/>
      <c r="N2441" s="116"/>
      <c r="R2441" s="116"/>
      <c r="T2441" s="116" t="s">
        <v>4490</v>
      </c>
      <c r="U2441" s="116" t="s">
        <v>3312</v>
      </c>
    </row>
    <row r="2442" spans="1:21" x14ac:dyDescent="0.25">
      <c r="A2442" s="116"/>
      <c r="C2442" s="116"/>
      <c r="E2442" s="116"/>
      <c r="G2442" s="116"/>
      <c r="I2442" s="116"/>
      <c r="K2442" s="116"/>
      <c r="L2442" s="116"/>
      <c r="N2442" s="116"/>
      <c r="R2442" s="116"/>
      <c r="T2442" s="116" t="s">
        <v>4490</v>
      </c>
      <c r="U2442" s="116" t="s">
        <v>3313</v>
      </c>
    </row>
    <row r="2443" spans="1:21" x14ac:dyDescent="0.25">
      <c r="A2443" s="116"/>
      <c r="C2443" s="116"/>
      <c r="E2443" s="116"/>
      <c r="G2443" s="116"/>
      <c r="I2443" s="116"/>
      <c r="K2443" s="116"/>
      <c r="L2443" s="116"/>
      <c r="N2443" s="116"/>
      <c r="R2443" s="116"/>
      <c r="T2443" s="116" t="s">
        <v>4490</v>
      </c>
      <c r="U2443" s="116" t="s">
        <v>3314</v>
      </c>
    </row>
    <row r="2444" spans="1:21" x14ac:dyDescent="0.25">
      <c r="A2444" s="116"/>
      <c r="C2444" s="116"/>
      <c r="E2444" s="116"/>
      <c r="G2444" s="116"/>
      <c r="I2444" s="116"/>
      <c r="K2444" s="116"/>
      <c r="L2444" s="116"/>
      <c r="N2444" s="116"/>
      <c r="R2444" s="116"/>
      <c r="T2444" s="116" t="s">
        <v>4490</v>
      </c>
      <c r="U2444" s="116" t="s">
        <v>3315</v>
      </c>
    </row>
    <row r="2445" spans="1:21" x14ac:dyDescent="0.25">
      <c r="A2445" s="116"/>
      <c r="C2445" s="116"/>
      <c r="E2445" s="116"/>
      <c r="G2445" s="116"/>
      <c r="I2445" s="116"/>
      <c r="K2445" s="116"/>
      <c r="L2445" s="116"/>
      <c r="N2445" s="116"/>
      <c r="R2445" s="116"/>
      <c r="T2445" s="116" t="s">
        <v>4490</v>
      </c>
      <c r="U2445" s="116" t="s">
        <v>3316</v>
      </c>
    </row>
    <row r="2446" spans="1:21" x14ac:dyDescent="0.25">
      <c r="A2446" s="116"/>
      <c r="C2446" s="116"/>
      <c r="E2446" s="116"/>
      <c r="G2446" s="116"/>
      <c r="I2446" s="116"/>
      <c r="K2446" s="116"/>
      <c r="L2446" s="116"/>
      <c r="N2446" s="116"/>
      <c r="R2446" s="116"/>
      <c r="T2446" s="116" t="s">
        <v>4490</v>
      </c>
      <c r="U2446" s="116" t="s">
        <v>3317</v>
      </c>
    </row>
    <row r="2447" spans="1:21" x14ac:dyDescent="0.25">
      <c r="A2447" s="116"/>
      <c r="C2447" s="116"/>
      <c r="E2447" s="116"/>
      <c r="G2447" s="116"/>
      <c r="I2447" s="116"/>
      <c r="K2447" s="116"/>
      <c r="L2447" s="116"/>
      <c r="N2447" s="116"/>
      <c r="R2447" s="116"/>
      <c r="T2447" s="116" t="s">
        <v>4490</v>
      </c>
      <c r="U2447" s="116" t="s">
        <v>3318</v>
      </c>
    </row>
    <row r="2448" spans="1:21" x14ac:dyDescent="0.25">
      <c r="A2448" s="116"/>
      <c r="C2448" s="116"/>
      <c r="E2448" s="116"/>
      <c r="G2448" s="116"/>
      <c r="I2448" s="116"/>
      <c r="K2448" s="116"/>
      <c r="L2448" s="116"/>
      <c r="N2448" s="116"/>
      <c r="R2448" s="116"/>
      <c r="T2448" s="116" t="s">
        <v>4490</v>
      </c>
      <c r="U2448" s="116" t="s">
        <v>3319</v>
      </c>
    </row>
    <row r="2449" spans="1:21" x14ac:dyDescent="0.25">
      <c r="A2449" s="116"/>
      <c r="C2449" s="116"/>
      <c r="E2449" s="116"/>
      <c r="G2449" s="116"/>
      <c r="I2449" s="116"/>
      <c r="K2449" s="116"/>
      <c r="L2449" s="116"/>
      <c r="N2449" s="116"/>
      <c r="R2449" s="116"/>
      <c r="T2449" s="116" t="s">
        <v>4490</v>
      </c>
      <c r="U2449" s="116" t="s">
        <v>3320</v>
      </c>
    </row>
    <row r="2450" spans="1:21" x14ac:dyDescent="0.25">
      <c r="A2450" s="116"/>
      <c r="C2450" s="116"/>
      <c r="E2450" s="116"/>
      <c r="G2450" s="116"/>
      <c r="I2450" s="116"/>
      <c r="K2450" s="116"/>
      <c r="L2450" s="116"/>
      <c r="N2450" s="116"/>
      <c r="R2450" s="116"/>
      <c r="T2450" s="116" t="s">
        <v>4490</v>
      </c>
      <c r="U2450" s="116" t="s">
        <v>3321</v>
      </c>
    </row>
    <row r="2451" spans="1:21" x14ac:dyDescent="0.25">
      <c r="A2451" s="116"/>
      <c r="C2451" s="116"/>
      <c r="E2451" s="116"/>
      <c r="G2451" s="116"/>
      <c r="I2451" s="116"/>
      <c r="K2451" s="116"/>
      <c r="L2451" s="116"/>
      <c r="N2451" s="116"/>
      <c r="R2451" s="116"/>
      <c r="T2451" s="116" t="s">
        <v>4490</v>
      </c>
      <c r="U2451" s="116" t="s">
        <v>3322</v>
      </c>
    </row>
    <row r="2452" spans="1:21" x14ac:dyDescent="0.25">
      <c r="A2452" s="116"/>
      <c r="C2452" s="116"/>
      <c r="E2452" s="116"/>
      <c r="G2452" s="116"/>
      <c r="I2452" s="116"/>
      <c r="K2452" s="116"/>
      <c r="L2452" s="116"/>
      <c r="N2452" s="116"/>
      <c r="R2452" s="116"/>
      <c r="T2452" s="116" t="s">
        <v>4490</v>
      </c>
      <c r="U2452" s="116" t="s">
        <v>3323</v>
      </c>
    </row>
    <row r="2453" spans="1:21" x14ac:dyDescent="0.25">
      <c r="A2453" s="116"/>
      <c r="C2453" s="116"/>
      <c r="E2453" s="116"/>
      <c r="G2453" s="116"/>
      <c r="I2453" s="116"/>
      <c r="K2453" s="116"/>
      <c r="L2453" s="116"/>
      <c r="N2453" s="116"/>
      <c r="R2453" s="116"/>
      <c r="T2453" s="116" t="s">
        <v>4490</v>
      </c>
      <c r="U2453" s="116" t="s">
        <v>3324</v>
      </c>
    </row>
    <row r="2454" spans="1:21" x14ac:dyDescent="0.25">
      <c r="A2454" s="116"/>
      <c r="C2454" s="116"/>
      <c r="E2454" s="116"/>
      <c r="G2454" s="116"/>
      <c r="I2454" s="116"/>
      <c r="K2454" s="116"/>
      <c r="L2454" s="116"/>
      <c r="N2454" s="116"/>
      <c r="R2454" s="116"/>
      <c r="T2454" s="116" t="s">
        <v>4490</v>
      </c>
      <c r="U2454" s="116" t="s">
        <v>3325</v>
      </c>
    </row>
    <row r="2455" spans="1:21" x14ac:dyDescent="0.25">
      <c r="A2455" s="116"/>
      <c r="C2455" s="116"/>
      <c r="E2455" s="116"/>
      <c r="G2455" s="116"/>
      <c r="I2455" s="116"/>
      <c r="K2455" s="116"/>
      <c r="L2455" s="116"/>
      <c r="N2455" s="116"/>
      <c r="R2455" s="116"/>
      <c r="T2455" s="116" t="s">
        <v>4490</v>
      </c>
      <c r="U2455" s="116" t="s">
        <v>3326</v>
      </c>
    </row>
    <row r="2456" spans="1:21" x14ac:dyDescent="0.25">
      <c r="A2456" s="116"/>
      <c r="C2456" s="116"/>
      <c r="E2456" s="116"/>
      <c r="G2456" s="116"/>
      <c r="I2456" s="116"/>
      <c r="K2456" s="116"/>
      <c r="L2456" s="116"/>
      <c r="N2456" s="116"/>
      <c r="R2456" s="116"/>
      <c r="T2456" s="116" t="s">
        <v>4490</v>
      </c>
      <c r="U2456" s="116" t="s">
        <v>3327</v>
      </c>
    </row>
    <row r="2457" spans="1:21" x14ac:dyDescent="0.25">
      <c r="A2457" s="116"/>
      <c r="C2457" s="116"/>
      <c r="E2457" s="116"/>
      <c r="G2457" s="116"/>
      <c r="I2457" s="116"/>
      <c r="K2457" s="116"/>
      <c r="L2457" s="116"/>
      <c r="N2457" s="116"/>
      <c r="R2457" s="116"/>
      <c r="T2457" s="116" t="s">
        <v>4490</v>
      </c>
      <c r="U2457" s="116" t="s">
        <v>3328</v>
      </c>
    </row>
    <row r="2458" spans="1:21" x14ac:dyDescent="0.25">
      <c r="A2458" s="116"/>
      <c r="C2458" s="116"/>
      <c r="E2458" s="116"/>
      <c r="G2458" s="116"/>
      <c r="I2458" s="116"/>
      <c r="K2458" s="116"/>
      <c r="L2458" s="116"/>
      <c r="N2458" s="116"/>
      <c r="R2458" s="116"/>
      <c r="T2458" s="116" t="s">
        <v>4490</v>
      </c>
      <c r="U2458" s="116" t="s">
        <v>3279</v>
      </c>
    </row>
    <row r="2459" spans="1:21" x14ac:dyDescent="0.25">
      <c r="A2459" s="116"/>
      <c r="C2459" s="116"/>
      <c r="E2459" s="116"/>
      <c r="G2459" s="116"/>
      <c r="I2459" s="116"/>
      <c r="K2459" s="116"/>
      <c r="L2459" s="116"/>
      <c r="N2459" s="116"/>
      <c r="R2459" s="116"/>
      <c r="T2459" s="116" t="s">
        <v>4490</v>
      </c>
      <c r="U2459" s="116" t="s">
        <v>3280</v>
      </c>
    </row>
    <row r="2460" spans="1:21" x14ac:dyDescent="0.25">
      <c r="A2460" s="116"/>
      <c r="C2460" s="116"/>
      <c r="E2460" s="116"/>
      <c r="G2460" s="116"/>
      <c r="I2460" s="116"/>
      <c r="K2460" s="116"/>
      <c r="L2460" s="116"/>
      <c r="N2460" s="116"/>
      <c r="R2460" s="116"/>
      <c r="T2460" s="116" t="s">
        <v>4490</v>
      </c>
      <c r="U2460" s="116" t="s">
        <v>3281</v>
      </c>
    </row>
    <row r="2461" spans="1:21" x14ac:dyDescent="0.25">
      <c r="A2461" s="116"/>
      <c r="C2461" s="116"/>
      <c r="E2461" s="116"/>
      <c r="G2461" s="116"/>
      <c r="I2461" s="116"/>
      <c r="K2461" s="116"/>
      <c r="L2461" s="116"/>
      <c r="N2461" s="116"/>
      <c r="R2461" s="116"/>
      <c r="T2461" s="116" t="s">
        <v>4490</v>
      </c>
      <c r="U2461" s="116" t="s">
        <v>3282</v>
      </c>
    </row>
    <row r="2462" spans="1:21" x14ac:dyDescent="0.25">
      <c r="A2462" s="116"/>
      <c r="C2462" s="116"/>
      <c r="E2462" s="116"/>
      <c r="G2462" s="116"/>
      <c r="I2462" s="116"/>
      <c r="K2462" s="116"/>
      <c r="L2462" s="116"/>
      <c r="N2462" s="116"/>
      <c r="R2462" s="116"/>
      <c r="T2462" s="116" t="s">
        <v>4490</v>
      </c>
      <c r="U2462" s="116" t="s">
        <v>3307</v>
      </c>
    </row>
    <row r="2463" spans="1:21" x14ac:dyDescent="0.25">
      <c r="A2463" s="116"/>
      <c r="C2463" s="116"/>
      <c r="E2463" s="116"/>
      <c r="G2463" s="116"/>
      <c r="I2463" s="116"/>
      <c r="K2463" s="116"/>
      <c r="L2463" s="116"/>
      <c r="N2463" s="116"/>
      <c r="R2463" s="116"/>
      <c r="T2463" s="116" t="s">
        <v>4490</v>
      </c>
      <c r="U2463" s="116" t="s">
        <v>3308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92D050"/>
  </sheetPr>
  <dimension ref="A1:BE5040"/>
  <sheetViews>
    <sheetView tabSelected="1" zoomScale="70" zoomScaleNormal="70" workbookViewId="0">
      <pane ySplit="2" topLeftCell="A3183" activePane="bottomLeft" state="frozen"/>
      <selection pane="bottomLeft" activeCell="L3215" sqref="L3215"/>
    </sheetView>
  </sheetViews>
  <sheetFormatPr defaultRowHeight="15" x14ac:dyDescent="0.25"/>
  <cols>
    <col min="1" max="1" width="11.85546875" customWidth="1"/>
    <col min="2" max="2" width="13.85546875" customWidth="1"/>
    <col min="3" max="3" width="10.7109375" customWidth="1"/>
    <col min="4" max="4" width="11.7109375" style="12" customWidth="1"/>
    <col min="5" max="5" width="32" style="11" customWidth="1"/>
    <col min="6" max="6" width="17.5703125" style="11" customWidth="1"/>
    <col min="7" max="7" width="17.7109375" style="11" customWidth="1"/>
    <col min="8" max="8" width="15.5703125" style="11" customWidth="1"/>
    <col min="9" max="9" width="30" style="11" customWidth="1"/>
    <col min="10" max="10" width="11.85546875" customWidth="1"/>
    <col min="11" max="11" width="11.7109375" customWidth="1"/>
    <col min="12" max="12" width="11.42578125" style="11" customWidth="1"/>
    <col min="13" max="13" width="3.28515625" customWidth="1"/>
    <col min="14" max="14" width="10.28515625" style="11" customWidth="1"/>
    <col min="15" max="15" width="2.7109375" style="11" customWidth="1"/>
    <col min="16" max="16" width="10.28515625" style="11" customWidth="1"/>
    <col min="17" max="17" width="13.42578125" style="11" customWidth="1"/>
    <col min="18" max="18" width="13.140625" style="11" customWidth="1"/>
    <col min="19" max="19" width="6.85546875" style="11" customWidth="1"/>
    <col min="20" max="20" width="8.42578125" style="11" customWidth="1"/>
    <col min="21" max="21" width="2.140625" style="11" customWidth="1"/>
    <col min="22" max="22" width="12.140625" style="14" customWidth="1"/>
    <col min="23" max="23" width="1.85546875" style="14" customWidth="1"/>
    <col min="24" max="24" width="1.85546875" style="42" customWidth="1"/>
    <col min="25" max="25" width="1.85546875" style="11" customWidth="1"/>
    <col min="26" max="26" width="5.28515625" style="11" customWidth="1"/>
    <col min="27" max="27" width="6.28515625" style="15" customWidth="1"/>
    <col min="28" max="28" width="8.85546875" customWidth="1"/>
    <col min="29" max="29" width="11.42578125" style="14" customWidth="1"/>
    <col min="30" max="30" width="15.42578125" style="11" customWidth="1"/>
    <col min="31" max="31" width="6.7109375" style="11" customWidth="1"/>
    <col min="32" max="32" width="10.5703125" customWidth="1"/>
    <col min="33" max="33" width="10" customWidth="1"/>
    <col min="34" max="34" width="15.42578125" style="11" customWidth="1"/>
    <col min="35" max="35" width="9.42578125" customWidth="1"/>
    <col min="36" max="36" width="10.28515625" customWidth="1"/>
    <col min="37" max="37" width="11.85546875" style="14" customWidth="1"/>
    <col min="38" max="39" width="11.42578125" style="2" customWidth="1"/>
    <col min="40" max="40" width="11.42578125" style="14" customWidth="1"/>
    <col min="41" max="41" width="4.85546875" style="11" customWidth="1"/>
    <col min="42" max="42" width="15" style="11" customWidth="1"/>
    <col min="43" max="43" width="15.42578125" customWidth="1"/>
    <col min="44" max="44" width="6.7109375" style="11" customWidth="1"/>
    <col min="45" max="45" width="16.7109375" customWidth="1"/>
    <col min="46" max="46" width="6.28515625" style="11" customWidth="1"/>
    <col min="47" max="47" width="5.7109375" style="11" customWidth="1"/>
    <col min="48" max="48" width="18.5703125" style="11" customWidth="1"/>
    <col min="49" max="49" width="12.7109375" style="11" customWidth="1"/>
    <col min="50" max="50" width="23.140625" style="11" customWidth="1"/>
    <col min="51" max="51" width="15" style="11" customWidth="1"/>
    <col min="52" max="52" width="5.85546875" style="11" customWidth="1"/>
    <col min="53" max="53" width="5.7109375" style="11" customWidth="1"/>
    <col min="54" max="54" width="9.85546875" style="11" customWidth="1"/>
    <col min="55" max="55" width="17" style="11" customWidth="1"/>
    <col min="56" max="56" width="5.140625" style="11" customWidth="1"/>
    <col min="57" max="57" width="4" style="11" customWidth="1"/>
  </cols>
  <sheetData>
    <row r="1" spans="1:57" ht="35.25" customHeight="1" x14ac:dyDescent="0.25">
      <c r="B1" s="7"/>
      <c r="C1" s="7"/>
      <c r="D1" s="18"/>
      <c r="E1" s="19"/>
      <c r="F1" s="19"/>
      <c r="G1" s="19"/>
      <c r="H1" s="19"/>
      <c r="I1" s="19"/>
      <c r="J1" s="7"/>
      <c r="K1" s="7"/>
      <c r="L1" s="19"/>
      <c r="M1" s="7"/>
      <c r="N1" s="19"/>
      <c r="O1" s="19"/>
      <c r="P1" s="19"/>
      <c r="Q1" s="19"/>
      <c r="R1" s="19"/>
      <c r="S1" s="19"/>
      <c r="T1" s="19"/>
      <c r="U1" s="19"/>
      <c r="V1" s="20"/>
      <c r="W1" s="20"/>
      <c r="X1" s="40"/>
      <c r="Y1" s="19"/>
      <c r="Z1" s="19"/>
      <c r="AA1" s="21"/>
      <c r="AB1" s="7"/>
      <c r="AC1" s="20"/>
      <c r="AD1" s="19"/>
      <c r="AE1" s="19"/>
      <c r="AF1" s="7"/>
      <c r="AG1" s="7"/>
      <c r="AH1" s="19"/>
      <c r="AI1" s="7"/>
      <c r="AJ1" s="7"/>
      <c r="AK1" s="20"/>
      <c r="AL1" s="22"/>
      <c r="AM1" s="22"/>
      <c r="AN1" s="20"/>
      <c r="AO1" s="19"/>
      <c r="AP1" s="19"/>
      <c r="AQ1" s="7"/>
      <c r="AR1" s="19"/>
      <c r="AS1" s="7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</row>
    <row r="2" spans="1:57" s="1" customFormat="1" ht="69" customHeight="1" x14ac:dyDescent="0.25">
      <c r="A2" s="117" t="s">
        <v>342</v>
      </c>
      <c r="B2" s="23" t="s">
        <v>0</v>
      </c>
      <c r="C2" s="23" t="s">
        <v>1</v>
      </c>
      <c r="D2" s="24" t="s">
        <v>2</v>
      </c>
      <c r="E2" s="25" t="s">
        <v>3</v>
      </c>
      <c r="F2" s="25" t="s">
        <v>61</v>
      </c>
      <c r="G2" s="25" t="s">
        <v>4</v>
      </c>
      <c r="H2" s="25" t="s">
        <v>5</v>
      </c>
      <c r="I2" s="25" t="s">
        <v>6</v>
      </c>
      <c r="J2" s="23" t="s">
        <v>7</v>
      </c>
      <c r="K2" s="23" t="s">
        <v>8</v>
      </c>
      <c r="L2" s="25" t="s">
        <v>56</v>
      </c>
      <c r="M2" s="23" t="s">
        <v>113</v>
      </c>
      <c r="N2" s="25" t="s">
        <v>9</v>
      </c>
      <c r="O2" s="27" t="s">
        <v>343</v>
      </c>
      <c r="P2" s="25" t="s">
        <v>52</v>
      </c>
      <c r="Q2" s="25" t="s">
        <v>10</v>
      </c>
      <c r="R2" s="26" t="s">
        <v>11</v>
      </c>
      <c r="S2" s="13" t="s">
        <v>53</v>
      </c>
      <c r="T2" s="82" t="s">
        <v>116</v>
      </c>
      <c r="U2" s="26" t="s">
        <v>13</v>
      </c>
      <c r="V2" s="28" t="s">
        <v>14</v>
      </c>
      <c r="W2" s="28" t="s">
        <v>15</v>
      </c>
      <c r="X2" s="41" t="s">
        <v>16</v>
      </c>
      <c r="Y2" s="29" t="s">
        <v>17</v>
      </c>
      <c r="Z2" s="30" t="s">
        <v>18</v>
      </c>
      <c r="AA2" s="31" t="s">
        <v>19</v>
      </c>
      <c r="AB2" s="23" t="s">
        <v>20</v>
      </c>
      <c r="AC2" s="24" t="s">
        <v>21</v>
      </c>
      <c r="AD2" s="25" t="s">
        <v>22</v>
      </c>
      <c r="AE2" s="30" t="s">
        <v>23</v>
      </c>
      <c r="AF2" s="23" t="s">
        <v>24</v>
      </c>
      <c r="AG2" s="32" t="s">
        <v>25</v>
      </c>
      <c r="AH2" s="25" t="s">
        <v>28</v>
      </c>
      <c r="AI2" s="23" t="s">
        <v>26</v>
      </c>
      <c r="AJ2" s="32" t="s">
        <v>27</v>
      </c>
      <c r="AK2" s="24" t="s">
        <v>29</v>
      </c>
      <c r="AL2" s="33" t="s">
        <v>30</v>
      </c>
      <c r="AM2" s="33" t="s">
        <v>31</v>
      </c>
      <c r="AN2" s="24" t="s">
        <v>32</v>
      </c>
      <c r="AO2" s="34" t="s">
        <v>33</v>
      </c>
      <c r="AP2" s="30" t="s">
        <v>66</v>
      </c>
      <c r="AQ2" s="23" t="s">
        <v>34</v>
      </c>
      <c r="AR2" s="30" t="s">
        <v>35</v>
      </c>
      <c r="AS2" s="35" t="s">
        <v>111</v>
      </c>
      <c r="AT2" s="30" t="s">
        <v>36</v>
      </c>
      <c r="AU2" s="30" t="s">
        <v>37</v>
      </c>
      <c r="AV2" s="30" t="s">
        <v>38</v>
      </c>
      <c r="AW2" s="30" t="s">
        <v>65</v>
      </c>
      <c r="AX2" s="30" t="s">
        <v>70</v>
      </c>
      <c r="AY2" s="30" t="s">
        <v>71</v>
      </c>
      <c r="AZ2" s="36" t="s">
        <v>72</v>
      </c>
      <c r="BA2" s="36" t="s">
        <v>73</v>
      </c>
      <c r="BB2" s="36" t="s">
        <v>39</v>
      </c>
      <c r="BC2" s="26" t="s">
        <v>42</v>
      </c>
      <c r="BD2" s="37" t="s">
        <v>40</v>
      </c>
      <c r="BE2" s="26" t="s">
        <v>41</v>
      </c>
    </row>
    <row r="3" spans="1:57" x14ac:dyDescent="0.25">
      <c r="A3" t="str">
        <f t="shared" ref="A3" si="0">T3&amp;I3</f>
        <v/>
      </c>
      <c r="B3" t="str">
        <f>IF(E3="","",INDEX(Лаборатории!A:A,MATCH('Производственный контроль'!E3,Лаборатории!B:B,0)))</f>
        <v/>
      </c>
      <c r="C3" t="str">
        <f>IF(E3="","",VLOOKUP(E3,Лаборатории!B:D,3,0))</f>
        <v/>
      </c>
      <c r="E3" s="150"/>
      <c r="J3" t="str">
        <f>IF(L3="","",VLOOKUP(L3,Продукция!B:D,3,0))</f>
        <v/>
      </c>
      <c r="K3" t="str">
        <f>IF(L3="","",VLOOKUP(L3,Продукция!B:C,2,0))</f>
        <v/>
      </c>
      <c r="L3" s="151"/>
      <c r="M3" t="str">
        <f>IF(L3="","",VLOOKUP(L3,Продукция!B:L,11,0))</f>
        <v/>
      </c>
      <c r="AB3" t="str">
        <f>IF(L3="","",VLOOKUP(L3&amp;I3,Продукция!A:I,9,0))</f>
        <v/>
      </c>
      <c r="AF3" t="str">
        <f>IF(AD3="","",VLOOKUP(AD3,'Сотрудники и ссылки'!A:B,2,0))</f>
        <v/>
      </c>
      <c r="AG3" t="str">
        <f>IF(AD3="","",VLOOKUP(AD3,'Сотрудники и ссылки'!A:C,3,0))</f>
        <v/>
      </c>
      <c r="AI3" t="str">
        <f>IF(AH3="","",VLOOKUP(AH3,'Сотрудники и ссылки'!A:B,2,0))</f>
        <v/>
      </c>
      <c r="AJ3" t="str">
        <f>IF(AH3="","",VLOOKUP(AH3,'Сотрудники и ссылки'!A:C,3,0))</f>
        <v/>
      </c>
      <c r="AL3" s="2" t="str">
        <f>IF(AK3="","",AK3+VLOOKUP(I3,'Вид исследования'!B:E,4,0))</f>
        <v/>
      </c>
      <c r="AM3" s="2" t="str">
        <f>IF(AK3="","",AK3+VLOOKUP(I3,'Вид исследования'!B:F,5,0))</f>
        <v/>
      </c>
      <c r="AQ3" t="str">
        <f>IFERROR(IF(L3="","",VLOOKUP(L3&amp;I3,Продукция!A:K,11,0)),"обратитесь к админ справочника")</f>
        <v/>
      </c>
      <c r="AS3" t="str">
        <f>IFERROR(IF(L3="","",VLOOKUP(L3&amp;I3,Продукция!A:J,10,0)),"обратитесь к админ справочника")</f>
        <v/>
      </c>
    </row>
    <row r="4" spans="1:57" x14ac:dyDescent="0.25">
      <c r="A4" t="str">
        <f t="shared" ref="A4" si="1">T4&amp;I4</f>
        <v>С/2512Болезнь Ньюкасла уровень антител</v>
      </c>
      <c r="B4" t="s">
        <v>788</v>
      </c>
      <c r="C4" t="s">
        <v>795</v>
      </c>
      <c r="D4" s="12">
        <v>45656</v>
      </c>
      <c r="E4" s="11" t="s">
        <v>793</v>
      </c>
      <c r="F4" s="11" t="s">
        <v>371</v>
      </c>
      <c r="G4" s="11" t="s">
        <v>502</v>
      </c>
      <c r="H4" s="11" t="s">
        <v>312</v>
      </c>
      <c r="I4" s="11" t="s">
        <v>3434</v>
      </c>
      <c r="J4" t="s">
        <v>2694</v>
      </c>
      <c r="K4" t="s">
        <v>302</v>
      </c>
      <c r="L4" s="151" t="s">
        <v>302</v>
      </c>
      <c r="M4">
        <v>0</v>
      </c>
      <c r="N4" s="11" t="s">
        <v>873</v>
      </c>
      <c r="P4" s="11" t="s">
        <v>340</v>
      </c>
      <c r="Q4" s="11" t="s">
        <v>854</v>
      </c>
      <c r="R4" s="153" t="s">
        <v>4853</v>
      </c>
      <c r="S4" s="11">
        <v>20</v>
      </c>
      <c r="T4" s="11" t="s">
        <v>4839</v>
      </c>
      <c r="V4" s="14">
        <v>45650</v>
      </c>
      <c r="Z4" s="11" t="s">
        <v>4823</v>
      </c>
      <c r="AA4" s="15">
        <v>0.44444444444444442</v>
      </c>
      <c r="AB4" t="s">
        <v>263</v>
      </c>
      <c r="AC4" s="14">
        <v>45667</v>
      </c>
      <c r="AD4" s="11" t="s">
        <v>2676</v>
      </c>
      <c r="AE4" s="11" t="s">
        <v>4823</v>
      </c>
      <c r="AF4" t="str">
        <f>IF(AD4="","",VLOOKUP(AD4,'Сотрудники и ссылки'!A:B,2,0))</f>
        <v>Серолог</v>
      </c>
      <c r="AG4">
        <f>IF(AD4="","",VLOOKUP(AD4,'Сотрудники и ссылки'!A:C,3,0))</f>
        <v>20007746</v>
      </c>
      <c r="AH4" s="11" t="s">
        <v>2676</v>
      </c>
      <c r="AI4" t="str">
        <f>IF(AH4="","",VLOOKUP(AH4,'Сотрудники и ссылки'!A:B,2,0))</f>
        <v>Серолог</v>
      </c>
      <c r="AJ4">
        <f>IF(AH4="","",VLOOKUP(AH4,'Сотрудники и ссылки'!A:C,3,0))</f>
        <v>20007746</v>
      </c>
      <c r="AK4" s="14">
        <v>45667</v>
      </c>
      <c r="AL4" s="2">
        <f>IF(AK4="","",AK4+VLOOKUP(I4,'Вид исследования'!B:E,4,0))</f>
        <v>45668</v>
      </c>
      <c r="AM4" s="2">
        <f>IF(AK4="","",AK4+VLOOKUP(I4,'Вид исследования'!B:F,5,0))</f>
        <v>45668</v>
      </c>
      <c r="AN4" s="14">
        <v>45667</v>
      </c>
      <c r="AP4" s="11" t="s">
        <v>189</v>
      </c>
      <c r="AQ4" t="s">
        <v>304</v>
      </c>
      <c r="AR4" s="11" t="s">
        <v>4823</v>
      </c>
      <c r="AS4" t="str">
        <f>IFERROR(IF(L4="","",VLOOKUP(L4&amp;I4,Продукция!A:J,10,0)),"обратитесь к админ справочника")</f>
        <v>инструкция по применению набора РЗГА Ньюкасла</v>
      </c>
      <c r="AT4" s="11" t="s">
        <v>4823</v>
      </c>
      <c r="AU4" s="11" t="s">
        <v>4823</v>
      </c>
      <c r="AV4" s="11" t="s">
        <v>2676</v>
      </c>
      <c r="AW4" s="11" t="s">
        <v>4824</v>
      </c>
      <c r="AX4" s="11" t="s">
        <v>502</v>
      </c>
      <c r="AY4" s="11" t="s">
        <v>1010</v>
      </c>
      <c r="AZ4" s="11">
        <v>105</v>
      </c>
      <c r="BA4" s="11">
        <v>38</v>
      </c>
      <c r="BC4" s="11" t="s">
        <v>4854</v>
      </c>
    </row>
    <row r="5" spans="1:57" x14ac:dyDescent="0.25">
      <c r="A5" t="str">
        <f>T5&amp;I5</f>
        <v>С/2512Болезнь Ньюкасла уровень антител</v>
      </c>
      <c r="B5" t="str">
        <f>IF(E5="","",INDEX(Лаборатории!A:A,MATCH('Производственный контроль'!E5,Лаборатории!B:B,0)))</f>
        <v xml:space="preserve">КУРИНОЕ ЦАРСТВО АО </v>
      </c>
      <c r="C5" t="str">
        <f>IF(E5="","",VLOOKUP(E5,Лаборатории!B:D,3,0))</f>
        <v>U377_CHL</v>
      </c>
      <c r="D5" s="12">
        <v>45656</v>
      </c>
      <c r="E5" s="11" t="s">
        <v>793</v>
      </c>
      <c r="F5" s="11" t="s">
        <v>371</v>
      </c>
      <c r="G5" s="11" t="s">
        <v>502</v>
      </c>
      <c r="H5" s="11" t="s">
        <v>312</v>
      </c>
      <c r="I5" s="11" t="s">
        <v>3434</v>
      </c>
      <c r="J5" t="str">
        <f>IF(L5="","",VLOOKUP(L5,Продукция!B:D,3,0))</f>
        <v>Биологический_материал</v>
      </c>
      <c r="K5" t="str">
        <f>IF(L5="","",VLOOKUP(L5,Продукция!B:C,2,0))</f>
        <v>Сыворотка крови</v>
      </c>
      <c r="L5" s="151" t="s">
        <v>302</v>
      </c>
      <c r="M5">
        <f>IF(L5="","",VLOOKUP(L5,Продукция!B:L,11,0))</f>
        <v>0</v>
      </c>
      <c r="N5" s="11" t="s">
        <v>873</v>
      </c>
      <c r="P5" s="11" t="s">
        <v>340</v>
      </c>
      <c r="Q5" s="11" t="s">
        <v>854</v>
      </c>
      <c r="R5" s="153" t="s">
        <v>4852</v>
      </c>
      <c r="S5" s="11">
        <v>20</v>
      </c>
      <c r="T5" s="11" t="s">
        <v>4839</v>
      </c>
      <c r="V5" s="14">
        <v>45649</v>
      </c>
      <c r="Z5" s="11" t="s">
        <v>4823</v>
      </c>
      <c r="AA5" s="15">
        <v>0.44444444444444442</v>
      </c>
      <c r="AB5" t="str">
        <f>IF(L5="","",VLOOKUP(L5&amp;I5,Продукция!A:I,9,0))</f>
        <v>рекомендация производителя набора</v>
      </c>
      <c r="AC5" s="14">
        <v>45667</v>
      </c>
      <c r="AD5" s="11" t="s">
        <v>2676</v>
      </c>
      <c r="AE5" s="11" t="s">
        <v>4823</v>
      </c>
      <c r="AF5" t="str">
        <f>IF(AD5="","",VLOOKUP(AD5,'Сотрудники и ссылки'!A:B,2,0))</f>
        <v>Серолог</v>
      </c>
      <c r="AG5">
        <f>IF(AD5="","",VLOOKUP(AD5,'Сотрудники и ссылки'!A:C,3,0))</f>
        <v>20007746</v>
      </c>
      <c r="AH5" s="11" t="s">
        <v>2676</v>
      </c>
      <c r="AI5" t="str">
        <f>IF(AH5="","",VLOOKUP(AH5,'Сотрудники и ссылки'!A:B,2,0))</f>
        <v>Серолог</v>
      </c>
      <c r="AJ5">
        <f>IF(AH5="","",VLOOKUP(AH5,'Сотрудники и ссылки'!A:C,3,0))</f>
        <v>20007746</v>
      </c>
      <c r="AK5" s="14">
        <v>45667</v>
      </c>
      <c r="AL5" s="2">
        <f>IF(AK5="","",AK5+VLOOKUP(I5,'Вид исследования'!B:E,4,0))</f>
        <v>45668</v>
      </c>
      <c r="AM5" s="2">
        <f>IF(AK5="","",AK5+VLOOKUP(I5,'Вид исследования'!B:F,5,0))</f>
        <v>45668</v>
      </c>
      <c r="AN5" s="14">
        <v>45667</v>
      </c>
      <c r="AP5" s="11" t="s">
        <v>189</v>
      </c>
      <c r="AQ5" t="str">
        <f>IFERROR(IF(L5="","",VLOOKUP(L5&amp;I5,Продукция!A:K,11,0)),"обратитесь к админ справочника")</f>
        <v>согласно рекомендациям производителя теста</v>
      </c>
      <c r="AR5" s="11" t="s">
        <v>4823</v>
      </c>
      <c r="AS5" t="str">
        <f>IFERROR(IF(L5="","",VLOOKUP(L5&amp;I5,Продукция!A:J,10,0)),"обратитесь к админ справочника")</f>
        <v>инструкция по применению набора РЗГА Ньюкасла</v>
      </c>
      <c r="AT5" s="11" t="s">
        <v>4823</v>
      </c>
      <c r="AU5" s="11" t="s">
        <v>4823</v>
      </c>
      <c r="AV5" s="11" t="s">
        <v>2676</v>
      </c>
      <c r="AW5" s="11" t="s">
        <v>4824</v>
      </c>
      <c r="AX5" s="11" t="s">
        <v>502</v>
      </c>
      <c r="AY5" s="11" t="s">
        <v>1011</v>
      </c>
      <c r="AZ5" s="11">
        <v>105</v>
      </c>
      <c r="BA5" s="11">
        <v>38</v>
      </c>
      <c r="BC5" s="11" t="s">
        <v>4854</v>
      </c>
    </row>
    <row r="6" spans="1:57" x14ac:dyDescent="0.25">
      <c r="A6" t="str">
        <f t="shared" ref="A6:A14" si="2">T6&amp;I6</f>
        <v>С/2512Болезнь Ньюкасла уровень антител</v>
      </c>
      <c r="B6" t="str">
        <f>IF(E6="","",INDEX(Лаборатории!A:A,MATCH('Производственный контроль'!E6,Лаборатории!B:B,0)))</f>
        <v xml:space="preserve">КУРИНОЕ ЦАРСТВО АО </v>
      </c>
      <c r="C6" t="str">
        <f>IF(E6="","",VLOOKUP(E6,Лаборатории!B:D,3,0))</f>
        <v>U377_CHL</v>
      </c>
      <c r="D6" s="12">
        <v>45656</v>
      </c>
      <c r="E6" s="11" t="s">
        <v>793</v>
      </c>
      <c r="F6" s="11" t="s">
        <v>371</v>
      </c>
      <c r="G6" s="11" t="s">
        <v>502</v>
      </c>
      <c r="H6" s="11" t="s">
        <v>312</v>
      </c>
      <c r="I6" s="11" t="s">
        <v>3434</v>
      </c>
      <c r="J6" t="str">
        <f>IF(L6="","",VLOOKUP(L6,Продукция!B:D,3,0))</f>
        <v>Биологический_материал</v>
      </c>
      <c r="K6" t="str">
        <f>IF(L6="","",VLOOKUP(L6,Продукция!B:C,2,0))</f>
        <v>Сыворотка крови</v>
      </c>
      <c r="L6" s="151" t="s">
        <v>302</v>
      </c>
      <c r="M6">
        <f>IF(L6="","",VLOOKUP(L6,Продукция!B:L,11,0))</f>
        <v>0</v>
      </c>
      <c r="N6" s="11" t="s">
        <v>873</v>
      </c>
      <c r="P6" s="11" t="s">
        <v>340</v>
      </c>
      <c r="Q6" s="11" t="s">
        <v>854</v>
      </c>
      <c r="R6" s="153" t="s">
        <v>4841</v>
      </c>
      <c r="S6" s="11">
        <v>20</v>
      </c>
      <c r="T6" s="11" t="s">
        <v>4839</v>
      </c>
      <c r="V6" s="14">
        <v>45650</v>
      </c>
      <c r="Z6" s="11" t="s">
        <v>4823</v>
      </c>
      <c r="AA6" s="15">
        <v>0.44444444444444442</v>
      </c>
      <c r="AB6" t="str">
        <f>IF(L6="","",VLOOKUP(L6&amp;I6,Продукция!A:I,9,0))</f>
        <v>рекомендация производителя набора</v>
      </c>
      <c r="AC6" s="14">
        <v>45667</v>
      </c>
      <c r="AD6" s="11" t="s">
        <v>2676</v>
      </c>
      <c r="AE6" s="11" t="s">
        <v>4823</v>
      </c>
      <c r="AF6" t="str">
        <f>IF(AD6="","",VLOOKUP(AD6,'Сотрудники и ссылки'!A:B,2,0))</f>
        <v>Серолог</v>
      </c>
      <c r="AG6">
        <f>IF(AD6="","",VLOOKUP(AD6,'Сотрудники и ссылки'!A:C,3,0))</f>
        <v>20007746</v>
      </c>
      <c r="AH6" s="11" t="s">
        <v>2676</v>
      </c>
      <c r="AI6" t="str">
        <f>IF(AH6="","",VLOOKUP(AH6,'Сотрудники и ссылки'!A:B,2,0))</f>
        <v>Серолог</v>
      </c>
      <c r="AJ6">
        <f>IF(AH6="","",VLOOKUP(AH6,'Сотрудники и ссылки'!A:C,3,0))</f>
        <v>20007746</v>
      </c>
      <c r="AK6" s="14">
        <v>45667</v>
      </c>
      <c r="AL6" s="2">
        <f>IF(AK6="","",AK6+VLOOKUP(I6,'Вид исследования'!B:E,4,0))</f>
        <v>45668</v>
      </c>
      <c r="AM6" s="2">
        <f>IF(AK6="","",AK6+VLOOKUP(I6,'Вид исследования'!B:F,5,0))</f>
        <v>45668</v>
      </c>
      <c r="AN6" s="14">
        <v>45667</v>
      </c>
      <c r="AP6" s="11" t="s">
        <v>189</v>
      </c>
      <c r="AQ6" t="str">
        <f>IFERROR(IF(L6="","",VLOOKUP(L6&amp;I6,Продукция!A:K,11,0)),"обратитесь к админ справочника")</f>
        <v>согласно рекомендациям производителя теста</v>
      </c>
      <c r="AR6" s="11" t="s">
        <v>4823</v>
      </c>
      <c r="AS6" t="str">
        <f>IFERROR(IF(L6="","",VLOOKUP(L6&amp;I6,Продукция!A:J,10,0)),"обратитесь к админ справочника")</f>
        <v>инструкция по применению набора РЗГА Ньюкасла</v>
      </c>
      <c r="AT6" s="11" t="s">
        <v>4823</v>
      </c>
      <c r="AU6" s="11" t="s">
        <v>4823</v>
      </c>
      <c r="AV6" s="11" t="s">
        <v>2676</v>
      </c>
      <c r="AW6" s="11" t="s">
        <v>4824</v>
      </c>
      <c r="AX6" s="11" t="s">
        <v>502</v>
      </c>
      <c r="AY6" s="11" t="s">
        <v>1013</v>
      </c>
      <c r="AZ6" s="11">
        <v>105</v>
      </c>
      <c r="BA6" s="11">
        <v>39</v>
      </c>
      <c r="BC6" s="11" t="s">
        <v>4854</v>
      </c>
    </row>
    <row r="7" spans="1:57" x14ac:dyDescent="0.25">
      <c r="A7" t="str">
        <f t="shared" si="2"/>
        <v>С/2512Болезнь Ньюкасла уровень антител</v>
      </c>
      <c r="B7" t="str">
        <f>IF(E7="","",INDEX(Лаборатории!A:A,MATCH('Производственный контроль'!E7,Лаборатории!B:B,0)))</f>
        <v xml:space="preserve">КУРИНОЕ ЦАРСТВО АО </v>
      </c>
      <c r="C7" t="str">
        <f>IF(E7="","",VLOOKUP(E7,Лаборатории!B:D,3,0))</f>
        <v>U377_CHL</v>
      </c>
      <c r="D7" s="12">
        <v>45656</v>
      </c>
      <c r="E7" s="11" t="s">
        <v>793</v>
      </c>
      <c r="F7" s="11" t="s">
        <v>371</v>
      </c>
      <c r="G7" s="11" t="s">
        <v>502</v>
      </c>
      <c r="H7" s="11" t="s">
        <v>312</v>
      </c>
      <c r="I7" s="11" t="s">
        <v>3434</v>
      </c>
      <c r="J7" t="str">
        <f>IF(L7="","",VLOOKUP(L7,Продукция!B:D,3,0))</f>
        <v>Биологический_материал</v>
      </c>
      <c r="K7" t="str">
        <f>IF(L7="","",VLOOKUP(L7,Продукция!B:C,2,0))</f>
        <v>Сыворотка крови</v>
      </c>
      <c r="L7" s="151" t="s">
        <v>302</v>
      </c>
      <c r="M7">
        <f>IF(L7="","",VLOOKUP(L7,Продукция!B:L,11,0))</f>
        <v>0</v>
      </c>
      <c r="N7" s="11" t="s">
        <v>873</v>
      </c>
      <c r="P7" s="11" t="s">
        <v>340</v>
      </c>
      <c r="Q7" s="11" t="s">
        <v>854</v>
      </c>
      <c r="R7" s="153" t="s">
        <v>4842</v>
      </c>
      <c r="S7" s="11">
        <v>20</v>
      </c>
      <c r="T7" s="11" t="s">
        <v>4839</v>
      </c>
      <c r="V7" s="14">
        <v>45650</v>
      </c>
      <c r="Z7" s="11" t="s">
        <v>4823</v>
      </c>
      <c r="AA7" s="15">
        <v>0.44444444444444442</v>
      </c>
      <c r="AB7" t="str">
        <f>IF(L7="","",VLOOKUP(L7&amp;I7,Продукция!A:I,9,0))</f>
        <v>рекомендация производителя набора</v>
      </c>
      <c r="AC7" s="14">
        <v>45667</v>
      </c>
      <c r="AD7" s="11" t="s">
        <v>2676</v>
      </c>
      <c r="AE7" s="11" t="s">
        <v>4823</v>
      </c>
      <c r="AF7" t="str">
        <f>IF(AD7="","",VLOOKUP(AD7,'Сотрудники и ссылки'!A:B,2,0))</f>
        <v>Серолог</v>
      </c>
      <c r="AG7">
        <f>IF(AD7="","",VLOOKUP(AD7,'Сотрудники и ссылки'!A:C,3,0))</f>
        <v>20007746</v>
      </c>
      <c r="AH7" s="11" t="s">
        <v>2676</v>
      </c>
      <c r="AI7" t="str">
        <f>IF(AH7="","",VLOOKUP(AH7,'Сотрудники и ссылки'!A:B,2,0))</f>
        <v>Серолог</v>
      </c>
      <c r="AJ7">
        <f>IF(AH7="","",VLOOKUP(AH7,'Сотрудники и ссылки'!A:C,3,0))</f>
        <v>20007746</v>
      </c>
      <c r="AK7" s="14">
        <v>45667</v>
      </c>
      <c r="AL7" s="2">
        <f>IF(AK7="","",AK7+VLOOKUP(I7,'Вид исследования'!B:E,4,0))</f>
        <v>45668</v>
      </c>
      <c r="AM7" s="2">
        <f>IF(AK7="","",AK7+VLOOKUP(I7,'Вид исследования'!B:F,5,0))</f>
        <v>45668</v>
      </c>
      <c r="AN7" s="14">
        <v>45667</v>
      </c>
      <c r="AP7" s="11" t="s">
        <v>189</v>
      </c>
      <c r="AQ7" t="str">
        <f>IFERROR(IF(L7="","",VLOOKUP(L7&amp;I7,Продукция!A:K,11,0)),"обратитесь к админ справочника")</f>
        <v>согласно рекомендациям производителя теста</v>
      </c>
      <c r="AR7" s="11" t="s">
        <v>4823</v>
      </c>
      <c r="AS7" t="str">
        <f>IFERROR(IF(L7="","",VLOOKUP(L7&amp;I7,Продукция!A:J,10,0)),"обратитесь к админ справочника")</f>
        <v>инструкция по применению набора РЗГА Ньюкасла</v>
      </c>
      <c r="AT7" s="11" t="s">
        <v>4823</v>
      </c>
      <c r="AU7" s="11" t="s">
        <v>4823</v>
      </c>
      <c r="AV7" s="11" t="s">
        <v>2676</v>
      </c>
      <c r="AW7" s="11" t="s">
        <v>4824</v>
      </c>
      <c r="AX7" s="11" t="s">
        <v>502</v>
      </c>
      <c r="AY7" s="11" t="s">
        <v>1014</v>
      </c>
      <c r="AZ7" s="11">
        <v>105</v>
      </c>
      <c r="BA7" s="11">
        <v>38</v>
      </c>
      <c r="BC7" s="11" t="s">
        <v>4854</v>
      </c>
    </row>
    <row r="8" spans="1:57" x14ac:dyDescent="0.25">
      <c r="A8" t="str">
        <f t="shared" si="2"/>
        <v>С/2512Болезнь Ньюкасла уровень антител</v>
      </c>
      <c r="B8" t="str">
        <f>IF(E8="","",INDEX(Лаборатории!A:A,MATCH('Производственный контроль'!E8,Лаборатории!B:B,0)))</f>
        <v xml:space="preserve">КУРИНОЕ ЦАРСТВО АО </v>
      </c>
      <c r="C8" t="str">
        <f>IF(E8="","",VLOOKUP(E8,Лаборатории!B:D,3,0))</f>
        <v>U377_CHL</v>
      </c>
      <c r="D8" s="12">
        <v>45656</v>
      </c>
      <c r="E8" s="11" t="s">
        <v>793</v>
      </c>
      <c r="F8" s="11" t="s">
        <v>371</v>
      </c>
      <c r="G8" s="11" t="s">
        <v>502</v>
      </c>
      <c r="H8" s="11" t="s">
        <v>312</v>
      </c>
      <c r="I8" s="11" t="s">
        <v>3434</v>
      </c>
      <c r="J8" t="str">
        <f>IF(L8="","",VLOOKUP(L8,Продукция!B:D,3,0))</f>
        <v>Биологический_материал</v>
      </c>
      <c r="K8" t="str">
        <f>IF(L8="","",VLOOKUP(L8,Продукция!B:C,2,0))</f>
        <v>Сыворотка крови</v>
      </c>
      <c r="L8" s="151" t="s">
        <v>302</v>
      </c>
      <c r="M8">
        <f>IF(L8="","",VLOOKUP(L8,Продукция!B:L,11,0))</f>
        <v>0</v>
      </c>
      <c r="N8" s="11" t="s">
        <v>873</v>
      </c>
      <c r="P8" s="11" t="s">
        <v>340</v>
      </c>
      <c r="Q8" s="11" t="s">
        <v>854</v>
      </c>
      <c r="R8" s="153" t="s">
        <v>4843</v>
      </c>
      <c r="S8" s="11">
        <v>20</v>
      </c>
      <c r="T8" s="11" t="s">
        <v>4839</v>
      </c>
      <c r="V8" s="14">
        <v>45650</v>
      </c>
      <c r="Z8" s="11" t="s">
        <v>4823</v>
      </c>
      <c r="AA8" s="15">
        <v>0.44444444444444442</v>
      </c>
      <c r="AB8" t="str">
        <f>IF(L8="","",VLOOKUP(L8&amp;I8,Продукция!A:I,9,0))</f>
        <v>рекомендация производителя набора</v>
      </c>
      <c r="AC8" s="14">
        <v>45667</v>
      </c>
      <c r="AD8" s="11" t="s">
        <v>2676</v>
      </c>
      <c r="AE8" s="11" t="s">
        <v>4823</v>
      </c>
      <c r="AF8" t="str">
        <f>IF(AD8="","",VLOOKUP(AD8,'Сотрудники и ссылки'!A:B,2,0))</f>
        <v>Серолог</v>
      </c>
      <c r="AG8">
        <f>IF(AD8="","",VLOOKUP(AD8,'Сотрудники и ссылки'!A:C,3,0))</f>
        <v>20007746</v>
      </c>
      <c r="AH8" s="11" t="s">
        <v>2676</v>
      </c>
      <c r="AI8" t="str">
        <f>IF(AH8="","",VLOOKUP(AH8,'Сотрудники и ссылки'!A:B,2,0))</f>
        <v>Серолог</v>
      </c>
      <c r="AJ8">
        <f>IF(AH8="","",VLOOKUP(AH8,'Сотрудники и ссылки'!A:C,3,0))</f>
        <v>20007746</v>
      </c>
      <c r="AK8" s="14">
        <v>45667</v>
      </c>
      <c r="AL8" s="2">
        <f>IF(AK8="","",AK8+VLOOKUP(I8,'Вид исследования'!B:E,4,0))</f>
        <v>45668</v>
      </c>
      <c r="AM8" s="2">
        <f>IF(AK8="","",AK8+VLOOKUP(I8,'Вид исследования'!B:F,5,0))</f>
        <v>45668</v>
      </c>
      <c r="AN8" s="14">
        <v>45667</v>
      </c>
      <c r="AP8" s="11" t="s">
        <v>189</v>
      </c>
      <c r="AQ8" t="str">
        <f>IFERROR(IF(L8="","",VLOOKUP(L8&amp;I8,Продукция!A:K,11,0)),"обратитесь к админ справочника")</f>
        <v>согласно рекомендациям производителя теста</v>
      </c>
      <c r="AR8" s="11" t="s">
        <v>4823</v>
      </c>
      <c r="AS8" t="str">
        <f>IFERROR(IF(L8="","",VLOOKUP(L8&amp;I8,Продукция!A:J,10,0)),"обратитесь к админ справочника")</f>
        <v>инструкция по применению набора РЗГА Ньюкасла</v>
      </c>
      <c r="AT8" s="11" t="s">
        <v>4823</v>
      </c>
      <c r="AU8" s="11" t="s">
        <v>4823</v>
      </c>
      <c r="AV8" s="11" t="s">
        <v>2676</v>
      </c>
      <c r="AW8" s="11" t="s">
        <v>4824</v>
      </c>
      <c r="AX8" s="11" t="s">
        <v>502</v>
      </c>
      <c r="AY8" s="11" t="s">
        <v>1015</v>
      </c>
      <c r="AZ8" s="11">
        <v>105</v>
      </c>
      <c r="BA8" s="11">
        <v>38</v>
      </c>
      <c r="BC8" s="11" t="s">
        <v>4854</v>
      </c>
    </row>
    <row r="9" spans="1:57" x14ac:dyDescent="0.25">
      <c r="A9" t="str">
        <f t="shared" si="2"/>
        <v>С/2512Болезнь Ньюкасла уровень антител</v>
      </c>
      <c r="B9" t="str">
        <f>IF(E9="","",INDEX(Лаборатории!A:A,MATCH('Производственный контроль'!E9,Лаборатории!B:B,0)))</f>
        <v xml:space="preserve">КУРИНОЕ ЦАРСТВО АО </v>
      </c>
      <c r="C9" t="str">
        <f>IF(E9="","",VLOOKUP(E9,Лаборатории!B:D,3,0))</f>
        <v>U377_CHL</v>
      </c>
      <c r="D9" s="12">
        <v>45656</v>
      </c>
      <c r="E9" s="11" t="s">
        <v>793</v>
      </c>
      <c r="F9" s="11" t="s">
        <v>371</v>
      </c>
      <c r="G9" s="11" t="s">
        <v>502</v>
      </c>
      <c r="H9" s="11" t="s">
        <v>312</v>
      </c>
      <c r="I9" s="11" t="s">
        <v>3434</v>
      </c>
      <c r="J9" t="str">
        <f>IF(L9="","",VLOOKUP(L9,Продукция!B:D,3,0))</f>
        <v>Биологический_материал</v>
      </c>
      <c r="K9" t="str">
        <f>IF(L9="","",VLOOKUP(L9,Продукция!B:C,2,0))</f>
        <v>Сыворотка крови</v>
      </c>
      <c r="L9" s="151" t="s">
        <v>302</v>
      </c>
      <c r="M9">
        <f>IF(L9="","",VLOOKUP(L9,Продукция!B:L,11,0))</f>
        <v>0</v>
      </c>
      <c r="N9" s="11" t="s">
        <v>873</v>
      </c>
      <c r="P9" s="11" t="s">
        <v>340</v>
      </c>
      <c r="Q9" s="11" t="s">
        <v>854</v>
      </c>
      <c r="R9" s="153" t="s">
        <v>4844</v>
      </c>
      <c r="S9" s="11">
        <v>20</v>
      </c>
      <c r="T9" s="11" t="s">
        <v>4839</v>
      </c>
      <c r="V9" s="14">
        <v>45651</v>
      </c>
      <c r="Z9" s="11" t="s">
        <v>4823</v>
      </c>
      <c r="AA9" s="15">
        <v>0.44444444444444442</v>
      </c>
      <c r="AB9" t="str">
        <f>IF(L9="","",VLOOKUP(L9&amp;I9,Продукция!A:I,9,0))</f>
        <v>рекомендация производителя набора</v>
      </c>
      <c r="AC9" s="14">
        <v>45667</v>
      </c>
      <c r="AD9" s="11" t="s">
        <v>2676</v>
      </c>
      <c r="AE9" s="11" t="s">
        <v>4823</v>
      </c>
      <c r="AF9" t="str">
        <f>IF(AD9="","",VLOOKUP(AD9,'Сотрудники и ссылки'!A:B,2,0))</f>
        <v>Серолог</v>
      </c>
      <c r="AG9">
        <f>IF(AD9="","",VLOOKUP(AD9,'Сотрудники и ссылки'!A:C,3,0))</f>
        <v>20007746</v>
      </c>
      <c r="AH9" s="11" t="s">
        <v>2676</v>
      </c>
      <c r="AI9" t="str">
        <f>IF(AH9="","",VLOOKUP(AH9,'Сотрудники и ссылки'!A:B,2,0))</f>
        <v>Серолог</v>
      </c>
      <c r="AJ9">
        <f>IF(AH9="","",VLOOKUP(AH9,'Сотрудники и ссылки'!A:C,3,0))</f>
        <v>20007746</v>
      </c>
      <c r="AK9" s="14">
        <v>45667</v>
      </c>
      <c r="AL9" s="2">
        <f>IF(AK9="","",AK9+VLOOKUP(I9,'Вид исследования'!B:E,4,0))</f>
        <v>45668</v>
      </c>
      <c r="AM9" s="2">
        <f>IF(AK9="","",AK9+VLOOKUP(I9,'Вид исследования'!B:F,5,0))</f>
        <v>45668</v>
      </c>
      <c r="AN9" s="14">
        <v>45667</v>
      </c>
      <c r="AP9" s="11" t="s">
        <v>189</v>
      </c>
      <c r="AQ9" t="str">
        <f>IFERROR(IF(L9="","",VLOOKUP(L9&amp;I9,Продукция!A:K,11,0)),"обратитесь к админ справочника")</f>
        <v>согласно рекомендациям производителя теста</v>
      </c>
      <c r="AR9" s="11" t="s">
        <v>4823</v>
      </c>
      <c r="AS9" t="str">
        <f>IFERROR(IF(L9="","",VLOOKUP(L9&amp;I9,Продукция!A:J,10,0)),"обратитесь к админ справочника")</f>
        <v>инструкция по применению набора РЗГА Ньюкасла</v>
      </c>
      <c r="AT9" s="11" t="s">
        <v>4823</v>
      </c>
      <c r="AU9" s="11" t="s">
        <v>4823</v>
      </c>
      <c r="AV9" s="11" t="s">
        <v>2676</v>
      </c>
      <c r="AW9" s="11" t="s">
        <v>4824</v>
      </c>
      <c r="AX9" s="11" t="s">
        <v>502</v>
      </c>
      <c r="AY9" s="11" t="s">
        <v>1016</v>
      </c>
      <c r="AZ9" s="11">
        <v>105</v>
      </c>
      <c r="BA9" s="11">
        <v>37</v>
      </c>
      <c r="BC9" s="11" t="s">
        <v>4854</v>
      </c>
    </row>
    <row r="10" spans="1:57" x14ac:dyDescent="0.25">
      <c r="A10" t="str">
        <f t="shared" si="2"/>
        <v>С/2512Болезнь Ньюкасла уровень антител</v>
      </c>
      <c r="B10" t="str">
        <f>IF(E10="","",INDEX(Лаборатории!A:A,MATCH('Производственный контроль'!E10,Лаборатории!B:B,0)))</f>
        <v xml:space="preserve">КУРИНОЕ ЦАРСТВО АО </v>
      </c>
      <c r="C10" t="str">
        <f>IF(E10="","",VLOOKUP(E10,Лаборатории!B:D,3,0))</f>
        <v>U377_CHL</v>
      </c>
      <c r="D10" s="12">
        <v>45656</v>
      </c>
      <c r="E10" s="11" t="s">
        <v>793</v>
      </c>
      <c r="F10" s="11" t="s">
        <v>371</v>
      </c>
      <c r="G10" s="11" t="s">
        <v>502</v>
      </c>
      <c r="H10" s="11" t="s">
        <v>312</v>
      </c>
      <c r="I10" s="11" t="s">
        <v>3434</v>
      </c>
      <c r="J10" t="str">
        <f>IF(L10="","",VLOOKUP(L10,Продукция!B:D,3,0))</f>
        <v>Биологический_материал</v>
      </c>
      <c r="K10" t="str">
        <f>IF(L10="","",VLOOKUP(L10,Продукция!B:C,2,0))</f>
        <v>Сыворотка крови</v>
      </c>
      <c r="L10" s="151" t="s">
        <v>302</v>
      </c>
      <c r="M10">
        <f>IF(L10="","",VLOOKUP(L10,Продукция!B:L,11,0))</f>
        <v>0</v>
      </c>
      <c r="N10" s="11" t="s">
        <v>873</v>
      </c>
      <c r="P10" s="11" t="s">
        <v>340</v>
      </c>
      <c r="Q10" s="11" t="s">
        <v>854</v>
      </c>
      <c r="R10" s="153" t="s">
        <v>4845</v>
      </c>
      <c r="S10" s="11">
        <v>20</v>
      </c>
      <c r="T10" s="11" t="s">
        <v>4839</v>
      </c>
      <c r="V10" s="14">
        <v>45650</v>
      </c>
      <c r="Z10" s="11" t="s">
        <v>4823</v>
      </c>
      <c r="AA10" s="15">
        <v>0.44444444444444442</v>
      </c>
      <c r="AB10" t="str">
        <f>IF(L10="","",VLOOKUP(L10&amp;I10,Продукция!A:I,9,0))</f>
        <v>рекомендация производителя набора</v>
      </c>
      <c r="AC10" s="14">
        <v>45667</v>
      </c>
      <c r="AD10" s="11" t="s">
        <v>2676</v>
      </c>
      <c r="AE10" s="11" t="s">
        <v>4823</v>
      </c>
      <c r="AF10" t="str">
        <f>IF(AD10="","",VLOOKUP(AD10,'Сотрудники и ссылки'!A:B,2,0))</f>
        <v>Серолог</v>
      </c>
      <c r="AG10">
        <f>IF(AD10="","",VLOOKUP(AD10,'Сотрудники и ссылки'!A:C,3,0))</f>
        <v>20007746</v>
      </c>
      <c r="AH10" s="11" t="s">
        <v>2676</v>
      </c>
      <c r="AI10" t="str">
        <f>IF(AH10="","",VLOOKUP(AH10,'Сотрудники и ссылки'!A:B,2,0))</f>
        <v>Серолог</v>
      </c>
      <c r="AJ10">
        <f>IF(AH10="","",VLOOKUP(AH10,'Сотрудники и ссылки'!A:C,3,0))</f>
        <v>20007746</v>
      </c>
      <c r="AK10" s="14">
        <v>45667</v>
      </c>
      <c r="AL10" s="2">
        <f>IF(AK10="","",AK10+VLOOKUP(I10,'Вид исследования'!B:E,4,0))</f>
        <v>45668</v>
      </c>
      <c r="AM10" s="2">
        <f>IF(AK10="","",AK10+VLOOKUP(I10,'Вид исследования'!B:F,5,0))</f>
        <v>45668</v>
      </c>
      <c r="AN10" s="14">
        <v>45667</v>
      </c>
      <c r="AP10" s="11" t="s">
        <v>189</v>
      </c>
      <c r="AQ10" t="str">
        <f>IFERROR(IF(L10="","",VLOOKUP(L10&amp;I10,Продукция!A:K,11,0)),"обратитесь к админ справочника")</f>
        <v>согласно рекомендациям производителя теста</v>
      </c>
      <c r="AR10" s="11" t="s">
        <v>4823</v>
      </c>
      <c r="AS10" t="str">
        <f>IFERROR(IF(L10="","",VLOOKUP(L10&amp;I10,Продукция!A:J,10,0)),"обратитесь к админ справочника")</f>
        <v>инструкция по применению набора РЗГА Ньюкасла</v>
      </c>
      <c r="AT10" s="11" t="s">
        <v>4823</v>
      </c>
      <c r="AU10" s="11" t="s">
        <v>4823</v>
      </c>
      <c r="AV10" s="11" t="s">
        <v>2676</v>
      </c>
      <c r="AW10" s="11" t="s">
        <v>4824</v>
      </c>
      <c r="AX10" s="11" t="s">
        <v>502</v>
      </c>
      <c r="AY10" s="11" t="s">
        <v>1017</v>
      </c>
      <c r="AZ10" s="11">
        <v>105</v>
      </c>
      <c r="BA10" s="11">
        <v>38</v>
      </c>
      <c r="BC10" s="11" t="s">
        <v>4854</v>
      </c>
    </row>
    <row r="11" spans="1:57" x14ac:dyDescent="0.25">
      <c r="A11" t="str">
        <f t="shared" si="2"/>
        <v>С/2512Болезнь Ньюкасла уровень антител</v>
      </c>
      <c r="B11" t="str">
        <f>IF(E11="","",INDEX(Лаборатории!A:A,MATCH('Производственный контроль'!E11,Лаборатории!B:B,0)))</f>
        <v xml:space="preserve">КУРИНОЕ ЦАРСТВО АО </v>
      </c>
      <c r="C11" t="str">
        <f>IF(E11="","",VLOOKUP(E11,Лаборатории!B:D,3,0))</f>
        <v>U377_CHL</v>
      </c>
      <c r="D11" s="12">
        <v>45656</v>
      </c>
      <c r="E11" s="11" t="s">
        <v>793</v>
      </c>
      <c r="F11" s="11" t="s">
        <v>371</v>
      </c>
      <c r="G11" s="11" t="s">
        <v>502</v>
      </c>
      <c r="H11" s="11" t="s">
        <v>312</v>
      </c>
      <c r="I11" s="11" t="s">
        <v>3434</v>
      </c>
      <c r="J11" t="str">
        <f>IF(L11="","",VLOOKUP(L11,Продукция!B:D,3,0))</f>
        <v>Биологический_материал</v>
      </c>
      <c r="K11" t="str">
        <f>IF(L11="","",VLOOKUP(L11,Продукция!B:C,2,0))</f>
        <v>Сыворотка крови</v>
      </c>
      <c r="L11" s="151" t="s">
        <v>302</v>
      </c>
      <c r="M11">
        <f>IF(L11="","",VLOOKUP(L11,Продукция!B:L,11,0))</f>
        <v>0</v>
      </c>
      <c r="N11" s="11" t="s">
        <v>873</v>
      </c>
      <c r="P11" s="11" t="s">
        <v>340</v>
      </c>
      <c r="Q11" s="11" t="s">
        <v>854</v>
      </c>
      <c r="R11" s="153" t="s">
        <v>4846</v>
      </c>
      <c r="S11" s="11">
        <v>20</v>
      </c>
      <c r="T11" s="11" t="s">
        <v>4839</v>
      </c>
      <c r="V11" s="14">
        <v>45651</v>
      </c>
      <c r="Z11" s="11" t="s">
        <v>4823</v>
      </c>
      <c r="AA11" s="15">
        <v>0.44444444444444442</v>
      </c>
      <c r="AB11" t="str">
        <f>IF(L11="","",VLOOKUP(L11&amp;I11,Продукция!A:I,9,0))</f>
        <v>рекомендация производителя набора</v>
      </c>
      <c r="AC11" s="14">
        <v>45667</v>
      </c>
      <c r="AD11" s="11" t="s">
        <v>2676</v>
      </c>
      <c r="AE11" s="11" t="s">
        <v>4823</v>
      </c>
      <c r="AF11" t="str">
        <f>IF(AD11="","",VLOOKUP(AD11,'Сотрудники и ссылки'!A:B,2,0))</f>
        <v>Серолог</v>
      </c>
      <c r="AG11">
        <f>IF(AD11="","",VLOOKUP(AD11,'Сотрудники и ссылки'!A:C,3,0))</f>
        <v>20007746</v>
      </c>
      <c r="AH11" s="11" t="s">
        <v>2676</v>
      </c>
      <c r="AI11" t="str">
        <f>IF(AH11="","",VLOOKUP(AH11,'Сотрудники и ссылки'!A:B,2,0))</f>
        <v>Серолог</v>
      </c>
      <c r="AJ11">
        <f>IF(AH11="","",VLOOKUP(AH11,'Сотрудники и ссылки'!A:C,3,0))</f>
        <v>20007746</v>
      </c>
      <c r="AK11" s="14">
        <v>45667</v>
      </c>
      <c r="AL11" s="2">
        <f>IF(AK11="","",AK11+VLOOKUP(I11,'Вид исследования'!B:E,4,0))</f>
        <v>45668</v>
      </c>
      <c r="AM11" s="2">
        <f>IF(AK11="","",AK11+VLOOKUP(I11,'Вид исследования'!B:F,5,0))</f>
        <v>45668</v>
      </c>
      <c r="AN11" s="14">
        <v>45667</v>
      </c>
      <c r="AP11" s="11" t="s">
        <v>189</v>
      </c>
      <c r="AQ11" t="str">
        <f>IFERROR(IF(L11="","",VLOOKUP(L11&amp;I11,Продукция!A:K,11,0)),"обратитесь к админ справочника")</f>
        <v>согласно рекомендациям производителя теста</v>
      </c>
      <c r="AR11" s="11" t="s">
        <v>4823</v>
      </c>
      <c r="AS11" t="str">
        <f>IFERROR(IF(L11="","",VLOOKUP(L11&amp;I11,Продукция!A:J,10,0)),"обратитесь к админ справочника")</f>
        <v>инструкция по применению набора РЗГА Ньюкасла</v>
      </c>
      <c r="AT11" s="11" t="s">
        <v>4823</v>
      </c>
      <c r="AU11" s="11" t="s">
        <v>4823</v>
      </c>
      <c r="AV11" s="11" t="s">
        <v>2676</v>
      </c>
      <c r="AW11" s="11" t="s">
        <v>4824</v>
      </c>
      <c r="AX11" s="11" t="s">
        <v>502</v>
      </c>
      <c r="AY11" s="11" t="s">
        <v>1004</v>
      </c>
      <c r="AZ11" s="11">
        <v>105</v>
      </c>
      <c r="BA11" s="11">
        <v>38</v>
      </c>
      <c r="BC11" s="11" t="s">
        <v>4854</v>
      </c>
    </row>
    <row r="12" spans="1:57" x14ac:dyDescent="0.25">
      <c r="A12" t="str">
        <f t="shared" si="2"/>
        <v>С/2512Болезнь Ньюкасла уровень антител</v>
      </c>
      <c r="B12" t="str">
        <f>IF(E12="","",INDEX(Лаборатории!A:A,MATCH('Производственный контроль'!E12,Лаборатории!B:B,0)))</f>
        <v xml:space="preserve">КУРИНОЕ ЦАРСТВО АО </v>
      </c>
      <c r="C12" t="str">
        <f>IF(E12="","",VLOOKUP(E12,Лаборатории!B:D,3,0))</f>
        <v>U377_CHL</v>
      </c>
      <c r="D12" s="12">
        <v>45656</v>
      </c>
      <c r="E12" s="11" t="s">
        <v>793</v>
      </c>
      <c r="F12" s="11" t="s">
        <v>371</v>
      </c>
      <c r="G12" s="11" t="s">
        <v>502</v>
      </c>
      <c r="H12" s="11" t="s">
        <v>312</v>
      </c>
      <c r="I12" s="11" t="s">
        <v>3434</v>
      </c>
      <c r="J12" t="str">
        <f>IF(L12="","",VLOOKUP(L12,Продукция!B:D,3,0))</f>
        <v>Биологический_материал</v>
      </c>
      <c r="K12" t="str">
        <f>IF(L12="","",VLOOKUP(L12,Продукция!B:C,2,0))</f>
        <v>Сыворотка крови</v>
      </c>
      <c r="L12" s="151" t="s">
        <v>302</v>
      </c>
      <c r="M12">
        <f>IF(L12="","",VLOOKUP(L12,Продукция!B:L,11,0))</f>
        <v>0</v>
      </c>
      <c r="N12" s="11" t="s">
        <v>873</v>
      </c>
      <c r="P12" s="11" t="s">
        <v>340</v>
      </c>
      <c r="Q12" s="11" t="s">
        <v>854</v>
      </c>
      <c r="R12" s="153" t="s">
        <v>4847</v>
      </c>
      <c r="S12" s="11">
        <v>20</v>
      </c>
      <c r="T12" s="11" t="s">
        <v>4839</v>
      </c>
      <c r="V12" s="14">
        <v>45650</v>
      </c>
      <c r="Z12" s="11" t="s">
        <v>4823</v>
      </c>
      <c r="AA12" s="15">
        <v>0.44444444444444442</v>
      </c>
      <c r="AB12" t="str">
        <f>IF(L12="","",VLOOKUP(L12&amp;I12,Продукция!A:I,9,0))</f>
        <v>рекомендация производителя набора</v>
      </c>
      <c r="AC12" s="14">
        <v>45667</v>
      </c>
      <c r="AD12" s="11" t="s">
        <v>2676</v>
      </c>
      <c r="AE12" s="11" t="s">
        <v>4823</v>
      </c>
      <c r="AF12" t="str">
        <f>IF(AD12="","",VLOOKUP(AD12,'Сотрудники и ссылки'!A:B,2,0))</f>
        <v>Серолог</v>
      </c>
      <c r="AG12">
        <f>IF(AD12="","",VLOOKUP(AD12,'Сотрудники и ссылки'!A:C,3,0))</f>
        <v>20007746</v>
      </c>
      <c r="AH12" s="11" t="s">
        <v>2676</v>
      </c>
      <c r="AI12" t="str">
        <f>IF(AH12="","",VLOOKUP(AH12,'Сотрудники и ссылки'!A:B,2,0))</f>
        <v>Серолог</v>
      </c>
      <c r="AJ12">
        <f>IF(AH12="","",VLOOKUP(AH12,'Сотрудники и ссылки'!A:C,3,0))</f>
        <v>20007746</v>
      </c>
      <c r="AK12" s="14">
        <v>45667</v>
      </c>
      <c r="AL12" s="2">
        <f>IF(AK12="","",AK12+VLOOKUP(I12,'Вид исследования'!B:E,4,0))</f>
        <v>45668</v>
      </c>
      <c r="AM12" s="2">
        <f>IF(AK12="","",AK12+VLOOKUP(I12,'Вид исследования'!B:F,5,0))</f>
        <v>45668</v>
      </c>
      <c r="AN12" s="14">
        <v>45667</v>
      </c>
      <c r="AP12" s="11" t="s">
        <v>189</v>
      </c>
      <c r="AQ12" t="str">
        <f>IFERROR(IF(L12="","",VLOOKUP(L12&amp;I12,Продукция!A:K,11,0)),"обратитесь к админ справочника")</f>
        <v>согласно рекомендациям производителя теста</v>
      </c>
      <c r="AR12" s="11" t="s">
        <v>4823</v>
      </c>
      <c r="AS12" t="str">
        <f>IFERROR(IF(L12="","",VLOOKUP(L12&amp;I12,Продукция!A:J,10,0)),"обратитесь к админ справочника")</f>
        <v>инструкция по применению набора РЗГА Ньюкасла</v>
      </c>
      <c r="AT12" s="11" t="s">
        <v>4823</v>
      </c>
      <c r="AU12" s="11" t="s">
        <v>4823</v>
      </c>
      <c r="AV12" s="11" t="s">
        <v>2676</v>
      </c>
      <c r="AW12" s="11" t="s">
        <v>4824</v>
      </c>
      <c r="AX12" s="11" t="s">
        <v>502</v>
      </c>
      <c r="AY12" s="11" t="s">
        <v>1005</v>
      </c>
      <c r="AZ12" s="11">
        <v>105</v>
      </c>
      <c r="BA12" s="11">
        <v>37</v>
      </c>
      <c r="BC12" s="11" t="s">
        <v>4854</v>
      </c>
    </row>
    <row r="13" spans="1:57" x14ac:dyDescent="0.25">
      <c r="A13" t="str">
        <f t="shared" si="2"/>
        <v>С/2512Болезнь Ньюкасла уровень антител</v>
      </c>
      <c r="B13" t="str">
        <f>IF(E13="","",INDEX(Лаборатории!A:A,MATCH('Производственный контроль'!E13,Лаборатории!B:B,0)))</f>
        <v xml:space="preserve">КУРИНОЕ ЦАРСТВО АО </v>
      </c>
      <c r="C13" t="str">
        <f>IF(E13="","",VLOOKUP(E13,Лаборатории!B:D,3,0))</f>
        <v>U377_CHL</v>
      </c>
      <c r="D13" s="12">
        <v>45656</v>
      </c>
      <c r="E13" s="11" t="s">
        <v>793</v>
      </c>
      <c r="F13" s="11" t="s">
        <v>371</v>
      </c>
      <c r="G13" s="11" t="s">
        <v>502</v>
      </c>
      <c r="H13" s="11" t="s">
        <v>312</v>
      </c>
      <c r="I13" s="11" t="s">
        <v>3434</v>
      </c>
      <c r="J13" t="str">
        <f>IF(L13="","",VLOOKUP(L13,Продукция!B:D,3,0))</f>
        <v>Биологический_материал</v>
      </c>
      <c r="K13" t="str">
        <f>IF(L13="","",VLOOKUP(L13,Продукция!B:C,2,0))</f>
        <v>Сыворотка крови</v>
      </c>
      <c r="L13" s="151" t="s">
        <v>302</v>
      </c>
      <c r="M13">
        <f>IF(L13="","",VLOOKUP(L13,Продукция!B:L,11,0))</f>
        <v>0</v>
      </c>
      <c r="N13" s="11" t="s">
        <v>873</v>
      </c>
      <c r="P13" s="11" t="s">
        <v>340</v>
      </c>
      <c r="Q13" s="11" t="s">
        <v>854</v>
      </c>
      <c r="R13" s="153" t="s">
        <v>4848</v>
      </c>
      <c r="S13" s="11">
        <v>20</v>
      </c>
      <c r="T13" s="11" t="s">
        <v>4839</v>
      </c>
      <c r="V13" s="14">
        <v>45652</v>
      </c>
      <c r="Z13" s="11" t="s">
        <v>4823</v>
      </c>
      <c r="AA13" s="15">
        <v>0.44444444444444442</v>
      </c>
      <c r="AB13" t="str">
        <f>IF(L13="","",VLOOKUP(L13&amp;I13,Продукция!A:I,9,0))</f>
        <v>рекомендация производителя набора</v>
      </c>
      <c r="AC13" s="14">
        <v>45667</v>
      </c>
      <c r="AD13" s="11" t="s">
        <v>2676</v>
      </c>
      <c r="AE13" s="11" t="s">
        <v>4823</v>
      </c>
      <c r="AF13" t="str">
        <f>IF(AD13="","",VLOOKUP(AD13,'Сотрудники и ссылки'!A:B,2,0))</f>
        <v>Серолог</v>
      </c>
      <c r="AG13">
        <f>IF(AD13="","",VLOOKUP(AD13,'Сотрудники и ссылки'!A:C,3,0))</f>
        <v>20007746</v>
      </c>
      <c r="AH13" s="11" t="s">
        <v>2676</v>
      </c>
      <c r="AI13" t="str">
        <f>IF(AH13="","",VLOOKUP(AH13,'Сотрудники и ссылки'!A:B,2,0))</f>
        <v>Серолог</v>
      </c>
      <c r="AJ13">
        <f>IF(AH13="","",VLOOKUP(AH13,'Сотрудники и ссылки'!A:C,3,0))</f>
        <v>20007746</v>
      </c>
      <c r="AK13" s="14">
        <v>45667</v>
      </c>
      <c r="AL13" s="2">
        <f>IF(AK13="","",AK13+VLOOKUP(I13,'Вид исследования'!B:E,4,0))</f>
        <v>45668</v>
      </c>
      <c r="AM13" s="2">
        <f>IF(AK13="","",AK13+VLOOKUP(I13,'Вид исследования'!B:F,5,0))</f>
        <v>45668</v>
      </c>
      <c r="AN13" s="14">
        <v>45667</v>
      </c>
      <c r="AP13" s="11" t="s">
        <v>189</v>
      </c>
      <c r="AQ13" t="str">
        <f>IFERROR(IF(L13="","",VLOOKUP(L13&amp;I13,Продукция!A:K,11,0)),"обратитесь к админ справочника")</f>
        <v>согласно рекомендациям производителя теста</v>
      </c>
      <c r="AR13" s="11" t="s">
        <v>4823</v>
      </c>
      <c r="AS13" t="str">
        <f>IFERROR(IF(L13="","",VLOOKUP(L13&amp;I13,Продукция!A:J,10,0)),"обратитесь к админ справочника")</f>
        <v>инструкция по применению набора РЗГА Ньюкасла</v>
      </c>
      <c r="AT13" s="11" t="s">
        <v>4823</v>
      </c>
      <c r="AU13" s="11" t="s">
        <v>4823</v>
      </c>
      <c r="AV13" s="11" t="s">
        <v>2676</v>
      </c>
      <c r="AW13" s="11" t="s">
        <v>4824</v>
      </c>
      <c r="AX13" s="11" t="s">
        <v>502</v>
      </c>
      <c r="AY13" s="11" t="s">
        <v>1006</v>
      </c>
      <c r="AZ13" s="11">
        <v>105</v>
      </c>
      <c r="BA13" s="11">
        <v>37</v>
      </c>
      <c r="BC13" s="11" t="s">
        <v>4854</v>
      </c>
    </row>
    <row r="14" spans="1:57" x14ac:dyDescent="0.25">
      <c r="A14" t="str">
        <f t="shared" si="2"/>
        <v>С/2512Болезнь Ньюкасла уровень антител</v>
      </c>
      <c r="B14" t="str">
        <f>IF(E14="","",INDEX(Лаборатории!A:A,MATCH('Производственный контроль'!E14,Лаборатории!B:B,0)))</f>
        <v xml:space="preserve">КУРИНОЕ ЦАРСТВО АО </v>
      </c>
      <c r="C14" t="str">
        <f>IF(E14="","",VLOOKUP(E14,Лаборатории!B:D,3,0))</f>
        <v>U377_CHL</v>
      </c>
      <c r="D14" s="12">
        <v>45656</v>
      </c>
      <c r="E14" s="11" t="s">
        <v>793</v>
      </c>
      <c r="F14" s="11" t="s">
        <v>371</v>
      </c>
      <c r="G14" s="11" t="s">
        <v>502</v>
      </c>
      <c r="H14" s="11" t="s">
        <v>312</v>
      </c>
      <c r="I14" s="11" t="s">
        <v>3434</v>
      </c>
      <c r="J14" t="str">
        <f>IF(L14="","",VLOOKUP(L14,Продукция!B:D,3,0))</f>
        <v>Биологический_материал</v>
      </c>
      <c r="K14" t="str">
        <f>IF(L14="","",VLOOKUP(L14,Продукция!B:C,2,0))</f>
        <v>Сыворотка крови</v>
      </c>
      <c r="L14" s="151" t="s">
        <v>302</v>
      </c>
      <c r="M14">
        <f>IF(L14="","",VLOOKUP(L14,Продукция!B:L,11,0))</f>
        <v>0</v>
      </c>
      <c r="N14" s="11" t="s">
        <v>873</v>
      </c>
      <c r="P14" s="11" t="s">
        <v>340</v>
      </c>
      <c r="Q14" s="11" t="s">
        <v>854</v>
      </c>
      <c r="R14" s="153" t="s">
        <v>4849</v>
      </c>
      <c r="S14" s="11">
        <v>20</v>
      </c>
      <c r="T14" s="11" t="s">
        <v>4839</v>
      </c>
      <c r="V14" s="14">
        <v>45650</v>
      </c>
      <c r="Z14" s="11" t="s">
        <v>4823</v>
      </c>
      <c r="AA14" s="15">
        <v>0.44444444444444442</v>
      </c>
      <c r="AB14" t="str">
        <f>IF(L14="","",VLOOKUP(L14&amp;I14,Продукция!A:I,9,0))</f>
        <v>рекомендация производителя набора</v>
      </c>
      <c r="AC14" s="14">
        <v>45667</v>
      </c>
      <c r="AD14" s="11" t="s">
        <v>2676</v>
      </c>
      <c r="AE14" s="11" t="s">
        <v>4823</v>
      </c>
      <c r="AF14" t="str">
        <f>IF(AD14="","",VLOOKUP(AD14,'Сотрудники и ссылки'!A:B,2,0))</f>
        <v>Серолог</v>
      </c>
      <c r="AG14">
        <f>IF(AD14="","",VLOOKUP(AD14,'Сотрудники и ссылки'!A:C,3,0))</f>
        <v>20007746</v>
      </c>
      <c r="AH14" s="11" t="s">
        <v>2676</v>
      </c>
      <c r="AI14" t="str">
        <f>IF(AH14="","",VLOOKUP(AH14,'Сотрудники и ссылки'!A:B,2,0))</f>
        <v>Серолог</v>
      </c>
      <c r="AJ14">
        <f>IF(AH14="","",VLOOKUP(AH14,'Сотрудники и ссылки'!A:C,3,0))</f>
        <v>20007746</v>
      </c>
      <c r="AK14" s="14">
        <v>45667</v>
      </c>
      <c r="AL14" s="2">
        <f>IF(AK14="","",AK14+VLOOKUP(I14,'Вид исследования'!B:E,4,0))</f>
        <v>45668</v>
      </c>
      <c r="AM14" s="2">
        <f>IF(AK14="","",AK14+VLOOKUP(I14,'Вид исследования'!B:F,5,0))</f>
        <v>45668</v>
      </c>
      <c r="AN14" s="14">
        <v>45667</v>
      </c>
      <c r="AP14" s="11" t="s">
        <v>189</v>
      </c>
      <c r="AQ14" t="str">
        <f>IFERROR(IF(L14="","",VLOOKUP(L14&amp;I14,Продукция!A:K,11,0)),"обратитесь к админ справочника")</f>
        <v>согласно рекомендациям производителя теста</v>
      </c>
      <c r="AR14" s="11" t="s">
        <v>4823</v>
      </c>
      <c r="AS14" t="str">
        <f>IFERROR(IF(L14="","",VLOOKUP(L14&amp;I14,Продукция!A:J,10,0)),"обратитесь к админ справочника")</f>
        <v>инструкция по применению набора РЗГА Ньюкасла</v>
      </c>
      <c r="AT14" s="11" t="s">
        <v>4823</v>
      </c>
      <c r="AU14" s="11" t="s">
        <v>4823</v>
      </c>
      <c r="AV14" s="11" t="s">
        <v>2676</v>
      </c>
      <c r="AW14" s="11" t="s">
        <v>4824</v>
      </c>
      <c r="AX14" s="11" t="s">
        <v>502</v>
      </c>
      <c r="AY14" s="11" t="s">
        <v>1007</v>
      </c>
      <c r="AZ14" s="11">
        <v>105</v>
      </c>
      <c r="BA14" s="11">
        <v>37</v>
      </c>
      <c r="BC14" s="11" t="s">
        <v>4854</v>
      </c>
    </row>
    <row r="15" spans="1:57" x14ac:dyDescent="0.25">
      <c r="A15" t="str">
        <f t="shared" ref="A15:A78" si="3">T15&amp;I15</f>
        <v>С/2512Болезнь Ньюкасла уровень антител</v>
      </c>
      <c r="B15" t="str">
        <f>IF(E15="","",INDEX(Лаборатории!A:A,MATCH('Производственный контроль'!E15,Лаборатории!B:B,0)))</f>
        <v xml:space="preserve">КУРИНОЕ ЦАРСТВО АО </v>
      </c>
      <c r="C15" t="str">
        <f>IF(E15="","",VLOOKUP(E15,Лаборатории!B:D,3,0))</f>
        <v>U377_CHL</v>
      </c>
      <c r="D15" s="12">
        <v>45656</v>
      </c>
      <c r="E15" s="11" t="s">
        <v>793</v>
      </c>
      <c r="F15" s="11" t="s">
        <v>371</v>
      </c>
      <c r="G15" s="11" t="s">
        <v>502</v>
      </c>
      <c r="H15" s="11" t="s">
        <v>312</v>
      </c>
      <c r="I15" s="11" t="s">
        <v>3434</v>
      </c>
      <c r="J15" t="str">
        <f>IF(L15="","",VLOOKUP(L15,Продукция!B:D,3,0))</f>
        <v>Биологический_материал</v>
      </c>
      <c r="K15" t="str">
        <f>IF(L15="","",VLOOKUP(L15,Продукция!B:C,2,0))</f>
        <v>Сыворотка крови</v>
      </c>
      <c r="L15" s="151" t="s">
        <v>302</v>
      </c>
      <c r="M15">
        <f>IF(L15="","",VLOOKUP(L15,Продукция!B:L,11,0))</f>
        <v>0</v>
      </c>
      <c r="N15" s="11" t="s">
        <v>873</v>
      </c>
      <c r="P15" s="11" t="s">
        <v>340</v>
      </c>
      <c r="Q15" s="11" t="s">
        <v>854</v>
      </c>
      <c r="R15" s="153" t="s">
        <v>4850</v>
      </c>
      <c r="S15" s="11">
        <v>20</v>
      </c>
      <c r="T15" s="11" t="s">
        <v>4839</v>
      </c>
      <c r="V15" s="14">
        <v>45652</v>
      </c>
      <c r="Z15" s="11" t="s">
        <v>4823</v>
      </c>
      <c r="AA15" s="15">
        <v>0.44444444444444442</v>
      </c>
      <c r="AB15" t="str">
        <f>IF(L15="","",VLOOKUP(L15&amp;I15,Продукция!A:I,9,0))</f>
        <v>рекомендация производителя набора</v>
      </c>
      <c r="AC15" s="14">
        <v>45667</v>
      </c>
      <c r="AD15" s="11" t="s">
        <v>2676</v>
      </c>
      <c r="AE15" s="11" t="s">
        <v>4823</v>
      </c>
      <c r="AF15" t="str">
        <f>IF(AD15="","",VLOOKUP(AD15,'Сотрудники и ссылки'!A:B,2,0))</f>
        <v>Серолог</v>
      </c>
      <c r="AG15">
        <f>IF(AD15="","",VLOOKUP(AD15,'Сотрудники и ссылки'!A:C,3,0))</f>
        <v>20007746</v>
      </c>
      <c r="AH15" s="11" t="s">
        <v>2676</v>
      </c>
      <c r="AI15" t="str">
        <f>IF(AH15="","",VLOOKUP(AH15,'Сотрудники и ссылки'!A:B,2,0))</f>
        <v>Серолог</v>
      </c>
      <c r="AJ15">
        <f>IF(AH15="","",VLOOKUP(AH15,'Сотрудники и ссылки'!A:C,3,0))</f>
        <v>20007746</v>
      </c>
      <c r="AK15" s="14">
        <v>45667</v>
      </c>
      <c r="AL15" s="2">
        <f>IF(AK15="","",AK15+VLOOKUP(I15,'Вид исследования'!B:E,4,0))</f>
        <v>45668</v>
      </c>
      <c r="AM15" s="2">
        <f>IF(AK15="","",AK15+VLOOKUP(I15,'Вид исследования'!B:F,5,0))</f>
        <v>45668</v>
      </c>
      <c r="AN15" s="14">
        <v>45667</v>
      </c>
      <c r="AP15" s="11" t="s">
        <v>189</v>
      </c>
      <c r="AQ15" t="str">
        <f>IFERROR(IF(L15="","",VLOOKUP(L15&amp;I15,Продукция!A:K,11,0)),"обратитесь к админ справочника")</f>
        <v>согласно рекомендациям производителя теста</v>
      </c>
      <c r="AR15" s="11" t="s">
        <v>4823</v>
      </c>
      <c r="AS15" t="str">
        <f>IFERROR(IF(L15="","",VLOOKUP(L15&amp;I15,Продукция!A:J,10,0)),"обратитесь к админ справочника")</f>
        <v>инструкция по применению набора РЗГА Ньюкасла</v>
      </c>
      <c r="AT15" s="11" t="s">
        <v>4823</v>
      </c>
      <c r="AU15" s="11" t="s">
        <v>4823</v>
      </c>
      <c r="AV15" s="11" t="s">
        <v>2676</v>
      </c>
      <c r="AW15" s="11" t="s">
        <v>4824</v>
      </c>
      <c r="AX15" s="11" t="s">
        <v>502</v>
      </c>
      <c r="AY15" s="11" t="s">
        <v>1008</v>
      </c>
      <c r="AZ15" s="11">
        <v>105</v>
      </c>
      <c r="BA15" s="11">
        <v>35</v>
      </c>
      <c r="BC15" s="11" t="s">
        <v>4854</v>
      </c>
    </row>
    <row r="16" spans="1:57" x14ac:dyDescent="0.25">
      <c r="A16" t="str">
        <f t="shared" si="3"/>
        <v>С/2512Болезнь Ньюкасла уровень антител</v>
      </c>
      <c r="B16" t="str">
        <f>IF(E16="","",INDEX(Лаборатории!A:A,MATCH('Производственный контроль'!E16,Лаборатории!B:B,0)))</f>
        <v xml:space="preserve">КУРИНОЕ ЦАРСТВО АО </v>
      </c>
      <c r="C16" t="str">
        <f>IF(E16="","",VLOOKUP(E16,Лаборатории!B:D,3,0))</f>
        <v>U377_CHL</v>
      </c>
      <c r="D16" s="12">
        <v>45656</v>
      </c>
      <c r="E16" s="11" t="s">
        <v>793</v>
      </c>
      <c r="F16" s="11" t="s">
        <v>371</v>
      </c>
      <c r="G16" s="11" t="s">
        <v>502</v>
      </c>
      <c r="H16" s="11" t="s">
        <v>312</v>
      </c>
      <c r="I16" s="11" t="s">
        <v>3434</v>
      </c>
      <c r="J16" t="str">
        <f>IF(L16="","",VLOOKUP(L16,Продукция!B:D,3,0))</f>
        <v>Биологический_материал</v>
      </c>
      <c r="K16" t="str">
        <f>IF(L16="","",VLOOKUP(L16,Продукция!B:C,2,0))</f>
        <v>Сыворотка крови</v>
      </c>
      <c r="L16" s="151" t="s">
        <v>302</v>
      </c>
      <c r="M16">
        <f>IF(L16="","",VLOOKUP(L16,Продукция!B:L,11,0))</f>
        <v>0</v>
      </c>
      <c r="N16" s="11" t="s">
        <v>873</v>
      </c>
      <c r="P16" s="11" t="s">
        <v>340</v>
      </c>
      <c r="Q16" s="11" t="s">
        <v>854</v>
      </c>
      <c r="R16" s="153" t="s">
        <v>4851</v>
      </c>
      <c r="S16" s="11">
        <v>20</v>
      </c>
      <c r="T16" s="11" t="s">
        <v>4839</v>
      </c>
      <c r="V16" s="14">
        <v>45650</v>
      </c>
      <c r="Z16" s="11" t="s">
        <v>4823</v>
      </c>
      <c r="AA16" s="15">
        <v>0.44444444444444442</v>
      </c>
      <c r="AB16" t="str">
        <f>IF(L16="","",VLOOKUP(L16&amp;I16,Продукция!A:I,9,0))</f>
        <v>рекомендация производителя набора</v>
      </c>
      <c r="AC16" s="14">
        <v>45667</v>
      </c>
      <c r="AD16" s="11" t="s">
        <v>2676</v>
      </c>
      <c r="AE16" s="11" t="s">
        <v>4823</v>
      </c>
      <c r="AF16" t="str">
        <f>IF(AD16="","",VLOOKUP(AD16,'Сотрудники и ссылки'!A:B,2,0))</f>
        <v>Серолог</v>
      </c>
      <c r="AG16">
        <f>IF(AD16="","",VLOOKUP(AD16,'Сотрудники и ссылки'!A:C,3,0))</f>
        <v>20007746</v>
      </c>
      <c r="AH16" s="11" t="s">
        <v>2676</v>
      </c>
      <c r="AI16" t="str">
        <f>IF(AH16="","",VLOOKUP(AH16,'Сотрудники и ссылки'!A:B,2,0))</f>
        <v>Серолог</v>
      </c>
      <c r="AJ16">
        <f>IF(AH16="","",VLOOKUP(AH16,'Сотрудники и ссылки'!A:C,3,0))</f>
        <v>20007746</v>
      </c>
      <c r="AK16" s="14">
        <v>45667</v>
      </c>
      <c r="AL16" s="2">
        <f>IF(AK16="","",AK16+VLOOKUP(I16,'Вид исследования'!B:E,4,0))</f>
        <v>45668</v>
      </c>
      <c r="AM16" s="2">
        <f>IF(AK16="","",AK16+VLOOKUP(I16,'Вид исследования'!B:F,5,0))</f>
        <v>45668</v>
      </c>
      <c r="AN16" s="14">
        <v>45667</v>
      </c>
      <c r="AP16" s="11" t="s">
        <v>189</v>
      </c>
      <c r="AQ16" t="str">
        <f>IFERROR(IF(L16="","",VLOOKUP(L16&amp;I16,Продукция!A:K,11,0)),"обратитесь к админ справочника")</f>
        <v>согласно рекомендациям производителя теста</v>
      </c>
      <c r="AR16" s="11" t="s">
        <v>4823</v>
      </c>
      <c r="AS16" t="str">
        <f>IFERROR(IF(L16="","",VLOOKUP(L16&amp;I16,Продукция!A:J,10,0)),"обратитесь к админ справочника")</f>
        <v>инструкция по применению набора РЗГА Ньюкасла</v>
      </c>
      <c r="AT16" s="11" t="s">
        <v>4823</v>
      </c>
      <c r="AU16" s="11" t="s">
        <v>4823</v>
      </c>
      <c r="AV16" s="11" t="s">
        <v>2676</v>
      </c>
      <c r="AW16" s="11" t="s">
        <v>4824</v>
      </c>
      <c r="AX16" s="11" t="s">
        <v>502</v>
      </c>
      <c r="AY16" s="11" t="s">
        <v>1009</v>
      </c>
      <c r="AZ16" s="11">
        <v>105</v>
      </c>
      <c r="BA16" s="11">
        <v>37</v>
      </c>
      <c r="BC16" s="11" t="s">
        <v>4854</v>
      </c>
    </row>
    <row r="17" spans="1:55" x14ac:dyDescent="0.25">
      <c r="A17" t="str">
        <f t="shared" si="3"/>
        <v>С/2513Болезнь Ньюкасла уровень антител</v>
      </c>
      <c r="B17" t="s">
        <v>788</v>
      </c>
      <c r="C17" t="s">
        <v>795</v>
      </c>
      <c r="D17" s="12">
        <v>45656</v>
      </c>
      <c r="E17" s="11" t="s">
        <v>793</v>
      </c>
      <c r="F17" s="11" t="s">
        <v>544</v>
      </c>
      <c r="G17" s="11" t="s">
        <v>561</v>
      </c>
      <c r="H17" s="11" t="s">
        <v>312</v>
      </c>
      <c r="I17" s="11" t="s">
        <v>3434</v>
      </c>
      <c r="J17" t="s">
        <v>2694</v>
      </c>
      <c r="K17" t="s">
        <v>302</v>
      </c>
      <c r="L17" s="151" t="s">
        <v>302</v>
      </c>
      <c r="M17">
        <v>0</v>
      </c>
      <c r="N17" s="11" t="s">
        <v>873</v>
      </c>
      <c r="P17" s="11" t="s">
        <v>340</v>
      </c>
      <c r="Q17" s="11" t="s">
        <v>854</v>
      </c>
      <c r="R17" s="153" t="s">
        <v>4826</v>
      </c>
      <c r="S17" s="11">
        <v>20</v>
      </c>
      <c r="T17" s="11" t="s">
        <v>4838</v>
      </c>
      <c r="V17" s="14">
        <v>45655</v>
      </c>
      <c r="Z17" s="11" t="s">
        <v>4823</v>
      </c>
      <c r="AA17" s="15">
        <v>0.53125</v>
      </c>
      <c r="AB17" t="str">
        <f>IF(L17="","",VLOOKUP(L17&amp;I17,Продукция!A:I,9,0))</f>
        <v>рекомендация производителя набора</v>
      </c>
      <c r="AC17" s="14">
        <v>45667</v>
      </c>
      <c r="AD17" s="11" t="s">
        <v>2676</v>
      </c>
      <c r="AE17" s="11" t="s">
        <v>4823</v>
      </c>
      <c r="AF17" t="str">
        <f>IF(AD17="","",VLOOKUP(AD17,'Сотрудники и ссылки'!A:B,2,0))</f>
        <v>Серолог</v>
      </c>
      <c r="AG17">
        <f>IF(AD17="","",VLOOKUP(AD17,'Сотрудники и ссылки'!A:C,3,0))</f>
        <v>20007746</v>
      </c>
      <c r="AH17" s="11" t="s">
        <v>2676</v>
      </c>
      <c r="AI17" t="str">
        <f>IF(AH17="","",VLOOKUP(AH17,'Сотрудники и ссылки'!A:B,2,0))</f>
        <v>Серолог</v>
      </c>
      <c r="AJ17">
        <f>IF(AH17="","",VLOOKUP(AH17,'Сотрудники и ссылки'!A:C,3,0))</f>
        <v>20007746</v>
      </c>
      <c r="AK17" s="14">
        <v>45667</v>
      </c>
      <c r="AL17" s="2">
        <f>IF(AK17="","",AK17+VLOOKUP(I17,'Вид исследования'!B:E,4,0))</f>
        <v>45668</v>
      </c>
      <c r="AM17" s="2">
        <f>IF(AK17="","",AK17+VLOOKUP(I17,'Вид исследования'!B:F,5,0))</f>
        <v>45668</v>
      </c>
      <c r="AN17" s="14">
        <v>45667</v>
      </c>
      <c r="AP17" s="11" t="s">
        <v>189</v>
      </c>
      <c r="AQ17" t="str">
        <f>IFERROR(IF(L17="","",VLOOKUP(L17&amp;I17,Продукция!A:K,11,0)),"обратитесь к админ справочника")</f>
        <v>согласно рекомендациям производителя теста</v>
      </c>
      <c r="AR17" s="11" t="s">
        <v>4823</v>
      </c>
      <c r="AS17" t="str">
        <f>IFERROR(IF(L17="","",VLOOKUP(L17&amp;I17,Продукция!A:J,10,0)),"обратитесь к админ справочника")</f>
        <v>инструкция по применению набора РЗГА Ньюкасла</v>
      </c>
      <c r="AT17" s="11" t="s">
        <v>4823</v>
      </c>
      <c r="AU17" s="11" t="s">
        <v>4823</v>
      </c>
      <c r="AV17" s="11" t="s">
        <v>2676</v>
      </c>
      <c r="AW17" s="11" t="s">
        <v>4824</v>
      </c>
      <c r="AX17" s="11" t="s">
        <v>561</v>
      </c>
      <c r="AY17" s="11" t="s">
        <v>1052</v>
      </c>
      <c r="AZ17" s="11">
        <v>153</v>
      </c>
      <c r="BA17" s="11">
        <v>41</v>
      </c>
      <c r="BC17" s="11" t="s">
        <v>4855</v>
      </c>
    </row>
    <row r="18" spans="1:55" x14ac:dyDescent="0.25">
      <c r="A18" t="str">
        <f>T18&amp;I18</f>
        <v>С/2513Болезнь Ньюкасла уровень антител</v>
      </c>
      <c r="B18" t="str">
        <f>IF(E18="","",INDEX(Лаборатории!A:A,MATCH('Производственный контроль'!E18,Лаборатории!B:B,0)))</f>
        <v xml:space="preserve">КУРИНОЕ ЦАРСТВО АО </v>
      </c>
      <c r="C18" t="str">
        <f>IF(E18="","",VLOOKUP(E18,Лаборатории!B:D,3,0))</f>
        <v>U377_CHL</v>
      </c>
      <c r="D18" s="12">
        <v>45656</v>
      </c>
      <c r="E18" s="11" t="s">
        <v>793</v>
      </c>
      <c r="F18" s="11" t="s">
        <v>544</v>
      </c>
      <c r="G18" s="11" t="s">
        <v>561</v>
      </c>
      <c r="H18" s="11" t="s">
        <v>312</v>
      </c>
      <c r="I18" s="11" t="s">
        <v>3434</v>
      </c>
      <c r="J18" t="str">
        <f>IF(L18="","",VLOOKUP(L18,Продукция!B:D,3,0))</f>
        <v>Биологический_материал</v>
      </c>
      <c r="K18" t="str">
        <f>IF(L18="","",VLOOKUP(L18,Продукция!B:C,2,0))</f>
        <v>Сыворотка крови</v>
      </c>
      <c r="L18" s="151" t="s">
        <v>302</v>
      </c>
      <c r="M18">
        <f>IF(L18="","",VLOOKUP(L18,Продукция!B:L,11,0))</f>
        <v>0</v>
      </c>
      <c r="N18" s="11" t="s">
        <v>873</v>
      </c>
      <c r="P18" s="11" t="s">
        <v>340</v>
      </c>
      <c r="Q18" s="11" t="s">
        <v>854</v>
      </c>
      <c r="R18" s="153" t="s">
        <v>4827</v>
      </c>
      <c r="S18" s="11">
        <v>20</v>
      </c>
      <c r="T18" s="11" t="s">
        <v>4838</v>
      </c>
      <c r="V18" s="14">
        <v>45654</v>
      </c>
      <c r="Z18" s="11" t="s">
        <v>4823</v>
      </c>
      <c r="AA18" s="15">
        <v>0.53125</v>
      </c>
      <c r="AB18" t="str">
        <f>IF(L18="","",VLOOKUP(L18&amp;I18,Продукция!A:I,9,0))</f>
        <v>рекомендация производителя набора</v>
      </c>
      <c r="AC18" s="14">
        <v>45667</v>
      </c>
      <c r="AD18" s="11" t="s">
        <v>2676</v>
      </c>
      <c r="AE18" s="11" t="s">
        <v>4823</v>
      </c>
      <c r="AF18" t="str">
        <f>IF(AD18="","",VLOOKUP(AD18,'Сотрудники и ссылки'!A:B,2,0))</f>
        <v>Серолог</v>
      </c>
      <c r="AG18">
        <f>IF(AD18="","",VLOOKUP(AD18,'Сотрудники и ссылки'!A:C,3,0))</f>
        <v>20007746</v>
      </c>
      <c r="AH18" s="11" t="s">
        <v>2676</v>
      </c>
      <c r="AI18" t="str">
        <f>IF(AH18="","",VLOOKUP(AH18,'Сотрудники и ссылки'!A:B,2,0))</f>
        <v>Серолог</v>
      </c>
      <c r="AJ18">
        <f>IF(AH18="","",VLOOKUP(AH18,'Сотрудники и ссылки'!A:C,3,0))</f>
        <v>20007746</v>
      </c>
      <c r="AK18" s="14">
        <v>45667</v>
      </c>
      <c r="AL18" s="2">
        <f>IF(AK18="","",AK18+VLOOKUP(I18,'Вид исследования'!B:E,4,0))</f>
        <v>45668</v>
      </c>
      <c r="AM18" s="2">
        <f>IF(AK18="","",AK18+VLOOKUP(I18,'Вид исследования'!B:F,5,0))</f>
        <v>45668</v>
      </c>
      <c r="AN18" s="14">
        <v>45667</v>
      </c>
      <c r="AP18" s="11" t="s">
        <v>189</v>
      </c>
      <c r="AQ18" t="str">
        <f>IFERROR(IF(L18="","",VLOOKUP(L18&amp;I18,Продукция!A:K,11,0)),"обратитесь к админ справочника")</f>
        <v>согласно рекомендациям производителя теста</v>
      </c>
      <c r="AR18" s="11" t="s">
        <v>4823</v>
      </c>
      <c r="AS18" t="str">
        <f>IFERROR(IF(L18="","",VLOOKUP(L18&amp;I18,Продукция!A:J,10,0)),"обратитесь к админ справочника")</f>
        <v>инструкция по применению набора РЗГА Ньюкасла</v>
      </c>
      <c r="AT18" s="11" t="s">
        <v>4823</v>
      </c>
      <c r="AU18" s="11" t="s">
        <v>4823</v>
      </c>
      <c r="AV18" s="11" t="s">
        <v>2676</v>
      </c>
      <c r="AW18" s="11" t="s">
        <v>4824</v>
      </c>
      <c r="AX18" s="11" t="s">
        <v>561</v>
      </c>
      <c r="AY18" s="11" t="s">
        <v>1055</v>
      </c>
      <c r="AZ18" s="11">
        <v>153</v>
      </c>
      <c r="BA18" s="11">
        <v>41</v>
      </c>
      <c r="BC18" s="11" t="s">
        <v>4855</v>
      </c>
    </row>
    <row r="19" spans="1:55" x14ac:dyDescent="0.25">
      <c r="A19" t="str">
        <f t="shared" ref="A19:A28" si="4">T19&amp;I19</f>
        <v>С/2513Болезнь Ньюкасла уровень антител</v>
      </c>
      <c r="B19" t="str">
        <f>IF(E19="","",INDEX(Лаборатории!A:A,MATCH('Производственный контроль'!E19,Лаборатории!B:B,0)))</f>
        <v xml:space="preserve">КУРИНОЕ ЦАРСТВО АО </v>
      </c>
      <c r="C19" t="str">
        <f>IF(E19="","",VLOOKUP(E19,Лаборатории!B:D,3,0))</f>
        <v>U377_CHL</v>
      </c>
      <c r="D19" s="12">
        <v>45656</v>
      </c>
      <c r="E19" s="11" t="s">
        <v>793</v>
      </c>
      <c r="F19" s="11" t="s">
        <v>544</v>
      </c>
      <c r="G19" s="11" t="s">
        <v>561</v>
      </c>
      <c r="H19" s="11" t="s">
        <v>312</v>
      </c>
      <c r="I19" s="11" t="s">
        <v>3434</v>
      </c>
      <c r="J19" t="str">
        <f>IF(L19="","",VLOOKUP(L19,Продукция!B:D,3,0))</f>
        <v>Биологический_материал</v>
      </c>
      <c r="K19" t="str">
        <f>IF(L19="","",VLOOKUP(L19,Продукция!B:C,2,0))</f>
        <v>Сыворотка крови</v>
      </c>
      <c r="L19" s="151" t="s">
        <v>302</v>
      </c>
      <c r="M19">
        <f>IF(L19="","",VLOOKUP(L19,Продукция!B:L,11,0))</f>
        <v>0</v>
      </c>
      <c r="N19" s="11" t="s">
        <v>873</v>
      </c>
      <c r="P19" s="11" t="s">
        <v>340</v>
      </c>
      <c r="Q19" s="11" t="s">
        <v>854</v>
      </c>
      <c r="R19" s="153" t="s">
        <v>4828</v>
      </c>
      <c r="S19" s="11">
        <v>20</v>
      </c>
      <c r="T19" s="11" t="s">
        <v>4838</v>
      </c>
      <c r="V19" s="14">
        <v>45654</v>
      </c>
      <c r="Z19" s="11" t="s">
        <v>4823</v>
      </c>
      <c r="AA19" s="15">
        <v>0.53125</v>
      </c>
      <c r="AB19" t="str">
        <f>IF(L19="","",VLOOKUP(L19&amp;I19,Продукция!A:I,9,0))</f>
        <v>рекомендация производителя набора</v>
      </c>
      <c r="AC19" s="14">
        <v>45667</v>
      </c>
      <c r="AD19" s="11" t="s">
        <v>2676</v>
      </c>
      <c r="AE19" s="11" t="s">
        <v>4823</v>
      </c>
      <c r="AF19" t="str">
        <f>IF(AD19="","",VLOOKUP(AD19,'Сотрудники и ссылки'!A:B,2,0))</f>
        <v>Серолог</v>
      </c>
      <c r="AG19">
        <f>IF(AD19="","",VLOOKUP(AD19,'Сотрудники и ссылки'!A:C,3,0))</f>
        <v>20007746</v>
      </c>
      <c r="AH19" s="11" t="s">
        <v>2676</v>
      </c>
      <c r="AI19" t="str">
        <f>IF(AH19="","",VLOOKUP(AH19,'Сотрудники и ссылки'!A:B,2,0))</f>
        <v>Серолог</v>
      </c>
      <c r="AJ19">
        <f>IF(AH19="","",VLOOKUP(AH19,'Сотрудники и ссылки'!A:C,3,0))</f>
        <v>20007746</v>
      </c>
      <c r="AK19" s="14">
        <v>45667</v>
      </c>
      <c r="AL19" s="2">
        <f>IF(AK19="","",AK19+VLOOKUP(I19,'Вид исследования'!B:E,4,0))</f>
        <v>45668</v>
      </c>
      <c r="AM19" s="2">
        <f>IF(AK19="","",AK19+VLOOKUP(I19,'Вид исследования'!B:F,5,0))</f>
        <v>45668</v>
      </c>
      <c r="AN19" s="14">
        <v>45667</v>
      </c>
      <c r="AP19" s="11" t="s">
        <v>189</v>
      </c>
      <c r="AQ19" t="str">
        <f>IFERROR(IF(L19="","",VLOOKUP(L19&amp;I19,Продукция!A:K,11,0)),"обратитесь к админ справочника")</f>
        <v>согласно рекомендациям производителя теста</v>
      </c>
      <c r="AR19" s="11" t="s">
        <v>4823</v>
      </c>
      <c r="AS19" t="str">
        <f>IFERROR(IF(L19="","",VLOOKUP(L19&amp;I19,Продукция!A:J,10,0)),"обратитесь к админ справочника")</f>
        <v>инструкция по применению набора РЗГА Ньюкасла</v>
      </c>
      <c r="AT19" s="11" t="s">
        <v>4823</v>
      </c>
      <c r="AU19" s="11" t="s">
        <v>4823</v>
      </c>
      <c r="AV19" s="11" t="s">
        <v>2676</v>
      </c>
      <c r="AW19" s="11" t="s">
        <v>4824</v>
      </c>
      <c r="AX19" s="11" t="s">
        <v>561</v>
      </c>
      <c r="AY19" s="11" t="s">
        <v>1058</v>
      </c>
      <c r="AZ19" s="11">
        <v>153</v>
      </c>
      <c r="BA19" s="11">
        <v>41</v>
      </c>
      <c r="BC19" s="11" t="s">
        <v>4855</v>
      </c>
    </row>
    <row r="20" spans="1:55" x14ac:dyDescent="0.25">
      <c r="A20" t="str">
        <f t="shared" si="4"/>
        <v>С/2513Болезнь Ньюкасла уровень антител</v>
      </c>
      <c r="B20" t="str">
        <f>IF(E20="","",INDEX(Лаборатории!A:A,MATCH('Производственный контроль'!E20,Лаборатории!B:B,0)))</f>
        <v xml:space="preserve">КУРИНОЕ ЦАРСТВО АО </v>
      </c>
      <c r="C20" t="str">
        <f>IF(E20="","",VLOOKUP(E20,Лаборатории!B:D,3,0))</f>
        <v>U377_CHL</v>
      </c>
      <c r="D20" s="12">
        <v>45656</v>
      </c>
      <c r="E20" s="11" t="s">
        <v>793</v>
      </c>
      <c r="F20" s="11" t="s">
        <v>544</v>
      </c>
      <c r="G20" s="11" t="s">
        <v>561</v>
      </c>
      <c r="H20" s="11" t="s">
        <v>312</v>
      </c>
      <c r="I20" s="11" t="s">
        <v>3434</v>
      </c>
      <c r="J20" t="str">
        <f>IF(L20="","",VLOOKUP(L20,Продукция!B:D,3,0))</f>
        <v>Биологический_материал</v>
      </c>
      <c r="K20" t="str">
        <f>IF(L20="","",VLOOKUP(L20,Продукция!B:C,2,0))</f>
        <v>Сыворотка крови</v>
      </c>
      <c r="L20" s="151" t="s">
        <v>302</v>
      </c>
      <c r="M20">
        <f>IF(L20="","",VLOOKUP(L20,Продукция!B:L,11,0))</f>
        <v>0</v>
      </c>
      <c r="N20" s="11" t="s">
        <v>873</v>
      </c>
      <c r="P20" s="11" t="s">
        <v>340</v>
      </c>
      <c r="Q20" s="11" t="s">
        <v>854</v>
      </c>
      <c r="R20" s="153" t="s">
        <v>4829</v>
      </c>
      <c r="S20" s="11">
        <v>20</v>
      </c>
      <c r="T20" s="11" t="s">
        <v>4838</v>
      </c>
      <c r="V20" s="14">
        <v>45654</v>
      </c>
      <c r="Z20" s="11" t="s">
        <v>4823</v>
      </c>
      <c r="AA20" s="15">
        <v>0.53125</v>
      </c>
      <c r="AB20" t="str">
        <f>IF(L20="","",VLOOKUP(L20&amp;I20,Продукция!A:I,9,0))</f>
        <v>рекомендация производителя набора</v>
      </c>
      <c r="AC20" s="14">
        <v>45667</v>
      </c>
      <c r="AD20" s="11" t="s">
        <v>2676</v>
      </c>
      <c r="AE20" s="11" t="s">
        <v>4823</v>
      </c>
      <c r="AF20" t="str">
        <f>IF(AD20="","",VLOOKUP(AD20,'Сотрудники и ссылки'!A:B,2,0))</f>
        <v>Серолог</v>
      </c>
      <c r="AG20">
        <f>IF(AD20="","",VLOOKUP(AD20,'Сотрудники и ссылки'!A:C,3,0))</f>
        <v>20007746</v>
      </c>
      <c r="AH20" s="11" t="s">
        <v>2676</v>
      </c>
      <c r="AI20" t="str">
        <f>IF(AH20="","",VLOOKUP(AH20,'Сотрудники и ссылки'!A:B,2,0))</f>
        <v>Серолог</v>
      </c>
      <c r="AJ20">
        <f>IF(AH20="","",VLOOKUP(AH20,'Сотрудники и ссылки'!A:C,3,0))</f>
        <v>20007746</v>
      </c>
      <c r="AK20" s="14">
        <v>45667</v>
      </c>
      <c r="AL20" s="2">
        <f>IF(AK20="","",AK20+VLOOKUP(I20,'Вид исследования'!B:E,4,0))</f>
        <v>45668</v>
      </c>
      <c r="AM20" s="2">
        <f>IF(AK20="","",AK20+VLOOKUP(I20,'Вид исследования'!B:F,5,0))</f>
        <v>45668</v>
      </c>
      <c r="AN20" s="14">
        <v>45667</v>
      </c>
      <c r="AP20" s="11" t="s">
        <v>189</v>
      </c>
      <c r="AQ20" t="str">
        <f>IFERROR(IF(L20="","",VLOOKUP(L20&amp;I20,Продукция!A:K,11,0)),"обратитесь к админ справочника")</f>
        <v>согласно рекомендациям производителя теста</v>
      </c>
      <c r="AR20" s="11" t="s">
        <v>4823</v>
      </c>
      <c r="AS20" t="str">
        <f>IFERROR(IF(L20="","",VLOOKUP(L20&amp;I20,Продукция!A:J,10,0)),"обратитесь к админ справочника")</f>
        <v>инструкция по применению набора РЗГА Ньюкасла</v>
      </c>
      <c r="AT20" s="11" t="s">
        <v>4823</v>
      </c>
      <c r="AU20" s="11" t="s">
        <v>4823</v>
      </c>
      <c r="AV20" s="11" t="s">
        <v>2676</v>
      </c>
      <c r="AW20" s="11" t="s">
        <v>4824</v>
      </c>
      <c r="AX20" s="11" t="s">
        <v>561</v>
      </c>
      <c r="AY20" s="11" t="s">
        <v>1061</v>
      </c>
      <c r="AZ20" s="11">
        <v>153</v>
      </c>
      <c r="BA20" s="11">
        <v>41</v>
      </c>
      <c r="BC20" s="11" t="s">
        <v>4855</v>
      </c>
    </row>
    <row r="21" spans="1:55" x14ac:dyDescent="0.25">
      <c r="A21" t="str">
        <f t="shared" si="4"/>
        <v>С/2513Болезнь Ньюкасла уровень антител</v>
      </c>
      <c r="B21" t="str">
        <f>IF(E21="","",INDEX(Лаборатории!A:A,MATCH('Производственный контроль'!E21,Лаборатории!B:B,0)))</f>
        <v xml:space="preserve">КУРИНОЕ ЦАРСТВО АО </v>
      </c>
      <c r="C21" t="str">
        <f>IF(E21="","",VLOOKUP(E21,Лаборатории!B:D,3,0))</f>
        <v>U377_CHL</v>
      </c>
      <c r="D21" s="12">
        <v>45656</v>
      </c>
      <c r="E21" s="11" t="s">
        <v>793</v>
      </c>
      <c r="F21" s="11" t="s">
        <v>544</v>
      </c>
      <c r="G21" s="11" t="s">
        <v>561</v>
      </c>
      <c r="H21" s="11" t="s">
        <v>312</v>
      </c>
      <c r="I21" s="11" t="s">
        <v>3434</v>
      </c>
      <c r="J21" t="str">
        <f>IF(L21="","",VLOOKUP(L21,Продукция!B:D,3,0))</f>
        <v>Биологический_материал</v>
      </c>
      <c r="K21" t="str">
        <f>IF(L21="","",VLOOKUP(L21,Продукция!B:C,2,0))</f>
        <v>Сыворотка крови</v>
      </c>
      <c r="L21" s="151" t="s">
        <v>302</v>
      </c>
      <c r="M21">
        <f>IF(L21="","",VLOOKUP(L21,Продукция!B:L,11,0))</f>
        <v>0</v>
      </c>
      <c r="N21" s="11" t="s">
        <v>873</v>
      </c>
      <c r="P21" s="11" t="s">
        <v>340</v>
      </c>
      <c r="Q21" s="11" t="s">
        <v>854</v>
      </c>
      <c r="R21" s="153" t="s">
        <v>4830</v>
      </c>
      <c r="S21" s="11">
        <v>20</v>
      </c>
      <c r="T21" s="11" t="s">
        <v>4838</v>
      </c>
      <c r="V21" s="14">
        <v>45654</v>
      </c>
      <c r="Z21" s="11" t="s">
        <v>4823</v>
      </c>
      <c r="AA21" s="15">
        <v>0.53125</v>
      </c>
      <c r="AB21" t="str">
        <f>IF(L21="","",VLOOKUP(L21&amp;I21,Продукция!A:I,9,0))</f>
        <v>рекомендация производителя набора</v>
      </c>
      <c r="AC21" s="14">
        <v>45667</v>
      </c>
      <c r="AD21" s="11" t="s">
        <v>2676</v>
      </c>
      <c r="AE21" s="11" t="s">
        <v>4823</v>
      </c>
      <c r="AF21" t="str">
        <f>IF(AD21="","",VLOOKUP(AD21,'Сотрудники и ссылки'!A:B,2,0))</f>
        <v>Серолог</v>
      </c>
      <c r="AG21">
        <f>IF(AD21="","",VLOOKUP(AD21,'Сотрудники и ссылки'!A:C,3,0))</f>
        <v>20007746</v>
      </c>
      <c r="AH21" s="11" t="s">
        <v>2676</v>
      </c>
      <c r="AI21" t="str">
        <f>IF(AH21="","",VLOOKUP(AH21,'Сотрудники и ссылки'!A:B,2,0))</f>
        <v>Серолог</v>
      </c>
      <c r="AJ21">
        <f>IF(AH21="","",VLOOKUP(AH21,'Сотрудники и ссылки'!A:C,3,0))</f>
        <v>20007746</v>
      </c>
      <c r="AK21" s="14">
        <v>45667</v>
      </c>
      <c r="AL21" s="2">
        <f>IF(AK21="","",AK21+VLOOKUP(I21,'Вид исследования'!B:E,4,0))</f>
        <v>45668</v>
      </c>
      <c r="AM21" s="2">
        <f>IF(AK21="","",AK21+VLOOKUP(I21,'Вид исследования'!B:F,5,0))</f>
        <v>45668</v>
      </c>
      <c r="AN21" s="14">
        <v>45667</v>
      </c>
      <c r="AP21" s="11" t="s">
        <v>189</v>
      </c>
      <c r="AQ21" t="str">
        <f>IFERROR(IF(L21="","",VLOOKUP(L21&amp;I21,Продукция!A:K,11,0)),"обратитесь к админ справочника")</f>
        <v>согласно рекомендациям производителя теста</v>
      </c>
      <c r="AR21" s="11" t="s">
        <v>4823</v>
      </c>
      <c r="AS21" t="str">
        <f>IFERROR(IF(L21="","",VLOOKUP(L21&amp;I21,Продукция!A:J,10,0)),"обратитесь к админ справочника")</f>
        <v>инструкция по применению набора РЗГА Ньюкасла</v>
      </c>
      <c r="AT21" s="11" t="s">
        <v>4823</v>
      </c>
      <c r="AU21" s="11" t="s">
        <v>4823</v>
      </c>
      <c r="AV21" s="11" t="s">
        <v>2676</v>
      </c>
      <c r="AW21" s="11" t="s">
        <v>4824</v>
      </c>
      <c r="AX21" s="11" t="s">
        <v>561</v>
      </c>
      <c r="AY21" s="11" t="s">
        <v>1064</v>
      </c>
      <c r="AZ21" s="11">
        <v>153</v>
      </c>
      <c r="BA21" s="11">
        <v>41</v>
      </c>
      <c r="BC21" s="11" t="s">
        <v>4855</v>
      </c>
    </row>
    <row r="22" spans="1:55" x14ac:dyDescent="0.25">
      <c r="A22" t="str">
        <f t="shared" si="4"/>
        <v>С/2513Болезнь Ньюкасла уровень антител</v>
      </c>
      <c r="B22" t="str">
        <f>IF(E22="","",INDEX(Лаборатории!A:A,MATCH('Производственный контроль'!E22,Лаборатории!B:B,0)))</f>
        <v xml:space="preserve">КУРИНОЕ ЦАРСТВО АО </v>
      </c>
      <c r="C22" t="str">
        <f>IF(E22="","",VLOOKUP(E22,Лаборатории!B:D,3,0))</f>
        <v>U377_CHL</v>
      </c>
      <c r="D22" s="12">
        <v>45656</v>
      </c>
      <c r="E22" s="11" t="s">
        <v>793</v>
      </c>
      <c r="F22" s="11" t="s">
        <v>544</v>
      </c>
      <c r="G22" s="11" t="s">
        <v>561</v>
      </c>
      <c r="H22" s="11" t="s">
        <v>312</v>
      </c>
      <c r="I22" s="11" t="s">
        <v>3434</v>
      </c>
      <c r="J22" t="str">
        <f>IF(L22="","",VLOOKUP(L22,Продукция!B:D,3,0))</f>
        <v>Биологический_материал</v>
      </c>
      <c r="K22" t="str">
        <f>IF(L22="","",VLOOKUP(L22,Продукция!B:C,2,0))</f>
        <v>Сыворотка крови</v>
      </c>
      <c r="L22" s="151" t="s">
        <v>302</v>
      </c>
      <c r="M22">
        <f>IF(L22="","",VLOOKUP(L22,Продукция!B:L,11,0))</f>
        <v>0</v>
      </c>
      <c r="N22" s="11" t="s">
        <v>873</v>
      </c>
      <c r="P22" s="11" t="s">
        <v>340</v>
      </c>
      <c r="Q22" s="11" t="s">
        <v>854</v>
      </c>
      <c r="R22" s="153" t="s">
        <v>4831</v>
      </c>
      <c r="S22" s="11">
        <v>20</v>
      </c>
      <c r="T22" s="11" t="s">
        <v>4838</v>
      </c>
      <c r="V22" s="14">
        <v>45653</v>
      </c>
      <c r="Z22" s="11" t="s">
        <v>4823</v>
      </c>
      <c r="AA22" s="15">
        <v>0.53125</v>
      </c>
      <c r="AB22" t="str">
        <f>IF(L22="","",VLOOKUP(L22&amp;I22,Продукция!A:I,9,0))</f>
        <v>рекомендация производителя набора</v>
      </c>
      <c r="AC22" s="14">
        <v>45667</v>
      </c>
      <c r="AD22" s="11" t="s">
        <v>2676</v>
      </c>
      <c r="AE22" s="11" t="s">
        <v>4823</v>
      </c>
      <c r="AF22" t="str">
        <f>IF(AD22="","",VLOOKUP(AD22,'Сотрудники и ссылки'!A:B,2,0))</f>
        <v>Серолог</v>
      </c>
      <c r="AG22">
        <f>IF(AD22="","",VLOOKUP(AD22,'Сотрудники и ссылки'!A:C,3,0))</f>
        <v>20007746</v>
      </c>
      <c r="AH22" s="11" t="s">
        <v>2676</v>
      </c>
      <c r="AI22" t="str">
        <f>IF(AH22="","",VLOOKUP(AH22,'Сотрудники и ссылки'!A:B,2,0))</f>
        <v>Серолог</v>
      </c>
      <c r="AJ22">
        <f>IF(AH22="","",VLOOKUP(AH22,'Сотрудники и ссылки'!A:C,3,0))</f>
        <v>20007746</v>
      </c>
      <c r="AK22" s="14">
        <v>45667</v>
      </c>
      <c r="AL22" s="2">
        <f>IF(AK22="","",AK22+VLOOKUP(I22,'Вид исследования'!B:E,4,0))</f>
        <v>45668</v>
      </c>
      <c r="AM22" s="2">
        <f>IF(AK22="","",AK22+VLOOKUP(I22,'Вид исследования'!B:F,5,0))</f>
        <v>45668</v>
      </c>
      <c r="AN22" s="14">
        <v>45667</v>
      </c>
      <c r="AP22" s="11" t="s">
        <v>189</v>
      </c>
      <c r="AQ22" t="str">
        <f>IFERROR(IF(L22="","",VLOOKUP(L22&amp;I22,Продукция!A:K,11,0)),"обратитесь к админ справочника")</f>
        <v>согласно рекомендациям производителя теста</v>
      </c>
      <c r="AR22" s="11" t="s">
        <v>4823</v>
      </c>
      <c r="AS22" t="str">
        <f>IFERROR(IF(L22="","",VLOOKUP(L22&amp;I22,Продукция!A:J,10,0)),"обратитесь к админ справочника")</f>
        <v>инструкция по применению набора РЗГА Ньюкасла</v>
      </c>
      <c r="AT22" s="11" t="s">
        <v>4823</v>
      </c>
      <c r="AU22" s="11" t="s">
        <v>4823</v>
      </c>
      <c r="AV22" s="11" t="s">
        <v>2676</v>
      </c>
      <c r="AW22" s="11" t="s">
        <v>4824</v>
      </c>
      <c r="AX22" s="11" t="s">
        <v>561</v>
      </c>
      <c r="AY22" s="11" t="s">
        <v>1067</v>
      </c>
      <c r="AZ22" s="11">
        <v>153</v>
      </c>
      <c r="BA22" s="11">
        <v>40</v>
      </c>
      <c r="BC22" s="11" t="s">
        <v>4855</v>
      </c>
    </row>
    <row r="23" spans="1:55" x14ac:dyDescent="0.25">
      <c r="A23" t="str">
        <f t="shared" si="4"/>
        <v>С/2513Болезнь Ньюкасла уровень антител</v>
      </c>
      <c r="B23" t="str">
        <f>IF(E23="","",INDEX(Лаборатории!A:A,MATCH('Производственный контроль'!E23,Лаборатории!B:B,0)))</f>
        <v xml:space="preserve">КУРИНОЕ ЦАРСТВО АО </v>
      </c>
      <c r="C23" t="str">
        <f>IF(E23="","",VLOOKUP(E23,Лаборатории!B:D,3,0))</f>
        <v>U377_CHL</v>
      </c>
      <c r="D23" s="12">
        <v>45656</v>
      </c>
      <c r="E23" s="11" t="s">
        <v>793</v>
      </c>
      <c r="F23" s="11" t="s">
        <v>544</v>
      </c>
      <c r="G23" s="11" t="s">
        <v>561</v>
      </c>
      <c r="H23" s="11" t="s">
        <v>312</v>
      </c>
      <c r="I23" s="11" t="s">
        <v>3434</v>
      </c>
      <c r="J23" t="str">
        <f>IF(L23="","",VLOOKUP(L23,Продукция!B:D,3,0))</f>
        <v>Биологический_материал</v>
      </c>
      <c r="K23" t="str">
        <f>IF(L23="","",VLOOKUP(L23,Продукция!B:C,2,0))</f>
        <v>Сыворотка крови</v>
      </c>
      <c r="L23" s="151" t="s">
        <v>302</v>
      </c>
      <c r="M23">
        <f>IF(L23="","",VLOOKUP(L23,Продукция!B:L,11,0))</f>
        <v>0</v>
      </c>
      <c r="N23" s="11" t="s">
        <v>873</v>
      </c>
      <c r="P23" s="11" t="s">
        <v>340</v>
      </c>
      <c r="Q23" s="11" t="s">
        <v>854</v>
      </c>
      <c r="R23" s="153" t="s">
        <v>4832</v>
      </c>
      <c r="S23" s="11">
        <v>20</v>
      </c>
      <c r="T23" s="11" t="s">
        <v>4838</v>
      </c>
      <c r="V23" s="14">
        <v>45653</v>
      </c>
      <c r="Z23" s="11" t="s">
        <v>4823</v>
      </c>
      <c r="AA23" s="15">
        <v>0.53125</v>
      </c>
      <c r="AB23" t="str">
        <f>IF(L23="","",VLOOKUP(L23&amp;I23,Продукция!A:I,9,0))</f>
        <v>рекомендация производителя набора</v>
      </c>
      <c r="AC23" s="14">
        <v>45667</v>
      </c>
      <c r="AD23" s="11" t="s">
        <v>2676</v>
      </c>
      <c r="AE23" s="11" t="s">
        <v>4823</v>
      </c>
      <c r="AF23" t="str">
        <f>IF(AD23="","",VLOOKUP(AD23,'Сотрудники и ссылки'!A:B,2,0))</f>
        <v>Серолог</v>
      </c>
      <c r="AG23">
        <f>IF(AD23="","",VLOOKUP(AD23,'Сотрудники и ссылки'!A:C,3,0))</f>
        <v>20007746</v>
      </c>
      <c r="AH23" s="11" t="s">
        <v>2676</v>
      </c>
      <c r="AI23" t="str">
        <f>IF(AH23="","",VLOOKUP(AH23,'Сотрудники и ссылки'!A:B,2,0))</f>
        <v>Серолог</v>
      </c>
      <c r="AJ23">
        <f>IF(AH23="","",VLOOKUP(AH23,'Сотрудники и ссылки'!A:C,3,0))</f>
        <v>20007746</v>
      </c>
      <c r="AK23" s="14">
        <v>45667</v>
      </c>
      <c r="AL23" s="2">
        <f>IF(AK23="","",AK23+VLOOKUP(I23,'Вид исследования'!B:E,4,0))</f>
        <v>45668</v>
      </c>
      <c r="AM23" s="2">
        <f>IF(AK23="","",AK23+VLOOKUP(I23,'Вид исследования'!B:F,5,0))</f>
        <v>45668</v>
      </c>
      <c r="AN23" s="14">
        <v>45667</v>
      </c>
      <c r="AP23" s="11" t="s">
        <v>189</v>
      </c>
      <c r="AQ23" t="str">
        <f>IFERROR(IF(L23="","",VLOOKUP(L23&amp;I23,Продукция!A:K,11,0)),"обратитесь к админ справочника")</f>
        <v>согласно рекомендациям производителя теста</v>
      </c>
      <c r="AR23" s="11" t="s">
        <v>4823</v>
      </c>
      <c r="AS23" t="str">
        <f>IFERROR(IF(L23="","",VLOOKUP(L23&amp;I23,Продукция!A:J,10,0)),"обратитесь к админ справочника")</f>
        <v>инструкция по применению набора РЗГА Ньюкасла</v>
      </c>
      <c r="AT23" s="11" t="s">
        <v>4823</v>
      </c>
      <c r="AU23" s="11" t="s">
        <v>4823</v>
      </c>
      <c r="AV23" s="11" t="s">
        <v>2676</v>
      </c>
      <c r="AW23" s="11" t="s">
        <v>4824</v>
      </c>
      <c r="AX23" s="11" t="s">
        <v>561</v>
      </c>
      <c r="AY23" s="11" t="s">
        <v>1070</v>
      </c>
      <c r="AZ23" s="11">
        <v>153</v>
      </c>
      <c r="BA23" s="11">
        <v>40</v>
      </c>
      <c r="BC23" s="11" t="s">
        <v>4855</v>
      </c>
    </row>
    <row r="24" spans="1:55" x14ac:dyDescent="0.25">
      <c r="A24" t="str">
        <f t="shared" si="4"/>
        <v>С/2513Болезнь Ньюкасла уровень антител</v>
      </c>
      <c r="B24" t="str">
        <f>IF(E24="","",INDEX(Лаборатории!A:A,MATCH('Производственный контроль'!E24,Лаборатории!B:B,0)))</f>
        <v xml:space="preserve">КУРИНОЕ ЦАРСТВО АО </v>
      </c>
      <c r="C24" t="str">
        <f>IF(E24="","",VLOOKUP(E24,Лаборатории!B:D,3,0))</f>
        <v>U377_CHL</v>
      </c>
      <c r="D24" s="12">
        <v>45656</v>
      </c>
      <c r="E24" s="11" t="s">
        <v>793</v>
      </c>
      <c r="F24" s="11" t="s">
        <v>544</v>
      </c>
      <c r="G24" s="11" t="s">
        <v>561</v>
      </c>
      <c r="H24" s="11" t="s">
        <v>312</v>
      </c>
      <c r="I24" s="11" t="s">
        <v>3434</v>
      </c>
      <c r="J24" t="str">
        <f>IF(L24="","",VLOOKUP(L24,Продукция!B:D,3,0))</f>
        <v>Биологический_материал</v>
      </c>
      <c r="K24" t="str">
        <f>IF(L24="","",VLOOKUP(L24,Продукция!B:C,2,0))</f>
        <v>Сыворотка крови</v>
      </c>
      <c r="L24" s="151" t="s">
        <v>302</v>
      </c>
      <c r="M24">
        <f>IF(L24="","",VLOOKUP(L24,Продукция!B:L,11,0))</f>
        <v>0</v>
      </c>
      <c r="N24" s="11" t="s">
        <v>873</v>
      </c>
      <c r="P24" s="11" t="s">
        <v>340</v>
      </c>
      <c r="Q24" s="11" t="s">
        <v>854</v>
      </c>
      <c r="R24" s="153" t="s">
        <v>4833</v>
      </c>
      <c r="S24" s="11">
        <v>20</v>
      </c>
      <c r="T24" s="11" t="s">
        <v>4838</v>
      </c>
      <c r="V24" s="14">
        <v>45653</v>
      </c>
      <c r="Z24" s="11" t="s">
        <v>4823</v>
      </c>
      <c r="AA24" s="15">
        <v>0.53125</v>
      </c>
      <c r="AB24" t="str">
        <f>IF(L24="","",VLOOKUP(L24&amp;I24,Продукция!A:I,9,0))</f>
        <v>рекомендация производителя набора</v>
      </c>
      <c r="AC24" s="14">
        <v>45667</v>
      </c>
      <c r="AD24" s="11" t="s">
        <v>2676</v>
      </c>
      <c r="AE24" s="11" t="s">
        <v>4823</v>
      </c>
      <c r="AF24" t="str">
        <f>IF(AD24="","",VLOOKUP(AD24,'Сотрудники и ссылки'!A:B,2,0))</f>
        <v>Серолог</v>
      </c>
      <c r="AG24">
        <f>IF(AD24="","",VLOOKUP(AD24,'Сотрудники и ссылки'!A:C,3,0))</f>
        <v>20007746</v>
      </c>
      <c r="AH24" s="11" t="s">
        <v>2676</v>
      </c>
      <c r="AI24" t="str">
        <f>IF(AH24="","",VLOOKUP(AH24,'Сотрудники и ссылки'!A:B,2,0))</f>
        <v>Серолог</v>
      </c>
      <c r="AJ24">
        <f>IF(AH24="","",VLOOKUP(AH24,'Сотрудники и ссылки'!A:C,3,0))</f>
        <v>20007746</v>
      </c>
      <c r="AK24" s="14">
        <v>45667</v>
      </c>
      <c r="AL24" s="2">
        <f>IF(AK24="","",AK24+VLOOKUP(I24,'Вид исследования'!B:E,4,0))</f>
        <v>45668</v>
      </c>
      <c r="AM24" s="2">
        <f>IF(AK24="","",AK24+VLOOKUP(I24,'Вид исследования'!B:F,5,0))</f>
        <v>45668</v>
      </c>
      <c r="AN24" s="14">
        <v>45667</v>
      </c>
      <c r="AP24" s="11" t="s">
        <v>189</v>
      </c>
      <c r="AQ24" t="str">
        <f>IFERROR(IF(L24="","",VLOOKUP(L24&amp;I24,Продукция!A:K,11,0)),"обратитесь к админ справочника")</f>
        <v>согласно рекомендациям производителя теста</v>
      </c>
      <c r="AR24" s="11" t="s">
        <v>4823</v>
      </c>
      <c r="AS24" t="str">
        <f>IFERROR(IF(L24="","",VLOOKUP(L24&amp;I24,Продукция!A:J,10,0)),"обратитесь к админ справочника")</f>
        <v>инструкция по применению набора РЗГА Ньюкасла</v>
      </c>
      <c r="AT24" s="11" t="s">
        <v>4823</v>
      </c>
      <c r="AU24" s="11" t="s">
        <v>4823</v>
      </c>
      <c r="AV24" s="11" t="s">
        <v>2676</v>
      </c>
      <c r="AW24" s="11" t="s">
        <v>4824</v>
      </c>
      <c r="AX24" s="11" t="s">
        <v>561</v>
      </c>
      <c r="AY24" s="11" t="s">
        <v>1073</v>
      </c>
      <c r="AZ24" s="11">
        <v>153</v>
      </c>
      <c r="BA24" s="11">
        <v>40</v>
      </c>
      <c r="BC24" s="11" t="s">
        <v>4855</v>
      </c>
    </row>
    <row r="25" spans="1:55" x14ac:dyDescent="0.25">
      <c r="A25" t="str">
        <f t="shared" si="4"/>
        <v>С/2513Болезнь Ньюкасла уровень антител</v>
      </c>
      <c r="B25" t="str">
        <f>IF(E25="","",INDEX(Лаборатории!A:A,MATCH('Производственный контроль'!E25,Лаборатории!B:B,0)))</f>
        <v xml:space="preserve">КУРИНОЕ ЦАРСТВО АО </v>
      </c>
      <c r="C25" t="str">
        <f>IF(E25="","",VLOOKUP(E25,Лаборатории!B:D,3,0))</f>
        <v>U377_CHL</v>
      </c>
      <c r="D25" s="12">
        <v>45656</v>
      </c>
      <c r="E25" s="11" t="s">
        <v>793</v>
      </c>
      <c r="F25" s="11" t="s">
        <v>544</v>
      </c>
      <c r="G25" s="11" t="s">
        <v>561</v>
      </c>
      <c r="H25" s="11" t="s">
        <v>312</v>
      </c>
      <c r="I25" s="11" t="s">
        <v>3434</v>
      </c>
      <c r="J25" t="str">
        <f>IF(L25="","",VLOOKUP(L25,Продукция!B:D,3,0))</f>
        <v>Биологический_материал</v>
      </c>
      <c r="K25" t="str">
        <f>IF(L25="","",VLOOKUP(L25,Продукция!B:C,2,0))</f>
        <v>Сыворотка крови</v>
      </c>
      <c r="L25" s="151" t="s">
        <v>302</v>
      </c>
      <c r="M25">
        <f>IF(L25="","",VLOOKUP(L25,Продукция!B:L,11,0))</f>
        <v>0</v>
      </c>
      <c r="N25" s="11" t="s">
        <v>873</v>
      </c>
      <c r="P25" s="11" t="s">
        <v>340</v>
      </c>
      <c r="Q25" s="11" t="s">
        <v>854</v>
      </c>
      <c r="R25" s="153" t="s">
        <v>4834</v>
      </c>
      <c r="S25" s="11">
        <v>20</v>
      </c>
      <c r="T25" s="11" t="s">
        <v>4838</v>
      </c>
      <c r="V25" s="14">
        <v>45653</v>
      </c>
      <c r="Z25" s="11" t="s">
        <v>4823</v>
      </c>
      <c r="AA25" s="15">
        <v>0.53125</v>
      </c>
      <c r="AB25" t="str">
        <f>IF(L25="","",VLOOKUP(L25&amp;I25,Продукция!A:I,9,0))</f>
        <v>рекомендация производителя набора</v>
      </c>
      <c r="AC25" s="14">
        <v>45667</v>
      </c>
      <c r="AD25" s="11" t="s">
        <v>2676</v>
      </c>
      <c r="AE25" s="11" t="s">
        <v>4823</v>
      </c>
      <c r="AF25" t="str">
        <f>IF(AD25="","",VLOOKUP(AD25,'Сотрудники и ссылки'!A:B,2,0))</f>
        <v>Серолог</v>
      </c>
      <c r="AG25">
        <f>IF(AD25="","",VLOOKUP(AD25,'Сотрудники и ссылки'!A:C,3,0))</f>
        <v>20007746</v>
      </c>
      <c r="AH25" s="11" t="s">
        <v>2676</v>
      </c>
      <c r="AI25" t="str">
        <f>IF(AH25="","",VLOOKUP(AH25,'Сотрудники и ссылки'!A:B,2,0))</f>
        <v>Серолог</v>
      </c>
      <c r="AJ25">
        <f>IF(AH25="","",VLOOKUP(AH25,'Сотрудники и ссылки'!A:C,3,0))</f>
        <v>20007746</v>
      </c>
      <c r="AK25" s="14">
        <v>45667</v>
      </c>
      <c r="AL25" s="2">
        <f>IF(AK25="","",AK25+VLOOKUP(I25,'Вид исследования'!B:E,4,0))</f>
        <v>45668</v>
      </c>
      <c r="AM25" s="2">
        <f>IF(AK25="","",AK25+VLOOKUP(I25,'Вид исследования'!B:F,5,0))</f>
        <v>45668</v>
      </c>
      <c r="AN25" s="14">
        <v>45667</v>
      </c>
      <c r="AP25" s="11" t="s">
        <v>189</v>
      </c>
      <c r="AQ25" t="str">
        <f>IFERROR(IF(L25="","",VLOOKUP(L25&amp;I25,Продукция!A:K,11,0)),"обратитесь к админ справочника")</f>
        <v>согласно рекомендациям производителя теста</v>
      </c>
      <c r="AR25" s="11" t="s">
        <v>4823</v>
      </c>
      <c r="AS25" t="str">
        <f>IFERROR(IF(L25="","",VLOOKUP(L25&amp;I25,Продукция!A:J,10,0)),"обратитесь к админ справочника")</f>
        <v>инструкция по применению набора РЗГА Ньюкасла</v>
      </c>
      <c r="AT25" s="11" t="s">
        <v>4823</v>
      </c>
      <c r="AU25" s="11" t="s">
        <v>4823</v>
      </c>
      <c r="AV25" s="11" t="s">
        <v>2676</v>
      </c>
      <c r="AW25" s="11" t="s">
        <v>4824</v>
      </c>
      <c r="AX25" s="11" t="s">
        <v>561</v>
      </c>
      <c r="AY25" s="11" t="s">
        <v>1076</v>
      </c>
      <c r="AZ25" s="11">
        <v>153</v>
      </c>
      <c r="BA25" s="11">
        <v>40</v>
      </c>
      <c r="BC25" s="11" t="s">
        <v>4855</v>
      </c>
    </row>
    <row r="26" spans="1:55" x14ac:dyDescent="0.25">
      <c r="A26" t="str">
        <f t="shared" si="4"/>
        <v>С/2513Болезнь Ньюкасла уровень антител</v>
      </c>
      <c r="B26" t="str">
        <f>IF(E26="","",INDEX(Лаборатории!A:A,MATCH('Производственный контроль'!E26,Лаборатории!B:B,0)))</f>
        <v xml:space="preserve">КУРИНОЕ ЦАРСТВО АО </v>
      </c>
      <c r="C26" t="str">
        <f>IF(E26="","",VLOOKUP(E26,Лаборатории!B:D,3,0))</f>
        <v>U377_CHL</v>
      </c>
      <c r="D26" s="12">
        <v>45656</v>
      </c>
      <c r="E26" s="11" t="s">
        <v>793</v>
      </c>
      <c r="F26" s="11" t="s">
        <v>544</v>
      </c>
      <c r="G26" s="11" t="s">
        <v>561</v>
      </c>
      <c r="H26" s="11" t="s">
        <v>312</v>
      </c>
      <c r="I26" s="11" t="s">
        <v>3434</v>
      </c>
      <c r="J26" t="str">
        <f>IF(L26="","",VLOOKUP(L26,Продукция!B:D,3,0))</f>
        <v>Биологический_материал</v>
      </c>
      <c r="K26" t="str">
        <f>IF(L26="","",VLOOKUP(L26,Продукция!B:C,2,0))</f>
        <v>Сыворотка крови</v>
      </c>
      <c r="L26" s="151" t="s">
        <v>302</v>
      </c>
      <c r="M26">
        <f>IF(L26="","",VLOOKUP(L26,Продукция!B:L,11,0))</f>
        <v>0</v>
      </c>
      <c r="N26" s="11" t="s">
        <v>873</v>
      </c>
      <c r="P26" s="11" t="s">
        <v>340</v>
      </c>
      <c r="Q26" s="11" t="s">
        <v>854</v>
      </c>
      <c r="R26" s="153" t="s">
        <v>4835</v>
      </c>
      <c r="S26" s="11">
        <v>20</v>
      </c>
      <c r="T26" s="11" t="s">
        <v>4838</v>
      </c>
      <c r="V26" s="14">
        <v>45654</v>
      </c>
      <c r="Z26" s="11" t="s">
        <v>4823</v>
      </c>
      <c r="AA26" s="15">
        <v>0.53125</v>
      </c>
      <c r="AB26" t="str">
        <f>IF(L26="","",VLOOKUP(L26&amp;I26,Продукция!A:I,9,0))</f>
        <v>рекомендация производителя набора</v>
      </c>
      <c r="AC26" s="14">
        <v>45667</v>
      </c>
      <c r="AD26" s="11" t="s">
        <v>2676</v>
      </c>
      <c r="AE26" s="11" t="s">
        <v>4823</v>
      </c>
      <c r="AF26" t="str">
        <f>IF(AD26="","",VLOOKUP(AD26,'Сотрудники и ссылки'!A:B,2,0))</f>
        <v>Серолог</v>
      </c>
      <c r="AG26">
        <f>IF(AD26="","",VLOOKUP(AD26,'Сотрудники и ссылки'!A:C,3,0))</f>
        <v>20007746</v>
      </c>
      <c r="AH26" s="11" t="s">
        <v>2676</v>
      </c>
      <c r="AI26" t="str">
        <f>IF(AH26="","",VLOOKUP(AH26,'Сотрудники и ссылки'!A:B,2,0))</f>
        <v>Серолог</v>
      </c>
      <c r="AJ26">
        <f>IF(AH26="","",VLOOKUP(AH26,'Сотрудники и ссылки'!A:C,3,0))</f>
        <v>20007746</v>
      </c>
      <c r="AK26" s="14">
        <v>45667</v>
      </c>
      <c r="AL26" s="2">
        <f>IF(AK26="","",AK26+VLOOKUP(I26,'Вид исследования'!B:E,4,0))</f>
        <v>45668</v>
      </c>
      <c r="AM26" s="2">
        <f>IF(AK26="","",AK26+VLOOKUP(I26,'Вид исследования'!B:F,5,0))</f>
        <v>45668</v>
      </c>
      <c r="AN26" s="14">
        <v>45667</v>
      </c>
      <c r="AP26" s="11" t="s">
        <v>189</v>
      </c>
      <c r="AQ26" t="str">
        <f>IFERROR(IF(L26="","",VLOOKUP(L26&amp;I26,Продукция!A:K,11,0)),"обратитесь к админ справочника")</f>
        <v>согласно рекомендациям производителя теста</v>
      </c>
      <c r="AR26" s="11" t="s">
        <v>4823</v>
      </c>
      <c r="AS26" t="str">
        <f>IFERROR(IF(L26="","",VLOOKUP(L26&amp;I26,Продукция!A:J,10,0)),"обратитесь к админ справочника")</f>
        <v>инструкция по применению набора РЗГА Ньюкасла</v>
      </c>
      <c r="AT26" s="11" t="s">
        <v>4823</v>
      </c>
      <c r="AU26" s="11" t="s">
        <v>4823</v>
      </c>
      <c r="AV26" s="11" t="s">
        <v>2676</v>
      </c>
      <c r="AW26" s="11" t="s">
        <v>4824</v>
      </c>
      <c r="AX26" s="11" t="s">
        <v>561</v>
      </c>
      <c r="AY26" s="11" t="s">
        <v>1079</v>
      </c>
      <c r="AZ26" s="11">
        <v>153</v>
      </c>
      <c r="BA26" s="11">
        <v>42</v>
      </c>
      <c r="BC26" s="11" t="s">
        <v>4855</v>
      </c>
    </row>
    <row r="27" spans="1:55" x14ac:dyDescent="0.25">
      <c r="A27" t="str">
        <f t="shared" si="4"/>
        <v>С/2513Болезнь Ньюкасла уровень антител</v>
      </c>
      <c r="B27" t="str">
        <f>IF(E27="","",INDEX(Лаборатории!A:A,MATCH('Производственный контроль'!E27,Лаборатории!B:B,0)))</f>
        <v xml:space="preserve">КУРИНОЕ ЦАРСТВО АО </v>
      </c>
      <c r="C27" t="str">
        <f>IF(E27="","",VLOOKUP(E27,Лаборатории!B:D,3,0))</f>
        <v>U377_CHL</v>
      </c>
      <c r="D27" s="12">
        <v>45656</v>
      </c>
      <c r="E27" s="11" t="s">
        <v>793</v>
      </c>
      <c r="F27" s="11" t="s">
        <v>544</v>
      </c>
      <c r="G27" s="11" t="s">
        <v>561</v>
      </c>
      <c r="H27" s="11" t="s">
        <v>312</v>
      </c>
      <c r="I27" s="11" t="s">
        <v>3434</v>
      </c>
      <c r="J27" t="str">
        <f>IF(L27="","",VLOOKUP(L27,Продукция!B:D,3,0))</f>
        <v>Биологический_материал</v>
      </c>
      <c r="K27" t="str">
        <f>IF(L27="","",VLOOKUP(L27,Продукция!B:C,2,0))</f>
        <v>Сыворотка крови</v>
      </c>
      <c r="L27" s="151" t="s">
        <v>302</v>
      </c>
      <c r="M27">
        <f>IF(L27="","",VLOOKUP(L27,Продукция!B:L,11,0))</f>
        <v>0</v>
      </c>
      <c r="N27" s="11" t="s">
        <v>873</v>
      </c>
      <c r="P27" s="11" t="s">
        <v>340</v>
      </c>
      <c r="Q27" s="11" t="s">
        <v>854</v>
      </c>
      <c r="R27" s="153" t="s">
        <v>4836</v>
      </c>
      <c r="S27" s="11">
        <v>20</v>
      </c>
      <c r="T27" s="11" t="s">
        <v>4838</v>
      </c>
      <c r="V27" s="14">
        <v>45655</v>
      </c>
      <c r="Z27" s="11" t="s">
        <v>4823</v>
      </c>
      <c r="AA27" s="15">
        <v>0.53125</v>
      </c>
      <c r="AB27" t="str">
        <f>IF(L27="","",VLOOKUP(L27&amp;I27,Продукция!A:I,9,0))</f>
        <v>рекомендация производителя набора</v>
      </c>
      <c r="AC27" s="14">
        <v>45667</v>
      </c>
      <c r="AD27" s="11" t="s">
        <v>2676</v>
      </c>
      <c r="AE27" s="11" t="s">
        <v>4823</v>
      </c>
      <c r="AF27" t="str">
        <f>IF(AD27="","",VLOOKUP(AD27,'Сотрудники и ссылки'!A:B,2,0))</f>
        <v>Серолог</v>
      </c>
      <c r="AG27">
        <f>IF(AD27="","",VLOOKUP(AD27,'Сотрудники и ссылки'!A:C,3,0))</f>
        <v>20007746</v>
      </c>
      <c r="AH27" s="11" t="s">
        <v>2676</v>
      </c>
      <c r="AI27" t="str">
        <f>IF(AH27="","",VLOOKUP(AH27,'Сотрудники и ссылки'!A:B,2,0))</f>
        <v>Серолог</v>
      </c>
      <c r="AJ27">
        <f>IF(AH27="","",VLOOKUP(AH27,'Сотрудники и ссылки'!A:C,3,0))</f>
        <v>20007746</v>
      </c>
      <c r="AK27" s="14">
        <v>45667</v>
      </c>
      <c r="AL27" s="2">
        <f>IF(AK27="","",AK27+VLOOKUP(I27,'Вид исследования'!B:E,4,0))</f>
        <v>45668</v>
      </c>
      <c r="AM27" s="2">
        <f>IF(AK27="","",AK27+VLOOKUP(I27,'Вид исследования'!B:F,5,0))</f>
        <v>45668</v>
      </c>
      <c r="AN27" s="14">
        <v>45667</v>
      </c>
      <c r="AP27" s="11" t="s">
        <v>189</v>
      </c>
      <c r="AQ27" t="str">
        <f>IFERROR(IF(L27="","",VLOOKUP(L27&amp;I27,Продукция!A:K,11,0)),"обратитесь к админ справочника")</f>
        <v>согласно рекомендациям производителя теста</v>
      </c>
      <c r="AR27" s="11" t="s">
        <v>4823</v>
      </c>
      <c r="AS27" t="str">
        <f>IFERROR(IF(L27="","",VLOOKUP(L27&amp;I27,Продукция!A:J,10,0)),"обратитесь к админ справочника")</f>
        <v>инструкция по применению набора РЗГА Ньюкасла</v>
      </c>
      <c r="AT27" s="11" t="s">
        <v>4823</v>
      </c>
      <c r="AU27" s="11" t="s">
        <v>4823</v>
      </c>
      <c r="AV27" s="11" t="s">
        <v>2676</v>
      </c>
      <c r="AW27" s="11" t="s">
        <v>4824</v>
      </c>
      <c r="AX27" s="11" t="s">
        <v>561</v>
      </c>
      <c r="AY27" s="11" t="s">
        <v>1082</v>
      </c>
      <c r="AZ27" s="11">
        <v>153</v>
      </c>
      <c r="BA27" s="11">
        <v>41</v>
      </c>
      <c r="BC27" s="11" t="s">
        <v>4855</v>
      </c>
    </row>
    <row r="28" spans="1:55" x14ac:dyDescent="0.25">
      <c r="A28" t="str">
        <f t="shared" si="4"/>
        <v>С/2513Болезнь Ньюкасла уровень антител</v>
      </c>
      <c r="B28" t="str">
        <f>IF(E28="","",INDEX(Лаборатории!A:A,MATCH('Производственный контроль'!E28,Лаборатории!B:B,0)))</f>
        <v xml:space="preserve">КУРИНОЕ ЦАРСТВО АО </v>
      </c>
      <c r="C28" t="str">
        <f>IF(E28="","",VLOOKUP(E28,Лаборатории!B:D,3,0))</f>
        <v>U377_CHL</v>
      </c>
      <c r="D28" s="12">
        <v>45656</v>
      </c>
      <c r="E28" s="11" t="s">
        <v>793</v>
      </c>
      <c r="F28" s="11" t="s">
        <v>544</v>
      </c>
      <c r="G28" s="11" t="s">
        <v>561</v>
      </c>
      <c r="H28" s="11" t="s">
        <v>312</v>
      </c>
      <c r="I28" s="11" t="s">
        <v>3434</v>
      </c>
      <c r="J28" t="str">
        <f>IF(L28="","",VLOOKUP(L28,Продукция!B:D,3,0))</f>
        <v>Биологический_материал</v>
      </c>
      <c r="K28" t="str">
        <f>IF(L28="","",VLOOKUP(L28,Продукция!B:C,2,0))</f>
        <v>Сыворотка крови</v>
      </c>
      <c r="L28" s="151" t="s">
        <v>302</v>
      </c>
      <c r="M28">
        <f>IF(L28="","",VLOOKUP(L28,Продукция!B:L,11,0))</f>
        <v>0</v>
      </c>
      <c r="N28" s="11" t="s">
        <v>873</v>
      </c>
      <c r="P28" s="11" t="s">
        <v>340</v>
      </c>
      <c r="Q28" s="11" t="s">
        <v>854</v>
      </c>
      <c r="R28" s="153" t="s">
        <v>4837</v>
      </c>
      <c r="S28" s="11">
        <v>20</v>
      </c>
      <c r="T28" s="11" t="s">
        <v>4838</v>
      </c>
      <c r="V28" s="14">
        <v>45655</v>
      </c>
      <c r="Z28" s="11" t="s">
        <v>4823</v>
      </c>
      <c r="AA28" s="15">
        <v>0.53125</v>
      </c>
      <c r="AB28" t="str">
        <f>IF(L28="","",VLOOKUP(L28&amp;I28,Продукция!A:I,9,0))</f>
        <v>рекомендация производителя набора</v>
      </c>
      <c r="AC28" s="14">
        <v>45667</v>
      </c>
      <c r="AD28" s="11" t="s">
        <v>2676</v>
      </c>
      <c r="AE28" s="11" t="s">
        <v>4823</v>
      </c>
      <c r="AF28" t="str">
        <f>IF(AD28="","",VLOOKUP(AD28,'Сотрудники и ссылки'!A:B,2,0))</f>
        <v>Серолог</v>
      </c>
      <c r="AG28">
        <f>IF(AD28="","",VLOOKUP(AD28,'Сотрудники и ссылки'!A:C,3,0))</f>
        <v>20007746</v>
      </c>
      <c r="AH28" s="11" t="s">
        <v>2676</v>
      </c>
      <c r="AI28" t="str">
        <f>IF(AH28="","",VLOOKUP(AH28,'Сотрудники и ссылки'!A:B,2,0))</f>
        <v>Серолог</v>
      </c>
      <c r="AJ28">
        <f>IF(AH28="","",VLOOKUP(AH28,'Сотрудники и ссылки'!A:C,3,0))</f>
        <v>20007746</v>
      </c>
      <c r="AK28" s="14">
        <v>45667</v>
      </c>
      <c r="AL28" s="2">
        <f>IF(AK28="","",AK28+VLOOKUP(I28,'Вид исследования'!B:E,4,0))</f>
        <v>45668</v>
      </c>
      <c r="AM28" s="2">
        <f>IF(AK28="","",AK28+VLOOKUP(I28,'Вид исследования'!B:F,5,0))</f>
        <v>45668</v>
      </c>
      <c r="AN28" s="14">
        <v>45667</v>
      </c>
      <c r="AP28" s="11" t="s">
        <v>189</v>
      </c>
      <c r="AQ28" t="str">
        <f>IFERROR(IF(L28="","",VLOOKUP(L28&amp;I28,Продукция!A:K,11,0)),"обратитесь к админ справочника")</f>
        <v>согласно рекомендациям производителя теста</v>
      </c>
      <c r="AR28" s="11" t="s">
        <v>4823</v>
      </c>
      <c r="AS28" t="str">
        <f>IFERROR(IF(L28="","",VLOOKUP(L28&amp;I28,Продукция!A:J,10,0)),"обратитесь к админ справочника")</f>
        <v>инструкция по применению набора РЗГА Ньюкасла</v>
      </c>
      <c r="AT28" s="11" t="s">
        <v>4823</v>
      </c>
      <c r="AU28" s="11" t="s">
        <v>4823</v>
      </c>
      <c r="AV28" s="11" t="s">
        <v>2676</v>
      </c>
      <c r="AW28" s="11" t="s">
        <v>4824</v>
      </c>
      <c r="AX28" s="11" t="s">
        <v>561</v>
      </c>
      <c r="AY28" s="11" t="s">
        <v>1085</v>
      </c>
      <c r="AZ28" s="11">
        <v>153</v>
      </c>
      <c r="BA28" s="11">
        <v>41</v>
      </c>
      <c r="BC28" s="11" t="s">
        <v>4855</v>
      </c>
    </row>
    <row r="29" spans="1:55" x14ac:dyDescent="0.25">
      <c r="A29" t="str">
        <f t="shared" si="3"/>
        <v>С/2513Вирус гриппа птиц подтипа H9 уровень антител (ВНИИЗЖ)</v>
      </c>
      <c r="B29" t="str">
        <f>IF(E29="","",INDEX(Лаборатории!A:A,MATCH('Производственный контроль'!E29,Лаборатории!B:B,0)))</f>
        <v xml:space="preserve">КУРИНОЕ ЦАРСТВО АО </v>
      </c>
      <c r="C29" t="str">
        <f>IF(E29="","",VLOOKUP(E29,Лаборатории!B:D,3,0))</f>
        <v>U377_CHL</v>
      </c>
      <c r="D29" s="12">
        <v>45656</v>
      </c>
      <c r="E29" s="11" t="s">
        <v>793</v>
      </c>
      <c r="F29" s="11" t="s">
        <v>544</v>
      </c>
      <c r="G29" s="11" t="s">
        <v>561</v>
      </c>
      <c r="H29" s="11" t="s">
        <v>312</v>
      </c>
      <c r="I29" s="11" t="s">
        <v>3435</v>
      </c>
      <c r="J29" t="str">
        <f>IF(L29="","",VLOOKUP(L29,Продукция!B:D,3,0))</f>
        <v>Биологический_материал</v>
      </c>
      <c r="K29" t="str">
        <f>IF(L29="","",VLOOKUP(L29,Продукция!B:C,2,0))</f>
        <v>Сыворотка крови</v>
      </c>
      <c r="L29" s="151" t="s">
        <v>302</v>
      </c>
      <c r="M29">
        <f>IF(L29="","",VLOOKUP(L29,Продукция!B:L,11,0))</f>
        <v>0</v>
      </c>
      <c r="N29" s="11" t="s">
        <v>873</v>
      </c>
      <c r="P29" s="11" t="s">
        <v>340</v>
      </c>
      <c r="Q29" s="11" t="s">
        <v>854</v>
      </c>
      <c r="R29" s="153" t="s">
        <v>4828</v>
      </c>
      <c r="S29" s="11">
        <v>20</v>
      </c>
      <c r="T29" s="11" t="s">
        <v>4838</v>
      </c>
      <c r="V29" s="14">
        <v>45654</v>
      </c>
      <c r="Z29" s="11" t="s">
        <v>4823</v>
      </c>
      <c r="AA29" s="15">
        <v>0.53125</v>
      </c>
      <c r="AB29" t="str">
        <f>IF(L29="","",VLOOKUP(L29&amp;I29,Продукция!A:I,9,0))</f>
        <v>рекомендация производителя набора</v>
      </c>
      <c r="AC29" s="14">
        <v>45667</v>
      </c>
      <c r="AD29" s="11" t="s">
        <v>2673</v>
      </c>
      <c r="AE29" s="11" t="s">
        <v>4823</v>
      </c>
      <c r="AF29" t="str">
        <f>IF(AD29="","",VLOOKUP(AD29,'Сотрудники и ссылки'!A:B,2,0))</f>
        <v>Серолог</v>
      </c>
      <c r="AG29">
        <f>IF(AD29="","",VLOOKUP(AD29,'Сотрудники и ссылки'!A:C,3,0))</f>
        <v>20001771</v>
      </c>
      <c r="AH29" s="11" t="s">
        <v>2673</v>
      </c>
      <c r="AI29" t="str">
        <f>IF(AH29="","",VLOOKUP(AH29,'Сотрудники и ссылки'!A:B,2,0))</f>
        <v>Серолог</v>
      </c>
      <c r="AJ29">
        <f>IF(AH29="","",VLOOKUP(AH29,'Сотрудники и ссылки'!A:C,3,0))</f>
        <v>20001771</v>
      </c>
      <c r="AK29" s="14">
        <v>45667</v>
      </c>
      <c r="AL29" s="2">
        <f>IF(AK29="","",AK29+VLOOKUP(I29,'Вид исследования'!B:E,4,0))</f>
        <v>45668</v>
      </c>
      <c r="AM29" s="2">
        <f>IF(AK29="","",AK29+VLOOKUP(I29,'Вид исследования'!B:F,5,0))</f>
        <v>45668</v>
      </c>
      <c r="AN29" s="14">
        <v>45667</v>
      </c>
      <c r="AP29" s="11" t="s">
        <v>189</v>
      </c>
      <c r="AQ29" t="str">
        <f>IFERROR(IF(L29="","",VLOOKUP(L29&amp;I29,Продукция!A:K,11,0)),"обратитесь к админ справочника")</f>
        <v>согласно рекомендациям производителя теста</v>
      </c>
      <c r="AR29" s="11" t="s">
        <v>4823</v>
      </c>
      <c r="AS29" t="str">
        <f>IFERROR(IF(L29="","",VLOOKUP(L29&amp;I29,Продукция!A:J,10,0)),"обратитесь к админ справочника")</f>
        <v>инструкция по применению набора AI, Н9</v>
      </c>
      <c r="AT29" s="11" t="s">
        <v>4823</v>
      </c>
      <c r="AU29" s="11" t="s">
        <v>4823</v>
      </c>
      <c r="AV29" s="11" t="s">
        <v>2673</v>
      </c>
      <c r="AW29" s="11" t="s">
        <v>4824</v>
      </c>
      <c r="AX29" s="11" t="s">
        <v>561</v>
      </c>
      <c r="AY29" s="11" t="s">
        <v>1058</v>
      </c>
      <c r="AZ29" s="11">
        <v>153</v>
      </c>
      <c r="BA29" s="11">
        <v>41</v>
      </c>
      <c r="BC29" s="11" t="s">
        <v>4855</v>
      </c>
    </row>
    <row r="30" spans="1:55" x14ac:dyDescent="0.25">
      <c r="A30" t="str">
        <f t="shared" si="3"/>
        <v>С/2513Вирус гриппа птиц подтипа H9 уровень антител (ВНИИЗЖ)</v>
      </c>
      <c r="B30" t="str">
        <f>IF(E30="","",INDEX(Лаборатории!A:A,MATCH('Производственный контроль'!E30,Лаборатории!B:B,0)))</f>
        <v xml:space="preserve">КУРИНОЕ ЦАРСТВО АО </v>
      </c>
      <c r="C30" t="str">
        <f>IF(E30="","",VLOOKUP(E30,Лаборатории!B:D,3,0))</f>
        <v>U377_CHL</v>
      </c>
      <c r="D30" s="12">
        <v>45656</v>
      </c>
      <c r="E30" s="11" t="s">
        <v>793</v>
      </c>
      <c r="F30" s="11" t="s">
        <v>544</v>
      </c>
      <c r="G30" s="11" t="s">
        <v>561</v>
      </c>
      <c r="H30" s="11" t="s">
        <v>312</v>
      </c>
      <c r="I30" s="11" t="s">
        <v>3435</v>
      </c>
      <c r="J30" t="str">
        <f>IF(L30="","",VLOOKUP(L30,Продукция!B:D,3,0))</f>
        <v>Биологический_материал</v>
      </c>
      <c r="K30" t="str">
        <f>IF(L30="","",VLOOKUP(L30,Продукция!B:C,2,0))</f>
        <v>Сыворотка крови</v>
      </c>
      <c r="L30" s="151" t="s">
        <v>302</v>
      </c>
      <c r="M30">
        <f>IF(L30="","",VLOOKUP(L30,Продукция!B:L,11,0))</f>
        <v>0</v>
      </c>
      <c r="N30" s="11" t="s">
        <v>873</v>
      </c>
      <c r="P30" s="11" t="s">
        <v>340</v>
      </c>
      <c r="Q30" s="11" t="s">
        <v>854</v>
      </c>
      <c r="R30" s="153" t="s">
        <v>4830</v>
      </c>
      <c r="S30" s="11">
        <v>20</v>
      </c>
      <c r="T30" s="11" t="s">
        <v>4838</v>
      </c>
      <c r="V30" s="14">
        <v>45654</v>
      </c>
      <c r="Z30" s="11" t="s">
        <v>4823</v>
      </c>
      <c r="AA30" s="15">
        <v>0.53125</v>
      </c>
      <c r="AB30" t="str">
        <f>IF(L30="","",VLOOKUP(L30&amp;I30,Продукция!A:I,9,0))</f>
        <v>рекомендация производителя набора</v>
      </c>
      <c r="AC30" s="14">
        <v>45667</v>
      </c>
      <c r="AD30" s="11" t="s">
        <v>2673</v>
      </c>
      <c r="AE30" s="11" t="s">
        <v>4823</v>
      </c>
      <c r="AF30" t="str">
        <f>IF(AD30="","",VLOOKUP(AD30,'Сотрудники и ссылки'!A:B,2,0))</f>
        <v>Серолог</v>
      </c>
      <c r="AG30">
        <f>IF(AD30="","",VLOOKUP(AD30,'Сотрудники и ссылки'!A:C,3,0))</f>
        <v>20001771</v>
      </c>
      <c r="AH30" s="11" t="s">
        <v>2673</v>
      </c>
      <c r="AI30" t="str">
        <f>IF(AH30="","",VLOOKUP(AH30,'Сотрудники и ссылки'!A:B,2,0))</f>
        <v>Серолог</v>
      </c>
      <c r="AJ30">
        <f>IF(AH30="","",VLOOKUP(AH30,'Сотрудники и ссылки'!A:C,3,0))</f>
        <v>20001771</v>
      </c>
      <c r="AK30" s="14">
        <v>45667</v>
      </c>
      <c r="AL30" s="2">
        <f>IF(AK30="","",AK30+VLOOKUP(I30,'Вид исследования'!B:E,4,0))</f>
        <v>45668</v>
      </c>
      <c r="AM30" s="2">
        <f>IF(AK30="","",AK30+VLOOKUP(I30,'Вид исследования'!B:F,5,0))</f>
        <v>45668</v>
      </c>
      <c r="AN30" s="14">
        <v>45667</v>
      </c>
      <c r="AP30" s="11" t="s">
        <v>189</v>
      </c>
      <c r="AQ30" t="str">
        <f>IFERROR(IF(L30="","",VLOOKUP(L30&amp;I30,Продукция!A:K,11,0)),"обратитесь к админ справочника")</f>
        <v>согласно рекомендациям производителя теста</v>
      </c>
      <c r="AR30" s="11" t="s">
        <v>4823</v>
      </c>
      <c r="AS30" t="str">
        <f>IFERROR(IF(L30="","",VLOOKUP(L30&amp;I30,Продукция!A:J,10,0)),"обратитесь к админ справочника")</f>
        <v>инструкция по применению набора AI, Н9</v>
      </c>
      <c r="AT30" s="11" t="s">
        <v>4823</v>
      </c>
      <c r="AU30" s="11" t="s">
        <v>4823</v>
      </c>
      <c r="AV30" s="11" t="s">
        <v>2673</v>
      </c>
      <c r="AW30" s="11" t="s">
        <v>4824</v>
      </c>
      <c r="AX30" s="11" t="s">
        <v>561</v>
      </c>
      <c r="AY30" s="11" t="s">
        <v>1064</v>
      </c>
      <c r="AZ30" s="11">
        <v>153</v>
      </c>
      <c r="BA30" s="11">
        <v>41</v>
      </c>
      <c r="BC30" s="11" t="s">
        <v>4855</v>
      </c>
    </row>
    <row r="31" spans="1:55" x14ac:dyDescent="0.25">
      <c r="A31" t="str">
        <f t="shared" si="3"/>
        <v>С/2513Вирус гриппа птиц подтипа H9 уровень антител (ВНИИЗЖ)</v>
      </c>
      <c r="B31" t="str">
        <f>IF(E31="","",INDEX(Лаборатории!A:A,MATCH('Производственный контроль'!E31,Лаборатории!B:B,0)))</f>
        <v xml:space="preserve">КУРИНОЕ ЦАРСТВО АО </v>
      </c>
      <c r="C31" t="str">
        <f>IF(E31="","",VLOOKUP(E31,Лаборатории!B:D,3,0))</f>
        <v>U377_CHL</v>
      </c>
      <c r="D31" s="12">
        <v>45656</v>
      </c>
      <c r="E31" s="11" t="s">
        <v>793</v>
      </c>
      <c r="F31" s="11" t="s">
        <v>544</v>
      </c>
      <c r="G31" s="11" t="s">
        <v>561</v>
      </c>
      <c r="H31" s="11" t="s">
        <v>312</v>
      </c>
      <c r="I31" s="11" t="s">
        <v>3435</v>
      </c>
      <c r="J31" t="str">
        <f>IF(L31="","",VLOOKUP(L31,Продукция!B:D,3,0))</f>
        <v>Биологический_материал</v>
      </c>
      <c r="K31" t="str">
        <f>IF(L31="","",VLOOKUP(L31,Продукция!B:C,2,0))</f>
        <v>Сыворотка крови</v>
      </c>
      <c r="L31" s="151" t="s">
        <v>302</v>
      </c>
      <c r="M31">
        <f>IF(L31="","",VLOOKUP(L31,Продукция!B:L,11,0))</f>
        <v>0</v>
      </c>
      <c r="N31" s="11" t="s">
        <v>873</v>
      </c>
      <c r="P31" s="11" t="s">
        <v>340</v>
      </c>
      <c r="Q31" s="11" t="s">
        <v>854</v>
      </c>
      <c r="R31" s="153" t="s">
        <v>4834</v>
      </c>
      <c r="S31" s="11">
        <v>20</v>
      </c>
      <c r="T31" s="11" t="s">
        <v>4838</v>
      </c>
      <c r="V31" s="14">
        <v>45653</v>
      </c>
      <c r="Z31" s="11" t="s">
        <v>4823</v>
      </c>
      <c r="AA31" s="15">
        <v>0.53125</v>
      </c>
      <c r="AB31" t="str">
        <f>IF(L31="","",VLOOKUP(L31&amp;I31,Продукция!A:I,9,0))</f>
        <v>рекомендация производителя набора</v>
      </c>
      <c r="AC31" s="14">
        <v>45667</v>
      </c>
      <c r="AD31" s="11" t="s">
        <v>2673</v>
      </c>
      <c r="AE31" s="11" t="s">
        <v>4823</v>
      </c>
      <c r="AF31" t="str">
        <f>IF(AD31="","",VLOOKUP(AD31,'Сотрудники и ссылки'!A:B,2,0))</f>
        <v>Серолог</v>
      </c>
      <c r="AG31">
        <f>IF(AD31="","",VLOOKUP(AD31,'Сотрудники и ссылки'!A:C,3,0))</f>
        <v>20001771</v>
      </c>
      <c r="AH31" s="11" t="s">
        <v>2673</v>
      </c>
      <c r="AI31" t="str">
        <f>IF(AH31="","",VLOOKUP(AH31,'Сотрудники и ссылки'!A:B,2,0))</f>
        <v>Серолог</v>
      </c>
      <c r="AJ31">
        <f>IF(AH31="","",VLOOKUP(AH31,'Сотрудники и ссылки'!A:C,3,0))</f>
        <v>20001771</v>
      </c>
      <c r="AK31" s="14">
        <v>45667</v>
      </c>
      <c r="AL31" s="2">
        <f>IF(AK31="","",AK31+VLOOKUP(I31,'Вид исследования'!B:E,4,0))</f>
        <v>45668</v>
      </c>
      <c r="AM31" s="2">
        <f>IF(AK31="","",AK31+VLOOKUP(I31,'Вид исследования'!B:F,5,0))</f>
        <v>45668</v>
      </c>
      <c r="AN31" s="14">
        <v>45667</v>
      </c>
      <c r="AP31" s="11" t="s">
        <v>189</v>
      </c>
      <c r="AQ31" t="str">
        <f>IFERROR(IF(L31="","",VLOOKUP(L31&amp;I31,Продукция!A:K,11,0)),"обратитесь к админ справочника")</f>
        <v>согласно рекомендациям производителя теста</v>
      </c>
      <c r="AR31" s="11" t="s">
        <v>4823</v>
      </c>
      <c r="AS31" t="str">
        <f>IFERROR(IF(L31="","",VLOOKUP(L31&amp;I31,Продукция!A:J,10,0)),"обратитесь к админ справочника")</f>
        <v>инструкция по применению набора AI, Н9</v>
      </c>
      <c r="AT31" s="11" t="s">
        <v>4823</v>
      </c>
      <c r="AU31" s="11" t="s">
        <v>4823</v>
      </c>
      <c r="AV31" s="11" t="s">
        <v>2673</v>
      </c>
      <c r="AW31" s="11" t="s">
        <v>4824</v>
      </c>
      <c r="AX31" s="11" t="s">
        <v>561</v>
      </c>
      <c r="AY31" s="11" t="s">
        <v>1076</v>
      </c>
      <c r="AZ31" s="11">
        <v>153</v>
      </c>
      <c r="BA31" s="11">
        <v>40</v>
      </c>
      <c r="BC31" s="11" t="s">
        <v>4855</v>
      </c>
    </row>
    <row r="32" spans="1:55" x14ac:dyDescent="0.25">
      <c r="A32" t="str">
        <f t="shared" si="3"/>
        <v>С/2513Вирус гриппа птиц подтипа Н5 уровень антител (ВНИИЗЖ)</v>
      </c>
      <c r="B32" t="str">
        <f>IF(E32="","",INDEX(Лаборатории!A:A,MATCH('Производственный контроль'!E32,Лаборатории!B:B,0)))</f>
        <v xml:space="preserve">КУРИНОЕ ЦАРСТВО АО </v>
      </c>
      <c r="C32" t="str">
        <f>IF(E32="","",VLOOKUP(E32,Лаборатории!B:D,3,0))</f>
        <v>U377_CHL</v>
      </c>
      <c r="D32" s="12">
        <v>45656</v>
      </c>
      <c r="E32" s="11" t="s">
        <v>793</v>
      </c>
      <c r="F32" s="11" t="s">
        <v>544</v>
      </c>
      <c r="G32" s="11" t="s">
        <v>561</v>
      </c>
      <c r="H32" s="11" t="s">
        <v>312</v>
      </c>
      <c r="I32" s="11" t="s">
        <v>3437</v>
      </c>
      <c r="J32" t="str">
        <f>IF(L32="","",VLOOKUP(L32,Продукция!B:D,3,0))</f>
        <v>Биологический_материал</v>
      </c>
      <c r="K32" t="str">
        <f>IF(L32="","",VLOOKUP(L32,Продукция!B:C,2,0))</f>
        <v>Сыворотка крови</v>
      </c>
      <c r="L32" s="151" t="s">
        <v>302</v>
      </c>
      <c r="M32">
        <f>IF(L32="","",VLOOKUP(L32,Продукция!B:L,11,0))</f>
        <v>0</v>
      </c>
      <c r="N32" s="11" t="s">
        <v>873</v>
      </c>
      <c r="P32" s="11" t="s">
        <v>340</v>
      </c>
      <c r="Q32" s="11" t="s">
        <v>854</v>
      </c>
      <c r="R32" s="153" t="s">
        <v>4828</v>
      </c>
      <c r="S32" s="11">
        <v>20</v>
      </c>
      <c r="T32" s="11" t="s">
        <v>4838</v>
      </c>
      <c r="V32" s="14">
        <v>45654</v>
      </c>
      <c r="Z32" s="11" t="s">
        <v>4823</v>
      </c>
      <c r="AA32" s="15">
        <v>0.53125</v>
      </c>
      <c r="AB32" t="str">
        <f>IF(L32="","",VLOOKUP(L32&amp;I32,Продукция!A:I,9,0))</f>
        <v>рекомендация производителя набора</v>
      </c>
      <c r="AC32" s="14">
        <v>45667</v>
      </c>
      <c r="AD32" s="11" t="s">
        <v>2673</v>
      </c>
      <c r="AE32" s="11" t="s">
        <v>4823</v>
      </c>
      <c r="AF32" t="str">
        <f>IF(AD32="","",VLOOKUP(AD32,'Сотрудники и ссылки'!A:B,2,0))</f>
        <v>Серолог</v>
      </c>
      <c r="AG32">
        <f>IF(AD32="","",VLOOKUP(AD32,'Сотрудники и ссылки'!A:C,3,0))</f>
        <v>20001771</v>
      </c>
      <c r="AH32" s="11" t="s">
        <v>2673</v>
      </c>
      <c r="AI32" t="str">
        <f>IF(AH32="","",VLOOKUP(AH32,'Сотрудники и ссылки'!A:B,2,0))</f>
        <v>Серолог</v>
      </c>
      <c r="AJ32">
        <f>IF(AH32="","",VLOOKUP(AH32,'Сотрудники и ссылки'!A:C,3,0))</f>
        <v>20001771</v>
      </c>
      <c r="AK32" s="14">
        <v>45667</v>
      </c>
      <c r="AL32" s="2">
        <f>IF(AK32="","",AK32+VLOOKUP(I32,'Вид исследования'!B:E,4,0))</f>
        <v>45668</v>
      </c>
      <c r="AM32" s="2">
        <f>IF(AK32="","",AK32+VLOOKUP(I32,'Вид исследования'!B:F,5,0))</f>
        <v>45668</v>
      </c>
      <c r="AN32" s="14">
        <v>45667</v>
      </c>
      <c r="AP32" s="11" t="s">
        <v>189</v>
      </c>
      <c r="AQ32" t="str">
        <f>IFERROR(IF(L32="","",VLOOKUP(L32&amp;I32,Продукция!A:K,11,0)),"обратитесь к админ справочника")</f>
        <v>согласно рекомендациям производителя теста</v>
      </c>
      <c r="AR32" s="11" t="s">
        <v>4823</v>
      </c>
      <c r="AS32" t="str">
        <f>IFERROR(IF(L32="","",VLOOKUP(L32&amp;I32,Продукция!A:J,10,0)),"обратитесь к админ справочника")</f>
        <v>инструкция по применению набора AI, Н5</v>
      </c>
      <c r="AT32" s="11" t="s">
        <v>4823</v>
      </c>
      <c r="AU32" s="11" t="s">
        <v>4823</v>
      </c>
      <c r="AV32" s="11" t="s">
        <v>2673</v>
      </c>
      <c r="AW32" s="11" t="s">
        <v>4824</v>
      </c>
      <c r="AX32" s="11" t="s">
        <v>561</v>
      </c>
      <c r="AY32" s="11" t="s">
        <v>1058</v>
      </c>
      <c r="AZ32" s="11">
        <v>153</v>
      </c>
      <c r="BA32" s="11">
        <v>41</v>
      </c>
      <c r="BC32" s="11" t="s">
        <v>4855</v>
      </c>
    </row>
    <row r="33" spans="1:55" x14ac:dyDescent="0.25">
      <c r="A33" t="str">
        <f t="shared" si="3"/>
        <v>С/2513Вирус гриппа птиц подтипа Н5 уровень антител (ВНИИЗЖ)</v>
      </c>
      <c r="B33" t="str">
        <f>IF(E33="","",INDEX(Лаборатории!A:A,MATCH('Производственный контроль'!E33,Лаборатории!B:B,0)))</f>
        <v xml:space="preserve">КУРИНОЕ ЦАРСТВО АО </v>
      </c>
      <c r="C33" t="str">
        <f>IF(E33="","",VLOOKUP(E33,Лаборатории!B:D,3,0))</f>
        <v>U377_CHL</v>
      </c>
      <c r="D33" s="12">
        <v>45656</v>
      </c>
      <c r="E33" s="11" t="s">
        <v>793</v>
      </c>
      <c r="F33" s="11" t="s">
        <v>544</v>
      </c>
      <c r="G33" s="11" t="s">
        <v>561</v>
      </c>
      <c r="H33" s="11" t="s">
        <v>312</v>
      </c>
      <c r="I33" s="11" t="s">
        <v>3437</v>
      </c>
      <c r="J33" t="str">
        <f>IF(L33="","",VLOOKUP(L33,Продукция!B:D,3,0))</f>
        <v>Биологический_материал</v>
      </c>
      <c r="K33" t="str">
        <f>IF(L33="","",VLOOKUP(L33,Продукция!B:C,2,0))</f>
        <v>Сыворотка крови</v>
      </c>
      <c r="L33" s="151" t="s">
        <v>302</v>
      </c>
      <c r="M33">
        <f>IF(L33="","",VLOOKUP(L33,Продукция!B:L,11,0))</f>
        <v>0</v>
      </c>
      <c r="N33" s="11" t="s">
        <v>873</v>
      </c>
      <c r="P33" s="11" t="s">
        <v>340</v>
      </c>
      <c r="Q33" s="11" t="s">
        <v>854</v>
      </c>
      <c r="R33" s="153" t="s">
        <v>4830</v>
      </c>
      <c r="S33" s="11">
        <v>20</v>
      </c>
      <c r="T33" s="11" t="s">
        <v>4838</v>
      </c>
      <c r="V33" s="14">
        <v>45654</v>
      </c>
      <c r="Z33" s="11" t="s">
        <v>4823</v>
      </c>
      <c r="AA33" s="15">
        <v>0.53125</v>
      </c>
      <c r="AB33" t="str">
        <f>IF(L33="","",VLOOKUP(L33&amp;I33,Продукция!A:I,9,0))</f>
        <v>рекомендация производителя набора</v>
      </c>
      <c r="AC33" s="14">
        <v>45667</v>
      </c>
      <c r="AD33" s="11" t="s">
        <v>2673</v>
      </c>
      <c r="AE33" s="11" t="s">
        <v>4823</v>
      </c>
      <c r="AF33" t="str">
        <f>IF(AD33="","",VLOOKUP(AD33,'Сотрудники и ссылки'!A:B,2,0))</f>
        <v>Серолог</v>
      </c>
      <c r="AG33">
        <f>IF(AD33="","",VLOOKUP(AD33,'Сотрудники и ссылки'!A:C,3,0))</f>
        <v>20001771</v>
      </c>
      <c r="AH33" s="11" t="s">
        <v>2673</v>
      </c>
      <c r="AI33" t="str">
        <f>IF(AH33="","",VLOOKUP(AH33,'Сотрудники и ссылки'!A:B,2,0))</f>
        <v>Серолог</v>
      </c>
      <c r="AJ33">
        <f>IF(AH33="","",VLOOKUP(AH33,'Сотрудники и ссылки'!A:C,3,0))</f>
        <v>20001771</v>
      </c>
      <c r="AK33" s="14">
        <v>45667</v>
      </c>
      <c r="AL33" s="2">
        <f>IF(AK33="","",AK33+VLOOKUP(I33,'Вид исследования'!B:E,4,0))</f>
        <v>45668</v>
      </c>
      <c r="AM33" s="2">
        <f>IF(AK33="","",AK33+VLOOKUP(I33,'Вид исследования'!B:F,5,0))</f>
        <v>45668</v>
      </c>
      <c r="AN33" s="14">
        <v>45667</v>
      </c>
      <c r="AP33" s="11" t="s">
        <v>189</v>
      </c>
      <c r="AQ33" t="str">
        <f>IFERROR(IF(L33="","",VLOOKUP(L33&amp;I33,Продукция!A:K,11,0)),"обратитесь к админ справочника")</f>
        <v>согласно рекомендациям производителя теста</v>
      </c>
      <c r="AR33" s="11" t="s">
        <v>4823</v>
      </c>
      <c r="AS33" t="str">
        <f>IFERROR(IF(L33="","",VLOOKUP(L33&amp;I33,Продукция!A:J,10,0)),"обратитесь к админ справочника")</f>
        <v>инструкция по применению набора AI, Н5</v>
      </c>
      <c r="AT33" s="11" t="s">
        <v>4823</v>
      </c>
      <c r="AU33" s="11" t="s">
        <v>4823</v>
      </c>
      <c r="AV33" s="11" t="s">
        <v>2673</v>
      </c>
      <c r="AW33" s="11" t="s">
        <v>4824</v>
      </c>
      <c r="AX33" s="11" t="s">
        <v>561</v>
      </c>
      <c r="AY33" s="11" t="s">
        <v>1064</v>
      </c>
      <c r="AZ33" s="11">
        <v>153</v>
      </c>
      <c r="BA33" s="11">
        <v>41</v>
      </c>
      <c r="BC33" s="11" t="s">
        <v>4855</v>
      </c>
    </row>
    <row r="34" spans="1:55" x14ac:dyDescent="0.25">
      <c r="A34" t="str">
        <f t="shared" si="3"/>
        <v>С/2513Вирус гриппа птиц подтипа Н5 уровень антител (ВНИИЗЖ)</v>
      </c>
      <c r="B34" t="str">
        <f>IF(E34="","",INDEX(Лаборатории!A:A,MATCH('Производственный контроль'!E34,Лаборатории!B:B,0)))</f>
        <v xml:space="preserve">КУРИНОЕ ЦАРСТВО АО </v>
      </c>
      <c r="C34" t="str">
        <f>IF(E34="","",VLOOKUP(E34,Лаборатории!B:D,3,0))</f>
        <v>U377_CHL</v>
      </c>
      <c r="D34" s="12">
        <v>45656</v>
      </c>
      <c r="E34" s="11" t="s">
        <v>793</v>
      </c>
      <c r="F34" s="11" t="s">
        <v>544</v>
      </c>
      <c r="G34" s="11" t="s">
        <v>561</v>
      </c>
      <c r="H34" s="11" t="s">
        <v>312</v>
      </c>
      <c r="I34" s="11" t="s">
        <v>3437</v>
      </c>
      <c r="J34" t="str">
        <f>IF(L34="","",VLOOKUP(L34,Продукция!B:D,3,0))</f>
        <v>Биологический_материал</v>
      </c>
      <c r="K34" t="str">
        <f>IF(L34="","",VLOOKUP(L34,Продукция!B:C,2,0))</f>
        <v>Сыворотка крови</v>
      </c>
      <c r="L34" s="151" t="s">
        <v>302</v>
      </c>
      <c r="M34">
        <f>IF(L34="","",VLOOKUP(L34,Продукция!B:L,11,0))</f>
        <v>0</v>
      </c>
      <c r="N34" s="11" t="s">
        <v>873</v>
      </c>
      <c r="P34" s="11" t="s">
        <v>340</v>
      </c>
      <c r="Q34" s="11" t="s">
        <v>854</v>
      </c>
      <c r="R34" s="153" t="s">
        <v>4834</v>
      </c>
      <c r="S34" s="11">
        <v>20</v>
      </c>
      <c r="T34" s="11" t="s">
        <v>4838</v>
      </c>
      <c r="V34" s="14">
        <v>45653</v>
      </c>
      <c r="Z34" s="11" t="s">
        <v>4823</v>
      </c>
      <c r="AA34" s="15">
        <v>0.53125</v>
      </c>
      <c r="AB34" t="str">
        <f>IF(L34="","",VLOOKUP(L34&amp;I34,Продукция!A:I,9,0))</f>
        <v>рекомендация производителя набора</v>
      </c>
      <c r="AC34" s="14">
        <v>45667</v>
      </c>
      <c r="AD34" s="11" t="s">
        <v>2673</v>
      </c>
      <c r="AE34" s="11" t="s">
        <v>4823</v>
      </c>
      <c r="AF34" t="str">
        <f>IF(AD34="","",VLOOKUP(AD34,'Сотрудники и ссылки'!A:B,2,0))</f>
        <v>Серолог</v>
      </c>
      <c r="AG34">
        <f>IF(AD34="","",VLOOKUP(AD34,'Сотрудники и ссылки'!A:C,3,0))</f>
        <v>20001771</v>
      </c>
      <c r="AH34" s="11" t="s">
        <v>2673</v>
      </c>
      <c r="AI34" t="str">
        <f>IF(AH34="","",VLOOKUP(AH34,'Сотрудники и ссылки'!A:B,2,0))</f>
        <v>Серолог</v>
      </c>
      <c r="AJ34">
        <f>IF(AH34="","",VLOOKUP(AH34,'Сотрудники и ссылки'!A:C,3,0))</f>
        <v>20001771</v>
      </c>
      <c r="AK34" s="14">
        <v>45667</v>
      </c>
      <c r="AL34" s="2">
        <f>IF(AK34="","",AK34+VLOOKUP(I34,'Вид исследования'!B:E,4,0))</f>
        <v>45668</v>
      </c>
      <c r="AM34" s="2">
        <f>IF(AK34="","",AK34+VLOOKUP(I34,'Вид исследования'!B:F,5,0))</f>
        <v>45668</v>
      </c>
      <c r="AN34" s="14">
        <v>45667</v>
      </c>
      <c r="AP34" s="11" t="s">
        <v>189</v>
      </c>
      <c r="AQ34" t="str">
        <f>IFERROR(IF(L34="","",VLOOKUP(L34&amp;I34,Продукция!A:K,11,0)),"обратитесь к админ справочника")</f>
        <v>согласно рекомендациям производителя теста</v>
      </c>
      <c r="AR34" s="11" t="s">
        <v>4823</v>
      </c>
      <c r="AS34" t="str">
        <f>IFERROR(IF(L34="","",VLOOKUP(L34&amp;I34,Продукция!A:J,10,0)),"обратитесь к админ справочника")</f>
        <v>инструкция по применению набора AI, Н5</v>
      </c>
      <c r="AT34" s="11" t="s">
        <v>4823</v>
      </c>
      <c r="AU34" s="11" t="s">
        <v>4823</v>
      </c>
      <c r="AV34" s="11" t="s">
        <v>2673</v>
      </c>
      <c r="AW34" s="11" t="s">
        <v>4824</v>
      </c>
      <c r="AX34" s="11" t="s">
        <v>561</v>
      </c>
      <c r="AY34" s="11" t="s">
        <v>1076</v>
      </c>
      <c r="AZ34" s="11">
        <v>153</v>
      </c>
      <c r="BA34" s="11">
        <v>40</v>
      </c>
      <c r="BC34" s="11" t="s">
        <v>4855</v>
      </c>
    </row>
    <row r="35" spans="1:55" x14ac:dyDescent="0.25">
      <c r="A35" t="str">
        <f t="shared" si="3"/>
        <v>С/2512Вирус гриппа птиц подтипа H9 уровень антител (ВНИИЗЖ)</v>
      </c>
      <c r="B35" t="str">
        <f>IF(E35="","",INDEX(Лаборатории!A:A,MATCH('Производственный контроль'!E35,Лаборатории!B:B,0)))</f>
        <v xml:space="preserve">КУРИНОЕ ЦАРСТВО АО </v>
      </c>
      <c r="C35" t="str">
        <f>IF(E35="","",VLOOKUP(E35,Лаборатории!B:D,3,0))</f>
        <v>U377_CHL</v>
      </c>
      <c r="D35" s="12">
        <v>45656</v>
      </c>
      <c r="E35" s="11" t="s">
        <v>793</v>
      </c>
      <c r="F35" s="11" t="s">
        <v>371</v>
      </c>
      <c r="G35" s="11" t="s">
        <v>502</v>
      </c>
      <c r="H35" s="11" t="s">
        <v>312</v>
      </c>
      <c r="I35" s="11" t="s">
        <v>3435</v>
      </c>
      <c r="J35" t="str">
        <f>IF(L35="","",VLOOKUP(L35,Продукция!B:D,3,0))</f>
        <v>Биологический_материал</v>
      </c>
      <c r="K35" t="str">
        <f>IF(L35="","",VLOOKUP(L35,Продукция!B:C,2,0))</f>
        <v>Сыворотка крови</v>
      </c>
      <c r="L35" s="151" t="s">
        <v>302</v>
      </c>
      <c r="M35">
        <f>IF(L35="","",VLOOKUP(L35,Продукция!B:L,11,0))</f>
        <v>0</v>
      </c>
      <c r="N35" s="11" t="s">
        <v>873</v>
      </c>
      <c r="P35" s="11" t="s">
        <v>340</v>
      </c>
      <c r="Q35" s="11" t="s">
        <v>854</v>
      </c>
      <c r="R35" s="153" t="s">
        <v>4840</v>
      </c>
      <c r="S35" s="11">
        <v>20</v>
      </c>
      <c r="T35" s="11" t="s">
        <v>4839</v>
      </c>
      <c r="V35" s="14">
        <v>45649</v>
      </c>
      <c r="Z35" s="11" t="s">
        <v>4823</v>
      </c>
      <c r="AA35" s="15">
        <v>0.44444444444444442</v>
      </c>
      <c r="AB35" t="str">
        <f>IF(L35="","",VLOOKUP(L35&amp;I35,Продукция!A:I,9,0))</f>
        <v>рекомендация производителя набора</v>
      </c>
      <c r="AC35" s="14">
        <v>45667</v>
      </c>
      <c r="AD35" s="11" t="s">
        <v>2673</v>
      </c>
      <c r="AE35" s="11" t="s">
        <v>4823</v>
      </c>
      <c r="AF35" t="str">
        <f>IF(AD35="","",VLOOKUP(AD35,'Сотрудники и ссылки'!A:B,2,0))</f>
        <v>Серолог</v>
      </c>
      <c r="AG35">
        <f>IF(AD35="","",VLOOKUP(AD35,'Сотрудники и ссылки'!A:C,3,0))</f>
        <v>20001771</v>
      </c>
      <c r="AH35" s="11" t="s">
        <v>2673</v>
      </c>
      <c r="AI35" t="str">
        <f>IF(AH35="","",VLOOKUP(AH35,'Сотрудники и ссылки'!A:B,2,0))</f>
        <v>Серолог</v>
      </c>
      <c r="AJ35">
        <f>IF(AH35="","",VLOOKUP(AH35,'Сотрудники и ссылки'!A:C,3,0))</f>
        <v>20001771</v>
      </c>
      <c r="AK35" s="14">
        <v>45667</v>
      </c>
      <c r="AL35" s="2">
        <f>IF(AK35="","",AK35+VLOOKUP(I35,'Вид исследования'!B:E,4,0))</f>
        <v>45668</v>
      </c>
      <c r="AM35" s="2">
        <f>IF(AK35="","",AK35+VLOOKUP(I35,'Вид исследования'!B:F,5,0))</f>
        <v>45668</v>
      </c>
      <c r="AN35" s="14">
        <v>45667</v>
      </c>
      <c r="AP35" s="11" t="s">
        <v>189</v>
      </c>
      <c r="AQ35" t="str">
        <f>IFERROR(IF(L35="","",VLOOKUP(L35&amp;I35,Продукция!A:K,11,0)),"обратитесь к админ справочника")</f>
        <v>согласно рекомендациям производителя теста</v>
      </c>
      <c r="AR35" s="11" t="s">
        <v>4823</v>
      </c>
      <c r="AS35" t="str">
        <f>IFERROR(IF(L35="","",VLOOKUP(L35&amp;I35,Продукция!A:J,10,0)),"обратитесь к админ справочника")</f>
        <v>инструкция по применению набора AI, Н9</v>
      </c>
      <c r="AT35" s="11" t="s">
        <v>4823</v>
      </c>
      <c r="AU35" s="11" t="s">
        <v>4823</v>
      </c>
      <c r="AV35" s="11" t="s">
        <v>2673</v>
      </c>
      <c r="AW35" s="11" t="s">
        <v>4824</v>
      </c>
      <c r="AX35" s="11" t="s">
        <v>502</v>
      </c>
      <c r="AY35" s="11" t="s">
        <v>1011</v>
      </c>
      <c r="AZ35" s="11">
        <v>105</v>
      </c>
      <c r="BA35" s="11">
        <v>38</v>
      </c>
      <c r="BC35" s="11" t="s">
        <v>4854</v>
      </c>
    </row>
    <row r="36" spans="1:55" x14ac:dyDescent="0.25">
      <c r="A36" t="str">
        <f t="shared" si="3"/>
        <v>С/2512Вирус гриппа птиц подтипа H9 уровень антител (ВНИИЗЖ)</v>
      </c>
      <c r="B36" t="str">
        <f>IF(E36="","",INDEX(Лаборатории!A:A,MATCH('Производственный контроль'!E36,Лаборатории!B:B,0)))</f>
        <v xml:space="preserve">КУРИНОЕ ЦАРСТВО АО </v>
      </c>
      <c r="C36" t="str">
        <f>IF(E36="","",VLOOKUP(E36,Лаборатории!B:D,3,0))</f>
        <v>U377_CHL</v>
      </c>
      <c r="D36" s="12">
        <v>45656</v>
      </c>
      <c r="E36" s="11" t="s">
        <v>793</v>
      </c>
      <c r="F36" s="11" t="s">
        <v>371</v>
      </c>
      <c r="G36" s="11" t="s">
        <v>502</v>
      </c>
      <c r="H36" s="11" t="s">
        <v>312</v>
      </c>
      <c r="I36" s="11" t="s">
        <v>3435</v>
      </c>
      <c r="J36" t="str">
        <f>IF(L36="","",VLOOKUP(L36,Продукция!B:D,3,0))</f>
        <v>Биологический_материал</v>
      </c>
      <c r="K36" t="str">
        <f>IF(L36="","",VLOOKUP(L36,Продукция!B:C,2,0))</f>
        <v>Сыворотка крови</v>
      </c>
      <c r="L36" s="151" t="s">
        <v>302</v>
      </c>
      <c r="M36">
        <f>IF(L36="","",VLOOKUP(L36,Продукция!B:L,11,0))</f>
        <v>0</v>
      </c>
      <c r="N36" s="11" t="s">
        <v>873</v>
      </c>
      <c r="P36" s="11" t="s">
        <v>340</v>
      </c>
      <c r="Q36" s="11" t="s">
        <v>854</v>
      </c>
      <c r="R36" s="153" t="s">
        <v>4856</v>
      </c>
      <c r="S36" s="11">
        <v>20</v>
      </c>
      <c r="T36" s="11" t="s">
        <v>4839</v>
      </c>
      <c r="V36" s="14">
        <v>45650</v>
      </c>
      <c r="Z36" s="11" t="s">
        <v>4823</v>
      </c>
      <c r="AA36" s="15">
        <v>0.44444444444444442</v>
      </c>
      <c r="AB36" t="str">
        <f>IF(L36="","",VLOOKUP(L36&amp;I36,Продукция!A:I,9,0))</f>
        <v>рекомендация производителя набора</v>
      </c>
      <c r="AC36" s="14">
        <v>45667</v>
      </c>
      <c r="AD36" s="11" t="s">
        <v>2673</v>
      </c>
      <c r="AE36" s="11" t="s">
        <v>4823</v>
      </c>
      <c r="AF36" t="str">
        <f>IF(AD36="","",VLOOKUP(AD36,'Сотрудники и ссылки'!A:B,2,0))</f>
        <v>Серолог</v>
      </c>
      <c r="AG36">
        <f>IF(AD36="","",VLOOKUP(AD36,'Сотрудники и ссылки'!A:C,3,0))</f>
        <v>20001771</v>
      </c>
      <c r="AH36" s="11" t="s">
        <v>2673</v>
      </c>
      <c r="AI36" t="str">
        <f>IF(AH36="","",VLOOKUP(AH36,'Сотрудники и ссылки'!A:B,2,0))</f>
        <v>Серолог</v>
      </c>
      <c r="AJ36">
        <f>IF(AH36="","",VLOOKUP(AH36,'Сотрудники и ссылки'!A:C,3,0))</f>
        <v>20001771</v>
      </c>
      <c r="AK36" s="14">
        <v>45667</v>
      </c>
      <c r="AL36" s="2">
        <f>IF(AK36="","",AK36+VLOOKUP(I36,'Вид исследования'!B:E,4,0))</f>
        <v>45668</v>
      </c>
      <c r="AM36" s="2">
        <f>IF(AK36="","",AK36+VLOOKUP(I36,'Вид исследования'!B:F,5,0))</f>
        <v>45668</v>
      </c>
      <c r="AN36" s="14">
        <v>45667</v>
      </c>
      <c r="AP36" s="11" t="s">
        <v>189</v>
      </c>
      <c r="AQ36" t="str">
        <f>IFERROR(IF(L36="","",VLOOKUP(L36&amp;I36,Продукция!A:K,11,0)),"обратитесь к админ справочника")</f>
        <v>согласно рекомендациям производителя теста</v>
      </c>
      <c r="AR36" s="11" t="s">
        <v>4823</v>
      </c>
      <c r="AS36" t="str">
        <f>IFERROR(IF(L36="","",VLOOKUP(L36&amp;I36,Продукция!A:J,10,0)),"обратитесь к админ справочника")</f>
        <v>инструкция по применению набора AI, Н9</v>
      </c>
      <c r="AT36" s="11" t="s">
        <v>4823</v>
      </c>
      <c r="AU36" s="11" t="s">
        <v>4823</v>
      </c>
      <c r="AV36" s="11" t="s">
        <v>2673</v>
      </c>
      <c r="AW36" s="11" t="s">
        <v>4824</v>
      </c>
      <c r="AX36" s="11" t="s">
        <v>502</v>
      </c>
      <c r="AY36" s="11" t="s">
        <v>1015</v>
      </c>
      <c r="AZ36" s="11">
        <v>105</v>
      </c>
      <c r="BA36" s="11">
        <v>38</v>
      </c>
      <c r="BC36" s="11" t="s">
        <v>4854</v>
      </c>
    </row>
    <row r="37" spans="1:55" x14ac:dyDescent="0.25">
      <c r="A37" t="str">
        <f t="shared" si="3"/>
        <v>С/2512Вирус гриппа птиц подтипа H9 уровень антител (ВНИИЗЖ)</v>
      </c>
      <c r="B37" t="str">
        <f>IF(E37="","",INDEX(Лаборатории!A:A,MATCH('Производственный контроль'!E37,Лаборатории!B:B,0)))</f>
        <v xml:space="preserve">КУРИНОЕ ЦАРСТВО АО </v>
      </c>
      <c r="C37" t="str">
        <f>IF(E37="","",VLOOKUP(E37,Лаборатории!B:D,3,0))</f>
        <v>U377_CHL</v>
      </c>
      <c r="D37" s="12">
        <v>45656</v>
      </c>
      <c r="E37" s="11" t="s">
        <v>793</v>
      </c>
      <c r="F37" s="11" t="s">
        <v>371</v>
      </c>
      <c r="G37" s="11" t="s">
        <v>502</v>
      </c>
      <c r="H37" s="11" t="s">
        <v>312</v>
      </c>
      <c r="I37" s="11" t="s">
        <v>3435</v>
      </c>
      <c r="J37" t="str">
        <f>IF(L37="","",VLOOKUP(L37,Продукция!B:D,3,0))</f>
        <v>Биологический_материал</v>
      </c>
      <c r="K37" t="str">
        <f>IF(L37="","",VLOOKUP(L37,Продукция!B:C,2,0))</f>
        <v>Сыворотка крови</v>
      </c>
      <c r="L37" s="151" t="s">
        <v>302</v>
      </c>
      <c r="M37">
        <f>IF(L37="","",VLOOKUP(L37,Продукция!B:L,11,0))</f>
        <v>0</v>
      </c>
      <c r="N37" s="11" t="s">
        <v>873</v>
      </c>
      <c r="P37" s="11" t="s">
        <v>340</v>
      </c>
      <c r="Q37" s="11" t="s">
        <v>854</v>
      </c>
      <c r="R37" s="153" t="s">
        <v>4857</v>
      </c>
      <c r="S37" s="11">
        <v>20</v>
      </c>
      <c r="T37" s="11" t="s">
        <v>4839</v>
      </c>
      <c r="V37" s="14">
        <v>45650</v>
      </c>
      <c r="Z37" s="11" t="s">
        <v>4823</v>
      </c>
      <c r="AA37" s="15">
        <v>0.44444444444444442</v>
      </c>
      <c r="AB37" t="str">
        <f>IF(L37="","",VLOOKUP(L37&amp;I37,Продукция!A:I,9,0))</f>
        <v>рекомендация производителя набора</v>
      </c>
      <c r="AC37" s="14">
        <v>45667</v>
      </c>
      <c r="AD37" s="11" t="s">
        <v>2673</v>
      </c>
      <c r="AE37" s="11" t="s">
        <v>4823</v>
      </c>
      <c r="AF37" t="str">
        <f>IF(AD37="","",VLOOKUP(AD37,'Сотрудники и ссылки'!A:B,2,0))</f>
        <v>Серолог</v>
      </c>
      <c r="AG37">
        <f>IF(AD37="","",VLOOKUP(AD37,'Сотрудники и ссылки'!A:C,3,0))</f>
        <v>20001771</v>
      </c>
      <c r="AH37" s="11" t="s">
        <v>2673</v>
      </c>
      <c r="AI37" t="str">
        <f>IF(AH37="","",VLOOKUP(AH37,'Сотрудники и ссылки'!A:B,2,0))</f>
        <v>Серолог</v>
      </c>
      <c r="AJ37">
        <f>IF(AH37="","",VLOOKUP(AH37,'Сотрудники и ссылки'!A:C,3,0))</f>
        <v>20001771</v>
      </c>
      <c r="AK37" s="14">
        <v>45667</v>
      </c>
      <c r="AL37" s="2">
        <f>IF(AK37="","",AK37+VLOOKUP(I37,'Вид исследования'!B:E,4,0))</f>
        <v>45668</v>
      </c>
      <c r="AM37" s="2">
        <f>IF(AK37="","",AK37+VLOOKUP(I37,'Вид исследования'!B:F,5,0))</f>
        <v>45668</v>
      </c>
      <c r="AN37" s="14">
        <v>45667</v>
      </c>
      <c r="AP37" s="11" t="s">
        <v>189</v>
      </c>
      <c r="AQ37" t="str">
        <f>IFERROR(IF(L37="","",VLOOKUP(L37&amp;I37,Продукция!A:K,11,0)),"обратитесь к админ справочника")</f>
        <v>согласно рекомендациям производителя теста</v>
      </c>
      <c r="AR37" s="11" t="s">
        <v>4823</v>
      </c>
      <c r="AS37" t="str">
        <f>IFERROR(IF(L37="","",VLOOKUP(L37&amp;I37,Продукция!A:J,10,0)),"обратитесь к админ справочника")</f>
        <v>инструкция по применению набора AI, Н9</v>
      </c>
      <c r="AT37" s="11" t="s">
        <v>4823</v>
      </c>
      <c r="AU37" s="11" t="s">
        <v>4823</v>
      </c>
      <c r="AV37" s="11" t="s">
        <v>2673</v>
      </c>
      <c r="AW37" s="11" t="s">
        <v>4824</v>
      </c>
      <c r="AX37" s="11" t="s">
        <v>502</v>
      </c>
      <c r="AY37" s="11" t="s">
        <v>1005</v>
      </c>
      <c r="AZ37" s="11">
        <v>105</v>
      </c>
      <c r="BA37" s="11">
        <v>37</v>
      </c>
      <c r="BC37" s="11" t="s">
        <v>4854</v>
      </c>
    </row>
    <row r="38" spans="1:55" x14ac:dyDescent="0.25">
      <c r="A38" t="str">
        <f t="shared" si="3"/>
        <v>С/2512Вирус гриппа птиц подтипа H9 уровень антител (ВНИИЗЖ)</v>
      </c>
      <c r="B38" t="str">
        <f>IF(E38="","",INDEX(Лаборатории!A:A,MATCH('Производственный контроль'!E38,Лаборатории!B:B,0)))</f>
        <v xml:space="preserve">КУРИНОЕ ЦАРСТВО АО </v>
      </c>
      <c r="C38" t="str">
        <f>IF(E38="","",VLOOKUP(E38,Лаборатории!B:D,3,0))</f>
        <v>U377_CHL</v>
      </c>
      <c r="D38" s="12">
        <v>45656</v>
      </c>
      <c r="E38" s="11" t="s">
        <v>793</v>
      </c>
      <c r="F38" s="11" t="s">
        <v>371</v>
      </c>
      <c r="G38" s="11" t="s">
        <v>502</v>
      </c>
      <c r="H38" s="11" t="s">
        <v>312</v>
      </c>
      <c r="I38" s="11" t="s">
        <v>3435</v>
      </c>
      <c r="J38" t="str">
        <f>IF(L38="","",VLOOKUP(L38,Продукция!B:D,3,0))</f>
        <v>Биологический_материал</v>
      </c>
      <c r="K38" t="str">
        <f>IF(L38="","",VLOOKUP(L38,Продукция!B:C,2,0))</f>
        <v>Сыворотка крови</v>
      </c>
      <c r="L38" s="151" t="s">
        <v>302</v>
      </c>
      <c r="M38">
        <f>IF(L38="","",VLOOKUP(L38,Продукция!B:L,11,0))</f>
        <v>0</v>
      </c>
      <c r="N38" s="11" t="s">
        <v>873</v>
      </c>
      <c r="P38" s="11" t="s">
        <v>340</v>
      </c>
      <c r="Q38" s="11" t="s">
        <v>854</v>
      </c>
      <c r="R38" s="153" t="s">
        <v>4858</v>
      </c>
      <c r="S38" s="11">
        <v>20</v>
      </c>
      <c r="T38" s="11" t="s">
        <v>4839</v>
      </c>
      <c r="V38" s="14">
        <v>45650</v>
      </c>
      <c r="Z38" s="11" t="s">
        <v>4823</v>
      </c>
      <c r="AA38" s="15">
        <v>0.44444444444444442</v>
      </c>
      <c r="AB38" t="str">
        <f>IF(L38="","",VLOOKUP(L38&amp;I38,Продукция!A:I,9,0))</f>
        <v>рекомендация производителя набора</v>
      </c>
      <c r="AC38" s="14">
        <v>45667</v>
      </c>
      <c r="AD38" s="11" t="s">
        <v>2673</v>
      </c>
      <c r="AE38" s="11" t="s">
        <v>4823</v>
      </c>
      <c r="AF38" t="str">
        <f>IF(AD38="","",VLOOKUP(AD38,'Сотрудники и ссылки'!A:B,2,0))</f>
        <v>Серолог</v>
      </c>
      <c r="AG38">
        <f>IF(AD38="","",VLOOKUP(AD38,'Сотрудники и ссылки'!A:C,3,0))</f>
        <v>20001771</v>
      </c>
      <c r="AH38" s="11" t="s">
        <v>2673</v>
      </c>
      <c r="AI38" t="str">
        <f>IF(AH38="","",VLOOKUP(AH38,'Сотрудники и ссылки'!A:B,2,0))</f>
        <v>Серолог</v>
      </c>
      <c r="AJ38">
        <f>IF(AH38="","",VLOOKUP(AH38,'Сотрудники и ссылки'!A:C,3,0))</f>
        <v>20001771</v>
      </c>
      <c r="AK38" s="14">
        <v>45667</v>
      </c>
      <c r="AL38" s="2">
        <f>IF(AK38="","",AK38+VLOOKUP(I38,'Вид исследования'!B:E,4,0))</f>
        <v>45668</v>
      </c>
      <c r="AM38" s="2">
        <f>IF(AK38="","",AK38+VLOOKUP(I38,'Вид исследования'!B:F,5,0))</f>
        <v>45668</v>
      </c>
      <c r="AN38" s="14">
        <v>45667</v>
      </c>
      <c r="AP38" s="11" t="s">
        <v>189</v>
      </c>
      <c r="AQ38" t="str">
        <f>IFERROR(IF(L38="","",VLOOKUP(L38&amp;I38,Продукция!A:K,11,0)),"обратитесь к админ справочника")</f>
        <v>согласно рекомендациям производителя теста</v>
      </c>
      <c r="AR38" s="11" t="s">
        <v>4823</v>
      </c>
      <c r="AS38" t="str">
        <f>IFERROR(IF(L38="","",VLOOKUP(L38&amp;I38,Продукция!A:J,10,0)),"обратитесь к админ справочника")</f>
        <v>инструкция по применению набора AI, Н9</v>
      </c>
      <c r="AT38" s="11" t="s">
        <v>4823</v>
      </c>
      <c r="AU38" s="11" t="s">
        <v>4823</v>
      </c>
      <c r="AV38" s="11" t="s">
        <v>2673</v>
      </c>
      <c r="AW38" s="11" t="s">
        <v>4824</v>
      </c>
      <c r="AX38" s="11" t="s">
        <v>502</v>
      </c>
      <c r="AY38" s="11" t="s">
        <v>1009</v>
      </c>
      <c r="AZ38" s="11">
        <v>105</v>
      </c>
      <c r="BA38" s="11">
        <v>37</v>
      </c>
      <c r="BC38" s="11" t="s">
        <v>4854</v>
      </c>
    </row>
    <row r="39" spans="1:55" x14ac:dyDescent="0.25">
      <c r="A39" t="str">
        <f t="shared" si="3"/>
        <v>С/2512Вирус гриппа птиц подтипа Н5 уровень антител (ВНИИЗЖ)</v>
      </c>
      <c r="B39" t="str">
        <f>IF(E39="","",INDEX(Лаборатории!A:A,MATCH('Производственный контроль'!E39,Лаборатории!B:B,0)))</f>
        <v xml:space="preserve">КУРИНОЕ ЦАРСТВО АО </v>
      </c>
      <c r="C39" t="str">
        <f>IF(E39="","",VLOOKUP(E39,Лаборатории!B:D,3,0))</f>
        <v>U377_CHL</v>
      </c>
      <c r="D39" s="12">
        <v>45656</v>
      </c>
      <c r="E39" s="11" t="s">
        <v>793</v>
      </c>
      <c r="F39" s="11" t="s">
        <v>371</v>
      </c>
      <c r="G39" s="11" t="s">
        <v>502</v>
      </c>
      <c r="H39" s="11" t="s">
        <v>312</v>
      </c>
      <c r="I39" s="11" t="s">
        <v>3437</v>
      </c>
      <c r="J39" t="str">
        <f>IF(L39="","",VLOOKUP(L39,Продукция!B:D,3,0))</f>
        <v>Биологический_материал</v>
      </c>
      <c r="K39" t="str">
        <f>IF(L39="","",VLOOKUP(L39,Продукция!B:C,2,0))</f>
        <v>Сыворотка крови</v>
      </c>
      <c r="L39" s="151" t="s">
        <v>302</v>
      </c>
      <c r="M39">
        <f>IF(L39="","",VLOOKUP(L39,Продукция!B:L,11,0))</f>
        <v>0</v>
      </c>
      <c r="N39" s="11" t="s">
        <v>873</v>
      </c>
      <c r="P39" s="11" t="s">
        <v>340</v>
      </c>
      <c r="Q39" s="11" t="s">
        <v>854</v>
      </c>
      <c r="R39" s="153" t="s">
        <v>4840</v>
      </c>
      <c r="S39" s="11">
        <v>20</v>
      </c>
      <c r="T39" s="11" t="s">
        <v>4839</v>
      </c>
      <c r="V39" s="14">
        <v>45649</v>
      </c>
      <c r="Z39" s="11" t="s">
        <v>4823</v>
      </c>
      <c r="AA39" s="15">
        <v>0.44444444444444442</v>
      </c>
      <c r="AB39" t="str">
        <f>IF(L39="","",VLOOKUP(L39&amp;I39,Продукция!A:I,9,0))</f>
        <v>рекомендация производителя набора</v>
      </c>
      <c r="AC39" s="14">
        <v>45667</v>
      </c>
      <c r="AD39" s="11" t="s">
        <v>2673</v>
      </c>
      <c r="AE39" s="11" t="s">
        <v>4823</v>
      </c>
      <c r="AF39" t="str">
        <f>IF(AD39="","",VLOOKUP(AD39,'Сотрудники и ссылки'!A:B,2,0))</f>
        <v>Серолог</v>
      </c>
      <c r="AG39">
        <f>IF(AD39="","",VLOOKUP(AD39,'Сотрудники и ссылки'!A:C,3,0))</f>
        <v>20001771</v>
      </c>
      <c r="AH39" s="11" t="s">
        <v>2673</v>
      </c>
      <c r="AI39" t="str">
        <f>IF(AH39="","",VLOOKUP(AH39,'Сотрудники и ссылки'!A:B,2,0))</f>
        <v>Серолог</v>
      </c>
      <c r="AJ39">
        <f>IF(AH39="","",VLOOKUP(AH39,'Сотрудники и ссылки'!A:C,3,0))</f>
        <v>20001771</v>
      </c>
      <c r="AK39" s="14">
        <v>45667</v>
      </c>
      <c r="AL39" s="2">
        <f>IF(AK39="","",AK39+VLOOKUP(I39,'Вид исследования'!B:E,4,0))</f>
        <v>45668</v>
      </c>
      <c r="AM39" s="2">
        <f>IF(AK39="","",AK39+VLOOKUP(I39,'Вид исследования'!B:F,5,0))</f>
        <v>45668</v>
      </c>
      <c r="AN39" s="14">
        <v>45667</v>
      </c>
      <c r="AP39" s="11" t="s">
        <v>189</v>
      </c>
      <c r="AQ39" t="str">
        <f>IFERROR(IF(L39="","",VLOOKUP(L39&amp;I39,Продукция!A:K,11,0)),"обратитесь к админ справочника")</f>
        <v>согласно рекомендациям производителя теста</v>
      </c>
      <c r="AR39" s="11" t="s">
        <v>4823</v>
      </c>
      <c r="AS39" t="str">
        <f>IFERROR(IF(L39="","",VLOOKUP(L39&amp;I39,Продукция!A:J,10,0)),"обратитесь к админ справочника")</f>
        <v>инструкция по применению набора AI, Н5</v>
      </c>
      <c r="AT39" s="11" t="s">
        <v>4823</v>
      </c>
      <c r="AU39" s="11" t="s">
        <v>4823</v>
      </c>
      <c r="AV39" s="11" t="s">
        <v>2673</v>
      </c>
      <c r="AW39" s="11" t="s">
        <v>4824</v>
      </c>
      <c r="AX39" s="11" t="s">
        <v>502</v>
      </c>
      <c r="AY39" s="11" t="s">
        <v>1011</v>
      </c>
      <c r="AZ39" s="11">
        <v>105</v>
      </c>
      <c r="BA39" s="11">
        <v>38</v>
      </c>
      <c r="BC39" s="11" t="s">
        <v>4854</v>
      </c>
    </row>
    <row r="40" spans="1:55" x14ac:dyDescent="0.25">
      <c r="A40" t="str">
        <f t="shared" si="3"/>
        <v>С/2512Вирус гриппа птиц подтипа Н5 уровень антител (ВНИИЗЖ)</v>
      </c>
      <c r="B40" t="str">
        <f>IF(E40="","",INDEX(Лаборатории!A:A,MATCH('Производственный контроль'!E40,Лаборатории!B:B,0)))</f>
        <v xml:space="preserve">КУРИНОЕ ЦАРСТВО АО </v>
      </c>
      <c r="C40" t="str">
        <f>IF(E40="","",VLOOKUP(E40,Лаборатории!B:D,3,0))</f>
        <v>U377_CHL</v>
      </c>
      <c r="D40" s="12">
        <v>45656</v>
      </c>
      <c r="E40" s="11" t="s">
        <v>793</v>
      </c>
      <c r="F40" s="11" t="s">
        <v>371</v>
      </c>
      <c r="G40" s="11" t="s">
        <v>502</v>
      </c>
      <c r="H40" s="11" t="s">
        <v>312</v>
      </c>
      <c r="I40" s="11" t="s">
        <v>3437</v>
      </c>
      <c r="J40" t="str">
        <f>IF(L40="","",VLOOKUP(L40,Продукция!B:D,3,0))</f>
        <v>Биологический_материал</v>
      </c>
      <c r="K40" t="str">
        <f>IF(L40="","",VLOOKUP(L40,Продукция!B:C,2,0))</f>
        <v>Сыворотка крови</v>
      </c>
      <c r="L40" s="151" t="s">
        <v>302</v>
      </c>
      <c r="M40">
        <f>IF(L40="","",VLOOKUP(L40,Продукция!B:L,11,0))</f>
        <v>0</v>
      </c>
      <c r="N40" s="11" t="s">
        <v>873</v>
      </c>
      <c r="P40" s="11" t="s">
        <v>340</v>
      </c>
      <c r="Q40" s="11" t="s">
        <v>854</v>
      </c>
      <c r="R40" s="153" t="s">
        <v>4856</v>
      </c>
      <c r="S40" s="11">
        <v>20</v>
      </c>
      <c r="T40" s="11" t="s">
        <v>4839</v>
      </c>
      <c r="V40" s="14">
        <v>45650</v>
      </c>
      <c r="Z40" s="11" t="s">
        <v>4823</v>
      </c>
      <c r="AA40" s="15">
        <v>0.44444444444444442</v>
      </c>
      <c r="AB40" t="str">
        <f>IF(L40="","",VLOOKUP(L40&amp;I40,Продукция!A:I,9,0))</f>
        <v>рекомендация производителя набора</v>
      </c>
      <c r="AC40" s="14">
        <v>45667</v>
      </c>
      <c r="AD40" s="11" t="s">
        <v>2673</v>
      </c>
      <c r="AE40" s="11" t="s">
        <v>4823</v>
      </c>
      <c r="AF40" t="str">
        <f>IF(AD40="","",VLOOKUP(AD40,'Сотрудники и ссылки'!A:B,2,0))</f>
        <v>Серолог</v>
      </c>
      <c r="AG40">
        <f>IF(AD40="","",VLOOKUP(AD40,'Сотрудники и ссылки'!A:C,3,0))</f>
        <v>20001771</v>
      </c>
      <c r="AH40" s="11" t="s">
        <v>2673</v>
      </c>
      <c r="AI40" t="str">
        <f>IF(AH40="","",VLOOKUP(AH40,'Сотрудники и ссылки'!A:B,2,0))</f>
        <v>Серолог</v>
      </c>
      <c r="AJ40">
        <f>IF(AH40="","",VLOOKUP(AH40,'Сотрудники и ссылки'!A:C,3,0))</f>
        <v>20001771</v>
      </c>
      <c r="AK40" s="14">
        <v>45667</v>
      </c>
      <c r="AL40" s="2">
        <f>IF(AK40="","",AK40+VLOOKUP(I40,'Вид исследования'!B:E,4,0))</f>
        <v>45668</v>
      </c>
      <c r="AM40" s="2">
        <f>IF(AK40="","",AK40+VLOOKUP(I40,'Вид исследования'!B:F,5,0))</f>
        <v>45668</v>
      </c>
      <c r="AN40" s="14">
        <v>45667</v>
      </c>
      <c r="AP40" s="11" t="s">
        <v>189</v>
      </c>
      <c r="AQ40" t="str">
        <f>IFERROR(IF(L40="","",VLOOKUP(L40&amp;I40,Продукция!A:K,11,0)),"обратитесь к админ справочника")</f>
        <v>согласно рекомендациям производителя теста</v>
      </c>
      <c r="AR40" s="11" t="s">
        <v>4823</v>
      </c>
      <c r="AS40" t="str">
        <f>IFERROR(IF(L40="","",VLOOKUP(L40&amp;I40,Продукция!A:J,10,0)),"обратитесь к админ справочника")</f>
        <v>инструкция по применению набора AI, Н5</v>
      </c>
      <c r="AT40" s="11" t="s">
        <v>4823</v>
      </c>
      <c r="AU40" s="11" t="s">
        <v>4823</v>
      </c>
      <c r="AV40" s="11" t="s">
        <v>2673</v>
      </c>
      <c r="AW40" s="11" t="s">
        <v>4824</v>
      </c>
      <c r="AX40" s="11" t="s">
        <v>502</v>
      </c>
      <c r="AY40" s="11" t="s">
        <v>1015</v>
      </c>
      <c r="AZ40" s="11">
        <v>105</v>
      </c>
      <c r="BA40" s="11">
        <v>38</v>
      </c>
      <c r="BC40" s="11" t="s">
        <v>4854</v>
      </c>
    </row>
    <row r="41" spans="1:55" x14ac:dyDescent="0.25">
      <c r="A41" t="str">
        <f t="shared" si="3"/>
        <v>С/2512Вирус гриппа птиц подтипа Н5 уровень антител (ВНИИЗЖ)</v>
      </c>
      <c r="B41" t="str">
        <f>IF(E41="","",INDEX(Лаборатории!A:A,MATCH('Производственный контроль'!E41,Лаборатории!B:B,0)))</f>
        <v xml:space="preserve">КУРИНОЕ ЦАРСТВО АО </v>
      </c>
      <c r="C41" t="str">
        <f>IF(E41="","",VLOOKUP(E41,Лаборатории!B:D,3,0))</f>
        <v>U377_CHL</v>
      </c>
      <c r="D41" s="12">
        <v>45656</v>
      </c>
      <c r="E41" s="11" t="s">
        <v>793</v>
      </c>
      <c r="F41" s="11" t="s">
        <v>371</v>
      </c>
      <c r="G41" s="11" t="s">
        <v>502</v>
      </c>
      <c r="H41" s="11" t="s">
        <v>312</v>
      </c>
      <c r="I41" s="11" t="s">
        <v>3437</v>
      </c>
      <c r="J41" t="str">
        <f>IF(L41="","",VLOOKUP(L41,Продукция!B:D,3,0))</f>
        <v>Биологический_материал</v>
      </c>
      <c r="K41" t="str">
        <f>IF(L41="","",VLOOKUP(L41,Продукция!B:C,2,0))</f>
        <v>Сыворотка крови</v>
      </c>
      <c r="L41" s="151" t="s">
        <v>302</v>
      </c>
      <c r="M41">
        <f>IF(L41="","",VLOOKUP(L41,Продукция!B:L,11,0))</f>
        <v>0</v>
      </c>
      <c r="N41" s="11" t="s">
        <v>873</v>
      </c>
      <c r="P41" s="11" t="s">
        <v>340</v>
      </c>
      <c r="Q41" s="11" t="s">
        <v>854</v>
      </c>
      <c r="R41" s="153" t="s">
        <v>4857</v>
      </c>
      <c r="S41" s="11">
        <v>20</v>
      </c>
      <c r="T41" s="11" t="s">
        <v>4839</v>
      </c>
      <c r="V41" s="14">
        <v>45650</v>
      </c>
      <c r="Z41" s="11" t="s">
        <v>4823</v>
      </c>
      <c r="AA41" s="15">
        <v>0.44444444444444442</v>
      </c>
      <c r="AB41" t="str">
        <f>IF(L41="","",VLOOKUP(L41&amp;I41,Продукция!A:I,9,0))</f>
        <v>рекомендация производителя набора</v>
      </c>
      <c r="AC41" s="14">
        <v>45667</v>
      </c>
      <c r="AD41" s="11" t="s">
        <v>2673</v>
      </c>
      <c r="AE41" s="11" t="s">
        <v>4823</v>
      </c>
      <c r="AF41" t="str">
        <f>IF(AD41="","",VLOOKUP(AD41,'Сотрудники и ссылки'!A:B,2,0))</f>
        <v>Серолог</v>
      </c>
      <c r="AG41">
        <f>IF(AD41="","",VLOOKUP(AD41,'Сотрудники и ссылки'!A:C,3,0))</f>
        <v>20001771</v>
      </c>
      <c r="AH41" s="11" t="s">
        <v>2673</v>
      </c>
      <c r="AI41" t="str">
        <f>IF(AH41="","",VLOOKUP(AH41,'Сотрудники и ссылки'!A:B,2,0))</f>
        <v>Серолог</v>
      </c>
      <c r="AJ41">
        <f>IF(AH41="","",VLOOKUP(AH41,'Сотрудники и ссылки'!A:C,3,0))</f>
        <v>20001771</v>
      </c>
      <c r="AK41" s="14">
        <v>45667</v>
      </c>
      <c r="AL41" s="2">
        <f>IF(AK41="","",AK41+VLOOKUP(I41,'Вид исследования'!B:E,4,0))</f>
        <v>45668</v>
      </c>
      <c r="AM41" s="2">
        <f>IF(AK41="","",AK41+VLOOKUP(I41,'Вид исследования'!B:F,5,0))</f>
        <v>45668</v>
      </c>
      <c r="AN41" s="14">
        <v>45667</v>
      </c>
      <c r="AP41" s="11" t="s">
        <v>189</v>
      </c>
      <c r="AQ41" t="str">
        <f>IFERROR(IF(L41="","",VLOOKUP(L41&amp;I41,Продукция!A:K,11,0)),"обратитесь к админ справочника")</f>
        <v>согласно рекомендациям производителя теста</v>
      </c>
      <c r="AR41" s="11" t="s">
        <v>4823</v>
      </c>
      <c r="AS41" t="str">
        <f>IFERROR(IF(L41="","",VLOOKUP(L41&amp;I41,Продукция!A:J,10,0)),"обратитесь к админ справочника")</f>
        <v>инструкция по применению набора AI, Н5</v>
      </c>
      <c r="AT41" s="11" t="s">
        <v>4823</v>
      </c>
      <c r="AU41" s="11" t="s">
        <v>4823</v>
      </c>
      <c r="AV41" s="11" t="s">
        <v>2673</v>
      </c>
      <c r="AW41" s="11" t="s">
        <v>4824</v>
      </c>
      <c r="AX41" s="11" t="s">
        <v>502</v>
      </c>
      <c r="AY41" s="11" t="s">
        <v>1005</v>
      </c>
      <c r="AZ41" s="11">
        <v>105</v>
      </c>
      <c r="BA41" s="11">
        <v>37</v>
      </c>
      <c r="BC41" s="11" t="s">
        <v>4854</v>
      </c>
    </row>
    <row r="42" spans="1:55" x14ac:dyDescent="0.25">
      <c r="A42" t="str">
        <f t="shared" si="3"/>
        <v>С/2512Вирус гриппа птиц подтипа Н5 уровень антител (ВНИИЗЖ)</v>
      </c>
      <c r="B42" t="str">
        <f>IF(E42="","",INDEX(Лаборатории!A:A,MATCH('Производственный контроль'!E42,Лаборатории!B:B,0)))</f>
        <v xml:space="preserve">КУРИНОЕ ЦАРСТВО АО </v>
      </c>
      <c r="C42" t="str">
        <f>IF(E42="","",VLOOKUP(E42,Лаборатории!B:D,3,0))</f>
        <v>U377_CHL</v>
      </c>
      <c r="D42" s="12">
        <v>45656</v>
      </c>
      <c r="E42" s="11" t="s">
        <v>793</v>
      </c>
      <c r="F42" s="11" t="s">
        <v>371</v>
      </c>
      <c r="G42" s="11" t="s">
        <v>502</v>
      </c>
      <c r="H42" s="11" t="s">
        <v>312</v>
      </c>
      <c r="I42" s="11" t="s">
        <v>3437</v>
      </c>
      <c r="J42" t="str">
        <f>IF(L42="","",VLOOKUP(L42,Продукция!B:D,3,0))</f>
        <v>Биологический_материал</v>
      </c>
      <c r="K42" t="str">
        <f>IF(L42="","",VLOOKUP(L42,Продукция!B:C,2,0))</f>
        <v>Сыворотка крови</v>
      </c>
      <c r="L42" s="151" t="s">
        <v>302</v>
      </c>
      <c r="M42">
        <f>IF(L42="","",VLOOKUP(L42,Продукция!B:L,11,0))</f>
        <v>0</v>
      </c>
      <c r="N42" s="11" t="s">
        <v>873</v>
      </c>
      <c r="P42" s="11" t="s">
        <v>340</v>
      </c>
      <c r="Q42" s="11" t="s">
        <v>854</v>
      </c>
      <c r="R42" s="153" t="s">
        <v>4858</v>
      </c>
      <c r="S42" s="11">
        <v>20</v>
      </c>
      <c r="T42" s="11" t="s">
        <v>4839</v>
      </c>
      <c r="V42" s="14">
        <v>45650</v>
      </c>
      <c r="Z42" s="11" t="s">
        <v>4823</v>
      </c>
      <c r="AA42" s="15">
        <v>0.44444444444444442</v>
      </c>
      <c r="AB42" t="str">
        <f>IF(L42="","",VLOOKUP(L42&amp;I42,Продукция!A:I,9,0))</f>
        <v>рекомендация производителя набора</v>
      </c>
      <c r="AC42" s="14">
        <v>45667</v>
      </c>
      <c r="AD42" s="11" t="s">
        <v>2673</v>
      </c>
      <c r="AE42" s="11" t="s">
        <v>4823</v>
      </c>
      <c r="AF42" t="str">
        <f>IF(AD42="","",VLOOKUP(AD42,'Сотрудники и ссылки'!A:B,2,0))</f>
        <v>Серолог</v>
      </c>
      <c r="AG42">
        <f>IF(AD42="","",VLOOKUP(AD42,'Сотрудники и ссылки'!A:C,3,0))</f>
        <v>20001771</v>
      </c>
      <c r="AH42" s="11" t="s">
        <v>2673</v>
      </c>
      <c r="AI42" t="str">
        <f>IF(AH42="","",VLOOKUP(AH42,'Сотрудники и ссылки'!A:B,2,0))</f>
        <v>Серолог</v>
      </c>
      <c r="AJ42">
        <f>IF(AH42="","",VLOOKUP(AH42,'Сотрудники и ссылки'!A:C,3,0))</f>
        <v>20001771</v>
      </c>
      <c r="AK42" s="14">
        <v>45667</v>
      </c>
      <c r="AL42" s="2">
        <f>IF(AK42="","",AK42+VLOOKUP(I42,'Вид исследования'!B:E,4,0))</f>
        <v>45668</v>
      </c>
      <c r="AM42" s="2">
        <f>IF(AK42="","",AK42+VLOOKUP(I42,'Вид исследования'!B:F,5,0))</f>
        <v>45668</v>
      </c>
      <c r="AN42" s="14">
        <v>45667</v>
      </c>
      <c r="AP42" s="11" t="s">
        <v>189</v>
      </c>
      <c r="AQ42" t="str">
        <f>IFERROR(IF(L42="","",VLOOKUP(L42&amp;I42,Продукция!A:K,11,0)),"обратитесь к админ справочника")</f>
        <v>согласно рекомендациям производителя теста</v>
      </c>
      <c r="AR42" s="11" t="s">
        <v>4823</v>
      </c>
      <c r="AS42" t="str">
        <f>IFERROR(IF(L42="","",VLOOKUP(L42&amp;I42,Продукция!A:J,10,0)),"обратитесь к админ справочника")</f>
        <v>инструкция по применению набора AI, Н5</v>
      </c>
      <c r="AT42" s="11" t="s">
        <v>4823</v>
      </c>
      <c r="AU42" s="11" t="s">
        <v>4823</v>
      </c>
      <c r="AV42" s="11" t="s">
        <v>2673</v>
      </c>
      <c r="AW42" s="11" t="s">
        <v>4824</v>
      </c>
      <c r="AX42" s="11" t="s">
        <v>502</v>
      </c>
      <c r="AY42" s="11" t="s">
        <v>1009</v>
      </c>
      <c r="AZ42" s="11">
        <v>105</v>
      </c>
      <c r="BA42" s="11">
        <v>37</v>
      </c>
      <c r="BC42" s="11" t="s">
        <v>4854</v>
      </c>
    </row>
    <row r="43" spans="1:55" x14ac:dyDescent="0.25">
      <c r="A43" t="str">
        <f t="shared" si="3"/>
        <v>С/2501ART (BioChek) инфекционный альвеолярный ринотрахеит тип А и В уровень антител</v>
      </c>
      <c r="B43" t="str">
        <f>IF(E43="","",INDEX(Лаборатории!A:A,MATCH('Производственный контроль'!E43,Лаборатории!B:B,0)))</f>
        <v xml:space="preserve">КУРИНОЕ ЦАРСТВО АО </v>
      </c>
      <c r="C43" t="str">
        <f>IF(E43="","",VLOOKUP(E43,Лаборатории!B:D,3,0))</f>
        <v>U377_CHL</v>
      </c>
      <c r="D43" s="12">
        <v>45654</v>
      </c>
      <c r="E43" s="11" t="s">
        <v>793</v>
      </c>
      <c r="F43" s="11" t="s">
        <v>544</v>
      </c>
      <c r="G43" s="11" t="s">
        <v>561</v>
      </c>
      <c r="H43" s="11" t="s">
        <v>262</v>
      </c>
      <c r="I43" s="11" t="s">
        <v>3409</v>
      </c>
      <c r="J43" t="str">
        <f>IF(L43="","",VLOOKUP(L43,Продукция!B:D,3,0))</f>
        <v>Биологический_материал</v>
      </c>
      <c r="K43" t="str">
        <f>IF(L43="","",VLOOKUP(L43,Продукция!B:C,2,0))</f>
        <v>Сыворотка крови</v>
      </c>
      <c r="L43" s="151" t="s">
        <v>302</v>
      </c>
      <c r="M43">
        <f>IF(L43="","",VLOOKUP(L43,Продукция!B:L,11,0))</f>
        <v>0</v>
      </c>
      <c r="N43" s="11" t="s">
        <v>873</v>
      </c>
      <c r="P43" s="11" t="s">
        <v>340</v>
      </c>
      <c r="Q43" s="11" t="s">
        <v>854</v>
      </c>
      <c r="R43" s="153" t="s">
        <v>4859</v>
      </c>
      <c r="S43" s="11">
        <v>19</v>
      </c>
      <c r="T43" s="11" t="s">
        <v>4822</v>
      </c>
      <c r="V43" s="14">
        <v>45653</v>
      </c>
      <c r="Z43" s="11" t="s">
        <v>4823</v>
      </c>
      <c r="AA43" s="15">
        <v>0.45833333333333331</v>
      </c>
      <c r="AB43" t="str">
        <f>IF(L43="","",VLOOKUP(L43&amp;I43,Продукция!A:I,9,0))</f>
        <v>рекомендация производителя набора</v>
      </c>
      <c r="AC43" s="14">
        <v>45666</v>
      </c>
      <c r="AD43" s="11" t="s">
        <v>2673</v>
      </c>
      <c r="AE43" s="11" t="s">
        <v>4823</v>
      </c>
      <c r="AF43" t="str">
        <f>IF(AD43="","",VLOOKUP(AD43,'Сотрудники и ссылки'!A:B,2,0))</f>
        <v>Серолог</v>
      </c>
      <c r="AG43">
        <f>IF(AD43="","",VLOOKUP(AD43,'Сотрудники и ссылки'!A:C,3,0))</f>
        <v>20001771</v>
      </c>
      <c r="AH43" s="11" t="s">
        <v>2673</v>
      </c>
      <c r="AI43" t="str">
        <f>IF(AH43="","",VLOOKUP(AH43,'Сотрудники и ссылки'!A:B,2,0))</f>
        <v>Серолог</v>
      </c>
      <c r="AJ43">
        <f>IF(AH43="","",VLOOKUP(AH43,'Сотрудники и ссылки'!A:C,3,0))</f>
        <v>20001771</v>
      </c>
      <c r="AK43" s="14">
        <v>45666</v>
      </c>
      <c r="AL43" s="2">
        <f>IF(AK43="","",AK43+VLOOKUP(I43,'Вид исследования'!B:E,4,0))</f>
        <v>45667</v>
      </c>
      <c r="AM43" s="2">
        <f>IF(AK43="","",AK43+VLOOKUP(I43,'Вид исследования'!B:F,5,0))</f>
        <v>45667</v>
      </c>
      <c r="AN43" s="14">
        <v>45666</v>
      </c>
      <c r="AP43" s="11" t="s">
        <v>189</v>
      </c>
      <c r="AQ43" t="str">
        <f>IFERROR(IF(L43="","",VLOOKUP(L43&amp;I43,Продукция!A:K,11,0)),"обратитесь к админ справочника")</f>
        <v>согласно рекомендациям производителя теста</v>
      </c>
      <c r="AR43" s="11" t="s">
        <v>4823</v>
      </c>
      <c r="AS43" t="str">
        <f>IFERROR(IF(L43="","",VLOOKUP(L43&amp;I43,Продукция!A:J,10,0)),"обратитесь к админ справочника")</f>
        <v>инструкция тест- ситема Биочек СК-120</v>
      </c>
      <c r="AT43" s="11" t="s">
        <v>4823</v>
      </c>
      <c r="AU43" s="11" t="s">
        <v>4823</v>
      </c>
      <c r="AV43" s="11" t="s">
        <v>2673</v>
      </c>
      <c r="AW43" s="11" t="s">
        <v>4824</v>
      </c>
      <c r="AX43" s="11" t="s">
        <v>561</v>
      </c>
      <c r="AY43" s="11" t="s">
        <v>1053</v>
      </c>
      <c r="AZ43" s="11">
        <v>153</v>
      </c>
      <c r="BA43" s="11">
        <v>41</v>
      </c>
      <c r="BC43" s="11" t="s">
        <v>4825</v>
      </c>
    </row>
    <row r="44" spans="1:55" x14ac:dyDescent="0.25">
      <c r="A44" t="str">
        <f t="shared" si="3"/>
        <v>С/2513ART (BioChek) инфекционный альвеолярный ринотрахеит тип А и В уровень антител</v>
      </c>
      <c r="B44" t="str">
        <f>IF(E44="","",INDEX(Лаборатории!A:A,MATCH('Производственный контроль'!E44,Лаборатории!B:B,0)))</f>
        <v xml:space="preserve">КУРИНОЕ ЦАРСТВО АО </v>
      </c>
      <c r="C44" t="str">
        <f>IF(E44="","",VLOOKUP(E44,Лаборатории!B:D,3,0))</f>
        <v>U377_CHL</v>
      </c>
      <c r="D44" s="12">
        <v>45656</v>
      </c>
      <c r="E44" s="11" t="s">
        <v>793</v>
      </c>
      <c r="F44" s="11" t="s">
        <v>544</v>
      </c>
      <c r="G44" s="11" t="s">
        <v>561</v>
      </c>
      <c r="H44" s="11" t="s">
        <v>262</v>
      </c>
      <c r="I44" s="11" t="s">
        <v>3409</v>
      </c>
      <c r="J44" t="str">
        <f>IF(L44="","",VLOOKUP(L44,Продукция!B:D,3,0))</f>
        <v>Биологический_материал</v>
      </c>
      <c r="K44" t="str">
        <f>IF(L44="","",VLOOKUP(L44,Продукция!B:C,2,0))</f>
        <v>Сыворотка крови</v>
      </c>
      <c r="L44" s="151" t="s">
        <v>302</v>
      </c>
      <c r="M44">
        <f>IF(L44="","",VLOOKUP(L44,Продукция!B:L,11,0))</f>
        <v>0</v>
      </c>
      <c r="N44" s="11" t="s">
        <v>873</v>
      </c>
      <c r="P44" s="11" t="s">
        <v>340</v>
      </c>
      <c r="Q44" s="11" t="s">
        <v>854</v>
      </c>
      <c r="R44" s="153" t="s">
        <v>4830</v>
      </c>
      <c r="S44" s="11">
        <v>19</v>
      </c>
      <c r="T44" s="11" t="s">
        <v>4838</v>
      </c>
      <c r="V44" s="14">
        <v>45654</v>
      </c>
      <c r="Z44" s="11" t="s">
        <v>4823</v>
      </c>
      <c r="AA44" s="15">
        <v>0.53125</v>
      </c>
      <c r="AB44" t="str">
        <f>IF(L44="","",VLOOKUP(L44&amp;I44,Продукция!A:I,9,0))</f>
        <v>рекомендация производителя набора</v>
      </c>
      <c r="AC44" s="14">
        <v>45666</v>
      </c>
      <c r="AD44" s="11" t="s">
        <v>2673</v>
      </c>
      <c r="AE44" s="11" t="s">
        <v>4823</v>
      </c>
      <c r="AF44" t="str">
        <f>IF(AD44="","",VLOOKUP(AD44,'Сотрудники и ссылки'!A:B,2,0))</f>
        <v>Серолог</v>
      </c>
      <c r="AG44">
        <f>IF(AD44="","",VLOOKUP(AD44,'Сотрудники и ссылки'!A:C,3,0))</f>
        <v>20001771</v>
      </c>
      <c r="AH44" s="11" t="s">
        <v>2673</v>
      </c>
      <c r="AI44" t="str">
        <f>IF(AH44="","",VLOOKUP(AH44,'Сотрудники и ссылки'!A:B,2,0))</f>
        <v>Серолог</v>
      </c>
      <c r="AJ44">
        <f>IF(AH44="","",VLOOKUP(AH44,'Сотрудники и ссылки'!A:C,3,0))</f>
        <v>20001771</v>
      </c>
      <c r="AK44" s="14">
        <v>45666</v>
      </c>
      <c r="AL44" s="2">
        <f>IF(AK44="","",AK44+VLOOKUP(I44,'Вид исследования'!B:E,4,0))</f>
        <v>45667</v>
      </c>
      <c r="AM44" s="2">
        <f>IF(AK44="","",AK44+VLOOKUP(I44,'Вид исследования'!B:F,5,0))</f>
        <v>45667</v>
      </c>
      <c r="AN44" s="14">
        <v>45666</v>
      </c>
      <c r="AP44" s="11" t="s">
        <v>189</v>
      </c>
      <c r="AQ44" t="str">
        <f>IFERROR(IF(L44="","",VLOOKUP(L44&amp;I44,Продукция!A:K,11,0)),"обратитесь к админ справочника")</f>
        <v>согласно рекомендациям производителя теста</v>
      </c>
      <c r="AR44" s="11" t="s">
        <v>4823</v>
      </c>
      <c r="AS44" t="str">
        <f>IFERROR(IF(L44="","",VLOOKUP(L44&amp;I44,Продукция!A:J,10,0)),"обратитесь к админ справочника")</f>
        <v>инструкция тест- ситема Биочек СК-120</v>
      </c>
      <c r="AT44" s="11" t="s">
        <v>4823</v>
      </c>
      <c r="AU44" s="11" t="s">
        <v>4823</v>
      </c>
      <c r="AV44" s="11" t="s">
        <v>2673</v>
      </c>
      <c r="AW44" s="11" t="s">
        <v>4824</v>
      </c>
      <c r="AX44" s="11" t="s">
        <v>561</v>
      </c>
      <c r="AY44" s="11" t="s">
        <v>1064</v>
      </c>
      <c r="AZ44" s="11">
        <v>153</v>
      </c>
      <c r="BA44" s="11">
        <v>41</v>
      </c>
      <c r="BC44" s="11" t="s">
        <v>4855</v>
      </c>
    </row>
    <row r="45" spans="1:55" x14ac:dyDescent="0.25">
      <c r="A45" t="str">
        <f t="shared" si="3"/>
        <v>С/2513ART (BioChek) инфекционный альвеолярный ринотрахеит тип А и В уровень антител</v>
      </c>
      <c r="B45" t="str">
        <f>IF(E45="","",INDEX(Лаборатории!A:A,MATCH('Производственный контроль'!E45,Лаборатории!B:B,0)))</f>
        <v xml:space="preserve">КУРИНОЕ ЦАРСТВО АО </v>
      </c>
      <c r="C45" t="str">
        <f>IF(E45="","",VLOOKUP(E45,Лаборатории!B:D,3,0))</f>
        <v>U377_CHL</v>
      </c>
      <c r="D45" s="12">
        <v>45656</v>
      </c>
      <c r="E45" s="11" t="s">
        <v>793</v>
      </c>
      <c r="F45" s="11" t="s">
        <v>544</v>
      </c>
      <c r="G45" s="11" t="s">
        <v>561</v>
      </c>
      <c r="H45" s="11" t="s">
        <v>262</v>
      </c>
      <c r="I45" s="11" t="s">
        <v>3409</v>
      </c>
      <c r="J45" t="str">
        <f>IF(L45="","",VLOOKUP(L45,Продукция!B:D,3,0))</f>
        <v>Биологический_материал</v>
      </c>
      <c r="K45" t="str">
        <f>IF(L45="","",VLOOKUP(L45,Продукция!B:C,2,0))</f>
        <v>Сыворотка крови</v>
      </c>
      <c r="L45" s="151" t="s">
        <v>302</v>
      </c>
      <c r="M45">
        <f>IF(L45="","",VLOOKUP(L45,Продукция!B:L,11,0))</f>
        <v>0</v>
      </c>
      <c r="N45" s="11" t="s">
        <v>873</v>
      </c>
      <c r="P45" s="11" t="s">
        <v>340</v>
      </c>
      <c r="Q45" s="11" t="s">
        <v>854</v>
      </c>
      <c r="R45" s="153" t="s">
        <v>4828</v>
      </c>
      <c r="S45" s="11">
        <v>18</v>
      </c>
      <c r="T45" s="11" t="s">
        <v>4838</v>
      </c>
      <c r="V45" s="14">
        <v>45654</v>
      </c>
      <c r="Z45" s="11" t="s">
        <v>4823</v>
      </c>
      <c r="AA45" s="15">
        <v>0.53125</v>
      </c>
      <c r="AB45" t="str">
        <f>IF(L45="","",VLOOKUP(L45&amp;I45,Продукция!A:I,9,0))</f>
        <v>рекомендация производителя набора</v>
      </c>
      <c r="AC45" s="14">
        <v>45666</v>
      </c>
      <c r="AD45" s="11" t="s">
        <v>2673</v>
      </c>
      <c r="AE45" s="11" t="s">
        <v>4823</v>
      </c>
      <c r="AF45" t="str">
        <f>IF(AD45="","",VLOOKUP(AD45,'Сотрудники и ссылки'!A:B,2,0))</f>
        <v>Серолог</v>
      </c>
      <c r="AG45">
        <f>IF(AD45="","",VLOOKUP(AD45,'Сотрудники и ссылки'!A:C,3,0))</f>
        <v>20001771</v>
      </c>
      <c r="AH45" s="11" t="s">
        <v>2673</v>
      </c>
      <c r="AI45" t="str">
        <f>IF(AH45="","",VLOOKUP(AH45,'Сотрудники и ссылки'!A:B,2,0))</f>
        <v>Серолог</v>
      </c>
      <c r="AJ45">
        <f>IF(AH45="","",VLOOKUP(AH45,'Сотрудники и ссылки'!A:C,3,0))</f>
        <v>20001771</v>
      </c>
      <c r="AK45" s="14">
        <v>45666</v>
      </c>
      <c r="AL45" s="2">
        <f>IF(AK45="","",AK45+VLOOKUP(I45,'Вид исследования'!B:E,4,0))</f>
        <v>45667</v>
      </c>
      <c r="AM45" s="2">
        <f>IF(AK45="","",AK45+VLOOKUP(I45,'Вид исследования'!B:F,5,0))</f>
        <v>45667</v>
      </c>
      <c r="AN45" s="14">
        <v>45666</v>
      </c>
      <c r="AP45" s="11" t="s">
        <v>189</v>
      </c>
      <c r="AQ45" t="str">
        <f>IFERROR(IF(L45="","",VLOOKUP(L45&amp;I45,Продукция!A:K,11,0)),"обратитесь к админ справочника")</f>
        <v>согласно рекомендациям производителя теста</v>
      </c>
      <c r="AR45" s="11" t="s">
        <v>4823</v>
      </c>
      <c r="AS45" t="str">
        <f>IFERROR(IF(L45="","",VLOOKUP(L45&amp;I45,Продукция!A:J,10,0)),"обратитесь к админ справочника")</f>
        <v>инструкция тест- ситема Биочек СК-120</v>
      </c>
      <c r="AT45" s="11" t="s">
        <v>4823</v>
      </c>
      <c r="AU45" s="11" t="s">
        <v>4823</v>
      </c>
      <c r="AV45" s="11" t="s">
        <v>2673</v>
      </c>
      <c r="AW45" s="11" t="s">
        <v>4824</v>
      </c>
      <c r="AX45" s="11" t="s">
        <v>561</v>
      </c>
      <c r="AY45" s="11" t="s">
        <v>1058</v>
      </c>
      <c r="AZ45" s="11">
        <v>153</v>
      </c>
      <c r="BA45" s="11">
        <v>41</v>
      </c>
      <c r="BC45" s="11" t="s">
        <v>4855</v>
      </c>
    </row>
    <row r="46" spans="1:55" x14ac:dyDescent="0.25">
      <c r="A46" t="str">
        <f t="shared" si="3"/>
        <v>С/2513ART (BioChek) инфекционный альвеолярный ринотрахеит тип А и В уровень антител</v>
      </c>
      <c r="B46" t="str">
        <f>IF(E46="","",INDEX(Лаборатории!A:A,MATCH('Производственный контроль'!E46,Лаборатории!B:B,0)))</f>
        <v xml:space="preserve">КУРИНОЕ ЦАРСТВО АО </v>
      </c>
      <c r="C46" t="str">
        <f>IF(E46="","",VLOOKUP(E46,Лаборатории!B:D,3,0))</f>
        <v>U377_CHL</v>
      </c>
      <c r="D46" s="12">
        <v>45656</v>
      </c>
      <c r="E46" s="11" t="s">
        <v>793</v>
      </c>
      <c r="F46" s="11" t="s">
        <v>544</v>
      </c>
      <c r="G46" s="11" t="s">
        <v>561</v>
      </c>
      <c r="H46" s="11" t="s">
        <v>262</v>
      </c>
      <c r="I46" s="11" t="s">
        <v>3409</v>
      </c>
      <c r="J46" t="str">
        <f>IF(L46="","",VLOOKUP(L46,Продукция!B:D,3,0))</f>
        <v>Биологический_материал</v>
      </c>
      <c r="K46" t="str">
        <f>IF(L46="","",VLOOKUP(L46,Продукция!B:C,2,0))</f>
        <v>Сыворотка крови</v>
      </c>
      <c r="L46" s="151" t="s">
        <v>302</v>
      </c>
      <c r="M46">
        <f>IF(L46="","",VLOOKUP(L46,Продукция!B:L,11,0))</f>
        <v>0</v>
      </c>
      <c r="N46" s="11" t="s">
        <v>873</v>
      </c>
      <c r="P46" s="11" t="s">
        <v>340</v>
      </c>
      <c r="Q46" s="11" t="s">
        <v>854</v>
      </c>
      <c r="R46" s="153" t="s">
        <v>4834</v>
      </c>
      <c r="S46" s="11">
        <v>18</v>
      </c>
      <c r="T46" s="11" t="s">
        <v>4838</v>
      </c>
      <c r="V46" s="14">
        <v>45653</v>
      </c>
      <c r="Z46" s="11" t="s">
        <v>4823</v>
      </c>
      <c r="AA46" s="15">
        <v>0.53125</v>
      </c>
      <c r="AB46" t="str">
        <f>IF(L46="","",VLOOKUP(L46&amp;I46,Продукция!A:I,9,0))</f>
        <v>рекомендация производителя набора</v>
      </c>
      <c r="AC46" s="14">
        <v>45666</v>
      </c>
      <c r="AD46" s="11" t="s">
        <v>2673</v>
      </c>
      <c r="AE46" s="11" t="s">
        <v>4823</v>
      </c>
      <c r="AF46" t="str">
        <f>IF(AD46="","",VLOOKUP(AD46,'Сотрудники и ссылки'!A:B,2,0))</f>
        <v>Серолог</v>
      </c>
      <c r="AG46">
        <f>IF(AD46="","",VLOOKUP(AD46,'Сотрудники и ссылки'!A:C,3,0))</f>
        <v>20001771</v>
      </c>
      <c r="AH46" s="11" t="s">
        <v>2673</v>
      </c>
      <c r="AI46" t="str">
        <f>IF(AH46="","",VLOOKUP(AH46,'Сотрудники и ссылки'!A:B,2,0))</f>
        <v>Серолог</v>
      </c>
      <c r="AJ46">
        <f>IF(AH46="","",VLOOKUP(AH46,'Сотрудники и ссылки'!A:C,3,0))</f>
        <v>20001771</v>
      </c>
      <c r="AK46" s="14">
        <v>45666</v>
      </c>
      <c r="AL46" s="2">
        <f>IF(AK46="","",AK46+VLOOKUP(I46,'Вид исследования'!B:E,4,0))</f>
        <v>45667</v>
      </c>
      <c r="AM46" s="2">
        <f>IF(AK46="","",AK46+VLOOKUP(I46,'Вид исследования'!B:F,5,0))</f>
        <v>45667</v>
      </c>
      <c r="AN46" s="14">
        <v>45666</v>
      </c>
      <c r="AP46" s="11" t="s">
        <v>189</v>
      </c>
      <c r="AQ46" t="str">
        <f>IFERROR(IF(L46="","",VLOOKUP(L46&amp;I46,Продукция!A:K,11,0)),"обратитесь к админ справочника")</f>
        <v>согласно рекомендациям производителя теста</v>
      </c>
      <c r="AR46" s="11" t="s">
        <v>4823</v>
      </c>
      <c r="AS46" t="str">
        <f>IFERROR(IF(L46="","",VLOOKUP(L46&amp;I46,Продукция!A:J,10,0)),"обратитесь к админ справочника")</f>
        <v>инструкция тест- ситема Биочек СК-120</v>
      </c>
      <c r="AT46" s="11" t="s">
        <v>4823</v>
      </c>
      <c r="AU46" s="11" t="s">
        <v>4823</v>
      </c>
      <c r="AV46" s="11" t="s">
        <v>2673</v>
      </c>
      <c r="AW46" s="11" t="s">
        <v>4824</v>
      </c>
      <c r="AX46" s="11" t="s">
        <v>561</v>
      </c>
      <c r="AY46" s="11" t="s">
        <v>1076</v>
      </c>
      <c r="AZ46" s="11">
        <v>153</v>
      </c>
      <c r="BA46" s="11">
        <v>40</v>
      </c>
      <c r="BC46" s="11" t="s">
        <v>4855</v>
      </c>
    </row>
    <row r="47" spans="1:55" x14ac:dyDescent="0.25">
      <c r="A47" t="str">
        <f t="shared" si="3"/>
        <v>С/2513ART (BioChek) инфекционный альвеолярный ринотрахеит тип А и В уровень антител</v>
      </c>
      <c r="B47" t="str">
        <f>IF(E47="","",INDEX(Лаборатории!A:A,MATCH('Производственный контроль'!E47,Лаборатории!B:B,0)))</f>
        <v xml:space="preserve">КУРИНОЕ ЦАРСТВО АО </v>
      </c>
      <c r="C47" t="str">
        <f>IF(E47="","",VLOOKUP(E47,Лаборатории!B:D,3,0))</f>
        <v>U377_CHL</v>
      </c>
      <c r="D47" s="12">
        <v>45656</v>
      </c>
      <c r="E47" s="11" t="s">
        <v>793</v>
      </c>
      <c r="F47" s="11" t="s">
        <v>544</v>
      </c>
      <c r="G47" s="11" t="s">
        <v>561</v>
      </c>
      <c r="H47" s="11" t="s">
        <v>262</v>
      </c>
      <c r="I47" s="11" t="s">
        <v>3409</v>
      </c>
      <c r="J47" t="str">
        <f>IF(L47="","",VLOOKUP(L47,Продукция!B:D,3,0))</f>
        <v>Биологический_материал</v>
      </c>
      <c r="K47" t="str">
        <f>IF(L47="","",VLOOKUP(L47,Продукция!B:C,2,0))</f>
        <v>Сыворотка крови</v>
      </c>
      <c r="L47" s="151" t="s">
        <v>302</v>
      </c>
      <c r="M47">
        <f>IF(L47="","",VLOOKUP(L47,Продукция!B:L,11,0))</f>
        <v>0</v>
      </c>
      <c r="N47" s="11" t="s">
        <v>873</v>
      </c>
      <c r="P47" s="11" t="s">
        <v>340</v>
      </c>
      <c r="Q47" s="11" t="s">
        <v>854</v>
      </c>
      <c r="R47" s="153" t="s">
        <v>4826</v>
      </c>
      <c r="S47" s="11">
        <v>18</v>
      </c>
      <c r="T47" s="11" t="s">
        <v>4838</v>
      </c>
      <c r="V47" s="14">
        <v>45655</v>
      </c>
      <c r="Z47" s="11" t="s">
        <v>4823</v>
      </c>
      <c r="AA47" s="15">
        <v>0.53125</v>
      </c>
      <c r="AB47" t="str">
        <f>IF(L47="","",VLOOKUP(L47&amp;I47,Продукция!A:I,9,0))</f>
        <v>рекомендация производителя набора</v>
      </c>
      <c r="AC47" s="14">
        <v>45666</v>
      </c>
      <c r="AD47" s="11" t="s">
        <v>2673</v>
      </c>
      <c r="AE47" s="11" t="s">
        <v>4823</v>
      </c>
      <c r="AF47" t="str">
        <f>IF(AD47="","",VLOOKUP(AD47,'Сотрудники и ссылки'!A:B,2,0))</f>
        <v>Серолог</v>
      </c>
      <c r="AG47">
        <f>IF(AD47="","",VLOOKUP(AD47,'Сотрудники и ссылки'!A:C,3,0))</f>
        <v>20001771</v>
      </c>
      <c r="AH47" s="11" t="s">
        <v>2673</v>
      </c>
      <c r="AI47" t="str">
        <f>IF(AH47="","",VLOOKUP(AH47,'Сотрудники и ссылки'!A:B,2,0))</f>
        <v>Серолог</v>
      </c>
      <c r="AJ47">
        <f>IF(AH47="","",VLOOKUP(AH47,'Сотрудники и ссылки'!A:C,3,0))</f>
        <v>20001771</v>
      </c>
      <c r="AK47" s="14">
        <v>45666</v>
      </c>
      <c r="AL47" s="2">
        <f>IF(AK47="","",AK47+VLOOKUP(I47,'Вид исследования'!B:E,4,0))</f>
        <v>45667</v>
      </c>
      <c r="AM47" s="2">
        <f>IF(AK47="","",AK47+VLOOKUP(I47,'Вид исследования'!B:F,5,0))</f>
        <v>45667</v>
      </c>
      <c r="AN47" s="14">
        <v>45666</v>
      </c>
      <c r="AP47" s="11" t="s">
        <v>189</v>
      </c>
      <c r="AQ47" t="str">
        <f>IFERROR(IF(L47="","",VLOOKUP(L47&amp;I47,Продукция!A:K,11,0)),"обратитесь к админ справочника")</f>
        <v>согласно рекомендациям производителя теста</v>
      </c>
      <c r="AR47" s="11" t="s">
        <v>4823</v>
      </c>
      <c r="AS47" t="str">
        <f>IFERROR(IF(L47="","",VLOOKUP(L47&amp;I47,Продукция!A:J,10,0)),"обратитесь к админ справочника")</f>
        <v>инструкция тест- ситема Биочек СК-120</v>
      </c>
      <c r="AT47" s="11" t="s">
        <v>4823</v>
      </c>
      <c r="AU47" s="11" t="s">
        <v>4823</v>
      </c>
      <c r="AV47" s="11" t="s">
        <v>2673</v>
      </c>
      <c r="AW47" s="11" t="s">
        <v>4824</v>
      </c>
      <c r="AX47" s="11" t="s">
        <v>561</v>
      </c>
      <c r="AY47" s="11" t="s">
        <v>1052</v>
      </c>
      <c r="AZ47" s="11">
        <v>153</v>
      </c>
      <c r="BA47" s="11">
        <v>41</v>
      </c>
      <c r="BC47" s="11" t="s">
        <v>4855</v>
      </c>
    </row>
    <row r="48" spans="1:55" x14ac:dyDescent="0.25">
      <c r="A48" t="str">
        <f t="shared" si="3"/>
        <v>С/2501IBD (BioChek) болезнь Гамборо уровень антител</v>
      </c>
      <c r="B48" t="str">
        <f>IF(E48="","",INDEX(Лаборатории!A:A,MATCH('Производственный контроль'!E48,Лаборатории!B:B,0)))</f>
        <v xml:space="preserve">КУРИНОЕ ЦАРСТВО АО </v>
      </c>
      <c r="C48" t="str">
        <f>IF(E48="","",VLOOKUP(E48,Лаборатории!B:D,3,0))</f>
        <v>U377_CHL</v>
      </c>
      <c r="D48" s="12">
        <v>45654</v>
      </c>
      <c r="E48" s="11" t="s">
        <v>793</v>
      </c>
      <c r="F48" s="11" t="s">
        <v>544</v>
      </c>
      <c r="G48" s="11" t="s">
        <v>561</v>
      </c>
      <c r="H48" s="11" t="s">
        <v>262</v>
      </c>
      <c r="I48" s="11" t="s">
        <v>3415</v>
      </c>
      <c r="J48" t="str">
        <f>IF(L48="","",VLOOKUP(L48,Продукция!B:D,3,0))</f>
        <v>Биологический_материал</v>
      </c>
      <c r="K48" t="str">
        <f>IF(L48="","",VLOOKUP(L48,Продукция!B:C,2,0))</f>
        <v>Сыворотка крови</v>
      </c>
      <c r="L48" s="151" t="s">
        <v>302</v>
      </c>
      <c r="M48">
        <f>IF(L48="","",VLOOKUP(L48,Продукция!B:L,11,0))</f>
        <v>0</v>
      </c>
      <c r="N48" s="11" t="s">
        <v>873</v>
      </c>
      <c r="P48" s="11" t="s">
        <v>340</v>
      </c>
      <c r="Q48" s="11" t="s">
        <v>854</v>
      </c>
      <c r="R48" s="153" t="s">
        <v>4859</v>
      </c>
      <c r="S48" s="11">
        <v>19</v>
      </c>
      <c r="T48" s="11" t="s">
        <v>4822</v>
      </c>
      <c r="V48" s="14">
        <v>45653</v>
      </c>
      <c r="Z48" s="11" t="s">
        <v>4823</v>
      </c>
      <c r="AA48" s="15">
        <v>0.45833333333333331</v>
      </c>
      <c r="AB48" t="str">
        <f>IF(L48="","",VLOOKUP(L48&amp;I48,Продукция!A:I,9,0))</f>
        <v>рекомендация производителя набора</v>
      </c>
      <c r="AC48" s="14">
        <v>45666</v>
      </c>
      <c r="AD48" s="11" t="s">
        <v>2673</v>
      </c>
      <c r="AE48" s="11" t="s">
        <v>4823</v>
      </c>
      <c r="AF48" t="str">
        <f>IF(AD48="","",VLOOKUP(AD48,'Сотрудники и ссылки'!A:B,2,0))</f>
        <v>Серолог</v>
      </c>
      <c r="AG48">
        <f>IF(AD48="","",VLOOKUP(AD48,'Сотрудники и ссылки'!A:C,3,0))</f>
        <v>20001771</v>
      </c>
      <c r="AH48" s="11" t="s">
        <v>2673</v>
      </c>
      <c r="AI48" t="str">
        <f>IF(AH48="","",VLOOKUP(AH48,'Сотрудники и ссылки'!A:B,2,0))</f>
        <v>Серолог</v>
      </c>
      <c r="AJ48">
        <f>IF(AH48="","",VLOOKUP(AH48,'Сотрудники и ссылки'!A:C,3,0))</f>
        <v>20001771</v>
      </c>
      <c r="AK48" s="14">
        <v>45666</v>
      </c>
      <c r="AL48" s="2">
        <f>IF(AK48="","",AK48+VLOOKUP(I48,'Вид исследования'!B:E,4,0))</f>
        <v>45667</v>
      </c>
      <c r="AM48" s="2">
        <f>IF(AK48="","",AK48+VLOOKUP(I48,'Вид исследования'!B:F,5,0))</f>
        <v>45667</v>
      </c>
      <c r="AN48" s="14">
        <v>45666</v>
      </c>
      <c r="AP48" s="11" t="s">
        <v>189</v>
      </c>
      <c r="AQ48" t="str">
        <f>IFERROR(IF(L48="","",VLOOKUP(L48&amp;I48,Продукция!A:K,11,0)),"обратитесь к админ справочника")</f>
        <v>согласно рекомендациям производителя теста</v>
      </c>
      <c r="AR48" s="11" t="s">
        <v>4823</v>
      </c>
      <c r="AS48" t="str">
        <f>IFERROR(IF(L48="","",VLOOKUP(L48&amp;I48,Продукция!A:J,10,0)),"обратитесь к админ справочника")</f>
        <v>инструкция тест- ситема Биочек СК-113</v>
      </c>
      <c r="AT48" s="11" t="s">
        <v>4823</v>
      </c>
      <c r="AU48" s="11" t="s">
        <v>4823</v>
      </c>
      <c r="AV48" s="11" t="s">
        <v>2673</v>
      </c>
      <c r="AW48" s="11" t="s">
        <v>4824</v>
      </c>
      <c r="AX48" s="11" t="s">
        <v>561</v>
      </c>
      <c r="AY48" s="11" t="s">
        <v>1053</v>
      </c>
      <c r="AZ48" s="11">
        <v>153</v>
      </c>
      <c r="BA48" s="11">
        <v>41</v>
      </c>
      <c r="BC48" s="11" t="s">
        <v>4825</v>
      </c>
    </row>
    <row r="49" spans="1:55" x14ac:dyDescent="0.25">
      <c r="A49" t="str">
        <f t="shared" si="3"/>
        <v>С/2513IBD (BioChek) болезнь Гамборо уровень антител</v>
      </c>
      <c r="B49" t="str">
        <f>IF(E49="","",INDEX(Лаборатории!A:A,MATCH('Производственный контроль'!E49,Лаборатории!B:B,0)))</f>
        <v xml:space="preserve">КУРИНОЕ ЦАРСТВО АО </v>
      </c>
      <c r="C49" t="str">
        <f>IF(E49="","",VLOOKUP(E49,Лаборатории!B:D,3,0))</f>
        <v>U377_CHL</v>
      </c>
      <c r="D49" s="12">
        <v>45656</v>
      </c>
      <c r="E49" s="11" t="s">
        <v>793</v>
      </c>
      <c r="F49" s="11" t="s">
        <v>544</v>
      </c>
      <c r="G49" s="11" t="s">
        <v>561</v>
      </c>
      <c r="H49" s="11" t="s">
        <v>262</v>
      </c>
      <c r="I49" s="11" t="s">
        <v>3415</v>
      </c>
      <c r="J49" t="str">
        <f>IF(L49="","",VLOOKUP(L49,Продукция!B:D,3,0))</f>
        <v>Биологический_материал</v>
      </c>
      <c r="K49" t="str">
        <f>IF(L49="","",VLOOKUP(L49,Продукция!B:C,2,0))</f>
        <v>Сыворотка крови</v>
      </c>
      <c r="L49" s="151" t="s">
        <v>302</v>
      </c>
      <c r="M49">
        <f>IF(L49="","",VLOOKUP(L49,Продукция!B:L,11,0))</f>
        <v>0</v>
      </c>
      <c r="N49" s="11" t="s">
        <v>873</v>
      </c>
      <c r="P49" s="11" t="s">
        <v>340</v>
      </c>
      <c r="Q49" s="11" t="s">
        <v>854</v>
      </c>
      <c r="R49" s="153" t="s">
        <v>4830</v>
      </c>
      <c r="S49" s="11">
        <v>19</v>
      </c>
      <c r="T49" s="11" t="s">
        <v>4838</v>
      </c>
      <c r="V49" s="14">
        <v>45654</v>
      </c>
      <c r="Z49" s="11" t="s">
        <v>4823</v>
      </c>
      <c r="AA49" s="15">
        <v>0.53125</v>
      </c>
      <c r="AB49" t="str">
        <f>IF(L49="","",VLOOKUP(L49&amp;I49,Продукция!A:I,9,0))</f>
        <v>рекомендация производителя набора</v>
      </c>
      <c r="AC49" s="14">
        <v>45666</v>
      </c>
      <c r="AD49" s="11" t="s">
        <v>2673</v>
      </c>
      <c r="AE49" s="11" t="s">
        <v>4823</v>
      </c>
      <c r="AF49" t="str">
        <f>IF(AD49="","",VLOOKUP(AD49,'Сотрудники и ссылки'!A:B,2,0))</f>
        <v>Серолог</v>
      </c>
      <c r="AG49">
        <f>IF(AD49="","",VLOOKUP(AD49,'Сотрудники и ссылки'!A:C,3,0))</f>
        <v>20001771</v>
      </c>
      <c r="AH49" s="11" t="s">
        <v>2673</v>
      </c>
      <c r="AI49" t="str">
        <f>IF(AH49="","",VLOOKUP(AH49,'Сотрудники и ссылки'!A:B,2,0))</f>
        <v>Серолог</v>
      </c>
      <c r="AJ49">
        <f>IF(AH49="","",VLOOKUP(AH49,'Сотрудники и ссылки'!A:C,3,0))</f>
        <v>20001771</v>
      </c>
      <c r="AK49" s="14">
        <v>45666</v>
      </c>
      <c r="AL49" s="2">
        <f>IF(AK49="","",AK49+VLOOKUP(I49,'Вид исследования'!B:E,4,0))</f>
        <v>45667</v>
      </c>
      <c r="AM49" s="2">
        <f>IF(AK49="","",AK49+VLOOKUP(I49,'Вид исследования'!B:F,5,0))</f>
        <v>45667</v>
      </c>
      <c r="AN49" s="14">
        <v>45666</v>
      </c>
      <c r="AP49" s="11" t="s">
        <v>189</v>
      </c>
      <c r="AQ49" t="str">
        <f>IFERROR(IF(L49="","",VLOOKUP(L49&amp;I49,Продукция!A:K,11,0)),"обратитесь к админ справочника")</f>
        <v>согласно рекомендациям производителя теста</v>
      </c>
      <c r="AR49" s="11" t="s">
        <v>4823</v>
      </c>
      <c r="AS49" t="str">
        <f>IFERROR(IF(L49="","",VLOOKUP(L49&amp;I49,Продукция!A:J,10,0)),"обратитесь к админ справочника")</f>
        <v>инструкция тест- ситема Биочек СК-113</v>
      </c>
      <c r="AT49" s="11" t="s">
        <v>4823</v>
      </c>
      <c r="AU49" s="11" t="s">
        <v>4823</v>
      </c>
      <c r="AV49" s="11" t="s">
        <v>2673</v>
      </c>
      <c r="AW49" s="11" t="s">
        <v>4824</v>
      </c>
      <c r="AX49" s="11" t="s">
        <v>561</v>
      </c>
      <c r="AY49" s="11" t="s">
        <v>1064</v>
      </c>
      <c r="AZ49" s="11">
        <v>153</v>
      </c>
      <c r="BA49" s="11">
        <v>41</v>
      </c>
      <c r="BC49" s="11" t="s">
        <v>4855</v>
      </c>
    </row>
    <row r="50" spans="1:55" x14ac:dyDescent="0.25">
      <c r="A50" t="str">
        <f t="shared" si="3"/>
        <v>С/2513IBD (BioChek) болезнь Гамборо уровень антител</v>
      </c>
      <c r="B50" t="str">
        <f>IF(E50="","",INDEX(Лаборатории!A:A,MATCH('Производственный контроль'!E50,Лаборатории!B:B,0)))</f>
        <v xml:space="preserve">КУРИНОЕ ЦАРСТВО АО </v>
      </c>
      <c r="C50" t="str">
        <f>IF(E50="","",VLOOKUP(E50,Лаборатории!B:D,3,0))</f>
        <v>U377_CHL</v>
      </c>
      <c r="D50" s="12">
        <v>45656</v>
      </c>
      <c r="E50" s="11" t="s">
        <v>793</v>
      </c>
      <c r="F50" s="11" t="s">
        <v>544</v>
      </c>
      <c r="G50" s="11" t="s">
        <v>561</v>
      </c>
      <c r="H50" s="11" t="s">
        <v>262</v>
      </c>
      <c r="I50" s="11" t="s">
        <v>3415</v>
      </c>
      <c r="J50" t="str">
        <f>IF(L50="","",VLOOKUP(L50,Продукция!B:D,3,0))</f>
        <v>Биологический_материал</v>
      </c>
      <c r="K50" t="str">
        <f>IF(L50="","",VLOOKUP(L50,Продукция!B:C,2,0))</f>
        <v>Сыворотка крови</v>
      </c>
      <c r="L50" s="151" t="s">
        <v>302</v>
      </c>
      <c r="M50">
        <f>IF(L50="","",VLOOKUP(L50,Продукция!B:L,11,0))</f>
        <v>0</v>
      </c>
      <c r="N50" s="11" t="s">
        <v>873</v>
      </c>
      <c r="P50" s="11" t="s">
        <v>340</v>
      </c>
      <c r="Q50" s="11" t="s">
        <v>854</v>
      </c>
      <c r="R50" s="153" t="s">
        <v>4828</v>
      </c>
      <c r="S50" s="11">
        <v>18</v>
      </c>
      <c r="T50" s="11" t="s">
        <v>4838</v>
      </c>
      <c r="V50" s="14">
        <v>45654</v>
      </c>
      <c r="Z50" s="11" t="s">
        <v>4823</v>
      </c>
      <c r="AA50" s="15">
        <v>0.53125</v>
      </c>
      <c r="AB50" t="str">
        <f>IF(L50="","",VLOOKUP(L50&amp;I50,Продукция!A:I,9,0))</f>
        <v>рекомендация производителя набора</v>
      </c>
      <c r="AC50" s="14">
        <v>45666</v>
      </c>
      <c r="AD50" s="11" t="s">
        <v>2673</v>
      </c>
      <c r="AE50" s="11" t="s">
        <v>4823</v>
      </c>
      <c r="AF50" t="str">
        <f>IF(AD50="","",VLOOKUP(AD50,'Сотрудники и ссылки'!A:B,2,0))</f>
        <v>Серолог</v>
      </c>
      <c r="AG50">
        <f>IF(AD50="","",VLOOKUP(AD50,'Сотрудники и ссылки'!A:C,3,0))</f>
        <v>20001771</v>
      </c>
      <c r="AH50" s="11" t="s">
        <v>2673</v>
      </c>
      <c r="AI50" t="str">
        <f>IF(AH50="","",VLOOKUP(AH50,'Сотрудники и ссылки'!A:B,2,0))</f>
        <v>Серолог</v>
      </c>
      <c r="AJ50">
        <f>IF(AH50="","",VLOOKUP(AH50,'Сотрудники и ссылки'!A:C,3,0))</f>
        <v>20001771</v>
      </c>
      <c r="AK50" s="14">
        <v>45666</v>
      </c>
      <c r="AL50" s="2">
        <f>IF(AK50="","",AK50+VLOOKUP(I50,'Вид исследования'!B:E,4,0))</f>
        <v>45667</v>
      </c>
      <c r="AM50" s="2">
        <f>IF(AK50="","",AK50+VLOOKUP(I50,'Вид исследования'!B:F,5,0))</f>
        <v>45667</v>
      </c>
      <c r="AN50" s="14">
        <v>45666</v>
      </c>
      <c r="AP50" s="11" t="s">
        <v>189</v>
      </c>
      <c r="AQ50" t="str">
        <f>IFERROR(IF(L50="","",VLOOKUP(L50&amp;I50,Продукция!A:K,11,0)),"обратитесь к админ справочника")</f>
        <v>согласно рекомендациям производителя теста</v>
      </c>
      <c r="AR50" s="11" t="s">
        <v>4823</v>
      </c>
      <c r="AS50" t="str">
        <f>IFERROR(IF(L50="","",VLOOKUP(L50&amp;I50,Продукция!A:J,10,0)),"обратитесь к админ справочника")</f>
        <v>инструкция тест- ситема Биочек СК-113</v>
      </c>
      <c r="AT50" s="11" t="s">
        <v>4823</v>
      </c>
      <c r="AU50" s="11" t="s">
        <v>4823</v>
      </c>
      <c r="AV50" s="11" t="s">
        <v>2673</v>
      </c>
      <c r="AW50" s="11" t="s">
        <v>4824</v>
      </c>
      <c r="AX50" s="11" t="s">
        <v>561</v>
      </c>
      <c r="AY50" s="11" t="s">
        <v>1058</v>
      </c>
      <c r="AZ50" s="11">
        <v>153</v>
      </c>
      <c r="BA50" s="11">
        <v>41</v>
      </c>
      <c r="BC50" s="11" t="s">
        <v>4855</v>
      </c>
    </row>
    <row r="51" spans="1:55" x14ac:dyDescent="0.25">
      <c r="A51" t="str">
        <f t="shared" si="3"/>
        <v>С/2513IBD (BioChek) болезнь Гамборо уровень антител</v>
      </c>
      <c r="B51" t="str">
        <f>IF(E51="","",INDEX(Лаборатории!A:A,MATCH('Производственный контроль'!E51,Лаборатории!B:B,0)))</f>
        <v xml:space="preserve">КУРИНОЕ ЦАРСТВО АО </v>
      </c>
      <c r="C51" t="str">
        <f>IF(E51="","",VLOOKUP(E51,Лаборатории!B:D,3,0))</f>
        <v>U377_CHL</v>
      </c>
      <c r="D51" s="12">
        <v>45656</v>
      </c>
      <c r="E51" s="11" t="s">
        <v>793</v>
      </c>
      <c r="F51" s="11" t="s">
        <v>544</v>
      </c>
      <c r="G51" s="11" t="s">
        <v>561</v>
      </c>
      <c r="H51" s="11" t="s">
        <v>262</v>
      </c>
      <c r="I51" s="11" t="s">
        <v>3415</v>
      </c>
      <c r="J51" t="str">
        <f>IF(L51="","",VLOOKUP(L51,Продукция!B:D,3,0))</f>
        <v>Биологический_материал</v>
      </c>
      <c r="K51" t="str">
        <f>IF(L51="","",VLOOKUP(L51,Продукция!B:C,2,0))</f>
        <v>Сыворотка крови</v>
      </c>
      <c r="L51" s="151" t="s">
        <v>302</v>
      </c>
      <c r="M51">
        <f>IF(L51="","",VLOOKUP(L51,Продукция!B:L,11,0))</f>
        <v>0</v>
      </c>
      <c r="N51" s="11" t="s">
        <v>873</v>
      </c>
      <c r="P51" s="11" t="s">
        <v>340</v>
      </c>
      <c r="Q51" s="11" t="s">
        <v>854</v>
      </c>
      <c r="R51" s="153" t="s">
        <v>4834</v>
      </c>
      <c r="S51" s="11">
        <v>18</v>
      </c>
      <c r="T51" s="11" t="s">
        <v>4838</v>
      </c>
      <c r="V51" s="14">
        <v>45653</v>
      </c>
      <c r="Z51" s="11" t="s">
        <v>4823</v>
      </c>
      <c r="AA51" s="15">
        <v>0.53125</v>
      </c>
      <c r="AB51" t="str">
        <f>IF(L51="","",VLOOKUP(L51&amp;I51,Продукция!A:I,9,0))</f>
        <v>рекомендация производителя набора</v>
      </c>
      <c r="AC51" s="14">
        <v>45666</v>
      </c>
      <c r="AD51" s="11" t="s">
        <v>2673</v>
      </c>
      <c r="AE51" s="11" t="s">
        <v>4823</v>
      </c>
      <c r="AF51" t="str">
        <f>IF(AD51="","",VLOOKUP(AD51,'Сотрудники и ссылки'!A:B,2,0))</f>
        <v>Серолог</v>
      </c>
      <c r="AG51">
        <f>IF(AD51="","",VLOOKUP(AD51,'Сотрудники и ссылки'!A:C,3,0))</f>
        <v>20001771</v>
      </c>
      <c r="AH51" s="11" t="s">
        <v>2673</v>
      </c>
      <c r="AI51" t="str">
        <f>IF(AH51="","",VLOOKUP(AH51,'Сотрудники и ссылки'!A:B,2,0))</f>
        <v>Серолог</v>
      </c>
      <c r="AJ51">
        <f>IF(AH51="","",VLOOKUP(AH51,'Сотрудники и ссылки'!A:C,3,0))</f>
        <v>20001771</v>
      </c>
      <c r="AK51" s="14">
        <v>45666</v>
      </c>
      <c r="AL51" s="2">
        <f>IF(AK51="","",AK51+VLOOKUP(I51,'Вид исследования'!B:E,4,0))</f>
        <v>45667</v>
      </c>
      <c r="AM51" s="2">
        <f>IF(AK51="","",AK51+VLOOKUP(I51,'Вид исследования'!B:F,5,0))</f>
        <v>45667</v>
      </c>
      <c r="AN51" s="14">
        <v>45666</v>
      </c>
      <c r="AP51" s="11" t="s">
        <v>189</v>
      </c>
      <c r="AQ51" t="str">
        <f>IFERROR(IF(L51="","",VLOOKUP(L51&amp;I51,Продукция!A:K,11,0)),"обратитесь к админ справочника")</f>
        <v>согласно рекомендациям производителя теста</v>
      </c>
      <c r="AR51" s="11" t="s">
        <v>4823</v>
      </c>
      <c r="AS51" t="str">
        <f>IFERROR(IF(L51="","",VLOOKUP(L51&amp;I51,Продукция!A:J,10,0)),"обратитесь к админ справочника")</f>
        <v>инструкция тест- ситема Биочек СК-113</v>
      </c>
      <c r="AT51" s="11" t="s">
        <v>4823</v>
      </c>
      <c r="AU51" s="11" t="s">
        <v>4823</v>
      </c>
      <c r="AV51" s="11" t="s">
        <v>2673</v>
      </c>
      <c r="AW51" s="11" t="s">
        <v>4824</v>
      </c>
      <c r="AX51" s="11" t="s">
        <v>561</v>
      </c>
      <c r="AY51" s="11" t="s">
        <v>1076</v>
      </c>
      <c r="AZ51" s="11">
        <v>153</v>
      </c>
      <c r="BA51" s="11">
        <v>40</v>
      </c>
      <c r="BC51" s="11" t="s">
        <v>4855</v>
      </c>
    </row>
    <row r="52" spans="1:55" x14ac:dyDescent="0.25">
      <c r="A52" t="str">
        <f t="shared" si="3"/>
        <v>С/2513IBD (BioChek) болезнь Гамборо уровень антител</v>
      </c>
      <c r="B52" t="str">
        <f>IF(E52="","",INDEX(Лаборатории!A:A,MATCH('Производственный контроль'!E52,Лаборатории!B:B,0)))</f>
        <v xml:space="preserve">КУРИНОЕ ЦАРСТВО АО </v>
      </c>
      <c r="C52" t="str">
        <f>IF(E52="","",VLOOKUP(E52,Лаборатории!B:D,3,0))</f>
        <v>U377_CHL</v>
      </c>
      <c r="D52" s="12">
        <v>45656</v>
      </c>
      <c r="E52" s="11" t="s">
        <v>793</v>
      </c>
      <c r="F52" s="11" t="s">
        <v>544</v>
      </c>
      <c r="G52" s="11" t="s">
        <v>561</v>
      </c>
      <c r="H52" s="11" t="s">
        <v>262</v>
      </c>
      <c r="I52" s="11" t="s">
        <v>3415</v>
      </c>
      <c r="J52" t="str">
        <f>IF(L52="","",VLOOKUP(L52,Продукция!B:D,3,0))</f>
        <v>Биологический_материал</v>
      </c>
      <c r="K52" t="str">
        <f>IF(L52="","",VLOOKUP(L52,Продукция!B:C,2,0))</f>
        <v>Сыворотка крови</v>
      </c>
      <c r="L52" s="151" t="s">
        <v>302</v>
      </c>
      <c r="M52">
        <f>IF(L52="","",VLOOKUP(L52,Продукция!B:L,11,0))</f>
        <v>0</v>
      </c>
      <c r="N52" s="11" t="s">
        <v>873</v>
      </c>
      <c r="P52" s="11" t="s">
        <v>340</v>
      </c>
      <c r="Q52" s="11" t="s">
        <v>854</v>
      </c>
      <c r="R52" s="153" t="s">
        <v>4826</v>
      </c>
      <c r="S52" s="11">
        <v>18</v>
      </c>
      <c r="T52" s="11" t="s">
        <v>4838</v>
      </c>
      <c r="V52" s="14">
        <v>45655</v>
      </c>
      <c r="Z52" s="11" t="s">
        <v>4823</v>
      </c>
      <c r="AA52" s="15">
        <v>0.53125</v>
      </c>
      <c r="AB52" t="str">
        <f>IF(L52="","",VLOOKUP(L52&amp;I52,Продукция!A:I,9,0))</f>
        <v>рекомендация производителя набора</v>
      </c>
      <c r="AC52" s="14">
        <v>45666</v>
      </c>
      <c r="AD52" s="11" t="s">
        <v>2673</v>
      </c>
      <c r="AE52" s="11" t="s">
        <v>4823</v>
      </c>
      <c r="AF52" t="str">
        <f>IF(AD52="","",VLOOKUP(AD52,'Сотрудники и ссылки'!A:B,2,0))</f>
        <v>Серолог</v>
      </c>
      <c r="AG52">
        <f>IF(AD52="","",VLOOKUP(AD52,'Сотрудники и ссылки'!A:C,3,0))</f>
        <v>20001771</v>
      </c>
      <c r="AH52" s="11" t="s">
        <v>2673</v>
      </c>
      <c r="AI52" t="str">
        <f>IF(AH52="","",VLOOKUP(AH52,'Сотрудники и ссылки'!A:B,2,0))</f>
        <v>Серолог</v>
      </c>
      <c r="AJ52">
        <f>IF(AH52="","",VLOOKUP(AH52,'Сотрудники и ссылки'!A:C,3,0))</f>
        <v>20001771</v>
      </c>
      <c r="AK52" s="14">
        <v>45666</v>
      </c>
      <c r="AL52" s="2">
        <f>IF(AK52="","",AK52+VLOOKUP(I52,'Вид исследования'!B:E,4,0))</f>
        <v>45667</v>
      </c>
      <c r="AM52" s="2">
        <f>IF(AK52="","",AK52+VLOOKUP(I52,'Вид исследования'!B:F,5,0))</f>
        <v>45667</v>
      </c>
      <c r="AN52" s="14">
        <v>45666</v>
      </c>
      <c r="AP52" s="11" t="s">
        <v>189</v>
      </c>
      <c r="AQ52" t="str">
        <f>IFERROR(IF(L52="","",VLOOKUP(L52&amp;I52,Продукция!A:K,11,0)),"обратитесь к админ справочника")</f>
        <v>согласно рекомендациям производителя теста</v>
      </c>
      <c r="AR52" s="11" t="s">
        <v>4823</v>
      </c>
      <c r="AS52" t="str">
        <f>IFERROR(IF(L52="","",VLOOKUP(L52&amp;I52,Продукция!A:J,10,0)),"обратитесь к админ справочника")</f>
        <v>инструкция тест- ситема Биочек СК-113</v>
      </c>
      <c r="AT52" s="11" t="s">
        <v>4823</v>
      </c>
      <c r="AU52" s="11" t="s">
        <v>4823</v>
      </c>
      <c r="AV52" s="11" t="s">
        <v>2673</v>
      </c>
      <c r="AW52" s="11" t="s">
        <v>4824</v>
      </c>
      <c r="AX52" s="11" t="s">
        <v>561</v>
      </c>
      <c r="AY52" s="11" t="s">
        <v>1052</v>
      </c>
      <c r="AZ52" s="11">
        <v>153</v>
      </c>
      <c r="BA52" s="11">
        <v>41</v>
      </c>
      <c r="BC52" s="11" t="s">
        <v>4855</v>
      </c>
    </row>
    <row r="53" spans="1:55" x14ac:dyDescent="0.25">
      <c r="A53" t="str">
        <f t="shared" si="3"/>
        <v>С/2501IBV (BioChek) инфекционный бронхит уровень антител</v>
      </c>
      <c r="B53" t="str">
        <f>IF(E53="","",INDEX(Лаборатории!A:A,MATCH('Производственный контроль'!E53,Лаборатории!B:B,0)))</f>
        <v xml:space="preserve">КУРИНОЕ ЦАРСТВО АО </v>
      </c>
      <c r="C53" t="str">
        <f>IF(E53="","",VLOOKUP(E53,Лаборатории!B:D,3,0))</f>
        <v>U377_CHL</v>
      </c>
      <c r="D53" s="12">
        <v>45654</v>
      </c>
      <c r="E53" s="11" t="s">
        <v>793</v>
      </c>
      <c r="F53" s="11" t="s">
        <v>544</v>
      </c>
      <c r="G53" s="11" t="s">
        <v>561</v>
      </c>
      <c r="H53" s="11" t="s">
        <v>262</v>
      </c>
      <c r="I53" s="11" t="s">
        <v>3416</v>
      </c>
      <c r="J53" t="str">
        <f>IF(L53="","",VLOOKUP(L53,Продукция!B:D,3,0))</f>
        <v>Биологический_материал</v>
      </c>
      <c r="K53" t="str">
        <f>IF(L53="","",VLOOKUP(L53,Продукция!B:C,2,0))</f>
        <v>Сыворотка крови</v>
      </c>
      <c r="L53" s="151" t="s">
        <v>302</v>
      </c>
      <c r="M53">
        <f>IF(L53="","",VLOOKUP(L53,Продукция!B:L,11,0))</f>
        <v>0</v>
      </c>
      <c r="N53" s="11" t="s">
        <v>873</v>
      </c>
      <c r="P53" s="11" t="s">
        <v>340</v>
      </c>
      <c r="Q53" s="11" t="s">
        <v>854</v>
      </c>
      <c r="R53" s="153" t="s">
        <v>4859</v>
      </c>
      <c r="S53" s="11">
        <v>19</v>
      </c>
      <c r="T53" s="11" t="s">
        <v>4822</v>
      </c>
      <c r="V53" s="14">
        <v>45653</v>
      </c>
      <c r="Z53" s="11" t="s">
        <v>4823</v>
      </c>
      <c r="AA53" s="15">
        <v>0.45833333333333331</v>
      </c>
      <c r="AB53" t="str">
        <f>IF(L53="","",VLOOKUP(L53&amp;I53,Продукция!A:I,9,0))</f>
        <v>рекомендация производителя набора</v>
      </c>
      <c r="AC53" s="14">
        <v>45666</v>
      </c>
      <c r="AD53" s="11" t="s">
        <v>2673</v>
      </c>
      <c r="AE53" s="11" t="s">
        <v>4823</v>
      </c>
      <c r="AF53" t="str">
        <f>IF(AD53="","",VLOOKUP(AD53,'Сотрудники и ссылки'!A:B,2,0))</f>
        <v>Серолог</v>
      </c>
      <c r="AG53">
        <f>IF(AD53="","",VLOOKUP(AD53,'Сотрудники и ссылки'!A:C,3,0))</f>
        <v>20001771</v>
      </c>
      <c r="AH53" s="11" t="s">
        <v>2673</v>
      </c>
      <c r="AI53" t="str">
        <f>IF(AH53="","",VLOOKUP(AH53,'Сотрудники и ссылки'!A:B,2,0))</f>
        <v>Серолог</v>
      </c>
      <c r="AJ53">
        <f>IF(AH53="","",VLOOKUP(AH53,'Сотрудники и ссылки'!A:C,3,0))</f>
        <v>20001771</v>
      </c>
      <c r="AK53" s="14">
        <v>45666</v>
      </c>
      <c r="AL53" s="2">
        <f>IF(AK53="","",AK53+VLOOKUP(I53,'Вид исследования'!B:E,4,0))</f>
        <v>45667</v>
      </c>
      <c r="AM53" s="2">
        <f>IF(AK53="","",AK53+VLOOKUP(I53,'Вид исследования'!B:F,5,0))</f>
        <v>45667</v>
      </c>
      <c r="AN53" s="14">
        <v>45666</v>
      </c>
      <c r="AP53" s="11" t="s">
        <v>189</v>
      </c>
      <c r="AQ53" t="str">
        <f>IFERROR(IF(L53="","",VLOOKUP(L53&amp;I53,Продукция!A:K,11,0)),"обратитесь к админ справочника")</f>
        <v>согласно рекомендациям производителя теста</v>
      </c>
      <c r="AR53" s="11" t="s">
        <v>4823</v>
      </c>
      <c r="AS53" t="str">
        <f>IFERROR(IF(L53="","",VLOOKUP(L53&amp;I53,Продукция!A:J,10,0)),"обратитесь к админ справочника")</f>
        <v>инструкция тест- ситема Биочек СК-119</v>
      </c>
      <c r="AT53" s="11" t="s">
        <v>4823</v>
      </c>
      <c r="AU53" s="11" t="s">
        <v>4823</v>
      </c>
      <c r="AV53" s="11" t="s">
        <v>2673</v>
      </c>
      <c r="AW53" s="11" t="s">
        <v>4824</v>
      </c>
      <c r="AX53" s="11" t="s">
        <v>561</v>
      </c>
      <c r="AY53" s="11" t="s">
        <v>1053</v>
      </c>
      <c r="AZ53" s="11">
        <v>153</v>
      </c>
      <c r="BA53" s="11">
        <v>41</v>
      </c>
      <c r="BC53" s="11" t="s">
        <v>4825</v>
      </c>
    </row>
    <row r="54" spans="1:55" x14ac:dyDescent="0.25">
      <c r="A54" t="str">
        <f t="shared" si="3"/>
        <v>С/2513IBV (BioChek) инфекционный бронхит уровень антител</v>
      </c>
      <c r="B54" t="str">
        <f>IF(E54="","",INDEX(Лаборатории!A:A,MATCH('Производственный контроль'!E54,Лаборатории!B:B,0)))</f>
        <v xml:space="preserve">КУРИНОЕ ЦАРСТВО АО </v>
      </c>
      <c r="C54" t="str">
        <f>IF(E54="","",VLOOKUP(E54,Лаборатории!B:D,3,0))</f>
        <v>U377_CHL</v>
      </c>
      <c r="D54" s="12">
        <v>45656</v>
      </c>
      <c r="E54" s="11" t="s">
        <v>793</v>
      </c>
      <c r="F54" s="11" t="s">
        <v>544</v>
      </c>
      <c r="G54" s="11" t="s">
        <v>561</v>
      </c>
      <c r="H54" s="11" t="s">
        <v>262</v>
      </c>
      <c r="I54" s="11" t="s">
        <v>3416</v>
      </c>
      <c r="J54" t="str">
        <f>IF(L54="","",VLOOKUP(L54,Продукция!B:D,3,0))</f>
        <v>Биологический_материал</v>
      </c>
      <c r="K54" t="str">
        <f>IF(L54="","",VLOOKUP(L54,Продукция!B:C,2,0))</f>
        <v>Сыворотка крови</v>
      </c>
      <c r="L54" s="151" t="s">
        <v>302</v>
      </c>
      <c r="M54">
        <f>IF(L54="","",VLOOKUP(L54,Продукция!B:L,11,0))</f>
        <v>0</v>
      </c>
      <c r="N54" s="11" t="s">
        <v>873</v>
      </c>
      <c r="P54" s="11" t="s">
        <v>340</v>
      </c>
      <c r="Q54" s="11" t="s">
        <v>854</v>
      </c>
      <c r="R54" s="153" t="s">
        <v>4830</v>
      </c>
      <c r="S54" s="11">
        <v>19</v>
      </c>
      <c r="T54" s="11" t="s">
        <v>4838</v>
      </c>
      <c r="V54" s="14">
        <v>45654</v>
      </c>
      <c r="Z54" s="11" t="s">
        <v>4823</v>
      </c>
      <c r="AA54" s="15">
        <v>0.53125</v>
      </c>
      <c r="AB54" t="str">
        <f>IF(L54="","",VLOOKUP(L54&amp;I54,Продукция!A:I,9,0))</f>
        <v>рекомендация производителя набора</v>
      </c>
      <c r="AC54" s="14">
        <v>45666</v>
      </c>
      <c r="AD54" s="11" t="s">
        <v>2673</v>
      </c>
      <c r="AE54" s="11" t="s">
        <v>4823</v>
      </c>
      <c r="AF54" t="str">
        <f>IF(AD54="","",VLOOKUP(AD54,'Сотрудники и ссылки'!A:B,2,0))</f>
        <v>Серолог</v>
      </c>
      <c r="AG54">
        <f>IF(AD54="","",VLOOKUP(AD54,'Сотрудники и ссылки'!A:C,3,0))</f>
        <v>20001771</v>
      </c>
      <c r="AH54" s="11" t="s">
        <v>2673</v>
      </c>
      <c r="AI54" t="str">
        <f>IF(AH54="","",VLOOKUP(AH54,'Сотрудники и ссылки'!A:B,2,0))</f>
        <v>Серолог</v>
      </c>
      <c r="AJ54">
        <f>IF(AH54="","",VLOOKUP(AH54,'Сотрудники и ссылки'!A:C,3,0))</f>
        <v>20001771</v>
      </c>
      <c r="AK54" s="14">
        <v>45666</v>
      </c>
      <c r="AL54" s="2">
        <f>IF(AK54="","",AK54+VLOOKUP(I54,'Вид исследования'!B:E,4,0))</f>
        <v>45667</v>
      </c>
      <c r="AM54" s="2">
        <f>IF(AK54="","",AK54+VLOOKUP(I54,'Вид исследования'!B:F,5,0))</f>
        <v>45667</v>
      </c>
      <c r="AN54" s="14">
        <v>45666</v>
      </c>
      <c r="AP54" s="11" t="s">
        <v>189</v>
      </c>
      <c r="AQ54" t="str">
        <f>IFERROR(IF(L54="","",VLOOKUP(L54&amp;I54,Продукция!A:K,11,0)),"обратитесь к админ справочника")</f>
        <v>согласно рекомендациям производителя теста</v>
      </c>
      <c r="AR54" s="11" t="s">
        <v>4823</v>
      </c>
      <c r="AS54" t="str">
        <f>IFERROR(IF(L54="","",VLOOKUP(L54&amp;I54,Продукция!A:J,10,0)),"обратитесь к админ справочника")</f>
        <v>инструкция тест- ситема Биочек СК-119</v>
      </c>
      <c r="AT54" s="11" t="s">
        <v>4823</v>
      </c>
      <c r="AU54" s="11" t="s">
        <v>4823</v>
      </c>
      <c r="AV54" s="11" t="s">
        <v>2673</v>
      </c>
      <c r="AW54" s="11" t="s">
        <v>4824</v>
      </c>
      <c r="AX54" s="11" t="s">
        <v>561</v>
      </c>
      <c r="AY54" s="11" t="s">
        <v>1064</v>
      </c>
      <c r="AZ54" s="11">
        <v>153</v>
      </c>
      <c r="BA54" s="11">
        <v>41</v>
      </c>
      <c r="BC54" s="11" t="s">
        <v>4855</v>
      </c>
    </row>
    <row r="55" spans="1:55" x14ac:dyDescent="0.25">
      <c r="A55" t="str">
        <f t="shared" si="3"/>
        <v>С/2513IBV (BioChek) инфекционный бронхит уровень антител</v>
      </c>
      <c r="B55" t="str">
        <f>IF(E55="","",INDEX(Лаборатории!A:A,MATCH('Производственный контроль'!E55,Лаборатории!B:B,0)))</f>
        <v xml:space="preserve">КУРИНОЕ ЦАРСТВО АО </v>
      </c>
      <c r="C55" t="str">
        <f>IF(E55="","",VLOOKUP(E55,Лаборатории!B:D,3,0))</f>
        <v>U377_CHL</v>
      </c>
      <c r="D55" s="12">
        <v>45656</v>
      </c>
      <c r="E55" s="11" t="s">
        <v>793</v>
      </c>
      <c r="F55" s="11" t="s">
        <v>544</v>
      </c>
      <c r="G55" s="11" t="s">
        <v>561</v>
      </c>
      <c r="H55" s="11" t="s">
        <v>262</v>
      </c>
      <c r="I55" s="11" t="s">
        <v>3416</v>
      </c>
      <c r="J55" t="str">
        <f>IF(L55="","",VLOOKUP(L55,Продукция!B:D,3,0))</f>
        <v>Биологический_материал</v>
      </c>
      <c r="K55" t="str">
        <f>IF(L55="","",VLOOKUP(L55,Продукция!B:C,2,0))</f>
        <v>Сыворотка крови</v>
      </c>
      <c r="L55" s="151" t="s">
        <v>302</v>
      </c>
      <c r="M55">
        <f>IF(L55="","",VLOOKUP(L55,Продукция!B:L,11,0))</f>
        <v>0</v>
      </c>
      <c r="N55" s="11" t="s">
        <v>873</v>
      </c>
      <c r="P55" s="11" t="s">
        <v>340</v>
      </c>
      <c r="Q55" s="11" t="s">
        <v>854</v>
      </c>
      <c r="R55" s="153" t="s">
        <v>4828</v>
      </c>
      <c r="S55" s="11">
        <v>18</v>
      </c>
      <c r="T55" s="11" t="s">
        <v>4838</v>
      </c>
      <c r="V55" s="14">
        <v>45654</v>
      </c>
      <c r="Z55" s="11" t="s">
        <v>4823</v>
      </c>
      <c r="AA55" s="15">
        <v>0.53125</v>
      </c>
      <c r="AB55" t="str">
        <f>IF(L55="","",VLOOKUP(L55&amp;I55,Продукция!A:I,9,0))</f>
        <v>рекомендация производителя набора</v>
      </c>
      <c r="AC55" s="14">
        <v>45666</v>
      </c>
      <c r="AD55" s="11" t="s">
        <v>2673</v>
      </c>
      <c r="AE55" s="11" t="s">
        <v>4823</v>
      </c>
      <c r="AF55" t="str">
        <f>IF(AD55="","",VLOOKUP(AD55,'Сотрудники и ссылки'!A:B,2,0))</f>
        <v>Серолог</v>
      </c>
      <c r="AG55">
        <f>IF(AD55="","",VLOOKUP(AD55,'Сотрудники и ссылки'!A:C,3,0))</f>
        <v>20001771</v>
      </c>
      <c r="AH55" s="11" t="s">
        <v>2673</v>
      </c>
      <c r="AI55" t="str">
        <f>IF(AH55="","",VLOOKUP(AH55,'Сотрудники и ссылки'!A:B,2,0))</f>
        <v>Серолог</v>
      </c>
      <c r="AJ55">
        <f>IF(AH55="","",VLOOKUP(AH55,'Сотрудники и ссылки'!A:C,3,0))</f>
        <v>20001771</v>
      </c>
      <c r="AK55" s="14">
        <v>45666</v>
      </c>
      <c r="AL55" s="2">
        <f>IF(AK55="","",AK55+VLOOKUP(I55,'Вид исследования'!B:E,4,0))</f>
        <v>45667</v>
      </c>
      <c r="AM55" s="2">
        <f>IF(AK55="","",AK55+VLOOKUP(I55,'Вид исследования'!B:F,5,0))</f>
        <v>45667</v>
      </c>
      <c r="AN55" s="14">
        <v>45666</v>
      </c>
      <c r="AP55" s="11" t="s">
        <v>189</v>
      </c>
      <c r="AQ55" t="str">
        <f>IFERROR(IF(L55="","",VLOOKUP(L55&amp;I55,Продукция!A:K,11,0)),"обратитесь к админ справочника")</f>
        <v>согласно рекомендациям производителя теста</v>
      </c>
      <c r="AR55" s="11" t="s">
        <v>4823</v>
      </c>
      <c r="AS55" t="str">
        <f>IFERROR(IF(L55="","",VLOOKUP(L55&amp;I55,Продукция!A:J,10,0)),"обратитесь к админ справочника")</f>
        <v>инструкция тест- ситема Биочек СК-119</v>
      </c>
      <c r="AT55" s="11" t="s">
        <v>4823</v>
      </c>
      <c r="AU55" s="11" t="s">
        <v>4823</v>
      </c>
      <c r="AV55" s="11" t="s">
        <v>2673</v>
      </c>
      <c r="AW55" s="11" t="s">
        <v>4824</v>
      </c>
      <c r="AX55" s="11" t="s">
        <v>561</v>
      </c>
      <c r="AY55" s="11" t="s">
        <v>1058</v>
      </c>
      <c r="AZ55" s="11">
        <v>153</v>
      </c>
      <c r="BA55" s="11">
        <v>41</v>
      </c>
      <c r="BC55" s="11" t="s">
        <v>4855</v>
      </c>
    </row>
    <row r="56" spans="1:55" x14ac:dyDescent="0.25">
      <c r="A56" t="str">
        <f t="shared" si="3"/>
        <v>С/2513IBV (BioChek) инфекционный бронхит уровень антител</v>
      </c>
      <c r="B56" t="str">
        <f>IF(E56="","",INDEX(Лаборатории!A:A,MATCH('Производственный контроль'!E56,Лаборатории!B:B,0)))</f>
        <v xml:space="preserve">КУРИНОЕ ЦАРСТВО АО </v>
      </c>
      <c r="C56" t="str">
        <f>IF(E56="","",VLOOKUP(E56,Лаборатории!B:D,3,0))</f>
        <v>U377_CHL</v>
      </c>
      <c r="D56" s="12">
        <v>45656</v>
      </c>
      <c r="E56" s="11" t="s">
        <v>793</v>
      </c>
      <c r="F56" s="11" t="s">
        <v>544</v>
      </c>
      <c r="G56" s="11" t="s">
        <v>561</v>
      </c>
      <c r="H56" s="11" t="s">
        <v>262</v>
      </c>
      <c r="I56" s="11" t="s">
        <v>3416</v>
      </c>
      <c r="J56" t="str">
        <f>IF(L56="","",VLOOKUP(L56,Продукция!B:D,3,0))</f>
        <v>Биологический_материал</v>
      </c>
      <c r="K56" t="str">
        <f>IF(L56="","",VLOOKUP(L56,Продукция!B:C,2,0))</f>
        <v>Сыворотка крови</v>
      </c>
      <c r="L56" s="151" t="s">
        <v>302</v>
      </c>
      <c r="M56">
        <f>IF(L56="","",VLOOKUP(L56,Продукция!B:L,11,0))</f>
        <v>0</v>
      </c>
      <c r="N56" s="11" t="s">
        <v>873</v>
      </c>
      <c r="P56" s="11" t="s">
        <v>340</v>
      </c>
      <c r="Q56" s="11" t="s">
        <v>854</v>
      </c>
      <c r="R56" s="153" t="s">
        <v>4834</v>
      </c>
      <c r="S56" s="11">
        <v>18</v>
      </c>
      <c r="T56" s="11" t="s">
        <v>4838</v>
      </c>
      <c r="V56" s="14">
        <v>45653</v>
      </c>
      <c r="Z56" s="11" t="s">
        <v>4823</v>
      </c>
      <c r="AA56" s="15">
        <v>0.53125</v>
      </c>
      <c r="AB56" t="str">
        <f>IF(L56="","",VLOOKUP(L56&amp;I56,Продукция!A:I,9,0))</f>
        <v>рекомендация производителя набора</v>
      </c>
      <c r="AC56" s="14">
        <v>45666</v>
      </c>
      <c r="AD56" s="11" t="s">
        <v>2673</v>
      </c>
      <c r="AE56" s="11" t="s">
        <v>4823</v>
      </c>
      <c r="AF56" t="str">
        <f>IF(AD56="","",VLOOKUP(AD56,'Сотрудники и ссылки'!A:B,2,0))</f>
        <v>Серолог</v>
      </c>
      <c r="AG56">
        <f>IF(AD56="","",VLOOKUP(AD56,'Сотрудники и ссылки'!A:C,3,0))</f>
        <v>20001771</v>
      </c>
      <c r="AH56" s="11" t="s">
        <v>2673</v>
      </c>
      <c r="AI56" t="str">
        <f>IF(AH56="","",VLOOKUP(AH56,'Сотрудники и ссылки'!A:B,2,0))</f>
        <v>Серолог</v>
      </c>
      <c r="AJ56">
        <f>IF(AH56="","",VLOOKUP(AH56,'Сотрудники и ссылки'!A:C,3,0))</f>
        <v>20001771</v>
      </c>
      <c r="AK56" s="14">
        <v>45666</v>
      </c>
      <c r="AL56" s="2">
        <f>IF(AK56="","",AK56+VLOOKUP(I56,'Вид исследования'!B:E,4,0))</f>
        <v>45667</v>
      </c>
      <c r="AM56" s="2">
        <f>IF(AK56="","",AK56+VLOOKUP(I56,'Вид исследования'!B:F,5,0))</f>
        <v>45667</v>
      </c>
      <c r="AN56" s="14">
        <v>45666</v>
      </c>
      <c r="AP56" s="11" t="s">
        <v>189</v>
      </c>
      <c r="AQ56" t="str">
        <f>IFERROR(IF(L56="","",VLOOKUP(L56&amp;I56,Продукция!A:K,11,0)),"обратитесь к админ справочника")</f>
        <v>согласно рекомендациям производителя теста</v>
      </c>
      <c r="AR56" s="11" t="s">
        <v>4823</v>
      </c>
      <c r="AS56" t="str">
        <f>IFERROR(IF(L56="","",VLOOKUP(L56&amp;I56,Продукция!A:J,10,0)),"обратитесь к админ справочника")</f>
        <v>инструкция тест- ситема Биочек СК-119</v>
      </c>
      <c r="AT56" s="11" t="s">
        <v>4823</v>
      </c>
      <c r="AU56" s="11" t="s">
        <v>4823</v>
      </c>
      <c r="AV56" s="11" t="s">
        <v>2673</v>
      </c>
      <c r="AW56" s="11" t="s">
        <v>4824</v>
      </c>
      <c r="AX56" s="11" t="s">
        <v>561</v>
      </c>
      <c r="AY56" s="11" t="s">
        <v>1076</v>
      </c>
      <c r="AZ56" s="11">
        <v>153</v>
      </c>
      <c r="BA56" s="11">
        <v>40</v>
      </c>
      <c r="BC56" s="11" t="s">
        <v>4855</v>
      </c>
    </row>
    <row r="57" spans="1:55" x14ac:dyDescent="0.25">
      <c r="A57" t="str">
        <f t="shared" si="3"/>
        <v>С/2513IBV (BioChek) инфекционный бронхит уровень антител</v>
      </c>
      <c r="B57" t="str">
        <f>IF(E57="","",INDEX(Лаборатории!A:A,MATCH('Производственный контроль'!E57,Лаборатории!B:B,0)))</f>
        <v xml:space="preserve">КУРИНОЕ ЦАРСТВО АО </v>
      </c>
      <c r="C57" t="str">
        <f>IF(E57="","",VLOOKUP(E57,Лаборатории!B:D,3,0))</f>
        <v>U377_CHL</v>
      </c>
      <c r="D57" s="12">
        <v>45656</v>
      </c>
      <c r="E57" s="11" t="s">
        <v>793</v>
      </c>
      <c r="F57" s="11" t="s">
        <v>544</v>
      </c>
      <c r="G57" s="11" t="s">
        <v>561</v>
      </c>
      <c r="H57" s="11" t="s">
        <v>262</v>
      </c>
      <c r="I57" s="11" t="s">
        <v>3416</v>
      </c>
      <c r="J57" t="str">
        <f>IF(L57="","",VLOOKUP(L57,Продукция!B:D,3,0))</f>
        <v>Биологический_материал</v>
      </c>
      <c r="K57" t="str">
        <f>IF(L57="","",VLOOKUP(L57,Продукция!B:C,2,0))</f>
        <v>Сыворотка крови</v>
      </c>
      <c r="L57" s="151" t="s">
        <v>302</v>
      </c>
      <c r="M57">
        <f>IF(L57="","",VLOOKUP(L57,Продукция!B:L,11,0))</f>
        <v>0</v>
      </c>
      <c r="N57" s="11" t="s">
        <v>873</v>
      </c>
      <c r="P57" s="11" t="s">
        <v>340</v>
      </c>
      <c r="Q57" s="11" t="s">
        <v>854</v>
      </c>
      <c r="R57" s="153" t="s">
        <v>4826</v>
      </c>
      <c r="S57" s="11">
        <v>18</v>
      </c>
      <c r="T57" s="11" t="s">
        <v>4838</v>
      </c>
      <c r="V57" s="14">
        <v>45655</v>
      </c>
      <c r="Z57" s="11" t="s">
        <v>4823</v>
      </c>
      <c r="AA57" s="15">
        <v>0.53125</v>
      </c>
      <c r="AB57" t="str">
        <f>IF(L57="","",VLOOKUP(L57&amp;I57,Продукция!A:I,9,0))</f>
        <v>рекомендация производителя набора</v>
      </c>
      <c r="AC57" s="14">
        <v>45666</v>
      </c>
      <c r="AD57" s="11" t="s">
        <v>2673</v>
      </c>
      <c r="AE57" s="11" t="s">
        <v>4823</v>
      </c>
      <c r="AF57" t="str">
        <f>IF(AD57="","",VLOOKUP(AD57,'Сотрудники и ссылки'!A:B,2,0))</f>
        <v>Серолог</v>
      </c>
      <c r="AG57">
        <f>IF(AD57="","",VLOOKUP(AD57,'Сотрудники и ссылки'!A:C,3,0))</f>
        <v>20001771</v>
      </c>
      <c r="AH57" s="11" t="s">
        <v>2673</v>
      </c>
      <c r="AI57" t="str">
        <f>IF(AH57="","",VLOOKUP(AH57,'Сотрудники и ссылки'!A:B,2,0))</f>
        <v>Серолог</v>
      </c>
      <c r="AJ57">
        <f>IF(AH57="","",VLOOKUP(AH57,'Сотрудники и ссылки'!A:C,3,0))</f>
        <v>20001771</v>
      </c>
      <c r="AK57" s="14">
        <v>45666</v>
      </c>
      <c r="AL57" s="2">
        <f>IF(AK57="","",AK57+VLOOKUP(I57,'Вид исследования'!B:E,4,0))</f>
        <v>45667</v>
      </c>
      <c r="AM57" s="2">
        <f>IF(AK57="","",AK57+VLOOKUP(I57,'Вид исследования'!B:F,5,0))</f>
        <v>45667</v>
      </c>
      <c r="AN57" s="14">
        <v>45666</v>
      </c>
      <c r="AP57" s="11" t="s">
        <v>189</v>
      </c>
      <c r="AQ57" t="str">
        <f>IFERROR(IF(L57="","",VLOOKUP(L57&amp;I57,Продукция!A:K,11,0)),"обратитесь к админ справочника")</f>
        <v>согласно рекомендациям производителя теста</v>
      </c>
      <c r="AR57" s="11" t="s">
        <v>4823</v>
      </c>
      <c r="AS57" t="str">
        <f>IFERROR(IF(L57="","",VLOOKUP(L57&amp;I57,Продукция!A:J,10,0)),"обратитесь к админ справочника")</f>
        <v>инструкция тест- ситема Биочек СК-119</v>
      </c>
      <c r="AT57" s="11" t="s">
        <v>4823</v>
      </c>
      <c r="AU57" s="11" t="s">
        <v>4823</v>
      </c>
      <c r="AV57" s="11" t="s">
        <v>2673</v>
      </c>
      <c r="AW57" s="11" t="s">
        <v>4824</v>
      </c>
      <c r="AX57" s="11" t="s">
        <v>561</v>
      </c>
      <c r="AY57" s="11" t="s">
        <v>1052</v>
      </c>
      <c r="AZ57" s="11">
        <v>153</v>
      </c>
      <c r="BA57" s="11">
        <v>41</v>
      </c>
      <c r="BC57" s="11" t="s">
        <v>4855</v>
      </c>
    </row>
    <row r="58" spans="1:55" x14ac:dyDescent="0.25">
      <c r="A58" t="str">
        <f t="shared" si="3"/>
        <v>С/2501NDV (BioChek) болезнь Ньюкасла уровень антител</v>
      </c>
      <c r="B58" t="str">
        <f>IF(E58="","",INDEX(Лаборатории!A:A,MATCH('Производственный контроль'!E58,Лаборатории!B:B,0)))</f>
        <v xml:space="preserve">КУРИНОЕ ЦАРСТВО АО </v>
      </c>
      <c r="C58" t="str">
        <f>IF(E58="","",VLOOKUP(E58,Лаборатории!B:D,3,0))</f>
        <v>U377_CHL</v>
      </c>
      <c r="D58" s="12">
        <v>45654</v>
      </c>
      <c r="E58" s="11" t="s">
        <v>793</v>
      </c>
      <c r="F58" s="11" t="s">
        <v>544</v>
      </c>
      <c r="G58" s="11" t="s">
        <v>561</v>
      </c>
      <c r="H58" s="11" t="s">
        <v>262</v>
      </c>
      <c r="I58" s="11" t="s">
        <v>3424</v>
      </c>
      <c r="J58" t="str">
        <f>IF(L58="","",VLOOKUP(L58,Продукция!B:D,3,0))</f>
        <v>Биологический_материал</v>
      </c>
      <c r="K58" t="str">
        <f>IF(L58="","",VLOOKUP(L58,Продукция!B:C,2,0))</f>
        <v>Сыворотка крови</v>
      </c>
      <c r="L58" s="151" t="s">
        <v>302</v>
      </c>
      <c r="M58">
        <f>IF(L58="","",VLOOKUP(L58,Продукция!B:L,11,0))</f>
        <v>0</v>
      </c>
      <c r="N58" s="11" t="s">
        <v>873</v>
      </c>
      <c r="P58" s="11" t="s">
        <v>340</v>
      </c>
      <c r="Q58" s="11" t="s">
        <v>854</v>
      </c>
      <c r="R58" s="153" t="s">
        <v>4859</v>
      </c>
      <c r="S58" s="11">
        <v>19</v>
      </c>
      <c r="T58" s="11" t="s">
        <v>4822</v>
      </c>
      <c r="V58" s="14">
        <v>45653</v>
      </c>
      <c r="Z58" s="11" t="s">
        <v>4823</v>
      </c>
      <c r="AA58" s="15">
        <v>0.45833333333333331</v>
      </c>
      <c r="AB58" t="str">
        <f>IF(L58="","",VLOOKUP(L58&amp;I58,Продукция!A:I,9,0))</f>
        <v>рекомендация производителя набора</v>
      </c>
      <c r="AC58" s="14">
        <v>45666</v>
      </c>
      <c r="AD58" s="11" t="s">
        <v>2673</v>
      </c>
      <c r="AE58" s="11" t="s">
        <v>4823</v>
      </c>
      <c r="AF58" t="str">
        <f>IF(AD58="","",VLOOKUP(AD58,'Сотрудники и ссылки'!A:B,2,0))</f>
        <v>Серолог</v>
      </c>
      <c r="AG58">
        <f>IF(AD58="","",VLOOKUP(AD58,'Сотрудники и ссылки'!A:C,3,0))</f>
        <v>20001771</v>
      </c>
      <c r="AH58" s="11" t="s">
        <v>2673</v>
      </c>
      <c r="AI58" t="str">
        <f>IF(AH58="","",VLOOKUP(AH58,'Сотрудники и ссылки'!A:B,2,0))</f>
        <v>Серолог</v>
      </c>
      <c r="AJ58">
        <f>IF(AH58="","",VLOOKUP(AH58,'Сотрудники и ссылки'!A:C,3,0))</f>
        <v>20001771</v>
      </c>
      <c r="AK58" s="14">
        <v>45666</v>
      </c>
      <c r="AL58" s="2">
        <f>IF(AK58="","",AK58+VLOOKUP(I58,'Вид исследования'!B:E,4,0))</f>
        <v>45667</v>
      </c>
      <c r="AM58" s="2">
        <f>IF(AK58="","",AK58+VLOOKUP(I58,'Вид исследования'!B:F,5,0))</f>
        <v>45667</v>
      </c>
      <c r="AN58" s="14">
        <v>45666</v>
      </c>
      <c r="AP58" s="11" t="s">
        <v>189</v>
      </c>
      <c r="AQ58" t="str">
        <f>IFERROR(IF(L58="","",VLOOKUP(L58&amp;I58,Продукция!A:K,11,0)),"обратитесь к админ справочника")</f>
        <v>согласно рекомендациям производителя теста</v>
      </c>
      <c r="AR58" s="11" t="s">
        <v>4823</v>
      </c>
      <c r="AS58" t="str">
        <f>IFERROR(IF(L58="","",VLOOKUP(L58&amp;I58,Продукция!A:J,10,0)),"обратитесь к админ справочника")</f>
        <v>инструкция тест- ситема Биочек СК -116</v>
      </c>
      <c r="AT58" s="11" t="s">
        <v>4823</v>
      </c>
      <c r="AU58" s="11" t="s">
        <v>4823</v>
      </c>
      <c r="AV58" s="11" t="s">
        <v>2673</v>
      </c>
      <c r="AW58" s="11" t="s">
        <v>4824</v>
      </c>
      <c r="AX58" s="11" t="s">
        <v>561</v>
      </c>
      <c r="AY58" s="11" t="s">
        <v>1053</v>
      </c>
      <c r="AZ58" s="11">
        <v>153</v>
      </c>
      <c r="BA58" s="11">
        <v>41</v>
      </c>
      <c r="BC58" s="11" t="s">
        <v>4825</v>
      </c>
    </row>
    <row r="59" spans="1:55" x14ac:dyDescent="0.25">
      <c r="A59" t="str">
        <f t="shared" si="3"/>
        <v>С/2513NDV (BioChek) болезнь Ньюкасла уровень антител</v>
      </c>
      <c r="B59" t="str">
        <f>IF(E59="","",INDEX(Лаборатории!A:A,MATCH('Производственный контроль'!E59,Лаборатории!B:B,0)))</f>
        <v xml:space="preserve">КУРИНОЕ ЦАРСТВО АО </v>
      </c>
      <c r="C59" t="str">
        <f>IF(E59="","",VLOOKUP(E59,Лаборатории!B:D,3,0))</f>
        <v>U377_CHL</v>
      </c>
      <c r="D59" s="12">
        <v>45656</v>
      </c>
      <c r="E59" s="11" t="s">
        <v>793</v>
      </c>
      <c r="F59" s="11" t="s">
        <v>544</v>
      </c>
      <c r="G59" s="11" t="s">
        <v>561</v>
      </c>
      <c r="H59" s="11" t="s">
        <v>262</v>
      </c>
      <c r="I59" s="11" t="s">
        <v>3424</v>
      </c>
      <c r="J59" t="str">
        <f>IF(L59="","",VLOOKUP(L59,Продукция!B:D,3,0))</f>
        <v>Биологический_материал</v>
      </c>
      <c r="K59" t="str">
        <f>IF(L59="","",VLOOKUP(L59,Продукция!B:C,2,0))</f>
        <v>Сыворотка крови</v>
      </c>
      <c r="L59" s="151" t="s">
        <v>302</v>
      </c>
      <c r="M59">
        <f>IF(L59="","",VLOOKUP(L59,Продукция!B:L,11,0))</f>
        <v>0</v>
      </c>
      <c r="N59" s="11" t="s">
        <v>873</v>
      </c>
      <c r="P59" s="11" t="s">
        <v>340</v>
      </c>
      <c r="Q59" s="11" t="s">
        <v>854</v>
      </c>
      <c r="R59" s="153" t="s">
        <v>4830</v>
      </c>
      <c r="S59" s="11">
        <v>19</v>
      </c>
      <c r="T59" s="11" t="s">
        <v>4838</v>
      </c>
      <c r="V59" s="14">
        <v>45654</v>
      </c>
      <c r="Z59" s="11" t="s">
        <v>4823</v>
      </c>
      <c r="AA59" s="15">
        <v>0.53125</v>
      </c>
      <c r="AB59" t="str">
        <f>IF(L59="","",VLOOKUP(L59&amp;I59,Продукция!A:I,9,0))</f>
        <v>рекомендация производителя набора</v>
      </c>
      <c r="AC59" s="14">
        <v>45666</v>
      </c>
      <c r="AD59" s="11" t="s">
        <v>2673</v>
      </c>
      <c r="AE59" s="11" t="s">
        <v>4823</v>
      </c>
      <c r="AF59" t="str">
        <f>IF(AD59="","",VLOOKUP(AD59,'Сотрудники и ссылки'!A:B,2,0))</f>
        <v>Серолог</v>
      </c>
      <c r="AG59">
        <f>IF(AD59="","",VLOOKUP(AD59,'Сотрудники и ссылки'!A:C,3,0))</f>
        <v>20001771</v>
      </c>
      <c r="AH59" s="11" t="s">
        <v>2673</v>
      </c>
      <c r="AI59" t="str">
        <f>IF(AH59="","",VLOOKUP(AH59,'Сотрудники и ссылки'!A:B,2,0))</f>
        <v>Серолог</v>
      </c>
      <c r="AJ59">
        <f>IF(AH59="","",VLOOKUP(AH59,'Сотрудники и ссылки'!A:C,3,0))</f>
        <v>20001771</v>
      </c>
      <c r="AK59" s="14">
        <v>45666</v>
      </c>
      <c r="AL59" s="2">
        <f>IF(AK59="","",AK59+VLOOKUP(I59,'Вид исследования'!B:E,4,0))</f>
        <v>45667</v>
      </c>
      <c r="AM59" s="2">
        <f>IF(AK59="","",AK59+VLOOKUP(I59,'Вид исследования'!B:F,5,0))</f>
        <v>45667</v>
      </c>
      <c r="AN59" s="14">
        <v>45666</v>
      </c>
      <c r="AP59" s="11" t="s">
        <v>189</v>
      </c>
      <c r="AQ59" t="str">
        <f>IFERROR(IF(L59="","",VLOOKUP(L59&amp;I59,Продукция!A:K,11,0)),"обратитесь к админ справочника")</f>
        <v>согласно рекомендациям производителя теста</v>
      </c>
      <c r="AR59" s="11" t="s">
        <v>4823</v>
      </c>
      <c r="AS59" t="str">
        <f>IFERROR(IF(L59="","",VLOOKUP(L59&amp;I59,Продукция!A:J,10,0)),"обратитесь к админ справочника")</f>
        <v>инструкция тест- ситема Биочек СК -116</v>
      </c>
      <c r="AT59" s="11" t="s">
        <v>4823</v>
      </c>
      <c r="AU59" s="11" t="s">
        <v>4823</v>
      </c>
      <c r="AV59" s="11" t="s">
        <v>2673</v>
      </c>
      <c r="AW59" s="11" t="s">
        <v>4824</v>
      </c>
      <c r="AX59" s="11" t="s">
        <v>561</v>
      </c>
      <c r="AY59" s="11" t="s">
        <v>1064</v>
      </c>
      <c r="AZ59" s="11">
        <v>153</v>
      </c>
      <c r="BA59" s="11">
        <v>41</v>
      </c>
      <c r="BC59" s="11" t="s">
        <v>4855</v>
      </c>
    </row>
    <row r="60" spans="1:55" x14ac:dyDescent="0.25">
      <c r="A60" t="str">
        <f t="shared" si="3"/>
        <v>С/2513NDV (BioChek) болезнь Ньюкасла уровень антител</v>
      </c>
      <c r="B60" t="str">
        <f>IF(E60="","",INDEX(Лаборатории!A:A,MATCH('Производственный контроль'!E60,Лаборатории!B:B,0)))</f>
        <v xml:space="preserve">КУРИНОЕ ЦАРСТВО АО </v>
      </c>
      <c r="C60" t="str">
        <f>IF(E60="","",VLOOKUP(E60,Лаборатории!B:D,3,0))</f>
        <v>U377_CHL</v>
      </c>
      <c r="D60" s="12">
        <v>45656</v>
      </c>
      <c r="E60" s="11" t="s">
        <v>793</v>
      </c>
      <c r="F60" s="11" t="s">
        <v>544</v>
      </c>
      <c r="G60" s="11" t="s">
        <v>561</v>
      </c>
      <c r="H60" s="11" t="s">
        <v>262</v>
      </c>
      <c r="I60" s="11" t="s">
        <v>3424</v>
      </c>
      <c r="J60" t="str">
        <f>IF(L60="","",VLOOKUP(L60,Продукция!B:D,3,0))</f>
        <v>Биологический_материал</v>
      </c>
      <c r="K60" t="str">
        <f>IF(L60="","",VLOOKUP(L60,Продукция!B:C,2,0))</f>
        <v>Сыворотка крови</v>
      </c>
      <c r="L60" s="151" t="s">
        <v>302</v>
      </c>
      <c r="M60">
        <f>IF(L60="","",VLOOKUP(L60,Продукция!B:L,11,0))</f>
        <v>0</v>
      </c>
      <c r="N60" s="11" t="s">
        <v>873</v>
      </c>
      <c r="P60" s="11" t="s">
        <v>340</v>
      </c>
      <c r="Q60" s="11" t="s">
        <v>854</v>
      </c>
      <c r="R60" s="153" t="s">
        <v>4828</v>
      </c>
      <c r="S60" s="11">
        <v>18</v>
      </c>
      <c r="T60" s="11" t="s">
        <v>4838</v>
      </c>
      <c r="V60" s="14">
        <v>45654</v>
      </c>
      <c r="Z60" s="11" t="s">
        <v>4823</v>
      </c>
      <c r="AA60" s="15">
        <v>0.53125</v>
      </c>
      <c r="AB60" t="str">
        <f>IF(L60="","",VLOOKUP(L60&amp;I60,Продукция!A:I,9,0))</f>
        <v>рекомендация производителя набора</v>
      </c>
      <c r="AC60" s="14">
        <v>45666</v>
      </c>
      <c r="AD60" s="11" t="s">
        <v>2673</v>
      </c>
      <c r="AE60" s="11" t="s">
        <v>4823</v>
      </c>
      <c r="AF60" t="str">
        <f>IF(AD60="","",VLOOKUP(AD60,'Сотрудники и ссылки'!A:B,2,0))</f>
        <v>Серолог</v>
      </c>
      <c r="AG60">
        <f>IF(AD60="","",VLOOKUP(AD60,'Сотрудники и ссылки'!A:C,3,0))</f>
        <v>20001771</v>
      </c>
      <c r="AH60" s="11" t="s">
        <v>2673</v>
      </c>
      <c r="AI60" t="str">
        <f>IF(AH60="","",VLOOKUP(AH60,'Сотрудники и ссылки'!A:B,2,0))</f>
        <v>Серолог</v>
      </c>
      <c r="AJ60">
        <f>IF(AH60="","",VLOOKUP(AH60,'Сотрудники и ссылки'!A:C,3,0))</f>
        <v>20001771</v>
      </c>
      <c r="AK60" s="14">
        <v>45666</v>
      </c>
      <c r="AL60" s="2">
        <f>IF(AK60="","",AK60+VLOOKUP(I60,'Вид исследования'!B:E,4,0))</f>
        <v>45667</v>
      </c>
      <c r="AM60" s="2">
        <f>IF(AK60="","",AK60+VLOOKUP(I60,'Вид исследования'!B:F,5,0))</f>
        <v>45667</v>
      </c>
      <c r="AN60" s="14">
        <v>45666</v>
      </c>
      <c r="AP60" s="11" t="s">
        <v>189</v>
      </c>
      <c r="AQ60" t="str">
        <f>IFERROR(IF(L60="","",VLOOKUP(L60&amp;I60,Продукция!A:K,11,0)),"обратитесь к админ справочника")</f>
        <v>согласно рекомендациям производителя теста</v>
      </c>
      <c r="AR60" s="11" t="s">
        <v>4823</v>
      </c>
      <c r="AS60" t="str">
        <f>IFERROR(IF(L60="","",VLOOKUP(L60&amp;I60,Продукция!A:J,10,0)),"обратитесь к админ справочника")</f>
        <v>инструкция тест- ситема Биочек СК -116</v>
      </c>
      <c r="AT60" s="11" t="s">
        <v>4823</v>
      </c>
      <c r="AU60" s="11" t="s">
        <v>4823</v>
      </c>
      <c r="AV60" s="11" t="s">
        <v>2673</v>
      </c>
      <c r="AW60" s="11" t="s">
        <v>4824</v>
      </c>
      <c r="AX60" s="11" t="s">
        <v>561</v>
      </c>
      <c r="AY60" s="11" t="s">
        <v>1058</v>
      </c>
      <c r="AZ60" s="11">
        <v>153</v>
      </c>
      <c r="BA60" s="11">
        <v>41</v>
      </c>
      <c r="BC60" s="11" t="s">
        <v>4855</v>
      </c>
    </row>
    <row r="61" spans="1:55" x14ac:dyDescent="0.25">
      <c r="A61" t="str">
        <f t="shared" si="3"/>
        <v>С/2513NDV (BioChek) болезнь Ньюкасла уровень антител</v>
      </c>
      <c r="B61" t="str">
        <f>IF(E61="","",INDEX(Лаборатории!A:A,MATCH('Производственный контроль'!E61,Лаборатории!B:B,0)))</f>
        <v xml:space="preserve">КУРИНОЕ ЦАРСТВО АО </v>
      </c>
      <c r="C61" t="str">
        <f>IF(E61="","",VLOOKUP(E61,Лаборатории!B:D,3,0))</f>
        <v>U377_CHL</v>
      </c>
      <c r="D61" s="12">
        <v>45656</v>
      </c>
      <c r="E61" s="11" t="s">
        <v>793</v>
      </c>
      <c r="F61" s="11" t="s">
        <v>544</v>
      </c>
      <c r="G61" s="11" t="s">
        <v>561</v>
      </c>
      <c r="H61" s="11" t="s">
        <v>262</v>
      </c>
      <c r="I61" s="11" t="s">
        <v>3424</v>
      </c>
      <c r="J61" t="str">
        <f>IF(L61="","",VLOOKUP(L61,Продукция!B:D,3,0))</f>
        <v>Биологический_материал</v>
      </c>
      <c r="K61" t="str">
        <f>IF(L61="","",VLOOKUP(L61,Продукция!B:C,2,0))</f>
        <v>Сыворотка крови</v>
      </c>
      <c r="L61" s="151" t="s">
        <v>302</v>
      </c>
      <c r="M61">
        <f>IF(L61="","",VLOOKUP(L61,Продукция!B:L,11,0))</f>
        <v>0</v>
      </c>
      <c r="N61" s="11" t="s">
        <v>873</v>
      </c>
      <c r="P61" s="11" t="s">
        <v>340</v>
      </c>
      <c r="Q61" s="11" t="s">
        <v>854</v>
      </c>
      <c r="R61" s="153" t="s">
        <v>4834</v>
      </c>
      <c r="S61" s="11">
        <v>18</v>
      </c>
      <c r="T61" s="11" t="s">
        <v>4838</v>
      </c>
      <c r="V61" s="14">
        <v>45653</v>
      </c>
      <c r="Z61" s="11" t="s">
        <v>4823</v>
      </c>
      <c r="AA61" s="15">
        <v>0.53125</v>
      </c>
      <c r="AB61" t="str">
        <f>IF(L61="","",VLOOKUP(L61&amp;I61,Продукция!A:I,9,0))</f>
        <v>рекомендация производителя набора</v>
      </c>
      <c r="AC61" s="14">
        <v>45666</v>
      </c>
      <c r="AD61" s="11" t="s">
        <v>2673</v>
      </c>
      <c r="AE61" s="11" t="s">
        <v>4823</v>
      </c>
      <c r="AF61" t="str">
        <f>IF(AD61="","",VLOOKUP(AD61,'Сотрудники и ссылки'!A:B,2,0))</f>
        <v>Серолог</v>
      </c>
      <c r="AG61">
        <f>IF(AD61="","",VLOOKUP(AD61,'Сотрудники и ссылки'!A:C,3,0))</f>
        <v>20001771</v>
      </c>
      <c r="AH61" s="11" t="s">
        <v>2673</v>
      </c>
      <c r="AI61" t="str">
        <f>IF(AH61="","",VLOOKUP(AH61,'Сотрудники и ссылки'!A:B,2,0))</f>
        <v>Серолог</v>
      </c>
      <c r="AJ61">
        <f>IF(AH61="","",VLOOKUP(AH61,'Сотрудники и ссылки'!A:C,3,0))</f>
        <v>20001771</v>
      </c>
      <c r="AK61" s="14">
        <v>45666</v>
      </c>
      <c r="AL61" s="2">
        <f>IF(AK61="","",AK61+VLOOKUP(I61,'Вид исследования'!B:E,4,0))</f>
        <v>45667</v>
      </c>
      <c r="AM61" s="2">
        <f>IF(AK61="","",AK61+VLOOKUP(I61,'Вид исследования'!B:F,5,0))</f>
        <v>45667</v>
      </c>
      <c r="AN61" s="14">
        <v>45666</v>
      </c>
      <c r="AP61" s="11" t="s">
        <v>189</v>
      </c>
      <c r="AQ61" t="str">
        <f>IFERROR(IF(L61="","",VLOOKUP(L61&amp;I61,Продукция!A:K,11,0)),"обратитесь к админ справочника")</f>
        <v>согласно рекомендациям производителя теста</v>
      </c>
      <c r="AR61" s="11" t="s">
        <v>4823</v>
      </c>
      <c r="AS61" t="str">
        <f>IFERROR(IF(L61="","",VLOOKUP(L61&amp;I61,Продукция!A:J,10,0)),"обратитесь к админ справочника")</f>
        <v>инструкция тест- ситема Биочек СК -116</v>
      </c>
      <c r="AT61" s="11" t="s">
        <v>4823</v>
      </c>
      <c r="AU61" s="11" t="s">
        <v>4823</v>
      </c>
      <c r="AV61" s="11" t="s">
        <v>2673</v>
      </c>
      <c r="AW61" s="11" t="s">
        <v>4824</v>
      </c>
      <c r="AX61" s="11" t="s">
        <v>561</v>
      </c>
      <c r="AY61" s="11" t="s">
        <v>1076</v>
      </c>
      <c r="AZ61" s="11">
        <v>153</v>
      </c>
      <c r="BA61" s="11">
        <v>40</v>
      </c>
      <c r="BC61" s="11" t="s">
        <v>4855</v>
      </c>
    </row>
    <row r="62" spans="1:55" x14ac:dyDescent="0.25">
      <c r="A62" t="str">
        <f t="shared" si="3"/>
        <v>С/2513NDV (BioChek) болезнь Ньюкасла уровень антител</v>
      </c>
      <c r="B62" t="str">
        <f>IF(E62="","",INDEX(Лаборатории!A:A,MATCH('Производственный контроль'!E62,Лаборатории!B:B,0)))</f>
        <v xml:space="preserve">КУРИНОЕ ЦАРСТВО АО </v>
      </c>
      <c r="C62" t="str">
        <f>IF(E62="","",VLOOKUP(E62,Лаборатории!B:D,3,0))</f>
        <v>U377_CHL</v>
      </c>
      <c r="D62" s="12">
        <v>45656</v>
      </c>
      <c r="E62" s="11" t="s">
        <v>793</v>
      </c>
      <c r="F62" s="11" t="s">
        <v>544</v>
      </c>
      <c r="G62" s="11" t="s">
        <v>561</v>
      </c>
      <c r="H62" s="11" t="s">
        <v>262</v>
      </c>
      <c r="I62" s="11" t="s">
        <v>3424</v>
      </c>
      <c r="J62" t="str">
        <f>IF(L62="","",VLOOKUP(L62,Продукция!B:D,3,0))</f>
        <v>Биологический_материал</v>
      </c>
      <c r="K62" t="str">
        <f>IF(L62="","",VLOOKUP(L62,Продукция!B:C,2,0))</f>
        <v>Сыворотка крови</v>
      </c>
      <c r="L62" s="151" t="s">
        <v>302</v>
      </c>
      <c r="M62">
        <f>IF(L62="","",VLOOKUP(L62,Продукция!B:L,11,0))</f>
        <v>0</v>
      </c>
      <c r="N62" s="11" t="s">
        <v>873</v>
      </c>
      <c r="P62" s="11" t="s">
        <v>340</v>
      </c>
      <c r="Q62" s="11" t="s">
        <v>854</v>
      </c>
      <c r="R62" s="153" t="s">
        <v>4826</v>
      </c>
      <c r="S62" s="11">
        <v>18</v>
      </c>
      <c r="T62" s="11" t="s">
        <v>4838</v>
      </c>
      <c r="V62" s="14">
        <v>45655</v>
      </c>
      <c r="Z62" s="11" t="s">
        <v>4823</v>
      </c>
      <c r="AA62" s="15">
        <v>0.53125</v>
      </c>
      <c r="AB62" t="str">
        <f>IF(L62="","",VLOOKUP(L62&amp;I62,Продукция!A:I,9,0))</f>
        <v>рекомендация производителя набора</v>
      </c>
      <c r="AC62" s="14">
        <v>45666</v>
      </c>
      <c r="AD62" s="11" t="s">
        <v>2673</v>
      </c>
      <c r="AE62" s="11" t="s">
        <v>4823</v>
      </c>
      <c r="AF62" t="str">
        <f>IF(AD62="","",VLOOKUP(AD62,'Сотрудники и ссылки'!A:B,2,0))</f>
        <v>Серолог</v>
      </c>
      <c r="AG62">
        <f>IF(AD62="","",VLOOKUP(AD62,'Сотрудники и ссылки'!A:C,3,0))</f>
        <v>20001771</v>
      </c>
      <c r="AH62" s="11" t="s">
        <v>2673</v>
      </c>
      <c r="AI62" t="str">
        <f>IF(AH62="","",VLOOKUP(AH62,'Сотрудники и ссылки'!A:B,2,0))</f>
        <v>Серолог</v>
      </c>
      <c r="AJ62">
        <f>IF(AH62="","",VLOOKUP(AH62,'Сотрудники и ссылки'!A:C,3,0))</f>
        <v>20001771</v>
      </c>
      <c r="AK62" s="14">
        <v>45666</v>
      </c>
      <c r="AL62" s="2">
        <f>IF(AK62="","",AK62+VLOOKUP(I62,'Вид исследования'!B:E,4,0))</f>
        <v>45667</v>
      </c>
      <c r="AM62" s="2">
        <f>IF(AK62="","",AK62+VLOOKUP(I62,'Вид исследования'!B:F,5,0))</f>
        <v>45667</v>
      </c>
      <c r="AN62" s="14">
        <v>45666</v>
      </c>
      <c r="AP62" s="11" t="s">
        <v>189</v>
      </c>
      <c r="AQ62" t="str">
        <f>IFERROR(IF(L62="","",VLOOKUP(L62&amp;I62,Продукция!A:K,11,0)),"обратитесь к админ справочника")</f>
        <v>согласно рекомендациям производителя теста</v>
      </c>
      <c r="AR62" s="11" t="s">
        <v>4823</v>
      </c>
      <c r="AS62" t="str">
        <f>IFERROR(IF(L62="","",VLOOKUP(L62&amp;I62,Продукция!A:J,10,0)),"обратитесь к админ справочника")</f>
        <v>инструкция тест- ситема Биочек СК -116</v>
      </c>
      <c r="AT62" s="11" t="s">
        <v>4823</v>
      </c>
      <c r="AU62" s="11" t="s">
        <v>4823</v>
      </c>
      <c r="AV62" s="11" t="s">
        <v>2673</v>
      </c>
      <c r="AW62" s="11" t="s">
        <v>4824</v>
      </c>
      <c r="AX62" s="11" t="s">
        <v>561</v>
      </c>
      <c r="AY62" s="11" t="s">
        <v>1052</v>
      </c>
      <c r="AZ62" s="11">
        <v>153</v>
      </c>
      <c r="BA62" s="11">
        <v>41</v>
      </c>
      <c r="BC62" s="11" t="s">
        <v>4855</v>
      </c>
    </row>
    <row r="63" spans="1:55" x14ac:dyDescent="0.25">
      <c r="A63" t="str">
        <f t="shared" si="3"/>
        <v>С/2501REO (BioChek) реовирус уровень антител</v>
      </c>
      <c r="B63" t="str">
        <f>IF(E63="","",INDEX(Лаборатории!A:A,MATCH('Производственный контроль'!E63,Лаборатории!B:B,0)))</f>
        <v xml:space="preserve">КУРИНОЕ ЦАРСТВО АО </v>
      </c>
      <c r="C63" t="str">
        <f>IF(E63="","",VLOOKUP(E63,Лаборатории!B:D,3,0))</f>
        <v>U377_CHL</v>
      </c>
      <c r="D63" s="12">
        <v>45654</v>
      </c>
      <c r="E63" s="11" t="s">
        <v>793</v>
      </c>
      <c r="F63" s="11" t="s">
        <v>544</v>
      </c>
      <c r="G63" s="11" t="s">
        <v>561</v>
      </c>
      <c r="H63" s="11" t="s">
        <v>262</v>
      </c>
      <c r="I63" s="11" t="s">
        <v>3426</v>
      </c>
      <c r="J63" t="str">
        <f>IF(L63="","",VLOOKUP(L63,Продукция!B:D,3,0))</f>
        <v>Биологический_материал</v>
      </c>
      <c r="K63" t="str">
        <f>IF(L63="","",VLOOKUP(L63,Продукция!B:C,2,0))</f>
        <v>Сыворотка крови</v>
      </c>
      <c r="L63" s="151" t="s">
        <v>302</v>
      </c>
      <c r="M63">
        <f>IF(L63="","",VLOOKUP(L63,Продукция!B:L,11,0))</f>
        <v>0</v>
      </c>
      <c r="N63" s="11" t="s">
        <v>873</v>
      </c>
      <c r="P63" s="11" t="s">
        <v>340</v>
      </c>
      <c r="Q63" s="11" t="s">
        <v>854</v>
      </c>
      <c r="R63" s="153" t="s">
        <v>4859</v>
      </c>
      <c r="S63" s="11">
        <v>19</v>
      </c>
      <c r="T63" s="11" t="s">
        <v>4822</v>
      </c>
      <c r="V63" s="14">
        <v>45653</v>
      </c>
      <c r="Z63" s="11" t="s">
        <v>4823</v>
      </c>
      <c r="AA63" s="15">
        <v>0.45833333333333331</v>
      </c>
      <c r="AB63" t="str">
        <f>IF(L63="","",VLOOKUP(L63&amp;I63,Продукция!A:I,9,0))</f>
        <v>рекомендация производителя набора</v>
      </c>
      <c r="AC63" s="14">
        <v>45666</v>
      </c>
      <c r="AD63" s="11" t="s">
        <v>2673</v>
      </c>
      <c r="AE63" s="11" t="s">
        <v>4823</v>
      </c>
      <c r="AF63" t="str">
        <f>IF(AD63="","",VLOOKUP(AD63,'Сотрудники и ссылки'!A:B,2,0))</f>
        <v>Серолог</v>
      </c>
      <c r="AG63">
        <f>IF(AD63="","",VLOOKUP(AD63,'Сотрудники и ссылки'!A:C,3,0))</f>
        <v>20001771</v>
      </c>
      <c r="AH63" s="11" t="s">
        <v>2673</v>
      </c>
      <c r="AI63" t="str">
        <f>IF(AH63="","",VLOOKUP(AH63,'Сотрудники и ссылки'!A:B,2,0))</f>
        <v>Серолог</v>
      </c>
      <c r="AJ63">
        <f>IF(AH63="","",VLOOKUP(AH63,'Сотрудники и ссылки'!A:C,3,0))</f>
        <v>20001771</v>
      </c>
      <c r="AK63" s="14">
        <v>45666</v>
      </c>
      <c r="AL63" s="2">
        <f>IF(AK63="","",AK63+VLOOKUP(I63,'Вид исследования'!B:E,4,0))</f>
        <v>45667</v>
      </c>
      <c r="AM63" s="2">
        <f>IF(AK63="","",AK63+VLOOKUP(I63,'Вид исследования'!B:F,5,0))</f>
        <v>45667</v>
      </c>
      <c r="AN63" s="14">
        <v>45666</v>
      </c>
      <c r="AP63" s="11" t="s">
        <v>189</v>
      </c>
      <c r="AQ63" t="str">
        <f>IFERROR(IF(L63="","",VLOOKUP(L63&amp;I63,Продукция!A:K,11,0)),"обратитесь к админ справочника")</f>
        <v>согласно рекомендациям производителя теста</v>
      </c>
      <c r="AR63" s="11" t="s">
        <v>4823</v>
      </c>
      <c r="AS63" t="str">
        <f>IFERROR(IF(L63="","",VLOOKUP(L63&amp;I63,Продукция!A:J,10,0)),"обратитесь к админ справочника")</f>
        <v>инструкция тест- ситема Биочек СК -110</v>
      </c>
      <c r="AT63" s="11" t="s">
        <v>4823</v>
      </c>
      <c r="AU63" s="11" t="s">
        <v>4823</v>
      </c>
      <c r="AV63" s="11" t="s">
        <v>2673</v>
      </c>
      <c r="AW63" s="11" t="s">
        <v>4824</v>
      </c>
      <c r="AX63" s="11" t="s">
        <v>561</v>
      </c>
      <c r="AY63" s="11" t="s">
        <v>1053</v>
      </c>
      <c r="AZ63" s="11">
        <v>153</v>
      </c>
      <c r="BA63" s="11">
        <v>41</v>
      </c>
      <c r="BC63" s="11" t="s">
        <v>4825</v>
      </c>
    </row>
    <row r="64" spans="1:55" x14ac:dyDescent="0.25">
      <c r="A64" t="str">
        <f t="shared" si="3"/>
        <v>С/2513REO (BioChek) реовирус уровень антител</v>
      </c>
      <c r="B64" t="str">
        <f>IF(E64="","",INDEX(Лаборатории!A:A,MATCH('Производственный контроль'!E64,Лаборатории!B:B,0)))</f>
        <v xml:space="preserve">КУРИНОЕ ЦАРСТВО АО </v>
      </c>
      <c r="C64" t="str">
        <f>IF(E64="","",VLOOKUP(E64,Лаборатории!B:D,3,0))</f>
        <v>U377_CHL</v>
      </c>
      <c r="D64" s="12">
        <v>45656</v>
      </c>
      <c r="E64" s="11" t="s">
        <v>793</v>
      </c>
      <c r="F64" s="11" t="s">
        <v>544</v>
      </c>
      <c r="G64" s="11" t="s">
        <v>561</v>
      </c>
      <c r="H64" s="11" t="s">
        <v>262</v>
      </c>
      <c r="I64" s="11" t="s">
        <v>3426</v>
      </c>
      <c r="J64" t="str">
        <f>IF(L64="","",VLOOKUP(L64,Продукция!B:D,3,0))</f>
        <v>Биологический_материал</v>
      </c>
      <c r="K64" t="str">
        <f>IF(L64="","",VLOOKUP(L64,Продукция!B:C,2,0))</f>
        <v>Сыворотка крови</v>
      </c>
      <c r="L64" s="151" t="s">
        <v>302</v>
      </c>
      <c r="M64">
        <f>IF(L64="","",VLOOKUP(L64,Продукция!B:L,11,0))</f>
        <v>0</v>
      </c>
      <c r="N64" s="11" t="s">
        <v>873</v>
      </c>
      <c r="P64" s="11" t="s">
        <v>340</v>
      </c>
      <c r="Q64" s="11" t="s">
        <v>854</v>
      </c>
      <c r="R64" s="153" t="s">
        <v>4830</v>
      </c>
      <c r="S64" s="11">
        <v>19</v>
      </c>
      <c r="T64" s="11" t="s">
        <v>4838</v>
      </c>
      <c r="V64" s="14">
        <v>45654</v>
      </c>
      <c r="Z64" s="11" t="s">
        <v>4823</v>
      </c>
      <c r="AA64" s="15">
        <v>0.53125</v>
      </c>
      <c r="AB64" t="str">
        <f>IF(L64="","",VLOOKUP(L64&amp;I64,Продукция!A:I,9,0))</f>
        <v>рекомендация производителя набора</v>
      </c>
      <c r="AC64" s="14">
        <v>45666</v>
      </c>
      <c r="AD64" s="11" t="s">
        <v>2673</v>
      </c>
      <c r="AE64" s="11" t="s">
        <v>4823</v>
      </c>
      <c r="AF64" t="str">
        <f>IF(AD64="","",VLOOKUP(AD64,'Сотрудники и ссылки'!A:B,2,0))</f>
        <v>Серолог</v>
      </c>
      <c r="AG64">
        <f>IF(AD64="","",VLOOKUP(AD64,'Сотрудники и ссылки'!A:C,3,0))</f>
        <v>20001771</v>
      </c>
      <c r="AH64" s="11" t="s">
        <v>2673</v>
      </c>
      <c r="AI64" t="str">
        <f>IF(AH64="","",VLOOKUP(AH64,'Сотрудники и ссылки'!A:B,2,0))</f>
        <v>Серолог</v>
      </c>
      <c r="AJ64">
        <f>IF(AH64="","",VLOOKUP(AH64,'Сотрудники и ссылки'!A:C,3,0))</f>
        <v>20001771</v>
      </c>
      <c r="AK64" s="14">
        <v>45666</v>
      </c>
      <c r="AL64" s="2">
        <f>IF(AK64="","",AK64+VLOOKUP(I64,'Вид исследования'!B:E,4,0))</f>
        <v>45667</v>
      </c>
      <c r="AM64" s="2">
        <f>IF(AK64="","",AK64+VLOOKUP(I64,'Вид исследования'!B:F,5,0))</f>
        <v>45667</v>
      </c>
      <c r="AN64" s="14">
        <v>45666</v>
      </c>
      <c r="AP64" s="11" t="s">
        <v>189</v>
      </c>
      <c r="AQ64" t="str">
        <f>IFERROR(IF(L64="","",VLOOKUP(L64&amp;I64,Продукция!A:K,11,0)),"обратитесь к админ справочника")</f>
        <v>согласно рекомендациям производителя теста</v>
      </c>
      <c r="AR64" s="11" t="s">
        <v>4823</v>
      </c>
      <c r="AS64" t="str">
        <f>IFERROR(IF(L64="","",VLOOKUP(L64&amp;I64,Продукция!A:J,10,0)),"обратитесь к админ справочника")</f>
        <v>инструкция тест- ситема Биочек СК -110</v>
      </c>
      <c r="AT64" s="11" t="s">
        <v>4823</v>
      </c>
      <c r="AU64" s="11" t="s">
        <v>4823</v>
      </c>
      <c r="AV64" s="11" t="s">
        <v>2673</v>
      </c>
      <c r="AW64" s="11" t="s">
        <v>4824</v>
      </c>
      <c r="AX64" s="11" t="s">
        <v>561</v>
      </c>
      <c r="AY64" s="11" t="s">
        <v>1064</v>
      </c>
      <c r="AZ64" s="11">
        <v>153</v>
      </c>
      <c r="BA64" s="11">
        <v>41</v>
      </c>
      <c r="BC64" s="11" t="s">
        <v>4855</v>
      </c>
    </row>
    <row r="65" spans="1:55" x14ac:dyDescent="0.25">
      <c r="A65" t="str">
        <f t="shared" si="3"/>
        <v>С/2513REO (BioChek) реовирус уровень антител</v>
      </c>
      <c r="B65" t="str">
        <f>IF(E65="","",INDEX(Лаборатории!A:A,MATCH('Производственный контроль'!E65,Лаборатории!B:B,0)))</f>
        <v xml:space="preserve">КУРИНОЕ ЦАРСТВО АО </v>
      </c>
      <c r="C65" t="str">
        <f>IF(E65="","",VLOOKUP(E65,Лаборатории!B:D,3,0))</f>
        <v>U377_CHL</v>
      </c>
      <c r="D65" s="12">
        <v>45656</v>
      </c>
      <c r="E65" s="11" t="s">
        <v>793</v>
      </c>
      <c r="F65" s="11" t="s">
        <v>544</v>
      </c>
      <c r="G65" s="11" t="s">
        <v>561</v>
      </c>
      <c r="H65" s="11" t="s">
        <v>262</v>
      </c>
      <c r="I65" s="11" t="s">
        <v>3426</v>
      </c>
      <c r="J65" t="str">
        <f>IF(L65="","",VLOOKUP(L65,Продукция!B:D,3,0))</f>
        <v>Биологический_материал</v>
      </c>
      <c r="K65" t="str">
        <f>IF(L65="","",VLOOKUP(L65,Продукция!B:C,2,0))</f>
        <v>Сыворотка крови</v>
      </c>
      <c r="L65" s="151" t="s">
        <v>302</v>
      </c>
      <c r="M65">
        <f>IF(L65="","",VLOOKUP(L65,Продукция!B:L,11,0))</f>
        <v>0</v>
      </c>
      <c r="N65" s="11" t="s">
        <v>873</v>
      </c>
      <c r="P65" s="11" t="s">
        <v>340</v>
      </c>
      <c r="Q65" s="11" t="s">
        <v>854</v>
      </c>
      <c r="R65" s="153" t="s">
        <v>4828</v>
      </c>
      <c r="S65" s="11">
        <v>18</v>
      </c>
      <c r="T65" s="11" t="s">
        <v>4838</v>
      </c>
      <c r="V65" s="14">
        <v>45654</v>
      </c>
      <c r="Z65" s="11" t="s">
        <v>4823</v>
      </c>
      <c r="AA65" s="15">
        <v>0.53125</v>
      </c>
      <c r="AB65" t="str">
        <f>IF(L65="","",VLOOKUP(L65&amp;I65,Продукция!A:I,9,0))</f>
        <v>рекомендация производителя набора</v>
      </c>
      <c r="AC65" s="14">
        <v>45666</v>
      </c>
      <c r="AD65" s="11" t="s">
        <v>2673</v>
      </c>
      <c r="AE65" s="11" t="s">
        <v>4823</v>
      </c>
      <c r="AF65" t="str">
        <f>IF(AD65="","",VLOOKUP(AD65,'Сотрудники и ссылки'!A:B,2,0))</f>
        <v>Серолог</v>
      </c>
      <c r="AG65">
        <f>IF(AD65="","",VLOOKUP(AD65,'Сотрудники и ссылки'!A:C,3,0))</f>
        <v>20001771</v>
      </c>
      <c r="AH65" s="11" t="s">
        <v>2673</v>
      </c>
      <c r="AI65" t="str">
        <f>IF(AH65="","",VLOOKUP(AH65,'Сотрудники и ссылки'!A:B,2,0))</f>
        <v>Серолог</v>
      </c>
      <c r="AJ65">
        <f>IF(AH65="","",VLOOKUP(AH65,'Сотрудники и ссылки'!A:C,3,0))</f>
        <v>20001771</v>
      </c>
      <c r="AK65" s="14">
        <v>45666</v>
      </c>
      <c r="AL65" s="2">
        <f>IF(AK65="","",AK65+VLOOKUP(I65,'Вид исследования'!B:E,4,0))</f>
        <v>45667</v>
      </c>
      <c r="AM65" s="2">
        <f>IF(AK65="","",AK65+VLOOKUP(I65,'Вид исследования'!B:F,5,0))</f>
        <v>45667</v>
      </c>
      <c r="AN65" s="14">
        <v>45666</v>
      </c>
      <c r="AP65" s="11" t="s">
        <v>189</v>
      </c>
      <c r="AQ65" t="str">
        <f>IFERROR(IF(L65="","",VLOOKUP(L65&amp;I65,Продукция!A:K,11,0)),"обратитесь к админ справочника")</f>
        <v>согласно рекомендациям производителя теста</v>
      </c>
      <c r="AR65" s="11" t="s">
        <v>4823</v>
      </c>
      <c r="AS65" t="str">
        <f>IFERROR(IF(L65="","",VLOOKUP(L65&amp;I65,Продукция!A:J,10,0)),"обратитесь к админ справочника")</f>
        <v>инструкция тест- ситема Биочек СК -110</v>
      </c>
      <c r="AT65" s="11" t="s">
        <v>4823</v>
      </c>
      <c r="AU65" s="11" t="s">
        <v>4823</v>
      </c>
      <c r="AV65" s="11" t="s">
        <v>2673</v>
      </c>
      <c r="AW65" s="11" t="s">
        <v>4824</v>
      </c>
      <c r="AX65" s="11" t="s">
        <v>561</v>
      </c>
      <c r="AY65" s="11" t="s">
        <v>1058</v>
      </c>
      <c r="AZ65" s="11">
        <v>153</v>
      </c>
      <c r="BA65" s="11">
        <v>41</v>
      </c>
      <c r="BC65" s="11" t="s">
        <v>4855</v>
      </c>
    </row>
    <row r="66" spans="1:55" x14ac:dyDescent="0.25">
      <c r="A66" t="str">
        <f t="shared" si="3"/>
        <v>С/2513REO (BioChek) реовирус уровень антител</v>
      </c>
      <c r="B66" t="str">
        <f>IF(E66="","",INDEX(Лаборатории!A:A,MATCH('Производственный контроль'!E66,Лаборатории!B:B,0)))</f>
        <v xml:space="preserve">КУРИНОЕ ЦАРСТВО АО </v>
      </c>
      <c r="C66" t="str">
        <f>IF(E66="","",VLOOKUP(E66,Лаборатории!B:D,3,0))</f>
        <v>U377_CHL</v>
      </c>
      <c r="D66" s="12">
        <v>45656</v>
      </c>
      <c r="E66" s="11" t="s">
        <v>793</v>
      </c>
      <c r="F66" s="11" t="s">
        <v>544</v>
      </c>
      <c r="G66" s="11" t="s">
        <v>561</v>
      </c>
      <c r="H66" s="11" t="s">
        <v>262</v>
      </c>
      <c r="I66" s="11" t="s">
        <v>3426</v>
      </c>
      <c r="J66" t="str">
        <f>IF(L66="","",VLOOKUP(L66,Продукция!B:D,3,0))</f>
        <v>Биологический_материал</v>
      </c>
      <c r="K66" t="str">
        <f>IF(L66="","",VLOOKUP(L66,Продукция!B:C,2,0))</f>
        <v>Сыворотка крови</v>
      </c>
      <c r="L66" s="151" t="s">
        <v>302</v>
      </c>
      <c r="M66">
        <f>IF(L66="","",VLOOKUP(L66,Продукция!B:L,11,0))</f>
        <v>0</v>
      </c>
      <c r="N66" s="11" t="s">
        <v>873</v>
      </c>
      <c r="P66" s="11" t="s">
        <v>340</v>
      </c>
      <c r="Q66" s="11" t="s">
        <v>854</v>
      </c>
      <c r="R66" s="153" t="s">
        <v>4834</v>
      </c>
      <c r="S66" s="11">
        <v>18</v>
      </c>
      <c r="T66" s="11" t="s">
        <v>4838</v>
      </c>
      <c r="V66" s="14">
        <v>45653</v>
      </c>
      <c r="Z66" s="11" t="s">
        <v>4823</v>
      </c>
      <c r="AA66" s="15">
        <v>0.53125</v>
      </c>
      <c r="AB66" t="str">
        <f>IF(L66="","",VLOOKUP(L66&amp;I66,Продукция!A:I,9,0))</f>
        <v>рекомендация производителя набора</v>
      </c>
      <c r="AC66" s="14">
        <v>45666</v>
      </c>
      <c r="AD66" s="11" t="s">
        <v>2673</v>
      </c>
      <c r="AE66" s="11" t="s">
        <v>4823</v>
      </c>
      <c r="AF66" t="str">
        <f>IF(AD66="","",VLOOKUP(AD66,'Сотрудники и ссылки'!A:B,2,0))</f>
        <v>Серолог</v>
      </c>
      <c r="AG66">
        <f>IF(AD66="","",VLOOKUP(AD66,'Сотрудники и ссылки'!A:C,3,0))</f>
        <v>20001771</v>
      </c>
      <c r="AH66" s="11" t="s">
        <v>2673</v>
      </c>
      <c r="AI66" t="str">
        <f>IF(AH66="","",VLOOKUP(AH66,'Сотрудники и ссылки'!A:B,2,0))</f>
        <v>Серолог</v>
      </c>
      <c r="AJ66">
        <f>IF(AH66="","",VLOOKUP(AH66,'Сотрудники и ссылки'!A:C,3,0))</f>
        <v>20001771</v>
      </c>
      <c r="AK66" s="14">
        <v>45666</v>
      </c>
      <c r="AL66" s="2">
        <f>IF(AK66="","",AK66+VLOOKUP(I66,'Вид исследования'!B:E,4,0))</f>
        <v>45667</v>
      </c>
      <c r="AM66" s="2">
        <f>IF(AK66="","",AK66+VLOOKUP(I66,'Вид исследования'!B:F,5,0))</f>
        <v>45667</v>
      </c>
      <c r="AN66" s="14">
        <v>45666</v>
      </c>
      <c r="AP66" s="11" t="s">
        <v>189</v>
      </c>
      <c r="AQ66" t="str">
        <f>IFERROR(IF(L66="","",VLOOKUP(L66&amp;I66,Продукция!A:K,11,0)),"обратитесь к админ справочника")</f>
        <v>согласно рекомендациям производителя теста</v>
      </c>
      <c r="AR66" s="11" t="s">
        <v>4823</v>
      </c>
      <c r="AS66" t="str">
        <f>IFERROR(IF(L66="","",VLOOKUP(L66&amp;I66,Продукция!A:J,10,0)),"обратитесь к админ справочника")</f>
        <v>инструкция тест- ситема Биочек СК -110</v>
      </c>
      <c r="AT66" s="11" t="s">
        <v>4823</v>
      </c>
      <c r="AU66" s="11" t="s">
        <v>4823</v>
      </c>
      <c r="AV66" s="11" t="s">
        <v>2673</v>
      </c>
      <c r="AW66" s="11" t="s">
        <v>4824</v>
      </c>
      <c r="AX66" s="11" t="s">
        <v>561</v>
      </c>
      <c r="AY66" s="11" t="s">
        <v>1076</v>
      </c>
      <c r="AZ66" s="11">
        <v>153</v>
      </c>
      <c r="BA66" s="11">
        <v>40</v>
      </c>
      <c r="BC66" s="11" t="s">
        <v>4855</v>
      </c>
    </row>
    <row r="67" spans="1:55" x14ac:dyDescent="0.25">
      <c r="A67" t="str">
        <f t="shared" si="3"/>
        <v>С/2513REO (BioChek) реовирус уровень антител</v>
      </c>
      <c r="B67" t="str">
        <f>IF(E67="","",INDEX(Лаборатории!A:A,MATCH('Производственный контроль'!E67,Лаборатории!B:B,0)))</f>
        <v xml:space="preserve">КУРИНОЕ ЦАРСТВО АО </v>
      </c>
      <c r="C67" t="str">
        <f>IF(E67="","",VLOOKUP(E67,Лаборатории!B:D,3,0))</f>
        <v>U377_CHL</v>
      </c>
      <c r="D67" s="12">
        <v>45656</v>
      </c>
      <c r="E67" s="11" t="s">
        <v>793</v>
      </c>
      <c r="F67" s="11" t="s">
        <v>544</v>
      </c>
      <c r="G67" s="11" t="s">
        <v>561</v>
      </c>
      <c r="H67" s="11" t="s">
        <v>262</v>
      </c>
      <c r="I67" s="11" t="s">
        <v>3426</v>
      </c>
      <c r="J67" t="str">
        <f>IF(L67="","",VLOOKUP(L67,Продукция!B:D,3,0))</f>
        <v>Биологический_материал</v>
      </c>
      <c r="K67" t="str">
        <f>IF(L67="","",VLOOKUP(L67,Продукция!B:C,2,0))</f>
        <v>Сыворотка крови</v>
      </c>
      <c r="L67" s="151" t="s">
        <v>302</v>
      </c>
      <c r="M67">
        <f>IF(L67="","",VLOOKUP(L67,Продукция!B:L,11,0))</f>
        <v>0</v>
      </c>
      <c r="N67" s="11" t="s">
        <v>873</v>
      </c>
      <c r="P67" s="11" t="s">
        <v>340</v>
      </c>
      <c r="Q67" s="11" t="s">
        <v>854</v>
      </c>
      <c r="R67" s="153" t="s">
        <v>4826</v>
      </c>
      <c r="S67" s="11">
        <v>18</v>
      </c>
      <c r="T67" s="11" t="s">
        <v>4838</v>
      </c>
      <c r="V67" s="14">
        <v>45655</v>
      </c>
      <c r="Z67" s="11" t="s">
        <v>4823</v>
      </c>
      <c r="AA67" s="15">
        <v>0.53125</v>
      </c>
      <c r="AB67" t="str">
        <f>IF(L67="","",VLOOKUP(L67&amp;I67,Продукция!A:I,9,0))</f>
        <v>рекомендация производителя набора</v>
      </c>
      <c r="AC67" s="14">
        <v>45666</v>
      </c>
      <c r="AD67" s="11" t="s">
        <v>2673</v>
      </c>
      <c r="AE67" s="11" t="s">
        <v>4823</v>
      </c>
      <c r="AF67" t="str">
        <f>IF(AD67="","",VLOOKUP(AD67,'Сотрудники и ссылки'!A:B,2,0))</f>
        <v>Серолог</v>
      </c>
      <c r="AG67">
        <f>IF(AD67="","",VLOOKUP(AD67,'Сотрудники и ссылки'!A:C,3,0))</f>
        <v>20001771</v>
      </c>
      <c r="AH67" s="11" t="s">
        <v>2673</v>
      </c>
      <c r="AI67" t="str">
        <f>IF(AH67="","",VLOOKUP(AH67,'Сотрудники и ссылки'!A:B,2,0))</f>
        <v>Серолог</v>
      </c>
      <c r="AJ67">
        <f>IF(AH67="","",VLOOKUP(AH67,'Сотрудники и ссылки'!A:C,3,0))</f>
        <v>20001771</v>
      </c>
      <c r="AK67" s="14">
        <v>45666</v>
      </c>
      <c r="AL67" s="2">
        <f>IF(AK67="","",AK67+VLOOKUP(I67,'Вид исследования'!B:E,4,0))</f>
        <v>45667</v>
      </c>
      <c r="AM67" s="2">
        <f>IF(AK67="","",AK67+VLOOKUP(I67,'Вид исследования'!B:F,5,0))</f>
        <v>45667</v>
      </c>
      <c r="AN67" s="14">
        <v>45666</v>
      </c>
      <c r="AP67" s="11" t="s">
        <v>189</v>
      </c>
      <c r="AQ67" t="str">
        <f>IFERROR(IF(L67="","",VLOOKUP(L67&amp;I67,Продукция!A:K,11,0)),"обратитесь к админ справочника")</f>
        <v>согласно рекомендациям производителя теста</v>
      </c>
      <c r="AR67" s="11" t="s">
        <v>4823</v>
      </c>
      <c r="AS67" t="str">
        <f>IFERROR(IF(L67="","",VLOOKUP(L67&amp;I67,Продукция!A:J,10,0)),"обратитесь к админ справочника")</f>
        <v>инструкция тест- ситема Биочек СК -110</v>
      </c>
      <c r="AT67" s="11" t="s">
        <v>4823</v>
      </c>
      <c r="AU67" s="11" t="s">
        <v>4823</v>
      </c>
      <c r="AV67" s="11" t="s">
        <v>2673</v>
      </c>
      <c r="AW67" s="11" t="s">
        <v>4824</v>
      </c>
      <c r="AX67" s="11" t="s">
        <v>561</v>
      </c>
      <c r="AY67" s="11" t="s">
        <v>1052</v>
      </c>
      <c r="AZ67" s="11">
        <v>153</v>
      </c>
      <c r="BA67" s="11">
        <v>41</v>
      </c>
      <c r="BC67" s="11" t="s">
        <v>4855</v>
      </c>
    </row>
    <row r="68" spans="1:55" x14ac:dyDescent="0.25">
      <c r="A68" t="str">
        <f t="shared" si="3"/>
        <v xml:space="preserve">С/2485CAV (BioChek) анемия уровень антител </v>
      </c>
      <c r="B68" t="str">
        <f>IF(E68="","",INDEX(Лаборатории!A:A,MATCH('Производственный контроль'!E68,Лаборатории!B:B,0)))</f>
        <v xml:space="preserve">КУРИНОЕ ЦАРСТВО АО </v>
      </c>
      <c r="C68" t="str">
        <f>IF(E68="","",VLOOKUP(E68,Лаборатории!B:D,3,0))</f>
        <v>U377_CHL</v>
      </c>
      <c r="D68" s="12">
        <v>45652</v>
      </c>
      <c r="E68" s="11" t="s">
        <v>793</v>
      </c>
      <c r="F68" s="11" t="s">
        <v>544</v>
      </c>
      <c r="G68" s="11" t="s">
        <v>561</v>
      </c>
      <c r="H68" s="11" t="s">
        <v>262</v>
      </c>
      <c r="I68" s="11" t="s">
        <v>3412</v>
      </c>
      <c r="J68" t="str">
        <f>IF(L68="","",VLOOKUP(L68,Продукция!B:D,3,0))</f>
        <v>Биологический_материал</v>
      </c>
      <c r="K68" t="str">
        <f>IF(L68="","",VLOOKUP(L68,Продукция!B:C,2,0))</f>
        <v>Сыворотка крови</v>
      </c>
      <c r="L68" s="151" t="s">
        <v>302</v>
      </c>
      <c r="M68">
        <f>IF(L68="","",VLOOKUP(L68,Продукция!B:L,11,0))</f>
        <v>0</v>
      </c>
      <c r="N68" s="11" t="s">
        <v>873</v>
      </c>
      <c r="P68" s="11" t="s">
        <v>340</v>
      </c>
      <c r="Q68" s="11" t="s">
        <v>854</v>
      </c>
      <c r="R68" s="153" t="s">
        <v>4860</v>
      </c>
      <c r="S68" s="11">
        <v>19</v>
      </c>
      <c r="T68" s="11" t="s">
        <v>4863</v>
      </c>
      <c r="V68" s="14">
        <v>45649</v>
      </c>
      <c r="Z68" s="11" t="s">
        <v>4823</v>
      </c>
      <c r="AA68" s="15">
        <v>0.4375</v>
      </c>
      <c r="AB68" t="str">
        <f>IF(L68="","",VLOOKUP(L68&amp;I68,Продукция!A:I,9,0))</f>
        <v>рекомендация производителя набора</v>
      </c>
      <c r="AC68" s="14">
        <v>45666</v>
      </c>
      <c r="AD68" s="11" t="s">
        <v>2676</v>
      </c>
      <c r="AE68" s="11" t="s">
        <v>4823</v>
      </c>
      <c r="AF68" t="str">
        <f>IF(AD68="","",VLOOKUP(AD68,'Сотрудники и ссылки'!A:B,2,0))</f>
        <v>Серолог</v>
      </c>
      <c r="AG68">
        <f>IF(AD68="","",VLOOKUP(AD68,'Сотрудники и ссылки'!A:C,3,0))</f>
        <v>20007746</v>
      </c>
      <c r="AH68" s="11" t="s">
        <v>2676</v>
      </c>
      <c r="AI68" t="str">
        <f>IF(AH68="","",VLOOKUP(AH68,'Сотрудники и ссылки'!A:B,2,0))</f>
        <v>Серолог</v>
      </c>
      <c r="AJ68">
        <f>IF(AH68="","",VLOOKUP(AH68,'Сотрудники и ссылки'!A:C,3,0))</f>
        <v>20007746</v>
      </c>
      <c r="AK68" s="14">
        <v>45666</v>
      </c>
      <c r="AL68" s="2">
        <f>IF(AK68="","",AK68+VLOOKUP(I68,'Вид исследования'!B:E,4,0))</f>
        <v>45667</v>
      </c>
      <c r="AM68" s="2">
        <f>IF(AK68="","",AK68+VLOOKUP(I68,'Вид исследования'!B:F,5,0))</f>
        <v>45667</v>
      </c>
      <c r="AN68" s="14">
        <v>45666</v>
      </c>
      <c r="AP68" s="11" t="s">
        <v>189</v>
      </c>
      <c r="AQ68" t="str">
        <f>IFERROR(IF(L68="","",VLOOKUP(L68&amp;I68,Продукция!A:K,11,0)),"обратитесь к админ справочника")</f>
        <v>согласно рекомендациям производителя теста</v>
      </c>
      <c r="AR68" s="11" t="s">
        <v>4823</v>
      </c>
      <c r="AS68" t="str">
        <f>IFERROR(IF(L68="","",VLOOKUP(L68&amp;I68,Продукция!A:J,10,0)),"обратитесь к админ справочника")</f>
        <v>инструкция тест- ситема Биочек СК -126</v>
      </c>
      <c r="AT68" s="11" t="s">
        <v>4823</v>
      </c>
      <c r="AU68" s="11" t="s">
        <v>4823</v>
      </c>
      <c r="AV68" s="11" t="s">
        <v>2676</v>
      </c>
      <c r="AW68" s="11" t="s">
        <v>4824</v>
      </c>
      <c r="AX68" s="11" t="s">
        <v>561</v>
      </c>
      <c r="AY68" s="11" t="s">
        <v>1072</v>
      </c>
      <c r="AZ68" s="11">
        <v>153</v>
      </c>
      <c r="BA68" s="11">
        <v>40</v>
      </c>
      <c r="BC68" s="11" t="s">
        <v>4825</v>
      </c>
    </row>
    <row r="69" spans="1:55" x14ac:dyDescent="0.25">
      <c r="A69" t="str">
        <f t="shared" si="3"/>
        <v xml:space="preserve">С/2501CAV (BioChek) анемия уровень антител </v>
      </c>
      <c r="B69" t="str">
        <f>IF(E69="","",INDEX(Лаборатории!A:A,MATCH('Производственный контроль'!E69,Лаборатории!B:B,0)))</f>
        <v xml:space="preserve">КУРИНОЕ ЦАРСТВО АО </v>
      </c>
      <c r="C69" t="str">
        <f>IF(E69="","",VLOOKUP(E69,Лаборатории!B:D,3,0))</f>
        <v>U377_CHL</v>
      </c>
      <c r="D69" s="12">
        <v>45654</v>
      </c>
      <c r="E69" s="11" t="s">
        <v>793</v>
      </c>
      <c r="F69" s="11" t="s">
        <v>544</v>
      </c>
      <c r="G69" s="11" t="s">
        <v>561</v>
      </c>
      <c r="H69" s="11" t="s">
        <v>262</v>
      </c>
      <c r="I69" s="11" t="s">
        <v>3412</v>
      </c>
      <c r="J69" t="str">
        <f>IF(L69="","",VLOOKUP(L69,Продукция!B:D,3,0))</f>
        <v>Биологический_материал</v>
      </c>
      <c r="K69" t="str">
        <f>IF(L69="","",VLOOKUP(L69,Продукция!B:C,2,0))</f>
        <v>Сыворотка крови</v>
      </c>
      <c r="L69" s="151" t="s">
        <v>302</v>
      </c>
      <c r="M69">
        <f>IF(L69="","",VLOOKUP(L69,Продукция!B:L,11,0))</f>
        <v>0</v>
      </c>
      <c r="N69" s="11" t="s">
        <v>873</v>
      </c>
      <c r="P69" s="11" t="s">
        <v>340</v>
      </c>
      <c r="Q69" s="11" t="s">
        <v>854</v>
      </c>
      <c r="R69" s="153" t="s">
        <v>4861</v>
      </c>
      <c r="S69" s="11">
        <v>19</v>
      </c>
      <c r="T69" s="11" t="s">
        <v>4822</v>
      </c>
      <c r="V69" s="14">
        <v>45651</v>
      </c>
      <c r="Z69" s="11" t="s">
        <v>4823</v>
      </c>
      <c r="AA69" s="15">
        <v>0.45833333333333331</v>
      </c>
      <c r="AB69" t="str">
        <f>IF(L69="","",VLOOKUP(L69&amp;I69,Продукция!A:I,9,0))</f>
        <v>рекомендация производителя набора</v>
      </c>
      <c r="AC69" s="14">
        <v>45666</v>
      </c>
      <c r="AD69" s="11" t="s">
        <v>2676</v>
      </c>
      <c r="AE69" s="11" t="s">
        <v>4823</v>
      </c>
      <c r="AF69" t="str">
        <f>IF(AD69="","",VLOOKUP(AD69,'Сотрудники и ссылки'!A:B,2,0))</f>
        <v>Серолог</v>
      </c>
      <c r="AG69">
        <f>IF(AD69="","",VLOOKUP(AD69,'Сотрудники и ссылки'!A:C,3,0))</f>
        <v>20007746</v>
      </c>
      <c r="AH69" s="11" t="s">
        <v>2676</v>
      </c>
      <c r="AI69" t="str">
        <f>IF(AH69="","",VLOOKUP(AH69,'Сотрудники и ссылки'!A:B,2,0))</f>
        <v>Серолог</v>
      </c>
      <c r="AJ69">
        <f>IF(AH69="","",VLOOKUP(AH69,'Сотрудники и ссылки'!A:C,3,0))</f>
        <v>20007746</v>
      </c>
      <c r="AK69" s="14">
        <v>45666</v>
      </c>
      <c r="AL69" s="2">
        <f>IF(AK69="","",AK69+VLOOKUP(I69,'Вид исследования'!B:E,4,0))</f>
        <v>45667</v>
      </c>
      <c r="AM69" s="2">
        <f>IF(AK69="","",AK69+VLOOKUP(I69,'Вид исследования'!B:F,5,0))</f>
        <v>45667</v>
      </c>
      <c r="AN69" s="14">
        <v>45666</v>
      </c>
      <c r="AP69" s="11" t="s">
        <v>189</v>
      </c>
      <c r="AQ69" t="str">
        <f>IFERROR(IF(L69="","",VLOOKUP(L69&amp;I69,Продукция!A:K,11,0)),"обратитесь к админ справочника")</f>
        <v>согласно рекомендациям производителя теста</v>
      </c>
      <c r="AR69" s="11" t="s">
        <v>4823</v>
      </c>
      <c r="AS69" t="str">
        <f>IFERROR(IF(L69="","",VLOOKUP(L69&amp;I69,Продукция!A:J,10,0)),"обратитесь к админ справочника")</f>
        <v>инструкция тест- ситема Биочек СК -126</v>
      </c>
      <c r="AT69" s="11" t="s">
        <v>4823</v>
      </c>
      <c r="AU69" s="11" t="s">
        <v>4823</v>
      </c>
      <c r="AV69" s="11" t="s">
        <v>2676</v>
      </c>
      <c r="AW69" s="11" t="s">
        <v>4824</v>
      </c>
      <c r="AX69" s="11" t="s">
        <v>561</v>
      </c>
      <c r="AY69" s="11" t="s">
        <v>1068</v>
      </c>
      <c r="AZ69" s="11">
        <v>153</v>
      </c>
      <c r="BA69" s="11">
        <v>40</v>
      </c>
      <c r="BC69" s="11" t="s">
        <v>4825</v>
      </c>
    </row>
    <row r="70" spans="1:55" x14ac:dyDescent="0.25">
      <c r="A70" t="str">
        <f t="shared" si="3"/>
        <v xml:space="preserve">С/2501CAV (BioChek) анемия уровень антител </v>
      </c>
      <c r="B70" t="str">
        <f>IF(E70="","",INDEX(Лаборатории!A:A,MATCH('Производственный контроль'!E70,Лаборатории!B:B,0)))</f>
        <v xml:space="preserve">КУРИНОЕ ЦАРСТВО АО </v>
      </c>
      <c r="C70" t="str">
        <f>IF(E70="","",VLOOKUP(E70,Лаборатории!B:D,3,0))</f>
        <v>U377_CHL</v>
      </c>
      <c r="D70" s="12">
        <v>45654</v>
      </c>
      <c r="E70" s="11" t="s">
        <v>793</v>
      </c>
      <c r="F70" s="11" t="s">
        <v>544</v>
      </c>
      <c r="G70" s="11" t="s">
        <v>561</v>
      </c>
      <c r="H70" s="11" t="s">
        <v>262</v>
      </c>
      <c r="I70" s="11" t="s">
        <v>3412</v>
      </c>
      <c r="J70" t="str">
        <f>IF(L70="","",VLOOKUP(L70,Продукция!B:D,3,0))</f>
        <v>Биологический_материал</v>
      </c>
      <c r="K70" t="str">
        <f>IF(L70="","",VLOOKUP(L70,Продукция!B:C,2,0))</f>
        <v>Сыворотка крови</v>
      </c>
      <c r="L70" s="151" t="s">
        <v>302</v>
      </c>
      <c r="M70">
        <f>IF(L70="","",VLOOKUP(L70,Продукция!B:L,11,0))</f>
        <v>0</v>
      </c>
      <c r="N70" s="11" t="s">
        <v>873</v>
      </c>
      <c r="P70" s="11" t="s">
        <v>340</v>
      </c>
      <c r="Q70" s="11" t="s">
        <v>854</v>
      </c>
      <c r="R70" s="153" t="s">
        <v>4862</v>
      </c>
      <c r="S70" s="11">
        <v>18</v>
      </c>
      <c r="T70" s="11" t="s">
        <v>4822</v>
      </c>
      <c r="V70" s="14">
        <v>45652</v>
      </c>
      <c r="Z70" s="11" t="s">
        <v>4823</v>
      </c>
      <c r="AA70" s="15">
        <v>0.45833333333333331</v>
      </c>
      <c r="AB70" t="str">
        <f>IF(L70="","",VLOOKUP(L70&amp;I70,Продукция!A:I,9,0))</f>
        <v>рекомендация производителя набора</v>
      </c>
      <c r="AC70" s="14">
        <v>45666</v>
      </c>
      <c r="AD70" s="11" t="s">
        <v>2676</v>
      </c>
      <c r="AE70" s="11" t="s">
        <v>4823</v>
      </c>
      <c r="AF70" t="str">
        <f>IF(AD70="","",VLOOKUP(AD70,'Сотрудники и ссылки'!A:B,2,0))</f>
        <v>Серолог</v>
      </c>
      <c r="AG70">
        <f>IF(AD70="","",VLOOKUP(AD70,'Сотрудники и ссылки'!A:C,3,0))</f>
        <v>20007746</v>
      </c>
      <c r="AH70" s="11" t="s">
        <v>2676</v>
      </c>
      <c r="AI70" t="str">
        <f>IF(AH70="","",VLOOKUP(AH70,'Сотрудники и ссылки'!A:B,2,0))</f>
        <v>Серолог</v>
      </c>
      <c r="AJ70">
        <f>IF(AH70="","",VLOOKUP(AH70,'Сотрудники и ссылки'!A:C,3,0))</f>
        <v>20007746</v>
      </c>
      <c r="AK70" s="14">
        <v>45666</v>
      </c>
      <c r="AL70" s="2">
        <f>IF(AK70="","",AK70+VLOOKUP(I70,'Вид исследования'!B:E,4,0))</f>
        <v>45667</v>
      </c>
      <c r="AM70" s="2">
        <f>IF(AK70="","",AK70+VLOOKUP(I70,'Вид исследования'!B:F,5,0))</f>
        <v>45667</v>
      </c>
      <c r="AN70" s="14">
        <v>45666</v>
      </c>
      <c r="AP70" s="11" t="s">
        <v>189</v>
      </c>
      <c r="AQ70" t="str">
        <f>IFERROR(IF(L70="","",VLOOKUP(L70&amp;I70,Продукция!A:K,11,0)),"обратитесь к админ справочника")</f>
        <v>согласно рекомендациям производителя теста</v>
      </c>
      <c r="AR70" s="11" t="s">
        <v>4823</v>
      </c>
      <c r="AS70" t="str">
        <f>IFERROR(IF(L70="","",VLOOKUP(L70&amp;I70,Продукция!A:J,10,0)),"обратитесь к админ справочника")</f>
        <v>инструкция тест- ситема Биочек СК -126</v>
      </c>
      <c r="AT70" s="11" t="s">
        <v>4823</v>
      </c>
      <c r="AU70" s="11" t="s">
        <v>4823</v>
      </c>
      <c r="AV70" s="11" t="s">
        <v>2676</v>
      </c>
      <c r="AW70" s="11" t="s">
        <v>4824</v>
      </c>
      <c r="AX70" s="11" t="s">
        <v>561</v>
      </c>
      <c r="AY70" s="11" t="s">
        <v>1062</v>
      </c>
      <c r="AZ70" s="11">
        <v>153</v>
      </c>
      <c r="BA70" s="11">
        <v>41</v>
      </c>
      <c r="BC70" s="11" t="s">
        <v>4825</v>
      </c>
    </row>
    <row r="71" spans="1:55" x14ac:dyDescent="0.25">
      <c r="A71" t="str">
        <f t="shared" si="3"/>
        <v xml:space="preserve">С/2513CAV (BioChek) анемия уровень антител </v>
      </c>
      <c r="B71" t="str">
        <f>IF(E71="","",INDEX(Лаборатории!A:A,MATCH('Производственный контроль'!E71,Лаборатории!B:B,0)))</f>
        <v xml:space="preserve">КУРИНОЕ ЦАРСТВО АО </v>
      </c>
      <c r="C71" t="str">
        <f>IF(E71="","",VLOOKUP(E71,Лаборатории!B:D,3,0))</f>
        <v>U377_CHL</v>
      </c>
      <c r="D71" s="12">
        <v>45656</v>
      </c>
      <c r="E71" s="11" t="s">
        <v>793</v>
      </c>
      <c r="F71" s="11" t="s">
        <v>544</v>
      </c>
      <c r="G71" s="11" t="s">
        <v>561</v>
      </c>
      <c r="H71" s="11" t="s">
        <v>262</v>
      </c>
      <c r="I71" s="11" t="s">
        <v>3412</v>
      </c>
      <c r="J71" t="str">
        <f>IF(L71="","",VLOOKUP(L71,Продукция!B:D,3,0))</f>
        <v>Биологический_материал</v>
      </c>
      <c r="K71" t="str">
        <f>IF(L71="","",VLOOKUP(L71,Продукция!B:C,2,0))</f>
        <v>Сыворотка крови</v>
      </c>
      <c r="L71" s="151" t="s">
        <v>302</v>
      </c>
      <c r="M71">
        <f>IF(L71="","",VLOOKUP(L71,Продукция!B:L,11,0))</f>
        <v>0</v>
      </c>
      <c r="N71" s="11" t="s">
        <v>873</v>
      </c>
      <c r="P71" s="11" t="s">
        <v>340</v>
      </c>
      <c r="Q71" s="11" t="s">
        <v>854</v>
      </c>
      <c r="R71" s="153" t="s">
        <v>4830</v>
      </c>
      <c r="S71" s="11">
        <v>18</v>
      </c>
      <c r="T71" s="11" t="s">
        <v>4838</v>
      </c>
      <c r="V71" s="14">
        <v>45654</v>
      </c>
      <c r="Z71" s="11" t="s">
        <v>4823</v>
      </c>
      <c r="AA71" s="15">
        <v>0.53125</v>
      </c>
      <c r="AB71" t="str">
        <f>IF(L71="","",VLOOKUP(L71&amp;I71,Продукция!A:I,9,0))</f>
        <v>рекомендация производителя набора</v>
      </c>
      <c r="AC71" s="14">
        <v>45666</v>
      </c>
      <c r="AD71" s="11" t="s">
        <v>2676</v>
      </c>
      <c r="AE71" s="11" t="s">
        <v>4823</v>
      </c>
      <c r="AF71" t="str">
        <f>IF(AD71="","",VLOOKUP(AD71,'Сотрудники и ссылки'!A:B,2,0))</f>
        <v>Серолог</v>
      </c>
      <c r="AG71">
        <f>IF(AD71="","",VLOOKUP(AD71,'Сотрудники и ссылки'!A:C,3,0))</f>
        <v>20007746</v>
      </c>
      <c r="AH71" s="11" t="s">
        <v>2676</v>
      </c>
      <c r="AI71" t="str">
        <f>IF(AH71="","",VLOOKUP(AH71,'Сотрудники и ссылки'!A:B,2,0))</f>
        <v>Серолог</v>
      </c>
      <c r="AJ71">
        <f>IF(AH71="","",VLOOKUP(AH71,'Сотрудники и ссылки'!A:C,3,0))</f>
        <v>20007746</v>
      </c>
      <c r="AK71" s="14">
        <v>45666</v>
      </c>
      <c r="AL71" s="2">
        <f>IF(AK71="","",AK71+VLOOKUP(I71,'Вид исследования'!B:E,4,0))</f>
        <v>45667</v>
      </c>
      <c r="AM71" s="2">
        <f>IF(AK71="","",AK71+VLOOKUP(I71,'Вид исследования'!B:F,5,0))</f>
        <v>45667</v>
      </c>
      <c r="AN71" s="14">
        <v>45666</v>
      </c>
      <c r="AP71" s="11" t="s">
        <v>189</v>
      </c>
      <c r="AQ71" t="str">
        <f>IFERROR(IF(L71="","",VLOOKUP(L71&amp;I71,Продукция!A:K,11,0)),"обратитесь к админ справочника")</f>
        <v>согласно рекомендациям производителя теста</v>
      </c>
      <c r="AR71" s="11" t="s">
        <v>4823</v>
      </c>
      <c r="AS71" t="str">
        <f>IFERROR(IF(L71="","",VLOOKUP(L71&amp;I71,Продукция!A:J,10,0)),"обратитесь к админ справочника")</f>
        <v>инструкция тест- ситема Биочек СК -126</v>
      </c>
      <c r="AT71" s="11" t="s">
        <v>4823</v>
      </c>
      <c r="AU71" s="11" t="s">
        <v>4823</v>
      </c>
      <c r="AV71" s="11" t="s">
        <v>2676</v>
      </c>
      <c r="AW71" s="11" t="s">
        <v>4824</v>
      </c>
      <c r="AX71" s="11" t="s">
        <v>561</v>
      </c>
      <c r="AY71" s="11" t="s">
        <v>1064</v>
      </c>
      <c r="AZ71" s="11">
        <v>153</v>
      </c>
      <c r="BA71" s="11">
        <v>41</v>
      </c>
      <c r="BC71" s="11" t="s">
        <v>4855</v>
      </c>
    </row>
    <row r="72" spans="1:55" x14ac:dyDescent="0.25">
      <c r="A72" t="str">
        <f t="shared" si="3"/>
        <v xml:space="preserve">С/2513CAV (BioChek) анемия уровень антител </v>
      </c>
      <c r="B72" t="str">
        <f>IF(E72="","",INDEX(Лаборатории!A:A,MATCH('Производственный контроль'!E72,Лаборатории!B:B,0)))</f>
        <v xml:space="preserve">КУРИНОЕ ЦАРСТВО АО </v>
      </c>
      <c r="C72" t="str">
        <f>IF(E72="","",VLOOKUP(E72,Лаборатории!B:D,3,0))</f>
        <v>U377_CHL</v>
      </c>
      <c r="D72" s="12">
        <v>45656</v>
      </c>
      <c r="E72" s="11" t="s">
        <v>793</v>
      </c>
      <c r="F72" s="11" t="s">
        <v>544</v>
      </c>
      <c r="G72" s="11" t="s">
        <v>561</v>
      </c>
      <c r="H72" s="11" t="s">
        <v>262</v>
      </c>
      <c r="I72" s="11" t="s">
        <v>3412</v>
      </c>
      <c r="J72" t="str">
        <f>IF(L72="","",VLOOKUP(L72,Продукция!B:D,3,0))</f>
        <v>Биологический_материал</v>
      </c>
      <c r="K72" t="str">
        <f>IF(L72="","",VLOOKUP(L72,Продукция!B:C,2,0))</f>
        <v>Сыворотка крови</v>
      </c>
      <c r="L72" s="151" t="s">
        <v>302</v>
      </c>
      <c r="M72">
        <f>IF(L72="","",VLOOKUP(L72,Продукция!B:L,11,0))</f>
        <v>0</v>
      </c>
      <c r="N72" s="11" t="s">
        <v>873</v>
      </c>
      <c r="P72" s="11" t="s">
        <v>340</v>
      </c>
      <c r="Q72" s="11" t="s">
        <v>854</v>
      </c>
      <c r="R72" s="153" t="s">
        <v>4828</v>
      </c>
      <c r="S72" s="11">
        <v>18</v>
      </c>
      <c r="T72" s="11" t="s">
        <v>4838</v>
      </c>
      <c r="V72" s="14">
        <v>45654</v>
      </c>
      <c r="Z72" s="11" t="s">
        <v>4823</v>
      </c>
      <c r="AA72" s="15">
        <v>0.53125</v>
      </c>
      <c r="AB72" t="str">
        <f>IF(L72="","",VLOOKUP(L72&amp;I72,Продукция!A:I,9,0))</f>
        <v>рекомендация производителя набора</v>
      </c>
      <c r="AC72" s="14">
        <v>45666</v>
      </c>
      <c r="AD72" s="11" t="s">
        <v>2676</v>
      </c>
      <c r="AE72" s="11" t="s">
        <v>4823</v>
      </c>
      <c r="AF72" t="str">
        <f>IF(AD72="","",VLOOKUP(AD72,'Сотрудники и ссылки'!A:B,2,0))</f>
        <v>Серолог</v>
      </c>
      <c r="AG72">
        <f>IF(AD72="","",VLOOKUP(AD72,'Сотрудники и ссылки'!A:C,3,0))</f>
        <v>20007746</v>
      </c>
      <c r="AH72" s="11" t="s">
        <v>2676</v>
      </c>
      <c r="AI72" t="str">
        <f>IF(AH72="","",VLOOKUP(AH72,'Сотрудники и ссылки'!A:B,2,0))</f>
        <v>Серолог</v>
      </c>
      <c r="AJ72">
        <f>IF(AH72="","",VLOOKUP(AH72,'Сотрудники и ссылки'!A:C,3,0))</f>
        <v>20007746</v>
      </c>
      <c r="AK72" s="14">
        <v>45666</v>
      </c>
      <c r="AL72" s="2">
        <f>IF(AK72="","",AK72+VLOOKUP(I72,'Вид исследования'!B:E,4,0))</f>
        <v>45667</v>
      </c>
      <c r="AM72" s="2">
        <f>IF(AK72="","",AK72+VLOOKUP(I72,'Вид исследования'!B:F,5,0))</f>
        <v>45667</v>
      </c>
      <c r="AN72" s="14">
        <v>45666</v>
      </c>
      <c r="AP72" s="11" t="s">
        <v>189</v>
      </c>
      <c r="AQ72" t="str">
        <f>IFERROR(IF(L72="","",VLOOKUP(L72&amp;I72,Продукция!A:K,11,0)),"обратитесь к админ справочника")</f>
        <v>согласно рекомендациям производителя теста</v>
      </c>
      <c r="AR72" s="11" t="s">
        <v>4823</v>
      </c>
      <c r="AS72" t="str">
        <f>IFERROR(IF(L72="","",VLOOKUP(L72&amp;I72,Продукция!A:J,10,0)),"обратитесь к админ справочника")</f>
        <v>инструкция тест- ситема Биочек СК -126</v>
      </c>
      <c r="AT72" s="11" t="s">
        <v>4823</v>
      </c>
      <c r="AU72" s="11" t="s">
        <v>4823</v>
      </c>
      <c r="AV72" s="11" t="s">
        <v>2676</v>
      </c>
      <c r="AW72" s="11" t="s">
        <v>4824</v>
      </c>
      <c r="AX72" s="11" t="s">
        <v>561</v>
      </c>
      <c r="AY72" s="11" t="s">
        <v>1058</v>
      </c>
      <c r="AZ72" s="11">
        <v>153</v>
      </c>
      <c r="BA72" s="11">
        <v>41</v>
      </c>
      <c r="BC72" s="11" t="s">
        <v>4855</v>
      </c>
    </row>
    <row r="73" spans="1:55" x14ac:dyDescent="0.25">
      <c r="A73" t="str">
        <f t="shared" si="3"/>
        <v>С/2485FADV (BioChek) аденовирус уровень антител</v>
      </c>
      <c r="B73" t="str">
        <f>IF(E73="","",INDEX(Лаборатории!A:A,MATCH('Производственный контроль'!E73,Лаборатории!B:B,0)))</f>
        <v xml:space="preserve">КУРИНОЕ ЦАРСТВО АО </v>
      </c>
      <c r="C73" t="str">
        <f>IF(E73="","",VLOOKUP(E73,Лаборатории!B:D,3,0))</f>
        <v>U377_CHL</v>
      </c>
      <c r="D73" s="12">
        <v>45652</v>
      </c>
      <c r="E73" s="11" t="s">
        <v>793</v>
      </c>
      <c r="F73" s="11" t="s">
        <v>544</v>
      </c>
      <c r="G73" s="11" t="s">
        <v>561</v>
      </c>
      <c r="H73" s="11" t="s">
        <v>262</v>
      </c>
      <c r="I73" s="11" t="s">
        <v>3414</v>
      </c>
      <c r="J73" t="str">
        <f>IF(L73="","",VLOOKUP(L73,Продукция!B:D,3,0))</f>
        <v>Биологический_материал</v>
      </c>
      <c r="K73" t="str">
        <f>IF(L73="","",VLOOKUP(L73,Продукция!B:C,2,0))</f>
        <v>Сыворотка крови</v>
      </c>
      <c r="L73" s="151" t="s">
        <v>302</v>
      </c>
      <c r="M73">
        <f>IF(L73="","",VLOOKUP(L73,Продукция!B:L,11,0))</f>
        <v>0</v>
      </c>
      <c r="N73" s="11" t="s">
        <v>873</v>
      </c>
      <c r="P73" s="11" t="s">
        <v>340</v>
      </c>
      <c r="Q73" s="11" t="s">
        <v>854</v>
      </c>
      <c r="R73" s="153" t="s">
        <v>4860</v>
      </c>
      <c r="S73" s="11">
        <v>19</v>
      </c>
      <c r="T73" s="11" t="s">
        <v>4863</v>
      </c>
      <c r="V73" s="14">
        <v>45649</v>
      </c>
      <c r="Z73" s="11" t="s">
        <v>4823</v>
      </c>
      <c r="AA73" s="15">
        <v>0.4375</v>
      </c>
      <c r="AB73" t="str">
        <f>IF(L73="","",VLOOKUP(L73&amp;I73,Продукция!A:I,9,0))</f>
        <v>рекомендация производителя набора</v>
      </c>
      <c r="AC73" s="14">
        <v>45666</v>
      </c>
      <c r="AD73" s="11" t="s">
        <v>2676</v>
      </c>
      <c r="AE73" s="11" t="s">
        <v>4823</v>
      </c>
      <c r="AF73" t="str">
        <f>IF(AD73="","",VLOOKUP(AD73,'Сотрудники и ссылки'!A:B,2,0))</f>
        <v>Серолог</v>
      </c>
      <c r="AG73">
        <f>IF(AD73="","",VLOOKUP(AD73,'Сотрудники и ссылки'!A:C,3,0))</f>
        <v>20007746</v>
      </c>
      <c r="AH73" s="11" t="s">
        <v>2676</v>
      </c>
      <c r="AI73" t="str">
        <f>IF(AH73="","",VLOOKUP(AH73,'Сотрудники и ссылки'!A:B,2,0))</f>
        <v>Серолог</v>
      </c>
      <c r="AJ73">
        <f>IF(AH73="","",VLOOKUP(AH73,'Сотрудники и ссылки'!A:C,3,0))</f>
        <v>20007746</v>
      </c>
      <c r="AK73" s="14">
        <v>45666</v>
      </c>
      <c r="AL73" s="2">
        <f>IF(AK73="","",AK73+VLOOKUP(I73,'Вид исследования'!B:E,4,0))</f>
        <v>45667</v>
      </c>
      <c r="AM73" s="2">
        <f>IF(AK73="","",AK73+VLOOKUP(I73,'Вид исследования'!B:F,5,0))</f>
        <v>45667</v>
      </c>
      <c r="AN73" s="14">
        <v>45666</v>
      </c>
      <c r="AP73" s="11" t="s">
        <v>189</v>
      </c>
      <c r="AQ73" t="str">
        <f>IFERROR(IF(L73="","",VLOOKUP(L73&amp;I73,Продукция!A:K,11,0)),"обратитесь к админ справочника")</f>
        <v>согласно рекомендациям производителя теста</v>
      </c>
      <c r="AR73" s="11" t="s">
        <v>4823</v>
      </c>
      <c r="AS73" t="str">
        <f>IFERROR(IF(L73="","",VLOOKUP(L73&amp;I73,Продукция!A:J,10,0)),"обратитесь к админ справочника")</f>
        <v>инструкция тест- ситема Биочек СК -132</v>
      </c>
      <c r="AT73" s="11" t="s">
        <v>4823</v>
      </c>
      <c r="AU73" s="11" t="s">
        <v>4823</v>
      </c>
      <c r="AV73" s="11" t="s">
        <v>2676</v>
      </c>
      <c r="AW73" s="11" t="s">
        <v>4824</v>
      </c>
      <c r="AX73" s="11" t="s">
        <v>561</v>
      </c>
      <c r="AY73" s="11" t="s">
        <v>1072</v>
      </c>
      <c r="AZ73" s="11">
        <v>153</v>
      </c>
      <c r="BA73" s="11">
        <v>40</v>
      </c>
      <c r="BC73" s="11" t="s">
        <v>4825</v>
      </c>
    </row>
    <row r="74" spans="1:55" x14ac:dyDescent="0.25">
      <c r="A74" t="str">
        <f t="shared" si="3"/>
        <v>С/2501FADV (BioChek) аденовирус уровень антител</v>
      </c>
      <c r="B74" t="str">
        <f>IF(E74="","",INDEX(Лаборатории!A:A,MATCH('Производственный контроль'!E74,Лаборатории!B:B,0)))</f>
        <v xml:space="preserve">КУРИНОЕ ЦАРСТВО АО </v>
      </c>
      <c r="C74" t="str">
        <f>IF(E74="","",VLOOKUP(E74,Лаборатории!B:D,3,0))</f>
        <v>U377_CHL</v>
      </c>
      <c r="D74" s="12">
        <v>45654</v>
      </c>
      <c r="E74" s="11" t="s">
        <v>793</v>
      </c>
      <c r="F74" s="11" t="s">
        <v>544</v>
      </c>
      <c r="G74" s="11" t="s">
        <v>561</v>
      </c>
      <c r="H74" s="11" t="s">
        <v>262</v>
      </c>
      <c r="I74" s="11" t="s">
        <v>3414</v>
      </c>
      <c r="J74" t="str">
        <f>IF(L74="","",VLOOKUP(L74,Продукция!B:D,3,0))</f>
        <v>Биологический_материал</v>
      </c>
      <c r="K74" t="str">
        <f>IF(L74="","",VLOOKUP(L74,Продукция!B:C,2,0))</f>
        <v>Сыворотка крови</v>
      </c>
      <c r="L74" s="151" t="s">
        <v>302</v>
      </c>
      <c r="M74">
        <f>IF(L74="","",VLOOKUP(L74,Продукция!B:L,11,0))</f>
        <v>0</v>
      </c>
      <c r="N74" s="11" t="s">
        <v>873</v>
      </c>
      <c r="P74" s="11" t="s">
        <v>340</v>
      </c>
      <c r="Q74" s="11" t="s">
        <v>854</v>
      </c>
      <c r="R74" s="153" t="s">
        <v>4861</v>
      </c>
      <c r="S74" s="11">
        <v>19</v>
      </c>
      <c r="T74" s="11" t="s">
        <v>4822</v>
      </c>
      <c r="V74" s="14">
        <v>45651</v>
      </c>
      <c r="Z74" s="11" t="s">
        <v>4823</v>
      </c>
      <c r="AA74" s="15">
        <v>0.45833333333333331</v>
      </c>
      <c r="AB74" t="str">
        <f>IF(L74="","",VLOOKUP(L74&amp;I74,Продукция!A:I,9,0))</f>
        <v>рекомендация производителя набора</v>
      </c>
      <c r="AC74" s="14">
        <v>45666</v>
      </c>
      <c r="AD74" s="11" t="s">
        <v>2676</v>
      </c>
      <c r="AE74" s="11" t="s">
        <v>4823</v>
      </c>
      <c r="AF74" t="str">
        <f>IF(AD74="","",VLOOKUP(AD74,'Сотрудники и ссылки'!A:B,2,0))</f>
        <v>Серолог</v>
      </c>
      <c r="AG74">
        <f>IF(AD74="","",VLOOKUP(AD74,'Сотрудники и ссылки'!A:C,3,0))</f>
        <v>20007746</v>
      </c>
      <c r="AH74" s="11" t="s">
        <v>2676</v>
      </c>
      <c r="AI74" t="str">
        <f>IF(AH74="","",VLOOKUP(AH74,'Сотрудники и ссылки'!A:B,2,0))</f>
        <v>Серолог</v>
      </c>
      <c r="AJ74">
        <f>IF(AH74="","",VLOOKUP(AH74,'Сотрудники и ссылки'!A:C,3,0))</f>
        <v>20007746</v>
      </c>
      <c r="AK74" s="14">
        <v>45666</v>
      </c>
      <c r="AL74" s="2">
        <f>IF(AK74="","",AK74+VLOOKUP(I74,'Вид исследования'!B:E,4,0))</f>
        <v>45667</v>
      </c>
      <c r="AM74" s="2">
        <f>IF(AK74="","",AK74+VLOOKUP(I74,'Вид исследования'!B:F,5,0))</f>
        <v>45667</v>
      </c>
      <c r="AN74" s="14">
        <v>45666</v>
      </c>
      <c r="AP74" s="11" t="s">
        <v>189</v>
      </c>
      <c r="AQ74" t="str">
        <f>IFERROR(IF(L74="","",VLOOKUP(L74&amp;I74,Продукция!A:K,11,0)),"обратитесь к админ справочника")</f>
        <v>согласно рекомендациям производителя теста</v>
      </c>
      <c r="AR74" s="11" t="s">
        <v>4823</v>
      </c>
      <c r="AS74" t="str">
        <f>IFERROR(IF(L74="","",VLOOKUP(L74&amp;I74,Продукция!A:J,10,0)),"обратитесь к админ справочника")</f>
        <v>инструкция тест- ситема Биочек СК -132</v>
      </c>
      <c r="AT74" s="11" t="s">
        <v>4823</v>
      </c>
      <c r="AU74" s="11" t="s">
        <v>4823</v>
      </c>
      <c r="AV74" s="11" t="s">
        <v>2676</v>
      </c>
      <c r="AW74" s="11" t="s">
        <v>4824</v>
      </c>
      <c r="AX74" s="11" t="s">
        <v>561</v>
      </c>
      <c r="AY74" s="11" t="s">
        <v>1068</v>
      </c>
      <c r="AZ74" s="11">
        <v>153</v>
      </c>
      <c r="BA74" s="11">
        <v>40</v>
      </c>
      <c r="BC74" s="11" t="s">
        <v>4825</v>
      </c>
    </row>
    <row r="75" spans="1:55" x14ac:dyDescent="0.25">
      <c r="A75" t="str">
        <f t="shared" si="3"/>
        <v>С/2501FADV (BioChek) аденовирус уровень антител</v>
      </c>
      <c r="B75" t="str">
        <f>IF(E75="","",INDEX(Лаборатории!A:A,MATCH('Производственный контроль'!E75,Лаборатории!B:B,0)))</f>
        <v xml:space="preserve">КУРИНОЕ ЦАРСТВО АО </v>
      </c>
      <c r="C75" t="str">
        <f>IF(E75="","",VLOOKUP(E75,Лаборатории!B:D,3,0))</f>
        <v>U377_CHL</v>
      </c>
      <c r="D75" s="12">
        <v>45654</v>
      </c>
      <c r="E75" s="11" t="s">
        <v>793</v>
      </c>
      <c r="F75" s="11" t="s">
        <v>544</v>
      </c>
      <c r="G75" s="11" t="s">
        <v>561</v>
      </c>
      <c r="H75" s="11" t="s">
        <v>262</v>
      </c>
      <c r="I75" s="11" t="s">
        <v>3414</v>
      </c>
      <c r="J75" t="str">
        <f>IF(L75="","",VLOOKUP(L75,Продукция!B:D,3,0))</f>
        <v>Биологический_материал</v>
      </c>
      <c r="K75" t="str">
        <f>IF(L75="","",VLOOKUP(L75,Продукция!B:C,2,0))</f>
        <v>Сыворотка крови</v>
      </c>
      <c r="L75" s="151" t="s">
        <v>302</v>
      </c>
      <c r="M75">
        <f>IF(L75="","",VLOOKUP(L75,Продукция!B:L,11,0))</f>
        <v>0</v>
      </c>
      <c r="N75" s="11" t="s">
        <v>873</v>
      </c>
      <c r="P75" s="11" t="s">
        <v>340</v>
      </c>
      <c r="Q75" s="11" t="s">
        <v>854</v>
      </c>
      <c r="R75" s="153" t="s">
        <v>4862</v>
      </c>
      <c r="S75" s="11">
        <v>18</v>
      </c>
      <c r="T75" s="11" t="s">
        <v>4822</v>
      </c>
      <c r="V75" s="14">
        <v>45652</v>
      </c>
      <c r="Z75" s="11" t="s">
        <v>4823</v>
      </c>
      <c r="AA75" s="15">
        <v>0.45833333333333331</v>
      </c>
      <c r="AB75" t="str">
        <f>IF(L75="","",VLOOKUP(L75&amp;I75,Продукция!A:I,9,0))</f>
        <v>рекомендация производителя набора</v>
      </c>
      <c r="AC75" s="14">
        <v>45666</v>
      </c>
      <c r="AD75" s="11" t="s">
        <v>2676</v>
      </c>
      <c r="AE75" s="11" t="s">
        <v>4823</v>
      </c>
      <c r="AF75" t="str">
        <f>IF(AD75="","",VLOOKUP(AD75,'Сотрудники и ссылки'!A:B,2,0))</f>
        <v>Серолог</v>
      </c>
      <c r="AG75">
        <f>IF(AD75="","",VLOOKUP(AD75,'Сотрудники и ссылки'!A:C,3,0))</f>
        <v>20007746</v>
      </c>
      <c r="AH75" s="11" t="s">
        <v>2676</v>
      </c>
      <c r="AI75" t="str">
        <f>IF(AH75="","",VLOOKUP(AH75,'Сотрудники и ссылки'!A:B,2,0))</f>
        <v>Серолог</v>
      </c>
      <c r="AJ75">
        <f>IF(AH75="","",VLOOKUP(AH75,'Сотрудники и ссылки'!A:C,3,0))</f>
        <v>20007746</v>
      </c>
      <c r="AK75" s="14">
        <v>45666</v>
      </c>
      <c r="AL75" s="2">
        <f>IF(AK75="","",AK75+VLOOKUP(I75,'Вид исследования'!B:E,4,0))</f>
        <v>45667</v>
      </c>
      <c r="AM75" s="2">
        <f>IF(AK75="","",AK75+VLOOKUP(I75,'Вид исследования'!B:F,5,0))</f>
        <v>45667</v>
      </c>
      <c r="AN75" s="14">
        <v>45666</v>
      </c>
      <c r="AP75" s="11" t="s">
        <v>189</v>
      </c>
      <c r="AQ75" t="str">
        <f>IFERROR(IF(L75="","",VLOOKUP(L75&amp;I75,Продукция!A:K,11,0)),"обратитесь к админ справочника")</f>
        <v>согласно рекомендациям производителя теста</v>
      </c>
      <c r="AR75" s="11" t="s">
        <v>4823</v>
      </c>
      <c r="AS75" t="str">
        <f>IFERROR(IF(L75="","",VLOOKUP(L75&amp;I75,Продукция!A:J,10,0)),"обратитесь к админ справочника")</f>
        <v>инструкция тест- ситема Биочек СК -132</v>
      </c>
      <c r="AT75" s="11" t="s">
        <v>4823</v>
      </c>
      <c r="AU75" s="11" t="s">
        <v>4823</v>
      </c>
      <c r="AV75" s="11" t="s">
        <v>2676</v>
      </c>
      <c r="AW75" s="11" t="s">
        <v>4824</v>
      </c>
      <c r="AX75" s="11" t="s">
        <v>561</v>
      </c>
      <c r="AY75" s="11" t="s">
        <v>1062</v>
      </c>
      <c r="AZ75" s="11">
        <v>153</v>
      </c>
      <c r="BA75" s="11">
        <v>41</v>
      </c>
      <c r="BC75" s="11" t="s">
        <v>4825</v>
      </c>
    </row>
    <row r="76" spans="1:55" x14ac:dyDescent="0.25">
      <c r="A76" t="str">
        <f t="shared" si="3"/>
        <v>С/2513FADV (BioChek) аденовирус уровень антител</v>
      </c>
      <c r="B76" t="str">
        <f>IF(E76="","",INDEX(Лаборатории!A:A,MATCH('Производственный контроль'!E76,Лаборатории!B:B,0)))</f>
        <v xml:space="preserve">КУРИНОЕ ЦАРСТВО АО </v>
      </c>
      <c r="C76" t="str">
        <f>IF(E76="","",VLOOKUP(E76,Лаборатории!B:D,3,0))</f>
        <v>U377_CHL</v>
      </c>
      <c r="D76" s="12">
        <v>45656</v>
      </c>
      <c r="E76" s="11" t="s">
        <v>793</v>
      </c>
      <c r="F76" s="11" t="s">
        <v>544</v>
      </c>
      <c r="G76" s="11" t="s">
        <v>561</v>
      </c>
      <c r="H76" s="11" t="s">
        <v>262</v>
      </c>
      <c r="I76" s="11" t="s">
        <v>3414</v>
      </c>
      <c r="J76" t="str">
        <f>IF(L76="","",VLOOKUP(L76,Продукция!B:D,3,0))</f>
        <v>Биологический_материал</v>
      </c>
      <c r="K76" t="str">
        <f>IF(L76="","",VLOOKUP(L76,Продукция!B:C,2,0))</f>
        <v>Сыворотка крови</v>
      </c>
      <c r="L76" s="151" t="s">
        <v>302</v>
      </c>
      <c r="M76">
        <f>IF(L76="","",VLOOKUP(L76,Продукция!B:L,11,0))</f>
        <v>0</v>
      </c>
      <c r="N76" s="11" t="s">
        <v>873</v>
      </c>
      <c r="P76" s="11" t="s">
        <v>340</v>
      </c>
      <c r="Q76" s="11" t="s">
        <v>854</v>
      </c>
      <c r="R76" s="153" t="s">
        <v>4830</v>
      </c>
      <c r="S76" s="11">
        <v>18</v>
      </c>
      <c r="T76" s="11" t="s">
        <v>4838</v>
      </c>
      <c r="V76" s="14">
        <v>45654</v>
      </c>
      <c r="Z76" s="11" t="s">
        <v>4823</v>
      </c>
      <c r="AA76" s="15">
        <v>0.53125</v>
      </c>
      <c r="AB76" t="str">
        <f>IF(L76="","",VLOOKUP(L76&amp;I76,Продукция!A:I,9,0))</f>
        <v>рекомендация производителя набора</v>
      </c>
      <c r="AC76" s="14">
        <v>45666</v>
      </c>
      <c r="AD76" s="11" t="s">
        <v>2676</v>
      </c>
      <c r="AE76" s="11" t="s">
        <v>4823</v>
      </c>
      <c r="AF76" t="str">
        <f>IF(AD76="","",VLOOKUP(AD76,'Сотрудники и ссылки'!A:B,2,0))</f>
        <v>Серолог</v>
      </c>
      <c r="AG76">
        <f>IF(AD76="","",VLOOKUP(AD76,'Сотрудники и ссылки'!A:C,3,0))</f>
        <v>20007746</v>
      </c>
      <c r="AH76" s="11" t="s">
        <v>2676</v>
      </c>
      <c r="AI76" t="str">
        <f>IF(AH76="","",VLOOKUP(AH76,'Сотрудники и ссылки'!A:B,2,0))</f>
        <v>Серолог</v>
      </c>
      <c r="AJ76">
        <f>IF(AH76="","",VLOOKUP(AH76,'Сотрудники и ссылки'!A:C,3,0))</f>
        <v>20007746</v>
      </c>
      <c r="AK76" s="14">
        <v>45666</v>
      </c>
      <c r="AL76" s="2">
        <f>IF(AK76="","",AK76+VLOOKUP(I76,'Вид исследования'!B:E,4,0))</f>
        <v>45667</v>
      </c>
      <c r="AM76" s="2">
        <f>IF(AK76="","",AK76+VLOOKUP(I76,'Вид исследования'!B:F,5,0))</f>
        <v>45667</v>
      </c>
      <c r="AN76" s="14">
        <v>45666</v>
      </c>
      <c r="AP76" s="11" t="s">
        <v>189</v>
      </c>
      <c r="AQ76" t="str">
        <f>IFERROR(IF(L76="","",VLOOKUP(L76&amp;I76,Продукция!A:K,11,0)),"обратитесь к админ справочника")</f>
        <v>согласно рекомендациям производителя теста</v>
      </c>
      <c r="AR76" s="11" t="s">
        <v>4823</v>
      </c>
      <c r="AS76" t="str">
        <f>IFERROR(IF(L76="","",VLOOKUP(L76&amp;I76,Продукция!A:J,10,0)),"обратитесь к админ справочника")</f>
        <v>инструкция тест- ситема Биочек СК -132</v>
      </c>
      <c r="AT76" s="11" t="s">
        <v>4823</v>
      </c>
      <c r="AU76" s="11" t="s">
        <v>4823</v>
      </c>
      <c r="AV76" s="11" t="s">
        <v>2676</v>
      </c>
      <c r="AW76" s="11" t="s">
        <v>4824</v>
      </c>
      <c r="AX76" s="11" t="s">
        <v>561</v>
      </c>
      <c r="AY76" s="11" t="s">
        <v>1064</v>
      </c>
      <c r="AZ76" s="11">
        <v>153</v>
      </c>
      <c r="BA76" s="11">
        <v>41</v>
      </c>
      <c r="BC76" s="11" t="s">
        <v>4855</v>
      </c>
    </row>
    <row r="77" spans="1:55" x14ac:dyDescent="0.25">
      <c r="A77" t="str">
        <f t="shared" si="3"/>
        <v>С/2513FADV (BioChek) аденовирус уровень антител</v>
      </c>
      <c r="B77" t="str">
        <f>IF(E77="","",INDEX(Лаборатории!A:A,MATCH('Производственный контроль'!E77,Лаборатории!B:B,0)))</f>
        <v xml:space="preserve">КУРИНОЕ ЦАРСТВО АО </v>
      </c>
      <c r="C77" t="str">
        <f>IF(E77="","",VLOOKUP(E77,Лаборатории!B:D,3,0))</f>
        <v>U377_CHL</v>
      </c>
      <c r="D77" s="12">
        <v>45656</v>
      </c>
      <c r="E77" s="11" t="s">
        <v>793</v>
      </c>
      <c r="F77" s="11" t="s">
        <v>544</v>
      </c>
      <c r="G77" s="11" t="s">
        <v>561</v>
      </c>
      <c r="H77" s="11" t="s">
        <v>262</v>
      </c>
      <c r="I77" s="11" t="s">
        <v>3414</v>
      </c>
      <c r="J77" t="str">
        <f>IF(L77="","",VLOOKUP(L77,Продукция!B:D,3,0))</f>
        <v>Биологический_материал</v>
      </c>
      <c r="K77" t="str">
        <f>IF(L77="","",VLOOKUP(L77,Продукция!B:C,2,0))</f>
        <v>Сыворотка крови</v>
      </c>
      <c r="L77" s="151" t="s">
        <v>302</v>
      </c>
      <c r="M77">
        <f>IF(L77="","",VLOOKUP(L77,Продукция!B:L,11,0))</f>
        <v>0</v>
      </c>
      <c r="N77" s="11" t="s">
        <v>873</v>
      </c>
      <c r="P77" s="11" t="s">
        <v>340</v>
      </c>
      <c r="Q77" s="11" t="s">
        <v>854</v>
      </c>
      <c r="R77" s="153" t="s">
        <v>4828</v>
      </c>
      <c r="S77" s="11">
        <v>18</v>
      </c>
      <c r="T77" s="11" t="s">
        <v>4838</v>
      </c>
      <c r="V77" s="14">
        <v>45654</v>
      </c>
      <c r="Z77" s="11" t="s">
        <v>4823</v>
      </c>
      <c r="AA77" s="15">
        <v>0.53125</v>
      </c>
      <c r="AB77" t="str">
        <f>IF(L77="","",VLOOKUP(L77&amp;I77,Продукция!A:I,9,0))</f>
        <v>рекомендация производителя набора</v>
      </c>
      <c r="AC77" s="14">
        <v>45666</v>
      </c>
      <c r="AD77" s="11" t="s">
        <v>2676</v>
      </c>
      <c r="AE77" s="11" t="s">
        <v>4823</v>
      </c>
      <c r="AF77" t="str">
        <f>IF(AD77="","",VLOOKUP(AD77,'Сотрудники и ссылки'!A:B,2,0))</f>
        <v>Серолог</v>
      </c>
      <c r="AG77">
        <f>IF(AD77="","",VLOOKUP(AD77,'Сотрудники и ссылки'!A:C,3,0))</f>
        <v>20007746</v>
      </c>
      <c r="AH77" s="11" t="s">
        <v>2676</v>
      </c>
      <c r="AI77" t="str">
        <f>IF(AH77="","",VLOOKUP(AH77,'Сотрудники и ссылки'!A:B,2,0))</f>
        <v>Серолог</v>
      </c>
      <c r="AJ77">
        <f>IF(AH77="","",VLOOKUP(AH77,'Сотрудники и ссылки'!A:C,3,0))</f>
        <v>20007746</v>
      </c>
      <c r="AK77" s="14">
        <v>45666</v>
      </c>
      <c r="AL77" s="2">
        <f>IF(AK77="","",AK77+VLOOKUP(I77,'Вид исследования'!B:E,4,0))</f>
        <v>45667</v>
      </c>
      <c r="AM77" s="2">
        <f>IF(AK77="","",AK77+VLOOKUP(I77,'Вид исследования'!B:F,5,0))</f>
        <v>45667</v>
      </c>
      <c r="AN77" s="14">
        <v>45666</v>
      </c>
      <c r="AP77" s="11" t="s">
        <v>189</v>
      </c>
      <c r="AQ77" t="str">
        <f>IFERROR(IF(L77="","",VLOOKUP(L77&amp;I77,Продукция!A:K,11,0)),"обратитесь к админ справочника")</f>
        <v>согласно рекомендациям производителя теста</v>
      </c>
      <c r="AR77" s="11" t="s">
        <v>4823</v>
      </c>
      <c r="AS77" t="str">
        <f>IFERROR(IF(L77="","",VLOOKUP(L77&amp;I77,Продукция!A:J,10,0)),"обратитесь к админ справочника")</f>
        <v>инструкция тест- ситема Биочек СК -132</v>
      </c>
      <c r="AT77" s="11" t="s">
        <v>4823</v>
      </c>
      <c r="AU77" s="11" t="s">
        <v>4823</v>
      </c>
      <c r="AV77" s="11" t="s">
        <v>2676</v>
      </c>
      <c r="AW77" s="11" t="s">
        <v>4824</v>
      </c>
      <c r="AX77" s="11" t="s">
        <v>561</v>
      </c>
      <c r="AY77" s="11" t="s">
        <v>1058</v>
      </c>
      <c r="AZ77" s="11">
        <v>153</v>
      </c>
      <c r="BA77" s="11">
        <v>41</v>
      </c>
      <c r="BC77" s="11" t="s">
        <v>4855</v>
      </c>
    </row>
    <row r="78" spans="1:55" x14ac:dyDescent="0.25">
      <c r="A78" t="str">
        <f t="shared" si="3"/>
        <v>С/2485MG (BioChek) микоплазма галлисептикум уровень антител</v>
      </c>
      <c r="B78" t="str">
        <f>IF(E78="","",INDEX(Лаборатории!A:A,MATCH('Производственный контроль'!E78,Лаборатории!B:B,0)))</f>
        <v xml:space="preserve">КУРИНОЕ ЦАРСТВО АО </v>
      </c>
      <c r="C78" t="str">
        <f>IF(E78="","",VLOOKUP(E78,Лаборатории!B:D,3,0))</f>
        <v>U377_CHL</v>
      </c>
      <c r="D78" s="12">
        <v>45652</v>
      </c>
      <c r="E78" s="11" t="s">
        <v>793</v>
      </c>
      <c r="F78" s="11" t="s">
        <v>544</v>
      </c>
      <c r="G78" s="11" t="s">
        <v>561</v>
      </c>
      <c r="H78" s="11" t="s">
        <v>262</v>
      </c>
      <c r="I78" s="11" t="s">
        <v>3422</v>
      </c>
      <c r="J78" t="str">
        <f>IF(L78="","",VLOOKUP(L78,Продукция!B:D,3,0))</f>
        <v>Биологический_материал</v>
      </c>
      <c r="K78" t="str">
        <f>IF(L78="","",VLOOKUP(L78,Продукция!B:C,2,0))</f>
        <v>Сыворотка крови</v>
      </c>
      <c r="L78" s="151" t="s">
        <v>302</v>
      </c>
      <c r="M78">
        <f>IF(L78="","",VLOOKUP(L78,Продукция!B:L,11,0))</f>
        <v>0</v>
      </c>
      <c r="N78" s="11" t="s">
        <v>873</v>
      </c>
      <c r="P78" s="11" t="s">
        <v>340</v>
      </c>
      <c r="Q78" s="11" t="s">
        <v>854</v>
      </c>
      <c r="R78" s="153" t="s">
        <v>4860</v>
      </c>
      <c r="S78" s="11">
        <v>19</v>
      </c>
      <c r="T78" s="11" t="s">
        <v>4863</v>
      </c>
      <c r="V78" s="14">
        <v>45649</v>
      </c>
      <c r="Z78" s="11" t="s">
        <v>4823</v>
      </c>
      <c r="AA78" s="15">
        <v>0.4375</v>
      </c>
      <c r="AB78" t="str">
        <f>IF(L78="","",VLOOKUP(L78&amp;I78,Продукция!A:I,9,0))</f>
        <v>рекомендация производителя набора</v>
      </c>
      <c r="AC78" s="14">
        <v>45666</v>
      </c>
      <c r="AD78" s="11" t="s">
        <v>2676</v>
      </c>
      <c r="AE78" s="11" t="s">
        <v>4823</v>
      </c>
      <c r="AF78" t="str">
        <f>IF(AD78="","",VLOOKUP(AD78,'Сотрудники и ссылки'!A:B,2,0))</f>
        <v>Серолог</v>
      </c>
      <c r="AG78">
        <f>IF(AD78="","",VLOOKUP(AD78,'Сотрудники и ссылки'!A:C,3,0))</f>
        <v>20007746</v>
      </c>
      <c r="AH78" s="11" t="s">
        <v>2676</v>
      </c>
      <c r="AI78" t="str">
        <f>IF(AH78="","",VLOOKUP(AH78,'Сотрудники и ссылки'!A:B,2,0))</f>
        <v>Серолог</v>
      </c>
      <c r="AJ78">
        <f>IF(AH78="","",VLOOKUP(AH78,'Сотрудники и ссылки'!A:C,3,0))</f>
        <v>20007746</v>
      </c>
      <c r="AK78" s="14">
        <v>45666</v>
      </c>
      <c r="AL78" s="2">
        <f>IF(AK78="","",AK78+VLOOKUP(I78,'Вид исследования'!B:E,4,0))</f>
        <v>45667</v>
      </c>
      <c r="AM78" s="2">
        <f>IF(AK78="","",AK78+VLOOKUP(I78,'Вид исследования'!B:F,5,0))</f>
        <v>45667</v>
      </c>
      <c r="AN78" s="14">
        <v>45666</v>
      </c>
      <c r="AP78" s="11" t="s">
        <v>189</v>
      </c>
      <c r="AQ78" t="str">
        <f>IFERROR(IF(L78="","",VLOOKUP(L78&amp;I78,Продукция!A:K,11,0)),"обратитесь к админ справочника")</f>
        <v>согласно рекомендациям производителя теста</v>
      </c>
      <c r="AR78" s="11" t="s">
        <v>4823</v>
      </c>
      <c r="AS78" t="str">
        <f>IFERROR(IF(L78="","",VLOOKUP(L78&amp;I78,Продукция!A:J,10,0)),"обратитесь к админ справочника")</f>
        <v>инструкция тест- ситема Биочек СК -114</v>
      </c>
      <c r="AT78" s="11" t="s">
        <v>4823</v>
      </c>
      <c r="AU78" s="11" t="s">
        <v>4823</v>
      </c>
      <c r="AV78" s="11" t="s">
        <v>2676</v>
      </c>
      <c r="AW78" s="11" t="s">
        <v>4824</v>
      </c>
      <c r="AX78" s="11" t="s">
        <v>561</v>
      </c>
      <c r="AY78" s="11" t="s">
        <v>1072</v>
      </c>
      <c r="AZ78" s="11">
        <v>153</v>
      </c>
      <c r="BA78" s="11">
        <v>40</v>
      </c>
      <c r="BC78" s="11" t="s">
        <v>4825</v>
      </c>
    </row>
    <row r="79" spans="1:55" x14ac:dyDescent="0.25">
      <c r="A79" t="str">
        <f t="shared" ref="A79:A142" si="5">T79&amp;I79</f>
        <v>С/2501MG (BioChek) микоплазма галлисептикум уровень антител</v>
      </c>
      <c r="B79" t="str">
        <f>IF(E79="","",INDEX(Лаборатории!A:A,MATCH('Производственный контроль'!E79,Лаборатории!B:B,0)))</f>
        <v xml:space="preserve">КУРИНОЕ ЦАРСТВО АО </v>
      </c>
      <c r="C79" t="str">
        <f>IF(E79="","",VLOOKUP(E79,Лаборатории!B:D,3,0))</f>
        <v>U377_CHL</v>
      </c>
      <c r="D79" s="12">
        <v>45654</v>
      </c>
      <c r="E79" s="11" t="s">
        <v>793</v>
      </c>
      <c r="F79" s="11" t="s">
        <v>544</v>
      </c>
      <c r="G79" s="11" t="s">
        <v>561</v>
      </c>
      <c r="H79" s="11" t="s">
        <v>262</v>
      </c>
      <c r="I79" s="11" t="s">
        <v>3422</v>
      </c>
      <c r="J79" t="str">
        <f>IF(L79="","",VLOOKUP(L79,Продукция!B:D,3,0))</f>
        <v>Биологический_материал</v>
      </c>
      <c r="K79" t="str">
        <f>IF(L79="","",VLOOKUP(L79,Продукция!B:C,2,0))</f>
        <v>Сыворотка крови</v>
      </c>
      <c r="L79" s="151" t="s">
        <v>302</v>
      </c>
      <c r="M79">
        <f>IF(L79="","",VLOOKUP(L79,Продукция!B:L,11,0))</f>
        <v>0</v>
      </c>
      <c r="N79" s="11" t="s">
        <v>873</v>
      </c>
      <c r="P79" s="11" t="s">
        <v>340</v>
      </c>
      <c r="Q79" s="11" t="s">
        <v>854</v>
      </c>
      <c r="R79" s="153" t="s">
        <v>4861</v>
      </c>
      <c r="S79" s="11">
        <v>19</v>
      </c>
      <c r="T79" s="11" t="s">
        <v>4822</v>
      </c>
      <c r="V79" s="14">
        <v>45651</v>
      </c>
      <c r="Z79" s="11" t="s">
        <v>4823</v>
      </c>
      <c r="AA79" s="15">
        <v>0.45833333333333331</v>
      </c>
      <c r="AB79" t="str">
        <f>IF(L79="","",VLOOKUP(L79&amp;I79,Продукция!A:I,9,0))</f>
        <v>рекомендация производителя набора</v>
      </c>
      <c r="AC79" s="14">
        <v>45666</v>
      </c>
      <c r="AD79" s="11" t="s">
        <v>2676</v>
      </c>
      <c r="AE79" s="11" t="s">
        <v>4823</v>
      </c>
      <c r="AF79" t="str">
        <f>IF(AD79="","",VLOOKUP(AD79,'Сотрудники и ссылки'!A:B,2,0))</f>
        <v>Серолог</v>
      </c>
      <c r="AG79">
        <f>IF(AD79="","",VLOOKUP(AD79,'Сотрудники и ссылки'!A:C,3,0))</f>
        <v>20007746</v>
      </c>
      <c r="AH79" s="11" t="s">
        <v>2676</v>
      </c>
      <c r="AI79" t="str">
        <f>IF(AH79="","",VLOOKUP(AH79,'Сотрудники и ссылки'!A:B,2,0))</f>
        <v>Серолог</v>
      </c>
      <c r="AJ79">
        <f>IF(AH79="","",VLOOKUP(AH79,'Сотрудники и ссылки'!A:C,3,0))</f>
        <v>20007746</v>
      </c>
      <c r="AK79" s="14">
        <v>45666</v>
      </c>
      <c r="AL79" s="2">
        <f>IF(AK79="","",AK79+VLOOKUP(I79,'Вид исследования'!B:E,4,0))</f>
        <v>45667</v>
      </c>
      <c r="AM79" s="2">
        <f>IF(AK79="","",AK79+VLOOKUP(I79,'Вид исследования'!B:F,5,0))</f>
        <v>45667</v>
      </c>
      <c r="AN79" s="14">
        <v>45666</v>
      </c>
      <c r="AP79" s="11" t="s">
        <v>189</v>
      </c>
      <c r="AQ79" t="str">
        <f>IFERROR(IF(L79="","",VLOOKUP(L79&amp;I79,Продукция!A:K,11,0)),"обратитесь к админ справочника")</f>
        <v>согласно рекомендациям производителя теста</v>
      </c>
      <c r="AR79" s="11" t="s">
        <v>4823</v>
      </c>
      <c r="AS79" t="str">
        <f>IFERROR(IF(L79="","",VLOOKUP(L79&amp;I79,Продукция!A:J,10,0)),"обратитесь к админ справочника")</f>
        <v>инструкция тест- ситема Биочек СК -114</v>
      </c>
      <c r="AT79" s="11" t="s">
        <v>4823</v>
      </c>
      <c r="AU79" s="11" t="s">
        <v>4823</v>
      </c>
      <c r="AV79" s="11" t="s">
        <v>2676</v>
      </c>
      <c r="AW79" s="11" t="s">
        <v>4824</v>
      </c>
      <c r="AX79" s="11" t="s">
        <v>561</v>
      </c>
      <c r="AY79" s="11" t="s">
        <v>1068</v>
      </c>
      <c r="AZ79" s="11">
        <v>153</v>
      </c>
      <c r="BA79" s="11">
        <v>40</v>
      </c>
      <c r="BC79" s="11" t="s">
        <v>4825</v>
      </c>
    </row>
    <row r="80" spans="1:55" x14ac:dyDescent="0.25">
      <c r="A80" t="str">
        <f t="shared" si="5"/>
        <v>С/2501MG (BioChek) микоплазма галлисептикум уровень антител</v>
      </c>
      <c r="B80" t="str">
        <f>IF(E80="","",INDEX(Лаборатории!A:A,MATCH('Производственный контроль'!E80,Лаборатории!B:B,0)))</f>
        <v xml:space="preserve">КУРИНОЕ ЦАРСТВО АО </v>
      </c>
      <c r="C80" t="str">
        <f>IF(E80="","",VLOOKUP(E80,Лаборатории!B:D,3,0))</f>
        <v>U377_CHL</v>
      </c>
      <c r="D80" s="12">
        <v>45654</v>
      </c>
      <c r="E80" s="11" t="s">
        <v>793</v>
      </c>
      <c r="F80" s="11" t="s">
        <v>544</v>
      </c>
      <c r="G80" s="11" t="s">
        <v>561</v>
      </c>
      <c r="H80" s="11" t="s">
        <v>262</v>
      </c>
      <c r="I80" s="11" t="s">
        <v>3422</v>
      </c>
      <c r="J80" t="str">
        <f>IF(L80="","",VLOOKUP(L80,Продукция!B:D,3,0))</f>
        <v>Биологический_материал</v>
      </c>
      <c r="K80" t="str">
        <f>IF(L80="","",VLOOKUP(L80,Продукция!B:C,2,0))</f>
        <v>Сыворотка крови</v>
      </c>
      <c r="L80" s="151" t="s">
        <v>302</v>
      </c>
      <c r="M80">
        <f>IF(L80="","",VLOOKUP(L80,Продукция!B:L,11,0))</f>
        <v>0</v>
      </c>
      <c r="N80" s="11" t="s">
        <v>873</v>
      </c>
      <c r="P80" s="11" t="s">
        <v>340</v>
      </c>
      <c r="Q80" s="11" t="s">
        <v>854</v>
      </c>
      <c r="R80" s="153" t="s">
        <v>4862</v>
      </c>
      <c r="S80" s="11">
        <v>18</v>
      </c>
      <c r="T80" s="11" t="s">
        <v>4822</v>
      </c>
      <c r="V80" s="14">
        <v>45652</v>
      </c>
      <c r="Z80" s="11" t="s">
        <v>4823</v>
      </c>
      <c r="AA80" s="15">
        <v>0.45833333333333331</v>
      </c>
      <c r="AB80" t="str">
        <f>IF(L80="","",VLOOKUP(L80&amp;I80,Продукция!A:I,9,0))</f>
        <v>рекомендация производителя набора</v>
      </c>
      <c r="AC80" s="14">
        <v>45666</v>
      </c>
      <c r="AD80" s="11" t="s">
        <v>2676</v>
      </c>
      <c r="AE80" s="11" t="s">
        <v>4823</v>
      </c>
      <c r="AF80" t="str">
        <f>IF(AD80="","",VLOOKUP(AD80,'Сотрудники и ссылки'!A:B,2,0))</f>
        <v>Серолог</v>
      </c>
      <c r="AG80">
        <f>IF(AD80="","",VLOOKUP(AD80,'Сотрудники и ссылки'!A:C,3,0))</f>
        <v>20007746</v>
      </c>
      <c r="AH80" s="11" t="s">
        <v>2676</v>
      </c>
      <c r="AI80" t="str">
        <f>IF(AH80="","",VLOOKUP(AH80,'Сотрудники и ссылки'!A:B,2,0))</f>
        <v>Серолог</v>
      </c>
      <c r="AJ80">
        <f>IF(AH80="","",VLOOKUP(AH80,'Сотрудники и ссылки'!A:C,3,0))</f>
        <v>20007746</v>
      </c>
      <c r="AK80" s="14">
        <v>45666</v>
      </c>
      <c r="AL80" s="2">
        <f>IF(AK80="","",AK80+VLOOKUP(I80,'Вид исследования'!B:E,4,0))</f>
        <v>45667</v>
      </c>
      <c r="AM80" s="2">
        <f>IF(AK80="","",AK80+VLOOKUP(I80,'Вид исследования'!B:F,5,0))</f>
        <v>45667</v>
      </c>
      <c r="AN80" s="14">
        <v>45666</v>
      </c>
      <c r="AP80" s="11" t="s">
        <v>189</v>
      </c>
      <c r="AQ80" t="str">
        <f>IFERROR(IF(L80="","",VLOOKUP(L80&amp;I80,Продукция!A:K,11,0)),"обратитесь к админ справочника")</f>
        <v>согласно рекомендациям производителя теста</v>
      </c>
      <c r="AR80" s="11" t="s">
        <v>4823</v>
      </c>
      <c r="AS80" t="str">
        <f>IFERROR(IF(L80="","",VLOOKUP(L80&amp;I80,Продукция!A:J,10,0)),"обратитесь к админ справочника")</f>
        <v>инструкция тест- ситема Биочек СК -114</v>
      </c>
      <c r="AT80" s="11" t="s">
        <v>4823</v>
      </c>
      <c r="AU80" s="11" t="s">
        <v>4823</v>
      </c>
      <c r="AV80" s="11" t="s">
        <v>2676</v>
      </c>
      <c r="AW80" s="11" t="s">
        <v>4824</v>
      </c>
      <c r="AX80" s="11" t="s">
        <v>561</v>
      </c>
      <c r="AY80" s="11" t="s">
        <v>1062</v>
      </c>
      <c r="AZ80" s="11">
        <v>153</v>
      </c>
      <c r="BA80" s="11">
        <v>41</v>
      </c>
      <c r="BC80" s="11" t="s">
        <v>4825</v>
      </c>
    </row>
    <row r="81" spans="1:55" x14ac:dyDescent="0.25">
      <c r="A81" t="str">
        <f t="shared" si="5"/>
        <v>С/2513MG (BioChek) микоплазма галлисептикум уровень антител</v>
      </c>
      <c r="B81" t="str">
        <f>IF(E81="","",INDEX(Лаборатории!A:A,MATCH('Производственный контроль'!E81,Лаборатории!B:B,0)))</f>
        <v xml:space="preserve">КУРИНОЕ ЦАРСТВО АО </v>
      </c>
      <c r="C81" t="str">
        <f>IF(E81="","",VLOOKUP(E81,Лаборатории!B:D,3,0))</f>
        <v>U377_CHL</v>
      </c>
      <c r="D81" s="12">
        <v>45656</v>
      </c>
      <c r="E81" s="11" t="s">
        <v>793</v>
      </c>
      <c r="F81" s="11" t="s">
        <v>544</v>
      </c>
      <c r="G81" s="11" t="s">
        <v>561</v>
      </c>
      <c r="H81" s="11" t="s">
        <v>262</v>
      </c>
      <c r="I81" s="11" t="s">
        <v>3422</v>
      </c>
      <c r="J81" t="str">
        <f>IF(L81="","",VLOOKUP(L81,Продукция!B:D,3,0))</f>
        <v>Биологический_материал</v>
      </c>
      <c r="K81" t="str">
        <f>IF(L81="","",VLOOKUP(L81,Продукция!B:C,2,0))</f>
        <v>Сыворотка крови</v>
      </c>
      <c r="L81" s="151" t="s">
        <v>302</v>
      </c>
      <c r="M81">
        <f>IF(L81="","",VLOOKUP(L81,Продукция!B:L,11,0))</f>
        <v>0</v>
      </c>
      <c r="N81" s="11" t="s">
        <v>873</v>
      </c>
      <c r="P81" s="11" t="s">
        <v>340</v>
      </c>
      <c r="Q81" s="11" t="s">
        <v>854</v>
      </c>
      <c r="R81" s="153" t="s">
        <v>4830</v>
      </c>
      <c r="S81" s="11">
        <v>18</v>
      </c>
      <c r="T81" s="11" t="s">
        <v>4838</v>
      </c>
      <c r="V81" s="14">
        <v>45654</v>
      </c>
      <c r="Z81" s="11" t="s">
        <v>4823</v>
      </c>
      <c r="AA81" s="15">
        <v>0.53125</v>
      </c>
      <c r="AB81" t="str">
        <f>IF(L81="","",VLOOKUP(L81&amp;I81,Продукция!A:I,9,0))</f>
        <v>рекомендация производителя набора</v>
      </c>
      <c r="AC81" s="14">
        <v>45666</v>
      </c>
      <c r="AD81" s="11" t="s">
        <v>2676</v>
      </c>
      <c r="AE81" s="11" t="s">
        <v>4823</v>
      </c>
      <c r="AF81" t="str">
        <f>IF(AD81="","",VLOOKUP(AD81,'Сотрудники и ссылки'!A:B,2,0))</f>
        <v>Серолог</v>
      </c>
      <c r="AG81">
        <f>IF(AD81="","",VLOOKUP(AD81,'Сотрудники и ссылки'!A:C,3,0))</f>
        <v>20007746</v>
      </c>
      <c r="AH81" s="11" t="s">
        <v>2676</v>
      </c>
      <c r="AI81" t="str">
        <f>IF(AH81="","",VLOOKUP(AH81,'Сотрудники и ссылки'!A:B,2,0))</f>
        <v>Серолог</v>
      </c>
      <c r="AJ81">
        <f>IF(AH81="","",VLOOKUP(AH81,'Сотрудники и ссылки'!A:C,3,0))</f>
        <v>20007746</v>
      </c>
      <c r="AK81" s="14">
        <v>45666</v>
      </c>
      <c r="AL81" s="2">
        <f>IF(AK81="","",AK81+VLOOKUP(I81,'Вид исследования'!B:E,4,0))</f>
        <v>45667</v>
      </c>
      <c r="AM81" s="2">
        <f>IF(AK81="","",AK81+VLOOKUP(I81,'Вид исследования'!B:F,5,0))</f>
        <v>45667</v>
      </c>
      <c r="AN81" s="14">
        <v>45666</v>
      </c>
      <c r="AP81" s="11" t="s">
        <v>189</v>
      </c>
      <c r="AQ81" t="str">
        <f>IFERROR(IF(L81="","",VLOOKUP(L81&amp;I81,Продукция!A:K,11,0)),"обратитесь к админ справочника")</f>
        <v>согласно рекомендациям производителя теста</v>
      </c>
      <c r="AR81" s="11" t="s">
        <v>4823</v>
      </c>
      <c r="AS81" t="str">
        <f>IFERROR(IF(L81="","",VLOOKUP(L81&amp;I81,Продукция!A:J,10,0)),"обратитесь к админ справочника")</f>
        <v>инструкция тест- ситема Биочек СК -114</v>
      </c>
      <c r="AT81" s="11" t="s">
        <v>4823</v>
      </c>
      <c r="AU81" s="11" t="s">
        <v>4823</v>
      </c>
      <c r="AV81" s="11" t="s">
        <v>2676</v>
      </c>
      <c r="AW81" s="11" t="s">
        <v>4824</v>
      </c>
      <c r="AX81" s="11" t="s">
        <v>561</v>
      </c>
      <c r="AY81" s="11" t="s">
        <v>1064</v>
      </c>
      <c r="AZ81" s="11">
        <v>153</v>
      </c>
      <c r="BA81" s="11">
        <v>41</v>
      </c>
      <c r="BC81" s="11" t="s">
        <v>4855</v>
      </c>
    </row>
    <row r="82" spans="1:55" x14ac:dyDescent="0.25">
      <c r="A82" t="str">
        <f t="shared" si="5"/>
        <v>С/2513MG (BioChek) микоплазма галлисептикум уровень антител</v>
      </c>
      <c r="B82" t="str">
        <f>IF(E82="","",INDEX(Лаборатории!A:A,MATCH('Производственный контроль'!E82,Лаборатории!B:B,0)))</f>
        <v xml:space="preserve">КУРИНОЕ ЦАРСТВО АО </v>
      </c>
      <c r="C82" t="str">
        <f>IF(E82="","",VLOOKUP(E82,Лаборатории!B:D,3,0))</f>
        <v>U377_CHL</v>
      </c>
      <c r="D82" s="12">
        <v>45656</v>
      </c>
      <c r="E82" s="11" t="s">
        <v>793</v>
      </c>
      <c r="F82" s="11" t="s">
        <v>544</v>
      </c>
      <c r="G82" s="11" t="s">
        <v>561</v>
      </c>
      <c r="H82" s="11" t="s">
        <v>262</v>
      </c>
      <c r="I82" s="11" t="s">
        <v>3422</v>
      </c>
      <c r="J82" t="str">
        <f>IF(L82="","",VLOOKUP(L82,Продукция!B:D,3,0))</f>
        <v>Биологический_материал</v>
      </c>
      <c r="K82" t="str">
        <f>IF(L82="","",VLOOKUP(L82,Продукция!B:C,2,0))</f>
        <v>Сыворотка крови</v>
      </c>
      <c r="L82" s="151" t="s">
        <v>302</v>
      </c>
      <c r="M82">
        <f>IF(L82="","",VLOOKUP(L82,Продукция!B:L,11,0))</f>
        <v>0</v>
      </c>
      <c r="N82" s="11" t="s">
        <v>873</v>
      </c>
      <c r="P82" s="11" t="s">
        <v>340</v>
      </c>
      <c r="Q82" s="11" t="s">
        <v>854</v>
      </c>
      <c r="R82" s="153" t="s">
        <v>4828</v>
      </c>
      <c r="S82" s="11">
        <v>18</v>
      </c>
      <c r="T82" s="11" t="s">
        <v>4838</v>
      </c>
      <c r="V82" s="14">
        <v>45654</v>
      </c>
      <c r="Z82" s="11" t="s">
        <v>4823</v>
      </c>
      <c r="AA82" s="15">
        <v>0.53125</v>
      </c>
      <c r="AB82" t="str">
        <f>IF(L82="","",VLOOKUP(L82&amp;I82,Продукция!A:I,9,0))</f>
        <v>рекомендация производителя набора</v>
      </c>
      <c r="AC82" s="14">
        <v>45666</v>
      </c>
      <c r="AD82" s="11" t="s">
        <v>2676</v>
      </c>
      <c r="AE82" s="11" t="s">
        <v>4823</v>
      </c>
      <c r="AF82" t="str">
        <f>IF(AD82="","",VLOOKUP(AD82,'Сотрудники и ссылки'!A:B,2,0))</f>
        <v>Серолог</v>
      </c>
      <c r="AG82">
        <f>IF(AD82="","",VLOOKUP(AD82,'Сотрудники и ссылки'!A:C,3,0))</f>
        <v>20007746</v>
      </c>
      <c r="AH82" s="11" t="s">
        <v>2676</v>
      </c>
      <c r="AI82" t="str">
        <f>IF(AH82="","",VLOOKUP(AH82,'Сотрудники и ссылки'!A:B,2,0))</f>
        <v>Серолог</v>
      </c>
      <c r="AJ82">
        <f>IF(AH82="","",VLOOKUP(AH82,'Сотрудники и ссылки'!A:C,3,0))</f>
        <v>20007746</v>
      </c>
      <c r="AK82" s="14">
        <v>45666</v>
      </c>
      <c r="AL82" s="2">
        <f>IF(AK82="","",AK82+VLOOKUP(I82,'Вид исследования'!B:E,4,0))</f>
        <v>45667</v>
      </c>
      <c r="AM82" s="2">
        <f>IF(AK82="","",AK82+VLOOKUP(I82,'Вид исследования'!B:F,5,0))</f>
        <v>45667</v>
      </c>
      <c r="AN82" s="14">
        <v>45666</v>
      </c>
      <c r="AP82" s="11" t="s">
        <v>189</v>
      </c>
      <c r="AQ82" t="str">
        <f>IFERROR(IF(L82="","",VLOOKUP(L82&amp;I82,Продукция!A:K,11,0)),"обратитесь к админ справочника")</f>
        <v>согласно рекомендациям производителя теста</v>
      </c>
      <c r="AR82" s="11" t="s">
        <v>4823</v>
      </c>
      <c r="AS82" t="str">
        <f>IFERROR(IF(L82="","",VLOOKUP(L82&amp;I82,Продукция!A:J,10,0)),"обратитесь к админ справочника")</f>
        <v>инструкция тест- ситема Биочек СК -114</v>
      </c>
      <c r="AT82" s="11" t="s">
        <v>4823</v>
      </c>
      <c r="AU82" s="11" t="s">
        <v>4823</v>
      </c>
      <c r="AV82" s="11" t="s">
        <v>2676</v>
      </c>
      <c r="AW82" s="11" t="s">
        <v>4824</v>
      </c>
      <c r="AX82" s="11" t="s">
        <v>561</v>
      </c>
      <c r="AY82" s="11" t="s">
        <v>1058</v>
      </c>
      <c r="AZ82" s="11">
        <v>153</v>
      </c>
      <c r="BA82" s="11">
        <v>41</v>
      </c>
      <c r="BC82" s="11" t="s">
        <v>4855</v>
      </c>
    </row>
    <row r="83" spans="1:55" x14ac:dyDescent="0.25">
      <c r="A83" t="str">
        <f t="shared" si="5"/>
        <v>С/2485MS (BioChek) микоплазма синовия уровень антител</v>
      </c>
      <c r="B83" t="str">
        <f>IF(E83="","",INDEX(Лаборатории!A:A,MATCH('Производственный контроль'!E83,Лаборатории!B:B,0)))</f>
        <v xml:space="preserve">КУРИНОЕ ЦАРСТВО АО </v>
      </c>
      <c r="C83" t="str">
        <f>IF(E83="","",VLOOKUP(E83,Лаборатории!B:D,3,0))</f>
        <v>U377_CHL</v>
      </c>
      <c r="D83" s="12">
        <v>45652</v>
      </c>
      <c r="E83" s="11" t="s">
        <v>793</v>
      </c>
      <c r="F83" s="11" t="s">
        <v>544</v>
      </c>
      <c r="G83" s="11" t="s">
        <v>561</v>
      </c>
      <c r="H83" s="11" t="s">
        <v>262</v>
      </c>
      <c r="I83" s="11" t="s">
        <v>3423</v>
      </c>
      <c r="J83" t="str">
        <f>IF(L83="","",VLOOKUP(L83,Продукция!B:D,3,0))</f>
        <v>Биологический_материал</v>
      </c>
      <c r="K83" t="str">
        <f>IF(L83="","",VLOOKUP(L83,Продукция!B:C,2,0))</f>
        <v>Сыворотка крови</v>
      </c>
      <c r="L83" s="151" t="s">
        <v>302</v>
      </c>
      <c r="M83">
        <f>IF(L83="","",VLOOKUP(L83,Продукция!B:L,11,0))</f>
        <v>0</v>
      </c>
      <c r="N83" s="11" t="s">
        <v>873</v>
      </c>
      <c r="P83" s="11" t="s">
        <v>340</v>
      </c>
      <c r="Q83" s="11" t="s">
        <v>854</v>
      </c>
      <c r="R83" s="153" t="s">
        <v>4860</v>
      </c>
      <c r="S83" s="11">
        <v>19</v>
      </c>
      <c r="T83" s="11" t="s">
        <v>4863</v>
      </c>
      <c r="V83" s="14">
        <v>45649</v>
      </c>
      <c r="Z83" s="11" t="s">
        <v>4823</v>
      </c>
      <c r="AA83" s="15">
        <v>0.4375</v>
      </c>
      <c r="AB83" t="str">
        <f>IF(L83="","",VLOOKUP(L83&amp;I83,Продукция!A:I,9,0))</f>
        <v>рекомендация производителя набора</v>
      </c>
      <c r="AC83" s="14">
        <v>45666</v>
      </c>
      <c r="AD83" s="11" t="s">
        <v>2676</v>
      </c>
      <c r="AE83" s="11" t="s">
        <v>4823</v>
      </c>
      <c r="AF83" t="str">
        <f>IF(AD83="","",VLOOKUP(AD83,'Сотрудники и ссылки'!A:B,2,0))</f>
        <v>Серолог</v>
      </c>
      <c r="AG83">
        <f>IF(AD83="","",VLOOKUP(AD83,'Сотрудники и ссылки'!A:C,3,0))</f>
        <v>20007746</v>
      </c>
      <c r="AH83" s="11" t="s">
        <v>2676</v>
      </c>
      <c r="AI83" t="str">
        <f>IF(AH83="","",VLOOKUP(AH83,'Сотрудники и ссылки'!A:B,2,0))</f>
        <v>Серолог</v>
      </c>
      <c r="AJ83">
        <f>IF(AH83="","",VLOOKUP(AH83,'Сотрудники и ссылки'!A:C,3,0))</f>
        <v>20007746</v>
      </c>
      <c r="AK83" s="14">
        <v>45666</v>
      </c>
      <c r="AL83" s="2">
        <f>IF(AK83="","",AK83+VLOOKUP(I83,'Вид исследования'!B:E,4,0))</f>
        <v>45667</v>
      </c>
      <c r="AM83" s="2">
        <f>IF(AK83="","",AK83+VLOOKUP(I83,'Вид исследования'!B:F,5,0))</f>
        <v>45667</v>
      </c>
      <c r="AN83" s="14">
        <v>45666</v>
      </c>
      <c r="AP83" s="11" t="s">
        <v>189</v>
      </c>
      <c r="AQ83" t="str">
        <f>IFERROR(IF(L83="","",VLOOKUP(L83&amp;I83,Продукция!A:K,11,0)),"обратитесь к админ справочника")</f>
        <v>согласно рекомендациям производителя теста</v>
      </c>
      <c r="AR83" s="11" t="s">
        <v>4823</v>
      </c>
      <c r="AS83" t="str">
        <f>IFERROR(IF(L83="","",VLOOKUP(L83&amp;I83,Продукция!A:J,10,0)),"обратитесь к админ справочника")</f>
        <v>инструкция тест- ситема Биочек СК -115</v>
      </c>
      <c r="AT83" s="11" t="s">
        <v>4823</v>
      </c>
      <c r="AU83" s="11" t="s">
        <v>4823</v>
      </c>
      <c r="AV83" s="11" t="s">
        <v>2676</v>
      </c>
      <c r="AW83" s="11" t="s">
        <v>4824</v>
      </c>
      <c r="AX83" s="11" t="s">
        <v>561</v>
      </c>
      <c r="AY83" s="11" t="s">
        <v>1072</v>
      </c>
      <c r="AZ83" s="11">
        <v>153</v>
      </c>
      <c r="BA83" s="11">
        <v>40</v>
      </c>
      <c r="BC83" s="11" t="s">
        <v>4825</v>
      </c>
    </row>
    <row r="84" spans="1:55" x14ac:dyDescent="0.25">
      <c r="A84" t="str">
        <f t="shared" si="5"/>
        <v>С/2501MS (BioChek) микоплазма синовия уровень антител</v>
      </c>
      <c r="B84" t="str">
        <f>IF(E84="","",INDEX(Лаборатории!A:A,MATCH('Производственный контроль'!E84,Лаборатории!B:B,0)))</f>
        <v xml:space="preserve">КУРИНОЕ ЦАРСТВО АО </v>
      </c>
      <c r="C84" t="str">
        <f>IF(E84="","",VLOOKUP(E84,Лаборатории!B:D,3,0))</f>
        <v>U377_CHL</v>
      </c>
      <c r="D84" s="12">
        <v>45654</v>
      </c>
      <c r="E84" s="11" t="s">
        <v>793</v>
      </c>
      <c r="F84" s="11" t="s">
        <v>544</v>
      </c>
      <c r="G84" s="11" t="s">
        <v>561</v>
      </c>
      <c r="H84" s="11" t="s">
        <v>262</v>
      </c>
      <c r="I84" s="11" t="s">
        <v>3423</v>
      </c>
      <c r="J84" t="str">
        <f>IF(L84="","",VLOOKUP(L84,Продукция!B:D,3,0))</f>
        <v>Биологический_материал</v>
      </c>
      <c r="K84" t="str">
        <f>IF(L84="","",VLOOKUP(L84,Продукция!B:C,2,0))</f>
        <v>Сыворотка крови</v>
      </c>
      <c r="L84" s="151" t="s">
        <v>302</v>
      </c>
      <c r="M84">
        <f>IF(L84="","",VLOOKUP(L84,Продукция!B:L,11,0))</f>
        <v>0</v>
      </c>
      <c r="N84" s="11" t="s">
        <v>873</v>
      </c>
      <c r="P84" s="11" t="s">
        <v>340</v>
      </c>
      <c r="Q84" s="11" t="s">
        <v>854</v>
      </c>
      <c r="R84" s="153" t="s">
        <v>4861</v>
      </c>
      <c r="S84" s="11">
        <v>19</v>
      </c>
      <c r="T84" s="11" t="s">
        <v>4822</v>
      </c>
      <c r="V84" s="14">
        <v>45651</v>
      </c>
      <c r="Z84" s="11" t="s">
        <v>4823</v>
      </c>
      <c r="AA84" s="15">
        <v>0.45833333333333331</v>
      </c>
      <c r="AB84" t="str">
        <f>IF(L84="","",VLOOKUP(L84&amp;I84,Продукция!A:I,9,0))</f>
        <v>рекомендация производителя набора</v>
      </c>
      <c r="AC84" s="14">
        <v>45666</v>
      </c>
      <c r="AD84" s="11" t="s">
        <v>2676</v>
      </c>
      <c r="AE84" s="11" t="s">
        <v>4823</v>
      </c>
      <c r="AF84" t="str">
        <f>IF(AD84="","",VLOOKUP(AD84,'Сотрудники и ссылки'!A:B,2,0))</f>
        <v>Серолог</v>
      </c>
      <c r="AG84">
        <f>IF(AD84="","",VLOOKUP(AD84,'Сотрудники и ссылки'!A:C,3,0))</f>
        <v>20007746</v>
      </c>
      <c r="AH84" s="11" t="s">
        <v>2676</v>
      </c>
      <c r="AI84" t="str">
        <f>IF(AH84="","",VLOOKUP(AH84,'Сотрудники и ссылки'!A:B,2,0))</f>
        <v>Серолог</v>
      </c>
      <c r="AJ84">
        <f>IF(AH84="","",VLOOKUP(AH84,'Сотрудники и ссылки'!A:C,3,0))</f>
        <v>20007746</v>
      </c>
      <c r="AK84" s="14">
        <v>45666</v>
      </c>
      <c r="AL84" s="2">
        <f>IF(AK84="","",AK84+VLOOKUP(I84,'Вид исследования'!B:E,4,0))</f>
        <v>45667</v>
      </c>
      <c r="AM84" s="2">
        <f>IF(AK84="","",AK84+VLOOKUP(I84,'Вид исследования'!B:F,5,0))</f>
        <v>45667</v>
      </c>
      <c r="AN84" s="14">
        <v>45666</v>
      </c>
      <c r="AP84" s="11" t="s">
        <v>189</v>
      </c>
      <c r="AQ84" t="str">
        <f>IFERROR(IF(L84="","",VLOOKUP(L84&amp;I84,Продукция!A:K,11,0)),"обратитесь к админ справочника")</f>
        <v>согласно рекомендациям производителя теста</v>
      </c>
      <c r="AR84" s="11" t="s">
        <v>4823</v>
      </c>
      <c r="AS84" t="str">
        <f>IFERROR(IF(L84="","",VLOOKUP(L84&amp;I84,Продукция!A:J,10,0)),"обратитесь к админ справочника")</f>
        <v>инструкция тест- ситема Биочек СК -115</v>
      </c>
      <c r="AT84" s="11" t="s">
        <v>4823</v>
      </c>
      <c r="AU84" s="11" t="s">
        <v>4823</v>
      </c>
      <c r="AV84" s="11" t="s">
        <v>2676</v>
      </c>
      <c r="AW84" s="11" t="s">
        <v>4824</v>
      </c>
      <c r="AX84" s="11" t="s">
        <v>561</v>
      </c>
      <c r="AY84" s="11" t="s">
        <v>1068</v>
      </c>
      <c r="AZ84" s="11">
        <v>153</v>
      </c>
      <c r="BA84" s="11">
        <v>40</v>
      </c>
      <c r="BC84" s="11" t="s">
        <v>4825</v>
      </c>
    </row>
    <row r="85" spans="1:55" x14ac:dyDescent="0.25">
      <c r="A85" t="str">
        <f t="shared" si="5"/>
        <v>С/2501MS (BioChek) микоплазма синовия уровень антител</v>
      </c>
      <c r="B85" t="str">
        <f>IF(E85="","",INDEX(Лаборатории!A:A,MATCH('Производственный контроль'!E85,Лаборатории!B:B,0)))</f>
        <v xml:space="preserve">КУРИНОЕ ЦАРСТВО АО </v>
      </c>
      <c r="C85" t="str">
        <f>IF(E85="","",VLOOKUP(E85,Лаборатории!B:D,3,0))</f>
        <v>U377_CHL</v>
      </c>
      <c r="D85" s="12">
        <v>45654</v>
      </c>
      <c r="E85" s="11" t="s">
        <v>793</v>
      </c>
      <c r="F85" s="11" t="s">
        <v>544</v>
      </c>
      <c r="G85" s="11" t="s">
        <v>561</v>
      </c>
      <c r="H85" s="11" t="s">
        <v>262</v>
      </c>
      <c r="I85" s="11" t="s">
        <v>3423</v>
      </c>
      <c r="J85" t="str">
        <f>IF(L85="","",VLOOKUP(L85,Продукция!B:D,3,0))</f>
        <v>Биологический_материал</v>
      </c>
      <c r="K85" t="str">
        <f>IF(L85="","",VLOOKUP(L85,Продукция!B:C,2,0))</f>
        <v>Сыворотка крови</v>
      </c>
      <c r="L85" s="151" t="s">
        <v>302</v>
      </c>
      <c r="M85">
        <f>IF(L85="","",VLOOKUP(L85,Продукция!B:L,11,0))</f>
        <v>0</v>
      </c>
      <c r="N85" s="11" t="s">
        <v>873</v>
      </c>
      <c r="P85" s="11" t="s">
        <v>340</v>
      </c>
      <c r="Q85" s="11" t="s">
        <v>854</v>
      </c>
      <c r="R85" s="153" t="s">
        <v>4862</v>
      </c>
      <c r="S85" s="11">
        <v>18</v>
      </c>
      <c r="T85" s="11" t="s">
        <v>4822</v>
      </c>
      <c r="V85" s="14">
        <v>45652</v>
      </c>
      <c r="Z85" s="11" t="s">
        <v>4823</v>
      </c>
      <c r="AA85" s="15">
        <v>0.45833333333333331</v>
      </c>
      <c r="AB85" t="str">
        <f>IF(L85="","",VLOOKUP(L85&amp;I85,Продукция!A:I,9,0))</f>
        <v>рекомендация производителя набора</v>
      </c>
      <c r="AC85" s="14">
        <v>45666</v>
      </c>
      <c r="AD85" s="11" t="s">
        <v>2676</v>
      </c>
      <c r="AE85" s="11" t="s">
        <v>4823</v>
      </c>
      <c r="AF85" t="str">
        <f>IF(AD85="","",VLOOKUP(AD85,'Сотрудники и ссылки'!A:B,2,0))</f>
        <v>Серолог</v>
      </c>
      <c r="AG85">
        <f>IF(AD85="","",VLOOKUP(AD85,'Сотрудники и ссылки'!A:C,3,0))</f>
        <v>20007746</v>
      </c>
      <c r="AH85" s="11" t="s">
        <v>2676</v>
      </c>
      <c r="AI85" t="str">
        <f>IF(AH85="","",VLOOKUP(AH85,'Сотрудники и ссылки'!A:B,2,0))</f>
        <v>Серолог</v>
      </c>
      <c r="AJ85">
        <f>IF(AH85="","",VLOOKUP(AH85,'Сотрудники и ссылки'!A:C,3,0))</f>
        <v>20007746</v>
      </c>
      <c r="AK85" s="14">
        <v>45666</v>
      </c>
      <c r="AL85" s="2">
        <f>IF(AK85="","",AK85+VLOOKUP(I85,'Вид исследования'!B:E,4,0))</f>
        <v>45667</v>
      </c>
      <c r="AM85" s="2">
        <f>IF(AK85="","",AK85+VLOOKUP(I85,'Вид исследования'!B:F,5,0))</f>
        <v>45667</v>
      </c>
      <c r="AN85" s="14">
        <v>45666</v>
      </c>
      <c r="AP85" s="11" t="s">
        <v>189</v>
      </c>
      <c r="AQ85" t="str">
        <f>IFERROR(IF(L85="","",VLOOKUP(L85&amp;I85,Продукция!A:K,11,0)),"обратитесь к админ справочника")</f>
        <v>согласно рекомендациям производителя теста</v>
      </c>
      <c r="AR85" s="11" t="s">
        <v>4823</v>
      </c>
      <c r="AS85" t="str">
        <f>IFERROR(IF(L85="","",VLOOKUP(L85&amp;I85,Продукция!A:J,10,0)),"обратитесь к админ справочника")</f>
        <v>инструкция тест- ситема Биочек СК -115</v>
      </c>
      <c r="AT85" s="11" t="s">
        <v>4823</v>
      </c>
      <c r="AU85" s="11" t="s">
        <v>4823</v>
      </c>
      <c r="AV85" s="11" t="s">
        <v>2676</v>
      </c>
      <c r="AW85" s="11" t="s">
        <v>4824</v>
      </c>
      <c r="AX85" s="11" t="s">
        <v>561</v>
      </c>
      <c r="AY85" s="11" t="s">
        <v>1062</v>
      </c>
      <c r="AZ85" s="11">
        <v>153</v>
      </c>
      <c r="BA85" s="11">
        <v>41</v>
      </c>
      <c r="BC85" s="11" t="s">
        <v>4825</v>
      </c>
    </row>
    <row r="86" spans="1:55" x14ac:dyDescent="0.25">
      <c r="A86" t="str">
        <f t="shared" si="5"/>
        <v>С/2513MS (BioChek) микоплазма синовия уровень антител</v>
      </c>
      <c r="B86" t="str">
        <f>IF(E86="","",INDEX(Лаборатории!A:A,MATCH('Производственный контроль'!E86,Лаборатории!B:B,0)))</f>
        <v xml:space="preserve">КУРИНОЕ ЦАРСТВО АО </v>
      </c>
      <c r="C86" t="str">
        <f>IF(E86="","",VLOOKUP(E86,Лаборатории!B:D,3,0))</f>
        <v>U377_CHL</v>
      </c>
      <c r="D86" s="12">
        <v>45656</v>
      </c>
      <c r="E86" s="11" t="s">
        <v>793</v>
      </c>
      <c r="F86" s="11" t="s">
        <v>544</v>
      </c>
      <c r="G86" s="11" t="s">
        <v>561</v>
      </c>
      <c r="H86" s="11" t="s">
        <v>262</v>
      </c>
      <c r="I86" s="11" t="s">
        <v>3423</v>
      </c>
      <c r="J86" t="str">
        <f>IF(L86="","",VLOOKUP(L86,Продукция!B:D,3,0))</f>
        <v>Биологический_материал</v>
      </c>
      <c r="K86" t="str">
        <f>IF(L86="","",VLOOKUP(L86,Продукция!B:C,2,0))</f>
        <v>Сыворотка крови</v>
      </c>
      <c r="L86" s="151" t="s">
        <v>302</v>
      </c>
      <c r="M86">
        <f>IF(L86="","",VLOOKUP(L86,Продукция!B:L,11,0))</f>
        <v>0</v>
      </c>
      <c r="N86" s="11" t="s">
        <v>873</v>
      </c>
      <c r="P86" s="11" t="s">
        <v>340</v>
      </c>
      <c r="Q86" s="11" t="s">
        <v>854</v>
      </c>
      <c r="R86" s="153" t="s">
        <v>4830</v>
      </c>
      <c r="S86" s="11">
        <v>18</v>
      </c>
      <c r="T86" s="11" t="s">
        <v>4838</v>
      </c>
      <c r="V86" s="14">
        <v>45654</v>
      </c>
      <c r="Z86" s="11" t="s">
        <v>4823</v>
      </c>
      <c r="AA86" s="15">
        <v>0.53125</v>
      </c>
      <c r="AB86" t="str">
        <f>IF(L86="","",VLOOKUP(L86&amp;I86,Продукция!A:I,9,0))</f>
        <v>рекомендация производителя набора</v>
      </c>
      <c r="AC86" s="14">
        <v>45666</v>
      </c>
      <c r="AD86" s="11" t="s">
        <v>2676</v>
      </c>
      <c r="AE86" s="11" t="s">
        <v>4823</v>
      </c>
      <c r="AF86" t="str">
        <f>IF(AD86="","",VLOOKUP(AD86,'Сотрудники и ссылки'!A:B,2,0))</f>
        <v>Серолог</v>
      </c>
      <c r="AG86">
        <f>IF(AD86="","",VLOOKUP(AD86,'Сотрудники и ссылки'!A:C,3,0))</f>
        <v>20007746</v>
      </c>
      <c r="AH86" s="11" t="s">
        <v>2676</v>
      </c>
      <c r="AI86" t="str">
        <f>IF(AH86="","",VLOOKUP(AH86,'Сотрудники и ссылки'!A:B,2,0))</f>
        <v>Серолог</v>
      </c>
      <c r="AJ86">
        <f>IF(AH86="","",VLOOKUP(AH86,'Сотрудники и ссылки'!A:C,3,0))</f>
        <v>20007746</v>
      </c>
      <c r="AK86" s="14">
        <v>45666</v>
      </c>
      <c r="AL86" s="2">
        <f>IF(AK86="","",AK86+VLOOKUP(I86,'Вид исследования'!B:E,4,0))</f>
        <v>45667</v>
      </c>
      <c r="AM86" s="2">
        <f>IF(AK86="","",AK86+VLOOKUP(I86,'Вид исследования'!B:F,5,0))</f>
        <v>45667</v>
      </c>
      <c r="AN86" s="14">
        <v>45666</v>
      </c>
      <c r="AP86" s="11" t="s">
        <v>189</v>
      </c>
      <c r="AQ86" t="str">
        <f>IFERROR(IF(L86="","",VLOOKUP(L86&amp;I86,Продукция!A:K,11,0)),"обратитесь к админ справочника")</f>
        <v>согласно рекомендациям производителя теста</v>
      </c>
      <c r="AR86" s="11" t="s">
        <v>4823</v>
      </c>
      <c r="AS86" t="str">
        <f>IFERROR(IF(L86="","",VLOOKUP(L86&amp;I86,Продукция!A:J,10,0)),"обратитесь к админ справочника")</f>
        <v>инструкция тест- ситема Биочек СК -115</v>
      </c>
      <c r="AT86" s="11" t="s">
        <v>4823</v>
      </c>
      <c r="AU86" s="11" t="s">
        <v>4823</v>
      </c>
      <c r="AV86" s="11" t="s">
        <v>2676</v>
      </c>
      <c r="AW86" s="11" t="s">
        <v>4824</v>
      </c>
      <c r="AX86" s="11" t="s">
        <v>561</v>
      </c>
      <c r="AY86" s="11" t="s">
        <v>1064</v>
      </c>
      <c r="AZ86" s="11">
        <v>153</v>
      </c>
      <c r="BA86" s="11">
        <v>41</v>
      </c>
      <c r="BC86" s="11" t="s">
        <v>4855</v>
      </c>
    </row>
    <row r="87" spans="1:55" x14ac:dyDescent="0.25">
      <c r="A87" t="str">
        <f t="shared" si="5"/>
        <v>С/2513MS (BioChek) микоплазма синовия уровень антител</v>
      </c>
      <c r="B87" t="str">
        <f>IF(E87="","",INDEX(Лаборатории!A:A,MATCH('Производственный контроль'!E87,Лаборатории!B:B,0)))</f>
        <v xml:space="preserve">КУРИНОЕ ЦАРСТВО АО </v>
      </c>
      <c r="C87" t="str">
        <f>IF(E87="","",VLOOKUP(E87,Лаборатории!B:D,3,0))</f>
        <v>U377_CHL</v>
      </c>
      <c r="D87" s="12">
        <v>45656</v>
      </c>
      <c r="E87" s="11" t="s">
        <v>793</v>
      </c>
      <c r="F87" s="11" t="s">
        <v>544</v>
      </c>
      <c r="G87" s="11" t="s">
        <v>561</v>
      </c>
      <c r="H87" s="11" t="s">
        <v>262</v>
      </c>
      <c r="I87" s="11" t="s">
        <v>3423</v>
      </c>
      <c r="J87" t="str">
        <f>IF(L87="","",VLOOKUP(L87,Продукция!B:D,3,0))</f>
        <v>Биологический_материал</v>
      </c>
      <c r="K87" t="str">
        <f>IF(L87="","",VLOOKUP(L87,Продукция!B:C,2,0))</f>
        <v>Сыворотка крови</v>
      </c>
      <c r="L87" s="151" t="s">
        <v>302</v>
      </c>
      <c r="M87">
        <f>IF(L87="","",VLOOKUP(L87,Продукция!B:L,11,0))</f>
        <v>0</v>
      </c>
      <c r="N87" s="11" t="s">
        <v>873</v>
      </c>
      <c r="P87" s="11" t="s">
        <v>340</v>
      </c>
      <c r="Q87" s="11" t="s">
        <v>854</v>
      </c>
      <c r="R87" s="153" t="s">
        <v>4828</v>
      </c>
      <c r="S87" s="11">
        <v>18</v>
      </c>
      <c r="T87" s="11" t="s">
        <v>4838</v>
      </c>
      <c r="V87" s="14">
        <v>45654</v>
      </c>
      <c r="Z87" s="11" t="s">
        <v>4823</v>
      </c>
      <c r="AA87" s="15">
        <v>0.53125</v>
      </c>
      <c r="AB87" t="str">
        <f>IF(L87="","",VLOOKUP(L87&amp;I87,Продукция!A:I,9,0))</f>
        <v>рекомендация производителя набора</v>
      </c>
      <c r="AC87" s="14">
        <v>45666</v>
      </c>
      <c r="AD87" s="11" t="s">
        <v>2676</v>
      </c>
      <c r="AE87" s="11" t="s">
        <v>4823</v>
      </c>
      <c r="AF87" t="str">
        <f>IF(AD87="","",VLOOKUP(AD87,'Сотрудники и ссылки'!A:B,2,0))</f>
        <v>Серолог</v>
      </c>
      <c r="AG87">
        <f>IF(AD87="","",VLOOKUP(AD87,'Сотрудники и ссылки'!A:C,3,0))</f>
        <v>20007746</v>
      </c>
      <c r="AH87" s="11" t="s">
        <v>2676</v>
      </c>
      <c r="AI87" t="str">
        <f>IF(AH87="","",VLOOKUP(AH87,'Сотрудники и ссылки'!A:B,2,0))</f>
        <v>Серолог</v>
      </c>
      <c r="AJ87">
        <f>IF(AH87="","",VLOOKUP(AH87,'Сотрудники и ссылки'!A:C,3,0))</f>
        <v>20007746</v>
      </c>
      <c r="AK87" s="14">
        <v>45666</v>
      </c>
      <c r="AL87" s="2">
        <f>IF(AK87="","",AK87+VLOOKUP(I87,'Вид исследования'!B:E,4,0))</f>
        <v>45667</v>
      </c>
      <c r="AM87" s="2">
        <f>IF(AK87="","",AK87+VLOOKUP(I87,'Вид исследования'!B:F,5,0))</f>
        <v>45667</v>
      </c>
      <c r="AN87" s="14">
        <v>45666</v>
      </c>
      <c r="AP87" s="11" t="s">
        <v>189</v>
      </c>
      <c r="AQ87" t="str">
        <f>IFERROR(IF(L87="","",VLOOKUP(L87&amp;I87,Продукция!A:K,11,0)),"обратитесь к админ справочника")</f>
        <v>согласно рекомендациям производителя теста</v>
      </c>
      <c r="AR87" s="11" t="s">
        <v>4823</v>
      </c>
      <c r="AS87" t="str">
        <f>IFERROR(IF(L87="","",VLOOKUP(L87&amp;I87,Продукция!A:J,10,0)),"обратитесь к админ справочника")</f>
        <v>инструкция тест- ситема Биочек СК -115</v>
      </c>
      <c r="AT87" s="11" t="s">
        <v>4823</v>
      </c>
      <c r="AU87" s="11" t="s">
        <v>4823</v>
      </c>
      <c r="AV87" s="11" t="s">
        <v>2676</v>
      </c>
      <c r="AW87" s="11" t="s">
        <v>4824</v>
      </c>
      <c r="AX87" s="11" t="s">
        <v>561</v>
      </c>
      <c r="AY87" s="11" t="s">
        <v>1058</v>
      </c>
      <c r="AZ87" s="11">
        <v>153</v>
      </c>
      <c r="BA87" s="11">
        <v>41</v>
      </c>
      <c r="BC87" s="11" t="s">
        <v>4855</v>
      </c>
    </row>
    <row r="88" spans="1:55" x14ac:dyDescent="0.25">
      <c r="A88" t="str">
        <f t="shared" si="5"/>
        <v>С/2485ORT (BioChek) орнитобактерии уровень антител</v>
      </c>
      <c r="B88" t="str">
        <f>IF(E88="","",INDEX(Лаборатории!A:A,MATCH('Производственный контроль'!E88,Лаборатории!B:B,0)))</f>
        <v xml:space="preserve">КУРИНОЕ ЦАРСТВО АО </v>
      </c>
      <c r="C88" t="str">
        <f>IF(E88="","",VLOOKUP(E88,Лаборатории!B:D,3,0))</f>
        <v>U377_CHL</v>
      </c>
      <c r="D88" s="12">
        <v>45652</v>
      </c>
      <c r="E88" s="11" t="s">
        <v>793</v>
      </c>
      <c r="F88" s="11" t="s">
        <v>544</v>
      </c>
      <c r="G88" s="11" t="s">
        <v>561</v>
      </c>
      <c r="H88" s="11" t="s">
        <v>262</v>
      </c>
      <c r="I88" s="11" t="s">
        <v>3425</v>
      </c>
      <c r="J88" t="str">
        <f>IF(L88="","",VLOOKUP(L88,Продукция!B:D,3,0))</f>
        <v>Биологический_материал</v>
      </c>
      <c r="K88" t="str">
        <f>IF(L88="","",VLOOKUP(L88,Продукция!B:C,2,0))</f>
        <v>Сыворотка крови</v>
      </c>
      <c r="L88" s="151" t="s">
        <v>302</v>
      </c>
      <c r="M88">
        <f>IF(L88="","",VLOOKUP(L88,Продукция!B:L,11,0))</f>
        <v>0</v>
      </c>
      <c r="N88" s="11" t="s">
        <v>873</v>
      </c>
      <c r="P88" s="11" t="s">
        <v>340</v>
      </c>
      <c r="Q88" s="11" t="s">
        <v>854</v>
      </c>
      <c r="R88" s="153" t="s">
        <v>4860</v>
      </c>
      <c r="S88" s="11">
        <v>19</v>
      </c>
      <c r="T88" s="11" t="s">
        <v>4863</v>
      </c>
      <c r="V88" s="14">
        <v>45649</v>
      </c>
      <c r="Z88" s="11" t="s">
        <v>4823</v>
      </c>
      <c r="AA88" s="15">
        <v>0.4375</v>
      </c>
      <c r="AB88" t="str">
        <f>IF(L88="","",VLOOKUP(L88&amp;I88,Продукция!A:I,9,0))</f>
        <v>рекомендация производителя набора</v>
      </c>
      <c r="AC88" s="14">
        <v>45666</v>
      </c>
      <c r="AD88" s="11" t="s">
        <v>2676</v>
      </c>
      <c r="AE88" s="11" t="s">
        <v>4823</v>
      </c>
      <c r="AF88" t="str">
        <f>IF(AD88="","",VLOOKUP(AD88,'Сотрудники и ссылки'!A:B,2,0))</f>
        <v>Серолог</v>
      </c>
      <c r="AG88">
        <f>IF(AD88="","",VLOOKUP(AD88,'Сотрудники и ссылки'!A:C,3,0))</f>
        <v>20007746</v>
      </c>
      <c r="AH88" s="11" t="s">
        <v>2676</v>
      </c>
      <c r="AI88" t="str">
        <f>IF(AH88="","",VLOOKUP(AH88,'Сотрудники и ссылки'!A:B,2,0))</f>
        <v>Серолог</v>
      </c>
      <c r="AJ88">
        <f>IF(AH88="","",VLOOKUP(AH88,'Сотрудники и ссылки'!A:C,3,0))</f>
        <v>20007746</v>
      </c>
      <c r="AK88" s="14">
        <v>45666</v>
      </c>
      <c r="AL88" s="2">
        <f>IF(AK88="","",AK88+VLOOKUP(I88,'Вид исследования'!B:E,4,0))</f>
        <v>45667</v>
      </c>
      <c r="AM88" s="2">
        <f>IF(AK88="","",AK88+VLOOKUP(I88,'Вид исследования'!B:F,5,0))</f>
        <v>45667</v>
      </c>
      <c r="AN88" s="14">
        <v>45666</v>
      </c>
      <c r="AP88" s="11" t="s">
        <v>189</v>
      </c>
      <c r="AQ88" t="str">
        <f>IFERROR(IF(L88="","",VLOOKUP(L88&amp;I88,Продукция!A:K,11,0)),"обратитесь к админ справочника")</f>
        <v>согласно рекомендациям производителя теста</v>
      </c>
      <c r="AR88" s="11" t="s">
        <v>4823</v>
      </c>
      <c r="AS88" t="str">
        <f>IFERROR(IF(L88="","",VLOOKUP(L88&amp;I88,Продукция!A:J,10,0)),"обратитесь к админ справочника")</f>
        <v>инструкция тест- ситема Биочек СК-108</v>
      </c>
      <c r="AT88" s="11" t="s">
        <v>4823</v>
      </c>
      <c r="AU88" s="11" t="s">
        <v>4823</v>
      </c>
      <c r="AV88" s="11" t="s">
        <v>2676</v>
      </c>
      <c r="AW88" s="11" t="s">
        <v>4824</v>
      </c>
      <c r="AX88" s="11" t="s">
        <v>561</v>
      </c>
      <c r="AY88" s="11" t="s">
        <v>1072</v>
      </c>
      <c r="AZ88" s="11">
        <v>153</v>
      </c>
      <c r="BA88" s="11">
        <v>40</v>
      </c>
      <c r="BC88" s="11" t="s">
        <v>4825</v>
      </c>
    </row>
    <row r="89" spans="1:55" x14ac:dyDescent="0.25">
      <c r="A89" t="str">
        <f t="shared" si="5"/>
        <v>С/2501ORT (BioChek) орнитобактерии уровень антител</v>
      </c>
      <c r="B89" t="str">
        <f>IF(E89="","",INDEX(Лаборатории!A:A,MATCH('Производственный контроль'!E89,Лаборатории!B:B,0)))</f>
        <v xml:space="preserve">КУРИНОЕ ЦАРСТВО АО </v>
      </c>
      <c r="C89" t="str">
        <f>IF(E89="","",VLOOKUP(E89,Лаборатории!B:D,3,0))</f>
        <v>U377_CHL</v>
      </c>
      <c r="D89" s="12">
        <v>45654</v>
      </c>
      <c r="E89" s="11" t="s">
        <v>793</v>
      </c>
      <c r="F89" s="11" t="s">
        <v>544</v>
      </c>
      <c r="G89" s="11" t="s">
        <v>561</v>
      </c>
      <c r="H89" s="11" t="s">
        <v>262</v>
      </c>
      <c r="I89" s="11" t="s">
        <v>3425</v>
      </c>
      <c r="J89" t="str">
        <f>IF(L89="","",VLOOKUP(L89,Продукция!B:D,3,0))</f>
        <v>Биологический_материал</v>
      </c>
      <c r="K89" t="str">
        <f>IF(L89="","",VLOOKUP(L89,Продукция!B:C,2,0))</f>
        <v>Сыворотка крови</v>
      </c>
      <c r="L89" s="151" t="s">
        <v>302</v>
      </c>
      <c r="M89">
        <f>IF(L89="","",VLOOKUP(L89,Продукция!B:L,11,0))</f>
        <v>0</v>
      </c>
      <c r="N89" s="11" t="s">
        <v>873</v>
      </c>
      <c r="P89" s="11" t="s">
        <v>340</v>
      </c>
      <c r="Q89" s="11" t="s">
        <v>854</v>
      </c>
      <c r="R89" s="153" t="s">
        <v>4861</v>
      </c>
      <c r="S89" s="11">
        <v>19</v>
      </c>
      <c r="T89" s="11" t="s">
        <v>4822</v>
      </c>
      <c r="V89" s="14">
        <v>45651</v>
      </c>
      <c r="Z89" s="11" t="s">
        <v>4823</v>
      </c>
      <c r="AA89" s="15">
        <v>0.45833333333333331</v>
      </c>
      <c r="AB89" t="str">
        <f>IF(L89="","",VLOOKUP(L89&amp;I89,Продукция!A:I,9,0))</f>
        <v>рекомендация производителя набора</v>
      </c>
      <c r="AC89" s="14">
        <v>45666</v>
      </c>
      <c r="AD89" s="11" t="s">
        <v>2676</v>
      </c>
      <c r="AE89" s="11" t="s">
        <v>4823</v>
      </c>
      <c r="AF89" t="str">
        <f>IF(AD89="","",VLOOKUP(AD89,'Сотрудники и ссылки'!A:B,2,0))</f>
        <v>Серолог</v>
      </c>
      <c r="AG89">
        <f>IF(AD89="","",VLOOKUP(AD89,'Сотрудники и ссылки'!A:C,3,0))</f>
        <v>20007746</v>
      </c>
      <c r="AH89" s="11" t="s">
        <v>2676</v>
      </c>
      <c r="AI89" t="str">
        <f>IF(AH89="","",VLOOKUP(AH89,'Сотрудники и ссылки'!A:B,2,0))</f>
        <v>Серолог</v>
      </c>
      <c r="AJ89">
        <f>IF(AH89="","",VLOOKUP(AH89,'Сотрудники и ссылки'!A:C,3,0))</f>
        <v>20007746</v>
      </c>
      <c r="AK89" s="14">
        <v>45666</v>
      </c>
      <c r="AL89" s="2">
        <f>IF(AK89="","",AK89+VLOOKUP(I89,'Вид исследования'!B:E,4,0))</f>
        <v>45667</v>
      </c>
      <c r="AM89" s="2">
        <f>IF(AK89="","",AK89+VLOOKUP(I89,'Вид исследования'!B:F,5,0))</f>
        <v>45667</v>
      </c>
      <c r="AN89" s="14">
        <v>45666</v>
      </c>
      <c r="AP89" s="11" t="s">
        <v>189</v>
      </c>
      <c r="AQ89" t="str">
        <f>IFERROR(IF(L89="","",VLOOKUP(L89&amp;I89,Продукция!A:K,11,0)),"обратитесь к админ справочника")</f>
        <v>согласно рекомендациям производителя теста</v>
      </c>
      <c r="AR89" s="11" t="s">
        <v>4823</v>
      </c>
      <c r="AS89" t="str">
        <f>IFERROR(IF(L89="","",VLOOKUP(L89&amp;I89,Продукция!A:J,10,0)),"обратитесь к админ справочника")</f>
        <v>инструкция тест- ситема Биочек СК-108</v>
      </c>
      <c r="AT89" s="11" t="s">
        <v>4823</v>
      </c>
      <c r="AU89" s="11" t="s">
        <v>4823</v>
      </c>
      <c r="AV89" s="11" t="s">
        <v>2676</v>
      </c>
      <c r="AW89" s="11" t="s">
        <v>4824</v>
      </c>
      <c r="AX89" s="11" t="s">
        <v>561</v>
      </c>
      <c r="AY89" s="11" t="s">
        <v>1068</v>
      </c>
      <c r="AZ89" s="11">
        <v>153</v>
      </c>
      <c r="BA89" s="11">
        <v>40</v>
      </c>
      <c r="BC89" s="11" t="s">
        <v>4825</v>
      </c>
    </row>
    <row r="90" spans="1:55" x14ac:dyDescent="0.25">
      <c r="A90" t="str">
        <f t="shared" si="5"/>
        <v>С/2501ORT (BioChek) орнитобактерии уровень антител</v>
      </c>
      <c r="B90" t="str">
        <f>IF(E90="","",INDEX(Лаборатории!A:A,MATCH('Производственный контроль'!E90,Лаборатории!B:B,0)))</f>
        <v xml:space="preserve">КУРИНОЕ ЦАРСТВО АО </v>
      </c>
      <c r="C90" t="str">
        <f>IF(E90="","",VLOOKUP(E90,Лаборатории!B:D,3,0))</f>
        <v>U377_CHL</v>
      </c>
      <c r="D90" s="12">
        <v>45654</v>
      </c>
      <c r="E90" s="11" t="s">
        <v>793</v>
      </c>
      <c r="F90" s="11" t="s">
        <v>544</v>
      </c>
      <c r="G90" s="11" t="s">
        <v>561</v>
      </c>
      <c r="H90" s="11" t="s">
        <v>262</v>
      </c>
      <c r="I90" s="11" t="s">
        <v>3425</v>
      </c>
      <c r="J90" t="str">
        <f>IF(L90="","",VLOOKUP(L90,Продукция!B:D,3,0))</f>
        <v>Биологический_материал</v>
      </c>
      <c r="K90" t="str">
        <f>IF(L90="","",VLOOKUP(L90,Продукция!B:C,2,0))</f>
        <v>Сыворотка крови</v>
      </c>
      <c r="L90" s="151" t="s">
        <v>302</v>
      </c>
      <c r="M90">
        <f>IF(L90="","",VLOOKUP(L90,Продукция!B:L,11,0))</f>
        <v>0</v>
      </c>
      <c r="N90" s="11" t="s">
        <v>873</v>
      </c>
      <c r="P90" s="11" t="s">
        <v>340</v>
      </c>
      <c r="Q90" s="11" t="s">
        <v>854</v>
      </c>
      <c r="R90" s="153" t="s">
        <v>4862</v>
      </c>
      <c r="S90" s="11">
        <v>18</v>
      </c>
      <c r="T90" s="11" t="s">
        <v>4822</v>
      </c>
      <c r="V90" s="14">
        <v>45652</v>
      </c>
      <c r="Z90" s="11" t="s">
        <v>4823</v>
      </c>
      <c r="AA90" s="15">
        <v>0.45833333333333331</v>
      </c>
      <c r="AB90" t="str">
        <f>IF(L90="","",VLOOKUP(L90&amp;I90,Продукция!A:I,9,0))</f>
        <v>рекомендация производителя набора</v>
      </c>
      <c r="AC90" s="14">
        <v>45666</v>
      </c>
      <c r="AD90" s="11" t="s">
        <v>2676</v>
      </c>
      <c r="AE90" s="11" t="s">
        <v>4823</v>
      </c>
      <c r="AF90" t="str">
        <f>IF(AD90="","",VLOOKUP(AD90,'Сотрудники и ссылки'!A:B,2,0))</f>
        <v>Серолог</v>
      </c>
      <c r="AG90">
        <f>IF(AD90="","",VLOOKUP(AD90,'Сотрудники и ссылки'!A:C,3,0))</f>
        <v>20007746</v>
      </c>
      <c r="AH90" s="11" t="s">
        <v>2676</v>
      </c>
      <c r="AI90" t="str">
        <f>IF(AH90="","",VLOOKUP(AH90,'Сотрудники и ссылки'!A:B,2,0))</f>
        <v>Серолог</v>
      </c>
      <c r="AJ90">
        <f>IF(AH90="","",VLOOKUP(AH90,'Сотрудники и ссылки'!A:C,3,0))</f>
        <v>20007746</v>
      </c>
      <c r="AK90" s="14">
        <v>45666</v>
      </c>
      <c r="AL90" s="2">
        <f>IF(AK90="","",AK90+VLOOKUP(I90,'Вид исследования'!B:E,4,0))</f>
        <v>45667</v>
      </c>
      <c r="AM90" s="2">
        <f>IF(AK90="","",AK90+VLOOKUP(I90,'Вид исследования'!B:F,5,0))</f>
        <v>45667</v>
      </c>
      <c r="AN90" s="14">
        <v>45666</v>
      </c>
      <c r="AP90" s="11" t="s">
        <v>189</v>
      </c>
      <c r="AQ90" t="str">
        <f>IFERROR(IF(L90="","",VLOOKUP(L90&amp;I90,Продукция!A:K,11,0)),"обратитесь к админ справочника")</f>
        <v>согласно рекомендациям производителя теста</v>
      </c>
      <c r="AR90" s="11" t="s">
        <v>4823</v>
      </c>
      <c r="AS90" t="str">
        <f>IFERROR(IF(L90="","",VLOOKUP(L90&amp;I90,Продукция!A:J,10,0)),"обратитесь к админ справочника")</f>
        <v>инструкция тест- ситема Биочек СК-108</v>
      </c>
      <c r="AT90" s="11" t="s">
        <v>4823</v>
      </c>
      <c r="AU90" s="11" t="s">
        <v>4823</v>
      </c>
      <c r="AV90" s="11" t="s">
        <v>2676</v>
      </c>
      <c r="AW90" s="11" t="s">
        <v>4824</v>
      </c>
      <c r="AX90" s="11" t="s">
        <v>561</v>
      </c>
      <c r="AY90" s="11" t="s">
        <v>1062</v>
      </c>
      <c r="AZ90" s="11">
        <v>153</v>
      </c>
      <c r="BA90" s="11">
        <v>41</v>
      </c>
      <c r="BC90" s="11" t="s">
        <v>4825</v>
      </c>
    </row>
    <row r="91" spans="1:55" x14ac:dyDescent="0.25">
      <c r="A91" t="str">
        <f t="shared" si="5"/>
        <v>С/2513ORT (BioChek) орнитобактерии уровень антител</v>
      </c>
      <c r="B91" t="str">
        <f>IF(E91="","",INDEX(Лаборатории!A:A,MATCH('Производственный контроль'!E91,Лаборатории!B:B,0)))</f>
        <v xml:space="preserve">КУРИНОЕ ЦАРСТВО АО </v>
      </c>
      <c r="C91" t="str">
        <f>IF(E91="","",VLOOKUP(E91,Лаборатории!B:D,3,0))</f>
        <v>U377_CHL</v>
      </c>
      <c r="D91" s="12">
        <v>45656</v>
      </c>
      <c r="E91" s="11" t="s">
        <v>793</v>
      </c>
      <c r="F91" s="11" t="s">
        <v>544</v>
      </c>
      <c r="G91" s="11" t="s">
        <v>561</v>
      </c>
      <c r="H91" s="11" t="s">
        <v>262</v>
      </c>
      <c r="I91" s="11" t="s">
        <v>3425</v>
      </c>
      <c r="J91" t="str">
        <f>IF(L91="","",VLOOKUP(L91,Продукция!B:D,3,0))</f>
        <v>Биологический_материал</v>
      </c>
      <c r="K91" t="str">
        <f>IF(L91="","",VLOOKUP(L91,Продукция!B:C,2,0))</f>
        <v>Сыворотка крови</v>
      </c>
      <c r="L91" s="151" t="s">
        <v>302</v>
      </c>
      <c r="M91">
        <f>IF(L91="","",VLOOKUP(L91,Продукция!B:L,11,0))</f>
        <v>0</v>
      </c>
      <c r="N91" s="11" t="s">
        <v>873</v>
      </c>
      <c r="P91" s="11" t="s">
        <v>340</v>
      </c>
      <c r="Q91" s="11" t="s">
        <v>854</v>
      </c>
      <c r="R91" s="153" t="s">
        <v>4830</v>
      </c>
      <c r="S91" s="11">
        <v>18</v>
      </c>
      <c r="T91" s="11" t="s">
        <v>4838</v>
      </c>
      <c r="V91" s="14">
        <v>45654</v>
      </c>
      <c r="Z91" s="11" t="s">
        <v>4823</v>
      </c>
      <c r="AA91" s="15">
        <v>0.53125</v>
      </c>
      <c r="AB91" t="str">
        <f>IF(L91="","",VLOOKUP(L91&amp;I91,Продукция!A:I,9,0))</f>
        <v>рекомендация производителя набора</v>
      </c>
      <c r="AC91" s="14">
        <v>45666</v>
      </c>
      <c r="AD91" s="11" t="s">
        <v>2676</v>
      </c>
      <c r="AE91" s="11" t="s">
        <v>4823</v>
      </c>
      <c r="AF91" t="str">
        <f>IF(AD91="","",VLOOKUP(AD91,'Сотрудники и ссылки'!A:B,2,0))</f>
        <v>Серолог</v>
      </c>
      <c r="AG91">
        <f>IF(AD91="","",VLOOKUP(AD91,'Сотрудники и ссылки'!A:C,3,0))</f>
        <v>20007746</v>
      </c>
      <c r="AH91" s="11" t="s">
        <v>2676</v>
      </c>
      <c r="AI91" t="str">
        <f>IF(AH91="","",VLOOKUP(AH91,'Сотрудники и ссылки'!A:B,2,0))</f>
        <v>Серолог</v>
      </c>
      <c r="AJ91">
        <f>IF(AH91="","",VLOOKUP(AH91,'Сотрудники и ссылки'!A:C,3,0))</f>
        <v>20007746</v>
      </c>
      <c r="AK91" s="14">
        <v>45666</v>
      </c>
      <c r="AL91" s="2">
        <f>IF(AK91="","",AK91+VLOOKUP(I91,'Вид исследования'!B:E,4,0))</f>
        <v>45667</v>
      </c>
      <c r="AM91" s="2">
        <f>IF(AK91="","",AK91+VLOOKUP(I91,'Вид исследования'!B:F,5,0))</f>
        <v>45667</v>
      </c>
      <c r="AN91" s="14">
        <v>45666</v>
      </c>
      <c r="AP91" s="11" t="s">
        <v>189</v>
      </c>
      <c r="AQ91" t="str">
        <f>IFERROR(IF(L91="","",VLOOKUP(L91&amp;I91,Продукция!A:K,11,0)),"обратитесь к админ справочника")</f>
        <v>согласно рекомендациям производителя теста</v>
      </c>
      <c r="AR91" s="11" t="s">
        <v>4823</v>
      </c>
      <c r="AS91" t="str">
        <f>IFERROR(IF(L91="","",VLOOKUP(L91&amp;I91,Продукция!A:J,10,0)),"обратитесь к админ справочника")</f>
        <v>инструкция тест- ситема Биочек СК-108</v>
      </c>
      <c r="AT91" s="11" t="s">
        <v>4823</v>
      </c>
      <c r="AU91" s="11" t="s">
        <v>4823</v>
      </c>
      <c r="AV91" s="11" t="s">
        <v>2676</v>
      </c>
      <c r="AW91" s="11" t="s">
        <v>4824</v>
      </c>
      <c r="AX91" s="11" t="s">
        <v>561</v>
      </c>
      <c r="AY91" s="11" t="s">
        <v>1064</v>
      </c>
      <c r="AZ91" s="11">
        <v>153</v>
      </c>
      <c r="BA91" s="11">
        <v>41</v>
      </c>
      <c r="BC91" s="11" t="s">
        <v>4855</v>
      </c>
    </row>
    <row r="92" spans="1:55" x14ac:dyDescent="0.25">
      <c r="A92" t="str">
        <f t="shared" si="5"/>
        <v>С/2513ORT (BioChek) орнитобактерии уровень антител</v>
      </c>
      <c r="B92" t="str">
        <f>IF(E92="","",INDEX(Лаборатории!A:A,MATCH('Производственный контроль'!E92,Лаборатории!B:B,0)))</f>
        <v xml:space="preserve">КУРИНОЕ ЦАРСТВО АО </v>
      </c>
      <c r="C92" t="str">
        <f>IF(E92="","",VLOOKUP(E92,Лаборатории!B:D,3,0))</f>
        <v>U377_CHL</v>
      </c>
      <c r="D92" s="12">
        <v>45656</v>
      </c>
      <c r="E92" s="11" t="s">
        <v>793</v>
      </c>
      <c r="F92" s="11" t="s">
        <v>544</v>
      </c>
      <c r="G92" s="11" t="s">
        <v>561</v>
      </c>
      <c r="H92" s="11" t="s">
        <v>262</v>
      </c>
      <c r="I92" s="11" t="s">
        <v>3425</v>
      </c>
      <c r="J92" t="str">
        <f>IF(L92="","",VLOOKUP(L92,Продукция!B:D,3,0))</f>
        <v>Биологический_материал</v>
      </c>
      <c r="K92" t="str">
        <f>IF(L92="","",VLOOKUP(L92,Продукция!B:C,2,0))</f>
        <v>Сыворотка крови</v>
      </c>
      <c r="L92" s="151" t="s">
        <v>302</v>
      </c>
      <c r="M92">
        <f>IF(L92="","",VLOOKUP(L92,Продукция!B:L,11,0))</f>
        <v>0</v>
      </c>
      <c r="N92" s="11" t="s">
        <v>873</v>
      </c>
      <c r="P92" s="11" t="s">
        <v>340</v>
      </c>
      <c r="Q92" s="11" t="s">
        <v>854</v>
      </c>
      <c r="R92" s="153" t="s">
        <v>4828</v>
      </c>
      <c r="S92" s="11">
        <v>18</v>
      </c>
      <c r="T92" s="11" t="s">
        <v>4838</v>
      </c>
      <c r="V92" s="14">
        <v>45654</v>
      </c>
      <c r="Z92" s="11" t="s">
        <v>4823</v>
      </c>
      <c r="AA92" s="15">
        <v>0.53125</v>
      </c>
      <c r="AB92" t="str">
        <f>IF(L92="","",VLOOKUP(L92&amp;I92,Продукция!A:I,9,0))</f>
        <v>рекомендация производителя набора</v>
      </c>
      <c r="AC92" s="14">
        <v>45666</v>
      </c>
      <c r="AD92" s="11" t="s">
        <v>2676</v>
      </c>
      <c r="AE92" s="11" t="s">
        <v>4823</v>
      </c>
      <c r="AF92" t="str">
        <f>IF(AD92="","",VLOOKUP(AD92,'Сотрудники и ссылки'!A:B,2,0))</f>
        <v>Серолог</v>
      </c>
      <c r="AG92">
        <f>IF(AD92="","",VLOOKUP(AD92,'Сотрудники и ссылки'!A:C,3,0))</f>
        <v>20007746</v>
      </c>
      <c r="AH92" s="11" t="s">
        <v>2676</v>
      </c>
      <c r="AI92" t="str">
        <f>IF(AH92="","",VLOOKUP(AH92,'Сотрудники и ссылки'!A:B,2,0))</f>
        <v>Серолог</v>
      </c>
      <c r="AJ92">
        <f>IF(AH92="","",VLOOKUP(AH92,'Сотрудники и ссылки'!A:C,3,0))</f>
        <v>20007746</v>
      </c>
      <c r="AK92" s="14">
        <v>45666</v>
      </c>
      <c r="AL92" s="2">
        <f>IF(AK92="","",AK92+VLOOKUP(I92,'Вид исследования'!B:E,4,0))</f>
        <v>45667</v>
      </c>
      <c r="AM92" s="2">
        <f>IF(AK92="","",AK92+VLOOKUP(I92,'Вид исследования'!B:F,5,0))</f>
        <v>45667</v>
      </c>
      <c r="AN92" s="14">
        <v>45666</v>
      </c>
      <c r="AP92" s="11" t="s">
        <v>189</v>
      </c>
      <c r="AQ92" t="str">
        <f>IFERROR(IF(L92="","",VLOOKUP(L92&amp;I92,Продукция!A:K,11,0)),"обратитесь к админ справочника")</f>
        <v>согласно рекомендациям производителя теста</v>
      </c>
      <c r="AR92" s="11" t="s">
        <v>4823</v>
      </c>
      <c r="AS92" t="str">
        <f>IFERROR(IF(L92="","",VLOOKUP(L92&amp;I92,Продукция!A:J,10,0)),"обратитесь к админ справочника")</f>
        <v>инструкция тест- ситема Биочек СК-108</v>
      </c>
      <c r="AT92" s="11" t="s">
        <v>4823</v>
      </c>
      <c r="AU92" s="11" t="s">
        <v>4823</v>
      </c>
      <c r="AV92" s="11" t="s">
        <v>2676</v>
      </c>
      <c r="AW92" s="11" t="s">
        <v>4824</v>
      </c>
      <c r="AX92" s="11" t="s">
        <v>561</v>
      </c>
      <c r="AY92" s="11" t="s">
        <v>1058</v>
      </c>
      <c r="AZ92" s="11">
        <v>153</v>
      </c>
      <c r="BA92" s="11">
        <v>41</v>
      </c>
      <c r="BC92" s="11" t="s">
        <v>4855</v>
      </c>
    </row>
    <row r="93" spans="1:55" x14ac:dyDescent="0.25">
      <c r="A93" t="str">
        <f t="shared" si="5"/>
        <v>С/2485SE (BioChek) сальмонелла группы В и D уровень антител</v>
      </c>
      <c r="B93" t="str">
        <f>IF(E93="","",INDEX(Лаборатории!A:A,MATCH('Производственный контроль'!E93,Лаборатории!B:B,0)))</f>
        <v xml:space="preserve">КУРИНОЕ ЦАРСТВО АО </v>
      </c>
      <c r="C93" t="str">
        <f>IF(E93="","",VLOOKUP(E93,Лаборатории!B:D,3,0))</f>
        <v>U377_CHL</v>
      </c>
      <c r="D93" s="12">
        <v>45652</v>
      </c>
      <c r="E93" s="11" t="s">
        <v>793</v>
      </c>
      <c r="F93" s="11" t="s">
        <v>544</v>
      </c>
      <c r="G93" s="11" t="s">
        <v>561</v>
      </c>
      <c r="H93" s="11" t="s">
        <v>262</v>
      </c>
      <c r="I93" s="11" t="s">
        <v>3428</v>
      </c>
      <c r="J93" t="str">
        <f>IF(L93="","",VLOOKUP(L93,Продукция!B:D,3,0))</f>
        <v>Биологический_материал</v>
      </c>
      <c r="K93" t="str">
        <f>IF(L93="","",VLOOKUP(L93,Продукция!B:C,2,0))</f>
        <v>Сыворотка крови</v>
      </c>
      <c r="L93" s="151" t="s">
        <v>302</v>
      </c>
      <c r="M93">
        <f>IF(L93="","",VLOOKUP(L93,Продукция!B:L,11,0))</f>
        <v>0</v>
      </c>
      <c r="N93" s="11" t="s">
        <v>873</v>
      </c>
      <c r="P93" s="11" t="s">
        <v>340</v>
      </c>
      <c r="Q93" s="11" t="s">
        <v>854</v>
      </c>
      <c r="R93" s="153" t="s">
        <v>4860</v>
      </c>
      <c r="S93" s="11">
        <v>19</v>
      </c>
      <c r="T93" s="11" t="s">
        <v>4863</v>
      </c>
      <c r="V93" s="14">
        <v>45649</v>
      </c>
      <c r="Z93" s="11" t="s">
        <v>4823</v>
      </c>
      <c r="AA93" s="15">
        <v>0.4375</v>
      </c>
      <c r="AB93" t="str">
        <f>IF(L93="","",VLOOKUP(L93&amp;I93,Продукция!A:I,9,0))</f>
        <v>рекомендация производителя набора</v>
      </c>
      <c r="AC93" s="14">
        <v>45666</v>
      </c>
      <c r="AD93" s="11" t="s">
        <v>2676</v>
      </c>
      <c r="AE93" s="11" t="s">
        <v>4823</v>
      </c>
      <c r="AF93" t="str">
        <f>IF(AD93="","",VLOOKUP(AD93,'Сотрудники и ссылки'!A:B,2,0))</f>
        <v>Серолог</v>
      </c>
      <c r="AG93">
        <f>IF(AD93="","",VLOOKUP(AD93,'Сотрудники и ссылки'!A:C,3,0))</f>
        <v>20007746</v>
      </c>
      <c r="AH93" s="11" t="s">
        <v>2676</v>
      </c>
      <c r="AI93" t="str">
        <f>IF(AH93="","",VLOOKUP(AH93,'Сотрудники и ссылки'!A:B,2,0))</f>
        <v>Серолог</v>
      </c>
      <c r="AJ93">
        <f>IF(AH93="","",VLOOKUP(AH93,'Сотрудники и ссылки'!A:C,3,0))</f>
        <v>20007746</v>
      </c>
      <c r="AK93" s="14">
        <v>45666</v>
      </c>
      <c r="AL93" s="2">
        <f>IF(AK93="","",AK93+VLOOKUP(I93,'Вид исследования'!B:E,4,0))</f>
        <v>45667</v>
      </c>
      <c r="AM93" s="2">
        <f>IF(AK93="","",AK93+VLOOKUP(I93,'Вид исследования'!B:F,5,0))</f>
        <v>45667</v>
      </c>
      <c r="AN93" s="14">
        <v>45666</v>
      </c>
      <c r="AP93" s="11" t="s">
        <v>189</v>
      </c>
      <c r="AQ93" t="str">
        <f>IFERROR(IF(L93="","",VLOOKUP(L93&amp;I93,Продукция!A:K,11,0)),"обратитесь к админ справочника")</f>
        <v>согласно рекомендациям производителя теста</v>
      </c>
      <c r="AR93" s="11" t="s">
        <v>4823</v>
      </c>
      <c r="AS93" t="str">
        <f>IFERROR(IF(L93="","",VLOOKUP(L93&amp;I93,Продукция!A:J,10,0)),"обратитесь к админ справочника")</f>
        <v>инструкция тест- ситема Биочек СК -218</v>
      </c>
      <c r="AT93" s="11" t="s">
        <v>4823</v>
      </c>
      <c r="AU93" s="11" t="s">
        <v>4823</v>
      </c>
      <c r="AV93" s="11" t="s">
        <v>2676</v>
      </c>
      <c r="AW93" s="11" t="s">
        <v>4824</v>
      </c>
      <c r="AX93" s="11" t="s">
        <v>561</v>
      </c>
      <c r="AY93" s="11" t="s">
        <v>1072</v>
      </c>
      <c r="AZ93" s="11">
        <v>153</v>
      </c>
      <c r="BA93" s="11">
        <v>40</v>
      </c>
      <c r="BC93" s="11" t="s">
        <v>4825</v>
      </c>
    </row>
    <row r="94" spans="1:55" x14ac:dyDescent="0.25">
      <c r="A94" t="str">
        <f t="shared" si="5"/>
        <v>С/2501SE (BioChek) сальмонелла группы В и D уровень антител</v>
      </c>
      <c r="B94" t="str">
        <f>IF(E94="","",INDEX(Лаборатории!A:A,MATCH('Производственный контроль'!E94,Лаборатории!B:B,0)))</f>
        <v xml:space="preserve">КУРИНОЕ ЦАРСТВО АО </v>
      </c>
      <c r="C94" t="str">
        <f>IF(E94="","",VLOOKUP(E94,Лаборатории!B:D,3,0))</f>
        <v>U377_CHL</v>
      </c>
      <c r="D94" s="12">
        <v>45654</v>
      </c>
      <c r="E94" s="11" t="s">
        <v>793</v>
      </c>
      <c r="F94" s="11" t="s">
        <v>544</v>
      </c>
      <c r="G94" s="11" t="s">
        <v>561</v>
      </c>
      <c r="H94" s="11" t="s">
        <v>262</v>
      </c>
      <c r="I94" s="11" t="s">
        <v>3428</v>
      </c>
      <c r="J94" t="str">
        <f>IF(L94="","",VLOOKUP(L94,Продукция!B:D,3,0))</f>
        <v>Биологический_материал</v>
      </c>
      <c r="K94" t="str">
        <f>IF(L94="","",VLOOKUP(L94,Продукция!B:C,2,0))</f>
        <v>Сыворотка крови</v>
      </c>
      <c r="L94" s="151" t="s">
        <v>302</v>
      </c>
      <c r="M94">
        <f>IF(L94="","",VLOOKUP(L94,Продукция!B:L,11,0))</f>
        <v>0</v>
      </c>
      <c r="N94" s="11" t="s">
        <v>873</v>
      </c>
      <c r="P94" s="11" t="s">
        <v>340</v>
      </c>
      <c r="Q94" s="11" t="s">
        <v>854</v>
      </c>
      <c r="R94" s="153" t="s">
        <v>4861</v>
      </c>
      <c r="S94" s="11">
        <v>19</v>
      </c>
      <c r="T94" s="11" t="s">
        <v>4822</v>
      </c>
      <c r="V94" s="14">
        <v>45651</v>
      </c>
      <c r="Z94" s="11" t="s">
        <v>4823</v>
      </c>
      <c r="AA94" s="15">
        <v>0.45833333333333331</v>
      </c>
      <c r="AB94" t="str">
        <f>IF(L94="","",VLOOKUP(L94&amp;I94,Продукция!A:I,9,0))</f>
        <v>рекомендация производителя набора</v>
      </c>
      <c r="AC94" s="14">
        <v>45666</v>
      </c>
      <c r="AD94" s="11" t="s">
        <v>2676</v>
      </c>
      <c r="AE94" s="11" t="s">
        <v>4823</v>
      </c>
      <c r="AF94" t="str">
        <f>IF(AD94="","",VLOOKUP(AD94,'Сотрудники и ссылки'!A:B,2,0))</f>
        <v>Серолог</v>
      </c>
      <c r="AG94">
        <f>IF(AD94="","",VLOOKUP(AD94,'Сотрудники и ссылки'!A:C,3,0))</f>
        <v>20007746</v>
      </c>
      <c r="AH94" s="11" t="s">
        <v>2676</v>
      </c>
      <c r="AI94" t="str">
        <f>IF(AH94="","",VLOOKUP(AH94,'Сотрудники и ссылки'!A:B,2,0))</f>
        <v>Серолог</v>
      </c>
      <c r="AJ94">
        <f>IF(AH94="","",VLOOKUP(AH94,'Сотрудники и ссылки'!A:C,3,0))</f>
        <v>20007746</v>
      </c>
      <c r="AK94" s="14">
        <v>45666</v>
      </c>
      <c r="AL94" s="2">
        <f>IF(AK94="","",AK94+VLOOKUP(I94,'Вид исследования'!B:E,4,0))</f>
        <v>45667</v>
      </c>
      <c r="AM94" s="2">
        <f>IF(AK94="","",AK94+VLOOKUP(I94,'Вид исследования'!B:F,5,0))</f>
        <v>45667</v>
      </c>
      <c r="AN94" s="14">
        <v>45666</v>
      </c>
      <c r="AP94" s="11" t="s">
        <v>189</v>
      </c>
      <c r="AQ94" t="str">
        <f>IFERROR(IF(L94="","",VLOOKUP(L94&amp;I94,Продукция!A:K,11,0)),"обратитесь к админ справочника")</f>
        <v>согласно рекомендациям производителя теста</v>
      </c>
      <c r="AR94" s="11" t="s">
        <v>4823</v>
      </c>
      <c r="AS94" t="str">
        <f>IFERROR(IF(L94="","",VLOOKUP(L94&amp;I94,Продукция!A:J,10,0)),"обратитесь к админ справочника")</f>
        <v>инструкция тест- ситема Биочек СК -218</v>
      </c>
      <c r="AT94" s="11" t="s">
        <v>4823</v>
      </c>
      <c r="AU94" s="11" t="s">
        <v>4823</v>
      </c>
      <c r="AV94" s="11" t="s">
        <v>2676</v>
      </c>
      <c r="AW94" s="11" t="s">
        <v>4824</v>
      </c>
      <c r="AX94" s="11" t="s">
        <v>561</v>
      </c>
      <c r="AY94" s="11" t="s">
        <v>1068</v>
      </c>
      <c r="AZ94" s="11">
        <v>153</v>
      </c>
      <c r="BA94" s="11">
        <v>40</v>
      </c>
      <c r="BC94" s="11" t="s">
        <v>4825</v>
      </c>
    </row>
    <row r="95" spans="1:55" x14ac:dyDescent="0.25">
      <c r="A95" t="str">
        <f t="shared" si="5"/>
        <v>С/2501SE (BioChek) сальмонелла группы В и D уровень антител</v>
      </c>
      <c r="B95" t="str">
        <f>IF(E95="","",INDEX(Лаборатории!A:A,MATCH('Производственный контроль'!E95,Лаборатории!B:B,0)))</f>
        <v xml:space="preserve">КУРИНОЕ ЦАРСТВО АО </v>
      </c>
      <c r="C95" t="str">
        <f>IF(E95="","",VLOOKUP(E95,Лаборатории!B:D,3,0))</f>
        <v>U377_CHL</v>
      </c>
      <c r="D95" s="12">
        <v>45654</v>
      </c>
      <c r="E95" s="11" t="s">
        <v>793</v>
      </c>
      <c r="F95" s="11" t="s">
        <v>544</v>
      </c>
      <c r="G95" s="11" t="s">
        <v>561</v>
      </c>
      <c r="H95" s="11" t="s">
        <v>262</v>
      </c>
      <c r="I95" s="11" t="s">
        <v>3428</v>
      </c>
      <c r="J95" t="str">
        <f>IF(L95="","",VLOOKUP(L95,Продукция!B:D,3,0))</f>
        <v>Биологический_материал</v>
      </c>
      <c r="K95" t="str">
        <f>IF(L95="","",VLOOKUP(L95,Продукция!B:C,2,0))</f>
        <v>Сыворотка крови</v>
      </c>
      <c r="L95" s="151" t="s">
        <v>302</v>
      </c>
      <c r="M95">
        <f>IF(L95="","",VLOOKUP(L95,Продукция!B:L,11,0))</f>
        <v>0</v>
      </c>
      <c r="N95" s="11" t="s">
        <v>873</v>
      </c>
      <c r="P95" s="11" t="s">
        <v>340</v>
      </c>
      <c r="Q95" s="11" t="s">
        <v>854</v>
      </c>
      <c r="R95" s="153" t="s">
        <v>4862</v>
      </c>
      <c r="S95" s="11">
        <v>18</v>
      </c>
      <c r="T95" s="11" t="s">
        <v>4822</v>
      </c>
      <c r="V95" s="14">
        <v>45652</v>
      </c>
      <c r="Z95" s="11" t="s">
        <v>4823</v>
      </c>
      <c r="AA95" s="15">
        <v>0.45833333333333331</v>
      </c>
      <c r="AB95" t="str">
        <f>IF(L95="","",VLOOKUP(L95&amp;I95,Продукция!A:I,9,0))</f>
        <v>рекомендация производителя набора</v>
      </c>
      <c r="AC95" s="14">
        <v>45666</v>
      </c>
      <c r="AD95" s="11" t="s">
        <v>2676</v>
      </c>
      <c r="AE95" s="11" t="s">
        <v>4823</v>
      </c>
      <c r="AF95" t="str">
        <f>IF(AD95="","",VLOOKUP(AD95,'Сотрудники и ссылки'!A:B,2,0))</f>
        <v>Серолог</v>
      </c>
      <c r="AG95">
        <f>IF(AD95="","",VLOOKUP(AD95,'Сотрудники и ссылки'!A:C,3,0))</f>
        <v>20007746</v>
      </c>
      <c r="AH95" s="11" t="s">
        <v>2676</v>
      </c>
      <c r="AI95" t="str">
        <f>IF(AH95="","",VLOOKUP(AH95,'Сотрудники и ссылки'!A:B,2,0))</f>
        <v>Серолог</v>
      </c>
      <c r="AJ95">
        <f>IF(AH95="","",VLOOKUP(AH95,'Сотрудники и ссылки'!A:C,3,0))</f>
        <v>20007746</v>
      </c>
      <c r="AK95" s="14">
        <v>45666</v>
      </c>
      <c r="AL95" s="2">
        <f>IF(AK95="","",AK95+VLOOKUP(I95,'Вид исследования'!B:E,4,0))</f>
        <v>45667</v>
      </c>
      <c r="AM95" s="2">
        <f>IF(AK95="","",AK95+VLOOKUP(I95,'Вид исследования'!B:F,5,0))</f>
        <v>45667</v>
      </c>
      <c r="AN95" s="14">
        <v>45666</v>
      </c>
      <c r="AP95" s="11" t="s">
        <v>189</v>
      </c>
      <c r="AQ95" t="str">
        <f>IFERROR(IF(L95="","",VLOOKUP(L95&amp;I95,Продукция!A:K,11,0)),"обратитесь к админ справочника")</f>
        <v>согласно рекомендациям производителя теста</v>
      </c>
      <c r="AR95" s="11" t="s">
        <v>4823</v>
      </c>
      <c r="AS95" t="str">
        <f>IFERROR(IF(L95="","",VLOOKUP(L95&amp;I95,Продукция!A:J,10,0)),"обратитесь к админ справочника")</f>
        <v>инструкция тест- ситема Биочек СК -218</v>
      </c>
      <c r="AT95" s="11" t="s">
        <v>4823</v>
      </c>
      <c r="AU95" s="11" t="s">
        <v>4823</v>
      </c>
      <c r="AV95" s="11" t="s">
        <v>2676</v>
      </c>
      <c r="AW95" s="11" t="s">
        <v>4824</v>
      </c>
      <c r="AX95" s="11" t="s">
        <v>561</v>
      </c>
      <c r="AY95" s="11" t="s">
        <v>1062</v>
      </c>
      <c r="AZ95" s="11">
        <v>153</v>
      </c>
      <c r="BA95" s="11">
        <v>41</v>
      </c>
      <c r="BC95" s="11" t="s">
        <v>4825</v>
      </c>
    </row>
    <row r="96" spans="1:55" x14ac:dyDescent="0.25">
      <c r="A96" t="str">
        <f t="shared" si="5"/>
        <v>С/2513SE (BioChek) сальмонелла группы В и D уровень антител</v>
      </c>
      <c r="B96" t="str">
        <f>IF(E96="","",INDEX(Лаборатории!A:A,MATCH('Производственный контроль'!E96,Лаборатории!B:B,0)))</f>
        <v xml:space="preserve">КУРИНОЕ ЦАРСТВО АО </v>
      </c>
      <c r="C96" t="str">
        <f>IF(E96="","",VLOOKUP(E96,Лаборатории!B:D,3,0))</f>
        <v>U377_CHL</v>
      </c>
      <c r="D96" s="12">
        <v>45656</v>
      </c>
      <c r="E96" s="11" t="s">
        <v>793</v>
      </c>
      <c r="F96" s="11" t="s">
        <v>544</v>
      </c>
      <c r="G96" s="11" t="s">
        <v>561</v>
      </c>
      <c r="H96" s="11" t="s">
        <v>262</v>
      </c>
      <c r="I96" s="11" t="s">
        <v>3428</v>
      </c>
      <c r="J96" t="str">
        <f>IF(L96="","",VLOOKUP(L96,Продукция!B:D,3,0))</f>
        <v>Биологический_материал</v>
      </c>
      <c r="K96" t="str">
        <f>IF(L96="","",VLOOKUP(L96,Продукция!B:C,2,0))</f>
        <v>Сыворотка крови</v>
      </c>
      <c r="L96" s="151" t="s">
        <v>302</v>
      </c>
      <c r="M96">
        <f>IF(L96="","",VLOOKUP(L96,Продукция!B:L,11,0))</f>
        <v>0</v>
      </c>
      <c r="N96" s="11" t="s">
        <v>873</v>
      </c>
      <c r="P96" s="11" t="s">
        <v>340</v>
      </c>
      <c r="Q96" s="11" t="s">
        <v>854</v>
      </c>
      <c r="R96" s="153" t="s">
        <v>4830</v>
      </c>
      <c r="S96" s="11">
        <v>18</v>
      </c>
      <c r="T96" s="11" t="s">
        <v>4838</v>
      </c>
      <c r="V96" s="14">
        <v>45654</v>
      </c>
      <c r="Z96" s="11" t="s">
        <v>4823</v>
      </c>
      <c r="AA96" s="15">
        <v>0.53125</v>
      </c>
      <c r="AB96" t="str">
        <f>IF(L96="","",VLOOKUP(L96&amp;I96,Продукция!A:I,9,0))</f>
        <v>рекомендация производителя набора</v>
      </c>
      <c r="AC96" s="14">
        <v>45666</v>
      </c>
      <c r="AD96" s="11" t="s">
        <v>2676</v>
      </c>
      <c r="AE96" s="11" t="s">
        <v>4823</v>
      </c>
      <c r="AF96" t="str">
        <f>IF(AD96="","",VLOOKUP(AD96,'Сотрудники и ссылки'!A:B,2,0))</f>
        <v>Серолог</v>
      </c>
      <c r="AG96">
        <f>IF(AD96="","",VLOOKUP(AD96,'Сотрудники и ссылки'!A:C,3,0))</f>
        <v>20007746</v>
      </c>
      <c r="AH96" s="11" t="s">
        <v>2676</v>
      </c>
      <c r="AI96" t="str">
        <f>IF(AH96="","",VLOOKUP(AH96,'Сотрудники и ссылки'!A:B,2,0))</f>
        <v>Серолог</v>
      </c>
      <c r="AJ96">
        <f>IF(AH96="","",VLOOKUP(AH96,'Сотрудники и ссылки'!A:C,3,0))</f>
        <v>20007746</v>
      </c>
      <c r="AK96" s="14">
        <v>45666</v>
      </c>
      <c r="AL96" s="2">
        <f>IF(AK96="","",AK96+VLOOKUP(I96,'Вид исследования'!B:E,4,0))</f>
        <v>45667</v>
      </c>
      <c r="AM96" s="2">
        <f>IF(AK96="","",AK96+VLOOKUP(I96,'Вид исследования'!B:F,5,0))</f>
        <v>45667</v>
      </c>
      <c r="AN96" s="14">
        <v>45666</v>
      </c>
      <c r="AP96" s="11" t="s">
        <v>189</v>
      </c>
      <c r="AQ96" t="str">
        <f>IFERROR(IF(L96="","",VLOOKUP(L96&amp;I96,Продукция!A:K,11,0)),"обратитесь к админ справочника")</f>
        <v>согласно рекомендациям производителя теста</v>
      </c>
      <c r="AR96" s="11" t="s">
        <v>4823</v>
      </c>
      <c r="AS96" t="str">
        <f>IFERROR(IF(L96="","",VLOOKUP(L96&amp;I96,Продукция!A:J,10,0)),"обратитесь к админ справочника")</f>
        <v>инструкция тест- ситема Биочек СК -218</v>
      </c>
      <c r="AT96" s="11" t="s">
        <v>4823</v>
      </c>
      <c r="AU96" s="11" t="s">
        <v>4823</v>
      </c>
      <c r="AV96" s="11" t="s">
        <v>2676</v>
      </c>
      <c r="AW96" s="11" t="s">
        <v>4824</v>
      </c>
      <c r="AX96" s="11" t="s">
        <v>561</v>
      </c>
      <c r="AY96" s="11" t="s">
        <v>1064</v>
      </c>
      <c r="AZ96" s="11">
        <v>153</v>
      </c>
      <c r="BA96" s="11">
        <v>41</v>
      </c>
      <c r="BC96" s="11" t="s">
        <v>4855</v>
      </c>
    </row>
    <row r="97" spans="1:55" x14ac:dyDescent="0.25">
      <c r="A97" t="str">
        <f t="shared" si="5"/>
        <v>С/2513SE (BioChek) сальмонелла группы В и D уровень антител</v>
      </c>
      <c r="B97" t="str">
        <f>IF(E97="","",INDEX(Лаборатории!A:A,MATCH('Производственный контроль'!E97,Лаборатории!B:B,0)))</f>
        <v xml:space="preserve">КУРИНОЕ ЦАРСТВО АО </v>
      </c>
      <c r="C97" t="str">
        <f>IF(E97="","",VLOOKUP(E97,Лаборатории!B:D,3,0))</f>
        <v>U377_CHL</v>
      </c>
      <c r="D97" s="12">
        <v>45656</v>
      </c>
      <c r="E97" s="11" t="s">
        <v>793</v>
      </c>
      <c r="F97" s="11" t="s">
        <v>544</v>
      </c>
      <c r="G97" s="11" t="s">
        <v>561</v>
      </c>
      <c r="H97" s="11" t="s">
        <v>262</v>
      </c>
      <c r="I97" s="11" t="s">
        <v>3428</v>
      </c>
      <c r="J97" t="str">
        <f>IF(L97="","",VLOOKUP(L97,Продукция!B:D,3,0))</f>
        <v>Биологический_материал</v>
      </c>
      <c r="K97" t="str">
        <f>IF(L97="","",VLOOKUP(L97,Продукция!B:C,2,0))</f>
        <v>Сыворотка крови</v>
      </c>
      <c r="L97" s="151" t="s">
        <v>302</v>
      </c>
      <c r="M97">
        <f>IF(L97="","",VLOOKUP(L97,Продукция!B:L,11,0))</f>
        <v>0</v>
      </c>
      <c r="N97" s="11" t="s">
        <v>873</v>
      </c>
      <c r="P97" s="11" t="s">
        <v>340</v>
      </c>
      <c r="Q97" s="11" t="s">
        <v>854</v>
      </c>
      <c r="R97" s="153" t="s">
        <v>4828</v>
      </c>
      <c r="S97" s="11">
        <v>18</v>
      </c>
      <c r="T97" s="11" t="s">
        <v>4838</v>
      </c>
      <c r="V97" s="14">
        <v>45654</v>
      </c>
      <c r="Z97" s="11" t="s">
        <v>4823</v>
      </c>
      <c r="AA97" s="15">
        <v>0.53125</v>
      </c>
      <c r="AB97" t="str">
        <f>IF(L97="","",VLOOKUP(L97&amp;I97,Продукция!A:I,9,0))</f>
        <v>рекомендация производителя набора</v>
      </c>
      <c r="AC97" s="14">
        <v>45666</v>
      </c>
      <c r="AD97" s="11" t="s">
        <v>2676</v>
      </c>
      <c r="AE97" s="11" t="s">
        <v>4823</v>
      </c>
      <c r="AF97" t="str">
        <f>IF(AD97="","",VLOOKUP(AD97,'Сотрудники и ссылки'!A:B,2,0))</f>
        <v>Серолог</v>
      </c>
      <c r="AG97">
        <f>IF(AD97="","",VLOOKUP(AD97,'Сотрудники и ссылки'!A:C,3,0))</f>
        <v>20007746</v>
      </c>
      <c r="AH97" s="11" t="s">
        <v>2676</v>
      </c>
      <c r="AI97" t="str">
        <f>IF(AH97="","",VLOOKUP(AH97,'Сотрудники и ссылки'!A:B,2,0))</f>
        <v>Серолог</v>
      </c>
      <c r="AJ97">
        <f>IF(AH97="","",VLOOKUP(AH97,'Сотрудники и ссылки'!A:C,3,0))</f>
        <v>20007746</v>
      </c>
      <c r="AK97" s="14">
        <v>45666</v>
      </c>
      <c r="AL97" s="2">
        <f>IF(AK97="","",AK97+VLOOKUP(I97,'Вид исследования'!B:E,4,0))</f>
        <v>45667</v>
      </c>
      <c r="AM97" s="2">
        <f>IF(AK97="","",AK97+VLOOKUP(I97,'Вид исследования'!B:F,5,0))</f>
        <v>45667</v>
      </c>
      <c r="AN97" s="14">
        <v>45666</v>
      </c>
      <c r="AP97" s="11" t="s">
        <v>189</v>
      </c>
      <c r="AQ97" t="str">
        <f>IFERROR(IF(L97="","",VLOOKUP(L97&amp;I97,Продукция!A:K,11,0)),"обратитесь к админ справочника")</f>
        <v>согласно рекомендациям производителя теста</v>
      </c>
      <c r="AR97" s="11" t="s">
        <v>4823</v>
      </c>
      <c r="AS97" t="str">
        <f>IFERROR(IF(L97="","",VLOOKUP(L97&amp;I97,Продукция!A:J,10,0)),"обратитесь к админ справочника")</f>
        <v>инструкция тест- ситема Биочек СК -218</v>
      </c>
      <c r="AT97" s="11" t="s">
        <v>4823</v>
      </c>
      <c r="AU97" s="11" t="s">
        <v>4823</v>
      </c>
      <c r="AV97" s="11" t="s">
        <v>2676</v>
      </c>
      <c r="AW97" s="11" t="s">
        <v>4824</v>
      </c>
      <c r="AX97" s="11" t="s">
        <v>561</v>
      </c>
      <c r="AY97" s="11" t="s">
        <v>1058</v>
      </c>
      <c r="AZ97" s="11">
        <v>153</v>
      </c>
      <c r="BA97" s="11">
        <v>41</v>
      </c>
      <c r="BC97" s="11" t="s">
        <v>4855</v>
      </c>
    </row>
    <row r="98" spans="1:55" x14ac:dyDescent="0.25">
      <c r="A98" t="str">
        <f t="shared" si="5"/>
        <v>С/2512ART (BioChek) инфекционный альвеолярный ринотрахеит тип А и В уровень антител</v>
      </c>
      <c r="B98" t="str">
        <f>IF(E98="","",INDEX(Лаборатории!A:A,MATCH('Производственный контроль'!E98,Лаборатории!B:B,0)))</f>
        <v xml:space="preserve">КУРИНОЕ ЦАРСТВО АО </v>
      </c>
      <c r="C98" t="str">
        <f>IF(E98="","",VLOOKUP(E98,Лаборатории!B:D,3,0))</f>
        <v>U377_CHL</v>
      </c>
      <c r="D98" s="12">
        <v>45656</v>
      </c>
      <c r="E98" s="11" t="s">
        <v>793</v>
      </c>
      <c r="F98" s="11" t="s">
        <v>371</v>
      </c>
      <c r="G98" s="11" t="s">
        <v>502</v>
      </c>
      <c r="H98" s="11" t="s">
        <v>262</v>
      </c>
      <c r="I98" s="11" t="s">
        <v>3409</v>
      </c>
      <c r="J98" t="str">
        <f>IF(L98="","",VLOOKUP(L98,Продукция!B:D,3,0))</f>
        <v>Биологический_материал</v>
      </c>
      <c r="K98" t="str">
        <f>IF(L98="","",VLOOKUP(L98,Продукция!B:C,2,0))</f>
        <v>Сыворотка крови</v>
      </c>
      <c r="L98" s="151" t="s">
        <v>302</v>
      </c>
      <c r="M98">
        <f>IF(L98="","",VLOOKUP(L98,Продукция!B:L,11,0))</f>
        <v>0</v>
      </c>
      <c r="N98" s="11" t="s">
        <v>873</v>
      </c>
      <c r="P98" s="11" t="s">
        <v>340</v>
      </c>
      <c r="Q98" s="11" t="s">
        <v>854</v>
      </c>
      <c r="R98" s="153" t="s">
        <v>4852</v>
      </c>
      <c r="S98" s="11">
        <v>19</v>
      </c>
      <c r="T98" s="11" t="s">
        <v>4839</v>
      </c>
      <c r="V98" s="14">
        <v>45649</v>
      </c>
      <c r="Z98" s="11" t="s">
        <v>4823</v>
      </c>
      <c r="AA98" s="15">
        <v>0.44444444444444442</v>
      </c>
      <c r="AB98" t="str">
        <f>IF(L98="","",VLOOKUP(L98&amp;I98,Продукция!A:I,9,0))</f>
        <v>рекомендация производителя набора</v>
      </c>
      <c r="AC98" s="14">
        <v>45670</v>
      </c>
      <c r="AD98" s="11" t="s">
        <v>2673</v>
      </c>
      <c r="AE98" s="11" t="s">
        <v>4823</v>
      </c>
      <c r="AF98" t="str">
        <f>IF(AD98="","",VLOOKUP(AD98,'Сотрудники и ссылки'!A:B,2,0))</f>
        <v>Серолог</v>
      </c>
      <c r="AG98">
        <f>IF(AD98="","",VLOOKUP(AD98,'Сотрудники и ссылки'!A:C,3,0))</f>
        <v>20001771</v>
      </c>
      <c r="AH98" s="11" t="s">
        <v>2673</v>
      </c>
      <c r="AI98" t="str">
        <f>IF(AH98="","",VLOOKUP(AH98,'Сотрудники и ссылки'!A:B,2,0))</f>
        <v>Серолог</v>
      </c>
      <c r="AJ98">
        <f>IF(AH98="","",VLOOKUP(AH98,'Сотрудники и ссылки'!A:C,3,0))</f>
        <v>20001771</v>
      </c>
      <c r="AK98" s="14">
        <v>45670</v>
      </c>
      <c r="AL98" s="2">
        <f>IF(AK98="","",AK98+VLOOKUP(I98,'Вид исследования'!B:E,4,0))</f>
        <v>45671</v>
      </c>
      <c r="AM98" s="2">
        <f>IF(AK98="","",AK98+VLOOKUP(I98,'Вид исследования'!B:F,5,0))</f>
        <v>45671</v>
      </c>
      <c r="AN98" s="14">
        <v>45670</v>
      </c>
      <c r="AP98" s="11" t="s">
        <v>189</v>
      </c>
      <c r="AQ98" t="str">
        <f>IFERROR(IF(L98="","",VLOOKUP(L98&amp;I98,Продукция!A:K,11,0)),"обратитесь к админ справочника")</f>
        <v>согласно рекомендациям производителя теста</v>
      </c>
      <c r="AR98" s="11" t="s">
        <v>4823</v>
      </c>
      <c r="AS98" t="str">
        <f>IFERROR(IF(L98="","",VLOOKUP(L98&amp;I98,Продукция!A:J,10,0)),"обратитесь к админ справочника")</f>
        <v>инструкция тест- ситема Биочек СК-120</v>
      </c>
      <c r="AT98" s="11" t="s">
        <v>4823</v>
      </c>
      <c r="AU98" s="11" t="s">
        <v>4823</v>
      </c>
      <c r="AV98" s="11" t="s">
        <v>2673</v>
      </c>
      <c r="AW98" s="11" t="s">
        <v>4824</v>
      </c>
      <c r="AX98" s="11" t="s">
        <v>502</v>
      </c>
      <c r="AY98" s="11" t="s">
        <v>1011</v>
      </c>
      <c r="AZ98" s="11">
        <v>105</v>
      </c>
      <c r="BA98" s="11">
        <v>38</v>
      </c>
      <c r="BC98" s="11" t="s">
        <v>4854</v>
      </c>
    </row>
    <row r="99" spans="1:55" x14ac:dyDescent="0.25">
      <c r="A99" t="str">
        <f t="shared" si="5"/>
        <v>С/2512ART (BioChek) инфекционный альвеолярный ринотрахеит тип А и В уровень антител</v>
      </c>
      <c r="B99" t="str">
        <f>IF(E99="","",INDEX(Лаборатории!A:A,MATCH('Производственный контроль'!E99,Лаборатории!B:B,0)))</f>
        <v xml:space="preserve">КУРИНОЕ ЦАРСТВО АО </v>
      </c>
      <c r="C99" t="str">
        <f>IF(E99="","",VLOOKUP(E99,Лаборатории!B:D,3,0))</f>
        <v>U377_CHL</v>
      </c>
      <c r="D99" s="12">
        <v>45656</v>
      </c>
      <c r="E99" s="11" t="s">
        <v>793</v>
      </c>
      <c r="F99" s="11" t="s">
        <v>371</v>
      </c>
      <c r="G99" s="11" t="s">
        <v>502</v>
      </c>
      <c r="H99" s="11" t="s">
        <v>262</v>
      </c>
      <c r="I99" s="11" t="s">
        <v>3409</v>
      </c>
      <c r="J99" t="str">
        <f>IF(L99="","",VLOOKUP(L99,Продукция!B:D,3,0))</f>
        <v>Биологический_материал</v>
      </c>
      <c r="K99" t="str">
        <f>IF(L99="","",VLOOKUP(L99,Продукция!B:C,2,0))</f>
        <v>Сыворотка крови</v>
      </c>
      <c r="L99" s="151" t="s">
        <v>302</v>
      </c>
      <c r="M99">
        <f>IF(L99="","",VLOOKUP(L99,Продукция!B:L,11,0))</f>
        <v>0</v>
      </c>
      <c r="N99" s="11" t="s">
        <v>873</v>
      </c>
      <c r="P99" s="11" t="s">
        <v>340</v>
      </c>
      <c r="Q99" s="11" t="s">
        <v>854</v>
      </c>
      <c r="R99" s="153" t="s">
        <v>4857</v>
      </c>
      <c r="S99" s="11">
        <v>19</v>
      </c>
      <c r="T99" s="11" t="s">
        <v>4839</v>
      </c>
      <c r="V99" s="14">
        <v>45650</v>
      </c>
      <c r="Z99" s="11" t="s">
        <v>4823</v>
      </c>
      <c r="AA99" s="15">
        <v>0.44444444444444442</v>
      </c>
      <c r="AB99" t="str">
        <f>IF(L99="","",VLOOKUP(L99&amp;I99,Продукция!A:I,9,0))</f>
        <v>рекомендация производителя набора</v>
      </c>
      <c r="AC99" s="14">
        <v>45670</v>
      </c>
      <c r="AD99" s="11" t="s">
        <v>2673</v>
      </c>
      <c r="AE99" s="11" t="s">
        <v>4823</v>
      </c>
      <c r="AF99" t="str">
        <f>IF(AD99="","",VLOOKUP(AD99,'Сотрудники и ссылки'!A:B,2,0))</f>
        <v>Серолог</v>
      </c>
      <c r="AG99">
        <f>IF(AD99="","",VLOOKUP(AD99,'Сотрудники и ссылки'!A:C,3,0))</f>
        <v>20001771</v>
      </c>
      <c r="AH99" s="11" t="s">
        <v>2673</v>
      </c>
      <c r="AI99" t="str">
        <f>IF(AH99="","",VLOOKUP(AH99,'Сотрудники и ссылки'!A:B,2,0))</f>
        <v>Серолог</v>
      </c>
      <c r="AJ99">
        <f>IF(AH99="","",VLOOKUP(AH99,'Сотрудники и ссылки'!A:C,3,0))</f>
        <v>20001771</v>
      </c>
      <c r="AK99" s="14">
        <v>45670</v>
      </c>
      <c r="AL99" s="2">
        <f>IF(AK99="","",AK99+VLOOKUP(I99,'Вид исследования'!B:E,4,0))</f>
        <v>45671</v>
      </c>
      <c r="AM99" s="2">
        <f>IF(AK99="","",AK99+VLOOKUP(I99,'Вид исследования'!B:F,5,0))</f>
        <v>45671</v>
      </c>
      <c r="AN99" s="14">
        <v>45670</v>
      </c>
      <c r="AP99" s="11" t="s">
        <v>189</v>
      </c>
      <c r="AQ99" t="str">
        <f>IFERROR(IF(L99="","",VLOOKUP(L99&amp;I99,Продукция!A:K,11,0)),"обратитесь к админ справочника")</f>
        <v>согласно рекомендациям производителя теста</v>
      </c>
      <c r="AR99" s="11" t="s">
        <v>4823</v>
      </c>
      <c r="AS99" t="str">
        <f>IFERROR(IF(L99="","",VLOOKUP(L99&amp;I99,Продукция!A:J,10,0)),"обратитесь к админ справочника")</f>
        <v>инструкция тест- ситема Биочек СК-120</v>
      </c>
      <c r="AT99" s="11" t="s">
        <v>4823</v>
      </c>
      <c r="AU99" s="11" t="s">
        <v>4823</v>
      </c>
      <c r="AV99" s="11" t="s">
        <v>2673</v>
      </c>
      <c r="AW99" s="11" t="s">
        <v>4824</v>
      </c>
      <c r="AX99" s="11" t="s">
        <v>502</v>
      </c>
      <c r="AY99" s="11" t="s">
        <v>1005</v>
      </c>
      <c r="AZ99" s="11">
        <v>105</v>
      </c>
      <c r="BA99" s="11">
        <v>37</v>
      </c>
      <c r="BC99" s="11" t="s">
        <v>4854</v>
      </c>
    </row>
    <row r="100" spans="1:55" x14ac:dyDescent="0.25">
      <c r="A100" t="str">
        <f t="shared" si="5"/>
        <v>С/2512ART (BioChek) инфекционный альвеолярный ринотрахеит тип А и В уровень антител</v>
      </c>
      <c r="B100" t="str">
        <f>IF(E100="","",INDEX(Лаборатории!A:A,MATCH('Производственный контроль'!E100,Лаборатории!B:B,0)))</f>
        <v xml:space="preserve">КУРИНОЕ ЦАРСТВО АО </v>
      </c>
      <c r="C100" t="str">
        <f>IF(E100="","",VLOOKUP(E100,Лаборатории!B:D,3,0))</f>
        <v>U377_CHL</v>
      </c>
      <c r="D100" s="12">
        <v>45656</v>
      </c>
      <c r="E100" s="11" t="s">
        <v>793</v>
      </c>
      <c r="F100" s="11" t="s">
        <v>371</v>
      </c>
      <c r="G100" s="11" t="s">
        <v>502</v>
      </c>
      <c r="H100" s="11" t="s">
        <v>262</v>
      </c>
      <c r="I100" s="11" t="s">
        <v>3409</v>
      </c>
      <c r="J100" t="str">
        <f>IF(L100="","",VLOOKUP(L100,Продукция!B:D,3,0))</f>
        <v>Биологический_материал</v>
      </c>
      <c r="K100" t="str">
        <f>IF(L100="","",VLOOKUP(L100,Продукция!B:C,2,0))</f>
        <v>Сыворотка крови</v>
      </c>
      <c r="L100" s="151" t="s">
        <v>302</v>
      </c>
      <c r="M100">
        <f>IF(L100="","",VLOOKUP(L100,Продукция!B:L,11,0))</f>
        <v>0</v>
      </c>
      <c r="N100" s="11" t="s">
        <v>873</v>
      </c>
      <c r="P100" s="11" t="s">
        <v>340</v>
      </c>
      <c r="Q100" s="11" t="s">
        <v>854</v>
      </c>
      <c r="R100" s="153" t="s">
        <v>4864</v>
      </c>
      <c r="S100" s="11">
        <v>18</v>
      </c>
      <c r="T100" s="11" t="s">
        <v>4839</v>
      </c>
      <c r="V100" s="14">
        <v>45652</v>
      </c>
      <c r="Z100" s="11" t="s">
        <v>4823</v>
      </c>
      <c r="AA100" s="15">
        <v>0.44444444444444442</v>
      </c>
      <c r="AB100" t="str">
        <f>IF(L100="","",VLOOKUP(L100&amp;I100,Продукция!A:I,9,0))</f>
        <v>рекомендация производителя набора</v>
      </c>
      <c r="AC100" s="14">
        <v>45670</v>
      </c>
      <c r="AD100" s="11" t="s">
        <v>2673</v>
      </c>
      <c r="AE100" s="11" t="s">
        <v>4823</v>
      </c>
      <c r="AF100" t="str">
        <f>IF(AD100="","",VLOOKUP(AD100,'Сотрудники и ссылки'!A:B,2,0))</f>
        <v>Серолог</v>
      </c>
      <c r="AG100">
        <f>IF(AD100="","",VLOOKUP(AD100,'Сотрудники и ссылки'!A:C,3,0))</f>
        <v>20001771</v>
      </c>
      <c r="AH100" s="11" t="s">
        <v>2673</v>
      </c>
      <c r="AI100" t="str">
        <f>IF(AH100="","",VLOOKUP(AH100,'Сотрудники и ссылки'!A:B,2,0))</f>
        <v>Серолог</v>
      </c>
      <c r="AJ100">
        <f>IF(AH100="","",VLOOKUP(AH100,'Сотрудники и ссылки'!A:C,3,0))</f>
        <v>20001771</v>
      </c>
      <c r="AK100" s="14">
        <v>45670</v>
      </c>
      <c r="AL100" s="2">
        <f>IF(AK100="","",AK100+VLOOKUP(I100,'Вид исследования'!B:E,4,0))</f>
        <v>45671</v>
      </c>
      <c r="AM100" s="2">
        <f>IF(AK100="","",AK100+VLOOKUP(I100,'Вид исследования'!B:F,5,0))</f>
        <v>45671</v>
      </c>
      <c r="AN100" s="14">
        <v>45670</v>
      </c>
      <c r="AP100" s="11" t="s">
        <v>189</v>
      </c>
      <c r="AQ100" t="str">
        <f>IFERROR(IF(L100="","",VLOOKUP(L100&amp;I100,Продукция!A:K,11,0)),"обратитесь к админ справочника")</f>
        <v>согласно рекомендациям производителя теста</v>
      </c>
      <c r="AR100" s="11" t="s">
        <v>4823</v>
      </c>
      <c r="AS100" t="str">
        <f>IFERROR(IF(L100="","",VLOOKUP(L100&amp;I100,Продукция!A:J,10,0)),"обратитесь к админ справочника")</f>
        <v>инструкция тест- ситема Биочек СК-120</v>
      </c>
      <c r="AT100" s="11" t="s">
        <v>4823</v>
      </c>
      <c r="AU100" s="11" t="s">
        <v>4823</v>
      </c>
      <c r="AV100" s="11" t="s">
        <v>2673</v>
      </c>
      <c r="AW100" s="11" t="s">
        <v>4824</v>
      </c>
      <c r="AX100" s="11" t="s">
        <v>502</v>
      </c>
      <c r="AY100" s="11" t="s">
        <v>1006</v>
      </c>
      <c r="AZ100" s="11">
        <v>105</v>
      </c>
      <c r="BA100" s="11">
        <v>37</v>
      </c>
      <c r="BC100" s="11" t="s">
        <v>4854</v>
      </c>
    </row>
    <row r="101" spans="1:55" x14ac:dyDescent="0.25">
      <c r="A101" t="str">
        <f t="shared" si="5"/>
        <v>С/2512ART (BioChek) инфекционный альвеолярный ринотрахеит тип А и В уровень антител</v>
      </c>
      <c r="B101" t="str">
        <f>IF(E101="","",INDEX(Лаборатории!A:A,MATCH('Производственный контроль'!E101,Лаборатории!B:B,0)))</f>
        <v xml:space="preserve">КУРИНОЕ ЦАРСТВО АО </v>
      </c>
      <c r="C101" t="str">
        <f>IF(E101="","",VLOOKUP(E101,Лаборатории!B:D,3,0))</f>
        <v>U377_CHL</v>
      </c>
      <c r="D101" s="12">
        <v>45656</v>
      </c>
      <c r="E101" s="11" t="s">
        <v>793</v>
      </c>
      <c r="F101" s="11" t="s">
        <v>371</v>
      </c>
      <c r="G101" s="11" t="s">
        <v>502</v>
      </c>
      <c r="H101" s="11" t="s">
        <v>262</v>
      </c>
      <c r="I101" s="11" t="s">
        <v>3409</v>
      </c>
      <c r="J101" t="str">
        <f>IF(L101="","",VLOOKUP(L101,Продукция!B:D,3,0))</f>
        <v>Биологический_материал</v>
      </c>
      <c r="K101" t="str">
        <f>IF(L101="","",VLOOKUP(L101,Продукция!B:C,2,0))</f>
        <v>Сыворотка крови</v>
      </c>
      <c r="L101" s="151" t="s">
        <v>302</v>
      </c>
      <c r="M101">
        <f>IF(L101="","",VLOOKUP(L101,Продукция!B:L,11,0))</f>
        <v>0</v>
      </c>
      <c r="N101" s="11" t="s">
        <v>873</v>
      </c>
      <c r="P101" s="11" t="s">
        <v>340</v>
      </c>
      <c r="Q101" s="11" t="s">
        <v>854</v>
      </c>
      <c r="R101" s="153" t="s">
        <v>4844</v>
      </c>
      <c r="S101" s="11">
        <v>18</v>
      </c>
      <c r="T101" s="11" t="s">
        <v>4839</v>
      </c>
      <c r="V101" s="14">
        <v>45651</v>
      </c>
      <c r="Z101" s="11" t="s">
        <v>4823</v>
      </c>
      <c r="AA101" s="15">
        <v>0.44444444444444442</v>
      </c>
      <c r="AB101" t="str">
        <f>IF(L101="","",VLOOKUP(L101&amp;I101,Продукция!A:I,9,0))</f>
        <v>рекомендация производителя набора</v>
      </c>
      <c r="AC101" s="14">
        <v>45670</v>
      </c>
      <c r="AD101" s="11" t="s">
        <v>2673</v>
      </c>
      <c r="AE101" s="11" t="s">
        <v>4823</v>
      </c>
      <c r="AF101" t="str">
        <f>IF(AD101="","",VLOOKUP(AD101,'Сотрудники и ссылки'!A:B,2,0))</f>
        <v>Серолог</v>
      </c>
      <c r="AG101">
        <f>IF(AD101="","",VLOOKUP(AD101,'Сотрудники и ссылки'!A:C,3,0))</f>
        <v>20001771</v>
      </c>
      <c r="AH101" s="11" t="s">
        <v>2673</v>
      </c>
      <c r="AI101" t="str">
        <f>IF(AH101="","",VLOOKUP(AH101,'Сотрудники и ссылки'!A:B,2,0))</f>
        <v>Серолог</v>
      </c>
      <c r="AJ101">
        <f>IF(AH101="","",VLOOKUP(AH101,'Сотрудники и ссылки'!A:C,3,0))</f>
        <v>20001771</v>
      </c>
      <c r="AK101" s="14">
        <v>45670</v>
      </c>
      <c r="AL101" s="2">
        <f>IF(AK101="","",AK101+VLOOKUP(I101,'Вид исследования'!B:E,4,0))</f>
        <v>45671</v>
      </c>
      <c r="AM101" s="2">
        <f>IF(AK101="","",AK101+VLOOKUP(I101,'Вид исследования'!B:F,5,0))</f>
        <v>45671</v>
      </c>
      <c r="AN101" s="14">
        <v>45670</v>
      </c>
      <c r="AP101" s="11" t="s">
        <v>189</v>
      </c>
      <c r="AQ101" t="str">
        <f>IFERROR(IF(L101="","",VLOOKUP(L101&amp;I101,Продукция!A:K,11,0)),"обратитесь к админ справочника")</f>
        <v>согласно рекомендациям производителя теста</v>
      </c>
      <c r="AR101" s="11" t="s">
        <v>4823</v>
      </c>
      <c r="AS101" t="str">
        <f>IFERROR(IF(L101="","",VLOOKUP(L101&amp;I101,Продукция!A:J,10,0)),"обратитесь к админ справочника")</f>
        <v>инструкция тест- ситема Биочек СК-120</v>
      </c>
      <c r="AT101" s="11" t="s">
        <v>4823</v>
      </c>
      <c r="AU101" s="11" t="s">
        <v>4823</v>
      </c>
      <c r="AV101" s="11" t="s">
        <v>2673</v>
      </c>
      <c r="AW101" s="11" t="s">
        <v>4824</v>
      </c>
      <c r="AX101" s="11" t="s">
        <v>502</v>
      </c>
      <c r="AY101" s="11" t="s">
        <v>1016</v>
      </c>
      <c r="AZ101" s="11">
        <v>105</v>
      </c>
      <c r="BA101" s="11">
        <v>37</v>
      </c>
      <c r="BC101" s="11" t="s">
        <v>4854</v>
      </c>
    </row>
    <row r="102" spans="1:55" x14ac:dyDescent="0.25">
      <c r="A102" t="str">
        <f t="shared" si="5"/>
        <v>С/2512ART (BioChek) инфекционный альвеолярный ринотрахеит тип А и В уровень антител</v>
      </c>
      <c r="B102" t="str">
        <f>IF(E102="","",INDEX(Лаборатории!A:A,MATCH('Производственный контроль'!E102,Лаборатории!B:B,0)))</f>
        <v xml:space="preserve">КУРИНОЕ ЦАРСТВО АО </v>
      </c>
      <c r="C102" t="str">
        <f>IF(E102="","",VLOOKUP(E102,Лаборатории!B:D,3,0))</f>
        <v>U377_CHL</v>
      </c>
      <c r="D102" s="12">
        <v>45656</v>
      </c>
      <c r="E102" s="11" t="s">
        <v>793</v>
      </c>
      <c r="F102" s="11" t="s">
        <v>371</v>
      </c>
      <c r="G102" s="11" t="s">
        <v>502</v>
      </c>
      <c r="H102" s="11" t="s">
        <v>262</v>
      </c>
      <c r="I102" s="11" t="s">
        <v>3409</v>
      </c>
      <c r="J102" t="str">
        <f>IF(L102="","",VLOOKUP(L102,Продукция!B:D,3,0))</f>
        <v>Биологический_материал</v>
      </c>
      <c r="K102" t="str">
        <f>IF(L102="","",VLOOKUP(L102,Продукция!B:C,2,0))</f>
        <v>Сыворотка крови</v>
      </c>
      <c r="L102" s="151" t="s">
        <v>302</v>
      </c>
      <c r="M102">
        <f>IF(L102="","",VLOOKUP(L102,Продукция!B:L,11,0))</f>
        <v>0</v>
      </c>
      <c r="N102" s="11" t="s">
        <v>873</v>
      </c>
      <c r="P102" s="11" t="s">
        <v>340</v>
      </c>
      <c r="Q102" s="11" t="s">
        <v>854</v>
      </c>
      <c r="R102" s="153" t="s">
        <v>4842</v>
      </c>
      <c r="S102" s="11">
        <v>18</v>
      </c>
      <c r="T102" s="11" t="s">
        <v>4839</v>
      </c>
      <c r="V102" s="14">
        <v>45650</v>
      </c>
      <c r="Z102" s="11" t="s">
        <v>4823</v>
      </c>
      <c r="AA102" s="15">
        <v>0.44444444444444442</v>
      </c>
      <c r="AB102" t="str">
        <f>IF(L102="","",VLOOKUP(L102&amp;I102,Продукция!A:I,9,0))</f>
        <v>рекомендация производителя набора</v>
      </c>
      <c r="AC102" s="14">
        <v>45670</v>
      </c>
      <c r="AD102" s="11" t="s">
        <v>2673</v>
      </c>
      <c r="AE102" s="11" t="s">
        <v>4823</v>
      </c>
      <c r="AF102" t="str">
        <f>IF(AD102="","",VLOOKUP(AD102,'Сотрудники и ссылки'!A:B,2,0))</f>
        <v>Серолог</v>
      </c>
      <c r="AG102">
        <f>IF(AD102="","",VLOOKUP(AD102,'Сотрудники и ссылки'!A:C,3,0))</f>
        <v>20001771</v>
      </c>
      <c r="AH102" s="11" t="s">
        <v>2673</v>
      </c>
      <c r="AI102" t="str">
        <f>IF(AH102="","",VLOOKUP(AH102,'Сотрудники и ссылки'!A:B,2,0))</f>
        <v>Серолог</v>
      </c>
      <c r="AJ102">
        <f>IF(AH102="","",VLOOKUP(AH102,'Сотрудники и ссылки'!A:C,3,0))</f>
        <v>20001771</v>
      </c>
      <c r="AK102" s="14">
        <v>45670</v>
      </c>
      <c r="AL102" s="2">
        <f>IF(AK102="","",AK102+VLOOKUP(I102,'Вид исследования'!B:E,4,0))</f>
        <v>45671</v>
      </c>
      <c r="AM102" s="2">
        <f>IF(AK102="","",AK102+VLOOKUP(I102,'Вид исследования'!B:F,5,0))</f>
        <v>45671</v>
      </c>
      <c r="AN102" s="14">
        <v>45670</v>
      </c>
      <c r="AP102" s="11" t="s">
        <v>189</v>
      </c>
      <c r="AQ102" t="str">
        <f>IFERROR(IF(L102="","",VLOOKUP(L102&amp;I102,Продукция!A:K,11,0)),"обратитесь к админ справочника")</f>
        <v>согласно рекомендациям производителя теста</v>
      </c>
      <c r="AR102" s="11" t="s">
        <v>4823</v>
      </c>
      <c r="AS102" t="str">
        <f>IFERROR(IF(L102="","",VLOOKUP(L102&amp;I102,Продукция!A:J,10,0)),"обратитесь к админ справочника")</f>
        <v>инструкция тест- ситема Биочек СК-120</v>
      </c>
      <c r="AT102" s="11" t="s">
        <v>4823</v>
      </c>
      <c r="AU102" s="11" t="s">
        <v>4823</v>
      </c>
      <c r="AV102" s="11" t="s">
        <v>2673</v>
      </c>
      <c r="AW102" s="11" t="s">
        <v>4824</v>
      </c>
      <c r="AX102" s="11" t="s">
        <v>502</v>
      </c>
      <c r="AY102" s="11" t="s">
        <v>1014</v>
      </c>
      <c r="AZ102" s="11">
        <v>105</v>
      </c>
      <c r="BA102" s="11">
        <v>38</v>
      </c>
      <c r="BC102" s="11" t="s">
        <v>4854</v>
      </c>
    </row>
    <row r="103" spans="1:55" x14ac:dyDescent="0.25">
      <c r="A103" t="str">
        <f t="shared" si="5"/>
        <v>С/2512IBD (BioChek) болезнь Гамборо уровень антител</v>
      </c>
      <c r="B103" t="str">
        <f>IF(E103="","",INDEX(Лаборатории!A:A,MATCH('Производственный контроль'!E103,Лаборатории!B:B,0)))</f>
        <v xml:space="preserve">КУРИНОЕ ЦАРСТВО АО </v>
      </c>
      <c r="C103" t="str">
        <f>IF(E103="","",VLOOKUP(E103,Лаборатории!B:D,3,0))</f>
        <v>U377_CHL</v>
      </c>
      <c r="D103" s="12">
        <v>45656</v>
      </c>
      <c r="E103" s="11" t="s">
        <v>793</v>
      </c>
      <c r="F103" s="11" t="s">
        <v>371</v>
      </c>
      <c r="G103" s="11" t="s">
        <v>502</v>
      </c>
      <c r="H103" s="11" t="s">
        <v>262</v>
      </c>
      <c r="I103" s="11" t="s">
        <v>3415</v>
      </c>
      <c r="J103" t="str">
        <f>IF(L103="","",VLOOKUP(L103,Продукция!B:D,3,0))</f>
        <v>Биологический_материал</v>
      </c>
      <c r="K103" t="str">
        <f>IF(L103="","",VLOOKUP(L103,Продукция!B:C,2,0))</f>
        <v>Сыворотка крови</v>
      </c>
      <c r="L103" s="151" t="s">
        <v>302</v>
      </c>
      <c r="M103">
        <f>IF(L103="","",VLOOKUP(L103,Продукция!B:L,11,0))</f>
        <v>0</v>
      </c>
      <c r="N103" s="11" t="s">
        <v>873</v>
      </c>
      <c r="P103" s="11" t="s">
        <v>340</v>
      </c>
      <c r="Q103" s="11" t="s">
        <v>854</v>
      </c>
      <c r="R103" s="153" t="s">
        <v>4852</v>
      </c>
      <c r="S103" s="11">
        <v>19</v>
      </c>
      <c r="T103" s="11" t="s">
        <v>4839</v>
      </c>
      <c r="V103" s="14">
        <v>45649</v>
      </c>
      <c r="Z103" s="11" t="s">
        <v>4823</v>
      </c>
      <c r="AA103" s="15">
        <v>0.44444444444444442</v>
      </c>
      <c r="AB103" t="str">
        <f>IF(L103="","",VLOOKUP(L103&amp;I103,Продукция!A:I,9,0))</f>
        <v>рекомендация производителя набора</v>
      </c>
      <c r="AC103" s="14">
        <v>45670</v>
      </c>
      <c r="AD103" s="11" t="s">
        <v>2673</v>
      </c>
      <c r="AE103" s="11" t="s">
        <v>4823</v>
      </c>
      <c r="AF103" t="str">
        <f>IF(AD103="","",VLOOKUP(AD103,'Сотрудники и ссылки'!A:B,2,0))</f>
        <v>Серолог</v>
      </c>
      <c r="AG103">
        <f>IF(AD103="","",VLOOKUP(AD103,'Сотрудники и ссылки'!A:C,3,0))</f>
        <v>20001771</v>
      </c>
      <c r="AH103" s="11" t="s">
        <v>2673</v>
      </c>
      <c r="AI103" t="str">
        <f>IF(AH103="","",VLOOKUP(AH103,'Сотрудники и ссылки'!A:B,2,0))</f>
        <v>Серолог</v>
      </c>
      <c r="AJ103">
        <f>IF(AH103="","",VLOOKUP(AH103,'Сотрудники и ссылки'!A:C,3,0))</f>
        <v>20001771</v>
      </c>
      <c r="AK103" s="14">
        <v>45670</v>
      </c>
      <c r="AL103" s="2">
        <f>IF(AK103="","",AK103+VLOOKUP(I103,'Вид исследования'!B:E,4,0))</f>
        <v>45671</v>
      </c>
      <c r="AM103" s="2">
        <f>IF(AK103="","",AK103+VLOOKUP(I103,'Вид исследования'!B:F,5,0))</f>
        <v>45671</v>
      </c>
      <c r="AN103" s="14">
        <v>45670</v>
      </c>
      <c r="AP103" s="11" t="s">
        <v>189</v>
      </c>
      <c r="AQ103" t="str">
        <f>IFERROR(IF(L103="","",VLOOKUP(L103&amp;I103,Продукция!A:K,11,0)),"обратитесь к админ справочника")</f>
        <v>согласно рекомендациям производителя теста</v>
      </c>
      <c r="AR103" s="11" t="s">
        <v>4823</v>
      </c>
      <c r="AS103" t="str">
        <f>IFERROR(IF(L103="","",VLOOKUP(L103&amp;I103,Продукция!A:J,10,0)),"обратитесь к админ справочника")</f>
        <v>инструкция тест- ситема Биочек СК-113</v>
      </c>
      <c r="AT103" s="11" t="s">
        <v>4823</v>
      </c>
      <c r="AU103" s="11" t="s">
        <v>4823</v>
      </c>
      <c r="AV103" s="11" t="s">
        <v>2673</v>
      </c>
      <c r="AW103" s="11" t="s">
        <v>4824</v>
      </c>
      <c r="AX103" s="11" t="s">
        <v>502</v>
      </c>
      <c r="AY103" s="11" t="s">
        <v>1011</v>
      </c>
      <c r="AZ103" s="11">
        <v>105</v>
      </c>
      <c r="BA103" s="11">
        <v>38</v>
      </c>
      <c r="BC103" s="11" t="s">
        <v>4854</v>
      </c>
    </row>
    <row r="104" spans="1:55" x14ac:dyDescent="0.25">
      <c r="A104" t="str">
        <f t="shared" si="5"/>
        <v>С/2512IBD (BioChek) болезнь Гамборо уровень антител</v>
      </c>
      <c r="B104" t="str">
        <f>IF(E104="","",INDEX(Лаборатории!A:A,MATCH('Производственный контроль'!E104,Лаборатории!B:B,0)))</f>
        <v xml:space="preserve">КУРИНОЕ ЦАРСТВО АО </v>
      </c>
      <c r="C104" t="str">
        <f>IF(E104="","",VLOOKUP(E104,Лаборатории!B:D,3,0))</f>
        <v>U377_CHL</v>
      </c>
      <c r="D104" s="12">
        <v>45656</v>
      </c>
      <c r="E104" s="11" t="s">
        <v>793</v>
      </c>
      <c r="F104" s="11" t="s">
        <v>371</v>
      </c>
      <c r="G104" s="11" t="s">
        <v>502</v>
      </c>
      <c r="H104" s="11" t="s">
        <v>262</v>
      </c>
      <c r="I104" s="11" t="s">
        <v>3415</v>
      </c>
      <c r="J104" t="str">
        <f>IF(L104="","",VLOOKUP(L104,Продукция!B:D,3,0))</f>
        <v>Биологический_материал</v>
      </c>
      <c r="K104" t="str">
        <f>IF(L104="","",VLOOKUP(L104,Продукция!B:C,2,0))</f>
        <v>Сыворотка крови</v>
      </c>
      <c r="L104" s="151" t="s">
        <v>302</v>
      </c>
      <c r="M104">
        <f>IF(L104="","",VLOOKUP(L104,Продукция!B:L,11,0))</f>
        <v>0</v>
      </c>
      <c r="N104" s="11" t="s">
        <v>873</v>
      </c>
      <c r="P104" s="11" t="s">
        <v>340</v>
      </c>
      <c r="Q104" s="11" t="s">
        <v>854</v>
      </c>
      <c r="R104" s="153" t="s">
        <v>4857</v>
      </c>
      <c r="S104" s="11">
        <v>19</v>
      </c>
      <c r="T104" s="11" t="s">
        <v>4839</v>
      </c>
      <c r="V104" s="14">
        <v>45650</v>
      </c>
      <c r="Z104" s="11" t="s">
        <v>4823</v>
      </c>
      <c r="AA104" s="15">
        <v>0.44444444444444442</v>
      </c>
      <c r="AB104" t="str">
        <f>IF(L104="","",VLOOKUP(L104&amp;I104,Продукция!A:I,9,0))</f>
        <v>рекомендация производителя набора</v>
      </c>
      <c r="AC104" s="14">
        <v>45670</v>
      </c>
      <c r="AD104" s="11" t="s">
        <v>2673</v>
      </c>
      <c r="AE104" s="11" t="s">
        <v>4823</v>
      </c>
      <c r="AF104" t="str">
        <f>IF(AD104="","",VLOOKUP(AD104,'Сотрудники и ссылки'!A:B,2,0))</f>
        <v>Серолог</v>
      </c>
      <c r="AG104">
        <f>IF(AD104="","",VLOOKUP(AD104,'Сотрудники и ссылки'!A:C,3,0))</f>
        <v>20001771</v>
      </c>
      <c r="AH104" s="11" t="s">
        <v>2673</v>
      </c>
      <c r="AI104" t="str">
        <f>IF(AH104="","",VLOOKUP(AH104,'Сотрудники и ссылки'!A:B,2,0))</f>
        <v>Серолог</v>
      </c>
      <c r="AJ104">
        <f>IF(AH104="","",VLOOKUP(AH104,'Сотрудники и ссылки'!A:C,3,0))</f>
        <v>20001771</v>
      </c>
      <c r="AK104" s="14">
        <v>45670</v>
      </c>
      <c r="AL104" s="2">
        <f>IF(AK104="","",AK104+VLOOKUP(I104,'Вид исследования'!B:E,4,0))</f>
        <v>45671</v>
      </c>
      <c r="AM104" s="2">
        <f>IF(AK104="","",AK104+VLOOKUP(I104,'Вид исследования'!B:F,5,0))</f>
        <v>45671</v>
      </c>
      <c r="AN104" s="14">
        <v>45670</v>
      </c>
      <c r="AP104" s="11" t="s">
        <v>189</v>
      </c>
      <c r="AQ104" t="str">
        <f>IFERROR(IF(L104="","",VLOOKUP(L104&amp;I104,Продукция!A:K,11,0)),"обратитесь к админ справочника")</f>
        <v>согласно рекомендациям производителя теста</v>
      </c>
      <c r="AR104" s="11" t="s">
        <v>4823</v>
      </c>
      <c r="AS104" t="str">
        <f>IFERROR(IF(L104="","",VLOOKUP(L104&amp;I104,Продукция!A:J,10,0)),"обратитесь к админ справочника")</f>
        <v>инструкция тест- ситема Биочек СК-113</v>
      </c>
      <c r="AT104" s="11" t="s">
        <v>4823</v>
      </c>
      <c r="AU104" s="11" t="s">
        <v>4823</v>
      </c>
      <c r="AV104" s="11" t="s">
        <v>2673</v>
      </c>
      <c r="AW104" s="11" t="s">
        <v>4824</v>
      </c>
      <c r="AX104" s="11" t="s">
        <v>502</v>
      </c>
      <c r="AY104" s="11" t="s">
        <v>1005</v>
      </c>
      <c r="AZ104" s="11">
        <v>105</v>
      </c>
      <c r="BA104" s="11">
        <v>37</v>
      </c>
      <c r="BC104" s="11" t="s">
        <v>4854</v>
      </c>
    </row>
    <row r="105" spans="1:55" x14ac:dyDescent="0.25">
      <c r="A105" t="str">
        <f t="shared" si="5"/>
        <v>С/2512IBD (BioChek) болезнь Гамборо уровень антител</v>
      </c>
      <c r="B105" t="str">
        <f>IF(E105="","",INDEX(Лаборатории!A:A,MATCH('Производственный контроль'!E105,Лаборатории!B:B,0)))</f>
        <v xml:space="preserve">КУРИНОЕ ЦАРСТВО АО </v>
      </c>
      <c r="C105" t="str">
        <f>IF(E105="","",VLOOKUP(E105,Лаборатории!B:D,3,0))</f>
        <v>U377_CHL</v>
      </c>
      <c r="D105" s="12">
        <v>45656</v>
      </c>
      <c r="E105" s="11" t="s">
        <v>793</v>
      </c>
      <c r="F105" s="11" t="s">
        <v>371</v>
      </c>
      <c r="G105" s="11" t="s">
        <v>502</v>
      </c>
      <c r="H105" s="11" t="s">
        <v>262</v>
      </c>
      <c r="I105" s="11" t="s">
        <v>3415</v>
      </c>
      <c r="J105" t="str">
        <f>IF(L105="","",VLOOKUP(L105,Продукция!B:D,3,0))</f>
        <v>Биологический_материал</v>
      </c>
      <c r="K105" t="str">
        <f>IF(L105="","",VLOOKUP(L105,Продукция!B:C,2,0))</f>
        <v>Сыворотка крови</v>
      </c>
      <c r="L105" s="151" t="s">
        <v>302</v>
      </c>
      <c r="M105">
        <f>IF(L105="","",VLOOKUP(L105,Продукция!B:L,11,0))</f>
        <v>0</v>
      </c>
      <c r="N105" s="11" t="s">
        <v>873</v>
      </c>
      <c r="P105" s="11" t="s">
        <v>340</v>
      </c>
      <c r="Q105" s="11" t="s">
        <v>854</v>
      </c>
      <c r="R105" s="153" t="s">
        <v>4864</v>
      </c>
      <c r="S105" s="11">
        <v>18</v>
      </c>
      <c r="T105" s="11" t="s">
        <v>4839</v>
      </c>
      <c r="V105" s="14">
        <v>45652</v>
      </c>
      <c r="Z105" s="11" t="s">
        <v>4823</v>
      </c>
      <c r="AA105" s="15">
        <v>0.44444444444444442</v>
      </c>
      <c r="AB105" t="str">
        <f>IF(L105="","",VLOOKUP(L105&amp;I105,Продукция!A:I,9,0))</f>
        <v>рекомендация производителя набора</v>
      </c>
      <c r="AC105" s="14">
        <v>45670</v>
      </c>
      <c r="AD105" s="11" t="s">
        <v>2673</v>
      </c>
      <c r="AE105" s="11" t="s">
        <v>4823</v>
      </c>
      <c r="AF105" t="str">
        <f>IF(AD105="","",VLOOKUP(AD105,'Сотрудники и ссылки'!A:B,2,0))</f>
        <v>Серолог</v>
      </c>
      <c r="AG105">
        <f>IF(AD105="","",VLOOKUP(AD105,'Сотрудники и ссылки'!A:C,3,0))</f>
        <v>20001771</v>
      </c>
      <c r="AH105" s="11" t="s">
        <v>2673</v>
      </c>
      <c r="AI105" t="str">
        <f>IF(AH105="","",VLOOKUP(AH105,'Сотрудники и ссылки'!A:B,2,0))</f>
        <v>Серолог</v>
      </c>
      <c r="AJ105">
        <f>IF(AH105="","",VLOOKUP(AH105,'Сотрудники и ссылки'!A:C,3,0))</f>
        <v>20001771</v>
      </c>
      <c r="AK105" s="14">
        <v>45670</v>
      </c>
      <c r="AL105" s="2">
        <f>IF(AK105="","",AK105+VLOOKUP(I105,'Вид исследования'!B:E,4,0))</f>
        <v>45671</v>
      </c>
      <c r="AM105" s="2">
        <f>IF(AK105="","",AK105+VLOOKUP(I105,'Вид исследования'!B:F,5,0))</f>
        <v>45671</v>
      </c>
      <c r="AN105" s="14">
        <v>45670</v>
      </c>
      <c r="AP105" s="11" t="s">
        <v>189</v>
      </c>
      <c r="AQ105" t="str">
        <f>IFERROR(IF(L105="","",VLOOKUP(L105&amp;I105,Продукция!A:K,11,0)),"обратитесь к админ справочника")</f>
        <v>согласно рекомендациям производителя теста</v>
      </c>
      <c r="AR105" s="11" t="s">
        <v>4823</v>
      </c>
      <c r="AS105" t="str">
        <f>IFERROR(IF(L105="","",VLOOKUP(L105&amp;I105,Продукция!A:J,10,0)),"обратитесь к админ справочника")</f>
        <v>инструкция тест- ситема Биочек СК-113</v>
      </c>
      <c r="AT105" s="11" t="s">
        <v>4823</v>
      </c>
      <c r="AU105" s="11" t="s">
        <v>4823</v>
      </c>
      <c r="AV105" s="11" t="s">
        <v>2673</v>
      </c>
      <c r="AW105" s="11" t="s">
        <v>4824</v>
      </c>
      <c r="AX105" s="11" t="s">
        <v>502</v>
      </c>
      <c r="AY105" s="11" t="s">
        <v>1006</v>
      </c>
      <c r="AZ105" s="11">
        <v>105</v>
      </c>
      <c r="BA105" s="11">
        <v>37</v>
      </c>
      <c r="BC105" s="11" t="s">
        <v>4854</v>
      </c>
    </row>
    <row r="106" spans="1:55" x14ac:dyDescent="0.25">
      <c r="A106" t="str">
        <f t="shared" si="5"/>
        <v>С/2512IBD (BioChek) болезнь Гамборо уровень антител</v>
      </c>
      <c r="B106" t="str">
        <f>IF(E106="","",INDEX(Лаборатории!A:A,MATCH('Производственный контроль'!E106,Лаборатории!B:B,0)))</f>
        <v xml:space="preserve">КУРИНОЕ ЦАРСТВО АО </v>
      </c>
      <c r="C106" t="str">
        <f>IF(E106="","",VLOOKUP(E106,Лаборатории!B:D,3,0))</f>
        <v>U377_CHL</v>
      </c>
      <c r="D106" s="12">
        <v>45656</v>
      </c>
      <c r="E106" s="11" t="s">
        <v>793</v>
      </c>
      <c r="F106" s="11" t="s">
        <v>371</v>
      </c>
      <c r="G106" s="11" t="s">
        <v>502</v>
      </c>
      <c r="H106" s="11" t="s">
        <v>262</v>
      </c>
      <c r="I106" s="11" t="s">
        <v>3415</v>
      </c>
      <c r="J106" t="str">
        <f>IF(L106="","",VLOOKUP(L106,Продукция!B:D,3,0))</f>
        <v>Биологический_материал</v>
      </c>
      <c r="K106" t="str">
        <f>IF(L106="","",VLOOKUP(L106,Продукция!B:C,2,0))</f>
        <v>Сыворотка крови</v>
      </c>
      <c r="L106" s="151" t="s">
        <v>302</v>
      </c>
      <c r="M106">
        <f>IF(L106="","",VLOOKUP(L106,Продукция!B:L,11,0))</f>
        <v>0</v>
      </c>
      <c r="N106" s="11" t="s">
        <v>873</v>
      </c>
      <c r="P106" s="11" t="s">
        <v>340</v>
      </c>
      <c r="Q106" s="11" t="s">
        <v>854</v>
      </c>
      <c r="R106" s="153" t="s">
        <v>4844</v>
      </c>
      <c r="S106" s="11">
        <v>18</v>
      </c>
      <c r="T106" s="11" t="s">
        <v>4839</v>
      </c>
      <c r="V106" s="14">
        <v>45651</v>
      </c>
      <c r="Z106" s="11" t="s">
        <v>4823</v>
      </c>
      <c r="AA106" s="15">
        <v>0.44444444444444442</v>
      </c>
      <c r="AB106" t="str">
        <f>IF(L106="","",VLOOKUP(L106&amp;I106,Продукция!A:I,9,0))</f>
        <v>рекомендация производителя набора</v>
      </c>
      <c r="AC106" s="14">
        <v>45670</v>
      </c>
      <c r="AD106" s="11" t="s">
        <v>2673</v>
      </c>
      <c r="AE106" s="11" t="s">
        <v>4823</v>
      </c>
      <c r="AF106" t="str">
        <f>IF(AD106="","",VLOOKUP(AD106,'Сотрудники и ссылки'!A:B,2,0))</f>
        <v>Серолог</v>
      </c>
      <c r="AG106">
        <f>IF(AD106="","",VLOOKUP(AD106,'Сотрудники и ссылки'!A:C,3,0))</f>
        <v>20001771</v>
      </c>
      <c r="AH106" s="11" t="s">
        <v>2673</v>
      </c>
      <c r="AI106" t="str">
        <f>IF(AH106="","",VLOOKUP(AH106,'Сотрудники и ссылки'!A:B,2,0))</f>
        <v>Серолог</v>
      </c>
      <c r="AJ106">
        <f>IF(AH106="","",VLOOKUP(AH106,'Сотрудники и ссылки'!A:C,3,0))</f>
        <v>20001771</v>
      </c>
      <c r="AK106" s="14">
        <v>45670</v>
      </c>
      <c r="AL106" s="2">
        <f>IF(AK106="","",AK106+VLOOKUP(I106,'Вид исследования'!B:E,4,0))</f>
        <v>45671</v>
      </c>
      <c r="AM106" s="2">
        <f>IF(AK106="","",AK106+VLOOKUP(I106,'Вид исследования'!B:F,5,0))</f>
        <v>45671</v>
      </c>
      <c r="AN106" s="14">
        <v>45670</v>
      </c>
      <c r="AP106" s="11" t="s">
        <v>189</v>
      </c>
      <c r="AQ106" t="str">
        <f>IFERROR(IF(L106="","",VLOOKUP(L106&amp;I106,Продукция!A:K,11,0)),"обратитесь к админ справочника")</f>
        <v>согласно рекомендациям производителя теста</v>
      </c>
      <c r="AR106" s="11" t="s">
        <v>4823</v>
      </c>
      <c r="AS106" t="str">
        <f>IFERROR(IF(L106="","",VLOOKUP(L106&amp;I106,Продукция!A:J,10,0)),"обратитесь к админ справочника")</f>
        <v>инструкция тест- ситема Биочек СК-113</v>
      </c>
      <c r="AT106" s="11" t="s">
        <v>4823</v>
      </c>
      <c r="AU106" s="11" t="s">
        <v>4823</v>
      </c>
      <c r="AV106" s="11" t="s">
        <v>2673</v>
      </c>
      <c r="AW106" s="11" t="s">
        <v>4824</v>
      </c>
      <c r="AX106" s="11" t="s">
        <v>502</v>
      </c>
      <c r="AY106" s="11" t="s">
        <v>1016</v>
      </c>
      <c r="AZ106" s="11">
        <v>105</v>
      </c>
      <c r="BA106" s="11">
        <v>37</v>
      </c>
      <c r="BC106" s="11" t="s">
        <v>4854</v>
      </c>
    </row>
    <row r="107" spans="1:55" x14ac:dyDescent="0.25">
      <c r="A107" t="str">
        <f t="shared" si="5"/>
        <v>С/2512IBD (BioChek) болезнь Гамборо уровень антител</v>
      </c>
      <c r="B107" t="str">
        <f>IF(E107="","",INDEX(Лаборатории!A:A,MATCH('Производственный контроль'!E107,Лаборатории!B:B,0)))</f>
        <v xml:space="preserve">КУРИНОЕ ЦАРСТВО АО </v>
      </c>
      <c r="C107" t="str">
        <f>IF(E107="","",VLOOKUP(E107,Лаборатории!B:D,3,0))</f>
        <v>U377_CHL</v>
      </c>
      <c r="D107" s="12">
        <v>45656</v>
      </c>
      <c r="E107" s="11" t="s">
        <v>793</v>
      </c>
      <c r="F107" s="11" t="s">
        <v>371</v>
      </c>
      <c r="G107" s="11" t="s">
        <v>502</v>
      </c>
      <c r="H107" s="11" t="s">
        <v>262</v>
      </c>
      <c r="I107" s="11" t="s">
        <v>3415</v>
      </c>
      <c r="J107" t="str">
        <f>IF(L107="","",VLOOKUP(L107,Продукция!B:D,3,0))</f>
        <v>Биологический_материал</v>
      </c>
      <c r="K107" t="str">
        <f>IF(L107="","",VLOOKUP(L107,Продукция!B:C,2,0))</f>
        <v>Сыворотка крови</v>
      </c>
      <c r="L107" s="151" t="s">
        <v>302</v>
      </c>
      <c r="M107">
        <f>IF(L107="","",VLOOKUP(L107,Продукция!B:L,11,0))</f>
        <v>0</v>
      </c>
      <c r="N107" s="11" t="s">
        <v>873</v>
      </c>
      <c r="P107" s="11" t="s">
        <v>340</v>
      </c>
      <c r="Q107" s="11" t="s">
        <v>854</v>
      </c>
      <c r="R107" s="153" t="s">
        <v>4842</v>
      </c>
      <c r="S107" s="11">
        <v>18</v>
      </c>
      <c r="T107" s="11" t="s">
        <v>4839</v>
      </c>
      <c r="V107" s="14">
        <v>45650</v>
      </c>
      <c r="Z107" s="11" t="s">
        <v>4823</v>
      </c>
      <c r="AA107" s="15">
        <v>0.44444444444444442</v>
      </c>
      <c r="AB107" t="str">
        <f>IF(L107="","",VLOOKUP(L107&amp;I107,Продукция!A:I,9,0))</f>
        <v>рекомендация производителя набора</v>
      </c>
      <c r="AC107" s="14">
        <v>45670</v>
      </c>
      <c r="AD107" s="11" t="s">
        <v>2673</v>
      </c>
      <c r="AE107" s="11" t="s">
        <v>4823</v>
      </c>
      <c r="AF107" t="str">
        <f>IF(AD107="","",VLOOKUP(AD107,'Сотрудники и ссылки'!A:B,2,0))</f>
        <v>Серолог</v>
      </c>
      <c r="AG107">
        <f>IF(AD107="","",VLOOKUP(AD107,'Сотрудники и ссылки'!A:C,3,0))</f>
        <v>20001771</v>
      </c>
      <c r="AH107" s="11" t="s">
        <v>2673</v>
      </c>
      <c r="AI107" t="str">
        <f>IF(AH107="","",VLOOKUP(AH107,'Сотрудники и ссылки'!A:B,2,0))</f>
        <v>Серолог</v>
      </c>
      <c r="AJ107">
        <f>IF(AH107="","",VLOOKUP(AH107,'Сотрудники и ссылки'!A:C,3,0))</f>
        <v>20001771</v>
      </c>
      <c r="AK107" s="14">
        <v>45670</v>
      </c>
      <c r="AL107" s="2">
        <f>IF(AK107="","",AK107+VLOOKUP(I107,'Вид исследования'!B:E,4,0))</f>
        <v>45671</v>
      </c>
      <c r="AM107" s="2">
        <f>IF(AK107="","",AK107+VLOOKUP(I107,'Вид исследования'!B:F,5,0))</f>
        <v>45671</v>
      </c>
      <c r="AN107" s="14">
        <v>45670</v>
      </c>
      <c r="AP107" s="11" t="s">
        <v>189</v>
      </c>
      <c r="AQ107" t="str">
        <f>IFERROR(IF(L107="","",VLOOKUP(L107&amp;I107,Продукция!A:K,11,0)),"обратитесь к админ справочника")</f>
        <v>согласно рекомендациям производителя теста</v>
      </c>
      <c r="AR107" s="11" t="s">
        <v>4823</v>
      </c>
      <c r="AS107" t="str">
        <f>IFERROR(IF(L107="","",VLOOKUP(L107&amp;I107,Продукция!A:J,10,0)),"обратитесь к админ справочника")</f>
        <v>инструкция тест- ситема Биочек СК-113</v>
      </c>
      <c r="AT107" s="11" t="s">
        <v>4823</v>
      </c>
      <c r="AU107" s="11" t="s">
        <v>4823</v>
      </c>
      <c r="AV107" s="11" t="s">
        <v>2673</v>
      </c>
      <c r="AW107" s="11" t="s">
        <v>4824</v>
      </c>
      <c r="AX107" s="11" t="s">
        <v>502</v>
      </c>
      <c r="AY107" s="11" t="s">
        <v>1014</v>
      </c>
      <c r="AZ107" s="11">
        <v>105</v>
      </c>
      <c r="BA107" s="11">
        <v>38</v>
      </c>
      <c r="BC107" s="11" t="s">
        <v>4854</v>
      </c>
    </row>
    <row r="108" spans="1:55" x14ac:dyDescent="0.25">
      <c r="A108" t="str">
        <f t="shared" si="5"/>
        <v>С/2512IBV (BioChek) инфекционный бронхит уровень антител</v>
      </c>
      <c r="B108" t="str">
        <f>IF(E108="","",INDEX(Лаборатории!A:A,MATCH('Производственный контроль'!E108,Лаборатории!B:B,0)))</f>
        <v xml:space="preserve">КУРИНОЕ ЦАРСТВО АО </v>
      </c>
      <c r="C108" t="str">
        <f>IF(E108="","",VLOOKUP(E108,Лаборатории!B:D,3,0))</f>
        <v>U377_CHL</v>
      </c>
      <c r="D108" s="12">
        <v>45656</v>
      </c>
      <c r="E108" s="11" t="s">
        <v>793</v>
      </c>
      <c r="F108" s="11" t="s">
        <v>371</v>
      </c>
      <c r="G108" s="11" t="s">
        <v>502</v>
      </c>
      <c r="H108" s="11" t="s">
        <v>262</v>
      </c>
      <c r="I108" s="11" t="s">
        <v>3416</v>
      </c>
      <c r="J108" t="str">
        <f>IF(L108="","",VLOOKUP(L108,Продукция!B:D,3,0))</f>
        <v>Биологический_материал</v>
      </c>
      <c r="K108" t="str">
        <f>IF(L108="","",VLOOKUP(L108,Продукция!B:C,2,0))</f>
        <v>Сыворотка крови</v>
      </c>
      <c r="L108" s="151" t="s">
        <v>302</v>
      </c>
      <c r="M108">
        <f>IF(L108="","",VLOOKUP(L108,Продукция!B:L,11,0))</f>
        <v>0</v>
      </c>
      <c r="N108" s="11" t="s">
        <v>873</v>
      </c>
      <c r="P108" s="11" t="s">
        <v>340</v>
      </c>
      <c r="Q108" s="11" t="s">
        <v>854</v>
      </c>
      <c r="R108" s="153" t="s">
        <v>4852</v>
      </c>
      <c r="S108" s="11">
        <v>19</v>
      </c>
      <c r="T108" s="11" t="s">
        <v>4839</v>
      </c>
      <c r="V108" s="14">
        <v>45649</v>
      </c>
      <c r="Z108" s="11" t="s">
        <v>4823</v>
      </c>
      <c r="AA108" s="15">
        <v>0.44444444444444442</v>
      </c>
      <c r="AB108" t="str">
        <f>IF(L108="","",VLOOKUP(L108&amp;I108,Продукция!A:I,9,0))</f>
        <v>рекомендация производителя набора</v>
      </c>
      <c r="AC108" s="14">
        <v>45670</v>
      </c>
      <c r="AD108" s="11" t="s">
        <v>2673</v>
      </c>
      <c r="AE108" s="11" t="s">
        <v>4823</v>
      </c>
      <c r="AF108" t="str">
        <f>IF(AD108="","",VLOOKUP(AD108,'Сотрудники и ссылки'!A:B,2,0))</f>
        <v>Серолог</v>
      </c>
      <c r="AG108">
        <f>IF(AD108="","",VLOOKUP(AD108,'Сотрудники и ссылки'!A:C,3,0))</f>
        <v>20001771</v>
      </c>
      <c r="AH108" s="11" t="s">
        <v>2673</v>
      </c>
      <c r="AI108" t="str">
        <f>IF(AH108="","",VLOOKUP(AH108,'Сотрудники и ссылки'!A:B,2,0))</f>
        <v>Серолог</v>
      </c>
      <c r="AJ108">
        <f>IF(AH108="","",VLOOKUP(AH108,'Сотрудники и ссылки'!A:C,3,0))</f>
        <v>20001771</v>
      </c>
      <c r="AK108" s="14">
        <v>45670</v>
      </c>
      <c r="AL108" s="2">
        <f>IF(AK108="","",AK108+VLOOKUP(I108,'Вид исследования'!B:E,4,0))</f>
        <v>45671</v>
      </c>
      <c r="AM108" s="2">
        <f>IF(AK108="","",AK108+VLOOKUP(I108,'Вид исследования'!B:F,5,0))</f>
        <v>45671</v>
      </c>
      <c r="AN108" s="14">
        <v>45670</v>
      </c>
      <c r="AP108" s="11" t="s">
        <v>189</v>
      </c>
      <c r="AQ108" t="str">
        <f>IFERROR(IF(L108="","",VLOOKUP(L108&amp;I108,Продукция!A:K,11,0)),"обратитесь к админ справочника")</f>
        <v>согласно рекомендациям производителя теста</v>
      </c>
      <c r="AR108" s="11" t="s">
        <v>4823</v>
      </c>
      <c r="AS108" t="str">
        <f>IFERROR(IF(L108="","",VLOOKUP(L108&amp;I108,Продукция!A:J,10,0)),"обратитесь к админ справочника")</f>
        <v>инструкция тест- ситема Биочек СК-119</v>
      </c>
      <c r="AT108" s="11" t="s">
        <v>4823</v>
      </c>
      <c r="AU108" s="11" t="s">
        <v>4823</v>
      </c>
      <c r="AV108" s="11" t="s">
        <v>2673</v>
      </c>
      <c r="AW108" s="11" t="s">
        <v>4824</v>
      </c>
      <c r="AX108" s="11" t="s">
        <v>502</v>
      </c>
      <c r="AY108" s="11" t="s">
        <v>1011</v>
      </c>
      <c r="AZ108" s="11">
        <v>105</v>
      </c>
      <c r="BA108" s="11">
        <v>38</v>
      </c>
      <c r="BC108" s="11" t="s">
        <v>4854</v>
      </c>
    </row>
    <row r="109" spans="1:55" x14ac:dyDescent="0.25">
      <c r="A109" t="str">
        <f t="shared" si="5"/>
        <v>С/2512IBV (BioChek) инфекционный бронхит уровень антител</v>
      </c>
      <c r="B109" t="str">
        <f>IF(E109="","",INDEX(Лаборатории!A:A,MATCH('Производственный контроль'!E109,Лаборатории!B:B,0)))</f>
        <v xml:space="preserve">КУРИНОЕ ЦАРСТВО АО </v>
      </c>
      <c r="C109" t="str">
        <f>IF(E109="","",VLOOKUP(E109,Лаборатории!B:D,3,0))</f>
        <v>U377_CHL</v>
      </c>
      <c r="D109" s="12">
        <v>45656</v>
      </c>
      <c r="E109" s="11" t="s">
        <v>793</v>
      </c>
      <c r="F109" s="11" t="s">
        <v>371</v>
      </c>
      <c r="G109" s="11" t="s">
        <v>502</v>
      </c>
      <c r="H109" s="11" t="s">
        <v>262</v>
      </c>
      <c r="I109" s="11" t="s">
        <v>3416</v>
      </c>
      <c r="J109" t="str">
        <f>IF(L109="","",VLOOKUP(L109,Продукция!B:D,3,0))</f>
        <v>Биологический_материал</v>
      </c>
      <c r="K109" t="str">
        <f>IF(L109="","",VLOOKUP(L109,Продукция!B:C,2,0))</f>
        <v>Сыворотка крови</v>
      </c>
      <c r="L109" s="151" t="s">
        <v>302</v>
      </c>
      <c r="M109">
        <f>IF(L109="","",VLOOKUP(L109,Продукция!B:L,11,0))</f>
        <v>0</v>
      </c>
      <c r="N109" s="11" t="s">
        <v>873</v>
      </c>
      <c r="P109" s="11" t="s">
        <v>340</v>
      </c>
      <c r="Q109" s="11" t="s">
        <v>854</v>
      </c>
      <c r="R109" s="153" t="s">
        <v>4857</v>
      </c>
      <c r="S109" s="11">
        <v>19</v>
      </c>
      <c r="T109" s="11" t="s">
        <v>4839</v>
      </c>
      <c r="V109" s="14">
        <v>45650</v>
      </c>
      <c r="Z109" s="11" t="s">
        <v>4823</v>
      </c>
      <c r="AA109" s="15">
        <v>0.44444444444444442</v>
      </c>
      <c r="AB109" t="str">
        <f>IF(L109="","",VLOOKUP(L109&amp;I109,Продукция!A:I,9,0))</f>
        <v>рекомендация производителя набора</v>
      </c>
      <c r="AC109" s="14">
        <v>45670</v>
      </c>
      <c r="AD109" s="11" t="s">
        <v>2673</v>
      </c>
      <c r="AE109" s="11" t="s">
        <v>4823</v>
      </c>
      <c r="AF109" t="str">
        <f>IF(AD109="","",VLOOKUP(AD109,'Сотрудники и ссылки'!A:B,2,0))</f>
        <v>Серолог</v>
      </c>
      <c r="AG109">
        <f>IF(AD109="","",VLOOKUP(AD109,'Сотрудники и ссылки'!A:C,3,0))</f>
        <v>20001771</v>
      </c>
      <c r="AH109" s="11" t="s">
        <v>2673</v>
      </c>
      <c r="AI109" t="str">
        <f>IF(AH109="","",VLOOKUP(AH109,'Сотрудники и ссылки'!A:B,2,0))</f>
        <v>Серолог</v>
      </c>
      <c r="AJ109">
        <f>IF(AH109="","",VLOOKUP(AH109,'Сотрудники и ссылки'!A:C,3,0))</f>
        <v>20001771</v>
      </c>
      <c r="AK109" s="14">
        <v>45670</v>
      </c>
      <c r="AL109" s="2">
        <f>IF(AK109="","",AK109+VLOOKUP(I109,'Вид исследования'!B:E,4,0))</f>
        <v>45671</v>
      </c>
      <c r="AM109" s="2">
        <f>IF(AK109="","",AK109+VLOOKUP(I109,'Вид исследования'!B:F,5,0))</f>
        <v>45671</v>
      </c>
      <c r="AN109" s="14">
        <v>45670</v>
      </c>
      <c r="AP109" s="11" t="s">
        <v>189</v>
      </c>
      <c r="AQ109" t="str">
        <f>IFERROR(IF(L109="","",VLOOKUP(L109&amp;I109,Продукция!A:K,11,0)),"обратитесь к админ справочника")</f>
        <v>согласно рекомендациям производителя теста</v>
      </c>
      <c r="AR109" s="11" t="s">
        <v>4823</v>
      </c>
      <c r="AS109" t="str">
        <f>IFERROR(IF(L109="","",VLOOKUP(L109&amp;I109,Продукция!A:J,10,0)),"обратитесь к админ справочника")</f>
        <v>инструкция тест- ситема Биочек СК-119</v>
      </c>
      <c r="AT109" s="11" t="s">
        <v>4823</v>
      </c>
      <c r="AU109" s="11" t="s">
        <v>4823</v>
      </c>
      <c r="AV109" s="11" t="s">
        <v>2673</v>
      </c>
      <c r="AW109" s="11" t="s">
        <v>4824</v>
      </c>
      <c r="AX109" s="11" t="s">
        <v>502</v>
      </c>
      <c r="AY109" s="11" t="s">
        <v>1005</v>
      </c>
      <c r="AZ109" s="11">
        <v>105</v>
      </c>
      <c r="BA109" s="11">
        <v>37</v>
      </c>
      <c r="BC109" s="11" t="s">
        <v>4854</v>
      </c>
    </row>
    <row r="110" spans="1:55" x14ac:dyDescent="0.25">
      <c r="A110" t="str">
        <f t="shared" si="5"/>
        <v>С/2512IBV (BioChek) инфекционный бронхит уровень антител</v>
      </c>
      <c r="B110" t="str">
        <f>IF(E110="","",INDEX(Лаборатории!A:A,MATCH('Производственный контроль'!E110,Лаборатории!B:B,0)))</f>
        <v xml:space="preserve">КУРИНОЕ ЦАРСТВО АО </v>
      </c>
      <c r="C110" t="str">
        <f>IF(E110="","",VLOOKUP(E110,Лаборатории!B:D,3,0))</f>
        <v>U377_CHL</v>
      </c>
      <c r="D110" s="12">
        <v>45656</v>
      </c>
      <c r="E110" s="11" t="s">
        <v>793</v>
      </c>
      <c r="F110" s="11" t="s">
        <v>371</v>
      </c>
      <c r="G110" s="11" t="s">
        <v>502</v>
      </c>
      <c r="H110" s="11" t="s">
        <v>262</v>
      </c>
      <c r="I110" s="11" t="s">
        <v>3416</v>
      </c>
      <c r="J110" t="str">
        <f>IF(L110="","",VLOOKUP(L110,Продукция!B:D,3,0))</f>
        <v>Биологический_материал</v>
      </c>
      <c r="K110" t="str">
        <f>IF(L110="","",VLOOKUP(L110,Продукция!B:C,2,0))</f>
        <v>Сыворотка крови</v>
      </c>
      <c r="L110" s="151" t="s">
        <v>302</v>
      </c>
      <c r="M110">
        <f>IF(L110="","",VLOOKUP(L110,Продукция!B:L,11,0))</f>
        <v>0</v>
      </c>
      <c r="N110" s="11" t="s">
        <v>873</v>
      </c>
      <c r="P110" s="11" t="s">
        <v>340</v>
      </c>
      <c r="Q110" s="11" t="s">
        <v>854</v>
      </c>
      <c r="R110" s="153" t="s">
        <v>4864</v>
      </c>
      <c r="S110" s="11">
        <v>18</v>
      </c>
      <c r="T110" s="11" t="s">
        <v>4839</v>
      </c>
      <c r="V110" s="14">
        <v>45652</v>
      </c>
      <c r="Z110" s="11" t="s">
        <v>4823</v>
      </c>
      <c r="AA110" s="15">
        <v>0.44444444444444442</v>
      </c>
      <c r="AB110" t="str">
        <f>IF(L110="","",VLOOKUP(L110&amp;I110,Продукция!A:I,9,0))</f>
        <v>рекомендация производителя набора</v>
      </c>
      <c r="AC110" s="14">
        <v>45670</v>
      </c>
      <c r="AD110" s="11" t="s">
        <v>2673</v>
      </c>
      <c r="AE110" s="11" t="s">
        <v>4823</v>
      </c>
      <c r="AF110" t="str">
        <f>IF(AD110="","",VLOOKUP(AD110,'Сотрудники и ссылки'!A:B,2,0))</f>
        <v>Серолог</v>
      </c>
      <c r="AG110">
        <f>IF(AD110="","",VLOOKUP(AD110,'Сотрудники и ссылки'!A:C,3,0))</f>
        <v>20001771</v>
      </c>
      <c r="AH110" s="11" t="s">
        <v>2673</v>
      </c>
      <c r="AI110" t="str">
        <f>IF(AH110="","",VLOOKUP(AH110,'Сотрудники и ссылки'!A:B,2,0))</f>
        <v>Серолог</v>
      </c>
      <c r="AJ110">
        <f>IF(AH110="","",VLOOKUP(AH110,'Сотрудники и ссылки'!A:C,3,0))</f>
        <v>20001771</v>
      </c>
      <c r="AK110" s="14">
        <v>45670</v>
      </c>
      <c r="AL110" s="2">
        <f>IF(AK110="","",AK110+VLOOKUP(I110,'Вид исследования'!B:E,4,0))</f>
        <v>45671</v>
      </c>
      <c r="AM110" s="2">
        <f>IF(AK110="","",AK110+VLOOKUP(I110,'Вид исследования'!B:F,5,0))</f>
        <v>45671</v>
      </c>
      <c r="AN110" s="14">
        <v>45670</v>
      </c>
      <c r="AP110" s="11" t="s">
        <v>189</v>
      </c>
      <c r="AQ110" t="str">
        <f>IFERROR(IF(L110="","",VLOOKUP(L110&amp;I110,Продукция!A:K,11,0)),"обратитесь к админ справочника")</f>
        <v>согласно рекомендациям производителя теста</v>
      </c>
      <c r="AR110" s="11" t="s">
        <v>4823</v>
      </c>
      <c r="AS110" t="str">
        <f>IFERROR(IF(L110="","",VLOOKUP(L110&amp;I110,Продукция!A:J,10,0)),"обратитесь к админ справочника")</f>
        <v>инструкция тест- ситема Биочек СК-119</v>
      </c>
      <c r="AT110" s="11" t="s">
        <v>4823</v>
      </c>
      <c r="AU110" s="11" t="s">
        <v>4823</v>
      </c>
      <c r="AV110" s="11" t="s">
        <v>2673</v>
      </c>
      <c r="AW110" s="11" t="s">
        <v>4824</v>
      </c>
      <c r="AX110" s="11" t="s">
        <v>502</v>
      </c>
      <c r="AY110" s="11" t="s">
        <v>1006</v>
      </c>
      <c r="AZ110" s="11">
        <v>105</v>
      </c>
      <c r="BA110" s="11">
        <v>37</v>
      </c>
      <c r="BC110" s="11" t="s">
        <v>4854</v>
      </c>
    </row>
    <row r="111" spans="1:55" x14ac:dyDescent="0.25">
      <c r="A111" t="str">
        <f t="shared" si="5"/>
        <v>С/2512IBV (BioChek) инфекционный бронхит уровень антител</v>
      </c>
      <c r="B111" t="str">
        <f>IF(E111="","",INDEX(Лаборатории!A:A,MATCH('Производственный контроль'!E111,Лаборатории!B:B,0)))</f>
        <v xml:space="preserve">КУРИНОЕ ЦАРСТВО АО </v>
      </c>
      <c r="C111" t="str">
        <f>IF(E111="","",VLOOKUP(E111,Лаборатории!B:D,3,0))</f>
        <v>U377_CHL</v>
      </c>
      <c r="D111" s="12">
        <v>45656</v>
      </c>
      <c r="E111" s="11" t="s">
        <v>793</v>
      </c>
      <c r="F111" s="11" t="s">
        <v>371</v>
      </c>
      <c r="G111" s="11" t="s">
        <v>502</v>
      </c>
      <c r="H111" s="11" t="s">
        <v>262</v>
      </c>
      <c r="I111" s="11" t="s">
        <v>3416</v>
      </c>
      <c r="J111" t="str">
        <f>IF(L111="","",VLOOKUP(L111,Продукция!B:D,3,0))</f>
        <v>Биологический_материал</v>
      </c>
      <c r="K111" t="str">
        <f>IF(L111="","",VLOOKUP(L111,Продукция!B:C,2,0))</f>
        <v>Сыворотка крови</v>
      </c>
      <c r="L111" s="151" t="s">
        <v>302</v>
      </c>
      <c r="M111">
        <f>IF(L111="","",VLOOKUP(L111,Продукция!B:L,11,0))</f>
        <v>0</v>
      </c>
      <c r="N111" s="11" t="s">
        <v>873</v>
      </c>
      <c r="P111" s="11" t="s">
        <v>340</v>
      </c>
      <c r="Q111" s="11" t="s">
        <v>854</v>
      </c>
      <c r="R111" s="153" t="s">
        <v>4844</v>
      </c>
      <c r="S111" s="11">
        <v>18</v>
      </c>
      <c r="T111" s="11" t="s">
        <v>4839</v>
      </c>
      <c r="V111" s="14">
        <v>45651</v>
      </c>
      <c r="Z111" s="11" t="s">
        <v>4823</v>
      </c>
      <c r="AA111" s="15">
        <v>0.44444444444444442</v>
      </c>
      <c r="AB111" t="str">
        <f>IF(L111="","",VLOOKUP(L111&amp;I111,Продукция!A:I,9,0))</f>
        <v>рекомендация производителя набора</v>
      </c>
      <c r="AC111" s="14">
        <v>45670</v>
      </c>
      <c r="AD111" s="11" t="s">
        <v>2673</v>
      </c>
      <c r="AE111" s="11" t="s">
        <v>4823</v>
      </c>
      <c r="AF111" t="str">
        <f>IF(AD111="","",VLOOKUP(AD111,'Сотрудники и ссылки'!A:B,2,0))</f>
        <v>Серолог</v>
      </c>
      <c r="AG111">
        <f>IF(AD111="","",VLOOKUP(AD111,'Сотрудники и ссылки'!A:C,3,0))</f>
        <v>20001771</v>
      </c>
      <c r="AH111" s="11" t="s">
        <v>2673</v>
      </c>
      <c r="AI111" t="str">
        <f>IF(AH111="","",VLOOKUP(AH111,'Сотрудники и ссылки'!A:B,2,0))</f>
        <v>Серолог</v>
      </c>
      <c r="AJ111">
        <f>IF(AH111="","",VLOOKUP(AH111,'Сотрудники и ссылки'!A:C,3,0))</f>
        <v>20001771</v>
      </c>
      <c r="AK111" s="14">
        <v>45670</v>
      </c>
      <c r="AL111" s="2">
        <f>IF(AK111="","",AK111+VLOOKUP(I111,'Вид исследования'!B:E,4,0))</f>
        <v>45671</v>
      </c>
      <c r="AM111" s="2">
        <f>IF(AK111="","",AK111+VLOOKUP(I111,'Вид исследования'!B:F,5,0))</f>
        <v>45671</v>
      </c>
      <c r="AN111" s="14">
        <v>45670</v>
      </c>
      <c r="AP111" s="11" t="s">
        <v>189</v>
      </c>
      <c r="AQ111" t="str">
        <f>IFERROR(IF(L111="","",VLOOKUP(L111&amp;I111,Продукция!A:K,11,0)),"обратитесь к админ справочника")</f>
        <v>согласно рекомендациям производителя теста</v>
      </c>
      <c r="AR111" s="11" t="s">
        <v>4823</v>
      </c>
      <c r="AS111" t="str">
        <f>IFERROR(IF(L111="","",VLOOKUP(L111&amp;I111,Продукция!A:J,10,0)),"обратитесь к админ справочника")</f>
        <v>инструкция тест- ситема Биочек СК-119</v>
      </c>
      <c r="AT111" s="11" t="s">
        <v>4823</v>
      </c>
      <c r="AU111" s="11" t="s">
        <v>4823</v>
      </c>
      <c r="AV111" s="11" t="s">
        <v>2673</v>
      </c>
      <c r="AW111" s="11" t="s">
        <v>4824</v>
      </c>
      <c r="AX111" s="11" t="s">
        <v>502</v>
      </c>
      <c r="AY111" s="11" t="s">
        <v>1016</v>
      </c>
      <c r="AZ111" s="11">
        <v>105</v>
      </c>
      <c r="BA111" s="11">
        <v>37</v>
      </c>
      <c r="BC111" s="11" t="s">
        <v>4854</v>
      </c>
    </row>
    <row r="112" spans="1:55" x14ac:dyDescent="0.25">
      <c r="A112" t="str">
        <f t="shared" si="5"/>
        <v>С/2512IBV (BioChek) инфекционный бронхит уровень антител</v>
      </c>
      <c r="B112" t="str">
        <f>IF(E112="","",INDEX(Лаборатории!A:A,MATCH('Производственный контроль'!E112,Лаборатории!B:B,0)))</f>
        <v xml:space="preserve">КУРИНОЕ ЦАРСТВО АО </v>
      </c>
      <c r="C112" t="str">
        <f>IF(E112="","",VLOOKUP(E112,Лаборатории!B:D,3,0))</f>
        <v>U377_CHL</v>
      </c>
      <c r="D112" s="12">
        <v>45656</v>
      </c>
      <c r="E112" s="11" t="s">
        <v>793</v>
      </c>
      <c r="F112" s="11" t="s">
        <v>371</v>
      </c>
      <c r="G112" s="11" t="s">
        <v>502</v>
      </c>
      <c r="H112" s="11" t="s">
        <v>262</v>
      </c>
      <c r="I112" s="11" t="s">
        <v>3416</v>
      </c>
      <c r="J112" t="str">
        <f>IF(L112="","",VLOOKUP(L112,Продукция!B:D,3,0))</f>
        <v>Биологический_материал</v>
      </c>
      <c r="K112" t="str">
        <f>IF(L112="","",VLOOKUP(L112,Продукция!B:C,2,0))</f>
        <v>Сыворотка крови</v>
      </c>
      <c r="L112" s="151" t="s">
        <v>302</v>
      </c>
      <c r="M112">
        <f>IF(L112="","",VLOOKUP(L112,Продукция!B:L,11,0))</f>
        <v>0</v>
      </c>
      <c r="N112" s="11" t="s">
        <v>873</v>
      </c>
      <c r="P112" s="11" t="s">
        <v>340</v>
      </c>
      <c r="Q112" s="11" t="s">
        <v>854</v>
      </c>
      <c r="R112" s="153" t="s">
        <v>4842</v>
      </c>
      <c r="S112" s="11">
        <v>18</v>
      </c>
      <c r="T112" s="11" t="s">
        <v>4839</v>
      </c>
      <c r="V112" s="14">
        <v>45650</v>
      </c>
      <c r="Z112" s="11" t="s">
        <v>4823</v>
      </c>
      <c r="AA112" s="15">
        <v>0.44444444444444442</v>
      </c>
      <c r="AB112" t="str">
        <f>IF(L112="","",VLOOKUP(L112&amp;I112,Продукция!A:I,9,0))</f>
        <v>рекомендация производителя набора</v>
      </c>
      <c r="AC112" s="14">
        <v>45670</v>
      </c>
      <c r="AD112" s="11" t="s">
        <v>2673</v>
      </c>
      <c r="AE112" s="11" t="s">
        <v>4823</v>
      </c>
      <c r="AF112" t="str">
        <f>IF(AD112="","",VLOOKUP(AD112,'Сотрудники и ссылки'!A:B,2,0))</f>
        <v>Серолог</v>
      </c>
      <c r="AG112">
        <f>IF(AD112="","",VLOOKUP(AD112,'Сотрудники и ссылки'!A:C,3,0))</f>
        <v>20001771</v>
      </c>
      <c r="AH112" s="11" t="s">
        <v>2673</v>
      </c>
      <c r="AI112" t="str">
        <f>IF(AH112="","",VLOOKUP(AH112,'Сотрудники и ссылки'!A:B,2,0))</f>
        <v>Серолог</v>
      </c>
      <c r="AJ112">
        <f>IF(AH112="","",VLOOKUP(AH112,'Сотрудники и ссылки'!A:C,3,0))</f>
        <v>20001771</v>
      </c>
      <c r="AK112" s="14">
        <v>45670</v>
      </c>
      <c r="AL112" s="2">
        <f>IF(AK112="","",AK112+VLOOKUP(I112,'Вид исследования'!B:E,4,0))</f>
        <v>45671</v>
      </c>
      <c r="AM112" s="2">
        <f>IF(AK112="","",AK112+VLOOKUP(I112,'Вид исследования'!B:F,5,0))</f>
        <v>45671</v>
      </c>
      <c r="AN112" s="14">
        <v>45670</v>
      </c>
      <c r="AP112" s="11" t="s">
        <v>189</v>
      </c>
      <c r="AQ112" t="str">
        <f>IFERROR(IF(L112="","",VLOOKUP(L112&amp;I112,Продукция!A:K,11,0)),"обратитесь к админ справочника")</f>
        <v>согласно рекомендациям производителя теста</v>
      </c>
      <c r="AR112" s="11" t="s">
        <v>4823</v>
      </c>
      <c r="AS112" t="str">
        <f>IFERROR(IF(L112="","",VLOOKUP(L112&amp;I112,Продукция!A:J,10,0)),"обратитесь к админ справочника")</f>
        <v>инструкция тест- ситема Биочек СК-119</v>
      </c>
      <c r="AT112" s="11" t="s">
        <v>4823</v>
      </c>
      <c r="AU112" s="11" t="s">
        <v>4823</v>
      </c>
      <c r="AV112" s="11" t="s">
        <v>2673</v>
      </c>
      <c r="AW112" s="11" t="s">
        <v>4824</v>
      </c>
      <c r="AX112" s="11" t="s">
        <v>502</v>
      </c>
      <c r="AY112" s="11" t="s">
        <v>1014</v>
      </c>
      <c r="AZ112" s="11">
        <v>105</v>
      </c>
      <c r="BA112" s="11">
        <v>38</v>
      </c>
      <c r="BC112" s="11" t="s">
        <v>4854</v>
      </c>
    </row>
    <row r="113" spans="1:55" x14ac:dyDescent="0.25">
      <c r="A113" t="str">
        <f t="shared" si="5"/>
        <v>С/2512REO (BioChek) реовирус уровень антител</v>
      </c>
      <c r="B113" t="str">
        <f>IF(E113="","",INDEX(Лаборатории!A:A,MATCH('Производственный контроль'!E113,Лаборатории!B:B,0)))</f>
        <v xml:space="preserve">КУРИНОЕ ЦАРСТВО АО </v>
      </c>
      <c r="C113" t="str">
        <f>IF(E113="","",VLOOKUP(E113,Лаборатории!B:D,3,0))</f>
        <v>U377_CHL</v>
      </c>
      <c r="D113" s="12">
        <v>45656</v>
      </c>
      <c r="E113" s="11" t="s">
        <v>793</v>
      </c>
      <c r="F113" s="11" t="s">
        <v>371</v>
      </c>
      <c r="G113" s="11" t="s">
        <v>502</v>
      </c>
      <c r="H113" s="11" t="s">
        <v>262</v>
      </c>
      <c r="I113" s="11" t="s">
        <v>3426</v>
      </c>
      <c r="J113" t="str">
        <f>IF(L113="","",VLOOKUP(L113,Продукция!B:D,3,0))</f>
        <v>Биологический_материал</v>
      </c>
      <c r="K113" t="str">
        <f>IF(L113="","",VLOOKUP(L113,Продукция!B:C,2,0))</f>
        <v>Сыворотка крови</v>
      </c>
      <c r="L113" s="151" t="s">
        <v>302</v>
      </c>
      <c r="M113">
        <f>IF(L113="","",VLOOKUP(L113,Продукция!B:L,11,0))</f>
        <v>0</v>
      </c>
      <c r="N113" s="11" t="s">
        <v>873</v>
      </c>
      <c r="P113" s="11" t="s">
        <v>340</v>
      </c>
      <c r="Q113" s="11" t="s">
        <v>854</v>
      </c>
      <c r="R113" s="153" t="s">
        <v>4852</v>
      </c>
      <c r="S113" s="11">
        <v>19</v>
      </c>
      <c r="T113" s="11" t="s">
        <v>4839</v>
      </c>
      <c r="V113" s="14">
        <v>45649</v>
      </c>
      <c r="Z113" s="11" t="s">
        <v>4823</v>
      </c>
      <c r="AA113" s="15">
        <v>0.44444444444444442</v>
      </c>
      <c r="AB113" t="str">
        <f>IF(L113="","",VLOOKUP(L113&amp;I113,Продукция!A:I,9,0))</f>
        <v>рекомендация производителя набора</v>
      </c>
      <c r="AC113" s="14">
        <v>45670</v>
      </c>
      <c r="AD113" s="11" t="s">
        <v>2673</v>
      </c>
      <c r="AE113" s="11" t="s">
        <v>4823</v>
      </c>
      <c r="AF113" t="str">
        <f>IF(AD113="","",VLOOKUP(AD113,'Сотрудники и ссылки'!A:B,2,0))</f>
        <v>Серолог</v>
      </c>
      <c r="AG113">
        <f>IF(AD113="","",VLOOKUP(AD113,'Сотрудники и ссылки'!A:C,3,0))</f>
        <v>20001771</v>
      </c>
      <c r="AH113" s="11" t="s">
        <v>2673</v>
      </c>
      <c r="AI113" t="str">
        <f>IF(AH113="","",VLOOKUP(AH113,'Сотрудники и ссылки'!A:B,2,0))</f>
        <v>Серолог</v>
      </c>
      <c r="AJ113">
        <f>IF(AH113="","",VLOOKUP(AH113,'Сотрудники и ссылки'!A:C,3,0))</f>
        <v>20001771</v>
      </c>
      <c r="AK113" s="14">
        <v>45670</v>
      </c>
      <c r="AL113" s="2">
        <f>IF(AK113="","",AK113+VLOOKUP(I113,'Вид исследования'!B:E,4,0))</f>
        <v>45671</v>
      </c>
      <c r="AM113" s="2">
        <f>IF(AK113="","",AK113+VLOOKUP(I113,'Вид исследования'!B:F,5,0))</f>
        <v>45671</v>
      </c>
      <c r="AN113" s="14">
        <v>45670</v>
      </c>
      <c r="AP113" s="11" t="s">
        <v>189</v>
      </c>
      <c r="AQ113" t="str">
        <f>IFERROR(IF(L113="","",VLOOKUP(L113&amp;I113,Продукция!A:K,11,0)),"обратитесь к админ справочника")</f>
        <v>согласно рекомендациям производителя теста</v>
      </c>
      <c r="AR113" s="11" t="s">
        <v>4823</v>
      </c>
      <c r="AS113" t="str">
        <f>IFERROR(IF(L113="","",VLOOKUP(L113&amp;I113,Продукция!A:J,10,0)),"обратитесь к админ справочника")</f>
        <v>инструкция тест- ситема Биочек СК -110</v>
      </c>
      <c r="AT113" s="11" t="s">
        <v>4823</v>
      </c>
      <c r="AU113" s="11" t="s">
        <v>4823</v>
      </c>
      <c r="AV113" s="11" t="s">
        <v>2673</v>
      </c>
      <c r="AW113" s="11" t="s">
        <v>4824</v>
      </c>
      <c r="AX113" s="11" t="s">
        <v>502</v>
      </c>
      <c r="AY113" s="11" t="s">
        <v>1011</v>
      </c>
      <c r="AZ113" s="11">
        <v>105</v>
      </c>
      <c r="BA113" s="11">
        <v>38</v>
      </c>
      <c r="BC113" s="11" t="s">
        <v>4854</v>
      </c>
    </row>
    <row r="114" spans="1:55" x14ac:dyDescent="0.25">
      <c r="A114" t="str">
        <f t="shared" si="5"/>
        <v>С/2512REO (BioChek) реовирус уровень антител</v>
      </c>
      <c r="B114" t="str">
        <f>IF(E114="","",INDEX(Лаборатории!A:A,MATCH('Производственный контроль'!E114,Лаборатории!B:B,0)))</f>
        <v xml:space="preserve">КУРИНОЕ ЦАРСТВО АО </v>
      </c>
      <c r="C114" t="str">
        <f>IF(E114="","",VLOOKUP(E114,Лаборатории!B:D,3,0))</f>
        <v>U377_CHL</v>
      </c>
      <c r="D114" s="12">
        <v>45656</v>
      </c>
      <c r="E114" s="11" t="s">
        <v>793</v>
      </c>
      <c r="F114" s="11" t="s">
        <v>371</v>
      </c>
      <c r="G114" s="11" t="s">
        <v>502</v>
      </c>
      <c r="H114" s="11" t="s">
        <v>262</v>
      </c>
      <c r="I114" s="11" t="s">
        <v>3426</v>
      </c>
      <c r="J114" t="str">
        <f>IF(L114="","",VLOOKUP(L114,Продукция!B:D,3,0))</f>
        <v>Биологический_материал</v>
      </c>
      <c r="K114" t="str">
        <f>IF(L114="","",VLOOKUP(L114,Продукция!B:C,2,0))</f>
        <v>Сыворотка крови</v>
      </c>
      <c r="L114" s="151" t="s">
        <v>302</v>
      </c>
      <c r="M114">
        <f>IF(L114="","",VLOOKUP(L114,Продукция!B:L,11,0))</f>
        <v>0</v>
      </c>
      <c r="N114" s="11" t="s">
        <v>873</v>
      </c>
      <c r="P114" s="11" t="s">
        <v>340</v>
      </c>
      <c r="Q114" s="11" t="s">
        <v>854</v>
      </c>
      <c r="R114" s="153" t="s">
        <v>4857</v>
      </c>
      <c r="S114" s="11">
        <v>19</v>
      </c>
      <c r="T114" s="11" t="s">
        <v>4839</v>
      </c>
      <c r="V114" s="14">
        <v>45650</v>
      </c>
      <c r="Z114" s="11" t="s">
        <v>4823</v>
      </c>
      <c r="AA114" s="15">
        <v>0.44444444444444442</v>
      </c>
      <c r="AB114" t="str">
        <f>IF(L114="","",VLOOKUP(L114&amp;I114,Продукция!A:I,9,0))</f>
        <v>рекомендация производителя набора</v>
      </c>
      <c r="AC114" s="14">
        <v>45670</v>
      </c>
      <c r="AD114" s="11" t="s">
        <v>2673</v>
      </c>
      <c r="AE114" s="11" t="s">
        <v>4823</v>
      </c>
      <c r="AF114" t="str">
        <f>IF(AD114="","",VLOOKUP(AD114,'Сотрудники и ссылки'!A:B,2,0))</f>
        <v>Серолог</v>
      </c>
      <c r="AG114">
        <f>IF(AD114="","",VLOOKUP(AD114,'Сотрудники и ссылки'!A:C,3,0))</f>
        <v>20001771</v>
      </c>
      <c r="AH114" s="11" t="s">
        <v>2673</v>
      </c>
      <c r="AI114" t="str">
        <f>IF(AH114="","",VLOOKUP(AH114,'Сотрудники и ссылки'!A:B,2,0))</f>
        <v>Серолог</v>
      </c>
      <c r="AJ114">
        <f>IF(AH114="","",VLOOKUP(AH114,'Сотрудники и ссылки'!A:C,3,0))</f>
        <v>20001771</v>
      </c>
      <c r="AK114" s="14">
        <v>45670</v>
      </c>
      <c r="AL114" s="2">
        <f>IF(AK114="","",AK114+VLOOKUP(I114,'Вид исследования'!B:E,4,0))</f>
        <v>45671</v>
      </c>
      <c r="AM114" s="2">
        <f>IF(AK114="","",AK114+VLOOKUP(I114,'Вид исследования'!B:F,5,0))</f>
        <v>45671</v>
      </c>
      <c r="AN114" s="14">
        <v>45670</v>
      </c>
      <c r="AP114" s="11" t="s">
        <v>189</v>
      </c>
      <c r="AQ114" t="str">
        <f>IFERROR(IF(L114="","",VLOOKUP(L114&amp;I114,Продукция!A:K,11,0)),"обратитесь к админ справочника")</f>
        <v>согласно рекомендациям производителя теста</v>
      </c>
      <c r="AR114" s="11" t="s">
        <v>4823</v>
      </c>
      <c r="AS114" t="str">
        <f>IFERROR(IF(L114="","",VLOOKUP(L114&amp;I114,Продукция!A:J,10,0)),"обратитесь к админ справочника")</f>
        <v>инструкция тест- ситема Биочек СК -110</v>
      </c>
      <c r="AT114" s="11" t="s">
        <v>4823</v>
      </c>
      <c r="AU114" s="11" t="s">
        <v>4823</v>
      </c>
      <c r="AV114" s="11" t="s">
        <v>2673</v>
      </c>
      <c r="AW114" s="11" t="s">
        <v>4824</v>
      </c>
      <c r="AX114" s="11" t="s">
        <v>502</v>
      </c>
      <c r="AY114" s="11" t="s">
        <v>1005</v>
      </c>
      <c r="AZ114" s="11">
        <v>105</v>
      </c>
      <c r="BA114" s="11">
        <v>37</v>
      </c>
      <c r="BC114" s="11" t="s">
        <v>4854</v>
      </c>
    </row>
    <row r="115" spans="1:55" x14ac:dyDescent="0.25">
      <c r="A115" t="str">
        <f t="shared" si="5"/>
        <v>С/2512REO (BioChek) реовирус уровень антител</v>
      </c>
      <c r="B115" t="str">
        <f>IF(E115="","",INDEX(Лаборатории!A:A,MATCH('Производственный контроль'!E115,Лаборатории!B:B,0)))</f>
        <v xml:space="preserve">КУРИНОЕ ЦАРСТВО АО </v>
      </c>
      <c r="C115" t="str">
        <f>IF(E115="","",VLOOKUP(E115,Лаборатории!B:D,3,0))</f>
        <v>U377_CHL</v>
      </c>
      <c r="D115" s="12">
        <v>45656</v>
      </c>
      <c r="E115" s="11" t="s">
        <v>793</v>
      </c>
      <c r="F115" s="11" t="s">
        <v>371</v>
      </c>
      <c r="G115" s="11" t="s">
        <v>502</v>
      </c>
      <c r="H115" s="11" t="s">
        <v>262</v>
      </c>
      <c r="I115" s="11" t="s">
        <v>3426</v>
      </c>
      <c r="J115" t="str">
        <f>IF(L115="","",VLOOKUP(L115,Продукция!B:D,3,0))</f>
        <v>Биологический_материал</v>
      </c>
      <c r="K115" t="str">
        <f>IF(L115="","",VLOOKUP(L115,Продукция!B:C,2,0))</f>
        <v>Сыворотка крови</v>
      </c>
      <c r="L115" s="151" t="s">
        <v>302</v>
      </c>
      <c r="M115">
        <f>IF(L115="","",VLOOKUP(L115,Продукция!B:L,11,0))</f>
        <v>0</v>
      </c>
      <c r="N115" s="11" t="s">
        <v>873</v>
      </c>
      <c r="P115" s="11" t="s">
        <v>340</v>
      </c>
      <c r="Q115" s="11" t="s">
        <v>854</v>
      </c>
      <c r="R115" s="153" t="s">
        <v>4864</v>
      </c>
      <c r="S115" s="11">
        <v>18</v>
      </c>
      <c r="T115" s="11" t="s">
        <v>4839</v>
      </c>
      <c r="V115" s="14">
        <v>45652</v>
      </c>
      <c r="Z115" s="11" t="s">
        <v>4823</v>
      </c>
      <c r="AA115" s="15">
        <v>0.44444444444444442</v>
      </c>
      <c r="AB115" t="str">
        <f>IF(L115="","",VLOOKUP(L115&amp;I115,Продукция!A:I,9,0))</f>
        <v>рекомендация производителя набора</v>
      </c>
      <c r="AC115" s="14">
        <v>45670</v>
      </c>
      <c r="AD115" s="11" t="s">
        <v>2673</v>
      </c>
      <c r="AE115" s="11" t="s">
        <v>4823</v>
      </c>
      <c r="AF115" t="str">
        <f>IF(AD115="","",VLOOKUP(AD115,'Сотрудники и ссылки'!A:B,2,0))</f>
        <v>Серолог</v>
      </c>
      <c r="AG115">
        <f>IF(AD115="","",VLOOKUP(AD115,'Сотрудники и ссылки'!A:C,3,0))</f>
        <v>20001771</v>
      </c>
      <c r="AH115" s="11" t="s">
        <v>2673</v>
      </c>
      <c r="AI115" t="str">
        <f>IF(AH115="","",VLOOKUP(AH115,'Сотрудники и ссылки'!A:B,2,0))</f>
        <v>Серолог</v>
      </c>
      <c r="AJ115">
        <f>IF(AH115="","",VLOOKUP(AH115,'Сотрудники и ссылки'!A:C,3,0))</f>
        <v>20001771</v>
      </c>
      <c r="AK115" s="14">
        <v>45670</v>
      </c>
      <c r="AL115" s="2">
        <f>IF(AK115="","",AK115+VLOOKUP(I115,'Вид исследования'!B:E,4,0))</f>
        <v>45671</v>
      </c>
      <c r="AM115" s="2">
        <f>IF(AK115="","",AK115+VLOOKUP(I115,'Вид исследования'!B:F,5,0))</f>
        <v>45671</v>
      </c>
      <c r="AN115" s="14">
        <v>45670</v>
      </c>
      <c r="AP115" s="11" t="s">
        <v>189</v>
      </c>
      <c r="AQ115" t="str">
        <f>IFERROR(IF(L115="","",VLOOKUP(L115&amp;I115,Продукция!A:K,11,0)),"обратитесь к админ справочника")</f>
        <v>согласно рекомендациям производителя теста</v>
      </c>
      <c r="AR115" s="11" t="s">
        <v>4823</v>
      </c>
      <c r="AS115" t="str">
        <f>IFERROR(IF(L115="","",VLOOKUP(L115&amp;I115,Продукция!A:J,10,0)),"обратитесь к админ справочника")</f>
        <v>инструкция тест- ситема Биочек СК -110</v>
      </c>
      <c r="AT115" s="11" t="s">
        <v>4823</v>
      </c>
      <c r="AU115" s="11" t="s">
        <v>4823</v>
      </c>
      <c r="AV115" s="11" t="s">
        <v>2673</v>
      </c>
      <c r="AW115" s="11" t="s">
        <v>4824</v>
      </c>
      <c r="AX115" s="11" t="s">
        <v>502</v>
      </c>
      <c r="AY115" s="11" t="s">
        <v>1006</v>
      </c>
      <c r="AZ115" s="11">
        <v>105</v>
      </c>
      <c r="BA115" s="11">
        <v>37</v>
      </c>
      <c r="BC115" s="11" t="s">
        <v>4854</v>
      </c>
    </row>
    <row r="116" spans="1:55" x14ac:dyDescent="0.25">
      <c r="A116" t="str">
        <f t="shared" si="5"/>
        <v>С/2512REO (BioChek) реовирус уровень антител</v>
      </c>
      <c r="B116" t="str">
        <f>IF(E116="","",INDEX(Лаборатории!A:A,MATCH('Производственный контроль'!E116,Лаборатории!B:B,0)))</f>
        <v xml:space="preserve">КУРИНОЕ ЦАРСТВО АО </v>
      </c>
      <c r="C116" t="str">
        <f>IF(E116="","",VLOOKUP(E116,Лаборатории!B:D,3,0))</f>
        <v>U377_CHL</v>
      </c>
      <c r="D116" s="12">
        <v>45656</v>
      </c>
      <c r="E116" s="11" t="s">
        <v>793</v>
      </c>
      <c r="F116" s="11" t="s">
        <v>371</v>
      </c>
      <c r="G116" s="11" t="s">
        <v>502</v>
      </c>
      <c r="H116" s="11" t="s">
        <v>262</v>
      </c>
      <c r="I116" s="11" t="s">
        <v>3426</v>
      </c>
      <c r="J116" t="str">
        <f>IF(L116="","",VLOOKUP(L116,Продукция!B:D,3,0))</f>
        <v>Биологический_материал</v>
      </c>
      <c r="K116" t="str">
        <f>IF(L116="","",VLOOKUP(L116,Продукция!B:C,2,0))</f>
        <v>Сыворотка крови</v>
      </c>
      <c r="L116" s="151" t="s">
        <v>302</v>
      </c>
      <c r="M116">
        <f>IF(L116="","",VLOOKUP(L116,Продукция!B:L,11,0))</f>
        <v>0</v>
      </c>
      <c r="N116" s="11" t="s">
        <v>873</v>
      </c>
      <c r="P116" s="11" t="s">
        <v>340</v>
      </c>
      <c r="Q116" s="11" t="s">
        <v>854</v>
      </c>
      <c r="R116" s="153" t="s">
        <v>4844</v>
      </c>
      <c r="S116" s="11">
        <v>18</v>
      </c>
      <c r="T116" s="11" t="s">
        <v>4839</v>
      </c>
      <c r="V116" s="14">
        <v>45651</v>
      </c>
      <c r="Z116" s="11" t="s">
        <v>4823</v>
      </c>
      <c r="AA116" s="15">
        <v>0.44444444444444442</v>
      </c>
      <c r="AB116" t="str">
        <f>IF(L116="","",VLOOKUP(L116&amp;I116,Продукция!A:I,9,0))</f>
        <v>рекомендация производителя набора</v>
      </c>
      <c r="AC116" s="14">
        <v>45670</v>
      </c>
      <c r="AD116" s="11" t="s">
        <v>2673</v>
      </c>
      <c r="AE116" s="11" t="s">
        <v>4823</v>
      </c>
      <c r="AF116" t="str">
        <f>IF(AD116="","",VLOOKUP(AD116,'Сотрудники и ссылки'!A:B,2,0))</f>
        <v>Серолог</v>
      </c>
      <c r="AG116">
        <f>IF(AD116="","",VLOOKUP(AD116,'Сотрудники и ссылки'!A:C,3,0))</f>
        <v>20001771</v>
      </c>
      <c r="AH116" s="11" t="s">
        <v>2673</v>
      </c>
      <c r="AI116" t="str">
        <f>IF(AH116="","",VLOOKUP(AH116,'Сотрудники и ссылки'!A:B,2,0))</f>
        <v>Серолог</v>
      </c>
      <c r="AJ116">
        <f>IF(AH116="","",VLOOKUP(AH116,'Сотрудники и ссылки'!A:C,3,0))</f>
        <v>20001771</v>
      </c>
      <c r="AK116" s="14">
        <v>45670</v>
      </c>
      <c r="AL116" s="2">
        <f>IF(AK116="","",AK116+VLOOKUP(I116,'Вид исследования'!B:E,4,0))</f>
        <v>45671</v>
      </c>
      <c r="AM116" s="2">
        <f>IF(AK116="","",AK116+VLOOKUP(I116,'Вид исследования'!B:F,5,0))</f>
        <v>45671</v>
      </c>
      <c r="AN116" s="14">
        <v>45670</v>
      </c>
      <c r="AP116" s="11" t="s">
        <v>189</v>
      </c>
      <c r="AQ116" t="str">
        <f>IFERROR(IF(L116="","",VLOOKUP(L116&amp;I116,Продукция!A:K,11,0)),"обратитесь к админ справочника")</f>
        <v>согласно рекомендациям производителя теста</v>
      </c>
      <c r="AR116" s="11" t="s">
        <v>4823</v>
      </c>
      <c r="AS116" t="str">
        <f>IFERROR(IF(L116="","",VLOOKUP(L116&amp;I116,Продукция!A:J,10,0)),"обратитесь к админ справочника")</f>
        <v>инструкция тест- ситема Биочек СК -110</v>
      </c>
      <c r="AT116" s="11" t="s">
        <v>4823</v>
      </c>
      <c r="AU116" s="11" t="s">
        <v>4823</v>
      </c>
      <c r="AV116" s="11" t="s">
        <v>2673</v>
      </c>
      <c r="AW116" s="11" t="s">
        <v>4824</v>
      </c>
      <c r="AX116" s="11" t="s">
        <v>502</v>
      </c>
      <c r="AY116" s="11" t="s">
        <v>1016</v>
      </c>
      <c r="AZ116" s="11">
        <v>105</v>
      </c>
      <c r="BA116" s="11">
        <v>37</v>
      </c>
      <c r="BC116" s="11" t="s">
        <v>4854</v>
      </c>
    </row>
    <row r="117" spans="1:55" x14ac:dyDescent="0.25">
      <c r="A117" t="str">
        <f t="shared" si="5"/>
        <v>С/2512REO (BioChek) реовирус уровень антител</v>
      </c>
      <c r="B117" t="str">
        <f>IF(E117="","",INDEX(Лаборатории!A:A,MATCH('Производственный контроль'!E117,Лаборатории!B:B,0)))</f>
        <v xml:space="preserve">КУРИНОЕ ЦАРСТВО АО </v>
      </c>
      <c r="C117" t="str">
        <f>IF(E117="","",VLOOKUP(E117,Лаборатории!B:D,3,0))</f>
        <v>U377_CHL</v>
      </c>
      <c r="D117" s="12">
        <v>45656</v>
      </c>
      <c r="E117" s="11" t="s">
        <v>793</v>
      </c>
      <c r="F117" s="11" t="s">
        <v>371</v>
      </c>
      <c r="G117" s="11" t="s">
        <v>502</v>
      </c>
      <c r="H117" s="11" t="s">
        <v>262</v>
      </c>
      <c r="I117" s="11" t="s">
        <v>3426</v>
      </c>
      <c r="J117" t="str">
        <f>IF(L117="","",VLOOKUP(L117,Продукция!B:D,3,0))</f>
        <v>Биологический_материал</v>
      </c>
      <c r="K117" t="str">
        <f>IF(L117="","",VLOOKUP(L117,Продукция!B:C,2,0))</f>
        <v>Сыворотка крови</v>
      </c>
      <c r="L117" s="151" t="s">
        <v>302</v>
      </c>
      <c r="M117">
        <f>IF(L117="","",VLOOKUP(L117,Продукция!B:L,11,0))</f>
        <v>0</v>
      </c>
      <c r="N117" s="11" t="s">
        <v>873</v>
      </c>
      <c r="P117" s="11" t="s">
        <v>340</v>
      </c>
      <c r="Q117" s="11" t="s">
        <v>854</v>
      </c>
      <c r="R117" s="153" t="s">
        <v>4842</v>
      </c>
      <c r="S117" s="11">
        <v>18</v>
      </c>
      <c r="T117" s="11" t="s">
        <v>4839</v>
      </c>
      <c r="V117" s="14">
        <v>45650</v>
      </c>
      <c r="Z117" s="11" t="s">
        <v>4823</v>
      </c>
      <c r="AA117" s="15">
        <v>0.44444444444444442</v>
      </c>
      <c r="AB117" t="str">
        <f>IF(L117="","",VLOOKUP(L117&amp;I117,Продукция!A:I,9,0))</f>
        <v>рекомендация производителя набора</v>
      </c>
      <c r="AC117" s="14">
        <v>45670</v>
      </c>
      <c r="AD117" s="11" t="s">
        <v>2673</v>
      </c>
      <c r="AE117" s="11" t="s">
        <v>4823</v>
      </c>
      <c r="AF117" t="str">
        <f>IF(AD117="","",VLOOKUP(AD117,'Сотрудники и ссылки'!A:B,2,0))</f>
        <v>Серолог</v>
      </c>
      <c r="AG117">
        <f>IF(AD117="","",VLOOKUP(AD117,'Сотрудники и ссылки'!A:C,3,0))</f>
        <v>20001771</v>
      </c>
      <c r="AH117" s="11" t="s">
        <v>2673</v>
      </c>
      <c r="AI117" t="str">
        <f>IF(AH117="","",VLOOKUP(AH117,'Сотрудники и ссылки'!A:B,2,0))</f>
        <v>Серолог</v>
      </c>
      <c r="AJ117">
        <f>IF(AH117="","",VLOOKUP(AH117,'Сотрудники и ссылки'!A:C,3,0))</f>
        <v>20001771</v>
      </c>
      <c r="AK117" s="14">
        <v>45670</v>
      </c>
      <c r="AL117" s="2">
        <f>IF(AK117="","",AK117+VLOOKUP(I117,'Вид исследования'!B:E,4,0))</f>
        <v>45671</v>
      </c>
      <c r="AM117" s="2">
        <f>IF(AK117="","",AK117+VLOOKUP(I117,'Вид исследования'!B:F,5,0))</f>
        <v>45671</v>
      </c>
      <c r="AN117" s="14">
        <v>45670</v>
      </c>
      <c r="AP117" s="11" t="s">
        <v>189</v>
      </c>
      <c r="AQ117" t="str">
        <f>IFERROR(IF(L117="","",VLOOKUP(L117&amp;I117,Продукция!A:K,11,0)),"обратитесь к админ справочника")</f>
        <v>согласно рекомендациям производителя теста</v>
      </c>
      <c r="AR117" s="11" t="s">
        <v>4823</v>
      </c>
      <c r="AS117" t="str">
        <f>IFERROR(IF(L117="","",VLOOKUP(L117&amp;I117,Продукция!A:J,10,0)),"обратитесь к админ справочника")</f>
        <v>инструкция тест- ситема Биочек СК -110</v>
      </c>
      <c r="AT117" s="11" t="s">
        <v>4823</v>
      </c>
      <c r="AU117" s="11" t="s">
        <v>4823</v>
      </c>
      <c r="AV117" s="11" t="s">
        <v>2673</v>
      </c>
      <c r="AW117" s="11" t="s">
        <v>4824</v>
      </c>
      <c r="AX117" s="11" t="s">
        <v>502</v>
      </c>
      <c r="AY117" s="11" t="s">
        <v>1014</v>
      </c>
      <c r="AZ117" s="11">
        <v>105</v>
      </c>
      <c r="BA117" s="11">
        <v>38</v>
      </c>
      <c r="BC117" s="11" t="s">
        <v>4854</v>
      </c>
    </row>
    <row r="118" spans="1:55" x14ac:dyDescent="0.25">
      <c r="A118" t="str">
        <f t="shared" si="5"/>
        <v>С/2512NDV (BioChek) болезнь Ньюкасла уровень антител</v>
      </c>
      <c r="B118" t="str">
        <f>IF(E118="","",INDEX(Лаборатории!A:A,MATCH('Производственный контроль'!E118,Лаборатории!B:B,0)))</f>
        <v xml:space="preserve">КУРИНОЕ ЦАРСТВО АО </v>
      </c>
      <c r="C118" t="str">
        <f>IF(E118="","",VLOOKUP(E118,Лаборатории!B:D,3,0))</f>
        <v>U377_CHL</v>
      </c>
      <c r="D118" s="12">
        <v>45656</v>
      </c>
      <c r="E118" s="11" t="s">
        <v>793</v>
      </c>
      <c r="F118" s="11" t="s">
        <v>371</v>
      </c>
      <c r="G118" s="11" t="s">
        <v>502</v>
      </c>
      <c r="H118" s="11" t="s">
        <v>262</v>
      </c>
      <c r="I118" s="11" t="s">
        <v>3424</v>
      </c>
      <c r="J118" t="str">
        <f>IF(L118="","",VLOOKUP(L118,Продукция!B:D,3,0))</f>
        <v>Биологический_материал</v>
      </c>
      <c r="K118" t="str">
        <f>IF(L118="","",VLOOKUP(L118,Продукция!B:C,2,0))</f>
        <v>Сыворотка крови</v>
      </c>
      <c r="L118" s="151" t="s">
        <v>302</v>
      </c>
      <c r="M118">
        <f>IF(L118="","",VLOOKUP(L118,Продукция!B:L,11,0))</f>
        <v>0</v>
      </c>
      <c r="N118" s="11" t="s">
        <v>873</v>
      </c>
      <c r="P118" s="11" t="s">
        <v>340</v>
      </c>
      <c r="Q118" s="11" t="s">
        <v>854</v>
      </c>
      <c r="R118" s="153" t="s">
        <v>4852</v>
      </c>
      <c r="S118" s="11">
        <v>19</v>
      </c>
      <c r="T118" s="11" t="s">
        <v>4839</v>
      </c>
      <c r="V118" s="14">
        <v>45649</v>
      </c>
      <c r="Z118" s="11" t="s">
        <v>4823</v>
      </c>
      <c r="AA118" s="15">
        <v>0.44444444444444442</v>
      </c>
      <c r="AB118" t="str">
        <f>IF(L118="","",VLOOKUP(L118&amp;I118,Продукция!A:I,9,0))</f>
        <v>рекомендация производителя набора</v>
      </c>
      <c r="AC118" s="14">
        <v>45670</v>
      </c>
      <c r="AD118" s="11" t="s">
        <v>2673</v>
      </c>
      <c r="AE118" s="11" t="s">
        <v>4823</v>
      </c>
      <c r="AF118" t="str">
        <f>IF(AD118="","",VLOOKUP(AD118,'Сотрудники и ссылки'!A:B,2,0))</f>
        <v>Серолог</v>
      </c>
      <c r="AG118">
        <f>IF(AD118="","",VLOOKUP(AD118,'Сотрудники и ссылки'!A:C,3,0))</f>
        <v>20001771</v>
      </c>
      <c r="AH118" s="11" t="s">
        <v>2673</v>
      </c>
      <c r="AI118" t="str">
        <f>IF(AH118="","",VLOOKUP(AH118,'Сотрудники и ссылки'!A:B,2,0))</f>
        <v>Серолог</v>
      </c>
      <c r="AJ118">
        <f>IF(AH118="","",VLOOKUP(AH118,'Сотрудники и ссылки'!A:C,3,0))</f>
        <v>20001771</v>
      </c>
      <c r="AK118" s="14">
        <v>45670</v>
      </c>
      <c r="AL118" s="2">
        <f>IF(AK118="","",AK118+VLOOKUP(I118,'Вид исследования'!B:E,4,0))</f>
        <v>45671</v>
      </c>
      <c r="AM118" s="2">
        <f>IF(AK118="","",AK118+VLOOKUP(I118,'Вид исследования'!B:F,5,0))</f>
        <v>45671</v>
      </c>
      <c r="AN118" s="14">
        <v>45670</v>
      </c>
      <c r="AP118" s="11" t="s">
        <v>189</v>
      </c>
      <c r="AQ118" t="str">
        <f>IFERROR(IF(L118="","",VLOOKUP(L118&amp;I118,Продукция!A:K,11,0)),"обратитесь к админ справочника")</f>
        <v>согласно рекомендациям производителя теста</v>
      </c>
      <c r="AR118" s="11" t="s">
        <v>4823</v>
      </c>
      <c r="AS118" t="str">
        <f>IFERROR(IF(L118="","",VLOOKUP(L118&amp;I118,Продукция!A:J,10,0)),"обратитесь к админ справочника")</f>
        <v>инструкция тест- ситема Биочек СК -116</v>
      </c>
      <c r="AT118" s="11" t="s">
        <v>4823</v>
      </c>
      <c r="AU118" s="11" t="s">
        <v>4823</v>
      </c>
      <c r="AV118" s="11" t="s">
        <v>2673</v>
      </c>
      <c r="AW118" s="11" t="s">
        <v>4824</v>
      </c>
      <c r="AX118" s="11" t="s">
        <v>502</v>
      </c>
      <c r="AY118" s="11" t="s">
        <v>1011</v>
      </c>
      <c r="AZ118" s="11">
        <v>105</v>
      </c>
      <c r="BA118" s="11">
        <v>38</v>
      </c>
      <c r="BC118" s="11" t="s">
        <v>4854</v>
      </c>
    </row>
    <row r="119" spans="1:55" x14ac:dyDescent="0.25">
      <c r="A119" t="str">
        <f t="shared" si="5"/>
        <v>С/2512NDV (BioChek) болезнь Ньюкасла уровень антител</v>
      </c>
      <c r="B119" t="str">
        <f>IF(E119="","",INDEX(Лаборатории!A:A,MATCH('Производственный контроль'!E119,Лаборатории!B:B,0)))</f>
        <v xml:space="preserve">КУРИНОЕ ЦАРСТВО АО </v>
      </c>
      <c r="C119" t="str">
        <f>IF(E119="","",VLOOKUP(E119,Лаборатории!B:D,3,0))</f>
        <v>U377_CHL</v>
      </c>
      <c r="D119" s="12">
        <v>45656</v>
      </c>
      <c r="E119" s="11" t="s">
        <v>793</v>
      </c>
      <c r="F119" s="11" t="s">
        <v>371</v>
      </c>
      <c r="G119" s="11" t="s">
        <v>502</v>
      </c>
      <c r="H119" s="11" t="s">
        <v>262</v>
      </c>
      <c r="I119" s="11" t="s">
        <v>3424</v>
      </c>
      <c r="J119" t="str">
        <f>IF(L119="","",VLOOKUP(L119,Продукция!B:D,3,0))</f>
        <v>Биологический_материал</v>
      </c>
      <c r="K119" t="str">
        <f>IF(L119="","",VLOOKUP(L119,Продукция!B:C,2,0))</f>
        <v>Сыворотка крови</v>
      </c>
      <c r="L119" s="151" t="s">
        <v>302</v>
      </c>
      <c r="M119">
        <f>IF(L119="","",VLOOKUP(L119,Продукция!B:L,11,0))</f>
        <v>0</v>
      </c>
      <c r="N119" s="11" t="s">
        <v>873</v>
      </c>
      <c r="P119" s="11" t="s">
        <v>340</v>
      </c>
      <c r="Q119" s="11" t="s">
        <v>854</v>
      </c>
      <c r="R119" s="153" t="s">
        <v>4857</v>
      </c>
      <c r="S119" s="11">
        <v>19</v>
      </c>
      <c r="T119" s="11" t="s">
        <v>4839</v>
      </c>
      <c r="V119" s="14">
        <v>45650</v>
      </c>
      <c r="Z119" s="11" t="s">
        <v>4823</v>
      </c>
      <c r="AA119" s="15">
        <v>0.44444444444444442</v>
      </c>
      <c r="AB119" t="str">
        <f>IF(L119="","",VLOOKUP(L119&amp;I119,Продукция!A:I,9,0))</f>
        <v>рекомендация производителя набора</v>
      </c>
      <c r="AC119" s="14">
        <v>45670</v>
      </c>
      <c r="AD119" s="11" t="s">
        <v>2673</v>
      </c>
      <c r="AE119" s="11" t="s">
        <v>4823</v>
      </c>
      <c r="AF119" t="str">
        <f>IF(AD119="","",VLOOKUP(AD119,'Сотрудники и ссылки'!A:B,2,0))</f>
        <v>Серолог</v>
      </c>
      <c r="AG119">
        <f>IF(AD119="","",VLOOKUP(AD119,'Сотрудники и ссылки'!A:C,3,0))</f>
        <v>20001771</v>
      </c>
      <c r="AH119" s="11" t="s">
        <v>2673</v>
      </c>
      <c r="AI119" t="str">
        <f>IF(AH119="","",VLOOKUP(AH119,'Сотрудники и ссылки'!A:B,2,0))</f>
        <v>Серолог</v>
      </c>
      <c r="AJ119">
        <f>IF(AH119="","",VLOOKUP(AH119,'Сотрудники и ссылки'!A:C,3,0))</f>
        <v>20001771</v>
      </c>
      <c r="AK119" s="14">
        <v>45670</v>
      </c>
      <c r="AL119" s="2">
        <f>IF(AK119="","",AK119+VLOOKUP(I119,'Вид исследования'!B:E,4,0))</f>
        <v>45671</v>
      </c>
      <c r="AM119" s="2">
        <f>IF(AK119="","",AK119+VLOOKUP(I119,'Вид исследования'!B:F,5,0))</f>
        <v>45671</v>
      </c>
      <c r="AN119" s="14">
        <v>45670</v>
      </c>
      <c r="AP119" s="11" t="s">
        <v>189</v>
      </c>
      <c r="AQ119" t="str">
        <f>IFERROR(IF(L119="","",VLOOKUP(L119&amp;I119,Продукция!A:K,11,0)),"обратитесь к админ справочника")</f>
        <v>согласно рекомендациям производителя теста</v>
      </c>
      <c r="AR119" s="11" t="s">
        <v>4823</v>
      </c>
      <c r="AS119" t="str">
        <f>IFERROR(IF(L119="","",VLOOKUP(L119&amp;I119,Продукция!A:J,10,0)),"обратитесь к админ справочника")</f>
        <v>инструкция тест- ситема Биочек СК -116</v>
      </c>
      <c r="AT119" s="11" t="s">
        <v>4823</v>
      </c>
      <c r="AU119" s="11" t="s">
        <v>4823</v>
      </c>
      <c r="AV119" s="11" t="s">
        <v>2673</v>
      </c>
      <c r="AW119" s="11" t="s">
        <v>4824</v>
      </c>
      <c r="AX119" s="11" t="s">
        <v>502</v>
      </c>
      <c r="AY119" s="11" t="s">
        <v>1005</v>
      </c>
      <c r="AZ119" s="11">
        <v>105</v>
      </c>
      <c r="BA119" s="11">
        <v>37</v>
      </c>
      <c r="BC119" s="11" t="s">
        <v>4854</v>
      </c>
    </row>
    <row r="120" spans="1:55" x14ac:dyDescent="0.25">
      <c r="A120" t="str">
        <f t="shared" si="5"/>
        <v>С/2512NDV (BioChek) болезнь Ньюкасла уровень антител</v>
      </c>
      <c r="B120" t="str">
        <f>IF(E120="","",INDEX(Лаборатории!A:A,MATCH('Производственный контроль'!E120,Лаборатории!B:B,0)))</f>
        <v xml:space="preserve">КУРИНОЕ ЦАРСТВО АО </v>
      </c>
      <c r="C120" t="str">
        <f>IF(E120="","",VLOOKUP(E120,Лаборатории!B:D,3,0))</f>
        <v>U377_CHL</v>
      </c>
      <c r="D120" s="12">
        <v>45656</v>
      </c>
      <c r="E120" s="11" t="s">
        <v>793</v>
      </c>
      <c r="F120" s="11" t="s">
        <v>371</v>
      </c>
      <c r="G120" s="11" t="s">
        <v>502</v>
      </c>
      <c r="H120" s="11" t="s">
        <v>262</v>
      </c>
      <c r="I120" s="11" t="s">
        <v>3424</v>
      </c>
      <c r="J120" t="str">
        <f>IF(L120="","",VLOOKUP(L120,Продукция!B:D,3,0))</f>
        <v>Биологический_материал</v>
      </c>
      <c r="K120" t="str">
        <f>IF(L120="","",VLOOKUP(L120,Продукция!B:C,2,0))</f>
        <v>Сыворотка крови</v>
      </c>
      <c r="L120" s="151" t="s">
        <v>302</v>
      </c>
      <c r="M120">
        <f>IF(L120="","",VLOOKUP(L120,Продукция!B:L,11,0))</f>
        <v>0</v>
      </c>
      <c r="N120" s="11" t="s">
        <v>873</v>
      </c>
      <c r="P120" s="11" t="s">
        <v>340</v>
      </c>
      <c r="Q120" s="11" t="s">
        <v>854</v>
      </c>
      <c r="R120" s="153" t="s">
        <v>4864</v>
      </c>
      <c r="S120" s="11">
        <v>18</v>
      </c>
      <c r="T120" s="11" t="s">
        <v>4839</v>
      </c>
      <c r="V120" s="14">
        <v>45652</v>
      </c>
      <c r="Z120" s="11" t="s">
        <v>4823</v>
      </c>
      <c r="AA120" s="15">
        <v>0.44444444444444442</v>
      </c>
      <c r="AB120" t="str">
        <f>IF(L120="","",VLOOKUP(L120&amp;I120,Продукция!A:I,9,0))</f>
        <v>рекомендация производителя набора</v>
      </c>
      <c r="AC120" s="14">
        <v>45670</v>
      </c>
      <c r="AD120" s="11" t="s">
        <v>2673</v>
      </c>
      <c r="AE120" s="11" t="s">
        <v>4823</v>
      </c>
      <c r="AF120" t="str">
        <f>IF(AD120="","",VLOOKUP(AD120,'Сотрудники и ссылки'!A:B,2,0))</f>
        <v>Серолог</v>
      </c>
      <c r="AG120">
        <f>IF(AD120="","",VLOOKUP(AD120,'Сотрудники и ссылки'!A:C,3,0))</f>
        <v>20001771</v>
      </c>
      <c r="AH120" s="11" t="s">
        <v>2673</v>
      </c>
      <c r="AI120" t="str">
        <f>IF(AH120="","",VLOOKUP(AH120,'Сотрудники и ссылки'!A:B,2,0))</f>
        <v>Серолог</v>
      </c>
      <c r="AJ120">
        <f>IF(AH120="","",VLOOKUP(AH120,'Сотрудники и ссылки'!A:C,3,0))</f>
        <v>20001771</v>
      </c>
      <c r="AK120" s="14">
        <v>45670</v>
      </c>
      <c r="AL120" s="2">
        <f>IF(AK120="","",AK120+VLOOKUP(I120,'Вид исследования'!B:E,4,0))</f>
        <v>45671</v>
      </c>
      <c r="AM120" s="2">
        <f>IF(AK120="","",AK120+VLOOKUP(I120,'Вид исследования'!B:F,5,0))</f>
        <v>45671</v>
      </c>
      <c r="AN120" s="14">
        <v>45670</v>
      </c>
      <c r="AP120" s="11" t="s">
        <v>189</v>
      </c>
      <c r="AQ120" t="str">
        <f>IFERROR(IF(L120="","",VLOOKUP(L120&amp;I120,Продукция!A:K,11,0)),"обратитесь к админ справочника")</f>
        <v>согласно рекомендациям производителя теста</v>
      </c>
      <c r="AR120" s="11" t="s">
        <v>4823</v>
      </c>
      <c r="AS120" t="str">
        <f>IFERROR(IF(L120="","",VLOOKUP(L120&amp;I120,Продукция!A:J,10,0)),"обратитесь к админ справочника")</f>
        <v>инструкция тест- ситема Биочек СК -116</v>
      </c>
      <c r="AT120" s="11" t="s">
        <v>4823</v>
      </c>
      <c r="AU120" s="11" t="s">
        <v>4823</v>
      </c>
      <c r="AV120" s="11" t="s">
        <v>2673</v>
      </c>
      <c r="AW120" s="11" t="s">
        <v>4824</v>
      </c>
      <c r="AX120" s="11" t="s">
        <v>502</v>
      </c>
      <c r="AY120" s="11" t="s">
        <v>1006</v>
      </c>
      <c r="AZ120" s="11">
        <v>105</v>
      </c>
      <c r="BA120" s="11">
        <v>37</v>
      </c>
      <c r="BC120" s="11" t="s">
        <v>4854</v>
      </c>
    </row>
    <row r="121" spans="1:55" x14ac:dyDescent="0.25">
      <c r="A121" t="str">
        <f t="shared" si="5"/>
        <v>С/2512NDV (BioChek) болезнь Ньюкасла уровень антител</v>
      </c>
      <c r="B121" t="str">
        <f>IF(E121="","",INDEX(Лаборатории!A:A,MATCH('Производственный контроль'!E121,Лаборатории!B:B,0)))</f>
        <v xml:space="preserve">КУРИНОЕ ЦАРСТВО АО </v>
      </c>
      <c r="C121" t="str">
        <f>IF(E121="","",VLOOKUP(E121,Лаборатории!B:D,3,0))</f>
        <v>U377_CHL</v>
      </c>
      <c r="D121" s="12">
        <v>45656</v>
      </c>
      <c r="E121" s="11" t="s">
        <v>793</v>
      </c>
      <c r="F121" s="11" t="s">
        <v>371</v>
      </c>
      <c r="G121" s="11" t="s">
        <v>502</v>
      </c>
      <c r="H121" s="11" t="s">
        <v>262</v>
      </c>
      <c r="I121" s="11" t="s">
        <v>3424</v>
      </c>
      <c r="J121" t="str">
        <f>IF(L121="","",VLOOKUP(L121,Продукция!B:D,3,0))</f>
        <v>Биологический_материал</v>
      </c>
      <c r="K121" t="str">
        <f>IF(L121="","",VLOOKUP(L121,Продукция!B:C,2,0))</f>
        <v>Сыворотка крови</v>
      </c>
      <c r="L121" s="151" t="s">
        <v>302</v>
      </c>
      <c r="M121">
        <f>IF(L121="","",VLOOKUP(L121,Продукция!B:L,11,0))</f>
        <v>0</v>
      </c>
      <c r="N121" s="11" t="s">
        <v>873</v>
      </c>
      <c r="P121" s="11" t="s">
        <v>340</v>
      </c>
      <c r="Q121" s="11" t="s">
        <v>854</v>
      </c>
      <c r="R121" s="153" t="s">
        <v>4844</v>
      </c>
      <c r="S121" s="11">
        <v>18</v>
      </c>
      <c r="T121" s="11" t="s">
        <v>4839</v>
      </c>
      <c r="V121" s="14">
        <v>45651</v>
      </c>
      <c r="Z121" s="11" t="s">
        <v>4823</v>
      </c>
      <c r="AA121" s="15">
        <v>0.44444444444444442</v>
      </c>
      <c r="AB121" t="str">
        <f>IF(L121="","",VLOOKUP(L121&amp;I121,Продукция!A:I,9,0))</f>
        <v>рекомендация производителя набора</v>
      </c>
      <c r="AC121" s="14">
        <v>45670</v>
      </c>
      <c r="AD121" s="11" t="s">
        <v>2673</v>
      </c>
      <c r="AE121" s="11" t="s">
        <v>4823</v>
      </c>
      <c r="AF121" t="str">
        <f>IF(AD121="","",VLOOKUP(AD121,'Сотрудники и ссылки'!A:B,2,0))</f>
        <v>Серолог</v>
      </c>
      <c r="AG121">
        <f>IF(AD121="","",VLOOKUP(AD121,'Сотрудники и ссылки'!A:C,3,0))</f>
        <v>20001771</v>
      </c>
      <c r="AH121" s="11" t="s">
        <v>2673</v>
      </c>
      <c r="AI121" t="str">
        <f>IF(AH121="","",VLOOKUP(AH121,'Сотрудники и ссылки'!A:B,2,0))</f>
        <v>Серолог</v>
      </c>
      <c r="AJ121">
        <f>IF(AH121="","",VLOOKUP(AH121,'Сотрудники и ссылки'!A:C,3,0))</f>
        <v>20001771</v>
      </c>
      <c r="AK121" s="14">
        <v>45670</v>
      </c>
      <c r="AL121" s="2">
        <f>IF(AK121="","",AK121+VLOOKUP(I121,'Вид исследования'!B:E,4,0))</f>
        <v>45671</v>
      </c>
      <c r="AM121" s="2">
        <f>IF(AK121="","",AK121+VLOOKUP(I121,'Вид исследования'!B:F,5,0))</f>
        <v>45671</v>
      </c>
      <c r="AN121" s="14">
        <v>45670</v>
      </c>
      <c r="AP121" s="11" t="s">
        <v>189</v>
      </c>
      <c r="AQ121" t="str">
        <f>IFERROR(IF(L121="","",VLOOKUP(L121&amp;I121,Продукция!A:K,11,0)),"обратитесь к админ справочника")</f>
        <v>согласно рекомендациям производителя теста</v>
      </c>
      <c r="AR121" s="11" t="s">
        <v>4823</v>
      </c>
      <c r="AS121" t="str">
        <f>IFERROR(IF(L121="","",VLOOKUP(L121&amp;I121,Продукция!A:J,10,0)),"обратитесь к админ справочника")</f>
        <v>инструкция тест- ситема Биочек СК -116</v>
      </c>
      <c r="AT121" s="11" t="s">
        <v>4823</v>
      </c>
      <c r="AU121" s="11" t="s">
        <v>4823</v>
      </c>
      <c r="AV121" s="11" t="s">
        <v>2673</v>
      </c>
      <c r="AW121" s="11" t="s">
        <v>4824</v>
      </c>
      <c r="AX121" s="11" t="s">
        <v>502</v>
      </c>
      <c r="AY121" s="11" t="s">
        <v>1016</v>
      </c>
      <c r="AZ121" s="11">
        <v>105</v>
      </c>
      <c r="BA121" s="11">
        <v>37</v>
      </c>
      <c r="BC121" s="11" t="s">
        <v>4854</v>
      </c>
    </row>
    <row r="122" spans="1:55" x14ac:dyDescent="0.25">
      <c r="A122" t="str">
        <f t="shared" si="5"/>
        <v>С/2512NDV (BioChek) болезнь Ньюкасла уровень антител</v>
      </c>
      <c r="B122" t="str">
        <f>IF(E122="","",INDEX(Лаборатории!A:A,MATCH('Производственный контроль'!E122,Лаборатории!B:B,0)))</f>
        <v xml:space="preserve">КУРИНОЕ ЦАРСТВО АО </v>
      </c>
      <c r="C122" t="str">
        <f>IF(E122="","",VLOOKUP(E122,Лаборатории!B:D,3,0))</f>
        <v>U377_CHL</v>
      </c>
      <c r="D122" s="12">
        <v>45656</v>
      </c>
      <c r="E122" s="11" t="s">
        <v>793</v>
      </c>
      <c r="F122" s="11" t="s">
        <v>371</v>
      </c>
      <c r="G122" s="11" t="s">
        <v>502</v>
      </c>
      <c r="H122" s="11" t="s">
        <v>262</v>
      </c>
      <c r="I122" s="11" t="s">
        <v>3424</v>
      </c>
      <c r="J122" t="str">
        <f>IF(L122="","",VLOOKUP(L122,Продукция!B:D,3,0))</f>
        <v>Биологический_материал</v>
      </c>
      <c r="K122" t="str">
        <f>IF(L122="","",VLOOKUP(L122,Продукция!B:C,2,0))</f>
        <v>Сыворотка крови</v>
      </c>
      <c r="L122" s="151" t="s">
        <v>302</v>
      </c>
      <c r="M122">
        <f>IF(L122="","",VLOOKUP(L122,Продукция!B:L,11,0))</f>
        <v>0</v>
      </c>
      <c r="N122" s="11" t="s">
        <v>873</v>
      </c>
      <c r="P122" s="11" t="s">
        <v>340</v>
      </c>
      <c r="Q122" s="11" t="s">
        <v>854</v>
      </c>
      <c r="R122" s="153" t="s">
        <v>4842</v>
      </c>
      <c r="S122" s="11">
        <v>18</v>
      </c>
      <c r="T122" s="11" t="s">
        <v>4839</v>
      </c>
      <c r="V122" s="14">
        <v>45650</v>
      </c>
      <c r="Z122" s="11" t="s">
        <v>4823</v>
      </c>
      <c r="AA122" s="15">
        <v>0.44444444444444442</v>
      </c>
      <c r="AB122" t="str">
        <f>IF(L122="","",VLOOKUP(L122&amp;I122,Продукция!A:I,9,0))</f>
        <v>рекомендация производителя набора</v>
      </c>
      <c r="AC122" s="14">
        <v>45670</v>
      </c>
      <c r="AD122" s="11" t="s">
        <v>2673</v>
      </c>
      <c r="AE122" s="11" t="s">
        <v>4823</v>
      </c>
      <c r="AF122" t="str">
        <f>IF(AD122="","",VLOOKUP(AD122,'Сотрудники и ссылки'!A:B,2,0))</f>
        <v>Серолог</v>
      </c>
      <c r="AG122">
        <f>IF(AD122="","",VLOOKUP(AD122,'Сотрудники и ссылки'!A:C,3,0))</f>
        <v>20001771</v>
      </c>
      <c r="AH122" s="11" t="s">
        <v>2673</v>
      </c>
      <c r="AI122" t="str">
        <f>IF(AH122="","",VLOOKUP(AH122,'Сотрудники и ссылки'!A:B,2,0))</f>
        <v>Серолог</v>
      </c>
      <c r="AJ122">
        <f>IF(AH122="","",VLOOKUP(AH122,'Сотрудники и ссылки'!A:C,3,0))</f>
        <v>20001771</v>
      </c>
      <c r="AK122" s="14">
        <v>45670</v>
      </c>
      <c r="AL122" s="2">
        <f>IF(AK122="","",AK122+VLOOKUP(I122,'Вид исследования'!B:E,4,0))</f>
        <v>45671</v>
      </c>
      <c r="AM122" s="2">
        <f>IF(AK122="","",AK122+VLOOKUP(I122,'Вид исследования'!B:F,5,0))</f>
        <v>45671</v>
      </c>
      <c r="AN122" s="14">
        <v>45670</v>
      </c>
      <c r="AP122" s="11" t="s">
        <v>189</v>
      </c>
      <c r="AQ122" t="str">
        <f>IFERROR(IF(L122="","",VLOOKUP(L122&amp;I122,Продукция!A:K,11,0)),"обратитесь к админ справочника")</f>
        <v>согласно рекомендациям производителя теста</v>
      </c>
      <c r="AR122" s="11" t="s">
        <v>4823</v>
      </c>
      <c r="AS122" t="str">
        <f>IFERROR(IF(L122="","",VLOOKUP(L122&amp;I122,Продукция!A:J,10,0)),"обратитесь к админ справочника")</f>
        <v>инструкция тест- ситема Биочек СК -116</v>
      </c>
      <c r="AT122" s="11" t="s">
        <v>4823</v>
      </c>
      <c r="AU122" s="11" t="s">
        <v>4823</v>
      </c>
      <c r="AV122" s="11" t="s">
        <v>2673</v>
      </c>
      <c r="AW122" s="11" t="s">
        <v>4824</v>
      </c>
      <c r="AX122" s="11" t="s">
        <v>502</v>
      </c>
      <c r="AY122" s="11" t="s">
        <v>1014</v>
      </c>
      <c r="AZ122" s="11">
        <v>105</v>
      </c>
      <c r="BA122" s="11">
        <v>38</v>
      </c>
      <c r="BC122" s="11" t="s">
        <v>4854</v>
      </c>
    </row>
    <row r="123" spans="1:55" x14ac:dyDescent="0.25">
      <c r="A123" t="str">
        <f t="shared" si="5"/>
        <v xml:space="preserve">С/2512CAV (BioChek) анемия уровень антител </v>
      </c>
      <c r="B123" t="str">
        <f>IF(E123="","",INDEX(Лаборатории!A:A,MATCH('Производственный контроль'!E123,Лаборатории!B:B,0)))</f>
        <v xml:space="preserve">КУРИНОЕ ЦАРСТВО АО </v>
      </c>
      <c r="C123" t="str">
        <f>IF(E123="","",VLOOKUP(E123,Лаборатории!B:D,3,0))</f>
        <v>U377_CHL</v>
      </c>
      <c r="D123" s="12">
        <v>45656</v>
      </c>
      <c r="E123" s="11" t="s">
        <v>793</v>
      </c>
      <c r="F123" s="11" t="s">
        <v>371</v>
      </c>
      <c r="G123" s="11" t="s">
        <v>502</v>
      </c>
      <c r="H123" s="11" t="s">
        <v>262</v>
      </c>
      <c r="I123" s="11" t="s">
        <v>3412</v>
      </c>
      <c r="J123" t="str">
        <f>IF(L123="","",VLOOKUP(L123,Продукция!B:D,3,0))</f>
        <v>Биологический_материал</v>
      </c>
      <c r="K123" t="str">
        <f>IF(L123="","",VLOOKUP(L123,Продукция!B:C,2,0))</f>
        <v>Сыворотка крови</v>
      </c>
      <c r="L123" s="151" t="s">
        <v>302</v>
      </c>
      <c r="M123">
        <f>IF(L123="","",VLOOKUP(L123,Продукция!B:L,11,0))</f>
        <v>0</v>
      </c>
      <c r="N123" s="11" t="s">
        <v>873</v>
      </c>
      <c r="P123" s="11" t="s">
        <v>340</v>
      </c>
      <c r="Q123" s="11" t="s">
        <v>854</v>
      </c>
      <c r="R123" s="153" t="s">
        <v>4852</v>
      </c>
      <c r="S123" s="11">
        <v>19</v>
      </c>
      <c r="T123" s="11" t="s">
        <v>4839</v>
      </c>
      <c r="V123" s="14">
        <v>45649</v>
      </c>
      <c r="Z123" s="11" t="s">
        <v>4823</v>
      </c>
      <c r="AA123" s="15">
        <v>0.44444444444444442</v>
      </c>
      <c r="AB123" t="str">
        <f>IF(L123="","",VLOOKUP(L123&amp;I123,Продукция!A:I,9,0))</f>
        <v>рекомендация производителя набора</v>
      </c>
      <c r="AC123" s="14">
        <v>45670</v>
      </c>
      <c r="AD123" s="11" t="s">
        <v>2676</v>
      </c>
      <c r="AE123" s="11" t="s">
        <v>4823</v>
      </c>
      <c r="AF123" t="str">
        <f>IF(AD123="","",VLOOKUP(AD123,'Сотрудники и ссылки'!A:B,2,0))</f>
        <v>Серолог</v>
      </c>
      <c r="AG123">
        <f>IF(AD123="","",VLOOKUP(AD123,'Сотрудники и ссылки'!A:C,3,0))</f>
        <v>20007746</v>
      </c>
      <c r="AH123" s="11" t="s">
        <v>2676</v>
      </c>
      <c r="AI123" t="str">
        <f>IF(AH123="","",VLOOKUP(AH123,'Сотрудники и ссылки'!A:B,2,0))</f>
        <v>Серолог</v>
      </c>
      <c r="AJ123">
        <f>IF(AH123="","",VLOOKUP(AH123,'Сотрудники и ссылки'!A:C,3,0))</f>
        <v>20007746</v>
      </c>
      <c r="AK123" s="14">
        <v>45670</v>
      </c>
      <c r="AL123" s="2">
        <f>IF(AK123="","",AK123+VLOOKUP(I123,'Вид исследования'!B:E,4,0))</f>
        <v>45671</v>
      </c>
      <c r="AM123" s="2">
        <f>IF(AK123="","",AK123+VLOOKUP(I123,'Вид исследования'!B:F,5,0))</f>
        <v>45671</v>
      </c>
      <c r="AN123" s="14">
        <v>45670</v>
      </c>
      <c r="AP123" s="11" t="s">
        <v>189</v>
      </c>
      <c r="AQ123" t="str">
        <f>IFERROR(IF(L123="","",VLOOKUP(L123&amp;I123,Продукция!A:K,11,0)),"обратитесь к админ справочника")</f>
        <v>согласно рекомендациям производителя теста</v>
      </c>
      <c r="AR123" s="11" t="s">
        <v>4823</v>
      </c>
      <c r="AS123" t="str">
        <f>IFERROR(IF(L123="","",VLOOKUP(L123&amp;I123,Продукция!A:J,10,0)),"обратитесь к админ справочника")</f>
        <v>инструкция тест- ситема Биочек СК -126</v>
      </c>
      <c r="AT123" s="11" t="s">
        <v>4823</v>
      </c>
      <c r="AU123" s="11" t="s">
        <v>4823</v>
      </c>
      <c r="AV123" s="11" t="s">
        <v>2676</v>
      </c>
      <c r="AW123" s="11" t="s">
        <v>4824</v>
      </c>
      <c r="AX123" s="11" t="s">
        <v>502</v>
      </c>
      <c r="AY123" s="11" t="s">
        <v>1011</v>
      </c>
      <c r="AZ123" s="11">
        <v>105</v>
      </c>
      <c r="BA123" s="11">
        <v>38</v>
      </c>
      <c r="BC123" s="11" t="s">
        <v>4854</v>
      </c>
    </row>
    <row r="124" spans="1:55" x14ac:dyDescent="0.25">
      <c r="A124" t="str">
        <f t="shared" si="5"/>
        <v xml:space="preserve">С/2512CAV (BioChek) анемия уровень антител </v>
      </c>
      <c r="B124" t="str">
        <f>IF(E124="","",INDEX(Лаборатории!A:A,MATCH('Производственный контроль'!E124,Лаборатории!B:B,0)))</f>
        <v xml:space="preserve">КУРИНОЕ ЦАРСТВО АО </v>
      </c>
      <c r="C124" t="str">
        <f>IF(E124="","",VLOOKUP(E124,Лаборатории!B:D,3,0))</f>
        <v>U377_CHL</v>
      </c>
      <c r="D124" s="12">
        <v>45656</v>
      </c>
      <c r="E124" s="11" t="s">
        <v>793</v>
      </c>
      <c r="F124" s="11" t="s">
        <v>371</v>
      </c>
      <c r="G124" s="11" t="s">
        <v>502</v>
      </c>
      <c r="H124" s="11" t="s">
        <v>262</v>
      </c>
      <c r="I124" s="11" t="s">
        <v>3412</v>
      </c>
      <c r="J124" t="str">
        <f>IF(L124="","",VLOOKUP(L124,Продукция!B:D,3,0))</f>
        <v>Биологический_материал</v>
      </c>
      <c r="K124" t="str">
        <f>IF(L124="","",VLOOKUP(L124,Продукция!B:C,2,0))</f>
        <v>Сыворотка крови</v>
      </c>
      <c r="L124" s="151" t="s">
        <v>302</v>
      </c>
      <c r="M124">
        <f>IF(L124="","",VLOOKUP(L124,Продукция!B:L,11,0))</f>
        <v>0</v>
      </c>
      <c r="N124" s="11" t="s">
        <v>873</v>
      </c>
      <c r="P124" s="11" t="s">
        <v>340</v>
      </c>
      <c r="Q124" s="11" t="s">
        <v>854</v>
      </c>
      <c r="R124" s="153" t="s">
        <v>4857</v>
      </c>
      <c r="S124" s="11">
        <v>19</v>
      </c>
      <c r="T124" s="11" t="s">
        <v>4839</v>
      </c>
      <c r="V124" s="14">
        <v>45650</v>
      </c>
      <c r="Z124" s="11" t="s">
        <v>4823</v>
      </c>
      <c r="AA124" s="15">
        <v>0.44444444444444442</v>
      </c>
      <c r="AB124" t="str">
        <f>IF(L124="","",VLOOKUP(L124&amp;I124,Продукция!A:I,9,0))</f>
        <v>рекомендация производителя набора</v>
      </c>
      <c r="AC124" s="14">
        <v>45670</v>
      </c>
      <c r="AD124" s="11" t="s">
        <v>2676</v>
      </c>
      <c r="AE124" s="11" t="s">
        <v>4823</v>
      </c>
      <c r="AF124" t="str">
        <f>IF(AD124="","",VLOOKUP(AD124,'Сотрудники и ссылки'!A:B,2,0))</f>
        <v>Серолог</v>
      </c>
      <c r="AG124">
        <f>IF(AD124="","",VLOOKUP(AD124,'Сотрудники и ссылки'!A:C,3,0))</f>
        <v>20007746</v>
      </c>
      <c r="AH124" s="11" t="s">
        <v>2676</v>
      </c>
      <c r="AI124" t="str">
        <f>IF(AH124="","",VLOOKUP(AH124,'Сотрудники и ссылки'!A:B,2,0))</f>
        <v>Серолог</v>
      </c>
      <c r="AJ124">
        <f>IF(AH124="","",VLOOKUP(AH124,'Сотрудники и ссылки'!A:C,3,0))</f>
        <v>20007746</v>
      </c>
      <c r="AK124" s="14">
        <v>45670</v>
      </c>
      <c r="AL124" s="2">
        <f>IF(AK124="","",AK124+VLOOKUP(I124,'Вид исследования'!B:E,4,0))</f>
        <v>45671</v>
      </c>
      <c r="AM124" s="2">
        <f>IF(AK124="","",AK124+VLOOKUP(I124,'Вид исследования'!B:F,5,0))</f>
        <v>45671</v>
      </c>
      <c r="AN124" s="14">
        <v>45670</v>
      </c>
      <c r="AP124" s="11" t="s">
        <v>189</v>
      </c>
      <c r="AQ124" t="str">
        <f>IFERROR(IF(L124="","",VLOOKUP(L124&amp;I124,Продукция!A:K,11,0)),"обратитесь к админ справочника")</f>
        <v>согласно рекомендациям производителя теста</v>
      </c>
      <c r="AR124" s="11" t="s">
        <v>4823</v>
      </c>
      <c r="AS124" t="str">
        <f>IFERROR(IF(L124="","",VLOOKUP(L124&amp;I124,Продукция!A:J,10,0)),"обратитесь к админ справочника")</f>
        <v>инструкция тест- ситема Биочек СК -126</v>
      </c>
      <c r="AT124" s="11" t="s">
        <v>4823</v>
      </c>
      <c r="AU124" s="11" t="s">
        <v>4823</v>
      </c>
      <c r="AV124" s="11" t="s">
        <v>2676</v>
      </c>
      <c r="AW124" s="11" t="s">
        <v>4824</v>
      </c>
      <c r="AX124" s="11" t="s">
        <v>502</v>
      </c>
      <c r="AY124" s="11" t="s">
        <v>1005</v>
      </c>
      <c r="AZ124" s="11">
        <v>105</v>
      </c>
      <c r="BA124" s="11">
        <v>37</v>
      </c>
      <c r="BC124" s="11" t="s">
        <v>4854</v>
      </c>
    </row>
    <row r="125" spans="1:55" x14ac:dyDescent="0.25">
      <c r="A125" t="str">
        <f t="shared" si="5"/>
        <v xml:space="preserve">С/2512CAV (BioChek) анемия уровень антител </v>
      </c>
      <c r="B125" t="str">
        <f>IF(E125="","",INDEX(Лаборатории!A:A,MATCH('Производственный контроль'!E125,Лаборатории!B:B,0)))</f>
        <v xml:space="preserve">КУРИНОЕ ЦАРСТВО АО </v>
      </c>
      <c r="C125" t="str">
        <f>IF(E125="","",VLOOKUP(E125,Лаборатории!B:D,3,0))</f>
        <v>U377_CHL</v>
      </c>
      <c r="D125" s="12">
        <v>45656</v>
      </c>
      <c r="E125" s="11" t="s">
        <v>793</v>
      </c>
      <c r="F125" s="11" t="s">
        <v>371</v>
      </c>
      <c r="G125" s="11" t="s">
        <v>502</v>
      </c>
      <c r="H125" s="11" t="s">
        <v>262</v>
      </c>
      <c r="I125" s="11" t="s">
        <v>3412</v>
      </c>
      <c r="J125" t="str">
        <f>IF(L125="","",VLOOKUP(L125,Продукция!B:D,3,0))</f>
        <v>Биологический_материал</v>
      </c>
      <c r="K125" t="str">
        <f>IF(L125="","",VLOOKUP(L125,Продукция!B:C,2,0))</f>
        <v>Сыворотка крови</v>
      </c>
      <c r="L125" s="151" t="s">
        <v>302</v>
      </c>
      <c r="M125">
        <f>IF(L125="","",VLOOKUP(L125,Продукция!B:L,11,0))</f>
        <v>0</v>
      </c>
      <c r="N125" s="11" t="s">
        <v>873</v>
      </c>
      <c r="P125" s="11" t="s">
        <v>340</v>
      </c>
      <c r="Q125" s="11" t="s">
        <v>854</v>
      </c>
      <c r="R125" s="153" t="s">
        <v>4864</v>
      </c>
      <c r="S125" s="11">
        <v>18</v>
      </c>
      <c r="T125" s="11" t="s">
        <v>4839</v>
      </c>
      <c r="V125" s="14">
        <v>45652</v>
      </c>
      <c r="Z125" s="11" t="s">
        <v>4823</v>
      </c>
      <c r="AA125" s="15">
        <v>0.44444444444444442</v>
      </c>
      <c r="AB125" t="str">
        <f>IF(L125="","",VLOOKUP(L125&amp;I125,Продукция!A:I,9,0))</f>
        <v>рекомендация производителя набора</v>
      </c>
      <c r="AC125" s="14">
        <v>45670</v>
      </c>
      <c r="AD125" s="11" t="s">
        <v>2676</v>
      </c>
      <c r="AE125" s="11" t="s">
        <v>4823</v>
      </c>
      <c r="AF125" t="str">
        <f>IF(AD125="","",VLOOKUP(AD125,'Сотрудники и ссылки'!A:B,2,0))</f>
        <v>Серолог</v>
      </c>
      <c r="AG125">
        <f>IF(AD125="","",VLOOKUP(AD125,'Сотрудники и ссылки'!A:C,3,0))</f>
        <v>20007746</v>
      </c>
      <c r="AH125" s="11" t="s">
        <v>2676</v>
      </c>
      <c r="AI125" t="str">
        <f>IF(AH125="","",VLOOKUP(AH125,'Сотрудники и ссылки'!A:B,2,0))</f>
        <v>Серолог</v>
      </c>
      <c r="AJ125">
        <f>IF(AH125="","",VLOOKUP(AH125,'Сотрудники и ссылки'!A:C,3,0))</f>
        <v>20007746</v>
      </c>
      <c r="AK125" s="14">
        <v>45670</v>
      </c>
      <c r="AL125" s="2">
        <f>IF(AK125="","",AK125+VLOOKUP(I125,'Вид исследования'!B:E,4,0))</f>
        <v>45671</v>
      </c>
      <c r="AM125" s="2">
        <f>IF(AK125="","",AK125+VLOOKUP(I125,'Вид исследования'!B:F,5,0))</f>
        <v>45671</v>
      </c>
      <c r="AN125" s="14">
        <v>45670</v>
      </c>
      <c r="AP125" s="11" t="s">
        <v>189</v>
      </c>
      <c r="AQ125" t="str">
        <f>IFERROR(IF(L125="","",VLOOKUP(L125&amp;I125,Продукция!A:K,11,0)),"обратитесь к админ справочника")</f>
        <v>согласно рекомендациям производителя теста</v>
      </c>
      <c r="AR125" s="11" t="s">
        <v>4823</v>
      </c>
      <c r="AS125" t="str">
        <f>IFERROR(IF(L125="","",VLOOKUP(L125&amp;I125,Продукция!A:J,10,0)),"обратитесь к админ справочника")</f>
        <v>инструкция тест- ситема Биочек СК -126</v>
      </c>
      <c r="AT125" s="11" t="s">
        <v>4823</v>
      </c>
      <c r="AU125" s="11" t="s">
        <v>4823</v>
      </c>
      <c r="AV125" s="11" t="s">
        <v>2676</v>
      </c>
      <c r="AW125" s="11" t="s">
        <v>4824</v>
      </c>
      <c r="AX125" s="11" t="s">
        <v>502</v>
      </c>
      <c r="AY125" s="11" t="s">
        <v>1006</v>
      </c>
      <c r="AZ125" s="11">
        <v>105</v>
      </c>
      <c r="BA125" s="11">
        <v>37</v>
      </c>
      <c r="BC125" s="11" t="s">
        <v>4854</v>
      </c>
    </row>
    <row r="126" spans="1:55" x14ac:dyDescent="0.25">
      <c r="A126" t="str">
        <f t="shared" si="5"/>
        <v xml:space="preserve">С/2512CAV (BioChek) анемия уровень антител </v>
      </c>
      <c r="B126" t="str">
        <f>IF(E126="","",INDEX(Лаборатории!A:A,MATCH('Производственный контроль'!E126,Лаборатории!B:B,0)))</f>
        <v xml:space="preserve">КУРИНОЕ ЦАРСТВО АО </v>
      </c>
      <c r="C126" t="str">
        <f>IF(E126="","",VLOOKUP(E126,Лаборатории!B:D,3,0))</f>
        <v>U377_CHL</v>
      </c>
      <c r="D126" s="12">
        <v>45656</v>
      </c>
      <c r="E126" s="11" t="s">
        <v>793</v>
      </c>
      <c r="F126" s="11" t="s">
        <v>371</v>
      </c>
      <c r="G126" s="11" t="s">
        <v>502</v>
      </c>
      <c r="H126" s="11" t="s">
        <v>262</v>
      </c>
      <c r="I126" s="11" t="s">
        <v>3412</v>
      </c>
      <c r="J126" t="str">
        <f>IF(L126="","",VLOOKUP(L126,Продукция!B:D,3,0))</f>
        <v>Биологический_материал</v>
      </c>
      <c r="K126" t="str">
        <f>IF(L126="","",VLOOKUP(L126,Продукция!B:C,2,0))</f>
        <v>Сыворотка крови</v>
      </c>
      <c r="L126" s="151" t="s">
        <v>302</v>
      </c>
      <c r="M126">
        <f>IF(L126="","",VLOOKUP(L126,Продукция!B:L,11,0))</f>
        <v>0</v>
      </c>
      <c r="N126" s="11" t="s">
        <v>873</v>
      </c>
      <c r="P126" s="11" t="s">
        <v>340</v>
      </c>
      <c r="Q126" s="11" t="s">
        <v>854</v>
      </c>
      <c r="R126" s="153" t="s">
        <v>4844</v>
      </c>
      <c r="S126" s="11">
        <v>18</v>
      </c>
      <c r="T126" s="11" t="s">
        <v>4839</v>
      </c>
      <c r="V126" s="14">
        <v>45651</v>
      </c>
      <c r="Z126" s="11" t="s">
        <v>4823</v>
      </c>
      <c r="AA126" s="15">
        <v>0.44444444444444442</v>
      </c>
      <c r="AB126" t="str">
        <f>IF(L126="","",VLOOKUP(L126&amp;I126,Продукция!A:I,9,0))</f>
        <v>рекомендация производителя набора</v>
      </c>
      <c r="AC126" s="14">
        <v>45670</v>
      </c>
      <c r="AD126" s="11" t="s">
        <v>2676</v>
      </c>
      <c r="AE126" s="11" t="s">
        <v>4823</v>
      </c>
      <c r="AF126" t="str">
        <f>IF(AD126="","",VLOOKUP(AD126,'Сотрудники и ссылки'!A:B,2,0))</f>
        <v>Серолог</v>
      </c>
      <c r="AG126">
        <f>IF(AD126="","",VLOOKUP(AD126,'Сотрудники и ссылки'!A:C,3,0))</f>
        <v>20007746</v>
      </c>
      <c r="AH126" s="11" t="s">
        <v>2676</v>
      </c>
      <c r="AI126" t="str">
        <f>IF(AH126="","",VLOOKUP(AH126,'Сотрудники и ссылки'!A:B,2,0))</f>
        <v>Серолог</v>
      </c>
      <c r="AJ126">
        <f>IF(AH126="","",VLOOKUP(AH126,'Сотрудники и ссылки'!A:C,3,0))</f>
        <v>20007746</v>
      </c>
      <c r="AK126" s="14">
        <v>45670</v>
      </c>
      <c r="AL126" s="2">
        <f>IF(AK126="","",AK126+VLOOKUP(I126,'Вид исследования'!B:E,4,0))</f>
        <v>45671</v>
      </c>
      <c r="AM126" s="2">
        <f>IF(AK126="","",AK126+VLOOKUP(I126,'Вид исследования'!B:F,5,0))</f>
        <v>45671</v>
      </c>
      <c r="AN126" s="14">
        <v>45670</v>
      </c>
      <c r="AP126" s="11" t="s">
        <v>189</v>
      </c>
      <c r="AQ126" t="str">
        <f>IFERROR(IF(L126="","",VLOOKUP(L126&amp;I126,Продукция!A:K,11,0)),"обратитесь к админ справочника")</f>
        <v>согласно рекомендациям производителя теста</v>
      </c>
      <c r="AR126" s="11" t="s">
        <v>4823</v>
      </c>
      <c r="AS126" t="str">
        <f>IFERROR(IF(L126="","",VLOOKUP(L126&amp;I126,Продукция!A:J,10,0)),"обратитесь к админ справочника")</f>
        <v>инструкция тест- ситема Биочек СК -126</v>
      </c>
      <c r="AT126" s="11" t="s">
        <v>4823</v>
      </c>
      <c r="AU126" s="11" t="s">
        <v>4823</v>
      </c>
      <c r="AV126" s="11" t="s">
        <v>2676</v>
      </c>
      <c r="AW126" s="11" t="s">
        <v>4824</v>
      </c>
      <c r="AX126" s="11" t="s">
        <v>502</v>
      </c>
      <c r="AY126" s="11" t="s">
        <v>1016</v>
      </c>
      <c r="AZ126" s="11">
        <v>105</v>
      </c>
      <c r="BA126" s="11">
        <v>37</v>
      </c>
      <c r="BC126" s="11" t="s">
        <v>4854</v>
      </c>
    </row>
    <row r="127" spans="1:55" x14ac:dyDescent="0.25">
      <c r="A127" t="str">
        <f t="shared" si="5"/>
        <v xml:space="preserve">С/2512CAV (BioChek) анемия уровень антител </v>
      </c>
      <c r="B127" t="str">
        <f>IF(E127="","",INDEX(Лаборатории!A:A,MATCH('Производственный контроль'!E127,Лаборатории!B:B,0)))</f>
        <v xml:space="preserve">КУРИНОЕ ЦАРСТВО АО </v>
      </c>
      <c r="C127" t="str">
        <f>IF(E127="","",VLOOKUP(E127,Лаборатории!B:D,3,0))</f>
        <v>U377_CHL</v>
      </c>
      <c r="D127" s="12">
        <v>45656</v>
      </c>
      <c r="E127" s="11" t="s">
        <v>793</v>
      </c>
      <c r="F127" s="11" t="s">
        <v>371</v>
      </c>
      <c r="G127" s="11" t="s">
        <v>502</v>
      </c>
      <c r="H127" s="11" t="s">
        <v>262</v>
      </c>
      <c r="I127" s="11" t="s">
        <v>3412</v>
      </c>
      <c r="J127" t="str">
        <f>IF(L127="","",VLOOKUP(L127,Продукция!B:D,3,0))</f>
        <v>Биологический_материал</v>
      </c>
      <c r="K127" t="str">
        <f>IF(L127="","",VLOOKUP(L127,Продукция!B:C,2,0))</f>
        <v>Сыворотка крови</v>
      </c>
      <c r="L127" s="151" t="s">
        <v>302</v>
      </c>
      <c r="M127">
        <f>IF(L127="","",VLOOKUP(L127,Продукция!B:L,11,0))</f>
        <v>0</v>
      </c>
      <c r="N127" s="11" t="s">
        <v>873</v>
      </c>
      <c r="P127" s="11" t="s">
        <v>340</v>
      </c>
      <c r="Q127" s="11" t="s">
        <v>854</v>
      </c>
      <c r="R127" s="153" t="s">
        <v>4842</v>
      </c>
      <c r="S127" s="11">
        <v>18</v>
      </c>
      <c r="T127" s="11" t="s">
        <v>4839</v>
      </c>
      <c r="V127" s="14">
        <v>45650</v>
      </c>
      <c r="Z127" s="11" t="s">
        <v>4823</v>
      </c>
      <c r="AA127" s="15">
        <v>0.44444444444444442</v>
      </c>
      <c r="AB127" t="str">
        <f>IF(L127="","",VLOOKUP(L127&amp;I127,Продукция!A:I,9,0))</f>
        <v>рекомендация производителя набора</v>
      </c>
      <c r="AC127" s="14">
        <v>45670</v>
      </c>
      <c r="AD127" s="11" t="s">
        <v>2676</v>
      </c>
      <c r="AE127" s="11" t="s">
        <v>4823</v>
      </c>
      <c r="AF127" t="str">
        <f>IF(AD127="","",VLOOKUP(AD127,'Сотрудники и ссылки'!A:B,2,0))</f>
        <v>Серолог</v>
      </c>
      <c r="AG127">
        <f>IF(AD127="","",VLOOKUP(AD127,'Сотрудники и ссылки'!A:C,3,0))</f>
        <v>20007746</v>
      </c>
      <c r="AH127" s="11" t="s">
        <v>2676</v>
      </c>
      <c r="AI127" t="str">
        <f>IF(AH127="","",VLOOKUP(AH127,'Сотрудники и ссылки'!A:B,2,0))</f>
        <v>Серолог</v>
      </c>
      <c r="AJ127">
        <f>IF(AH127="","",VLOOKUP(AH127,'Сотрудники и ссылки'!A:C,3,0))</f>
        <v>20007746</v>
      </c>
      <c r="AK127" s="14">
        <v>45670</v>
      </c>
      <c r="AL127" s="2">
        <f>IF(AK127="","",AK127+VLOOKUP(I127,'Вид исследования'!B:E,4,0))</f>
        <v>45671</v>
      </c>
      <c r="AM127" s="2">
        <f>IF(AK127="","",AK127+VLOOKUP(I127,'Вид исследования'!B:F,5,0))</f>
        <v>45671</v>
      </c>
      <c r="AN127" s="14">
        <v>45670</v>
      </c>
      <c r="AP127" s="11" t="s">
        <v>189</v>
      </c>
      <c r="AQ127" t="str">
        <f>IFERROR(IF(L127="","",VLOOKUP(L127&amp;I127,Продукция!A:K,11,0)),"обратитесь к админ справочника")</f>
        <v>согласно рекомендациям производителя теста</v>
      </c>
      <c r="AR127" s="11" t="s">
        <v>4823</v>
      </c>
      <c r="AS127" t="str">
        <f>IFERROR(IF(L127="","",VLOOKUP(L127&amp;I127,Продукция!A:J,10,0)),"обратитесь к админ справочника")</f>
        <v>инструкция тест- ситема Биочек СК -126</v>
      </c>
      <c r="AT127" s="11" t="s">
        <v>4823</v>
      </c>
      <c r="AU127" s="11" t="s">
        <v>4823</v>
      </c>
      <c r="AV127" s="11" t="s">
        <v>2676</v>
      </c>
      <c r="AW127" s="11" t="s">
        <v>4824</v>
      </c>
      <c r="AX127" s="11" t="s">
        <v>502</v>
      </c>
      <c r="AY127" s="11" t="s">
        <v>1014</v>
      </c>
      <c r="AZ127" s="11">
        <v>105</v>
      </c>
      <c r="BA127" s="11">
        <v>38</v>
      </c>
      <c r="BC127" s="11" t="s">
        <v>4854</v>
      </c>
    </row>
    <row r="128" spans="1:55" x14ac:dyDescent="0.25">
      <c r="A128" t="str">
        <f t="shared" si="5"/>
        <v>С/2512FADV (BioChek) аденовирус уровень антител</v>
      </c>
      <c r="B128" t="str">
        <f>IF(E128="","",INDEX(Лаборатории!A:A,MATCH('Производственный контроль'!E128,Лаборатории!B:B,0)))</f>
        <v xml:space="preserve">КУРИНОЕ ЦАРСТВО АО </v>
      </c>
      <c r="C128" t="str">
        <f>IF(E128="","",VLOOKUP(E128,Лаборатории!B:D,3,0))</f>
        <v>U377_CHL</v>
      </c>
      <c r="D128" s="12">
        <v>45656</v>
      </c>
      <c r="E128" s="11" t="s">
        <v>793</v>
      </c>
      <c r="F128" s="11" t="s">
        <v>371</v>
      </c>
      <c r="G128" s="11" t="s">
        <v>502</v>
      </c>
      <c r="H128" s="11" t="s">
        <v>262</v>
      </c>
      <c r="I128" s="11" t="s">
        <v>3414</v>
      </c>
      <c r="J128" t="str">
        <f>IF(L128="","",VLOOKUP(L128,Продукция!B:D,3,0))</f>
        <v>Биологический_материал</v>
      </c>
      <c r="K128" t="str">
        <f>IF(L128="","",VLOOKUP(L128,Продукция!B:C,2,0))</f>
        <v>Сыворотка крови</v>
      </c>
      <c r="L128" s="151" t="s">
        <v>302</v>
      </c>
      <c r="M128">
        <f>IF(L128="","",VLOOKUP(L128,Продукция!B:L,11,0))</f>
        <v>0</v>
      </c>
      <c r="N128" s="11" t="s">
        <v>873</v>
      </c>
      <c r="P128" s="11" t="s">
        <v>340</v>
      </c>
      <c r="Q128" s="11" t="s">
        <v>854</v>
      </c>
      <c r="R128" s="153" t="s">
        <v>4852</v>
      </c>
      <c r="S128" s="11">
        <v>19</v>
      </c>
      <c r="T128" s="11" t="s">
        <v>4839</v>
      </c>
      <c r="V128" s="14">
        <v>45649</v>
      </c>
      <c r="Z128" s="11" t="s">
        <v>4823</v>
      </c>
      <c r="AA128" s="15">
        <v>0.44444444444444442</v>
      </c>
      <c r="AB128" t="str">
        <f>IF(L128="","",VLOOKUP(L128&amp;I128,Продукция!A:I,9,0))</f>
        <v>рекомендация производителя набора</v>
      </c>
      <c r="AC128" s="14">
        <v>45670</v>
      </c>
      <c r="AD128" s="11" t="s">
        <v>2676</v>
      </c>
      <c r="AE128" s="11" t="s">
        <v>4823</v>
      </c>
      <c r="AF128" t="str">
        <f>IF(AD128="","",VLOOKUP(AD128,'Сотрудники и ссылки'!A:B,2,0))</f>
        <v>Серолог</v>
      </c>
      <c r="AG128">
        <f>IF(AD128="","",VLOOKUP(AD128,'Сотрудники и ссылки'!A:C,3,0))</f>
        <v>20007746</v>
      </c>
      <c r="AH128" s="11" t="s">
        <v>2676</v>
      </c>
      <c r="AI128" t="str">
        <f>IF(AH128="","",VLOOKUP(AH128,'Сотрудники и ссылки'!A:B,2,0))</f>
        <v>Серолог</v>
      </c>
      <c r="AJ128">
        <f>IF(AH128="","",VLOOKUP(AH128,'Сотрудники и ссылки'!A:C,3,0))</f>
        <v>20007746</v>
      </c>
      <c r="AK128" s="14">
        <v>45670</v>
      </c>
      <c r="AL128" s="2">
        <f>IF(AK128="","",AK128+VLOOKUP(I128,'Вид исследования'!B:E,4,0))</f>
        <v>45671</v>
      </c>
      <c r="AM128" s="2">
        <f>IF(AK128="","",AK128+VLOOKUP(I128,'Вид исследования'!B:F,5,0))</f>
        <v>45671</v>
      </c>
      <c r="AN128" s="14">
        <v>45670</v>
      </c>
      <c r="AP128" s="11" t="s">
        <v>189</v>
      </c>
      <c r="AQ128" t="str">
        <f>IFERROR(IF(L128="","",VLOOKUP(L128&amp;I128,Продукция!A:K,11,0)),"обратитесь к админ справочника")</f>
        <v>согласно рекомендациям производителя теста</v>
      </c>
      <c r="AR128" s="11" t="s">
        <v>4823</v>
      </c>
      <c r="AS128" t="str">
        <f>IFERROR(IF(L128="","",VLOOKUP(L128&amp;I128,Продукция!A:J,10,0)),"обратитесь к админ справочника")</f>
        <v>инструкция тест- ситема Биочек СК -132</v>
      </c>
      <c r="AT128" s="11" t="s">
        <v>4823</v>
      </c>
      <c r="AU128" s="11" t="s">
        <v>4823</v>
      </c>
      <c r="AV128" s="11" t="s">
        <v>2676</v>
      </c>
      <c r="AW128" s="11" t="s">
        <v>4824</v>
      </c>
      <c r="AX128" s="11" t="s">
        <v>502</v>
      </c>
      <c r="AY128" s="11" t="s">
        <v>1011</v>
      </c>
      <c r="AZ128" s="11">
        <v>105</v>
      </c>
      <c r="BA128" s="11">
        <v>38</v>
      </c>
      <c r="BC128" s="11" t="s">
        <v>4854</v>
      </c>
    </row>
    <row r="129" spans="1:55" x14ac:dyDescent="0.25">
      <c r="A129" t="str">
        <f t="shared" si="5"/>
        <v>С/2512FADV (BioChek) аденовирус уровень антител</v>
      </c>
      <c r="B129" t="str">
        <f>IF(E129="","",INDEX(Лаборатории!A:A,MATCH('Производственный контроль'!E129,Лаборатории!B:B,0)))</f>
        <v xml:space="preserve">КУРИНОЕ ЦАРСТВО АО </v>
      </c>
      <c r="C129" t="str">
        <f>IF(E129="","",VLOOKUP(E129,Лаборатории!B:D,3,0))</f>
        <v>U377_CHL</v>
      </c>
      <c r="D129" s="12">
        <v>45656</v>
      </c>
      <c r="E129" s="11" t="s">
        <v>793</v>
      </c>
      <c r="F129" s="11" t="s">
        <v>371</v>
      </c>
      <c r="G129" s="11" t="s">
        <v>502</v>
      </c>
      <c r="H129" s="11" t="s">
        <v>262</v>
      </c>
      <c r="I129" s="11" t="s">
        <v>3414</v>
      </c>
      <c r="J129" t="str">
        <f>IF(L129="","",VLOOKUP(L129,Продукция!B:D,3,0))</f>
        <v>Биологический_материал</v>
      </c>
      <c r="K129" t="str">
        <f>IF(L129="","",VLOOKUP(L129,Продукция!B:C,2,0))</f>
        <v>Сыворотка крови</v>
      </c>
      <c r="L129" s="151" t="s">
        <v>302</v>
      </c>
      <c r="M129">
        <f>IF(L129="","",VLOOKUP(L129,Продукция!B:L,11,0))</f>
        <v>0</v>
      </c>
      <c r="N129" s="11" t="s">
        <v>873</v>
      </c>
      <c r="P129" s="11" t="s">
        <v>340</v>
      </c>
      <c r="Q129" s="11" t="s">
        <v>854</v>
      </c>
      <c r="R129" s="153" t="s">
        <v>4857</v>
      </c>
      <c r="S129" s="11">
        <v>19</v>
      </c>
      <c r="T129" s="11" t="s">
        <v>4839</v>
      </c>
      <c r="V129" s="14">
        <v>45650</v>
      </c>
      <c r="Z129" s="11" t="s">
        <v>4823</v>
      </c>
      <c r="AA129" s="15">
        <v>0.44444444444444442</v>
      </c>
      <c r="AB129" t="str">
        <f>IF(L129="","",VLOOKUP(L129&amp;I129,Продукция!A:I,9,0))</f>
        <v>рекомендация производителя набора</v>
      </c>
      <c r="AC129" s="14">
        <v>45670</v>
      </c>
      <c r="AD129" s="11" t="s">
        <v>2676</v>
      </c>
      <c r="AE129" s="11" t="s">
        <v>4823</v>
      </c>
      <c r="AF129" t="str">
        <f>IF(AD129="","",VLOOKUP(AD129,'Сотрудники и ссылки'!A:B,2,0))</f>
        <v>Серолог</v>
      </c>
      <c r="AG129">
        <f>IF(AD129="","",VLOOKUP(AD129,'Сотрудники и ссылки'!A:C,3,0))</f>
        <v>20007746</v>
      </c>
      <c r="AH129" s="11" t="s">
        <v>2676</v>
      </c>
      <c r="AI129" t="str">
        <f>IF(AH129="","",VLOOKUP(AH129,'Сотрудники и ссылки'!A:B,2,0))</f>
        <v>Серолог</v>
      </c>
      <c r="AJ129">
        <f>IF(AH129="","",VLOOKUP(AH129,'Сотрудники и ссылки'!A:C,3,0))</f>
        <v>20007746</v>
      </c>
      <c r="AK129" s="14">
        <v>45670</v>
      </c>
      <c r="AL129" s="2">
        <f>IF(AK129="","",AK129+VLOOKUP(I129,'Вид исследования'!B:E,4,0))</f>
        <v>45671</v>
      </c>
      <c r="AM129" s="2">
        <f>IF(AK129="","",AK129+VLOOKUP(I129,'Вид исследования'!B:F,5,0))</f>
        <v>45671</v>
      </c>
      <c r="AN129" s="14">
        <v>45670</v>
      </c>
      <c r="AP129" s="11" t="s">
        <v>189</v>
      </c>
      <c r="AQ129" t="str">
        <f>IFERROR(IF(L129="","",VLOOKUP(L129&amp;I129,Продукция!A:K,11,0)),"обратитесь к админ справочника")</f>
        <v>согласно рекомендациям производителя теста</v>
      </c>
      <c r="AR129" s="11" t="s">
        <v>4823</v>
      </c>
      <c r="AS129" t="str">
        <f>IFERROR(IF(L129="","",VLOOKUP(L129&amp;I129,Продукция!A:J,10,0)),"обратитесь к админ справочника")</f>
        <v>инструкция тест- ситема Биочек СК -132</v>
      </c>
      <c r="AT129" s="11" t="s">
        <v>4823</v>
      </c>
      <c r="AU129" s="11" t="s">
        <v>4823</v>
      </c>
      <c r="AV129" s="11" t="s">
        <v>2676</v>
      </c>
      <c r="AW129" s="11" t="s">
        <v>4824</v>
      </c>
      <c r="AX129" s="11" t="s">
        <v>502</v>
      </c>
      <c r="AY129" s="11" t="s">
        <v>1005</v>
      </c>
      <c r="AZ129" s="11">
        <v>105</v>
      </c>
      <c r="BA129" s="11">
        <v>37</v>
      </c>
      <c r="BC129" s="11" t="s">
        <v>4854</v>
      </c>
    </row>
    <row r="130" spans="1:55" x14ac:dyDescent="0.25">
      <c r="A130" t="str">
        <f t="shared" si="5"/>
        <v>С/2512FADV (BioChek) аденовирус уровень антител</v>
      </c>
      <c r="B130" t="str">
        <f>IF(E130="","",INDEX(Лаборатории!A:A,MATCH('Производственный контроль'!E130,Лаборатории!B:B,0)))</f>
        <v xml:space="preserve">КУРИНОЕ ЦАРСТВО АО </v>
      </c>
      <c r="C130" t="str">
        <f>IF(E130="","",VLOOKUP(E130,Лаборатории!B:D,3,0))</f>
        <v>U377_CHL</v>
      </c>
      <c r="D130" s="12">
        <v>45656</v>
      </c>
      <c r="E130" s="11" t="s">
        <v>793</v>
      </c>
      <c r="F130" s="11" t="s">
        <v>371</v>
      </c>
      <c r="G130" s="11" t="s">
        <v>502</v>
      </c>
      <c r="H130" s="11" t="s">
        <v>262</v>
      </c>
      <c r="I130" s="11" t="s">
        <v>3414</v>
      </c>
      <c r="J130" t="str">
        <f>IF(L130="","",VLOOKUP(L130,Продукция!B:D,3,0))</f>
        <v>Биологический_материал</v>
      </c>
      <c r="K130" t="str">
        <f>IF(L130="","",VLOOKUP(L130,Продукция!B:C,2,0))</f>
        <v>Сыворотка крови</v>
      </c>
      <c r="L130" s="151" t="s">
        <v>302</v>
      </c>
      <c r="M130">
        <f>IF(L130="","",VLOOKUP(L130,Продукция!B:L,11,0))</f>
        <v>0</v>
      </c>
      <c r="N130" s="11" t="s">
        <v>873</v>
      </c>
      <c r="P130" s="11" t="s">
        <v>340</v>
      </c>
      <c r="Q130" s="11" t="s">
        <v>854</v>
      </c>
      <c r="R130" s="153" t="s">
        <v>4864</v>
      </c>
      <c r="S130" s="11">
        <v>18</v>
      </c>
      <c r="T130" s="11" t="s">
        <v>4839</v>
      </c>
      <c r="V130" s="14">
        <v>45652</v>
      </c>
      <c r="Z130" s="11" t="s">
        <v>4823</v>
      </c>
      <c r="AA130" s="15">
        <v>0.44444444444444442</v>
      </c>
      <c r="AB130" t="str">
        <f>IF(L130="","",VLOOKUP(L130&amp;I130,Продукция!A:I,9,0))</f>
        <v>рекомендация производителя набора</v>
      </c>
      <c r="AC130" s="14">
        <v>45670</v>
      </c>
      <c r="AD130" s="11" t="s">
        <v>2676</v>
      </c>
      <c r="AE130" s="11" t="s">
        <v>4823</v>
      </c>
      <c r="AF130" t="str">
        <f>IF(AD130="","",VLOOKUP(AD130,'Сотрудники и ссылки'!A:B,2,0))</f>
        <v>Серолог</v>
      </c>
      <c r="AG130">
        <f>IF(AD130="","",VLOOKUP(AD130,'Сотрудники и ссылки'!A:C,3,0))</f>
        <v>20007746</v>
      </c>
      <c r="AH130" s="11" t="s">
        <v>2676</v>
      </c>
      <c r="AI130" t="str">
        <f>IF(AH130="","",VLOOKUP(AH130,'Сотрудники и ссылки'!A:B,2,0))</f>
        <v>Серолог</v>
      </c>
      <c r="AJ130">
        <f>IF(AH130="","",VLOOKUP(AH130,'Сотрудники и ссылки'!A:C,3,0))</f>
        <v>20007746</v>
      </c>
      <c r="AK130" s="14">
        <v>45670</v>
      </c>
      <c r="AL130" s="2">
        <f>IF(AK130="","",AK130+VLOOKUP(I130,'Вид исследования'!B:E,4,0))</f>
        <v>45671</v>
      </c>
      <c r="AM130" s="2">
        <f>IF(AK130="","",AK130+VLOOKUP(I130,'Вид исследования'!B:F,5,0))</f>
        <v>45671</v>
      </c>
      <c r="AN130" s="14">
        <v>45670</v>
      </c>
      <c r="AP130" s="11" t="s">
        <v>189</v>
      </c>
      <c r="AQ130" t="str">
        <f>IFERROR(IF(L130="","",VLOOKUP(L130&amp;I130,Продукция!A:K,11,0)),"обратитесь к админ справочника")</f>
        <v>согласно рекомендациям производителя теста</v>
      </c>
      <c r="AR130" s="11" t="s">
        <v>4823</v>
      </c>
      <c r="AS130" t="str">
        <f>IFERROR(IF(L130="","",VLOOKUP(L130&amp;I130,Продукция!A:J,10,0)),"обратитесь к админ справочника")</f>
        <v>инструкция тест- ситема Биочек СК -132</v>
      </c>
      <c r="AT130" s="11" t="s">
        <v>4823</v>
      </c>
      <c r="AU130" s="11" t="s">
        <v>4823</v>
      </c>
      <c r="AV130" s="11" t="s">
        <v>2676</v>
      </c>
      <c r="AW130" s="11" t="s">
        <v>4824</v>
      </c>
      <c r="AX130" s="11" t="s">
        <v>502</v>
      </c>
      <c r="AY130" s="11" t="s">
        <v>1006</v>
      </c>
      <c r="AZ130" s="11">
        <v>105</v>
      </c>
      <c r="BA130" s="11">
        <v>37</v>
      </c>
      <c r="BC130" s="11" t="s">
        <v>4854</v>
      </c>
    </row>
    <row r="131" spans="1:55" x14ac:dyDescent="0.25">
      <c r="A131" t="str">
        <f t="shared" si="5"/>
        <v>С/2512FADV (BioChek) аденовирус уровень антител</v>
      </c>
      <c r="B131" t="str">
        <f>IF(E131="","",INDEX(Лаборатории!A:A,MATCH('Производственный контроль'!E131,Лаборатории!B:B,0)))</f>
        <v xml:space="preserve">КУРИНОЕ ЦАРСТВО АО </v>
      </c>
      <c r="C131" t="str">
        <f>IF(E131="","",VLOOKUP(E131,Лаборатории!B:D,3,0))</f>
        <v>U377_CHL</v>
      </c>
      <c r="D131" s="12">
        <v>45656</v>
      </c>
      <c r="E131" s="11" t="s">
        <v>793</v>
      </c>
      <c r="F131" s="11" t="s">
        <v>371</v>
      </c>
      <c r="G131" s="11" t="s">
        <v>502</v>
      </c>
      <c r="H131" s="11" t="s">
        <v>262</v>
      </c>
      <c r="I131" s="11" t="s">
        <v>3414</v>
      </c>
      <c r="J131" t="str">
        <f>IF(L131="","",VLOOKUP(L131,Продукция!B:D,3,0))</f>
        <v>Биологический_материал</v>
      </c>
      <c r="K131" t="str">
        <f>IF(L131="","",VLOOKUP(L131,Продукция!B:C,2,0))</f>
        <v>Сыворотка крови</v>
      </c>
      <c r="L131" s="151" t="s">
        <v>302</v>
      </c>
      <c r="M131">
        <f>IF(L131="","",VLOOKUP(L131,Продукция!B:L,11,0))</f>
        <v>0</v>
      </c>
      <c r="N131" s="11" t="s">
        <v>873</v>
      </c>
      <c r="P131" s="11" t="s">
        <v>340</v>
      </c>
      <c r="Q131" s="11" t="s">
        <v>854</v>
      </c>
      <c r="R131" s="153" t="s">
        <v>4844</v>
      </c>
      <c r="S131" s="11">
        <v>18</v>
      </c>
      <c r="T131" s="11" t="s">
        <v>4839</v>
      </c>
      <c r="V131" s="14">
        <v>45651</v>
      </c>
      <c r="Z131" s="11" t="s">
        <v>4823</v>
      </c>
      <c r="AA131" s="15">
        <v>0.44444444444444442</v>
      </c>
      <c r="AB131" t="str">
        <f>IF(L131="","",VLOOKUP(L131&amp;I131,Продукция!A:I,9,0))</f>
        <v>рекомендация производителя набора</v>
      </c>
      <c r="AC131" s="14">
        <v>45670</v>
      </c>
      <c r="AD131" s="11" t="s">
        <v>2676</v>
      </c>
      <c r="AE131" s="11" t="s">
        <v>4823</v>
      </c>
      <c r="AF131" t="str">
        <f>IF(AD131="","",VLOOKUP(AD131,'Сотрудники и ссылки'!A:B,2,0))</f>
        <v>Серолог</v>
      </c>
      <c r="AG131">
        <f>IF(AD131="","",VLOOKUP(AD131,'Сотрудники и ссылки'!A:C,3,0))</f>
        <v>20007746</v>
      </c>
      <c r="AH131" s="11" t="s">
        <v>2676</v>
      </c>
      <c r="AI131" t="str">
        <f>IF(AH131="","",VLOOKUP(AH131,'Сотрудники и ссылки'!A:B,2,0))</f>
        <v>Серолог</v>
      </c>
      <c r="AJ131">
        <f>IF(AH131="","",VLOOKUP(AH131,'Сотрудники и ссылки'!A:C,3,0))</f>
        <v>20007746</v>
      </c>
      <c r="AK131" s="14">
        <v>45670</v>
      </c>
      <c r="AL131" s="2">
        <f>IF(AK131="","",AK131+VLOOKUP(I131,'Вид исследования'!B:E,4,0))</f>
        <v>45671</v>
      </c>
      <c r="AM131" s="2">
        <f>IF(AK131="","",AK131+VLOOKUP(I131,'Вид исследования'!B:F,5,0))</f>
        <v>45671</v>
      </c>
      <c r="AN131" s="14">
        <v>45670</v>
      </c>
      <c r="AP131" s="11" t="s">
        <v>189</v>
      </c>
      <c r="AQ131" t="str">
        <f>IFERROR(IF(L131="","",VLOOKUP(L131&amp;I131,Продукция!A:K,11,0)),"обратитесь к админ справочника")</f>
        <v>согласно рекомендациям производителя теста</v>
      </c>
      <c r="AR131" s="11" t="s">
        <v>4823</v>
      </c>
      <c r="AS131" t="str">
        <f>IFERROR(IF(L131="","",VLOOKUP(L131&amp;I131,Продукция!A:J,10,0)),"обратитесь к админ справочника")</f>
        <v>инструкция тест- ситема Биочек СК -132</v>
      </c>
      <c r="AT131" s="11" t="s">
        <v>4823</v>
      </c>
      <c r="AU131" s="11" t="s">
        <v>4823</v>
      </c>
      <c r="AV131" s="11" t="s">
        <v>2676</v>
      </c>
      <c r="AW131" s="11" t="s">
        <v>4824</v>
      </c>
      <c r="AX131" s="11" t="s">
        <v>502</v>
      </c>
      <c r="AY131" s="11" t="s">
        <v>1016</v>
      </c>
      <c r="AZ131" s="11">
        <v>105</v>
      </c>
      <c r="BA131" s="11">
        <v>37</v>
      </c>
      <c r="BC131" s="11" t="s">
        <v>4854</v>
      </c>
    </row>
    <row r="132" spans="1:55" x14ac:dyDescent="0.25">
      <c r="A132" t="str">
        <f t="shared" si="5"/>
        <v>С/2512FADV (BioChek) аденовирус уровень антител</v>
      </c>
      <c r="B132" t="str">
        <f>IF(E132="","",INDEX(Лаборатории!A:A,MATCH('Производственный контроль'!E132,Лаборатории!B:B,0)))</f>
        <v xml:space="preserve">КУРИНОЕ ЦАРСТВО АО </v>
      </c>
      <c r="C132" t="str">
        <f>IF(E132="","",VLOOKUP(E132,Лаборатории!B:D,3,0))</f>
        <v>U377_CHL</v>
      </c>
      <c r="D132" s="12">
        <v>45656</v>
      </c>
      <c r="E132" s="11" t="s">
        <v>793</v>
      </c>
      <c r="F132" s="11" t="s">
        <v>371</v>
      </c>
      <c r="G132" s="11" t="s">
        <v>502</v>
      </c>
      <c r="H132" s="11" t="s">
        <v>262</v>
      </c>
      <c r="I132" s="11" t="s">
        <v>3414</v>
      </c>
      <c r="J132" t="str">
        <f>IF(L132="","",VLOOKUP(L132,Продукция!B:D,3,0))</f>
        <v>Биологический_материал</v>
      </c>
      <c r="K132" t="str">
        <f>IF(L132="","",VLOOKUP(L132,Продукция!B:C,2,0))</f>
        <v>Сыворотка крови</v>
      </c>
      <c r="L132" s="151" t="s">
        <v>302</v>
      </c>
      <c r="M132">
        <f>IF(L132="","",VLOOKUP(L132,Продукция!B:L,11,0))</f>
        <v>0</v>
      </c>
      <c r="N132" s="11" t="s">
        <v>873</v>
      </c>
      <c r="P132" s="11" t="s">
        <v>340</v>
      </c>
      <c r="Q132" s="11" t="s">
        <v>854</v>
      </c>
      <c r="R132" s="153" t="s">
        <v>4842</v>
      </c>
      <c r="S132" s="11">
        <v>18</v>
      </c>
      <c r="T132" s="11" t="s">
        <v>4839</v>
      </c>
      <c r="V132" s="14">
        <v>45650</v>
      </c>
      <c r="Z132" s="11" t="s">
        <v>4823</v>
      </c>
      <c r="AA132" s="15">
        <v>0.44444444444444442</v>
      </c>
      <c r="AB132" t="str">
        <f>IF(L132="","",VLOOKUP(L132&amp;I132,Продукция!A:I,9,0))</f>
        <v>рекомендация производителя набора</v>
      </c>
      <c r="AC132" s="14">
        <v>45670</v>
      </c>
      <c r="AD132" s="11" t="s">
        <v>2676</v>
      </c>
      <c r="AE132" s="11" t="s">
        <v>4823</v>
      </c>
      <c r="AF132" t="str">
        <f>IF(AD132="","",VLOOKUP(AD132,'Сотрудники и ссылки'!A:B,2,0))</f>
        <v>Серолог</v>
      </c>
      <c r="AG132">
        <f>IF(AD132="","",VLOOKUP(AD132,'Сотрудники и ссылки'!A:C,3,0))</f>
        <v>20007746</v>
      </c>
      <c r="AH132" s="11" t="s">
        <v>2676</v>
      </c>
      <c r="AI132" t="str">
        <f>IF(AH132="","",VLOOKUP(AH132,'Сотрудники и ссылки'!A:B,2,0))</f>
        <v>Серолог</v>
      </c>
      <c r="AJ132">
        <f>IF(AH132="","",VLOOKUP(AH132,'Сотрудники и ссылки'!A:C,3,0))</f>
        <v>20007746</v>
      </c>
      <c r="AK132" s="14">
        <v>45670</v>
      </c>
      <c r="AL132" s="2">
        <f>IF(AK132="","",AK132+VLOOKUP(I132,'Вид исследования'!B:E,4,0))</f>
        <v>45671</v>
      </c>
      <c r="AM132" s="2">
        <f>IF(AK132="","",AK132+VLOOKUP(I132,'Вид исследования'!B:F,5,0))</f>
        <v>45671</v>
      </c>
      <c r="AN132" s="14">
        <v>45670</v>
      </c>
      <c r="AP132" s="11" t="s">
        <v>189</v>
      </c>
      <c r="AQ132" t="str">
        <f>IFERROR(IF(L132="","",VLOOKUP(L132&amp;I132,Продукция!A:K,11,0)),"обратитесь к админ справочника")</f>
        <v>согласно рекомендациям производителя теста</v>
      </c>
      <c r="AR132" s="11" t="s">
        <v>4823</v>
      </c>
      <c r="AS132" t="str">
        <f>IFERROR(IF(L132="","",VLOOKUP(L132&amp;I132,Продукция!A:J,10,0)),"обратитесь к админ справочника")</f>
        <v>инструкция тест- ситема Биочек СК -132</v>
      </c>
      <c r="AT132" s="11" t="s">
        <v>4823</v>
      </c>
      <c r="AU132" s="11" t="s">
        <v>4823</v>
      </c>
      <c r="AV132" s="11" t="s">
        <v>2676</v>
      </c>
      <c r="AW132" s="11" t="s">
        <v>4824</v>
      </c>
      <c r="AX132" s="11" t="s">
        <v>502</v>
      </c>
      <c r="AY132" s="11" t="s">
        <v>1014</v>
      </c>
      <c r="AZ132" s="11">
        <v>105</v>
      </c>
      <c r="BA132" s="11">
        <v>38</v>
      </c>
      <c r="BC132" s="11" t="s">
        <v>4854</v>
      </c>
    </row>
    <row r="133" spans="1:55" x14ac:dyDescent="0.25">
      <c r="A133" t="str">
        <f t="shared" si="5"/>
        <v>С/2512MG (BioChek) микоплазма галлисептикум уровень антител</v>
      </c>
      <c r="B133" t="str">
        <f>IF(E133="","",INDEX(Лаборатории!A:A,MATCH('Производственный контроль'!E133,Лаборатории!B:B,0)))</f>
        <v xml:space="preserve">КУРИНОЕ ЦАРСТВО АО </v>
      </c>
      <c r="C133" t="str">
        <f>IF(E133="","",VLOOKUP(E133,Лаборатории!B:D,3,0))</f>
        <v>U377_CHL</v>
      </c>
      <c r="D133" s="12">
        <v>45656</v>
      </c>
      <c r="E133" s="11" t="s">
        <v>793</v>
      </c>
      <c r="F133" s="11" t="s">
        <v>371</v>
      </c>
      <c r="G133" s="11" t="s">
        <v>502</v>
      </c>
      <c r="H133" s="11" t="s">
        <v>262</v>
      </c>
      <c r="I133" s="11" t="s">
        <v>3422</v>
      </c>
      <c r="J133" t="str">
        <f>IF(L133="","",VLOOKUP(L133,Продукция!B:D,3,0))</f>
        <v>Биологический_материал</v>
      </c>
      <c r="K133" t="str">
        <f>IF(L133="","",VLOOKUP(L133,Продукция!B:C,2,0))</f>
        <v>Сыворотка крови</v>
      </c>
      <c r="L133" s="151" t="s">
        <v>302</v>
      </c>
      <c r="M133">
        <f>IF(L133="","",VLOOKUP(L133,Продукция!B:L,11,0))</f>
        <v>0</v>
      </c>
      <c r="N133" s="11" t="s">
        <v>873</v>
      </c>
      <c r="P133" s="11" t="s">
        <v>340</v>
      </c>
      <c r="Q133" s="11" t="s">
        <v>854</v>
      </c>
      <c r="R133" s="153" t="s">
        <v>4852</v>
      </c>
      <c r="S133" s="11">
        <v>19</v>
      </c>
      <c r="T133" s="11" t="s">
        <v>4839</v>
      </c>
      <c r="V133" s="14">
        <v>45649</v>
      </c>
      <c r="Z133" s="11" t="s">
        <v>4823</v>
      </c>
      <c r="AA133" s="15">
        <v>0.44444444444444442</v>
      </c>
      <c r="AB133" t="str">
        <f>IF(L133="","",VLOOKUP(L133&amp;I133,Продукция!A:I,9,0))</f>
        <v>рекомендация производителя набора</v>
      </c>
      <c r="AC133" s="14">
        <v>45670</v>
      </c>
      <c r="AD133" s="11" t="s">
        <v>2676</v>
      </c>
      <c r="AE133" s="11" t="s">
        <v>4823</v>
      </c>
      <c r="AF133" t="str">
        <f>IF(AD133="","",VLOOKUP(AD133,'Сотрудники и ссылки'!A:B,2,0))</f>
        <v>Серолог</v>
      </c>
      <c r="AG133">
        <f>IF(AD133="","",VLOOKUP(AD133,'Сотрудники и ссылки'!A:C,3,0))</f>
        <v>20007746</v>
      </c>
      <c r="AH133" s="11" t="s">
        <v>2676</v>
      </c>
      <c r="AI133" t="str">
        <f>IF(AH133="","",VLOOKUP(AH133,'Сотрудники и ссылки'!A:B,2,0))</f>
        <v>Серолог</v>
      </c>
      <c r="AJ133">
        <f>IF(AH133="","",VLOOKUP(AH133,'Сотрудники и ссылки'!A:C,3,0))</f>
        <v>20007746</v>
      </c>
      <c r="AK133" s="14">
        <v>45670</v>
      </c>
      <c r="AL133" s="2">
        <f>IF(AK133="","",AK133+VLOOKUP(I133,'Вид исследования'!B:E,4,0))</f>
        <v>45671</v>
      </c>
      <c r="AM133" s="2">
        <f>IF(AK133="","",AK133+VLOOKUP(I133,'Вид исследования'!B:F,5,0))</f>
        <v>45671</v>
      </c>
      <c r="AN133" s="14">
        <v>45670</v>
      </c>
      <c r="AP133" s="11" t="s">
        <v>189</v>
      </c>
      <c r="AQ133" t="str">
        <f>IFERROR(IF(L133="","",VLOOKUP(L133&amp;I133,Продукция!A:K,11,0)),"обратитесь к админ справочника")</f>
        <v>согласно рекомендациям производителя теста</v>
      </c>
      <c r="AR133" s="11" t="s">
        <v>4823</v>
      </c>
      <c r="AS133" t="str">
        <f>IFERROR(IF(L133="","",VLOOKUP(L133&amp;I133,Продукция!A:J,10,0)),"обратитесь к админ справочника")</f>
        <v>инструкция тест- ситема Биочек СК -114</v>
      </c>
      <c r="AT133" s="11" t="s">
        <v>4823</v>
      </c>
      <c r="AU133" s="11" t="s">
        <v>4823</v>
      </c>
      <c r="AV133" s="11" t="s">
        <v>2676</v>
      </c>
      <c r="AW133" s="11" t="s">
        <v>4824</v>
      </c>
      <c r="AX133" s="11" t="s">
        <v>502</v>
      </c>
      <c r="AY133" s="11" t="s">
        <v>1011</v>
      </c>
      <c r="AZ133" s="11">
        <v>105</v>
      </c>
      <c r="BA133" s="11">
        <v>38</v>
      </c>
      <c r="BC133" s="11" t="s">
        <v>4854</v>
      </c>
    </row>
    <row r="134" spans="1:55" x14ac:dyDescent="0.25">
      <c r="A134" t="str">
        <f t="shared" si="5"/>
        <v>С/2512MG (BioChek) микоплазма галлисептикум уровень антител</v>
      </c>
      <c r="B134" t="str">
        <f>IF(E134="","",INDEX(Лаборатории!A:A,MATCH('Производственный контроль'!E134,Лаборатории!B:B,0)))</f>
        <v xml:space="preserve">КУРИНОЕ ЦАРСТВО АО </v>
      </c>
      <c r="C134" t="str">
        <f>IF(E134="","",VLOOKUP(E134,Лаборатории!B:D,3,0))</f>
        <v>U377_CHL</v>
      </c>
      <c r="D134" s="12">
        <v>45656</v>
      </c>
      <c r="E134" s="11" t="s">
        <v>793</v>
      </c>
      <c r="F134" s="11" t="s">
        <v>371</v>
      </c>
      <c r="G134" s="11" t="s">
        <v>502</v>
      </c>
      <c r="H134" s="11" t="s">
        <v>262</v>
      </c>
      <c r="I134" s="11" t="s">
        <v>3422</v>
      </c>
      <c r="J134" t="str">
        <f>IF(L134="","",VLOOKUP(L134,Продукция!B:D,3,0))</f>
        <v>Биологический_материал</v>
      </c>
      <c r="K134" t="str">
        <f>IF(L134="","",VLOOKUP(L134,Продукция!B:C,2,0))</f>
        <v>Сыворотка крови</v>
      </c>
      <c r="L134" s="151" t="s">
        <v>302</v>
      </c>
      <c r="M134">
        <f>IF(L134="","",VLOOKUP(L134,Продукция!B:L,11,0))</f>
        <v>0</v>
      </c>
      <c r="N134" s="11" t="s">
        <v>873</v>
      </c>
      <c r="P134" s="11" t="s">
        <v>340</v>
      </c>
      <c r="Q134" s="11" t="s">
        <v>854</v>
      </c>
      <c r="R134" s="153" t="s">
        <v>4857</v>
      </c>
      <c r="S134" s="11">
        <v>19</v>
      </c>
      <c r="T134" s="11" t="s">
        <v>4839</v>
      </c>
      <c r="V134" s="14">
        <v>45650</v>
      </c>
      <c r="Z134" s="11" t="s">
        <v>4823</v>
      </c>
      <c r="AA134" s="15">
        <v>0.44444444444444442</v>
      </c>
      <c r="AB134" t="str">
        <f>IF(L134="","",VLOOKUP(L134&amp;I134,Продукция!A:I,9,0))</f>
        <v>рекомендация производителя набора</v>
      </c>
      <c r="AC134" s="14">
        <v>45670</v>
      </c>
      <c r="AD134" s="11" t="s">
        <v>2676</v>
      </c>
      <c r="AE134" s="11" t="s">
        <v>4823</v>
      </c>
      <c r="AF134" t="str">
        <f>IF(AD134="","",VLOOKUP(AD134,'Сотрудники и ссылки'!A:B,2,0))</f>
        <v>Серолог</v>
      </c>
      <c r="AG134">
        <f>IF(AD134="","",VLOOKUP(AD134,'Сотрудники и ссылки'!A:C,3,0))</f>
        <v>20007746</v>
      </c>
      <c r="AH134" s="11" t="s">
        <v>2676</v>
      </c>
      <c r="AI134" t="str">
        <f>IF(AH134="","",VLOOKUP(AH134,'Сотрудники и ссылки'!A:B,2,0))</f>
        <v>Серолог</v>
      </c>
      <c r="AJ134">
        <f>IF(AH134="","",VLOOKUP(AH134,'Сотрудники и ссылки'!A:C,3,0))</f>
        <v>20007746</v>
      </c>
      <c r="AK134" s="14">
        <v>45670</v>
      </c>
      <c r="AL134" s="2">
        <f>IF(AK134="","",AK134+VLOOKUP(I134,'Вид исследования'!B:E,4,0))</f>
        <v>45671</v>
      </c>
      <c r="AM134" s="2">
        <f>IF(AK134="","",AK134+VLOOKUP(I134,'Вид исследования'!B:F,5,0))</f>
        <v>45671</v>
      </c>
      <c r="AN134" s="14">
        <v>45670</v>
      </c>
      <c r="AP134" s="11" t="s">
        <v>189</v>
      </c>
      <c r="AQ134" t="str">
        <f>IFERROR(IF(L134="","",VLOOKUP(L134&amp;I134,Продукция!A:K,11,0)),"обратитесь к админ справочника")</f>
        <v>согласно рекомендациям производителя теста</v>
      </c>
      <c r="AR134" s="11" t="s">
        <v>4823</v>
      </c>
      <c r="AS134" t="str">
        <f>IFERROR(IF(L134="","",VLOOKUP(L134&amp;I134,Продукция!A:J,10,0)),"обратитесь к админ справочника")</f>
        <v>инструкция тест- ситема Биочек СК -114</v>
      </c>
      <c r="AT134" s="11" t="s">
        <v>4823</v>
      </c>
      <c r="AU134" s="11" t="s">
        <v>4823</v>
      </c>
      <c r="AV134" s="11" t="s">
        <v>2676</v>
      </c>
      <c r="AW134" s="11" t="s">
        <v>4824</v>
      </c>
      <c r="AX134" s="11" t="s">
        <v>502</v>
      </c>
      <c r="AY134" s="11" t="s">
        <v>1005</v>
      </c>
      <c r="AZ134" s="11">
        <v>105</v>
      </c>
      <c r="BA134" s="11">
        <v>37</v>
      </c>
      <c r="BC134" s="11" t="s">
        <v>4854</v>
      </c>
    </row>
    <row r="135" spans="1:55" x14ac:dyDescent="0.25">
      <c r="A135" t="str">
        <f t="shared" si="5"/>
        <v>С/2512MG (BioChek) микоплазма галлисептикум уровень антител</v>
      </c>
      <c r="B135" t="str">
        <f>IF(E135="","",INDEX(Лаборатории!A:A,MATCH('Производственный контроль'!E135,Лаборатории!B:B,0)))</f>
        <v xml:space="preserve">КУРИНОЕ ЦАРСТВО АО </v>
      </c>
      <c r="C135" t="str">
        <f>IF(E135="","",VLOOKUP(E135,Лаборатории!B:D,3,0))</f>
        <v>U377_CHL</v>
      </c>
      <c r="D135" s="12">
        <v>45656</v>
      </c>
      <c r="E135" s="11" t="s">
        <v>793</v>
      </c>
      <c r="F135" s="11" t="s">
        <v>371</v>
      </c>
      <c r="G135" s="11" t="s">
        <v>502</v>
      </c>
      <c r="H135" s="11" t="s">
        <v>262</v>
      </c>
      <c r="I135" s="11" t="s">
        <v>3422</v>
      </c>
      <c r="J135" t="str">
        <f>IF(L135="","",VLOOKUP(L135,Продукция!B:D,3,0))</f>
        <v>Биологический_материал</v>
      </c>
      <c r="K135" t="str">
        <f>IF(L135="","",VLOOKUP(L135,Продукция!B:C,2,0))</f>
        <v>Сыворотка крови</v>
      </c>
      <c r="L135" s="151" t="s">
        <v>302</v>
      </c>
      <c r="M135">
        <f>IF(L135="","",VLOOKUP(L135,Продукция!B:L,11,0))</f>
        <v>0</v>
      </c>
      <c r="N135" s="11" t="s">
        <v>873</v>
      </c>
      <c r="P135" s="11" t="s">
        <v>340</v>
      </c>
      <c r="Q135" s="11" t="s">
        <v>854</v>
      </c>
      <c r="R135" s="153" t="s">
        <v>4864</v>
      </c>
      <c r="S135" s="11">
        <v>18</v>
      </c>
      <c r="T135" s="11" t="s">
        <v>4839</v>
      </c>
      <c r="V135" s="14">
        <v>45652</v>
      </c>
      <c r="Z135" s="11" t="s">
        <v>4823</v>
      </c>
      <c r="AA135" s="15">
        <v>0.44444444444444442</v>
      </c>
      <c r="AB135" t="str">
        <f>IF(L135="","",VLOOKUP(L135&amp;I135,Продукция!A:I,9,0))</f>
        <v>рекомендация производителя набора</v>
      </c>
      <c r="AC135" s="14">
        <v>45670</v>
      </c>
      <c r="AD135" s="11" t="s">
        <v>2676</v>
      </c>
      <c r="AE135" s="11" t="s">
        <v>4823</v>
      </c>
      <c r="AF135" t="str">
        <f>IF(AD135="","",VLOOKUP(AD135,'Сотрудники и ссылки'!A:B,2,0))</f>
        <v>Серолог</v>
      </c>
      <c r="AG135">
        <f>IF(AD135="","",VLOOKUP(AD135,'Сотрудники и ссылки'!A:C,3,0))</f>
        <v>20007746</v>
      </c>
      <c r="AH135" s="11" t="s">
        <v>2676</v>
      </c>
      <c r="AI135" t="str">
        <f>IF(AH135="","",VLOOKUP(AH135,'Сотрудники и ссылки'!A:B,2,0))</f>
        <v>Серолог</v>
      </c>
      <c r="AJ135">
        <f>IF(AH135="","",VLOOKUP(AH135,'Сотрудники и ссылки'!A:C,3,0))</f>
        <v>20007746</v>
      </c>
      <c r="AK135" s="14">
        <v>45670</v>
      </c>
      <c r="AL135" s="2">
        <f>IF(AK135="","",AK135+VLOOKUP(I135,'Вид исследования'!B:E,4,0))</f>
        <v>45671</v>
      </c>
      <c r="AM135" s="2">
        <f>IF(AK135="","",AK135+VLOOKUP(I135,'Вид исследования'!B:F,5,0))</f>
        <v>45671</v>
      </c>
      <c r="AN135" s="14">
        <v>45670</v>
      </c>
      <c r="AP135" s="11" t="s">
        <v>189</v>
      </c>
      <c r="AQ135" t="str">
        <f>IFERROR(IF(L135="","",VLOOKUP(L135&amp;I135,Продукция!A:K,11,0)),"обратитесь к админ справочника")</f>
        <v>согласно рекомендациям производителя теста</v>
      </c>
      <c r="AR135" s="11" t="s">
        <v>4823</v>
      </c>
      <c r="AS135" t="str">
        <f>IFERROR(IF(L135="","",VLOOKUP(L135&amp;I135,Продукция!A:J,10,0)),"обратитесь к админ справочника")</f>
        <v>инструкция тест- ситема Биочек СК -114</v>
      </c>
      <c r="AT135" s="11" t="s">
        <v>4823</v>
      </c>
      <c r="AU135" s="11" t="s">
        <v>4823</v>
      </c>
      <c r="AV135" s="11" t="s">
        <v>2676</v>
      </c>
      <c r="AW135" s="11" t="s">
        <v>4824</v>
      </c>
      <c r="AX135" s="11" t="s">
        <v>502</v>
      </c>
      <c r="AY135" s="11" t="s">
        <v>1006</v>
      </c>
      <c r="AZ135" s="11">
        <v>105</v>
      </c>
      <c r="BA135" s="11">
        <v>37</v>
      </c>
      <c r="BC135" s="11" t="s">
        <v>4854</v>
      </c>
    </row>
    <row r="136" spans="1:55" x14ac:dyDescent="0.25">
      <c r="A136" t="str">
        <f t="shared" si="5"/>
        <v>С/2512MG (BioChek) микоплазма галлисептикум уровень антител</v>
      </c>
      <c r="B136" t="str">
        <f>IF(E136="","",INDEX(Лаборатории!A:A,MATCH('Производственный контроль'!E136,Лаборатории!B:B,0)))</f>
        <v xml:space="preserve">КУРИНОЕ ЦАРСТВО АО </v>
      </c>
      <c r="C136" t="str">
        <f>IF(E136="","",VLOOKUP(E136,Лаборатории!B:D,3,0))</f>
        <v>U377_CHL</v>
      </c>
      <c r="D136" s="12">
        <v>45656</v>
      </c>
      <c r="E136" s="11" t="s">
        <v>793</v>
      </c>
      <c r="F136" s="11" t="s">
        <v>371</v>
      </c>
      <c r="G136" s="11" t="s">
        <v>502</v>
      </c>
      <c r="H136" s="11" t="s">
        <v>262</v>
      </c>
      <c r="I136" s="11" t="s">
        <v>3422</v>
      </c>
      <c r="J136" t="str">
        <f>IF(L136="","",VLOOKUP(L136,Продукция!B:D,3,0))</f>
        <v>Биологический_материал</v>
      </c>
      <c r="K136" t="str">
        <f>IF(L136="","",VLOOKUP(L136,Продукция!B:C,2,0))</f>
        <v>Сыворотка крови</v>
      </c>
      <c r="L136" s="151" t="s">
        <v>302</v>
      </c>
      <c r="M136">
        <f>IF(L136="","",VLOOKUP(L136,Продукция!B:L,11,0))</f>
        <v>0</v>
      </c>
      <c r="N136" s="11" t="s">
        <v>873</v>
      </c>
      <c r="P136" s="11" t="s">
        <v>340</v>
      </c>
      <c r="Q136" s="11" t="s">
        <v>854</v>
      </c>
      <c r="R136" s="153" t="s">
        <v>4844</v>
      </c>
      <c r="S136" s="11">
        <v>18</v>
      </c>
      <c r="T136" s="11" t="s">
        <v>4839</v>
      </c>
      <c r="V136" s="14">
        <v>45651</v>
      </c>
      <c r="Z136" s="11" t="s">
        <v>4823</v>
      </c>
      <c r="AA136" s="15">
        <v>0.44444444444444442</v>
      </c>
      <c r="AB136" t="str">
        <f>IF(L136="","",VLOOKUP(L136&amp;I136,Продукция!A:I,9,0))</f>
        <v>рекомендация производителя набора</v>
      </c>
      <c r="AC136" s="14">
        <v>45670</v>
      </c>
      <c r="AD136" s="11" t="s">
        <v>2676</v>
      </c>
      <c r="AE136" s="11" t="s">
        <v>4823</v>
      </c>
      <c r="AF136" t="str">
        <f>IF(AD136="","",VLOOKUP(AD136,'Сотрудники и ссылки'!A:B,2,0))</f>
        <v>Серолог</v>
      </c>
      <c r="AG136">
        <f>IF(AD136="","",VLOOKUP(AD136,'Сотрудники и ссылки'!A:C,3,0))</f>
        <v>20007746</v>
      </c>
      <c r="AH136" s="11" t="s">
        <v>2676</v>
      </c>
      <c r="AI136" t="str">
        <f>IF(AH136="","",VLOOKUP(AH136,'Сотрудники и ссылки'!A:B,2,0))</f>
        <v>Серолог</v>
      </c>
      <c r="AJ136">
        <f>IF(AH136="","",VLOOKUP(AH136,'Сотрудники и ссылки'!A:C,3,0))</f>
        <v>20007746</v>
      </c>
      <c r="AK136" s="14">
        <v>45670</v>
      </c>
      <c r="AL136" s="2">
        <f>IF(AK136="","",AK136+VLOOKUP(I136,'Вид исследования'!B:E,4,0))</f>
        <v>45671</v>
      </c>
      <c r="AM136" s="2">
        <f>IF(AK136="","",AK136+VLOOKUP(I136,'Вид исследования'!B:F,5,0))</f>
        <v>45671</v>
      </c>
      <c r="AN136" s="14">
        <v>45670</v>
      </c>
      <c r="AP136" s="11" t="s">
        <v>189</v>
      </c>
      <c r="AQ136" t="str">
        <f>IFERROR(IF(L136="","",VLOOKUP(L136&amp;I136,Продукция!A:K,11,0)),"обратитесь к админ справочника")</f>
        <v>согласно рекомендациям производителя теста</v>
      </c>
      <c r="AR136" s="11" t="s">
        <v>4823</v>
      </c>
      <c r="AS136" t="str">
        <f>IFERROR(IF(L136="","",VLOOKUP(L136&amp;I136,Продукция!A:J,10,0)),"обратитесь к админ справочника")</f>
        <v>инструкция тест- ситема Биочек СК -114</v>
      </c>
      <c r="AT136" s="11" t="s">
        <v>4823</v>
      </c>
      <c r="AU136" s="11" t="s">
        <v>4823</v>
      </c>
      <c r="AV136" s="11" t="s">
        <v>2676</v>
      </c>
      <c r="AW136" s="11" t="s">
        <v>4824</v>
      </c>
      <c r="AX136" s="11" t="s">
        <v>502</v>
      </c>
      <c r="AY136" s="11" t="s">
        <v>1016</v>
      </c>
      <c r="AZ136" s="11">
        <v>105</v>
      </c>
      <c r="BA136" s="11">
        <v>37</v>
      </c>
      <c r="BC136" s="11" t="s">
        <v>4854</v>
      </c>
    </row>
    <row r="137" spans="1:55" x14ac:dyDescent="0.25">
      <c r="A137" t="str">
        <f t="shared" si="5"/>
        <v>С/2512MG (BioChek) микоплазма галлисептикум уровень антител</v>
      </c>
      <c r="B137" t="str">
        <f>IF(E137="","",INDEX(Лаборатории!A:A,MATCH('Производственный контроль'!E137,Лаборатории!B:B,0)))</f>
        <v xml:space="preserve">КУРИНОЕ ЦАРСТВО АО </v>
      </c>
      <c r="C137" t="str">
        <f>IF(E137="","",VLOOKUP(E137,Лаборатории!B:D,3,0))</f>
        <v>U377_CHL</v>
      </c>
      <c r="D137" s="12">
        <v>45656</v>
      </c>
      <c r="E137" s="11" t="s">
        <v>793</v>
      </c>
      <c r="F137" s="11" t="s">
        <v>371</v>
      </c>
      <c r="G137" s="11" t="s">
        <v>502</v>
      </c>
      <c r="H137" s="11" t="s">
        <v>262</v>
      </c>
      <c r="I137" s="11" t="s">
        <v>3422</v>
      </c>
      <c r="J137" t="str">
        <f>IF(L137="","",VLOOKUP(L137,Продукция!B:D,3,0))</f>
        <v>Биологический_материал</v>
      </c>
      <c r="K137" t="str">
        <f>IF(L137="","",VLOOKUP(L137,Продукция!B:C,2,0))</f>
        <v>Сыворотка крови</v>
      </c>
      <c r="L137" s="151" t="s">
        <v>302</v>
      </c>
      <c r="M137">
        <f>IF(L137="","",VLOOKUP(L137,Продукция!B:L,11,0))</f>
        <v>0</v>
      </c>
      <c r="N137" s="11" t="s">
        <v>873</v>
      </c>
      <c r="P137" s="11" t="s">
        <v>340</v>
      </c>
      <c r="Q137" s="11" t="s">
        <v>854</v>
      </c>
      <c r="R137" s="153" t="s">
        <v>4842</v>
      </c>
      <c r="S137" s="11">
        <v>18</v>
      </c>
      <c r="T137" s="11" t="s">
        <v>4839</v>
      </c>
      <c r="V137" s="14">
        <v>45650</v>
      </c>
      <c r="Z137" s="11" t="s">
        <v>4823</v>
      </c>
      <c r="AA137" s="15">
        <v>0.44444444444444442</v>
      </c>
      <c r="AB137" t="str">
        <f>IF(L137="","",VLOOKUP(L137&amp;I137,Продукция!A:I,9,0))</f>
        <v>рекомендация производителя набора</v>
      </c>
      <c r="AC137" s="14">
        <v>45670</v>
      </c>
      <c r="AD137" s="11" t="s">
        <v>2676</v>
      </c>
      <c r="AE137" s="11" t="s">
        <v>4823</v>
      </c>
      <c r="AF137" t="str">
        <f>IF(AD137="","",VLOOKUP(AD137,'Сотрудники и ссылки'!A:B,2,0))</f>
        <v>Серолог</v>
      </c>
      <c r="AG137">
        <f>IF(AD137="","",VLOOKUP(AD137,'Сотрудники и ссылки'!A:C,3,0))</f>
        <v>20007746</v>
      </c>
      <c r="AH137" s="11" t="s">
        <v>2676</v>
      </c>
      <c r="AI137" t="str">
        <f>IF(AH137="","",VLOOKUP(AH137,'Сотрудники и ссылки'!A:B,2,0))</f>
        <v>Серолог</v>
      </c>
      <c r="AJ137">
        <f>IF(AH137="","",VLOOKUP(AH137,'Сотрудники и ссылки'!A:C,3,0))</f>
        <v>20007746</v>
      </c>
      <c r="AK137" s="14">
        <v>45670</v>
      </c>
      <c r="AL137" s="2">
        <f>IF(AK137="","",AK137+VLOOKUP(I137,'Вид исследования'!B:E,4,0))</f>
        <v>45671</v>
      </c>
      <c r="AM137" s="2">
        <f>IF(AK137="","",AK137+VLOOKUP(I137,'Вид исследования'!B:F,5,0))</f>
        <v>45671</v>
      </c>
      <c r="AN137" s="14">
        <v>45670</v>
      </c>
      <c r="AP137" s="11" t="s">
        <v>189</v>
      </c>
      <c r="AQ137" t="str">
        <f>IFERROR(IF(L137="","",VLOOKUP(L137&amp;I137,Продукция!A:K,11,0)),"обратитесь к админ справочника")</f>
        <v>согласно рекомендациям производителя теста</v>
      </c>
      <c r="AR137" s="11" t="s">
        <v>4823</v>
      </c>
      <c r="AS137" t="str">
        <f>IFERROR(IF(L137="","",VLOOKUP(L137&amp;I137,Продукция!A:J,10,0)),"обратитесь к админ справочника")</f>
        <v>инструкция тест- ситема Биочек СК -114</v>
      </c>
      <c r="AT137" s="11" t="s">
        <v>4823</v>
      </c>
      <c r="AU137" s="11" t="s">
        <v>4823</v>
      </c>
      <c r="AV137" s="11" t="s">
        <v>2676</v>
      </c>
      <c r="AW137" s="11" t="s">
        <v>4824</v>
      </c>
      <c r="AX137" s="11" t="s">
        <v>502</v>
      </c>
      <c r="AY137" s="11" t="s">
        <v>1014</v>
      </c>
      <c r="AZ137" s="11">
        <v>105</v>
      </c>
      <c r="BA137" s="11">
        <v>38</v>
      </c>
      <c r="BC137" s="11" t="s">
        <v>4854</v>
      </c>
    </row>
    <row r="138" spans="1:55" x14ac:dyDescent="0.25">
      <c r="A138" t="str">
        <f t="shared" si="5"/>
        <v>С/2512MS (BioChek) микоплазма синовия уровень антител</v>
      </c>
      <c r="B138" t="str">
        <f>IF(E138="","",INDEX(Лаборатории!A:A,MATCH('Производственный контроль'!E138,Лаборатории!B:B,0)))</f>
        <v xml:space="preserve">КУРИНОЕ ЦАРСТВО АО </v>
      </c>
      <c r="C138" t="str">
        <f>IF(E138="","",VLOOKUP(E138,Лаборатории!B:D,3,0))</f>
        <v>U377_CHL</v>
      </c>
      <c r="D138" s="12">
        <v>45656</v>
      </c>
      <c r="E138" s="11" t="s">
        <v>793</v>
      </c>
      <c r="F138" s="11" t="s">
        <v>371</v>
      </c>
      <c r="G138" s="11" t="s">
        <v>502</v>
      </c>
      <c r="H138" s="11" t="s">
        <v>262</v>
      </c>
      <c r="I138" s="11" t="s">
        <v>3423</v>
      </c>
      <c r="J138" t="str">
        <f>IF(L138="","",VLOOKUP(L138,Продукция!B:D,3,0))</f>
        <v>Биологический_материал</v>
      </c>
      <c r="K138" t="str">
        <f>IF(L138="","",VLOOKUP(L138,Продукция!B:C,2,0))</f>
        <v>Сыворотка крови</v>
      </c>
      <c r="L138" s="151" t="s">
        <v>302</v>
      </c>
      <c r="M138">
        <f>IF(L138="","",VLOOKUP(L138,Продукция!B:L,11,0))</f>
        <v>0</v>
      </c>
      <c r="N138" s="11" t="s">
        <v>873</v>
      </c>
      <c r="P138" s="11" t="s">
        <v>340</v>
      </c>
      <c r="Q138" s="11" t="s">
        <v>854</v>
      </c>
      <c r="R138" s="153" t="s">
        <v>4852</v>
      </c>
      <c r="S138" s="11">
        <v>19</v>
      </c>
      <c r="T138" s="11" t="s">
        <v>4839</v>
      </c>
      <c r="V138" s="14">
        <v>45649</v>
      </c>
      <c r="Z138" s="11" t="s">
        <v>4823</v>
      </c>
      <c r="AA138" s="15">
        <v>0.44444444444444442</v>
      </c>
      <c r="AB138" t="str">
        <f>IF(L138="","",VLOOKUP(L138&amp;I138,Продукция!A:I,9,0))</f>
        <v>рекомендация производителя набора</v>
      </c>
      <c r="AC138" s="14">
        <v>45670</v>
      </c>
      <c r="AD138" s="11" t="s">
        <v>2676</v>
      </c>
      <c r="AE138" s="11" t="s">
        <v>4823</v>
      </c>
      <c r="AF138" t="str">
        <f>IF(AD138="","",VLOOKUP(AD138,'Сотрудники и ссылки'!A:B,2,0))</f>
        <v>Серолог</v>
      </c>
      <c r="AG138">
        <f>IF(AD138="","",VLOOKUP(AD138,'Сотрудники и ссылки'!A:C,3,0))</f>
        <v>20007746</v>
      </c>
      <c r="AH138" s="11" t="s">
        <v>2676</v>
      </c>
      <c r="AI138" t="str">
        <f>IF(AH138="","",VLOOKUP(AH138,'Сотрудники и ссылки'!A:B,2,0))</f>
        <v>Серолог</v>
      </c>
      <c r="AJ138">
        <f>IF(AH138="","",VLOOKUP(AH138,'Сотрудники и ссылки'!A:C,3,0))</f>
        <v>20007746</v>
      </c>
      <c r="AK138" s="14">
        <v>45670</v>
      </c>
      <c r="AL138" s="2">
        <f>IF(AK138="","",AK138+VLOOKUP(I138,'Вид исследования'!B:E,4,0))</f>
        <v>45671</v>
      </c>
      <c r="AM138" s="2">
        <f>IF(AK138="","",AK138+VLOOKUP(I138,'Вид исследования'!B:F,5,0))</f>
        <v>45671</v>
      </c>
      <c r="AN138" s="14">
        <v>45670</v>
      </c>
      <c r="AP138" s="11" t="s">
        <v>189</v>
      </c>
      <c r="AQ138" t="str">
        <f>IFERROR(IF(L138="","",VLOOKUP(L138&amp;I138,Продукция!A:K,11,0)),"обратитесь к админ справочника")</f>
        <v>согласно рекомендациям производителя теста</v>
      </c>
      <c r="AR138" s="11" t="s">
        <v>4823</v>
      </c>
      <c r="AS138" t="str">
        <f>IFERROR(IF(L138="","",VLOOKUP(L138&amp;I138,Продукция!A:J,10,0)),"обратитесь к админ справочника")</f>
        <v>инструкция тест- ситема Биочек СК -115</v>
      </c>
      <c r="AT138" s="11" t="s">
        <v>4823</v>
      </c>
      <c r="AU138" s="11" t="s">
        <v>4823</v>
      </c>
      <c r="AV138" s="11" t="s">
        <v>2676</v>
      </c>
      <c r="AW138" s="11" t="s">
        <v>4824</v>
      </c>
      <c r="AX138" s="11" t="s">
        <v>502</v>
      </c>
      <c r="AY138" s="11" t="s">
        <v>1011</v>
      </c>
      <c r="AZ138" s="11">
        <v>105</v>
      </c>
      <c r="BA138" s="11">
        <v>38</v>
      </c>
      <c r="BC138" s="11" t="s">
        <v>4854</v>
      </c>
    </row>
    <row r="139" spans="1:55" x14ac:dyDescent="0.25">
      <c r="A139" t="str">
        <f t="shared" si="5"/>
        <v>С/2512MS (BioChek) микоплазма синовия уровень антител</v>
      </c>
      <c r="B139" t="str">
        <f>IF(E139="","",INDEX(Лаборатории!A:A,MATCH('Производственный контроль'!E139,Лаборатории!B:B,0)))</f>
        <v xml:space="preserve">КУРИНОЕ ЦАРСТВО АО </v>
      </c>
      <c r="C139" t="str">
        <f>IF(E139="","",VLOOKUP(E139,Лаборатории!B:D,3,0))</f>
        <v>U377_CHL</v>
      </c>
      <c r="D139" s="12">
        <v>45656</v>
      </c>
      <c r="E139" s="11" t="s">
        <v>793</v>
      </c>
      <c r="F139" s="11" t="s">
        <v>371</v>
      </c>
      <c r="G139" s="11" t="s">
        <v>502</v>
      </c>
      <c r="H139" s="11" t="s">
        <v>262</v>
      </c>
      <c r="I139" s="11" t="s">
        <v>3423</v>
      </c>
      <c r="J139" t="str">
        <f>IF(L139="","",VLOOKUP(L139,Продукция!B:D,3,0))</f>
        <v>Биологический_материал</v>
      </c>
      <c r="K139" t="str">
        <f>IF(L139="","",VLOOKUP(L139,Продукция!B:C,2,0))</f>
        <v>Сыворотка крови</v>
      </c>
      <c r="L139" s="151" t="s">
        <v>302</v>
      </c>
      <c r="M139">
        <f>IF(L139="","",VLOOKUP(L139,Продукция!B:L,11,0))</f>
        <v>0</v>
      </c>
      <c r="N139" s="11" t="s">
        <v>873</v>
      </c>
      <c r="P139" s="11" t="s">
        <v>340</v>
      </c>
      <c r="Q139" s="11" t="s">
        <v>854</v>
      </c>
      <c r="R139" s="153" t="s">
        <v>4857</v>
      </c>
      <c r="S139" s="11">
        <v>19</v>
      </c>
      <c r="T139" s="11" t="s">
        <v>4839</v>
      </c>
      <c r="V139" s="14">
        <v>45650</v>
      </c>
      <c r="Z139" s="11" t="s">
        <v>4823</v>
      </c>
      <c r="AA139" s="15">
        <v>0.44444444444444442</v>
      </c>
      <c r="AB139" t="str">
        <f>IF(L139="","",VLOOKUP(L139&amp;I139,Продукция!A:I,9,0))</f>
        <v>рекомендация производителя набора</v>
      </c>
      <c r="AC139" s="14">
        <v>45670</v>
      </c>
      <c r="AD139" s="11" t="s">
        <v>2676</v>
      </c>
      <c r="AE139" s="11" t="s">
        <v>4823</v>
      </c>
      <c r="AF139" t="str">
        <f>IF(AD139="","",VLOOKUP(AD139,'Сотрудники и ссылки'!A:B,2,0))</f>
        <v>Серолог</v>
      </c>
      <c r="AG139">
        <f>IF(AD139="","",VLOOKUP(AD139,'Сотрудники и ссылки'!A:C,3,0))</f>
        <v>20007746</v>
      </c>
      <c r="AH139" s="11" t="s">
        <v>2676</v>
      </c>
      <c r="AI139" t="str">
        <f>IF(AH139="","",VLOOKUP(AH139,'Сотрудники и ссылки'!A:B,2,0))</f>
        <v>Серолог</v>
      </c>
      <c r="AJ139">
        <f>IF(AH139="","",VLOOKUP(AH139,'Сотрудники и ссылки'!A:C,3,0))</f>
        <v>20007746</v>
      </c>
      <c r="AK139" s="14">
        <v>45670</v>
      </c>
      <c r="AL139" s="2">
        <f>IF(AK139="","",AK139+VLOOKUP(I139,'Вид исследования'!B:E,4,0))</f>
        <v>45671</v>
      </c>
      <c r="AM139" s="2">
        <f>IF(AK139="","",AK139+VLOOKUP(I139,'Вид исследования'!B:F,5,0))</f>
        <v>45671</v>
      </c>
      <c r="AN139" s="14">
        <v>45670</v>
      </c>
      <c r="AP139" s="11" t="s">
        <v>189</v>
      </c>
      <c r="AQ139" t="str">
        <f>IFERROR(IF(L139="","",VLOOKUP(L139&amp;I139,Продукция!A:K,11,0)),"обратитесь к админ справочника")</f>
        <v>согласно рекомендациям производителя теста</v>
      </c>
      <c r="AR139" s="11" t="s">
        <v>4823</v>
      </c>
      <c r="AS139" t="str">
        <f>IFERROR(IF(L139="","",VLOOKUP(L139&amp;I139,Продукция!A:J,10,0)),"обратитесь к админ справочника")</f>
        <v>инструкция тест- ситема Биочек СК -115</v>
      </c>
      <c r="AT139" s="11" t="s">
        <v>4823</v>
      </c>
      <c r="AU139" s="11" t="s">
        <v>4823</v>
      </c>
      <c r="AV139" s="11" t="s">
        <v>2676</v>
      </c>
      <c r="AW139" s="11" t="s">
        <v>4824</v>
      </c>
      <c r="AX139" s="11" t="s">
        <v>502</v>
      </c>
      <c r="AY139" s="11" t="s">
        <v>1005</v>
      </c>
      <c r="AZ139" s="11">
        <v>105</v>
      </c>
      <c r="BA139" s="11">
        <v>37</v>
      </c>
      <c r="BC139" s="11" t="s">
        <v>4854</v>
      </c>
    </row>
    <row r="140" spans="1:55" x14ac:dyDescent="0.25">
      <c r="A140" t="str">
        <f t="shared" si="5"/>
        <v>С/2512MS (BioChek) микоплазма синовия уровень антител</v>
      </c>
      <c r="B140" t="str">
        <f>IF(E140="","",INDEX(Лаборатории!A:A,MATCH('Производственный контроль'!E140,Лаборатории!B:B,0)))</f>
        <v xml:space="preserve">КУРИНОЕ ЦАРСТВО АО </v>
      </c>
      <c r="C140" t="str">
        <f>IF(E140="","",VLOOKUP(E140,Лаборатории!B:D,3,0))</f>
        <v>U377_CHL</v>
      </c>
      <c r="D140" s="12">
        <v>45656</v>
      </c>
      <c r="E140" s="11" t="s">
        <v>793</v>
      </c>
      <c r="F140" s="11" t="s">
        <v>371</v>
      </c>
      <c r="G140" s="11" t="s">
        <v>502</v>
      </c>
      <c r="H140" s="11" t="s">
        <v>262</v>
      </c>
      <c r="I140" s="11" t="s">
        <v>3423</v>
      </c>
      <c r="J140" t="str">
        <f>IF(L140="","",VLOOKUP(L140,Продукция!B:D,3,0))</f>
        <v>Биологический_материал</v>
      </c>
      <c r="K140" t="str">
        <f>IF(L140="","",VLOOKUP(L140,Продукция!B:C,2,0))</f>
        <v>Сыворотка крови</v>
      </c>
      <c r="L140" s="151" t="s">
        <v>302</v>
      </c>
      <c r="M140">
        <f>IF(L140="","",VLOOKUP(L140,Продукция!B:L,11,0))</f>
        <v>0</v>
      </c>
      <c r="N140" s="11" t="s">
        <v>873</v>
      </c>
      <c r="P140" s="11" t="s">
        <v>340</v>
      </c>
      <c r="Q140" s="11" t="s">
        <v>854</v>
      </c>
      <c r="R140" s="153" t="s">
        <v>4864</v>
      </c>
      <c r="S140" s="11">
        <v>18</v>
      </c>
      <c r="T140" s="11" t="s">
        <v>4839</v>
      </c>
      <c r="V140" s="14">
        <v>45652</v>
      </c>
      <c r="Z140" s="11" t="s">
        <v>4823</v>
      </c>
      <c r="AA140" s="15">
        <v>0.44444444444444442</v>
      </c>
      <c r="AB140" t="str">
        <f>IF(L140="","",VLOOKUP(L140&amp;I140,Продукция!A:I,9,0))</f>
        <v>рекомендация производителя набора</v>
      </c>
      <c r="AC140" s="14">
        <v>45670</v>
      </c>
      <c r="AD140" s="11" t="s">
        <v>2676</v>
      </c>
      <c r="AE140" s="11" t="s">
        <v>4823</v>
      </c>
      <c r="AF140" t="str">
        <f>IF(AD140="","",VLOOKUP(AD140,'Сотрудники и ссылки'!A:B,2,0))</f>
        <v>Серолог</v>
      </c>
      <c r="AG140">
        <f>IF(AD140="","",VLOOKUP(AD140,'Сотрудники и ссылки'!A:C,3,0))</f>
        <v>20007746</v>
      </c>
      <c r="AH140" s="11" t="s">
        <v>2676</v>
      </c>
      <c r="AI140" t="str">
        <f>IF(AH140="","",VLOOKUP(AH140,'Сотрудники и ссылки'!A:B,2,0))</f>
        <v>Серолог</v>
      </c>
      <c r="AJ140">
        <f>IF(AH140="","",VLOOKUP(AH140,'Сотрудники и ссылки'!A:C,3,0))</f>
        <v>20007746</v>
      </c>
      <c r="AK140" s="14">
        <v>45670</v>
      </c>
      <c r="AL140" s="2">
        <f>IF(AK140="","",AK140+VLOOKUP(I140,'Вид исследования'!B:E,4,0))</f>
        <v>45671</v>
      </c>
      <c r="AM140" s="2">
        <f>IF(AK140="","",AK140+VLOOKUP(I140,'Вид исследования'!B:F,5,0))</f>
        <v>45671</v>
      </c>
      <c r="AN140" s="14">
        <v>45670</v>
      </c>
      <c r="AP140" s="11" t="s">
        <v>189</v>
      </c>
      <c r="AQ140" t="str">
        <f>IFERROR(IF(L140="","",VLOOKUP(L140&amp;I140,Продукция!A:K,11,0)),"обратитесь к админ справочника")</f>
        <v>согласно рекомендациям производителя теста</v>
      </c>
      <c r="AR140" s="11" t="s">
        <v>4823</v>
      </c>
      <c r="AS140" t="str">
        <f>IFERROR(IF(L140="","",VLOOKUP(L140&amp;I140,Продукция!A:J,10,0)),"обратитесь к админ справочника")</f>
        <v>инструкция тест- ситема Биочек СК -115</v>
      </c>
      <c r="AT140" s="11" t="s">
        <v>4823</v>
      </c>
      <c r="AU140" s="11" t="s">
        <v>4823</v>
      </c>
      <c r="AV140" s="11" t="s">
        <v>2676</v>
      </c>
      <c r="AW140" s="11" t="s">
        <v>4824</v>
      </c>
      <c r="AX140" s="11" t="s">
        <v>502</v>
      </c>
      <c r="AY140" s="11" t="s">
        <v>1006</v>
      </c>
      <c r="AZ140" s="11">
        <v>105</v>
      </c>
      <c r="BA140" s="11">
        <v>37</v>
      </c>
      <c r="BC140" s="11" t="s">
        <v>4854</v>
      </c>
    </row>
    <row r="141" spans="1:55" x14ac:dyDescent="0.25">
      <c r="A141" t="str">
        <f t="shared" si="5"/>
        <v>С/2512MS (BioChek) микоплазма синовия уровень антител</v>
      </c>
      <c r="B141" t="str">
        <f>IF(E141="","",INDEX(Лаборатории!A:A,MATCH('Производственный контроль'!E141,Лаборатории!B:B,0)))</f>
        <v xml:space="preserve">КУРИНОЕ ЦАРСТВО АО </v>
      </c>
      <c r="C141" t="str">
        <f>IF(E141="","",VLOOKUP(E141,Лаборатории!B:D,3,0))</f>
        <v>U377_CHL</v>
      </c>
      <c r="D141" s="12">
        <v>45656</v>
      </c>
      <c r="E141" s="11" t="s">
        <v>793</v>
      </c>
      <c r="F141" s="11" t="s">
        <v>371</v>
      </c>
      <c r="G141" s="11" t="s">
        <v>502</v>
      </c>
      <c r="H141" s="11" t="s">
        <v>262</v>
      </c>
      <c r="I141" s="11" t="s">
        <v>3423</v>
      </c>
      <c r="J141" t="str">
        <f>IF(L141="","",VLOOKUP(L141,Продукция!B:D,3,0))</f>
        <v>Биологический_материал</v>
      </c>
      <c r="K141" t="str">
        <f>IF(L141="","",VLOOKUP(L141,Продукция!B:C,2,0))</f>
        <v>Сыворотка крови</v>
      </c>
      <c r="L141" s="151" t="s">
        <v>302</v>
      </c>
      <c r="M141">
        <f>IF(L141="","",VLOOKUP(L141,Продукция!B:L,11,0))</f>
        <v>0</v>
      </c>
      <c r="N141" s="11" t="s">
        <v>873</v>
      </c>
      <c r="P141" s="11" t="s">
        <v>340</v>
      </c>
      <c r="Q141" s="11" t="s">
        <v>854</v>
      </c>
      <c r="R141" s="153" t="s">
        <v>4844</v>
      </c>
      <c r="S141" s="11">
        <v>18</v>
      </c>
      <c r="T141" s="11" t="s">
        <v>4839</v>
      </c>
      <c r="V141" s="14">
        <v>45651</v>
      </c>
      <c r="Z141" s="11" t="s">
        <v>4823</v>
      </c>
      <c r="AA141" s="15">
        <v>0.44444444444444442</v>
      </c>
      <c r="AB141" t="str">
        <f>IF(L141="","",VLOOKUP(L141&amp;I141,Продукция!A:I,9,0))</f>
        <v>рекомендация производителя набора</v>
      </c>
      <c r="AC141" s="14">
        <v>45670</v>
      </c>
      <c r="AD141" s="11" t="s">
        <v>2676</v>
      </c>
      <c r="AE141" s="11" t="s">
        <v>4823</v>
      </c>
      <c r="AF141" t="str">
        <f>IF(AD141="","",VLOOKUP(AD141,'Сотрудники и ссылки'!A:B,2,0))</f>
        <v>Серолог</v>
      </c>
      <c r="AG141">
        <f>IF(AD141="","",VLOOKUP(AD141,'Сотрудники и ссылки'!A:C,3,0))</f>
        <v>20007746</v>
      </c>
      <c r="AH141" s="11" t="s">
        <v>2676</v>
      </c>
      <c r="AI141" t="str">
        <f>IF(AH141="","",VLOOKUP(AH141,'Сотрудники и ссылки'!A:B,2,0))</f>
        <v>Серолог</v>
      </c>
      <c r="AJ141">
        <f>IF(AH141="","",VLOOKUP(AH141,'Сотрудники и ссылки'!A:C,3,0))</f>
        <v>20007746</v>
      </c>
      <c r="AK141" s="14">
        <v>45670</v>
      </c>
      <c r="AL141" s="2">
        <f>IF(AK141="","",AK141+VLOOKUP(I141,'Вид исследования'!B:E,4,0))</f>
        <v>45671</v>
      </c>
      <c r="AM141" s="2">
        <f>IF(AK141="","",AK141+VLOOKUP(I141,'Вид исследования'!B:F,5,0))</f>
        <v>45671</v>
      </c>
      <c r="AN141" s="14">
        <v>45670</v>
      </c>
      <c r="AP141" s="11" t="s">
        <v>189</v>
      </c>
      <c r="AQ141" t="str">
        <f>IFERROR(IF(L141="","",VLOOKUP(L141&amp;I141,Продукция!A:K,11,0)),"обратитесь к админ справочника")</f>
        <v>согласно рекомендациям производителя теста</v>
      </c>
      <c r="AR141" s="11" t="s">
        <v>4823</v>
      </c>
      <c r="AS141" t="str">
        <f>IFERROR(IF(L141="","",VLOOKUP(L141&amp;I141,Продукция!A:J,10,0)),"обратитесь к админ справочника")</f>
        <v>инструкция тест- ситема Биочек СК -115</v>
      </c>
      <c r="AT141" s="11" t="s">
        <v>4823</v>
      </c>
      <c r="AU141" s="11" t="s">
        <v>4823</v>
      </c>
      <c r="AV141" s="11" t="s">
        <v>2676</v>
      </c>
      <c r="AW141" s="11" t="s">
        <v>4824</v>
      </c>
      <c r="AX141" s="11" t="s">
        <v>502</v>
      </c>
      <c r="AY141" s="11" t="s">
        <v>1016</v>
      </c>
      <c r="AZ141" s="11">
        <v>105</v>
      </c>
      <c r="BA141" s="11">
        <v>37</v>
      </c>
      <c r="BC141" s="11" t="s">
        <v>4854</v>
      </c>
    </row>
    <row r="142" spans="1:55" x14ac:dyDescent="0.25">
      <c r="A142" t="str">
        <f t="shared" si="5"/>
        <v>С/2512MS (BioChek) микоплазма синовия уровень антител</v>
      </c>
      <c r="B142" t="str">
        <f>IF(E142="","",INDEX(Лаборатории!A:A,MATCH('Производственный контроль'!E142,Лаборатории!B:B,0)))</f>
        <v xml:space="preserve">КУРИНОЕ ЦАРСТВО АО </v>
      </c>
      <c r="C142" t="str">
        <f>IF(E142="","",VLOOKUP(E142,Лаборатории!B:D,3,0))</f>
        <v>U377_CHL</v>
      </c>
      <c r="D142" s="12">
        <v>45656</v>
      </c>
      <c r="E142" s="11" t="s">
        <v>793</v>
      </c>
      <c r="F142" s="11" t="s">
        <v>371</v>
      </c>
      <c r="G142" s="11" t="s">
        <v>502</v>
      </c>
      <c r="H142" s="11" t="s">
        <v>262</v>
      </c>
      <c r="I142" s="11" t="s">
        <v>3423</v>
      </c>
      <c r="J142" t="str">
        <f>IF(L142="","",VLOOKUP(L142,Продукция!B:D,3,0))</f>
        <v>Биологический_материал</v>
      </c>
      <c r="K142" t="str">
        <f>IF(L142="","",VLOOKUP(L142,Продукция!B:C,2,0))</f>
        <v>Сыворотка крови</v>
      </c>
      <c r="L142" s="151" t="s">
        <v>302</v>
      </c>
      <c r="M142">
        <f>IF(L142="","",VLOOKUP(L142,Продукция!B:L,11,0))</f>
        <v>0</v>
      </c>
      <c r="N142" s="11" t="s">
        <v>873</v>
      </c>
      <c r="P142" s="11" t="s">
        <v>340</v>
      </c>
      <c r="Q142" s="11" t="s">
        <v>854</v>
      </c>
      <c r="R142" s="153" t="s">
        <v>4842</v>
      </c>
      <c r="S142" s="11">
        <v>18</v>
      </c>
      <c r="T142" s="11" t="s">
        <v>4839</v>
      </c>
      <c r="V142" s="14">
        <v>45650</v>
      </c>
      <c r="Z142" s="11" t="s">
        <v>4823</v>
      </c>
      <c r="AA142" s="15">
        <v>0.44444444444444442</v>
      </c>
      <c r="AB142" t="str">
        <f>IF(L142="","",VLOOKUP(L142&amp;I142,Продукция!A:I,9,0))</f>
        <v>рекомендация производителя набора</v>
      </c>
      <c r="AC142" s="14">
        <v>45670</v>
      </c>
      <c r="AD142" s="11" t="s">
        <v>2676</v>
      </c>
      <c r="AE142" s="11" t="s">
        <v>4823</v>
      </c>
      <c r="AF142" t="str">
        <f>IF(AD142="","",VLOOKUP(AD142,'Сотрудники и ссылки'!A:B,2,0))</f>
        <v>Серолог</v>
      </c>
      <c r="AG142">
        <f>IF(AD142="","",VLOOKUP(AD142,'Сотрудники и ссылки'!A:C,3,0))</f>
        <v>20007746</v>
      </c>
      <c r="AH142" s="11" t="s">
        <v>2676</v>
      </c>
      <c r="AI142" t="str">
        <f>IF(AH142="","",VLOOKUP(AH142,'Сотрудники и ссылки'!A:B,2,0))</f>
        <v>Серолог</v>
      </c>
      <c r="AJ142">
        <f>IF(AH142="","",VLOOKUP(AH142,'Сотрудники и ссылки'!A:C,3,0))</f>
        <v>20007746</v>
      </c>
      <c r="AK142" s="14">
        <v>45670</v>
      </c>
      <c r="AL142" s="2">
        <f>IF(AK142="","",AK142+VLOOKUP(I142,'Вид исследования'!B:E,4,0))</f>
        <v>45671</v>
      </c>
      <c r="AM142" s="2">
        <f>IF(AK142="","",AK142+VLOOKUP(I142,'Вид исследования'!B:F,5,0))</f>
        <v>45671</v>
      </c>
      <c r="AN142" s="14">
        <v>45670</v>
      </c>
      <c r="AP142" s="11" t="s">
        <v>189</v>
      </c>
      <c r="AQ142" t="str">
        <f>IFERROR(IF(L142="","",VLOOKUP(L142&amp;I142,Продукция!A:K,11,0)),"обратитесь к админ справочника")</f>
        <v>согласно рекомендациям производителя теста</v>
      </c>
      <c r="AR142" s="11" t="s">
        <v>4823</v>
      </c>
      <c r="AS142" t="str">
        <f>IFERROR(IF(L142="","",VLOOKUP(L142&amp;I142,Продукция!A:J,10,0)),"обратитесь к админ справочника")</f>
        <v>инструкция тест- ситема Биочек СК -115</v>
      </c>
      <c r="AT142" s="11" t="s">
        <v>4823</v>
      </c>
      <c r="AU142" s="11" t="s">
        <v>4823</v>
      </c>
      <c r="AV142" s="11" t="s">
        <v>2676</v>
      </c>
      <c r="AW142" s="11" t="s">
        <v>4824</v>
      </c>
      <c r="AX142" s="11" t="s">
        <v>502</v>
      </c>
      <c r="AY142" s="11" t="s">
        <v>1014</v>
      </c>
      <c r="AZ142" s="11">
        <v>105</v>
      </c>
      <c r="BA142" s="11">
        <v>38</v>
      </c>
      <c r="BC142" s="11" t="s">
        <v>4854</v>
      </c>
    </row>
    <row r="143" spans="1:55" x14ac:dyDescent="0.25">
      <c r="A143" t="str">
        <f t="shared" ref="A143:A206" si="6">T143&amp;I143</f>
        <v>С/2512ORT (BioChek) орнитобактерии уровень антител</v>
      </c>
      <c r="B143" t="str">
        <f>IF(E143="","",INDEX(Лаборатории!A:A,MATCH('Производственный контроль'!E143,Лаборатории!B:B,0)))</f>
        <v xml:space="preserve">КУРИНОЕ ЦАРСТВО АО </v>
      </c>
      <c r="C143" t="str">
        <f>IF(E143="","",VLOOKUP(E143,Лаборатории!B:D,3,0))</f>
        <v>U377_CHL</v>
      </c>
      <c r="D143" s="12">
        <v>45656</v>
      </c>
      <c r="E143" s="11" t="s">
        <v>793</v>
      </c>
      <c r="F143" s="11" t="s">
        <v>371</v>
      </c>
      <c r="G143" s="11" t="s">
        <v>502</v>
      </c>
      <c r="H143" s="11" t="s">
        <v>262</v>
      </c>
      <c r="I143" s="11" t="s">
        <v>3425</v>
      </c>
      <c r="J143" t="str">
        <f>IF(L143="","",VLOOKUP(L143,Продукция!B:D,3,0))</f>
        <v>Биологический_материал</v>
      </c>
      <c r="K143" t="str">
        <f>IF(L143="","",VLOOKUP(L143,Продукция!B:C,2,0))</f>
        <v>Сыворотка крови</v>
      </c>
      <c r="L143" s="151" t="s">
        <v>302</v>
      </c>
      <c r="M143">
        <f>IF(L143="","",VLOOKUP(L143,Продукция!B:L,11,0))</f>
        <v>0</v>
      </c>
      <c r="N143" s="11" t="s">
        <v>873</v>
      </c>
      <c r="P143" s="11" t="s">
        <v>340</v>
      </c>
      <c r="Q143" s="11" t="s">
        <v>854</v>
      </c>
      <c r="R143" s="153" t="s">
        <v>4852</v>
      </c>
      <c r="S143" s="11">
        <v>19</v>
      </c>
      <c r="T143" s="11" t="s">
        <v>4839</v>
      </c>
      <c r="V143" s="14">
        <v>45649</v>
      </c>
      <c r="Z143" s="11" t="s">
        <v>4823</v>
      </c>
      <c r="AA143" s="15">
        <v>0.44444444444444442</v>
      </c>
      <c r="AB143" t="str">
        <f>IF(L143="","",VLOOKUP(L143&amp;I143,Продукция!A:I,9,0))</f>
        <v>рекомендация производителя набора</v>
      </c>
      <c r="AC143" s="14">
        <v>45670</v>
      </c>
      <c r="AD143" s="11" t="s">
        <v>2676</v>
      </c>
      <c r="AE143" s="11" t="s">
        <v>4823</v>
      </c>
      <c r="AF143" t="str">
        <f>IF(AD143="","",VLOOKUP(AD143,'Сотрудники и ссылки'!A:B,2,0))</f>
        <v>Серолог</v>
      </c>
      <c r="AG143">
        <f>IF(AD143="","",VLOOKUP(AD143,'Сотрудники и ссылки'!A:C,3,0))</f>
        <v>20007746</v>
      </c>
      <c r="AH143" s="11" t="s">
        <v>2676</v>
      </c>
      <c r="AI143" t="str">
        <f>IF(AH143="","",VLOOKUP(AH143,'Сотрудники и ссылки'!A:B,2,0))</f>
        <v>Серолог</v>
      </c>
      <c r="AJ143">
        <f>IF(AH143="","",VLOOKUP(AH143,'Сотрудники и ссылки'!A:C,3,0))</f>
        <v>20007746</v>
      </c>
      <c r="AK143" s="14">
        <v>45670</v>
      </c>
      <c r="AL143" s="2">
        <f>IF(AK143="","",AK143+VLOOKUP(I143,'Вид исследования'!B:E,4,0))</f>
        <v>45671</v>
      </c>
      <c r="AM143" s="2">
        <f>IF(AK143="","",AK143+VLOOKUP(I143,'Вид исследования'!B:F,5,0))</f>
        <v>45671</v>
      </c>
      <c r="AN143" s="14">
        <v>45670</v>
      </c>
      <c r="AP143" s="11" t="s">
        <v>189</v>
      </c>
      <c r="AQ143" t="str">
        <f>IFERROR(IF(L143="","",VLOOKUP(L143&amp;I143,Продукция!A:K,11,0)),"обратитесь к админ справочника")</f>
        <v>согласно рекомендациям производителя теста</v>
      </c>
      <c r="AR143" s="11" t="s">
        <v>4823</v>
      </c>
      <c r="AS143" t="str">
        <f>IFERROR(IF(L143="","",VLOOKUP(L143&amp;I143,Продукция!A:J,10,0)),"обратитесь к админ справочника")</f>
        <v>инструкция тест- ситема Биочек СК-108</v>
      </c>
      <c r="AT143" s="11" t="s">
        <v>4823</v>
      </c>
      <c r="AU143" s="11" t="s">
        <v>4823</v>
      </c>
      <c r="AV143" s="11" t="s">
        <v>2676</v>
      </c>
      <c r="AW143" s="11" t="s">
        <v>4824</v>
      </c>
      <c r="AX143" s="11" t="s">
        <v>502</v>
      </c>
      <c r="AY143" s="11" t="s">
        <v>1011</v>
      </c>
      <c r="AZ143" s="11">
        <v>105</v>
      </c>
      <c r="BA143" s="11">
        <v>38</v>
      </c>
      <c r="BC143" s="11" t="s">
        <v>4854</v>
      </c>
    </row>
    <row r="144" spans="1:55" x14ac:dyDescent="0.25">
      <c r="A144" t="str">
        <f t="shared" si="6"/>
        <v>С/2512ORT (BioChek) орнитобактерии уровень антител</v>
      </c>
      <c r="B144" t="str">
        <f>IF(E144="","",INDEX(Лаборатории!A:A,MATCH('Производственный контроль'!E144,Лаборатории!B:B,0)))</f>
        <v xml:space="preserve">КУРИНОЕ ЦАРСТВО АО </v>
      </c>
      <c r="C144" t="str">
        <f>IF(E144="","",VLOOKUP(E144,Лаборатории!B:D,3,0))</f>
        <v>U377_CHL</v>
      </c>
      <c r="D144" s="12">
        <v>45656</v>
      </c>
      <c r="E144" s="11" t="s">
        <v>793</v>
      </c>
      <c r="F144" s="11" t="s">
        <v>371</v>
      </c>
      <c r="G144" s="11" t="s">
        <v>502</v>
      </c>
      <c r="H144" s="11" t="s">
        <v>262</v>
      </c>
      <c r="I144" s="11" t="s">
        <v>3425</v>
      </c>
      <c r="J144" t="str">
        <f>IF(L144="","",VLOOKUP(L144,Продукция!B:D,3,0))</f>
        <v>Биологический_материал</v>
      </c>
      <c r="K144" t="str">
        <f>IF(L144="","",VLOOKUP(L144,Продукция!B:C,2,0))</f>
        <v>Сыворотка крови</v>
      </c>
      <c r="L144" s="151" t="s">
        <v>302</v>
      </c>
      <c r="M144">
        <f>IF(L144="","",VLOOKUP(L144,Продукция!B:L,11,0))</f>
        <v>0</v>
      </c>
      <c r="N144" s="11" t="s">
        <v>873</v>
      </c>
      <c r="P144" s="11" t="s">
        <v>340</v>
      </c>
      <c r="Q144" s="11" t="s">
        <v>854</v>
      </c>
      <c r="R144" s="153" t="s">
        <v>4857</v>
      </c>
      <c r="S144" s="11">
        <v>19</v>
      </c>
      <c r="T144" s="11" t="s">
        <v>4839</v>
      </c>
      <c r="V144" s="14">
        <v>45650</v>
      </c>
      <c r="Z144" s="11" t="s">
        <v>4823</v>
      </c>
      <c r="AA144" s="15">
        <v>0.44444444444444442</v>
      </c>
      <c r="AB144" t="str">
        <f>IF(L144="","",VLOOKUP(L144&amp;I144,Продукция!A:I,9,0))</f>
        <v>рекомендация производителя набора</v>
      </c>
      <c r="AC144" s="14">
        <v>45670</v>
      </c>
      <c r="AD144" s="11" t="s">
        <v>2676</v>
      </c>
      <c r="AE144" s="11" t="s">
        <v>4823</v>
      </c>
      <c r="AF144" t="str">
        <f>IF(AD144="","",VLOOKUP(AD144,'Сотрудники и ссылки'!A:B,2,0))</f>
        <v>Серолог</v>
      </c>
      <c r="AG144">
        <f>IF(AD144="","",VLOOKUP(AD144,'Сотрудники и ссылки'!A:C,3,0))</f>
        <v>20007746</v>
      </c>
      <c r="AH144" s="11" t="s">
        <v>2676</v>
      </c>
      <c r="AI144" t="str">
        <f>IF(AH144="","",VLOOKUP(AH144,'Сотрудники и ссылки'!A:B,2,0))</f>
        <v>Серолог</v>
      </c>
      <c r="AJ144">
        <f>IF(AH144="","",VLOOKUP(AH144,'Сотрудники и ссылки'!A:C,3,0))</f>
        <v>20007746</v>
      </c>
      <c r="AK144" s="14">
        <v>45670</v>
      </c>
      <c r="AL144" s="2">
        <f>IF(AK144="","",AK144+VLOOKUP(I144,'Вид исследования'!B:E,4,0))</f>
        <v>45671</v>
      </c>
      <c r="AM144" s="2">
        <f>IF(AK144="","",AK144+VLOOKUP(I144,'Вид исследования'!B:F,5,0))</f>
        <v>45671</v>
      </c>
      <c r="AN144" s="14">
        <v>45670</v>
      </c>
      <c r="AP144" s="11" t="s">
        <v>189</v>
      </c>
      <c r="AQ144" t="str">
        <f>IFERROR(IF(L144="","",VLOOKUP(L144&amp;I144,Продукция!A:K,11,0)),"обратитесь к админ справочника")</f>
        <v>согласно рекомендациям производителя теста</v>
      </c>
      <c r="AR144" s="11" t="s">
        <v>4823</v>
      </c>
      <c r="AS144" t="str">
        <f>IFERROR(IF(L144="","",VLOOKUP(L144&amp;I144,Продукция!A:J,10,0)),"обратитесь к админ справочника")</f>
        <v>инструкция тест- ситема Биочек СК-108</v>
      </c>
      <c r="AT144" s="11" t="s">
        <v>4823</v>
      </c>
      <c r="AU144" s="11" t="s">
        <v>4823</v>
      </c>
      <c r="AV144" s="11" t="s">
        <v>2676</v>
      </c>
      <c r="AW144" s="11" t="s">
        <v>4824</v>
      </c>
      <c r="AX144" s="11" t="s">
        <v>502</v>
      </c>
      <c r="AY144" s="11" t="s">
        <v>1005</v>
      </c>
      <c r="AZ144" s="11">
        <v>105</v>
      </c>
      <c r="BA144" s="11">
        <v>37</v>
      </c>
      <c r="BC144" s="11" t="s">
        <v>4854</v>
      </c>
    </row>
    <row r="145" spans="1:55" x14ac:dyDescent="0.25">
      <c r="A145" t="str">
        <f t="shared" si="6"/>
        <v>С/2512ORT (BioChek) орнитобактерии уровень антител</v>
      </c>
      <c r="B145" t="str">
        <f>IF(E145="","",INDEX(Лаборатории!A:A,MATCH('Производственный контроль'!E145,Лаборатории!B:B,0)))</f>
        <v xml:space="preserve">КУРИНОЕ ЦАРСТВО АО </v>
      </c>
      <c r="C145" t="str">
        <f>IF(E145="","",VLOOKUP(E145,Лаборатории!B:D,3,0))</f>
        <v>U377_CHL</v>
      </c>
      <c r="D145" s="12">
        <v>45656</v>
      </c>
      <c r="E145" s="11" t="s">
        <v>793</v>
      </c>
      <c r="F145" s="11" t="s">
        <v>371</v>
      </c>
      <c r="G145" s="11" t="s">
        <v>502</v>
      </c>
      <c r="H145" s="11" t="s">
        <v>262</v>
      </c>
      <c r="I145" s="11" t="s">
        <v>3425</v>
      </c>
      <c r="J145" t="str">
        <f>IF(L145="","",VLOOKUP(L145,Продукция!B:D,3,0))</f>
        <v>Биологический_материал</v>
      </c>
      <c r="K145" t="str">
        <f>IF(L145="","",VLOOKUP(L145,Продукция!B:C,2,0))</f>
        <v>Сыворотка крови</v>
      </c>
      <c r="L145" s="151" t="s">
        <v>302</v>
      </c>
      <c r="M145">
        <f>IF(L145="","",VLOOKUP(L145,Продукция!B:L,11,0))</f>
        <v>0</v>
      </c>
      <c r="N145" s="11" t="s">
        <v>873</v>
      </c>
      <c r="P145" s="11" t="s">
        <v>340</v>
      </c>
      <c r="Q145" s="11" t="s">
        <v>854</v>
      </c>
      <c r="R145" s="153" t="s">
        <v>4864</v>
      </c>
      <c r="S145" s="11">
        <v>18</v>
      </c>
      <c r="T145" s="11" t="s">
        <v>4839</v>
      </c>
      <c r="V145" s="14">
        <v>45652</v>
      </c>
      <c r="Z145" s="11" t="s">
        <v>4823</v>
      </c>
      <c r="AA145" s="15">
        <v>0.44444444444444442</v>
      </c>
      <c r="AB145" t="str">
        <f>IF(L145="","",VLOOKUP(L145&amp;I145,Продукция!A:I,9,0))</f>
        <v>рекомендация производителя набора</v>
      </c>
      <c r="AC145" s="14">
        <v>45670</v>
      </c>
      <c r="AD145" s="11" t="s">
        <v>2676</v>
      </c>
      <c r="AE145" s="11" t="s">
        <v>4823</v>
      </c>
      <c r="AF145" t="str">
        <f>IF(AD145="","",VLOOKUP(AD145,'Сотрудники и ссылки'!A:B,2,0))</f>
        <v>Серолог</v>
      </c>
      <c r="AG145">
        <f>IF(AD145="","",VLOOKUP(AD145,'Сотрудники и ссылки'!A:C,3,0))</f>
        <v>20007746</v>
      </c>
      <c r="AH145" s="11" t="s">
        <v>2676</v>
      </c>
      <c r="AI145" t="str">
        <f>IF(AH145="","",VLOOKUP(AH145,'Сотрудники и ссылки'!A:B,2,0))</f>
        <v>Серолог</v>
      </c>
      <c r="AJ145">
        <f>IF(AH145="","",VLOOKUP(AH145,'Сотрудники и ссылки'!A:C,3,0))</f>
        <v>20007746</v>
      </c>
      <c r="AK145" s="14">
        <v>45670</v>
      </c>
      <c r="AL145" s="2">
        <f>IF(AK145="","",AK145+VLOOKUP(I145,'Вид исследования'!B:E,4,0))</f>
        <v>45671</v>
      </c>
      <c r="AM145" s="2">
        <f>IF(AK145="","",AK145+VLOOKUP(I145,'Вид исследования'!B:F,5,0))</f>
        <v>45671</v>
      </c>
      <c r="AN145" s="14">
        <v>45670</v>
      </c>
      <c r="AP145" s="11" t="s">
        <v>189</v>
      </c>
      <c r="AQ145" t="str">
        <f>IFERROR(IF(L145="","",VLOOKUP(L145&amp;I145,Продукция!A:K,11,0)),"обратитесь к админ справочника")</f>
        <v>согласно рекомендациям производителя теста</v>
      </c>
      <c r="AR145" s="11" t="s">
        <v>4823</v>
      </c>
      <c r="AS145" t="str">
        <f>IFERROR(IF(L145="","",VLOOKUP(L145&amp;I145,Продукция!A:J,10,0)),"обратитесь к админ справочника")</f>
        <v>инструкция тест- ситема Биочек СК-108</v>
      </c>
      <c r="AT145" s="11" t="s">
        <v>4823</v>
      </c>
      <c r="AU145" s="11" t="s">
        <v>4823</v>
      </c>
      <c r="AV145" s="11" t="s">
        <v>2676</v>
      </c>
      <c r="AW145" s="11" t="s">
        <v>4824</v>
      </c>
      <c r="AX145" s="11" t="s">
        <v>502</v>
      </c>
      <c r="AY145" s="11" t="s">
        <v>1006</v>
      </c>
      <c r="AZ145" s="11">
        <v>105</v>
      </c>
      <c r="BA145" s="11">
        <v>37</v>
      </c>
      <c r="BC145" s="11" t="s">
        <v>4854</v>
      </c>
    </row>
    <row r="146" spans="1:55" x14ac:dyDescent="0.25">
      <c r="A146" t="str">
        <f t="shared" si="6"/>
        <v>С/2512ORT (BioChek) орнитобактерии уровень антител</v>
      </c>
      <c r="B146" t="str">
        <f>IF(E146="","",INDEX(Лаборатории!A:A,MATCH('Производственный контроль'!E146,Лаборатории!B:B,0)))</f>
        <v xml:space="preserve">КУРИНОЕ ЦАРСТВО АО </v>
      </c>
      <c r="C146" t="str">
        <f>IF(E146="","",VLOOKUP(E146,Лаборатории!B:D,3,0))</f>
        <v>U377_CHL</v>
      </c>
      <c r="D146" s="12">
        <v>45656</v>
      </c>
      <c r="E146" s="11" t="s">
        <v>793</v>
      </c>
      <c r="F146" s="11" t="s">
        <v>371</v>
      </c>
      <c r="G146" s="11" t="s">
        <v>502</v>
      </c>
      <c r="H146" s="11" t="s">
        <v>262</v>
      </c>
      <c r="I146" s="11" t="s">
        <v>3425</v>
      </c>
      <c r="J146" t="str">
        <f>IF(L146="","",VLOOKUP(L146,Продукция!B:D,3,0))</f>
        <v>Биологический_материал</v>
      </c>
      <c r="K146" t="str">
        <f>IF(L146="","",VLOOKUP(L146,Продукция!B:C,2,0))</f>
        <v>Сыворотка крови</v>
      </c>
      <c r="L146" s="151" t="s">
        <v>302</v>
      </c>
      <c r="M146">
        <f>IF(L146="","",VLOOKUP(L146,Продукция!B:L,11,0))</f>
        <v>0</v>
      </c>
      <c r="N146" s="11" t="s">
        <v>873</v>
      </c>
      <c r="P146" s="11" t="s">
        <v>340</v>
      </c>
      <c r="Q146" s="11" t="s">
        <v>854</v>
      </c>
      <c r="R146" s="153" t="s">
        <v>4844</v>
      </c>
      <c r="S146" s="11">
        <v>18</v>
      </c>
      <c r="T146" s="11" t="s">
        <v>4839</v>
      </c>
      <c r="V146" s="14">
        <v>45651</v>
      </c>
      <c r="Z146" s="11" t="s">
        <v>4823</v>
      </c>
      <c r="AA146" s="15">
        <v>0.44444444444444442</v>
      </c>
      <c r="AB146" t="str">
        <f>IF(L146="","",VLOOKUP(L146&amp;I146,Продукция!A:I,9,0))</f>
        <v>рекомендация производителя набора</v>
      </c>
      <c r="AC146" s="14">
        <v>45670</v>
      </c>
      <c r="AD146" s="11" t="s">
        <v>2676</v>
      </c>
      <c r="AE146" s="11" t="s">
        <v>4823</v>
      </c>
      <c r="AF146" t="str">
        <f>IF(AD146="","",VLOOKUP(AD146,'Сотрудники и ссылки'!A:B,2,0))</f>
        <v>Серолог</v>
      </c>
      <c r="AG146">
        <f>IF(AD146="","",VLOOKUP(AD146,'Сотрудники и ссылки'!A:C,3,0))</f>
        <v>20007746</v>
      </c>
      <c r="AH146" s="11" t="s">
        <v>2676</v>
      </c>
      <c r="AI146" t="str">
        <f>IF(AH146="","",VLOOKUP(AH146,'Сотрудники и ссылки'!A:B,2,0))</f>
        <v>Серолог</v>
      </c>
      <c r="AJ146">
        <f>IF(AH146="","",VLOOKUP(AH146,'Сотрудники и ссылки'!A:C,3,0))</f>
        <v>20007746</v>
      </c>
      <c r="AK146" s="14">
        <v>45670</v>
      </c>
      <c r="AL146" s="2">
        <f>IF(AK146="","",AK146+VLOOKUP(I146,'Вид исследования'!B:E,4,0))</f>
        <v>45671</v>
      </c>
      <c r="AM146" s="2">
        <f>IF(AK146="","",AK146+VLOOKUP(I146,'Вид исследования'!B:F,5,0))</f>
        <v>45671</v>
      </c>
      <c r="AN146" s="14">
        <v>45670</v>
      </c>
      <c r="AP146" s="11" t="s">
        <v>189</v>
      </c>
      <c r="AQ146" t="str">
        <f>IFERROR(IF(L146="","",VLOOKUP(L146&amp;I146,Продукция!A:K,11,0)),"обратитесь к админ справочника")</f>
        <v>согласно рекомендациям производителя теста</v>
      </c>
      <c r="AR146" s="11" t="s">
        <v>4823</v>
      </c>
      <c r="AS146" t="str">
        <f>IFERROR(IF(L146="","",VLOOKUP(L146&amp;I146,Продукция!A:J,10,0)),"обратитесь к админ справочника")</f>
        <v>инструкция тест- ситема Биочек СК-108</v>
      </c>
      <c r="AT146" s="11" t="s">
        <v>4823</v>
      </c>
      <c r="AU146" s="11" t="s">
        <v>4823</v>
      </c>
      <c r="AV146" s="11" t="s">
        <v>2676</v>
      </c>
      <c r="AW146" s="11" t="s">
        <v>4824</v>
      </c>
      <c r="AX146" s="11" t="s">
        <v>502</v>
      </c>
      <c r="AY146" s="11" t="s">
        <v>1016</v>
      </c>
      <c r="AZ146" s="11">
        <v>105</v>
      </c>
      <c r="BA146" s="11">
        <v>37</v>
      </c>
      <c r="BC146" s="11" t="s">
        <v>4854</v>
      </c>
    </row>
    <row r="147" spans="1:55" x14ac:dyDescent="0.25">
      <c r="A147" t="str">
        <f t="shared" si="6"/>
        <v>С/2512ORT (BioChek) орнитобактерии уровень антител</v>
      </c>
      <c r="B147" t="str">
        <f>IF(E147="","",INDEX(Лаборатории!A:A,MATCH('Производственный контроль'!E147,Лаборатории!B:B,0)))</f>
        <v xml:space="preserve">КУРИНОЕ ЦАРСТВО АО </v>
      </c>
      <c r="C147" t="str">
        <f>IF(E147="","",VLOOKUP(E147,Лаборатории!B:D,3,0))</f>
        <v>U377_CHL</v>
      </c>
      <c r="D147" s="12">
        <v>45656</v>
      </c>
      <c r="E147" s="11" t="s">
        <v>793</v>
      </c>
      <c r="F147" s="11" t="s">
        <v>371</v>
      </c>
      <c r="G147" s="11" t="s">
        <v>502</v>
      </c>
      <c r="H147" s="11" t="s">
        <v>262</v>
      </c>
      <c r="I147" s="11" t="s">
        <v>3425</v>
      </c>
      <c r="J147" t="str">
        <f>IF(L147="","",VLOOKUP(L147,Продукция!B:D,3,0))</f>
        <v>Биологический_материал</v>
      </c>
      <c r="K147" t="str">
        <f>IF(L147="","",VLOOKUP(L147,Продукция!B:C,2,0))</f>
        <v>Сыворотка крови</v>
      </c>
      <c r="L147" s="151" t="s">
        <v>302</v>
      </c>
      <c r="M147">
        <f>IF(L147="","",VLOOKUP(L147,Продукция!B:L,11,0))</f>
        <v>0</v>
      </c>
      <c r="N147" s="11" t="s">
        <v>873</v>
      </c>
      <c r="P147" s="11" t="s">
        <v>340</v>
      </c>
      <c r="Q147" s="11" t="s">
        <v>854</v>
      </c>
      <c r="R147" s="153" t="s">
        <v>4842</v>
      </c>
      <c r="S147" s="11">
        <v>18</v>
      </c>
      <c r="T147" s="11" t="s">
        <v>4839</v>
      </c>
      <c r="V147" s="14">
        <v>45650</v>
      </c>
      <c r="Z147" s="11" t="s">
        <v>4823</v>
      </c>
      <c r="AA147" s="15">
        <v>0.44444444444444442</v>
      </c>
      <c r="AB147" t="str">
        <f>IF(L147="","",VLOOKUP(L147&amp;I147,Продукция!A:I,9,0))</f>
        <v>рекомендация производителя набора</v>
      </c>
      <c r="AC147" s="14">
        <v>45670</v>
      </c>
      <c r="AD147" s="11" t="s">
        <v>2676</v>
      </c>
      <c r="AE147" s="11" t="s">
        <v>4823</v>
      </c>
      <c r="AF147" t="str">
        <f>IF(AD147="","",VLOOKUP(AD147,'Сотрудники и ссылки'!A:B,2,0))</f>
        <v>Серолог</v>
      </c>
      <c r="AG147">
        <f>IF(AD147="","",VLOOKUP(AD147,'Сотрудники и ссылки'!A:C,3,0))</f>
        <v>20007746</v>
      </c>
      <c r="AH147" s="11" t="s">
        <v>2676</v>
      </c>
      <c r="AI147" t="str">
        <f>IF(AH147="","",VLOOKUP(AH147,'Сотрудники и ссылки'!A:B,2,0))</f>
        <v>Серолог</v>
      </c>
      <c r="AJ147">
        <f>IF(AH147="","",VLOOKUP(AH147,'Сотрудники и ссылки'!A:C,3,0))</f>
        <v>20007746</v>
      </c>
      <c r="AK147" s="14">
        <v>45670</v>
      </c>
      <c r="AL147" s="2">
        <f>IF(AK147="","",AK147+VLOOKUP(I147,'Вид исследования'!B:E,4,0))</f>
        <v>45671</v>
      </c>
      <c r="AM147" s="2">
        <f>IF(AK147="","",AK147+VLOOKUP(I147,'Вид исследования'!B:F,5,0))</f>
        <v>45671</v>
      </c>
      <c r="AN147" s="14">
        <v>45670</v>
      </c>
      <c r="AP147" s="11" t="s">
        <v>189</v>
      </c>
      <c r="AQ147" t="str">
        <f>IFERROR(IF(L147="","",VLOOKUP(L147&amp;I147,Продукция!A:K,11,0)),"обратитесь к админ справочника")</f>
        <v>согласно рекомендациям производителя теста</v>
      </c>
      <c r="AR147" s="11" t="s">
        <v>4823</v>
      </c>
      <c r="AS147" t="str">
        <f>IFERROR(IF(L147="","",VLOOKUP(L147&amp;I147,Продукция!A:J,10,0)),"обратитесь к админ справочника")</f>
        <v>инструкция тест- ситема Биочек СК-108</v>
      </c>
      <c r="AT147" s="11" t="s">
        <v>4823</v>
      </c>
      <c r="AU147" s="11" t="s">
        <v>4823</v>
      </c>
      <c r="AV147" s="11" t="s">
        <v>2676</v>
      </c>
      <c r="AW147" s="11" t="s">
        <v>4824</v>
      </c>
      <c r="AX147" s="11" t="s">
        <v>502</v>
      </c>
      <c r="AY147" s="11" t="s">
        <v>1014</v>
      </c>
      <c r="AZ147" s="11">
        <v>105</v>
      </c>
      <c r="BA147" s="11">
        <v>38</v>
      </c>
      <c r="BC147" s="11" t="s">
        <v>4854</v>
      </c>
    </row>
    <row r="148" spans="1:55" x14ac:dyDescent="0.25">
      <c r="A148" t="str">
        <f t="shared" si="6"/>
        <v>С/2512SE (BioChek) сальмонелла группы В и D уровень антител</v>
      </c>
      <c r="B148" t="str">
        <f>IF(E148="","",INDEX(Лаборатории!A:A,MATCH('Производственный контроль'!E148,Лаборатории!B:B,0)))</f>
        <v xml:space="preserve">КУРИНОЕ ЦАРСТВО АО </v>
      </c>
      <c r="C148" t="str">
        <f>IF(E148="","",VLOOKUP(E148,Лаборатории!B:D,3,0))</f>
        <v>U377_CHL</v>
      </c>
      <c r="D148" s="12">
        <v>45656</v>
      </c>
      <c r="E148" s="11" t="s">
        <v>793</v>
      </c>
      <c r="F148" s="11" t="s">
        <v>371</v>
      </c>
      <c r="G148" s="11" t="s">
        <v>502</v>
      </c>
      <c r="H148" s="11" t="s">
        <v>262</v>
      </c>
      <c r="I148" s="11" t="s">
        <v>3428</v>
      </c>
      <c r="J148" t="str">
        <f>IF(L148="","",VLOOKUP(L148,Продукция!B:D,3,0))</f>
        <v>Биологический_материал</v>
      </c>
      <c r="K148" t="str">
        <f>IF(L148="","",VLOOKUP(L148,Продукция!B:C,2,0))</f>
        <v>Сыворотка крови</v>
      </c>
      <c r="L148" s="151" t="s">
        <v>302</v>
      </c>
      <c r="M148">
        <f>IF(L148="","",VLOOKUP(L148,Продукция!B:L,11,0))</f>
        <v>0</v>
      </c>
      <c r="N148" s="11" t="s">
        <v>873</v>
      </c>
      <c r="P148" s="11" t="s">
        <v>340</v>
      </c>
      <c r="Q148" s="11" t="s">
        <v>854</v>
      </c>
      <c r="R148" s="153" t="s">
        <v>4852</v>
      </c>
      <c r="S148" s="11">
        <v>19</v>
      </c>
      <c r="T148" s="11" t="s">
        <v>4839</v>
      </c>
      <c r="V148" s="14">
        <v>45649</v>
      </c>
      <c r="Z148" s="11" t="s">
        <v>4823</v>
      </c>
      <c r="AA148" s="15">
        <v>0.44444444444444442</v>
      </c>
      <c r="AB148" t="str">
        <f>IF(L148="","",VLOOKUP(L148&amp;I148,Продукция!A:I,9,0))</f>
        <v>рекомендация производителя набора</v>
      </c>
      <c r="AC148" s="14">
        <v>45670</v>
      </c>
      <c r="AD148" s="11" t="s">
        <v>2676</v>
      </c>
      <c r="AE148" s="11" t="s">
        <v>4823</v>
      </c>
      <c r="AF148" t="str">
        <f>IF(AD148="","",VLOOKUP(AD148,'Сотрудники и ссылки'!A:B,2,0))</f>
        <v>Серолог</v>
      </c>
      <c r="AG148">
        <f>IF(AD148="","",VLOOKUP(AD148,'Сотрудники и ссылки'!A:C,3,0))</f>
        <v>20007746</v>
      </c>
      <c r="AH148" s="11" t="s">
        <v>2676</v>
      </c>
      <c r="AI148" t="str">
        <f>IF(AH148="","",VLOOKUP(AH148,'Сотрудники и ссылки'!A:B,2,0))</f>
        <v>Серолог</v>
      </c>
      <c r="AJ148">
        <f>IF(AH148="","",VLOOKUP(AH148,'Сотрудники и ссылки'!A:C,3,0))</f>
        <v>20007746</v>
      </c>
      <c r="AK148" s="14">
        <v>45670</v>
      </c>
      <c r="AL148" s="2">
        <f>IF(AK148="","",AK148+VLOOKUP(I148,'Вид исследования'!B:E,4,0))</f>
        <v>45671</v>
      </c>
      <c r="AM148" s="2">
        <f>IF(AK148="","",AK148+VLOOKUP(I148,'Вид исследования'!B:F,5,0))</f>
        <v>45671</v>
      </c>
      <c r="AN148" s="14">
        <v>45670</v>
      </c>
      <c r="AP148" s="11" t="s">
        <v>189</v>
      </c>
      <c r="AQ148" t="str">
        <f>IFERROR(IF(L148="","",VLOOKUP(L148&amp;I148,Продукция!A:K,11,0)),"обратитесь к админ справочника")</f>
        <v>согласно рекомендациям производителя теста</v>
      </c>
      <c r="AR148" s="11" t="s">
        <v>4823</v>
      </c>
      <c r="AS148" t="str">
        <f>IFERROR(IF(L148="","",VLOOKUP(L148&amp;I148,Продукция!A:J,10,0)),"обратитесь к админ справочника")</f>
        <v>инструкция тест- ситема Биочек СК -218</v>
      </c>
      <c r="AT148" s="11" t="s">
        <v>4823</v>
      </c>
      <c r="AU148" s="11" t="s">
        <v>4823</v>
      </c>
      <c r="AV148" s="11" t="s">
        <v>2676</v>
      </c>
      <c r="AW148" s="11" t="s">
        <v>4824</v>
      </c>
      <c r="AX148" s="11" t="s">
        <v>502</v>
      </c>
      <c r="AY148" s="11" t="s">
        <v>1011</v>
      </c>
      <c r="AZ148" s="11">
        <v>105</v>
      </c>
      <c r="BA148" s="11">
        <v>38</v>
      </c>
      <c r="BC148" s="11" t="s">
        <v>4854</v>
      </c>
    </row>
    <row r="149" spans="1:55" x14ac:dyDescent="0.25">
      <c r="A149" t="str">
        <f t="shared" si="6"/>
        <v>С/2512SE (BioChek) сальмонелла группы В и D уровень антител</v>
      </c>
      <c r="B149" t="str">
        <f>IF(E149="","",INDEX(Лаборатории!A:A,MATCH('Производственный контроль'!E149,Лаборатории!B:B,0)))</f>
        <v xml:space="preserve">КУРИНОЕ ЦАРСТВО АО </v>
      </c>
      <c r="C149" t="str">
        <f>IF(E149="","",VLOOKUP(E149,Лаборатории!B:D,3,0))</f>
        <v>U377_CHL</v>
      </c>
      <c r="D149" s="12">
        <v>45656</v>
      </c>
      <c r="E149" s="11" t="s">
        <v>793</v>
      </c>
      <c r="F149" s="11" t="s">
        <v>371</v>
      </c>
      <c r="G149" s="11" t="s">
        <v>502</v>
      </c>
      <c r="H149" s="11" t="s">
        <v>262</v>
      </c>
      <c r="I149" s="11" t="s">
        <v>3428</v>
      </c>
      <c r="J149" t="str">
        <f>IF(L149="","",VLOOKUP(L149,Продукция!B:D,3,0))</f>
        <v>Биологический_материал</v>
      </c>
      <c r="K149" t="str">
        <f>IF(L149="","",VLOOKUP(L149,Продукция!B:C,2,0))</f>
        <v>Сыворотка крови</v>
      </c>
      <c r="L149" s="151" t="s">
        <v>302</v>
      </c>
      <c r="M149">
        <f>IF(L149="","",VLOOKUP(L149,Продукция!B:L,11,0))</f>
        <v>0</v>
      </c>
      <c r="N149" s="11" t="s">
        <v>873</v>
      </c>
      <c r="P149" s="11" t="s">
        <v>340</v>
      </c>
      <c r="Q149" s="11" t="s">
        <v>854</v>
      </c>
      <c r="R149" s="153" t="s">
        <v>4857</v>
      </c>
      <c r="S149" s="11">
        <v>19</v>
      </c>
      <c r="T149" s="11" t="s">
        <v>4839</v>
      </c>
      <c r="V149" s="14">
        <v>45650</v>
      </c>
      <c r="Z149" s="11" t="s">
        <v>4823</v>
      </c>
      <c r="AA149" s="15">
        <v>0.44444444444444442</v>
      </c>
      <c r="AB149" t="str">
        <f>IF(L149="","",VLOOKUP(L149&amp;I149,Продукция!A:I,9,0))</f>
        <v>рекомендация производителя набора</v>
      </c>
      <c r="AC149" s="14">
        <v>45670</v>
      </c>
      <c r="AD149" s="11" t="s">
        <v>2676</v>
      </c>
      <c r="AE149" s="11" t="s">
        <v>4823</v>
      </c>
      <c r="AF149" t="str">
        <f>IF(AD149="","",VLOOKUP(AD149,'Сотрудники и ссылки'!A:B,2,0))</f>
        <v>Серолог</v>
      </c>
      <c r="AG149">
        <f>IF(AD149="","",VLOOKUP(AD149,'Сотрудники и ссылки'!A:C,3,0))</f>
        <v>20007746</v>
      </c>
      <c r="AH149" s="11" t="s">
        <v>2676</v>
      </c>
      <c r="AI149" t="str">
        <f>IF(AH149="","",VLOOKUP(AH149,'Сотрудники и ссылки'!A:B,2,0))</f>
        <v>Серолог</v>
      </c>
      <c r="AJ149">
        <f>IF(AH149="","",VLOOKUP(AH149,'Сотрудники и ссылки'!A:C,3,0))</f>
        <v>20007746</v>
      </c>
      <c r="AK149" s="14">
        <v>45670</v>
      </c>
      <c r="AL149" s="2">
        <f>IF(AK149="","",AK149+VLOOKUP(I149,'Вид исследования'!B:E,4,0))</f>
        <v>45671</v>
      </c>
      <c r="AM149" s="2">
        <f>IF(AK149="","",AK149+VLOOKUP(I149,'Вид исследования'!B:F,5,0))</f>
        <v>45671</v>
      </c>
      <c r="AN149" s="14">
        <v>45670</v>
      </c>
      <c r="AP149" s="11" t="s">
        <v>189</v>
      </c>
      <c r="AQ149" t="str">
        <f>IFERROR(IF(L149="","",VLOOKUP(L149&amp;I149,Продукция!A:K,11,0)),"обратитесь к админ справочника")</f>
        <v>согласно рекомендациям производителя теста</v>
      </c>
      <c r="AR149" s="11" t="s">
        <v>4823</v>
      </c>
      <c r="AS149" t="str">
        <f>IFERROR(IF(L149="","",VLOOKUP(L149&amp;I149,Продукция!A:J,10,0)),"обратитесь к админ справочника")</f>
        <v>инструкция тест- ситема Биочек СК -218</v>
      </c>
      <c r="AT149" s="11" t="s">
        <v>4823</v>
      </c>
      <c r="AU149" s="11" t="s">
        <v>4823</v>
      </c>
      <c r="AV149" s="11" t="s">
        <v>2676</v>
      </c>
      <c r="AW149" s="11" t="s">
        <v>4824</v>
      </c>
      <c r="AX149" s="11" t="s">
        <v>502</v>
      </c>
      <c r="AY149" s="11" t="s">
        <v>1005</v>
      </c>
      <c r="AZ149" s="11">
        <v>105</v>
      </c>
      <c r="BA149" s="11">
        <v>37</v>
      </c>
      <c r="BC149" s="11" t="s">
        <v>4854</v>
      </c>
    </row>
    <row r="150" spans="1:55" x14ac:dyDescent="0.25">
      <c r="A150" t="str">
        <f t="shared" si="6"/>
        <v>С/2512SE (BioChek) сальмонелла группы В и D уровень антител</v>
      </c>
      <c r="B150" t="str">
        <f>IF(E150="","",INDEX(Лаборатории!A:A,MATCH('Производственный контроль'!E150,Лаборатории!B:B,0)))</f>
        <v xml:space="preserve">КУРИНОЕ ЦАРСТВО АО </v>
      </c>
      <c r="C150" t="str">
        <f>IF(E150="","",VLOOKUP(E150,Лаборатории!B:D,3,0))</f>
        <v>U377_CHL</v>
      </c>
      <c r="D150" s="12">
        <v>45656</v>
      </c>
      <c r="E150" s="11" t="s">
        <v>793</v>
      </c>
      <c r="F150" s="11" t="s">
        <v>371</v>
      </c>
      <c r="G150" s="11" t="s">
        <v>502</v>
      </c>
      <c r="H150" s="11" t="s">
        <v>262</v>
      </c>
      <c r="I150" s="11" t="s">
        <v>3428</v>
      </c>
      <c r="J150" t="str">
        <f>IF(L150="","",VLOOKUP(L150,Продукция!B:D,3,0))</f>
        <v>Биологический_материал</v>
      </c>
      <c r="K150" t="str">
        <f>IF(L150="","",VLOOKUP(L150,Продукция!B:C,2,0))</f>
        <v>Сыворотка крови</v>
      </c>
      <c r="L150" s="151" t="s">
        <v>302</v>
      </c>
      <c r="M150">
        <f>IF(L150="","",VLOOKUP(L150,Продукция!B:L,11,0))</f>
        <v>0</v>
      </c>
      <c r="N150" s="11" t="s">
        <v>873</v>
      </c>
      <c r="P150" s="11" t="s">
        <v>340</v>
      </c>
      <c r="Q150" s="11" t="s">
        <v>854</v>
      </c>
      <c r="R150" s="153" t="s">
        <v>4864</v>
      </c>
      <c r="S150" s="11">
        <v>18</v>
      </c>
      <c r="T150" s="11" t="s">
        <v>4839</v>
      </c>
      <c r="V150" s="14">
        <v>45652</v>
      </c>
      <c r="Z150" s="11" t="s">
        <v>4823</v>
      </c>
      <c r="AA150" s="15">
        <v>0.44444444444444442</v>
      </c>
      <c r="AB150" t="str">
        <f>IF(L150="","",VLOOKUP(L150&amp;I150,Продукция!A:I,9,0))</f>
        <v>рекомендация производителя набора</v>
      </c>
      <c r="AC150" s="14">
        <v>45670</v>
      </c>
      <c r="AD150" s="11" t="s">
        <v>2676</v>
      </c>
      <c r="AE150" s="11" t="s">
        <v>4823</v>
      </c>
      <c r="AF150" t="str">
        <f>IF(AD150="","",VLOOKUP(AD150,'Сотрудники и ссылки'!A:B,2,0))</f>
        <v>Серолог</v>
      </c>
      <c r="AG150">
        <f>IF(AD150="","",VLOOKUP(AD150,'Сотрудники и ссылки'!A:C,3,0))</f>
        <v>20007746</v>
      </c>
      <c r="AH150" s="11" t="s">
        <v>2676</v>
      </c>
      <c r="AI150" t="str">
        <f>IF(AH150="","",VLOOKUP(AH150,'Сотрудники и ссылки'!A:B,2,0))</f>
        <v>Серолог</v>
      </c>
      <c r="AJ150">
        <f>IF(AH150="","",VLOOKUP(AH150,'Сотрудники и ссылки'!A:C,3,0))</f>
        <v>20007746</v>
      </c>
      <c r="AK150" s="14">
        <v>45670</v>
      </c>
      <c r="AL150" s="2">
        <f>IF(AK150="","",AK150+VLOOKUP(I150,'Вид исследования'!B:E,4,0))</f>
        <v>45671</v>
      </c>
      <c r="AM150" s="2">
        <f>IF(AK150="","",AK150+VLOOKUP(I150,'Вид исследования'!B:F,5,0))</f>
        <v>45671</v>
      </c>
      <c r="AN150" s="14">
        <v>45670</v>
      </c>
      <c r="AP150" s="11" t="s">
        <v>189</v>
      </c>
      <c r="AQ150" t="str">
        <f>IFERROR(IF(L150="","",VLOOKUP(L150&amp;I150,Продукция!A:K,11,0)),"обратитесь к админ справочника")</f>
        <v>согласно рекомендациям производителя теста</v>
      </c>
      <c r="AR150" s="11" t="s">
        <v>4823</v>
      </c>
      <c r="AS150" t="str">
        <f>IFERROR(IF(L150="","",VLOOKUP(L150&amp;I150,Продукция!A:J,10,0)),"обратитесь к админ справочника")</f>
        <v>инструкция тест- ситема Биочек СК -218</v>
      </c>
      <c r="AT150" s="11" t="s">
        <v>4823</v>
      </c>
      <c r="AU150" s="11" t="s">
        <v>4823</v>
      </c>
      <c r="AV150" s="11" t="s">
        <v>2676</v>
      </c>
      <c r="AW150" s="11" t="s">
        <v>4824</v>
      </c>
      <c r="AX150" s="11" t="s">
        <v>502</v>
      </c>
      <c r="AY150" s="11" t="s">
        <v>1006</v>
      </c>
      <c r="AZ150" s="11">
        <v>105</v>
      </c>
      <c r="BA150" s="11">
        <v>37</v>
      </c>
      <c r="BC150" s="11" t="s">
        <v>4854</v>
      </c>
    </row>
    <row r="151" spans="1:55" x14ac:dyDescent="0.25">
      <c r="A151" t="str">
        <f t="shared" si="6"/>
        <v>С/2512SE (BioChek) сальмонелла группы В и D уровень антител</v>
      </c>
      <c r="B151" t="str">
        <f>IF(E151="","",INDEX(Лаборатории!A:A,MATCH('Производственный контроль'!E151,Лаборатории!B:B,0)))</f>
        <v xml:space="preserve">КУРИНОЕ ЦАРСТВО АО </v>
      </c>
      <c r="C151" t="str">
        <f>IF(E151="","",VLOOKUP(E151,Лаборатории!B:D,3,0))</f>
        <v>U377_CHL</v>
      </c>
      <c r="D151" s="12">
        <v>45656</v>
      </c>
      <c r="E151" s="11" t="s">
        <v>793</v>
      </c>
      <c r="F151" s="11" t="s">
        <v>371</v>
      </c>
      <c r="G151" s="11" t="s">
        <v>502</v>
      </c>
      <c r="H151" s="11" t="s">
        <v>262</v>
      </c>
      <c r="I151" s="11" t="s">
        <v>3428</v>
      </c>
      <c r="J151" t="str">
        <f>IF(L151="","",VLOOKUP(L151,Продукция!B:D,3,0))</f>
        <v>Биологический_материал</v>
      </c>
      <c r="K151" t="str">
        <f>IF(L151="","",VLOOKUP(L151,Продукция!B:C,2,0))</f>
        <v>Сыворотка крови</v>
      </c>
      <c r="L151" s="151" t="s">
        <v>302</v>
      </c>
      <c r="M151">
        <f>IF(L151="","",VLOOKUP(L151,Продукция!B:L,11,0))</f>
        <v>0</v>
      </c>
      <c r="N151" s="11" t="s">
        <v>873</v>
      </c>
      <c r="P151" s="11" t="s">
        <v>340</v>
      </c>
      <c r="Q151" s="11" t="s">
        <v>854</v>
      </c>
      <c r="R151" s="153" t="s">
        <v>4844</v>
      </c>
      <c r="S151" s="11">
        <v>18</v>
      </c>
      <c r="T151" s="11" t="s">
        <v>4839</v>
      </c>
      <c r="V151" s="14">
        <v>45651</v>
      </c>
      <c r="Z151" s="11" t="s">
        <v>4823</v>
      </c>
      <c r="AA151" s="15">
        <v>0.44444444444444442</v>
      </c>
      <c r="AB151" t="str">
        <f>IF(L151="","",VLOOKUP(L151&amp;I151,Продукция!A:I,9,0))</f>
        <v>рекомендация производителя набора</v>
      </c>
      <c r="AC151" s="14">
        <v>45670</v>
      </c>
      <c r="AD151" s="11" t="s">
        <v>2676</v>
      </c>
      <c r="AE151" s="11" t="s">
        <v>4823</v>
      </c>
      <c r="AF151" t="str">
        <f>IF(AD151="","",VLOOKUP(AD151,'Сотрудники и ссылки'!A:B,2,0))</f>
        <v>Серолог</v>
      </c>
      <c r="AG151">
        <f>IF(AD151="","",VLOOKUP(AD151,'Сотрудники и ссылки'!A:C,3,0))</f>
        <v>20007746</v>
      </c>
      <c r="AH151" s="11" t="s">
        <v>2676</v>
      </c>
      <c r="AI151" t="str">
        <f>IF(AH151="","",VLOOKUP(AH151,'Сотрудники и ссылки'!A:B,2,0))</f>
        <v>Серолог</v>
      </c>
      <c r="AJ151">
        <f>IF(AH151="","",VLOOKUP(AH151,'Сотрудники и ссылки'!A:C,3,0))</f>
        <v>20007746</v>
      </c>
      <c r="AK151" s="14">
        <v>45670</v>
      </c>
      <c r="AL151" s="2">
        <f>IF(AK151="","",AK151+VLOOKUP(I151,'Вид исследования'!B:E,4,0))</f>
        <v>45671</v>
      </c>
      <c r="AM151" s="2">
        <f>IF(AK151="","",AK151+VLOOKUP(I151,'Вид исследования'!B:F,5,0))</f>
        <v>45671</v>
      </c>
      <c r="AN151" s="14">
        <v>45670</v>
      </c>
      <c r="AP151" s="11" t="s">
        <v>189</v>
      </c>
      <c r="AQ151" t="str">
        <f>IFERROR(IF(L151="","",VLOOKUP(L151&amp;I151,Продукция!A:K,11,0)),"обратитесь к админ справочника")</f>
        <v>согласно рекомендациям производителя теста</v>
      </c>
      <c r="AR151" s="11" t="s">
        <v>4823</v>
      </c>
      <c r="AS151" t="str">
        <f>IFERROR(IF(L151="","",VLOOKUP(L151&amp;I151,Продукция!A:J,10,0)),"обратитесь к админ справочника")</f>
        <v>инструкция тест- ситема Биочек СК -218</v>
      </c>
      <c r="AT151" s="11" t="s">
        <v>4823</v>
      </c>
      <c r="AU151" s="11" t="s">
        <v>4823</v>
      </c>
      <c r="AV151" s="11" t="s">
        <v>2676</v>
      </c>
      <c r="AW151" s="11" t="s">
        <v>4824</v>
      </c>
      <c r="AX151" s="11" t="s">
        <v>502</v>
      </c>
      <c r="AY151" s="11" t="s">
        <v>1016</v>
      </c>
      <c r="AZ151" s="11">
        <v>105</v>
      </c>
      <c r="BA151" s="11">
        <v>37</v>
      </c>
      <c r="BC151" s="11" t="s">
        <v>4854</v>
      </c>
    </row>
    <row r="152" spans="1:55" x14ac:dyDescent="0.25">
      <c r="A152" t="str">
        <f t="shared" si="6"/>
        <v>С/2512SE (BioChek) сальмонелла группы В и D уровень антител</v>
      </c>
      <c r="B152" t="str">
        <f>IF(E152="","",INDEX(Лаборатории!A:A,MATCH('Производственный контроль'!E152,Лаборатории!B:B,0)))</f>
        <v xml:space="preserve">КУРИНОЕ ЦАРСТВО АО </v>
      </c>
      <c r="C152" t="str">
        <f>IF(E152="","",VLOOKUP(E152,Лаборатории!B:D,3,0))</f>
        <v>U377_CHL</v>
      </c>
      <c r="D152" s="12">
        <v>45656</v>
      </c>
      <c r="E152" s="11" t="s">
        <v>793</v>
      </c>
      <c r="F152" s="11" t="s">
        <v>371</v>
      </c>
      <c r="G152" s="11" t="s">
        <v>502</v>
      </c>
      <c r="H152" s="11" t="s">
        <v>262</v>
      </c>
      <c r="I152" s="11" t="s">
        <v>3428</v>
      </c>
      <c r="J152" t="str">
        <f>IF(L152="","",VLOOKUP(L152,Продукция!B:D,3,0))</f>
        <v>Биологический_материал</v>
      </c>
      <c r="K152" t="str">
        <f>IF(L152="","",VLOOKUP(L152,Продукция!B:C,2,0))</f>
        <v>Сыворотка крови</v>
      </c>
      <c r="L152" s="151" t="s">
        <v>302</v>
      </c>
      <c r="M152">
        <f>IF(L152="","",VLOOKUP(L152,Продукция!B:L,11,0))</f>
        <v>0</v>
      </c>
      <c r="N152" s="11" t="s">
        <v>873</v>
      </c>
      <c r="P152" s="11" t="s">
        <v>340</v>
      </c>
      <c r="Q152" s="11" t="s">
        <v>854</v>
      </c>
      <c r="R152" s="153" t="s">
        <v>4842</v>
      </c>
      <c r="S152" s="11">
        <v>18</v>
      </c>
      <c r="T152" s="11" t="s">
        <v>4839</v>
      </c>
      <c r="V152" s="14">
        <v>45650</v>
      </c>
      <c r="Z152" s="11" t="s">
        <v>4823</v>
      </c>
      <c r="AA152" s="15">
        <v>0.44444444444444442</v>
      </c>
      <c r="AB152" t="str">
        <f>IF(L152="","",VLOOKUP(L152&amp;I152,Продукция!A:I,9,0))</f>
        <v>рекомендация производителя набора</v>
      </c>
      <c r="AC152" s="14">
        <v>45670</v>
      </c>
      <c r="AD152" s="11" t="s">
        <v>2676</v>
      </c>
      <c r="AE152" s="11" t="s">
        <v>4823</v>
      </c>
      <c r="AF152" t="str">
        <f>IF(AD152="","",VLOOKUP(AD152,'Сотрудники и ссылки'!A:B,2,0))</f>
        <v>Серолог</v>
      </c>
      <c r="AG152">
        <f>IF(AD152="","",VLOOKUP(AD152,'Сотрудники и ссылки'!A:C,3,0))</f>
        <v>20007746</v>
      </c>
      <c r="AH152" s="11" t="s">
        <v>2676</v>
      </c>
      <c r="AI152" t="str">
        <f>IF(AH152="","",VLOOKUP(AH152,'Сотрудники и ссылки'!A:B,2,0))</f>
        <v>Серолог</v>
      </c>
      <c r="AJ152">
        <f>IF(AH152="","",VLOOKUP(AH152,'Сотрудники и ссылки'!A:C,3,0))</f>
        <v>20007746</v>
      </c>
      <c r="AK152" s="14">
        <v>45670</v>
      </c>
      <c r="AL152" s="2">
        <f>IF(AK152="","",AK152+VLOOKUP(I152,'Вид исследования'!B:E,4,0))</f>
        <v>45671</v>
      </c>
      <c r="AM152" s="2">
        <f>IF(AK152="","",AK152+VLOOKUP(I152,'Вид исследования'!B:F,5,0))</f>
        <v>45671</v>
      </c>
      <c r="AN152" s="14">
        <v>45670</v>
      </c>
      <c r="AP152" s="11" t="s">
        <v>189</v>
      </c>
      <c r="AQ152" t="str">
        <f>IFERROR(IF(L152="","",VLOOKUP(L152&amp;I152,Продукция!A:K,11,0)),"обратитесь к админ справочника")</f>
        <v>согласно рекомендациям производителя теста</v>
      </c>
      <c r="AR152" s="11" t="s">
        <v>4823</v>
      </c>
      <c r="AS152" t="str">
        <f>IFERROR(IF(L152="","",VLOOKUP(L152&amp;I152,Продукция!A:J,10,0)),"обратитесь к админ справочника")</f>
        <v>инструкция тест- ситема Биочек СК -218</v>
      </c>
      <c r="AT152" s="11" t="s">
        <v>4823</v>
      </c>
      <c r="AU152" s="11" t="s">
        <v>4823</v>
      </c>
      <c r="AV152" s="11" t="s">
        <v>2676</v>
      </c>
      <c r="AW152" s="11" t="s">
        <v>4824</v>
      </c>
      <c r="AX152" s="11" t="s">
        <v>502</v>
      </c>
      <c r="AY152" s="11" t="s">
        <v>1014</v>
      </c>
      <c r="AZ152" s="11">
        <v>105</v>
      </c>
      <c r="BA152" s="11">
        <v>38</v>
      </c>
      <c r="BC152" s="11" t="s">
        <v>4854</v>
      </c>
    </row>
    <row r="153" spans="1:55" x14ac:dyDescent="0.25">
      <c r="A153" t="str">
        <f t="shared" si="6"/>
        <v>С/37Болезнь Ньюкасла уровень антител</v>
      </c>
      <c r="B153" t="str">
        <f>IF(E153="","",INDEX(Лаборатории!A:A,MATCH('Производственный контроль'!E153,Лаборатории!B:B,0)))</f>
        <v xml:space="preserve">КУРИНОЕ ЦАРСТВО АО </v>
      </c>
      <c r="C153" t="str">
        <f>IF(E153="","",VLOOKUP(E153,Лаборатории!B:D,3,0))</f>
        <v>U377_CHL</v>
      </c>
      <c r="D153" s="12">
        <v>45666</v>
      </c>
      <c r="E153" s="11" t="s">
        <v>793</v>
      </c>
      <c r="F153" s="11" t="s">
        <v>544</v>
      </c>
      <c r="G153" s="11" t="s">
        <v>698</v>
      </c>
      <c r="H153" s="11" t="s">
        <v>312</v>
      </c>
      <c r="I153" s="11" t="s">
        <v>3434</v>
      </c>
      <c r="J153" t="str">
        <f>IF(L153="","",VLOOKUP(L153,Продукция!B:D,3,0))</f>
        <v>Биологический_материал</v>
      </c>
      <c r="K153" t="str">
        <f>IF(L153="","",VLOOKUP(L153,Продукция!B:C,2,0))</f>
        <v>Сыворотка крови</v>
      </c>
      <c r="L153" s="151" t="s">
        <v>302</v>
      </c>
      <c r="M153">
        <f>IF(L153="","",VLOOKUP(L153,Продукция!B:L,11,0))</f>
        <v>0</v>
      </c>
      <c r="N153" s="11" t="s">
        <v>873</v>
      </c>
      <c r="P153" s="11" t="s">
        <v>340</v>
      </c>
      <c r="Q153" s="11" t="s">
        <v>854</v>
      </c>
      <c r="R153" s="11" t="s">
        <v>4865</v>
      </c>
      <c r="S153" s="11">
        <v>20</v>
      </c>
      <c r="T153" s="11" t="s">
        <v>4866</v>
      </c>
      <c r="V153" s="14">
        <v>45654</v>
      </c>
      <c r="Z153" s="11" t="s">
        <v>4823</v>
      </c>
      <c r="AA153" s="15">
        <v>0.4513888888888889</v>
      </c>
      <c r="AB153" t="str">
        <f>IF(L153="","",VLOOKUP(L153&amp;I153,Продукция!A:I,9,0))</f>
        <v>рекомендация производителя набора</v>
      </c>
      <c r="AC153" s="14">
        <v>45672</v>
      </c>
      <c r="AD153" s="11" t="s">
        <v>2676</v>
      </c>
      <c r="AE153" s="11" t="s">
        <v>4823</v>
      </c>
      <c r="AF153" t="str">
        <f>IF(AD153="","",VLOOKUP(AD153,'Сотрудники и ссылки'!A:B,2,0))</f>
        <v>Серолог</v>
      </c>
      <c r="AG153">
        <f>IF(AD153="","",VLOOKUP(AD153,'Сотрудники и ссылки'!A:C,3,0))</f>
        <v>20007746</v>
      </c>
      <c r="AH153" s="11" t="s">
        <v>2676</v>
      </c>
      <c r="AI153" t="str">
        <f>IF(AH153="","",VLOOKUP(AH153,'Сотрудники и ссылки'!A:B,2,0))</f>
        <v>Серолог</v>
      </c>
      <c r="AJ153">
        <f>IF(AH153="","",VLOOKUP(AH153,'Сотрудники и ссылки'!A:C,3,0))</f>
        <v>20007746</v>
      </c>
      <c r="AK153" s="14">
        <v>45672</v>
      </c>
      <c r="AL153" s="2">
        <f>IF(AK153="","",AK153+VLOOKUP(I153,'Вид исследования'!B:E,4,0))</f>
        <v>45673</v>
      </c>
      <c r="AM153" s="2">
        <f>IF(AK153="","",AK153+VLOOKUP(I153,'Вид исследования'!B:F,5,0))</f>
        <v>45673</v>
      </c>
      <c r="AN153" s="14">
        <v>45672</v>
      </c>
      <c r="AP153" s="11" t="s">
        <v>189</v>
      </c>
      <c r="AQ153" t="str">
        <f>IFERROR(IF(L153="","",VLOOKUP(L153&amp;I153,Продукция!A:K,11,0)),"обратитесь к админ справочника")</f>
        <v>согласно рекомендациям производителя теста</v>
      </c>
      <c r="AR153" s="11" t="s">
        <v>4823</v>
      </c>
      <c r="AS153" t="str">
        <f>IFERROR(IF(L153="","",VLOOKUP(L153&amp;I153,Продукция!A:J,10,0)),"обратитесь к админ справочника")</f>
        <v>инструкция по применению набора РЗГА Ньюкасла</v>
      </c>
      <c r="AT153" s="11" t="s">
        <v>4823</v>
      </c>
      <c r="AU153" s="11" t="s">
        <v>4823</v>
      </c>
      <c r="AV153" s="11" t="s">
        <v>2676</v>
      </c>
      <c r="AW153" s="11" t="s">
        <v>4824</v>
      </c>
      <c r="AX153" s="11" t="s">
        <v>698</v>
      </c>
      <c r="AZ153" s="11">
        <v>1</v>
      </c>
      <c r="BA153" s="11">
        <v>1</v>
      </c>
      <c r="BC153" s="11" t="s">
        <v>4867</v>
      </c>
    </row>
    <row r="154" spans="1:55" x14ac:dyDescent="0.25">
      <c r="A154" t="str">
        <f t="shared" si="6"/>
        <v>С/37Болезнь Ньюкасла уровень антител</v>
      </c>
      <c r="B154" t="str">
        <f>IF(E154="","",INDEX(Лаборатории!A:A,MATCH('Производственный контроль'!E154,Лаборатории!B:B,0)))</f>
        <v xml:space="preserve">КУРИНОЕ ЦАРСТВО АО </v>
      </c>
      <c r="C154" t="str">
        <f>IF(E154="","",VLOOKUP(E154,Лаборатории!B:D,3,0))</f>
        <v>U377_CHL</v>
      </c>
      <c r="D154" s="12">
        <v>45666</v>
      </c>
      <c r="E154" s="11" t="s">
        <v>793</v>
      </c>
      <c r="F154" s="11" t="s">
        <v>544</v>
      </c>
      <c r="G154" s="11" t="s">
        <v>698</v>
      </c>
      <c r="H154" s="11" t="s">
        <v>312</v>
      </c>
      <c r="I154" s="11" t="s">
        <v>3434</v>
      </c>
      <c r="J154" t="str">
        <f>IF(L154="","",VLOOKUP(L154,Продукция!B:D,3,0))</f>
        <v>Биологический_материал</v>
      </c>
      <c r="K154" t="str">
        <f>IF(L154="","",VLOOKUP(L154,Продукция!B:C,2,0))</f>
        <v>Сыворотка крови</v>
      </c>
      <c r="L154" s="151" t="s">
        <v>302</v>
      </c>
      <c r="M154">
        <f>IF(L154="","",VLOOKUP(L154,Продукция!B:L,11,0))</f>
        <v>0</v>
      </c>
      <c r="N154" s="11" t="s">
        <v>873</v>
      </c>
      <c r="P154" s="11" t="s">
        <v>340</v>
      </c>
      <c r="Q154" s="11" t="s">
        <v>854</v>
      </c>
      <c r="R154" s="11" t="s">
        <v>4865</v>
      </c>
      <c r="S154" s="11">
        <v>20</v>
      </c>
      <c r="T154" s="11" t="s">
        <v>4866</v>
      </c>
      <c r="V154" s="14">
        <v>45656</v>
      </c>
      <c r="Z154" s="11" t="s">
        <v>4823</v>
      </c>
      <c r="AA154" s="15">
        <v>0.4513888888888889</v>
      </c>
      <c r="AB154" t="str">
        <f>IF(L154="","",VLOOKUP(L154&amp;I154,Продукция!A:I,9,0))</f>
        <v>рекомендация производителя набора</v>
      </c>
      <c r="AC154" s="14">
        <v>45672</v>
      </c>
      <c r="AD154" s="11" t="s">
        <v>2676</v>
      </c>
      <c r="AE154" s="11" t="s">
        <v>4823</v>
      </c>
      <c r="AF154" t="str">
        <f>IF(AD154="","",VLOOKUP(AD154,'Сотрудники и ссылки'!A:B,2,0))</f>
        <v>Серолог</v>
      </c>
      <c r="AG154">
        <f>IF(AD154="","",VLOOKUP(AD154,'Сотрудники и ссылки'!A:C,3,0))</f>
        <v>20007746</v>
      </c>
      <c r="AH154" s="11" t="s">
        <v>2676</v>
      </c>
      <c r="AI154" t="str">
        <f>IF(AH154="","",VLOOKUP(AH154,'Сотрудники и ссылки'!A:B,2,0))</f>
        <v>Серолог</v>
      </c>
      <c r="AJ154">
        <f>IF(AH154="","",VLOOKUP(AH154,'Сотрудники и ссылки'!A:C,3,0))</f>
        <v>20007746</v>
      </c>
      <c r="AK154" s="14">
        <v>45672</v>
      </c>
      <c r="AL154" s="2">
        <f>IF(AK154="","",AK154+VLOOKUP(I154,'Вид исследования'!B:E,4,0))</f>
        <v>45673</v>
      </c>
      <c r="AM154" s="2">
        <f>IF(AK154="","",AK154+VLOOKUP(I154,'Вид исследования'!B:F,5,0))</f>
        <v>45673</v>
      </c>
      <c r="AN154" s="14">
        <v>45672</v>
      </c>
      <c r="AP154" s="11" t="s">
        <v>189</v>
      </c>
      <c r="AQ154" t="str">
        <f>IFERROR(IF(L154="","",VLOOKUP(L154&amp;I154,Продукция!A:K,11,0)),"обратитесь к админ справочника")</f>
        <v>согласно рекомендациям производителя теста</v>
      </c>
      <c r="AR154" s="11" t="s">
        <v>4823</v>
      </c>
      <c r="AS154" t="str">
        <f>IFERROR(IF(L154="","",VLOOKUP(L154&amp;I154,Продукция!A:J,10,0)),"обратитесь к админ справочника")</f>
        <v>инструкция по применению набора РЗГА Ньюкасла</v>
      </c>
      <c r="AT154" s="11" t="s">
        <v>4823</v>
      </c>
      <c r="AU154" s="11" t="s">
        <v>4823</v>
      </c>
      <c r="AV154" s="11" t="s">
        <v>2676</v>
      </c>
      <c r="AW154" s="11" t="s">
        <v>4824</v>
      </c>
      <c r="AX154" s="11" t="s">
        <v>698</v>
      </c>
      <c r="AZ154" s="11">
        <v>1</v>
      </c>
      <c r="BA154" s="11">
        <v>1</v>
      </c>
      <c r="BC154" s="11" t="s">
        <v>4867</v>
      </c>
    </row>
    <row r="155" spans="1:55" x14ac:dyDescent="0.25">
      <c r="A155" t="str">
        <f t="shared" si="6"/>
        <v>С/37Болезнь Ньюкасла уровень антител</v>
      </c>
      <c r="B155" t="str">
        <f>IF(E155="","",INDEX(Лаборатории!A:A,MATCH('Производственный контроль'!E155,Лаборатории!B:B,0)))</f>
        <v xml:space="preserve">КУРИНОЕ ЦАРСТВО АО </v>
      </c>
      <c r="C155" t="str">
        <f>IF(E155="","",VLOOKUP(E155,Лаборатории!B:D,3,0))</f>
        <v>U377_CHL</v>
      </c>
      <c r="D155" s="12">
        <v>45666</v>
      </c>
      <c r="E155" s="11" t="s">
        <v>793</v>
      </c>
      <c r="F155" s="11" t="s">
        <v>544</v>
      </c>
      <c r="G155" s="11" t="s">
        <v>698</v>
      </c>
      <c r="H155" s="11" t="s">
        <v>312</v>
      </c>
      <c r="I155" s="11" t="s">
        <v>3434</v>
      </c>
      <c r="J155" t="str">
        <f>IF(L155="","",VLOOKUP(L155,Продукция!B:D,3,0))</f>
        <v>Биологический_материал</v>
      </c>
      <c r="K155" t="str">
        <f>IF(L155="","",VLOOKUP(L155,Продукция!B:C,2,0))</f>
        <v>Сыворотка крови</v>
      </c>
      <c r="L155" s="151" t="s">
        <v>302</v>
      </c>
      <c r="M155">
        <f>IF(L155="","",VLOOKUP(L155,Продукция!B:L,11,0))</f>
        <v>0</v>
      </c>
      <c r="N155" s="11" t="s">
        <v>873</v>
      </c>
      <c r="P155" s="11" t="s">
        <v>340</v>
      </c>
      <c r="Q155" s="11" t="s">
        <v>854</v>
      </c>
      <c r="R155" s="11" t="s">
        <v>4865</v>
      </c>
      <c r="S155" s="11">
        <v>20</v>
      </c>
      <c r="T155" s="11" t="s">
        <v>4866</v>
      </c>
      <c r="V155" s="14">
        <v>45664</v>
      </c>
      <c r="Z155" s="11" t="s">
        <v>4823</v>
      </c>
      <c r="AA155" s="15">
        <v>0.4513888888888889</v>
      </c>
      <c r="AB155" t="str">
        <f>IF(L155="","",VLOOKUP(L155&amp;I155,Продукция!A:I,9,0))</f>
        <v>рекомендация производителя набора</v>
      </c>
      <c r="AC155" s="14">
        <v>45672</v>
      </c>
      <c r="AD155" s="11" t="s">
        <v>2676</v>
      </c>
      <c r="AE155" s="11" t="s">
        <v>4823</v>
      </c>
      <c r="AF155" t="str">
        <f>IF(AD155="","",VLOOKUP(AD155,'Сотрудники и ссылки'!A:B,2,0))</f>
        <v>Серолог</v>
      </c>
      <c r="AG155">
        <f>IF(AD155="","",VLOOKUP(AD155,'Сотрудники и ссылки'!A:C,3,0))</f>
        <v>20007746</v>
      </c>
      <c r="AH155" s="11" t="s">
        <v>2676</v>
      </c>
      <c r="AI155" t="str">
        <f>IF(AH155="","",VLOOKUP(AH155,'Сотрудники и ссылки'!A:B,2,0))</f>
        <v>Серолог</v>
      </c>
      <c r="AJ155">
        <f>IF(AH155="","",VLOOKUP(AH155,'Сотрудники и ссылки'!A:C,3,0))</f>
        <v>20007746</v>
      </c>
      <c r="AK155" s="14">
        <v>45672</v>
      </c>
      <c r="AL155" s="2">
        <f>IF(AK155="","",AK155+VLOOKUP(I155,'Вид исследования'!B:E,4,0))</f>
        <v>45673</v>
      </c>
      <c r="AM155" s="2">
        <f>IF(AK155="","",AK155+VLOOKUP(I155,'Вид исследования'!B:F,5,0))</f>
        <v>45673</v>
      </c>
      <c r="AN155" s="14">
        <v>45672</v>
      </c>
      <c r="AP155" s="11" t="s">
        <v>189</v>
      </c>
      <c r="AQ155" t="str">
        <f>IFERROR(IF(L155="","",VLOOKUP(L155&amp;I155,Продукция!A:K,11,0)),"обратитесь к админ справочника")</f>
        <v>согласно рекомендациям производителя теста</v>
      </c>
      <c r="AR155" s="11" t="s">
        <v>4823</v>
      </c>
      <c r="AS155" t="str">
        <f>IFERROR(IF(L155="","",VLOOKUP(L155&amp;I155,Продукция!A:J,10,0)),"обратитесь к админ справочника")</f>
        <v>инструкция по применению набора РЗГА Ньюкасла</v>
      </c>
      <c r="AT155" s="11" t="s">
        <v>4823</v>
      </c>
      <c r="AU155" s="11" t="s">
        <v>4823</v>
      </c>
      <c r="AV155" s="11" t="s">
        <v>2676</v>
      </c>
      <c r="AW155" s="11" t="s">
        <v>4824</v>
      </c>
      <c r="AX155" s="11" t="s">
        <v>698</v>
      </c>
      <c r="AZ155" s="11">
        <v>1</v>
      </c>
      <c r="BA155" s="11">
        <v>1</v>
      </c>
      <c r="BC155" s="11" t="s">
        <v>4867</v>
      </c>
    </row>
    <row r="156" spans="1:55" x14ac:dyDescent="0.25">
      <c r="A156" t="str">
        <f t="shared" si="6"/>
        <v>С/37Вирус гриппа птиц подтипа H9 уровень антител (ВНИИЗЖ)</v>
      </c>
      <c r="B156" t="str">
        <f>IF(E156="","",INDEX(Лаборатории!A:A,MATCH('Производственный контроль'!E156,Лаборатории!B:B,0)))</f>
        <v xml:space="preserve">КУРИНОЕ ЦАРСТВО АО </v>
      </c>
      <c r="C156" t="str">
        <f>IF(E156="","",VLOOKUP(E156,Лаборатории!B:D,3,0))</f>
        <v>U377_CHL</v>
      </c>
      <c r="D156" s="12">
        <v>45666</v>
      </c>
      <c r="E156" s="11" t="s">
        <v>793</v>
      </c>
      <c r="F156" s="11" t="s">
        <v>544</v>
      </c>
      <c r="G156" s="11" t="s">
        <v>698</v>
      </c>
      <c r="H156" s="11" t="s">
        <v>312</v>
      </c>
      <c r="I156" s="11" t="s">
        <v>3435</v>
      </c>
      <c r="J156" t="str">
        <f>IF(L156="","",VLOOKUP(L156,Продукция!B:D,3,0))</f>
        <v>Биологический_материал</v>
      </c>
      <c r="K156" t="str">
        <f>IF(L156="","",VLOOKUP(L156,Продукция!B:C,2,0))</f>
        <v>Сыворотка крови</v>
      </c>
      <c r="L156" s="151" t="s">
        <v>302</v>
      </c>
      <c r="M156">
        <f>IF(L156="","",VLOOKUP(L156,Продукция!B:L,11,0))</f>
        <v>0</v>
      </c>
      <c r="N156" s="11" t="s">
        <v>873</v>
      </c>
      <c r="P156" s="11" t="s">
        <v>340</v>
      </c>
      <c r="Q156" s="11" t="s">
        <v>854</v>
      </c>
      <c r="R156" s="11" t="s">
        <v>4865</v>
      </c>
      <c r="S156" s="11">
        <v>20</v>
      </c>
      <c r="T156" s="11" t="s">
        <v>4866</v>
      </c>
      <c r="V156" s="14">
        <v>45654</v>
      </c>
      <c r="Z156" s="11" t="s">
        <v>4823</v>
      </c>
      <c r="AA156" s="15">
        <v>0.4513888888888889</v>
      </c>
      <c r="AB156" t="str">
        <f>IF(L156="","",VLOOKUP(L156&amp;I156,Продукция!A:I,9,0))</f>
        <v>рекомендация производителя набора</v>
      </c>
      <c r="AC156" s="14">
        <v>45672</v>
      </c>
      <c r="AD156" s="11" t="s">
        <v>2673</v>
      </c>
      <c r="AE156" s="11" t="s">
        <v>4823</v>
      </c>
      <c r="AF156" t="str">
        <f>IF(AD156="","",VLOOKUP(AD156,'Сотрудники и ссылки'!A:B,2,0))</f>
        <v>Серолог</v>
      </c>
      <c r="AG156">
        <f>IF(AD156="","",VLOOKUP(AD156,'Сотрудники и ссылки'!A:C,3,0))</f>
        <v>20001771</v>
      </c>
      <c r="AH156" s="11" t="s">
        <v>2673</v>
      </c>
      <c r="AI156" t="str">
        <f>IF(AH156="","",VLOOKUP(AH156,'Сотрудники и ссылки'!A:B,2,0))</f>
        <v>Серолог</v>
      </c>
      <c r="AJ156">
        <f>IF(AH156="","",VLOOKUP(AH156,'Сотрудники и ссылки'!A:C,3,0))</f>
        <v>20001771</v>
      </c>
      <c r="AK156" s="14">
        <v>45672</v>
      </c>
      <c r="AL156" s="2">
        <f>IF(AK156="","",AK156+VLOOKUP(I156,'Вид исследования'!B:E,4,0))</f>
        <v>45673</v>
      </c>
      <c r="AM156" s="2">
        <f>IF(AK156="","",AK156+VLOOKUP(I156,'Вид исследования'!B:F,5,0))</f>
        <v>45673</v>
      </c>
      <c r="AN156" s="14">
        <v>45672</v>
      </c>
      <c r="AP156" s="11" t="s">
        <v>189</v>
      </c>
      <c r="AQ156" t="str">
        <f>IFERROR(IF(L156="","",VLOOKUP(L156&amp;I156,Продукция!A:K,11,0)),"обратитесь к админ справочника")</f>
        <v>согласно рекомендациям производителя теста</v>
      </c>
      <c r="AR156" s="11" t="s">
        <v>4823</v>
      </c>
      <c r="AS156" t="str">
        <f>IFERROR(IF(L156="","",VLOOKUP(L156&amp;I156,Продукция!A:J,10,0)),"обратитесь к админ справочника")</f>
        <v>инструкция по применению набора AI, Н9</v>
      </c>
      <c r="AT156" s="11" t="s">
        <v>4823</v>
      </c>
      <c r="AU156" s="11" t="s">
        <v>4823</v>
      </c>
      <c r="AV156" s="11" t="s">
        <v>2673</v>
      </c>
      <c r="AW156" s="11" t="s">
        <v>4824</v>
      </c>
      <c r="AX156" s="11" t="s">
        <v>698</v>
      </c>
      <c r="AZ156" s="11">
        <v>1</v>
      </c>
      <c r="BA156" s="11">
        <v>1</v>
      </c>
      <c r="BC156" s="11" t="s">
        <v>4867</v>
      </c>
    </row>
    <row r="157" spans="1:55" x14ac:dyDescent="0.25">
      <c r="A157" t="str">
        <f t="shared" si="6"/>
        <v>С/37Вирус гриппа птиц подтипа H9 уровень антител (ВНИИЗЖ)</v>
      </c>
      <c r="B157" t="str">
        <f>IF(E157="","",INDEX(Лаборатории!A:A,MATCH('Производственный контроль'!E157,Лаборатории!B:B,0)))</f>
        <v xml:space="preserve">КУРИНОЕ ЦАРСТВО АО </v>
      </c>
      <c r="C157" t="str">
        <f>IF(E157="","",VLOOKUP(E157,Лаборатории!B:D,3,0))</f>
        <v>U377_CHL</v>
      </c>
      <c r="D157" s="12">
        <v>45666</v>
      </c>
      <c r="E157" s="11" t="s">
        <v>793</v>
      </c>
      <c r="F157" s="11" t="s">
        <v>544</v>
      </c>
      <c r="G157" s="11" t="s">
        <v>698</v>
      </c>
      <c r="H157" s="11" t="s">
        <v>312</v>
      </c>
      <c r="I157" s="11" t="s">
        <v>3435</v>
      </c>
      <c r="J157" t="str">
        <f>IF(L157="","",VLOOKUP(L157,Продукция!B:D,3,0))</f>
        <v>Биологический_материал</v>
      </c>
      <c r="K157" t="str">
        <f>IF(L157="","",VLOOKUP(L157,Продукция!B:C,2,0))</f>
        <v>Сыворотка крови</v>
      </c>
      <c r="L157" s="151" t="s">
        <v>302</v>
      </c>
      <c r="M157">
        <f>IF(L157="","",VLOOKUP(L157,Продукция!B:L,11,0))</f>
        <v>0</v>
      </c>
      <c r="N157" s="11" t="s">
        <v>873</v>
      </c>
      <c r="P157" s="11" t="s">
        <v>340</v>
      </c>
      <c r="Q157" s="11" t="s">
        <v>854</v>
      </c>
      <c r="R157" s="11" t="s">
        <v>4865</v>
      </c>
      <c r="S157" s="11">
        <v>20</v>
      </c>
      <c r="T157" s="11" t="s">
        <v>4866</v>
      </c>
      <c r="V157" s="14">
        <v>45656</v>
      </c>
      <c r="Z157" s="11" t="s">
        <v>4823</v>
      </c>
      <c r="AA157" s="15">
        <v>0.4513888888888889</v>
      </c>
      <c r="AB157" t="str">
        <f>IF(L157="","",VLOOKUP(L157&amp;I157,Продукция!A:I,9,0))</f>
        <v>рекомендация производителя набора</v>
      </c>
      <c r="AC157" s="14">
        <v>45672</v>
      </c>
      <c r="AD157" s="11" t="s">
        <v>2673</v>
      </c>
      <c r="AE157" s="11" t="s">
        <v>4823</v>
      </c>
      <c r="AF157" t="str">
        <f>IF(AD157="","",VLOOKUP(AD157,'Сотрудники и ссылки'!A:B,2,0))</f>
        <v>Серолог</v>
      </c>
      <c r="AG157">
        <f>IF(AD157="","",VLOOKUP(AD157,'Сотрудники и ссылки'!A:C,3,0))</f>
        <v>20001771</v>
      </c>
      <c r="AH157" s="11" t="s">
        <v>2673</v>
      </c>
      <c r="AI157" t="str">
        <f>IF(AH157="","",VLOOKUP(AH157,'Сотрудники и ссылки'!A:B,2,0))</f>
        <v>Серолог</v>
      </c>
      <c r="AJ157">
        <f>IF(AH157="","",VLOOKUP(AH157,'Сотрудники и ссылки'!A:C,3,0))</f>
        <v>20001771</v>
      </c>
      <c r="AK157" s="14">
        <v>45672</v>
      </c>
      <c r="AL157" s="2">
        <f>IF(AK157="","",AK157+VLOOKUP(I157,'Вид исследования'!B:E,4,0))</f>
        <v>45673</v>
      </c>
      <c r="AM157" s="2">
        <f>IF(AK157="","",AK157+VLOOKUP(I157,'Вид исследования'!B:F,5,0))</f>
        <v>45673</v>
      </c>
      <c r="AN157" s="14">
        <v>45672</v>
      </c>
      <c r="AP157" s="11" t="s">
        <v>189</v>
      </c>
      <c r="AQ157" t="str">
        <f>IFERROR(IF(L157="","",VLOOKUP(L157&amp;I157,Продукция!A:K,11,0)),"обратитесь к админ справочника")</f>
        <v>согласно рекомендациям производителя теста</v>
      </c>
      <c r="AR157" s="11" t="s">
        <v>4823</v>
      </c>
      <c r="AS157" t="str">
        <f>IFERROR(IF(L157="","",VLOOKUP(L157&amp;I157,Продукция!A:J,10,0)),"обратитесь к админ справочника")</f>
        <v>инструкция по применению набора AI, Н9</v>
      </c>
      <c r="AT157" s="11" t="s">
        <v>4823</v>
      </c>
      <c r="AU157" s="11" t="s">
        <v>4823</v>
      </c>
      <c r="AV157" s="11" t="s">
        <v>2673</v>
      </c>
      <c r="AW157" s="11" t="s">
        <v>4824</v>
      </c>
      <c r="AX157" s="11" t="s">
        <v>698</v>
      </c>
      <c r="AZ157" s="11">
        <v>1</v>
      </c>
      <c r="BA157" s="11">
        <v>1</v>
      </c>
      <c r="BC157" s="11" t="s">
        <v>4867</v>
      </c>
    </row>
    <row r="158" spans="1:55" x14ac:dyDescent="0.25">
      <c r="A158" t="str">
        <f t="shared" si="6"/>
        <v>С/37Вирус гриппа птиц подтипа H9 уровень антител (ВНИИЗЖ)</v>
      </c>
      <c r="B158" t="str">
        <f>IF(E158="","",INDEX(Лаборатории!A:A,MATCH('Производственный контроль'!E158,Лаборатории!B:B,0)))</f>
        <v xml:space="preserve">КУРИНОЕ ЦАРСТВО АО </v>
      </c>
      <c r="C158" t="str">
        <f>IF(E158="","",VLOOKUP(E158,Лаборатории!B:D,3,0))</f>
        <v>U377_CHL</v>
      </c>
      <c r="D158" s="12">
        <v>45666</v>
      </c>
      <c r="E158" s="11" t="s">
        <v>793</v>
      </c>
      <c r="F158" s="11" t="s">
        <v>544</v>
      </c>
      <c r="G158" s="11" t="s">
        <v>698</v>
      </c>
      <c r="H158" s="11" t="s">
        <v>312</v>
      </c>
      <c r="I158" s="11" t="s">
        <v>3435</v>
      </c>
      <c r="J158" t="str">
        <f>IF(L158="","",VLOOKUP(L158,Продукция!B:D,3,0))</f>
        <v>Биологический_материал</v>
      </c>
      <c r="K158" t="str">
        <f>IF(L158="","",VLOOKUP(L158,Продукция!B:C,2,0))</f>
        <v>Сыворотка крови</v>
      </c>
      <c r="L158" s="151" t="s">
        <v>302</v>
      </c>
      <c r="M158">
        <f>IF(L158="","",VLOOKUP(L158,Продукция!B:L,11,0))</f>
        <v>0</v>
      </c>
      <c r="N158" s="11" t="s">
        <v>873</v>
      </c>
      <c r="P158" s="11" t="s">
        <v>340</v>
      </c>
      <c r="Q158" s="11" t="s">
        <v>854</v>
      </c>
      <c r="R158" s="11" t="s">
        <v>4865</v>
      </c>
      <c r="S158" s="11">
        <v>20</v>
      </c>
      <c r="T158" s="11" t="s">
        <v>4866</v>
      </c>
      <c r="V158" s="14">
        <v>45664</v>
      </c>
      <c r="Z158" s="11" t="s">
        <v>4823</v>
      </c>
      <c r="AA158" s="15">
        <v>0.4513888888888889</v>
      </c>
      <c r="AB158" t="str">
        <f>IF(L158="","",VLOOKUP(L158&amp;I158,Продукция!A:I,9,0))</f>
        <v>рекомендация производителя набора</v>
      </c>
      <c r="AC158" s="14">
        <v>45672</v>
      </c>
      <c r="AD158" s="11" t="s">
        <v>2673</v>
      </c>
      <c r="AE158" s="11" t="s">
        <v>4823</v>
      </c>
      <c r="AF158" t="str">
        <f>IF(AD158="","",VLOOKUP(AD158,'Сотрудники и ссылки'!A:B,2,0))</f>
        <v>Серолог</v>
      </c>
      <c r="AG158">
        <f>IF(AD158="","",VLOOKUP(AD158,'Сотрудники и ссылки'!A:C,3,0))</f>
        <v>20001771</v>
      </c>
      <c r="AH158" s="11" t="s">
        <v>2673</v>
      </c>
      <c r="AI158" t="str">
        <f>IF(AH158="","",VLOOKUP(AH158,'Сотрудники и ссылки'!A:B,2,0))</f>
        <v>Серолог</v>
      </c>
      <c r="AJ158">
        <f>IF(AH158="","",VLOOKUP(AH158,'Сотрудники и ссылки'!A:C,3,0))</f>
        <v>20001771</v>
      </c>
      <c r="AK158" s="14">
        <v>45672</v>
      </c>
      <c r="AL158" s="2">
        <f>IF(AK158="","",AK158+VLOOKUP(I158,'Вид исследования'!B:E,4,0))</f>
        <v>45673</v>
      </c>
      <c r="AM158" s="2">
        <f>IF(AK158="","",AK158+VLOOKUP(I158,'Вид исследования'!B:F,5,0))</f>
        <v>45673</v>
      </c>
      <c r="AN158" s="14">
        <v>45672</v>
      </c>
      <c r="AP158" s="11" t="s">
        <v>189</v>
      </c>
      <c r="AQ158" t="str">
        <f>IFERROR(IF(L158="","",VLOOKUP(L158&amp;I158,Продукция!A:K,11,0)),"обратитесь к админ справочника")</f>
        <v>согласно рекомендациям производителя теста</v>
      </c>
      <c r="AR158" s="11" t="s">
        <v>4823</v>
      </c>
      <c r="AS158" t="str">
        <f>IFERROR(IF(L158="","",VLOOKUP(L158&amp;I158,Продукция!A:J,10,0)),"обратитесь к админ справочника")</f>
        <v>инструкция по применению набора AI, Н9</v>
      </c>
      <c r="AT158" s="11" t="s">
        <v>4823</v>
      </c>
      <c r="AU158" s="11" t="s">
        <v>4823</v>
      </c>
      <c r="AV158" s="11" t="s">
        <v>2673</v>
      </c>
      <c r="AW158" s="11" t="s">
        <v>4824</v>
      </c>
      <c r="AX158" s="11" t="s">
        <v>698</v>
      </c>
      <c r="AZ158" s="11">
        <v>1</v>
      </c>
      <c r="BA158" s="11">
        <v>1</v>
      </c>
      <c r="BC158" s="11" t="s">
        <v>4867</v>
      </c>
    </row>
    <row r="159" spans="1:55" x14ac:dyDescent="0.25">
      <c r="A159" t="str">
        <f t="shared" si="6"/>
        <v>С/37Вирус гриппа птиц подтипа Н5 уровень антител (ВНИИЗЖ)</v>
      </c>
      <c r="B159" t="str">
        <f>IF(E159="","",INDEX(Лаборатории!A:A,MATCH('Производственный контроль'!E159,Лаборатории!B:B,0)))</f>
        <v xml:space="preserve">КУРИНОЕ ЦАРСТВО АО </v>
      </c>
      <c r="C159" t="str">
        <f>IF(E159="","",VLOOKUP(E159,Лаборатории!B:D,3,0))</f>
        <v>U377_CHL</v>
      </c>
      <c r="D159" s="12">
        <v>45666</v>
      </c>
      <c r="E159" s="11" t="s">
        <v>793</v>
      </c>
      <c r="F159" s="11" t="s">
        <v>544</v>
      </c>
      <c r="G159" s="11" t="s">
        <v>698</v>
      </c>
      <c r="H159" s="11" t="s">
        <v>312</v>
      </c>
      <c r="I159" s="11" t="s">
        <v>3437</v>
      </c>
      <c r="J159" t="str">
        <f>IF(L159="","",VLOOKUP(L159,Продукция!B:D,3,0))</f>
        <v>Биологический_материал</v>
      </c>
      <c r="K159" t="str">
        <f>IF(L159="","",VLOOKUP(L159,Продукция!B:C,2,0))</f>
        <v>Сыворотка крови</v>
      </c>
      <c r="L159" s="151" t="s">
        <v>302</v>
      </c>
      <c r="M159">
        <f>IF(L159="","",VLOOKUP(L159,Продукция!B:L,11,0))</f>
        <v>0</v>
      </c>
      <c r="N159" s="11" t="s">
        <v>873</v>
      </c>
      <c r="P159" s="11" t="s">
        <v>340</v>
      </c>
      <c r="Q159" s="11" t="s">
        <v>854</v>
      </c>
      <c r="R159" s="11" t="s">
        <v>4865</v>
      </c>
      <c r="S159" s="11">
        <v>20</v>
      </c>
      <c r="T159" s="11" t="s">
        <v>4866</v>
      </c>
      <c r="V159" s="14">
        <v>45654</v>
      </c>
      <c r="Z159" s="11" t="s">
        <v>4823</v>
      </c>
      <c r="AA159" s="15">
        <v>0.4513888888888889</v>
      </c>
      <c r="AB159" t="str">
        <f>IF(L159="","",VLOOKUP(L159&amp;I159,Продукция!A:I,9,0))</f>
        <v>рекомендация производителя набора</v>
      </c>
      <c r="AC159" s="14">
        <v>45672</v>
      </c>
      <c r="AD159" s="11" t="s">
        <v>2676</v>
      </c>
      <c r="AE159" s="11" t="s">
        <v>4823</v>
      </c>
      <c r="AF159" t="str">
        <f>IF(AD159="","",VLOOKUP(AD159,'Сотрудники и ссылки'!A:B,2,0))</f>
        <v>Серолог</v>
      </c>
      <c r="AG159">
        <f>IF(AD159="","",VLOOKUP(AD159,'Сотрудники и ссылки'!A:C,3,0))</f>
        <v>20007746</v>
      </c>
      <c r="AH159" s="11" t="s">
        <v>2676</v>
      </c>
      <c r="AI159" t="str">
        <f>IF(AH159="","",VLOOKUP(AH159,'Сотрудники и ссылки'!A:B,2,0))</f>
        <v>Серолог</v>
      </c>
      <c r="AJ159">
        <f>IF(AH159="","",VLOOKUP(AH159,'Сотрудники и ссылки'!A:C,3,0))</f>
        <v>20007746</v>
      </c>
      <c r="AK159" s="14">
        <v>45672</v>
      </c>
      <c r="AL159" s="2">
        <f>IF(AK159="","",AK159+VLOOKUP(I159,'Вид исследования'!B:E,4,0))</f>
        <v>45673</v>
      </c>
      <c r="AM159" s="2">
        <f>IF(AK159="","",AK159+VLOOKUP(I159,'Вид исследования'!B:F,5,0))</f>
        <v>45673</v>
      </c>
      <c r="AN159" s="14">
        <v>45672</v>
      </c>
      <c r="AP159" s="11" t="s">
        <v>189</v>
      </c>
      <c r="AQ159" t="str">
        <f>IFERROR(IF(L159="","",VLOOKUP(L159&amp;I159,Продукция!A:K,11,0)),"обратитесь к админ справочника")</f>
        <v>согласно рекомендациям производителя теста</v>
      </c>
      <c r="AR159" s="11" t="s">
        <v>4823</v>
      </c>
      <c r="AS159" t="str">
        <f>IFERROR(IF(L159="","",VLOOKUP(L159&amp;I159,Продукция!A:J,10,0)),"обратитесь к админ справочника")</f>
        <v>инструкция по применению набора AI, Н5</v>
      </c>
      <c r="AT159" s="11" t="s">
        <v>4823</v>
      </c>
      <c r="AU159" s="11" t="s">
        <v>4823</v>
      </c>
      <c r="AV159" s="11" t="s">
        <v>2676</v>
      </c>
      <c r="AW159" s="11" t="s">
        <v>4824</v>
      </c>
      <c r="AX159" s="11" t="s">
        <v>698</v>
      </c>
      <c r="AZ159" s="11">
        <v>1</v>
      </c>
      <c r="BA159" s="11">
        <v>1</v>
      </c>
      <c r="BC159" s="11" t="s">
        <v>4867</v>
      </c>
    </row>
    <row r="160" spans="1:55" x14ac:dyDescent="0.25">
      <c r="A160" t="str">
        <f t="shared" si="6"/>
        <v>С/37Вирус гриппа птиц подтипа Н5 уровень антител (ВНИИЗЖ)</v>
      </c>
      <c r="B160" t="str">
        <f>IF(E160="","",INDEX(Лаборатории!A:A,MATCH('Производственный контроль'!E160,Лаборатории!B:B,0)))</f>
        <v xml:space="preserve">КУРИНОЕ ЦАРСТВО АО </v>
      </c>
      <c r="C160" t="str">
        <f>IF(E160="","",VLOOKUP(E160,Лаборатории!B:D,3,0))</f>
        <v>U377_CHL</v>
      </c>
      <c r="D160" s="12">
        <v>45666</v>
      </c>
      <c r="E160" s="11" t="s">
        <v>793</v>
      </c>
      <c r="F160" s="11" t="s">
        <v>544</v>
      </c>
      <c r="G160" s="11" t="s">
        <v>698</v>
      </c>
      <c r="H160" s="11" t="s">
        <v>312</v>
      </c>
      <c r="I160" s="11" t="s">
        <v>3437</v>
      </c>
      <c r="J160" t="str">
        <f>IF(L160="","",VLOOKUP(L160,Продукция!B:D,3,0))</f>
        <v>Биологический_материал</v>
      </c>
      <c r="K160" t="str">
        <f>IF(L160="","",VLOOKUP(L160,Продукция!B:C,2,0))</f>
        <v>Сыворотка крови</v>
      </c>
      <c r="L160" s="151" t="s">
        <v>302</v>
      </c>
      <c r="M160">
        <f>IF(L160="","",VLOOKUP(L160,Продукция!B:L,11,0))</f>
        <v>0</v>
      </c>
      <c r="N160" s="11" t="s">
        <v>873</v>
      </c>
      <c r="P160" s="11" t="s">
        <v>340</v>
      </c>
      <c r="Q160" s="11" t="s">
        <v>854</v>
      </c>
      <c r="R160" s="11" t="s">
        <v>4865</v>
      </c>
      <c r="S160" s="11">
        <v>20</v>
      </c>
      <c r="T160" s="11" t="s">
        <v>4866</v>
      </c>
      <c r="V160" s="14">
        <v>45656</v>
      </c>
      <c r="Z160" s="11" t="s">
        <v>4823</v>
      </c>
      <c r="AA160" s="15">
        <v>0.4513888888888889</v>
      </c>
      <c r="AB160" t="str">
        <f>IF(L160="","",VLOOKUP(L160&amp;I160,Продукция!A:I,9,0))</f>
        <v>рекомендация производителя набора</v>
      </c>
      <c r="AC160" s="14">
        <v>45672</v>
      </c>
      <c r="AD160" s="11" t="s">
        <v>2676</v>
      </c>
      <c r="AE160" s="11" t="s">
        <v>4823</v>
      </c>
      <c r="AF160" t="str">
        <f>IF(AD160="","",VLOOKUP(AD160,'Сотрудники и ссылки'!A:B,2,0))</f>
        <v>Серолог</v>
      </c>
      <c r="AG160">
        <f>IF(AD160="","",VLOOKUP(AD160,'Сотрудники и ссылки'!A:C,3,0))</f>
        <v>20007746</v>
      </c>
      <c r="AH160" s="11" t="s">
        <v>2676</v>
      </c>
      <c r="AI160" t="str">
        <f>IF(AH160="","",VLOOKUP(AH160,'Сотрудники и ссылки'!A:B,2,0))</f>
        <v>Серолог</v>
      </c>
      <c r="AJ160">
        <f>IF(AH160="","",VLOOKUP(AH160,'Сотрудники и ссылки'!A:C,3,0))</f>
        <v>20007746</v>
      </c>
      <c r="AK160" s="14">
        <v>45672</v>
      </c>
      <c r="AL160" s="2">
        <f>IF(AK160="","",AK160+VLOOKUP(I160,'Вид исследования'!B:E,4,0))</f>
        <v>45673</v>
      </c>
      <c r="AM160" s="2">
        <f>IF(AK160="","",AK160+VLOOKUP(I160,'Вид исследования'!B:F,5,0))</f>
        <v>45673</v>
      </c>
      <c r="AN160" s="14">
        <v>45672</v>
      </c>
      <c r="AP160" s="11" t="s">
        <v>189</v>
      </c>
      <c r="AQ160" t="str">
        <f>IFERROR(IF(L160="","",VLOOKUP(L160&amp;I160,Продукция!A:K,11,0)),"обратитесь к админ справочника")</f>
        <v>согласно рекомендациям производителя теста</v>
      </c>
      <c r="AR160" s="11" t="s">
        <v>4823</v>
      </c>
      <c r="AS160" t="str">
        <f>IFERROR(IF(L160="","",VLOOKUP(L160&amp;I160,Продукция!A:J,10,0)),"обратитесь к админ справочника")</f>
        <v>инструкция по применению набора AI, Н5</v>
      </c>
      <c r="AT160" s="11" t="s">
        <v>4823</v>
      </c>
      <c r="AU160" s="11" t="s">
        <v>4823</v>
      </c>
      <c r="AV160" s="11" t="s">
        <v>2676</v>
      </c>
      <c r="AW160" s="11" t="s">
        <v>4824</v>
      </c>
      <c r="AX160" s="11" t="s">
        <v>698</v>
      </c>
      <c r="AZ160" s="11">
        <v>1</v>
      </c>
      <c r="BA160" s="11">
        <v>1</v>
      </c>
      <c r="BC160" s="11" t="s">
        <v>4867</v>
      </c>
    </row>
    <row r="161" spans="1:55" x14ac:dyDescent="0.25">
      <c r="A161" t="str">
        <f t="shared" si="6"/>
        <v>С/37Вирус гриппа птиц подтипа Н5 уровень антител (ВНИИЗЖ)</v>
      </c>
      <c r="B161" t="str">
        <f>IF(E161="","",INDEX(Лаборатории!A:A,MATCH('Производственный контроль'!E161,Лаборатории!B:B,0)))</f>
        <v xml:space="preserve">КУРИНОЕ ЦАРСТВО АО </v>
      </c>
      <c r="C161" t="str">
        <f>IF(E161="","",VLOOKUP(E161,Лаборатории!B:D,3,0))</f>
        <v>U377_CHL</v>
      </c>
      <c r="D161" s="12">
        <v>45666</v>
      </c>
      <c r="E161" s="11" t="s">
        <v>793</v>
      </c>
      <c r="F161" s="11" t="s">
        <v>544</v>
      </c>
      <c r="G161" s="11" t="s">
        <v>698</v>
      </c>
      <c r="H161" s="11" t="s">
        <v>312</v>
      </c>
      <c r="I161" s="11" t="s">
        <v>3437</v>
      </c>
      <c r="J161" t="str">
        <f>IF(L161="","",VLOOKUP(L161,Продукция!B:D,3,0))</f>
        <v>Биологический_материал</v>
      </c>
      <c r="K161" t="str">
        <f>IF(L161="","",VLOOKUP(L161,Продукция!B:C,2,0))</f>
        <v>Сыворотка крови</v>
      </c>
      <c r="L161" s="151" t="s">
        <v>302</v>
      </c>
      <c r="M161">
        <f>IF(L161="","",VLOOKUP(L161,Продукция!B:L,11,0))</f>
        <v>0</v>
      </c>
      <c r="N161" s="11" t="s">
        <v>873</v>
      </c>
      <c r="P161" s="11" t="s">
        <v>340</v>
      </c>
      <c r="Q161" s="11" t="s">
        <v>854</v>
      </c>
      <c r="R161" s="11" t="s">
        <v>4865</v>
      </c>
      <c r="S161" s="11">
        <v>20</v>
      </c>
      <c r="T161" s="11" t="s">
        <v>4866</v>
      </c>
      <c r="V161" s="14">
        <v>45664</v>
      </c>
      <c r="Z161" s="11" t="s">
        <v>4823</v>
      </c>
      <c r="AA161" s="15">
        <v>0.4513888888888889</v>
      </c>
      <c r="AB161" t="str">
        <f>IF(L161="","",VLOOKUP(L161&amp;I161,Продукция!A:I,9,0))</f>
        <v>рекомендация производителя набора</v>
      </c>
      <c r="AC161" s="14">
        <v>45672</v>
      </c>
      <c r="AD161" s="11" t="s">
        <v>2676</v>
      </c>
      <c r="AE161" s="11" t="s">
        <v>4823</v>
      </c>
      <c r="AF161" t="str">
        <f>IF(AD161="","",VLOOKUP(AD161,'Сотрудники и ссылки'!A:B,2,0))</f>
        <v>Серолог</v>
      </c>
      <c r="AG161">
        <f>IF(AD161="","",VLOOKUP(AD161,'Сотрудники и ссылки'!A:C,3,0))</f>
        <v>20007746</v>
      </c>
      <c r="AH161" s="11" t="s">
        <v>2676</v>
      </c>
      <c r="AI161" t="str">
        <f>IF(AH161="","",VLOOKUP(AH161,'Сотрудники и ссылки'!A:B,2,0))</f>
        <v>Серолог</v>
      </c>
      <c r="AJ161">
        <f>IF(AH161="","",VLOOKUP(AH161,'Сотрудники и ссылки'!A:C,3,0))</f>
        <v>20007746</v>
      </c>
      <c r="AK161" s="14">
        <v>45672</v>
      </c>
      <c r="AL161" s="2">
        <f>IF(AK161="","",AK161+VLOOKUP(I161,'Вид исследования'!B:E,4,0))</f>
        <v>45673</v>
      </c>
      <c r="AM161" s="2">
        <f>IF(AK161="","",AK161+VLOOKUP(I161,'Вид исследования'!B:F,5,0))</f>
        <v>45673</v>
      </c>
      <c r="AN161" s="14">
        <v>45672</v>
      </c>
      <c r="AP161" s="11" t="s">
        <v>189</v>
      </c>
      <c r="AQ161" t="str">
        <f>IFERROR(IF(L161="","",VLOOKUP(L161&amp;I161,Продукция!A:K,11,0)),"обратитесь к админ справочника")</f>
        <v>согласно рекомендациям производителя теста</v>
      </c>
      <c r="AR161" s="11" t="s">
        <v>4823</v>
      </c>
      <c r="AS161" t="str">
        <f>IFERROR(IF(L161="","",VLOOKUP(L161&amp;I161,Продукция!A:J,10,0)),"обратитесь к админ справочника")</f>
        <v>инструкция по применению набора AI, Н5</v>
      </c>
      <c r="AT161" s="11" t="s">
        <v>4823</v>
      </c>
      <c r="AU161" s="11" t="s">
        <v>4823</v>
      </c>
      <c r="AV161" s="11" t="s">
        <v>2676</v>
      </c>
      <c r="AW161" s="11" t="s">
        <v>4824</v>
      </c>
      <c r="AX161" s="11" t="s">
        <v>698</v>
      </c>
      <c r="AZ161" s="11">
        <v>1</v>
      </c>
      <c r="BA161" s="11">
        <v>1</v>
      </c>
      <c r="BC161" s="11" t="s">
        <v>4867</v>
      </c>
    </row>
    <row r="162" spans="1:55" x14ac:dyDescent="0.25">
      <c r="A162" t="str">
        <f t="shared" si="6"/>
        <v>С/37ART (BioChek) инфекционный альвеолярный ринотрахеит тип А и В уровень антител</v>
      </c>
      <c r="B162" t="str">
        <f>IF(E162="","",INDEX(Лаборатории!A:A,MATCH('Производственный контроль'!E162,Лаборатории!B:B,0)))</f>
        <v xml:space="preserve">КУРИНОЕ ЦАРСТВО АО </v>
      </c>
      <c r="C162" t="str">
        <f>IF(E162="","",VLOOKUP(E162,Лаборатории!B:D,3,0))</f>
        <v>U377_CHL</v>
      </c>
      <c r="D162" s="12">
        <v>45666</v>
      </c>
      <c r="E162" s="11" t="s">
        <v>793</v>
      </c>
      <c r="F162" s="11" t="s">
        <v>544</v>
      </c>
      <c r="G162" s="11" t="s">
        <v>698</v>
      </c>
      <c r="H162" s="11" t="s">
        <v>262</v>
      </c>
      <c r="I162" s="11" t="s">
        <v>3409</v>
      </c>
      <c r="J162" t="str">
        <f>IF(L162="","",VLOOKUP(L162,Продукция!B:D,3,0))</f>
        <v>Биологический_материал</v>
      </c>
      <c r="K162" t="str">
        <f>IF(L162="","",VLOOKUP(L162,Продукция!B:C,2,0))</f>
        <v>Сыворотка крови</v>
      </c>
      <c r="L162" s="151" t="s">
        <v>302</v>
      </c>
      <c r="M162">
        <f>IF(L162="","",VLOOKUP(L162,Продукция!B:L,11,0))</f>
        <v>0</v>
      </c>
      <c r="N162" s="11" t="s">
        <v>873</v>
      </c>
      <c r="P162" s="11" t="s">
        <v>340</v>
      </c>
      <c r="Q162" s="11" t="s">
        <v>854</v>
      </c>
      <c r="R162" s="11" t="s">
        <v>4865</v>
      </c>
      <c r="S162" s="11">
        <v>19</v>
      </c>
      <c r="T162" s="11" t="s">
        <v>4866</v>
      </c>
      <c r="V162" s="14">
        <v>45654</v>
      </c>
      <c r="Z162" s="11" t="s">
        <v>4823</v>
      </c>
      <c r="AA162" s="15">
        <v>0.4513888888888889</v>
      </c>
      <c r="AB162" t="str">
        <f>IF(L162="","",VLOOKUP(L162&amp;I162,Продукция!A:I,9,0))</f>
        <v>рекомендация производителя набора</v>
      </c>
      <c r="AC162" s="14">
        <v>45673</v>
      </c>
      <c r="AD162" s="11" t="s">
        <v>2673</v>
      </c>
      <c r="AE162" s="11" t="s">
        <v>4823</v>
      </c>
      <c r="AF162" t="str">
        <f>IF(AD162="","",VLOOKUP(AD162,'Сотрудники и ссылки'!A:B,2,0))</f>
        <v>Серолог</v>
      </c>
      <c r="AG162">
        <f>IF(AD162="","",VLOOKUP(AD162,'Сотрудники и ссылки'!A:C,3,0))</f>
        <v>20001771</v>
      </c>
      <c r="AH162" s="11" t="s">
        <v>2673</v>
      </c>
      <c r="AI162" t="str">
        <f>IF(AH162="","",VLOOKUP(AH162,'Сотрудники и ссылки'!A:B,2,0))</f>
        <v>Серолог</v>
      </c>
      <c r="AJ162">
        <f>IF(AH162="","",VLOOKUP(AH162,'Сотрудники и ссылки'!A:C,3,0))</f>
        <v>20001771</v>
      </c>
      <c r="AK162" s="14">
        <v>45673</v>
      </c>
      <c r="AL162" s="2">
        <f>IF(AK162="","",AK162+VLOOKUP(I162,'Вид исследования'!B:E,4,0))</f>
        <v>45674</v>
      </c>
      <c r="AM162" s="2">
        <f>IF(AK162="","",AK162+VLOOKUP(I162,'Вид исследования'!B:F,5,0))</f>
        <v>45674</v>
      </c>
      <c r="AN162" s="14">
        <v>45673</v>
      </c>
      <c r="AP162" s="11" t="s">
        <v>189</v>
      </c>
      <c r="AQ162" t="str">
        <f>IFERROR(IF(L162="","",VLOOKUP(L162&amp;I162,Продукция!A:K,11,0)),"обратитесь к админ справочника")</f>
        <v>согласно рекомендациям производителя теста</v>
      </c>
      <c r="AR162" s="11" t="s">
        <v>4823</v>
      </c>
      <c r="AS162" t="str">
        <f>IFERROR(IF(L162="","",VLOOKUP(L162&amp;I162,Продукция!A:J,10,0)),"обратитесь к админ справочника")</f>
        <v>инструкция тест- ситема Биочек СК-120</v>
      </c>
      <c r="AT162" s="11" t="s">
        <v>4823</v>
      </c>
      <c r="AU162" s="11" t="s">
        <v>4823</v>
      </c>
      <c r="AV162" s="11" t="s">
        <v>2673</v>
      </c>
      <c r="AW162" s="11" t="s">
        <v>4824</v>
      </c>
      <c r="AX162" s="11" t="s">
        <v>698</v>
      </c>
      <c r="AZ162" s="11">
        <v>1</v>
      </c>
      <c r="BA162" s="11">
        <v>1</v>
      </c>
      <c r="BC162" s="11" t="s">
        <v>4867</v>
      </c>
    </row>
    <row r="163" spans="1:55" x14ac:dyDescent="0.25">
      <c r="A163" t="str">
        <f t="shared" si="6"/>
        <v>С/37ART (BioChek) инфекционный альвеолярный ринотрахеит тип А и В уровень антител</v>
      </c>
      <c r="B163" t="str">
        <f>IF(E163="","",INDEX(Лаборатории!A:A,MATCH('Производственный контроль'!E163,Лаборатории!B:B,0)))</f>
        <v xml:space="preserve">КУРИНОЕ ЦАРСТВО АО </v>
      </c>
      <c r="C163" t="str">
        <f>IF(E163="","",VLOOKUP(E163,Лаборатории!B:D,3,0))</f>
        <v>U377_CHL</v>
      </c>
      <c r="D163" s="12">
        <v>45666</v>
      </c>
      <c r="E163" s="11" t="s">
        <v>793</v>
      </c>
      <c r="F163" s="11" t="s">
        <v>544</v>
      </c>
      <c r="G163" s="11" t="s">
        <v>698</v>
      </c>
      <c r="H163" s="11" t="s">
        <v>262</v>
      </c>
      <c r="I163" s="11" t="s">
        <v>3409</v>
      </c>
      <c r="J163" t="str">
        <f>IF(L163="","",VLOOKUP(L163,Продукция!B:D,3,0))</f>
        <v>Биологический_материал</v>
      </c>
      <c r="K163" t="str">
        <f>IF(L163="","",VLOOKUP(L163,Продукция!B:C,2,0))</f>
        <v>Сыворотка крови</v>
      </c>
      <c r="L163" s="151" t="s">
        <v>302</v>
      </c>
      <c r="M163">
        <f>IF(L163="","",VLOOKUP(L163,Продукция!B:L,11,0))</f>
        <v>0</v>
      </c>
      <c r="N163" s="11" t="s">
        <v>873</v>
      </c>
      <c r="P163" s="11" t="s">
        <v>340</v>
      </c>
      <c r="Q163" s="11" t="s">
        <v>854</v>
      </c>
      <c r="R163" s="11" t="s">
        <v>4865</v>
      </c>
      <c r="S163" s="11">
        <v>19</v>
      </c>
      <c r="T163" s="11" t="s">
        <v>4866</v>
      </c>
      <c r="V163" s="14">
        <v>45656</v>
      </c>
      <c r="Z163" s="11" t="s">
        <v>4823</v>
      </c>
      <c r="AA163" s="15">
        <v>0.4513888888888889</v>
      </c>
      <c r="AB163" t="str">
        <f>IF(L163="","",VLOOKUP(L163&amp;I163,Продукция!A:I,9,0))</f>
        <v>рекомендация производителя набора</v>
      </c>
      <c r="AC163" s="14">
        <v>45673</v>
      </c>
      <c r="AD163" s="11" t="s">
        <v>2673</v>
      </c>
      <c r="AE163" s="11" t="s">
        <v>4823</v>
      </c>
      <c r="AF163" t="str">
        <f>IF(AD163="","",VLOOKUP(AD163,'Сотрудники и ссылки'!A:B,2,0))</f>
        <v>Серолог</v>
      </c>
      <c r="AG163">
        <f>IF(AD163="","",VLOOKUP(AD163,'Сотрудники и ссылки'!A:C,3,0))</f>
        <v>20001771</v>
      </c>
      <c r="AH163" s="11" t="s">
        <v>2673</v>
      </c>
      <c r="AI163" t="str">
        <f>IF(AH163="","",VLOOKUP(AH163,'Сотрудники и ссылки'!A:B,2,0))</f>
        <v>Серолог</v>
      </c>
      <c r="AJ163">
        <f>IF(AH163="","",VLOOKUP(AH163,'Сотрудники и ссылки'!A:C,3,0))</f>
        <v>20001771</v>
      </c>
      <c r="AK163" s="14">
        <v>45673</v>
      </c>
      <c r="AL163" s="2">
        <f>IF(AK163="","",AK163+VLOOKUP(I163,'Вид исследования'!B:E,4,0))</f>
        <v>45674</v>
      </c>
      <c r="AM163" s="2">
        <f>IF(AK163="","",AK163+VLOOKUP(I163,'Вид исследования'!B:F,5,0))</f>
        <v>45674</v>
      </c>
      <c r="AN163" s="14">
        <v>45673</v>
      </c>
      <c r="AP163" s="11" t="s">
        <v>189</v>
      </c>
      <c r="AQ163" t="str">
        <f>IFERROR(IF(L163="","",VLOOKUP(L163&amp;I163,Продукция!A:K,11,0)),"обратитесь к админ справочника")</f>
        <v>согласно рекомендациям производителя теста</v>
      </c>
      <c r="AR163" s="11" t="s">
        <v>4823</v>
      </c>
      <c r="AS163" t="str">
        <f>IFERROR(IF(L163="","",VLOOKUP(L163&amp;I163,Продукция!A:J,10,0)),"обратитесь к админ справочника")</f>
        <v>инструкция тест- ситема Биочек СК-120</v>
      </c>
      <c r="AT163" s="11" t="s">
        <v>4823</v>
      </c>
      <c r="AU163" s="11" t="s">
        <v>4823</v>
      </c>
      <c r="AV163" s="11" t="s">
        <v>2673</v>
      </c>
      <c r="AW163" s="11" t="s">
        <v>4824</v>
      </c>
      <c r="AX163" s="11" t="s">
        <v>698</v>
      </c>
      <c r="AZ163" s="11">
        <v>1</v>
      </c>
      <c r="BA163" s="11">
        <v>1</v>
      </c>
      <c r="BC163" s="11" t="s">
        <v>4867</v>
      </c>
    </row>
    <row r="164" spans="1:55" x14ac:dyDescent="0.25">
      <c r="A164" t="str">
        <f t="shared" si="6"/>
        <v>С/37ART (BioChek) инфекционный альвеолярный ринотрахеит тип А и В уровень антител</v>
      </c>
      <c r="B164" t="str">
        <f>IF(E164="","",INDEX(Лаборатории!A:A,MATCH('Производственный контроль'!E164,Лаборатории!B:B,0)))</f>
        <v xml:space="preserve">КУРИНОЕ ЦАРСТВО АО </v>
      </c>
      <c r="C164" t="str">
        <f>IF(E164="","",VLOOKUP(E164,Лаборатории!B:D,3,0))</f>
        <v>U377_CHL</v>
      </c>
      <c r="D164" s="12">
        <v>45666</v>
      </c>
      <c r="E164" s="11" t="s">
        <v>793</v>
      </c>
      <c r="F164" s="11" t="s">
        <v>544</v>
      </c>
      <c r="G164" s="11" t="s">
        <v>698</v>
      </c>
      <c r="H164" s="11" t="s">
        <v>262</v>
      </c>
      <c r="I164" s="11" t="s">
        <v>3409</v>
      </c>
      <c r="J164" t="str">
        <f>IF(L164="","",VLOOKUP(L164,Продукция!B:D,3,0))</f>
        <v>Биологический_материал</v>
      </c>
      <c r="K164" t="str">
        <f>IF(L164="","",VLOOKUP(L164,Продукция!B:C,2,0))</f>
        <v>Сыворотка крови</v>
      </c>
      <c r="L164" s="151" t="s">
        <v>302</v>
      </c>
      <c r="M164">
        <f>IF(L164="","",VLOOKUP(L164,Продукция!B:L,11,0))</f>
        <v>0</v>
      </c>
      <c r="N164" s="11" t="s">
        <v>873</v>
      </c>
      <c r="P164" s="11" t="s">
        <v>340</v>
      </c>
      <c r="Q164" s="11" t="s">
        <v>854</v>
      </c>
      <c r="R164" s="11" t="s">
        <v>4865</v>
      </c>
      <c r="S164" s="11">
        <v>18</v>
      </c>
      <c r="T164" s="11" t="s">
        <v>4866</v>
      </c>
      <c r="V164" s="14">
        <v>45664</v>
      </c>
      <c r="Z164" s="11" t="s">
        <v>4823</v>
      </c>
      <c r="AA164" s="15">
        <v>0.4513888888888889</v>
      </c>
      <c r="AB164" t="str">
        <f>IF(L164="","",VLOOKUP(L164&amp;I164,Продукция!A:I,9,0))</f>
        <v>рекомендация производителя набора</v>
      </c>
      <c r="AC164" s="14">
        <v>45673</v>
      </c>
      <c r="AD164" s="11" t="s">
        <v>2673</v>
      </c>
      <c r="AE164" s="11" t="s">
        <v>4823</v>
      </c>
      <c r="AF164" t="str">
        <f>IF(AD164="","",VLOOKUP(AD164,'Сотрудники и ссылки'!A:B,2,0))</f>
        <v>Серолог</v>
      </c>
      <c r="AG164">
        <f>IF(AD164="","",VLOOKUP(AD164,'Сотрудники и ссылки'!A:C,3,0))</f>
        <v>20001771</v>
      </c>
      <c r="AH164" s="11" t="s">
        <v>2673</v>
      </c>
      <c r="AI164" t="str">
        <f>IF(AH164="","",VLOOKUP(AH164,'Сотрудники и ссылки'!A:B,2,0))</f>
        <v>Серолог</v>
      </c>
      <c r="AJ164">
        <f>IF(AH164="","",VLOOKUP(AH164,'Сотрудники и ссылки'!A:C,3,0))</f>
        <v>20001771</v>
      </c>
      <c r="AK164" s="14">
        <v>45673</v>
      </c>
      <c r="AL164" s="2">
        <f>IF(AK164="","",AK164+VLOOKUP(I164,'Вид исследования'!B:E,4,0))</f>
        <v>45674</v>
      </c>
      <c r="AM164" s="2">
        <f>IF(AK164="","",AK164+VLOOKUP(I164,'Вид исследования'!B:F,5,0))</f>
        <v>45674</v>
      </c>
      <c r="AN164" s="14">
        <v>45673</v>
      </c>
      <c r="AP164" s="11" t="s">
        <v>189</v>
      </c>
      <c r="AQ164" t="str">
        <f>IFERROR(IF(L164="","",VLOOKUP(L164&amp;I164,Продукция!A:K,11,0)),"обратитесь к админ справочника")</f>
        <v>согласно рекомендациям производителя теста</v>
      </c>
      <c r="AR164" s="11" t="s">
        <v>4823</v>
      </c>
      <c r="AS164" t="str">
        <f>IFERROR(IF(L164="","",VLOOKUP(L164&amp;I164,Продукция!A:J,10,0)),"обратитесь к админ справочника")</f>
        <v>инструкция тест- ситема Биочек СК-120</v>
      </c>
      <c r="AT164" s="11" t="s">
        <v>4823</v>
      </c>
      <c r="AU164" s="11" t="s">
        <v>4823</v>
      </c>
      <c r="AV164" s="11" t="s">
        <v>2673</v>
      </c>
      <c r="AW164" s="11" t="s">
        <v>4824</v>
      </c>
      <c r="AX164" s="11" t="s">
        <v>698</v>
      </c>
      <c r="AZ164" s="11">
        <v>1</v>
      </c>
      <c r="BA164" s="11">
        <v>1</v>
      </c>
      <c r="BC164" s="11" t="s">
        <v>4867</v>
      </c>
    </row>
    <row r="165" spans="1:55" x14ac:dyDescent="0.25">
      <c r="A165" t="str">
        <f t="shared" si="6"/>
        <v>С/37IBV (BioChek) инфекционный бронхит уровень антител</v>
      </c>
      <c r="B165" t="str">
        <f>IF(E165="","",INDEX(Лаборатории!A:A,MATCH('Производственный контроль'!E165,Лаборатории!B:B,0)))</f>
        <v xml:space="preserve">КУРИНОЕ ЦАРСТВО АО </v>
      </c>
      <c r="C165" t="str">
        <f>IF(E165="","",VLOOKUP(E165,Лаборатории!B:D,3,0))</f>
        <v>U377_CHL</v>
      </c>
      <c r="D165" s="12">
        <v>45666</v>
      </c>
      <c r="E165" s="11" t="s">
        <v>793</v>
      </c>
      <c r="F165" s="11" t="s">
        <v>544</v>
      </c>
      <c r="G165" s="11" t="s">
        <v>698</v>
      </c>
      <c r="H165" s="11" t="s">
        <v>262</v>
      </c>
      <c r="I165" s="11" t="s">
        <v>3416</v>
      </c>
      <c r="J165" t="str">
        <f>IF(L165="","",VLOOKUP(L165,Продукция!B:D,3,0))</f>
        <v>Биологический_материал</v>
      </c>
      <c r="K165" t="str">
        <f>IF(L165="","",VLOOKUP(L165,Продукция!B:C,2,0))</f>
        <v>Сыворотка крови</v>
      </c>
      <c r="L165" s="151" t="s">
        <v>302</v>
      </c>
      <c r="M165">
        <f>IF(L165="","",VLOOKUP(L165,Продукция!B:L,11,0))</f>
        <v>0</v>
      </c>
      <c r="N165" s="11" t="s">
        <v>873</v>
      </c>
      <c r="P165" s="11" t="s">
        <v>340</v>
      </c>
      <c r="Q165" s="11" t="s">
        <v>854</v>
      </c>
      <c r="R165" s="11" t="s">
        <v>4865</v>
      </c>
      <c r="S165" s="11">
        <v>19</v>
      </c>
      <c r="T165" s="11" t="s">
        <v>4866</v>
      </c>
      <c r="V165" s="14">
        <v>45654</v>
      </c>
      <c r="Z165" s="11" t="s">
        <v>4823</v>
      </c>
      <c r="AA165" s="15">
        <v>0.4513888888888889</v>
      </c>
      <c r="AB165" t="str">
        <f>IF(L165="","",VLOOKUP(L165&amp;I165,Продукция!A:I,9,0))</f>
        <v>рекомендация производителя набора</v>
      </c>
      <c r="AC165" s="14">
        <v>45673</v>
      </c>
      <c r="AD165" s="11" t="s">
        <v>2673</v>
      </c>
      <c r="AE165" s="11" t="s">
        <v>4823</v>
      </c>
      <c r="AF165" t="str">
        <f>IF(AD165="","",VLOOKUP(AD165,'Сотрудники и ссылки'!A:B,2,0))</f>
        <v>Серолог</v>
      </c>
      <c r="AG165">
        <f>IF(AD165="","",VLOOKUP(AD165,'Сотрудники и ссылки'!A:C,3,0))</f>
        <v>20001771</v>
      </c>
      <c r="AH165" s="11" t="s">
        <v>2673</v>
      </c>
      <c r="AI165" t="str">
        <f>IF(AH165="","",VLOOKUP(AH165,'Сотрудники и ссылки'!A:B,2,0))</f>
        <v>Серолог</v>
      </c>
      <c r="AJ165">
        <f>IF(AH165="","",VLOOKUP(AH165,'Сотрудники и ссылки'!A:C,3,0))</f>
        <v>20001771</v>
      </c>
      <c r="AK165" s="14">
        <v>45673</v>
      </c>
      <c r="AL165" s="2">
        <f>IF(AK165="","",AK165+VLOOKUP(I165,'Вид исследования'!B:E,4,0))</f>
        <v>45674</v>
      </c>
      <c r="AM165" s="2">
        <f>IF(AK165="","",AK165+VLOOKUP(I165,'Вид исследования'!B:F,5,0))</f>
        <v>45674</v>
      </c>
      <c r="AN165" s="14">
        <v>45673</v>
      </c>
      <c r="AP165" s="11" t="s">
        <v>189</v>
      </c>
      <c r="AQ165" t="str">
        <f>IFERROR(IF(L165="","",VLOOKUP(L165&amp;I165,Продукция!A:K,11,0)),"обратитесь к админ справочника")</f>
        <v>согласно рекомендациям производителя теста</v>
      </c>
      <c r="AR165" s="11" t="s">
        <v>4823</v>
      </c>
      <c r="AS165" t="str">
        <f>IFERROR(IF(L165="","",VLOOKUP(L165&amp;I165,Продукция!A:J,10,0)),"обратитесь к админ справочника")</f>
        <v>инструкция тест- ситема Биочек СК-119</v>
      </c>
      <c r="AT165" s="11" t="s">
        <v>4823</v>
      </c>
      <c r="AU165" s="11" t="s">
        <v>4823</v>
      </c>
      <c r="AV165" s="11" t="s">
        <v>2673</v>
      </c>
      <c r="AW165" s="11" t="s">
        <v>4824</v>
      </c>
      <c r="AX165" s="11" t="s">
        <v>698</v>
      </c>
      <c r="AZ165" s="11">
        <v>1</v>
      </c>
      <c r="BA165" s="11">
        <v>1</v>
      </c>
      <c r="BC165" s="11" t="s">
        <v>4867</v>
      </c>
    </row>
    <row r="166" spans="1:55" x14ac:dyDescent="0.25">
      <c r="A166" t="str">
        <f t="shared" si="6"/>
        <v>С/37IBV (BioChek) инфекционный бронхит уровень антител</v>
      </c>
      <c r="B166" t="str">
        <f>IF(E166="","",INDEX(Лаборатории!A:A,MATCH('Производственный контроль'!E166,Лаборатории!B:B,0)))</f>
        <v xml:space="preserve">КУРИНОЕ ЦАРСТВО АО </v>
      </c>
      <c r="C166" t="str">
        <f>IF(E166="","",VLOOKUP(E166,Лаборатории!B:D,3,0))</f>
        <v>U377_CHL</v>
      </c>
      <c r="D166" s="12">
        <v>45666</v>
      </c>
      <c r="E166" s="11" t="s">
        <v>793</v>
      </c>
      <c r="F166" s="11" t="s">
        <v>544</v>
      </c>
      <c r="G166" s="11" t="s">
        <v>698</v>
      </c>
      <c r="H166" s="11" t="s">
        <v>262</v>
      </c>
      <c r="I166" s="11" t="s">
        <v>3416</v>
      </c>
      <c r="J166" t="str">
        <f>IF(L166="","",VLOOKUP(L166,Продукция!B:D,3,0))</f>
        <v>Биологический_материал</v>
      </c>
      <c r="K166" t="str">
        <f>IF(L166="","",VLOOKUP(L166,Продукция!B:C,2,0))</f>
        <v>Сыворотка крови</v>
      </c>
      <c r="L166" s="151" t="s">
        <v>302</v>
      </c>
      <c r="M166">
        <f>IF(L166="","",VLOOKUP(L166,Продукция!B:L,11,0))</f>
        <v>0</v>
      </c>
      <c r="N166" s="11" t="s">
        <v>873</v>
      </c>
      <c r="P166" s="11" t="s">
        <v>340</v>
      </c>
      <c r="Q166" s="11" t="s">
        <v>854</v>
      </c>
      <c r="R166" s="11" t="s">
        <v>4865</v>
      </c>
      <c r="S166" s="11">
        <v>19</v>
      </c>
      <c r="T166" s="11" t="s">
        <v>4866</v>
      </c>
      <c r="V166" s="14">
        <v>45656</v>
      </c>
      <c r="Z166" s="11" t="s">
        <v>4823</v>
      </c>
      <c r="AA166" s="15">
        <v>0.4513888888888889</v>
      </c>
      <c r="AB166" t="str">
        <f>IF(L166="","",VLOOKUP(L166&amp;I166,Продукция!A:I,9,0))</f>
        <v>рекомендация производителя набора</v>
      </c>
      <c r="AC166" s="14">
        <v>45673</v>
      </c>
      <c r="AD166" s="11" t="s">
        <v>2673</v>
      </c>
      <c r="AE166" s="11" t="s">
        <v>4823</v>
      </c>
      <c r="AF166" t="str">
        <f>IF(AD166="","",VLOOKUP(AD166,'Сотрудники и ссылки'!A:B,2,0))</f>
        <v>Серолог</v>
      </c>
      <c r="AG166">
        <f>IF(AD166="","",VLOOKUP(AD166,'Сотрудники и ссылки'!A:C,3,0))</f>
        <v>20001771</v>
      </c>
      <c r="AH166" s="11" t="s">
        <v>2673</v>
      </c>
      <c r="AI166" t="str">
        <f>IF(AH166="","",VLOOKUP(AH166,'Сотрудники и ссылки'!A:B,2,0))</f>
        <v>Серолог</v>
      </c>
      <c r="AJ166">
        <f>IF(AH166="","",VLOOKUP(AH166,'Сотрудники и ссылки'!A:C,3,0))</f>
        <v>20001771</v>
      </c>
      <c r="AK166" s="14">
        <v>45673</v>
      </c>
      <c r="AL166" s="2">
        <f>IF(AK166="","",AK166+VLOOKUP(I166,'Вид исследования'!B:E,4,0))</f>
        <v>45674</v>
      </c>
      <c r="AM166" s="2">
        <f>IF(AK166="","",AK166+VLOOKUP(I166,'Вид исследования'!B:F,5,0))</f>
        <v>45674</v>
      </c>
      <c r="AN166" s="14">
        <v>45673</v>
      </c>
      <c r="AP166" s="11" t="s">
        <v>189</v>
      </c>
      <c r="AQ166" t="str">
        <f>IFERROR(IF(L166="","",VLOOKUP(L166&amp;I166,Продукция!A:K,11,0)),"обратитесь к админ справочника")</f>
        <v>согласно рекомендациям производителя теста</v>
      </c>
      <c r="AR166" s="11" t="s">
        <v>4823</v>
      </c>
      <c r="AS166" t="str">
        <f>IFERROR(IF(L166="","",VLOOKUP(L166&amp;I166,Продукция!A:J,10,0)),"обратитесь к админ справочника")</f>
        <v>инструкция тест- ситема Биочек СК-119</v>
      </c>
      <c r="AT166" s="11" t="s">
        <v>4823</v>
      </c>
      <c r="AU166" s="11" t="s">
        <v>4823</v>
      </c>
      <c r="AV166" s="11" t="s">
        <v>2673</v>
      </c>
      <c r="AW166" s="11" t="s">
        <v>4824</v>
      </c>
      <c r="AX166" s="11" t="s">
        <v>698</v>
      </c>
      <c r="AZ166" s="11">
        <v>1</v>
      </c>
      <c r="BA166" s="11">
        <v>1</v>
      </c>
      <c r="BC166" s="11" t="s">
        <v>4867</v>
      </c>
    </row>
    <row r="167" spans="1:55" x14ac:dyDescent="0.25">
      <c r="A167" t="str">
        <f t="shared" si="6"/>
        <v>С/37IBV (BioChek) инфекционный бронхит уровень антител</v>
      </c>
      <c r="B167" t="str">
        <f>IF(E167="","",INDEX(Лаборатории!A:A,MATCH('Производственный контроль'!E167,Лаборатории!B:B,0)))</f>
        <v xml:space="preserve">КУРИНОЕ ЦАРСТВО АО </v>
      </c>
      <c r="C167" t="str">
        <f>IF(E167="","",VLOOKUP(E167,Лаборатории!B:D,3,0))</f>
        <v>U377_CHL</v>
      </c>
      <c r="D167" s="12">
        <v>45666</v>
      </c>
      <c r="E167" s="11" t="s">
        <v>793</v>
      </c>
      <c r="F167" s="11" t="s">
        <v>544</v>
      </c>
      <c r="G167" s="11" t="s">
        <v>698</v>
      </c>
      <c r="H167" s="11" t="s">
        <v>262</v>
      </c>
      <c r="I167" s="11" t="s">
        <v>3416</v>
      </c>
      <c r="J167" t="str">
        <f>IF(L167="","",VLOOKUP(L167,Продукция!B:D,3,0))</f>
        <v>Биологический_материал</v>
      </c>
      <c r="K167" t="str">
        <f>IF(L167="","",VLOOKUP(L167,Продукция!B:C,2,0))</f>
        <v>Сыворотка крови</v>
      </c>
      <c r="L167" s="151" t="s">
        <v>302</v>
      </c>
      <c r="M167">
        <f>IF(L167="","",VLOOKUP(L167,Продукция!B:L,11,0))</f>
        <v>0</v>
      </c>
      <c r="N167" s="11" t="s">
        <v>873</v>
      </c>
      <c r="P167" s="11" t="s">
        <v>340</v>
      </c>
      <c r="Q167" s="11" t="s">
        <v>854</v>
      </c>
      <c r="R167" s="11" t="s">
        <v>4865</v>
      </c>
      <c r="S167" s="11">
        <v>18</v>
      </c>
      <c r="T167" s="11" t="s">
        <v>4866</v>
      </c>
      <c r="V167" s="14">
        <v>45664</v>
      </c>
      <c r="Z167" s="11" t="s">
        <v>4823</v>
      </c>
      <c r="AA167" s="15">
        <v>0.4513888888888889</v>
      </c>
      <c r="AB167" t="str">
        <f>IF(L167="","",VLOOKUP(L167&amp;I167,Продукция!A:I,9,0))</f>
        <v>рекомендация производителя набора</v>
      </c>
      <c r="AC167" s="14">
        <v>45673</v>
      </c>
      <c r="AD167" s="11" t="s">
        <v>2673</v>
      </c>
      <c r="AE167" s="11" t="s">
        <v>4823</v>
      </c>
      <c r="AF167" t="str">
        <f>IF(AD167="","",VLOOKUP(AD167,'Сотрудники и ссылки'!A:B,2,0))</f>
        <v>Серолог</v>
      </c>
      <c r="AG167">
        <f>IF(AD167="","",VLOOKUP(AD167,'Сотрудники и ссылки'!A:C,3,0))</f>
        <v>20001771</v>
      </c>
      <c r="AH167" s="11" t="s">
        <v>2673</v>
      </c>
      <c r="AI167" t="str">
        <f>IF(AH167="","",VLOOKUP(AH167,'Сотрудники и ссылки'!A:B,2,0))</f>
        <v>Серолог</v>
      </c>
      <c r="AJ167">
        <f>IF(AH167="","",VLOOKUP(AH167,'Сотрудники и ссылки'!A:C,3,0))</f>
        <v>20001771</v>
      </c>
      <c r="AK167" s="14">
        <v>45673</v>
      </c>
      <c r="AL167" s="2">
        <f>IF(AK167="","",AK167+VLOOKUP(I167,'Вид исследования'!B:E,4,0))</f>
        <v>45674</v>
      </c>
      <c r="AM167" s="2">
        <f>IF(AK167="","",AK167+VLOOKUP(I167,'Вид исследования'!B:F,5,0))</f>
        <v>45674</v>
      </c>
      <c r="AN167" s="14">
        <v>45673</v>
      </c>
      <c r="AP167" s="11" t="s">
        <v>189</v>
      </c>
      <c r="AQ167" t="str">
        <f>IFERROR(IF(L167="","",VLOOKUP(L167&amp;I167,Продукция!A:K,11,0)),"обратитесь к админ справочника")</f>
        <v>согласно рекомендациям производителя теста</v>
      </c>
      <c r="AR167" s="11" t="s">
        <v>4823</v>
      </c>
      <c r="AS167" t="str">
        <f>IFERROR(IF(L167="","",VLOOKUP(L167&amp;I167,Продукция!A:J,10,0)),"обратитесь к админ справочника")</f>
        <v>инструкция тест- ситема Биочек СК-119</v>
      </c>
      <c r="AT167" s="11" t="s">
        <v>4823</v>
      </c>
      <c r="AU167" s="11" t="s">
        <v>4823</v>
      </c>
      <c r="AV167" s="11" t="s">
        <v>2673</v>
      </c>
      <c r="AW167" s="11" t="s">
        <v>4824</v>
      </c>
      <c r="AX167" s="11" t="s">
        <v>698</v>
      </c>
      <c r="AZ167" s="11">
        <v>1</v>
      </c>
      <c r="BA167" s="11">
        <v>1</v>
      </c>
      <c r="BC167" s="11" t="s">
        <v>4867</v>
      </c>
    </row>
    <row r="168" spans="1:55" x14ac:dyDescent="0.25">
      <c r="A168" t="str">
        <f t="shared" si="6"/>
        <v>С/37IBD (BioChek) болезнь Гамборо уровень антител</v>
      </c>
      <c r="B168" t="str">
        <f>IF(E168="","",INDEX(Лаборатории!A:A,MATCH('Производственный контроль'!E168,Лаборатории!B:B,0)))</f>
        <v xml:space="preserve">КУРИНОЕ ЦАРСТВО АО </v>
      </c>
      <c r="C168" t="str">
        <f>IF(E168="","",VLOOKUP(E168,Лаборатории!B:D,3,0))</f>
        <v>U377_CHL</v>
      </c>
      <c r="D168" s="12">
        <v>45666</v>
      </c>
      <c r="E168" s="11" t="s">
        <v>793</v>
      </c>
      <c r="F168" s="11" t="s">
        <v>544</v>
      </c>
      <c r="G168" s="11" t="s">
        <v>698</v>
      </c>
      <c r="H168" s="11" t="s">
        <v>262</v>
      </c>
      <c r="I168" s="11" t="s">
        <v>3415</v>
      </c>
      <c r="J168" t="str">
        <f>IF(L168="","",VLOOKUP(L168,Продукция!B:D,3,0))</f>
        <v>Биологический_материал</v>
      </c>
      <c r="K168" t="str">
        <f>IF(L168="","",VLOOKUP(L168,Продукция!B:C,2,0))</f>
        <v>Сыворотка крови</v>
      </c>
      <c r="L168" s="151" t="s">
        <v>302</v>
      </c>
      <c r="M168">
        <f>IF(L168="","",VLOOKUP(L168,Продукция!B:L,11,0))</f>
        <v>0</v>
      </c>
      <c r="N168" s="11" t="s">
        <v>873</v>
      </c>
      <c r="P168" s="11" t="s">
        <v>340</v>
      </c>
      <c r="Q168" s="11" t="s">
        <v>854</v>
      </c>
      <c r="R168" s="11" t="s">
        <v>4865</v>
      </c>
      <c r="S168" s="11">
        <v>19</v>
      </c>
      <c r="T168" s="11" t="s">
        <v>4866</v>
      </c>
      <c r="V168" s="14">
        <v>45654</v>
      </c>
      <c r="Z168" s="11" t="s">
        <v>4823</v>
      </c>
      <c r="AA168" s="15">
        <v>0.4513888888888889</v>
      </c>
      <c r="AB168" t="str">
        <f>IF(L168="","",VLOOKUP(L168&amp;I168,Продукция!A:I,9,0))</f>
        <v>рекомендация производителя набора</v>
      </c>
      <c r="AC168" s="14">
        <v>45673</v>
      </c>
      <c r="AD168" s="11" t="s">
        <v>2673</v>
      </c>
      <c r="AE168" s="11" t="s">
        <v>4823</v>
      </c>
      <c r="AF168" t="str">
        <f>IF(AD168="","",VLOOKUP(AD168,'Сотрудники и ссылки'!A:B,2,0))</f>
        <v>Серолог</v>
      </c>
      <c r="AG168">
        <f>IF(AD168="","",VLOOKUP(AD168,'Сотрудники и ссылки'!A:C,3,0))</f>
        <v>20001771</v>
      </c>
      <c r="AH168" s="11" t="s">
        <v>2673</v>
      </c>
      <c r="AI168" t="str">
        <f>IF(AH168="","",VLOOKUP(AH168,'Сотрудники и ссылки'!A:B,2,0))</f>
        <v>Серолог</v>
      </c>
      <c r="AJ168">
        <f>IF(AH168="","",VLOOKUP(AH168,'Сотрудники и ссылки'!A:C,3,0))</f>
        <v>20001771</v>
      </c>
      <c r="AK168" s="14">
        <v>45673</v>
      </c>
      <c r="AL168" s="2">
        <f>IF(AK168="","",AK168+VLOOKUP(I168,'Вид исследования'!B:E,4,0))</f>
        <v>45674</v>
      </c>
      <c r="AM168" s="2">
        <f>IF(AK168="","",AK168+VLOOKUP(I168,'Вид исследования'!B:F,5,0))</f>
        <v>45674</v>
      </c>
      <c r="AN168" s="14">
        <v>45673</v>
      </c>
      <c r="AP168" s="11" t="s">
        <v>189</v>
      </c>
      <c r="AQ168" t="str">
        <f>IFERROR(IF(L168="","",VLOOKUP(L168&amp;I168,Продукция!A:K,11,0)),"обратитесь к админ справочника")</f>
        <v>согласно рекомендациям производителя теста</v>
      </c>
      <c r="AR168" s="11" t="s">
        <v>4823</v>
      </c>
      <c r="AS168" t="str">
        <f>IFERROR(IF(L168="","",VLOOKUP(L168&amp;I168,Продукция!A:J,10,0)),"обратитесь к админ справочника")</f>
        <v>инструкция тест- ситема Биочек СК-113</v>
      </c>
      <c r="AT168" s="11" t="s">
        <v>4823</v>
      </c>
      <c r="AU168" s="11" t="s">
        <v>4823</v>
      </c>
      <c r="AV168" s="11" t="s">
        <v>2673</v>
      </c>
      <c r="AW168" s="11" t="s">
        <v>4824</v>
      </c>
      <c r="AX168" s="11" t="s">
        <v>698</v>
      </c>
      <c r="AZ168" s="11">
        <v>1</v>
      </c>
      <c r="BA168" s="11">
        <v>1</v>
      </c>
      <c r="BC168" s="11" t="s">
        <v>4867</v>
      </c>
    </row>
    <row r="169" spans="1:55" x14ac:dyDescent="0.25">
      <c r="A169" t="str">
        <f t="shared" si="6"/>
        <v>С/37IBD (BioChek) болезнь Гамборо уровень антител</v>
      </c>
      <c r="B169" t="str">
        <f>IF(E169="","",INDEX(Лаборатории!A:A,MATCH('Производственный контроль'!E169,Лаборатории!B:B,0)))</f>
        <v xml:space="preserve">КУРИНОЕ ЦАРСТВО АО </v>
      </c>
      <c r="C169" t="str">
        <f>IF(E169="","",VLOOKUP(E169,Лаборатории!B:D,3,0))</f>
        <v>U377_CHL</v>
      </c>
      <c r="D169" s="12">
        <v>45666</v>
      </c>
      <c r="E169" s="11" t="s">
        <v>793</v>
      </c>
      <c r="F169" s="11" t="s">
        <v>544</v>
      </c>
      <c r="G169" s="11" t="s">
        <v>698</v>
      </c>
      <c r="H169" s="11" t="s">
        <v>262</v>
      </c>
      <c r="I169" s="11" t="s">
        <v>3415</v>
      </c>
      <c r="J169" t="str">
        <f>IF(L169="","",VLOOKUP(L169,Продукция!B:D,3,0))</f>
        <v>Биологический_материал</v>
      </c>
      <c r="K169" t="str">
        <f>IF(L169="","",VLOOKUP(L169,Продукция!B:C,2,0))</f>
        <v>Сыворотка крови</v>
      </c>
      <c r="L169" s="151" t="s">
        <v>302</v>
      </c>
      <c r="M169">
        <f>IF(L169="","",VLOOKUP(L169,Продукция!B:L,11,0))</f>
        <v>0</v>
      </c>
      <c r="N169" s="11" t="s">
        <v>873</v>
      </c>
      <c r="P169" s="11" t="s">
        <v>340</v>
      </c>
      <c r="Q169" s="11" t="s">
        <v>854</v>
      </c>
      <c r="R169" s="11" t="s">
        <v>4865</v>
      </c>
      <c r="S169" s="11">
        <v>19</v>
      </c>
      <c r="T169" s="11" t="s">
        <v>4866</v>
      </c>
      <c r="V169" s="14">
        <v>45656</v>
      </c>
      <c r="Z169" s="11" t="s">
        <v>4823</v>
      </c>
      <c r="AA169" s="15">
        <v>0.4513888888888889</v>
      </c>
      <c r="AB169" t="str">
        <f>IF(L169="","",VLOOKUP(L169&amp;I169,Продукция!A:I,9,0))</f>
        <v>рекомендация производителя набора</v>
      </c>
      <c r="AC169" s="14">
        <v>45673</v>
      </c>
      <c r="AD169" s="11" t="s">
        <v>2673</v>
      </c>
      <c r="AE169" s="11" t="s">
        <v>4823</v>
      </c>
      <c r="AF169" t="str">
        <f>IF(AD169="","",VLOOKUP(AD169,'Сотрудники и ссылки'!A:B,2,0))</f>
        <v>Серолог</v>
      </c>
      <c r="AG169">
        <f>IF(AD169="","",VLOOKUP(AD169,'Сотрудники и ссылки'!A:C,3,0))</f>
        <v>20001771</v>
      </c>
      <c r="AH169" s="11" t="s">
        <v>2673</v>
      </c>
      <c r="AI169" t="str">
        <f>IF(AH169="","",VLOOKUP(AH169,'Сотрудники и ссылки'!A:B,2,0))</f>
        <v>Серолог</v>
      </c>
      <c r="AJ169">
        <f>IF(AH169="","",VLOOKUP(AH169,'Сотрудники и ссылки'!A:C,3,0))</f>
        <v>20001771</v>
      </c>
      <c r="AK169" s="14">
        <v>45673</v>
      </c>
      <c r="AL169" s="2">
        <f>IF(AK169="","",AK169+VLOOKUP(I169,'Вид исследования'!B:E,4,0))</f>
        <v>45674</v>
      </c>
      <c r="AM169" s="2">
        <f>IF(AK169="","",AK169+VLOOKUP(I169,'Вид исследования'!B:F,5,0))</f>
        <v>45674</v>
      </c>
      <c r="AN169" s="14">
        <v>45673</v>
      </c>
      <c r="AP169" s="11" t="s">
        <v>189</v>
      </c>
      <c r="AQ169" t="str">
        <f>IFERROR(IF(L169="","",VLOOKUP(L169&amp;I169,Продукция!A:K,11,0)),"обратитесь к админ справочника")</f>
        <v>согласно рекомендациям производителя теста</v>
      </c>
      <c r="AR169" s="11" t="s">
        <v>4823</v>
      </c>
      <c r="AS169" t="str">
        <f>IFERROR(IF(L169="","",VLOOKUP(L169&amp;I169,Продукция!A:J,10,0)),"обратитесь к админ справочника")</f>
        <v>инструкция тест- ситема Биочек СК-113</v>
      </c>
      <c r="AT169" s="11" t="s">
        <v>4823</v>
      </c>
      <c r="AU169" s="11" t="s">
        <v>4823</v>
      </c>
      <c r="AV169" s="11" t="s">
        <v>2673</v>
      </c>
      <c r="AW169" s="11" t="s">
        <v>4824</v>
      </c>
      <c r="AX169" s="11" t="s">
        <v>698</v>
      </c>
      <c r="AZ169" s="11">
        <v>1</v>
      </c>
      <c r="BA169" s="11">
        <v>1</v>
      </c>
      <c r="BC169" s="11" t="s">
        <v>4867</v>
      </c>
    </row>
    <row r="170" spans="1:55" x14ac:dyDescent="0.25">
      <c r="A170" t="str">
        <f t="shared" si="6"/>
        <v>С/37IBD (BioChek) болезнь Гамборо уровень антител</v>
      </c>
      <c r="B170" t="str">
        <f>IF(E170="","",INDEX(Лаборатории!A:A,MATCH('Производственный контроль'!E170,Лаборатории!B:B,0)))</f>
        <v xml:space="preserve">КУРИНОЕ ЦАРСТВО АО </v>
      </c>
      <c r="C170" t="str">
        <f>IF(E170="","",VLOOKUP(E170,Лаборатории!B:D,3,0))</f>
        <v>U377_CHL</v>
      </c>
      <c r="D170" s="12">
        <v>45666</v>
      </c>
      <c r="E170" s="11" t="s">
        <v>793</v>
      </c>
      <c r="F170" s="11" t="s">
        <v>544</v>
      </c>
      <c r="G170" s="11" t="s">
        <v>698</v>
      </c>
      <c r="H170" s="11" t="s">
        <v>262</v>
      </c>
      <c r="I170" s="11" t="s">
        <v>3415</v>
      </c>
      <c r="J170" t="str">
        <f>IF(L170="","",VLOOKUP(L170,Продукция!B:D,3,0))</f>
        <v>Биологический_материал</v>
      </c>
      <c r="K170" t="str">
        <f>IF(L170="","",VLOOKUP(L170,Продукция!B:C,2,0))</f>
        <v>Сыворотка крови</v>
      </c>
      <c r="L170" s="151" t="s">
        <v>302</v>
      </c>
      <c r="M170">
        <f>IF(L170="","",VLOOKUP(L170,Продукция!B:L,11,0))</f>
        <v>0</v>
      </c>
      <c r="N170" s="11" t="s">
        <v>873</v>
      </c>
      <c r="P170" s="11" t="s">
        <v>340</v>
      </c>
      <c r="Q170" s="11" t="s">
        <v>854</v>
      </c>
      <c r="R170" s="11" t="s">
        <v>4865</v>
      </c>
      <c r="S170" s="11">
        <v>18</v>
      </c>
      <c r="T170" s="11" t="s">
        <v>4866</v>
      </c>
      <c r="V170" s="14">
        <v>45664</v>
      </c>
      <c r="Z170" s="11" t="s">
        <v>4823</v>
      </c>
      <c r="AA170" s="15">
        <v>0.4513888888888889</v>
      </c>
      <c r="AB170" t="str">
        <f>IF(L170="","",VLOOKUP(L170&amp;I170,Продукция!A:I,9,0))</f>
        <v>рекомендация производителя набора</v>
      </c>
      <c r="AC170" s="14">
        <v>45673</v>
      </c>
      <c r="AD170" s="11" t="s">
        <v>2673</v>
      </c>
      <c r="AE170" s="11" t="s">
        <v>4823</v>
      </c>
      <c r="AF170" t="str">
        <f>IF(AD170="","",VLOOKUP(AD170,'Сотрудники и ссылки'!A:B,2,0))</f>
        <v>Серолог</v>
      </c>
      <c r="AG170">
        <f>IF(AD170="","",VLOOKUP(AD170,'Сотрудники и ссылки'!A:C,3,0))</f>
        <v>20001771</v>
      </c>
      <c r="AH170" s="11" t="s">
        <v>2673</v>
      </c>
      <c r="AI170" t="str">
        <f>IF(AH170="","",VLOOKUP(AH170,'Сотрудники и ссылки'!A:B,2,0))</f>
        <v>Серолог</v>
      </c>
      <c r="AJ170">
        <f>IF(AH170="","",VLOOKUP(AH170,'Сотрудники и ссылки'!A:C,3,0))</f>
        <v>20001771</v>
      </c>
      <c r="AK170" s="14">
        <v>45673</v>
      </c>
      <c r="AL170" s="2">
        <f>IF(AK170="","",AK170+VLOOKUP(I170,'Вид исследования'!B:E,4,0))</f>
        <v>45674</v>
      </c>
      <c r="AM170" s="2">
        <f>IF(AK170="","",AK170+VLOOKUP(I170,'Вид исследования'!B:F,5,0))</f>
        <v>45674</v>
      </c>
      <c r="AN170" s="14">
        <v>45673</v>
      </c>
      <c r="AP170" s="11" t="s">
        <v>189</v>
      </c>
      <c r="AQ170" t="str">
        <f>IFERROR(IF(L170="","",VLOOKUP(L170&amp;I170,Продукция!A:K,11,0)),"обратитесь к админ справочника")</f>
        <v>согласно рекомендациям производителя теста</v>
      </c>
      <c r="AR170" s="11" t="s">
        <v>4823</v>
      </c>
      <c r="AS170" t="str">
        <f>IFERROR(IF(L170="","",VLOOKUP(L170&amp;I170,Продукция!A:J,10,0)),"обратитесь к админ справочника")</f>
        <v>инструкция тест- ситема Биочек СК-113</v>
      </c>
      <c r="AT170" s="11" t="s">
        <v>4823</v>
      </c>
      <c r="AU170" s="11" t="s">
        <v>4823</v>
      </c>
      <c r="AV170" s="11" t="s">
        <v>2673</v>
      </c>
      <c r="AW170" s="11" t="s">
        <v>4824</v>
      </c>
      <c r="AX170" s="11" t="s">
        <v>698</v>
      </c>
      <c r="AZ170" s="11">
        <v>1</v>
      </c>
      <c r="BA170" s="11">
        <v>1</v>
      </c>
      <c r="BC170" s="11" t="s">
        <v>4867</v>
      </c>
    </row>
    <row r="171" spans="1:55" x14ac:dyDescent="0.25">
      <c r="A171" t="str">
        <f t="shared" si="6"/>
        <v>С/37REO (BioChek) реовирус уровень антител</v>
      </c>
      <c r="B171" t="str">
        <f>IF(E171="","",INDEX(Лаборатории!A:A,MATCH('Производственный контроль'!E171,Лаборатории!B:B,0)))</f>
        <v xml:space="preserve">КУРИНОЕ ЦАРСТВО АО </v>
      </c>
      <c r="C171" t="str">
        <f>IF(E171="","",VLOOKUP(E171,Лаборатории!B:D,3,0))</f>
        <v>U377_CHL</v>
      </c>
      <c r="D171" s="12">
        <v>45666</v>
      </c>
      <c r="E171" s="11" t="s">
        <v>793</v>
      </c>
      <c r="F171" s="11" t="s">
        <v>544</v>
      </c>
      <c r="G171" s="11" t="s">
        <v>698</v>
      </c>
      <c r="H171" s="11" t="s">
        <v>262</v>
      </c>
      <c r="I171" s="11" t="s">
        <v>3426</v>
      </c>
      <c r="J171" t="str">
        <f>IF(L171="","",VLOOKUP(L171,Продукция!B:D,3,0))</f>
        <v>Биологический_материал</v>
      </c>
      <c r="K171" t="str">
        <f>IF(L171="","",VLOOKUP(L171,Продукция!B:C,2,0))</f>
        <v>Сыворотка крови</v>
      </c>
      <c r="L171" s="151" t="s">
        <v>302</v>
      </c>
      <c r="M171">
        <f>IF(L171="","",VLOOKUP(L171,Продукция!B:L,11,0))</f>
        <v>0</v>
      </c>
      <c r="N171" s="11" t="s">
        <v>873</v>
      </c>
      <c r="P171" s="11" t="s">
        <v>340</v>
      </c>
      <c r="Q171" s="11" t="s">
        <v>854</v>
      </c>
      <c r="R171" s="11" t="s">
        <v>4865</v>
      </c>
      <c r="S171" s="11">
        <v>19</v>
      </c>
      <c r="T171" s="11" t="s">
        <v>4866</v>
      </c>
      <c r="V171" s="14">
        <v>45654</v>
      </c>
      <c r="Z171" s="11" t="s">
        <v>4823</v>
      </c>
      <c r="AA171" s="15">
        <v>0.4513888888888889</v>
      </c>
      <c r="AB171" t="str">
        <f>IF(L171="","",VLOOKUP(L171&amp;I171,Продукция!A:I,9,0))</f>
        <v>рекомендация производителя набора</v>
      </c>
      <c r="AC171" s="14">
        <v>45673</v>
      </c>
      <c r="AD171" s="11" t="s">
        <v>2673</v>
      </c>
      <c r="AE171" s="11" t="s">
        <v>4823</v>
      </c>
      <c r="AF171" t="str">
        <f>IF(AD171="","",VLOOKUP(AD171,'Сотрудники и ссылки'!A:B,2,0))</f>
        <v>Серолог</v>
      </c>
      <c r="AG171">
        <f>IF(AD171="","",VLOOKUP(AD171,'Сотрудники и ссылки'!A:C,3,0))</f>
        <v>20001771</v>
      </c>
      <c r="AH171" s="11" t="s">
        <v>2673</v>
      </c>
      <c r="AI171" t="str">
        <f>IF(AH171="","",VLOOKUP(AH171,'Сотрудники и ссылки'!A:B,2,0))</f>
        <v>Серолог</v>
      </c>
      <c r="AJ171">
        <f>IF(AH171="","",VLOOKUP(AH171,'Сотрудники и ссылки'!A:C,3,0))</f>
        <v>20001771</v>
      </c>
      <c r="AK171" s="14">
        <v>45673</v>
      </c>
      <c r="AL171" s="2">
        <f>IF(AK171="","",AK171+VLOOKUP(I171,'Вид исследования'!B:E,4,0))</f>
        <v>45674</v>
      </c>
      <c r="AM171" s="2">
        <f>IF(AK171="","",AK171+VLOOKUP(I171,'Вид исследования'!B:F,5,0))</f>
        <v>45674</v>
      </c>
      <c r="AN171" s="14">
        <v>45673</v>
      </c>
      <c r="AP171" s="11" t="s">
        <v>189</v>
      </c>
      <c r="AQ171" t="str">
        <f>IFERROR(IF(L171="","",VLOOKUP(L171&amp;I171,Продукция!A:K,11,0)),"обратитесь к админ справочника")</f>
        <v>согласно рекомендациям производителя теста</v>
      </c>
      <c r="AR171" s="11" t="s">
        <v>4823</v>
      </c>
      <c r="AS171" t="str">
        <f>IFERROR(IF(L171="","",VLOOKUP(L171&amp;I171,Продукция!A:J,10,0)),"обратитесь к админ справочника")</f>
        <v>инструкция тест- ситема Биочек СК -110</v>
      </c>
      <c r="AT171" s="11" t="s">
        <v>4823</v>
      </c>
      <c r="AU171" s="11" t="s">
        <v>4823</v>
      </c>
      <c r="AV171" s="11" t="s">
        <v>2673</v>
      </c>
      <c r="AW171" s="11" t="s">
        <v>4824</v>
      </c>
      <c r="AX171" s="11" t="s">
        <v>698</v>
      </c>
      <c r="AZ171" s="11">
        <v>1</v>
      </c>
      <c r="BA171" s="11">
        <v>1</v>
      </c>
      <c r="BC171" s="11" t="s">
        <v>4867</v>
      </c>
    </row>
    <row r="172" spans="1:55" x14ac:dyDescent="0.25">
      <c r="A172" t="str">
        <f t="shared" si="6"/>
        <v>С/37REO (BioChek) реовирус уровень антител</v>
      </c>
      <c r="B172" t="str">
        <f>IF(E172="","",INDEX(Лаборатории!A:A,MATCH('Производственный контроль'!E172,Лаборатории!B:B,0)))</f>
        <v xml:space="preserve">КУРИНОЕ ЦАРСТВО АО </v>
      </c>
      <c r="C172" t="str">
        <f>IF(E172="","",VLOOKUP(E172,Лаборатории!B:D,3,0))</f>
        <v>U377_CHL</v>
      </c>
      <c r="D172" s="12">
        <v>45666</v>
      </c>
      <c r="E172" s="11" t="s">
        <v>793</v>
      </c>
      <c r="F172" s="11" t="s">
        <v>544</v>
      </c>
      <c r="G172" s="11" t="s">
        <v>698</v>
      </c>
      <c r="H172" s="11" t="s">
        <v>262</v>
      </c>
      <c r="I172" s="11" t="s">
        <v>3426</v>
      </c>
      <c r="J172" t="str">
        <f>IF(L172="","",VLOOKUP(L172,Продукция!B:D,3,0))</f>
        <v>Биологический_материал</v>
      </c>
      <c r="K172" t="str">
        <f>IF(L172="","",VLOOKUP(L172,Продукция!B:C,2,0))</f>
        <v>Сыворотка крови</v>
      </c>
      <c r="L172" s="151" t="s">
        <v>302</v>
      </c>
      <c r="M172">
        <f>IF(L172="","",VLOOKUP(L172,Продукция!B:L,11,0))</f>
        <v>0</v>
      </c>
      <c r="N172" s="11" t="s">
        <v>873</v>
      </c>
      <c r="P172" s="11" t="s">
        <v>340</v>
      </c>
      <c r="Q172" s="11" t="s">
        <v>854</v>
      </c>
      <c r="R172" s="11" t="s">
        <v>4865</v>
      </c>
      <c r="S172" s="11">
        <v>19</v>
      </c>
      <c r="T172" s="11" t="s">
        <v>4866</v>
      </c>
      <c r="V172" s="14">
        <v>45656</v>
      </c>
      <c r="Z172" s="11" t="s">
        <v>4823</v>
      </c>
      <c r="AA172" s="15">
        <v>0.4513888888888889</v>
      </c>
      <c r="AB172" t="str">
        <f>IF(L172="","",VLOOKUP(L172&amp;I172,Продукция!A:I,9,0))</f>
        <v>рекомендация производителя набора</v>
      </c>
      <c r="AC172" s="14">
        <v>45673</v>
      </c>
      <c r="AD172" s="11" t="s">
        <v>2673</v>
      </c>
      <c r="AE172" s="11" t="s">
        <v>4823</v>
      </c>
      <c r="AF172" t="str">
        <f>IF(AD172="","",VLOOKUP(AD172,'Сотрудники и ссылки'!A:B,2,0))</f>
        <v>Серолог</v>
      </c>
      <c r="AG172">
        <f>IF(AD172="","",VLOOKUP(AD172,'Сотрудники и ссылки'!A:C,3,0))</f>
        <v>20001771</v>
      </c>
      <c r="AH172" s="11" t="s">
        <v>2673</v>
      </c>
      <c r="AI172" t="str">
        <f>IF(AH172="","",VLOOKUP(AH172,'Сотрудники и ссылки'!A:B,2,0))</f>
        <v>Серолог</v>
      </c>
      <c r="AJ172">
        <f>IF(AH172="","",VLOOKUP(AH172,'Сотрудники и ссылки'!A:C,3,0))</f>
        <v>20001771</v>
      </c>
      <c r="AK172" s="14">
        <v>45673</v>
      </c>
      <c r="AL172" s="2">
        <f>IF(AK172="","",AK172+VLOOKUP(I172,'Вид исследования'!B:E,4,0))</f>
        <v>45674</v>
      </c>
      <c r="AM172" s="2">
        <f>IF(AK172="","",AK172+VLOOKUP(I172,'Вид исследования'!B:F,5,0))</f>
        <v>45674</v>
      </c>
      <c r="AN172" s="14">
        <v>45673</v>
      </c>
      <c r="AP172" s="11" t="s">
        <v>189</v>
      </c>
      <c r="AQ172" t="str">
        <f>IFERROR(IF(L172="","",VLOOKUP(L172&amp;I172,Продукция!A:K,11,0)),"обратитесь к админ справочника")</f>
        <v>согласно рекомендациям производителя теста</v>
      </c>
      <c r="AR172" s="11" t="s">
        <v>4823</v>
      </c>
      <c r="AS172" t="str">
        <f>IFERROR(IF(L172="","",VLOOKUP(L172&amp;I172,Продукция!A:J,10,0)),"обратитесь к админ справочника")</f>
        <v>инструкция тест- ситема Биочек СК -110</v>
      </c>
      <c r="AT172" s="11" t="s">
        <v>4823</v>
      </c>
      <c r="AU172" s="11" t="s">
        <v>4823</v>
      </c>
      <c r="AV172" s="11" t="s">
        <v>2673</v>
      </c>
      <c r="AW172" s="11" t="s">
        <v>4824</v>
      </c>
      <c r="AX172" s="11" t="s">
        <v>698</v>
      </c>
      <c r="AZ172" s="11">
        <v>1</v>
      </c>
      <c r="BA172" s="11">
        <v>1</v>
      </c>
      <c r="BC172" s="11" t="s">
        <v>4867</v>
      </c>
    </row>
    <row r="173" spans="1:55" x14ac:dyDescent="0.25">
      <c r="A173" t="str">
        <f t="shared" si="6"/>
        <v>С/37REO (BioChek) реовирус уровень антител</v>
      </c>
      <c r="B173" t="str">
        <f>IF(E173="","",INDEX(Лаборатории!A:A,MATCH('Производственный контроль'!E173,Лаборатории!B:B,0)))</f>
        <v xml:space="preserve">КУРИНОЕ ЦАРСТВО АО </v>
      </c>
      <c r="C173" t="str">
        <f>IF(E173="","",VLOOKUP(E173,Лаборатории!B:D,3,0))</f>
        <v>U377_CHL</v>
      </c>
      <c r="D173" s="12">
        <v>45666</v>
      </c>
      <c r="E173" s="11" t="s">
        <v>793</v>
      </c>
      <c r="F173" s="11" t="s">
        <v>544</v>
      </c>
      <c r="G173" s="11" t="s">
        <v>698</v>
      </c>
      <c r="H173" s="11" t="s">
        <v>262</v>
      </c>
      <c r="I173" s="11" t="s">
        <v>3426</v>
      </c>
      <c r="J173" t="str">
        <f>IF(L173="","",VLOOKUP(L173,Продукция!B:D,3,0))</f>
        <v>Биологический_материал</v>
      </c>
      <c r="K173" t="str">
        <f>IF(L173="","",VLOOKUP(L173,Продукция!B:C,2,0))</f>
        <v>Сыворотка крови</v>
      </c>
      <c r="L173" s="151" t="s">
        <v>302</v>
      </c>
      <c r="M173">
        <f>IF(L173="","",VLOOKUP(L173,Продукция!B:L,11,0))</f>
        <v>0</v>
      </c>
      <c r="N173" s="11" t="s">
        <v>873</v>
      </c>
      <c r="P173" s="11" t="s">
        <v>340</v>
      </c>
      <c r="Q173" s="11" t="s">
        <v>854</v>
      </c>
      <c r="R173" s="11" t="s">
        <v>4865</v>
      </c>
      <c r="S173" s="11">
        <v>18</v>
      </c>
      <c r="T173" s="11" t="s">
        <v>4866</v>
      </c>
      <c r="V173" s="14">
        <v>45664</v>
      </c>
      <c r="Z173" s="11" t="s">
        <v>4823</v>
      </c>
      <c r="AA173" s="15">
        <v>0.4513888888888889</v>
      </c>
      <c r="AB173" t="str">
        <f>IF(L173="","",VLOOKUP(L173&amp;I173,Продукция!A:I,9,0))</f>
        <v>рекомендация производителя набора</v>
      </c>
      <c r="AC173" s="14">
        <v>45673</v>
      </c>
      <c r="AD173" s="11" t="s">
        <v>2673</v>
      </c>
      <c r="AE173" s="11" t="s">
        <v>4823</v>
      </c>
      <c r="AF173" t="str">
        <f>IF(AD173="","",VLOOKUP(AD173,'Сотрудники и ссылки'!A:B,2,0))</f>
        <v>Серолог</v>
      </c>
      <c r="AG173">
        <f>IF(AD173="","",VLOOKUP(AD173,'Сотрудники и ссылки'!A:C,3,0))</f>
        <v>20001771</v>
      </c>
      <c r="AH173" s="11" t="s">
        <v>2673</v>
      </c>
      <c r="AI173" t="str">
        <f>IF(AH173="","",VLOOKUP(AH173,'Сотрудники и ссылки'!A:B,2,0))</f>
        <v>Серолог</v>
      </c>
      <c r="AJ173">
        <f>IF(AH173="","",VLOOKUP(AH173,'Сотрудники и ссылки'!A:C,3,0))</f>
        <v>20001771</v>
      </c>
      <c r="AK173" s="14">
        <v>45673</v>
      </c>
      <c r="AL173" s="2">
        <f>IF(AK173="","",AK173+VLOOKUP(I173,'Вид исследования'!B:E,4,0))</f>
        <v>45674</v>
      </c>
      <c r="AM173" s="2">
        <f>IF(AK173="","",AK173+VLOOKUP(I173,'Вид исследования'!B:F,5,0))</f>
        <v>45674</v>
      </c>
      <c r="AN173" s="14">
        <v>45673</v>
      </c>
      <c r="AP173" s="11" t="s">
        <v>189</v>
      </c>
      <c r="AQ173" t="str">
        <f>IFERROR(IF(L173="","",VLOOKUP(L173&amp;I173,Продукция!A:K,11,0)),"обратитесь к админ справочника")</f>
        <v>согласно рекомендациям производителя теста</v>
      </c>
      <c r="AR173" s="11" t="s">
        <v>4823</v>
      </c>
      <c r="AS173" t="str">
        <f>IFERROR(IF(L173="","",VLOOKUP(L173&amp;I173,Продукция!A:J,10,0)),"обратитесь к админ справочника")</f>
        <v>инструкция тест- ситема Биочек СК -110</v>
      </c>
      <c r="AT173" s="11" t="s">
        <v>4823</v>
      </c>
      <c r="AU173" s="11" t="s">
        <v>4823</v>
      </c>
      <c r="AV173" s="11" t="s">
        <v>2673</v>
      </c>
      <c r="AW173" s="11" t="s">
        <v>4824</v>
      </c>
      <c r="AX173" s="11" t="s">
        <v>698</v>
      </c>
      <c r="AZ173" s="11">
        <v>1</v>
      </c>
      <c r="BA173" s="11">
        <v>1</v>
      </c>
      <c r="BC173" s="11" t="s">
        <v>4867</v>
      </c>
    </row>
    <row r="174" spans="1:55" x14ac:dyDescent="0.25">
      <c r="A174" t="str">
        <f t="shared" si="6"/>
        <v>С/37MS (BioChek) микоплазма синовия уровень антител</v>
      </c>
      <c r="B174" t="str">
        <f>IF(E174="","",INDEX(Лаборатории!A:A,MATCH('Производственный контроль'!E174,Лаборатории!B:B,0)))</f>
        <v xml:space="preserve">КУРИНОЕ ЦАРСТВО АО </v>
      </c>
      <c r="C174" t="str">
        <f>IF(E174="","",VLOOKUP(E174,Лаборатории!B:D,3,0))</f>
        <v>U377_CHL</v>
      </c>
      <c r="D174" s="12">
        <v>45666</v>
      </c>
      <c r="E174" s="11" t="s">
        <v>793</v>
      </c>
      <c r="F174" s="11" t="s">
        <v>544</v>
      </c>
      <c r="G174" s="11" t="s">
        <v>698</v>
      </c>
      <c r="H174" s="11" t="s">
        <v>262</v>
      </c>
      <c r="I174" s="11" t="s">
        <v>3423</v>
      </c>
      <c r="J174" t="str">
        <f>IF(L174="","",VLOOKUP(L174,Продукция!B:D,3,0))</f>
        <v>Биологический_материал</v>
      </c>
      <c r="K174" t="str">
        <f>IF(L174="","",VLOOKUP(L174,Продукция!B:C,2,0))</f>
        <v>Сыворотка крови</v>
      </c>
      <c r="L174" s="151" t="s">
        <v>302</v>
      </c>
      <c r="M174">
        <f>IF(L174="","",VLOOKUP(L174,Продукция!B:L,11,0))</f>
        <v>0</v>
      </c>
      <c r="N174" s="11" t="s">
        <v>873</v>
      </c>
      <c r="P174" s="11" t="s">
        <v>340</v>
      </c>
      <c r="Q174" s="11" t="s">
        <v>854</v>
      </c>
      <c r="R174" s="11" t="s">
        <v>4865</v>
      </c>
      <c r="S174" s="11">
        <v>19</v>
      </c>
      <c r="T174" s="11" t="s">
        <v>4866</v>
      </c>
      <c r="V174" s="14">
        <v>45654</v>
      </c>
      <c r="Z174" s="11" t="s">
        <v>4823</v>
      </c>
      <c r="AA174" s="15">
        <v>0.4513888888888889</v>
      </c>
      <c r="AB174" t="str">
        <f>IF(L174="","",VLOOKUP(L174&amp;I174,Продукция!A:I,9,0))</f>
        <v>рекомендация производителя набора</v>
      </c>
      <c r="AC174" s="14">
        <v>45673</v>
      </c>
      <c r="AD174" s="11" t="s">
        <v>2673</v>
      </c>
      <c r="AE174" s="11" t="s">
        <v>4823</v>
      </c>
      <c r="AF174" t="str">
        <f>IF(AD174="","",VLOOKUP(AD174,'Сотрудники и ссылки'!A:B,2,0))</f>
        <v>Серолог</v>
      </c>
      <c r="AG174">
        <f>IF(AD174="","",VLOOKUP(AD174,'Сотрудники и ссылки'!A:C,3,0))</f>
        <v>20001771</v>
      </c>
      <c r="AH174" s="11" t="s">
        <v>2673</v>
      </c>
      <c r="AI174" t="str">
        <f>IF(AH174="","",VLOOKUP(AH174,'Сотрудники и ссылки'!A:B,2,0))</f>
        <v>Серолог</v>
      </c>
      <c r="AJ174">
        <f>IF(AH174="","",VLOOKUP(AH174,'Сотрудники и ссылки'!A:C,3,0))</f>
        <v>20001771</v>
      </c>
      <c r="AK174" s="14">
        <v>45673</v>
      </c>
      <c r="AL174" s="2">
        <f>IF(AK174="","",AK174+VLOOKUP(I174,'Вид исследования'!B:E,4,0))</f>
        <v>45674</v>
      </c>
      <c r="AM174" s="2">
        <f>IF(AK174="","",AK174+VLOOKUP(I174,'Вид исследования'!B:F,5,0))</f>
        <v>45674</v>
      </c>
      <c r="AN174" s="14">
        <v>45673</v>
      </c>
      <c r="AP174" s="11" t="s">
        <v>189</v>
      </c>
      <c r="AQ174" t="str">
        <f>IFERROR(IF(L174="","",VLOOKUP(L174&amp;I174,Продукция!A:K,11,0)),"обратитесь к админ справочника")</f>
        <v>согласно рекомендациям производителя теста</v>
      </c>
      <c r="AR174" s="11" t="s">
        <v>4823</v>
      </c>
      <c r="AS174" t="str">
        <f>IFERROR(IF(L174="","",VLOOKUP(L174&amp;I174,Продукция!A:J,10,0)),"обратитесь к админ справочника")</f>
        <v>инструкция тест- ситема Биочек СК -115</v>
      </c>
      <c r="AT174" s="11" t="s">
        <v>4823</v>
      </c>
      <c r="AU174" s="11" t="s">
        <v>4823</v>
      </c>
      <c r="AV174" s="11" t="s">
        <v>2673</v>
      </c>
      <c r="AW174" s="11" t="s">
        <v>4824</v>
      </c>
      <c r="AX174" s="11" t="s">
        <v>698</v>
      </c>
      <c r="AZ174" s="11">
        <v>1</v>
      </c>
      <c r="BA174" s="11">
        <v>1</v>
      </c>
      <c r="BC174" s="11" t="s">
        <v>4867</v>
      </c>
    </row>
    <row r="175" spans="1:55" x14ac:dyDescent="0.25">
      <c r="A175" t="str">
        <f t="shared" si="6"/>
        <v>С/37MS (BioChek) микоплазма синовия уровень антител</v>
      </c>
      <c r="B175" t="str">
        <f>IF(E175="","",INDEX(Лаборатории!A:A,MATCH('Производственный контроль'!E175,Лаборатории!B:B,0)))</f>
        <v xml:space="preserve">КУРИНОЕ ЦАРСТВО АО </v>
      </c>
      <c r="C175" t="str">
        <f>IF(E175="","",VLOOKUP(E175,Лаборатории!B:D,3,0))</f>
        <v>U377_CHL</v>
      </c>
      <c r="D175" s="12">
        <v>45666</v>
      </c>
      <c r="E175" s="11" t="s">
        <v>793</v>
      </c>
      <c r="F175" s="11" t="s">
        <v>544</v>
      </c>
      <c r="G175" s="11" t="s">
        <v>698</v>
      </c>
      <c r="H175" s="11" t="s">
        <v>262</v>
      </c>
      <c r="I175" s="11" t="s">
        <v>3423</v>
      </c>
      <c r="J175" t="str">
        <f>IF(L175="","",VLOOKUP(L175,Продукция!B:D,3,0))</f>
        <v>Биологический_материал</v>
      </c>
      <c r="K175" t="str">
        <f>IF(L175="","",VLOOKUP(L175,Продукция!B:C,2,0))</f>
        <v>Сыворотка крови</v>
      </c>
      <c r="L175" s="151" t="s">
        <v>302</v>
      </c>
      <c r="M175">
        <f>IF(L175="","",VLOOKUP(L175,Продукция!B:L,11,0))</f>
        <v>0</v>
      </c>
      <c r="N175" s="11" t="s">
        <v>873</v>
      </c>
      <c r="P175" s="11" t="s">
        <v>340</v>
      </c>
      <c r="Q175" s="11" t="s">
        <v>854</v>
      </c>
      <c r="R175" s="11" t="s">
        <v>4865</v>
      </c>
      <c r="S175" s="11">
        <v>19</v>
      </c>
      <c r="T175" s="11" t="s">
        <v>4866</v>
      </c>
      <c r="V175" s="14">
        <v>45656</v>
      </c>
      <c r="Z175" s="11" t="s">
        <v>4823</v>
      </c>
      <c r="AA175" s="15">
        <v>0.4513888888888889</v>
      </c>
      <c r="AB175" t="str">
        <f>IF(L175="","",VLOOKUP(L175&amp;I175,Продукция!A:I,9,0))</f>
        <v>рекомендация производителя набора</v>
      </c>
      <c r="AC175" s="14">
        <v>45673</v>
      </c>
      <c r="AD175" s="11" t="s">
        <v>2673</v>
      </c>
      <c r="AE175" s="11" t="s">
        <v>4823</v>
      </c>
      <c r="AF175" t="str">
        <f>IF(AD175="","",VLOOKUP(AD175,'Сотрудники и ссылки'!A:B,2,0))</f>
        <v>Серолог</v>
      </c>
      <c r="AG175">
        <f>IF(AD175="","",VLOOKUP(AD175,'Сотрудники и ссылки'!A:C,3,0))</f>
        <v>20001771</v>
      </c>
      <c r="AH175" s="11" t="s">
        <v>2673</v>
      </c>
      <c r="AI175" t="str">
        <f>IF(AH175="","",VLOOKUP(AH175,'Сотрудники и ссылки'!A:B,2,0))</f>
        <v>Серолог</v>
      </c>
      <c r="AJ175">
        <f>IF(AH175="","",VLOOKUP(AH175,'Сотрудники и ссылки'!A:C,3,0))</f>
        <v>20001771</v>
      </c>
      <c r="AK175" s="14">
        <v>45673</v>
      </c>
      <c r="AL175" s="2">
        <f>IF(AK175="","",AK175+VLOOKUP(I175,'Вид исследования'!B:E,4,0))</f>
        <v>45674</v>
      </c>
      <c r="AM175" s="2">
        <f>IF(AK175="","",AK175+VLOOKUP(I175,'Вид исследования'!B:F,5,0))</f>
        <v>45674</v>
      </c>
      <c r="AN175" s="14">
        <v>45673</v>
      </c>
      <c r="AP175" s="11" t="s">
        <v>189</v>
      </c>
      <c r="AQ175" t="str">
        <f>IFERROR(IF(L175="","",VLOOKUP(L175&amp;I175,Продукция!A:K,11,0)),"обратитесь к админ справочника")</f>
        <v>согласно рекомендациям производителя теста</v>
      </c>
      <c r="AR175" s="11" t="s">
        <v>4823</v>
      </c>
      <c r="AS175" t="str">
        <f>IFERROR(IF(L175="","",VLOOKUP(L175&amp;I175,Продукция!A:J,10,0)),"обратитесь к админ справочника")</f>
        <v>инструкция тест- ситема Биочек СК -115</v>
      </c>
      <c r="AT175" s="11" t="s">
        <v>4823</v>
      </c>
      <c r="AU175" s="11" t="s">
        <v>4823</v>
      </c>
      <c r="AV175" s="11" t="s">
        <v>2673</v>
      </c>
      <c r="AW175" s="11" t="s">
        <v>4824</v>
      </c>
      <c r="AX175" s="11" t="s">
        <v>698</v>
      </c>
      <c r="AZ175" s="11">
        <v>1</v>
      </c>
      <c r="BA175" s="11">
        <v>1</v>
      </c>
      <c r="BC175" s="11" t="s">
        <v>4867</v>
      </c>
    </row>
    <row r="176" spans="1:55" x14ac:dyDescent="0.25">
      <c r="A176" t="str">
        <f t="shared" si="6"/>
        <v>С/37MS (BioChek) микоплазма синовия уровень антител</v>
      </c>
      <c r="B176" t="str">
        <f>IF(E176="","",INDEX(Лаборатории!A:A,MATCH('Производственный контроль'!E176,Лаборатории!B:B,0)))</f>
        <v xml:space="preserve">КУРИНОЕ ЦАРСТВО АО </v>
      </c>
      <c r="C176" t="str">
        <f>IF(E176="","",VLOOKUP(E176,Лаборатории!B:D,3,0))</f>
        <v>U377_CHL</v>
      </c>
      <c r="D176" s="12">
        <v>45666</v>
      </c>
      <c r="E176" s="11" t="s">
        <v>793</v>
      </c>
      <c r="F176" s="11" t="s">
        <v>544</v>
      </c>
      <c r="G176" s="11" t="s">
        <v>698</v>
      </c>
      <c r="H176" s="11" t="s">
        <v>262</v>
      </c>
      <c r="I176" s="11" t="s">
        <v>3423</v>
      </c>
      <c r="J176" t="str">
        <f>IF(L176="","",VLOOKUP(L176,Продукция!B:D,3,0))</f>
        <v>Биологический_материал</v>
      </c>
      <c r="K176" t="str">
        <f>IF(L176="","",VLOOKUP(L176,Продукция!B:C,2,0))</f>
        <v>Сыворотка крови</v>
      </c>
      <c r="L176" s="151" t="s">
        <v>302</v>
      </c>
      <c r="M176">
        <f>IF(L176="","",VLOOKUP(L176,Продукция!B:L,11,0))</f>
        <v>0</v>
      </c>
      <c r="N176" s="11" t="s">
        <v>873</v>
      </c>
      <c r="P176" s="11" t="s">
        <v>340</v>
      </c>
      <c r="Q176" s="11" t="s">
        <v>854</v>
      </c>
      <c r="R176" s="11" t="s">
        <v>4865</v>
      </c>
      <c r="S176" s="11">
        <v>18</v>
      </c>
      <c r="T176" s="11" t="s">
        <v>4866</v>
      </c>
      <c r="V176" s="14">
        <v>45664</v>
      </c>
      <c r="Z176" s="11" t="s">
        <v>4823</v>
      </c>
      <c r="AA176" s="15">
        <v>0.4513888888888889</v>
      </c>
      <c r="AB176" t="str">
        <f>IF(L176="","",VLOOKUP(L176&amp;I176,Продукция!A:I,9,0))</f>
        <v>рекомендация производителя набора</v>
      </c>
      <c r="AC176" s="14">
        <v>45673</v>
      </c>
      <c r="AD176" s="11" t="s">
        <v>2673</v>
      </c>
      <c r="AE176" s="11" t="s">
        <v>4823</v>
      </c>
      <c r="AF176" t="str">
        <f>IF(AD176="","",VLOOKUP(AD176,'Сотрудники и ссылки'!A:B,2,0))</f>
        <v>Серолог</v>
      </c>
      <c r="AG176">
        <f>IF(AD176="","",VLOOKUP(AD176,'Сотрудники и ссылки'!A:C,3,0))</f>
        <v>20001771</v>
      </c>
      <c r="AH176" s="11" t="s">
        <v>2673</v>
      </c>
      <c r="AI176" t="str">
        <f>IF(AH176="","",VLOOKUP(AH176,'Сотрудники и ссылки'!A:B,2,0))</f>
        <v>Серолог</v>
      </c>
      <c r="AJ176">
        <f>IF(AH176="","",VLOOKUP(AH176,'Сотрудники и ссылки'!A:C,3,0))</f>
        <v>20001771</v>
      </c>
      <c r="AK176" s="14">
        <v>45673</v>
      </c>
      <c r="AL176" s="2">
        <f>IF(AK176="","",AK176+VLOOKUP(I176,'Вид исследования'!B:E,4,0))</f>
        <v>45674</v>
      </c>
      <c r="AM176" s="2">
        <f>IF(AK176="","",AK176+VLOOKUP(I176,'Вид исследования'!B:F,5,0))</f>
        <v>45674</v>
      </c>
      <c r="AN176" s="14">
        <v>45673</v>
      </c>
      <c r="AP176" s="11" t="s">
        <v>189</v>
      </c>
      <c r="AQ176" t="str">
        <f>IFERROR(IF(L176="","",VLOOKUP(L176&amp;I176,Продукция!A:K,11,0)),"обратитесь к админ справочника")</f>
        <v>согласно рекомендациям производителя теста</v>
      </c>
      <c r="AR176" s="11" t="s">
        <v>4823</v>
      </c>
      <c r="AS176" t="str">
        <f>IFERROR(IF(L176="","",VLOOKUP(L176&amp;I176,Продукция!A:J,10,0)),"обратитесь к админ справочника")</f>
        <v>инструкция тест- ситема Биочек СК -115</v>
      </c>
      <c r="AT176" s="11" t="s">
        <v>4823</v>
      </c>
      <c r="AU176" s="11" t="s">
        <v>4823</v>
      </c>
      <c r="AV176" s="11" t="s">
        <v>2673</v>
      </c>
      <c r="AW176" s="11" t="s">
        <v>4824</v>
      </c>
      <c r="AX176" s="11" t="s">
        <v>698</v>
      </c>
      <c r="AZ176" s="11">
        <v>1</v>
      </c>
      <c r="BA176" s="11">
        <v>1</v>
      </c>
      <c r="BC176" s="11" t="s">
        <v>4867</v>
      </c>
    </row>
    <row r="177" spans="1:57" s="4" customFormat="1" x14ac:dyDescent="0.25">
      <c r="A177" s="4" t="str">
        <f t="shared" si="6"/>
        <v>С/37MG (BioChek) микоплазма галлисептикум уровень антител</v>
      </c>
      <c r="B177" s="4" t="str">
        <f>IF(E177="","",INDEX(Лаборатории!A:A,MATCH('Производственный контроль'!E177,Лаборатории!B:B,0)))</f>
        <v xml:space="preserve">КУРИНОЕ ЦАРСТВО АО </v>
      </c>
      <c r="C177" s="4" t="str">
        <f>IF(E177="","",VLOOKUP(E177,Лаборатории!B:D,3,0))</f>
        <v>U377_CHL</v>
      </c>
      <c r="D177" s="154">
        <v>45666</v>
      </c>
      <c r="E177" s="150" t="s">
        <v>793</v>
      </c>
      <c r="F177" s="150" t="s">
        <v>544</v>
      </c>
      <c r="G177" s="150" t="s">
        <v>698</v>
      </c>
      <c r="H177" s="150" t="s">
        <v>262</v>
      </c>
      <c r="I177" s="150" t="s">
        <v>3422</v>
      </c>
      <c r="J177" s="4" t="str">
        <f>IF(L177="","",VLOOKUP(L177,Продукция!B:D,3,0))</f>
        <v>Биологический_материал</v>
      </c>
      <c r="K177" s="4" t="str">
        <f>IF(L177="","",VLOOKUP(L177,Продукция!B:C,2,0))</f>
        <v>Сыворотка крови</v>
      </c>
      <c r="L177" s="155" t="s">
        <v>302</v>
      </c>
      <c r="M177" s="4">
        <f>IF(L177="","",VLOOKUP(L177,Продукция!B:L,11,0))</f>
        <v>0</v>
      </c>
      <c r="N177" s="150" t="s">
        <v>873</v>
      </c>
      <c r="O177" s="150"/>
      <c r="P177" s="150" t="s">
        <v>340</v>
      </c>
      <c r="Q177" s="150" t="s">
        <v>854</v>
      </c>
      <c r="R177" s="150" t="s">
        <v>4865</v>
      </c>
      <c r="S177" s="150">
        <v>19</v>
      </c>
      <c r="T177" s="150" t="s">
        <v>4866</v>
      </c>
      <c r="U177" s="150"/>
      <c r="V177" s="156">
        <v>45654</v>
      </c>
      <c r="W177" s="156"/>
      <c r="X177" s="157"/>
      <c r="Y177" s="150"/>
      <c r="Z177" s="150" t="s">
        <v>4823</v>
      </c>
      <c r="AA177" s="158">
        <v>0.4513888888888889</v>
      </c>
      <c r="AB177" s="4" t="str">
        <f>IF(L177="","",VLOOKUP(L177&amp;I177,Продукция!A:I,9,0))</f>
        <v>рекомендация производителя набора</v>
      </c>
      <c r="AC177" s="156">
        <v>45674</v>
      </c>
      <c r="AD177" s="150" t="s">
        <v>2673</v>
      </c>
      <c r="AE177" s="150" t="s">
        <v>4823</v>
      </c>
      <c r="AF177" s="4" t="str">
        <f>IF(AD177="","",VLOOKUP(AD177,'Сотрудники и ссылки'!A:B,2,0))</f>
        <v>Серолог</v>
      </c>
      <c r="AG177" s="4">
        <f>IF(AD177="","",VLOOKUP(AD177,'Сотрудники и ссылки'!A:C,3,0))</f>
        <v>20001771</v>
      </c>
      <c r="AH177" s="150" t="s">
        <v>2673</v>
      </c>
      <c r="AI177" s="4" t="str">
        <f>IF(AH177="","",VLOOKUP(AH177,'Сотрудники и ссылки'!A:B,2,0))</f>
        <v>Серолог</v>
      </c>
      <c r="AJ177" s="4">
        <f>IF(AH177="","",VLOOKUP(AH177,'Сотрудники и ссылки'!A:C,3,0))</f>
        <v>20001771</v>
      </c>
      <c r="AK177" s="156">
        <v>45674</v>
      </c>
      <c r="AL177" s="159">
        <f>IF(AK177="","",AK177+VLOOKUP(I177,'Вид исследования'!B:E,4,0))</f>
        <v>45675</v>
      </c>
      <c r="AM177" s="159">
        <f>IF(AK177="","",AK177+VLOOKUP(I177,'Вид исследования'!B:F,5,0))</f>
        <v>45675</v>
      </c>
      <c r="AN177" s="156">
        <v>45674</v>
      </c>
      <c r="AO177" s="150"/>
      <c r="AP177" s="150" t="s">
        <v>189</v>
      </c>
      <c r="AQ177" s="4" t="str">
        <f>IFERROR(IF(L177="","",VLOOKUP(L177&amp;I177,Продукция!A:K,11,0)),"обратитесь к админ справочника")</f>
        <v>согласно рекомендациям производителя теста</v>
      </c>
      <c r="AR177" s="150" t="s">
        <v>4823</v>
      </c>
      <c r="AS177" s="4" t="str">
        <f>IFERROR(IF(L177="","",VLOOKUP(L177&amp;I177,Продукция!A:J,10,0)),"обратитесь к админ справочника")</f>
        <v>инструкция тест- ситема Биочек СК -114</v>
      </c>
      <c r="AT177" s="150" t="s">
        <v>4823</v>
      </c>
      <c r="AU177" s="150" t="s">
        <v>4823</v>
      </c>
      <c r="AV177" s="150" t="s">
        <v>2673</v>
      </c>
      <c r="AW177" s="150" t="s">
        <v>4824</v>
      </c>
      <c r="AX177" s="150" t="s">
        <v>698</v>
      </c>
      <c r="AY177" s="150"/>
      <c r="AZ177" s="150">
        <v>1</v>
      </c>
      <c r="BA177" s="150">
        <v>1</v>
      </c>
      <c r="BB177" s="150"/>
      <c r="BC177" s="150" t="s">
        <v>4867</v>
      </c>
      <c r="BD177" s="150"/>
      <c r="BE177" s="150"/>
    </row>
    <row r="178" spans="1:57" s="4" customFormat="1" x14ac:dyDescent="0.25">
      <c r="A178" s="4" t="str">
        <f t="shared" si="6"/>
        <v>С/37MG (BioChek) микоплазма галлисептикум уровень антител</v>
      </c>
      <c r="B178" s="4" t="str">
        <f>IF(E178="","",INDEX(Лаборатории!A:A,MATCH('Производственный контроль'!E178,Лаборатории!B:B,0)))</f>
        <v xml:space="preserve">КУРИНОЕ ЦАРСТВО АО </v>
      </c>
      <c r="C178" s="4" t="str">
        <f>IF(E178="","",VLOOKUP(E178,Лаборатории!B:D,3,0))</f>
        <v>U377_CHL</v>
      </c>
      <c r="D178" s="154">
        <v>45666</v>
      </c>
      <c r="E178" s="150" t="s">
        <v>793</v>
      </c>
      <c r="F178" s="150" t="s">
        <v>544</v>
      </c>
      <c r="G178" s="150" t="s">
        <v>698</v>
      </c>
      <c r="H178" s="150" t="s">
        <v>262</v>
      </c>
      <c r="I178" s="150" t="s">
        <v>3422</v>
      </c>
      <c r="J178" s="4" t="str">
        <f>IF(L178="","",VLOOKUP(L178,Продукция!B:D,3,0))</f>
        <v>Биологический_материал</v>
      </c>
      <c r="K178" s="4" t="str">
        <f>IF(L178="","",VLOOKUP(L178,Продукция!B:C,2,0))</f>
        <v>Сыворотка крови</v>
      </c>
      <c r="L178" s="155" t="s">
        <v>302</v>
      </c>
      <c r="M178" s="4">
        <f>IF(L178="","",VLOOKUP(L178,Продукция!B:L,11,0))</f>
        <v>0</v>
      </c>
      <c r="N178" s="150" t="s">
        <v>873</v>
      </c>
      <c r="O178" s="150"/>
      <c r="P178" s="150" t="s">
        <v>340</v>
      </c>
      <c r="Q178" s="150" t="s">
        <v>854</v>
      </c>
      <c r="R178" s="150" t="s">
        <v>4865</v>
      </c>
      <c r="S178" s="150">
        <v>19</v>
      </c>
      <c r="T178" s="150" t="s">
        <v>4866</v>
      </c>
      <c r="U178" s="150"/>
      <c r="V178" s="156">
        <v>45656</v>
      </c>
      <c r="W178" s="156"/>
      <c r="X178" s="157"/>
      <c r="Y178" s="150"/>
      <c r="Z178" s="150" t="s">
        <v>4823</v>
      </c>
      <c r="AA178" s="158">
        <v>0.4513888888888889</v>
      </c>
      <c r="AB178" s="4" t="str">
        <f>IF(L178="","",VLOOKUP(L178&amp;I178,Продукция!A:I,9,0))</f>
        <v>рекомендация производителя набора</v>
      </c>
      <c r="AC178" s="156">
        <v>45674</v>
      </c>
      <c r="AD178" s="150" t="s">
        <v>2673</v>
      </c>
      <c r="AE178" s="150" t="s">
        <v>4823</v>
      </c>
      <c r="AF178" s="4" t="str">
        <f>IF(AD178="","",VLOOKUP(AD178,'Сотрудники и ссылки'!A:B,2,0))</f>
        <v>Серолог</v>
      </c>
      <c r="AG178" s="4">
        <f>IF(AD178="","",VLOOKUP(AD178,'Сотрудники и ссылки'!A:C,3,0))</f>
        <v>20001771</v>
      </c>
      <c r="AH178" s="150" t="s">
        <v>2673</v>
      </c>
      <c r="AI178" s="4" t="str">
        <f>IF(AH178="","",VLOOKUP(AH178,'Сотрудники и ссылки'!A:B,2,0))</f>
        <v>Серолог</v>
      </c>
      <c r="AJ178" s="4">
        <f>IF(AH178="","",VLOOKUP(AH178,'Сотрудники и ссылки'!A:C,3,0))</f>
        <v>20001771</v>
      </c>
      <c r="AK178" s="156">
        <v>45674</v>
      </c>
      <c r="AL178" s="159">
        <f>IF(AK178="","",AK178+VLOOKUP(I178,'Вид исследования'!B:E,4,0))</f>
        <v>45675</v>
      </c>
      <c r="AM178" s="159">
        <f>IF(AK178="","",AK178+VLOOKUP(I178,'Вид исследования'!B:F,5,0))</f>
        <v>45675</v>
      </c>
      <c r="AN178" s="156">
        <v>45674</v>
      </c>
      <c r="AO178" s="150"/>
      <c r="AP178" s="150" t="s">
        <v>189</v>
      </c>
      <c r="AQ178" s="4" t="str">
        <f>IFERROR(IF(L178="","",VLOOKUP(L178&amp;I178,Продукция!A:K,11,0)),"обратитесь к админ справочника")</f>
        <v>согласно рекомендациям производителя теста</v>
      </c>
      <c r="AR178" s="150" t="s">
        <v>4823</v>
      </c>
      <c r="AS178" s="4" t="str">
        <f>IFERROR(IF(L178="","",VLOOKUP(L178&amp;I178,Продукция!A:J,10,0)),"обратитесь к админ справочника")</f>
        <v>инструкция тест- ситема Биочек СК -114</v>
      </c>
      <c r="AT178" s="150" t="s">
        <v>4823</v>
      </c>
      <c r="AU178" s="150" t="s">
        <v>4823</v>
      </c>
      <c r="AV178" s="150" t="s">
        <v>2673</v>
      </c>
      <c r="AW178" s="150" t="s">
        <v>4824</v>
      </c>
      <c r="AX178" s="150" t="s">
        <v>698</v>
      </c>
      <c r="AY178" s="150"/>
      <c r="AZ178" s="150">
        <v>1</v>
      </c>
      <c r="BA178" s="150">
        <v>1</v>
      </c>
      <c r="BB178" s="150"/>
      <c r="BC178" s="150" t="s">
        <v>4867</v>
      </c>
      <c r="BD178" s="150"/>
      <c r="BE178" s="150"/>
    </row>
    <row r="179" spans="1:57" s="4" customFormat="1" x14ac:dyDescent="0.25">
      <c r="A179" s="4" t="str">
        <f t="shared" si="6"/>
        <v>С/37MG (BioChek) микоплазма галлисептикум уровень антител</v>
      </c>
      <c r="B179" s="4" t="str">
        <f>IF(E179="","",INDEX(Лаборатории!A:A,MATCH('Производственный контроль'!E179,Лаборатории!B:B,0)))</f>
        <v xml:space="preserve">КУРИНОЕ ЦАРСТВО АО </v>
      </c>
      <c r="C179" s="4" t="str">
        <f>IF(E179="","",VLOOKUP(E179,Лаборатории!B:D,3,0))</f>
        <v>U377_CHL</v>
      </c>
      <c r="D179" s="154">
        <v>45666</v>
      </c>
      <c r="E179" s="150" t="s">
        <v>793</v>
      </c>
      <c r="F179" s="150" t="s">
        <v>544</v>
      </c>
      <c r="G179" s="150" t="s">
        <v>698</v>
      </c>
      <c r="H179" s="150" t="s">
        <v>262</v>
      </c>
      <c r="I179" s="150" t="s">
        <v>3422</v>
      </c>
      <c r="J179" s="4" t="str">
        <f>IF(L179="","",VLOOKUP(L179,Продукция!B:D,3,0))</f>
        <v>Биологический_материал</v>
      </c>
      <c r="K179" s="4" t="str">
        <f>IF(L179="","",VLOOKUP(L179,Продукция!B:C,2,0))</f>
        <v>Сыворотка крови</v>
      </c>
      <c r="L179" s="155" t="s">
        <v>302</v>
      </c>
      <c r="M179" s="4">
        <f>IF(L179="","",VLOOKUP(L179,Продукция!B:L,11,0))</f>
        <v>0</v>
      </c>
      <c r="N179" s="150" t="s">
        <v>873</v>
      </c>
      <c r="O179" s="150"/>
      <c r="P179" s="150" t="s">
        <v>340</v>
      </c>
      <c r="Q179" s="150" t="s">
        <v>854</v>
      </c>
      <c r="R179" s="150" t="s">
        <v>4865</v>
      </c>
      <c r="S179" s="150">
        <v>18</v>
      </c>
      <c r="T179" s="150" t="s">
        <v>4866</v>
      </c>
      <c r="U179" s="150"/>
      <c r="V179" s="156">
        <v>45664</v>
      </c>
      <c r="W179" s="156"/>
      <c r="X179" s="157"/>
      <c r="Y179" s="150"/>
      <c r="Z179" s="150" t="s">
        <v>4823</v>
      </c>
      <c r="AA179" s="158">
        <v>0.4513888888888889</v>
      </c>
      <c r="AB179" s="4" t="str">
        <f>IF(L179="","",VLOOKUP(L179&amp;I179,Продукция!A:I,9,0))</f>
        <v>рекомендация производителя набора</v>
      </c>
      <c r="AC179" s="156">
        <v>45674</v>
      </c>
      <c r="AD179" s="150" t="s">
        <v>2673</v>
      </c>
      <c r="AE179" s="150" t="s">
        <v>4823</v>
      </c>
      <c r="AF179" s="4" t="str">
        <f>IF(AD179="","",VLOOKUP(AD179,'Сотрудники и ссылки'!A:B,2,0))</f>
        <v>Серолог</v>
      </c>
      <c r="AG179" s="4">
        <f>IF(AD179="","",VLOOKUP(AD179,'Сотрудники и ссылки'!A:C,3,0))</f>
        <v>20001771</v>
      </c>
      <c r="AH179" s="150" t="s">
        <v>2673</v>
      </c>
      <c r="AI179" s="4" t="str">
        <f>IF(AH179="","",VLOOKUP(AH179,'Сотрудники и ссылки'!A:B,2,0))</f>
        <v>Серолог</v>
      </c>
      <c r="AJ179" s="4">
        <f>IF(AH179="","",VLOOKUP(AH179,'Сотрудники и ссылки'!A:C,3,0))</f>
        <v>20001771</v>
      </c>
      <c r="AK179" s="156">
        <v>45674</v>
      </c>
      <c r="AL179" s="159">
        <f>IF(AK179="","",AK179+VLOOKUP(I179,'Вид исследования'!B:E,4,0))</f>
        <v>45675</v>
      </c>
      <c r="AM179" s="159">
        <f>IF(AK179="","",AK179+VLOOKUP(I179,'Вид исследования'!B:F,5,0))</f>
        <v>45675</v>
      </c>
      <c r="AN179" s="156">
        <v>45674</v>
      </c>
      <c r="AO179" s="150"/>
      <c r="AP179" s="150" t="s">
        <v>189</v>
      </c>
      <c r="AQ179" s="4" t="str">
        <f>IFERROR(IF(L179="","",VLOOKUP(L179&amp;I179,Продукция!A:K,11,0)),"обратитесь к админ справочника")</f>
        <v>согласно рекомендациям производителя теста</v>
      </c>
      <c r="AR179" s="150" t="s">
        <v>4823</v>
      </c>
      <c r="AS179" s="4" t="str">
        <f>IFERROR(IF(L179="","",VLOOKUP(L179&amp;I179,Продукция!A:J,10,0)),"обратитесь к админ справочника")</f>
        <v>инструкция тест- ситема Биочек СК -114</v>
      </c>
      <c r="AT179" s="150" t="s">
        <v>4823</v>
      </c>
      <c r="AU179" s="150" t="s">
        <v>4823</v>
      </c>
      <c r="AV179" s="150" t="s">
        <v>2673</v>
      </c>
      <c r="AW179" s="150" t="s">
        <v>4824</v>
      </c>
      <c r="AX179" s="150" t="s">
        <v>698</v>
      </c>
      <c r="AY179" s="150"/>
      <c r="AZ179" s="150">
        <v>1</v>
      </c>
      <c r="BA179" s="150">
        <v>1</v>
      </c>
      <c r="BB179" s="150"/>
      <c r="BC179" s="150" t="s">
        <v>4867</v>
      </c>
      <c r="BD179" s="150"/>
      <c r="BE179" s="150"/>
    </row>
    <row r="180" spans="1:57" x14ac:dyDescent="0.25">
      <c r="A180" t="str">
        <f t="shared" si="6"/>
        <v xml:space="preserve">С/37CAV (BioChek) анемия уровень антител </v>
      </c>
      <c r="B180" t="str">
        <f>IF(E180="","",INDEX(Лаборатории!A:A,MATCH('Производственный контроль'!E180,Лаборатории!B:B,0)))</f>
        <v xml:space="preserve">КУРИНОЕ ЦАРСТВО АО </v>
      </c>
      <c r="C180" t="str">
        <f>IF(E180="","",VLOOKUP(E180,Лаборатории!B:D,3,0))</f>
        <v>U377_CHL</v>
      </c>
      <c r="D180" s="12">
        <v>45666</v>
      </c>
      <c r="E180" s="11" t="s">
        <v>793</v>
      </c>
      <c r="F180" s="11" t="s">
        <v>544</v>
      </c>
      <c r="G180" s="11" t="s">
        <v>698</v>
      </c>
      <c r="H180" s="11" t="s">
        <v>262</v>
      </c>
      <c r="I180" s="11" t="s">
        <v>3412</v>
      </c>
      <c r="J180" t="str">
        <f>IF(L180="","",VLOOKUP(L180,Продукция!B:D,3,0))</f>
        <v>Биологический_материал</v>
      </c>
      <c r="K180" t="str">
        <f>IF(L180="","",VLOOKUP(L180,Продукция!B:C,2,0))</f>
        <v>Сыворотка крови</v>
      </c>
      <c r="L180" s="151" t="s">
        <v>302</v>
      </c>
      <c r="M180">
        <f>IF(L180="","",VLOOKUP(L180,Продукция!B:L,11,0))</f>
        <v>0</v>
      </c>
      <c r="N180" s="11" t="s">
        <v>873</v>
      </c>
      <c r="P180" s="11" t="s">
        <v>340</v>
      </c>
      <c r="Q180" s="11" t="s">
        <v>854</v>
      </c>
      <c r="R180" s="11" t="s">
        <v>4865</v>
      </c>
      <c r="S180" s="11">
        <v>19</v>
      </c>
      <c r="T180" s="11" t="s">
        <v>4866</v>
      </c>
      <c r="V180" s="14">
        <v>45654</v>
      </c>
      <c r="Z180" s="11" t="s">
        <v>4823</v>
      </c>
      <c r="AA180" s="15">
        <v>0.4513888888888889</v>
      </c>
      <c r="AB180" t="str">
        <f>IF(L180="","",VLOOKUP(L180&amp;I180,Продукция!A:I,9,0))</f>
        <v>рекомендация производителя набора</v>
      </c>
      <c r="AC180" s="14">
        <v>45673</v>
      </c>
      <c r="AD180" s="11" t="s">
        <v>2673</v>
      </c>
      <c r="AE180" s="11" t="s">
        <v>4823</v>
      </c>
      <c r="AF180" t="str">
        <f>IF(AD180="","",VLOOKUP(AD180,'Сотрудники и ссылки'!A:B,2,0))</f>
        <v>Серолог</v>
      </c>
      <c r="AG180">
        <f>IF(AD180="","",VLOOKUP(AD180,'Сотрудники и ссылки'!A:C,3,0))</f>
        <v>20001771</v>
      </c>
      <c r="AH180" s="11" t="s">
        <v>2673</v>
      </c>
      <c r="AI180" t="str">
        <f>IF(AH180="","",VLOOKUP(AH180,'Сотрудники и ссылки'!A:B,2,0))</f>
        <v>Серолог</v>
      </c>
      <c r="AJ180">
        <f>IF(AH180="","",VLOOKUP(AH180,'Сотрудники и ссылки'!A:C,3,0))</f>
        <v>20001771</v>
      </c>
      <c r="AK180" s="14">
        <v>45673</v>
      </c>
      <c r="AL180" s="2">
        <f>IF(AK180="","",AK180+VLOOKUP(I180,'Вид исследования'!B:E,4,0))</f>
        <v>45674</v>
      </c>
      <c r="AM180" s="2">
        <f>IF(AK180="","",AK180+VLOOKUP(I180,'Вид исследования'!B:F,5,0))</f>
        <v>45674</v>
      </c>
      <c r="AN180" s="14">
        <v>45673</v>
      </c>
      <c r="AP180" s="11" t="s">
        <v>189</v>
      </c>
      <c r="AQ180" t="str">
        <f>IFERROR(IF(L180="","",VLOOKUP(L180&amp;I180,Продукция!A:K,11,0)),"обратитесь к админ справочника")</f>
        <v>согласно рекомендациям производителя теста</v>
      </c>
      <c r="AR180" s="11" t="s">
        <v>4823</v>
      </c>
      <c r="AS180" t="str">
        <f>IFERROR(IF(L180="","",VLOOKUP(L180&amp;I180,Продукция!A:J,10,0)),"обратитесь к админ справочника")</f>
        <v>инструкция тест- ситема Биочек СК -126</v>
      </c>
      <c r="AT180" s="11" t="s">
        <v>4823</v>
      </c>
      <c r="AU180" s="11" t="s">
        <v>4823</v>
      </c>
      <c r="AV180" s="11" t="s">
        <v>2673</v>
      </c>
      <c r="AW180" s="11" t="s">
        <v>4824</v>
      </c>
      <c r="AX180" s="11" t="s">
        <v>698</v>
      </c>
      <c r="AZ180" s="11">
        <v>1</v>
      </c>
      <c r="BA180" s="11">
        <v>1</v>
      </c>
      <c r="BC180" s="11" t="s">
        <v>4867</v>
      </c>
    </row>
    <row r="181" spans="1:57" x14ac:dyDescent="0.25">
      <c r="A181" t="str">
        <f t="shared" si="6"/>
        <v xml:space="preserve">С/37CAV (BioChek) анемия уровень антител </v>
      </c>
      <c r="B181" t="str">
        <f>IF(E181="","",INDEX(Лаборатории!A:A,MATCH('Производственный контроль'!E181,Лаборатории!B:B,0)))</f>
        <v xml:space="preserve">КУРИНОЕ ЦАРСТВО АО </v>
      </c>
      <c r="C181" t="str">
        <f>IF(E181="","",VLOOKUP(E181,Лаборатории!B:D,3,0))</f>
        <v>U377_CHL</v>
      </c>
      <c r="D181" s="12">
        <v>45666</v>
      </c>
      <c r="E181" s="11" t="s">
        <v>793</v>
      </c>
      <c r="F181" s="11" t="s">
        <v>544</v>
      </c>
      <c r="G181" s="11" t="s">
        <v>698</v>
      </c>
      <c r="H181" s="11" t="s">
        <v>262</v>
      </c>
      <c r="I181" s="11" t="s">
        <v>3412</v>
      </c>
      <c r="J181" t="str">
        <f>IF(L181="","",VLOOKUP(L181,Продукция!B:D,3,0))</f>
        <v>Биологический_материал</v>
      </c>
      <c r="K181" t="str">
        <f>IF(L181="","",VLOOKUP(L181,Продукция!B:C,2,0))</f>
        <v>Сыворотка крови</v>
      </c>
      <c r="L181" s="151" t="s">
        <v>302</v>
      </c>
      <c r="M181">
        <f>IF(L181="","",VLOOKUP(L181,Продукция!B:L,11,0))</f>
        <v>0</v>
      </c>
      <c r="N181" s="11" t="s">
        <v>873</v>
      </c>
      <c r="P181" s="11" t="s">
        <v>340</v>
      </c>
      <c r="Q181" s="11" t="s">
        <v>854</v>
      </c>
      <c r="R181" s="11" t="s">
        <v>4865</v>
      </c>
      <c r="S181" s="11">
        <v>19</v>
      </c>
      <c r="T181" s="11" t="s">
        <v>4866</v>
      </c>
      <c r="V181" s="14">
        <v>45656</v>
      </c>
      <c r="Z181" s="11" t="s">
        <v>4823</v>
      </c>
      <c r="AA181" s="15">
        <v>0.4513888888888889</v>
      </c>
      <c r="AB181" t="str">
        <f>IF(L181="","",VLOOKUP(L181&amp;I181,Продукция!A:I,9,0))</f>
        <v>рекомендация производителя набора</v>
      </c>
      <c r="AC181" s="14">
        <v>45673</v>
      </c>
      <c r="AD181" s="11" t="s">
        <v>2673</v>
      </c>
      <c r="AE181" s="11" t="s">
        <v>4823</v>
      </c>
      <c r="AF181" t="str">
        <f>IF(AD181="","",VLOOKUP(AD181,'Сотрудники и ссылки'!A:B,2,0))</f>
        <v>Серолог</v>
      </c>
      <c r="AG181">
        <f>IF(AD181="","",VLOOKUP(AD181,'Сотрудники и ссылки'!A:C,3,0))</f>
        <v>20001771</v>
      </c>
      <c r="AH181" s="11" t="s">
        <v>2673</v>
      </c>
      <c r="AI181" t="str">
        <f>IF(AH181="","",VLOOKUP(AH181,'Сотрудники и ссылки'!A:B,2,0))</f>
        <v>Серолог</v>
      </c>
      <c r="AJ181">
        <f>IF(AH181="","",VLOOKUP(AH181,'Сотрудники и ссылки'!A:C,3,0))</f>
        <v>20001771</v>
      </c>
      <c r="AK181" s="14">
        <v>45673</v>
      </c>
      <c r="AL181" s="2">
        <f>IF(AK181="","",AK181+VLOOKUP(I181,'Вид исследования'!B:E,4,0))</f>
        <v>45674</v>
      </c>
      <c r="AM181" s="2">
        <f>IF(AK181="","",AK181+VLOOKUP(I181,'Вид исследования'!B:F,5,0))</f>
        <v>45674</v>
      </c>
      <c r="AN181" s="14">
        <v>45673</v>
      </c>
      <c r="AP181" s="11" t="s">
        <v>189</v>
      </c>
      <c r="AQ181" t="str">
        <f>IFERROR(IF(L181="","",VLOOKUP(L181&amp;I181,Продукция!A:K,11,0)),"обратитесь к админ справочника")</f>
        <v>согласно рекомендациям производителя теста</v>
      </c>
      <c r="AR181" s="11" t="s">
        <v>4823</v>
      </c>
      <c r="AS181" t="str">
        <f>IFERROR(IF(L181="","",VLOOKUP(L181&amp;I181,Продукция!A:J,10,0)),"обратитесь к админ справочника")</f>
        <v>инструкция тест- ситема Биочек СК -126</v>
      </c>
      <c r="AT181" s="11" t="s">
        <v>4823</v>
      </c>
      <c r="AU181" s="11" t="s">
        <v>4823</v>
      </c>
      <c r="AV181" s="11" t="s">
        <v>2673</v>
      </c>
      <c r="AW181" s="11" t="s">
        <v>4824</v>
      </c>
      <c r="AX181" s="11" t="s">
        <v>698</v>
      </c>
      <c r="AZ181" s="11">
        <v>1</v>
      </c>
      <c r="BA181" s="11">
        <v>1</v>
      </c>
      <c r="BC181" s="11" t="s">
        <v>4867</v>
      </c>
    </row>
    <row r="182" spans="1:57" x14ac:dyDescent="0.25">
      <c r="A182" t="str">
        <f t="shared" si="6"/>
        <v xml:space="preserve">С/37CAV (BioChek) анемия уровень антител </v>
      </c>
      <c r="B182" t="str">
        <f>IF(E182="","",INDEX(Лаборатории!A:A,MATCH('Производственный контроль'!E182,Лаборатории!B:B,0)))</f>
        <v xml:space="preserve">КУРИНОЕ ЦАРСТВО АО </v>
      </c>
      <c r="C182" t="str">
        <f>IF(E182="","",VLOOKUP(E182,Лаборатории!B:D,3,0))</f>
        <v>U377_CHL</v>
      </c>
      <c r="D182" s="12">
        <v>45666</v>
      </c>
      <c r="E182" s="11" t="s">
        <v>793</v>
      </c>
      <c r="F182" s="11" t="s">
        <v>544</v>
      </c>
      <c r="G182" s="11" t="s">
        <v>698</v>
      </c>
      <c r="H182" s="11" t="s">
        <v>262</v>
      </c>
      <c r="I182" s="11" t="s">
        <v>3412</v>
      </c>
      <c r="J182" t="str">
        <f>IF(L182="","",VLOOKUP(L182,Продукция!B:D,3,0))</f>
        <v>Биологический_материал</v>
      </c>
      <c r="K182" t="str">
        <f>IF(L182="","",VLOOKUP(L182,Продукция!B:C,2,0))</f>
        <v>Сыворотка крови</v>
      </c>
      <c r="L182" s="151" t="s">
        <v>302</v>
      </c>
      <c r="M182">
        <f>IF(L182="","",VLOOKUP(L182,Продукция!B:L,11,0))</f>
        <v>0</v>
      </c>
      <c r="N182" s="11" t="s">
        <v>873</v>
      </c>
      <c r="P182" s="11" t="s">
        <v>340</v>
      </c>
      <c r="Q182" s="11" t="s">
        <v>854</v>
      </c>
      <c r="R182" s="11" t="s">
        <v>4865</v>
      </c>
      <c r="S182" s="11">
        <v>18</v>
      </c>
      <c r="T182" s="11" t="s">
        <v>4866</v>
      </c>
      <c r="V182" s="14">
        <v>45664</v>
      </c>
      <c r="Z182" s="11" t="s">
        <v>4823</v>
      </c>
      <c r="AA182" s="15">
        <v>0.4513888888888889</v>
      </c>
      <c r="AB182" t="str">
        <f>IF(L182="","",VLOOKUP(L182&amp;I182,Продукция!A:I,9,0))</f>
        <v>рекомендация производителя набора</v>
      </c>
      <c r="AC182" s="14">
        <v>45673</v>
      </c>
      <c r="AD182" s="11" t="s">
        <v>2673</v>
      </c>
      <c r="AE182" s="11" t="s">
        <v>4823</v>
      </c>
      <c r="AF182" t="str">
        <f>IF(AD182="","",VLOOKUP(AD182,'Сотрудники и ссылки'!A:B,2,0))</f>
        <v>Серолог</v>
      </c>
      <c r="AG182">
        <f>IF(AD182="","",VLOOKUP(AD182,'Сотрудники и ссылки'!A:C,3,0))</f>
        <v>20001771</v>
      </c>
      <c r="AH182" s="11" t="s">
        <v>2673</v>
      </c>
      <c r="AI182" t="str">
        <f>IF(AH182="","",VLOOKUP(AH182,'Сотрудники и ссылки'!A:B,2,0))</f>
        <v>Серолог</v>
      </c>
      <c r="AJ182">
        <f>IF(AH182="","",VLOOKUP(AH182,'Сотрудники и ссылки'!A:C,3,0))</f>
        <v>20001771</v>
      </c>
      <c r="AK182" s="14">
        <v>45673</v>
      </c>
      <c r="AL182" s="2">
        <f>IF(AK182="","",AK182+VLOOKUP(I182,'Вид исследования'!B:E,4,0))</f>
        <v>45674</v>
      </c>
      <c r="AM182" s="2">
        <f>IF(AK182="","",AK182+VLOOKUP(I182,'Вид исследования'!B:F,5,0))</f>
        <v>45674</v>
      </c>
      <c r="AN182" s="14">
        <v>45673</v>
      </c>
      <c r="AP182" s="11" t="s">
        <v>189</v>
      </c>
      <c r="AQ182" t="str">
        <f>IFERROR(IF(L182="","",VLOOKUP(L182&amp;I182,Продукция!A:K,11,0)),"обратитесь к админ справочника")</f>
        <v>согласно рекомендациям производителя теста</v>
      </c>
      <c r="AR182" s="11" t="s">
        <v>4823</v>
      </c>
      <c r="AS182" t="str">
        <f>IFERROR(IF(L182="","",VLOOKUP(L182&amp;I182,Продукция!A:J,10,0)),"обратитесь к админ справочника")</f>
        <v>инструкция тест- ситема Биочек СК -126</v>
      </c>
      <c r="AT182" s="11" t="s">
        <v>4823</v>
      </c>
      <c r="AU182" s="11" t="s">
        <v>4823</v>
      </c>
      <c r="AV182" s="11" t="s">
        <v>2673</v>
      </c>
      <c r="AW182" s="11" t="s">
        <v>4824</v>
      </c>
      <c r="AX182" s="11" t="s">
        <v>698</v>
      </c>
      <c r="AZ182" s="11">
        <v>1</v>
      </c>
      <c r="BA182" s="11">
        <v>1</v>
      </c>
      <c r="BC182" s="11" t="s">
        <v>4867</v>
      </c>
    </row>
    <row r="183" spans="1:57" x14ac:dyDescent="0.25">
      <c r="A183" t="str">
        <f t="shared" si="6"/>
        <v>С/37AE (BioChek) энцефаломиелит уровень антител</v>
      </c>
      <c r="B183" t="str">
        <f>IF(E183="","",INDEX(Лаборатории!A:A,MATCH('Производственный контроль'!E183,Лаборатории!B:B,0)))</f>
        <v xml:space="preserve">КУРИНОЕ ЦАРСТВО АО </v>
      </c>
      <c r="C183" t="str">
        <f>IF(E183="","",VLOOKUP(E183,Лаборатории!B:D,3,0))</f>
        <v>U377_CHL</v>
      </c>
      <c r="D183" s="12">
        <v>45666</v>
      </c>
      <c r="E183" s="11" t="s">
        <v>793</v>
      </c>
      <c r="F183" s="11" t="s">
        <v>544</v>
      </c>
      <c r="G183" s="11" t="s">
        <v>698</v>
      </c>
      <c r="H183" s="11" t="s">
        <v>262</v>
      </c>
      <c r="I183" s="11" t="s">
        <v>3405</v>
      </c>
      <c r="J183" t="str">
        <f>IF(L183="","",VLOOKUP(L183,Продукция!B:D,3,0))</f>
        <v>Биологический_материал</v>
      </c>
      <c r="K183" t="str">
        <f>IF(L183="","",VLOOKUP(L183,Продукция!B:C,2,0))</f>
        <v>Сыворотка крови</v>
      </c>
      <c r="L183" s="151" t="s">
        <v>302</v>
      </c>
      <c r="M183">
        <f>IF(L183="","",VLOOKUP(L183,Продукция!B:L,11,0))</f>
        <v>0</v>
      </c>
      <c r="N183" s="11" t="s">
        <v>873</v>
      </c>
      <c r="P183" s="11" t="s">
        <v>340</v>
      </c>
      <c r="Q183" s="11" t="s">
        <v>854</v>
      </c>
      <c r="R183" s="11" t="s">
        <v>4865</v>
      </c>
      <c r="S183" s="11">
        <v>19</v>
      </c>
      <c r="T183" s="11" t="s">
        <v>4866</v>
      </c>
      <c r="V183" s="14">
        <v>45654</v>
      </c>
      <c r="Z183" s="11" t="s">
        <v>4823</v>
      </c>
      <c r="AA183" s="15">
        <v>0.4513888888888889</v>
      </c>
      <c r="AB183" t="str">
        <f>IF(L183="","",VLOOKUP(L183&amp;I183,Продукция!A:I,9,0))</f>
        <v>рекомендация производителя набора</v>
      </c>
      <c r="AC183" s="14">
        <v>45673</v>
      </c>
      <c r="AD183" s="11" t="s">
        <v>2673</v>
      </c>
      <c r="AE183" s="11" t="s">
        <v>4823</v>
      </c>
      <c r="AF183" t="str">
        <f>IF(AD183="","",VLOOKUP(AD183,'Сотрудники и ссылки'!A:B,2,0))</f>
        <v>Серолог</v>
      </c>
      <c r="AG183">
        <f>IF(AD183="","",VLOOKUP(AD183,'Сотрудники и ссылки'!A:C,3,0))</f>
        <v>20001771</v>
      </c>
      <c r="AH183" s="11" t="s">
        <v>2673</v>
      </c>
      <c r="AI183" t="str">
        <f>IF(AH183="","",VLOOKUP(AH183,'Сотрудники и ссылки'!A:B,2,0))</f>
        <v>Серолог</v>
      </c>
      <c r="AJ183">
        <f>IF(AH183="","",VLOOKUP(AH183,'Сотрудники и ссылки'!A:C,3,0))</f>
        <v>20001771</v>
      </c>
      <c r="AK183" s="14">
        <v>45673</v>
      </c>
      <c r="AL183" s="2">
        <f>IF(AK183="","",AK183+VLOOKUP(I183,'Вид исследования'!B:E,4,0))</f>
        <v>45674</v>
      </c>
      <c r="AM183" s="2">
        <f>IF(AK183="","",AK183+VLOOKUP(I183,'Вид исследования'!B:F,5,0))</f>
        <v>45674</v>
      </c>
      <c r="AN183" s="14">
        <v>45673</v>
      </c>
      <c r="AP183" s="11" t="s">
        <v>189</v>
      </c>
      <c r="AQ183" t="str">
        <f>IFERROR(IF(L183="","",VLOOKUP(L183&amp;I183,Продукция!A:K,11,0)),"обратитесь к админ справочника")</f>
        <v>согласно рекомендациям производителя теста</v>
      </c>
      <c r="AR183" s="11" t="s">
        <v>4823</v>
      </c>
      <c r="AS183" t="str">
        <f>IFERROR(IF(L183="","",VLOOKUP(L183&amp;I183,Продукция!A:J,10,0)),"обратитесь к админ справочника")</f>
        <v>инструкция тест- ситема Биочек СК -123</v>
      </c>
      <c r="AT183" s="11" t="s">
        <v>4823</v>
      </c>
      <c r="AU183" s="11" t="s">
        <v>4823</v>
      </c>
      <c r="AV183" s="11" t="s">
        <v>2673</v>
      </c>
      <c r="AW183" s="11" t="s">
        <v>4824</v>
      </c>
      <c r="AX183" s="11" t="s">
        <v>698</v>
      </c>
      <c r="AZ183" s="11">
        <v>1</v>
      </c>
      <c r="BA183" s="11">
        <v>1</v>
      </c>
      <c r="BC183" s="11" t="s">
        <v>4867</v>
      </c>
    </row>
    <row r="184" spans="1:57" x14ac:dyDescent="0.25">
      <c r="A184" t="str">
        <f t="shared" si="6"/>
        <v>С/37AE (BioChek) энцефаломиелит уровень антител</v>
      </c>
      <c r="B184" t="str">
        <f>IF(E184="","",INDEX(Лаборатории!A:A,MATCH('Производственный контроль'!E184,Лаборатории!B:B,0)))</f>
        <v xml:space="preserve">КУРИНОЕ ЦАРСТВО АО </v>
      </c>
      <c r="C184" t="str">
        <f>IF(E184="","",VLOOKUP(E184,Лаборатории!B:D,3,0))</f>
        <v>U377_CHL</v>
      </c>
      <c r="D184" s="12">
        <v>45666</v>
      </c>
      <c r="E184" s="11" t="s">
        <v>793</v>
      </c>
      <c r="F184" s="11" t="s">
        <v>544</v>
      </c>
      <c r="G184" s="11" t="s">
        <v>698</v>
      </c>
      <c r="H184" s="11" t="s">
        <v>262</v>
      </c>
      <c r="I184" s="11" t="s">
        <v>3405</v>
      </c>
      <c r="J184" t="str">
        <f>IF(L184="","",VLOOKUP(L184,Продукция!B:D,3,0))</f>
        <v>Биологический_материал</v>
      </c>
      <c r="K184" t="str">
        <f>IF(L184="","",VLOOKUP(L184,Продукция!B:C,2,0))</f>
        <v>Сыворотка крови</v>
      </c>
      <c r="L184" s="151" t="s">
        <v>302</v>
      </c>
      <c r="M184">
        <f>IF(L184="","",VLOOKUP(L184,Продукция!B:L,11,0))</f>
        <v>0</v>
      </c>
      <c r="N184" s="11" t="s">
        <v>873</v>
      </c>
      <c r="P184" s="11" t="s">
        <v>340</v>
      </c>
      <c r="Q184" s="11" t="s">
        <v>854</v>
      </c>
      <c r="R184" s="11" t="s">
        <v>4865</v>
      </c>
      <c r="S184" s="11">
        <v>19</v>
      </c>
      <c r="T184" s="11" t="s">
        <v>4866</v>
      </c>
      <c r="V184" s="14">
        <v>45656</v>
      </c>
      <c r="Z184" s="11" t="s">
        <v>4823</v>
      </c>
      <c r="AA184" s="15">
        <v>0.4513888888888889</v>
      </c>
      <c r="AB184" t="str">
        <f>IF(L184="","",VLOOKUP(L184&amp;I184,Продукция!A:I,9,0))</f>
        <v>рекомендация производителя набора</v>
      </c>
      <c r="AC184" s="14">
        <v>45673</v>
      </c>
      <c r="AD184" s="11" t="s">
        <v>2673</v>
      </c>
      <c r="AE184" s="11" t="s">
        <v>4823</v>
      </c>
      <c r="AF184" t="str">
        <f>IF(AD184="","",VLOOKUP(AD184,'Сотрудники и ссылки'!A:B,2,0))</f>
        <v>Серолог</v>
      </c>
      <c r="AG184">
        <f>IF(AD184="","",VLOOKUP(AD184,'Сотрудники и ссылки'!A:C,3,0))</f>
        <v>20001771</v>
      </c>
      <c r="AH184" s="11" t="s">
        <v>2673</v>
      </c>
      <c r="AI184" t="str">
        <f>IF(AH184="","",VLOOKUP(AH184,'Сотрудники и ссылки'!A:B,2,0))</f>
        <v>Серолог</v>
      </c>
      <c r="AJ184">
        <f>IF(AH184="","",VLOOKUP(AH184,'Сотрудники и ссылки'!A:C,3,0))</f>
        <v>20001771</v>
      </c>
      <c r="AK184" s="14">
        <v>45673</v>
      </c>
      <c r="AL184" s="2">
        <f>IF(AK184="","",AK184+VLOOKUP(I184,'Вид исследования'!B:E,4,0))</f>
        <v>45674</v>
      </c>
      <c r="AM184" s="2">
        <f>IF(AK184="","",AK184+VLOOKUP(I184,'Вид исследования'!B:F,5,0))</f>
        <v>45674</v>
      </c>
      <c r="AN184" s="14">
        <v>45673</v>
      </c>
      <c r="AP184" s="11" t="s">
        <v>189</v>
      </c>
      <c r="AQ184" t="str">
        <f>IFERROR(IF(L184="","",VLOOKUP(L184&amp;I184,Продукция!A:K,11,0)),"обратитесь к админ справочника")</f>
        <v>согласно рекомендациям производителя теста</v>
      </c>
      <c r="AR184" s="11" t="s">
        <v>4823</v>
      </c>
      <c r="AS184" t="str">
        <f>IFERROR(IF(L184="","",VLOOKUP(L184&amp;I184,Продукция!A:J,10,0)),"обратитесь к админ справочника")</f>
        <v>инструкция тест- ситема Биочек СК -123</v>
      </c>
      <c r="AT184" s="11" t="s">
        <v>4823</v>
      </c>
      <c r="AU184" s="11" t="s">
        <v>4823</v>
      </c>
      <c r="AV184" s="11" t="s">
        <v>2673</v>
      </c>
      <c r="AW184" s="11" t="s">
        <v>4824</v>
      </c>
      <c r="AX184" s="11" t="s">
        <v>698</v>
      </c>
      <c r="AZ184" s="11">
        <v>1</v>
      </c>
      <c r="BA184" s="11">
        <v>1</v>
      </c>
      <c r="BC184" s="11" t="s">
        <v>4867</v>
      </c>
    </row>
    <row r="185" spans="1:57" x14ac:dyDescent="0.25">
      <c r="A185" t="str">
        <f t="shared" si="6"/>
        <v>С/37AE (BioChek) энцефаломиелит уровень антител</v>
      </c>
      <c r="B185" t="str">
        <f>IF(E185="","",INDEX(Лаборатории!A:A,MATCH('Производственный контроль'!E185,Лаборатории!B:B,0)))</f>
        <v xml:space="preserve">КУРИНОЕ ЦАРСТВО АО </v>
      </c>
      <c r="C185" t="str">
        <f>IF(E185="","",VLOOKUP(E185,Лаборатории!B:D,3,0))</f>
        <v>U377_CHL</v>
      </c>
      <c r="D185" s="12">
        <v>45666</v>
      </c>
      <c r="E185" s="11" t="s">
        <v>793</v>
      </c>
      <c r="F185" s="11" t="s">
        <v>544</v>
      </c>
      <c r="G185" s="11" t="s">
        <v>698</v>
      </c>
      <c r="H185" s="11" t="s">
        <v>262</v>
      </c>
      <c r="I185" s="11" t="s">
        <v>3405</v>
      </c>
      <c r="J185" t="str">
        <f>IF(L185="","",VLOOKUP(L185,Продукция!B:D,3,0))</f>
        <v>Биологический_материал</v>
      </c>
      <c r="K185" t="str">
        <f>IF(L185="","",VLOOKUP(L185,Продукция!B:C,2,0))</f>
        <v>Сыворотка крови</v>
      </c>
      <c r="L185" s="151" t="s">
        <v>302</v>
      </c>
      <c r="M185">
        <f>IF(L185="","",VLOOKUP(L185,Продукция!B:L,11,0))</f>
        <v>0</v>
      </c>
      <c r="N185" s="11" t="s">
        <v>873</v>
      </c>
      <c r="P185" s="11" t="s">
        <v>340</v>
      </c>
      <c r="Q185" s="11" t="s">
        <v>854</v>
      </c>
      <c r="R185" s="11" t="s">
        <v>4865</v>
      </c>
      <c r="S185" s="11">
        <v>18</v>
      </c>
      <c r="T185" s="11" t="s">
        <v>4866</v>
      </c>
      <c r="V185" s="14">
        <v>45664</v>
      </c>
      <c r="Z185" s="11" t="s">
        <v>4823</v>
      </c>
      <c r="AA185" s="15">
        <v>0.4513888888888889</v>
      </c>
      <c r="AB185" t="str">
        <f>IF(L185="","",VLOOKUP(L185&amp;I185,Продукция!A:I,9,0))</f>
        <v>рекомендация производителя набора</v>
      </c>
      <c r="AC185" s="14">
        <v>45673</v>
      </c>
      <c r="AD185" s="11" t="s">
        <v>2673</v>
      </c>
      <c r="AE185" s="11" t="s">
        <v>4823</v>
      </c>
      <c r="AF185" t="str">
        <f>IF(AD185="","",VLOOKUP(AD185,'Сотрудники и ссылки'!A:B,2,0))</f>
        <v>Серолог</v>
      </c>
      <c r="AG185">
        <f>IF(AD185="","",VLOOKUP(AD185,'Сотрудники и ссылки'!A:C,3,0))</f>
        <v>20001771</v>
      </c>
      <c r="AH185" s="11" t="s">
        <v>2673</v>
      </c>
      <c r="AI185" t="str">
        <f>IF(AH185="","",VLOOKUP(AH185,'Сотрудники и ссылки'!A:B,2,0))</f>
        <v>Серолог</v>
      </c>
      <c r="AJ185">
        <f>IF(AH185="","",VLOOKUP(AH185,'Сотрудники и ссылки'!A:C,3,0))</f>
        <v>20001771</v>
      </c>
      <c r="AK185" s="14">
        <v>45673</v>
      </c>
      <c r="AL185" s="2">
        <f>IF(AK185="","",AK185+VLOOKUP(I185,'Вид исследования'!B:E,4,0))</f>
        <v>45674</v>
      </c>
      <c r="AM185" s="2">
        <f>IF(AK185="","",AK185+VLOOKUP(I185,'Вид исследования'!B:F,5,0))</f>
        <v>45674</v>
      </c>
      <c r="AN185" s="14">
        <v>45673</v>
      </c>
      <c r="AP185" s="11" t="s">
        <v>189</v>
      </c>
      <c r="AQ185" t="str">
        <f>IFERROR(IF(L185="","",VLOOKUP(L185&amp;I185,Продукция!A:K,11,0)),"обратитесь к админ справочника")</f>
        <v>согласно рекомендациям производителя теста</v>
      </c>
      <c r="AR185" s="11" t="s">
        <v>4823</v>
      </c>
      <c r="AS185" t="str">
        <f>IFERROR(IF(L185="","",VLOOKUP(L185&amp;I185,Продукция!A:J,10,0)),"обратитесь к админ справочника")</f>
        <v>инструкция тест- ситема Биочек СК -123</v>
      </c>
      <c r="AT185" s="11" t="s">
        <v>4823</v>
      </c>
      <c r="AU185" s="11" t="s">
        <v>4823</v>
      </c>
      <c r="AV185" s="11" t="s">
        <v>2673</v>
      </c>
      <c r="AW185" s="11" t="s">
        <v>4824</v>
      </c>
      <c r="AX185" s="11" t="s">
        <v>698</v>
      </c>
      <c r="AZ185" s="11">
        <v>1</v>
      </c>
      <c r="BA185" s="11">
        <v>1</v>
      </c>
      <c r="BC185" s="11" t="s">
        <v>4867</v>
      </c>
    </row>
    <row r="186" spans="1:57" x14ac:dyDescent="0.25">
      <c r="A186" t="str">
        <f t="shared" si="6"/>
        <v>С/37FADV (BioChek) аденовирус уровень антител</v>
      </c>
      <c r="B186" t="str">
        <f>IF(E186="","",INDEX(Лаборатории!A:A,MATCH('Производственный контроль'!E186,Лаборатории!B:B,0)))</f>
        <v xml:space="preserve">КУРИНОЕ ЦАРСТВО АО </v>
      </c>
      <c r="C186" t="str">
        <f>IF(E186="","",VLOOKUP(E186,Лаборатории!B:D,3,0))</f>
        <v>U377_CHL</v>
      </c>
      <c r="D186" s="12">
        <v>45666</v>
      </c>
      <c r="E186" s="11" t="s">
        <v>793</v>
      </c>
      <c r="F186" s="11" t="s">
        <v>544</v>
      </c>
      <c r="G186" s="11" t="s">
        <v>698</v>
      </c>
      <c r="H186" s="11" t="s">
        <v>262</v>
      </c>
      <c r="I186" s="11" t="s">
        <v>3414</v>
      </c>
      <c r="J186" t="str">
        <f>IF(L186="","",VLOOKUP(L186,Продукция!B:D,3,0))</f>
        <v>Биологический_материал</v>
      </c>
      <c r="K186" t="str">
        <f>IF(L186="","",VLOOKUP(L186,Продукция!B:C,2,0))</f>
        <v>Сыворотка крови</v>
      </c>
      <c r="L186" s="151" t="s">
        <v>302</v>
      </c>
      <c r="M186">
        <f>IF(L186="","",VLOOKUP(L186,Продукция!B:L,11,0))</f>
        <v>0</v>
      </c>
      <c r="N186" s="11" t="s">
        <v>873</v>
      </c>
      <c r="P186" s="11" t="s">
        <v>340</v>
      </c>
      <c r="Q186" s="11" t="s">
        <v>854</v>
      </c>
      <c r="R186" s="11" t="s">
        <v>4865</v>
      </c>
      <c r="S186" s="11">
        <v>19</v>
      </c>
      <c r="T186" s="11" t="s">
        <v>4866</v>
      </c>
      <c r="V186" s="14">
        <v>45654</v>
      </c>
      <c r="Z186" s="11" t="s">
        <v>4823</v>
      </c>
      <c r="AA186" s="15">
        <v>0.4513888888888889</v>
      </c>
      <c r="AB186" t="str">
        <f>IF(L186="","",VLOOKUP(L186&amp;I186,Продукция!A:I,9,0))</f>
        <v>рекомендация производителя набора</v>
      </c>
      <c r="AC186" s="14">
        <v>45673</v>
      </c>
      <c r="AD186" s="11" t="s">
        <v>2673</v>
      </c>
      <c r="AE186" s="11" t="s">
        <v>4823</v>
      </c>
      <c r="AF186" t="str">
        <f>IF(AD186="","",VLOOKUP(AD186,'Сотрудники и ссылки'!A:B,2,0))</f>
        <v>Серолог</v>
      </c>
      <c r="AG186">
        <f>IF(AD186="","",VLOOKUP(AD186,'Сотрудники и ссылки'!A:C,3,0))</f>
        <v>20001771</v>
      </c>
      <c r="AH186" s="11" t="s">
        <v>2673</v>
      </c>
      <c r="AI186" t="str">
        <f>IF(AH186="","",VLOOKUP(AH186,'Сотрудники и ссылки'!A:B,2,0))</f>
        <v>Серолог</v>
      </c>
      <c r="AJ186">
        <f>IF(AH186="","",VLOOKUP(AH186,'Сотрудники и ссылки'!A:C,3,0))</f>
        <v>20001771</v>
      </c>
      <c r="AK186" s="14">
        <v>45673</v>
      </c>
      <c r="AL186" s="2">
        <f>IF(AK186="","",AK186+VLOOKUP(I186,'Вид исследования'!B:E,4,0))</f>
        <v>45674</v>
      </c>
      <c r="AM186" s="2">
        <f>IF(AK186="","",AK186+VLOOKUP(I186,'Вид исследования'!B:F,5,0))</f>
        <v>45674</v>
      </c>
      <c r="AN186" s="14">
        <v>45673</v>
      </c>
      <c r="AP186" s="11" t="s">
        <v>189</v>
      </c>
      <c r="AQ186" t="str">
        <f>IFERROR(IF(L186="","",VLOOKUP(L186&amp;I186,Продукция!A:K,11,0)),"обратитесь к админ справочника")</f>
        <v>согласно рекомендациям производителя теста</v>
      </c>
      <c r="AR186" s="11" t="s">
        <v>4823</v>
      </c>
      <c r="AS186" t="str">
        <f>IFERROR(IF(L186="","",VLOOKUP(L186&amp;I186,Продукция!A:J,10,0)),"обратитесь к админ справочника")</f>
        <v>инструкция тест- ситема Биочек СК -132</v>
      </c>
      <c r="AT186" s="11" t="s">
        <v>4823</v>
      </c>
      <c r="AU186" s="11" t="s">
        <v>4823</v>
      </c>
      <c r="AV186" s="11" t="s">
        <v>2673</v>
      </c>
      <c r="AW186" s="11" t="s">
        <v>4824</v>
      </c>
      <c r="AX186" s="11" t="s">
        <v>698</v>
      </c>
      <c r="AZ186" s="11">
        <v>1</v>
      </c>
      <c r="BA186" s="11">
        <v>1</v>
      </c>
      <c r="BC186" s="11" t="s">
        <v>4867</v>
      </c>
    </row>
    <row r="187" spans="1:57" x14ac:dyDescent="0.25">
      <c r="A187" t="str">
        <f t="shared" si="6"/>
        <v>С/37FADV (BioChek) аденовирус уровень антител</v>
      </c>
      <c r="B187" t="str">
        <f>IF(E187="","",INDEX(Лаборатории!A:A,MATCH('Производственный контроль'!E187,Лаборатории!B:B,0)))</f>
        <v xml:space="preserve">КУРИНОЕ ЦАРСТВО АО </v>
      </c>
      <c r="C187" t="str">
        <f>IF(E187="","",VLOOKUP(E187,Лаборатории!B:D,3,0))</f>
        <v>U377_CHL</v>
      </c>
      <c r="D187" s="12">
        <v>45666</v>
      </c>
      <c r="E187" s="11" t="s">
        <v>793</v>
      </c>
      <c r="F187" s="11" t="s">
        <v>544</v>
      </c>
      <c r="G187" s="11" t="s">
        <v>698</v>
      </c>
      <c r="H187" s="11" t="s">
        <v>262</v>
      </c>
      <c r="I187" s="11" t="s">
        <v>3414</v>
      </c>
      <c r="J187" t="str">
        <f>IF(L187="","",VLOOKUP(L187,Продукция!B:D,3,0))</f>
        <v>Биологический_материал</v>
      </c>
      <c r="K187" t="str">
        <f>IF(L187="","",VLOOKUP(L187,Продукция!B:C,2,0))</f>
        <v>Сыворотка крови</v>
      </c>
      <c r="L187" s="151" t="s">
        <v>302</v>
      </c>
      <c r="M187">
        <f>IF(L187="","",VLOOKUP(L187,Продукция!B:L,11,0))</f>
        <v>0</v>
      </c>
      <c r="N187" s="11" t="s">
        <v>873</v>
      </c>
      <c r="P187" s="11" t="s">
        <v>340</v>
      </c>
      <c r="Q187" s="11" t="s">
        <v>854</v>
      </c>
      <c r="R187" s="11" t="s">
        <v>4865</v>
      </c>
      <c r="S187" s="11">
        <v>19</v>
      </c>
      <c r="T187" s="11" t="s">
        <v>4866</v>
      </c>
      <c r="V187" s="14">
        <v>45656</v>
      </c>
      <c r="Z187" s="11" t="s">
        <v>4823</v>
      </c>
      <c r="AA187" s="15">
        <v>0.4513888888888889</v>
      </c>
      <c r="AB187" t="str">
        <f>IF(L187="","",VLOOKUP(L187&amp;I187,Продукция!A:I,9,0))</f>
        <v>рекомендация производителя набора</v>
      </c>
      <c r="AC187" s="14">
        <v>45673</v>
      </c>
      <c r="AD187" s="11" t="s">
        <v>2673</v>
      </c>
      <c r="AE187" s="11" t="s">
        <v>4823</v>
      </c>
      <c r="AF187" t="str">
        <f>IF(AD187="","",VLOOKUP(AD187,'Сотрудники и ссылки'!A:B,2,0))</f>
        <v>Серолог</v>
      </c>
      <c r="AG187">
        <f>IF(AD187="","",VLOOKUP(AD187,'Сотрудники и ссылки'!A:C,3,0))</f>
        <v>20001771</v>
      </c>
      <c r="AH187" s="11" t="s">
        <v>2673</v>
      </c>
      <c r="AI187" t="str">
        <f>IF(AH187="","",VLOOKUP(AH187,'Сотрудники и ссылки'!A:B,2,0))</f>
        <v>Серолог</v>
      </c>
      <c r="AJ187">
        <f>IF(AH187="","",VLOOKUP(AH187,'Сотрудники и ссылки'!A:C,3,0))</f>
        <v>20001771</v>
      </c>
      <c r="AK187" s="14">
        <v>45673</v>
      </c>
      <c r="AL187" s="2">
        <f>IF(AK187="","",AK187+VLOOKUP(I187,'Вид исследования'!B:E,4,0))</f>
        <v>45674</v>
      </c>
      <c r="AM187" s="2">
        <f>IF(AK187="","",AK187+VLOOKUP(I187,'Вид исследования'!B:F,5,0))</f>
        <v>45674</v>
      </c>
      <c r="AN187" s="14">
        <v>45673</v>
      </c>
      <c r="AP187" s="11" t="s">
        <v>189</v>
      </c>
      <c r="AQ187" t="str">
        <f>IFERROR(IF(L187="","",VLOOKUP(L187&amp;I187,Продукция!A:K,11,0)),"обратитесь к админ справочника")</f>
        <v>согласно рекомендациям производителя теста</v>
      </c>
      <c r="AR187" s="11" t="s">
        <v>4823</v>
      </c>
      <c r="AS187" t="str">
        <f>IFERROR(IF(L187="","",VLOOKUP(L187&amp;I187,Продукция!A:J,10,0)),"обратитесь к админ справочника")</f>
        <v>инструкция тест- ситема Биочек СК -132</v>
      </c>
      <c r="AT187" s="11" t="s">
        <v>4823</v>
      </c>
      <c r="AU187" s="11" t="s">
        <v>4823</v>
      </c>
      <c r="AV187" s="11" t="s">
        <v>2673</v>
      </c>
      <c r="AW187" s="11" t="s">
        <v>4824</v>
      </c>
      <c r="AX187" s="11" t="s">
        <v>698</v>
      </c>
      <c r="AZ187" s="11">
        <v>1</v>
      </c>
      <c r="BA187" s="11">
        <v>1</v>
      </c>
      <c r="BC187" s="11" t="s">
        <v>4867</v>
      </c>
    </row>
    <row r="188" spans="1:57" x14ac:dyDescent="0.25">
      <c r="A188" t="str">
        <f t="shared" si="6"/>
        <v>С/37FADV (BioChek) аденовирус уровень антител</v>
      </c>
      <c r="B188" t="str">
        <f>IF(E188="","",INDEX(Лаборатории!A:A,MATCH('Производственный контроль'!E188,Лаборатории!B:B,0)))</f>
        <v xml:space="preserve">КУРИНОЕ ЦАРСТВО АО </v>
      </c>
      <c r="C188" t="str">
        <f>IF(E188="","",VLOOKUP(E188,Лаборатории!B:D,3,0))</f>
        <v>U377_CHL</v>
      </c>
      <c r="D188" s="12">
        <v>45666</v>
      </c>
      <c r="E188" s="11" t="s">
        <v>793</v>
      </c>
      <c r="F188" s="11" t="s">
        <v>544</v>
      </c>
      <c r="G188" s="11" t="s">
        <v>698</v>
      </c>
      <c r="H188" s="11" t="s">
        <v>262</v>
      </c>
      <c r="I188" s="11" t="s">
        <v>3414</v>
      </c>
      <c r="J188" t="str">
        <f>IF(L188="","",VLOOKUP(L188,Продукция!B:D,3,0))</f>
        <v>Биологический_материал</v>
      </c>
      <c r="K188" t="str">
        <f>IF(L188="","",VLOOKUP(L188,Продукция!B:C,2,0))</f>
        <v>Сыворотка крови</v>
      </c>
      <c r="L188" s="151" t="s">
        <v>302</v>
      </c>
      <c r="M188">
        <f>IF(L188="","",VLOOKUP(L188,Продукция!B:L,11,0))</f>
        <v>0</v>
      </c>
      <c r="N188" s="11" t="s">
        <v>873</v>
      </c>
      <c r="P188" s="11" t="s">
        <v>340</v>
      </c>
      <c r="Q188" s="11" t="s">
        <v>854</v>
      </c>
      <c r="R188" s="11" t="s">
        <v>4865</v>
      </c>
      <c r="S188" s="11">
        <v>18</v>
      </c>
      <c r="T188" s="11" t="s">
        <v>4866</v>
      </c>
      <c r="V188" s="14">
        <v>45664</v>
      </c>
      <c r="Z188" s="11" t="s">
        <v>4823</v>
      </c>
      <c r="AA188" s="15">
        <v>0.4513888888888889</v>
      </c>
      <c r="AB188" t="str">
        <f>IF(L188="","",VLOOKUP(L188&amp;I188,Продукция!A:I,9,0))</f>
        <v>рекомендация производителя набора</v>
      </c>
      <c r="AC188" s="14">
        <v>45673</v>
      </c>
      <c r="AD188" s="11" t="s">
        <v>2673</v>
      </c>
      <c r="AE188" s="11" t="s">
        <v>4823</v>
      </c>
      <c r="AF188" t="str">
        <f>IF(AD188="","",VLOOKUP(AD188,'Сотрудники и ссылки'!A:B,2,0))</f>
        <v>Серолог</v>
      </c>
      <c r="AG188">
        <f>IF(AD188="","",VLOOKUP(AD188,'Сотрудники и ссылки'!A:C,3,0))</f>
        <v>20001771</v>
      </c>
      <c r="AH188" s="11" t="s">
        <v>2673</v>
      </c>
      <c r="AI188" t="str">
        <f>IF(AH188="","",VLOOKUP(AH188,'Сотрудники и ссылки'!A:B,2,0))</f>
        <v>Серолог</v>
      </c>
      <c r="AJ188">
        <f>IF(AH188="","",VLOOKUP(AH188,'Сотрудники и ссылки'!A:C,3,0))</f>
        <v>20001771</v>
      </c>
      <c r="AK188" s="14">
        <v>45673</v>
      </c>
      <c r="AL188" s="2">
        <f>IF(AK188="","",AK188+VLOOKUP(I188,'Вид исследования'!B:E,4,0))</f>
        <v>45674</v>
      </c>
      <c r="AM188" s="2">
        <f>IF(AK188="","",AK188+VLOOKUP(I188,'Вид исследования'!B:F,5,0))</f>
        <v>45674</v>
      </c>
      <c r="AN188" s="14">
        <v>45673</v>
      </c>
      <c r="AP188" s="11" t="s">
        <v>189</v>
      </c>
      <c r="AQ188" t="str">
        <f>IFERROR(IF(L188="","",VLOOKUP(L188&amp;I188,Продукция!A:K,11,0)),"обратитесь к админ справочника")</f>
        <v>согласно рекомендациям производителя теста</v>
      </c>
      <c r="AR188" s="11" t="s">
        <v>4823</v>
      </c>
      <c r="AS188" t="str">
        <f>IFERROR(IF(L188="","",VLOOKUP(L188&amp;I188,Продукция!A:J,10,0)),"обратитесь к админ справочника")</f>
        <v>инструкция тест- ситема Биочек СК -132</v>
      </c>
      <c r="AT188" s="11" t="s">
        <v>4823</v>
      </c>
      <c r="AU188" s="11" t="s">
        <v>4823</v>
      </c>
      <c r="AV188" s="11" t="s">
        <v>2673</v>
      </c>
      <c r="AW188" s="11" t="s">
        <v>4824</v>
      </c>
      <c r="AX188" s="11" t="s">
        <v>698</v>
      </c>
      <c r="AZ188" s="11">
        <v>1</v>
      </c>
      <c r="BA188" s="11">
        <v>1</v>
      </c>
      <c r="BC188" s="11" t="s">
        <v>4867</v>
      </c>
    </row>
    <row r="189" spans="1:57" x14ac:dyDescent="0.25">
      <c r="A189" t="str">
        <f t="shared" si="6"/>
        <v>С/44IBD (BioChek) болезнь Гамборо уровень антител</v>
      </c>
      <c r="B189" t="str">
        <f>IF(E189="","",INDEX(Лаборатории!A:A,MATCH('Производственный контроль'!E189,Лаборатории!B:B,0)))</f>
        <v xml:space="preserve">КУРИНОЕ ЦАРСТВО АО </v>
      </c>
      <c r="C189" t="str">
        <f>IF(E189="","",VLOOKUP(E189,Лаборатории!B:D,3,0))</f>
        <v>U377_CHL</v>
      </c>
      <c r="D189" s="12">
        <v>45666</v>
      </c>
      <c r="E189" s="11" t="s">
        <v>793</v>
      </c>
      <c r="F189" s="11" t="s">
        <v>371</v>
      </c>
      <c r="G189" s="11" t="s">
        <v>372</v>
      </c>
      <c r="H189" s="11" t="s">
        <v>262</v>
      </c>
      <c r="I189" s="11" t="s">
        <v>3415</v>
      </c>
      <c r="J189" t="str">
        <f>IF(L189="","",VLOOKUP(L189,Продукция!B:D,3,0))</f>
        <v>Биологический_материал</v>
      </c>
      <c r="K189" t="str">
        <f>IF(L189="","",VLOOKUP(L189,Продукция!B:C,2,0))</f>
        <v>Сыворотка крови</v>
      </c>
      <c r="L189" s="151" t="s">
        <v>302</v>
      </c>
      <c r="M189">
        <f>IF(L189="","",VLOOKUP(L189,Продукция!B:L,11,0))</f>
        <v>0</v>
      </c>
      <c r="N189" s="11" t="s">
        <v>873</v>
      </c>
      <c r="P189" s="11" t="s">
        <v>340</v>
      </c>
      <c r="Q189" s="11" t="s">
        <v>854</v>
      </c>
      <c r="R189" s="153" t="s">
        <v>4868</v>
      </c>
      <c r="S189" s="11">
        <v>20</v>
      </c>
      <c r="T189" s="11" t="s">
        <v>4869</v>
      </c>
      <c r="V189" s="14">
        <v>45665</v>
      </c>
      <c r="Z189" s="11" t="s">
        <v>4823</v>
      </c>
      <c r="AA189" s="15">
        <v>0.53472222222222221</v>
      </c>
      <c r="AB189" t="str">
        <f>IF(L189="","",VLOOKUP(L189&amp;I189,Продукция!A:I,9,0))</f>
        <v>рекомендация производителя набора</v>
      </c>
      <c r="AC189" s="14">
        <v>45670</v>
      </c>
      <c r="AD189" s="11" t="s">
        <v>2673</v>
      </c>
      <c r="AE189" s="11" t="s">
        <v>4823</v>
      </c>
      <c r="AF189" t="str">
        <f>IF(AD189="","",VLOOKUP(AD189,'Сотрудники и ссылки'!A:B,2,0))</f>
        <v>Серолог</v>
      </c>
      <c r="AG189">
        <f>IF(AD189="","",VLOOKUP(AD189,'Сотрудники и ссылки'!A:C,3,0))</f>
        <v>20001771</v>
      </c>
      <c r="AH189" s="11" t="s">
        <v>2673</v>
      </c>
      <c r="AI189" t="str">
        <f>IF(AH189="","",VLOOKUP(AH189,'Сотрудники и ссылки'!A:B,2,0))</f>
        <v>Серолог</v>
      </c>
      <c r="AJ189">
        <f>IF(AH189="","",VLOOKUP(AH189,'Сотрудники и ссылки'!A:C,3,0))</f>
        <v>20001771</v>
      </c>
      <c r="AK189" s="14">
        <v>45670</v>
      </c>
      <c r="AL189" s="2">
        <f>IF(AK189="","",AK189+VLOOKUP(I189,'Вид исследования'!B:E,4,0))</f>
        <v>45671</v>
      </c>
      <c r="AM189" s="2">
        <f>IF(AK189="","",AK189+VLOOKUP(I189,'Вид исследования'!B:F,5,0))</f>
        <v>45671</v>
      </c>
      <c r="AN189" s="14">
        <v>45670</v>
      </c>
      <c r="AP189" s="11" t="s">
        <v>189</v>
      </c>
      <c r="AQ189" t="str">
        <f>IFERROR(IF(L189="","",VLOOKUP(L189&amp;I189,Продукция!A:K,11,0)),"обратитесь к админ справочника")</f>
        <v>согласно рекомендациям производителя теста</v>
      </c>
      <c r="AR189" s="11" t="s">
        <v>4823</v>
      </c>
      <c r="AS189" t="str">
        <f>IFERROR(IF(L189="","",VLOOKUP(L189&amp;I189,Продукция!A:J,10,0)),"обратитесь к админ справочника")</f>
        <v>инструкция тест- ситема Биочек СК-113</v>
      </c>
      <c r="AT189" s="11" t="s">
        <v>4823</v>
      </c>
      <c r="AU189" s="11" t="s">
        <v>4823</v>
      </c>
      <c r="AV189" s="11" t="s">
        <v>2673</v>
      </c>
      <c r="AW189" s="11" t="s">
        <v>4824</v>
      </c>
      <c r="AX189" s="11" t="s">
        <v>372</v>
      </c>
      <c r="AY189" s="11" t="s">
        <v>1531</v>
      </c>
      <c r="AZ189" s="11">
        <v>106</v>
      </c>
      <c r="BA189" s="11">
        <v>3</v>
      </c>
      <c r="BC189" s="11" t="s">
        <v>4870</v>
      </c>
    </row>
    <row r="190" spans="1:57" x14ac:dyDescent="0.25">
      <c r="A190" t="str">
        <f t="shared" si="6"/>
        <v>С/44Болезнь Ньюкасла уровень антител</v>
      </c>
      <c r="B190" t="str">
        <f>IF(E190="","",INDEX(Лаборатории!A:A,MATCH('Производственный контроль'!E190,Лаборатории!B:B,0)))</f>
        <v xml:space="preserve">КУРИНОЕ ЦАРСТВО АО </v>
      </c>
      <c r="C190" t="str">
        <f>IF(E190="","",VLOOKUP(E190,Лаборатории!B:D,3,0))</f>
        <v>U377_CHL</v>
      </c>
      <c r="D190" s="12">
        <v>45666</v>
      </c>
      <c r="E190" s="11" t="s">
        <v>793</v>
      </c>
      <c r="F190" s="11" t="s">
        <v>371</v>
      </c>
      <c r="G190" s="11" t="s">
        <v>372</v>
      </c>
      <c r="H190" s="11" t="s">
        <v>312</v>
      </c>
      <c r="I190" s="11" t="s">
        <v>3434</v>
      </c>
      <c r="J190" t="str">
        <f>IF(L190="","",VLOOKUP(L190,Продукция!B:D,3,0))</f>
        <v>Биологический_материал</v>
      </c>
      <c r="K190" t="str">
        <f>IF(L190="","",VLOOKUP(L190,Продукция!B:C,2,0))</f>
        <v>Сыворотка крови</v>
      </c>
      <c r="L190" s="151" t="s">
        <v>302</v>
      </c>
      <c r="M190">
        <f>IF(L190="","",VLOOKUP(L190,Продукция!B:L,11,0))</f>
        <v>0</v>
      </c>
      <c r="N190" s="11" t="s">
        <v>873</v>
      </c>
      <c r="P190" s="11" t="s">
        <v>340</v>
      </c>
      <c r="Q190" s="11" t="s">
        <v>854</v>
      </c>
      <c r="R190" s="153" t="s">
        <v>4868</v>
      </c>
      <c r="S190" s="11">
        <v>20</v>
      </c>
      <c r="T190" s="11" t="s">
        <v>4869</v>
      </c>
      <c r="V190" s="14">
        <v>45665</v>
      </c>
      <c r="Z190" s="11" t="s">
        <v>4823</v>
      </c>
      <c r="AA190" s="15">
        <v>0.53472222222222221</v>
      </c>
      <c r="AB190" t="str">
        <f>IF(L190="","",VLOOKUP(L190&amp;I190,Продукция!A:I,9,0))</f>
        <v>рекомендация производителя набора</v>
      </c>
      <c r="AC190" s="14">
        <v>45667</v>
      </c>
      <c r="AD190" s="11" t="s">
        <v>2673</v>
      </c>
      <c r="AE190" s="11" t="s">
        <v>4823</v>
      </c>
      <c r="AF190" t="str">
        <f>IF(AD190="","",VLOOKUP(AD190,'Сотрудники и ссылки'!A:B,2,0))</f>
        <v>Серолог</v>
      </c>
      <c r="AG190">
        <f>IF(AD190="","",VLOOKUP(AD190,'Сотрудники и ссылки'!A:C,3,0))</f>
        <v>20001771</v>
      </c>
      <c r="AH190" s="11" t="s">
        <v>2673</v>
      </c>
      <c r="AI190" t="str">
        <f>IF(AH190="","",VLOOKUP(AH190,'Сотрудники и ссылки'!A:B,2,0))</f>
        <v>Серолог</v>
      </c>
      <c r="AJ190">
        <f>IF(AH190="","",VLOOKUP(AH190,'Сотрудники и ссылки'!A:C,3,0))</f>
        <v>20001771</v>
      </c>
      <c r="AK190" s="14">
        <v>45667</v>
      </c>
      <c r="AL190" s="2">
        <f>IF(AK190="","",AK190+VLOOKUP(I190,'Вид исследования'!B:E,4,0))</f>
        <v>45668</v>
      </c>
      <c r="AM190" s="2">
        <f>IF(AK190="","",AK190+VLOOKUP(I190,'Вид исследования'!B:F,5,0))</f>
        <v>45668</v>
      </c>
      <c r="AN190" s="14">
        <v>45667</v>
      </c>
      <c r="AP190" s="11" t="s">
        <v>189</v>
      </c>
      <c r="AQ190" t="str">
        <f>IFERROR(IF(L190="","",VLOOKUP(L190&amp;I190,Продукция!A:K,11,0)),"обратитесь к админ справочника")</f>
        <v>согласно рекомендациям производителя теста</v>
      </c>
      <c r="AR190" s="11" t="s">
        <v>4823</v>
      </c>
      <c r="AS190" t="str">
        <f>IFERROR(IF(L190="","",VLOOKUP(L190&amp;I190,Продукция!A:J,10,0)),"обратитесь к админ справочника")</f>
        <v>инструкция по применению набора РЗГА Ньюкасла</v>
      </c>
      <c r="AT190" s="11" t="s">
        <v>4823</v>
      </c>
      <c r="AU190" s="11" t="s">
        <v>4823</v>
      </c>
      <c r="AV190" s="11" t="s">
        <v>2673</v>
      </c>
      <c r="AW190" s="11" t="s">
        <v>4824</v>
      </c>
      <c r="AX190" s="11" t="s">
        <v>372</v>
      </c>
      <c r="AY190" s="11" t="s">
        <v>1531</v>
      </c>
      <c r="AZ190" s="11">
        <v>106</v>
      </c>
      <c r="BA190" s="11">
        <v>3</v>
      </c>
      <c r="BC190" s="11" t="s">
        <v>4870</v>
      </c>
    </row>
    <row r="191" spans="1:57" x14ac:dyDescent="0.25">
      <c r="A191" t="str">
        <f t="shared" si="6"/>
        <v>С/44Вирус гриппа птиц подтипа H9 уровень антител (ВНИИЗЖ)</v>
      </c>
      <c r="B191" t="str">
        <f>IF(E191="","",INDEX(Лаборатории!A:A,MATCH('Производственный контроль'!E191,Лаборатории!B:B,0)))</f>
        <v xml:space="preserve">КУРИНОЕ ЦАРСТВО АО </v>
      </c>
      <c r="C191" t="str">
        <f>IF(E191="","",VLOOKUP(E191,Лаборатории!B:D,3,0))</f>
        <v>U377_CHL</v>
      </c>
      <c r="D191" s="12">
        <v>45666</v>
      </c>
      <c r="E191" s="11" t="s">
        <v>793</v>
      </c>
      <c r="F191" s="11" t="s">
        <v>371</v>
      </c>
      <c r="G191" s="11" t="s">
        <v>372</v>
      </c>
      <c r="H191" s="11" t="s">
        <v>312</v>
      </c>
      <c r="I191" s="11" t="s">
        <v>3435</v>
      </c>
      <c r="J191" t="str">
        <f>IF(L191="","",VLOOKUP(L191,Продукция!B:D,3,0))</f>
        <v>Биологический_материал</v>
      </c>
      <c r="K191" t="str">
        <f>IF(L191="","",VLOOKUP(L191,Продукция!B:C,2,0))</f>
        <v>Сыворотка крови</v>
      </c>
      <c r="L191" s="151" t="s">
        <v>302</v>
      </c>
      <c r="M191">
        <f>IF(L191="","",VLOOKUP(L191,Продукция!B:L,11,0))</f>
        <v>0</v>
      </c>
      <c r="N191" s="11" t="s">
        <v>873</v>
      </c>
      <c r="P191" s="11" t="s">
        <v>340</v>
      </c>
      <c r="Q191" s="11" t="s">
        <v>854</v>
      </c>
      <c r="R191" s="153" t="s">
        <v>4868</v>
      </c>
      <c r="S191" s="11">
        <v>20</v>
      </c>
      <c r="T191" s="11" t="s">
        <v>4869</v>
      </c>
      <c r="V191" s="14">
        <v>45665</v>
      </c>
      <c r="Z191" s="11" t="s">
        <v>4823</v>
      </c>
      <c r="AA191" s="15">
        <v>0.53472222222222221</v>
      </c>
      <c r="AB191" t="str">
        <f>IF(L191="","",VLOOKUP(L191&amp;I191,Продукция!A:I,9,0))</f>
        <v>рекомендация производителя набора</v>
      </c>
      <c r="AC191" s="14">
        <v>45667</v>
      </c>
      <c r="AD191" s="11" t="s">
        <v>2673</v>
      </c>
      <c r="AE191" s="11" t="s">
        <v>4823</v>
      </c>
      <c r="AF191" t="str">
        <f>IF(AD191="","",VLOOKUP(AD191,'Сотрудники и ссылки'!A:B,2,0))</f>
        <v>Серолог</v>
      </c>
      <c r="AG191">
        <f>IF(AD191="","",VLOOKUP(AD191,'Сотрудники и ссылки'!A:C,3,0))</f>
        <v>20001771</v>
      </c>
      <c r="AH191" s="11" t="s">
        <v>2673</v>
      </c>
      <c r="AI191" t="str">
        <f>IF(AH191="","",VLOOKUP(AH191,'Сотрудники и ссылки'!A:B,2,0))</f>
        <v>Серолог</v>
      </c>
      <c r="AJ191">
        <f>IF(AH191="","",VLOOKUP(AH191,'Сотрудники и ссылки'!A:C,3,0))</f>
        <v>20001771</v>
      </c>
      <c r="AK191" s="14">
        <v>45667</v>
      </c>
      <c r="AL191" s="2">
        <f>IF(AK191="","",AK191+VLOOKUP(I191,'Вид исследования'!B:E,4,0))</f>
        <v>45668</v>
      </c>
      <c r="AM191" s="2">
        <f>IF(AK191="","",AK191+VLOOKUP(I191,'Вид исследования'!B:F,5,0))</f>
        <v>45668</v>
      </c>
      <c r="AN191" s="14">
        <v>45667</v>
      </c>
      <c r="AP191" s="11" t="s">
        <v>189</v>
      </c>
      <c r="AQ191" t="str">
        <f>IFERROR(IF(L191="","",VLOOKUP(L191&amp;I191,Продукция!A:K,11,0)),"обратитесь к админ справочника")</f>
        <v>согласно рекомендациям производителя теста</v>
      </c>
      <c r="AR191" s="11" t="s">
        <v>4823</v>
      </c>
      <c r="AS191" t="str">
        <f>IFERROR(IF(L191="","",VLOOKUP(L191&amp;I191,Продукция!A:J,10,0)),"обратитесь к админ справочника")</f>
        <v>инструкция по применению набора AI, Н9</v>
      </c>
      <c r="AT191" s="11" t="s">
        <v>4823</v>
      </c>
      <c r="AU191" s="11" t="s">
        <v>4823</v>
      </c>
      <c r="AV191" s="11" t="s">
        <v>2673</v>
      </c>
      <c r="AW191" s="11" t="s">
        <v>4824</v>
      </c>
      <c r="AX191" s="11" t="s">
        <v>372</v>
      </c>
      <c r="AY191" s="11" t="s">
        <v>1531</v>
      </c>
      <c r="AZ191" s="11">
        <v>106</v>
      </c>
      <c r="BA191" s="11">
        <v>3</v>
      </c>
      <c r="BC191" s="11" t="s">
        <v>4870</v>
      </c>
    </row>
    <row r="192" spans="1:57" x14ac:dyDescent="0.25">
      <c r="A192" t="str">
        <f t="shared" si="6"/>
        <v>С/44Вирус гриппа птиц подтипа Н5 уровень антител (ВНИИЗЖ)</v>
      </c>
      <c r="B192" t="str">
        <f>IF(E192="","",INDEX(Лаборатории!A:A,MATCH('Производственный контроль'!E192,Лаборатории!B:B,0)))</f>
        <v xml:space="preserve">КУРИНОЕ ЦАРСТВО АО </v>
      </c>
      <c r="C192" t="str">
        <f>IF(E192="","",VLOOKUP(E192,Лаборатории!B:D,3,0))</f>
        <v>U377_CHL</v>
      </c>
      <c r="D192" s="12">
        <v>45666</v>
      </c>
      <c r="E192" s="11" t="s">
        <v>793</v>
      </c>
      <c r="F192" s="11" t="s">
        <v>371</v>
      </c>
      <c r="G192" s="11" t="s">
        <v>372</v>
      </c>
      <c r="H192" s="11" t="s">
        <v>312</v>
      </c>
      <c r="I192" s="11" t="s">
        <v>3437</v>
      </c>
      <c r="J192" t="str">
        <f>IF(L192="","",VLOOKUP(L192,Продукция!B:D,3,0))</f>
        <v>Биологический_материал</v>
      </c>
      <c r="K192" t="str">
        <f>IF(L192="","",VLOOKUP(L192,Продукция!B:C,2,0))</f>
        <v>Сыворотка крови</v>
      </c>
      <c r="L192" s="151" t="s">
        <v>302</v>
      </c>
      <c r="M192">
        <f>IF(L192="","",VLOOKUP(L192,Продукция!B:L,11,0))</f>
        <v>0</v>
      </c>
      <c r="N192" s="11" t="s">
        <v>873</v>
      </c>
      <c r="P192" s="11" t="s">
        <v>340</v>
      </c>
      <c r="Q192" s="11" t="s">
        <v>854</v>
      </c>
      <c r="R192" s="153" t="s">
        <v>4868</v>
      </c>
      <c r="S192" s="11">
        <v>20</v>
      </c>
      <c r="T192" s="11" t="s">
        <v>4869</v>
      </c>
      <c r="V192" s="14">
        <v>45665</v>
      </c>
      <c r="Z192" s="11" t="s">
        <v>4823</v>
      </c>
      <c r="AA192" s="15">
        <v>0.53472222222222221</v>
      </c>
      <c r="AB192" t="str">
        <f>IF(L192="","",VLOOKUP(L192&amp;I192,Продукция!A:I,9,0))</f>
        <v>рекомендация производителя набора</v>
      </c>
      <c r="AC192" s="14">
        <v>45667</v>
      </c>
      <c r="AD192" s="11" t="s">
        <v>2673</v>
      </c>
      <c r="AE192" s="11" t="s">
        <v>4823</v>
      </c>
      <c r="AF192" t="str">
        <f>IF(AD192="","",VLOOKUP(AD192,'Сотрудники и ссылки'!A:B,2,0))</f>
        <v>Серолог</v>
      </c>
      <c r="AG192">
        <f>IF(AD192="","",VLOOKUP(AD192,'Сотрудники и ссылки'!A:C,3,0))</f>
        <v>20001771</v>
      </c>
      <c r="AH192" s="11" t="s">
        <v>2673</v>
      </c>
      <c r="AI192" t="str">
        <f>IF(AH192="","",VLOOKUP(AH192,'Сотрудники и ссылки'!A:B,2,0))</f>
        <v>Серолог</v>
      </c>
      <c r="AJ192">
        <f>IF(AH192="","",VLOOKUP(AH192,'Сотрудники и ссылки'!A:C,3,0))</f>
        <v>20001771</v>
      </c>
      <c r="AK192" s="14">
        <v>45667</v>
      </c>
      <c r="AL192" s="2">
        <f>IF(AK192="","",AK192+VLOOKUP(I192,'Вид исследования'!B:E,4,0))</f>
        <v>45668</v>
      </c>
      <c r="AM192" s="2">
        <f>IF(AK192="","",AK192+VLOOKUP(I192,'Вид исследования'!B:F,5,0))</f>
        <v>45668</v>
      </c>
      <c r="AN192" s="14">
        <v>45667</v>
      </c>
      <c r="AP192" s="11" t="s">
        <v>189</v>
      </c>
      <c r="AQ192" t="str">
        <f>IFERROR(IF(L192="","",VLOOKUP(L192&amp;I192,Продукция!A:K,11,0)),"обратитесь к админ справочника")</f>
        <v>согласно рекомендациям производителя теста</v>
      </c>
      <c r="AR192" s="11" t="s">
        <v>4823</v>
      </c>
      <c r="AS192" t="str">
        <f>IFERROR(IF(L192="","",VLOOKUP(L192&amp;I192,Продукция!A:J,10,0)),"обратитесь к админ справочника")</f>
        <v>инструкция по применению набора AI, Н5</v>
      </c>
      <c r="AT192" s="11" t="s">
        <v>4823</v>
      </c>
      <c r="AU192" s="11" t="s">
        <v>4823</v>
      </c>
      <c r="AV192" s="11" t="s">
        <v>2673</v>
      </c>
      <c r="AW192" s="11" t="s">
        <v>4824</v>
      </c>
      <c r="AX192" s="11" t="s">
        <v>372</v>
      </c>
      <c r="AY192" s="11" t="s">
        <v>1531</v>
      </c>
      <c r="AZ192" s="11">
        <v>106</v>
      </c>
      <c r="BA192" s="11">
        <v>3</v>
      </c>
      <c r="BC192" s="11" t="s">
        <v>4870</v>
      </c>
    </row>
    <row r="193" spans="1:55" x14ac:dyDescent="0.25">
      <c r="A193" t="str">
        <f t="shared" si="6"/>
        <v>С/45Болезнь Ньюкасла уровень антител</v>
      </c>
      <c r="B193" t="str">
        <f>IF(E193="","",INDEX(Лаборатории!A:A,MATCH('Производственный контроль'!E193,Лаборатории!B:B,0)))</f>
        <v xml:space="preserve">КУРИНОЕ ЦАРСТВО АО </v>
      </c>
      <c r="C193" t="str">
        <f>IF(E193="","",VLOOKUP(E193,Лаборатории!B:D,3,0))</f>
        <v>U377_CHL</v>
      </c>
      <c r="D193" s="12">
        <v>45666</v>
      </c>
      <c r="E193" s="11" t="s">
        <v>793</v>
      </c>
      <c r="F193" s="11" t="s">
        <v>371</v>
      </c>
      <c r="G193" s="11" t="s">
        <v>506</v>
      </c>
      <c r="H193" s="11" t="s">
        <v>312</v>
      </c>
      <c r="I193" s="11" t="s">
        <v>3434</v>
      </c>
      <c r="J193" t="str">
        <f>IF(L193="","",VLOOKUP(L193,Продукция!B:D,3,0))</f>
        <v>Биологический_материал</v>
      </c>
      <c r="K193" t="str">
        <f>IF(L193="","",VLOOKUP(L193,Продукция!B:C,2,0))</f>
        <v>Сыворотка крови</v>
      </c>
      <c r="L193" s="151" t="s">
        <v>302</v>
      </c>
      <c r="M193">
        <f>IF(L193="","",VLOOKUP(L193,Продукция!B:L,11,0))</f>
        <v>0</v>
      </c>
      <c r="N193" s="11" t="s">
        <v>873</v>
      </c>
      <c r="P193" s="11" t="s">
        <v>340</v>
      </c>
      <c r="Q193" s="11" t="s">
        <v>854</v>
      </c>
      <c r="R193" s="153" t="s">
        <v>4871</v>
      </c>
      <c r="S193" s="11">
        <v>20</v>
      </c>
      <c r="T193" s="11" t="s">
        <v>4895</v>
      </c>
      <c r="V193" s="14">
        <v>45653</v>
      </c>
      <c r="Z193" s="11" t="s">
        <v>4823</v>
      </c>
      <c r="AA193" s="15">
        <v>0.53472222222222221</v>
      </c>
      <c r="AB193" t="str">
        <f>IF(L193="","",VLOOKUP(L193&amp;I193,Продукция!A:I,9,0))</f>
        <v>рекомендация производителя набора</v>
      </c>
      <c r="AC193" s="14">
        <v>45671</v>
      </c>
      <c r="AD193" s="11" t="s">
        <v>2676</v>
      </c>
      <c r="AE193" s="11" t="s">
        <v>4823</v>
      </c>
      <c r="AF193" t="str">
        <f>IF(AD193="","",VLOOKUP(AD193,'Сотрудники и ссылки'!A:B,2,0))</f>
        <v>Серолог</v>
      </c>
      <c r="AG193">
        <f>IF(AD193="","",VLOOKUP(AD193,'Сотрудники и ссылки'!A:C,3,0))</f>
        <v>20007746</v>
      </c>
      <c r="AH193" s="11" t="s">
        <v>2676</v>
      </c>
      <c r="AI193" t="str">
        <f>IF(AH193="","",VLOOKUP(AH193,'Сотрудники и ссылки'!A:B,2,0))</f>
        <v>Серолог</v>
      </c>
      <c r="AJ193">
        <f>IF(AH193="","",VLOOKUP(AH193,'Сотрудники и ссылки'!A:C,3,0))</f>
        <v>20007746</v>
      </c>
      <c r="AK193" s="14">
        <v>45671</v>
      </c>
      <c r="AL193" s="2">
        <f>IF(AK193="","",AK193+VLOOKUP(I193,'Вид исследования'!B:E,4,0))</f>
        <v>45672</v>
      </c>
      <c r="AM193" s="2">
        <f>IF(AK193="","",AK193+VLOOKUP(I193,'Вид исследования'!B:F,5,0))</f>
        <v>45672</v>
      </c>
      <c r="AN193" s="14">
        <v>45671</v>
      </c>
      <c r="AP193" s="11" t="s">
        <v>189</v>
      </c>
      <c r="AQ193" t="str">
        <f>IFERROR(IF(L193="","",VLOOKUP(L193&amp;I193,Продукция!A:K,11,0)),"обратитесь к админ справочника")</f>
        <v>согласно рекомендациям производителя теста</v>
      </c>
      <c r="AR193" s="11" t="s">
        <v>4823</v>
      </c>
      <c r="AS193" t="str">
        <f>IFERROR(IF(L193="","",VLOOKUP(L193&amp;I193,Продукция!A:J,10,0)),"обратитесь к админ справочника")</f>
        <v>инструкция по применению набора РЗГА Ньюкасла</v>
      </c>
      <c r="AT193" s="11" t="s">
        <v>4823</v>
      </c>
      <c r="AU193" s="11" t="s">
        <v>4823</v>
      </c>
      <c r="AV193" s="11" t="s">
        <v>2676</v>
      </c>
      <c r="AW193" s="11" t="s">
        <v>4824</v>
      </c>
      <c r="AX193" s="11" t="s">
        <v>506</v>
      </c>
      <c r="AY193" s="11" t="s">
        <v>1148</v>
      </c>
      <c r="AZ193" s="11">
        <v>105</v>
      </c>
      <c r="BA193" s="11">
        <v>37</v>
      </c>
      <c r="BC193" s="11" t="s">
        <v>4896</v>
      </c>
    </row>
    <row r="194" spans="1:55" x14ac:dyDescent="0.25">
      <c r="A194" t="str">
        <f t="shared" si="6"/>
        <v>С/45Болезнь Ньюкасла уровень антител</v>
      </c>
      <c r="B194" t="str">
        <f>IF(E194="","",INDEX(Лаборатории!A:A,MATCH('Производственный контроль'!E194,Лаборатории!B:B,0)))</f>
        <v xml:space="preserve">КУРИНОЕ ЦАРСТВО АО </v>
      </c>
      <c r="C194" t="str">
        <f>IF(E194="","",VLOOKUP(E194,Лаборатории!B:D,3,0))</f>
        <v>U377_CHL</v>
      </c>
      <c r="D194" s="12">
        <v>45666</v>
      </c>
      <c r="E194" s="11" t="s">
        <v>793</v>
      </c>
      <c r="F194" s="11" t="s">
        <v>371</v>
      </c>
      <c r="G194" s="11" t="s">
        <v>506</v>
      </c>
      <c r="H194" s="11" t="s">
        <v>312</v>
      </c>
      <c r="I194" s="11" t="s">
        <v>3434</v>
      </c>
      <c r="J194" t="str">
        <f>IF(L194="","",VLOOKUP(L194,Продукция!B:D,3,0))</f>
        <v>Биологический_материал</v>
      </c>
      <c r="K194" t="str">
        <f>IF(L194="","",VLOOKUP(L194,Продукция!B:C,2,0))</f>
        <v>Сыворотка крови</v>
      </c>
      <c r="L194" s="151" t="s">
        <v>302</v>
      </c>
      <c r="M194">
        <f>IF(L194="","",VLOOKUP(L194,Продукция!B:L,11,0))</f>
        <v>0</v>
      </c>
      <c r="N194" s="11" t="s">
        <v>873</v>
      </c>
      <c r="P194" s="11" t="s">
        <v>340</v>
      </c>
      <c r="Q194" s="11" t="s">
        <v>854</v>
      </c>
      <c r="R194" s="153" t="s">
        <v>4872</v>
      </c>
      <c r="S194" s="11">
        <v>20</v>
      </c>
      <c r="T194" s="11" t="s">
        <v>4895</v>
      </c>
      <c r="V194" s="14">
        <v>45654</v>
      </c>
      <c r="Z194" s="11" t="s">
        <v>4823</v>
      </c>
      <c r="AA194" s="15">
        <v>0.53472222222222221</v>
      </c>
      <c r="AB194" t="str">
        <f>IF(L194="","",VLOOKUP(L194&amp;I194,Продукция!A:I,9,0))</f>
        <v>рекомендация производителя набора</v>
      </c>
      <c r="AC194" s="14">
        <v>45671</v>
      </c>
      <c r="AD194" s="11" t="s">
        <v>2676</v>
      </c>
      <c r="AE194" s="11" t="s">
        <v>4823</v>
      </c>
      <c r="AF194" t="str">
        <f>IF(AD194="","",VLOOKUP(AD194,'Сотрудники и ссылки'!A:B,2,0))</f>
        <v>Серолог</v>
      </c>
      <c r="AG194">
        <f>IF(AD194="","",VLOOKUP(AD194,'Сотрудники и ссылки'!A:C,3,0))</f>
        <v>20007746</v>
      </c>
      <c r="AH194" s="11" t="s">
        <v>2676</v>
      </c>
      <c r="AI194" t="str">
        <f>IF(AH194="","",VLOOKUP(AH194,'Сотрудники и ссылки'!A:B,2,0))</f>
        <v>Серолог</v>
      </c>
      <c r="AJ194">
        <f>IF(AH194="","",VLOOKUP(AH194,'Сотрудники и ссылки'!A:C,3,0))</f>
        <v>20007746</v>
      </c>
      <c r="AK194" s="14">
        <v>45671</v>
      </c>
      <c r="AL194" s="2">
        <f>IF(AK194="","",AK194+VLOOKUP(I194,'Вид исследования'!B:E,4,0))</f>
        <v>45672</v>
      </c>
      <c r="AM194" s="2">
        <f>IF(AK194="","",AK194+VLOOKUP(I194,'Вид исследования'!B:F,5,0))</f>
        <v>45672</v>
      </c>
      <c r="AN194" s="14">
        <v>45671</v>
      </c>
      <c r="AP194" s="11" t="s">
        <v>189</v>
      </c>
      <c r="AQ194" t="str">
        <f>IFERROR(IF(L194="","",VLOOKUP(L194&amp;I194,Продукция!A:K,11,0)),"обратитесь к админ справочника")</f>
        <v>согласно рекомендациям производителя теста</v>
      </c>
      <c r="AR194" s="11" t="s">
        <v>4823</v>
      </c>
      <c r="AS194" t="str">
        <f>IFERROR(IF(L194="","",VLOOKUP(L194&amp;I194,Продукция!A:J,10,0)),"обратитесь к админ справочника")</f>
        <v>инструкция по применению набора РЗГА Ньюкасла</v>
      </c>
      <c r="AT194" s="11" t="s">
        <v>4823</v>
      </c>
      <c r="AU194" s="11" t="s">
        <v>4823</v>
      </c>
      <c r="AV194" s="11" t="s">
        <v>2676</v>
      </c>
      <c r="AW194" s="11" t="s">
        <v>4824</v>
      </c>
      <c r="AX194" s="11" t="s">
        <v>506</v>
      </c>
      <c r="AY194" s="11" t="s">
        <v>1147</v>
      </c>
      <c r="AZ194" s="11">
        <v>105</v>
      </c>
      <c r="BA194" s="11">
        <v>37</v>
      </c>
      <c r="BC194" s="11" t="s">
        <v>4896</v>
      </c>
    </row>
    <row r="195" spans="1:55" x14ac:dyDescent="0.25">
      <c r="A195" t="str">
        <f t="shared" si="6"/>
        <v>С/45Болезнь Ньюкасла уровень антител</v>
      </c>
      <c r="B195" t="str">
        <f>IF(E195="","",INDEX(Лаборатории!A:A,MATCH('Производственный контроль'!E195,Лаборатории!B:B,0)))</f>
        <v xml:space="preserve">КУРИНОЕ ЦАРСТВО АО </v>
      </c>
      <c r="C195" t="str">
        <f>IF(E195="","",VLOOKUP(E195,Лаборатории!B:D,3,0))</f>
        <v>U377_CHL</v>
      </c>
      <c r="D195" s="12">
        <v>45666</v>
      </c>
      <c r="E195" s="11" t="s">
        <v>793</v>
      </c>
      <c r="F195" s="11" t="s">
        <v>371</v>
      </c>
      <c r="G195" s="11" t="s">
        <v>506</v>
      </c>
      <c r="H195" s="11" t="s">
        <v>312</v>
      </c>
      <c r="I195" s="11" t="s">
        <v>3434</v>
      </c>
      <c r="J195" t="str">
        <f>IF(L195="","",VLOOKUP(L195,Продукция!B:D,3,0))</f>
        <v>Биологический_материал</v>
      </c>
      <c r="K195" t="str">
        <f>IF(L195="","",VLOOKUP(L195,Продукция!B:C,2,0))</f>
        <v>Сыворотка крови</v>
      </c>
      <c r="L195" s="151" t="s">
        <v>302</v>
      </c>
      <c r="M195">
        <f>IF(L195="","",VLOOKUP(L195,Продукция!B:L,11,0))</f>
        <v>0</v>
      </c>
      <c r="N195" s="11" t="s">
        <v>873</v>
      </c>
      <c r="P195" s="11" t="s">
        <v>340</v>
      </c>
      <c r="Q195" s="11" t="s">
        <v>854</v>
      </c>
      <c r="R195" s="153" t="s">
        <v>4873</v>
      </c>
      <c r="S195" s="11">
        <v>20</v>
      </c>
      <c r="T195" s="11" t="s">
        <v>4895</v>
      </c>
      <c r="V195" s="14">
        <v>45654</v>
      </c>
      <c r="Z195" s="11" t="s">
        <v>4823</v>
      </c>
      <c r="AA195" s="15">
        <v>0.53472222222222221</v>
      </c>
      <c r="AB195" t="str">
        <f>IF(L195="","",VLOOKUP(L195&amp;I195,Продукция!A:I,9,0))</f>
        <v>рекомендация производителя набора</v>
      </c>
      <c r="AC195" s="14">
        <v>45671</v>
      </c>
      <c r="AD195" s="11" t="s">
        <v>2676</v>
      </c>
      <c r="AE195" s="11" t="s">
        <v>4823</v>
      </c>
      <c r="AF195" t="str">
        <f>IF(AD195="","",VLOOKUP(AD195,'Сотрудники и ссылки'!A:B,2,0))</f>
        <v>Серолог</v>
      </c>
      <c r="AG195">
        <f>IF(AD195="","",VLOOKUP(AD195,'Сотрудники и ссылки'!A:C,3,0))</f>
        <v>20007746</v>
      </c>
      <c r="AH195" s="11" t="s">
        <v>2676</v>
      </c>
      <c r="AI195" t="str">
        <f>IF(AH195="","",VLOOKUP(AH195,'Сотрудники и ссылки'!A:B,2,0))</f>
        <v>Серолог</v>
      </c>
      <c r="AJ195">
        <f>IF(AH195="","",VLOOKUP(AH195,'Сотрудники и ссылки'!A:C,3,0))</f>
        <v>20007746</v>
      </c>
      <c r="AK195" s="14">
        <v>45671</v>
      </c>
      <c r="AL195" s="2">
        <f>IF(AK195="","",AK195+VLOOKUP(I195,'Вид исследования'!B:E,4,0))</f>
        <v>45672</v>
      </c>
      <c r="AM195" s="2">
        <f>IF(AK195="","",AK195+VLOOKUP(I195,'Вид исследования'!B:F,5,0))</f>
        <v>45672</v>
      </c>
      <c r="AN195" s="14">
        <v>45671</v>
      </c>
      <c r="AP195" s="11" t="s">
        <v>189</v>
      </c>
      <c r="AQ195" t="str">
        <f>IFERROR(IF(L195="","",VLOOKUP(L195&amp;I195,Продукция!A:K,11,0)),"обратитесь к админ справочника")</f>
        <v>согласно рекомендациям производителя теста</v>
      </c>
      <c r="AR195" s="11" t="s">
        <v>4823</v>
      </c>
      <c r="AS195" t="str">
        <f>IFERROR(IF(L195="","",VLOOKUP(L195&amp;I195,Продукция!A:J,10,0)),"обратитесь к админ справочника")</f>
        <v>инструкция по применению набора РЗГА Ньюкасла</v>
      </c>
      <c r="AT195" s="11" t="s">
        <v>4823</v>
      </c>
      <c r="AU195" s="11" t="s">
        <v>4823</v>
      </c>
      <c r="AV195" s="11" t="s">
        <v>2676</v>
      </c>
      <c r="AW195" s="11" t="s">
        <v>4824</v>
      </c>
      <c r="AX195" s="11" t="s">
        <v>506</v>
      </c>
      <c r="AY195" s="11" t="s">
        <v>1146</v>
      </c>
      <c r="AZ195" s="11">
        <v>105</v>
      </c>
      <c r="BA195" s="11">
        <v>37</v>
      </c>
      <c r="BC195" s="11" t="s">
        <v>4896</v>
      </c>
    </row>
    <row r="196" spans="1:55" x14ac:dyDescent="0.25">
      <c r="A196" t="str">
        <f t="shared" si="6"/>
        <v>С/45Болезнь Ньюкасла уровень антител</v>
      </c>
      <c r="B196" t="str">
        <f>IF(E196="","",INDEX(Лаборатории!A:A,MATCH('Производственный контроль'!E196,Лаборатории!B:B,0)))</f>
        <v xml:space="preserve">КУРИНОЕ ЦАРСТВО АО </v>
      </c>
      <c r="C196" t="str">
        <f>IF(E196="","",VLOOKUP(E196,Лаборатории!B:D,3,0))</f>
        <v>U377_CHL</v>
      </c>
      <c r="D196" s="12">
        <v>45666</v>
      </c>
      <c r="E196" s="11" t="s">
        <v>793</v>
      </c>
      <c r="F196" s="11" t="s">
        <v>371</v>
      </c>
      <c r="G196" s="11" t="s">
        <v>506</v>
      </c>
      <c r="H196" s="11" t="s">
        <v>312</v>
      </c>
      <c r="I196" s="11" t="s">
        <v>3434</v>
      </c>
      <c r="J196" t="str">
        <f>IF(L196="","",VLOOKUP(L196,Продукция!B:D,3,0))</f>
        <v>Биологический_материал</v>
      </c>
      <c r="K196" t="str">
        <f>IF(L196="","",VLOOKUP(L196,Продукция!B:C,2,0))</f>
        <v>Сыворотка крови</v>
      </c>
      <c r="L196" s="151" t="s">
        <v>302</v>
      </c>
      <c r="M196">
        <f>IF(L196="","",VLOOKUP(L196,Продукция!B:L,11,0))</f>
        <v>0</v>
      </c>
      <c r="N196" s="11" t="s">
        <v>873</v>
      </c>
      <c r="P196" s="11" t="s">
        <v>340</v>
      </c>
      <c r="Q196" s="11" t="s">
        <v>854</v>
      </c>
      <c r="R196" s="153" t="s">
        <v>4874</v>
      </c>
      <c r="S196" s="11">
        <v>20</v>
      </c>
      <c r="T196" s="11" t="s">
        <v>4895</v>
      </c>
      <c r="V196" s="14">
        <v>45658</v>
      </c>
      <c r="Z196" s="11" t="s">
        <v>4823</v>
      </c>
      <c r="AA196" s="15">
        <v>0.53472222222222221</v>
      </c>
      <c r="AB196" t="str">
        <f>IF(L196="","",VLOOKUP(L196&amp;I196,Продукция!A:I,9,0))</f>
        <v>рекомендация производителя набора</v>
      </c>
      <c r="AC196" s="14">
        <v>45671</v>
      </c>
      <c r="AD196" s="11" t="s">
        <v>2676</v>
      </c>
      <c r="AE196" s="11" t="s">
        <v>4823</v>
      </c>
      <c r="AF196" t="str">
        <f>IF(AD196="","",VLOOKUP(AD196,'Сотрудники и ссылки'!A:B,2,0))</f>
        <v>Серолог</v>
      </c>
      <c r="AG196">
        <f>IF(AD196="","",VLOOKUP(AD196,'Сотрудники и ссылки'!A:C,3,0))</f>
        <v>20007746</v>
      </c>
      <c r="AH196" s="11" t="s">
        <v>2676</v>
      </c>
      <c r="AI196" t="str">
        <f>IF(AH196="","",VLOOKUP(AH196,'Сотрудники и ссылки'!A:B,2,0))</f>
        <v>Серолог</v>
      </c>
      <c r="AJ196">
        <f>IF(AH196="","",VLOOKUP(AH196,'Сотрудники и ссылки'!A:C,3,0))</f>
        <v>20007746</v>
      </c>
      <c r="AK196" s="14">
        <v>45671</v>
      </c>
      <c r="AL196" s="2">
        <f>IF(AK196="","",AK196+VLOOKUP(I196,'Вид исследования'!B:E,4,0))</f>
        <v>45672</v>
      </c>
      <c r="AM196" s="2">
        <f>IF(AK196="","",AK196+VLOOKUP(I196,'Вид исследования'!B:F,5,0))</f>
        <v>45672</v>
      </c>
      <c r="AN196" s="14">
        <v>45671</v>
      </c>
      <c r="AP196" s="11" t="s">
        <v>189</v>
      </c>
      <c r="AQ196" t="str">
        <f>IFERROR(IF(L196="","",VLOOKUP(L196&amp;I196,Продукция!A:K,11,0)),"обратитесь к админ справочника")</f>
        <v>согласно рекомендациям производителя теста</v>
      </c>
      <c r="AR196" s="11" t="s">
        <v>4823</v>
      </c>
      <c r="AS196" t="str">
        <f>IFERROR(IF(L196="","",VLOOKUP(L196&amp;I196,Продукция!A:J,10,0)),"обратитесь к админ справочника")</f>
        <v>инструкция по применению набора РЗГА Ньюкасла</v>
      </c>
      <c r="AT196" s="11" t="s">
        <v>4823</v>
      </c>
      <c r="AU196" s="11" t="s">
        <v>4823</v>
      </c>
      <c r="AV196" s="11" t="s">
        <v>2676</v>
      </c>
      <c r="AW196" s="11" t="s">
        <v>4824</v>
      </c>
      <c r="AX196" s="11" t="s">
        <v>506</v>
      </c>
      <c r="AY196" s="11" t="s">
        <v>1145</v>
      </c>
      <c r="AZ196" s="11">
        <v>105</v>
      </c>
      <c r="BA196" s="11">
        <v>38</v>
      </c>
      <c r="BC196" s="11" t="s">
        <v>4896</v>
      </c>
    </row>
    <row r="197" spans="1:55" x14ac:dyDescent="0.25">
      <c r="A197" t="str">
        <f t="shared" si="6"/>
        <v>С/45Болезнь Ньюкасла уровень антител</v>
      </c>
      <c r="B197" t="str">
        <f>IF(E197="","",INDEX(Лаборатории!A:A,MATCH('Производственный контроль'!E197,Лаборатории!B:B,0)))</f>
        <v xml:space="preserve">КУРИНОЕ ЦАРСТВО АО </v>
      </c>
      <c r="C197" t="str">
        <f>IF(E197="","",VLOOKUP(E197,Лаборатории!B:D,3,0))</f>
        <v>U377_CHL</v>
      </c>
      <c r="D197" s="12">
        <v>45666</v>
      </c>
      <c r="E197" s="11" t="s">
        <v>793</v>
      </c>
      <c r="F197" s="11" t="s">
        <v>371</v>
      </c>
      <c r="G197" s="11" t="s">
        <v>506</v>
      </c>
      <c r="H197" s="11" t="s">
        <v>312</v>
      </c>
      <c r="I197" s="11" t="s">
        <v>3434</v>
      </c>
      <c r="J197" t="str">
        <f>IF(L197="","",VLOOKUP(L197,Продукция!B:D,3,0))</f>
        <v>Биологический_материал</v>
      </c>
      <c r="K197" t="str">
        <f>IF(L197="","",VLOOKUP(L197,Продукция!B:C,2,0))</f>
        <v>Сыворотка крови</v>
      </c>
      <c r="L197" s="151" t="s">
        <v>302</v>
      </c>
      <c r="M197">
        <f>IF(L197="","",VLOOKUP(L197,Продукция!B:L,11,0))</f>
        <v>0</v>
      </c>
      <c r="N197" s="11" t="s">
        <v>873</v>
      </c>
      <c r="P197" s="11" t="s">
        <v>340</v>
      </c>
      <c r="Q197" s="11" t="s">
        <v>854</v>
      </c>
      <c r="R197" s="153" t="s">
        <v>4875</v>
      </c>
      <c r="S197" s="11">
        <v>20</v>
      </c>
      <c r="T197" s="11" t="s">
        <v>4895</v>
      </c>
      <c r="V197" s="14">
        <v>45658</v>
      </c>
      <c r="Z197" s="11" t="s">
        <v>4823</v>
      </c>
      <c r="AA197" s="15">
        <v>0.53472222222222221</v>
      </c>
      <c r="AB197" t="str">
        <f>IF(L197="","",VLOOKUP(L197&amp;I197,Продукция!A:I,9,0))</f>
        <v>рекомендация производителя набора</v>
      </c>
      <c r="AC197" s="14">
        <v>45671</v>
      </c>
      <c r="AD197" s="11" t="s">
        <v>2676</v>
      </c>
      <c r="AE197" s="11" t="s">
        <v>4823</v>
      </c>
      <c r="AF197" t="str">
        <f>IF(AD197="","",VLOOKUP(AD197,'Сотрудники и ссылки'!A:B,2,0))</f>
        <v>Серолог</v>
      </c>
      <c r="AG197">
        <f>IF(AD197="","",VLOOKUP(AD197,'Сотрудники и ссылки'!A:C,3,0))</f>
        <v>20007746</v>
      </c>
      <c r="AH197" s="11" t="s">
        <v>2676</v>
      </c>
      <c r="AI197" t="str">
        <f>IF(AH197="","",VLOOKUP(AH197,'Сотрудники и ссылки'!A:B,2,0))</f>
        <v>Серолог</v>
      </c>
      <c r="AJ197">
        <f>IF(AH197="","",VLOOKUP(AH197,'Сотрудники и ссылки'!A:C,3,0))</f>
        <v>20007746</v>
      </c>
      <c r="AK197" s="14">
        <v>45671</v>
      </c>
      <c r="AL197" s="2">
        <f>IF(AK197="","",AK197+VLOOKUP(I197,'Вид исследования'!B:E,4,0))</f>
        <v>45672</v>
      </c>
      <c r="AM197" s="2">
        <f>IF(AK197="","",AK197+VLOOKUP(I197,'Вид исследования'!B:F,5,0))</f>
        <v>45672</v>
      </c>
      <c r="AN197" s="14">
        <v>45671</v>
      </c>
      <c r="AP197" s="11" t="s">
        <v>189</v>
      </c>
      <c r="AQ197" t="str">
        <f>IFERROR(IF(L197="","",VLOOKUP(L197&amp;I197,Продукция!A:K,11,0)),"обратитесь к админ справочника")</f>
        <v>согласно рекомендациям производителя теста</v>
      </c>
      <c r="AR197" s="11" t="s">
        <v>4823</v>
      </c>
      <c r="AS197" t="str">
        <f>IFERROR(IF(L197="","",VLOOKUP(L197&amp;I197,Продукция!A:J,10,0)),"обратитесь к админ справочника")</f>
        <v>инструкция по применению набора РЗГА Ньюкасла</v>
      </c>
      <c r="AT197" s="11" t="s">
        <v>4823</v>
      </c>
      <c r="AU197" s="11" t="s">
        <v>4823</v>
      </c>
      <c r="AV197" s="11" t="s">
        <v>2676</v>
      </c>
      <c r="AW197" s="11" t="s">
        <v>4824</v>
      </c>
      <c r="AX197" s="11" t="s">
        <v>506</v>
      </c>
      <c r="AY197" s="11" t="s">
        <v>1144</v>
      </c>
      <c r="AZ197" s="11">
        <v>105</v>
      </c>
      <c r="BA197" s="11">
        <v>38</v>
      </c>
      <c r="BC197" s="11" t="s">
        <v>4896</v>
      </c>
    </row>
    <row r="198" spans="1:55" x14ac:dyDescent="0.25">
      <c r="A198" t="str">
        <f t="shared" si="6"/>
        <v>С/45Болезнь Ньюкасла уровень антител</v>
      </c>
      <c r="B198" t="str">
        <f>IF(E198="","",INDEX(Лаборатории!A:A,MATCH('Производственный контроль'!E198,Лаборатории!B:B,0)))</f>
        <v xml:space="preserve">КУРИНОЕ ЦАРСТВО АО </v>
      </c>
      <c r="C198" t="str">
        <f>IF(E198="","",VLOOKUP(E198,Лаборатории!B:D,3,0))</f>
        <v>U377_CHL</v>
      </c>
      <c r="D198" s="12">
        <v>45666</v>
      </c>
      <c r="E198" s="11" t="s">
        <v>793</v>
      </c>
      <c r="F198" s="11" t="s">
        <v>371</v>
      </c>
      <c r="G198" s="11" t="s">
        <v>506</v>
      </c>
      <c r="H198" s="11" t="s">
        <v>312</v>
      </c>
      <c r="I198" s="11" t="s">
        <v>3434</v>
      </c>
      <c r="J198" t="str">
        <f>IF(L198="","",VLOOKUP(L198,Продукция!B:D,3,0))</f>
        <v>Биологический_материал</v>
      </c>
      <c r="K198" t="str">
        <f>IF(L198="","",VLOOKUP(L198,Продукция!B:C,2,0))</f>
        <v>Сыворотка крови</v>
      </c>
      <c r="L198" s="151" t="s">
        <v>302</v>
      </c>
      <c r="M198">
        <f>IF(L198="","",VLOOKUP(L198,Продукция!B:L,11,0))</f>
        <v>0</v>
      </c>
      <c r="N198" s="11" t="s">
        <v>873</v>
      </c>
      <c r="P198" s="11" t="s">
        <v>340</v>
      </c>
      <c r="Q198" s="11" t="s">
        <v>854</v>
      </c>
      <c r="R198" s="153" t="s">
        <v>4876</v>
      </c>
      <c r="S198" s="11">
        <v>20</v>
      </c>
      <c r="T198" s="11" t="s">
        <v>4895</v>
      </c>
      <c r="V198" s="14">
        <v>45658</v>
      </c>
      <c r="Z198" s="11" t="s">
        <v>4823</v>
      </c>
      <c r="AA198" s="15">
        <v>0.53472222222222221</v>
      </c>
      <c r="AB198" t="str">
        <f>IF(L198="","",VLOOKUP(L198&amp;I198,Продукция!A:I,9,0))</f>
        <v>рекомендация производителя набора</v>
      </c>
      <c r="AC198" s="14">
        <v>45671</v>
      </c>
      <c r="AD198" s="11" t="s">
        <v>2676</v>
      </c>
      <c r="AE198" s="11" t="s">
        <v>4823</v>
      </c>
      <c r="AF198" t="str">
        <f>IF(AD198="","",VLOOKUP(AD198,'Сотрудники и ссылки'!A:B,2,0))</f>
        <v>Серолог</v>
      </c>
      <c r="AG198">
        <f>IF(AD198="","",VLOOKUP(AD198,'Сотрудники и ссылки'!A:C,3,0))</f>
        <v>20007746</v>
      </c>
      <c r="AH198" s="11" t="s">
        <v>2676</v>
      </c>
      <c r="AI198" t="str">
        <f>IF(AH198="","",VLOOKUP(AH198,'Сотрудники и ссылки'!A:B,2,0))</f>
        <v>Серолог</v>
      </c>
      <c r="AJ198">
        <f>IF(AH198="","",VLOOKUP(AH198,'Сотрудники и ссылки'!A:C,3,0))</f>
        <v>20007746</v>
      </c>
      <c r="AK198" s="14">
        <v>45671</v>
      </c>
      <c r="AL198" s="2">
        <f>IF(AK198="","",AK198+VLOOKUP(I198,'Вид исследования'!B:E,4,0))</f>
        <v>45672</v>
      </c>
      <c r="AM198" s="2">
        <f>IF(AK198="","",AK198+VLOOKUP(I198,'Вид исследования'!B:F,5,0))</f>
        <v>45672</v>
      </c>
      <c r="AN198" s="14">
        <v>45671</v>
      </c>
      <c r="AP198" s="11" t="s">
        <v>189</v>
      </c>
      <c r="AQ198" t="str">
        <f>IFERROR(IF(L198="","",VLOOKUP(L198&amp;I198,Продукция!A:K,11,0)),"обратитесь к админ справочника")</f>
        <v>согласно рекомендациям производителя теста</v>
      </c>
      <c r="AR198" s="11" t="s">
        <v>4823</v>
      </c>
      <c r="AS198" t="str">
        <f>IFERROR(IF(L198="","",VLOOKUP(L198&amp;I198,Продукция!A:J,10,0)),"обратитесь к админ справочника")</f>
        <v>инструкция по применению набора РЗГА Ньюкасла</v>
      </c>
      <c r="AT198" s="11" t="s">
        <v>4823</v>
      </c>
      <c r="AU198" s="11" t="s">
        <v>4823</v>
      </c>
      <c r="AV198" s="11" t="s">
        <v>2676</v>
      </c>
      <c r="AW198" s="11" t="s">
        <v>4824</v>
      </c>
      <c r="AX198" s="11" t="s">
        <v>506</v>
      </c>
      <c r="AY198" s="11" t="s">
        <v>1143</v>
      </c>
      <c r="AZ198" s="11">
        <v>105</v>
      </c>
      <c r="BA198" s="11">
        <v>38</v>
      </c>
      <c r="BC198" s="11" t="s">
        <v>4896</v>
      </c>
    </row>
    <row r="199" spans="1:55" x14ac:dyDescent="0.25">
      <c r="A199" t="str">
        <f t="shared" si="6"/>
        <v>С/45Болезнь Ньюкасла уровень антител</v>
      </c>
      <c r="B199" t="str">
        <f>IF(E199="","",INDEX(Лаборатории!A:A,MATCH('Производственный контроль'!E199,Лаборатории!B:B,0)))</f>
        <v xml:space="preserve">КУРИНОЕ ЦАРСТВО АО </v>
      </c>
      <c r="C199" t="str">
        <f>IF(E199="","",VLOOKUP(E199,Лаборатории!B:D,3,0))</f>
        <v>U377_CHL</v>
      </c>
      <c r="D199" s="12">
        <v>45666</v>
      </c>
      <c r="E199" s="11" t="s">
        <v>793</v>
      </c>
      <c r="F199" s="11" t="s">
        <v>371</v>
      </c>
      <c r="G199" s="11" t="s">
        <v>506</v>
      </c>
      <c r="H199" s="11" t="s">
        <v>312</v>
      </c>
      <c r="I199" s="11" t="s">
        <v>3434</v>
      </c>
      <c r="J199" t="str">
        <f>IF(L199="","",VLOOKUP(L199,Продукция!B:D,3,0))</f>
        <v>Биологический_материал</v>
      </c>
      <c r="K199" t="str">
        <f>IF(L199="","",VLOOKUP(L199,Продукция!B:C,2,0))</f>
        <v>Сыворотка крови</v>
      </c>
      <c r="L199" s="151" t="s">
        <v>302</v>
      </c>
      <c r="M199">
        <f>IF(L199="","",VLOOKUP(L199,Продукция!B:L,11,0))</f>
        <v>0</v>
      </c>
      <c r="N199" s="11" t="s">
        <v>873</v>
      </c>
      <c r="P199" s="11" t="s">
        <v>340</v>
      </c>
      <c r="Q199" s="11" t="s">
        <v>854</v>
      </c>
      <c r="R199" s="153" t="s">
        <v>4877</v>
      </c>
      <c r="S199" s="11">
        <v>20</v>
      </c>
      <c r="T199" s="11" t="s">
        <v>4895</v>
      </c>
      <c r="V199" s="14">
        <v>45659</v>
      </c>
      <c r="Z199" s="11" t="s">
        <v>4823</v>
      </c>
      <c r="AA199" s="15">
        <v>0.53472222222222221</v>
      </c>
      <c r="AB199" t="str">
        <f>IF(L199="","",VLOOKUP(L199&amp;I199,Продукция!A:I,9,0))</f>
        <v>рекомендация производителя набора</v>
      </c>
      <c r="AC199" s="14">
        <v>45671</v>
      </c>
      <c r="AD199" s="11" t="s">
        <v>2676</v>
      </c>
      <c r="AE199" s="11" t="s">
        <v>4823</v>
      </c>
      <c r="AF199" t="str">
        <f>IF(AD199="","",VLOOKUP(AD199,'Сотрудники и ссылки'!A:B,2,0))</f>
        <v>Серолог</v>
      </c>
      <c r="AG199">
        <f>IF(AD199="","",VLOOKUP(AD199,'Сотрудники и ссылки'!A:C,3,0))</f>
        <v>20007746</v>
      </c>
      <c r="AH199" s="11" t="s">
        <v>2676</v>
      </c>
      <c r="AI199" t="str">
        <f>IF(AH199="","",VLOOKUP(AH199,'Сотрудники и ссылки'!A:B,2,0))</f>
        <v>Серолог</v>
      </c>
      <c r="AJ199">
        <f>IF(AH199="","",VLOOKUP(AH199,'Сотрудники и ссылки'!A:C,3,0))</f>
        <v>20007746</v>
      </c>
      <c r="AK199" s="14">
        <v>45671</v>
      </c>
      <c r="AL199" s="2">
        <f>IF(AK199="","",AK199+VLOOKUP(I199,'Вид исследования'!B:E,4,0))</f>
        <v>45672</v>
      </c>
      <c r="AM199" s="2">
        <f>IF(AK199="","",AK199+VLOOKUP(I199,'Вид исследования'!B:F,5,0))</f>
        <v>45672</v>
      </c>
      <c r="AN199" s="14">
        <v>45671</v>
      </c>
      <c r="AP199" s="11" t="s">
        <v>189</v>
      </c>
      <c r="AQ199" t="str">
        <f>IFERROR(IF(L199="","",VLOOKUP(L199&amp;I199,Продукция!A:K,11,0)),"обратитесь к админ справочника")</f>
        <v>согласно рекомендациям производителя теста</v>
      </c>
      <c r="AR199" s="11" t="s">
        <v>4823</v>
      </c>
      <c r="AS199" t="str">
        <f>IFERROR(IF(L199="","",VLOOKUP(L199&amp;I199,Продукция!A:J,10,0)),"обратитесь к админ справочника")</f>
        <v>инструкция по применению набора РЗГА Ньюкасла</v>
      </c>
      <c r="AT199" s="11" t="s">
        <v>4823</v>
      </c>
      <c r="AU199" s="11" t="s">
        <v>4823</v>
      </c>
      <c r="AV199" s="11" t="s">
        <v>2676</v>
      </c>
      <c r="AW199" s="11" t="s">
        <v>4824</v>
      </c>
      <c r="AX199" s="11" t="s">
        <v>506</v>
      </c>
      <c r="AY199" s="11" t="s">
        <v>1142</v>
      </c>
      <c r="AZ199" s="11">
        <v>105</v>
      </c>
      <c r="BA199" s="11">
        <v>38</v>
      </c>
      <c r="BC199" s="11" t="s">
        <v>4896</v>
      </c>
    </row>
    <row r="200" spans="1:55" x14ac:dyDescent="0.25">
      <c r="A200" t="str">
        <f t="shared" si="6"/>
        <v>С/45Болезнь Ньюкасла уровень антител</v>
      </c>
      <c r="B200" t="str">
        <f>IF(E200="","",INDEX(Лаборатории!A:A,MATCH('Производственный контроль'!E200,Лаборатории!B:B,0)))</f>
        <v xml:space="preserve">КУРИНОЕ ЦАРСТВО АО </v>
      </c>
      <c r="C200" t="str">
        <f>IF(E200="","",VLOOKUP(E200,Лаборатории!B:D,3,0))</f>
        <v>U377_CHL</v>
      </c>
      <c r="D200" s="12">
        <v>45666</v>
      </c>
      <c r="E200" s="11" t="s">
        <v>793</v>
      </c>
      <c r="F200" s="11" t="s">
        <v>371</v>
      </c>
      <c r="G200" s="11" t="s">
        <v>506</v>
      </c>
      <c r="H200" s="11" t="s">
        <v>312</v>
      </c>
      <c r="I200" s="11" t="s">
        <v>3434</v>
      </c>
      <c r="J200" t="str">
        <f>IF(L200="","",VLOOKUP(L200,Продукция!B:D,3,0))</f>
        <v>Биологический_материал</v>
      </c>
      <c r="K200" t="str">
        <f>IF(L200="","",VLOOKUP(L200,Продукция!B:C,2,0))</f>
        <v>Сыворотка крови</v>
      </c>
      <c r="L200" s="151" t="s">
        <v>302</v>
      </c>
      <c r="M200">
        <f>IF(L200="","",VLOOKUP(L200,Продукция!B:L,11,0))</f>
        <v>0</v>
      </c>
      <c r="N200" s="11" t="s">
        <v>873</v>
      </c>
      <c r="P200" s="11" t="s">
        <v>340</v>
      </c>
      <c r="Q200" s="11" t="s">
        <v>854</v>
      </c>
      <c r="R200" s="153" t="s">
        <v>4878</v>
      </c>
      <c r="S200" s="11">
        <v>20</v>
      </c>
      <c r="T200" s="11" t="s">
        <v>4895</v>
      </c>
      <c r="V200" s="14">
        <v>45659</v>
      </c>
      <c r="Z200" s="11" t="s">
        <v>4823</v>
      </c>
      <c r="AA200" s="15">
        <v>0.53472222222222221</v>
      </c>
      <c r="AB200" t="str">
        <f>IF(L200="","",VLOOKUP(L200&amp;I200,Продукция!A:I,9,0))</f>
        <v>рекомендация производителя набора</v>
      </c>
      <c r="AC200" s="14">
        <v>45671</v>
      </c>
      <c r="AD200" s="11" t="s">
        <v>2676</v>
      </c>
      <c r="AE200" s="11" t="s">
        <v>4823</v>
      </c>
      <c r="AF200" t="str">
        <f>IF(AD200="","",VLOOKUP(AD200,'Сотрудники и ссылки'!A:B,2,0))</f>
        <v>Серолог</v>
      </c>
      <c r="AG200">
        <f>IF(AD200="","",VLOOKUP(AD200,'Сотрудники и ссылки'!A:C,3,0))</f>
        <v>20007746</v>
      </c>
      <c r="AH200" s="11" t="s">
        <v>2676</v>
      </c>
      <c r="AI200" t="str">
        <f>IF(AH200="","",VLOOKUP(AH200,'Сотрудники и ссылки'!A:B,2,0))</f>
        <v>Серолог</v>
      </c>
      <c r="AJ200">
        <f>IF(AH200="","",VLOOKUP(AH200,'Сотрудники и ссылки'!A:C,3,0))</f>
        <v>20007746</v>
      </c>
      <c r="AK200" s="14">
        <v>45671</v>
      </c>
      <c r="AL200" s="2">
        <f>IF(AK200="","",AK200+VLOOKUP(I200,'Вид исследования'!B:E,4,0))</f>
        <v>45672</v>
      </c>
      <c r="AM200" s="2">
        <f>IF(AK200="","",AK200+VLOOKUP(I200,'Вид исследования'!B:F,5,0))</f>
        <v>45672</v>
      </c>
      <c r="AN200" s="14">
        <v>45671</v>
      </c>
      <c r="AP200" s="11" t="s">
        <v>189</v>
      </c>
      <c r="AQ200" t="str">
        <f>IFERROR(IF(L200="","",VLOOKUP(L200&amp;I200,Продукция!A:K,11,0)),"обратитесь к админ справочника")</f>
        <v>согласно рекомендациям производителя теста</v>
      </c>
      <c r="AR200" s="11" t="s">
        <v>4823</v>
      </c>
      <c r="AS200" t="str">
        <f>IFERROR(IF(L200="","",VLOOKUP(L200&amp;I200,Продукция!A:J,10,0)),"обратитесь к админ справочника")</f>
        <v>инструкция по применению набора РЗГА Ньюкасла</v>
      </c>
      <c r="AT200" s="11" t="s">
        <v>4823</v>
      </c>
      <c r="AU200" s="11" t="s">
        <v>4823</v>
      </c>
      <c r="AV200" s="11" t="s">
        <v>2676</v>
      </c>
      <c r="AW200" s="11" t="s">
        <v>4824</v>
      </c>
      <c r="AX200" s="11" t="s">
        <v>506</v>
      </c>
      <c r="AY200" s="11" t="s">
        <v>1141</v>
      </c>
      <c r="AZ200" s="11">
        <v>105</v>
      </c>
      <c r="BA200" s="11">
        <v>38</v>
      </c>
      <c r="BC200" s="11" t="s">
        <v>4896</v>
      </c>
    </row>
    <row r="201" spans="1:55" x14ac:dyDescent="0.25">
      <c r="A201" t="str">
        <f t="shared" si="6"/>
        <v>С/45Болезнь Ньюкасла уровень антител</v>
      </c>
      <c r="B201" t="str">
        <f>IF(E201="","",INDEX(Лаборатории!A:A,MATCH('Производственный контроль'!E201,Лаборатории!B:B,0)))</f>
        <v xml:space="preserve">КУРИНОЕ ЦАРСТВО АО </v>
      </c>
      <c r="C201" t="str">
        <f>IF(E201="","",VLOOKUP(E201,Лаборатории!B:D,3,0))</f>
        <v>U377_CHL</v>
      </c>
      <c r="D201" s="12">
        <v>45666</v>
      </c>
      <c r="E201" s="11" t="s">
        <v>793</v>
      </c>
      <c r="F201" s="11" t="s">
        <v>371</v>
      </c>
      <c r="G201" s="11" t="s">
        <v>506</v>
      </c>
      <c r="H201" s="11" t="s">
        <v>312</v>
      </c>
      <c r="I201" s="11" t="s">
        <v>3434</v>
      </c>
      <c r="J201" t="str">
        <f>IF(L201="","",VLOOKUP(L201,Продукция!B:D,3,0))</f>
        <v>Биологический_материал</v>
      </c>
      <c r="K201" t="str">
        <f>IF(L201="","",VLOOKUP(L201,Продукция!B:C,2,0))</f>
        <v>Сыворотка крови</v>
      </c>
      <c r="L201" s="151" t="s">
        <v>302</v>
      </c>
      <c r="M201">
        <f>IF(L201="","",VLOOKUP(L201,Продукция!B:L,11,0))</f>
        <v>0</v>
      </c>
      <c r="N201" s="11" t="s">
        <v>873</v>
      </c>
      <c r="P201" s="11" t="s">
        <v>340</v>
      </c>
      <c r="Q201" s="11" t="s">
        <v>854</v>
      </c>
      <c r="R201" s="153" t="s">
        <v>4879</v>
      </c>
      <c r="S201" s="11">
        <v>20</v>
      </c>
      <c r="T201" s="11" t="s">
        <v>4895</v>
      </c>
      <c r="V201" s="14">
        <v>45659</v>
      </c>
      <c r="Z201" s="11" t="s">
        <v>4823</v>
      </c>
      <c r="AA201" s="15">
        <v>0.53472222222222221</v>
      </c>
      <c r="AB201" t="str">
        <f>IF(L201="","",VLOOKUP(L201&amp;I201,Продукция!A:I,9,0))</f>
        <v>рекомендация производителя набора</v>
      </c>
      <c r="AC201" s="14">
        <v>45671</v>
      </c>
      <c r="AD201" s="11" t="s">
        <v>2676</v>
      </c>
      <c r="AE201" s="11" t="s">
        <v>4823</v>
      </c>
      <c r="AF201" t="str">
        <f>IF(AD201="","",VLOOKUP(AD201,'Сотрудники и ссылки'!A:B,2,0))</f>
        <v>Серолог</v>
      </c>
      <c r="AG201">
        <f>IF(AD201="","",VLOOKUP(AD201,'Сотрудники и ссылки'!A:C,3,0))</f>
        <v>20007746</v>
      </c>
      <c r="AH201" s="11" t="s">
        <v>2676</v>
      </c>
      <c r="AI201" t="str">
        <f>IF(AH201="","",VLOOKUP(AH201,'Сотрудники и ссылки'!A:B,2,0))</f>
        <v>Серолог</v>
      </c>
      <c r="AJ201">
        <f>IF(AH201="","",VLOOKUP(AH201,'Сотрудники и ссылки'!A:C,3,0))</f>
        <v>20007746</v>
      </c>
      <c r="AK201" s="14">
        <v>45671</v>
      </c>
      <c r="AL201" s="2">
        <f>IF(AK201="","",AK201+VLOOKUP(I201,'Вид исследования'!B:E,4,0))</f>
        <v>45672</v>
      </c>
      <c r="AM201" s="2">
        <f>IF(AK201="","",AK201+VLOOKUP(I201,'Вид исследования'!B:F,5,0))</f>
        <v>45672</v>
      </c>
      <c r="AN201" s="14">
        <v>45671</v>
      </c>
      <c r="AP201" s="11" t="s">
        <v>189</v>
      </c>
      <c r="AQ201" t="str">
        <f>IFERROR(IF(L201="","",VLOOKUP(L201&amp;I201,Продукция!A:K,11,0)),"обратитесь к админ справочника")</f>
        <v>согласно рекомендациям производителя теста</v>
      </c>
      <c r="AR201" s="11" t="s">
        <v>4823</v>
      </c>
      <c r="AS201" t="str">
        <f>IFERROR(IF(L201="","",VLOOKUP(L201&amp;I201,Продукция!A:J,10,0)),"обратитесь к админ справочника")</f>
        <v>инструкция по применению набора РЗГА Ньюкасла</v>
      </c>
      <c r="AT201" s="11" t="s">
        <v>4823</v>
      </c>
      <c r="AU201" s="11" t="s">
        <v>4823</v>
      </c>
      <c r="AV201" s="11" t="s">
        <v>2676</v>
      </c>
      <c r="AW201" s="11" t="s">
        <v>4824</v>
      </c>
      <c r="AX201" s="11" t="s">
        <v>506</v>
      </c>
      <c r="AY201" s="11" t="s">
        <v>1133</v>
      </c>
      <c r="AZ201" s="11">
        <v>105</v>
      </c>
      <c r="BA201" s="11">
        <v>38</v>
      </c>
      <c r="BC201" s="11" t="s">
        <v>4896</v>
      </c>
    </row>
    <row r="202" spans="1:55" x14ac:dyDescent="0.25">
      <c r="A202" t="str">
        <f t="shared" si="6"/>
        <v>С/45Болезнь Ньюкасла уровень антител</v>
      </c>
      <c r="B202" t="str">
        <f>IF(E202="","",INDEX(Лаборатории!A:A,MATCH('Производственный контроль'!E202,Лаборатории!B:B,0)))</f>
        <v xml:space="preserve">КУРИНОЕ ЦАРСТВО АО </v>
      </c>
      <c r="C202" t="str">
        <f>IF(E202="","",VLOOKUP(E202,Лаборатории!B:D,3,0))</f>
        <v>U377_CHL</v>
      </c>
      <c r="D202" s="12">
        <v>45666</v>
      </c>
      <c r="E202" s="11" t="s">
        <v>793</v>
      </c>
      <c r="F202" s="11" t="s">
        <v>371</v>
      </c>
      <c r="G202" s="11" t="s">
        <v>506</v>
      </c>
      <c r="H202" s="11" t="s">
        <v>312</v>
      </c>
      <c r="I202" s="11" t="s">
        <v>3434</v>
      </c>
      <c r="J202" t="str">
        <f>IF(L202="","",VLOOKUP(L202,Продукция!B:D,3,0))</f>
        <v>Биологический_материал</v>
      </c>
      <c r="K202" t="str">
        <f>IF(L202="","",VLOOKUP(L202,Продукция!B:C,2,0))</f>
        <v>Сыворотка крови</v>
      </c>
      <c r="L202" s="151" t="s">
        <v>302</v>
      </c>
      <c r="M202">
        <f>IF(L202="","",VLOOKUP(L202,Продукция!B:L,11,0))</f>
        <v>0</v>
      </c>
      <c r="N202" s="11" t="s">
        <v>873</v>
      </c>
      <c r="P202" s="11" t="s">
        <v>340</v>
      </c>
      <c r="Q202" s="11" t="s">
        <v>854</v>
      </c>
      <c r="R202" s="153" t="s">
        <v>4880</v>
      </c>
      <c r="S202" s="11">
        <v>20</v>
      </c>
      <c r="T202" s="11" t="s">
        <v>4895</v>
      </c>
      <c r="V202" s="14">
        <v>45661</v>
      </c>
      <c r="Z202" s="11" t="s">
        <v>4823</v>
      </c>
      <c r="AA202" s="15">
        <v>0.53472222222222221</v>
      </c>
      <c r="AB202" t="str">
        <f>IF(L202="","",VLOOKUP(L202&amp;I202,Продукция!A:I,9,0))</f>
        <v>рекомендация производителя набора</v>
      </c>
      <c r="AC202" s="14">
        <v>45671</v>
      </c>
      <c r="AD202" s="11" t="s">
        <v>2676</v>
      </c>
      <c r="AE202" s="11" t="s">
        <v>4823</v>
      </c>
      <c r="AF202" t="str">
        <f>IF(AD202="","",VLOOKUP(AD202,'Сотрудники и ссылки'!A:B,2,0))</f>
        <v>Серолог</v>
      </c>
      <c r="AG202">
        <f>IF(AD202="","",VLOOKUP(AD202,'Сотрудники и ссылки'!A:C,3,0))</f>
        <v>20007746</v>
      </c>
      <c r="AH202" s="11" t="s">
        <v>2676</v>
      </c>
      <c r="AI202" t="str">
        <f>IF(AH202="","",VLOOKUP(AH202,'Сотрудники и ссылки'!A:B,2,0))</f>
        <v>Серолог</v>
      </c>
      <c r="AJ202">
        <f>IF(AH202="","",VLOOKUP(AH202,'Сотрудники и ссылки'!A:C,3,0))</f>
        <v>20007746</v>
      </c>
      <c r="AK202" s="14">
        <v>45671</v>
      </c>
      <c r="AL202" s="2">
        <f>IF(AK202="","",AK202+VLOOKUP(I202,'Вид исследования'!B:E,4,0))</f>
        <v>45672</v>
      </c>
      <c r="AM202" s="2">
        <f>IF(AK202="","",AK202+VLOOKUP(I202,'Вид исследования'!B:F,5,0))</f>
        <v>45672</v>
      </c>
      <c r="AN202" s="14">
        <v>45671</v>
      </c>
      <c r="AP202" s="11" t="s">
        <v>189</v>
      </c>
      <c r="AQ202" t="str">
        <f>IFERROR(IF(L202="","",VLOOKUP(L202&amp;I202,Продукция!A:K,11,0)),"обратитесь к админ справочника")</f>
        <v>согласно рекомендациям производителя теста</v>
      </c>
      <c r="AR202" s="11" t="s">
        <v>4823</v>
      </c>
      <c r="AS202" t="str">
        <f>IFERROR(IF(L202="","",VLOOKUP(L202&amp;I202,Продукция!A:J,10,0)),"обратитесь к админ справочника")</f>
        <v>инструкция по применению набора РЗГА Ньюкасла</v>
      </c>
      <c r="AT202" s="11" t="s">
        <v>4823</v>
      </c>
      <c r="AU202" s="11" t="s">
        <v>4823</v>
      </c>
      <c r="AV202" s="11" t="s">
        <v>2676</v>
      </c>
      <c r="AW202" s="11" t="s">
        <v>4824</v>
      </c>
      <c r="AX202" s="11" t="s">
        <v>506</v>
      </c>
      <c r="AY202" s="11" t="s">
        <v>1134</v>
      </c>
      <c r="AZ202" s="11">
        <v>105</v>
      </c>
      <c r="BA202" s="11">
        <v>38</v>
      </c>
      <c r="BC202" s="11" t="s">
        <v>4896</v>
      </c>
    </row>
    <row r="203" spans="1:55" x14ac:dyDescent="0.25">
      <c r="A203" t="str">
        <f t="shared" si="6"/>
        <v>С/45Болезнь Ньюкасла уровень антител</v>
      </c>
      <c r="B203" t="str">
        <f>IF(E203="","",INDEX(Лаборатории!A:A,MATCH('Производственный контроль'!E203,Лаборатории!B:B,0)))</f>
        <v xml:space="preserve">КУРИНОЕ ЦАРСТВО АО </v>
      </c>
      <c r="C203" t="str">
        <f>IF(E203="","",VLOOKUP(E203,Лаборатории!B:D,3,0))</f>
        <v>U377_CHL</v>
      </c>
      <c r="D203" s="12">
        <v>45666</v>
      </c>
      <c r="E203" s="11" t="s">
        <v>793</v>
      </c>
      <c r="F203" s="11" t="s">
        <v>371</v>
      </c>
      <c r="G203" s="11" t="s">
        <v>506</v>
      </c>
      <c r="H203" s="11" t="s">
        <v>312</v>
      </c>
      <c r="I203" s="11" t="s">
        <v>3434</v>
      </c>
      <c r="J203" t="str">
        <f>IF(L203="","",VLOOKUP(L203,Продукция!B:D,3,0))</f>
        <v>Биологический_материал</v>
      </c>
      <c r="K203" t="str">
        <f>IF(L203="","",VLOOKUP(L203,Продукция!B:C,2,0))</f>
        <v>Сыворотка крови</v>
      </c>
      <c r="L203" s="151" t="s">
        <v>302</v>
      </c>
      <c r="M203">
        <f>IF(L203="","",VLOOKUP(L203,Продукция!B:L,11,0))</f>
        <v>0</v>
      </c>
      <c r="N203" s="11" t="s">
        <v>873</v>
      </c>
      <c r="P203" s="11" t="s">
        <v>340</v>
      </c>
      <c r="Q203" s="11" t="s">
        <v>854</v>
      </c>
      <c r="R203" s="153" t="s">
        <v>4881</v>
      </c>
      <c r="S203" s="11">
        <v>20</v>
      </c>
      <c r="T203" s="11" t="s">
        <v>4895</v>
      </c>
      <c r="V203" s="14">
        <v>45661</v>
      </c>
      <c r="Z203" s="11" t="s">
        <v>4823</v>
      </c>
      <c r="AA203" s="15">
        <v>0.53472222222222221</v>
      </c>
      <c r="AB203" t="str">
        <f>IF(L203="","",VLOOKUP(L203&amp;I203,Продукция!A:I,9,0))</f>
        <v>рекомендация производителя набора</v>
      </c>
      <c r="AC203" s="14">
        <v>45671</v>
      </c>
      <c r="AD203" s="11" t="s">
        <v>2676</v>
      </c>
      <c r="AE203" s="11" t="s">
        <v>4823</v>
      </c>
      <c r="AF203" t="str">
        <f>IF(AD203="","",VLOOKUP(AD203,'Сотрудники и ссылки'!A:B,2,0))</f>
        <v>Серолог</v>
      </c>
      <c r="AG203">
        <f>IF(AD203="","",VLOOKUP(AD203,'Сотрудники и ссылки'!A:C,3,0))</f>
        <v>20007746</v>
      </c>
      <c r="AH203" s="11" t="s">
        <v>2676</v>
      </c>
      <c r="AI203" t="str">
        <f>IF(AH203="","",VLOOKUP(AH203,'Сотрудники и ссылки'!A:B,2,0))</f>
        <v>Серолог</v>
      </c>
      <c r="AJ203">
        <f>IF(AH203="","",VLOOKUP(AH203,'Сотрудники и ссылки'!A:C,3,0))</f>
        <v>20007746</v>
      </c>
      <c r="AK203" s="14">
        <v>45671</v>
      </c>
      <c r="AL203" s="2">
        <f>IF(AK203="","",AK203+VLOOKUP(I203,'Вид исследования'!B:E,4,0))</f>
        <v>45672</v>
      </c>
      <c r="AM203" s="2">
        <f>IF(AK203="","",AK203+VLOOKUP(I203,'Вид исследования'!B:F,5,0))</f>
        <v>45672</v>
      </c>
      <c r="AN203" s="14">
        <v>45671</v>
      </c>
      <c r="AP203" s="11" t="s">
        <v>189</v>
      </c>
      <c r="AQ203" t="str">
        <f>IFERROR(IF(L203="","",VLOOKUP(L203&amp;I203,Продукция!A:K,11,0)),"обратитесь к админ справочника")</f>
        <v>согласно рекомендациям производителя теста</v>
      </c>
      <c r="AR203" s="11" t="s">
        <v>4823</v>
      </c>
      <c r="AS203" t="str">
        <f>IFERROR(IF(L203="","",VLOOKUP(L203&amp;I203,Продукция!A:J,10,0)),"обратитесь к админ справочника")</f>
        <v>инструкция по применению набора РЗГА Ньюкасла</v>
      </c>
      <c r="AT203" s="11" t="s">
        <v>4823</v>
      </c>
      <c r="AU203" s="11" t="s">
        <v>4823</v>
      </c>
      <c r="AV203" s="11" t="s">
        <v>2676</v>
      </c>
      <c r="AW203" s="11" t="s">
        <v>4824</v>
      </c>
      <c r="AX203" s="11" t="s">
        <v>506</v>
      </c>
      <c r="AY203" s="11" t="s">
        <v>1135</v>
      </c>
      <c r="AZ203" s="11">
        <v>105</v>
      </c>
      <c r="BA203" s="11">
        <v>38</v>
      </c>
      <c r="BC203" s="11" t="s">
        <v>4896</v>
      </c>
    </row>
    <row r="204" spans="1:55" x14ac:dyDescent="0.25">
      <c r="A204" t="str">
        <f t="shared" si="6"/>
        <v>С/45Болезнь Ньюкасла уровень антител</v>
      </c>
      <c r="B204" t="str">
        <f>IF(E204="","",INDEX(Лаборатории!A:A,MATCH('Производственный контроль'!E204,Лаборатории!B:B,0)))</f>
        <v xml:space="preserve">КУРИНОЕ ЦАРСТВО АО </v>
      </c>
      <c r="C204" t="str">
        <f>IF(E204="","",VLOOKUP(E204,Лаборатории!B:D,3,0))</f>
        <v>U377_CHL</v>
      </c>
      <c r="D204" s="12">
        <v>45666</v>
      </c>
      <c r="E204" s="11" t="s">
        <v>793</v>
      </c>
      <c r="F204" s="11" t="s">
        <v>371</v>
      </c>
      <c r="G204" s="11" t="s">
        <v>506</v>
      </c>
      <c r="H204" s="11" t="s">
        <v>312</v>
      </c>
      <c r="I204" s="11" t="s">
        <v>3434</v>
      </c>
      <c r="J204" t="str">
        <f>IF(L204="","",VLOOKUP(L204,Продукция!B:D,3,0))</f>
        <v>Биологический_материал</v>
      </c>
      <c r="K204" t="str">
        <f>IF(L204="","",VLOOKUP(L204,Продукция!B:C,2,0))</f>
        <v>Сыворотка крови</v>
      </c>
      <c r="L204" s="151" t="s">
        <v>302</v>
      </c>
      <c r="M204">
        <f>IF(L204="","",VLOOKUP(L204,Продукция!B:L,11,0))</f>
        <v>0</v>
      </c>
      <c r="N204" s="11" t="s">
        <v>873</v>
      </c>
      <c r="P204" s="11" t="s">
        <v>340</v>
      </c>
      <c r="Q204" s="11" t="s">
        <v>854</v>
      </c>
      <c r="R204" s="153" t="s">
        <v>4882</v>
      </c>
      <c r="S204" s="11">
        <v>20</v>
      </c>
      <c r="T204" s="11" t="s">
        <v>4895</v>
      </c>
      <c r="V204" s="14">
        <v>45661</v>
      </c>
      <c r="Z204" s="11" t="s">
        <v>4823</v>
      </c>
      <c r="AA204" s="15">
        <v>0.53472222222222221</v>
      </c>
      <c r="AB204" t="str">
        <f>IF(L204="","",VLOOKUP(L204&amp;I204,Продукция!A:I,9,0))</f>
        <v>рекомендация производителя набора</v>
      </c>
      <c r="AC204" s="14">
        <v>45671</v>
      </c>
      <c r="AD204" s="11" t="s">
        <v>2676</v>
      </c>
      <c r="AE204" s="11" t="s">
        <v>4823</v>
      </c>
      <c r="AF204" t="str">
        <f>IF(AD204="","",VLOOKUP(AD204,'Сотрудники и ссылки'!A:B,2,0))</f>
        <v>Серолог</v>
      </c>
      <c r="AG204">
        <f>IF(AD204="","",VLOOKUP(AD204,'Сотрудники и ссылки'!A:C,3,0))</f>
        <v>20007746</v>
      </c>
      <c r="AH204" s="11" t="s">
        <v>2676</v>
      </c>
      <c r="AI204" t="str">
        <f>IF(AH204="","",VLOOKUP(AH204,'Сотрудники и ссылки'!A:B,2,0))</f>
        <v>Серолог</v>
      </c>
      <c r="AJ204">
        <f>IF(AH204="","",VLOOKUP(AH204,'Сотрудники и ссылки'!A:C,3,0))</f>
        <v>20007746</v>
      </c>
      <c r="AK204" s="14">
        <v>45671</v>
      </c>
      <c r="AL204" s="2">
        <f>IF(AK204="","",AK204+VLOOKUP(I204,'Вид исследования'!B:E,4,0))</f>
        <v>45672</v>
      </c>
      <c r="AM204" s="2">
        <f>IF(AK204="","",AK204+VLOOKUP(I204,'Вид исследования'!B:F,5,0))</f>
        <v>45672</v>
      </c>
      <c r="AN204" s="14">
        <v>45671</v>
      </c>
      <c r="AP204" s="11" t="s">
        <v>189</v>
      </c>
      <c r="AQ204" t="str">
        <f>IFERROR(IF(L204="","",VLOOKUP(L204&amp;I204,Продукция!A:K,11,0)),"обратитесь к админ справочника")</f>
        <v>согласно рекомендациям производителя теста</v>
      </c>
      <c r="AR204" s="11" t="s">
        <v>4823</v>
      </c>
      <c r="AS204" t="str">
        <f>IFERROR(IF(L204="","",VLOOKUP(L204&amp;I204,Продукция!A:J,10,0)),"обратитесь к админ справочника")</f>
        <v>инструкция по применению набора РЗГА Ньюкасла</v>
      </c>
      <c r="AT204" s="11" t="s">
        <v>4823</v>
      </c>
      <c r="AU204" s="11" t="s">
        <v>4823</v>
      </c>
      <c r="AV204" s="11" t="s">
        <v>2676</v>
      </c>
      <c r="AW204" s="11" t="s">
        <v>4824</v>
      </c>
      <c r="AX204" s="11" t="s">
        <v>506</v>
      </c>
      <c r="AY204" s="11" t="s">
        <v>1136</v>
      </c>
      <c r="AZ204" s="11">
        <v>105</v>
      </c>
      <c r="BA204" s="11">
        <v>38</v>
      </c>
      <c r="BC204" s="11" t="s">
        <v>4896</v>
      </c>
    </row>
    <row r="205" spans="1:55" x14ac:dyDescent="0.25">
      <c r="A205" t="str">
        <f t="shared" si="6"/>
        <v>С/45Болезнь Ньюкасла уровень антител</v>
      </c>
      <c r="B205" t="str">
        <f>IF(E205="","",INDEX(Лаборатории!A:A,MATCH('Производственный контроль'!E205,Лаборатории!B:B,0)))</f>
        <v xml:space="preserve">КУРИНОЕ ЦАРСТВО АО </v>
      </c>
      <c r="C205" t="str">
        <f>IF(E205="","",VLOOKUP(E205,Лаборатории!B:D,3,0))</f>
        <v>U377_CHL</v>
      </c>
      <c r="D205" s="12">
        <v>45666</v>
      </c>
      <c r="E205" s="11" t="s">
        <v>793</v>
      </c>
      <c r="F205" s="11" t="s">
        <v>371</v>
      </c>
      <c r="G205" s="11" t="s">
        <v>506</v>
      </c>
      <c r="H205" s="11" t="s">
        <v>312</v>
      </c>
      <c r="I205" s="11" t="s">
        <v>3434</v>
      </c>
      <c r="J205" t="str">
        <f>IF(L205="","",VLOOKUP(L205,Продукция!B:D,3,0))</f>
        <v>Биологический_материал</v>
      </c>
      <c r="K205" t="str">
        <f>IF(L205="","",VLOOKUP(L205,Продукция!B:C,2,0))</f>
        <v>Сыворотка крови</v>
      </c>
      <c r="L205" s="151" t="s">
        <v>302</v>
      </c>
      <c r="M205">
        <f>IF(L205="","",VLOOKUP(L205,Продукция!B:L,11,0))</f>
        <v>0</v>
      </c>
      <c r="N205" s="11" t="s">
        <v>873</v>
      </c>
      <c r="P205" s="11" t="s">
        <v>340</v>
      </c>
      <c r="Q205" s="11" t="s">
        <v>854</v>
      </c>
      <c r="R205" s="153" t="s">
        <v>4883</v>
      </c>
      <c r="S205" s="11">
        <v>20</v>
      </c>
      <c r="T205" s="11" t="s">
        <v>4895</v>
      </c>
      <c r="V205" s="14">
        <v>45661</v>
      </c>
      <c r="Z205" s="11" t="s">
        <v>4823</v>
      </c>
      <c r="AA205" s="15">
        <v>0.53472222222222221</v>
      </c>
      <c r="AB205" t="str">
        <f>IF(L205="","",VLOOKUP(L205&amp;I205,Продукция!A:I,9,0))</f>
        <v>рекомендация производителя набора</v>
      </c>
      <c r="AC205" s="14">
        <v>45671</v>
      </c>
      <c r="AD205" s="11" t="s">
        <v>2676</v>
      </c>
      <c r="AE205" s="11" t="s">
        <v>4823</v>
      </c>
      <c r="AF205" t="str">
        <f>IF(AD205="","",VLOOKUP(AD205,'Сотрудники и ссылки'!A:B,2,0))</f>
        <v>Серолог</v>
      </c>
      <c r="AG205">
        <f>IF(AD205="","",VLOOKUP(AD205,'Сотрудники и ссылки'!A:C,3,0))</f>
        <v>20007746</v>
      </c>
      <c r="AH205" s="11" t="s">
        <v>2676</v>
      </c>
      <c r="AI205" t="str">
        <f>IF(AH205="","",VLOOKUP(AH205,'Сотрудники и ссылки'!A:B,2,0))</f>
        <v>Серолог</v>
      </c>
      <c r="AJ205">
        <f>IF(AH205="","",VLOOKUP(AH205,'Сотрудники и ссылки'!A:C,3,0))</f>
        <v>20007746</v>
      </c>
      <c r="AK205" s="14">
        <v>45671</v>
      </c>
      <c r="AL205" s="2">
        <f>IF(AK205="","",AK205+VLOOKUP(I205,'Вид исследования'!B:E,4,0))</f>
        <v>45672</v>
      </c>
      <c r="AM205" s="2">
        <f>IF(AK205="","",AK205+VLOOKUP(I205,'Вид исследования'!B:F,5,0))</f>
        <v>45672</v>
      </c>
      <c r="AN205" s="14">
        <v>45671</v>
      </c>
      <c r="AP205" s="11" t="s">
        <v>189</v>
      </c>
      <c r="AQ205" t="str">
        <f>IFERROR(IF(L205="","",VLOOKUP(L205&amp;I205,Продукция!A:K,11,0)),"обратитесь к админ справочника")</f>
        <v>согласно рекомендациям производителя теста</v>
      </c>
      <c r="AR205" s="11" t="s">
        <v>4823</v>
      </c>
      <c r="AS205" t="str">
        <f>IFERROR(IF(L205="","",VLOOKUP(L205&amp;I205,Продукция!A:J,10,0)),"обратитесь к админ справочника")</f>
        <v>инструкция по применению набора РЗГА Ньюкасла</v>
      </c>
      <c r="AT205" s="11" t="s">
        <v>4823</v>
      </c>
      <c r="AU205" s="11" t="s">
        <v>4823</v>
      </c>
      <c r="AV205" s="11" t="s">
        <v>2676</v>
      </c>
      <c r="AW205" s="11" t="s">
        <v>4824</v>
      </c>
      <c r="AX205" s="11" t="s">
        <v>506</v>
      </c>
      <c r="AY205" s="11" t="s">
        <v>1137</v>
      </c>
      <c r="AZ205" s="11">
        <v>105</v>
      </c>
      <c r="BA205" s="11">
        <v>38</v>
      </c>
      <c r="BC205" s="11" t="s">
        <v>4896</v>
      </c>
    </row>
    <row r="206" spans="1:55" x14ac:dyDescent="0.25">
      <c r="A206" t="str">
        <f t="shared" si="6"/>
        <v>С/45Болезнь Ньюкасла уровень антител</v>
      </c>
      <c r="B206" t="str">
        <f>IF(E206="","",INDEX(Лаборатории!A:A,MATCH('Производственный контроль'!E206,Лаборатории!B:B,0)))</f>
        <v xml:space="preserve">КУРИНОЕ ЦАРСТВО АО </v>
      </c>
      <c r="C206" t="str">
        <f>IF(E206="","",VLOOKUP(E206,Лаборатории!B:D,3,0))</f>
        <v>U377_CHL</v>
      </c>
      <c r="D206" s="12">
        <v>45666</v>
      </c>
      <c r="E206" s="11" t="s">
        <v>793</v>
      </c>
      <c r="F206" s="11" t="s">
        <v>371</v>
      </c>
      <c r="G206" s="11" t="s">
        <v>506</v>
      </c>
      <c r="H206" s="11" t="s">
        <v>312</v>
      </c>
      <c r="I206" s="11" t="s">
        <v>3434</v>
      </c>
      <c r="J206" t="str">
        <f>IF(L206="","",VLOOKUP(L206,Продукция!B:D,3,0))</f>
        <v>Биологический_материал</v>
      </c>
      <c r="K206" t="str">
        <f>IF(L206="","",VLOOKUP(L206,Продукция!B:C,2,0))</f>
        <v>Сыворотка крови</v>
      </c>
      <c r="L206" s="151" t="s">
        <v>302</v>
      </c>
      <c r="M206">
        <f>IF(L206="","",VLOOKUP(L206,Продукция!B:L,11,0))</f>
        <v>0</v>
      </c>
      <c r="N206" s="11" t="s">
        <v>873</v>
      </c>
      <c r="P206" s="11" t="s">
        <v>340</v>
      </c>
      <c r="Q206" s="11" t="s">
        <v>854</v>
      </c>
      <c r="R206" s="153" t="s">
        <v>4884</v>
      </c>
      <c r="S206" s="11">
        <v>20</v>
      </c>
      <c r="T206" s="11" t="s">
        <v>4895</v>
      </c>
      <c r="V206" s="14">
        <v>45662</v>
      </c>
      <c r="Z206" s="11" t="s">
        <v>4823</v>
      </c>
      <c r="AA206" s="15">
        <v>0.53472222222222221</v>
      </c>
      <c r="AB206" t="str">
        <f>IF(L206="","",VLOOKUP(L206&amp;I206,Продукция!A:I,9,0))</f>
        <v>рекомендация производителя набора</v>
      </c>
      <c r="AC206" s="14">
        <v>45671</v>
      </c>
      <c r="AD206" s="11" t="s">
        <v>2676</v>
      </c>
      <c r="AE206" s="11" t="s">
        <v>4823</v>
      </c>
      <c r="AF206" t="str">
        <f>IF(AD206="","",VLOOKUP(AD206,'Сотрудники и ссылки'!A:B,2,0))</f>
        <v>Серолог</v>
      </c>
      <c r="AG206">
        <f>IF(AD206="","",VLOOKUP(AD206,'Сотрудники и ссылки'!A:C,3,0))</f>
        <v>20007746</v>
      </c>
      <c r="AH206" s="11" t="s">
        <v>2676</v>
      </c>
      <c r="AI206" t="str">
        <f>IF(AH206="","",VLOOKUP(AH206,'Сотрудники и ссылки'!A:B,2,0))</f>
        <v>Серолог</v>
      </c>
      <c r="AJ206">
        <f>IF(AH206="","",VLOOKUP(AH206,'Сотрудники и ссылки'!A:C,3,0))</f>
        <v>20007746</v>
      </c>
      <c r="AK206" s="14">
        <v>45671</v>
      </c>
      <c r="AL206" s="2">
        <f>IF(AK206="","",AK206+VLOOKUP(I206,'Вид исследования'!B:E,4,0))</f>
        <v>45672</v>
      </c>
      <c r="AM206" s="2">
        <f>IF(AK206="","",AK206+VLOOKUP(I206,'Вид исследования'!B:F,5,0))</f>
        <v>45672</v>
      </c>
      <c r="AN206" s="14">
        <v>45671</v>
      </c>
      <c r="AP206" s="11" t="s">
        <v>189</v>
      </c>
      <c r="AQ206" t="str">
        <f>IFERROR(IF(L206="","",VLOOKUP(L206&amp;I206,Продукция!A:K,11,0)),"обратитесь к админ справочника")</f>
        <v>согласно рекомендациям производителя теста</v>
      </c>
      <c r="AR206" s="11" t="s">
        <v>4823</v>
      </c>
      <c r="AS206" t="str">
        <f>IFERROR(IF(L206="","",VLOOKUP(L206&amp;I206,Продукция!A:J,10,0)),"обратитесь к админ справочника")</f>
        <v>инструкция по применению набора РЗГА Ньюкасла</v>
      </c>
      <c r="AT206" s="11" t="s">
        <v>4823</v>
      </c>
      <c r="AU206" s="11" t="s">
        <v>4823</v>
      </c>
      <c r="AV206" s="11" t="s">
        <v>2676</v>
      </c>
      <c r="AW206" s="11" t="s">
        <v>4824</v>
      </c>
      <c r="AX206" s="11" t="s">
        <v>506</v>
      </c>
      <c r="AY206" s="11" t="s">
        <v>1138</v>
      </c>
      <c r="AZ206" s="11">
        <v>105</v>
      </c>
      <c r="BA206" s="11">
        <v>38</v>
      </c>
      <c r="BC206" s="11" t="s">
        <v>4896</v>
      </c>
    </row>
    <row r="207" spans="1:55" x14ac:dyDescent="0.25">
      <c r="A207" t="str">
        <f t="shared" ref="A207:A270" si="7">T207&amp;I207</f>
        <v>С/45Болезнь Ньюкасла уровень антител</v>
      </c>
      <c r="B207" t="str">
        <f>IF(E207="","",INDEX(Лаборатории!A:A,MATCH('Производственный контроль'!E207,Лаборатории!B:B,0)))</f>
        <v xml:space="preserve">КУРИНОЕ ЦАРСТВО АО </v>
      </c>
      <c r="C207" t="str">
        <f>IF(E207="","",VLOOKUP(E207,Лаборатории!B:D,3,0))</f>
        <v>U377_CHL</v>
      </c>
      <c r="D207" s="12">
        <v>45666</v>
      </c>
      <c r="E207" s="11" t="s">
        <v>793</v>
      </c>
      <c r="F207" s="11" t="s">
        <v>371</v>
      </c>
      <c r="G207" s="11" t="s">
        <v>506</v>
      </c>
      <c r="H207" s="11" t="s">
        <v>312</v>
      </c>
      <c r="I207" s="11" t="s">
        <v>3434</v>
      </c>
      <c r="J207" t="str">
        <f>IF(L207="","",VLOOKUP(L207,Продукция!B:D,3,0))</f>
        <v>Биологический_материал</v>
      </c>
      <c r="K207" t="str">
        <f>IF(L207="","",VLOOKUP(L207,Продукция!B:C,2,0))</f>
        <v>Сыворотка крови</v>
      </c>
      <c r="L207" s="151" t="s">
        <v>302</v>
      </c>
      <c r="M207">
        <f>IF(L207="","",VLOOKUP(L207,Продукция!B:L,11,0))</f>
        <v>0</v>
      </c>
      <c r="N207" s="11" t="s">
        <v>873</v>
      </c>
      <c r="P207" s="11" t="s">
        <v>340</v>
      </c>
      <c r="Q207" s="11" t="s">
        <v>854</v>
      </c>
      <c r="R207" s="153" t="s">
        <v>4885</v>
      </c>
      <c r="S207" s="11">
        <v>20</v>
      </c>
      <c r="T207" s="11" t="s">
        <v>4895</v>
      </c>
      <c r="V207" s="14">
        <v>45662</v>
      </c>
      <c r="Z207" s="11" t="s">
        <v>4823</v>
      </c>
      <c r="AA207" s="15">
        <v>0.53472222222222221</v>
      </c>
      <c r="AB207" t="str">
        <f>IF(L207="","",VLOOKUP(L207&amp;I207,Продукция!A:I,9,0))</f>
        <v>рекомендация производителя набора</v>
      </c>
      <c r="AC207" s="14">
        <v>45671</v>
      </c>
      <c r="AD207" s="11" t="s">
        <v>2676</v>
      </c>
      <c r="AE207" s="11" t="s">
        <v>4823</v>
      </c>
      <c r="AF207" t="str">
        <f>IF(AD207="","",VLOOKUP(AD207,'Сотрудники и ссылки'!A:B,2,0))</f>
        <v>Серолог</v>
      </c>
      <c r="AG207">
        <f>IF(AD207="","",VLOOKUP(AD207,'Сотрудники и ссылки'!A:C,3,0))</f>
        <v>20007746</v>
      </c>
      <c r="AH207" s="11" t="s">
        <v>2676</v>
      </c>
      <c r="AI207" t="str">
        <f>IF(AH207="","",VLOOKUP(AH207,'Сотрудники и ссылки'!A:B,2,0))</f>
        <v>Серолог</v>
      </c>
      <c r="AJ207">
        <f>IF(AH207="","",VLOOKUP(AH207,'Сотрудники и ссылки'!A:C,3,0))</f>
        <v>20007746</v>
      </c>
      <c r="AK207" s="14">
        <v>45671</v>
      </c>
      <c r="AL207" s="2">
        <f>IF(AK207="","",AK207+VLOOKUP(I207,'Вид исследования'!B:E,4,0))</f>
        <v>45672</v>
      </c>
      <c r="AM207" s="2">
        <f>IF(AK207="","",AK207+VLOOKUP(I207,'Вид исследования'!B:F,5,0))</f>
        <v>45672</v>
      </c>
      <c r="AN207" s="14">
        <v>45671</v>
      </c>
      <c r="AP207" s="11" t="s">
        <v>189</v>
      </c>
      <c r="AQ207" t="str">
        <f>IFERROR(IF(L207="","",VLOOKUP(L207&amp;I207,Продукция!A:K,11,0)),"обратитесь к админ справочника")</f>
        <v>согласно рекомендациям производителя теста</v>
      </c>
      <c r="AR207" s="11" t="s">
        <v>4823</v>
      </c>
      <c r="AS207" t="str">
        <f>IFERROR(IF(L207="","",VLOOKUP(L207&amp;I207,Продукция!A:J,10,0)),"обратитесь к админ справочника")</f>
        <v>инструкция по применению набора РЗГА Ньюкасла</v>
      </c>
      <c r="AT207" s="11" t="s">
        <v>4823</v>
      </c>
      <c r="AU207" s="11" t="s">
        <v>4823</v>
      </c>
      <c r="AV207" s="11" t="s">
        <v>2676</v>
      </c>
      <c r="AW207" s="11" t="s">
        <v>4824</v>
      </c>
      <c r="AX207" s="11" t="s">
        <v>506</v>
      </c>
      <c r="AY207" s="11" t="s">
        <v>1139</v>
      </c>
      <c r="AZ207" s="11">
        <v>105</v>
      </c>
      <c r="BA207" s="11">
        <v>38</v>
      </c>
      <c r="BC207" s="11" t="s">
        <v>4896</v>
      </c>
    </row>
    <row r="208" spans="1:55" x14ac:dyDescent="0.25">
      <c r="A208" t="str">
        <f t="shared" si="7"/>
        <v>С/45Болезнь Ньюкасла уровень антител</v>
      </c>
      <c r="B208" t="str">
        <f>IF(E208="","",INDEX(Лаборатории!A:A,MATCH('Производственный контроль'!E208,Лаборатории!B:B,0)))</f>
        <v xml:space="preserve">КУРИНОЕ ЦАРСТВО АО </v>
      </c>
      <c r="C208" t="str">
        <f>IF(E208="","",VLOOKUP(E208,Лаборатории!B:D,3,0))</f>
        <v>U377_CHL</v>
      </c>
      <c r="D208" s="12">
        <v>45666</v>
      </c>
      <c r="E208" s="11" t="s">
        <v>793</v>
      </c>
      <c r="F208" s="11" t="s">
        <v>371</v>
      </c>
      <c r="G208" s="11" t="s">
        <v>506</v>
      </c>
      <c r="H208" s="11" t="s">
        <v>312</v>
      </c>
      <c r="I208" s="11" t="s">
        <v>3434</v>
      </c>
      <c r="J208" t="str">
        <f>IF(L208="","",VLOOKUP(L208,Продукция!B:D,3,0))</f>
        <v>Биологический_материал</v>
      </c>
      <c r="K208" t="str">
        <f>IF(L208="","",VLOOKUP(L208,Продукция!B:C,2,0))</f>
        <v>Сыворотка крови</v>
      </c>
      <c r="L208" s="151" t="s">
        <v>302</v>
      </c>
      <c r="M208">
        <f>IF(L208="","",VLOOKUP(L208,Продукция!B:L,11,0))</f>
        <v>0</v>
      </c>
      <c r="N208" s="11" t="s">
        <v>873</v>
      </c>
      <c r="P208" s="11" t="s">
        <v>340</v>
      </c>
      <c r="Q208" s="11" t="s">
        <v>854</v>
      </c>
      <c r="R208" s="153" t="s">
        <v>4886</v>
      </c>
      <c r="S208" s="11">
        <v>20</v>
      </c>
      <c r="T208" s="11" t="s">
        <v>4895</v>
      </c>
      <c r="V208" s="14">
        <v>45662</v>
      </c>
      <c r="Z208" s="11" t="s">
        <v>4823</v>
      </c>
      <c r="AA208" s="15">
        <v>0.53472222222222221</v>
      </c>
      <c r="AB208" t="str">
        <f>IF(L208="","",VLOOKUP(L208&amp;I208,Продукция!A:I,9,0))</f>
        <v>рекомендация производителя набора</v>
      </c>
      <c r="AC208" s="14">
        <v>45671</v>
      </c>
      <c r="AD208" s="11" t="s">
        <v>2676</v>
      </c>
      <c r="AE208" s="11" t="s">
        <v>4823</v>
      </c>
      <c r="AF208" t="str">
        <f>IF(AD208="","",VLOOKUP(AD208,'Сотрудники и ссылки'!A:B,2,0))</f>
        <v>Серолог</v>
      </c>
      <c r="AG208">
        <f>IF(AD208="","",VLOOKUP(AD208,'Сотрудники и ссылки'!A:C,3,0))</f>
        <v>20007746</v>
      </c>
      <c r="AH208" s="11" t="s">
        <v>2676</v>
      </c>
      <c r="AI208" t="str">
        <f>IF(AH208="","",VLOOKUP(AH208,'Сотрудники и ссылки'!A:B,2,0))</f>
        <v>Серолог</v>
      </c>
      <c r="AJ208">
        <f>IF(AH208="","",VLOOKUP(AH208,'Сотрудники и ссылки'!A:C,3,0))</f>
        <v>20007746</v>
      </c>
      <c r="AK208" s="14">
        <v>45671</v>
      </c>
      <c r="AL208" s="2">
        <f>IF(AK208="","",AK208+VLOOKUP(I208,'Вид исследования'!B:E,4,0))</f>
        <v>45672</v>
      </c>
      <c r="AM208" s="2">
        <f>IF(AK208="","",AK208+VLOOKUP(I208,'Вид исследования'!B:F,5,0))</f>
        <v>45672</v>
      </c>
      <c r="AN208" s="14">
        <v>45671</v>
      </c>
      <c r="AP208" s="11" t="s">
        <v>189</v>
      </c>
      <c r="AQ208" t="str">
        <f>IFERROR(IF(L208="","",VLOOKUP(L208&amp;I208,Продукция!A:K,11,0)),"обратитесь к админ справочника")</f>
        <v>согласно рекомендациям производителя теста</v>
      </c>
      <c r="AR208" s="11" t="s">
        <v>4823</v>
      </c>
      <c r="AS208" t="str">
        <f>IFERROR(IF(L208="","",VLOOKUP(L208&amp;I208,Продукция!A:J,10,0)),"обратитесь к админ справочника")</f>
        <v>инструкция по применению набора РЗГА Ньюкасла</v>
      </c>
      <c r="AT208" s="11" t="s">
        <v>4823</v>
      </c>
      <c r="AU208" s="11" t="s">
        <v>4823</v>
      </c>
      <c r="AV208" s="11" t="s">
        <v>2676</v>
      </c>
      <c r="AW208" s="11" t="s">
        <v>4824</v>
      </c>
      <c r="AX208" s="11" t="s">
        <v>506</v>
      </c>
      <c r="AY208" s="11" t="s">
        <v>1140</v>
      </c>
      <c r="AZ208" s="11">
        <v>105</v>
      </c>
      <c r="BA208" s="11">
        <v>38</v>
      </c>
      <c r="BC208" s="11" t="s">
        <v>4896</v>
      </c>
    </row>
    <row r="209" spans="1:55" x14ac:dyDescent="0.25">
      <c r="A209" t="str">
        <f t="shared" si="7"/>
        <v>С/45Болезнь Ньюкасла уровень антител</v>
      </c>
      <c r="B209" t="str">
        <f>IF(E209="","",INDEX(Лаборатории!A:A,MATCH('Производственный контроль'!E209,Лаборатории!B:B,0)))</f>
        <v xml:space="preserve">КУРИНОЕ ЦАРСТВО АО </v>
      </c>
      <c r="C209" t="str">
        <f>IF(E209="","",VLOOKUP(E209,Лаборатории!B:D,3,0))</f>
        <v>U377_CHL</v>
      </c>
      <c r="D209" s="12">
        <v>45666</v>
      </c>
      <c r="E209" s="11" t="s">
        <v>793</v>
      </c>
      <c r="F209" s="11" t="s">
        <v>371</v>
      </c>
      <c r="G209" s="11" t="s">
        <v>506</v>
      </c>
      <c r="H209" s="11" t="s">
        <v>312</v>
      </c>
      <c r="I209" s="11" t="s">
        <v>3434</v>
      </c>
      <c r="J209" t="str">
        <f>IF(L209="","",VLOOKUP(L209,Продукция!B:D,3,0))</f>
        <v>Биологический_материал</v>
      </c>
      <c r="K209" t="str">
        <f>IF(L209="","",VLOOKUP(L209,Продукция!B:C,2,0))</f>
        <v>Сыворотка крови</v>
      </c>
      <c r="L209" s="151" t="s">
        <v>302</v>
      </c>
      <c r="M209">
        <f>IF(L209="","",VLOOKUP(L209,Продукция!B:L,11,0))</f>
        <v>0</v>
      </c>
      <c r="N209" s="11" t="s">
        <v>873</v>
      </c>
      <c r="P209" s="11" t="s">
        <v>340</v>
      </c>
      <c r="Q209" s="11" t="s">
        <v>854</v>
      </c>
      <c r="R209" s="153" t="s">
        <v>4887</v>
      </c>
      <c r="S209" s="11">
        <v>20</v>
      </c>
      <c r="T209" s="11" t="s">
        <v>4895</v>
      </c>
      <c r="V209" s="14">
        <v>45662</v>
      </c>
      <c r="Z209" s="11" t="s">
        <v>4823</v>
      </c>
      <c r="AA209" s="15">
        <v>0.53472222222222221</v>
      </c>
      <c r="AB209" t="str">
        <f>IF(L209="","",VLOOKUP(L209&amp;I209,Продукция!A:I,9,0))</f>
        <v>рекомендация производителя набора</v>
      </c>
      <c r="AC209" s="14">
        <v>45671</v>
      </c>
      <c r="AD209" s="11" t="s">
        <v>2676</v>
      </c>
      <c r="AE209" s="11" t="s">
        <v>4823</v>
      </c>
      <c r="AF209" t="str">
        <f>IF(AD209="","",VLOOKUP(AD209,'Сотрудники и ссылки'!A:B,2,0))</f>
        <v>Серолог</v>
      </c>
      <c r="AG209">
        <f>IF(AD209="","",VLOOKUP(AD209,'Сотрудники и ссылки'!A:C,3,0))</f>
        <v>20007746</v>
      </c>
      <c r="AH209" s="11" t="s">
        <v>2676</v>
      </c>
      <c r="AI209" t="str">
        <f>IF(AH209="","",VLOOKUP(AH209,'Сотрудники и ссылки'!A:B,2,0))</f>
        <v>Серолог</v>
      </c>
      <c r="AJ209">
        <f>IF(AH209="","",VLOOKUP(AH209,'Сотрудники и ссылки'!A:C,3,0))</f>
        <v>20007746</v>
      </c>
      <c r="AK209" s="14">
        <v>45671</v>
      </c>
      <c r="AL209" s="2">
        <f>IF(AK209="","",AK209+VLOOKUP(I209,'Вид исследования'!B:E,4,0))</f>
        <v>45672</v>
      </c>
      <c r="AM209" s="2">
        <f>IF(AK209="","",AK209+VLOOKUP(I209,'Вид исследования'!B:F,5,0))</f>
        <v>45672</v>
      </c>
      <c r="AN209" s="14">
        <v>45671</v>
      </c>
      <c r="AP209" s="11" t="s">
        <v>189</v>
      </c>
      <c r="AQ209" t="str">
        <f>IFERROR(IF(L209="","",VLOOKUP(L209&amp;I209,Продукция!A:K,11,0)),"обратитесь к админ справочника")</f>
        <v>согласно рекомендациям производителя теста</v>
      </c>
      <c r="AR209" s="11" t="s">
        <v>4823</v>
      </c>
      <c r="AS209" t="str">
        <f>IFERROR(IF(L209="","",VLOOKUP(L209&amp;I209,Продукция!A:J,10,0)),"обратитесь к админ справочника")</f>
        <v>инструкция по применению набора РЗГА Ньюкасла</v>
      </c>
      <c r="AT209" s="11" t="s">
        <v>4823</v>
      </c>
      <c r="AU209" s="11" t="s">
        <v>4823</v>
      </c>
      <c r="AV209" s="11" t="s">
        <v>2676</v>
      </c>
      <c r="AW209" s="11" t="s">
        <v>4824</v>
      </c>
      <c r="AX209" s="11" t="s">
        <v>506</v>
      </c>
      <c r="AY209" s="11" t="s">
        <v>1149</v>
      </c>
      <c r="AZ209" s="11">
        <v>105</v>
      </c>
      <c r="BA209" s="11">
        <v>38</v>
      </c>
      <c r="BC209" s="11" t="s">
        <v>4896</v>
      </c>
    </row>
    <row r="210" spans="1:55" x14ac:dyDescent="0.25">
      <c r="A210" t="str">
        <f t="shared" si="7"/>
        <v>С/45Болезнь Ньюкасла уровень антител</v>
      </c>
      <c r="B210" t="str">
        <f>IF(E210="","",INDEX(Лаборатории!A:A,MATCH('Производственный контроль'!E210,Лаборатории!B:B,0)))</f>
        <v xml:space="preserve">КУРИНОЕ ЦАРСТВО АО </v>
      </c>
      <c r="C210" t="str">
        <f>IF(E210="","",VLOOKUP(E210,Лаборатории!B:D,3,0))</f>
        <v>U377_CHL</v>
      </c>
      <c r="D210" s="12">
        <v>45666</v>
      </c>
      <c r="E210" s="11" t="s">
        <v>793</v>
      </c>
      <c r="F210" s="11" t="s">
        <v>371</v>
      </c>
      <c r="G210" s="11" t="s">
        <v>506</v>
      </c>
      <c r="H210" s="11" t="s">
        <v>312</v>
      </c>
      <c r="I210" s="11" t="s">
        <v>3434</v>
      </c>
      <c r="J210" t="str">
        <f>IF(L210="","",VLOOKUP(L210,Продукция!B:D,3,0))</f>
        <v>Биологический_материал</v>
      </c>
      <c r="K210" t="str">
        <f>IF(L210="","",VLOOKUP(L210,Продукция!B:C,2,0))</f>
        <v>Сыворотка крови</v>
      </c>
      <c r="L210" s="151" t="s">
        <v>302</v>
      </c>
      <c r="M210">
        <f>IF(L210="","",VLOOKUP(L210,Продукция!B:L,11,0))</f>
        <v>0</v>
      </c>
      <c r="N210" s="11" t="s">
        <v>873</v>
      </c>
      <c r="P210" s="11" t="s">
        <v>340</v>
      </c>
      <c r="Q210" s="11" t="s">
        <v>854</v>
      </c>
      <c r="R210" s="153" t="s">
        <v>4888</v>
      </c>
      <c r="S210" s="11">
        <v>20</v>
      </c>
      <c r="T210" s="11" t="s">
        <v>4895</v>
      </c>
      <c r="V210" s="14">
        <v>45663</v>
      </c>
      <c r="Z210" s="11" t="s">
        <v>4823</v>
      </c>
      <c r="AA210" s="15">
        <v>0.53472222222222221</v>
      </c>
      <c r="AB210" t="str">
        <f>IF(L210="","",VLOOKUP(L210&amp;I210,Продукция!A:I,9,0))</f>
        <v>рекомендация производителя набора</v>
      </c>
      <c r="AC210" s="14">
        <v>45671</v>
      </c>
      <c r="AD210" s="11" t="s">
        <v>2676</v>
      </c>
      <c r="AE210" s="11" t="s">
        <v>4823</v>
      </c>
      <c r="AF210" t="str">
        <f>IF(AD210="","",VLOOKUP(AD210,'Сотрудники и ссылки'!A:B,2,0))</f>
        <v>Серолог</v>
      </c>
      <c r="AG210">
        <f>IF(AD210="","",VLOOKUP(AD210,'Сотрудники и ссылки'!A:C,3,0))</f>
        <v>20007746</v>
      </c>
      <c r="AH210" s="11" t="s">
        <v>2676</v>
      </c>
      <c r="AI210" t="str">
        <f>IF(AH210="","",VLOOKUP(AH210,'Сотрудники и ссылки'!A:B,2,0))</f>
        <v>Серолог</v>
      </c>
      <c r="AJ210">
        <f>IF(AH210="","",VLOOKUP(AH210,'Сотрудники и ссылки'!A:C,3,0))</f>
        <v>20007746</v>
      </c>
      <c r="AK210" s="14">
        <v>45671</v>
      </c>
      <c r="AL210" s="2">
        <f>IF(AK210="","",AK210+VLOOKUP(I210,'Вид исследования'!B:E,4,0))</f>
        <v>45672</v>
      </c>
      <c r="AM210" s="2">
        <f>IF(AK210="","",AK210+VLOOKUP(I210,'Вид исследования'!B:F,5,0))</f>
        <v>45672</v>
      </c>
      <c r="AN210" s="14">
        <v>45671</v>
      </c>
      <c r="AP210" s="11" t="s">
        <v>189</v>
      </c>
      <c r="AQ210" t="str">
        <f>IFERROR(IF(L210="","",VLOOKUP(L210&amp;I210,Продукция!A:K,11,0)),"обратитесь к админ справочника")</f>
        <v>согласно рекомендациям производителя теста</v>
      </c>
      <c r="AR210" s="11" t="s">
        <v>4823</v>
      </c>
      <c r="AS210" t="str">
        <f>IFERROR(IF(L210="","",VLOOKUP(L210&amp;I210,Продукция!A:J,10,0)),"обратитесь к админ справочника")</f>
        <v>инструкция по применению набора РЗГА Ньюкасла</v>
      </c>
      <c r="AT210" s="11" t="s">
        <v>4823</v>
      </c>
      <c r="AU210" s="11" t="s">
        <v>4823</v>
      </c>
      <c r="AV210" s="11" t="s">
        <v>2676</v>
      </c>
      <c r="AW210" s="11" t="s">
        <v>4824</v>
      </c>
      <c r="AX210" s="11" t="s">
        <v>506</v>
      </c>
      <c r="AY210" s="11" t="s">
        <v>1150</v>
      </c>
      <c r="AZ210" s="11">
        <v>105</v>
      </c>
      <c r="BA210" s="11">
        <v>38</v>
      </c>
      <c r="BC210" s="11" t="s">
        <v>4896</v>
      </c>
    </row>
    <row r="211" spans="1:55" x14ac:dyDescent="0.25">
      <c r="A211" t="str">
        <f t="shared" si="7"/>
        <v>С/45Болезнь Ньюкасла уровень антител</v>
      </c>
      <c r="B211" t="str">
        <f>IF(E211="","",INDEX(Лаборатории!A:A,MATCH('Производственный контроль'!E211,Лаборатории!B:B,0)))</f>
        <v xml:space="preserve">КУРИНОЕ ЦАРСТВО АО </v>
      </c>
      <c r="C211" t="str">
        <f>IF(E211="","",VLOOKUP(E211,Лаборатории!B:D,3,0))</f>
        <v>U377_CHL</v>
      </c>
      <c r="D211" s="12">
        <v>45666</v>
      </c>
      <c r="E211" s="11" t="s">
        <v>793</v>
      </c>
      <c r="F211" s="11" t="s">
        <v>371</v>
      </c>
      <c r="G211" s="11" t="s">
        <v>506</v>
      </c>
      <c r="H211" s="11" t="s">
        <v>312</v>
      </c>
      <c r="I211" s="11" t="s">
        <v>3434</v>
      </c>
      <c r="J211" t="str">
        <f>IF(L211="","",VLOOKUP(L211,Продукция!B:D,3,0))</f>
        <v>Биологический_материал</v>
      </c>
      <c r="K211" t="str">
        <f>IF(L211="","",VLOOKUP(L211,Продукция!B:C,2,0))</f>
        <v>Сыворотка крови</v>
      </c>
      <c r="L211" s="151" t="s">
        <v>302</v>
      </c>
      <c r="M211">
        <f>IF(L211="","",VLOOKUP(L211,Продукция!B:L,11,0))</f>
        <v>0</v>
      </c>
      <c r="N211" s="11" t="s">
        <v>873</v>
      </c>
      <c r="P211" s="11" t="s">
        <v>340</v>
      </c>
      <c r="Q211" s="11" t="s">
        <v>854</v>
      </c>
      <c r="R211" s="153" t="s">
        <v>4889</v>
      </c>
      <c r="S211" s="11">
        <v>20</v>
      </c>
      <c r="T211" s="11" t="s">
        <v>4895</v>
      </c>
      <c r="V211" s="14">
        <v>45663</v>
      </c>
      <c r="Z211" s="11" t="s">
        <v>4823</v>
      </c>
      <c r="AA211" s="15">
        <v>0.53472222222222221</v>
      </c>
      <c r="AB211" t="str">
        <f>IF(L211="","",VLOOKUP(L211&amp;I211,Продукция!A:I,9,0))</f>
        <v>рекомендация производителя набора</v>
      </c>
      <c r="AC211" s="14">
        <v>45671</v>
      </c>
      <c r="AD211" s="11" t="s">
        <v>2676</v>
      </c>
      <c r="AE211" s="11" t="s">
        <v>4823</v>
      </c>
      <c r="AF211" t="str">
        <f>IF(AD211="","",VLOOKUP(AD211,'Сотрудники и ссылки'!A:B,2,0))</f>
        <v>Серолог</v>
      </c>
      <c r="AG211">
        <f>IF(AD211="","",VLOOKUP(AD211,'Сотрудники и ссылки'!A:C,3,0))</f>
        <v>20007746</v>
      </c>
      <c r="AH211" s="11" t="s">
        <v>2676</v>
      </c>
      <c r="AI211" t="str">
        <f>IF(AH211="","",VLOOKUP(AH211,'Сотрудники и ссылки'!A:B,2,0))</f>
        <v>Серолог</v>
      </c>
      <c r="AJ211">
        <f>IF(AH211="","",VLOOKUP(AH211,'Сотрудники и ссылки'!A:C,3,0))</f>
        <v>20007746</v>
      </c>
      <c r="AK211" s="14">
        <v>45671</v>
      </c>
      <c r="AL211" s="2">
        <f>IF(AK211="","",AK211+VLOOKUP(I211,'Вид исследования'!B:E,4,0))</f>
        <v>45672</v>
      </c>
      <c r="AM211" s="2">
        <f>IF(AK211="","",AK211+VLOOKUP(I211,'Вид исследования'!B:F,5,0))</f>
        <v>45672</v>
      </c>
      <c r="AN211" s="14">
        <v>45671</v>
      </c>
      <c r="AP211" s="11" t="s">
        <v>189</v>
      </c>
      <c r="AQ211" t="str">
        <f>IFERROR(IF(L211="","",VLOOKUP(L211&amp;I211,Продукция!A:K,11,0)),"обратитесь к админ справочника")</f>
        <v>согласно рекомендациям производителя теста</v>
      </c>
      <c r="AR211" s="11" t="s">
        <v>4823</v>
      </c>
      <c r="AS211" t="str">
        <f>IFERROR(IF(L211="","",VLOOKUP(L211&amp;I211,Продукция!A:J,10,0)),"обратитесь к админ справочника")</f>
        <v>инструкция по применению набора РЗГА Ньюкасла</v>
      </c>
      <c r="AT211" s="11" t="s">
        <v>4823</v>
      </c>
      <c r="AU211" s="11" t="s">
        <v>4823</v>
      </c>
      <c r="AV211" s="11" t="s">
        <v>2676</v>
      </c>
      <c r="AW211" s="11" t="s">
        <v>4824</v>
      </c>
      <c r="AX211" s="11" t="s">
        <v>506</v>
      </c>
      <c r="AY211" s="11" t="s">
        <v>1151</v>
      </c>
      <c r="AZ211" s="11">
        <v>105</v>
      </c>
      <c r="BA211" s="11">
        <v>38</v>
      </c>
      <c r="BC211" s="11" t="s">
        <v>4896</v>
      </c>
    </row>
    <row r="212" spans="1:55" x14ac:dyDescent="0.25">
      <c r="A212" t="str">
        <f t="shared" si="7"/>
        <v>С/45Болезнь Ньюкасла уровень антител</v>
      </c>
      <c r="B212" t="str">
        <f>IF(E212="","",INDEX(Лаборатории!A:A,MATCH('Производственный контроль'!E212,Лаборатории!B:B,0)))</f>
        <v xml:space="preserve">КУРИНОЕ ЦАРСТВО АО </v>
      </c>
      <c r="C212" t="str">
        <f>IF(E212="","",VLOOKUP(E212,Лаборатории!B:D,3,0))</f>
        <v>U377_CHL</v>
      </c>
      <c r="D212" s="12">
        <v>45666</v>
      </c>
      <c r="E212" s="11" t="s">
        <v>793</v>
      </c>
      <c r="F212" s="11" t="s">
        <v>371</v>
      </c>
      <c r="G212" s="11" t="s">
        <v>506</v>
      </c>
      <c r="H212" s="11" t="s">
        <v>312</v>
      </c>
      <c r="I212" s="11" t="s">
        <v>3434</v>
      </c>
      <c r="J212" t="str">
        <f>IF(L212="","",VLOOKUP(L212,Продукция!B:D,3,0))</f>
        <v>Биологический_материал</v>
      </c>
      <c r="K212" t="str">
        <f>IF(L212="","",VLOOKUP(L212,Продукция!B:C,2,0))</f>
        <v>Сыворотка крови</v>
      </c>
      <c r="L212" s="151" t="s">
        <v>302</v>
      </c>
      <c r="M212">
        <f>IF(L212="","",VLOOKUP(L212,Продукция!B:L,11,0))</f>
        <v>0</v>
      </c>
      <c r="N212" s="11" t="s">
        <v>873</v>
      </c>
      <c r="P212" s="11" t="s">
        <v>340</v>
      </c>
      <c r="Q212" s="11" t="s">
        <v>854</v>
      </c>
      <c r="R212" s="153" t="s">
        <v>4890</v>
      </c>
      <c r="S212" s="11">
        <v>20</v>
      </c>
      <c r="T212" s="11" t="s">
        <v>4895</v>
      </c>
      <c r="V212" s="14">
        <v>45663</v>
      </c>
      <c r="Z212" s="11" t="s">
        <v>4823</v>
      </c>
      <c r="AA212" s="15">
        <v>0.53472222222222221</v>
      </c>
      <c r="AB212" t="str">
        <f>IF(L212="","",VLOOKUP(L212&amp;I212,Продукция!A:I,9,0))</f>
        <v>рекомендация производителя набора</v>
      </c>
      <c r="AC212" s="14">
        <v>45671</v>
      </c>
      <c r="AD212" s="11" t="s">
        <v>2676</v>
      </c>
      <c r="AE212" s="11" t="s">
        <v>4823</v>
      </c>
      <c r="AF212" t="str">
        <f>IF(AD212="","",VLOOKUP(AD212,'Сотрудники и ссылки'!A:B,2,0))</f>
        <v>Серолог</v>
      </c>
      <c r="AG212">
        <f>IF(AD212="","",VLOOKUP(AD212,'Сотрудники и ссылки'!A:C,3,0))</f>
        <v>20007746</v>
      </c>
      <c r="AH212" s="11" t="s">
        <v>2676</v>
      </c>
      <c r="AI212" t="str">
        <f>IF(AH212="","",VLOOKUP(AH212,'Сотрудники и ссылки'!A:B,2,0))</f>
        <v>Серолог</v>
      </c>
      <c r="AJ212">
        <f>IF(AH212="","",VLOOKUP(AH212,'Сотрудники и ссылки'!A:C,3,0))</f>
        <v>20007746</v>
      </c>
      <c r="AK212" s="14">
        <v>45671</v>
      </c>
      <c r="AL212" s="2">
        <f>IF(AK212="","",AK212+VLOOKUP(I212,'Вид исследования'!B:E,4,0))</f>
        <v>45672</v>
      </c>
      <c r="AM212" s="2">
        <f>IF(AK212="","",AK212+VLOOKUP(I212,'Вид исследования'!B:F,5,0))</f>
        <v>45672</v>
      </c>
      <c r="AN212" s="14">
        <v>45671</v>
      </c>
      <c r="AP212" s="11" t="s">
        <v>189</v>
      </c>
      <c r="AQ212" t="str">
        <f>IFERROR(IF(L212="","",VLOOKUP(L212&amp;I212,Продукция!A:K,11,0)),"обратитесь к админ справочника")</f>
        <v>согласно рекомендациям производителя теста</v>
      </c>
      <c r="AR212" s="11" t="s">
        <v>4823</v>
      </c>
      <c r="AS212" t="str">
        <f>IFERROR(IF(L212="","",VLOOKUP(L212&amp;I212,Продукция!A:J,10,0)),"обратитесь к админ справочника")</f>
        <v>инструкция по применению набора РЗГА Ньюкасла</v>
      </c>
      <c r="AT212" s="11" t="s">
        <v>4823</v>
      </c>
      <c r="AU212" s="11" t="s">
        <v>4823</v>
      </c>
      <c r="AV212" s="11" t="s">
        <v>2676</v>
      </c>
      <c r="AW212" s="11" t="s">
        <v>4824</v>
      </c>
      <c r="AX212" s="11" t="s">
        <v>506</v>
      </c>
      <c r="AY212" s="11" t="s">
        <v>1124</v>
      </c>
      <c r="AZ212" s="11">
        <v>105</v>
      </c>
      <c r="BA212" s="11">
        <v>38</v>
      </c>
      <c r="BC212" s="11" t="s">
        <v>4896</v>
      </c>
    </row>
    <row r="213" spans="1:55" x14ac:dyDescent="0.25">
      <c r="A213" t="str">
        <f t="shared" si="7"/>
        <v>С/45Болезнь Ньюкасла уровень антител</v>
      </c>
      <c r="B213" t="str">
        <f>IF(E213="","",INDEX(Лаборатории!A:A,MATCH('Производственный контроль'!E213,Лаборатории!B:B,0)))</f>
        <v xml:space="preserve">КУРИНОЕ ЦАРСТВО АО </v>
      </c>
      <c r="C213" t="str">
        <f>IF(E213="","",VLOOKUP(E213,Лаборатории!B:D,3,0))</f>
        <v>U377_CHL</v>
      </c>
      <c r="D213" s="12">
        <v>45666</v>
      </c>
      <c r="E213" s="11" t="s">
        <v>793</v>
      </c>
      <c r="F213" s="11" t="s">
        <v>371</v>
      </c>
      <c r="G213" s="11" t="s">
        <v>506</v>
      </c>
      <c r="H213" s="11" t="s">
        <v>312</v>
      </c>
      <c r="I213" s="11" t="s">
        <v>3434</v>
      </c>
      <c r="J213" t="str">
        <f>IF(L213="","",VLOOKUP(L213,Продукция!B:D,3,0))</f>
        <v>Биологический_материал</v>
      </c>
      <c r="K213" t="str">
        <f>IF(L213="","",VLOOKUP(L213,Продукция!B:C,2,0))</f>
        <v>Сыворотка крови</v>
      </c>
      <c r="L213" s="151" t="s">
        <v>302</v>
      </c>
      <c r="M213">
        <f>IF(L213="","",VLOOKUP(L213,Продукция!B:L,11,0))</f>
        <v>0</v>
      </c>
      <c r="N213" s="11" t="s">
        <v>873</v>
      </c>
      <c r="P213" s="11" t="s">
        <v>340</v>
      </c>
      <c r="Q213" s="11" t="s">
        <v>854</v>
      </c>
      <c r="R213" s="153" t="s">
        <v>4891</v>
      </c>
      <c r="S213" s="11">
        <v>20</v>
      </c>
      <c r="T213" s="11" t="s">
        <v>4895</v>
      </c>
      <c r="V213" s="14">
        <v>45663</v>
      </c>
      <c r="Z213" s="11" t="s">
        <v>4823</v>
      </c>
      <c r="AA213" s="15">
        <v>0.53472222222222221</v>
      </c>
      <c r="AB213" t="str">
        <f>IF(L213="","",VLOOKUP(L213&amp;I213,Продукция!A:I,9,0))</f>
        <v>рекомендация производителя набора</v>
      </c>
      <c r="AC213" s="14">
        <v>45671</v>
      </c>
      <c r="AD213" s="11" t="s">
        <v>2676</v>
      </c>
      <c r="AE213" s="11" t="s">
        <v>4823</v>
      </c>
      <c r="AF213" t="str">
        <f>IF(AD213="","",VLOOKUP(AD213,'Сотрудники и ссылки'!A:B,2,0))</f>
        <v>Серолог</v>
      </c>
      <c r="AG213">
        <f>IF(AD213="","",VLOOKUP(AD213,'Сотрудники и ссылки'!A:C,3,0))</f>
        <v>20007746</v>
      </c>
      <c r="AH213" s="11" t="s">
        <v>2676</v>
      </c>
      <c r="AI213" t="str">
        <f>IF(AH213="","",VLOOKUP(AH213,'Сотрудники и ссылки'!A:B,2,0))</f>
        <v>Серолог</v>
      </c>
      <c r="AJ213">
        <f>IF(AH213="","",VLOOKUP(AH213,'Сотрудники и ссылки'!A:C,3,0))</f>
        <v>20007746</v>
      </c>
      <c r="AK213" s="14">
        <v>45671</v>
      </c>
      <c r="AL213" s="2">
        <f>IF(AK213="","",AK213+VLOOKUP(I213,'Вид исследования'!B:E,4,0))</f>
        <v>45672</v>
      </c>
      <c r="AM213" s="2">
        <f>IF(AK213="","",AK213+VLOOKUP(I213,'Вид исследования'!B:F,5,0))</f>
        <v>45672</v>
      </c>
      <c r="AN213" s="14">
        <v>45671</v>
      </c>
      <c r="AP213" s="11" t="s">
        <v>189</v>
      </c>
      <c r="AQ213" t="str">
        <f>IFERROR(IF(L213="","",VLOOKUP(L213&amp;I213,Продукция!A:K,11,0)),"обратитесь к админ справочника")</f>
        <v>согласно рекомендациям производителя теста</v>
      </c>
      <c r="AR213" s="11" t="s">
        <v>4823</v>
      </c>
      <c r="AS213" t="str">
        <f>IFERROR(IF(L213="","",VLOOKUP(L213&amp;I213,Продукция!A:J,10,0)),"обратитесь к админ справочника")</f>
        <v>инструкция по применению набора РЗГА Ньюкасла</v>
      </c>
      <c r="AT213" s="11" t="s">
        <v>4823</v>
      </c>
      <c r="AU213" s="11" t="s">
        <v>4823</v>
      </c>
      <c r="AV213" s="11" t="s">
        <v>2676</v>
      </c>
      <c r="AW213" s="11" t="s">
        <v>4824</v>
      </c>
      <c r="AX213" s="11" t="s">
        <v>506</v>
      </c>
      <c r="AY213" s="11" t="s">
        <v>1125</v>
      </c>
      <c r="AZ213" s="11">
        <v>105</v>
      </c>
      <c r="BA213" s="11">
        <v>38</v>
      </c>
      <c r="BC213" s="11" t="s">
        <v>4896</v>
      </c>
    </row>
    <row r="214" spans="1:55" x14ac:dyDescent="0.25">
      <c r="A214" t="str">
        <f t="shared" si="7"/>
        <v>С/45Болезнь Ньюкасла уровень антител</v>
      </c>
      <c r="B214" t="str">
        <f>IF(E214="","",INDEX(Лаборатории!A:A,MATCH('Производственный контроль'!E214,Лаборатории!B:B,0)))</f>
        <v xml:space="preserve">КУРИНОЕ ЦАРСТВО АО </v>
      </c>
      <c r="C214" t="str">
        <f>IF(E214="","",VLOOKUP(E214,Лаборатории!B:D,3,0))</f>
        <v>U377_CHL</v>
      </c>
      <c r="D214" s="12">
        <v>45666</v>
      </c>
      <c r="E214" s="11" t="s">
        <v>793</v>
      </c>
      <c r="F214" s="11" t="s">
        <v>371</v>
      </c>
      <c r="G214" s="11" t="s">
        <v>506</v>
      </c>
      <c r="H214" s="11" t="s">
        <v>312</v>
      </c>
      <c r="I214" s="11" t="s">
        <v>3434</v>
      </c>
      <c r="J214" t="str">
        <f>IF(L214="","",VLOOKUP(L214,Продукция!B:D,3,0))</f>
        <v>Биологический_материал</v>
      </c>
      <c r="K214" t="str">
        <f>IF(L214="","",VLOOKUP(L214,Продукция!B:C,2,0))</f>
        <v>Сыворотка крови</v>
      </c>
      <c r="L214" s="151" t="s">
        <v>302</v>
      </c>
      <c r="M214">
        <f>IF(L214="","",VLOOKUP(L214,Продукция!B:L,11,0))</f>
        <v>0</v>
      </c>
      <c r="N214" s="11" t="s">
        <v>873</v>
      </c>
      <c r="P214" s="11" t="s">
        <v>340</v>
      </c>
      <c r="Q214" s="11" t="s">
        <v>854</v>
      </c>
      <c r="R214" s="153" t="s">
        <v>4892</v>
      </c>
      <c r="S214" s="11">
        <v>20</v>
      </c>
      <c r="T214" s="11" t="s">
        <v>4895</v>
      </c>
      <c r="V214" s="14">
        <v>45664</v>
      </c>
      <c r="Z214" s="11" t="s">
        <v>4823</v>
      </c>
      <c r="AA214" s="15">
        <v>0.53472222222222221</v>
      </c>
      <c r="AB214" t="str">
        <f>IF(L214="","",VLOOKUP(L214&amp;I214,Продукция!A:I,9,0))</f>
        <v>рекомендация производителя набора</v>
      </c>
      <c r="AC214" s="14">
        <v>45671</v>
      </c>
      <c r="AD214" s="11" t="s">
        <v>2676</v>
      </c>
      <c r="AE214" s="11" t="s">
        <v>4823</v>
      </c>
      <c r="AF214" t="str">
        <f>IF(AD214="","",VLOOKUP(AD214,'Сотрудники и ссылки'!A:B,2,0))</f>
        <v>Серолог</v>
      </c>
      <c r="AG214">
        <f>IF(AD214="","",VLOOKUP(AD214,'Сотрудники и ссылки'!A:C,3,0))</f>
        <v>20007746</v>
      </c>
      <c r="AH214" s="11" t="s">
        <v>2676</v>
      </c>
      <c r="AI214" t="str">
        <f>IF(AH214="","",VLOOKUP(AH214,'Сотрудники и ссылки'!A:B,2,0))</f>
        <v>Серолог</v>
      </c>
      <c r="AJ214">
        <f>IF(AH214="","",VLOOKUP(AH214,'Сотрудники и ссылки'!A:C,3,0))</f>
        <v>20007746</v>
      </c>
      <c r="AK214" s="14">
        <v>45671</v>
      </c>
      <c r="AL214" s="2">
        <f>IF(AK214="","",AK214+VLOOKUP(I214,'Вид исследования'!B:E,4,0))</f>
        <v>45672</v>
      </c>
      <c r="AM214" s="2">
        <f>IF(AK214="","",AK214+VLOOKUP(I214,'Вид исследования'!B:F,5,0))</f>
        <v>45672</v>
      </c>
      <c r="AN214" s="14">
        <v>45671</v>
      </c>
      <c r="AP214" s="11" t="s">
        <v>189</v>
      </c>
      <c r="AQ214" t="str">
        <f>IFERROR(IF(L214="","",VLOOKUP(L214&amp;I214,Продукция!A:K,11,0)),"обратитесь к админ справочника")</f>
        <v>согласно рекомендациям производителя теста</v>
      </c>
      <c r="AR214" s="11" t="s">
        <v>4823</v>
      </c>
      <c r="AS214" t="str">
        <f>IFERROR(IF(L214="","",VLOOKUP(L214&amp;I214,Продукция!A:J,10,0)),"обратитесь к админ справочника")</f>
        <v>инструкция по применению набора РЗГА Ньюкасла</v>
      </c>
      <c r="AT214" s="11" t="s">
        <v>4823</v>
      </c>
      <c r="AU214" s="11" t="s">
        <v>4823</v>
      </c>
      <c r="AV214" s="11" t="s">
        <v>2676</v>
      </c>
      <c r="AW214" s="11" t="s">
        <v>4824</v>
      </c>
      <c r="AX214" s="11" t="s">
        <v>506</v>
      </c>
      <c r="AY214" s="11" t="s">
        <v>1122</v>
      </c>
      <c r="AZ214" s="11">
        <v>105</v>
      </c>
      <c r="BA214" s="11">
        <v>38</v>
      </c>
      <c r="BC214" s="11" t="s">
        <v>4896</v>
      </c>
    </row>
    <row r="215" spans="1:55" x14ac:dyDescent="0.25">
      <c r="A215" t="str">
        <f t="shared" si="7"/>
        <v>С/45Болезнь Ньюкасла уровень антител</v>
      </c>
      <c r="B215" t="str">
        <f>IF(E215="","",INDEX(Лаборатории!A:A,MATCH('Производственный контроль'!E215,Лаборатории!B:B,0)))</f>
        <v xml:space="preserve">КУРИНОЕ ЦАРСТВО АО </v>
      </c>
      <c r="C215" t="str">
        <f>IF(E215="","",VLOOKUP(E215,Лаборатории!B:D,3,0))</f>
        <v>U377_CHL</v>
      </c>
      <c r="D215" s="12">
        <v>45666</v>
      </c>
      <c r="E215" s="11" t="s">
        <v>793</v>
      </c>
      <c r="F215" s="11" t="s">
        <v>371</v>
      </c>
      <c r="G215" s="11" t="s">
        <v>506</v>
      </c>
      <c r="H215" s="11" t="s">
        <v>312</v>
      </c>
      <c r="I215" s="11" t="s">
        <v>3434</v>
      </c>
      <c r="J215" t="str">
        <f>IF(L215="","",VLOOKUP(L215,Продукция!B:D,3,0))</f>
        <v>Биологический_материал</v>
      </c>
      <c r="K215" t="str">
        <f>IF(L215="","",VLOOKUP(L215,Продукция!B:C,2,0))</f>
        <v>Сыворотка крови</v>
      </c>
      <c r="L215" s="151" t="s">
        <v>302</v>
      </c>
      <c r="M215">
        <f>IF(L215="","",VLOOKUP(L215,Продукция!B:L,11,0))</f>
        <v>0</v>
      </c>
      <c r="N215" s="11" t="s">
        <v>873</v>
      </c>
      <c r="P215" s="11" t="s">
        <v>340</v>
      </c>
      <c r="Q215" s="11" t="s">
        <v>854</v>
      </c>
      <c r="R215" s="153" t="s">
        <v>4893</v>
      </c>
      <c r="S215" s="11">
        <v>20</v>
      </c>
      <c r="T215" s="11" t="s">
        <v>4895</v>
      </c>
      <c r="V215" s="14">
        <v>45664</v>
      </c>
      <c r="Z215" s="11" t="s">
        <v>4823</v>
      </c>
      <c r="AA215" s="15">
        <v>0.53472222222222221</v>
      </c>
      <c r="AB215" t="str">
        <f>IF(L215="","",VLOOKUP(L215&amp;I215,Продукция!A:I,9,0))</f>
        <v>рекомендация производителя набора</v>
      </c>
      <c r="AC215" s="14">
        <v>45671</v>
      </c>
      <c r="AD215" s="11" t="s">
        <v>2676</v>
      </c>
      <c r="AE215" s="11" t="s">
        <v>4823</v>
      </c>
      <c r="AF215" t="str">
        <f>IF(AD215="","",VLOOKUP(AD215,'Сотрудники и ссылки'!A:B,2,0))</f>
        <v>Серолог</v>
      </c>
      <c r="AG215">
        <f>IF(AD215="","",VLOOKUP(AD215,'Сотрудники и ссылки'!A:C,3,0))</f>
        <v>20007746</v>
      </c>
      <c r="AH215" s="11" t="s">
        <v>2676</v>
      </c>
      <c r="AI215" t="str">
        <f>IF(AH215="","",VLOOKUP(AH215,'Сотрудники и ссылки'!A:B,2,0))</f>
        <v>Серолог</v>
      </c>
      <c r="AJ215">
        <f>IF(AH215="","",VLOOKUP(AH215,'Сотрудники и ссылки'!A:C,3,0))</f>
        <v>20007746</v>
      </c>
      <c r="AK215" s="14">
        <v>45671</v>
      </c>
      <c r="AL215" s="2">
        <f>IF(AK215="","",AK215+VLOOKUP(I215,'Вид исследования'!B:E,4,0))</f>
        <v>45672</v>
      </c>
      <c r="AM215" s="2">
        <f>IF(AK215="","",AK215+VLOOKUP(I215,'Вид исследования'!B:F,5,0))</f>
        <v>45672</v>
      </c>
      <c r="AN215" s="14">
        <v>45671</v>
      </c>
      <c r="AP215" s="11" t="s">
        <v>189</v>
      </c>
      <c r="AQ215" t="str">
        <f>IFERROR(IF(L215="","",VLOOKUP(L215&amp;I215,Продукция!A:K,11,0)),"обратитесь к админ справочника")</f>
        <v>согласно рекомендациям производителя теста</v>
      </c>
      <c r="AR215" s="11" t="s">
        <v>4823</v>
      </c>
      <c r="AS215" t="str">
        <f>IFERROR(IF(L215="","",VLOOKUP(L215&amp;I215,Продукция!A:J,10,0)),"обратитесь к админ справочника")</f>
        <v>инструкция по применению набора РЗГА Ньюкасла</v>
      </c>
      <c r="AT215" s="11" t="s">
        <v>4823</v>
      </c>
      <c r="AU215" s="11" t="s">
        <v>4823</v>
      </c>
      <c r="AV215" s="11" t="s">
        <v>2676</v>
      </c>
      <c r="AW215" s="11" t="s">
        <v>4824</v>
      </c>
      <c r="AX215" s="11" t="s">
        <v>506</v>
      </c>
      <c r="AY215" s="11" t="s">
        <v>1123</v>
      </c>
      <c r="AZ215" s="11">
        <v>105</v>
      </c>
      <c r="BA215" s="11">
        <v>38</v>
      </c>
      <c r="BC215" s="11" t="s">
        <v>4896</v>
      </c>
    </row>
    <row r="216" spans="1:55" x14ac:dyDescent="0.25">
      <c r="A216" t="str">
        <f t="shared" si="7"/>
        <v>С/45Болезнь Ньюкасла уровень антител</v>
      </c>
      <c r="B216" t="str">
        <f>IF(E216="","",INDEX(Лаборатории!A:A,MATCH('Производственный контроль'!E216,Лаборатории!B:B,0)))</f>
        <v xml:space="preserve">КУРИНОЕ ЦАРСТВО АО </v>
      </c>
      <c r="C216" t="str">
        <f>IF(E216="","",VLOOKUP(E216,Лаборатории!B:D,3,0))</f>
        <v>U377_CHL</v>
      </c>
      <c r="D216" s="12">
        <v>45666</v>
      </c>
      <c r="E216" s="11" t="s">
        <v>793</v>
      </c>
      <c r="F216" s="11" t="s">
        <v>371</v>
      </c>
      <c r="G216" s="11" t="s">
        <v>506</v>
      </c>
      <c r="H216" s="11" t="s">
        <v>312</v>
      </c>
      <c r="I216" s="11" t="s">
        <v>3434</v>
      </c>
      <c r="J216" t="str">
        <f>IF(L216="","",VLOOKUP(L216,Продукция!B:D,3,0))</f>
        <v>Биологический_материал</v>
      </c>
      <c r="K216" t="str">
        <f>IF(L216="","",VLOOKUP(L216,Продукция!B:C,2,0))</f>
        <v>Сыворотка крови</v>
      </c>
      <c r="L216" s="151" t="s">
        <v>302</v>
      </c>
      <c r="M216">
        <f>IF(L216="","",VLOOKUP(L216,Продукция!B:L,11,0))</f>
        <v>0</v>
      </c>
      <c r="N216" s="11" t="s">
        <v>873</v>
      </c>
      <c r="P216" s="11" t="s">
        <v>340</v>
      </c>
      <c r="Q216" s="11" t="s">
        <v>854</v>
      </c>
      <c r="R216" s="153" t="s">
        <v>4894</v>
      </c>
      <c r="S216" s="11">
        <v>20</v>
      </c>
      <c r="T216" s="11" t="s">
        <v>4895</v>
      </c>
      <c r="V216" s="14">
        <v>45664</v>
      </c>
      <c r="Z216" s="11" t="s">
        <v>4823</v>
      </c>
      <c r="AA216" s="15">
        <v>0.53472222222222221</v>
      </c>
      <c r="AB216" t="str">
        <f>IF(L216="","",VLOOKUP(L216&amp;I216,Продукция!A:I,9,0))</f>
        <v>рекомендация производителя набора</v>
      </c>
      <c r="AC216" s="14">
        <v>45671</v>
      </c>
      <c r="AD216" s="11" t="s">
        <v>2676</v>
      </c>
      <c r="AE216" s="11" t="s">
        <v>4823</v>
      </c>
      <c r="AF216" t="str">
        <f>IF(AD216="","",VLOOKUP(AD216,'Сотрудники и ссылки'!A:B,2,0))</f>
        <v>Серолог</v>
      </c>
      <c r="AG216">
        <f>IF(AD216="","",VLOOKUP(AD216,'Сотрудники и ссылки'!A:C,3,0))</f>
        <v>20007746</v>
      </c>
      <c r="AH216" s="11" t="s">
        <v>2676</v>
      </c>
      <c r="AI216" t="str">
        <f>IF(AH216="","",VLOOKUP(AH216,'Сотрудники и ссылки'!A:B,2,0))</f>
        <v>Серолог</v>
      </c>
      <c r="AJ216">
        <f>IF(AH216="","",VLOOKUP(AH216,'Сотрудники и ссылки'!A:C,3,0))</f>
        <v>20007746</v>
      </c>
      <c r="AK216" s="14">
        <v>45671</v>
      </c>
      <c r="AL216" s="2">
        <f>IF(AK216="","",AK216+VLOOKUP(I216,'Вид исследования'!B:E,4,0))</f>
        <v>45672</v>
      </c>
      <c r="AM216" s="2">
        <f>IF(AK216="","",AK216+VLOOKUP(I216,'Вид исследования'!B:F,5,0))</f>
        <v>45672</v>
      </c>
      <c r="AN216" s="14">
        <v>45671</v>
      </c>
      <c r="AP216" s="11" t="s">
        <v>189</v>
      </c>
      <c r="AQ216" t="str">
        <f>IFERROR(IF(L216="","",VLOOKUP(L216&amp;I216,Продукция!A:K,11,0)),"обратитесь к админ справочника")</f>
        <v>согласно рекомендациям производителя теста</v>
      </c>
      <c r="AR216" s="11" t="s">
        <v>4823</v>
      </c>
      <c r="AS216" t="str">
        <f>IFERROR(IF(L216="","",VLOOKUP(L216&amp;I216,Продукция!A:J,10,0)),"обратитесь к админ справочника")</f>
        <v>инструкция по применению набора РЗГА Ньюкасла</v>
      </c>
      <c r="AT216" s="11" t="s">
        <v>4823</v>
      </c>
      <c r="AU216" s="11" t="s">
        <v>4823</v>
      </c>
      <c r="AV216" s="11" t="s">
        <v>2676</v>
      </c>
      <c r="AW216" s="11" t="s">
        <v>4824</v>
      </c>
      <c r="AX216" s="11" t="s">
        <v>506</v>
      </c>
      <c r="AY216" s="11" t="s">
        <v>1126</v>
      </c>
      <c r="AZ216" s="11">
        <v>105</v>
      </c>
      <c r="BA216" s="11">
        <v>38</v>
      </c>
      <c r="BC216" s="11" t="s">
        <v>4896</v>
      </c>
    </row>
    <row r="217" spans="1:55" x14ac:dyDescent="0.25">
      <c r="A217" t="str">
        <f t="shared" si="7"/>
        <v>С/45Вирус гриппа птиц подтипа H9 уровень антител (ВНИИЗЖ)</v>
      </c>
      <c r="B217" t="str">
        <f>IF(E217="","",INDEX(Лаборатории!A:A,MATCH('Производственный контроль'!E217,Лаборатории!B:B,0)))</f>
        <v xml:space="preserve">КУРИНОЕ ЦАРСТВО АО </v>
      </c>
      <c r="C217" t="str">
        <f>IF(E217="","",VLOOKUP(E217,Лаборатории!B:D,3,0))</f>
        <v>U377_CHL</v>
      </c>
      <c r="D217" s="12">
        <v>45666</v>
      </c>
      <c r="E217" s="11" t="s">
        <v>793</v>
      </c>
      <c r="F217" s="11" t="s">
        <v>371</v>
      </c>
      <c r="G217" s="11" t="s">
        <v>506</v>
      </c>
      <c r="H217" s="11" t="s">
        <v>312</v>
      </c>
      <c r="I217" s="11" t="s">
        <v>3435</v>
      </c>
      <c r="J217" t="str">
        <f>IF(L217="","",VLOOKUP(L217,Продукция!B:D,3,0))</f>
        <v>Биологический_материал</v>
      </c>
      <c r="K217" t="str">
        <f>IF(L217="","",VLOOKUP(L217,Продукция!B:C,2,0))</f>
        <v>Сыворотка крови</v>
      </c>
      <c r="L217" s="151" t="s">
        <v>302</v>
      </c>
      <c r="M217">
        <f>IF(L217="","",VLOOKUP(L217,Продукция!B:L,11,0))</f>
        <v>0</v>
      </c>
      <c r="N217" s="11" t="s">
        <v>873</v>
      </c>
      <c r="P217" s="11" t="s">
        <v>340</v>
      </c>
      <c r="Q217" s="11" t="s">
        <v>854</v>
      </c>
      <c r="R217" s="153" t="s">
        <v>4892</v>
      </c>
      <c r="S217" s="11">
        <v>20</v>
      </c>
      <c r="T217" s="11" t="s">
        <v>4895</v>
      </c>
      <c r="V217" s="14">
        <v>45664</v>
      </c>
      <c r="Z217" s="11" t="s">
        <v>4823</v>
      </c>
      <c r="AA217" s="15">
        <v>0.53472222222222221</v>
      </c>
      <c r="AB217" t="str">
        <f>IF(L217="","",VLOOKUP(L217&amp;I217,Продукция!A:I,9,0))</f>
        <v>рекомендация производителя набора</v>
      </c>
      <c r="AC217" s="14">
        <v>45672</v>
      </c>
      <c r="AD217" s="11" t="s">
        <v>2673</v>
      </c>
      <c r="AE217" s="11" t="s">
        <v>4823</v>
      </c>
      <c r="AF217" t="str">
        <f>IF(AD217="","",VLOOKUP(AD217,'Сотрудники и ссылки'!A:B,2,0))</f>
        <v>Серолог</v>
      </c>
      <c r="AG217">
        <f>IF(AD217="","",VLOOKUP(AD217,'Сотрудники и ссылки'!A:C,3,0))</f>
        <v>20001771</v>
      </c>
      <c r="AH217" s="11" t="s">
        <v>2673</v>
      </c>
      <c r="AI217" t="str">
        <f>IF(AH217="","",VLOOKUP(AH217,'Сотрудники и ссылки'!A:B,2,0))</f>
        <v>Серолог</v>
      </c>
      <c r="AJ217">
        <f>IF(AH217="","",VLOOKUP(AH217,'Сотрудники и ссылки'!A:C,3,0))</f>
        <v>20001771</v>
      </c>
      <c r="AK217" s="14">
        <v>45672</v>
      </c>
      <c r="AL217" s="2">
        <f>IF(AK217="","",AK217+VLOOKUP(I217,'Вид исследования'!B:E,4,0))</f>
        <v>45673</v>
      </c>
      <c r="AM217" s="2">
        <f>IF(AK217="","",AK217+VLOOKUP(I217,'Вид исследования'!B:F,5,0))</f>
        <v>45673</v>
      </c>
      <c r="AN217" s="14">
        <v>45672</v>
      </c>
      <c r="AP217" s="11" t="s">
        <v>189</v>
      </c>
      <c r="AQ217" t="str">
        <f>IFERROR(IF(L217="","",VLOOKUP(L217&amp;I217,Продукция!A:K,11,0)),"обратитесь к админ справочника")</f>
        <v>согласно рекомендациям производителя теста</v>
      </c>
      <c r="AR217" s="11" t="s">
        <v>4823</v>
      </c>
      <c r="AS217" t="str">
        <f>IFERROR(IF(L217="","",VLOOKUP(L217&amp;I217,Продукция!A:J,10,0)),"обратитесь к админ справочника")</f>
        <v>инструкция по применению набора AI, Н9</v>
      </c>
      <c r="AT217" s="11" t="s">
        <v>4823</v>
      </c>
      <c r="AU217" s="11" t="s">
        <v>4823</v>
      </c>
      <c r="AV217" s="11" t="s">
        <v>2673</v>
      </c>
      <c r="AW217" s="11" t="s">
        <v>4824</v>
      </c>
      <c r="AX217" s="11" t="s">
        <v>506</v>
      </c>
      <c r="AY217" s="11" t="s">
        <v>1122</v>
      </c>
      <c r="AZ217" s="11">
        <v>105</v>
      </c>
      <c r="BA217" s="11">
        <v>38</v>
      </c>
      <c r="BC217" s="11" t="s">
        <v>4896</v>
      </c>
    </row>
    <row r="218" spans="1:55" x14ac:dyDescent="0.25">
      <c r="A218" t="str">
        <f t="shared" si="7"/>
        <v>С/45Вирус гриппа птиц подтипа H9 уровень антител (ВНИИЗЖ)</v>
      </c>
      <c r="B218" t="str">
        <f>IF(E218="","",INDEX(Лаборатории!A:A,MATCH('Производственный контроль'!E218,Лаборатории!B:B,0)))</f>
        <v xml:space="preserve">КУРИНОЕ ЦАРСТВО АО </v>
      </c>
      <c r="C218" t="str">
        <f>IF(E218="","",VLOOKUP(E218,Лаборатории!B:D,3,0))</f>
        <v>U377_CHL</v>
      </c>
      <c r="D218" s="12">
        <v>45666</v>
      </c>
      <c r="E218" s="11" t="s">
        <v>793</v>
      </c>
      <c r="F218" s="11" t="s">
        <v>371</v>
      </c>
      <c r="G218" s="11" t="s">
        <v>506</v>
      </c>
      <c r="H218" s="11" t="s">
        <v>312</v>
      </c>
      <c r="I218" s="11" t="s">
        <v>3435</v>
      </c>
      <c r="J218" t="str">
        <f>IF(L218="","",VLOOKUP(L218,Продукция!B:D,3,0))</f>
        <v>Биологический_материал</v>
      </c>
      <c r="K218" t="str">
        <f>IF(L218="","",VLOOKUP(L218,Продукция!B:C,2,0))</f>
        <v>Сыворотка крови</v>
      </c>
      <c r="L218" s="151" t="s">
        <v>302</v>
      </c>
      <c r="M218">
        <f>IF(L218="","",VLOOKUP(L218,Продукция!B:L,11,0))</f>
        <v>0</v>
      </c>
      <c r="N218" s="11" t="s">
        <v>873</v>
      </c>
      <c r="P218" s="11" t="s">
        <v>340</v>
      </c>
      <c r="Q218" s="11" t="s">
        <v>854</v>
      </c>
      <c r="R218" s="153" t="s">
        <v>4893</v>
      </c>
      <c r="S218" s="11">
        <v>20</v>
      </c>
      <c r="T218" s="11" t="s">
        <v>4895</v>
      </c>
      <c r="V218" s="14">
        <v>45664</v>
      </c>
      <c r="Z218" s="11" t="s">
        <v>4823</v>
      </c>
      <c r="AA218" s="15">
        <v>0.53472222222222221</v>
      </c>
      <c r="AB218" t="str">
        <f>IF(L218="","",VLOOKUP(L218&amp;I218,Продукция!A:I,9,0))</f>
        <v>рекомендация производителя набора</v>
      </c>
      <c r="AC218" s="14">
        <v>45672</v>
      </c>
      <c r="AD218" s="11" t="s">
        <v>2673</v>
      </c>
      <c r="AE218" s="11" t="s">
        <v>4823</v>
      </c>
      <c r="AF218" t="str">
        <f>IF(AD218="","",VLOOKUP(AD218,'Сотрудники и ссылки'!A:B,2,0))</f>
        <v>Серолог</v>
      </c>
      <c r="AG218">
        <f>IF(AD218="","",VLOOKUP(AD218,'Сотрудники и ссылки'!A:C,3,0))</f>
        <v>20001771</v>
      </c>
      <c r="AH218" s="11" t="s">
        <v>2673</v>
      </c>
      <c r="AI218" t="str">
        <f>IF(AH218="","",VLOOKUP(AH218,'Сотрудники и ссылки'!A:B,2,0))</f>
        <v>Серолог</v>
      </c>
      <c r="AJ218">
        <f>IF(AH218="","",VLOOKUP(AH218,'Сотрудники и ссылки'!A:C,3,0))</f>
        <v>20001771</v>
      </c>
      <c r="AK218" s="14">
        <v>45672</v>
      </c>
      <c r="AL218" s="2">
        <f>IF(AK218="","",AK218+VLOOKUP(I218,'Вид исследования'!B:E,4,0))</f>
        <v>45673</v>
      </c>
      <c r="AM218" s="2">
        <f>IF(AK218="","",AK218+VLOOKUP(I218,'Вид исследования'!B:F,5,0))</f>
        <v>45673</v>
      </c>
      <c r="AN218" s="14">
        <v>45672</v>
      </c>
      <c r="AP218" s="11" t="s">
        <v>189</v>
      </c>
      <c r="AQ218" t="str">
        <f>IFERROR(IF(L218="","",VLOOKUP(L218&amp;I218,Продукция!A:K,11,0)),"обратитесь к админ справочника")</f>
        <v>согласно рекомендациям производителя теста</v>
      </c>
      <c r="AR218" s="11" t="s">
        <v>4823</v>
      </c>
      <c r="AS218" t="str">
        <f>IFERROR(IF(L218="","",VLOOKUP(L218&amp;I218,Продукция!A:J,10,0)),"обратитесь к админ справочника")</f>
        <v>инструкция по применению набора AI, Н9</v>
      </c>
      <c r="AT218" s="11" t="s">
        <v>4823</v>
      </c>
      <c r="AU218" s="11" t="s">
        <v>4823</v>
      </c>
      <c r="AV218" s="11" t="s">
        <v>2673</v>
      </c>
      <c r="AW218" s="11" t="s">
        <v>4824</v>
      </c>
      <c r="AX218" s="11" t="s">
        <v>506</v>
      </c>
      <c r="AY218" s="11" t="s">
        <v>1123</v>
      </c>
      <c r="AZ218" s="11">
        <v>105</v>
      </c>
      <c r="BA218" s="11">
        <v>38</v>
      </c>
      <c r="BC218" s="11" t="s">
        <v>4896</v>
      </c>
    </row>
    <row r="219" spans="1:55" x14ac:dyDescent="0.25">
      <c r="A219" t="str">
        <f t="shared" si="7"/>
        <v>С/45Вирус гриппа птиц подтипа H9 уровень антител (ВНИИЗЖ)</v>
      </c>
      <c r="B219" t="str">
        <f>IF(E219="","",INDEX(Лаборатории!A:A,MATCH('Производственный контроль'!E219,Лаборатории!B:B,0)))</f>
        <v xml:space="preserve">КУРИНОЕ ЦАРСТВО АО </v>
      </c>
      <c r="C219" t="str">
        <f>IF(E219="","",VLOOKUP(E219,Лаборатории!B:D,3,0))</f>
        <v>U377_CHL</v>
      </c>
      <c r="D219" s="12">
        <v>45666</v>
      </c>
      <c r="E219" s="11" t="s">
        <v>793</v>
      </c>
      <c r="F219" s="11" t="s">
        <v>371</v>
      </c>
      <c r="G219" s="11" t="s">
        <v>506</v>
      </c>
      <c r="H219" s="11" t="s">
        <v>312</v>
      </c>
      <c r="I219" s="11" t="s">
        <v>3435</v>
      </c>
      <c r="J219" t="str">
        <f>IF(L219="","",VLOOKUP(L219,Продукция!B:D,3,0))</f>
        <v>Биологический_материал</v>
      </c>
      <c r="K219" t="str">
        <f>IF(L219="","",VLOOKUP(L219,Продукция!B:C,2,0))</f>
        <v>Сыворотка крови</v>
      </c>
      <c r="L219" s="151" t="s">
        <v>302</v>
      </c>
      <c r="M219">
        <f>IF(L219="","",VLOOKUP(L219,Продукция!B:L,11,0))</f>
        <v>0</v>
      </c>
      <c r="N219" s="11" t="s">
        <v>873</v>
      </c>
      <c r="P219" s="11" t="s">
        <v>340</v>
      </c>
      <c r="Q219" s="11" t="s">
        <v>854</v>
      </c>
      <c r="R219" s="153" t="s">
        <v>4894</v>
      </c>
      <c r="S219" s="11">
        <v>20</v>
      </c>
      <c r="T219" s="11" t="s">
        <v>4895</v>
      </c>
      <c r="V219" s="14">
        <v>45664</v>
      </c>
      <c r="Z219" s="11" t="s">
        <v>4823</v>
      </c>
      <c r="AA219" s="15">
        <v>0.53472222222222221</v>
      </c>
      <c r="AB219" t="str">
        <f>IF(L219="","",VLOOKUP(L219&amp;I219,Продукция!A:I,9,0))</f>
        <v>рекомендация производителя набора</v>
      </c>
      <c r="AC219" s="14">
        <v>45672</v>
      </c>
      <c r="AD219" s="11" t="s">
        <v>2673</v>
      </c>
      <c r="AE219" s="11" t="s">
        <v>4823</v>
      </c>
      <c r="AF219" t="str">
        <f>IF(AD219="","",VLOOKUP(AD219,'Сотрудники и ссылки'!A:B,2,0))</f>
        <v>Серолог</v>
      </c>
      <c r="AG219">
        <f>IF(AD219="","",VLOOKUP(AD219,'Сотрудники и ссылки'!A:C,3,0))</f>
        <v>20001771</v>
      </c>
      <c r="AH219" s="11" t="s">
        <v>2673</v>
      </c>
      <c r="AI219" t="str">
        <f>IF(AH219="","",VLOOKUP(AH219,'Сотрудники и ссылки'!A:B,2,0))</f>
        <v>Серолог</v>
      </c>
      <c r="AJ219">
        <f>IF(AH219="","",VLOOKUP(AH219,'Сотрудники и ссылки'!A:C,3,0))</f>
        <v>20001771</v>
      </c>
      <c r="AK219" s="14">
        <v>45672</v>
      </c>
      <c r="AL219" s="2">
        <f>IF(AK219="","",AK219+VLOOKUP(I219,'Вид исследования'!B:E,4,0))</f>
        <v>45673</v>
      </c>
      <c r="AM219" s="2">
        <f>IF(AK219="","",AK219+VLOOKUP(I219,'Вид исследования'!B:F,5,0))</f>
        <v>45673</v>
      </c>
      <c r="AN219" s="14">
        <v>45672</v>
      </c>
      <c r="AP219" s="11" t="s">
        <v>189</v>
      </c>
      <c r="AQ219" t="str">
        <f>IFERROR(IF(L219="","",VLOOKUP(L219&amp;I219,Продукция!A:K,11,0)),"обратитесь к админ справочника")</f>
        <v>согласно рекомендациям производителя теста</v>
      </c>
      <c r="AR219" s="11" t="s">
        <v>4823</v>
      </c>
      <c r="AS219" t="str">
        <f>IFERROR(IF(L219="","",VLOOKUP(L219&amp;I219,Продукция!A:J,10,0)),"обратитесь к админ справочника")</f>
        <v>инструкция по применению набора AI, Н9</v>
      </c>
      <c r="AT219" s="11" t="s">
        <v>4823</v>
      </c>
      <c r="AU219" s="11" t="s">
        <v>4823</v>
      </c>
      <c r="AV219" s="11" t="s">
        <v>2673</v>
      </c>
      <c r="AW219" s="11" t="s">
        <v>4824</v>
      </c>
      <c r="AX219" s="11" t="s">
        <v>506</v>
      </c>
      <c r="AY219" s="11" t="s">
        <v>1126</v>
      </c>
      <c r="AZ219" s="11">
        <v>105</v>
      </c>
      <c r="BA219" s="11">
        <v>38</v>
      </c>
      <c r="BC219" s="11" t="s">
        <v>4896</v>
      </c>
    </row>
    <row r="220" spans="1:55" x14ac:dyDescent="0.25">
      <c r="A220" t="str">
        <f t="shared" si="7"/>
        <v>С/45Вирус гриппа птиц подтипа H9 уровень антител (ВНИИЗЖ)</v>
      </c>
      <c r="B220" t="str">
        <f>IF(E220="","",INDEX(Лаборатории!A:A,MATCH('Производственный контроль'!E220,Лаборатории!B:B,0)))</f>
        <v xml:space="preserve">КУРИНОЕ ЦАРСТВО АО </v>
      </c>
      <c r="C220" t="str">
        <f>IF(E220="","",VLOOKUP(E220,Лаборатории!B:D,3,0))</f>
        <v>U377_CHL</v>
      </c>
      <c r="D220" s="12">
        <v>45666</v>
      </c>
      <c r="E220" s="11" t="s">
        <v>793</v>
      </c>
      <c r="F220" s="11" t="s">
        <v>371</v>
      </c>
      <c r="G220" s="11" t="s">
        <v>506</v>
      </c>
      <c r="H220" s="11" t="s">
        <v>312</v>
      </c>
      <c r="I220" s="11" t="s">
        <v>3435</v>
      </c>
      <c r="J220" t="str">
        <f>IF(L220="","",VLOOKUP(L220,Продукция!B:D,3,0))</f>
        <v>Биологический_материал</v>
      </c>
      <c r="K220" t="str">
        <f>IF(L220="","",VLOOKUP(L220,Продукция!B:C,2,0))</f>
        <v>Сыворотка крови</v>
      </c>
      <c r="L220" s="151" t="s">
        <v>302</v>
      </c>
      <c r="M220">
        <f>IF(L220="","",VLOOKUP(L220,Продукция!B:L,11,0))</f>
        <v>0</v>
      </c>
      <c r="N220" s="11" t="s">
        <v>873</v>
      </c>
      <c r="P220" s="11" t="s">
        <v>340</v>
      </c>
      <c r="Q220" s="11" t="s">
        <v>854</v>
      </c>
      <c r="R220" s="153" t="s">
        <v>4882</v>
      </c>
      <c r="S220" s="11">
        <v>20</v>
      </c>
      <c r="T220" s="11" t="s">
        <v>4895</v>
      </c>
      <c r="V220" s="14">
        <v>45661</v>
      </c>
      <c r="Z220" s="11" t="s">
        <v>4823</v>
      </c>
      <c r="AA220" s="15">
        <v>0.53472222222222221</v>
      </c>
      <c r="AB220" t="str">
        <f>IF(L220="","",VLOOKUP(L220&amp;I220,Продукция!A:I,9,0))</f>
        <v>рекомендация производителя набора</v>
      </c>
      <c r="AC220" s="14">
        <v>45672</v>
      </c>
      <c r="AD220" s="11" t="s">
        <v>2673</v>
      </c>
      <c r="AE220" s="11" t="s">
        <v>4823</v>
      </c>
      <c r="AF220" t="str">
        <f>IF(AD220="","",VLOOKUP(AD220,'Сотрудники и ссылки'!A:B,2,0))</f>
        <v>Серолог</v>
      </c>
      <c r="AG220">
        <f>IF(AD220="","",VLOOKUP(AD220,'Сотрудники и ссылки'!A:C,3,0))</f>
        <v>20001771</v>
      </c>
      <c r="AH220" s="11" t="s">
        <v>2673</v>
      </c>
      <c r="AI220" t="str">
        <f>IF(AH220="","",VLOOKUP(AH220,'Сотрудники и ссылки'!A:B,2,0))</f>
        <v>Серолог</v>
      </c>
      <c r="AJ220">
        <f>IF(AH220="","",VLOOKUP(AH220,'Сотрудники и ссылки'!A:C,3,0))</f>
        <v>20001771</v>
      </c>
      <c r="AK220" s="14">
        <v>45672</v>
      </c>
      <c r="AL220" s="2">
        <f>IF(AK220="","",AK220+VLOOKUP(I220,'Вид исследования'!B:E,4,0))</f>
        <v>45673</v>
      </c>
      <c r="AM220" s="2">
        <f>IF(AK220="","",AK220+VLOOKUP(I220,'Вид исследования'!B:F,5,0))</f>
        <v>45673</v>
      </c>
      <c r="AN220" s="14">
        <v>45672</v>
      </c>
      <c r="AP220" s="11" t="s">
        <v>189</v>
      </c>
      <c r="AQ220" t="str">
        <f>IFERROR(IF(L220="","",VLOOKUP(L220&amp;I220,Продукция!A:K,11,0)),"обратитесь к админ справочника")</f>
        <v>согласно рекомендациям производителя теста</v>
      </c>
      <c r="AR220" s="11" t="s">
        <v>4823</v>
      </c>
      <c r="AS220" t="str">
        <f>IFERROR(IF(L220="","",VLOOKUP(L220&amp;I220,Продукция!A:J,10,0)),"обратитесь к админ справочника")</f>
        <v>инструкция по применению набора AI, Н9</v>
      </c>
      <c r="AT220" s="11" t="s">
        <v>4823</v>
      </c>
      <c r="AU220" s="11" t="s">
        <v>4823</v>
      </c>
      <c r="AV220" s="11" t="s">
        <v>2673</v>
      </c>
      <c r="AW220" s="11" t="s">
        <v>4824</v>
      </c>
      <c r="AX220" s="11" t="s">
        <v>506</v>
      </c>
      <c r="AY220" s="11" t="s">
        <v>1136</v>
      </c>
      <c r="AZ220" s="11">
        <v>105</v>
      </c>
      <c r="BA220" s="11">
        <v>38</v>
      </c>
      <c r="BC220" s="11" t="s">
        <v>4896</v>
      </c>
    </row>
    <row r="221" spans="1:55" x14ac:dyDescent="0.25">
      <c r="A221" t="str">
        <f t="shared" si="7"/>
        <v>С/45Вирус гриппа птиц подтипа H9 уровень антител (ВНИИЗЖ)</v>
      </c>
      <c r="B221" t="str">
        <f>IF(E221="","",INDEX(Лаборатории!A:A,MATCH('Производственный контроль'!E221,Лаборатории!B:B,0)))</f>
        <v xml:space="preserve">КУРИНОЕ ЦАРСТВО АО </v>
      </c>
      <c r="C221" t="str">
        <f>IF(E221="","",VLOOKUP(E221,Лаборатории!B:D,3,0))</f>
        <v>U377_CHL</v>
      </c>
      <c r="D221" s="12">
        <v>45666</v>
      </c>
      <c r="E221" s="11" t="s">
        <v>793</v>
      </c>
      <c r="F221" s="11" t="s">
        <v>371</v>
      </c>
      <c r="G221" s="11" t="s">
        <v>506</v>
      </c>
      <c r="H221" s="11" t="s">
        <v>312</v>
      </c>
      <c r="I221" s="11" t="s">
        <v>3435</v>
      </c>
      <c r="J221" t="str">
        <f>IF(L221="","",VLOOKUP(L221,Продукция!B:D,3,0))</f>
        <v>Биологический_материал</v>
      </c>
      <c r="K221" t="str">
        <f>IF(L221="","",VLOOKUP(L221,Продукция!B:C,2,0))</f>
        <v>Сыворотка крови</v>
      </c>
      <c r="L221" s="151" t="s">
        <v>302</v>
      </c>
      <c r="M221">
        <f>IF(L221="","",VLOOKUP(L221,Продукция!B:L,11,0))</f>
        <v>0</v>
      </c>
      <c r="N221" s="11" t="s">
        <v>873</v>
      </c>
      <c r="P221" s="11" t="s">
        <v>340</v>
      </c>
      <c r="Q221" s="11" t="s">
        <v>854</v>
      </c>
      <c r="R221" s="153" t="s">
        <v>4883</v>
      </c>
      <c r="S221" s="11">
        <v>20</v>
      </c>
      <c r="T221" s="11" t="s">
        <v>4895</v>
      </c>
      <c r="V221" s="14">
        <v>45661</v>
      </c>
      <c r="Z221" s="11" t="s">
        <v>4823</v>
      </c>
      <c r="AA221" s="15">
        <v>0.53472222222222221</v>
      </c>
      <c r="AB221" t="str">
        <f>IF(L221="","",VLOOKUP(L221&amp;I221,Продукция!A:I,9,0))</f>
        <v>рекомендация производителя набора</v>
      </c>
      <c r="AC221" s="14">
        <v>45672</v>
      </c>
      <c r="AD221" s="11" t="s">
        <v>2673</v>
      </c>
      <c r="AE221" s="11" t="s">
        <v>4823</v>
      </c>
      <c r="AF221" t="str">
        <f>IF(AD221="","",VLOOKUP(AD221,'Сотрудники и ссылки'!A:B,2,0))</f>
        <v>Серолог</v>
      </c>
      <c r="AG221">
        <f>IF(AD221="","",VLOOKUP(AD221,'Сотрудники и ссылки'!A:C,3,0))</f>
        <v>20001771</v>
      </c>
      <c r="AH221" s="11" t="s">
        <v>2673</v>
      </c>
      <c r="AI221" t="str">
        <f>IF(AH221="","",VLOOKUP(AH221,'Сотрудники и ссылки'!A:B,2,0))</f>
        <v>Серолог</v>
      </c>
      <c r="AJ221">
        <f>IF(AH221="","",VLOOKUP(AH221,'Сотрудники и ссылки'!A:C,3,0))</f>
        <v>20001771</v>
      </c>
      <c r="AK221" s="14">
        <v>45672</v>
      </c>
      <c r="AL221" s="2">
        <f>IF(AK221="","",AK221+VLOOKUP(I221,'Вид исследования'!B:E,4,0))</f>
        <v>45673</v>
      </c>
      <c r="AM221" s="2">
        <f>IF(AK221="","",AK221+VLOOKUP(I221,'Вид исследования'!B:F,5,0))</f>
        <v>45673</v>
      </c>
      <c r="AN221" s="14">
        <v>45672</v>
      </c>
      <c r="AP221" s="11" t="s">
        <v>189</v>
      </c>
      <c r="AQ221" t="str">
        <f>IFERROR(IF(L221="","",VLOOKUP(L221&amp;I221,Продукция!A:K,11,0)),"обратитесь к админ справочника")</f>
        <v>согласно рекомендациям производителя теста</v>
      </c>
      <c r="AR221" s="11" t="s">
        <v>4823</v>
      </c>
      <c r="AS221" t="str">
        <f>IFERROR(IF(L221="","",VLOOKUP(L221&amp;I221,Продукция!A:J,10,0)),"обратитесь к админ справочника")</f>
        <v>инструкция по применению набора AI, Н9</v>
      </c>
      <c r="AT221" s="11" t="s">
        <v>4823</v>
      </c>
      <c r="AU221" s="11" t="s">
        <v>4823</v>
      </c>
      <c r="AV221" s="11" t="s">
        <v>2673</v>
      </c>
      <c r="AW221" s="11" t="s">
        <v>4824</v>
      </c>
      <c r="AX221" s="11" t="s">
        <v>506</v>
      </c>
      <c r="AY221" s="11" t="s">
        <v>1137</v>
      </c>
      <c r="AZ221" s="11">
        <v>105</v>
      </c>
      <c r="BA221" s="11">
        <v>38</v>
      </c>
      <c r="BC221" s="11" t="s">
        <v>4896</v>
      </c>
    </row>
    <row r="222" spans="1:55" x14ac:dyDescent="0.25">
      <c r="A222" t="str">
        <f t="shared" si="7"/>
        <v>С/45Вирус гриппа птиц подтипа H9 уровень антител (ВНИИЗЖ)</v>
      </c>
      <c r="B222" t="str">
        <f>IF(E222="","",INDEX(Лаборатории!A:A,MATCH('Производственный контроль'!E222,Лаборатории!B:B,0)))</f>
        <v xml:space="preserve">КУРИНОЕ ЦАРСТВО АО </v>
      </c>
      <c r="C222" t="str">
        <f>IF(E222="","",VLOOKUP(E222,Лаборатории!B:D,3,0))</f>
        <v>U377_CHL</v>
      </c>
      <c r="D222" s="12">
        <v>45666</v>
      </c>
      <c r="E222" s="11" t="s">
        <v>793</v>
      </c>
      <c r="F222" s="11" t="s">
        <v>371</v>
      </c>
      <c r="G222" s="11" t="s">
        <v>506</v>
      </c>
      <c r="H222" s="11" t="s">
        <v>312</v>
      </c>
      <c r="I222" s="11" t="s">
        <v>3435</v>
      </c>
      <c r="J222" t="str">
        <f>IF(L222="","",VLOOKUP(L222,Продукция!B:D,3,0))</f>
        <v>Биологический_материал</v>
      </c>
      <c r="K222" t="str">
        <f>IF(L222="","",VLOOKUP(L222,Продукция!B:C,2,0))</f>
        <v>Сыворотка крови</v>
      </c>
      <c r="L222" s="151" t="s">
        <v>302</v>
      </c>
      <c r="M222">
        <f>IF(L222="","",VLOOKUP(L222,Продукция!B:L,11,0))</f>
        <v>0</v>
      </c>
      <c r="N222" s="11" t="s">
        <v>873</v>
      </c>
      <c r="P222" s="11" t="s">
        <v>340</v>
      </c>
      <c r="Q222" s="11" t="s">
        <v>854</v>
      </c>
      <c r="R222" s="153" t="s">
        <v>4884</v>
      </c>
      <c r="S222" s="11">
        <v>20</v>
      </c>
      <c r="T222" s="11" t="s">
        <v>4895</v>
      </c>
      <c r="V222" s="14">
        <v>45662</v>
      </c>
      <c r="Z222" s="11" t="s">
        <v>4823</v>
      </c>
      <c r="AA222" s="15">
        <v>0.53472222222222221</v>
      </c>
      <c r="AB222" t="str">
        <f>IF(L222="","",VLOOKUP(L222&amp;I222,Продукция!A:I,9,0))</f>
        <v>рекомендация производителя набора</v>
      </c>
      <c r="AC222" s="14">
        <v>45672</v>
      </c>
      <c r="AD222" s="11" t="s">
        <v>2673</v>
      </c>
      <c r="AE222" s="11" t="s">
        <v>4823</v>
      </c>
      <c r="AF222" t="str">
        <f>IF(AD222="","",VLOOKUP(AD222,'Сотрудники и ссылки'!A:B,2,0))</f>
        <v>Серолог</v>
      </c>
      <c r="AG222">
        <f>IF(AD222="","",VLOOKUP(AD222,'Сотрудники и ссылки'!A:C,3,0))</f>
        <v>20001771</v>
      </c>
      <c r="AH222" s="11" t="s">
        <v>2673</v>
      </c>
      <c r="AI222" t="str">
        <f>IF(AH222="","",VLOOKUP(AH222,'Сотрудники и ссылки'!A:B,2,0))</f>
        <v>Серолог</v>
      </c>
      <c r="AJ222">
        <f>IF(AH222="","",VLOOKUP(AH222,'Сотрудники и ссылки'!A:C,3,0))</f>
        <v>20001771</v>
      </c>
      <c r="AK222" s="14">
        <v>45672</v>
      </c>
      <c r="AL222" s="2">
        <f>IF(AK222="","",AK222+VLOOKUP(I222,'Вид исследования'!B:E,4,0))</f>
        <v>45673</v>
      </c>
      <c r="AM222" s="2">
        <f>IF(AK222="","",AK222+VLOOKUP(I222,'Вид исследования'!B:F,5,0))</f>
        <v>45673</v>
      </c>
      <c r="AN222" s="14">
        <v>45672</v>
      </c>
      <c r="AP222" s="11" t="s">
        <v>189</v>
      </c>
      <c r="AQ222" t="str">
        <f>IFERROR(IF(L222="","",VLOOKUP(L222&amp;I222,Продукция!A:K,11,0)),"обратитесь к админ справочника")</f>
        <v>согласно рекомендациям производителя теста</v>
      </c>
      <c r="AR222" s="11" t="s">
        <v>4823</v>
      </c>
      <c r="AS222" t="str">
        <f>IFERROR(IF(L222="","",VLOOKUP(L222&amp;I222,Продукция!A:J,10,0)),"обратитесь к админ справочника")</f>
        <v>инструкция по применению набора AI, Н9</v>
      </c>
      <c r="AT222" s="11" t="s">
        <v>4823</v>
      </c>
      <c r="AU222" s="11" t="s">
        <v>4823</v>
      </c>
      <c r="AV222" s="11" t="s">
        <v>2673</v>
      </c>
      <c r="AW222" s="11" t="s">
        <v>4824</v>
      </c>
      <c r="AX222" s="11" t="s">
        <v>506</v>
      </c>
      <c r="AY222" s="11" t="s">
        <v>1138</v>
      </c>
      <c r="AZ222" s="11">
        <v>105</v>
      </c>
      <c r="BA222" s="11">
        <v>38</v>
      </c>
      <c r="BC222" s="11" t="s">
        <v>4896</v>
      </c>
    </row>
    <row r="223" spans="1:55" x14ac:dyDescent="0.25">
      <c r="A223" t="str">
        <f t="shared" si="7"/>
        <v>С/45Вирус гриппа птиц подтипа H9 уровень антител (ВНИИЗЖ)</v>
      </c>
      <c r="B223" t="str">
        <f>IF(E223="","",INDEX(Лаборатории!A:A,MATCH('Производственный контроль'!E223,Лаборатории!B:B,0)))</f>
        <v xml:space="preserve">КУРИНОЕ ЦАРСТВО АО </v>
      </c>
      <c r="C223" t="str">
        <f>IF(E223="","",VLOOKUP(E223,Лаборатории!B:D,3,0))</f>
        <v>U377_CHL</v>
      </c>
      <c r="D223" s="12">
        <v>45666</v>
      </c>
      <c r="E223" s="11" t="s">
        <v>793</v>
      </c>
      <c r="F223" s="11" t="s">
        <v>371</v>
      </c>
      <c r="G223" s="11" t="s">
        <v>506</v>
      </c>
      <c r="H223" s="11" t="s">
        <v>312</v>
      </c>
      <c r="I223" s="11" t="s">
        <v>3435</v>
      </c>
      <c r="J223" t="str">
        <f>IF(L223="","",VLOOKUP(L223,Продукция!B:D,3,0))</f>
        <v>Биологический_материал</v>
      </c>
      <c r="K223" t="str">
        <f>IF(L223="","",VLOOKUP(L223,Продукция!B:C,2,0))</f>
        <v>Сыворотка крови</v>
      </c>
      <c r="L223" s="151" t="s">
        <v>302</v>
      </c>
      <c r="M223">
        <f>IF(L223="","",VLOOKUP(L223,Продукция!B:L,11,0))</f>
        <v>0</v>
      </c>
      <c r="N223" s="11" t="s">
        <v>873</v>
      </c>
      <c r="P223" s="11" t="s">
        <v>340</v>
      </c>
      <c r="Q223" s="11" t="s">
        <v>854</v>
      </c>
      <c r="R223" s="153" t="s">
        <v>4873</v>
      </c>
      <c r="S223" s="11">
        <v>20</v>
      </c>
      <c r="T223" s="11" t="s">
        <v>4895</v>
      </c>
      <c r="V223" s="14">
        <v>45654</v>
      </c>
      <c r="Z223" s="11" t="s">
        <v>4823</v>
      </c>
      <c r="AA223" s="15">
        <v>0.53472222222222221</v>
      </c>
      <c r="AB223" t="str">
        <f>IF(L223="","",VLOOKUP(L223&amp;I223,Продукция!A:I,9,0))</f>
        <v>рекомендация производителя набора</v>
      </c>
      <c r="AC223" s="14">
        <v>45672</v>
      </c>
      <c r="AD223" s="11" t="s">
        <v>2673</v>
      </c>
      <c r="AE223" s="11" t="s">
        <v>4823</v>
      </c>
      <c r="AF223" t="str">
        <f>IF(AD223="","",VLOOKUP(AD223,'Сотрудники и ссылки'!A:B,2,0))</f>
        <v>Серолог</v>
      </c>
      <c r="AG223">
        <f>IF(AD223="","",VLOOKUP(AD223,'Сотрудники и ссылки'!A:C,3,0))</f>
        <v>20001771</v>
      </c>
      <c r="AH223" s="11" t="s">
        <v>2673</v>
      </c>
      <c r="AI223" t="str">
        <f>IF(AH223="","",VLOOKUP(AH223,'Сотрудники и ссылки'!A:B,2,0))</f>
        <v>Серолог</v>
      </c>
      <c r="AJ223">
        <f>IF(AH223="","",VLOOKUP(AH223,'Сотрудники и ссылки'!A:C,3,0))</f>
        <v>20001771</v>
      </c>
      <c r="AK223" s="14">
        <v>45672</v>
      </c>
      <c r="AL223" s="2">
        <f>IF(AK223="","",AK223+VLOOKUP(I223,'Вид исследования'!B:E,4,0))</f>
        <v>45673</v>
      </c>
      <c r="AM223" s="2">
        <f>IF(AK223="","",AK223+VLOOKUP(I223,'Вид исследования'!B:F,5,0))</f>
        <v>45673</v>
      </c>
      <c r="AN223" s="14">
        <v>45672</v>
      </c>
      <c r="AP223" s="11" t="s">
        <v>189</v>
      </c>
      <c r="AQ223" t="str">
        <f>IFERROR(IF(L223="","",VLOOKUP(L223&amp;I223,Продукция!A:K,11,0)),"обратитесь к админ справочника")</f>
        <v>согласно рекомендациям производителя теста</v>
      </c>
      <c r="AR223" s="11" t="s">
        <v>4823</v>
      </c>
      <c r="AS223" t="str">
        <f>IFERROR(IF(L223="","",VLOOKUP(L223&amp;I223,Продукция!A:J,10,0)),"обратитесь к админ справочника")</f>
        <v>инструкция по применению набора AI, Н9</v>
      </c>
      <c r="AT223" s="11" t="s">
        <v>4823</v>
      </c>
      <c r="AU223" s="11" t="s">
        <v>4823</v>
      </c>
      <c r="AV223" s="11" t="s">
        <v>2673</v>
      </c>
      <c r="AW223" s="11" t="s">
        <v>4824</v>
      </c>
      <c r="AX223" s="11" t="s">
        <v>506</v>
      </c>
      <c r="AY223" s="11" t="s">
        <v>1146</v>
      </c>
      <c r="AZ223" s="11">
        <v>105</v>
      </c>
      <c r="BA223" s="11">
        <v>37</v>
      </c>
      <c r="BC223" s="11" t="s">
        <v>4896</v>
      </c>
    </row>
    <row r="224" spans="1:55" x14ac:dyDescent="0.25">
      <c r="A224" t="str">
        <f t="shared" si="7"/>
        <v>С/45Вирус гриппа птиц подтипа H9 уровень антител (ВНИИЗЖ)</v>
      </c>
      <c r="B224" t="str">
        <f>IF(E224="","",INDEX(Лаборатории!A:A,MATCH('Производственный контроль'!E224,Лаборатории!B:B,0)))</f>
        <v xml:space="preserve">КУРИНОЕ ЦАРСТВО АО </v>
      </c>
      <c r="C224" t="str">
        <f>IF(E224="","",VLOOKUP(E224,Лаборатории!B:D,3,0))</f>
        <v>U377_CHL</v>
      </c>
      <c r="D224" s="12">
        <v>45666</v>
      </c>
      <c r="E224" s="11" t="s">
        <v>793</v>
      </c>
      <c r="F224" s="11" t="s">
        <v>371</v>
      </c>
      <c r="G224" s="11" t="s">
        <v>506</v>
      </c>
      <c r="H224" s="11" t="s">
        <v>312</v>
      </c>
      <c r="I224" s="11" t="s">
        <v>3435</v>
      </c>
      <c r="J224" t="str">
        <f>IF(L224="","",VLOOKUP(L224,Продукция!B:D,3,0))</f>
        <v>Биологический_материал</v>
      </c>
      <c r="K224" t="str">
        <f>IF(L224="","",VLOOKUP(L224,Продукция!B:C,2,0))</f>
        <v>Сыворотка крови</v>
      </c>
      <c r="L224" s="151" t="s">
        <v>302</v>
      </c>
      <c r="M224">
        <f>IF(L224="","",VLOOKUP(L224,Продукция!B:L,11,0))</f>
        <v>0</v>
      </c>
      <c r="N224" s="11" t="s">
        <v>873</v>
      </c>
      <c r="P224" s="11" t="s">
        <v>340</v>
      </c>
      <c r="Q224" s="11" t="s">
        <v>854</v>
      </c>
      <c r="R224" s="153" t="s">
        <v>4872</v>
      </c>
      <c r="S224" s="11">
        <v>20</v>
      </c>
      <c r="T224" s="11" t="s">
        <v>4895</v>
      </c>
      <c r="V224" s="14">
        <v>45654</v>
      </c>
      <c r="Z224" s="11" t="s">
        <v>4823</v>
      </c>
      <c r="AA224" s="15">
        <v>0.53472222222222221</v>
      </c>
      <c r="AB224" t="str">
        <f>IF(L224="","",VLOOKUP(L224&amp;I224,Продукция!A:I,9,0))</f>
        <v>рекомендация производителя набора</v>
      </c>
      <c r="AC224" s="14">
        <v>45672</v>
      </c>
      <c r="AD224" s="11" t="s">
        <v>2673</v>
      </c>
      <c r="AE224" s="11" t="s">
        <v>4823</v>
      </c>
      <c r="AF224" t="str">
        <f>IF(AD224="","",VLOOKUP(AD224,'Сотрудники и ссылки'!A:B,2,0))</f>
        <v>Серолог</v>
      </c>
      <c r="AG224">
        <f>IF(AD224="","",VLOOKUP(AD224,'Сотрудники и ссылки'!A:C,3,0))</f>
        <v>20001771</v>
      </c>
      <c r="AH224" s="11" t="s">
        <v>2673</v>
      </c>
      <c r="AI224" t="str">
        <f>IF(AH224="","",VLOOKUP(AH224,'Сотрудники и ссылки'!A:B,2,0))</f>
        <v>Серолог</v>
      </c>
      <c r="AJ224">
        <f>IF(AH224="","",VLOOKUP(AH224,'Сотрудники и ссылки'!A:C,3,0))</f>
        <v>20001771</v>
      </c>
      <c r="AK224" s="14">
        <v>45672</v>
      </c>
      <c r="AL224" s="2">
        <f>IF(AK224="","",AK224+VLOOKUP(I224,'Вид исследования'!B:E,4,0))</f>
        <v>45673</v>
      </c>
      <c r="AM224" s="2">
        <f>IF(AK224="","",AK224+VLOOKUP(I224,'Вид исследования'!B:F,5,0))</f>
        <v>45673</v>
      </c>
      <c r="AN224" s="14">
        <v>45672</v>
      </c>
      <c r="AP224" s="11" t="s">
        <v>189</v>
      </c>
      <c r="AQ224" t="str">
        <f>IFERROR(IF(L224="","",VLOOKUP(L224&amp;I224,Продукция!A:K,11,0)),"обратитесь к админ справочника")</f>
        <v>согласно рекомендациям производителя теста</v>
      </c>
      <c r="AR224" s="11" t="s">
        <v>4823</v>
      </c>
      <c r="AS224" t="str">
        <f>IFERROR(IF(L224="","",VLOOKUP(L224&amp;I224,Продукция!A:J,10,0)),"обратитесь к админ справочника")</f>
        <v>инструкция по применению набора AI, Н9</v>
      </c>
      <c r="AT224" s="11" t="s">
        <v>4823</v>
      </c>
      <c r="AU224" s="11" t="s">
        <v>4823</v>
      </c>
      <c r="AV224" s="11" t="s">
        <v>2673</v>
      </c>
      <c r="AW224" s="11" t="s">
        <v>4824</v>
      </c>
      <c r="AX224" s="11" t="s">
        <v>506</v>
      </c>
      <c r="AY224" s="11" t="s">
        <v>1147</v>
      </c>
      <c r="AZ224" s="11">
        <v>105</v>
      </c>
      <c r="BA224" s="11">
        <v>37</v>
      </c>
      <c r="BC224" s="11" t="s">
        <v>4896</v>
      </c>
    </row>
    <row r="225" spans="1:55" x14ac:dyDescent="0.25">
      <c r="A225" t="str">
        <f t="shared" si="7"/>
        <v>С/45Вирус гриппа птиц подтипа H9 уровень антител (ВНИИЗЖ)</v>
      </c>
      <c r="B225" t="str">
        <f>IF(E225="","",INDEX(Лаборатории!A:A,MATCH('Производственный контроль'!E225,Лаборатории!B:B,0)))</f>
        <v xml:space="preserve">КУРИНОЕ ЦАРСТВО АО </v>
      </c>
      <c r="C225" t="str">
        <f>IF(E225="","",VLOOKUP(E225,Лаборатории!B:D,3,0))</f>
        <v>U377_CHL</v>
      </c>
      <c r="D225" s="12">
        <v>45666</v>
      </c>
      <c r="E225" s="11" t="s">
        <v>793</v>
      </c>
      <c r="F225" s="11" t="s">
        <v>371</v>
      </c>
      <c r="G225" s="11" t="s">
        <v>506</v>
      </c>
      <c r="H225" s="11" t="s">
        <v>312</v>
      </c>
      <c r="I225" s="11" t="s">
        <v>3435</v>
      </c>
      <c r="J225" t="str">
        <f>IF(L225="","",VLOOKUP(L225,Продукция!B:D,3,0))</f>
        <v>Биологический_материал</v>
      </c>
      <c r="K225" t="str">
        <f>IF(L225="","",VLOOKUP(L225,Продукция!B:C,2,0))</f>
        <v>Сыворотка крови</v>
      </c>
      <c r="L225" s="151" t="s">
        <v>302</v>
      </c>
      <c r="M225">
        <f>IF(L225="","",VLOOKUP(L225,Продукция!B:L,11,0))</f>
        <v>0</v>
      </c>
      <c r="N225" s="11" t="s">
        <v>873</v>
      </c>
      <c r="P225" s="11" t="s">
        <v>340</v>
      </c>
      <c r="Q225" s="11" t="s">
        <v>854</v>
      </c>
      <c r="R225" s="153" t="s">
        <v>4871</v>
      </c>
      <c r="S225" s="11">
        <v>20</v>
      </c>
      <c r="T225" s="11" t="s">
        <v>4895</v>
      </c>
      <c r="V225" s="14">
        <v>45653</v>
      </c>
      <c r="Z225" s="11" t="s">
        <v>4823</v>
      </c>
      <c r="AA225" s="15">
        <v>0.53472222222222221</v>
      </c>
      <c r="AB225" t="str">
        <f>IF(L225="","",VLOOKUP(L225&amp;I225,Продукция!A:I,9,0))</f>
        <v>рекомендация производителя набора</v>
      </c>
      <c r="AC225" s="14">
        <v>45672</v>
      </c>
      <c r="AD225" s="11" t="s">
        <v>2673</v>
      </c>
      <c r="AE225" s="11" t="s">
        <v>4823</v>
      </c>
      <c r="AF225" t="str">
        <f>IF(AD225="","",VLOOKUP(AD225,'Сотрудники и ссылки'!A:B,2,0))</f>
        <v>Серолог</v>
      </c>
      <c r="AG225">
        <f>IF(AD225="","",VLOOKUP(AD225,'Сотрудники и ссылки'!A:C,3,0))</f>
        <v>20001771</v>
      </c>
      <c r="AH225" s="11" t="s">
        <v>2673</v>
      </c>
      <c r="AI225" t="str">
        <f>IF(AH225="","",VLOOKUP(AH225,'Сотрудники и ссылки'!A:B,2,0))</f>
        <v>Серолог</v>
      </c>
      <c r="AJ225">
        <f>IF(AH225="","",VLOOKUP(AH225,'Сотрудники и ссылки'!A:C,3,0))</f>
        <v>20001771</v>
      </c>
      <c r="AK225" s="14">
        <v>45672</v>
      </c>
      <c r="AL225" s="2">
        <f>IF(AK225="","",AK225+VLOOKUP(I225,'Вид исследования'!B:E,4,0))</f>
        <v>45673</v>
      </c>
      <c r="AM225" s="2">
        <f>IF(AK225="","",AK225+VLOOKUP(I225,'Вид исследования'!B:F,5,0))</f>
        <v>45673</v>
      </c>
      <c r="AN225" s="14">
        <v>45672</v>
      </c>
      <c r="AP225" s="11" t="s">
        <v>189</v>
      </c>
      <c r="AQ225" t="str">
        <f>IFERROR(IF(L225="","",VLOOKUP(L225&amp;I225,Продукция!A:K,11,0)),"обратитесь к админ справочника")</f>
        <v>согласно рекомендациям производителя теста</v>
      </c>
      <c r="AR225" s="11" t="s">
        <v>4823</v>
      </c>
      <c r="AS225" t="str">
        <f>IFERROR(IF(L225="","",VLOOKUP(L225&amp;I225,Продукция!A:J,10,0)),"обратитесь к админ справочника")</f>
        <v>инструкция по применению набора AI, Н9</v>
      </c>
      <c r="AT225" s="11" t="s">
        <v>4823</v>
      </c>
      <c r="AU225" s="11" t="s">
        <v>4823</v>
      </c>
      <c r="AV225" s="11" t="s">
        <v>2673</v>
      </c>
      <c r="AW225" s="11" t="s">
        <v>4824</v>
      </c>
      <c r="AX225" s="11" t="s">
        <v>506</v>
      </c>
      <c r="AY225" s="11" t="s">
        <v>1148</v>
      </c>
      <c r="AZ225" s="11">
        <v>105</v>
      </c>
      <c r="BA225" s="11">
        <v>37</v>
      </c>
      <c r="BC225" s="11" t="s">
        <v>4896</v>
      </c>
    </row>
    <row r="226" spans="1:55" x14ac:dyDescent="0.25">
      <c r="A226" t="str">
        <f t="shared" si="7"/>
        <v>С/45Вирус гриппа птиц подтипа Н5 уровень антител (ВНИИЗЖ)</v>
      </c>
      <c r="B226" t="str">
        <f>IF(E226="","",INDEX(Лаборатории!A:A,MATCH('Производственный контроль'!E226,Лаборатории!B:B,0)))</f>
        <v xml:space="preserve">КУРИНОЕ ЦАРСТВО АО </v>
      </c>
      <c r="C226" t="str">
        <f>IF(E226="","",VLOOKUP(E226,Лаборатории!B:D,3,0))</f>
        <v>U377_CHL</v>
      </c>
      <c r="D226" s="12">
        <v>45666</v>
      </c>
      <c r="E226" s="11" t="s">
        <v>793</v>
      </c>
      <c r="F226" s="11" t="s">
        <v>371</v>
      </c>
      <c r="G226" s="11" t="s">
        <v>506</v>
      </c>
      <c r="H226" s="11" t="s">
        <v>312</v>
      </c>
      <c r="I226" s="11" t="s">
        <v>3437</v>
      </c>
      <c r="J226" t="str">
        <f>IF(L226="","",VLOOKUP(L226,Продукция!B:D,3,0))</f>
        <v>Биологический_материал</v>
      </c>
      <c r="K226" t="str">
        <f>IF(L226="","",VLOOKUP(L226,Продукция!B:C,2,0))</f>
        <v>Сыворотка крови</v>
      </c>
      <c r="L226" s="151" t="s">
        <v>302</v>
      </c>
      <c r="M226">
        <f>IF(L226="","",VLOOKUP(L226,Продукция!B:L,11,0))</f>
        <v>0</v>
      </c>
      <c r="N226" s="11" t="s">
        <v>873</v>
      </c>
      <c r="P226" s="11" t="s">
        <v>340</v>
      </c>
      <c r="Q226" s="11" t="s">
        <v>854</v>
      </c>
      <c r="R226" s="153" t="s">
        <v>4892</v>
      </c>
      <c r="S226" s="11">
        <v>20</v>
      </c>
      <c r="T226" s="11" t="s">
        <v>4895</v>
      </c>
      <c r="V226" s="14">
        <v>45664</v>
      </c>
      <c r="Z226" s="11" t="s">
        <v>4823</v>
      </c>
      <c r="AA226" s="15">
        <v>0.53472222222222221</v>
      </c>
      <c r="AB226" t="str">
        <f>IF(L226="","",VLOOKUP(L226&amp;I226,Продукция!A:I,9,0))</f>
        <v>рекомендация производителя набора</v>
      </c>
      <c r="AC226" s="14">
        <v>45672</v>
      </c>
      <c r="AD226" s="11" t="s">
        <v>2676</v>
      </c>
      <c r="AE226" s="11" t="s">
        <v>4823</v>
      </c>
      <c r="AF226" t="str">
        <f>IF(AD226="","",VLOOKUP(AD226,'Сотрудники и ссылки'!A:B,2,0))</f>
        <v>Серолог</v>
      </c>
      <c r="AG226">
        <f>IF(AD226="","",VLOOKUP(AD226,'Сотрудники и ссылки'!A:C,3,0))</f>
        <v>20007746</v>
      </c>
      <c r="AH226" s="11" t="s">
        <v>2676</v>
      </c>
      <c r="AI226" t="str">
        <f>IF(AH226="","",VLOOKUP(AH226,'Сотрудники и ссылки'!A:B,2,0))</f>
        <v>Серолог</v>
      </c>
      <c r="AJ226">
        <f>IF(AH226="","",VLOOKUP(AH226,'Сотрудники и ссылки'!A:C,3,0))</f>
        <v>20007746</v>
      </c>
      <c r="AK226" s="14">
        <v>45672</v>
      </c>
      <c r="AL226" s="2">
        <f>IF(AK226="","",AK226+VLOOKUP(I226,'Вид исследования'!B:E,4,0))</f>
        <v>45673</v>
      </c>
      <c r="AM226" s="2">
        <f>IF(AK226="","",AK226+VLOOKUP(I226,'Вид исследования'!B:F,5,0))</f>
        <v>45673</v>
      </c>
      <c r="AN226" s="14">
        <v>45672</v>
      </c>
      <c r="AP226" s="11" t="s">
        <v>189</v>
      </c>
      <c r="AQ226" t="str">
        <f>IFERROR(IF(L226="","",VLOOKUP(L226&amp;I226,Продукция!A:K,11,0)),"обратитесь к админ справочника")</f>
        <v>согласно рекомендациям производителя теста</v>
      </c>
      <c r="AR226" s="11" t="s">
        <v>4823</v>
      </c>
      <c r="AS226" t="str">
        <f>IFERROR(IF(L226="","",VLOOKUP(L226&amp;I226,Продукция!A:J,10,0)),"обратитесь к админ справочника")</f>
        <v>инструкция по применению набора AI, Н5</v>
      </c>
      <c r="AT226" s="11" t="s">
        <v>4823</v>
      </c>
      <c r="AU226" s="11" t="s">
        <v>4823</v>
      </c>
      <c r="AV226" s="11" t="s">
        <v>2676</v>
      </c>
      <c r="AW226" s="11" t="s">
        <v>4824</v>
      </c>
      <c r="AX226" s="11" t="s">
        <v>506</v>
      </c>
      <c r="AY226" s="11" t="s">
        <v>1122</v>
      </c>
      <c r="AZ226" s="11">
        <v>105</v>
      </c>
      <c r="BA226" s="11">
        <v>38</v>
      </c>
      <c r="BC226" s="11" t="s">
        <v>4896</v>
      </c>
    </row>
    <row r="227" spans="1:55" x14ac:dyDescent="0.25">
      <c r="A227" t="str">
        <f t="shared" si="7"/>
        <v>С/45Вирус гриппа птиц подтипа Н5 уровень антител (ВНИИЗЖ)</v>
      </c>
      <c r="B227" t="str">
        <f>IF(E227="","",INDEX(Лаборатории!A:A,MATCH('Производственный контроль'!E227,Лаборатории!B:B,0)))</f>
        <v xml:space="preserve">КУРИНОЕ ЦАРСТВО АО </v>
      </c>
      <c r="C227" t="str">
        <f>IF(E227="","",VLOOKUP(E227,Лаборатории!B:D,3,0))</f>
        <v>U377_CHL</v>
      </c>
      <c r="D227" s="12">
        <v>45666</v>
      </c>
      <c r="E227" s="11" t="s">
        <v>793</v>
      </c>
      <c r="F227" s="11" t="s">
        <v>371</v>
      </c>
      <c r="G227" s="11" t="s">
        <v>506</v>
      </c>
      <c r="H227" s="11" t="s">
        <v>312</v>
      </c>
      <c r="I227" s="11" t="s">
        <v>3437</v>
      </c>
      <c r="J227" t="str">
        <f>IF(L227="","",VLOOKUP(L227,Продукция!B:D,3,0))</f>
        <v>Биологический_материал</v>
      </c>
      <c r="K227" t="str">
        <f>IF(L227="","",VLOOKUP(L227,Продукция!B:C,2,0))</f>
        <v>Сыворотка крови</v>
      </c>
      <c r="L227" s="151" t="s">
        <v>302</v>
      </c>
      <c r="M227">
        <f>IF(L227="","",VLOOKUP(L227,Продукция!B:L,11,0))</f>
        <v>0</v>
      </c>
      <c r="N227" s="11" t="s">
        <v>873</v>
      </c>
      <c r="P227" s="11" t="s">
        <v>340</v>
      </c>
      <c r="Q227" s="11" t="s">
        <v>854</v>
      </c>
      <c r="R227" s="153" t="s">
        <v>4893</v>
      </c>
      <c r="S227" s="11">
        <v>20</v>
      </c>
      <c r="T227" s="11" t="s">
        <v>4895</v>
      </c>
      <c r="V227" s="14">
        <v>45664</v>
      </c>
      <c r="Z227" s="11" t="s">
        <v>4823</v>
      </c>
      <c r="AA227" s="15">
        <v>0.53472222222222221</v>
      </c>
      <c r="AB227" t="str">
        <f>IF(L227="","",VLOOKUP(L227&amp;I227,Продукция!A:I,9,0))</f>
        <v>рекомендация производителя набора</v>
      </c>
      <c r="AC227" s="14">
        <v>45672</v>
      </c>
      <c r="AD227" s="11" t="s">
        <v>2676</v>
      </c>
      <c r="AE227" s="11" t="s">
        <v>4823</v>
      </c>
      <c r="AF227" t="str">
        <f>IF(AD227="","",VLOOKUP(AD227,'Сотрудники и ссылки'!A:B,2,0))</f>
        <v>Серолог</v>
      </c>
      <c r="AG227">
        <f>IF(AD227="","",VLOOKUP(AD227,'Сотрудники и ссылки'!A:C,3,0))</f>
        <v>20007746</v>
      </c>
      <c r="AH227" s="11" t="s">
        <v>2676</v>
      </c>
      <c r="AI227" t="str">
        <f>IF(AH227="","",VLOOKUP(AH227,'Сотрудники и ссылки'!A:B,2,0))</f>
        <v>Серолог</v>
      </c>
      <c r="AJ227">
        <f>IF(AH227="","",VLOOKUP(AH227,'Сотрудники и ссылки'!A:C,3,0))</f>
        <v>20007746</v>
      </c>
      <c r="AK227" s="14">
        <v>45672</v>
      </c>
      <c r="AL227" s="2">
        <f>IF(AK227="","",AK227+VLOOKUP(I227,'Вид исследования'!B:E,4,0))</f>
        <v>45673</v>
      </c>
      <c r="AM227" s="2">
        <f>IF(AK227="","",AK227+VLOOKUP(I227,'Вид исследования'!B:F,5,0))</f>
        <v>45673</v>
      </c>
      <c r="AN227" s="14">
        <v>45672</v>
      </c>
      <c r="AP227" s="11" t="s">
        <v>189</v>
      </c>
      <c r="AQ227" t="str">
        <f>IFERROR(IF(L227="","",VLOOKUP(L227&amp;I227,Продукция!A:K,11,0)),"обратитесь к админ справочника")</f>
        <v>согласно рекомендациям производителя теста</v>
      </c>
      <c r="AR227" s="11" t="s">
        <v>4823</v>
      </c>
      <c r="AS227" t="str">
        <f>IFERROR(IF(L227="","",VLOOKUP(L227&amp;I227,Продукция!A:J,10,0)),"обратитесь к админ справочника")</f>
        <v>инструкция по применению набора AI, Н5</v>
      </c>
      <c r="AT227" s="11" t="s">
        <v>4823</v>
      </c>
      <c r="AU227" s="11" t="s">
        <v>4823</v>
      </c>
      <c r="AV227" s="11" t="s">
        <v>2676</v>
      </c>
      <c r="AW227" s="11" t="s">
        <v>4824</v>
      </c>
      <c r="AX227" s="11" t="s">
        <v>506</v>
      </c>
      <c r="AY227" s="11" t="s">
        <v>1123</v>
      </c>
      <c r="AZ227" s="11">
        <v>105</v>
      </c>
      <c r="BA227" s="11">
        <v>38</v>
      </c>
      <c r="BC227" s="11" t="s">
        <v>4896</v>
      </c>
    </row>
    <row r="228" spans="1:55" x14ac:dyDescent="0.25">
      <c r="A228" t="str">
        <f t="shared" si="7"/>
        <v>С/45Вирус гриппа птиц подтипа Н5 уровень антител (ВНИИЗЖ)</v>
      </c>
      <c r="B228" t="str">
        <f>IF(E228="","",INDEX(Лаборатории!A:A,MATCH('Производственный контроль'!E228,Лаборатории!B:B,0)))</f>
        <v xml:space="preserve">КУРИНОЕ ЦАРСТВО АО </v>
      </c>
      <c r="C228" t="str">
        <f>IF(E228="","",VLOOKUP(E228,Лаборатории!B:D,3,0))</f>
        <v>U377_CHL</v>
      </c>
      <c r="D228" s="12">
        <v>45666</v>
      </c>
      <c r="E228" s="11" t="s">
        <v>793</v>
      </c>
      <c r="F228" s="11" t="s">
        <v>371</v>
      </c>
      <c r="G228" s="11" t="s">
        <v>506</v>
      </c>
      <c r="H228" s="11" t="s">
        <v>312</v>
      </c>
      <c r="I228" s="11" t="s">
        <v>3437</v>
      </c>
      <c r="J228" t="str">
        <f>IF(L228="","",VLOOKUP(L228,Продукция!B:D,3,0))</f>
        <v>Биологический_материал</v>
      </c>
      <c r="K228" t="str">
        <f>IF(L228="","",VLOOKUP(L228,Продукция!B:C,2,0))</f>
        <v>Сыворотка крови</v>
      </c>
      <c r="L228" s="151" t="s">
        <v>302</v>
      </c>
      <c r="M228">
        <f>IF(L228="","",VLOOKUP(L228,Продукция!B:L,11,0))</f>
        <v>0</v>
      </c>
      <c r="N228" s="11" t="s">
        <v>873</v>
      </c>
      <c r="P228" s="11" t="s">
        <v>340</v>
      </c>
      <c r="Q228" s="11" t="s">
        <v>854</v>
      </c>
      <c r="R228" s="153" t="s">
        <v>4894</v>
      </c>
      <c r="S228" s="11">
        <v>20</v>
      </c>
      <c r="T228" s="11" t="s">
        <v>4895</v>
      </c>
      <c r="V228" s="14">
        <v>45664</v>
      </c>
      <c r="Z228" s="11" t="s">
        <v>4823</v>
      </c>
      <c r="AA228" s="15">
        <v>0.53472222222222221</v>
      </c>
      <c r="AB228" t="str">
        <f>IF(L228="","",VLOOKUP(L228&amp;I228,Продукция!A:I,9,0))</f>
        <v>рекомендация производителя набора</v>
      </c>
      <c r="AC228" s="14">
        <v>45672</v>
      </c>
      <c r="AD228" s="11" t="s">
        <v>2676</v>
      </c>
      <c r="AE228" s="11" t="s">
        <v>4823</v>
      </c>
      <c r="AF228" t="str">
        <f>IF(AD228="","",VLOOKUP(AD228,'Сотрудники и ссылки'!A:B,2,0))</f>
        <v>Серолог</v>
      </c>
      <c r="AG228">
        <f>IF(AD228="","",VLOOKUP(AD228,'Сотрудники и ссылки'!A:C,3,0))</f>
        <v>20007746</v>
      </c>
      <c r="AH228" s="11" t="s">
        <v>2676</v>
      </c>
      <c r="AI228" t="str">
        <f>IF(AH228="","",VLOOKUP(AH228,'Сотрудники и ссылки'!A:B,2,0))</f>
        <v>Серолог</v>
      </c>
      <c r="AJ228">
        <f>IF(AH228="","",VLOOKUP(AH228,'Сотрудники и ссылки'!A:C,3,0))</f>
        <v>20007746</v>
      </c>
      <c r="AK228" s="14">
        <v>45672</v>
      </c>
      <c r="AL228" s="2">
        <f>IF(AK228="","",AK228+VLOOKUP(I228,'Вид исследования'!B:E,4,0))</f>
        <v>45673</v>
      </c>
      <c r="AM228" s="2">
        <f>IF(AK228="","",AK228+VLOOKUP(I228,'Вид исследования'!B:F,5,0))</f>
        <v>45673</v>
      </c>
      <c r="AN228" s="14">
        <v>45672</v>
      </c>
      <c r="AP228" s="11" t="s">
        <v>189</v>
      </c>
      <c r="AQ228" t="str">
        <f>IFERROR(IF(L228="","",VLOOKUP(L228&amp;I228,Продукция!A:K,11,0)),"обратитесь к админ справочника")</f>
        <v>согласно рекомендациям производителя теста</v>
      </c>
      <c r="AR228" s="11" t="s">
        <v>4823</v>
      </c>
      <c r="AS228" t="str">
        <f>IFERROR(IF(L228="","",VLOOKUP(L228&amp;I228,Продукция!A:J,10,0)),"обратитесь к админ справочника")</f>
        <v>инструкция по применению набора AI, Н5</v>
      </c>
      <c r="AT228" s="11" t="s">
        <v>4823</v>
      </c>
      <c r="AU228" s="11" t="s">
        <v>4823</v>
      </c>
      <c r="AV228" s="11" t="s">
        <v>2676</v>
      </c>
      <c r="AW228" s="11" t="s">
        <v>4824</v>
      </c>
      <c r="AX228" s="11" t="s">
        <v>506</v>
      </c>
      <c r="AY228" s="11" t="s">
        <v>1126</v>
      </c>
      <c r="AZ228" s="11">
        <v>105</v>
      </c>
      <c r="BA228" s="11">
        <v>38</v>
      </c>
      <c r="BC228" s="11" t="s">
        <v>4896</v>
      </c>
    </row>
    <row r="229" spans="1:55" x14ac:dyDescent="0.25">
      <c r="A229" t="str">
        <f t="shared" si="7"/>
        <v>С/45Вирус гриппа птиц подтипа Н5 уровень антител (ВНИИЗЖ)</v>
      </c>
      <c r="B229" t="str">
        <f>IF(E229="","",INDEX(Лаборатории!A:A,MATCH('Производственный контроль'!E229,Лаборатории!B:B,0)))</f>
        <v xml:space="preserve">КУРИНОЕ ЦАРСТВО АО </v>
      </c>
      <c r="C229" t="str">
        <f>IF(E229="","",VLOOKUP(E229,Лаборатории!B:D,3,0))</f>
        <v>U377_CHL</v>
      </c>
      <c r="D229" s="12">
        <v>45666</v>
      </c>
      <c r="E229" s="11" t="s">
        <v>793</v>
      </c>
      <c r="F229" s="11" t="s">
        <v>371</v>
      </c>
      <c r="G229" s="11" t="s">
        <v>506</v>
      </c>
      <c r="H229" s="11" t="s">
        <v>312</v>
      </c>
      <c r="I229" s="11" t="s">
        <v>3437</v>
      </c>
      <c r="J229" t="str">
        <f>IF(L229="","",VLOOKUP(L229,Продукция!B:D,3,0))</f>
        <v>Биологический_материал</v>
      </c>
      <c r="K229" t="str">
        <f>IF(L229="","",VLOOKUP(L229,Продукция!B:C,2,0))</f>
        <v>Сыворотка крови</v>
      </c>
      <c r="L229" s="151" t="s">
        <v>302</v>
      </c>
      <c r="M229">
        <f>IF(L229="","",VLOOKUP(L229,Продукция!B:L,11,0))</f>
        <v>0</v>
      </c>
      <c r="N229" s="11" t="s">
        <v>873</v>
      </c>
      <c r="P229" s="11" t="s">
        <v>340</v>
      </c>
      <c r="Q229" s="11" t="s">
        <v>854</v>
      </c>
      <c r="R229" s="153" t="s">
        <v>4882</v>
      </c>
      <c r="S229" s="11">
        <v>20</v>
      </c>
      <c r="T229" s="11" t="s">
        <v>4895</v>
      </c>
      <c r="V229" s="14">
        <v>45661</v>
      </c>
      <c r="Z229" s="11" t="s">
        <v>4823</v>
      </c>
      <c r="AA229" s="15">
        <v>0.53472222222222221</v>
      </c>
      <c r="AB229" t="str">
        <f>IF(L229="","",VLOOKUP(L229&amp;I229,Продукция!A:I,9,0))</f>
        <v>рекомендация производителя набора</v>
      </c>
      <c r="AC229" s="14">
        <v>45672</v>
      </c>
      <c r="AD229" s="11" t="s">
        <v>2676</v>
      </c>
      <c r="AE229" s="11" t="s">
        <v>4823</v>
      </c>
      <c r="AF229" t="str">
        <f>IF(AD229="","",VLOOKUP(AD229,'Сотрудники и ссылки'!A:B,2,0))</f>
        <v>Серолог</v>
      </c>
      <c r="AG229">
        <f>IF(AD229="","",VLOOKUP(AD229,'Сотрудники и ссылки'!A:C,3,0))</f>
        <v>20007746</v>
      </c>
      <c r="AH229" s="11" t="s">
        <v>2676</v>
      </c>
      <c r="AI229" t="str">
        <f>IF(AH229="","",VLOOKUP(AH229,'Сотрудники и ссылки'!A:B,2,0))</f>
        <v>Серолог</v>
      </c>
      <c r="AJ229">
        <f>IF(AH229="","",VLOOKUP(AH229,'Сотрудники и ссылки'!A:C,3,0))</f>
        <v>20007746</v>
      </c>
      <c r="AK229" s="14">
        <v>45672</v>
      </c>
      <c r="AL229" s="2">
        <f>IF(AK229="","",AK229+VLOOKUP(I229,'Вид исследования'!B:E,4,0))</f>
        <v>45673</v>
      </c>
      <c r="AM229" s="2">
        <f>IF(AK229="","",AK229+VLOOKUP(I229,'Вид исследования'!B:F,5,0))</f>
        <v>45673</v>
      </c>
      <c r="AN229" s="14">
        <v>45672</v>
      </c>
      <c r="AP229" s="11" t="s">
        <v>189</v>
      </c>
      <c r="AQ229" t="str">
        <f>IFERROR(IF(L229="","",VLOOKUP(L229&amp;I229,Продукция!A:K,11,0)),"обратитесь к админ справочника")</f>
        <v>согласно рекомендациям производителя теста</v>
      </c>
      <c r="AR229" s="11" t="s">
        <v>4823</v>
      </c>
      <c r="AS229" t="str">
        <f>IFERROR(IF(L229="","",VLOOKUP(L229&amp;I229,Продукция!A:J,10,0)),"обратитесь к админ справочника")</f>
        <v>инструкция по применению набора AI, Н5</v>
      </c>
      <c r="AT229" s="11" t="s">
        <v>4823</v>
      </c>
      <c r="AU229" s="11" t="s">
        <v>4823</v>
      </c>
      <c r="AV229" s="11" t="s">
        <v>2676</v>
      </c>
      <c r="AW229" s="11" t="s">
        <v>4824</v>
      </c>
      <c r="AX229" s="11" t="s">
        <v>506</v>
      </c>
      <c r="AY229" s="11" t="s">
        <v>1136</v>
      </c>
      <c r="AZ229" s="11">
        <v>105</v>
      </c>
      <c r="BA229" s="11">
        <v>38</v>
      </c>
      <c r="BC229" s="11" t="s">
        <v>4896</v>
      </c>
    </row>
    <row r="230" spans="1:55" x14ac:dyDescent="0.25">
      <c r="A230" t="str">
        <f t="shared" si="7"/>
        <v>С/45Вирус гриппа птиц подтипа Н5 уровень антител (ВНИИЗЖ)</v>
      </c>
      <c r="B230" t="str">
        <f>IF(E230="","",INDEX(Лаборатории!A:A,MATCH('Производственный контроль'!E230,Лаборатории!B:B,0)))</f>
        <v xml:space="preserve">КУРИНОЕ ЦАРСТВО АО </v>
      </c>
      <c r="C230" t="str">
        <f>IF(E230="","",VLOOKUP(E230,Лаборатории!B:D,3,0))</f>
        <v>U377_CHL</v>
      </c>
      <c r="D230" s="12">
        <v>45666</v>
      </c>
      <c r="E230" s="11" t="s">
        <v>793</v>
      </c>
      <c r="F230" s="11" t="s">
        <v>371</v>
      </c>
      <c r="G230" s="11" t="s">
        <v>506</v>
      </c>
      <c r="H230" s="11" t="s">
        <v>312</v>
      </c>
      <c r="I230" s="11" t="s">
        <v>3437</v>
      </c>
      <c r="J230" t="str">
        <f>IF(L230="","",VLOOKUP(L230,Продукция!B:D,3,0))</f>
        <v>Биологический_материал</v>
      </c>
      <c r="K230" t="str">
        <f>IF(L230="","",VLOOKUP(L230,Продукция!B:C,2,0))</f>
        <v>Сыворотка крови</v>
      </c>
      <c r="L230" s="151" t="s">
        <v>302</v>
      </c>
      <c r="M230">
        <f>IF(L230="","",VLOOKUP(L230,Продукция!B:L,11,0))</f>
        <v>0</v>
      </c>
      <c r="N230" s="11" t="s">
        <v>873</v>
      </c>
      <c r="P230" s="11" t="s">
        <v>340</v>
      </c>
      <c r="Q230" s="11" t="s">
        <v>854</v>
      </c>
      <c r="R230" s="153" t="s">
        <v>4883</v>
      </c>
      <c r="S230" s="11">
        <v>20</v>
      </c>
      <c r="T230" s="11" t="s">
        <v>4895</v>
      </c>
      <c r="V230" s="14">
        <v>45661</v>
      </c>
      <c r="Z230" s="11" t="s">
        <v>4823</v>
      </c>
      <c r="AA230" s="15">
        <v>0.53472222222222221</v>
      </c>
      <c r="AB230" t="str">
        <f>IF(L230="","",VLOOKUP(L230&amp;I230,Продукция!A:I,9,0))</f>
        <v>рекомендация производителя набора</v>
      </c>
      <c r="AC230" s="14">
        <v>45672</v>
      </c>
      <c r="AD230" s="11" t="s">
        <v>2676</v>
      </c>
      <c r="AE230" s="11" t="s">
        <v>4823</v>
      </c>
      <c r="AF230" t="str">
        <f>IF(AD230="","",VLOOKUP(AD230,'Сотрудники и ссылки'!A:B,2,0))</f>
        <v>Серолог</v>
      </c>
      <c r="AG230">
        <f>IF(AD230="","",VLOOKUP(AD230,'Сотрудники и ссылки'!A:C,3,0))</f>
        <v>20007746</v>
      </c>
      <c r="AH230" s="11" t="s">
        <v>2676</v>
      </c>
      <c r="AI230" t="str">
        <f>IF(AH230="","",VLOOKUP(AH230,'Сотрудники и ссылки'!A:B,2,0))</f>
        <v>Серолог</v>
      </c>
      <c r="AJ230">
        <f>IF(AH230="","",VLOOKUP(AH230,'Сотрудники и ссылки'!A:C,3,0))</f>
        <v>20007746</v>
      </c>
      <c r="AK230" s="14">
        <v>45672</v>
      </c>
      <c r="AL230" s="2">
        <f>IF(AK230="","",AK230+VLOOKUP(I230,'Вид исследования'!B:E,4,0))</f>
        <v>45673</v>
      </c>
      <c r="AM230" s="2">
        <f>IF(AK230="","",AK230+VLOOKUP(I230,'Вид исследования'!B:F,5,0))</f>
        <v>45673</v>
      </c>
      <c r="AN230" s="14">
        <v>45672</v>
      </c>
      <c r="AP230" s="11" t="s">
        <v>189</v>
      </c>
      <c r="AQ230" t="str">
        <f>IFERROR(IF(L230="","",VLOOKUP(L230&amp;I230,Продукция!A:K,11,0)),"обратитесь к админ справочника")</f>
        <v>согласно рекомендациям производителя теста</v>
      </c>
      <c r="AR230" s="11" t="s">
        <v>4823</v>
      </c>
      <c r="AS230" t="str">
        <f>IFERROR(IF(L230="","",VLOOKUP(L230&amp;I230,Продукция!A:J,10,0)),"обратитесь к админ справочника")</f>
        <v>инструкция по применению набора AI, Н5</v>
      </c>
      <c r="AT230" s="11" t="s">
        <v>4823</v>
      </c>
      <c r="AU230" s="11" t="s">
        <v>4823</v>
      </c>
      <c r="AV230" s="11" t="s">
        <v>2676</v>
      </c>
      <c r="AW230" s="11" t="s">
        <v>4824</v>
      </c>
      <c r="AX230" s="11" t="s">
        <v>506</v>
      </c>
      <c r="AY230" s="11" t="s">
        <v>1137</v>
      </c>
      <c r="AZ230" s="11">
        <v>105</v>
      </c>
      <c r="BA230" s="11">
        <v>38</v>
      </c>
      <c r="BC230" s="11" t="s">
        <v>4896</v>
      </c>
    </row>
    <row r="231" spans="1:55" x14ac:dyDescent="0.25">
      <c r="A231" t="str">
        <f t="shared" si="7"/>
        <v>С/45Вирус гриппа птиц подтипа Н5 уровень антител (ВНИИЗЖ)</v>
      </c>
      <c r="B231" t="str">
        <f>IF(E231="","",INDEX(Лаборатории!A:A,MATCH('Производственный контроль'!E231,Лаборатории!B:B,0)))</f>
        <v xml:space="preserve">КУРИНОЕ ЦАРСТВО АО </v>
      </c>
      <c r="C231" t="str">
        <f>IF(E231="","",VLOOKUP(E231,Лаборатории!B:D,3,0))</f>
        <v>U377_CHL</v>
      </c>
      <c r="D231" s="12">
        <v>45666</v>
      </c>
      <c r="E231" s="11" t="s">
        <v>793</v>
      </c>
      <c r="F231" s="11" t="s">
        <v>371</v>
      </c>
      <c r="G231" s="11" t="s">
        <v>506</v>
      </c>
      <c r="H231" s="11" t="s">
        <v>312</v>
      </c>
      <c r="I231" s="11" t="s">
        <v>3437</v>
      </c>
      <c r="J231" t="str">
        <f>IF(L231="","",VLOOKUP(L231,Продукция!B:D,3,0))</f>
        <v>Биологический_материал</v>
      </c>
      <c r="K231" t="str">
        <f>IF(L231="","",VLOOKUP(L231,Продукция!B:C,2,0))</f>
        <v>Сыворотка крови</v>
      </c>
      <c r="L231" s="151" t="s">
        <v>302</v>
      </c>
      <c r="M231">
        <f>IF(L231="","",VLOOKUP(L231,Продукция!B:L,11,0))</f>
        <v>0</v>
      </c>
      <c r="N231" s="11" t="s">
        <v>873</v>
      </c>
      <c r="P231" s="11" t="s">
        <v>340</v>
      </c>
      <c r="Q231" s="11" t="s">
        <v>854</v>
      </c>
      <c r="R231" s="153" t="s">
        <v>4884</v>
      </c>
      <c r="S231" s="11">
        <v>20</v>
      </c>
      <c r="T231" s="11" t="s">
        <v>4895</v>
      </c>
      <c r="V231" s="14">
        <v>45662</v>
      </c>
      <c r="Z231" s="11" t="s">
        <v>4823</v>
      </c>
      <c r="AA231" s="15">
        <v>0.53472222222222221</v>
      </c>
      <c r="AB231" t="str">
        <f>IF(L231="","",VLOOKUP(L231&amp;I231,Продукция!A:I,9,0))</f>
        <v>рекомендация производителя набора</v>
      </c>
      <c r="AC231" s="14">
        <v>45672</v>
      </c>
      <c r="AD231" s="11" t="s">
        <v>2676</v>
      </c>
      <c r="AE231" s="11" t="s">
        <v>4823</v>
      </c>
      <c r="AF231" t="str">
        <f>IF(AD231="","",VLOOKUP(AD231,'Сотрудники и ссылки'!A:B,2,0))</f>
        <v>Серолог</v>
      </c>
      <c r="AG231">
        <f>IF(AD231="","",VLOOKUP(AD231,'Сотрудники и ссылки'!A:C,3,0))</f>
        <v>20007746</v>
      </c>
      <c r="AH231" s="11" t="s">
        <v>2676</v>
      </c>
      <c r="AI231" t="str">
        <f>IF(AH231="","",VLOOKUP(AH231,'Сотрудники и ссылки'!A:B,2,0))</f>
        <v>Серолог</v>
      </c>
      <c r="AJ231">
        <f>IF(AH231="","",VLOOKUP(AH231,'Сотрудники и ссылки'!A:C,3,0))</f>
        <v>20007746</v>
      </c>
      <c r="AK231" s="14">
        <v>45672</v>
      </c>
      <c r="AL231" s="2">
        <f>IF(AK231="","",AK231+VLOOKUP(I231,'Вид исследования'!B:E,4,0))</f>
        <v>45673</v>
      </c>
      <c r="AM231" s="2">
        <f>IF(AK231="","",AK231+VLOOKUP(I231,'Вид исследования'!B:F,5,0))</f>
        <v>45673</v>
      </c>
      <c r="AN231" s="14">
        <v>45672</v>
      </c>
      <c r="AP231" s="11" t="s">
        <v>189</v>
      </c>
      <c r="AQ231" t="str">
        <f>IFERROR(IF(L231="","",VLOOKUP(L231&amp;I231,Продукция!A:K,11,0)),"обратитесь к админ справочника")</f>
        <v>согласно рекомендациям производителя теста</v>
      </c>
      <c r="AR231" s="11" t="s">
        <v>4823</v>
      </c>
      <c r="AS231" t="str">
        <f>IFERROR(IF(L231="","",VLOOKUP(L231&amp;I231,Продукция!A:J,10,0)),"обратитесь к админ справочника")</f>
        <v>инструкция по применению набора AI, Н5</v>
      </c>
      <c r="AT231" s="11" t="s">
        <v>4823</v>
      </c>
      <c r="AU231" s="11" t="s">
        <v>4823</v>
      </c>
      <c r="AV231" s="11" t="s">
        <v>2676</v>
      </c>
      <c r="AW231" s="11" t="s">
        <v>4824</v>
      </c>
      <c r="AX231" s="11" t="s">
        <v>506</v>
      </c>
      <c r="AY231" s="11" t="s">
        <v>1138</v>
      </c>
      <c r="AZ231" s="11">
        <v>105</v>
      </c>
      <c r="BA231" s="11">
        <v>38</v>
      </c>
      <c r="BC231" s="11" t="s">
        <v>4896</v>
      </c>
    </row>
    <row r="232" spans="1:55" x14ac:dyDescent="0.25">
      <c r="A232" t="str">
        <f t="shared" si="7"/>
        <v>С/45Вирус гриппа птиц подтипа Н5 уровень антител (ВНИИЗЖ)</v>
      </c>
      <c r="B232" t="str">
        <f>IF(E232="","",INDEX(Лаборатории!A:A,MATCH('Производственный контроль'!E232,Лаборатории!B:B,0)))</f>
        <v xml:space="preserve">КУРИНОЕ ЦАРСТВО АО </v>
      </c>
      <c r="C232" t="str">
        <f>IF(E232="","",VLOOKUP(E232,Лаборатории!B:D,3,0))</f>
        <v>U377_CHL</v>
      </c>
      <c r="D232" s="12">
        <v>45666</v>
      </c>
      <c r="E232" s="11" t="s">
        <v>793</v>
      </c>
      <c r="F232" s="11" t="s">
        <v>371</v>
      </c>
      <c r="G232" s="11" t="s">
        <v>506</v>
      </c>
      <c r="H232" s="11" t="s">
        <v>312</v>
      </c>
      <c r="I232" s="11" t="s">
        <v>3437</v>
      </c>
      <c r="J232" t="str">
        <f>IF(L232="","",VLOOKUP(L232,Продукция!B:D,3,0))</f>
        <v>Биологический_материал</v>
      </c>
      <c r="K232" t="str">
        <f>IF(L232="","",VLOOKUP(L232,Продукция!B:C,2,0))</f>
        <v>Сыворотка крови</v>
      </c>
      <c r="L232" s="151" t="s">
        <v>302</v>
      </c>
      <c r="M232">
        <f>IF(L232="","",VLOOKUP(L232,Продукция!B:L,11,0))</f>
        <v>0</v>
      </c>
      <c r="N232" s="11" t="s">
        <v>873</v>
      </c>
      <c r="P232" s="11" t="s">
        <v>340</v>
      </c>
      <c r="Q232" s="11" t="s">
        <v>854</v>
      </c>
      <c r="R232" s="153" t="s">
        <v>4873</v>
      </c>
      <c r="S232" s="11">
        <v>20</v>
      </c>
      <c r="T232" s="11" t="s">
        <v>4895</v>
      </c>
      <c r="V232" s="14">
        <v>45654</v>
      </c>
      <c r="Z232" s="11" t="s">
        <v>4823</v>
      </c>
      <c r="AA232" s="15">
        <v>0.53472222222222221</v>
      </c>
      <c r="AB232" t="str">
        <f>IF(L232="","",VLOOKUP(L232&amp;I232,Продукция!A:I,9,0))</f>
        <v>рекомендация производителя набора</v>
      </c>
      <c r="AC232" s="14">
        <v>45672</v>
      </c>
      <c r="AD232" s="11" t="s">
        <v>2676</v>
      </c>
      <c r="AE232" s="11" t="s">
        <v>4823</v>
      </c>
      <c r="AF232" t="str">
        <f>IF(AD232="","",VLOOKUP(AD232,'Сотрудники и ссылки'!A:B,2,0))</f>
        <v>Серолог</v>
      </c>
      <c r="AG232">
        <f>IF(AD232="","",VLOOKUP(AD232,'Сотрудники и ссылки'!A:C,3,0))</f>
        <v>20007746</v>
      </c>
      <c r="AH232" s="11" t="s">
        <v>2676</v>
      </c>
      <c r="AI232" t="str">
        <f>IF(AH232="","",VLOOKUP(AH232,'Сотрудники и ссылки'!A:B,2,0))</f>
        <v>Серолог</v>
      </c>
      <c r="AJ232">
        <f>IF(AH232="","",VLOOKUP(AH232,'Сотрудники и ссылки'!A:C,3,0))</f>
        <v>20007746</v>
      </c>
      <c r="AK232" s="14">
        <v>45672</v>
      </c>
      <c r="AL232" s="2">
        <f>IF(AK232="","",AK232+VLOOKUP(I232,'Вид исследования'!B:E,4,0))</f>
        <v>45673</v>
      </c>
      <c r="AM232" s="2">
        <f>IF(AK232="","",AK232+VLOOKUP(I232,'Вид исследования'!B:F,5,0))</f>
        <v>45673</v>
      </c>
      <c r="AN232" s="14">
        <v>45672</v>
      </c>
      <c r="AP232" s="11" t="s">
        <v>189</v>
      </c>
      <c r="AQ232" t="str">
        <f>IFERROR(IF(L232="","",VLOOKUP(L232&amp;I232,Продукция!A:K,11,0)),"обратитесь к админ справочника")</f>
        <v>согласно рекомендациям производителя теста</v>
      </c>
      <c r="AR232" s="11" t="s">
        <v>4823</v>
      </c>
      <c r="AS232" t="str">
        <f>IFERROR(IF(L232="","",VLOOKUP(L232&amp;I232,Продукция!A:J,10,0)),"обратитесь к админ справочника")</f>
        <v>инструкция по применению набора AI, Н5</v>
      </c>
      <c r="AT232" s="11" t="s">
        <v>4823</v>
      </c>
      <c r="AU232" s="11" t="s">
        <v>4823</v>
      </c>
      <c r="AV232" s="11" t="s">
        <v>2676</v>
      </c>
      <c r="AW232" s="11" t="s">
        <v>4824</v>
      </c>
      <c r="AX232" s="11" t="s">
        <v>506</v>
      </c>
      <c r="AY232" s="11" t="s">
        <v>1146</v>
      </c>
      <c r="AZ232" s="11">
        <v>105</v>
      </c>
      <c r="BA232" s="11">
        <v>37</v>
      </c>
      <c r="BC232" s="11" t="s">
        <v>4896</v>
      </c>
    </row>
    <row r="233" spans="1:55" x14ac:dyDescent="0.25">
      <c r="A233" t="str">
        <f t="shared" si="7"/>
        <v>С/45Вирус гриппа птиц подтипа Н5 уровень антител (ВНИИЗЖ)</v>
      </c>
      <c r="B233" t="str">
        <f>IF(E233="","",INDEX(Лаборатории!A:A,MATCH('Производственный контроль'!E233,Лаборатории!B:B,0)))</f>
        <v xml:space="preserve">КУРИНОЕ ЦАРСТВО АО </v>
      </c>
      <c r="C233" t="str">
        <f>IF(E233="","",VLOOKUP(E233,Лаборатории!B:D,3,0))</f>
        <v>U377_CHL</v>
      </c>
      <c r="D233" s="12">
        <v>45666</v>
      </c>
      <c r="E233" s="11" t="s">
        <v>793</v>
      </c>
      <c r="F233" s="11" t="s">
        <v>371</v>
      </c>
      <c r="G233" s="11" t="s">
        <v>506</v>
      </c>
      <c r="H233" s="11" t="s">
        <v>312</v>
      </c>
      <c r="I233" s="11" t="s">
        <v>3437</v>
      </c>
      <c r="J233" t="str">
        <f>IF(L233="","",VLOOKUP(L233,Продукция!B:D,3,0))</f>
        <v>Биологический_материал</v>
      </c>
      <c r="K233" t="str">
        <f>IF(L233="","",VLOOKUP(L233,Продукция!B:C,2,0))</f>
        <v>Сыворотка крови</v>
      </c>
      <c r="L233" s="151" t="s">
        <v>302</v>
      </c>
      <c r="M233">
        <f>IF(L233="","",VLOOKUP(L233,Продукция!B:L,11,0))</f>
        <v>0</v>
      </c>
      <c r="N233" s="11" t="s">
        <v>873</v>
      </c>
      <c r="P233" s="11" t="s">
        <v>340</v>
      </c>
      <c r="Q233" s="11" t="s">
        <v>854</v>
      </c>
      <c r="R233" s="153" t="s">
        <v>4872</v>
      </c>
      <c r="S233" s="11">
        <v>20</v>
      </c>
      <c r="T233" s="11" t="s">
        <v>4895</v>
      </c>
      <c r="V233" s="14">
        <v>45654</v>
      </c>
      <c r="Z233" s="11" t="s">
        <v>4823</v>
      </c>
      <c r="AA233" s="15">
        <v>0.53472222222222221</v>
      </c>
      <c r="AB233" t="str">
        <f>IF(L233="","",VLOOKUP(L233&amp;I233,Продукция!A:I,9,0))</f>
        <v>рекомендация производителя набора</v>
      </c>
      <c r="AC233" s="14">
        <v>45672</v>
      </c>
      <c r="AD233" s="11" t="s">
        <v>2676</v>
      </c>
      <c r="AE233" s="11" t="s">
        <v>4823</v>
      </c>
      <c r="AF233" t="str">
        <f>IF(AD233="","",VLOOKUP(AD233,'Сотрудники и ссылки'!A:B,2,0))</f>
        <v>Серолог</v>
      </c>
      <c r="AG233">
        <f>IF(AD233="","",VLOOKUP(AD233,'Сотрудники и ссылки'!A:C,3,0))</f>
        <v>20007746</v>
      </c>
      <c r="AH233" s="11" t="s">
        <v>2676</v>
      </c>
      <c r="AI233" t="str">
        <f>IF(AH233="","",VLOOKUP(AH233,'Сотрудники и ссылки'!A:B,2,0))</f>
        <v>Серолог</v>
      </c>
      <c r="AJ233">
        <f>IF(AH233="","",VLOOKUP(AH233,'Сотрудники и ссылки'!A:C,3,0))</f>
        <v>20007746</v>
      </c>
      <c r="AK233" s="14">
        <v>45672</v>
      </c>
      <c r="AL233" s="2">
        <f>IF(AK233="","",AK233+VLOOKUP(I233,'Вид исследования'!B:E,4,0))</f>
        <v>45673</v>
      </c>
      <c r="AM233" s="2">
        <f>IF(AK233="","",AK233+VLOOKUP(I233,'Вид исследования'!B:F,5,0))</f>
        <v>45673</v>
      </c>
      <c r="AN233" s="14">
        <v>45672</v>
      </c>
      <c r="AP233" s="11" t="s">
        <v>189</v>
      </c>
      <c r="AQ233" t="str">
        <f>IFERROR(IF(L233="","",VLOOKUP(L233&amp;I233,Продукция!A:K,11,0)),"обратитесь к админ справочника")</f>
        <v>согласно рекомендациям производителя теста</v>
      </c>
      <c r="AR233" s="11" t="s">
        <v>4823</v>
      </c>
      <c r="AS233" t="str">
        <f>IFERROR(IF(L233="","",VLOOKUP(L233&amp;I233,Продукция!A:J,10,0)),"обратитесь к админ справочника")</f>
        <v>инструкция по применению набора AI, Н5</v>
      </c>
      <c r="AT233" s="11" t="s">
        <v>4823</v>
      </c>
      <c r="AU233" s="11" t="s">
        <v>4823</v>
      </c>
      <c r="AV233" s="11" t="s">
        <v>2676</v>
      </c>
      <c r="AW233" s="11" t="s">
        <v>4824</v>
      </c>
      <c r="AX233" s="11" t="s">
        <v>506</v>
      </c>
      <c r="AY233" s="11" t="s">
        <v>1147</v>
      </c>
      <c r="AZ233" s="11">
        <v>105</v>
      </c>
      <c r="BA233" s="11">
        <v>37</v>
      </c>
      <c r="BC233" s="11" t="s">
        <v>4896</v>
      </c>
    </row>
    <row r="234" spans="1:55" x14ac:dyDescent="0.25">
      <c r="A234" t="str">
        <f t="shared" si="7"/>
        <v>С/45Вирус гриппа птиц подтипа Н5 уровень антител (ВНИИЗЖ)</v>
      </c>
      <c r="B234" t="str">
        <f>IF(E234="","",INDEX(Лаборатории!A:A,MATCH('Производственный контроль'!E234,Лаборатории!B:B,0)))</f>
        <v xml:space="preserve">КУРИНОЕ ЦАРСТВО АО </v>
      </c>
      <c r="C234" t="str">
        <f>IF(E234="","",VLOOKUP(E234,Лаборатории!B:D,3,0))</f>
        <v>U377_CHL</v>
      </c>
      <c r="D234" s="12">
        <v>45666</v>
      </c>
      <c r="E234" s="11" t="s">
        <v>793</v>
      </c>
      <c r="F234" s="11" t="s">
        <v>371</v>
      </c>
      <c r="G234" s="11" t="s">
        <v>506</v>
      </c>
      <c r="H234" s="11" t="s">
        <v>312</v>
      </c>
      <c r="I234" s="11" t="s">
        <v>3437</v>
      </c>
      <c r="J234" t="str">
        <f>IF(L234="","",VLOOKUP(L234,Продукция!B:D,3,0))</f>
        <v>Биологический_материал</v>
      </c>
      <c r="K234" t="str">
        <f>IF(L234="","",VLOOKUP(L234,Продукция!B:C,2,0))</f>
        <v>Сыворотка крови</v>
      </c>
      <c r="L234" s="151" t="s">
        <v>302</v>
      </c>
      <c r="M234">
        <f>IF(L234="","",VLOOKUP(L234,Продукция!B:L,11,0))</f>
        <v>0</v>
      </c>
      <c r="N234" s="11" t="s">
        <v>873</v>
      </c>
      <c r="P234" s="11" t="s">
        <v>340</v>
      </c>
      <c r="Q234" s="11" t="s">
        <v>854</v>
      </c>
      <c r="R234" s="153" t="s">
        <v>4871</v>
      </c>
      <c r="S234" s="11">
        <v>20</v>
      </c>
      <c r="T234" s="11" t="s">
        <v>4895</v>
      </c>
      <c r="V234" s="14">
        <v>45653</v>
      </c>
      <c r="Z234" s="11" t="s">
        <v>4823</v>
      </c>
      <c r="AA234" s="15">
        <v>0.53472222222222221</v>
      </c>
      <c r="AB234" t="str">
        <f>IF(L234="","",VLOOKUP(L234&amp;I234,Продукция!A:I,9,0))</f>
        <v>рекомендация производителя набора</v>
      </c>
      <c r="AC234" s="14">
        <v>45672</v>
      </c>
      <c r="AD234" s="11" t="s">
        <v>2676</v>
      </c>
      <c r="AE234" s="11" t="s">
        <v>4823</v>
      </c>
      <c r="AF234" t="str">
        <f>IF(AD234="","",VLOOKUP(AD234,'Сотрудники и ссылки'!A:B,2,0))</f>
        <v>Серолог</v>
      </c>
      <c r="AG234">
        <f>IF(AD234="","",VLOOKUP(AD234,'Сотрудники и ссылки'!A:C,3,0))</f>
        <v>20007746</v>
      </c>
      <c r="AH234" s="11" t="s">
        <v>2676</v>
      </c>
      <c r="AI234" t="str">
        <f>IF(AH234="","",VLOOKUP(AH234,'Сотрудники и ссылки'!A:B,2,0))</f>
        <v>Серолог</v>
      </c>
      <c r="AJ234">
        <f>IF(AH234="","",VLOOKUP(AH234,'Сотрудники и ссылки'!A:C,3,0))</f>
        <v>20007746</v>
      </c>
      <c r="AK234" s="14">
        <v>45672</v>
      </c>
      <c r="AL234" s="2">
        <f>IF(AK234="","",AK234+VLOOKUP(I234,'Вид исследования'!B:E,4,0))</f>
        <v>45673</v>
      </c>
      <c r="AM234" s="2">
        <f>IF(AK234="","",AK234+VLOOKUP(I234,'Вид исследования'!B:F,5,0))</f>
        <v>45673</v>
      </c>
      <c r="AN234" s="14">
        <v>45672</v>
      </c>
      <c r="AP234" s="11" t="s">
        <v>189</v>
      </c>
      <c r="AQ234" t="str">
        <f>IFERROR(IF(L234="","",VLOOKUP(L234&amp;I234,Продукция!A:K,11,0)),"обратитесь к админ справочника")</f>
        <v>согласно рекомендациям производителя теста</v>
      </c>
      <c r="AR234" s="11" t="s">
        <v>4823</v>
      </c>
      <c r="AS234" t="str">
        <f>IFERROR(IF(L234="","",VLOOKUP(L234&amp;I234,Продукция!A:J,10,0)),"обратитесь к админ справочника")</f>
        <v>инструкция по применению набора AI, Н5</v>
      </c>
      <c r="AT234" s="11" t="s">
        <v>4823</v>
      </c>
      <c r="AU234" s="11" t="s">
        <v>4823</v>
      </c>
      <c r="AV234" s="11" t="s">
        <v>2676</v>
      </c>
      <c r="AW234" s="11" t="s">
        <v>4824</v>
      </c>
      <c r="AX234" s="11" t="s">
        <v>506</v>
      </c>
      <c r="AY234" s="11" t="s">
        <v>1148</v>
      </c>
      <c r="AZ234" s="11">
        <v>105</v>
      </c>
      <c r="BA234" s="11">
        <v>37</v>
      </c>
      <c r="BC234" s="11" t="s">
        <v>4896</v>
      </c>
    </row>
    <row r="235" spans="1:55" x14ac:dyDescent="0.25">
      <c r="A235" t="str">
        <f t="shared" si="7"/>
        <v>С/45ART (BioChek) инфекционный альвеолярный ринотрахеит тип А и В уровень антител</v>
      </c>
      <c r="B235" t="str">
        <f>IF(E235="","",INDEX(Лаборатории!A:A,MATCH('Производственный контроль'!E235,Лаборатории!B:B,0)))</f>
        <v xml:space="preserve">КУРИНОЕ ЦАРСТВО АО </v>
      </c>
      <c r="C235" t="str">
        <f>IF(E235="","",VLOOKUP(E235,Лаборатории!B:D,3,0))</f>
        <v>U377_CHL</v>
      </c>
      <c r="D235" s="12">
        <v>45666</v>
      </c>
      <c r="E235" s="11" t="s">
        <v>793</v>
      </c>
      <c r="F235" s="11" t="s">
        <v>371</v>
      </c>
      <c r="G235" s="11" t="s">
        <v>506</v>
      </c>
      <c r="H235" s="11" t="s">
        <v>262</v>
      </c>
      <c r="I235" s="11" t="s">
        <v>3409</v>
      </c>
      <c r="J235" t="str">
        <f>IF(L235="","",VLOOKUP(L235,Продукция!B:D,3,0))</f>
        <v>Биологический_материал</v>
      </c>
      <c r="K235" t="str">
        <f>IF(L235="","",VLOOKUP(L235,Продукция!B:C,2,0))</f>
        <v>Сыворотка крови</v>
      </c>
      <c r="L235" s="151" t="s">
        <v>302</v>
      </c>
      <c r="M235">
        <f>IF(L235="","",VLOOKUP(L235,Продукция!B:L,11,0))</f>
        <v>0</v>
      </c>
      <c r="N235" s="11" t="s">
        <v>873</v>
      </c>
      <c r="P235" s="11" t="s">
        <v>340</v>
      </c>
      <c r="Q235" s="11" t="s">
        <v>854</v>
      </c>
      <c r="R235" s="153" t="s">
        <v>4876</v>
      </c>
      <c r="S235" s="11">
        <v>19</v>
      </c>
      <c r="T235" s="11" t="s">
        <v>4895</v>
      </c>
      <c r="V235" s="14">
        <v>45658</v>
      </c>
      <c r="Z235" s="11" t="s">
        <v>4823</v>
      </c>
      <c r="AA235" s="15">
        <v>0.53472222222222221</v>
      </c>
      <c r="AB235" t="str">
        <f>IF(L235="","",VLOOKUP(L235&amp;I235,Продукция!A:I,9,0))</f>
        <v>рекомендация производителя набора</v>
      </c>
      <c r="AC235" s="14">
        <v>45673</v>
      </c>
      <c r="AD235" s="11" t="s">
        <v>2676</v>
      </c>
      <c r="AE235" s="11" t="s">
        <v>4823</v>
      </c>
      <c r="AF235" t="str">
        <f>IF(AD235="","",VLOOKUP(AD235,'Сотрудники и ссылки'!A:B,2,0))</f>
        <v>Серолог</v>
      </c>
      <c r="AG235">
        <f>IF(AD235="","",VLOOKUP(AD235,'Сотрудники и ссылки'!A:C,3,0))</f>
        <v>20007746</v>
      </c>
      <c r="AH235" s="11" t="s">
        <v>2676</v>
      </c>
      <c r="AI235" t="str">
        <f>IF(AH235="","",VLOOKUP(AH235,'Сотрудники и ссылки'!A:B,2,0))</f>
        <v>Серолог</v>
      </c>
      <c r="AJ235">
        <f>IF(AH235="","",VLOOKUP(AH235,'Сотрудники и ссылки'!A:C,3,0))</f>
        <v>20007746</v>
      </c>
      <c r="AK235" s="14">
        <v>45673</v>
      </c>
      <c r="AL235" s="2">
        <f>IF(AK235="","",AK235+VLOOKUP(I235,'Вид исследования'!B:E,4,0))</f>
        <v>45674</v>
      </c>
      <c r="AM235" s="2">
        <f>IF(AK235="","",AK235+VLOOKUP(I235,'Вид исследования'!B:F,5,0))</f>
        <v>45674</v>
      </c>
      <c r="AN235" s="14">
        <v>45673</v>
      </c>
      <c r="AP235" s="11" t="s">
        <v>189</v>
      </c>
      <c r="AQ235" t="str">
        <f>IFERROR(IF(L235="","",VLOOKUP(L235&amp;I235,Продукция!A:K,11,0)),"обратитесь к админ справочника")</f>
        <v>согласно рекомендациям производителя теста</v>
      </c>
      <c r="AR235" s="11" t="s">
        <v>4823</v>
      </c>
      <c r="AS235" t="str">
        <f>IFERROR(IF(L235="","",VLOOKUP(L235&amp;I235,Продукция!A:J,10,0)),"обратитесь к админ справочника")</f>
        <v>инструкция тест- ситема Биочек СК-120</v>
      </c>
      <c r="AT235" s="11" t="s">
        <v>4823</v>
      </c>
      <c r="AU235" s="11" t="s">
        <v>4823</v>
      </c>
      <c r="AV235" s="11" t="s">
        <v>2676</v>
      </c>
      <c r="AW235" s="11" t="s">
        <v>4824</v>
      </c>
      <c r="AX235" s="11" t="s">
        <v>506</v>
      </c>
      <c r="AY235" s="11" t="s">
        <v>1143</v>
      </c>
      <c r="AZ235" s="11">
        <v>105</v>
      </c>
      <c r="BA235" s="11">
        <v>38</v>
      </c>
      <c r="BC235" s="11" t="s">
        <v>4896</v>
      </c>
    </row>
    <row r="236" spans="1:55" x14ac:dyDescent="0.25">
      <c r="A236" t="str">
        <f t="shared" si="7"/>
        <v>С/45ART (BioChek) инфекционный альвеолярный ринотрахеит тип А и В уровень антител</v>
      </c>
      <c r="B236" t="str">
        <f>IF(E236="","",INDEX(Лаборатории!A:A,MATCH('Производственный контроль'!E236,Лаборатории!B:B,0)))</f>
        <v xml:space="preserve">КУРИНОЕ ЦАРСТВО АО </v>
      </c>
      <c r="C236" t="str">
        <f>IF(E236="","",VLOOKUP(E236,Лаборатории!B:D,3,0))</f>
        <v>U377_CHL</v>
      </c>
      <c r="D236" s="12">
        <v>45666</v>
      </c>
      <c r="E236" s="11" t="s">
        <v>793</v>
      </c>
      <c r="F236" s="11" t="s">
        <v>371</v>
      </c>
      <c r="G236" s="11" t="s">
        <v>506</v>
      </c>
      <c r="H236" s="11" t="s">
        <v>262</v>
      </c>
      <c r="I236" s="11" t="s">
        <v>3409</v>
      </c>
      <c r="J236" t="str">
        <f>IF(L236="","",VLOOKUP(L236,Продукция!B:D,3,0))</f>
        <v>Биологический_материал</v>
      </c>
      <c r="K236" t="str">
        <f>IF(L236="","",VLOOKUP(L236,Продукция!B:C,2,0))</f>
        <v>Сыворотка крови</v>
      </c>
      <c r="L236" s="151" t="s">
        <v>302</v>
      </c>
      <c r="M236">
        <f>IF(L236="","",VLOOKUP(L236,Продукция!B:L,11,0))</f>
        <v>0</v>
      </c>
      <c r="N236" s="11" t="s">
        <v>873</v>
      </c>
      <c r="P236" s="11" t="s">
        <v>340</v>
      </c>
      <c r="Q236" s="11" t="s">
        <v>854</v>
      </c>
      <c r="R236" s="153" t="s">
        <v>4875</v>
      </c>
      <c r="S236" s="11">
        <v>19</v>
      </c>
      <c r="T236" s="11" t="s">
        <v>4895</v>
      </c>
      <c r="V236" s="14">
        <v>45658</v>
      </c>
      <c r="Z236" s="11" t="s">
        <v>4823</v>
      </c>
      <c r="AA236" s="15">
        <v>0.53472222222222221</v>
      </c>
      <c r="AB236" t="str">
        <f>IF(L236="","",VLOOKUP(L236&amp;I236,Продукция!A:I,9,0))</f>
        <v>рекомендация производителя набора</v>
      </c>
      <c r="AC236" s="14">
        <v>45673</v>
      </c>
      <c r="AD236" s="11" t="s">
        <v>2676</v>
      </c>
      <c r="AE236" s="11" t="s">
        <v>4823</v>
      </c>
      <c r="AF236" t="str">
        <f>IF(AD236="","",VLOOKUP(AD236,'Сотрудники и ссылки'!A:B,2,0))</f>
        <v>Серолог</v>
      </c>
      <c r="AG236">
        <f>IF(AD236="","",VLOOKUP(AD236,'Сотрудники и ссылки'!A:C,3,0))</f>
        <v>20007746</v>
      </c>
      <c r="AH236" s="11" t="s">
        <v>2676</v>
      </c>
      <c r="AI236" t="str">
        <f>IF(AH236="","",VLOOKUP(AH236,'Сотрудники и ссылки'!A:B,2,0))</f>
        <v>Серолог</v>
      </c>
      <c r="AJ236">
        <f>IF(AH236="","",VLOOKUP(AH236,'Сотрудники и ссылки'!A:C,3,0))</f>
        <v>20007746</v>
      </c>
      <c r="AK236" s="14">
        <v>45673</v>
      </c>
      <c r="AL236" s="2">
        <f>IF(AK236="","",AK236+VLOOKUP(I236,'Вид исследования'!B:E,4,0))</f>
        <v>45674</v>
      </c>
      <c r="AM236" s="2">
        <f>IF(AK236="","",AK236+VLOOKUP(I236,'Вид исследования'!B:F,5,0))</f>
        <v>45674</v>
      </c>
      <c r="AN236" s="14">
        <v>45673</v>
      </c>
      <c r="AP236" s="11" t="s">
        <v>189</v>
      </c>
      <c r="AQ236" t="str">
        <f>IFERROR(IF(L236="","",VLOOKUP(L236&amp;I236,Продукция!A:K,11,0)),"обратитесь к админ справочника")</f>
        <v>согласно рекомендациям производителя теста</v>
      </c>
      <c r="AR236" s="11" t="s">
        <v>4823</v>
      </c>
      <c r="AS236" t="str">
        <f>IFERROR(IF(L236="","",VLOOKUP(L236&amp;I236,Продукция!A:J,10,0)),"обратитесь к админ справочника")</f>
        <v>инструкция тест- ситема Биочек СК-120</v>
      </c>
      <c r="AT236" s="11" t="s">
        <v>4823</v>
      </c>
      <c r="AU236" s="11" t="s">
        <v>4823</v>
      </c>
      <c r="AV236" s="11" t="s">
        <v>2676</v>
      </c>
      <c r="AW236" s="11" t="s">
        <v>4824</v>
      </c>
      <c r="AX236" s="11" t="s">
        <v>506</v>
      </c>
      <c r="AY236" s="11" t="s">
        <v>1144</v>
      </c>
      <c r="AZ236" s="11">
        <v>105</v>
      </c>
      <c r="BA236" s="11">
        <v>38</v>
      </c>
      <c r="BC236" s="11" t="s">
        <v>4896</v>
      </c>
    </row>
    <row r="237" spans="1:55" x14ac:dyDescent="0.25">
      <c r="A237" t="str">
        <f t="shared" si="7"/>
        <v>С/45ART (BioChek) инфекционный альвеолярный ринотрахеит тип А и В уровень антител</v>
      </c>
      <c r="B237" t="str">
        <f>IF(E237="","",INDEX(Лаборатории!A:A,MATCH('Производственный контроль'!E237,Лаборатории!B:B,0)))</f>
        <v xml:space="preserve">КУРИНОЕ ЦАРСТВО АО </v>
      </c>
      <c r="C237" t="str">
        <f>IF(E237="","",VLOOKUP(E237,Лаборатории!B:D,3,0))</f>
        <v>U377_CHL</v>
      </c>
      <c r="D237" s="12">
        <v>45666</v>
      </c>
      <c r="E237" s="11" t="s">
        <v>793</v>
      </c>
      <c r="F237" s="11" t="s">
        <v>371</v>
      </c>
      <c r="G237" s="11" t="s">
        <v>506</v>
      </c>
      <c r="H237" s="11" t="s">
        <v>262</v>
      </c>
      <c r="I237" s="11" t="s">
        <v>3409</v>
      </c>
      <c r="J237" t="str">
        <f>IF(L237="","",VLOOKUP(L237,Продукция!B:D,3,0))</f>
        <v>Биологический_материал</v>
      </c>
      <c r="K237" t="str">
        <f>IF(L237="","",VLOOKUP(L237,Продукция!B:C,2,0))</f>
        <v>Сыворотка крови</v>
      </c>
      <c r="L237" s="151" t="s">
        <v>302</v>
      </c>
      <c r="M237">
        <f>IF(L237="","",VLOOKUP(L237,Продукция!B:L,11,0))</f>
        <v>0</v>
      </c>
      <c r="N237" s="11" t="s">
        <v>873</v>
      </c>
      <c r="P237" s="11" t="s">
        <v>340</v>
      </c>
      <c r="Q237" s="11" t="s">
        <v>854</v>
      </c>
      <c r="R237" s="153" t="s">
        <v>4885</v>
      </c>
      <c r="S237" s="11">
        <v>18</v>
      </c>
      <c r="T237" s="11" t="s">
        <v>4895</v>
      </c>
      <c r="V237" s="14">
        <v>45662</v>
      </c>
      <c r="Z237" s="11" t="s">
        <v>4823</v>
      </c>
      <c r="AA237" s="15">
        <v>0.53472222222222221</v>
      </c>
      <c r="AB237" t="str">
        <f>IF(L237="","",VLOOKUP(L237&amp;I237,Продукция!A:I,9,0))</f>
        <v>рекомендация производителя набора</v>
      </c>
      <c r="AC237" s="14">
        <v>45673</v>
      </c>
      <c r="AD237" s="11" t="s">
        <v>2676</v>
      </c>
      <c r="AE237" s="11" t="s">
        <v>4823</v>
      </c>
      <c r="AF237" t="str">
        <f>IF(AD237="","",VLOOKUP(AD237,'Сотрудники и ссылки'!A:B,2,0))</f>
        <v>Серолог</v>
      </c>
      <c r="AG237">
        <f>IF(AD237="","",VLOOKUP(AD237,'Сотрудники и ссылки'!A:C,3,0))</f>
        <v>20007746</v>
      </c>
      <c r="AH237" s="11" t="s">
        <v>2676</v>
      </c>
      <c r="AI237" t="str">
        <f>IF(AH237="","",VLOOKUP(AH237,'Сотрудники и ссылки'!A:B,2,0))</f>
        <v>Серолог</v>
      </c>
      <c r="AJ237">
        <f>IF(AH237="","",VLOOKUP(AH237,'Сотрудники и ссылки'!A:C,3,0))</f>
        <v>20007746</v>
      </c>
      <c r="AK237" s="14">
        <v>45673</v>
      </c>
      <c r="AL237" s="2">
        <f>IF(AK237="","",AK237+VLOOKUP(I237,'Вид исследования'!B:E,4,0))</f>
        <v>45674</v>
      </c>
      <c r="AM237" s="2">
        <f>IF(AK237="","",AK237+VLOOKUP(I237,'Вид исследования'!B:F,5,0))</f>
        <v>45674</v>
      </c>
      <c r="AN237" s="14">
        <v>45673</v>
      </c>
      <c r="AP237" s="11" t="s">
        <v>189</v>
      </c>
      <c r="AQ237" t="str">
        <f>IFERROR(IF(L237="","",VLOOKUP(L237&amp;I237,Продукция!A:K,11,0)),"обратитесь к админ справочника")</f>
        <v>согласно рекомендациям производителя теста</v>
      </c>
      <c r="AR237" s="11" t="s">
        <v>4823</v>
      </c>
      <c r="AS237" t="str">
        <f>IFERROR(IF(L237="","",VLOOKUP(L237&amp;I237,Продукция!A:J,10,0)),"обратитесь к админ справочника")</f>
        <v>инструкция тест- ситема Биочек СК-120</v>
      </c>
      <c r="AT237" s="11" t="s">
        <v>4823</v>
      </c>
      <c r="AU237" s="11" t="s">
        <v>4823</v>
      </c>
      <c r="AV237" s="11" t="s">
        <v>2676</v>
      </c>
      <c r="AW237" s="11" t="s">
        <v>4824</v>
      </c>
      <c r="AX237" s="11" t="s">
        <v>506</v>
      </c>
      <c r="AY237" s="11" t="s">
        <v>1139</v>
      </c>
      <c r="AZ237" s="11">
        <v>105</v>
      </c>
      <c r="BA237" s="11">
        <v>38</v>
      </c>
      <c r="BC237" s="11" t="s">
        <v>4896</v>
      </c>
    </row>
    <row r="238" spans="1:55" x14ac:dyDescent="0.25">
      <c r="A238" t="str">
        <f t="shared" si="7"/>
        <v>С/45ART (BioChek) инфекционный альвеолярный ринотрахеит тип А и В уровень антител</v>
      </c>
      <c r="B238" t="str">
        <f>IF(E238="","",INDEX(Лаборатории!A:A,MATCH('Производственный контроль'!E238,Лаборатории!B:B,0)))</f>
        <v xml:space="preserve">КУРИНОЕ ЦАРСТВО АО </v>
      </c>
      <c r="C238" t="str">
        <f>IF(E238="","",VLOOKUP(E238,Лаборатории!B:D,3,0))</f>
        <v>U377_CHL</v>
      </c>
      <c r="D238" s="12">
        <v>45666</v>
      </c>
      <c r="E238" s="11" t="s">
        <v>793</v>
      </c>
      <c r="F238" s="11" t="s">
        <v>371</v>
      </c>
      <c r="G238" s="11" t="s">
        <v>506</v>
      </c>
      <c r="H238" s="11" t="s">
        <v>262</v>
      </c>
      <c r="I238" s="11" t="s">
        <v>3409</v>
      </c>
      <c r="J238" t="str">
        <f>IF(L238="","",VLOOKUP(L238,Продукция!B:D,3,0))</f>
        <v>Биологический_материал</v>
      </c>
      <c r="K238" t="str">
        <f>IF(L238="","",VLOOKUP(L238,Продукция!B:C,2,0))</f>
        <v>Сыворотка крови</v>
      </c>
      <c r="L238" s="151" t="s">
        <v>302</v>
      </c>
      <c r="M238">
        <f>IF(L238="","",VLOOKUP(L238,Продукция!B:L,11,0))</f>
        <v>0</v>
      </c>
      <c r="N238" s="11" t="s">
        <v>873</v>
      </c>
      <c r="P238" s="11" t="s">
        <v>340</v>
      </c>
      <c r="Q238" s="11" t="s">
        <v>854</v>
      </c>
      <c r="R238" s="153" t="s">
        <v>4886</v>
      </c>
      <c r="S238" s="11">
        <v>18</v>
      </c>
      <c r="T238" s="11" t="s">
        <v>4895</v>
      </c>
      <c r="V238" s="14">
        <v>45662</v>
      </c>
      <c r="Z238" s="11" t="s">
        <v>4823</v>
      </c>
      <c r="AA238" s="15">
        <v>0.53472222222222221</v>
      </c>
      <c r="AB238" t="str">
        <f>IF(L238="","",VLOOKUP(L238&amp;I238,Продукция!A:I,9,0))</f>
        <v>рекомендация производителя набора</v>
      </c>
      <c r="AC238" s="14">
        <v>45673</v>
      </c>
      <c r="AD238" s="11" t="s">
        <v>2676</v>
      </c>
      <c r="AE238" s="11" t="s">
        <v>4823</v>
      </c>
      <c r="AF238" t="str">
        <f>IF(AD238="","",VLOOKUP(AD238,'Сотрудники и ссылки'!A:B,2,0))</f>
        <v>Серолог</v>
      </c>
      <c r="AG238">
        <f>IF(AD238="","",VLOOKUP(AD238,'Сотрудники и ссылки'!A:C,3,0))</f>
        <v>20007746</v>
      </c>
      <c r="AH238" s="11" t="s">
        <v>2676</v>
      </c>
      <c r="AI238" t="str">
        <f>IF(AH238="","",VLOOKUP(AH238,'Сотрудники и ссылки'!A:B,2,0))</f>
        <v>Серолог</v>
      </c>
      <c r="AJ238">
        <f>IF(AH238="","",VLOOKUP(AH238,'Сотрудники и ссылки'!A:C,3,0))</f>
        <v>20007746</v>
      </c>
      <c r="AK238" s="14">
        <v>45673</v>
      </c>
      <c r="AL238" s="2">
        <f>IF(AK238="","",AK238+VLOOKUP(I238,'Вид исследования'!B:E,4,0))</f>
        <v>45674</v>
      </c>
      <c r="AM238" s="2">
        <f>IF(AK238="","",AK238+VLOOKUP(I238,'Вид исследования'!B:F,5,0))</f>
        <v>45674</v>
      </c>
      <c r="AN238" s="14">
        <v>45673</v>
      </c>
      <c r="AP238" s="11" t="s">
        <v>189</v>
      </c>
      <c r="AQ238" t="str">
        <f>IFERROR(IF(L238="","",VLOOKUP(L238&amp;I238,Продукция!A:K,11,0)),"обратитесь к админ справочника")</f>
        <v>согласно рекомендациям производителя теста</v>
      </c>
      <c r="AR238" s="11" t="s">
        <v>4823</v>
      </c>
      <c r="AS238" t="str">
        <f>IFERROR(IF(L238="","",VLOOKUP(L238&amp;I238,Продукция!A:J,10,0)),"обратитесь к админ справочника")</f>
        <v>инструкция тест- ситема Биочек СК-120</v>
      </c>
      <c r="AT238" s="11" t="s">
        <v>4823</v>
      </c>
      <c r="AU238" s="11" t="s">
        <v>4823</v>
      </c>
      <c r="AV238" s="11" t="s">
        <v>2676</v>
      </c>
      <c r="AW238" s="11" t="s">
        <v>4824</v>
      </c>
      <c r="AX238" s="11" t="s">
        <v>506</v>
      </c>
      <c r="AY238" s="11" t="s">
        <v>1140</v>
      </c>
      <c r="AZ238" s="11">
        <v>105</v>
      </c>
      <c r="BA238" s="11">
        <v>38</v>
      </c>
      <c r="BC238" s="11" t="s">
        <v>4896</v>
      </c>
    </row>
    <row r="239" spans="1:55" x14ac:dyDescent="0.25">
      <c r="A239" t="str">
        <f t="shared" si="7"/>
        <v>С/45ART (BioChek) инфекционный альвеолярный ринотрахеит тип А и В уровень антител</v>
      </c>
      <c r="B239" t="str">
        <f>IF(E239="","",INDEX(Лаборатории!A:A,MATCH('Производственный контроль'!E239,Лаборатории!B:B,0)))</f>
        <v xml:space="preserve">КУРИНОЕ ЦАРСТВО АО </v>
      </c>
      <c r="C239" t="str">
        <f>IF(E239="","",VLOOKUP(E239,Лаборатории!B:D,3,0))</f>
        <v>U377_CHL</v>
      </c>
      <c r="D239" s="12">
        <v>45666</v>
      </c>
      <c r="E239" s="11" t="s">
        <v>793</v>
      </c>
      <c r="F239" s="11" t="s">
        <v>371</v>
      </c>
      <c r="G239" s="11" t="s">
        <v>506</v>
      </c>
      <c r="H239" s="11" t="s">
        <v>262</v>
      </c>
      <c r="I239" s="11" t="s">
        <v>3409</v>
      </c>
      <c r="J239" t="str">
        <f>IF(L239="","",VLOOKUP(L239,Продукция!B:D,3,0))</f>
        <v>Биологический_материал</v>
      </c>
      <c r="K239" t="str">
        <f>IF(L239="","",VLOOKUP(L239,Продукция!B:C,2,0))</f>
        <v>Сыворотка крови</v>
      </c>
      <c r="L239" s="151" t="s">
        <v>302</v>
      </c>
      <c r="M239">
        <f>IF(L239="","",VLOOKUP(L239,Продукция!B:L,11,0))</f>
        <v>0</v>
      </c>
      <c r="N239" s="11" t="s">
        <v>873</v>
      </c>
      <c r="P239" s="11" t="s">
        <v>340</v>
      </c>
      <c r="Q239" s="11" t="s">
        <v>854</v>
      </c>
      <c r="R239" s="153" t="s">
        <v>4890</v>
      </c>
      <c r="S239" s="11">
        <v>18</v>
      </c>
      <c r="T239" s="11" t="s">
        <v>4895</v>
      </c>
      <c r="V239" s="14">
        <v>45663</v>
      </c>
      <c r="Z239" s="11" t="s">
        <v>4823</v>
      </c>
      <c r="AA239" s="15">
        <v>0.53472222222222221</v>
      </c>
      <c r="AB239" t="str">
        <f>IF(L239="","",VLOOKUP(L239&amp;I239,Продукция!A:I,9,0))</f>
        <v>рекомендация производителя набора</v>
      </c>
      <c r="AC239" s="14">
        <v>45673</v>
      </c>
      <c r="AD239" s="11" t="s">
        <v>2676</v>
      </c>
      <c r="AE239" s="11" t="s">
        <v>4823</v>
      </c>
      <c r="AF239" t="str">
        <f>IF(AD239="","",VLOOKUP(AD239,'Сотрудники и ссылки'!A:B,2,0))</f>
        <v>Серолог</v>
      </c>
      <c r="AG239">
        <f>IF(AD239="","",VLOOKUP(AD239,'Сотрудники и ссылки'!A:C,3,0))</f>
        <v>20007746</v>
      </c>
      <c r="AH239" s="11" t="s">
        <v>2676</v>
      </c>
      <c r="AI239" t="str">
        <f>IF(AH239="","",VLOOKUP(AH239,'Сотрудники и ссылки'!A:B,2,0))</f>
        <v>Серолог</v>
      </c>
      <c r="AJ239">
        <f>IF(AH239="","",VLOOKUP(AH239,'Сотрудники и ссылки'!A:C,3,0))</f>
        <v>20007746</v>
      </c>
      <c r="AK239" s="14">
        <v>45673</v>
      </c>
      <c r="AL239" s="2">
        <f>IF(AK239="","",AK239+VLOOKUP(I239,'Вид исследования'!B:E,4,0))</f>
        <v>45674</v>
      </c>
      <c r="AM239" s="2">
        <f>IF(AK239="","",AK239+VLOOKUP(I239,'Вид исследования'!B:F,5,0))</f>
        <v>45674</v>
      </c>
      <c r="AN239" s="14">
        <v>45673</v>
      </c>
      <c r="AP239" s="11" t="s">
        <v>189</v>
      </c>
      <c r="AQ239" t="str">
        <f>IFERROR(IF(L239="","",VLOOKUP(L239&amp;I239,Продукция!A:K,11,0)),"обратитесь к админ справочника")</f>
        <v>согласно рекомендациям производителя теста</v>
      </c>
      <c r="AR239" s="11" t="s">
        <v>4823</v>
      </c>
      <c r="AS239" t="str">
        <f>IFERROR(IF(L239="","",VLOOKUP(L239&amp;I239,Продукция!A:J,10,0)),"обратитесь к админ справочника")</f>
        <v>инструкция тест- ситема Биочек СК-120</v>
      </c>
      <c r="AT239" s="11" t="s">
        <v>4823</v>
      </c>
      <c r="AU239" s="11" t="s">
        <v>4823</v>
      </c>
      <c r="AV239" s="11" t="s">
        <v>2676</v>
      </c>
      <c r="AW239" s="11" t="s">
        <v>4824</v>
      </c>
      <c r="AX239" s="11" t="s">
        <v>506</v>
      </c>
      <c r="AY239" s="11" t="s">
        <v>1124</v>
      </c>
      <c r="AZ239" s="11">
        <v>105</v>
      </c>
      <c r="BA239" s="11">
        <v>38</v>
      </c>
      <c r="BC239" s="11" t="s">
        <v>4896</v>
      </c>
    </row>
    <row r="240" spans="1:55" x14ac:dyDescent="0.25">
      <c r="A240" t="str">
        <f t="shared" si="7"/>
        <v>С/45IBD (BioChek) болезнь Гамборо уровень антител</v>
      </c>
      <c r="B240" t="str">
        <f>IF(E240="","",INDEX(Лаборатории!A:A,MATCH('Производственный контроль'!E240,Лаборатории!B:B,0)))</f>
        <v xml:space="preserve">КУРИНОЕ ЦАРСТВО АО </v>
      </c>
      <c r="C240" t="str">
        <f>IF(E240="","",VLOOKUP(E240,Лаборатории!B:D,3,0))</f>
        <v>U377_CHL</v>
      </c>
      <c r="D240" s="12">
        <v>45666</v>
      </c>
      <c r="E240" s="11" t="s">
        <v>793</v>
      </c>
      <c r="F240" s="11" t="s">
        <v>371</v>
      </c>
      <c r="G240" s="11" t="s">
        <v>506</v>
      </c>
      <c r="H240" s="11" t="s">
        <v>262</v>
      </c>
      <c r="I240" s="11" t="s">
        <v>3415</v>
      </c>
      <c r="J240" t="str">
        <f>IF(L240="","",VLOOKUP(L240,Продукция!B:D,3,0))</f>
        <v>Биологический_материал</v>
      </c>
      <c r="K240" t="str">
        <f>IF(L240="","",VLOOKUP(L240,Продукция!B:C,2,0))</f>
        <v>Сыворотка крови</v>
      </c>
      <c r="L240" s="151" t="s">
        <v>302</v>
      </c>
      <c r="M240">
        <f>IF(L240="","",VLOOKUP(L240,Продукция!B:L,11,0))</f>
        <v>0</v>
      </c>
      <c r="N240" s="11" t="s">
        <v>873</v>
      </c>
      <c r="P240" s="11" t="s">
        <v>340</v>
      </c>
      <c r="Q240" s="11" t="s">
        <v>854</v>
      </c>
      <c r="R240" s="153" t="s">
        <v>4876</v>
      </c>
      <c r="S240" s="11">
        <v>19</v>
      </c>
      <c r="T240" s="11" t="s">
        <v>4895</v>
      </c>
      <c r="V240" s="14">
        <v>45658</v>
      </c>
      <c r="Z240" s="11" t="s">
        <v>4823</v>
      </c>
      <c r="AA240" s="15">
        <v>0.53472222222222221</v>
      </c>
      <c r="AB240" t="str">
        <f>IF(L240="","",VLOOKUP(L240&amp;I240,Продукция!A:I,9,0))</f>
        <v>рекомендация производителя набора</v>
      </c>
      <c r="AC240" s="14">
        <v>45673</v>
      </c>
      <c r="AD240" s="11" t="s">
        <v>2676</v>
      </c>
      <c r="AE240" s="11" t="s">
        <v>4823</v>
      </c>
      <c r="AF240" t="str">
        <f>IF(AD240="","",VLOOKUP(AD240,'Сотрудники и ссылки'!A:B,2,0))</f>
        <v>Серолог</v>
      </c>
      <c r="AG240">
        <f>IF(AD240="","",VLOOKUP(AD240,'Сотрудники и ссылки'!A:C,3,0))</f>
        <v>20007746</v>
      </c>
      <c r="AH240" s="11" t="s">
        <v>2676</v>
      </c>
      <c r="AI240" t="str">
        <f>IF(AH240="","",VLOOKUP(AH240,'Сотрудники и ссылки'!A:B,2,0))</f>
        <v>Серолог</v>
      </c>
      <c r="AJ240">
        <f>IF(AH240="","",VLOOKUP(AH240,'Сотрудники и ссылки'!A:C,3,0))</f>
        <v>20007746</v>
      </c>
      <c r="AK240" s="14">
        <v>45673</v>
      </c>
      <c r="AL240" s="2">
        <f>IF(AK240="","",AK240+VLOOKUP(I240,'Вид исследования'!B:E,4,0))</f>
        <v>45674</v>
      </c>
      <c r="AM240" s="2">
        <f>IF(AK240="","",AK240+VLOOKUP(I240,'Вид исследования'!B:F,5,0))</f>
        <v>45674</v>
      </c>
      <c r="AN240" s="14">
        <v>45673</v>
      </c>
      <c r="AP240" s="11" t="s">
        <v>189</v>
      </c>
      <c r="AQ240" t="str">
        <f>IFERROR(IF(L240="","",VLOOKUP(L240&amp;I240,Продукция!A:K,11,0)),"обратитесь к админ справочника")</f>
        <v>согласно рекомендациям производителя теста</v>
      </c>
      <c r="AR240" s="11" t="s">
        <v>4823</v>
      </c>
      <c r="AS240" t="str">
        <f>IFERROR(IF(L240="","",VLOOKUP(L240&amp;I240,Продукция!A:J,10,0)),"обратитесь к админ справочника")</f>
        <v>инструкция тест- ситема Биочек СК-113</v>
      </c>
      <c r="AT240" s="11" t="s">
        <v>4823</v>
      </c>
      <c r="AU240" s="11" t="s">
        <v>4823</v>
      </c>
      <c r="AV240" s="11" t="s">
        <v>2676</v>
      </c>
      <c r="AW240" s="11" t="s">
        <v>4824</v>
      </c>
      <c r="AX240" s="11" t="s">
        <v>506</v>
      </c>
      <c r="AY240" s="11" t="s">
        <v>1143</v>
      </c>
      <c r="AZ240" s="11">
        <v>105</v>
      </c>
      <c r="BA240" s="11">
        <v>38</v>
      </c>
      <c r="BC240" s="11" t="s">
        <v>4896</v>
      </c>
    </row>
    <row r="241" spans="1:55" x14ac:dyDescent="0.25">
      <c r="A241" t="str">
        <f t="shared" si="7"/>
        <v>С/45IBD (BioChek) болезнь Гамборо уровень антител</v>
      </c>
      <c r="B241" t="str">
        <f>IF(E241="","",INDEX(Лаборатории!A:A,MATCH('Производственный контроль'!E241,Лаборатории!B:B,0)))</f>
        <v xml:space="preserve">КУРИНОЕ ЦАРСТВО АО </v>
      </c>
      <c r="C241" t="str">
        <f>IF(E241="","",VLOOKUP(E241,Лаборатории!B:D,3,0))</f>
        <v>U377_CHL</v>
      </c>
      <c r="D241" s="12">
        <v>45666</v>
      </c>
      <c r="E241" s="11" t="s">
        <v>793</v>
      </c>
      <c r="F241" s="11" t="s">
        <v>371</v>
      </c>
      <c r="G241" s="11" t="s">
        <v>506</v>
      </c>
      <c r="H241" s="11" t="s">
        <v>262</v>
      </c>
      <c r="I241" s="11" t="s">
        <v>3415</v>
      </c>
      <c r="J241" t="str">
        <f>IF(L241="","",VLOOKUP(L241,Продукция!B:D,3,0))</f>
        <v>Биологический_материал</v>
      </c>
      <c r="K241" t="str">
        <f>IF(L241="","",VLOOKUP(L241,Продукция!B:C,2,0))</f>
        <v>Сыворотка крови</v>
      </c>
      <c r="L241" s="151" t="s">
        <v>302</v>
      </c>
      <c r="M241">
        <f>IF(L241="","",VLOOKUP(L241,Продукция!B:L,11,0))</f>
        <v>0</v>
      </c>
      <c r="N241" s="11" t="s">
        <v>873</v>
      </c>
      <c r="P241" s="11" t="s">
        <v>340</v>
      </c>
      <c r="Q241" s="11" t="s">
        <v>854</v>
      </c>
      <c r="R241" s="153" t="s">
        <v>4875</v>
      </c>
      <c r="S241" s="11">
        <v>19</v>
      </c>
      <c r="T241" s="11" t="s">
        <v>4895</v>
      </c>
      <c r="V241" s="14">
        <v>45658</v>
      </c>
      <c r="Z241" s="11" t="s">
        <v>4823</v>
      </c>
      <c r="AA241" s="15">
        <v>0.53472222222222221</v>
      </c>
      <c r="AB241" t="str">
        <f>IF(L241="","",VLOOKUP(L241&amp;I241,Продукция!A:I,9,0))</f>
        <v>рекомендация производителя набора</v>
      </c>
      <c r="AC241" s="14">
        <v>45673</v>
      </c>
      <c r="AD241" s="11" t="s">
        <v>2676</v>
      </c>
      <c r="AE241" s="11" t="s">
        <v>4823</v>
      </c>
      <c r="AF241" t="str">
        <f>IF(AD241="","",VLOOKUP(AD241,'Сотрудники и ссылки'!A:B,2,0))</f>
        <v>Серолог</v>
      </c>
      <c r="AG241">
        <f>IF(AD241="","",VLOOKUP(AD241,'Сотрудники и ссылки'!A:C,3,0))</f>
        <v>20007746</v>
      </c>
      <c r="AH241" s="11" t="s">
        <v>2676</v>
      </c>
      <c r="AI241" t="str">
        <f>IF(AH241="","",VLOOKUP(AH241,'Сотрудники и ссылки'!A:B,2,0))</f>
        <v>Серолог</v>
      </c>
      <c r="AJ241">
        <f>IF(AH241="","",VLOOKUP(AH241,'Сотрудники и ссылки'!A:C,3,0))</f>
        <v>20007746</v>
      </c>
      <c r="AK241" s="14">
        <v>45673</v>
      </c>
      <c r="AL241" s="2">
        <f>IF(AK241="","",AK241+VLOOKUP(I241,'Вид исследования'!B:E,4,0))</f>
        <v>45674</v>
      </c>
      <c r="AM241" s="2">
        <f>IF(AK241="","",AK241+VLOOKUP(I241,'Вид исследования'!B:F,5,0))</f>
        <v>45674</v>
      </c>
      <c r="AN241" s="14">
        <v>45673</v>
      </c>
      <c r="AP241" s="11" t="s">
        <v>189</v>
      </c>
      <c r="AQ241" t="str">
        <f>IFERROR(IF(L241="","",VLOOKUP(L241&amp;I241,Продукция!A:K,11,0)),"обратитесь к админ справочника")</f>
        <v>согласно рекомендациям производителя теста</v>
      </c>
      <c r="AR241" s="11" t="s">
        <v>4823</v>
      </c>
      <c r="AS241" t="str">
        <f>IFERROR(IF(L241="","",VLOOKUP(L241&amp;I241,Продукция!A:J,10,0)),"обратитесь к админ справочника")</f>
        <v>инструкция тест- ситема Биочек СК-113</v>
      </c>
      <c r="AT241" s="11" t="s">
        <v>4823</v>
      </c>
      <c r="AU241" s="11" t="s">
        <v>4823</v>
      </c>
      <c r="AV241" s="11" t="s">
        <v>2676</v>
      </c>
      <c r="AW241" s="11" t="s">
        <v>4824</v>
      </c>
      <c r="AX241" s="11" t="s">
        <v>506</v>
      </c>
      <c r="AY241" s="11" t="s">
        <v>1144</v>
      </c>
      <c r="AZ241" s="11">
        <v>105</v>
      </c>
      <c r="BA241" s="11">
        <v>38</v>
      </c>
      <c r="BC241" s="11" t="s">
        <v>4896</v>
      </c>
    </row>
    <row r="242" spans="1:55" x14ac:dyDescent="0.25">
      <c r="A242" t="str">
        <f t="shared" si="7"/>
        <v>С/45IBD (BioChek) болезнь Гамборо уровень антител</v>
      </c>
      <c r="B242" t="str">
        <f>IF(E242="","",INDEX(Лаборатории!A:A,MATCH('Производственный контроль'!E242,Лаборатории!B:B,0)))</f>
        <v xml:space="preserve">КУРИНОЕ ЦАРСТВО АО </v>
      </c>
      <c r="C242" t="str">
        <f>IF(E242="","",VLOOKUP(E242,Лаборатории!B:D,3,0))</f>
        <v>U377_CHL</v>
      </c>
      <c r="D242" s="12">
        <v>45666</v>
      </c>
      <c r="E242" s="11" t="s">
        <v>793</v>
      </c>
      <c r="F242" s="11" t="s">
        <v>371</v>
      </c>
      <c r="G242" s="11" t="s">
        <v>506</v>
      </c>
      <c r="H242" s="11" t="s">
        <v>262</v>
      </c>
      <c r="I242" s="11" t="s">
        <v>3415</v>
      </c>
      <c r="J242" t="str">
        <f>IF(L242="","",VLOOKUP(L242,Продукция!B:D,3,0))</f>
        <v>Биологический_материал</v>
      </c>
      <c r="K242" t="str">
        <f>IF(L242="","",VLOOKUP(L242,Продукция!B:C,2,0))</f>
        <v>Сыворотка крови</v>
      </c>
      <c r="L242" s="151" t="s">
        <v>302</v>
      </c>
      <c r="M242">
        <f>IF(L242="","",VLOOKUP(L242,Продукция!B:L,11,0))</f>
        <v>0</v>
      </c>
      <c r="N242" s="11" t="s">
        <v>873</v>
      </c>
      <c r="P242" s="11" t="s">
        <v>340</v>
      </c>
      <c r="Q242" s="11" t="s">
        <v>854</v>
      </c>
      <c r="R242" s="153" t="s">
        <v>4885</v>
      </c>
      <c r="S242" s="11">
        <v>18</v>
      </c>
      <c r="T242" s="11" t="s">
        <v>4895</v>
      </c>
      <c r="V242" s="14">
        <v>45662</v>
      </c>
      <c r="Z242" s="11" t="s">
        <v>4823</v>
      </c>
      <c r="AA242" s="15">
        <v>0.53472222222222221</v>
      </c>
      <c r="AB242" t="str">
        <f>IF(L242="","",VLOOKUP(L242&amp;I242,Продукция!A:I,9,0))</f>
        <v>рекомендация производителя набора</v>
      </c>
      <c r="AC242" s="14">
        <v>45673</v>
      </c>
      <c r="AD242" s="11" t="s">
        <v>2676</v>
      </c>
      <c r="AE242" s="11" t="s">
        <v>4823</v>
      </c>
      <c r="AF242" t="str">
        <f>IF(AD242="","",VLOOKUP(AD242,'Сотрудники и ссылки'!A:B,2,0))</f>
        <v>Серолог</v>
      </c>
      <c r="AG242">
        <f>IF(AD242="","",VLOOKUP(AD242,'Сотрудники и ссылки'!A:C,3,0))</f>
        <v>20007746</v>
      </c>
      <c r="AH242" s="11" t="s">
        <v>2676</v>
      </c>
      <c r="AI242" t="str">
        <f>IF(AH242="","",VLOOKUP(AH242,'Сотрудники и ссылки'!A:B,2,0))</f>
        <v>Серолог</v>
      </c>
      <c r="AJ242">
        <f>IF(AH242="","",VLOOKUP(AH242,'Сотрудники и ссылки'!A:C,3,0))</f>
        <v>20007746</v>
      </c>
      <c r="AK242" s="14">
        <v>45673</v>
      </c>
      <c r="AL242" s="2">
        <f>IF(AK242="","",AK242+VLOOKUP(I242,'Вид исследования'!B:E,4,0))</f>
        <v>45674</v>
      </c>
      <c r="AM242" s="2">
        <f>IF(AK242="","",AK242+VLOOKUP(I242,'Вид исследования'!B:F,5,0))</f>
        <v>45674</v>
      </c>
      <c r="AN242" s="14">
        <v>45673</v>
      </c>
      <c r="AP242" s="11" t="s">
        <v>189</v>
      </c>
      <c r="AQ242" t="str">
        <f>IFERROR(IF(L242="","",VLOOKUP(L242&amp;I242,Продукция!A:K,11,0)),"обратитесь к админ справочника")</f>
        <v>согласно рекомендациям производителя теста</v>
      </c>
      <c r="AR242" s="11" t="s">
        <v>4823</v>
      </c>
      <c r="AS242" t="str">
        <f>IFERROR(IF(L242="","",VLOOKUP(L242&amp;I242,Продукция!A:J,10,0)),"обратитесь к админ справочника")</f>
        <v>инструкция тест- ситема Биочек СК-113</v>
      </c>
      <c r="AT242" s="11" t="s">
        <v>4823</v>
      </c>
      <c r="AU242" s="11" t="s">
        <v>4823</v>
      </c>
      <c r="AV242" s="11" t="s">
        <v>2676</v>
      </c>
      <c r="AW242" s="11" t="s">
        <v>4824</v>
      </c>
      <c r="AX242" s="11" t="s">
        <v>506</v>
      </c>
      <c r="AY242" s="11" t="s">
        <v>1139</v>
      </c>
      <c r="AZ242" s="11">
        <v>105</v>
      </c>
      <c r="BA242" s="11">
        <v>38</v>
      </c>
      <c r="BC242" s="11" t="s">
        <v>4896</v>
      </c>
    </row>
    <row r="243" spans="1:55" x14ac:dyDescent="0.25">
      <c r="A243" t="str">
        <f t="shared" si="7"/>
        <v>С/45IBD (BioChek) болезнь Гамборо уровень антител</v>
      </c>
      <c r="B243" t="str">
        <f>IF(E243="","",INDEX(Лаборатории!A:A,MATCH('Производственный контроль'!E243,Лаборатории!B:B,0)))</f>
        <v xml:space="preserve">КУРИНОЕ ЦАРСТВО АО </v>
      </c>
      <c r="C243" t="str">
        <f>IF(E243="","",VLOOKUP(E243,Лаборатории!B:D,3,0))</f>
        <v>U377_CHL</v>
      </c>
      <c r="D243" s="12">
        <v>45666</v>
      </c>
      <c r="E243" s="11" t="s">
        <v>793</v>
      </c>
      <c r="F243" s="11" t="s">
        <v>371</v>
      </c>
      <c r="G243" s="11" t="s">
        <v>506</v>
      </c>
      <c r="H243" s="11" t="s">
        <v>262</v>
      </c>
      <c r="I243" s="11" t="s">
        <v>3415</v>
      </c>
      <c r="J243" t="str">
        <f>IF(L243="","",VLOOKUP(L243,Продукция!B:D,3,0))</f>
        <v>Биологический_материал</v>
      </c>
      <c r="K243" t="str">
        <f>IF(L243="","",VLOOKUP(L243,Продукция!B:C,2,0))</f>
        <v>Сыворотка крови</v>
      </c>
      <c r="L243" s="151" t="s">
        <v>302</v>
      </c>
      <c r="M243">
        <f>IF(L243="","",VLOOKUP(L243,Продукция!B:L,11,0))</f>
        <v>0</v>
      </c>
      <c r="N243" s="11" t="s">
        <v>873</v>
      </c>
      <c r="P243" s="11" t="s">
        <v>340</v>
      </c>
      <c r="Q243" s="11" t="s">
        <v>854</v>
      </c>
      <c r="R243" s="153" t="s">
        <v>4886</v>
      </c>
      <c r="S243" s="11">
        <v>18</v>
      </c>
      <c r="T243" s="11" t="s">
        <v>4895</v>
      </c>
      <c r="V243" s="14">
        <v>45662</v>
      </c>
      <c r="Z243" s="11" t="s">
        <v>4823</v>
      </c>
      <c r="AA243" s="15">
        <v>0.53472222222222221</v>
      </c>
      <c r="AB243" t="str">
        <f>IF(L243="","",VLOOKUP(L243&amp;I243,Продукция!A:I,9,0))</f>
        <v>рекомендация производителя набора</v>
      </c>
      <c r="AC243" s="14">
        <v>45673</v>
      </c>
      <c r="AD243" s="11" t="s">
        <v>2676</v>
      </c>
      <c r="AE243" s="11" t="s">
        <v>4823</v>
      </c>
      <c r="AF243" t="str">
        <f>IF(AD243="","",VLOOKUP(AD243,'Сотрудники и ссылки'!A:B,2,0))</f>
        <v>Серолог</v>
      </c>
      <c r="AG243">
        <f>IF(AD243="","",VLOOKUP(AD243,'Сотрудники и ссылки'!A:C,3,0))</f>
        <v>20007746</v>
      </c>
      <c r="AH243" s="11" t="s">
        <v>2676</v>
      </c>
      <c r="AI243" t="str">
        <f>IF(AH243="","",VLOOKUP(AH243,'Сотрудники и ссылки'!A:B,2,0))</f>
        <v>Серолог</v>
      </c>
      <c r="AJ243">
        <f>IF(AH243="","",VLOOKUP(AH243,'Сотрудники и ссылки'!A:C,3,0))</f>
        <v>20007746</v>
      </c>
      <c r="AK243" s="14">
        <v>45673</v>
      </c>
      <c r="AL243" s="2">
        <f>IF(AK243="","",AK243+VLOOKUP(I243,'Вид исследования'!B:E,4,0))</f>
        <v>45674</v>
      </c>
      <c r="AM243" s="2">
        <f>IF(AK243="","",AK243+VLOOKUP(I243,'Вид исследования'!B:F,5,0))</f>
        <v>45674</v>
      </c>
      <c r="AN243" s="14">
        <v>45673</v>
      </c>
      <c r="AP243" s="11" t="s">
        <v>189</v>
      </c>
      <c r="AQ243" t="str">
        <f>IFERROR(IF(L243="","",VLOOKUP(L243&amp;I243,Продукция!A:K,11,0)),"обратитесь к админ справочника")</f>
        <v>согласно рекомендациям производителя теста</v>
      </c>
      <c r="AR243" s="11" t="s">
        <v>4823</v>
      </c>
      <c r="AS243" t="str">
        <f>IFERROR(IF(L243="","",VLOOKUP(L243&amp;I243,Продукция!A:J,10,0)),"обратитесь к админ справочника")</f>
        <v>инструкция тест- ситема Биочек СК-113</v>
      </c>
      <c r="AT243" s="11" t="s">
        <v>4823</v>
      </c>
      <c r="AU243" s="11" t="s">
        <v>4823</v>
      </c>
      <c r="AV243" s="11" t="s">
        <v>2676</v>
      </c>
      <c r="AW243" s="11" t="s">
        <v>4824</v>
      </c>
      <c r="AX243" s="11" t="s">
        <v>506</v>
      </c>
      <c r="AY243" s="11" t="s">
        <v>1140</v>
      </c>
      <c r="AZ243" s="11">
        <v>105</v>
      </c>
      <c r="BA243" s="11">
        <v>38</v>
      </c>
      <c r="BC243" s="11" t="s">
        <v>4896</v>
      </c>
    </row>
    <row r="244" spans="1:55" x14ac:dyDescent="0.25">
      <c r="A244" t="str">
        <f t="shared" si="7"/>
        <v>С/45IBD (BioChek) болезнь Гамборо уровень антител</v>
      </c>
      <c r="B244" t="str">
        <f>IF(E244="","",INDEX(Лаборатории!A:A,MATCH('Производственный контроль'!E244,Лаборатории!B:B,0)))</f>
        <v xml:space="preserve">КУРИНОЕ ЦАРСТВО АО </v>
      </c>
      <c r="C244" t="str">
        <f>IF(E244="","",VLOOKUP(E244,Лаборатории!B:D,3,0))</f>
        <v>U377_CHL</v>
      </c>
      <c r="D244" s="12">
        <v>45666</v>
      </c>
      <c r="E244" s="11" t="s">
        <v>793</v>
      </c>
      <c r="F244" s="11" t="s">
        <v>371</v>
      </c>
      <c r="G244" s="11" t="s">
        <v>506</v>
      </c>
      <c r="H244" s="11" t="s">
        <v>262</v>
      </c>
      <c r="I244" s="11" t="s">
        <v>3415</v>
      </c>
      <c r="J244" t="str">
        <f>IF(L244="","",VLOOKUP(L244,Продукция!B:D,3,0))</f>
        <v>Биологический_материал</v>
      </c>
      <c r="K244" t="str">
        <f>IF(L244="","",VLOOKUP(L244,Продукция!B:C,2,0))</f>
        <v>Сыворотка крови</v>
      </c>
      <c r="L244" s="151" t="s">
        <v>302</v>
      </c>
      <c r="M244">
        <f>IF(L244="","",VLOOKUP(L244,Продукция!B:L,11,0))</f>
        <v>0</v>
      </c>
      <c r="N244" s="11" t="s">
        <v>873</v>
      </c>
      <c r="P244" s="11" t="s">
        <v>340</v>
      </c>
      <c r="Q244" s="11" t="s">
        <v>854</v>
      </c>
      <c r="R244" s="153" t="s">
        <v>4890</v>
      </c>
      <c r="S244" s="11">
        <v>18</v>
      </c>
      <c r="T244" s="11" t="s">
        <v>4895</v>
      </c>
      <c r="V244" s="14">
        <v>45663</v>
      </c>
      <c r="Z244" s="11" t="s">
        <v>4823</v>
      </c>
      <c r="AA244" s="15">
        <v>0.53472222222222221</v>
      </c>
      <c r="AB244" t="str">
        <f>IF(L244="","",VLOOKUP(L244&amp;I244,Продукция!A:I,9,0))</f>
        <v>рекомендация производителя набора</v>
      </c>
      <c r="AC244" s="14">
        <v>45673</v>
      </c>
      <c r="AD244" s="11" t="s">
        <v>2676</v>
      </c>
      <c r="AE244" s="11" t="s">
        <v>4823</v>
      </c>
      <c r="AF244" t="str">
        <f>IF(AD244="","",VLOOKUP(AD244,'Сотрудники и ссылки'!A:B,2,0))</f>
        <v>Серолог</v>
      </c>
      <c r="AG244">
        <f>IF(AD244="","",VLOOKUP(AD244,'Сотрудники и ссылки'!A:C,3,0))</f>
        <v>20007746</v>
      </c>
      <c r="AH244" s="11" t="s">
        <v>2676</v>
      </c>
      <c r="AI244" t="str">
        <f>IF(AH244="","",VLOOKUP(AH244,'Сотрудники и ссылки'!A:B,2,0))</f>
        <v>Серолог</v>
      </c>
      <c r="AJ244">
        <f>IF(AH244="","",VLOOKUP(AH244,'Сотрудники и ссылки'!A:C,3,0))</f>
        <v>20007746</v>
      </c>
      <c r="AK244" s="14">
        <v>45673</v>
      </c>
      <c r="AL244" s="2">
        <f>IF(AK244="","",AK244+VLOOKUP(I244,'Вид исследования'!B:E,4,0))</f>
        <v>45674</v>
      </c>
      <c r="AM244" s="2">
        <f>IF(AK244="","",AK244+VLOOKUP(I244,'Вид исследования'!B:F,5,0))</f>
        <v>45674</v>
      </c>
      <c r="AN244" s="14">
        <v>45673</v>
      </c>
      <c r="AP244" s="11" t="s">
        <v>189</v>
      </c>
      <c r="AQ244" t="str">
        <f>IFERROR(IF(L244="","",VLOOKUP(L244&amp;I244,Продукция!A:K,11,0)),"обратитесь к админ справочника")</f>
        <v>согласно рекомендациям производителя теста</v>
      </c>
      <c r="AR244" s="11" t="s">
        <v>4823</v>
      </c>
      <c r="AS244" t="str">
        <f>IFERROR(IF(L244="","",VLOOKUP(L244&amp;I244,Продукция!A:J,10,0)),"обратитесь к админ справочника")</f>
        <v>инструкция тест- ситема Биочек СК-113</v>
      </c>
      <c r="AT244" s="11" t="s">
        <v>4823</v>
      </c>
      <c r="AU244" s="11" t="s">
        <v>4823</v>
      </c>
      <c r="AV244" s="11" t="s">
        <v>2676</v>
      </c>
      <c r="AW244" s="11" t="s">
        <v>4824</v>
      </c>
      <c r="AX244" s="11" t="s">
        <v>506</v>
      </c>
      <c r="AY244" s="11" t="s">
        <v>1124</v>
      </c>
      <c r="AZ244" s="11">
        <v>105</v>
      </c>
      <c r="BA244" s="11">
        <v>38</v>
      </c>
      <c r="BC244" s="11" t="s">
        <v>4896</v>
      </c>
    </row>
    <row r="245" spans="1:55" x14ac:dyDescent="0.25">
      <c r="A245" t="str">
        <f t="shared" si="7"/>
        <v>С/45IBV (BioChek) инфекционный бронхит уровень антител</v>
      </c>
      <c r="B245" t="str">
        <f>IF(E245="","",INDEX(Лаборатории!A:A,MATCH('Производственный контроль'!E245,Лаборатории!B:B,0)))</f>
        <v xml:space="preserve">КУРИНОЕ ЦАРСТВО АО </v>
      </c>
      <c r="C245" t="str">
        <f>IF(E245="","",VLOOKUP(E245,Лаборатории!B:D,3,0))</f>
        <v>U377_CHL</v>
      </c>
      <c r="D245" s="12">
        <v>45666</v>
      </c>
      <c r="E245" s="11" t="s">
        <v>793</v>
      </c>
      <c r="F245" s="11" t="s">
        <v>371</v>
      </c>
      <c r="G245" s="11" t="s">
        <v>506</v>
      </c>
      <c r="H245" s="11" t="s">
        <v>262</v>
      </c>
      <c r="I245" s="11" t="s">
        <v>3416</v>
      </c>
      <c r="J245" t="str">
        <f>IF(L245="","",VLOOKUP(L245,Продукция!B:D,3,0))</f>
        <v>Биологический_материал</v>
      </c>
      <c r="K245" t="str">
        <f>IF(L245="","",VLOOKUP(L245,Продукция!B:C,2,0))</f>
        <v>Сыворотка крови</v>
      </c>
      <c r="L245" s="151" t="s">
        <v>302</v>
      </c>
      <c r="M245">
        <f>IF(L245="","",VLOOKUP(L245,Продукция!B:L,11,0))</f>
        <v>0</v>
      </c>
      <c r="N245" s="11" t="s">
        <v>873</v>
      </c>
      <c r="P245" s="11" t="s">
        <v>340</v>
      </c>
      <c r="Q245" s="11" t="s">
        <v>854</v>
      </c>
      <c r="R245" s="153" t="s">
        <v>4876</v>
      </c>
      <c r="S245" s="11">
        <v>19</v>
      </c>
      <c r="T245" s="11" t="s">
        <v>4895</v>
      </c>
      <c r="V245" s="14">
        <v>45658</v>
      </c>
      <c r="Z245" s="11" t="s">
        <v>4823</v>
      </c>
      <c r="AA245" s="15">
        <v>0.53472222222222221</v>
      </c>
      <c r="AB245" t="str">
        <f>IF(L245="","",VLOOKUP(L245&amp;I245,Продукция!A:I,9,0))</f>
        <v>рекомендация производителя набора</v>
      </c>
      <c r="AC245" s="14">
        <v>45673</v>
      </c>
      <c r="AD245" s="11" t="s">
        <v>2676</v>
      </c>
      <c r="AE245" s="11" t="s">
        <v>4823</v>
      </c>
      <c r="AF245" t="str">
        <f>IF(AD245="","",VLOOKUP(AD245,'Сотрудники и ссылки'!A:B,2,0))</f>
        <v>Серолог</v>
      </c>
      <c r="AG245">
        <f>IF(AD245="","",VLOOKUP(AD245,'Сотрудники и ссылки'!A:C,3,0))</f>
        <v>20007746</v>
      </c>
      <c r="AH245" s="11" t="s">
        <v>2676</v>
      </c>
      <c r="AI245" t="str">
        <f>IF(AH245="","",VLOOKUP(AH245,'Сотрудники и ссылки'!A:B,2,0))</f>
        <v>Серолог</v>
      </c>
      <c r="AJ245">
        <f>IF(AH245="","",VLOOKUP(AH245,'Сотрудники и ссылки'!A:C,3,0))</f>
        <v>20007746</v>
      </c>
      <c r="AK245" s="14">
        <v>45673</v>
      </c>
      <c r="AL245" s="2">
        <f>IF(AK245="","",AK245+VLOOKUP(I245,'Вид исследования'!B:E,4,0))</f>
        <v>45674</v>
      </c>
      <c r="AM245" s="2">
        <f>IF(AK245="","",AK245+VLOOKUP(I245,'Вид исследования'!B:F,5,0))</f>
        <v>45674</v>
      </c>
      <c r="AN245" s="14">
        <v>45673</v>
      </c>
      <c r="AP245" s="11" t="s">
        <v>189</v>
      </c>
      <c r="AQ245" t="str">
        <f>IFERROR(IF(L245="","",VLOOKUP(L245&amp;I245,Продукция!A:K,11,0)),"обратитесь к админ справочника")</f>
        <v>согласно рекомендациям производителя теста</v>
      </c>
      <c r="AR245" s="11" t="s">
        <v>4823</v>
      </c>
      <c r="AS245" t="str">
        <f>IFERROR(IF(L245="","",VLOOKUP(L245&amp;I245,Продукция!A:J,10,0)),"обратитесь к админ справочника")</f>
        <v>инструкция тест- ситема Биочек СК-119</v>
      </c>
      <c r="AT245" s="11" t="s">
        <v>4823</v>
      </c>
      <c r="AU245" s="11" t="s">
        <v>4823</v>
      </c>
      <c r="AV245" s="11" t="s">
        <v>2676</v>
      </c>
      <c r="AW245" s="11" t="s">
        <v>4824</v>
      </c>
      <c r="AX245" s="11" t="s">
        <v>506</v>
      </c>
      <c r="AY245" s="11" t="s">
        <v>1143</v>
      </c>
      <c r="AZ245" s="11">
        <v>105</v>
      </c>
      <c r="BA245" s="11">
        <v>38</v>
      </c>
      <c r="BC245" s="11" t="s">
        <v>4896</v>
      </c>
    </row>
    <row r="246" spans="1:55" x14ac:dyDescent="0.25">
      <c r="A246" t="str">
        <f t="shared" si="7"/>
        <v>С/45IBV (BioChek) инфекционный бронхит уровень антител</v>
      </c>
      <c r="B246" t="str">
        <f>IF(E246="","",INDEX(Лаборатории!A:A,MATCH('Производственный контроль'!E246,Лаборатории!B:B,0)))</f>
        <v xml:space="preserve">КУРИНОЕ ЦАРСТВО АО </v>
      </c>
      <c r="C246" t="str">
        <f>IF(E246="","",VLOOKUP(E246,Лаборатории!B:D,3,0))</f>
        <v>U377_CHL</v>
      </c>
      <c r="D246" s="12">
        <v>45666</v>
      </c>
      <c r="E246" s="11" t="s">
        <v>793</v>
      </c>
      <c r="F246" s="11" t="s">
        <v>371</v>
      </c>
      <c r="G246" s="11" t="s">
        <v>506</v>
      </c>
      <c r="H246" s="11" t="s">
        <v>262</v>
      </c>
      <c r="I246" s="11" t="s">
        <v>3416</v>
      </c>
      <c r="J246" t="str">
        <f>IF(L246="","",VLOOKUP(L246,Продукция!B:D,3,0))</f>
        <v>Биологический_материал</v>
      </c>
      <c r="K246" t="str">
        <f>IF(L246="","",VLOOKUP(L246,Продукция!B:C,2,0))</f>
        <v>Сыворотка крови</v>
      </c>
      <c r="L246" s="151" t="s">
        <v>302</v>
      </c>
      <c r="M246">
        <f>IF(L246="","",VLOOKUP(L246,Продукция!B:L,11,0))</f>
        <v>0</v>
      </c>
      <c r="N246" s="11" t="s">
        <v>873</v>
      </c>
      <c r="P246" s="11" t="s">
        <v>340</v>
      </c>
      <c r="Q246" s="11" t="s">
        <v>854</v>
      </c>
      <c r="R246" s="153" t="s">
        <v>4875</v>
      </c>
      <c r="S246" s="11">
        <v>19</v>
      </c>
      <c r="T246" s="11" t="s">
        <v>4895</v>
      </c>
      <c r="V246" s="14">
        <v>45658</v>
      </c>
      <c r="Z246" s="11" t="s">
        <v>4823</v>
      </c>
      <c r="AA246" s="15">
        <v>0.53472222222222221</v>
      </c>
      <c r="AB246" t="str">
        <f>IF(L246="","",VLOOKUP(L246&amp;I246,Продукция!A:I,9,0))</f>
        <v>рекомендация производителя набора</v>
      </c>
      <c r="AC246" s="14">
        <v>45673</v>
      </c>
      <c r="AD246" s="11" t="s">
        <v>2676</v>
      </c>
      <c r="AE246" s="11" t="s">
        <v>4823</v>
      </c>
      <c r="AF246" t="str">
        <f>IF(AD246="","",VLOOKUP(AD246,'Сотрудники и ссылки'!A:B,2,0))</f>
        <v>Серолог</v>
      </c>
      <c r="AG246">
        <f>IF(AD246="","",VLOOKUP(AD246,'Сотрудники и ссылки'!A:C,3,0))</f>
        <v>20007746</v>
      </c>
      <c r="AH246" s="11" t="s">
        <v>2676</v>
      </c>
      <c r="AI246" t="str">
        <f>IF(AH246="","",VLOOKUP(AH246,'Сотрудники и ссылки'!A:B,2,0))</f>
        <v>Серолог</v>
      </c>
      <c r="AJ246">
        <f>IF(AH246="","",VLOOKUP(AH246,'Сотрудники и ссылки'!A:C,3,0))</f>
        <v>20007746</v>
      </c>
      <c r="AK246" s="14">
        <v>45673</v>
      </c>
      <c r="AL246" s="2">
        <f>IF(AK246="","",AK246+VLOOKUP(I246,'Вид исследования'!B:E,4,0))</f>
        <v>45674</v>
      </c>
      <c r="AM246" s="2">
        <f>IF(AK246="","",AK246+VLOOKUP(I246,'Вид исследования'!B:F,5,0))</f>
        <v>45674</v>
      </c>
      <c r="AN246" s="14">
        <v>45673</v>
      </c>
      <c r="AP246" s="11" t="s">
        <v>189</v>
      </c>
      <c r="AQ246" t="str">
        <f>IFERROR(IF(L246="","",VLOOKUP(L246&amp;I246,Продукция!A:K,11,0)),"обратитесь к админ справочника")</f>
        <v>согласно рекомендациям производителя теста</v>
      </c>
      <c r="AR246" s="11" t="s">
        <v>4823</v>
      </c>
      <c r="AS246" t="str">
        <f>IFERROR(IF(L246="","",VLOOKUP(L246&amp;I246,Продукция!A:J,10,0)),"обратитесь к админ справочника")</f>
        <v>инструкция тест- ситема Биочек СК-119</v>
      </c>
      <c r="AT246" s="11" t="s">
        <v>4823</v>
      </c>
      <c r="AU246" s="11" t="s">
        <v>4823</v>
      </c>
      <c r="AV246" s="11" t="s">
        <v>2676</v>
      </c>
      <c r="AW246" s="11" t="s">
        <v>4824</v>
      </c>
      <c r="AX246" s="11" t="s">
        <v>506</v>
      </c>
      <c r="AY246" s="11" t="s">
        <v>1144</v>
      </c>
      <c r="AZ246" s="11">
        <v>105</v>
      </c>
      <c r="BA246" s="11">
        <v>38</v>
      </c>
      <c r="BC246" s="11" t="s">
        <v>4896</v>
      </c>
    </row>
    <row r="247" spans="1:55" x14ac:dyDescent="0.25">
      <c r="A247" t="str">
        <f t="shared" si="7"/>
        <v>С/45IBV (BioChek) инфекционный бронхит уровень антител</v>
      </c>
      <c r="B247" t="str">
        <f>IF(E247="","",INDEX(Лаборатории!A:A,MATCH('Производственный контроль'!E247,Лаборатории!B:B,0)))</f>
        <v xml:space="preserve">КУРИНОЕ ЦАРСТВО АО </v>
      </c>
      <c r="C247" t="str">
        <f>IF(E247="","",VLOOKUP(E247,Лаборатории!B:D,3,0))</f>
        <v>U377_CHL</v>
      </c>
      <c r="D247" s="12">
        <v>45666</v>
      </c>
      <c r="E247" s="11" t="s">
        <v>793</v>
      </c>
      <c r="F247" s="11" t="s">
        <v>371</v>
      </c>
      <c r="G247" s="11" t="s">
        <v>506</v>
      </c>
      <c r="H247" s="11" t="s">
        <v>262</v>
      </c>
      <c r="I247" s="11" t="s">
        <v>3416</v>
      </c>
      <c r="J247" t="str">
        <f>IF(L247="","",VLOOKUP(L247,Продукция!B:D,3,0))</f>
        <v>Биологический_материал</v>
      </c>
      <c r="K247" t="str">
        <f>IF(L247="","",VLOOKUP(L247,Продукция!B:C,2,0))</f>
        <v>Сыворотка крови</v>
      </c>
      <c r="L247" s="151" t="s">
        <v>302</v>
      </c>
      <c r="M247">
        <f>IF(L247="","",VLOOKUP(L247,Продукция!B:L,11,0))</f>
        <v>0</v>
      </c>
      <c r="N247" s="11" t="s">
        <v>873</v>
      </c>
      <c r="P247" s="11" t="s">
        <v>340</v>
      </c>
      <c r="Q247" s="11" t="s">
        <v>854</v>
      </c>
      <c r="R247" s="153" t="s">
        <v>4885</v>
      </c>
      <c r="S247" s="11">
        <v>18</v>
      </c>
      <c r="T247" s="11" t="s">
        <v>4895</v>
      </c>
      <c r="V247" s="14">
        <v>45662</v>
      </c>
      <c r="Z247" s="11" t="s">
        <v>4823</v>
      </c>
      <c r="AA247" s="15">
        <v>0.53472222222222221</v>
      </c>
      <c r="AB247" t="str">
        <f>IF(L247="","",VLOOKUP(L247&amp;I247,Продукция!A:I,9,0))</f>
        <v>рекомендация производителя набора</v>
      </c>
      <c r="AC247" s="14">
        <v>45673</v>
      </c>
      <c r="AD247" s="11" t="s">
        <v>2676</v>
      </c>
      <c r="AE247" s="11" t="s">
        <v>4823</v>
      </c>
      <c r="AF247" t="str">
        <f>IF(AD247="","",VLOOKUP(AD247,'Сотрудники и ссылки'!A:B,2,0))</f>
        <v>Серолог</v>
      </c>
      <c r="AG247">
        <f>IF(AD247="","",VLOOKUP(AD247,'Сотрудники и ссылки'!A:C,3,0))</f>
        <v>20007746</v>
      </c>
      <c r="AH247" s="11" t="s">
        <v>2676</v>
      </c>
      <c r="AI247" t="str">
        <f>IF(AH247="","",VLOOKUP(AH247,'Сотрудники и ссылки'!A:B,2,0))</f>
        <v>Серолог</v>
      </c>
      <c r="AJ247">
        <f>IF(AH247="","",VLOOKUP(AH247,'Сотрудники и ссылки'!A:C,3,0))</f>
        <v>20007746</v>
      </c>
      <c r="AK247" s="14">
        <v>45673</v>
      </c>
      <c r="AL247" s="2">
        <f>IF(AK247="","",AK247+VLOOKUP(I247,'Вид исследования'!B:E,4,0))</f>
        <v>45674</v>
      </c>
      <c r="AM247" s="2">
        <f>IF(AK247="","",AK247+VLOOKUP(I247,'Вид исследования'!B:F,5,0))</f>
        <v>45674</v>
      </c>
      <c r="AN247" s="14">
        <v>45673</v>
      </c>
      <c r="AP247" s="11" t="s">
        <v>189</v>
      </c>
      <c r="AQ247" t="str">
        <f>IFERROR(IF(L247="","",VLOOKUP(L247&amp;I247,Продукция!A:K,11,0)),"обратитесь к админ справочника")</f>
        <v>согласно рекомендациям производителя теста</v>
      </c>
      <c r="AR247" s="11" t="s">
        <v>4823</v>
      </c>
      <c r="AS247" t="str">
        <f>IFERROR(IF(L247="","",VLOOKUP(L247&amp;I247,Продукция!A:J,10,0)),"обратитесь к админ справочника")</f>
        <v>инструкция тест- ситема Биочек СК-119</v>
      </c>
      <c r="AT247" s="11" t="s">
        <v>4823</v>
      </c>
      <c r="AU247" s="11" t="s">
        <v>4823</v>
      </c>
      <c r="AV247" s="11" t="s">
        <v>2676</v>
      </c>
      <c r="AW247" s="11" t="s">
        <v>4824</v>
      </c>
      <c r="AX247" s="11" t="s">
        <v>506</v>
      </c>
      <c r="AY247" s="11" t="s">
        <v>1139</v>
      </c>
      <c r="AZ247" s="11">
        <v>105</v>
      </c>
      <c r="BA247" s="11">
        <v>38</v>
      </c>
      <c r="BC247" s="11" t="s">
        <v>4896</v>
      </c>
    </row>
    <row r="248" spans="1:55" x14ac:dyDescent="0.25">
      <c r="A248" t="str">
        <f t="shared" si="7"/>
        <v>С/45IBV (BioChek) инфекционный бронхит уровень антител</v>
      </c>
      <c r="B248" t="str">
        <f>IF(E248="","",INDEX(Лаборатории!A:A,MATCH('Производственный контроль'!E248,Лаборатории!B:B,0)))</f>
        <v xml:space="preserve">КУРИНОЕ ЦАРСТВО АО </v>
      </c>
      <c r="C248" t="str">
        <f>IF(E248="","",VLOOKUP(E248,Лаборатории!B:D,3,0))</f>
        <v>U377_CHL</v>
      </c>
      <c r="D248" s="12">
        <v>45666</v>
      </c>
      <c r="E248" s="11" t="s">
        <v>793</v>
      </c>
      <c r="F248" s="11" t="s">
        <v>371</v>
      </c>
      <c r="G248" s="11" t="s">
        <v>506</v>
      </c>
      <c r="H248" s="11" t="s">
        <v>262</v>
      </c>
      <c r="I248" s="11" t="s">
        <v>3416</v>
      </c>
      <c r="J248" t="str">
        <f>IF(L248="","",VLOOKUP(L248,Продукция!B:D,3,0))</f>
        <v>Биологический_материал</v>
      </c>
      <c r="K248" t="str">
        <f>IF(L248="","",VLOOKUP(L248,Продукция!B:C,2,0))</f>
        <v>Сыворотка крови</v>
      </c>
      <c r="L248" s="151" t="s">
        <v>302</v>
      </c>
      <c r="M248">
        <f>IF(L248="","",VLOOKUP(L248,Продукция!B:L,11,0))</f>
        <v>0</v>
      </c>
      <c r="N248" s="11" t="s">
        <v>873</v>
      </c>
      <c r="P248" s="11" t="s">
        <v>340</v>
      </c>
      <c r="Q248" s="11" t="s">
        <v>854</v>
      </c>
      <c r="R248" s="153" t="s">
        <v>4886</v>
      </c>
      <c r="S248" s="11">
        <v>18</v>
      </c>
      <c r="T248" s="11" t="s">
        <v>4895</v>
      </c>
      <c r="V248" s="14">
        <v>45662</v>
      </c>
      <c r="Z248" s="11" t="s">
        <v>4823</v>
      </c>
      <c r="AA248" s="15">
        <v>0.53472222222222221</v>
      </c>
      <c r="AB248" t="str">
        <f>IF(L248="","",VLOOKUP(L248&amp;I248,Продукция!A:I,9,0))</f>
        <v>рекомендация производителя набора</v>
      </c>
      <c r="AC248" s="14">
        <v>45673</v>
      </c>
      <c r="AD248" s="11" t="s">
        <v>2676</v>
      </c>
      <c r="AE248" s="11" t="s">
        <v>4823</v>
      </c>
      <c r="AF248" t="str">
        <f>IF(AD248="","",VLOOKUP(AD248,'Сотрудники и ссылки'!A:B,2,0))</f>
        <v>Серолог</v>
      </c>
      <c r="AG248">
        <f>IF(AD248="","",VLOOKUP(AD248,'Сотрудники и ссылки'!A:C,3,0))</f>
        <v>20007746</v>
      </c>
      <c r="AH248" s="11" t="s">
        <v>2676</v>
      </c>
      <c r="AI248" t="str">
        <f>IF(AH248="","",VLOOKUP(AH248,'Сотрудники и ссылки'!A:B,2,0))</f>
        <v>Серолог</v>
      </c>
      <c r="AJ248">
        <f>IF(AH248="","",VLOOKUP(AH248,'Сотрудники и ссылки'!A:C,3,0))</f>
        <v>20007746</v>
      </c>
      <c r="AK248" s="14">
        <v>45673</v>
      </c>
      <c r="AL248" s="2">
        <f>IF(AK248="","",AK248+VLOOKUP(I248,'Вид исследования'!B:E,4,0))</f>
        <v>45674</v>
      </c>
      <c r="AM248" s="2">
        <f>IF(AK248="","",AK248+VLOOKUP(I248,'Вид исследования'!B:F,5,0))</f>
        <v>45674</v>
      </c>
      <c r="AN248" s="14">
        <v>45673</v>
      </c>
      <c r="AP248" s="11" t="s">
        <v>189</v>
      </c>
      <c r="AQ248" t="str">
        <f>IFERROR(IF(L248="","",VLOOKUP(L248&amp;I248,Продукция!A:K,11,0)),"обратитесь к админ справочника")</f>
        <v>согласно рекомендациям производителя теста</v>
      </c>
      <c r="AR248" s="11" t="s">
        <v>4823</v>
      </c>
      <c r="AS248" t="str">
        <f>IFERROR(IF(L248="","",VLOOKUP(L248&amp;I248,Продукция!A:J,10,0)),"обратитесь к админ справочника")</f>
        <v>инструкция тест- ситема Биочек СК-119</v>
      </c>
      <c r="AT248" s="11" t="s">
        <v>4823</v>
      </c>
      <c r="AU248" s="11" t="s">
        <v>4823</v>
      </c>
      <c r="AV248" s="11" t="s">
        <v>2676</v>
      </c>
      <c r="AW248" s="11" t="s">
        <v>4824</v>
      </c>
      <c r="AX248" s="11" t="s">
        <v>506</v>
      </c>
      <c r="AY248" s="11" t="s">
        <v>1140</v>
      </c>
      <c r="AZ248" s="11">
        <v>105</v>
      </c>
      <c r="BA248" s="11">
        <v>38</v>
      </c>
      <c r="BC248" s="11" t="s">
        <v>4896</v>
      </c>
    </row>
    <row r="249" spans="1:55" x14ac:dyDescent="0.25">
      <c r="A249" t="str">
        <f t="shared" si="7"/>
        <v>С/45IBV (BioChek) инфекционный бронхит уровень антител</v>
      </c>
      <c r="B249" t="str">
        <f>IF(E249="","",INDEX(Лаборатории!A:A,MATCH('Производственный контроль'!E249,Лаборатории!B:B,0)))</f>
        <v xml:space="preserve">КУРИНОЕ ЦАРСТВО АО </v>
      </c>
      <c r="C249" t="str">
        <f>IF(E249="","",VLOOKUP(E249,Лаборатории!B:D,3,0))</f>
        <v>U377_CHL</v>
      </c>
      <c r="D249" s="12">
        <v>45666</v>
      </c>
      <c r="E249" s="11" t="s">
        <v>793</v>
      </c>
      <c r="F249" s="11" t="s">
        <v>371</v>
      </c>
      <c r="G249" s="11" t="s">
        <v>506</v>
      </c>
      <c r="H249" s="11" t="s">
        <v>262</v>
      </c>
      <c r="I249" s="11" t="s">
        <v>3416</v>
      </c>
      <c r="J249" t="str">
        <f>IF(L249="","",VLOOKUP(L249,Продукция!B:D,3,0))</f>
        <v>Биологический_материал</v>
      </c>
      <c r="K249" t="str">
        <f>IF(L249="","",VLOOKUP(L249,Продукция!B:C,2,0))</f>
        <v>Сыворотка крови</v>
      </c>
      <c r="L249" s="151" t="s">
        <v>302</v>
      </c>
      <c r="M249">
        <f>IF(L249="","",VLOOKUP(L249,Продукция!B:L,11,0))</f>
        <v>0</v>
      </c>
      <c r="N249" s="11" t="s">
        <v>873</v>
      </c>
      <c r="P249" s="11" t="s">
        <v>340</v>
      </c>
      <c r="Q249" s="11" t="s">
        <v>854</v>
      </c>
      <c r="R249" s="153" t="s">
        <v>4890</v>
      </c>
      <c r="S249" s="11">
        <v>18</v>
      </c>
      <c r="T249" s="11" t="s">
        <v>4895</v>
      </c>
      <c r="V249" s="14">
        <v>45663</v>
      </c>
      <c r="Z249" s="11" t="s">
        <v>4823</v>
      </c>
      <c r="AA249" s="15">
        <v>0.53472222222222221</v>
      </c>
      <c r="AB249" t="str">
        <f>IF(L249="","",VLOOKUP(L249&amp;I249,Продукция!A:I,9,0))</f>
        <v>рекомендация производителя набора</v>
      </c>
      <c r="AC249" s="14">
        <v>45673</v>
      </c>
      <c r="AD249" s="11" t="s">
        <v>2676</v>
      </c>
      <c r="AE249" s="11" t="s">
        <v>4823</v>
      </c>
      <c r="AF249" t="str">
        <f>IF(AD249="","",VLOOKUP(AD249,'Сотрудники и ссылки'!A:B,2,0))</f>
        <v>Серолог</v>
      </c>
      <c r="AG249">
        <f>IF(AD249="","",VLOOKUP(AD249,'Сотрудники и ссылки'!A:C,3,0))</f>
        <v>20007746</v>
      </c>
      <c r="AH249" s="11" t="s">
        <v>2676</v>
      </c>
      <c r="AI249" t="str">
        <f>IF(AH249="","",VLOOKUP(AH249,'Сотрудники и ссылки'!A:B,2,0))</f>
        <v>Серолог</v>
      </c>
      <c r="AJ249">
        <f>IF(AH249="","",VLOOKUP(AH249,'Сотрудники и ссылки'!A:C,3,0))</f>
        <v>20007746</v>
      </c>
      <c r="AK249" s="14">
        <v>45673</v>
      </c>
      <c r="AL249" s="2">
        <f>IF(AK249="","",AK249+VLOOKUP(I249,'Вид исследования'!B:E,4,0))</f>
        <v>45674</v>
      </c>
      <c r="AM249" s="2">
        <f>IF(AK249="","",AK249+VLOOKUP(I249,'Вид исследования'!B:F,5,0))</f>
        <v>45674</v>
      </c>
      <c r="AN249" s="14">
        <v>45673</v>
      </c>
      <c r="AP249" s="11" t="s">
        <v>189</v>
      </c>
      <c r="AQ249" t="str">
        <f>IFERROR(IF(L249="","",VLOOKUP(L249&amp;I249,Продукция!A:K,11,0)),"обратитесь к админ справочника")</f>
        <v>согласно рекомендациям производителя теста</v>
      </c>
      <c r="AR249" s="11" t="s">
        <v>4823</v>
      </c>
      <c r="AS249" t="str">
        <f>IFERROR(IF(L249="","",VLOOKUP(L249&amp;I249,Продукция!A:J,10,0)),"обратитесь к админ справочника")</f>
        <v>инструкция тест- ситема Биочек СК-119</v>
      </c>
      <c r="AT249" s="11" t="s">
        <v>4823</v>
      </c>
      <c r="AU249" s="11" t="s">
        <v>4823</v>
      </c>
      <c r="AV249" s="11" t="s">
        <v>2676</v>
      </c>
      <c r="AW249" s="11" t="s">
        <v>4824</v>
      </c>
      <c r="AX249" s="11" t="s">
        <v>506</v>
      </c>
      <c r="AY249" s="11" t="s">
        <v>1124</v>
      </c>
      <c r="AZ249" s="11">
        <v>105</v>
      </c>
      <c r="BA249" s="11">
        <v>38</v>
      </c>
      <c r="BC249" s="11" t="s">
        <v>4896</v>
      </c>
    </row>
    <row r="250" spans="1:55" x14ac:dyDescent="0.25">
      <c r="A250" t="str">
        <f t="shared" si="7"/>
        <v>С/45REO (BioChek) реовирус уровень антител</v>
      </c>
      <c r="B250" t="str">
        <f>IF(E250="","",INDEX(Лаборатории!A:A,MATCH('Производственный контроль'!E250,Лаборатории!B:B,0)))</f>
        <v xml:space="preserve">КУРИНОЕ ЦАРСТВО АО </v>
      </c>
      <c r="C250" t="str">
        <f>IF(E250="","",VLOOKUP(E250,Лаборатории!B:D,3,0))</f>
        <v>U377_CHL</v>
      </c>
      <c r="D250" s="12">
        <v>45666</v>
      </c>
      <c r="E250" s="11" t="s">
        <v>793</v>
      </c>
      <c r="F250" s="11" t="s">
        <v>371</v>
      </c>
      <c r="G250" s="11" t="s">
        <v>506</v>
      </c>
      <c r="H250" s="11" t="s">
        <v>262</v>
      </c>
      <c r="I250" s="11" t="s">
        <v>3426</v>
      </c>
      <c r="J250" t="str">
        <f>IF(L250="","",VLOOKUP(L250,Продукция!B:D,3,0))</f>
        <v>Биологический_материал</v>
      </c>
      <c r="K250" t="str">
        <f>IF(L250="","",VLOOKUP(L250,Продукция!B:C,2,0))</f>
        <v>Сыворотка крови</v>
      </c>
      <c r="L250" s="151" t="s">
        <v>302</v>
      </c>
      <c r="M250">
        <f>IF(L250="","",VLOOKUP(L250,Продукция!B:L,11,0))</f>
        <v>0</v>
      </c>
      <c r="N250" s="11" t="s">
        <v>873</v>
      </c>
      <c r="P250" s="11" t="s">
        <v>340</v>
      </c>
      <c r="Q250" s="11" t="s">
        <v>854</v>
      </c>
      <c r="R250" s="153" t="s">
        <v>4876</v>
      </c>
      <c r="S250" s="11">
        <v>19</v>
      </c>
      <c r="T250" s="11" t="s">
        <v>4895</v>
      </c>
      <c r="V250" s="14">
        <v>45658</v>
      </c>
      <c r="Z250" s="11" t="s">
        <v>4823</v>
      </c>
      <c r="AA250" s="15">
        <v>0.53472222222222221</v>
      </c>
      <c r="AB250" t="str">
        <f>IF(L250="","",VLOOKUP(L250&amp;I250,Продукция!A:I,9,0))</f>
        <v>рекомендация производителя набора</v>
      </c>
      <c r="AC250" s="14">
        <v>45673</v>
      </c>
      <c r="AD250" s="11" t="s">
        <v>2676</v>
      </c>
      <c r="AE250" s="11" t="s">
        <v>4823</v>
      </c>
      <c r="AF250" t="str">
        <f>IF(AD250="","",VLOOKUP(AD250,'Сотрудники и ссылки'!A:B,2,0))</f>
        <v>Серолог</v>
      </c>
      <c r="AG250">
        <f>IF(AD250="","",VLOOKUP(AD250,'Сотрудники и ссылки'!A:C,3,0))</f>
        <v>20007746</v>
      </c>
      <c r="AH250" s="11" t="s">
        <v>2676</v>
      </c>
      <c r="AI250" t="str">
        <f>IF(AH250="","",VLOOKUP(AH250,'Сотрудники и ссылки'!A:B,2,0))</f>
        <v>Серолог</v>
      </c>
      <c r="AJ250">
        <f>IF(AH250="","",VLOOKUP(AH250,'Сотрудники и ссылки'!A:C,3,0))</f>
        <v>20007746</v>
      </c>
      <c r="AK250" s="14">
        <v>45673</v>
      </c>
      <c r="AL250" s="2">
        <f>IF(AK250="","",AK250+VLOOKUP(I250,'Вид исследования'!B:E,4,0))</f>
        <v>45674</v>
      </c>
      <c r="AM250" s="2">
        <f>IF(AK250="","",AK250+VLOOKUP(I250,'Вид исследования'!B:F,5,0))</f>
        <v>45674</v>
      </c>
      <c r="AN250" s="14">
        <v>45673</v>
      </c>
      <c r="AP250" s="11" t="s">
        <v>189</v>
      </c>
      <c r="AQ250" t="str">
        <f>IFERROR(IF(L250="","",VLOOKUP(L250&amp;I250,Продукция!A:K,11,0)),"обратитесь к админ справочника")</f>
        <v>согласно рекомендациям производителя теста</v>
      </c>
      <c r="AR250" s="11" t="s">
        <v>4823</v>
      </c>
      <c r="AS250" t="str">
        <f>IFERROR(IF(L250="","",VLOOKUP(L250&amp;I250,Продукция!A:J,10,0)),"обратитесь к админ справочника")</f>
        <v>инструкция тест- ситема Биочек СК -110</v>
      </c>
      <c r="AT250" s="11" t="s">
        <v>4823</v>
      </c>
      <c r="AU250" s="11" t="s">
        <v>4823</v>
      </c>
      <c r="AV250" s="11" t="s">
        <v>2676</v>
      </c>
      <c r="AW250" s="11" t="s">
        <v>4824</v>
      </c>
      <c r="AX250" s="11" t="s">
        <v>506</v>
      </c>
      <c r="AY250" s="11" t="s">
        <v>1143</v>
      </c>
      <c r="AZ250" s="11">
        <v>105</v>
      </c>
      <c r="BA250" s="11">
        <v>38</v>
      </c>
      <c r="BC250" s="11" t="s">
        <v>4896</v>
      </c>
    </row>
    <row r="251" spans="1:55" x14ac:dyDescent="0.25">
      <c r="A251" t="str">
        <f t="shared" si="7"/>
        <v>С/45REO (BioChek) реовирус уровень антител</v>
      </c>
      <c r="B251" t="str">
        <f>IF(E251="","",INDEX(Лаборатории!A:A,MATCH('Производственный контроль'!E251,Лаборатории!B:B,0)))</f>
        <v xml:space="preserve">КУРИНОЕ ЦАРСТВО АО </v>
      </c>
      <c r="C251" t="str">
        <f>IF(E251="","",VLOOKUP(E251,Лаборатории!B:D,3,0))</f>
        <v>U377_CHL</v>
      </c>
      <c r="D251" s="12">
        <v>45666</v>
      </c>
      <c r="E251" s="11" t="s">
        <v>793</v>
      </c>
      <c r="F251" s="11" t="s">
        <v>371</v>
      </c>
      <c r="G251" s="11" t="s">
        <v>506</v>
      </c>
      <c r="H251" s="11" t="s">
        <v>262</v>
      </c>
      <c r="I251" s="11" t="s">
        <v>3426</v>
      </c>
      <c r="J251" t="str">
        <f>IF(L251="","",VLOOKUP(L251,Продукция!B:D,3,0))</f>
        <v>Биологический_материал</v>
      </c>
      <c r="K251" t="str">
        <f>IF(L251="","",VLOOKUP(L251,Продукция!B:C,2,0))</f>
        <v>Сыворотка крови</v>
      </c>
      <c r="L251" s="151" t="s">
        <v>302</v>
      </c>
      <c r="M251">
        <f>IF(L251="","",VLOOKUP(L251,Продукция!B:L,11,0))</f>
        <v>0</v>
      </c>
      <c r="N251" s="11" t="s">
        <v>873</v>
      </c>
      <c r="P251" s="11" t="s">
        <v>340</v>
      </c>
      <c r="Q251" s="11" t="s">
        <v>854</v>
      </c>
      <c r="R251" s="153" t="s">
        <v>4875</v>
      </c>
      <c r="S251" s="11">
        <v>19</v>
      </c>
      <c r="T251" s="11" t="s">
        <v>4895</v>
      </c>
      <c r="V251" s="14">
        <v>45658</v>
      </c>
      <c r="Z251" s="11" t="s">
        <v>4823</v>
      </c>
      <c r="AA251" s="15">
        <v>0.53472222222222221</v>
      </c>
      <c r="AB251" t="str">
        <f>IF(L251="","",VLOOKUP(L251&amp;I251,Продукция!A:I,9,0))</f>
        <v>рекомендация производителя набора</v>
      </c>
      <c r="AC251" s="14">
        <v>45673</v>
      </c>
      <c r="AD251" s="11" t="s">
        <v>2676</v>
      </c>
      <c r="AE251" s="11" t="s">
        <v>4823</v>
      </c>
      <c r="AF251" t="str">
        <f>IF(AD251="","",VLOOKUP(AD251,'Сотрудники и ссылки'!A:B,2,0))</f>
        <v>Серолог</v>
      </c>
      <c r="AG251">
        <f>IF(AD251="","",VLOOKUP(AD251,'Сотрудники и ссылки'!A:C,3,0))</f>
        <v>20007746</v>
      </c>
      <c r="AH251" s="11" t="s">
        <v>2676</v>
      </c>
      <c r="AI251" t="str">
        <f>IF(AH251="","",VLOOKUP(AH251,'Сотрудники и ссылки'!A:B,2,0))</f>
        <v>Серолог</v>
      </c>
      <c r="AJ251">
        <f>IF(AH251="","",VLOOKUP(AH251,'Сотрудники и ссылки'!A:C,3,0))</f>
        <v>20007746</v>
      </c>
      <c r="AK251" s="14">
        <v>45673</v>
      </c>
      <c r="AL251" s="2">
        <f>IF(AK251="","",AK251+VLOOKUP(I251,'Вид исследования'!B:E,4,0))</f>
        <v>45674</v>
      </c>
      <c r="AM251" s="2">
        <f>IF(AK251="","",AK251+VLOOKUP(I251,'Вид исследования'!B:F,5,0))</f>
        <v>45674</v>
      </c>
      <c r="AN251" s="14">
        <v>45673</v>
      </c>
      <c r="AP251" s="11" t="s">
        <v>189</v>
      </c>
      <c r="AQ251" t="str">
        <f>IFERROR(IF(L251="","",VLOOKUP(L251&amp;I251,Продукция!A:K,11,0)),"обратитесь к админ справочника")</f>
        <v>согласно рекомендациям производителя теста</v>
      </c>
      <c r="AR251" s="11" t="s">
        <v>4823</v>
      </c>
      <c r="AS251" t="str">
        <f>IFERROR(IF(L251="","",VLOOKUP(L251&amp;I251,Продукция!A:J,10,0)),"обратитесь к админ справочника")</f>
        <v>инструкция тест- ситема Биочек СК -110</v>
      </c>
      <c r="AT251" s="11" t="s">
        <v>4823</v>
      </c>
      <c r="AU251" s="11" t="s">
        <v>4823</v>
      </c>
      <c r="AV251" s="11" t="s">
        <v>2676</v>
      </c>
      <c r="AW251" s="11" t="s">
        <v>4824</v>
      </c>
      <c r="AX251" s="11" t="s">
        <v>506</v>
      </c>
      <c r="AY251" s="11" t="s">
        <v>1144</v>
      </c>
      <c r="AZ251" s="11">
        <v>105</v>
      </c>
      <c r="BA251" s="11">
        <v>38</v>
      </c>
      <c r="BC251" s="11" t="s">
        <v>4896</v>
      </c>
    </row>
    <row r="252" spans="1:55" x14ac:dyDescent="0.25">
      <c r="A252" t="str">
        <f t="shared" si="7"/>
        <v>С/45REO (BioChek) реовирус уровень антител</v>
      </c>
      <c r="B252" t="str">
        <f>IF(E252="","",INDEX(Лаборатории!A:A,MATCH('Производственный контроль'!E252,Лаборатории!B:B,0)))</f>
        <v xml:space="preserve">КУРИНОЕ ЦАРСТВО АО </v>
      </c>
      <c r="C252" t="str">
        <f>IF(E252="","",VLOOKUP(E252,Лаборатории!B:D,3,0))</f>
        <v>U377_CHL</v>
      </c>
      <c r="D252" s="12">
        <v>45666</v>
      </c>
      <c r="E252" s="11" t="s">
        <v>793</v>
      </c>
      <c r="F252" s="11" t="s">
        <v>371</v>
      </c>
      <c r="G252" s="11" t="s">
        <v>506</v>
      </c>
      <c r="H252" s="11" t="s">
        <v>262</v>
      </c>
      <c r="I252" s="11" t="s">
        <v>3426</v>
      </c>
      <c r="J252" t="str">
        <f>IF(L252="","",VLOOKUP(L252,Продукция!B:D,3,0))</f>
        <v>Биологический_материал</v>
      </c>
      <c r="K252" t="str">
        <f>IF(L252="","",VLOOKUP(L252,Продукция!B:C,2,0))</f>
        <v>Сыворотка крови</v>
      </c>
      <c r="L252" s="151" t="s">
        <v>302</v>
      </c>
      <c r="M252">
        <f>IF(L252="","",VLOOKUP(L252,Продукция!B:L,11,0))</f>
        <v>0</v>
      </c>
      <c r="N252" s="11" t="s">
        <v>873</v>
      </c>
      <c r="P252" s="11" t="s">
        <v>340</v>
      </c>
      <c r="Q252" s="11" t="s">
        <v>854</v>
      </c>
      <c r="R252" s="153" t="s">
        <v>4885</v>
      </c>
      <c r="S252" s="11">
        <v>18</v>
      </c>
      <c r="T252" s="11" t="s">
        <v>4895</v>
      </c>
      <c r="V252" s="14">
        <v>45662</v>
      </c>
      <c r="Z252" s="11" t="s">
        <v>4823</v>
      </c>
      <c r="AA252" s="15">
        <v>0.53472222222222221</v>
      </c>
      <c r="AB252" t="str">
        <f>IF(L252="","",VLOOKUP(L252&amp;I252,Продукция!A:I,9,0))</f>
        <v>рекомендация производителя набора</v>
      </c>
      <c r="AC252" s="14">
        <v>45673</v>
      </c>
      <c r="AD252" s="11" t="s">
        <v>2676</v>
      </c>
      <c r="AE252" s="11" t="s">
        <v>4823</v>
      </c>
      <c r="AF252" t="str">
        <f>IF(AD252="","",VLOOKUP(AD252,'Сотрудники и ссылки'!A:B,2,0))</f>
        <v>Серолог</v>
      </c>
      <c r="AG252">
        <f>IF(AD252="","",VLOOKUP(AD252,'Сотрудники и ссылки'!A:C,3,0))</f>
        <v>20007746</v>
      </c>
      <c r="AH252" s="11" t="s">
        <v>2676</v>
      </c>
      <c r="AI252" t="str">
        <f>IF(AH252="","",VLOOKUP(AH252,'Сотрудники и ссылки'!A:B,2,0))</f>
        <v>Серолог</v>
      </c>
      <c r="AJ252">
        <f>IF(AH252="","",VLOOKUP(AH252,'Сотрудники и ссылки'!A:C,3,0))</f>
        <v>20007746</v>
      </c>
      <c r="AK252" s="14">
        <v>45673</v>
      </c>
      <c r="AL252" s="2">
        <f>IF(AK252="","",AK252+VLOOKUP(I252,'Вид исследования'!B:E,4,0))</f>
        <v>45674</v>
      </c>
      <c r="AM252" s="2">
        <f>IF(AK252="","",AK252+VLOOKUP(I252,'Вид исследования'!B:F,5,0))</f>
        <v>45674</v>
      </c>
      <c r="AN252" s="14">
        <v>45673</v>
      </c>
      <c r="AP252" s="11" t="s">
        <v>189</v>
      </c>
      <c r="AQ252" t="str">
        <f>IFERROR(IF(L252="","",VLOOKUP(L252&amp;I252,Продукция!A:K,11,0)),"обратитесь к админ справочника")</f>
        <v>согласно рекомендациям производителя теста</v>
      </c>
      <c r="AR252" s="11" t="s">
        <v>4823</v>
      </c>
      <c r="AS252" t="str">
        <f>IFERROR(IF(L252="","",VLOOKUP(L252&amp;I252,Продукция!A:J,10,0)),"обратитесь к админ справочника")</f>
        <v>инструкция тест- ситема Биочек СК -110</v>
      </c>
      <c r="AT252" s="11" t="s">
        <v>4823</v>
      </c>
      <c r="AU252" s="11" t="s">
        <v>4823</v>
      </c>
      <c r="AV252" s="11" t="s">
        <v>2676</v>
      </c>
      <c r="AW252" s="11" t="s">
        <v>4824</v>
      </c>
      <c r="AX252" s="11" t="s">
        <v>506</v>
      </c>
      <c r="AY252" s="11" t="s">
        <v>1139</v>
      </c>
      <c r="AZ252" s="11">
        <v>105</v>
      </c>
      <c r="BA252" s="11">
        <v>38</v>
      </c>
      <c r="BC252" s="11" t="s">
        <v>4896</v>
      </c>
    </row>
    <row r="253" spans="1:55" x14ac:dyDescent="0.25">
      <c r="A253" t="str">
        <f t="shared" si="7"/>
        <v>С/45REO (BioChek) реовирус уровень антител</v>
      </c>
      <c r="B253" t="str">
        <f>IF(E253="","",INDEX(Лаборатории!A:A,MATCH('Производственный контроль'!E253,Лаборатории!B:B,0)))</f>
        <v xml:space="preserve">КУРИНОЕ ЦАРСТВО АО </v>
      </c>
      <c r="C253" t="str">
        <f>IF(E253="","",VLOOKUP(E253,Лаборатории!B:D,3,0))</f>
        <v>U377_CHL</v>
      </c>
      <c r="D253" s="12">
        <v>45666</v>
      </c>
      <c r="E253" s="11" t="s">
        <v>793</v>
      </c>
      <c r="F253" s="11" t="s">
        <v>371</v>
      </c>
      <c r="G253" s="11" t="s">
        <v>506</v>
      </c>
      <c r="H253" s="11" t="s">
        <v>262</v>
      </c>
      <c r="I253" s="11" t="s">
        <v>3426</v>
      </c>
      <c r="J253" t="str">
        <f>IF(L253="","",VLOOKUP(L253,Продукция!B:D,3,0))</f>
        <v>Биологический_материал</v>
      </c>
      <c r="K253" t="str">
        <f>IF(L253="","",VLOOKUP(L253,Продукция!B:C,2,0))</f>
        <v>Сыворотка крови</v>
      </c>
      <c r="L253" s="151" t="s">
        <v>302</v>
      </c>
      <c r="M253">
        <f>IF(L253="","",VLOOKUP(L253,Продукция!B:L,11,0))</f>
        <v>0</v>
      </c>
      <c r="N253" s="11" t="s">
        <v>873</v>
      </c>
      <c r="P253" s="11" t="s">
        <v>340</v>
      </c>
      <c r="Q253" s="11" t="s">
        <v>854</v>
      </c>
      <c r="R253" s="153" t="s">
        <v>4886</v>
      </c>
      <c r="S253" s="11">
        <v>18</v>
      </c>
      <c r="T253" s="11" t="s">
        <v>4895</v>
      </c>
      <c r="V253" s="14">
        <v>45662</v>
      </c>
      <c r="Z253" s="11" t="s">
        <v>4823</v>
      </c>
      <c r="AA253" s="15">
        <v>0.53472222222222221</v>
      </c>
      <c r="AB253" t="str">
        <f>IF(L253="","",VLOOKUP(L253&amp;I253,Продукция!A:I,9,0))</f>
        <v>рекомендация производителя набора</v>
      </c>
      <c r="AC253" s="14">
        <v>45673</v>
      </c>
      <c r="AD253" s="11" t="s">
        <v>2676</v>
      </c>
      <c r="AE253" s="11" t="s">
        <v>4823</v>
      </c>
      <c r="AF253" t="str">
        <f>IF(AD253="","",VLOOKUP(AD253,'Сотрудники и ссылки'!A:B,2,0))</f>
        <v>Серолог</v>
      </c>
      <c r="AG253">
        <f>IF(AD253="","",VLOOKUP(AD253,'Сотрудники и ссылки'!A:C,3,0))</f>
        <v>20007746</v>
      </c>
      <c r="AH253" s="11" t="s">
        <v>2676</v>
      </c>
      <c r="AI253" t="str">
        <f>IF(AH253="","",VLOOKUP(AH253,'Сотрудники и ссылки'!A:B,2,0))</f>
        <v>Серолог</v>
      </c>
      <c r="AJ253">
        <f>IF(AH253="","",VLOOKUP(AH253,'Сотрудники и ссылки'!A:C,3,0))</f>
        <v>20007746</v>
      </c>
      <c r="AK253" s="14">
        <v>45673</v>
      </c>
      <c r="AL253" s="2">
        <f>IF(AK253="","",AK253+VLOOKUP(I253,'Вид исследования'!B:E,4,0))</f>
        <v>45674</v>
      </c>
      <c r="AM253" s="2">
        <f>IF(AK253="","",AK253+VLOOKUP(I253,'Вид исследования'!B:F,5,0))</f>
        <v>45674</v>
      </c>
      <c r="AN253" s="14">
        <v>45673</v>
      </c>
      <c r="AP253" s="11" t="s">
        <v>189</v>
      </c>
      <c r="AQ253" t="str">
        <f>IFERROR(IF(L253="","",VLOOKUP(L253&amp;I253,Продукция!A:K,11,0)),"обратитесь к админ справочника")</f>
        <v>согласно рекомендациям производителя теста</v>
      </c>
      <c r="AR253" s="11" t="s">
        <v>4823</v>
      </c>
      <c r="AS253" t="str">
        <f>IFERROR(IF(L253="","",VLOOKUP(L253&amp;I253,Продукция!A:J,10,0)),"обратитесь к админ справочника")</f>
        <v>инструкция тест- ситема Биочек СК -110</v>
      </c>
      <c r="AT253" s="11" t="s">
        <v>4823</v>
      </c>
      <c r="AU253" s="11" t="s">
        <v>4823</v>
      </c>
      <c r="AV253" s="11" t="s">
        <v>2676</v>
      </c>
      <c r="AW253" s="11" t="s">
        <v>4824</v>
      </c>
      <c r="AX253" s="11" t="s">
        <v>506</v>
      </c>
      <c r="AY253" s="11" t="s">
        <v>1140</v>
      </c>
      <c r="AZ253" s="11">
        <v>105</v>
      </c>
      <c r="BA253" s="11">
        <v>38</v>
      </c>
      <c r="BC253" s="11" t="s">
        <v>4896</v>
      </c>
    </row>
    <row r="254" spans="1:55" x14ac:dyDescent="0.25">
      <c r="A254" t="str">
        <f t="shared" si="7"/>
        <v>С/45REO (BioChek) реовирус уровень антител</v>
      </c>
      <c r="B254" t="str">
        <f>IF(E254="","",INDEX(Лаборатории!A:A,MATCH('Производственный контроль'!E254,Лаборатории!B:B,0)))</f>
        <v xml:space="preserve">КУРИНОЕ ЦАРСТВО АО </v>
      </c>
      <c r="C254" t="str">
        <f>IF(E254="","",VLOOKUP(E254,Лаборатории!B:D,3,0))</f>
        <v>U377_CHL</v>
      </c>
      <c r="D254" s="12">
        <v>45666</v>
      </c>
      <c r="E254" s="11" t="s">
        <v>793</v>
      </c>
      <c r="F254" s="11" t="s">
        <v>371</v>
      </c>
      <c r="G254" s="11" t="s">
        <v>506</v>
      </c>
      <c r="H254" s="11" t="s">
        <v>262</v>
      </c>
      <c r="I254" s="11" t="s">
        <v>3426</v>
      </c>
      <c r="J254" t="str">
        <f>IF(L254="","",VLOOKUP(L254,Продукция!B:D,3,0))</f>
        <v>Биологический_материал</v>
      </c>
      <c r="K254" t="str">
        <f>IF(L254="","",VLOOKUP(L254,Продукция!B:C,2,0))</f>
        <v>Сыворотка крови</v>
      </c>
      <c r="L254" s="151" t="s">
        <v>302</v>
      </c>
      <c r="M254">
        <f>IF(L254="","",VLOOKUP(L254,Продукция!B:L,11,0))</f>
        <v>0</v>
      </c>
      <c r="N254" s="11" t="s">
        <v>873</v>
      </c>
      <c r="P254" s="11" t="s">
        <v>340</v>
      </c>
      <c r="Q254" s="11" t="s">
        <v>854</v>
      </c>
      <c r="R254" s="153" t="s">
        <v>4890</v>
      </c>
      <c r="S254" s="11">
        <v>18</v>
      </c>
      <c r="T254" s="11" t="s">
        <v>4895</v>
      </c>
      <c r="V254" s="14">
        <v>45663</v>
      </c>
      <c r="Z254" s="11" t="s">
        <v>4823</v>
      </c>
      <c r="AA254" s="15">
        <v>0.53472222222222221</v>
      </c>
      <c r="AB254" t="str">
        <f>IF(L254="","",VLOOKUP(L254&amp;I254,Продукция!A:I,9,0))</f>
        <v>рекомендация производителя набора</v>
      </c>
      <c r="AC254" s="14">
        <v>45673</v>
      </c>
      <c r="AD254" s="11" t="s">
        <v>2676</v>
      </c>
      <c r="AE254" s="11" t="s">
        <v>4823</v>
      </c>
      <c r="AF254" t="str">
        <f>IF(AD254="","",VLOOKUP(AD254,'Сотрудники и ссылки'!A:B,2,0))</f>
        <v>Серолог</v>
      </c>
      <c r="AG254">
        <f>IF(AD254="","",VLOOKUP(AD254,'Сотрудники и ссылки'!A:C,3,0))</f>
        <v>20007746</v>
      </c>
      <c r="AH254" s="11" t="s">
        <v>2676</v>
      </c>
      <c r="AI254" t="str">
        <f>IF(AH254="","",VLOOKUP(AH254,'Сотрудники и ссылки'!A:B,2,0))</f>
        <v>Серолог</v>
      </c>
      <c r="AJ254">
        <f>IF(AH254="","",VLOOKUP(AH254,'Сотрудники и ссылки'!A:C,3,0))</f>
        <v>20007746</v>
      </c>
      <c r="AK254" s="14">
        <v>45673</v>
      </c>
      <c r="AL254" s="2">
        <f>IF(AK254="","",AK254+VLOOKUP(I254,'Вид исследования'!B:E,4,0))</f>
        <v>45674</v>
      </c>
      <c r="AM254" s="2">
        <f>IF(AK254="","",AK254+VLOOKUP(I254,'Вид исследования'!B:F,5,0))</f>
        <v>45674</v>
      </c>
      <c r="AN254" s="14">
        <v>45673</v>
      </c>
      <c r="AP254" s="11" t="s">
        <v>189</v>
      </c>
      <c r="AQ254" t="str">
        <f>IFERROR(IF(L254="","",VLOOKUP(L254&amp;I254,Продукция!A:K,11,0)),"обратитесь к админ справочника")</f>
        <v>согласно рекомендациям производителя теста</v>
      </c>
      <c r="AR254" s="11" t="s">
        <v>4823</v>
      </c>
      <c r="AS254" t="str">
        <f>IFERROR(IF(L254="","",VLOOKUP(L254&amp;I254,Продукция!A:J,10,0)),"обратитесь к админ справочника")</f>
        <v>инструкция тест- ситема Биочек СК -110</v>
      </c>
      <c r="AT254" s="11" t="s">
        <v>4823</v>
      </c>
      <c r="AU254" s="11" t="s">
        <v>4823</v>
      </c>
      <c r="AV254" s="11" t="s">
        <v>2676</v>
      </c>
      <c r="AW254" s="11" t="s">
        <v>4824</v>
      </c>
      <c r="AX254" s="11" t="s">
        <v>506</v>
      </c>
      <c r="AY254" s="11" t="s">
        <v>1124</v>
      </c>
      <c r="AZ254" s="11">
        <v>105</v>
      </c>
      <c r="BA254" s="11">
        <v>38</v>
      </c>
      <c r="BC254" s="11" t="s">
        <v>4896</v>
      </c>
    </row>
    <row r="255" spans="1:55" x14ac:dyDescent="0.25">
      <c r="A255" t="str">
        <f t="shared" si="7"/>
        <v>С/45NDV (BioChek) болезнь Ньюкасла уровень антител</v>
      </c>
      <c r="B255" t="str">
        <f>IF(E255="","",INDEX(Лаборатории!A:A,MATCH('Производственный контроль'!E255,Лаборатории!B:B,0)))</f>
        <v xml:space="preserve">КУРИНОЕ ЦАРСТВО АО </v>
      </c>
      <c r="C255" t="str">
        <f>IF(E255="","",VLOOKUP(E255,Лаборатории!B:D,3,0))</f>
        <v>U377_CHL</v>
      </c>
      <c r="D255" s="12">
        <v>45666</v>
      </c>
      <c r="E255" s="11" t="s">
        <v>793</v>
      </c>
      <c r="F255" s="11" t="s">
        <v>371</v>
      </c>
      <c r="G255" s="11" t="s">
        <v>506</v>
      </c>
      <c r="H255" s="11" t="s">
        <v>262</v>
      </c>
      <c r="I255" s="11" t="s">
        <v>3424</v>
      </c>
      <c r="J255" t="str">
        <f>IF(L255="","",VLOOKUP(L255,Продукция!B:D,3,0))</f>
        <v>Биологический_материал</v>
      </c>
      <c r="K255" t="str">
        <f>IF(L255="","",VLOOKUP(L255,Продукция!B:C,2,0))</f>
        <v>Сыворотка крови</v>
      </c>
      <c r="L255" s="151" t="s">
        <v>302</v>
      </c>
      <c r="M255">
        <f>IF(L255="","",VLOOKUP(L255,Продукция!B:L,11,0))</f>
        <v>0</v>
      </c>
      <c r="N255" s="11" t="s">
        <v>873</v>
      </c>
      <c r="P255" s="11" t="s">
        <v>340</v>
      </c>
      <c r="Q255" s="11" t="s">
        <v>854</v>
      </c>
      <c r="R255" s="153" t="s">
        <v>4876</v>
      </c>
      <c r="S255" s="11">
        <v>19</v>
      </c>
      <c r="T255" s="11" t="s">
        <v>4895</v>
      </c>
      <c r="V255" s="14">
        <v>45658</v>
      </c>
      <c r="Z255" s="11" t="s">
        <v>4823</v>
      </c>
      <c r="AA255" s="15">
        <v>0.53472222222222221</v>
      </c>
      <c r="AB255" t="str">
        <f>IF(L255="","",VLOOKUP(L255&amp;I255,Продукция!A:I,9,0))</f>
        <v>рекомендация производителя набора</v>
      </c>
      <c r="AC255" s="14">
        <v>45673</v>
      </c>
      <c r="AD255" s="11" t="s">
        <v>2676</v>
      </c>
      <c r="AE255" s="11" t="s">
        <v>4823</v>
      </c>
      <c r="AF255" t="str">
        <f>IF(AD255="","",VLOOKUP(AD255,'Сотрудники и ссылки'!A:B,2,0))</f>
        <v>Серолог</v>
      </c>
      <c r="AG255">
        <f>IF(AD255="","",VLOOKUP(AD255,'Сотрудники и ссылки'!A:C,3,0))</f>
        <v>20007746</v>
      </c>
      <c r="AH255" s="11" t="s">
        <v>2676</v>
      </c>
      <c r="AI255" t="str">
        <f>IF(AH255="","",VLOOKUP(AH255,'Сотрудники и ссылки'!A:B,2,0))</f>
        <v>Серолог</v>
      </c>
      <c r="AJ255">
        <f>IF(AH255="","",VLOOKUP(AH255,'Сотрудники и ссылки'!A:C,3,0))</f>
        <v>20007746</v>
      </c>
      <c r="AK255" s="14">
        <v>45673</v>
      </c>
      <c r="AL255" s="2">
        <f>IF(AK255="","",AK255+VLOOKUP(I255,'Вид исследования'!B:E,4,0))</f>
        <v>45674</v>
      </c>
      <c r="AM255" s="2">
        <f>IF(AK255="","",AK255+VLOOKUP(I255,'Вид исследования'!B:F,5,0))</f>
        <v>45674</v>
      </c>
      <c r="AN255" s="14">
        <v>45673</v>
      </c>
      <c r="AP255" s="11" t="s">
        <v>189</v>
      </c>
      <c r="AQ255" t="str">
        <f>IFERROR(IF(L255="","",VLOOKUP(L255&amp;I255,Продукция!A:K,11,0)),"обратитесь к админ справочника")</f>
        <v>согласно рекомендациям производителя теста</v>
      </c>
      <c r="AR255" s="11" t="s">
        <v>4823</v>
      </c>
      <c r="AS255" t="str">
        <f>IFERROR(IF(L255="","",VLOOKUP(L255&amp;I255,Продукция!A:J,10,0)),"обратитесь к админ справочника")</f>
        <v>инструкция тест- ситема Биочек СК -116</v>
      </c>
      <c r="AT255" s="11" t="s">
        <v>4823</v>
      </c>
      <c r="AU255" s="11" t="s">
        <v>4823</v>
      </c>
      <c r="AV255" s="11" t="s">
        <v>2676</v>
      </c>
      <c r="AW255" s="11" t="s">
        <v>4824</v>
      </c>
      <c r="AX255" s="11" t="s">
        <v>506</v>
      </c>
      <c r="AY255" s="11" t="s">
        <v>1143</v>
      </c>
      <c r="AZ255" s="11">
        <v>105</v>
      </c>
      <c r="BA255" s="11">
        <v>38</v>
      </c>
      <c r="BC255" s="11" t="s">
        <v>4896</v>
      </c>
    </row>
    <row r="256" spans="1:55" x14ac:dyDescent="0.25">
      <c r="A256" t="str">
        <f t="shared" si="7"/>
        <v>С/45NDV (BioChek) болезнь Ньюкасла уровень антител</v>
      </c>
      <c r="B256" t="str">
        <f>IF(E256="","",INDEX(Лаборатории!A:A,MATCH('Производственный контроль'!E256,Лаборатории!B:B,0)))</f>
        <v xml:space="preserve">КУРИНОЕ ЦАРСТВО АО </v>
      </c>
      <c r="C256" t="str">
        <f>IF(E256="","",VLOOKUP(E256,Лаборатории!B:D,3,0))</f>
        <v>U377_CHL</v>
      </c>
      <c r="D256" s="12">
        <v>45666</v>
      </c>
      <c r="E256" s="11" t="s">
        <v>793</v>
      </c>
      <c r="F256" s="11" t="s">
        <v>371</v>
      </c>
      <c r="G256" s="11" t="s">
        <v>506</v>
      </c>
      <c r="H256" s="11" t="s">
        <v>262</v>
      </c>
      <c r="I256" s="11" t="s">
        <v>3424</v>
      </c>
      <c r="J256" t="str">
        <f>IF(L256="","",VLOOKUP(L256,Продукция!B:D,3,0))</f>
        <v>Биологический_материал</v>
      </c>
      <c r="K256" t="str">
        <f>IF(L256="","",VLOOKUP(L256,Продукция!B:C,2,0))</f>
        <v>Сыворотка крови</v>
      </c>
      <c r="L256" s="151" t="s">
        <v>302</v>
      </c>
      <c r="M256">
        <f>IF(L256="","",VLOOKUP(L256,Продукция!B:L,11,0))</f>
        <v>0</v>
      </c>
      <c r="N256" s="11" t="s">
        <v>873</v>
      </c>
      <c r="P256" s="11" t="s">
        <v>340</v>
      </c>
      <c r="Q256" s="11" t="s">
        <v>854</v>
      </c>
      <c r="R256" s="153" t="s">
        <v>4875</v>
      </c>
      <c r="S256" s="11">
        <v>19</v>
      </c>
      <c r="T256" s="11" t="s">
        <v>4895</v>
      </c>
      <c r="V256" s="14">
        <v>45658</v>
      </c>
      <c r="Z256" s="11" t="s">
        <v>4823</v>
      </c>
      <c r="AA256" s="15">
        <v>0.53472222222222221</v>
      </c>
      <c r="AB256" t="str">
        <f>IF(L256="","",VLOOKUP(L256&amp;I256,Продукция!A:I,9,0))</f>
        <v>рекомендация производителя набора</v>
      </c>
      <c r="AC256" s="14">
        <v>45673</v>
      </c>
      <c r="AD256" s="11" t="s">
        <v>2676</v>
      </c>
      <c r="AE256" s="11" t="s">
        <v>4823</v>
      </c>
      <c r="AF256" t="str">
        <f>IF(AD256="","",VLOOKUP(AD256,'Сотрудники и ссылки'!A:B,2,0))</f>
        <v>Серолог</v>
      </c>
      <c r="AG256">
        <f>IF(AD256="","",VLOOKUP(AD256,'Сотрудники и ссылки'!A:C,3,0))</f>
        <v>20007746</v>
      </c>
      <c r="AH256" s="11" t="s">
        <v>2676</v>
      </c>
      <c r="AI256" t="str">
        <f>IF(AH256="","",VLOOKUP(AH256,'Сотрудники и ссылки'!A:B,2,0))</f>
        <v>Серолог</v>
      </c>
      <c r="AJ256">
        <f>IF(AH256="","",VLOOKUP(AH256,'Сотрудники и ссылки'!A:C,3,0))</f>
        <v>20007746</v>
      </c>
      <c r="AK256" s="14">
        <v>45673</v>
      </c>
      <c r="AL256" s="2">
        <f>IF(AK256="","",AK256+VLOOKUP(I256,'Вид исследования'!B:E,4,0))</f>
        <v>45674</v>
      </c>
      <c r="AM256" s="2">
        <f>IF(AK256="","",AK256+VLOOKUP(I256,'Вид исследования'!B:F,5,0))</f>
        <v>45674</v>
      </c>
      <c r="AN256" s="14">
        <v>45673</v>
      </c>
      <c r="AP256" s="11" t="s">
        <v>189</v>
      </c>
      <c r="AQ256" t="str">
        <f>IFERROR(IF(L256="","",VLOOKUP(L256&amp;I256,Продукция!A:K,11,0)),"обратитесь к админ справочника")</f>
        <v>согласно рекомендациям производителя теста</v>
      </c>
      <c r="AR256" s="11" t="s">
        <v>4823</v>
      </c>
      <c r="AS256" t="str">
        <f>IFERROR(IF(L256="","",VLOOKUP(L256&amp;I256,Продукция!A:J,10,0)),"обратитесь к админ справочника")</f>
        <v>инструкция тест- ситема Биочек СК -116</v>
      </c>
      <c r="AT256" s="11" t="s">
        <v>4823</v>
      </c>
      <c r="AU256" s="11" t="s">
        <v>4823</v>
      </c>
      <c r="AV256" s="11" t="s">
        <v>2676</v>
      </c>
      <c r="AW256" s="11" t="s">
        <v>4824</v>
      </c>
      <c r="AX256" s="11" t="s">
        <v>506</v>
      </c>
      <c r="AY256" s="11" t="s">
        <v>1144</v>
      </c>
      <c r="AZ256" s="11">
        <v>105</v>
      </c>
      <c r="BA256" s="11">
        <v>38</v>
      </c>
      <c r="BC256" s="11" t="s">
        <v>4896</v>
      </c>
    </row>
    <row r="257" spans="1:55" x14ac:dyDescent="0.25">
      <c r="A257" t="str">
        <f t="shared" si="7"/>
        <v>С/45NDV (BioChek) болезнь Ньюкасла уровень антител</v>
      </c>
      <c r="B257" t="str">
        <f>IF(E257="","",INDEX(Лаборатории!A:A,MATCH('Производственный контроль'!E257,Лаборатории!B:B,0)))</f>
        <v xml:space="preserve">КУРИНОЕ ЦАРСТВО АО </v>
      </c>
      <c r="C257" t="str">
        <f>IF(E257="","",VLOOKUP(E257,Лаборатории!B:D,3,0))</f>
        <v>U377_CHL</v>
      </c>
      <c r="D257" s="12">
        <v>45666</v>
      </c>
      <c r="E257" s="11" t="s">
        <v>793</v>
      </c>
      <c r="F257" s="11" t="s">
        <v>371</v>
      </c>
      <c r="G257" s="11" t="s">
        <v>506</v>
      </c>
      <c r="H257" s="11" t="s">
        <v>262</v>
      </c>
      <c r="I257" s="11" t="s">
        <v>3424</v>
      </c>
      <c r="J257" t="str">
        <f>IF(L257="","",VLOOKUP(L257,Продукция!B:D,3,0))</f>
        <v>Биологический_материал</v>
      </c>
      <c r="K257" t="str">
        <f>IF(L257="","",VLOOKUP(L257,Продукция!B:C,2,0))</f>
        <v>Сыворотка крови</v>
      </c>
      <c r="L257" s="151" t="s">
        <v>302</v>
      </c>
      <c r="M257">
        <f>IF(L257="","",VLOOKUP(L257,Продукция!B:L,11,0))</f>
        <v>0</v>
      </c>
      <c r="N257" s="11" t="s">
        <v>873</v>
      </c>
      <c r="P257" s="11" t="s">
        <v>340</v>
      </c>
      <c r="Q257" s="11" t="s">
        <v>854</v>
      </c>
      <c r="R257" s="153" t="s">
        <v>4885</v>
      </c>
      <c r="S257" s="11">
        <v>18</v>
      </c>
      <c r="T257" s="11" t="s">
        <v>4895</v>
      </c>
      <c r="V257" s="14">
        <v>45662</v>
      </c>
      <c r="Z257" s="11" t="s">
        <v>4823</v>
      </c>
      <c r="AA257" s="15">
        <v>0.53472222222222221</v>
      </c>
      <c r="AB257" t="str">
        <f>IF(L257="","",VLOOKUP(L257&amp;I257,Продукция!A:I,9,0))</f>
        <v>рекомендация производителя набора</v>
      </c>
      <c r="AC257" s="14">
        <v>45673</v>
      </c>
      <c r="AD257" s="11" t="s">
        <v>2676</v>
      </c>
      <c r="AE257" s="11" t="s">
        <v>4823</v>
      </c>
      <c r="AF257" t="str">
        <f>IF(AD257="","",VLOOKUP(AD257,'Сотрудники и ссылки'!A:B,2,0))</f>
        <v>Серолог</v>
      </c>
      <c r="AG257">
        <f>IF(AD257="","",VLOOKUP(AD257,'Сотрудники и ссылки'!A:C,3,0))</f>
        <v>20007746</v>
      </c>
      <c r="AH257" s="11" t="s">
        <v>2676</v>
      </c>
      <c r="AI257" t="str">
        <f>IF(AH257="","",VLOOKUP(AH257,'Сотрудники и ссылки'!A:B,2,0))</f>
        <v>Серолог</v>
      </c>
      <c r="AJ257">
        <f>IF(AH257="","",VLOOKUP(AH257,'Сотрудники и ссылки'!A:C,3,0))</f>
        <v>20007746</v>
      </c>
      <c r="AK257" s="14">
        <v>45673</v>
      </c>
      <c r="AL257" s="2">
        <f>IF(AK257="","",AK257+VLOOKUP(I257,'Вид исследования'!B:E,4,0))</f>
        <v>45674</v>
      </c>
      <c r="AM257" s="2">
        <f>IF(AK257="","",AK257+VLOOKUP(I257,'Вид исследования'!B:F,5,0))</f>
        <v>45674</v>
      </c>
      <c r="AN257" s="14">
        <v>45673</v>
      </c>
      <c r="AP257" s="11" t="s">
        <v>189</v>
      </c>
      <c r="AQ257" t="str">
        <f>IFERROR(IF(L257="","",VLOOKUP(L257&amp;I257,Продукция!A:K,11,0)),"обратитесь к админ справочника")</f>
        <v>согласно рекомендациям производителя теста</v>
      </c>
      <c r="AR257" s="11" t="s">
        <v>4823</v>
      </c>
      <c r="AS257" t="str">
        <f>IFERROR(IF(L257="","",VLOOKUP(L257&amp;I257,Продукция!A:J,10,0)),"обратитесь к админ справочника")</f>
        <v>инструкция тест- ситема Биочек СК -116</v>
      </c>
      <c r="AT257" s="11" t="s">
        <v>4823</v>
      </c>
      <c r="AU257" s="11" t="s">
        <v>4823</v>
      </c>
      <c r="AV257" s="11" t="s">
        <v>2676</v>
      </c>
      <c r="AW257" s="11" t="s">
        <v>4824</v>
      </c>
      <c r="AX257" s="11" t="s">
        <v>506</v>
      </c>
      <c r="AY257" s="11" t="s">
        <v>1139</v>
      </c>
      <c r="AZ257" s="11">
        <v>105</v>
      </c>
      <c r="BA257" s="11">
        <v>38</v>
      </c>
      <c r="BC257" s="11" t="s">
        <v>4896</v>
      </c>
    </row>
    <row r="258" spans="1:55" x14ac:dyDescent="0.25">
      <c r="A258" t="str">
        <f t="shared" si="7"/>
        <v>С/45NDV (BioChek) болезнь Ньюкасла уровень антител</v>
      </c>
      <c r="B258" t="str">
        <f>IF(E258="","",INDEX(Лаборатории!A:A,MATCH('Производственный контроль'!E258,Лаборатории!B:B,0)))</f>
        <v xml:space="preserve">КУРИНОЕ ЦАРСТВО АО </v>
      </c>
      <c r="C258" t="str">
        <f>IF(E258="","",VLOOKUP(E258,Лаборатории!B:D,3,0))</f>
        <v>U377_CHL</v>
      </c>
      <c r="D258" s="12">
        <v>45666</v>
      </c>
      <c r="E258" s="11" t="s">
        <v>793</v>
      </c>
      <c r="F258" s="11" t="s">
        <v>371</v>
      </c>
      <c r="G258" s="11" t="s">
        <v>506</v>
      </c>
      <c r="H258" s="11" t="s">
        <v>262</v>
      </c>
      <c r="I258" s="11" t="s">
        <v>3424</v>
      </c>
      <c r="J258" t="str">
        <f>IF(L258="","",VLOOKUP(L258,Продукция!B:D,3,0))</f>
        <v>Биологический_материал</v>
      </c>
      <c r="K258" t="str">
        <f>IF(L258="","",VLOOKUP(L258,Продукция!B:C,2,0))</f>
        <v>Сыворотка крови</v>
      </c>
      <c r="L258" s="151" t="s">
        <v>302</v>
      </c>
      <c r="M258">
        <f>IF(L258="","",VLOOKUP(L258,Продукция!B:L,11,0))</f>
        <v>0</v>
      </c>
      <c r="N258" s="11" t="s">
        <v>873</v>
      </c>
      <c r="P258" s="11" t="s">
        <v>340</v>
      </c>
      <c r="Q258" s="11" t="s">
        <v>854</v>
      </c>
      <c r="R258" s="153" t="s">
        <v>4886</v>
      </c>
      <c r="S258" s="11">
        <v>18</v>
      </c>
      <c r="T258" s="11" t="s">
        <v>4895</v>
      </c>
      <c r="V258" s="14">
        <v>45662</v>
      </c>
      <c r="Z258" s="11" t="s">
        <v>4823</v>
      </c>
      <c r="AA258" s="15">
        <v>0.53472222222222221</v>
      </c>
      <c r="AB258" t="str">
        <f>IF(L258="","",VLOOKUP(L258&amp;I258,Продукция!A:I,9,0))</f>
        <v>рекомендация производителя набора</v>
      </c>
      <c r="AC258" s="14">
        <v>45673</v>
      </c>
      <c r="AD258" s="11" t="s">
        <v>2676</v>
      </c>
      <c r="AE258" s="11" t="s">
        <v>4823</v>
      </c>
      <c r="AF258" t="str">
        <f>IF(AD258="","",VLOOKUP(AD258,'Сотрудники и ссылки'!A:B,2,0))</f>
        <v>Серолог</v>
      </c>
      <c r="AG258">
        <f>IF(AD258="","",VLOOKUP(AD258,'Сотрудники и ссылки'!A:C,3,0))</f>
        <v>20007746</v>
      </c>
      <c r="AH258" s="11" t="s">
        <v>2676</v>
      </c>
      <c r="AI258" t="str">
        <f>IF(AH258="","",VLOOKUP(AH258,'Сотрудники и ссылки'!A:B,2,0))</f>
        <v>Серолог</v>
      </c>
      <c r="AJ258">
        <f>IF(AH258="","",VLOOKUP(AH258,'Сотрудники и ссылки'!A:C,3,0))</f>
        <v>20007746</v>
      </c>
      <c r="AK258" s="14">
        <v>45673</v>
      </c>
      <c r="AL258" s="2">
        <f>IF(AK258="","",AK258+VLOOKUP(I258,'Вид исследования'!B:E,4,0))</f>
        <v>45674</v>
      </c>
      <c r="AM258" s="2">
        <f>IF(AK258="","",AK258+VLOOKUP(I258,'Вид исследования'!B:F,5,0))</f>
        <v>45674</v>
      </c>
      <c r="AN258" s="14">
        <v>45673</v>
      </c>
      <c r="AP258" s="11" t="s">
        <v>189</v>
      </c>
      <c r="AQ258" t="str">
        <f>IFERROR(IF(L258="","",VLOOKUP(L258&amp;I258,Продукция!A:K,11,0)),"обратитесь к админ справочника")</f>
        <v>согласно рекомендациям производителя теста</v>
      </c>
      <c r="AR258" s="11" t="s">
        <v>4823</v>
      </c>
      <c r="AS258" t="str">
        <f>IFERROR(IF(L258="","",VLOOKUP(L258&amp;I258,Продукция!A:J,10,0)),"обратитесь к админ справочника")</f>
        <v>инструкция тест- ситема Биочек СК -116</v>
      </c>
      <c r="AT258" s="11" t="s">
        <v>4823</v>
      </c>
      <c r="AU258" s="11" t="s">
        <v>4823</v>
      </c>
      <c r="AV258" s="11" t="s">
        <v>2676</v>
      </c>
      <c r="AW258" s="11" t="s">
        <v>4824</v>
      </c>
      <c r="AX258" s="11" t="s">
        <v>506</v>
      </c>
      <c r="AY258" s="11" t="s">
        <v>1140</v>
      </c>
      <c r="AZ258" s="11">
        <v>105</v>
      </c>
      <c r="BA258" s="11">
        <v>38</v>
      </c>
      <c r="BC258" s="11" t="s">
        <v>4896</v>
      </c>
    </row>
    <row r="259" spans="1:55" x14ac:dyDescent="0.25">
      <c r="A259" t="str">
        <f t="shared" si="7"/>
        <v>С/45NDV (BioChek) болезнь Ньюкасла уровень антител</v>
      </c>
      <c r="B259" t="str">
        <f>IF(E259="","",INDEX(Лаборатории!A:A,MATCH('Производственный контроль'!E259,Лаборатории!B:B,0)))</f>
        <v xml:space="preserve">КУРИНОЕ ЦАРСТВО АО </v>
      </c>
      <c r="C259" t="str">
        <f>IF(E259="","",VLOOKUP(E259,Лаборатории!B:D,3,0))</f>
        <v>U377_CHL</v>
      </c>
      <c r="D259" s="12">
        <v>45666</v>
      </c>
      <c r="E259" s="11" t="s">
        <v>793</v>
      </c>
      <c r="F259" s="11" t="s">
        <v>371</v>
      </c>
      <c r="G259" s="11" t="s">
        <v>506</v>
      </c>
      <c r="H259" s="11" t="s">
        <v>262</v>
      </c>
      <c r="I259" s="11" t="s">
        <v>3424</v>
      </c>
      <c r="J259" t="str">
        <f>IF(L259="","",VLOOKUP(L259,Продукция!B:D,3,0))</f>
        <v>Биологический_материал</v>
      </c>
      <c r="K259" t="str">
        <f>IF(L259="","",VLOOKUP(L259,Продукция!B:C,2,0))</f>
        <v>Сыворотка крови</v>
      </c>
      <c r="L259" s="151" t="s">
        <v>302</v>
      </c>
      <c r="M259">
        <f>IF(L259="","",VLOOKUP(L259,Продукция!B:L,11,0))</f>
        <v>0</v>
      </c>
      <c r="N259" s="11" t="s">
        <v>873</v>
      </c>
      <c r="P259" s="11" t="s">
        <v>340</v>
      </c>
      <c r="Q259" s="11" t="s">
        <v>854</v>
      </c>
      <c r="R259" s="153" t="s">
        <v>4890</v>
      </c>
      <c r="S259" s="11">
        <v>18</v>
      </c>
      <c r="T259" s="11" t="s">
        <v>4895</v>
      </c>
      <c r="V259" s="14">
        <v>45663</v>
      </c>
      <c r="Z259" s="11" t="s">
        <v>4823</v>
      </c>
      <c r="AA259" s="15">
        <v>0.53472222222222221</v>
      </c>
      <c r="AB259" t="str">
        <f>IF(L259="","",VLOOKUP(L259&amp;I259,Продукция!A:I,9,0))</f>
        <v>рекомендация производителя набора</v>
      </c>
      <c r="AC259" s="14">
        <v>45673</v>
      </c>
      <c r="AD259" s="11" t="s">
        <v>2676</v>
      </c>
      <c r="AE259" s="11" t="s">
        <v>4823</v>
      </c>
      <c r="AF259" t="str">
        <f>IF(AD259="","",VLOOKUP(AD259,'Сотрудники и ссылки'!A:B,2,0))</f>
        <v>Серолог</v>
      </c>
      <c r="AG259">
        <f>IF(AD259="","",VLOOKUP(AD259,'Сотрудники и ссылки'!A:C,3,0))</f>
        <v>20007746</v>
      </c>
      <c r="AH259" s="11" t="s">
        <v>2676</v>
      </c>
      <c r="AI259" t="str">
        <f>IF(AH259="","",VLOOKUP(AH259,'Сотрудники и ссылки'!A:B,2,0))</f>
        <v>Серолог</v>
      </c>
      <c r="AJ259">
        <f>IF(AH259="","",VLOOKUP(AH259,'Сотрудники и ссылки'!A:C,3,0))</f>
        <v>20007746</v>
      </c>
      <c r="AK259" s="14">
        <v>45673</v>
      </c>
      <c r="AL259" s="2">
        <f>IF(AK259="","",AK259+VLOOKUP(I259,'Вид исследования'!B:E,4,0))</f>
        <v>45674</v>
      </c>
      <c r="AM259" s="2">
        <f>IF(AK259="","",AK259+VLOOKUP(I259,'Вид исследования'!B:F,5,0))</f>
        <v>45674</v>
      </c>
      <c r="AN259" s="14">
        <v>45673</v>
      </c>
      <c r="AP259" s="11" t="s">
        <v>189</v>
      </c>
      <c r="AQ259" t="str">
        <f>IFERROR(IF(L259="","",VLOOKUP(L259&amp;I259,Продукция!A:K,11,0)),"обратитесь к админ справочника")</f>
        <v>согласно рекомендациям производителя теста</v>
      </c>
      <c r="AR259" s="11" t="s">
        <v>4823</v>
      </c>
      <c r="AS259" t="str">
        <f>IFERROR(IF(L259="","",VLOOKUP(L259&amp;I259,Продукция!A:J,10,0)),"обратитесь к админ справочника")</f>
        <v>инструкция тест- ситема Биочек СК -116</v>
      </c>
      <c r="AT259" s="11" t="s">
        <v>4823</v>
      </c>
      <c r="AU259" s="11" t="s">
        <v>4823</v>
      </c>
      <c r="AV259" s="11" t="s">
        <v>2676</v>
      </c>
      <c r="AW259" s="11" t="s">
        <v>4824</v>
      </c>
      <c r="AX259" s="11" t="s">
        <v>506</v>
      </c>
      <c r="AY259" s="11" t="s">
        <v>1124</v>
      </c>
      <c r="AZ259" s="11">
        <v>105</v>
      </c>
      <c r="BA259" s="11">
        <v>38</v>
      </c>
      <c r="BC259" s="11" t="s">
        <v>4896</v>
      </c>
    </row>
    <row r="260" spans="1:55" x14ac:dyDescent="0.25">
      <c r="A260" t="str">
        <f t="shared" si="7"/>
        <v>С/46Болезнь Ньюкасла уровень антител</v>
      </c>
      <c r="B260" t="str">
        <f>IF(E260="","",INDEX(Лаборатории!A:A,MATCH('Производственный контроль'!E260,Лаборатории!B:B,0)))</f>
        <v xml:space="preserve">КУРИНОЕ ЦАРСТВО АО </v>
      </c>
      <c r="C260" t="str">
        <f>IF(E260="","",VLOOKUP(E260,Лаборатории!B:D,3,0))</f>
        <v>U377_CHL</v>
      </c>
      <c r="D260" s="12">
        <v>45667</v>
      </c>
      <c r="E260" s="11" t="s">
        <v>793</v>
      </c>
      <c r="F260" s="11" t="s">
        <v>544</v>
      </c>
      <c r="G260" s="11" t="s">
        <v>542</v>
      </c>
      <c r="H260" s="11" t="s">
        <v>312</v>
      </c>
      <c r="I260" s="11" t="s">
        <v>3434</v>
      </c>
      <c r="J260" t="str">
        <f>IF(L260="","",VLOOKUP(L260,Продукция!B:D,3,0))</f>
        <v>Биологический_материал</v>
      </c>
      <c r="K260" t="str">
        <f>IF(L260="","",VLOOKUP(L260,Продукция!B:C,2,0))</f>
        <v>Сыворотка крови</v>
      </c>
      <c r="L260" s="151" t="s">
        <v>302</v>
      </c>
      <c r="M260">
        <f>IF(L260="","",VLOOKUP(L260,Продукция!B:L,11,0))</f>
        <v>0</v>
      </c>
      <c r="N260" s="11" t="s">
        <v>873</v>
      </c>
      <c r="P260" s="11" t="s">
        <v>340</v>
      </c>
      <c r="Q260" s="11" t="s">
        <v>854</v>
      </c>
      <c r="R260" s="153" t="s">
        <v>4897</v>
      </c>
      <c r="S260" s="11">
        <v>20</v>
      </c>
      <c r="T260" s="11" t="s">
        <v>4925</v>
      </c>
      <c r="V260" s="14">
        <v>45660</v>
      </c>
      <c r="Z260" s="11" t="s">
        <v>4823</v>
      </c>
      <c r="AA260" s="15">
        <v>0.47569444444444442</v>
      </c>
      <c r="AB260" t="str">
        <f>IF(L260="","",VLOOKUP(L260&amp;I260,Продукция!A:I,9,0))</f>
        <v>рекомендация производителя набора</v>
      </c>
      <c r="AC260" s="14">
        <v>45671</v>
      </c>
      <c r="AD260" s="11" t="s">
        <v>2673</v>
      </c>
      <c r="AE260" s="11" t="s">
        <v>4823</v>
      </c>
      <c r="AF260" t="str">
        <f>IF(AD260="","",VLOOKUP(AD260,'Сотрудники и ссылки'!A:B,2,0))</f>
        <v>Серолог</v>
      </c>
      <c r="AG260">
        <f>IF(AD260="","",VLOOKUP(AD260,'Сотрудники и ссылки'!A:C,3,0))</f>
        <v>20001771</v>
      </c>
      <c r="AH260" s="11" t="s">
        <v>2673</v>
      </c>
      <c r="AI260" t="str">
        <f>IF(AH260="","",VLOOKUP(AH260,'Сотрудники и ссылки'!A:B,2,0))</f>
        <v>Серолог</v>
      </c>
      <c r="AJ260">
        <f>IF(AH260="","",VLOOKUP(AH260,'Сотрудники и ссылки'!A:C,3,0))</f>
        <v>20001771</v>
      </c>
      <c r="AK260" s="14">
        <v>45671</v>
      </c>
      <c r="AL260" s="2">
        <f>IF(AK260="","",AK260+VLOOKUP(I260,'Вид исследования'!B:E,4,0))</f>
        <v>45672</v>
      </c>
      <c r="AM260" s="2">
        <f>IF(AK260="","",AK260+VLOOKUP(I260,'Вид исследования'!B:F,5,0))</f>
        <v>45672</v>
      </c>
      <c r="AN260" s="14">
        <v>45671</v>
      </c>
      <c r="AP260" s="11" t="s">
        <v>189</v>
      </c>
      <c r="AQ260" t="str">
        <f>IFERROR(IF(L260="","",VLOOKUP(L260&amp;I260,Продукция!A:K,11,0)),"обратитесь к админ справочника")</f>
        <v>согласно рекомендациям производителя теста</v>
      </c>
      <c r="AR260" s="11" t="s">
        <v>4823</v>
      </c>
      <c r="AS260" t="str">
        <f>IFERROR(IF(L260="","",VLOOKUP(L260&amp;I260,Продукция!A:J,10,0)),"обратитесь к админ справочника")</f>
        <v>инструкция по применению набора РЗГА Ньюкасла</v>
      </c>
      <c r="AT260" s="11" t="s">
        <v>4823</v>
      </c>
      <c r="AU260" s="11" t="s">
        <v>4823</v>
      </c>
      <c r="AV260" s="11" t="s">
        <v>2673</v>
      </c>
      <c r="AW260" s="11" t="s">
        <v>4824</v>
      </c>
      <c r="AX260" s="11" t="s">
        <v>833</v>
      </c>
      <c r="AY260" s="11" t="s">
        <v>899</v>
      </c>
      <c r="AZ260" s="11">
        <v>153</v>
      </c>
      <c r="BA260" s="11">
        <v>40</v>
      </c>
      <c r="BC260" s="11" t="s">
        <v>4926</v>
      </c>
    </row>
    <row r="261" spans="1:55" x14ac:dyDescent="0.25">
      <c r="A261" t="str">
        <f t="shared" si="7"/>
        <v>С/46Болезнь Ньюкасла уровень антител</v>
      </c>
      <c r="B261" t="str">
        <f>IF(E261="","",INDEX(Лаборатории!A:A,MATCH('Производственный контроль'!E261,Лаборатории!B:B,0)))</f>
        <v xml:space="preserve">КУРИНОЕ ЦАРСТВО АО </v>
      </c>
      <c r="C261" t="str">
        <f>IF(E261="","",VLOOKUP(E261,Лаборатории!B:D,3,0))</f>
        <v>U377_CHL</v>
      </c>
      <c r="D261" s="12">
        <v>45667</v>
      </c>
      <c r="E261" s="11" t="s">
        <v>793</v>
      </c>
      <c r="F261" s="11" t="s">
        <v>544</v>
      </c>
      <c r="G261" s="11" t="s">
        <v>542</v>
      </c>
      <c r="H261" s="11" t="s">
        <v>312</v>
      </c>
      <c r="I261" s="11" t="s">
        <v>3434</v>
      </c>
      <c r="J261" t="str">
        <f>IF(L261="","",VLOOKUP(L261,Продукция!B:D,3,0))</f>
        <v>Биологический_материал</v>
      </c>
      <c r="K261" t="str">
        <f>IF(L261="","",VLOOKUP(L261,Продукция!B:C,2,0))</f>
        <v>Сыворотка крови</v>
      </c>
      <c r="L261" s="151" t="s">
        <v>302</v>
      </c>
      <c r="M261">
        <f>IF(L261="","",VLOOKUP(L261,Продукция!B:L,11,0))</f>
        <v>0</v>
      </c>
      <c r="N261" s="11" t="s">
        <v>873</v>
      </c>
      <c r="P261" s="11" t="s">
        <v>340</v>
      </c>
      <c r="Q261" s="11" t="s">
        <v>854</v>
      </c>
      <c r="R261" s="153" t="s">
        <v>4898</v>
      </c>
      <c r="S261" s="11">
        <v>20</v>
      </c>
      <c r="T261" s="11" t="s">
        <v>4925</v>
      </c>
      <c r="V261" s="14">
        <v>45661</v>
      </c>
      <c r="Z261" s="11" t="s">
        <v>4823</v>
      </c>
      <c r="AA261" s="15">
        <v>0.47569444444444442</v>
      </c>
      <c r="AB261" t="str">
        <f>IF(L261="","",VLOOKUP(L261&amp;I261,Продукция!A:I,9,0))</f>
        <v>рекомендация производителя набора</v>
      </c>
      <c r="AC261" s="14">
        <v>45671</v>
      </c>
      <c r="AD261" s="11" t="s">
        <v>2673</v>
      </c>
      <c r="AE261" s="11" t="s">
        <v>4823</v>
      </c>
      <c r="AF261" t="str">
        <f>IF(AD261="","",VLOOKUP(AD261,'Сотрудники и ссылки'!A:B,2,0))</f>
        <v>Серолог</v>
      </c>
      <c r="AG261">
        <f>IF(AD261="","",VLOOKUP(AD261,'Сотрудники и ссылки'!A:C,3,0))</f>
        <v>20001771</v>
      </c>
      <c r="AH261" s="11" t="s">
        <v>2673</v>
      </c>
      <c r="AI261" t="str">
        <f>IF(AH261="","",VLOOKUP(AH261,'Сотрудники и ссылки'!A:B,2,0))</f>
        <v>Серолог</v>
      </c>
      <c r="AJ261">
        <f>IF(AH261="","",VLOOKUP(AH261,'Сотрудники и ссылки'!A:C,3,0))</f>
        <v>20001771</v>
      </c>
      <c r="AK261" s="14">
        <v>45671</v>
      </c>
      <c r="AL261" s="2">
        <f>IF(AK261="","",AK261+VLOOKUP(I261,'Вид исследования'!B:E,4,0))</f>
        <v>45672</v>
      </c>
      <c r="AM261" s="2">
        <f>IF(AK261="","",AK261+VLOOKUP(I261,'Вид исследования'!B:F,5,0))</f>
        <v>45672</v>
      </c>
      <c r="AN261" s="14">
        <v>45671</v>
      </c>
      <c r="AP261" s="11" t="s">
        <v>189</v>
      </c>
      <c r="AQ261" t="str">
        <f>IFERROR(IF(L261="","",VLOOKUP(L261&amp;I261,Продукция!A:K,11,0)),"обратитесь к админ справочника")</f>
        <v>согласно рекомендациям производителя теста</v>
      </c>
      <c r="AR261" s="11" t="s">
        <v>4823</v>
      </c>
      <c r="AS261" t="str">
        <f>IFERROR(IF(L261="","",VLOOKUP(L261&amp;I261,Продукция!A:J,10,0)),"обратитесь к админ справочника")</f>
        <v>инструкция по применению набора РЗГА Ньюкасла</v>
      </c>
      <c r="AT261" s="11" t="s">
        <v>4823</v>
      </c>
      <c r="AU261" s="11" t="s">
        <v>4823</v>
      </c>
      <c r="AV261" s="11" t="s">
        <v>2673</v>
      </c>
      <c r="AW261" s="11" t="s">
        <v>4824</v>
      </c>
      <c r="AX261" s="11" t="s">
        <v>833</v>
      </c>
      <c r="AY261" s="11" t="s">
        <v>900</v>
      </c>
      <c r="AZ261" s="11">
        <v>153</v>
      </c>
      <c r="BA261" s="11">
        <v>40</v>
      </c>
      <c r="BC261" s="11" t="s">
        <v>4926</v>
      </c>
    </row>
    <row r="262" spans="1:55" x14ac:dyDescent="0.25">
      <c r="A262" t="str">
        <f t="shared" si="7"/>
        <v>С/46Болезнь Ньюкасла уровень антител</v>
      </c>
      <c r="B262" t="str">
        <f>IF(E262="","",INDEX(Лаборатории!A:A,MATCH('Производственный контроль'!E262,Лаборатории!B:B,0)))</f>
        <v xml:space="preserve">КУРИНОЕ ЦАРСТВО АО </v>
      </c>
      <c r="C262" t="str">
        <f>IF(E262="","",VLOOKUP(E262,Лаборатории!B:D,3,0))</f>
        <v>U377_CHL</v>
      </c>
      <c r="D262" s="12">
        <v>45667</v>
      </c>
      <c r="E262" s="11" t="s">
        <v>793</v>
      </c>
      <c r="F262" s="11" t="s">
        <v>544</v>
      </c>
      <c r="G262" s="11" t="s">
        <v>542</v>
      </c>
      <c r="H262" s="11" t="s">
        <v>312</v>
      </c>
      <c r="I262" s="11" t="s">
        <v>3434</v>
      </c>
      <c r="J262" t="str">
        <f>IF(L262="","",VLOOKUP(L262,Продукция!B:D,3,0))</f>
        <v>Биологический_материал</v>
      </c>
      <c r="K262" t="str">
        <f>IF(L262="","",VLOOKUP(L262,Продукция!B:C,2,0))</f>
        <v>Сыворотка крови</v>
      </c>
      <c r="L262" s="151" t="s">
        <v>302</v>
      </c>
      <c r="M262">
        <f>IF(L262="","",VLOOKUP(L262,Продукция!B:L,11,0))</f>
        <v>0</v>
      </c>
      <c r="N262" s="11" t="s">
        <v>873</v>
      </c>
      <c r="P262" s="11" t="s">
        <v>340</v>
      </c>
      <c r="Q262" s="11" t="s">
        <v>854</v>
      </c>
      <c r="R262" s="153" t="s">
        <v>4899</v>
      </c>
      <c r="S262" s="11">
        <v>20</v>
      </c>
      <c r="T262" s="11" t="s">
        <v>4925</v>
      </c>
      <c r="V262" s="14">
        <v>45661</v>
      </c>
      <c r="Z262" s="11" t="s">
        <v>4823</v>
      </c>
      <c r="AA262" s="15">
        <v>0.47569444444444442</v>
      </c>
      <c r="AB262" t="str">
        <f>IF(L262="","",VLOOKUP(L262&amp;I262,Продукция!A:I,9,0))</f>
        <v>рекомендация производителя набора</v>
      </c>
      <c r="AC262" s="14">
        <v>45671</v>
      </c>
      <c r="AD262" s="11" t="s">
        <v>2673</v>
      </c>
      <c r="AE262" s="11" t="s">
        <v>4823</v>
      </c>
      <c r="AF262" t="str">
        <f>IF(AD262="","",VLOOKUP(AD262,'Сотрудники и ссылки'!A:B,2,0))</f>
        <v>Серолог</v>
      </c>
      <c r="AG262">
        <f>IF(AD262="","",VLOOKUP(AD262,'Сотрудники и ссылки'!A:C,3,0))</f>
        <v>20001771</v>
      </c>
      <c r="AH262" s="11" t="s">
        <v>2673</v>
      </c>
      <c r="AI262" t="str">
        <f>IF(AH262="","",VLOOKUP(AH262,'Сотрудники и ссылки'!A:B,2,0))</f>
        <v>Серолог</v>
      </c>
      <c r="AJ262">
        <f>IF(AH262="","",VLOOKUP(AH262,'Сотрудники и ссылки'!A:C,3,0))</f>
        <v>20001771</v>
      </c>
      <c r="AK262" s="14">
        <v>45671</v>
      </c>
      <c r="AL262" s="2">
        <f>IF(AK262="","",AK262+VLOOKUP(I262,'Вид исследования'!B:E,4,0))</f>
        <v>45672</v>
      </c>
      <c r="AM262" s="2">
        <f>IF(AK262="","",AK262+VLOOKUP(I262,'Вид исследования'!B:F,5,0))</f>
        <v>45672</v>
      </c>
      <c r="AN262" s="14">
        <v>45671</v>
      </c>
      <c r="AP262" s="11" t="s">
        <v>189</v>
      </c>
      <c r="AQ262" t="str">
        <f>IFERROR(IF(L262="","",VLOOKUP(L262&amp;I262,Продукция!A:K,11,0)),"обратитесь к админ справочника")</f>
        <v>согласно рекомендациям производителя теста</v>
      </c>
      <c r="AR262" s="11" t="s">
        <v>4823</v>
      </c>
      <c r="AS262" t="str">
        <f>IFERROR(IF(L262="","",VLOOKUP(L262&amp;I262,Продукция!A:J,10,0)),"обратитесь к админ справочника")</f>
        <v>инструкция по применению набора РЗГА Ньюкасла</v>
      </c>
      <c r="AT262" s="11" t="s">
        <v>4823</v>
      </c>
      <c r="AU262" s="11" t="s">
        <v>4823</v>
      </c>
      <c r="AV262" s="11" t="s">
        <v>2673</v>
      </c>
      <c r="AW262" s="11" t="s">
        <v>4824</v>
      </c>
      <c r="AX262" s="11" t="s">
        <v>833</v>
      </c>
      <c r="AY262" s="11" t="s">
        <v>901</v>
      </c>
      <c r="AZ262" s="11">
        <v>153</v>
      </c>
      <c r="BA262" s="11">
        <v>40</v>
      </c>
      <c r="BC262" s="11" t="s">
        <v>4926</v>
      </c>
    </row>
    <row r="263" spans="1:55" x14ac:dyDescent="0.25">
      <c r="A263" t="str">
        <f t="shared" si="7"/>
        <v>С/46Болезнь Ньюкасла уровень антител</v>
      </c>
      <c r="B263" t="str">
        <f>IF(E263="","",INDEX(Лаборатории!A:A,MATCH('Производственный контроль'!E263,Лаборатории!B:B,0)))</f>
        <v xml:space="preserve">КУРИНОЕ ЦАРСТВО АО </v>
      </c>
      <c r="C263" t="str">
        <f>IF(E263="","",VLOOKUP(E263,Лаборатории!B:D,3,0))</f>
        <v>U377_CHL</v>
      </c>
      <c r="D263" s="12">
        <v>45667</v>
      </c>
      <c r="E263" s="11" t="s">
        <v>793</v>
      </c>
      <c r="F263" s="11" t="s">
        <v>544</v>
      </c>
      <c r="G263" s="11" t="s">
        <v>542</v>
      </c>
      <c r="H263" s="11" t="s">
        <v>312</v>
      </c>
      <c r="I263" s="11" t="s">
        <v>3434</v>
      </c>
      <c r="J263" t="str">
        <f>IF(L263="","",VLOOKUP(L263,Продукция!B:D,3,0))</f>
        <v>Биологический_материал</v>
      </c>
      <c r="K263" t="str">
        <f>IF(L263="","",VLOOKUP(L263,Продукция!B:C,2,0))</f>
        <v>Сыворотка крови</v>
      </c>
      <c r="L263" s="151" t="s">
        <v>302</v>
      </c>
      <c r="M263">
        <f>IF(L263="","",VLOOKUP(L263,Продукция!B:L,11,0))</f>
        <v>0</v>
      </c>
      <c r="N263" s="11" t="s">
        <v>873</v>
      </c>
      <c r="P263" s="11" t="s">
        <v>340</v>
      </c>
      <c r="Q263" s="11" t="s">
        <v>854</v>
      </c>
      <c r="R263" s="153" t="s">
        <v>4900</v>
      </c>
      <c r="S263" s="11">
        <v>20</v>
      </c>
      <c r="T263" s="11" t="s">
        <v>4925</v>
      </c>
      <c r="V263" s="14">
        <v>45661</v>
      </c>
      <c r="Z263" s="11" t="s">
        <v>4823</v>
      </c>
      <c r="AA263" s="15">
        <v>0.47569444444444442</v>
      </c>
      <c r="AB263" t="str">
        <f>IF(L263="","",VLOOKUP(L263&amp;I263,Продукция!A:I,9,0))</f>
        <v>рекомендация производителя набора</v>
      </c>
      <c r="AC263" s="14">
        <v>45671</v>
      </c>
      <c r="AD263" s="11" t="s">
        <v>2673</v>
      </c>
      <c r="AE263" s="11" t="s">
        <v>4823</v>
      </c>
      <c r="AF263" t="str">
        <f>IF(AD263="","",VLOOKUP(AD263,'Сотрудники и ссылки'!A:B,2,0))</f>
        <v>Серолог</v>
      </c>
      <c r="AG263">
        <f>IF(AD263="","",VLOOKUP(AD263,'Сотрудники и ссылки'!A:C,3,0))</f>
        <v>20001771</v>
      </c>
      <c r="AH263" s="11" t="s">
        <v>2673</v>
      </c>
      <c r="AI263" t="str">
        <f>IF(AH263="","",VLOOKUP(AH263,'Сотрудники и ссылки'!A:B,2,0))</f>
        <v>Серолог</v>
      </c>
      <c r="AJ263">
        <f>IF(AH263="","",VLOOKUP(AH263,'Сотрудники и ссылки'!A:C,3,0))</f>
        <v>20001771</v>
      </c>
      <c r="AK263" s="14">
        <v>45671</v>
      </c>
      <c r="AL263" s="2">
        <f>IF(AK263="","",AK263+VLOOKUP(I263,'Вид исследования'!B:E,4,0))</f>
        <v>45672</v>
      </c>
      <c r="AM263" s="2">
        <f>IF(AK263="","",AK263+VLOOKUP(I263,'Вид исследования'!B:F,5,0))</f>
        <v>45672</v>
      </c>
      <c r="AN263" s="14">
        <v>45671</v>
      </c>
      <c r="AP263" s="11" t="s">
        <v>189</v>
      </c>
      <c r="AQ263" t="str">
        <f>IFERROR(IF(L263="","",VLOOKUP(L263&amp;I263,Продукция!A:K,11,0)),"обратитесь к админ справочника")</f>
        <v>согласно рекомендациям производителя теста</v>
      </c>
      <c r="AR263" s="11" t="s">
        <v>4823</v>
      </c>
      <c r="AS263" t="str">
        <f>IFERROR(IF(L263="","",VLOOKUP(L263&amp;I263,Продукция!A:J,10,0)),"обратитесь к админ справочника")</f>
        <v>инструкция по применению набора РЗГА Ньюкасла</v>
      </c>
      <c r="AT263" s="11" t="s">
        <v>4823</v>
      </c>
      <c r="AU263" s="11" t="s">
        <v>4823</v>
      </c>
      <c r="AV263" s="11" t="s">
        <v>2673</v>
      </c>
      <c r="AW263" s="11" t="s">
        <v>4824</v>
      </c>
      <c r="AX263" s="11" t="s">
        <v>833</v>
      </c>
      <c r="AY263" s="11" t="s">
        <v>902</v>
      </c>
      <c r="AZ263" s="11">
        <v>153</v>
      </c>
      <c r="BA263" s="11">
        <v>40</v>
      </c>
      <c r="BC263" s="11" t="s">
        <v>4926</v>
      </c>
    </row>
    <row r="264" spans="1:55" x14ac:dyDescent="0.25">
      <c r="A264" t="str">
        <f t="shared" si="7"/>
        <v>С/46Болезнь Ньюкасла уровень антител</v>
      </c>
      <c r="B264" t="str">
        <f>IF(E264="","",INDEX(Лаборатории!A:A,MATCH('Производственный контроль'!E264,Лаборатории!B:B,0)))</f>
        <v xml:space="preserve">КУРИНОЕ ЦАРСТВО АО </v>
      </c>
      <c r="C264" t="str">
        <f>IF(E264="","",VLOOKUP(E264,Лаборатории!B:D,3,0))</f>
        <v>U377_CHL</v>
      </c>
      <c r="D264" s="12">
        <v>45667</v>
      </c>
      <c r="E264" s="11" t="s">
        <v>793</v>
      </c>
      <c r="F264" s="11" t="s">
        <v>544</v>
      </c>
      <c r="G264" s="11" t="s">
        <v>542</v>
      </c>
      <c r="H264" s="11" t="s">
        <v>312</v>
      </c>
      <c r="I264" s="11" t="s">
        <v>3434</v>
      </c>
      <c r="J264" t="str">
        <f>IF(L264="","",VLOOKUP(L264,Продукция!B:D,3,0))</f>
        <v>Биологический_материал</v>
      </c>
      <c r="K264" t="str">
        <f>IF(L264="","",VLOOKUP(L264,Продукция!B:C,2,0))</f>
        <v>Сыворотка крови</v>
      </c>
      <c r="L264" s="151" t="s">
        <v>302</v>
      </c>
      <c r="M264">
        <f>IF(L264="","",VLOOKUP(L264,Продукция!B:L,11,0))</f>
        <v>0</v>
      </c>
      <c r="N264" s="11" t="s">
        <v>873</v>
      </c>
      <c r="P264" s="11" t="s">
        <v>340</v>
      </c>
      <c r="Q264" s="11" t="s">
        <v>854</v>
      </c>
      <c r="R264" s="153" t="s">
        <v>4901</v>
      </c>
      <c r="S264" s="11">
        <v>20</v>
      </c>
      <c r="T264" s="11" t="s">
        <v>4925</v>
      </c>
      <c r="V264" s="14">
        <v>45661</v>
      </c>
      <c r="Z264" s="11" t="s">
        <v>4823</v>
      </c>
      <c r="AA264" s="15">
        <v>0.47569444444444442</v>
      </c>
      <c r="AB264" t="str">
        <f>IF(L264="","",VLOOKUP(L264&amp;I264,Продукция!A:I,9,0))</f>
        <v>рекомендация производителя набора</v>
      </c>
      <c r="AC264" s="14">
        <v>45671</v>
      </c>
      <c r="AD264" s="11" t="s">
        <v>2673</v>
      </c>
      <c r="AE264" s="11" t="s">
        <v>4823</v>
      </c>
      <c r="AF264" t="str">
        <f>IF(AD264="","",VLOOKUP(AD264,'Сотрудники и ссылки'!A:B,2,0))</f>
        <v>Серолог</v>
      </c>
      <c r="AG264">
        <f>IF(AD264="","",VLOOKUP(AD264,'Сотрудники и ссылки'!A:C,3,0))</f>
        <v>20001771</v>
      </c>
      <c r="AH264" s="11" t="s">
        <v>2673</v>
      </c>
      <c r="AI264" t="str">
        <f>IF(AH264="","",VLOOKUP(AH264,'Сотрудники и ссылки'!A:B,2,0))</f>
        <v>Серолог</v>
      </c>
      <c r="AJ264">
        <f>IF(AH264="","",VLOOKUP(AH264,'Сотрудники и ссылки'!A:C,3,0))</f>
        <v>20001771</v>
      </c>
      <c r="AK264" s="14">
        <v>45671</v>
      </c>
      <c r="AL264" s="2">
        <f>IF(AK264="","",AK264+VLOOKUP(I264,'Вид исследования'!B:E,4,0))</f>
        <v>45672</v>
      </c>
      <c r="AM264" s="2">
        <f>IF(AK264="","",AK264+VLOOKUP(I264,'Вид исследования'!B:F,5,0))</f>
        <v>45672</v>
      </c>
      <c r="AN264" s="14">
        <v>45671</v>
      </c>
      <c r="AP264" s="11" t="s">
        <v>189</v>
      </c>
      <c r="AQ264" t="str">
        <f>IFERROR(IF(L264="","",VLOOKUP(L264&amp;I264,Продукция!A:K,11,0)),"обратитесь к админ справочника")</f>
        <v>согласно рекомендациям производителя теста</v>
      </c>
      <c r="AR264" s="11" t="s">
        <v>4823</v>
      </c>
      <c r="AS264" t="str">
        <f>IFERROR(IF(L264="","",VLOOKUP(L264&amp;I264,Продукция!A:J,10,0)),"обратитесь к админ справочника")</f>
        <v>инструкция по применению набора РЗГА Ньюкасла</v>
      </c>
      <c r="AT264" s="11" t="s">
        <v>4823</v>
      </c>
      <c r="AU264" s="11" t="s">
        <v>4823</v>
      </c>
      <c r="AV264" s="11" t="s">
        <v>2673</v>
      </c>
      <c r="AW264" s="11" t="s">
        <v>4824</v>
      </c>
      <c r="AX264" s="11" t="s">
        <v>833</v>
      </c>
      <c r="AY264" s="11" t="s">
        <v>904</v>
      </c>
      <c r="AZ264" s="11">
        <v>153</v>
      </c>
      <c r="BA264" s="11">
        <v>40</v>
      </c>
      <c r="BC264" s="11" t="s">
        <v>4926</v>
      </c>
    </row>
    <row r="265" spans="1:55" x14ac:dyDescent="0.25">
      <c r="A265" t="str">
        <f t="shared" si="7"/>
        <v>С/46Болезнь Ньюкасла уровень антител</v>
      </c>
      <c r="B265" t="str">
        <f>IF(E265="","",INDEX(Лаборатории!A:A,MATCH('Производственный контроль'!E265,Лаборатории!B:B,0)))</f>
        <v xml:space="preserve">КУРИНОЕ ЦАРСТВО АО </v>
      </c>
      <c r="C265" t="str">
        <f>IF(E265="","",VLOOKUP(E265,Лаборатории!B:D,3,0))</f>
        <v>U377_CHL</v>
      </c>
      <c r="D265" s="12">
        <v>45667</v>
      </c>
      <c r="E265" s="11" t="s">
        <v>793</v>
      </c>
      <c r="F265" s="11" t="s">
        <v>544</v>
      </c>
      <c r="G265" s="11" t="s">
        <v>542</v>
      </c>
      <c r="H265" s="11" t="s">
        <v>312</v>
      </c>
      <c r="I265" s="11" t="s">
        <v>3434</v>
      </c>
      <c r="J265" t="str">
        <f>IF(L265="","",VLOOKUP(L265,Продукция!B:D,3,0))</f>
        <v>Биологический_материал</v>
      </c>
      <c r="K265" t="str">
        <f>IF(L265="","",VLOOKUP(L265,Продукция!B:C,2,0))</f>
        <v>Сыворотка крови</v>
      </c>
      <c r="L265" s="151" t="s">
        <v>302</v>
      </c>
      <c r="M265">
        <f>IF(L265="","",VLOOKUP(L265,Продукция!B:L,11,0))</f>
        <v>0</v>
      </c>
      <c r="N265" s="11" t="s">
        <v>873</v>
      </c>
      <c r="P265" s="11" t="s">
        <v>340</v>
      </c>
      <c r="Q265" s="11" t="s">
        <v>854</v>
      </c>
      <c r="R265" s="153" t="s">
        <v>4902</v>
      </c>
      <c r="S265" s="11">
        <v>20</v>
      </c>
      <c r="T265" s="11" t="s">
        <v>4925</v>
      </c>
      <c r="V265" s="14">
        <v>45661</v>
      </c>
      <c r="Z265" s="11" t="s">
        <v>4823</v>
      </c>
      <c r="AA265" s="15">
        <v>0.47569444444444442</v>
      </c>
      <c r="AB265" t="str">
        <f>IF(L265="","",VLOOKUP(L265&amp;I265,Продукция!A:I,9,0))</f>
        <v>рекомендация производителя набора</v>
      </c>
      <c r="AC265" s="14">
        <v>45671</v>
      </c>
      <c r="AD265" s="11" t="s">
        <v>2673</v>
      </c>
      <c r="AE265" s="11" t="s">
        <v>4823</v>
      </c>
      <c r="AF265" t="str">
        <f>IF(AD265="","",VLOOKUP(AD265,'Сотрудники и ссылки'!A:B,2,0))</f>
        <v>Серолог</v>
      </c>
      <c r="AG265">
        <f>IF(AD265="","",VLOOKUP(AD265,'Сотрудники и ссылки'!A:C,3,0))</f>
        <v>20001771</v>
      </c>
      <c r="AH265" s="11" t="s">
        <v>2673</v>
      </c>
      <c r="AI265" t="str">
        <f>IF(AH265="","",VLOOKUP(AH265,'Сотрудники и ссылки'!A:B,2,0))</f>
        <v>Серолог</v>
      </c>
      <c r="AJ265">
        <f>IF(AH265="","",VLOOKUP(AH265,'Сотрудники и ссылки'!A:C,3,0))</f>
        <v>20001771</v>
      </c>
      <c r="AK265" s="14">
        <v>45671</v>
      </c>
      <c r="AL265" s="2">
        <f>IF(AK265="","",AK265+VLOOKUP(I265,'Вид исследования'!B:E,4,0))</f>
        <v>45672</v>
      </c>
      <c r="AM265" s="2">
        <f>IF(AK265="","",AK265+VLOOKUP(I265,'Вид исследования'!B:F,5,0))</f>
        <v>45672</v>
      </c>
      <c r="AN265" s="14">
        <v>45671</v>
      </c>
      <c r="AP265" s="11" t="s">
        <v>189</v>
      </c>
      <c r="AQ265" t="str">
        <f>IFERROR(IF(L265="","",VLOOKUP(L265&amp;I265,Продукция!A:K,11,0)),"обратитесь к админ справочника")</f>
        <v>согласно рекомендациям производителя теста</v>
      </c>
      <c r="AR265" s="11" t="s">
        <v>4823</v>
      </c>
      <c r="AS265" t="str">
        <f>IFERROR(IF(L265="","",VLOOKUP(L265&amp;I265,Продукция!A:J,10,0)),"обратитесь к админ справочника")</f>
        <v>инструкция по применению набора РЗГА Ньюкасла</v>
      </c>
      <c r="AT265" s="11" t="s">
        <v>4823</v>
      </c>
      <c r="AU265" s="11" t="s">
        <v>4823</v>
      </c>
      <c r="AV265" s="11" t="s">
        <v>2673</v>
      </c>
      <c r="AW265" s="11" t="s">
        <v>4824</v>
      </c>
      <c r="AX265" s="11" t="s">
        <v>833</v>
      </c>
      <c r="AY265" s="11" t="s">
        <v>906</v>
      </c>
      <c r="AZ265" s="11">
        <v>153</v>
      </c>
      <c r="BA265" s="11">
        <v>40</v>
      </c>
      <c r="BC265" s="11" t="s">
        <v>4926</v>
      </c>
    </row>
    <row r="266" spans="1:55" x14ac:dyDescent="0.25">
      <c r="A266" t="str">
        <f t="shared" si="7"/>
        <v>С/46Болезнь Ньюкасла уровень антител</v>
      </c>
      <c r="B266" t="str">
        <f>IF(E266="","",INDEX(Лаборатории!A:A,MATCH('Производственный контроль'!E266,Лаборатории!B:B,0)))</f>
        <v xml:space="preserve">КУРИНОЕ ЦАРСТВО АО </v>
      </c>
      <c r="C266" t="str">
        <f>IF(E266="","",VLOOKUP(E266,Лаборатории!B:D,3,0))</f>
        <v>U377_CHL</v>
      </c>
      <c r="D266" s="12">
        <v>45667</v>
      </c>
      <c r="E266" s="11" t="s">
        <v>793</v>
      </c>
      <c r="F266" s="11" t="s">
        <v>544</v>
      </c>
      <c r="G266" s="11" t="s">
        <v>542</v>
      </c>
      <c r="H266" s="11" t="s">
        <v>312</v>
      </c>
      <c r="I266" s="11" t="s">
        <v>3434</v>
      </c>
      <c r="J266" t="str">
        <f>IF(L266="","",VLOOKUP(L266,Продукция!B:D,3,0))</f>
        <v>Биологический_материал</v>
      </c>
      <c r="K266" t="str">
        <f>IF(L266="","",VLOOKUP(L266,Продукция!B:C,2,0))</f>
        <v>Сыворотка крови</v>
      </c>
      <c r="L266" s="151" t="s">
        <v>302</v>
      </c>
      <c r="M266">
        <f>IF(L266="","",VLOOKUP(L266,Продукция!B:L,11,0))</f>
        <v>0</v>
      </c>
      <c r="N266" s="11" t="s">
        <v>873</v>
      </c>
      <c r="P266" s="11" t="s">
        <v>340</v>
      </c>
      <c r="Q266" s="11" t="s">
        <v>854</v>
      </c>
      <c r="R266" s="153" t="s">
        <v>4903</v>
      </c>
      <c r="S266" s="11">
        <v>20</v>
      </c>
      <c r="T266" s="11" t="s">
        <v>4925</v>
      </c>
      <c r="V266" s="14">
        <v>45662</v>
      </c>
      <c r="Z266" s="11" t="s">
        <v>4823</v>
      </c>
      <c r="AA266" s="15">
        <v>0.47569444444444442</v>
      </c>
      <c r="AB266" t="str">
        <f>IF(L266="","",VLOOKUP(L266&amp;I266,Продукция!A:I,9,0))</f>
        <v>рекомендация производителя набора</v>
      </c>
      <c r="AC266" s="14">
        <v>45671</v>
      </c>
      <c r="AD266" s="11" t="s">
        <v>2673</v>
      </c>
      <c r="AE266" s="11" t="s">
        <v>4823</v>
      </c>
      <c r="AF266" t="str">
        <f>IF(AD266="","",VLOOKUP(AD266,'Сотрудники и ссылки'!A:B,2,0))</f>
        <v>Серолог</v>
      </c>
      <c r="AG266">
        <f>IF(AD266="","",VLOOKUP(AD266,'Сотрудники и ссылки'!A:C,3,0))</f>
        <v>20001771</v>
      </c>
      <c r="AH266" s="11" t="s">
        <v>2673</v>
      </c>
      <c r="AI266" t="str">
        <f>IF(AH266="","",VLOOKUP(AH266,'Сотрудники и ссылки'!A:B,2,0))</f>
        <v>Серолог</v>
      </c>
      <c r="AJ266">
        <f>IF(AH266="","",VLOOKUP(AH266,'Сотрудники и ссылки'!A:C,3,0))</f>
        <v>20001771</v>
      </c>
      <c r="AK266" s="14">
        <v>45671</v>
      </c>
      <c r="AL266" s="2">
        <f>IF(AK266="","",AK266+VLOOKUP(I266,'Вид исследования'!B:E,4,0))</f>
        <v>45672</v>
      </c>
      <c r="AM266" s="2">
        <f>IF(AK266="","",AK266+VLOOKUP(I266,'Вид исследования'!B:F,5,0))</f>
        <v>45672</v>
      </c>
      <c r="AN266" s="14">
        <v>45671</v>
      </c>
      <c r="AP266" s="11" t="s">
        <v>189</v>
      </c>
      <c r="AQ266" t="str">
        <f>IFERROR(IF(L266="","",VLOOKUP(L266&amp;I266,Продукция!A:K,11,0)),"обратитесь к админ справочника")</f>
        <v>согласно рекомендациям производителя теста</v>
      </c>
      <c r="AR266" s="11" t="s">
        <v>4823</v>
      </c>
      <c r="AS266" t="str">
        <f>IFERROR(IF(L266="","",VLOOKUP(L266&amp;I266,Продукция!A:J,10,0)),"обратитесь к админ справочника")</f>
        <v>инструкция по применению набора РЗГА Ньюкасла</v>
      </c>
      <c r="AT266" s="11" t="s">
        <v>4823</v>
      </c>
      <c r="AU266" s="11" t="s">
        <v>4823</v>
      </c>
      <c r="AV266" s="11" t="s">
        <v>2673</v>
      </c>
      <c r="AW266" s="11" t="s">
        <v>4824</v>
      </c>
      <c r="AX266" s="11" t="s">
        <v>833</v>
      </c>
      <c r="AY266" s="11" t="s">
        <v>908</v>
      </c>
      <c r="AZ266" s="11">
        <v>153</v>
      </c>
      <c r="BA266" s="11">
        <v>40</v>
      </c>
      <c r="BC266" s="11" t="s">
        <v>4926</v>
      </c>
    </row>
    <row r="267" spans="1:55" x14ac:dyDescent="0.25">
      <c r="A267" t="str">
        <f t="shared" si="7"/>
        <v>С/46Болезнь Ньюкасла уровень антител</v>
      </c>
      <c r="B267" t="str">
        <f>IF(E267="","",INDEX(Лаборатории!A:A,MATCH('Производственный контроль'!E267,Лаборатории!B:B,0)))</f>
        <v xml:space="preserve">КУРИНОЕ ЦАРСТВО АО </v>
      </c>
      <c r="C267" t="str">
        <f>IF(E267="","",VLOOKUP(E267,Лаборатории!B:D,3,0))</f>
        <v>U377_CHL</v>
      </c>
      <c r="D267" s="12">
        <v>45667</v>
      </c>
      <c r="E267" s="11" t="s">
        <v>793</v>
      </c>
      <c r="F267" s="11" t="s">
        <v>544</v>
      </c>
      <c r="G267" s="11" t="s">
        <v>542</v>
      </c>
      <c r="H267" s="11" t="s">
        <v>312</v>
      </c>
      <c r="I267" s="11" t="s">
        <v>3434</v>
      </c>
      <c r="J267" t="str">
        <f>IF(L267="","",VLOOKUP(L267,Продукция!B:D,3,0))</f>
        <v>Биологический_материал</v>
      </c>
      <c r="K267" t="str">
        <f>IF(L267="","",VLOOKUP(L267,Продукция!B:C,2,0))</f>
        <v>Сыворотка крови</v>
      </c>
      <c r="L267" s="151" t="s">
        <v>302</v>
      </c>
      <c r="M267">
        <f>IF(L267="","",VLOOKUP(L267,Продукция!B:L,11,0))</f>
        <v>0</v>
      </c>
      <c r="N267" s="11" t="s">
        <v>873</v>
      </c>
      <c r="P267" s="11" t="s">
        <v>340</v>
      </c>
      <c r="Q267" s="11" t="s">
        <v>854</v>
      </c>
      <c r="R267" s="153" t="s">
        <v>4904</v>
      </c>
      <c r="S267" s="11">
        <v>20</v>
      </c>
      <c r="T267" s="11" t="s">
        <v>4925</v>
      </c>
      <c r="V267" s="14">
        <v>45662</v>
      </c>
      <c r="Z267" s="11" t="s">
        <v>4823</v>
      </c>
      <c r="AA267" s="15">
        <v>0.47569444444444442</v>
      </c>
      <c r="AB267" t="str">
        <f>IF(L267="","",VLOOKUP(L267&amp;I267,Продукция!A:I,9,0))</f>
        <v>рекомендация производителя набора</v>
      </c>
      <c r="AC267" s="14">
        <v>45671</v>
      </c>
      <c r="AD267" s="11" t="s">
        <v>2673</v>
      </c>
      <c r="AE267" s="11" t="s">
        <v>4823</v>
      </c>
      <c r="AF267" t="str">
        <f>IF(AD267="","",VLOOKUP(AD267,'Сотрудники и ссылки'!A:B,2,0))</f>
        <v>Серолог</v>
      </c>
      <c r="AG267">
        <f>IF(AD267="","",VLOOKUP(AD267,'Сотрудники и ссылки'!A:C,3,0))</f>
        <v>20001771</v>
      </c>
      <c r="AH267" s="11" t="s">
        <v>2673</v>
      </c>
      <c r="AI267" t="str">
        <f>IF(AH267="","",VLOOKUP(AH267,'Сотрудники и ссылки'!A:B,2,0))</f>
        <v>Серолог</v>
      </c>
      <c r="AJ267">
        <f>IF(AH267="","",VLOOKUP(AH267,'Сотрудники и ссылки'!A:C,3,0))</f>
        <v>20001771</v>
      </c>
      <c r="AK267" s="14">
        <v>45671</v>
      </c>
      <c r="AL267" s="2">
        <f>IF(AK267="","",AK267+VLOOKUP(I267,'Вид исследования'!B:E,4,0))</f>
        <v>45672</v>
      </c>
      <c r="AM267" s="2">
        <f>IF(AK267="","",AK267+VLOOKUP(I267,'Вид исследования'!B:F,5,0))</f>
        <v>45672</v>
      </c>
      <c r="AN267" s="14">
        <v>45671</v>
      </c>
      <c r="AP267" s="11" t="s">
        <v>189</v>
      </c>
      <c r="AQ267" t="str">
        <f>IFERROR(IF(L267="","",VLOOKUP(L267&amp;I267,Продукция!A:K,11,0)),"обратитесь к админ справочника")</f>
        <v>согласно рекомендациям производителя теста</v>
      </c>
      <c r="AR267" s="11" t="s">
        <v>4823</v>
      </c>
      <c r="AS267" t="str">
        <f>IFERROR(IF(L267="","",VLOOKUP(L267&amp;I267,Продукция!A:J,10,0)),"обратитесь к админ справочника")</f>
        <v>инструкция по применению набора РЗГА Ньюкасла</v>
      </c>
      <c r="AT267" s="11" t="s">
        <v>4823</v>
      </c>
      <c r="AU267" s="11" t="s">
        <v>4823</v>
      </c>
      <c r="AV267" s="11" t="s">
        <v>2673</v>
      </c>
      <c r="AW267" s="11" t="s">
        <v>4824</v>
      </c>
      <c r="AX267" s="11" t="s">
        <v>833</v>
      </c>
      <c r="AY267" s="11" t="s">
        <v>910</v>
      </c>
      <c r="AZ267" s="11">
        <v>153</v>
      </c>
      <c r="BA267" s="11">
        <v>40</v>
      </c>
      <c r="BC267" s="11" t="s">
        <v>4926</v>
      </c>
    </row>
    <row r="268" spans="1:55" x14ac:dyDescent="0.25">
      <c r="A268" t="str">
        <f t="shared" si="7"/>
        <v>С/46Болезнь Ньюкасла уровень антител</v>
      </c>
      <c r="B268" t="str">
        <f>IF(E268="","",INDEX(Лаборатории!A:A,MATCH('Производственный контроль'!E268,Лаборатории!B:B,0)))</f>
        <v xml:space="preserve">КУРИНОЕ ЦАРСТВО АО </v>
      </c>
      <c r="C268" t="str">
        <f>IF(E268="","",VLOOKUP(E268,Лаборатории!B:D,3,0))</f>
        <v>U377_CHL</v>
      </c>
      <c r="D268" s="12">
        <v>45667</v>
      </c>
      <c r="E268" s="11" t="s">
        <v>793</v>
      </c>
      <c r="F268" s="11" t="s">
        <v>544</v>
      </c>
      <c r="G268" s="11" t="s">
        <v>542</v>
      </c>
      <c r="H268" s="11" t="s">
        <v>312</v>
      </c>
      <c r="I268" s="11" t="s">
        <v>3434</v>
      </c>
      <c r="J268" t="str">
        <f>IF(L268="","",VLOOKUP(L268,Продукция!B:D,3,0))</f>
        <v>Биологический_материал</v>
      </c>
      <c r="K268" t="str">
        <f>IF(L268="","",VLOOKUP(L268,Продукция!B:C,2,0))</f>
        <v>Сыворотка крови</v>
      </c>
      <c r="L268" s="151" t="s">
        <v>302</v>
      </c>
      <c r="M268">
        <f>IF(L268="","",VLOOKUP(L268,Продукция!B:L,11,0))</f>
        <v>0</v>
      </c>
      <c r="N268" s="11" t="s">
        <v>873</v>
      </c>
      <c r="P268" s="11" t="s">
        <v>340</v>
      </c>
      <c r="Q268" s="11" t="s">
        <v>854</v>
      </c>
      <c r="R268" s="153" t="s">
        <v>4905</v>
      </c>
      <c r="S268" s="11">
        <v>20</v>
      </c>
      <c r="T268" s="11" t="s">
        <v>4925</v>
      </c>
      <c r="V268" s="14">
        <v>45662</v>
      </c>
      <c r="Z268" s="11" t="s">
        <v>4823</v>
      </c>
      <c r="AA268" s="15">
        <v>0.47569444444444442</v>
      </c>
      <c r="AB268" t="str">
        <f>IF(L268="","",VLOOKUP(L268&amp;I268,Продукция!A:I,9,0))</f>
        <v>рекомендация производителя набора</v>
      </c>
      <c r="AC268" s="14">
        <v>45671</v>
      </c>
      <c r="AD268" s="11" t="s">
        <v>2673</v>
      </c>
      <c r="AE268" s="11" t="s">
        <v>4823</v>
      </c>
      <c r="AF268" t="str">
        <f>IF(AD268="","",VLOOKUP(AD268,'Сотрудники и ссылки'!A:B,2,0))</f>
        <v>Серолог</v>
      </c>
      <c r="AG268">
        <f>IF(AD268="","",VLOOKUP(AD268,'Сотрудники и ссылки'!A:C,3,0))</f>
        <v>20001771</v>
      </c>
      <c r="AH268" s="11" t="s">
        <v>2673</v>
      </c>
      <c r="AI268" t="str">
        <f>IF(AH268="","",VLOOKUP(AH268,'Сотрудники и ссылки'!A:B,2,0))</f>
        <v>Серолог</v>
      </c>
      <c r="AJ268">
        <f>IF(AH268="","",VLOOKUP(AH268,'Сотрудники и ссылки'!A:C,3,0))</f>
        <v>20001771</v>
      </c>
      <c r="AK268" s="14">
        <v>45671</v>
      </c>
      <c r="AL268" s="2">
        <f>IF(AK268="","",AK268+VLOOKUP(I268,'Вид исследования'!B:E,4,0))</f>
        <v>45672</v>
      </c>
      <c r="AM268" s="2">
        <f>IF(AK268="","",AK268+VLOOKUP(I268,'Вид исследования'!B:F,5,0))</f>
        <v>45672</v>
      </c>
      <c r="AN268" s="14">
        <v>45671</v>
      </c>
      <c r="AP268" s="11" t="s">
        <v>189</v>
      </c>
      <c r="AQ268" t="str">
        <f>IFERROR(IF(L268="","",VLOOKUP(L268&amp;I268,Продукция!A:K,11,0)),"обратитесь к админ справочника")</f>
        <v>согласно рекомендациям производителя теста</v>
      </c>
      <c r="AR268" s="11" t="s">
        <v>4823</v>
      </c>
      <c r="AS268" t="str">
        <f>IFERROR(IF(L268="","",VLOOKUP(L268&amp;I268,Продукция!A:J,10,0)),"обратитесь к админ справочника")</f>
        <v>инструкция по применению набора РЗГА Ньюкасла</v>
      </c>
      <c r="AT268" s="11" t="s">
        <v>4823</v>
      </c>
      <c r="AU268" s="11" t="s">
        <v>4823</v>
      </c>
      <c r="AV268" s="11" t="s">
        <v>2673</v>
      </c>
      <c r="AW268" s="11" t="s">
        <v>4824</v>
      </c>
      <c r="AX268" s="11" t="s">
        <v>833</v>
      </c>
      <c r="AY268" s="11" t="s">
        <v>912</v>
      </c>
      <c r="AZ268" s="11">
        <v>153</v>
      </c>
      <c r="BA268" s="11">
        <v>40</v>
      </c>
      <c r="BC268" s="11" t="s">
        <v>4926</v>
      </c>
    </row>
    <row r="269" spans="1:55" x14ac:dyDescent="0.25">
      <c r="A269" t="str">
        <f t="shared" si="7"/>
        <v>С/46Болезнь Ньюкасла уровень антител</v>
      </c>
      <c r="B269" t="str">
        <f>IF(E269="","",INDEX(Лаборатории!A:A,MATCH('Производственный контроль'!E269,Лаборатории!B:B,0)))</f>
        <v xml:space="preserve">КУРИНОЕ ЦАРСТВО АО </v>
      </c>
      <c r="C269" t="str">
        <f>IF(E269="","",VLOOKUP(E269,Лаборатории!B:D,3,0))</f>
        <v>U377_CHL</v>
      </c>
      <c r="D269" s="12">
        <v>45667</v>
      </c>
      <c r="E269" s="11" t="s">
        <v>793</v>
      </c>
      <c r="F269" s="11" t="s">
        <v>544</v>
      </c>
      <c r="G269" s="11" t="s">
        <v>542</v>
      </c>
      <c r="H269" s="11" t="s">
        <v>312</v>
      </c>
      <c r="I269" s="11" t="s">
        <v>3434</v>
      </c>
      <c r="J269" t="str">
        <f>IF(L269="","",VLOOKUP(L269,Продукция!B:D,3,0))</f>
        <v>Биологический_материал</v>
      </c>
      <c r="K269" t="str">
        <f>IF(L269="","",VLOOKUP(L269,Продукция!B:C,2,0))</f>
        <v>Сыворотка крови</v>
      </c>
      <c r="L269" s="151" t="s">
        <v>302</v>
      </c>
      <c r="M269">
        <f>IF(L269="","",VLOOKUP(L269,Продукция!B:L,11,0))</f>
        <v>0</v>
      </c>
      <c r="N269" s="11" t="s">
        <v>873</v>
      </c>
      <c r="P269" s="11" t="s">
        <v>340</v>
      </c>
      <c r="Q269" s="11" t="s">
        <v>854</v>
      </c>
      <c r="R269" s="153" t="s">
        <v>4906</v>
      </c>
      <c r="S269" s="11">
        <v>20</v>
      </c>
      <c r="T269" s="11" t="s">
        <v>4925</v>
      </c>
      <c r="V269" s="14">
        <v>45662</v>
      </c>
      <c r="Z269" s="11" t="s">
        <v>4823</v>
      </c>
      <c r="AA269" s="15">
        <v>0.47569444444444442</v>
      </c>
      <c r="AB269" t="str">
        <f>IF(L269="","",VLOOKUP(L269&amp;I269,Продукция!A:I,9,0))</f>
        <v>рекомендация производителя набора</v>
      </c>
      <c r="AC269" s="14">
        <v>45671</v>
      </c>
      <c r="AD269" s="11" t="s">
        <v>2673</v>
      </c>
      <c r="AE269" s="11" t="s">
        <v>4823</v>
      </c>
      <c r="AF269" t="str">
        <f>IF(AD269="","",VLOOKUP(AD269,'Сотрудники и ссылки'!A:B,2,0))</f>
        <v>Серолог</v>
      </c>
      <c r="AG269">
        <f>IF(AD269="","",VLOOKUP(AD269,'Сотрудники и ссылки'!A:C,3,0))</f>
        <v>20001771</v>
      </c>
      <c r="AH269" s="11" t="s">
        <v>2673</v>
      </c>
      <c r="AI269" t="str">
        <f>IF(AH269="","",VLOOKUP(AH269,'Сотрудники и ссылки'!A:B,2,0))</f>
        <v>Серолог</v>
      </c>
      <c r="AJ269">
        <f>IF(AH269="","",VLOOKUP(AH269,'Сотрудники и ссылки'!A:C,3,0))</f>
        <v>20001771</v>
      </c>
      <c r="AK269" s="14">
        <v>45671</v>
      </c>
      <c r="AL269" s="2">
        <f>IF(AK269="","",AK269+VLOOKUP(I269,'Вид исследования'!B:E,4,0))</f>
        <v>45672</v>
      </c>
      <c r="AM269" s="2">
        <f>IF(AK269="","",AK269+VLOOKUP(I269,'Вид исследования'!B:F,5,0))</f>
        <v>45672</v>
      </c>
      <c r="AN269" s="14">
        <v>45671</v>
      </c>
      <c r="AP269" s="11" t="s">
        <v>189</v>
      </c>
      <c r="AQ269" t="str">
        <f>IFERROR(IF(L269="","",VLOOKUP(L269&amp;I269,Продукция!A:K,11,0)),"обратитесь к админ справочника")</f>
        <v>согласно рекомендациям производителя теста</v>
      </c>
      <c r="AR269" s="11" t="s">
        <v>4823</v>
      </c>
      <c r="AS269" t="str">
        <f>IFERROR(IF(L269="","",VLOOKUP(L269&amp;I269,Продукция!A:J,10,0)),"обратитесь к админ справочника")</f>
        <v>инструкция по применению набора РЗГА Ньюкасла</v>
      </c>
      <c r="AT269" s="11" t="s">
        <v>4823</v>
      </c>
      <c r="AU269" s="11" t="s">
        <v>4823</v>
      </c>
      <c r="AV269" s="11" t="s">
        <v>2673</v>
      </c>
      <c r="AW269" s="11" t="s">
        <v>4824</v>
      </c>
      <c r="AX269" s="11" t="s">
        <v>833</v>
      </c>
      <c r="AY269" s="11" t="s">
        <v>893</v>
      </c>
      <c r="AZ269" s="11">
        <v>153</v>
      </c>
      <c r="BA269" s="11">
        <v>40</v>
      </c>
      <c r="BC269" s="11" t="s">
        <v>4926</v>
      </c>
    </row>
    <row r="270" spans="1:55" x14ac:dyDescent="0.25">
      <c r="A270" t="str">
        <f t="shared" si="7"/>
        <v>С/46Болезнь Ньюкасла уровень антител</v>
      </c>
      <c r="B270" t="str">
        <f>IF(E270="","",INDEX(Лаборатории!A:A,MATCH('Производственный контроль'!E270,Лаборатории!B:B,0)))</f>
        <v xml:space="preserve">КУРИНОЕ ЦАРСТВО АО </v>
      </c>
      <c r="C270" t="str">
        <f>IF(E270="","",VLOOKUP(E270,Лаборатории!B:D,3,0))</f>
        <v>U377_CHL</v>
      </c>
      <c r="D270" s="12">
        <v>45667</v>
      </c>
      <c r="E270" s="11" t="s">
        <v>793</v>
      </c>
      <c r="F270" s="11" t="s">
        <v>544</v>
      </c>
      <c r="G270" s="11" t="s">
        <v>542</v>
      </c>
      <c r="H270" s="11" t="s">
        <v>312</v>
      </c>
      <c r="I270" s="11" t="s">
        <v>3434</v>
      </c>
      <c r="J270" t="str">
        <f>IF(L270="","",VLOOKUP(L270,Продукция!B:D,3,0))</f>
        <v>Биологический_материал</v>
      </c>
      <c r="K270" t="str">
        <f>IF(L270="","",VLOOKUP(L270,Продукция!B:C,2,0))</f>
        <v>Сыворотка крови</v>
      </c>
      <c r="L270" s="151" t="s">
        <v>302</v>
      </c>
      <c r="M270">
        <f>IF(L270="","",VLOOKUP(L270,Продукция!B:L,11,0))</f>
        <v>0</v>
      </c>
      <c r="N270" s="11" t="s">
        <v>873</v>
      </c>
      <c r="P270" s="11" t="s">
        <v>340</v>
      </c>
      <c r="Q270" s="11" t="s">
        <v>854</v>
      </c>
      <c r="R270" s="153" t="s">
        <v>4907</v>
      </c>
      <c r="S270" s="11">
        <v>20</v>
      </c>
      <c r="T270" s="11" t="s">
        <v>4925</v>
      </c>
      <c r="V270" s="14">
        <v>45663</v>
      </c>
      <c r="Z270" s="11" t="s">
        <v>4823</v>
      </c>
      <c r="AA270" s="15">
        <v>0.47569444444444442</v>
      </c>
      <c r="AB270" t="str">
        <f>IF(L270="","",VLOOKUP(L270&amp;I270,Продукция!A:I,9,0))</f>
        <v>рекомендация производителя набора</v>
      </c>
      <c r="AC270" s="14">
        <v>45671</v>
      </c>
      <c r="AD270" s="11" t="s">
        <v>2673</v>
      </c>
      <c r="AE270" s="11" t="s">
        <v>4823</v>
      </c>
      <c r="AF270" t="str">
        <f>IF(AD270="","",VLOOKUP(AD270,'Сотрудники и ссылки'!A:B,2,0))</f>
        <v>Серолог</v>
      </c>
      <c r="AG270">
        <f>IF(AD270="","",VLOOKUP(AD270,'Сотрудники и ссылки'!A:C,3,0))</f>
        <v>20001771</v>
      </c>
      <c r="AH270" s="11" t="s">
        <v>2673</v>
      </c>
      <c r="AI270" t="str">
        <f>IF(AH270="","",VLOOKUP(AH270,'Сотрудники и ссылки'!A:B,2,0))</f>
        <v>Серолог</v>
      </c>
      <c r="AJ270">
        <f>IF(AH270="","",VLOOKUP(AH270,'Сотрудники и ссылки'!A:C,3,0))</f>
        <v>20001771</v>
      </c>
      <c r="AK270" s="14">
        <v>45671</v>
      </c>
      <c r="AL270" s="2">
        <f>IF(AK270="","",AK270+VLOOKUP(I270,'Вид исследования'!B:E,4,0))</f>
        <v>45672</v>
      </c>
      <c r="AM270" s="2">
        <f>IF(AK270="","",AK270+VLOOKUP(I270,'Вид исследования'!B:F,5,0))</f>
        <v>45672</v>
      </c>
      <c r="AN270" s="14">
        <v>45671</v>
      </c>
      <c r="AP270" s="11" t="s">
        <v>189</v>
      </c>
      <c r="AQ270" t="str">
        <f>IFERROR(IF(L270="","",VLOOKUP(L270&amp;I270,Продукция!A:K,11,0)),"обратитесь к админ справочника")</f>
        <v>согласно рекомендациям производителя теста</v>
      </c>
      <c r="AR270" s="11" t="s">
        <v>4823</v>
      </c>
      <c r="AS270" t="str">
        <f>IFERROR(IF(L270="","",VLOOKUP(L270&amp;I270,Продукция!A:J,10,0)),"обратитесь к админ справочника")</f>
        <v>инструкция по применению набора РЗГА Ньюкасла</v>
      </c>
      <c r="AT270" s="11" t="s">
        <v>4823</v>
      </c>
      <c r="AU270" s="11" t="s">
        <v>4823</v>
      </c>
      <c r="AV270" s="11" t="s">
        <v>2673</v>
      </c>
      <c r="AW270" s="11" t="s">
        <v>4824</v>
      </c>
      <c r="AX270" s="11" t="s">
        <v>833</v>
      </c>
      <c r="AY270" s="11" t="s">
        <v>895</v>
      </c>
      <c r="AZ270" s="11">
        <v>153</v>
      </c>
      <c r="BA270" s="11">
        <v>39</v>
      </c>
      <c r="BC270" s="11" t="s">
        <v>4926</v>
      </c>
    </row>
    <row r="271" spans="1:55" x14ac:dyDescent="0.25">
      <c r="A271" t="str">
        <f t="shared" ref="A271:A334" si="8">T271&amp;I271</f>
        <v>С/46Болезнь Ньюкасла уровень антител</v>
      </c>
      <c r="B271" t="str">
        <f>IF(E271="","",INDEX(Лаборатории!A:A,MATCH('Производственный контроль'!E271,Лаборатории!B:B,0)))</f>
        <v xml:space="preserve">КУРИНОЕ ЦАРСТВО АО </v>
      </c>
      <c r="C271" t="str">
        <f>IF(E271="","",VLOOKUP(E271,Лаборатории!B:D,3,0))</f>
        <v>U377_CHL</v>
      </c>
      <c r="D271" s="12">
        <v>45667</v>
      </c>
      <c r="E271" s="11" t="s">
        <v>793</v>
      </c>
      <c r="F271" s="11" t="s">
        <v>544</v>
      </c>
      <c r="G271" s="11" t="s">
        <v>542</v>
      </c>
      <c r="H271" s="11" t="s">
        <v>312</v>
      </c>
      <c r="I271" s="11" t="s">
        <v>3434</v>
      </c>
      <c r="J271" t="str">
        <f>IF(L271="","",VLOOKUP(L271,Продукция!B:D,3,0))</f>
        <v>Биологический_материал</v>
      </c>
      <c r="K271" t="str">
        <f>IF(L271="","",VLOOKUP(L271,Продукция!B:C,2,0))</f>
        <v>Сыворотка крови</v>
      </c>
      <c r="L271" s="151" t="s">
        <v>302</v>
      </c>
      <c r="M271">
        <f>IF(L271="","",VLOOKUP(L271,Продукция!B:L,11,0))</f>
        <v>0</v>
      </c>
      <c r="N271" s="11" t="s">
        <v>873</v>
      </c>
      <c r="P271" s="11" t="s">
        <v>340</v>
      </c>
      <c r="Q271" s="11" t="s">
        <v>854</v>
      </c>
      <c r="R271" s="153" t="s">
        <v>4908</v>
      </c>
      <c r="S271" s="11">
        <v>20</v>
      </c>
      <c r="T271" s="11" t="s">
        <v>4925</v>
      </c>
      <c r="V271" s="14">
        <v>45663</v>
      </c>
      <c r="Z271" s="11" t="s">
        <v>4823</v>
      </c>
      <c r="AA271" s="15">
        <v>0.47569444444444442</v>
      </c>
      <c r="AB271" t="str">
        <f>IF(L271="","",VLOOKUP(L271&amp;I271,Продукция!A:I,9,0))</f>
        <v>рекомендация производителя набора</v>
      </c>
      <c r="AC271" s="14">
        <v>45671</v>
      </c>
      <c r="AD271" s="11" t="s">
        <v>2673</v>
      </c>
      <c r="AE271" s="11" t="s">
        <v>4823</v>
      </c>
      <c r="AF271" t="str">
        <f>IF(AD271="","",VLOOKUP(AD271,'Сотрудники и ссылки'!A:B,2,0))</f>
        <v>Серолог</v>
      </c>
      <c r="AG271">
        <f>IF(AD271="","",VLOOKUP(AD271,'Сотрудники и ссылки'!A:C,3,0))</f>
        <v>20001771</v>
      </c>
      <c r="AH271" s="11" t="s">
        <v>2673</v>
      </c>
      <c r="AI271" t="str">
        <f>IF(AH271="","",VLOOKUP(AH271,'Сотрудники и ссылки'!A:B,2,0))</f>
        <v>Серолог</v>
      </c>
      <c r="AJ271">
        <f>IF(AH271="","",VLOOKUP(AH271,'Сотрудники и ссылки'!A:C,3,0))</f>
        <v>20001771</v>
      </c>
      <c r="AK271" s="14">
        <v>45671</v>
      </c>
      <c r="AL271" s="2">
        <f>IF(AK271="","",AK271+VLOOKUP(I271,'Вид исследования'!B:E,4,0))</f>
        <v>45672</v>
      </c>
      <c r="AM271" s="2">
        <f>IF(AK271="","",AK271+VLOOKUP(I271,'Вид исследования'!B:F,5,0))</f>
        <v>45672</v>
      </c>
      <c r="AN271" s="14">
        <v>45671</v>
      </c>
      <c r="AP271" s="11" t="s">
        <v>189</v>
      </c>
      <c r="AQ271" t="str">
        <f>IFERROR(IF(L271="","",VLOOKUP(L271&amp;I271,Продукция!A:K,11,0)),"обратитесь к админ справочника")</f>
        <v>согласно рекомендациям производителя теста</v>
      </c>
      <c r="AR271" s="11" t="s">
        <v>4823</v>
      </c>
      <c r="AS271" t="str">
        <f>IFERROR(IF(L271="","",VLOOKUP(L271&amp;I271,Продукция!A:J,10,0)),"обратитесь к админ справочника")</f>
        <v>инструкция по применению набора РЗГА Ньюкасла</v>
      </c>
      <c r="AT271" s="11" t="s">
        <v>4823</v>
      </c>
      <c r="AU271" s="11" t="s">
        <v>4823</v>
      </c>
      <c r="AV271" s="11" t="s">
        <v>2673</v>
      </c>
      <c r="AW271" s="11" t="s">
        <v>4824</v>
      </c>
      <c r="AX271" s="11" t="s">
        <v>833</v>
      </c>
      <c r="AY271" s="11" t="s">
        <v>896</v>
      </c>
      <c r="AZ271" s="11">
        <v>153</v>
      </c>
      <c r="BA271" s="11">
        <v>39</v>
      </c>
      <c r="BC271" s="11" t="s">
        <v>4926</v>
      </c>
    </row>
    <row r="272" spans="1:55" x14ac:dyDescent="0.25">
      <c r="A272" t="str">
        <f t="shared" si="8"/>
        <v>С/46Болезнь Ньюкасла уровень антител</v>
      </c>
      <c r="B272" t="str">
        <f>IF(E272="","",INDEX(Лаборатории!A:A,MATCH('Производственный контроль'!E272,Лаборатории!B:B,0)))</f>
        <v xml:space="preserve">КУРИНОЕ ЦАРСТВО АО </v>
      </c>
      <c r="C272" t="str">
        <f>IF(E272="","",VLOOKUP(E272,Лаборатории!B:D,3,0))</f>
        <v>U377_CHL</v>
      </c>
      <c r="D272" s="12">
        <v>45667</v>
      </c>
      <c r="E272" s="11" t="s">
        <v>793</v>
      </c>
      <c r="F272" s="11" t="s">
        <v>544</v>
      </c>
      <c r="G272" s="11" t="s">
        <v>542</v>
      </c>
      <c r="H272" s="11" t="s">
        <v>312</v>
      </c>
      <c r="I272" s="11" t="s">
        <v>3434</v>
      </c>
      <c r="J272" t="str">
        <f>IF(L272="","",VLOOKUP(L272,Продукция!B:D,3,0))</f>
        <v>Биологический_материал</v>
      </c>
      <c r="K272" t="str">
        <f>IF(L272="","",VLOOKUP(L272,Продукция!B:C,2,0))</f>
        <v>Сыворотка крови</v>
      </c>
      <c r="L272" s="151" t="s">
        <v>302</v>
      </c>
      <c r="M272">
        <f>IF(L272="","",VLOOKUP(L272,Продукция!B:L,11,0))</f>
        <v>0</v>
      </c>
      <c r="N272" s="11" t="s">
        <v>873</v>
      </c>
      <c r="P272" s="11" t="s">
        <v>340</v>
      </c>
      <c r="Q272" s="11" t="s">
        <v>854</v>
      </c>
      <c r="R272" s="153" t="s">
        <v>4909</v>
      </c>
      <c r="S272" s="11">
        <v>20</v>
      </c>
      <c r="T272" s="11" t="s">
        <v>4925</v>
      </c>
      <c r="V272" s="14">
        <v>45663</v>
      </c>
      <c r="Z272" s="11" t="s">
        <v>4823</v>
      </c>
      <c r="AA272" s="15">
        <v>0.47569444444444442</v>
      </c>
      <c r="AB272" t="str">
        <f>IF(L272="","",VLOOKUP(L272&amp;I272,Продукция!A:I,9,0))</f>
        <v>рекомендация производителя набора</v>
      </c>
      <c r="AC272" s="14">
        <v>45671</v>
      </c>
      <c r="AD272" s="11" t="s">
        <v>2673</v>
      </c>
      <c r="AE272" s="11" t="s">
        <v>4823</v>
      </c>
      <c r="AF272" t="str">
        <f>IF(AD272="","",VLOOKUP(AD272,'Сотрудники и ссылки'!A:B,2,0))</f>
        <v>Серолог</v>
      </c>
      <c r="AG272">
        <f>IF(AD272="","",VLOOKUP(AD272,'Сотрудники и ссылки'!A:C,3,0))</f>
        <v>20001771</v>
      </c>
      <c r="AH272" s="11" t="s">
        <v>2673</v>
      </c>
      <c r="AI272" t="str">
        <f>IF(AH272="","",VLOOKUP(AH272,'Сотрудники и ссылки'!A:B,2,0))</f>
        <v>Серолог</v>
      </c>
      <c r="AJ272">
        <f>IF(AH272="","",VLOOKUP(AH272,'Сотрудники и ссылки'!A:C,3,0))</f>
        <v>20001771</v>
      </c>
      <c r="AK272" s="14">
        <v>45671</v>
      </c>
      <c r="AL272" s="2">
        <f>IF(AK272="","",AK272+VLOOKUP(I272,'Вид исследования'!B:E,4,0))</f>
        <v>45672</v>
      </c>
      <c r="AM272" s="2">
        <f>IF(AK272="","",AK272+VLOOKUP(I272,'Вид исследования'!B:F,5,0))</f>
        <v>45672</v>
      </c>
      <c r="AN272" s="14">
        <v>45671</v>
      </c>
      <c r="AP272" s="11" t="s">
        <v>189</v>
      </c>
      <c r="AQ272" t="str">
        <f>IFERROR(IF(L272="","",VLOOKUP(L272&amp;I272,Продукция!A:K,11,0)),"обратитесь к админ справочника")</f>
        <v>согласно рекомендациям производителя теста</v>
      </c>
      <c r="AR272" s="11" t="s">
        <v>4823</v>
      </c>
      <c r="AS272" t="str">
        <f>IFERROR(IF(L272="","",VLOOKUP(L272&amp;I272,Продукция!A:J,10,0)),"обратитесь к админ справочника")</f>
        <v>инструкция по применению набора РЗГА Ньюкасла</v>
      </c>
      <c r="AT272" s="11" t="s">
        <v>4823</v>
      </c>
      <c r="AU272" s="11" t="s">
        <v>4823</v>
      </c>
      <c r="AV272" s="11" t="s">
        <v>2673</v>
      </c>
      <c r="AW272" s="11" t="s">
        <v>4824</v>
      </c>
      <c r="AX272" s="11" t="s">
        <v>833</v>
      </c>
      <c r="AY272" s="11" t="s">
        <v>897</v>
      </c>
      <c r="AZ272" s="11">
        <v>153</v>
      </c>
      <c r="BA272" s="11">
        <v>39</v>
      </c>
      <c r="BC272" s="11" t="s">
        <v>4926</v>
      </c>
    </row>
    <row r="273" spans="1:55" x14ac:dyDescent="0.25">
      <c r="A273" t="str">
        <f t="shared" si="8"/>
        <v>С/46Болезнь Ньюкасла уровень антител</v>
      </c>
      <c r="B273" t="str">
        <f>IF(E273="","",INDEX(Лаборатории!A:A,MATCH('Производственный контроль'!E273,Лаборатории!B:B,0)))</f>
        <v xml:space="preserve">КУРИНОЕ ЦАРСТВО АО </v>
      </c>
      <c r="C273" t="str">
        <f>IF(E273="","",VLOOKUP(E273,Лаборатории!B:D,3,0))</f>
        <v>U377_CHL</v>
      </c>
      <c r="D273" s="12">
        <v>45667</v>
      </c>
      <c r="E273" s="11" t="s">
        <v>793</v>
      </c>
      <c r="F273" s="11" t="s">
        <v>544</v>
      </c>
      <c r="G273" s="11" t="s">
        <v>542</v>
      </c>
      <c r="H273" s="11" t="s">
        <v>312</v>
      </c>
      <c r="I273" s="11" t="s">
        <v>3434</v>
      </c>
      <c r="J273" t="str">
        <f>IF(L273="","",VLOOKUP(L273,Продукция!B:D,3,0))</f>
        <v>Биологический_материал</v>
      </c>
      <c r="K273" t="str">
        <f>IF(L273="","",VLOOKUP(L273,Продукция!B:C,2,0))</f>
        <v>Сыворотка крови</v>
      </c>
      <c r="L273" s="151" t="s">
        <v>302</v>
      </c>
      <c r="M273">
        <f>IF(L273="","",VLOOKUP(L273,Продукция!B:L,11,0))</f>
        <v>0</v>
      </c>
      <c r="N273" s="11" t="s">
        <v>873</v>
      </c>
      <c r="P273" s="11" t="s">
        <v>340</v>
      </c>
      <c r="Q273" s="11" t="s">
        <v>854</v>
      </c>
      <c r="R273" s="153" t="s">
        <v>4910</v>
      </c>
      <c r="S273" s="11">
        <v>20</v>
      </c>
      <c r="T273" s="11" t="s">
        <v>4925</v>
      </c>
      <c r="V273" s="14">
        <v>45663</v>
      </c>
      <c r="Z273" s="11" t="s">
        <v>4823</v>
      </c>
      <c r="AA273" s="15">
        <v>0.47569444444444442</v>
      </c>
      <c r="AB273" t="str">
        <f>IF(L273="","",VLOOKUP(L273&amp;I273,Продукция!A:I,9,0))</f>
        <v>рекомендация производителя набора</v>
      </c>
      <c r="AC273" s="14">
        <v>45671</v>
      </c>
      <c r="AD273" s="11" t="s">
        <v>2673</v>
      </c>
      <c r="AE273" s="11" t="s">
        <v>4823</v>
      </c>
      <c r="AF273" t="str">
        <f>IF(AD273="","",VLOOKUP(AD273,'Сотрудники и ссылки'!A:B,2,0))</f>
        <v>Серолог</v>
      </c>
      <c r="AG273">
        <f>IF(AD273="","",VLOOKUP(AD273,'Сотрудники и ссылки'!A:C,3,0))</f>
        <v>20001771</v>
      </c>
      <c r="AH273" s="11" t="s">
        <v>2673</v>
      </c>
      <c r="AI273" t="str">
        <f>IF(AH273="","",VLOOKUP(AH273,'Сотрудники и ссылки'!A:B,2,0))</f>
        <v>Серолог</v>
      </c>
      <c r="AJ273">
        <f>IF(AH273="","",VLOOKUP(AH273,'Сотрудники и ссылки'!A:C,3,0))</f>
        <v>20001771</v>
      </c>
      <c r="AK273" s="14">
        <v>45671</v>
      </c>
      <c r="AL273" s="2">
        <f>IF(AK273="","",AK273+VLOOKUP(I273,'Вид исследования'!B:E,4,0))</f>
        <v>45672</v>
      </c>
      <c r="AM273" s="2">
        <f>IF(AK273="","",AK273+VLOOKUP(I273,'Вид исследования'!B:F,5,0))</f>
        <v>45672</v>
      </c>
      <c r="AN273" s="14">
        <v>45671</v>
      </c>
      <c r="AP273" s="11" t="s">
        <v>189</v>
      </c>
      <c r="AQ273" t="str">
        <f>IFERROR(IF(L273="","",VLOOKUP(L273&amp;I273,Продукция!A:K,11,0)),"обратитесь к админ справочника")</f>
        <v>согласно рекомендациям производителя теста</v>
      </c>
      <c r="AR273" s="11" t="s">
        <v>4823</v>
      </c>
      <c r="AS273" t="str">
        <f>IFERROR(IF(L273="","",VLOOKUP(L273&amp;I273,Продукция!A:J,10,0)),"обратитесь к админ справочника")</f>
        <v>инструкция по применению набора РЗГА Ньюкасла</v>
      </c>
      <c r="AT273" s="11" t="s">
        <v>4823</v>
      </c>
      <c r="AU273" s="11" t="s">
        <v>4823</v>
      </c>
      <c r="AV273" s="11" t="s">
        <v>2673</v>
      </c>
      <c r="AW273" s="11" t="s">
        <v>4824</v>
      </c>
      <c r="AX273" s="11" t="s">
        <v>833</v>
      </c>
      <c r="AY273" s="11" t="s">
        <v>898</v>
      </c>
      <c r="AZ273" s="11">
        <v>153</v>
      </c>
      <c r="BA273" s="11">
        <v>39</v>
      </c>
      <c r="BC273" s="11" t="s">
        <v>4926</v>
      </c>
    </row>
    <row r="274" spans="1:55" x14ac:dyDescent="0.25">
      <c r="A274" t="str">
        <f t="shared" si="8"/>
        <v>С/46Болезнь Ньюкасла уровень антител</v>
      </c>
      <c r="B274" t="str">
        <f>IF(E274="","",INDEX(Лаборатории!A:A,MATCH('Производственный контроль'!E274,Лаборатории!B:B,0)))</f>
        <v xml:space="preserve">КУРИНОЕ ЦАРСТВО АО </v>
      </c>
      <c r="C274" t="str">
        <f>IF(E274="","",VLOOKUP(E274,Лаборатории!B:D,3,0))</f>
        <v>U377_CHL</v>
      </c>
      <c r="D274" s="12">
        <v>45667</v>
      </c>
      <c r="E274" s="11" t="s">
        <v>793</v>
      </c>
      <c r="F274" s="11" t="s">
        <v>544</v>
      </c>
      <c r="G274" s="11" t="s">
        <v>542</v>
      </c>
      <c r="H274" s="11" t="s">
        <v>312</v>
      </c>
      <c r="I274" s="11" t="s">
        <v>3434</v>
      </c>
      <c r="J274" t="str">
        <f>IF(L274="","",VLOOKUP(L274,Продукция!B:D,3,0))</f>
        <v>Биологический_материал</v>
      </c>
      <c r="K274" t="str">
        <f>IF(L274="","",VLOOKUP(L274,Продукция!B:C,2,0))</f>
        <v>Сыворотка крови</v>
      </c>
      <c r="L274" s="151" t="s">
        <v>302</v>
      </c>
      <c r="M274">
        <f>IF(L274="","",VLOOKUP(L274,Продукция!B:L,11,0))</f>
        <v>0</v>
      </c>
      <c r="N274" s="11" t="s">
        <v>873</v>
      </c>
      <c r="P274" s="11" t="s">
        <v>340</v>
      </c>
      <c r="Q274" s="11" t="s">
        <v>854</v>
      </c>
      <c r="R274" s="153" t="s">
        <v>4911</v>
      </c>
      <c r="S274" s="11">
        <v>20</v>
      </c>
      <c r="T274" s="11" t="s">
        <v>4925</v>
      </c>
      <c r="V274" s="14">
        <v>45654</v>
      </c>
      <c r="Z274" s="11" t="s">
        <v>4823</v>
      </c>
      <c r="AA274" s="15">
        <v>0.47569444444444442</v>
      </c>
      <c r="AB274" t="str">
        <f>IF(L274="","",VLOOKUP(L274&amp;I274,Продукция!A:I,9,0))</f>
        <v>рекомендация производителя набора</v>
      </c>
      <c r="AC274" s="14">
        <v>45671</v>
      </c>
      <c r="AD274" s="11" t="s">
        <v>2673</v>
      </c>
      <c r="AE274" s="11" t="s">
        <v>4823</v>
      </c>
      <c r="AF274" t="str">
        <f>IF(AD274="","",VLOOKUP(AD274,'Сотрудники и ссылки'!A:B,2,0))</f>
        <v>Серолог</v>
      </c>
      <c r="AG274">
        <f>IF(AD274="","",VLOOKUP(AD274,'Сотрудники и ссылки'!A:C,3,0))</f>
        <v>20001771</v>
      </c>
      <c r="AH274" s="11" t="s">
        <v>2673</v>
      </c>
      <c r="AI274" t="str">
        <f>IF(AH274="","",VLOOKUP(AH274,'Сотрудники и ссылки'!A:B,2,0))</f>
        <v>Серолог</v>
      </c>
      <c r="AJ274">
        <f>IF(AH274="","",VLOOKUP(AH274,'Сотрудники и ссылки'!A:C,3,0))</f>
        <v>20001771</v>
      </c>
      <c r="AK274" s="14">
        <v>45671</v>
      </c>
      <c r="AL274" s="2">
        <f>IF(AK274="","",AK274+VLOOKUP(I274,'Вид исследования'!B:E,4,0))</f>
        <v>45672</v>
      </c>
      <c r="AM274" s="2">
        <f>IF(AK274="","",AK274+VLOOKUP(I274,'Вид исследования'!B:F,5,0))</f>
        <v>45672</v>
      </c>
      <c r="AN274" s="14">
        <v>45671</v>
      </c>
      <c r="AP274" s="11" t="s">
        <v>189</v>
      </c>
      <c r="AQ274" t="str">
        <f>IFERROR(IF(L274="","",VLOOKUP(L274&amp;I274,Продукция!A:K,11,0)),"обратитесь к админ справочника")</f>
        <v>согласно рекомендациям производителя теста</v>
      </c>
      <c r="AR274" s="11" t="s">
        <v>4823</v>
      </c>
      <c r="AS274" t="str">
        <f>IFERROR(IF(L274="","",VLOOKUP(L274&amp;I274,Продукция!A:J,10,0)),"обратитесь к админ справочника")</f>
        <v>инструкция по применению набора РЗГА Ньюкасла</v>
      </c>
      <c r="AT274" s="11" t="s">
        <v>4823</v>
      </c>
      <c r="AU274" s="11" t="s">
        <v>4823</v>
      </c>
      <c r="AV274" s="11" t="s">
        <v>2673</v>
      </c>
      <c r="AW274" s="11" t="s">
        <v>4824</v>
      </c>
      <c r="AX274" s="11" t="s">
        <v>363</v>
      </c>
      <c r="AY274" s="11" t="s">
        <v>2725</v>
      </c>
      <c r="AZ274" s="11">
        <v>153</v>
      </c>
      <c r="BA274" s="11">
        <v>37</v>
      </c>
      <c r="BC274" s="11" t="s">
        <v>4926</v>
      </c>
    </row>
    <row r="275" spans="1:55" x14ac:dyDescent="0.25">
      <c r="A275" t="str">
        <f t="shared" si="8"/>
        <v>С/46Болезнь Ньюкасла уровень антител</v>
      </c>
      <c r="B275" t="str">
        <f>IF(E275="","",INDEX(Лаборатории!A:A,MATCH('Производственный контроль'!E275,Лаборатории!B:B,0)))</f>
        <v xml:space="preserve">КУРИНОЕ ЦАРСТВО АО </v>
      </c>
      <c r="C275" t="str">
        <f>IF(E275="","",VLOOKUP(E275,Лаборатории!B:D,3,0))</f>
        <v>U377_CHL</v>
      </c>
      <c r="D275" s="12">
        <v>45667</v>
      </c>
      <c r="E275" s="11" t="s">
        <v>793</v>
      </c>
      <c r="F275" s="11" t="s">
        <v>544</v>
      </c>
      <c r="G275" s="11" t="s">
        <v>542</v>
      </c>
      <c r="H275" s="11" t="s">
        <v>312</v>
      </c>
      <c r="I275" s="11" t="s">
        <v>3434</v>
      </c>
      <c r="J275" t="str">
        <f>IF(L275="","",VLOOKUP(L275,Продукция!B:D,3,0))</f>
        <v>Биологический_материал</v>
      </c>
      <c r="K275" t="str">
        <f>IF(L275="","",VLOOKUP(L275,Продукция!B:C,2,0))</f>
        <v>Сыворотка крови</v>
      </c>
      <c r="L275" s="151" t="s">
        <v>302</v>
      </c>
      <c r="M275">
        <f>IF(L275="","",VLOOKUP(L275,Продукция!B:L,11,0))</f>
        <v>0</v>
      </c>
      <c r="N275" s="11" t="s">
        <v>873</v>
      </c>
      <c r="P275" s="11" t="s">
        <v>340</v>
      </c>
      <c r="Q275" s="11" t="s">
        <v>854</v>
      </c>
      <c r="R275" s="153" t="s">
        <v>4912</v>
      </c>
      <c r="S275" s="11">
        <v>20</v>
      </c>
      <c r="T275" s="11" t="s">
        <v>4925</v>
      </c>
      <c r="V275" s="14">
        <v>45654</v>
      </c>
      <c r="Z275" s="11" t="s">
        <v>4823</v>
      </c>
      <c r="AA275" s="15">
        <v>0.47569444444444442</v>
      </c>
      <c r="AB275" t="str">
        <f>IF(L275="","",VLOOKUP(L275&amp;I275,Продукция!A:I,9,0))</f>
        <v>рекомендация производителя набора</v>
      </c>
      <c r="AC275" s="14">
        <v>45671</v>
      </c>
      <c r="AD275" s="11" t="s">
        <v>2673</v>
      </c>
      <c r="AE275" s="11" t="s">
        <v>4823</v>
      </c>
      <c r="AF275" t="str">
        <f>IF(AD275="","",VLOOKUP(AD275,'Сотрудники и ссылки'!A:B,2,0))</f>
        <v>Серолог</v>
      </c>
      <c r="AG275">
        <f>IF(AD275="","",VLOOKUP(AD275,'Сотрудники и ссылки'!A:C,3,0))</f>
        <v>20001771</v>
      </c>
      <c r="AH275" s="11" t="s">
        <v>2673</v>
      </c>
      <c r="AI275" t="str">
        <f>IF(AH275="","",VLOOKUP(AH275,'Сотрудники и ссылки'!A:B,2,0))</f>
        <v>Серолог</v>
      </c>
      <c r="AJ275">
        <f>IF(AH275="","",VLOOKUP(AH275,'Сотрудники и ссылки'!A:C,3,0))</f>
        <v>20001771</v>
      </c>
      <c r="AK275" s="14">
        <v>45671</v>
      </c>
      <c r="AL275" s="2">
        <f>IF(AK275="","",AK275+VLOOKUP(I275,'Вид исследования'!B:E,4,0))</f>
        <v>45672</v>
      </c>
      <c r="AM275" s="2">
        <f>IF(AK275="","",AK275+VLOOKUP(I275,'Вид исследования'!B:F,5,0))</f>
        <v>45672</v>
      </c>
      <c r="AN275" s="14">
        <v>45671</v>
      </c>
      <c r="AP275" s="11" t="s">
        <v>189</v>
      </c>
      <c r="AQ275" t="str">
        <f>IFERROR(IF(L275="","",VLOOKUP(L275&amp;I275,Продукция!A:K,11,0)),"обратитесь к админ справочника")</f>
        <v>согласно рекомендациям производителя теста</v>
      </c>
      <c r="AR275" s="11" t="s">
        <v>4823</v>
      </c>
      <c r="AS275" t="str">
        <f>IFERROR(IF(L275="","",VLOOKUP(L275&amp;I275,Продукция!A:J,10,0)),"обратитесь к админ справочника")</f>
        <v>инструкция по применению набора РЗГА Ньюкасла</v>
      </c>
      <c r="AT275" s="11" t="s">
        <v>4823</v>
      </c>
      <c r="AU275" s="11" t="s">
        <v>4823</v>
      </c>
      <c r="AV275" s="11" t="s">
        <v>2673</v>
      </c>
      <c r="AW275" s="11" t="s">
        <v>4824</v>
      </c>
      <c r="AX275" s="11" t="s">
        <v>363</v>
      </c>
      <c r="AY275" s="11" t="s">
        <v>2726</v>
      </c>
      <c r="AZ275" s="11">
        <v>153</v>
      </c>
      <c r="BA275" s="11">
        <v>37</v>
      </c>
      <c r="BC275" s="11" t="s">
        <v>4926</v>
      </c>
    </row>
    <row r="276" spans="1:55" x14ac:dyDescent="0.25">
      <c r="A276" t="str">
        <f t="shared" si="8"/>
        <v>С/46Болезнь Ньюкасла уровень антител</v>
      </c>
      <c r="B276" t="str">
        <f>IF(E276="","",INDEX(Лаборатории!A:A,MATCH('Производственный контроль'!E276,Лаборатории!B:B,0)))</f>
        <v xml:space="preserve">КУРИНОЕ ЦАРСТВО АО </v>
      </c>
      <c r="C276" t="str">
        <f>IF(E276="","",VLOOKUP(E276,Лаборатории!B:D,3,0))</f>
        <v>U377_CHL</v>
      </c>
      <c r="D276" s="12">
        <v>45667</v>
      </c>
      <c r="E276" s="11" t="s">
        <v>793</v>
      </c>
      <c r="F276" s="11" t="s">
        <v>544</v>
      </c>
      <c r="G276" s="11" t="s">
        <v>542</v>
      </c>
      <c r="H276" s="11" t="s">
        <v>312</v>
      </c>
      <c r="I276" s="11" t="s">
        <v>3434</v>
      </c>
      <c r="J276" t="str">
        <f>IF(L276="","",VLOOKUP(L276,Продукция!B:D,3,0))</f>
        <v>Биологический_материал</v>
      </c>
      <c r="K276" t="str">
        <f>IF(L276="","",VLOOKUP(L276,Продукция!B:C,2,0))</f>
        <v>Сыворотка крови</v>
      </c>
      <c r="L276" s="151" t="s">
        <v>302</v>
      </c>
      <c r="M276">
        <f>IF(L276="","",VLOOKUP(L276,Продукция!B:L,11,0))</f>
        <v>0</v>
      </c>
      <c r="N276" s="11" t="s">
        <v>873</v>
      </c>
      <c r="P276" s="11" t="s">
        <v>340</v>
      </c>
      <c r="Q276" s="11" t="s">
        <v>854</v>
      </c>
      <c r="R276" s="153" t="s">
        <v>4913</v>
      </c>
      <c r="S276" s="11">
        <v>20</v>
      </c>
      <c r="T276" s="11" t="s">
        <v>4925</v>
      </c>
      <c r="V276" s="14">
        <v>45654</v>
      </c>
      <c r="Z276" s="11" t="s">
        <v>4823</v>
      </c>
      <c r="AA276" s="15">
        <v>0.47569444444444442</v>
      </c>
      <c r="AB276" t="str">
        <f>IF(L276="","",VLOOKUP(L276&amp;I276,Продукция!A:I,9,0))</f>
        <v>рекомендация производителя набора</v>
      </c>
      <c r="AC276" s="14">
        <v>45671</v>
      </c>
      <c r="AD276" s="11" t="s">
        <v>2673</v>
      </c>
      <c r="AE276" s="11" t="s">
        <v>4823</v>
      </c>
      <c r="AF276" t="str">
        <f>IF(AD276="","",VLOOKUP(AD276,'Сотрудники и ссылки'!A:B,2,0))</f>
        <v>Серолог</v>
      </c>
      <c r="AG276">
        <f>IF(AD276="","",VLOOKUP(AD276,'Сотрудники и ссылки'!A:C,3,0))</f>
        <v>20001771</v>
      </c>
      <c r="AH276" s="11" t="s">
        <v>2673</v>
      </c>
      <c r="AI276" t="str">
        <f>IF(AH276="","",VLOOKUP(AH276,'Сотрудники и ссылки'!A:B,2,0))</f>
        <v>Серолог</v>
      </c>
      <c r="AJ276">
        <f>IF(AH276="","",VLOOKUP(AH276,'Сотрудники и ссылки'!A:C,3,0))</f>
        <v>20001771</v>
      </c>
      <c r="AK276" s="14">
        <v>45671</v>
      </c>
      <c r="AL276" s="2">
        <f>IF(AK276="","",AK276+VLOOKUP(I276,'Вид исследования'!B:E,4,0))</f>
        <v>45672</v>
      </c>
      <c r="AM276" s="2">
        <f>IF(AK276="","",AK276+VLOOKUP(I276,'Вид исследования'!B:F,5,0))</f>
        <v>45672</v>
      </c>
      <c r="AN276" s="14">
        <v>45671</v>
      </c>
      <c r="AP276" s="11" t="s">
        <v>189</v>
      </c>
      <c r="AQ276" t="str">
        <f>IFERROR(IF(L276="","",VLOOKUP(L276&amp;I276,Продукция!A:K,11,0)),"обратитесь к админ справочника")</f>
        <v>согласно рекомендациям производителя теста</v>
      </c>
      <c r="AR276" s="11" t="s">
        <v>4823</v>
      </c>
      <c r="AS276" t="str">
        <f>IFERROR(IF(L276="","",VLOOKUP(L276&amp;I276,Продукция!A:J,10,0)),"обратитесь к админ справочника")</f>
        <v>инструкция по применению набора РЗГА Ньюкасла</v>
      </c>
      <c r="AT276" s="11" t="s">
        <v>4823</v>
      </c>
      <c r="AU276" s="11" t="s">
        <v>4823</v>
      </c>
      <c r="AV276" s="11" t="s">
        <v>2673</v>
      </c>
      <c r="AW276" s="11" t="s">
        <v>4824</v>
      </c>
      <c r="AX276" s="11" t="s">
        <v>363</v>
      </c>
      <c r="AY276" s="11" t="s">
        <v>2727</v>
      </c>
      <c r="AZ276" s="11">
        <v>153</v>
      </c>
      <c r="BA276" s="11">
        <v>37</v>
      </c>
      <c r="BC276" s="11" t="s">
        <v>4926</v>
      </c>
    </row>
    <row r="277" spans="1:55" x14ac:dyDescent="0.25">
      <c r="A277" t="str">
        <f t="shared" si="8"/>
        <v>С/46Болезнь Ньюкасла уровень антител</v>
      </c>
      <c r="B277" t="str">
        <f>IF(E277="","",INDEX(Лаборатории!A:A,MATCH('Производственный контроль'!E277,Лаборатории!B:B,0)))</f>
        <v xml:space="preserve">КУРИНОЕ ЦАРСТВО АО </v>
      </c>
      <c r="C277" t="str">
        <f>IF(E277="","",VLOOKUP(E277,Лаборатории!B:D,3,0))</f>
        <v>U377_CHL</v>
      </c>
      <c r="D277" s="12">
        <v>45667</v>
      </c>
      <c r="E277" s="11" t="s">
        <v>793</v>
      </c>
      <c r="F277" s="11" t="s">
        <v>544</v>
      </c>
      <c r="G277" s="11" t="s">
        <v>542</v>
      </c>
      <c r="H277" s="11" t="s">
        <v>312</v>
      </c>
      <c r="I277" s="11" t="s">
        <v>3434</v>
      </c>
      <c r="J277" t="str">
        <f>IF(L277="","",VLOOKUP(L277,Продукция!B:D,3,0))</f>
        <v>Биологический_материал</v>
      </c>
      <c r="K277" t="str">
        <f>IF(L277="","",VLOOKUP(L277,Продукция!B:C,2,0))</f>
        <v>Сыворотка крови</v>
      </c>
      <c r="L277" s="151" t="s">
        <v>302</v>
      </c>
      <c r="M277">
        <f>IF(L277="","",VLOOKUP(L277,Продукция!B:L,11,0))</f>
        <v>0</v>
      </c>
      <c r="N277" s="11" t="s">
        <v>873</v>
      </c>
      <c r="P277" s="11" t="s">
        <v>340</v>
      </c>
      <c r="Q277" s="11" t="s">
        <v>854</v>
      </c>
      <c r="R277" s="153" t="s">
        <v>4914</v>
      </c>
      <c r="S277" s="11">
        <v>20</v>
      </c>
      <c r="T277" s="11" t="s">
        <v>4925</v>
      </c>
      <c r="V277" s="14">
        <v>45654</v>
      </c>
      <c r="Z277" s="11" t="s">
        <v>4823</v>
      </c>
      <c r="AA277" s="15">
        <v>0.47569444444444442</v>
      </c>
      <c r="AB277" t="str">
        <f>IF(L277="","",VLOOKUP(L277&amp;I277,Продукция!A:I,9,0))</f>
        <v>рекомендация производителя набора</v>
      </c>
      <c r="AC277" s="14">
        <v>45671</v>
      </c>
      <c r="AD277" s="11" t="s">
        <v>2673</v>
      </c>
      <c r="AE277" s="11" t="s">
        <v>4823</v>
      </c>
      <c r="AF277" t="str">
        <f>IF(AD277="","",VLOOKUP(AD277,'Сотрудники и ссылки'!A:B,2,0))</f>
        <v>Серолог</v>
      </c>
      <c r="AG277">
        <f>IF(AD277="","",VLOOKUP(AD277,'Сотрудники и ссылки'!A:C,3,0))</f>
        <v>20001771</v>
      </c>
      <c r="AH277" s="11" t="s">
        <v>2673</v>
      </c>
      <c r="AI277" t="str">
        <f>IF(AH277="","",VLOOKUP(AH277,'Сотрудники и ссылки'!A:B,2,0))</f>
        <v>Серолог</v>
      </c>
      <c r="AJ277">
        <f>IF(AH277="","",VLOOKUP(AH277,'Сотрудники и ссылки'!A:C,3,0))</f>
        <v>20001771</v>
      </c>
      <c r="AK277" s="14">
        <v>45671</v>
      </c>
      <c r="AL277" s="2">
        <f>IF(AK277="","",AK277+VLOOKUP(I277,'Вид исследования'!B:E,4,0))</f>
        <v>45672</v>
      </c>
      <c r="AM277" s="2">
        <f>IF(AK277="","",AK277+VLOOKUP(I277,'Вид исследования'!B:F,5,0))</f>
        <v>45672</v>
      </c>
      <c r="AN277" s="14">
        <v>45671</v>
      </c>
      <c r="AP277" s="11" t="s">
        <v>189</v>
      </c>
      <c r="AQ277" t="str">
        <f>IFERROR(IF(L277="","",VLOOKUP(L277&amp;I277,Продукция!A:K,11,0)),"обратитесь к админ справочника")</f>
        <v>согласно рекомендациям производителя теста</v>
      </c>
      <c r="AR277" s="11" t="s">
        <v>4823</v>
      </c>
      <c r="AS277" t="str">
        <f>IFERROR(IF(L277="","",VLOOKUP(L277&amp;I277,Продукция!A:J,10,0)),"обратитесь к админ справочника")</f>
        <v>инструкция по применению набора РЗГА Ньюкасла</v>
      </c>
      <c r="AT277" s="11" t="s">
        <v>4823</v>
      </c>
      <c r="AU277" s="11" t="s">
        <v>4823</v>
      </c>
      <c r="AV277" s="11" t="s">
        <v>2673</v>
      </c>
      <c r="AW277" s="11" t="s">
        <v>4824</v>
      </c>
      <c r="AX277" s="11" t="s">
        <v>363</v>
      </c>
      <c r="AY277" s="11" t="s">
        <v>2728</v>
      </c>
      <c r="AZ277" s="11">
        <v>153</v>
      </c>
      <c r="BA277" s="11">
        <v>37</v>
      </c>
      <c r="BC277" s="11" t="s">
        <v>4926</v>
      </c>
    </row>
    <row r="278" spans="1:55" x14ac:dyDescent="0.25">
      <c r="A278" t="str">
        <f t="shared" si="8"/>
        <v>С/46Болезнь Ньюкасла уровень антител</v>
      </c>
      <c r="B278" t="str">
        <f>IF(E278="","",INDEX(Лаборатории!A:A,MATCH('Производственный контроль'!E278,Лаборатории!B:B,0)))</f>
        <v xml:space="preserve">КУРИНОЕ ЦАРСТВО АО </v>
      </c>
      <c r="C278" t="str">
        <f>IF(E278="","",VLOOKUP(E278,Лаборатории!B:D,3,0))</f>
        <v>U377_CHL</v>
      </c>
      <c r="D278" s="12">
        <v>45667</v>
      </c>
      <c r="E278" s="11" t="s">
        <v>793</v>
      </c>
      <c r="F278" s="11" t="s">
        <v>544</v>
      </c>
      <c r="G278" s="11" t="s">
        <v>542</v>
      </c>
      <c r="H278" s="11" t="s">
        <v>312</v>
      </c>
      <c r="I278" s="11" t="s">
        <v>3434</v>
      </c>
      <c r="J278" t="str">
        <f>IF(L278="","",VLOOKUP(L278,Продукция!B:D,3,0))</f>
        <v>Биологический_материал</v>
      </c>
      <c r="K278" t="str">
        <f>IF(L278="","",VLOOKUP(L278,Продукция!B:C,2,0))</f>
        <v>Сыворотка крови</v>
      </c>
      <c r="L278" s="151" t="s">
        <v>302</v>
      </c>
      <c r="M278">
        <f>IF(L278="","",VLOOKUP(L278,Продукция!B:L,11,0))</f>
        <v>0</v>
      </c>
      <c r="N278" s="11" t="s">
        <v>873</v>
      </c>
      <c r="P278" s="11" t="s">
        <v>340</v>
      </c>
      <c r="Q278" s="11" t="s">
        <v>854</v>
      </c>
      <c r="R278" s="153" t="s">
        <v>4915</v>
      </c>
      <c r="S278" s="11">
        <v>20</v>
      </c>
      <c r="T278" s="11" t="s">
        <v>4925</v>
      </c>
      <c r="V278" s="14">
        <v>45654</v>
      </c>
      <c r="Z278" s="11" t="s">
        <v>4823</v>
      </c>
      <c r="AA278" s="15">
        <v>0.47569444444444442</v>
      </c>
      <c r="AB278" t="str">
        <f>IF(L278="","",VLOOKUP(L278&amp;I278,Продукция!A:I,9,0))</f>
        <v>рекомендация производителя набора</v>
      </c>
      <c r="AC278" s="14">
        <v>45671</v>
      </c>
      <c r="AD278" s="11" t="s">
        <v>2673</v>
      </c>
      <c r="AE278" s="11" t="s">
        <v>4823</v>
      </c>
      <c r="AF278" t="str">
        <f>IF(AD278="","",VLOOKUP(AD278,'Сотрудники и ссылки'!A:B,2,0))</f>
        <v>Серолог</v>
      </c>
      <c r="AG278">
        <f>IF(AD278="","",VLOOKUP(AD278,'Сотрудники и ссылки'!A:C,3,0))</f>
        <v>20001771</v>
      </c>
      <c r="AH278" s="11" t="s">
        <v>2673</v>
      </c>
      <c r="AI278" t="str">
        <f>IF(AH278="","",VLOOKUP(AH278,'Сотрудники и ссылки'!A:B,2,0))</f>
        <v>Серолог</v>
      </c>
      <c r="AJ278">
        <f>IF(AH278="","",VLOOKUP(AH278,'Сотрудники и ссылки'!A:C,3,0))</f>
        <v>20001771</v>
      </c>
      <c r="AK278" s="14">
        <v>45671</v>
      </c>
      <c r="AL278" s="2">
        <f>IF(AK278="","",AK278+VLOOKUP(I278,'Вид исследования'!B:E,4,0))</f>
        <v>45672</v>
      </c>
      <c r="AM278" s="2">
        <f>IF(AK278="","",AK278+VLOOKUP(I278,'Вид исследования'!B:F,5,0))</f>
        <v>45672</v>
      </c>
      <c r="AN278" s="14">
        <v>45671</v>
      </c>
      <c r="AP278" s="11" t="s">
        <v>189</v>
      </c>
      <c r="AQ278" t="str">
        <f>IFERROR(IF(L278="","",VLOOKUP(L278&amp;I278,Продукция!A:K,11,0)),"обратитесь к админ справочника")</f>
        <v>согласно рекомендациям производителя теста</v>
      </c>
      <c r="AR278" s="11" t="s">
        <v>4823</v>
      </c>
      <c r="AS278" t="str">
        <f>IFERROR(IF(L278="","",VLOOKUP(L278&amp;I278,Продукция!A:J,10,0)),"обратитесь к админ справочника")</f>
        <v>инструкция по применению набора РЗГА Ньюкасла</v>
      </c>
      <c r="AT278" s="11" t="s">
        <v>4823</v>
      </c>
      <c r="AU278" s="11" t="s">
        <v>4823</v>
      </c>
      <c r="AV278" s="11" t="s">
        <v>2673</v>
      </c>
      <c r="AW278" s="11" t="s">
        <v>4824</v>
      </c>
      <c r="AX278" s="11" t="s">
        <v>363</v>
      </c>
      <c r="AY278" s="11" t="s">
        <v>2729</v>
      </c>
      <c r="AZ278" s="11">
        <v>153</v>
      </c>
      <c r="BA278" s="11">
        <v>37</v>
      </c>
      <c r="BC278" s="11" t="s">
        <v>4926</v>
      </c>
    </row>
    <row r="279" spans="1:55" x14ac:dyDescent="0.25">
      <c r="A279" t="str">
        <f t="shared" si="8"/>
        <v>С/46Болезнь Ньюкасла уровень антител</v>
      </c>
      <c r="B279" t="str">
        <f>IF(E279="","",INDEX(Лаборатории!A:A,MATCH('Производственный контроль'!E279,Лаборатории!B:B,0)))</f>
        <v xml:space="preserve">КУРИНОЕ ЦАРСТВО АО </v>
      </c>
      <c r="C279" t="str">
        <f>IF(E279="","",VLOOKUP(E279,Лаборатории!B:D,3,0))</f>
        <v>U377_CHL</v>
      </c>
      <c r="D279" s="12">
        <v>45667</v>
      </c>
      <c r="E279" s="11" t="s">
        <v>793</v>
      </c>
      <c r="F279" s="11" t="s">
        <v>544</v>
      </c>
      <c r="G279" s="11" t="s">
        <v>542</v>
      </c>
      <c r="H279" s="11" t="s">
        <v>312</v>
      </c>
      <c r="I279" s="11" t="s">
        <v>3434</v>
      </c>
      <c r="J279" t="str">
        <f>IF(L279="","",VLOOKUP(L279,Продукция!B:D,3,0))</f>
        <v>Биологический_материал</v>
      </c>
      <c r="K279" t="str">
        <f>IF(L279="","",VLOOKUP(L279,Продукция!B:C,2,0))</f>
        <v>Сыворотка крови</v>
      </c>
      <c r="L279" s="151" t="s">
        <v>302</v>
      </c>
      <c r="M279">
        <f>IF(L279="","",VLOOKUP(L279,Продукция!B:L,11,0))</f>
        <v>0</v>
      </c>
      <c r="N279" s="11" t="s">
        <v>873</v>
      </c>
      <c r="P279" s="11" t="s">
        <v>340</v>
      </c>
      <c r="Q279" s="11" t="s">
        <v>854</v>
      </c>
      <c r="R279" s="153" t="s">
        <v>4916</v>
      </c>
      <c r="S279" s="11">
        <v>20</v>
      </c>
      <c r="T279" s="11" t="s">
        <v>4925</v>
      </c>
      <c r="V279" s="14">
        <v>45659</v>
      </c>
      <c r="Z279" s="11" t="s">
        <v>4823</v>
      </c>
      <c r="AA279" s="15">
        <v>0.47569444444444442</v>
      </c>
      <c r="AB279" t="str">
        <f>IF(L279="","",VLOOKUP(L279&amp;I279,Продукция!A:I,9,0))</f>
        <v>рекомендация производителя набора</v>
      </c>
      <c r="AC279" s="14">
        <v>45671</v>
      </c>
      <c r="AD279" s="11" t="s">
        <v>2673</v>
      </c>
      <c r="AE279" s="11" t="s">
        <v>4823</v>
      </c>
      <c r="AF279" t="str">
        <f>IF(AD279="","",VLOOKUP(AD279,'Сотрудники и ссылки'!A:B,2,0))</f>
        <v>Серолог</v>
      </c>
      <c r="AG279">
        <f>IF(AD279="","",VLOOKUP(AD279,'Сотрудники и ссылки'!A:C,3,0))</f>
        <v>20001771</v>
      </c>
      <c r="AH279" s="11" t="s">
        <v>2673</v>
      </c>
      <c r="AI279" t="str">
        <f>IF(AH279="","",VLOOKUP(AH279,'Сотрудники и ссылки'!A:B,2,0))</f>
        <v>Серолог</v>
      </c>
      <c r="AJ279">
        <f>IF(AH279="","",VLOOKUP(AH279,'Сотрудники и ссылки'!A:C,3,0))</f>
        <v>20001771</v>
      </c>
      <c r="AK279" s="14">
        <v>45671</v>
      </c>
      <c r="AL279" s="2">
        <f>IF(AK279="","",AK279+VLOOKUP(I279,'Вид исследования'!B:E,4,0))</f>
        <v>45672</v>
      </c>
      <c r="AM279" s="2">
        <f>IF(AK279="","",AK279+VLOOKUP(I279,'Вид исследования'!B:F,5,0))</f>
        <v>45672</v>
      </c>
      <c r="AN279" s="14">
        <v>45671</v>
      </c>
      <c r="AP279" s="11" t="s">
        <v>189</v>
      </c>
      <c r="AQ279" t="str">
        <f>IFERROR(IF(L279="","",VLOOKUP(L279&amp;I279,Продукция!A:K,11,0)),"обратитесь к админ справочника")</f>
        <v>согласно рекомендациям производителя теста</v>
      </c>
      <c r="AR279" s="11" t="s">
        <v>4823</v>
      </c>
      <c r="AS279" t="str">
        <f>IFERROR(IF(L279="","",VLOOKUP(L279&amp;I279,Продукция!A:J,10,0)),"обратитесь к админ справочника")</f>
        <v>инструкция по применению набора РЗГА Ньюкасла</v>
      </c>
      <c r="AT279" s="11" t="s">
        <v>4823</v>
      </c>
      <c r="AU279" s="11" t="s">
        <v>4823</v>
      </c>
      <c r="AV279" s="11" t="s">
        <v>2673</v>
      </c>
      <c r="AW279" s="11" t="s">
        <v>4824</v>
      </c>
      <c r="AX279" s="11" t="s">
        <v>363</v>
      </c>
      <c r="AY279" s="11" t="s">
        <v>2730</v>
      </c>
      <c r="AZ279" s="11">
        <v>153</v>
      </c>
      <c r="BA279" s="11">
        <v>40</v>
      </c>
      <c r="BC279" s="11" t="s">
        <v>4926</v>
      </c>
    </row>
    <row r="280" spans="1:55" x14ac:dyDescent="0.25">
      <c r="A280" t="str">
        <f t="shared" si="8"/>
        <v>С/46Болезнь Ньюкасла уровень антител</v>
      </c>
      <c r="B280" t="str">
        <f>IF(E280="","",INDEX(Лаборатории!A:A,MATCH('Производственный контроль'!E280,Лаборатории!B:B,0)))</f>
        <v xml:space="preserve">КУРИНОЕ ЦАРСТВО АО </v>
      </c>
      <c r="C280" t="str">
        <f>IF(E280="","",VLOOKUP(E280,Лаборатории!B:D,3,0))</f>
        <v>U377_CHL</v>
      </c>
      <c r="D280" s="12">
        <v>45667</v>
      </c>
      <c r="E280" s="11" t="s">
        <v>793</v>
      </c>
      <c r="F280" s="11" t="s">
        <v>544</v>
      </c>
      <c r="G280" s="11" t="s">
        <v>542</v>
      </c>
      <c r="H280" s="11" t="s">
        <v>312</v>
      </c>
      <c r="I280" s="11" t="s">
        <v>3434</v>
      </c>
      <c r="J280" t="str">
        <f>IF(L280="","",VLOOKUP(L280,Продукция!B:D,3,0))</f>
        <v>Биологический_материал</v>
      </c>
      <c r="K280" t="str">
        <f>IF(L280="","",VLOOKUP(L280,Продукция!B:C,2,0))</f>
        <v>Сыворотка крови</v>
      </c>
      <c r="L280" s="151" t="s">
        <v>302</v>
      </c>
      <c r="M280">
        <f>IF(L280="","",VLOOKUP(L280,Продукция!B:L,11,0))</f>
        <v>0</v>
      </c>
      <c r="N280" s="11" t="s">
        <v>873</v>
      </c>
      <c r="P280" s="11" t="s">
        <v>340</v>
      </c>
      <c r="Q280" s="11" t="s">
        <v>854</v>
      </c>
      <c r="R280" s="153" t="s">
        <v>4917</v>
      </c>
      <c r="S280" s="11">
        <v>20</v>
      </c>
      <c r="T280" s="11" t="s">
        <v>4925</v>
      </c>
      <c r="V280" s="14">
        <v>45659</v>
      </c>
      <c r="Z280" s="11" t="s">
        <v>4823</v>
      </c>
      <c r="AA280" s="15">
        <v>0.47569444444444442</v>
      </c>
      <c r="AB280" t="str">
        <f>IF(L280="","",VLOOKUP(L280&amp;I280,Продукция!A:I,9,0))</f>
        <v>рекомендация производителя набора</v>
      </c>
      <c r="AC280" s="14">
        <v>45671</v>
      </c>
      <c r="AD280" s="11" t="s">
        <v>2673</v>
      </c>
      <c r="AE280" s="11" t="s">
        <v>4823</v>
      </c>
      <c r="AF280" t="str">
        <f>IF(AD280="","",VLOOKUP(AD280,'Сотрудники и ссылки'!A:B,2,0))</f>
        <v>Серолог</v>
      </c>
      <c r="AG280">
        <f>IF(AD280="","",VLOOKUP(AD280,'Сотрудники и ссылки'!A:C,3,0))</f>
        <v>20001771</v>
      </c>
      <c r="AH280" s="11" t="s">
        <v>2673</v>
      </c>
      <c r="AI280" t="str">
        <f>IF(AH280="","",VLOOKUP(AH280,'Сотрудники и ссылки'!A:B,2,0))</f>
        <v>Серолог</v>
      </c>
      <c r="AJ280">
        <f>IF(AH280="","",VLOOKUP(AH280,'Сотрудники и ссылки'!A:C,3,0))</f>
        <v>20001771</v>
      </c>
      <c r="AK280" s="14">
        <v>45671</v>
      </c>
      <c r="AL280" s="2">
        <f>IF(AK280="","",AK280+VLOOKUP(I280,'Вид исследования'!B:E,4,0))</f>
        <v>45672</v>
      </c>
      <c r="AM280" s="2">
        <f>IF(AK280="","",AK280+VLOOKUP(I280,'Вид исследования'!B:F,5,0))</f>
        <v>45672</v>
      </c>
      <c r="AN280" s="14">
        <v>45671</v>
      </c>
      <c r="AP280" s="11" t="s">
        <v>189</v>
      </c>
      <c r="AQ280" t="str">
        <f>IFERROR(IF(L280="","",VLOOKUP(L280&amp;I280,Продукция!A:K,11,0)),"обратитесь к админ справочника")</f>
        <v>согласно рекомендациям производителя теста</v>
      </c>
      <c r="AR280" s="11" t="s">
        <v>4823</v>
      </c>
      <c r="AS280" t="str">
        <f>IFERROR(IF(L280="","",VLOOKUP(L280&amp;I280,Продукция!A:J,10,0)),"обратитесь к админ справочника")</f>
        <v>инструкция по применению набора РЗГА Ньюкасла</v>
      </c>
      <c r="AT280" s="11" t="s">
        <v>4823</v>
      </c>
      <c r="AU280" s="11" t="s">
        <v>4823</v>
      </c>
      <c r="AV280" s="11" t="s">
        <v>2673</v>
      </c>
      <c r="AW280" s="11" t="s">
        <v>4824</v>
      </c>
      <c r="AX280" s="11" t="s">
        <v>363</v>
      </c>
      <c r="AY280" s="11" t="s">
        <v>2731</v>
      </c>
      <c r="AZ280" s="11">
        <v>153</v>
      </c>
      <c r="BA280" s="11">
        <v>40</v>
      </c>
      <c r="BC280" s="11" t="s">
        <v>4926</v>
      </c>
    </row>
    <row r="281" spans="1:55" x14ac:dyDescent="0.25">
      <c r="A281" t="str">
        <f t="shared" si="8"/>
        <v>С/46Болезнь Ньюкасла уровень антител</v>
      </c>
      <c r="B281" t="str">
        <f>IF(E281="","",INDEX(Лаборатории!A:A,MATCH('Производственный контроль'!E281,Лаборатории!B:B,0)))</f>
        <v xml:space="preserve">КУРИНОЕ ЦАРСТВО АО </v>
      </c>
      <c r="C281" t="str">
        <f>IF(E281="","",VLOOKUP(E281,Лаборатории!B:D,3,0))</f>
        <v>U377_CHL</v>
      </c>
      <c r="D281" s="12">
        <v>45667</v>
      </c>
      <c r="E281" s="11" t="s">
        <v>793</v>
      </c>
      <c r="F281" s="11" t="s">
        <v>544</v>
      </c>
      <c r="G281" s="11" t="s">
        <v>542</v>
      </c>
      <c r="H281" s="11" t="s">
        <v>312</v>
      </c>
      <c r="I281" s="11" t="s">
        <v>3434</v>
      </c>
      <c r="J281" t="str">
        <f>IF(L281="","",VLOOKUP(L281,Продукция!B:D,3,0))</f>
        <v>Биологический_материал</v>
      </c>
      <c r="K281" t="str">
        <f>IF(L281="","",VLOOKUP(L281,Продукция!B:C,2,0))</f>
        <v>Сыворотка крови</v>
      </c>
      <c r="L281" s="151" t="s">
        <v>302</v>
      </c>
      <c r="M281">
        <f>IF(L281="","",VLOOKUP(L281,Продукция!B:L,11,0))</f>
        <v>0</v>
      </c>
      <c r="N281" s="11" t="s">
        <v>873</v>
      </c>
      <c r="P281" s="11" t="s">
        <v>340</v>
      </c>
      <c r="Q281" s="11" t="s">
        <v>854</v>
      </c>
      <c r="R281" s="153" t="s">
        <v>4918</v>
      </c>
      <c r="S281" s="11">
        <v>20</v>
      </c>
      <c r="T281" s="11" t="s">
        <v>4925</v>
      </c>
      <c r="V281" s="14">
        <v>45659</v>
      </c>
      <c r="Z281" s="11" t="s">
        <v>4823</v>
      </c>
      <c r="AA281" s="15">
        <v>0.47569444444444442</v>
      </c>
      <c r="AB281" t="str">
        <f>IF(L281="","",VLOOKUP(L281&amp;I281,Продукция!A:I,9,0))</f>
        <v>рекомендация производителя набора</v>
      </c>
      <c r="AC281" s="14">
        <v>45671</v>
      </c>
      <c r="AD281" s="11" t="s">
        <v>2673</v>
      </c>
      <c r="AE281" s="11" t="s">
        <v>4823</v>
      </c>
      <c r="AF281" t="str">
        <f>IF(AD281="","",VLOOKUP(AD281,'Сотрудники и ссылки'!A:B,2,0))</f>
        <v>Серолог</v>
      </c>
      <c r="AG281">
        <f>IF(AD281="","",VLOOKUP(AD281,'Сотрудники и ссылки'!A:C,3,0))</f>
        <v>20001771</v>
      </c>
      <c r="AH281" s="11" t="s">
        <v>2673</v>
      </c>
      <c r="AI281" t="str">
        <f>IF(AH281="","",VLOOKUP(AH281,'Сотрудники и ссылки'!A:B,2,0))</f>
        <v>Серолог</v>
      </c>
      <c r="AJ281">
        <f>IF(AH281="","",VLOOKUP(AH281,'Сотрудники и ссылки'!A:C,3,0))</f>
        <v>20001771</v>
      </c>
      <c r="AK281" s="14">
        <v>45671</v>
      </c>
      <c r="AL281" s="2">
        <f>IF(AK281="","",AK281+VLOOKUP(I281,'Вид исследования'!B:E,4,0))</f>
        <v>45672</v>
      </c>
      <c r="AM281" s="2">
        <f>IF(AK281="","",AK281+VLOOKUP(I281,'Вид исследования'!B:F,5,0))</f>
        <v>45672</v>
      </c>
      <c r="AN281" s="14">
        <v>45671</v>
      </c>
      <c r="AP281" s="11" t="s">
        <v>189</v>
      </c>
      <c r="AQ281" t="str">
        <f>IFERROR(IF(L281="","",VLOOKUP(L281&amp;I281,Продукция!A:K,11,0)),"обратитесь к админ справочника")</f>
        <v>согласно рекомендациям производителя теста</v>
      </c>
      <c r="AR281" s="11" t="s">
        <v>4823</v>
      </c>
      <c r="AS281" t="str">
        <f>IFERROR(IF(L281="","",VLOOKUP(L281&amp;I281,Продукция!A:J,10,0)),"обратитесь к админ справочника")</f>
        <v>инструкция по применению набора РЗГА Ньюкасла</v>
      </c>
      <c r="AT281" s="11" t="s">
        <v>4823</v>
      </c>
      <c r="AU281" s="11" t="s">
        <v>4823</v>
      </c>
      <c r="AV281" s="11" t="s">
        <v>2673</v>
      </c>
      <c r="AW281" s="11" t="s">
        <v>4824</v>
      </c>
      <c r="AX281" s="11" t="s">
        <v>363</v>
      </c>
      <c r="AY281" s="11" t="s">
        <v>2732</v>
      </c>
      <c r="AZ281" s="11">
        <v>153</v>
      </c>
      <c r="BA281" s="11">
        <v>40</v>
      </c>
      <c r="BC281" s="11" t="s">
        <v>4926</v>
      </c>
    </row>
    <row r="282" spans="1:55" x14ac:dyDescent="0.25">
      <c r="A282" t="str">
        <f t="shared" si="8"/>
        <v>С/46Болезнь Ньюкасла уровень антител</v>
      </c>
      <c r="B282" t="str">
        <f>IF(E282="","",INDEX(Лаборатории!A:A,MATCH('Производственный контроль'!E282,Лаборатории!B:B,0)))</f>
        <v xml:space="preserve">КУРИНОЕ ЦАРСТВО АО </v>
      </c>
      <c r="C282" t="str">
        <f>IF(E282="","",VLOOKUP(E282,Лаборатории!B:D,3,0))</f>
        <v>U377_CHL</v>
      </c>
      <c r="D282" s="12">
        <v>45667</v>
      </c>
      <c r="E282" s="11" t="s">
        <v>793</v>
      </c>
      <c r="F282" s="11" t="s">
        <v>544</v>
      </c>
      <c r="G282" s="11" t="s">
        <v>542</v>
      </c>
      <c r="H282" s="11" t="s">
        <v>312</v>
      </c>
      <c r="I282" s="11" t="s">
        <v>3434</v>
      </c>
      <c r="J282" t="str">
        <f>IF(L282="","",VLOOKUP(L282,Продукция!B:D,3,0))</f>
        <v>Биологический_материал</v>
      </c>
      <c r="K282" t="str">
        <f>IF(L282="","",VLOOKUP(L282,Продукция!B:C,2,0))</f>
        <v>Сыворотка крови</v>
      </c>
      <c r="L282" s="151" t="s">
        <v>302</v>
      </c>
      <c r="M282">
        <f>IF(L282="","",VLOOKUP(L282,Продукция!B:L,11,0))</f>
        <v>0</v>
      </c>
      <c r="N282" s="11" t="s">
        <v>873</v>
      </c>
      <c r="P282" s="11" t="s">
        <v>340</v>
      </c>
      <c r="Q282" s="11" t="s">
        <v>854</v>
      </c>
      <c r="R282" s="153" t="s">
        <v>4919</v>
      </c>
      <c r="S282" s="11">
        <v>20</v>
      </c>
      <c r="T282" s="11" t="s">
        <v>4925</v>
      </c>
      <c r="V282" s="14">
        <v>45659</v>
      </c>
      <c r="Z282" s="11" t="s">
        <v>4823</v>
      </c>
      <c r="AA282" s="15">
        <v>0.47569444444444442</v>
      </c>
      <c r="AB282" t="str">
        <f>IF(L282="","",VLOOKUP(L282&amp;I282,Продукция!A:I,9,0))</f>
        <v>рекомендация производителя набора</v>
      </c>
      <c r="AC282" s="14">
        <v>45671</v>
      </c>
      <c r="AD282" s="11" t="s">
        <v>2673</v>
      </c>
      <c r="AE282" s="11" t="s">
        <v>4823</v>
      </c>
      <c r="AF282" t="str">
        <f>IF(AD282="","",VLOOKUP(AD282,'Сотрудники и ссылки'!A:B,2,0))</f>
        <v>Серолог</v>
      </c>
      <c r="AG282">
        <f>IF(AD282="","",VLOOKUP(AD282,'Сотрудники и ссылки'!A:C,3,0))</f>
        <v>20001771</v>
      </c>
      <c r="AH282" s="11" t="s">
        <v>2673</v>
      </c>
      <c r="AI282" t="str">
        <f>IF(AH282="","",VLOOKUP(AH282,'Сотрудники и ссылки'!A:B,2,0))</f>
        <v>Серолог</v>
      </c>
      <c r="AJ282">
        <f>IF(AH282="","",VLOOKUP(AH282,'Сотрудники и ссылки'!A:C,3,0))</f>
        <v>20001771</v>
      </c>
      <c r="AK282" s="14">
        <v>45671</v>
      </c>
      <c r="AL282" s="2">
        <f>IF(AK282="","",AK282+VLOOKUP(I282,'Вид исследования'!B:E,4,0))</f>
        <v>45672</v>
      </c>
      <c r="AM282" s="2">
        <f>IF(AK282="","",AK282+VLOOKUP(I282,'Вид исследования'!B:F,5,0))</f>
        <v>45672</v>
      </c>
      <c r="AN282" s="14">
        <v>45671</v>
      </c>
      <c r="AP282" s="11" t="s">
        <v>189</v>
      </c>
      <c r="AQ282" t="str">
        <f>IFERROR(IF(L282="","",VLOOKUP(L282&amp;I282,Продукция!A:K,11,0)),"обратитесь к админ справочника")</f>
        <v>согласно рекомендациям производителя теста</v>
      </c>
      <c r="AR282" s="11" t="s">
        <v>4823</v>
      </c>
      <c r="AS282" t="str">
        <f>IFERROR(IF(L282="","",VLOOKUP(L282&amp;I282,Продукция!A:J,10,0)),"обратитесь к админ справочника")</f>
        <v>инструкция по применению набора РЗГА Ньюкасла</v>
      </c>
      <c r="AT282" s="11" t="s">
        <v>4823</v>
      </c>
      <c r="AU282" s="11" t="s">
        <v>4823</v>
      </c>
      <c r="AV282" s="11" t="s">
        <v>2673</v>
      </c>
      <c r="AW282" s="11" t="s">
        <v>4824</v>
      </c>
      <c r="AX282" s="11" t="s">
        <v>363</v>
      </c>
      <c r="AY282" s="11" t="s">
        <v>2733</v>
      </c>
      <c r="AZ282" s="11">
        <v>153</v>
      </c>
      <c r="BA282" s="11">
        <v>40</v>
      </c>
      <c r="BC282" s="11" t="s">
        <v>4926</v>
      </c>
    </row>
    <row r="283" spans="1:55" x14ac:dyDescent="0.25">
      <c r="A283" t="str">
        <f t="shared" si="8"/>
        <v>С/46Болезнь Ньюкасла уровень антител</v>
      </c>
      <c r="B283" t="str">
        <f>IF(E283="","",INDEX(Лаборатории!A:A,MATCH('Производственный контроль'!E283,Лаборатории!B:B,0)))</f>
        <v xml:space="preserve">КУРИНОЕ ЦАРСТВО АО </v>
      </c>
      <c r="C283" t="str">
        <f>IF(E283="","",VLOOKUP(E283,Лаборатории!B:D,3,0))</f>
        <v>U377_CHL</v>
      </c>
      <c r="D283" s="12">
        <v>45667</v>
      </c>
      <c r="E283" s="11" t="s">
        <v>793</v>
      </c>
      <c r="F283" s="11" t="s">
        <v>544</v>
      </c>
      <c r="G283" s="11" t="s">
        <v>542</v>
      </c>
      <c r="H283" s="11" t="s">
        <v>312</v>
      </c>
      <c r="I283" s="11" t="s">
        <v>3434</v>
      </c>
      <c r="J283" t="str">
        <f>IF(L283="","",VLOOKUP(L283,Продукция!B:D,3,0))</f>
        <v>Биологический_материал</v>
      </c>
      <c r="K283" t="str">
        <f>IF(L283="","",VLOOKUP(L283,Продукция!B:C,2,0))</f>
        <v>Сыворотка крови</v>
      </c>
      <c r="L283" s="151" t="s">
        <v>302</v>
      </c>
      <c r="M283">
        <f>IF(L283="","",VLOOKUP(L283,Продукция!B:L,11,0))</f>
        <v>0</v>
      </c>
      <c r="N283" s="11" t="s">
        <v>873</v>
      </c>
      <c r="P283" s="11" t="s">
        <v>340</v>
      </c>
      <c r="Q283" s="11" t="s">
        <v>854</v>
      </c>
      <c r="R283" s="153" t="s">
        <v>4920</v>
      </c>
      <c r="S283" s="11">
        <v>20</v>
      </c>
      <c r="T283" s="11" t="s">
        <v>4925</v>
      </c>
      <c r="V283" s="14">
        <v>45660</v>
      </c>
      <c r="Z283" s="11" t="s">
        <v>4823</v>
      </c>
      <c r="AA283" s="15">
        <v>0.47569444444444442</v>
      </c>
      <c r="AB283" t="str">
        <f>IF(L283="","",VLOOKUP(L283&amp;I283,Продукция!A:I,9,0))</f>
        <v>рекомендация производителя набора</v>
      </c>
      <c r="AC283" s="14">
        <v>45671</v>
      </c>
      <c r="AD283" s="11" t="s">
        <v>2673</v>
      </c>
      <c r="AE283" s="11" t="s">
        <v>4823</v>
      </c>
      <c r="AF283" t="str">
        <f>IF(AD283="","",VLOOKUP(AD283,'Сотрудники и ссылки'!A:B,2,0))</f>
        <v>Серолог</v>
      </c>
      <c r="AG283">
        <f>IF(AD283="","",VLOOKUP(AD283,'Сотрудники и ссылки'!A:C,3,0))</f>
        <v>20001771</v>
      </c>
      <c r="AH283" s="11" t="s">
        <v>2673</v>
      </c>
      <c r="AI283" t="str">
        <f>IF(AH283="","",VLOOKUP(AH283,'Сотрудники и ссылки'!A:B,2,0))</f>
        <v>Серолог</v>
      </c>
      <c r="AJ283">
        <f>IF(AH283="","",VLOOKUP(AH283,'Сотрудники и ссылки'!A:C,3,0))</f>
        <v>20001771</v>
      </c>
      <c r="AK283" s="14">
        <v>45671</v>
      </c>
      <c r="AL283" s="2">
        <f>IF(AK283="","",AK283+VLOOKUP(I283,'Вид исследования'!B:E,4,0))</f>
        <v>45672</v>
      </c>
      <c r="AM283" s="2">
        <f>IF(AK283="","",AK283+VLOOKUP(I283,'Вид исследования'!B:F,5,0))</f>
        <v>45672</v>
      </c>
      <c r="AN283" s="14">
        <v>45671</v>
      </c>
      <c r="AP283" s="11" t="s">
        <v>189</v>
      </c>
      <c r="AQ283" t="str">
        <f>IFERROR(IF(L283="","",VLOOKUP(L283&amp;I283,Продукция!A:K,11,0)),"обратитесь к админ справочника")</f>
        <v>согласно рекомендациям производителя теста</v>
      </c>
      <c r="AR283" s="11" t="s">
        <v>4823</v>
      </c>
      <c r="AS283" t="str">
        <f>IFERROR(IF(L283="","",VLOOKUP(L283&amp;I283,Продукция!A:J,10,0)),"обратитесь к админ справочника")</f>
        <v>инструкция по применению набора РЗГА Ньюкасла</v>
      </c>
      <c r="AT283" s="11" t="s">
        <v>4823</v>
      </c>
      <c r="AU283" s="11" t="s">
        <v>4823</v>
      </c>
      <c r="AV283" s="11" t="s">
        <v>2673</v>
      </c>
      <c r="AW283" s="11" t="s">
        <v>4824</v>
      </c>
      <c r="AX283" s="11" t="s">
        <v>363</v>
      </c>
      <c r="AY283" s="11" t="s">
        <v>2734</v>
      </c>
      <c r="AZ283" s="11">
        <v>153</v>
      </c>
      <c r="BA283" s="11">
        <v>40</v>
      </c>
      <c r="BC283" s="11" t="s">
        <v>4926</v>
      </c>
    </row>
    <row r="284" spans="1:55" x14ac:dyDescent="0.25">
      <c r="A284" t="str">
        <f t="shared" si="8"/>
        <v>С/46Болезнь Ньюкасла уровень антител</v>
      </c>
      <c r="B284" t="str">
        <f>IF(E284="","",INDEX(Лаборатории!A:A,MATCH('Производственный контроль'!E284,Лаборатории!B:B,0)))</f>
        <v xml:space="preserve">КУРИНОЕ ЦАРСТВО АО </v>
      </c>
      <c r="C284" t="str">
        <f>IF(E284="","",VLOOKUP(E284,Лаборатории!B:D,3,0))</f>
        <v>U377_CHL</v>
      </c>
      <c r="D284" s="12">
        <v>45667</v>
      </c>
      <c r="E284" s="11" t="s">
        <v>793</v>
      </c>
      <c r="F284" s="11" t="s">
        <v>544</v>
      </c>
      <c r="G284" s="11" t="s">
        <v>542</v>
      </c>
      <c r="H284" s="11" t="s">
        <v>312</v>
      </c>
      <c r="I284" s="11" t="s">
        <v>3434</v>
      </c>
      <c r="J284" t="str">
        <f>IF(L284="","",VLOOKUP(L284,Продукция!B:D,3,0))</f>
        <v>Биологический_материал</v>
      </c>
      <c r="K284" t="str">
        <f>IF(L284="","",VLOOKUP(L284,Продукция!B:C,2,0))</f>
        <v>Сыворотка крови</v>
      </c>
      <c r="L284" s="151" t="s">
        <v>302</v>
      </c>
      <c r="M284">
        <f>IF(L284="","",VLOOKUP(L284,Продукция!B:L,11,0))</f>
        <v>0</v>
      </c>
      <c r="N284" s="11" t="s">
        <v>873</v>
      </c>
      <c r="P284" s="11" t="s">
        <v>340</v>
      </c>
      <c r="Q284" s="11" t="s">
        <v>854</v>
      </c>
      <c r="R284" s="153" t="s">
        <v>4921</v>
      </c>
      <c r="S284" s="11">
        <v>20</v>
      </c>
      <c r="T284" s="11" t="s">
        <v>4925</v>
      </c>
      <c r="V284" s="14">
        <v>45660</v>
      </c>
      <c r="Z284" s="11" t="s">
        <v>4823</v>
      </c>
      <c r="AA284" s="15">
        <v>0.47569444444444442</v>
      </c>
      <c r="AB284" t="str">
        <f>IF(L284="","",VLOOKUP(L284&amp;I284,Продукция!A:I,9,0))</f>
        <v>рекомендация производителя набора</v>
      </c>
      <c r="AC284" s="14">
        <v>45671</v>
      </c>
      <c r="AD284" s="11" t="s">
        <v>2673</v>
      </c>
      <c r="AE284" s="11" t="s">
        <v>4823</v>
      </c>
      <c r="AF284" t="str">
        <f>IF(AD284="","",VLOOKUP(AD284,'Сотрудники и ссылки'!A:B,2,0))</f>
        <v>Серолог</v>
      </c>
      <c r="AG284">
        <f>IF(AD284="","",VLOOKUP(AD284,'Сотрудники и ссылки'!A:C,3,0))</f>
        <v>20001771</v>
      </c>
      <c r="AH284" s="11" t="s">
        <v>2673</v>
      </c>
      <c r="AI284" t="str">
        <f>IF(AH284="","",VLOOKUP(AH284,'Сотрудники и ссылки'!A:B,2,0))</f>
        <v>Серолог</v>
      </c>
      <c r="AJ284">
        <f>IF(AH284="","",VLOOKUP(AH284,'Сотрудники и ссылки'!A:C,3,0))</f>
        <v>20001771</v>
      </c>
      <c r="AK284" s="14">
        <v>45671</v>
      </c>
      <c r="AL284" s="2">
        <f>IF(AK284="","",AK284+VLOOKUP(I284,'Вид исследования'!B:E,4,0))</f>
        <v>45672</v>
      </c>
      <c r="AM284" s="2">
        <f>IF(AK284="","",AK284+VLOOKUP(I284,'Вид исследования'!B:F,5,0))</f>
        <v>45672</v>
      </c>
      <c r="AN284" s="14">
        <v>45671</v>
      </c>
      <c r="AP284" s="11" t="s">
        <v>189</v>
      </c>
      <c r="AQ284" t="str">
        <f>IFERROR(IF(L284="","",VLOOKUP(L284&amp;I284,Продукция!A:K,11,0)),"обратитесь к админ справочника")</f>
        <v>согласно рекомендациям производителя теста</v>
      </c>
      <c r="AR284" s="11" t="s">
        <v>4823</v>
      </c>
      <c r="AS284" t="str">
        <f>IFERROR(IF(L284="","",VLOOKUP(L284&amp;I284,Продукция!A:J,10,0)),"обратитесь к админ справочника")</f>
        <v>инструкция по применению набора РЗГА Ньюкасла</v>
      </c>
      <c r="AT284" s="11" t="s">
        <v>4823</v>
      </c>
      <c r="AU284" s="11" t="s">
        <v>4823</v>
      </c>
      <c r="AV284" s="11" t="s">
        <v>2673</v>
      </c>
      <c r="AW284" s="11" t="s">
        <v>4824</v>
      </c>
      <c r="AX284" s="11" t="s">
        <v>363</v>
      </c>
      <c r="AY284" s="11" t="s">
        <v>2735</v>
      </c>
      <c r="AZ284" s="11">
        <v>153</v>
      </c>
      <c r="BA284" s="11">
        <v>40</v>
      </c>
      <c r="BC284" s="11" t="s">
        <v>4926</v>
      </c>
    </row>
    <row r="285" spans="1:55" x14ac:dyDescent="0.25">
      <c r="A285" t="str">
        <f t="shared" si="8"/>
        <v>С/46Болезнь Ньюкасла уровень антител</v>
      </c>
      <c r="B285" t="str">
        <f>IF(E285="","",INDEX(Лаборатории!A:A,MATCH('Производственный контроль'!E285,Лаборатории!B:B,0)))</f>
        <v xml:space="preserve">КУРИНОЕ ЦАРСТВО АО </v>
      </c>
      <c r="C285" t="str">
        <f>IF(E285="","",VLOOKUP(E285,Лаборатории!B:D,3,0))</f>
        <v>U377_CHL</v>
      </c>
      <c r="D285" s="12">
        <v>45667</v>
      </c>
      <c r="E285" s="11" t="s">
        <v>793</v>
      </c>
      <c r="F285" s="11" t="s">
        <v>544</v>
      </c>
      <c r="G285" s="11" t="s">
        <v>542</v>
      </c>
      <c r="H285" s="11" t="s">
        <v>312</v>
      </c>
      <c r="I285" s="11" t="s">
        <v>3434</v>
      </c>
      <c r="J285" t="str">
        <f>IF(L285="","",VLOOKUP(L285,Продукция!B:D,3,0))</f>
        <v>Биологический_материал</v>
      </c>
      <c r="K285" t="str">
        <f>IF(L285="","",VLOOKUP(L285,Продукция!B:C,2,0))</f>
        <v>Сыворотка крови</v>
      </c>
      <c r="L285" s="151" t="s">
        <v>302</v>
      </c>
      <c r="M285">
        <f>IF(L285="","",VLOOKUP(L285,Продукция!B:L,11,0))</f>
        <v>0</v>
      </c>
      <c r="N285" s="11" t="s">
        <v>873</v>
      </c>
      <c r="P285" s="11" t="s">
        <v>340</v>
      </c>
      <c r="Q285" s="11" t="s">
        <v>854</v>
      </c>
      <c r="R285" s="153" t="s">
        <v>4922</v>
      </c>
      <c r="S285" s="11">
        <v>20</v>
      </c>
      <c r="T285" s="11" t="s">
        <v>4925</v>
      </c>
      <c r="V285" s="14">
        <v>45660</v>
      </c>
      <c r="Z285" s="11" t="s">
        <v>4823</v>
      </c>
      <c r="AA285" s="15">
        <v>0.47569444444444442</v>
      </c>
      <c r="AB285" t="str">
        <f>IF(L285="","",VLOOKUP(L285&amp;I285,Продукция!A:I,9,0))</f>
        <v>рекомендация производителя набора</v>
      </c>
      <c r="AC285" s="14">
        <v>45671</v>
      </c>
      <c r="AD285" s="11" t="s">
        <v>2673</v>
      </c>
      <c r="AE285" s="11" t="s">
        <v>4823</v>
      </c>
      <c r="AF285" t="str">
        <f>IF(AD285="","",VLOOKUP(AD285,'Сотрудники и ссылки'!A:B,2,0))</f>
        <v>Серолог</v>
      </c>
      <c r="AG285">
        <f>IF(AD285="","",VLOOKUP(AD285,'Сотрудники и ссылки'!A:C,3,0))</f>
        <v>20001771</v>
      </c>
      <c r="AH285" s="11" t="s">
        <v>2673</v>
      </c>
      <c r="AI285" t="str">
        <f>IF(AH285="","",VLOOKUP(AH285,'Сотрудники и ссылки'!A:B,2,0))</f>
        <v>Серолог</v>
      </c>
      <c r="AJ285">
        <f>IF(AH285="","",VLOOKUP(AH285,'Сотрудники и ссылки'!A:C,3,0))</f>
        <v>20001771</v>
      </c>
      <c r="AK285" s="14">
        <v>45671</v>
      </c>
      <c r="AL285" s="2">
        <f>IF(AK285="","",AK285+VLOOKUP(I285,'Вид исследования'!B:E,4,0))</f>
        <v>45672</v>
      </c>
      <c r="AM285" s="2">
        <f>IF(AK285="","",AK285+VLOOKUP(I285,'Вид исследования'!B:F,5,0))</f>
        <v>45672</v>
      </c>
      <c r="AN285" s="14">
        <v>45671</v>
      </c>
      <c r="AP285" s="11" t="s">
        <v>189</v>
      </c>
      <c r="AQ285" t="str">
        <f>IFERROR(IF(L285="","",VLOOKUP(L285&amp;I285,Продукция!A:K,11,0)),"обратитесь к админ справочника")</f>
        <v>согласно рекомендациям производителя теста</v>
      </c>
      <c r="AR285" s="11" t="s">
        <v>4823</v>
      </c>
      <c r="AS285" t="str">
        <f>IFERROR(IF(L285="","",VLOOKUP(L285&amp;I285,Продукция!A:J,10,0)),"обратитесь к админ справочника")</f>
        <v>инструкция по применению набора РЗГА Ньюкасла</v>
      </c>
      <c r="AT285" s="11" t="s">
        <v>4823</v>
      </c>
      <c r="AU285" s="11" t="s">
        <v>4823</v>
      </c>
      <c r="AV285" s="11" t="s">
        <v>2673</v>
      </c>
      <c r="AW285" s="11" t="s">
        <v>4824</v>
      </c>
      <c r="AX285" s="11" t="s">
        <v>363</v>
      </c>
      <c r="AY285" s="11" t="s">
        <v>2736</v>
      </c>
      <c r="AZ285" s="11">
        <v>153</v>
      </c>
      <c r="BA285" s="11">
        <v>40</v>
      </c>
      <c r="BC285" s="11" t="s">
        <v>4926</v>
      </c>
    </row>
    <row r="286" spans="1:55" x14ac:dyDescent="0.25">
      <c r="A286" t="str">
        <f t="shared" si="8"/>
        <v>С/46Болезнь Ньюкасла уровень антител</v>
      </c>
      <c r="B286" t="str">
        <f>IF(E286="","",INDEX(Лаборатории!A:A,MATCH('Производственный контроль'!E286,Лаборатории!B:B,0)))</f>
        <v xml:space="preserve">КУРИНОЕ ЦАРСТВО АО </v>
      </c>
      <c r="C286" t="str">
        <f>IF(E286="","",VLOOKUP(E286,Лаборатории!B:D,3,0))</f>
        <v>U377_CHL</v>
      </c>
      <c r="D286" s="12">
        <v>45667</v>
      </c>
      <c r="E286" s="11" t="s">
        <v>793</v>
      </c>
      <c r="F286" s="11" t="s">
        <v>544</v>
      </c>
      <c r="G286" s="11" t="s">
        <v>542</v>
      </c>
      <c r="H286" s="11" t="s">
        <v>312</v>
      </c>
      <c r="I286" s="11" t="s">
        <v>3434</v>
      </c>
      <c r="J286" t="str">
        <f>IF(L286="","",VLOOKUP(L286,Продукция!B:D,3,0))</f>
        <v>Биологический_материал</v>
      </c>
      <c r="K286" t="str">
        <f>IF(L286="","",VLOOKUP(L286,Продукция!B:C,2,0))</f>
        <v>Сыворотка крови</v>
      </c>
      <c r="L286" s="151" t="s">
        <v>302</v>
      </c>
      <c r="M286">
        <f>IF(L286="","",VLOOKUP(L286,Продукция!B:L,11,0))</f>
        <v>0</v>
      </c>
      <c r="N286" s="11" t="s">
        <v>873</v>
      </c>
      <c r="P286" s="11" t="s">
        <v>340</v>
      </c>
      <c r="Q286" s="11" t="s">
        <v>854</v>
      </c>
      <c r="R286" s="153" t="s">
        <v>4923</v>
      </c>
      <c r="S286" s="11">
        <v>20</v>
      </c>
      <c r="T286" s="11" t="s">
        <v>4925</v>
      </c>
      <c r="V286" s="14">
        <v>45660</v>
      </c>
      <c r="Z286" s="11" t="s">
        <v>4823</v>
      </c>
      <c r="AA286" s="15">
        <v>0.47569444444444442</v>
      </c>
      <c r="AB286" t="str">
        <f>IF(L286="","",VLOOKUP(L286&amp;I286,Продукция!A:I,9,0))</f>
        <v>рекомендация производителя набора</v>
      </c>
      <c r="AC286" s="14">
        <v>45671</v>
      </c>
      <c r="AD286" s="11" t="s">
        <v>2673</v>
      </c>
      <c r="AE286" s="11" t="s">
        <v>4823</v>
      </c>
      <c r="AF286" t="str">
        <f>IF(AD286="","",VLOOKUP(AD286,'Сотрудники и ссылки'!A:B,2,0))</f>
        <v>Серолог</v>
      </c>
      <c r="AG286">
        <f>IF(AD286="","",VLOOKUP(AD286,'Сотрудники и ссылки'!A:C,3,0))</f>
        <v>20001771</v>
      </c>
      <c r="AH286" s="11" t="s">
        <v>2673</v>
      </c>
      <c r="AI286" t="str">
        <f>IF(AH286="","",VLOOKUP(AH286,'Сотрудники и ссылки'!A:B,2,0))</f>
        <v>Серолог</v>
      </c>
      <c r="AJ286">
        <f>IF(AH286="","",VLOOKUP(AH286,'Сотрудники и ссылки'!A:C,3,0))</f>
        <v>20001771</v>
      </c>
      <c r="AK286" s="14">
        <v>45671</v>
      </c>
      <c r="AL286" s="2">
        <f>IF(AK286="","",AK286+VLOOKUP(I286,'Вид исследования'!B:E,4,0))</f>
        <v>45672</v>
      </c>
      <c r="AM286" s="2">
        <f>IF(AK286="","",AK286+VLOOKUP(I286,'Вид исследования'!B:F,5,0))</f>
        <v>45672</v>
      </c>
      <c r="AN286" s="14">
        <v>45671</v>
      </c>
      <c r="AP286" s="11" t="s">
        <v>189</v>
      </c>
      <c r="AQ286" t="str">
        <f>IFERROR(IF(L286="","",VLOOKUP(L286&amp;I286,Продукция!A:K,11,0)),"обратитесь к админ справочника")</f>
        <v>согласно рекомендациям производителя теста</v>
      </c>
      <c r="AR286" s="11" t="s">
        <v>4823</v>
      </c>
      <c r="AS286" t="str">
        <f>IFERROR(IF(L286="","",VLOOKUP(L286&amp;I286,Продукция!A:J,10,0)),"обратитесь к админ справочника")</f>
        <v>инструкция по применению набора РЗГА Ньюкасла</v>
      </c>
      <c r="AT286" s="11" t="s">
        <v>4823</v>
      </c>
      <c r="AU286" s="11" t="s">
        <v>4823</v>
      </c>
      <c r="AV286" s="11" t="s">
        <v>2673</v>
      </c>
      <c r="AW286" s="11" t="s">
        <v>4824</v>
      </c>
      <c r="AX286" s="11" t="s">
        <v>363</v>
      </c>
      <c r="AY286" s="11" t="s">
        <v>2737</v>
      </c>
      <c r="AZ286" s="11">
        <v>153</v>
      </c>
      <c r="BA286" s="11">
        <v>40</v>
      </c>
      <c r="BC286" s="11" t="s">
        <v>4926</v>
      </c>
    </row>
    <row r="287" spans="1:55" x14ac:dyDescent="0.25">
      <c r="A287" t="str">
        <f t="shared" si="8"/>
        <v>С/46Болезнь Ньюкасла уровень антител</v>
      </c>
      <c r="B287" t="str">
        <f>IF(E287="","",INDEX(Лаборатории!A:A,MATCH('Производственный контроль'!E287,Лаборатории!B:B,0)))</f>
        <v xml:space="preserve">КУРИНОЕ ЦАРСТВО АО </v>
      </c>
      <c r="C287" t="str">
        <f>IF(E287="","",VLOOKUP(E287,Лаборатории!B:D,3,0))</f>
        <v>U377_CHL</v>
      </c>
      <c r="D287" s="12">
        <v>45667</v>
      </c>
      <c r="E287" s="11" t="s">
        <v>793</v>
      </c>
      <c r="F287" s="11" t="s">
        <v>544</v>
      </c>
      <c r="G287" s="11" t="s">
        <v>542</v>
      </c>
      <c r="H287" s="11" t="s">
        <v>312</v>
      </c>
      <c r="I287" s="11" t="s">
        <v>3434</v>
      </c>
      <c r="J287" t="str">
        <f>IF(L287="","",VLOOKUP(L287,Продукция!B:D,3,0))</f>
        <v>Биологический_материал</v>
      </c>
      <c r="K287" t="str">
        <f>IF(L287="","",VLOOKUP(L287,Продукция!B:C,2,0))</f>
        <v>Сыворотка крови</v>
      </c>
      <c r="L287" s="151" t="s">
        <v>302</v>
      </c>
      <c r="M287">
        <f>IF(L287="","",VLOOKUP(L287,Продукция!B:L,11,0))</f>
        <v>0</v>
      </c>
      <c r="N287" s="11" t="s">
        <v>873</v>
      </c>
      <c r="P287" s="11" t="s">
        <v>340</v>
      </c>
      <c r="Q287" s="11" t="s">
        <v>854</v>
      </c>
      <c r="R287" s="153" t="s">
        <v>4924</v>
      </c>
      <c r="S287" s="11">
        <v>20</v>
      </c>
      <c r="T287" s="11" t="s">
        <v>4925</v>
      </c>
      <c r="V287" s="14">
        <v>45660</v>
      </c>
      <c r="Z287" s="11" t="s">
        <v>4823</v>
      </c>
      <c r="AA287" s="15">
        <v>0.47569444444444442</v>
      </c>
      <c r="AB287" t="str">
        <f>IF(L287="","",VLOOKUP(L287&amp;I287,Продукция!A:I,9,0))</f>
        <v>рекомендация производителя набора</v>
      </c>
      <c r="AC287" s="14">
        <v>45671</v>
      </c>
      <c r="AD287" s="11" t="s">
        <v>2673</v>
      </c>
      <c r="AE287" s="11" t="s">
        <v>4823</v>
      </c>
      <c r="AF287" t="str">
        <f>IF(AD287="","",VLOOKUP(AD287,'Сотрудники и ссылки'!A:B,2,0))</f>
        <v>Серолог</v>
      </c>
      <c r="AG287">
        <f>IF(AD287="","",VLOOKUP(AD287,'Сотрудники и ссылки'!A:C,3,0))</f>
        <v>20001771</v>
      </c>
      <c r="AH287" s="11" t="s">
        <v>2673</v>
      </c>
      <c r="AI287" t="str">
        <f>IF(AH287="","",VLOOKUP(AH287,'Сотрудники и ссылки'!A:B,2,0))</f>
        <v>Серолог</v>
      </c>
      <c r="AJ287">
        <f>IF(AH287="","",VLOOKUP(AH287,'Сотрудники и ссылки'!A:C,3,0))</f>
        <v>20001771</v>
      </c>
      <c r="AK287" s="14">
        <v>45671</v>
      </c>
      <c r="AL287" s="2">
        <f>IF(AK287="","",AK287+VLOOKUP(I287,'Вид исследования'!B:E,4,0))</f>
        <v>45672</v>
      </c>
      <c r="AM287" s="2">
        <f>IF(AK287="","",AK287+VLOOKUP(I287,'Вид исследования'!B:F,5,0))</f>
        <v>45672</v>
      </c>
      <c r="AN287" s="14">
        <v>45671</v>
      </c>
      <c r="AP287" s="11" t="s">
        <v>189</v>
      </c>
      <c r="AQ287" t="str">
        <f>IFERROR(IF(L287="","",VLOOKUP(L287&amp;I287,Продукция!A:K,11,0)),"обратитесь к админ справочника")</f>
        <v>согласно рекомендациям производителя теста</v>
      </c>
      <c r="AR287" s="11" t="s">
        <v>4823</v>
      </c>
      <c r="AS287" t="str">
        <f>IFERROR(IF(L287="","",VLOOKUP(L287&amp;I287,Продукция!A:J,10,0)),"обратитесь к админ справочника")</f>
        <v>инструкция по применению набора РЗГА Ньюкасла</v>
      </c>
      <c r="AT287" s="11" t="s">
        <v>4823</v>
      </c>
      <c r="AU287" s="11" t="s">
        <v>4823</v>
      </c>
      <c r="AV287" s="11" t="s">
        <v>2673</v>
      </c>
      <c r="AW287" s="11" t="s">
        <v>4824</v>
      </c>
      <c r="AX287" s="11" t="s">
        <v>363</v>
      </c>
      <c r="AY287" s="11" t="s">
        <v>2738</v>
      </c>
      <c r="AZ287" s="11">
        <v>153</v>
      </c>
      <c r="BA287" s="11">
        <v>40</v>
      </c>
      <c r="BC287" s="11" t="s">
        <v>4926</v>
      </c>
    </row>
    <row r="288" spans="1:55" x14ac:dyDescent="0.25">
      <c r="A288" t="str">
        <f t="shared" si="8"/>
        <v>С/46Вирус гриппа птиц подтипа H9 уровень антител (ВНИИЗЖ)</v>
      </c>
      <c r="B288" t="str">
        <f>IF(E288="","",INDEX(Лаборатории!A:A,MATCH('Производственный контроль'!E288,Лаборатории!B:B,0)))</f>
        <v xml:space="preserve">КУРИНОЕ ЦАРСТВО АО </v>
      </c>
      <c r="C288" t="str">
        <f>IF(E288="","",VLOOKUP(E288,Лаборатории!B:D,3,0))</f>
        <v>U377_CHL</v>
      </c>
      <c r="D288" s="12">
        <v>45667</v>
      </c>
      <c r="E288" s="11" t="s">
        <v>793</v>
      </c>
      <c r="F288" s="11" t="s">
        <v>544</v>
      </c>
      <c r="G288" s="11" t="s">
        <v>542</v>
      </c>
      <c r="H288" s="11" t="s">
        <v>312</v>
      </c>
      <c r="I288" s="11" t="s">
        <v>3435</v>
      </c>
      <c r="J288" t="str">
        <f>IF(L288="","",VLOOKUP(L288,Продукция!B:D,3,0))</f>
        <v>Биологический_материал</v>
      </c>
      <c r="K288" t="str">
        <f>IF(L288="","",VLOOKUP(L288,Продукция!B:C,2,0))</f>
        <v>Сыворотка крови</v>
      </c>
      <c r="L288" s="151" t="s">
        <v>302</v>
      </c>
      <c r="M288">
        <f>IF(L288="","",VLOOKUP(L288,Продукция!B:L,11,0))</f>
        <v>0</v>
      </c>
      <c r="N288" s="11" t="s">
        <v>873</v>
      </c>
      <c r="P288" s="11" t="s">
        <v>340</v>
      </c>
      <c r="Q288" s="11" t="s">
        <v>854</v>
      </c>
      <c r="R288" s="153" t="s">
        <v>4899</v>
      </c>
      <c r="S288" s="11">
        <v>20</v>
      </c>
      <c r="T288" s="11" t="s">
        <v>4925</v>
      </c>
      <c r="V288" s="14">
        <v>45661</v>
      </c>
      <c r="Z288" s="11" t="s">
        <v>4823</v>
      </c>
      <c r="AA288" s="15">
        <v>0.47569444444444442</v>
      </c>
      <c r="AB288" t="str">
        <f>IF(L288="","",VLOOKUP(L288&amp;I288,Продукция!A:I,9,0))</f>
        <v>рекомендация производителя набора</v>
      </c>
      <c r="AC288" s="14">
        <v>45672</v>
      </c>
      <c r="AD288" s="11" t="s">
        <v>2673</v>
      </c>
      <c r="AE288" s="11" t="s">
        <v>4823</v>
      </c>
      <c r="AF288" t="str">
        <f>IF(AD288="","",VLOOKUP(AD288,'Сотрудники и ссылки'!A:B,2,0))</f>
        <v>Серолог</v>
      </c>
      <c r="AG288">
        <f>IF(AD288="","",VLOOKUP(AD288,'Сотрудники и ссылки'!A:C,3,0))</f>
        <v>20001771</v>
      </c>
      <c r="AH288" s="11" t="s">
        <v>2673</v>
      </c>
      <c r="AI288" t="str">
        <f>IF(AH288="","",VLOOKUP(AH288,'Сотрудники и ссылки'!A:B,2,0))</f>
        <v>Серолог</v>
      </c>
      <c r="AJ288">
        <f>IF(AH288="","",VLOOKUP(AH288,'Сотрудники и ссылки'!A:C,3,0))</f>
        <v>20001771</v>
      </c>
      <c r="AK288" s="14">
        <v>45672</v>
      </c>
      <c r="AL288" s="2">
        <f>IF(AK288="","",AK288+VLOOKUP(I288,'Вид исследования'!B:E,4,0))</f>
        <v>45673</v>
      </c>
      <c r="AM288" s="2">
        <f>IF(AK288="","",AK288+VLOOKUP(I288,'Вид исследования'!B:F,5,0))</f>
        <v>45673</v>
      </c>
      <c r="AN288" s="14">
        <v>45672</v>
      </c>
      <c r="AP288" s="11" t="s">
        <v>189</v>
      </c>
      <c r="AQ288" t="str">
        <f>IFERROR(IF(L288="","",VLOOKUP(L288&amp;I288,Продукция!A:K,11,0)),"обратитесь к админ справочника")</f>
        <v>согласно рекомендациям производителя теста</v>
      </c>
      <c r="AR288" s="11" t="s">
        <v>4823</v>
      </c>
      <c r="AS288" t="str">
        <f>IFERROR(IF(L288="","",VLOOKUP(L288&amp;I288,Продукция!A:J,10,0)),"обратитесь к админ справочника")</f>
        <v>инструкция по применению набора AI, Н9</v>
      </c>
      <c r="AT288" s="11" t="s">
        <v>4823</v>
      </c>
      <c r="AU288" s="11" t="s">
        <v>4823</v>
      </c>
      <c r="AV288" s="11" t="s">
        <v>2673</v>
      </c>
      <c r="AW288" s="11" t="s">
        <v>4824</v>
      </c>
      <c r="AX288" s="11" t="s">
        <v>833</v>
      </c>
      <c r="AY288" s="11" t="s">
        <v>901</v>
      </c>
      <c r="AZ288" s="11">
        <v>153</v>
      </c>
      <c r="BA288" s="11">
        <v>40</v>
      </c>
      <c r="BC288" s="11" t="s">
        <v>4926</v>
      </c>
    </row>
    <row r="289" spans="1:55" x14ac:dyDescent="0.25">
      <c r="A289" t="str">
        <f t="shared" si="8"/>
        <v>С/46Вирус гриппа птиц подтипа H9 уровень антител (ВНИИЗЖ)</v>
      </c>
      <c r="B289" t="str">
        <f>IF(E289="","",INDEX(Лаборатории!A:A,MATCH('Производственный контроль'!E289,Лаборатории!B:B,0)))</f>
        <v xml:space="preserve">КУРИНОЕ ЦАРСТВО АО </v>
      </c>
      <c r="C289" t="str">
        <f>IF(E289="","",VLOOKUP(E289,Лаборатории!B:D,3,0))</f>
        <v>U377_CHL</v>
      </c>
      <c r="D289" s="12">
        <v>45667</v>
      </c>
      <c r="E289" s="11" t="s">
        <v>793</v>
      </c>
      <c r="F289" s="11" t="s">
        <v>544</v>
      </c>
      <c r="G289" s="11" t="s">
        <v>542</v>
      </c>
      <c r="H289" s="11" t="s">
        <v>312</v>
      </c>
      <c r="I289" s="11" t="s">
        <v>3435</v>
      </c>
      <c r="J289" t="str">
        <f>IF(L289="","",VLOOKUP(L289,Продукция!B:D,3,0))</f>
        <v>Биологический_материал</v>
      </c>
      <c r="K289" t="str">
        <f>IF(L289="","",VLOOKUP(L289,Продукция!B:C,2,0))</f>
        <v>Сыворотка крови</v>
      </c>
      <c r="L289" s="151" t="s">
        <v>302</v>
      </c>
      <c r="M289">
        <f>IF(L289="","",VLOOKUP(L289,Продукция!B:L,11,0))</f>
        <v>0</v>
      </c>
      <c r="N289" s="11" t="s">
        <v>873</v>
      </c>
      <c r="P289" s="11" t="s">
        <v>340</v>
      </c>
      <c r="Q289" s="11" t="s">
        <v>854</v>
      </c>
      <c r="R289" s="153" t="s">
        <v>4904</v>
      </c>
      <c r="S289" s="11">
        <v>20</v>
      </c>
      <c r="T289" s="11" t="s">
        <v>4925</v>
      </c>
      <c r="V289" s="14">
        <v>45662</v>
      </c>
      <c r="Z289" s="11" t="s">
        <v>4823</v>
      </c>
      <c r="AA289" s="15">
        <v>0.47569444444444442</v>
      </c>
      <c r="AB289" t="str">
        <f>IF(L289="","",VLOOKUP(L289&amp;I289,Продукция!A:I,9,0))</f>
        <v>рекомендация производителя набора</v>
      </c>
      <c r="AC289" s="14">
        <v>45672</v>
      </c>
      <c r="AD289" s="11" t="s">
        <v>2673</v>
      </c>
      <c r="AE289" s="11" t="s">
        <v>4823</v>
      </c>
      <c r="AF289" t="str">
        <f>IF(AD289="","",VLOOKUP(AD289,'Сотрудники и ссылки'!A:B,2,0))</f>
        <v>Серолог</v>
      </c>
      <c r="AG289">
        <f>IF(AD289="","",VLOOKUP(AD289,'Сотрудники и ссылки'!A:C,3,0))</f>
        <v>20001771</v>
      </c>
      <c r="AH289" s="11" t="s">
        <v>2673</v>
      </c>
      <c r="AI289" t="str">
        <f>IF(AH289="","",VLOOKUP(AH289,'Сотрудники и ссылки'!A:B,2,0))</f>
        <v>Серолог</v>
      </c>
      <c r="AJ289">
        <f>IF(AH289="","",VLOOKUP(AH289,'Сотрудники и ссылки'!A:C,3,0))</f>
        <v>20001771</v>
      </c>
      <c r="AK289" s="14">
        <v>45672</v>
      </c>
      <c r="AL289" s="2">
        <f>IF(AK289="","",AK289+VLOOKUP(I289,'Вид исследования'!B:E,4,0))</f>
        <v>45673</v>
      </c>
      <c r="AM289" s="2">
        <f>IF(AK289="","",AK289+VLOOKUP(I289,'Вид исследования'!B:F,5,0))</f>
        <v>45673</v>
      </c>
      <c r="AN289" s="14">
        <v>45672</v>
      </c>
      <c r="AP289" s="11" t="s">
        <v>189</v>
      </c>
      <c r="AQ289" t="str">
        <f>IFERROR(IF(L289="","",VLOOKUP(L289&amp;I289,Продукция!A:K,11,0)),"обратитесь к админ справочника")</f>
        <v>согласно рекомендациям производителя теста</v>
      </c>
      <c r="AR289" s="11" t="s">
        <v>4823</v>
      </c>
      <c r="AS289" t="str">
        <f>IFERROR(IF(L289="","",VLOOKUP(L289&amp;I289,Продукция!A:J,10,0)),"обратитесь к админ справочника")</f>
        <v>инструкция по применению набора AI, Н9</v>
      </c>
      <c r="AT289" s="11" t="s">
        <v>4823</v>
      </c>
      <c r="AU289" s="11" t="s">
        <v>4823</v>
      </c>
      <c r="AV289" s="11" t="s">
        <v>2673</v>
      </c>
      <c r="AW289" s="11" t="s">
        <v>4824</v>
      </c>
      <c r="AX289" s="11" t="s">
        <v>833</v>
      </c>
      <c r="AY289" s="11" t="s">
        <v>910</v>
      </c>
      <c r="AZ289" s="11">
        <v>153</v>
      </c>
      <c r="BA289" s="11">
        <v>40</v>
      </c>
      <c r="BC289" s="11" t="s">
        <v>4926</v>
      </c>
    </row>
    <row r="290" spans="1:55" x14ac:dyDescent="0.25">
      <c r="A290" t="str">
        <f t="shared" si="8"/>
        <v>С/46Вирус гриппа птиц подтипа H9 уровень антител (ВНИИЗЖ)</v>
      </c>
      <c r="B290" t="str">
        <f>IF(E290="","",INDEX(Лаборатории!A:A,MATCH('Производственный контроль'!E290,Лаборатории!B:B,0)))</f>
        <v xml:space="preserve">КУРИНОЕ ЦАРСТВО АО </v>
      </c>
      <c r="C290" t="str">
        <f>IF(E290="","",VLOOKUP(E290,Лаборатории!B:D,3,0))</f>
        <v>U377_CHL</v>
      </c>
      <c r="D290" s="12">
        <v>45667</v>
      </c>
      <c r="E290" s="11" t="s">
        <v>793</v>
      </c>
      <c r="F290" s="11" t="s">
        <v>544</v>
      </c>
      <c r="G290" s="11" t="s">
        <v>542</v>
      </c>
      <c r="H290" s="11" t="s">
        <v>312</v>
      </c>
      <c r="I290" s="11" t="s">
        <v>3435</v>
      </c>
      <c r="J290" t="str">
        <f>IF(L290="","",VLOOKUP(L290,Продукция!B:D,3,0))</f>
        <v>Биологический_материал</v>
      </c>
      <c r="K290" t="str">
        <f>IF(L290="","",VLOOKUP(L290,Продукция!B:C,2,0))</f>
        <v>Сыворотка крови</v>
      </c>
      <c r="L290" s="151" t="s">
        <v>302</v>
      </c>
      <c r="M290">
        <f>IF(L290="","",VLOOKUP(L290,Продукция!B:L,11,0))</f>
        <v>0</v>
      </c>
      <c r="N290" s="11" t="s">
        <v>873</v>
      </c>
      <c r="P290" s="11" t="s">
        <v>340</v>
      </c>
      <c r="Q290" s="11" t="s">
        <v>854</v>
      </c>
      <c r="R290" s="153" t="s">
        <v>4907</v>
      </c>
      <c r="S290" s="11">
        <v>20</v>
      </c>
      <c r="T290" s="11" t="s">
        <v>4925</v>
      </c>
      <c r="V290" s="14">
        <v>45663</v>
      </c>
      <c r="Z290" s="11" t="s">
        <v>4823</v>
      </c>
      <c r="AA290" s="15">
        <v>0.47569444444444442</v>
      </c>
      <c r="AB290" t="str">
        <f>IF(L290="","",VLOOKUP(L290&amp;I290,Продукция!A:I,9,0))</f>
        <v>рекомендация производителя набора</v>
      </c>
      <c r="AC290" s="14">
        <v>45672</v>
      </c>
      <c r="AD290" s="11" t="s">
        <v>2673</v>
      </c>
      <c r="AE290" s="11" t="s">
        <v>4823</v>
      </c>
      <c r="AF290" t="str">
        <f>IF(AD290="","",VLOOKUP(AD290,'Сотрудники и ссылки'!A:B,2,0))</f>
        <v>Серолог</v>
      </c>
      <c r="AG290">
        <f>IF(AD290="","",VLOOKUP(AD290,'Сотрудники и ссылки'!A:C,3,0))</f>
        <v>20001771</v>
      </c>
      <c r="AH290" s="11" t="s">
        <v>2673</v>
      </c>
      <c r="AI290" t="str">
        <f>IF(AH290="","",VLOOKUP(AH290,'Сотрудники и ссылки'!A:B,2,0))</f>
        <v>Серолог</v>
      </c>
      <c r="AJ290">
        <f>IF(AH290="","",VLOOKUP(AH290,'Сотрудники и ссылки'!A:C,3,0))</f>
        <v>20001771</v>
      </c>
      <c r="AK290" s="14">
        <v>45672</v>
      </c>
      <c r="AL290" s="2">
        <f>IF(AK290="","",AK290+VLOOKUP(I290,'Вид исследования'!B:E,4,0))</f>
        <v>45673</v>
      </c>
      <c r="AM290" s="2">
        <f>IF(AK290="","",AK290+VLOOKUP(I290,'Вид исследования'!B:F,5,0))</f>
        <v>45673</v>
      </c>
      <c r="AN290" s="14">
        <v>45672</v>
      </c>
      <c r="AP290" s="11" t="s">
        <v>189</v>
      </c>
      <c r="AQ290" t="str">
        <f>IFERROR(IF(L290="","",VLOOKUP(L290&amp;I290,Продукция!A:K,11,0)),"обратитесь к админ справочника")</f>
        <v>согласно рекомендациям производителя теста</v>
      </c>
      <c r="AR290" s="11" t="s">
        <v>4823</v>
      </c>
      <c r="AS290" t="str">
        <f>IFERROR(IF(L290="","",VLOOKUP(L290&amp;I290,Продукция!A:J,10,0)),"обратитесь к админ справочника")</f>
        <v>инструкция по применению набора AI, Н9</v>
      </c>
      <c r="AT290" s="11" t="s">
        <v>4823</v>
      </c>
      <c r="AU290" s="11" t="s">
        <v>4823</v>
      </c>
      <c r="AV290" s="11" t="s">
        <v>2673</v>
      </c>
      <c r="AW290" s="11" t="s">
        <v>4824</v>
      </c>
      <c r="AX290" s="11" t="s">
        <v>833</v>
      </c>
      <c r="AY290" s="11" t="s">
        <v>895</v>
      </c>
      <c r="AZ290" s="11">
        <v>153</v>
      </c>
      <c r="BA290" s="11">
        <v>39</v>
      </c>
      <c r="BC290" s="11" t="s">
        <v>4926</v>
      </c>
    </row>
    <row r="291" spans="1:55" x14ac:dyDescent="0.25">
      <c r="A291" t="str">
        <f t="shared" si="8"/>
        <v>С/46Вирус гриппа птиц подтипа H9 уровень антител (ВНИИЗЖ)</v>
      </c>
      <c r="B291" t="str">
        <f>IF(E291="","",INDEX(Лаборатории!A:A,MATCH('Производственный контроль'!E291,Лаборатории!B:B,0)))</f>
        <v xml:space="preserve">КУРИНОЕ ЦАРСТВО АО </v>
      </c>
      <c r="C291" t="str">
        <f>IF(E291="","",VLOOKUP(E291,Лаборатории!B:D,3,0))</f>
        <v>U377_CHL</v>
      </c>
      <c r="D291" s="12">
        <v>45667</v>
      </c>
      <c r="E291" s="11" t="s">
        <v>793</v>
      </c>
      <c r="F291" s="11" t="s">
        <v>544</v>
      </c>
      <c r="G291" s="11" t="s">
        <v>542</v>
      </c>
      <c r="H291" s="11" t="s">
        <v>312</v>
      </c>
      <c r="I291" s="11" t="s">
        <v>3435</v>
      </c>
      <c r="J291" t="str">
        <f>IF(L291="","",VLOOKUP(L291,Продукция!B:D,3,0))</f>
        <v>Биологический_материал</v>
      </c>
      <c r="K291" t="str">
        <f>IF(L291="","",VLOOKUP(L291,Продукция!B:C,2,0))</f>
        <v>Сыворотка крови</v>
      </c>
      <c r="L291" s="151" t="s">
        <v>302</v>
      </c>
      <c r="M291">
        <f>IF(L291="","",VLOOKUP(L291,Продукция!B:L,11,0))</f>
        <v>0</v>
      </c>
      <c r="N291" s="11" t="s">
        <v>873</v>
      </c>
      <c r="P291" s="11" t="s">
        <v>340</v>
      </c>
      <c r="Q291" s="11" t="s">
        <v>854</v>
      </c>
      <c r="R291" s="153" t="s">
        <v>4908</v>
      </c>
      <c r="S291" s="11">
        <v>20</v>
      </c>
      <c r="T291" s="11" t="s">
        <v>4925</v>
      </c>
      <c r="V291" s="14">
        <v>45663</v>
      </c>
      <c r="Z291" s="11" t="s">
        <v>4823</v>
      </c>
      <c r="AA291" s="15">
        <v>0.47569444444444442</v>
      </c>
      <c r="AB291" t="str">
        <f>IF(L291="","",VLOOKUP(L291&amp;I291,Продукция!A:I,9,0))</f>
        <v>рекомендация производителя набора</v>
      </c>
      <c r="AC291" s="14">
        <v>45672</v>
      </c>
      <c r="AD291" s="11" t="s">
        <v>2673</v>
      </c>
      <c r="AE291" s="11" t="s">
        <v>4823</v>
      </c>
      <c r="AF291" t="str">
        <f>IF(AD291="","",VLOOKUP(AD291,'Сотрудники и ссылки'!A:B,2,0))</f>
        <v>Серолог</v>
      </c>
      <c r="AG291">
        <f>IF(AD291="","",VLOOKUP(AD291,'Сотрудники и ссылки'!A:C,3,0))</f>
        <v>20001771</v>
      </c>
      <c r="AH291" s="11" t="s">
        <v>2673</v>
      </c>
      <c r="AI291" t="str">
        <f>IF(AH291="","",VLOOKUP(AH291,'Сотрудники и ссылки'!A:B,2,0))</f>
        <v>Серолог</v>
      </c>
      <c r="AJ291">
        <f>IF(AH291="","",VLOOKUP(AH291,'Сотрудники и ссылки'!A:C,3,0))</f>
        <v>20001771</v>
      </c>
      <c r="AK291" s="14">
        <v>45672</v>
      </c>
      <c r="AL291" s="2">
        <f>IF(AK291="","",AK291+VLOOKUP(I291,'Вид исследования'!B:E,4,0))</f>
        <v>45673</v>
      </c>
      <c r="AM291" s="2">
        <f>IF(AK291="","",AK291+VLOOKUP(I291,'Вид исследования'!B:F,5,0))</f>
        <v>45673</v>
      </c>
      <c r="AN291" s="14">
        <v>45672</v>
      </c>
      <c r="AP291" s="11" t="s">
        <v>189</v>
      </c>
      <c r="AQ291" t="str">
        <f>IFERROR(IF(L291="","",VLOOKUP(L291&amp;I291,Продукция!A:K,11,0)),"обратитесь к админ справочника")</f>
        <v>согласно рекомендациям производителя теста</v>
      </c>
      <c r="AR291" s="11" t="s">
        <v>4823</v>
      </c>
      <c r="AS291" t="str">
        <f>IFERROR(IF(L291="","",VLOOKUP(L291&amp;I291,Продукция!A:J,10,0)),"обратитесь к админ справочника")</f>
        <v>инструкция по применению набора AI, Н9</v>
      </c>
      <c r="AT291" s="11" t="s">
        <v>4823</v>
      </c>
      <c r="AU291" s="11" t="s">
        <v>4823</v>
      </c>
      <c r="AV291" s="11" t="s">
        <v>2673</v>
      </c>
      <c r="AW291" s="11" t="s">
        <v>4824</v>
      </c>
      <c r="AX291" s="11" t="s">
        <v>833</v>
      </c>
      <c r="AY291" s="11" t="s">
        <v>896</v>
      </c>
      <c r="AZ291" s="11">
        <v>153</v>
      </c>
      <c r="BA291" s="11">
        <v>39</v>
      </c>
      <c r="BC291" s="11" t="s">
        <v>4926</v>
      </c>
    </row>
    <row r="292" spans="1:55" x14ac:dyDescent="0.25">
      <c r="A292" t="str">
        <f t="shared" si="8"/>
        <v>С/46Вирус гриппа птиц подтипа H9 уровень антител (ВНИИЗЖ)</v>
      </c>
      <c r="B292" t="str">
        <f>IF(E292="","",INDEX(Лаборатории!A:A,MATCH('Производственный контроль'!E292,Лаборатории!B:B,0)))</f>
        <v xml:space="preserve">КУРИНОЕ ЦАРСТВО АО </v>
      </c>
      <c r="C292" t="str">
        <f>IF(E292="","",VLOOKUP(E292,Лаборатории!B:D,3,0))</f>
        <v>U377_CHL</v>
      </c>
      <c r="D292" s="12">
        <v>45667</v>
      </c>
      <c r="E292" s="11" t="s">
        <v>793</v>
      </c>
      <c r="F292" s="11" t="s">
        <v>544</v>
      </c>
      <c r="G292" s="11" t="s">
        <v>542</v>
      </c>
      <c r="H292" s="11" t="s">
        <v>312</v>
      </c>
      <c r="I292" s="11" t="s">
        <v>3435</v>
      </c>
      <c r="J292" t="str">
        <f>IF(L292="","",VLOOKUP(L292,Продукция!B:D,3,0))</f>
        <v>Биологический_материал</v>
      </c>
      <c r="K292" t="str">
        <f>IF(L292="","",VLOOKUP(L292,Продукция!B:C,2,0))</f>
        <v>Сыворотка крови</v>
      </c>
      <c r="L292" s="151" t="s">
        <v>302</v>
      </c>
      <c r="M292">
        <f>IF(L292="","",VLOOKUP(L292,Продукция!B:L,11,0))</f>
        <v>0</v>
      </c>
      <c r="N292" s="11" t="s">
        <v>873</v>
      </c>
      <c r="P292" s="11" t="s">
        <v>340</v>
      </c>
      <c r="Q292" s="11" t="s">
        <v>854</v>
      </c>
      <c r="R292" s="153" t="s">
        <v>4909</v>
      </c>
      <c r="S292" s="11">
        <v>20</v>
      </c>
      <c r="T292" s="11" t="s">
        <v>4925</v>
      </c>
      <c r="V292" s="14">
        <v>45663</v>
      </c>
      <c r="Z292" s="11" t="s">
        <v>4823</v>
      </c>
      <c r="AA292" s="15">
        <v>0.47569444444444442</v>
      </c>
      <c r="AB292" t="str">
        <f>IF(L292="","",VLOOKUP(L292&amp;I292,Продукция!A:I,9,0))</f>
        <v>рекомендация производителя набора</v>
      </c>
      <c r="AC292" s="14">
        <v>45672</v>
      </c>
      <c r="AD292" s="11" t="s">
        <v>2673</v>
      </c>
      <c r="AE292" s="11" t="s">
        <v>4823</v>
      </c>
      <c r="AF292" t="str">
        <f>IF(AD292="","",VLOOKUP(AD292,'Сотрудники и ссылки'!A:B,2,0))</f>
        <v>Серолог</v>
      </c>
      <c r="AG292">
        <f>IF(AD292="","",VLOOKUP(AD292,'Сотрудники и ссылки'!A:C,3,0))</f>
        <v>20001771</v>
      </c>
      <c r="AH292" s="11" t="s">
        <v>2673</v>
      </c>
      <c r="AI292" t="str">
        <f>IF(AH292="","",VLOOKUP(AH292,'Сотрудники и ссылки'!A:B,2,0))</f>
        <v>Серолог</v>
      </c>
      <c r="AJ292">
        <f>IF(AH292="","",VLOOKUP(AH292,'Сотрудники и ссылки'!A:C,3,0))</f>
        <v>20001771</v>
      </c>
      <c r="AK292" s="14">
        <v>45672</v>
      </c>
      <c r="AL292" s="2">
        <f>IF(AK292="","",AK292+VLOOKUP(I292,'Вид исследования'!B:E,4,0))</f>
        <v>45673</v>
      </c>
      <c r="AM292" s="2">
        <f>IF(AK292="","",AK292+VLOOKUP(I292,'Вид исследования'!B:F,5,0))</f>
        <v>45673</v>
      </c>
      <c r="AN292" s="14">
        <v>45672</v>
      </c>
      <c r="AP292" s="11" t="s">
        <v>189</v>
      </c>
      <c r="AQ292" t="str">
        <f>IFERROR(IF(L292="","",VLOOKUP(L292&amp;I292,Продукция!A:K,11,0)),"обратитесь к админ справочника")</f>
        <v>согласно рекомендациям производителя теста</v>
      </c>
      <c r="AR292" s="11" t="s">
        <v>4823</v>
      </c>
      <c r="AS292" t="str">
        <f>IFERROR(IF(L292="","",VLOOKUP(L292&amp;I292,Продукция!A:J,10,0)),"обратитесь к админ справочника")</f>
        <v>инструкция по применению набора AI, Н9</v>
      </c>
      <c r="AT292" s="11" t="s">
        <v>4823</v>
      </c>
      <c r="AU292" s="11" t="s">
        <v>4823</v>
      </c>
      <c r="AV292" s="11" t="s">
        <v>2673</v>
      </c>
      <c r="AW292" s="11" t="s">
        <v>4824</v>
      </c>
      <c r="AX292" s="11" t="s">
        <v>833</v>
      </c>
      <c r="AY292" s="11" t="s">
        <v>897</v>
      </c>
      <c r="AZ292" s="11">
        <v>153</v>
      </c>
      <c r="BA292" s="11">
        <v>39</v>
      </c>
      <c r="BC292" s="11" t="s">
        <v>4926</v>
      </c>
    </row>
    <row r="293" spans="1:55" x14ac:dyDescent="0.25">
      <c r="A293" t="str">
        <f t="shared" si="8"/>
        <v>С/46Вирус гриппа птиц подтипа H9 уровень антител (ВНИИЗЖ)</v>
      </c>
      <c r="B293" t="str">
        <f>IF(E293="","",INDEX(Лаборатории!A:A,MATCH('Производственный контроль'!E293,Лаборатории!B:B,0)))</f>
        <v xml:space="preserve">КУРИНОЕ ЦАРСТВО АО </v>
      </c>
      <c r="C293" t="str">
        <f>IF(E293="","",VLOOKUP(E293,Лаборатории!B:D,3,0))</f>
        <v>U377_CHL</v>
      </c>
      <c r="D293" s="12">
        <v>45667</v>
      </c>
      <c r="E293" s="11" t="s">
        <v>793</v>
      </c>
      <c r="F293" s="11" t="s">
        <v>544</v>
      </c>
      <c r="G293" s="11" t="s">
        <v>542</v>
      </c>
      <c r="H293" s="11" t="s">
        <v>312</v>
      </c>
      <c r="I293" s="11" t="s">
        <v>3435</v>
      </c>
      <c r="J293" t="str">
        <f>IF(L293="","",VLOOKUP(L293,Продукция!B:D,3,0))</f>
        <v>Биологический_материал</v>
      </c>
      <c r="K293" t="str">
        <f>IF(L293="","",VLOOKUP(L293,Продукция!B:C,2,0))</f>
        <v>Сыворотка крови</v>
      </c>
      <c r="L293" s="151" t="s">
        <v>302</v>
      </c>
      <c r="M293">
        <f>IF(L293="","",VLOOKUP(L293,Продукция!B:L,11,0))</f>
        <v>0</v>
      </c>
      <c r="N293" s="11" t="s">
        <v>873</v>
      </c>
      <c r="P293" s="11" t="s">
        <v>340</v>
      </c>
      <c r="Q293" s="11" t="s">
        <v>854</v>
      </c>
      <c r="R293" s="153" t="s">
        <v>4910</v>
      </c>
      <c r="S293" s="11">
        <v>20</v>
      </c>
      <c r="T293" s="11" t="s">
        <v>4925</v>
      </c>
      <c r="V293" s="14">
        <v>45663</v>
      </c>
      <c r="Z293" s="11" t="s">
        <v>4823</v>
      </c>
      <c r="AA293" s="15">
        <v>0.47569444444444442</v>
      </c>
      <c r="AB293" t="str">
        <f>IF(L293="","",VLOOKUP(L293&amp;I293,Продукция!A:I,9,0))</f>
        <v>рекомендация производителя набора</v>
      </c>
      <c r="AC293" s="14">
        <v>45672</v>
      </c>
      <c r="AD293" s="11" t="s">
        <v>2673</v>
      </c>
      <c r="AE293" s="11" t="s">
        <v>4823</v>
      </c>
      <c r="AF293" t="str">
        <f>IF(AD293="","",VLOOKUP(AD293,'Сотрудники и ссылки'!A:B,2,0))</f>
        <v>Серолог</v>
      </c>
      <c r="AG293">
        <f>IF(AD293="","",VLOOKUP(AD293,'Сотрудники и ссылки'!A:C,3,0))</f>
        <v>20001771</v>
      </c>
      <c r="AH293" s="11" t="s">
        <v>2673</v>
      </c>
      <c r="AI293" t="str">
        <f>IF(AH293="","",VLOOKUP(AH293,'Сотрудники и ссылки'!A:B,2,0))</f>
        <v>Серолог</v>
      </c>
      <c r="AJ293">
        <f>IF(AH293="","",VLOOKUP(AH293,'Сотрудники и ссылки'!A:C,3,0))</f>
        <v>20001771</v>
      </c>
      <c r="AK293" s="14">
        <v>45672</v>
      </c>
      <c r="AL293" s="2">
        <f>IF(AK293="","",AK293+VLOOKUP(I293,'Вид исследования'!B:E,4,0))</f>
        <v>45673</v>
      </c>
      <c r="AM293" s="2">
        <f>IF(AK293="","",AK293+VLOOKUP(I293,'Вид исследования'!B:F,5,0))</f>
        <v>45673</v>
      </c>
      <c r="AN293" s="14">
        <v>45672</v>
      </c>
      <c r="AP293" s="11" t="s">
        <v>189</v>
      </c>
      <c r="AQ293" t="str">
        <f>IFERROR(IF(L293="","",VLOOKUP(L293&amp;I293,Продукция!A:K,11,0)),"обратитесь к админ справочника")</f>
        <v>согласно рекомендациям производителя теста</v>
      </c>
      <c r="AR293" s="11" t="s">
        <v>4823</v>
      </c>
      <c r="AS293" t="str">
        <f>IFERROR(IF(L293="","",VLOOKUP(L293&amp;I293,Продукция!A:J,10,0)),"обратитесь к админ справочника")</f>
        <v>инструкция по применению набора AI, Н9</v>
      </c>
      <c r="AT293" s="11" t="s">
        <v>4823</v>
      </c>
      <c r="AU293" s="11" t="s">
        <v>4823</v>
      </c>
      <c r="AV293" s="11" t="s">
        <v>2673</v>
      </c>
      <c r="AW293" s="11" t="s">
        <v>4824</v>
      </c>
      <c r="AX293" s="11" t="s">
        <v>833</v>
      </c>
      <c r="AY293" s="11" t="s">
        <v>898</v>
      </c>
      <c r="AZ293" s="11">
        <v>153</v>
      </c>
      <c r="BA293" s="11">
        <v>39</v>
      </c>
      <c r="BC293" s="11" t="s">
        <v>4926</v>
      </c>
    </row>
    <row r="294" spans="1:55" x14ac:dyDescent="0.25">
      <c r="A294" t="str">
        <f t="shared" si="8"/>
        <v>С/46Вирус гриппа птиц подтипа H9 уровень антител (ВНИИЗЖ)</v>
      </c>
      <c r="B294" t="str">
        <f>IF(E294="","",INDEX(Лаборатории!A:A,MATCH('Производственный контроль'!E294,Лаборатории!B:B,0)))</f>
        <v xml:space="preserve">КУРИНОЕ ЦАРСТВО АО </v>
      </c>
      <c r="C294" t="str">
        <f>IF(E294="","",VLOOKUP(E294,Лаборатории!B:D,3,0))</f>
        <v>U377_CHL</v>
      </c>
      <c r="D294" s="12">
        <v>45667</v>
      </c>
      <c r="E294" s="11" t="s">
        <v>793</v>
      </c>
      <c r="F294" s="11" t="s">
        <v>544</v>
      </c>
      <c r="G294" s="11" t="s">
        <v>542</v>
      </c>
      <c r="H294" s="11" t="s">
        <v>312</v>
      </c>
      <c r="I294" s="11" t="s">
        <v>3435</v>
      </c>
      <c r="J294" t="str">
        <f>IF(L294="","",VLOOKUP(L294,Продукция!B:D,3,0))</f>
        <v>Биологический_материал</v>
      </c>
      <c r="K294" t="str">
        <f>IF(L294="","",VLOOKUP(L294,Продукция!B:C,2,0))</f>
        <v>Сыворотка крови</v>
      </c>
      <c r="L294" s="151" t="s">
        <v>302</v>
      </c>
      <c r="M294">
        <f>IF(L294="","",VLOOKUP(L294,Продукция!B:L,11,0))</f>
        <v>0</v>
      </c>
      <c r="N294" s="11" t="s">
        <v>873</v>
      </c>
      <c r="P294" s="11" t="s">
        <v>340</v>
      </c>
      <c r="Q294" s="11" t="s">
        <v>854</v>
      </c>
      <c r="R294" s="153" t="s">
        <v>4913</v>
      </c>
      <c r="S294" s="11">
        <v>20</v>
      </c>
      <c r="T294" s="11" t="s">
        <v>4925</v>
      </c>
      <c r="V294" s="14">
        <v>45654</v>
      </c>
      <c r="Z294" s="11" t="s">
        <v>4823</v>
      </c>
      <c r="AA294" s="15">
        <v>0.47569444444444442</v>
      </c>
      <c r="AB294" t="str">
        <f>IF(L294="","",VLOOKUP(L294&amp;I294,Продукция!A:I,9,0))</f>
        <v>рекомендация производителя набора</v>
      </c>
      <c r="AC294" s="14">
        <v>45672</v>
      </c>
      <c r="AD294" s="11" t="s">
        <v>2673</v>
      </c>
      <c r="AE294" s="11" t="s">
        <v>4823</v>
      </c>
      <c r="AF294" t="str">
        <f>IF(AD294="","",VLOOKUP(AD294,'Сотрудники и ссылки'!A:B,2,0))</f>
        <v>Серолог</v>
      </c>
      <c r="AG294">
        <f>IF(AD294="","",VLOOKUP(AD294,'Сотрудники и ссылки'!A:C,3,0))</f>
        <v>20001771</v>
      </c>
      <c r="AH294" s="11" t="s">
        <v>2673</v>
      </c>
      <c r="AI294" t="str">
        <f>IF(AH294="","",VLOOKUP(AH294,'Сотрудники и ссылки'!A:B,2,0))</f>
        <v>Серолог</v>
      </c>
      <c r="AJ294">
        <f>IF(AH294="","",VLOOKUP(AH294,'Сотрудники и ссылки'!A:C,3,0))</f>
        <v>20001771</v>
      </c>
      <c r="AK294" s="14">
        <v>45672</v>
      </c>
      <c r="AL294" s="2">
        <f>IF(AK294="","",AK294+VLOOKUP(I294,'Вид исследования'!B:E,4,0))</f>
        <v>45673</v>
      </c>
      <c r="AM294" s="2">
        <f>IF(AK294="","",AK294+VLOOKUP(I294,'Вид исследования'!B:F,5,0))</f>
        <v>45673</v>
      </c>
      <c r="AN294" s="14">
        <v>45672</v>
      </c>
      <c r="AP294" s="11" t="s">
        <v>189</v>
      </c>
      <c r="AQ294" t="str">
        <f>IFERROR(IF(L294="","",VLOOKUP(L294&amp;I294,Продукция!A:K,11,0)),"обратитесь к админ справочника")</f>
        <v>согласно рекомендациям производителя теста</v>
      </c>
      <c r="AR294" s="11" t="s">
        <v>4823</v>
      </c>
      <c r="AS294" t="str">
        <f>IFERROR(IF(L294="","",VLOOKUP(L294&amp;I294,Продукция!A:J,10,0)),"обратитесь к админ справочника")</f>
        <v>инструкция по применению набора AI, Н9</v>
      </c>
      <c r="AT294" s="11" t="s">
        <v>4823</v>
      </c>
      <c r="AU294" s="11" t="s">
        <v>4823</v>
      </c>
      <c r="AV294" s="11" t="s">
        <v>2673</v>
      </c>
      <c r="AW294" s="11" t="s">
        <v>4824</v>
      </c>
      <c r="AX294" s="11" t="s">
        <v>363</v>
      </c>
      <c r="AY294" s="11" t="s">
        <v>2727</v>
      </c>
      <c r="AZ294" s="11">
        <v>153</v>
      </c>
      <c r="BA294" s="11">
        <v>37</v>
      </c>
      <c r="BC294" s="11" t="s">
        <v>4926</v>
      </c>
    </row>
    <row r="295" spans="1:55" x14ac:dyDescent="0.25">
      <c r="A295" t="str">
        <f t="shared" si="8"/>
        <v>С/46Вирус гриппа птиц подтипа H9 уровень антител (ВНИИЗЖ)</v>
      </c>
      <c r="B295" t="str">
        <f>IF(E295="","",INDEX(Лаборатории!A:A,MATCH('Производственный контроль'!E295,Лаборатории!B:B,0)))</f>
        <v xml:space="preserve">КУРИНОЕ ЦАРСТВО АО </v>
      </c>
      <c r="C295" t="str">
        <f>IF(E295="","",VLOOKUP(E295,Лаборатории!B:D,3,0))</f>
        <v>U377_CHL</v>
      </c>
      <c r="D295" s="12">
        <v>45667</v>
      </c>
      <c r="E295" s="11" t="s">
        <v>793</v>
      </c>
      <c r="F295" s="11" t="s">
        <v>544</v>
      </c>
      <c r="G295" s="11" t="s">
        <v>542</v>
      </c>
      <c r="H295" s="11" t="s">
        <v>312</v>
      </c>
      <c r="I295" s="11" t="s">
        <v>3435</v>
      </c>
      <c r="J295" t="str">
        <f>IF(L295="","",VLOOKUP(L295,Продукция!B:D,3,0))</f>
        <v>Биологический_материал</v>
      </c>
      <c r="K295" t="str">
        <f>IF(L295="","",VLOOKUP(L295,Продукция!B:C,2,0))</f>
        <v>Сыворотка крови</v>
      </c>
      <c r="L295" s="151" t="s">
        <v>302</v>
      </c>
      <c r="M295">
        <f>IF(L295="","",VLOOKUP(L295,Продукция!B:L,11,0))</f>
        <v>0</v>
      </c>
      <c r="N295" s="11" t="s">
        <v>873</v>
      </c>
      <c r="P295" s="11" t="s">
        <v>340</v>
      </c>
      <c r="Q295" s="11" t="s">
        <v>854</v>
      </c>
      <c r="R295" s="153" t="s">
        <v>4914</v>
      </c>
      <c r="S295" s="11">
        <v>20</v>
      </c>
      <c r="T295" s="11" t="s">
        <v>4925</v>
      </c>
      <c r="V295" s="14">
        <v>45654</v>
      </c>
      <c r="Z295" s="11" t="s">
        <v>4823</v>
      </c>
      <c r="AA295" s="15">
        <v>0.47569444444444442</v>
      </c>
      <c r="AB295" t="str">
        <f>IF(L295="","",VLOOKUP(L295&amp;I295,Продукция!A:I,9,0))</f>
        <v>рекомендация производителя набора</v>
      </c>
      <c r="AC295" s="14">
        <v>45672</v>
      </c>
      <c r="AD295" s="11" t="s">
        <v>2673</v>
      </c>
      <c r="AE295" s="11" t="s">
        <v>4823</v>
      </c>
      <c r="AF295" t="str">
        <f>IF(AD295="","",VLOOKUP(AD295,'Сотрудники и ссылки'!A:B,2,0))</f>
        <v>Серолог</v>
      </c>
      <c r="AG295">
        <f>IF(AD295="","",VLOOKUP(AD295,'Сотрудники и ссылки'!A:C,3,0))</f>
        <v>20001771</v>
      </c>
      <c r="AH295" s="11" t="s">
        <v>2673</v>
      </c>
      <c r="AI295" t="str">
        <f>IF(AH295="","",VLOOKUP(AH295,'Сотрудники и ссылки'!A:B,2,0))</f>
        <v>Серолог</v>
      </c>
      <c r="AJ295">
        <f>IF(AH295="","",VLOOKUP(AH295,'Сотрудники и ссылки'!A:C,3,0))</f>
        <v>20001771</v>
      </c>
      <c r="AK295" s="14">
        <v>45672</v>
      </c>
      <c r="AL295" s="2">
        <f>IF(AK295="","",AK295+VLOOKUP(I295,'Вид исследования'!B:E,4,0))</f>
        <v>45673</v>
      </c>
      <c r="AM295" s="2">
        <f>IF(AK295="","",AK295+VLOOKUP(I295,'Вид исследования'!B:F,5,0))</f>
        <v>45673</v>
      </c>
      <c r="AN295" s="14">
        <v>45672</v>
      </c>
      <c r="AP295" s="11" t="s">
        <v>189</v>
      </c>
      <c r="AQ295" t="str">
        <f>IFERROR(IF(L295="","",VLOOKUP(L295&amp;I295,Продукция!A:K,11,0)),"обратитесь к админ справочника")</f>
        <v>согласно рекомендациям производителя теста</v>
      </c>
      <c r="AR295" s="11" t="s">
        <v>4823</v>
      </c>
      <c r="AS295" t="str">
        <f>IFERROR(IF(L295="","",VLOOKUP(L295&amp;I295,Продукция!A:J,10,0)),"обратитесь к админ справочника")</f>
        <v>инструкция по применению набора AI, Н9</v>
      </c>
      <c r="AT295" s="11" t="s">
        <v>4823</v>
      </c>
      <c r="AU295" s="11" t="s">
        <v>4823</v>
      </c>
      <c r="AV295" s="11" t="s">
        <v>2673</v>
      </c>
      <c r="AW295" s="11" t="s">
        <v>4824</v>
      </c>
      <c r="AX295" s="11" t="s">
        <v>363</v>
      </c>
      <c r="AY295" s="11" t="s">
        <v>2728</v>
      </c>
      <c r="AZ295" s="11">
        <v>153</v>
      </c>
      <c r="BA295" s="11">
        <v>37</v>
      </c>
      <c r="BC295" s="11" t="s">
        <v>4926</v>
      </c>
    </row>
    <row r="296" spans="1:55" x14ac:dyDescent="0.25">
      <c r="A296" t="str">
        <f t="shared" si="8"/>
        <v>С/46Вирус гриппа птиц подтипа H9 уровень антител (ВНИИЗЖ)</v>
      </c>
      <c r="B296" t="str">
        <f>IF(E296="","",INDEX(Лаборатории!A:A,MATCH('Производственный контроль'!E296,Лаборатории!B:B,0)))</f>
        <v xml:space="preserve">КУРИНОЕ ЦАРСТВО АО </v>
      </c>
      <c r="C296" t="str">
        <f>IF(E296="","",VLOOKUP(E296,Лаборатории!B:D,3,0))</f>
        <v>U377_CHL</v>
      </c>
      <c r="D296" s="12">
        <v>45667</v>
      </c>
      <c r="E296" s="11" t="s">
        <v>793</v>
      </c>
      <c r="F296" s="11" t="s">
        <v>544</v>
      </c>
      <c r="G296" s="11" t="s">
        <v>542</v>
      </c>
      <c r="H296" s="11" t="s">
        <v>312</v>
      </c>
      <c r="I296" s="11" t="s">
        <v>3435</v>
      </c>
      <c r="J296" t="str">
        <f>IF(L296="","",VLOOKUP(L296,Продукция!B:D,3,0))</f>
        <v>Биологический_материал</v>
      </c>
      <c r="K296" t="str">
        <f>IF(L296="","",VLOOKUP(L296,Продукция!B:C,2,0))</f>
        <v>Сыворотка крови</v>
      </c>
      <c r="L296" s="151" t="s">
        <v>302</v>
      </c>
      <c r="M296">
        <f>IF(L296="","",VLOOKUP(L296,Продукция!B:L,11,0))</f>
        <v>0</v>
      </c>
      <c r="N296" s="11" t="s">
        <v>873</v>
      </c>
      <c r="P296" s="11" t="s">
        <v>340</v>
      </c>
      <c r="Q296" s="11" t="s">
        <v>854</v>
      </c>
      <c r="R296" s="153" t="s">
        <v>4917</v>
      </c>
      <c r="S296" s="11">
        <v>20</v>
      </c>
      <c r="T296" s="11" t="s">
        <v>4925</v>
      </c>
      <c r="V296" s="14">
        <v>45659</v>
      </c>
      <c r="Z296" s="11" t="s">
        <v>4823</v>
      </c>
      <c r="AA296" s="15">
        <v>0.47569444444444442</v>
      </c>
      <c r="AB296" t="str">
        <f>IF(L296="","",VLOOKUP(L296&amp;I296,Продукция!A:I,9,0))</f>
        <v>рекомендация производителя набора</v>
      </c>
      <c r="AC296" s="14">
        <v>45672</v>
      </c>
      <c r="AD296" s="11" t="s">
        <v>2673</v>
      </c>
      <c r="AE296" s="11" t="s">
        <v>4823</v>
      </c>
      <c r="AF296" t="str">
        <f>IF(AD296="","",VLOOKUP(AD296,'Сотрудники и ссылки'!A:B,2,0))</f>
        <v>Серолог</v>
      </c>
      <c r="AG296">
        <f>IF(AD296="","",VLOOKUP(AD296,'Сотрудники и ссылки'!A:C,3,0))</f>
        <v>20001771</v>
      </c>
      <c r="AH296" s="11" t="s">
        <v>2673</v>
      </c>
      <c r="AI296" t="str">
        <f>IF(AH296="","",VLOOKUP(AH296,'Сотрудники и ссылки'!A:B,2,0))</f>
        <v>Серолог</v>
      </c>
      <c r="AJ296">
        <f>IF(AH296="","",VLOOKUP(AH296,'Сотрудники и ссылки'!A:C,3,0))</f>
        <v>20001771</v>
      </c>
      <c r="AK296" s="14">
        <v>45672</v>
      </c>
      <c r="AL296" s="2">
        <f>IF(AK296="","",AK296+VLOOKUP(I296,'Вид исследования'!B:E,4,0))</f>
        <v>45673</v>
      </c>
      <c r="AM296" s="2">
        <f>IF(AK296="","",AK296+VLOOKUP(I296,'Вид исследования'!B:F,5,0))</f>
        <v>45673</v>
      </c>
      <c r="AN296" s="14">
        <v>45672</v>
      </c>
      <c r="AP296" s="11" t="s">
        <v>189</v>
      </c>
      <c r="AQ296" t="str">
        <f>IFERROR(IF(L296="","",VLOOKUP(L296&amp;I296,Продукция!A:K,11,0)),"обратитесь к админ справочника")</f>
        <v>согласно рекомендациям производителя теста</v>
      </c>
      <c r="AR296" s="11" t="s">
        <v>4823</v>
      </c>
      <c r="AS296" t="str">
        <f>IFERROR(IF(L296="","",VLOOKUP(L296&amp;I296,Продукция!A:J,10,0)),"обратитесь к админ справочника")</f>
        <v>инструкция по применению набора AI, Н9</v>
      </c>
      <c r="AT296" s="11" t="s">
        <v>4823</v>
      </c>
      <c r="AU296" s="11" t="s">
        <v>4823</v>
      </c>
      <c r="AV296" s="11" t="s">
        <v>2673</v>
      </c>
      <c r="AW296" s="11" t="s">
        <v>4824</v>
      </c>
      <c r="AX296" s="11" t="s">
        <v>363</v>
      </c>
      <c r="AY296" s="11" t="s">
        <v>2731</v>
      </c>
      <c r="AZ296" s="11">
        <v>153</v>
      </c>
      <c r="BA296" s="11">
        <v>40</v>
      </c>
      <c r="BC296" s="11" t="s">
        <v>4926</v>
      </c>
    </row>
    <row r="297" spans="1:55" x14ac:dyDescent="0.25">
      <c r="A297" t="str">
        <f t="shared" si="8"/>
        <v>С/46Вирус гриппа птиц подтипа H9 уровень антител (ВНИИЗЖ)</v>
      </c>
      <c r="B297" t="str">
        <f>IF(E297="","",INDEX(Лаборатории!A:A,MATCH('Производственный контроль'!E297,Лаборатории!B:B,0)))</f>
        <v xml:space="preserve">КУРИНОЕ ЦАРСТВО АО </v>
      </c>
      <c r="C297" t="str">
        <f>IF(E297="","",VLOOKUP(E297,Лаборатории!B:D,3,0))</f>
        <v>U377_CHL</v>
      </c>
      <c r="D297" s="12">
        <v>45667</v>
      </c>
      <c r="E297" s="11" t="s">
        <v>793</v>
      </c>
      <c r="F297" s="11" t="s">
        <v>544</v>
      </c>
      <c r="G297" s="11" t="s">
        <v>542</v>
      </c>
      <c r="H297" s="11" t="s">
        <v>312</v>
      </c>
      <c r="I297" s="11" t="s">
        <v>3435</v>
      </c>
      <c r="J297" t="str">
        <f>IF(L297="","",VLOOKUP(L297,Продукция!B:D,3,0))</f>
        <v>Биологический_материал</v>
      </c>
      <c r="K297" t="str">
        <f>IF(L297="","",VLOOKUP(L297,Продукция!B:C,2,0))</f>
        <v>Сыворотка крови</v>
      </c>
      <c r="L297" s="151" t="s">
        <v>302</v>
      </c>
      <c r="M297">
        <f>IF(L297="","",VLOOKUP(L297,Продукция!B:L,11,0))</f>
        <v>0</v>
      </c>
      <c r="N297" s="11" t="s">
        <v>873</v>
      </c>
      <c r="P297" s="11" t="s">
        <v>340</v>
      </c>
      <c r="Q297" s="11" t="s">
        <v>854</v>
      </c>
      <c r="R297" s="153" t="s">
        <v>4918</v>
      </c>
      <c r="S297" s="11">
        <v>20</v>
      </c>
      <c r="T297" s="11" t="s">
        <v>4925</v>
      </c>
      <c r="V297" s="14">
        <v>45659</v>
      </c>
      <c r="Z297" s="11" t="s">
        <v>4823</v>
      </c>
      <c r="AA297" s="15">
        <v>0.47569444444444442</v>
      </c>
      <c r="AB297" t="str">
        <f>IF(L297="","",VLOOKUP(L297&amp;I297,Продукция!A:I,9,0))</f>
        <v>рекомендация производителя набора</v>
      </c>
      <c r="AC297" s="14">
        <v>45672</v>
      </c>
      <c r="AD297" s="11" t="s">
        <v>2673</v>
      </c>
      <c r="AE297" s="11" t="s">
        <v>4823</v>
      </c>
      <c r="AF297" t="str">
        <f>IF(AD297="","",VLOOKUP(AD297,'Сотрудники и ссылки'!A:B,2,0))</f>
        <v>Серолог</v>
      </c>
      <c r="AG297">
        <f>IF(AD297="","",VLOOKUP(AD297,'Сотрудники и ссылки'!A:C,3,0))</f>
        <v>20001771</v>
      </c>
      <c r="AH297" s="11" t="s">
        <v>2673</v>
      </c>
      <c r="AI297" t="str">
        <f>IF(AH297="","",VLOOKUP(AH297,'Сотрудники и ссылки'!A:B,2,0))</f>
        <v>Серолог</v>
      </c>
      <c r="AJ297">
        <f>IF(AH297="","",VLOOKUP(AH297,'Сотрудники и ссылки'!A:C,3,0))</f>
        <v>20001771</v>
      </c>
      <c r="AK297" s="14">
        <v>45672</v>
      </c>
      <c r="AL297" s="2">
        <f>IF(AK297="","",AK297+VLOOKUP(I297,'Вид исследования'!B:E,4,0))</f>
        <v>45673</v>
      </c>
      <c r="AM297" s="2">
        <f>IF(AK297="","",AK297+VLOOKUP(I297,'Вид исследования'!B:F,5,0))</f>
        <v>45673</v>
      </c>
      <c r="AN297" s="14">
        <v>45672</v>
      </c>
      <c r="AP297" s="11" t="s">
        <v>189</v>
      </c>
      <c r="AQ297" t="str">
        <f>IFERROR(IF(L297="","",VLOOKUP(L297&amp;I297,Продукция!A:K,11,0)),"обратитесь к админ справочника")</f>
        <v>согласно рекомендациям производителя теста</v>
      </c>
      <c r="AR297" s="11" t="s">
        <v>4823</v>
      </c>
      <c r="AS297" t="str">
        <f>IFERROR(IF(L297="","",VLOOKUP(L297&amp;I297,Продукция!A:J,10,0)),"обратитесь к админ справочника")</f>
        <v>инструкция по применению набора AI, Н9</v>
      </c>
      <c r="AT297" s="11" t="s">
        <v>4823</v>
      </c>
      <c r="AU297" s="11" t="s">
        <v>4823</v>
      </c>
      <c r="AV297" s="11" t="s">
        <v>2673</v>
      </c>
      <c r="AW297" s="11" t="s">
        <v>4824</v>
      </c>
      <c r="AX297" s="11" t="s">
        <v>363</v>
      </c>
      <c r="AY297" s="11" t="s">
        <v>2732</v>
      </c>
      <c r="AZ297" s="11">
        <v>153</v>
      </c>
      <c r="BA297" s="11">
        <v>40</v>
      </c>
      <c r="BC297" s="11" t="s">
        <v>4926</v>
      </c>
    </row>
    <row r="298" spans="1:55" x14ac:dyDescent="0.25">
      <c r="A298" t="str">
        <f t="shared" si="8"/>
        <v>С/46Вирус гриппа птиц подтипа H9 уровень антител (ВНИИЗЖ)</v>
      </c>
      <c r="B298" t="str">
        <f>IF(E298="","",INDEX(Лаборатории!A:A,MATCH('Производственный контроль'!E298,Лаборатории!B:B,0)))</f>
        <v xml:space="preserve">КУРИНОЕ ЦАРСТВО АО </v>
      </c>
      <c r="C298" t="str">
        <f>IF(E298="","",VLOOKUP(E298,Лаборатории!B:D,3,0))</f>
        <v>U377_CHL</v>
      </c>
      <c r="D298" s="12">
        <v>45667</v>
      </c>
      <c r="E298" s="11" t="s">
        <v>793</v>
      </c>
      <c r="F298" s="11" t="s">
        <v>544</v>
      </c>
      <c r="G298" s="11" t="s">
        <v>542</v>
      </c>
      <c r="H298" s="11" t="s">
        <v>312</v>
      </c>
      <c r="I298" s="11" t="s">
        <v>3435</v>
      </c>
      <c r="J298" t="str">
        <f>IF(L298="","",VLOOKUP(L298,Продукция!B:D,3,0))</f>
        <v>Биологический_материал</v>
      </c>
      <c r="K298" t="str">
        <f>IF(L298="","",VLOOKUP(L298,Продукция!B:C,2,0))</f>
        <v>Сыворотка крови</v>
      </c>
      <c r="L298" s="151" t="s">
        <v>302</v>
      </c>
      <c r="M298">
        <f>IF(L298="","",VLOOKUP(L298,Продукция!B:L,11,0))</f>
        <v>0</v>
      </c>
      <c r="N298" s="11" t="s">
        <v>873</v>
      </c>
      <c r="P298" s="11" t="s">
        <v>340</v>
      </c>
      <c r="Q298" s="11" t="s">
        <v>854</v>
      </c>
      <c r="R298" s="153" t="s">
        <v>4921</v>
      </c>
      <c r="S298" s="11">
        <v>20</v>
      </c>
      <c r="T298" s="11" t="s">
        <v>4925</v>
      </c>
      <c r="V298" s="14">
        <v>45660</v>
      </c>
      <c r="Z298" s="11" t="s">
        <v>4823</v>
      </c>
      <c r="AA298" s="15">
        <v>0.47569444444444442</v>
      </c>
      <c r="AB298" t="str">
        <f>IF(L298="","",VLOOKUP(L298&amp;I298,Продукция!A:I,9,0))</f>
        <v>рекомендация производителя набора</v>
      </c>
      <c r="AC298" s="14">
        <v>45672</v>
      </c>
      <c r="AD298" s="11" t="s">
        <v>2673</v>
      </c>
      <c r="AE298" s="11" t="s">
        <v>4823</v>
      </c>
      <c r="AF298" t="str">
        <f>IF(AD298="","",VLOOKUP(AD298,'Сотрудники и ссылки'!A:B,2,0))</f>
        <v>Серолог</v>
      </c>
      <c r="AG298">
        <f>IF(AD298="","",VLOOKUP(AD298,'Сотрудники и ссылки'!A:C,3,0))</f>
        <v>20001771</v>
      </c>
      <c r="AH298" s="11" t="s">
        <v>2673</v>
      </c>
      <c r="AI298" t="str">
        <f>IF(AH298="","",VLOOKUP(AH298,'Сотрудники и ссылки'!A:B,2,0))</f>
        <v>Серолог</v>
      </c>
      <c r="AJ298">
        <f>IF(AH298="","",VLOOKUP(AH298,'Сотрудники и ссылки'!A:C,3,0))</f>
        <v>20001771</v>
      </c>
      <c r="AK298" s="14">
        <v>45672</v>
      </c>
      <c r="AL298" s="2">
        <f>IF(AK298="","",AK298+VLOOKUP(I298,'Вид исследования'!B:E,4,0))</f>
        <v>45673</v>
      </c>
      <c r="AM298" s="2">
        <f>IF(AK298="","",AK298+VLOOKUP(I298,'Вид исследования'!B:F,5,0))</f>
        <v>45673</v>
      </c>
      <c r="AN298" s="14">
        <v>45672</v>
      </c>
      <c r="AP298" s="11" t="s">
        <v>189</v>
      </c>
      <c r="AQ298" t="str">
        <f>IFERROR(IF(L298="","",VLOOKUP(L298&amp;I298,Продукция!A:K,11,0)),"обратитесь к админ справочника")</f>
        <v>согласно рекомендациям производителя теста</v>
      </c>
      <c r="AR298" s="11" t="s">
        <v>4823</v>
      </c>
      <c r="AS298" t="str">
        <f>IFERROR(IF(L298="","",VLOOKUP(L298&amp;I298,Продукция!A:J,10,0)),"обратитесь к админ справочника")</f>
        <v>инструкция по применению набора AI, Н9</v>
      </c>
      <c r="AT298" s="11" t="s">
        <v>4823</v>
      </c>
      <c r="AU298" s="11" t="s">
        <v>4823</v>
      </c>
      <c r="AV298" s="11" t="s">
        <v>2673</v>
      </c>
      <c r="AW298" s="11" t="s">
        <v>4824</v>
      </c>
      <c r="AX298" s="11" t="s">
        <v>363</v>
      </c>
      <c r="AY298" s="11" t="s">
        <v>2735</v>
      </c>
      <c r="AZ298" s="11">
        <v>153</v>
      </c>
      <c r="BA298" s="11">
        <v>40</v>
      </c>
      <c r="BC298" s="11" t="s">
        <v>4926</v>
      </c>
    </row>
    <row r="299" spans="1:55" x14ac:dyDescent="0.25">
      <c r="A299" t="str">
        <f t="shared" si="8"/>
        <v>С/46Вирус гриппа птиц подтипа H9 уровень антител (ВНИИЗЖ)</v>
      </c>
      <c r="B299" t="str">
        <f>IF(E299="","",INDEX(Лаборатории!A:A,MATCH('Производственный контроль'!E299,Лаборатории!B:B,0)))</f>
        <v xml:space="preserve">КУРИНОЕ ЦАРСТВО АО </v>
      </c>
      <c r="C299" t="str">
        <f>IF(E299="","",VLOOKUP(E299,Лаборатории!B:D,3,0))</f>
        <v>U377_CHL</v>
      </c>
      <c r="D299" s="12">
        <v>45667</v>
      </c>
      <c r="E299" s="11" t="s">
        <v>793</v>
      </c>
      <c r="F299" s="11" t="s">
        <v>544</v>
      </c>
      <c r="G299" s="11" t="s">
        <v>542</v>
      </c>
      <c r="H299" s="11" t="s">
        <v>312</v>
      </c>
      <c r="I299" s="11" t="s">
        <v>3435</v>
      </c>
      <c r="J299" t="str">
        <f>IF(L299="","",VLOOKUP(L299,Продукция!B:D,3,0))</f>
        <v>Биологический_материал</v>
      </c>
      <c r="K299" t="str">
        <f>IF(L299="","",VLOOKUP(L299,Продукция!B:C,2,0))</f>
        <v>Сыворотка крови</v>
      </c>
      <c r="L299" s="151" t="s">
        <v>302</v>
      </c>
      <c r="M299">
        <f>IF(L299="","",VLOOKUP(L299,Продукция!B:L,11,0))</f>
        <v>0</v>
      </c>
      <c r="N299" s="11" t="s">
        <v>873</v>
      </c>
      <c r="P299" s="11" t="s">
        <v>340</v>
      </c>
      <c r="Q299" s="11" t="s">
        <v>854</v>
      </c>
      <c r="R299" s="153" t="s">
        <v>4922</v>
      </c>
      <c r="S299" s="11">
        <v>20</v>
      </c>
      <c r="T299" s="11" t="s">
        <v>4925</v>
      </c>
      <c r="V299" s="14">
        <v>45660</v>
      </c>
      <c r="Z299" s="11" t="s">
        <v>4823</v>
      </c>
      <c r="AA299" s="15">
        <v>0.47569444444444442</v>
      </c>
      <c r="AB299" t="str">
        <f>IF(L299="","",VLOOKUP(L299&amp;I299,Продукция!A:I,9,0))</f>
        <v>рекомендация производителя набора</v>
      </c>
      <c r="AC299" s="14">
        <v>45672</v>
      </c>
      <c r="AD299" s="11" t="s">
        <v>2673</v>
      </c>
      <c r="AE299" s="11" t="s">
        <v>4823</v>
      </c>
      <c r="AF299" t="str">
        <f>IF(AD299="","",VLOOKUP(AD299,'Сотрудники и ссылки'!A:B,2,0))</f>
        <v>Серолог</v>
      </c>
      <c r="AG299">
        <f>IF(AD299="","",VLOOKUP(AD299,'Сотрудники и ссылки'!A:C,3,0))</f>
        <v>20001771</v>
      </c>
      <c r="AH299" s="11" t="s">
        <v>2673</v>
      </c>
      <c r="AI299" t="str">
        <f>IF(AH299="","",VLOOKUP(AH299,'Сотрудники и ссылки'!A:B,2,0))</f>
        <v>Серолог</v>
      </c>
      <c r="AJ299">
        <f>IF(AH299="","",VLOOKUP(AH299,'Сотрудники и ссылки'!A:C,3,0))</f>
        <v>20001771</v>
      </c>
      <c r="AK299" s="14">
        <v>45672</v>
      </c>
      <c r="AL299" s="2">
        <f>IF(AK299="","",AK299+VLOOKUP(I299,'Вид исследования'!B:E,4,0))</f>
        <v>45673</v>
      </c>
      <c r="AM299" s="2">
        <f>IF(AK299="","",AK299+VLOOKUP(I299,'Вид исследования'!B:F,5,0))</f>
        <v>45673</v>
      </c>
      <c r="AN299" s="14">
        <v>45672</v>
      </c>
      <c r="AP299" s="11" t="s">
        <v>189</v>
      </c>
      <c r="AQ299" t="str">
        <f>IFERROR(IF(L299="","",VLOOKUP(L299&amp;I299,Продукция!A:K,11,0)),"обратитесь к админ справочника")</f>
        <v>согласно рекомендациям производителя теста</v>
      </c>
      <c r="AR299" s="11" t="s">
        <v>4823</v>
      </c>
      <c r="AS299" t="str">
        <f>IFERROR(IF(L299="","",VLOOKUP(L299&amp;I299,Продукция!A:J,10,0)),"обратитесь к админ справочника")</f>
        <v>инструкция по применению набора AI, Н9</v>
      </c>
      <c r="AT299" s="11" t="s">
        <v>4823</v>
      </c>
      <c r="AU299" s="11" t="s">
        <v>4823</v>
      </c>
      <c r="AV299" s="11" t="s">
        <v>2673</v>
      </c>
      <c r="AW299" s="11" t="s">
        <v>4824</v>
      </c>
      <c r="AX299" s="11" t="s">
        <v>363</v>
      </c>
      <c r="AY299" s="11" t="s">
        <v>2736</v>
      </c>
      <c r="AZ299" s="11">
        <v>153</v>
      </c>
      <c r="BA299" s="11">
        <v>40</v>
      </c>
      <c r="BC299" s="11" t="s">
        <v>4926</v>
      </c>
    </row>
    <row r="300" spans="1:55" x14ac:dyDescent="0.25">
      <c r="A300" t="str">
        <f t="shared" si="8"/>
        <v>С/46Вирус гриппа птиц подтипа H9 уровень антител (ВНИИЗЖ)</v>
      </c>
      <c r="B300" t="str">
        <f>IF(E300="","",INDEX(Лаборатории!A:A,MATCH('Производственный контроль'!E300,Лаборатории!B:B,0)))</f>
        <v xml:space="preserve">КУРИНОЕ ЦАРСТВО АО </v>
      </c>
      <c r="C300" t="str">
        <f>IF(E300="","",VLOOKUP(E300,Лаборатории!B:D,3,0))</f>
        <v>U377_CHL</v>
      </c>
      <c r="D300" s="12">
        <v>45667</v>
      </c>
      <c r="E300" s="11" t="s">
        <v>793</v>
      </c>
      <c r="F300" s="11" t="s">
        <v>544</v>
      </c>
      <c r="G300" s="11" t="s">
        <v>542</v>
      </c>
      <c r="H300" s="11" t="s">
        <v>312</v>
      </c>
      <c r="I300" s="11" t="s">
        <v>3435</v>
      </c>
      <c r="J300" t="str">
        <f>IF(L300="","",VLOOKUP(L300,Продукция!B:D,3,0))</f>
        <v>Биологический_материал</v>
      </c>
      <c r="K300" t="str">
        <f>IF(L300="","",VLOOKUP(L300,Продукция!B:C,2,0))</f>
        <v>Сыворотка крови</v>
      </c>
      <c r="L300" s="151" t="s">
        <v>302</v>
      </c>
      <c r="M300">
        <f>IF(L300="","",VLOOKUP(L300,Продукция!B:L,11,0))</f>
        <v>0</v>
      </c>
      <c r="N300" s="11" t="s">
        <v>873</v>
      </c>
      <c r="P300" s="11" t="s">
        <v>340</v>
      </c>
      <c r="Q300" s="11" t="s">
        <v>854</v>
      </c>
      <c r="R300" s="153" t="s">
        <v>4924</v>
      </c>
      <c r="S300" s="11">
        <v>20</v>
      </c>
      <c r="T300" s="11" t="s">
        <v>4925</v>
      </c>
      <c r="V300" s="14">
        <v>45660</v>
      </c>
      <c r="Z300" s="11" t="s">
        <v>4823</v>
      </c>
      <c r="AA300" s="15">
        <v>0.47569444444444442</v>
      </c>
      <c r="AB300" t="str">
        <f>IF(L300="","",VLOOKUP(L300&amp;I300,Продукция!A:I,9,0))</f>
        <v>рекомендация производителя набора</v>
      </c>
      <c r="AC300" s="14">
        <v>45672</v>
      </c>
      <c r="AD300" s="11" t="s">
        <v>2673</v>
      </c>
      <c r="AE300" s="11" t="s">
        <v>4823</v>
      </c>
      <c r="AF300" t="str">
        <f>IF(AD300="","",VLOOKUP(AD300,'Сотрудники и ссылки'!A:B,2,0))</f>
        <v>Серолог</v>
      </c>
      <c r="AG300">
        <f>IF(AD300="","",VLOOKUP(AD300,'Сотрудники и ссылки'!A:C,3,0))</f>
        <v>20001771</v>
      </c>
      <c r="AH300" s="11" t="s">
        <v>2673</v>
      </c>
      <c r="AI300" t="str">
        <f>IF(AH300="","",VLOOKUP(AH300,'Сотрудники и ссылки'!A:B,2,0))</f>
        <v>Серолог</v>
      </c>
      <c r="AJ300">
        <f>IF(AH300="","",VLOOKUP(AH300,'Сотрудники и ссылки'!A:C,3,0))</f>
        <v>20001771</v>
      </c>
      <c r="AK300" s="14">
        <v>45672</v>
      </c>
      <c r="AL300" s="2">
        <f>IF(AK300="","",AK300+VLOOKUP(I300,'Вид исследования'!B:E,4,0))</f>
        <v>45673</v>
      </c>
      <c r="AM300" s="2">
        <f>IF(AK300="","",AK300+VLOOKUP(I300,'Вид исследования'!B:F,5,0))</f>
        <v>45673</v>
      </c>
      <c r="AN300" s="14">
        <v>45672</v>
      </c>
      <c r="AP300" s="11" t="s">
        <v>189</v>
      </c>
      <c r="AQ300" t="str">
        <f>IFERROR(IF(L300="","",VLOOKUP(L300&amp;I300,Продукция!A:K,11,0)),"обратитесь к админ справочника")</f>
        <v>согласно рекомендациям производителя теста</v>
      </c>
      <c r="AR300" s="11" t="s">
        <v>4823</v>
      </c>
      <c r="AS300" t="str">
        <f>IFERROR(IF(L300="","",VLOOKUP(L300&amp;I300,Продукция!A:J,10,0)),"обратитесь к админ справочника")</f>
        <v>инструкция по применению набора AI, Н9</v>
      </c>
      <c r="AT300" s="11" t="s">
        <v>4823</v>
      </c>
      <c r="AU300" s="11" t="s">
        <v>4823</v>
      </c>
      <c r="AV300" s="11" t="s">
        <v>2673</v>
      </c>
      <c r="AW300" s="11" t="s">
        <v>4824</v>
      </c>
      <c r="AX300" s="11" t="s">
        <v>363</v>
      </c>
      <c r="AY300" s="11" t="s">
        <v>2738</v>
      </c>
      <c r="AZ300" s="11">
        <v>153</v>
      </c>
      <c r="BA300" s="11">
        <v>40</v>
      </c>
      <c r="BC300" s="11" t="s">
        <v>4926</v>
      </c>
    </row>
    <row r="301" spans="1:55" x14ac:dyDescent="0.25">
      <c r="A301" t="str">
        <f t="shared" si="8"/>
        <v>С/46Вирус гриппа птиц подтипа Н5 уровень антител (ВНИИЗЖ)</v>
      </c>
      <c r="B301" t="str">
        <f>IF(E301="","",INDEX(Лаборатории!A:A,MATCH('Производственный контроль'!E301,Лаборатории!B:B,0)))</f>
        <v xml:space="preserve">КУРИНОЕ ЦАРСТВО АО </v>
      </c>
      <c r="C301" t="str">
        <f>IF(E301="","",VLOOKUP(E301,Лаборатории!B:D,3,0))</f>
        <v>U377_CHL</v>
      </c>
      <c r="D301" s="12">
        <v>45667</v>
      </c>
      <c r="E301" s="11" t="s">
        <v>793</v>
      </c>
      <c r="F301" s="11" t="s">
        <v>544</v>
      </c>
      <c r="G301" s="11" t="s">
        <v>542</v>
      </c>
      <c r="H301" s="11" t="s">
        <v>312</v>
      </c>
      <c r="I301" s="11" t="s">
        <v>3437</v>
      </c>
      <c r="J301" t="str">
        <f>IF(L301="","",VLOOKUP(L301,Продукция!B:D,3,0))</f>
        <v>Биологический_материал</v>
      </c>
      <c r="K301" t="str">
        <f>IF(L301="","",VLOOKUP(L301,Продукция!B:C,2,0))</f>
        <v>Сыворотка крови</v>
      </c>
      <c r="L301" s="151" t="s">
        <v>302</v>
      </c>
      <c r="M301">
        <f>IF(L301="","",VLOOKUP(L301,Продукция!B:L,11,0))</f>
        <v>0</v>
      </c>
      <c r="N301" s="11" t="s">
        <v>873</v>
      </c>
      <c r="P301" s="11" t="s">
        <v>340</v>
      </c>
      <c r="Q301" s="11" t="s">
        <v>854</v>
      </c>
      <c r="R301" s="153" t="s">
        <v>4899</v>
      </c>
      <c r="S301" s="11">
        <v>20</v>
      </c>
      <c r="T301" s="11" t="s">
        <v>4925</v>
      </c>
      <c r="V301" s="14">
        <v>45661</v>
      </c>
      <c r="Z301" s="11" t="s">
        <v>4823</v>
      </c>
      <c r="AA301" s="15">
        <v>0.47569444444444442</v>
      </c>
      <c r="AB301" t="str">
        <f>IF(L301="","",VLOOKUP(L301&amp;I301,Продукция!A:I,9,0))</f>
        <v>рекомендация производителя набора</v>
      </c>
      <c r="AC301" s="14">
        <v>45672</v>
      </c>
      <c r="AD301" s="11" t="s">
        <v>2676</v>
      </c>
      <c r="AE301" s="11" t="s">
        <v>4823</v>
      </c>
      <c r="AF301" t="str">
        <f>IF(AD301="","",VLOOKUP(AD301,'Сотрудники и ссылки'!A:B,2,0))</f>
        <v>Серолог</v>
      </c>
      <c r="AG301">
        <f>IF(AD301="","",VLOOKUP(AD301,'Сотрудники и ссылки'!A:C,3,0))</f>
        <v>20007746</v>
      </c>
      <c r="AH301" s="11" t="s">
        <v>2676</v>
      </c>
      <c r="AI301" t="str">
        <f>IF(AH301="","",VLOOKUP(AH301,'Сотрудники и ссылки'!A:B,2,0))</f>
        <v>Серолог</v>
      </c>
      <c r="AJ301">
        <f>IF(AH301="","",VLOOKUP(AH301,'Сотрудники и ссылки'!A:C,3,0))</f>
        <v>20007746</v>
      </c>
      <c r="AK301" s="14">
        <v>45672</v>
      </c>
      <c r="AL301" s="2">
        <f>IF(AK301="","",AK301+VLOOKUP(I301,'Вид исследования'!B:E,4,0))</f>
        <v>45673</v>
      </c>
      <c r="AM301" s="2">
        <f>IF(AK301="","",AK301+VLOOKUP(I301,'Вид исследования'!B:F,5,0))</f>
        <v>45673</v>
      </c>
      <c r="AN301" s="14">
        <v>45672</v>
      </c>
      <c r="AP301" s="11" t="s">
        <v>189</v>
      </c>
      <c r="AQ301" t="str">
        <f>IFERROR(IF(L301="","",VLOOKUP(L301&amp;I301,Продукция!A:K,11,0)),"обратитесь к админ справочника")</f>
        <v>согласно рекомендациям производителя теста</v>
      </c>
      <c r="AR301" s="11" t="s">
        <v>4823</v>
      </c>
      <c r="AS301" t="str">
        <f>IFERROR(IF(L301="","",VLOOKUP(L301&amp;I301,Продукция!A:J,10,0)),"обратитесь к админ справочника")</f>
        <v>инструкция по применению набора AI, Н5</v>
      </c>
      <c r="AT301" s="11" t="s">
        <v>4823</v>
      </c>
      <c r="AU301" s="11" t="s">
        <v>4823</v>
      </c>
      <c r="AV301" s="11" t="s">
        <v>2676</v>
      </c>
      <c r="AW301" s="11" t="s">
        <v>4824</v>
      </c>
      <c r="AX301" s="11" t="s">
        <v>833</v>
      </c>
      <c r="AY301" s="11" t="s">
        <v>901</v>
      </c>
      <c r="AZ301" s="11">
        <v>153</v>
      </c>
      <c r="BA301" s="11">
        <v>40</v>
      </c>
      <c r="BC301" s="11" t="s">
        <v>4926</v>
      </c>
    </row>
    <row r="302" spans="1:55" x14ac:dyDescent="0.25">
      <c r="A302" t="str">
        <f t="shared" si="8"/>
        <v>С/46Вирус гриппа птиц подтипа Н5 уровень антител (ВНИИЗЖ)</v>
      </c>
      <c r="B302" t="str">
        <f>IF(E302="","",INDEX(Лаборатории!A:A,MATCH('Производственный контроль'!E302,Лаборатории!B:B,0)))</f>
        <v xml:space="preserve">КУРИНОЕ ЦАРСТВО АО </v>
      </c>
      <c r="C302" t="str">
        <f>IF(E302="","",VLOOKUP(E302,Лаборатории!B:D,3,0))</f>
        <v>U377_CHL</v>
      </c>
      <c r="D302" s="12">
        <v>45667</v>
      </c>
      <c r="E302" s="11" t="s">
        <v>793</v>
      </c>
      <c r="F302" s="11" t="s">
        <v>544</v>
      </c>
      <c r="G302" s="11" t="s">
        <v>542</v>
      </c>
      <c r="H302" s="11" t="s">
        <v>312</v>
      </c>
      <c r="I302" s="11" t="s">
        <v>3437</v>
      </c>
      <c r="J302" t="str">
        <f>IF(L302="","",VLOOKUP(L302,Продукция!B:D,3,0))</f>
        <v>Биологический_материал</v>
      </c>
      <c r="K302" t="str">
        <f>IF(L302="","",VLOOKUP(L302,Продукция!B:C,2,0))</f>
        <v>Сыворотка крови</v>
      </c>
      <c r="L302" s="151" t="s">
        <v>302</v>
      </c>
      <c r="M302">
        <f>IF(L302="","",VLOOKUP(L302,Продукция!B:L,11,0))</f>
        <v>0</v>
      </c>
      <c r="N302" s="11" t="s">
        <v>873</v>
      </c>
      <c r="P302" s="11" t="s">
        <v>340</v>
      </c>
      <c r="Q302" s="11" t="s">
        <v>854</v>
      </c>
      <c r="R302" s="153" t="s">
        <v>4904</v>
      </c>
      <c r="S302" s="11">
        <v>20</v>
      </c>
      <c r="T302" s="11" t="s">
        <v>4925</v>
      </c>
      <c r="V302" s="14">
        <v>45662</v>
      </c>
      <c r="Z302" s="11" t="s">
        <v>4823</v>
      </c>
      <c r="AA302" s="15">
        <v>0.47569444444444442</v>
      </c>
      <c r="AB302" t="str">
        <f>IF(L302="","",VLOOKUP(L302&amp;I302,Продукция!A:I,9,0))</f>
        <v>рекомендация производителя набора</v>
      </c>
      <c r="AC302" s="14">
        <v>45672</v>
      </c>
      <c r="AD302" s="11" t="s">
        <v>2676</v>
      </c>
      <c r="AE302" s="11" t="s">
        <v>4823</v>
      </c>
      <c r="AF302" t="str">
        <f>IF(AD302="","",VLOOKUP(AD302,'Сотрудники и ссылки'!A:B,2,0))</f>
        <v>Серолог</v>
      </c>
      <c r="AG302">
        <f>IF(AD302="","",VLOOKUP(AD302,'Сотрудники и ссылки'!A:C,3,0))</f>
        <v>20007746</v>
      </c>
      <c r="AH302" s="11" t="s">
        <v>2676</v>
      </c>
      <c r="AI302" t="str">
        <f>IF(AH302="","",VLOOKUP(AH302,'Сотрудники и ссылки'!A:B,2,0))</f>
        <v>Серолог</v>
      </c>
      <c r="AJ302">
        <f>IF(AH302="","",VLOOKUP(AH302,'Сотрудники и ссылки'!A:C,3,0))</f>
        <v>20007746</v>
      </c>
      <c r="AK302" s="14">
        <v>45672</v>
      </c>
      <c r="AL302" s="2">
        <f>IF(AK302="","",AK302+VLOOKUP(I302,'Вид исследования'!B:E,4,0))</f>
        <v>45673</v>
      </c>
      <c r="AM302" s="2">
        <f>IF(AK302="","",AK302+VLOOKUP(I302,'Вид исследования'!B:F,5,0))</f>
        <v>45673</v>
      </c>
      <c r="AN302" s="14">
        <v>45672</v>
      </c>
      <c r="AP302" s="11" t="s">
        <v>189</v>
      </c>
      <c r="AQ302" t="str">
        <f>IFERROR(IF(L302="","",VLOOKUP(L302&amp;I302,Продукция!A:K,11,0)),"обратитесь к админ справочника")</f>
        <v>согласно рекомендациям производителя теста</v>
      </c>
      <c r="AR302" s="11" t="s">
        <v>4823</v>
      </c>
      <c r="AS302" t="str">
        <f>IFERROR(IF(L302="","",VLOOKUP(L302&amp;I302,Продукция!A:J,10,0)),"обратитесь к админ справочника")</f>
        <v>инструкция по применению набора AI, Н5</v>
      </c>
      <c r="AT302" s="11" t="s">
        <v>4823</v>
      </c>
      <c r="AU302" s="11" t="s">
        <v>4823</v>
      </c>
      <c r="AV302" s="11" t="s">
        <v>2676</v>
      </c>
      <c r="AW302" s="11" t="s">
        <v>4824</v>
      </c>
      <c r="AX302" s="11" t="s">
        <v>833</v>
      </c>
      <c r="AY302" s="11" t="s">
        <v>910</v>
      </c>
      <c r="AZ302" s="11">
        <v>153</v>
      </c>
      <c r="BA302" s="11">
        <v>40</v>
      </c>
      <c r="BC302" s="11" t="s">
        <v>4926</v>
      </c>
    </row>
    <row r="303" spans="1:55" x14ac:dyDescent="0.25">
      <c r="A303" t="str">
        <f t="shared" si="8"/>
        <v>С/46Вирус гриппа птиц подтипа Н5 уровень антител (ВНИИЗЖ)</v>
      </c>
      <c r="B303" t="str">
        <f>IF(E303="","",INDEX(Лаборатории!A:A,MATCH('Производственный контроль'!E303,Лаборатории!B:B,0)))</f>
        <v xml:space="preserve">КУРИНОЕ ЦАРСТВО АО </v>
      </c>
      <c r="C303" t="str">
        <f>IF(E303="","",VLOOKUP(E303,Лаборатории!B:D,3,0))</f>
        <v>U377_CHL</v>
      </c>
      <c r="D303" s="12">
        <v>45667</v>
      </c>
      <c r="E303" s="11" t="s">
        <v>793</v>
      </c>
      <c r="F303" s="11" t="s">
        <v>544</v>
      </c>
      <c r="G303" s="11" t="s">
        <v>542</v>
      </c>
      <c r="H303" s="11" t="s">
        <v>312</v>
      </c>
      <c r="I303" s="11" t="s">
        <v>3437</v>
      </c>
      <c r="J303" t="str">
        <f>IF(L303="","",VLOOKUP(L303,Продукция!B:D,3,0))</f>
        <v>Биологический_материал</v>
      </c>
      <c r="K303" t="str">
        <f>IF(L303="","",VLOOKUP(L303,Продукция!B:C,2,0))</f>
        <v>Сыворотка крови</v>
      </c>
      <c r="L303" s="151" t="s">
        <v>302</v>
      </c>
      <c r="M303">
        <f>IF(L303="","",VLOOKUP(L303,Продукция!B:L,11,0))</f>
        <v>0</v>
      </c>
      <c r="N303" s="11" t="s">
        <v>873</v>
      </c>
      <c r="P303" s="11" t="s">
        <v>340</v>
      </c>
      <c r="Q303" s="11" t="s">
        <v>854</v>
      </c>
      <c r="R303" s="153" t="s">
        <v>4907</v>
      </c>
      <c r="S303" s="11">
        <v>20</v>
      </c>
      <c r="T303" s="11" t="s">
        <v>4925</v>
      </c>
      <c r="V303" s="14">
        <v>45663</v>
      </c>
      <c r="Z303" s="11" t="s">
        <v>4823</v>
      </c>
      <c r="AA303" s="15">
        <v>0.47569444444444442</v>
      </c>
      <c r="AB303" t="str">
        <f>IF(L303="","",VLOOKUP(L303&amp;I303,Продукция!A:I,9,0))</f>
        <v>рекомендация производителя набора</v>
      </c>
      <c r="AC303" s="14">
        <v>45672</v>
      </c>
      <c r="AD303" s="11" t="s">
        <v>2676</v>
      </c>
      <c r="AE303" s="11" t="s">
        <v>4823</v>
      </c>
      <c r="AF303" t="str">
        <f>IF(AD303="","",VLOOKUP(AD303,'Сотрудники и ссылки'!A:B,2,0))</f>
        <v>Серолог</v>
      </c>
      <c r="AG303">
        <f>IF(AD303="","",VLOOKUP(AD303,'Сотрудники и ссылки'!A:C,3,0))</f>
        <v>20007746</v>
      </c>
      <c r="AH303" s="11" t="s">
        <v>2676</v>
      </c>
      <c r="AI303" t="str">
        <f>IF(AH303="","",VLOOKUP(AH303,'Сотрудники и ссылки'!A:B,2,0))</f>
        <v>Серолог</v>
      </c>
      <c r="AJ303">
        <f>IF(AH303="","",VLOOKUP(AH303,'Сотрудники и ссылки'!A:C,3,0))</f>
        <v>20007746</v>
      </c>
      <c r="AK303" s="14">
        <v>45672</v>
      </c>
      <c r="AL303" s="2">
        <f>IF(AK303="","",AK303+VLOOKUP(I303,'Вид исследования'!B:E,4,0))</f>
        <v>45673</v>
      </c>
      <c r="AM303" s="2">
        <f>IF(AK303="","",AK303+VLOOKUP(I303,'Вид исследования'!B:F,5,0))</f>
        <v>45673</v>
      </c>
      <c r="AN303" s="14">
        <v>45672</v>
      </c>
      <c r="AP303" s="11" t="s">
        <v>189</v>
      </c>
      <c r="AQ303" t="str">
        <f>IFERROR(IF(L303="","",VLOOKUP(L303&amp;I303,Продукция!A:K,11,0)),"обратитесь к админ справочника")</f>
        <v>согласно рекомендациям производителя теста</v>
      </c>
      <c r="AR303" s="11" t="s">
        <v>4823</v>
      </c>
      <c r="AS303" t="str">
        <f>IFERROR(IF(L303="","",VLOOKUP(L303&amp;I303,Продукция!A:J,10,0)),"обратитесь к админ справочника")</f>
        <v>инструкция по применению набора AI, Н5</v>
      </c>
      <c r="AT303" s="11" t="s">
        <v>4823</v>
      </c>
      <c r="AU303" s="11" t="s">
        <v>4823</v>
      </c>
      <c r="AV303" s="11" t="s">
        <v>2676</v>
      </c>
      <c r="AW303" s="11" t="s">
        <v>4824</v>
      </c>
      <c r="AX303" s="11" t="s">
        <v>833</v>
      </c>
      <c r="AY303" s="11" t="s">
        <v>895</v>
      </c>
      <c r="AZ303" s="11">
        <v>153</v>
      </c>
      <c r="BA303" s="11">
        <v>39</v>
      </c>
      <c r="BC303" s="11" t="s">
        <v>4926</v>
      </c>
    </row>
    <row r="304" spans="1:55" x14ac:dyDescent="0.25">
      <c r="A304" t="str">
        <f t="shared" si="8"/>
        <v>С/46Вирус гриппа птиц подтипа Н5 уровень антител (ВНИИЗЖ)</v>
      </c>
      <c r="B304" t="str">
        <f>IF(E304="","",INDEX(Лаборатории!A:A,MATCH('Производственный контроль'!E304,Лаборатории!B:B,0)))</f>
        <v xml:space="preserve">КУРИНОЕ ЦАРСТВО АО </v>
      </c>
      <c r="C304" t="str">
        <f>IF(E304="","",VLOOKUP(E304,Лаборатории!B:D,3,0))</f>
        <v>U377_CHL</v>
      </c>
      <c r="D304" s="12">
        <v>45667</v>
      </c>
      <c r="E304" s="11" t="s">
        <v>793</v>
      </c>
      <c r="F304" s="11" t="s">
        <v>544</v>
      </c>
      <c r="G304" s="11" t="s">
        <v>542</v>
      </c>
      <c r="H304" s="11" t="s">
        <v>312</v>
      </c>
      <c r="I304" s="11" t="s">
        <v>3437</v>
      </c>
      <c r="J304" t="str">
        <f>IF(L304="","",VLOOKUP(L304,Продукция!B:D,3,0))</f>
        <v>Биологический_материал</v>
      </c>
      <c r="K304" t="str">
        <f>IF(L304="","",VLOOKUP(L304,Продукция!B:C,2,0))</f>
        <v>Сыворотка крови</v>
      </c>
      <c r="L304" s="151" t="s">
        <v>302</v>
      </c>
      <c r="M304">
        <f>IF(L304="","",VLOOKUP(L304,Продукция!B:L,11,0))</f>
        <v>0</v>
      </c>
      <c r="N304" s="11" t="s">
        <v>873</v>
      </c>
      <c r="P304" s="11" t="s">
        <v>340</v>
      </c>
      <c r="Q304" s="11" t="s">
        <v>854</v>
      </c>
      <c r="R304" s="153" t="s">
        <v>4908</v>
      </c>
      <c r="S304" s="11">
        <v>20</v>
      </c>
      <c r="T304" s="11" t="s">
        <v>4925</v>
      </c>
      <c r="V304" s="14">
        <v>45663</v>
      </c>
      <c r="Z304" s="11" t="s">
        <v>4823</v>
      </c>
      <c r="AA304" s="15">
        <v>0.47569444444444442</v>
      </c>
      <c r="AB304" t="str">
        <f>IF(L304="","",VLOOKUP(L304&amp;I304,Продукция!A:I,9,0))</f>
        <v>рекомендация производителя набора</v>
      </c>
      <c r="AC304" s="14">
        <v>45672</v>
      </c>
      <c r="AD304" s="11" t="s">
        <v>2676</v>
      </c>
      <c r="AE304" s="11" t="s">
        <v>4823</v>
      </c>
      <c r="AF304" t="str">
        <f>IF(AD304="","",VLOOKUP(AD304,'Сотрудники и ссылки'!A:B,2,0))</f>
        <v>Серолог</v>
      </c>
      <c r="AG304">
        <f>IF(AD304="","",VLOOKUP(AD304,'Сотрудники и ссылки'!A:C,3,0))</f>
        <v>20007746</v>
      </c>
      <c r="AH304" s="11" t="s">
        <v>2676</v>
      </c>
      <c r="AI304" t="str">
        <f>IF(AH304="","",VLOOKUP(AH304,'Сотрудники и ссылки'!A:B,2,0))</f>
        <v>Серолог</v>
      </c>
      <c r="AJ304">
        <f>IF(AH304="","",VLOOKUP(AH304,'Сотрудники и ссылки'!A:C,3,0))</f>
        <v>20007746</v>
      </c>
      <c r="AK304" s="14">
        <v>45672</v>
      </c>
      <c r="AL304" s="2">
        <f>IF(AK304="","",AK304+VLOOKUP(I304,'Вид исследования'!B:E,4,0))</f>
        <v>45673</v>
      </c>
      <c r="AM304" s="2">
        <f>IF(AK304="","",AK304+VLOOKUP(I304,'Вид исследования'!B:F,5,0))</f>
        <v>45673</v>
      </c>
      <c r="AN304" s="14">
        <v>45672</v>
      </c>
      <c r="AP304" s="11" t="s">
        <v>189</v>
      </c>
      <c r="AQ304" t="str">
        <f>IFERROR(IF(L304="","",VLOOKUP(L304&amp;I304,Продукция!A:K,11,0)),"обратитесь к админ справочника")</f>
        <v>согласно рекомендациям производителя теста</v>
      </c>
      <c r="AR304" s="11" t="s">
        <v>4823</v>
      </c>
      <c r="AS304" t="str">
        <f>IFERROR(IF(L304="","",VLOOKUP(L304&amp;I304,Продукция!A:J,10,0)),"обратитесь к админ справочника")</f>
        <v>инструкция по применению набора AI, Н5</v>
      </c>
      <c r="AT304" s="11" t="s">
        <v>4823</v>
      </c>
      <c r="AU304" s="11" t="s">
        <v>4823</v>
      </c>
      <c r="AV304" s="11" t="s">
        <v>2676</v>
      </c>
      <c r="AW304" s="11" t="s">
        <v>4824</v>
      </c>
      <c r="AX304" s="11" t="s">
        <v>833</v>
      </c>
      <c r="AY304" s="11" t="s">
        <v>896</v>
      </c>
      <c r="AZ304" s="11">
        <v>153</v>
      </c>
      <c r="BA304" s="11">
        <v>39</v>
      </c>
      <c r="BC304" s="11" t="s">
        <v>4926</v>
      </c>
    </row>
    <row r="305" spans="1:55" x14ac:dyDescent="0.25">
      <c r="A305" t="str">
        <f t="shared" si="8"/>
        <v>С/46Вирус гриппа птиц подтипа Н5 уровень антител (ВНИИЗЖ)</v>
      </c>
      <c r="B305" t="str">
        <f>IF(E305="","",INDEX(Лаборатории!A:A,MATCH('Производственный контроль'!E305,Лаборатории!B:B,0)))</f>
        <v xml:space="preserve">КУРИНОЕ ЦАРСТВО АО </v>
      </c>
      <c r="C305" t="str">
        <f>IF(E305="","",VLOOKUP(E305,Лаборатории!B:D,3,0))</f>
        <v>U377_CHL</v>
      </c>
      <c r="D305" s="12">
        <v>45667</v>
      </c>
      <c r="E305" s="11" t="s">
        <v>793</v>
      </c>
      <c r="F305" s="11" t="s">
        <v>544</v>
      </c>
      <c r="G305" s="11" t="s">
        <v>542</v>
      </c>
      <c r="H305" s="11" t="s">
        <v>312</v>
      </c>
      <c r="I305" s="11" t="s">
        <v>3437</v>
      </c>
      <c r="J305" t="str">
        <f>IF(L305="","",VLOOKUP(L305,Продукция!B:D,3,0))</f>
        <v>Биологический_материал</v>
      </c>
      <c r="K305" t="str">
        <f>IF(L305="","",VLOOKUP(L305,Продукция!B:C,2,0))</f>
        <v>Сыворотка крови</v>
      </c>
      <c r="L305" s="151" t="s">
        <v>302</v>
      </c>
      <c r="M305">
        <f>IF(L305="","",VLOOKUP(L305,Продукция!B:L,11,0))</f>
        <v>0</v>
      </c>
      <c r="N305" s="11" t="s">
        <v>873</v>
      </c>
      <c r="P305" s="11" t="s">
        <v>340</v>
      </c>
      <c r="Q305" s="11" t="s">
        <v>854</v>
      </c>
      <c r="R305" s="153" t="s">
        <v>4909</v>
      </c>
      <c r="S305" s="11">
        <v>20</v>
      </c>
      <c r="T305" s="11" t="s">
        <v>4925</v>
      </c>
      <c r="V305" s="14">
        <v>45663</v>
      </c>
      <c r="Z305" s="11" t="s">
        <v>4823</v>
      </c>
      <c r="AA305" s="15">
        <v>0.47569444444444442</v>
      </c>
      <c r="AB305" t="str">
        <f>IF(L305="","",VLOOKUP(L305&amp;I305,Продукция!A:I,9,0))</f>
        <v>рекомендация производителя набора</v>
      </c>
      <c r="AC305" s="14">
        <v>45672</v>
      </c>
      <c r="AD305" s="11" t="s">
        <v>2676</v>
      </c>
      <c r="AE305" s="11" t="s">
        <v>4823</v>
      </c>
      <c r="AF305" t="str">
        <f>IF(AD305="","",VLOOKUP(AD305,'Сотрудники и ссылки'!A:B,2,0))</f>
        <v>Серолог</v>
      </c>
      <c r="AG305">
        <f>IF(AD305="","",VLOOKUP(AD305,'Сотрудники и ссылки'!A:C,3,0))</f>
        <v>20007746</v>
      </c>
      <c r="AH305" s="11" t="s">
        <v>2676</v>
      </c>
      <c r="AI305" t="str">
        <f>IF(AH305="","",VLOOKUP(AH305,'Сотрудники и ссылки'!A:B,2,0))</f>
        <v>Серолог</v>
      </c>
      <c r="AJ305">
        <f>IF(AH305="","",VLOOKUP(AH305,'Сотрудники и ссылки'!A:C,3,0))</f>
        <v>20007746</v>
      </c>
      <c r="AK305" s="14">
        <v>45672</v>
      </c>
      <c r="AL305" s="2">
        <f>IF(AK305="","",AK305+VLOOKUP(I305,'Вид исследования'!B:E,4,0))</f>
        <v>45673</v>
      </c>
      <c r="AM305" s="2">
        <f>IF(AK305="","",AK305+VLOOKUP(I305,'Вид исследования'!B:F,5,0))</f>
        <v>45673</v>
      </c>
      <c r="AN305" s="14">
        <v>45672</v>
      </c>
      <c r="AP305" s="11" t="s">
        <v>189</v>
      </c>
      <c r="AQ305" t="str">
        <f>IFERROR(IF(L305="","",VLOOKUP(L305&amp;I305,Продукция!A:K,11,0)),"обратитесь к админ справочника")</f>
        <v>согласно рекомендациям производителя теста</v>
      </c>
      <c r="AR305" s="11" t="s">
        <v>4823</v>
      </c>
      <c r="AS305" t="str">
        <f>IFERROR(IF(L305="","",VLOOKUP(L305&amp;I305,Продукция!A:J,10,0)),"обратитесь к админ справочника")</f>
        <v>инструкция по применению набора AI, Н5</v>
      </c>
      <c r="AT305" s="11" t="s">
        <v>4823</v>
      </c>
      <c r="AU305" s="11" t="s">
        <v>4823</v>
      </c>
      <c r="AV305" s="11" t="s">
        <v>2676</v>
      </c>
      <c r="AW305" s="11" t="s">
        <v>4824</v>
      </c>
      <c r="AX305" s="11" t="s">
        <v>833</v>
      </c>
      <c r="AY305" s="11" t="s">
        <v>897</v>
      </c>
      <c r="AZ305" s="11">
        <v>153</v>
      </c>
      <c r="BA305" s="11">
        <v>39</v>
      </c>
      <c r="BC305" s="11" t="s">
        <v>4926</v>
      </c>
    </row>
    <row r="306" spans="1:55" x14ac:dyDescent="0.25">
      <c r="A306" t="str">
        <f t="shared" si="8"/>
        <v>С/46Вирус гриппа птиц подтипа Н5 уровень антител (ВНИИЗЖ)</v>
      </c>
      <c r="B306" t="str">
        <f>IF(E306="","",INDEX(Лаборатории!A:A,MATCH('Производственный контроль'!E306,Лаборатории!B:B,0)))</f>
        <v xml:space="preserve">КУРИНОЕ ЦАРСТВО АО </v>
      </c>
      <c r="C306" t="str">
        <f>IF(E306="","",VLOOKUP(E306,Лаборатории!B:D,3,0))</f>
        <v>U377_CHL</v>
      </c>
      <c r="D306" s="12">
        <v>45667</v>
      </c>
      <c r="E306" s="11" t="s">
        <v>793</v>
      </c>
      <c r="F306" s="11" t="s">
        <v>544</v>
      </c>
      <c r="G306" s="11" t="s">
        <v>542</v>
      </c>
      <c r="H306" s="11" t="s">
        <v>312</v>
      </c>
      <c r="I306" s="11" t="s">
        <v>3437</v>
      </c>
      <c r="J306" t="str">
        <f>IF(L306="","",VLOOKUP(L306,Продукция!B:D,3,0))</f>
        <v>Биологический_материал</v>
      </c>
      <c r="K306" t="str">
        <f>IF(L306="","",VLOOKUP(L306,Продукция!B:C,2,0))</f>
        <v>Сыворотка крови</v>
      </c>
      <c r="L306" s="151" t="s">
        <v>302</v>
      </c>
      <c r="M306">
        <f>IF(L306="","",VLOOKUP(L306,Продукция!B:L,11,0))</f>
        <v>0</v>
      </c>
      <c r="N306" s="11" t="s">
        <v>873</v>
      </c>
      <c r="P306" s="11" t="s">
        <v>340</v>
      </c>
      <c r="Q306" s="11" t="s">
        <v>854</v>
      </c>
      <c r="R306" s="153" t="s">
        <v>4910</v>
      </c>
      <c r="S306" s="11">
        <v>20</v>
      </c>
      <c r="T306" s="11" t="s">
        <v>4925</v>
      </c>
      <c r="V306" s="14">
        <v>45663</v>
      </c>
      <c r="Z306" s="11" t="s">
        <v>4823</v>
      </c>
      <c r="AA306" s="15">
        <v>0.47569444444444442</v>
      </c>
      <c r="AB306" t="str">
        <f>IF(L306="","",VLOOKUP(L306&amp;I306,Продукция!A:I,9,0))</f>
        <v>рекомендация производителя набора</v>
      </c>
      <c r="AC306" s="14">
        <v>45672</v>
      </c>
      <c r="AD306" s="11" t="s">
        <v>2676</v>
      </c>
      <c r="AE306" s="11" t="s">
        <v>4823</v>
      </c>
      <c r="AF306" t="str">
        <f>IF(AD306="","",VLOOKUP(AD306,'Сотрудники и ссылки'!A:B,2,0))</f>
        <v>Серолог</v>
      </c>
      <c r="AG306">
        <f>IF(AD306="","",VLOOKUP(AD306,'Сотрудники и ссылки'!A:C,3,0))</f>
        <v>20007746</v>
      </c>
      <c r="AH306" s="11" t="s">
        <v>2676</v>
      </c>
      <c r="AI306" t="str">
        <f>IF(AH306="","",VLOOKUP(AH306,'Сотрудники и ссылки'!A:B,2,0))</f>
        <v>Серолог</v>
      </c>
      <c r="AJ306">
        <f>IF(AH306="","",VLOOKUP(AH306,'Сотрудники и ссылки'!A:C,3,0))</f>
        <v>20007746</v>
      </c>
      <c r="AK306" s="14">
        <v>45672</v>
      </c>
      <c r="AL306" s="2">
        <f>IF(AK306="","",AK306+VLOOKUP(I306,'Вид исследования'!B:E,4,0))</f>
        <v>45673</v>
      </c>
      <c r="AM306" s="2">
        <f>IF(AK306="","",AK306+VLOOKUP(I306,'Вид исследования'!B:F,5,0))</f>
        <v>45673</v>
      </c>
      <c r="AN306" s="14">
        <v>45672</v>
      </c>
      <c r="AP306" s="11" t="s">
        <v>189</v>
      </c>
      <c r="AQ306" t="str">
        <f>IFERROR(IF(L306="","",VLOOKUP(L306&amp;I306,Продукция!A:K,11,0)),"обратитесь к админ справочника")</f>
        <v>согласно рекомендациям производителя теста</v>
      </c>
      <c r="AR306" s="11" t="s">
        <v>4823</v>
      </c>
      <c r="AS306" t="str">
        <f>IFERROR(IF(L306="","",VLOOKUP(L306&amp;I306,Продукция!A:J,10,0)),"обратитесь к админ справочника")</f>
        <v>инструкция по применению набора AI, Н5</v>
      </c>
      <c r="AT306" s="11" t="s">
        <v>4823</v>
      </c>
      <c r="AU306" s="11" t="s">
        <v>4823</v>
      </c>
      <c r="AV306" s="11" t="s">
        <v>2676</v>
      </c>
      <c r="AW306" s="11" t="s">
        <v>4824</v>
      </c>
      <c r="AX306" s="11" t="s">
        <v>833</v>
      </c>
      <c r="AY306" s="11" t="s">
        <v>898</v>
      </c>
      <c r="AZ306" s="11">
        <v>153</v>
      </c>
      <c r="BA306" s="11">
        <v>39</v>
      </c>
      <c r="BC306" s="11" t="s">
        <v>4926</v>
      </c>
    </row>
    <row r="307" spans="1:55" x14ac:dyDescent="0.25">
      <c r="A307" t="str">
        <f t="shared" si="8"/>
        <v>С/46Вирус гриппа птиц подтипа Н5 уровень антител (ВНИИЗЖ)</v>
      </c>
      <c r="B307" t="str">
        <f>IF(E307="","",INDEX(Лаборатории!A:A,MATCH('Производственный контроль'!E307,Лаборатории!B:B,0)))</f>
        <v xml:space="preserve">КУРИНОЕ ЦАРСТВО АО </v>
      </c>
      <c r="C307" t="str">
        <f>IF(E307="","",VLOOKUP(E307,Лаборатории!B:D,3,0))</f>
        <v>U377_CHL</v>
      </c>
      <c r="D307" s="12">
        <v>45667</v>
      </c>
      <c r="E307" s="11" t="s">
        <v>793</v>
      </c>
      <c r="F307" s="11" t="s">
        <v>544</v>
      </c>
      <c r="G307" s="11" t="s">
        <v>542</v>
      </c>
      <c r="H307" s="11" t="s">
        <v>312</v>
      </c>
      <c r="I307" s="11" t="s">
        <v>3437</v>
      </c>
      <c r="J307" t="str">
        <f>IF(L307="","",VLOOKUP(L307,Продукция!B:D,3,0))</f>
        <v>Биологический_материал</v>
      </c>
      <c r="K307" t="str">
        <f>IF(L307="","",VLOOKUP(L307,Продукция!B:C,2,0))</f>
        <v>Сыворотка крови</v>
      </c>
      <c r="L307" s="151" t="s">
        <v>302</v>
      </c>
      <c r="M307">
        <f>IF(L307="","",VLOOKUP(L307,Продукция!B:L,11,0))</f>
        <v>0</v>
      </c>
      <c r="N307" s="11" t="s">
        <v>873</v>
      </c>
      <c r="P307" s="11" t="s">
        <v>340</v>
      </c>
      <c r="Q307" s="11" t="s">
        <v>854</v>
      </c>
      <c r="R307" s="153" t="s">
        <v>4913</v>
      </c>
      <c r="S307" s="11">
        <v>20</v>
      </c>
      <c r="T307" s="11" t="s">
        <v>4925</v>
      </c>
      <c r="V307" s="14">
        <v>45654</v>
      </c>
      <c r="Z307" s="11" t="s">
        <v>4823</v>
      </c>
      <c r="AA307" s="15">
        <v>0.47569444444444442</v>
      </c>
      <c r="AB307" t="str">
        <f>IF(L307="","",VLOOKUP(L307&amp;I307,Продукция!A:I,9,0))</f>
        <v>рекомендация производителя набора</v>
      </c>
      <c r="AC307" s="14">
        <v>45672</v>
      </c>
      <c r="AD307" s="11" t="s">
        <v>2676</v>
      </c>
      <c r="AE307" s="11" t="s">
        <v>4823</v>
      </c>
      <c r="AF307" t="str">
        <f>IF(AD307="","",VLOOKUP(AD307,'Сотрудники и ссылки'!A:B,2,0))</f>
        <v>Серолог</v>
      </c>
      <c r="AG307">
        <f>IF(AD307="","",VLOOKUP(AD307,'Сотрудники и ссылки'!A:C,3,0))</f>
        <v>20007746</v>
      </c>
      <c r="AH307" s="11" t="s">
        <v>2676</v>
      </c>
      <c r="AI307" t="str">
        <f>IF(AH307="","",VLOOKUP(AH307,'Сотрудники и ссылки'!A:B,2,0))</f>
        <v>Серолог</v>
      </c>
      <c r="AJ307">
        <f>IF(AH307="","",VLOOKUP(AH307,'Сотрудники и ссылки'!A:C,3,0))</f>
        <v>20007746</v>
      </c>
      <c r="AK307" s="14">
        <v>45672</v>
      </c>
      <c r="AL307" s="2">
        <f>IF(AK307="","",AK307+VLOOKUP(I307,'Вид исследования'!B:E,4,0))</f>
        <v>45673</v>
      </c>
      <c r="AM307" s="2">
        <f>IF(AK307="","",AK307+VLOOKUP(I307,'Вид исследования'!B:F,5,0))</f>
        <v>45673</v>
      </c>
      <c r="AN307" s="14">
        <v>45672</v>
      </c>
      <c r="AP307" s="11" t="s">
        <v>189</v>
      </c>
      <c r="AQ307" t="str">
        <f>IFERROR(IF(L307="","",VLOOKUP(L307&amp;I307,Продукция!A:K,11,0)),"обратитесь к админ справочника")</f>
        <v>согласно рекомендациям производителя теста</v>
      </c>
      <c r="AR307" s="11" t="s">
        <v>4823</v>
      </c>
      <c r="AS307" t="str">
        <f>IFERROR(IF(L307="","",VLOOKUP(L307&amp;I307,Продукция!A:J,10,0)),"обратитесь к админ справочника")</f>
        <v>инструкция по применению набора AI, Н5</v>
      </c>
      <c r="AT307" s="11" t="s">
        <v>4823</v>
      </c>
      <c r="AU307" s="11" t="s">
        <v>4823</v>
      </c>
      <c r="AV307" s="11" t="s">
        <v>2676</v>
      </c>
      <c r="AW307" s="11" t="s">
        <v>4824</v>
      </c>
      <c r="AX307" s="11" t="s">
        <v>363</v>
      </c>
      <c r="AY307" s="11" t="s">
        <v>2727</v>
      </c>
      <c r="AZ307" s="11">
        <v>153</v>
      </c>
      <c r="BA307" s="11">
        <v>37</v>
      </c>
      <c r="BC307" s="11" t="s">
        <v>4926</v>
      </c>
    </row>
    <row r="308" spans="1:55" x14ac:dyDescent="0.25">
      <c r="A308" t="str">
        <f t="shared" si="8"/>
        <v>С/46Вирус гриппа птиц подтипа Н5 уровень антител (ВНИИЗЖ)</v>
      </c>
      <c r="B308" t="str">
        <f>IF(E308="","",INDEX(Лаборатории!A:A,MATCH('Производственный контроль'!E308,Лаборатории!B:B,0)))</f>
        <v xml:space="preserve">КУРИНОЕ ЦАРСТВО АО </v>
      </c>
      <c r="C308" t="str">
        <f>IF(E308="","",VLOOKUP(E308,Лаборатории!B:D,3,0))</f>
        <v>U377_CHL</v>
      </c>
      <c r="D308" s="12">
        <v>45667</v>
      </c>
      <c r="E308" s="11" t="s">
        <v>793</v>
      </c>
      <c r="F308" s="11" t="s">
        <v>544</v>
      </c>
      <c r="G308" s="11" t="s">
        <v>542</v>
      </c>
      <c r="H308" s="11" t="s">
        <v>312</v>
      </c>
      <c r="I308" s="11" t="s">
        <v>3437</v>
      </c>
      <c r="J308" t="str">
        <f>IF(L308="","",VLOOKUP(L308,Продукция!B:D,3,0))</f>
        <v>Биологический_материал</v>
      </c>
      <c r="K308" t="str">
        <f>IF(L308="","",VLOOKUP(L308,Продукция!B:C,2,0))</f>
        <v>Сыворотка крови</v>
      </c>
      <c r="L308" s="151" t="s">
        <v>302</v>
      </c>
      <c r="M308">
        <f>IF(L308="","",VLOOKUP(L308,Продукция!B:L,11,0))</f>
        <v>0</v>
      </c>
      <c r="N308" s="11" t="s">
        <v>873</v>
      </c>
      <c r="P308" s="11" t="s">
        <v>340</v>
      </c>
      <c r="Q308" s="11" t="s">
        <v>854</v>
      </c>
      <c r="R308" s="153" t="s">
        <v>4914</v>
      </c>
      <c r="S308" s="11">
        <v>20</v>
      </c>
      <c r="T308" s="11" t="s">
        <v>4925</v>
      </c>
      <c r="V308" s="14">
        <v>45654</v>
      </c>
      <c r="Z308" s="11" t="s">
        <v>4823</v>
      </c>
      <c r="AA308" s="15">
        <v>0.47569444444444442</v>
      </c>
      <c r="AB308" t="str">
        <f>IF(L308="","",VLOOKUP(L308&amp;I308,Продукция!A:I,9,0))</f>
        <v>рекомендация производителя набора</v>
      </c>
      <c r="AC308" s="14">
        <v>45672</v>
      </c>
      <c r="AD308" s="11" t="s">
        <v>2676</v>
      </c>
      <c r="AE308" s="11" t="s">
        <v>4823</v>
      </c>
      <c r="AF308" t="str">
        <f>IF(AD308="","",VLOOKUP(AD308,'Сотрудники и ссылки'!A:B,2,0))</f>
        <v>Серолог</v>
      </c>
      <c r="AG308">
        <f>IF(AD308="","",VLOOKUP(AD308,'Сотрудники и ссылки'!A:C,3,0))</f>
        <v>20007746</v>
      </c>
      <c r="AH308" s="11" t="s">
        <v>2676</v>
      </c>
      <c r="AI308" t="str">
        <f>IF(AH308="","",VLOOKUP(AH308,'Сотрудники и ссылки'!A:B,2,0))</f>
        <v>Серолог</v>
      </c>
      <c r="AJ308">
        <f>IF(AH308="","",VLOOKUP(AH308,'Сотрудники и ссылки'!A:C,3,0))</f>
        <v>20007746</v>
      </c>
      <c r="AK308" s="14">
        <v>45672</v>
      </c>
      <c r="AL308" s="2">
        <f>IF(AK308="","",AK308+VLOOKUP(I308,'Вид исследования'!B:E,4,0))</f>
        <v>45673</v>
      </c>
      <c r="AM308" s="2">
        <f>IF(AK308="","",AK308+VLOOKUP(I308,'Вид исследования'!B:F,5,0))</f>
        <v>45673</v>
      </c>
      <c r="AN308" s="14">
        <v>45672</v>
      </c>
      <c r="AP308" s="11" t="s">
        <v>189</v>
      </c>
      <c r="AQ308" t="str">
        <f>IFERROR(IF(L308="","",VLOOKUP(L308&amp;I308,Продукция!A:K,11,0)),"обратитесь к админ справочника")</f>
        <v>согласно рекомендациям производителя теста</v>
      </c>
      <c r="AR308" s="11" t="s">
        <v>4823</v>
      </c>
      <c r="AS308" t="str">
        <f>IFERROR(IF(L308="","",VLOOKUP(L308&amp;I308,Продукция!A:J,10,0)),"обратитесь к админ справочника")</f>
        <v>инструкция по применению набора AI, Н5</v>
      </c>
      <c r="AT308" s="11" t="s">
        <v>4823</v>
      </c>
      <c r="AU308" s="11" t="s">
        <v>4823</v>
      </c>
      <c r="AV308" s="11" t="s">
        <v>2676</v>
      </c>
      <c r="AW308" s="11" t="s">
        <v>4824</v>
      </c>
      <c r="AX308" s="11" t="s">
        <v>363</v>
      </c>
      <c r="AY308" s="11" t="s">
        <v>2728</v>
      </c>
      <c r="AZ308" s="11">
        <v>153</v>
      </c>
      <c r="BA308" s="11">
        <v>37</v>
      </c>
      <c r="BC308" s="11" t="s">
        <v>4926</v>
      </c>
    </row>
    <row r="309" spans="1:55" x14ac:dyDescent="0.25">
      <c r="A309" t="str">
        <f t="shared" si="8"/>
        <v>С/46Вирус гриппа птиц подтипа Н5 уровень антител (ВНИИЗЖ)</v>
      </c>
      <c r="B309" t="str">
        <f>IF(E309="","",INDEX(Лаборатории!A:A,MATCH('Производственный контроль'!E309,Лаборатории!B:B,0)))</f>
        <v xml:space="preserve">КУРИНОЕ ЦАРСТВО АО </v>
      </c>
      <c r="C309" t="str">
        <f>IF(E309="","",VLOOKUP(E309,Лаборатории!B:D,3,0))</f>
        <v>U377_CHL</v>
      </c>
      <c r="D309" s="12">
        <v>45667</v>
      </c>
      <c r="E309" s="11" t="s">
        <v>793</v>
      </c>
      <c r="F309" s="11" t="s">
        <v>544</v>
      </c>
      <c r="G309" s="11" t="s">
        <v>542</v>
      </c>
      <c r="H309" s="11" t="s">
        <v>312</v>
      </c>
      <c r="I309" s="11" t="s">
        <v>3437</v>
      </c>
      <c r="J309" t="str">
        <f>IF(L309="","",VLOOKUP(L309,Продукция!B:D,3,0))</f>
        <v>Биологический_материал</v>
      </c>
      <c r="K309" t="str">
        <f>IF(L309="","",VLOOKUP(L309,Продукция!B:C,2,0))</f>
        <v>Сыворотка крови</v>
      </c>
      <c r="L309" s="151" t="s">
        <v>302</v>
      </c>
      <c r="M309">
        <f>IF(L309="","",VLOOKUP(L309,Продукция!B:L,11,0))</f>
        <v>0</v>
      </c>
      <c r="N309" s="11" t="s">
        <v>873</v>
      </c>
      <c r="P309" s="11" t="s">
        <v>340</v>
      </c>
      <c r="Q309" s="11" t="s">
        <v>854</v>
      </c>
      <c r="R309" s="153" t="s">
        <v>4917</v>
      </c>
      <c r="S309" s="11">
        <v>20</v>
      </c>
      <c r="T309" s="11" t="s">
        <v>4925</v>
      </c>
      <c r="V309" s="14">
        <v>45659</v>
      </c>
      <c r="Z309" s="11" t="s">
        <v>4823</v>
      </c>
      <c r="AA309" s="15">
        <v>0.47569444444444442</v>
      </c>
      <c r="AB309" t="str">
        <f>IF(L309="","",VLOOKUP(L309&amp;I309,Продукция!A:I,9,0))</f>
        <v>рекомендация производителя набора</v>
      </c>
      <c r="AC309" s="14">
        <v>45672</v>
      </c>
      <c r="AD309" s="11" t="s">
        <v>2676</v>
      </c>
      <c r="AE309" s="11" t="s">
        <v>4823</v>
      </c>
      <c r="AF309" t="str">
        <f>IF(AD309="","",VLOOKUP(AD309,'Сотрудники и ссылки'!A:B,2,0))</f>
        <v>Серолог</v>
      </c>
      <c r="AG309">
        <f>IF(AD309="","",VLOOKUP(AD309,'Сотрудники и ссылки'!A:C,3,0))</f>
        <v>20007746</v>
      </c>
      <c r="AH309" s="11" t="s">
        <v>2676</v>
      </c>
      <c r="AI309" t="str">
        <f>IF(AH309="","",VLOOKUP(AH309,'Сотрудники и ссылки'!A:B,2,0))</f>
        <v>Серолог</v>
      </c>
      <c r="AJ309">
        <f>IF(AH309="","",VLOOKUP(AH309,'Сотрудники и ссылки'!A:C,3,0))</f>
        <v>20007746</v>
      </c>
      <c r="AK309" s="14">
        <v>45672</v>
      </c>
      <c r="AL309" s="2">
        <f>IF(AK309="","",AK309+VLOOKUP(I309,'Вид исследования'!B:E,4,0))</f>
        <v>45673</v>
      </c>
      <c r="AM309" s="2">
        <f>IF(AK309="","",AK309+VLOOKUP(I309,'Вид исследования'!B:F,5,0))</f>
        <v>45673</v>
      </c>
      <c r="AN309" s="14">
        <v>45672</v>
      </c>
      <c r="AP309" s="11" t="s">
        <v>189</v>
      </c>
      <c r="AQ309" t="str">
        <f>IFERROR(IF(L309="","",VLOOKUP(L309&amp;I309,Продукция!A:K,11,0)),"обратитесь к админ справочника")</f>
        <v>согласно рекомендациям производителя теста</v>
      </c>
      <c r="AR309" s="11" t="s">
        <v>4823</v>
      </c>
      <c r="AS309" t="str">
        <f>IFERROR(IF(L309="","",VLOOKUP(L309&amp;I309,Продукция!A:J,10,0)),"обратитесь к админ справочника")</f>
        <v>инструкция по применению набора AI, Н5</v>
      </c>
      <c r="AT309" s="11" t="s">
        <v>4823</v>
      </c>
      <c r="AU309" s="11" t="s">
        <v>4823</v>
      </c>
      <c r="AV309" s="11" t="s">
        <v>2676</v>
      </c>
      <c r="AW309" s="11" t="s">
        <v>4824</v>
      </c>
      <c r="AX309" s="11" t="s">
        <v>363</v>
      </c>
      <c r="AY309" s="11" t="s">
        <v>2731</v>
      </c>
      <c r="AZ309" s="11">
        <v>153</v>
      </c>
      <c r="BA309" s="11">
        <v>40</v>
      </c>
      <c r="BC309" s="11" t="s">
        <v>4926</v>
      </c>
    </row>
    <row r="310" spans="1:55" x14ac:dyDescent="0.25">
      <c r="A310" t="str">
        <f t="shared" si="8"/>
        <v>С/46Вирус гриппа птиц подтипа Н5 уровень антител (ВНИИЗЖ)</v>
      </c>
      <c r="B310" t="str">
        <f>IF(E310="","",INDEX(Лаборатории!A:A,MATCH('Производственный контроль'!E310,Лаборатории!B:B,0)))</f>
        <v xml:space="preserve">КУРИНОЕ ЦАРСТВО АО </v>
      </c>
      <c r="C310" t="str">
        <f>IF(E310="","",VLOOKUP(E310,Лаборатории!B:D,3,0))</f>
        <v>U377_CHL</v>
      </c>
      <c r="D310" s="12">
        <v>45667</v>
      </c>
      <c r="E310" s="11" t="s">
        <v>793</v>
      </c>
      <c r="F310" s="11" t="s">
        <v>544</v>
      </c>
      <c r="G310" s="11" t="s">
        <v>542</v>
      </c>
      <c r="H310" s="11" t="s">
        <v>312</v>
      </c>
      <c r="I310" s="11" t="s">
        <v>3437</v>
      </c>
      <c r="J310" t="str">
        <f>IF(L310="","",VLOOKUP(L310,Продукция!B:D,3,0))</f>
        <v>Биологический_материал</v>
      </c>
      <c r="K310" t="str">
        <f>IF(L310="","",VLOOKUP(L310,Продукция!B:C,2,0))</f>
        <v>Сыворотка крови</v>
      </c>
      <c r="L310" s="151" t="s">
        <v>302</v>
      </c>
      <c r="M310">
        <f>IF(L310="","",VLOOKUP(L310,Продукция!B:L,11,0))</f>
        <v>0</v>
      </c>
      <c r="N310" s="11" t="s">
        <v>873</v>
      </c>
      <c r="P310" s="11" t="s">
        <v>340</v>
      </c>
      <c r="Q310" s="11" t="s">
        <v>854</v>
      </c>
      <c r="R310" s="153" t="s">
        <v>4918</v>
      </c>
      <c r="S310" s="11">
        <v>20</v>
      </c>
      <c r="T310" s="11" t="s">
        <v>4925</v>
      </c>
      <c r="V310" s="14">
        <v>45659</v>
      </c>
      <c r="Z310" s="11" t="s">
        <v>4823</v>
      </c>
      <c r="AA310" s="15">
        <v>0.47569444444444442</v>
      </c>
      <c r="AB310" t="str">
        <f>IF(L310="","",VLOOKUP(L310&amp;I310,Продукция!A:I,9,0))</f>
        <v>рекомендация производителя набора</v>
      </c>
      <c r="AC310" s="14">
        <v>45672</v>
      </c>
      <c r="AD310" s="11" t="s">
        <v>2676</v>
      </c>
      <c r="AE310" s="11" t="s">
        <v>4823</v>
      </c>
      <c r="AF310" t="str">
        <f>IF(AD310="","",VLOOKUP(AD310,'Сотрудники и ссылки'!A:B,2,0))</f>
        <v>Серолог</v>
      </c>
      <c r="AG310">
        <f>IF(AD310="","",VLOOKUP(AD310,'Сотрудники и ссылки'!A:C,3,0))</f>
        <v>20007746</v>
      </c>
      <c r="AH310" s="11" t="s">
        <v>2676</v>
      </c>
      <c r="AI310" t="str">
        <f>IF(AH310="","",VLOOKUP(AH310,'Сотрудники и ссылки'!A:B,2,0))</f>
        <v>Серолог</v>
      </c>
      <c r="AJ310">
        <f>IF(AH310="","",VLOOKUP(AH310,'Сотрудники и ссылки'!A:C,3,0))</f>
        <v>20007746</v>
      </c>
      <c r="AK310" s="14">
        <v>45672</v>
      </c>
      <c r="AL310" s="2">
        <f>IF(AK310="","",AK310+VLOOKUP(I310,'Вид исследования'!B:E,4,0))</f>
        <v>45673</v>
      </c>
      <c r="AM310" s="2">
        <f>IF(AK310="","",AK310+VLOOKUP(I310,'Вид исследования'!B:F,5,0))</f>
        <v>45673</v>
      </c>
      <c r="AN310" s="14">
        <v>45672</v>
      </c>
      <c r="AP310" s="11" t="s">
        <v>189</v>
      </c>
      <c r="AQ310" t="str">
        <f>IFERROR(IF(L310="","",VLOOKUP(L310&amp;I310,Продукция!A:K,11,0)),"обратитесь к админ справочника")</f>
        <v>согласно рекомендациям производителя теста</v>
      </c>
      <c r="AR310" s="11" t="s">
        <v>4823</v>
      </c>
      <c r="AS310" t="str">
        <f>IFERROR(IF(L310="","",VLOOKUP(L310&amp;I310,Продукция!A:J,10,0)),"обратитесь к админ справочника")</f>
        <v>инструкция по применению набора AI, Н5</v>
      </c>
      <c r="AT310" s="11" t="s">
        <v>4823</v>
      </c>
      <c r="AU310" s="11" t="s">
        <v>4823</v>
      </c>
      <c r="AV310" s="11" t="s">
        <v>2676</v>
      </c>
      <c r="AW310" s="11" t="s">
        <v>4824</v>
      </c>
      <c r="AX310" s="11" t="s">
        <v>363</v>
      </c>
      <c r="AY310" s="11" t="s">
        <v>2732</v>
      </c>
      <c r="AZ310" s="11">
        <v>153</v>
      </c>
      <c r="BA310" s="11">
        <v>40</v>
      </c>
      <c r="BC310" s="11" t="s">
        <v>4926</v>
      </c>
    </row>
    <row r="311" spans="1:55" x14ac:dyDescent="0.25">
      <c r="A311" t="str">
        <f t="shared" si="8"/>
        <v>С/46Вирус гриппа птиц подтипа Н5 уровень антител (ВНИИЗЖ)</v>
      </c>
      <c r="B311" t="str">
        <f>IF(E311="","",INDEX(Лаборатории!A:A,MATCH('Производственный контроль'!E311,Лаборатории!B:B,0)))</f>
        <v xml:space="preserve">КУРИНОЕ ЦАРСТВО АО </v>
      </c>
      <c r="C311" t="str">
        <f>IF(E311="","",VLOOKUP(E311,Лаборатории!B:D,3,0))</f>
        <v>U377_CHL</v>
      </c>
      <c r="D311" s="12">
        <v>45667</v>
      </c>
      <c r="E311" s="11" t="s">
        <v>793</v>
      </c>
      <c r="F311" s="11" t="s">
        <v>544</v>
      </c>
      <c r="G311" s="11" t="s">
        <v>542</v>
      </c>
      <c r="H311" s="11" t="s">
        <v>312</v>
      </c>
      <c r="I311" s="11" t="s">
        <v>3437</v>
      </c>
      <c r="J311" t="str">
        <f>IF(L311="","",VLOOKUP(L311,Продукция!B:D,3,0))</f>
        <v>Биологический_материал</v>
      </c>
      <c r="K311" t="str">
        <f>IF(L311="","",VLOOKUP(L311,Продукция!B:C,2,0))</f>
        <v>Сыворотка крови</v>
      </c>
      <c r="L311" s="151" t="s">
        <v>302</v>
      </c>
      <c r="M311">
        <f>IF(L311="","",VLOOKUP(L311,Продукция!B:L,11,0))</f>
        <v>0</v>
      </c>
      <c r="N311" s="11" t="s">
        <v>873</v>
      </c>
      <c r="P311" s="11" t="s">
        <v>340</v>
      </c>
      <c r="Q311" s="11" t="s">
        <v>854</v>
      </c>
      <c r="R311" s="153" t="s">
        <v>4921</v>
      </c>
      <c r="S311" s="11">
        <v>20</v>
      </c>
      <c r="T311" s="11" t="s">
        <v>4925</v>
      </c>
      <c r="V311" s="14">
        <v>45660</v>
      </c>
      <c r="Z311" s="11" t="s">
        <v>4823</v>
      </c>
      <c r="AA311" s="15">
        <v>0.47569444444444442</v>
      </c>
      <c r="AB311" t="str">
        <f>IF(L311="","",VLOOKUP(L311&amp;I311,Продукция!A:I,9,0))</f>
        <v>рекомендация производителя набора</v>
      </c>
      <c r="AC311" s="14">
        <v>45672</v>
      </c>
      <c r="AD311" s="11" t="s">
        <v>2676</v>
      </c>
      <c r="AE311" s="11" t="s">
        <v>4823</v>
      </c>
      <c r="AF311" t="str">
        <f>IF(AD311="","",VLOOKUP(AD311,'Сотрудники и ссылки'!A:B,2,0))</f>
        <v>Серолог</v>
      </c>
      <c r="AG311">
        <f>IF(AD311="","",VLOOKUP(AD311,'Сотрудники и ссылки'!A:C,3,0))</f>
        <v>20007746</v>
      </c>
      <c r="AH311" s="11" t="s">
        <v>2676</v>
      </c>
      <c r="AI311" t="str">
        <f>IF(AH311="","",VLOOKUP(AH311,'Сотрудники и ссылки'!A:B,2,0))</f>
        <v>Серолог</v>
      </c>
      <c r="AJ311">
        <f>IF(AH311="","",VLOOKUP(AH311,'Сотрудники и ссылки'!A:C,3,0))</f>
        <v>20007746</v>
      </c>
      <c r="AK311" s="14">
        <v>45672</v>
      </c>
      <c r="AL311" s="2">
        <f>IF(AK311="","",AK311+VLOOKUP(I311,'Вид исследования'!B:E,4,0))</f>
        <v>45673</v>
      </c>
      <c r="AM311" s="2">
        <f>IF(AK311="","",AK311+VLOOKUP(I311,'Вид исследования'!B:F,5,0))</f>
        <v>45673</v>
      </c>
      <c r="AN311" s="14">
        <v>45672</v>
      </c>
      <c r="AP311" s="11" t="s">
        <v>189</v>
      </c>
      <c r="AQ311" t="str">
        <f>IFERROR(IF(L311="","",VLOOKUP(L311&amp;I311,Продукция!A:K,11,0)),"обратитесь к админ справочника")</f>
        <v>согласно рекомендациям производителя теста</v>
      </c>
      <c r="AR311" s="11" t="s">
        <v>4823</v>
      </c>
      <c r="AS311" t="str">
        <f>IFERROR(IF(L311="","",VLOOKUP(L311&amp;I311,Продукция!A:J,10,0)),"обратитесь к админ справочника")</f>
        <v>инструкция по применению набора AI, Н5</v>
      </c>
      <c r="AT311" s="11" t="s">
        <v>4823</v>
      </c>
      <c r="AU311" s="11" t="s">
        <v>4823</v>
      </c>
      <c r="AV311" s="11" t="s">
        <v>2676</v>
      </c>
      <c r="AW311" s="11" t="s">
        <v>4824</v>
      </c>
      <c r="AX311" s="11" t="s">
        <v>363</v>
      </c>
      <c r="AY311" s="11" t="s">
        <v>2735</v>
      </c>
      <c r="AZ311" s="11">
        <v>153</v>
      </c>
      <c r="BA311" s="11">
        <v>40</v>
      </c>
      <c r="BC311" s="11" t="s">
        <v>4926</v>
      </c>
    </row>
    <row r="312" spans="1:55" x14ac:dyDescent="0.25">
      <c r="A312" t="str">
        <f t="shared" si="8"/>
        <v>С/46Вирус гриппа птиц подтипа Н5 уровень антител (ВНИИЗЖ)</v>
      </c>
      <c r="B312" t="str">
        <f>IF(E312="","",INDEX(Лаборатории!A:A,MATCH('Производственный контроль'!E312,Лаборатории!B:B,0)))</f>
        <v xml:space="preserve">КУРИНОЕ ЦАРСТВО АО </v>
      </c>
      <c r="C312" t="str">
        <f>IF(E312="","",VLOOKUP(E312,Лаборатории!B:D,3,0))</f>
        <v>U377_CHL</v>
      </c>
      <c r="D312" s="12">
        <v>45667</v>
      </c>
      <c r="E312" s="11" t="s">
        <v>793</v>
      </c>
      <c r="F312" s="11" t="s">
        <v>544</v>
      </c>
      <c r="G312" s="11" t="s">
        <v>542</v>
      </c>
      <c r="H312" s="11" t="s">
        <v>312</v>
      </c>
      <c r="I312" s="11" t="s">
        <v>3437</v>
      </c>
      <c r="J312" t="str">
        <f>IF(L312="","",VLOOKUP(L312,Продукция!B:D,3,0))</f>
        <v>Биологический_материал</v>
      </c>
      <c r="K312" t="str">
        <f>IF(L312="","",VLOOKUP(L312,Продукция!B:C,2,0))</f>
        <v>Сыворотка крови</v>
      </c>
      <c r="L312" s="151" t="s">
        <v>302</v>
      </c>
      <c r="M312">
        <f>IF(L312="","",VLOOKUP(L312,Продукция!B:L,11,0))</f>
        <v>0</v>
      </c>
      <c r="N312" s="11" t="s">
        <v>873</v>
      </c>
      <c r="P312" s="11" t="s">
        <v>340</v>
      </c>
      <c r="Q312" s="11" t="s">
        <v>854</v>
      </c>
      <c r="R312" s="153" t="s">
        <v>4922</v>
      </c>
      <c r="S312" s="11">
        <v>20</v>
      </c>
      <c r="T312" s="11" t="s">
        <v>4925</v>
      </c>
      <c r="V312" s="14">
        <v>45660</v>
      </c>
      <c r="Z312" s="11" t="s">
        <v>4823</v>
      </c>
      <c r="AA312" s="15">
        <v>0.47569444444444442</v>
      </c>
      <c r="AB312" t="str">
        <f>IF(L312="","",VLOOKUP(L312&amp;I312,Продукция!A:I,9,0))</f>
        <v>рекомендация производителя набора</v>
      </c>
      <c r="AC312" s="14">
        <v>45672</v>
      </c>
      <c r="AD312" s="11" t="s">
        <v>2676</v>
      </c>
      <c r="AE312" s="11" t="s">
        <v>4823</v>
      </c>
      <c r="AF312" t="str">
        <f>IF(AD312="","",VLOOKUP(AD312,'Сотрудники и ссылки'!A:B,2,0))</f>
        <v>Серолог</v>
      </c>
      <c r="AG312">
        <f>IF(AD312="","",VLOOKUP(AD312,'Сотрудники и ссылки'!A:C,3,0))</f>
        <v>20007746</v>
      </c>
      <c r="AH312" s="11" t="s">
        <v>2676</v>
      </c>
      <c r="AI312" t="str">
        <f>IF(AH312="","",VLOOKUP(AH312,'Сотрудники и ссылки'!A:B,2,0))</f>
        <v>Серолог</v>
      </c>
      <c r="AJ312">
        <f>IF(AH312="","",VLOOKUP(AH312,'Сотрудники и ссылки'!A:C,3,0))</f>
        <v>20007746</v>
      </c>
      <c r="AK312" s="14">
        <v>45672</v>
      </c>
      <c r="AL312" s="2">
        <f>IF(AK312="","",AK312+VLOOKUP(I312,'Вид исследования'!B:E,4,0))</f>
        <v>45673</v>
      </c>
      <c r="AM312" s="2">
        <f>IF(AK312="","",AK312+VLOOKUP(I312,'Вид исследования'!B:F,5,0))</f>
        <v>45673</v>
      </c>
      <c r="AN312" s="14">
        <v>45672</v>
      </c>
      <c r="AP312" s="11" t="s">
        <v>189</v>
      </c>
      <c r="AQ312" t="str">
        <f>IFERROR(IF(L312="","",VLOOKUP(L312&amp;I312,Продукция!A:K,11,0)),"обратитесь к админ справочника")</f>
        <v>согласно рекомендациям производителя теста</v>
      </c>
      <c r="AR312" s="11" t="s">
        <v>4823</v>
      </c>
      <c r="AS312" t="str">
        <f>IFERROR(IF(L312="","",VLOOKUP(L312&amp;I312,Продукция!A:J,10,0)),"обратитесь к админ справочника")</f>
        <v>инструкция по применению набора AI, Н5</v>
      </c>
      <c r="AT312" s="11" t="s">
        <v>4823</v>
      </c>
      <c r="AU312" s="11" t="s">
        <v>4823</v>
      </c>
      <c r="AV312" s="11" t="s">
        <v>2676</v>
      </c>
      <c r="AW312" s="11" t="s">
        <v>4824</v>
      </c>
      <c r="AX312" s="11" t="s">
        <v>363</v>
      </c>
      <c r="AY312" s="11" t="s">
        <v>2736</v>
      </c>
      <c r="AZ312" s="11">
        <v>153</v>
      </c>
      <c r="BA312" s="11">
        <v>40</v>
      </c>
      <c r="BC312" s="11" t="s">
        <v>4926</v>
      </c>
    </row>
    <row r="313" spans="1:55" x14ac:dyDescent="0.25">
      <c r="A313" t="str">
        <f t="shared" si="8"/>
        <v>С/46Вирус гриппа птиц подтипа Н5 уровень антител (ВНИИЗЖ)</v>
      </c>
      <c r="B313" t="str">
        <f>IF(E313="","",INDEX(Лаборатории!A:A,MATCH('Производственный контроль'!E313,Лаборатории!B:B,0)))</f>
        <v xml:space="preserve">КУРИНОЕ ЦАРСТВО АО </v>
      </c>
      <c r="C313" t="str">
        <f>IF(E313="","",VLOOKUP(E313,Лаборатории!B:D,3,0))</f>
        <v>U377_CHL</v>
      </c>
      <c r="D313" s="12">
        <v>45667</v>
      </c>
      <c r="E313" s="11" t="s">
        <v>793</v>
      </c>
      <c r="F313" s="11" t="s">
        <v>544</v>
      </c>
      <c r="G313" s="11" t="s">
        <v>542</v>
      </c>
      <c r="H313" s="11" t="s">
        <v>312</v>
      </c>
      <c r="I313" s="11" t="s">
        <v>3437</v>
      </c>
      <c r="J313" t="str">
        <f>IF(L313="","",VLOOKUP(L313,Продукция!B:D,3,0))</f>
        <v>Биологический_материал</v>
      </c>
      <c r="K313" t="str">
        <f>IF(L313="","",VLOOKUP(L313,Продукция!B:C,2,0))</f>
        <v>Сыворотка крови</v>
      </c>
      <c r="L313" s="151" t="s">
        <v>302</v>
      </c>
      <c r="M313">
        <f>IF(L313="","",VLOOKUP(L313,Продукция!B:L,11,0))</f>
        <v>0</v>
      </c>
      <c r="N313" s="11" t="s">
        <v>873</v>
      </c>
      <c r="P313" s="11" t="s">
        <v>340</v>
      </c>
      <c r="Q313" s="11" t="s">
        <v>854</v>
      </c>
      <c r="R313" s="153" t="s">
        <v>4924</v>
      </c>
      <c r="S313" s="11">
        <v>20</v>
      </c>
      <c r="T313" s="11" t="s">
        <v>4925</v>
      </c>
      <c r="V313" s="14">
        <v>45660</v>
      </c>
      <c r="Z313" s="11" t="s">
        <v>4823</v>
      </c>
      <c r="AA313" s="15">
        <v>0.47569444444444442</v>
      </c>
      <c r="AB313" t="str">
        <f>IF(L313="","",VLOOKUP(L313&amp;I313,Продукция!A:I,9,0))</f>
        <v>рекомендация производителя набора</v>
      </c>
      <c r="AC313" s="14">
        <v>45672</v>
      </c>
      <c r="AD313" s="11" t="s">
        <v>2676</v>
      </c>
      <c r="AE313" s="11" t="s">
        <v>4823</v>
      </c>
      <c r="AF313" t="str">
        <f>IF(AD313="","",VLOOKUP(AD313,'Сотрудники и ссылки'!A:B,2,0))</f>
        <v>Серолог</v>
      </c>
      <c r="AG313">
        <f>IF(AD313="","",VLOOKUP(AD313,'Сотрудники и ссылки'!A:C,3,0))</f>
        <v>20007746</v>
      </c>
      <c r="AH313" s="11" t="s">
        <v>2676</v>
      </c>
      <c r="AI313" t="str">
        <f>IF(AH313="","",VLOOKUP(AH313,'Сотрудники и ссылки'!A:B,2,0))</f>
        <v>Серолог</v>
      </c>
      <c r="AJ313">
        <f>IF(AH313="","",VLOOKUP(AH313,'Сотрудники и ссылки'!A:C,3,0))</f>
        <v>20007746</v>
      </c>
      <c r="AK313" s="14">
        <v>45672</v>
      </c>
      <c r="AL313" s="2">
        <f>IF(AK313="","",AK313+VLOOKUP(I313,'Вид исследования'!B:E,4,0))</f>
        <v>45673</v>
      </c>
      <c r="AM313" s="2">
        <f>IF(AK313="","",AK313+VLOOKUP(I313,'Вид исследования'!B:F,5,0))</f>
        <v>45673</v>
      </c>
      <c r="AN313" s="14">
        <v>45672</v>
      </c>
      <c r="AP313" s="11" t="s">
        <v>189</v>
      </c>
      <c r="AQ313" t="str">
        <f>IFERROR(IF(L313="","",VLOOKUP(L313&amp;I313,Продукция!A:K,11,0)),"обратитесь к админ справочника")</f>
        <v>согласно рекомендациям производителя теста</v>
      </c>
      <c r="AR313" s="11" t="s">
        <v>4823</v>
      </c>
      <c r="AS313" t="str">
        <f>IFERROR(IF(L313="","",VLOOKUP(L313&amp;I313,Продукция!A:J,10,0)),"обратитесь к админ справочника")</f>
        <v>инструкция по применению набора AI, Н5</v>
      </c>
      <c r="AT313" s="11" t="s">
        <v>4823</v>
      </c>
      <c r="AU313" s="11" t="s">
        <v>4823</v>
      </c>
      <c r="AV313" s="11" t="s">
        <v>2676</v>
      </c>
      <c r="AW313" s="11" t="s">
        <v>4824</v>
      </c>
      <c r="AX313" s="11" t="s">
        <v>363</v>
      </c>
      <c r="AY313" s="11" t="s">
        <v>2738</v>
      </c>
      <c r="AZ313" s="11">
        <v>153</v>
      </c>
      <c r="BA313" s="11">
        <v>40</v>
      </c>
      <c r="BC313" s="11" t="s">
        <v>4926</v>
      </c>
    </row>
    <row r="314" spans="1:55" x14ac:dyDescent="0.25">
      <c r="A314" t="str">
        <f t="shared" si="8"/>
        <v>С/46ART (BioChek) инфекционный альвеолярный ринотрахеит тип А и В уровень антител</v>
      </c>
      <c r="B314" t="str">
        <f>IF(E314="","",INDEX(Лаборатории!A:A,MATCH('Производственный контроль'!E314,Лаборатории!B:B,0)))</f>
        <v xml:space="preserve">КУРИНОЕ ЦАРСТВО АО </v>
      </c>
      <c r="C314" t="str">
        <f>IF(E314="","",VLOOKUP(E314,Лаборатории!B:D,3,0))</f>
        <v>U377_CHL</v>
      </c>
      <c r="D314" s="12">
        <v>45667</v>
      </c>
      <c r="E314" s="11" t="s">
        <v>793</v>
      </c>
      <c r="F314" s="11" t="s">
        <v>544</v>
      </c>
      <c r="G314" s="11" t="s">
        <v>542</v>
      </c>
      <c r="H314" s="11" t="s">
        <v>262</v>
      </c>
      <c r="I314" s="11" t="s">
        <v>3409</v>
      </c>
      <c r="J314" t="str">
        <f>IF(L314="","",VLOOKUP(L314,Продукция!B:D,3,0))</f>
        <v>Биологический_материал</v>
      </c>
      <c r="K314" t="str">
        <f>IF(L314="","",VLOOKUP(L314,Продукция!B:C,2,0))</f>
        <v>Сыворотка крови</v>
      </c>
      <c r="L314" s="151" t="s">
        <v>302</v>
      </c>
      <c r="M314">
        <f>IF(L314="","",VLOOKUP(L314,Продукция!B:L,11,0))</f>
        <v>0</v>
      </c>
      <c r="N314" s="11" t="s">
        <v>873</v>
      </c>
      <c r="P314" s="11" t="s">
        <v>340</v>
      </c>
      <c r="Q314" s="11" t="s">
        <v>854</v>
      </c>
      <c r="R314" s="153" t="s">
        <v>4918</v>
      </c>
      <c r="S314" s="11">
        <v>19</v>
      </c>
      <c r="T314" s="11" t="s">
        <v>4925</v>
      </c>
      <c r="V314" s="14">
        <v>45659</v>
      </c>
      <c r="Z314" s="11" t="s">
        <v>4823</v>
      </c>
      <c r="AA314" s="15">
        <v>0.47569444444444442</v>
      </c>
      <c r="AB314" t="str">
        <f>IF(L314="","",VLOOKUP(L314&amp;I314,Продукция!A:I,9,0))</f>
        <v>рекомендация производителя набора</v>
      </c>
      <c r="AC314" s="14">
        <v>45674</v>
      </c>
      <c r="AD314" s="11" t="s">
        <v>2676</v>
      </c>
      <c r="AE314" s="11" t="s">
        <v>4823</v>
      </c>
      <c r="AF314" t="str">
        <f>IF(AD314="","",VLOOKUP(AD314,'Сотрудники и ссылки'!A:B,2,0))</f>
        <v>Серолог</v>
      </c>
      <c r="AG314">
        <f>IF(AD314="","",VLOOKUP(AD314,'Сотрудники и ссылки'!A:C,3,0))</f>
        <v>20007746</v>
      </c>
      <c r="AH314" s="11" t="s">
        <v>2676</v>
      </c>
      <c r="AI314" t="str">
        <f>IF(AH314="","",VLOOKUP(AH314,'Сотрудники и ссылки'!A:B,2,0))</f>
        <v>Серолог</v>
      </c>
      <c r="AJ314">
        <f>IF(AH314="","",VLOOKUP(AH314,'Сотрудники и ссылки'!A:C,3,0))</f>
        <v>20007746</v>
      </c>
      <c r="AK314" s="14">
        <v>45674</v>
      </c>
      <c r="AL314" s="2">
        <f>IF(AK314="","",AK314+VLOOKUP(I314,'Вид исследования'!B:E,4,0))</f>
        <v>45675</v>
      </c>
      <c r="AM314" s="2">
        <f>IF(AK314="","",AK314+VLOOKUP(I314,'Вид исследования'!B:F,5,0))</f>
        <v>45675</v>
      </c>
      <c r="AN314" s="14">
        <v>45674</v>
      </c>
      <c r="AP314" s="11" t="s">
        <v>189</v>
      </c>
      <c r="AQ314" t="str">
        <f>IFERROR(IF(L314="","",VLOOKUP(L314&amp;I314,Продукция!A:K,11,0)),"обратитесь к админ справочника")</f>
        <v>согласно рекомендациям производителя теста</v>
      </c>
      <c r="AR314" s="11" t="s">
        <v>4823</v>
      </c>
      <c r="AS314" t="str">
        <f>IFERROR(IF(L314="","",VLOOKUP(L314&amp;I314,Продукция!A:J,10,0)),"обратитесь к админ справочника")</f>
        <v>инструкция тест- ситема Биочек СК-120</v>
      </c>
      <c r="AT314" s="11" t="s">
        <v>4823</v>
      </c>
      <c r="AU314" s="11" t="s">
        <v>4823</v>
      </c>
      <c r="AV314" s="11" t="s">
        <v>2676</v>
      </c>
      <c r="AW314" s="11" t="s">
        <v>4824</v>
      </c>
      <c r="AX314" s="11" t="s">
        <v>363</v>
      </c>
      <c r="AY314" s="11" t="s">
        <v>2732</v>
      </c>
      <c r="AZ314" s="11">
        <v>153</v>
      </c>
      <c r="BA314" s="11">
        <v>40</v>
      </c>
      <c r="BC314" s="11" t="s">
        <v>4926</v>
      </c>
    </row>
    <row r="315" spans="1:55" x14ac:dyDescent="0.25">
      <c r="A315" t="str">
        <f t="shared" si="8"/>
        <v>С/46ART (BioChek) инфекционный альвеолярный ринотрахеит тип А и В уровень антител</v>
      </c>
      <c r="B315" t="str">
        <f>IF(E315="","",INDEX(Лаборатории!A:A,MATCH('Производственный контроль'!E315,Лаборатории!B:B,0)))</f>
        <v xml:space="preserve">КУРИНОЕ ЦАРСТВО АО </v>
      </c>
      <c r="C315" t="str">
        <f>IF(E315="","",VLOOKUP(E315,Лаборатории!B:D,3,0))</f>
        <v>U377_CHL</v>
      </c>
      <c r="D315" s="12">
        <v>45667</v>
      </c>
      <c r="E315" s="11" t="s">
        <v>793</v>
      </c>
      <c r="F315" s="11" t="s">
        <v>544</v>
      </c>
      <c r="G315" s="11" t="s">
        <v>542</v>
      </c>
      <c r="H315" s="11" t="s">
        <v>262</v>
      </c>
      <c r="I315" s="11" t="s">
        <v>3409</v>
      </c>
      <c r="J315" t="str">
        <f>IF(L315="","",VLOOKUP(L315,Продукция!B:D,3,0))</f>
        <v>Биологический_материал</v>
      </c>
      <c r="K315" t="str">
        <f>IF(L315="","",VLOOKUP(L315,Продукция!B:C,2,0))</f>
        <v>Сыворотка крови</v>
      </c>
      <c r="L315" s="151" t="s">
        <v>302</v>
      </c>
      <c r="M315">
        <f>IF(L315="","",VLOOKUP(L315,Продукция!B:L,11,0))</f>
        <v>0</v>
      </c>
      <c r="N315" s="11" t="s">
        <v>873</v>
      </c>
      <c r="P315" s="11" t="s">
        <v>340</v>
      </c>
      <c r="Q315" s="11" t="s">
        <v>854</v>
      </c>
      <c r="R315" s="153" t="s">
        <v>4923</v>
      </c>
      <c r="S315" s="11">
        <v>19</v>
      </c>
      <c r="T315" s="11" t="s">
        <v>4925</v>
      </c>
      <c r="V315" s="14">
        <v>45660</v>
      </c>
      <c r="Z315" s="11" t="s">
        <v>4823</v>
      </c>
      <c r="AA315" s="15">
        <v>0.47569444444444442</v>
      </c>
      <c r="AB315" t="str">
        <f>IF(L315="","",VLOOKUP(L315&amp;I315,Продукция!A:I,9,0))</f>
        <v>рекомендация производителя набора</v>
      </c>
      <c r="AC315" s="14">
        <v>45674</v>
      </c>
      <c r="AD315" s="11" t="s">
        <v>2676</v>
      </c>
      <c r="AE315" s="11" t="s">
        <v>4823</v>
      </c>
      <c r="AF315" t="str">
        <f>IF(AD315="","",VLOOKUP(AD315,'Сотрудники и ссылки'!A:B,2,0))</f>
        <v>Серолог</v>
      </c>
      <c r="AG315">
        <f>IF(AD315="","",VLOOKUP(AD315,'Сотрудники и ссылки'!A:C,3,0))</f>
        <v>20007746</v>
      </c>
      <c r="AH315" s="11" t="s">
        <v>2676</v>
      </c>
      <c r="AI315" t="str">
        <f>IF(AH315="","",VLOOKUP(AH315,'Сотрудники и ссылки'!A:B,2,0))</f>
        <v>Серолог</v>
      </c>
      <c r="AJ315">
        <f>IF(AH315="","",VLOOKUP(AH315,'Сотрудники и ссылки'!A:C,3,0))</f>
        <v>20007746</v>
      </c>
      <c r="AK315" s="14">
        <v>45674</v>
      </c>
      <c r="AL315" s="2">
        <f>IF(AK315="","",AK315+VLOOKUP(I315,'Вид исследования'!B:E,4,0))</f>
        <v>45675</v>
      </c>
      <c r="AM315" s="2">
        <f>IF(AK315="","",AK315+VLOOKUP(I315,'Вид исследования'!B:F,5,0))</f>
        <v>45675</v>
      </c>
      <c r="AN315" s="14">
        <v>45674</v>
      </c>
      <c r="AP315" s="11" t="s">
        <v>189</v>
      </c>
      <c r="AQ315" t="str">
        <f>IFERROR(IF(L315="","",VLOOKUP(L315&amp;I315,Продукция!A:K,11,0)),"обратитесь к админ справочника")</f>
        <v>согласно рекомендациям производителя теста</v>
      </c>
      <c r="AR315" s="11" t="s">
        <v>4823</v>
      </c>
      <c r="AS315" t="str">
        <f>IFERROR(IF(L315="","",VLOOKUP(L315&amp;I315,Продукция!A:J,10,0)),"обратитесь к админ справочника")</f>
        <v>инструкция тест- ситема Биочек СК-120</v>
      </c>
      <c r="AT315" s="11" t="s">
        <v>4823</v>
      </c>
      <c r="AU315" s="11" t="s">
        <v>4823</v>
      </c>
      <c r="AV315" s="11" t="s">
        <v>2676</v>
      </c>
      <c r="AW315" s="11" t="s">
        <v>4824</v>
      </c>
      <c r="AX315" s="11" t="s">
        <v>363</v>
      </c>
      <c r="AY315" s="11" t="s">
        <v>2737</v>
      </c>
      <c r="AZ315" s="11">
        <v>153</v>
      </c>
      <c r="BA315" s="11">
        <v>40</v>
      </c>
      <c r="BC315" s="11" t="s">
        <v>4926</v>
      </c>
    </row>
    <row r="316" spans="1:55" x14ac:dyDescent="0.25">
      <c r="A316" t="str">
        <f t="shared" si="8"/>
        <v>С/46ART (BioChek) инфекционный альвеолярный ринотрахеит тип А и В уровень антител</v>
      </c>
      <c r="B316" t="str">
        <f>IF(E316="","",INDEX(Лаборатории!A:A,MATCH('Производственный контроль'!E316,Лаборатории!B:B,0)))</f>
        <v xml:space="preserve">КУРИНОЕ ЦАРСТВО АО </v>
      </c>
      <c r="C316" t="str">
        <f>IF(E316="","",VLOOKUP(E316,Лаборатории!B:D,3,0))</f>
        <v>U377_CHL</v>
      </c>
      <c r="D316" s="12">
        <v>45667</v>
      </c>
      <c r="E316" s="11" t="s">
        <v>793</v>
      </c>
      <c r="F316" s="11" t="s">
        <v>544</v>
      </c>
      <c r="G316" s="11" t="s">
        <v>542</v>
      </c>
      <c r="H316" s="11" t="s">
        <v>262</v>
      </c>
      <c r="I316" s="11" t="s">
        <v>3409</v>
      </c>
      <c r="J316" t="str">
        <f>IF(L316="","",VLOOKUP(L316,Продукция!B:D,3,0))</f>
        <v>Биологический_материал</v>
      </c>
      <c r="K316" t="str">
        <f>IF(L316="","",VLOOKUP(L316,Продукция!B:C,2,0))</f>
        <v>Сыворотка крови</v>
      </c>
      <c r="L316" s="151" t="s">
        <v>302</v>
      </c>
      <c r="M316">
        <f>IF(L316="","",VLOOKUP(L316,Продукция!B:L,11,0))</f>
        <v>0</v>
      </c>
      <c r="N316" s="11" t="s">
        <v>873</v>
      </c>
      <c r="P316" s="11" t="s">
        <v>340</v>
      </c>
      <c r="Q316" s="11" t="s">
        <v>854</v>
      </c>
      <c r="R316" s="153" t="s">
        <v>4897</v>
      </c>
      <c r="S316" s="11">
        <v>18</v>
      </c>
      <c r="T316" s="11" t="s">
        <v>4925</v>
      </c>
      <c r="V316" s="14">
        <v>45660</v>
      </c>
      <c r="Z316" s="11" t="s">
        <v>4823</v>
      </c>
      <c r="AA316" s="15">
        <v>0.47569444444444442</v>
      </c>
      <c r="AB316" t="str">
        <f>IF(L316="","",VLOOKUP(L316&amp;I316,Продукция!A:I,9,0))</f>
        <v>рекомендация производителя набора</v>
      </c>
      <c r="AC316" s="14">
        <v>45674</v>
      </c>
      <c r="AD316" s="11" t="s">
        <v>2676</v>
      </c>
      <c r="AE316" s="11" t="s">
        <v>4823</v>
      </c>
      <c r="AF316" t="str">
        <f>IF(AD316="","",VLOOKUP(AD316,'Сотрудники и ссылки'!A:B,2,0))</f>
        <v>Серолог</v>
      </c>
      <c r="AG316">
        <f>IF(AD316="","",VLOOKUP(AD316,'Сотрудники и ссылки'!A:C,3,0))</f>
        <v>20007746</v>
      </c>
      <c r="AH316" s="11" t="s">
        <v>2676</v>
      </c>
      <c r="AI316" t="str">
        <f>IF(AH316="","",VLOOKUP(AH316,'Сотрудники и ссылки'!A:B,2,0))</f>
        <v>Серолог</v>
      </c>
      <c r="AJ316">
        <f>IF(AH316="","",VLOOKUP(AH316,'Сотрудники и ссылки'!A:C,3,0))</f>
        <v>20007746</v>
      </c>
      <c r="AK316" s="14">
        <v>45674</v>
      </c>
      <c r="AL316" s="2">
        <f>IF(AK316="","",AK316+VLOOKUP(I316,'Вид исследования'!B:E,4,0))</f>
        <v>45675</v>
      </c>
      <c r="AM316" s="2">
        <f>IF(AK316="","",AK316+VLOOKUP(I316,'Вид исследования'!B:F,5,0))</f>
        <v>45675</v>
      </c>
      <c r="AN316" s="14">
        <v>45674</v>
      </c>
      <c r="AP316" s="11" t="s">
        <v>189</v>
      </c>
      <c r="AQ316" t="str">
        <f>IFERROR(IF(L316="","",VLOOKUP(L316&amp;I316,Продукция!A:K,11,0)),"обратитесь к админ справочника")</f>
        <v>согласно рекомендациям производителя теста</v>
      </c>
      <c r="AR316" s="11" t="s">
        <v>4823</v>
      </c>
      <c r="AS316" t="str">
        <f>IFERROR(IF(L316="","",VLOOKUP(L316&amp;I316,Продукция!A:J,10,0)),"обратитесь к админ справочника")</f>
        <v>инструкция тест- ситема Биочек СК-120</v>
      </c>
      <c r="AT316" s="11" t="s">
        <v>4823</v>
      </c>
      <c r="AU316" s="11" t="s">
        <v>4823</v>
      </c>
      <c r="AV316" s="11" t="s">
        <v>2676</v>
      </c>
      <c r="AW316" s="11" t="s">
        <v>4824</v>
      </c>
      <c r="AX316" s="11" t="s">
        <v>833</v>
      </c>
      <c r="AY316" s="11" t="s">
        <v>899</v>
      </c>
      <c r="AZ316" s="11">
        <v>153</v>
      </c>
      <c r="BA316" s="11">
        <v>40</v>
      </c>
      <c r="BC316" s="11" t="s">
        <v>4926</v>
      </c>
    </row>
    <row r="317" spans="1:55" x14ac:dyDescent="0.25">
      <c r="A317" t="str">
        <f t="shared" si="8"/>
        <v>С/46ART (BioChek) инфекционный альвеолярный ринотрахеит тип А и В уровень антител</v>
      </c>
      <c r="B317" t="str">
        <f>IF(E317="","",INDEX(Лаборатории!A:A,MATCH('Производственный контроль'!E317,Лаборатории!B:B,0)))</f>
        <v xml:space="preserve">КУРИНОЕ ЦАРСТВО АО </v>
      </c>
      <c r="C317" t="str">
        <f>IF(E317="","",VLOOKUP(E317,Лаборатории!B:D,3,0))</f>
        <v>U377_CHL</v>
      </c>
      <c r="D317" s="12">
        <v>45667</v>
      </c>
      <c r="E317" s="11" t="s">
        <v>793</v>
      </c>
      <c r="F317" s="11" t="s">
        <v>544</v>
      </c>
      <c r="G317" s="11" t="s">
        <v>542</v>
      </c>
      <c r="H317" s="11" t="s">
        <v>262</v>
      </c>
      <c r="I317" s="11" t="s">
        <v>3409</v>
      </c>
      <c r="J317" t="str">
        <f>IF(L317="","",VLOOKUP(L317,Продукция!B:D,3,0))</f>
        <v>Биологический_материал</v>
      </c>
      <c r="K317" t="str">
        <f>IF(L317="","",VLOOKUP(L317,Продукция!B:C,2,0))</f>
        <v>Сыворотка крови</v>
      </c>
      <c r="L317" s="151" t="s">
        <v>302</v>
      </c>
      <c r="M317">
        <f>IF(L317="","",VLOOKUP(L317,Продукция!B:L,11,0))</f>
        <v>0</v>
      </c>
      <c r="N317" s="11" t="s">
        <v>873</v>
      </c>
      <c r="P317" s="11" t="s">
        <v>340</v>
      </c>
      <c r="Q317" s="11" t="s">
        <v>854</v>
      </c>
      <c r="R317" s="153" t="s">
        <v>4905</v>
      </c>
      <c r="S317" s="11">
        <v>18</v>
      </c>
      <c r="T317" s="11" t="s">
        <v>4925</v>
      </c>
      <c r="V317" s="14">
        <v>45662</v>
      </c>
      <c r="Z317" s="11" t="s">
        <v>4823</v>
      </c>
      <c r="AA317" s="15">
        <v>0.47569444444444442</v>
      </c>
      <c r="AB317" t="str">
        <f>IF(L317="","",VLOOKUP(L317&amp;I317,Продукция!A:I,9,0))</f>
        <v>рекомендация производителя набора</v>
      </c>
      <c r="AC317" s="14">
        <v>45674</v>
      </c>
      <c r="AD317" s="11" t="s">
        <v>2676</v>
      </c>
      <c r="AE317" s="11" t="s">
        <v>4823</v>
      </c>
      <c r="AF317" t="str">
        <f>IF(AD317="","",VLOOKUP(AD317,'Сотрудники и ссылки'!A:B,2,0))</f>
        <v>Серолог</v>
      </c>
      <c r="AG317">
        <f>IF(AD317="","",VLOOKUP(AD317,'Сотрудники и ссылки'!A:C,3,0))</f>
        <v>20007746</v>
      </c>
      <c r="AH317" s="11" t="s">
        <v>2676</v>
      </c>
      <c r="AI317" t="str">
        <f>IF(AH317="","",VLOOKUP(AH317,'Сотрудники и ссылки'!A:B,2,0))</f>
        <v>Серолог</v>
      </c>
      <c r="AJ317">
        <f>IF(AH317="","",VLOOKUP(AH317,'Сотрудники и ссылки'!A:C,3,0))</f>
        <v>20007746</v>
      </c>
      <c r="AK317" s="14">
        <v>45674</v>
      </c>
      <c r="AL317" s="2">
        <f>IF(AK317="","",AK317+VLOOKUP(I317,'Вид исследования'!B:E,4,0))</f>
        <v>45675</v>
      </c>
      <c r="AM317" s="2">
        <f>IF(AK317="","",AK317+VLOOKUP(I317,'Вид исследования'!B:F,5,0))</f>
        <v>45675</v>
      </c>
      <c r="AN317" s="14">
        <v>45674</v>
      </c>
      <c r="AP317" s="11" t="s">
        <v>189</v>
      </c>
      <c r="AQ317" t="str">
        <f>IFERROR(IF(L317="","",VLOOKUP(L317&amp;I317,Продукция!A:K,11,0)),"обратитесь к админ справочника")</f>
        <v>согласно рекомендациям производителя теста</v>
      </c>
      <c r="AR317" s="11" t="s">
        <v>4823</v>
      </c>
      <c r="AS317" t="str">
        <f>IFERROR(IF(L317="","",VLOOKUP(L317&amp;I317,Продукция!A:J,10,0)),"обратитесь к админ справочника")</f>
        <v>инструкция тест- ситема Биочек СК-120</v>
      </c>
      <c r="AT317" s="11" t="s">
        <v>4823</v>
      </c>
      <c r="AU317" s="11" t="s">
        <v>4823</v>
      </c>
      <c r="AV317" s="11" t="s">
        <v>2676</v>
      </c>
      <c r="AW317" s="11" t="s">
        <v>4824</v>
      </c>
      <c r="AX317" s="11" t="s">
        <v>833</v>
      </c>
      <c r="AY317" s="11" t="s">
        <v>912</v>
      </c>
      <c r="AZ317" s="11">
        <v>153</v>
      </c>
      <c r="BA317" s="11">
        <v>40</v>
      </c>
      <c r="BC317" s="11" t="s">
        <v>4926</v>
      </c>
    </row>
    <row r="318" spans="1:55" x14ac:dyDescent="0.25">
      <c r="A318" t="str">
        <f t="shared" si="8"/>
        <v>С/46ART (BioChek) инфекционный альвеолярный ринотрахеит тип А и В уровень антител</v>
      </c>
      <c r="B318" t="str">
        <f>IF(E318="","",INDEX(Лаборатории!A:A,MATCH('Производственный контроль'!E318,Лаборатории!B:B,0)))</f>
        <v xml:space="preserve">КУРИНОЕ ЦАРСТВО АО </v>
      </c>
      <c r="C318" t="str">
        <f>IF(E318="","",VLOOKUP(E318,Лаборатории!B:D,3,0))</f>
        <v>U377_CHL</v>
      </c>
      <c r="D318" s="12">
        <v>45667</v>
      </c>
      <c r="E318" s="11" t="s">
        <v>793</v>
      </c>
      <c r="F318" s="11" t="s">
        <v>544</v>
      </c>
      <c r="G318" s="11" t="s">
        <v>542</v>
      </c>
      <c r="H318" s="11" t="s">
        <v>262</v>
      </c>
      <c r="I318" s="11" t="s">
        <v>3409</v>
      </c>
      <c r="J318" t="str">
        <f>IF(L318="","",VLOOKUP(L318,Продукция!B:D,3,0))</f>
        <v>Биологический_материал</v>
      </c>
      <c r="K318" t="str">
        <f>IF(L318="","",VLOOKUP(L318,Продукция!B:C,2,0))</f>
        <v>Сыворотка крови</v>
      </c>
      <c r="L318" s="151" t="s">
        <v>302</v>
      </c>
      <c r="M318">
        <f>IF(L318="","",VLOOKUP(L318,Продукция!B:L,11,0))</f>
        <v>0</v>
      </c>
      <c r="N318" s="11" t="s">
        <v>873</v>
      </c>
      <c r="P318" s="11" t="s">
        <v>340</v>
      </c>
      <c r="Q318" s="11" t="s">
        <v>854</v>
      </c>
      <c r="R318" s="153" t="s">
        <v>4906</v>
      </c>
      <c r="S318" s="11">
        <v>18</v>
      </c>
      <c r="T318" s="11" t="s">
        <v>4925</v>
      </c>
      <c r="V318" s="14">
        <v>45662</v>
      </c>
      <c r="Z318" s="11" t="s">
        <v>4823</v>
      </c>
      <c r="AA318" s="15">
        <v>0.47569444444444442</v>
      </c>
      <c r="AB318" t="str">
        <f>IF(L318="","",VLOOKUP(L318&amp;I318,Продукция!A:I,9,0))</f>
        <v>рекомендация производителя набора</v>
      </c>
      <c r="AC318" s="14">
        <v>45674</v>
      </c>
      <c r="AD318" s="11" t="s">
        <v>2676</v>
      </c>
      <c r="AE318" s="11" t="s">
        <v>4823</v>
      </c>
      <c r="AF318" t="str">
        <f>IF(AD318="","",VLOOKUP(AD318,'Сотрудники и ссылки'!A:B,2,0))</f>
        <v>Серолог</v>
      </c>
      <c r="AG318">
        <f>IF(AD318="","",VLOOKUP(AD318,'Сотрудники и ссылки'!A:C,3,0))</f>
        <v>20007746</v>
      </c>
      <c r="AH318" s="11" t="s">
        <v>2676</v>
      </c>
      <c r="AI318" t="str">
        <f>IF(AH318="","",VLOOKUP(AH318,'Сотрудники и ссылки'!A:B,2,0))</f>
        <v>Серолог</v>
      </c>
      <c r="AJ318">
        <f>IF(AH318="","",VLOOKUP(AH318,'Сотрудники и ссылки'!A:C,3,0))</f>
        <v>20007746</v>
      </c>
      <c r="AK318" s="14">
        <v>45674</v>
      </c>
      <c r="AL318" s="2">
        <f>IF(AK318="","",AK318+VLOOKUP(I318,'Вид исследования'!B:E,4,0))</f>
        <v>45675</v>
      </c>
      <c r="AM318" s="2">
        <f>IF(AK318="","",AK318+VLOOKUP(I318,'Вид исследования'!B:F,5,0))</f>
        <v>45675</v>
      </c>
      <c r="AN318" s="14">
        <v>45674</v>
      </c>
      <c r="AP318" s="11" t="s">
        <v>189</v>
      </c>
      <c r="AQ318" t="str">
        <f>IFERROR(IF(L318="","",VLOOKUP(L318&amp;I318,Продукция!A:K,11,0)),"обратитесь к админ справочника")</f>
        <v>согласно рекомендациям производителя теста</v>
      </c>
      <c r="AR318" s="11" t="s">
        <v>4823</v>
      </c>
      <c r="AS318" t="str">
        <f>IFERROR(IF(L318="","",VLOOKUP(L318&amp;I318,Продукция!A:J,10,0)),"обратитесь к админ справочника")</f>
        <v>инструкция тест- ситема Биочек СК-120</v>
      </c>
      <c r="AT318" s="11" t="s">
        <v>4823</v>
      </c>
      <c r="AU318" s="11" t="s">
        <v>4823</v>
      </c>
      <c r="AV318" s="11" t="s">
        <v>2676</v>
      </c>
      <c r="AW318" s="11" t="s">
        <v>4824</v>
      </c>
      <c r="AX318" s="11" t="s">
        <v>833</v>
      </c>
      <c r="AY318" s="11" t="s">
        <v>893</v>
      </c>
      <c r="AZ318" s="11">
        <v>153</v>
      </c>
      <c r="BA318" s="11">
        <v>40</v>
      </c>
      <c r="BC318" s="11" t="s">
        <v>4926</v>
      </c>
    </row>
    <row r="319" spans="1:55" x14ac:dyDescent="0.25">
      <c r="A319" t="str">
        <f t="shared" si="8"/>
        <v>С/46IBD (BioChek) болезнь Гамборо уровень антител</v>
      </c>
      <c r="B319" t="str">
        <f>IF(E319="","",INDEX(Лаборатории!A:A,MATCH('Производственный контроль'!E319,Лаборатории!B:B,0)))</f>
        <v xml:space="preserve">КУРИНОЕ ЦАРСТВО АО </v>
      </c>
      <c r="C319" t="str">
        <f>IF(E319="","",VLOOKUP(E319,Лаборатории!B:D,3,0))</f>
        <v>U377_CHL</v>
      </c>
      <c r="D319" s="12">
        <v>45667</v>
      </c>
      <c r="E319" s="11" t="s">
        <v>793</v>
      </c>
      <c r="F319" s="11" t="s">
        <v>544</v>
      </c>
      <c r="G319" s="11" t="s">
        <v>542</v>
      </c>
      <c r="H319" s="11" t="s">
        <v>262</v>
      </c>
      <c r="I319" s="11" t="s">
        <v>3415</v>
      </c>
      <c r="J319" t="str">
        <f>IF(L319="","",VLOOKUP(L319,Продукция!B:D,3,0))</f>
        <v>Биологический_материал</v>
      </c>
      <c r="K319" t="str">
        <f>IF(L319="","",VLOOKUP(L319,Продукция!B:C,2,0))</f>
        <v>Сыворотка крови</v>
      </c>
      <c r="L319" s="151" t="s">
        <v>302</v>
      </c>
      <c r="M319">
        <f>IF(L319="","",VLOOKUP(L319,Продукция!B:L,11,0))</f>
        <v>0</v>
      </c>
      <c r="N319" s="11" t="s">
        <v>873</v>
      </c>
      <c r="P319" s="11" t="s">
        <v>340</v>
      </c>
      <c r="Q319" s="11" t="s">
        <v>854</v>
      </c>
      <c r="R319" s="153" t="s">
        <v>4918</v>
      </c>
      <c r="S319" s="11">
        <v>19</v>
      </c>
      <c r="T319" s="11" t="s">
        <v>4925</v>
      </c>
      <c r="V319" s="14">
        <v>45659</v>
      </c>
      <c r="Z319" s="11" t="s">
        <v>4823</v>
      </c>
      <c r="AA319" s="15">
        <v>0.47569444444444442</v>
      </c>
      <c r="AB319" t="str">
        <f>IF(L319="","",VLOOKUP(L319&amp;I319,Продукция!A:I,9,0))</f>
        <v>рекомендация производителя набора</v>
      </c>
      <c r="AC319" s="14">
        <v>45674</v>
      </c>
      <c r="AD319" s="11" t="s">
        <v>2676</v>
      </c>
      <c r="AE319" s="11" t="s">
        <v>4823</v>
      </c>
      <c r="AF319" t="str">
        <f>IF(AD319="","",VLOOKUP(AD319,'Сотрудники и ссылки'!A:B,2,0))</f>
        <v>Серолог</v>
      </c>
      <c r="AG319">
        <f>IF(AD319="","",VLOOKUP(AD319,'Сотрудники и ссылки'!A:C,3,0))</f>
        <v>20007746</v>
      </c>
      <c r="AH319" s="11" t="s">
        <v>2676</v>
      </c>
      <c r="AI319" t="str">
        <f>IF(AH319="","",VLOOKUP(AH319,'Сотрудники и ссылки'!A:B,2,0))</f>
        <v>Серолог</v>
      </c>
      <c r="AJ319">
        <f>IF(AH319="","",VLOOKUP(AH319,'Сотрудники и ссылки'!A:C,3,0))</f>
        <v>20007746</v>
      </c>
      <c r="AK319" s="14">
        <v>45674</v>
      </c>
      <c r="AL319" s="2">
        <f>IF(AK319="","",AK319+VLOOKUP(I319,'Вид исследования'!B:E,4,0))</f>
        <v>45675</v>
      </c>
      <c r="AM319" s="2">
        <f>IF(AK319="","",AK319+VLOOKUP(I319,'Вид исследования'!B:F,5,0))</f>
        <v>45675</v>
      </c>
      <c r="AN319" s="14">
        <v>45674</v>
      </c>
      <c r="AP319" s="11" t="s">
        <v>189</v>
      </c>
      <c r="AQ319" t="str">
        <f>IFERROR(IF(L319="","",VLOOKUP(L319&amp;I319,Продукция!A:K,11,0)),"обратитесь к админ справочника")</f>
        <v>согласно рекомендациям производителя теста</v>
      </c>
      <c r="AR319" s="11" t="s">
        <v>4823</v>
      </c>
      <c r="AS319" t="str">
        <f>IFERROR(IF(L319="","",VLOOKUP(L319&amp;I319,Продукция!A:J,10,0)),"обратитесь к админ справочника")</f>
        <v>инструкция тест- ситема Биочек СК-113</v>
      </c>
      <c r="AT319" s="11" t="s">
        <v>4823</v>
      </c>
      <c r="AU319" s="11" t="s">
        <v>4823</v>
      </c>
      <c r="AV319" s="11" t="s">
        <v>2676</v>
      </c>
      <c r="AW319" s="11" t="s">
        <v>4824</v>
      </c>
      <c r="AX319" s="11" t="s">
        <v>363</v>
      </c>
      <c r="AY319" s="11" t="s">
        <v>2732</v>
      </c>
      <c r="AZ319" s="11">
        <v>153</v>
      </c>
      <c r="BA319" s="11">
        <v>40</v>
      </c>
      <c r="BC319" s="11" t="s">
        <v>4926</v>
      </c>
    </row>
    <row r="320" spans="1:55" x14ac:dyDescent="0.25">
      <c r="A320" t="str">
        <f t="shared" si="8"/>
        <v>С/46IBD (BioChek) болезнь Гамборо уровень антител</v>
      </c>
      <c r="B320" t="str">
        <f>IF(E320="","",INDEX(Лаборатории!A:A,MATCH('Производственный контроль'!E320,Лаборатории!B:B,0)))</f>
        <v xml:space="preserve">КУРИНОЕ ЦАРСТВО АО </v>
      </c>
      <c r="C320" t="str">
        <f>IF(E320="","",VLOOKUP(E320,Лаборатории!B:D,3,0))</f>
        <v>U377_CHL</v>
      </c>
      <c r="D320" s="12">
        <v>45667</v>
      </c>
      <c r="E320" s="11" t="s">
        <v>793</v>
      </c>
      <c r="F320" s="11" t="s">
        <v>544</v>
      </c>
      <c r="G320" s="11" t="s">
        <v>542</v>
      </c>
      <c r="H320" s="11" t="s">
        <v>262</v>
      </c>
      <c r="I320" s="11" t="s">
        <v>3415</v>
      </c>
      <c r="J320" t="str">
        <f>IF(L320="","",VLOOKUP(L320,Продукция!B:D,3,0))</f>
        <v>Биологический_материал</v>
      </c>
      <c r="K320" t="str">
        <f>IF(L320="","",VLOOKUP(L320,Продукция!B:C,2,0))</f>
        <v>Сыворотка крови</v>
      </c>
      <c r="L320" s="151" t="s">
        <v>302</v>
      </c>
      <c r="M320">
        <f>IF(L320="","",VLOOKUP(L320,Продукция!B:L,11,0))</f>
        <v>0</v>
      </c>
      <c r="N320" s="11" t="s">
        <v>873</v>
      </c>
      <c r="P320" s="11" t="s">
        <v>340</v>
      </c>
      <c r="Q320" s="11" t="s">
        <v>854</v>
      </c>
      <c r="R320" s="153" t="s">
        <v>4923</v>
      </c>
      <c r="S320" s="11">
        <v>19</v>
      </c>
      <c r="T320" s="11" t="s">
        <v>4925</v>
      </c>
      <c r="V320" s="14">
        <v>45660</v>
      </c>
      <c r="Z320" s="11" t="s">
        <v>4823</v>
      </c>
      <c r="AA320" s="15">
        <v>0.47569444444444442</v>
      </c>
      <c r="AB320" t="str">
        <f>IF(L320="","",VLOOKUP(L320&amp;I320,Продукция!A:I,9,0))</f>
        <v>рекомендация производителя набора</v>
      </c>
      <c r="AC320" s="14">
        <v>45674</v>
      </c>
      <c r="AD320" s="11" t="s">
        <v>2676</v>
      </c>
      <c r="AE320" s="11" t="s">
        <v>4823</v>
      </c>
      <c r="AF320" t="str">
        <f>IF(AD320="","",VLOOKUP(AD320,'Сотрудники и ссылки'!A:B,2,0))</f>
        <v>Серолог</v>
      </c>
      <c r="AG320">
        <f>IF(AD320="","",VLOOKUP(AD320,'Сотрудники и ссылки'!A:C,3,0))</f>
        <v>20007746</v>
      </c>
      <c r="AH320" s="11" t="s">
        <v>2676</v>
      </c>
      <c r="AI320" t="str">
        <f>IF(AH320="","",VLOOKUP(AH320,'Сотрудники и ссылки'!A:B,2,0))</f>
        <v>Серолог</v>
      </c>
      <c r="AJ320">
        <f>IF(AH320="","",VLOOKUP(AH320,'Сотрудники и ссылки'!A:C,3,0))</f>
        <v>20007746</v>
      </c>
      <c r="AK320" s="14">
        <v>45674</v>
      </c>
      <c r="AL320" s="2">
        <f>IF(AK320="","",AK320+VLOOKUP(I320,'Вид исследования'!B:E,4,0))</f>
        <v>45675</v>
      </c>
      <c r="AM320" s="2">
        <f>IF(AK320="","",AK320+VLOOKUP(I320,'Вид исследования'!B:F,5,0))</f>
        <v>45675</v>
      </c>
      <c r="AN320" s="14">
        <v>45674</v>
      </c>
      <c r="AP320" s="11" t="s">
        <v>189</v>
      </c>
      <c r="AQ320" t="str">
        <f>IFERROR(IF(L320="","",VLOOKUP(L320&amp;I320,Продукция!A:K,11,0)),"обратитесь к админ справочника")</f>
        <v>согласно рекомендациям производителя теста</v>
      </c>
      <c r="AR320" s="11" t="s">
        <v>4823</v>
      </c>
      <c r="AS320" t="str">
        <f>IFERROR(IF(L320="","",VLOOKUP(L320&amp;I320,Продукция!A:J,10,0)),"обратитесь к админ справочника")</f>
        <v>инструкция тест- ситема Биочек СК-113</v>
      </c>
      <c r="AT320" s="11" t="s">
        <v>4823</v>
      </c>
      <c r="AU320" s="11" t="s">
        <v>4823</v>
      </c>
      <c r="AV320" s="11" t="s">
        <v>2676</v>
      </c>
      <c r="AW320" s="11" t="s">
        <v>4824</v>
      </c>
      <c r="AX320" s="11" t="s">
        <v>363</v>
      </c>
      <c r="AY320" s="11" t="s">
        <v>2737</v>
      </c>
      <c r="AZ320" s="11">
        <v>153</v>
      </c>
      <c r="BA320" s="11">
        <v>40</v>
      </c>
      <c r="BC320" s="11" t="s">
        <v>4926</v>
      </c>
    </row>
    <row r="321" spans="1:55" x14ac:dyDescent="0.25">
      <c r="A321" t="str">
        <f t="shared" si="8"/>
        <v>С/46IBD (BioChek) болезнь Гамборо уровень антител</v>
      </c>
      <c r="B321" t="str">
        <f>IF(E321="","",INDEX(Лаборатории!A:A,MATCH('Производственный контроль'!E321,Лаборатории!B:B,0)))</f>
        <v xml:space="preserve">КУРИНОЕ ЦАРСТВО АО </v>
      </c>
      <c r="C321" t="str">
        <f>IF(E321="","",VLOOKUP(E321,Лаборатории!B:D,3,0))</f>
        <v>U377_CHL</v>
      </c>
      <c r="D321" s="12">
        <v>45667</v>
      </c>
      <c r="E321" s="11" t="s">
        <v>793</v>
      </c>
      <c r="F321" s="11" t="s">
        <v>544</v>
      </c>
      <c r="G321" s="11" t="s">
        <v>542</v>
      </c>
      <c r="H321" s="11" t="s">
        <v>262</v>
      </c>
      <c r="I321" s="11" t="s">
        <v>3415</v>
      </c>
      <c r="J321" t="str">
        <f>IF(L321="","",VLOOKUP(L321,Продукция!B:D,3,0))</f>
        <v>Биологический_материал</v>
      </c>
      <c r="K321" t="str">
        <f>IF(L321="","",VLOOKUP(L321,Продукция!B:C,2,0))</f>
        <v>Сыворотка крови</v>
      </c>
      <c r="L321" s="151" t="s">
        <v>302</v>
      </c>
      <c r="M321">
        <f>IF(L321="","",VLOOKUP(L321,Продукция!B:L,11,0))</f>
        <v>0</v>
      </c>
      <c r="N321" s="11" t="s">
        <v>873</v>
      </c>
      <c r="P321" s="11" t="s">
        <v>340</v>
      </c>
      <c r="Q321" s="11" t="s">
        <v>854</v>
      </c>
      <c r="R321" s="153" t="s">
        <v>4897</v>
      </c>
      <c r="S321" s="11">
        <v>18</v>
      </c>
      <c r="T321" s="11" t="s">
        <v>4925</v>
      </c>
      <c r="V321" s="14">
        <v>45660</v>
      </c>
      <c r="Z321" s="11" t="s">
        <v>4823</v>
      </c>
      <c r="AA321" s="15">
        <v>0.47569444444444442</v>
      </c>
      <c r="AB321" t="str">
        <f>IF(L321="","",VLOOKUP(L321&amp;I321,Продукция!A:I,9,0))</f>
        <v>рекомендация производителя набора</v>
      </c>
      <c r="AC321" s="14">
        <v>45674</v>
      </c>
      <c r="AD321" s="11" t="s">
        <v>2676</v>
      </c>
      <c r="AE321" s="11" t="s">
        <v>4823</v>
      </c>
      <c r="AF321" t="str">
        <f>IF(AD321="","",VLOOKUP(AD321,'Сотрудники и ссылки'!A:B,2,0))</f>
        <v>Серолог</v>
      </c>
      <c r="AG321">
        <f>IF(AD321="","",VLOOKUP(AD321,'Сотрудники и ссылки'!A:C,3,0))</f>
        <v>20007746</v>
      </c>
      <c r="AH321" s="11" t="s">
        <v>2676</v>
      </c>
      <c r="AI321" t="str">
        <f>IF(AH321="","",VLOOKUP(AH321,'Сотрудники и ссылки'!A:B,2,0))</f>
        <v>Серолог</v>
      </c>
      <c r="AJ321">
        <f>IF(AH321="","",VLOOKUP(AH321,'Сотрудники и ссылки'!A:C,3,0))</f>
        <v>20007746</v>
      </c>
      <c r="AK321" s="14">
        <v>45674</v>
      </c>
      <c r="AL321" s="2">
        <f>IF(AK321="","",AK321+VLOOKUP(I321,'Вид исследования'!B:E,4,0))</f>
        <v>45675</v>
      </c>
      <c r="AM321" s="2">
        <f>IF(AK321="","",AK321+VLOOKUP(I321,'Вид исследования'!B:F,5,0))</f>
        <v>45675</v>
      </c>
      <c r="AN321" s="14">
        <v>45674</v>
      </c>
      <c r="AP321" s="11" t="s">
        <v>189</v>
      </c>
      <c r="AQ321" t="str">
        <f>IFERROR(IF(L321="","",VLOOKUP(L321&amp;I321,Продукция!A:K,11,0)),"обратитесь к админ справочника")</f>
        <v>согласно рекомендациям производителя теста</v>
      </c>
      <c r="AR321" s="11" t="s">
        <v>4823</v>
      </c>
      <c r="AS321" t="str">
        <f>IFERROR(IF(L321="","",VLOOKUP(L321&amp;I321,Продукция!A:J,10,0)),"обратитесь к админ справочника")</f>
        <v>инструкция тест- ситема Биочек СК-113</v>
      </c>
      <c r="AT321" s="11" t="s">
        <v>4823</v>
      </c>
      <c r="AU321" s="11" t="s">
        <v>4823</v>
      </c>
      <c r="AV321" s="11" t="s">
        <v>2676</v>
      </c>
      <c r="AW321" s="11" t="s">
        <v>4824</v>
      </c>
      <c r="AX321" s="11" t="s">
        <v>833</v>
      </c>
      <c r="AY321" s="11" t="s">
        <v>899</v>
      </c>
      <c r="AZ321" s="11">
        <v>153</v>
      </c>
      <c r="BA321" s="11">
        <v>40</v>
      </c>
      <c r="BC321" s="11" t="s">
        <v>4926</v>
      </c>
    </row>
    <row r="322" spans="1:55" x14ac:dyDescent="0.25">
      <c r="A322" t="str">
        <f t="shared" si="8"/>
        <v>С/46IBD (BioChek) болезнь Гамборо уровень антител</v>
      </c>
      <c r="B322" t="str">
        <f>IF(E322="","",INDEX(Лаборатории!A:A,MATCH('Производственный контроль'!E322,Лаборатории!B:B,0)))</f>
        <v xml:space="preserve">КУРИНОЕ ЦАРСТВО АО </v>
      </c>
      <c r="C322" t="str">
        <f>IF(E322="","",VLOOKUP(E322,Лаборатории!B:D,3,0))</f>
        <v>U377_CHL</v>
      </c>
      <c r="D322" s="12">
        <v>45667</v>
      </c>
      <c r="E322" s="11" t="s">
        <v>793</v>
      </c>
      <c r="F322" s="11" t="s">
        <v>544</v>
      </c>
      <c r="G322" s="11" t="s">
        <v>542</v>
      </c>
      <c r="H322" s="11" t="s">
        <v>262</v>
      </c>
      <c r="I322" s="11" t="s">
        <v>3415</v>
      </c>
      <c r="J322" t="str">
        <f>IF(L322="","",VLOOKUP(L322,Продукция!B:D,3,0))</f>
        <v>Биологический_материал</v>
      </c>
      <c r="K322" t="str">
        <f>IF(L322="","",VLOOKUP(L322,Продукция!B:C,2,0))</f>
        <v>Сыворотка крови</v>
      </c>
      <c r="L322" s="151" t="s">
        <v>302</v>
      </c>
      <c r="M322">
        <f>IF(L322="","",VLOOKUP(L322,Продукция!B:L,11,0))</f>
        <v>0</v>
      </c>
      <c r="N322" s="11" t="s">
        <v>873</v>
      </c>
      <c r="P322" s="11" t="s">
        <v>340</v>
      </c>
      <c r="Q322" s="11" t="s">
        <v>854</v>
      </c>
      <c r="R322" s="153" t="s">
        <v>4905</v>
      </c>
      <c r="S322" s="11">
        <v>18</v>
      </c>
      <c r="T322" s="11" t="s">
        <v>4925</v>
      </c>
      <c r="V322" s="14">
        <v>45662</v>
      </c>
      <c r="Z322" s="11" t="s">
        <v>4823</v>
      </c>
      <c r="AA322" s="15">
        <v>0.47569444444444442</v>
      </c>
      <c r="AB322" t="str">
        <f>IF(L322="","",VLOOKUP(L322&amp;I322,Продукция!A:I,9,0))</f>
        <v>рекомендация производителя набора</v>
      </c>
      <c r="AC322" s="14">
        <v>45674</v>
      </c>
      <c r="AD322" s="11" t="s">
        <v>2676</v>
      </c>
      <c r="AE322" s="11" t="s">
        <v>4823</v>
      </c>
      <c r="AF322" t="str">
        <f>IF(AD322="","",VLOOKUP(AD322,'Сотрудники и ссылки'!A:B,2,0))</f>
        <v>Серолог</v>
      </c>
      <c r="AG322">
        <f>IF(AD322="","",VLOOKUP(AD322,'Сотрудники и ссылки'!A:C,3,0))</f>
        <v>20007746</v>
      </c>
      <c r="AH322" s="11" t="s">
        <v>2676</v>
      </c>
      <c r="AI322" t="str">
        <f>IF(AH322="","",VLOOKUP(AH322,'Сотрудники и ссылки'!A:B,2,0))</f>
        <v>Серолог</v>
      </c>
      <c r="AJ322">
        <f>IF(AH322="","",VLOOKUP(AH322,'Сотрудники и ссылки'!A:C,3,0))</f>
        <v>20007746</v>
      </c>
      <c r="AK322" s="14">
        <v>45674</v>
      </c>
      <c r="AL322" s="2">
        <f>IF(AK322="","",AK322+VLOOKUP(I322,'Вид исследования'!B:E,4,0))</f>
        <v>45675</v>
      </c>
      <c r="AM322" s="2">
        <f>IF(AK322="","",AK322+VLOOKUP(I322,'Вид исследования'!B:F,5,0))</f>
        <v>45675</v>
      </c>
      <c r="AN322" s="14">
        <v>45674</v>
      </c>
      <c r="AP322" s="11" t="s">
        <v>189</v>
      </c>
      <c r="AQ322" t="str">
        <f>IFERROR(IF(L322="","",VLOOKUP(L322&amp;I322,Продукция!A:K,11,0)),"обратитесь к админ справочника")</f>
        <v>согласно рекомендациям производителя теста</v>
      </c>
      <c r="AR322" s="11" t="s">
        <v>4823</v>
      </c>
      <c r="AS322" t="str">
        <f>IFERROR(IF(L322="","",VLOOKUP(L322&amp;I322,Продукция!A:J,10,0)),"обратитесь к админ справочника")</f>
        <v>инструкция тест- ситема Биочек СК-113</v>
      </c>
      <c r="AT322" s="11" t="s">
        <v>4823</v>
      </c>
      <c r="AU322" s="11" t="s">
        <v>4823</v>
      </c>
      <c r="AV322" s="11" t="s">
        <v>2676</v>
      </c>
      <c r="AW322" s="11" t="s">
        <v>4824</v>
      </c>
      <c r="AX322" s="11" t="s">
        <v>833</v>
      </c>
      <c r="AY322" s="11" t="s">
        <v>912</v>
      </c>
      <c r="AZ322" s="11">
        <v>153</v>
      </c>
      <c r="BA322" s="11">
        <v>40</v>
      </c>
      <c r="BC322" s="11" t="s">
        <v>4926</v>
      </c>
    </row>
    <row r="323" spans="1:55" x14ac:dyDescent="0.25">
      <c r="A323" t="str">
        <f t="shared" si="8"/>
        <v>С/46IBD (BioChek) болезнь Гамборо уровень антител</v>
      </c>
      <c r="B323" t="str">
        <f>IF(E323="","",INDEX(Лаборатории!A:A,MATCH('Производственный контроль'!E323,Лаборатории!B:B,0)))</f>
        <v xml:space="preserve">КУРИНОЕ ЦАРСТВО АО </v>
      </c>
      <c r="C323" t="str">
        <f>IF(E323="","",VLOOKUP(E323,Лаборатории!B:D,3,0))</f>
        <v>U377_CHL</v>
      </c>
      <c r="D323" s="12">
        <v>45667</v>
      </c>
      <c r="E323" s="11" t="s">
        <v>793</v>
      </c>
      <c r="F323" s="11" t="s">
        <v>544</v>
      </c>
      <c r="G323" s="11" t="s">
        <v>542</v>
      </c>
      <c r="H323" s="11" t="s">
        <v>262</v>
      </c>
      <c r="I323" s="11" t="s">
        <v>3415</v>
      </c>
      <c r="J323" t="str">
        <f>IF(L323="","",VLOOKUP(L323,Продукция!B:D,3,0))</f>
        <v>Биологический_материал</v>
      </c>
      <c r="K323" t="str">
        <f>IF(L323="","",VLOOKUP(L323,Продукция!B:C,2,0))</f>
        <v>Сыворотка крови</v>
      </c>
      <c r="L323" s="151" t="s">
        <v>302</v>
      </c>
      <c r="M323">
        <f>IF(L323="","",VLOOKUP(L323,Продукция!B:L,11,0))</f>
        <v>0</v>
      </c>
      <c r="N323" s="11" t="s">
        <v>873</v>
      </c>
      <c r="P323" s="11" t="s">
        <v>340</v>
      </c>
      <c r="Q323" s="11" t="s">
        <v>854</v>
      </c>
      <c r="R323" s="153" t="s">
        <v>4906</v>
      </c>
      <c r="S323" s="11">
        <v>18</v>
      </c>
      <c r="T323" s="11" t="s">
        <v>4925</v>
      </c>
      <c r="V323" s="14">
        <v>45662</v>
      </c>
      <c r="Z323" s="11" t="s">
        <v>4823</v>
      </c>
      <c r="AA323" s="15">
        <v>0.47569444444444442</v>
      </c>
      <c r="AB323" t="str">
        <f>IF(L323="","",VLOOKUP(L323&amp;I323,Продукция!A:I,9,0))</f>
        <v>рекомендация производителя набора</v>
      </c>
      <c r="AC323" s="14">
        <v>45674</v>
      </c>
      <c r="AD323" s="11" t="s">
        <v>2676</v>
      </c>
      <c r="AE323" s="11" t="s">
        <v>4823</v>
      </c>
      <c r="AF323" t="str">
        <f>IF(AD323="","",VLOOKUP(AD323,'Сотрудники и ссылки'!A:B,2,0))</f>
        <v>Серолог</v>
      </c>
      <c r="AG323">
        <f>IF(AD323="","",VLOOKUP(AD323,'Сотрудники и ссылки'!A:C,3,0))</f>
        <v>20007746</v>
      </c>
      <c r="AH323" s="11" t="s">
        <v>2676</v>
      </c>
      <c r="AI323" t="str">
        <f>IF(AH323="","",VLOOKUP(AH323,'Сотрудники и ссылки'!A:B,2,0))</f>
        <v>Серолог</v>
      </c>
      <c r="AJ323">
        <f>IF(AH323="","",VLOOKUP(AH323,'Сотрудники и ссылки'!A:C,3,0))</f>
        <v>20007746</v>
      </c>
      <c r="AK323" s="14">
        <v>45674</v>
      </c>
      <c r="AL323" s="2">
        <f>IF(AK323="","",AK323+VLOOKUP(I323,'Вид исследования'!B:E,4,0))</f>
        <v>45675</v>
      </c>
      <c r="AM323" s="2">
        <f>IF(AK323="","",AK323+VLOOKUP(I323,'Вид исследования'!B:F,5,0))</f>
        <v>45675</v>
      </c>
      <c r="AN323" s="14">
        <v>45674</v>
      </c>
      <c r="AP323" s="11" t="s">
        <v>189</v>
      </c>
      <c r="AQ323" t="str">
        <f>IFERROR(IF(L323="","",VLOOKUP(L323&amp;I323,Продукция!A:K,11,0)),"обратитесь к админ справочника")</f>
        <v>согласно рекомендациям производителя теста</v>
      </c>
      <c r="AR323" s="11" t="s">
        <v>4823</v>
      </c>
      <c r="AS323" t="str">
        <f>IFERROR(IF(L323="","",VLOOKUP(L323&amp;I323,Продукция!A:J,10,0)),"обратитесь к админ справочника")</f>
        <v>инструкция тест- ситема Биочек СК-113</v>
      </c>
      <c r="AT323" s="11" t="s">
        <v>4823</v>
      </c>
      <c r="AU323" s="11" t="s">
        <v>4823</v>
      </c>
      <c r="AV323" s="11" t="s">
        <v>2676</v>
      </c>
      <c r="AW323" s="11" t="s">
        <v>4824</v>
      </c>
      <c r="AX323" s="11" t="s">
        <v>833</v>
      </c>
      <c r="AY323" s="11" t="s">
        <v>893</v>
      </c>
      <c r="AZ323" s="11">
        <v>153</v>
      </c>
      <c r="BA323" s="11">
        <v>40</v>
      </c>
      <c r="BC323" s="11" t="s">
        <v>4926</v>
      </c>
    </row>
    <row r="324" spans="1:55" x14ac:dyDescent="0.25">
      <c r="A324" t="str">
        <f t="shared" si="8"/>
        <v>С/46IBV (BioChek) инфекционный бронхит уровень антител</v>
      </c>
      <c r="B324" t="str">
        <f>IF(E324="","",INDEX(Лаборатории!A:A,MATCH('Производственный контроль'!E324,Лаборатории!B:B,0)))</f>
        <v xml:space="preserve">КУРИНОЕ ЦАРСТВО АО </v>
      </c>
      <c r="C324" t="str">
        <f>IF(E324="","",VLOOKUP(E324,Лаборатории!B:D,3,0))</f>
        <v>U377_CHL</v>
      </c>
      <c r="D324" s="12">
        <v>45667</v>
      </c>
      <c r="E324" s="11" t="s">
        <v>793</v>
      </c>
      <c r="F324" s="11" t="s">
        <v>544</v>
      </c>
      <c r="G324" s="11" t="s">
        <v>542</v>
      </c>
      <c r="H324" s="11" t="s">
        <v>262</v>
      </c>
      <c r="I324" s="11" t="s">
        <v>3416</v>
      </c>
      <c r="J324" t="str">
        <f>IF(L324="","",VLOOKUP(L324,Продукция!B:D,3,0))</f>
        <v>Биологический_материал</v>
      </c>
      <c r="K324" t="str">
        <f>IF(L324="","",VLOOKUP(L324,Продукция!B:C,2,0))</f>
        <v>Сыворотка крови</v>
      </c>
      <c r="L324" s="151" t="s">
        <v>302</v>
      </c>
      <c r="M324">
        <f>IF(L324="","",VLOOKUP(L324,Продукция!B:L,11,0))</f>
        <v>0</v>
      </c>
      <c r="N324" s="11" t="s">
        <v>873</v>
      </c>
      <c r="P324" s="11" t="s">
        <v>340</v>
      </c>
      <c r="Q324" s="11" t="s">
        <v>854</v>
      </c>
      <c r="R324" s="153" t="s">
        <v>4918</v>
      </c>
      <c r="S324" s="11">
        <v>19</v>
      </c>
      <c r="T324" s="11" t="s">
        <v>4925</v>
      </c>
      <c r="V324" s="14">
        <v>45659</v>
      </c>
      <c r="Z324" s="11" t="s">
        <v>4823</v>
      </c>
      <c r="AA324" s="15">
        <v>0.47569444444444442</v>
      </c>
      <c r="AB324" t="str">
        <f>IF(L324="","",VLOOKUP(L324&amp;I324,Продукция!A:I,9,0))</f>
        <v>рекомендация производителя набора</v>
      </c>
      <c r="AC324" s="14">
        <v>45674</v>
      </c>
      <c r="AD324" s="11" t="s">
        <v>2676</v>
      </c>
      <c r="AE324" s="11" t="s">
        <v>4823</v>
      </c>
      <c r="AF324" t="str">
        <f>IF(AD324="","",VLOOKUP(AD324,'Сотрудники и ссылки'!A:B,2,0))</f>
        <v>Серолог</v>
      </c>
      <c r="AG324">
        <f>IF(AD324="","",VLOOKUP(AD324,'Сотрудники и ссылки'!A:C,3,0))</f>
        <v>20007746</v>
      </c>
      <c r="AH324" s="11" t="s">
        <v>2676</v>
      </c>
      <c r="AI324" t="str">
        <f>IF(AH324="","",VLOOKUP(AH324,'Сотрудники и ссылки'!A:B,2,0))</f>
        <v>Серолог</v>
      </c>
      <c r="AJ324">
        <f>IF(AH324="","",VLOOKUP(AH324,'Сотрудники и ссылки'!A:C,3,0))</f>
        <v>20007746</v>
      </c>
      <c r="AK324" s="14">
        <v>45674</v>
      </c>
      <c r="AL324" s="2">
        <f>IF(AK324="","",AK324+VLOOKUP(I324,'Вид исследования'!B:E,4,0))</f>
        <v>45675</v>
      </c>
      <c r="AM324" s="2">
        <f>IF(AK324="","",AK324+VLOOKUP(I324,'Вид исследования'!B:F,5,0))</f>
        <v>45675</v>
      </c>
      <c r="AN324" s="14">
        <v>45674</v>
      </c>
      <c r="AP324" s="11" t="s">
        <v>189</v>
      </c>
      <c r="AQ324" t="str">
        <f>IFERROR(IF(L324="","",VLOOKUP(L324&amp;I324,Продукция!A:K,11,0)),"обратитесь к админ справочника")</f>
        <v>согласно рекомендациям производителя теста</v>
      </c>
      <c r="AR324" s="11" t="s">
        <v>4823</v>
      </c>
      <c r="AS324" t="str">
        <f>IFERROR(IF(L324="","",VLOOKUP(L324&amp;I324,Продукция!A:J,10,0)),"обратитесь к админ справочника")</f>
        <v>инструкция тест- ситема Биочек СК-119</v>
      </c>
      <c r="AT324" s="11" t="s">
        <v>4823</v>
      </c>
      <c r="AU324" s="11" t="s">
        <v>4823</v>
      </c>
      <c r="AV324" s="11" t="s">
        <v>2676</v>
      </c>
      <c r="AW324" s="11" t="s">
        <v>4824</v>
      </c>
      <c r="AX324" s="11" t="s">
        <v>363</v>
      </c>
      <c r="AY324" s="11" t="s">
        <v>2732</v>
      </c>
      <c r="AZ324" s="11">
        <v>153</v>
      </c>
      <c r="BA324" s="11">
        <v>40</v>
      </c>
      <c r="BC324" s="11" t="s">
        <v>4926</v>
      </c>
    </row>
    <row r="325" spans="1:55" x14ac:dyDescent="0.25">
      <c r="A325" t="str">
        <f t="shared" si="8"/>
        <v>С/46IBV (BioChek) инфекционный бронхит уровень антител</v>
      </c>
      <c r="B325" t="str">
        <f>IF(E325="","",INDEX(Лаборатории!A:A,MATCH('Производственный контроль'!E325,Лаборатории!B:B,0)))</f>
        <v xml:space="preserve">КУРИНОЕ ЦАРСТВО АО </v>
      </c>
      <c r="C325" t="str">
        <f>IF(E325="","",VLOOKUP(E325,Лаборатории!B:D,3,0))</f>
        <v>U377_CHL</v>
      </c>
      <c r="D325" s="12">
        <v>45667</v>
      </c>
      <c r="E325" s="11" t="s">
        <v>793</v>
      </c>
      <c r="F325" s="11" t="s">
        <v>544</v>
      </c>
      <c r="G325" s="11" t="s">
        <v>542</v>
      </c>
      <c r="H325" s="11" t="s">
        <v>262</v>
      </c>
      <c r="I325" s="11" t="s">
        <v>3416</v>
      </c>
      <c r="J325" t="str">
        <f>IF(L325="","",VLOOKUP(L325,Продукция!B:D,3,0))</f>
        <v>Биологический_материал</v>
      </c>
      <c r="K325" t="str">
        <f>IF(L325="","",VLOOKUP(L325,Продукция!B:C,2,0))</f>
        <v>Сыворотка крови</v>
      </c>
      <c r="L325" s="151" t="s">
        <v>302</v>
      </c>
      <c r="M325">
        <f>IF(L325="","",VLOOKUP(L325,Продукция!B:L,11,0))</f>
        <v>0</v>
      </c>
      <c r="N325" s="11" t="s">
        <v>873</v>
      </c>
      <c r="P325" s="11" t="s">
        <v>340</v>
      </c>
      <c r="Q325" s="11" t="s">
        <v>854</v>
      </c>
      <c r="R325" s="153" t="s">
        <v>4923</v>
      </c>
      <c r="S325" s="11">
        <v>19</v>
      </c>
      <c r="T325" s="11" t="s">
        <v>4925</v>
      </c>
      <c r="V325" s="14">
        <v>45660</v>
      </c>
      <c r="Z325" s="11" t="s">
        <v>4823</v>
      </c>
      <c r="AA325" s="15">
        <v>0.47569444444444442</v>
      </c>
      <c r="AB325" t="str">
        <f>IF(L325="","",VLOOKUP(L325&amp;I325,Продукция!A:I,9,0))</f>
        <v>рекомендация производителя набора</v>
      </c>
      <c r="AC325" s="14">
        <v>45674</v>
      </c>
      <c r="AD325" s="11" t="s">
        <v>2676</v>
      </c>
      <c r="AE325" s="11" t="s">
        <v>4823</v>
      </c>
      <c r="AF325" t="str">
        <f>IF(AD325="","",VLOOKUP(AD325,'Сотрудники и ссылки'!A:B,2,0))</f>
        <v>Серолог</v>
      </c>
      <c r="AG325">
        <f>IF(AD325="","",VLOOKUP(AD325,'Сотрудники и ссылки'!A:C,3,0))</f>
        <v>20007746</v>
      </c>
      <c r="AH325" s="11" t="s">
        <v>2676</v>
      </c>
      <c r="AI325" t="str">
        <f>IF(AH325="","",VLOOKUP(AH325,'Сотрудники и ссылки'!A:B,2,0))</f>
        <v>Серолог</v>
      </c>
      <c r="AJ325">
        <f>IF(AH325="","",VLOOKUP(AH325,'Сотрудники и ссылки'!A:C,3,0))</f>
        <v>20007746</v>
      </c>
      <c r="AK325" s="14">
        <v>45674</v>
      </c>
      <c r="AL325" s="2">
        <f>IF(AK325="","",AK325+VLOOKUP(I325,'Вид исследования'!B:E,4,0))</f>
        <v>45675</v>
      </c>
      <c r="AM325" s="2">
        <f>IF(AK325="","",AK325+VLOOKUP(I325,'Вид исследования'!B:F,5,0))</f>
        <v>45675</v>
      </c>
      <c r="AN325" s="14">
        <v>45674</v>
      </c>
      <c r="AP325" s="11" t="s">
        <v>189</v>
      </c>
      <c r="AQ325" t="str">
        <f>IFERROR(IF(L325="","",VLOOKUP(L325&amp;I325,Продукция!A:K,11,0)),"обратитесь к админ справочника")</f>
        <v>согласно рекомендациям производителя теста</v>
      </c>
      <c r="AR325" s="11" t="s">
        <v>4823</v>
      </c>
      <c r="AS325" t="str">
        <f>IFERROR(IF(L325="","",VLOOKUP(L325&amp;I325,Продукция!A:J,10,0)),"обратитесь к админ справочника")</f>
        <v>инструкция тест- ситема Биочек СК-119</v>
      </c>
      <c r="AT325" s="11" t="s">
        <v>4823</v>
      </c>
      <c r="AU325" s="11" t="s">
        <v>4823</v>
      </c>
      <c r="AV325" s="11" t="s">
        <v>2676</v>
      </c>
      <c r="AW325" s="11" t="s">
        <v>4824</v>
      </c>
      <c r="AX325" s="11" t="s">
        <v>363</v>
      </c>
      <c r="AY325" s="11" t="s">
        <v>2737</v>
      </c>
      <c r="AZ325" s="11">
        <v>153</v>
      </c>
      <c r="BA325" s="11">
        <v>40</v>
      </c>
      <c r="BC325" s="11" t="s">
        <v>4926</v>
      </c>
    </row>
    <row r="326" spans="1:55" x14ac:dyDescent="0.25">
      <c r="A326" t="str">
        <f t="shared" si="8"/>
        <v>С/46IBV (BioChek) инфекционный бронхит уровень антител</v>
      </c>
      <c r="B326" t="str">
        <f>IF(E326="","",INDEX(Лаборатории!A:A,MATCH('Производственный контроль'!E326,Лаборатории!B:B,0)))</f>
        <v xml:space="preserve">КУРИНОЕ ЦАРСТВО АО </v>
      </c>
      <c r="C326" t="str">
        <f>IF(E326="","",VLOOKUP(E326,Лаборатории!B:D,3,0))</f>
        <v>U377_CHL</v>
      </c>
      <c r="D326" s="12">
        <v>45667</v>
      </c>
      <c r="E326" s="11" t="s">
        <v>793</v>
      </c>
      <c r="F326" s="11" t="s">
        <v>544</v>
      </c>
      <c r="G326" s="11" t="s">
        <v>542</v>
      </c>
      <c r="H326" s="11" t="s">
        <v>262</v>
      </c>
      <c r="I326" s="11" t="s">
        <v>3416</v>
      </c>
      <c r="J326" t="str">
        <f>IF(L326="","",VLOOKUP(L326,Продукция!B:D,3,0))</f>
        <v>Биологический_материал</v>
      </c>
      <c r="K326" t="str">
        <f>IF(L326="","",VLOOKUP(L326,Продукция!B:C,2,0))</f>
        <v>Сыворотка крови</v>
      </c>
      <c r="L326" s="151" t="s">
        <v>302</v>
      </c>
      <c r="M326">
        <f>IF(L326="","",VLOOKUP(L326,Продукция!B:L,11,0))</f>
        <v>0</v>
      </c>
      <c r="N326" s="11" t="s">
        <v>873</v>
      </c>
      <c r="P326" s="11" t="s">
        <v>340</v>
      </c>
      <c r="Q326" s="11" t="s">
        <v>854</v>
      </c>
      <c r="R326" s="153" t="s">
        <v>4897</v>
      </c>
      <c r="S326" s="11">
        <v>18</v>
      </c>
      <c r="T326" s="11" t="s">
        <v>4925</v>
      </c>
      <c r="V326" s="14">
        <v>45660</v>
      </c>
      <c r="Z326" s="11" t="s">
        <v>4823</v>
      </c>
      <c r="AA326" s="15">
        <v>0.47569444444444442</v>
      </c>
      <c r="AB326" t="str">
        <f>IF(L326="","",VLOOKUP(L326&amp;I326,Продукция!A:I,9,0))</f>
        <v>рекомендация производителя набора</v>
      </c>
      <c r="AC326" s="14">
        <v>45674</v>
      </c>
      <c r="AD326" s="11" t="s">
        <v>2676</v>
      </c>
      <c r="AE326" s="11" t="s">
        <v>4823</v>
      </c>
      <c r="AF326" t="str">
        <f>IF(AD326="","",VLOOKUP(AD326,'Сотрудники и ссылки'!A:B,2,0))</f>
        <v>Серолог</v>
      </c>
      <c r="AG326">
        <f>IF(AD326="","",VLOOKUP(AD326,'Сотрудники и ссылки'!A:C,3,0))</f>
        <v>20007746</v>
      </c>
      <c r="AH326" s="11" t="s">
        <v>2676</v>
      </c>
      <c r="AI326" t="str">
        <f>IF(AH326="","",VLOOKUP(AH326,'Сотрудники и ссылки'!A:B,2,0))</f>
        <v>Серолог</v>
      </c>
      <c r="AJ326">
        <f>IF(AH326="","",VLOOKUP(AH326,'Сотрудники и ссылки'!A:C,3,0))</f>
        <v>20007746</v>
      </c>
      <c r="AK326" s="14">
        <v>45674</v>
      </c>
      <c r="AL326" s="2">
        <f>IF(AK326="","",AK326+VLOOKUP(I326,'Вид исследования'!B:E,4,0))</f>
        <v>45675</v>
      </c>
      <c r="AM326" s="2">
        <f>IF(AK326="","",AK326+VLOOKUP(I326,'Вид исследования'!B:F,5,0))</f>
        <v>45675</v>
      </c>
      <c r="AN326" s="14">
        <v>45674</v>
      </c>
      <c r="AP326" s="11" t="s">
        <v>189</v>
      </c>
      <c r="AQ326" t="str">
        <f>IFERROR(IF(L326="","",VLOOKUP(L326&amp;I326,Продукция!A:K,11,0)),"обратитесь к админ справочника")</f>
        <v>согласно рекомендациям производителя теста</v>
      </c>
      <c r="AR326" s="11" t="s">
        <v>4823</v>
      </c>
      <c r="AS326" t="str">
        <f>IFERROR(IF(L326="","",VLOOKUP(L326&amp;I326,Продукция!A:J,10,0)),"обратитесь к админ справочника")</f>
        <v>инструкция тест- ситема Биочек СК-119</v>
      </c>
      <c r="AT326" s="11" t="s">
        <v>4823</v>
      </c>
      <c r="AU326" s="11" t="s">
        <v>4823</v>
      </c>
      <c r="AV326" s="11" t="s">
        <v>2676</v>
      </c>
      <c r="AW326" s="11" t="s">
        <v>4824</v>
      </c>
      <c r="AX326" s="11" t="s">
        <v>833</v>
      </c>
      <c r="AY326" s="11" t="s">
        <v>899</v>
      </c>
      <c r="AZ326" s="11">
        <v>153</v>
      </c>
      <c r="BA326" s="11">
        <v>40</v>
      </c>
      <c r="BC326" s="11" t="s">
        <v>4926</v>
      </c>
    </row>
    <row r="327" spans="1:55" x14ac:dyDescent="0.25">
      <c r="A327" t="str">
        <f t="shared" si="8"/>
        <v>С/46IBV (BioChek) инфекционный бронхит уровень антител</v>
      </c>
      <c r="B327" t="str">
        <f>IF(E327="","",INDEX(Лаборатории!A:A,MATCH('Производственный контроль'!E327,Лаборатории!B:B,0)))</f>
        <v xml:space="preserve">КУРИНОЕ ЦАРСТВО АО </v>
      </c>
      <c r="C327" t="str">
        <f>IF(E327="","",VLOOKUP(E327,Лаборатории!B:D,3,0))</f>
        <v>U377_CHL</v>
      </c>
      <c r="D327" s="12">
        <v>45667</v>
      </c>
      <c r="E327" s="11" t="s">
        <v>793</v>
      </c>
      <c r="F327" s="11" t="s">
        <v>544</v>
      </c>
      <c r="G327" s="11" t="s">
        <v>542</v>
      </c>
      <c r="H327" s="11" t="s">
        <v>262</v>
      </c>
      <c r="I327" s="11" t="s">
        <v>3416</v>
      </c>
      <c r="J327" t="str">
        <f>IF(L327="","",VLOOKUP(L327,Продукция!B:D,3,0))</f>
        <v>Биологический_материал</v>
      </c>
      <c r="K327" t="str">
        <f>IF(L327="","",VLOOKUP(L327,Продукция!B:C,2,0))</f>
        <v>Сыворотка крови</v>
      </c>
      <c r="L327" s="151" t="s">
        <v>302</v>
      </c>
      <c r="M327">
        <f>IF(L327="","",VLOOKUP(L327,Продукция!B:L,11,0))</f>
        <v>0</v>
      </c>
      <c r="N327" s="11" t="s">
        <v>873</v>
      </c>
      <c r="P327" s="11" t="s">
        <v>340</v>
      </c>
      <c r="Q327" s="11" t="s">
        <v>854</v>
      </c>
      <c r="R327" s="153" t="s">
        <v>4905</v>
      </c>
      <c r="S327" s="11">
        <v>18</v>
      </c>
      <c r="T327" s="11" t="s">
        <v>4925</v>
      </c>
      <c r="V327" s="14">
        <v>45662</v>
      </c>
      <c r="Z327" s="11" t="s">
        <v>4823</v>
      </c>
      <c r="AA327" s="15">
        <v>0.47569444444444442</v>
      </c>
      <c r="AB327" t="str">
        <f>IF(L327="","",VLOOKUP(L327&amp;I327,Продукция!A:I,9,0))</f>
        <v>рекомендация производителя набора</v>
      </c>
      <c r="AC327" s="14">
        <v>45674</v>
      </c>
      <c r="AD327" s="11" t="s">
        <v>2676</v>
      </c>
      <c r="AE327" s="11" t="s">
        <v>4823</v>
      </c>
      <c r="AF327" t="str">
        <f>IF(AD327="","",VLOOKUP(AD327,'Сотрудники и ссылки'!A:B,2,0))</f>
        <v>Серолог</v>
      </c>
      <c r="AG327">
        <f>IF(AD327="","",VLOOKUP(AD327,'Сотрудники и ссылки'!A:C,3,0))</f>
        <v>20007746</v>
      </c>
      <c r="AH327" s="11" t="s">
        <v>2676</v>
      </c>
      <c r="AI327" t="str">
        <f>IF(AH327="","",VLOOKUP(AH327,'Сотрудники и ссылки'!A:B,2,0))</f>
        <v>Серолог</v>
      </c>
      <c r="AJ327">
        <f>IF(AH327="","",VLOOKUP(AH327,'Сотрудники и ссылки'!A:C,3,0))</f>
        <v>20007746</v>
      </c>
      <c r="AK327" s="14">
        <v>45674</v>
      </c>
      <c r="AL327" s="2">
        <f>IF(AK327="","",AK327+VLOOKUP(I327,'Вид исследования'!B:E,4,0))</f>
        <v>45675</v>
      </c>
      <c r="AM327" s="2">
        <f>IF(AK327="","",AK327+VLOOKUP(I327,'Вид исследования'!B:F,5,0))</f>
        <v>45675</v>
      </c>
      <c r="AN327" s="14">
        <v>45674</v>
      </c>
      <c r="AP327" s="11" t="s">
        <v>189</v>
      </c>
      <c r="AQ327" t="str">
        <f>IFERROR(IF(L327="","",VLOOKUP(L327&amp;I327,Продукция!A:K,11,0)),"обратитесь к админ справочника")</f>
        <v>согласно рекомендациям производителя теста</v>
      </c>
      <c r="AR327" s="11" t="s">
        <v>4823</v>
      </c>
      <c r="AS327" t="str">
        <f>IFERROR(IF(L327="","",VLOOKUP(L327&amp;I327,Продукция!A:J,10,0)),"обратитесь к админ справочника")</f>
        <v>инструкция тест- ситема Биочек СК-119</v>
      </c>
      <c r="AT327" s="11" t="s">
        <v>4823</v>
      </c>
      <c r="AU327" s="11" t="s">
        <v>4823</v>
      </c>
      <c r="AV327" s="11" t="s">
        <v>2676</v>
      </c>
      <c r="AW327" s="11" t="s">
        <v>4824</v>
      </c>
      <c r="AX327" s="11" t="s">
        <v>833</v>
      </c>
      <c r="AY327" s="11" t="s">
        <v>912</v>
      </c>
      <c r="AZ327" s="11">
        <v>153</v>
      </c>
      <c r="BA327" s="11">
        <v>40</v>
      </c>
      <c r="BC327" s="11" t="s">
        <v>4926</v>
      </c>
    </row>
    <row r="328" spans="1:55" x14ac:dyDescent="0.25">
      <c r="A328" t="str">
        <f t="shared" si="8"/>
        <v>С/46IBV (BioChek) инфекционный бронхит уровень антител</v>
      </c>
      <c r="B328" t="str">
        <f>IF(E328="","",INDEX(Лаборатории!A:A,MATCH('Производственный контроль'!E328,Лаборатории!B:B,0)))</f>
        <v xml:space="preserve">КУРИНОЕ ЦАРСТВО АО </v>
      </c>
      <c r="C328" t="str">
        <f>IF(E328="","",VLOOKUP(E328,Лаборатории!B:D,3,0))</f>
        <v>U377_CHL</v>
      </c>
      <c r="D328" s="12">
        <v>45667</v>
      </c>
      <c r="E328" s="11" t="s">
        <v>793</v>
      </c>
      <c r="F328" s="11" t="s">
        <v>544</v>
      </c>
      <c r="G328" s="11" t="s">
        <v>542</v>
      </c>
      <c r="H328" s="11" t="s">
        <v>262</v>
      </c>
      <c r="I328" s="11" t="s">
        <v>3416</v>
      </c>
      <c r="J328" t="str">
        <f>IF(L328="","",VLOOKUP(L328,Продукция!B:D,3,0))</f>
        <v>Биологический_материал</v>
      </c>
      <c r="K328" t="str">
        <f>IF(L328="","",VLOOKUP(L328,Продукция!B:C,2,0))</f>
        <v>Сыворотка крови</v>
      </c>
      <c r="L328" s="151" t="s">
        <v>302</v>
      </c>
      <c r="M328">
        <f>IF(L328="","",VLOOKUP(L328,Продукция!B:L,11,0))</f>
        <v>0</v>
      </c>
      <c r="N328" s="11" t="s">
        <v>873</v>
      </c>
      <c r="P328" s="11" t="s">
        <v>340</v>
      </c>
      <c r="Q328" s="11" t="s">
        <v>854</v>
      </c>
      <c r="R328" s="153" t="s">
        <v>4906</v>
      </c>
      <c r="S328" s="11">
        <v>18</v>
      </c>
      <c r="T328" s="11" t="s">
        <v>4925</v>
      </c>
      <c r="V328" s="14">
        <v>45662</v>
      </c>
      <c r="Z328" s="11" t="s">
        <v>4823</v>
      </c>
      <c r="AA328" s="15">
        <v>0.47569444444444442</v>
      </c>
      <c r="AB328" t="str">
        <f>IF(L328="","",VLOOKUP(L328&amp;I328,Продукция!A:I,9,0))</f>
        <v>рекомендация производителя набора</v>
      </c>
      <c r="AC328" s="14">
        <v>45674</v>
      </c>
      <c r="AD328" s="11" t="s">
        <v>2676</v>
      </c>
      <c r="AE328" s="11" t="s">
        <v>4823</v>
      </c>
      <c r="AF328" t="str">
        <f>IF(AD328="","",VLOOKUP(AD328,'Сотрудники и ссылки'!A:B,2,0))</f>
        <v>Серолог</v>
      </c>
      <c r="AG328">
        <f>IF(AD328="","",VLOOKUP(AD328,'Сотрудники и ссылки'!A:C,3,0))</f>
        <v>20007746</v>
      </c>
      <c r="AH328" s="11" t="s">
        <v>2676</v>
      </c>
      <c r="AI328" t="str">
        <f>IF(AH328="","",VLOOKUP(AH328,'Сотрудники и ссылки'!A:B,2,0))</f>
        <v>Серолог</v>
      </c>
      <c r="AJ328">
        <f>IF(AH328="","",VLOOKUP(AH328,'Сотрудники и ссылки'!A:C,3,0))</f>
        <v>20007746</v>
      </c>
      <c r="AK328" s="14">
        <v>45674</v>
      </c>
      <c r="AL328" s="2">
        <f>IF(AK328="","",AK328+VLOOKUP(I328,'Вид исследования'!B:E,4,0))</f>
        <v>45675</v>
      </c>
      <c r="AM328" s="2">
        <f>IF(AK328="","",AK328+VLOOKUP(I328,'Вид исследования'!B:F,5,0))</f>
        <v>45675</v>
      </c>
      <c r="AN328" s="14">
        <v>45674</v>
      </c>
      <c r="AP328" s="11" t="s">
        <v>189</v>
      </c>
      <c r="AQ328" t="str">
        <f>IFERROR(IF(L328="","",VLOOKUP(L328&amp;I328,Продукция!A:K,11,0)),"обратитесь к админ справочника")</f>
        <v>согласно рекомендациям производителя теста</v>
      </c>
      <c r="AR328" s="11" t="s">
        <v>4823</v>
      </c>
      <c r="AS328" t="str">
        <f>IFERROR(IF(L328="","",VLOOKUP(L328&amp;I328,Продукция!A:J,10,0)),"обратитесь к админ справочника")</f>
        <v>инструкция тест- ситема Биочек СК-119</v>
      </c>
      <c r="AT328" s="11" t="s">
        <v>4823</v>
      </c>
      <c r="AU328" s="11" t="s">
        <v>4823</v>
      </c>
      <c r="AV328" s="11" t="s">
        <v>2676</v>
      </c>
      <c r="AW328" s="11" t="s">
        <v>4824</v>
      </c>
      <c r="AX328" s="11" t="s">
        <v>833</v>
      </c>
      <c r="AY328" s="11" t="s">
        <v>893</v>
      </c>
      <c r="AZ328" s="11">
        <v>153</v>
      </c>
      <c r="BA328" s="11">
        <v>40</v>
      </c>
      <c r="BC328" s="11" t="s">
        <v>4926</v>
      </c>
    </row>
    <row r="329" spans="1:55" x14ac:dyDescent="0.25">
      <c r="A329" t="str">
        <f t="shared" si="8"/>
        <v>С/46REO (BioChek) реовирус уровень антител</v>
      </c>
      <c r="B329" t="str">
        <f>IF(E329="","",INDEX(Лаборатории!A:A,MATCH('Производственный контроль'!E329,Лаборатории!B:B,0)))</f>
        <v xml:space="preserve">КУРИНОЕ ЦАРСТВО АО </v>
      </c>
      <c r="C329" t="str">
        <f>IF(E329="","",VLOOKUP(E329,Лаборатории!B:D,3,0))</f>
        <v>U377_CHL</v>
      </c>
      <c r="D329" s="12">
        <v>45667</v>
      </c>
      <c r="E329" s="11" t="s">
        <v>793</v>
      </c>
      <c r="F329" s="11" t="s">
        <v>544</v>
      </c>
      <c r="G329" s="11" t="s">
        <v>542</v>
      </c>
      <c r="H329" s="11" t="s">
        <v>262</v>
      </c>
      <c r="I329" s="11" t="s">
        <v>3426</v>
      </c>
      <c r="J329" t="str">
        <f>IF(L329="","",VLOOKUP(L329,Продукция!B:D,3,0))</f>
        <v>Биологический_материал</v>
      </c>
      <c r="K329" t="str">
        <f>IF(L329="","",VLOOKUP(L329,Продукция!B:C,2,0))</f>
        <v>Сыворотка крови</v>
      </c>
      <c r="L329" s="151" t="s">
        <v>302</v>
      </c>
      <c r="M329">
        <f>IF(L329="","",VLOOKUP(L329,Продукция!B:L,11,0))</f>
        <v>0</v>
      </c>
      <c r="N329" s="11" t="s">
        <v>873</v>
      </c>
      <c r="P329" s="11" t="s">
        <v>340</v>
      </c>
      <c r="Q329" s="11" t="s">
        <v>854</v>
      </c>
      <c r="R329" s="153" t="s">
        <v>4918</v>
      </c>
      <c r="S329" s="11">
        <v>19</v>
      </c>
      <c r="T329" s="11" t="s">
        <v>4925</v>
      </c>
      <c r="V329" s="14">
        <v>45659</v>
      </c>
      <c r="Z329" s="11" t="s">
        <v>4823</v>
      </c>
      <c r="AA329" s="15">
        <v>0.47569444444444442</v>
      </c>
      <c r="AB329" t="str">
        <f>IF(L329="","",VLOOKUP(L329&amp;I329,Продукция!A:I,9,0))</f>
        <v>рекомендация производителя набора</v>
      </c>
      <c r="AC329" s="14">
        <v>45674</v>
      </c>
      <c r="AD329" s="11" t="s">
        <v>2676</v>
      </c>
      <c r="AE329" s="11" t="s">
        <v>4823</v>
      </c>
      <c r="AF329" t="str">
        <f>IF(AD329="","",VLOOKUP(AD329,'Сотрудники и ссылки'!A:B,2,0))</f>
        <v>Серолог</v>
      </c>
      <c r="AG329">
        <f>IF(AD329="","",VLOOKUP(AD329,'Сотрудники и ссылки'!A:C,3,0))</f>
        <v>20007746</v>
      </c>
      <c r="AH329" s="11" t="s">
        <v>2676</v>
      </c>
      <c r="AI329" t="str">
        <f>IF(AH329="","",VLOOKUP(AH329,'Сотрудники и ссылки'!A:B,2,0))</f>
        <v>Серолог</v>
      </c>
      <c r="AJ329">
        <f>IF(AH329="","",VLOOKUP(AH329,'Сотрудники и ссылки'!A:C,3,0))</f>
        <v>20007746</v>
      </c>
      <c r="AK329" s="14">
        <v>45674</v>
      </c>
      <c r="AL329" s="2">
        <f>IF(AK329="","",AK329+VLOOKUP(I329,'Вид исследования'!B:E,4,0))</f>
        <v>45675</v>
      </c>
      <c r="AM329" s="2">
        <f>IF(AK329="","",AK329+VLOOKUP(I329,'Вид исследования'!B:F,5,0))</f>
        <v>45675</v>
      </c>
      <c r="AN329" s="14">
        <v>45674</v>
      </c>
      <c r="AP329" s="11" t="s">
        <v>189</v>
      </c>
      <c r="AQ329" t="str">
        <f>IFERROR(IF(L329="","",VLOOKUP(L329&amp;I329,Продукция!A:K,11,0)),"обратитесь к админ справочника")</f>
        <v>согласно рекомендациям производителя теста</v>
      </c>
      <c r="AR329" s="11" t="s">
        <v>4823</v>
      </c>
      <c r="AS329" t="str">
        <f>IFERROR(IF(L329="","",VLOOKUP(L329&amp;I329,Продукция!A:J,10,0)),"обратитесь к админ справочника")</f>
        <v>инструкция тест- ситема Биочек СК -110</v>
      </c>
      <c r="AT329" s="11" t="s">
        <v>4823</v>
      </c>
      <c r="AU329" s="11" t="s">
        <v>4823</v>
      </c>
      <c r="AV329" s="11" t="s">
        <v>2676</v>
      </c>
      <c r="AW329" s="11" t="s">
        <v>4824</v>
      </c>
      <c r="AX329" s="11" t="s">
        <v>363</v>
      </c>
      <c r="AY329" s="11" t="s">
        <v>2732</v>
      </c>
      <c r="AZ329" s="11">
        <v>153</v>
      </c>
      <c r="BA329" s="11">
        <v>40</v>
      </c>
      <c r="BC329" s="11" t="s">
        <v>4926</v>
      </c>
    </row>
    <row r="330" spans="1:55" x14ac:dyDescent="0.25">
      <c r="A330" t="str">
        <f t="shared" si="8"/>
        <v>С/46REO (BioChek) реовирус уровень антител</v>
      </c>
      <c r="B330" t="str">
        <f>IF(E330="","",INDEX(Лаборатории!A:A,MATCH('Производственный контроль'!E330,Лаборатории!B:B,0)))</f>
        <v xml:space="preserve">КУРИНОЕ ЦАРСТВО АО </v>
      </c>
      <c r="C330" t="str">
        <f>IF(E330="","",VLOOKUP(E330,Лаборатории!B:D,3,0))</f>
        <v>U377_CHL</v>
      </c>
      <c r="D330" s="12">
        <v>45667</v>
      </c>
      <c r="E330" s="11" t="s">
        <v>793</v>
      </c>
      <c r="F330" s="11" t="s">
        <v>544</v>
      </c>
      <c r="G330" s="11" t="s">
        <v>542</v>
      </c>
      <c r="H330" s="11" t="s">
        <v>262</v>
      </c>
      <c r="I330" s="11" t="s">
        <v>3426</v>
      </c>
      <c r="J330" t="str">
        <f>IF(L330="","",VLOOKUP(L330,Продукция!B:D,3,0))</f>
        <v>Биологический_материал</v>
      </c>
      <c r="K330" t="str">
        <f>IF(L330="","",VLOOKUP(L330,Продукция!B:C,2,0))</f>
        <v>Сыворотка крови</v>
      </c>
      <c r="L330" s="151" t="s">
        <v>302</v>
      </c>
      <c r="M330">
        <f>IF(L330="","",VLOOKUP(L330,Продукция!B:L,11,0))</f>
        <v>0</v>
      </c>
      <c r="N330" s="11" t="s">
        <v>873</v>
      </c>
      <c r="P330" s="11" t="s">
        <v>340</v>
      </c>
      <c r="Q330" s="11" t="s">
        <v>854</v>
      </c>
      <c r="R330" s="153" t="s">
        <v>4923</v>
      </c>
      <c r="S330" s="11">
        <v>19</v>
      </c>
      <c r="T330" s="11" t="s">
        <v>4925</v>
      </c>
      <c r="V330" s="14">
        <v>45660</v>
      </c>
      <c r="Z330" s="11" t="s">
        <v>4823</v>
      </c>
      <c r="AA330" s="15">
        <v>0.47569444444444442</v>
      </c>
      <c r="AB330" t="str">
        <f>IF(L330="","",VLOOKUP(L330&amp;I330,Продукция!A:I,9,0))</f>
        <v>рекомендация производителя набора</v>
      </c>
      <c r="AC330" s="14">
        <v>45674</v>
      </c>
      <c r="AD330" s="11" t="s">
        <v>2676</v>
      </c>
      <c r="AE330" s="11" t="s">
        <v>4823</v>
      </c>
      <c r="AF330" t="str">
        <f>IF(AD330="","",VLOOKUP(AD330,'Сотрудники и ссылки'!A:B,2,0))</f>
        <v>Серолог</v>
      </c>
      <c r="AG330">
        <f>IF(AD330="","",VLOOKUP(AD330,'Сотрудники и ссылки'!A:C,3,0))</f>
        <v>20007746</v>
      </c>
      <c r="AH330" s="11" t="s">
        <v>2676</v>
      </c>
      <c r="AI330" t="str">
        <f>IF(AH330="","",VLOOKUP(AH330,'Сотрудники и ссылки'!A:B,2,0))</f>
        <v>Серолог</v>
      </c>
      <c r="AJ330">
        <f>IF(AH330="","",VLOOKUP(AH330,'Сотрудники и ссылки'!A:C,3,0))</f>
        <v>20007746</v>
      </c>
      <c r="AK330" s="14">
        <v>45674</v>
      </c>
      <c r="AL330" s="2">
        <f>IF(AK330="","",AK330+VLOOKUP(I330,'Вид исследования'!B:E,4,0))</f>
        <v>45675</v>
      </c>
      <c r="AM330" s="2">
        <f>IF(AK330="","",AK330+VLOOKUP(I330,'Вид исследования'!B:F,5,0))</f>
        <v>45675</v>
      </c>
      <c r="AN330" s="14">
        <v>45674</v>
      </c>
      <c r="AP330" s="11" t="s">
        <v>189</v>
      </c>
      <c r="AQ330" t="str">
        <f>IFERROR(IF(L330="","",VLOOKUP(L330&amp;I330,Продукция!A:K,11,0)),"обратитесь к админ справочника")</f>
        <v>согласно рекомендациям производителя теста</v>
      </c>
      <c r="AR330" s="11" t="s">
        <v>4823</v>
      </c>
      <c r="AS330" t="str">
        <f>IFERROR(IF(L330="","",VLOOKUP(L330&amp;I330,Продукция!A:J,10,0)),"обратитесь к админ справочника")</f>
        <v>инструкция тест- ситема Биочек СК -110</v>
      </c>
      <c r="AT330" s="11" t="s">
        <v>4823</v>
      </c>
      <c r="AU330" s="11" t="s">
        <v>4823</v>
      </c>
      <c r="AV330" s="11" t="s">
        <v>2676</v>
      </c>
      <c r="AW330" s="11" t="s">
        <v>4824</v>
      </c>
      <c r="AX330" s="11" t="s">
        <v>363</v>
      </c>
      <c r="AY330" s="11" t="s">
        <v>2737</v>
      </c>
      <c r="AZ330" s="11">
        <v>153</v>
      </c>
      <c r="BA330" s="11">
        <v>40</v>
      </c>
      <c r="BC330" s="11" t="s">
        <v>4926</v>
      </c>
    </row>
    <row r="331" spans="1:55" x14ac:dyDescent="0.25">
      <c r="A331" t="str">
        <f t="shared" si="8"/>
        <v>С/46REO (BioChek) реовирус уровень антител</v>
      </c>
      <c r="B331" t="str">
        <f>IF(E331="","",INDEX(Лаборатории!A:A,MATCH('Производственный контроль'!E331,Лаборатории!B:B,0)))</f>
        <v xml:space="preserve">КУРИНОЕ ЦАРСТВО АО </v>
      </c>
      <c r="C331" t="str">
        <f>IF(E331="","",VLOOKUP(E331,Лаборатории!B:D,3,0))</f>
        <v>U377_CHL</v>
      </c>
      <c r="D331" s="12">
        <v>45667</v>
      </c>
      <c r="E331" s="11" t="s">
        <v>793</v>
      </c>
      <c r="F331" s="11" t="s">
        <v>544</v>
      </c>
      <c r="G331" s="11" t="s">
        <v>542</v>
      </c>
      <c r="H331" s="11" t="s">
        <v>262</v>
      </c>
      <c r="I331" s="11" t="s">
        <v>3426</v>
      </c>
      <c r="J331" t="str">
        <f>IF(L331="","",VLOOKUP(L331,Продукция!B:D,3,0))</f>
        <v>Биологический_материал</v>
      </c>
      <c r="K331" t="str">
        <f>IF(L331="","",VLOOKUP(L331,Продукция!B:C,2,0))</f>
        <v>Сыворотка крови</v>
      </c>
      <c r="L331" s="151" t="s">
        <v>302</v>
      </c>
      <c r="M331">
        <f>IF(L331="","",VLOOKUP(L331,Продукция!B:L,11,0))</f>
        <v>0</v>
      </c>
      <c r="N331" s="11" t="s">
        <v>873</v>
      </c>
      <c r="P331" s="11" t="s">
        <v>340</v>
      </c>
      <c r="Q331" s="11" t="s">
        <v>854</v>
      </c>
      <c r="R331" s="153" t="s">
        <v>4897</v>
      </c>
      <c r="S331" s="11">
        <v>18</v>
      </c>
      <c r="T331" s="11" t="s">
        <v>4925</v>
      </c>
      <c r="V331" s="14">
        <v>45660</v>
      </c>
      <c r="Z331" s="11" t="s">
        <v>4823</v>
      </c>
      <c r="AA331" s="15">
        <v>0.47569444444444442</v>
      </c>
      <c r="AB331" t="str">
        <f>IF(L331="","",VLOOKUP(L331&amp;I331,Продукция!A:I,9,0))</f>
        <v>рекомендация производителя набора</v>
      </c>
      <c r="AC331" s="14">
        <v>45674</v>
      </c>
      <c r="AD331" s="11" t="s">
        <v>2676</v>
      </c>
      <c r="AE331" s="11" t="s">
        <v>4823</v>
      </c>
      <c r="AF331" t="str">
        <f>IF(AD331="","",VLOOKUP(AD331,'Сотрудники и ссылки'!A:B,2,0))</f>
        <v>Серолог</v>
      </c>
      <c r="AG331">
        <f>IF(AD331="","",VLOOKUP(AD331,'Сотрудники и ссылки'!A:C,3,0))</f>
        <v>20007746</v>
      </c>
      <c r="AH331" s="11" t="s">
        <v>2676</v>
      </c>
      <c r="AI331" t="str">
        <f>IF(AH331="","",VLOOKUP(AH331,'Сотрудники и ссылки'!A:B,2,0))</f>
        <v>Серолог</v>
      </c>
      <c r="AJ331">
        <f>IF(AH331="","",VLOOKUP(AH331,'Сотрудники и ссылки'!A:C,3,0))</f>
        <v>20007746</v>
      </c>
      <c r="AK331" s="14">
        <v>45674</v>
      </c>
      <c r="AL331" s="2">
        <f>IF(AK331="","",AK331+VLOOKUP(I331,'Вид исследования'!B:E,4,0))</f>
        <v>45675</v>
      </c>
      <c r="AM331" s="2">
        <f>IF(AK331="","",AK331+VLOOKUP(I331,'Вид исследования'!B:F,5,0))</f>
        <v>45675</v>
      </c>
      <c r="AN331" s="14">
        <v>45674</v>
      </c>
      <c r="AP331" s="11" t="s">
        <v>189</v>
      </c>
      <c r="AQ331" t="str">
        <f>IFERROR(IF(L331="","",VLOOKUP(L331&amp;I331,Продукция!A:K,11,0)),"обратитесь к админ справочника")</f>
        <v>согласно рекомендациям производителя теста</v>
      </c>
      <c r="AR331" s="11" t="s">
        <v>4823</v>
      </c>
      <c r="AS331" t="str">
        <f>IFERROR(IF(L331="","",VLOOKUP(L331&amp;I331,Продукция!A:J,10,0)),"обратитесь к админ справочника")</f>
        <v>инструкция тест- ситема Биочек СК -110</v>
      </c>
      <c r="AT331" s="11" t="s">
        <v>4823</v>
      </c>
      <c r="AU331" s="11" t="s">
        <v>4823</v>
      </c>
      <c r="AV331" s="11" t="s">
        <v>2676</v>
      </c>
      <c r="AW331" s="11" t="s">
        <v>4824</v>
      </c>
      <c r="AX331" s="11" t="s">
        <v>833</v>
      </c>
      <c r="AY331" s="11" t="s">
        <v>899</v>
      </c>
      <c r="AZ331" s="11">
        <v>153</v>
      </c>
      <c r="BA331" s="11">
        <v>40</v>
      </c>
      <c r="BC331" s="11" t="s">
        <v>4926</v>
      </c>
    </row>
    <row r="332" spans="1:55" x14ac:dyDescent="0.25">
      <c r="A332" t="str">
        <f t="shared" si="8"/>
        <v>С/46REO (BioChek) реовирус уровень антител</v>
      </c>
      <c r="B332" t="str">
        <f>IF(E332="","",INDEX(Лаборатории!A:A,MATCH('Производственный контроль'!E332,Лаборатории!B:B,0)))</f>
        <v xml:space="preserve">КУРИНОЕ ЦАРСТВО АО </v>
      </c>
      <c r="C332" t="str">
        <f>IF(E332="","",VLOOKUP(E332,Лаборатории!B:D,3,0))</f>
        <v>U377_CHL</v>
      </c>
      <c r="D332" s="12">
        <v>45667</v>
      </c>
      <c r="E332" s="11" t="s">
        <v>793</v>
      </c>
      <c r="F332" s="11" t="s">
        <v>544</v>
      </c>
      <c r="G332" s="11" t="s">
        <v>542</v>
      </c>
      <c r="H332" s="11" t="s">
        <v>262</v>
      </c>
      <c r="I332" s="11" t="s">
        <v>3426</v>
      </c>
      <c r="J332" t="str">
        <f>IF(L332="","",VLOOKUP(L332,Продукция!B:D,3,0))</f>
        <v>Биологический_материал</v>
      </c>
      <c r="K332" t="str">
        <f>IF(L332="","",VLOOKUP(L332,Продукция!B:C,2,0))</f>
        <v>Сыворотка крови</v>
      </c>
      <c r="L332" s="151" t="s">
        <v>302</v>
      </c>
      <c r="M332">
        <f>IF(L332="","",VLOOKUP(L332,Продукция!B:L,11,0))</f>
        <v>0</v>
      </c>
      <c r="N332" s="11" t="s">
        <v>873</v>
      </c>
      <c r="P332" s="11" t="s">
        <v>340</v>
      </c>
      <c r="Q332" s="11" t="s">
        <v>854</v>
      </c>
      <c r="R332" s="153" t="s">
        <v>4905</v>
      </c>
      <c r="S332" s="11">
        <v>18</v>
      </c>
      <c r="T332" s="11" t="s">
        <v>4925</v>
      </c>
      <c r="V332" s="14">
        <v>45662</v>
      </c>
      <c r="Z332" s="11" t="s">
        <v>4823</v>
      </c>
      <c r="AA332" s="15">
        <v>0.47569444444444442</v>
      </c>
      <c r="AB332" t="str">
        <f>IF(L332="","",VLOOKUP(L332&amp;I332,Продукция!A:I,9,0))</f>
        <v>рекомендация производителя набора</v>
      </c>
      <c r="AC332" s="14">
        <v>45674</v>
      </c>
      <c r="AD332" s="11" t="s">
        <v>2676</v>
      </c>
      <c r="AE332" s="11" t="s">
        <v>4823</v>
      </c>
      <c r="AF332" t="str">
        <f>IF(AD332="","",VLOOKUP(AD332,'Сотрудники и ссылки'!A:B,2,0))</f>
        <v>Серолог</v>
      </c>
      <c r="AG332">
        <f>IF(AD332="","",VLOOKUP(AD332,'Сотрудники и ссылки'!A:C,3,0))</f>
        <v>20007746</v>
      </c>
      <c r="AH332" s="11" t="s">
        <v>2676</v>
      </c>
      <c r="AI332" t="str">
        <f>IF(AH332="","",VLOOKUP(AH332,'Сотрудники и ссылки'!A:B,2,0))</f>
        <v>Серолог</v>
      </c>
      <c r="AJ332">
        <f>IF(AH332="","",VLOOKUP(AH332,'Сотрудники и ссылки'!A:C,3,0))</f>
        <v>20007746</v>
      </c>
      <c r="AK332" s="14">
        <v>45674</v>
      </c>
      <c r="AL332" s="2">
        <f>IF(AK332="","",AK332+VLOOKUP(I332,'Вид исследования'!B:E,4,0))</f>
        <v>45675</v>
      </c>
      <c r="AM332" s="2">
        <f>IF(AK332="","",AK332+VLOOKUP(I332,'Вид исследования'!B:F,5,0))</f>
        <v>45675</v>
      </c>
      <c r="AN332" s="14">
        <v>45674</v>
      </c>
      <c r="AP332" s="11" t="s">
        <v>189</v>
      </c>
      <c r="AQ332" t="str">
        <f>IFERROR(IF(L332="","",VLOOKUP(L332&amp;I332,Продукция!A:K,11,0)),"обратитесь к админ справочника")</f>
        <v>согласно рекомендациям производителя теста</v>
      </c>
      <c r="AR332" s="11" t="s">
        <v>4823</v>
      </c>
      <c r="AS332" t="str">
        <f>IFERROR(IF(L332="","",VLOOKUP(L332&amp;I332,Продукция!A:J,10,0)),"обратитесь к админ справочника")</f>
        <v>инструкция тест- ситема Биочек СК -110</v>
      </c>
      <c r="AT332" s="11" t="s">
        <v>4823</v>
      </c>
      <c r="AU332" s="11" t="s">
        <v>4823</v>
      </c>
      <c r="AV332" s="11" t="s">
        <v>2676</v>
      </c>
      <c r="AW332" s="11" t="s">
        <v>4824</v>
      </c>
      <c r="AX332" s="11" t="s">
        <v>833</v>
      </c>
      <c r="AY332" s="11" t="s">
        <v>912</v>
      </c>
      <c r="AZ332" s="11">
        <v>153</v>
      </c>
      <c r="BA332" s="11">
        <v>40</v>
      </c>
      <c r="BC332" s="11" t="s">
        <v>4926</v>
      </c>
    </row>
    <row r="333" spans="1:55" x14ac:dyDescent="0.25">
      <c r="A333" t="str">
        <f t="shared" si="8"/>
        <v>С/46REO (BioChek) реовирус уровень антител</v>
      </c>
      <c r="B333" t="str">
        <f>IF(E333="","",INDEX(Лаборатории!A:A,MATCH('Производственный контроль'!E333,Лаборатории!B:B,0)))</f>
        <v xml:space="preserve">КУРИНОЕ ЦАРСТВО АО </v>
      </c>
      <c r="C333" t="str">
        <f>IF(E333="","",VLOOKUP(E333,Лаборатории!B:D,3,0))</f>
        <v>U377_CHL</v>
      </c>
      <c r="D333" s="12">
        <v>45667</v>
      </c>
      <c r="E333" s="11" t="s">
        <v>793</v>
      </c>
      <c r="F333" s="11" t="s">
        <v>544</v>
      </c>
      <c r="G333" s="11" t="s">
        <v>542</v>
      </c>
      <c r="H333" s="11" t="s">
        <v>262</v>
      </c>
      <c r="I333" s="11" t="s">
        <v>3426</v>
      </c>
      <c r="J333" t="str">
        <f>IF(L333="","",VLOOKUP(L333,Продукция!B:D,3,0))</f>
        <v>Биологический_материал</v>
      </c>
      <c r="K333" t="str">
        <f>IF(L333="","",VLOOKUP(L333,Продукция!B:C,2,0))</f>
        <v>Сыворотка крови</v>
      </c>
      <c r="L333" s="151" t="s">
        <v>302</v>
      </c>
      <c r="M333">
        <f>IF(L333="","",VLOOKUP(L333,Продукция!B:L,11,0))</f>
        <v>0</v>
      </c>
      <c r="N333" s="11" t="s">
        <v>873</v>
      </c>
      <c r="P333" s="11" t="s">
        <v>340</v>
      </c>
      <c r="Q333" s="11" t="s">
        <v>854</v>
      </c>
      <c r="R333" s="153" t="s">
        <v>4906</v>
      </c>
      <c r="S333" s="11">
        <v>18</v>
      </c>
      <c r="T333" s="11" t="s">
        <v>4925</v>
      </c>
      <c r="V333" s="14">
        <v>45662</v>
      </c>
      <c r="Z333" s="11" t="s">
        <v>4823</v>
      </c>
      <c r="AA333" s="15">
        <v>0.47569444444444442</v>
      </c>
      <c r="AB333" t="str">
        <f>IF(L333="","",VLOOKUP(L333&amp;I333,Продукция!A:I,9,0))</f>
        <v>рекомендация производителя набора</v>
      </c>
      <c r="AC333" s="14">
        <v>45674</v>
      </c>
      <c r="AD333" s="11" t="s">
        <v>2676</v>
      </c>
      <c r="AE333" s="11" t="s">
        <v>4823</v>
      </c>
      <c r="AF333" t="str">
        <f>IF(AD333="","",VLOOKUP(AD333,'Сотрудники и ссылки'!A:B,2,0))</f>
        <v>Серолог</v>
      </c>
      <c r="AG333">
        <f>IF(AD333="","",VLOOKUP(AD333,'Сотрудники и ссылки'!A:C,3,0))</f>
        <v>20007746</v>
      </c>
      <c r="AH333" s="11" t="s">
        <v>2676</v>
      </c>
      <c r="AI333" t="str">
        <f>IF(AH333="","",VLOOKUP(AH333,'Сотрудники и ссылки'!A:B,2,0))</f>
        <v>Серолог</v>
      </c>
      <c r="AJ333">
        <f>IF(AH333="","",VLOOKUP(AH333,'Сотрудники и ссылки'!A:C,3,0))</f>
        <v>20007746</v>
      </c>
      <c r="AK333" s="14">
        <v>45674</v>
      </c>
      <c r="AL333" s="2">
        <f>IF(AK333="","",AK333+VLOOKUP(I333,'Вид исследования'!B:E,4,0))</f>
        <v>45675</v>
      </c>
      <c r="AM333" s="2">
        <f>IF(AK333="","",AK333+VLOOKUP(I333,'Вид исследования'!B:F,5,0))</f>
        <v>45675</v>
      </c>
      <c r="AN333" s="14">
        <v>45674</v>
      </c>
      <c r="AP333" s="11" t="s">
        <v>189</v>
      </c>
      <c r="AQ333" t="str">
        <f>IFERROR(IF(L333="","",VLOOKUP(L333&amp;I333,Продукция!A:K,11,0)),"обратитесь к админ справочника")</f>
        <v>согласно рекомендациям производителя теста</v>
      </c>
      <c r="AR333" s="11" t="s">
        <v>4823</v>
      </c>
      <c r="AS333" t="str">
        <f>IFERROR(IF(L333="","",VLOOKUP(L333&amp;I333,Продукция!A:J,10,0)),"обратитесь к админ справочника")</f>
        <v>инструкция тест- ситема Биочек СК -110</v>
      </c>
      <c r="AT333" s="11" t="s">
        <v>4823</v>
      </c>
      <c r="AU333" s="11" t="s">
        <v>4823</v>
      </c>
      <c r="AV333" s="11" t="s">
        <v>2676</v>
      </c>
      <c r="AW333" s="11" t="s">
        <v>4824</v>
      </c>
      <c r="AX333" s="11" t="s">
        <v>833</v>
      </c>
      <c r="AY333" s="11" t="s">
        <v>893</v>
      </c>
      <c r="AZ333" s="11">
        <v>153</v>
      </c>
      <c r="BA333" s="11">
        <v>40</v>
      </c>
      <c r="BC333" s="11" t="s">
        <v>4926</v>
      </c>
    </row>
    <row r="334" spans="1:55" x14ac:dyDescent="0.25">
      <c r="A334" t="str">
        <f t="shared" si="8"/>
        <v>С/46NDV (BioChek) болезнь Ньюкасла уровень антител</v>
      </c>
      <c r="B334" t="str">
        <f>IF(E334="","",INDEX(Лаборатории!A:A,MATCH('Производственный контроль'!E334,Лаборатории!B:B,0)))</f>
        <v xml:space="preserve">КУРИНОЕ ЦАРСТВО АО </v>
      </c>
      <c r="C334" t="str">
        <f>IF(E334="","",VLOOKUP(E334,Лаборатории!B:D,3,0))</f>
        <v>U377_CHL</v>
      </c>
      <c r="D334" s="12">
        <v>45667</v>
      </c>
      <c r="E334" s="11" t="s">
        <v>793</v>
      </c>
      <c r="F334" s="11" t="s">
        <v>544</v>
      </c>
      <c r="G334" s="11" t="s">
        <v>542</v>
      </c>
      <c r="H334" s="11" t="s">
        <v>262</v>
      </c>
      <c r="I334" s="11" t="s">
        <v>3424</v>
      </c>
      <c r="J334" t="str">
        <f>IF(L334="","",VLOOKUP(L334,Продукция!B:D,3,0))</f>
        <v>Биологический_материал</v>
      </c>
      <c r="K334" t="str">
        <f>IF(L334="","",VLOOKUP(L334,Продукция!B:C,2,0))</f>
        <v>Сыворотка крови</v>
      </c>
      <c r="L334" s="151" t="s">
        <v>302</v>
      </c>
      <c r="M334">
        <f>IF(L334="","",VLOOKUP(L334,Продукция!B:L,11,0))</f>
        <v>0</v>
      </c>
      <c r="N334" s="11" t="s">
        <v>873</v>
      </c>
      <c r="P334" s="11" t="s">
        <v>340</v>
      </c>
      <c r="Q334" s="11" t="s">
        <v>854</v>
      </c>
      <c r="R334" s="153" t="s">
        <v>4918</v>
      </c>
      <c r="S334" s="11">
        <v>19</v>
      </c>
      <c r="T334" s="11" t="s">
        <v>4925</v>
      </c>
      <c r="V334" s="14">
        <v>45659</v>
      </c>
      <c r="Z334" s="11" t="s">
        <v>4823</v>
      </c>
      <c r="AA334" s="15">
        <v>0.47569444444444442</v>
      </c>
      <c r="AB334" t="str">
        <f>IF(L334="","",VLOOKUP(L334&amp;I334,Продукция!A:I,9,0))</f>
        <v>рекомендация производителя набора</v>
      </c>
      <c r="AC334" s="14">
        <v>45674</v>
      </c>
      <c r="AD334" s="11" t="s">
        <v>2676</v>
      </c>
      <c r="AE334" s="11" t="s">
        <v>4823</v>
      </c>
      <c r="AF334" t="str">
        <f>IF(AD334="","",VLOOKUP(AD334,'Сотрудники и ссылки'!A:B,2,0))</f>
        <v>Серолог</v>
      </c>
      <c r="AG334">
        <f>IF(AD334="","",VLOOKUP(AD334,'Сотрудники и ссылки'!A:C,3,0))</f>
        <v>20007746</v>
      </c>
      <c r="AH334" s="11" t="s">
        <v>2676</v>
      </c>
      <c r="AI334" t="str">
        <f>IF(AH334="","",VLOOKUP(AH334,'Сотрудники и ссылки'!A:B,2,0))</f>
        <v>Серолог</v>
      </c>
      <c r="AJ334">
        <f>IF(AH334="","",VLOOKUP(AH334,'Сотрудники и ссылки'!A:C,3,0))</f>
        <v>20007746</v>
      </c>
      <c r="AK334" s="14">
        <v>45674</v>
      </c>
      <c r="AL334" s="2">
        <f>IF(AK334="","",AK334+VLOOKUP(I334,'Вид исследования'!B:E,4,0))</f>
        <v>45675</v>
      </c>
      <c r="AM334" s="2">
        <f>IF(AK334="","",AK334+VLOOKUP(I334,'Вид исследования'!B:F,5,0))</f>
        <v>45675</v>
      </c>
      <c r="AN334" s="14">
        <v>45674</v>
      </c>
      <c r="AP334" s="11" t="s">
        <v>189</v>
      </c>
      <c r="AQ334" t="str">
        <f>IFERROR(IF(L334="","",VLOOKUP(L334&amp;I334,Продукция!A:K,11,0)),"обратитесь к админ справочника")</f>
        <v>согласно рекомендациям производителя теста</v>
      </c>
      <c r="AR334" s="11" t="s">
        <v>4823</v>
      </c>
      <c r="AS334" t="str">
        <f>IFERROR(IF(L334="","",VLOOKUP(L334&amp;I334,Продукция!A:J,10,0)),"обратитесь к админ справочника")</f>
        <v>инструкция тест- ситема Биочек СК -116</v>
      </c>
      <c r="AT334" s="11" t="s">
        <v>4823</v>
      </c>
      <c r="AU334" s="11" t="s">
        <v>4823</v>
      </c>
      <c r="AV334" s="11" t="s">
        <v>2676</v>
      </c>
      <c r="AW334" s="11" t="s">
        <v>4824</v>
      </c>
      <c r="AX334" s="11" t="s">
        <v>363</v>
      </c>
      <c r="AY334" s="11" t="s">
        <v>2732</v>
      </c>
      <c r="AZ334" s="11">
        <v>153</v>
      </c>
      <c r="BA334" s="11">
        <v>40</v>
      </c>
      <c r="BC334" s="11" t="s">
        <v>4926</v>
      </c>
    </row>
    <row r="335" spans="1:55" x14ac:dyDescent="0.25">
      <c r="A335" t="str">
        <f t="shared" ref="A335:A398" si="9">T335&amp;I335</f>
        <v>С/46NDV (BioChek) болезнь Ньюкасла уровень антител</v>
      </c>
      <c r="B335" t="str">
        <f>IF(E335="","",INDEX(Лаборатории!A:A,MATCH('Производственный контроль'!E335,Лаборатории!B:B,0)))</f>
        <v xml:space="preserve">КУРИНОЕ ЦАРСТВО АО </v>
      </c>
      <c r="C335" t="str">
        <f>IF(E335="","",VLOOKUP(E335,Лаборатории!B:D,3,0))</f>
        <v>U377_CHL</v>
      </c>
      <c r="D335" s="12">
        <v>45667</v>
      </c>
      <c r="E335" s="11" t="s">
        <v>793</v>
      </c>
      <c r="F335" s="11" t="s">
        <v>544</v>
      </c>
      <c r="G335" s="11" t="s">
        <v>542</v>
      </c>
      <c r="H335" s="11" t="s">
        <v>262</v>
      </c>
      <c r="I335" s="11" t="s">
        <v>3424</v>
      </c>
      <c r="J335" t="str">
        <f>IF(L335="","",VLOOKUP(L335,Продукция!B:D,3,0))</f>
        <v>Биологический_материал</v>
      </c>
      <c r="K335" t="str">
        <f>IF(L335="","",VLOOKUP(L335,Продукция!B:C,2,0))</f>
        <v>Сыворотка крови</v>
      </c>
      <c r="L335" s="151" t="s">
        <v>302</v>
      </c>
      <c r="M335">
        <f>IF(L335="","",VLOOKUP(L335,Продукция!B:L,11,0))</f>
        <v>0</v>
      </c>
      <c r="N335" s="11" t="s">
        <v>873</v>
      </c>
      <c r="P335" s="11" t="s">
        <v>340</v>
      </c>
      <c r="Q335" s="11" t="s">
        <v>854</v>
      </c>
      <c r="R335" s="153" t="s">
        <v>4923</v>
      </c>
      <c r="S335" s="11">
        <v>19</v>
      </c>
      <c r="T335" s="11" t="s">
        <v>4925</v>
      </c>
      <c r="V335" s="14">
        <v>45660</v>
      </c>
      <c r="Z335" s="11" t="s">
        <v>4823</v>
      </c>
      <c r="AA335" s="15">
        <v>0.47569444444444442</v>
      </c>
      <c r="AB335" t="str">
        <f>IF(L335="","",VLOOKUP(L335&amp;I335,Продукция!A:I,9,0))</f>
        <v>рекомендация производителя набора</v>
      </c>
      <c r="AC335" s="14">
        <v>45674</v>
      </c>
      <c r="AD335" s="11" t="s">
        <v>2676</v>
      </c>
      <c r="AE335" s="11" t="s">
        <v>4823</v>
      </c>
      <c r="AF335" t="str">
        <f>IF(AD335="","",VLOOKUP(AD335,'Сотрудники и ссылки'!A:B,2,0))</f>
        <v>Серолог</v>
      </c>
      <c r="AG335">
        <f>IF(AD335="","",VLOOKUP(AD335,'Сотрудники и ссылки'!A:C,3,0))</f>
        <v>20007746</v>
      </c>
      <c r="AH335" s="11" t="s">
        <v>2676</v>
      </c>
      <c r="AI335" t="str">
        <f>IF(AH335="","",VLOOKUP(AH335,'Сотрудники и ссылки'!A:B,2,0))</f>
        <v>Серолог</v>
      </c>
      <c r="AJ335">
        <f>IF(AH335="","",VLOOKUP(AH335,'Сотрудники и ссылки'!A:C,3,0))</f>
        <v>20007746</v>
      </c>
      <c r="AK335" s="14">
        <v>45674</v>
      </c>
      <c r="AL335" s="2">
        <f>IF(AK335="","",AK335+VLOOKUP(I335,'Вид исследования'!B:E,4,0))</f>
        <v>45675</v>
      </c>
      <c r="AM335" s="2">
        <f>IF(AK335="","",AK335+VLOOKUP(I335,'Вид исследования'!B:F,5,0))</f>
        <v>45675</v>
      </c>
      <c r="AN335" s="14">
        <v>45674</v>
      </c>
      <c r="AP335" s="11" t="s">
        <v>189</v>
      </c>
      <c r="AQ335" t="str">
        <f>IFERROR(IF(L335="","",VLOOKUP(L335&amp;I335,Продукция!A:K,11,0)),"обратитесь к админ справочника")</f>
        <v>согласно рекомендациям производителя теста</v>
      </c>
      <c r="AR335" s="11" t="s">
        <v>4823</v>
      </c>
      <c r="AS335" t="str">
        <f>IFERROR(IF(L335="","",VLOOKUP(L335&amp;I335,Продукция!A:J,10,0)),"обратитесь к админ справочника")</f>
        <v>инструкция тест- ситема Биочек СК -116</v>
      </c>
      <c r="AT335" s="11" t="s">
        <v>4823</v>
      </c>
      <c r="AU335" s="11" t="s">
        <v>4823</v>
      </c>
      <c r="AV335" s="11" t="s">
        <v>2676</v>
      </c>
      <c r="AW335" s="11" t="s">
        <v>4824</v>
      </c>
      <c r="AX335" s="11" t="s">
        <v>363</v>
      </c>
      <c r="AY335" s="11" t="s">
        <v>2737</v>
      </c>
      <c r="AZ335" s="11">
        <v>153</v>
      </c>
      <c r="BA335" s="11">
        <v>40</v>
      </c>
      <c r="BC335" s="11" t="s">
        <v>4926</v>
      </c>
    </row>
    <row r="336" spans="1:55" x14ac:dyDescent="0.25">
      <c r="A336" t="str">
        <f t="shared" si="9"/>
        <v>С/46NDV (BioChek) болезнь Ньюкасла уровень антител</v>
      </c>
      <c r="B336" t="str">
        <f>IF(E336="","",INDEX(Лаборатории!A:A,MATCH('Производственный контроль'!E336,Лаборатории!B:B,0)))</f>
        <v xml:space="preserve">КУРИНОЕ ЦАРСТВО АО </v>
      </c>
      <c r="C336" t="str">
        <f>IF(E336="","",VLOOKUP(E336,Лаборатории!B:D,3,0))</f>
        <v>U377_CHL</v>
      </c>
      <c r="D336" s="12">
        <v>45667</v>
      </c>
      <c r="E336" s="11" t="s">
        <v>793</v>
      </c>
      <c r="F336" s="11" t="s">
        <v>544</v>
      </c>
      <c r="G336" s="11" t="s">
        <v>542</v>
      </c>
      <c r="H336" s="11" t="s">
        <v>262</v>
      </c>
      <c r="I336" s="11" t="s">
        <v>3424</v>
      </c>
      <c r="J336" t="str">
        <f>IF(L336="","",VLOOKUP(L336,Продукция!B:D,3,0))</f>
        <v>Биологический_материал</v>
      </c>
      <c r="K336" t="str">
        <f>IF(L336="","",VLOOKUP(L336,Продукция!B:C,2,0))</f>
        <v>Сыворотка крови</v>
      </c>
      <c r="L336" s="151" t="s">
        <v>302</v>
      </c>
      <c r="M336">
        <f>IF(L336="","",VLOOKUP(L336,Продукция!B:L,11,0))</f>
        <v>0</v>
      </c>
      <c r="N336" s="11" t="s">
        <v>873</v>
      </c>
      <c r="P336" s="11" t="s">
        <v>340</v>
      </c>
      <c r="Q336" s="11" t="s">
        <v>854</v>
      </c>
      <c r="R336" s="153" t="s">
        <v>4897</v>
      </c>
      <c r="S336" s="11">
        <v>18</v>
      </c>
      <c r="T336" s="11" t="s">
        <v>4925</v>
      </c>
      <c r="V336" s="14">
        <v>45660</v>
      </c>
      <c r="Z336" s="11" t="s">
        <v>4823</v>
      </c>
      <c r="AA336" s="15">
        <v>0.47569444444444442</v>
      </c>
      <c r="AB336" t="str">
        <f>IF(L336="","",VLOOKUP(L336&amp;I336,Продукция!A:I,9,0))</f>
        <v>рекомендация производителя набора</v>
      </c>
      <c r="AC336" s="14">
        <v>45674</v>
      </c>
      <c r="AD336" s="11" t="s">
        <v>2676</v>
      </c>
      <c r="AE336" s="11" t="s">
        <v>4823</v>
      </c>
      <c r="AF336" t="str">
        <f>IF(AD336="","",VLOOKUP(AD336,'Сотрудники и ссылки'!A:B,2,0))</f>
        <v>Серолог</v>
      </c>
      <c r="AG336">
        <f>IF(AD336="","",VLOOKUP(AD336,'Сотрудники и ссылки'!A:C,3,0))</f>
        <v>20007746</v>
      </c>
      <c r="AH336" s="11" t="s">
        <v>2676</v>
      </c>
      <c r="AI336" t="str">
        <f>IF(AH336="","",VLOOKUP(AH336,'Сотрудники и ссылки'!A:B,2,0))</f>
        <v>Серолог</v>
      </c>
      <c r="AJ336">
        <f>IF(AH336="","",VLOOKUP(AH336,'Сотрудники и ссылки'!A:C,3,0))</f>
        <v>20007746</v>
      </c>
      <c r="AK336" s="14">
        <v>45674</v>
      </c>
      <c r="AL336" s="2">
        <f>IF(AK336="","",AK336+VLOOKUP(I336,'Вид исследования'!B:E,4,0))</f>
        <v>45675</v>
      </c>
      <c r="AM336" s="2">
        <f>IF(AK336="","",AK336+VLOOKUP(I336,'Вид исследования'!B:F,5,0))</f>
        <v>45675</v>
      </c>
      <c r="AN336" s="14">
        <v>45674</v>
      </c>
      <c r="AP336" s="11" t="s">
        <v>189</v>
      </c>
      <c r="AQ336" t="str">
        <f>IFERROR(IF(L336="","",VLOOKUP(L336&amp;I336,Продукция!A:K,11,0)),"обратитесь к админ справочника")</f>
        <v>согласно рекомендациям производителя теста</v>
      </c>
      <c r="AR336" s="11" t="s">
        <v>4823</v>
      </c>
      <c r="AS336" t="str">
        <f>IFERROR(IF(L336="","",VLOOKUP(L336&amp;I336,Продукция!A:J,10,0)),"обратитесь к админ справочника")</f>
        <v>инструкция тест- ситема Биочек СК -116</v>
      </c>
      <c r="AT336" s="11" t="s">
        <v>4823</v>
      </c>
      <c r="AU336" s="11" t="s">
        <v>4823</v>
      </c>
      <c r="AV336" s="11" t="s">
        <v>2676</v>
      </c>
      <c r="AW336" s="11" t="s">
        <v>4824</v>
      </c>
      <c r="AX336" s="11" t="s">
        <v>833</v>
      </c>
      <c r="AY336" s="11" t="s">
        <v>899</v>
      </c>
      <c r="AZ336" s="11">
        <v>153</v>
      </c>
      <c r="BA336" s="11">
        <v>40</v>
      </c>
      <c r="BC336" s="11" t="s">
        <v>4926</v>
      </c>
    </row>
    <row r="337" spans="1:55" x14ac:dyDescent="0.25">
      <c r="A337" t="str">
        <f t="shared" si="9"/>
        <v>С/46NDV (BioChek) болезнь Ньюкасла уровень антител</v>
      </c>
      <c r="B337" t="str">
        <f>IF(E337="","",INDEX(Лаборатории!A:A,MATCH('Производственный контроль'!E337,Лаборатории!B:B,0)))</f>
        <v xml:space="preserve">КУРИНОЕ ЦАРСТВО АО </v>
      </c>
      <c r="C337" t="str">
        <f>IF(E337="","",VLOOKUP(E337,Лаборатории!B:D,3,0))</f>
        <v>U377_CHL</v>
      </c>
      <c r="D337" s="12">
        <v>45667</v>
      </c>
      <c r="E337" s="11" t="s">
        <v>793</v>
      </c>
      <c r="F337" s="11" t="s">
        <v>544</v>
      </c>
      <c r="G337" s="11" t="s">
        <v>542</v>
      </c>
      <c r="H337" s="11" t="s">
        <v>262</v>
      </c>
      <c r="I337" s="11" t="s">
        <v>3424</v>
      </c>
      <c r="J337" t="str">
        <f>IF(L337="","",VLOOKUP(L337,Продукция!B:D,3,0))</f>
        <v>Биологический_материал</v>
      </c>
      <c r="K337" t="str">
        <f>IF(L337="","",VLOOKUP(L337,Продукция!B:C,2,0))</f>
        <v>Сыворотка крови</v>
      </c>
      <c r="L337" s="151" t="s">
        <v>302</v>
      </c>
      <c r="M337">
        <f>IF(L337="","",VLOOKUP(L337,Продукция!B:L,11,0))</f>
        <v>0</v>
      </c>
      <c r="N337" s="11" t="s">
        <v>873</v>
      </c>
      <c r="P337" s="11" t="s">
        <v>340</v>
      </c>
      <c r="Q337" s="11" t="s">
        <v>854</v>
      </c>
      <c r="R337" s="153" t="s">
        <v>4905</v>
      </c>
      <c r="S337" s="11">
        <v>18</v>
      </c>
      <c r="T337" s="11" t="s">
        <v>4925</v>
      </c>
      <c r="V337" s="14">
        <v>45662</v>
      </c>
      <c r="Z337" s="11" t="s">
        <v>4823</v>
      </c>
      <c r="AA337" s="15">
        <v>0.47569444444444442</v>
      </c>
      <c r="AB337" t="str">
        <f>IF(L337="","",VLOOKUP(L337&amp;I337,Продукция!A:I,9,0))</f>
        <v>рекомендация производителя набора</v>
      </c>
      <c r="AC337" s="14">
        <v>45674</v>
      </c>
      <c r="AD337" s="11" t="s">
        <v>2676</v>
      </c>
      <c r="AE337" s="11" t="s">
        <v>4823</v>
      </c>
      <c r="AF337" t="str">
        <f>IF(AD337="","",VLOOKUP(AD337,'Сотрудники и ссылки'!A:B,2,0))</f>
        <v>Серолог</v>
      </c>
      <c r="AG337">
        <f>IF(AD337="","",VLOOKUP(AD337,'Сотрудники и ссылки'!A:C,3,0))</f>
        <v>20007746</v>
      </c>
      <c r="AH337" s="11" t="s">
        <v>2676</v>
      </c>
      <c r="AI337" t="str">
        <f>IF(AH337="","",VLOOKUP(AH337,'Сотрудники и ссылки'!A:B,2,0))</f>
        <v>Серолог</v>
      </c>
      <c r="AJ337">
        <f>IF(AH337="","",VLOOKUP(AH337,'Сотрудники и ссылки'!A:C,3,0))</f>
        <v>20007746</v>
      </c>
      <c r="AK337" s="14">
        <v>45674</v>
      </c>
      <c r="AL337" s="2">
        <f>IF(AK337="","",AK337+VLOOKUP(I337,'Вид исследования'!B:E,4,0))</f>
        <v>45675</v>
      </c>
      <c r="AM337" s="2">
        <f>IF(AK337="","",AK337+VLOOKUP(I337,'Вид исследования'!B:F,5,0))</f>
        <v>45675</v>
      </c>
      <c r="AN337" s="14">
        <v>45674</v>
      </c>
      <c r="AP337" s="11" t="s">
        <v>189</v>
      </c>
      <c r="AQ337" t="str">
        <f>IFERROR(IF(L337="","",VLOOKUP(L337&amp;I337,Продукция!A:K,11,0)),"обратитесь к админ справочника")</f>
        <v>согласно рекомендациям производителя теста</v>
      </c>
      <c r="AR337" s="11" t="s">
        <v>4823</v>
      </c>
      <c r="AS337" t="str">
        <f>IFERROR(IF(L337="","",VLOOKUP(L337&amp;I337,Продукция!A:J,10,0)),"обратитесь к админ справочника")</f>
        <v>инструкция тест- ситема Биочек СК -116</v>
      </c>
      <c r="AT337" s="11" t="s">
        <v>4823</v>
      </c>
      <c r="AU337" s="11" t="s">
        <v>4823</v>
      </c>
      <c r="AV337" s="11" t="s">
        <v>2676</v>
      </c>
      <c r="AW337" s="11" t="s">
        <v>4824</v>
      </c>
      <c r="AX337" s="11" t="s">
        <v>833</v>
      </c>
      <c r="AY337" s="11" t="s">
        <v>912</v>
      </c>
      <c r="AZ337" s="11">
        <v>153</v>
      </c>
      <c r="BA337" s="11">
        <v>40</v>
      </c>
      <c r="BC337" s="11" t="s">
        <v>4926</v>
      </c>
    </row>
    <row r="338" spans="1:55" x14ac:dyDescent="0.25">
      <c r="A338" t="str">
        <f t="shared" si="9"/>
        <v>С/46NDV (BioChek) болезнь Ньюкасла уровень антител</v>
      </c>
      <c r="B338" t="str">
        <f>IF(E338="","",INDEX(Лаборатории!A:A,MATCH('Производственный контроль'!E338,Лаборатории!B:B,0)))</f>
        <v xml:space="preserve">КУРИНОЕ ЦАРСТВО АО </v>
      </c>
      <c r="C338" t="str">
        <f>IF(E338="","",VLOOKUP(E338,Лаборатории!B:D,3,0))</f>
        <v>U377_CHL</v>
      </c>
      <c r="D338" s="12">
        <v>45667</v>
      </c>
      <c r="E338" s="11" t="s">
        <v>793</v>
      </c>
      <c r="F338" s="11" t="s">
        <v>544</v>
      </c>
      <c r="G338" s="11" t="s">
        <v>542</v>
      </c>
      <c r="H338" s="11" t="s">
        <v>262</v>
      </c>
      <c r="I338" s="11" t="s">
        <v>3424</v>
      </c>
      <c r="J338" t="str">
        <f>IF(L338="","",VLOOKUP(L338,Продукция!B:D,3,0))</f>
        <v>Биологический_материал</v>
      </c>
      <c r="K338" t="str">
        <f>IF(L338="","",VLOOKUP(L338,Продукция!B:C,2,0))</f>
        <v>Сыворотка крови</v>
      </c>
      <c r="L338" s="151" t="s">
        <v>302</v>
      </c>
      <c r="M338">
        <f>IF(L338="","",VLOOKUP(L338,Продукция!B:L,11,0))</f>
        <v>0</v>
      </c>
      <c r="N338" s="11" t="s">
        <v>873</v>
      </c>
      <c r="P338" s="11" t="s">
        <v>340</v>
      </c>
      <c r="Q338" s="11" t="s">
        <v>854</v>
      </c>
      <c r="R338" s="153" t="s">
        <v>4906</v>
      </c>
      <c r="S338" s="11">
        <v>18</v>
      </c>
      <c r="T338" s="11" t="s">
        <v>4925</v>
      </c>
      <c r="V338" s="14">
        <v>45662</v>
      </c>
      <c r="Z338" s="11" t="s">
        <v>4823</v>
      </c>
      <c r="AA338" s="15">
        <v>0.47569444444444442</v>
      </c>
      <c r="AB338" t="str">
        <f>IF(L338="","",VLOOKUP(L338&amp;I338,Продукция!A:I,9,0))</f>
        <v>рекомендация производителя набора</v>
      </c>
      <c r="AC338" s="14">
        <v>45674</v>
      </c>
      <c r="AD338" s="11" t="s">
        <v>2676</v>
      </c>
      <c r="AE338" s="11" t="s">
        <v>4823</v>
      </c>
      <c r="AF338" t="str">
        <f>IF(AD338="","",VLOOKUP(AD338,'Сотрудники и ссылки'!A:B,2,0))</f>
        <v>Серолог</v>
      </c>
      <c r="AG338">
        <f>IF(AD338="","",VLOOKUP(AD338,'Сотрудники и ссылки'!A:C,3,0))</f>
        <v>20007746</v>
      </c>
      <c r="AH338" s="11" t="s">
        <v>2676</v>
      </c>
      <c r="AI338" t="str">
        <f>IF(AH338="","",VLOOKUP(AH338,'Сотрудники и ссылки'!A:B,2,0))</f>
        <v>Серолог</v>
      </c>
      <c r="AJ338">
        <f>IF(AH338="","",VLOOKUP(AH338,'Сотрудники и ссылки'!A:C,3,0))</f>
        <v>20007746</v>
      </c>
      <c r="AK338" s="14">
        <v>45674</v>
      </c>
      <c r="AL338" s="2">
        <f>IF(AK338="","",AK338+VLOOKUP(I338,'Вид исследования'!B:E,4,0))</f>
        <v>45675</v>
      </c>
      <c r="AM338" s="2">
        <f>IF(AK338="","",AK338+VLOOKUP(I338,'Вид исследования'!B:F,5,0))</f>
        <v>45675</v>
      </c>
      <c r="AN338" s="14">
        <v>45674</v>
      </c>
      <c r="AP338" s="11" t="s">
        <v>189</v>
      </c>
      <c r="AQ338" t="str">
        <f>IFERROR(IF(L338="","",VLOOKUP(L338&amp;I338,Продукция!A:K,11,0)),"обратитесь к админ справочника")</f>
        <v>согласно рекомендациям производителя теста</v>
      </c>
      <c r="AR338" s="11" t="s">
        <v>4823</v>
      </c>
      <c r="AS338" t="str">
        <f>IFERROR(IF(L338="","",VLOOKUP(L338&amp;I338,Продукция!A:J,10,0)),"обратитесь к админ справочника")</f>
        <v>инструкция тест- ситема Биочек СК -116</v>
      </c>
      <c r="AT338" s="11" t="s">
        <v>4823</v>
      </c>
      <c r="AU338" s="11" t="s">
        <v>4823</v>
      </c>
      <c r="AV338" s="11" t="s">
        <v>2676</v>
      </c>
      <c r="AW338" s="11" t="s">
        <v>4824</v>
      </c>
      <c r="AX338" s="11" t="s">
        <v>833</v>
      </c>
      <c r="AY338" s="11" t="s">
        <v>893</v>
      </c>
      <c r="AZ338" s="11">
        <v>153</v>
      </c>
      <c r="BA338" s="11">
        <v>40</v>
      </c>
      <c r="BC338" s="11" t="s">
        <v>4926</v>
      </c>
    </row>
    <row r="339" spans="1:55" x14ac:dyDescent="0.25">
      <c r="A339" t="str">
        <f t="shared" si="9"/>
        <v xml:space="preserve">С/46CAV (BioChek) анемия уровень антител </v>
      </c>
      <c r="B339" t="str">
        <f>IF(E339="","",INDEX(Лаборатории!A:A,MATCH('Производственный контроль'!E339,Лаборатории!B:B,0)))</f>
        <v xml:space="preserve">КУРИНОЕ ЦАРСТВО АО </v>
      </c>
      <c r="C339" t="str">
        <f>IF(E339="","",VLOOKUP(E339,Лаборатории!B:D,3,0))</f>
        <v>U377_CHL</v>
      </c>
      <c r="D339" s="12">
        <v>45667</v>
      </c>
      <c r="E339" s="11" t="s">
        <v>793</v>
      </c>
      <c r="F339" s="11" t="s">
        <v>544</v>
      </c>
      <c r="G339" s="11" t="s">
        <v>542</v>
      </c>
      <c r="H339" s="11" t="s">
        <v>262</v>
      </c>
      <c r="I339" s="11" t="s">
        <v>3412</v>
      </c>
      <c r="J339" t="str">
        <f>IF(L339="","",VLOOKUP(L339,Продукция!B:D,3,0))</f>
        <v>Биологический_материал</v>
      </c>
      <c r="K339" t="str">
        <f>IF(L339="","",VLOOKUP(L339,Продукция!B:C,2,0))</f>
        <v>Сыворотка крови</v>
      </c>
      <c r="L339" s="151" t="s">
        <v>302</v>
      </c>
      <c r="M339">
        <f>IF(L339="","",VLOOKUP(L339,Продукция!B:L,11,0))</f>
        <v>0</v>
      </c>
      <c r="N339" s="11" t="s">
        <v>873</v>
      </c>
      <c r="P339" s="11" t="s">
        <v>340</v>
      </c>
      <c r="Q339" s="11" t="s">
        <v>854</v>
      </c>
      <c r="R339" s="153" t="s">
        <v>4918</v>
      </c>
      <c r="S339" s="11">
        <v>19</v>
      </c>
      <c r="T339" s="11" t="s">
        <v>4925</v>
      </c>
      <c r="V339" s="14">
        <v>45659</v>
      </c>
      <c r="Z339" s="11" t="s">
        <v>4823</v>
      </c>
      <c r="AA339" s="15">
        <v>0.47569444444444442</v>
      </c>
      <c r="AB339" t="str">
        <f>IF(L339="","",VLOOKUP(L339&amp;I339,Продукция!A:I,9,0))</f>
        <v>рекомендация производителя набора</v>
      </c>
      <c r="AC339" s="14">
        <v>45674</v>
      </c>
      <c r="AD339" s="11" t="s">
        <v>2673</v>
      </c>
      <c r="AE339" s="11" t="s">
        <v>4823</v>
      </c>
      <c r="AF339" t="str">
        <f>IF(AD339="","",VLOOKUP(AD339,'Сотрудники и ссылки'!A:B,2,0))</f>
        <v>Серолог</v>
      </c>
      <c r="AG339">
        <f>IF(AD339="","",VLOOKUP(AD339,'Сотрудники и ссылки'!A:C,3,0))</f>
        <v>20001771</v>
      </c>
      <c r="AH339" s="11" t="s">
        <v>2673</v>
      </c>
      <c r="AI339" t="str">
        <f>IF(AH339="","",VLOOKUP(AH339,'Сотрудники и ссылки'!A:B,2,0))</f>
        <v>Серолог</v>
      </c>
      <c r="AJ339">
        <f>IF(AH339="","",VLOOKUP(AH339,'Сотрудники и ссылки'!A:C,3,0))</f>
        <v>20001771</v>
      </c>
      <c r="AK339" s="14">
        <v>45674</v>
      </c>
      <c r="AL339" s="2">
        <f>IF(AK339="","",AK339+VLOOKUP(I339,'Вид исследования'!B:E,4,0))</f>
        <v>45675</v>
      </c>
      <c r="AM339" s="2">
        <f>IF(AK339="","",AK339+VLOOKUP(I339,'Вид исследования'!B:F,5,0))</f>
        <v>45675</v>
      </c>
      <c r="AN339" s="14">
        <v>45674</v>
      </c>
      <c r="AP339" s="11" t="s">
        <v>189</v>
      </c>
      <c r="AQ339" t="str">
        <f>IFERROR(IF(L339="","",VLOOKUP(L339&amp;I339,Продукция!A:K,11,0)),"обратитесь к админ справочника")</f>
        <v>согласно рекомендациям производителя теста</v>
      </c>
      <c r="AR339" s="11" t="s">
        <v>4823</v>
      </c>
      <c r="AS339" t="str">
        <f>IFERROR(IF(L339="","",VLOOKUP(L339&amp;I339,Продукция!A:J,10,0)),"обратитесь к админ справочника")</f>
        <v>инструкция тест- ситема Биочек СК -126</v>
      </c>
      <c r="AT339" s="11" t="s">
        <v>4823</v>
      </c>
      <c r="AU339" s="11" t="s">
        <v>4823</v>
      </c>
      <c r="AV339" s="11" t="s">
        <v>2673</v>
      </c>
      <c r="AW339" s="11" t="s">
        <v>4824</v>
      </c>
      <c r="AX339" s="11" t="s">
        <v>363</v>
      </c>
      <c r="AY339" s="11" t="s">
        <v>2732</v>
      </c>
      <c r="AZ339" s="11">
        <v>153</v>
      </c>
      <c r="BA339" s="11">
        <v>40</v>
      </c>
      <c r="BC339" s="11" t="s">
        <v>4926</v>
      </c>
    </row>
    <row r="340" spans="1:55" x14ac:dyDescent="0.25">
      <c r="A340" t="str">
        <f t="shared" si="9"/>
        <v xml:space="preserve">С/46CAV (BioChek) анемия уровень антител </v>
      </c>
      <c r="B340" t="str">
        <f>IF(E340="","",INDEX(Лаборатории!A:A,MATCH('Производственный контроль'!E340,Лаборатории!B:B,0)))</f>
        <v xml:space="preserve">КУРИНОЕ ЦАРСТВО АО </v>
      </c>
      <c r="C340" t="str">
        <f>IF(E340="","",VLOOKUP(E340,Лаборатории!B:D,3,0))</f>
        <v>U377_CHL</v>
      </c>
      <c r="D340" s="12">
        <v>45667</v>
      </c>
      <c r="E340" s="11" t="s">
        <v>793</v>
      </c>
      <c r="F340" s="11" t="s">
        <v>544</v>
      </c>
      <c r="G340" s="11" t="s">
        <v>542</v>
      </c>
      <c r="H340" s="11" t="s">
        <v>262</v>
      </c>
      <c r="I340" s="11" t="s">
        <v>3412</v>
      </c>
      <c r="J340" t="str">
        <f>IF(L340="","",VLOOKUP(L340,Продукция!B:D,3,0))</f>
        <v>Биологический_материал</v>
      </c>
      <c r="K340" t="str">
        <f>IF(L340="","",VLOOKUP(L340,Продукция!B:C,2,0))</f>
        <v>Сыворотка крови</v>
      </c>
      <c r="L340" s="151" t="s">
        <v>302</v>
      </c>
      <c r="M340">
        <f>IF(L340="","",VLOOKUP(L340,Продукция!B:L,11,0))</f>
        <v>0</v>
      </c>
      <c r="N340" s="11" t="s">
        <v>873</v>
      </c>
      <c r="P340" s="11" t="s">
        <v>340</v>
      </c>
      <c r="Q340" s="11" t="s">
        <v>854</v>
      </c>
      <c r="R340" s="153" t="s">
        <v>4923</v>
      </c>
      <c r="S340" s="11">
        <v>19</v>
      </c>
      <c r="T340" s="11" t="s">
        <v>4925</v>
      </c>
      <c r="V340" s="14">
        <v>45660</v>
      </c>
      <c r="Z340" s="11" t="s">
        <v>4823</v>
      </c>
      <c r="AA340" s="15">
        <v>0.47569444444444442</v>
      </c>
      <c r="AB340" t="str">
        <f>IF(L340="","",VLOOKUP(L340&amp;I340,Продукция!A:I,9,0))</f>
        <v>рекомендация производителя набора</v>
      </c>
      <c r="AC340" s="14">
        <v>45674</v>
      </c>
      <c r="AD340" s="11" t="s">
        <v>2673</v>
      </c>
      <c r="AE340" s="11" t="s">
        <v>4823</v>
      </c>
      <c r="AF340" t="str">
        <f>IF(AD340="","",VLOOKUP(AD340,'Сотрудники и ссылки'!A:B,2,0))</f>
        <v>Серолог</v>
      </c>
      <c r="AG340">
        <f>IF(AD340="","",VLOOKUP(AD340,'Сотрудники и ссылки'!A:C,3,0))</f>
        <v>20001771</v>
      </c>
      <c r="AH340" s="11" t="s">
        <v>2673</v>
      </c>
      <c r="AI340" t="str">
        <f>IF(AH340="","",VLOOKUP(AH340,'Сотрудники и ссылки'!A:B,2,0))</f>
        <v>Серолог</v>
      </c>
      <c r="AJ340">
        <f>IF(AH340="","",VLOOKUP(AH340,'Сотрудники и ссылки'!A:C,3,0))</f>
        <v>20001771</v>
      </c>
      <c r="AK340" s="14">
        <v>45674</v>
      </c>
      <c r="AL340" s="2">
        <f>IF(AK340="","",AK340+VLOOKUP(I340,'Вид исследования'!B:E,4,0))</f>
        <v>45675</v>
      </c>
      <c r="AM340" s="2">
        <f>IF(AK340="","",AK340+VLOOKUP(I340,'Вид исследования'!B:F,5,0))</f>
        <v>45675</v>
      </c>
      <c r="AN340" s="14">
        <v>45674</v>
      </c>
      <c r="AP340" s="11" t="s">
        <v>189</v>
      </c>
      <c r="AQ340" t="str">
        <f>IFERROR(IF(L340="","",VLOOKUP(L340&amp;I340,Продукция!A:K,11,0)),"обратитесь к админ справочника")</f>
        <v>согласно рекомендациям производителя теста</v>
      </c>
      <c r="AR340" s="11" t="s">
        <v>4823</v>
      </c>
      <c r="AS340" t="str">
        <f>IFERROR(IF(L340="","",VLOOKUP(L340&amp;I340,Продукция!A:J,10,0)),"обратитесь к админ справочника")</f>
        <v>инструкция тест- ситема Биочек СК -126</v>
      </c>
      <c r="AT340" s="11" t="s">
        <v>4823</v>
      </c>
      <c r="AU340" s="11" t="s">
        <v>4823</v>
      </c>
      <c r="AV340" s="11" t="s">
        <v>2673</v>
      </c>
      <c r="AW340" s="11" t="s">
        <v>4824</v>
      </c>
      <c r="AX340" s="11" t="s">
        <v>363</v>
      </c>
      <c r="AY340" s="11" t="s">
        <v>2737</v>
      </c>
      <c r="AZ340" s="11">
        <v>153</v>
      </c>
      <c r="BA340" s="11">
        <v>40</v>
      </c>
      <c r="BC340" s="11" t="s">
        <v>4926</v>
      </c>
    </row>
    <row r="341" spans="1:55" x14ac:dyDescent="0.25">
      <c r="A341" t="str">
        <f t="shared" si="9"/>
        <v xml:space="preserve">С/46CAV (BioChek) анемия уровень антител </v>
      </c>
      <c r="B341" t="str">
        <f>IF(E341="","",INDEX(Лаборатории!A:A,MATCH('Производственный контроль'!E341,Лаборатории!B:B,0)))</f>
        <v xml:space="preserve">КУРИНОЕ ЦАРСТВО АО </v>
      </c>
      <c r="C341" t="str">
        <f>IF(E341="","",VLOOKUP(E341,Лаборатории!B:D,3,0))</f>
        <v>U377_CHL</v>
      </c>
      <c r="D341" s="12">
        <v>45667</v>
      </c>
      <c r="E341" s="11" t="s">
        <v>793</v>
      </c>
      <c r="F341" s="11" t="s">
        <v>544</v>
      </c>
      <c r="G341" s="11" t="s">
        <v>542</v>
      </c>
      <c r="H341" s="11" t="s">
        <v>262</v>
      </c>
      <c r="I341" s="11" t="s">
        <v>3412</v>
      </c>
      <c r="J341" t="str">
        <f>IF(L341="","",VLOOKUP(L341,Продукция!B:D,3,0))</f>
        <v>Биологический_материал</v>
      </c>
      <c r="K341" t="str">
        <f>IF(L341="","",VLOOKUP(L341,Продукция!B:C,2,0))</f>
        <v>Сыворотка крови</v>
      </c>
      <c r="L341" s="151" t="s">
        <v>302</v>
      </c>
      <c r="M341">
        <f>IF(L341="","",VLOOKUP(L341,Продукция!B:L,11,0))</f>
        <v>0</v>
      </c>
      <c r="N341" s="11" t="s">
        <v>873</v>
      </c>
      <c r="P341" s="11" t="s">
        <v>340</v>
      </c>
      <c r="Q341" s="11" t="s">
        <v>854</v>
      </c>
      <c r="R341" s="153" t="s">
        <v>4897</v>
      </c>
      <c r="S341" s="11">
        <v>18</v>
      </c>
      <c r="T341" s="11" t="s">
        <v>4925</v>
      </c>
      <c r="V341" s="14">
        <v>45660</v>
      </c>
      <c r="Z341" s="11" t="s">
        <v>4823</v>
      </c>
      <c r="AA341" s="15">
        <v>0.47569444444444442</v>
      </c>
      <c r="AB341" t="str">
        <f>IF(L341="","",VLOOKUP(L341&amp;I341,Продукция!A:I,9,0))</f>
        <v>рекомендация производителя набора</v>
      </c>
      <c r="AC341" s="14">
        <v>45674</v>
      </c>
      <c r="AD341" s="11" t="s">
        <v>2673</v>
      </c>
      <c r="AE341" s="11" t="s">
        <v>4823</v>
      </c>
      <c r="AF341" t="str">
        <f>IF(AD341="","",VLOOKUP(AD341,'Сотрудники и ссылки'!A:B,2,0))</f>
        <v>Серолог</v>
      </c>
      <c r="AG341">
        <f>IF(AD341="","",VLOOKUP(AD341,'Сотрудники и ссылки'!A:C,3,0))</f>
        <v>20001771</v>
      </c>
      <c r="AH341" s="11" t="s">
        <v>2673</v>
      </c>
      <c r="AI341" t="str">
        <f>IF(AH341="","",VLOOKUP(AH341,'Сотрудники и ссылки'!A:B,2,0))</f>
        <v>Серолог</v>
      </c>
      <c r="AJ341">
        <f>IF(AH341="","",VLOOKUP(AH341,'Сотрудники и ссылки'!A:C,3,0))</f>
        <v>20001771</v>
      </c>
      <c r="AK341" s="14">
        <v>45674</v>
      </c>
      <c r="AL341" s="2">
        <f>IF(AK341="","",AK341+VLOOKUP(I341,'Вид исследования'!B:E,4,0))</f>
        <v>45675</v>
      </c>
      <c r="AM341" s="2">
        <f>IF(AK341="","",AK341+VLOOKUP(I341,'Вид исследования'!B:F,5,0))</f>
        <v>45675</v>
      </c>
      <c r="AN341" s="14">
        <v>45674</v>
      </c>
      <c r="AP341" s="11" t="s">
        <v>189</v>
      </c>
      <c r="AQ341" t="str">
        <f>IFERROR(IF(L341="","",VLOOKUP(L341&amp;I341,Продукция!A:K,11,0)),"обратитесь к админ справочника")</f>
        <v>согласно рекомендациям производителя теста</v>
      </c>
      <c r="AR341" s="11" t="s">
        <v>4823</v>
      </c>
      <c r="AS341" t="str">
        <f>IFERROR(IF(L341="","",VLOOKUP(L341&amp;I341,Продукция!A:J,10,0)),"обратитесь к админ справочника")</f>
        <v>инструкция тест- ситема Биочек СК -126</v>
      </c>
      <c r="AT341" s="11" t="s">
        <v>4823</v>
      </c>
      <c r="AU341" s="11" t="s">
        <v>4823</v>
      </c>
      <c r="AV341" s="11" t="s">
        <v>2673</v>
      </c>
      <c r="AW341" s="11" t="s">
        <v>4824</v>
      </c>
      <c r="AX341" s="11" t="s">
        <v>833</v>
      </c>
      <c r="AY341" s="11" t="s">
        <v>899</v>
      </c>
      <c r="AZ341" s="11">
        <v>153</v>
      </c>
      <c r="BA341" s="11">
        <v>40</v>
      </c>
      <c r="BC341" s="11" t="s">
        <v>4926</v>
      </c>
    </row>
    <row r="342" spans="1:55" x14ac:dyDescent="0.25">
      <c r="A342" t="str">
        <f t="shared" si="9"/>
        <v xml:space="preserve">С/46CAV (BioChek) анемия уровень антител </v>
      </c>
      <c r="B342" t="str">
        <f>IF(E342="","",INDEX(Лаборатории!A:A,MATCH('Производственный контроль'!E342,Лаборатории!B:B,0)))</f>
        <v xml:space="preserve">КУРИНОЕ ЦАРСТВО АО </v>
      </c>
      <c r="C342" t="str">
        <f>IF(E342="","",VLOOKUP(E342,Лаборатории!B:D,3,0))</f>
        <v>U377_CHL</v>
      </c>
      <c r="D342" s="12">
        <v>45667</v>
      </c>
      <c r="E342" s="11" t="s">
        <v>793</v>
      </c>
      <c r="F342" s="11" t="s">
        <v>544</v>
      </c>
      <c r="G342" s="11" t="s">
        <v>542</v>
      </c>
      <c r="H342" s="11" t="s">
        <v>262</v>
      </c>
      <c r="I342" s="11" t="s">
        <v>3412</v>
      </c>
      <c r="J342" t="str">
        <f>IF(L342="","",VLOOKUP(L342,Продукция!B:D,3,0))</f>
        <v>Биологический_материал</v>
      </c>
      <c r="K342" t="str">
        <f>IF(L342="","",VLOOKUP(L342,Продукция!B:C,2,0))</f>
        <v>Сыворотка крови</v>
      </c>
      <c r="L342" s="151" t="s">
        <v>302</v>
      </c>
      <c r="M342">
        <f>IF(L342="","",VLOOKUP(L342,Продукция!B:L,11,0))</f>
        <v>0</v>
      </c>
      <c r="N342" s="11" t="s">
        <v>873</v>
      </c>
      <c r="P342" s="11" t="s">
        <v>340</v>
      </c>
      <c r="Q342" s="11" t="s">
        <v>854</v>
      </c>
      <c r="R342" s="153" t="s">
        <v>4905</v>
      </c>
      <c r="S342" s="11">
        <v>18</v>
      </c>
      <c r="T342" s="11" t="s">
        <v>4925</v>
      </c>
      <c r="V342" s="14">
        <v>45662</v>
      </c>
      <c r="Z342" s="11" t="s">
        <v>4823</v>
      </c>
      <c r="AA342" s="15">
        <v>0.47569444444444442</v>
      </c>
      <c r="AB342" t="str">
        <f>IF(L342="","",VLOOKUP(L342&amp;I342,Продукция!A:I,9,0))</f>
        <v>рекомендация производителя набора</v>
      </c>
      <c r="AC342" s="14">
        <v>45674</v>
      </c>
      <c r="AD342" s="11" t="s">
        <v>2673</v>
      </c>
      <c r="AE342" s="11" t="s">
        <v>4823</v>
      </c>
      <c r="AF342" t="str">
        <f>IF(AD342="","",VLOOKUP(AD342,'Сотрудники и ссылки'!A:B,2,0))</f>
        <v>Серолог</v>
      </c>
      <c r="AG342">
        <f>IF(AD342="","",VLOOKUP(AD342,'Сотрудники и ссылки'!A:C,3,0))</f>
        <v>20001771</v>
      </c>
      <c r="AH342" s="11" t="s">
        <v>2673</v>
      </c>
      <c r="AI342" t="str">
        <f>IF(AH342="","",VLOOKUP(AH342,'Сотрудники и ссылки'!A:B,2,0))</f>
        <v>Серолог</v>
      </c>
      <c r="AJ342">
        <f>IF(AH342="","",VLOOKUP(AH342,'Сотрудники и ссылки'!A:C,3,0))</f>
        <v>20001771</v>
      </c>
      <c r="AK342" s="14">
        <v>45674</v>
      </c>
      <c r="AL342" s="2">
        <f>IF(AK342="","",AK342+VLOOKUP(I342,'Вид исследования'!B:E,4,0))</f>
        <v>45675</v>
      </c>
      <c r="AM342" s="2">
        <f>IF(AK342="","",AK342+VLOOKUP(I342,'Вид исследования'!B:F,5,0))</f>
        <v>45675</v>
      </c>
      <c r="AN342" s="14">
        <v>45674</v>
      </c>
      <c r="AP342" s="11" t="s">
        <v>189</v>
      </c>
      <c r="AQ342" t="str">
        <f>IFERROR(IF(L342="","",VLOOKUP(L342&amp;I342,Продукция!A:K,11,0)),"обратитесь к админ справочника")</f>
        <v>согласно рекомендациям производителя теста</v>
      </c>
      <c r="AR342" s="11" t="s">
        <v>4823</v>
      </c>
      <c r="AS342" t="str">
        <f>IFERROR(IF(L342="","",VLOOKUP(L342&amp;I342,Продукция!A:J,10,0)),"обратитесь к админ справочника")</f>
        <v>инструкция тест- ситема Биочек СК -126</v>
      </c>
      <c r="AT342" s="11" t="s">
        <v>4823</v>
      </c>
      <c r="AU342" s="11" t="s">
        <v>4823</v>
      </c>
      <c r="AV342" s="11" t="s">
        <v>2673</v>
      </c>
      <c r="AW342" s="11" t="s">
        <v>4824</v>
      </c>
      <c r="AX342" s="11" t="s">
        <v>833</v>
      </c>
      <c r="AY342" s="11" t="s">
        <v>912</v>
      </c>
      <c r="AZ342" s="11">
        <v>153</v>
      </c>
      <c r="BA342" s="11">
        <v>40</v>
      </c>
      <c r="BC342" s="11" t="s">
        <v>4926</v>
      </c>
    </row>
    <row r="343" spans="1:55" x14ac:dyDescent="0.25">
      <c r="A343" t="str">
        <f t="shared" si="9"/>
        <v xml:space="preserve">С/46CAV (BioChek) анемия уровень антител </v>
      </c>
      <c r="B343" t="str">
        <f>IF(E343="","",INDEX(Лаборатории!A:A,MATCH('Производственный контроль'!E343,Лаборатории!B:B,0)))</f>
        <v xml:space="preserve">КУРИНОЕ ЦАРСТВО АО </v>
      </c>
      <c r="C343" t="str">
        <f>IF(E343="","",VLOOKUP(E343,Лаборатории!B:D,3,0))</f>
        <v>U377_CHL</v>
      </c>
      <c r="D343" s="12">
        <v>45667</v>
      </c>
      <c r="E343" s="11" t="s">
        <v>793</v>
      </c>
      <c r="F343" s="11" t="s">
        <v>544</v>
      </c>
      <c r="G343" s="11" t="s">
        <v>542</v>
      </c>
      <c r="H343" s="11" t="s">
        <v>262</v>
      </c>
      <c r="I343" s="11" t="s">
        <v>3412</v>
      </c>
      <c r="J343" t="str">
        <f>IF(L343="","",VLOOKUP(L343,Продукция!B:D,3,0))</f>
        <v>Биологический_материал</v>
      </c>
      <c r="K343" t="str">
        <f>IF(L343="","",VLOOKUP(L343,Продукция!B:C,2,0))</f>
        <v>Сыворотка крови</v>
      </c>
      <c r="L343" s="151" t="s">
        <v>302</v>
      </c>
      <c r="M343">
        <f>IF(L343="","",VLOOKUP(L343,Продукция!B:L,11,0))</f>
        <v>0</v>
      </c>
      <c r="N343" s="11" t="s">
        <v>873</v>
      </c>
      <c r="P343" s="11" t="s">
        <v>340</v>
      </c>
      <c r="Q343" s="11" t="s">
        <v>854</v>
      </c>
      <c r="R343" s="153" t="s">
        <v>4906</v>
      </c>
      <c r="S343" s="11">
        <v>18</v>
      </c>
      <c r="T343" s="11" t="s">
        <v>4925</v>
      </c>
      <c r="V343" s="14">
        <v>45662</v>
      </c>
      <c r="Z343" s="11" t="s">
        <v>4823</v>
      </c>
      <c r="AA343" s="15">
        <v>0.47569444444444442</v>
      </c>
      <c r="AB343" t="str">
        <f>IF(L343="","",VLOOKUP(L343&amp;I343,Продукция!A:I,9,0))</f>
        <v>рекомендация производителя набора</v>
      </c>
      <c r="AC343" s="14">
        <v>45674</v>
      </c>
      <c r="AD343" s="11" t="s">
        <v>2673</v>
      </c>
      <c r="AE343" s="11" t="s">
        <v>4823</v>
      </c>
      <c r="AF343" t="str">
        <f>IF(AD343="","",VLOOKUP(AD343,'Сотрудники и ссылки'!A:B,2,0))</f>
        <v>Серолог</v>
      </c>
      <c r="AG343">
        <f>IF(AD343="","",VLOOKUP(AD343,'Сотрудники и ссылки'!A:C,3,0))</f>
        <v>20001771</v>
      </c>
      <c r="AH343" s="11" t="s">
        <v>2673</v>
      </c>
      <c r="AI343" t="str">
        <f>IF(AH343="","",VLOOKUP(AH343,'Сотрудники и ссылки'!A:B,2,0))</f>
        <v>Серолог</v>
      </c>
      <c r="AJ343">
        <f>IF(AH343="","",VLOOKUP(AH343,'Сотрудники и ссылки'!A:C,3,0))</f>
        <v>20001771</v>
      </c>
      <c r="AK343" s="14">
        <v>45674</v>
      </c>
      <c r="AL343" s="2">
        <f>IF(AK343="","",AK343+VLOOKUP(I343,'Вид исследования'!B:E,4,0))</f>
        <v>45675</v>
      </c>
      <c r="AM343" s="2">
        <f>IF(AK343="","",AK343+VLOOKUP(I343,'Вид исследования'!B:F,5,0))</f>
        <v>45675</v>
      </c>
      <c r="AN343" s="14">
        <v>45674</v>
      </c>
      <c r="AP343" s="11" t="s">
        <v>189</v>
      </c>
      <c r="AQ343" t="str">
        <f>IFERROR(IF(L343="","",VLOOKUP(L343&amp;I343,Продукция!A:K,11,0)),"обратитесь к админ справочника")</f>
        <v>согласно рекомендациям производителя теста</v>
      </c>
      <c r="AR343" s="11" t="s">
        <v>4823</v>
      </c>
      <c r="AS343" t="str">
        <f>IFERROR(IF(L343="","",VLOOKUP(L343&amp;I343,Продукция!A:J,10,0)),"обратитесь к админ справочника")</f>
        <v>инструкция тест- ситема Биочек СК -126</v>
      </c>
      <c r="AT343" s="11" t="s">
        <v>4823</v>
      </c>
      <c r="AU343" s="11" t="s">
        <v>4823</v>
      </c>
      <c r="AV343" s="11" t="s">
        <v>2673</v>
      </c>
      <c r="AW343" s="11" t="s">
        <v>4824</v>
      </c>
      <c r="AX343" s="11" t="s">
        <v>833</v>
      </c>
      <c r="AY343" s="11" t="s">
        <v>893</v>
      </c>
      <c r="AZ343" s="11">
        <v>153</v>
      </c>
      <c r="BA343" s="11">
        <v>40</v>
      </c>
      <c r="BC343" s="11" t="s">
        <v>4926</v>
      </c>
    </row>
    <row r="344" spans="1:55" x14ac:dyDescent="0.25">
      <c r="A344" t="str">
        <f t="shared" si="9"/>
        <v>С/46FADV (BioChek) аденовирус уровень антител</v>
      </c>
      <c r="B344" t="str">
        <f>IF(E344="","",INDEX(Лаборатории!A:A,MATCH('Производственный контроль'!E344,Лаборатории!B:B,0)))</f>
        <v xml:space="preserve">КУРИНОЕ ЦАРСТВО АО </v>
      </c>
      <c r="C344" t="str">
        <f>IF(E344="","",VLOOKUP(E344,Лаборатории!B:D,3,0))</f>
        <v>U377_CHL</v>
      </c>
      <c r="D344" s="12">
        <v>45667</v>
      </c>
      <c r="E344" s="11" t="s">
        <v>793</v>
      </c>
      <c r="F344" s="11" t="s">
        <v>544</v>
      </c>
      <c r="G344" s="11" t="s">
        <v>542</v>
      </c>
      <c r="H344" s="11" t="s">
        <v>262</v>
      </c>
      <c r="I344" s="11" t="s">
        <v>3414</v>
      </c>
      <c r="J344" t="str">
        <f>IF(L344="","",VLOOKUP(L344,Продукция!B:D,3,0))</f>
        <v>Биологический_материал</v>
      </c>
      <c r="K344" t="str">
        <f>IF(L344="","",VLOOKUP(L344,Продукция!B:C,2,0))</f>
        <v>Сыворотка крови</v>
      </c>
      <c r="L344" s="151" t="s">
        <v>302</v>
      </c>
      <c r="M344">
        <f>IF(L344="","",VLOOKUP(L344,Продукция!B:L,11,0))</f>
        <v>0</v>
      </c>
      <c r="N344" s="11" t="s">
        <v>873</v>
      </c>
      <c r="P344" s="11" t="s">
        <v>340</v>
      </c>
      <c r="Q344" s="11" t="s">
        <v>854</v>
      </c>
      <c r="R344" s="153" t="s">
        <v>4918</v>
      </c>
      <c r="S344" s="11">
        <v>19</v>
      </c>
      <c r="T344" s="11" t="s">
        <v>4925</v>
      </c>
      <c r="V344" s="14">
        <v>45659</v>
      </c>
      <c r="Z344" s="11" t="s">
        <v>4823</v>
      </c>
      <c r="AA344" s="15">
        <v>0.47569444444444442</v>
      </c>
      <c r="AB344" t="str">
        <f>IF(L344="","",VLOOKUP(L344&amp;I344,Продукция!A:I,9,0))</f>
        <v>рекомендация производителя набора</v>
      </c>
      <c r="AC344" s="14">
        <v>45674</v>
      </c>
      <c r="AD344" s="11" t="s">
        <v>2673</v>
      </c>
      <c r="AE344" s="11" t="s">
        <v>4823</v>
      </c>
      <c r="AF344" t="str">
        <f>IF(AD344="","",VLOOKUP(AD344,'Сотрудники и ссылки'!A:B,2,0))</f>
        <v>Серолог</v>
      </c>
      <c r="AG344">
        <f>IF(AD344="","",VLOOKUP(AD344,'Сотрудники и ссылки'!A:C,3,0))</f>
        <v>20001771</v>
      </c>
      <c r="AH344" s="11" t="s">
        <v>2673</v>
      </c>
      <c r="AI344" t="str">
        <f>IF(AH344="","",VLOOKUP(AH344,'Сотрудники и ссылки'!A:B,2,0))</f>
        <v>Серолог</v>
      </c>
      <c r="AJ344">
        <f>IF(AH344="","",VLOOKUP(AH344,'Сотрудники и ссылки'!A:C,3,0))</f>
        <v>20001771</v>
      </c>
      <c r="AK344" s="14">
        <v>45674</v>
      </c>
      <c r="AL344" s="2">
        <f>IF(AK344="","",AK344+VLOOKUP(I344,'Вид исследования'!B:E,4,0))</f>
        <v>45675</v>
      </c>
      <c r="AM344" s="2">
        <f>IF(AK344="","",AK344+VLOOKUP(I344,'Вид исследования'!B:F,5,0))</f>
        <v>45675</v>
      </c>
      <c r="AN344" s="14">
        <v>45674</v>
      </c>
      <c r="AP344" s="11" t="s">
        <v>189</v>
      </c>
      <c r="AQ344" t="str">
        <f>IFERROR(IF(L344="","",VLOOKUP(L344&amp;I344,Продукция!A:K,11,0)),"обратитесь к админ справочника")</f>
        <v>согласно рекомендациям производителя теста</v>
      </c>
      <c r="AR344" s="11" t="s">
        <v>4823</v>
      </c>
      <c r="AS344" t="str">
        <f>IFERROR(IF(L344="","",VLOOKUP(L344&amp;I344,Продукция!A:J,10,0)),"обратитесь к админ справочника")</f>
        <v>инструкция тест- ситема Биочек СК -132</v>
      </c>
      <c r="AT344" s="11" t="s">
        <v>4823</v>
      </c>
      <c r="AU344" s="11" t="s">
        <v>4823</v>
      </c>
      <c r="AV344" s="11" t="s">
        <v>2673</v>
      </c>
      <c r="AW344" s="11" t="s">
        <v>4824</v>
      </c>
      <c r="AX344" s="11" t="s">
        <v>363</v>
      </c>
      <c r="AY344" s="11" t="s">
        <v>2732</v>
      </c>
      <c r="AZ344" s="11">
        <v>153</v>
      </c>
      <c r="BA344" s="11">
        <v>40</v>
      </c>
      <c r="BC344" s="11" t="s">
        <v>4926</v>
      </c>
    </row>
    <row r="345" spans="1:55" x14ac:dyDescent="0.25">
      <c r="A345" t="str">
        <f t="shared" si="9"/>
        <v>С/46FADV (BioChek) аденовирус уровень антител</v>
      </c>
      <c r="B345" t="str">
        <f>IF(E345="","",INDEX(Лаборатории!A:A,MATCH('Производственный контроль'!E345,Лаборатории!B:B,0)))</f>
        <v xml:space="preserve">КУРИНОЕ ЦАРСТВО АО </v>
      </c>
      <c r="C345" t="str">
        <f>IF(E345="","",VLOOKUP(E345,Лаборатории!B:D,3,0))</f>
        <v>U377_CHL</v>
      </c>
      <c r="D345" s="12">
        <v>45667</v>
      </c>
      <c r="E345" s="11" t="s">
        <v>793</v>
      </c>
      <c r="F345" s="11" t="s">
        <v>544</v>
      </c>
      <c r="G345" s="11" t="s">
        <v>542</v>
      </c>
      <c r="H345" s="11" t="s">
        <v>262</v>
      </c>
      <c r="I345" s="11" t="s">
        <v>3414</v>
      </c>
      <c r="J345" t="str">
        <f>IF(L345="","",VLOOKUP(L345,Продукция!B:D,3,0))</f>
        <v>Биологический_материал</v>
      </c>
      <c r="K345" t="str">
        <f>IF(L345="","",VLOOKUP(L345,Продукция!B:C,2,0))</f>
        <v>Сыворотка крови</v>
      </c>
      <c r="L345" s="151" t="s">
        <v>302</v>
      </c>
      <c r="M345">
        <f>IF(L345="","",VLOOKUP(L345,Продукция!B:L,11,0))</f>
        <v>0</v>
      </c>
      <c r="N345" s="11" t="s">
        <v>873</v>
      </c>
      <c r="P345" s="11" t="s">
        <v>340</v>
      </c>
      <c r="Q345" s="11" t="s">
        <v>854</v>
      </c>
      <c r="R345" s="153" t="s">
        <v>4923</v>
      </c>
      <c r="S345" s="11">
        <v>19</v>
      </c>
      <c r="T345" s="11" t="s">
        <v>4925</v>
      </c>
      <c r="V345" s="14">
        <v>45660</v>
      </c>
      <c r="Z345" s="11" t="s">
        <v>4823</v>
      </c>
      <c r="AA345" s="15">
        <v>0.47569444444444442</v>
      </c>
      <c r="AB345" t="str">
        <f>IF(L345="","",VLOOKUP(L345&amp;I345,Продукция!A:I,9,0))</f>
        <v>рекомендация производителя набора</v>
      </c>
      <c r="AC345" s="14">
        <v>45674</v>
      </c>
      <c r="AD345" s="11" t="s">
        <v>2673</v>
      </c>
      <c r="AE345" s="11" t="s">
        <v>4823</v>
      </c>
      <c r="AF345" t="str">
        <f>IF(AD345="","",VLOOKUP(AD345,'Сотрудники и ссылки'!A:B,2,0))</f>
        <v>Серолог</v>
      </c>
      <c r="AG345">
        <f>IF(AD345="","",VLOOKUP(AD345,'Сотрудники и ссылки'!A:C,3,0))</f>
        <v>20001771</v>
      </c>
      <c r="AH345" s="11" t="s">
        <v>2673</v>
      </c>
      <c r="AI345" t="str">
        <f>IF(AH345="","",VLOOKUP(AH345,'Сотрудники и ссылки'!A:B,2,0))</f>
        <v>Серолог</v>
      </c>
      <c r="AJ345">
        <f>IF(AH345="","",VLOOKUP(AH345,'Сотрудники и ссылки'!A:C,3,0))</f>
        <v>20001771</v>
      </c>
      <c r="AK345" s="14">
        <v>45674</v>
      </c>
      <c r="AL345" s="2">
        <f>IF(AK345="","",AK345+VLOOKUP(I345,'Вид исследования'!B:E,4,0))</f>
        <v>45675</v>
      </c>
      <c r="AM345" s="2">
        <f>IF(AK345="","",AK345+VLOOKUP(I345,'Вид исследования'!B:F,5,0))</f>
        <v>45675</v>
      </c>
      <c r="AN345" s="14">
        <v>45674</v>
      </c>
      <c r="AP345" s="11" t="s">
        <v>189</v>
      </c>
      <c r="AQ345" t="str">
        <f>IFERROR(IF(L345="","",VLOOKUP(L345&amp;I345,Продукция!A:K,11,0)),"обратитесь к админ справочника")</f>
        <v>согласно рекомендациям производителя теста</v>
      </c>
      <c r="AR345" s="11" t="s">
        <v>4823</v>
      </c>
      <c r="AS345" t="str">
        <f>IFERROR(IF(L345="","",VLOOKUP(L345&amp;I345,Продукция!A:J,10,0)),"обратитесь к админ справочника")</f>
        <v>инструкция тест- ситема Биочек СК -132</v>
      </c>
      <c r="AT345" s="11" t="s">
        <v>4823</v>
      </c>
      <c r="AU345" s="11" t="s">
        <v>4823</v>
      </c>
      <c r="AV345" s="11" t="s">
        <v>2673</v>
      </c>
      <c r="AW345" s="11" t="s">
        <v>4824</v>
      </c>
      <c r="AX345" s="11" t="s">
        <v>363</v>
      </c>
      <c r="AY345" s="11" t="s">
        <v>2737</v>
      </c>
      <c r="AZ345" s="11">
        <v>153</v>
      </c>
      <c r="BA345" s="11">
        <v>40</v>
      </c>
      <c r="BC345" s="11" t="s">
        <v>4926</v>
      </c>
    </row>
    <row r="346" spans="1:55" x14ac:dyDescent="0.25">
      <c r="A346" t="str">
        <f t="shared" si="9"/>
        <v>С/46FADV (BioChek) аденовирус уровень антител</v>
      </c>
      <c r="B346" t="str">
        <f>IF(E346="","",INDEX(Лаборатории!A:A,MATCH('Производственный контроль'!E346,Лаборатории!B:B,0)))</f>
        <v xml:space="preserve">КУРИНОЕ ЦАРСТВО АО </v>
      </c>
      <c r="C346" t="str">
        <f>IF(E346="","",VLOOKUP(E346,Лаборатории!B:D,3,0))</f>
        <v>U377_CHL</v>
      </c>
      <c r="D346" s="12">
        <v>45667</v>
      </c>
      <c r="E346" s="11" t="s">
        <v>793</v>
      </c>
      <c r="F346" s="11" t="s">
        <v>544</v>
      </c>
      <c r="G346" s="11" t="s">
        <v>542</v>
      </c>
      <c r="H346" s="11" t="s">
        <v>262</v>
      </c>
      <c r="I346" s="11" t="s">
        <v>3414</v>
      </c>
      <c r="J346" t="str">
        <f>IF(L346="","",VLOOKUP(L346,Продукция!B:D,3,0))</f>
        <v>Биологический_материал</v>
      </c>
      <c r="K346" t="str">
        <f>IF(L346="","",VLOOKUP(L346,Продукция!B:C,2,0))</f>
        <v>Сыворотка крови</v>
      </c>
      <c r="L346" s="151" t="s">
        <v>302</v>
      </c>
      <c r="M346">
        <f>IF(L346="","",VLOOKUP(L346,Продукция!B:L,11,0))</f>
        <v>0</v>
      </c>
      <c r="N346" s="11" t="s">
        <v>873</v>
      </c>
      <c r="P346" s="11" t="s">
        <v>340</v>
      </c>
      <c r="Q346" s="11" t="s">
        <v>854</v>
      </c>
      <c r="R346" s="153" t="s">
        <v>4897</v>
      </c>
      <c r="S346" s="11">
        <v>18</v>
      </c>
      <c r="T346" s="11" t="s">
        <v>4925</v>
      </c>
      <c r="V346" s="14">
        <v>45660</v>
      </c>
      <c r="Z346" s="11" t="s">
        <v>4823</v>
      </c>
      <c r="AA346" s="15">
        <v>0.47569444444444442</v>
      </c>
      <c r="AB346" t="str">
        <f>IF(L346="","",VLOOKUP(L346&amp;I346,Продукция!A:I,9,0))</f>
        <v>рекомендация производителя набора</v>
      </c>
      <c r="AC346" s="14">
        <v>45674</v>
      </c>
      <c r="AD346" s="11" t="s">
        <v>2673</v>
      </c>
      <c r="AE346" s="11" t="s">
        <v>4823</v>
      </c>
      <c r="AF346" t="str">
        <f>IF(AD346="","",VLOOKUP(AD346,'Сотрудники и ссылки'!A:B,2,0))</f>
        <v>Серолог</v>
      </c>
      <c r="AG346">
        <f>IF(AD346="","",VLOOKUP(AD346,'Сотрудники и ссылки'!A:C,3,0))</f>
        <v>20001771</v>
      </c>
      <c r="AH346" s="11" t="s">
        <v>2673</v>
      </c>
      <c r="AI346" t="str">
        <f>IF(AH346="","",VLOOKUP(AH346,'Сотрудники и ссылки'!A:B,2,0))</f>
        <v>Серолог</v>
      </c>
      <c r="AJ346">
        <f>IF(AH346="","",VLOOKUP(AH346,'Сотрудники и ссылки'!A:C,3,0))</f>
        <v>20001771</v>
      </c>
      <c r="AK346" s="14">
        <v>45674</v>
      </c>
      <c r="AL346" s="2">
        <f>IF(AK346="","",AK346+VLOOKUP(I346,'Вид исследования'!B:E,4,0))</f>
        <v>45675</v>
      </c>
      <c r="AM346" s="2">
        <f>IF(AK346="","",AK346+VLOOKUP(I346,'Вид исследования'!B:F,5,0))</f>
        <v>45675</v>
      </c>
      <c r="AN346" s="14">
        <v>45674</v>
      </c>
      <c r="AP346" s="11" t="s">
        <v>189</v>
      </c>
      <c r="AQ346" t="str">
        <f>IFERROR(IF(L346="","",VLOOKUP(L346&amp;I346,Продукция!A:K,11,0)),"обратитесь к админ справочника")</f>
        <v>согласно рекомендациям производителя теста</v>
      </c>
      <c r="AR346" s="11" t="s">
        <v>4823</v>
      </c>
      <c r="AS346" t="str">
        <f>IFERROR(IF(L346="","",VLOOKUP(L346&amp;I346,Продукция!A:J,10,0)),"обратитесь к админ справочника")</f>
        <v>инструкция тест- ситема Биочек СК -132</v>
      </c>
      <c r="AT346" s="11" t="s">
        <v>4823</v>
      </c>
      <c r="AU346" s="11" t="s">
        <v>4823</v>
      </c>
      <c r="AV346" s="11" t="s">
        <v>2673</v>
      </c>
      <c r="AW346" s="11" t="s">
        <v>4824</v>
      </c>
      <c r="AX346" s="11" t="s">
        <v>833</v>
      </c>
      <c r="AY346" s="11" t="s">
        <v>899</v>
      </c>
      <c r="AZ346" s="11">
        <v>153</v>
      </c>
      <c r="BA346" s="11">
        <v>40</v>
      </c>
      <c r="BC346" s="11" t="s">
        <v>4926</v>
      </c>
    </row>
    <row r="347" spans="1:55" x14ac:dyDescent="0.25">
      <c r="A347" t="str">
        <f t="shared" si="9"/>
        <v>С/46FADV (BioChek) аденовирус уровень антител</v>
      </c>
      <c r="B347" t="str">
        <f>IF(E347="","",INDEX(Лаборатории!A:A,MATCH('Производственный контроль'!E347,Лаборатории!B:B,0)))</f>
        <v xml:space="preserve">КУРИНОЕ ЦАРСТВО АО </v>
      </c>
      <c r="C347" t="str">
        <f>IF(E347="","",VLOOKUP(E347,Лаборатории!B:D,3,0))</f>
        <v>U377_CHL</v>
      </c>
      <c r="D347" s="12">
        <v>45667</v>
      </c>
      <c r="E347" s="11" t="s">
        <v>793</v>
      </c>
      <c r="F347" s="11" t="s">
        <v>544</v>
      </c>
      <c r="G347" s="11" t="s">
        <v>542</v>
      </c>
      <c r="H347" s="11" t="s">
        <v>262</v>
      </c>
      <c r="I347" s="11" t="s">
        <v>3414</v>
      </c>
      <c r="J347" t="str">
        <f>IF(L347="","",VLOOKUP(L347,Продукция!B:D,3,0))</f>
        <v>Биологический_материал</v>
      </c>
      <c r="K347" t="str">
        <f>IF(L347="","",VLOOKUP(L347,Продукция!B:C,2,0))</f>
        <v>Сыворотка крови</v>
      </c>
      <c r="L347" s="151" t="s">
        <v>302</v>
      </c>
      <c r="M347">
        <f>IF(L347="","",VLOOKUP(L347,Продукция!B:L,11,0))</f>
        <v>0</v>
      </c>
      <c r="N347" s="11" t="s">
        <v>873</v>
      </c>
      <c r="P347" s="11" t="s">
        <v>340</v>
      </c>
      <c r="Q347" s="11" t="s">
        <v>854</v>
      </c>
      <c r="R347" s="153" t="s">
        <v>4905</v>
      </c>
      <c r="S347" s="11">
        <v>18</v>
      </c>
      <c r="T347" s="11" t="s">
        <v>4925</v>
      </c>
      <c r="V347" s="14">
        <v>45662</v>
      </c>
      <c r="Z347" s="11" t="s">
        <v>4823</v>
      </c>
      <c r="AA347" s="15">
        <v>0.47569444444444442</v>
      </c>
      <c r="AB347" t="str">
        <f>IF(L347="","",VLOOKUP(L347&amp;I347,Продукция!A:I,9,0))</f>
        <v>рекомендация производителя набора</v>
      </c>
      <c r="AC347" s="14">
        <v>45674</v>
      </c>
      <c r="AD347" s="11" t="s">
        <v>2673</v>
      </c>
      <c r="AE347" s="11" t="s">
        <v>4823</v>
      </c>
      <c r="AF347" t="str">
        <f>IF(AD347="","",VLOOKUP(AD347,'Сотрудники и ссылки'!A:B,2,0))</f>
        <v>Серолог</v>
      </c>
      <c r="AG347">
        <f>IF(AD347="","",VLOOKUP(AD347,'Сотрудники и ссылки'!A:C,3,0))</f>
        <v>20001771</v>
      </c>
      <c r="AH347" s="11" t="s">
        <v>2673</v>
      </c>
      <c r="AI347" t="str">
        <f>IF(AH347="","",VLOOKUP(AH347,'Сотрудники и ссылки'!A:B,2,0))</f>
        <v>Серолог</v>
      </c>
      <c r="AJ347">
        <f>IF(AH347="","",VLOOKUP(AH347,'Сотрудники и ссылки'!A:C,3,0))</f>
        <v>20001771</v>
      </c>
      <c r="AK347" s="14">
        <v>45674</v>
      </c>
      <c r="AL347" s="2">
        <f>IF(AK347="","",AK347+VLOOKUP(I347,'Вид исследования'!B:E,4,0))</f>
        <v>45675</v>
      </c>
      <c r="AM347" s="2">
        <f>IF(AK347="","",AK347+VLOOKUP(I347,'Вид исследования'!B:F,5,0))</f>
        <v>45675</v>
      </c>
      <c r="AN347" s="14">
        <v>45674</v>
      </c>
      <c r="AP347" s="11" t="s">
        <v>189</v>
      </c>
      <c r="AQ347" t="str">
        <f>IFERROR(IF(L347="","",VLOOKUP(L347&amp;I347,Продукция!A:K,11,0)),"обратитесь к админ справочника")</f>
        <v>согласно рекомендациям производителя теста</v>
      </c>
      <c r="AR347" s="11" t="s">
        <v>4823</v>
      </c>
      <c r="AS347" t="str">
        <f>IFERROR(IF(L347="","",VLOOKUP(L347&amp;I347,Продукция!A:J,10,0)),"обратитесь к админ справочника")</f>
        <v>инструкция тест- ситема Биочек СК -132</v>
      </c>
      <c r="AT347" s="11" t="s">
        <v>4823</v>
      </c>
      <c r="AU347" s="11" t="s">
        <v>4823</v>
      </c>
      <c r="AV347" s="11" t="s">
        <v>2673</v>
      </c>
      <c r="AW347" s="11" t="s">
        <v>4824</v>
      </c>
      <c r="AX347" s="11" t="s">
        <v>833</v>
      </c>
      <c r="AY347" s="11" t="s">
        <v>912</v>
      </c>
      <c r="AZ347" s="11">
        <v>153</v>
      </c>
      <c r="BA347" s="11">
        <v>40</v>
      </c>
      <c r="BC347" s="11" t="s">
        <v>4926</v>
      </c>
    </row>
    <row r="348" spans="1:55" x14ac:dyDescent="0.25">
      <c r="A348" t="str">
        <f t="shared" si="9"/>
        <v>С/46FADV (BioChek) аденовирус уровень антител</v>
      </c>
      <c r="B348" t="str">
        <f>IF(E348="","",INDEX(Лаборатории!A:A,MATCH('Производственный контроль'!E348,Лаборатории!B:B,0)))</f>
        <v xml:space="preserve">КУРИНОЕ ЦАРСТВО АО </v>
      </c>
      <c r="C348" t="str">
        <f>IF(E348="","",VLOOKUP(E348,Лаборатории!B:D,3,0))</f>
        <v>U377_CHL</v>
      </c>
      <c r="D348" s="12">
        <v>45667</v>
      </c>
      <c r="E348" s="11" t="s">
        <v>793</v>
      </c>
      <c r="F348" s="11" t="s">
        <v>544</v>
      </c>
      <c r="G348" s="11" t="s">
        <v>542</v>
      </c>
      <c r="H348" s="11" t="s">
        <v>262</v>
      </c>
      <c r="I348" s="11" t="s">
        <v>3414</v>
      </c>
      <c r="J348" t="str">
        <f>IF(L348="","",VLOOKUP(L348,Продукция!B:D,3,0))</f>
        <v>Биологический_материал</v>
      </c>
      <c r="K348" t="str">
        <f>IF(L348="","",VLOOKUP(L348,Продукция!B:C,2,0))</f>
        <v>Сыворотка крови</v>
      </c>
      <c r="L348" s="151" t="s">
        <v>302</v>
      </c>
      <c r="M348">
        <f>IF(L348="","",VLOOKUP(L348,Продукция!B:L,11,0))</f>
        <v>0</v>
      </c>
      <c r="N348" s="11" t="s">
        <v>873</v>
      </c>
      <c r="P348" s="11" t="s">
        <v>340</v>
      </c>
      <c r="Q348" s="11" t="s">
        <v>854</v>
      </c>
      <c r="R348" s="153" t="s">
        <v>4906</v>
      </c>
      <c r="S348" s="11">
        <v>18</v>
      </c>
      <c r="T348" s="11" t="s">
        <v>4925</v>
      </c>
      <c r="V348" s="14">
        <v>45662</v>
      </c>
      <c r="Z348" s="11" t="s">
        <v>4823</v>
      </c>
      <c r="AA348" s="15">
        <v>0.47569444444444442</v>
      </c>
      <c r="AB348" t="str">
        <f>IF(L348="","",VLOOKUP(L348&amp;I348,Продукция!A:I,9,0))</f>
        <v>рекомендация производителя набора</v>
      </c>
      <c r="AC348" s="14">
        <v>45674</v>
      </c>
      <c r="AD348" s="11" t="s">
        <v>2673</v>
      </c>
      <c r="AE348" s="11" t="s">
        <v>4823</v>
      </c>
      <c r="AF348" t="str">
        <f>IF(AD348="","",VLOOKUP(AD348,'Сотрудники и ссылки'!A:B,2,0))</f>
        <v>Серолог</v>
      </c>
      <c r="AG348">
        <f>IF(AD348="","",VLOOKUP(AD348,'Сотрудники и ссылки'!A:C,3,0))</f>
        <v>20001771</v>
      </c>
      <c r="AH348" s="11" t="s">
        <v>2673</v>
      </c>
      <c r="AI348" t="str">
        <f>IF(AH348="","",VLOOKUP(AH348,'Сотрудники и ссылки'!A:B,2,0))</f>
        <v>Серолог</v>
      </c>
      <c r="AJ348">
        <f>IF(AH348="","",VLOOKUP(AH348,'Сотрудники и ссылки'!A:C,3,0))</f>
        <v>20001771</v>
      </c>
      <c r="AK348" s="14">
        <v>45674</v>
      </c>
      <c r="AL348" s="2">
        <f>IF(AK348="","",AK348+VLOOKUP(I348,'Вид исследования'!B:E,4,0))</f>
        <v>45675</v>
      </c>
      <c r="AM348" s="2">
        <f>IF(AK348="","",AK348+VLOOKUP(I348,'Вид исследования'!B:F,5,0))</f>
        <v>45675</v>
      </c>
      <c r="AN348" s="14">
        <v>45674</v>
      </c>
      <c r="AP348" s="11" t="s">
        <v>189</v>
      </c>
      <c r="AQ348" t="str">
        <f>IFERROR(IF(L348="","",VLOOKUP(L348&amp;I348,Продукция!A:K,11,0)),"обратитесь к админ справочника")</f>
        <v>согласно рекомендациям производителя теста</v>
      </c>
      <c r="AR348" s="11" t="s">
        <v>4823</v>
      </c>
      <c r="AS348" t="str">
        <f>IFERROR(IF(L348="","",VLOOKUP(L348&amp;I348,Продукция!A:J,10,0)),"обратитесь к админ справочника")</f>
        <v>инструкция тест- ситема Биочек СК -132</v>
      </c>
      <c r="AT348" s="11" t="s">
        <v>4823</v>
      </c>
      <c r="AU348" s="11" t="s">
        <v>4823</v>
      </c>
      <c r="AV348" s="11" t="s">
        <v>2673</v>
      </c>
      <c r="AW348" s="11" t="s">
        <v>4824</v>
      </c>
      <c r="AX348" s="11" t="s">
        <v>833</v>
      </c>
      <c r="AY348" s="11" t="s">
        <v>893</v>
      </c>
      <c r="AZ348" s="11">
        <v>153</v>
      </c>
      <c r="BA348" s="11">
        <v>40</v>
      </c>
      <c r="BC348" s="11" t="s">
        <v>4926</v>
      </c>
    </row>
    <row r="349" spans="1:55" x14ac:dyDescent="0.25">
      <c r="A349" t="str">
        <f t="shared" si="9"/>
        <v>С/46MG (BioChek) микоплазма галлисептикум уровень антител</v>
      </c>
      <c r="B349" t="str">
        <f>IF(E349="","",INDEX(Лаборатории!A:A,MATCH('Производственный контроль'!E349,Лаборатории!B:B,0)))</f>
        <v xml:space="preserve">КУРИНОЕ ЦАРСТВО АО </v>
      </c>
      <c r="C349" t="str">
        <f>IF(E349="","",VLOOKUP(E349,Лаборатории!B:D,3,0))</f>
        <v>U377_CHL</v>
      </c>
      <c r="D349" s="12">
        <v>45667</v>
      </c>
      <c r="E349" s="11" t="s">
        <v>793</v>
      </c>
      <c r="F349" s="11" t="s">
        <v>544</v>
      </c>
      <c r="G349" s="11" t="s">
        <v>542</v>
      </c>
      <c r="H349" s="11" t="s">
        <v>262</v>
      </c>
      <c r="I349" s="11" t="s">
        <v>3422</v>
      </c>
      <c r="J349" t="str">
        <f>IF(L349="","",VLOOKUP(L349,Продукция!B:D,3,0))</f>
        <v>Биологический_материал</v>
      </c>
      <c r="K349" t="str">
        <f>IF(L349="","",VLOOKUP(L349,Продукция!B:C,2,0))</f>
        <v>Сыворотка крови</v>
      </c>
      <c r="L349" s="151" t="s">
        <v>302</v>
      </c>
      <c r="M349">
        <f>IF(L349="","",VLOOKUP(L349,Продукция!B:L,11,0))</f>
        <v>0</v>
      </c>
      <c r="N349" s="11" t="s">
        <v>873</v>
      </c>
      <c r="P349" s="11" t="s">
        <v>340</v>
      </c>
      <c r="Q349" s="11" t="s">
        <v>854</v>
      </c>
      <c r="R349" s="153" t="s">
        <v>4918</v>
      </c>
      <c r="S349" s="11">
        <v>19</v>
      </c>
      <c r="T349" s="11" t="s">
        <v>4925</v>
      </c>
      <c r="V349" s="14">
        <v>45659</v>
      </c>
      <c r="Z349" s="11" t="s">
        <v>4823</v>
      </c>
      <c r="AA349" s="15">
        <v>0.47569444444444442</v>
      </c>
      <c r="AB349" t="str">
        <f>IF(L349="","",VLOOKUP(L349&amp;I349,Продукция!A:I,9,0))</f>
        <v>рекомендация производителя набора</v>
      </c>
      <c r="AC349" s="14">
        <v>45674</v>
      </c>
      <c r="AD349" s="11" t="s">
        <v>2673</v>
      </c>
      <c r="AE349" s="11" t="s">
        <v>4823</v>
      </c>
      <c r="AF349" t="str">
        <f>IF(AD349="","",VLOOKUP(AD349,'Сотрудники и ссылки'!A:B,2,0))</f>
        <v>Серолог</v>
      </c>
      <c r="AG349">
        <f>IF(AD349="","",VLOOKUP(AD349,'Сотрудники и ссылки'!A:C,3,0))</f>
        <v>20001771</v>
      </c>
      <c r="AH349" s="11" t="s">
        <v>2673</v>
      </c>
      <c r="AI349" t="str">
        <f>IF(AH349="","",VLOOKUP(AH349,'Сотрудники и ссылки'!A:B,2,0))</f>
        <v>Серолог</v>
      </c>
      <c r="AJ349">
        <f>IF(AH349="","",VLOOKUP(AH349,'Сотрудники и ссылки'!A:C,3,0))</f>
        <v>20001771</v>
      </c>
      <c r="AK349" s="14">
        <v>45674</v>
      </c>
      <c r="AL349" s="2">
        <f>IF(AK349="","",AK349+VLOOKUP(I349,'Вид исследования'!B:E,4,0))</f>
        <v>45675</v>
      </c>
      <c r="AM349" s="2">
        <f>IF(AK349="","",AK349+VLOOKUP(I349,'Вид исследования'!B:F,5,0))</f>
        <v>45675</v>
      </c>
      <c r="AN349" s="14">
        <v>45674</v>
      </c>
      <c r="AP349" s="11" t="s">
        <v>189</v>
      </c>
      <c r="AQ349" t="str">
        <f>IFERROR(IF(L349="","",VLOOKUP(L349&amp;I349,Продукция!A:K,11,0)),"обратитесь к админ справочника")</f>
        <v>согласно рекомендациям производителя теста</v>
      </c>
      <c r="AR349" s="11" t="s">
        <v>4823</v>
      </c>
      <c r="AS349" t="str">
        <f>IFERROR(IF(L349="","",VLOOKUP(L349&amp;I349,Продукция!A:J,10,0)),"обратитесь к админ справочника")</f>
        <v>инструкция тест- ситема Биочек СК -114</v>
      </c>
      <c r="AT349" s="11" t="s">
        <v>4823</v>
      </c>
      <c r="AU349" s="11" t="s">
        <v>4823</v>
      </c>
      <c r="AV349" s="11" t="s">
        <v>2673</v>
      </c>
      <c r="AW349" s="11" t="s">
        <v>4824</v>
      </c>
      <c r="AX349" s="11" t="s">
        <v>363</v>
      </c>
      <c r="AY349" s="11" t="s">
        <v>2732</v>
      </c>
      <c r="AZ349" s="11">
        <v>153</v>
      </c>
      <c r="BA349" s="11">
        <v>40</v>
      </c>
      <c r="BC349" s="11" t="s">
        <v>4926</v>
      </c>
    </row>
    <row r="350" spans="1:55" x14ac:dyDescent="0.25">
      <c r="A350" t="str">
        <f t="shared" si="9"/>
        <v>С/46MG (BioChek) микоплазма галлисептикум уровень антител</v>
      </c>
      <c r="B350" t="str">
        <f>IF(E350="","",INDEX(Лаборатории!A:A,MATCH('Производственный контроль'!E350,Лаборатории!B:B,0)))</f>
        <v xml:space="preserve">КУРИНОЕ ЦАРСТВО АО </v>
      </c>
      <c r="C350" t="str">
        <f>IF(E350="","",VLOOKUP(E350,Лаборатории!B:D,3,0))</f>
        <v>U377_CHL</v>
      </c>
      <c r="D350" s="12">
        <v>45667</v>
      </c>
      <c r="E350" s="11" t="s">
        <v>793</v>
      </c>
      <c r="F350" s="11" t="s">
        <v>544</v>
      </c>
      <c r="G350" s="11" t="s">
        <v>542</v>
      </c>
      <c r="H350" s="11" t="s">
        <v>262</v>
      </c>
      <c r="I350" s="11" t="s">
        <v>3422</v>
      </c>
      <c r="J350" t="str">
        <f>IF(L350="","",VLOOKUP(L350,Продукция!B:D,3,0))</f>
        <v>Биологический_материал</v>
      </c>
      <c r="K350" t="str">
        <f>IF(L350="","",VLOOKUP(L350,Продукция!B:C,2,0))</f>
        <v>Сыворотка крови</v>
      </c>
      <c r="L350" s="151" t="s">
        <v>302</v>
      </c>
      <c r="M350">
        <f>IF(L350="","",VLOOKUP(L350,Продукция!B:L,11,0))</f>
        <v>0</v>
      </c>
      <c r="N350" s="11" t="s">
        <v>873</v>
      </c>
      <c r="P350" s="11" t="s">
        <v>340</v>
      </c>
      <c r="Q350" s="11" t="s">
        <v>854</v>
      </c>
      <c r="R350" s="153" t="s">
        <v>4923</v>
      </c>
      <c r="S350" s="11">
        <v>19</v>
      </c>
      <c r="T350" s="11" t="s">
        <v>4925</v>
      </c>
      <c r="V350" s="14">
        <v>45660</v>
      </c>
      <c r="Z350" s="11" t="s">
        <v>4823</v>
      </c>
      <c r="AA350" s="15">
        <v>0.47569444444444442</v>
      </c>
      <c r="AB350" t="str">
        <f>IF(L350="","",VLOOKUP(L350&amp;I350,Продукция!A:I,9,0))</f>
        <v>рекомендация производителя набора</v>
      </c>
      <c r="AC350" s="14">
        <v>45674</v>
      </c>
      <c r="AD350" s="11" t="s">
        <v>2673</v>
      </c>
      <c r="AE350" s="11" t="s">
        <v>4823</v>
      </c>
      <c r="AF350" t="str">
        <f>IF(AD350="","",VLOOKUP(AD350,'Сотрудники и ссылки'!A:B,2,0))</f>
        <v>Серолог</v>
      </c>
      <c r="AG350">
        <f>IF(AD350="","",VLOOKUP(AD350,'Сотрудники и ссылки'!A:C,3,0))</f>
        <v>20001771</v>
      </c>
      <c r="AH350" s="11" t="s">
        <v>2673</v>
      </c>
      <c r="AI350" t="str">
        <f>IF(AH350="","",VLOOKUP(AH350,'Сотрудники и ссылки'!A:B,2,0))</f>
        <v>Серолог</v>
      </c>
      <c r="AJ350">
        <f>IF(AH350="","",VLOOKUP(AH350,'Сотрудники и ссылки'!A:C,3,0))</f>
        <v>20001771</v>
      </c>
      <c r="AK350" s="14">
        <v>45674</v>
      </c>
      <c r="AL350" s="2">
        <f>IF(AK350="","",AK350+VLOOKUP(I350,'Вид исследования'!B:E,4,0))</f>
        <v>45675</v>
      </c>
      <c r="AM350" s="2">
        <f>IF(AK350="","",AK350+VLOOKUP(I350,'Вид исследования'!B:F,5,0))</f>
        <v>45675</v>
      </c>
      <c r="AN350" s="14">
        <v>45674</v>
      </c>
      <c r="AP350" s="11" t="s">
        <v>189</v>
      </c>
      <c r="AQ350" t="str">
        <f>IFERROR(IF(L350="","",VLOOKUP(L350&amp;I350,Продукция!A:K,11,0)),"обратитесь к админ справочника")</f>
        <v>согласно рекомендациям производителя теста</v>
      </c>
      <c r="AR350" s="11" t="s">
        <v>4823</v>
      </c>
      <c r="AS350" t="str">
        <f>IFERROR(IF(L350="","",VLOOKUP(L350&amp;I350,Продукция!A:J,10,0)),"обратитесь к админ справочника")</f>
        <v>инструкция тест- ситема Биочек СК -114</v>
      </c>
      <c r="AT350" s="11" t="s">
        <v>4823</v>
      </c>
      <c r="AU350" s="11" t="s">
        <v>4823</v>
      </c>
      <c r="AV350" s="11" t="s">
        <v>2673</v>
      </c>
      <c r="AW350" s="11" t="s">
        <v>4824</v>
      </c>
      <c r="AX350" s="11" t="s">
        <v>363</v>
      </c>
      <c r="AY350" s="11" t="s">
        <v>2737</v>
      </c>
      <c r="AZ350" s="11">
        <v>153</v>
      </c>
      <c r="BA350" s="11">
        <v>40</v>
      </c>
      <c r="BC350" s="11" t="s">
        <v>4926</v>
      </c>
    </row>
    <row r="351" spans="1:55" x14ac:dyDescent="0.25">
      <c r="A351" t="str">
        <f t="shared" si="9"/>
        <v>С/46MG (BioChek) микоплазма галлисептикум уровень антител</v>
      </c>
      <c r="B351" t="str">
        <f>IF(E351="","",INDEX(Лаборатории!A:A,MATCH('Производственный контроль'!E351,Лаборатории!B:B,0)))</f>
        <v xml:space="preserve">КУРИНОЕ ЦАРСТВО АО </v>
      </c>
      <c r="C351" t="str">
        <f>IF(E351="","",VLOOKUP(E351,Лаборатории!B:D,3,0))</f>
        <v>U377_CHL</v>
      </c>
      <c r="D351" s="12">
        <v>45667</v>
      </c>
      <c r="E351" s="11" t="s">
        <v>793</v>
      </c>
      <c r="F351" s="11" t="s">
        <v>544</v>
      </c>
      <c r="G351" s="11" t="s">
        <v>542</v>
      </c>
      <c r="H351" s="11" t="s">
        <v>262</v>
      </c>
      <c r="I351" s="11" t="s">
        <v>3422</v>
      </c>
      <c r="J351" t="str">
        <f>IF(L351="","",VLOOKUP(L351,Продукция!B:D,3,0))</f>
        <v>Биологический_материал</v>
      </c>
      <c r="K351" t="str">
        <f>IF(L351="","",VLOOKUP(L351,Продукция!B:C,2,0))</f>
        <v>Сыворотка крови</v>
      </c>
      <c r="L351" s="151" t="s">
        <v>302</v>
      </c>
      <c r="M351">
        <f>IF(L351="","",VLOOKUP(L351,Продукция!B:L,11,0))</f>
        <v>0</v>
      </c>
      <c r="N351" s="11" t="s">
        <v>873</v>
      </c>
      <c r="P351" s="11" t="s">
        <v>340</v>
      </c>
      <c r="Q351" s="11" t="s">
        <v>854</v>
      </c>
      <c r="R351" s="153" t="s">
        <v>4897</v>
      </c>
      <c r="S351" s="11">
        <v>18</v>
      </c>
      <c r="T351" s="11" t="s">
        <v>4925</v>
      </c>
      <c r="V351" s="14">
        <v>45660</v>
      </c>
      <c r="Z351" s="11" t="s">
        <v>4823</v>
      </c>
      <c r="AA351" s="15">
        <v>0.47569444444444442</v>
      </c>
      <c r="AB351" t="str">
        <f>IF(L351="","",VLOOKUP(L351&amp;I351,Продукция!A:I,9,0))</f>
        <v>рекомендация производителя набора</v>
      </c>
      <c r="AC351" s="14">
        <v>45674</v>
      </c>
      <c r="AD351" s="11" t="s">
        <v>2673</v>
      </c>
      <c r="AE351" s="11" t="s">
        <v>4823</v>
      </c>
      <c r="AF351" t="str">
        <f>IF(AD351="","",VLOOKUP(AD351,'Сотрудники и ссылки'!A:B,2,0))</f>
        <v>Серолог</v>
      </c>
      <c r="AG351">
        <f>IF(AD351="","",VLOOKUP(AD351,'Сотрудники и ссылки'!A:C,3,0))</f>
        <v>20001771</v>
      </c>
      <c r="AH351" s="11" t="s">
        <v>2673</v>
      </c>
      <c r="AI351" t="str">
        <f>IF(AH351="","",VLOOKUP(AH351,'Сотрудники и ссылки'!A:B,2,0))</f>
        <v>Серолог</v>
      </c>
      <c r="AJ351">
        <f>IF(AH351="","",VLOOKUP(AH351,'Сотрудники и ссылки'!A:C,3,0))</f>
        <v>20001771</v>
      </c>
      <c r="AK351" s="14">
        <v>45674</v>
      </c>
      <c r="AL351" s="2">
        <f>IF(AK351="","",AK351+VLOOKUP(I351,'Вид исследования'!B:E,4,0))</f>
        <v>45675</v>
      </c>
      <c r="AM351" s="2">
        <f>IF(AK351="","",AK351+VLOOKUP(I351,'Вид исследования'!B:F,5,0))</f>
        <v>45675</v>
      </c>
      <c r="AN351" s="14">
        <v>45674</v>
      </c>
      <c r="AP351" s="11" t="s">
        <v>189</v>
      </c>
      <c r="AQ351" t="str">
        <f>IFERROR(IF(L351="","",VLOOKUP(L351&amp;I351,Продукция!A:K,11,0)),"обратитесь к админ справочника")</f>
        <v>согласно рекомендациям производителя теста</v>
      </c>
      <c r="AR351" s="11" t="s">
        <v>4823</v>
      </c>
      <c r="AS351" t="str">
        <f>IFERROR(IF(L351="","",VLOOKUP(L351&amp;I351,Продукция!A:J,10,0)),"обратитесь к админ справочника")</f>
        <v>инструкция тест- ситема Биочек СК -114</v>
      </c>
      <c r="AT351" s="11" t="s">
        <v>4823</v>
      </c>
      <c r="AU351" s="11" t="s">
        <v>4823</v>
      </c>
      <c r="AV351" s="11" t="s">
        <v>2673</v>
      </c>
      <c r="AW351" s="11" t="s">
        <v>4824</v>
      </c>
      <c r="AX351" s="11" t="s">
        <v>833</v>
      </c>
      <c r="AY351" s="11" t="s">
        <v>899</v>
      </c>
      <c r="AZ351" s="11">
        <v>153</v>
      </c>
      <c r="BA351" s="11">
        <v>40</v>
      </c>
      <c r="BC351" s="11" t="s">
        <v>4926</v>
      </c>
    </row>
    <row r="352" spans="1:55" x14ac:dyDescent="0.25">
      <c r="A352" t="str">
        <f t="shared" si="9"/>
        <v>С/46MG (BioChek) микоплазма галлисептикум уровень антител</v>
      </c>
      <c r="B352" t="str">
        <f>IF(E352="","",INDEX(Лаборатории!A:A,MATCH('Производственный контроль'!E352,Лаборатории!B:B,0)))</f>
        <v xml:space="preserve">КУРИНОЕ ЦАРСТВО АО </v>
      </c>
      <c r="C352" t="str">
        <f>IF(E352="","",VLOOKUP(E352,Лаборатории!B:D,3,0))</f>
        <v>U377_CHL</v>
      </c>
      <c r="D352" s="12">
        <v>45667</v>
      </c>
      <c r="E352" s="11" t="s">
        <v>793</v>
      </c>
      <c r="F352" s="11" t="s">
        <v>544</v>
      </c>
      <c r="G352" s="11" t="s">
        <v>542</v>
      </c>
      <c r="H352" s="11" t="s">
        <v>262</v>
      </c>
      <c r="I352" s="11" t="s">
        <v>3422</v>
      </c>
      <c r="J352" t="str">
        <f>IF(L352="","",VLOOKUP(L352,Продукция!B:D,3,0))</f>
        <v>Биологический_материал</v>
      </c>
      <c r="K352" t="str">
        <f>IF(L352="","",VLOOKUP(L352,Продукция!B:C,2,0))</f>
        <v>Сыворотка крови</v>
      </c>
      <c r="L352" s="151" t="s">
        <v>302</v>
      </c>
      <c r="M352">
        <f>IF(L352="","",VLOOKUP(L352,Продукция!B:L,11,0))</f>
        <v>0</v>
      </c>
      <c r="N352" s="11" t="s">
        <v>873</v>
      </c>
      <c r="P352" s="11" t="s">
        <v>340</v>
      </c>
      <c r="Q352" s="11" t="s">
        <v>854</v>
      </c>
      <c r="R352" s="153" t="s">
        <v>4905</v>
      </c>
      <c r="S352" s="11">
        <v>18</v>
      </c>
      <c r="T352" s="11" t="s">
        <v>4925</v>
      </c>
      <c r="V352" s="14">
        <v>45662</v>
      </c>
      <c r="Z352" s="11" t="s">
        <v>4823</v>
      </c>
      <c r="AA352" s="15">
        <v>0.47569444444444442</v>
      </c>
      <c r="AB352" t="str">
        <f>IF(L352="","",VLOOKUP(L352&amp;I352,Продукция!A:I,9,0))</f>
        <v>рекомендация производителя набора</v>
      </c>
      <c r="AC352" s="14">
        <v>45674</v>
      </c>
      <c r="AD352" s="11" t="s">
        <v>2673</v>
      </c>
      <c r="AE352" s="11" t="s">
        <v>4823</v>
      </c>
      <c r="AF352" t="str">
        <f>IF(AD352="","",VLOOKUP(AD352,'Сотрудники и ссылки'!A:B,2,0))</f>
        <v>Серолог</v>
      </c>
      <c r="AG352">
        <f>IF(AD352="","",VLOOKUP(AD352,'Сотрудники и ссылки'!A:C,3,0))</f>
        <v>20001771</v>
      </c>
      <c r="AH352" s="11" t="s">
        <v>2673</v>
      </c>
      <c r="AI352" t="str">
        <f>IF(AH352="","",VLOOKUP(AH352,'Сотрудники и ссылки'!A:B,2,0))</f>
        <v>Серолог</v>
      </c>
      <c r="AJ352">
        <f>IF(AH352="","",VLOOKUP(AH352,'Сотрудники и ссылки'!A:C,3,0))</f>
        <v>20001771</v>
      </c>
      <c r="AK352" s="14">
        <v>45674</v>
      </c>
      <c r="AL352" s="2">
        <f>IF(AK352="","",AK352+VLOOKUP(I352,'Вид исследования'!B:E,4,0))</f>
        <v>45675</v>
      </c>
      <c r="AM352" s="2">
        <f>IF(AK352="","",AK352+VLOOKUP(I352,'Вид исследования'!B:F,5,0))</f>
        <v>45675</v>
      </c>
      <c r="AN352" s="14">
        <v>45674</v>
      </c>
      <c r="AP352" s="11" t="s">
        <v>189</v>
      </c>
      <c r="AQ352" t="str">
        <f>IFERROR(IF(L352="","",VLOOKUP(L352&amp;I352,Продукция!A:K,11,0)),"обратитесь к админ справочника")</f>
        <v>согласно рекомендациям производителя теста</v>
      </c>
      <c r="AR352" s="11" t="s">
        <v>4823</v>
      </c>
      <c r="AS352" t="str">
        <f>IFERROR(IF(L352="","",VLOOKUP(L352&amp;I352,Продукция!A:J,10,0)),"обратитесь к админ справочника")</f>
        <v>инструкция тест- ситема Биочек СК -114</v>
      </c>
      <c r="AT352" s="11" t="s">
        <v>4823</v>
      </c>
      <c r="AU352" s="11" t="s">
        <v>4823</v>
      </c>
      <c r="AV352" s="11" t="s">
        <v>2673</v>
      </c>
      <c r="AW352" s="11" t="s">
        <v>4824</v>
      </c>
      <c r="AX352" s="11" t="s">
        <v>833</v>
      </c>
      <c r="AY352" s="11" t="s">
        <v>912</v>
      </c>
      <c r="AZ352" s="11">
        <v>153</v>
      </c>
      <c r="BA352" s="11">
        <v>40</v>
      </c>
      <c r="BC352" s="11" t="s">
        <v>4926</v>
      </c>
    </row>
    <row r="353" spans="1:55" x14ac:dyDescent="0.25">
      <c r="A353" t="str">
        <f t="shared" si="9"/>
        <v>С/46MG (BioChek) микоплазма галлисептикум уровень антител</v>
      </c>
      <c r="B353" t="str">
        <f>IF(E353="","",INDEX(Лаборатории!A:A,MATCH('Производственный контроль'!E353,Лаборатории!B:B,0)))</f>
        <v xml:space="preserve">КУРИНОЕ ЦАРСТВО АО </v>
      </c>
      <c r="C353" t="str">
        <f>IF(E353="","",VLOOKUP(E353,Лаборатории!B:D,3,0))</f>
        <v>U377_CHL</v>
      </c>
      <c r="D353" s="12">
        <v>45667</v>
      </c>
      <c r="E353" s="11" t="s">
        <v>793</v>
      </c>
      <c r="F353" s="11" t="s">
        <v>544</v>
      </c>
      <c r="G353" s="11" t="s">
        <v>542</v>
      </c>
      <c r="H353" s="11" t="s">
        <v>262</v>
      </c>
      <c r="I353" s="11" t="s">
        <v>3422</v>
      </c>
      <c r="J353" t="str">
        <f>IF(L353="","",VLOOKUP(L353,Продукция!B:D,3,0))</f>
        <v>Биологический_материал</v>
      </c>
      <c r="K353" t="str">
        <f>IF(L353="","",VLOOKUP(L353,Продукция!B:C,2,0))</f>
        <v>Сыворотка крови</v>
      </c>
      <c r="L353" s="151" t="s">
        <v>302</v>
      </c>
      <c r="M353">
        <f>IF(L353="","",VLOOKUP(L353,Продукция!B:L,11,0))</f>
        <v>0</v>
      </c>
      <c r="N353" s="11" t="s">
        <v>873</v>
      </c>
      <c r="P353" s="11" t="s">
        <v>340</v>
      </c>
      <c r="Q353" s="11" t="s">
        <v>854</v>
      </c>
      <c r="R353" s="153" t="s">
        <v>4906</v>
      </c>
      <c r="S353" s="11">
        <v>18</v>
      </c>
      <c r="T353" s="11" t="s">
        <v>4925</v>
      </c>
      <c r="V353" s="14">
        <v>45662</v>
      </c>
      <c r="Z353" s="11" t="s">
        <v>4823</v>
      </c>
      <c r="AA353" s="15">
        <v>0.47569444444444442</v>
      </c>
      <c r="AB353" t="str">
        <f>IF(L353="","",VLOOKUP(L353&amp;I353,Продукция!A:I,9,0))</f>
        <v>рекомендация производителя набора</v>
      </c>
      <c r="AC353" s="14">
        <v>45674</v>
      </c>
      <c r="AD353" s="11" t="s">
        <v>2673</v>
      </c>
      <c r="AE353" s="11" t="s">
        <v>4823</v>
      </c>
      <c r="AF353" t="str">
        <f>IF(AD353="","",VLOOKUP(AD353,'Сотрудники и ссылки'!A:B,2,0))</f>
        <v>Серолог</v>
      </c>
      <c r="AG353">
        <f>IF(AD353="","",VLOOKUP(AD353,'Сотрудники и ссылки'!A:C,3,0))</f>
        <v>20001771</v>
      </c>
      <c r="AH353" s="11" t="s">
        <v>2673</v>
      </c>
      <c r="AI353" t="str">
        <f>IF(AH353="","",VLOOKUP(AH353,'Сотрудники и ссылки'!A:B,2,0))</f>
        <v>Серолог</v>
      </c>
      <c r="AJ353">
        <f>IF(AH353="","",VLOOKUP(AH353,'Сотрудники и ссылки'!A:C,3,0))</f>
        <v>20001771</v>
      </c>
      <c r="AK353" s="14">
        <v>45674</v>
      </c>
      <c r="AL353" s="2">
        <f>IF(AK353="","",AK353+VLOOKUP(I353,'Вид исследования'!B:E,4,0))</f>
        <v>45675</v>
      </c>
      <c r="AM353" s="2">
        <f>IF(AK353="","",AK353+VLOOKUP(I353,'Вид исследования'!B:F,5,0))</f>
        <v>45675</v>
      </c>
      <c r="AN353" s="14">
        <v>45674</v>
      </c>
      <c r="AP353" s="11" t="s">
        <v>189</v>
      </c>
      <c r="AQ353" t="str">
        <f>IFERROR(IF(L353="","",VLOOKUP(L353&amp;I353,Продукция!A:K,11,0)),"обратитесь к админ справочника")</f>
        <v>согласно рекомендациям производителя теста</v>
      </c>
      <c r="AR353" s="11" t="s">
        <v>4823</v>
      </c>
      <c r="AS353" t="str">
        <f>IFERROR(IF(L353="","",VLOOKUP(L353&amp;I353,Продукция!A:J,10,0)),"обратитесь к админ справочника")</f>
        <v>инструкция тест- ситема Биочек СК -114</v>
      </c>
      <c r="AT353" s="11" t="s">
        <v>4823</v>
      </c>
      <c r="AU353" s="11" t="s">
        <v>4823</v>
      </c>
      <c r="AV353" s="11" t="s">
        <v>2673</v>
      </c>
      <c r="AW353" s="11" t="s">
        <v>4824</v>
      </c>
      <c r="AX353" s="11" t="s">
        <v>833</v>
      </c>
      <c r="AY353" s="11" t="s">
        <v>893</v>
      </c>
      <c r="AZ353" s="11">
        <v>153</v>
      </c>
      <c r="BA353" s="11">
        <v>40</v>
      </c>
      <c r="BC353" s="11" t="s">
        <v>4926</v>
      </c>
    </row>
    <row r="354" spans="1:55" x14ac:dyDescent="0.25">
      <c r="A354" t="str">
        <f t="shared" si="9"/>
        <v>С/46MS (BioChek) микоплазма синовия уровень антител</v>
      </c>
      <c r="B354" t="str">
        <f>IF(E354="","",INDEX(Лаборатории!A:A,MATCH('Производственный контроль'!E354,Лаборатории!B:B,0)))</f>
        <v xml:space="preserve">КУРИНОЕ ЦАРСТВО АО </v>
      </c>
      <c r="C354" t="str">
        <f>IF(E354="","",VLOOKUP(E354,Лаборатории!B:D,3,0))</f>
        <v>U377_CHL</v>
      </c>
      <c r="D354" s="12">
        <v>45667</v>
      </c>
      <c r="E354" s="11" t="s">
        <v>793</v>
      </c>
      <c r="F354" s="11" t="s">
        <v>544</v>
      </c>
      <c r="G354" s="11" t="s">
        <v>542</v>
      </c>
      <c r="H354" s="11" t="s">
        <v>262</v>
      </c>
      <c r="I354" s="11" t="s">
        <v>3423</v>
      </c>
      <c r="J354" t="str">
        <f>IF(L354="","",VLOOKUP(L354,Продукция!B:D,3,0))</f>
        <v>Биологический_материал</v>
      </c>
      <c r="K354" t="str">
        <f>IF(L354="","",VLOOKUP(L354,Продукция!B:C,2,0))</f>
        <v>Сыворотка крови</v>
      </c>
      <c r="L354" s="151" t="s">
        <v>302</v>
      </c>
      <c r="M354">
        <f>IF(L354="","",VLOOKUP(L354,Продукция!B:L,11,0))</f>
        <v>0</v>
      </c>
      <c r="N354" s="11" t="s">
        <v>873</v>
      </c>
      <c r="P354" s="11" t="s">
        <v>340</v>
      </c>
      <c r="Q354" s="11" t="s">
        <v>854</v>
      </c>
      <c r="R354" s="153" t="s">
        <v>4918</v>
      </c>
      <c r="S354" s="11">
        <v>19</v>
      </c>
      <c r="T354" s="11" t="s">
        <v>4925</v>
      </c>
      <c r="V354" s="14">
        <v>45659</v>
      </c>
      <c r="Z354" s="11" t="s">
        <v>4823</v>
      </c>
      <c r="AA354" s="15">
        <v>0.47569444444444442</v>
      </c>
      <c r="AB354" t="str">
        <f>IF(L354="","",VLOOKUP(L354&amp;I354,Продукция!A:I,9,0))</f>
        <v>рекомендация производителя набора</v>
      </c>
      <c r="AC354" s="14">
        <v>45674</v>
      </c>
      <c r="AD354" s="11" t="s">
        <v>2673</v>
      </c>
      <c r="AE354" s="11" t="s">
        <v>4823</v>
      </c>
      <c r="AF354" t="str">
        <f>IF(AD354="","",VLOOKUP(AD354,'Сотрудники и ссылки'!A:B,2,0))</f>
        <v>Серолог</v>
      </c>
      <c r="AG354">
        <f>IF(AD354="","",VLOOKUP(AD354,'Сотрудники и ссылки'!A:C,3,0))</f>
        <v>20001771</v>
      </c>
      <c r="AH354" s="11" t="s">
        <v>2673</v>
      </c>
      <c r="AI354" t="str">
        <f>IF(AH354="","",VLOOKUP(AH354,'Сотрудники и ссылки'!A:B,2,0))</f>
        <v>Серолог</v>
      </c>
      <c r="AJ354">
        <f>IF(AH354="","",VLOOKUP(AH354,'Сотрудники и ссылки'!A:C,3,0))</f>
        <v>20001771</v>
      </c>
      <c r="AK354" s="14">
        <v>45674</v>
      </c>
      <c r="AL354" s="2">
        <f>IF(AK354="","",AK354+VLOOKUP(I354,'Вид исследования'!B:E,4,0))</f>
        <v>45675</v>
      </c>
      <c r="AM354" s="2">
        <f>IF(AK354="","",AK354+VLOOKUP(I354,'Вид исследования'!B:F,5,0))</f>
        <v>45675</v>
      </c>
      <c r="AN354" s="14">
        <v>45674</v>
      </c>
      <c r="AP354" s="11" t="s">
        <v>189</v>
      </c>
      <c r="AQ354" t="str">
        <f>IFERROR(IF(L354="","",VLOOKUP(L354&amp;I354,Продукция!A:K,11,0)),"обратитесь к админ справочника")</f>
        <v>согласно рекомендациям производителя теста</v>
      </c>
      <c r="AR354" s="11" t="s">
        <v>4823</v>
      </c>
      <c r="AS354" t="str">
        <f>IFERROR(IF(L354="","",VLOOKUP(L354&amp;I354,Продукция!A:J,10,0)),"обратитесь к админ справочника")</f>
        <v>инструкция тест- ситема Биочек СК -115</v>
      </c>
      <c r="AT354" s="11" t="s">
        <v>4823</v>
      </c>
      <c r="AU354" s="11" t="s">
        <v>4823</v>
      </c>
      <c r="AV354" s="11" t="s">
        <v>2673</v>
      </c>
      <c r="AW354" s="11" t="s">
        <v>4824</v>
      </c>
      <c r="AX354" s="11" t="s">
        <v>363</v>
      </c>
      <c r="AY354" s="11" t="s">
        <v>2732</v>
      </c>
      <c r="AZ354" s="11">
        <v>153</v>
      </c>
      <c r="BA354" s="11">
        <v>40</v>
      </c>
      <c r="BC354" s="11" t="s">
        <v>4926</v>
      </c>
    </row>
    <row r="355" spans="1:55" x14ac:dyDescent="0.25">
      <c r="A355" t="str">
        <f t="shared" si="9"/>
        <v>С/46MS (BioChek) микоплазма синовия уровень антител</v>
      </c>
      <c r="B355" t="str">
        <f>IF(E355="","",INDEX(Лаборатории!A:A,MATCH('Производственный контроль'!E355,Лаборатории!B:B,0)))</f>
        <v xml:space="preserve">КУРИНОЕ ЦАРСТВО АО </v>
      </c>
      <c r="C355" t="str">
        <f>IF(E355="","",VLOOKUP(E355,Лаборатории!B:D,3,0))</f>
        <v>U377_CHL</v>
      </c>
      <c r="D355" s="12">
        <v>45667</v>
      </c>
      <c r="E355" s="11" t="s">
        <v>793</v>
      </c>
      <c r="F355" s="11" t="s">
        <v>544</v>
      </c>
      <c r="G355" s="11" t="s">
        <v>542</v>
      </c>
      <c r="H355" s="11" t="s">
        <v>262</v>
      </c>
      <c r="I355" s="11" t="s">
        <v>3423</v>
      </c>
      <c r="J355" t="str">
        <f>IF(L355="","",VLOOKUP(L355,Продукция!B:D,3,0))</f>
        <v>Биологический_материал</v>
      </c>
      <c r="K355" t="str">
        <f>IF(L355="","",VLOOKUP(L355,Продукция!B:C,2,0))</f>
        <v>Сыворотка крови</v>
      </c>
      <c r="L355" s="151" t="s">
        <v>302</v>
      </c>
      <c r="M355">
        <f>IF(L355="","",VLOOKUP(L355,Продукция!B:L,11,0))</f>
        <v>0</v>
      </c>
      <c r="N355" s="11" t="s">
        <v>873</v>
      </c>
      <c r="P355" s="11" t="s">
        <v>340</v>
      </c>
      <c r="Q355" s="11" t="s">
        <v>854</v>
      </c>
      <c r="R355" s="153" t="s">
        <v>4923</v>
      </c>
      <c r="S355" s="11">
        <v>19</v>
      </c>
      <c r="T355" s="11" t="s">
        <v>4925</v>
      </c>
      <c r="V355" s="14">
        <v>45660</v>
      </c>
      <c r="Z355" s="11" t="s">
        <v>4823</v>
      </c>
      <c r="AA355" s="15">
        <v>0.47569444444444442</v>
      </c>
      <c r="AB355" t="str">
        <f>IF(L355="","",VLOOKUP(L355&amp;I355,Продукция!A:I,9,0))</f>
        <v>рекомендация производителя набора</v>
      </c>
      <c r="AC355" s="14">
        <v>45674</v>
      </c>
      <c r="AD355" s="11" t="s">
        <v>2673</v>
      </c>
      <c r="AE355" s="11" t="s">
        <v>4823</v>
      </c>
      <c r="AF355" t="str">
        <f>IF(AD355="","",VLOOKUP(AD355,'Сотрудники и ссылки'!A:B,2,0))</f>
        <v>Серолог</v>
      </c>
      <c r="AG355">
        <f>IF(AD355="","",VLOOKUP(AD355,'Сотрудники и ссылки'!A:C,3,0))</f>
        <v>20001771</v>
      </c>
      <c r="AH355" s="11" t="s">
        <v>2673</v>
      </c>
      <c r="AI355" t="str">
        <f>IF(AH355="","",VLOOKUP(AH355,'Сотрудники и ссылки'!A:B,2,0))</f>
        <v>Серолог</v>
      </c>
      <c r="AJ355">
        <f>IF(AH355="","",VLOOKUP(AH355,'Сотрудники и ссылки'!A:C,3,0))</f>
        <v>20001771</v>
      </c>
      <c r="AK355" s="14">
        <v>45674</v>
      </c>
      <c r="AL355" s="2">
        <f>IF(AK355="","",AK355+VLOOKUP(I355,'Вид исследования'!B:E,4,0))</f>
        <v>45675</v>
      </c>
      <c r="AM355" s="2">
        <f>IF(AK355="","",AK355+VLOOKUP(I355,'Вид исследования'!B:F,5,0))</f>
        <v>45675</v>
      </c>
      <c r="AN355" s="14">
        <v>45674</v>
      </c>
      <c r="AP355" s="11" t="s">
        <v>189</v>
      </c>
      <c r="AQ355" t="str">
        <f>IFERROR(IF(L355="","",VLOOKUP(L355&amp;I355,Продукция!A:K,11,0)),"обратитесь к админ справочника")</f>
        <v>согласно рекомендациям производителя теста</v>
      </c>
      <c r="AR355" s="11" t="s">
        <v>4823</v>
      </c>
      <c r="AS355" t="str">
        <f>IFERROR(IF(L355="","",VLOOKUP(L355&amp;I355,Продукция!A:J,10,0)),"обратитесь к админ справочника")</f>
        <v>инструкция тест- ситема Биочек СК -115</v>
      </c>
      <c r="AT355" s="11" t="s">
        <v>4823</v>
      </c>
      <c r="AU355" s="11" t="s">
        <v>4823</v>
      </c>
      <c r="AV355" s="11" t="s">
        <v>2673</v>
      </c>
      <c r="AW355" s="11" t="s">
        <v>4824</v>
      </c>
      <c r="AX355" s="11" t="s">
        <v>363</v>
      </c>
      <c r="AY355" s="11" t="s">
        <v>2737</v>
      </c>
      <c r="AZ355" s="11">
        <v>153</v>
      </c>
      <c r="BA355" s="11">
        <v>40</v>
      </c>
      <c r="BC355" s="11" t="s">
        <v>4926</v>
      </c>
    </row>
    <row r="356" spans="1:55" x14ac:dyDescent="0.25">
      <c r="A356" t="str">
        <f t="shared" si="9"/>
        <v>С/46MS (BioChek) микоплазма синовия уровень антител</v>
      </c>
      <c r="B356" t="str">
        <f>IF(E356="","",INDEX(Лаборатории!A:A,MATCH('Производственный контроль'!E356,Лаборатории!B:B,0)))</f>
        <v xml:space="preserve">КУРИНОЕ ЦАРСТВО АО </v>
      </c>
      <c r="C356" t="str">
        <f>IF(E356="","",VLOOKUP(E356,Лаборатории!B:D,3,0))</f>
        <v>U377_CHL</v>
      </c>
      <c r="D356" s="12">
        <v>45667</v>
      </c>
      <c r="E356" s="11" t="s">
        <v>793</v>
      </c>
      <c r="F356" s="11" t="s">
        <v>544</v>
      </c>
      <c r="G356" s="11" t="s">
        <v>542</v>
      </c>
      <c r="H356" s="11" t="s">
        <v>262</v>
      </c>
      <c r="I356" s="11" t="s">
        <v>3423</v>
      </c>
      <c r="J356" t="str">
        <f>IF(L356="","",VLOOKUP(L356,Продукция!B:D,3,0))</f>
        <v>Биологический_материал</v>
      </c>
      <c r="K356" t="str">
        <f>IF(L356="","",VLOOKUP(L356,Продукция!B:C,2,0))</f>
        <v>Сыворотка крови</v>
      </c>
      <c r="L356" s="151" t="s">
        <v>302</v>
      </c>
      <c r="M356">
        <f>IF(L356="","",VLOOKUP(L356,Продукция!B:L,11,0))</f>
        <v>0</v>
      </c>
      <c r="N356" s="11" t="s">
        <v>873</v>
      </c>
      <c r="P356" s="11" t="s">
        <v>340</v>
      </c>
      <c r="Q356" s="11" t="s">
        <v>854</v>
      </c>
      <c r="R356" s="153" t="s">
        <v>4897</v>
      </c>
      <c r="S356" s="11">
        <v>18</v>
      </c>
      <c r="T356" s="11" t="s">
        <v>4925</v>
      </c>
      <c r="V356" s="14">
        <v>45660</v>
      </c>
      <c r="Z356" s="11" t="s">
        <v>4823</v>
      </c>
      <c r="AA356" s="15">
        <v>0.47569444444444442</v>
      </c>
      <c r="AB356" t="str">
        <f>IF(L356="","",VLOOKUP(L356&amp;I356,Продукция!A:I,9,0))</f>
        <v>рекомендация производителя набора</v>
      </c>
      <c r="AC356" s="14">
        <v>45674</v>
      </c>
      <c r="AD356" s="11" t="s">
        <v>2673</v>
      </c>
      <c r="AE356" s="11" t="s">
        <v>4823</v>
      </c>
      <c r="AF356" t="str">
        <f>IF(AD356="","",VLOOKUP(AD356,'Сотрудники и ссылки'!A:B,2,0))</f>
        <v>Серолог</v>
      </c>
      <c r="AG356">
        <f>IF(AD356="","",VLOOKUP(AD356,'Сотрудники и ссылки'!A:C,3,0))</f>
        <v>20001771</v>
      </c>
      <c r="AH356" s="11" t="s">
        <v>2673</v>
      </c>
      <c r="AI356" t="str">
        <f>IF(AH356="","",VLOOKUP(AH356,'Сотрудники и ссылки'!A:B,2,0))</f>
        <v>Серолог</v>
      </c>
      <c r="AJ356">
        <f>IF(AH356="","",VLOOKUP(AH356,'Сотрудники и ссылки'!A:C,3,0))</f>
        <v>20001771</v>
      </c>
      <c r="AK356" s="14">
        <v>45674</v>
      </c>
      <c r="AL356" s="2">
        <f>IF(AK356="","",AK356+VLOOKUP(I356,'Вид исследования'!B:E,4,0))</f>
        <v>45675</v>
      </c>
      <c r="AM356" s="2">
        <f>IF(AK356="","",AK356+VLOOKUP(I356,'Вид исследования'!B:F,5,0))</f>
        <v>45675</v>
      </c>
      <c r="AN356" s="14">
        <v>45674</v>
      </c>
      <c r="AP356" s="11" t="s">
        <v>189</v>
      </c>
      <c r="AQ356" t="str">
        <f>IFERROR(IF(L356="","",VLOOKUP(L356&amp;I356,Продукция!A:K,11,0)),"обратитесь к админ справочника")</f>
        <v>согласно рекомендациям производителя теста</v>
      </c>
      <c r="AR356" s="11" t="s">
        <v>4823</v>
      </c>
      <c r="AS356" t="str">
        <f>IFERROR(IF(L356="","",VLOOKUP(L356&amp;I356,Продукция!A:J,10,0)),"обратитесь к админ справочника")</f>
        <v>инструкция тест- ситема Биочек СК -115</v>
      </c>
      <c r="AT356" s="11" t="s">
        <v>4823</v>
      </c>
      <c r="AU356" s="11" t="s">
        <v>4823</v>
      </c>
      <c r="AV356" s="11" t="s">
        <v>2673</v>
      </c>
      <c r="AW356" s="11" t="s">
        <v>4824</v>
      </c>
      <c r="AX356" s="11" t="s">
        <v>833</v>
      </c>
      <c r="AY356" s="11" t="s">
        <v>899</v>
      </c>
      <c r="AZ356" s="11">
        <v>153</v>
      </c>
      <c r="BA356" s="11">
        <v>40</v>
      </c>
      <c r="BC356" s="11" t="s">
        <v>4926</v>
      </c>
    </row>
    <row r="357" spans="1:55" x14ac:dyDescent="0.25">
      <c r="A357" t="str">
        <f t="shared" si="9"/>
        <v>С/46MS (BioChek) микоплазма синовия уровень антител</v>
      </c>
      <c r="B357" t="str">
        <f>IF(E357="","",INDEX(Лаборатории!A:A,MATCH('Производственный контроль'!E357,Лаборатории!B:B,0)))</f>
        <v xml:space="preserve">КУРИНОЕ ЦАРСТВО АО </v>
      </c>
      <c r="C357" t="str">
        <f>IF(E357="","",VLOOKUP(E357,Лаборатории!B:D,3,0))</f>
        <v>U377_CHL</v>
      </c>
      <c r="D357" s="12">
        <v>45667</v>
      </c>
      <c r="E357" s="11" t="s">
        <v>793</v>
      </c>
      <c r="F357" s="11" t="s">
        <v>544</v>
      </c>
      <c r="G357" s="11" t="s">
        <v>542</v>
      </c>
      <c r="H357" s="11" t="s">
        <v>262</v>
      </c>
      <c r="I357" s="11" t="s">
        <v>3423</v>
      </c>
      <c r="J357" t="str">
        <f>IF(L357="","",VLOOKUP(L357,Продукция!B:D,3,0))</f>
        <v>Биологический_материал</v>
      </c>
      <c r="K357" t="str">
        <f>IF(L357="","",VLOOKUP(L357,Продукция!B:C,2,0))</f>
        <v>Сыворотка крови</v>
      </c>
      <c r="L357" s="151" t="s">
        <v>302</v>
      </c>
      <c r="M357">
        <f>IF(L357="","",VLOOKUP(L357,Продукция!B:L,11,0))</f>
        <v>0</v>
      </c>
      <c r="N357" s="11" t="s">
        <v>873</v>
      </c>
      <c r="P357" s="11" t="s">
        <v>340</v>
      </c>
      <c r="Q357" s="11" t="s">
        <v>854</v>
      </c>
      <c r="R357" s="153" t="s">
        <v>4905</v>
      </c>
      <c r="S357" s="11">
        <v>18</v>
      </c>
      <c r="T357" s="11" t="s">
        <v>4925</v>
      </c>
      <c r="V357" s="14">
        <v>45662</v>
      </c>
      <c r="Z357" s="11" t="s">
        <v>4823</v>
      </c>
      <c r="AA357" s="15">
        <v>0.47569444444444442</v>
      </c>
      <c r="AB357" t="str">
        <f>IF(L357="","",VLOOKUP(L357&amp;I357,Продукция!A:I,9,0))</f>
        <v>рекомендация производителя набора</v>
      </c>
      <c r="AC357" s="14">
        <v>45674</v>
      </c>
      <c r="AD357" s="11" t="s">
        <v>2673</v>
      </c>
      <c r="AE357" s="11" t="s">
        <v>4823</v>
      </c>
      <c r="AF357" t="str">
        <f>IF(AD357="","",VLOOKUP(AD357,'Сотрудники и ссылки'!A:B,2,0))</f>
        <v>Серолог</v>
      </c>
      <c r="AG357">
        <f>IF(AD357="","",VLOOKUP(AD357,'Сотрудники и ссылки'!A:C,3,0))</f>
        <v>20001771</v>
      </c>
      <c r="AH357" s="11" t="s">
        <v>2673</v>
      </c>
      <c r="AI357" t="str">
        <f>IF(AH357="","",VLOOKUP(AH357,'Сотрудники и ссылки'!A:B,2,0))</f>
        <v>Серолог</v>
      </c>
      <c r="AJ357">
        <f>IF(AH357="","",VLOOKUP(AH357,'Сотрудники и ссылки'!A:C,3,0))</f>
        <v>20001771</v>
      </c>
      <c r="AK357" s="14">
        <v>45674</v>
      </c>
      <c r="AL357" s="2">
        <f>IF(AK357="","",AK357+VLOOKUP(I357,'Вид исследования'!B:E,4,0))</f>
        <v>45675</v>
      </c>
      <c r="AM357" s="2">
        <f>IF(AK357="","",AK357+VLOOKUP(I357,'Вид исследования'!B:F,5,0))</f>
        <v>45675</v>
      </c>
      <c r="AN357" s="14">
        <v>45674</v>
      </c>
      <c r="AP357" s="11" t="s">
        <v>189</v>
      </c>
      <c r="AQ357" t="str">
        <f>IFERROR(IF(L357="","",VLOOKUP(L357&amp;I357,Продукция!A:K,11,0)),"обратитесь к админ справочника")</f>
        <v>согласно рекомендациям производителя теста</v>
      </c>
      <c r="AR357" s="11" t="s">
        <v>4823</v>
      </c>
      <c r="AS357" t="str">
        <f>IFERROR(IF(L357="","",VLOOKUP(L357&amp;I357,Продукция!A:J,10,0)),"обратитесь к админ справочника")</f>
        <v>инструкция тест- ситема Биочек СК -115</v>
      </c>
      <c r="AT357" s="11" t="s">
        <v>4823</v>
      </c>
      <c r="AU357" s="11" t="s">
        <v>4823</v>
      </c>
      <c r="AV357" s="11" t="s">
        <v>2673</v>
      </c>
      <c r="AW357" s="11" t="s">
        <v>4824</v>
      </c>
      <c r="AX357" s="11" t="s">
        <v>833</v>
      </c>
      <c r="AY357" s="11" t="s">
        <v>912</v>
      </c>
      <c r="AZ357" s="11">
        <v>153</v>
      </c>
      <c r="BA357" s="11">
        <v>40</v>
      </c>
      <c r="BC357" s="11" t="s">
        <v>4926</v>
      </c>
    </row>
    <row r="358" spans="1:55" x14ac:dyDescent="0.25">
      <c r="A358" t="str">
        <f t="shared" si="9"/>
        <v>С/46MS (BioChek) микоплазма синовия уровень антител</v>
      </c>
      <c r="B358" t="str">
        <f>IF(E358="","",INDEX(Лаборатории!A:A,MATCH('Производственный контроль'!E358,Лаборатории!B:B,0)))</f>
        <v xml:space="preserve">КУРИНОЕ ЦАРСТВО АО </v>
      </c>
      <c r="C358" t="str">
        <f>IF(E358="","",VLOOKUP(E358,Лаборатории!B:D,3,0))</f>
        <v>U377_CHL</v>
      </c>
      <c r="D358" s="12">
        <v>45667</v>
      </c>
      <c r="E358" s="11" t="s">
        <v>793</v>
      </c>
      <c r="F358" s="11" t="s">
        <v>544</v>
      </c>
      <c r="G358" s="11" t="s">
        <v>542</v>
      </c>
      <c r="H358" s="11" t="s">
        <v>262</v>
      </c>
      <c r="I358" s="11" t="s">
        <v>3423</v>
      </c>
      <c r="J358" t="str">
        <f>IF(L358="","",VLOOKUP(L358,Продукция!B:D,3,0))</f>
        <v>Биологический_материал</v>
      </c>
      <c r="K358" t="str">
        <f>IF(L358="","",VLOOKUP(L358,Продукция!B:C,2,0))</f>
        <v>Сыворотка крови</v>
      </c>
      <c r="L358" s="151" t="s">
        <v>302</v>
      </c>
      <c r="M358">
        <f>IF(L358="","",VLOOKUP(L358,Продукция!B:L,11,0))</f>
        <v>0</v>
      </c>
      <c r="N358" s="11" t="s">
        <v>873</v>
      </c>
      <c r="P358" s="11" t="s">
        <v>340</v>
      </c>
      <c r="Q358" s="11" t="s">
        <v>854</v>
      </c>
      <c r="R358" s="153" t="s">
        <v>4906</v>
      </c>
      <c r="S358" s="11">
        <v>18</v>
      </c>
      <c r="T358" s="11" t="s">
        <v>4925</v>
      </c>
      <c r="V358" s="14">
        <v>45662</v>
      </c>
      <c r="Z358" s="11" t="s">
        <v>4823</v>
      </c>
      <c r="AA358" s="15">
        <v>0.47569444444444442</v>
      </c>
      <c r="AB358" t="str">
        <f>IF(L358="","",VLOOKUP(L358&amp;I358,Продукция!A:I,9,0))</f>
        <v>рекомендация производителя набора</v>
      </c>
      <c r="AC358" s="14">
        <v>45674</v>
      </c>
      <c r="AD358" s="11" t="s">
        <v>2673</v>
      </c>
      <c r="AE358" s="11" t="s">
        <v>4823</v>
      </c>
      <c r="AF358" t="str">
        <f>IF(AD358="","",VLOOKUP(AD358,'Сотрудники и ссылки'!A:B,2,0))</f>
        <v>Серолог</v>
      </c>
      <c r="AG358">
        <f>IF(AD358="","",VLOOKUP(AD358,'Сотрудники и ссылки'!A:C,3,0))</f>
        <v>20001771</v>
      </c>
      <c r="AH358" s="11" t="s">
        <v>2673</v>
      </c>
      <c r="AI358" t="str">
        <f>IF(AH358="","",VLOOKUP(AH358,'Сотрудники и ссылки'!A:B,2,0))</f>
        <v>Серолог</v>
      </c>
      <c r="AJ358">
        <f>IF(AH358="","",VLOOKUP(AH358,'Сотрудники и ссылки'!A:C,3,0))</f>
        <v>20001771</v>
      </c>
      <c r="AK358" s="14">
        <v>45674</v>
      </c>
      <c r="AL358" s="2">
        <f>IF(AK358="","",AK358+VLOOKUP(I358,'Вид исследования'!B:E,4,0))</f>
        <v>45675</v>
      </c>
      <c r="AM358" s="2">
        <f>IF(AK358="","",AK358+VLOOKUP(I358,'Вид исследования'!B:F,5,0))</f>
        <v>45675</v>
      </c>
      <c r="AN358" s="14">
        <v>45674</v>
      </c>
      <c r="AP358" s="11" t="s">
        <v>189</v>
      </c>
      <c r="AQ358" t="str">
        <f>IFERROR(IF(L358="","",VLOOKUP(L358&amp;I358,Продукция!A:K,11,0)),"обратитесь к админ справочника")</f>
        <v>согласно рекомендациям производителя теста</v>
      </c>
      <c r="AR358" s="11" t="s">
        <v>4823</v>
      </c>
      <c r="AS358" t="str">
        <f>IFERROR(IF(L358="","",VLOOKUP(L358&amp;I358,Продукция!A:J,10,0)),"обратитесь к админ справочника")</f>
        <v>инструкция тест- ситема Биочек СК -115</v>
      </c>
      <c r="AT358" s="11" t="s">
        <v>4823</v>
      </c>
      <c r="AU358" s="11" t="s">
        <v>4823</v>
      </c>
      <c r="AV358" s="11" t="s">
        <v>2673</v>
      </c>
      <c r="AW358" s="11" t="s">
        <v>4824</v>
      </c>
      <c r="AX358" s="11" t="s">
        <v>833</v>
      </c>
      <c r="AY358" s="11" t="s">
        <v>893</v>
      </c>
      <c r="AZ358" s="11">
        <v>153</v>
      </c>
      <c r="BA358" s="11">
        <v>40</v>
      </c>
      <c r="BC358" s="11" t="s">
        <v>4926</v>
      </c>
    </row>
    <row r="359" spans="1:55" x14ac:dyDescent="0.25">
      <c r="A359" t="str">
        <f t="shared" si="9"/>
        <v>С/46SE (BioChek) сальмонелла группы В и D уровень антител</v>
      </c>
      <c r="B359" t="str">
        <f>IF(E359="","",INDEX(Лаборатории!A:A,MATCH('Производственный контроль'!E359,Лаборатории!B:B,0)))</f>
        <v xml:space="preserve">КУРИНОЕ ЦАРСТВО АО </v>
      </c>
      <c r="C359" t="str">
        <f>IF(E359="","",VLOOKUP(E359,Лаборатории!B:D,3,0))</f>
        <v>U377_CHL</v>
      </c>
      <c r="D359" s="12">
        <v>45667</v>
      </c>
      <c r="E359" s="11" t="s">
        <v>793</v>
      </c>
      <c r="F359" s="11" t="s">
        <v>544</v>
      </c>
      <c r="G359" s="11" t="s">
        <v>542</v>
      </c>
      <c r="H359" s="11" t="s">
        <v>262</v>
      </c>
      <c r="I359" s="11" t="s">
        <v>3428</v>
      </c>
      <c r="J359" t="str">
        <f>IF(L359="","",VLOOKUP(L359,Продукция!B:D,3,0))</f>
        <v>Биологический_материал</v>
      </c>
      <c r="K359" t="str">
        <f>IF(L359="","",VLOOKUP(L359,Продукция!B:C,2,0))</f>
        <v>Сыворотка крови</v>
      </c>
      <c r="L359" s="151" t="s">
        <v>302</v>
      </c>
      <c r="M359">
        <f>IF(L359="","",VLOOKUP(L359,Продукция!B:L,11,0))</f>
        <v>0</v>
      </c>
      <c r="N359" s="11" t="s">
        <v>873</v>
      </c>
      <c r="P359" s="11" t="s">
        <v>340</v>
      </c>
      <c r="Q359" s="11" t="s">
        <v>854</v>
      </c>
      <c r="R359" s="153" t="s">
        <v>4918</v>
      </c>
      <c r="S359" s="11">
        <v>19</v>
      </c>
      <c r="T359" s="11" t="s">
        <v>4925</v>
      </c>
      <c r="V359" s="14">
        <v>45659</v>
      </c>
      <c r="Z359" s="11" t="s">
        <v>4823</v>
      </c>
      <c r="AA359" s="15">
        <v>0.47569444444444442</v>
      </c>
      <c r="AB359" t="str">
        <f>IF(L359="","",VLOOKUP(L359&amp;I359,Продукция!A:I,9,0))</f>
        <v>рекомендация производителя набора</v>
      </c>
      <c r="AC359" s="14">
        <v>45674</v>
      </c>
      <c r="AD359" s="11" t="s">
        <v>2673</v>
      </c>
      <c r="AE359" s="11" t="s">
        <v>4823</v>
      </c>
      <c r="AF359" t="str">
        <f>IF(AD359="","",VLOOKUP(AD359,'Сотрудники и ссылки'!A:B,2,0))</f>
        <v>Серолог</v>
      </c>
      <c r="AG359">
        <f>IF(AD359="","",VLOOKUP(AD359,'Сотрудники и ссылки'!A:C,3,0))</f>
        <v>20001771</v>
      </c>
      <c r="AH359" s="11" t="s">
        <v>2673</v>
      </c>
      <c r="AI359" t="str">
        <f>IF(AH359="","",VLOOKUP(AH359,'Сотрудники и ссылки'!A:B,2,0))</f>
        <v>Серолог</v>
      </c>
      <c r="AJ359">
        <f>IF(AH359="","",VLOOKUP(AH359,'Сотрудники и ссылки'!A:C,3,0))</f>
        <v>20001771</v>
      </c>
      <c r="AK359" s="14">
        <v>45674</v>
      </c>
      <c r="AL359" s="2">
        <f>IF(AK359="","",AK359+VLOOKUP(I359,'Вид исследования'!B:E,4,0))</f>
        <v>45675</v>
      </c>
      <c r="AM359" s="2">
        <f>IF(AK359="","",AK359+VLOOKUP(I359,'Вид исследования'!B:F,5,0))</f>
        <v>45675</v>
      </c>
      <c r="AN359" s="14">
        <v>45674</v>
      </c>
      <c r="AP359" s="11" t="s">
        <v>189</v>
      </c>
      <c r="AQ359" t="str">
        <f>IFERROR(IF(L359="","",VLOOKUP(L359&amp;I359,Продукция!A:K,11,0)),"обратитесь к админ справочника")</f>
        <v>согласно рекомендациям производителя теста</v>
      </c>
      <c r="AR359" s="11" t="s">
        <v>4823</v>
      </c>
      <c r="AS359" t="str">
        <f>IFERROR(IF(L359="","",VLOOKUP(L359&amp;I359,Продукция!A:J,10,0)),"обратитесь к админ справочника")</f>
        <v>инструкция тест- ситема Биочек СК -218</v>
      </c>
      <c r="AT359" s="11" t="s">
        <v>4823</v>
      </c>
      <c r="AU359" s="11" t="s">
        <v>4823</v>
      </c>
      <c r="AV359" s="11" t="s">
        <v>2673</v>
      </c>
      <c r="AW359" s="11" t="s">
        <v>4824</v>
      </c>
      <c r="AX359" s="11" t="s">
        <v>363</v>
      </c>
      <c r="AY359" s="11" t="s">
        <v>2732</v>
      </c>
      <c r="AZ359" s="11">
        <v>153</v>
      </c>
      <c r="BA359" s="11">
        <v>40</v>
      </c>
      <c r="BC359" s="11" t="s">
        <v>4926</v>
      </c>
    </row>
    <row r="360" spans="1:55" x14ac:dyDescent="0.25">
      <c r="A360" t="str">
        <f t="shared" si="9"/>
        <v>С/46SE (BioChek) сальмонелла группы В и D уровень антител</v>
      </c>
      <c r="B360" t="str">
        <f>IF(E360="","",INDEX(Лаборатории!A:A,MATCH('Производственный контроль'!E360,Лаборатории!B:B,0)))</f>
        <v xml:space="preserve">КУРИНОЕ ЦАРСТВО АО </v>
      </c>
      <c r="C360" t="str">
        <f>IF(E360="","",VLOOKUP(E360,Лаборатории!B:D,3,0))</f>
        <v>U377_CHL</v>
      </c>
      <c r="D360" s="12">
        <v>45667</v>
      </c>
      <c r="E360" s="11" t="s">
        <v>793</v>
      </c>
      <c r="F360" s="11" t="s">
        <v>544</v>
      </c>
      <c r="G360" s="11" t="s">
        <v>542</v>
      </c>
      <c r="H360" s="11" t="s">
        <v>262</v>
      </c>
      <c r="I360" s="11" t="s">
        <v>3428</v>
      </c>
      <c r="J360" t="str">
        <f>IF(L360="","",VLOOKUP(L360,Продукция!B:D,3,0))</f>
        <v>Биологический_материал</v>
      </c>
      <c r="K360" t="str">
        <f>IF(L360="","",VLOOKUP(L360,Продукция!B:C,2,0))</f>
        <v>Сыворотка крови</v>
      </c>
      <c r="L360" s="151" t="s">
        <v>302</v>
      </c>
      <c r="M360">
        <f>IF(L360="","",VLOOKUP(L360,Продукция!B:L,11,0))</f>
        <v>0</v>
      </c>
      <c r="N360" s="11" t="s">
        <v>873</v>
      </c>
      <c r="P360" s="11" t="s">
        <v>340</v>
      </c>
      <c r="Q360" s="11" t="s">
        <v>854</v>
      </c>
      <c r="R360" s="153" t="s">
        <v>4923</v>
      </c>
      <c r="S360" s="11">
        <v>19</v>
      </c>
      <c r="T360" s="11" t="s">
        <v>4925</v>
      </c>
      <c r="V360" s="14">
        <v>45660</v>
      </c>
      <c r="Z360" s="11" t="s">
        <v>4823</v>
      </c>
      <c r="AA360" s="15">
        <v>0.47569444444444442</v>
      </c>
      <c r="AB360" t="str">
        <f>IF(L360="","",VLOOKUP(L360&amp;I360,Продукция!A:I,9,0))</f>
        <v>рекомендация производителя набора</v>
      </c>
      <c r="AC360" s="14">
        <v>45674</v>
      </c>
      <c r="AD360" s="11" t="s">
        <v>2673</v>
      </c>
      <c r="AE360" s="11" t="s">
        <v>4823</v>
      </c>
      <c r="AF360" t="str">
        <f>IF(AD360="","",VLOOKUP(AD360,'Сотрудники и ссылки'!A:B,2,0))</f>
        <v>Серолог</v>
      </c>
      <c r="AG360">
        <f>IF(AD360="","",VLOOKUP(AD360,'Сотрудники и ссылки'!A:C,3,0))</f>
        <v>20001771</v>
      </c>
      <c r="AH360" s="11" t="s">
        <v>2673</v>
      </c>
      <c r="AI360" t="str">
        <f>IF(AH360="","",VLOOKUP(AH360,'Сотрудники и ссылки'!A:B,2,0))</f>
        <v>Серолог</v>
      </c>
      <c r="AJ360">
        <f>IF(AH360="","",VLOOKUP(AH360,'Сотрудники и ссылки'!A:C,3,0))</f>
        <v>20001771</v>
      </c>
      <c r="AK360" s="14">
        <v>45674</v>
      </c>
      <c r="AL360" s="2">
        <f>IF(AK360="","",AK360+VLOOKUP(I360,'Вид исследования'!B:E,4,0))</f>
        <v>45675</v>
      </c>
      <c r="AM360" s="2">
        <f>IF(AK360="","",AK360+VLOOKUP(I360,'Вид исследования'!B:F,5,0))</f>
        <v>45675</v>
      </c>
      <c r="AN360" s="14">
        <v>45674</v>
      </c>
      <c r="AP360" s="11" t="s">
        <v>189</v>
      </c>
      <c r="AQ360" t="str">
        <f>IFERROR(IF(L360="","",VLOOKUP(L360&amp;I360,Продукция!A:K,11,0)),"обратитесь к админ справочника")</f>
        <v>согласно рекомендациям производителя теста</v>
      </c>
      <c r="AR360" s="11" t="s">
        <v>4823</v>
      </c>
      <c r="AS360" t="str">
        <f>IFERROR(IF(L360="","",VLOOKUP(L360&amp;I360,Продукция!A:J,10,0)),"обратитесь к админ справочника")</f>
        <v>инструкция тест- ситема Биочек СК -218</v>
      </c>
      <c r="AT360" s="11" t="s">
        <v>4823</v>
      </c>
      <c r="AU360" s="11" t="s">
        <v>4823</v>
      </c>
      <c r="AV360" s="11" t="s">
        <v>2673</v>
      </c>
      <c r="AW360" s="11" t="s">
        <v>4824</v>
      </c>
      <c r="AX360" s="11" t="s">
        <v>363</v>
      </c>
      <c r="AY360" s="11" t="s">
        <v>2737</v>
      </c>
      <c r="AZ360" s="11">
        <v>153</v>
      </c>
      <c r="BA360" s="11">
        <v>40</v>
      </c>
      <c r="BC360" s="11" t="s">
        <v>4926</v>
      </c>
    </row>
    <row r="361" spans="1:55" x14ac:dyDescent="0.25">
      <c r="A361" t="str">
        <f t="shared" si="9"/>
        <v>С/46SE (BioChek) сальмонелла группы В и D уровень антител</v>
      </c>
      <c r="B361" t="str">
        <f>IF(E361="","",INDEX(Лаборатории!A:A,MATCH('Производственный контроль'!E361,Лаборатории!B:B,0)))</f>
        <v xml:space="preserve">КУРИНОЕ ЦАРСТВО АО </v>
      </c>
      <c r="C361" t="str">
        <f>IF(E361="","",VLOOKUP(E361,Лаборатории!B:D,3,0))</f>
        <v>U377_CHL</v>
      </c>
      <c r="D361" s="12">
        <v>45667</v>
      </c>
      <c r="E361" s="11" t="s">
        <v>793</v>
      </c>
      <c r="F361" s="11" t="s">
        <v>544</v>
      </c>
      <c r="G361" s="11" t="s">
        <v>542</v>
      </c>
      <c r="H361" s="11" t="s">
        <v>262</v>
      </c>
      <c r="I361" s="11" t="s">
        <v>3428</v>
      </c>
      <c r="J361" t="str">
        <f>IF(L361="","",VLOOKUP(L361,Продукция!B:D,3,0))</f>
        <v>Биологический_материал</v>
      </c>
      <c r="K361" t="str">
        <f>IF(L361="","",VLOOKUP(L361,Продукция!B:C,2,0))</f>
        <v>Сыворотка крови</v>
      </c>
      <c r="L361" s="151" t="s">
        <v>302</v>
      </c>
      <c r="M361">
        <f>IF(L361="","",VLOOKUP(L361,Продукция!B:L,11,0))</f>
        <v>0</v>
      </c>
      <c r="N361" s="11" t="s">
        <v>873</v>
      </c>
      <c r="P361" s="11" t="s">
        <v>340</v>
      </c>
      <c r="Q361" s="11" t="s">
        <v>854</v>
      </c>
      <c r="R361" s="153" t="s">
        <v>4897</v>
      </c>
      <c r="S361" s="11">
        <v>18</v>
      </c>
      <c r="T361" s="11" t="s">
        <v>4925</v>
      </c>
      <c r="V361" s="14">
        <v>45660</v>
      </c>
      <c r="Z361" s="11" t="s">
        <v>4823</v>
      </c>
      <c r="AA361" s="15">
        <v>0.47569444444444442</v>
      </c>
      <c r="AB361" t="str">
        <f>IF(L361="","",VLOOKUP(L361&amp;I361,Продукция!A:I,9,0))</f>
        <v>рекомендация производителя набора</v>
      </c>
      <c r="AC361" s="14">
        <v>45674</v>
      </c>
      <c r="AD361" s="11" t="s">
        <v>2673</v>
      </c>
      <c r="AE361" s="11" t="s">
        <v>4823</v>
      </c>
      <c r="AF361" t="str">
        <f>IF(AD361="","",VLOOKUP(AD361,'Сотрудники и ссылки'!A:B,2,0))</f>
        <v>Серолог</v>
      </c>
      <c r="AG361">
        <f>IF(AD361="","",VLOOKUP(AD361,'Сотрудники и ссылки'!A:C,3,0))</f>
        <v>20001771</v>
      </c>
      <c r="AH361" s="11" t="s">
        <v>2673</v>
      </c>
      <c r="AI361" t="str">
        <f>IF(AH361="","",VLOOKUP(AH361,'Сотрудники и ссылки'!A:B,2,0))</f>
        <v>Серолог</v>
      </c>
      <c r="AJ361">
        <f>IF(AH361="","",VLOOKUP(AH361,'Сотрудники и ссылки'!A:C,3,0))</f>
        <v>20001771</v>
      </c>
      <c r="AK361" s="14">
        <v>45674</v>
      </c>
      <c r="AL361" s="2">
        <f>IF(AK361="","",AK361+VLOOKUP(I361,'Вид исследования'!B:E,4,0))</f>
        <v>45675</v>
      </c>
      <c r="AM361" s="2">
        <f>IF(AK361="","",AK361+VLOOKUP(I361,'Вид исследования'!B:F,5,0))</f>
        <v>45675</v>
      </c>
      <c r="AN361" s="14">
        <v>45674</v>
      </c>
      <c r="AP361" s="11" t="s">
        <v>189</v>
      </c>
      <c r="AQ361" t="str">
        <f>IFERROR(IF(L361="","",VLOOKUP(L361&amp;I361,Продукция!A:K,11,0)),"обратитесь к админ справочника")</f>
        <v>согласно рекомендациям производителя теста</v>
      </c>
      <c r="AR361" s="11" t="s">
        <v>4823</v>
      </c>
      <c r="AS361" t="str">
        <f>IFERROR(IF(L361="","",VLOOKUP(L361&amp;I361,Продукция!A:J,10,0)),"обратитесь к админ справочника")</f>
        <v>инструкция тест- ситема Биочек СК -218</v>
      </c>
      <c r="AT361" s="11" t="s">
        <v>4823</v>
      </c>
      <c r="AU361" s="11" t="s">
        <v>4823</v>
      </c>
      <c r="AV361" s="11" t="s">
        <v>2673</v>
      </c>
      <c r="AW361" s="11" t="s">
        <v>4824</v>
      </c>
      <c r="AX361" s="11" t="s">
        <v>833</v>
      </c>
      <c r="AY361" s="11" t="s">
        <v>899</v>
      </c>
      <c r="AZ361" s="11">
        <v>153</v>
      </c>
      <c r="BA361" s="11">
        <v>40</v>
      </c>
      <c r="BC361" s="11" t="s">
        <v>4926</v>
      </c>
    </row>
    <row r="362" spans="1:55" x14ac:dyDescent="0.25">
      <c r="A362" t="str">
        <f t="shared" si="9"/>
        <v>С/46SE (BioChek) сальмонелла группы В и D уровень антител</v>
      </c>
      <c r="B362" t="str">
        <f>IF(E362="","",INDEX(Лаборатории!A:A,MATCH('Производственный контроль'!E362,Лаборатории!B:B,0)))</f>
        <v xml:space="preserve">КУРИНОЕ ЦАРСТВО АО </v>
      </c>
      <c r="C362" t="str">
        <f>IF(E362="","",VLOOKUP(E362,Лаборатории!B:D,3,0))</f>
        <v>U377_CHL</v>
      </c>
      <c r="D362" s="12">
        <v>45667</v>
      </c>
      <c r="E362" s="11" t="s">
        <v>793</v>
      </c>
      <c r="F362" s="11" t="s">
        <v>544</v>
      </c>
      <c r="G362" s="11" t="s">
        <v>542</v>
      </c>
      <c r="H362" s="11" t="s">
        <v>262</v>
      </c>
      <c r="I362" s="11" t="s">
        <v>3428</v>
      </c>
      <c r="J362" t="str">
        <f>IF(L362="","",VLOOKUP(L362,Продукция!B:D,3,0))</f>
        <v>Биологический_материал</v>
      </c>
      <c r="K362" t="str">
        <f>IF(L362="","",VLOOKUP(L362,Продукция!B:C,2,0))</f>
        <v>Сыворотка крови</v>
      </c>
      <c r="L362" s="151" t="s">
        <v>302</v>
      </c>
      <c r="M362">
        <f>IF(L362="","",VLOOKUP(L362,Продукция!B:L,11,0))</f>
        <v>0</v>
      </c>
      <c r="N362" s="11" t="s">
        <v>873</v>
      </c>
      <c r="P362" s="11" t="s">
        <v>340</v>
      </c>
      <c r="Q362" s="11" t="s">
        <v>854</v>
      </c>
      <c r="R362" s="153" t="s">
        <v>4905</v>
      </c>
      <c r="S362" s="11">
        <v>18</v>
      </c>
      <c r="T362" s="11" t="s">
        <v>4925</v>
      </c>
      <c r="V362" s="14">
        <v>45662</v>
      </c>
      <c r="Z362" s="11" t="s">
        <v>4823</v>
      </c>
      <c r="AA362" s="15">
        <v>0.47569444444444442</v>
      </c>
      <c r="AB362" t="str">
        <f>IF(L362="","",VLOOKUP(L362&amp;I362,Продукция!A:I,9,0))</f>
        <v>рекомендация производителя набора</v>
      </c>
      <c r="AC362" s="14">
        <v>45674</v>
      </c>
      <c r="AD362" s="11" t="s">
        <v>2673</v>
      </c>
      <c r="AE362" s="11" t="s">
        <v>4823</v>
      </c>
      <c r="AF362" t="str">
        <f>IF(AD362="","",VLOOKUP(AD362,'Сотрудники и ссылки'!A:B,2,0))</f>
        <v>Серолог</v>
      </c>
      <c r="AG362">
        <f>IF(AD362="","",VLOOKUP(AD362,'Сотрудники и ссылки'!A:C,3,0))</f>
        <v>20001771</v>
      </c>
      <c r="AH362" s="11" t="s">
        <v>2673</v>
      </c>
      <c r="AI362" t="str">
        <f>IF(AH362="","",VLOOKUP(AH362,'Сотрудники и ссылки'!A:B,2,0))</f>
        <v>Серолог</v>
      </c>
      <c r="AJ362">
        <f>IF(AH362="","",VLOOKUP(AH362,'Сотрудники и ссылки'!A:C,3,0))</f>
        <v>20001771</v>
      </c>
      <c r="AK362" s="14">
        <v>45674</v>
      </c>
      <c r="AL362" s="2">
        <f>IF(AK362="","",AK362+VLOOKUP(I362,'Вид исследования'!B:E,4,0))</f>
        <v>45675</v>
      </c>
      <c r="AM362" s="2">
        <f>IF(AK362="","",AK362+VLOOKUP(I362,'Вид исследования'!B:F,5,0))</f>
        <v>45675</v>
      </c>
      <c r="AN362" s="14">
        <v>45674</v>
      </c>
      <c r="AP362" s="11" t="s">
        <v>189</v>
      </c>
      <c r="AQ362" t="str">
        <f>IFERROR(IF(L362="","",VLOOKUP(L362&amp;I362,Продукция!A:K,11,0)),"обратитесь к админ справочника")</f>
        <v>согласно рекомендациям производителя теста</v>
      </c>
      <c r="AR362" s="11" t="s">
        <v>4823</v>
      </c>
      <c r="AS362" t="str">
        <f>IFERROR(IF(L362="","",VLOOKUP(L362&amp;I362,Продукция!A:J,10,0)),"обратитесь к админ справочника")</f>
        <v>инструкция тест- ситема Биочек СК -218</v>
      </c>
      <c r="AT362" s="11" t="s">
        <v>4823</v>
      </c>
      <c r="AU362" s="11" t="s">
        <v>4823</v>
      </c>
      <c r="AV362" s="11" t="s">
        <v>2673</v>
      </c>
      <c r="AW362" s="11" t="s">
        <v>4824</v>
      </c>
      <c r="AX362" s="11" t="s">
        <v>833</v>
      </c>
      <c r="AY362" s="11" t="s">
        <v>912</v>
      </c>
      <c r="AZ362" s="11">
        <v>153</v>
      </c>
      <c r="BA362" s="11">
        <v>40</v>
      </c>
      <c r="BC362" s="11" t="s">
        <v>4926</v>
      </c>
    </row>
    <row r="363" spans="1:55" x14ac:dyDescent="0.25">
      <c r="A363" t="str">
        <f t="shared" si="9"/>
        <v>С/46SE (BioChek) сальмонелла группы В и D уровень антител</v>
      </c>
      <c r="B363" t="str">
        <f>IF(E363="","",INDEX(Лаборатории!A:A,MATCH('Производственный контроль'!E363,Лаборатории!B:B,0)))</f>
        <v xml:space="preserve">КУРИНОЕ ЦАРСТВО АО </v>
      </c>
      <c r="C363" t="str">
        <f>IF(E363="","",VLOOKUP(E363,Лаборатории!B:D,3,0))</f>
        <v>U377_CHL</v>
      </c>
      <c r="D363" s="12">
        <v>45667</v>
      </c>
      <c r="E363" s="11" t="s">
        <v>793</v>
      </c>
      <c r="F363" s="11" t="s">
        <v>544</v>
      </c>
      <c r="G363" s="11" t="s">
        <v>542</v>
      </c>
      <c r="H363" s="11" t="s">
        <v>262</v>
      </c>
      <c r="I363" s="11" t="s">
        <v>3428</v>
      </c>
      <c r="J363" t="str">
        <f>IF(L363="","",VLOOKUP(L363,Продукция!B:D,3,0))</f>
        <v>Биологический_материал</v>
      </c>
      <c r="K363" t="str">
        <f>IF(L363="","",VLOOKUP(L363,Продукция!B:C,2,0))</f>
        <v>Сыворотка крови</v>
      </c>
      <c r="L363" s="151" t="s">
        <v>302</v>
      </c>
      <c r="M363">
        <f>IF(L363="","",VLOOKUP(L363,Продукция!B:L,11,0))</f>
        <v>0</v>
      </c>
      <c r="N363" s="11" t="s">
        <v>873</v>
      </c>
      <c r="P363" s="11" t="s">
        <v>340</v>
      </c>
      <c r="Q363" s="11" t="s">
        <v>854</v>
      </c>
      <c r="R363" s="153" t="s">
        <v>4906</v>
      </c>
      <c r="S363" s="11">
        <v>18</v>
      </c>
      <c r="T363" s="11" t="s">
        <v>4925</v>
      </c>
      <c r="V363" s="14">
        <v>45662</v>
      </c>
      <c r="Z363" s="11" t="s">
        <v>4823</v>
      </c>
      <c r="AA363" s="15">
        <v>0.47569444444444442</v>
      </c>
      <c r="AB363" t="str">
        <f>IF(L363="","",VLOOKUP(L363&amp;I363,Продукция!A:I,9,0))</f>
        <v>рекомендация производителя набора</v>
      </c>
      <c r="AC363" s="14">
        <v>45674</v>
      </c>
      <c r="AD363" s="11" t="s">
        <v>2673</v>
      </c>
      <c r="AE363" s="11" t="s">
        <v>4823</v>
      </c>
      <c r="AF363" t="str">
        <f>IF(AD363="","",VLOOKUP(AD363,'Сотрудники и ссылки'!A:B,2,0))</f>
        <v>Серолог</v>
      </c>
      <c r="AG363">
        <f>IF(AD363="","",VLOOKUP(AD363,'Сотрудники и ссылки'!A:C,3,0))</f>
        <v>20001771</v>
      </c>
      <c r="AH363" s="11" t="s">
        <v>2673</v>
      </c>
      <c r="AI363" t="str">
        <f>IF(AH363="","",VLOOKUP(AH363,'Сотрудники и ссылки'!A:B,2,0))</f>
        <v>Серолог</v>
      </c>
      <c r="AJ363">
        <f>IF(AH363="","",VLOOKUP(AH363,'Сотрудники и ссылки'!A:C,3,0))</f>
        <v>20001771</v>
      </c>
      <c r="AK363" s="14">
        <v>45674</v>
      </c>
      <c r="AL363" s="2">
        <f>IF(AK363="","",AK363+VLOOKUP(I363,'Вид исследования'!B:E,4,0))</f>
        <v>45675</v>
      </c>
      <c r="AM363" s="2">
        <f>IF(AK363="","",AK363+VLOOKUP(I363,'Вид исследования'!B:F,5,0))</f>
        <v>45675</v>
      </c>
      <c r="AN363" s="14">
        <v>45674</v>
      </c>
      <c r="AP363" s="11" t="s">
        <v>189</v>
      </c>
      <c r="AQ363" t="str">
        <f>IFERROR(IF(L363="","",VLOOKUP(L363&amp;I363,Продукция!A:K,11,0)),"обратитесь к админ справочника")</f>
        <v>согласно рекомендациям производителя теста</v>
      </c>
      <c r="AR363" s="11" t="s">
        <v>4823</v>
      </c>
      <c r="AS363" t="str">
        <f>IFERROR(IF(L363="","",VLOOKUP(L363&amp;I363,Продукция!A:J,10,0)),"обратитесь к админ справочника")</f>
        <v>инструкция тест- ситема Биочек СК -218</v>
      </c>
      <c r="AT363" s="11" t="s">
        <v>4823</v>
      </c>
      <c r="AU363" s="11" t="s">
        <v>4823</v>
      </c>
      <c r="AV363" s="11" t="s">
        <v>2673</v>
      </c>
      <c r="AW363" s="11" t="s">
        <v>4824</v>
      </c>
      <c r="AX363" s="11" t="s">
        <v>833</v>
      </c>
      <c r="AY363" s="11" t="s">
        <v>893</v>
      </c>
      <c r="AZ363" s="11">
        <v>153</v>
      </c>
      <c r="BA363" s="11">
        <v>40</v>
      </c>
      <c r="BC363" s="11" t="s">
        <v>4926</v>
      </c>
    </row>
    <row r="364" spans="1:55" x14ac:dyDescent="0.25">
      <c r="A364" t="str">
        <f t="shared" si="9"/>
        <v>С/46ORT (BioChek) орнитобактерии уровень антител</v>
      </c>
      <c r="B364" t="str">
        <f>IF(E364="","",INDEX(Лаборатории!A:A,MATCH('Производственный контроль'!E364,Лаборатории!B:B,0)))</f>
        <v xml:space="preserve">КУРИНОЕ ЦАРСТВО АО </v>
      </c>
      <c r="C364" t="str">
        <f>IF(E364="","",VLOOKUP(E364,Лаборатории!B:D,3,0))</f>
        <v>U377_CHL</v>
      </c>
      <c r="D364" s="12">
        <v>45667</v>
      </c>
      <c r="E364" s="11" t="s">
        <v>793</v>
      </c>
      <c r="F364" s="11" t="s">
        <v>544</v>
      </c>
      <c r="G364" s="11" t="s">
        <v>542</v>
      </c>
      <c r="H364" s="11" t="s">
        <v>262</v>
      </c>
      <c r="I364" s="11" t="s">
        <v>3425</v>
      </c>
      <c r="J364" t="str">
        <f>IF(L364="","",VLOOKUP(L364,Продукция!B:D,3,0))</f>
        <v>Биологический_материал</v>
      </c>
      <c r="K364" t="str">
        <f>IF(L364="","",VLOOKUP(L364,Продукция!B:C,2,0))</f>
        <v>Сыворотка крови</v>
      </c>
      <c r="L364" s="151" t="s">
        <v>302</v>
      </c>
      <c r="M364">
        <f>IF(L364="","",VLOOKUP(L364,Продукция!B:L,11,0))</f>
        <v>0</v>
      </c>
      <c r="N364" s="11" t="s">
        <v>873</v>
      </c>
      <c r="P364" s="11" t="s">
        <v>340</v>
      </c>
      <c r="Q364" s="11" t="s">
        <v>854</v>
      </c>
      <c r="R364" s="153" t="s">
        <v>4918</v>
      </c>
      <c r="S364" s="11">
        <v>19</v>
      </c>
      <c r="T364" s="11" t="s">
        <v>4925</v>
      </c>
      <c r="V364" s="14">
        <v>45659</v>
      </c>
      <c r="Z364" s="11" t="s">
        <v>4823</v>
      </c>
      <c r="AA364" s="15">
        <v>0.47569444444444442</v>
      </c>
      <c r="AB364" t="str">
        <f>IF(L364="","",VLOOKUP(L364&amp;I364,Продукция!A:I,9,0))</f>
        <v>рекомендация производителя набора</v>
      </c>
      <c r="AC364" s="14">
        <v>45674</v>
      </c>
      <c r="AD364" s="11" t="s">
        <v>2676</v>
      </c>
      <c r="AE364" s="11" t="s">
        <v>4823</v>
      </c>
      <c r="AF364" t="str">
        <f>IF(AD364="","",VLOOKUP(AD364,'Сотрудники и ссылки'!A:B,2,0))</f>
        <v>Серолог</v>
      </c>
      <c r="AG364">
        <f>IF(AD364="","",VLOOKUP(AD364,'Сотрудники и ссылки'!A:C,3,0))</f>
        <v>20007746</v>
      </c>
      <c r="AH364" s="11" t="s">
        <v>2676</v>
      </c>
      <c r="AI364" t="str">
        <f>IF(AH364="","",VLOOKUP(AH364,'Сотрудники и ссылки'!A:B,2,0))</f>
        <v>Серолог</v>
      </c>
      <c r="AJ364">
        <f>IF(AH364="","",VLOOKUP(AH364,'Сотрудники и ссылки'!A:C,3,0))</f>
        <v>20007746</v>
      </c>
      <c r="AK364" s="14">
        <v>45674</v>
      </c>
      <c r="AL364" s="2">
        <f>IF(AK364="","",AK364+VLOOKUP(I364,'Вид исследования'!B:E,4,0))</f>
        <v>45675</v>
      </c>
      <c r="AM364" s="2">
        <f>IF(AK364="","",AK364+VLOOKUP(I364,'Вид исследования'!B:F,5,0))</f>
        <v>45675</v>
      </c>
      <c r="AN364" s="14">
        <v>45674</v>
      </c>
      <c r="AP364" s="11" t="s">
        <v>189</v>
      </c>
      <c r="AQ364" t="str">
        <f>IFERROR(IF(L364="","",VLOOKUP(L364&amp;I364,Продукция!A:K,11,0)),"обратитесь к админ справочника")</f>
        <v>согласно рекомендациям производителя теста</v>
      </c>
      <c r="AR364" s="11" t="s">
        <v>4823</v>
      </c>
      <c r="AS364" t="str">
        <f>IFERROR(IF(L364="","",VLOOKUP(L364&amp;I364,Продукция!A:J,10,0)),"обратитесь к админ справочника")</f>
        <v>инструкция тест- ситема Биочек СК-108</v>
      </c>
      <c r="AT364" s="11" t="s">
        <v>4823</v>
      </c>
      <c r="AU364" s="11" t="s">
        <v>4823</v>
      </c>
      <c r="AV364" s="11" t="s">
        <v>2676</v>
      </c>
      <c r="AW364" s="11" t="s">
        <v>4824</v>
      </c>
      <c r="AX364" s="11" t="s">
        <v>363</v>
      </c>
      <c r="AY364" s="11" t="s">
        <v>2732</v>
      </c>
      <c r="AZ364" s="11">
        <v>153</v>
      </c>
      <c r="BA364" s="11">
        <v>40</v>
      </c>
      <c r="BC364" s="11" t="s">
        <v>4926</v>
      </c>
    </row>
    <row r="365" spans="1:55" x14ac:dyDescent="0.25">
      <c r="A365" t="str">
        <f t="shared" si="9"/>
        <v>С/46ORT (BioChek) орнитобактерии уровень антител</v>
      </c>
      <c r="B365" t="str">
        <f>IF(E365="","",INDEX(Лаборатории!A:A,MATCH('Производственный контроль'!E365,Лаборатории!B:B,0)))</f>
        <v xml:space="preserve">КУРИНОЕ ЦАРСТВО АО </v>
      </c>
      <c r="C365" t="str">
        <f>IF(E365="","",VLOOKUP(E365,Лаборатории!B:D,3,0))</f>
        <v>U377_CHL</v>
      </c>
      <c r="D365" s="12">
        <v>45667</v>
      </c>
      <c r="E365" s="11" t="s">
        <v>793</v>
      </c>
      <c r="F365" s="11" t="s">
        <v>544</v>
      </c>
      <c r="G365" s="11" t="s">
        <v>542</v>
      </c>
      <c r="H365" s="11" t="s">
        <v>262</v>
      </c>
      <c r="I365" s="11" t="s">
        <v>3425</v>
      </c>
      <c r="J365" t="str">
        <f>IF(L365="","",VLOOKUP(L365,Продукция!B:D,3,0))</f>
        <v>Биологический_материал</v>
      </c>
      <c r="K365" t="str">
        <f>IF(L365="","",VLOOKUP(L365,Продукция!B:C,2,0))</f>
        <v>Сыворотка крови</v>
      </c>
      <c r="L365" s="151" t="s">
        <v>302</v>
      </c>
      <c r="M365">
        <f>IF(L365="","",VLOOKUP(L365,Продукция!B:L,11,0))</f>
        <v>0</v>
      </c>
      <c r="N365" s="11" t="s">
        <v>873</v>
      </c>
      <c r="P365" s="11" t="s">
        <v>340</v>
      </c>
      <c r="Q365" s="11" t="s">
        <v>854</v>
      </c>
      <c r="R365" s="153" t="s">
        <v>4923</v>
      </c>
      <c r="S365" s="11">
        <v>19</v>
      </c>
      <c r="T365" s="11" t="s">
        <v>4925</v>
      </c>
      <c r="V365" s="14">
        <v>45660</v>
      </c>
      <c r="Z365" s="11" t="s">
        <v>4823</v>
      </c>
      <c r="AA365" s="15">
        <v>0.47569444444444442</v>
      </c>
      <c r="AB365" t="str">
        <f>IF(L365="","",VLOOKUP(L365&amp;I365,Продукция!A:I,9,0))</f>
        <v>рекомендация производителя набора</v>
      </c>
      <c r="AC365" s="14">
        <v>45674</v>
      </c>
      <c r="AD365" s="11" t="s">
        <v>2676</v>
      </c>
      <c r="AE365" s="11" t="s">
        <v>4823</v>
      </c>
      <c r="AF365" t="str">
        <f>IF(AD365="","",VLOOKUP(AD365,'Сотрудники и ссылки'!A:B,2,0))</f>
        <v>Серолог</v>
      </c>
      <c r="AG365">
        <f>IF(AD365="","",VLOOKUP(AD365,'Сотрудники и ссылки'!A:C,3,0))</f>
        <v>20007746</v>
      </c>
      <c r="AH365" s="11" t="s">
        <v>2676</v>
      </c>
      <c r="AI365" t="str">
        <f>IF(AH365="","",VLOOKUP(AH365,'Сотрудники и ссылки'!A:B,2,0))</f>
        <v>Серолог</v>
      </c>
      <c r="AJ365">
        <f>IF(AH365="","",VLOOKUP(AH365,'Сотрудники и ссылки'!A:C,3,0))</f>
        <v>20007746</v>
      </c>
      <c r="AK365" s="14">
        <v>45674</v>
      </c>
      <c r="AL365" s="2">
        <f>IF(AK365="","",AK365+VLOOKUP(I365,'Вид исследования'!B:E,4,0))</f>
        <v>45675</v>
      </c>
      <c r="AM365" s="2">
        <f>IF(AK365="","",AK365+VLOOKUP(I365,'Вид исследования'!B:F,5,0))</f>
        <v>45675</v>
      </c>
      <c r="AN365" s="14">
        <v>45674</v>
      </c>
      <c r="AP365" s="11" t="s">
        <v>189</v>
      </c>
      <c r="AQ365" t="str">
        <f>IFERROR(IF(L365="","",VLOOKUP(L365&amp;I365,Продукция!A:K,11,0)),"обратитесь к админ справочника")</f>
        <v>согласно рекомендациям производителя теста</v>
      </c>
      <c r="AR365" s="11" t="s">
        <v>4823</v>
      </c>
      <c r="AS365" t="str">
        <f>IFERROR(IF(L365="","",VLOOKUP(L365&amp;I365,Продукция!A:J,10,0)),"обратитесь к админ справочника")</f>
        <v>инструкция тест- ситема Биочек СК-108</v>
      </c>
      <c r="AT365" s="11" t="s">
        <v>4823</v>
      </c>
      <c r="AU365" s="11" t="s">
        <v>4823</v>
      </c>
      <c r="AV365" s="11" t="s">
        <v>2676</v>
      </c>
      <c r="AW365" s="11" t="s">
        <v>4824</v>
      </c>
      <c r="AX365" s="11" t="s">
        <v>363</v>
      </c>
      <c r="AY365" s="11" t="s">
        <v>2737</v>
      </c>
      <c r="AZ365" s="11">
        <v>153</v>
      </c>
      <c r="BA365" s="11">
        <v>40</v>
      </c>
      <c r="BC365" s="11" t="s">
        <v>4926</v>
      </c>
    </row>
    <row r="366" spans="1:55" x14ac:dyDescent="0.25">
      <c r="A366" t="str">
        <f t="shared" si="9"/>
        <v>С/46ORT (BioChek) орнитобактерии уровень антител</v>
      </c>
      <c r="B366" t="str">
        <f>IF(E366="","",INDEX(Лаборатории!A:A,MATCH('Производственный контроль'!E366,Лаборатории!B:B,0)))</f>
        <v xml:space="preserve">КУРИНОЕ ЦАРСТВО АО </v>
      </c>
      <c r="C366" t="str">
        <f>IF(E366="","",VLOOKUP(E366,Лаборатории!B:D,3,0))</f>
        <v>U377_CHL</v>
      </c>
      <c r="D366" s="12">
        <v>45667</v>
      </c>
      <c r="E366" s="11" t="s">
        <v>793</v>
      </c>
      <c r="F366" s="11" t="s">
        <v>544</v>
      </c>
      <c r="G366" s="11" t="s">
        <v>542</v>
      </c>
      <c r="H366" s="11" t="s">
        <v>262</v>
      </c>
      <c r="I366" s="11" t="s">
        <v>3425</v>
      </c>
      <c r="J366" t="str">
        <f>IF(L366="","",VLOOKUP(L366,Продукция!B:D,3,0))</f>
        <v>Биологический_материал</v>
      </c>
      <c r="K366" t="str">
        <f>IF(L366="","",VLOOKUP(L366,Продукция!B:C,2,0))</f>
        <v>Сыворотка крови</v>
      </c>
      <c r="L366" s="151" t="s">
        <v>302</v>
      </c>
      <c r="M366">
        <f>IF(L366="","",VLOOKUP(L366,Продукция!B:L,11,0))</f>
        <v>0</v>
      </c>
      <c r="N366" s="11" t="s">
        <v>873</v>
      </c>
      <c r="P366" s="11" t="s">
        <v>340</v>
      </c>
      <c r="Q366" s="11" t="s">
        <v>854</v>
      </c>
      <c r="R366" s="153" t="s">
        <v>4897</v>
      </c>
      <c r="S366" s="11">
        <v>18</v>
      </c>
      <c r="T366" s="11" t="s">
        <v>4925</v>
      </c>
      <c r="V366" s="14">
        <v>45660</v>
      </c>
      <c r="Z366" s="11" t="s">
        <v>4823</v>
      </c>
      <c r="AA366" s="15">
        <v>0.47569444444444442</v>
      </c>
      <c r="AB366" t="str">
        <f>IF(L366="","",VLOOKUP(L366&amp;I366,Продукция!A:I,9,0))</f>
        <v>рекомендация производителя набора</v>
      </c>
      <c r="AC366" s="14">
        <v>45674</v>
      </c>
      <c r="AD366" s="11" t="s">
        <v>2676</v>
      </c>
      <c r="AE366" s="11" t="s">
        <v>4823</v>
      </c>
      <c r="AF366" t="str">
        <f>IF(AD366="","",VLOOKUP(AD366,'Сотрудники и ссылки'!A:B,2,0))</f>
        <v>Серолог</v>
      </c>
      <c r="AG366">
        <f>IF(AD366="","",VLOOKUP(AD366,'Сотрудники и ссылки'!A:C,3,0))</f>
        <v>20007746</v>
      </c>
      <c r="AH366" s="11" t="s">
        <v>2676</v>
      </c>
      <c r="AI366" t="str">
        <f>IF(AH366="","",VLOOKUP(AH366,'Сотрудники и ссылки'!A:B,2,0))</f>
        <v>Серолог</v>
      </c>
      <c r="AJ366">
        <f>IF(AH366="","",VLOOKUP(AH366,'Сотрудники и ссылки'!A:C,3,0))</f>
        <v>20007746</v>
      </c>
      <c r="AK366" s="14">
        <v>45674</v>
      </c>
      <c r="AL366" s="2">
        <f>IF(AK366="","",AK366+VLOOKUP(I366,'Вид исследования'!B:E,4,0))</f>
        <v>45675</v>
      </c>
      <c r="AM366" s="2">
        <f>IF(AK366="","",AK366+VLOOKUP(I366,'Вид исследования'!B:F,5,0))</f>
        <v>45675</v>
      </c>
      <c r="AN366" s="14">
        <v>45674</v>
      </c>
      <c r="AP366" s="11" t="s">
        <v>189</v>
      </c>
      <c r="AQ366" t="str">
        <f>IFERROR(IF(L366="","",VLOOKUP(L366&amp;I366,Продукция!A:K,11,0)),"обратитесь к админ справочника")</f>
        <v>согласно рекомендациям производителя теста</v>
      </c>
      <c r="AR366" s="11" t="s">
        <v>4823</v>
      </c>
      <c r="AS366" t="str">
        <f>IFERROR(IF(L366="","",VLOOKUP(L366&amp;I366,Продукция!A:J,10,0)),"обратитесь к админ справочника")</f>
        <v>инструкция тест- ситема Биочек СК-108</v>
      </c>
      <c r="AT366" s="11" t="s">
        <v>4823</v>
      </c>
      <c r="AU366" s="11" t="s">
        <v>4823</v>
      </c>
      <c r="AV366" s="11" t="s">
        <v>2676</v>
      </c>
      <c r="AW366" s="11" t="s">
        <v>4824</v>
      </c>
      <c r="AX366" s="11" t="s">
        <v>833</v>
      </c>
      <c r="AY366" s="11" t="s">
        <v>899</v>
      </c>
      <c r="AZ366" s="11">
        <v>153</v>
      </c>
      <c r="BA366" s="11">
        <v>40</v>
      </c>
      <c r="BC366" s="11" t="s">
        <v>4926</v>
      </c>
    </row>
    <row r="367" spans="1:55" x14ac:dyDescent="0.25">
      <c r="A367" t="str">
        <f t="shared" si="9"/>
        <v>С/46ORT (BioChek) орнитобактерии уровень антител</v>
      </c>
      <c r="B367" t="str">
        <f>IF(E367="","",INDEX(Лаборатории!A:A,MATCH('Производственный контроль'!E367,Лаборатории!B:B,0)))</f>
        <v xml:space="preserve">КУРИНОЕ ЦАРСТВО АО </v>
      </c>
      <c r="C367" t="str">
        <f>IF(E367="","",VLOOKUP(E367,Лаборатории!B:D,3,0))</f>
        <v>U377_CHL</v>
      </c>
      <c r="D367" s="12">
        <v>45667</v>
      </c>
      <c r="E367" s="11" t="s">
        <v>793</v>
      </c>
      <c r="F367" s="11" t="s">
        <v>544</v>
      </c>
      <c r="G367" s="11" t="s">
        <v>542</v>
      </c>
      <c r="H367" s="11" t="s">
        <v>262</v>
      </c>
      <c r="I367" s="11" t="s">
        <v>3425</v>
      </c>
      <c r="J367" t="str">
        <f>IF(L367="","",VLOOKUP(L367,Продукция!B:D,3,0))</f>
        <v>Биологический_материал</v>
      </c>
      <c r="K367" t="str">
        <f>IF(L367="","",VLOOKUP(L367,Продукция!B:C,2,0))</f>
        <v>Сыворотка крови</v>
      </c>
      <c r="L367" s="151" t="s">
        <v>302</v>
      </c>
      <c r="M367">
        <f>IF(L367="","",VLOOKUP(L367,Продукция!B:L,11,0))</f>
        <v>0</v>
      </c>
      <c r="N367" s="11" t="s">
        <v>873</v>
      </c>
      <c r="P367" s="11" t="s">
        <v>340</v>
      </c>
      <c r="Q367" s="11" t="s">
        <v>854</v>
      </c>
      <c r="R367" s="153" t="s">
        <v>4905</v>
      </c>
      <c r="S367" s="11">
        <v>18</v>
      </c>
      <c r="T367" s="11" t="s">
        <v>4925</v>
      </c>
      <c r="V367" s="14">
        <v>45662</v>
      </c>
      <c r="Z367" s="11" t="s">
        <v>4823</v>
      </c>
      <c r="AA367" s="15">
        <v>0.47569444444444442</v>
      </c>
      <c r="AB367" t="str">
        <f>IF(L367="","",VLOOKUP(L367&amp;I367,Продукция!A:I,9,0))</f>
        <v>рекомендация производителя набора</v>
      </c>
      <c r="AC367" s="14">
        <v>45674</v>
      </c>
      <c r="AD367" s="11" t="s">
        <v>2676</v>
      </c>
      <c r="AE367" s="11" t="s">
        <v>4823</v>
      </c>
      <c r="AF367" t="str">
        <f>IF(AD367="","",VLOOKUP(AD367,'Сотрудники и ссылки'!A:B,2,0))</f>
        <v>Серолог</v>
      </c>
      <c r="AG367">
        <f>IF(AD367="","",VLOOKUP(AD367,'Сотрудники и ссылки'!A:C,3,0))</f>
        <v>20007746</v>
      </c>
      <c r="AH367" s="11" t="s">
        <v>2676</v>
      </c>
      <c r="AI367" t="str">
        <f>IF(AH367="","",VLOOKUP(AH367,'Сотрудники и ссылки'!A:B,2,0))</f>
        <v>Серолог</v>
      </c>
      <c r="AJ367">
        <f>IF(AH367="","",VLOOKUP(AH367,'Сотрудники и ссылки'!A:C,3,0))</f>
        <v>20007746</v>
      </c>
      <c r="AK367" s="14">
        <v>45674</v>
      </c>
      <c r="AL367" s="2">
        <f>IF(AK367="","",AK367+VLOOKUP(I367,'Вид исследования'!B:E,4,0))</f>
        <v>45675</v>
      </c>
      <c r="AM367" s="2">
        <f>IF(AK367="","",AK367+VLOOKUP(I367,'Вид исследования'!B:F,5,0))</f>
        <v>45675</v>
      </c>
      <c r="AN367" s="14">
        <v>45674</v>
      </c>
      <c r="AP367" s="11" t="s">
        <v>189</v>
      </c>
      <c r="AQ367" t="str">
        <f>IFERROR(IF(L367="","",VLOOKUP(L367&amp;I367,Продукция!A:K,11,0)),"обратитесь к админ справочника")</f>
        <v>согласно рекомендациям производителя теста</v>
      </c>
      <c r="AR367" s="11" t="s">
        <v>4823</v>
      </c>
      <c r="AS367" t="str">
        <f>IFERROR(IF(L367="","",VLOOKUP(L367&amp;I367,Продукция!A:J,10,0)),"обратитесь к админ справочника")</f>
        <v>инструкция тест- ситема Биочек СК-108</v>
      </c>
      <c r="AT367" s="11" t="s">
        <v>4823</v>
      </c>
      <c r="AU367" s="11" t="s">
        <v>4823</v>
      </c>
      <c r="AV367" s="11" t="s">
        <v>2676</v>
      </c>
      <c r="AW367" s="11" t="s">
        <v>4824</v>
      </c>
      <c r="AX367" s="11" t="s">
        <v>833</v>
      </c>
      <c r="AY367" s="11" t="s">
        <v>912</v>
      </c>
      <c r="AZ367" s="11">
        <v>153</v>
      </c>
      <c r="BA367" s="11">
        <v>40</v>
      </c>
      <c r="BC367" s="11" t="s">
        <v>4926</v>
      </c>
    </row>
    <row r="368" spans="1:55" x14ac:dyDescent="0.25">
      <c r="A368" t="str">
        <f t="shared" si="9"/>
        <v>С/46ORT (BioChek) орнитобактерии уровень антител</v>
      </c>
      <c r="B368" t="str">
        <f>IF(E368="","",INDEX(Лаборатории!A:A,MATCH('Производственный контроль'!E368,Лаборатории!B:B,0)))</f>
        <v xml:space="preserve">КУРИНОЕ ЦАРСТВО АО </v>
      </c>
      <c r="C368" t="str">
        <f>IF(E368="","",VLOOKUP(E368,Лаборатории!B:D,3,0))</f>
        <v>U377_CHL</v>
      </c>
      <c r="D368" s="12">
        <v>45667</v>
      </c>
      <c r="E368" s="11" t="s">
        <v>793</v>
      </c>
      <c r="F368" s="11" t="s">
        <v>544</v>
      </c>
      <c r="G368" s="11" t="s">
        <v>542</v>
      </c>
      <c r="H368" s="11" t="s">
        <v>262</v>
      </c>
      <c r="I368" s="11" t="s">
        <v>3425</v>
      </c>
      <c r="J368" t="str">
        <f>IF(L368="","",VLOOKUP(L368,Продукция!B:D,3,0))</f>
        <v>Биологический_материал</v>
      </c>
      <c r="K368" t="str">
        <f>IF(L368="","",VLOOKUP(L368,Продукция!B:C,2,0))</f>
        <v>Сыворотка крови</v>
      </c>
      <c r="L368" s="151" t="s">
        <v>302</v>
      </c>
      <c r="M368">
        <f>IF(L368="","",VLOOKUP(L368,Продукция!B:L,11,0))</f>
        <v>0</v>
      </c>
      <c r="N368" s="11" t="s">
        <v>873</v>
      </c>
      <c r="P368" s="11" t="s">
        <v>340</v>
      </c>
      <c r="Q368" s="11" t="s">
        <v>854</v>
      </c>
      <c r="R368" s="153" t="s">
        <v>4906</v>
      </c>
      <c r="S368" s="11">
        <v>18</v>
      </c>
      <c r="T368" s="11" t="s">
        <v>4925</v>
      </c>
      <c r="V368" s="14">
        <v>45662</v>
      </c>
      <c r="Z368" s="11" t="s">
        <v>4823</v>
      </c>
      <c r="AA368" s="15">
        <v>0.47569444444444442</v>
      </c>
      <c r="AB368" t="str">
        <f>IF(L368="","",VLOOKUP(L368&amp;I368,Продукция!A:I,9,0))</f>
        <v>рекомендация производителя набора</v>
      </c>
      <c r="AC368" s="14">
        <v>45674</v>
      </c>
      <c r="AD368" s="11" t="s">
        <v>2676</v>
      </c>
      <c r="AE368" s="11" t="s">
        <v>4823</v>
      </c>
      <c r="AF368" t="str">
        <f>IF(AD368="","",VLOOKUP(AD368,'Сотрудники и ссылки'!A:B,2,0))</f>
        <v>Серолог</v>
      </c>
      <c r="AG368">
        <f>IF(AD368="","",VLOOKUP(AD368,'Сотрудники и ссылки'!A:C,3,0))</f>
        <v>20007746</v>
      </c>
      <c r="AH368" s="11" t="s">
        <v>2676</v>
      </c>
      <c r="AI368" t="str">
        <f>IF(AH368="","",VLOOKUP(AH368,'Сотрудники и ссылки'!A:B,2,0))</f>
        <v>Серолог</v>
      </c>
      <c r="AJ368">
        <f>IF(AH368="","",VLOOKUP(AH368,'Сотрудники и ссылки'!A:C,3,0))</f>
        <v>20007746</v>
      </c>
      <c r="AK368" s="14">
        <v>45674</v>
      </c>
      <c r="AL368" s="2">
        <f>IF(AK368="","",AK368+VLOOKUP(I368,'Вид исследования'!B:E,4,0))</f>
        <v>45675</v>
      </c>
      <c r="AM368" s="2">
        <f>IF(AK368="","",AK368+VLOOKUP(I368,'Вид исследования'!B:F,5,0))</f>
        <v>45675</v>
      </c>
      <c r="AN368" s="14">
        <v>45674</v>
      </c>
      <c r="AP368" s="11" t="s">
        <v>189</v>
      </c>
      <c r="AQ368" t="str">
        <f>IFERROR(IF(L368="","",VLOOKUP(L368&amp;I368,Продукция!A:K,11,0)),"обратитесь к админ справочника")</f>
        <v>согласно рекомендациям производителя теста</v>
      </c>
      <c r="AR368" s="11" t="s">
        <v>4823</v>
      </c>
      <c r="AS368" t="str">
        <f>IFERROR(IF(L368="","",VLOOKUP(L368&amp;I368,Продукция!A:J,10,0)),"обратитесь к админ справочника")</f>
        <v>инструкция тест- ситема Биочек СК-108</v>
      </c>
      <c r="AT368" s="11" t="s">
        <v>4823</v>
      </c>
      <c r="AU368" s="11" t="s">
        <v>4823</v>
      </c>
      <c r="AV368" s="11" t="s">
        <v>2676</v>
      </c>
      <c r="AW368" s="11" t="s">
        <v>4824</v>
      </c>
      <c r="AX368" s="11" t="s">
        <v>833</v>
      </c>
      <c r="AY368" s="11" t="s">
        <v>893</v>
      </c>
      <c r="AZ368" s="11">
        <v>153</v>
      </c>
      <c r="BA368" s="11">
        <v>40</v>
      </c>
      <c r="BC368" s="11" t="s">
        <v>4926</v>
      </c>
    </row>
    <row r="369" spans="1:57" x14ac:dyDescent="0.25">
      <c r="A369" t="str">
        <f t="shared" si="9"/>
        <v>С/57Вирус гриппа птиц подтипа H9 уровень антител (ВНИИЗЖ)</v>
      </c>
      <c r="B369" t="str">
        <f>IF(E369="","",INDEX(Лаборатории!A:A,MATCH('Производственный контроль'!E369,Лаборатории!B:B,0)))</f>
        <v xml:space="preserve">КУРИНОЕ ЦАРСТВО АО </v>
      </c>
      <c r="C369" t="str">
        <f>IF(E369="","",VLOOKUP(E369,Лаборатории!B:D,3,0))</f>
        <v>U377_CHL</v>
      </c>
      <c r="D369" s="12">
        <v>45669</v>
      </c>
      <c r="E369" s="11" t="s">
        <v>793</v>
      </c>
      <c r="F369" s="11" t="s">
        <v>544</v>
      </c>
      <c r="G369" s="11" t="s">
        <v>561</v>
      </c>
      <c r="H369" s="11" t="s">
        <v>312</v>
      </c>
      <c r="I369" s="11" t="s">
        <v>3435</v>
      </c>
      <c r="J369" t="str">
        <f>IF(L369="","",VLOOKUP(L369,Продукция!B:D,3,0))</f>
        <v>Биологический_материал</v>
      </c>
      <c r="K369" t="str">
        <f>IF(L369="","",VLOOKUP(L369,Продукция!B:C,2,0))</f>
        <v>Сыворотка крови</v>
      </c>
      <c r="L369" s="151" t="s">
        <v>302</v>
      </c>
      <c r="M369">
        <f>IF(L369="","",VLOOKUP(L369,Продукция!B:L,11,0))</f>
        <v>0</v>
      </c>
      <c r="N369" s="11" t="s">
        <v>873</v>
      </c>
      <c r="P369" s="11" t="s">
        <v>340</v>
      </c>
      <c r="Q369" s="11" t="s">
        <v>854</v>
      </c>
      <c r="R369" s="153" t="s">
        <v>4927</v>
      </c>
      <c r="S369" s="11">
        <v>20</v>
      </c>
      <c r="T369" s="11" t="s">
        <v>4928</v>
      </c>
      <c r="V369" s="14">
        <v>45668</v>
      </c>
      <c r="Z369" s="11" t="s">
        <v>4823</v>
      </c>
      <c r="AA369" s="15">
        <v>0.54166666666666663</v>
      </c>
      <c r="AB369" t="str">
        <f>IF(L369="","",VLOOKUP(L369&amp;I369,Продукция!A:I,9,0))</f>
        <v>рекомендация производителя набора</v>
      </c>
      <c r="AC369" s="14">
        <v>45672</v>
      </c>
      <c r="AD369" s="11" t="s">
        <v>2673</v>
      </c>
      <c r="AE369" s="11" t="s">
        <v>4823</v>
      </c>
      <c r="AF369" t="str">
        <f>IF(AD369="","",VLOOKUP(AD369,'Сотрудники и ссылки'!A:B,2,0))</f>
        <v>Серолог</v>
      </c>
      <c r="AG369">
        <f>IF(AD369="","",VLOOKUP(AD369,'Сотрудники и ссылки'!A:C,3,0))</f>
        <v>20001771</v>
      </c>
      <c r="AH369" s="11" t="s">
        <v>2673</v>
      </c>
      <c r="AI369" t="str">
        <f>IF(AH369="","",VLOOKUP(AH369,'Сотрудники и ссылки'!A:B,2,0))</f>
        <v>Серолог</v>
      </c>
      <c r="AJ369">
        <f>IF(AH369="","",VLOOKUP(AH369,'Сотрудники и ссылки'!A:C,3,0))</f>
        <v>20001771</v>
      </c>
      <c r="AK369" s="14">
        <v>45672</v>
      </c>
      <c r="AL369" s="2">
        <f>IF(AK369="","",AK369+VLOOKUP(I369,'Вид исследования'!B:E,4,0))</f>
        <v>45673</v>
      </c>
      <c r="AM369" s="2">
        <f>IF(AK369="","",AK369+VLOOKUP(I369,'Вид исследования'!B:F,5,0))</f>
        <v>45673</v>
      </c>
      <c r="AN369" s="14">
        <v>45672</v>
      </c>
      <c r="AP369" s="11" t="s">
        <v>189</v>
      </c>
      <c r="AQ369" t="str">
        <f>IFERROR(IF(L369="","",VLOOKUP(L369&amp;I369,Продукция!A:K,11,0)),"обратитесь к админ справочника")</f>
        <v>согласно рекомендациям производителя теста</v>
      </c>
      <c r="AR369" s="11" t="s">
        <v>4823</v>
      </c>
      <c r="AS369" t="str">
        <f>IFERROR(IF(L369="","",VLOOKUP(L369&amp;I369,Продукция!A:J,10,0)),"обратитесь к админ справочника")</f>
        <v>инструкция по применению набора AI, Н9</v>
      </c>
      <c r="AT369" s="11" t="s">
        <v>4823</v>
      </c>
      <c r="AU369" s="11" t="s">
        <v>4823</v>
      </c>
      <c r="AV369" s="11" t="s">
        <v>2673</v>
      </c>
      <c r="AW369" s="11" t="s">
        <v>4824</v>
      </c>
      <c r="AX369" s="11" t="s">
        <v>561</v>
      </c>
      <c r="AY369" s="11" t="s">
        <v>1065</v>
      </c>
      <c r="AZ369" s="11">
        <v>154</v>
      </c>
      <c r="BA369" s="11">
        <v>1</v>
      </c>
      <c r="BC369" s="11" t="s">
        <v>4855</v>
      </c>
    </row>
    <row r="370" spans="1:57" x14ac:dyDescent="0.25">
      <c r="A370" t="str">
        <f t="shared" si="9"/>
        <v>С/57Вирус гриппа птиц подтипа Н5 уровень антител (ВНИИЗЖ)</v>
      </c>
      <c r="B370" t="str">
        <f>IF(E370="","",INDEX(Лаборатории!A:A,MATCH('Производственный контроль'!E370,Лаборатории!B:B,0)))</f>
        <v xml:space="preserve">КУРИНОЕ ЦАРСТВО АО </v>
      </c>
      <c r="C370" t="str">
        <f>IF(E370="","",VLOOKUP(E370,Лаборатории!B:D,3,0))</f>
        <v>U377_CHL</v>
      </c>
      <c r="D370" s="12">
        <v>45669</v>
      </c>
      <c r="E370" s="11" t="s">
        <v>793</v>
      </c>
      <c r="F370" s="11" t="s">
        <v>544</v>
      </c>
      <c r="G370" s="11" t="s">
        <v>561</v>
      </c>
      <c r="H370" s="11" t="s">
        <v>312</v>
      </c>
      <c r="I370" s="11" t="s">
        <v>3437</v>
      </c>
      <c r="J370" t="str">
        <f>IF(L370="","",VLOOKUP(L370,Продукция!B:D,3,0))</f>
        <v>Биологический_материал</v>
      </c>
      <c r="K370" t="str">
        <f>IF(L370="","",VLOOKUP(L370,Продукция!B:C,2,0))</f>
        <v>Сыворотка крови</v>
      </c>
      <c r="L370" s="151" t="s">
        <v>302</v>
      </c>
      <c r="M370">
        <f>IF(L370="","",VLOOKUP(L370,Продукция!B:L,11,0))</f>
        <v>0</v>
      </c>
      <c r="N370" s="11" t="s">
        <v>873</v>
      </c>
      <c r="P370" s="11" t="s">
        <v>340</v>
      </c>
      <c r="Q370" s="11" t="s">
        <v>854</v>
      </c>
      <c r="R370" s="153" t="s">
        <v>4927</v>
      </c>
      <c r="S370" s="11">
        <v>20</v>
      </c>
      <c r="T370" s="11" t="s">
        <v>4928</v>
      </c>
      <c r="V370" s="14">
        <v>45668</v>
      </c>
      <c r="Z370" s="11" t="s">
        <v>4823</v>
      </c>
      <c r="AA370" s="15">
        <v>0.54166666666666663</v>
      </c>
      <c r="AB370" t="str">
        <f>IF(L370="","",VLOOKUP(L370&amp;I370,Продукция!A:I,9,0))</f>
        <v>рекомендация производителя набора</v>
      </c>
      <c r="AC370" s="14">
        <v>45672</v>
      </c>
      <c r="AD370" s="11" t="s">
        <v>2676</v>
      </c>
      <c r="AE370" s="11" t="s">
        <v>4823</v>
      </c>
      <c r="AF370" t="str">
        <f>IF(AD370="","",VLOOKUP(AD370,'Сотрудники и ссылки'!A:B,2,0))</f>
        <v>Серолог</v>
      </c>
      <c r="AG370">
        <f>IF(AD370="","",VLOOKUP(AD370,'Сотрудники и ссылки'!A:C,3,0))</f>
        <v>20007746</v>
      </c>
      <c r="AH370" s="11" t="s">
        <v>2676</v>
      </c>
      <c r="AI370" t="str">
        <f>IF(AH370="","",VLOOKUP(AH370,'Сотрудники и ссылки'!A:B,2,0))</f>
        <v>Серолог</v>
      </c>
      <c r="AJ370">
        <f>IF(AH370="","",VLOOKUP(AH370,'Сотрудники и ссылки'!A:C,3,0))</f>
        <v>20007746</v>
      </c>
      <c r="AK370" s="14">
        <v>45672</v>
      </c>
      <c r="AL370" s="2">
        <f>IF(AK370="","",AK370+VLOOKUP(I370,'Вид исследования'!B:E,4,0))</f>
        <v>45673</v>
      </c>
      <c r="AM370" s="2">
        <f>IF(AK370="","",AK370+VLOOKUP(I370,'Вид исследования'!B:F,5,0))</f>
        <v>45673</v>
      </c>
      <c r="AN370" s="14">
        <v>45672</v>
      </c>
      <c r="AP370" s="11" t="s">
        <v>189</v>
      </c>
      <c r="AQ370" t="str">
        <f>IFERROR(IF(L370="","",VLOOKUP(L370&amp;I370,Продукция!A:K,11,0)),"обратитесь к админ справочника")</f>
        <v>согласно рекомендациям производителя теста</v>
      </c>
      <c r="AR370" s="11" t="s">
        <v>4823</v>
      </c>
      <c r="AS370" t="str">
        <f>IFERROR(IF(L370="","",VLOOKUP(L370&amp;I370,Продукция!A:J,10,0)),"обратитесь к админ справочника")</f>
        <v>инструкция по применению набора AI, Н5</v>
      </c>
      <c r="AT370" s="11" t="s">
        <v>4823</v>
      </c>
      <c r="AU370" s="11" t="s">
        <v>4823</v>
      </c>
      <c r="AV370" s="11" t="s">
        <v>2676</v>
      </c>
      <c r="AW370" s="11" t="s">
        <v>4824</v>
      </c>
      <c r="AX370" s="11" t="s">
        <v>561</v>
      </c>
      <c r="AY370" s="11" t="s">
        <v>1065</v>
      </c>
      <c r="AZ370" s="11">
        <v>154</v>
      </c>
      <c r="BA370" s="11">
        <v>1</v>
      </c>
      <c r="BC370" s="11" t="s">
        <v>4855</v>
      </c>
    </row>
    <row r="371" spans="1:57" x14ac:dyDescent="0.25">
      <c r="A371" t="str">
        <f t="shared" si="9"/>
        <v>С/57Болезнь Ньюкасла уровень антител</v>
      </c>
      <c r="B371" t="str">
        <f>IF(E371="","",INDEX(Лаборатории!A:A,MATCH('Производственный контроль'!E371,Лаборатории!B:B,0)))</f>
        <v xml:space="preserve">КУРИНОЕ ЦАРСТВО АО </v>
      </c>
      <c r="C371" t="str">
        <f>IF(E371="","",VLOOKUP(E371,Лаборатории!B:D,3,0))</f>
        <v>U377_CHL</v>
      </c>
      <c r="D371" s="12">
        <v>45669</v>
      </c>
      <c r="E371" s="11" t="s">
        <v>793</v>
      </c>
      <c r="F371" s="11" t="s">
        <v>544</v>
      </c>
      <c r="G371" s="11" t="s">
        <v>561</v>
      </c>
      <c r="H371" s="11" t="s">
        <v>312</v>
      </c>
      <c r="I371" s="11" t="s">
        <v>3434</v>
      </c>
      <c r="J371" t="str">
        <f>IF(L371="","",VLOOKUP(L371,Продукция!B:D,3,0))</f>
        <v>Биологический_материал</v>
      </c>
      <c r="K371" t="str">
        <f>IF(L371="","",VLOOKUP(L371,Продукция!B:C,2,0))</f>
        <v>Сыворотка крови</v>
      </c>
      <c r="L371" s="151" t="s">
        <v>302</v>
      </c>
      <c r="M371">
        <f>IF(L371="","",VLOOKUP(L371,Продукция!B:L,11,0))</f>
        <v>0</v>
      </c>
      <c r="N371" s="11" t="s">
        <v>873</v>
      </c>
      <c r="P371" s="11" t="s">
        <v>340</v>
      </c>
      <c r="Q371" s="11" t="s">
        <v>854</v>
      </c>
      <c r="R371" s="153" t="s">
        <v>4929</v>
      </c>
      <c r="S371" s="11">
        <v>20</v>
      </c>
      <c r="T371" s="11" t="s">
        <v>4928</v>
      </c>
      <c r="V371" s="14">
        <v>45668</v>
      </c>
      <c r="Z371" s="11" t="s">
        <v>4823</v>
      </c>
      <c r="AA371" s="15">
        <v>0.54166666666666663</v>
      </c>
      <c r="AB371" t="str">
        <f>IF(L371="","",VLOOKUP(L371&amp;I371,Продукция!A:I,9,0))</f>
        <v>рекомендация производителя набора</v>
      </c>
      <c r="AC371" s="14">
        <v>45672</v>
      </c>
      <c r="AD371" s="11" t="s">
        <v>2676</v>
      </c>
      <c r="AE371" s="11" t="s">
        <v>4823</v>
      </c>
      <c r="AF371" t="str">
        <f>IF(AD371="","",VLOOKUP(AD371,'Сотрудники и ссылки'!A:B,2,0))</f>
        <v>Серолог</v>
      </c>
      <c r="AG371">
        <f>IF(AD371="","",VLOOKUP(AD371,'Сотрудники и ссылки'!A:C,3,0))</f>
        <v>20007746</v>
      </c>
      <c r="AH371" s="11" t="s">
        <v>2676</v>
      </c>
      <c r="AI371" t="str">
        <f>IF(AH371="","",VLOOKUP(AH371,'Сотрудники и ссылки'!A:B,2,0))</f>
        <v>Серолог</v>
      </c>
      <c r="AJ371">
        <f>IF(AH371="","",VLOOKUP(AH371,'Сотрудники и ссылки'!A:C,3,0))</f>
        <v>20007746</v>
      </c>
      <c r="AK371" s="14">
        <v>45672</v>
      </c>
      <c r="AL371" s="2">
        <f>IF(AK371="","",AK371+VLOOKUP(I371,'Вид исследования'!B:E,4,0))</f>
        <v>45673</v>
      </c>
      <c r="AM371" s="2">
        <f>IF(AK371="","",AK371+VLOOKUP(I371,'Вид исследования'!B:F,5,0))</f>
        <v>45673</v>
      </c>
      <c r="AN371" s="14">
        <v>45672</v>
      </c>
      <c r="AP371" s="11" t="s">
        <v>189</v>
      </c>
      <c r="AQ371" t="str">
        <f>IFERROR(IF(L371="","",VLOOKUP(L371&amp;I371,Продукция!A:K,11,0)),"обратитесь к админ справочника")</f>
        <v>согласно рекомендациям производителя теста</v>
      </c>
      <c r="AR371" s="11" t="s">
        <v>4823</v>
      </c>
      <c r="AS371" t="str">
        <f>IFERROR(IF(L371="","",VLOOKUP(L371&amp;I371,Продукция!A:J,10,0)),"обратитесь к админ справочника")</f>
        <v>инструкция по применению набора РЗГА Ньюкасла</v>
      </c>
      <c r="AT371" s="11" t="s">
        <v>4823</v>
      </c>
      <c r="AU371" s="11" t="s">
        <v>4823</v>
      </c>
      <c r="AV371" s="11" t="s">
        <v>2676</v>
      </c>
      <c r="AW371" s="11" t="s">
        <v>4824</v>
      </c>
      <c r="AX371" s="11" t="s">
        <v>561</v>
      </c>
      <c r="AY371" s="11" t="s">
        <v>1059</v>
      </c>
      <c r="AZ371" s="11">
        <v>154</v>
      </c>
      <c r="BA371" s="11">
        <v>1</v>
      </c>
      <c r="BC371" s="11" t="s">
        <v>4855</v>
      </c>
    </row>
    <row r="372" spans="1:57" x14ac:dyDescent="0.25">
      <c r="A372" t="str">
        <f t="shared" si="9"/>
        <v>С/57Вирус гриппа птиц подтипа H9 уровень антител (ВНИИЗЖ)</v>
      </c>
      <c r="B372" t="str">
        <f>IF(E372="","",INDEX(Лаборатории!A:A,MATCH('Производственный контроль'!E372,Лаборатории!B:B,0)))</f>
        <v xml:space="preserve">КУРИНОЕ ЦАРСТВО АО </v>
      </c>
      <c r="C372" t="str">
        <f>IF(E372="","",VLOOKUP(E372,Лаборатории!B:D,3,0))</f>
        <v>U377_CHL</v>
      </c>
      <c r="D372" s="12">
        <v>45669</v>
      </c>
      <c r="E372" s="11" t="s">
        <v>793</v>
      </c>
      <c r="F372" s="11" t="s">
        <v>544</v>
      </c>
      <c r="G372" s="11" t="s">
        <v>561</v>
      </c>
      <c r="H372" s="11" t="s">
        <v>312</v>
      </c>
      <c r="I372" s="11" t="s">
        <v>3435</v>
      </c>
      <c r="J372" t="str">
        <f>IF(L372="","",VLOOKUP(L372,Продукция!B:D,3,0))</f>
        <v>Биологический_материал</v>
      </c>
      <c r="K372" t="str">
        <f>IF(L372="","",VLOOKUP(L372,Продукция!B:C,2,0))</f>
        <v>Сыворотка крови</v>
      </c>
      <c r="L372" s="151" t="s">
        <v>302</v>
      </c>
      <c r="M372">
        <f>IF(L372="","",VLOOKUP(L372,Продукция!B:L,11,0))</f>
        <v>0</v>
      </c>
      <c r="N372" s="11" t="s">
        <v>873</v>
      </c>
      <c r="P372" s="11" t="s">
        <v>340</v>
      </c>
      <c r="Q372" s="11" t="s">
        <v>854</v>
      </c>
      <c r="R372" s="153" t="s">
        <v>4929</v>
      </c>
      <c r="S372" s="11">
        <v>20</v>
      </c>
      <c r="T372" s="11" t="s">
        <v>4928</v>
      </c>
      <c r="V372" s="14">
        <v>45668</v>
      </c>
      <c r="Z372" s="11" t="s">
        <v>4823</v>
      </c>
      <c r="AA372" s="15">
        <v>0.54166666666666663</v>
      </c>
      <c r="AB372" t="str">
        <f>IF(L372="","",VLOOKUP(L372&amp;I372,Продукция!A:I,9,0))</f>
        <v>рекомендация производителя набора</v>
      </c>
      <c r="AC372" s="14">
        <v>45672</v>
      </c>
      <c r="AD372" s="11" t="s">
        <v>2673</v>
      </c>
      <c r="AE372" s="11" t="s">
        <v>4823</v>
      </c>
      <c r="AF372" t="str">
        <f>IF(AD372="","",VLOOKUP(AD372,'Сотрудники и ссылки'!A:B,2,0))</f>
        <v>Серолог</v>
      </c>
      <c r="AG372">
        <f>IF(AD372="","",VLOOKUP(AD372,'Сотрудники и ссылки'!A:C,3,0))</f>
        <v>20001771</v>
      </c>
      <c r="AH372" s="11" t="s">
        <v>2673</v>
      </c>
      <c r="AI372" t="str">
        <f>IF(AH372="","",VLOOKUP(AH372,'Сотрудники и ссылки'!A:B,2,0))</f>
        <v>Серолог</v>
      </c>
      <c r="AJ372">
        <f>IF(AH372="","",VLOOKUP(AH372,'Сотрудники и ссылки'!A:C,3,0))</f>
        <v>20001771</v>
      </c>
      <c r="AK372" s="14">
        <v>45672</v>
      </c>
      <c r="AL372" s="2">
        <f>IF(AK372="","",AK372+VLOOKUP(I372,'Вид исследования'!B:E,4,0))</f>
        <v>45673</v>
      </c>
      <c r="AM372" s="2">
        <f>IF(AK372="","",AK372+VLOOKUP(I372,'Вид исследования'!B:F,5,0))</f>
        <v>45673</v>
      </c>
      <c r="AN372" s="14">
        <v>45672</v>
      </c>
      <c r="AP372" s="11" t="s">
        <v>189</v>
      </c>
      <c r="AQ372" t="str">
        <f>IFERROR(IF(L372="","",VLOOKUP(L372&amp;I372,Продукция!A:K,11,0)),"обратитесь к админ справочника")</f>
        <v>согласно рекомендациям производителя теста</v>
      </c>
      <c r="AR372" s="11" t="s">
        <v>4823</v>
      </c>
      <c r="AS372" t="str">
        <f>IFERROR(IF(L372="","",VLOOKUP(L372&amp;I372,Продукция!A:J,10,0)),"обратитесь к админ справочника")</f>
        <v>инструкция по применению набора AI, Н9</v>
      </c>
      <c r="AT372" s="11" t="s">
        <v>4823</v>
      </c>
      <c r="AU372" s="11" t="s">
        <v>4823</v>
      </c>
      <c r="AV372" s="11" t="s">
        <v>2673</v>
      </c>
      <c r="AW372" s="11" t="s">
        <v>4824</v>
      </c>
      <c r="AX372" s="11" t="s">
        <v>561</v>
      </c>
      <c r="AY372" s="11" t="s">
        <v>1059</v>
      </c>
      <c r="AZ372" s="11">
        <v>154</v>
      </c>
      <c r="BA372" s="11">
        <v>1</v>
      </c>
      <c r="BC372" s="11" t="s">
        <v>4855</v>
      </c>
    </row>
    <row r="373" spans="1:57" x14ac:dyDescent="0.25">
      <c r="A373" t="str">
        <f t="shared" si="9"/>
        <v>С/57Вирус гриппа птиц подтипа Н5 уровень антител (ВНИИЗЖ)</v>
      </c>
      <c r="B373" t="str">
        <f>IF(E373="","",INDEX(Лаборатории!A:A,MATCH('Производственный контроль'!E373,Лаборатории!B:B,0)))</f>
        <v xml:space="preserve">КУРИНОЕ ЦАРСТВО АО </v>
      </c>
      <c r="C373" t="str">
        <f>IF(E373="","",VLOOKUP(E373,Лаборатории!B:D,3,0))</f>
        <v>U377_CHL</v>
      </c>
      <c r="D373" s="12">
        <v>45669</v>
      </c>
      <c r="E373" s="11" t="s">
        <v>793</v>
      </c>
      <c r="F373" s="11" t="s">
        <v>544</v>
      </c>
      <c r="G373" s="11" t="s">
        <v>561</v>
      </c>
      <c r="H373" s="11" t="s">
        <v>312</v>
      </c>
      <c r="I373" s="11" t="s">
        <v>3437</v>
      </c>
      <c r="J373" t="str">
        <f>IF(L373="","",VLOOKUP(L373,Продукция!B:D,3,0))</f>
        <v>Биологический_материал</v>
      </c>
      <c r="K373" t="str">
        <f>IF(L373="","",VLOOKUP(L373,Продукция!B:C,2,0))</f>
        <v>Сыворотка крови</v>
      </c>
      <c r="L373" s="151" t="s">
        <v>302</v>
      </c>
      <c r="M373">
        <f>IF(L373="","",VLOOKUP(L373,Продукция!B:L,11,0))</f>
        <v>0</v>
      </c>
      <c r="N373" s="11" t="s">
        <v>873</v>
      </c>
      <c r="P373" s="11" t="s">
        <v>340</v>
      </c>
      <c r="Q373" s="11" t="s">
        <v>854</v>
      </c>
      <c r="R373" s="153" t="s">
        <v>4929</v>
      </c>
      <c r="S373" s="11">
        <v>20</v>
      </c>
      <c r="T373" s="11" t="s">
        <v>4928</v>
      </c>
      <c r="V373" s="14">
        <v>45668</v>
      </c>
      <c r="Z373" s="11" t="s">
        <v>4823</v>
      </c>
      <c r="AA373" s="15">
        <v>0.54166666666666663</v>
      </c>
      <c r="AB373" t="str">
        <f>IF(L373="","",VLOOKUP(L373&amp;I373,Продукция!A:I,9,0))</f>
        <v>рекомендация производителя набора</v>
      </c>
      <c r="AC373" s="14">
        <v>45672</v>
      </c>
      <c r="AD373" s="11" t="s">
        <v>2676</v>
      </c>
      <c r="AE373" s="11" t="s">
        <v>4823</v>
      </c>
      <c r="AF373" t="str">
        <f>IF(AD373="","",VLOOKUP(AD373,'Сотрудники и ссылки'!A:B,2,0))</f>
        <v>Серолог</v>
      </c>
      <c r="AG373">
        <f>IF(AD373="","",VLOOKUP(AD373,'Сотрудники и ссылки'!A:C,3,0))</f>
        <v>20007746</v>
      </c>
      <c r="AH373" s="11" t="s">
        <v>2676</v>
      </c>
      <c r="AI373" t="str">
        <f>IF(AH373="","",VLOOKUP(AH373,'Сотрудники и ссылки'!A:B,2,0))</f>
        <v>Серолог</v>
      </c>
      <c r="AJ373">
        <f>IF(AH373="","",VLOOKUP(AH373,'Сотрудники и ссылки'!A:C,3,0))</f>
        <v>20007746</v>
      </c>
      <c r="AK373" s="14">
        <v>45672</v>
      </c>
      <c r="AL373" s="2">
        <f>IF(AK373="","",AK373+VLOOKUP(I373,'Вид исследования'!B:E,4,0))</f>
        <v>45673</v>
      </c>
      <c r="AM373" s="2">
        <f>IF(AK373="","",AK373+VLOOKUP(I373,'Вид исследования'!B:F,5,0))</f>
        <v>45673</v>
      </c>
      <c r="AN373" s="14">
        <v>45672</v>
      </c>
      <c r="AP373" s="11" t="s">
        <v>189</v>
      </c>
      <c r="AQ373" t="str">
        <f>IFERROR(IF(L373="","",VLOOKUP(L373&amp;I373,Продукция!A:K,11,0)),"обратитесь к админ справочника")</f>
        <v>согласно рекомендациям производителя теста</v>
      </c>
      <c r="AR373" s="11" t="s">
        <v>4823</v>
      </c>
      <c r="AS373" t="str">
        <f>IFERROR(IF(L373="","",VLOOKUP(L373&amp;I373,Продукция!A:J,10,0)),"обратитесь к админ справочника")</f>
        <v>инструкция по применению набора AI, Н5</v>
      </c>
      <c r="AT373" s="11" t="s">
        <v>4823</v>
      </c>
      <c r="AU373" s="11" t="s">
        <v>4823</v>
      </c>
      <c r="AV373" s="11" t="s">
        <v>2676</v>
      </c>
      <c r="AW373" s="11" t="s">
        <v>4824</v>
      </c>
      <c r="AX373" s="11" t="s">
        <v>561</v>
      </c>
      <c r="AY373" s="11" t="s">
        <v>1059</v>
      </c>
      <c r="AZ373" s="11">
        <v>154</v>
      </c>
      <c r="BA373" s="11">
        <v>1</v>
      </c>
      <c r="BC373" s="11" t="s">
        <v>4855</v>
      </c>
    </row>
    <row r="374" spans="1:57" x14ac:dyDescent="0.25">
      <c r="A374" t="str">
        <f t="shared" si="9"/>
        <v>С/57Болезнь Ньюкасла уровень антител</v>
      </c>
      <c r="B374" t="str">
        <f>IF(E374="","",INDEX(Лаборатории!A:A,MATCH('Производственный контроль'!E374,Лаборатории!B:B,0)))</f>
        <v xml:space="preserve">КУРИНОЕ ЦАРСТВО АО </v>
      </c>
      <c r="C374" t="str">
        <f>IF(E374="","",VLOOKUP(E374,Лаборатории!B:D,3,0))</f>
        <v>U377_CHL</v>
      </c>
      <c r="D374" s="12">
        <v>45669</v>
      </c>
      <c r="E374" s="11" t="s">
        <v>793</v>
      </c>
      <c r="F374" s="11" t="s">
        <v>544</v>
      </c>
      <c r="G374" s="11" t="s">
        <v>561</v>
      </c>
      <c r="H374" s="11" t="s">
        <v>312</v>
      </c>
      <c r="I374" s="11" t="s">
        <v>3434</v>
      </c>
      <c r="J374" t="str">
        <f>IF(L374="","",VLOOKUP(L374,Продукция!B:D,3,0))</f>
        <v>Биологический_материал</v>
      </c>
      <c r="K374" t="str">
        <f>IF(L374="","",VLOOKUP(L374,Продукция!B:C,2,0))</f>
        <v>Сыворотка крови</v>
      </c>
      <c r="L374" s="151" t="s">
        <v>302</v>
      </c>
      <c r="M374">
        <f>IF(L374="","",VLOOKUP(L374,Продукция!B:L,11,0))</f>
        <v>0</v>
      </c>
      <c r="N374" s="11" t="s">
        <v>873</v>
      </c>
      <c r="P374" s="11" t="s">
        <v>340</v>
      </c>
      <c r="Q374" s="11" t="s">
        <v>854</v>
      </c>
      <c r="R374" s="153" t="s">
        <v>4930</v>
      </c>
      <c r="S374" s="11">
        <v>20</v>
      </c>
      <c r="T374" s="11" t="s">
        <v>4928</v>
      </c>
      <c r="V374" s="14">
        <v>45669</v>
      </c>
      <c r="Z374" s="11" t="s">
        <v>4823</v>
      </c>
      <c r="AA374" s="15">
        <v>0.54166666666666663</v>
      </c>
      <c r="AB374" t="str">
        <f>IF(L374="","",VLOOKUP(L374&amp;I374,Продукция!A:I,9,0))</f>
        <v>рекомендация производителя набора</v>
      </c>
      <c r="AC374" s="14">
        <v>45672</v>
      </c>
      <c r="AD374" s="11" t="s">
        <v>2676</v>
      </c>
      <c r="AE374" s="11" t="s">
        <v>4823</v>
      </c>
      <c r="AF374" t="str">
        <f>IF(AD374="","",VLOOKUP(AD374,'Сотрудники и ссылки'!A:B,2,0))</f>
        <v>Серолог</v>
      </c>
      <c r="AG374">
        <f>IF(AD374="","",VLOOKUP(AD374,'Сотрудники и ссылки'!A:C,3,0))</f>
        <v>20007746</v>
      </c>
      <c r="AH374" s="11" t="s">
        <v>2676</v>
      </c>
      <c r="AI374" t="str">
        <f>IF(AH374="","",VLOOKUP(AH374,'Сотрудники и ссылки'!A:B,2,0))</f>
        <v>Серолог</v>
      </c>
      <c r="AJ374">
        <f>IF(AH374="","",VLOOKUP(AH374,'Сотрудники и ссылки'!A:C,3,0))</f>
        <v>20007746</v>
      </c>
      <c r="AK374" s="14">
        <v>45672</v>
      </c>
      <c r="AL374" s="2">
        <f>IF(AK374="","",AK374+VLOOKUP(I374,'Вид исследования'!B:E,4,0))</f>
        <v>45673</v>
      </c>
      <c r="AM374" s="2">
        <f>IF(AK374="","",AK374+VLOOKUP(I374,'Вид исследования'!B:F,5,0))</f>
        <v>45673</v>
      </c>
      <c r="AN374" s="14">
        <v>45672</v>
      </c>
      <c r="AP374" s="11" t="s">
        <v>189</v>
      </c>
      <c r="AQ374" t="str">
        <f>IFERROR(IF(L374="","",VLOOKUP(L374&amp;I374,Продукция!A:K,11,0)),"обратитесь к админ справочника")</f>
        <v>согласно рекомендациям производителя теста</v>
      </c>
      <c r="AR374" s="11" t="s">
        <v>4823</v>
      </c>
      <c r="AS374" t="str">
        <f>IFERROR(IF(L374="","",VLOOKUP(L374&amp;I374,Продукция!A:J,10,0)),"обратитесь к админ справочника")</f>
        <v>инструкция по применению набора РЗГА Ньюкасла</v>
      </c>
      <c r="AT374" s="11" t="s">
        <v>4823</v>
      </c>
      <c r="AU374" s="11" t="s">
        <v>4823</v>
      </c>
      <c r="AV374" s="11" t="s">
        <v>2676</v>
      </c>
      <c r="AW374" s="11" t="s">
        <v>4824</v>
      </c>
      <c r="AX374" s="11" t="s">
        <v>561</v>
      </c>
      <c r="AY374" s="11" t="s">
        <v>1080</v>
      </c>
      <c r="AZ374" s="11">
        <v>154</v>
      </c>
      <c r="BA374" s="11">
        <v>1</v>
      </c>
      <c r="BC374" s="11" t="s">
        <v>4855</v>
      </c>
    </row>
    <row r="375" spans="1:57" x14ac:dyDescent="0.25">
      <c r="A375" t="str">
        <f t="shared" si="9"/>
        <v>С/57Вирус гриппа птиц подтипа H9 уровень антител (ВНИИЗЖ)</v>
      </c>
      <c r="B375" t="str">
        <f>IF(E375="","",INDEX(Лаборатории!A:A,MATCH('Производственный контроль'!E375,Лаборатории!B:B,0)))</f>
        <v xml:space="preserve">КУРИНОЕ ЦАРСТВО АО </v>
      </c>
      <c r="C375" t="str">
        <f>IF(E375="","",VLOOKUP(E375,Лаборатории!B:D,3,0))</f>
        <v>U377_CHL</v>
      </c>
      <c r="D375" s="12">
        <v>45669</v>
      </c>
      <c r="E375" s="11" t="s">
        <v>793</v>
      </c>
      <c r="F375" s="11" t="s">
        <v>544</v>
      </c>
      <c r="G375" s="11" t="s">
        <v>561</v>
      </c>
      <c r="H375" s="11" t="s">
        <v>312</v>
      </c>
      <c r="I375" s="11" t="s">
        <v>3435</v>
      </c>
      <c r="J375" t="str">
        <f>IF(L375="","",VLOOKUP(L375,Продукция!B:D,3,0))</f>
        <v>Биологический_материал</v>
      </c>
      <c r="K375" t="str">
        <f>IF(L375="","",VLOOKUP(L375,Продукция!B:C,2,0))</f>
        <v>Сыворотка крови</v>
      </c>
      <c r="L375" s="151" t="s">
        <v>302</v>
      </c>
      <c r="M375">
        <f>IF(L375="","",VLOOKUP(L375,Продукция!B:L,11,0))</f>
        <v>0</v>
      </c>
      <c r="N375" s="11" t="s">
        <v>873</v>
      </c>
      <c r="P375" s="11" t="s">
        <v>340</v>
      </c>
      <c r="Q375" s="11" t="s">
        <v>854</v>
      </c>
      <c r="R375" s="153" t="s">
        <v>4930</v>
      </c>
      <c r="S375" s="11">
        <v>20</v>
      </c>
      <c r="T375" s="11" t="s">
        <v>4928</v>
      </c>
      <c r="V375" s="14">
        <v>45669</v>
      </c>
      <c r="Z375" s="11" t="s">
        <v>4823</v>
      </c>
      <c r="AA375" s="15">
        <v>0.54166666666666663</v>
      </c>
      <c r="AB375" t="str">
        <f>IF(L375="","",VLOOKUP(L375&amp;I375,Продукция!A:I,9,0))</f>
        <v>рекомендация производителя набора</v>
      </c>
      <c r="AC375" s="14">
        <v>45672</v>
      </c>
      <c r="AD375" s="11" t="s">
        <v>2673</v>
      </c>
      <c r="AE375" s="11" t="s">
        <v>4823</v>
      </c>
      <c r="AF375" t="str">
        <f>IF(AD375="","",VLOOKUP(AD375,'Сотрудники и ссылки'!A:B,2,0))</f>
        <v>Серолог</v>
      </c>
      <c r="AG375">
        <f>IF(AD375="","",VLOOKUP(AD375,'Сотрудники и ссылки'!A:C,3,0))</f>
        <v>20001771</v>
      </c>
      <c r="AH375" s="11" t="s">
        <v>2673</v>
      </c>
      <c r="AI375" t="str">
        <f>IF(AH375="","",VLOOKUP(AH375,'Сотрудники и ссылки'!A:B,2,0))</f>
        <v>Серолог</v>
      </c>
      <c r="AJ375">
        <f>IF(AH375="","",VLOOKUP(AH375,'Сотрудники и ссылки'!A:C,3,0))</f>
        <v>20001771</v>
      </c>
      <c r="AK375" s="14">
        <v>45672</v>
      </c>
      <c r="AL375" s="2">
        <f>IF(AK375="","",AK375+VLOOKUP(I375,'Вид исследования'!B:E,4,0))</f>
        <v>45673</v>
      </c>
      <c r="AM375" s="2">
        <f>IF(AK375="","",AK375+VLOOKUP(I375,'Вид исследования'!B:F,5,0))</f>
        <v>45673</v>
      </c>
      <c r="AN375" s="14">
        <v>45672</v>
      </c>
      <c r="AP375" s="11" t="s">
        <v>189</v>
      </c>
      <c r="AQ375" t="str">
        <f>IFERROR(IF(L375="","",VLOOKUP(L375&amp;I375,Продукция!A:K,11,0)),"обратитесь к админ справочника")</f>
        <v>согласно рекомендациям производителя теста</v>
      </c>
      <c r="AR375" s="11" t="s">
        <v>4823</v>
      </c>
      <c r="AS375" t="str">
        <f>IFERROR(IF(L375="","",VLOOKUP(L375&amp;I375,Продукция!A:J,10,0)),"обратитесь к админ справочника")</f>
        <v>инструкция по применению набора AI, Н9</v>
      </c>
      <c r="AT375" s="11" t="s">
        <v>4823</v>
      </c>
      <c r="AU375" s="11" t="s">
        <v>4823</v>
      </c>
      <c r="AV375" s="11" t="s">
        <v>2673</v>
      </c>
      <c r="AW375" s="11" t="s">
        <v>4824</v>
      </c>
      <c r="AX375" s="11" t="s">
        <v>561</v>
      </c>
      <c r="AY375" s="11" t="s">
        <v>1080</v>
      </c>
      <c r="AZ375" s="11">
        <v>154</v>
      </c>
      <c r="BA375" s="11">
        <v>1</v>
      </c>
      <c r="BC375" s="11" t="s">
        <v>4855</v>
      </c>
    </row>
    <row r="376" spans="1:57" x14ac:dyDescent="0.25">
      <c r="A376" t="str">
        <f t="shared" si="9"/>
        <v>С/57Вирус гриппа птиц подтипа Н5 уровень антител (ВНИИЗЖ)</v>
      </c>
      <c r="B376" t="str">
        <f>IF(E376="","",INDEX(Лаборатории!A:A,MATCH('Производственный контроль'!E376,Лаборатории!B:B,0)))</f>
        <v xml:space="preserve">КУРИНОЕ ЦАРСТВО АО </v>
      </c>
      <c r="C376" t="str">
        <f>IF(E376="","",VLOOKUP(E376,Лаборатории!B:D,3,0))</f>
        <v>U377_CHL</v>
      </c>
      <c r="D376" s="12">
        <v>45669</v>
      </c>
      <c r="E376" s="11" t="s">
        <v>793</v>
      </c>
      <c r="F376" s="11" t="s">
        <v>544</v>
      </c>
      <c r="G376" s="11" t="s">
        <v>561</v>
      </c>
      <c r="H376" s="11" t="s">
        <v>312</v>
      </c>
      <c r="I376" s="11" t="s">
        <v>3437</v>
      </c>
      <c r="J376" t="str">
        <f>IF(L376="","",VLOOKUP(L376,Продукция!B:D,3,0))</f>
        <v>Биологический_материал</v>
      </c>
      <c r="K376" t="str">
        <f>IF(L376="","",VLOOKUP(L376,Продукция!B:C,2,0))</f>
        <v>Сыворотка крови</v>
      </c>
      <c r="L376" s="151" t="s">
        <v>302</v>
      </c>
      <c r="M376">
        <f>IF(L376="","",VLOOKUP(L376,Продукция!B:L,11,0))</f>
        <v>0</v>
      </c>
      <c r="N376" s="11" t="s">
        <v>873</v>
      </c>
      <c r="P376" s="11" t="s">
        <v>340</v>
      </c>
      <c r="Q376" s="11" t="s">
        <v>854</v>
      </c>
      <c r="R376" s="153" t="s">
        <v>4930</v>
      </c>
      <c r="S376" s="11">
        <v>20</v>
      </c>
      <c r="T376" s="11" t="s">
        <v>4928</v>
      </c>
      <c r="V376" s="14">
        <v>45669</v>
      </c>
      <c r="Z376" s="11" t="s">
        <v>4823</v>
      </c>
      <c r="AA376" s="15">
        <v>0.54166666666666663</v>
      </c>
      <c r="AB376" t="str">
        <f>IF(L376="","",VLOOKUP(L376&amp;I376,Продукция!A:I,9,0))</f>
        <v>рекомендация производителя набора</v>
      </c>
      <c r="AC376" s="14">
        <v>45672</v>
      </c>
      <c r="AD376" s="11" t="s">
        <v>2676</v>
      </c>
      <c r="AE376" s="11" t="s">
        <v>4823</v>
      </c>
      <c r="AF376" t="str">
        <f>IF(AD376="","",VLOOKUP(AD376,'Сотрудники и ссылки'!A:B,2,0))</f>
        <v>Серолог</v>
      </c>
      <c r="AG376">
        <f>IF(AD376="","",VLOOKUP(AD376,'Сотрудники и ссылки'!A:C,3,0))</f>
        <v>20007746</v>
      </c>
      <c r="AH376" s="11" t="s">
        <v>2676</v>
      </c>
      <c r="AI376" t="str">
        <f>IF(AH376="","",VLOOKUP(AH376,'Сотрудники и ссылки'!A:B,2,0))</f>
        <v>Серолог</v>
      </c>
      <c r="AJ376">
        <f>IF(AH376="","",VLOOKUP(AH376,'Сотрудники и ссылки'!A:C,3,0))</f>
        <v>20007746</v>
      </c>
      <c r="AK376" s="14">
        <v>45672</v>
      </c>
      <c r="AL376" s="2">
        <f>IF(AK376="","",AK376+VLOOKUP(I376,'Вид исследования'!B:E,4,0))</f>
        <v>45673</v>
      </c>
      <c r="AM376" s="2">
        <f>IF(AK376="","",AK376+VLOOKUP(I376,'Вид исследования'!B:F,5,0))</f>
        <v>45673</v>
      </c>
      <c r="AN376" s="14">
        <v>45672</v>
      </c>
      <c r="AP376" s="11" t="s">
        <v>189</v>
      </c>
      <c r="AQ376" t="str">
        <f>IFERROR(IF(L376="","",VLOOKUP(L376&amp;I376,Продукция!A:K,11,0)),"обратитесь к админ справочника")</f>
        <v>согласно рекомендациям производителя теста</v>
      </c>
      <c r="AR376" s="11" t="s">
        <v>4823</v>
      </c>
      <c r="AS376" t="str">
        <f>IFERROR(IF(L376="","",VLOOKUP(L376&amp;I376,Продукция!A:J,10,0)),"обратитесь к админ справочника")</f>
        <v>инструкция по применению набора AI, Н5</v>
      </c>
      <c r="AT376" s="11" t="s">
        <v>4823</v>
      </c>
      <c r="AU376" s="11" t="s">
        <v>4823</v>
      </c>
      <c r="AV376" s="11" t="s">
        <v>2676</v>
      </c>
      <c r="AW376" s="11" t="s">
        <v>4824</v>
      </c>
      <c r="AX376" s="11" t="s">
        <v>561</v>
      </c>
      <c r="AY376" s="11" t="s">
        <v>1080</v>
      </c>
      <c r="AZ376" s="11">
        <v>154</v>
      </c>
      <c r="BA376" s="11">
        <v>1</v>
      </c>
      <c r="BC376" s="11" t="s">
        <v>4855</v>
      </c>
    </row>
    <row r="377" spans="1:57" x14ac:dyDescent="0.25">
      <c r="A377" t="str">
        <f t="shared" si="9"/>
        <v>С/57MS (BioChek) микоплазма синовия уровень антител</v>
      </c>
      <c r="B377" t="str">
        <f>IF(E377="","",INDEX(Лаборатории!A:A,MATCH('Производственный контроль'!E377,Лаборатории!B:B,0)))</f>
        <v xml:space="preserve">КУРИНОЕ ЦАРСТВО АО </v>
      </c>
      <c r="C377" t="str">
        <f>IF(E377="","",VLOOKUP(E377,Лаборатории!B:D,3,0))</f>
        <v>U377_CHL</v>
      </c>
      <c r="D377" s="12">
        <v>45669</v>
      </c>
      <c r="E377" s="11" t="s">
        <v>793</v>
      </c>
      <c r="F377" s="11" t="s">
        <v>544</v>
      </c>
      <c r="G377" s="11" t="s">
        <v>561</v>
      </c>
      <c r="H377" s="11" t="s">
        <v>262</v>
      </c>
      <c r="I377" s="11" t="s">
        <v>3423</v>
      </c>
      <c r="J377" t="str">
        <f>IF(L377="","",VLOOKUP(L377,Продукция!B:D,3,0))</f>
        <v>Биологический_материал</v>
      </c>
      <c r="K377" t="str">
        <f>IF(L377="","",VLOOKUP(L377,Продукция!B:C,2,0))</f>
        <v>Сыворотка крови</v>
      </c>
      <c r="L377" s="151" t="s">
        <v>302</v>
      </c>
      <c r="M377">
        <f>IF(L377="","",VLOOKUP(L377,Продукция!B:L,11,0))</f>
        <v>0</v>
      </c>
      <c r="N377" s="11" t="s">
        <v>873</v>
      </c>
      <c r="P377" s="11" t="s">
        <v>340</v>
      </c>
      <c r="Q377" s="11" t="s">
        <v>854</v>
      </c>
      <c r="R377" s="153" t="s">
        <v>4929</v>
      </c>
      <c r="S377" s="11">
        <v>20</v>
      </c>
      <c r="T377" s="11" t="s">
        <v>4928</v>
      </c>
      <c r="V377" s="14">
        <v>45668</v>
      </c>
      <c r="Z377" s="11" t="s">
        <v>4823</v>
      </c>
      <c r="AA377" s="15">
        <v>0.54166666666666663</v>
      </c>
      <c r="AB377" t="str">
        <f>IF(L377="","",VLOOKUP(L377&amp;I377,Продукция!A:I,9,0))</f>
        <v>рекомендация производителя набора</v>
      </c>
      <c r="AC377" s="14">
        <v>45670</v>
      </c>
      <c r="AD377" s="11" t="s">
        <v>2673</v>
      </c>
      <c r="AE377" s="11" t="s">
        <v>4823</v>
      </c>
      <c r="AF377" t="str">
        <f>IF(AD377="","",VLOOKUP(AD377,'Сотрудники и ссылки'!A:B,2,0))</f>
        <v>Серолог</v>
      </c>
      <c r="AG377">
        <f>IF(AD377="","",VLOOKUP(AD377,'Сотрудники и ссылки'!A:C,3,0))</f>
        <v>20001771</v>
      </c>
      <c r="AH377" s="11" t="s">
        <v>2673</v>
      </c>
      <c r="AI377" t="str">
        <f>IF(AH377="","",VLOOKUP(AH377,'Сотрудники и ссылки'!A:B,2,0))</f>
        <v>Серолог</v>
      </c>
      <c r="AJ377">
        <f>IF(AH377="","",VLOOKUP(AH377,'Сотрудники и ссылки'!A:C,3,0))</f>
        <v>20001771</v>
      </c>
      <c r="AK377" s="14">
        <v>45670</v>
      </c>
      <c r="AL377" s="2">
        <f>IF(AK377="","",AK377+VLOOKUP(I377,'Вид исследования'!B:E,4,0))</f>
        <v>45671</v>
      </c>
      <c r="AM377" s="2">
        <f>IF(AK377="","",AK377+VLOOKUP(I377,'Вид исследования'!B:F,5,0))</f>
        <v>45671</v>
      </c>
      <c r="AN377" s="14">
        <v>45670</v>
      </c>
      <c r="AP377" s="11" t="s">
        <v>189</v>
      </c>
      <c r="AQ377" t="str">
        <f>IFERROR(IF(L377="","",VLOOKUP(L377&amp;I377,Продукция!A:K,11,0)),"обратитесь к админ справочника")</f>
        <v>согласно рекомендациям производителя теста</v>
      </c>
      <c r="AR377" s="11" t="s">
        <v>4823</v>
      </c>
      <c r="AS377" t="str">
        <f>IFERROR(IF(L377="","",VLOOKUP(L377&amp;I377,Продукция!A:J,10,0)),"обратитесь к админ справочника")</f>
        <v>инструкция тест- ситема Биочек СК -115</v>
      </c>
      <c r="AT377" s="11" t="s">
        <v>4823</v>
      </c>
      <c r="AU377" s="11" t="s">
        <v>4823</v>
      </c>
      <c r="AV377" s="11" t="s">
        <v>2673</v>
      </c>
      <c r="AW377" s="11" t="s">
        <v>4824</v>
      </c>
      <c r="AX377" s="11" t="s">
        <v>561</v>
      </c>
      <c r="AY377" s="11" t="s">
        <v>1059</v>
      </c>
      <c r="AZ377" s="11">
        <v>154</v>
      </c>
      <c r="BA377" s="11">
        <v>1</v>
      </c>
      <c r="BC377" s="11" t="s">
        <v>4855</v>
      </c>
    </row>
    <row r="378" spans="1:57" x14ac:dyDescent="0.25">
      <c r="A378" t="str">
        <f t="shared" si="9"/>
        <v>С/57MG (BioChek) микоплазма галлисептикум уровень антител</v>
      </c>
      <c r="B378" t="str">
        <f>IF(E378="","",INDEX(Лаборатории!A:A,MATCH('Производственный контроль'!E378,Лаборатории!B:B,0)))</f>
        <v xml:space="preserve">КУРИНОЕ ЦАРСТВО АО </v>
      </c>
      <c r="C378" t="str">
        <f>IF(E378="","",VLOOKUP(E378,Лаборатории!B:D,3,0))</f>
        <v>U377_CHL</v>
      </c>
      <c r="D378" s="12">
        <v>45669</v>
      </c>
      <c r="E378" s="11" t="s">
        <v>793</v>
      </c>
      <c r="F378" s="11" t="s">
        <v>544</v>
      </c>
      <c r="G378" s="11" t="s">
        <v>561</v>
      </c>
      <c r="H378" s="11" t="s">
        <v>262</v>
      </c>
      <c r="I378" s="11" t="s">
        <v>3422</v>
      </c>
      <c r="J378" t="str">
        <f>IF(L378="","",VLOOKUP(L378,Продукция!B:D,3,0))</f>
        <v>Биологический_материал</v>
      </c>
      <c r="K378" t="str">
        <f>IF(L378="","",VLOOKUP(L378,Продукция!B:C,2,0))</f>
        <v>Сыворотка крови</v>
      </c>
      <c r="L378" s="151" t="s">
        <v>302</v>
      </c>
      <c r="M378">
        <f>IF(L378="","",VLOOKUP(L378,Продукция!B:L,11,0))</f>
        <v>0</v>
      </c>
      <c r="N378" s="11" t="s">
        <v>873</v>
      </c>
      <c r="P378" s="11" t="s">
        <v>340</v>
      </c>
      <c r="Q378" s="11" t="s">
        <v>854</v>
      </c>
      <c r="R378" s="153" t="s">
        <v>4929</v>
      </c>
      <c r="S378" s="11">
        <v>20</v>
      </c>
      <c r="T378" s="11" t="s">
        <v>4928</v>
      </c>
      <c r="V378" s="14">
        <v>45668</v>
      </c>
      <c r="Z378" s="11" t="s">
        <v>4823</v>
      </c>
      <c r="AA378" s="15">
        <v>0.54166666666666663</v>
      </c>
      <c r="AB378" t="str">
        <f>IF(L378="","",VLOOKUP(L378&amp;I378,Продукция!A:I,9,0))</f>
        <v>рекомендация производителя набора</v>
      </c>
      <c r="AC378" s="14">
        <v>45670</v>
      </c>
      <c r="AD378" s="11" t="s">
        <v>2673</v>
      </c>
      <c r="AE378" s="11" t="s">
        <v>4823</v>
      </c>
      <c r="AF378" t="str">
        <f>IF(AD378="","",VLOOKUP(AD378,'Сотрудники и ссылки'!A:B,2,0))</f>
        <v>Серолог</v>
      </c>
      <c r="AG378">
        <f>IF(AD378="","",VLOOKUP(AD378,'Сотрудники и ссылки'!A:C,3,0))</f>
        <v>20001771</v>
      </c>
      <c r="AH378" s="11" t="s">
        <v>2673</v>
      </c>
      <c r="AI378" t="str">
        <f>IF(AH378="","",VLOOKUP(AH378,'Сотрудники и ссылки'!A:B,2,0))</f>
        <v>Серолог</v>
      </c>
      <c r="AJ378">
        <f>IF(AH378="","",VLOOKUP(AH378,'Сотрудники и ссылки'!A:C,3,0))</f>
        <v>20001771</v>
      </c>
      <c r="AK378" s="14">
        <v>45670</v>
      </c>
      <c r="AL378" s="2">
        <f>IF(AK378="","",AK378+VLOOKUP(I378,'Вид исследования'!B:E,4,0))</f>
        <v>45671</v>
      </c>
      <c r="AM378" s="2">
        <f>IF(AK378="","",AK378+VLOOKUP(I378,'Вид исследования'!B:F,5,0))</f>
        <v>45671</v>
      </c>
      <c r="AN378" s="14">
        <v>45670</v>
      </c>
      <c r="AP378" s="11" t="s">
        <v>189</v>
      </c>
      <c r="AQ378" t="str">
        <f>IFERROR(IF(L378="","",VLOOKUP(L378&amp;I378,Продукция!A:K,11,0)),"обратитесь к админ справочника")</f>
        <v>согласно рекомендациям производителя теста</v>
      </c>
      <c r="AR378" s="11" t="s">
        <v>4823</v>
      </c>
      <c r="AS378" t="str">
        <f>IFERROR(IF(L378="","",VLOOKUP(L378&amp;I378,Продукция!A:J,10,0)),"обратитесь к админ справочника")</f>
        <v>инструкция тест- ситема Биочек СК -114</v>
      </c>
      <c r="AT378" s="11" t="s">
        <v>4823</v>
      </c>
      <c r="AU378" s="11" t="s">
        <v>4823</v>
      </c>
      <c r="AV378" s="11" t="s">
        <v>2673</v>
      </c>
      <c r="AW378" s="11" t="s">
        <v>4824</v>
      </c>
      <c r="AX378" s="11" t="s">
        <v>561</v>
      </c>
      <c r="AY378" s="11" t="s">
        <v>1059</v>
      </c>
      <c r="AZ378" s="11">
        <v>154</v>
      </c>
      <c r="BA378" s="11">
        <v>1</v>
      </c>
      <c r="BC378" s="11" t="s">
        <v>4855</v>
      </c>
    </row>
    <row r="379" spans="1:57" x14ac:dyDescent="0.25">
      <c r="A379" t="str">
        <f t="shared" si="9"/>
        <v>С/57IBV (BioChek) инфекционный бронхит уровень антител</v>
      </c>
      <c r="B379" t="str">
        <f>IF(E379="","",INDEX(Лаборатории!A:A,MATCH('Производственный контроль'!E379,Лаборатории!B:B,0)))</f>
        <v xml:space="preserve">КУРИНОЕ ЦАРСТВО АО </v>
      </c>
      <c r="C379" t="str">
        <f>IF(E379="","",VLOOKUP(E379,Лаборатории!B:D,3,0))</f>
        <v>U377_CHL</v>
      </c>
      <c r="D379" s="12">
        <v>45669</v>
      </c>
      <c r="E379" s="11" t="s">
        <v>793</v>
      </c>
      <c r="F379" s="11" t="s">
        <v>544</v>
      </c>
      <c r="G379" s="11" t="s">
        <v>561</v>
      </c>
      <c r="H379" s="11" t="s">
        <v>262</v>
      </c>
      <c r="I379" s="11" t="s">
        <v>3416</v>
      </c>
      <c r="J379" t="str">
        <f>IF(L379="","",VLOOKUP(L379,Продукция!B:D,3,0))</f>
        <v>Биологический_материал</v>
      </c>
      <c r="K379" t="str">
        <f>IF(L379="","",VLOOKUP(L379,Продукция!B:C,2,0))</f>
        <v>Сыворотка крови</v>
      </c>
      <c r="L379" s="151" t="s">
        <v>302</v>
      </c>
      <c r="M379">
        <f>IF(L379="","",VLOOKUP(L379,Продукция!B:L,11,0))</f>
        <v>0</v>
      </c>
      <c r="N379" s="11" t="s">
        <v>873</v>
      </c>
      <c r="P379" s="11" t="s">
        <v>340</v>
      </c>
      <c r="Q379" s="11" t="s">
        <v>854</v>
      </c>
      <c r="R379" s="153" t="s">
        <v>4930</v>
      </c>
      <c r="S379" s="11">
        <v>18</v>
      </c>
      <c r="T379" s="11" t="s">
        <v>4928</v>
      </c>
      <c r="V379" s="14">
        <v>45669</v>
      </c>
      <c r="Z379" s="11" t="s">
        <v>4823</v>
      </c>
      <c r="AA379" s="15">
        <v>0.54166666666666663</v>
      </c>
      <c r="AB379" t="str">
        <f>IF(L379="","",VLOOKUP(L379&amp;I379,Продукция!A:I,9,0))</f>
        <v>рекомендация производителя набора</v>
      </c>
      <c r="AC379" s="14">
        <v>45673</v>
      </c>
      <c r="AD379" s="11" t="s">
        <v>2673</v>
      </c>
      <c r="AE379" s="11" t="s">
        <v>4823</v>
      </c>
      <c r="AF379" t="str">
        <f>IF(AD379="","",VLOOKUP(AD379,'Сотрудники и ссылки'!A:B,2,0))</f>
        <v>Серолог</v>
      </c>
      <c r="AG379">
        <f>IF(AD379="","",VLOOKUP(AD379,'Сотрудники и ссылки'!A:C,3,0))</f>
        <v>20001771</v>
      </c>
      <c r="AH379" s="11" t="s">
        <v>2673</v>
      </c>
      <c r="AI379" t="str">
        <f>IF(AH379="","",VLOOKUP(AH379,'Сотрудники и ссылки'!A:B,2,0))</f>
        <v>Серолог</v>
      </c>
      <c r="AJ379">
        <f>IF(AH379="","",VLOOKUP(AH379,'Сотрудники и ссылки'!A:C,3,0))</f>
        <v>20001771</v>
      </c>
      <c r="AK379" s="14">
        <v>45673</v>
      </c>
      <c r="AL379" s="2">
        <f>IF(AK379="","",AK379+VLOOKUP(I379,'Вид исследования'!B:E,4,0))</f>
        <v>45674</v>
      </c>
      <c r="AM379" s="2">
        <f>IF(AK379="","",AK379+VLOOKUP(I379,'Вид исследования'!B:F,5,0))</f>
        <v>45674</v>
      </c>
      <c r="AN379" s="14">
        <v>45673</v>
      </c>
      <c r="AP379" s="11" t="s">
        <v>189</v>
      </c>
      <c r="AQ379" t="str">
        <f>IFERROR(IF(L379="","",VLOOKUP(L379&amp;I379,Продукция!A:K,11,0)),"обратитесь к админ справочника")</f>
        <v>согласно рекомендациям производителя теста</v>
      </c>
      <c r="AR379" s="11" t="s">
        <v>4823</v>
      </c>
      <c r="AS379" t="str">
        <f>IFERROR(IF(L379="","",VLOOKUP(L379&amp;I379,Продукция!A:J,10,0)),"обратитесь к админ справочника")</f>
        <v>инструкция тест- ситема Биочек СК-119</v>
      </c>
      <c r="AT379" s="11" t="s">
        <v>4823</v>
      </c>
      <c r="AU379" s="11" t="s">
        <v>4823</v>
      </c>
      <c r="AV379" s="11" t="s">
        <v>2673</v>
      </c>
      <c r="AW379" s="11" t="s">
        <v>4824</v>
      </c>
      <c r="AX379" s="11" t="s">
        <v>561</v>
      </c>
      <c r="AY379" s="11" t="s">
        <v>1080</v>
      </c>
      <c r="AZ379" s="11">
        <v>154</v>
      </c>
      <c r="BA379" s="11">
        <v>1</v>
      </c>
      <c r="BC379" s="11" t="s">
        <v>4855</v>
      </c>
    </row>
    <row r="380" spans="1:57" x14ac:dyDescent="0.25">
      <c r="A380" t="str">
        <f t="shared" si="9"/>
        <v>С/57IBD (BioChek) болезнь Гамборо уровень антител</v>
      </c>
      <c r="B380" t="str">
        <f>IF(E380="","",INDEX(Лаборатории!A:A,MATCH('Производственный контроль'!E380,Лаборатории!B:B,0)))</f>
        <v xml:space="preserve">КУРИНОЕ ЦАРСТВО АО </v>
      </c>
      <c r="C380" t="str">
        <f>IF(E380="","",VLOOKUP(E380,Лаборатории!B:D,3,0))</f>
        <v>U377_CHL</v>
      </c>
      <c r="D380" s="12">
        <v>45669</v>
      </c>
      <c r="E380" s="11" t="s">
        <v>793</v>
      </c>
      <c r="F380" s="11" t="s">
        <v>544</v>
      </c>
      <c r="G380" s="11" t="s">
        <v>561</v>
      </c>
      <c r="H380" s="11" t="s">
        <v>262</v>
      </c>
      <c r="I380" s="11" t="s">
        <v>3415</v>
      </c>
      <c r="J380" t="str">
        <f>IF(L380="","",VLOOKUP(L380,Продукция!B:D,3,0))</f>
        <v>Биологический_материал</v>
      </c>
      <c r="K380" t="str">
        <f>IF(L380="","",VLOOKUP(L380,Продукция!B:C,2,0))</f>
        <v>Сыворотка крови</v>
      </c>
      <c r="L380" s="151" t="s">
        <v>302</v>
      </c>
      <c r="M380">
        <f>IF(L380="","",VLOOKUP(L380,Продукция!B:L,11,0))</f>
        <v>0</v>
      </c>
      <c r="N380" s="11" t="s">
        <v>873</v>
      </c>
      <c r="P380" s="11" t="s">
        <v>340</v>
      </c>
      <c r="Q380" s="11" t="s">
        <v>854</v>
      </c>
      <c r="R380" s="153" t="s">
        <v>4930</v>
      </c>
      <c r="S380" s="11">
        <v>18</v>
      </c>
      <c r="T380" s="11" t="s">
        <v>4928</v>
      </c>
      <c r="V380" s="14">
        <v>45669</v>
      </c>
      <c r="Z380" s="11" t="s">
        <v>4823</v>
      </c>
      <c r="AA380" s="15">
        <v>0.54166666666666663</v>
      </c>
      <c r="AB380" t="str">
        <f>IF(L380="","",VLOOKUP(L380&amp;I380,Продукция!A:I,9,0))</f>
        <v>рекомендация производителя набора</v>
      </c>
      <c r="AC380" s="14">
        <v>45673</v>
      </c>
      <c r="AD380" s="11" t="s">
        <v>2673</v>
      </c>
      <c r="AE380" s="11" t="s">
        <v>4823</v>
      </c>
      <c r="AF380" t="str">
        <f>IF(AD380="","",VLOOKUP(AD380,'Сотрудники и ссылки'!A:B,2,0))</f>
        <v>Серолог</v>
      </c>
      <c r="AG380">
        <f>IF(AD380="","",VLOOKUP(AD380,'Сотрудники и ссылки'!A:C,3,0))</f>
        <v>20001771</v>
      </c>
      <c r="AH380" s="11" t="s">
        <v>2673</v>
      </c>
      <c r="AI380" t="str">
        <f>IF(AH380="","",VLOOKUP(AH380,'Сотрудники и ссылки'!A:B,2,0))</f>
        <v>Серолог</v>
      </c>
      <c r="AJ380">
        <f>IF(AH380="","",VLOOKUP(AH380,'Сотрудники и ссылки'!A:C,3,0))</f>
        <v>20001771</v>
      </c>
      <c r="AK380" s="14">
        <v>45673</v>
      </c>
      <c r="AL380" s="2">
        <f>IF(AK380="","",AK380+VLOOKUP(I380,'Вид исследования'!B:E,4,0))</f>
        <v>45674</v>
      </c>
      <c r="AM380" s="2">
        <f>IF(AK380="","",AK380+VLOOKUP(I380,'Вид исследования'!B:F,5,0))</f>
        <v>45674</v>
      </c>
      <c r="AN380" s="14">
        <v>45673</v>
      </c>
      <c r="AP380" s="11" t="s">
        <v>189</v>
      </c>
      <c r="AQ380" t="str">
        <f>IFERROR(IF(L380="","",VLOOKUP(L380&amp;I380,Продукция!A:K,11,0)),"обратитесь к админ справочника")</f>
        <v>согласно рекомендациям производителя теста</v>
      </c>
      <c r="AR380" s="11" t="s">
        <v>4823</v>
      </c>
      <c r="AS380" t="str">
        <f>IFERROR(IF(L380="","",VLOOKUP(L380&amp;I380,Продукция!A:J,10,0)),"обратитесь к админ справочника")</f>
        <v>инструкция тест- ситема Биочек СК-113</v>
      </c>
      <c r="AT380" s="11" t="s">
        <v>4823</v>
      </c>
      <c r="AU380" s="11" t="s">
        <v>4823</v>
      </c>
      <c r="AV380" s="11" t="s">
        <v>2673</v>
      </c>
      <c r="AW380" s="11" t="s">
        <v>4824</v>
      </c>
      <c r="AX380" s="11" t="s">
        <v>561</v>
      </c>
      <c r="AY380" s="11" t="s">
        <v>1080</v>
      </c>
      <c r="AZ380" s="11">
        <v>154</v>
      </c>
      <c r="BA380" s="11">
        <v>1</v>
      </c>
      <c r="BC380" s="11" t="s">
        <v>4855</v>
      </c>
    </row>
    <row r="381" spans="1:57" x14ac:dyDescent="0.25">
      <c r="A381" t="str">
        <f t="shared" si="9"/>
        <v>С/57REO (BioChek) реовирус уровень антител</v>
      </c>
      <c r="B381" t="str">
        <f>IF(E381="","",INDEX(Лаборатории!A:A,MATCH('Производственный контроль'!E381,Лаборатории!B:B,0)))</f>
        <v xml:space="preserve">КУРИНОЕ ЦАРСТВО АО </v>
      </c>
      <c r="C381" t="str">
        <f>IF(E381="","",VLOOKUP(E381,Лаборатории!B:D,3,0))</f>
        <v>U377_CHL</v>
      </c>
      <c r="D381" s="12">
        <v>45669</v>
      </c>
      <c r="E381" s="11" t="s">
        <v>793</v>
      </c>
      <c r="F381" s="11" t="s">
        <v>544</v>
      </c>
      <c r="G381" s="11" t="s">
        <v>561</v>
      </c>
      <c r="H381" s="11" t="s">
        <v>262</v>
      </c>
      <c r="I381" s="11" t="s">
        <v>3426</v>
      </c>
      <c r="J381" t="str">
        <f>IF(L381="","",VLOOKUP(L381,Продукция!B:D,3,0))</f>
        <v>Биологический_материал</v>
      </c>
      <c r="K381" t="str">
        <f>IF(L381="","",VLOOKUP(L381,Продукция!B:C,2,0))</f>
        <v>Сыворотка крови</v>
      </c>
      <c r="L381" s="151" t="s">
        <v>302</v>
      </c>
      <c r="M381">
        <f>IF(L381="","",VLOOKUP(L381,Продукция!B:L,11,0))</f>
        <v>0</v>
      </c>
      <c r="N381" s="11" t="s">
        <v>873</v>
      </c>
      <c r="P381" s="11" t="s">
        <v>340</v>
      </c>
      <c r="Q381" s="11" t="s">
        <v>854</v>
      </c>
      <c r="R381" s="153" t="s">
        <v>4930</v>
      </c>
      <c r="S381" s="11">
        <v>18</v>
      </c>
      <c r="T381" s="11" t="s">
        <v>4928</v>
      </c>
      <c r="V381" s="14">
        <v>45669</v>
      </c>
      <c r="Z381" s="11" t="s">
        <v>4823</v>
      </c>
      <c r="AA381" s="15">
        <v>0.54166666666666663</v>
      </c>
      <c r="AB381" t="str">
        <f>IF(L381="","",VLOOKUP(L381&amp;I381,Продукция!A:I,9,0))</f>
        <v>рекомендация производителя набора</v>
      </c>
      <c r="AC381" s="14">
        <v>45673</v>
      </c>
      <c r="AD381" s="11" t="s">
        <v>2673</v>
      </c>
      <c r="AE381" s="11" t="s">
        <v>4823</v>
      </c>
      <c r="AF381" t="str">
        <f>IF(AD381="","",VLOOKUP(AD381,'Сотрудники и ссылки'!A:B,2,0))</f>
        <v>Серолог</v>
      </c>
      <c r="AG381">
        <f>IF(AD381="","",VLOOKUP(AD381,'Сотрудники и ссылки'!A:C,3,0))</f>
        <v>20001771</v>
      </c>
      <c r="AH381" s="11" t="s">
        <v>2673</v>
      </c>
      <c r="AI381" t="str">
        <f>IF(AH381="","",VLOOKUP(AH381,'Сотрудники и ссылки'!A:B,2,0))</f>
        <v>Серолог</v>
      </c>
      <c r="AJ381">
        <f>IF(AH381="","",VLOOKUP(AH381,'Сотрудники и ссылки'!A:C,3,0))</f>
        <v>20001771</v>
      </c>
      <c r="AK381" s="14">
        <v>45673</v>
      </c>
      <c r="AL381" s="2">
        <f>IF(AK381="","",AK381+VLOOKUP(I381,'Вид исследования'!B:E,4,0))</f>
        <v>45674</v>
      </c>
      <c r="AM381" s="2">
        <f>IF(AK381="","",AK381+VLOOKUP(I381,'Вид исследования'!B:F,5,0))</f>
        <v>45674</v>
      </c>
      <c r="AN381" s="14">
        <v>45673</v>
      </c>
      <c r="AP381" s="11" t="s">
        <v>189</v>
      </c>
      <c r="AQ381" t="str">
        <f>IFERROR(IF(L381="","",VLOOKUP(L381&amp;I381,Продукция!A:K,11,0)),"обратитесь к админ справочника")</f>
        <v>согласно рекомендациям производителя теста</v>
      </c>
      <c r="AR381" s="11" t="s">
        <v>4823</v>
      </c>
      <c r="AS381" t="str">
        <f>IFERROR(IF(L381="","",VLOOKUP(L381&amp;I381,Продукция!A:J,10,0)),"обратитесь к админ справочника")</f>
        <v>инструкция тест- ситема Биочек СК -110</v>
      </c>
      <c r="AT381" s="11" t="s">
        <v>4823</v>
      </c>
      <c r="AU381" s="11" t="s">
        <v>4823</v>
      </c>
      <c r="AV381" s="11" t="s">
        <v>2673</v>
      </c>
      <c r="AW381" s="11" t="s">
        <v>4824</v>
      </c>
      <c r="AX381" s="11" t="s">
        <v>561</v>
      </c>
      <c r="AY381" s="11" t="s">
        <v>1080</v>
      </c>
      <c r="AZ381" s="11">
        <v>154</v>
      </c>
      <c r="BA381" s="11">
        <v>1</v>
      </c>
      <c r="BC381" s="11" t="s">
        <v>4855</v>
      </c>
    </row>
    <row r="382" spans="1:57" x14ac:dyDescent="0.25">
      <c r="A382" t="str">
        <f t="shared" si="9"/>
        <v>С/57ART (BioChek) инфекционный альвеолярный ринотрахеит тип А и В уровень антител</v>
      </c>
      <c r="B382" t="str">
        <f>IF(E382="","",INDEX(Лаборатории!A:A,MATCH('Производственный контроль'!E382,Лаборатории!B:B,0)))</f>
        <v xml:space="preserve">КУРИНОЕ ЦАРСТВО АО </v>
      </c>
      <c r="C382" t="str">
        <f>IF(E382="","",VLOOKUP(E382,Лаборатории!B:D,3,0))</f>
        <v>U377_CHL</v>
      </c>
      <c r="D382" s="12">
        <v>45669</v>
      </c>
      <c r="E382" s="11" t="s">
        <v>793</v>
      </c>
      <c r="F382" s="11" t="s">
        <v>544</v>
      </c>
      <c r="G382" s="11" t="s">
        <v>561</v>
      </c>
      <c r="H382" s="11" t="s">
        <v>262</v>
      </c>
      <c r="I382" s="11" t="s">
        <v>3409</v>
      </c>
      <c r="J382" t="str">
        <f>IF(L382="","",VLOOKUP(L382,Продукция!B:D,3,0))</f>
        <v>Биологический_материал</v>
      </c>
      <c r="K382" t="str">
        <f>IF(L382="","",VLOOKUP(L382,Продукция!B:C,2,0))</f>
        <v>Сыворотка крови</v>
      </c>
      <c r="L382" s="151" t="s">
        <v>302</v>
      </c>
      <c r="M382">
        <f>IF(L382="","",VLOOKUP(L382,Продукция!B:L,11,0))</f>
        <v>0</v>
      </c>
      <c r="N382" s="11" t="s">
        <v>873</v>
      </c>
      <c r="P382" s="11" t="s">
        <v>340</v>
      </c>
      <c r="Q382" s="11" t="s">
        <v>854</v>
      </c>
      <c r="R382" s="153" t="s">
        <v>4930</v>
      </c>
      <c r="S382" s="11">
        <v>18</v>
      </c>
      <c r="T382" s="11" t="s">
        <v>4928</v>
      </c>
      <c r="V382" s="14">
        <v>45669</v>
      </c>
      <c r="Z382" s="11" t="s">
        <v>4823</v>
      </c>
      <c r="AA382" s="15">
        <v>0.54166666666666663</v>
      </c>
      <c r="AB382" t="str">
        <f>IF(L382="","",VLOOKUP(L382&amp;I382,Продукция!A:I,9,0))</f>
        <v>рекомендация производителя набора</v>
      </c>
      <c r="AC382" s="14">
        <v>45673</v>
      </c>
      <c r="AD382" s="11" t="s">
        <v>2673</v>
      </c>
      <c r="AE382" s="11" t="s">
        <v>4823</v>
      </c>
      <c r="AF382" t="str">
        <f>IF(AD382="","",VLOOKUP(AD382,'Сотрудники и ссылки'!A:B,2,0))</f>
        <v>Серолог</v>
      </c>
      <c r="AG382">
        <f>IF(AD382="","",VLOOKUP(AD382,'Сотрудники и ссылки'!A:C,3,0))</f>
        <v>20001771</v>
      </c>
      <c r="AH382" s="11" t="s">
        <v>2673</v>
      </c>
      <c r="AI382" t="str">
        <f>IF(AH382="","",VLOOKUP(AH382,'Сотрудники и ссылки'!A:B,2,0))</f>
        <v>Серолог</v>
      </c>
      <c r="AJ382">
        <f>IF(AH382="","",VLOOKUP(AH382,'Сотрудники и ссылки'!A:C,3,0))</f>
        <v>20001771</v>
      </c>
      <c r="AK382" s="14">
        <v>45673</v>
      </c>
      <c r="AL382" s="2">
        <f>IF(AK382="","",AK382+VLOOKUP(I382,'Вид исследования'!B:E,4,0))</f>
        <v>45674</v>
      </c>
      <c r="AM382" s="2">
        <f>IF(AK382="","",AK382+VLOOKUP(I382,'Вид исследования'!B:F,5,0))</f>
        <v>45674</v>
      </c>
      <c r="AN382" s="14">
        <v>45673</v>
      </c>
      <c r="AP382" s="11" t="s">
        <v>189</v>
      </c>
      <c r="AQ382" t="str">
        <f>IFERROR(IF(L382="","",VLOOKUP(L382&amp;I382,Продукция!A:K,11,0)),"обратитесь к админ справочника")</f>
        <v>согласно рекомендациям производителя теста</v>
      </c>
      <c r="AR382" s="11" t="s">
        <v>4823</v>
      </c>
      <c r="AS382" t="str">
        <f>IFERROR(IF(L382="","",VLOOKUP(L382&amp;I382,Продукция!A:J,10,0)),"обратитесь к админ справочника")</f>
        <v>инструкция тест- ситема Биочек СК-120</v>
      </c>
      <c r="AT382" s="11" t="s">
        <v>4823</v>
      </c>
      <c r="AU382" s="11" t="s">
        <v>4823</v>
      </c>
      <c r="AV382" s="11" t="s">
        <v>2673</v>
      </c>
      <c r="AW382" s="11" t="s">
        <v>4824</v>
      </c>
      <c r="AX382" s="11" t="s">
        <v>561</v>
      </c>
      <c r="AY382" s="11" t="s">
        <v>1080</v>
      </c>
      <c r="AZ382" s="11">
        <v>154</v>
      </c>
      <c r="BA382" s="11">
        <v>1</v>
      </c>
      <c r="BC382" s="11" t="s">
        <v>4855</v>
      </c>
    </row>
    <row r="383" spans="1:57" x14ac:dyDescent="0.25">
      <c r="A383" t="str">
        <f t="shared" si="9"/>
        <v>С/57MS (BioChek) микоплазма синовия уровень антител</v>
      </c>
      <c r="B383" t="str">
        <f>IF(E383="","",INDEX(Лаборатории!A:A,MATCH('Производственный контроль'!E383,Лаборатории!B:B,0)))</f>
        <v xml:space="preserve">КУРИНОЕ ЦАРСТВО АО </v>
      </c>
      <c r="C383" t="str">
        <f>IF(E383="","",VLOOKUP(E383,Лаборатории!B:D,3,0))</f>
        <v>U377_CHL</v>
      </c>
      <c r="D383" s="12">
        <v>45669</v>
      </c>
      <c r="E383" s="11" t="s">
        <v>793</v>
      </c>
      <c r="F383" s="11" t="s">
        <v>544</v>
      </c>
      <c r="G383" s="11" t="s">
        <v>561</v>
      </c>
      <c r="H383" s="11" t="s">
        <v>262</v>
      </c>
      <c r="I383" s="11" t="s">
        <v>3423</v>
      </c>
      <c r="J383" t="str">
        <f>IF(L383="","",VLOOKUP(L383,Продукция!B:D,3,0))</f>
        <v>Биологический_материал</v>
      </c>
      <c r="K383" t="str">
        <f>IF(L383="","",VLOOKUP(L383,Продукция!B:C,2,0))</f>
        <v>Сыворотка крови</v>
      </c>
      <c r="L383" s="151" t="s">
        <v>302</v>
      </c>
      <c r="M383">
        <f>IF(L383="","",VLOOKUP(L383,Продукция!B:L,11,0))</f>
        <v>0</v>
      </c>
      <c r="N383" s="11" t="s">
        <v>873</v>
      </c>
      <c r="P383" s="11" t="s">
        <v>340</v>
      </c>
      <c r="Q383" s="11" t="s">
        <v>854</v>
      </c>
      <c r="R383" s="153" t="s">
        <v>4930</v>
      </c>
      <c r="S383" s="11">
        <v>18</v>
      </c>
      <c r="T383" s="11" t="s">
        <v>4928</v>
      </c>
      <c r="V383" s="14">
        <v>45669</v>
      </c>
      <c r="Z383" s="11" t="s">
        <v>4823</v>
      </c>
      <c r="AA383" s="15">
        <v>0.54166666666666663</v>
      </c>
      <c r="AB383" t="str">
        <f>IF(L383="","",VLOOKUP(L383&amp;I383,Продукция!A:I,9,0))</f>
        <v>рекомендация производителя набора</v>
      </c>
      <c r="AC383" s="14">
        <v>45673</v>
      </c>
      <c r="AD383" s="11" t="s">
        <v>2673</v>
      </c>
      <c r="AE383" s="11" t="s">
        <v>4823</v>
      </c>
      <c r="AF383" t="str">
        <f>IF(AD383="","",VLOOKUP(AD383,'Сотрудники и ссылки'!A:B,2,0))</f>
        <v>Серолог</v>
      </c>
      <c r="AG383">
        <f>IF(AD383="","",VLOOKUP(AD383,'Сотрудники и ссылки'!A:C,3,0))</f>
        <v>20001771</v>
      </c>
      <c r="AH383" s="11" t="s">
        <v>2673</v>
      </c>
      <c r="AI383" t="str">
        <f>IF(AH383="","",VLOOKUP(AH383,'Сотрудники и ссылки'!A:B,2,0))</f>
        <v>Серолог</v>
      </c>
      <c r="AJ383">
        <f>IF(AH383="","",VLOOKUP(AH383,'Сотрудники и ссылки'!A:C,3,0))</f>
        <v>20001771</v>
      </c>
      <c r="AK383" s="14">
        <v>45673</v>
      </c>
      <c r="AL383" s="2">
        <f>IF(AK383="","",AK383+VLOOKUP(I383,'Вид исследования'!B:E,4,0))</f>
        <v>45674</v>
      </c>
      <c r="AM383" s="2">
        <f>IF(AK383="","",AK383+VLOOKUP(I383,'Вид исследования'!B:F,5,0))</f>
        <v>45674</v>
      </c>
      <c r="AN383" s="14">
        <v>45673</v>
      </c>
      <c r="AP383" s="11" t="s">
        <v>189</v>
      </c>
      <c r="AQ383" t="str">
        <f>IFERROR(IF(L383="","",VLOOKUP(L383&amp;I383,Продукция!A:K,11,0)),"обратитесь к админ справочника")</f>
        <v>согласно рекомендациям производителя теста</v>
      </c>
      <c r="AR383" s="11" t="s">
        <v>4823</v>
      </c>
      <c r="AS383" t="str">
        <f>IFERROR(IF(L383="","",VLOOKUP(L383&amp;I383,Продукция!A:J,10,0)),"обратитесь к админ справочника")</f>
        <v>инструкция тест- ситема Биочек СК -115</v>
      </c>
      <c r="AT383" s="11" t="s">
        <v>4823</v>
      </c>
      <c r="AU383" s="11" t="s">
        <v>4823</v>
      </c>
      <c r="AV383" s="11" t="s">
        <v>2673</v>
      </c>
      <c r="AW383" s="11" t="s">
        <v>4824</v>
      </c>
      <c r="AX383" s="11" t="s">
        <v>561</v>
      </c>
      <c r="AY383" s="11" t="s">
        <v>1080</v>
      </c>
      <c r="AZ383" s="11">
        <v>154</v>
      </c>
      <c r="BA383" s="11">
        <v>1</v>
      </c>
      <c r="BC383" s="11" t="s">
        <v>4855</v>
      </c>
    </row>
    <row r="384" spans="1:57" s="4" customFormat="1" x14ac:dyDescent="0.25">
      <c r="A384" s="4" t="str">
        <f t="shared" si="9"/>
        <v>С/57MG (BioChek) микоплазма галлисептикум уровень антител</v>
      </c>
      <c r="B384" s="4" t="str">
        <f>IF(E384="","",INDEX(Лаборатории!A:A,MATCH('Производственный контроль'!E384,Лаборатории!B:B,0)))</f>
        <v xml:space="preserve">КУРИНОЕ ЦАРСТВО АО </v>
      </c>
      <c r="C384" s="4" t="str">
        <f>IF(E384="","",VLOOKUP(E384,Лаборатории!B:D,3,0))</f>
        <v>U377_CHL</v>
      </c>
      <c r="D384" s="154">
        <v>45669</v>
      </c>
      <c r="E384" s="150" t="s">
        <v>793</v>
      </c>
      <c r="F384" s="150" t="s">
        <v>544</v>
      </c>
      <c r="G384" s="150" t="s">
        <v>561</v>
      </c>
      <c r="H384" s="150" t="s">
        <v>262</v>
      </c>
      <c r="I384" s="150" t="s">
        <v>3422</v>
      </c>
      <c r="J384" s="4" t="str">
        <f>IF(L384="","",VLOOKUP(L384,Продукция!B:D,3,0))</f>
        <v>Биологический_материал</v>
      </c>
      <c r="K384" s="4" t="str">
        <f>IF(L384="","",VLOOKUP(L384,Продукция!B:C,2,0))</f>
        <v>Сыворотка крови</v>
      </c>
      <c r="L384" s="155" t="s">
        <v>302</v>
      </c>
      <c r="M384" s="4">
        <f>IF(L384="","",VLOOKUP(L384,Продукция!B:L,11,0))</f>
        <v>0</v>
      </c>
      <c r="N384" s="150" t="s">
        <v>873</v>
      </c>
      <c r="O384" s="150"/>
      <c r="P384" s="150" t="s">
        <v>340</v>
      </c>
      <c r="Q384" s="150" t="s">
        <v>854</v>
      </c>
      <c r="R384" s="160" t="s">
        <v>4930</v>
      </c>
      <c r="S384" s="150">
        <v>18</v>
      </c>
      <c r="T384" s="150" t="s">
        <v>4928</v>
      </c>
      <c r="U384" s="150"/>
      <c r="V384" s="156">
        <v>45669</v>
      </c>
      <c r="W384" s="156"/>
      <c r="X384" s="157"/>
      <c r="Y384" s="150"/>
      <c r="Z384" s="150" t="s">
        <v>4823</v>
      </c>
      <c r="AA384" s="158">
        <v>0.54166666666666663</v>
      </c>
      <c r="AB384" s="4" t="str">
        <f>IF(L384="","",VLOOKUP(L384&amp;I384,Продукция!A:I,9,0))</f>
        <v>рекомендация производителя набора</v>
      </c>
      <c r="AC384" s="156">
        <v>45674</v>
      </c>
      <c r="AD384" s="150" t="s">
        <v>2673</v>
      </c>
      <c r="AE384" s="150" t="s">
        <v>4823</v>
      </c>
      <c r="AF384" s="4" t="str">
        <f>IF(AD384="","",VLOOKUP(AD384,'Сотрудники и ссылки'!A:B,2,0))</f>
        <v>Серолог</v>
      </c>
      <c r="AG384" s="4">
        <f>IF(AD384="","",VLOOKUP(AD384,'Сотрудники и ссылки'!A:C,3,0))</f>
        <v>20001771</v>
      </c>
      <c r="AH384" s="150" t="s">
        <v>2673</v>
      </c>
      <c r="AI384" s="4" t="str">
        <f>IF(AH384="","",VLOOKUP(AH384,'Сотрудники и ссылки'!A:B,2,0))</f>
        <v>Серолог</v>
      </c>
      <c r="AJ384" s="4">
        <f>IF(AH384="","",VLOOKUP(AH384,'Сотрудники и ссылки'!A:C,3,0))</f>
        <v>20001771</v>
      </c>
      <c r="AK384" s="156">
        <v>45674</v>
      </c>
      <c r="AL384" s="159">
        <f>IF(AK384="","",AK384+VLOOKUP(I384,'Вид исследования'!B:E,4,0))</f>
        <v>45675</v>
      </c>
      <c r="AM384" s="159">
        <f>IF(AK384="","",AK384+VLOOKUP(I384,'Вид исследования'!B:F,5,0))</f>
        <v>45675</v>
      </c>
      <c r="AN384" s="156">
        <v>45674</v>
      </c>
      <c r="AO384" s="150"/>
      <c r="AP384" s="150" t="s">
        <v>189</v>
      </c>
      <c r="AQ384" s="4" t="str">
        <f>IFERROR(IF(L384="","",VLOOKUP(L384&amp;I384,Продукция!A:K,11,0)),"обратитесь к админ справочника")</f>
        <v>согласно рекомендациям производителя теста</v>
      </c>
      <c r="AR384" s="150" t="s">
        <v>4823</v>
      </c>
      <c r="AS384" s="4" t="str">
        <f>IFERROR(IF(L384="","",VLOOKUP(L384&amp;I384,Продукция!A:J,10,0)),"обратитесь к админ справочника")</f>
        <v>инструкция тест- ситема Биочек СК -114</v>
      </c>
      <c r="AT384" s="150" t="s">
        <v>4823</v>
      </c>
      <c r="AU384" s="150" t="s">
        <v>4823</v>
      </c>
      <c r="AV384" s="150" t="s">
        <v>2673</v>
      </c>
      <c r="AW384" s="150" t="s">
        <v>4824</v>
      </c>
      <c r="AX384" s="150" t="s">
        <v>561</v>
      </c>
      <c r="AY384" s="150" t="s">
        <v>1080</v>
      </c>
      <c r="AZ384" s="150">
        <v>154</v>
      </c>
      <c r="BA384" s="150">
        <v>1</v>
      </c>
      <c r="BB384" s="150"/>
      <c r="BC384" s="150" t="s">
        <v>4855</v>
      </c>
      <c r="BD384" s="150"/>
      <c r="BE384" s="150"/>
    </row>
    <row r="385" spans="1:57" x14ac:dyDescent="0.25">
      <c r="A385" t="str">
        <f t="shared" si="9"/>
        <v xml:space="preserve">С/57CAV (BioChek) анемия уровень антител </v>
      </c>
      <c r="B385" t="str">
        <f>IF(E385="","",INDEX(Лаборатории!A:A,MATCH('Производственный контроль'!E385,Лаборатории!B:B,0)))</f>
        <v xml:space="preserve">КУРИНОЕ ЦАРСТВО АО </v>
      </c>
      <c r="C385" t="str">
        <f>IF(E385="","",VLOOKUP(E385,Лаборатории!B:D,3,0))</f>
        <v>U377_CHL</v>
      </c>
      <c r="D385" s="12">
        <v>45669</v>
      </c>
      <c r="E385" s="11" t="s">
        <v>793</v>
      </c>
      <c r="F385" s="11" t="s">
        <v>544</v>
      </c>
      <c r="G385" s="11" t="s">
        <v>561</v>
      </c>
      <c r="H385" s="11" t="s">
        <v>262</v>
      </c>
      <c r="I385" s="11" t="s">
        <v>3412</v>
      </c>
      <c r="J385" t="str">
        <f>IF(L385="","",VLOOKUP(L385,Продукция!B:D,3,0))</f>
        <v>Биологический_материал</v>
      </c>
      <c r="K385" t="str">
        <f>IF(L385="","",VLOOKUP(L385,Продукция!B:C,2,0))</f>
        <v>Сыворотка крови</v>
      </c>
      <c r="L385" s="151" t="s">
        <v>302</v>
      </c>
      <c r="M385">
        <f>IF(L385="","",VLOOKUP(L385,Продукция!B:L,11,0))</f>
        <v>0</v>
      </c>
      <c r="N385" s="11" t="s">
        <v>873</v>
      </c>
      <c r="P385" s="11" t="s">
        <v>340</v>
      </c>
      <c r="Q385" s="11" t="s">
        <v>854</v>
      </c>
      <c r="R385" s="153" t="s">
        <v>4930</v>
      </c>
      <c r="S385" s="11">
        <v>18</v>
      </c>
      <c r="T385" s="11" t="s">
        <v>4928</v>
      </c>
      <c r="V385" s="14">
        <v>45669</v>
      </c>
      <c r="Z385" s="11" t="s">
        <v>4823</v>
      </c>
      <c r="AA385" s="15">
        <v>0.54166666666666663</v>
      </c>
      <c r="AB385" t="str">
        <f>IF(L385="","",VLOOKUP(L385&amp;I385,Продукция!A:I,9,0))</f>
        <v>рекомендация производителя набора</v>
      </c>
      <c r="AC385" s="14">
        <v>45673</v>
      </c>
      <c r="AD385" s="11" t="s">
        <v>2673</v>
      </c>
      <c r="AE385" s="11" t="s">
        <v>4823</v>
      </c>
      <c r="AF385" t="str">
        <f>IF(AD385="","",VLOOKUP(AD385,'Сотрудники и ссылки'!A:B,2,0))</f>
        <v>Серолог</v>
      </c>
      <c r="AG385">
        <f>IF(AD385="","",VLOOKUP(AD385,'Сотрудники и ссылки'!A:C,3,0))</f>
        <v>20001771</v>
      </c>
      <c r="AH385" s="11" t="s">
        <v>2673</v>
      </c>
      <c r="AI385" t="str">
        <f>IF(AH385="","",VLOOKUP(AH385,'Сотрудники и ссылки'!A:B,2,0))</f>
        <v>Серолог</v>
      </c>
      <c r="AJ385">
        <f>IF(AH385="","",VLOOKUP(AH385,'Сотрудники и ссылки'!A:C,3,0))</f>
        <v>20001771</v>
      </c>
      <c r="AK385" s="14">
        <v>45673</v>
      </c>
      <c r="AL385" s="2">
        <f>IF(AK385="","",AK385+VLOOKUP(I385,'Вид исследования'!B:E,4,0))</f>
        <v>45674</v>
      </c>
      <c r="AM385" s="2">
        <f>IF(AK385="","",AK385+VLOOKUP(I385,'Вид исследования'!B:F,5,0))</f>
        <v>45674</v>
      </c>
      <c r="AN385" s="14">
        <v>45673</v>
      </c>
      <c r="AP385" s="11" t="s">
        <v>189</v>
      </c>
      <c r="AQ385" t="str">
        <f>IFERROR(IF(L385="","",VLOOKUP(L385&amp;I385,Продукция!A:K,11,0)),"обратитесь к админ справочника")</f>
        <v>согласно рекомендациям производителя теста</v>
      </c>
      <c r="AR385" s="11" t="s">
        <v>4823</v>
      </c>
      <c r="AS385" t="str">
        <f>IFERROR(IF(L385="","",VLOOKUP(L385&amp;I385,Продукция!A:J,10,0)),"обратитесь к админ справочника")</f>
        <v>инструкция тест- ситема Биочек СК -126</v>
      </c>
      <c r="AT385" s="11" t="s">
        <v>4823</v>
      </c>
      <c r="AU385" s="11" t="s">
        <v>4823</v>
      </c>
      <c r="AV385" s="11" t="s">
        <v>2673</v>
      </c>
      <c r="AW385" s="11" t="s">
        <v>4824</v>
      </c>
      <c r="AX385" s="11" t="s">
        <v>561</v>
      </c>
      <c r="AY385" s="11" t="s">
        <v>1080</v>
      </c>
      <c r="AZ385" s="11">
        <v>154</v>
      </c>
      <c r="BA385" s="11">
        <v>1</v>
      </c>
      <c r="BC385" s="11" t="s">
        <v>4855</v>
      </c>
    </row>
    <row r="386" spans="1:57" x14ac:dyDescent="0.25">
      <c r="A386" t="str">
        <f t="shared" si="9"/>
        <v>С/57AE (BioChek) энцефаломиелит уровень антител</v>
      </c>
      <c r="B386" t="str">
        <f>IF(E386="","",INDEX(Лаборатории!A:A,MATCH('Производственный контроль'!E386,Лаборатории!B:B,0)))</f>
        <v xml:space="preserve">КУРИНОЕ ЦАРСТВО АО </v>
      </c>
      <c r="C386" t="str">
        <f>IF(E386="","",VLOOKUP(E386,Лаборатории!B:D,3,0))</f>
        <v>U377_CHL</v>
      </c>
      <c r="D386" s="12">
        <v>45669</v>
      </c>
      <c r="E386" s="11" t="s">
        <v>793</v>
      </c>
      <c r="F386" s="11" t="s">
        <v>544</v>
      </c>
      <c r="G386" s="11" t="s">
        <v>561</v>
      </c>
      <c r="H386" s="11" t="s">
        <v>262</v>
      </c>
      <c r="I386" s="11" t="s">
        <v>3405</v>
      </c>
      <c r="J386" t="str">
        <f>IF(L386="","",VLOOKUP(L386,Продукция!B:D,3,0))</f>
        <v>Биологический_материал</v>
      </c>
      <c r="K386" t="str">
        <f>IF(L386="","",VLOOKUP(L386,Продукция!B:C,2,0))</f>
        <v>Сыворотка крови</v>
      </c>
      <c r="L386" s="151" t="s">
        <v>302</v>
      </c>
      <c r="M386">
        <f>IF(L386="","",VLOOKUP(L386,Продукция!B:L,11,0))</f>
        <v>0</v>
      </c>
      <c r="N386" s="11" t="s">
        <v>873</v>
      </c>
      <c r="P386" s="11" t="s">
        <v>340</v>
      </c>
      <c r="Q386" s="11" t="s">
        <v>854</v>
      </c>
      <c r="R386" s="153" t="s">
        <v>4930</v>
      </c>
      <c r="S386" s="11">
        <v>18</v>
      </c>
      <c r="T386" s="11" t="s">
        <v>4928</v>
      </c>
      <c r="V386" s="14">
        <v>45669</v>
      </c>
      <c r="Z386" s="11" t="s">
        <v>4823</v>
      </c>
      <c r="AA386" s="15">
        <v>0.54166666666666663</v>
      </c>
      <c r="AB386" t="str">
        <f>IF(L386="","",VLOOKUP(L386&amp;I386,Продукция!A:I,9,0))</f>
        <v>рекомендация производителя набора</v>
      </c>
      <c r="AC386" s="14">
        <v>45673</v>
      </c>
      <c r="AD386" s="11" t="s">
        <v>2673</v>
      </c>
      <c r="AE386" s="11" t="s">
        <v>4823</v>
      </c>
      <c r="AF386" t="str">
        <f>IF(AD386="","",VLOOKUP(AD386,'Сотрудники и ссылки'!A:B,2,0))</f>
        <v>Серолог</v>
      </c>
      <c r="AG386">
        <f>IF(AD386="","",VLOOKUP(AD386,'Сотрудники и ссылки'!A:C,3,0))</f>
        <v>20001771</v>
      </c>
      <c r="AH386" s="11" t="s">
        <v>2673</v>
      </c>
      <c r="AI386" t="str">
        <f>IF(AH386="","",VLOOKUP(AH386,'Сотрудники и ссылки'!A:B,2,0))</f>
        <v>Серолог</v>
      </c>
      <c r="AJ386">
        <f>IF(AH386="","",VLOOKUP(AH386,'Сотрудники и ссылки'!A:C,3,0))</f>
        <v>20001771</v>
      </c>
      <c r="AK386" s="14">
        <v>45673</v>
      </c>
      <c r="AL386" s="2">
        <f>IF(AK386="","",AK386+VLOOKUP(I386,'Вид исследования'!B:E,4,0))</f>
        <v>45674</v>
      </c>
      <c r="AM386" s="2">
        <f>IF(AK386="","",AK386+VLOOKUP(I386,'Вид исследования'!B:F,5,0))</f>
        <v>45674</v>
      </c>
      <c r="AN386" s="14">
        <v>45673</v>
      </c>
      <c r="AP386" s="11" t="s">
        <v>189</v>
      </c>
      <c r="AQ386" t="str">
        <f>IFERROR(IF(L386="","",VLOOKUP(L386&amp;I386,Продукция!A:K,11,0)),"обратитесь к админ справочника")</f>
        <v>согласно рекомендациям производителя теста</v>
      </c>
      <c r="AR386" s="11" t="s">
        <v>4823</v>
      </c>
      <c r="AS386" t="str">
        <f>IFERROR(IF(L386="","",VLOOKUP(L386&amp;I386,Продукция!A:J,10,0)),"обратитесь к админ справочника")</f>
        <v>инструкция тест- ситема Биочек СК -123</v>
      </c>
      <c r="AT386" s="11" t="s">
        <v>4823</v>
      </c>
      <c r="AU386" s="11" t="s">
        <v>4823</v>
      </c>
      <c r="AV386" s="11" t="s">
        <v>2673</v>
      </c>
      <c r="AW386" s="11" t="s">
        <v>4824</v>
      </c>
      <c r="AX386" s="11" t="s">
        <v>561</v>
      </c>
      <c r="AY386" s="11" t="s">
        <v>1080</v>
      </c>
      <c r="AZ386" s="11">
        <v>154</v>
      </c>
      <c r="BA386" s="11">
        <v>1</v>
      </c>
      <c r="BC386" s="11" t="s">
        <v>4855</v>
      </c>
    </row>
    <row r="387" spans="1:57" x14ac:dyDescent="0.25">
      <c r="A387" t="str">
        <f t="shared" si="9"/>
        <v>С/57FADV (BioChek) аденовирус уровень антител</v>
      </c>
      <c r="B387" t="str">
        <f>IF(E387="","",INDEX(Лаборатории!A:A,MATCH('Производственный контроль'!E387,Лаборатории!B:B,0)))</f>
        <v xml:space="preserve">КУРИНОЕ ЦАРСТВО АО </v>
      </c>
      <c r="C387" t="str">
        <f>IF(E387="","",VLOOKUP(E387,Лаборатории!B:D,3,0))</f>
        <v>U377_CHL</v>
      </c>
      <c r="D387" s="12">
        <v>45669</v>
      </c>
      <c r="E387" s="11" t="s">
        <v>793</v>
      </c>
      <c r="F387" s="11" t="s">
        <v>544</v>
      </c>
      <c r="G387" s="11" t="s">
        <v>561</v>
      </c>
      <c r="H387" s="11" t="s">
        <v>262</v>
      </c>
      <c r="I387" s="11" t="s">
        <v>3414</v>
      </c>
      <c r="J387" t="str">
        <f>IF(L387="","",VLOOKUP(L387,Продукция!B:D,3,0))</f>
        <v>Биологический_материал</v>
      </c>
      <c r="K387" t="str">
        <f>IF(L387="","",VLOOKUP(L387,Продукция!B:C,2,0))</f>
        <v>Сыворотка крови</v>
      </c>
      <c r="L387" s="151" t="s">
        <v>302</v>
      </c>
      <c r="M387">
        <f>IF(L387="","",VLOOKUP(L387,Продукция!B:L,11,0))</f>
        <v>0</v>
      </c>
      <c r="N387" s="11" t="s">
        <v>873</v>
      </c>
      <c r="P387" s="11" t="s">
        <v>340</v>
      </c>
      <c r="Q387" s="11" t="s">
        <v>854</v>
      </c>
      <c r="R387" s="153" t="s">
        <v>4930</v>
      </c>
      <c r="S387" s="11">
        <v>18</v>
      </c>
      <c r="T387" s="11" t="s">
        <v>4928</v>
      </c>
      <c r="V387" s="14">
        <v>45669</v>
      </c>
      <c r="Z387" s="11" t="s">
        <v>4823</v>
      </c>
      <c r="AA387" s="15">
        <v>0.54166666666666663</v>
      </c>
      <c r="AB387" t="str">
        <f>IF(L387="","",VLOOKUP(L387&amp;I387,Продукция!A:I,9,0))</f>
        <v>рекомендация производителя набора</v>
      </c>
      <c r="AC387" s="14">
        <v>45673</v>
      </c>
      <c r="AD387" s="11" t="s">
        <v>2673</v>
      </c>
      <c r="AE387" s="11" t="s">
        <v>4823</v>
      </c>
      <c r="AF387" t="str">
        <f>IF(AD387="","",VLOOKUP(AD387,'Сотрудники и ссылки'!A:B,2,0))</f>
        <v>Серолог</v>
      </c>
      <c r="AG387">
        <f>IF(AD387="","",VLOOKUP(AD387,'Сотрудники и ссылки'!A:C,3,0))</f>
        <v>20001771</v>
      </c>
      <c r="AH387" s="11" t="s">
        <v>2673</v>
      </c>
      <c r="AI387" t="str">
        <f>IF(AH387="","",VLOOKUP(AH387,'Сотрудники и ссылки'!A:B,2,0))</f>
        <v>Серолог</v>
      </c>
      <c r="AJ387">
        <f>IF(AH387="","",VLOOKUP(AH387,'Сотрудники и ссылки'!A:C,3,0))</f>
        <v>20001771</v>
      </c>
      <c r="AK387" s="14">
        <v>45673</v>
      </c>
      <c r="AL387" s="2">
        <f>IF(AK387="","",AK387+VLOOKUP(I387,'Вид исследования'!B:E,4,0))</f>
        <v>45674</v>
      </c>
      <c r="AM387" s="2">
        <f>IF(AK387="","",AK387+VLOOKUP(I387,'Вид исследования'!B:F,5,0))</f>
        <v>45674</v>
      </c>
      <c r="AN387" s="14">
        <v>45673</v>
      </c>
      <c r="AP387" s="11" t="s">
        <v>189</v>
      </c>
      <c r="AQ387" t="str">
        <f>IFERROR(IF(L387="","",VLOOKUP(L387&amp;I387,Продукция!A:K,11,0)),"обратитесь к админ справочника")</f>
        <v>согласно рекомендациям производителя теста</v>
      </c>
      <c r="AR387" s="11" t="s">
        <v>4823</v>
      </c>
      <c r="AS387" t="str">
        <f>IFERROR(IF(L387="","",VLOOKUP(L387&amp;I387,Продукция!A:J,10,0)),"обратитесь к админ справочника")</f>
        <v>инструкция тест- ситема Биочек СК -132</v>
      </c>
      <c r="AT387" s="11" t="s">
        <v>4823</v>
      </c>
      <c r="AU387" s="11" t="s">
        <v>4823</v>
      </c>
      <c r="AV387" s="11" t="s">
        <v>2673</v>
      </c>
      <c r="AW387" s="11" t="s">
        <v>4824</v>
      </c>
      <c r="AX387" s="11" t="s">
        <v>561</v>
      </c>
      <c r="AY387" s="11" t="s">
        <v>1080</v>
      </c>
      <c r="AZ387" s="11">
        <v>154</v>
      </c>
      <c r="BA387" s="11">
        <v>1</v>
      </c>
      <c r="BC387" s="11" t="s">
        <v>4855</v>
      </c>
    </row>
    <row r="388" spans="1:57" x14ac:dyDescent="0.25">
      <c r="A388" t="str">
        <f t="shared" si="9"/>
        <v>С/67Вирус гриппа птиц подтипа H9 уровень антител (ВНИИЗЖ)</v>
      </c>
      <c r="B388" t="str">
        <f>IF(E388="","",INDEX(Лаборатории!A:A,MATCH('Производственный контроль'!E388,Лаборатории!B:B,0)))</f>
        <v xml:space="preserve">КУРИНОЕ ЦАРСТВО АО </v>
      </c>
      <c r="C388" t="str">
        <f>IF(E388="","",VLOOKUP(E388,Лаборатории!B:D,3,0))</f>
        <v>U377_CHL</v>
      </c>
      <c r="D388" s="12">
        <v>45670</v>
      </c>
      <c r="E388" s="11" t="s">
        <v>793</v>
      </c>
      <c r="F388" s="11" t="s">
        <v>544</v>
      </c>
      <c r="G388" s="11" t="s">
        <v>565</v>
      </c>
      <c r="H388" s="11" t="s">
        <v>312</v>
      </c>
      <c r="I388" s="11" t="s">
        <v>3435</v>
      </c>
      <c r="J388" t="str">
        <f>IF(L388="","",VLOOKUP(L388,Продукция!B:D,3,0))</f>
        <v>Биологический_материал</v>
      </c>
      <c r="K388" t="str">
        <f>IF(L388="","",VLOOKUP(L388,Продукция!B:C,2,0))</f>
        <v>Сыворотка крови</v>
      </c>
      <c r="L388" s="151" t="s">
        <v>302</v>
      </c>
      <c r="M388">
        <f>IF(L388="","",VLOOKUP(L388,Продукция!B:L,11,0))</f>
        <v>0</v>
      </c>
      <c r="N388" s="11" t="s">
        <v>873</v>
      </c>
      <c r="P388" s="11" t="s">
        <v>340</v>
      </c>
      <c r="Q388" s="11" t="s">
        <v>854</v>
      </c>
      <c r="R388" s="153" t="s">
        <v>4931</v>
      </c>
      <c r="S388" s="11">
        <v>20</v>
      </c>
      <c r="T388" s="11" t="s">
        <v>4932</v>
      </c>
      <c r="V388" s="14">
        <v>45654</v>
      </c>
      <c r="Z388" s="11" t="s">
        <v>4823</v>
      </c>
      <c r="AA388" s="15">
        <v>0.43055555555555558</v>
      </c>
      <c r="AB388" t="str">
        <f>IF(L388="","",VLOOKUP(L388&amp;I388,Продукция!A:I,9,0))</f>
        <v>рекомендация производителя набора</v>
      </c>
      <c r="AC388" s="14">
        <v>45672</v>
      </c>
      <c r="AD388" s="11" t="s">
        <v>2673</v>
      </c>
      <c r="AE388" s="11" t="s">
        <v>4823</v>
      </c>
      <c r="AF388" t="str">
        <f>IF(AD388="","",VLOOKUP(AD388,'Сотрудники и ссылки'!A:B,2,0))</f>
        <v>Серолог</v>
      </c>
      <c r="AG388">
        <f>IF(AD388="","",VLOOKUP(AD388,'Сотрудники и ссылки'!A:C,3,0))</f>
        <v>20001771</v>
      </c>
      <c r="AH388" s="11" t="s">
        <v>2673</v>
      </c>
      <c r="AI388" t="str">
        <f>IF(AH388="","",VLOOKUP(AH388,'Сотрудники и ссылки'!A:B,2,0))</f>
        <v>Серолог</v>
      </c>
      <c r="AJ388">
        <f>IF(AH388="","",VLOOKUP(AH388,'Сотрудники и ссылки'!A:C,3,0))</f>
        <v>20001771</v>
      </c>
      <c r="AK388" s="14">
        <v>45672</v>
      </c>
      <c r="AL388" s="2">
        <f>IF(AK388="","",AK388+VLOOKUP(I388,'Вид исследования'!B:E,4,0))</f>
        <v>45673</v>
      </c>
      <c r="AM388" s="2">
        <f>IF(AK388="","",AK388+VLOOKUP(I388,'Вид исследования'!B:F,5,0))</f>
        <v>45673</v>
      </c>
      <c r="AN388" s="14">
        <v>45672</v>
      </c>
      <c r="AP388" s="11" t="s">
        <v>189</v>
      </c>
      <c r="AQ388" t="str">
        <f>IFERROR(IF(L388="","",VLOOKUP(L388&amp;I388,Продукция!A:K,11,0)),"обратитесь к админ справочника")</f>
        <v>согласно рекомендациям производителя теста</v>
      </c>
      <c r="AR388" s="11" t="s">
        <v>4823</v>
      </c>
      <c r="AS388" t="str">
        <f>IFERROR(IF(L388="","",VLOOKUP(L388&amp;I388,Продукция!A:J,10,0)),"обратитесь к админ справочника")</f>
        <v>инструкция по применению набора AI, Н9</v>
      </c>
      <c r="AT388" s="11" t="s">
        <v>4823</v>
      </c>
      <c r="AU388" s="11" t="s">
        <v>4823</v>
      </c>
      <c r="AV388" s="11" t="s">
        <v>2673</v>
      </c>
      <c r="AW388" s="11" t="s">
        <v>4824</v>
      </c>
      <c r="AX388" s="11" t="s">
        <v>565</v>
      </c>
      <c r="AY388" s="11" t="s">
        <v>1252</v>
      </c>
      <c r="AZ388" s="11">
        <v>153</v>
      </c>
      <c r="BA388" s="11">
        <v>1</v>
      </c>
      <c r="BC388" s="11" t="s">
        <v>4933</v>
      </c>
    </row>
    <row r="389" spans="1:57" x14ac:dyDescent="0.25">
      <c r="A389" t="str">
        <f t="shared" si="9"/>
        <v>С/67Вирус гриппа птиц подтипа Н5 уровень антител (ВНИИЗЖ)</v>
      </c>
      <c r="B389" t="str">
        <f>IF(E389="","",INDEX(Лаборатории!A:A,MATCH('Производственный контроль'!E389,Лаборатории!B:B,0)))</f>
        <v xml:space="preserve">КУРИНОЕ ЦАРСТВО АО </v>
      </c>
      <c r="C389" t="str">
        <f>IF(E389="","",VLOOKUP(E389,Лаборатории!B:D,3,0))</f>
        <v>U377_CHL</v>
      </c>
      <c r="D389" s="12">
        <v>45670</v>
      </c>
      <c r="E389" s="11" t="s">
        <v>793</v>
      </c>
      <c r="F389" s="11" t="s">
        <v>544</v>
      </c>
      <c r="G389" s="11" t="s">
        <v>565</v>
      </c>
      <c r="H389" s="11" t="s">
        <v>312</v>
      </c>
      <c r="I389" s="11" t="s">
        <v>3437</v>
      </c>
      <c r="J389" t="str">
        <f>IF(L389="","",VLOOKUP(L389,Продукция!B:D,3,0))</f>
        <v>Биологический_материал</v>
      </c>
      <c r="K389" t="str">
        <f>IF(L389="","",VLOOKUP(L389,Продукция!B:C,2,0))</f>
        <v>Сыворотка крови</v>
      </c>
      <c r="L389" s="151" t="s">
        <v>302</v>
      </c>
      <c r="M389">
        <f>IF(L389="","",VLOOKUP(L389,Продукция!B:L,11,0))</f>
        <v>0</v>
      </c>
      <c r="N389" s="11" t="s">
        <v>873</v>
      </c>
      <c r="P389" s="11" t="s">
        <v>340</v>
      </c>
      <c r="Q389" s="11" t="s">
        <v>854</v>
      </c>
      <c r="R389" s="153" t="s">
        <v>4931</v>
      </c>
      <c r="S389" s="11">
        <v>20</v>
      </c>
      <c r="T389" s="11" t="s">
        <v>4932</v>
      </c>
      <c r="V389" s="14">
        <v>45654</v>
      </c>
      <c r="Z389" s="11" t="s">
        <v>4823</v>
      </c>
      <c r="AA389" s="15">
        <v>0.43055555555555558</v>
      </c>
      <c r="AB389" t="str">
        <f>IF(L389="","",VLOOKUP(L389&amp;I389,Продукция!A:I,9,0))</f>
        <v>рекомендация производителя набора</v>
      </c>
      <c r="AC389" s="14">
        <v>45672</v>
      </c>
      <c r="AD389" s="11" t="s">
        <v>2676</v>
      </c>
      <c r="AE389" s="11" t="s">
        <v>4823</v>
      </c>
      <c r="AF389" t="str">
        <f>IF(AD389="","",VLOOKUP(AD389,'Сотрудники и ссылки'!A:B,2,0))</f>
        <v>Серолог</v>
      </c>
      <c r="AG389">
        <f>IF(AD389="","",VLOOKUP(AD389,'Сотрудники и ссылки'!A:C,3,0))</f>
        <v>20007746</v>
      </c>
      <c r="AH389" s="11" t="s">
        <v>2676</v>
      </c>
      <c r="AI389" t="str">
        <f>IF(AH389="","",VLOOKUP(AH389,'Сотрудники и ссылки'!A:B,2,0))</f>
        <v>Серолог</v>
      </c>
      <c r="AJ389">
        <f>IF(AH389="","",VLOOKUP(AH389,'Сотрудники и ссылки'!A:C,3,0))</f>
        <v>20007746</v>
      </c>
      <c r="AK389" s="14">
        <v>45672</v>
      </c>
      <c r="AL389" s="2">
        <f>IF(AK389="","",AK389+VLOOKUP(I389,'Вид исследования'!B:E,4,0))</f>
        <v>45673</v>
      </c>
      <c r="AM389" s="2">
        <f>IF(AK389="","",AK389+VLOOKUP(I389,'Вид исследования'!B:F,5,0))</f>
        <v>45673</v>
      </c>
      <c r="AN389" s="14">
        <v>45672</v>
      </c>
      <c r="AP389" s="11" t="s">
        <v>189</v>
      </c>
      <c r="AQ389" t="str">
        <f>IFERROR(IF(L389="","",VLOOKUP(L389&amp;I389,Продукция!A:K,11,0)),"обратитесь к админ справочника")</f>
        <v>согласно рекомендациям производителя теста</v>
      </c>
      <c r="AR389" s="11" t="s">
        <v>4823</v>
      </c>
      <c r="AS389" t="str">
        <f>IFERROR(IF(L389="","",VLOOKUP(L389&amp;I389,Продукция!A:J,10,0)),"обратитесь к админ справочника")</f>
        <v>инструкция по применению набора AI, Н5</v>
      </c>
      <c r="AT389" s="11" t="s">
        <v>4823</v>
      </c>
      <c r="AU389" s="11" t="s">
        <v>4823</v>
      </c>
      <c r="AV389" s="11" t="s">
        <v>2676</v>
      </c>
      <c r="AW389" s="11" t="s">
        <v>4824</v>
      </c>
      <c r="AX389" s="11" t="s">
        <v>565</v>
      </c>
      <c r="AY389" s="11" t="s">
        <v>1252</v>
      </c>
      <c r="AZ389" s="11">
        <v>153</v>
      </c>
      <c r="BA389" s="11">
        <v>1</v>
      </c>
      <c r="BC389" s="11" t="s">
        <v>4933</v>
      </c>
    </row>
    <row r="390" spans="1:57" x14ac:dyDescent="0.25">
      <c r="A390" t="str">
        <f t="shared" si="9"/>
        <v>С/67IBV (BioChek) инфекционный бронхит уровень антител</v>
      </c>
      <c r="B390" t="str">
        <f>IF(E390="","",INDEX(Лаборатории!A:A,MATCH('Производственный контроль'!E390,Лаборатории!B:B,0)))</f>
        <v xml:space="preserve">КУРИНОЕ ЦАРСТВО АО </v>
      </c>
      <c r="C390" t="str">
        <f>IF(E390="","",VLOOKUP(E390,Лаборатории!B:D,3,0))</f>
        <v>U377_CHL</v>
      </c>
      <c r="D390" s="12">
        <v>45670</v>
      </c>
      <c r="E390" s="11" t="s">
        <v>793</v>
      </c>
      <c r="F390" s="11" t="s">
        <v>544</v>
      </c>
      <c r="G390" s="11" t="s">
        <v>565</v>
      </c>
      <c r="H390" s="11" t="s">
        <v>262</v>
      </c>
      <c r="I390" s="11" t="s">
        <v>3416</v>
      </c>
      <c r="J390" t="str">
        <f>IF(L390="","",VLOOKUP(L390,Продукция!B:D,3,0))</f>
        <v>Биологический_материал</v>
      </c>
      <c r="K390" t="str">
        <f>IF(L390="","",VLOOKUP(L390,Продукция!B:C,2,0))</f>
        <v>Сыворотка крови</v>
      </c>
      <c r="L390" s="151" t="s">
        <v>302</v>
      </c>
      <c r="M390">
        <f>IF(L390="","",VLOOKUP(L390,Продукция!B:L,11,0))</f>
        <v>0</v>
      </c>
      <c r="N390" s="11" t="s">
        <v>873</v>
      </c>
      <c r="P390" s="11" t="s">
        <v>340</v>
      </c>
      <c r="Q390" s="11" t="s">
        <v>854</v>
      </c>
      <c r="R390" s="153" t="s">
        <v>4934</v>
      </c>
      <c r="S390" s="11">
        <v>18</v>
      </c>
      <c r="T390" s="11" t="s">
        <v>4932</v>
      </c>
      <c r="V390" s="14">
        <v>45654</v>
      </c>
      <c r="Z390" s="11" t="s">
        <v>4823</v>
      </c>
      <c r="AA390" s="15">
        <v>0.43055555555555558</v>
      </c>
      <c r="AB390" t="str">
        <f>IF(L390="","",VLOOKUP(L390&amp;I390,Продукция!A:I,9,0))</f>
        <v>рекомендация производителя набора</v>
      </c>
      <c r="AC390" s="14">
        <v>45673</v>
      </c>
      <c r="AD390" s="11" t="s">
        <v>2673</v>
      </c>
      <c r="AE390" s="11" t="s">
        <v>4823</v>
      </c>
      <c r="AF390" t="str">
        <f>IF(AD390="","",VLOOKUP(AD390,'Сотрудники и ссылки'!A:B,2,0))</f>
        <v>Серолог</v>
      </c>
      <c r="AG390">
        <f>IF(AD390="","",VLOOKUP(AD390,'Сотрудники и ссылки'!A:C,3,0))</f>
        <v>20001771</v>
      </c>
      <c r="AH390" s="11" t="s">
        <v>2673</v>
      </c>
      <c r="AI390" t="str">
        <f>IF(AH390="","",VLOOKUP(AH390,'Сотрудники и ссылки'!A:B,2,0))</f>
        <v>Серолог</v>
      </c>
      <c r="AJ390">
        <f>IF(AH390="","",VLOOKUP(AH390,'Сотрудники и ссылки'!A:C,3,0))</f>
        <v>20001771</v>
      </c>
      <c r="AK390" s="14">
        <v>45673</v>
      </c>
      <c r="AL390" s="2">
        <f>IF(AK390="","",AK390+VLOOKUP(I390,'Вид исследования'!B:E,4,0))</f>
        <v>45674</v>
      </c>
      <c r="AM390" s="2">
        <f>IF(AK390="","",AK390+VLOOKUP(I390,'Вид исследования'!B:F,5,0))</f>
        <v>45674</v>
      </c>
      <c r="AN390" s="14">
        <v>45673</v>
      </c>
      <c r="AP390" s="11" t="s">
        <v>189</v>
      </c>
      <c r="AQ390" t="str">
        <f>IFERROR(IF(L390="","",VLOOKUP(L390&amp;I390,Продукция!A:K,11,0)),"обратитесь к админ справочника")</f>
        <v>согласно рекомендациям производителя теста</v>
      </c>
      <c r="AR390" s="11" t="s">
        <v>4823</v>
      </c>
      <c r="AS390" t="str">
        <f>IFERROR(IF(L390="","",VLOOKUP(L390&amp;I390,Продукция!A:J,10,0)),"обратитесь к админ справочника")</f>
        <v>инструкция тест- ситема Биочек СК-119</v>
      </c>
      <c r="AT390" s="11" t="s">
        <v>4823</v>
      </c>
      <c r="AU390" s="11" t="s">
        <v>4823</v>
      </c>
      <c r="AV390" s="11" t="s">
        <v>2673</v>
      </c>
      <c r="AW390" s="11" t="s">
        <v>4824</v>
      </c>
      <c r="AX390" s="11" t="s">
        <v>565</v>
      </c>
      <c r="AY390" s="11" t="s">
        <v>1271</v>
      </c>
      <c r="AZ390" s="11">
        <v>153</v>
      </c>
      <c r="BA390" s="11">
        <v>1</v>
      </c>
      <c r="BC390" s="11" t="s">
        <v>4933</v>
      </c>
    </row>
    <row r="391" spans="1:57" x14ac:dyDescent="0.25">
      <c r="A391" t="str">
        <f t="shared" si="9"/>
        <v>С/67IBD (BioChek) болезнь Гамборо уровень антител</v>
      </c>
      <c r="B391" t="str">
        <f>IF(E391="","",INDEX(Лаборатории!A:A,MATCH('Производственный контроль'!E391,Лаборатории!B:B,0)))</f>
        <v xml:space="preserve">КУРИНОЕ ЦАРСТВО АО </v>
      </c>
      <c r="C391" t="str">
        <f>IF(E391="","",VLOOKUP(E391,Лаборатории!B:D,3,0))</f>
        <v>U377_CHL</v>
      </c>
      <c r="D391" s="12">
        <v>45670</v>
      </c>
      <c r="E391" s="11" t="s">
        <v>793</v>
      </c>
      <c r="F391" s="11" t="s">
        <v>544</v>
      </c>
      <c r="G391" s="11" t="s">
        <v>565</v>
      </c>
      <c r="H391" s="11" t="s">
        <v>262</v>
      </c>
      <c r="I391" s="11" t="s">
        <v>3415</v>
      </c>
      <c r="J391" t="str">
        <f>IF(L391="","",VLOOKUP(L391,Продукция!B:D,3,0))</f>
        <v>Биологический_материал</v>
      </c>
      <c r="K391" t="str">
        <f>IF(L391="","",VLOOKUP(L391,Продукция!B:C,2,0))</f>
        <v>Сыворотка крови</v>
      </c>
      <c r="L391" s="151" t="s">
        <v>302</v>
      </c>
      <c r="M391">
        <f>IF(L391="","",VLOOKUP(L391,Продукция!B:L,11,0))</f>
        <v>0</v>
      </c>
      <c r="N391" s="11" t="s">
        <v>873</v>
      </c>
      <c r="P391" s="11" t="s">
        <v>340</v>
      </c>
      <c r="Q391" s="11" t="s">
        <v>854</v>
      </c>
      <c r="R391" s="153" t="s">
        <v>4934</v>
      </c>
      <c r="S391" s="11">
        <v>18</v>
      </c>
      <c r="T391" s="11" t="s">
        <v>4932</v>
      </c>
      <c r="V391" s="14">
        <v>45654</v>
      </c>
      <c r="Z391" s="11" t="s">
        <v>4823</v>
      </c>
      <c r="AA391" s="15">
        <v>0.43055555555555558</v>
      </c>
      <c r="AB391" t="str">
        <f>IF(L391="","",VLOOKUP(L391&amp;I391,Продукция!A:I,9,0))</f>
        <v>рекомендация производителя набора</v>
      </c>
      <c r="AC391" s="14">
        <v>45673</v>
      </c>
      <c r="AD391" s="11" t="s">
        <v>2673</v>
      </c>
      <c r="AE391" s="11" t="s">
        <v>4823</v>
      </c>
      <c r="AF391" t="str">
        <f>IF(AD391="","",VLOOKUP(AD391,'Сотрудники и ссылки'!A:B,2,0))</f>
        <v>Серолог</v>
      </c>
      <c r="AG391">
        <f>IF(AD391="","",VLOOKUP(AD391,'Сотрудники и ссылки'!A:C,3,0))</f>
        <v>20001771</v>
      </c>
      <c r="AH391" s="11" t="s">
        <v>2673</v>
      </c>
      <c r="AI391" t="str">
        <f>IF(AH391="","",VLOOKUP(AH391,'Сотрудники и ссылки'!A:B,2,0))</f>
        <v>Серолог</v>
      </c>
      <c r="AJ391">
        <f>IF(AH391="","",VLOOKUP(AH391,'Сотрудники и ссылки'!A:C,3,0))</f>
        <v>20001771</v>
      </c>
      <c r="AK391" s="14">
        <v>45673</v>
      </c>
      <c r="AL391" s="2">
        <f>IF(AK391="","",AK391+VLOOKUP(I391,'Вид исследования'!B:E,4,0))</f>
        <v>45674</v>
      </c>
      <c r="AM391" s="2">
        <f>IF(AK391="","",AK391+VLOOKUP(I391,'Вид исследования'!B:F,5,0))</f>
        <v>45674</v>
      </c>
      <c r="AN391" s="14">
        <v>45673</v>
      </c>
      <c r="AP391" s="11" t="s">
        <v>189</v>
      </c>
      <c r="AQ391" t="str">
        <f>IFERROR(IF(L391="","",VLOOKUP(L391&amp;I391,Продукция!A:K,11,0)),"обратитесь к админ справочника")</f>
        <v>согласно рекомендациям производителя теста</v>
      </c>
      <c r="AR391" s="11" t="s">
        <v>4823</v>
      </c>
      <c r="AS391" t="str">
        <f>IFERROR(IF(L391="","",VLOOKUP(L391&amp;I391,Продукция!A:J,10,0)),"обратитесь к админ справочника")</f>
        <v>инструкция тест- ситема Биочек СК-113</v>
      </c>
      <c r="AT391" s="11" t="s">
        <v>4823</v>
      </c>
      <c r="AU391" s="11" t="s">
        <v>4823</v>
      </c>
      <c r="AV391" s="11" t="s">
        <v>2673</v>
      </c>
      <c r="AW391" s="11" t="s">
        <v>4824</v>
      </c>
      <c r="AX391" s="11" t="s">
        <v>565</v>
      </c>
      <c r="AY391" s="11" t="s">
        <v>1271</v>
      </c>
      <c r="AZ391" s="11">
        <v>153</v>
      </c>
      <c r="BA391" s="11">
        <v>1</v>
      </c>
      <c r="BC391" s="11" t="s">
        <v>4933</v>
      </c>
    </row>
    <row r="392" spans="1:57" x14ac:dyDescent="0.25">
      <c r="A392" t="str">
        <f t="shared" si="9"/>
        <v>С/67REO (BioChek) реовирус уровень антител</v>
      </c>
      <c r="B392" t="str">
        <f>IF(E392="","",INDEX(Лаборатории!A:A,MATCH('Производственный контроль'!E392,Лаборатории!B:B,0)))</f>
        <v xml:space="preserve">КУРИНОЕ ЦАРСТВО АО </v>
      </c>
      <c r="C392" t="str">
        <f>IF(E392="","",VLOOKUP(E392,Лаборатории!B:D,3,0))</f>
        <v>U377_CHL</v>
      </c>
      <c r="D392" s="12">
        <v>45670</v>
      </c>
      <c r="E392" s="11" t="s">
        <v>793</v>
      </c>
      <c r="F392" s="11" t="s">
        <v>544</v>
      </c>
      <c r="G392" s="11" t="s">
        <v>565</v>
      </c>
      <c r="H392" s="11" t="s">
        <v>262</v>
      </c>
      <c r="I392" s="11" t="s">
        <v>3426</v>
      </c>
      <c r="J392" t="str">
        <f>IF(L392="","",VLOOKUP(L392,Продукция!B:D,3,0))</f>
        <v>Биологический_материал</v>
      </c>
      <c r="K392" t="str">
        <f>IF(L392="","",VLOOKUP(L392,Продукция!B:C,2,0))</f>
        <v>Сыворотка крови</v>
      </c>
      <c r="L392" s="151" t="s">
        <v>302</v>
      </c>
      <c r="M392">
        <f>IF(L392="","",VLOOKUP(L392,Продукция!B:L,11,0))</f>
        <v>0</v>
      </c>
      <c r="N392" s="11" t="s">
        <v>873</v>
      </c>
      <c r="P392" s="11" t="s">
        <v>340</v>
      </c>
      <c r="Q392" s="11" t="s">
        <v>854</v>
      </c>
      <c r="R392" s="153" t="s">
        <v>4934</v>
      </c>
      <c r="S392" s="11">
        <v>18</v>
      </c>
      <c r="T392" s="11" t="s">
        <v>4932</v>
      </c>
      <c r="V392" s="14">
        <v>45654</v>
      </c>
      <c r="Z392" s="11" t="s">
        <v>4823</v>
      </c>
      <c r="AA392" s="15">
        <v>0.43055555555555558</v>
      </c>
      <c r="AB392" t="str">
        <f>IF(L392="","",VLOOKUP(L392&amp;I392,Продукция!A:I,9,0))</f>
        <v>рекомендация производителя набора</v>
      </c>
      <c r="AC392" s="14">
        <v>45673</v>
      </c>
      <c r="AD392" s="11" t="s">
        <v>2673</v>
      </c>
      <c r="AE392" s="11" t="s">
        <v>4823</v>
      </c>
      <c r="AF392" t="str">
        <f>IF(AD392="","",VLOOKUP(AD392,'Сотрудники и ссылки'!A:B,2,0))</f>
        <v>Серолог</v>
      </c>
      <c r="AG392">
        <f>IF(AD392="","",VLOOKUP(AD392,'Сотрудники и ссылки'!A:C,3,0))</f>
        <v>20001771</v>
      </c>
      <c r="AH392" s="11" t="s">
        <v>2673</v>
      </c>
      <c r="AI392" t="str">
        <f>IF(AH392="","",VLOOKUP(AH392,'Сотрудники и ссылки'!A:B,2,0))</f>
        <v>Серолог</v>
      </c>
      <c r="AJ392">
        <f>IF(AH392="","",VLOOKUP(AH392,'Сотрудники и ссылки'!A:C,3,0))</f>
        <v>20001771</v>
      </c>
      <c r="AK392" s="14">
        <v>45673</v>
      </c>
      <c r="AL392" s="2">
        <f>IF(AK392="","",AK392+VLOOKUP(I392,'Вид исследования'!B:E,4,0))</f>
        <v>45674</v>
      </c>
      <c r="AM392" s="2">
        <f>IF(AK392="","",AK392+VLOOKUP(I392,'Вид исследования'!B:F,5,0))</f>
        <v>45674</v>
      </c>
      <c r="AN392" s="14">
        <v>45673</v>
      </c>
      <c r="AP392" s="11" t="s">
        <v>189</v>
      </c>
      <c r="AQ392" t="str">
        <f>IFERROR(IF(L392="","",VLOOKUP(L392&amp;I392,Продукция!A:K,11,0)),"обратитесь к админ справочника")</f>
        <v>согласно рекомендациям производителя теста</v>
      </c>
      <c r="AR392" s="11" t="s">
        <v>4823</v>
      </c>
      <c r="AS392" t="str">
        <f>IFERROR(IF(L392="","",VLOOKUP(L392&amp;I392,Продукция!A:J,10,0)),"обратитесь к админ справочника")</f>
        <v>инструкция тест- ситема Биочек СК -110</v>
      </c>
      <c r="AT392" s="11" t="s">
        <v>4823</v>
      </c>
      <c r="AU392" s="11" t="s">
        <v>4823</v>
      </c>
      <c r="AV392" s="11" t="s">
        <v>2673</v>
      </c>
      <c r="AW392" s="11" t="s">
        <v>4824</v>
      </c>
      <c r="AX392" s="11" t="s">
        <v>565</v>
      </c>
      <c r="AY392" s="11" t="s">
        <v>1271</v>
      </c>
      <c r="AZ392" s="11">
        <v>153</v>
      </c>
      <c r="BA392" s="11">
        <v>1</v>
      </c>
      <c r="BC392" s="11" t="s">
        <v>4933</v>
      </c>
    </row>
    <row r="393" spans="1:57" x14ac:dyDescent="0.25">
      <c r="A393" t="str">
        <f t="shared" si="9"/>
        <v>С/67ART (BioChek) инфекционный альвеолярный ринотрахеит тип А и В уровень антител</v>
      </c>
      <c r="B393" t="str">
        <f>IF(E393="","",INDEX(Лаборатории!A:A,MATCH('Производственный контроль'!E393,Лаборатории!B:B,0)))</f>
        <v xml:space="preserve">КУРИНОЕ ЦАРСТВО АО </v>
      </c>
      <c r="C393" t="str">
        <f>IF(E393="","",VLOOKUP(E393,Лаборатории!B:D,3,0))</f>
        <v>U377_CHL</v>
      </c>
      <c r="D393" s="12">
        <v>45670</v>
      </c>
      <c r="E393" s="11" t="s">
        <v>793</v>
      </c>
      <c r="F393" s="11" t="s">
        <v>544</v>
      </c>
      <c r="G393" s="11" t="s">
        <v>565</v>
      </c>
      <c r="H393" s="11" t="s">
        <v>262</v>
      </c>
      <c r="I393" s="11" t="s">
        <v>3409</v>
      </c>
      <c r="J393" t="str">
        <f>IF(L393="","",VLOOKUP(L393,Продукция!B:D,3,0))</f>
        <v>Биологический_материал</v>
      </c>
      <c r="K393" t="str">
        <f>IF(L393="","",VLOOKUP(L393,Продукция!B:C,2,0))</f>
        <v>Сыворотка крови</v>
      </c>
      <c r="L393" s="151" t="s">
        <v>302</v>
      </c>
      <c r="M393">
        <f>IF(L393="","",VLOOKUP(L393,Продукция!B:L,11,0))</f>
        <v>0</v>
      </c>
      <c r="N393" s="11" t="s">
        <v>873</v>
      </c>
      <c r="P393" s="11" t="s">
        <v>340</v>
      </c>
      <c r="Q393" s="11" t="s">
        <v>854</v>
      </c>
      <c r="R393" s="153" t="s">
        <v>4934</v>
      </c>
      <c r="S393" s="11">
        <v>18</v>
      </c>
      <c r="T393" s="11" t="s">
        <v>4932</v>
      </c>
      <c r="V393" s="14">
        <v>45654</v>
      </c>
      <c r="Z393" s="11" t="s">
        <v>4823</v>
      </c>
      <c r="AA393" s="15">
        <v>0.43055555555555558</v>
      </c>
      <c r="AB393" t="str">
        <f>IF(L393="","",VLOOKUP(L393&amp;I393,Продукция!A:I,9,0))</f>
        <v>рекомендация производителя набора</v>
      </c>
      <c r="AC393" s="14">
        <v>45673</v>
      </c>
      <c r="AD393" s="11" t="s">
        <v>2673</v>
      </c>
      <c r="AE393" s="11" t="s">
        <v>4823</v>
      </c>
      <c r="AF393" t="str">
        <f>IF(AD393="","",VLOOKUP(AD393,'Сотрудники и ссылки'!A:B,2,0))</f>
        <v>Серолог</v>
      </c>
      <c r="AG393">
        <f>IF(AD393="","",VLOOKUP(AD393,'Сотрудники и ссылки'!A:C,3,0))</f>
        <v>20001771</v>
      </c>
      <c r="AH393" s="11" t="s">
        <v>2673</v>
      </c>
      <c r="AI393" t="str">
        <f>IF(AH393="","",VLOOKUP(AH393,'Сотрудники и ссылки'!A:B,2,0))</f>
        <v>Серолог</v>
      </c>
      <c r="AJ393">
        <f>IF(AH393="","",VLOOKUP(AH393,'Сотрудники и ссылки'!A:C,3,0))</f>
        <v>20001771</v>
      </c>
      <c r="AK393" s="14">
        <v>45673</v>
      </c>
      <c r="AL393" s="2">
        <f>IF(AK393="","",AK393+VLOOKUP(I393,'Вид исследования'!B:E,4,0))</f>
        <v>45674</v>
      </c>
      <c r="AM393" s="2">
        <f>IF(AK393="","",AK393+VLOOKUP(I393,'Вид исследования'!B:F,5,0))</f>
        <v>45674</v>
      </c>
      <c r="AN393" s="14">
        <v>45673</v>
      </c>
      <c r="AP393" s="11" t="s">
        <v>189</v>
      </c>
      <c r="AQ393" t="str">
        <f>IFERROR(IF(L393="","",VLOOKUP(L393&amp;I393,Продукция!A:K,11,0)),"обратитесь к админ справочника")</f>
        <v>согласно рекомендациям производителя теста</v>
      </c>
      <c r="AR393" s="11" t="s">
        <v>4823</v>
      </c>
      <c r="AS393" t="str">
        <f>IFERROR(IF(L393="","",VLOOKUP(L393&amp;I393,Продукция!A:J,10,0)),"обратитесь к админ справочника")</f>
        <v>инструкция тест- ситема Биочек СК-120</v>
      </c>
      <c r="AT393" s="11" t="s">
        <v>4823</v>
      </c>
      <c r="AU393" s="11" t="s">
        <v>4823</v>
      </c>
      <c r="AV393" s="11" t="s">
        <v>2673</v>
      </c>
      <c r="AW393" s="11" t="s">
        <v>4824</v>
      </c>
      <c r="AX393" s="11" t="s">
        <v>565</v>
      </c>
      <c r="AY393" s="11" t="s">
        <v>1271</v>
      </c>
      <c r="AZ393" s="11">
        <v>153</v>
      </c>
      <c r="BA393" s="11">
        <v>1</v>
      </c>
      <c r="BC393" s="11" t="s">
        <v>4933</v>
      </c>
    </row>
    <row r="394" spans="1:57" x14ac:dyDescent="0.25">
      <c r="A394" t="str">
        <f t="shared" si="9"/>
        <v>С/67MS (BioChek) микоплазма синовия уровень антител</v>
      </c>
      <c r="B394" t="str">
        <f>IF(E394="","",INDEX(Лаборатории!A:A,MATCH('Производственный контроль'!E394,Лаборатории!B:B,0)))</f>
        <v xml:space="preserve">КУРИНОЕ ЦАРСТВО АО </v>
      </c>
      <c r="C394" t="str">
        <f>IF(E394="","",VLOOKUP(E394,Лаборатории!B:D,3,0))</f>
        <v>U377_CHL</v>
      </c>
      <c r="D394" s="12">
        <v>45670</v>
      </c>
      <c r="E394" s="11" t="s">
        <v>793</v>
      </c>
      <c r="F394" s="11" t="s">
        <v>544</v>
      </c>
      <c r="G394" s="11" t="s">
        <v>565</v>
      </c>
      <c r="H394" s="11" t="s">
        <v>262</v>
      </c>
      <c r="I394" s="11" t="s">
        <v>3423</v>
      </c>
      <c r="J394" t="str">
        <f>IF(L394="","",VLOOKUP(L394,Продукция!B:D,3,0))</f>
        <v>Биологический_материал</v>
      </c>
      <c r="K394" t="str">
        <f>IF(L394="","",VLOOKUP(L394,Продукция!B:C,2,0))</f>
        <v>Сыворотка крови</v>
      </c>
      <c r="L394" s="151" t="s">
        <v>302</v>
      </c>
      <c r="M394">
        <f>IF(L394="","",VLOOKUP(L394,Продукция!B:L,11,0))</f>
        <v>0</v>
      </c>
      <c r="N394" s="11" t="s">
        <v>873</v>
      </c>
      <c r="P394" s="11" t="s">
        <v>340</v>
      </c>
      <c r="Q394" s="11" t="s">
        <v>854</v>
      </c>
      <c r="R394" s="153" t="s">
        <v>4934</v>
      </c>
      <c r="S394" s="11">
        <v>18</v>
      </c>
      <c r="T394" s="11" t="s">
        <v>4932</v>
      </c>
      <c r="V394" s="14">
        <v>45654</v>
      </c>
      <c r="Z394" s="11" t="s">
        <v>4823</v>
      </c>
      <c r="AA394" s="15">
        <v>0.43055555555555558</v>
      </c>
      <c r="AB394" t="str">
        <f>IF(L394="","",VLOOKUP(L394&amp;I394,Продукция!A:I,9,0))</f>
        <v>рекомендация производителя набора</v>
      </c>
      <c r="AC394" s="14">
        <v>45673</v>
      </c>
      <c r="AD394" s="11" t="s">
        <v>2673</v>
      </c>
      <c r="AE394" s="11" t="s">
        <v>4823</v>
      </c>
      <c r="AF394" t="str">
        <f>IF(AD394="","",VLOOKUP(AD394,'Сотрудники и ссылки'!A:B,2,0))</f>
        <v>Серолог</v>
      </c>
      <c r="AG394">
        <f>IF(AD394="","",VLOOKUP(AD394,'Сотрудники и ссылки'!A:C,3,0))</f>
        <v>20001771</v>
      </c>
      <c r="AH394" s="11" t="s">
        <v>2673</v>
      </c>
      <c r="AI394" t="str">
        <f>IF(AH394="","",VLOOKUP(AH394,'Сотрудники и ссылки'!A:B,2,0))</f>
        <v>Серолог</v>
      </c>
      <c r="AJ394">
        <f>IF(AH394="","",VLOOKUP(AH394,'Сотрудники и ссылки'!A:C,3,0))</f>
        <v>20001771</v>
      </c>
      <c r="AK394" s="14">
        <v>45673</v>
      </c>
      <c r="AL394" s="2">
        <f>IF(AK394="","",AK394+VLOOKUP(I394,'Вид исследования'!B:E,4,0))</f>
        <v>45674</v>
      </c>
      <c r="AM394" s="2">
        <f>IF(AK394="","",AK394+VLOOKUP(I394,'Вид исследования'!B:F,5,0))</f>
        <v>45674</v>
      </c>
      <c r="AN394" s="14">
        <v>45673</v>
      </c>
      <c r="AP394" s="11" t="s">
        <v>189</v>
      </c>
      <c r="AQ394" t="str">
        <f>IFERROR(IF(L394="","",VLOOKUP(L394&amp;I394,Продукция!A:K,11,0)),"обратитесь к админ справочника")</f>
        <v>согласно рекомендациям производителя теста</v>
      </c>
      <c r="AR394" s="11" t="s">
        <v>4823</v>
      </c>
      <c r="AS394" t="str">
        <f>IFERROR(IF(L394="","",VLOOKUP(L394&amp;I394,Продукция!A:J,10,0)),"обратитесь к админ справочника")</f>
        <v>инструкция тест- ситема Биочек СК -115</v>
      </c>
      <c r="AT394" s="11" t="s">
        <v>4823</v>
      </c>
      <c r="AU394" s="11" t="s">
        <v>4823</v>
      </c>
      <c r="AV394" s="11" t="s">
        <v>2673</v>
      </c>
      <c r="AW394" s="11" t="s">
        <v>4824</v>
      </c>
      <c r="AX394" s="11" t="s">
        <v>565</v>
      </c>
      <c r="AY394" s="11" t="s">
        <v>1271</v>
      </c>
      <c r="AZ394" s="11">
        <v>153</v>
      </c>
      <c r="BA394" s="11">
        <v>1</v>
      </c>
      <c r="BC394" s="11" t="s">
        <v>4933</v>
      </c>
    </row>
    <row r="395" spans="1:57" s="4" customFormat="1" x14ac:dyDescent="0.25">
      <c r="A395" s="4" t="str">
        <f t="shared" si="9"/>
        <v>С/67MG (BioChek) микоплазма галлисептикум уровень антител</v>
      </c>
      <c r="B395" s="4" t="str">
        <f>IF(E395="","",INDEX(Лаборатории!A:A,MATCH('Производственный контроль'!E395,Лаборатории!B:B,0)))</f>
        <v xml:space="preserve">КУРИНОЕ ЦАРСТВО АО </v>
      </c>
      <c r="C395" s="4" t="str">
        <f>IF(E395="","",VLOOKUP(E395,Лаборатории!B:D,3,0))</f>
        <v>U377_CHL</v>
      </c>
      <c r="D395" s="154">
        <v>45670</v>
      </c>
      <c r="E395" s="150" t="s">
        <v>793</v>
      </c>
      <c r="F395" s="150" t="s">
        <v>544</v>
      </c>
      <c r="G395" s="150" t="s">
        <v>565</v>
      </c>
      <c r="H395" s="150" t="s">
        <v>262</v>
      </c>
      <c r="I395" s="150" t="s">
        <v>3422</v>
      </c>
      <c r="J395" s="4" t="str">
        <f>IF(L395="","",VLOOKUP(L395,Продукция!B:D,3,0))</f>
        <v>Биологический_материал</v>
      </c>
      <c r="K395" s="4" t="str">
        <f>IF(L395="","",VLOOKUP(L395,Продукция!B:C,2,0))</f>
        <v>Сыворотка крови</v>
      </c>
      <c r="L395" s="155" t="s">
        <v>302</v>
      </c>
      <c r="M395" s="4">
        <f>IF(L395="","",VLOOKUP(L395,Продукция!B:L,11,0))</f>
        <v>0</v>
      </c>
      <c r="N395" s="150" t="s">
        <v>873</v>
      </c>
      <c r="O395" s="150"/>
      <c r="P395" s="150" t="s">
        <v>340</v>
      </c>
      <c r="Q395" s="150" t="s">
        <v>854</v>
      </c>
      <c r="R395" s="160" t="s">
        <v>4934</v>
      </c>
      <c r="S395" s="150">
        <v>18</v>
      </c>
      <c r="T395" s="150" t="s">
        <v>4932</v>
      </c>
      <c r="U395" s="150"/>
      <c r="V395" s="156">
        <v>45654</v>
      </c>
      <c r="W395" s="156"/>
      <c r="X395" s="157"/>
      <c r="Y395" s="150"/>
      <c r="Z395" s="150" t="s">
        <v>4823</v>
      </c>
      <c r="AA395" s="158">
        <v>0.43055555555555558</v>
      </c>
      <c r="AB395" s="4" t="str">
        <f>IF(L395="","",VLOOKUP(L395&amp;I395,Продукция!A:I,9,0))</f>
        <v>рекомендация производителя набора</v>
      </c>
      <c r="AC395" s="156">
        <v>45674</v>
      </c>
      <c r="AD395" s="150" t="s">
        <v>2673</v>
      </c>
      <c r="AE395" s="150" t="s">
        <v>4823</v>
      </c>
      <c r="AF395" s="4" t="str">
        <f>IF(AD395="","",VLOOKUP(AD395,'Сотрудники и ссылки'!A:B,2,0))</f>
        <v>Серолог</v>
      </c>
      <c r="AG395" s="4">
        <f>IF(AD395="","",VLOOKUP(AD395,'Сотрудники и ссылки'!A:C,3,0))</f>
        <v>20001771</v>
      </c>
      <c r="AH395" s="150" t="s">
        <v>2673</v>
      </c>
      <c r="AI395" s="4" t="str">
        <f>IF(AH395="","",VLOOKUP(AH395,'Сотрудники и ссылки'!A:B,2,0))</f>
        <v>Серолог</v>
      </c>
      <c r="AJ395" s="4">
        <f>IF(AH395="","",VLOOKUP(AH395,'Сотрудники и ссылки'!A:C,3,0))</f>
        <v>20001771</v>
      </c>
      <c r="AK395" s="156">
        <v>45674</v>
      </c>
      <c r="AL395" s="159">
        <f>IF(AK395="","",AK395+VLOOKUP(I395,'Вид исследования'!B:E,4,0))</f>
        <v>45675</v>
      </c>
      <c r="AM395" s="159">
        <f>IF(AK395="","",AK395+VLOOKUP(I395,'Вид исследования'!B:F,5,0))</f>
        <v>45675</v>
      </c>
      <c r="AN395" s="156">
        <v>45674</v>
      </c>
      <c r="AO395" s="150"/>
      <c r="AP395" s="150" t="s">
        <v>189</v>
      </c>
      <c r="AQ395" s="4" t="str">
        <f>IFERROR(IF(L395="","",VLOOKUP(L395&amp;I395,Продукция!A:K,11,0)),"обратитесь к админ справочника")</f>
        <v>согласно рекомендациям производителя теста</v>
      </c>
      <c r="AR395" s="150" t="s">
        <v>4823</v>
      </c>
      <c r="AS395" s="4" t="str">
        <f>IFERROR(IF(L395="","",VLOOKUP(L395&amp;I395,Продукция!A:J,10,0)),"обратитесь к админ справочника")</f>
        <v>инструкция тест- ситема Биочек СК -114</v>
      </c>
      <c r="AT395" s="150" t="s">
        <v>4823</v>
      </c>
      <c r="AU395" s="150" t="s">
        <v>4823</v>
      </c>
      <c r="AV395" s="150" t="s">
        <v>2673</v>
      </c>
      <c r="AW395" s="150" t="s">
        <v>4824</v>
      </c>
      <c r="AX395" s="150" t="s">
        <v>565</v>
      </c>
      <c r="AY395" s="150" t="s">
        <v>1271</v>
      </c>
      <c r="AZ395" s="150">
        <v>153</v>
      </c>
      <c r="BA395" s="150">
        <v>1</v>
      </c>
      <c r="BB395" s="150"/>
      <c r="BC395" s="150" t="s">
        <v>4933</v>
      </c>
      <c r="BD395" s="150"/>
      <c r="BE395" s="150"/>
    </row>
    <row r="396" spans="1:57" x14ac:dyDescent="0.25">
      <c r="A396" t="str">
        <f t="shared" si="9"/>
        <v xml:space="preserve">С/67CAV (BioChek) анемия уровень антител </v>
      </c>
      <c r="B396" t="str">
        <f>IF(E396="","",INDEX(Лаборатории!A:A,MATCH('Производственный контроль'!E396,Лаборатории!B:B,0)))</f>
        <v xml:space="preserve">КУРИНОЕ ЦАРСТВО АО </v>
      </c>
      <c r="C396" t="str">
        <f>IF(E396="","",VLOOKUP(E396,Лаборатории!B:D,3,0))</f>
        <v>U377_CHL</v>
      </c>
      <c r="D396" s="12">
        <v>45670</v>
      </c>
      <c r="E396" s="11" t="s">
        <v>793</v>
      </c>
      <c r="F396" s="11" t="s">
        <v>544</v>
      </c>
      <c r="G396" s="11" t="s">
        <v>565</v>
      </c>
      <c r="H396" s="11" t="s">
        <v>262</v>
      </c>
      <c r="I396" s="11" t="s">
        <v>3412</v>
      </c>
      <c r="J396" t="str">
        <f>IF(L396="","",VLOOKUP(L396,Продукция!B:D,3,0))</f>
        <v>Биологический_материал</v>
      </c>
      <c r="K396" t="str">
        <f>IF(L396="","",VLOOKUP(L396,Продукция!B:C,2,0))</f>
        <v>Сыворотка крови</v>
      </c>
      <c r="L396" s="151" t="s">
        <v>302</v>
      </c>
      <c r="M396">
        <f>IF(L396="","",VLOOKUP(L396,Продукция!B:L,11,0))</f>
        <v>0</v>
      </c>
      <c r="N396" s="11" t="s">
        <v>873</v>
      </c>
      <c r="P396" s="11" t="s">
        <v>340</v>
      </c>
      <c r="Q396" s="11" t="s">
        <v>854</v>
      </c>
      <c r="R396" s="153" t="s">
        <v>4934</v>
      </c>
      <c r="S396" s="11">
        <v>18</v>
      </c>
      <c r="T396" s="11" t="s">
        <v>4932</v>
      </c>
      <c r="V396" s="14">
        <v>45654</v>
      </c>
      <c r="Z396" s="11" t="s">
        <v>4823</v>
      </c>
      <c r="AA396" s="15">
        <v>0.43055555555555558</v>
      </c>
      <c r="AB396" t="str">
        <f>IF(L396="","",VLOOKUP(L396&amp;I396,Продукция!A:I,9,0))</f>
        <v>рекомендация производителя набора</v>
      </c>
      <c r="AC396" s="14">
        <v>45673</v>
      </c>
      <c r="AD396" s="11" t="s">
        <v>2673</v>
      </c>
      <c r="AE396" s="11" t="s">
        <v>4823</v>
      </c>
      <c r="AF396" t="str">
        <f>IF(AD396="","",VLOOKUP(AD396,'Сотрудники и ссылки'!A:B,2,0))</f>
        <v>Серолог</v>
      </c>
      <c r="AG396">
        <f>IF(AD396="","",VLOOKUP(AD396,'Сотрудники и ссылки'!A:C,3,0))</f>
        <v>20001771</v>
      </c>
      <c r="AH396" s="11" t="s">
        <v>2673</v>
      </c>
      <c r="AI396" t="str">
        <f>IF(AH396="","",VLOOKUP(AH396,'Сотрудники и ссылки'!A:B,2,0))</f>
        <v>Серолог</v>
      </c>
      <c r="AJ396">
        <f>IF(AH396="","",VLOOKUP(AH396,'Сотрудники и ссылки'!A:C,3,0))</f>
        <v>20001771</v>
      </c>
      <c r="AK396" s="14">
        <v>45673</v>
      </c>
      <c r="AL396" s="2">
        <f>IF(AK396="","",AK396+VLOOKUP(I396,'Вид исследования'!B:E,4,0))</f>
        <v>45674</v>
      </c>
      <c r="AM396" s="2">
        <f>IF(AK396="","",AK396+VLOOKUP(I396,'Вид исследования'!B:F,5,0))</f>
        <v>45674</v>
      </c>
      <c r="AN396" s="14">
        <v>45673</v>
      </c>
      <c r="AP396" s="11" t="s">
        <v>189</v>
      </c>
      <c r="AQ396" t="str">
        <f>IFERROR(IF(L396="","",VLOOKUP(L396&amp;I396,Продукция!A:K,11,0)),"обратитесь к админ справочника")</f>
        <v>согласно рекомендациям производителя теста</v>
      </c>
      <c r="AR396" s="11" t="s">
        <v>4823</v>
      </c>
      <c r="AS396" t="str">
        <f>IFERROR(IF(L396="","",VLOOKUP(L396&amp;I396,Продукция!A:J,10,0)),"обратитесь к админ справочника")</f>
        <v>инструкция тест- ситема Биочек СК -126</v>
      </c>
      <c r="AT396" s="11" t="s">
        <v>4823</v>
      </c>
      <c r="AU396" s="11" t="s">
        <v>4823</v>
      </c>
      <c r="AV396" s="11" t="s">
        <v>2673</v>
      </c>
      <c r="AW396" s="11" t="s">
        <v>4824</v>
      </c>
      <c r="AX396" s="11" t="s">
        <v>565</v>
      </c>
      <c r="AY396" s="11" t="s">
        <v>1271</v>
      </c>
      <c r="AZ396" s="11">
        <v>153</v>
      </c>
      <c r="BA396" s="11">
        <v>1</v>
      </c>
      <c r="BC396" s="11" t="s">
        <v>4933</v>
      </c>
    </row>
    <row r="397" spans="1:57" x14ac:dyDescent="0.25">
      <c r="A397" t="str">
        <f t="shared" si="9"/>
        <v>С/67AE (BioChek) энцефаломиелит уровень антител</v>
      </c>
      <c r="B397" t="str">
        <f>IF(E397="","",INDEX(Лаборатории!A:A,MATCH('Производственный контроль'!E397,Лаборатории!B:B,0)))</f>
        <v xml:space="preserve">КУРИНОЕ ЦАРСТВО АО </v>
      </c>
      <c r="C397" t="str">
        <f>IF(E397="","",VLOOKUP(E397,Лаборатории!B:D,3,0))</f>
        <v>U377_CHL</v>
      </c>
      <c r="D397" s="12">
        <v>45670</v>
      </c>
      <c r="E397" s="11" t="s">
        <v>793</v>
      </c>
      <c r="F397" s="11" t="s">
        <v>544</v>
      </c>
      <c r="G397" s="11" t="s">
        <v>565</v>
      </c>
      <c r="H397" s="11" t="s">
        <v>262</v>
      </c>
      <c r="I397" s="11" t="s">
        <v>3405</v>
      </c>
      <c r="J397" t="str">
        <f>IF(L397="","",VLOOKUP(L397,Продукция!B:D,3,0))</f>
        <v>Биологический_материал</v>
      </c>
      <c r="K397" t="str">
        <f>IF(L397="","",VLOOKUP(L397,Продукция!B:C,2,0))</f>
        <v>Сыворотка крови</v>
      </c>
      <c r="L397" s="151" t="s">
        <v>302</v>
      </c>
      <c r="M397">
        <f>IF(L397="","",VLOOKUP(L397,Продукция!B:L,11,0))</f>
        <v>0</v>
      </c>
      <c r="N397" s="11" t="s">
        <v>873</v>
      </c>
      <c r="P397" s="11" t="s">
        <v>340</v>
      </c>
      <c r="Q397" s="11" t="s">
        <v>854</v>
      </c>
      <c r="R397" s="153" t="s">
        <v>4934</v>
      </c>
      <c r="S397" s="11">
        <v>18</v>
      </c>
      <c r="T397" s="11" t="s">
        <v>4932</v>
      </c>
      <c r="V397" s="14">
        <v>45654</v>
      </c>
      <c r="Z397" s="11" t="s">
        <v>4823</v>
      </c>
      <c r="AA397" s="15">
        <v>0.43055555555555558</v>
      </c>
      <c r="AB397" t="str">
        <f>IF(L397="","",VLOOKUP(L397&amp;I397,Продукция!A:I,9,0))</f>
        <v>рекомендация производителя набора</v>
      </c>
      <c r="AC397" s="14">
        <v>45673</v>
      </c>
      <c r="AD397" s="11" t="s">
        <v>2673</v>
      </c>
      <c r="AE397" s="11" t="s">
        <v>4823</v>
      </c>
      <c r="AF397" t="str">
        <f>IF(AD397="","",VLOOKUP(AD397,'Сотрудники и ссылки'!A:B,2,0))</f>
        <v>Серолог</v>
      </c>
      <c r="AG397">
        <f>IF(AD397="","",VLOOKUP(AD397,'Сотрудники и ссылки'!A:C,3,0))</f>
        <v>20001771</v>
      </c>
      <c r="AH397" s="11" t="s">
        <v>2673</v>
      </c>
      <c r="AI397" t="str">
        <f>IF(AH397="","",VLOOKUP(AH397,'Сотрудники и ссылки'!A:B,2,0))</f>
        <v>Серолог</v>
      </c>
      <c r="AJ397">
        <f>IF(AH397="","",VLOOKUP(AH397,'Сотрудники и ссылки'!A:C,3,0))</f>
        <v>20001771</v>
      </c>
      <c r="AK397" s="14">
        <v>45673</v>
      </c>
      <c r="AL397" s="2">
        <f>IF(AK397="","",AK397+VLOOKUP(I397,'Вид исследования'!B:E,4,0))</f>
        <v>45674</v>
      </c>
      <c r="AM397" s="2">
        <f>IF(AK397="","",AK397+VLOOKUP(I397,'Вид исследования'!B:F,5,0))</f>
        <v>45674</v>
      </c>
      <c r="AN397" s="14">
        <v>45673</v>
      </c>
      <c r="AP397" s="11" t="s">
        <v>189</v>
      </c>
      <c r="AQ397" t="str">
        <f>IFERROR(IF(L397="","",VLOOKUP(L397&amp;I397,Продукция!A:K,11,0)),"обратитесь к админ справочника")</f>
        <v>согласно рекомендациям производителя теста</v>
      </c>
      <c r="AR397" s="11" t="s">
        <v>4823</v>
      </c>
      <c r="AS397" t="str">
        <f>IFERROR(IF(L397="","",VLOOKUP(L397&amp;I397,Продукция!A:J,10,0)),"обратитесь к админ справочника")</f>
        <v>инструкция тест- ситема Биочек СК -123</v>
      </c>
      <c r="AT397" s="11" t="s">
        <v>4823</v>
      </c>
      <c r="AU397" s="11" t="s">
        <v>4823</v>
      </c>
      <c r="AV397" s="11" t="s">
        <v>2673</v>
      </c>
      <c r="AW397" s="11" t="s">
        <v>4824</v>
      </c>
      <c r="AX397" s="11" t="s">
        <v>565</v>
      </c>
      <c r="AY397" s="11" t="s">
        <v>1271</v>
      </c>
      <c r="AZ397" s="11">
        <v>153</v>
      </c>
      <c r="BA397" s="11">
        <v>1</v>
      </c>
      <c r="BC397" s="11" t="s">
        <v>4933</v>
      </c>
    </row>
    <row r="398" spans="1:57" x14ac:dyDescent="0.25">
      <c r="A398" t="str">
        <f t="shared" si="9"/>
        <v>С/67FADV (BioChek) аденовирус уровень антител</v>
      </c>
      <c r="B398" t="str">
        <f>IF(E398="","",INDEX(Лаборатории!A:A,MATCH('Производственный контроль'!E398,Лаборатории!B:B,0)))</f>
        <v xml:space="preserve">КУРИНОЕ ЦАРСТВО АО </v>
      </c>
      <c r="C398" t="str">
        <f>IF(E398="","",VLOOKUP(E398,Лаборатории!B:D,3,0))</f>
        <v>U377_CHL</v>
      </c>
      <c r="D398" s="12">
        <v>45670</v>
      </c>
      <c r="E398" s="11" t="s">
        <v>793</v>
      </c>
      <c r="F398" s="11" t="s">
        <v>544</v>
      </c>
      <c r="G398" s="11" t="s">
        <v>565</v>
      </c>
      <c r="H398" s="11" t="s">
        <v>262</v>
      </c>
      <c r="I398" s="11" t="s">
        <v>3414</v>
      </c>
      <c r="J398" t="str">
        <f>IF(L398="","",VLOOKUP(L398,Продукция!B:D,3,0))</f>
        <v>Биологический_материал</v>
      </c>
      <c r="K398" t="str">
        <f>IF(L398="","",VLOOKUP(L398,Продукция!B:C,2,0))</f>
        <v>Сыворотка крови</v>
      </c>
      <c r="L398" s="151" t="s">
        <v>302</v>
      </c>
      <c r="M398">
        <f>IF(L398="","",VLOOKUP(L398,Продукция!B:L,11,0))</f>
        <v>0</v>
      </c>
      <c r="N398" s="11" t="s">
        <v>873</v>
      </c>
      <c r="P398" s="11" t="s">
        <v>340</v>
      </c>
      <c r="Q398" s="11" t="s">
        <v>854</v>
      </c>
      <c r="R398" s="153" t="s">
        <v>4934</v>
      </c>
      <c r="S398" s="11">
        <v>18</v>
      </c>
      <c r="T398" s="11" t="s">
        <v>4932</v>
      </c>
      <c r="V398" s="14">
        <v>45654</v>
      </c>
      <c r="Z398" s="11" t="s">
        <v>4823</v>
      </c>
      <c r="AA398" s="15">
        <v>0.43055555555555558</v>
      </c>
      <c r="AB398" t="str">
        <f>IF(L398="","",VLOOKUP(L398&amp;I398,Продукция!A:I,9,0))</f>
        <v>рекомендация производителя набора</v>
      </c>
      <c r="AC398" s="14">
        <v>45673</v>
      </c>
      <c r="AD398" s="11" t="s">
        <v>2673</v>
      </c>
      <c r="AE398" s="11" t="s">
        <v>4823</v>
      </c>
      <c r="AF398" t="str">
        <f>IF(AD398="","",VLOOKUP(AD398,'Сотрудники и ссылки'!A:B,2,0))</f>
        <v>Серолог</v>
      </c>
      <c r="AG398">
        <f>IF(AD398="","",VLOOKUP(AD398,'Сотрудники и ссылки'!A:C,3,0))</f>
        <v>20001771</v>
      </c>
      <c r="AH398" s="11" t="s">
        <v>2673</v>
      </c>
      <c r="AI398" t="str">
        <f>IF(AH398="","",VLOOKUP(AH398,'Сотрудники и ссылки'!A:B,2,0))</f>
        <v>Серолог</v>
      </c>
      <c r="AJ398">
        <f>IF(AH398="","",VLOOKUP(AH398,'Сотрудники и ссылки'!A:C,3,0))</f>
        <v>20001771</v>
      </c>
      <c r="AK398" s="14">
        <v>45673</v>
      </c>
      <c r="AL398" s="2">
        <f>IF(AK398="","",AK398+VLOOKUP(I398,'Вид исследования'!B:E,4,0))</f>
        <v>45674</v>
      </c>
      <c r="AM398" s="2">
        <f>IF(AK398="","",AK398+VLOOKUP(I398,'Вид исследования'!B:F,5,0))</f>
        <v>45674</v>
      </c>
      <c r="AN398" s="14">
        <v>45673</v>
      </c>
      <c r="AP398" s="11" t="s">
        <v>189</v>
      </c>
      <c r="AQ398" t="str">
        <f>IFERROR(IF(L398="","",VLOOKUP(L398&amp;I398,Продукция!A:K,11,0)),"обратитесь к админ справочника")</f>
        <v>согласно рекомендациям производителя теста</v>
      </c>
      <c r="AR398" s="11" t="s">
        <v>4823</v>
      </c>
      <c r="AS398" t="str">
        <f>IFERROR(IF(L398="","",VLOOKUP(L398&amp;I398,Продукция!A:J,10,0)),"обратитесь к админ справочника")</f>
        <v>инструкция тест- ситема Биочек СК -132</v>
      </c>
      <c r="AT398" s="11" t="s">
        <v>4823</v>
      </c>
      <c r="AU398" s="11" t="s">
        <v>4823</v>
      </c>
      <c r="AV398" s="11" t="s">
        <v>2673</v>
      </c>
      <c r="AW398" s="11" t="s">
        <v>4824</v>
      </c>
      <c r="AX398" s="11" t="s">
        <v>565</v>
      </c>
      <c r="AY398" s="11" t="s">
        <v>1271</v>
      </c>
      <c r="AZ398" s="11">
        <v>153</v>
      </c>
      <c r="BA398" s="11">
        <v>1</v>
      </c>
      <c r="BC398" s="11" t="s">
        <v>4933</v>
      </c>
    </row>
    <row r="399" spans="1:57" x14ac:dyDescent="0.25">
      <c r="A399" t="str">
        <f t="shared" ref="A399:A462" si="10">T399&amp;I399</f>
        <v>С/68Болезнь Ньюкасла уровень антител</v>
      </c>
      <c r="B399" t="str">
        <f>IF(E399="","",INDEX(Лаборатории!A:A,MATCH('Производственный контроль'!E399,Лаборатории!B:B,0)))</f>
        <v xml:space="preserve">КУРИНОЕ ЦАРСТВО АО </v>
      </c>
      <c r="C399" t="str">
        <f>IF(E399="","",VLOOKUP(E399,Лаборатории!B:D,3,0))</f>
        <v>U377_CHL</v>
      </c>
      <c r="D399" s="12">
        <v>45670</v>
      </c>
      <c r="E399" s="11" t="s">
        <v>793</v>
      </c>
      <c r="F399" s="11" t="s">
        <v>544</v>
      </c>
      <c r="G399" s="11" t="s">
        <v>603</v>
      </c>
      <c r="H399" s="11" t="s">
        <v>312</v>
      </c>
      <c r="I399" s="11" t="s">
        <v>3434</v>
      </c>
      <c r="J399" t="str">
        <f>IF(L399="","",VLOOKUP(L399,Продукция!B:D,3,0))</f>
        <v>Биологический_материал</v>
      </c>
      <c r="K399" t="str">
        <f>IF(L399="","",VLOOKUP(L399,Продукция!B:C,2,0))</f>
        <v>Сыворотка крови</v>
      </c>
      <c r="L399" s="151" t="s">
        <v>302</v>
      </c>
      <c r="M399">
        <f>IF(L399="","",VLOOKUP(L399,Продукция!B:L,11,0))</f>
        <v>0</v>
      </c>
      <c r="N399" s="11" t="s">
        <v>873</v>
      </c>
      <c r="P399" s="11" t="s">
        <v>340</v>
      </c>
      <c r="Q399" s="11" t="s">
        <v>854</v>
      </c>
      <c r="R399" s="153" t="s">
        <v>4935</v>
      </c>
      <c r="S399" s="11">
        <v>20</v>
      </c>
      <c r="T399" s="11" t="s">
        <v>4953</v>
      </c>
      <c r="V399" s="14">
        <v>45664</v>
      </c>
      <c r="Z399" s="11" t="s">
        <v>4823</v>
      </c>
      <c r="AA399" s="15">
        <v>0.51041666666666663</v>
      </c>
      <c r="AB399" t="str">
        <f>IF(L399="","",VLOOKUP(L399&amp;I399,Продукция!A:I,9,0))</f>
        <v>рекомендация производителя набора</v>
      </c>
      <c r="AC399" s="14">
        <v>45678</v>
      </c>
      <c r="AD399" s="11" t="s">
        <v>2673</v>
      </c>
      <c r="AE399" s="11" t="s">
        <v>4823</v>
      </c>
      <c r="AF399" t="str">
        <f>IF(AD399="","",VLOOKUP(AD399,'Сотрудники и ссылки'!A:B,2,0))</f>
        <v>Серолог</v>
      </c>
      <c r="AG399">
        <f>IF(AD399="","",VLOOKUP(AD399,'Сотрудники и ссылки'!A:C,3,0))</f>
        <v>20001771</v>
      </c>
      <c r="AH399" s="11" t="s">
        <v>2673</v>
      </c>
      <c r="AI399" t="str">
        <f>IF(AH399="","",VLOOKUP(AH399,'Сотрудники и ссылки'!A:B,2,0))</f>
        <v>Серолог</v>
      </c>
      <c r="AJ399">
        <f>IF(AH399="","",VLOOKUP(AH399,'Сотрудники и ссылки'!A:C,3,0))</f>
        <v>20001771</v>
      </c>
      <c r="AK399" s="14">
        <v>45678</v>
      </c>
      <c r="AL399" s="2">
        <f>IF(AK399="","",AK399+VLOOKUP(I399,'Вид исследования'!B:E,4,0))</f>
        <v>45679</v>
      </c>
      <c r="AM399" s="2">
        <f>IF(AK399="","",AK399+VLOOKUP(I399,'Вид исследования'!B:F,5,0))</f>
        <v>45679</v>
      </c>
      <c r="AN399" s="14">
        <v>45678</v>
      </c>
      <c r="AP399" s="11" t="s">
        <v>189</v>
      </c>
      <c r="AQ399" t="str">
        <f>IFERROR(IF(L399="","",VLOOKUP(L399&amp;I399,Продукция!A:K,11,0)),"обратитесь к админ справочника")</f>
        <v>согласно рекомендациям производителя теста</v>
      </c>
      <c r="AR399" s="11" t="s">
        <v>4823</v>
      </c>
      <c r="AS399" t="str">
        <f>IFERROR(IF(L399="","",VLOOKUP(L399&amp;I399,Продукция!A:J,10,0)),"обратитесь к админ справочника")</f>
        <v>инструкция по применению набора РЗГА Ньюкасла</v>
      </c>
      <c r="AT399" s="11" t="s">
        <v>4823</v>
      </c>
      <c r="AU399" s="11" t="s">
        <v>4823</v>
      </c>
      <c r="AV399" s="11" t="s">
        <v>2673</v>
      </c>
      <c r="AW399" s="11" t="s">
        <v>4824</v>
      </c>
      <c r="AX399" s="11" t="s">
        <v>941</v>
      </c>
      <c r="AY399" s="11" t="s">
        <v>2078</v>
      </c>
      <c r="AZ399" s="11">
        <v>154</v>
      </c>
      <c r="BA399" s="11">
        <v>39</v>
      </c>
      <c r="BC399" s="11" t="s">
        <v>4954</v>
      </c>
    </row>
    <row r="400" spans="1:57" x14ac:dyDescent="0.25">
      <c r="A400" t="str">
        <f t="shared" si="10"/>
        <v>С/68Болезнь Ньюкасла уровень антител</v>
      </c>
      <c r="B400" t="str">
        <f>IF(E400="","",INDEX(Лаборатории!A:A,MATCH('Производственный контроль'!E400,Лаборатории!B:B,0)))</f>
        <v xml:space="preserve">КУРИНОЕ ЦАРСТВО АО </v>
      </c>
      <c r="C400" t="str">
        <f>IF(E400="","",VLOOKUP(E400,Лаборатории!B:D,3,0))</f>
        <v>U377_CHL</v>
      </c>
      <c r="D400" s="12">
        <v>45670</v>
      </c>
      <c r="E400" s="11" t="s">
        <v>793</v>
      </c>
      <c r="F400" s="11" t="s">
        <v>544</v>
      </c>
      <c r="G400" s="11" t="s">
        <v>603</v>
      </c>
      <c r="H400" s="11" t="s">
        <v>312</v>
      </c>
      <c r="I400" s="11" t="s">
        <v>3434</v>
      </c>
      <c r="J400" t="str">
        <f>IF(L400="","",VLOOKUP(L400,Продукция!B:D,3,0))</f>
        <v>Биологический_материал</v>
      </c>
      <c r="K400" t="str">
        <f>IF(L400="","",VLOOKUP(L400,Продукция!B:C,2,0))</f>
        <v>Сыворотка крови</v>
      </c>
      <c r="L400" s="151" t="s">
        <v>302</v>
      </c>
      <c r="M400">
        <f>IF(L400="","",VLOOKUP(L400,Продукция!B:L,11,0))</f>
        <v>0</v>
      </c>
      <c r="N400" s="11" t="s">
        <v>873</v>
      </c>
      <c r="P400" s="11" t="s">
        <v>340</v>
      </c>
      <c r="Q400" s="11" t="s">
        <v>854</v>
      </c>
      <c r="R400" s="153" t="s">
        <v>4936</v>
      </c>
      <c r="S400" s="11">
        <v>20</v>
      </c>
      <c r="T400" s="11" t="s">
        <v>4953</v>
      </c>
      <c r="V400" s="14">
        <v>45664</v>
      </c>
      <c r="Z400" s="11" t="s">
        <v>4823</v>
      </c>
      <c r="AA400" s="15">
        <v>0.51041666666666663</v>
      </c>
      <c r="AB400" t="str">
        <f>IF(L400="","",VLOOKUP(L400&amp;I400,Продукция!A:I,9,0))</f>
        <v>рекомендация производителя набора</v>
      </c>
      <c r="AC400" s="14">
        <v>45678</v>
      </c>
      <c r="AD400" s="11" t="s">
        <v>2673</v>
      </c>
      <c r="AE400" s="11" t="s">
        <v>4823</v>
      </c>
      <c r="AF400" t="str">
        <f>IF(AD400="","",VLOOKUP(AD400,'Сотрудники и ссылки'!A:B,2,0))</f>
        <v>Серолог</v>
      </c>
      <c r="AG400">
        <f>IF(AD400="","",VLOOKUP(AD400,'Сотрудники и ссылки'!A:C,3,0))</f>
        <v>20001771</v>
      </c>
      <c r="AH400" s="11" t="s">
        <v>2673</v>
      </c>
      <c r="AI400" t="str">
        <f>IF(AH400="","",VLOOKUP(AH400,'Сотрудники и ссылки'!A:B,2,0))</f>
        <v>Серолог</v>
      </c>
      <c r="AJ400">
        <f>IF(AH400="","",VLOOKUP(AH400,'Сотрудники и ссылки'!A:C,3,0))</f>
        <v>20001771</v>
      </c>
      <c r="AK400" s="14">
        <v>45678</v>
      </c>
      <c r="AL400" s="2">
        <f>IF(AK400="","",AK400+VLOOKUP(I400,'Вид исследования'!B:E,4,0))</f>
        <v>45679</v>
      </c>
      <c r="AM400" s="2">
        <f>IF(AK400="","",AK400+VLOOKUP(I400,'Вид исследования'!B:F,5,0))</f>
        <v>45679</v>
      </c>
      <c r="AN400" s="14">
        <v>45678</v>
      </c>
      <c r="AP400" s="11" t="s">
        <v>189</v>
      </c>
      <c r="AQ400" t="str">
        <f>IFERROR(IF(L400="","",VLOOKUP(L400&amp;I400,Продукция!A:K,11,0)),"обратитесь к админ справочника")</f>
        <v>согласно рекомендациям производителя теста</v>
      </c>
      <c r="AR400" s="11" t="s">
        <v>4823</v>
      </c>
      <c r="AS400" t="str">
        <f>IFERROR(IF(L400="","",VLOOKUP(L400&amp;I400,Продукция!A:J,10,0)),"обратитесь к админ справочника")</f>
        <v>инструкция по применению набора РЗГА Ньюкасла</v>
      </c>
      <c r="AT400" s="11" t="s">
        <v>4823</v>
      </c>
      <c r="AU400" s="11" t="s">
        <v>4823</v>
      </c>
      <c r="AV400" s="11" t="s">
        <v>2673</v>
      </c>
      <c r="AW400" s="11" t="s">
        <v>4824</v>
      </c>
      <c r="AX400" s="11" t="s">
        <v>941</v>
      </c>
      <c r="AY400" s="11" t="s">
        <v>2079</v>
      </c>
      <c r="AZ400" s="11">
        <v>154</v>
      </c>
      <c r="BA400" s="11">
        <v>39</v>
      </c>
      <c r="BC400" s="11" t="s">
        <v>4954</v>
      </c>
    </row>
    <row r="401" spans="1:55" x14ac:dyDescent="0.25">
      <c r="A401" t="str">
        <f t="shared" si="10"/>
        <v>С/68Болезнь Ньюкасла уровень антител</v>
      </c>
      <c r="B401" t="str">
        <f>IF(E401="","",INDEX(Лаборатории!A:A,MATCH('Производственный контроль'!E401,Лаборатории!B:B,0)))</f>
        <v xml:space="preserve">КУРИНОЕ ЦАРСТВО АО </v>
      </c>
      <c r="C401" t="str">
        <f>IF(E401="","",VLOOKUP(E401,Лаборатории!B:D,3,0))</f>
        <v>U377_CHL</v>
      </c>
      <c r="D401" s="12">
        <v>45670</v>
      </c>
      <c r="E401" s="11" t="s">
        <v>793</v>
      </c>
      <c r="F401" s="11" t="s">
        <v>544</v>
      </c>
      <c r="G401" s="11" t="s">
        <v>603</v>
      </c>
      <c r="H401" s="11" t="s">
        <v>312</v>
      </c>
      <c r="I401" s="11" t="s">
        <v>3434</v>
      </c>
      <c r="J401" t="str">
        <f>IF(L401="","",VLOOKUP(L401,Продукция!B:D,3,0))</f>
        <v>Биологический_материал</v>
      </c>
      <c r="K401" t="str">
        <f>IF(L401="","",VLOOKUP(L401,Продукция!B:C,2,0))</f>
        <v>Сыворотка крови</v>
      </c>
      <c r="L401" s="151" t="s">
        <v>302</v>
      </c>
      <c r="M401">
        <f>IF(L401="","",VLOOKUP(L401,Продукция!B:L,11,0))</f>
        <v>0</v>
      </c>
      <c r="N401" s="11" t="s">
        <v>873</v>
      </c>
      <c r="P401" s="11" t="s">
        <v>340</v>
      </c>
      <c r="Q401" s="11" t="s">
        <v>854</v>
      </c>
      <c r="R401" s="153" t="s">
        <v>4937</v>
      </c>
      <c r="S401" s="11">
        <v>20</v>
      </c>
      <c r="T401" s="11" t="s">
        <v>4953</v>
      </c>
      <c r="V401" s="14">
        <v>45664</v>
      </c>
      <c r="Z401" s="11" t="s">
        <v>4823</v>
      </c>
      <c r="AA401" s="15">
        <v>0.51041666666666663</v>
      </c>
      <c r="AB401" t="str">
        <f>IF(L401="","",VLOOKUP(L401&amp;I401,Продукция!A:I,9,0))</f>
        <v>рекомендация производителя набора</v>
      </c>
      <c r="AC401" s="14">
        <v>45678</v>
      </c>
      <c r="AD401" s="11" t="s">
        <v>2673</v>
      </c>
      <c r="AE401" s="11" t="s">
        <v>4823</v>
      </c>
      <c r="AF401" t="str">
        <f>IF(AD401="","",VLOOKUP(AD401,'Сотрудники и ссылки'!A:B,2,0))</f>
        <v>Серолог</v>
      </c>
      <c r="AG401">
        <f>IF(AD401="","",VLOOKUP(AD401,'Сотрудники и ссылки'!A:C,3,0))</f>
        <v>20001771</v>
      </c>
      <c r="AH401" s="11" t="s">
        <v>2673</v>
      </c>
      <c r="AI401" t="str">
        <f>IF(AH401="","",VLOOKUP(AH401,'Сотрудники и ссылки'!A:B,2,0))</f>
        <v>Серолог</v>
      </c>
      <c r="AJ401">
        <f>IF(AH401="","",VLOOKUP(AH401,'Сотрудники и ссылки'!A:C,3,0))</f>
        <v>20001771</v>
      </c>
      <c r="AK401" s="14">
        <v>45678</v>
      </c>
      <c r="AL401" s="2">
        <f>IF(AK401="","",AK401+VLOOKUP(I401,'Вид исследования'!B:E,4,0))</f>
        <v>45679</v>
      </c>
      <c r="AM401" s="2">
        <f>IF(AK401="","",AK401+VLOOKUP(I401,'Вид исследования'!B:F,5,0))</f>
        <v>45679</v>
      </c>
      <c r="AN401" s="14">
        <v>45678</v>
      </c>
      <c r="AP401" s="11" t="s">
        <v>189</v>
      </c>
      <c r="AQ401" t="str">
        <f>IFERROR(IF(L401="","",VLOOKUP(L401&amp;I401,Продукция!A:K,11,0)),"обратитесь к админ справочника")</f>
        <v>согласно рекомендациям производителя теста</v>
      </c>
      <c r="AR401" s="11" t="s">
        <v>4823</v>
      </c>
      <c r="AS401" t="str">
        <f>IFERROR(IF(L401="","",VLOOKUP(L401&amp;I401,Продукция!A:J,10,0)),"обратитесь к админ справочника")</f>
        <v>инструкция по применению набора РЗГА Ньюкасла</v>
      </c>
      <c r="AT401" s="11" t="s">
        <v>4823</v>
      </c>
      <c r="AU401" s="11" t="s">
        <v>4823</v>
      </c>
      <c r="AV401" s="11" t="s">
        <v>2673</v>
      </c>
      <c r="AW401" s="11" t="s">
        <v>4824</v>
      </c>
      <c r="AX401" s="11" t="s">
        <v>941</v>
      </c>
      <c r="AY401" s="11" t="s">
        <v>2080</v>
      </c>
      <c r="AZ401" s="11">
        <v>154</v>
      </c>
      <c r="BA401" s="11">
        <v>39</v>
      </c>
      <c r="BC401" s="11" t="s">
        <v>4954</v>
      </c>
    </row>
    <row r="402" spans="1:55" x14ac:dyDescent="0.25">
      <c r="A402" t="str">
        <f t="shared" si="10"/>
        <v>С/68Болезнь Ньюкасла уровень антител</v>
      </c>
      <c r="B402" t="str">
        <f>IF(E402="","",INDEX(Лаборатории!A:A,MATCH('Производственный контроль'!E402,Лаборатории!B:B,0)))</f>
        <v xml:space="preserve">КУРИНОЕ ЦАРСТВО АО </v>
      </c>
      <c r="C402" t="str">
        <f>IF(E402="","",VLOOKUP(E402,Лаборатории!B:D,3,0))</f>
        <v>U377_CHL</v>
      </c>
      <c r="D402" s="12">
        <v>45670</v>
      </c>
      <c r="E402" s="11" t="s">
        <v>793</v>
      </c>
      <c r="F402" s="11" t="s">
        <v>544</v>
      </c>
      <c r="G402" s="11" t="s">
        <v>603</v>
      </c>
      <c r="H402" s="11" t="s">
        <v>312</v>
      </c>
      <c r="I402" s="11" t="s">
        <v>3434</v>
      </c>
      <c r="J402" t="str">
        <f>IF(L402="","",VLOOKUP(L402,Продукция!B:D,3,0))</f>
        <v>Биологический_материал</v>
      </c>
      <c r="K402" t="str">
        <f>IF(L402="","",VLOOKUP(L402,Продукция!B:C,2,0))</f>
        <v>Сыворотка крови</v>
      </c>
      <c r="L402" s="151" t="s">
        <v>302</v>
      </c>
      <c r="M402">
        <f>IF(L402="","",VLOOKUP(L402,Продукция!B:L,11,0))</f>
        <v>0</v>
      </c>
      <c r="N402" s="11" t="s">
        <v>873</v>
      </c>
      <c r="P402" s="11" t="s">
        <v>340</v>
      </c>
      <c r="Q402" s="11" t="s">
        <v>854</v>
      </c>
      <c r="R402" s="153" t="s">
        <v>4938</v>
      </c>
      <c r="S402" s="11">
        <v>20</v>
      </c>
      <c r="T402" s="11" t="s">
        <v>4953</v>
      </c>
      <c r="V402" s="14">
        <v>45664</v>
      </c>
      <c r="Z402" s="11" t="s">
        <v>4823</v>
      </c>
      <c r="AA402" s="15">
        <v>0.51041666666666663</v>
      </c>
      <c r="AB402" t="str">
        <f>IF(L402="","",VLOOKUP(L402&amp;I402,Продукция!A:I,9,0))</f>
        <v>рекомендация производителя набора</v>
      </c>
      <c r="AC402" s="14">
        <v>45678</v>
      </c>
      <c r="AD402" s="11" t="s">
        <v>2673</v>
      </c>
      <c r="AE402" s="11" t="s">
        <v>4823</v>
      </c>
      <c r="AF402" t="str">
        <f>IF(AD402="","",VLOOKUP(AD402,'Сотрудники и ссылки'!A:B,2,0))</f>
        <v>Серолог</v>
      </c>
      <c r="AG402">
        <f>IF(AD402="","",VLOOKUP(AD402,'Сотрудники и ссылки'!A:C,3,0))</f>
        <v>20001771</v>
      </c>
      <c r="AH402" s="11" t="s">
        <v>2673</v>
      </c>
      <c r="AI402" t="str">
        <f>IF(AH402="","",VLOOKUP(AH402,'Сотрудники и ссылки'!A:B,2,0))</f>
        <v>Серолог</v>
      </c>
      <c r="AJ402">
        <f>IF(AH402="","",VLOOKUP(AH402,'Сотрудники и ссылки'!A:C,3,0))</f>
        <v>20001771</v>
      </c>
      <c r="AK402" s="14">
        <v>45678</v>
      </c>
      <c r="AL402" s="2">
        <f>IF(AK402="","",AK402+VLOOKUP(I402,'Вид исследования'!B:E,4,0))</f>
        <v>45679</v>
      </c>
      <c r="AM402" s="2">
        <f>IF(AK402="","",AK402+VLOOKUP(I402,'Вид исследования'!B:F,5,0))</f>
        <v>45679</v>
      </c>
      <c r="AN402" s="14">
        <v>45678</v>
      </c>
      <c r="AP402" s="11" t="s">
        <v>189</v>
      </c>
      <c r="AQ402" t="str">
        <f>IFERROR(IF(L402="","",VLOOKUP(L402&amp;I402,Продукция!A:K,11,0)),"обратитесь к админ справочника")</f>
        <v>согласно рекомендациям производителя теста</v>
      </c>
      <c r="AR402" s="11" t="s">
        <v>4823</v>
      </c>
      <c r="AS402" t="str">
        <f>IFERROR(IF(L402="","",VLOOKUP(L402&amp;I402,Продукция!A:J,10,0)),"обратитесь к админ справочника")</f>
        <v>инструкция по применению набора РЗГА Ньюкасла</v>
      </c>
      <c r="AT402" s="11" t="s">
        <v>4823</v>
      </c>
      <c r="AU402" s="11" t="s">
        <v>4823</v>
      </c>
      <c r="AV402" s="11" t="s">
        <v>2673</v>
      </c>
      <c r="AW402" s="11" t="s">
        <v>4824</v>
      </c>
      <c r="AX402" s="11" t="s">
        <v>941</v>
      </c>
      <c r="AY402" s="11" t="s">
        <v>2081</v>
      </c>
      <c r="AZ402" s="11">
        <v>154</v>
      </c>
      <c r="BA402" s="11">
        <v>39</v>
      </c>
      <c r="BC402" s="11" t="s">
        <v>4954</v>
      </c>
    </row>
    <row r="403" spans="1:55" x14ac:dyDescent="0.25">
      <c r="A403" t="str">
        <f t="shared" si="10"/>
        <v>С/68Болезнь Ньюкасла уровень антител</v>
      </c>
      <c r="B403" t="str">
        <f>IF(E403="","",INDEX(Лаборатории!A:A,MATCH('Производственный контроль'!E403,Лаборатории!B:B,0)))</f>
        <v xml:space="preserve">КУРИНОЕ ЦАРСТВО АО </v>
      </c>
      <c r="C403" t="str">
        <f>IF(E403="","",VLOOKUP(E403,Лаборатории!B:D,3,0))</f>
        <v>U377_CHL</v>
      </c>
      <c r="D403" s="12">
        <v>45670</v>
      </c>
      <c r="E403" s="11" t="s">
        <v>793</v>
      </c>
      <c r="F403" s="11" t="s">
        <v>544</v>
      </c>
      <c r="G403" s="11" t="s">
        <v>603</v>
      </c>
      <c r="H403" s="11" t="s">
        <v>312</v>
      </c>
      <c r="I403" s="11" t="s">
        <v>3434</v>
      </c>
      <c r="J403" t="str">
        <f>IF(L403="","",VLOOKUP(L403,Продукция!B:D,3,0))</f>
        <v>Биологический_материал</v>
      </c>
      <c r="K403" t="str">
        <f>IF(L403="","",VLOOKUP(L403,Продукция!B:C,2,0))</f>
        <v>Сыворотка крови</v>
      </c>
      <c r="L403" s="151" t="s">
        <v>302</v>
      </c>
      <c r="M403">
        <f>IF(L403="","",VLOOKUP(L403,Продукция!B:L,11,0))</f>
        <v>0</v>
      </c>
      <c r="N403" s="11" t="s">
        <v>873</v>
      </c>
      <c r="P403" s="11" t="s">
        <v>340</v>
      </c>
      <c r="Q403" s="11" t="s">
        <v>854</v>
      </c>
      <c r="R403" s="153" t="s">
        <v>4939</v>
      </c>
      <c r="S403" s="11">
        <v>20</v>
      </c>
      <c r="T403" s="11" t="s">
        <v>4953</v>
      </c>
      <c r="V403" s="14">
        <v>45664</v>
      </c>
      <c r="Z403" s="11" t="s">
        <v>4823</v>
      </c>
      <c r="AA403" s="15">
        <v>0.51041666666666663</v>
      </c>
      <c r="AB403" t="str">
        <f>IF(L403="","",VLOOKUP(L403&amp;I403,Продукция!A:I,9,0))</f>
        <v>рекомендация производителя набора</v>
      </c>
      <c r="AC403" s="14">
        <v>45678</v>
      </c>
      <c r="AD403" s="11" t="s">
        <v>2673</v>
      </c>
      <c r="AE403" s="11" t="s">
        <v>4823</v>
      </c>
      <c r="AF403" t="str">
        <f>IF(AD403="","",VLOOKUP(AD403,'Сотрудники и ссылки'!A:B,2,0))</f>
        <v>Серолог</v>
      </c>
      <c r="AG403">
        <f>IF(AD403="","",VLOOKUP(AD403,'Сотрудники и ссылки'!A:C,3,0))</f>
        <v>20001771</v>
      </c>
      <c r="AH403" s="11" t="s">
        <v>2673</v>
      </c>
      <c r="AI403" t="str">
        <f>IF(AH403="","",VLOOKUP(AH403,'Сотрудники и ссылки'!A:B,2,0))</f>
        <v>Серолог</v>
      </c>
      <c r="AJ403">
        <f>IF(AH403="","",VLOOKUP(AH403,'Сотрудники и ссылки'!A:C,3,0))</f>
        <v>20001771</v>
      </c>
      <c r="AK403" s="14">
        <v>45678</v>
      </c>
      <c r="AL403" s="2">
        <f>IF(AK403="","",AK403+VLOOKUP(I403,'Вид исследования'!B:E,4,0))</f>
        <v>45679</v>
      </c>
      <c r="AM403" s="2">
        <f>IF(AK403="","",AK403+VLOOKUP(I403,'Вид исследования'!B:F,5,0))</f>
        <v>45679</v>
      </c>
      <c r="AN403" s="14">
        <v>45678</v>
      </c>
      <c r="AP403" s="11" t="s">
        <v>189</v>
      </c>
      <c r="AQ403" t="str">
        <f>IFERROR(IF(L403="","",VLOOKUP(L403&amp;I403,Продукция!A:K,11,0)),"обратитесь к админ справочника")</f>
        <v>согласно рекомендациям производителя теста</v>
      </c>
      <c r="AR403" s="11" t="s">
        <v>4823</v>
      </c>
      <c r="AS403" t="str">
        <f>IFERROR(IF(L403="","",VLOOKUP(L403&amp;I403,Продукция!A:J,10,0)),"обратитесь к админ справочника")</f>
        <v>инструкция по применению набора РЗГА Ньюкасла</v>
      </c>
      <c r="AT403" s="11" t="s">
        <v>4823</v>
      </c>
      <c r="AU403" s="11" t="s">
        <v>4823</v>
      </c>
      <c r="AV403" s="11" t="s">
        <v>2673</v>
      </c>
      <c r="AW403" s="11" t="s">
        <v>4824</v>
      </c>
      <c r="AX403" s="11" t="s">
        <v>941</v>
      </c>
      <c r="AY403" s="11" t="s">
        <v>2082</v>
      </c>
      <c r="AZ403" s="11">
        <v>154</v>
      </c>
      <c r="BA403" s="11">
        <v>39</v>
      </c>
      <c r="BC403" s="11" t="s">
        <v>4954</v>
      </c>
    </row>
    <row r="404" spans="1:55" x14ac:dyDescent="0.25">
      <c r="A404" t="str">
        <f t="shared" si="10"/>
        <v>С/68Болезнь Ньюкасла уровень антител</v>
      </c>
      <c r="B404" t="str">
        <f>IF(E404="","",INDEX(Лаборатории!A:A,MATCH('Производственный контроль'!E404,Лаборатории!B:B,0)))</f>
        <v xml:space="preserve">КУРИНОЕ ЦАРСТВО АО </v>
      </c>
      <c r="C404" t="str">
        <f>IF(E404="","",VLOOKUP(E404,Лаборатории!B:D,3,0))</f>
        <v>U377_CHL</v>
      </c>
      <c r="D404" s="12">
        <v>45670</v>
      </c>
      <c r="E404" s="11" t="s">
        <v>793</v>
      </c>
      <c r="F404" s="11" t="s">
        <v>544</v>
      </c>
      <c r="G404" s="11" t="s">
        <v>603</v>
      </c>
      <c r="H404" s="11" t="s">
        <v>312</v>
      </c>
      <c r="I404" s="11" t="s">
        <v>3434</v>
      </c>
      <c r="J404" t="str">
        <f>IF(L404="","",VLOOKUP(L404,Продукция!B:D,3,0))</f>
        <v>Биологический_материал</v>
      </c>
      <c r="K404" t="str">
        <f>IF(L404="","",VLOOKUP(L404,Продукция!B:C,2,0))</f>
        <v>Сыворотка крови</v>
      </c>
      <c r="L404" s="151" t="s">
        <v>302</v>
      </c>
      <c r="M404">
        <f>IF(L404="","",VLOOKUP(L404,Продукция!B:L,11,0))</f>
        <v>0</v>
      </c>
      <c r="N404" s="11" t="s">
        <v>873</v>
      </c>
      <c r="P404" s="11" t="s">
        <v>340</v>
      </c>
      <c r="Q404" s="11" t="s">
        <v>854</v>
      </c>
      <c r="R404" s="153" t="s">
        <v>4940</v>
      </c>
      <c r="S404" s="11">
        <v>20</v>
      </c>
      <c r="T404" s="11" t="s">
        <v>4953</v>
      </c>
      <c r="V404" s="14">
        <v>45664</v>
      </c>
      <c r="Z404" s="11" t="s">
        <v>4823</v>
      </c>
      <c r="AA404" s="15">
        <v>0.51041666666666663</v>
      </c>
      <c r="AB404" t="str">
        <f>IF(L404="","",VLOOKUP(L404&amp;I404,Продукция!A:I,9,0))</f>
        <v>рекомендация производителя набора</v>
      </c>
      <c r="AC404" s="14">
        <v>45678</v>
      </c>
      <c r="AD404" s="11" t="s">
        <v>2673</v>
      </c>
      <c r="AE404" s="11" t="s">
        <v>4823</v>
      </c>
      <c r="AF404" t="str">
        <f>IF(AD404="","",VLOOKUP(AD404,'Сотрудники и ссылки'!A:B,2,0))</f>
        <v>Серолог</v>
      </c>
      <c r="AG404">
        <f>IF(AD404="","",VLOOKUP(AD404,'Сотрудники и ссылки'!A:C,3,0))</f>
        <v>20001771</v>
      </c>
      <c r="AH404" s="11" t="s">
        <v>2673</v>
      </c>
      <c r="AI404" t="str">
        <f>IF(AH404="","",VLOOKUP(AH404,'Сотрудники и ссылки'!A:B,2,0))</f>
        <v>Серолог</v>
      </c>
      <c r="AJ404">
        <f>IF(AH404="","",VLOOKUP(AH404,'Сотрудники и ссылки'!A:C,3,0))</f>
        <v>20001771</v>
      </c>
      <c r="AK404" s="14">
        <v>45678</v>
      </c>
      <c r="AL404" s="2">
        <f>IF(AK404="","",AK404+VLOOKUP(I404,'Вид исследования'!B:E,4,0))</f>
        <v>45679</v>
      </c>
      <c r="AM404" s="2">
        <f>IF(AK404="","",AK404+VLOOKUP(I404,'Вид исследования'!B:F,5,0))</f>
        <v>45679</v>
      </c>
      <c r="AN404" s="14">
        <v>45678</v>
      </c>
      <c r="AP404" s="11" t="s">
        <v>189</v>
      </c>
      <c r="AQ404" t="str">
        <f>IFERROR(IF(L404="","",VLOOKUP(L404&amp;I404,Продукция!A:K,11,0)),"обратитесь к админ справочника")</f>
        <v>согласно рекомендациям производителя теста</v>
      </c>
      <c r="AR404" s="11" t="s">
        <v>4823</v>
      </c>
      <c r="AS404" t="str">
        <f>IFERROR(IF(L404="","",VLOOKUP(L404&amp;I404,Продукция!A:J,10,0)),"обратитесь к админ справочника")</f>
        <v>инструкция по применению набора РЗГА Ньюкасла</v>
      </c>
      <c r="AT404" s="11" t="s">
        <v>4823</v>
      </c>
      <c r="AU404" s="11" t="s">
        <v>4823</v>
      </c>
      <c r="AV404" s="11" t="s">
        <v>2673</v>
      </c>
      <c r="AW404" s="11" t="s">
        <v>4824</v>
      </c>
      <c r="AX404" s="11" t="s">
        <v>941</v>
      </c>
      <c r="AY404" s="11" t="s">
        <v>2083</v>
      </c>
      <c r="AZ404" s="11">
        <v>154</v>
      </c>
      <c r="BA404" s="11">
        <v>39</v>
      </c>
      <c r="BC404" s="11" t="s">
        <v>4954</v>
      </c>
    </row>
    <row r="405" spans="1:55" x14ac:dyDescent="0.25">
      <c r="A405" t="str">
        <f t="shared" si="10"/>
        <v>С/68Болезнь Ньюкасла уровень антител</v>
      </c>
      <c r="B405" t="str">
        <f>IF(E405="","",INDEX(Лаборатории!A:A,MATCH('Производственный контроль'!E405,Лаборатории!B:B,0)))</f>
        <v xml:space="preserve">КУРИНОЕ ЦАРСТВО АО </v>
      </c>
      <c r="C405" t="str">
        <f>IF(E405="","",VLOOKUP(E405,Лаборатории!B:D,3,0))</f>
        <v>U377_CHL</v>
      </c>
      <c r="D405" s="12">
        <v>45670</v>
      </c>
      <c r="E405" s="11" t="s">
        <v>793</v>
      </c>
      <c r="F405" s="11" t="s">
        <v>544</v>
      </c>
      <c r="G405" s="11" t="s">
        <v>603</v>
      </c>
      <c r="H405" s="11" t="s">
        <v>312</v>
      </c>
      <c r="I405" s="11" t="s">
        <v>3434</v>
      </c>
      <c r="J405" t="str">
        <f>IF(L405="","",VLOOKUP(L405,Продукция!B:D,3,0))</f>
        <v>Биологический_материал</v>
      </c>
      <c r="K405" t="str">
        <f>IF(L405="","",VLOOKUP(L405,Продукция!B:C,2,0))</f>
        <v>Сыворотка крови</v>
      </c>
      <c r="L405" s="151" t="s">
        <v>302</v>
      </c>
      <c r="M405">
        <f>IF(L405="","",VLOOKUP(L405,Продукция!B:L,11,0))</f>
        <v>0</v>
      </c>
      <c r="N405" s="11" t="s">
        <v>873</v>
      </c>
      <c r="P405" s="11" t="s">
        <v>340</v>
      </c>
      <c r="Q405" s="11" t="s">
        <v>854</v>
      </c>
      <c r="R405" s="153" t="s">
        <v>4941</v>
      </c>
      <c r="S405" s="11">
        <v>20</v>
      </c>
      <c r="T405" s="11" t="s">
        <v>4953</v>
      </c>
      <c r="V405" s="14">
        <v>45665</v>
      </c>
      <c r="Z405" s="11" t="s">
        <v>4823</v>
      </c>
      <c r="AA405" s="15">
        <v>0.51041666666666663</v>
      </c>
      <c r="AB405" t="str">
        <f>IF(L405="","",VLOOKUP(L405&amp;I405,Продукция!A:I,9,0))</f>
        <v>рекомендация производителя набора</v>
      </c>
      <c r="AC405" s="14">
        <v>45678</v>
      </c>
      <c r="AD405" s="11" t="s">
        <v>2673</v>
      </c>
      <c r="AE405" s="11" t="s">
        <v>4823</v>
      </c>
      <c r="AF405" t="str">
        <f>IF(AD405="","",VLOOKUP(AD405,'Сотрудники и ссылки'!A:B,2,0))</f>
        <v>Серолог</v>
      </c>
      <c r="AG405">
        <f>IF(AD405="","",VLOOKUP(AD405,'Сотрудники и ссылки'!A:C,3,0))</f>
        <v>20001771</v>
      </c>
      <c r="AH405" s="11" t="s">
        <v>2673</v>
      </c>
      <c r="AI405" t="str">
        <f>IF(AH405="","",VLOOKUP(AH405,'Сотрудники и ссылки'!A:B,2,0))</f>
        <v>Серолог</v>
      </c>
      <c r="AJ405">
        <f>IF(AH405="","",VLOOKUP(AH405,'Сотрудники и ссылки'!A:C,3,0))</f>
        <v>20001771</v>
      </c>
      <c r="AK405" s="14">
        <v>45678</v>
      </c>
      <c r="AL405" s="2">
        <f>IF(AK405="","",AK405+VLOOKUP(I405,'Вид исследования'!B:E,4,0))</f>
        <v>45679</v>
      </c>
      <c r="AM405" s="2">
        <f>IF(AK405="","",AK405+VLOOKUP(I405,'Вид исследования'!B:F,5,0))</f>
        <v>45679</v>
      </c>
      <c r="AN405" s="14">
        <v>45678</v>
      </c>
      <c r="AP405" s="11" t="s">
        <v>189</v>
      </c>
      <c r="AQ405" t="str">
        <f>IFERROR(IF(L405="","",VLOOKUP(L405&amp;I405,Продукция!A:K,11,0)),"обратитесь к админ справочника")</f>
        <v>согласно рекомендациям производителя теста</v>
      </c>
      <c r="AR405" s="11" t="s">
        <v>4823</v>
      </c>
      <c r="AS405" t="str">
        <f>IFERROR(IF(L405="","",VLOOKUP(L405&amp;I405,Продукция!A:J,10,0)),"обратитесь к админ справочника")</f>
        <v>инструкция по применению набора РЗГА Ньюкасла</v>
      </c>
      <c r="AT405" s="11" t="s">
        <v>4823</v>
      </c>
      <c r="AU405" s="11" t="s">
        <v>4823</v>
      </c>
      <c r="AV405" s="11" t="s">
        <v>2673</v>
      </c>
      <c r="AW405" s="11" t="s">
        <v>4824</v>
      </c>
      <c r="AX405" s="11" t="s">
        <v>941</v>
      </c>
      <c r="AY405" s="11" t="s">
        <v>2084</v>
      </c>
      <c r="AZ405" s="11">
        <v>154</v>
      </c>
      <c r="BA405" s="11">
        <v>40</v>
      </c>
      <c r="BC405" s="11" t="s">
        <v>4954</v>
      </c>
    </row>
    <row r="406" spans="1:55" x14ac:dyDescent="0.25">
      <c r="A406" t="str">
        <f t="shared" si="10"/>
        <v>С/68Болезнь Ньюкасла уровень антител</v>
      </c>
      <c r="B406" t="str">
        <f>IF(E406="","",INDEX(Лаборатории!A:A,MATCH('Производственный контроль'!E406,Лаборатории!B:B,0)))</f>
        <v xml:space="preserve">КУРИНОЕ ЦАРСТВО АО </v>
      </c>
      <c r="C406" t="str">
        <f>IF(E406="","",VLOOKUP(E406,Лаборатории!B:D,3,0))</f>
        <v>U377_CHL</v>
      </c>
      <c r="D406" s="12">
        <v>45670</v>
      </c>
      <c r="E406" s="11" t="s">
        <v>793</v>
      </c>
      <c r="F406" s="11" t="s">
        <v>544</v>
      </c>
      <c r="G406" s="11" t="s">
        <v>603</v>
      </c>
      <c r="H406" s="11" t="s">
        <v>312</v>
      </c>
      <c r="I406" s="11" t="s">
        <v>3434</v>
      </c>
      <c r="J406" t="str">
        <f>IF(L406="","",VLOOKUP(L406,Продукция!B:D,3,0))</f>
        <v>Биологический_материал</v>
      </c>
      <c r="K406" t="str">
        <f>IF(L406="","",VLOOKUP(L406,Продукция!B:C,2,0))</f>
        <v>Сыворотка крови</v>
      </c>
      <c r="L406" s="151" t="s">
        <v>302</v>
      </c>
      <c r="M406">
        <f>IF(L406="","",VLOOKUP(L406,Продукция!B:L,11,0))</f>
        <v>0</v>
      </c>
      <c r="N406" s="11" t="s">
        <v>873</v>
      </c>
      <c r="P406" s="11" t="s">
        <v>340</v>
      </c>
      <c r="Q406" s="11" t="s">
        <v>854</v>
      </c>
      <c r="R406" s="153" t="s">
        <v>4942</v>
      </c>
      <c r="S406" s="11">
        <v>20</v>
      </c>
      <c r="T406" s="11" t="s">
        <v>4953</v>
      </c>
      <c r="V406" s="14">
        <v>45665</v>
      </c>
      <c r="Z406" s="11" t="s">
        <v>4823</v>
      </c>
      <c r="AA406" s="15">
        <v>0.51041666666666663</v>
      </c>
      <c r="AB406" t="str">
        <f>IF(L406="","",VLOOKUP(L406&amp;I406,Продукция!A:I,9,0))</f>
        <v>рекомендация производителя набора</v>
      </c>
      <c r="AC406" s="14">
        <v>45678</v>
      </c>
      <c r="AD406" s="11" t="s">
        <v>2673</v>
      </c>
      <c r="AE406" s="11" t="s">
        <v>4823</v>
      </c>
      <c r="AF406" t="str">
        <f>IF(AD406="","",VLOOKUP(AD406,'Сотрудники и ссылки'!A:B,2,0))</f>
        <v>Серолог</v>
      </c>
      <c r="AG406">
        <f>IF(AD406="","",VLOOKUP(AD406,'Сотрудники и ссылки'!A:C,3,0))</f>
        <v>20001771</v>
      </c>
      <c r="AH406" s="11" t="s">
        <v>2673</v>
      </c>
      <c r="AI406" t="str">
        <f>IF(AH406="","",VLOOKUP(AH406,'Сотрудники и ссылки'!A:B,2,0))</f>
        <v>Серолог</v>
      </c>
      <c r="AJ406">
        <f>IF(AH406="","",VLOOKUP(AH406,'Сотрудники и ссылки'!A:C,3,0))</f>
        <v>20001771</v>
      </c>
      <c r="AK406" s="14">
        <v>45678</v>
      </c>
      <c r="AL406" s="2">
        <f>IF(AK406="","",AK406+VLOOKUP(I406,'Вид исследования'!B:E,4,0))</f>
        <v>45679</v>
      </c>
      <c r="AM406" s="2">
        <f>IF(AK406="","",AK406+VLOOKUP(I406,'Вид исследования'!B:F,5,0))</f>
        <v>45679</v>
      </c>
      <c r="AN406" s="14">
        <v>45678</v>
      </c>
      <c r="AP406" s="11" t="s">
        <v>189</v>
      </c>
      <c r="AQ406" t="str">
        <f>IFERROR(IF(L406="","",VLOOKUP(L406&amp;I406,Продукция!A:K,11,0)),"обратитесь к админ справочника")</f>
        <v>согласно рекомендациям производителя теста</v>
      </c>
      <c r="AR406" s="11" t="s">
        <v>4823</v>
      </c>
      <c r="AS406" t="str">
        <f>IFERROR(IF(L406="","",VLOOKUP(L406&amp;I406,Продукция!A:J,10,0)),"обратитесь к админ справочника")</f>
        <v>инструкция по применению набора РЗГА Ньюкасла</v>
      </c>
      <c r="AT406" s="11" t="s">
        <v>4823</v>
      </c>
      <c r="AU406" s="11" t="s">
        <v>4823</v>
      </c>
      <c r="AV406" s="11" t="s">
        <v>2673</v>
      </c>
      <c r="AW406" s="11" t="s">
        <v>4824</v>
      </c>
      <c r="AX406" s="11" t="s">
        <v>941</v>
      </c>
      <c r="AY406" s="11" t="s">
        <v>2085</v>
      </c>
      <c r="AZ406" s="11">
        <v>154</v>
      </c>
      <c r="BA406" s="11">
        <v>40</v>
      </c>
      <c r="BC406" s="11" t="s">
        <v>4954</v>
      </c>
    </row>
    <row r="407" spans="1:55" x14ac:dyDescent="0.25">
      <c r="A407" t="str">
        <f t="shared" si="10"/>
        <v>С/68Болезнь Ньюкасла уровень антител</v>
      </c>
      <c r="B407" t="str">
        <f>IF(E407="","",INDEX(Лаборатории!A:A,MATCH('Производственный контроль'!E407,Лаборатории!B:B,0)))</f>
        <v xml:space="preserve">КУРИНОЕ ЦАРСТВО АО </v>
      </c>
      <c r="C407" t="str">
        <f>IF(E407="","",VLOOKUP(E407,Лаборатории!B:D,3,0))</f>
        <v>U377_CHL</v>
      </c>
      <c r="D407" s="12">
        <v>45670</v>
      </c>
      <c r="E407" s="11" t="s">
        <v>793</v>
      </c>
      <c r="F407" s="11" t="s">
        <v>544</v>
      </c>
      <c r="G407" s="11" t="s">
        <v>603</v>
      </c>
      <c r="H407" s="11" t="s">
        <v>312</v>
      </c>
      <c r="I407" s="11" t="s">
        <v>3434</v>
      </c>
      <c r="J407" t="str">
        <f>IF(L407="","",VLOOKUP(L407,Продукция!B:D,3,0))</f>
        <v>Биологический_материал</v>
      </c>
      <c r="K407" t="str">
        <f>IF(L407="","",VLOOKUP(L407,Продукция!B:C,2,0))</f>
        <v>Сыворотка крови</v>
      </c>
      <c r="L407" s="151" t="s">
        <v>302</v>
      </c>
      <c r="M407">
        <f>IF(L407="","",VLOOKUP(L407,Продукция!B:L,11,0))</f>
        <v>0</v>
      </c>
      <c r="N407" s="11" t="s">
        <v>873</v>
      </c>
      <c r="P407" s="11" t="s">
        <v>340</v>
      </c>
      <c r="Q407" s="11" t="s">
        <v>854</v>
      </c>
      <c r="R407" s="153" t="s">
        <v>4943</v>
      </c>
      <c r="S407" s="11">
        <v>20</v>
      </c>
      <c r="T407" s="11" t="s">
        <v>4953</v>
      </c>
      <c r="V407" s="14">
        <v>45665</v>
      </c>
      <c r="Z407" s="11" t="s">
        <v>4823</v>
      </c>
      <c r="AA407" s="15">
        <v>0.51041666666666663</v>
      </c>
      <c r="AB407" t="str">
        <f>IF(L407="","",VLOOKUP(L407&amp;I407,Продукция!A:I,9,0))</f>
        <v>рекомендация производителя набора</v>
      </c>
      <c r="AC407" s="14">
        <v>45678</v>
      </c>
      <c r="AD407" s="11" t="s">
        <v>2673</v>
      </c>
      <c r="AE407" s="11" t="s">
        <v>4823</v>
      </c>
      <c r="AF407" t="str">
        <f>IF(AD407="","",VLOOKUP(AD407,'Сотрудники и ссылки'!A:B,2,0))</f>
        <v>Серолог</v>
      </c>
      <c r="AG407">
        <f>IF(AD407="","",VLOOKUP(AD407,'Сотрудники и ссылки'!A:C,3,0))</f>
        <v>20001771</v>
      </c>
      <c r="AH407" s="11" t="s">
        <v>2673</v>
      </c>
      <c r="AI407" t="str">
        <f>IF(AH407="","",VLOOKUP(AH407,'Сотрудники и ссылки'!A:B,2,0))</f>
        <v>Серолог</v>
      </c>
      <c r="AJ407">
        <f>IF(AH407="","",VLOOKUP(AH407,'Сотрудники и ссылки'!A:C,3,0))</f>
        <v>20001771</v>
      </c>
      <c r="AK407" s="14">
        <v>45678</v>
      </c>
      <c r="AL407" s="2">
        <f>IF(AK407="","",AK407+VLOOKUP(I407,'Вид исследования'!B:E,4,0))</f>
        <v>45679</v>
      </c>
      <c r="AM407" s="2">
        <f>IF(AK407="","",AK407+VLOOKUP(I407,'Вид исследования'!B:F,5,0))</f>
        <v>45679</v>
      </c>
      <c r="AN407" s="14">
        <v>45678</v>
      </c>
      <c r="AP407" s="11" t="s">
        <v>189</v>
      </c>
      <c r="AQ407" t="str">
        <f>IFERROR(IF(L407="","",VLOOKUP(L407&amp;I407,Продукция!A:K,11,0)),"обратитесь к админ справочника")</f>
        <v>согласно рекомендациям производителя теста</v>
      </c>
      <c r="AR407" s="11" t="s">
        <v>4823</v>
      </c>
      <c r="AS407" t="str">
        <f>IFERROR(IF(L407="","",VLOOKUP(L407&amp;I407,Продукция!A:J,10,0)),"обратитесь к админ справочника")</f>
        <v>инструкция по применению набора РЗГА Ньюкасла</v>
      </c>
      <c r="AT407" s="11" t="s">
        <v>4823</v>
      </c>
      <c r="AU407" s="11" t="s">
        <v>4823</v>
      </c>
      <c r="AV407" s="11" t="s">
        <v>2673</v>
      </c>
      <c r="AW407" s="11" t="s">
        <v>4824</v>
      </c>
      <c r="AX407" s="11" t="s">
        <v>941</v>
      </c>
      <c r="AY407" s="11" t="s">
        <v>2086</v>
      </c>
      <c r="AZ407" s="11">
        <v>154</v>
      </c>
      <c r="BA407" s="11">
        <v>40</v>
      </c>
      <c r="BC407" s="11" t="s">
        <v>4954</v>
      </c>
    </row>
    <row r="408" spans="1:55" x14ac:dyDescent="0.25">
      <c r="A408" t="str">
        <f t="shared" si="10"/>
        <v>С/68Болезнь Ньюкасла уровень антител</v>
      </c>
      <c r="B408" t="str">
        <f>IF(E408="","",INDEX(Лаборатории!A:A,MATCH('Производственный контроль'!E408,Лаборатории!B:B,0)))</f>
        <v xml:space="preserve">КУРИНОЕ ЦАРСТВО АО </v>
      </c>
      <c r="C408" t="str">
        <f>IF(E408="","",VLOOKUP(E408,Лаборатории!B:D,3,0))</f>
        <v>U377_CHL</v>
      </c>
      <c r="D408" s="12">
        <v>45670</v>
      </c>
      <c r="E408" s="11" t="s">
        <v>793</v>
      </c>
      <c r="F408" s="11" t="s">
        <v>544</v>
      </c>
      <c r="G408" s="11" t="s">
        <v>603</v>
      </c>
      <c r="H408" s="11" t="s">
        <v>312</v>
      </c>
      <c r="I408" s="11" t="s">
        <v>3434</v>
      </c>
      <c r="J408" t="str">
        <f>IF(L408="","",VLOOKUP(L408,Продукция!B:D,3,0))</f>
        <v>Биологический_материал</v>
      </c>
      <c r="K408" t="str">
        <f>IF(L408="","",VLOOKUP(L408,Продукция!B:C,2,0))</f>
        <v>Сыворотка крови</v>
      </c>
      <c r="L408" s="151" t="s">
        <v>302</v>
      </c>
      <c r="M408">
        <f>IF(L408="","",VLOOKUP(L408,Продукция!B:L,11,0))</f>
        <v>0</v>
      </c>
      <c r="N408" s="11" t="s">
        <v>873</v>
      </c>
      <c r="P408" s="11" t="s">
        <v>340</v>
      </c>
      <c r="Q408" s="11" t="s">
        <v>854</v>
      </c>
      <c r="R408" s="153" t="s">
        <v>4944</v>
      </c>
      <c r="S408" s="11">
        <v>20</v>
      </c>
      <c r="T408" s="11" t="s">
        <v>4953</v>
      </c>
      <c r="V408" s="14">
        <v>45665</v>
      </c>
      <c r="Z408" s="11" t="s">
        <v>4823</v>
      </c>
      <c r="AA408" s="15">
        <v>0.51041666666666663</v>
      </c>
      <c r="AB408" t="str">
        <f>IF(L408="","",VLOOKUP(L408&amp;I408,Продукция!A:I,9,0))</f>
        <v>рекомендация производителя набора</v>
      </c>
      <c r="AC408" s="14">
        <v>45678</v>
      </c>
      <c r="AD408" s="11" t="s">
        <v>2673</v>
      </c>
      <c r="AE408" s="11" t="s">
        <v>4823</v>
      </c>
      <c r="AF408" t="str">
        <f>IF(AD408="","",VLOOKUP(AD408,'Сотрудники и ссылки'!A:B,2,0))</f>
        <v>Серолог</v>
      </c>
      <c r="AG408">
        <f>IF(AD408="","",VLOOKUP(AD408,'Сотрудники и ссылки'!A:C,3,0))</f>
        <v>20001771</v>
      </c>
      <c r="AH408" s="11" t="s">
        <v>2673</v>
      </c>
      <c r="AI408" t="str">
        <f>IF(AH408="","",VLOOKUP(AH408,'Сотрудники и ссылки'!A:B,2,0))</f>
        <v>Серолог</v>
      </c>
      <c r="AJ408">
        <f>IF(AH408="","",VLOOKUP(AH408,'Сотрудники и ссылки'!A:C,3,0))</f>
        <v>20001771</v>
      </c>
      <c r="AK408" s="14">
        <v>45678</v>
      </c>
      <c r="AL408" s="2">
        <f>IF(AK408="","",AK408+VLOOKUP(I408,'Вид исследования'!B:E,4,0))</f>
        <v>45679</v>
      </c>
      <c r="AM408" s="2">
        <f>IF(AK408="","",AK408+VLOOKUP(I408,'Вид исследования'!B:F,5,0))</f>
        <v>45679</v>
      </c>
      <c r="AN408" s="14">
        <v>45678</v>
      </c>
      <c r="AP408" s="11" t="s">
        <v>189</v>
      </c>
      <c r="AQ408" t="str">
        <f>IFERROR(IF(L408="","",VLOOKUP(L408&amp;I408,Продукция!A:K,11,0)),"обратитесь к админ справочника")</f>
        <v>согласно рекомендациям производителя теста</v>
      </c>
      <c r="AR408" s="11" t="s">
        <v>4823</v>
      </c>
      <c r="AS408" t="str">
        <f>IFERROR(IF(L408="","",VLOOKUP(L408&amp;I408,Продукция!A:J,10,0)),"обратитесь к админ справочника")</f>
        <v>инструкция по применению набора РЗГА Ньюкасла</v>
      </c>
      <c r="AT408" s="11" t="s">
        <v>4823</v>
      </c>
      <c r="AU408" s="11" t="s">
        <v>4823</v>
      </c>
      <c r="AV408" s="11" t="s">
        <v>2673</v>
      </c>
      <c r="AW408" s="11" t="s">
        <v>4824</v>
      </c>
      <c r="AX408" s="11" t="s">
        <v>941</v>
      </c>
      <c r="AY408" s="11" t="s">
        <v>2087</v>
      </c>
      <c r="AZ408" s="11">
        <v>154</v>
      </c>
      <c r="BA408" s="11">
        <v>40</v>
      </c>
      <c r="BC408" s="11" t="s">
        <v>4954</v>
      </c>
    </row>
    <row r="409" spans="1:55" x14ac:dyDescent="0.25">
      <c r="A409" t="str">
        <f t="shared" si="10"/>
        <v>С/68Болезнь Ньюкасла уровень антител</v>
      </c>
      <c r="B409" t="str">
        <f>IF(E409="","",INDEX(Лаборатории!A:A,MATCH('Производственный контроль'!E409,Лаборатории!B:B,0)))</f>
        <v xml:space="preserve">КУРИНОЕ ЦАРСТВО АО </v>
      </c>
      <c r="C409" t="str">
        <f>IF(E409="","",VLOOKUP(E409,Лаборатории!B:D,3,0))</f>
        <v>U377_CHL</v>
      </c>
      <c r="D409" s="12">
        <v>45670</v>
      </c>
      <c r="E409" s="11" t="s">
        <v>793</v>
      </c>
      <c r="F409" s="11" t="s">
        <v>544</v>
      </c>
      <c r="G409" s="11" t="s">
        <v>603</v>
      </c>
      <c r="H409" s="11" t="s">
        <v>312</v>
      </c>
      <c r="I409" s="11" t="s">
        <v>3434</v>
      </c>
      <c r="J409" t="str">
        <f>IF(L409="","",VLOOKUP(L409,Продукция!B:D,3,0))</f>
        <v>Биологический_материал</v>
      </c>
      <c r="K409" t="str">
        <f>IF(L409="","",VLOOKUP(L409,Продукция!B:C,2,0))</f>
        <v>Сыворотка крови</v>
      </c>
      <c r="L409" s="151" t="s">
        <v>302</v>
      </c>
      <c r="M409">
        <f>IF(L409="","",VLOOKUP(L409,Продукция!B:L,11,0))</f>
        <v>0</v>
      </c>
      <c r="N409" s="11" t="s">
        <v>873</v>
      </c>
      <c r="P409" s="11" t="s">
        <v>340</v>
      </c>
      <c r="Q409" s="11" t="s">
        <v>854</v>
      </c>
      <c r="R409" s="153" t="s">
        <v>4945</v>
      </c>
      <c r="S409" s="11">
        <v>20</v>
      </c>
      <c r="T409" s="11" t="s">
        <v>4953</v>
      </c>
      <c r="V409" s="14">
        <v>45665</v>
      </c>
      <c r="Z409" s="11" t="s">
        <v>4823</v>
      </c>
      <c r="AA409" s="15">
        <v>0.51041666666666663</v>
      </c>
      <c r="AB409" t="str">
        <f>IF(L409="","",VLOOKUP(L409&amp;I409,Продукция!A:I,9,0))</f>
        <v>рекомендация производителя набора</v>
      </c>
      <c r="AC409" s="14">
        <v>45678</v>
      </c>
      <c r="AD409" s="11" t="s">
        <v>2673</v>
      </c>
      <c r="AE409" s="11" t="s">
        <v>4823</v>
      </c>
      <c r="AF409" t="str">
        <f>IF(AD409="","",VLOOKUP(AD409,'Сотрудники и ссылки'!A:B,2,0))</f>
        <v>Серолог</v>
      </c>
      <c r="AG409">
        <f>IF(AD409="","",VLOOKUP(AD409,'Сотрудники и ссылки'!A:C,3,0))</f>
        <v>20001771</v>
      </c>
      <c r="AH409" s="11" t="s">
        <v>2673</v>
      </c>
      <c r="AI409" t="str">
        <f>IF(AH409="","",VLOOKUP(AH409,'Сотрудники и ссылки'!A:B,2,0))</f>
        <v>Серолог</v>
      </c>
      <c r="AJ409">
        <f>IF(AH409="","",VLOOKUP(AH409,'Сотрудники и ссылки'!A:C,3,0))</f>
        <v>20001771</v>
      </c>
      <c r="AK409" s="14">
        <v>45678</v>
      </c>
      <c r="AL409" s="2">
        <f>IF(AK409="","",AK409+VLOOKUP(I409,'Вид исследования'!B:E,4,0))</f>
        <v>45679</v>
      </c>
      <c r="AM409" s="2">
        <f>IF(AK409="","",AK409+VLOOKUP(I409,'Вид исследования'!B:F,5,0))</f>
        <v>45679</v>
      </c>
      <c r="AN409" s="14">
        <v>45678</v>
      </c>
      <c r="AP409" s="11" t="s">
        <v>189</v>
      </c>
      <c r="AQ409" t="str">
        <f>IFERROR(IF(L409="","",VLOOKUP(L409&amp;I409,Продукция!A:K,11,0)),"обратитесь к админ справочника")</f>
        <v>согласно рекомендациям производителя теста</v>
      </c>
      <c r="AR409" s="11" t="s">
        <v>4823</v>
      </c>
      <c r="AS409" t="str">
        <f>IFERROR(IF(L409="","",VLOOKUP(L409&amp;I409,Продукция!A:J,10,0)),"обратитесь к админ справочника")</f>
        <v>инструкция по применению набора РЗГА Ньюкасла</v>
      </c>
      <c r="AT409" s="11" t="s">
        <v>4823</v>
      </c>
      <c r="AU409" s="11" t="s">
        <v>4823</v>
      </c>
      <c r="AV409" s="11" t="s">
        <v>2673</v>
      </c>
      <c r="AW409" s="11" t="s">
        <v>4824</v>
      </c>
      <c r="AX409" s="11" t="s">
        <v>941</v>
      </c>
      <c r="AY409" s="11" t="s">
        <v>2088</v>
      </c>
      <c r="AZ409" s="11">
        <v>154</v>
      </c>
      <c r="BA409" s="11">
        <v>39</v>
      </c>
      <c r="BC409" s="11" t="s">
        <v>4954</v>
      </c>
    </row>
    <row r="410" spans="1:55" x14ac:dyDescent="0.25">
      <c r="A410" t="str">
        <f t="shared" si="10"/>
        <v>С/68Болезнь Ньюкасла уровень антител</v>
      </c>
      <c r="B410" t="str">
        <f>IF(E410="","",INDEX(Лаборатории!A:A,MATCH('Производственный контроль'!E410,Лаборатории!B:B,0)))</f>
        <v xml:space="preserve">КУРИНОЕ ЦАРСТВО АО </v>
      </c>
      <c r="C410" t="str">
        <f>IF(E410="","",VLOOKUP(E410,Лаборатории!B:D,3,0))</f>
        <v>U377_CHL</v>
      </c>
      <c r="D410" s="12">
        <v>45670</v>
      </c>
      <c r="E410" s="11" t="s">
        <v>793</v>
      </c>
      <c r="F410" s="11" t="s">
        <v>544</v>
      </c>
      <c r="G410" s="11" t="s">
        <v>603</v>
      </c>
      <c r="H410" s="11" t="s">
        <v>312</v>
      </c>
      <c r="I410" s="11" t="s">
        <v>3434</v>
      </c>
      <c r="J410" t="str">
        <f>IF(L410="","",VLOOKUP(L410,Продукция!B:D,3,0))</f>
        <v>Биологический_материал</v>
      </c>
      <c r="K410" t="str">
        <f>IF(L410="","",VLOOKUP(L410,Продукция!B:C,2,0))</f>
        <v>Сыворотка крови</v>
      </c>
      <c r="L410" s="151" t="s">
        <v>302</v>
      </c>
      <c r="M410">
        <f>IF(L410="","",VLOOKUP(L410,Продукция!B:L,11,0))</f>
        <v>0</v>
      </c>
      <c r="N410" s="11" t="s">
        <v>873</v>
      </c>
      <c r="P410" s="11" t="s">
        <v>340</v>
      </c>
      <c r="Q410" s="11" t="s">
        <v>854</v>
      </c>
      <c r="R410" s="153" t="s">
        <v>4946</v>
      </c>
      <c r="S410" s="11">
        <v>20</v>
      </c>
      <c r="T410" s="11" t="s">
        <v>4953</v>
      </c>
      <c r="V410" s="14">
        <v>45665</v>
      </c>
      <c r="Z410" s="11" t="s">
        <v>4823</v>
      </c>
      <c r="AA410" s="15">
        <v>0.51041666666666663</v>
      </c>
      <c r="AB410" t="str">
        <f>IF(L410="","",VLOOKUP(L410&amp;I410,Продукция!A:I,9,0))</f>
        <v>рекомендация производителя набора</v>
      </c>
      <c r="AC410" s="14">
        <v>45678</v>
      </c>
      <c r="AD410" s="11" t="s">
        <v>2673</v>
      </c>
      <c r="AE410" s="11" t="s">
        <v>4823</v>
      </c>
      <c r="AF410" t="str">
        <f>IF(AD410="","",VLOOKUP(AD410,'Сотрудники и ссылки'!A:B,2,0))</f>
        <v>Серолог</v>
      </c>
      <c r="AG410">
        <f>IF(AD410="","",VLOOKUP(AD410,'Сотрудники и ссылки'!A:C,3,0))</f>
        <v>20001771</v>
      </c>
      <c r="AH410" s="11" t="s">
        <v>2673</v>
      </c>
      <c r="AI410" t="str">
        <f>IF(AH410="","",VLOOKUP(AH410,'Сотрудники и ссылки'!A:B,2,0))</f>
        <v>Серолог</v>
      </c>
      <c r="AJ410">
        <f>IF(AH410="","",VLOOKUP(AH410,'Сотрудники и ссылки'!A:C,3,0))</f>
        <v>20001771</v>
      </c>
      <c r="AK410" s="14">
        <v>45678</v>
      </c>
      <c r="AL410" s="2">
        <f>IF(AK410="","",AK410+VLOOKUP(I410,'Вид исследования'!B:E,4,0))</f>
        <v>45679</v>
      </c>
      <c r="AM410" s="2">
        <f>IF(AK410="","",AK410+VLOOKUP(I410,'Вид исследования'!B:F,5,0))</f>
        <v>45679</v>
      </c>
      <c r="AN410" s="14">
        <v>45678</v>
      </c>
      <c r="AP410" s="11" t="s">
        <v>189</v>
      </c>
      <c r="AQ410" t="str">
        <f>IFERROR(IF(L410="","",VLOOKUP(L410&amp;I410,Продукция!A:K,11,0)),"обратитесь к админ справочника")</f>
        <v>согласно рекомендациям производителя теста</v>
      </c>
      <c r="AR410" s="11" t="s">
        <v>4823</v>
      </c>
      <c r="AS410" t="str">
        <f>IFERROR(IF(L410="","",VLOOKUP(L410&amp;I410,Продукция!A:J,10,0)),"обратитесь к админ справочника")</f>
        <v>инструкция по применению набора РЗГА Ньюкасла</v>
      </c>
      <c r="AT410" s="11" t="s">
        <v>4823</v>
      </c>
      <c r="AU410" s="11" t="s">
        <v>4823</v>
      </c>
      <c r="AV410" s="11" t="s">
        <v>2673</v>
      </c>
      <c r="AW410" s="11" t="s">
        <v>4824</v>
      </c>
      <c r="AX410" s="11" t="s">
        <v>941</v>
      </c>
      <c r="AY410" s="11" t="s">
        <v>2089</v>
      </c>
      <c r="AZ410" s="11">
        <v>154</v>
      </c>
      <c r="BA410" s="11">
        <v>39</v>
      </c>
      <c r="BC410" s="11" t="s">
        <v>4954</v>
      </c>
    </row>
    <row r="411" spans="1:55" x14ac:dyDescent="0.25">
      <c r="A411" t="str">
        <f t="shared" si="10"/>
        <v>С/68Болезнь Ньюкасла уровень антител</v>
      </c>
      <c r="B411" t="str">
        <f>IF(E411="","",INDEX(Лаборатории!A:A,MATCH('Производственный контроль'!E411,Лаборатории!B:B,0)))</f>
        <v xml:space="preserve">КУРИНОЕ ЦАРСТВО АО </v>
      </c>
      <c r="C411" t="str">
        <f>IF(E411="","",VLOOKUP(E411,Лаборатории!B:D,3,0))</f>
        <v>U377_CHL</v>
      </c>
      <c r="D411" s="12">
        <v>45670</v>
      </c>
      <c r="E411" s="11" t="s">
        <v>793</v>
      </c>
      <c r="F411" s="11" t="s">
        <v>544</v>
      </c>
      <c r="G411" s="11" t="s">
        <v>603</v>
      </c>
      <c r="H411" s="11" t="s">
        <v>312</v>
      </c>
      <c r="I411" s="11" t="s">
        <v>3434</v>
      </c>
      <c r="J411" t="str">
        <f>IF(L411="","",VLOOKUP(L411,Продукция!B:D,3,0))</f>
        <v>Биологический_материал</v>
      </c>
      <c r="K411" t="str">
        <f>IF(L411="","",VLOOKUP(L411,Продукция!B:C,2,0))</f>
        <v>Сыворотка крови</v>
      </c>
      <c r="L411" s="151" t="s">
        <v>302</v>
      </c>
      <c r="M411">
        <f>IF(L411="","",VLOOKUP(L411,Продукция!B:L,11,0))</f>
        <v>0</v>
      </c>
      <c r="N411" s="11" t="s">
        <v>873</v>
      </c>
      <c r="P411" s="11" t="s">
        <v>340</v>
      </c>
      <c r="Q411" s="11" t="s">
        <v>854</v>
      </c>
      <c r="R411" s="153" t="s">
        <v>4947</v>
      </c>
      <c r="S411" s="11">
        <v>20</v>
      </c>
      <c r="T411" s="11" t="s">
        <v>4953</v>
      </c>
      <c r="V411" s="14">
        <v>45666</v>
      </c>
      <c r="Z411" s="11" t="s">
        <v>4823</v>
      </c>
      <c r="AA411" s="15">
        <v>0.51041666666666663</v>
      </c>
      <c r="AB411" t="str">
        <f>IF(L411="","",VLOOKUP(L411&amp;I411,Продукция!A:I,9,0))</f>
        <v>рекомендация производителя набора</v>
      </c>
      <c r="AC411" s="14">
        <v>45678</v>
      </c>
      <c r="AD411" s="11" t="s">
        <v>2673</v>
      </c>
      <c r="AE411" s="11" t="s">
        <v>4823</v>
      </c>
      <c r="AF411" t="str">
        <f>IF(AD411="","",VLOOKUP(AD411,'Сотрудники и ссылки'!A:B,2,0))</f>
        <v>Серолог</v>
      </c>
      <c r="AG411">
        <f>IF(AD411="","",VLOOKUP(AD411,'Сотрудники и ссылки'!A:C,3,0))</f>
        <v>20001771</v>
      </c>
      <c r="AH411" s="11" t="s">
        <v>2673</v>
      </c>
      <c r="AI411" t="str">
        <f>IF(AH411="","",VLOOKUP(AH411,'Сотрудники и ссылки'!A:B,2,0))</f>
        <v>Серолог</v>
      </c>
      <c r="AJ411">
        <f>IF(AH411="","",VLOOKUP(AH411,'Сотрудники и ссылки'!A:C,3,0))</f>
        <v>20001771</v>
      </c>
      <c r="AK411" s="14">
        <v>45678</v>
      </c>
      <c r="AL411" s="2">
        <f>IF(AK411="","",AK411+VLOOKUP(I411,'Вид исследования'!B:E,4,0))</f>
        <v>45679</v>
      </c>
      <c r="AM411" s="2">
        <f>IF(AK411="","",AK411+VLOOKUP(I411,'Вид исследования'!B:F,5,0))</f>
        <v>45679</v>
      </c>
      <c r="AN411" s="14">
        <v>45678</v>
      </c>
      <c r="AP411" s="11" t="s">
        <v>189</v>
      </c>
      <c r="AQ411" t="str">
        <f>IFERROR(IF(L411="","",VLOOKUP(L411&amp;I411,Продукция!A:K,11,0)),"обратитесь к админ справочника")</f>
        <v>согласно рекомендациям производителя теста</v>
      </c>
      <c r="AR411" s="11" t="s">
        <v>4823</v>
      </c>
      <c r="AS411" t="str">
        <f>IFERROR(IF(L411="","",VLOOKUP(L411&amp;I411,Продукция!A:J,10,0)),"обратитесь к админ справочника")</f>
        <v>инструкция по применению набора РЗГА Ньюкасла</v>
      </c>
      <c r="AT411" s="11" t="s">
        <v>4823</v>
      </c>
      <c r="AU411" s="11" t="s">
        <v>4823</v>
      </c>
      <c r="AV411" s="11" t="s">
        <v>2673</v>
      </c>
      <c r="AW411" s="11" t="s">
        <v>4824</v>
      </c>
      <c r="AX411" s="11" t="s">
        <v>941</v>
      </c>
      <c r="AY411" s="11" t="s">
        <v>2090</v>
      </c>
      <c r="AZ411" s="11">
        <v>154</v>
      </c>
      <c r="BA411" s="11">
        <v>40</v>
      </c>
      <c r="BC411" s="11" t="s">
        <v>4954</v>
      </c>
    </row>
    <row r="412" spans="1:55" x14ac:dyDescent="0.25">
      <c r="A412" t="str">
        <f t="shared" si="10"/>
        <v>С/68Болезнь Ньюкасла уровень антител</v>
      </c>
      <c r="B412" t="str">
        <f>IF(E412="","",INDEX(Лаборатории!A:A,MATCH('Производственный контроль'!E412,Лаборатории!B:B,0)))</f>
        <v xml:space="preserve">КУРИНОЕ ЦАРСТВО АО </v>
      </c>
      <c r="C412" t="str">
        <f>IF(E412="","",VLOOKUP(E412,Лаборатории!B:D,3,0))</f>
        <v>U377_CHL</v>
      </c>
      <c r="D412" s="12">
        <v>45670</v>
      </c>
      <c r="E412" s="11" t="s">
        <v>793</v>
      </c>
      <c r="F412" s="11" t="s">
        <v>544</v>
      </c>
      <c r="G412" s="11" t="s">
        <v>603</v>
      </c>
      <c r="H412" s="11" t="s">
        <v>312</v>
      </c>
      <c r="I412" s="11" t="s">
        <v>3434</v>
      </c>
      <c r="J412" t="str">
        <f>IF(L412="","",VLOOKUP(L412,Продукция!B:D,3,0))</f>
        <v>Биологический_материал</v>
      </c>
      <c r="K412" t="str">
        <f>IF(L412="","",VLOOKUP(L412,Продукция!B:C,2,0))</f>
        <v>Сыворотка крови</v>
      </c>
      <c r="L412" s="151" t="s">
        <v>302</v>
      </c>
      <c r="M412">
        <f>IF(L412="","",VLOOKUP(L412,Продукция!B:L,11,0))</f>
        <v>0</v>
      </c>
      <c r="N412" s="11" t="s">
        <v>873</v>
      </c>
      <c r="P412" s="11" t="s">
        <v>340</v>
      </c>
      <c r="Q412" s="11" t="s">
        <v>854</v>
      </c>
      <c r="R412" s="153" t="s">
        <v>4948</v>
      </c>
      <c r="S412" s="11">
        <v>20</v>
      </c>
      <c r="T412" s="11" t="s">
        <v>4953</v>
      </c>
      <c r="V412" s="14">
        <v>45666</v>
      </c>
      <c r="Z412" s="11" t="s">
        <v>4823</v>
      </c>
      <c r="AA412" s="15">
        <v>0.51041666666666663</v>
      </c>
      <c r="AB412" t="str">
        <f>IF(L412="","",VLOOKUP(L412&amp;I412,Продукция!A:I,9,0))</f>
        <v>рекомендация производителя набора</v>
      </c>
      <c r="AC412" s="14">
        <v>45678</v>
      </c>
      <c r="AD412" s="11" t="s">
        <v>2673</v>
      </c>
      <c r="AE412" s="11" t="s">
        <v>4823</v>
      </c>
      <c r="AF412" t="str">
        <f>IF(AD412="","",VLOOKUP(AD412,'Сотрудники и ссылки'!A:B,2,0))</f>
        <v>Серолог</v>
      </c>
      <c r="AG412">
        <f>IF(AD412="","",VLOOKUP(AD412,'Сотрудники и ссылки'!A:C,3,0))</f>
        <v>20001771</v>
      </c>
      <c r="AH412" s="11" t="s">
        <v>2673</v>
      </c>
      <c r="AI412" t="str">
        <f>IF(AH412="","",VLOOKUP(AH412,'Сотрудники и ссылки'!A:B,2,0))</f>
        <v>Серолог</v>
      </c>
      <c r="AJ412">
        <f>IF(AH412="","",VLOOKUP(AH412,'Сотрудники и ссылки'!A:C,3,0))</f>
        <v>20001771</v>
      </c>
      <c r="AK412" s="14">
        <v>45678</v>
      </c>
      <c r="AL412" s="2">
        <f>IF(AK412="","",AK412+VLOOKUP(I412,'Вид исследования'!B:E,4,0))</f>
        <v>45679</v>
      </c>
      <c r="AM412" s="2">
        <f>IF(AK412="","",AK412+VLOOKUP(I412,'Вид исследования'!B:F,5,0))</f>
        <v>45679</v>
      </c>
      <c r="AN412" s="14">
        <v>45678</v>
      </c>
      <c r="AP412" s="11" t="s">
        <v>189</v>
      </c>
      <c r="AQ412" t="str">
        <f>IFERROR(IF(L412="","",VLOOKUP(L412&amp;I412,Продукция!A:K,11,0)),"обратитесь к админ справочника")</f>
        <v>согласно рекомендациям производителя теста</v>
      </c>
      <c r="AR412" s="11" t="s">
        <v>4823</v>
      </c>
      <c r="AS412" t="str">
        <f>IFERROR(IF(L412="","",VLOOKUP(L412&amp;I412,Продукция!A:J,10,0)),"обратитесь к админ справочника")</f>
        <v>инструкция по применению набора РЗГА Ньюкасла</v>
      </c>
      <c r="AT412" s="11" t="s">
        <v>4823</v>
      </c>
      <c r="AU412" s="11" t="s">
        <v>4823</v>
      </c>
      <c r="AV412" s="11" t="s">
        <v>2673</v>
      </c>
      <c r="AW412" s="11" t="s">
        <v>4824</v>
      </c>
      <c r="AX412" s="11" t="s">
        <v>941</v>
      </c>
      <c r="AY412" s="11" t="s">
        <v>2091</v>
      </c>
      <c r="AZ412" s="11">
        <v>154</v>
      </c>
      <c r="BA412" s="11">
        <v>40</v>
      </c>
      <c r="BC412" s="11" t="s">
        <v>4954</v>
      </c>
    </row>
    <row r="413" spans="1:55" x14ac:dyDescent="0.25">
      <c r="A413" t="str">
        <f t="shared" si="10"/>
        <v>С/68Болезнь Ньюкасла уровень антител</v>
      </c>
      <c r="B413" t="str">
        <f>IF(E413="","",INDEX(Лаборатории!A:A,MATCH('Производственный контроль'!E413,Лаборатории!B:B,0)))</f>
        <v xml:space="preserve">КУРИНОЕ ЦАРСТВО АО </v>
      </c>
      <c r="C413" t="str">
        <f>IF(E413="","",VLOOKUP(E413,Лаборатории!B:D,3,0))</f>
        <v>U377_CHL</v>
      </c>
      <c r="D413" s="12">
        <v>45670</v>
      </c>
      <c r="E413" s="11" t="s">
        <v>793</v>
      </c>
      <c r="F413" s="11" t="s">
        <v>544</v>
      </c>
      <c r="G413" s="11" t="s">
        <v>603</v>
      </c>
      <c r="H413" s="11" t="s">
        <v>312</v>
      </c>
      <c r="I413" s="11" t="s">
        <v>3434</v>
      </c>
      <c r="J413" t="str">
        <f>IF(L413="","",VLOOKUP(L413,Продукция!B:D,3,0))</f>
        <v>Биологический_материал</v>
      </c>
      <c r="K413" t="str">
        <f>IF(L413="","",VLOOKUP(L413,Продукция!B:C,2,0))</f>
        <v>Сыворотка крови</v>
      </c>
      <c r="L413" s="151" t="s">
        <v>302</v>
      </c>
      <c r="M413">
        <f>IF(L413="","",VLOOKUP(L413,Продукция!B:L,11,0))</f>
        <v>0</v>
      </c>
      <c r="N413" s="11" t="s">
        <v>873</v>
      </c>
      <c r="P413" s="11" t="s">
        <v>340</v>
      </c>
      <c r="Q413" s="11" t="s">
        <v>854</v>
      </c>
      <c r="R413" s="153" t="s">
        <v>4949</v>
      </c>
      <c r="S413" s="11">
        <v>20</v>
      </c>
      <c r="T413" s="11" t="s">
        <v>4953</v>
      </c>
      <c r="V413" s="14">
        <v>45666</v>
      </c>
      <c r="Z413" s="11" t="s">
        <v>4823</v>
      </c>
      <c r="AA413" s="15">
        <v>0.51041666666666663</v>
      </c>
      <c r="AB413" t="str">
        <f>IF(L413="","",VLOOKUP(L413&amp;I413,Продукция!A:I,9,0))</f>
        <v>рекомендация производителя набора</v>
      </c>
      <c r="AC413" s="14">
        <v>45678</v>
      </c>
      <c r="AD413" s="11" t="s">
        <v>2673</v>
      </c>
      <c r="AE413" s="11" t="s">
        <v>4823</v>
      </c>
      <c r="AF413" t="str">
        <f>IF(AD413="","",VLOOKUP(AD413,'Сотрудники и ссылки'!A:B,2,0))</f>
        <v>Серолог</v>
      </c>
      <c r="AG413">
        <f>IF(AD413="","",VLOOKUP(AD413,'Сотрудники и ссылки'!A:C,3,0))</f>
        <v>20001771</v>
      </c>
      <c r="AH413" s="11" t="s">
        <v>2673</v>
      </c>
      <c r="AI413" t="str">
        <f>IF(AH413="","",VLOOKUP(AH413,'Сотрудники и ссылки'!A:B,2,0))</f>
        <v>Серолог</v>
      </c>
      <c r="AJ413">
        <f>IF(AH413="","",VLOOKUP(AH413,'Сотрудники и ссылки'!A:C,3,0))</f>
        <v>20001771</v>
      </c>
      <c r="AK413" s="14">
        <v>45678</v>
      </c>
      <c r="AL413" s="2">
        <f>IF(AK413="","",AK413+VLOOKUP(I413,'Вид исследования'!B:E,4,0))</f>
        <v>45679</v>
      </c>
      <c r="AM413" s="2">
        <f>IF(AK413="","",AK413+VLOOKUP(I413,'Вид исследования'!B:F,5,0))</f>
        <v>45679</v>
      </c>
      <c r="AN413" s="14">
        <v>45678</v>
      </c>
      <c r="AP413" s="11" t="s">
        <v>189</v>
      </c>
      <c r="AQ413" t="str">
        <f>IFERROR(IF(L413="","",VLOOKUP(L413&amp;I413,Продукция!A:K,11,0)),"обратитесь к админ справочника")</f>
        <v>согласно рекомендациям производителя теста</v>
      </c>
      <c r="AR413" s="11" t="s">
        <v>4823</v>
      </c>
      <c r="AS413" t="str">
        <f>IFERROR(IF(L413="","",VLOOKUP(L413&amp;I413,Продукция!A:J,10,0)),"обратитесь к админ справочника")</f>
        <v>инструкция по применению набора РЗГА Ньюкасла</v>
      </c>
      <c r="AT413" s="11" t="s">
        <v>4823</v>
      </c>
      <c r="AU413" s="11" t="s">
        <v>4823</v>
      </c>
      <c r="AV413" s="11" t="s">
        <v>2673</v>
      </c>
      <c r="AW413" s="11" t="s">
        <v>4824</v>
      </c>
      <c r="AX413" s="11" t="s">
        <v>941</v>
      </c>
      <c r="AY413" s="11" t="s">
        <v>2092</v>
      </c>
      <c r="AZ413" s="11">
        <v>154</v>
      </c>
      <c r="BA413" s="11">
        <v>40</v>
      </c>
      <c r="BC413" s="11" t="s">
        <v>4954</v>
      </c>
    </row>
    <row r="414" spans="1:55" x14ac:dyDescent="0.25">
      <c r="A414" t="str">
        <f t="shared" si="10"/>
        <v>С/68Болезнь Ньюкасла уровень антител</v>
      </c>
      <c r="B414" t="str">
        <f>IF(E414="","",INDEX(Лаборатории!A:A,MATCH('Производственный контроль'!E414,Лаборатории!B:B,0)))</f>
        <v xml:space="preserve">КУРИНОЕ ЦАРСТВО АО </v>
      </c>
      <c r="C414" t="str">
        <f>IF(E414="","",VLOOKUP(E414,Лаборатории!B:D,3,0))</f>
        <v>U377_CHL</v>
      </c>
      <c r="D414" s="12">
        <v>45670</v>
      </c>
      <c r="E414" s="11" t="s">
        <v>793</v>
      </c>
      <c r="F414" s="11" t="s">
        <v>544</v>
      </c>
      <c r="G414" s="11" t="s">
        <v>603</v>
      </c>
      <c r="H414" s="11" t="s">
        <v>312</v>
      </c>
      <c r="I414" s="11" t="s">
        <v>3434</v>
      </c>
      <c r="J414" t="str">
        <f>IF(L414="","",VLOOKUP(L414,Продукция!B:D,3,0))</f>
        <v>Биологический_материал</v>
      </c>
      <c r="K414" t="str">
        <f>IF(L414="","",VLOOKUP(L414,Продукция!B:C,2,0))</f>
        <v>Сыворотка крови</v>
      </c>
      <c r="L414" s="151" t="s">
        <v>302</v>
      </c>
      <c r="M414">
        <f>IF(L414="","",VLOOKUP(L414,Продукция!B:L,11,0))</f>
        <v>0</v>
      </c>
      <c r="N414" s="11" t="s">
        <v>873</v>
      </c>
      <c r="P414" s="11" t="s">
        <v>340</v>
      </c>
      <c r="Q414" s="11" t="s">
        <v>854</v>
      </c>
      <c r="R414" s="153" t="s">
        <v>4950</v>
      </c>
      <c r="S414" s="11">
        <v>20</v>
      </c>
      <c r="T414" s="11" t="s">
        <v>4953</v>
      </c>
      <c r="V414" s="14">
        <v>45666</v>
      </c>
      <c r="Z414" s="11" t="s">
        <v>4823</v>
      </c>
      <c r="AA414" s="15">
        <v>0.51041666666666663</v>
      </c>
      <c r="AB414" t="str">
        <f>IF(L414="","",VLOOKUP(L414&amp;I414,Продукция!A:I,9,0))</f>
        <v>рекомендация производителя набора</v>
      </c>
      <c r="AC414" s="14">
        <v>45678</v>
      </c>
      <c r="AD414" s="11" t="s">
        <v>2673</v>
      </c>
      <c r="AE414" s="11" t="s">
        <v>4823</v>
      </c>
      <c r="AF414" t="str">
        <f>IF(AD414="","",VLOOKUP(AD414,'Сотрудники и ссылки'!A:B,2,0))</f>
        <v>Серолог</v>
      </c>
      <c r="AG414">
        <f>IF(AD414="","",VLOOKUP(AD414,'Сотрудники и ссылки'!A:C,3,0))</f>
        <v>20001771</v>
      </c>
      <c r="AH414" s="11" t="s">
        <v>2673</v>
      </c>
      <c r="AI414" t="str">
        <f>IF(AH414="","",VLOOKUP(AH414,'Сотрудники и ссылки'!A:B,2,0))</f>
        <v>Серолог</v>
      </c>
      <c r="AJ414">
        <f>IF(AH414="","",VLOOKUP(AH414,'Сотрудники и ссылки'!A:C,3,0))</f>
        <v>20001771</v>
      </c>
      <c r="AK414" s="14">
        <v>45678</v>
      </c>
      <c r="AL414" s="2">
        <f>IF(AK414="","",AK414+VLOOKUP(I414,'Вид исследования'!B:E,4,0))</f>
        <v>45679</v>
      </c>
      <c r="AM414" s="2">
        <f>IF(AK414="","",AK414+VLOOKUP(I414,'Вид исследования'!B:F,5,0))</f>
        <v>45679</v>
      </c>
      <c r="AN414" s="14">
        <v>45678</v>
      </c>
      <c r="AP414" s="11" t="s">
        <v>189</v>
      </c>
      <c r="AQ414" t="str">
        <f>IFERROR(IF(L414="","",VLOOKUP(L414&amp;I414,Продукция!A:K,11,0)),"обратитесь к админ справочника")</f>
        <v>согласно рекомендациям производителя теста</v>
      </c>
      <c r="AR414" s="11" t="s">
        <v>4823</v>
      </c>
      <c r="AS414" t="str">
        <f>IFERROR(IF(L414="","",VLOOKUP(L414&amp;I414,Продукция!A:J,10,0)),"обратитесь к админ справочника")</f>
        <v>инструкция по применению набора РЗГА Ньюкасла</v>
      </c>
      <c r="AT414" s="11" t="s">
        <v>4823</v>
      </c>
      <c r="AU414" s="11" t="s">
        <v>4823</v>
      </c>
      <c r="AV414" s="11" t="s">
        <v>2673</v>
      </c>
      <c r="AW414" s="11" t="s">
        <v>4824</v>
      </c>
      <c r="AX414" s="11" t="s">
        <v>941</v>
      </c>
      <c r="AY414" s="11" t="s">
        <v>2093</v>
      </c>
      <c r="AZ414" s="11">
        <v>154</v>
      </c>
      <c r="BA414" s="11">
        <v>39</v>
      </c>
      <c r="BC414" s="11" t="s">
        <v>4954</v>
      </c>
    </row>
    <row r="415" spans="1:55" x14ac:dyDescent="0.25">
      <c r="A415" t="str">
        <f t="shared" si="10"/>
        <v>С/68Болезнь Ньюкасла уровень антител</v>
      </c>
      <c r="B415" t="str">
        <f>IF(E415="","",INDEX(Лаборатории!A:A,MATCH('Производственный контроль'!E415,Лаборатории!B:B,0)))</f>
        <v xml:space="preserve">КУРИНОЕ ЦАРСТВО АО </v>
      </c>
      <c r="C415" t="str">
        <f>IF(E415="","",VLOOKUP(E415,Лаборатории!B:D,3,0))</f>
        <v>U377_CHL</v>
      </c>
      <c r="D415" s="12">
        <v>45670</v>
      </c>
      <c r="E415" s="11" t="s">
        <v>793</v>
      </c>
      <c r="F415" s="11" t="s">
        <v>544</v>
      </c>
      <c r="G415" s="11" t="s">
        <v>603</v>
      </c>
      <c r="H415" s="11" t="s">
        <v>312</v>
      </c>
      <c r="I415" s="11" t="s">
        <v>3434</v>
      </c>
      <c r="J415" t="str">
        <f>IF(L415="","",VLOOKUP(L415,Продукция!B:D,3,0))</f>
        <v>Биологический_материал</v>
      </c>
      <c r="K415" t="str">
        <f>IF(L415="","",VLOOKUP(L415,Продукция!B:C,2,0))</f>
        <v>Сыворотка крови</v>
      </c>
      <c r="L415" s="151" t="s">
        <v>302</v>
      </c>
      <c r="M415">
        <f>IF(L415="","",VLOOKUP(L415,Продукция!B:L,11,0))</f>
        <v>0</v>
      </c>
      <c r="N415" s="11" t="s">
        <v>873</v>
      </c>
      <c r="P415" s="11" t="s">
        <v>340</v>
      </c>
      <c r="Q415" s="11" t="s">
        <v>854</v>
      </c>
      <c r="R415" s="153" t="s">
        <v>4951</v>
      </c>
      <c r="S415" s="11">
        <v>20</v>
      </c>
      <c r="T415" s="11" t="s">
        <v>4953</v>
      </c>
      <c r="V415" s="14">
        <v>45666</v>
      </c>
      <c r="Z415" s="11" t="s">
        <v>4823</v>
      </c>
      <c r="AA415" s="15">
        <v>0.51041666666666663</v>
      </c>
      <c r="AB415" t="str">
        <f>IF(L415="","",VLOOKUP(L415&amp;I415,Продукция!A:I,9,0))</f>
        <v>рекомендация производителя набора</v>
      </c>
      <c r="AC415" s="14">
        <v>45678</v>
      </c>
      <c r="AD415" s="11" t="s">
        <v>2673</v>
      </c>
      <c r="AE415" s="11" t="s">
        <v>4823</v>
      </c>
      <c r="AF415" t="str">
        <f>IF(AD415="","",VLOOKUP(AD415,'Сотрудники и ссылки'!A:B,2,0))</f>
        <v>Серолог</v>
      </c>
      <c r="AG415">
        <f>IF(AD415="","",VLOOKUP(AD415,'Сотрудники и ссылки'!A:C,3,0))</f>
        <v>20001771</v>
      </c>
      <c r="AH415" s="11" t="s">
        <v>2673</v>
      </c>
      <c r="AI415" t="str">
        <f>IF(AH415="","",VLOOKUP(AH415,'Сотрудники и ссылки'!A:B,2,0))</f>
        <v>Серолог</v>
      </c>
      <c r="AJ415">
        <f>IF(AH415="","",VLOOKUP(AH415,'Сотрудники и ссылки'!A:C,3,0))</f>
        <v>20001771</v>
      </c>
      <c r="AK415" s="14">
        <v>45678</v>
      </c>
      <c r="AL415" s="2">
        <f>IF(AK415="","",AK415+VLOOKUP(I415,'Вид исследования'!B:E,4,0))</f>
        <v>45679</v>
      </c>
      <c r="AM415" s="2">
        <f>IF(AK415="","",AK415+VLOOKUP(I415,'Вид исследования'!B:F,5,0))</f>
        <v>45679</v>
      </c>
      <c r="AN415" s="14">
        <v>45678</v>
      </c>
      <c r="AP415" s="11" t="s">
        <v>189</v>
      </c>
      <c r="AQ415" t="str">
        <f>IFERROR(IF(L415="","",VLOOKUP(L415&amp;I415,Продукция!A:K,11,0)),"обратитесь к админ справочника")</f>
        <v>согласно рекомендациям производителя теста</v>
      </c>
      <c r="AR415" s="11" t="s">
        <v>4823</v>
      </c>
      <c r="AS415" t="str">
        <f>IFERROR(IF(L415="","",VLOOKUP(L415&amp;I415,Продукция!A:J,10,0)),"обратитесь к админ справочника")</f>
        <v>инструкция по применению набора РЗГА Ньюкасла</v>
      </c>
      <c r="AT415" s="11" t="s">
        <v>4823</v>
      </c>
      <c r="AU415" s="11" t="s">
        <v>4823</v>
      </c>
      <c r="AV415" s="11" t="s">
        <v>2673</v>
      </c>
      <c r="AW415" s="11" t="s">
        <v>4824</v>
      </c>
      <c r="AX415" s="11" t="s">
        <v>941</v>
      </c>
      <c r="AY415" s="11" t="s">
        <v>2094</v>
      </c>
      <c r="AZ415" s="11">
        <v>154</v>
      </c>
      <c r="BA415" s="11">
        <v>39</v>
      </c>
      <c r="BC415" s="11" t="s">
        <v>4954</v>
      </c>
    </row>
    <row r="416" spans="1:55" x14ac:dyDescent="0.25">
      <c r="A416" t="str">
        <f t="shared" si="10"/>
        <v>С/68Болезнь Ньюкасла уровень антител</v>
      </c>
      <c r="B416" t="str">
        <f>IF(E416="","",INDEX(Лаборатории!A:A,MATCH('Производственный контроль'!E416,Лаборатории!B:B,0)))</f>
        <v xml:space="preserve">КУРИНОЕ ЦАРСТВО АО </v>
      </c>
      <c r="C416" t="str">
        <f>IF(E416="","",VLOOKUP(E416,Лаборатории!B:D,3,0))</f>
        <v>U377_CHL</v>
      </c>
      <c r="D416" s="12">
        <v>45670</v>
      </c>
      <c r="E416" s="11" t="s">
        <v>793</v>
      </c>
      <c r="F416" s="11" t="s">
        <v>544</v>
      </c>
      <c r="G416" s="11" t="s">
        <v>603</v>
      </c>
      <c r="H416" s="11" t="s">
        <v>312</v>
      </c>
      <c r="I416" s="11" t="s">
        <v>3434</v>
      </c>
      <c r="J416" t="str">
        <f>IF(L416="","",VLOOKUP(L416,Продукция!B:D,3,0))</f>
        <v>Биологический_материал</v>
      </c>
      <c r="K416" t="str">
        <f>IF(L416="","",VLOOKUP(L416,Продукция!B:C,2,0))</f>
        <v>Сыворотка крови</v>
      </c>
      <c r="L416" s="151" t="s">
        <v>302</v>
      </c>
      <c r="M416">
        <f>IF(L416="","",VLOOKUP(L416,Продукция!B:L,11,0))</f>
        <v>0</v>
      </c>
      <c r="N416" s="11" t="s">
        <v>873</v>
      </c>
      <c r="P416" s="11" t="s">
        <v>340</v>
      </c>
      <c r="Q416" s="11" t="s">
        <v>854</v>
      </c>
      <c r="R416" s="153" t="s">
        <v>4952</v>
      </c>
      <c r="S416" s="11">
        <v>20</v>
      </c>
      <c r="T416" s="11" t="s">
        <v>4953</v>
      </c>
      <c r="V416" s="14">
        <v>45666</v>
      </c>
      <c r="Z416" s="11" t="s">
        <v>4823</v>
      </c>
      <c r="AA416" s="15">
        <v>0.51041666666666663</v>
      </c>
      <c r="AB416" t="str">
        <f>IF(L416="","",VLOOKUP(L416&amp;I416,Продукция!A:I,9,0))</f>
        <v>рекомендация производителя набора</v>
      </c>
      <c r="AC416" s="14">
        <v>45678</v>
      </c>
      <c r="AD416" s="11" t="s">
        <v>2673</v>
      </c>
      <c r="AE416" s="11" t="s">
        <v>4823</v>
      </c>
      <c r="AF416" t="str">
        <f>IF(AD416="","",VLOOKUP(AD416,'Сотрудники и ссылки'!A:B,2,0))</f>
        <v>Серолог</v>
      </c>
      <c r="AG416">
        <f>IF(AD416="","",VLOOKUP(AD416,'Сотрудники и ссылки'!A:C,3,0))</f>
        <v>20001771</v>
      </c>
      <c r="AH416" s="11" t="s">
        <v>2673</v>
      </c>
      <c r="AI416" t="str">
        <f>IF(AH416="","",VLOOKUP(AH416,'Сотрудники и ссылки'!A:B,2,0))</f>
        <v>Серолог</v>
      </c>
      <c r="AJ416">
        <f>IF(AH416="","",VLOOKUP(AH416,'Сотрудники и ссылки'!A:C,3,0))</f>
        <v>20001771</v>
      </c>
      <c r="AK416" s="14">
        <v>45678</v>
      </c>
      <c r="AL416" s="2">
        <f>IF(AK416="","",AK416+VLOOKUP(I416,'Вид исследования'!B:E,4,0))</f>
        <v>45679</v>
      </c>
      <c r="AM416" s="2">
        <f>IF(AK416="","",AK416+VLOOKUP(I416,'Вид исследования'!B:F,5,0))</f>
        <v>45679</v>
      </c>
      <c r="AN416" s="14">
        <v>45678</v>
      </c>
      <c r="AP416" s="11" t="s">
        <v>189</v>
      </c>
      <c r="AQ416" t="str">
        <f>IFERROR(IF(L416="","",VLOOKUP(L416&amp;I416,Продукция!A:K,11,0)),"обратитесь к админ справочника")</f>
        <v>согласно рекомендациям производителя теста</v>
      </c>
      <c r="AR416" s="11" t="s">
        <v>4823</v>
      </c>
      <c r="AS416" t="str">
        <f>IFERROR(IF(L416="","",VLOOKUP(L416&amp;I416,Продукция!A:J,10,0)),"обратитесь к админ справочника")</f>
        <v>инструкция по применению набора РЗГА Ньюкасла</v>
      </c>
      <c r="AT416" s="11" t="s">
        <v>4823</v>
      </c>
      <c r="AU416" s="11" t="s">
        <v>4823</v>
      </c>
      <c r="AV416" s="11" t="s">
        <v>2673</v>
      </c>
      <c r="AW416" s="11" t="s">
        <v>4824</v>
      </c>
      <c r="AX416" s="11" t="s">
        <v>941</v>
      </c>
      <c r="AY416" s="11" t="s">
        <v>2095</v>
      </c>
      <c r="AZ416" s="11">
        <v>154</v>
      </c>
      <c r="BA416" s="11">
        <v>39</v>
      </c>
      <c r="BC416" s="11" t="s">
        <v>4954</v>
      </c>
    </row>
    <row r="417" spans="1:55" x14ac:dyDescent="0.25">
      <c r="A417" t="str">
        <f t="shared" si="10"/>
        <v>С/68Вирус гриппа птиц подтипа H9 уровень антител (ВНИИЗЖ)</v>
      </c>
      <c r="B417" t="str">
        <f>IF(E417="","",INDEX(Лаборатории!A:A,MATCH('Производственный контроль'!E417,Лаборатории!B:B,0)))</f>
        <v xml:space="preserve">КУРИНОЕ ЦАРСТВО АО </v>
      </c>
      <c r="C417" t="str">
        <f>IF(E417="","",VLOOKUP(E417,Лаборатории!B:D,3,0))</f>
        <v>U377_CHL</v>
      </c>
      <c r="D417" s="12">
        <v>45670</v>
      </c>
      <c r="E417" s="11" t="s">
        <v>793</v>
      </c>
      <c r="F417" s="11" t="s">
        <v>544</v>
      </c>
      <c r="G417" s="11" t="s">
        <v>603</v>
      </c>
      <c r="H417" s="11" t="s">
        <v>312</v>
      </c>
      <c r="I417" s="11" t="s">
        <v>3435</v>
      </c>
      <c r="J417" t="str">
        <f>IF(L417="","",VLOOKUP(L417,Продукция!B:D,3,0))</f>
        <v>Биологический_материал</v>
      </c>
      <c r="K417" t="str">
        <f>IF(L417="","",VLOOKUP(L417,Продукция!B:C,2,0))</f>
        <v>Сыворотка крови</v>
      </c>
      <c r="L417" s="151" t="s">
        <v>302</v>
      </c>
      <c r="M417">
        <f>IF(L417="","",VLOOKUP(L417,Продукция!B:L,11,0))</f>
        <v>0</v>
      </c>
      <c r="N417" s="11" t="s">
        <v>873</v>
      </c>
      <c r="P417" s="11" t="s">
        <v>340</v>
      </c>
      <c r="Q417" s="11" t="s">
        <v>854</v>
      </c>
      <c r="R417" s="153" t="s">
        <v>4936</v>
      </c>
      <c r="S417" s="11">
        <v>20</v>
      </c>
      <c r="T417" s="11" t="s">
        <v>4953</v>
      </c>
      <c r="V417" s="14">
        <v>45664</v>
      </c>
      <c r="Z417" s="11" t="s">
        <v>4823</v>
      </c>
      <c r="AA417" s="15">
        <v>0.51041666666666663</v>
      </c>
      <c r="AB417" t="str">
        <f>IF(L417="","",VLOOKUP(L417&amp;I417,Продукция!A:I,9,0))</f>
        <v>рекомендация производителя набора</v>
      </c>
      <c r="AC417" s="14">
        <v>45679</v>
      </c>
      <c r="AD417" s="11" t="s">
        <v>2673</v>
      </c>
      <c r="AE417" s="11" t="s">
        <v>4823</v>
      </c>
      <c r="AF417" t="str">
        <f>IF(AD417="","",VLOOKUP(AD417,'Сотрудники и ссылки'!A:B,2,0))</f>
        <v>Серолог</v>
      </c>
      <c r="AG417">
        <f>IF(AD417="","",VLOOKUP(AD417,'Сотрудники и ссылки'!A:C,3,0))</f>
        <v>20001771</v>
      </c>
      <c r="AH417" s="11" t="s">
        <v>2673</v>
      </c>
      <c r="AI417" t="str">
        <f>IF(AH417="","",VLOOKUP(AH417,'Сотрудники и ссылки'!A:B,2,0))</f>
        <v>Серолог</v>
      </c>
      <c r="AJ417">
        <f>IF(AH417="","",VLOOKUP(AH417,'Сотрудники и ссылки'!A:C,3,0))</f>
        <v>20001771</v>
      </c>
      <c r="AK417" s="14">
        <v>45679</v>
      </c>
      <c r="AL417" s="2">
        <f>IF(AK417="","",AK417+VLOOKUP(I417,'Вид исследования'!B:E,4,0))</f>
        <v>45680</v>
      </c>
      <c r="AM417" s="2">
        <f>IF(AK417="","",AK417+VLOOKUP(I417,'Вид исследования'!B:F,5,0))</f>
        <v>45680</v>
      </c>
      <c r="AN417" s="14">
        <v>45679</v>
      </c>
      <c r="AP417" s="11" t="s">
        <v>189</v>
      </c>
      <c r="AQ417" t="str">
        <f>IFERROR(IF(L417="","",VLOOKUP(L417&amp;I417,Продукция!A:K,11,0)),"обратитесь к админ справочника")</f>
        <v>согласно рекомендациям производителя теста</v>
      </c>
      <c r="AR417" s="11" t="s">
        <v>4823</v>
      </c>
      <c r="AS417" t="str">
        <f>IFERROR(IF(L417="","",VLOOKUP(L417&amp;I417,Продукция!A:J,10,0)),"обратитесь к админ справочника")</f>
        <v>инструкция по применению набора AI, Н9</v>
      </c>
      <c r="AT417" s="11" t="s">
        <v>4823</v>
      </c>
      <c r="AU417" s="11" t="s">
        <v>4823</v>
      </c>
      <c r="AV417" s="11" t="s">
        <v>2673</v>
      </c>
      <c r="AW417" s="11" t="s">
        <v>4824</v>
      </c>
      <c r="AX417" s="11" t="s">
        <v>941</v>
      </c>
      <c r="AY417" s="11" t="s">
        <v>2079</v>
      </c>
      <c r="AZ417" s="11">
        <v>154</v>
      </c>
      <c r="BA417" s="11">
        <v>39</v>
      </c>
      <c r="BC417" s="11" t="s">
        <v>4954</v>
      </c>
    </row>
    <row r="418" spans="1:55" x14ac:dyDescent="0.25">
      <c r="A418" t="str">
        <f t="shared" si="10"/>
        <v>С/68Вирус гриппа птиц подтипа H9 уровень антител (ВНИИЗЖ)</v>
      </c>
      <c r="B418" t="str">
        <f>IF(E418="","",INDEX(Лаборатории!A:A,MATCH('Производственный контроль'!E418,Лаборатории!B:B,0)))</f>
        <v xml:space="preserve">КУРИНОЕ ЦАРСТВО АО </v>
      </c>
      <c r="C418" t="str">
        <f>IF(E418="","",VLOOKUP(E418,Лаборатории!B:D,3,0))</f>
        <v>U377_CHL</v>
      </c>
      <c r="D418" s="12">
        <v>45670</v>
      </c>
      <c r="E418" s="11" t="s">
        <v>793</v>
      </c>
      <c r="F418" s="11" t="s">
        <v>544</v>
      </c>
      <c r="G418" s="11" t="s">
        <v>603</v>
      </c>
      <c r="H418" s="11" t="s">
        <v>312</v>
      </c>
      <c r="I418" s="11" t="s">
        <v>3435</v>
      </c>
      <c r="J418" t="str">
        <f>IF(L418="","",VLOOKUP(L418,Продукция!B:D,3,0))</f>
        <v>Биологический_материал</v>
      </c>
      <c r="K418" t="str">
        <f>IF(L418="","",VLOOKUP(L418,Продукция!B:C,2,0))</f>
        <v>Сыворотка крови</v>
      </c>
      <c r="L418" s="151" t="s">
        <v>302</v>
      </c>
      <c r="M418">
        <f>IF(L418="","",VLOOKUP(L418,Продукция!B:L,11,0))</f>
        <v>0</v>
      </c>
      <c r="N418" s="11" t="s">
        <v>873</v>
      </c>
      <c r="P418" s="11" t="s">
        <v>340</v>
      </c>
      <c r="Q418" s="11" t="s">
        <v>854</v>
      </c>
      <c r="R418" s="153" t="s">
        <v>4943</v>
      </c>
      <c r="S418" s="11">
        <v>20</v>
      </c>
      <c r="T418" s="11" t="s">
        <v>4953</v>
      </c>
      <c r="V418" s="14">
        <v>45665</v>
      </c>
      <c r="Z418" s="11" t="s">
        <v>4823</v>
      </c>
      <c r="AA418" s="15">
        <v>0.51041666666666663</v>
      </c>
      <c r="AB418" t="str">
        <f>IF(L418="","",VLOOKUP(L418&amp;I418,Продукция!A:I,9,0))</f>
        <v>рекомендация производителя набора</v>
      </c>
      <c r="AC418" s="14">
        <v>45679</v>
      </c>
      <c r="AD418" s="11" t="s">
        <v>2673</v>
      </c>
      <c r="AE418" s="11" t="s">
        <v>4823</v>
      </c>
      <c r="AF418" t="str">
        <f>IF(AD418="","",VLOOKUP(AD418,'Сотрудники и ссылки'!A:B,2,0))</f>
        <v>Серолог</v>
      </c>
      <c r="AG418">
        <f>IF(AD418="","",VLOOKUP(AD418,'Сотрудники и ссылки'!A:C,3,0))</f>
        <v>20001771</v>
      </c>
      <c r="AH418" s="11" t="s">
        <v>2673</v>
      </c>
      <c r="AI418" t="str">
        <f>IF(AH418="","",VLOOKUP(AH418,'Сотрудники и ссылки'!A:B,2,0))</f>
        <v>Серолог</v>
      </c>
      <c r="AJ418">
        <f>IF(AH418="","",VLOOKUP(AH418,'Сотрудники и ссылки'!A:C,3,0))</f>
        <v>20001771</v>
      </c>
      <c r="AK418" s="14">
        <v>45679</v>
      </c>
      <c r="AL418" s="2">
        <f>IF(AK418="","",AK418+VLOOKUP(I418,'Вид исследования'!B:E,4,0))</f>
        <v>45680</v>
      </c>
      <c r="AM418" s="2">
        <f>IF(AK418="","",AK418+VLOOKUP(I418,'Вид исследования'!B:F,5,0))</f>
        <v>45680</v>
      </c>
      <c r="AN418" s="14">
        <v>45679</v>
      </c>
      <c r="AP418" s="11" t="s">
        <v>189</v>
      </c>
      <c r="AQ418" t="str">
        <f>IFERROR(IF(L418="","",VLOOKUP(L418&amp;I418,Продукция!A:K,11,0)),"обратитесь к админ справочника")</f>
        <v>согласно рекомендациям производителя теста</v>
      </c>
      <c r="AR418" s="11" t="s">
        <v>4823</v>
      </c>
      <c r="AS418" t="str">
        <f>IFERROR(IF(L418="","",VLOOKUP(L418&amp;I418,Продукция!A:J,10,0)),"обратитесь к админ справочника")</f>
        <v>инструкция по применению набора AI, Н9</v>
      </c>
      <c r="AT418" s="11" t="s">
        <v>4823</v>
      </c>
      <c r="AU418" s="11" t="s">
        <v>4823</v>
      </c>
      <c r="AV418" s="11" t="s">
        <v>2673</v>
      </c>
      <c r="AW418" s="11" t="s">
        <v>4824</v>
      </c>
      <c r="AX418" s="11" t="s">
        <v>941</v>
      </c>
      <c r="AY418" s="11" t="s">
        <v>2086</v>
      </c>
      <c r="AZ418" s="11">
        <v>154</v>
      </c>
      <c r="BA418" s="11">
        <v>40</v>
      </c>
      <c r="BC418" s="11" t="s">
        <v>4954</v>
      </c>
    </row>
    <row r="419" spans="1:55" x14ac:dyDescent="0.25">
      <c r="A419" t="str">
        <f t="shared" si="10"/>
        <v>С/68Вирус гриппа птиц подтипа H9 уровень антител (ВНИИЗЖ)</v>
      </c>
      <c r="B419" t="str">
        <f>IF(E419="","",INDEX(Лаборатории!A:A,MATCH('Производственный контроль'!E419,Лаборатории!B:B,0)))</f>
        <v xml:space="preserve">КУРИНОЕ ЦАРСТВО АО </v>
      </c>
      <c r="C419" t="str">
        <f>IF(E419="","",VLOOKUP(E419,Лаборатории!B:D,3,0))</f>
        <v>U377_CHL</v>
      </c>
      <c r="D419" s="12">
        <v>45670</v>
      </c>
      <c r="E419" s="11" t="s">
        <v>793</v>
      </c>
      <c r="F419" s="11" t="s">
        <v>544</v>
      </c>
      <c r="G419" s="11" t="s">
        <v>603</v>
      </c>
      <c r="H419" s="11" t="s">
        <v>312</v>
      </c>
      <c r="I419" s="11" t="s">
        <v>3435</v>
      </c>
      <c r="J419" t="str">
        <f>IF(L419="","",VLOOKUP(L419,Продукция!B:D,3,0))</f>
        <v>Биологический_материал</v>
      </c>
      <c r="K419" t="str">
        <f>IF(L419="","",VLOOKUP(L419,Продукция!B:C,2,0))</f>
        <v>Сыворотка крови</v>
      </c>
      <c r="L419" s="151" t="s">
        <v>302</v>
      </c>
      <c r="M419">
        <f>IF(L419="","",VLOOKUP(L419,Продукция!B:L,11,0))</f>
        <v>0</v>
      </c>
      <c r="N419" s="11" t="s">
        <v>873</v>
      </c>
      <c r="P419" s="11" t="s">
        <v>340</v>
      </c>
      <c r="Q419" s="11" t="s">
        <v>854</v>
      </c>
      <c r="R419" s="153" t="s">
        <v>4944</v>
      </c>
      <c r="S419" s="11">
        <v>20</v>
      </c>
      <c r="T419" s="11" t="s">
        <v>4953</v>
      </c>
      <c r="V419" s="14">
        <v>45665</v>
      </c>
      <c r="Z419" s="11" t="s">
        <v>4823</v>
      </c>
      <c r="AA419" s="15">
        <v>0.51041666666666663</v>
      </c>
      <c r="AB419" t="str">
        <f>IF(L419="","",VLOOKUP(L419&amp;I419,Продукция!A:I,9,0))</f>
        <v>рекомендация производителя набора</v>
      </c>
      <c r="AC419" s="14">
        <v>45679</v>
      </c>
      <c r="AD419" s="11" t="s">
        <v>2673</v>
      </c>
      <c r="AE419" s="11" t="s">
        <v>4823</v>
      </c>
      <c r="AF419" t="str">
        <f>IF(AD419="","",VLOOKUP(AD419,'Сотрудники и ссылки'!A:B,2,0))</f>
        <v>Серолог</v>
      </c>
      <c r="AG419">
        <f>IF(AD419="","",VLOOKUP(AD419,'Сотрудники и ссылки'!A:C,3,0))</f>
        <v>20001771</v>
      </c>
      <c r="AH419" s="11" t="s">
        <v>2673</v>
      </c>
      <c r="AI419" t="str">
        <f>IF(AH419="","",VLOOKUP(AH419,'Сотрудники и ссылки'!A:B,2,0))</f>
        <v>Серолог</v>
      </c>
      <c r="AJ419">
        <f>IF(AH419="","",VLOOKUP(AH419,'Сотрудники и ссылки'!A:C,3,0))</f>
        <v>20001771</v>
      </c>
      <c r="AK419" s="14">
        <v>45679</v>
      </c>
      <c r="AL419" s="2">
        <f>IF(AK419="","",AK419+VLOOKUP(I419,'Вид исследования'!B:E,4,0))</f>
        <v>45680</v>
      </c>
      <c r="AM419" s="2">
        <f>IF(AK419="","",AK419+VLOOKUP(I419,'Вид исследования'!B:F,5,0))</f>
        <v>45680</v>
      </c>
      <c r="AN419" s="14">
        <v>45679</v>
      </c>
      <c r="AP419" s="11" t="s">
        <v>189</v>
      </c>
      <c r="AQ419" t="str">
        <f>IFERROR(IF(L419="","",VLOOKUP(L419&amp;I419,Продукция!A:K,11,0)),"обратитесь к админ справочника")</f>
        <v>согласно рекомендациям производителя теста</v>
      </c>
      <c r="AR419" s="11" t="s">
        <v>4823</v>
      </c>
      <c r="AS419" t="str">
        <f>IFERROR(IF(L419="","",VLOOKUP(L419&amp;I419,Продукция!A:J,10,0)),"обратитесь к админ справочника")</f>
        <v>инструкция по применению набора AI, Н9</v>
      </c>
      <c r="AT419" s="11" t="s">
        <v>4823</v>
      </c>
      <c r="AU419" s="11" t="s">
        <v>4823</v>
      </c>
      <c r="AV419" s="11" t="s">
        <v>2673</v>
      </c>
      <c r="AW419" s="11" t="s">
        <v>4824</v>
      </c>
      <c r="AX419" s="11" t="s">
        <v>941</v>
      </c>
      <c r="AY419" s="11" t="s">
        <v>2087</v>
      </c>
      <c r="AZ419" s="11">
        <v>154</v>
      </c>
      <c r="BA419" s="11">
        <v>40</v>
      </c>
      <c r="BC419" s="11" t="s">
        <v>4954</v>
      </c>
    </row>
    <row r="420" spans="1:55" x14ac:dyDescent="0.25">
      <c r="A420" t="str">
        <f t="shared" si="10"/>
        <v>С/68Вирус гриппа птиц подтипа H9 уровень антител (ВНИИЗЖ)</v>
      </c>
      <c r="B420" t="str">
        <f>IF(E420="","",INDEX(Лаборатории!A:A,MATCH('Производственный контроль'!E420,Лаборатории!B:B,0)))</f>
        <v xml:space="preserve">КУРИНОЕ ЦАРСТВО АО </v>
      </c>
      <c r="C420" t="str">
        <f>IF(E420="","",VLOOKUP(E420,Лаборатории!B:D,3,0))</f>
        <v>U377_CHL</v>
      </c>
      <c r="D420" s="12">
        <v>45670</v>
      </c>
      <c r="E420" s="11" t="s">
        <v>793</v>
      </c>
      <c r="F420" s="11" t="s">
        <v>544</v>
      </c>
      <c r="G420" s="11" t="s">
        <v>603</v>
      </c>
      <c r="H420" s="11" t="s">
        <v>312</v>
      </c>
      <c r="I420" s="11" t="s">
        <v>3435</v>
      </c>
      <c r="J420" t="str">
        <f>IF(L420="","",VLOOKUP(L420,Продукция!B:D,3,0))</f>
        <v>Биологический_материал</v>
      </c>
      <c r="K420" t="str">
        <f>IF(L420="","",VLOOKUP(L420,Продукция!B:C,2,0))</f>
        <v>Сыворотка крови</v>
      </c>
      <c r="L420" s="151" t="s">
        <v>302</v>
      </c>
      <c r="M420">
        <f>IF(L420="","",VLOOKUP(L420,Продукция!B:L,11,0))</f>
        <v>0</v>
      </c>
      <c r="N420" s="11" t="s">
        <v>873</v>
      </c>
      <c r="P420" s="11" t="s">
        <v>340</v>
      </c>
      <c r="Q420" s="11" t="s">
        <v>854</v>
      </c>
      <c r="R420" s="153" t="s">
        <v>4947</v>
      </c>
      <c r="S420" s="11">
        <v>20</v>
      </c>
      <c r="T420" s="11" t="s">
        <v>4953</v>
      </c>
      <c r="V420" s="14">
        <v>45666</v>
      </c>
      <c r="Z420" s="11" t="s">
        <v>4823</v>
      </c>
      <c r="AA420" s="15">
        <v>0.51041666666666663</v>
      </c>
      <c r="AB420" t="str">
        <f>IF(L420="","",VLOOKUP(L420&amp;I420,Продукция!A:I,9,0))</f>
        <v>рекомендация производителя набора</v>
      </c>
      <c r="AC420" s="14">
        <v>45679</v>
      </c>
      <c r="AD420" s="11" t="s">
        <v>2673</v>
      </c>
      <c r="AE420" s="11" t="s">
        <v>4823</v>
      </c>
      <c r="AF420" t="str">
        <f>IF(AD420="","",VLOOKUP(AD420,'Сотрудники и ссылки'!A:B,2,0))</f>
        <v>Серолог</v>
      </c>
      <c r="AG420">
        <f>IF(AD420="","",VLOOKUP(AD420,'Сотрудники и ссылки'!A:C,3,0))</f>
        <v>20001771</v>
      </c>
      <c r="AH420" s="11" t="s">
        <v>2673</v>
      </c>
      <c r="AI420" t="str">
        <f>IF(AH420="","",VLOOKUP(AH420,'Сотрудники и ссылки'!A:B,2,0))</f>
        <v>Серолог</v>
      </c>
      <c r="AJ420">
        <f>IF(AH420="","",VLOOKUP(AH420,'Сотрудники и ссылки'!A:C,3,0))</f>
        <v>20001771</v>
      </c>
      <c r="AK420" s="14">
        <v>45679</v>
      </c>
      <c r="AL420" s="2">
        <f>IF(AK420="","",AK420+VLOOKUP(I420,'Вид исследования'!B:E,4,0))</f>
        <v>45680</v>
      </c>
      <c r="AM420" s="2">
        <f>IF(AK420="","",AK420+VLOOKUP(I420,'Вид исследования'!B:F,5,0))</f>
        <v>45680</v>
      </c>
      <c r="AN420" s="14">
        <v>45679</v>
      </c>
      <c r="AP420" s="11" t="s">
        <v>189</v>
      </c>
      <c r="AQ420" t="str">
        <f>IFERROR(IF(L420="","",VLOOKUP(L420&amp;I420,Продукция!A:K,11,0)),"обратитесь к админ справочника")</f>
        <v>согласно рекомендациям производителя теста</v>
      </c>
      <c r="AR420" s="11" t="s">
        <v>4823</v>
      </c>
      <c r="AS420" t="str">
        <f>IFERROR(IF(L420="","",VLOOKUP(L420&amp;I420,Продукция!A:J,10,0)),"обратитесь к админ справочника")</f>
        <v>инструкция по применению набора AI, Н9</v>
      </c>
      <c r="AT420" s="11" t="s">
        <v>4823</v>
      </c>
      <c r="AU420" s="11" t="s">
        <v>4823</v>
      </c>
      <c r="AV420" s="11" t="s">
        <v>2673</v>
      </c>
      <c r="AW420" s="11" t="s">
        <v>4824</v>
      </c>
      <c r="AX420" s="11" t="s">
        <v>941</v>
      </c>
      <c r="AY420" s="11" t="s">
        <v>2090</v>
      </c>
      <c r="AZ420" s="11">
        <v>154</v>
      </c>
      <c r="BA420" s="11">
        <v>40</v>
      </c>
      <c r="BC420" s="11" t="s">
        <v>4954</v>
      </c>
    </row>
    <row r="421" spans="1:55" x14ac:dyDescent="0.25">
      <c r="A421" t="str">
        <f t="shared" si="10"/>
        <v>С/68Вирус гриппа птиц подтипа H9 уровень антител (ВНИИЗЖ)</v>
      </c>
      <c r="B421" t="str">
        <f>IF(E421="","",INDEX(Лаборатории!A:A,MATCH('Производственный контроль'!E421,Лаборатории!B:B,0)))</f>
        <v xml:space="preserve">КУРИНОЕ ЦАРСТВО АО </v>
      </c>
      <c r="C421" t="str">
        <f>IF(E421="","",VLOOKUP(E421,Лаборатории!B:D,3,0))</f>
        <v>U377_CHL</v>
      </c>
      <c r="D421" s="12">
        <v>45670</v>
      </c>
      <c r="E421" s="11" t="s">
        <v>793</v>
      </c>
      <c r="F421" s="11" t="s">
        <v>544</v>
      </c>
      <c r="G421" s="11" t="s">
        <v>603</v>
      </c>
      <c r="H421" s="11" t="s">
        <v>312</v>
      </c>
      <c r="I421" s="11" t="s">
        <v>3435</v>
      </c>
      <c r="J421" t="str">
        <f>IF(L421="","",VLOOKUP(L421,Продукция!B:D,3,0))</f>
        <v>Биологический_материал</v>
      </c>
      <c r="K421" t="str">
        <f>IF(L421="","",VLOOKUP(L421,Продукция!B:C,2,0))</f>
        <v>Сыворотка крови</v>
      </c>
      <c r="L421" s="151" t="s">
        <v>302</v>
      </c>
      <c r="M421">
        <f>IF(L421="","",VLOOKUP(L421,Продукция!B:L,11,0))</f>
        <v>0</v>
      </c>
      <c r="N421" s="11" t="s">
        <v>873</v>
      </c>
      <c r="P421" s="11" t="s">
        <v>340</v>
      </c>
      <c r="Q421" s="11" t="s">
        <v>854</v>
      </c>
      <c r="R421" s="153" t="s">
        <v>4950</v>
      </c>
      <c r="S421" s="11">
        <v>20</v>
      </c>
      <c r="T421" s="11" t="s">
        <v>4953</v>
      </c>
      <c r="V421" s="14">
        <v>45666</v>
      </c>
      <c r="Z421" s="11" t="s">
        <v>4823</v>
      </c>
      <c r="AA421" s="15">
        <v>0.51041666666666663</v>
      </c>
      <c r="AB421" t="str">
        <f>IF(L421="","",VLOOKUP(L421&amp;I421,Продукция!A:I,9,0))</f>
        <v>рекомендация производителя набора</v>
      </c>
      <c r="AC421" s="14">
        <v>45679</v>
      </c>
      <c r="AD421" s="11" t="s">
        <v>2673</v>
      </c>
      <c r="AE421" s="11" t="s">
        <v>4823</v>
      </c>
      <c r="AF421" t="str">
        <f>IF(AD421="","",VLOOKUP(AD421,'Сотрудники и ссылки'!A:B,2,0))</f>
        <v>Серолог</v>
      </c>
      <c r="AG421">
        <f>IF(AD421="","",VLOOKUP(AD421,'Сотрудники и ссылки'!A:C,3,0))</f>
        <v>20001771</v>
      </c>
      <c r="AH421" s="11" t="s">
        <v>2673</v>
      </c>
      <c r="AI421" t="str">
        <f>IF(AH421="","",VLOOKUP(AH421,'Сотрудники и ссылки'!A:B,2,0))</f>
        <v>Серолог</v>
      </c>
      <c r="AJ421">
        <f>IF(AH421="","",VLOOKUP(AH421,'Сотрудники и ссылки'!A:C,3,0))</f>
        <v>20001771</v>
      </c>
      <c r="AK421" s="14">
        <v>45679</v>
      </c>
      <c r="AL421" s="2">
        <f>IF(AK421="","",AK421+VLOOKUP(I421,'Вид исследования'!B:E,4,0))</f>
        <v>45680</v>
      </c>
      <c r="AM421" s="2">
        <f>IF(AK421="","",AK421+VLOOKUP(I421,'Вид исследования'!B:F,5,0))</f>
        <v>45680</v>
      </c>
      <c r="AN421" s="14">
        <v>45679</v>
      </c>
      <c r="AP421" s="11" t="s">
        <v>189</v>
      </c>
      <c r="AQ421" t="str">
        <f>IFERROR(IF(L421="","",VLOOKUP(L421&amp;I421,Продукция!A:K,11,0)),"обратитесь к админ справочника")</f>
        <v>согласно рекомендациям производителя теста</v>
      </c>
      <c r="AR421" s="11" t="s">
        <v>4823</v>
      </c>
      <c r="AS421" t="str">
        <f>IFERROR(IF(L421="","",VLOOKUP(L421&amp;I421,Продукция!A:J,10,0)),"обратитесь к админ справочника")</f>
        <v>инструкция по применению набора AI, Н9</v>
      </c>
      <c r="AT421" s="11" t="s">
        <v>4823</v>
      </c>
      <c r="AU421" s="11" t="s">
        <v>4823</v>
      </c>
      <c r="AV421" s="11" t="s">
        <v>2673</v>
      </c>
      <c r="AW421" s="11" t="s">
        <v>4824</v>
      </c>
      <c r="AX421" s="11" t="s">
        <v>941</v>
      </c>
      <c r="AY421" s="11" t="s">
        <v>2093</v>
      </c>
      <c r="AZ421" s="11">
        <v>154</v>
      </c>
      <c r="BA421" s="11">
        <v>39</v>
      </c>
      <c r="BC421" s="11" t="s">
        <v>4954</v>
      </c>
    </row>
    <row r="422" spans="1:55" x14ac:dyDescent="0.25">
      <c r="A422" t="str">
        <f t="shared" si="10"/>
        <v>С/68Вирус гриппа птиц подтипа Н5 уровень антител (ВНИИЗЖ)</v>
      </c>
      <c r="B422" t="str">
        <f>IF(E422="","",INDEX(Лаборатории!A:A,MATCH('Производственный контроль'!E422,Лаборатории!B:B,0)))</f>
        <v xml:space="preserve">КУРИНОЕ ЦАРСТВО АО </v>
      </c>
      <c r="C422" t="str">
        <f>IF(E422="","",VLOOKUP(E422,Лаборатории!B:D,3,0))</f>
        <v>U377_CHL</v>
      </c>
      <c r="D422" s="12">
        <v>45670</v>
      </c>
      <c r="E422" s="11" t="s">
        <v>793</v>
      </c>
      <c r="F422" s="11" t="s">
        <v>544</v>
      </c>
      <c r="G422" s="11" t="s">
        <v>603</v>
      </c>
      <c r="H422" s="11" t="s">
        <v>312</v>
      </c>
      <c r="I422" s="11" t="s">
        <v>3437</v>
      </c>
      <c r="J422" t="str">
        <f>IF(L422="","",VLOOKUP(L422,Продукция!B:D,3,0))</f>
        <v>Биологический_материал</v>
      </c>
      <c r="K422" t="str">
        <f>IF(L422="","",VLOOKUP(L422,Продукция!B:C,2,0))</f>
        <v>Сыворотка крови</v>
      </c>
      <c r="L422" s="151" t="s">
        <v>302</v>
      </c>
      <c r="M422">
        <f>IF(L422="","",VLOOKUP(L422,Продукция!B:L,11,0))</f>
        <v>0</v>
      </c>
      <c r="N422" s="11" t="s">
        <v>873</v>
      </c>
      <c r="P422" s="11" t="s">
        <v>340</v>
      </c>
      <c r="Q422" s="11" t="s">
        <v>854</v>
      </c>
      <c r="R422" s="153" t="s">
        <v>4936</v>
      </c>
      <c r="S422" s="11">
        <v>20</v>
      </c>
      <c r="T422" s="11" t="s">
        <v>4953</v>
      </c>
      <c r="V422" s="14">
        <v>45664</v>
      </c>
      <c r="Z422" s="11" t="s">
        <v>4823</v>
      </c>
      <c r="AA422" s="15">
        <v>0.51041666666666663</v>
      </c>
      <c r="AB422" t="str">
        <f>IF(L422="","",VLOOKUP(L422&amp;I422,Продукция!A:I,9,0))</f>
        <v>рекомендация производителя набора</v>
      </c>
      <c r="AC422" s="14">
        <v>45679</v>
      </c>
      <c r="AD422" s="11" t="s">
        <v>2676</v>
      </c>
      <c r="AE422" s="11" t="s">
        <v>4823</v>
      </c>
      <c r="AF422" t="str">
        <f>IF(AD422="","",VLOOKUP(AD422,'Сотрудники и ссылки'!A:B,2,0))</f>
        <v>Серолог</v>
      </c>
      <c r="AG422">
        <f>IF(AD422="","",VLOOKUP(AD422,'Сотрудники и ссылки'!A:C,3,0))</f>
        <v>20007746</v>
      </c>
      <c r="AH422" s="11" t="s">
        <v>2676</v>
      </c>
      <c r="AI422" t="str">
        <f>IF(AH422="","",VLOOKUP(AH422,'Сотрудники и ссылки'!A:B,2,0))</f>
        <v>Серолог</v>
      </c>
      <c r="AJ422">
        <f>IF(AH422="","",VLOOKUP(AH422,'Сотрудники и ссылки'!A:C,3,0))</f>
        <v>20007746</v>
      </c>
      <c r="AK422" s="14">
        <v>45679</v>
      </c>
      <c r="AL422" s="2">
        <f>IF(AK422="","",AK422+VLOOKUP(I422,'Вид исследования'!B:E,4,0))</f>
        <v>45680</v>
      </c>
      <c r="AM422" s="2">
        <f>IF(AK422="","",AK422+VLOOKUP(I422,'Вид исследования'!B:F,5,0))</f>
        <v>45680</v>
      </c>
      <c r="AN422" s="14">
        <v>45679</v>
      </c>
      <c r="AP422" s="11" t="s">
        <v>189</v>
      </c>
      <c r="AQ422" t="str">
        <f>IFERROR(IF(L422="","",VLOOKUP(L422&amp;I422,Продукция!A:K,11,0)),"обратитесь к админ справочника")</f>
        <v>согласно рекомендациям производителя теста</v>
      </c>
      <c r="AR422" s="11" t="s">
        <v>4823</v>
      </c>
      <c r="AS422" t="str">
        <f>IFERROR(IF(L422="","",VLOOKUP(L422&amp;I422,Продукция!A:J,10,0)),"обратитесь к админ справочника")</f>
        <v>инструкция по применению набора AI, Н5</v>
      </c>
      <c r="AT422" s="11" t="s">
        <v>4823</v>
      </c>
      <c r="AU422" s="11" t="s">
        <v>4823</v>
      </c>
      <c r="AV422" s="11" t="s">
        <v>2676</v>
      </c>
      <c r="AW422" s="11" t="s">
        <v>4824</v>
      </c>
      <c r="AX422" s="11" t="s">
        <v>941</v>
      </c>
      <c r="AY422" s="11" t="s">
        <v>2079</v>
      </c>
      <c r="AZ422" s="11">
        <v>154</v>
      </c>
      <c r="BA422" s="11">
        <v>39</v>
      </c>
      <c r="BC422" s="11" t="s">
        <v>4954</v>
      </c>
    </row>
    <row r="423" spans="1:55" x14ac:dyDescent="0.25">
      <c r="A423" t="str">
        <f t="shared" si="10"/>
        <v>С/68Вирус гриппа птиц подтипа Н5 уровень антител (ВНИИЗЖ)</v>
      </c>
      <c r="B423" t="str">
        <f>IF(E423="","",INDEX(Лаборатории!A:A,MATCH('Производственный контроль'!E423,Лаборатории!B:B,0)))</f>
        <v xml:space="preserve">КУРИНОЕ ЦАРСТВО АО </v>
      </c>
      <c r="C423" t="str">
        <f>IF(E423="","",VLOOKUP(E423,Лаборатории!B:D,3,0))</f>
        <v>U377_CHL</v>
      </c>
      <c r="D423" s="12">
        <v>45670</v>
      </c>
      <c r="E423" s="11" t="s">
        <v>793</v>
      </c>
      <c r="F423" s="11" t="s">
        <v>544</v>
      </c>
      <c r="G423" s="11" t="s">
        <v>603</v>
      </c>
      <c r="H423" s="11" t="s">
        <v>312</v>
      </c>
      <c r="I423" s="11" t="s">
        <v>3437</v>
      </c>
      <c r="J423" t="str">
        <f>IF(L423="","",VLOOKUP(L423,Продукция!B:D,3,0))</f>
        <v>Биологический_материал</v>
      </c>
      <c r="K423" t="str">
        <f>IF(L423="","",VLOOKUP(L423,Продукция!B:C,2,0))</f>
        <v>Сыворотка крови</v>
      </c>
      <c r="L423" s="151" t="s">
        <v>302</v>
      </c>
      <c r="M423">
        <f>IF(L423="","",VLOOKUP(L423,Продукция!B:L,11,0))</f>
        <v>0</v>
      </c>
      <c r="N423" s="11" t="s">
        <v>873</v>
      </c>
      <c r="P423" s="11" t="s">
        <v>340</v>
      </c>
      <c r="Q423" s="11" t="s">
        <v>854</v>
      </c>
      <c r="R423" s="153" t="s">
        <v>4943</v>
      </c>
      <c r="S423" s="11">
        <v>20</v>
      </c>
      <c r="T423" s="11" t="s">
        <v>4953</v>
      </c>
      <c r="V423" s="14">
        <v>45665</v>
      </c>
      <c r="Z423" s="11" t="s">
        <v>4823</v>
      </c>
      <c r="AA423" s="15">
        <v>0.51041666666666663</v>
      </c>
      <c r="AB423" t="str">
        <f>IF(L423="","",VLOOKUP(L423&amp;I423,Продукция!A:I,9,0))</f>
        <v>рекомендация производителя набора</v>
      </c>
      <c r="AC423" s="14">
        <v>45679</v>
      </c>
      <c r="AD423" s="11" t="s">
        <v>2676</v>
      </c>
      <c r="AE423" s="11" t="s">
        <v>4823</v>
      </c>
      <c r="AF423" t="str">
        <f>IF(AD423="","",VLOOKUP(AD423,'Сотрудники и ссылки'!A:B,2,0))</f>
        <v>Серолог</v>
      </c>
      <c r="AG423">
        <f>IF(AD423="","",VLOOKUP(AD423,'Сотрудники и ссылки'!A:C,3,0))</f>
        <v>20007746</v>
      </c>
      <c r="AH423" s="11" t="s">
        <v>2676</v>
      </c>
      <c r="AI423" t="str">
        <f>IF(AH423="","",VLOOKUP(AH423,'Сотрудники и ссылки'!A:B,2,0))</f>
        <v>Серолог</v>
      </c>
      <c r="AJ423">
        <f>IF(AH423="","",VLOOKUP(AH423,'Сотрудники и ссылки'!A:C,3,0))</f>
        <v>20007746</v>
      </c>
      <c r="AK423" s="14">
        <v>45679</v>
      </c>
      <c r="AL423" s="2">
        <f>IF(AK423="","",AK423+VLOOKUP(I423,'Вид исследования'!B:E,4,0))</f>
        <v>45680</v>
      </c>
      <c r="AM423" s="2">
        <f>IF(AK423="","",AK423+VLOOKUP(I423,'Вид исследования'!B:F,5,0))</f>
        <v>45680</v>
      </c>
      <c r="AN423" s="14">
        <v>45679</v>
      </c>
      <c r="AP423" s="11" t="s">
        <v>189</v>
      </c>
      <c r="AQ423" t="str">
        <f>IFERROR(IF(L423="","",VLOOKUP(L423&amp;I423,Продукция!A:K,11,0)),"обратитесь к админ справочника")</f>
        <v>согласно рекомендациям производителя теста</v>
      </c>
      <c r="AR423" s="11" t="s">
        <v>4823</v>
      </c>
      <c r="AS423" t="str">
        <f>IFERROR(IF(L423="","",VLOOKUP(L423&amp;I423,Продукция!A:J,10,0)),"обратитесь к админ справочника")</f>
        <v>инструкция по применению набора AI, Н5</v>
      </c>
      <c r="AT423" s="11" t="s">
        <v>4823</v>
      </c>
      <c r="AU423" s="11" t="s">
        <v>4823</v>
      </c>
      <c r="AV423" s="11" t="s">
        <v>2676</v>
      </c>
      <c r="AW423" s="11" t="s">
        <v>4824</v>
      </c>
      <c r="AX423" s="11" t="s">
        <v>941</v>
      </c>
      <c r="AY423" s="11" t="s">
        <v>2086</v>
      </c>
      <c r="AZ423" s="11">
        <v>154</v>
      </c>
      <c r="BA423" s="11">
        <v>40</v>
      </c>
      <c r="BC423" s="11" t="s">
        <v>4954</v>
      </c>
    </row>
    <row r="424" spans="1:55" x14ac:dyDescent="0.25">
      <c r="A424" t="str">
        <f t="shared" si="10"/>
        <v>С/68Вирус гриппа птиц подтипа Н5 уровень антител (ВНИИЗЖ)</v>
      </c>
      <c r="B424" t="str">
        <f>IF(E424="","",INDEX(Лаборатории!A:A,MATCH('Производственный контроль'!E424,Лаборатории!B:B,0)))</f>
        <v xml:space="preserve">КУРИНОЕ ЦАРСТВО АО </v>
      </c>
      <c r="C424" t="str">
        <f>IF(E424="","",VLOOKUP(E424,Лаборатории!B:D,3,0))</f>
        <v>U377_CHL</v>
      </c>
      <c r="D424" s="12">
        <v>45670</v>
      </c>
      <c r="E424" s="11" t="s">
        <v>793</v>
      </c>
      <c r="F424" s="11" t="s">
        <v>544</v>
      </c>
      <c r="G424" s="11" t="s">
        <v>603</v>
      </c>
      <c r="H424" s="11" t="s">
        <v>312</v>
      </c>
      <c r="I424" s="11" t="s">
        <v>3437</v>
      </c>
      <c r="J424" t="str">
        <f>IF(L424="","",VLOOKUP(L424,Продукция!B:D,3,0))</f>
        <v>Биологический_материал</v>
      </c>
      <c r="K424" t="str">
        <f>IF(L424="","",VLOOKUP(L424,Продукция!B:C,2,0))</f>
        <v>Сыворотка крови</v>
      </c>
      <c r="L424" s="151" t="s">
        <v>302</v>
      </c>
      <c r="M424">
        <f>IF(L424="","",VLOOKUP(L424,Продукция!B:L,11,0))</f>
        <v>0</v>
      </c>
      <c r="N424" s="11" t="s">
        <v>873</v>
      </c>
      <c r="P424" s="11" t="s">
        <v>340</v>
      </c>
      <c r="Q424" s="11" t="s">
        <v>854</v>
      </c>
      <c r="R424" s="153" t="s">
        <v>4944</v>
      </c>
      <c r="S424" s="11">
        <v>20</v>
      </c>
      <c r="T424" s="11" t="s">
        <v>4953</v>
      </c>
      <c r="V424" s="14">
        <v>45665</v>
      </c>
      <c r="Z424" s="11" t="s">
        <v>4823</v>
      </c>
      <c r="AA424" s="15">
        <v>0.51041666666666663</v>
      </c>
      <c r="AB424" t="str">
        <f>IF(L424="","",VLOOKUP(L424&amp;I424,Продукция!A:I,9,0))</f>
        <v>рекомендация производителя набора</v>
      </c>
      <c r="AC424" s="14">
        <v>45679</v>
      </c>
      <c r="AD424" s="11" t="s">
        <v>2676</v>
      </c>
      <c r="AE424" s="11" t="s">
        <v>4823</v>
      </c>
      <c r="AF424" t="str">
        <f>IF(AD424="","",VLOOKUP(AD424,'Сотрудники и ссылки'!A:B,2,0))</f>
        <v>Серолог</v>
      </c>
      <c r="AG424">
        <f>IF(AD424="","",VLOOKUP(AD424,'Сотрудники и ссылки'!A:C,3,0))</f>
        <v>20007746</v>
      </c>
      <c r="AH424" s="11" t="s">
        <v>2676</v>
      </c>
      <c r="AI424" t="str">
        <f>IF(AH424="","",VLOOKUP(AH424,'Сотрудники и ссылки'!A:B,2,0))</f>
        <v>Серолог</v>
      </c>
      <c r="AJ424">
        <f>IF(AH424="","",VLOOKUP(AH424,'Сотрудники и ссылки'!A:C,3,0))</f>
        <v>20007746</v>
      </c>
      <c r="AK424" s="14">
        <v>45679</v>
      </c>
      <c r="AL424" s="2">
        <f>IF(AK424="","",AK424+VLOOKUP(I424,'Вид исследования'!B:E,4,0))</f>
        <v>45680</v>
      </c>
      <c r="AM424" s="2">
        <f>IF(AK424="","",AK424+VLOOKUP(I424,'Вид исследования'!B:F,5,0))</f>
        <v>45680</v>
      </c>
      <c r="AN424" s="14">
        <v>45679</v>
      </c>
      <c r="AP424" s="11" t="s">
        <v>189</v>
      </c>
      <c r="AQ424" t="str">
        <f>IFERROR(IF(L424="","",VLOOKUP(L424&amp;I424,Продукция!A:K,11,0)),"обратитесь к админ справочника")</f>
        <v>согласно рекомендациям производителя теста</v>
      </c>
      <c r="AR424" s="11" t="s">
        <v>4823</v>
      </c>
      <c r="AS424" t="str">
        <f>IFERROR(IF(L424="","",VLOOKUP(L424&amp;I424,Продукция!A:J,10,0)),"обратитесь к админ справочника")</f>
        <v>инструкция по применению набора AI, Н5</v>
      </c>
      <c r="AT424" s="11" t="s">
        <v>4823</v>
      </c>
      <c r="AU424" s="11" t="s">
        <v>4823</v>
      </c>
      <c r="AV424" s="11" t="s">
        <v>2676</v>
      </c>
      <c r="AW424" s="11" t="s">
        <v>4824</v>
      </c>
      <c r="AX424" s="11" t="s">
        <v>941</v>
      </c>
      <c r="AY424" s="11" t="s">
        <v>2087</v>
      </c>
      <c r="AZ424" s="11">
        <v>154</v>
      </c>
      <c r="BA424" s="11">
        <v>40</v>
      </c>
      <c r="BC424" s="11" t="s">
        <v>4954</v>
      </c>
    </row>
    <row r="425" spans="1:55" x14ac:dyDescent="0.25">
      <c r="A425" t="str">
        <f t="shared" si="10"/>
        <v>С/68Вирус гриппа птиц подтипа Н5 уровень антител (ВНИИЗЖ)</v>
      </c>
      <c r="B425" t="str">
        <f>IF(E425="","",INDEX(Лаборатории!A:A,MATCH('Производственный контроль'!E425,Лаборатории!B:B,0)))</f>
        <v xml:space="preserve">КУРИНОЕ ЦАРСТВО АО </v>
      </c>
      <c r="C425" t="str">
        <f>IF(E425="","",VLOOKUP(E425,Лаборатории!B:D,3,0))</f>
        <v>U377_CHL</v>
      </c>
      <c r="D425" s="12">
        <v>45670</v>
      </c>
      <c r="E425" s="11" t="s">
        <v>793</v>
      </c>
      <c r="F425" s="11" t="s">
        <v>544</v>
      </c>
      <c r="G425" s="11" t="s">
        <v>603</v>
      </c>
      <c r="H425" s="11" t="s">
        <v>312</v>
      </c>
      <c r="I425" s="11" t="s">
        <v>3437</v>
      </c>
      <c r="J425" t="str">
        <f>IF(L425="","",VLOOKUP(L425,Продукция!B:D,3,0))</f>
        <v>Биологический_материал</v>
      </c>
      <c r="K425" t="str">
        <f>IF(L425="","",VLOOKUP(L425,Продукция!B:C,2,0))</f>
        <v>Сыворотка крови</v>
      </c>
      <c r="L425" s="151" t="s">
        <v>302</v>
      </c>
      <c r="M425">
        <f>IF(L425="","",VLOOKUP(L425,Продукция!B:L,11,0))</f>
        <v>0</v>
      </c>
      <c r="N425" s="11" t="s">
        <v>873</v>
      </c>
      <c r="P425" s="11" t="s">
        <v>340</v>
      </c>
      <c r="Q425" s="11" t="s">
        <v>854</v>
      </c>
      <c r="R425" s="153" t="s">
        <v>4947</v>
      </c>
      <c r="S425" s="11">
        <v>20</v>
      </c>
      <c r="T425" s="11" t="s">
        <v>4953</v>
      </c>
      <c r="V425" s="14">
        <v>45666</v>
      </c>
      <c r="Z425" s="11" t="s">
        <v>4823</v>
      </c>
      <c r="AA425" s="15">
        <v>0.51041666666666663</v>
      </c>
      <c r="AB425" t="str">
        <f>IF(L425="","",VLOOKUP(L425&amp;I425,Продукция!A:I,9,0))</f>
        <v>рекомендация производителя набора</v>
      </c>
      <c r="AC425" s="14">
        <v>45679</v>
      </c>
      <c r="AD425" s="11" t="s">
        <v>2676</v>
      </c>
      <c r="AE425" s="11" t="s">
        <v>4823</v>
      </c>
      <c r="AF425" t="str">
        <f>IF(AD425="","",VLOOKUP(AD425,'Сотрудники и ссылки'!A:B,2,0))</f>
        <v>Серолог</v>
      </c>
      <c r="AG425">
        <f>IF(AD425="","",VLOOKUP(AD425,'Сотрудники и ссылки'!A:C,3,0))</f>
        <v>20007746</v>
      </c>
      <c r="AH425" s="11" t="s">
        <v>2676</v>
      </c>
      <c r="AI425" t="str">
        <f>IF(AH425="","",VLOOKUP(AH425,'Сотрудники и ссылки'!A:B,2,0))</f>
        <v>Серолог</v>
      </c>
      <c r="AJ425">
        <f>IF(AH425="","",VLOOKUP(AH425,'Сотрудники и ссылки'!A:C,3,0))</f>
        <v>20007746</v>
      </c>
      <c r="AK425" s="14">
        <v>45679</v>
      </c>
      <c r="AL425" s="2">
        <f>IF(AK425="","",AK425+VLOOKUP(I425,'Вид исследования'!B:E,4,0))</f>
        <v>45680</v>
      </c>
      <c r="AM425" s="2">
        <f>IF(AK425="","",AK425+VLOOKUP(I425,'Вид исследования'!B:F,5,0))</f>
        <v>45680</v>
      </c>
      <c r="AN425" s="14">
        <v>45679</v>
      </c>
      <c r="AP425" s="11" t="s">
        <v>189</v>
      </c>
      <c r="AQ425" t="str">
        <f>IFERROR(IF(L425="","",VLOOKUP(L425&amp;I425,Продукция!A:K,11,0)),"обратитесь к админ справочника")</f>
        <v>согласно рекомендациям производителя теста</v>
      </c>
      <c r="AR425" s="11" t="s">
        <v>4823</v>
      </c>
      <c r="AS425" t="str">
        <f>IFERROR(IF(L425="","",VLOOKUP(L425&amp;I425,Продукция!A:J,10,0)),"обратитесь к админ справочника")</f>
        <v>инструкция по применению набора AI, Н5</v>
      </c>
      <c r="AT425" s="11" t="s">
        <v>4823</v>
      </c>
      <c r="AU425" s="11" t="s">
        <v>4823</v>
      </c>
      <c r="AV425" s="11" t="s">
        <v>2676</v>
      </c>
      <c r="AW425" s="11" t="s">
        <v>4824</v>
      </c>
      <c r="AX425" s="11" t="s">
        <v>941</v>
      </c>
      <c r="AY425" s="11" t="s">
        <v>2090</v>
      </c>
      <c r="AZ425" s="11">
        <v>154</v>
      </c>
      <c r="BA425" s="11">
        <v>40</v>
      </c>
      <c r="BC425" s="11" t="s">
        <v>4954</v>
      </c>
    </row>
    <row r="426" spans="1:55" x14ac:dyDescent="0.25">
      <c r="A426" t="str">
        <f t="shared" si="10"/>
        <v>С/68Вирус гриппа птиц подтипа Н5 уровень антител (ВНИИЗЖ)</v>
      </c>
      <c r="B426" t="str">
        <f>IF(E426="","",INDEX(Лаборатории!A:A,MATCH('Производственный контроль'!E426,Лаборатории!B:B,0)))</f>
        <v xml:space="preserve">КУРИНОЕ ЦАРСТВО АО </v>
      </c>
      <c r="C426" t="str">
        <f>IF(E426="","",VLOOKUP(E426,Лаборатории!B:D,3,0))</f>
        <v>U377_CHL</v>
      </c>
      <c r="D426" s="12">
        <v>45670</v>
      </c>
      <c r="E426" s="11" t="s">
        <v>793</v>
      </c>
      <c r="F426" s="11" t="s">
        <v>544</v>
      </c>
      <c r="G426" s="11" t="s">
        <v>603</v>
      </c>
      <c r="H426" s="11" t="s">
        <v>312</v>
      </c>
      <c r="I426" s="11" t="s">
        <v>3437</v>
      </c>
      <c r="J426" t="str">
        <f>IF(L426="","",VLOOKUP(L426,Продукция!B:D,3,0))</f>
        <v>Биологический_материал</v>
      </c>
      <c r="K426" t="str">
        <f>IF(L426="","",VLOOKUP(L426,Продукция!B:C,2,0))</f>
        <v>Сыворотка крови</v>
      </c>
      <c r="L426" s="151" t="s">
        <v>302</v>
      </c>
      <c r="M426">
        <f>IF(L426="","",VLOOKUP(L426,Продукция!B:L,11,0))</f>
        <v>0</v>
      </c>
      <c r="N426" s="11" t="s">
        <v>873</v>
      </c>
      <c r="P426" s="11" t="s">
        <v>340</v>
      </c>
      <c r="Q426" s="11" t="s">
        <v>854</v>
      </c>
      <c r="R426" s="153" t="s">
        <v>4950</v>
      </c>
      <c r="S426" s="11">
        <v>20</v>
      </c>
      <c r="T426" s="11" t="s">
        <v>4953</v>
      </c>
      <c r="V426" s="14">
        <v>45666</v>
      </c>
      <c r="Z426" s="11" t="s">
        <v>4823</v>
      </c>
      <c r="AA426" s="15">
        <v>0.51041666666666663</v>
      </c>
      <c r="AB426" t="str">
        <f>IF(L426="","",VLOOKUP(L426&amp;I426,Продукция!A:I,9,0))</f>
        <v>рекомендация производителя набора</v>
      </c>
      <c r="AC426" s="14">
        <v>45679</v>
      </c>
      <c r="AD426" s="11" t="s">
        <v>2676</v>
      </c>
      <c r="AE426" s="11" t="s">
        <v>4823</v>
      </c>
      <c r="AF426" t="str">
        <f>IF(AD426="","",VLOOKUP(AD426,'Сотрудники и ссылки'!A:B,2,0))</f>
        <v>Серолог</v>
      </c>
      <c r="AG426">
        <f>IF(AD426="","",VLOOKUP(AD426,'Сотрудники и ссылки'!A:C,3,0))</f>
        <v>20007746</v>
      </c>
      <c r="AH426" s="11" t="s">
        <v>2676</v>
      </c>
      <c r="AI426" t="str">
        <f>IF(AH426="","",VLOOKUP(AH426,'Сотрудники и ссылки'!A:B,2,0))</f>
        <v>Серолог</v>
      </c>
      <c r="AJ426">
        <f>IF(AH426="","",VLOOKUP(AH426,'Сотрудники и ссылки'!A:C,3,0))</f>
        <v>20007746</v>
      </c>
      <c r="AK426" s="14">
        <v>45679</v>
      </c>
      <c r="AL426" s="2">
        <f>IF(AK426="","",AK426+VLOOKUP(I426,'Вид исследования'!B:E,4,0))</f>
        <v>45680</v>
      </c>
      <c r="AM426" s="2">
        <f>IF(AK426="","",AK426+VLOOKUP(I426,'Вид исследования'!B:F,5,0))</f>
        <v>45680</v>
      </c>
      <c r="AN426" s="14">
        <v>45679</v>
      </c>
      <c r="AP426" s="11" t="s">
        <v>189</v>
      </c>
      <c r="AQ426" t="str">
        <f>IFERROR(IF(L426="","",VLOOKUP(L426&amp;I426,Продукция!A:K,11,0)),"обратитесь к админ справочника")</f>
        <v>согласно рекомендациям производителя теста</v>
      </c>
      <c r="AR426" s="11" t="s">
        <v>4823</v>
      </c>
      <c r="AS426" t="str">
        <f>IFERROR(IF(L426="","",VLOOKUP(L426&amp;I426,Продукция!A:J,10,0)),"обратитесь к админ справочника")</f>
        <v>инструкция по применению набора AI, Н5</v>
      </c>
      <c r="AT426" s="11" t="s">
        <v>4823</v>
      </c>
      <c r="AU426" s="11" t="s">
        <v>4823</v>
      </c>
      <c r="AV426" s="11" t="s">
        <v>2676</v>
      </c>
      <c r="AW426" s="11" t="s">
        <v>4824</v>
      </c>
      <c r="AX426" s="11" t="s">
        <v>941</v>
      </c>
      <c r="AY426" s="11" t="s">
        <v>2093</v>
      </c>
      <c r="AZ426" s="11">
        <v>154</v>
      </c>
      <c r="BA426" s="11">
        <v>39</v>
      </c>
      <c r="BC426" s="11" t="s">
        <v>4954</v>
      </c>
    </row>
    <row r="427" spans="1:55" x14ac:dyDescent="0.25">
      <c r="A427" t="str">
        <f t="shared" si="10"/>
        <v>С/67Вирус гриппа птиц подтипа H9 уровень антител (ВНИИЗЖ)</v>
      </c>
      <c r="B427" t="str">
        <f>IF(E427="","",INDEX(Лаборатории!A:A,MATCH('Производственный контроль'!E427,Лаборатории!B:B,0)))</f>
        <v xml:space="preserve">КУРИНОЕ ЦАРСТВО АО </v>
      </c>
      <c r="C427" t="str">
        <f>IF(E427="","",VLOOKUP(E427,Лаборатории!B:D,3,0))</f>
        <v>U377_CHL</v>
      </c>
      <c r="D427" s="12">
        <v>45670</v>
      </c>
      <c r="E427" s="11" t="s">
        <v>793</v>
      </c>
      <c r="F427" s="11" t="s">
        <v>544</v>
      </c>
      <c r="G427" s="11" t="s">
        <v>565</v>
      </c>
      <c r="H427" s="11" t="s">
        <v>312</v>
      </c>
      <c r="I427" s="11" t="s">
        <v>3435</v>
      </c>
      <c r="J427" t="str">
        <f>IF(L427="","",VLOOKUP(L427,Продукция!B:D,3,0))</f>
        <v>Биологический_материал</v>
      </c>
      <c r="K427" t="str">
        <f>IF(L427="","",VLOOKUP(L427,Продукция!B:C,2,0))</f>
        <v>Сыворотка крови</v>
      </c>
      <c r="L427" s="151" t="s">
        <v>302</v>
      </c>
      <c r="M427">
        <f>IF(L427="","",VLOOKUP(L427,Продукция!B:L,11,0))</f>
        <v>0</v>
      </c>
      <c r="N427" s="11" t="s">
        <v>873</v>
      </c>
      <c r="P427" s="11" t="s">
        <v>340</v>
      </c>
      <c r="Q427" s="11" t="s">
        <v>854</v>
      </c>
      <c r="R427" s="153" t="s">
        <v>4955</v>
      </c>
      <c r="S427" s="11">
        <v>20</v>
      </c>
      <c r="T427" s="11" t="s">
        <v>4932</v>
      </c>
      <c r="V427" s="14">
        <v>45654</v>
      </c>
      <c r="Z427" s="11" t="s">
        <v>4823</v>
      </c>
      <c r="AA427" s="15">
        <v>0.43055555555555558</v>
      </c>
      <c r="AB427" t="str">
        <f>IF(L427="","",VLOOKUP(L427&amp;I427,Продукция!A:I,9,0))</f>
        <v>рекомендация производителя набора</v>
      </c>
      <c r="AC427" s="14">
        <v>45672</v>
      </c>
      <c r="AD427" s="11" t="s">
        <v>2673</v>
      </c>
      <c r="AE427" s="11" t="s">
        <v>4823</v>
      </c>
      <c r="AF427" t="str">
        <f>IF(AD427="","",VLOOKUP(AD427,'Сотрудники и ссылки'!A:B,2,0))</f>
        <v>Серолог</v>
      </c>
      <c r="AG427">
        <f>IF(AD427="","",VLOOKUP(AD427,'Сотрудники и ссылки'!A:C,3,0))</f>
        <v>20001771</v>
      </c>
      <c r="AH427" s="11" t="s">
        <v>2673</v>
      </c>
      <c r="AI427" t="str">
        <f>IF(AH427="","",VLOOKUP(AH427,'Сотрудники и ссылки'!A:B,2,0))</f>
        <v>Серолог</v>
      </c>
      <c r="AJ427">
        <f>IF(AH427="","",VLOOKUP(AH427,'Сотрудники и ссылки'!A:C,3,0))</f>
        <v>20001771</v>
      </c>
      <c r="AK427" s="14">
        <v>45672</v>
      </c>
      <c r="AL427" s="2">
        <f>IF(AK427="","",AK427+VLOOKUP(I427,'Вид исследования'!B:E,4,0))</f>
        <v>45673</v>
      </c>
      <c r="AM427" s="2">
        <f>IF(AK427="","",AK427+VLOOKUP(I427,'Вид исследования'!B:F,5,0))</f>
        <v>45673</v>
      </c>
      <c r="AN427" s="14">
        <v>45672</v>
      </c>
      <c r="AP427" s="11" t="s">
        <v>189</v>
      </c>
      <c r="AQ427" t="str">
        <f>IFERROR(IF(L427="","",VLOOKUP(L427&amp;I427,Продукция!A:K,11,0)),"обратитесь к админ справочника")</f>
        <v>согласно рекомендациям производителя теста</v>
      </c>
      <c r="AR427" s="11" t="s">
        <v>4823</v>
      </c>
      <c r="AS427" t="str">
        <f>IFERROR(IF(L427="","",VLOOKUP(L427&amp;I427,Продукция!A:J,10,0)),"обратитесь к админ справочника")</f>
        <v>инструкция по применению набора AI, Н9</v>
      </c>
      <c r="AT427" s="11" t="s">
        <v>4823</v>
      </c>
      <c r="AU427" s="11" t="s">
        <v>4823</v>
      </c>
      <c r="AV427" s="11" t="s">
        <v>2673</v>
      </c>
      <c r="AW427" s="11" t="s">
        <v>4824</v>
      </c>
      <c r="AX427" s="11" t="s">
        <v>565</v>
      </c>
      <c r="AY427" s="11" t="s">
        <v>1256</v>
      </c>
      <c r="AZ427" s="11">
        <v>153</v>
      </c>
      <c r="BA427" s="11">
        <v>1</v>
      </c>
      <c r="BC427" s="11" t="s">
        <v>4933</v>
      </c>
    </row>
    <row r="428" spans="1:55" x14ac:dyDescent="0.25">
      <c r="A428" t="str">
        <f t="shared" si="10"/>
        <v>С/67Вирус гриппа птиц подтипа Н5 уровень антител (ВНИИЗЖ)</v>
      </c>
      <c r="B428" t="str">
        <f>IF(E428="","",INDEX(Лаборатории!A:A,MATCH('Производственный контроль'!E428,Лаборатории!B:B,0)))</f>
        <v xml:space="preserve">КУРИНОЕ ЦАРСТВО АО </v>
      </c>
      <c r="C428" t="str">
        <f>IF(E428="","",VLOOKUP(E428,Лаборатории!B:D,3,0))</f>
        <v>U377_CHL</v>
      </c>
      <c r="D428" s="12">
        <v>45670</v>
      </c>
      <c r="E428" s="11" t="s">
        <v>793</v>
      </c>
      <c r="F428" s="11" t="s">
        <v>544</v>
      </c>
      <c r="G428" s="11" t="s">
        <v>565</v>
      </c>
      <c r="H428" s="11" t="s">
        <v>312</v>
      </c>
      <c r="I428" s="11" t="s">
        <v>3437</v>
      </c>
      <c r="J428" t="str">
        <f>IF(L428="","",VLOOKUP(L428,Продукция!B:D,3,0))</f>
        <v>Биологический_материал</v>
      </c>
      <c r="K428" t="str">
        <f>IF(L428="","",VLOOKUP(L428,Продукция!B:C,2,0))</f>
        <v>Сыворотка крови</v>
      </c>
      <c r="L428" s="151" t="s">
        <v>302</v>
      </c>
      <c r="M428">
        <f>IF(L428="","",VLOOKUP(L428,Продукция!B:L,11,0))</f>
        <v>0</v>
      </c>
      <c r="N428" s="11" t="s">
        <v>873</v>
      </c>
      <c r="P428" s="11" t="s">
        <v>340</v>
      </c>
      <c r="Q428" s="11" t="s">
        <v>854</v>
      </c>
      <c r="R428" s="153" t="s">
        <v>4955</v>
      </c>
      <c r="S428" s="11">
        <v>20</v>
      </c>
      <c r="T428" s="11" t="s">
        <v>4932</v>
      </c>
      <c r="V428" s="14">
        <v>45654</v>
      </c>
      <c r="Z428" s="11" t="s">
        <v>4823</v>
      </c>
      <c r="AA428" s="15">
        <v>0.43055555555555558</v>
      </c>
      <c r="AB428" t="str">
        <f>IF(L428="","",VLOOKUP(L428&amp;I428,Продукция!A:I,9,0))</f>
        <v>рекомендация производителя набора</v>
      </c>
      <c r="AC428" s="14">
        <v>45672</v>
      </c>
      <c r="AD428" s="11" t="s">
        <v>2676</v>
      </c>
      <c r="AE428" s="11" t="s">
        <v>4823</v>
      </c>
      <c r="AF428" t="str">
        <f>IF(AD428="","",VLOOKUP(AD428,'Сотрудники и ссылки'!A:B,2,0))</f>
        <v>Серолог</v>
      </c>
      <c r="AG428">
        <f>IF(AD428="","",VLOOKUP(AD428,'Сотрудники и ссылки'!A:C,3,0))</f>
        <v>20007746</v>
      </c>
      <c r="AH428" s="11" t="s">
        <v>2676</v>
      </c>
      <c r="AI428" t="str">
        <f>IF(AH428="","",VLOOKUP(AH428,'Сотрудники и ссылки'!A:B,2,0))</f>
        <v>Серолог</v>
      </c>
      <c r="AJ428">
        <f>IF(AH428="","",VLOOKUP(AH428,'Сотрудники и ссылки'!A:C,3,0))</f>
        <v>20007746</v>
      </c>
      <c r="AK428" s="14">
        <v>45672</v>
      </c>
      <c r="AL428" s="2">
        <f>IF(AK428="","",AK428+VLOOKUP(I428,'Вид исследования'!B:E,4,0))</f>
        <v>45673</v>
      </c>
      <c r="AM428" s="2">
        <f>IF(AK428="","",AK428+VLOOKUP(I428,'Вид исследования'!B:F,5,0))</f>
        <v>45673</v>
      </c>
      <c r="AN428" s="14">
        <v>45672</v>
      </c>
      <c r="AP428" s="11" t="s">
        <v>189</v>
      </c>
      <c r="AQ428" t="str">
        <f>IFERROR(IF(L428="","",VLOOKUP(L428&amp;I428,Продукция!A:K,11,0)),"обратитесь к админ справочника")</f>
        <v>согласно рекомендациям производителя теста</v>
      </c>
      <c r="AR428" s="11" t="s">
        <v>4823</v>
      </c>
      <c r="AS428" t="str">
        <f>IFERROR(IF(L428="","",VLOOKUP(L428&amp;I428,Продукция!A:J,10,0)),"обратитесь к админ справочника")</f>
        <v>инструкция по применению набора AI, Н5</v>
      </c>
      <c r="AT428" s="11" t="s">
        <v>4823</v>
      </c>
      <c r="AU428" s="11" t="s">
        <v>4823</v>
      </c>
      <c r="AV428" s="11" t="s">
        <v>2676</v>
      </c>
      <c r="AW428" s="11" t="s">
        <v>4824</v>
      </c>
      <c r="AX428" s="11" t="s">
        <v>565</v>
      </c>
      <c r="AY428" s="11" t="s">
        <v>1256</v>
      </c>
      <c r="AZ428" s="11">
        <v>153</v>
      </c>
      <c r="BA428" s="11">
        <v>1</v>
      </c>
      <c r="BC428" s="11" t="s">
        <v>4933</v>
      </c>
    </row>
    <row r="429" spans="1:55" x14ac:dyDescent="0.25">
      <c r="A429" t="str">
        <f t="shared" si="10"/>
        <v>С/67Болезнь Ньюкасла уровень антител</v>
      </c>
      <c r="B429" t="str">
        <f>IF(E429="","",INDEX(Лаборатории!A:A,MATCH('Производственный контроль'!E429,Лаборатории!B:B,0)))</f>
        <v xml:space="preserve">КУРИНОЕ ЦАРСТВО АО </v>
      </c>
      <c r="C429" t="str">
        <f>IF(E429="","",VLOOKUP(E429,Лаборатории!B:D,3,0))</f>
        <v>U377_CHL</v>
      </c>
      <c r="D429" s="12">
        <v>45670</v>
      </c>
      <c r="E429" s="11" t="s">
        <v>793</v>
      </c>
      <c r="F429" s="11" t="s">
        <v>544</v>
      </c>
      <c r="G429" s="11" t="s">
        <v>565</v>
      </c>
      <c r="H429" s="11" t="s">
        <v>312</v>
      </c>
      <c r="I429" s="11" t="s">
        <v>3434</v>
      </c>
      <c r="J429" t="str">
        <f>IF(L429="","",VLOOKUP(L429,Продукция!B:D,3,0))</f>
        <v>Биологический_материал</v>
      </c>
      <c r="K429" t="str">
        <f>IF(L429="","",VLOOKUP(L429,Продукция!B:C,2,0))</f>
        <v>Сыворотка крови</v>
      </c>
      <c r="L429" s="151" t="s">
        <v>302</v>
      </c>
      <c r="M429">
        <f>IF(L429="","",VLOOKUP(L429,Продукция!B:L,11,0))</f>
        <v>0</v>
      </c>
      <c r="N429" s="11" t="s">
        <v>873</v>
      </c>
      <c r="P429" s="11" t="s">
        <v>340</v>
      </c>
      <c r="Q429" s="11" t="s">
        <v>854</v>
      </c>
      <c r="R429" s="153" t="s">
        <v>4955</v>
      </c>
      <c r="S429" s="11">
        <v>20</v>
      </c>
      <c r="T429" s="11" t="s">
        <v>4932</v>
      </c>
      <c r="V429" s="14">
        <v>45654</v>
      </c>
      <c r="Z429" s="11" t="s">
        <v>4823</v>
      </c>
      <c r="AA429" s="15">
        <v>0.43055555555555558</v>
      </c>
      <c r="AB429" t="str">
        <f>IF(L429="","",VLOOKUP(L429&amp;I429,Продукция!A:I,9,0))</f>
        <v>рекомендация производителя набора</v>
      </c>
      <c r="AC429" s="14">
        <v>45672</v>
      </c>
      <c r="AD429" s="11" t="s">
        <v>2676</v>
      </c>
      <c r="AE429" s="11" t="s">
        <v>4823</v>
      </c>
      <c r="AF429" t="str">
        <f>IF(AD429="","",VLOOKUP(AD429,'Сотрудники и ссылки'!A:B,2,0))</f>
        <v>Серолог</v>
      </c>
      <c r="AG429">
        <f>IF(AD429="","",VLOOKUP(AD429,'Сотрудники и ссылки'!A:C,3,0))</f>
        <v>20007746</v>
      </c>
      <c r="AH429" s="11" t="s">
        <v>2676</v>
      </c>
      <c r="AI429" t="str">
        <f>IF(AH429="","",VLOOKUP(AH429,'Сотрудники и ссылки'!A:B,2,0))</f>
        <v>Серолог</v>
      </c>
      <c r="AJ429">
        <f>IF(AH429="","",VLOOKUP(AH429,'Сотрудники и ссылки'!A:C,3,0))</f>
        <v>20007746</v>
      </c>
      <c r="AK429" s="14">
        <v>45672</v>
      </c>
      <c r="AL429" s="2">
        <f>IF(AK429="","",AK429+VLOOKUP(I429,'Вид исследования'!B:E,4,0))</f>
        <v>45673</v>
      </c>
      <c r="AM429" s="2">
        <f>IF(AK429="","",AK429+VLOOKUP(I429,'Вид исследования'!B:F,5,0))</f>
        <v>45673</v>
      </c>
      <c r="AN429" s="14">
        <v>45672</v>
      </c>
      <c r="AP429" s="11" t="s">
        <v>189</v>
      </c>
      <c r="AQ429" t="str">
        <f>IFERROR(IF(L429="","",VLOOKUP(L429&amp;I429,Продукция!A:K,11,0)),"обратитесь к админ справочника")</f>
        <v>согласно рекомендациям производителя теста</v>
      </c>
      <c r="AR429" s="11" t="s">
        <v>4823</v>
      </c>
      <c r="AS429" t="str">
        <f>IFERROR(IF(L429="","",VLOOKUP(L429&amp;I429,Продукция!A:J,10,0)),"обратитесь к админ справочника")</f>
        <v>инструкция по применению набора РЗГА Ньюкасла</v>
      </c>
      <c r="AT429" s="11" t="s">
        <v>4823</v>
      </c>
      <c r="AU429" s="11" t="s">
        <v>4823</v>
      </c>
      <c r="AV429" s="11" t="s">
        <v>2676</v>
      </c>
      <c r="AW429" s="11" t="s">
        <v>4824</v>
      </c>
      <c r="AX429" s="11" t="s">
        <v>565</v>
      </c>
      <c r="AY429" s="11" t="s">
        <v>1256</v>
      </c>
      <c r="AZ429" s="11">
        <v>153</v>
      </c>
      <c r="BA429" s="11">
        <v>1</v>
      </c>
      <c r="BC429" s="11" t="s">
        <v>4933</v>
      </c>
    </row>
    <row r="430" spans="1:55" x14ac:dyDescent="0.25">
      <c r="A430" t="str">
        <f t="shared" si="10"/>
        <v>С/67Вирус гриппа птиц подтипа H9 уровень антител (ВНИИЗЖ)</v>
      </c>
      <c r="B430" t="str">
        <f>IF(E430="","",INDEX(Лаборатории!A:A,MATCH('Производственный контроль'!E430,Лаборатории!B:B,0)))</f>
        <v xml:space="preserve">КУРИНОЕ ЦАРСТВО АО </v>
      </c>
      <c r="C430" t="str">
        <f>IF(E430="","",VLOOKUP(E430,Лаборатории!B:D,3,0))</f>
        <v>U377_CHL</v>
      </c>
      <c r="D430" s="12">
        <v>45670</v>
      </c>
      <c r="E430" s="11" t="s">
        <v>793</v>
      </c>
      <c r="F430" s="11" t="s">
        <v>544</v>
      </c>
      <c r="G430" s="11" t="s">
        <v>565</v>
      </c>
      <c r="H430" s="11" t="s">
        <v>312</v>
      </c>
      <c r="I430" s="11" t="s">
        <v>3435</v>
      </c>
      <c r="J430" t="str">
        <f>IF(L430="","",VLOOKUP(L430,Продукция!B:D,3,0))</f>
        <v>Биологический_материал</v>
      </c>
      <c r="K430" t="str">
        <f>IF(L430="","",VLOOKUP(L430,Продукция!B:C,2,0))</f>
        <v>Сыворотка крови</v>
      </c>
      <c r="L430" s="151" t="s">
        <v>302</v>
      </c>
      <c r="M430">
        <f>IF(L430="","",VLOOKUP(L430,Продукция!B:L,11,0))</f>
        <v>0</v>
      </c>
      <c r="N430" s="11" t="s">
        <v>873</v>
      </c>
      <c r="P430" s="11" t="s">
        <v>340</v>
      </c>
      <c r="Q430" s="11" t="s">
        <v>854</v>
      </c>
      <c r="R430" s="153" t="s">
        <v>4934</v>
      </c>
      <c r="S430" s="11">
        <v>20</v>
      </c>
      <c r="T430" s="11" t="s">
        <v>4932</v>
      </c>
      <c r="V430" s="14">
        <v>45654</v>
      </c>
      <c r="Z430" s="11" t="s">
        <v>4823</v>
      </c>
      <c r="AA430" s="15">
        <v>0.43055555555555558</v>
      </c>
      <c r="AB430" t="str">
        <f>IF(L430="","",VLOOKUP(L430&amp;I430,Продукция!A:I,9,0))</f>
        <v>рекомендация производителя набора</v>
      </c>
      <c r="AC430" s="14">
        <v>45672</v>
      </c>
      <c r="AD430" s="11" t="s">
        <v>2673</v>
      </c>
      <c r="AE430" s="11" t="s">
        <v>4823</v>
      </c>
      <c r="AF430" t="str">
        <f>IF(AD430="","",VLOOKUP(AD430,'Сотрудники и ссылки'!A:B,2,0))</f>
        <v>Серолог</v>
      </c>
      <c r="AG430">
        <f>IF(AD430="","",VLOOKUP(AD430,'Сотрудники и ссылки'!A:C,3,0))</f>
        <v>20001771</v>
      </c>
      <c r="AH430" s="11" t="s">
        <v>2673</v>
      </c>
      <c r="AI430" t="str">
        <f>IF(AH430="","",VLOOKUP(AH430,'Сотрудники и ссылки'!A:B,2,0))</f>
        <v>Серолог</v>
      </c>
      <c r="AJ430">
        <f>IF(AH430="","",VLOOKUP(AH430,'Сотрудники и ссылки'!A:C,3,0))</f>
        <v>20001771</v>
      </c>
      <c r="AK430" s="14">
        <v>45672</v>
      </c>
      <c r="AL430" s="2">
        <f>IF(AK430="","",AK430+VLOOKUP(I430,'Вид исследования'!B:E,4,0))</f>
        <v>45673</v>
      </c>
      <c r="AM430" s="2">
        <f>IF(AK430="","",AK430+VLOOKUP(I430,'Вид исследования'!B:F,5,0))</f>
        <v>45673</v>
      </c>
      <c r="AN430" s="14">
        <v>45672</v>
      </c>
      <c r="AP430" s="11" t="s">
        <v>189</v>
      </c>
      <c r="AQ430" t="str">
        <f>IFERROR(IF(L430="","",VLOOKUP(L430&amp;I430,Продукция!A:K,11,0)),"обратитесь к админ справочника")</f>
        <v>согласно рекомендациям производителя теста</v>
      </c>
      <c r="AR430" s="11" t="s">
        <v>4823</v>
      </c>
      <c r="AS430" t="str">
        <f>IFERROR(IF(L430="","",VLOOKUP(L430&amp;I430,Продукция!A:J,10,0)),"обратитесь к админ справочника")</f>
        <v>инструкция по применению набора AI, Н9</v>
      </c>
      <c r="AT430" s="11" t="s">
        <v>4823</v>
      </c>
      <c r="AU430" s="11" t="s">
        <v>4823</v>
      </c>
      <c r="AV430" s="11" t="s">
        <v>2673</v>
      </c>
      <c r="AW430" s="11" t="s">
        <v>4824</v>
      </c>
      <c r="AX430" s="11" t="s">
        <v>565</v>
      </c>
      <c r="AY430" s="11" t="s">
        <v>1271</v>
      </c>
      <c r="AZ430" s="11">
        <v>153</v>
      </c>
      <c r="BA430" s="11">
        <v>1</v>
      </c>
      <c r="BC430" s="11" t="s">
        <v>4933</v>
      </c>
    </row>
    <row r="431" spans="1:55" x14ac:dyDescent="0.25">
      <c r="A431" t="str">
        <f t="shared" si="10"/>
        <v>С/67Вирус гриппа птиц подтипа Н5 уровень антител (ВНИИЗЖ)</v>
      </c>
      <c r="B431" t="str">
        <f>IF(E431="","",INDEX(Лаборатории!A:A,MATCH('Производственный контроль'!E431,Лаборатории!B:B,0)))</f>
        <v xml:space="preserve">КУРИНОЕ ЦАРСТВО АО </v>
      </c>
      <c r="C431" t="str">
        <f>IF(E431="","",VLOOKUP(E431,Лаборатории!B:D,3,0))</f>
        <v>U377_CHL</v>
      </c>
      <c r="D431" s="12">
        <v>45670</v>
      </c>
      <c r="E431" s="11" t="s">
        <v>793</v>
      </c>
      <c r="F431" s="11" t="s">
        <v>544</v>
      </c>
      <c r="G431" s="11" t="s">
        <v>565</v>
      </c>
      <c r="H431" s="11" t="s">
        <v>312</v>
      </c>
      <c r="I431" s="11" t="s">
        <v>3437</v>
      </c>
      <c r="J431" t="str">
        <f>IF(L431="","",VLOOKUP(L431,Продукция!B:D,3,0))</f>
        <v>Биологический_материал</v>
      </c>
      <c r="K431" t="str">
        <f>IF(L431="","",VLOOKUP(L431,Продукция!B:C,2,0))</f>
        <v>Сыворотка крови</v>
      </c>
      <c r="L431" s="151" t="s">
        <v>302</v>
      </c>
      <c r="M431">
        <f>IF(L431="","",VLOOKUP(L431,Продукция!B:L,11,0))</f>
        <v>0</v>
      </c>
      <c r="N431" s="11" t="s">
        <v>873</v>
      </c>
      <c r="P431" s="11" t="s">
        <v>340</v>
      </c>
      <c r="Q431" s="11" t="s">
        <v>854</v>
      </c>
      <c r="R431" s="153" t="s">
        <v>4934</v>
      </c>
      <c r="S431" s="11">
        <v>20</v>
      </c>
      <c r="T431" s="11" t="s">
        <v>4932</v>
      </c>
      <c r="V431" s="14">
        <v>45654</v>
      </c>
      <c r="Z431" s="11" t="s">
        <v>4823</v>
      </c>
      <c r="AA431" s="15">
        <v>0.43055555555555558</v>
      </c>
      <c r="AB431" t="str">
        <f>IF(L431="","",VLOOKUP(L431&amp;I431,Продукция!A:I,9,0))</f>
        <v>рекомендация производителя набора</v>
      </c>
      <c r="AC431" s="14">
        <v>45672</v>
      </c>
      <c r="AD431" s="11" t="s">
        <v>2676</v>
      </c>
      <c r="AE431" s="11" t="s">
        <v>4823</v>
      </c>
      <c r="AF431" t="str">
        <f>IF(AD431="","",VLOOKUP(AD431,'Сотрудники и ссылки'!A:B,2,0))</f>
        <v>Серолог</v>
      </c>
      <c r="AG431">
        <f>IF(AD431="","",VLOOKUP(AD431,'Сотрудники и ссылки'!A:C,3,0))</f>
        <v>20007746</v>
      </c>
      <c r="AH431" s="11" t="s">
        <v>2676</v>
      </c>
      <c r="AI431" t="str">
        <f>IF(AH431="","",VLOOKUP(AH431,'Сотрудники и ссылки'!A:B,2,0))</f>
        <v>Серолог</v>
      </c>
      <c r="AJ431">
        <f>IF(AH431="","",VLOOKUP(AH431,'Сотрудники и ссылки'!A:C,3,0))</f>
        <v>20007746</v>
      </c>
      <c r="AK431" s="14">
        <v>45672</v>
      </c>
      <c r="AL431" s="2">
        <f>IF(AK431="","",AK431+VLOOKUP(I431,'Вид исследования'!B:E,4,0))</f>
        <v>45673</v>
      </c>
      <c r="AM431" s="2">
        <f>IF(AK431="","",AK431+VLOOKUP(I431,'Вид исследования'!B:F,5,0))</f>
        <v>45673</v>
      </c>
      <c r="AN431" s="14">
        <v>45672</v>
      </c>
      <c r="AP431" s="11" t="s">
        <v>189</v>
      </c>
      <c r="AQ431" t="str">
        <f>IFERROR(IF(L431="","",VLOOKUP(L431&amp;I431,Продукция!A:K,11,0)),"обратитесь к админ справочника")</f>
        <v>согласно рекомендациям производителя теста</v>
      </c>
      <c r="AR431" s="11" t="s">
        <v>4823</v>
      </c>
      <c r="AS431" t="str">
        <f>IFERROR(IF(L431="","",VLOOKUP(L431&amp;I431,Продукция!A:J,10,0)),"обратитесь к админ справочника")</f>
        <v>инструкция по применению набора AI, Н5</v>
      </c>
      <c r="AT431" s="11" t="s">
        <v>4823</v>
      </c>
      <c r="AU431" s="11" t="s">
        <v>4823</v>
      </c>
      <c r="AV431" s="11" t="s">
        <v>2676</v>
      </c>
      <c r="AW431" s="11" t="s">
        <v>4824</v>
      </c>
      <c r="AX431" s="11" t="s">
        <v>565</v>
      </c>
      <c r="AY431" s="11" t="s">
        <v>1271</v>
      </c>
      <c r="AZ431" s="11">
        <v>153</v>
      </c>
      <c r="BA431" s="11">
        <v>1</v>
      </c>
      <c r="BC431" s="11" t="s">
        <v>4933</v>
      </c>
    </row>
    <row r="432" spans="1:55" x14ac:dyDescent="0.25">
      <c r="A432" t="str">
        <f t="shared" si="10"/>
        <v>С/67Болезнь Ньюкасла уровень антител</v>
      </c>
      <c r="B432" t="str">
        <f>IF(E432="","",INDEX(Лаборатории!A:A,MATCH('Производственный контроль'!E432,Лаборатории!B:B,0)))</f>
        <v xml:space="preserve">КУРИНОЕ ЦАРСТВО АО </v>
      </c>
      <c r="C432" t="str">
        <f>IF(E432="","",VLOOKUP(E432,Лаборатории!B:D,3,0))</f>
        <v>U377_CHL</v>
      </c>
      <c r="D432" s="12">
        <v>45670</v>
      </c>
      <c r="E432" s="11" t="s">
        <v>793</v>
      </c>
      <c r="F432" s="11" t="s">
        <v>544</v>
      </c>
      <c r="G432" s="11" t="s">
        <v>565</v>
      </c>
      <c r="H432" s="11" t="s">
        <v>312</v>
      </c>
      <c r="I432" s="11" t="s">
        <v>3434</v>
      </c>
      <c r="J432" t="str">
        <f>IF(L432="","",VLOOKUP(L432,Продукция!B:D,3,0))</f>
        <v>Биологический_материал</v>
      </c>
      <c r="K432" t="str">
        <f>IF(L432="","",VLOOKUP(L432,Продукция!B:C,2,0))</f>
        <v>Сыворотка крови</v>
      </c>
      <c r="L432" s="151" t="s">
        <v>302</v>
      </c>
      <c r="M432">
        <f>IF(L432="","",VLOOKUP(L432,Продукция!B:L,11,0))</f>
        <v>0</v>
      </c>
      <c r="N432" s="11" t="s">
        <v>873</v>
      </c>
      <c r="P432" s="11" t="s">
        <v>340</v>
      </c>
      <c r="Q432" s="11" t="s">
        <v>854</v>
      </c>
      <c r="R432" s="153" t="s">
        <v>4934</v>
      </c>
      <c r="S432" s="11">
        <v>20</v>
      </c>
      <c r="T432" s="11" t="s">
        <v>4932</v>
      </c>
      <c r="V432" s="14">
        <v>45654</v>
      </c>
      <c r="Z432" s="11" t="s">
        <v>4823</v>
      </c>
      <c r="AA432" s="15">
        <v>0.43055555555555558</v>
      </c>
      <c r="AB432" t="str">
        <f>IF(L432="","",VLOOKUP(L432&amp;I432,Продукция!A:I,9,0))</f>
        <v>рекомендация производителя набора</v>
      </c>
      <c r="AC432" s="14">
        <v>45672</v>
      </c>
      <c r="AD432" s="11" t="s">
        <v>2676</v>
      </c>
      <c r="AE432" s="11" t="s">
        <v>4823</v>
      </c>
      <c r="AF432" t="str">
        <f>IF(AD432="","",VLOOKUP(AD432,'Сотрудники и ссылки'!A:B,2,0))</f>
        <v>Серолог</v>
      </c>
      <c r="AG432">
        <f>IF(AD432="","",VLOOKUP(AD432,'Сотрудники и ссылки'!A:C,3,0))</f>
        <v>20007746</v>
      </c>
      <c r="AH432" s="11" t="s">
        <v>2676</v>
      </c>
      <c r="AI432" t="str">
        <f>IF(AH432="","",VLOOKUP(AH432,'Сотрудники и ссылки'!A:B,2,0))</f>
        <v>Серолог</v>
      </c>
      <c r="AJ432">
        <f>IF(AH432="","",VLOOKUP(AH432,'Сотрудники и ссылки'!A:C,3,0))</f>
        <v>20007746</v>
      </c>
      <c r="AK432" s="14">
        <v>45672</v>
      </c>
      <c r="AL432" s="2">
        <f>IF(AK432="","",AK432+VLOOKUP(I432,'Вид исследования'!B:E,4,0))</f>
        <v>45673</v>
      </c>
      <c r="AM432" s="2">
        <f>IF(AK432="","",AK432+VLOOKUP(I432,'Вид исследования'!B:F,5,0))</f>
        <v>45673</v>
      </c>
      <c r="AN432" s="14">
        <v>45672</v>
      </c>
      <c r="AP432" s="11" t="s">
        <v>189</v>
      </c>
      <c r="AQ432" t="str">
        <f>IFERROR(IF(L432="","",VLOOKUP(L432&amp;I432,Продукция!A:K,11,0)),"обратитесь к админ справочника")</f>
        <v>согласно рекомендациям производителя теста</v>
      </c>
      <c r="AR432" s="11" t="s">
        <v>4823</v>
      </c>
      <c r="AS432" t="str">
        <f>IFERROR(IF(L432="","",VLOOKUP(L432&amp;I432,Продукция!A:J,10,0)),"обратитесь к админ справочника")</f>
        <v>инструкция по применению набора РЗГА Ньюкасла</v>
      </c>
      <c r="AT432" s="11" t="s">
        <v>4823</v>
      </c>
      <c r="AU432" s="11" t="s">
        <v>4823</v>
      </c>
      <c r="AV432" s="11" t="s">
        <v>2676</v>
      </c>
      <c r="AW432" s="11" t="s">
        <v>4824</v>
      </c>
      <c r="AX432" s="11" t="s">
        <v>565</v>
      </c>
      <c r="AY432" s="11" t="s">
        <v>1271</v>
      </c>
      <c r="AZ432" s="11">
        <v>153</v>
      </c>
      <c r="BA432" s="11">
        <v>1</v>
      </c>
      <c r="BC432" s="11" t="s">
        <v>4933</v>
      </c>
    </row>
    <row r="433" spans="1:55" x14ac:dyDescent="0.25">
      <c r="A433" t="str">
        <f t="shared" si="10"/>
        <v>С/87Вирус гриппа птиц подтипа H9 уровень антител (ВНИИЗЖ)</v>
      </c>
      <c r="B433" t="str">
        <f>IF(E433="","",INDEX(Лаборатории!A:A,MATCH('Производственный контроль'!E433,Лаборатории!B:B,0)))</f>
        <v xml:space="preserve">КУРИНОЕ ЦАРСТВО АО </v>
      </c>
      <c r="C433" t="str">
        <f>IF(E433="","",VLOOKUP(E433,Лаборатории!B:D,3,0))</f>
        <v>U377_CHL</v>
      </c>
      <c r="D433" s="12">
        <v>45673</v>
      </c>
      <c r="E433" s="11" t="s">
        <v>793</v>
      </c>
      <c r="F433" s="11" t="s">
        <v>544</v>
      </c>
      <c r="G433" s="11" t="s">
        <v>565</v>
      </c>
      <c r="H433" s="11" t="s">
        <v>312</v>
      </c>
      <c r="I433" s="11" t="s">
        <v>3435</v>
      </c>
      <c r="J433" t="str">
        <f>IF(L433="","",VLOOKUP(L433,Продукция!B:D,3,0))</f>
        <v>Биологический_материал</v>
      </c>
      <c r="K433" t="str">
        <f>IF(L433="","",VLOOKUP(L433,Продукция!B:C,2,0))</f>
        <v>Сыворотка крови</v>
      </c>
      <c r="L433" s="151" t="s">
        <v>302</v>
      </c>
      <c r="M433">
        <f>IF(L433="","",VLOOKUP(L433,Продукция!B:L,11,0))</f>
        <v>0</v>
      </c>
      <c r="N433" s="11" t="s">
        <v>873</v>
      </c>
      <c r="P433" s="11" t="s">
        <v>340</v>
      </c>
      <c r="Q433" s="11" t="s">
        <v>854</v>
      </c>
      <c r="R433" s="153" t="s">
        <v>4956</v>
      </c>
      <c r="S433" s="11">
        <v>20</v>
      </c>
      <c r="T433" s="11" t="s">
        <v>4957</v>
      </c>
      <c r="V433" s="14">
        <v>45663</v>
      </c>
      <c r="Z433" s="11" t="s">
        <v>4823</v>
      </c>
      <c r="AA433" s="15">
        <v>0.41666666666666669</v>
      </c>
      <c r="AB433" t="str">
        <f>IF(L433="","",VLOOKUP(L433&amp;I433,Продукция!A:I,9,0))</f>
        <v>рекомендация производителя набора</v>
      </c>
      <c r="AC433" s="14">
        <v>45679</v>
      </c>
      <c r="AD433" s="11" t="s">
        <v>2673</v>
      </c>
      <c r="AE433" s="11" t="s">
        <v>4823</v>
      </c>
      <c r="AF433" t="str">
        <f>IF(AD433="","",VLOOKUP(AD433,'Сотрудники и ссылки'!A:B,2,0))</f>
        <v>Серолог</v>
      </c>
      <c r="AG433">
        <f>IF(AD433="","",VLOOKUP(AD433,'Сотрудники и ссылки'!A:C,3,0))</f>
        <v>20001771</v>
      </c>
      <c r="AH433" s="11" t="s">
        <v>2673</v>
      </c>
      <c r="AI433" t="str">
        <f>IF(AH433="","",VLOOKUP(AH433,'Сотрудники и ссылки'!A:B,2,0))</f>
        <v>Серолог</v>
      </c>
      <c r="AJ433">
        <f>IF(AH433="","",VLOOKUP(AH433,'Сотрудники и ссылки'!A:C,3,0))</f>
        <v>20001771</v>
      </c>
      <c r="AK433" s="14">
        <v>45679</v>
      </c>
      <c r="AL433" s="2">
        <f>IF(AK433="","",AK433+VLOOKUP(I433,'Вид исследования'!B:E,4,0))</f>
        <v>45680</v>
      </c>
      <c r="AM433" s="2">
        <f>IF(AK433="","",AK433+VLOOKUP(I433,'Вид исследования'!B:F,5,0))</f>
        <v>45680</v>
      </c>
      <c r="AN433" s="14">
        <v>45679</v>
      </c>
      <c r="AP433" s="11" t="s">
        <v>189</v>
      </c>
      <c r="AQ433" t="str">
        <f>IFERROR(IF(L433="","",VLOOKUP(L433&amp;I433,Продукция!A:K,11,0)),"обратитесь к админ справочника")</f>
        <v>согласно рекомендациям производителя теста</v>
      </c>
      <c r="AR433" s="11" t="s">
        <v>4823</v>
      </c>
      <c r="AS433" t="str">
        <f>IFERROR(IF(L433="","",VLOOKUP(L433&amp;I433,Продукция!A:J,10,0)),"обратитесь к админ справочника")</f>
        <v>инструкция по применению набора AI, Н9</v>
      </c>
      <c r="AT433" s="11" t="s">
        <v>4823</v>
      </c>
      <c r="AU433" s="11" t="s">
        <v>4823</v>
      </c>
      <c r="AV433" s="11" t="s">
        <v>2673</v>
      </c>
      <c r="AW433" s="11" t="s">
        <v>4824</v>
      </c>
      <c r="AX433" s="11" t="s">
        <v>565</v>
      </c>
      <c r="AY433" s="11" t="s">
        <v>1305</v>
      </c>
      <c r="AZ433" s="11">
        <v>153</v>
      </c>
      <c r="BA433" s="11">
        <v>1</v>
      </c>
      <c r="BC433" s="11" t="s">
        <v>4958</v>
      </c>
    </row>
    <row r="434" spans="1:55" x14ac:dyDescent="0.25">
      <c r="A434" t="str">
        <f t="shared" si="10"/>
        <v>С/87Вирус гриппа птиц подтипа Н5 уровень антител (ВНИИЗЖ)</v>
      </c>
      <c r="B434" t="str">
        <f>IF(E434="","",INDEX(Лаборатории!A:A,MATCH('Производственный контроль'!E434,Лаборатории!B:B,0)))</f>
        <v xml:space="preserve">КУРИНОЕ ЦАРСТВО АО </v>
      </c>
      <c r="C434" t="str">
        <f>IF(E434="","",VLOOKUP(E434,Лаборатории!B:D,3,0))</f>
        <v>U377_CHL</v>
      </c>
      <c r="D434" s="12">
        <v>45673</v>
      </c>
      <c r="E434" s="11" t="s">
        <v>793</v>
      </c>
      <c r="F434" s="11" t="s">
        <v>544</v>
      </c>
      <c r="G434" s="11" t="s">
        <v>565</v>
      </c>
      <c r="H434" s="11" t="s">
        <v>312</v>
      </c>
      <c r="I434" s="11" t="s">
        <v>3437</v>
      </c>
      <c r="J434" t="str">
        <f>IF(L434="","",VLOOKUP(L434,Продукция!B:D,3,0))</f>
        <v>Биологический_материал</v>
      </c>
      <c r="K434" t="str">
        <f>IF(L434="","",VLOOKUP(L434,Продукция!B:C,2,0))</f>
        <v>Сыворотка крови</v>
      </c>
      <c r="L434" s="151" t="s">
        <v>302</v>
      </c>
      <c r="M434">
        <f>IF(L434="","",VLOOKUP(L434,Продукция!B:L,11,0))</f>
        <v>0</v>
      </c>
      <c r="N434" s="11" t="s">
        <v>873</v>
      </c>
      <c r="P434" s="11" t="s">
        <v>340</v>
      </c>
      <c r="Q434" s="11" t="s">
        <v>854</v>
      </c>
      <c r="R434" s="153" t="s">
        <v>4956</v>
      </c>
      <c r="S434" s="11">
        <v>20</v>
      </c>
      <c r="T434" s="11" t="s">
        <v>4957</v>
      </c>
      <c r="V434" s="14">
        <v>45663</v>
      </c>
      <c r="Z434" s="11" t="s">
        <v>4823</v>
      </c>
      <c r="AA434" s="15">
        <v>0.41666666666666669</v>
      </c>
      <c r="AB434" t="str">
        <f>IF(L434="","",VLOOKUP(L434&amp;I434,Продукция!A:I,9,0))</f>
        <v>рекомендация производителя набора</v>
      </c>
      <c r="AC434" s="14">
        <v>45679</v>
      </c>
      <c r="AD434" s="11" t="s">
        <v>2676</v>
      </c>
      <c r="AE434" s="11" t="s">
        <v>4823</v>
      </c>
      <c r="AF434" t="str">
        <f>IF(AD434="","",VLOOKUP(AD434,'Сотрудники и ссылки'!A:B,2,0))</f>
        <v>Серолог</v>
      </c>
      <c r="AG434">
        <f>IF(AD434="","",VLOOKUP(AD434,'Сотрудники и ссылки'!A:C,3,0))</f>
        <v>20007746</v>
      </c>
      <c r="AH434" s="11" t="s">
        <v>2676</v>
      </c>
      <c r="AI434" t="str">
        <f>IF(AH434="","",VLOOKUP(AH434,'Сотрудники и ссылки'!A:B,2,0))</f>
        <v>Серолог</v>
      </c>
      <c r="AJ434">
        <f>IF(AH434="","",VLOOKUP(AH434,'Сотрудники и ссылки'!A:C,3,0))</f>
        <v>20007746</v>
      </c>
      <c r="AK434" s="14">
        <v>45679</v>
      </c>
      <c r="AL434" s="2">
        <f>IF(AK434="","",AK434+VLOOKUP(I434,'Вид исследования'!B:E,4,0))</f>
        <v>45680</v>
      </c>
      <c r="AM434" s="2">
        <f>IF(AK434="","",AK434+VLOOKUP(I434,'Вид исследования'!B:F,5,0))</f>
        <v>45680</v>
      </c>
      <c r="AN434" s="14">
        <v>45679</v>
      </c>
      <c r="AP434" s="11" t="s">
        <v>189</v>
      </c>
      <c r="AQ434" t="str">
        <f>IFERROR(IF(L434="","",VLOOKUP(L434&amp;I434,Продукция!A:K,11,0)),"обратитесь к админ справочника")</f>
        <v>согласно рекомендациям производителя теста</v>
      </c>
      <c r="AR434" s="11" t="s">
        <v>4823</v>
      </c>
      <c r="AS434" t="str">
        <f>IFERROR(IF(L434="","",VLOOKUP(L434&amp;I434,Продукция!A:J,10,0)),"обратитесь к админ справочника")</f>
        <v>инструкция по применению набора AI, Н5</v>
      </c>
      <c r="AT434" s="11" t="s">
        <v>4823</v>
      </c>
      <c r="AU434" s="11" t="s">
        <v>4823</v>
      </c>
      <c r="AV434" s="11" t="s">
        <v>2676</v>
      </c>
      <c r="AW434" s="11" t="s">
        <v>4824</v>
      </c>
      <c r="AX434" s="11" t="s">
        <v>565</v>
      </c>
      <c r="AY434" s="11" t="s">
        <v>1305</v>
      </c>
      <c r="AZ434" s="11">
        <v>153</v>
      </c>
      <c r="BA434" s="11">
        <v>1</v>
      </c>
      <c r="BC434" s="11" t="s">
        <v>4958</v>
      </c>
    </row>
    <row r="435" spans="1:55" x14ac:dyDescent="0.25">
      <c r="A435" t="str">
        <f t="shared" si="10"/>
        <v>С/89IBD (BioChek) болезнь Гамборо уровень антител</v>
      </c>
      <c r="B435" t="str">
        <f>IF(E435="","",INDEX(Лаборатории!A:A,MATCH('Производственный контроль'!E435,Лаборатории!B:B,0)))</f>
        <v xml:space="preserve">КУРИНОЕ ЦАРСТВО АО </v>
      </c>
      <c r="C435" t="str">
        <f>IF(E435="","",VLOOKUP(E435,Лаборатории!B:D,3,0))</f>
        <v>U377_CHL</v>
      </c>
      <c r="D435" s="12">
        <v>45673</v>
      </c>
      <c r="E435" s="11" t="s">
        <v>793</v>
      </c>
      <c r="F435" s="11" t="s">
        <v>544</v>
      </c>
      <c r="G435" s="11" t="s">
        <v>561</v>
      </c>
      <c r="H435" s="11" t="s">
        <v>262</v>
      </c>
      <c r="I435" s="11" t="s">
        <v>3415</v>
      </c>
      <c r="J435" t="str">
        <f>IF(L435="","",VLOOKUP(L435,Продукция!B:D,3,0))</f>
        <v>Биологический_материал</v>
      </c>
      <c r="K435" t="str">
        <f>IF(L435="","",VLOOKUP(L435,Продукция!B:C,2,0))</f>
        <v>Сыворотка крови</v>
      </c>
      <c r="L435" s="151" t="s">
        <v>302</v>
      </c>
      <c r="M435">
        <f>IF(L435="","",VLOOKUP(L435,Продукция!B:L,11,0))</f>
        <v>0</v>
      </c>
      <c r="N435" s="11" t="s">
        <v>873</v>
      </c>
      <c r="P435" s="11" t="s">
        <v>340</v>
      </c>
      <c r="Q435" s="11" t="s">
        <v>854</v>
      </c>
      <c r="R435" s="153" t="s">
        <v>4959</v>
      </c>
      <c r="S435" s="11">
        <v>19</v>
      </c>
      <c r="T435" s="11" t="s">
        <v>4961</v>
      </c>
      <c r="V435" s="14">
        <v>45672</v>
      </c>
      <c r="Z435" s="11" t="s">
        <v>4823</v>
      </c>
      <c r="AA435" s="15">
        <v>0.4513888888888889</v>
      </c>
      <c r="AB435" t="str">
        <f>IF(L435="","",VLOOKUP(L435&amp;I435,Продукция!A:I,9,0))</f>
        <v>рекомендация производителя набора</v>
      </c>
      <c r="AC435" s="14">
        <v>45677</v>
      </c>
      <c r="AD435" s="11" t="s">
        <v>2676</v>
      </c>
      <c r="AE435" s="11" t="s">
        <v>4823</v>
      </c>
      <c r="AF435" t="str">
        <f>IF(AD435="","",VLOOKUP(AD435,'Сотрудники и ссылки'!A:B,2,0))</f>
        <v>Серолог</v>
      </c>
      <c r="AG435">
        <f>IF(AD435="","",VLOOKUP(AD435,'Сотрудники и ссылки'!A:C,3,0))</f>
        <v>20007746</v>
      </c>
      <c r="AH435" s="11" t="s">
        <v>2676</v>
      </c>
      <c r="AI435" t="str">
        <f>IF(AH435="","",VLOOKUP(AH435,'Сотрудники и ссылки'!A:B,2,0))</f>
        <v>Серолог</v>
      </c>
      <c r="AJ435">
        <f>IF(AH435="","",VLOOKUP(AH435,'Сотрудники и ссылки'!A:C,3,0))</f>
        <v>20007746</v>
      </c>
      <c r="AK435" s="14">
        <v>45677</v>
      </c>
      <c r="AL435" s="2">
        <f>IF(AK435="","",AK435+VLOOKUP(I435,'Вид исследования'!B:E,4,0))</f>
        <v>45678</v>
      </c>
      <c r="AM435" s="2">
        <f>IF(AK435="","",AK435+VLOOKUP(I435,'Вид исследования'!B:F,5,0))</f>
        <v>45678</v>
      </c>
      <c r="AN435" s="14">
        <v>45677</v>
      </c>
      <c r="AP435" s="11" t="s">
        <v>189</v>
      </c>
      <c r="AQ435" t="str">
        <f>IFERROR(IF(L435="","",VLOOKUP(L435&amp;I435,Продукция!A:K,11,0)),"обратитесь к админ справочника")</f>
        <v>согласно рекомендациям производителя теста</v>
      </c>
      <c r="AR435" s="11" t="s">
        <v>4823</v>
      </c>
      <c r="AS435" t="str">
        <f>IFERROR(IF(L435="","",VLOOKUP(L435&amp;I435,Продукция!A:J,10,0)),"обратитесь к админ справочника")</f>
        <v>инструкция тест- ситема Биочек СК-113</v>
      </c>
      <c r="AT435" s="11" t="s">
        <v>4823</v>
      </c>
      <c r="AU435" s="11" t="s">
        <v>4823</v>
      </c>
      <c r="AV435" s="11" t="s">
        <v>2676</v>
      </c>
      <c r="AW435" s="11" t="s">
        <v>4824</v>
      </c>
      <c r="AX435" s="11" t="s">
        <v>561</v>
      </c>
      <c r="AY435" s="11" t="s">
        <v>1081</v>
      </c>
      <c r="AZ435" s="11">
        <v>154</v>
      </c>
      <c r="BA435" s="11">
        <v>5</v>
      </c>
      <c r="BC435" s="11" t="s">
        <v>4825</v>
      </c>
    </row>
    <row r="436" spans="1:55" x14ac:dyDescent="0.25">
      <c r="A436" t="str">
        <f t="shared" si="10"/>
        <v>С/89IBD (BioChek) болезнь Гамборо уровень антител</v>
      </c>
      <c r="B436" t="str">
        <f>IF(E436="","",INDEX(Лаборатории!A:A,MATCH('Производственный контроль'!E436,Лаборатории!B:B,0)))</f>
        <v xml:space="preserve">КУРИНОЕ ЦАРСТВО АО </v>
      </c>
      <c r="C436" t="str">
        <f>IF(E436="","",VLOOKUP(E436,Лаборатории!B:D,3,0))</f>
        <v>U377_CHL</v>
      </c>
      <c r="D436" s="12">
        <v>45673</v>
      </c>
      <c r="E436" s="11" t="s">
        <v>793</v>
      </c>
      <c r="F436" s="11" t="s">
        <v>544</v>
      </c>
      <c r="G436" s="11" t="s">
        <v>561</v>
      </c>
      <c r="H436" s="11" t="s">
        <v>262</v>
      </c>
      <c r="I436" s="11" t="s">
        <v>3415</v>
      </c>
      <c r="J436" t="str">
        <f>IF(L436="","",VLOOKUP(L436,Продукция!B:D,3,0))</f>
        <v>Биологический_материал</v>
      </c>
      <c r="K436" t="str">
        <f>IF(L436="","",VLOOKUP(L436,Продукция!B:C,2,0))</f>
        <v>Сыворотка крови</v>
      </c>
      <c r="L436" s="151" t="s">
        <v>302</v>
      </c>
      <c r="M436">
        <f>IF(L436="","",VLOOKUP(L436,Продукция!B:L,11,0))</f>
        <v>0</v>
      </c>
      <c r="N436" s="11" t="s">
        <v>873</v>
      </c>
      <c r="P436" s="11" t="s">
        <v>340</v>
      </c>
      <c r="Q436" s="11" t="s">
        <v>854</v>
      </c>
      <c r="R436" s="153" t="s">
        <v>4960</v>
      </c>
      <c r="S436" s="11">
        <v>19</v>
      </c>
      <c r="T436" s="11" t="s">
        <v>4961</v>
      </c>
      <c r="V436" s="14">
        <v>45672</v>
      </c>
      <c r="Z436" s="11" t="s">
        <v>4823</v>
      </c>
      <c r="AA436" s="15">
        <v>0.4513888888888889</v>
      </c>
      <c r="AB436" t="str">
        <f>IF(L436="","",VLOOKUP(L436&amp;I436,Продукция!A:I,9,0))</f>
        <v>рекомендация производителя набора</v>
      </c>
      <c r="AC436" s="14">
        <v>45677</v>
      </c>
      <c r="AD436" s="11" t="s">
        <v>2676</v>
      </c>
      <c r="AE436" s="11" t="s">
        <v>4823</v>
      </c>
      <c r="AF436" t="str">
        <f>IF(AD436="","",VLOOKUP(AD436,'Сотрудники и ссылки'!A:B,2,0))</f>
        <v>Серолог</v>
      </c>
      <c r="AG436">
        <f>IF(AD436="","",VLOOKUP(AD436,'Сотрудники и ссылки'!A:C,3,0))</f>
        <v>20007746</v>
      </c>
      <c r="AH436" s="11" t="s">
        <v>2676</v>
      </c>
      <c r="AI436" t="str">
        <f>IF(AH436="","",VLOOKUP(AH436,'Сотрудники и ссылки'!A:B,2,0))</f>
        <v>Серолог</v>
      </c>
      <c r="AJ436">
        <f>IF(AH436="","",VLOOKUP(AH436,'Сотрудники и ссылки'!A:C,3,0))</f>
        <v>20007746</v>
      </c>
      <c r="AK436" s="14">
        <v>45677</v>
      </c>
      <c r="AL436" s="2">
        <f>IF(AK436="","",AK436+VLOOKUP(I436,'Вид исследования'!B:E,4,0))</f>
        <v>45678</v>
      </c>
      <c r="AM436" s="2">
        <f>IF(AK436="","",AK436+VLOOKUP(I436,'Вид исследования'!B:F,5,0))</f>
        <v>45678</v>
      </c>
      <c r="AN436" s="14">
        <v>45677</v>
      </c>
      <c r="AP436" s="11" t="s">
        <v>189</v>
      </c>
      <c r="AQ436" t="str">
        <f>IFERROR(IF(L436="","",VLOOKUP(L436&amp;I436,Продукция!A:K,11,0)),"обратитесь к админ справочника")</f>
        <v>согласно рекомендациям производителя теста</v>
      </c>
      <c r="AR436" s="11" t="s">
        <v>4823</v>
      </c>
      <c r="AS436" t="str">
        <f>IFERROR(IF(L436="","",VLOOKUP(L436&amp;I436,Продукция!A:J,10,0)),"обратитесь к админ справочника")</f>
        <v>инструкция тест- ситема Биочек СК-113</v>
      </c>
      <c r="AT436" s="11" t="s">
        <v>4823</v>
      </c>
      <c r="AU436" s="11" t="s">
        <v>4823</v>
      </c>
      <c r="AV436" s="11" t="s">
        <v>2676</v>
      </c>
      <c r="AW436" s="11" t="s">
        <v>4824</v>
      </c>
      <c r="AX436" s="11" t="s">
        <v>561</v>
      </c>
      <c r="AY436" s="11" t="s">
        <v>1071</v>
      </c>
      <c r="AZ436" s="11">
        <v>154</v>
      </c>
      <c r="BA436" s="11">
        <v>5</v>
      </c>
      <c r="BC436" s="11" t="s">
        <v>4825</v>
      </c>
    </row>
    <row r="437" spans="1:55" x14ac:dyDescent="0.25">
      <c r="A437" t="str">
        <f t="shared" si="10"/>
        <v>С/94Болезнь Ньюкасла уровень антител</v>
      </c>
      <c r="B437" t="str">
        <f>IF(E437="","",INDEX(Лаборатории!A:A,MATCH('Производственный контроль'!E437,Лаборатории!B:B,0)))</f>
        <v xml:space="preserve">КУРИНОЕ ЦАРСТВО АО </v>
      </c>
      <c r="C437" t="str">
        <f>IF(E437="","",VLOOKUP(E437,Лаборатории!B:D,3,0))</f>
        <v>U377_CHL</v>
      </c>
      <c r="D437" s="12">
        <v>45673</v>
      </c>
      <c r="E437" s="11" t="s">
        <v>793</v>
      </c>
      <c r="F437" s="11" t="s">
        <v>544</v>
      </c>
      <c r="G437" s="11" t="s">
        <v>603</v>
      </c>
      <c r="H437" s="11" t="s">
        <v>312</v>
      </c>
      <c r="I437" s="11" t="s">
        <v>3434</v>
      </c>
      <c r="J437" t="str">
        <f>IF(L437="","",VLOOKUP(L437,Продукция!B:D,3,0))</f>
        <v>Биологический_материал</v>
      </c>
      <c r="K437" t="str">
        <f>IF(L437="","",VLOOKUP(L437,Продукция!B:C,2,0))</f>
        <v>Сыворотка крови</v>
      </c>
      <c r="L437" s="151" t="s">
        <v>302</v>
      </c>
      <c r="M437">
        <f>IF(L437="","",VLOOKUP(L437,Продукция!B:L,11,0))</f>
        <v>0</v>
      </c>
      <c r="N437" s="11" t="s">
        <v>873</v>
      </c>
      <c r="P437" s="11" t="s">
        <v>340</v>
      </c>
      <c r="Q437" s="11" t="s">
        <v>854</v>
      </c>
      <c r="R437" s="153" t="s">
        <v>4962</v>
      </c>
      <c r="S437" s="11">
        <v>20</v>
      </c>
      <c r="T437" s="11" t="s">
        <v>4986</v>
      </c>
      <c r="V437" s="14">
        <v>45667</v>
      </c>
      <c r="Z437" s="11" t="s">
        <v>4823</v>
      </c>
      <c r="AA437" s="15">
        <v>0.55902777777777779</v>
      </c>
      <c r="AB437" t="str">
        <f>IF(L437="","",VLOOKUP(L437&amp;I437,Продукция!A:I,9,0))</f>
        <v>рекомендация производителя набора</v>
      </c>
      <c r="AC437" s="14">
        <v>45678</v>
      </c>
      <c r="AD437" s="11" t="s">
        <v>2673</v>
      </c>
      <c r="AE437" s="11" t="s">
        <v>4823</v>
      </c>
      <c r="AF437" t="str">
        <f>IF(AD437="","",VLOOKUP(AD437,'Сотрудники и ссылки'!A:B,2,0))</f>
        <v>Серолог</v>
      </c>
      <c r="AG437">
        <f>IF(AD437="","",VLOOKUP(AD437,'Сотрудники и ссылки'!A:C,3,0))</f>
        <v>20001771</v>
      </c>
      <c r="AH437" s="11" t="s">
        <v>2673</v>
      </c>
      <c r="AI437" t="str">
        <f>IF(AH437="","",VLOOKUP(AH437,'Сотрудники и ссылки'!A:B,2,0))</f>
        <v>Серолог</v>
      </c>
      <c r="AJ437">
        <f>IF(AH437="","",VLOOKUP(AH437,'Сотрудники и ссылки'!A:C,3,0))</f>
        <v>20001771</v>
      </c>
      <c r="AK437" s="14">
        <v>45678</v>
      </c>
      <c r="AL437" s="2">
        <f>IF(AK437="","",AK437+VLOOKUP(I437,'Вид исследования'!B:E,4,0))</f>
        <v>45679</v>
      </c>
      <c r="AM437" s="2">
        <f>IF(AK437="","",AK437+VLOOKUP(I437,'Вид исследования'!B:F,5,0))</f>
        <v>45679</v>
      </c>
      <c r="AN437" s="14">
        <v>45678</v>
      </c>
      <c r="AP437" s="11" t="s">
        <v>189</v>
      </c>
      <c r="AQ437" t="str">
        <f>IFERROR(IF(L437="","",VLOOKUP(L437&amp;I437,Продукция!A:K,11,0)),"обратитесь к админ справочника")</f>
        <v>согласно рекомендациям производителя теста</v>
      </c>
      <c r="AR437" s="11" t="s">
        <v>4823</v>
      </c>
      <c r="AS437" t="str">
        <f>IFERROR(IF(L437="","",VLOOKUP(L437&amp;I437,Продукция!A:J,10,0)),"обратитесь к админ справочника")</f>
        <v>инструкция по применению набора РЗГА Ньюкасла</v>
      </c>
      <c r="AT437" s="11" t="s">
        <v>4823</v>
      </c>
      <c r="AU437" s="11" t="s">
        <v>4823</v>
      </c>
      <c r="AV437" s="11" t="s">
        <v>2673</v>
      </c>
      <c r="AW437" s="11" t="s">
        <v>4824</v>
      </c>
      <c r="AX437" s="11" t="s">
        <v>941</v>
      </c>
      <c r="AY437" s="11" t="s">
        <v>2042</v>
      </c>
      <c r="AZ437" s="11">
        <v>153</v>
      </c>
      <c r="BA437" s="11">
        <v>39</v>
      </c>
      <c r="BC437" s="11" t="s">
        <v>4987</v>
      </c>
    </row>
    <row r="438" spans="1:55" x14ac:dyDescent="0.25">
      <c r="A438" t="str">
        <f t="shared" si="10"/>
        <v>С/94Болезнь Ньюкасла уровень антител</v>
      </c>
      <c r="B438" t="str">
        <f>IF(E438="","",INDEX(Лаборатории!A:A,MATCH('Производственный контроль'!E438,Лаборатории!B:B,0)))</f>
        <v xml:space="preserve">КУРИНОЕ ЦАРСТВО АО </v>
      </c>
      <c r="C438" t="str">
        <f>IF(E438="","",VLOOKUP(E438,Лаборатории!B:D,3,0))</f>
        <v>U377_CHL</v>
      </c>
      <c r="D438" s="12">
        <v>45673</v>
      </c>
      <c r="E438" s="11" t="s">
        <v>793</v>
      </c>
      <c r="F438" s="11" t="s">
        <v>544</v>
      </c>
      <c r="G438" s="11" t="s">
        <v>603</v>
      </c>
      <c r="H438" s="11" t="s">
        <v>312</v>
      </c>
      <c r="I438" s="11" t="s">
        <v>3434</v>
      </c>
      <c r="J438" t="str">
        <f>IF(L438="","",VLOOKUP(L438,Продукция!B:D,3,0))</f>
        <v>Биологический_материал</v>
      </c>
      <c r="K438" t="str">
        <f>IF(L438="","",VLOOKUP(L438,Продукция!B:C,2,0))</f>
        <v>Сыворотка крови</v>
      </c>
      <c r="L438" s="151" t="s">
        <v>302</v>
      </c>
      <c r="M438">
        <f>IF(L438="","",VLOOKUP(L438,Продукция!B:L,11,0))</f>
        <v>0</v>
      </c>
      <c r="N438" s="11" t="s">
        <v>873</v>
      </c>
      <c r="P438" s="11" t="s">
        <v>340</v>
      </c>
      <c r="Q438" s="11" t="s">
        <v>854</v>
      </c>
      <c r="R438" s="153" t="s">
        <v>4963</v>
      </c>
      <c r="S438" s="11">
        <v>20</v>
      </c>
      <c r="T438" s="11" t="s">
        <v>4986</v>
      </c>
      <c r="V438" s="14">
        <v>45667</v>
      </c>
      <c r="Z438" s="11" t="s">
        <v>4823</v>
      </c>
      <c r="AA438" s="15">
        <v>0.55902777777777779</v>
      </c>
      <c r="AB438" t="str">
        <f>IF(L438="","",VLOOKUP(L438&amp;I438,Продукция!A:I,9,0))</f>
        <v>рекомендация производителя набора</v>
      </c>
      <c r="AC438" s="14">
        <v>45678</v>
      </c>
      <c r="AD438" s="11" t="s">
        <v>2673</v>
      </c>
      <c r="AE438" s="11" t="s">
        <v>4823</v>
      </c>
      <c r="AF438" t="str">
        <f>IF(AD438="","",VLOOKUP(AD438,'Сотрудники и ссылки'!A:B,2,0))</f>
        <v>Серолог</v>
      </c>
      <c r="AG438">
        <f>IF(AD438="","",VLOOKUP(AD438,'Сотрудники и ссылки'!A:C,3,0))</f>
        <v>20001771</v>
      </c>
      <c r="AH438" s="11" t="s">
        <v>2673</v>
      </c>
      <c r="AI438" t="str">
        <f>IF(AH438="","",VLOOKUP(AH438,'Сотрудники и ссылки'!A:B,2,0))</f>
        <v>Серолог</v>
      </c>
      <c r="AJ438">
        <f>IF(AH438="","",VLOOKUP(AH438,'Сотрудники и ссылки'!A:C,3,0))</f>
        <v>20001771</v>
      </c>
      <c r="AK438" s="14">
        <v>45678</v>
      </c>
      <c r="AL438" s="2">
        <f>IF(AK438="","",AK438+VLOOKUP(I438,'Вид исследования'!B:E,4,0))</f>
        <v>45679</v>
      </c>
      <c r="AM438" s="2">
        <f>IF(AK438="","",AK438+VLOOKUP(I438,'Вид исследования'!B:F,5,0))</f>
        <v>45679</v>
      </c>
      <c r="AN438" s="14">
        <v>45678</v>
      </c>
      <c r="AP438" s="11" t="s">
        <v>189</v>
      </c>
      <c r="AQ438" t="str">
        <f>IFERROR(IF(L438="","",VLOOKUP(L438&amp;I438,Продукция!A:K,11,0)),"обратитесь к админ справочника")</f>
        <v>согласно рекомендациям производителя теста</v>
      </c>
      <c r="AR438" s="11" t="s">
        <v>4823</v>
      </c>
      <c r="AS438" t="str">
        <f>IFERROR(IF(L438="","",VLOOKUP(L438&amp;I438,Продукция!A:J,10,0)),"обратитесь к админ справочника")</f>
        <v>инструкция по применению набора РЗГА Ньюкасла</v>
      </c>
      <c r="AT438" s="11" t="s">
        <v>4823</v>
      </c>
      <c r="AU438" s="11" t="s">
        <v>4823</v>
      </c>
      <c r="AV438" s="11" t="s">
        <v>2673</v>
      </c>
      <c r="AW438" s="11" t="s">
        <v>4824</v>
      </c>
      <c r="AX438" s="11" t="s">
        <v>941</v>
      </c>
      <c r="AY438" s="11" t="s">
        <v>2046</v>
      </c>
      <c r="AZ438" s="11">
        <v>153</v>
      </c>
      <c r="BA438" s="11">
        <v>40</v>
      </c>
      <c r="BC438" s="11" t="s">
        <v>4987</v>
      </c>
    </row>
    <row r="439" spans="1:55" x14ac:dyDescent="0.25">
      <c r="A439" t="str">
        <f t="shared" si="10"/>
        <v>С/94Болезнь Ньюкасла уровень антител</v>
      </c>
      <c r="B439" t="str">
        <f>IF(E439="","",INDEX(Лаборатории!A:A,MATCH('Производственный контроль'!E439,Лаборатории!B:B,0)))</f>
        <v xml:space="preserve">КУРИНОЕ ЦАРСТВО АО </v>
      </c>
      <c r="C439" t="str">
        <f>IF(E439="","",VLOOKUP(E439,Лаборатории!B:D,3,0))</f>
        <v>U377_CHL</v>
      </c>
      <c r="D439" s="12">
        <v>45673</v>
      </c>
      <c r="E439" s="11" t="s">
        <v>793</v>
      </c>
      <c r="F439" s="11" t="s">
        <v>544</v>
      </c>
      <c r="G439" s="11" t="s">
        <v>603</v>
      </c>
      <c r="H439" s="11" t="s">
        <v>312</v>
      </c>
      <c r="I439" s="11" t="s">
        <v>3434</v>
      </c>
      <c r="J439" t="str">
        <f>IF(L439="","",VLOOKUP(L439,Продукция!B:D,3,0))</f>
        <v>Биологический_материал</v>
      </c>
      <c r="K439" t="str">
        <f>IF(L439="","",VLOOKUP(L439,Продукция!B:C,2,0))</f>
        <v>Сыворотка крови</v>
      </c>
      <c r="L439" s="151" t="s">
        <v>302</v>
      </c>
      <c r="M439">
        <f>IF(L439="","",VLOOKUP(L439,Продукция!B:L,11,0))</f>
        <v>0</v>
      </c>
      <c r="N439" s="11" t="s">
        <v>873</v>
      </c>
      <c r="P439" s="11" t="s">
        <v>340</v>
      </c>
      <c r="Q439" s="11" t="s">
        <v>854</v>
      </c>
      <c r="R439" s="153" t="s">
        <v>4964</v>
      </c>
      <c r="S439" s="11">
        <v>20</v>
      </c>
      <c r="T439" s="11" t="s">
        <v>4986</v>
      </c>
      <c r="V439" s="14">
        <v>45667</v>
      </c>
      <c r="Z439" s="11" t="s">
        <v>4823</v>
      </c>
      <c r="AA439" s="15">
        <v>0.55902777777777779</v>
      </c>
      <c r="AB439" t="str">
        <f>IF(L439="","",VLOOKUP(L439&amp;I439,Продукция!A:I,9,0))</f>
        <v>рекомендация производителя набора</v>
      </c>
      <c r="AC439" s="14">
        <v>45678</v>
      </c>
      <c r="AD439" s="11" t="s">
        <v>2673</v>
      </c>
      <c r="AE439" s="11" t="s">
        <v>4823</v>
      </c>
      <c r="AF439" t="str">
        <f>IF(AD439="","",VLOOKUP(AD439,'Сотрудники и ссылки'!A:B,2,0))</f>
        <v>Серолог</v>
      </c>
      <c r="AG439">
        <f>IF(AD439="","",VLOOKUP(AD439,'Сотрудники и ссылки'!A:C,3,0))</f>
        <v>20001771</v>
      </c>
      <c r="AH439" s="11" t="s">
        <v>2673</v>
      </c>
      <c r="AI439" t="str">
        <f>IF(AH439="","",VLOOKUP(AH439,'Сотрудники и ссылки'!A:B,2,0))</f>
        <v>Серолог</v>
      </c>
      <c r="AJ439">
        <f>IF(AH439="","",VLOOKUP(AH439,'Сотрудники и ссылки'!A:C,3,0))</f>
        <v>20001771</v>
      </c>
      <c r="AK439" s="14">
        <v>45678</v>
      </c>
      <c r="AL439" s="2">
        <f>IF(AK439="","",AK439+VLOOKUP(I439,'Вид исследования'!B:E,4,0))</f>
        <v>45679</v>
      </c>
      <c r="AM439" s="2">
        <f>IF(AK439="","",AK439+VLOOKUP(I439,'Вид исследования'!B:F,5,0))</f>
        <v>45679</v>
      </c>
      <c r="AN439" s="14">
        <v>45678</v>
      </c>
      <c r="AP439" s="11" t="s">
        <v>189</v>
      </c>
      <c r="AQ439" t="str">
        <f>IFERROR(IF(L439="","",VLOOKUP(L439&amp;I439,Продукция!A:K,11,0)),"обратитесь к админ справочника")</f>
        <v>согласно рекомендациям производителя теста</v>
      </c>
      <c r="AR439" s="11" t="s">
        <v>4823</v>
      </c>
      <c r="AS439" t="str">
        <f>IFERROR(IF(L439="","",VLOOKUP(L439&amp;I439,Продукция!A:J,10,0)),"обратитесь к админ справочника")</f>
        <v>инструкция по применению набора РЗГА Ньюкасла</v>
      </c>
      <c r="AT439" s="11" t="s">
        <v>4823</v>
      </c>
      <c r="AU439" s="11" t="s">
        <v>4823</v>
      </c>
      <c r="AV439" s="11" t="s">
        <v>2673</v>
      </c>
      <c r="AW439" s="11" t="s">
        <v>4824</v>
      </c>
      <c r="AX439" s="11" t="s">
        <v>941</v>
      </c>
      <c r="AY439" s="11" t="s">
        <v>2047</v>
      </c>
      <c r="AZ439" s="11">
        <v>153</v>
      </c>
      <c r="BA439" s="11">
        <v>40</v>
      </c>
      <c r="BC439" s="11" t="s">
        <v>4987</v>
      </c>
    </row>
    <row r="440" spans="1:55" x14ac:dyDescent="0.25">
      <c r="A440" t="str">
        <f t="shared" si="10"/>
        <v>С/94Болезнь Ньюкасла уровень антител</v>
      </c>
      <c r="B440" t="str">
        <f>IF(E440="","",INDEX(Лаборатории!A:A,MATCH('Производственный контроль'!E440,Лаборатории!B:B,0)))</f>
        <v xml:space="preserve">КУРИНОЕ ЦАРСТВО АО </v>
      </c>
      <c r="C440" t="str">
        <f>IF(E440="","",VLOOKUP(E440,Лаборатории!B:D,3,0))</f>
        <v>U377_CHL</v>
      </c>
      <c r="D440" s="12">
        <v>45673</v>
      </c>
      <c r="E440" s="11" t="s">
        <v>793</v>
      </c>
      <c r="F440" s="11" t="s">
        <v>544</v>
      </c>
      <c r="G440" s="11" t="s">
        <v>603</v>
      </c>
      <c r="H440" s="11" t="s">
        <v>312</v>
      </c>
      <c r="I440" s="11" t="s">
        <v>3434</v>
      </c>
      <c r="J440" t="str">
        <f>IF(L440="","",VLOOKUP(L440,Продукция!B:D,3,0))</f>
        <v>Биологический_материал</v>
      </c>
      <c r="K440" t="str">
        <f>IF(L440="","",VLOOKUP(L440,Продукция!B:C,2,0))</f>
        <v>Сыворотка крови</v>
      </c>
      <c r="L440" s="151" t="s">
        <v>302</v>
      </c>
      <c r="M440">
        <f>IF(L440="","",VLOOKUP(L440,Продукция!B:L,11,0))</f>
        <v>0</v>
      </c>
      <c r="N440" s="11" t="s">
        <v>873</v>
      </c>
      <c r="P440" s="11" t="s">
        <v>340</v>
      </c>
      <c r="Q440" s="11" t="s">
        <v>854</v>
      </c>
      <c r="R440" s="153" t="s">
        <v>4965</v>
      </c>
      <c r="S440" s="11">
        <v>20</v>
      </c>
      <c r="T440" s="11" t="s">
        <v>4986</v>
      </c>
      <c r="V440" s="14">
        <v>45668</v>
      </c>
      <c r="Z440" s="11" t="s">
        <v>4823</v>
      </c>
      <c r="AA440" s="15">
        <v>0.55902777777777779</v>
      </c>
      <c r="AB440" t="str">
        <f>IF(L440="","",VLOOKUP(L440&amp;I440,Продукция!A:I,9,0))</f>
        <v>рекомендация производителя набора</v>
      </c>
      <c r="AC440" s="14">
        <v>45678</v>
      </c>
      <c r="AD440" s="11" t="s">
        <v>2673</v>
      </c>
      <c r="AE440" s="11" t="s">
        <v>4823</v>
      </c>
      <c r="AF440" t="str">
        <f>IF(AD440="","",VLOOKUP(AD440,'Сотрудники и ссылки'!A:B,2,0))</f>
        <v>Серолог</v>
      </c>
      <c r="AG440">
        <f>IF(AD440="","",VLOOKUP(AD440,'Сотрудники и ссылки'!A:C,3,0))</f>
        <v>20001771</v>
      </c>
      <c r="AH440" s="11" t="s">
        <v>2673</v>
      </c>
      <c r="AI440" t="str">
        <f>IF(AH440="","",VLOOKUP(AH440,'Сотрудники и ссылки'!A:B,2,0))</f>
        <v>Серолог</v>
      </c>
      <c r="AJ440">
        <f>IF(AH440="","",VLOOKUP(AH440,'Сотрудники и ссылки'!A:C,3,0))</f>
        <v>20001771</v>
      </c>
      <c r="AK440" s="14">
        <v>45678</v>
      </c>
      <c r="AL440" s="2">
        <f>IF(AK440="","",AK440+VLOOKUP(I440,'Вид исследования'!B:E,4,0))</f>
        <v>45679</v>
      </c>
      <c r="AM440" s="2">
        <f>IF(AK440="","",AK440+VLOOKUP(I440,'Вид исследования'!B:F,5,0))</f>
        <v>45679</v>
      </c>
      <c r="AN440" s="14">
        <v>45678</v>
      </c>
      <c r="AP440" s="11" t="s">
        <v>189</v>
      </c>
      <c r="AQ440" t="str">
        <f>IFERROR(IF(L440="","",VLOOKUP(L440&amp;I440,Продукция!A:K,11,0)),"обратитесь к админ справочника")</f>
        <v>согласно рекомендациям производителя теста</v>
      </c>
      <c r="AR440" s="11" t="s">
        <v>4823</v>
      </c>
      <c r="AS440" t="str">
        <f>IFERROR(IF(L440="","",VLOOKUP(L440&amp;I440,Продукция!A:J,10,0)),"обратитесь к админ справочника")</f>
        <v>инструкция по применению набора РЗГА Ньюкасла</v>
      </c>
      <c r="AT440" s="11" t="s">
        <v>4823</v>
      </c>
      <c r="AU440" s="11" t="s">
        <v>4823</v>
      </c>
      <c r="AV440" s="11" t="s">
        <v>2673</v>
      </c>
      <c r="AW440" s="11" t="s">
        <v>4824</v>
      </c>
      <c r="AX440" s="11" t="s">
        <v>941</v>
      </c>
      <c r="AY440" s="11" t="s">
        <v>2048</v>
      </c>
      <c r="AZ440" s="11">
        <v>153</v>
      </c>
      <c r="BA440" s="11">
        <v>40</v>
      </c>
      <c r="BC440" s="11" t="s">
        <v>4987</v>
      </c>
    </row>
    <row r="441" spans="1:55" x14ac:dyDescent="0.25">
      <c r="A441" t="str">
        <f t="shared" si="10"/>
        <v>С/94Болезнь Ньюкасла уровень антител</v>
      </c>
      <c r="B441" t="str">
        <f>IF(E441="","",INDEX(Лаборатории!A:A,MATCH('Производственный контроль'!E441,Лаборатории!B:B,0)))</f>
        <v xml:space="preserve">КУРИНОЕ ЦАРСТВО АО </v>
      </c>
      <c r="C441" t="str">
        <f>IF(E441="","",VLOOKUP(E441,Лаборатории!B:D,3,0))</f>
        <v>U377_CHL</v>
      </c>
      <c r="D441" s="12">
        <v>45673</v>
      </c>
      <c r="E441" s="11" t="s">
        <v>793</v>
      </c>
      <c r="F441" s="11" t="s">
        <v>544</v>
      </c>
      <c r="G441" s="11" t="s">
        <v>603</v>
      </c>
      <c r="H441" s="11" t="s">
        <v>312</v>
      </c>
      <c r="I441" s="11" t="s">
        <v>3434</v>
      </c>
      <c r="J441" t="str">
        <f>IF(L441="","",VLOOKUP(L441,Продукция!B:D,3,0))</f>
        <v>Биологический_материал</v>
      </c>
      <c r="K441" t="str">
        <f>IF(L441="","",VLOOKUP(L441,Продукция!B:C,2,0))</f>
        <v>Сыворотка крови</v>
      </c>
      <c r="L441" s="151" t="s">
        <v>302</v>
      </c>
      <c r="M441">
        <f>IF(L441="","",VLOOKUP(L441,Продукция!B:L,11,0))</f>
        <v>0</v>
      </c>
      <c r="N441" s="11" t="s">
        <v>873</v>
      </c>
      <c r="P441" s="11" t="s">
        <v>340</v>
      </c>
      <c r="Q441" s="11" t="s">
        <v>854</v>
      </c>
      <c r="R441" s="153" t="s">
        <v>4966</v>
      </c>
      <c r="S441" s="11">
        <v>20</v>
      </c>
      <c r="T441" s="11" t="s">
        <v>4986</v>
      </c>
      <c r="V441" s="14">
        <v>45668</v>
      </c>
      <c r="Z441" s="11" t="s">
        <v>4823</v>
      </c>
      <c r="AA441" s="15">
        <v>0.55902777777777779</v>
      </c>
      <c r="AB441" t="str">
        <f>IF(L441="","",VLOOKUP(L441&amp;I441,Продукция!A:I,9,0))</f>
        <v>рекомендация производителя набора</v>
      </c>
      <c r="AC441" s="14">
        <v>45678</v>
      </c>
      <c r="AD441" s="11" t="s">
        <v>2673</v>
      </c>
      <c r="AE441" s="11" t="s">
        <v>4823</v>
      </c>
      <c r="AF441" t="str">
        <f>IF(AD441="","",VLOOKUP(AD441,'Сотрудники и ссылки'!A:B,2,0))</f>
        <v>Серолог</v>
      </c>
      <c r="AG441">
        <f>IF(AD441="","",VLOOKUP(AD441,'Сотрудники и ссылки'!A:C,3,0))</f>
        <v>20001771</v>
      </c>
      <c r="AH441" s="11" t="s">
        <v>2673</v>
      </c>
      <c r="AI441" t="str">
        <f>IF(AH441="","",VLOOKUP(AH441,'Сотрудники и ссылки'!A:B,2,0))</f>
        <v>Серолог</v>
      </c>
      <c r="AJ441">
        <f>IF(AH441="","",VLOOKUP(AH441,'Сотрудники и ссылки'!A:C,3,0))</f>
        <v>20001771</v>
      </c>
      <c r="AK441" s="14">
        <v>45678</v>
      </c>
      <c r="AL441" s="2">
        <f>IF(AK441="","",AK441+VLOOKUP(I441,'Вид исследования'!B:E,4,0))</f>
        <v>45679</v>
      </c>
      <c r="AM441" s="2">
        <f>IF(AK441="","",AK441+VLOOKUP(I441,'Вид исследования'!B:F,5,0))</f>
        <v>45679</v>
      </c>
      <c r="AN441" s="14">
        <v>45678</v>
      </c>
      <c r="AP441" s="11" t="s">
        <v>189</v>
      </c>
      <c r="AQ441" t="str">
        <f>IFERROR(IF(L441="","",VLOOKUP(L441&amp;I441,Продукция!A:K,11,0)),"обратитесь к админ справочника")</f>
        <v>согласно рекомендациям производителя теста</v>
      </c>
      <c r="AR441" s="11" t="s">
        <v>4823</v>
      </c>
      <c r="AS441" t="str">
        <f>IFERROR(IF(L441="","",VLOOKUP(L441&amp;I441,Продукция!A:J,10,0)),"обратитесь к админ справочника")</f>
        <v>инструкция по применению набора РЗГА Ньюкасла</v>
      </c>
      <c r="AT441" s="11" t="s">
        <v>4823</v>
      </c>
      <c r="AU441" s="11" t="s">
        <v>4823</v>
      </c>
      <c r="AV441" s="11" t="s">
        <v>2673</v>
      </c>
      <c r="AW441" s="11" t="s">
        <v>4824</v>
      </c>
      <c r="AX441" s="11" t="s">
        <v>941</v>
      </c>
      <c r="AY441" s="11" t="s">
        <v>2049</v>
      </c>
      <c r="AZ441" s="11">
        <v>153</v>
      </c>
      <c r="BA441" s="11">
        <v>40</v>
      </c>
      <c r="BC441" s="11" t="s">
        <v>4987</v>
      </c>
    </row>
    <row r="442" spans="1:55" x14ac:dyDescent="0.25">
      <c r="A442" t="str">
        <f t="shared" si="10"/>
        <v>С/94Болезнь Ньюкасла уровень антител</v>
      </c>
      <c r="B442" t="str">
        <f>IF(E442="","",INDEX(Лаборатории!A:A,MATCH('Производственный контроль'!E442,Лаборатории!B:B,0)))</f>
        <v xml:space="preserve">КУРИНОЕ ЦАРСТВО АО </v>
      </c>
      <c r="C442" t="str">
        <f>IF(E442="","",VLOOKUP(E442,Лаборатории!B:D,3,0))</f>
        <v>U377_CHL</v>
      </c>
      <c r="D442" s="12">
        <v>45673</v>
      </c>
      <c r="E442" s="11" t="s">
        <v>793</v>
      </c>
      <c r="F442" s="11" t="s">
        <v>544</v>
      </c>
      <c r="G442" s="11" t="s">
        <v>603</v>
      </c>
      <c r="H442" s="11" t="s">
        <v>312</v>
      </c>
      <c r="I442" s="11" t="s">
        <v>3434</v>
      </c>
      <c r="J442" t="str">
        <f>IF(L442="","",VLOOKUP(L442,Продукция!B:D,3,0))</f>
        <v>Биологический_материал</v>
      </c>
      <c r="K442" t="str">
        <f>IF(L442="","",VLOOKUP(L442,Продукция!B:C,2,0))</f>
        <v>Сыворотка крови</v>
      </c>
      <c r="L442" s="151" t="s">
        <v>302</v>
      </c>
      <c r="M442">
        <f>IF(L442="","",VLOOKUP(L442,Продукция!B:L,11,0))</f>
        <v>0</v>
      </c>
      <c r="N442" s="11" t="s">
        <v>873</v>
      </c>
      <c r="P442" s="11" t="s">
        <v>340</v>
      </c>
      <c r="Q442" s="11" t="s">
        <v>854</v>
      </c>
      <c r="R442" s="153" t="s">
        <v>4967</v>
      </c>
      <c r="S442" s="11">
        <v>20</v>
      </c>
      <c r="T442" s="11" t="s">
        <v>4986</v>
      </c>
      <c r="V442" s="14">
        <v>45668</v>
      </c>
      <c r="Z442" s="11" t="s">
        <v>4823</v>
      </c>
      <c r="AA442" s="15">
        <v>0.55902777777777779</v>
      </c>
      <c r="AB442" t="str">
        <f>IF(L442="","",VLOOKUP(L442&amp;I442,Продукция!A:I,9,0))</f>
        <v>рекомендация производителя набора</v>
      </c>
      <c r="AC442" s="14">
        <v>45678</v>
      </c>
      <c r="AD442" s="11" t="s">
        <v>2673</v>
      </c>
      <c r="AE442" s="11" t="s">
        <v>4823</v>
      </c>
      <c r="AF442" t="str">
        <f>IF(AD442="","",VLOOKUP(AD442,'Сотрудники и ссылки'!A:B,2,0))</f>
        <v>Серолог</v>
      </c>
      <c r="AG442">
        <f>IF(AD442="","",VLOOKUP(AD442,'Сотрудники и ссылки'!A:C,3,0))</f>
        <v>20001771</v>
      </c>
      <c r="AH442" s="11" t="s">
        <v>2673</v>
      </c>
      <c r="AI442" t="str">
        <f>IF(AH442="","",VLOOKUP(AH442,'Сотрудники и ссылки'!A:B,2,0))</f>
        <v>Серолог</v>
      </c>
      <c r="AJ442">
        <f>IF(AH442="","",VLOOKUP(AH442,'Сотрудники и ссылки'!A:C,3,0))</f>
        <v>20001771</v>
      </c>
      <c r="AK442" s="14">
        <v>45678</v>
      </c>
      <c r="AL442" s="2">
        <f>IF(AK442="","",AK442+VLOOKUP(I442,'Вид исследования'!B:E,4,0))</f>
        <v>45679</v>
      </c>
      <c r="AM442" s="2">
        <f>IF(AK442="","",AK442+VLOOKUP(I442,'Вид исследования'!B:F,5,0))</f>
        <v>45679</v>
      </c>
      <c r="AN442" s="14">
        <v>45678</v>
      </c>
      <c r="AP442" s="11" t="s">
        <v>189</v>
      </c>
      <c r="AQ442" t="str">
        <f>IFERROR(IF(L442="","",VLOOKUP(L442&amp;I442,Продукция!A:K,11,0)),"обратитесь к админ справочника")</f>
        <v>согласно рекомендациям производителя теста</v>
      </c>
      <c r="AR442" s="11" t="s">
        <v>4823</v>
      </c>
      <c r="AS442" t="str">
        <f>IFERROR(IF(L442="","",VLOOKUP(L442&amp;I442,Продукция!A:J,10,0)),"обратитесь к админ справочника")</f>
        <v>инструкция по применению набора РЗГА Ньюкасла</v>
      </c>
      <c r="AT442" s="11" t="s">
        <v>4823</v>
      </c>
      <c r="AU442" s="11" t="s">
        <v>4823</v>
      </c>
      <c r="AV442" s="11" t="s">
        <v>2673</v>
      </c>
      <c r="AW442" s="11" t="s">
        <v>4824</v>
      </c>
      <c r="AX442" s="11" t="s">
        <v>941</v>
      </c>
      <c r="AY442" s="11" t="s">
        <v>2050</v>
      </c>
      <c r="AZ442" s="11">
        <v>153</v>
      </c>
      <c r="BA442" s="11">
        <v>40</v>
      </c>
      <c r="BC442" s="11" t="s">
        <v>4987</v>
      </c>
    </row>
    <row r="443" spans="1:55" x14ac:dyDescent="0.25">
      <c r="A443" t="str">
        <f t="shared" si="10"/>
        <v>С/94Болезнь Ньюкасла уровень антител</v>
      </c>
      <c r="B443" t="str">
        <f>IF(E443="","",INDEX(Лаборатории!A:A,MATCH('Производственный контроль'!E443,Лаборатории!B:B,0)))</f>
        <v xml:space="preserve">КУРИНОЕ ЦАРСТВО АО </v>
      </c>
      <c r="C443" t="str">
        <f>IF(E443="","",VLOOKUP(E443,Лаборатории!B:D,3,0))</f>
        <v>U377_CHL</v>
      </c>
      <c r="D443" s="12">
        <v>45673</v>
      </c>
      <c r="E443" s="11" t="s">
        <v>793</v>
      </c>
      <c r="F443" s="11" t="s">
        <v>544</v>
      </c>
      <c r="G443" s="11" t="s">
        <v>603</v>
      </c>
      <c r="H443" s="11" t="s">
        <v>312</v>
      </c>
      <c r="I443" s="11" t="s">
        <v>3434</v>
      </c>
      <c r="J443" t="str">
        <f>IF(L443="","",VLOOKUP(L443,Продукция!B:D,3,0))</f>
        <v>Биологический_материал</v>
      </c>
      <c r="K443" t="str">
        <f>IF(L443="","",VLOOKUP(L443,Продукция!B:C,2,0))</f>
        <v>Сыворотка крови</v>
      </c>
      <c r="L443" s="151" t="s">
        <v>302</v>
      </c>
      <c r="M443">
        <f>IF(L443="","",VLOOKUP(L443,Продукция!B:L,11,0))</f>
        <v>0</v>
      </c>
      <c r="N443" s="11" t="s">
        <v>873</v>
      </c>
      <c r="P443" s="11" t="s">
        <v>340</v>
      </c>
      <c r="Q443" s="11" t="s">
        <v>854</v>
      </c>
      <c r="R443" s="153" t="s">
        <v>4968</v>
      </c>
      <c r="S443" s="11">
        <v>20</v>
      </c>
      <c r="T443" s="11" t="s">
        <v>4986</v>
      </c>
      <c r="V443" s="14">
        <v>45671</v>
      </c>
      <c r="Z443" s="11" t="s">
        <v>4823</v>
      </c>
      <c r="AA443" s="15">
        <v>0.55902777777777779</v>
      </c>
      <c r="AB443" t="str">
        <f>IF(L443="","",VLOOKUP(L443&amp;I443,Продукция!A:I,9,0))</f>
        <v>рекомендация производителя набора</v>
      </c>
      <c r="AC443" s="14">
        <v>45678</v>
      </c>
      <c r="AD443" s="11" t="s">
        <v>2673</v>
      </c>
      <c r="AE443" s="11" t="s">
        <v>4823</v>
      </c>
      <c r="AF443" t="str">
        <f>IF(AD443="","",VLOOKUP(AD443,'Сотрудники и ссылки'!A:B,2,0))</f>
        <v>Серолог</v>
      </c>
      <c r="AG443">
        <f>IF(AD443="","",VLOOKUP(AD443,'Сотрудники и ссылки'!A:C,3,0))</f>
        <v>20001771</v>
      </c>
      <c r="AH443" s="11" t="s">
        <v>2673</v>
      </c>
      <c r="AI443" t="str">
        <f>IF(AH443="","",VLOOKUP(AH443,'Сотрудники и ссылки'!A:B,2,0))</f>
        <v>Серолог</v>
      </c>
      <c r="AJ443">
        <f>IF(AH443="","",VLOOKUP(AH443,'Сотрудники и ссылки'!A:C,3,0))</f>
        <v>20001771</v>
      </c>
      <c r="AK443" s="14">
        <v>45678</v>
      </c>
      <c r="AL443" s="2">
        <f>IF(AK443="","",AK443+VLOOKUP(I443,'Вид исследования'!B:E,4,0))</f>
        <v>45679</v>
      </c>
      <c r="AM443" s="2">
        <f>IF(AK443="","",AK443+VLOOKUP(I443,'Вид исследования'!B:F,5,0))</f>
        <v>45679</v>
      </c>
      <c r="AN443" s="14">
        <v>45678</v>
      </c>
      <c r="AP443" s="11" t="s">
        <v>189</v>
      </c>
      <c r="AQ443" t="str">
        <f>IFERROR(IF(L443="","",VLOOKUP(L443&amp;I443,Продукция!A:K,11,0)),"обратитесь к админ справочника")</f>
        <v>согласно рекомендациям производителя теста</v>
      </c>
      <c r="AR443" s="11" t="s">
        <v>4823</v>
      </c>
      <c r="AS443" t="str">
        <f>IFERROR(IF(L443="","",VLOOKUP(L443&amp;I443,Продукция!A:J,10,0)),"обратитесь к админ справочника")</f>
        <v>инструкция по применению набора РЗГА Ньюкасла</v>
      </c>
      <c r="AT443" s="11" t="s">
        <v>4823</v>
      </c>
      <c r="AU443" s="11" t="s">
        <v>4823</v>
      </c>
      <c r="AV443" s="11" t="s">
        <v>2673</v>
      </c>
      <c r="AW443" s="11" t="s">
        <v>4824</v>
      </c>
      <c r="AX443" s="11" t="s">
        <v>941</v>
      </c>
      <c r="AY443" s="11" t="s">
        <v>2051</v>
      </c>
      <c r="AZ443" s="11">
        <v>153</v>
      </c>
      <c r="BA443" s="11">
        <v>40</v>
      </c>
      <c r="BC443" s="11" t="s">
        <v>4987</v>
      </c>
    </row>
    <row r="444" spans="1:55" x14ac:dyDescent="0.25">
      <c r="A444" t="str">
        <f t="shared" si="10"/>
        <v>С/94Болезнь Ньюкасла уровень антител</v>
      </c>
      <c r="B444" t="str">
        <f>IF(E444="","",INDEX(Лаборатории!A:A,MATCH('Производственный контроль'!E444,Лаборатории!B:B,0)))</f>
        <v xml:space="preserve">КУРИНОЕ ЦАРСТВО АО </v>
      </c>
      <c r="C444" t="str">
        <f>IF(E444="","",VLOOKUP(E444,Лаборатории!B:D,3,0))</f>
        <v>U377_CHL</v>
      </c>
      <c r="D444" s="12">
        <v>45673</v>
      </c>
      <c r="E444" s="11" t="s">
        <v>793</v>
      </c>
      <c r="F444" s="11" t="s">
        <v>544</v>
      </c>
      <c r="G444" s="11" t="s">
        <v>603</v>
      </c>
      <c r="H444" s="11" t="s">
        <v>312</v>
      </c>
      <c r="I444" s="11" t="s">
        <v>3434</v>
      </c>
      <c r="J444" t="str">
        <f>IF(L444="","",VLOOKUP(L444,Продукция!B:D,3,0))</f>
        <v>Биологический_материал</v>
      </c>
      <c r="K444" t="str">
        <f>IF(L444="","",VLOOKUP(L444,Продукция!B:C,2,0))</f>
        <v>Сыворотка крови</v>
      </c>
      <c r="L444" s="151" t="s">
        <v>302</v>
      </c>
      <c r="M444">
        <f>IF(L444="","",VLOOKUP(L444,Продукция!B:L,11,0))</f>
        <v>0</v>
      </c>
      <c r="N444" s="11" t="s">
        <v>873</v>
      </c>
      <c r="P444" s="11" t="s">
        <v>340</v>
      </c>
      <c r="Q444" s="11" t="s">
        <v>854</v>
      </c>
      <c r="R444" s="153" t="s">
        <v>4969</v>
      </c>
      <c r="S444" s="11">
        <v>20</v>
      </c>
      <c r="T444" s="11" t="s">
        <v>4986</v>
      </c>
      <c r="V444" s="14">
        <v>45671</v>
      </c>
      <c r="Z444" s="11" t="s">
        <v>4823</v>
      </c>
      <c r="AA444" s="15">
        <v>0.55902777777777779</v>
      </c>
      <c r="AB444" t="str">
        <f>IF(L444="","",VLOOKUP(L444&amp;I444,Продукция!A:I,9,0))</f>
        <v>рекомендация производителя набора</v>
      </c>
      <c r="AC444" s="14">
        <v>45678</v>
      </c>
      <c r="AD444" s="11" t="s">
        <v>2673</v>
      </c>
      <c r="AE444" s="11" t="s">
        <v>4823</v>
      </c>
      <c r="AF444" t="str">
        <f>IF(AD444="","",VLOOKUP(AD444,'Сотрудники и ссылки'!A:B,2,0))</f>
        <v>Серолог</v>
      </c>
      <c r="AG444">
        <f>IF(AD444="","",VLOOKUP(AD444,'Сотрудники и ссылки'!A:C,3,0))</f>
        <v>20001771</v>
      </c>
      <c r="AH444" s="11" t="s">
        <v>2673</v>
      </c>
      <c r="AI444" t="str">
        <f>IF(AH444="","",VLOOKUP(AH444,'Сотрудники и ссылки'!A:B,2,0))</f>
        <v>Серолог</v>
      </c>
      <c r="AJ444">
        <f>IF(AH444="","",VLOOKUP(AH444,'Сотрудники и ссылки'!A:C,3,0))</f>
        <v>20001771</v>
      </c>
      <c r="AK444" s="14">
        <v>45678</v>
      </c>
      <c r="AL444" s="2">
        <f>IF(AK444="","",AK444+VLOOKUP(I444,'Вид исследования'!B:E,4,0))</f>
        <v>45679</v>
      </c>
      <c r="AM444" s="2">
        <f>IF(AK444="","",AK444+VLOOKUP(I444,'Вид исследования'!B:F,5,0))</f>
        <v>45679</v>
      </c>
      <c r="AN444" s="14">
        <v>45678</v>
      </c>
      <c r="AP444" s="11" t="s">
        <v>189</v>
      </c>
      <c r="AQ444" t="str">
        <f>IFERROR(IF(L444="","",VLOOKUP(L444&amp;I444,Продукция!A:K,11,0)),"обратитесь к админ справочника")</f>
        <v>согласно рекомендациям производителя теста</v>
      </c>
      <c r="AR444" s="11" t="s">
        <v>4823</v>
      </c>
      <c r="AS444" t="str">
        <f>IFERROR(IF(L444="","",VLOOKUP(L444&amp;I444,Продукция!A:J,10,0)),"обратитесь к админ справочника")</f>
        <v>инструкция по применению набора РЗГА Ньюкасла</v>
      </c>
      <c r="AT444" s="11" t="s">
        <v>4823</v>
      </c>
      <c r="AU444" s="11" t="s">
        <v>4823</v>
      </c>
      <c r="AV444" s="11" t="s">
        <v>2673</v>
      </c>
      <c r="AW444" s="11" t="s">
        <v>4824</v>
      </c>
      <c r="AX444" s="11" t="s">
        <v>941</v>
      </c>
      <c r="AY444" s="11" t="s">
        <v>2052</v>
      </c>
      <c r="AZ444" s="11">
        <v>153</v>
      </c>
      <c r="BA444" s="11">
        <v>40</v>
      </c>
      <c r="BC444" s="11" t="s">
        <v>4987</v>
      </c>
    </row>
    <row r="445" spans="1:55" x14ac:dyDescent="0.25">
      <c r="A445" t="str">
        <f t="shared" si="10"/>
        <v>С/94Болезнь Ньюкасла уровень антител</v>
      </c>
      <c r="B445" t="str">
        <f>IF(E445="","",INDEX(Лаборатории!A:A,MATCH('Производственный контроль'!E445,Лаборатории!B:B,0)))</f>
        <v xml:space="preserve">КУРИНОЕ ЦАРСТВО АО </v>
      </c>
      <c r="C445" t="str">
        <f>IF(E445="","",VLOOKUP(E445,Лаборатории!B:D,3,0))</f>
        <v>U377_CHL</v>
      </c>
      <c r="D445" s="12">
        <v>45673</v>
      </c>
      <c r="E445" s="11" t="s">
        <v>793</v>
      </c>
      <c r="F445" s="11" t="s">
        <v>544</v>
      </c>
      <c r="G445" s="11" t="s">
        <v>603</v>
      </c>
      <c r="H445" s="11" t="s">
        <v>312</v>
      </c>
      <c r="I445" s="11" t="s">
        <v>3434</v>
      </c>
      <c r="J445" t="str">
        <f>IF(L445="","",VLOOKUP(L445,Продукция!B:D,3,0))</f>
        <v>Биологический_материал</v>
      </c>
      <c r="K445" t="str">
        <f>IF(L445="","",VLOOKUP(L445,Продукция!B:C,2,0))</f>
        <v>Сыворотка крови</v>
      </c>
      <c r="L445" s="151" t="s">
        <v>302</v>
      </c>
      <c r="M445">
        <f>IF(L445="","",VLOOKUP(L445,Продукция!B:L,11,0))</f>
        <v>0</v>
      </c>
      <c r="N445" s="11" t="s">
        <v>873</v>
      </c>
      <c r="P445" s="11" t="s">
        <v>340</v>
      </c>
      <c r="Q445" s="11" t="s">
        <v>854</v>
      </c>
      <c r="R445" s="153" t="s">
        <v>4970</v>
      </c>
      <c r="S445" s="11">
        <v>20</v>
      </c>
      <c r="T445" s="11" t="s">
        <v>4986</v>
      </c>
      <c r="V445" s="14">
        <v>45671</v>
      </c>
      <c r="Z445" s="11" t="s">
        <v>4823</v>
      </c>
      <c r="AA445" s="15">
        <v>0.55902777777777779</v>
      </c>
      <c r="AB445" t="str">
        <f>IF(L445="","",VLOOKUP(L445&amp;I445,Продукция!A:I,9,0))</f>
        <v>рекомендация производителя набора</v>
      </c>
      <c r="AC445" s="14">
        <v>45678</v>
      </c>
      <c r="AD445" s="11" t="s">
        <v>2673</v>
      </c>
      <c r="AE445" s="11" t="s">
        <v>4823</v>
      </c>
      <c r="AF445" t="str">
        <f>IF(AD445="","",VLOOKUP(AD445,'Сотрудники и ссылки'!A:B,2,0))</f>
        <v>Серолог</v>
      </c>
      <c r="AG445">
        <f>IF(AD445="","",VLOOKUP(AD445,'Сотрудники и ссылки'!A:C,3,0))</f>
        <v>20001771</v>
      </c>
      <c r="AH445" s="11" t="s">
        <v>2673</v>
      </c>
      <c r="AI445" t="str">
        <f>IF(AH445="","",VLOOKUP(AH445,'Сотрудники и ссылки'!A:B,2,0))</f>
        <v>Серолог</v>
      </c>
      <c r="AJ445">
        <f>IF(AH445="","",VLOOKUP(AH445,'Сотрудники и ссылки'!A:C,3,0))</f>
        <v>20001771</v>
      </c>
      <c r="AK445" s="14">
        <v>45678</v>
      </c>
      <c r="AL445" s="2">
        <f>IF(AK445="","",AK445+VLOOKUP(I445,'Вид исследования'!B:E,4,0))</f>
        <v>45679</v>
      </c>
      <c r="AM445" s="2">
        <f>IF(AK445="","",AK445+VLOOKUP(I445,'Вид исследования'!B:F,5,0))</f>
        <v>45679</v>
      </c>
      <c r="AN445" s="14">
        <v>45678</v>
      </c>
      <c r="AP445" s="11" t="s">
        <v>189</v>
      </c>
      <c r="AQ445" t="str">
        <f>IFERROR(IF(L445="","",VLOOKUP(L445&amp;I445,Продукция!A:K,11,0)),"обратитесь к админ справочника")</f>
        <v>согласно рекомендациям производителя теста</v>
      </c>
      <c r="AR445" s="11" t="s">
        <v>4823</v>
      </c>
      <c r="AS445" t="str">
        <f>IFERROR(IF(L445="","",VLOOKUP(L445&amp;I445,Продукция!A:J,10,0)),"обратитесь к админ справочника")</f>
        <v>инструкция по применению набора РЗГА Ньюкасла</v>
      </c>
      <c r="AT445" s="11" t="s">
        <v>4823</v>
      </c>
      <c r="AU445" s="11" t="s">
        <v>4823</v>
      </c>
      <c r="AV445" s="11" t="s">
        <v>2673</v>
      </c>
      <c r="AW445" s="11" t="s">
        <v>4824</v>
      </c>
      <c r="AX445" s="11" t="s">
        <v>941</v>
      </c>
      <c r="AY445" s="11" t="s">
        <v>2053</v>
      </c>
      <c r="AZ445" s="11">
        <v>153</v>
      </c>
      <c r="BA445" s="11">
        <v>40</v>
      </c>
      <c r="BC445" s="11" t="s">
        <v>4987</v>
      </c>
    </row>
    <row r="446" spans="1:55" x14ac:dyDescent="0.25">
      <c r="A446" t="str">
        <f t="shared" si="10"/>
        <v>С/94Болезнь Ньюкасла уровень антител</v>
      </c>
      <c r="B446" t="str">
        <f>IF(E446="","",INDEX(Лаборатории!A:A,MATCH('Производственный контроль'!E446,Лаборатории!B:B,0)))</f>
        <v xml:space="preserve">КУРИНОЕ ЦАРСТВО АО </v>
      </c>
      <c r="C446" t="str">
        <f>IF(E446="","",VLOOKUP(E446,Лаборатории!B:D,3,0))</f>
        <v>U377_CHL</v>
      </c>
      <c r="D446" s="12">
        <v>45673</v>
      </c>
      <c r="E446" s="11" t="s">
        <v>793</v>
      </c>
      <c r="F446" s="11" t="s">
        <v>544</v>
      </c>
      <c r="G446" s="11" t="s">
        <v>603</v>
      </c>
      <c r="H446" s="11" t="s">
        <v>312</v>
      </c>
      <c r="I446" s="11" t="s">
        <v>3434</v>
      </c>
      <c r="J446" t="str">
        <f>IF(L446="","",VLOOKUP(L446,Продукция!B:D,3,0))</f>
        <v>Биологический_материал</v>
      </c>
      <c r="K446" t="str">
        <f>IF(L446="","",VLOOKUP(L446,Продукция!B:C,2,0))</f>
        <v>Сыворотка крови</v>
      </c>
      <c r="L446" s="151" t="s">
        <v>302</v>
      </c>
      <c r="M446">
        <f>IF(L446="","",VLOOKUP(L446,Продукция!B:L,11,0))</f>
        <v>0</v>
      </c>
      <c r="N446" s="11" t="s">
        <v>873</v>
      </c>
      <c r="P446" s="11" t="s">
        <v>340</v>
      </c>
      <c r="Q446" s="11" t="s">
        <v>854</v>
      </c>
      <c r="R446" s="153" t="s">
        <v>4971</v>
      </c>
      <c r="S446" s="11">
        <v>20</v>
      </c>
      <c r="T446" s="11" t="s">
        <v>4986</v>
      </c>
      <c r="V446" s="14">
        <v>45671</v>
      </c>
      <c r="Z446" s="11" t="s">
        <v>4823</v>
      </c>
      <c r="AA446" s="15">
        <v>0.55902777777777779</v>
      </c>
      <c r="AB446" t="str">
        <f>IF(L446="","",VLOOKUP(L446&amp;I446,Продукция!A:I,9,0))</f>
        <v>рекомендация производителя набора</v>
      </c>
      <c r="AC446" s="14">
        <v>45678</v>
      </c>
      <c r="AD446" s="11" t="s">
        <v>2673</v>
      </c>
      <c r="AE446" s="11" t="s">
        <v>4823</v>
      </c>
      <c r="AF446" t="str">
        <f>IF(AD446="","",VLOOKUP(AD446,'Сотрудники и ссылки'!A:B,2,0))</f>
        <v>Серолог</v>
      </c>
      <c r="AG446">
        <f>IF(AD446="","",VLOOKUP(AD446,'Сотрудники и ссылки'!A:C,3,0))</f>
        <v>20001771</v>
      </c>
      <c r="AH446" s="11" t="s">
        <v>2673</v>
      </c>
      <c r="AI446" t="str">
        <f>IF(AH446="","",VLOOKUP(AH446,'Сотрудники и ссылки'!A:B,2,0))</f>
        <v>Серолог</v>
      </c>
      <c r="AJ446">
        <f>IF(AH446="","",VLOOKUP(AH446,'Сотрудники и ссылки'!A:C,3,0))</f>
        <v>20001771</v>
      </c>
      <c r="AK446" s="14">
        <v>45678</v>
      </c>
      <c r="AL446" s="2">
        <f>IF(AK446="","",AK446+VLOOKUP(I446,'Вид исследования'!B:E,4,0))</f>
        <v>45679</v>
      </c>
      <c r="AM446" s="2">
        <f>IF(AK446="","",AK446+VLOOKUP(I446,'Вид исследования'!B:F,5,0))</f>
        <v>45679</v>
      </c>
      <c r="AN446" s="14">
        <v>45678</v>
      </c>
      <c r="AP446" s="11" t="s">
        <v>189</v>
      </c>
      <c r="AQ446" t="str">
        <f>IFERROR(IF(L446="","",VLOOKUP(L446&amp;I446,Продукция!A:K,11,0)),"обратитесь к админ справочника")</f>
        <v>согласно рекомендациям производителя теста</v>
      </c>
      <c r="AR446" s="11" t="s">
        <v>4823</v>
      </c>
      <c r="AS446" t="str">
        <f>IFERROR(IF(L446="","",VLOOKUP(L446&amp;I446,Продукция!A:J,10,0)),"обратитесь к админ справочника")</f>
        <v>инструкция по применению набора РЗГА Ньюкасла</v>
      </c>
      <c r="AT446" s="11" t="s">
        <v>4823</v>
      </c>
      <c r="AU446" s="11" t="s">
        <v>4823</v>
      </c>
      <c r="AV446" s="11" t="s">
        <v>2673</v>
      </c>
      <c r="AW446" s="11" t="s">
        <v>4824</v>
      </c>
      <c r="AX446" s="11" t="s">
        <v>941</v>
      </c>
      <c r="AY446" s="11" t="s">
        <v>2043</v>
      </c>
      <c r="AZ446" s="11">
        <v>153</v>
      </c>
      <c r="BA446" s="11">
        <v>40</v>
      </c>
      <c r="BC446" s="11" t="s">
        <v>4987</v>
      </c>
    </row>
    <row r="447" spans="1:55" x14ac:dyDescent="0.25">
      <c r="A447" t="str">
        <f t="shared" si="10"/>
        <v>С/94Болезнь Ньюкасла уровень антител</v>
      </c>
      <c r="B447" t="str">
        <f>IF(E447="","",INDEX(Лаборатории!A:A,MATCH('Производственный контроль'!E447,Лаборатории!B:B,0)))</f>
        <v xml:space="preserve">КУРИНОЕ ЦАРСТВО АО </v>
      </c>
      <c r="C447" t="str">
        <f>IF(E447="","",VLOOKUP(E447,Лаборатории!B:D,3,0))</f>
        <v>U377_CHL</v>
      </c>
      <c r="D447" s="12">
        <v>45673</v>
      </c>
      <c r="E447" s="11" t="s">
        <v>793</v>
      </c>
      <c r="F447" s="11" t="s">
        <v>544</v>
      </c>
      <c r="G447" s="11" t="s">
        <v>603</v>
      </c>
      <c r="H447" s="11" t="s">
        <v>312</v>
      </c>
      <c r="I447" s="11" t="s">
        <v>3434</v>
      </c>
      <c r="J447" t="str">
        <f>IF(L447="","",VLOOKUP(L447,Продукция!B:D,3,0))</f>
        <v>Биологический_материал</v>
      </c>
      <c r="K447" t="str">
        <f>IF(L447="","",VLOOKUP(L447,Продукция!B:C,2,0))</f>
        <v>Сыворотка крови</v>
      </c>
      <c r="L447" s="151" t="s">
        <v>302</v>
      </c>
      <c r="M447">
        <f>IF(L447="","",VLOOKUP(L447,Продукция!B:L,11,0))</f>
        <v>0</v>
      </c>
      <c r="N447" s="11" t="s">
        <v>873</v>
      </c>
      <c r="P447" s="11" t="s">
        <v>340</v>
      </c>
      <c r="Q447" s="11" t="s">
        <v>854</v>
      </c>
      <c r="R447" s="153" t="s">
        <v>4972</v>
      </c>
      <c r="S447" s="11">
        <v>20</v>
      </c>
      <c r="T447" s="11" t="s">
        <v>4986</v>
      </c>
      <c r="V447" s="14">
        <v>45671</v>
      </c>
      <c r="Z447" s="11" t="s">
        <v>4823</v>
      </c>
      <c r="AA447" s="15">
        <v>0.55902777777777779</v>
      </c>
      <c r="AB447" t="str">
        <f>IF(L447="","",VLOOKUP(L447&amp;I447,Продукция!A:I,9,0))</f>
        <v>рекомендация производителя набора</v>
      </c>
      <c r="AC447" s="14">
        <v>45678</v>
      </c>
      <c r="AD447" s="11" t="s">
        <v>2673</v>
      </c>
      <c r="AE447" s="11" t="s">
        <v>4823</v>
      </c>
      <c r="AF447" t="str">
        <f>IF(AD447="","",VLOOKUP(AD447,'Сотрудники и ссылки'!A:B,2,0))</f>
        <v>Серолог</v>
      </c>
      <c r="AG447">
        <f>IF(AD447="","",VLOOKUP(AD447,'Сотрудники и ссылки'!A:C,3,0))</f>
        <v>20001771</v>
      </c>
      <c r="AH447" s="11" t="s">
        <v>2673</v>
      </c>
      <c r="AI447" t="str">
        <f>IF(AH447="","",VLOOKUP(AH447,'Сотрудники и ссылки'!A:B,2,0))</f>
        <v>Серолог</v>
      </c>
      <c r="AJ447">
        <f>IF(AH447="","",VLOOKUP(AH447,'Сотрудники и ссылки'!A:C,3,0))</f>
        <v>20001771</v>
      </c>
      <c r="AK447" s="14">
        <v>45678</v>
      </c>
      <c r="AL447" s="2">
        <f>IF(AK447="","",AK447+VLOOKUP(I447,'Вид исследования'!B:E,4,0))</f>
        <v>45679</v>
      </c>
      <c r="AM447" s="2">
        <f>IF(AK447="","",AK447+VLOOKUP(I447,'Вид исследования'!B:F,5,0))</f>
        <v>45679</v>
      </c>
      <c r="AN447" s="14">
        <v>45678</v>
      </c>
      <c r="AP447" s="11" t="s">
        <v>189</v>
      </c>
      <c r="AQ447" t="str">
        <f>IFERROR(IF(L447="","",VLOOKUP(L447&amp;I447,Продукция!A:K,11,0)),"обратитесь к админ справочника")</f>
        <v>согласно рекомендациям производителя теста</v>
      </c>
      <c r="AR447" s="11" t="s">
        <v>4823</v>
      </c>
      <c r="AS447" t="str">
        <f>IFERROR(IF(L447="","",VLOOKUP(L447&amp;I447,Продукция!A:J,10,0)),"обратитесь к админ справочника")</f>
        <v>инструкция по применению набора РЗГА Ньюкасла</v>
      </c>
      <c r="AT447" s="11" t="s">
        <v>4823</v>
      </c>
      <c r="AU447" s="11" t="s">
        <v>4823</v>
      </c>
      <c r="AV447" s="11" t="s">
        <v>2673</v>
      </c>
      <c r="AW447" s="11" t="s">
        <v>4824</v>
      </c>
      <c r="AX447" s="11" t="s">
        <v>941</v>
      </c>
      <c r="AY447" s="11" t="s">
        <v>2044</v>
      </c>
      <c r="AZ447" s="11">
        <v>153</v>
      </c>
      <c r="BA447" s="11">
        <v>40</v>
      </c>
      <c r="BC447" s="11" t="s">
        <v>4987</v>
      </c>
    </row>
    <row r="448" spans="1:55" x14ac:dyDescent="0.25">
      <c r="A448" t="str">
        <f t="shared" si="10"/>
        <v>С/94Болезнь Ньюкасла уровень антител</v>
      </c>
      <c r="B448" t="str">
        <f>IF(E448="","",INDEX(Лаборатории!A:A,MATCH('Производственный контроль'!E448,Лаборатории!B:B,0)))</f>
        <v xml:space="preserve">КУРИНОЕ ЦАРСТВО АО </v>
      </c>
      <c r="C448" t="str">
        <f>IF(E448="","",VLOOKUP(E448,Лаборатории!B:D,3,0))</f>
        <v>U377_CHL</v>
      </c>
      <c r="D448" s="12">
        <v>45673</v>
      </c>
      <c r="E448" s="11" t="s">
        <v>793</v>
      </c>
      <c r="F448" s="11" t="s">
        <v>544</v>
      </c>
      <c r="G448" s="11" t="s">
        <v>603</v>
      </c>
      <c r="H448" s="11" t="s">
        <v>312</v>
      </c>
      <c r="I448" s="11" t="s">
        <v>3434</v>
      </c>
      <c r="J448" t="str">
        <f>IF(L448="","",VLOOKUP(L448,Продукция!B:D,3,0))</f>
        <v>Биологический_материал</v>
      </c>
      <c r="K448" t="str">
        <f>IF(L448="","",VLOOKUP(L448,Продукция!B:C,2,0))</f>
        <v>Сыворотка крови</v>
      </c>
      <c r="L448" s="151" t="s">
        <v>302</v>
      </c>
      <c r="M448">
        <f>IF(L448="","",VLOOKUP(L448,Продукция!B:L,11,0))</f>
        <v>0</v>
      </c>
      <c r="N448" s="11" t="s">
        <v>873</v>
      </c>
      <c r="P448" s="11" t="s">
        <v>340</v>
      </c>
      <c r="Q448" s="11" t="s">
        <v>854</v>
      </c>
      <c r="R448" s="153" t="s">
        <v>4973</v>
      </c>
      <c r="S448" s="11">
        <v>20</v>
      </c>
      <c r="T448" s="11" t="s">
        <v>4986</v>
      </c>
      <c r="V448" s="14">
        <v>45672</v>
      </c>
      <c r="Z448" s="11" t="s">
        <v>4823</v>
      </c>
      <c r="AA448" s="15">
        <v>0.55902777777777779</v>
      </c>
      <c r="AB448" t="str">
        <f>IF(L448="","",VLOOKUP(L448&amp;I448,Продукция!A:I,9,0))</f>
        <v>рекомендация производителя набора</v>
      </c>
      <c r="AC448" s="14">
        <v>45678</v>
      </c>
      <c r="AD448" s="11" t="s">
        <v>2673</v>
      </c>
      <c r="AE448" s="11" t="s">
        <v>4823</v>
      </c>
      <c r="AF448" t="str">
        <f>IF(AD448="","",VLOOKUP(AD448,'Сотрудники и ссылки'!A:B,2,0))</f>
        <v>Серолог</v>
      </c>
      <c r="AG448">
        <f>IF(AD448="","",VLOOKUP(AD448,'Сотрудники и ссылки'!A:C,3,0))</f>
        <v>20001771</v>
      </c>
      <c r="AH448" s="11" t="s">
        <v>2673</v>
      </c>
      <c r="AI448" t="str">
        <f>IF(AH448="","",VLOOKUP(AH448,'Сотрудники и ссылки'!A:B,2,0))</f>
        <v>Серолог</v>
      </c>
      <c r="AJ448">
        <f>IF(AH448="","",VLOOKUP(AH448,'Сотрудники и ссылки'!A:C,3,0))</f>
        <v>20001771</v>
      </c>
      <c r="AK448" s="14">
        <v>45678</v>
      </c>
      <c r="AL448" s="2">
        <f>IF(AK448="","",AK448+VLOOKUP(I448,'Вид исследования'!B:E,4,0))</f>
        <v>45679</v>
      </c>
      <c r="AM448" s="2">
        <f>IF(AK448="","",AK448+VLOOKUP(I448,'Вид исследования'!B:F,5,0))</f>
        <v>45679</v>
      </c>
      <c r="AN448" s="14">
        <v>45678</v>
      </c>
      <c r="AP448" s="11" t="s">
        <v>189</v>
      </c>
      <c r="AQ448" t="str">
        <f>IFERROR(IF(L448="","",VLOOKUP(L448&amp;I448,Продукция!A:K,11,0)),"обратитесь к админ справочника")</f>
        <v>согласно рекомендациям производителя теста</v>
      </c>
      <c r="AR448" s="11" t="s">
        <v>4823</v>
      </c>
      <c r="AS448" t="str">
        <f>IFERROR(IF(L448="","",VLOOKUP(L448&amp;I448,Продукция!A:J,10,0)),"обратитесь к админ справочника")</f>
        <v>инструкция по применению набора РЗГА Ньюкасла</v>
      </c>
      <c r="AT448" s="11" t="s">
        <v>4823</v>
      </c>
      <c r="AU448" s="11" t="s">
        <v>4823</v>
      </c>
      <c r="AV448" s="11" t="s">
        <v>2673</v>
      </c>
      <c r="AW448" s="11" t="s">
        <v>4824</v>
      </c>
      <c r="AX448" s="11" t="s">
        <v>941</v>
      </c>
      <c r="AY448" s="11" t="s">
        <v>2045</v>
      </c>
      <c r="AZ448" s="11">
        <v>153</v>
      </c>
      <c r="BA448" s="11">
        <v>40</v>
      </c>
      <c r="BC448" s="11" t="s">
        <v>4987</v>
      </c>
    </row>
    <row r="449" spans="1:55" x14ac:dyDescent="0.25">
      <c r="A449" t="str">
        <f t="shared" si="10"/>
        <v>С/94Болезнь Ньюкасла уровень антител</v>
      </c>
      <c r="B449" t="str">
        <f>IF(E449="","",INDEX(Лаборатории!A:A,MATCH('Производственный контроль'!E449,Лаборатории!B:B,0)))</f>
        <v xml:space="preserve">КУРИНОЕ ЦАРСТВО АО </v>
      </c>
      <c r="C449" t="str">
        <f>IF(E449="","",VLOOKUP(E449,Лаборатории!B:D,3,0))</f>
        <v>U377_CHL</v>
      </c>
      <c r="D449" s="12">
        <v>45673</v>
      </c>
      <c r="E449" s="11" t="s">
        <v>793</v>
      </c>
      <c r="F449" s="11" t="s">
        <v>544</v>
      </c>
      <c r="G449" s="11" t="s">
        <v>603</v>
      </c>
      <c r="H449" s="11" t="s">
        <v>312</v>
      </c>
      <c r="I449" s="11" t="s">
        <v>3434</v>
      </c>
      <c r="J449" t="str">
        <f>IF(L449="","",VLOOKUP(L449,Продукция!B:D,3,0))</f>
        <v>Биологический_материал</v>
      </c>
      <c r="K449" t="str">
        <f>IF(L449="","",VLOOKUP(L449,Продукция!B:C,2,0))</f>
        <v>Сыворотка крови</v>
      </c>
      <c r="L449" s="151" t="s">
        <v>302</v>
      </c>
      <c r="M449">
        <f>IF(L449="","",VLOOKUP(L449,Продукция!B:L,11,0))</f>
        <v>0</v>
      </c>
      <c r="N449" s="11" t="s">
        <v>873</v>
      </c>
      <c r="P449" s="11" t="s">
        <v>340</v>
      </c>
      <c r="Q449" s="11" t="s">
        <v>854</v>
      </c>
      <c r="R449" s="153" t="s">
        <v>4974</v>
      </c>
      <c r="S449" s="11">
        <v>20</v>
      </c>
      <c r="T449" s="11" t="s">
        <v>4986</v>
      </c>
      <c r="V449" s="14">
        <v>45670</v>
      </c>
      <c r="Z449" s="11" t="s">
        <v>4823</v>
      </c>
      <c r="AA449" s="15">
        <v>0.55902777777777779</v>
      </c>
      <c r="AB449" t="str">
        <f>IF(L449="","",VLOOKUP(L449&amp;I449,Продукция!A:I,9,0))</f>
        <v>рекомендация производителя набора</v>
      </c>
      <c r="AC449" s="14">
        <v>45678</v>
      </c>
      <c r="AD449" s="11" t="s">
        <v>2676</v>
      </c>
      <c r="AE449" s="11" t="s">
        <v>4823</v>
      </c>
      <c r="AF449" t="str">
        <f>IF(AD449="","",VLOOKUP(AD449,'Сотрудники и ссылки'!A:B,2,0))</f>
        <v>Серолог</v>
      </c>
      <c r="AG449">
        <f>IF(AD449="","",VLOOKUP(AD449,'Сотрудники и ссылки'!A:C,3,0))</f>
        <v>20007746</v>
      </c>
      <c r="AH449" s="11" t="s">
        <v>2676</v>
      </c>
      <c r="AI449" t="str">
        <f>IF(AH449="","",VLOOKUP(AH449,'Сотрудники и ссылки'!A:B,2,0))</f>
        <v>Серолог</v>
      </c>
      <c r="AJ449">
        <f>IF(AH449="","",VLOOKUP(AH449,'Сотрудники и ссылки'!A:C,3,0))</f>
        <v>20007746</v>
      </c>
      <c r="AK449" s="14">
        <v>45678</v>
      </c>
      <c r="AL449" s="2">
        <f>IF(AK449="","",AK449+VLOOKUP(I449,'Вид исследования'!B:E,4,0))</f>
        <v>45679</v>
      </c>
      <c r="AM449" s="2">
        <f>IF(AK449="","",AK449+VLOOKUP(I449,'Вид исследования'!B:F,5,0))</f>
        <v>45679</v>
      </c>
      <c r="AN449" s="14">
        <v>45678</v>
      </c>
      <c r="AP449" s="11" t="s">
        <v>189</v>
      </c>
      <c r="AQ449" t="str">
        <f>IFERROR(IF(L449="","",VLOOKUP(L449&amp;I449,Продукция!A:K,11,0)),"обратитесь к админ справочника")</f>
        <v>согласно рекомендациям производителя теста</v>
      </c>
      <c r="AR449" s="11" t="s">
        <v>4823</v>
      </c>
      <c r="AS449" t="str">
        <f>IFERROR(IF(L449="","",VLOOKUP(L449&amp;I449,Продукция!A:J,10,0)),"обратитесь к админ справочника")</f>
        <v>инструкция по применению набора РЗГА Ньюкасла</v>
      </c>
      <c r="AT449" s="11" t="s">
        <v>4823</v>
      </c>
      <c r="AU449" s="11" t="s">
        <v>4823</v>
      </c>
      <c r="AV449" s="11" t="s">
        <v>2676</v>
      </c>
      <c r="AW449" s="11" t="s">
        <v>4824</v>
      </c>
      <c r="AX449" s="11" t="s">
        <v>941</v>
      </c>
      <c r="AY449" s="11" t="s">
        <v>2054</v>
      </c>
      <c r="AZ449" s="11">
        <v>153</v>
      </c>
      <c r="BA449" s="11">
        <v>40</v>
      </c>
      <c r="BC449" s="11" t="s">
        <v>4987</v>
      </c>
    </row>
    <row r="450" spans="1:55" x14ac:dyDescent="0.25">
      <c r="A450" t="str">
        <f t="shared" si="10"/>
        <v>С/94Болезнь Ньюкасла уровень антител</v>
      </c>
      <c r="B450" t="str">
        <f>IF(E450="","",INDEX(Лаборатории!A:A,MATCH('Производственный контроль'!E450,Лаборатории!B:B,0)))</f>
        <v xml:space="preserve">КУРИНОЕ ЦАРСТВО АО </v>
      </c>
      <c r="C450" t="str">
        <f>IF(E450="","",VLOOKUP(E450,Лаборатории!B:D,3,0))</f>
        <v>U377_CHL</v>
      </c>
      <c r="D450" s="12">
        <v>45673</v>
      </c>
      <c r="E450" s="11" t="s">
        <v>793</v>
      </c>
      <c r="F450" s="11" t="s">
        <v>544</v>
      </c>
      <c r="G450" s="11" t="s">
        <v>603</v>
      </c>
      <c r="H450" s="11" t="s">
        <v>312</v>
      </c>
      <c r="I450" s="11" t="s">
        <v>3434</v>
      </c>
      <c r="J450" t="str">
        <f>IF(L450="","",VLOOKUP(L450,Продукция!B:D,3,0))</f>
        <v>Биологический_материал</v>
      </c>
      <c r="K450" t="str">
        <f>IF(L450="","",VLOOKUP(L450,Продукция!B:C,2,0))</f>
        <v>Сыворотка крови</v>
      </c>
      <c r="L450" s="151" t="s">
        <v>302</v>
      </c>
      <c r="M450">
        <f>IF(L450="","",VLOOKUP(L450,Продукция!B:L,11,0))</f>
        <v>0</v>
      </c>
      <c r="N450" s="11" t="s">
        <v>873</v>
      </c>
      <c r="P450" s="11" t="s">
        <v>340</v>
      </c>
      <c r="Q450" s="11" t="s">
        <v>854</v>
      </c>
      <c r="R450" s="153" t="s">
        <v>4975</v>
      </c>
      <c r="S450" s="11">
        <v>20</v>
      </c>
      <c r="T450" s="11" t="s">
        <v>4986</v>
      </c>
      <c r="V450" s="14">
        <v>45670</v>
      </c>
      <c r="Z450" s="11" t="s">
        <v>4823</v>
      </c>
      <c r="AA450" s="15">
        <v>0.55902777777777779</v>
      </c>
      <c r="AB450" t="str">
        <f>IF(L450="","",VLOOKUP(L450&amp;I450,Продукция!A:I,9,0))</f>
        <v>рекомендация производителя набора</v>
      </c>
      <c r="AC450" s="14">
        <v>45678</v>
      </c>
      <c r="AD450" s="11" t="s">
        <v>2676</v>
      </c>
      <c r="AE450" s="11" t="s">
        <v>4823</v>
      </c>
      <c r="AF450" t="str">
        <f>IF(AD450="","",VLOOKUP(AD450,'Сотрудники и ссылки'!A:B,2,0))</f>
        <v>Серолог</v>
      </c>
      <c r="AG450">
        <f>IF(AD450="","",VLOOKUP(AD450,'Сотрудники и ссылки'!A:C,3,0))</f>
        <v>20007746</v>
      </c>
      <c r="AH450" s="11" t="s">
        <v>2676</v>
      </c>
      <c r="AI450" t="str">
        <f>IF(AH450="","",VLOOKUP(AH450,'Сотрудники и ссылки'!A:B,2,0))</f>
        <v>Серолог</v>
      </c>
      <c r="AJ450">
        <f>IF(AH450="","",VLOOKUP(AH450,'Сотрудники и ссылки'!A:C,3,0))</f>
        <v>20007746</v>
      </c>
      <c r="AK450" s="14">
        <v>45678</v>
      </c>
      <c r="AL450" s="2">
        <f>IF(AK450="","",AK450+VLOOKUP(I450,'Вид исследования'!B:E,4,0))</f>
        <v>45679</v>
      </c>
      <c r="AM450" s="2">
        <f>IF(AK450="","",AK450+VLOOKUP(I450,'Вид исследования'!B:F,5,0))</f>
        <v>45679</v>
      </c>
      <c r="AN450" s="14">
        <v>45678</v>
      </c>
      <c r="AP450" s="11" t="s">
        <v>189</v>
      </c>
      <c r="AQ450" t="str">
        <f>IFERROR(IF(L450="","",VLOOKUP(L450&amp;I450,Продукция!A:K,11,0)),"обратитесь к админ справочника")</f>
        <v>согласно рекомендациям производителя теста</v>
      </c>
      <c r="AR450" s="11" t="s">
        <v>4823</v>
      </c>
      <c r="AS450" t="str">
        <f>IFERROR(IF(L450="","",VLOOKUP(L450&amp;I450,Продукция!A:J,10,0)),"обратитесь к админ справочника")</f>
        <v>инструкция по применению набора РЗГА Ньюкасла</v>
      </c>
      <c r="AT450" s="11" t="s">
        <v>4823</v>
      </c>
      <c r="AU450" s="11" t="s">
        <v>4823</v>
      </c>
      <c r="AV450" s="11" t="s">
        <v>2676</v>
      </c>
      <c r="AW450" s="11" t="s">
        <v>4824</v>
      </c>
      <c r="AX450" s="11" t="s">
        <v>941</v>
      </c>
      <c r="AY450" s="11" t="s">
        <v>2058</v>
      </c>
      <c r="AZ450" s="11">
        <v>153</v>
      </c>
      <c r="BA450" s="11">
        <v>40</v>
      </c>
      <c r="BC450" s="11" t="s">
        <v>4987</v>
      </c>
    </row>
    <row r="451" spans="1:55" x14ac:dyDescent="0.25">
      <c r="A451" t="str">
        <f t="shared" si="10"/>
        <v>С/94Болезнь Ньюкасла уровень антител</v>
      </c>
      <c r="B451" t="str">
        <f>IF(E451="","",INDEX(Лаборатории!A:A,MATCH('Производственный контроль'!E451,Лаборатории!B:B,0)))</f>
        <v xml:space="preserve">КУРИНОЕ ЦАРСТВО АО </v>
      </c>
      <c r="C451" t="str">
        <f>IF(E451="","",VLOOKUP(E451,Лаборатории!B:D,3,0))</f>
        <v>U377_CHL</v>
      </c>
      <c r="D451" s="12">
        <v>45673</v>
      </c>
      <c r="E451" s="11" t="s">
        <v>793</v>
      </c>
      <c r="F451" s="11" t="s">
        <v>544</v>
      </c>
      <c r="G451" s="11" t="s">
        <v>603</v>
      </c>
      <c r="H451" s="11" t="s">
        <v>312</v>
      </c>
      <c r="I451" s="11" t="s">
        <v>3434</v>
      </c>
      <c r="J451" t="str">
        <f>IF(L451="","",VLOOKUP(L451,Продукция!B:D,3,0))</f>
        <v>Биологический_материал</v>
      </c>
      <c r="K451" t="str">
        <f>IF(L451="","",VLOOKUP(L451,Продукция!B:C,2,0))</f>
        <v>Сыворотка крови</v>
      </c>
      <c r="L451" s="151" t="s">
        <v>302</v>
      </c>
      <c r="M451">
        <f>IF(L451="","",VLOOKUP(L451,Продукция!B:L,11,0))</f>
        <v>0</v>
      </c>
      <c r="N451" s="11" t="s">
        <v>873</v>
      </c>
      <c r="P451" s="11" t="s">
        <v>340</v>
      </c>
      <c r="Q451" s="11" t="s">
        <v>854</v>
      </c>
      <c r="R451" s="153" t="s">
        <v>4976</v>
      </c>
      <c r="S451" s="11">
        <v>20</v>
      </c>
      <c r="T451" s="11" t="s">
        <v>4986</v>
      </c>
      <c r="V451" s="14">
        <v>45670</v>
      </c>
      <c r="Z451" s="11" t="s">
        <v>4823</v>
      </c>
      <c r="AA451" s="15">
        <v>0.55902777777777779</v>
      </c>
      <c r="AB451" t="str">
        <f>IF(L451="","",VLOOKUP(L451&amp;I451,Продукция!A:I,9,0))</f>
        <v>рекомендация производителя набора</v>
      </c>
      <c r="AC451" s="14">
        <v>45678</v>
      </c>
      <c r="AD451" s="11" t="s">
        <v>2676</v>
      </c>
      <c r="AE451" s="11" t="s">
        <v>4823</v>
      </c>
      <c r="AF451" t="str">
        <f>IF(AD451="","",VLOOKUP(AD451,'Сотрудники и ссылки'!A:B,2,0))</f>
        <v>Серолог</v>
      </c>
      <c r="AG451">
        <f>IF(AD451="","",VLOOKUP(AD451,'Сотрудники и ссылки'!A:C,3,0))</f>
        <v>20007746</v>
      </c>
      <c r="AH451" s="11" t="s">
        <v>2676</v>
      </c>
      <c r="AI451" t="str">
        <f>IF(AH451="","",VLOOKUP(AH451,'Сотрудники и ссылки'!A:B,2,0))</f>
        <v>Серолог</v>
      </c>
      <c r="AJ451">
        <f>IF(AH451="","",VLOOKUP(AH451,'Сотрудники и ссылки'!A:C,3,0))</f>
        <v>20007746</v>
      </c>
      <c r="AK451" s="14">
        <v>45678</v>
      </c>
      <c r="AL451" s="2">
        <f>IF(AK451="","",AK451+VLOOKUP(I451,'Вид исследования'!B:E,4,0))</f>
        <v>45679</v>
      </c>
      <c r="AM451" s="2">
        <f>IF(AK451="","",AK451+VLOOKUP(I451,'Вид исследования'!B:F,5,0))</f>
        <v>45679</v>
      </c>
      <c r="AN451" s="14">
        <v>45678</v>
      </c>
      <c r="AP451" s="11" t="s">
        <v>189</v>
      </c>
      <c r="AQ451" t="str">
        <f>IFERROR(IF(L451="","",VLOOKUP(L451&amp;I451,Продукция!A:K,11,0)),"обратитесь к админ справочника")</f>
        <v>согласно рекомендациям производителя теста</v>
      </c>
      <c r="AR451" s="11" t="s">
        <v>4823</v>
      </c>
      <c r="AS451" t="str">
        <f>IFERROR(IF(L451="","",VLOOKUP(L451&amp;I451,Продукция!A:J,10,0)),"обратитесь к админ справочника")</f>
        <v>инструкция по применению набора РЗГА Ньюкасла</v>
      </c>
      <c r="AT451" s="11" t="s">
        <v>4823</v>
      </c>
      <c r="AU451" s="11" t="s">
        <v>4823</v>
      </c>
      <c r="AV451" s="11" t="s">
        <v>2676</v>
      </c>
      <c r="AW451" s="11" t="s">
        <v>4824</v>
      </c>
      <c r="AX451" s="11" t="s">
        <v>941</v>
      </c>
      <c r="AY451" s="11" t="s">
        <v>2059</v>
      </c>
      <c r="AZ451" s="11">
        <v>153</v>
      </c>
      <c r="BA451" s="11">
        <v>40</v>
      </c>
      <c r="BC451" s="11" t="s">
        <v>4987</v>
      </c>
    </row>
    <row r="452" spans="1:55" x14ac:dyDescent="0.25">
      <c r="A452" t="str">
        <f t="shared" si="10"/>
        <v>С/94Болезнь Ньюкасла уровень антител</v>
      </c>
      <c r="B452" t="str">
        <f>IF(E452="","",INDEX(Лаборатории!A:A,MATCH('Производственный контроль'!E452,Лаборатории!B:B,0)))</f>
        <v xml:space="preserve">КУРИНОЕ ЦАРСТВО АО </v>
      </c>
      <c r="C452" t="str">
        <f>IF(E452="","",VLOOKUP(E452,Лаборатории!B:D,3,0))</f>
        <v>U377_CHL</v>
      </c>
      <c r="D452" s="12">
        <v>45673</v>
      </c>
      <c r="E452" s="11" t="s">
        <v>793</v>
      </c>
      <c r="F452" s="11" t="s">
        <v>544</v>
      </c>
      <c r="G452" s="11" t="s">
        <v>603</v>
      </c>
      <c r="H452" s="11" t="s">
        <v>312</v>
      </c>
      <c r="I452" s="11" t="s">
        <v>3434</v>
      </c>
      <c r="J452" t="str">
        <f>IF(L452="","",VLOOKUP(L452,Продукция!B:D,3,0))</f>
        <v>Биологический_материал</v>
      </c>
      <c r="K452" t="str">
        <f>IF(L452="","",VLOOKUP(L452,Продукция!B:C,2,0))</f>
        <v>Сыворотка крови</v>
      </c>
      <c r="L452" s="151" t="s">
        <v>302</v>
      </c>
      <c r="M452">
        <f>IF(L452="","",VLOOKUP(L452,Продукция!B:L,11,0))</f>
        <v>0</v>
      </c>
      <c r="N452" s="11" t="s">
        <v>873</v>
      </c>
      <c r="P452" s="11" t="s">
        <v>340</v>
      </c>
      <c r="Q452" s="11" t="s">
        <v>854</v>
      </c>
      <c r="R452" s="153" t="s">
        <v>4977</v>
      </c>
      <c r="S452" s="11">
        <v>20</v>
      </c>
      <c r="T452" s="11" t="s">
        <v>4986</v>
      </c>
      <c r="V452" s="14">
        <v>45670</v>
      </c>
      <c r="Z452" s="11" t="s">
        <v>4823</v>
      </c>
      <c r="AA452" s="15">
        <v>0.55902777777777779</v>
      </c>
      <c r="AB452" t="str">
        <f>IF(L452="","",VLOOKUP(L452&amp;I452,Продукция!A:I,9,0))</f>
        <v>рекомендация производителя набора</v>
      </c>
      <c r="AC452" s="14">
        <v>45678</v>
      </c>
      <c r="AD452" s="11" t="s">
        <v>2676</v>
      </c>
      <c r="AE452" s="11" t="s">
        <v>4823</v>
      </c>
      <c r="AF452" t="str">
        <f>IF(AD452="","",VLOOKUP(AD452,'Сотрудники и ссылки'!A:B,2,0))</f>
        <v>Серолог</v>
      </c>
      <c r="AG452">
        <f>IF(AD452="","",VLOOKUP(AD452,'Сотрудники и ссылки'!A:C,3,0))</f>
        <v>20007746</v>
      </c>
      <c r="AH452" s="11" t="s">
        <v>2676</v>
      </c>
      <c r="AI452" t="str">
        <f>IF(AH452="","",VLOOKUP(AH452,'Сотрудники и ссылки'!A:B,2,0))</f>
        <v>Серолог</v>
      </c>
      <c r="AJ452">
        <f>IF(AH452="","",VLOOKUP(AH452,'Сотрудники и ссылки'!A:C,3,0))</f>
        <v>20007746</v>
      </c>
      <c r="AK452" s="14">
        <v>45678</v>
      </c>
      <c r="AL452" s="2">
        <f>IF(AK452="","",AK452+VLOOKUP(I452,'Вид исследования'!B:E,4,0))</f>
        <v>45679</v>
      </c>
      <c r="AM452" s="2">
        <f>IF(AK452="","",AK452+VLOOKUP(I452,'Вид исследования'!B:F,5,0))</f>
        <v>45679</v>
      </c>
      <c r="AN452" s="14">
        <v>45678</v>
      </c>
      <c r="AP452" s="11" t="s">
        <v>189</v>
      </c>
      <c r="AQ452" t="str">
        <f>IFERROR(IF(L452="","",VLOOKUP(L452&amp;I452,Продукция!A:K,11,0)),"обратитесь к админ справочника")</f>
        <v>согласно рекомендациям производителя теста</v>
      </c>
      <c r="AR452" s="11" t="s">
        <v>4823</v>
      </c>
      <c r="AS452" t="str">
        <f>IFERROR(IF(L452="","",VLOOKUP(L452&amp;I452,Продукция!A:J,10,0)),"обратитесь к админ справочника")</f>
        <v>инструкция по применению набора РЗГА Ньюкасла</v>
      </c>
      <c r="AT452" s="11" t="s">
        <v>4823</v>
      </c>
      <c r="AU452" s="11" t="s">
        <v>4823</v>
      </c>
      <c r="AV452" s="11" t="s">
        <v>2676</v>
      </c>
      <c r="AW452" s="11" t="s">
        <v>4824</v>
      </c>
      <c r="AX452" s="11" t="s">
        <v>941</v>
      </c>
      <c r="AY452" s="11" t="s">
        <v>2060</v>
      </c>
      <c r="AZ452" s="11">
        <v>153</v>
      </c>
      <c r="BA452" s="11">
        <v>40</v>
      </c>
      <c r="BC452" s="11" t="s">
        <v>4987</v>
      </c>
    </row>
    <row r="453" spans="1:55" x14ac:dyDescent="0.25">
      <c r="A453" t="str">
        <f t="shared" si="10"/>
        <v>С/94Болезнь Ньюкасла уровень антител</v>
      </c>
      <c r="B453" t="str">
        <f>IF(E453="","",INDEX(Лаборатории!A:A,MATCH('Производственный контроль'!E453,Лаборатории!B:B,0)))</f>
        <v xml:space="preserve">КУРИНОЕ ЦАРСТВО АО </v>
      </c>
      <c r="C453" t="str">
        <f>IF(E453="","",VLOOKUP(E453,Лаборатории!B:D,3,0))</f>
        <v>U377_CHL</v>
      </c>
      <c r="D453" s="12">
        <v>45673</v>
      </c>
      <c r="E453" s="11" t="s">
        <v>793</v>
      </c>
      <c r="F453" s="11" t="s">
        <v>544</v>
      </c>
      <c r="G453" s="11" t="s">
        <v>603</v>
      </c>
      <c r="H453" s="11" t="s">
        <v>312</v>
      </c>
      <c r="I453" s="11" t="s">
        <v>3434</v>
      </c>
      <c r="J453" t="str">
        <f>IF(L453="","",VLOOKUP(L453,Продукция!B:D,3,0))</f>
        <v>Биологический_материал</v>
      </c>
      <c r="K453" t="str">
        <f>IF(L453="","",VLOOKUP(L453,Продукция!B:C,2,0))</f>
        <v>Сыворотка крови</v>
      </c>
      <c r="L453" s="151" t="s">
        <v>302</v>
      </c>
      <c r="M453">
        <f>IF(L453="","",VLOOKUP(L453,Продукция!B:L,11,0))</f>
        <v>0</v>
      </c>
      <c r="N453" s="11" t="s">
        <v>873</v>
      </c>
      <c r="P453" s="11" t="s">
        <v>340</v>
      </c>
      <c r="Q453" s="11" t="s">
        <v>854</v>
      </c>
      <c r="R453" s="153" t="s">
        <v>4978</v>
      </c>
      <c r="S453" s="11">
        <v>20</v>
      </c>
      <c r="T453" s="11" t="s">
        <v>4986</v>
      </c>
      <c r="V453" s="14">
        <v>45670</v>
      </c>
      <c r="Z453" s="11" t="s">
        <v>4823</v>
      </c>
      <c r="AA453" s="15">
        <v>0.55902777777777779</v>
      </c>
      <c r="AB453" t="str">
        <f>IF(L453="","",VLOOKUP(L453&amp;I453,Продукция!A:I,9,0))</f>
        <v>рекомендация производителя набора</v>
      </c>
      <c r="AC453" s="14">
        <v>45678</v>
      </c>
      <c r="AD453" s="11" t="s">
        <v>2676</v>
      </c>
      <c r="AE453" s="11" t="s">
        <v>4823</v>
      </c>
      <c r="AF453" t="str">
        <f>IF(AD453="","",VLOOKUP(AD453,'Сотрудники и ссылки'!A:B,2,0))</f>
        <v>Серолог</v>
      </c>
      <c r="AG453">
        <f>IF(AD453="","",VLOOKUP(AD453,'Сотрудники и ссылки'!A:C,3,0))</f>
        <v>20007746</v>
      </c>
      <c r="AH453" s="11" t="s">
        <v>2676</v>
      </c>
      <c r="AI453" t="str">
        <f>IF(AH453="","",VLOOKUP(AH453,'Сотрудники и ссылки'!A:B,2,0))</f>
        <v>Серолог</v>
      </c>
      <c r="AJ453">
        <f>IF(AH453="","",VLOOKUP(AH453,'Сотрудники и ссылки'!A:C,3,0))</f>
        <v>20007746</v>
      </c>
      <c r="AK453" s="14">
        <v>45678</v>
      </c>
      <c r="AL453" s="2">
        <f>IF(AK453="","",AK453+VLOOKUP(I453,'Вид исследования'!B:E,4,0))</f>
        <v>45679</v>
      </c>
      <c r="AM453" s="2">
        <f>IF(AK453="","",AK453+VLOOKUP(I453,'Вид исследования'!B:F,5,0))</f>
        <v>45679</v>
      </c>
      <c r="AN453" s="14">
        <v>45678</v>
      </c>
      <c r="AP453" s="11" t="s">
        <v>189</v>
      </c>
      <c r="AQ453" t="str">
        <f>IFERROR(IF(L453="","",VLOOKUP(L453&amp;I453,Продукция!A:K,11,0)),"обратитесь к админ справочника")</f>
        <v>согласно рекомендациям производителя теста</v>
      </c>
      <c r="AR453" s="11" t="s">
        <v>4823</v>
      </c>
      <c r="AS453" t="str">
        <f>IFERROR(IF(L453="","",VLOOKUP(L453&amp;I453,Продукция!A:J,10,0)),"обратитесь к админ справочника")</f>
        <v>инструкция по применению набора РЗГА Ньюкасла</v>
      </c>
      <c r="AT453" s="11" t="s">
        <v>4823</v>
      </c>
      <c r="AU453" s="11" t="s">
        <v>4823</v>
      </c>
      <c r="AV453" s="11" t="s">
        <v>2676</v>
      </c>
      <c r="AW453" s="11" t="s">
        <v>4824</v>
      </c>
      <c r="AX453" s="11" t="s">
        <v>941</v>
      </c>
      <c r="AY453" s="11" t="s">
        <v>2061</v>
      </c>
      <c r="AZ453" s="11">
        <v>153</v>
      </c>
      <c r="BA453" s="11">
        <v>40</v>
      </c>
      <c r="BC453" s="11" t="s">
        <v>4987</v>
      </c>
    </row>
    <row r="454" spans="1:55" x14ac:dyDescent="0.25">
      <c r="A454" t="str">
        <f t="shared" si="10"/>
        <v>С/94Болезнь Ньюкасла уровень антител</v>
      </c>
      <c r="B454" t="str">
        <f>IF(E454="","",INDEX(Лаборатории!A:A,MATCH('Производственный контроль'!E454,Лаборатории!B:B,0)))</f>
        <v xml:space="preserve">КУРИНОЕ ЦАРСТВО АО </v>
      </c>
      <c r="C454" t="str">
        <f>IF(E454="","",VLOOKUP(E454,Лаборатории!B:D,3,0))</f>
        <v>U377_CHL</v>
      </c>
      <c r="D454" s="12">
        <v>45673</v>
      </c>
      <c r="E454" s="11" t="s">
        <v>793</v>
      </c>
      <c r="F454" s="11" t="s">
        <v>544</v>
      </c>
      <c r="G454" s="11" t="s">
        <v>603</v>
      </c>
      <c r="H454" s="11" t="s">
        <v>312</v>
      </c>
      <c r="I454" s="11" t="s">
        <v>3434</v>
      </c>
      <c r="J454" t="str">
        <f>IF(L454="","",VLOOKUP(L454,Продукция!B:D,3,0))</f>
        <v>Биологический_материал</v>
      </c>
      <c r="K454" t="str">
        <f>IF(L454="","",VLOOKUP(L454,Продукция!B:C,2,0))</f>
        <v>Сыворотка крови</v>
      </c>
      <c r="L454" s="151" t="s">
        <v>302</v>
      </c>
      <c r="M454">
        <f>IF(L454="","",VLOOKUP(L454,Продукция!B:L,11,0))</f>
        <v>0</v>
      </c>
      <c r="N454" s="11" t="s">
        <v>873</v>
      </c>
      <c r="P454" s="11" t="s">
        <v>340</v>
      </c>
      <c r="Q454" s="11" t="s">
        <v>854</v>
      </c>
      <c r="R454" s="153" t="s">
        <v>4979</v>
      </c>
      <c r="S454" s="11">
        <v>20</v>
      </c>
      <c r="T454" s="11" t="s">
        <v>4986</v>
      </c>
      <c r="V454" s="14">
        <v>45672</v>
      </c>
      <c r="Z454" s="11" t="s">
        <v>4823</v>
      </c>
      <c r="AA454" s="15">
        <v>0.55902777777777779</v>
      </c>
      <c r="AB454" t="str">
        <f>IF(L454="","",VLOOKUP(L454&amp;I454,Продукция!A:I,9,0))</f>
        <v>рекомендация производителя набора</v>
      </c>
      <c r="AC454" s="14">
        <v>45678</v>
      </c>
      <c r="AD454" s="11" t="s">
        <v>2676</v>
      </c>
      <c r="AE454" s="11" t="s">
        <v>4823</v>
      </c>
      <c r="AF454" t="str">
        <f>IF(AD454="","",VLOOKUP(AD454,'Сотрудники и ссылки'!A:B,2,0))</f>
        <v>Серолог</v>
      </c>
      <c r="AG454">
        <f>IF(AD454="","",VLOOKUP(AD454,'Сотрудники и ссылки'!A:C,3,0))</f>
        <v>20007746</v>
      </c>
      <c r="AH454" s="11" t="s">
        <v>2676</v>
      </c>
      <c r="AI454" t="str">
        <f>IF(AH454="","",VLOOKUP(AH454,'Сотрудники и ссылки'!A:B,2,0))</f>
        <v>Серолог</v>
      </c>
      <c r="AJ454">
        <f>IF(AH454="","",VLOOKUP(AH454,'Сотрудники и ссылки'!A:C,3,0))</f>
        <v>20007746</v>
      </c>
      <c r="AK454" s="14">
        <v>45678</v>
      </c>
      <c r="AL454" s="2">
        <f>IF(AK454="","",AK454+VLOOKUP(I454,'Вид исследования'!B:E,4,0))</f>
        <v>45679</v>
      </c>
      <c r="AM454" s="2">
        <f>IF(AK454="","",AK454+VLOOKUP(I454,'Вид исследования'!B:F,5,0))</f>
        <v>45679</v>
      </c>
      <c r="AN454" s="14">
        <v>45678</v>
      </c>
      <c r="AP454" s="11" t="s">
        <v>189</v>
      </c>
      <c r="AQ454" t="str">
        <f>IFERROR(IF(L454="","",VLOOKUP(L454&amp;I454,Продукция!A:K,11,0)),"обратитесь к админ справочника")</f>
        <v>согласно рекомендациям производителя теста</v>
      </c>
      <c r="AR454" s="11" t="s">
        <v>4823</v>
      </c>
      <c r="AS454" t="str">
        <f>IFERROR(IF(L454="","",VLOOKUP(L454&amp;I454,Продукция!A:J,10,0)),"обратитесь к админ справочника")</f>
        <v>инструкция по применению набора РЗГА Ньюкасла</v>
      </c>
      <c r="AT454" s="11" t="s">
        <v>4823</v>
      </c>
      <c r="AU454" s="11" t="s">
        <v>4823</v>
      </c>
      <c r="AV454" s="11" t="s">
        <v>2676</v>
      </c>
      <c r="AW454" s="11" t="s">
        <v>4824</v>
      </c>
      <c r="AX454" s="11" t="s">
        <v>941</v>
      </c>
      <c r="AY454" s="11" t="s">
        <v>2062</v>
      </c>
      <c r="AZ454" s="11">
        <v>153</v>
      </c>
      <c r="BA454" s="11">
        <v>40</v>
      </c>
      <c r="BC454" s="11" t="s">
        <v>4987</v>
      </c>
    </row>
    <row r="455" spans="1:55" x14ac:dyDescent="0.25">
      <c r="A455" t="str">
        <f t="shared" si="10"/>
        <v>С/94Болезнь Ньюкасла уровень антител</v>
      </c>
      <c r="B455" t="str">
        <f>IF(E455="","",INDEX(Лаборатории!A:A,MATCH('Производственный контроль'!E455,Лаборатории!B:B,0)))</f>
        <v xml:space="preserve">КУРИНОЕ ЦАРСТВО АО </v>
      </c>
      <c r="C455" t="str">
        <f>IF(E455="","",VLOOKUP(E455,Лаборатории!B:D,3,0))</f>
        <v>U377_CHL</v>
      </c>
      <c r="D455" s="12">
        <v>45673</v>
      </c>
      <c r="E455" s="11" t="s">
        <v>793</v>
      </c>
      <c r="F455" s="11" t="s">
        <v>544</v>
      </c>
      <c r="G455" s="11" t="s">
        <v>603</v>
      </c>
      <c r="H455" s="11" t="s">
        <v>312</v>
      </c>
      <c r="I455" s="11" t="s">
        <v>3434</v>
      </c>
      <c r="J455" t="str">
        <f>IF(L455="","",VLOOKUP(L455,Продукция!B:D,3,0))</f>
        <v>Биологический_материал</v>
      </c>
      <c r="K455" t="str">
        <f>IF(L455="","",VLOOKUP(L455,Продукция!B:C,2,0))</f>
        <v>Сыворотка крови</v>
      </c>
      <c r="L455" s="151" t="s">
        <v>302</v>
      </c>
      <c r="M455">
        <f>IF(L455="","",VLOOKUP(L455,Продукция!B:L,11,0))</f>
        <v>0</v>
      </c>
      <c r="N455" s="11" t="s">
        <v>873</v>
      </c>
      <c r="P455" s="11" t="s">
        <v>340</v>
      </c>
      <c r="Q455" s="11" t="s">
        <v>854</v>
      </c>
      <c r="R455" s="153" t="s">
        <v>4980</v>
      </c>
      <c r="S455" s="11">
        <v>20</v>
      </c>
      <c r="T455" s="11" t="s">
        <v>4986</v>
      </c>
      <c r="V455" s="14">
        <v>45672</v>
      </c>
      <c r="Z455" s="11" t="s">
        <v>4823</v>
      </c>
      <c r="AA455" s="15">
        <v>0.55902777777777779</v>
      </c>
      <c r="AB455" t="str">
        <f>IF(L455="","",VLOOKUP(L455&amp;I455,Продукция!A:I,9,0))</f>
        <v>рекомендация производителя набора</v>
      </c>
      <c r="AC455" s="14">
        <v>45678</v>
      </c>
      <c r="AD455" s="11" t="s">
        <v>2676</v>
      </c>
      <c r="AE455" s="11" t="s">
        <v>4823</v>
      </c>
      <c r="AF455" t="str">
        <f>IF(AD455="","",VLOOKUP(AD455,'Сотрудники и ссылки'!A:B,2,0))</f>
        <v>Серолог</v>
      </c>
      <c r="AG455">
        <f>IF(AD455="","",VLOOKUP(AD455,'Сотрудники и ссылки'!A:C,3,0))</f>
        <v>20007746</v>
      </c>
      <c r="AH455" s="11" t="s">
        <v>2676</v>
      </c>
      <c r="AI455" t="str">
        <f>IF(AH455="","",VLOOKUP(AH455,'Сотрудники и ссылки'!A:B,2,0))</f>
        <v>Серолог</v>
      </c>
      <c r="AJ455">
        <f>IF(AH455="","",VLOOKUP(AH455,'Сотрудники и ссылки'!A:C,3,0))</f>
        <v>20007746</v>
      </c>
      <c r="AK455" s="14">
        <v>45678</v>
      </c>
      <c r="AL455" s="2">
        <f>IF(AK455="","",AK455+VLOOKUP(I455,'Вид исследования'!B:E,4,0))</f>
        <v>45679</v>
      </c>
      <c r="AM455" s="2">
        <f>IF(AK455="","",AK455+VLOOKUP(I455,'Вид исследования'!B:F,5,0))</f>
        <v>45679</v>
      </c>
      <c r="AN455" s="14">
        <v>45678</v>
      </c>
      <c r="AP455" s="11" t="s">
        <v>189</v>
      </c>
      <c r="AQ455" t="str">
        <f>IFERROR(IF(L455="","",VLOOKUP(L455&amp;I455,Продукция!A:K,11,0)),"обратитесь к админ справочника")</f>
        <v>согласно рекомендациям производителя теста</v>
      </c>
      <c r="AR455" s="11" t="s">
        <v>4823</v>
      </c>
      <c r="AS455" t="str">
        <f>IFERROR(IF(L455="","",VLOOKUP(L455&amp;I455,Продукция!A:J,10,0)),"обратитесь к админ справочника")</f>
        <v>инструкция по применению набора РЗГА Ньюкасла</v>
      </c>
      <c r="AT455" s="11" t="s">
        <v>4823</v>
      </c>
      <c r="AU455" s="11" t="s">
        <v>4823</v>
      </c>
      <c r="AV455" s="11" t="s">
        <v>2676</v>
      </c>
      <c r="AW455" s="11" t="s">
        <v>4824</v>
      </c>
      <c r="AX455" s="11" t="s">
        <v>941</v>
      </c>
      <c r="AY455" s="11" t="s">
        <v>2063</v>
      </c>
      <c r="AZ455" s="11">
        <v>153</v>
      </c>
      <c r="BA455" s="11">
        <v>40</v>
      </c>
      <c r="BC455" s="11" t="s">
        <v>4987</v>
      </c>
    </row>
    <row r="456" spans="1:55" x14ac:dyDescent="0.25">
      <c r="A456" t="str">
        <f t="shared" si="10"/>
        <v>С/94Болезнь Ньюкасла уровень антител</v>
      </c>
      <c r="B456" t="str">
        <f>IF(E456="","",INDEX(Лаборатории!A:A,MATCH('Производственный контроль'!E456,Лаборатории!B:B,0)))</f>
        <v xml:space="preserve">КУРИНОЕ ЦАРСТВО АО </v>
      </c>
      <c r="C456" t="str">
        <f>IF(E456="","",VLOOKUP(E456,Лаборатории!B:D,3,0))</f>
        <v>U377_CHL</v>
      </c>
      <c r="D456" s="12">
        <v>45673</v>
      </c>
      <c r="E456" s="11" t="s">
        <v>793</v>
      </c>
      <c r="F456" s="11" t="s">
        <v>544</v>
      </c>
      <c r="G456" s="11" t="s">
        <v>603</v>
      </c>
      <c r="H456" s="11" t="s">
        <v>312</v>
      </c>
      <c r="I456" s="11" t="s">
        <v>3434</v>
      </c>
      <c r="J456" t="str">
        <f>IF(L456="","",VLOOKUP(L456,Продукция!B:D,3,0))</f>
        <v>Биологический_материал</v>
      </c>
      <c r="K456" t="str">
        <f>IF(L456="","",VLOOKUP(L456,Продукция!B:C,2,0))</f>
        <v>Сыворотка крови</v>
      </c>
      <c r="L456" s="151" t="s">
        <v>302</v>
      </c>
      <c r="M456">
        <f>IF(L456="","",VLOOKUP(L456,Продукция!B:L,11,0))</f>
        <v>0</v>
      </c>
      <c r="N456" s="11" t="s">
        <v>873</v>
      </c>
      <c r="P456" s="11" t="s">
        <v>340</v>
      </c>
      <c r="Q456" s="11" t="s">
        <v>854</v>
      </c>
      <c r="R456" s="153" t="s">
        <v>4981</v>
      </c>
      <c r="S456" s="11">
        <v>20</v>
      </c>
      <c r="T456" s="11" t="s">
        <v>4986</v>
      </c>
      <c r="V456" s="14">
        <v>45672</v>
      </c>
      <c r="Z456" s="11" t="s">
        <v>4823</v>
      </c>
      <c r="AA456" s="15">
        <v>0.55902777777777779</v>
      </c>
      <c r="AB456" t="str">
        <f>IF(L456="","",VLOOKUP(L456&amp;I456,Продукция!A:I,9,0))</f>
        <v>рекомендация производителя набора</v>
      </c>
      <c r="AC456" s="14">
        <v>45678</v>
      </c>
      <c r="AD456" s="11" t="s">
        <v>2676</v>
      </c>
      <c r="AE456" s="11" t="s">
        <v>4823</v>
      </c>
      <c r="AF456" t="str">
        <f>IF(AD456="","",VLOOKUP(AD456,'Сотрудники и ссылки'!A:B,2,0))</f>
        <v>Серолог</v>
      </c>
      <c r="AG456">
        <f>IF(AD456="","",VLOOKUP(AD456,'Сотрудники и ссылки'!A:C,3,0))</f>
        <v>20007746</v>
      </c>
      <c r="AH456" s="11" t="s">
        <v>2676</v>
      </c>
      <c r="AI456" t="str">
        <f>IF(AH456="","",VLOOKUP(AH456,'Сотрудники и ссылки'!A:B,2,0))</f>
        <v>Серолог</v>
      </c>
      <c r="AJ456">
        <f>IF(AH456="","",VLOOKUP(AH456,'Сотрудники и ссылки'!A:C,3,0))</f>
        <v>20007746</v>
      </c>
      <c r="AK456" s="14">
        <v>45678</v>
      </c>
      <c r="AL456" s="2">
        <f>IF(AK456="","",AK456+VLOOKUP(I456,'Вид исследования'!B:E,4,0))</f>
        <v>45679</v>
      </c>
      <c r="AM456" s="2">
        <f>IF(AK456="","",AK456+VLOOKUP(I456,'Вид исследования'!B:F,5,0))</f>
        <v>45679</v>
      </c>
      <c r="AN456" s="14">
        <v>45678</v>
      </c>
      <c r="AP456" s="11" t="s">
        <v>189</v>
      </c>
      <c r="AQ456" t="str">
        <f>IFERROR(IF(L456="","",VLOOKUP(L456&amp;I456,Продукция!A:K,11,0)),"обратитесь к админ справочника")</f>
        <v>согласно рекомендациям производителя теста</v>
      </c>
      <c r="AR456" s="11" t="s">
        <v>4823</v>
      </c>
      <c r="AS456" t="str">
        <f>IFERROR(IF(L456="","",VLOOKUP(L456&amp;I456,Продукция!A:J,10,0)),"обратитесь к админ справочника")</f>
        <v>инструкция по применению набора РЗГА Ньюкасла</v>
      </c>
      <c r="AT456" s="11" t="s">
        <v>4823</v>
      </c>
      <c r="AU456" s="11" t="s">
        <v>4823</v>
      </c>
      <c r="AV456" s="11" t="s">
        <v>2676</v>
      </c>
      <c r="AW456" s="11" t="s">
        <v>4824</v>
      </c>
      <c r="AX456" s="11" t="s">
        <v>941</v>
      </c>
      <c r="AY456" s="11" t="s">
        <v>2064</v>
      </c>
      <c r="AZ456" s="11">
        <v>153</v>
      </c>
      <c r="BA456" s="11">
        <v>40</v>
      </c>
      <c r="BC456" s="11" t="s">
        <v>4987</v>
      </c>
    </row>
    <row r="457" spans="1:55" x14ac:dyDescent="0.25">
      <c r="A457" t="str">
        <f t="shared" si="10"/>
        <v>С/94Болезнь Ньюкасла уровень антител</v>
      </c>
      <c r="B457" t="str">
        <f>IF(E457="","",INDEX(Лаборатории!A:A,MATCH('Производственный контроль'!E457,Лаборатории!B:B,0)))</f>
        <v xml:space="preserve">КУРИНОЕ ЦАРСТВО АО </v>
      </c>
      <c r="C457" t="str">
        <f>IF(E457="","",VLOOKUP(E457,Лаборатории!B:D,3,0))</f>
        <v>U377_CHL</v>
      </c>
      <c r="D457" s="12">
        <v>45673</v>
      </c>
      <c r="E457" s="11" t="s">
        <v>793</v>
      </c>
      <c r="F457" s="11" t="s">
        <v>544</v>
      </c>
      <c r="G457" s="11" t="s">
        <v>603</v>
      </c>
      <c r="H457" s="11" t="s">
        <v>312</v>
      </c>
      <c r="I457" s="11" t="s">
        <v>3434</v>
      </c>
      <c r="J457" t="str">
        <f>IF(L457="","",VLOOKUP(L457,Продукция!B:D,3,0))</f>
        <v>Биологический_материал</v>
      </c>
      <c r="K457" t="str">
        <f>IF(L457="","",VLOOKUP(L457,Продукция!B:C,2,0))</f>
        <v>Сыворотка крови</v>
      </c>
      <c r="L457" s="151" t="s">
        <v>302</v>
      </c>
      <c r="M457">
        <f>IF(L457="","",VLOOKUP(L457,Продукция!B:L,11,0))</f>
        <v>0</v>
      </c>
      <c r="N457" s="11" t="s">
        <v>873</v>
      </c>
      <c r="P457" s="11" t="s">
        <v>340</v>
      </c>
      <c r="Q457" s="11" t="s">
        <v>854</v>
      </c>
      <c r="R457" s="153" t="s">
        <v>4982</v>
      </c>
      <c r="S457" s="11">
        <v>20</v>
      </c>
      <c r="T457" s="11" t="s">
        <v>4986</v>
      </c>
      <c r="V457" s="14">
        <v>45672</v>
      </c>
      <c r="Z457" s="11" t="s">
        <v>4823</v>
      </c>
      <c r="AA457" s="15">
        <v>0.55902777777777779</v>
      </c>
      <c r="AB457" t="str">
        <f>IF(L457="","",VLOOKUP(L457&amp;I457,Продукция!A:I,9,0))</f>
        <v>рекомендация производителя набора</v>
      </c>
      <c r="AC457" s="14">
        <v>45678</v>
      </c>
      <c r="AD457" s="11" t="s">
        <v>2676</v>
      </c>
      <c r="AE457" s="11" t="s">
        <v>4823</v>
      </c>
      <c r="AF457" t="str">
        <f>IF(AD457="","",VLOOKUP(AD457,'Сотрудники и ссылки'!A:B,2,0))</f>
        <v>Серолог</v>
      </c>
      <c r="AG457">
        <f>IF(AD457="","",VLOOKUP(AD457,'Сотрудники и ссылки'!A:C,3,0))</f>
        <v>20007746</v>
      </c>
      <c r="AH457" s="11" t="s">
        <v>2676</v>
      </c>
      <c r="AI457" t="str">
        <f>IF(AH457="","",VLOOKUP(AH457,'Сотрудники и ссылки'!A:B,2,0))</f>
        <v>Серолог</v>
      </c>
      <c r="AJ457">
        <f>IF(AH457="","",VLOOKUP(AH457,'Сотрудники и ссылки'!A:C,3,0))</f>
        <v>20007746</v>
      </c>
      <c r="AK457" s="14">
        <v>45678</v>
      </c>
      <c r="AL457" s="2">
        <f>IF(AK457="","",AK457+VLOOKUP(I457,'Вид исследования'!B:E,4,0))</f>
        <v>45679</v>
      </c>
      <c r="AM457" s="2">
        <f>IF(AK457="","",AK457+VLOOKUP(I457,'Вид исследования'!B:F,5,0))</f>
        <v>45679</v>
      </c>
      <c r="AN457" s="14">
        <v>45678</v>
      </c>
      <c r="AP457" s="11" t="s">
        <v>189</v>
      </c>
      <c r="AQ457" t="str">
        <f>IFERROR(IF(L457="","",VLOOKUP(L457&amp;I457,Продукция!A:K,11,0)),"обратитесь к админ справочника")</f>
        <v>согласно рекомендациям производителя теста</v>
      </c>
      <c r="AR457" s="11" t="s">
        <v>4823</v>
      </c>
      <c r="AS457" t="str">
        <f>IFERROR(IF(L457="","",VLOOKUP(L457&amp;I457,Продукция!A:J,10,0)),"обратитесь к админ справочника")</f>
        <v>инструкция по применению набора РЗГА Ньюкасла</v>
      </c>
      <c r="AT457" s="11" t="s">
        <v>4823</v>
      </c>
      <c r="AU457" s="11" t="s">
        <v>4823</v>
      </c>
      <c r="AV457" s="11" t="s">
        <v>2676</v>
      </c>
      <c r="AW457" s="11" t="s">
        <v>4824</v>
      </c>
      <c r="AX457" s="11" t="s">
        <v>941</v>
      </c>
      <c r="AY457" s="11" t="s">
        <v>2065</v>
      </c>
      <c r="AZ457" s="11">
        <v>153</v>
      </c>
      <c r="BA457" s="11">
        <v>40</v>
      </c>
      <c r="BC457" s="11" t="s">
        <v>4987</v>
      </c>
    </row>
    <row r="458" spans="1:55" x14ac:dyDescent="0.25">
      <c r="A458" t="str">
        <f t="shared" si="10"/>
        <v>С/94Болезнь Ньюкасла уровень антител</v>
      </c>
      <c r="B458" t="str">
        <f>IF(E458="","",INDEX(Лаборатории!A:A,MATCH('Производственный контроль'!E458,Лаборатории!B:B,0)))</f>
        <v xml:space="preserve">КУРИНОЕ ЦАРСТВО АО </v>
      </c>
      <c r="C458" t="str">
        <f>IF(E458="","",VLOOKUP(E458,Лаборатории!B:D,3,0))</f>
        <v>U377_CHL</v>
      </c>
      <c r="D458" s="12">
        <v>45673</v>
      </c>
      <c r="E458" s="11" t="s">
        <v>793</v>
      </c>
      <c r="F458" s="11" t="s">
        <v>544</v>
      </c>
      <c r="G458" s="11" t="s">
        <v>603</v>
      </c>
      <c r="H458" s="11" t="s">
        <v>312</v>
      </c>
      <c r="I458" s="11" t="s">
        <v>3434</v>
      </c>
      <c r="J458" t="str">
        <f>IF(L458="","",VLOOKUP(L458,Продукция!B:D,3,0))</f>
        <v>Биологический_материал</v>
      </c>
      <c r="K458" t="str">
        <f>IF(L458="","",VLOOKUP(L458,Продукция!B:C,2,0))</f>
        <v>Сыворотка крови</v>
      </c>
      <c r="L458" s="151" t="s">
        <v>302</v>
      </c>
      <c r="M458">
        <f>IF(L458="","",VLOOKUP(L458,Продукция!B:L,11,0))</f>
        <v>0</v>
      </c>
      <c r="N458" s="11" t="s">
        <v>873</v>
      </c>
      <c r="P458" s="11" t="s">
        <v>340</v>
      </c>
      <c r="Q458" s="11" t="s">
        <v>854</v>
      </c>
      <c r="R458" s="153" t="s">
        <v>4983</v>
      </c>
      <c r="S458" s="11">
        <v>20</v>
      </c>
      <c r="T458" s="11" t="s">
        <v>4986</v>
      </c>
      <c r="V458" s="14">
        <v>45672</v>
      </c>
      <c r="Z458" s="11" t="s">
        <v>4823</v>
      </c>
      <c r="AA458" s="15">
        <v>0.55902777777777779</v>
      </c>
      <c r="AB458" t="str">
        <f>IF(L458="","",VLOOKUP(L458&amp;I458,Продукция!A:I,9,0))</f>
        <v>рекомендация производителя набора</v>
      </c>
      <c r="AC458" s="14">
        <v>45678</v>
      </c>
      <c r="AD458" s="11" t="s">
        <v>2676</v>
      </c>
      <c r="AE458" s="11" t="s">
        <v>4823</v>
      </c>
      <c r="AF458" t="str">
        <f>IF(AD458="","",VLOOKUP(AD458,'Сотрудники и ссылки'!A:B,2,0))</f>
        <v>Серолог</v>
      </c>
      <c r="AG458">
        <f>IF(AD458="","",VLOOKUP(AD458,'Сотрудники и ссылки'!A:C,3,0))</f>
        <v>20007746</v>
      </c>
      <c r="AH458" s="11" t="s">
        <v>2676</v>
      </c>
      <c r="AI458" t="str">
        <f>IF(AH458="","",VLOOKUP(AH458,'Сотрудники и ссылки'!A:B,2,0))</f>
        <v>Серолог</v>
      </c>
      <c r="AJ458">
        <f>IF(AH458="","",VLOOKUP(AH458,'Сотрудники и ссылки'!A:C,3,0))</f>
        <v>20007746</v>
      </c>
      <c r="AK458" s="14">
        <v>45678</v>
      </c>
      <c r="AL458" s="2">
        <f>IF(AK458="","",AK458+VLOOKUP(I458,'Вид исследования'!B:E,4,0))</f>
        <v>45679</v>
      </c>
      <c r="AM458" s="2">
        <f>IF(AK458="","",AK458+VLOOKUP(I458,'Вид исследования'!B:F,5,0))</f>
        <v>45679</v>
      </c>
      <c r="AN458" s="14">
        <v>45678</v>
      </c>
      <c r="AP458" s="11" t="s">
        <v>189</v>
      </c>
      <c r="AQ458" t="str">
        <f>IFERROR(IF(L458="","",VLOOKUP(L458&amp;I458,Продукция!A:K,11,0)),"обратитесь к админ справочника")</f>
        <v>согласно рекомендациям производителя теста</v>
      </c>
      <c r="AR458" s="11" t="s">
        <v>4823</v>
      </c>
      <c r="AS458" t="str">
        <f>IFERROR(IF(L458="","",VLOOKUP(L458&amp;I458,Продукция!A:J,10,0)),"обратитесь к админ справочника")</f>
        <v>инструкция по применению набора РЗГА Ньюкасла</v>
      </c>
      <c r="AT458" s="11" t="s">
        <v>4823</v>
      </c>
      <c r="AU458" s="11" t="s">
        <v>4823</v>
      </c>
      <c r="AV458" s="11" t="s">
        <v>2676</v>
      </c>
      <c r="AW458" s="11" t="s">
        <v>4824</v>
      </c>
      <c r="AX458" s="11" t="s">
        <v>941</v>
      </c>
      <c r="AY458" s="11" t="s">
        <v>2055</v>
      </c>
      <c r="AZ458" s="11">
        <v>153</v>
      </c>
      <c r="BA458" s="11">
        <v>40</v>
      </c>
      <c r="BC458" s="11" t="s">
        <v>4987</v>
      </c>
    </row>
    <row r="459" spans="1:55" x14ac:dyDescent="0.25">
      <c r="A459" t="str">
        <f t="shared" si="10"/>
        <v>С/94Болезнь Ньюкасла уровень антител</v>
      </c>
      <c r="B459" t="str">
        <f>IF(E459="","",INDEX(Лаборатории!A:A,MATCH('Производственный контроль'!E459,Лаборатории!B:B,0)))</f>
        <v xml:space="preserve">КУРИНОЕ ЦАРСТВО АО </v>
      </c>
      <c r="C459" t="str">
        <f>IF(E459="","",VLOOKUP(E459,Лаборатории!B:D,3,0))</f>
        <v>U377_CHL</v>
      </c>
      <c r="D459" s="12">
        <v>45673</v>
      </c>
      <c r="E459" s="11" t="s">
        <v>793</v>
      </c>
      <c r="F459" s="11" t="s">
        <v>544</v>
      </c>
      <c r="G459" s="11" t="s">
        <v>603</v>
      </c>
      <c r="H459" s="11" t="s">
        <v>312</v>
      </c>
      <c r="I459" s="11" t="s">
        <v>3434</v>
      </c>
      <c r="J459" t="str">
        <f>IF(L459="","",VLOOKUP(L459,Продукция!B:D,3,0))</f>
        <v>Биологический_материал</v>
      </c>
      <c r="K459" t="str">
        <f>IF(L459="","",VLOOKUP(L459,Продукция!B:C,2,0))</f>
        <v>Сыворотка крови</v>
      </c>
      <c r="L459" s="151" t="s">
        <v>302</v>
      </c>
      <c r="M459">
        <f>IF(L459="","",VLOOKUP(L459,Продукция!B:L,11,0))</f>
        <v>0</v>
      </c>
      <c r="N459" s="11" t="s">
        <v>873</v>
      </c>
      <c r="P459" s="11" t="s">
        <v>340</v>
      </c>
      <c r="Q459" s="11" t="s">
        <v>854</v>
      </c>
      <c r="R459" s="153" t="s">
        <v>4984</v>
      </c>
      <c r="S459" s="11">
        <v>20</v>
      </c>
      <c r="T459" s="11" t="s">
        <v>4986</v>
      </c>
      <c r="V459" s="14">
        <v>45672</v>
      </c>
      <c r="Z459" s="11" t="s">
        <v>4823</v>
      </c>
      <c r="AA459" s="15">
        <v>0.55902777777777779</v>
      </c>
      <c r="AB459" t="str">
        <f>IF(L459="","",VLOOKUP(L459&amp;I459,Продукция!A:I,9,0))</f>
        <v>рекомендация производителя набора</v>
      </c>
      <c r="AC459" s="14">
        <v>45678</v>
      </c>
      <c r="AD459" s="11" t="s">
        <v>2676</v>
      </c>
      <c r="AE459" s="11" t="s">
        <v>4823</v>
      </c>
      <c r="AF459" t="str">
        <f>IF(AD459="","",VLOOKUP(AD459,'Сотрудники и ссылки'!A:B,2,0))</f>
        <v>Серолог</v>
      </c>
      <c r="AG459">
        <f>IF(AD459="","",VLOOKUP(AD459,'Сотрудники и ссылки'!A:C,3,0))</f>
        <v>20007746</v>
      </c>
      <c r="AH459" s="11" t="s">
        <v>2676</v>
      </c>
      <c r="AI459" t="str">
        <f>IF(AH459="","",VLOOKUP(AH459,'Сотрудники и ссылки'!A:B,2,0))</f>
        <v>Серолог</v>
      </c>
      <c r="AJ459">
        <f>IF(AH459="","",VLOOKUP(AH459,'Сотрудники и ссылки'!A:C,3,0))</f>
        <v>20007746</v>
      </c>
      <c r="AK459" s="14">
        <v>45678</v>
      </c>
      <c r="AL459" s="2">
        <f>IF(AK459="","",AK459+VLOOKUP(I459,'Вид исследования'!B:E,4,0))</f>
        <v>45679</v>
      </c>
      <c r="AM459" s="2">
        <f>IF(AK459="","",AK459+VLOOKUP(I459,'Вид исследования'!B:F,5,0))</f>
        <v>45679</v>
      </c>
      <c r="AN459" s="14">
        <v>45678</v>
      </c>
      <c r="AP459" s="11" t="s">
        <v>189</v>
      </c>
      <c r="AQ459" t="str">
        <f>IFERROR(IF(L459="","",VLOOKUP(L459&amp;I459,Продукция!A:K,11,0)),"обратитесь к админ справочника")</f>
        <v>согласно рекомендациям производителя теста</v>
      </c>
      <c r="AR459" s="11" t="s">
        <v>4823</v>
      </c>
      <c r="AS459" t="str">
        <f>IFERROR(IF(L459="","",VLOOKUP(L459&amp;I459,Продукция!A:J,10,0)),"обратитесь к админ справочника")</f>
        <v>инструкция по применению набора РЗГА Ньюкасла</v>
      </c>
      <c r="AT459" s="11" t="s">
        <v>4823</v>
      </c>
      <c r="AU459" s="11" t="s">
        <v>4823</v>
      </c>
      <c r="AV459" s="11" t="s">
        <v>2676</v>
      </c>
      <c r="AW459" s="11" t="s">
        <v>4824</v>
      </c>
      <c r="AX459" s="11" t="s">
        <v>941</v>
      </c>
      <c r="AY459" s="11" t="s">
        <v>2056</v>
      </c>
      <c r="AZ459" s="11">
        <v>153</v>
      </c>
      <c r="BA459" s="11">
        <v>40</v>
      </c>
      <c r="BC459" s="11" t="s">
        <v>4987</v>
      </c>
    </row>
    <row r="460" spans="1:55" x14ac:dyDescent="0.25">
      <c r="A460" t="str">
        <f t="shared" si="10"/>
        <v>С/94Болезнь Ньюкасла уровень антител</v>
      </c>
      <c r="B460" t="str">
        <f>IF(E460="","",INDEX(Лаборатории!A:A,MATCH('Производственный контроль'!E460,Лаборатории!B:B,0)))</f>
        <v xml:space="preserve">КУРИНОЕ ЦАРСТВО АО </v>
      </c>
      <c r="C460" t="str">
        <f>IF(E460="","",VLOOKUP(E460,Лаборатории!B:D,3,0))</f>
        <v>U377_CHL</v>
      </c>
      <c r="D460" s="12">
        <v>45673</v>
      </c>
      <c r="E460" s="11" t="s">
        <v>793</v>
      </c>
      <c r="F460" s="11" t="s">
        <v>544</v>
      </c>
      <c r="G460" s="11" t="s">
        <v>603</v>
      </c>
      <c r="H460" s="11" t="s">
        <v>312</v>
      </c>
      <c r="I460" s="11" t="s">
        <v>3434</v>
      </c>
      <c r="J460" t="str">
        <f>IF(L460="","",VLOOKUP(L460,Продукция!B:D,3,0))</f>
        <v>Биологический_материал</v>
      </c>
      <c r="K460" t="str">
        <f>IF(L460="","",VLOOKUP(L460,Продукция!B:C,2,0))</f>
        <v>Сыворотка крови</v>
      </c>
      <c r="L460" s="151" t="s">
        <v>302</v>
      </c>
      <c r="M460">
        <f>IF(L460="","",VLOOKUP(L460,Продукция!B:L,11,0))</f>
        <v>0</v>
      </c>
      <c r="N460" s="11" t="s">
        <v>873</v>
      </c>
      <c r="P460" s="11" t="s">
        <v>340</v>
      </c>
      <c r="Q460" s="11" t="s">
        <v>854</v>
      </c>
      <c r="R460" s="153" t="s">
        <v>4985</v>
      </c>
      <c r="S460" s="11">
        <v>20</v>
      </c>
      <c r="T460" s="11" t="s">
        <v>4986</v>
      </c>
      <c r="V460" s="14">
        <v>45672</v>
      </c>
      <c r="Z460" s="11" t="s">
        <v>4823</v>
      </c>
      <c r="AA460" s="15">
        <v>0.55902777777777779</v>
      </c>
      <c r="AB460" t="str">
        <f>IF(L460="","",VLOOKUP(L460&amp;I460,Продукция!A:I,9,0))</f>
        <v>рекомендация производителя набора</v>
      </c>
      <c r="AC460" s="14">
        <v>45678</v>
      </c>
      <c r="AD460" s="11" t="s">
        <v>2676</v>
      </c>
      <c r="AE460" s="11" t="s">
        <v>4823</v>
      </c>
      <c r="AF460" t="str">
        <f>IF(AD460="","",VLOOKUP(AD460,'Сотрудники и ссылки'!A:B,2,0))</f>
        <v>Серолог</v>
      </c>
      <c r="AG460">
        <f>IF(AD460="","",VLOOKUP(AD460,'Сотрудники и ссылки'!A:C,3,0))</f>
        <v>20007746</v>
      </c>
      <c r="AH460" s="11" t="s">
        <v>2676</v>
      </c>
      <c r="AI460" t="str">
        <f>IF(AH460="","",VLOOKUP(AH460,'Сотрудники и ссылки'!A:B,2,0))</f>
        <v>Серолог</v>
      </c>
      <c r="AJ460">
        <f>IF(AH460="","",VLOOKUP(AH460,'Сотрудники и ссылки'!A:C,3,0))</f>
        <v>20007746</v>
      </c>
      <c r="AK460" s="14">
        <v>45678</v>
      </c>
      <c r="AL460" s="2">
        <f>IF(AK460="","",AK460+VLOOKUP(I460,'Вид исследования'!B:E,4,0))</f>
        <v>45679</v>
      </c>
      <c r="AM460" s="2">
        <f>IF(AK460="","",AK460+VLOOKUP(I460,'Вид исследования'!B:F,5,0))</f>
        <v>45679</v>
      </c>
      <c r="AN460" s="14">
        <v>45678</v>
      </c>
      <c r="AP460" s="11" t="s">
        <v>189</v>
      </c>
      <c r="AQ460" t="str">
        <f>IFERROR(IF(L460="","",VLOOKUP(L460&amp;I460,Продукция!A:K,11,0)),"обратитесь к админ справочника")</f>
        <v>согласно рекомендациям производителя теста</v>
      </c>
      <c r="AR460" s="11" t="s">
        <v>4823</v>
      </c>
      <c r="AS460" t="str">
        <f>IFERROR(IF(L460="","",VLOOKUP(L460&amp;I460,Продукция!A:J,10,0)),"обратитесь к админ справочника")</f>
        <v>инструкция по применению набора РЗГА Ньюкасла</v>
      </c>
      <c r="AT460" s="11" t="s">
        <v>4823</v>
      </c>
      <c r="AU460" s="11" t="s">
        <v>4823</v>
      </c>
      <c r="AV460" s="11" t="s">
        <v>2676</v>
      </c>
      <c r="AW460" s="11" t="s">
        <v>4824</v>
      </c>
      <c r="AX460" s="11" t="s">
        <v>941</v>
      </c>
      <c r="AY460" s="11" t="s">
        <v>2057</v>
      </c>
      <c r="AZ460" s="11">
        <v>153</v>
      </c>
      <c r="BA460" s="11">
        <v>40</v>
      </c>
      <c r="BC460" s="11" t="s">
        <v>4987</v>
      </c>
    </row>
    <row r="461" spans="1:55" x14ac:dyDescent="0.25">
      <c r="A461" t="str">
        <f t="shared" si="10"/>
        <v>С/94Вирус гриппа птиц подтипа H9 уровень антител (ВНИИЗЖ)</v>
      </c>
      <c r="B461" t="str">
        <f>IF(E461="","",INDEX(Лаборатории!A:A,MATCH('Производственный контроль'!E461,Лаборатории!B:B,0)))</f>
        <v xml:space="preserve">КУРИНОЕ ЦАРСТВО АО </v>
      </c>
      <c r="C461" t="str">
        <f>IF(E461="","",VLOOKUP(E461,Лаборатории!B:D,3,0))</f>
        <v>U377_CHL</v>
      </c>
      <c r="D461" s="12">
        <v>45673</v>
      </c>
      <c r="E461" s="11" t="s">
        <v>793</v>
      </c>
      <c r="F461" s="11" t="s">
        <v>544</v>
      </c>
      <c r="G461" s="11" t="s">
        <v>603</v>
      </c>
      <c r="H461" s="11" t="s">
        <v>312</v>
      </c>
      <c r="I461" s="11" t="s">
        <v>3435</v>
      </c>
      <c r="J461" t="str">
        <f>IF(L461="","",VLOOKUP(L461,Продукция!B:D,3,0))</f>
        <v>Биологический_материал</v>
      </c>
      <c r="K461" t="str">
        <f>IF(L461="","",VLOOKUP(L461,Продукция!B:C,2,0))</f>
        <v>Сыворотка крови</v>
      </c>
      <c r="L461" s="151" t="s">
        <v>302</v>
      </c>
      <c r="M461">
        <f>IF(L461="","",VLOOKUP(L461,Продукция!B:L,11,0))</f>
        <v>0</v>
      </c>
      <c r="N461" s="11" t="s">
        <v>873</v>
      </c>
      <c r="P461" s="11" t="s">
        <v>340</v>
      </c>
      <c r="Q461" s="11" t="s">
        <v>854</v>
      </c>
      <c r="R461" s="153" t="s">
        <v>4978</v>
      </c>
      <c r="S461" s="11">
        <v>20</v>
      </c>
      <c r="T461" s="11" t="s">
        <v>4986</v>
      </c>
      <c r="V461" s="14">
        <v>45670</v>
      </c>
      <c r="Z461" s="11" t="s">
        <v>4823</v>
      </c>
      <c r="AA461" s="15">
        <v>0.55902777777777779</v>
      </c>
      <c r="AB461" t="str">
        <f>IF(L461="","",VLOOKUP(L461&amp;I461,Продукция!A:I,9,0))</f>
        <v>рекомендация производителя набора</v>
      </c>
      <c r="AC461" s="14">
        <v>45679</v>
      </c>
      <c r="AD461" s="11" t="s">
        <v>2673</v>
      </c>
      <c r="AE461" s="11" t="s">
        <v>4823</v>
      </c>
      <c r="AF461" t="str">
        <f>IF(AD461="","",VLOOKUP(AD461,'Сотрудники и ссылки'!A:B,2,0))</f>
        <v>Серолог</v>
      </c>
      <c r="AG461">
        <f>IF(AD461="","",VLOOKUP(AD461,'Сотрудники и ссылки'!A:C,3,0))</f>
        <v>20001771</v>
      </c>
      <c r="AH461" s="11" t="s">
        <v>2673</v>
      </c>
      <c r="AI461" t="str">
        <f>IF(AH461="","",VLOOKUP(AH461,'Сотрудники и ссылки'!A:B,2,0))</f>
        <v>Серолог</v>
      </c>
      <c r="AJ461">
        <f>IF(AH461="","",VLOOKUP(AH461,'Сотрудники и ссылки'!A:C,3,0))</f>
        <v>20001771</v>
      </c>
      <c r="AK461" s="14">
        <v>45679</v>
      </c>
      <c r="AL461" s="2">
        <f>IF(AK461="","",AK461+VLOOKUP(I461,'Вид исследования'!B:E,4,0))</f>
        <v>45680</v>
      </c>
      <c r="AM461" s="2">
        <f>IF(AK461="","",AK461+VLOOKUP(I461,'Вид исследования'!B:F,5,0))</f>
        <v>45680</v>
      </c>
      <c r="AN461" s="14">
        <v>45679</v>
      </c>
      <c r="AP461" s="11" t="s">
        <v>189</v>
      </c>
      <c r="AQ461" t="str">
        <f>IFERROR(IF(L461="","",VLOOKUP(L461&amp;I461,Продукция!A:K,11,0)),"обратитесь к админ справочника")</f>
        <v>согласно рекомендациям производителя теста</v>
      </c>
      <c r="AR461" s="11" t="s">
        <v>4823</v>
      </c>
      <c r="AS461" t="str">
        <f>IFERROR(IF(L461="","",VLOOKUP(L461&amp;I461,Продукция!A:J,10,0)),"обратитесь к админ справочника")</f>
        <v>инструкция по применению набора AI, Н9</v>
      </c>
      <c r="AT461" s="11" t="s">
        <v>4823</v>
      </c>
      <c r="AU461" s="11" t="s">
        <v>4823</v>
      </c>
      <c r="AV461" s="11" t="s">
        <v>2673</v>
      </c>
      <c r="AW461" s="11" t="s">
        <v>4824</v>
      </c>
      <c r="AX461" s="11" t="s">
        <v>941</v>
      </c>
      <c r="AY461" s="11" t="s">
        <v>2061</v>
      </c>
      <c r="AZ461" s="11">
        <v>153</v>
      </c>
      <c r="BA461" s="11">
        <v>40</v>
      </c>
      <c r="BC461" s="11" t="s">
        <v>4987</v>
      </c>
    </row>
    <row r="462" spans="1:55" x14ac:dyDescent="0.25">
      <c r="A462" t="str">
        <f t="shared" si="10"/>
        <v>С/94Вирус гриппа птиц подтипа H9 уровень антител (ВНИИЗЖ)</v>
      </c>
      <c r="B462" t="str">
        <f>IF(E462="","",INDEX(Лаборатории!A:A,MATCH('Производственный контроль'!E462,Лаборатории!B:B,0)))</f>
        <v xml:space="preserve">КУРИНОЕ ЦАРСТВО АО </v>
      </c>
      <c r="C462" t="str">
        <f>IF(E462="","",VLOOKUP(E462,Лаборатории!B:D,3,0))</f>
        <v>U377_CHL</v>
      </c>
      <c r="D462" s="12">
        <v>45673</v>
      </c>
      <c r="E462" s="11" t="s">
        <v>793</v>
      </c>
      <c r="F462" s="11" t="s">
        <v>544</v>
      </c>
      <c r="G462" s="11" t="s">
        <v>603</v>
      </c>
      <c r="H462" s="11" t="s">
        <v>312</v>
      </c>
      <c r="I462" s="11" t="s">
        <v>3435</v>
      </c>
      <c r="J462" t="str">
        <f>IF(L462="","",VLOOKUP(L462,Продукция!B:D,3,0))</f>
        <v>Биологический_материал</v>
      </c>
      <c r="K462" t="str">
        <f>IF(L462="","",VLOOKUP(L462,Продукция!B:C,2,0))</f>
        <v>Сыворотка крови</v>
      </c>
      <c r="L462" s="151" t="s">
        <v>302</v>
      </c>
      <c r="M462">
        <f>IF(L462="","",VLOOKUP(L462,Продукция!B:L,11,0))</f>
        <v>0</v>
      </c>
      <c r="N462" s="11" t="s">
        <v>873</v>
      </c>
      <c r="P462" s="11" t="s">
        <v>340</v>
      </c>
      <c r="Q462" s="11" t="s">
        <v>854</v>
      </c>
      <c r="R462" s="153" t="s">
        <v>4982</v>
      </c>
      <c r="S462" s="11">
        <v>20</v>
      </c>
      <c r="T462" s="11" t="s">
        <v>4986</v>
      </c>
      <c r="V462" s="14">
        <v>45672</v>
      </c>
      <c r="Z462" s="11" t="s">
        <v>4823</v>
      </c>
      <c r="AA462" s="15">
        <v>0.55902777777777779</v>
      </c>
      <c r="AB462" t="str">
        <f>IF(L462="","",VLOOKUP(L462&amp;I462,Продукция!A:I,9,0))</f>
        <v>рекомендация производителя набора</v>
      </c>
      <c r="AC462" s="14">
        <v>45679</v>
      </c>
      <c r="AD462" s="11" t="s">
        <v>2673</v>
      </c>
      <c r="AE462" s="11" t="s">
        <v>4823</v>
      </c>
      <c r="AF462" t="str">
        <f>IF(AD462="","",VLOOKUP(AD462,'Сотрудники и ссылки'!A:B,2,0))</f>
        <v>Серолог</v>
      </c>
      <c r="AG462">
        <f>IF(AD462="","",VLOOKUP(AD462,'Сотрудники и ссылки'!A:C,3,0))</f>
        <v>20001771</v>
      </c>
      <c r="AH462" s="11" t="s">
        <v>2673</v>
      </c>
      <c r="AI462" t="str">
        <f>IF(AH462="","",VLOOKUP(AH462,'Сотрудники и ссылки'!A:B,2,0))</f>
        <v>Серолог</v>
      </c>
      <c r="AJ462">
        <f>IF(AH462="","",VLOOKUP(AH462,'Сотрудники и ссылки'!A:C,3,0))</f>
        <v>20001771</v>
      </c>
      <c r="AK462" s="14">
        <v>45679</v>
      </c>
      <c r="AL462" s="2">
        <f>IF(AK462="","",AK462+VLOOKUP(I462,'Вид исследования'!B:E,4,0))</f>
        <v>45680</v>
      </c>
      <c r="AM462" s="2">
        <f>IF(AK462="","",AK462+VLOOKUP(I462,'Вид исследования'!B:F,5,0))</f>
        <v>45680</v>
      </c>
      <c r="AN462" s="14">
        <v>45679</v>
      </c>
      <c r="AP462" s="11" t="s">
        <v>189</v>
      </c>
      <c r="AQ462" t="str">
        <f>IFERROR(IF(L462="","",VLOOKUP(L462&amp;I462,Продукция!A:K,11,0)),"обратитесь к админ справочника")</f>
        <v>согласно рекомендациям производителя теста</v>
      </c>
      <c r="AR462" s="11" t="s">
        <v>4823</v>
      </c>
      <c r="AS462" t="str">
        <f>IFERROR(IF(L462="","",VLOOKUP(L462&amp;I462,Продукция!A:J,10,0)),"обратитесь к админ справочника")</f>
        <v>инструкция по применению набора AI, Н9</v>
      </c>
      <c r="AT462" s="11" t="s">
        <v>4823</v>
      </c>
      <c r="AU462" s="11" t="s">
        <v>4823</v>
      </c>
      <c r="AV462" s="11" t="s">
        <v>2673</v>
      </c>
      <c r="AW462" s="11" t="s">
        <v>4824</v>
      </c>
      <c r="AX462" s="11" t="s">
        <v>941</v>
      </c>
      <c r="AY462" s="11" t="s">
        <v>2065</v>
      </c>
      <c r="AZ462" s="11">
        <v>153</v>
      </c>
      <c r="BA462" s="11">
        <v>40</v>
      </c>
      <c r="BC462" s="11" t="s">
        <v>4987</v>
      </c>
    </row>
    <row r="463" spans="1:55" x14ac:dyDescent="0.25">
      <c r="A463" t="str">
        <f t="shared" ref="A463:A526" si="11">T463&amp;I463</f>
        <v>С/94Вирус гриппа птиц подтипа H9 уровень антител (ВНИИЗЖ)</v>
      </c>
      <c r="B463" t="str">
        <f>IF(E463="","",INDEX(Лаборатории!A:A,MATCH('Производственный контроль'!E463,Лаборатории!B:B,0)))</f>
        <v xml:space="preserve">КУРИНОЕ ЦАРСТВО АО </v>
      </c>
      <c r="C463" t="str">
        <f>IF(E463="","",VLOOKUP(E463,Лаборатории!B:D,3,0))</f>
        <v>U377_CHL</v>
      </c>
      <c r="D463" s="12">
        <v>45673</v>
      </c>
      <c r="E463" s="11" t="s">
        <v>793</v>
      </c>
      <c r="F463" s="11" t="s">
        <v>544</v>
      </c>
      <c r="G463" s="11" t="s">
        <v>603</v>
      </c>
      <c r="H463" s="11" t="s">
        <v>312</v>
      </c>
      <c r="I463" s="11" t="s">
        <v>3435</v>
      </c>
      <c r="J463" t="str">
        <f>IF(L463="","",VLOOKUP(L463,Продукция!B:D,3,0))</f>
        <v>Биологический_материал</v>
      </c>
      <c r="K463" t="str">
        <f>IF(L463="","",VLOOKUP(L463,Продукция!B:C,2,0))</f>
        <v>Сыворотка крови</v>
      </c>
      <c r="L463" s="151" t="s">
        <v>302</v>
      </c>
      <c r="M463">
        <f>IF(L463="","",VLOOKUP(L463,Продукция!B:L,11,0))</f>
        <v>0</v>
      </c>
      <c r="N463" s="11" t="s">
        <v>873</v>
      </c>
      <c r="P463" s="11" t="s">
        <v>340</v>
      </c>
      <c r="Q463" s="11" t="s">
        <v>854</v>
      </c>
      <c r="R463" s="153" t="s">
        <v>4968</v>
      </c>
      <c r="S463" s="11">
        <v>20</v>
      </c>
      <c r="T463" s="11" t="s">
        <v>4986</v>
      </c>
      <c r="V463" s="14">
        <v>45671</v>
      </c>
      <c r="Z463" s="11" t="s">
        <v>4823</v>
      </c>
      <c r="AA463" s="15">
        <v>0.55902777777777779</v>
      </c>
      <c r="AB463" t="str">
        <f>IF(L463="","",VLOOKUP(L463&amp;I463,Продукция!A:I,9,0))</f>
        <v>рекомендация производителя набора</v>
      </c>
      <c r="AC463" s="14">
        <v>45679</v>
      </c>
      <c r="AD463" s="11" t="s">
        <v>2673</v>
      </c>
      <c r="AE463" s="11" t="s">
        <v>4823</v>
      </c>
      <c r="AF463" t="str">
        <f>IF(AD463="","",VLOOKUP(AD463,'Сотрудники и ссылки'!A:B,2,0))</f>
        <v>Серолог</v>
      </c>
      <c r="AG463">
        <f>IF(AD463="","",VLOOKUP(AD463,'Сотрудники и ссылки'!A:C,3,0))</f>
        <v>20001771</v>
      </c>
      <c r="AH463" s="11" t="s">
        <v>2673</v>
      </c>
      <c r="AI463" t="str">
        <f>IF(AH463="","",VLOOKUP(AH463,'Сотрудники и ссылки'!A:B,2,0))</f>
        <v>Серолог</v>
      </c>
      <c r="AJ463">
        <f>IF(AH463="","",VLOOKUP(AH463,'Сотрудники и ссылки'!A:C,3,0))</f>
        <v>20001771</v>
      </c>
      <c r="AK463" s="14">
        <v>45679</v>
      </c>
      <c r="AL463" s="2">
        <f>IF(AK463="","",AK463+VLOOKUP(I463,'Вид исследования'!B:E,4,0))</f>
        <v>45680</v>
      </c>
      <c r="AM463" s="2">
        <f>IF(AK463="","",AK463+VLOOKUP(I463,'Вид исследования'!B:F,5,0))</f>
        <v>45680</v>
      </c>
      <c r="AN463" s="14">
        <v>45679</v>
      </c>
      <c r="AP463" s="11" t="s">
        <v>189</v>
      </c>
      <c r="AQ463" t="str">
        <f>IFERROR(IF(L463="","",VLOOKUP(L463&amp;I463,Продукция!A:K,11,0)),"обратитесь к админ справочника")</f>
        <v>согласно рекомендациям производителя теста</v>
      </c>
      <c r="AR463" s="11" t="s">
        <v>4823</v>
      </c>
      <c r="AS463" t="str">
        <f>IFERROR(IF(L463="","",VLOOKUP(L463&amp;I463,Продукция!A:J,10,0)),"обратитесь к админ справочника")</f>
        <v>инструкция по применению набора AI, Н9</v>
      </c>
      <c r="AT463" s="11" t="s">
        <v>4823</v>
      </c>
      <c r="AU463" s="11" t="s">
        <v>4823</v>
      </c>
      <c r="AV463" s="11" t="s">
        <v>2673</v>
      </c>
      <c r="AW463" s="11" t="s">
        <v>4824</v>
      </c>
      <c r="AX463" s="11" t="s">
        <v>941</v>
      </c>
      <c r="AY463" s="11" t="s">
        <v>2051</v>
      </c>
      <c r="AZ463" s="11">
        <v>153</v>
      </c>
      <c r="BA463" s="11">
        <v>40</v>
      </c>
      <c r="BC463" s="11" t="s">
        <v>4987</v>
      </c>
    </row>
    <row r="464" spans="1:55" x14ac:dyDescent="0.25">
      <c r="A464" t="str">
        <f t="shared" si="11"/>
        <v>С/94Вирус гриппа птиц подтипа H9 уровень антител (ВНИИЗЖ)</v>
      </c>
      <c r="B464" t="str">
        <f>IF(E464="","",INDEX(Лаборатории!A:A,MATCH('Производственный контроль'!E464,Лаборатории!B:B,0)))</f>
        <v xml:space="preserve">КУРИНОЕ ЦАРСТВО АО </v>
      </c>
      <c r="C464" t="str">
        <f>IF(E464="","",VLOOKUP(E464,Лаборатории!B:D,3,0))</f>
        <v>U377_CHL</v>
      </c>
      <c r="D464" s="12">
        <v>45673</v>
      </c>
      <c r="E464" s="11" t="s">
        <v>793</v>
      </c>
      <c r="F464" s="11" t="s">
        <v>544</v>
      </c>
      <c r="G464" s="11" t="s">
        <v>603</v>
      </c>
      <c r="H464" s="11" t="s">
        <v>312</v>
      </c>
      <c r="I464" s="11" t="s">
        <v>3435</v>
      </c>
      <c r="J464" t="str">
        <f>IF(L464="","",VLOOKUP(L464,Продукция!B:D,3,0))</f>
        <v>Биологический_материал</v>
      </c>
      <c r="K464" t="str">
        <f>IF(L464="","",VLOOKUP(L464,Продукция!B:C,2,0))</f>
        <v>Сыворотка крови</v>
      </c>
      <c r="L464" s="151" t="s">
        <v>302</v>
      </c>
      <c r="M464">
        <f>IF(L464="","",VLOOKUP(L464,Продукция!B:L,11,0))</f>
        <v>0</v>
      </c>
      <c r="N464" s="11" t="s">
        <v>873</v>
      </c>
      <c r="P464" s="11" t="s">
        <v>340</v>
      </c>
      <c r="Q464" s="11" t="s">
        <v>854</v>
      </c>
      <c r="R464" s="153" t="s">
        <v>4972</v>
      </c>
      <c r="S464" s="11">
        <v>20</v>
      </c>
      <c r="T464" s="11" t="s">
        <v>4986</v>
      </c>
      <c r="V464" s="14">
        <v>45671</v>
      </c>
      <c r="Z464" s="11" t="s">
        <v>4823</v>
      </c>
      <c r="AA464" s="15">
        <v>0.55902777777777779</v>
      </c>
      <c r="AB464" t="str">
        <f>IF(L464="","",VLOOKUP(L464&amp;I464,Продукция!A:I,9,0))</f>
        <v>рекомендация производителя набора</v>
      </c>
      <c r="AC464" s="14">
        <v>45679</v>
      </c>
      <c r="AD464" s="11" t="s">
        <v>2673</v>
      </c>
      <c r="AE464" s="11" t="s">
        <v>4823</v>
      </c>
      <c r="AF464" t="str">
        <f>IF(AD464="","",VLOOKUP(AD464,'Сотрудники и ссылки'!A:B,2,0))</f>
        <v>Серолог</v>
      </c>
      <c r="AG464">
        <f>IF(AD464="","",VLOOKUP(AD464,'Сотрудники и ссылки'!A:C,3,0))</f>
        <v>20001771</v>
      </c>
      <c r="AH464" s="11" t="s">
        <v>2673</v>
      </c>
      <c r="AI464" t="str">
        <f>IF(AH464="","",VLOOKUP(AH464,'Сотрудники и ссылки'!A:B,2,0))</f>
        <v>Серолог</v>
      </c>
      <c r="AJ464">
        <f>IF(AH464="","",VLOOKUP(AH464,'Сотрудники и ссылки'!A:C,3,0))</f>
        <v>20001771</v>
      </c>
      <c r="AK464" s="14">
        <v>45679</v>
      </c>
      <c r="AL464" s="2">
        <f>IF(AK464="","",AK464+VLOOKUP(I464,'Вид исследования'!B:E,4,0))</f>
        <v>45680</v>
      </c>
      <c r="AM464" s="2">
        <f>IF(AK464="","",AK464+VLOOKUP(I464,'Вид исследования'!B:F,5,0))</f>
        <v>45680</v>
      </c>
      <c r="AN464" s="14">
        <v>45679</v>
      </c>
      <c r="AP464" s="11" t="s">
        <v>189</v>
      </c>
      <c r="AQ464" t="str">
        <f>IFERROR(IF(L464="","",VLOOKUP(L464&amp;I464,Продукция!A:K,11,0)),"обратитесь к админ справочника")</f>
        <v>согласно рекомендациям производителя теста</v>
      </c>
      <c r="AR464" s="11" t="s">
        <v>4823</v>
      </c>
      <c r="AS464" t="str">
        <f>IFERROR(IF(L464="","",VLOOKUP(L464&amp;I464,Продукция!A:J,10,0)),"обратитесь к админ справочника")</f>
        <v>инструкция по применению набора AI, Н9</v>
      </c>
      <c r="AT464" s="11" t="s">
        <v>4823</v>
      </c>
      <c r="AU464" s="11" t="s">
        <v>4823</v>
      </c>
      <c r="AV464" s="11" t="s">
        <v>2673</v>
      </c>
      <c r="AW464" s="11" t="s">
        <v>4824</v>
      </c>
      <c r="AX464" s="11" t="s">
        <v>941</v>
      </c>
      <c r="AY464" s="11" t="s">
        <v>2044</v>
      </c>
      <c r="AZ464" s="11">
        <v>153</v>
      </c>
      <c r="BA464" s="11">
        <v>40</v>
      </c>
      <c r="BC464" s="11" t="s">
        <v>4987</v>
      </c>
    </row>
    <row r="465" spans="1:55" x14ac:dyDescent="0.25">
      <c r="A465" t="str">
        <f t="shared" si="11"/>
        <v>С/94Вирус гриппа птиц подтипа Н5 уровень антител (ВНИИЗЖ)</v>
      </c>
      <c r="B465" t="str">
        <f>IF(E465="","",INDEX(Лаборатории!A:A,MATCH('Производственный контроль'!E465,Лаборатории!B:B,0)))</f>
        <v xml:space="preserve">КУРИНОЕ ЦАРСТВО АО </v>
      </c>
      <c r="C465" t="str">
        <f>IF(E465="","",VLOOKUP(E465,Лаборатории!B:D,3,0))</f>
        <v>U377_CHL</v>
      </c>
      <c r="D465" s="12">
        <v>45673</v>
      </c>
      <c r="E465" s="11" t="s">
        <v>793</v>
      </c>
      <c r="F465" s="11" t="s">
        <v>544</v>
      </c>
      <c r="G465" s="11" t="s">
        <v>603</v>
      </c>
      <c r="H465" s="11" t="s">
        <v>312</v>
      </c>
      <c r="I465" s="11" t="s">
        <v>3437</v>
      </c>
      <c r="J465" t="str">
        <f>IF(L465="","",VLOOKUP(L465,Продукция!B:D,3,0))</f>
        <v>Биологический_материал</v>
      </c>
      <c r="K465" t="str">
        <f>IF(L465="","",VLOOKUP(L465,Продукция!B:C,2,0))</f>
        <v>Сыворотка крови</v>
      </c>
      <c r="L465" s="151" t="s">
        <v>302</v>
      </c>
      <c r="M465">
        <f>IF(L465="","",VLOOKUP(L465,Продукция!B:L,11,0))</f>
        <v>0</v>
      </c>
      <c r="N465" s="11" t="s">
        <v>873</v>
      </c>
      <c r="P465" s="11" t="s">
        <v>340</v>
      </c>
      <c r="Q465" s="11" t="s">
        <v>854</v>
      </c>
      <c r="R465" s="153" t="s">
        <v>4978</v>
      </c>
      <c r="S465" s="11">
        <v>20</v>
      </c>
      <c r="T465" s="11" t="s">
        <v>4986</v>
      </c>
      <c r="V465" s="14">
        <v>45670</v>
      </c>
      <c r="Z465" s="11" t="s">
        <v>4823</v>
      </c>
      <c r="AA465" s="15">
        <v>0.55902777777777779</v>
      </c>
      <c r="AB465" t="str">
        <f>IF(L465="","",VLOOKUP(L465&amp;I465,Продукция!A:I,9,0))</f>
        <v>рекомендация производителя набора</v>
      </c>
      <c r="AC465" s="14">
        <v>45679</v>
      </c>
      <c r="AD465" s="11" t="s">
        <v>2676</v>
      </c>
      <c r="AE465" s="11" t="s">
        <v>4823</v>
      </c>
      <c r="AF465" t="str">
        <f>IF(AD465="","",VLOOKUP(AD465,'Сотрудники и ссылки'!A:B,2,0))</f>
        <v>Серолог</v>
      </c>
      <c r="AG465">
        <f>IF(AD465="","",VLOOKUP(AD465,'Сотрудники и ссылки'!A:C,3,0))</f>
        <v>20007746</v>
      </c>
      <c r="AH465" s="11" t="s">
        <v>2676</v>
      </c>
      <c r="AI465" t="str">
        <f>IF(AH465="","",VLOOKUP(AH465,'Сотрудники и ссылки'!A:B,2,0))</f>
        <v>Серолог</v>
      </c>
      <c r="AJ465">
        <f>IF(AH465="","",VLOOKUP(AH465,'Сотрудники и ссылки'!A:C,3,0))</f>
        <v>20007746</v>
      </c>
      <c r="AK465" s="14">
        <v>45679</v>
      </c>
      <c r="AL465" s="2">
        <f>IF(AK465="","",AK465+VLOOKUP(I465,'Вид исследования'!B:E,4,0))</f>
        <v>45680</v>
      </c>
      <c r="AM465" s="2">
        <f>IF(AK465="","",AK465+VLOOKUP(I465,'Вид исследования'!B:F,5,0))</f>
        <v>45680</v>
      </c>
      <c r="AN465" s="14">
        <v>45679</v>
      </c>
      <c r="AP465" s="11" t="s">
        <v>189</v>
      </c>
      <c r="AQ465" t="str">
        <f>IFERROR(IF(L465="","",VLOOKUP(L465&amp;I465,Продукция!A:K,11,0)),"обратитесь к админ справочника")</f>
        <v>согласно рекомендациям производителя теста</v>
      </c>
      <c r="AR465" s="11" t="s">
        <v>4823</v>
      </c>
      <c r="AS465" t="str">
        <f>IFERROR(IF(L465="","",VLOOKUP(L465&amp;I465,Продукция!A:J,10,0)),"обратитесь к админ справочника")</f>
        <v>инструкция по применению набора AI, Н5</v>
      </c>
      <c r="AT465" s="11" t="s">
        <v>4823</v>
      </c>
      <c r="AU465" s="11" t="s">
        <v>4823</v>
      </c>
      <c r="AV465" s="11" t="s">
        <v>2676</v>
      </c>
      <c r="AW465" s="11" t="s">
        <v>4824</v>
      </c>
      <c r="AX465" s="11" t="s">
        <v>941</v>
      </c>
      <c r="AY465" s="11" t="s">
        <v>2061</v>
      </c>
      <c r="AZ465" s="11">
        <v>153</v>
      </c>
      <c r="BA465" s="11">
        <v>40</v>
      </c>
      <c r="BC465" s="11" t="s">
        <v>4987</v>
      </c>
    </row>
    <row r="466" spans="1:55" x14ac:dyDescent="0.25">
      <c r="A466" t="str">
        <f t="shared" si="11"/>
        <v>С/94Вирус гриппа птиц подтипа Н5 уровень антител (ВНИИЗЖ)</v>
      </c>
      <c r="B466" t="str">
        <f>IF(E466="","",INDEX(Лаборатории!A:A,MATCH('Производственный контроль'!E466,Лаборатории!B:B,0)))</f>
        <v xml:space="preserve">КУРИНОЕ ЦАРСТВО АО </v>
      </c>
      <c r="C466" t="str">
        <f>IF(E466="","",VLOOKUP(E466,Лаборатории!B:D,3,0))</f>
        <v>U377_CHL</v>
      </c>
      <c r="D466" s="12">
        <v>45673</v>
      </c>
      <c r="E466" s="11" t="s">
        <v>793</v>
      </c>
      <c r="F466" s="11" t="s">
        <v>544</v>
      </c>
      <c r="G466" s="11" t="s">
        <v>603</v>
      </c>
      <c r="H466" s="11" t="s">
        <v>312</v>
      </c>
      <c r="I466" s="11" t="s">
        <v>3437</v>
      </c>
      <c r="J466" t="str">
        <f>IF(L466="","",VLOOKUP(L466,Продукция!B:D,3,0))</f>
        <v>Биологический_материал</v>
      </c>
      <c r="K466" t="str">
        <f>IF(L466="","",VLOOKUP(L466,Продукция!B:C,2,0))</f>
        <v>Сыворотка крови</v>
      </c>
      <c r="L466" s="151" t="s">
        <v>302</v>
      </c>
      <c r="M466">
        <f>IF(L466="","",VLOOKUP(L466,Продукция!B:L,11,0))</f>
        <v>0</v>
      </c>
      <c r="N466" s="11" t="s">
        <v>873</v>
      </c>
      <c r="P466" s="11" t="s">
        <v>340</v>
      </c>
      <c r="Q466" s="11" t="s">
        <v>854</v>
      </c>
      <c r="R466" s="153" t="s">
        <v>4982</v>
      </c>
      <c r="S466" s="11">
        <v>20</v>
      </c>
      <c r="T466" s="11" t="s">
        <v>4986</v>
      </c>
      <c r="V466" s="14">
        <v>45672</v>
      </c>
      <c r="Z466" s="11" t="s">
        <v>4823</v>
      </c>
      <c r="AA466" s="15">
        <v>0.55902777777777779</v>
      </c>
      <c r="AB466" t="str">
        <f>IF(L466="","",VLOOKUP(L466&amp;I466,Продукция!A:I,9,0))</f>
        <v>рекомендация производителя набора</v>
      </c>
      <c r="AC466" s="14">
        <v>45679</v>
      </c>
      <c r="AD466" s="11" t="s">
        <v>2676</v>
      </c>
      <c r="AE466" s="11" t="s">
        <v>4823</v>
      </c>
      <c r="AF466" t="str">
        <f>IF(AD466="","",VLOOKUP(AD466,'Сотрудники и ссылки'!A:B,2,0))</f>
        <v>Серолог</v>
      </c>
      <c r="AG466">
        <f>IF(AD466="","",VLOOKUP(AD466,'Сотрудники и ссылки'!A:C,3,0))</f>
        <v>20007746</v>
      </c>
      <c r="AH466" s="11" t="s">
        <v>2676</v>
      </c>
      <c r="AI466" t="str">
        <f>IF(AH466="","",VLOOKUP(AH466,'Сотрудники и ссылки'!A:B,2,0))</f>
        <v>Серолог</v>
      </c>
      <c r="AJ466">
        <f>IF(AH466="","",VLOOKUP(AH466,'Сотрудники и ссылки'!A:C,3,0))</f>
        <v>20007746</v>
      </c>
      <c r="AK466" s="14">
        <v>45679</v>
      </c>
      <c r="AL466" s="2">
        <f>IF(AK466="","",AK466+VLOOKUP(I466,'Вид исследования'!B:E,4,0))</f>
        <v>45680</v>
      </c>
      <c r="AM466" s="2">
        <f>IF(AK466="","",AK466+VLOOKUP(I466,'Вид исследования'!B:F,5,0))</f>
        <v>45680</v>
      </c>
      <c r="AN466" s="14">
        <v>45679</v>
      </c>
      <c r="AP466" s="11" t="s">
        <v>189</v>
      </c>
      <c r="AQ466" t="str">
        <f>IFERROR(IF(L466="","",VLOOKUP(L466&amp;I466,Продукция!A:K,11,0)),"обратитесь к админ справочника")</f>
        <v>согласно рекомендациям производителя теста</v>
      </c>
      <c r="AR466" s="11" t="s">
        <v>4823</v>
      </c>
      <c r="AS466" t="str">
        <f>IFERROR(IF(L466="","",VLOOKUP(L466&amp;I466,Продукция!A:J,10,0)),"обратитесь к админ справочника")</f>
        <v>инструкция по применению набора AI, Н5</v>
      </c>
      <c r="AT466" s="11" t="s">
        <v>4823</v>
      </c>
      <c r="AU466" s="11" t="s">
        <v>4823</v>
      </c>
      <c r="AV466" s="11" t="s">
        <v>2676</v>
      </c>
      <c r="AW466" s="11" t="s">
        <v>4824</v>
      </c>
      <c r="AX466" s="11" t="s">
        <v>941</v>
      </c>
      <c r="AY466" s="11" t="s">
        <v>2065</v>
      </c>
      <c r="AZ466" s="11">
        <v>153</v>
      </c>
      <c r="BA466" s="11">
        <v>40</v>
      </c>
      <c r="BC466" s="11" t="s">
        <v>4987</v>
      </c>
    </row>
    <row r="467" spans="1:55" x14ac:dyDescent="0.25">
      <c r="A467" t="str">
        <f t="shared" si="11"/>
        <v>С/94Вирус гриппа птиц подтипа Н5 уровень антител (ВНИИЗЖ)</v>
      </c>
      <c r="B467" t="str">
        <f>IF(E467="","",INDEX(Лаборатории!A:A,MATCH('Производственный контроль'!E467,Лаборатории!B:B,0)))</f>
        <v xml:space="preserve">КУРИНОЕ ЦАРСТВО АО </v>
      </c>
      <c r="C467" t="str">
        <f>IF(E467="","",VLOOKUP(E467,Лаборатории!B:D,3,0))</f>
        <v>U377_CHL</v>
      </c>
      <c r="D467" s="12">
        <v>45673</v>
      </c>
      <c r="E467" s="11" t="s">
        <v>793</v>
      </c>
      <c r="F467" s="11" t="s">
        <v>544</v>
      </c>
      <c r="G467" s="11" t="s">
        <v>603</v>
      </c>
      <c r="H467" s="11" t="s">
        <v>312</v>
      </c>
      <c r="I467" s="11" t="s">
        <v>3437</v>
      </c>
      <c r="J467" t="str">
        <f>IF(L467="","",VLOOKUP(L467,Продукция!B:D,3,0))</f>
        <v>Биологический_материал</v>
      </c>
      <c r="K467" t="str">
        <f>IF(L467="","",VLOOKUP(L467,Продукция!B:C,2,0))</f>
        <v>Сыворотка крови</v>
      </c>
      <c r="L467" s="151" t="s">
        <v>302</v>
      </c>
      <c r="M467">
        <f>IF(L467="","",VLOOKUP(L467,Продукция!B:L,11,0))</f>
        <v>0</v>
      </c>
      <c r="N467" s="11" t="s">
        <v>873</v>
      </c>
      <c r="P467" s="11" t="s">
        <v>340</v>
      </c>
      <c r="Q467" s="11" t="s">
        <v>854</v>
      </c>
      <c r="R467" s="153" t="s">
        <v>4968</v>
      </c>
      <c r="S467" s="11">
        <v>20</v>
      </c>
      <c r="T467" s="11" t="s">
        <v>4986</v>
      </c>
      <c r="V467" s="14">
        <v>45671</v>
      </c>
      <c r="Z467" s="11" t="s">
        <v>4823</v>
      </c>
      <c r="AA467" s="15">
        <v>0.55902777777777779</v>
      </c>
      <c r="AB467" t="str">
        <f>IF(L467="","",VLOOKUP(L467&amp;I467,Продукция!A:I,9,0))</f>
        <v>рекомендация производителя набора</v>
      </c>
      <c r="AC467" s="14">
        <v>45679</v>
      </c>
      <c r="AD467" s="11" t="s">
        <v>2676</v>
      </c>
      <c r="AE467" s="11" t="s">
        <v>4823</v>
      </c>
      <c r="AF467" t="str">
        <f>IF(AD467="","",VLOOKUP(AD467,'Сотрудники и ссылки'!A:B,2,0))</f>
        <v>Серолог</v>
      </c>
      <c r="AG467">
        <f>IF(AD467="","",VLOOKUP(AD467,'Сотрудники и ссылки'!A:C,3,0))</f>
        <v>20007746</v>
      </c>
      <c r="AH467" s="11" t="s">
        <v>2676</v>
      </c>
      <c r="AI467" t="str">
        <f>IF(AH467="","",VLOOKUP(AH467,'Сотрудники и ссылки'!A:B,2,0))</f>
        <v>Серолог</v>
      </c>
      <c r="AJ467">
        <f>IF(AH467="","",VLOOKUP(AH467,'Сотрудники и ссылки'!A:C,3,0))</f>
        <v>20007746</v>
      </c>
      <c r="AK467" s="14">
        <v>45679</v>
      </c>
      <c r="AL467" s="2">
        <f>IF(AK467="","",AK467+VLOOKUP(I467,'Вид исследования'!B:E,4,0))</f>
        <v>45680</v>
      </c>
      <c r="AM467" s="2">
        <f>IF(AK467="","",AK467+VLOOKUP(I467,'Вид исследования'!B:F,5,0))</f>
        <v>45680</v>
      </c>
      <c r="AN467" s="14">
        <v>45679</v>
      </c>
      <c r="AP467" s="11" t="s">
        <v>189</v>
      </c>
      <c r="AQ467" t="str">
        <f>IFERROR(IF(L467="","",VLOOKUP(L467&amp;I467,Продукция!A:K,11,0)),"обратитесь к админ справочника")</f>
        <v>согласно рекомендациям производителя теста</v>
      </c>
      <c r="AR467" s="11" t="s">
        <v>4823</v>
      </c>
      <c r="AS467" t="str">
        <f>IFERROR(IF(L467="","",VLOOKUP(L467&amp;I467,Продукция!A:J,10,0)),"обратитесь к админ справочника")</f>
        <v>инструкция по применению набора AI, Н5</v>
      </c>
      <c r="AT467" s="11" t="s">
        <v>4823</v>
      </c>
      <c r="AU467" s="11" t="s">
        <v>4823</v>
      </c>
      <c r="AV467" s="11" t="s">
        <v>2676</v>
      </c>
      <c r="AW467" s="11" t="s">
        <v>4824</v>
      </c>
      <c r="AX467" s="11" t="s">
        <v>941</v>
      </c>
      <c r="AY467" s="11" t="s">
        <v>2051</v>
      </c>
      <c r="AZ467" s="11">
        <v>153</v>
      </c>
      <c r="BA467" s="11">
        <v>40</v>
      </c>
      <c r="BC467" s="11" t="s">
        <v>4987</v>
      </c>
    </row>
    <row r="468" spans="1:55" x14ac:dyDescent="0.25">
      <c r="A468" t="str">
        <f t="shared" si="11"/>
        <v>С/94Вирус гриппа птиц подтипа Н5 уровень антител (ВНИИЗЖ)</v>
      </c>
      <c r="B468" t="str">
        <f>IF(E468="","",INDEX(Лаборатории!A:A,MATCH('Производственный контроль'!E468,Лаборатории!B:B,0)))</f>
        <v xml:space="preserve">КУРИНОЕ ЦАРСТВО АО </v>
      </c>
      <c r="C468" t="str">
        <f>IF(E468="","",VLOOKUP(E468,Лаборатории!B:D,3,0))</f>
        <v>U377_CHL</v>
      </c>
      <c r="D468" s="12">
        <v>45673</v>
      </c>
      <c r="E468" s="11" t="s">
        <v>793</v>
      </c>
      <c r="F468" s="11" t="s">
        <v>544</v>
      </c>
      <c r="G468" s="11" t="s">
        <v>603</v>
      </c>
      <c r="H468" s="11" t="s">
        <v>312</v>
      </c>
      <c r="I468" s="11" t="s">
        <v>3437</v>
      </c>
      <c r="J468" t="str">
        <f>IF(L468="","",VLOOKUP(L468,Продукция!B:D,3,0))</f>
        <v>Биологический_материал</v>
      </c>
      <c r="K468" t="str">
        <f>IF(L468="","",VLOOKUP(L468,Продукция!B:C,2,0))</f>
        <v>Сыворотка крови</v>
      </c>
      <c r="L468" s="151" t="s">
        <v>302</v>
      </c>
      <c r="M468">
        <f>IF(L468="","",VLOOKUP(L468,Продукция!B:L,11,0))</f>
        <v>0</v>
      </c>
      <c r="N468" s="11" t="s">
        <v>873</v>
      </c>
      <c r="P468" s="11" t="s">
        <v>340</v>
      </c>
      <c r="Q468" s="11" t="s">
        <v>854</v>
      </c>
      <c r="R468" s="153" t="s">
        <v>4972</v>
      </c>
      <c r="S468" s="11">
        <v>20</v>
      </c>
      <c r="T468" s="11" t="s">
        <v>4986</v>
      </c>
      <c r="V468" s="14">
        <v>45671</v>
      </c>
      <c r="Z468" s="11" t="s">
        <v>4823</v>
      </c>
      <c r="AA468" s="15">
        <v>0.55902777777777779</v>
      </c>
      <c r="AB468" t="str">
        <f>IF(L468="","",VLOOKUP(L468&amp;I468,Продукция!A:I,9,0))</f>
        <v>рекомендация производителя набора</v>
      </c>
      <c r="AC468" s="14">
        <v>45679</v>
      </c>
      <c r="AD468" s="11" t="s">
        <v>2676</v>
      </c>
      <c r="AE468" s="11" t="s">
        <v>4823</v>
      </c>
      <c r="AF468" t="str">
        <f>IF(AD468="","",VLOOKUP(AD468,'Сотрудники и ссылки'!A:B,2,0))</f>
        <v>Серолог</v>
      </c>
      <c r="AG468">
        <f>IF(AD468="","",VLOOKUP(AD468,'Сотрудники и ссылки'!A:C,3,0))</f>
        <v>20007746</v>
      </c>
      <c r="AH468" s="11" t="s">
        <v>2676</v>
      </c>
      <c r="AI468" t="str">
        <f>IF(AH468="","",VLOOKUP(AH468,'Сотрудники и ссылки'!A:B,2,0))</f>
        <v>Серолог</v>
      </c>
      <c r="AJ468">
        <f>IF(AH468="","",VLOOKUP(AH468,'Сотрудники и ссылки'!A:C,3,0))</f>
        <v>20007746</v>
      </c>
      <c r="AK468" s="14">
        <v>45679</v>
      </c>
      <c r="AL468" s="2">
        <f>IF(AK468="","",AK468+VLOOKUP(I468,'Вид исследования'!B:E,4,0))</f>
        <v>45680</v>
      </c>
      <c r="AM468" s="2">
        <f>IF(AK468="","",AK468+VLOOKUP(I468,'Вид исследования'!B:F,5,0))</f>
        <v>45680</v>
      </c>
      <c r="AN468" s="14">
        <v>45679</v>
      </c>
      <c r="AP468" s="11" t="s">
        <v>189</v>
      </c>
      <c r="AQ468" t="str">
        <f>IFERROR(IF(L468="","",VLOOKUP(L468&amp;I468,Продукция!A:K,11,0)),"обратитесь к админ справочника")</f>
        <v>согласно рекомендациям производителя теста</v>
      </c>
      <c r="AR468" s="11" t="s">
        <v>4823</v>
      </c>
      <c r="AS468" t="str">
        <f>IFERROR(IF(L468="","",VLOOKUP(L468&amp;I468,Продукция!A:J,10,0)),"обратитесь к админ справочника")</f>
        <v>инструкция по применению набора AI, Н5</v>
      </c>
      <c r="AT468" s="11" t="s">
        <v>4823</v>
      </c>
      <c r="AU468" s="11" t="s">
        <v>4823</v>
      </c>
      <c r="AV468" s="11" t="s">
        <v>2676</v>
      </c>
      <c r="AW468" s="11" t="s">
        <v>4824</v>
      </c>
      <c r="AX468" s="11" t="s">
        <v>941</v>
      </c>
      <c r="AY468" s="11" t="s">
        <v>2044</v>
      </c>
      <c r="AZ468" s="11">
        <v>153</v>
      </c>
      <c r="BA468" s="11">
        <v>40</v>
      </c>
      <c r="BC468" s="11" t="s">
        <v>4987</v>
      </c>
    </row>
    <row r="469" spans="1:55" x14ac:dyDescent="0.25">
      <c r="A469" t="str">
        <f t="shared" si="11"/>
        <v>С/68ART (BioChek) инфекционный альвеолярный ринотрахеит тип А и В уровень антител</v>
      </c>
      <c r="B469" t="str">
        <f>IF(E469="","",INDEX(Лаборатории!A:A,MATCH('Производственный контроль'!E469,Лаборатории!B:B,0)))</f>
        <v xml:space="preserve">КУРИНОЕ ЦАРСТВО АО </v>
      </c>
      <c r="C469" t="str">
        <f>IF(E469="","",VLOOKUP(E469,Лаборатории!B:D,3,0))</f>
        <v>U377_CHL</v>
      </c>
      <c r="D469" s="12">
        <v>45670</v>
      </c>
      <c r="E469" s="11" t="s">
        <v>793</v>
      </c>
      <c r="F469" s="11" t="s">
        <v>544</v>
      </c>
      <c r="G469" s="11" t="s">
        <v>603</v>
      </c>
      <c r="H469" s="11" t="s">
        <v>262</v>
      </c>
      <c r="I469" s="11" t="s">
        <v>3409</v>
      </c>
      <c r="J469" t="str">
        <f>IF(L469="","",VLOOKUP(L469,Продукция!B:D,3,0))</f>
        <v>Биологический_материал</v>
      </c>
      <c r="K469" t="str">
        <f>IF(L469="","",VLOOKUP(L469,Продукция!B:C,2,0))</f>
        <v>Сыворотка крови</v>
      </c>
      <c r="L469" s="151" t="s">
        <v>302</v>
      </c>
      <c r="M469">
        <f>IF(L469="","",VLOOKUP(L469,Продукция!B:L,11,0))</f>
        <v>0</v>
      </c>
      <c r="N469" s="11" t="s">
        <v>873</v>
      </c>
      <c r="P469" s="11" t="s">
        <v>340</v>
      </c>
      <c r="Q469" s="11" t="s">
        <v>854</v>
      </c>
      <c r="R469" s="153" t="s">
        <v>4941</v>
      </c>
      <c r="S469" s="11">
        <v>19</v>
      </c>
      <c r="T469" s="11" t="s">
        <v>4953</v>
      </c>
      <c r="V469" s="14">
        <v>45665</v>
      </c>
      <c r="Z469" s="11" t="s">
        <v>4823</v>
      </c>
      <c r="AA469" s="15">
        <v>0.51041666666666663</v>
      </c>
      <c r="AB469" t="str">
        <f>IF(L469="","",VLOOKUP(L469&amp;I469,Продукция!A:I,9,0))</f>
        <v>рекомендация производителя набора</v>
      </c>
      <c r="AC469" s="14">
        <v>45677</v>
      </c>
      <c r="AD469" s="11" t="s">
        <v>2676</v>
      </c>
      <c r="AE469" s="11" t="s">
        <v>4823</v>
      </c>
      <c r="AF469" t="str">
        <f>IF(AD469="","",VLOOKUP(AD469,'Сотрудники и ссылки'!A:B,2,0))</f>
        <v>Серолог</v>
      </c>
      <c r="AG469">
        <f>IF(AD469="","",VLOOKUP(AD469,'Сотрудники и ссылки'!A:C,3,0))</f>
        <v>20007746</v>
      </c>
      <c r="AH469" s="11" t="s">
        <v>2676</v>
      </c>
      <c r="AI469" t="str">
        <f>IF(AH469="","",VLOOKUP(AH469,'Сотрудники и ссылки'!A:B,2,0))</f>
        <v>Серолог</v>
      </c>
      <c r="AJ469">
        <f>IF(AH469="","",VLOOKUP(AH469,'Сотрудники и ссылки'!A:C,3,0))</f>
        <v>20007746</v>
      </c>
      <c r="AK469" s="14">
        <v>45677</v>
      </c>
      <c r="AL469" s="2">
        <f>IF(AK469="","",AK469+VLOOKUP(I469,'Вид исследования'!B:E,4,0))</f>
        <v>45678</v>
      </c>
      <c r="AM469" s="2">
        <f>IF(AK469="","",AK469+VLOOKUP(I469,'Вид исследования'!B:F,5,0))</f>
        <v>45678</v>
      </c>
      <c r="AN469" s="14">
        <v>45677</v>
      </c>
      <c r="AP469" s="11" t="s">
        <v>189</v>
      </c>
      <c r="AQ469" t="str">
        <f>IFERROR(IF(L469="","",VLOOKUP(L469&amp;I469,Продукция!A:K,11,0)),"обратитесь к админ справочника")</f>
        <v>согласно рекомендациям производителя теста</v>
      </c>
      <c r="AR469" s="11" t="s">
        <v>4823</v>
      </c>
      <c r="AS469" t="str">
        <f>IFERROR(IF(L469="","",VLOOKUP(L469&amp;I469,Продукция!A:J,10,0)),"обратитесь к админ справочника")</f>
        <v>инструкция тест- ситема Биочек СК-120</v>
      </c>
      <c r="AT469" s="11" t="s">
        <v>4823</v>
      </c>
      <c r="AU469" s="11" t="s">
        <v>4823</v>
      </c>
      <c r="AV469" s="11" t="s">
        <v>2676</v>
      </c>
      <c r="AW469" s="11" t="s">
        <v>4824</v>
      </c>
      <c r="AX469" s="11" t="s">
        <v>941</v>
      </c>
      <c r="AY469" s="11" t="s">
        <v>2084</v>
      </c>
      <c r="AZ469" s="11">
        <v>153</v>
      </c>
      <c r="BA469" s="11">
        <v>40</v>
      </c>
      <c r="BC469" s="11" t="s">
        <v>4954</v>
      </c>
    </row>
    <row r="470" spans="1:55" x14ac:dyDescent="0.25">
      <c r="A470" t="str">
        <f t="shared" si="11"/>
        <v>С/68ART (BioChek) инфекционный альвеолярный ринотрахеит тип А и В уровень антител</v>
      </c>
      <c r="B470" t="str">
        <f>IF(E470="","",INDEX(Лаборатории!A:A,MATCH('Производственный контроль'!E470,Лаборатории!B:B,0)))</f>
        <v xml:space="preserve">КУРИНОЕ ЦАРСТВО АО </v>
      </c>
      <c r="C470" t="str">
        <f>IF(E470="","",VLOOKUP(E470,Лаборатории!B:D,3,0))</f>
        <v>U377_CHL</v>
      </c>
      <c r="D470" s="12">
        <v>45670</v>
      </c>
      <c r="E470" s="11" t="s">
        <v>793</v>
      </c>
      <c r="F470" s="11" t="s">
        <v>544</v>
      </c>
      <c r="G470" s="11" t="s">
        <v>603</v>
      </c>
      <c r="H470" s="11" t="s">
        <v>262</v>
      </c>
      <c r="I470" s="11" t="s">
        <v>3409</v>
      </c>
      <c r="J470" t="str">
        <f>IF(L470="","",VLOOKUP(L470,Продукция!B:D,3,0))</f>
        <v>Биологический_материал</v>
      </c>
      <c r="K470" t="str">
        <f>IF(L470="","",VLOOKUP(L470,Продукция!B:C,2,0))</f>
        <v>Сыворотка крови</v>
      </c>
      <c r="L470" s="151" t="s">
        <v>302</v>
      </c>
      <c r="M470">
        <f>IF(L470="","",VLOOKUP(L470,Продукция!B:L,11,0))</f>
        <v>0</v>
      </c>
      <c r="N470" s="11" t="s">
        <v>873</v>
      </c>
      <c r="P470" s="11" t="s">
        <v>340</v>
      </c>
      <c r="Q470" s="11" t="s">
        <v>854</v>
      </c>
      <c r="R470" s="153" t="s">
        <v>4937</v>
      </c>
      <c r="S470" s="11">
        <v>19</v>
      </c>
      <c r="T470" s="11" t="s">
        <v>4953</v>
      </c>
      <c r="V470" s="14">
        <v>45664</v>
      </c>
      <c r="Z470" s="11" t="s">
        <v>4823</v>
      </c>
      <c r="AA470" s="15">
        <v>0.51041666666666663</v>
      </c>
      <c r="AB470" t="str">
        <f>IF(L470="","",VLOOKUP(L470&amp;I470,Продукция!A:I,9,0))</f>
        <v>рекомендация производителя набора</v>
      </c>
      <c r="AC470" s="14">
        <v>45677</v>
      </c>
      <c r="AD470" s="11" t="s">
        <v>2676</v>
      </c>
      <c r="AE470" s="11" t="s">
        <v>4823</v>
      </c>
      <c r="AF470" t="str">
        <f>IF(AD470="","",VLOOKUP(AD470,'Сотрудники и ссылки'!A:B,2,0))</f>
        <v>Серолог</v>
      </c>
      <c r="AG470">
        <f>IF(AD470="","",VLOOKUP(AD470,'Сотрудники и ссылки'!A:C,3,0))</f>
        <v>20007746</v>
      </c>
      <c r="AH470" s="11" t="s">
        <v>2676</v>
      </c>
      <c r="AI470" t="str">
        <f>IF(AH470="","",VLOOKUP(AH470,'Сотрудники и ссылки'!A:B,2,0))</f>
        <v>Серолог</v>
      </c>
      <c r="AJ470">
        <f>IF(AH470="","",VLOOKUP(AH470,'Сотрудники и ссылки'!A:C,3,0))</f>
        <v>20007746</v>
      </c>
      <c r="AK470" s="14">
        <v>45677</v>
      </c>
      <c r="AL470" s="2">
        <f>IF(AK470="","",AK470+VLOOKUP(I470,'Вид исследования'!B:E,4,0))</f>
        <v>45678</v>
      </c>
      <c r="AM470" s="2">
        <f>IF(AK470="","",AK470+VLOOKUP(I470,'Вид исследования'!B:F,5,0))</f>
        <v>45678</v>
      </c>
      <c r="AN470" s="14">
        <v>45677</v>
      </c>
      <c r="AP470" s="11" t="s">
        <v>189</v>
      </c>
      <c r="AQ470" t="str">
        <f>IFERROR(IF(L470="","",VLOOKUP(L470&amp;I470,Продукция!A:K,11,0)),"обратитесь к админ справочника")</f>
        <v>согласно рекомендациям производителя теста</v>
      </c>
      <c r="AR470" s="11" t="s">
        <v>4823</v>
      </c>
      <c r="AS470" t="str">
        <f>IFERROR(IF(L470="","",VLOOKUP(L470&amp;I470,Продукция!A:J,10,0)),"обратитесь к админ справочника")</f>
        <v>инструкция тест- ситема Биочек СК-120</v>
      </c>
      <c r="AT470" s="11" t="s">
        <v>4823</v>
      </c>
      <c r="AU470" s="11" t="s">
        <v>4823</v>
      </c>
      <c r="AV470" s="11" t="s">
        <v>2676</v>
      </c>
      <c r="AW470" s="11" t="s">
        <v>4824</v>
      </c>
      <c r="AX470" s="11" t="s">
        <v>941</v>
      </c>
      <c r="AY470" s="11" t="s">
        <v>2080</v>
      </c>
      <c r="AZ470" s="11">
        <v>153</v>
      </c>
      <c r="BA470" s="11">
        <v>39</v>
      </c>
      <c r="BC470" s="11" t="s">
        <v>4954</v>
      </c>
    </row>
    <row r="471" spans="1:55" x14ac:dyDescent="0.25">
      <c r="A471" t="str">
        <f t="shared" si="11"/>
        <v>С/68ART (BioChek) инфекционный альвеолярный ринотрахеит тип А и В уровень антител</v>
      </c>
      <c r="B471" t="str">
        <f>IF(E471="","",INDEX(Лаборатории!A:A,MATCH('Производственный контроль'!E471,Лаборатории!B:B,0)))</f>
        <v xml:space="preserve">КУРИНОЕ ЦАРСТВО АО </v>
      </c>
      <c r="C471" t="str">
        <f>IF(E471="","",VLOOKUP(E471,Лаборатории!B:D,3,0))</f>
        <v>U377_CHL</v>
      </c>
      <c r="D471" s="12">
        <v>45670</v>
      </c>
      <c r="E471" s="11" t="s">
        <v>793</v>
      </c>
      <c r="F471" s="11" t="s">
        <v>544</v>
      </c>
      <c r="G471" s="11" t="s">
        <v>603</v>
      </c>
      <c r="H471" s="11" t="s">
        <v>262</v>
      </c>
      <c r="I471" s="11" t="s">
        <v>3409</v>
      </c>
      <c r="J471" t="str">
        <f>IF(L471="","",VLOOKUP(L471,Продукция!B:D,3,0))</f>
        <v>Биологический_материал</v>
      </c>
      <c r="K471" t="str">
        <f>IF(L471="","",VLOOKUP(L471,Продукция!B:C,2,0))</f>
        <v>Сыворотка крови</v>
      </c>
      <c r="L471" s="151" t="s">
        <v>302</v>
      </c>
      <c r="M471">
        <f>IF(L471="","",VLOOKUP(L471,Продукция!B:L,11,0))</f>
        <v>0</v>
      </c>
      <c r="N471" s="11" t="s">
        <v>873</v>
      </c>
      <c r="P471" s="11" t="s">
        <v>340</v>
      </c>
      <c r="Q471" s="11" t="s">
        <v>854</v>
      </c>
      <c r="R471" s="153" t="s">
        <v>4949</v>
      </c>
      <c r="S471" s="11">
        <v>18</v>
      </c>
      <c r="T471" s="11" t="s">
        <v>4953</v>
      </c>
      <c r="V471" s="14">
        <v>45666</v>
      </c>
      <c r="Z471" s="11" t="s">
        <v>4823</v>
      </c>
      <c r="AA471" s="15">
        <v>0.51041666666666663</v>
      </c>
      <c r="AB471" t="str">
        <f>IF(L471="","",VLOOKUP(L471&amp;I471,Продукция!A:I,9,0))</f>
        <v>рекомендация производителя набора</v>
      </c>
      <c r="AC471" s="14">
        <v>45677</v>
      </c>
      <c r="AD471" s="11" t="s">
        <v>2676</v>
      </c>
      <c r="AE471" s="11" t="s">
        <v>4823</v>
      </c>
      <c r="AF471" t="str">
        <f>IF(AD471="","",VLOOKUP(AD471,'Сотрудники и ссылки'!A:B,2,0))</f>
        <v>Серолог</v>
      </c>
      <c r="AG471">
        <f>IF(AD471="","",VLOOKUP(AD471,'Сотрудники и ссылки'!A:C,3,0))</f>
        <v>20007746</v>
      </c>
      <c r="AH471" s="11" t="s">
        <v>2676</v>
      </c>
      <c r="AI471" t="str">
        <f>IF(AH471="","",VLOOKUP(AH471,'Сотрудники и ссылки'!A:B,2,0))</f>
        <v>Серолог</v>
      </c>
      <c r="AJ471">
        <f>IF(AH471="","",VLOOKUP(AH471,'Сотрудники и ссылки'!A:C,3,0))</f>
        <v>20007746</v>
      </c>
      <c r="AK471" s="14">
        <v>45677</v>
      </c>
      <c r="AL471" s="2">
        <f>IF(AK471="","",AK471+VLOOKUP(I471,'Вид исследования'!B:E,4,0))</f>
        <v>45678</v>
      </c>
      <c r="AM471" s="2">
        <f>IF(AK471="","",AK471+VLOOKUP(I471,'Вид исследования'!B:F,5,0))</f>
        <v>45678</v>
      </c>
      <c r="AN471" s="14">
        <v>45677</v>
      </c>
      <c r="AP471" s="11" t="s">
        <v>189</v>
      </c>
      <c r="AQ471" t="str">
        <f>IFERROR(IF(L471="","",VLOOKUP(L471&amp;I471,Продукция!A:K,11,0)),"обратитесь к админ справочника")</f>
        <v>согласно рекомендациям производителя теста</v>
      </c>
      <c r="AR471" s="11" t="s">
        <v>4823</v>
      </c>
      <c r="AS471" t="str">
        <f>IFERROR(IF(L471="","",VLOOKUP(L471&amp;I471,Продукция!A:J,10,0)),"обратитесь к админ справочника")</f>
        <v>инструкция тест- ситема Биочек СК-120</v>
      </c>
      <c r="AT471" s="11" t="s">
        <v>4823</v>
      </c>
      <c r="AU471" s="11" t="s">
        <v>4823</v>
      </c>
      <c r="AV471" s="11" t="s">
        <v>2676</v>
      </c>
      <c r="AW471" s="11" t="s">
        <v>4824</v>
      </c>
      <c r="AX471" s="11" t="s">
        <v>941</v>
      </c>
      <c r="AY471" s="11" t="s">
        <v>2092</v>
      </c>
      <c r="AZ471" s="11">
        <v>153</v>
      </c>
      <c r="BA471" s="11">
        <v>40</v>
      </c>
      <c r="BC471" s="11" t="s">
        <v>4954</v>
      </c>
    </row>
    <row r="472" spans="1:55" x14ac:dyDescent="0.25">
      <c r="A472" t="str">
        <f t="shared" si="11"/>
        <v>С/68ART (BioChek) инфекционный альвеолярный ринотрахеит тип А и В уровень антител</v>
      </c>
      <c r="B472" t="str">
        <f>IF(E472="","",INDEX(Лаборатории!A:A,MATCH('Производственный контроль'!E472,Лаборатории!B:B,0)))</f>
        <v xml:space="preserve">КУРИНОЕ ЦАРСТВО АО </v>
      </c>
      <c r="C472" t="str">
        <f>IF(E472="","",VLOOKUP(E472,Лаборатории!B:D,3,0))</f>
        <v>U377_CHL</v>
      </c>
      <c r="D472" s="12">
        <v>45670</v>
      </c>
      <c r="E472" s="11" t="s">
        <v>793</v>
      </c>
      <c r="F472" s="11" t="s">
        <v>544</v>
      </c>
      <c r="G472" s="11" t="s">
        <v>603</v>
      </c>
      <c r="H472" s="11" t="s">
        <v>262</v>
      </c>
      <c r="I472" s="11" t="s">
        <v>3409</v>
      </c>
      <c r="J472" t="str">
        <f>IF(L472="","",VLOOKUP(L472,Продукция!B:D,3,0))</f>
        <v>Биологический_материал</v>
      </c>
      <c r="K472" t="str">
        <f>IF(L472="","",VLOOKUP(L472,Продукция!B:C,2,0))</f>
        <v>Сыворотка крови</v>
      </c>
      <c r="L472" s="151" t="s">
        <v>302</v>
      </c>
      <c r="M472">
        <f>IF(L472="","",VLOOKUP(L472,Продукция!B:L,11,0))</f>
        <v>0</v>
      </c>
      <c r="N472" s="11" t="s">
        <v>873</v>
      </c>
      <c r="P472" s="11" t="s">
        <v>340</v>
      </c>
      <c r="Q472" s="11" t="s">
        <v>854</v>
      </c>
      <c r="R472" s="153" t="s">
        <v>4950</v>
      </c>
      <c r="S472" s="11">
        <v>18</v>
      </c>
      <c r="T472" s="11" t="s">
        <v>4953</v>
      </c>
      <c r="V472" s="14">
        <v>45666</v>
      </c>
      <c r="Z472" s="11" t="s">
        <v>4823</v>
      </c>
      <c r="AA472" s="15">
        <v>0.51041666666666663</v>
      </c>
      <c r="AB472" t="str">
        <f>IF(L472="","",VLOOKUP(L472&amp;I472,Продукция!A:I,9,0))</f>
        <v>рекомендация производителя набора</v>
      </c>
      <c r="AC472" s="14">
        <v>45677</v>
      </c>
      <c r="AD472" s="11" t="s">
        <v>2676</v>
      </c>
      <c r="AE472" s="11" t="s">
        <v>4823</v>
      </c>
      <c r="AF472" t="str">
        <f>IF(AD472="","",VLOOKUP(AD472,'Сотрудники и ссылки'!A:B,2,0))</f>
        <v>Серолог</v>
      </c>
      <c r="AG472">
        <f>IF(AD472="","",VLOOKUP(AD472,'Сотрудники и ссылки'!A:C,3,0))</f>
        <v>20007746</v>
      </c>
      <c r="AH472" s="11" t="s">
        <v>2676</v>
      </c>
      <c r="AI472" t="str">
        <f>IF(AH472="","",VLOOKUP(AH472,'Сотрудники и ссылки'!A:B,2,0))</f>
        <v>Серолог</v>
      </c>
      <c r="AJ472">
        <f>IF(AH472="","",VLOOKUP(AH472,'Сотрудники и ссылки'!A:C,3,0))</f>
        <v>20007746</v>
      </c>
      <c r="AK472" s="14">
        <v>45677</v>
      </c>
      <c r="AL472" s="2">
        <f>IF(AK472="","",AK472+VLOOKUP(I472,'Вид исследования'!B:E,4,0))</f>
        <v>45678</v>
      </c>
      <c r="AM472" s="2">
        <f>IF(AK472="","",AK472+VLOOKUP(I472,'Вид исследования'!B:F,5,0))</f>
        <v>45678</v>
      </c>
      <c r="AN472" s="14">
        <v>45677</v>
      </c>
      <c r="AP472" s="11" t="s">
        <v>189</v>
      </c>
      <c r="AQ472" t="str">
        <f>IFERROR(IF(L472="","",VLOOKUP(L472&amp;I472,Продукция!A:K,11,0)),"обратитесь к админ справочника")</f>
        <v>согласно рекомендациям производителя теста</v>
      </c>
      <c r="AR472" s="11" t="s">
        <v>4823</v>
      </c>
      <c r="AS472" t="str">
        <f>IFERROR(IF(L472="","",VLOOKUP(L472&amp;I472,Продукция!A:J,10,0)),"обратитесь к админ справочника")</f>
        <v>инструкция тест- ситема Биочек СК-120</v>
      </c>
      <c r="AT472" s="11" t="s">
        <v>4823</v>
      </c>
      <c r="AU472" s="11" t="s">
        <v>4823</v>
      </c>
      <c r="AV472" s="11" t="s">
        <v>2676</v>
      </c>
      <c r="AW472" s="11" t="s">
        <v>4824</v>
      </c>
      <c r="AX472" s="11" t="s">
        <v>941</v>
      </c>
      <c r="AY472" s="11" t="s">
        <v>2093</v>
      </c>
      <c r="AZ472" s="11">
        <v>153</v>
      </c>
      <c r="BA472" s="11">
        <v>39</v>
      </c>
      <c r="BC472" s="11" t="s">
        <v>4954</v>
      </c>
    </row>
    <row r="473" spans="1:55" x14ac:dyDescent="0.25">
      <c r="A473" t="str">
        <f t="shared" si="11"/>
        <v>С/94ART (BioChek) инфекционный альвеолярный ринотрахеит тип А и В уровень антител</v>
      </c>
      <c r="B473" t="str">
        <f>IF(E473="","",INDEX(Лаборатории!A:A,MATCH('Производственный контроль'!E473,Лаборатории!B:B,0)))</f>
        <v xml:space="preserve">КУРИНОЕ ЦАРСТВО АО </v>
      </c>
      <c r="C473" t="str">
        <f>IF(E473="","",VLOOKUP(E473,Лаборатории!B:D,3,0))</f>
        <v>U377_CHL</v>
      </c>
      <c r="D473" s="12">
        <v>45673</v>
      </c>
      <c r="E473" s="11" t="s">
        <v>793</v>
      </c>
      <c r="F473" s="11" t="s">
        <v>544</v>
      </c>
      <c r="G473" s="11" t="s">
        <v>603</v>
      </c>
      <c r="H473" s="11" t="s">
        <v>262</v>
      </c>
      <c r="I473" s="11" t="s">
        <v>3409</v>
      </c>
      <c r="J473" t="str">
        <f>IF(L473="","",VLOOKUP(L473,Продукция!B:D,3,0))</f>
        <v>Биологический_материал</v>
      </c>
      <c r="K473" t="str">
        <f>IF(L473="","",VLOOKUP(L473,Продукция!B:C,2,0))</f>
        <v>Сыворотка крови</v>
      </c>
      <c r="L473" s="151" t="s">
        <v>302</v>
      </c>
      <c r="M473">
        <f>IF(L473="","",VLOOKUP(L473,Продукция!B:L,11,0))</f>
        <v>0</v>
      </c>
      <c r="N473" s="11" t="s">
        <v>873</v>
      </c>
      <c r="P473" s="11" t="s">
        <v>340</v>
      </c>
      <c r="Q473" s="11" t="s">
        <v>854</v>
      </c>
      <c r="R473" s="153" t="s">
        <v>4965</v>
      </c>
      <c r="S473" s="11">
        <v>18</v>
      </c>
      <c r="T473" s="11" t="s">
        <v>4986</v>
      </c>
      <c r="V473" s="14">
        <v>45668</v>
      </c>
      <c r="Z473" s="11" t="s">
        <v>4823</v>
      </c>
      <c r="AA473" s="15">
        <v>0.55902777777777779</v>
      </c>
      <c r="AB473" t="str">
        <f>IF(L473="","",VLOOKUP(L473&amp;I473,Продукция!A:I,9,0))</f>
        <v>рекомендация производителя набора</v>
      </c>
      <c r="AC473" s="14">
        <v>45677</v>
      </c>
      <c r="AD473" s="11" t="s">
        <v>2676</v>
      </c>
      <c r="AE473" s="11" t="s">
        <v>4823</v>
      </c>
      <c r="AF473" t="str">
        <f>IF(AD473="","",VLOOKUP(AD473,'Сотрудники и ссылки'!A:B,2,0))</f>
        <v>Серолог</v>
      </c>
      <c r="AG473">
        <f>IF(AD473="","",VLOOKUP(AD473,'Сотрудники и ссылки'!A:C,3,0))</f>
        <v>20007746</v>
      </c>
      <c r="AH473" s="11" t="s">
        <v>2676</v>
      </c>
      <c r="AI473" t="str">
        <f>IF(AH473="","",VLOOKUP(AH473,'Сотрудники и ссылки'!A:B,2,0))</f>
        <v>Серолог</v>
      </c>
      <c r="AJ473">
        <f>IF(AH473="","",VLOOKUP(AH473,'Сотрудники и ссылки'!A:C,3,0))</f>
        <v>20007746</v>
      </c>
      <c r="AK473" s="14">
        <v>45677</v>
      </c>
      <c r="AL473" s="2">
        <f>IF(AK473="","",AK473+VLOOKUP(I473,'Вид исследования'!B:E,4,0))</f>
        <v>45678</v>
      </c>
      <c r="AM473" s="2">
        <f>IF(AK473="","",AK473+VLOOKUP(I473,'Вид исследования'!B:F,5,0))</f>
        <v>45678</v>
      </c>
      <c r="AN473" s="14">
        <v>45677</v>
      </c>
      <c r="AP473" s="11" t="s">
        <v>189</v>
      </c>
      <c r="AQ473" t="str">
        <f>IFERROR(IF(L473="","",VLOOKUP(L473&amp;I473,Продукция!A:K,11,0)),"обратитесь к админ справочника")</f>
        <v>согласно рекомендациям производителя теста</v>
      </c>
      <c r="AR473" s="11" t="s">
        <v>4823</v>
      </c>
      <c r="AS473" t="str">
        <f>IFERROR(IF(L473="","",VLOOKUP(L473&amp;I473,Продукция!A:J,10,0)),"обратитесь к админ справочника")</f>
        <v>инструкция тест- ситема Биочек СК-120</v>
      </c>
      <c r="AT473" s="11" t="s">
        <v>4823</v>
      </c>
      <c r="AU473" s="11" t="s">
        <v>4823</v>
      </c>
      <c r="AV473" s="11" t="s">
        <v>2676</v>
      </c>
      <c r="AW473" s="11" t="s">
        <v>4824</v>
      </c>
      <c r="AX473" s="11" t="s">
        <v>941</v>
      </c>
      <c r="AY473" s="11" t="s">
        <v>2048</v>
      </c>
      <c r="AZ473" s="11">
        <v>153</v>
      </c>
      <c r="BA473" s="11">
        <v>40</v>
      </c>
      <c r="BC473" s="11" t="s">
        <v>4987</v>
      </c>
    </row>
    <row r="474" spans="1:55" x14ac:dyDescent="0.25">
      <c r="A474" t="str">
        <f t="shared" si="11"/>
        <v>С/68IBD (BioChek) болезнь Гамборо уровень антител</v>
      </c>
      <c r="B474" t="str">
        <f>IF(E474="","",INDEX(Лаборатории!A:A,MATCH('Производственный контроль'!E474,Лаборатории!B:B,0)))</f>
        <v xml:space="preserve">КУРИНОЕ ЦАРСТВО АО </v>
      </c>
      <c r="C474" t="str">
        <f>IF(E474="","",VLOOKUP(E474,Лаборатории!B:D,3,0))</f>
        <v>U377_CHL</v>
      </c>
      <c r="D474" s="12">
        <v>45670</v>
      </c>
      <c r="E474" s="11" t="s">
        <v>793</v>
      </c>
      <c r="F474" s="11" t="s">
        <v>544</v>
      </c>
      <c r="G474" s="11" t="s">
        <v>603</v>
      </c>
      <c r="H474" s="11" t="s">
        <v>262</v>
      </c>
      <c r="I474" s="11" t="s">
        <v>3415</v>
      </c>
      <c r="J474" t="str">
        <f>IF(L474="","",VLOOKUP(L474,Продукция!B:D,3,0))</f>
        <v>Биологический_материал</v>
      </c>
      <c r="K474" t="str">
        <f>IF(L474="","",VLOOKUP(L474,Продукция!B:C,2,0))</f>
        <v>Сыворотка крови</v>
      </c>
      <c r="L474" s="151" t="s">
        <v>302</v>
      </c>
      <c r="M474">
        <f>IF(L474="","",VLOOKUP(L474,Продукция!B:L,11,0))</f>
        <v>0</v>
      </c>
      <c r="N474" s="11" t="s">
        <v>873</v>
      </c>
      <c r="P474" s="11" t="s">
        <v>340</v>
      </c>
      <c r="Q474" s="11" t="s">
        <v>854</v>
      </c>
      <c r="R474" s="153" t="s">
        <v>4941</v>
      </c>
      <c r="S474" s="11">
        <v>19</v>
      </c>
      <c r="T474" s="11" t="s">
        <v>4953</v>
      </c>
      <c r="V474" s="14">
        <v>45665</v>
      </c>
      <c r="Z474" s="11" t="s">
        <v>4823</v>
      </c>
      <c r="AA474" s="15">
        <v>0.51041666666666663</v>
      </c>
      <c r="AB474" t="str">
        <f>IF(L474="","",VLOOKUP(L474&amp;I474,Продукция!A:I,9,0))</f>
        <v>рекомендация производителя набора</v>
      </c>
      <c r="AC474" s="14">
        <v>45677</v>
      </c>
      <c r="AD474" s="11" t="s">
        <v>2676</v>
      </c>
      <c r="AE474" s="11" t="s">
        <v>4823</v>
      </c>
      <c r="AF474" t="str">
        <f>IF(AD474="","",VLOOKUP(AD474,'Сотрудники и ссылки'!A:B,2,0))</f>
        <v>Серолог</v>
      </c>
      <c r="AG474">
        <f>IF(AD474="","",VLOOKUP(AD474,'Сотрудники и ссылки'!A:C,3,0))</f>
        <v>20007746</v>
      </c>
      <c r="AH474" s="11" t="s">
        <v>2676</v>
      </c>
      <c r="AI474" t="str">
        <f>IF(AH474="","",VLOOKUP(AH474,'Сотрудники и ссылки'!A:B,2,0))</f>
        <v>Серолог</v>
      </c>
      <c r="AJ474">
        <f>IF(AH474="","",VLOOKUP(AH474,'Сотрудники и ссылки'!A:C,3,0))</f>
        <v>20007746</v>
      </c>
      <c r="AK474" s="14">
        <v>45677</v>
      </c>
      <c r="AL474" s="2">
        <f>IF(AK474="","",AK474+VLOOKUP(I474,'Вид исследования'!B:E,4,0))</f>
        <v>45678</v>
      </c>
      <c r="AM474" s="2">
        <f>IF(AK474="","",AK474+VLOOKUP(I474,'Вид исследования'!B:F,5,0))</f>
        <v>45678</v>
      </c>
      <c r="AN474" s="14">
        <v>45677</v>
      </c>
      <c r="AP474" s="11" t="s">
        <v>189</v>
      </c>
      <c r="AQ474" t="str">
        <f>IFERROR(IF(L474="","",VLOOKUP(L474&amp;I474,Продукция!A:K,11,0)),"обратитесь к админ справочника")</f>
        <v>согласно рекомендациям производителя теста</v>
      </c>
      <c r="AR474" s="11" t="s">
        <v>4823</v>
      </c>
      <c r="AS474" t="str">
        <f>IFERROR(IF(L474="","",VLOOKUP(L474&amp;I474,Продукция!A:J,10,0)),"обратитесь к админ справочника")</f>
        <v>инструкция тест- ситема Биочек СК-113</v>
      </c>
      <c r="AT474" s="11" t="s">
        <v>4823</v>
      </c>
      <c r="AU474" s="11" t="s">
        <v>4823</v>
      </c>
      <c r="AV474" s="11" t="s">
        <v>2676</v>
      </c>
      <c r="AW474" s="11" t="s">
        <v>4824</v>
      </c>
      <c r="AX474" s="11" t="s">
        <v>941</v>
      </c>
      <c r="AY474" s="11" t="s">
        <v>2084</v>
      </c>
      <c r="AZ474" s="11">
        <v>153</v>
      </c>
      <c r="BA474" s="11">
        <v>40</v>
      </c>
      <c r="BC474" s="11" t="s">
        <v>4954</v>
      </c>
    </row>
    <row r="475" spans="1:55" x14ac:dyDescent="0.25">
      <c r="A475" t="str">
        <f t="shared" si="11"/>
        <v>С/68IBD (BioChek) болезнь Гамборо уровень антител</v>
      </c>
      <c r="B475" t="str">
        <f>IF(E475="","",INDEX(Лаборатории!A:A,MATCH('Производственный контроль'!E475,Лаборатории!B:B,0)))</f>
        <v xml:space="preserve">КУРИНОЕ ЦАРСТВО АО </v>
      </c>
      <c r="C475" t="str">
        <f>IF(E475="","",VLOOKUP(E475,Лаборатории!B:D,3,0))</f>
        <v>U377_CHL</v>
      </c>
      <c r="D475" s="12">
        <v>45670</v>
      </c>
      <c r="E475" s="11" t="s">
        <v>793</v>
      </c>
      <c r="F475" s="11" t="s">
        <v>544</v>
      </c>
      <c r="G475" s="11" t="s">
        <v>603</v>
      </c>
      <c r="H475" s="11" t="s">
        <v>262</v>
      </c>
      <c r="I475" s="11" t="s">
        <v>3415</v>
      </c>
      <c r="J475" t="str">
        <f>IF(L475="","",VLOOKUP(L475,Продукция!B:D,3,0))</f>
        <v>Биологический_материал</v>
      </c>
      <c r="K475" t="str">
        <f>IF(L475="","",VLOOKUP(L475,Продукция!B:C,2,0))</f>
        <v>Сыворотка крови</v>
      </c>
      <c r="L475" s="151" t="s">
        <v>302</v>
      </c>
      <c r="M475">
        <f>IF(L475="","",VLOOKUP(L475,Продукция!B:L,11,0))</f>
        <v>0</v>
      </c>
      <c r="N475" s="11" t="s">
        <v>873</v>
      </c>
      <c r="P475" s="11" t="s">
        <v>340</v>
      </c>
      <c r="Q475" s="11" t="s">
        <v>854</v>
      </c>
      <c r="R475" s="153" t="s">
        <v>4937</v>
      </c>
      <c r="S475" s="11">
        <v>19</v>
      </c>
      <c r="T475" s="11" t="s">
        <v>4953</v>
      </c>
      <c r="V475" s="14">
        <v>45664</v>
      </c>
      <c r="Z475" s="11" t="s">
        <v>4823</v>
      </c>
      <c r="AA475" s="15">
        <v>0.51041666666666663</v>
      </c>
      <c r="AB475" t="str">
        <f>IF(L475="","",VLOOKUP(L475&amp;I475,Продукция!A:I,9,0))</f>
        <v>рекомендация производителя набора</v>
      </c>
      <c r="AC475" s="14">
        <v>45677</v>
      </c>
      <c r="AD475" s="11" t="s">
        <v>2676</v>
      </c>
      <c r="AE475" s="11" t="s">
        <v>4823</v>
      </c>
      <c r="AF475" t="str">
        <f>IF(AD475="","",VLOOKUP(AD475,'Сотрудники и ссылки'!A:B,2,0))</f>
        <v>Серолог</v>
      </c>
      <c r="AG475">
        <f>IF(AD475="","",VLOOKUP(AD475,'Сотрудники и ссылки'!A:C,3,0))</f>
        <v>20007746</v>
      </c>
      <c r="AH475" s="11" t="s">
        <v>2676</v>
      </c>
      <c r="AI475" t="str">
        <f>IF(AH475="","",VLOOKUP(AH475,'Сотрудники и ссылки'!A:B,2,0))</f>
        <v>Серолог</v>
      </c>
      <c r="AJ475">
        <f>IF(AH475="","",VLOOKUP(AH475,'Сотрудники и ссылки'!A:C,3,0))</f>
        <v>20007746</v>
      </c>
      <c r="AK475" s="14">
        <v>45677</v>
      </c>
      <c r="AL475" s="2">
        <f>IF(AK475="","",AK475+VLOOKUP(I475,'Вид исследования'!B:E,4,0))</f>
        <v>45678</v>
      </c>
      <c r="AM475" s="2">
        <f>IF(AK475="","",AK475+VLOOKUP(I475,'Вид исследования'!B:F,5,0))</f>
        <v>45678</v>
      </c>
      <c r="AN475" s="14">
        <v>45677</v>
      </c>
      <c r="AP475" s="11" t="s">
        <v>189</v>
      </c>
      <c r="AQ475" t="str">
        <f>IFERROR(IF(L475="","",VLOOKUP(L475&amp;I475,Продукция!A:K,11,0)),"обратитесь к админ справочника")</f>
        <v>согласно рекомендациям производителя теста</v>
      </c>
      <c r="AR475" s="11" t="s">
        <v>4823</v>
      </c>
      <c r="AS475" t="str">
        <f>IFERROR(IF(L475="","",VLOOKUP(L475&amp;I475,Продукция!A:J,10,0)),"обратитесь к админ справочника")</f>
        <v>инструкция тест- ситема Биочек СК-113</v>
      </c>
      <c r="AT475" s="11" t="s">
        <v>4823</v>
      </c>
      <c r="AU475" s="11" t="s">
        <v>4823</v>
      </c>
      <c r="AV475" s="11" t="s">
        <v>2676</v>
      </c>
      <c r="AW475" s="11" t="s">
        <v>4824</v>
      </c>
      <c r="AX475" s="11" t="s">
        <v>941</v>
      </c>
      <c r="AY475" s="11" t="s">
        <v>2080</v>
      </c>
      <c r="AZ475" s="11">
        <v>153</v>
      </c>
      <c r="BA475" s="11">
        <v>39</v>
      </c>
      <c r="BC475" s="11" t="s">
        <v>4954</v>
      </c>
    </row>
    <row r="476" spans="1:55" x14ac:dyDescent="0.25">
      <c r="A476" t="str">
        <f t="shared" si="11"/>
        <v>С/68IBD (BioChek) болезнь Гамборо уровень антител</v>
      </c>
      <c r="B476" t="str">
        <f>IF(E476="","",INDEX(Лаборатории!A:A,MATCH('Производственный контроль'!E476,Лаборатории!B:B,0)))</f>
        <v xml:space="preserve">КУРИНОЕ ЦАРСТВО АО </v>
      </c>
      <c r="C476" t="str">
        <f>IF(E476="","",VLOOKUP(E476,Лаборатории!B:D,3,0))</f>
        <v>U377_CHL</v>
      </c>
      <c r="D476" s="12">
        <v>45670</v>
      </c>
      <c r="E476" s="11" t="s">
        <v>793</v>
      </c>
      <c r="F476" s="11" t="s">
        <v>544</v>
      </c>
      <c r="G476" s="11" t="s">
        <v>603</v>
      </c>
      <c r="H476" s="11" t="s">
        <v>262</v>
      </c>
      <c r="I476" s="11" t="s">
        <v>3415</v>
      </c>
      <c r="J476" t="str">
        <f>IF(L476="","",VLOOKUP(L476,Продукция!B:D,3,0))</f>
        <v>Биологический_материал</v>
      </c>
      <c r="K476" t="str">
        <f>IF(L476="","",VLOOKUP(L476,Продукция!B:C,2,0))</f>
        <v>Сыворотка крови</v>
      </c>
      <c r="L476" s="151" t="s">
        <v>302</v>
      </c>
      <c r="M476">
        <f>IF(L476="","",VLOOKUP(L476,Продукция!B:L,11,0))</f>
        <v>0</v>
      </c>
      <c r="N476" s="11" t="s">
        <v>873</v>
      </c>
      <c r="P476" s="11" t="s">
        <v>340</v>
      </c>
      <c r="Q476" s="11" t="s">
        <v>854</v>
      </c>
      <c r="R476" s="153" t="s">
        <v>4949</v>
      </c>
      <c r="S476" s="11">
        <v>18</v>
      </c>
      <c r="T476" s="11" t="s">
        <v>4953</v>
      </c>
      <c r="V476" s="14">
        <v>45666</v>
      </c>
      <c r="Z476" s="11" t="s">
        <v>4823</v>
      </c>
      <c r="AA476" s="15">
        <v>0.51041666666666663</v>
      </c>
      <c r="AB476" t="str">
        <f>IF(L476="","",VLOOKUP(L476&amp;I476,Продукция!A:I,9,0))</f>
        <v>рекомендация производителя набора</v>
      </c>
      <c r="AC476" s="14">
        <v>45677</v>
      </c>
      <c r="AD476" s="11" t="s">
        <v>2676</v>
      </c>
      <c r="AE476" s="11" t="s">
        <v>4823</v>
      </c>
      <c r="AF476" t="str">
        <f>IF(AD476="","",VLOOKUP(AD476,'Сотрудники и ссылки'!A:B,2,0))</f>
        <v>Серолог</v>
      </c>
      <c r="AG476">
        <f>IF(AD476="","",VLOOKUP(AD476,'Сотрудники и ссылки'!A:C,3,0))</f>
        <v>20007746</v>
      </c>
      <c r="AH476" s="11" t="s">
        <v>2676</v>
      </c>
      <c r="AI476" t="str">
        <f>IF(AH476="","",VLOOKUP(AH476,'Сотрудники и ссылки'!A:B,2,0))</f>
        <v>Серолог</v>
      </c>
      <c r="AJ476">
        <f>IF(AH476="","",VLOOKUP(AH476,'Сотрудники и ссылки'!A:C,3,0))</f>
        <v>20007746</v>
      </c>
      <c r="AK476" s="14">
        <v>45677</v>
      </c>
      <c r="AL476" s="2">
        <f>IF(AK476="","",AK476+VLOOKUP(I476,'Вид исследования'!B:E,4,0))</f>
        <v>45678</v>
      </c>
      <c r="AM476" s="2">
        <f>IF(AK476="","",AK476+VLOOKUP(I476,'Вид исследования'!B:F,5,0))</f>
        <v>45678</v>
      </c>
      <c r="AN476" s="14">
        <v>45677</v>
      </c>
      <c r="AP476" s="11" t="s">
        <v>189</v>
      </c>
      <c r="AQ476" t="str">
        <f>IFERROR(IF(L476="","",VLOOKUP(L476&amp;I476,Продукция!A:K,11,0)),"обратитесь к админ справочника")</f>
        <v>согласно рекомендациям производителя теста</v>
      </c>
      <c r="AR476" s="11" t="s">
        <v>4823</v>
      </c>
      <c r="AS476" t="str">
        <f>IFERROR(IF(L476="","",VLOOKUP(L476&amp;I476,Продукция!A:J,10,0)),"обратитесь к админ справочника")</f>
        <v>инструкция тест- ситема Биочек СК-113</v>
      </c>
      <c r="AT476" s="11" t="s">
        <v>4823</v>
      </c>
      <c r="AU476" s="11" t="s">
        <v>4823</v>
      </c>
      <c r="AV476" s="11" t="s">
        <v>2676</v>
      </c>
      <c r="AW476" s="11" t="s">
        <v>4824</v>
      </c>
      <c r="AX476" s="11" t="s">
        <v>941</v>
      </c>
      <c r="AY476" s="11" t="s">
        <v>2092</v>
      </c>
      <c r="AZ476" s="11">
        <v>153</v>
      </c>
      <c r="BA476" s="11">
        <v>40</v>
      </c>
      <c r="BC476" s="11" t="s">
        <v>4954</v>
      </c>
    </row>
    <row r="477" spans="1:55" x14ac:dyDescent="0.25">
      <c r="A477" t="str">
        <f t="shared" si="11"/>
        <v>С/68IBD (BioChek) болезнь Гамборо уровень антител</v>
      </c>
      <c r="B477" t="str">
        <f>IF(E477="","",INDEX(Лаборатории!A:A,MATCH('Производственный контроль'!E477,Лаборатории!B:B,0)))</f>
        <v xml:space="preserve">КУРИНОЕ ЦАРСТВО АО </v>
      </c>
      <c r="C477" t="str">
        <f>IF(E477="","",VLOOKUP(E477,Лаборатории!B:D,3,0))</f>
        <v>U377_CHL</v>
      </c>
      <c r="D477" s="12">
        <v>45670</v>
      </c>
      <c r="E477" s="11" t="s">
        <v>793</v>
      </c>
      <c r="F477" s="11" t="s">
        <v>544</v>
      </c>
      <c r="G477" s="11" t="s">
        <v>603</v>
      </c>
      <c r="H477" s="11" t="s">
        <v>262</v>
      </c>
      <c r="I477" s="11" t="s">
        <v>3415</v>
      </c>
      <c r="J477" t="str">
        <f>IF(L477="","",VLOOKUP(L477,Продукция!B:D,3,0))</f>
        <v>Биологический_материал</v>
      </c>
      <c r="K477" t="str">
        <f>IF(L477="","",VLOOKUP(L477,Продукция!B:C,2,0))</f>
        <v>Сыворотка крови</v>
      </c>
      <c r="L477" s="151" t="s">
        <v>302</v>
      </c>
      <c r="M477">
        <f>IF(L477="","",VLOOKUP(L477,Продукция!B:L,11,0))</f>
        <v>0</v>
      </c>
      <c r="N477" s="11" t="s">
        <v>873</v>
      </c>
      <c r="P477" s="11" t="s">
        <v>340</v>
      </c>
      <c r="Q477" s="11" t="s">
        <v>854</v>
      </c>
      <c r="R477" s="153" t="s">
        <v>4950</v>
      </c>
      <c r="S477" s="11">
        <v>18</v>
      </c>
      <c r="T477" s="11" t="s">
        <v>4953</v>
      </c>
      <c r="V477" s="14">
        <v>45666</v>
      </c>
      <c r="Z477" s="11" t="s">
        <v>4823</v>
      </c>
      <c r="AA477" s="15">
        <v>0.51041666666666663</v>
      </c>
      <c r="AB477" t="str">
        <f>IF(L477="","",VLOOKUP(L477&amp;I477,Продукция!A:I,9,0))</f>
        <v>рекомендация производителя набора</v>
      </c>
      <c r="AC477" s="14">
        <v>45677</v>
      </c>
      <c r="AD477" s="11" t="s">
        <v>2676</v>
      </c>
      <c r="AE477" s="11" t="s">
        <v>4823</v>
      </c>
      <c r="AF477" t="str">
        <f>IF(AD477="","",VLOOKUP(AD477,'Сотрудники и ссылки'!A:B,2,0))</f>
        <v>Серолог</v>
      </c>
      <c r="AG477">
        <f>IF(AD477="","",VLOOKUP(AD477,'Сотрудники и ссылки'!A:C,3,0))</f>
        <v>20007746</v>
      </c>
      <c r="AH477" s="11" t="s">
        <v>2676</v>
      </c>
      <c r="AI477" t="str">
        <f>IF(AH477="","",VLOOKUP(AH477,'Сотрудники и ссылки'!A:B,2,0))</f>
        <v>Серолог</v>
      </c>
      <c r="AJ477">
        <f>IF(AH477="","",VLOOKUP(AH477,'Сотрудники и ссылки'!A:C,3,0))</f>
        <v>20007746</v>
      </c>
      <c r="AK477" s="14">
        <v>45677</v>
      </c>
      <c r="AL477" s="2">
        <f>IF(AK477="","",AK477+VLOOKUP(I477,'Вид исследования'!B:E,4,0))</f>
        <v>45678</v>
      </c>
      <c r="AM477" s="2">
        <f>IF(AK477="","",AK477+VLOOKUP(I477,'Вид исследования'!B:F,5,0))</f>
        <v>45678</v>
      </c>
      <c r="AN477" s="14">
        <v>45677</v>
      </c>
      <c r="AP477" s="11" t="s">
        <v>189</v>
      </c>
      <c r="AQ477" t="str">
        <f>IFERROR(IF(L477="","",VLOOKUP(L477&amp;I477,Продукция!A:K,11,0)),"обратитесь к админ справочника")</f>
        <v>согласно рекомендациям производителя теста</v>
      </c>
      <c r="AR477" s="11" t="s">
        <v>4823</v>
      </c>
      <c r="AS477" t="str">
        <f>IFERROR(IF(L477="","",VLOOKUP(L477&amp;I477,Продукция!A:J,10,0)),"обратитесь к админ справочника")</f>
        <v>инструкция тест- ситема Биочек СК-113</v>
      </c>
      <c r="AT477" s="11" t="s">
        <v>4823</v>
      </c>
      <c r="AU477" s="11" t="s">
        <v>4823</v>
      </c>
      <c r="AV477" s="11" t="s">
        <v>2676</v>
      </c>
      <c r="AW477" s="11" t="s">
        <v>4824</v>
      </c>
      <c r="AX477" s="11" t="s">
        <v>941</v>
      </c>
      <c r="AY477" s="11" t="s">
        <v>2093</v>
      </c>
      <c r="AZ477" s="11">
        <v>153</v>
      </c>
      <c r="BA477" s="11">
        <v>39</v>
      </c>
      <c r="BC477" s="11" t="s">
        <v>4954</v>
      </c>
    </row>
    <row r="478" spans="1:55" x14ac:dyDescent="0.25">
      <c r="A478" t="str">
        <f t="shared" si="11"/>
        <v>С/94IBD (BioChek) болезнь Гамборо уровень антител</v>
      </c>
      <c r="B478" t="str">
        <f>IF(E478="","",INDEX(Лаборатории!A:A,MATCH('Производственный контроль'!E478,Лаборатории!B:B,0)))</f>
        <v xml:space="preserve">КУРИНОЕ ЦАРСТВО АО </v>
      </c>
      <c r="C478" t="str">
        <f>IF(E478="","",VLOOKUP(E478,Лаборатории!B:D,3,0))</f>
        <v>U377_CHL</v>
      </c>
      <c r="D478" s="12">
        <v>45673</v>
      </c>
      <c r="E478" s="11" t="s">
        <v>793</v>
      </c>
      <c r="F478" s="11" t="s">
        <v>544</v>
      </c>
      <c r="G478" s="11" t="s">
        <v>603</v>
      </c>
      <c r="H478" s="11" t="s">
        <v>262</v>
      </c>
      <c r="I478" s="11" t="s">
        <v>3415</v>
      </c>
      <c r="J478" t="str">
        <f>IF(L478="","",VLOOKUP(L478,Продукция!B:D,3,0))</f>
        <v>Биологический_материал</v>
      </c>
      <c r="K478" t="str">
        <f>IF(L478="","",VLOOKUP(L478,Продукция!B:C,2,0))</f>
        <v>Сыворотка крови</v>
      </c>
      <c r="L478" s="151" t="s">
        <v>302</v>
      </c>
      <c r="M478">
        <f>IF(L478="","",VLOOKUP(L478,Продукция!B:L,11,0))</f>
        <v>0</v>
      </c>
      <c r="N478" s="11" t="s">
        <v>873</v>
      </c>
      <c r="P478" s="11" t="s">
        <v>340</v>
      </c>
      <c r="Q478" s="11" t="s">
        <v>854</v>
      </c>
      <c r="R478" s="153" t="s">
        <v>4965</v>
      </c>
      <c r="S478" s="11">
        <v>18</v>
      </c>
      <c r="T478" s="11" t="s">
        <v>4986</v>
      </c>
      <c r="V478" s="14">
        <v>45668</v>
      </c>
      <c r="Z478" s="11" t="s">
        <v>4823</v>
      </c>
      <c r="AA478" s="15">
        <v>0.55902777777777779</v>
      </c>
      <c r="AB478" t="str">
        <f>IF(L478="","",VLOOKUP(L478&amp;I478,Продукция!A:I,9,0))</f>
        <v>рекомендация производителя набора</v>
      </c>
      <c r="AC478" s="14">
        <v>45677</v>
      </c>
      <c r="AD478" s="11" t="s">
        <v>2676</v>
      </c>
      <c r="AE478" s="11" t="s">
        <v>4823</v>
      </c>
      <c r="AF478" t="str">
        <f>IF(AD478="","",VLOOKUP(AD478,'Сотрудники и ссылки'!A:B,2,0))</f>
        <v>Серолог</v>
      </c>
      <c r="AG478">
        <f>IF(AD478="","",VLOOKUP(AD478,'Сотрудники и ссылки'!A:C,3,0))</f>
        <v>20007746</v>
      </c>
      <c r="AH478" s="11" t="s">
        <v>2676</v>
      </c>
      <c r="AI478" t="str">
        <f>IF(AH478="","",VLOOKUP(AH478,'Сотрудники и ссылки'!A:B,2,0))</f>
        <v>Серолог</v>
      </c>
      <c r="AJ478">
        <f>IF(AH478="","",VLOOKUP(AH478,'Сотрудники и ссылки'!A:C,3,0))</f>
        <v>20007746</v>
      </c>
      <c r="AK478" s="14">
        <v>45677</v>
      </c>
      <c r="AL478" s="2">
        <f>IF(AK478="","",AK478+VLOOKUP(I478,'Вид исследования'!B:E,4,0))</f>
        <v>45678</v>
      </c>
      <c r="AM478" s="2">
        <f>IF(AK478="","",AK478+VLOOKUP(I478,'Вид исследования'!B:F,5,0))</f>
        <v>45678</v>
      </c>
      <c r="AN478" s="14">
        <v>45677</v>
      </c>
      <c r="AP478" s="11" t="s">
        <v>189</v>
      </c>
      <c r="AQ478" t="str">
        <f>IFERROR(IF(L478="","",VLOOKUP(L478&amp;I478,Продукция!A:K,11,0)),"обратитесь к админ справочника")</f>
        <v>согласно рекомендациям производителя теста</v>
      </c>
      <c r="AR478" s="11" t="s">
        <v>4823</v>
      </c>
      <c r="AS478" t="str">
        <f>IFERROR(IF(L478="","",VLOOKUP(L478&amp;I478,Продукция!A:J,10,0)),"обратитесь к админ справочника")</f>
        <v>инструкция тест- ситема Биочек СК-113</v>
      </c>
      <c r="AT478" s="11" t="s">
        <v>4823</v>
      </c>
      <c r="AU478" s="11" t="s">
        <v>4823</v>
      </c>
      <c r="AV478" s="11" t="s">
        <v>2676</v>
      </c>
      <c r="AW478" s="11" t="s">
        <v>4824</v>
      </c>
      <c r="AX478" s="11" t="s">
        <v>941</v>
      </c>
      <c r="AY478" s="11" t="s">
        <v>2048</v>
      </c>
      <c r="AZ478" s="11">
        <v>153</v>
      </c>
      <c r="BA478" s="11">
        <v>40</v>
      </c>
      <c r="BC478" s="11" t="s">
        <v>4987</v>
      </c>
    </row>
    <row r="479" spans="1:55" x14ac:dyDescent="0.25">
      <c r="A479" t="str">
        <f t="shared" si="11"/>
        <v>С/68IBV (BioChek) инфекционный бронхит уровень антител</v>
      </c>
      <c r="B479" t="str">
        <f>IF(E479="","",INDEX(Лаборатории!A:A,MATCH('Производственный контроль'!E479,Лаборатории!B:B,0)))</f>
        <v xml:space="preserve">КУРИНОЕ ЦАРСТВО АО </v>
      </c>
      <c r="C479" t="str">
        <f>IF(E479="","",VLOOKUP(E479,Лаборатории!B:D,3,0))</f>
        <v>U377_CHL</v>
      </c>
      <c r="D479" s="12">
        <v>45670</v>
      </c>
      <c r="E479" s="11" t="s">
        <v>793</v>
      </c>
      <c r="F479" s="11" t="s">
        <v>544</v>
      </c>
      <c r="G479" s="11" t="s">
        <v>603</v>
      </c>
      <c r="H479" s="11" t="s">
        <v>262</v>
      </c>
      <c r="I479" s="11" t="s">
        <v>3416</v>
      </c>
      <c r="J479" t="str">
        <f>IF(L479="","",VLOOKUP(L479,Продукция!B:D,3,0))</f>
        <v>Биологический_материал</v>
      </c>
      <c r="K479" t="str">
        <f>IF(L479="","",VLOOKUP(L479,Продукция!B:C,2,0))</f>
        <v>Сыворотка крови</v>
      </c>
      <c r="L479" s="151" t="s">
        <v>302</v>
      </c>
      <c r="M479">
        <f>IF(L479="","",VLOOKUP(L479,Продукция!B:L,11,0))</f>
        <v>0</v>
      </c>
      <c r="N479" s="11" t="s">
        <v>873</v>
      </c>
      <c r="P479" s="11" t="s">
        <v>340</v>
      </c>
      <c r="Q479" s="11" t="s">
        <v>854</v>
      </c>
      <c r="R479" s="153" t="s">
        <v>4941</v>
      </c>
      <c r="S479" s="11">
        <v>19</v>
      </c>
      <c r="T479" s="11" t="s">
        <v>4953</v>
      </c>
      <c r="V479" s="14">
        <v>45665</v>
      </c>
      <c r="Z479" s="11" t="s">
        <v>4823</v>
      </c>
      <c r="AA479" s="15">
        <v>0.51041666666666663</v>
      </c>
      <c r="AB479" t="str">
        <f>IF(L479="","",VLOOKUP(L479&amp;I479,Продукция!A:I,9,0))</f>
        <v>рекомендация производителя набора</v>
      </c>
      <c r="AC479" s="14">
        <v>45677</v>
      </c>
      <c r="AD479" s="11" t="s">
        <v>2676</v>
      </c>
      <c r="AE479" s="11" t="s">
        <v>4823</v>
      </c>
      <c r="AF479" t="str">
        <f>IF(AD479="","",VLOOKUP(AD479,'Сотрудники и ссылки'!A:B,2,0))</f>
        <v>Серолог</v>
      </c>
      <c r="AG479">
        <f>IF(AD479="","",VLOOKUP(AD479,'Сотрудники и ссылки'!A:C,3,0))</f>
        <v>20007746</v>
      </c>
      <c r="AH479" s="11" t="s">
        <v>2676</v>
      </c>
      <c r="AI479" t="str">
        <f>IF(AH479="","",VLOOKUP(AH479,'Сотрудники и ссылки'!A:B,2,0))</f>
        <v>Серолог</v>
      </c>
      <c r="AJ479">
        <f>IF(AH479="","",VLOOKUP(AH479,'Сотрудники и ссылки'!A:C,3,0))</f>
        <v>20007746</v>
      </c>
      <c r="AK479" s="14">
        <v>45677</v>
      </c>
      <c r="AL479" s="2">
        <f>IF(AK479="","",AK479+VLOOKUP(I479,'Вид исследования'!B:E,4,0))</f>
        <v>45678</v>
      </c>
      <c r="AM479" s="2">
        <f>IF(AK479="","",AK479+VLOOKUP(I479,'Вид исследования'!B:F,5,0))</f>
        <v>45678</v>
      </c>
      <c r="AN479" s="14">
        <v>45677</v>
      </c>
      <c r="AP479" s="11" t="s">
        <v>189</v>
      </c>
      <c r="AQ479" t="str">
        <f>IFERROR(IF(L479="","",VLOOKUP(L479&amp;I479,Продукция!A:K,11,0)),"обратитесь к админ справочника")</f>
        <v>согласно рекомендациям производителя теста</v>
      </c>
      <c r="AR479" s="11" t="s">
        <v>4823</v>
      </c>
      <c r="AS479" t="str">
        <f>IFERROR(IF(L479="","",VLOOKUP(L479&amp;I479,Продукция!A:J,10,0)),"обратитесь к админ справочника")</f>
        <v>инструкция тест- ситема Биочек СК-119</v>
      </c>
      <c r="AT479" s="11" t="s">
        <v>4823</v>
      </c>
      <c r="AU479" s="11" t="s">
        <v>4823</v>
      </c>
      <c r="AV479" s="11" t="s">
        <v>2676</v>
      </c>
      <c r="AW479" s="11" t="s">
        <v>4824</v>
      </c>
      <c r="AX479" s="11" t="s">
        <v>941</v>
      </c>
      <c r="AY479" s="11" t="s">
        <v>2084</v>
      </c>
      <c r="AZ479" s="11">
        <v>153</v>
      </c>
      <c r="BA479" s="11">
        <v>40</v>
      </c>
      <c r="BC479" s="11" t="s">
        <v>4954</v>
      </c>
    </row>
    <row r="480" spans="1:55" x14ac:dyDescent="0.25">
      <c r="A480" t="str">
        <f t="shared" si="11"/>
        <v>С/68IBV (BioChek) инфекционный бронхит уровень антител</v>
      </c>
      <c r="B480" t="str">
        <f>IF(E480="","",INDEX(Лаборатории!A:A,MATCH('Производственный контроль'!E480,Лаборатории!B:B,0)))</f>
        <v xml:space="preserve">КУРИНОЕ ЦАРСТВО АО </v>
      </c>
      <c r="C480" t="str">
        <f>IF(E480="","",VLOOKUP(E480,Лаборатории!B:D,3,0))</f>
        <v>U377_CHL</v>
      </c>
      <c r="D480" s="12">
        <v>45670</v>
      </c>
      <c r="E480" s="11" t="s">
        <v>793</v>
      </c>
      <c r="F480" s="11" t="s">
        <v>544</v>
      </c>
      <c r="G480" s="11" t="s">
        <v>603</v>
      </c>
      <c r="H480" s="11" t="s">
        <v>262</v>
      </c>
      <c r="I480" s="11" t="s">
        <v>3416</v>
      </c>
      <c r="J480" t="str">
        <f>IF(L480="","",VLOOKUP(L480,Продукция!B:D,3,0))</f>
        <v>Биологический_материал</v>
      </c>
      <c r="K480" t="str">
        <f>IF(L480="","",VLOOKUP(L480,Продукция!B:C,2,0))</f>
        <v>Сыворотка крови</v>
      </c>
      <c r="L480" s="151" t="s">
        <v>302</v>
      </c>
      <c r="M480">
        <f>IF(L480="","",VLOOKUP(L480,Продукция!B:L,11,0))</f>
        <v>0</v>
      </c>
      <c r="N480" s="11" t="s">
        <v>873</v>
      </c>
      <c r="P480" s="11" t="s">
        <v>340</v>
      </c>
      <c r="Q480" s="11" t="s">
        <v>854</v>
      </c>
      <c r="R480" s="153" t="s">
        <v>4937</v>
      </c>
      <c r="S480" s="11">
        <v>19</v>
      </c>
      <c r="T480" s="11" t="s">
        <v>4953</v>
      </c>
      <c r="V480" s="14">
        <v>45664</v>
      </c>
      <c r="Z480" s="11" t="s">
        <v>4823</v>
      </c>
      <c r="AA480" s="15">
        <v>0.51041666666666663</v>
      </c>
      <c r="AB480" t="str">
        <f>IF(L480="","",VLOOKUP(L480&amp;I480,Продукция!A:I,9,0))</f>
        <v>рекомендация производителя набора</v>
      </c>
      <c r="AC480" s="14">
        <v>45677</v>
      </c>
      <c r="AD480" s="11" t="s">
        <v>2676</v>
      </c>
      <c r="AE480" s="11" t="s">
        <v>4823</v>
      </c>
      <c r="AF480" t="str">
        <f>IF(AD480="","",VLOOKUP(AD480,'Сотрудники и ссылки'!A:B,2,0))</f>
        <v>Серолог</v>
      </c>
      <c r="AG480">
        <f>IF(AD480="","",VLOOKUP(AD480,'Сотрудники и ссылки'!A:C,3,0))</f>
        <v>20007746</v>
      </c>
      <c r="AH480" s="11" t="s">
        <v>2676</v>
      </c>
      <c r="AI480" t="str">
        <f>IF(AH480="","",VLOOKUP(AH480,'Сотрудники и ссылки'!A:B,2,0))</f>
        <v>Серолог</v>
      </c>
      <c r="AJ480">
        <f>IF(AH480="","",VLOOKUP(AH480,'Сотрудники и ссылки'!A:C,3,0))</f>
        <v>20007746</v>
      </c>
      <c r="AK480" s="14">
        <v>45677</v>
      </c>
      <c r="AL480" s="2">
        <f>IF(AK480="","",AK480+VLOOKUP(I480,'Вид исследования'!B:E,4,0))</f>
        <v>45678</v>
      </c>
      <c r="AM480" s="2">
        <f>IF(AK480="","",AK480+VLOOKUP(I480,'Вид исследования'!B:F,5,0))</f>
        <v>45678</v>
      </c>
      <c r="AN480" s="14">
        <v>45677</v>
      </c>
      <c r="AP480" s="11" t="s">
        <v>189</v>
      </c>
      <c r="AQ480" t="str">
        <f>IFERROR(IF(L480="","",VLOOKUP(L480&amp;I480,Продукция!A:K,11,0)),"обратитесь к админ справочника")</f>
        <v>согласно рекомендациям производителя теста</v>
      </c>
      <c r="AR480" s="11" t="s">
        <v>4823</v>
      </c>
      <c r="AS480" t="str">
        <f>IFERROR(IF(L480="","",VLOOKUP(L480&amp;I480,Продукция!A:J,10,0)),"обратитесь к админ справочника")</f>
        <v>инструкция тест- ситема Биочек СК-119</v>
      </c>
      <c r="AT480" s="11" t="s">
        <v>4823</v>
      </c>
      <c r="AU480" s="11" t="s">
        <v>4823</v>
      </c>
      <c r="AV480" s="11" t="s">
        <v>2676</v>
      </c>
      <c r="AW480" s="11" t="s">
        <v>4824</v>
      </c>
      <c r="AX480" s="11" t="s">
        <v>941</v>
      </c>
      <c r="AY480" s="11" t="s">
        <v>2080</v>
      </c>
      <c r="AZ480" s="11">
        <v>153</v>
      </c>
      <c r="BA480" s="11">
        <v>39</v>
      </c>
      <c r="BC480" s="11" t="s">
        <v>4954</v>
      </c>
    </row>
    <row r="481" spans="1:57" x14ac:dyDescent="0.25">
      <c r="A481" t="str">
        <f t="shared" si="11"/>
        <v>С/68IBV (BioChek) инфекционный бронхит уровень антител</v>
      </c>
      <c r="B481" t="str">
        <f>IF(E481="","",INDEX(Лаборатории!A:A,MATCH('Производственный контроль'!E481,Лаборатории!B:B,0)))</f>
        <v xml:space="preserve">КУРИНОЕ ЦАРСТВО АО </v>
      </c>
      <c r="C481" t="str">
        <f>IF(E481="","",VLOOKUP(E481,Лаборатории!B:D,3,0))</f>
        <v>U377_CHL</v>
      </c>
      <c r="D481" s="12">
        <v>45670</v>
      </c>
      <c r="E481" s="11" t="s">
        <v>793</v>
      </c>
      <c r="F481" s="11" t="s">
        <v>544</v>
      </c>
      <c r="G481" s="11" t="s">
        <v>603</v>
      </c>
      <c r="H481" s="11" t="s">
        <v>262</v>
      </c>
      <c r="I481" s="11" t="s">
        <v>3416</v>
      </c>
      <c r="J481" t="str">
        <f>IF(L481="","",VLOOKUP(L481,Продукция!B:D,3,0))</f>
        <v>Биологический_материал</v>
      </c>
      <c r="K481" t="str">
        <f>IF(L481="","",VLOOKUP(L481,Продукция!B:C,2,0))</f>
        <v>Сыворотка крови</v>
      </c>
      <c r="L481" s="151" t="s">
        <v>302</v>
      </c>
      <c r="M481">
        <f>IF(L481="","",VLOOKUP(L481,Продукция!B:L,11,0))</f>
        <v>0</v>
      </c>
      <c r="N481" s="11" t="s">
        <v>873</v>
      </c>
      <c r="P481" s="11" t="s">
        <v>340</v>
      </c>
      <c r="Q481" s="11" t="s">
        <v>854</v>
      </c>
      <c r="R481" s="153" t="s">
        <v>4949</v>
      </c>
      <c r="S481" s="11">
        <v>18</v>
      </c>
      <c r="T481" s="11" t="s">
        <v>4953</v>
      </c>
      <c r="V481" s="14">
        <v>45666</v>
      </c>
      <c r="Z481" s="11" t="s">
        <v>4823</v>
      </c>
      <c r="AA481" s="15">
        <v>0.51041666666666663</v>
      </c>
      <c r="AB481" t="str">
        <f>IF(L481="","",VLOOKUP(L481&amp;I481,Продукция!A:I,9,0))</f>
        <v>рекомендация производителя набора</v>
      </c>
      <c r="AC481" s="14">
        <v>45677</v>
      </c>
      <c r="AD481" s="11" t="s">
        <v>2676</v>
      </c>
      <c r="AE481" s="11" t="s">
        <v>4823</v>
      </c>
      <c r="AF481" t="str">
        <f>IF(AD481="","",VLOOKUP(AD481,'Сотрудники и ссылки'!A:B,2,0))</f>
        <v>Серолог</v>
      </c>
      <c r="AG481">
        <f>IF(AD481="","",VLOOKUP(AD481,'Сотрудники и ссылки'!A:C,3,0))</f>
        <v>20007746</v>
      </c>
      <c r="AH481" s="11" t="s">
        <v>2676</v>
      </c>
      <c r="AI481" t="str">
        <f>IF(AH481="","",VLOOKUP(AH481,'Сотрудники и ссылки'!A:B,2,0))</f>
        <v>Серолог</v>
      </c>
      <c r="AJ481">
        <f>IF(AH481="","",VLOOKUP(AH481,'Сотрудники и ссылки'!A:C,3,0))</f>
        <v>20007746</v>
      </c>
      <c r="AK481" s="14">
        <v>45677</v>
      </c>
      <c r="AL481" s="2">
        <f>IF(AK481="","",AK481+VLOOKUP(I481,'Вид исследования'!B:E,4,0))</f>
        <v>45678</v>
      </c>
      <c r="AM481" s="2">
        <f>IF(AK481="","",AK481+VLOOKUP(I481,'Вид исследования'!B:F,5,0))</f>
        <v>45678</v>
      </c>
      <c r="AN481" s="14">
        <v>45677</v>
      </c>
      <c r="AP481" s="11" t="s">
        <v>189</v>
      </c>
      <c r="AQ481" t="str">
        <f>IFERROR(IF(L481="","",VLOOKUP(L481&amp;I481,Продукция!A:K,11,0)),"обратитесь к админ справочника")</f>
        <v>согласно рекомендациям производителя теста</v>
      </c>
      <c r="AR481" s="11" t="s">
        <v>4823</v>
      </c>
      <c r="AS481" t="str">
        <f>IFERROR(IF(L481="","",VLOOKUP(L481&amp;I481,Продукция!A:J,10,0)),"обратитесь к админ справочника")</f>
        <v>инструкция тест- ситема Биочек СК-119</v>
      </c>
      <c r="AT481" s="11" t="s">
        <v>4823</v>
      </c>
      <c r="AU481" s="11" t="s">
        <v>4823</v>
      </c>
      <c r="AV481" s="11" t="s">
        <v>2676</v>
      </c>
      <c r="AW481" s="11" t="s">
        <v>4824</v>
      </c>
      <c r="AX481" s="11" t="s">
        <v>941</v>
      </c>
      <c r="AY481" s="11" t="s">
        <v>2092</v>
      </c>
      <c r="AZ481" s="11">
        <v>153</v>
      </c>
      <c r="BA481" s="11">
        <v>40</v>
      </c>
      <c r="BC481" s="11" t="s">
        <v>4954</v>
      </c>
    </row>
    <row r="482" spans="1:57" x14ac:dyDescent="0.25">
      <c r="A482" t="str">
        <f t="shared" si="11"/>
        <v>С/68IBV (BioChek) инфекционный бронхит уровень антител</v>
      </c>
      <c r="B482" t="str">
        <f>IF(E482="","",INDEX(Лаборатории!A:A,MATCH('Производственный контроль'!E482,Лаборатории!B:B,0)))</f>
        <v xml:space="preserve">КУРИНОЕ ЦАРСТВО АО </v>
      </c>
      <c r="C482" t="str">
        <f>IF(E482="","",VLOOKUP(E482,Лаборатории!B:D,3,0))</f>
        <v>U377_CHL</v>
      </c>
      <c r="D482" s="12">
        <v>45670</v>
      </c>
      <c r="E482" s="11" t="s">
        <v>793</v>
      </c>
      <c r="F482" s="11" t="s">
        <v>544</v>
      </c>
      <c r="G482" s="11" t="s">
        <v>603</v>
      </c>
      <c r="H482" s="11" t="s">
        <v>262</v>
      </c>
      <c r="I482" s="11" t="s">
        <v>3416</v>
      </c>
      <c r="J482" t="str">
        <f>IF(L482="","",VLOOKUP(L482,Продукция!B:D,3,0))</f>
        <v>Биологический_материал</v>
      </c>
      <c r="K482" t="str">
        <f>IF(L482="","",VLOOKUP(L482,Продукция!B:C,2,0))</f>
        <v>Сыворотка крови</v>
      </c>
      <c r="L482" s="151" t="s">
        <v>302</v>
      </c>
      <c r="M482">
        <f>IF(L482="","",VLOOKUP(L482,Продукция!B:L,11,0))</f>
        <v>0</v>
      </c>
      <c r="N482" s="11" t="s">
        <v>873</v>
      </c>
      <c r="P482" s="11" t="s">
        <v>340</v>
      </c>
      <c r="Q482" s="11" t="s">
        <v>854</v>
      </c>
      <c r="R482" s="153" t="s">
        <v>4950</v>
      </c>
      <c r="S482" s="11">
        <v>18</v>
      </c>
      <c r="T482" s="11" t="s">
        <v>4953</v>
      </c>
      <c r="V482" s="14">
        <v>45666</v>
      </c>
      <c r="Z482" s="11" t="s">
        <v>4823</v>
      </c>
      <c r="AA482" s="15">
        <v>0.51041666666666663</v>
      </c>
      <c r="AB482" t="str">
        <f>IF(L482="","",VLOOKUP(L482&amp;I482,Продукция!A:I,9,0))</f>
        <v>рекомендация производителя набора</v>
      </c>
      <c r="AC482" s="14">
        <v>45677</v>
      </c>
      <c r="AD482" s="11" t="s">
        <v>2676</v>
      </c>
      <c r="AE482" s="11" t="s">
        <v>4823</v>
      </c>
      <c r="AF482" t="str">
        <f>IF(AD482="","",VLOOKUP(AD482,'Сотрудники и ссылки'!A:B,2,0))</f>
        <v>Серолог</v>
      </c>
      <c r="AG482">
        <f>IF(AD482="","",VLOOKUP(AD482,'Сотрудники и ссылки'!A:C,3,0))</f>
        <v>20007746</v>
      </c>
      <c r="AH482" s="11" t="s">
        <v>2676</v>
      </c>
      <c r="AI482" t="str">
        <f>IF(AH482="","",VLOOKUP(AH482,'Сотрудники и ссылки'!A:B,2,0))</f>
        <v>Серолог</v>
      </c>
      <c r="AJ482">
        <f>IF(AH482="","",VLOOKUP(AH482,'Сотрудники и ссылки'!A:C,3,0))</f>
        <v>20007746</v>
      </c>
      <c r="AK482" s="14">
        <v>45677</v>
      </c>
      <c r="AL482" s="2">
        <f>IF(AK482="","",AK482+VLOOKUP(I482,'Вид исследования'!B:E,4,0))</f>
        <v>45678</v>
      </c>
      <c r="AM482" s="2">
        <f>IF(AK482="","",AK482+VLOOKUP(I482,'Вид исследования'!B:F,5,0))</f>
        <v>45678</v>
      </c>
      <c r="AN482" s="14">
        <v>45677</v>
      </c>
      <c r="AP482" s="11" t="s">
        <v>189</v>
      </c>
      <c r="AQ482" t="str">
        <f>IFERROR(IF(L482="","",VLOOKUP(L482&amp;I482,Продукция!A:K,11,0)),"обратитесь к админ справочника")</f>
        <v>согласно рекомендациям производителя теста</v>
      </c>
      <c r="AR482" s="11" t="s">
        <v>4823</v>
      </c>
      <c r="AS482" t="str">
        <f>IFERROR(IF(L482="","",VLOOKUP(L482&amp;I482,Продукция!A:J,10,0)),"обратитесь к админ справочника")</f>
        <v>инструкция тест- ситема Биочек СК-119</v>
      </c>
      <c r="AT482" s="11" t="s">
        <v>4823</v>
      </c>
      <c r="AU482" s="11" t="s">
        <v>4823</v>
      </c>
      <c r="AV482" s="11" t="s">
        <v>2676</v>
      </c>
      <c r="AW482" s="11" t="s">
        <v>4824</v>
      </c>
      <c r="AX482" s="11" t="s">
        <v>941</v>
      </c>
      <c r="AY482" s="11" t="s">
        <v>2093</v>
      </c>
      <c r="AZ482" s="11">
        <v>153</v>
      </c>
      <c r="BA482" s="11">
        <v>39</v>
      </c>
      <c r="BC482" s="11" t="s">
        <v>4954</v>
      </c>
    </row>
    <row r="483" spans="1:57" x14ac:dyDescent="0.25">
      <c r="A483" t="str">
        <f t="shared" si="11"/>
        <v>С/94IBV (BioChek) инфекционный бронхит уровень антител</v>
      </c>
      <c r="B483" t="str">
        <f>IF(E483="","",INDEX(Лаборатории!A:A,MATCH('Производственный контроль'!E483,Лаборатории!B:B,0)))</f>
        <v xml:space="preserve">КУРИНОЕ ЦАРСТВО АО </v>
      </c>
      <c r="C483" t="str">
        <f>IF(E483="","",VLOOKUP(E483,Лаборатории!B:D,3,0))</f>
        <v>U377_CHL</v>
      </c>
      <c r="D483" s="12">
        <v>45673</v>
      </c>
      <c r="E483" s="11" t="s">
        <v>793</v>
      </c>
      <c r="F483" s="11" t="s">
        <v>544</v>
      </c>
      <c r="G483" s="11" t="s">
        <v>603</v>
      </c>
      <c r="H483" s="11" t="s">
        <v>262</v>
      </c>
      <c r="I483" s="11" t="s">
        <v>3416</v>
      </c>
      <c r="J483" t="str">
        <f>IF(L483="","",VLOOKUP(L483,Продукция!B:D,3,0))</f>
        <v>Биологический_материал</v>
      </c>
      <c r="K483" t="str">
        <f>IF(L483="","",VLOOKUP(L483,Продукция!B:C,2,0))</f>
        <v>Сыворотка крови</v>
      </c>
      <c r="L483" s="151" t="s">
        <v>302</v>
      </c>
      <c r="M483">
        <f>IF(L483="","",VLOOKUP(L483,Продукция!B:L,11,0))</f>
        <v>0</v>
      </c>
      <c r="N483" s="11" t="s">
        <v>873</v>
      </c>
      <c r="P483" s="11" t="s">
        <v>340</v>
      </c>
      <c r="Q483" s="11" t="s">
        <v>854</v>
      </c>
      <c r="R483" s="153" t="s">
        <v>4965</v>
      </c>
      <c r="S483" s="11">
        <v>18</v>
      </c>
      <c r="T483" s="11" t="s">
        <v>4986</v>
      </c>
      <c r="V483" s="14">
        <v>45668</v>
      </c>
      <c r="Z483" s="11" t="s">
        <v>4823</v>
      </c>
      <c r="AA483" s="15">
        <v>0.55902777777777779</v>
      </c>
      <c r="AB483" t="str">
        <f>IF(L483="","",VLOOKUP(L483&amp;I483,Продукция!A:I,9,0))</f>
        <v>рекомендация производителя набора</v>
      </c>
      <c r="AC483" s="14">
        <v>45677</v>
      </c>
      <c r="AD483" s="11" t="s">
        <v>2676</v>
      </c>
      <c r="AE483" s="11" t="s">
        <v>4823</v>
      </c>
      <c r="AF483" t="str">
        <f>IF(AD483="","",VLOOKUP(AD483,'Сотрудники и ссылки'!A:B,2,0))</f>
        <v>Серолог</v>
      </c>
      <c r="AG483">
        <f>IF(AD483="","",VLOOKUP(AD483,'Сотрудники и ссылки'!A:C,3,0))</f>
        <v>20007746</v>
      </c>
      <c r="AH483" s="11" t="s">
        <v>2676</v>
      </c>
      <c r="AI483" t="str">
        <f>IF(AH483="","",VLOOKUP(AH483,'Сотрудники и ссылки'!A:B,2,0))</f>
        <v>Серолог</v>
      </c>
      <c r="AJ483">
        <f>IF(AH483="","",VLOOKUP(AH483,'Сотрудники и ссылки'!A:C,3,0))</f>
        <v>20007746</v>
      </c>
      <c r="AK483" s="14">
        <v>45677</v>
      </c>
      <c r="AL483" s="2">
        <f>IF(AK483="","",AK483+VLOOKUP(I483,'Вид исследования'!B:E,4,0))</f>
        <v>45678</v>
      </c>
      <c r="AM483" s="2">
        <f>IF(AK483="","",AK483+VLOOKUP(I483,'Вид исследования'!B:F,5,0))</f>
        <v>45678</v>
      </c>
      <c r="AN483" s="14">
        <v>45677</v>
      </c>
      <c r="AP483" s="11" t="s">
        <v>189</v>
      </c>
      <c r="AQ483" t="str">
        <f>IFERROR(IF(L483="","",VLOOKUP(L483&amp;I483,Продукция!A:K,11,0)),"обратитесь к админ справочника")</f>
        <v>согласно рекомендациям производителя теста</v>
      </c>
      <c r="AR483" s="11" t="s">
        <v>4823</v>
      </c>
      <c r="AS483" t="str">
        <f>IFERROR(IF(L483="","",VLOOKUP(L483&amp;I483,Продукция!A:J,10,0)),"обратитесь к админ справочника")</f>
        <v>инструкция тест- ситема Биочек СК-119</v>
      </c>
      <c r="AT483" s="11" t="s">
        <v>4823</v>
      </c>
      <c r="AU483" s="11" t="s">
        <v>4823</v>
      </c>
      <c r="AV483" s="11" t="s">
        <v>2676</v>
      </c>
      <c r="AW483" s="11" t="s">
        <v>4824</v>
      </c>
      <c r="AX483" s="11" t="s">
        <v>941</v>
      </c>
      <c r="AY483" s="11" t="s">
        <v>2048</v>
      </c>
      <c r="AZ483" s="11">
        <v>153</v>
      </c>
      <c r="BA483" s="11">
        <v>40</v>
      </c>
      <c r="BC483" s="11" t="s">
        <v>4987</v>
      </c>
    </row>
    <row r="484" spans="1:57" x14ac:dyDescent="0.25">
      <c r="A484" t="str">
        <f t="shared" si="11"/>
        <v>С/68REO (BioChek) реовирус уровень антител</v>
      </c>
      <c r="B484" t="str">
        <f>IF(E484="","",INDEX(Лаборатории!A:A,MATCH('Производственный контроль'!E484,Лаборатории!B:B,0)))</f>
        <v xml:space="preserve">КУРИНОЕ ЦАРСТВО АО </v>
      </c>
      <c r="C484" t="str">
        <f>IF(E484="","",VLOOKUP(E484,Лаборатории!B:D,3,0))</f>
        <v>U377_CHL</v>
      </c>
      <c r="D484" s="12">
        <v>45670</v>
      </c>
      <c r="E484" s="11" t="s">
        <v>793</v>
      </c>
      <c r="F484" s="11" t="s">
        <v>544</v>
      </c>
      <c r="G484" s="11" t="s">
        <v>603</v>
      </c>
      <c r="H484" s="11" t="s">
        <v>262</v>
      </c>
      <c r="I484" s="11" t="s">
        <v>3426</v>
      </c>
      <c r="J484" t="str">
        <f>IF(L484="","",VLOOKUP(L484,Продукция!B:D,3,0))</f>
        <v>Биологический_материал</v>
      </c>
      <c r="K484" t="str">
        <f>IF(L484="","",VLOOKUP(L484,Продукция!B:C,2,0))</f>
        <v>Сыворотка крови</v>
      </c>
      <c r="L484" s="151" t="s">
        <v>302</v>
      </c>
      <c r="M484">
        <f>IF(L484="","",VLOOKUP(L484,Продукция!B:L,11,0))</f>
        <v>0</v>
      </c>
      <c r="N484" s="11" t="s">
        <v>873</v>
      </c>
      <c r="P484" s="11" t="s">
        <v>340</v>
      </c>
      <c r="Q484" s="11" t="s">
        <v>854</v>
      </c>
      <c r="R484" s="153" t="s">
        <v>4941</v>
      </c>
      <c r="S484" s="11">
        <v>19</v>
      </c>
      <c r="T484" s="11" t="s">
        <v>4953</v>
      </c>
      <c r="V484" s="14">
        <v>45665</v>
      </c>
      <c r="Z484" s="11" t="s">
        <v>4823</v>
      </c>
      <c r="AA484" s="15">
        <v>0.51041666666666663</v>
      </c>
      <c r="AB484" t="str">
        <f>IF(L484="","",VLOOKUP(L484&amp;I484,Продукция!A:I,9,0))</f>
        <v>рекомендация производителя набора</v>
      </c>
      <c r="AC484" s="14">
        <v>45677</v>
      </c>
      <c r="AD484" s="11" t="s">
        <v>2676</v>
      </c>
      <c r="AE484" s="11" t="s">
        <v>4823</v>
      </c>
      <c r="AF484" t="str">
        <f>IF(AD484="","",VLOOKUP(AD484,'Сотрудники и ссылки'!A:B,2,0))</f>
        <v>Серолог</v>
      </c>
      <c r="AG484">
        <f>IF(AD484="","",VLOOKUP(AD484,'Сотрудники и ссылки'!A:C,3,0))</f>
        <v>20007746</v>
      </c>
      <c r="AH484" s="11" t="s">
        <v>2676</v>
      </c>
      <c r="AI484" t="str">
        <f>IF(AH484="","",VLOOKUP(AH484,'Сотрудники и ссылки'!A:B,2,0))</f>
        <v>Серолог</v>
      </c>
      <c r="AJ484">
        <f>IF(AH484="","",VLOOKUP(AH484,'Сотрудники и ссылки'!A:C,3,0))</f>
        <v>20007746</v>
      </c>
      <c r="AK484" s="14">
        <v>45677</v>
      </c>
      <c r="AL484" s="2">
        <f>IF(AK484="","",AK484+VLOOKUP(I484,'Вид исследования'!B:E,4,0))</f>
        <v>45678</v>
      </c>
      <c r="AM484" s="2">
        <f>IF(AK484="","",AK484+VLOOKUP(I484,'Вид исследования'!B:F,5,0))</f>
        <v>45678</v>
      </c>
      <c r="AN484" s="14">
        <v>45677</v>
      </c>
      <c r="AP484" s="11" t="s">
        <v>189</v>
      </c>
      <c r="AQ484" t="str">
        <f>IFERROR(IF(L484="","",VLOOKUP(L484&amp;I484,Продукция!A:K,11,0)),"обратитесь к админ справочника")</f>
        <v>согласно рекомендациям производителя теста</v>
      </c>
      <c r="AR484" s="11" t="s">
        <v>4823</v>
      </c>
      <c r="AS484" t="str">
        <f>IFERROR(IF(L484="","",VLOOKUP(L484&amp;I484,Продукция!A:J,10,0)),"обратитесь к админ справочника")</f>
        <v>инструкция тест- ситема Биочек СК -110</v>
      </c>
      <c r="AT484" s="11" t="s">
        <v>4823</v>
      </c>
      <c r="AU484" s="11" t="s">
        <v>4823</v>
      </c>
      <c r="AV484" s="11" t="s">
        <v>2676</v>
      </c>
      <c r="AW484" s="11" t="s">
        <v>4824</v>
      </c>
      <c r="AX484" s="11" t="s">
        <v>941</v>
      </c>
      <c r="AY484" s="11" t="s">
        <v>2084</v>
      </c>
      <c r="AZ484" s="11">
        <v>153</v>
      </c>
      <c r="BA484" s="11">
        <v>40</v>
      </c>
      <c r="BC484" s="11" t="s">
        <v>4954</v>
      </c>
    </row>
    <row r="485" spans="1:57" x14ac:dyDescent="0.25">
      <c r="A485" t="str">
        <f t="shared" si="11"/>
        <v>С/68REO (BioChek) реовирус уровень антител</v>
      </c>
      <c r="B485" t="str">
        <f>IF(E485="","",INDEX(Лаборатории!A:A,MATCH('Производственный контроль'!E485,Лаборатории!B:B,0)))</f>
        <v xml:space="preserve">КУРИНОЕ ЦАРСТВО АО </v>
      </c>
      <c r="C485" t="str">
        <f>IF(E485="","",VLOOKUP(E485,Лаборатории!B:D,3,0))</f>
        <v>U377_CHL</v>
      </c>
      <c r="D485" s="12">
        <v>45670</v>
      </c>
      <c r="E485" s="11" t="s">
        <v>793</v>
      </c>
      <c r="F485" s="11" t="s">
        <v>544</v>
      </c>
      <c r="G485" s="11" t="s">
        <v>603</v>
      </c>
      <c r="H485" s="11" t="s">
        <v>262</v>
      </c>
      <c r="I485" s="11" t="s">
        <v>3426</v>
      </c>
      <c r="J485" t="str">
        <f>IF(L485="","",VLOOKUP(L485,Продукция!B:D,3,0))</f>
        <v>Биологический_материал</v>
      </c>
      <c r="K485" t="str">
        <f>IF(L485="","",VLOOKUP(L485,Продукция!B:C,2,0))</f>
        <v>Сыворотка крови</v>
      </c>
      <c r="L485" s="151" t="s">
        <v>302</v>
      </c>
      <c r="M485">
        <f>IF(L485="","",VLOOKUP(L485,Продукция!B:L,11,0))</f>
        <v>0</v>
      </c>
      <c r="N485" s="11" t="s">
        <v>873</v>
      </c>
      <c r="P485" s="11" t="s">
        <v>340</v>
      </c>
      <c r="Q485" s="11" t="s">
        <v>854</v>
      </c>
      <c r="R485" s="153" t="s">
        <v>4937</v>
      </c>
      <c r="S485" s="11">
        <v>19</v>
      </c>
      <c r="T485" s="11" t="s">
        <v>4953</v>
      </c>
      <c r="V485" s="14">
        <v>45664</v>
      </c>
      <c r="Z485" s="11" t="s">
        <v>4823</v>
      </c>
      <c r="AA485" s="15">
        <v>0.51041666666666663</v>
      </c>
      <c r="AB485" t="str">
        <f>IF(L485="","",VLOOKUP(L485&amp;I485,Продукция!A:I,9,0))</f>
        <v>рекомендация производителя набора</v>
      </c>
      <c r="AC485" s="14">
        <v>45677</v>
      </c>
      <c r="AD485" s="11" t="s">
        <v>2676</v>
      </c>
      <c r="AE485" s="11" t="s">
        <v>4823</v>
      </c>
      <c r="AF485" t="str">
        <f>IF(AD485="","",VLOOKUP(AD485,'Сотрудники и ссылки'!A:B,2,0))</f>
        <v>Серолог</v>
      </c>
      <c r="AG485">
        <f>IF(AD485="","",VLOOKUP(AD485,'Сотрудники и ссылки'!A:C,3,0))</f>
        <v>20007746</v>
      </c>
      <c r="AH485" s="11" t="s">
        <v>2676</v>
      </c>
      <c r="AI485" t="str">
        <f>IF(AH485="","",VLOOKUP(AH485,'Сотрудники и ссылки'!A:B,2,0))</f>
        <v>Серолог</v>
      </c>
      <c r="AJ485">
        <f>IF(AH485="","",VLOOKUP(AH485,'Сотрудники и ссылки'!A:C,3,0))</f>
        <v>20007746</v>
      </c>
      <c r="AK485" s="14">
        <v>45677</v>
      </c>
      <c r="AL485" s="2">
        <f>IF(AK485="","",AK485+VLOOKUP(I485,'Вид исследования'!B:E,4,0))</f>
        <v>45678</v>
      </c>
      <c r="AM485" s="2">
        <f>IF(AK485="","",AK485+VLOOKUP(I485,'Вид исследования'!B:F,5,0))</f>
        <v>45678</v>
      </c>
      <c r="AN485" s="14">
        <v>45677</v>
      </c>
      <c r="AP485" s="11" t="s">
        <v>189</v>
      </c>
      <c r="AQ485" t="str">
        <f>IFERROR(IF(L485="","",VLOOKUP(L485&amp;I485,Продукция!A:K,11,0)),"обратитесь к админ справочника")</f>
        <v>согласно рекомендациям производителя теста</v>
      </c>
      <c r="AR485" s="11" t="s">
        <v>4823</v>
      </c>
      <c r="AS485" t="str">
        <f>IFERROR(IF(L485="","",VLOOKUP(L485&amp;I485,Продукция!A:J,10,0)),"обратитесь к админ справочника")</f>
        <v>инструкция тест- ситема Биочек СК -110</v>
      </c>
      <c r="AT485" s="11" t="s">
        <v>4823</v>
      </c>
      <c r="AU485" s="11" t="s">
        <v>4823</v>
      </c>
      <c r="AV485" s="11" t="s">
        <v>2676</v>
      </c>
      <c r="AW485" s="11" t="s">
        <v>4824</v>
      </c>
      <c r="AX485" s="11" t="s">
        <v>941</v>
      </c>
      <c r="AY485" s="11" t="s">
        <v>2080</v>
      </c>
      <c r="AZ485" s="11">
        <v>153</v>
      </c>
      <c r="BA485" s="11">
        <v>39</v>
      </c>
      <c r="BC485" s="11" t="s">
        <v>4954</v>
      </c>
    </row>
    <row r="486" spans="1:57" x14ac:dyDescent="0.25">
      <c r="A486" t="str">
        <f t="shared" si="11"/>
        <v>С/68REO (BioChek) реовирус уровень антител</v>
      </c>
      <c r="B486" t="str">
        <f>IF(E486="","",INDEX(Лаборатории!A:A,MATCH('Производственный контроль'!E486,Лаборатории!B:B,0)))</f>
        <v xml:space="preserve">КУРИНОЕ ЦАРСТВО АО </v>
      </c>
      <c r="C486" t="str">
        <f>IF(E486="","",VLOOKUP(E486,Лаборатории!B:D,3,0))</f>
        <v>U377_CHL</v>
      </c>
      <c r="D486" s="12">
        <v>45670</v>
      </c>
      <c r="E486" s="11" t="s">
        <v>793</v>
      </c>
      <c r="F486" s="11" t="s">
        <v>544</v>
      </c>
      <c r="G486" s="11" t="s">
        <v>603</v>
      </c>
      <c r="H486" s="11" t="s">
        <v>262</v>
      </c>
      <c r="I486" s="11" t="s">
        <v>3426</v>
      </c>
      <c r="J486" t="str">
        <f>IF(L486="","",VLOOKUP(L486,Продукция!B:D,3,0))</f>
        <v>Биологический_материал</v>
      </c>
      <c r="K486" t="str">
        <f>IF(L486="","",VLOOKUP(L486,Продукция!B:C,2,0))</f>
        <v>Сыворотка крови</v>
      </c>
      <c r="L486" s="151" t="s">
        <v>302</v>
      </c>
      <c r="M486">
        <f>IF(L486="","",VLOOKUP(L486,Продукция!B:L,11,0))</f>
        <v>0</v>
      </c>
      <c r="N486" s="11" t="s">
        <v>873</v>
      </c>
      <c r="P486" s="11" t="s">
        <v>340</v>
      </c>
      <c r="Q486" s="11" t="s">
        <v>854</v>
      </c>
      <c r="R486" s="153" t="s">
        <v>4949</v>
      </c>
      <c r="S486" s="11">
        <v>18</v>
      </c>
      <c r="T486" s="11" t="s">
        <v>4953</v>
      </c>
      <c r="V486" s="14">
        <v>45666</v>
      </c>
      <c r="Z486" s="11" t="s">
        <v>4823</v>
      </c>
      <c r="AA486" s="15">
        <v>0.51041666666666663</v>
      </c>
      <c r="AB486" t="str">
        <f>IF(L486="","",VLOOKUP(L486&amp;I486,Продукция!A:I,9,0))</f>
        <v>рекомендация производителя набора</v>
      </c>
      <c r="AC486" s="14">
        <v>45677</v>
      </c>
      <c r="AD486" s="11" t="s">
        <v>2676</v>
      </c>
      <c r="AE486" s="11" t="s">
        <v>4823</v>
      </c>
      <c r="AF486" t="str">
        <f>IF(AD486="","",VLOOKUP(AD486,'Сотрудники и ссылки'!A:B,2,0))</f>
        <v>Серолог</v>
      </c>
      <c r="AG486">
        <f>IF(AD486="","",VLOOKUP(AD486,'Сотрудники и ссылки'!A:C,3,0))</f>
        <v>20007746</v>
      </c>
      <c r="AH486" s="11" t="s">
        <v>2676</v>
      </c>
      <c r="AI486" t="str">
        <f>IF(AH486="","",VLOOKUP(AH486,'Сотрудники и ссылки'!A:B,2,0))</f>
        <v>Серолог</v>
      </c>
      <c r="AJ486">
        <f>IF(AH486="","",VLOOKUP(AH486,'Сотрудники и ссылки'!A:C,3,0))</f>
        <v>20007746</v>
      </c>
      <c r="AK486" s="14">
        <v>45677</v>
      </c>
      <c r="AL486" s="2">
        <f>IF(AK486="","",AK486+VLOOKUP(I486,'Вид исследования'!B:E,4,0))</f>
        <v>45678</v>
      </c>
      <c r="AM486" s="2">
        <f>IF(AK486="","",AK486+VLOOKUP(I486,'Вид исследования'!B:F,5,0))</f>
        <v>45678</v>
      </c>
      <c r="AN486" s="14">
        <v>45677</v>
      </c>
      <c r="AP486" s="11" t="s">
        <v>189</v>
      </c>
      <c r="AQ486" t="str">
        <f>IFERROR(IF(L486="","",VLOOKUP(L486&amp;I486,Продукция!A:K,11,0)),"обратитесь к админ справочника")</f>
        <v>согласно рекомендациям производителя теста</v>
      </c>
      <c r="AR486" s="11" t="s">
        <v>4823</v>
      </c>
      <c r="AS486" t="str">
        <f>IFERROR(IF(L486="","",VLOOKUP(L486&amp;I486,Продукция!A:J,10,0)),"обратитесь к админ справочника")</f>
        <v>инструкция тест- ситема Биочек СК -110</v>
      </c>
      <c r="AT486" s="11" t="s">
        <v>4823</v>
      </c>
      <c r="AU486" s="11" t="s">
        <v>4823</v>
      </c>
      <c r="AV486" s="11" t="s">
        <v>2676</v>
      </c>
      <c r="AW486" s="11" t="s">
        <v>4824</v>
      </c>
      <c r="AX486" s="11" t="s">
        <v>941</v>
      </c>
      <c r="AY486" s="11" t="s">
        <v>2092</v>
      </c>
      <c r="AZ486" s="11">
        <v>153</v>
      </c>
      <c r="BA486" s="11">
        <v>40</v>
      </c>
      <c r="BC486" s="11" t="s">
        <v>4954</v>
      </c>
    </row>
    <row r="487" spans="1:57" x14ac:dyDescent="0.25">
      <c r="A487" t="str">
        <f t="shared" si="11"/>
        <v>С/68REO (BioChek) реовирус уровень антител</v>
      </c>
      <c r="B487" t="str">
        <f>IF(E487="","",INDEX(Лаборатории!A:A,MATCH('Производственный контроль'!E487,Лаборатории!B:B,0)))</f>
        <v xml:space="preserve">КУРИНОЕ ЦАРСТВО АО </v>
      </c>
      <c r="C487" t="str">
        <f>IF(E487="","",VLOOKUP(E487,Лаборатории!B:D,3,0))</f>
        <v>U377_CHL</v>
      </c>
      <c r="D487" s="12">
        <v>45670</v>
      </c>
      <c r="E487" s="11" t="s">
        <v>793</v>
      </c>
      <c r="F487" s="11" t="s">
        <v>544</v>
      </c>
      <c r="G487" s="11" t="s">
        <v>603</v>
      </c>
      <c r="H487" s="11" t="s">
        <v>262</v>
      </c>
      <c r="I487" s="11" t="s">
        <v>3426</v>
      </c>
      <c r="J487" t="str">
        <f>IF(L487="","",VLOOKUP(L487,Продукция!B:D,3,0))</f>
        <v>Биологический_материал</v>
      </c>
      <c r="K487" t="str">
        <f>IF(L487="","",VLOOKUP(L487,Продукция!B:C,2,0))</f>
        <v>Сыворотка крови</v>
      </c>
      <c r="L487" s="151" t="s">
        <v>302</v>
      </c>
      <c r="M487">
        <f>IF(L487="","",VLOOKUP(L487,Продукция!B:L,11,0))</f>
        <v>0</v>
      </c>
      <c r="N487" s="11" t="s">
        <v>873</v>
      </c>
      <c r="P487" s="11" t="s">
        <v>340</v>
      </c>
      <c r="Q487" s="11" t="s">
        <v>854</v>
      </c>
      <c r="R487" s="153" t="s">
        <v>4950</v>
      </c>
      <c r="S487" s="11">
        <v>18</v>
      </c>
      <c r="T487" s="11" t="s">
        <v>4953</v>
      </c>
      <c r="V487" s="14">
        <v>45666</v>
      </c>
      <c r="Z487" s="11" t="s">
        <v>4823</v>
      </c>
      <c r="AA487" s="15">
        <v>0.51041666666666663</v>
      </c>
      <c r="AB487" t="str">
        <f>IF(L487="","",VLOOKUP(L487&amp;I487,Продукция!A:I,9,0))</f>
        <v>рекомендация производителя набора</v>
      </c>
      <c r="AC487" s="14">
        <v>45677</v>
      </c>
      <c r="AD487" s="11" t="s">
        <v>2676</v>
      </c>
      <c r="AE487" s="11" t="s">
        <v>4823</v>
      </c>
      <c r="AF487" t="str">
        <f>IF(AD487="","",VLOOKUP(AD487,'Сотрудники и ссылки'!A:B,2,0))</f>
        <v>Серолог</v>
      </c>
      <c r="AG487">
        <f>IF(AD487="","",VLOOKUP(AD487,'Сотрудники и ссылки'!A:C,3,0))</f>
        <v>20007746</v>
      </c>
      <c r="AH487" s="11" t="s">
        <v>2676</v>
      </c>
      <c r="AI487" t="str">
        <f>IF(AH487="","",VLOOKUP(AH487,'Сотрудники и ссылки'!A:B,2,0))</f>
        <v>Серолог</v>
      </c>
      <c r="AJ487">
        <f>IF(AH487="","",VLOOKUP(AH487,'Сотрудники и ссылки'!A:C,3,0))</f>
        <v>20007746</v>
      </c>
      <c r="AK487" s="14">
        <v>45677</v>
      </c>
      <c r="AL487" s="2">
        <f>IF(AK487="","",AK487+VLOOKUP(I487,'Вид исследования'!B:E,4,0))</f>
        <v>45678</v>
      </c>
      <c r="AM487" s="2">
        <f>IF(AK487="","",AK487+VLOOKUP(I487,'Вид исследования'!B:F,5,0))</f>
        <v>45678</v>
      </c>
      <c r="AN487" s="14">
        <v>45677</v>
      </c>
      <c r="AP487" s="11" t="s">
        <v>189</v>
      </c>
      <c r="AQ487" t="str">
        <f>IFERROR(IF(L487="","",VLOOKUP(L487&amp;I487,Продукция!A:K,11,0)),"обратитесь к админ справочника")</f>
        <v>согласно рекомендациям производителя теста</v>
      </c>
      <c r="AR487" s="11" t="s">
        <v>4823</v>
      </c>
      <c r="AS487" t="str">
        <f>IFERROR(IF(L487="","",VLOOKUP(L487&amp;I487,Продукция!A:J,10,0)),"обратитесь к админ справочника")</f>
        <v>инструкция тест- ситема Биочек СК -110</v>
      </c>
      <c r="AT487" s="11" t="s">
        <v>4823</v>
      </c>
      <c r="AU487" s="11" t="s">
        <v>4823</v>
      </c>
      <c r="AV487" s="11" t="s">
        <v>2676</v>
      </c>
      <c r="AW487" s="11" t="s">
        <v>4824</v>
      </c>
      <c r="AX487" s="11" t="s">
        <v>941</v>
      </c>
      <c r="AY487" s="11" t="s">
        <v>2093</v>
      </c>
      <c r="AZ487" s="11">
        <v>153</v>
      </c>
      <c r="BA487" s="11">
        <v>39</v>
      </c>
      <c r="BC487" s="11" t="s">
        <v>4954</v>
      </c>
    </row>
    <row r="488" spans="1:57" x14ac:dyDescent="0.25">
      <c r="A488" t="str">
        <f t="shared" si="11"/>
        <v>С/94REO (BioChek) реовирус уровень антител</v>
      </c>
      <c r="B488" t="str">
        <f>IF(E488="","",INDEX(Лаборатории!A:A,MATCH('Производственный контроль'!E488,Лаборатории!B:B,0)))</f>
        <v xml:space="preserve">КУРИНОЕ ЦАРСТВО АО </v>
      </c>
      <c r="C488" t="str">
        <f>IF(E488="","",VLOOKUP(E488,Лаборатории!B:D,3,0))</f>
        <v>U377_CHL</v>
      </c>
      <c r="D488" s="12">
        <v>45673</v>
      </c>
      <c r="E488" s="11" t="s">
        <v>793</v>
      </c>
      <c r="F488" s="11" t="s">
        <v>544</v>
      </c>
      <c r="G488" s="11" t="s">
        <v>603</v>
      </c>
      <c r="H488" s="11" t="s">
        <v>262</v>
      </c>
      <c r="I488" s="11" t="s">
        <v>3426</v>
      </c>
      <c r="J488" t="str">
        <f>IF(L488="","",VLOOKUP(L488,Продукция!B:D,3,0))</f>
        <v>Биологический_материал</v>
      </c>
      <c r="K488" t="str">
        <f>IF(L488="","",VLOOKUP(L488,Продукция!B:C,2,0))</f>
        <v>Сыворотка крови</v>
      </c>
      <c r="L488" s="151" t="s">
        <v>302</v>
      </c>
      <c r="M488">
        <f>IF(L488="","",VLOOKUP(L488,Продукция!B:L,11,0))</f>
        <v>0</v>
      </c>
      <c r="N488" s="11" t="s">
        <v>873</v>
      </c>
      <c r="P488" s="11" t="s">
        <v>340</v>
      </c>
      <c r="Q488" s="11" t="s">
        <v>854</v>
      </c>
      <c r="R488" s="153" t="s">
        <v>4965</v>
      </c>
      <c r="S488" s="11">
        <v>18</v>
      </c>
      <c r="T488" s="11" t="s">
        <v>4986</v>
      </c>
      <c r="V488" s="14">
        <v>45668</v>
      </c>
      <c r="Z488" s="11" t="s">
        <v>4823</v>
      </c>
      <c r="AA488" s="15">
        <v>0.55902777777777779</v>
      </c>
      <c r="AB488" t="str">
        <f>IF(L488="","",VLOOKUP(L488&amp;I488,Продукция!A:I,9,0))</f>
        <v>рекомендация производителя набора</v>
      </c>
      <c r="AC488" s="14">
        <v>45677</v>
      </c>
      <c r="AD488" s="11" t="s">
        <v>2676</v>
      </c>
      <c r="AE488" s="11" t="s">
        <v>4823</v>
      </c>
      <c r="AF488" t="str">
        <f>IF(AD488="","",VLOOKUP(AD488,'Сотрудники и ссылки'!A:B,2,0))</f>
        <v>Серолог</v>
      </c>
      <c r="AG488">
        <f>IF(AD488="","",VLOOKUP(AD488,'Сотрудники и ссылки'!A:C,3,0))</f>
        <v>20007746</v>
      </c>
      <c r="AH488" s="11" t="s">
        <v>2676</v>
      </c>
      <c r="AI488" t="str">
        <f>IF(AH488="","",VLOOKUP(AH488,'Сотрудники и ссылки'!A:B,2,0))</f>
        <v>Серолог</v>
      </c>
      <c r="AJ488">
        <f>IF(AH488="","",VLOOKUP(AH488,'Сотрудники и ссылки'!A:C,3,0))</f>
        <v>20007746</v>
      </c>
      <c r="AK488" s="14">
        <v>45677</v>
      </c>
      <c r="AL488" s="2">
        <f>IF(AK488="","",AK488+VLOOKUP(I488,'Вид исследования'!B:E,4,0))</f>
        <v>45678</v>
      </c>
      <c r="AM488" s="2">
        <f>IF(AK488="","",AK488+VLOOKUP(I488,'Вид исследования'!B:F,5,0))</f>
        <v>45678</v>
      </c>
      <c r="AN488" s="14">
        <v>45677</v>
      </c>
      <c r="AP488" s="11" t="s">
        <v>189</v>
      </c>
      <c r="AQ488" t="str">
        <f>IFERROR(IF(L488="","",VLOOKUP(L488&amp;I488,Продукция!A:K,11,0)),"обратитесь к админ справочника")</f>
        <v>согласно рекомендациям производителя теста</v>
      </c>
      <c r="AR488" s="11" t="s">
        <v>4823</v>
      </c>
      <c r="AS488" t="str">
        <f>IFERROR(IF(L488="","",VLOOKUP(L488&amp;I488,Продукция!A:J,10,0)),"обратитесь к админ справочника")</f>
        <v>инструкция тест- ситема Биочек СК -110</v>
      </c>
      <c r="AT488" s="11" t="s">
        <v>4823</v>
      </c>
      <c r="AU488" s="11" t="s">
        <v>4823</v>
      </c>
      <c r="AV488" s="11" t="s">
        <v>2676</v>
      </c>
      <c r="AW488" s="11" t="s">
        <v>4824</v>
      </c>
      <c r="AX488" s="11" t="s">
        <v>941</v>
      </c>
      <c r="AY488" s="11" t="s">
        <v>2048</v>
      </c>
      <c r="AZ488" s="11">
        <v>153</v>
      </c>
      <c r="BA488" s="11">
        <v>40</v>
      </c>
      <c r="BC488" s="11" t="s">
        <v>4987</v>
      </c>
    </row>
    <row r="489" spans="1:57" x14ac:dyDescent="0.25">
      <c r="A489" t="str">
        <f t="shared" si="11"/>
        <v>С/68NDV (BioChek) болезнь Ньюкасла уровень антител</v>
      </c>
      <c r="B489" t="str">
        <f>IF(E489="","",INDEX(Лаборатории!A:A,MATCH('Производственный контроль'!E489,Лаборатории!B:B,0)))</f>
        <v xml:space="preserve">КУРИНОЕ ЦАРСТВО АО </v>
      </c>
      <c r="C489" t="str">
        <f>IF(E489="","",VLOOKUP(E489,Лаборатории!B:D,3,0))</f>
        <v>U377_CHL</v>
      </c>
      <c r="D489" s="12">
        <v>45670</v>
      </c>
      <c r="E489" s="11" t="s">
        <v>793</v>
      </c>
      <c r="F489" s="11" t="s">
        <v>544</v>
      </c>
      <c r="G489" s="11" t="s">
        <v>603</v>
      </c>
      <c r="H489" s="11" t="s">
        <v>262</v>
      </c>
      <c r="I489" s="11" t="s">
        <v>3424</v>
      </c>
      <c r="J489" t="str">
        <f>IF(L489="","",VLOOKUP(L489,Продукция!B:D,3,0))</f>
        <v>Биологический_материал</v>
      </c>
      <c r="K489" t="str">
        <f>IF(L489="","",VLOOKUP(L489,Продукция!B:C,2,0))</f>
        <v>Сыворотка крови</v>
      </c>
      <c r="L489" s="151" t="s">
        <v>302</v>
      </c>
      <c r="M489">
        <f>IF(L489="","",VLOOKUP(L489,Продукция!B:L,11,0))</f>
        <v>0</v>
      </c>
      <c r="N489" s="11" t="s">
        <v>873</v>
      </c>
      <c r="P489" s="11" t="s">
        <v>340</v>
      </c>
      <c r="Q489" s="11" t="s">
        <v>854</v>
      </c>
      <c r="R489" s="153" t="s">
        <v>4941</v>
      </c>
      <c r="S489" s="11">
        <v>19</v>
      </c>
      <c r="T489" s="11" t="s">
        <v>4953</v>
      </c>
      <c r="V489" s="14">
        <v>45665</v>
      </c>
      <c r="Z489" s="11" t="s">
        <v>4823</v>
      </c>
      <c r="AA489" s="15">
        <v>0.51041666666666663</v>
      </c>
      <c r="AB489" t="str">
        <f>IF(L489="","",VLOOKUP(L489&amp;I489,Продукция!A:I,9,0))</f>
        <v>рекомендация производителя набора</v>
      </c>
      <c r="AC489" s="14">
        <v>45677</v>
      </c>
      <c r="AD489" s="11" t="s">
        <v>2676</v>
      </c>
      <c r="AE489" s="11" t="s">
        <v>4823</v>
      </c>
      <c r="AF489" t="str">
        <f>IF(AD489="","",VLOOKUP(AD489,'Сотрудники и ссылки'!A:B,2,0))</f>
        <v>Серолог</v>
      </c>
      <c r="AG489">
        <f>IF(AD489="","",VLOOKUP(AD489,'Сотрудники и ссылки'!A:C,3,0))</f>
        <v>20007746</v>
      </c>
      <c r="AH489" s="11" t="s">
        <v>2676</v>
      </c>
      <c r="AI489" t="str">
        <f>IF(AH489="","",VLOOKUP(AH489,'Сотрудники и ссылки'!A:B,2,0))</f>
        <v>Серолог</v>
      </c>
      <c r="AJ489">
        <f>IF(AH489="","",VLOOKUP(AH489,'Сотрудники и ссылки'!A:C,3,0))</f>
        <v>20007746</v>
      </c>
      <c r="AK489" s="14">
        <v>45677</v>
      </c>
      <c r="AL489" s="2">
        <f>IF(AK489="","",AK489+VLOOKUP(I489,'Вид исследования'!B:E,4,0))</f>
        <v>45678</v>
      </c>
      <c r="AM489" s="2">
        <f>IF(AK489="","",AK489+VLOOKUP(I489,'Вид исследования'!B:F,5,0))</f>
        <v>45678</v>
      </c>
      <c r="AN489" s="14">
        <v>45677</v>
      </c>
      <c r="AP489" s="11" t="s">
        <v>189</v>
      </c>
      <c r="AQ489" t="str">
        <f>IFERROR(IF(L489="","",VLOOKUP(L489&amp;I489,Продукция!A:K,11,0)),"обратитесь к админ справочника")</f>
        <v>согласно рекомендациям производителя теста</v>
      </c>
      <c r="AR489" s="11" t="s">
        <v>4823</v>
      </c>
      <c r="AS489" t="str">
        <f>IFERROR(IF(L489="","",VLOOKUP(L489&amp;I489,Продукция!A:J,10,0)),"обратитесь к админ справочника")</f>
        <v>инструкция тест- ситема Биочек СК -116</v>
      </c>
      <c r="AT489" s="11" t="s">
        <v>4823</v>
      </c>
      <c r="AU489" s="11" t="s">
        <v>4823</v>
      </c>
      <c r="AV489" s="11" t="s">
        <v>2676</v>
      </c>
      <c r="AW489" s="11" t="s">
        <v>4824</v>
      </c>
      <c r="AX489" s="11" t="s">
        <v>941</v>
      </c>
      <c r="AY489" s="11" t="s">
        <v>2084</v>
      </c>
      <c r="AZ489" s="11">
        <v>153</v>
      </c>
      <c r="BA489" s="11">
        <v>40</v>
      </c>
      <c r="BC489" s="11" t="s">
        <v>4954</v>
      </c>
    </row>
    <row r="490" spans="1:57" x14ac:dyDescent="0.25">
      <c r="A490" t="str">
        <f t="shared" si="11"/>
        <v>С/68NDV (BioChek) болезнь Ньюкасла уровень антител</v>
      </c>
      <c r="B490" t="str">
        <f>IF(E490="","",INDEX(Лаборатории!A:A,MATCH('Производственный контроль'!E490,Лаборатории!B:B,0)))</f>
        <v xml:space="preserve">КУРИНОЕ ЦАРСТВО АО </v>
      </c>
      <c r="C490" t="str">
        <f>IF(E490="","",VLOOKUP(E490,Лаборатории!B:D,3,0))</f>
        <v>U377_CHL</v>
      </c>
      <c r="D490" s="12">
        <v>45670</v>
      </c>
      <c r="E490" s="11" t="s">
        <v>793</v>
      </c>
      <c r="F490" s="11" t="s">
        <v>544</v>
      </c>
      <c r="G490" s="11" t="s">
        <v>603</v>
      </c>
      <c r="H490" s="11" t="s">
        <v>262</v>
      </c>
      <c r="I490" s="11" t="s">
        <v>3424</v>
      </c>
      <c r="J490" t="str">
        <f>IF(L490="","",VLOOKUP(L490,Продукция!B:D,3,0))</f>
        <v>Биологический_материал</v>
      </c>
      <c r="K490" t="str">
        <f>IF(L490="","",VLOOKUP(L490,Продукция!B:C,2,0))</f>
        <v>Сыворотка крови</v>
      </c>
      <c r="L490" s="151" t="s">
        <v>302</v>
      </c>
      <c r="M490">
        <f>IF(L490="","",VLOOKUP(L490,Продукция!B:L,11,0))</f>
        <v>0</v>
      </c>
      <c r="N490" s="11" t="s">
        <v>873</v>
      </c>
      <c r="P490" s="11" t="s">
        <v>340</v>
      </c>
      <c r="Q490" s="11" t="s">
        <v>854</v>
      </c>
      <c r="R490" s="153" t="s">
        <v>4937</v>
      </c>
      <c r="S490" s="11">
        <v>19</v>
      </c>
      <c r="T490" s="11" t="s">
        <v>4953</v>
      </c>
      <c r="V490" s="14">
        <v>45664</v>
      </c>
      <c r="Z490" s="11" t="s">
        <v>4823</v>
      </c>
      <c r="AA490" s="15">
        <v>0.51041666666666663</v>
      </c>
      <c r="AB490" t="str">
        <f>IF(L490="","",VLOOKUP(L490&amp;I490,Продукция!A:I,9,0))</f>
        <v>рекомендация производителя набора</v>
      </c>
      <c r="AC490" s="14">
        <v>45677</v>
      </c>
      <c r="AD490" s="11" t="s">
        <v>2676</v>
      </c>
      <c r="AE490" s="11" t="s">
        <v>4823</v>
      </c>
      <c r="AF490" t="str">
        <f>IF(AD490="","",VLOOKUP(AD490,'Сотрудники и ссылки'!A:B,2,0))</f>
        <v>Серолог</v>
      </c>
      <c r="AG490">
        <f>IF(AD490="","",VLOOKUP(AD490,'Сотрудники и ссылки'!A:C,3,0))</f>
        <v>20007746</v>
      </c>
      <c r="AH490" s="11" t="s">
        <v>2676</v>
      </c>
      <c r="AI490" t="str">
        <f>IF(AH490="","",VLOOKUP(AH490,'Сотрудники и ссылки'!A:B,2,0))</f>
        <v>Серолог</v>
      </c>
      <c r="AJ490">
        <f>IF(AH490="","",VLOOKUP(AH490,'Сотрудники и ссылки'!A:C,3,0))</f>
        <v>20007746</v>
      </c>
      <c r="AK490" s="14">
        <v>45677</v>
      </c>
      <c r="AL490" s="2">
        <f>IF(AK490="","",AK490+VLOOKUP(I490,'Вид исследования'!B:E,4,0))</f>
        <v>45678</v>
      </c>
      <c r="AM490" s="2">
        <f>IF(AK490="","",AK490+VLOOKUP(I490,'Вид исследования'!B:F,5,0))</f>
        <v>45678</v>
      </c>
      <c r="AN490" s="14">
        <v>45677</v>
      </c>
      <c r="AP490" s="11" t="s">
        <v>189</v>
      </c>
      <c r="AQ490" t="str">
        <f>IFERROR(IF(L490="","",VLOOKUP(L490&amp;I490,Продукция!A:K,11,0)),"обратитесь к админ справочника")</f>
        <v>согласно рекомендациям производителя теста</v>
      </c>
      <c r="AR490" s="11" t="s">
        <v>4823</v>
      </c>
      <c r="AS490" t="str">
        <f>IFERROR(IF(L490="","",VLOOKUP(L490&amp;I490,Продукция!A:J,10,0)),"обратитесь к админ справочника")</f>
        <v>инструкция тест- ситема Биочек СК -116</v>
      </c>
      <c r="AT490" s="11" t="s">
        <v>4823</v>
      </c>
      <c r="AU490" s="11" t="s">
        <v>4823</v>
      </c>
      <c r="AV490" s="11" t="s">
        <v>2676</v>
      </c>
      <c r="AW490" s="11" t="s">
        <v>4824</v>
      </c>
      <c r="AX490" s="11" t="s">
        <v>941</v>
      </c>
      <c r="AY490" s="11" t="s">
        <v>2080</v>
      </c>
      <c r="AZ490" s="11">
        <v>153</v>
      </c>
      <c r="BA490" s="11">
        <v>39</v>
      </c>
      <c r="BC490" s="11" t="s">
        <v>4954</v>
      </c>
    </row>
    <row r="491" spans="1:57" x14ac:dyDescent="0.25">
      <c r="A491" t="str">
        <f t="shared" si="11"/>
        <v>С/68NDV (BioChek) болезнь Ньюкасла уровень антител</v>
      </c>
      <c r="B491" t="str">
        <f>IF(E491="","",INDEX(Лаборатории!A:A,MATCH('Производственный контроль'!E491,Лаборатории!B:B,0)))</f>
        <v xml:space="preserve">КУРИНОЕ ЦАРСТВО АО </v>
      </c>
      <c r="C491" t="str">
        <f>IF(E491="","",VLOOKUP(E491,Лаборатории!B:D,3,0))</f>
        <v>U377_CHL</v>
      </c>
      <c r="D491" s="12">
        <v>45670</v>
      </c>
      <c r="E491" s="11" t="s">
        <v>793</v>
      </c>
      <c r="F491" s="11" t="s">
        <v>544</v>
      </c>
      <c r="G491" s="11" t="s">
        <v>603</v>
      </c>
      <c r="H491" s="11" t="s">
        <v>262</v>
      </c>
      <c r="I491" s="11" t="s">
        <v>3424</v>
      </c>
      <c r="J491" t="str">
        <f>IF(L491="","",VLOOKUP(L491,Продукция!B:D,3,0))</f>
        <v>Биологический_материал</v>
      </c>
      <c r="K491" t="str">
        <f>IF(L491="","",VLOOKUP(L491,Продукция!B:C,2,0))</f>
        <v>Сыворотка крови</v>
      </c>
      <c r="L491" s="151" t="s">
        <v>302</v>
      </c>
      <c r="M491">
        <f>IF(L491="","",VLOOKUP(L491,Продукция!B:L,11,0))</f>
        <v>0</v>
      </c>
      <c r="N491" s="11" t="s">
        <v>873</v>
      </c>
      <c r="P491" s="11" t="s">
        <v>340</v>
      </c>
      <c r="Q491" s="11" t="s">
        <v>854</v>
      </c>
      <c r="R491" s="153" t="s">
        <v>4949</v>
      </c>
      <c r="S491" s="11">
        <v>18</v>
      </c>
      <c r="T491" s="11" t="s">
        <v>4953</v>
      </c>
      <c r="V491" s="14">
        <v>45666</v>
      </c>
      <c r="Z491" s="11" t="s">
        <v>4823</v>
      </c>
      <c r="AA491" s="15">
        <v>0.51041666666666663</v>
      </c>
      <c r="AB491" t="str">
        <f>IF(L491="","",VLOOKUP(L491&amp;I491,Продукция!A:I,9,0))</f>
        <v>рекомендация производителя набора</v>
      </c>
      <c r="AC491" s="14">
        <v>45677</v>
      </c>
      <c r="AD491" s="11" t="s">
        <v>2676</v>
      </c>
      <c r="AE491" s="11" t="s">
        <v>4823</v>
      </c>
      <c r="AF491" t="str">
        <f>IF(AD491="","",VLOOKUP(AD491,'Сотрудники и ссылки'!A:B,2,0))</f>
        <v>Серолог</v>
      </c>
      <c r="AG491">
        <f>IF(AD491="","",VLOOKUP(AD491,'Сотрудники и ссылки'!A:C,3,0))</f>
        <v>20007746</v>
      </c>
      <c r="AH491" s="11" t="s">
        <v>2676</v>
      </c>
      <c r="AI491" t="str">
        <f>IF(AH491="","",VLOOKUP(AH491,'Сотрудники и ссылки'!A:B,2,0))</f>
        <v>Серолог</v>
      </c>
      <c r="AJ491">
        <f>IF(AH491="","",VLOOKUP(AH491,'Сотрудники и ссылки'!A:C,3,0))</f>
        <v>20007746</v>
      </c>
      <c r="AK491" s="14">
        <v>45677</v>
      </c>
      <c r="AL491" s="2">
        <f>IF(AK491="","",AK491+VLOOKUP(I491,'Вид исследования'!B:E,4,0))</f>
        <v>45678</v>
      </c>
      <c r="AM491" s="2">
        <f>IF(AK491="","",AK491+VLOOKUP(I491,'Вид исследования'!B:F,5,0))</f>
        <v>45678</v>
      </c>
      <c r="AN491" s="14">
        <v>45677</v>
      </c>
      <c r="AP491" s="11" t="s">
        <v>189</v>
      </c>
      <c r="AQ491" t="str">
        <f>IFERROR(IF(L491="","",VLOOKUP(L491&amp;I491,Продукция!A:K,11,0)),"обратитесь к админ справочника")</f>
        <v>согласно рекомендациям производителя теста</v>
      </c>
      <c r="AR491" s="11" t="s">
        <v>4823</v>
      </c>
      <c r="AS491" t="str">
        <f>IFERROR(IF(L491="","",VLOOKUP(L491&amp;I491,Продукция!A:J,10,0)),"обратитесь к админ справочника")</f>
        <v>инструкция тест- ситема Биочек СК -116</v>
      </c>
      <c r="AT491" s="11" t="s">
        <v>4823</v>
      </c>
      <c r="AU491" s="11" t="s">
        <v>4823</v>
      </c>
      <c r="AV491" s="11" t="s">
        <v>2676</v>
      </c>
      <c r="AW491" s="11" t="s">
        <v>4824</v>
      </c>
      <c r="AX491" s="11" t="s">
        <v>941</v>
      </c>
      <c r="AY491" s="11" t="s">
        <v>2092</v>
      </c>
      <c r="AZ491" s="11">
        <v>153</v>
      </c>
      <c r="BA491" s="11">
        <v>40</v>
      </c>
      <c r="BC491" s="11" t="s">
        <v>4954</v>
      </c>
    </row>
    <row r="492" spans="1:57" x14ac:dyDescent="0.25">
      <c r="A492" t="str">
        <f t="shared" si="11"/>
        <v>С/68NDV (BioChek) болезнь Ньюкасла уровень антител</v>
      </c>
      <c r="B492" t="str">
        <f>IF(E492="","",INDEX(Лаборатории!A:A,MATCH('Производственный контроль'!E492,Лаборатории!B:B,0)))</f>
        <v xml:space="preserve">КУРИНОЕ ЦАРСТВО АО </v>
      </c>
      <c r="C492" t="str">
        <f>IF(E492="","",VLOOKUP(E492,Лаборатории!B:D,3,0))</f>
        <v>U377_CHL</v>
      </c>
      <c r="D492" s="12">
        <v>45670</v>
      </c>
      <c r="E492" s="11" t="s">
        <v>793</v>
      </c>
      <c r="F492" s="11" t="s">
        <v>544</v>
      </c>
      <c r="G492" s="11" t="s">
        <v>603</v>
      </c>
      <c r="H492" s="11" t="s">
        <v>262</v>
      </c>
      <c r="I492" s="11" t="s">
        <v>3424</v>
      </c>
      <c r="J492" t="str">
        <f>IF(L492="","",VLOOKUP(L492,Продукция!B:D,3,0))</f>
        <v>Биологический_материал</v>
      </c>
      <c r="K492" t="str">
        <f>IF(L492="","",VLOOKUP(L492,Продукция!B:C,2,0))</f>
        <v>Сыворотка крови</v>
      </c>
      <c r="L492" s="151" t="s">
        <v>302</v>
      </c>
      <c r="M492">
        <f>IF(L492="","",VLOOKUP(L492,Продукция!B:L,11,0))</f>
        <v>0</v>
      </c>
      <c r="N492" s="11" t="s">
        <v>873</v>
      </c>
      <c r="P492" s="11" t="s">
        <v>340</v>
      </c>
      <c r="Q492" s="11" t="s">
        <v>854</v>
      </c>
      <c r="R492" s="153" t="s">
        <v>4950</v>
      </c>
      <c r="S492" s="11">
        <v>18</v>
      </c>
      <c r="T492" s="11" t="s">
        <v>4953</v>
      </c>
      <c r="V492" s="14">
        <v>45666</v>
      </c>
      <c r="Z492" s="11" t="s">
        <v>4823</v>
      </c>
      <c r="AA492" s="15">
        <v>0.51041666666666663</v>
      </c>
      <c r="AB492" t="str">
        <f>IF(L492="","",VLOOKUP(L492&amp;I492,Продукция!A:I,9,0))</f>
        <v>рекомендация производителя набора</v>
      </c>
      <c r="AC492" s="14">
        <v>45677</v>
      </c>
      <c r="AD492" s="11" t="s">
        <v>2676</v>
      </c>
      <c r="AE492" s="11" t="s">
        <v>4823</v>
      </c>
      <c r="AF492" t="str">
        <f>IF(AD492="","",VLOOKUP(AD492,'Сотрудники и ссылки'!A:B,2,0))</f>
        <v>Серолог</v>
      </c>
      <c r="AG492">
        <f>IF(AD492="","",VLOOKUP(AD492,'Сотрудники и ссылки'!A:C,3,0))</f>
        <v>20007746</v>
      </c>
      <c r="AH492" s="11" t="s">
        <v>2676</v>
      </c>
      <c r="AI492" t="str">
        <f>IF(AH492="","",VLOOKUP(AH492,'Сотрудники и ссылки'!A:B,2,0))</f>
        <v>Серолог</v>
      </c>
      <c r="AJ492">
        <f>IF(AH492="","",VLOOKUP(AH492,'Сотрудники и ссылки'!A:C,3,0))</f>
        <v>20007746</v>
      </c>
      <c r="AK492" s="14">
        <v>45677</v>
      </c>
      <c r="AL492" s="2">
        <f>IF(AK492="","",AK492+VLOOKUP(I492,'Вид исследования'!B:E,4,0))</f>
        <v>45678</v>
      </c>
      <c r="AM492" s="2">
        <f>IF(AK492="","",AK492+VLOOKUP(I492,'Вид исследования'!B:F,5,0))</f>
        <v>45678</v>
      </c>
      <c r="AN492" s="14">
        <v>45677</v>
      </c>
      <c r="AP492" s="11" t="s">
        <v>189</v>
      </c>
      <c r="AQ492" t="str">
        <f>IFERROR(IF(L492="","",VLOOKUP(L492&amp;I492,Продукция!A:K,11,0)),"обратитесь к админ справочника")</f>
        <v>согласно рекомендациям производителя теста</v>
      </c>
      <c r="AR492" s="11" t="s">
        <v>4823</v>
      </c>
      <c r="AS492" t="str">
        <f>IFERROR(IF(L492="","",VLOOKUP(L492&amp;I492,Продукция!A:J,10,0)),"обратитесь к админ справочника")</f>
        <v>инструкция тест- ситема Биочек СК -116</v>
      </c>
      <c r="AT492" s="11" t="s">
        <v>4823</v>
      </c>
      <c r="AU492" s="11" t="s">
        <v>4823</v>
      </c>
      <c r="AV492" s="11" t="s">
        <v>2676</v>
      </c>
      <c r="AW492" s="11" t="s">
        <v>4824</v>
      </c>
      <c r="AX492" s="11" t="s">
        <v>941</v>
      </c>
      <c r="AY492" s="11" t="s">
        <v>2093</v>
      </c>
      <c r="AZ492" s="11">
        <v>153</v>
      </c>
      <c r="BA492" s="11">
        <v>39</v>
      </c>
      <c r="BC492" s="11" t="s">
        <v>4954</v>
      </c>
    </row>
    <row r="493" spans="1:57" x14ac:dyDescent="0.25">
      <c r="A493" t="str">
        <f t="shared" si="11"/>
        <v>С/94NDV (BioChek) болезнь Ньюкасла уровень антител</v>
      </c>
      <c r="B493" t="str">
        <f>IF(E493="","",INDEX(Лаборатории!A:A,MATCH('Производственный контроль'!E493,Лаборатории!B:B,0)))</f>
        <v xml:space="preserve">КУРИНОЕ ЦАРСТВО АО </v>
      </c>
      <c r="C493" t="str">
        <f>IF(E493="","",VLOOKUP(E493,Лаборатории!B:D,3,0))</f>
        <v>U377_CHL</v>
      </c>
      <c r="D493" s="12">
        <v>45673</v>
      </c>
      <c r="E493" s="11" t="s">
        <v>793</v>
      </c>
      <c r="F493" s="11" t="s">
        <v>544</v>
      </c>
      <c r="G493" s="11" t="s">
        <v>603</v>
      </c>
      <c r="H493" s="11" t="s">
        <v>262</v>
      </c>
      <c r="I493" s="11" t="s">
        <v>3424</v>
      </c>
      <c r="J493" t="str">
        <f>IF(L493="","",VLOOKUP(L493,Продукция!B:D,3,0))</f>
        <v>Биологический_материал</v>
      </c>
      <c r="K493" t="str">
        <f>IF(L493="","",VLOOKUP(L493,Продукция!B:C,2,0))</f>
        <v>Сыворотка крови</v>
      </c>
      <c r="L493" s="151" t="s">
        <v>302</v>
      </c>
      <c r="M493">
        <f>IF(L493="","",VLOOKUP(L493,Продукция!B:L,11,0))</f>
        <v>0</v>
      </c>
      <c r="N493" s="11" t="s">
        <v>873</v>
      </c>
      <c r="P493" s="11" t="s">
        <v>340</v>
      </c>
      <c r="Q493" s="11" t="s">
        <v>854</v>
      </c>
      <c r="R493" s="153" t="s">
        <v>4965</v>
      </c>
      <c r="S493" s="11">
        <v>18</v>
      </c>
      <c r="T493" s="11" t="s">
        <v>4986</v>
      </c>
      <c r="V493" s="14">
        <v>45668</v>
      </c>
      <c r="Z493" s="11" t="s">
        <v>4823</v>
      </c>
      <c r="AA493" s="15">
        <v>0.55902777777777779</v>
      </c>
      <c r="AB493" t="str">
        <f>IF(L493="","",VLOOKUP(L493&amp;I493,Продукция!A:I,9,0))</f>
        <v>рекомендация производителя набора</v>
      </c>
      <c r="AC493" s="14">
        <v>45677</v>
      </c>
      <c r="AD493" s="11" t="s">
        <v>2676</v>
      </c>
      <c r="AE493" s="11" t="s">
        <v>4823</v>
      </c>
      <c r="AF493" t="str">
        <f>IF(AD493="","",VLOOKUP(AD493,'Сотрудники и ссылки'!A:B,2,0))</f>
        <v>Серолог</v>
      </c>
      <c r="AG493">
        <f>IF(AD493="","",VLOOKUP(AD493,'Сотрудники и ссылки'!A:C,3,0))</f>
        <v>20007746</v>
      </c>
      <c r="AH493" s="11" t="s">
        <v>2676</v>
      </c>
      <c r="AI493" t="str">
        <f>IF(AH493="","",VLOOKUP(AH493,'Сотрудники и ссылки'!A:B,2,0))</f>
        <v>Серолог</v>
      </c>
      <c r="AJ493">
        <f>IF(AH493="","",VLOOKUP(AH493,'Сотрудники и ссылки'!A:C,3,0))</f>
        <v>20007746</v>
      </c>
      <c r="AK493" s="14">
        <v>45677</v>
      </c>
      <c r="AL493" s="2">
        <f>IF(AK493="","",AK493+VLOOKUP(I493,'Вид исследования'!B:E,4,0))</f>
        <v>45678</v>
      </c>
      <c r="AM493" s="2">
        <f>IF(AK493="","",AK493+VLOOKUP(I493,'Вид исследования'!B:F,5,0))</f>
        <v>45678</v>
      </c>
      <c r="AN493" s="14">
        <v>45677</v>
      </c>
      <c r="AP493" s="11" t="s">
        <v>189</v>
      </c>
      <c r="AQ493" t="str">
        <f>IFERROR(IF(L493="","",VLOOKUP(L493&amp;I493,Продукция!A:K,11,0)),"обратитесь к админ справочника")</f>
        <v>согласно рекомендациям производителя теста</v>
      </c>
      <c r="AR493" s="11" t="s">
        <v>4823</v>
      </c>
      <c r="AS493" t="str">
        <f>IFERROR(IF(L493="","",VLOOKUP(L493&amp;I493,Продукция!A:J,10,0)),"обратитесь к админ справочника")</f>
        <v>инструкция тест- ситема Биочек СК -116</v>
      </c>
      <c r="AT493" s="11" t="s">
        <v>4823</v>
      </c>
      <c r="AU493" s="11" t="s">
        <v>4823</v>
      </c>
      <c r="AV493" s="11" t="s">
        <v>2676</v>
      </c>
      <c r="AW493" s="11" t="s">
        <v>4824</v>
      </c>
      <c r="AX493" s="11" t="s">
        <v>941</v>
      </c>
      <c r="AY493" s="11" t="s">
        <v>2048</v>
      </c>
      <c r="AZ493" s="11">
        <v>153</v>
      </c>
      <c r="BA493" s="11">
        <v>40</v>
      </c>
      <c r="BC493" s="11" t="s">
        <v>4987</v>
      </c>
    </row>
    <row r="494" spans="1:57" s="4" customFormat="1" x14ac:dyDescent="0.25">
      <c r="A494" s="4" t="str">
        <f t="shared" si="11"/>
        <v>С/94ART (BioChek) инфекционный альвеолярный ринотрахеит тип А и В уровень антител</v>
      </c>
      <c r="B494" s="4" t="str">
        <f>IF(E494="","",INDEX(Лаборатории!A:A,MATCH('Производственный контроль'!E494,Лаборатории!B:B,0)))</f>
        <v xml:space="preserve">КУРИНОЕ ЦАРСТВО АО </v>
      </c>
      <c r="C494" s="4" t="str">
        <f>IF(E494="","",VLOOKUP(E494,Лаборатории!B:D,3,0))</f>
        <v>U377_CHL</v>
      </c>
      <c r="D494" s="154">
        <v>45673</v>
      </c>
      <c r="E494" s="150" t="s">
        <v>793</v>
      </c>
      <c r="F494" s="150" t="s">
        <v>544</v>
      </c>
      <c r="G494" s="150" t="s">
        <v>603</v>
      </c>
      <c r="H494" s="150" t="s">
        <v>262</v>
      </c>
      <c r="I494" s="150" t="s">
        <v>3409</v>
      </c>
      <c r="J494" s="4" t="str">
        <f>IF(L494="","",VLOOKUP(L494,Продукция!B:D,3,0))</f>
        <v>Биологический_материал</v>
      </c>
      <c r="K494" s="4" t="str">
        <f>IF(L494="","",VLOOKUP(L494,Продукция!B:C,2,0))</f>
        <v>Сыворотка крови</v>
      </c>
      <c r="L494" s="155" t="s">
        <v>302</v>
      </c>
      <c r="M494" s="4">
        <f>IF(L494="","",VLOOKUP(L494,Продукция!B:L,11,0))</f>
        <v>0</v>
      </c>
      <c r="N494" s="150" t="s">
        <v>873</v>
      </c>
      <c r="O494" s="150"/>
      <c r="P494" s="150" t="s">
        <v>340</v>
      </c>
      <c r="Q494" s="150" t="s">
        <v>854</v>
      </c>
      <c r="R494" s="160" t="s">
        <v>4966</v>
      </c>
      <c r="S494" s="150">
        <v>18</v>
      </c>
      <c r="T494" s="150" t="s">
        <v>4986</v>
      </c>
      <c r="U494" s="150"/>
      <c r="V494" s="156">
        <v>45668</v>
      </c>
      <c r="W494" s="156"/>
      <c r="X494" s="157"/>
      <c r="Y494" s="150"/>
      <c r="Z494" s="150" t="s">
        <v>4823</v>
      </c>
      <c r="AA494" s="158">
        <v>0.55902777777777779</v>
      </c>
      <c r="AB494" s="4" t="str">
        <f>IF(L494="","",VLOOKUP(L494&amp;I494,Продукция!A:I,9,0))</f>
        <v>рекомендация производителя набора</v>
      </c>
      <c r="AC494" s="156">
        <v>45681</v>
      </c>
      <c r="AD494" s="150" t="s">
        <v>2673</v>
      </c>
      <c r="AE494" s="11" t="s">
        <v>4823</v>
      </c>
      <c r="AF494" s="4" t="str">
        <f>IF(AD494="","",VLOOKUP(AD494,'Сотрудники и ссылки'!A:B,2,0))</f>
        <v>Серолог</v>
      </c>
      <c r="AG494" s="4">
        <f>IF(AD494="","",VLOOKUP(AD494,'Сотрудники и ссылки'!A:C,3,0))</f>
        <v>20001771</v>
      </c>
      <c r="AH494" s="150" t="s">
        <v>2673</v>
      </c>
      <c r="AI494" s="4" t="str">
        <f>IF(AH494="","",VLOOKUP(AH494,'Сотрудники и ссылки'!A:B,2,0))</f>
        <v>Серолог</v>
      </c>
      <c r="AJ494" s="4">
        <f>IF(AH494="","",VLOOKUP(AH494,'Сотрудники и ссылки'!A:C,3,0))</f>
        <v>20001771</v>
      </c>
      <c r="AK494" s="156">
        <v>45681</v>
      </c>
      <c r="AL494" s="159">
        <f>IF(AK494="","",AK494+VLOOKUP(I494,'Вид исследования'!B:E,4,0))</f>
        <v>45682</v>
      </c>
      <c r="AM494" s="159">
        <f>IF(AK494="","",AK494+VLOOKUP(I494,'Вид исследования'!B:F,5,0))</f>
        <v>45682</v>
      </c>
      <c r="AN494" s="156">
        <v>45681</v>
      </c>
      <c r="AO494" s="150"/>
      <c r="AP494" s="150" t="s">
        <v>189</v>
      </c>
      <c r="AQ494" s="4" t="str">
        <f>IFERROR(IF(L494="","",VLOOKUP(L494&amp;I494,Продукция!A:K,11,0)),"обратитесь к админ справочника")</f>
        <v>согласно рекомендациям производителя теста</v>
      </c>
      <c r="AR494" s="11" t="s">
        <v>4823</v>
      </c>
      <c r="AS494" s="4" t="str">
        <f>IFERROR(IF(L494="","",VLOOKUP(L494&amp;I494,Продукция!A:J,10,0)),"обратитесь к админ справочника")</f>
        <v>инструкция тест- ситема Биочек СК-120</v>
      </c>
      <c r="AT494" s="11" t="s">
        <v>4823</v>
      </c>
      <c r="AU494" s="11" t="s">
        <v>4823</v>
      </c>
      <c r="AV494" s="150" t="s">
        <v>2673</v>
      </c>
      <c r="AW494" s="11" t="s">
        <v>4824</v>
      </c>
      <c r="AX494" s="150" t="s">
        <v>941</v>
      </c>
      <c r="AY494" s="150" t="s">
        <v>2049</v>
      </c>
      <c r="AZ494" s="150">
        <v>153</v>
      </c>
      <c r="BA494" s="150">
        <v>40</v>
      </c>
      <c r="BB494" s="150"/>
      <c r="BC494" s="150" t="s">
        <v>4987</v>
      </c>
      <c r="BD494" s="150"/>
      <c r="BE494" s="150"/>
    </row>
    <row r="495" spans="1:57" s="4" customFormat="1" x14ac:dyDescent="0.25">
      <c r="A495" s="4" t="str">
        <f t="shared" si="11"/>
        <v>С/94ART (BioChek) инфекционный альвеолярный ринотрахеит тип А и В уровень антител</v>
      </c>
      <c r="B495" s="4" t="str">
        <f>IF(E495="","",INDEX(Лаборатории!A:A,MATCH('Производственный контроль'!E495,Лаборатории!B:B,0)))</f>
        <v xml:space="preserve">КУРИНОЕ ЦАРСТВО АО </v>
      </c>
      <c r="C495" s="4" t="str">
        <f>IF(E495="","",VLOOKUP(E495,Лаборатории!B:D,3,0))</f>
        <v>U377_CHL</v>
      </c>
      <c r="D495" s="154">
        <v>45673</v>
      </c>
      <c r="E495" s="150" t="s">
        <v>793</v>
      </c>
      <c r="F495" s="150" t="s">
        <v>544</v>
      </c>
      <c r="G495" s="150" t="s">
        <v>603</v>
      </c>
      <c r="H495" s="150" t="s">
        <v>262</v>
      </c>
      <c r="I495" s="150" t="s">
        <v>3409</v>
      </c>
      <c r="J495" s="4" t="str">
        <f>IF(L495="","",VLOOKUP(L495,Продукция!B:D,3,0))</f>
        <v>Биологический_материал</v>
      </c>
      <c r="K495" s="4" t="str">
        <f>IF(L495="","",VLOOKUP(L495,Продукция!B:C,2,0))</f>
        <v>Сыворотка крови</v>
      </c>
      <c r="L495" s="155" t="s">
        <v>302</v>
      </c>
      <c r="M495" s="4">
        <f>IF(L495="","",VLOOKUP(L495,Продукция!B:L,11,0))</f>
        <v>0</v>
      </c>
      <c r="N495" s="150" t="s">
        <v>873</v>
      </c>
      <c r="O495" s="150"/>
      <c r="P495" s="150" t="s">
        <v>340</v>
      </c>
      <c r="Q495" s="150" t="s">
        <v>854</v>
      </c>
      <c r="R495" s="160" t="s">
        <v>4976</v>
      </c>
      <c r="S495" s="150">
        <v>18</v>
      </c>
      <c r="T495" s="150" t="s">
        <v>4986</v>
      </c>
      <c r="U495" s="150"/>
      <c r="V495" s="156">
        <v>45670</v>
      </c>
      <c r="W495" s="156"/>
      <c r="X495" s="157"/>
      <c r="Y495" s="150"/>
      <c r="Z495" s="150" t="s">
        <v>4823</v>
      </c>
      <c r="AA495" s="158">
        <v>0.55902777777777779</v>
      </c>
      <c r="AB495" s="4" t="str">
        <f>IF(L495="","",VLOOKUP(L495&amp;I495,Продукция!A:I,9,0))</f>
        <v>рекомендация производителя набора</v>
      </c>
      <c r="AC495" s="156">
        <v>45681</v>
      </c>
      <c r="AD495" s="150" t="s">
        <v>2673</v>
      </c>
      <c r="AE495" s="11" t="s">
        <v>4823</v>
      </c>
      <c r="AF495" s="4" t="str">
        <f>IF(AD495="","",VLOOKUP(AD495,'Сотрудники и ссылки'!A:B,2,0))</f>
        <v>Серолог</v>
      </c>
      <c r="AG495" s="4">
        <f>IF(AD495="","",VLOOKUP(AD495,'Сотрудники и ссылки'!A:C,3,0))</f>
        <v>20001771</v>
      </c>
      <c r="AH495" s="150" t="s">
        <v>2673</v>
      </c>
      <c r="AI495" s="4" t="str">
        <f>IF(AH495="","",VLOOKUP(AH495,'Сотрудники и ссылки'!A:B,2,0))</f>
        <v>Серолог</v>
      </c>
      <c r="AJ495" s="4">
        <f>IF(AH495="","",VLOOKUP(AH495,'Сотрудники и ссылки'!A:C,3,0))</f>
        <v>20001771</v>
      </c>
      <c r="AK495" s="156">
        <v>45681</v>
      </c>
      <c r="AL495" s="159">
        <f>IF(AK495="","",AK495+VLOOKUP(I495,'Вид исследования'!B:E,4,0))</f>
        <v>45682</v>
      </c>
      <c r="AM495" s="159">
        <f>IF(AK495="","",AK495+VLOOKUP(I495,'Вид исследования'!B:F,5,0))</f>
        <v>45682</v>
      </c>
      <c r="AN495" s="156">
        <v>45681</v>
      </c>
      <c r="AO495" s="150"/>
      <c r="AP495" s="150" t="s">
        <v>189</v>
      </c>
      <c r="AQ495" s="4" t="str">
        <f>IFERROR(IF(L495="","",VLOOKUP(L495&amp;I495,Продукция!A:K,11,0)),"обратитесь к админ справочника")</f>
        <v>согласно рекомендациям производителя теста</v>
      </c>
      <c r="AR495" s="11" t="s">
        <v>4823</v>
      </c>
      <c r="AS495" s="4" t="str">
        <f>IFERROR(IF(L495="","",VLOOKUP(L495&amp;I495,Продукция!A:J,10,0)),"обратитесь к админ справочника")</f>
        <v>инструкция тест- ситема Биочек СК-120</v>
      </c>
      <c r="AT495" s="11" t="s">
        <v>4823</v>
      </c>
      <c r="AU495" s="11" t="s">
        <v>4823</v>
      </c>
      <c r="AV495" s="150" t="s">
        <v>2673</v>
      </c>
      <c r="AW495" s="11" t="s">
        <v>4824</v>
      </c>
      <c r="AX495" s="150" t="s">
        <v>941</v>
      </c>
      <c r="AY495" s="150" t="s">
        <v>2059</v>
      </c>
      <c r="AZ495" s="150">
        <v>153</v>
      </c>
      <c r="BA495" s="150">
        <v>40</v>
      </c>
      <c r="BB495" s="150"/>
      <c r="BC495" s="150" t="s">
        <v>4987</v>
      </c>
      <c r="BD495" s="150"/>
      <c r="BE495" s="150"/>
    </row>
    <row r="496" spans="1:57" s="4" customFormat="1" x14ac:dyDescent="0.25">
      <c r="A496" s="4" t="str">
        <f t="shared" si="11"/>
        <v>С/94ART (BioChek) инфекционный альвеолярный ринотрахеит тип А и В уровень антител</v>
      </c>
      <c r="B496" s="4" t="str">
        <f>IF(E496="","",INDEX(Лаборатории!A:A,MATCH('Производственный контроль'!E496,Лаборатории!B:B,0)))</f>
        <v xml:space="preserve">КУРИНОЕ ЦАРСТВО АО </v>
      </c>
      <c r="C496" s="4" t="str">
        <f>IF(E496="","",VLOOKUP(E496,Лаборатории!B:D,3,0))</f>
        <v>U377_CHL</v>
      </c>
      <c r="D496" s="154">
        <v>45673</v>
      </c>
      <c r="E496" s="150" t="s">
        <v>793</v>
      </c>
      <c r="F496" s="150" t="s">
        <v>544</v>
      </c>
      <c r="G496" s="150" t="s">
        <v>603</v>
      </c>
      <c r="H496" s="150" t="s">
        <v>262</v>
      </c>
      <c r="I496" s="150" t="s">
        <v>3409</v>
      </c>
      <c r="J496" s="4" t="str">
        <f>IF(L496="","",VLOOKUP(L496,Продукция!B:D,3,0))</f>
        <v>Биологический_материал</v>
      </c>
      <c r="K496" s="4" t="str">
        <f>IF(L496="","",VLOOKUP(L496,Продукция!B:C,2,0))</f>
        <v>Сыворотка крови</v>
      </c>
      <c r="L496" s="155" t="s">
        <v>302</v>
      </c>
      <c r="M496" s="4">
        <f>IF(L496="","",VLOOKUP(L496,Продукция!B:L,11,0))</f>
        <v>0</v>
      </c>
      <c r="N496" s="150" t="s">
        <v>873</v>
      </c>
      <c r="O496" s="150"/>
      <c r="P496" s="150" t="s">
        <v>340</v>
      </c>
      <c r="Q496" s="150" t="s">
        <v>854</v>
      </c>
      <c r="R496" s="160" t="s">
        <v>4985</v>
      </c>
      <c r="S496" s="150">
        <v>18</v>
      </c>
      <c r="T496" s="150" t="s">
        <v>4986</v>
      </c>
      <c r="U496" s="150"/>
      <c r="V496" s="156">
        <v>45672</v>
      </c>
      <c r="W496" s="156"/>
      <c r="X496" s="157"/>
      <c r="Y496" s="150"/>
      <c r="Z496" s="150" t="s">
        <v>4823</v>
      </c>
      <c r="AA496" s="158">
        <v>0.55902777777777779</v>
      </c>
      <c r="AB496" s="4" t="str">
        <f>IF(L496="","",VLOOKUP(L496&amp;I496,Продукция!A:I,9,0))</f>
        <v>рекомендация производителя набора</v>
      </c>
      <c r="AC496" s="156">
        <v>45681</v>
      </c>
      <c r="AD496" s="150" t="s">
        <v>2673</v>
      </c>
      <c r="AE496" s="11" t="s">
        <v>4823</v>
      </c>
      <c r="AF496" s="4" t="str">
        <f>IF(AD496="","",VLOOKUP(AD496,'Сотрудники и ссылки'!A:B,2,0))</f>
        <v>Серолог</v>
      </c>
      <c r="AG496" s="4">
        <f>IF(AD496="","",VLOOKUP(AD496,'Сотрудники и ссылки'!A:C,3,0))</f>
        <v>20001771</v>
      </c>
      <c r="AH496" s="150" t="s">
        <v>2673</v>
      </c>
      <c r="AI496" s="4" t="str">
        <f>IF(AH496="","",VLOOKUP(AH496,'Сотрудники и ссылки'!A:B,2,0))</f>
        <v>Серолог</v>
      </c>
      <c r="AJ496" s="4">
        <f>IF(AH496="","",VLOOKUP(AH496,'Сотрудники и ссылки'!A:C,3,0))</f>
        <v>20001771</v>
      </c>
      <c r="AK496" s="156">
        <v>45681</v>
      </c>
      <c r="AL496" s="159">
        <f>IF(AK496="","",AK496+VLOOKUP(I496,'Вид исследования'!B:E,4,0))</f>
        <v>45682</v>
      </c>
      <c r="AM496" s="159">
        <f>IF(AK496="","",AK496+VLOOKUP(I496,'Вид исследования'!B:F,5,0))</f>
        <v>45682</v>
      </c>
      <c r="AN496" s="156">
        <v>45681</v>
      </c>
      <c r="AO496" s="150"/>
      <c r="AP496" s="150" t="s">
        <v>189</v>
      </c>
      <c r="AQ496" s="4" t="str">
        <f>IFERROR(IF(L496="","",VLOOKUP(L496&amp;I496,Продукция!A:K,11,0)),"обратитесь к админ справочника")</f>
        <v>согласно рекомендациям производителя теста</v>
      </c>
      <c r="AR496" s="11" t="s">
        <v>4823</v>
      </c>
      <c r="AS496" s="4" t="str">
        <f>IFERROR(IF(L496="","",VLOOKUP(L496&amp;I496,Продукция!A:J,10,0)),"обратитесь к админ справочника")</f>
        <v>инструкция тест- ситема Биочек СК-120</v>
      </c>
      <c r="AT496" s="11" t="s">
        <v>4823</v>
      </c>
      <c r="AU496" s="11" t="s">
        <v>4823</v>
      </c>
      <c r="AV496" s="150" t="s">
        <v>2673</v>
      </c>
      <c r="AW496" s="11" t="s">
        <v>4824</v>
      </c>
      <c r="AX496" s="150" t="s">
        <v>941</v>
      </c>
      <c r="AY496" s="150" t="s">
        <v>2057</v>
      </c>
      <c r="AZ496" s="150">
        <v>153</v>
      </c>
      <c r="BA496" s="150">
        <v>40</v>
      </c>
      <c r="BB496" s="150"/>
      <c r="BC496" s="150" t="s">
        <v>4987</v>
      </c>
      <c r="BD496" s="150"/>
      <c r="BE496" s="150"/>
    </row>
    <row r="497" spans="1:57" s="4" customFormat="1" x14ac:dyDescent="0.25">
      <c r="A497" s="4" t="str">
        <f t="shared" si="11"/>
        <v>С/94IBD (BioChek) болезнь Гамборо уровень антител</v>
      </c>
      <c r="B497" s="4" t="str">
        <f>IF(E497="","",INDEX(Лаборатории!A:A,MATCH('Производственный контроль'!E497,Лаборатории!B:B,0)))</f>
        <v xml:space="preserve">КУРИНОЕ ЦАРСТВО АО </v>
      </c>
      <c r="C497" s="4" t="str">
        <f>IF(E497="","",VLOOKUP(E497,Лаборатории!B:D,3,0))</f>
        <v>U377_CHL</v>
      </c>
      <c r="D497" s="154">
        <v>45673</v>
      </c>
      <c r="E497" s="150" t="s">
        <v>793</v>
      </c>
      <c r="F497" s="150" t="s">
        <v>544</v>
      </c>
      <c r="G497" s="150" t="s">
        <v>603</v>
      </c>
      <c r="H497" s="150" t="s">
        <v>262</v>
      </c>
      <c r="I497" s="150" t="s">
        <v>3415</v>
      </c>
      <c r="J497" s="4" t="str">
        <f>IF(L497="","",VLOOKUP(L497,Продукция!B:D,3,0))</f>
        <v>Биологический_материал</v>
      </c>
      <c r="K497" s="4" t="str">
        <f>IF(L497="","",VLOOKUP(L497,Продукция!B:C,2,0))</f>
        <v>Сыворотка крови</v>
      </c>
      <c r="L497" s="155" t="s">
        <v>302</v>
      </c>
      <c r="M497" s="4">
        <f>IF(L497="","",VLOOKUP(L497,Продукция!B:L,11,0))</f>
        <v>0</v>
      </c>
      <c r="N497" s="150" t="s">
        <v>873</v>
      </c>
      <c r="O497" s="150"/>
      <c r="P497" s="150" t="s">
        <v>340</v>
      </c>
      <c r="Q497" s="150" t="s">
        <v>854</v>
      </c>
      <c r="R497" s="160" t="s">
        <v>4966</v>
      </c>
      <c r="S497" s="150">
        <v>18</v>
      </c>
      <c r="T497" s="150" t="s">
        <v>4986</v>
      </c>
      <c r="U497" s="150"/>
      <c r="V497" s="156">
        <v>45668</v>
      </c>
      <c r="W497" s="156"/>
      <c r="X497" s="157"/>
      <c r="Y497" s="150"/>
      <c r="Z497" s="150" t="s">
        <v>4823</v>
      </c>
      <c r="AA497" s="158">
        <v>0.55902777777777779</v>
      </c>
      <c r="AB497" s="4" t="str">
        <f>IF(L497="","",VLOOKUP(L497&amp;I497,Продукция!A:I,9,0))</f>
        <v>рекомендация производителя набора</v>
      </c>
      <c r="AC497" s="156">
        <v>45681</v>
      </c>
      <c r="AD497" s="150" t="s">
        <v>2673</v>
      </c>
      <c r="AE497" s="11" t="s">
        <v>4823</v>
      </c>
      <c r="AF497" s="4" t="str">
        <f>IF(AD497="","",VLOOKUP(AD497,'Сотрудники и ссылки'!A:B,2,0))</f>
        <v>Серолог</v>
      </c>
      <c r="AG497" s="4">
        <f>IF(AD497="","",VLOOKUP(AD497,'Сотрудники и ссылки'!A:C,3,0))</f>
        <v>20001771</v>
      </c>
      <c r="AH497" s="150" t="s">
        <v>2673</v>
      </c>
      <c r="AI497" s="4" t="str">
        <f>IF(AH497="","",VLOOKUP(AH497,'Сотрудники и ссылки'!A:B,2,0))</f>
        <v>Серолог</v>
      </c>
      <c r="AJ497" s="4">
        <f>IF(AH497="","",VLOOKUP(AH497,'Сотрудники и ссылки'!A:C,3,0))</f>
        <v>20001771</v>
      </c>
      <c r="AK497" s="156">
        <v>45681</v>
      </c>
      <c r="AL497" s="159">
        <f>IF(AK497="","",AK497+VLOOKUP(I497,'Вид исследования'!B:E,4,0))</f>
        <v>45682</v>
      </c>
      <c r="AM497" s="159">
        <f>IF(AK497="","",AK497+VLOOKUP(I497,'Вид исследования'!B:F,5,0))</f>
        <v>45682</v>
      </c>
      <c r="AN497" s="156">
        <v>45681</v>
      </c>
      <c r="AO497" s="150"/>
      <c r="AP497" s="150" t="s">
        <v>189</v>
      </c>
      <c r="AQ497" s="4" t="str">
        <f>IFERROR(IF(L497="","",VLOOKUP(L497&amp;I497,Продукция!A:K,11,0)),"обратитесь к админ справочника")</f>
        <v>согласно рекомендациям производителя теста</v>
      </c>
      <c r="AR497" s="11" t="s">
        <v>4823</v>
      </c>
      <c r="AS497" s="4" t="str">
        <f>IFERROR(IF(L497="","",VLOOKUP(L497&amp;I497,Продукция!A:J,10,0)),"обратитесь к админ справочника")</f>
        <v>инструкция тест- ситема Биочек СК-113</v>
      </c>
      <c r="AT497" s="11" t="s">
        <v>4823</v>
      </c>
      <c r="AU497" s="11" t="s">
        <v>4823</v>
      </c>
      <c r="AV497" s="150" t="s">
        <v>2673</v>
      </c>
      <c r="AW497" s="11" t="s">
        <v>4824</v>
      </c>
      <c r="AX497" s="150" t="s">
        <v>941</v>
      </c>
      <c r="AY497" s="150" t="s">
        <v>2049</v>
      </c>
      <c r="AZ497" s="150">
        <v>153</v>
      </c>
      <c r="BA497" s="150">
        <v>40</v>
      </c>
      <c r="BB497" s="150"/>
      <c r="BC497" s="150" t="s">
        <v>4987</v>
      </c>
      <c r="BD497" s="150"/>
      <c r="BE497" s="150"/>
    </row>
    <row r="498" spans="1:57" s="4" customFormat="1" x14ac:dyDescent="0.25">
      <c r="A498" s="4" t="str">
        <f t="shared" si="11"/>
        <v>С/94IBD (BioChek) болезнь Гамборо уровень антител</v>
      </c>
      <c r="B498" s="4" t="str">
        <f>IF(E498="","",INDEX(Лаборатории!A:A,MATCH('Производственный контроль'!E498,Лаборатории!B:B,0)))</f>
        <v xml:space="preserve">КУРИНОЕ ЦАРСТВО АО </v>
      </c>
      <c r="C498" s="4" t="str">
        <f>IF(E498="","",VLOOKUP(E498,Лаборатории!B:D,3,0))</f>
        <v>U377_CHL</v>
      </c>
      <c r="D498" s="154">
        <v>45673</v>
      </c>
      <c r="E498" s="150" t="s">
        <v>793</v>
      </c>
      <c r="F498" s="150" t="s">
        <v>544</v>
      </c>
      <c r="G498" s="150" t="s">
        <v>603</v>
      </c>
      <c r="H498" s="150" t="s">
        <v>262</v>
      </c>
      <c r="I498" s="150" t="s">
        <v>3415</v>
      </c>
      <c r="J498" s="4" t="str">
        <f>IF(L498="","",VLOOKUP(L498,Продукция!B:D,3,0))</f>
        <v>Биологический_материал</v>
      </c>
      <c r="K498" s="4" t="str">
        <f>IF(L498="","",VLOOKUP(L498,Продукция!B:C,2,0))</f>
        <v>Сыворотка крови</v>
      </c>
      <c r="L498" s="155" t="s">
        <v>302</v>
      </c>
      <c r="M498" s="4">
        <f>IF(L498="","",VLOOKUP(L498,Продукция!B:L,11,0))</f>
        <v>0</v>
      </c>
      <c r="N498" s="150" t="s">
        <v>873</v>
      </c>
      <c r="O498" s="150"/>
      <c r="P498" s="150" t="s">
        <v>340</v>
      </c>
      <c r="Q498" s="150" t="s">
        <v>854</v>
      </c>
      <c r="R498" s="160" t="s">
        <v>4976</v>
      </c>
      <c r="S498" s="150">
        <v>18</v>
      </c>
      <c r="T498" s="150" t="s">
        <v>4986</v>
      </c>
      <c r="U498" s="150"/>
      <c r="V498" s="156">
        <v>45670</v>
      </c>
      <c r="W498" s="156"/>
      <c r="X498" s="157"/>
      <c r="Y498" s="150"/>
      <c r="Z498" s="150" t="s">
        <v>4823</v>
      </c>
      <c r="AA498" s="158">
        <v>0.55902777777777779</v>
      </c>
      <c r="AB498" s="4" t="str">
        <f>IF(L498="","",VLOOKUP(L498&amp;I498,Продукция!A:I,9,0))</f>
        <v>рекомендация производителя набора</v>
      </c>
      <c r="AC498" s="156">
        <v>45681</v>
      </c>
      <c r="AD498" s="150" t="s">
        <v>2673</v>
      </c>
      <c r="AE498" s="11" t="s">
        <v>4823</v>
      </c>
      <c r="AF498" s="4" t="str">
        <f>IF(AD498="","",VLOOKUP(AD498,'Сотрудники и ссылки'!A:B,2,0))</f>
        <v>Серолог</v>
      </c>
      <c r="AG498" s="4">
        <f>IF(AD498="","",VLOOKUP(AD498,'Сотрудники и ссылки'!A:C,3,0))</f>
        <v>20001771</v>
      </c>
      <c r="AH498" s="150" t="s">
        <v>2673</v>
      </c>
      <c r="AI498" s="4" t="str">
        <f>IF(AH498="","",VLOOKUP(AH498,'Сотрудники и ссылки'!A:B,2,0))</f>
        <v>Серолог</v>
      </c>
      <c r="AJ498" s="4">
        <f>IF(AH498="","",VLOOKUP(AH498,'Сотрудники и ссылки'!A:C,3,0))</f>
        <v>20001771</v>
      </c>
      <c r="AK498" s="156">
        <v>45681</v>
      </c>
      <c r="AL498" s="159">
        <f>IF(AK498="","",AK498+VLOOKUP(I498,'Вид исследования'!B:E,4,0))</f>
        <v>45682</v>
      </c>
      <c r="AM498" s="159">
        <f>IF(AK498="","",AK498+VLOOKUP(I498,'Вид исследования'!B:F,5,0))</f>
        <v>45682</v>
      </c>
      <c r="AN498" s="156">
        <v>45681</v>
      </c>
      <c r="AO498" s="150"/>
      <c r="AP498" s="150" t="s">
        <v>189</v>
      </c>
      <c r="AQ498" s="4" t="str">
        <f>IFERROR(IF(L498="","",VLOOKUP(L498&amp;I498,Продукция!A:K,11,0)),"обратитесь к админ справочника")</f>
        <v>согласно рекомендациям производителя теста</v>
      </c>
      <c r="AR498" s="11" t="s">
        <v>4823</v>
      </c>
      <c r="AS498" s="4" t="str">
        <f>IFERROR(IF(L498="","",VLOOKUP(L498&amp;I498,Продукция!A:J,10,0)),"обратитесь к админ справочника")</f>
        <v>инструкция тест- ситема Биочек СК-113</v>
      </c>
      <c r="AT498" s="11" t="s">
        <v>4823</v>
      </c>
      <c r="AU498" s="11" t="s">
        <v>4823</v>
      </c>
      <c r="AV498" s="150" t="s">
        <v>2673</v>
      </c>
      <c r="AW498" s="11" t="s">
        <v>4824</v>
      </c>
      <c r="AX498" s="150" t="s">
        <v>941</v>
      </c>
      <c r="AY498" s="150" t="s">
        <v>2059</v>
      </c>
      <c r="AZ498" s="150">
        <v>153</v>
      </c>
      <c r="BA498" s="150">
        <v>40</v>
      </c>
      <c r="BB498" s="150"/>
      <c r="BC498" s="150" t="s">
        <v>4987</v>
      </c>
      <c r="BD498" s="150"/>
      <c r="BE498" s="150"/>
    </row>
    <row r="499" spans="1:57" s="4" customFormat="1" x14ac:dyDescent="0.25">
      <c r="A499" s="4" t="str">
        <f t="shared" si="11"/>
        <v>С/94IBD (BioChek) болезнь Гамборо уровень антител</v>
      </c>
      <c r="B499" s="4" t="str">
        <f>IF(E499="","",INDEX(Лаборатории!A:A,MATCH('Производственный контроль'!E499,Лаборатории!B:B,0)))</f>
        <v xml:space="preserve">КУРИНОЕ ЦАРСТВО АО </v>
      </c>
      <c r="C499" s="4" t="str">
        <f>IF(E499="","",VLOOKUP(E499,Лаборатории!B:D,3,0))</f>
        <v>U377_CHL</v>
      </c>
      <c r="D499" s="154">
        <v>45673</v>
      </c>
      <c r="E499" s="150" t="s">
        <v>793</v>
      </c>
      <c r="F499" s="150" t="s">
        <v>544</v>
      </c>
      <c r="G499" s="150" t="s">
        <v>603</v>
      </c>
      <c r="H499" s="150" t="s">
        <v>262</v>
      </c>
      <c r="I499" s="150" t="s">
        <v>3415</v>
      </c>
      <c r="J499" s="4" t="str">
        <f>IF(L499="","",VLOOKUP(L499,Продукция!B:D,3,0))</f>
        <v>Биологический_материал</v>
      </c>
      <c r="K499" s="4" t="str">
        <f>IF(L499="","",VLOOKUP(L499,Продукция!B:C,2,0))</f>
        <v>Сыворотка крови</v>
      </c>
      <c r="L499" s="155" t="s">
        <v>302</v>
      </c>
      <c r="M499" s="4">
        <f>IF(L499="","",VLOOKUP(L499,Продукция!B:L,11,0))</f>
        <v>0</v>
      </c>
      <c r="N499" s="150" t="s">
        <v>873</v>
      </c>
      <c r="O499" s="150"/>
      <c r="P499" s="150" t="s">
        <v>340</v>
      </c>
      <c r="Q499" s="150" t="s">
        <v>854</v>
      </c>
      <c r="R499" s="160" t="s">
        <v>4985</v>
      </c>
      <c r="S499" s="150">
        <v>18</v>
      </c>
      <c r="T499" s="150" t="s">
        <v>4986</v>
      </c>
      <c r="U499" s="150"/>
      <c r="V499" s="156">
        <v>45672</v>
      </c>
      <c r="W499" s="156"/>
      <c r="X499" s="157"/>
      <c r="Y499" s="150"/>
      <c r="Z499" s="150" t="s">
        <v>4823</v>
      </c>
      <c r="AA499" s="158">
        <v>0.55902777777777779</v>
      </c>
      <c r="AB499" s="4" t="str">
        <f>IF(L499="","",VLOOKUP(L499&amp;I499,Продукция!A:I,9,0))</f>
        <v>рекомендация производителя набора</v>
      </c>
      <c r="AC499" s="156">
        <v>45681</v>
      </c>
      <c r="AD499" s="150" t="s">
        <v>2673</v>
      </c>
      <c r="AE499" s="11" t="s">
        <v>4823</v>
      </c>
      <c r="AF499" s="4" t="str">
        <f>IF(AD499="","",VLOOKUP(AD499,'Сотрудники и ссылки'!A:B,2,0))</f>
        <v>Серолог</v>
      </c>
      <c r="AG499" s="4">
        <f>IF(AD499="","",VLOOKUP(AD499,'Сотрудники и ссылки'!A:C,3,0))</f>
        <v>20001771</v>
      </c>
      <c r="AH499" s="150" t="s">
        <v>2673</v>
      </c>
      <c r="AI499" s="4" t="str">
        <f>IF(AH499="","",VLOOKUP(AH499,'Сотрудники и ссылки'!A:B,2,0))</f>
        <v>Серолог</v>
      </c>
      <c r="AJ499" s="4">
        <f>IF(AH499="","",VLOOKUP(AH499,'Сотрудники и ссылки'!A:C,3,0))</f>
        <v>20001771</v>
      </c>
      <c r="AK499" s="156">
        <v>45681</v>
      </c>
      <c r="AL499" s="159">
        <f>IF(AK499="","",AK499+VLOOKUP(I499,'Вид исследования'!B:E,4,0))</f>
        <v>45682</v>
      </c>
      <c r="AM499" s="159">
        <f>IF(AK499="","",AK499+VLOOKUP(I499,'Вид исследования'!B:F,5,0))</f>
        <v>45682</v>
      </c>
      <c r="AN499" s="156">
        <v>45681</v>
      </c>
      <c r="AO499" s="150"/>
      <c r="AP499" s="150" t="s">
        <v>189</v>
      </c>
      <c r="AQ499" s="4" t="str">
        <f>IFERROR(IF(L499="","",VLOOKUP(L499&amp;I499,Продукция!A:K,11,0)),"обратитесь к админ справочника")</f>
        <v>согласно рекомендациям производителя теста</v>
      </c>
      <c r="AR499" s="11" t="s">
        <v>4823</v>
      </c>
      <c r="AS499" s="4" t="str">
        <f>IFERROR(IF(L499="","",VLOOKUP(L499&amp;I499,Продукция!A:J,10,0)),"обратитесь к админ справочника")</f>
        <v>инструкция тест- ситема Биочек СК-113</v>
      </c>
      <c r="AT499" s="11" t="s">
        <v>4823</v>
      </c>
      <c r="AU499" s="11" t="s">
        <v>4823</v>
      </c>
      <c r="AV499" s="150" t="s">
        <v>2673</v>
      </c>
      <c r="AW499" s="11" t="s">
        <v>4824</v>
      </c>
      <c r="AX499" s="150" t="s">
        <v>941</v>
      </c>
      <c r="AY499" s="150" t="s">
        <v>2057</v>
      </c>
      <c r="AZ499" s="150">
        <v>153</v>
      </c>
      <c r="BA499" s="150">
        <v>40</v>
      </c>
      <c r="BB499" s="150"/>
      <c r="BC499" s="150" t="s">
        <v>4987</v>
      </c>
      <c r="BD499" s="150"/>
      <c r="BE499" s="150"/>
    </row>
    <row r="500" spans="1:57" s="4" customFormat="1" x14ac:dyDescent="0.25">
      <c r="A500" s="4" t="str">
        <f t="shared" si="11"/>
        <v>С/94IBV (BioChek) инфекционный бронхит уровень антител</v>
      </c>
      <c r="B500" s="4" t="str">
        <f>IF(E500="","",INDEX(Лаборатории!A:A,MATCH('Производственный контроль'!E500,Лаборатории!B:B,0)))</f>
        <v xml:space="preserve">КУРИНОЕ ЦАРСТВО АО </v>
      </c>
      <c r="C500" s="4" t="str">
        <f>IF(E500="","",VLOOKUP(E500,Лаборатории!B:D,3,0))</f>
        <v>U377_CHL</v>
      </c>
      <c r="D500" s="154">
        <v>45673</v>
      </c>
      <c r="E500" s="150" t="s">
        <v>793</v>
      </c>
      <c r="F500" s="150" t="s">
        <v>544</v>
      </c>
      <c r="G500" s="150" t="s">
        <v>603</v>
      </c>
      <c r="H500" s="150" t="s">
        <v>262</v>
      </c>
      <c r="I500" s="150" t="s">
        <v>3416</v>
      </c>
      <c r="J500" s="4" t="str">
        <f>IF(L500="","",VLOOKUP(L500,Продукция!B:D,3,0))</f>
        <v>Биологический_материал</v>
      </c>
      <c r="K500" s="4" t="str">
        <f>IF(L500="","",VLOOKUP(L500,Продукция!B:C,2,0))</f>
        <v>Сыворотка крови</v>
      </c>
      <c r="L500" s="155" t="s">
        <v>302</v>
      </c>
      <c r="M500" s="4">
        <f>IF(L500="","",VLOOKUP(L500,Продукция!B:L,11,0))</f>
        <v>0</v>
      </c>
      <c r="N500" s="150" t="s">
        <v>873</v>
      </c>
      <c r="O500" s="150"/>
      <c r="P500" s="150" t="s">
        <v>340</v>
      </c>
      <c r="Q500" s="150" t="s">
        <v>854</v>
      </c>
      <c r="R500" s="160" t="s">
        <v>4966</v>
      </c>
      <c r="S500" s="150">
        <v>18</v>
      </c>
      <c r="T500" s="150" t="s">
        <v>4986</v>
      </c>
      <c r="U500" s="150"/>
      <c r="V500" s="156">
        <v>45668</v>
      </c>
      <c r="W500" s="156"/>
      <c r="X500" s="157"/>
      <c r="Y500" s="150"/>
      <c r="Z500" s="150" t="s">
        <v>4823</v>
      </c>
      <c r="AA500" s="158">
        <v>0.55902777777777779</v>
      </c>
      <c r="AB500" s="4" t="str">
        <f>IF(L500="","",VLOOKUP(L500&amp;I500,Продукция!A:I,9,0))</f>
        <v>рекомендация производителя набора</v>
      </c>
      <c r="AC500" s="156">
        <v>45681</v>
      </c>
      <c r="AD500" s="150" t="s">
        <v>2673</v>
      </c>
      <c r="AE500" s="11" t="s">
        <v>4823</v>
      </c>
      <c r="AF500" s="4" t="str">
        <f>IF(AD500="","",VLOOKUP(AD500,'Сотрудники и ссылки'!A:B,2,0))</f>
        <v>Серолог</v>
      </c>
      <c r="AG500" s="4">
        <f>IF(AD500="","",VLOOKUP(AD500,'Сотрудники и ссылки'!A:C,3,0))</f>
        <v>20001771</v>
      </c>
      <c r="AH500" s="150" t="s">
        <v>2673</v>
      </c>
      <c r="AI500" s="4" t="str">
        <f>IF(AH500="","",VLOOKUP(AH500,'Сотрудники и ссылки'!A:B,2,0))</f>
        <v>Серолог</v>
      </c>
      <c r="AJ500" s="4">
        <f>IF(AH500="","",VLOOKUP(AH500,'Сотрудники и ссылки'!A:C,3,0))</f>
        <v>20001771</v>
      </c>
      <c r="AK500" s="156">
        <v>45681</v>
      </c>
      <c r="AL500" s="159">
        <f>IF(AK500="","",AK500+VLOOKUP(I500,'Вид исследования'!B:E,4,0))</f>
        <v>45682</v>
      </c>
      <c r="AM500" s="159">
        <f>IF(AK500="","",AK500+VLOOKUP(I500,'Вид исследования'!B:F,5,0))</f>
        <v>45682</v>
      </c>
      <c r="AN500" s="156">
        <v>45681</v>
      </c>
      <c r="AO500" s="150"/>
      <c r="AP500" s="150" t="s">
        <v>189</v>
      </c>
      <c r="AQ500" s="4" t="str">
        <f>IFERROR(IF(L500="","",VLOOKUP(L500&amp;I500,Продукция!A:K,11,0)),"обратитесь к админ справочника")</f>
        <v>согласно рекомендациям производителя теста</v>
      </c>
      <c r="AR500" s="11" t="s">
        <v>4823</v>
      </c>
      <c r="AS500" s="4" t="str">
        <f>IFERROR(IF(L500="","",VLOOKUP(L500&amp;I500,Продукция!A:J,10,0)),"обратитесь к админ справочника")</f>
        <v>инструкция тест- ситема Биочек СК-119</v>
      </c>
      <c r="AT500" s="11" t="s">
        <v>4823</v>
      </c>
      <c r="AU500" s="11" t="s">
        <v>4823</v>
      </c>
      <c r="AV500" s="150" t="s">
        <v>2673</v>
      </c>
      <c r="AW500" s="11" t="s">
        <v>4824</v>
      </c>
      <c r="AX500" s="150" t="s">
        <v>941</v>
      </c>
      <c r="AY500" s="150" t="s">
        <v>2049</v>
      </c>
      <c r="AZ500" s="150">
        <v>153</v>
      </c>
      <c r="BA500" s="150">
        <v>40</v>
      </c>
      <c r="BB500" s="150"/>
      <c r="BC500" s="150" t="s">
        <v>4987</v>
      </c>
      <c r="BD500" s="150"/>
      <c r="BE500" s="150"/>
    </row>
    <row r="501" spans="1:57" s="4" customFormat="1" x14ac:dyDescent="0.25">
      <c r="A501" s="4" t="str">
        <f t="shared" si="11"/>
        <v>С/94IBV (BioChek) инфекционный бронхит уровень антител</v>
      </c>
      <c r="B501" s="4" t="str">
        <f>IF(E501="","",INDEX(Лаборатории!A:A,MATCH('Производственный контроль'!E501,Лаборатории!B:B,0)))</f>
        <v xml:space="preserve">КУРИНОЕ ЦАРСТВО АО </v>
      </c>
      <c r="C501" s="4" t="str">
        <f>IF(E501="","",VLOOKUP(E501,Лаборатории!B:D,3,0))</f>
        <v>U377_CHL</v>
      </c>
      <c r="D501" s="154">
        <v>45673</v>
      </c>
      <c r="E501" s="150" t="s">
        <v>793</v>
      </c>
      <c r="F501" s="150" t="s">
        <v>544</v>
      </c>
      <c r="G501" s="150" t="s">
        <v>603</v>
      </c>
      <c r="H501" s="150" t="s">
        <v>262</v>
      </c>
      <c r="I501" s="150" t="s">
        <v>3416</v>
      </c>
      <c r="J501" s="4" t="str">
        <f>IF(L501="","",VLOOKUP(L501,Продукция!B:D,3,0))</f>
        <v>Биологический_материал</v>
      </c>
      <c r="K501" s="4" t="str">
        <f>IF(L501="","",VLOOKUP(L501,Продукция!B:C,2,0))</f>
        <v>Сыворотка крови</v>
      </c>
      <c r="L501" s="155" t="s">
        <v>302</v>
      </c>
      <c r="M501" s="4">
        <f>IF(L501="","",VLOOKUP(L501,Продукция!B:L,11,0))</f>
        <v>0</v>
      </c>
      <c r="N501" s="150" t="s">
        <v>873</v>
      </c>
      <c r="O501" s="150"/>
      <c r="P501" s="150" t="s">
        <v>340</v>
      </c>
      <c r="Q501" s="150" t="s">
        <v>854</v>
      </c>
      <c r="R501" s="160" t="s">
        <v>4976</v>
      </c>
      <c r="S501" s="150">
        <v>18</v>
      </c>
      <c r="T501" s="150" t="s">
        <v>4986</v>
      </c>
      <c r="U501" s="150"/>
      <c r="V501" s="156">
        <v>45670</v>
      </c>
      <c r="W501" s="156"/>
      <c r="X501" s="157"/>
      <c r="Y501" s="150"/>
      <c r="Z501" s="150" t="s">
        <v>4823</v>
      </c>
      <c r="AA501" s="158">
        <v>0.55902777777777779</v>
      </c>
      <c r="AB501" s="4" t="str">
        <f>IF(L501="","",VLOOKUP(L501&amp;I501,Продукция!A:I,9,0))</f>
        <v>рекомендация производителя набора</v>
      </c>
      <c r="AC501" s="156">
        <v>45681</v>
      </c>
      <c r="AD501" s="150" t="s">
        <v>2673</v>
      </c>
      <c r="AE501" s="11" t="s">
        <v>4823</v>
      </c>
      <c r="AF501" s="4" t="str">
        <f>IF(AD501="","",VLOOKUP(AD501,'Сотрудники и ссылки'!A:B,2,0))</f>
        <v>Серолог</v>
      </c>
      <c r="AG501" s="4">
        <f>IF(AD501="","",VLOOKUP(AD501,'Сотрудники и ссылки'!A:C,3,0))</f>
        <v>20001771</v>
      </c>
      <c r="AH501" s="150" t="s">
        <v>2673</v>
      </c>
      <c r="AI501" s="4" t="str">
        <f>IF(AH501="","",VLOOKUP(AH501,'Сотрудники и ссылки'!A:B,2,0))</f>
        <v>Серолог</v>
      </c>
      <c r="AJ501" s="4">
        <f>IF(AH501="","",VLOOKUP(AH501,'Сотрудники и ссылки'!A:C,3,0))</f>
        <v>20001771</v>
      </c>
      <c r="AK501" s="156">
        <v>45681</v>
      </c>
      <c r="AL501" s="159">
        <f>IF(AK501="","",AK501+VLOOKUP(I501,'Вид исследования'!B:E,4,0))</f>
        <v>45682</v>
      </c>
      <c r="AM501" s="159">
        <f>IF(AK501="","",AK501+VLOOKUP(I501,'Вид исследования'!B:F,5,0))</f>
        <v>45682</v>
      </c>
      <c r="AN501" s="156">
        <v>45681</v>
      </c>
      <c r="AO501" s="150"/>
      <c r="AP501" s="150" t="s">
        <v>189</v>
      </c>
      <c r="AQ501" s="4" t="str">
        <f>IFERROR(IF(L501="","",VLOOKUP(L501&amp;I501,Продукция!A:K,11,0)),"обратитесь к админ справочника")</f>
        <v>согласно рекомендациям производителя теста</v>
      </c>
      <c r="AR501" s="11" t="s">
        <v>4823</v>
      </c>
      <c r="AS501" s="4" t="str">
        <f>IFERROR(IF(L501="","",VLOOKUP(L501&amp;I501,Продукция!A:J,10,0)),"обратитесь к админ справочника")</f>
        <v>инструкция тест- ситема Биочек СК-119</v>
      </c>
      <c r="AT501" s="11" t="s">
        <v>4823</v>
      </c>
      <c r="AU501" s="11" t="s">
        <v>4823</v>
      </c>
      <c r="AV501" s="150" t="s">
        <v>2673</v>
      </c>
      <c r="AW501" s="11" t="s">
        <v>4824</v>
      </c>
      <c r="AX501" s="150" t="s">
        <v>941</v>
      </c>
      <c r="AY501" s="150" t="s">
        <v>2059</v>
      </c>
      <c r="AZ501" s="150">
        <v>153</v>
      </c>
      <c r="BA501" s="150">
        <v>40</v>
      </c>
      <c r="BB501" s="150"/>
      <c r="BC501" s="150" t="s">
        <v>4987</v>
      </c>
      <c r="BD501" s="150"/>
      <c r="BE501" s="150"/>
    </row>
    <row r="502" spans="1:57" s="4" customFormat="1" x14ac:dyDescent="0.25">
      <c r="A502" s="4" t="str">
        <f t="shared" si="11"/>
        <v>С/94IBV (BioChek) инфекционный бронхит уровень антител</v>
      </c>
      <c r="B502" s="4" t="str">
        <f>IF(E502="","",INDEX(Лаборатории!A:A,MATCH('Производственный контроль'!E502,Лаборатории!B:B,0)))</f>
        <v xml:space="preserve">КУРИНОЕ ЦАРСТВО АО </v>
      </c>
      <c r="C502" s="4" t="str">
        <f>IF(E502="","",VLOOKUP(E502,Лаборатории!B:D,3,0))</f>
        <v>U377_CHL</v>
      </c>
      <c r="D502" s="154">
        <v>45673</v>
      </c>
      <c r="E502" s="150" t="s">
        <v>793</v>
      </c>
      <c r="F502" s="150" t="s">
        <v>544</v>
      </c>
      <c r="G502" s="150" t="s">
        <v>603</v>
      </c>
      <c r="H502" s="150" t="s">
        <v>262</v>
      </c>
      <c r="I502" s="150" t="s">
        <v>3416</v>
      </c>
      <c r="J502" s="4" t="str">
        <f>IF(L502="","",VLOOKUP(L502,Продукция!B:D,3,0))</f>
        <v>Биологический_материал</v>
      </c>
      <c r="K502" s="4" t="str">
        <f>IF(L502="","",VLOOKUP(L502,Продукция!B:C,2,0))</f>
        <v>Сыворотка крови</v>
      </c>
      <c r="L502" s="155" t="s">
        <v>302</v>
      </c>
      <c r="M502" s="4">
        <f>IF(L502="","",VLOOKUP(L502,Продукция!B:L,11,0))</f>
        <v>0</v>
      </c>
      <c r="N502" s="150" t="s">
        <v>873</v>
      </c>
      <c r="O502" s="150"/>
      <c r="P502" s="150" t="s">
        <v>340</v>
      </c>
      <c r="Q502" s="150" t="s">
        <v>854</v>
      </c>
      <c r="R502" s="160" t="s">
        <v>4985</v>
      </c>
      <c r="S502" s="150">
        <v>18</v>
      </c>
      <c r="T502" s="150" t="s">
        <v>4986</v>
      </c>
      <c r="U502" s="150"/>
      <c r="V502" s="156">
        <v>45672</v>
      </c>
      <c r="W502" s="156"/>
      <c r="X502" s="157"/>
      <c r="Y502" s="150"/>
      <c r="Z502" s="150" t="s">
        <v>4823</v>
      </c>
      <c r="AA502" s="158">
        <v>0.55902777777777779</v>
      </c>
      <c r="AB502" s="4" t="str">
        <f>IF(L502="","",VLOOKUP(L502&amp;I502,Продукция!A:I,9,0))</f>
        <v>рекомендация производителя набора</v>
      </c>
      <c r="AC502" s="156">
        <v>45681</v>
      </c>
      <c r="AD502" s="150" t="s">
        <v>2673</v>
      </c>
      <c r="AE502" s="11" t="s">
        <v>4823</v>
      </c>
      <c r="AF502" s="4" t="str">
        <f>IF(AD502="","",VLOOKUP(AD502,'Сотрудники и ссылки'!A:B,2,0))</f>
        <v>Серолог</v>
      </c>
      <c r="AG502" s="4">
        <f>IF(AD502="","",VLOOKUP(AD502,'Сотрудники и ссылки'!A:C,3,0))</f>
        <v>20001771</v>
      </c>
      <c r="AH502" s="150" t="s">
        <v>2673</v>
      </c>
      <c r="AI502" s="4" t="str">
        <f>IF(AH502="","",VLOOKUP(AH502,'Сотрудники и ссылки'!A:B,2,0))</f>
        <v>Серолог</v>
      </c>
      <c r="AJ502" s="4">
        <f>IF(AH502="","",VLOOKUP(AH502,'Сотрудники и ссылки'!A:C,3,0))</f>
        <v>20001771</v>
      </c>
      <c r="AK502" s="156">
        <v>45681</v>
      </c>
      <c r="AL502" s="159">
        <f>IF(AK502="","",AK502+VLOOKUP(I502,'Вид исследования'!B:E,4,0))</f>
        <v>45682</v>
      </c>
      <c r="AM502" s="159">
        <f>IF(AK502="","",AK502+VLOOKUP(I502,'Вид исследования'!B:F,5,0))</f>
        <v>45682</v>
      </c>
      <c r="AN502" s="156">
        <v>45681</v>
      </c>
      <c r="AO502" s="150"/>
      <c r="AP502" s="150" t="s">
        <v>189</v>
      </c>
      <c r="AQ502" s="4" t="str">
        <f>IFERROR(IF(L502="","",VLOOKUP(L502&amp;I502,Продукция!A:K,11,0)),"обратитесь к админ справочника")</f>
        <v>согласно рекомендациям производителя теста</v>
      </c>
      <c r="AR502" s="11" t="s">
        <v>4823</v>
      </c>
      <c r="AS502" s="4" t="str">
        <f>IFERROR(IF(L502="","",VLOOKUP(L502&amp;I502,Продукция!A:J,10,0)),"обратитесь к админ справочника")</f>
        <v>инструкция тест- ситема Биочек СК-119</v>
      </c>
      <c r="AT502" s="11" t="s">
        <v>4823</v>
      </c>
      <c r="AU502" s="11" t="s">
        <v>4823</v>
      </c>
      <c r="AV502" s="150" t="s">
        <v>2673</v>
      </c>
      <c r="AW502" s="11" t="s">
        <v>4824</v>
      </c>
      <c r="AX502" s="150" t="s">
        <v>941</v>
      </c>
      <c r="AY502" s="150" t="s">
        <v>2057</v>
      </c>
      <c r="AZ502" s="150">
        <v>153</v>
      </c>
      <c r="BA502" s="150">
        <v>40</v>
      </c>
      <c r="BB502" s="150"/>
      <c r="BC502" s="150" t="s">
        <v>4987</v>
      </c>
      <c r="BD502" s="150"/>
      <c r="BE502" s="150"/>
    </row>
    <row r="503" spans="1:57" s="4" customFormat="1" x14ac:dyDescent="0.25">
      <c r="A503" s="4" t="str">
        <f t="shared" si="11"/>
        <v>С/94NDV (BioChek) болезнь Ньюкасла уровень антител</v>
      </c>
      <c r="B503" s="4" t="str">
        <f>IF(E503="","",INDEX(Лаборатории!A:A,MATCH('Производственный контроль'!E503,Лаборатории!B:B,0)))</f>
        <v xml:space="preserve">КУРИНОЕ ЦАРСТВО АО </v>
      </c>
      <c r="C503" s="4" t="str">
        <f>IF(E503="","",VLOOKUP(E503,Лаборатории!B:D,3,0))</f>
        <v>U377_CHL</v>
      </c>
      <c r="D503" s="154">
        <v>45673</v>
      </c>
      <c r="E503" s="150" t="s">
        <v>793</v>
      </c>
      <c r="F503" s="150" t="s">
        <v>544</v>
      </c>
      <c r="G503" s="150" t="s">
        <v>603</v>
      </c>
      <c r="H503" s="150" t="s">
        <v>262</v>
      </c>
      <c r="I503" s="150" t="s">
        <v>3424</v>
      </c>
      <c r="J503" s="4" t="str">
        <f>IF(L503="","",VLOOKUP(L503,Продукция!B:D,3,0))</f>
        <v>Биологический_материал</v>
      </c>
      <c r="K503" s="4" t="str">
        <f>IF(L503="","",VLOOKUP(L503,Продукция!B:C,2,0))</f>
        <v>Сыворотка крови</v>
      </c>
      <c r="L503" s="155" t="s">
        <v>302</v>
      </c>
      <c r="M503" s="4">
        <f>IF(L503="","",VLOOKUP(L503,Продукция!B:L,11,0))</f>
        <v>0</v>
      </c>
      <c r="N503" s="150" t="s">
        <v>873</v>
      </c>
      <c r="O503" s="150"/>
      <c r="P503" s="150" t="s">
        <v>340</v>
      </c>
      <c r="Q503" s="150" t="s">
        <v>854</v>
      </c>
      <c r="R503" s="160" t="s">
        <v>4966</v>
      </c>
      <c r="S503" s="150">
        <v>18</v>
      </c>
      <c r="T503" s="150" t="s">
        <v>4986</v>
      </c>
      <c r="U503" s="150"/>
      <c r="V503" s="156">
        <v>45668</v>
      </c>
      <c r="W503" s="156"/>
      <c r="X503" s="157"/>
      <c r="Y503" s="150"/>
      <c r="Z503" s="150" t="s">
        <v>4823</v>
      </c>
      <c r="AA503" s="158">
        <v>0.55902777777777779</v>
      </c>
      <c r="AB503" s="4" t="str">
        <f>IF(L503="","",VLOOKUP(L503&amp;I503,Продукция!A:I,9,0))</f>
        <v>рекомендация производителя набора</v>
      </c>
      <c r="AC503" s="156">
        <v>45681</v>
      </c>
      <c r="AD503" s="150" t="s">
        <v>2673</v>
      </c>
      <c r="AE503" s="11" t="s">
        <v>4823</v>
      </c>
      <c r="AF503" s="4" t="str">
        <f>IF(AD503="","",VLOOKUP(AD503,'Сотрудники и ссылки'!A:B,2,0))</f>
        <v>Серолог</v>
      </c>
      <c r="AG503" s="4">
        <f>IF(AD503="","",VLOOKUP(AD503,'Сотрудники и ссылки'!A:C,3,0))</f>
        <v>20001771</v>
      </c>
      <c r="AH503" s="150" t="s">
        <v>2673</v>
      </c>
      <c r="AI503" s="4" t="str">
        <f>IF(AH503="","",VLOOKUP(AH503,'Сотрудники и ссылки'!A:B,2,0))</f>
        <v>Серолог</v>
      </c>
      <c r="AJ503" s="4">
        <f>IF(AH503="","",VLOOKUP(AH503,'Сотрудники и ссылки'!A:C,3,0))</f>
        <v>20001771</v>
      </c>
      <c r="AK503" s="156">
        <v>45681</v>
      </c>
      <c r="AL503" s="159">
        <f>IF(AK503="","",AK503+VLOOKUP(I503,'Вид исследования'!B:E,4,0))</f>
        <v>45682</v>
      </c>
      <c r="AM503" s="159">
        <f>IF(AK503="","",AK503+VLOOKUP(I503,'Вид исследования'!B:F,5,0))</f>
        <v>45682</v>
      </c>
      <c r="AN503" s="156">
        <v>45681</v>
      </c>
      <c r="AO503" s="150"/>
      <c r="AP503" s="150" t="s">
        <v>189</v>
      </c>
      <c r="AQ503" s="4" t="str">
        <f>IFERROR(IF(L503="","",VLOOKUP(L503&amp;I503,Продукция!A:K,11,0)),"обратитесь к админ справочника")</f>
        <v>согласно рекомендациям производителя теста</v>
      </c>
      <c r="AR503" s="11" t="s">
        <v>4823</v>
      </c>
      <c r="AS503" s="4" t="str">
        <f>IFERROR(IF(L503="","",VLOOKUP(L503&amp;I503,Продукция!A:J,10,0)),"обратитесь к админ справочника")</f>
        <v>инструкция тест- ситема Биочек СК -116</v>
      </c>
      <c r="AT503" s="11" t="s">
        <v>4823</v>
      </c>
      <c r="AU503" s="11" t="s">
        <v>4823</v>
      </c>
      <c r="AV503" s="150" t="s">
        <v>2673</v>
      </c>
      <c r="AW503" s="11" t="s">
        <v>4824</v>
      </c>
      <c r="AX503" s="150" t="s">
        <v>941</v>
      </c>
      <c r="AY503" s="150" t="s">
        <v>2049</v>
      </c>
      <c r="AZ503" s="150">
        <v>153</v>
      </c>
      <c r="BA503" s="150">
        <v>40</v>
      </c>
      <c r="BB503" s="150"/>
      <c r="BC503" s="150" t="s">
        <v>4987</v>
      </c>
      <c r="BD503" s="150"/>
      <c r="BE503" s="150"/>
    </row>
    <row r="504" spans="1:57" s="4" customFormat="1" x14ac:dyDescent="0.25">
      <c r="A504" s="4" t="str">
        <f t="shared" si="11"/>
        <v>С/94NDV (BioChek) болезнь Ньюкасла уровень антител</v>
      </c>
      <c r="B504" s="4" t="str">
        <f>IF(E504="","",INDEX(Лаборатории!A:A,MATCH('Производственный контроль'!E504,Лаборатории!B:B,0)))</f>
        <v xml:space="preserve">КУРИНОЕ ЦАРСТВО АО </v>
      </c>
      <c r="C504" s="4" t="str">
        <f>IF(E504="","",VLOOKUP(E504,Лаборатории!B:D,3,0))</f>
        <v>U377_CHL</v>
      </c>
      <c r="D504" s="154">
        <v>45673</v>
      </c>
      <c r="E504" s="150" t="s">
        <v>793</v>
      </c>
      <c r="F504" s="150" t="s">
        <v>544</v>
      </c>
      <c r="G504" s="150" t="s">
        <v>603</v>
      </c>
      <c r="H504" s="150" t="s">
        <v>262</v>
      </c>
      <c r="I504" s="150" t="s">
        <v>3424</v>
      </c>
      <c r="J504" s="4" t="str">
        <f>IF(L504="","",VLOOKUP(L504,Продукция!B:D,3,0))</f>
        <v>Биологический_материал</v>
      </c>
      <c r="K504" s="4" t="str">
        <f>IF(L504="","",VLOOKUP(L504,Продукция!B:C,2,0))</f>
        <v>Сыворотка крови</v>
      </c>
      <c r="L504" s="155" t="s">
        <v>302</v>
      </c>
      <c r="M504" s="4">
        <f>IF(L504="","",VLOOKUP(L504,Продукция!B:L,11,0))</f>
        <v>0</v>
      </c>
      <c r="N504" s="150" t="s">
        <v>873</v>
      </c>
      <c r="O504" s="150"/>
      <c r="P504" s="150" t="s">
        <v>340</v>
      </c>
      <c r="Q504" s="150" t="s">
        <v>854</v>
      </c>
      <c r="R504" s="160" t="s">
        <v>4976</v>
      </c>
      <c r="S504" s="150">
        <v>18</v>
      </c>
      <c r="T504" s="150" t="s">
        <v>4986</v>
      </c>
      <c r="U504" s="150"/>
      <c r="V504" s="156">
        <v>45670</v>
      </c>
      <c r="W504" s="156"/>
      <c r="X504" s="157"/>
      <c r="Y504" s="150"/>
      <c r="Z504" s="150" t="s">
        <v>4823</v>
      </c>
      <c r="AA504" s="158">
        <v>0.55902777777777779</v>
      </c>
      <c r="AB504" s="4" t="str">
        <f>IF(L504="","",VLOOKUP(L504&amp;I504,Продукция!A:I,9,0))</f>
        <v>рекомендация производителя набора</v>
      </c>
      <c r="AC504" s="156">
        <v>45681</v>
      </c>
      <c r="AD504" s="150" t="s">
        <v>2673</v>
      </c>
      <c r="AE504" s="11" t="s">
        <v>4823</v>
      </c>
      <c r="AF504" s="4" t="str">
        <f>IF(AD504="","",VLOOKUP(AD504,'Сотрудники и ссылки'!A:B,2,0))</f>
        <v>Серолог</v>
      </c>
      <c r="AG504" s="4">
        <f>IF(AD504="","",VLOOKUP(AD504,'Сотрудники и ссылки'!A:C,3,0))</f>
        <v>20001771</v>
      </c>
      <c r="AH504" s="150" t="s">
        <v>2673</v>
      </c>
      <c r="AI504" s="4" t="str">
        <f>IF(AH504="","",VLOOKUP(AH504,'Сотрудники и ссылки'!A:B,2,0))</f>
        <v>Серолог</v>
      </c>
      <c r="AJ504" s="4">
        <f>IF(AH504="","",VLOOKUP(AH504,'Сотрудники и ссылки'!A:C,3,0))</f>
        <v>20001771</v>
      </c>
      <c r="AK504" s="156">
        <v>45681</v>
      </c>
      <c r="AL504" s="159">
        <f>IF(AK504="","",AK504+VLOOKUP(I504,'Вид исследования'!B:E,4,0))</f>
        <v>45682</v>
      </c>
      <c r="AM504" s="159">
        <f>IF(AK504="","",AK504+VLOOKUP(I504,'Вид исследования'!B:F,5,0))</f>
        <v>45682</v>
      </c>
      <c r="AN504" s="156">
        <v>45681</v>
      </c>
      <c r="AO504" s="150"/>
      <c r="AP504" s="150" t="s">
        <v>189</v>
      </c>
      <c r="AQ504" s="4" t="str">
        <f>IFERROR(IF(L504="","",VLOOKUP(L504&amp;I504,Продукция!A:K,11,0)),"обратитесь к админ справочника")</f>
        <v>согласно рекомендациям производителя теста</v>
      </c>
      <c r="AR504" s="11" t="s">
        <v>4823</v>
      </c>
      <c r="AS504" s="4" t="str">
        <f>IFERROR(IF(L504="","",VLOOKUP(L504&amp;I504,Продукция!A:J,10,0)),"обратитесь к админ справочника")</f>
        <v>инструкция тест- ситема Биочек СК -116</v>
      </c>
      <c r="AT504" s="11" t="s">
        <v>4823</v>
      </c>
      <c r="AU504" s="11" t="s">
        <v>4823</v>
      </c>
      <c r="AV504" s="150" t="s">
        <v>2673</v>
      </c>
      <c r="AW504" s="11" t="s">
        <v>4824</v>
      </c>
      <c r="AX504" s="150" t="s">
        <v>941</v>
      </c>
      <c r="AY504" s="150" t="s">
        <v>2059</v>
      </c>
      <c r="AZ504" s="150">
        <v>153</v>
      </c>
      <c r="BA504" s="150">
        <v>40</v>
      </c>
      <c r="BB504" s="150"/>
      <c r="BC504" s="150" t="s">
        <v>4987</v>
      </c>
      <c r="BD504" s="150"/>
      <c r="BE504" s="150"/>
    </row>
    <row r="505" spans="1:57" s="4" customFormat="1" x14ac:dyDescent="0.25">
      <c r="A505" s="4" t="str">
        <f t="shared" si="11"/>
        <v>С/94NDV (BioChek) болезнь Ньюкасла уровень антител</v>
      </c>
      <c r="B505" s="4" t="str">
        <f>IF(E505="","",INDEX(Лаборатории!A:A,MATCH('Производственный контроль'!E505,Лаборатории!B:B,0)))</f>
        <v xml:space="preserve">КУРИНОЕ ЦАРСТВО АО </v>
      </c>
      <c r="C505" s="4" t="str">
        <f>IF(E505="","",VLOOKUP(E505,Лаборатории!B:D,3,0))</f>
        <v>U377_CHL</v>
      </c>
      <c r="D505" s="154">
        <v>45673</v>
      </c>
      <c r="E505" s="150" t="s">
        <v>793</v>
      </c>
      <c r="F505" s="150" t="s">
        <v>544</v>
      </c>
      <c r="G505" s="150" t="s">
        <v>603</v>
      </c>
      <c r="H505" s="150" t="s">
        <v>262</v>
      </c>
      <c r="I505" s="150" t="s">
        <v>3424</v>
      </c>
      <c r="J505" s="4" t="str">
        <f>IF(L505="","",VLOOKUP(L505,Продукция!B:D,3,0))</f>
        <v>Биологический_материал</v>
      </c>
      <c r="K505" s="4" t="str">
        <f>IF(L505="","",VLOOKUP(L505,Продукция!B:C,2,0))</f>
        <v>Сыворотка крови</v>
      </c>
      <c r="L505" s="155" t="s">
        <v>302</v>
      </c>
      <c r="M505" s="4">
        <f>IF(L505="","",VLOOKUP(L505,Продукция!B:L,11,0))</f>
        <v>0</v>
      </c>
      <c r="N505" s="150" t="s">
        <v>873</v>
      </c>
      <c r="O505" s="150"/>
      <c r="P505" s="150" t="s">
        <v>340</v>
      </c>
      <c r="Q505" s="150" t="s">
        <v>854</v>
      </c>
      <c r="R505" s="160" t="s">
        <v>4985</v>
      </c>
      <c r="S505" s="150">
        <v>18</v>
      </c>
      <c r="T505" s="150" t="s">
        <v>4986</v>
      </c>
      <c r="U505" s="150"/>
      <c r="V505" s="156">
        <v>45672</v>
      </c>
      <c r="W505" s="156"/>
      <c r="X505" s="157"/>
      <c r="Y505" s="150"/>
      <c r="Z505" s="150" t="s">
        <v>4823</v>
      </c>
      <c r="AA505" s="158">
        <v>0.55902777777777779</v>
      </c>
      <c r="AB505" s="4" t="str">
        <f>IF(L505="","",VLOOKUP(L505&amp;I505,Продукция!A:I,9,0))</f>
        <v>рекомендация производителя набора</v>
      </c>
      <c r="AC505" s="156">
        <v>45681</v>
      </c>
      <c r="AD505" s="150" t="s">
        <v>2673</v>
      </c>
      <c r="AE505" s="11" t="s">
        <v>4823</v>
      </c>
      <c r="AF505" s="4" t="str">
        <f>IF(AD505="","",VLOOKUP(AD505,'Сотрудники и ссылки'!A:B,2,0))</f>
        <v>Серолог</v>
      </c>
      <c r="AG505" s="4">
        <f>IF(AD505="","",VLOOKUP(AD505,'Сотрудники и ссылки'!A:C,3,0))</f>
        <v>20001771</v>
      </c>
      <c r="AH505" s="150" t="s">
        <v>2673</v>
      </c>
      <c r="AI505" s="4" t="str">
        <f>IF(AH505="","",VLOOKUP(AH505,'Сотрудники и ссылки'!A:B,2,0))</f>
        <v>Серолог</v>
      </c>
      <c r="AJ505" s="4">
        <f>IF(AH505="","",VLOOKUP(AH505,'Сотрудники и ссылки'!A:C,3,0))</f>
        <v>20001771</v>
      </c>
      <c r="AK505" s="156">
        <v>45681</v>
      </c>
      <c r="AL505" s="159">
        <f>IF(AK505="","",AK505+VLOOKUP(I505,'Вид исследования'!B:E,4,0))</f>
        <v>45682</v>
      </c>
      <c r="AM505" s="159">
        <f>IF(AK505="","",AK505+VLOOKUP(I505,'Вид исследования'!B:F,5,0))</f>
        <v>45682</v>
      </c>
      <c r="AN505" s="156">
        <v>45681</v>
      </c>
      <c r="AO505" s="150"/>
      <c r="AP505" s="150" t="s">
        <v>189</v>
      </c>
      <c r="AQ505" s="4" t="str">
        <f>IFERROR(IF(L505="","",VLOOKUP(L505&amp;I505,Продукция!A:K,11,0)),"обратитесь к админ справочника")</f>
        <v>согласно рекомендациям производителя теста</v>
      </c>
      <c r="AR505" s="11" t="s">
        <v>4823</v>
      </c>
      <c r="AS505" s="4" t="str">
        <f>IFERROR(IF(L505="","",VLOOKUP(L505&amp;I505,Продукция!A:J,10,0)),"обратитесь к админ справочника")</f>
        <v>инструкция тест- ситема Биочек СК -116</v>
      </c>
      <c r="AT505" s="11" t="s">
        <v>4823</v>
      </c>
      <c r="AU505" s="11" t="s">
        <v>4823</v>
      </c>
      <c r="AV505" s="150" t="s">
        <v>2673</v>
      </c>
      <c r="AW505" s="11" t="s">
        <v>4824</v>
      </c>
      <c r="AX505" s="150" t="s">
        <v>941</v>
      </c>
      <c r="AY505" s="150" t="s">
        <v>2057</v>
      </c>
      <c r="AZ505" s="150">
        <v>153</v>
      </c>
      <c r="BA505" s="150">
        <v>40</v>
      </c>
      <c r="BB505" s="150"/>
      <c r="BC505" s="150" t="s">
        <v>4987</v>
      </c>
      <c r="BD505" s="150"/>
      <c r="BE505" s="150"/>
    </row>
    <row r="506" spans="1:57" s="4" customFormat="1" x14ac:dyDescent="0.25">
      <c r="A506" s="4" t="str">
        <f t="shared" si="11"/>
        <v>С/94REO (BioChek) реовирус уровень антител</v>
      </c>
      <c r="B506" s="4" t="str">
        <f>IF(E506="","",INDEX(Лаборатории!A:A,MATCH('Производственный контроль'!E506,Лаборатории!B:B,0)))</f>
        <v xml:space="preserve">КУРИНОЕ ЦАРСТВО АО </v>
      </c>
      <c r="C506" s="4" t="str">
        <f>IF(E506="","",VLOOKUP(E506,Лаборатории!B:D,3,0))</f>
        <v>U377_CHL</v>
      </c>
      <c r="D506" s="154">
        <v>45673</v>
      </c>
      <c r="E506" s="150" t="s">
        <v>793</v>
      </c>
      <c r="F506" s="150" t="s">
        <v>544</v>
      </c>
      <c r="G506" s="150" t="s">
        <v>603</v>
      </c>
      <c r="H506" s="150" t="s">
        <v>262</v>
      </c>
      <c r="I506" s="150" t="s">
        <v>3426</v>
      </c>
      <c r="J506" s="4" t="str">
        <f>IF(L506="","",VLOOKUP(L506,Продукция!B:D,3,0))</f>
        <v>Биологический_материал</v>
      </c>
      <c r="K506" s="4" t="str">
        <f>IF(L506="","",VLOOKUP(L506,Продукция!B:C,2,0))</f>
        <v>Сыворотка крови</v>
      </c>
      <c r="L506" s="155" t="s">
        <v>302</v>
      </c>
      <c r="M506" s="4">
        <f>IF(L506="","",VLOOKUP(L506,Продукция!B:L,11,0))</f>
        <v>0</v>
      </c>
      <c r="N506" s="150" t="s">
        <v>873</v>
      </c>
      <c r="O506" s="150"/>
      <c r="P506" s="150" t="s">
        <v>340</v>
      </c>
      <c r="Q506" s="150" t="s">
        <v>854</v>
      </c>
      <c r="R506" s="160" t="s">
        <v>4966</v>
      </c>
      <c r="S506" s="150">
        <v>18</v>
      </c>
      <c r="T506" s="150" t="s">
        <v>4986</v>
      </c>
      <c r="U506" s="150"/>
      <c r="V506" s="156">
        <v>45668</v>
      </c>
      <c r="W506" s="156"/>
      <c r="X506" s="157"/>
      <c r="Y506" s="150"/>
      <c r="Z506" s="150" t="s">
        <v>4823</v>
      </c>
      <c r="AA506" s="158">
        <v>0.55902777777777779</v>
      </c>
      <c r="AB506" s="4" t="str">
        <f>IF(L506="","",VLOOKUP(L506&amp;I506,Продукция!A:I,9,0))</f>
        <v>рекомендация производителя набора</v>
      </c>
      <c r="AC506" s="156">
        <v>45681</v>
      </c>
      <c r="AD506" s="150" t="s">
        <v>2673</v>
      </c>
      <c r="AE506" s="11" t="s">
        <v>4823</v>
      </c>
      <c r="AF506" s="4" t="str">
        <f>IF(AD506="","",VLOOKUP(AD506,'Сотрудники и ссылки'!A:B,2,0))</f>
        <v>Серолог</v>
      </c>
      <c r="AG506" s="4">
        <f>IF(AD506="","",VLOOKUP(AD506,'Сотрудники и ссылки'!A:C,3,0))</f>
        <v>20001771</v>
      </c>
      <c r="AH506" s="150" t="s">
        <v>2673</v>
      </c>
      <c r="AI506" s="4" t="str">
        <f>IF(AH506="","",VLOOKUP(AH506,'Сотрудники и ссылки'!A:B,2,0))</f>
        <v>Серолог</v>
      </c>
      <c r="AJ506" s="4">
        <f>IF(AH506="","",VLOOKUP(AH506,'Сотрудники и ссылки'!A:C,3,0))</f>
        <v>20001771</v>
      </c>
      <c r="AK506" s="156">
        <v>45681</v>
      </c>
      <c r="AL506" s="159">
        <f>IF(AK506="","",AK506+VLOOKUP(I506,'Вид исследования'!B:E,4,0))</f>
        <v>45682</v>
      </c>
      <c r="AM506" s="159">
        <f>IF(AK506="","",AK506+VLOOKUP(I506,'Вид исследования'!B:F,5,0))</f>
        <v>45682</v>
      </c>
      <c r="AN506" s="156">
        <v>45681</v>
      </c>
      <c r="AO506" s="150"/>
      <c r="AP506" s="150" t="s">
        <v>189</v>
      </c>
      <c r="AQ506" s="4" t="str">
        <f>IFERROR(IF(L506="","",VLOOKUP(L506&amp;I506,Продукция!A:K,11,0)),"обратитесь к админ справочника")</f>
        <v>согласно рекомендациям производителя теста</v>
      </c>
      <c r="AR506" s="11" t="s">
        <v>4823</v>
      </c>
      <c r="AS506" s="4" t="str">
        <f>IFERROR(IF(L506="","",VLOOKUP(L506&amp;I506,Продукция!A:J,10,0)),"обратитесь к админ справочника")</f>
        <v>инструкция тест- ситема Биочек СК -110</v>
      </c>
      <c r="AT506" s="11" t="s">
        <v>4823</v>
      </c>
      <c r="AU506" s="11" t="s">
        <v>4823</v>
      </c>
      <c r="AV506" s="150" t="s">
        <v>2673</v>
      </c>
      <c r="AW506" s="11" t="s">
        <v>4824</v>
      </c>
      <c r="AX506" s="150" t="s">
        <v>941</v>
      </c>
      <c r="AY506" s="150" t="s">
        <v>2049</v>
      </c>
      <c r="AZ506" s="150">
        <v>153</v>
      </c>
      <c r="BA506" s="150">
        <v>40</v>
      </c>
      <c r="BB506" s="150"/>
      <c r="BC506" s="150" t="s">
        <v>4987</v>
      </c>
      <c r="BD506" s="150"/>
      <c r="BE506" s="150"/>
    </row>
    <row r="507" spans="1:57" s="4" customFormat="1" x14ac:dyDescent="0.25">
      <c r="A507" s="4" t="str">
        <f t="shared" si="11"/>
        <v>С/94REO (BioChek) реовирус уровень антител</v>
      </c>
      <c r="B507" s="4" t="str">
        <f>IF(E507="","",INDEX(Лаборатории!A:A,MATCH('Производственный контроль'!E507,Лаборатории!B:B,0)))</f>
        <v xml:space="preserve">КУРИНОЕ ЦАРСТВО АО </v>
      </c>
      <c r="C507" s="4" t="str">
        <f>IF(E507="","",VLOOKUP(E507,Лаборатории!B:D,3,0))</f>
        <v>U377_CHL</v>
      </c>
      <c r="D507" s="154">
        <v>45673</v>
      </c>
      <c r="E507" s="150" t="s">
        <v>793</v>
      </c>
      <c r="F507" s="150" t="s">
        <v>544</v>
      </c>
      <c r="G507" s="150" t="s">
        <v>603</v>
      </c>
      <c r="H507" s="150" t="s">
        <v>262</v>
      </c>
      <c r="I507" s="150" t="s">
        <v>3426</v>
      </c>
      <c r="J507" s="4" t="str">
        <f>IF(L507="","",VLOOKUP(L507,Продукция!B:D,3,0))</f>
        <v>Биологический_материал</v>
      </c>
      <c r="K507" s="4" t="str">
        <f>IF(L507="","",VLOOKUP(L507,Продукция!B:C,2,0))</f>
        <v>Сыворотка крови</v>
      </c>
      <c r="L507" s="155" t="s">
        <v>302</v>
      </c>
      <c r="M507" s="4">
        <f>IF(L507="","",VLOOKUP(L507,Продукция!B:L,11,0))</f>
        <v>0</v>
      </c>
      <c r="N507" s="150" t="s">
        <v>873</v>
      </c>
      <c r="O507" s="150"/>
      <c r="P507" s="150" t="s">
        <v>340</v>
      </c>
      <c r="Q507" s="150" t="s">
        <v>854</v>
      </c>
      <c r="R507" s="160" t="s">
        <v>4976</v>
      </c>
      <c r="S507" s="150">
        <v>18</v>
      </c>
      <c r="T507" s="150" t="s">
        <v>4986</v>
      </c>
      <c r="U507" s="150"/>
      <c r="V507" s="156">
        <v>45670</v>
      </c>
      <c r="W507" s="156"/>
      <c r="X507" s="157"/>
      <c r="Y507" s="150"/>
      <c r="Z507" s="150" t="s">
        <v>4823</v>
      </c>
      <c r="AA507" s="158">
        <v>0.55902777777777779</v>
      </c>
      <c r="AB507" s="4" t="str">
        <f>IF(L507="","",VLOOKUP(L507&amp;I507,Продукция!A:I,9,0))</f>
        <v>рекомендация производителя набора</v>
      </c>
      <c r="AC507" s="156">
        <v>45681</v>
      </c>
      <c r="AD507" s="150" t="s">
        <v>2673</v>
      </c>
      <c r="AE507" s="11" t="s">
        <v>4823</v>
      </c>
      <c r="AF507" s="4" t="str">
        <f>IF(AD507="","",VLOOKUP(AD507,'Сотрудники и ссылки'!A:B,2,0))</f>
        <v>Серолог</v>
      </c>
      <c r="AG507" s="4">
        <f>IF(AD507="","",VLOOKUP(AD507,'Сотрудники и ссылки'!A:C,3,0))</f>
        <v>20001771</v>
      </c>
      <c r="AH507" s="150" t="s">
        <v>2673</v>
      </c>
      <c r="AI507" s="4" t="str">
        <f>IF(AH507="","",VLOOKUP(AH507,'Сотрудники и ссылки'!A:B,2,0))</f>
        <v>Серолог</v>
      </c>
      <c r="AJ507" s="4">
        <f>IF(AH507="","",VLOOKUP(AH507,'Сотрудники и ссылки'!A:C,3,0))</f>
        <v>20001771</v>
      </c>
      <c r="AK507" s="156">
        <v>45681</v>
      </c>
      <c r="AL507" s="159">
        <f>IF(AK507="","",AK507+VLOOKUP(I507,'Вид исследования'!B:E,4,0))</f>
        <v>45682</v>
      </c>
      <c r="AM507" s="159">
        <f>IF(AK507="","",AK507+VLOOKUP(I507,'Вид исследования'!B:F,5,0))</f>
        <v>45682</v>
      </c>
      <c r="AN507" s="156">
        <v>45681</v>
      </c>
      <c r="AO507" s="150"/>
      <c r="AP507" s="150" t="s">
        <v>189</v>
      </c>
      <c r="AQ507" s="4" t="str">
        <f>IFERROR(IF(L507="","",VLOOKUP(L507&amp;I507,Продукция!A:K,11,0)),"обратитесь к админ справочника")</f>
        <v>согласно рекомендациям производителя теста</v>
      </c>
      <c r="AR507" s="11" t="s">
        <v>4823</v>
      </c>
      <c r="AS507" s="4" t="str">
        <f>IFERROR(IF(L507="","",VLOOKUP(L507&amp;I507,Продукция!A:J,10,0)),"обратитесь к админ справочника")</f>
        <v>инструкция тест- ситема Биочек СК -110</v>
      </c>
      <c r="AT507" s="11" t="s">
        <v>4823</v>
      </c>
      <c r="AU507" s="11" t="s">
        <v>4823</v>
      </c>
      <c r="AV507" s="150" t="s">
        <v>2673</v>
      </c>
      <c r="AW507" s="11" t="s">
        <v>4824</v>
      </c>
      <c r="AX507" s="150" t="s">
        <v>941</v>
      </c>
      <c r="AY507" s="150" t="s">
        <v>2059</v>
      </c>
      <c r="AZ507" s="150">
        <v>153</v>
      </c>
      <c r="BA507" s="150">
        <v>40</v>
      </c>
      <c r="BB507" s="150"/>
      <c r="BC507" s="150" t="s">
        <v>4987</v>
      </c>
      <c r="BD507" s="150"/>
      <c r="BE507" s="150"/>
    </row>
    <row r="508" spans="1:57" s="4" customFormat="1" x14ac:dyDescent="0.25">
      <c r="A508" s="4" t="str">
        <f t="shared" si="11"/>
        <v>С/94REO (BioChek) реовирус уровень антител</v>
      </c>
      <c r="B508" s="4" t="str">
        <f>IF(E508="","",INDEX(Лаборатории!A:A,MATCH('Производственный контроль'!E508,Лаборатории!B:B,0)))</f>
        <v xml:space="preserve">КУРИНОЕ ЦАРСТВО АО </v>
      </c>
      <c r="C508" s="4" t="str">
        <f>IF(E508="","",VLOOKUP(E508,Лаборатории!B:D,3,0))</f>
        <v>U377_CHL</v>
      </c>
      <c r="D508" s="154">
        <v>45673</v>
      </c>
      <c r="E508" s="150" t="s">
        <v>793</v>
      </c>
      <c r="F508" s="150" t="s">
        <v>544</v>
      </c>
      <c r="G508" s="150" t="s">
        <v>603</v>
      </c>
      <c r="H508" s="150" t="s">
        <v>262</v>
      </c>
      <c r="I508" s="150" t="s">
        <v>3426</v>
      </c>
      <c r="J508" s="4" t="str">
        <f>IF(L508="","",VLOOKUP(L508,Продукция!B:D,3,0))</f>
        <v>Биологический_материал</v>
      </c>
      <c r="K508" s="4" t="str">
        <f>IF(L508="","",VLOOKUP(L508,Продукция!B:C,2,0))</f>
        <v>Сыворотка крови</v>
      </c>
      <c r="L508" s="155" t="s">
        <v>302</v>
      </c>
      <c r="M508" s="4">
        <f>IF(L508="","",VLOOKUP(L508,Продукция!B:L,11,0))</f>
        <v>0</v>
      </c>
      <c r="N508" s="150" t="s">
        <v>873</v>
      </c>
      <c r="O508" s="150"/>
      <c r="P508" s="150" t="s">
        <v>340</v>
      </c>
      <c r="Q508" s="150" t="s">
        <v>854</v>
      </c>
      <c r="R508" s="160" t="s">
        <v>4985</v>
      </c>
      <c r="S508" s="150">
        <v>18</v>
      </c>
      <c r="T508" s="150" t="s">
        <v>4986</v>
      </c>
      <c r="U508" s="150"/>
      <c r="V508" s="156">
        <v>45672</v>
      </c>
      <c r="W508" s="156"/>
      <c r="X508" s="157"/>
      <c r="Y508" s="150"/>
      <c r="Z508" s="150" t="s">
        <v>4823</v>
      </c>
      <c r="AA508" s="158">
        <v>0.55902777777777779</v>
      </c>
      <c r="AB508" s="4" t="str">
        <f>IF(L508="","",VLOOKUP(L508&amp;I508,Продукция!A:I,9,0))</f>
        <v>рекомендация производителя набора</v>
      </c>
      <c r="AC508" s="156">
        <v>45681</v>
      </c>
      <c r="AD508" s="150" t="s">
        <v>2673</v>
      </c>
      <c r="AE508" s="11" t="s">
        <v>4823</v>
      </c>
      <c r="AF508" s="4" t="str">
        <f>IF(AD508="","",VLOOKUP(AD508,'Сотрудники и ссылки'!A:B,2,0))</f>
        <v>Серолог</v>
      </c>
      <c r="AG508" s="4">
        <f>IF(AD508="","",VLOOKUP(AD508,'Сотрудники и ссылки'!A:C,3,0))</f>
        <v>20001771</v>
      </c>
      <c r="AH508" s="150" t="s">
        <v>2673</v>
      </c>
      <c r="AI508" s="4" t="str">
        <f>IF(AH508="","",VLOOKUP(AH508,'Сотрудники и ссылки'!A:B,2,0))</f>
        <v>Серолог</v>
      </c>
      <c r="AJ508" s="4">
        <f>IF(AH508="","",VLOOKUP(AH508,'Сотрудники и ссылки'!A:C,3,0))</f>
        <v>20001771</v>
      </c>
      <c r="AK508" s="156">
        <v>45681</v>
      </c>
      <c r="AL508" s="159">
        <f>IF(AK508="","",AK508+VLOOKUP(I508,'Вид исследования'!B:E,4,0))</f>
        <v>45682</v>
      </c>
      <c r="AM508" s="159">
        <f>IF(AK508="","",AK508+VLOOKUP(I508,'Вид исследования'!B:F,5,0))</f>
        <v>45682</v>
      </c>
      <c r="AN508" s="156">
        <v>45681</v>
      </c>
      <c r="AO508" s="150"/>
      <c r="AP508" s="150" t="s">
        <v>189</v>
      </c>
      <c r="AQ508" s="4" t="str">
        <f>IFERROR(IF(L508="","",VLOOKUP(L508&amp;I508,Продукция!A:K,11,0)),"обратитесь к админ справочника")</f>
        <v>согласно рекомендациям производителя теста</v>
      </c>
      <c r="AR508" s="11" t="s">
        <v>4823</v>
      </c>
      <c r="AS508" s="4" t="str">
        <f>IFERROR(IF(L508="","",VLOOKUP(L508&amp;I508,Продукция!A:J,10,0)),"обратитесь к админ справочника")</f>
        <v>инструкция тест- ситема Биочек СК -110</v>
      </c>
      <c r="AT508" s="11" t="s">
        <v>4823</v>
      </c>
      <c r="AU508" s="11" t="s">
        <v>4823</v>
      </c>
      <c r="AV508" s="150" t="s">
        <v>2673</v>
      </c>
      <c r="AW508" s="11" t="s">
        <v>4824</v>
      </c>
      <c r="AX508" s="150" t="s">
        <v>941</v>
      </c>
      <c r="AY508" s="150" t="s">
        <v>2057</v>
      </c>
      <c r="AZ508" s="150">
        <v>153</v>
      </c>
      <c r="BA508" s="150">
        <v>40</v>
      </c>
      <c r="BB508" s="150"/>
      <c r="BC508" s="150" t="s">
        <v>4987</v>
      </c>
      <c r="BD508" s="150"/>
      <c r="BE508" s="150"/>
    </row>
    <row r="509" spans="1:57" x14ac:dyDescent="0.25">
      <c r="A509" t="str">
        <f t="shared" si="11"/>
        <v>С/97IBD (BioChek) болезнь Гамборо уровень антител</v>
      </c>
      <c r="B509" t="str">
        <f>IF(E509="","",INDEX(Лаборатории!A:A,MATCH('Производственный контроль'!E509,Лаборатории!B:B,0)))</f>
        <v xml:space="preserve">КУРИНОЕ ЦАРСТВО АО </v>
      </c>
      <c r="C509" t="str">
        <f>IF(E509="","",VLOOKUP(E509,Лаборатории!B:D,3,0))</f>
        <v>U377_CHL</v>
      </c>
      <c r="D509" s="12">
        <v>45674</v>
      </c>
      <c r="E509" s="11" t="s">
        <v>793</v>
      </c>
      <c r="F509" s="11" t="s">
        <v>544</v>
      </c>
      <c r="G509" s="11" t="s">
        <v>561</v>
      </c>
      <c r="H509" s="11" t="s">
        <v>262</v>
      </c>
      <c r="I509" s="11" t="s">
        <v>3415</v>
      </c>
      <c r="J509" t="str">
        <f>IF(L509="","",VLOOKUP(L509,Продукция!B:D,3,0))</f>
        <v>Биологический_материал</v>
      </c>
      <c r="K509" t="str">
        <f>IF(L509="","",VLOOKUP(L509,Продукция!B:C,2,0))</f>
        <v>Сыворотка крови</v>
      </c>
      <c r="L509" s="151" t="s">
        <v>302</v>
      </c>
      <c r="M509">
        <f>IF(L509="","",VLOOKUP(L509,Продукция!B:L,11,0))</f>
        <v>0</v>
      </c>
      <c r="N509" s="11" t="s">
        <v>873</v>
      </c>
      <c r="P509" s="11" t="s">
        <v>340</v>
      </c>
      <c r="Q509" s="11" t="s">
        <v>854</v>
      </c>
      <c r="R509" s="153" t="s">
        <v>4988</v>
      </c>
      <c r="S509" s="11">
        <v>18</v>
      </c>
      <c r="T509" s="11" t="s">
        <v>4990</v>
      </c>
      <c r="V509" s="14">
        <v>45673</v>
      </c>
      <c r="Z509" s="11" t="s">
        <v>4823</v>
      </c>
      <c r="AA509" s="15">
        <v>0.4861111111111111</v>
      </c>
      <c r="AB509" t="str">
        <f>IF(L509="","",VLOOKUP(L509&amp;I509,Продукция!A:I,9,0))</f>
        <v>рекомендация производителя набора</v>
      </c>
      <c r="AC509" s="14">
        <v>45677</v>
      </c>
      <c r="AD509" s="11" t="s">
        <v>2676</v>
      </c>
      <c r="AE509" s="11" t="s">
        <v>4823</v>
      </c>
      <c r="AF509" t="str">
        <f>IF(AD509="","",VLOOKUP(AD509,'Сотрудники и ссылки'!A:B,2,0))</f>
        <v>Серолог</v>
      </c>
      <c r="AG509">
        <f>IF(AD509="","",VLOOKUP(AD509,'Сотрудники и ссылки'!A:C,3,0))</f>
        <v>20007746</v>
      </c>
      <c r="AH509" s="11" t="s">
        <v>2676</v>
      </c>
      <c r="AI509" t="str">
        <f>IF(AH509="","",VLOOKUP(AH509,'Сотрудники и ссылки'!A:B,2,0))</f>
        <v>Серолог</v>
      </c>
      <c r="AJ509">
        <f>IF(AH509="","",VLOOKUP(AH509,'Сотрудники и ссылки'!A:C,3,0))</f>
        <v>20007746</v>
      </c>
      <c r="AK509" s="14">
        <v>45677</v>
      </c>
      <c r="AL509" s="2">
        <f>IF(AK509="","",AK509+VLOOKUP(I509,'Вид исследования'!B:E,4,0))</f>
        <v>45678</v>
      </c>
      <c r="AM509" s="2">
        <f>IF(AK509="","",AK509+VLOOKUP(I509,'Вид исследования'!B:F,5,0))</f>
        <v>45678</v>
      </c>
      <c r="AN509" s="14">
        <v>45677</v>
      </c>
      <c r="AP509" s="11" t="s">
        <v>189</v>
      </c>
      <c r="AQ509" t="str">
        <f>IFERROR(IF(L509="","",VLOOKUP(L509&amp;I509,Продукция!A:K,11,0)),"обратитесь к админ справочника")</f>
        <v>согласно рекомендациям производителя теста</v>
      </c>
      <c r="AR509" s="11" t="s">
        <v>4823</v>
      </c>
      <c r="AS509" t="str">
        <f>IFERROR(IF(L509="","",VLOOKUP(L509&amp;I509,Продукция!A:J,10,0)),"обратитесь к админ справочника")</f>
        <v>инструкция тест- ситема Биочек СК-113</v>
      </c>
      <c r="AT509" s="11" t="s">
        <v>4823</v>
      </c>
      <c r="AU509" s="11" t="s">
        <v>4823</v>
      </c>
      <c r="AV509" s="11" t="s">
        <v>2676</v>
      </c>
      <c r="AW509" s="11" t="s">
        <v>4824</v>
      </c>
      <c r="AX509" s="11" t="s">
        <v>561</v>
      </c>
      <c r="AY509" s="11" t="s">
        <v>1056</v>
      </c>
      <c r="AZ509" s="11">
        <v>154</v>
      </c>
      <c r="BA509" s="11">
        <v>5</v>
      </c>
      <c r="BC509" s="11" t="s">
        <v>4855</v>
      </c>
    </row>
    <row r="510" spans="1:57" x14ac:dyDescent="0.25">
      <c r="A510" t="str">
        <f t="shared" si="11"/>
        <v>С/97IBD (BioChek) болезнь Гамборо уровень антител</v>
      </c>
      <c r="B510" t="str">
        <f>IF(E510="","",INDEX(Лаборатории!A:A,MATCH('Производственный контроль'!E510,Лаборатории!B:B,0)))</f>
        <v xml:space="preserve">КУРИНОЕ ЦАРСТВО АО </v>
      </c>
      <c r="C510" t="str">
        <f>IF(E510="","",VLOOKUP(E510,Лаборатории!B:D,3,0))</f>
        <v>U377_CHL</v>
      </c>
      <c r="D510" s="12">
        <v>45674</v>
      </c>
      <c r="E510" s="11" t="s">
        <v>793</v>
      </c>
      <c r="F510" s="11" t="s">
        <v>544</v>
      </c>
      <c r="G510" s="11" t="s">
        <v>561</v>
      </c>
      <c r="H510" s="11" t="s">
        <v>262</v>
      </c>
      <c r="I510" s="11" t="s">
        <v>3415</v>
      </c>
      <c r="J510" t="str">
        <f>IF(L510="","",VLOOKUP(L510,Продукция!B:D,3,0))</f>
        <v>Биологический_материал</v>
      </c>
      <c r="K510" t="str">
        <f>IF(L510="","",VLOOKUP(L510,Продукция!B:C,2,0))</f>
        <v>Сыворотка крови</v>
      </c>
      <c r="L510" s="151" t="s">
        <v>302</v>
      </c>
      <c r="M510">
        <f>IF(L510="","",VLOOKUP(L510,Продукция!B:L,11,0))</f>
        <v>0</v>
      </c>
      <c r="N510" s="11" t="s">
        <v>873</v>
      </c>
      <c r="P510" s="11" t="s">
        <v>340</v>
      </c>
      <c r="Q510" s="11" t="s">
        <v>854</v>
      </c>
      <c r="R510" s="153" t="s">
        <v>4989</v>
      </c>
      <c r="S510" s="11">
        <v>18</v>
      </c>
      <c r="T510" s="11" t="s">
        <v>4990</v>
      </c>
      <c r="V510" s="14">
        <v>45673</v>
      </c>
      <c r="Z510" s="11" t="s">
        <v>4823</v>
      </c>
      <c r="AA510" s="15">
        <v>0.4861111111111111</v>
      </c>
      <c r="AB510" t="str">
        <f>IF(L510="","",VLOOKUP(L510&amp;I510,Продукция!A:I,9,0))</f>
        <v>рекомендация производителя набора</v>
      </c>
      <c r="AC510" s="14">
        <v>45677</v>
      </c>
      <c r="AD510" s="11" t="s">
        <v>2676</v>
      </c>
      <c r="AE510" s="11" t="s">
        <v>4823</v>
      </c>
      <c r="AF510" t="str">
        <f>IF(AD510="","",VLOOKUP(AD510,'Сотрудники и ссылки'!A:B,2,0))</f>
        <v>Серолог</v>
      </c>
      <c r="AG510">
        <f>IF(AD510="","",VLOOKUP(AD510,'Сотрудники и ссылки'!A:C,3,0))</f>
        <v>20007746</v>
      </c>
      <c r="AH510" s="11" t="s">
        <v>2676</v>
      </c>
      <c r="AI510" t="str">
        <f>IF(AH510="","",VLOOKUP(AH510,'Сотрудники и ссылки'!A:B,2,0))</f>
        <v>Серолог</v>
      </c>
      <c r="AJ510">
        <f>IF(AH510="","",VLOOKUP(AH510,'Сотрудники и ссылки'!A:C,3,0))</f>
        <v>20007746</v>
      </c>
      <c r="AK510" s="14">
        <v>45677</v>
      </c>
      <c r="AL510" s="2">
        <f>IF(AK510="","",AK510+VLOOKUP(I510,'Вид исследования'!B:E,4,0))</f>
        <v>45678</v>
      </c>
      <c r="AM510" s="2">
        <f>IF(AK510="","",AK510+VLOOKUP(I510,'Вид исследования'!B:F,5,0))</f>
        <v>45678</v>
      </c>
      <c r="AN510" s="14">
        <v>45677</v>
      </c>
      <c r="AP510" s="11" t="s">
        <v>189</v>
      </c>
      <c r="AQ510" t="str">
        <f>IFERROR(IF(L510="","",VLOOKUP(L510&amp;I510,Продукция!A:K,11,0)),"обратитесь к админ справочника")</f>
        <v>согласно рекомендациям производителя теста</v>
      </c>
      <c r="AR510" s="11" t="s">
        <v>4823</v>
      </c>
      <c r="AS510" t="str">
        <f>IFERROR(IF(L510="","",VLOOKUP(L510&amp;I510,Продукция!A:J,10,0)),"обратитесь к админ справочника")</f>
        <v>инструкция тест- ситема Биочек СК-113</v>
      </c>
      <c r="AT510" s="11" t="s">
        <v>4823</v>
      </c>
      <c r="AU510" s="11" t="s">
        <v>4823</v>
      </c>
      <c r="AV510" s="11" t="s">
        <v>2676</v>
      </c>
      <c r="AW510" s="11" t="s">
        <v>4824</v>
      </c>
      <c r="AX510" s="11" t="s">
        <v>561</v>
      </c>
      <c r="AY510" s="11" t="s">
        <v>1077</v>
      </c>
      <c r="AZ510" s="11">
        <v>154</v>
      </c>
      <c r="BA510" s="11">
        <v>5</v>
      </c>
      <c r="BC510" s="11" t="s">
        <v>4855</v>
      </c>
    </row>
    <row r="511" spans="1:57" x14ac:dyDescent="0.25">
      <c r="A511" t="str">
        <f t="shared" si="11"/>
        <v>С/97IBD (BioChek) болезнь Гамборо уровень антител</v>
      </c>
      <c r="B511" t="str">
        <f>IF(E511="","",INDEX(Лаборатории!A:A,MATCH('Производственный контроль'!E511,Лаборатории!B:B,0)))</f>
        <v xml:space="preserve">КУРИНОЕ ЦАРСТВО АО </v>
      </c>
      <c r="C511" t="str">
        <f>IF(E511="","",VLOOKUP(E511,Лаборатории!B:D,3,0))</f>
        <v>U377_CHL</v>
      </c>
      <c r="D511" s="12">
        <v>45674</v>
      </c>
      <c r="E511" s="11" t="s">
        <v>793</v>
      </c>
      <c r="F511" s="11" t="s">
        <v>544</v>
      </c>
      <c r="G511" s="11" t="s">
        <v>561</v>
      </c>
      <c r="H511" s="11" t="s">
        <v>262</v>
      </c>
      <c r="I511" s="11" t="s">
        <v>3415</v>
      </c>
      <c r="J511" t="str">
        <f>IF(L511="","",VLOOKUP(L511,Продукция!B:D,3,0))</f>
        <v>Биологический_материал</v>
      </c>
      <c r="K511" t="str">
        <f>IF(L511="","",VLOOKUP(L511,Продукция!B:C,2,0))</f>
        <v>Сыворотка крови</v>
      </c>
      <c r="L511" s="151" t="s">
        <v>302</v>
      </c>
      <c r="M511">
        <f>IF(L511="","",VLOOKUP(L511,Продукция!B:L,11,0))</f>
        <v>0</v>
      </c>
      <c r="N511" s="11" t="s">
        <v>873</v>
      </c>
      <c r="P511" s="11" t="s">
        <v>340</v>
      </c>
      <c r="Q511" s="11" t="s">
        <v>854</v>
      </c>
      <c r="R511" s="153" t="s">
        <v>4930</v>
      </c>
      <c r="S511" s="11">
        <v>18</v>
      </c>
      <c r="T511" s="11" t="s">
        <v>4990</v>
      </c>
      <c r="V511" s="14">
        <v>45673</v>
      </c>
      <c r="Z511" s="11" t="s">
        <v>4823</v>
      </c>
      <c r="AA511" s="15">
        <v>0.4861111111111111</v>
      </c>
      <c r="AB511" t="str">
        <f>IF(L511="","",VLOOKUP(L511&amp;I511,Продукция!A:I,9,0))</f>
        <v>рекомендация производителя набора</v>
      </c>
      <c r="AC511" s="14">
        <v>45677</v>
      </c>
      <c r="AD511" s="11" t="s">
        <v>2676</v>
      </c>
      <c r="AE511" s="11" t="s">
        <v>4823</v>
      </c>
      <c r="AF511" t="str">
        <f>IF(AD511="","",VLOOKUP(AD511,'Сотрудники и ссылки'!A:B,2,0))</f>
        <v>Серолог</v>
      </c>
      <c r="AG511">
        <f>IF(AD511="","",VLOOKUP(AD511,'Сотрудники и ссылки'!A:C,3,0))</f>
        <v>20007746</v>
      </c>
      <c r="AH511" s="11" t="s">
        <v>2676</v>
      </c>
      <c r="AI511" t="str">
        <f>IF(AH511="","",VLOOKUP(AH511,'Сотрудники и ссылки'!A:B,2,0))</f>
        <v>Серолог</v>
      </c>
      <c r="AJ511">
        <f>IF(AH511="","",VLOOKUP(AH511,'Сотрудники и ссылки'!A:C,3,0))</f>
        <v>20007746</v>
      </c>
      <c r="AK511" s="14">
        <v>45677</v>
      </c>
      <c r="AL511" s="2">
        <f>IF(AK511="","",AK511+VLOOKUP(I511,'Вид исследования'!B:E,4,0))</f>
        <v>45678</v>
      </c>
      <c r="AM511" s="2">
        <f>IF(AK511="","",AK511+VLOOKUP(I511,'Вид исследования'!B:F,5,0))</f>
        <v>45678</v>
      </c>
      <c r="AN511" s="14">
        <v>45677</v>
      </c>
      <c r="AP511" s="11" t="s">
        <v>189</v>
      </c>
      <c r="AQ511" t="str">
        <f>IFERROR(IF(L511="","",VLOOKUP(L511&amp;I511,Продукция!A:K,11,0)),"обратитесь к админ справочника")</f>
        <v>согласно рекомендациям производителя теста</v>
      </c>
      <c r="AR511" s="11" t="s">
        <v>4823</v>
      </c>
      <c r="AS511" t="str">
        <f>IFERROR(IF(L511="","",VLOOKUP(L511&amp;I511,Продукция!A:J,10,0)),"обратитесь к админ справочника")</f>
        <v>инструкция тест- ситема Биочек СК-113</v>
      </c>
      <c r="AT511" s="11" t="s">
        <v>4823</v>
      </c>
      <c r="AU511" s="11" t="s">
        <v>4823</v>
      </c>
      <c r="AV511" s="11" t="s">
        <v>2676</v>
      </c>
      <c r="AW511" s="11" t="s">
        <v>4824</v>
      </c>
      <c r="AX511" s="11" t="s">
        <v>561</v>
      </c>
      <c r="AY511" s="11" t="s">
        <v>1080</v>
      </c>
      <c r="AZ511" s="11">
        <v>154</v>
      </c>
      <c r="BA511" s="11">
        <v>5</v>
      </c>
      <c r="BC511" s="11" t="s">
        <v>4855</v>
      </c>
    </row>
    <row r="512" spans="1:57" x14ac:dyDescent="0.25">
      <c r="A512" t="str">
        <f t="shared" si="11"/>
        <v>С/104MS (BioChek) микоплазма синовия уровень антител</v>
      </c>
      <c r="B512" t="str">
        <f>IF(E512="","",INDEX(Лаборатории!A:A,MATCH('Производственный контроль'!E512,Лаборатории!B:B,0)))</f>
        <v xml:space="preserve">КУРИНОЕ ЦАРСТВО АО </v>
      </c>
      <c r="C512" t="str">
        <f>IF(E512="","",VLOOKUP(E512,Лаборатории!B:D,3,0))</f>
        <v>U377_CHL</v>
      </c>
      <c r="D512" s="12">
        <v>45674</v>
      </c>
      <c r="E512" s="11" t="s">
        <v>793</v>
      </c>
      <c r="F512" s="11" t="s">
        <v>371</v>
      </c>
      <c r="G512" s="11" t="s">
        <v>506</v>
      </c>
      <c r="H512" s="11" t="s">
        <v>262</v>
      </c>
      <c r="I512" s="11" t="s">
        <v>3423</v>
      </c>
      <c r="J512" t="str">
        <f>IF(L512="","",VLOOKUP(L512,Продукция!B:D,3,0))</f>
        <v>Биологический_материал</v>
      </c>
      <c r="K512" t="str">
        <f>IF(L512="","",VLOOKUP(L512,Продукция!B:C,2,0))</f>
        <v>Сыворотка крови</v>
      </c>
      <c r="L512" s="151" t="s">
        <v>302</v>
      </c>
      <c r="M512">
        <f>IF(L512="","",VLOOKUP(L512,Продукция!B:L,11,0))</f>
        <v>0</v>
      </c>
      <c r="N512" s="11" t="s">
        <v>873</v>
      </c>
      <c r="P512" s="11" t="s">
        <v>340</v>
      </c>
      <c r="Q512" s="11" t="s">
        <v>854</v>
      </c>
      <c r="R512" s="153" t="s">
        <v>4871</v>
      </c>
      <c r="S512" s="11">
        <v>20</v>
      </c>
      <c r="T512" s="11" t="s">
        <v>4991</v>
      </c>
      <c r="V512" s="14">
        <v>45670</v>
      </c>
      <c r="Z512" s="11" t="s">
        <v>4823</v>
      </c>
      <c r="AA512" s="15">
        <v>0.53472222222222221</v>
      </c>
      <c r="AB512" t="str">
        <f>IF(L512="","",VLOOKUP(L512&amp;I512,Продукция!A:I,9,0))</f>
        <v>рекомендация производителя набора</v>
      </c>
      <c r="AC512" s="14">
        <v>45680</v>
      </c>
      <c r="AD512" s="11" t="s">
        <v>2676</v>
      </c>
      <c r="AE512" s="11" t="s">
        <v>4823</v>
      </c>
      <c r="AF512" t="str">
        <f>IF(AD512="","",VLOOKUP(AD512,'Сотрудники и ссылки'!A:B,2,0))</f>
        <v>Серолог</v>
      </c>
      <c r="AG512">
        <f>IF(AD512="","",VLOOKUP(AD512,'Сотрудники и ссылки'!A:C,3,0))</f>
        <v>20007746</v>
      </c>
      <c r="AH512" s="11" t="s">
        <v>2676</v>
      </c>
      <c r="AI512" t="str">
        <f>IF(AH512="","",VLOOKUP(AH512,'Сотрудники и ссылки'!A:B,2,0))</f>
        <v>Серолог</v>
      </c>
      <c r="AJ512">
        <f>IF(AH512="","",VLOOKUP(AH512,'Сотрудники и ссылки'!A:C,3,0))</f>
        <v>20007746</v>
      </c>
      <c r="AK512" s="14">
        <v>45680</v>
      </c>
      <c r="AL512" s="2">
        <f>IF(AK512="","",AK512+VLOOKUP(I512,'Вид исследования'!B:E,4,0))</f>
        <v>45681</v>
      </c>
      <c r="AM512" s="2">
        <f>IF(AK512="","",AK512+VLOOKUP(I512,'Вид исследования'!B:F,5,0))</f>
        <v>45681</v>
      </c>
      <c r="AN512" s="14">
        <v>45680</v>
      </c>
      <c r="AP512" s="11" t="s">
        <v>189</v>
      </c>
      <c r="AQ512" t="str">
        <f>IFERROR(IF(L512="","",VLOOKUP(L512&amp;I512,Продукция!A:K,11,0)),"обратитесь к админ справочника")</f>
        <v>согласно рекомендациям производителя теста</v>
      </c>
      <c r="AR512" s="11" t="s">
        <v>4823</v>
      </c>
      <c r="AS512" t="str">
        <f>IFERROR(IF(L512="","",VLOOKUP(L512&amp;I512,Продукция!A:J,10,0)),"обратитесь к админ справочника")</f>
        <v>инструкция тест- ситема Биочек СК -115</v>
      </c>
      <c r="AT512" s="11" t="s">
        <v>4823</v>
      </c>
      <c r="AU512" s="11" t="s">
        <v>4823</v>
      </c>
      <c r="AV512" s="11" t="s">
        <v>2676</v>
      </c>
      <c r="AW512" s="11" t="s">
        <v>4824</v>
      </c>
      <c r="AX512" s="11" t="s">
        <v>506</v>
      </c>
      <c r="AY512" s="11" t="s">
        <v>1148</v>
      </c>
      <c r="AZ512" s="11">
        <v>106</v>
      </c>
      <c r="BA512" s="11">
        <v>1</v>
      </c>
      <c r="BC512" s="11" t="s">
        <v>4992</v>
      </c>
    </row>
    <row r="513" spans="1:55" x14ac:dyDescent="0.25">
      <c r="A513" t="str">
        <f t="shared" si="11"/>
        <v>С/104MG (BioChek) микоплазма галлисептикум уровень антител</v>
      </c>
      <c r="B513" t="str">
        <f>IF(E513="","",INDEX(Лаборатории!A:A,MATCH('Производственный контроль'!E513,Лаборатории!B:B,0)))</f>
        <v xml:space="preserve">КУРИНОЕ ЦАРСТВО АО </v>
      </c>
      <c r="C513" t="str">
        <f>IF(E513="","",VLOOKUP(E513,Лаборатории!B:D,3,0))</f>
        <v>U377_CHL</v>
      </c>
      <c r="D513" s="12">
        <v>45674</v>
      </c>
      <c r="E513" s="11" t="s">
        <v>793</v>
      </c>
      <c r="F513" s="11" t="s">
        <v>371</v>
      </c>
      <c r="G513" s="11" t="s">
        <v>506</v>
      </c>
      <c r="H513" s="11" t="s">
        <v>262</v>
      </c>
      <c r="I513" s="11" t="s">
        <v>3422</v>
      </c>
      <c r="J513" t="str">
        <f>IF(L513="","",VLOOKUP(L513,Продукция!B:D,3,0))</f>
        <v>Биологический_материал</v>
      </c>
      <c r="K513" t="str">
        <f>IF(L513="","",VLOOKUP(L513,Продукция!B:C,2,0))</f>
        <v>Сыворотка крови</v>
      </c>
      <c r="L513" s="151" t="s">
        <v>302</v>
      </c>
      <c r="M513">
        <f>IF(L513="","",VLOOKUP(L513,Продукция!B:L,11,0))</f>
        <v>0</v>
      </c>
      <c r="N513" s="11" t="s">
        <v>873</v>
      </c>
      <c r="P513" s="11" t="s">
        <v>340</v>
      </c>
      <c r="Q513" s="11" t="s">
        <v>854</v>
      </c>
      <c r="R513" s="153" t="s">
        <v>4871</v>
      </c>
      <c r="S513" s="11">
        <v>20</v>
      </c>
      <c r="T513" s="11" t="s">
        <v>4991</v>
      </c>
      <c r="V513" s="14">
        <v>45670</v>
      </c>
      <c r="Z513" s="11" t="s">
        <v>4823</v>
      </c>
      <c r="AA513" s="15">
        <v>0.53472222222222221</v>
      </c>
      <c r="AB513" t="str">
        <f>IF(L513="","",VLOOKUP(L513&amp;I513,Продукция!A:I,9,0))</f>
        <v>рекомендация производителя набора</v>
      </c>
      <c r="AC513" s="14">
        <v>45680</v>
      </c>
      <c r="AD513" s="11" t="s">
        <v>2676</v>
      </c>
      <c r="AE513" s="11" t="s">
        <v>4823</v>
      </c>
      <c r="AF513" t="str">
        <f>IF(AD513="","",VLOOKUP(AD513,'Сотрудники и ссылки'!A:B,2,0))</f>
        <v>Серолог</v>
      </c>
      <c r="AG513">
        <f>IF(AD513="","",VLOOKUP(AD513,'Сотрудники и ссылки'!A:C,3,0))</f>
        <v>20007746</v>
      </c>
      <c r="AH513" s="11" t="s">
        <v>2676</v>
      </c>
      <c r="AI513" t="str">
        <f>IF(AH513="","",VLOOKUP(AH513,'Сотрудники и ссылки'!A:B,2,0))</f>
        <v>Серолог</v>
      </c>
      <c r="AJ513">
        <f>IF(AH513="","",VLOOKUP(AH513,'Сотрудники и ссылки'!A:C,3,0))</f>
        <v>20007746</v>
      </c>
      <c r="AK513" s="14">
        <v>45680</v>
      </c>
      <c r="AL513" s="2">
        <f>IF(AK513="","",AK513+VLOOKUP(I513,'Вид исследования'!B:E,4,0))</f>
        <v>45681</v>
      </c>
      <c r="AM513" s="2">
        <f>IF(AK513="","",AK513+VLOOKUP(I513,'Вид исследования'!B:F,5,0))</f>
        <v>45681</v>
      </c>
      <c r="AN513" s="14">
        <v>45680</v>
      </c>
      <c r="AP513" s="11" t="s">
        <v>189</v>
      </c>
      <c r="AQ513" t="str">
        <f>IFERROR(IF(L513="","",VLOOKUP(L513&amp;I513,Продукция!A:K,11,0)),"обратитесь к админ справочника")</f>
        <v>согласно рекомендациям производителя теста</v>
      </c>
      <c r="AR513" s="11" t="s">
        <v>4823</v>
      </c>
      <c r="AS513" t="str">
        <f>IFERROR(IF(L513="","",VLOOKUP(L513&amp;I513,Продукция!A:J,10,0)),"обратитесь к админ справочника")</f>
        <v>инструкция тест- ситема Биочек СК -114</v>
      </c>
      <c r="AT513" s="11" t="s">
        <v>4823</v>
      </c>
      <c r="AU513" s="11" t="s">
        <v>4823</v>
      </c>
      <c r="AV513" s="11" t="s">
        <v>2676</v>
      </c>
      <c r="AW513" s="11" t="s">
        <v>4824</v>
      </c>
      <c r="AX513" s="11" t="s">
        <v>506</v>
      </c>
      <c r="AY513" s="11" t="s">
        <v>1148</v>
      </c>
      <c r="AZ513" s="11">
        <v>106</v>
      </c>
      <c r="BA513" s="11">
        <v>1</v>
      </c>
      <c r="BC513" s="11" t="s">
        <v>4992</v>
      </c>
    </row>
    <row r="514" spans="1:55" x14ac:dyDescent="0.25">
      <c r="A514" t="str">
        <f t="shared" si="11"/>
        <v>С/104Болезнь Ньюкасла уровень антител</v>
      </c>
      <c r="B514" t="str">
        <f>IF(E514="","",INDEX(Лаборатории!A:A,MATCH('Производственный контроль'!E514,Лаборатории!B:B,0)))</f>
        <v xml:space="preserve">КУРИНОЕ ЦАРСТВО АО </v>
      </c>
      <c r="C514" t="str">
        <f>IF(E514="","",VLOOKUP(E514,Лаборатории!B:D,3,0))</f>
        <v>U377_CHL</v>
      </c>
      <c r="D514" s="12">
        <v>45674</v>
      </c>
      <c r="E514" s="11" t="s">
        <v>793</v>
      </c>
      <c r="F514" s="11" t="s">
        <v>371</v>
      </c>
      <c r="G514" s="11" t="s">
        <v>506</v>
      </c>
      <c r="H514" s="11" t="s">
        <v>312</v>
      </c>
      <c r="I514" s="11" t="s">
        <v>3434</v>
      </c>
      <c r="J514" t="str">
        <f>IF(L514="","",VLOOKUP(L514,Продукция!B:D,3,0))</f>
        <v>Биологический_материал</v>
      </c>
      <c r="K514" t="str">
        <f>IF(L514="","",VLOOKUP(L514,Продукция!B:C,2,0))</f>
        <v>Сыворотка крови</v>
      </c>
      <c r="L514" s="151" t="s">
        <v>302</v>
      </c>
      <c r="M514">
        <f>IF(L514="","",VLOOKUP(L514,Продукция!B:L,11,0))</f>
        <v>0</v>
      </c>
      <c r="N514" s="11" t="s">
        <v>873</v>
      </c>
      <c r="P514" s="11" t="s">
        <v>340</v>
      </c>
      <c r="Q514" s="11" t="s">
        <v>854</v>
      </c>
      <c r="R514" s="153" t="s">
        <v>4871</v>
      </c>
      <c r="S514" s="11">
        <v>20</v>
      </c>
      <c r="T514" s="11" t="s">
        <v>4991</v>
      </c>
      <c r="V514" s="14">
        <v>45670</v>
      </c>
      <c r="Z514" s="11" t="s">
        <v>4823</v>
      </c>
      <c r="AA514" s="15">
        <v>0.53472222222222221</v>
      </c>
      <c r="AB514" t="str">
        <f>IF(L514="","",VLOOKUP(L514&amp;I514,Продукция!A:I,9,0))</f>
        <v>рекомендация производителя набора</v>
      </c>
      <c r="AC514" s="14">
        <v>45679</v>
      </c>
      <c r="AD514" s="11" t="s">
        <v>2673</v>
      </c>
      <c r="AE514" s="11" t="s">
        <v>4823</v>
      </c>
      <c r="AF514" t="str">
        <f>IF(AD514="","",VLOOKUP(AD514,'Сотрудники и ссылки'!A:B,2,0))</f>
        <v>Серолог</v>
      </c>
      <c r="AG514">
        <f>IF(AD514="","",VLOOKUP(AD514,'Сотрудники и ссылки'!A:C,3,0))</f>
        <v>20001771</v>
      </c>
      <c r="AH514" s="11" t="s">
        <v>2673</v>
      </c>
      <c r="AI514" t="str">
        <f>IF(AH514="","",VLOOKUP(AH514,'Сотрудники и ссылки'!A:B,2,0))</f>
        <v>Серолог</v>
      </c>
      <c r="AJ514">
        <f>IF(AH514="","",VLOOKUP(AH514,'Сотрудники и ссылки'!A:C,3,0))</f>
        <v>20001771</v>
      </c>
      <c r="AK514" s="14">
        <v>45679</v>
      </c>
      <c r="AL514" s="2">
        <f>IF(AK514="","",AK514+VLOOKUP(I514,'Вид исследования'!B:E,4,0))</f>
        <v>45680</v>
      </c>
      <c r="AM514" s="2">
        <f>IF(AK514="","",AK514+VLOOKUP(I514,'Вид исследования'!B:F,5,0))</f>
        <v>45680</v>
      </c>
      <c r="AN514" s="14">
        <v>45679</v>
      </c>
      <c r="AP514" s="11" t="s">
        <v>189</v>
      </c>
      <c r="AQ514" t="str">
        <f>IFERROR(IF(L514="","",VLOOKUP(L514&amp;I514,Продукция!A:K,11,0)),"обратитесь к админ справочника")</f>
        <v>согласно рекомендациям производителя теста</v>
      </c>
      <c r="AR514" s="11" t="s">
        <v>4823</v>
      </c>
      <c r="AS514" t="str">
        <f>IFERROR(IF(L514="","",VLOOKUP(L514&amp;I514,Продукция!A:J,10,0)),"обратитесь к админ справочника")</f>
        <v>инструкция по применению набора РЗГА Ньюкасла</v>
      </c>
      <c r="AT514" s="11" t="s">
        <v>4823</v>
      </c>
      <c r="AU514" s="11" t="s">
        <v>4823</v>
      </c>
      <c r="AV514" s="11" t="s">
        <v>2673</v>
      </c>
      <c r="AW514" s="11" t="s">
        <v>4824</v>
      </c>
      <c r="AX514" s="11" t="s">
        <v>506</v>
      </c>
      <c r="AY514" s="11" t="s">
        <v>1148</v>
      </c>
      <c r="AZ514" s="11">
        <v>106</v>
      </c>
      <c r="BA514" s="11">
        <v>1</v>
      </c>
      <c r="BC514" s="11" t="s">
        <v>4992</v>
      </c>
    </row>
    <row r="515" spans="1:55" x14ac:dyDescent="0.25">
      <c r="A515" t="str">
        <f t="shared" si="11"/>
        <v>С/104Вирус гриппа птиц подтипа H9 уровень антител (ВНИИЗЖ)</v>
      </c>
      <c r="B515" t="str">
        <f>IF(E515="","",INDEX(Лаборатории!A:A,MATCH('Производственный контроль'!E515,Лаборатории!B:B,0)))</f>
        <v xml:space="preserve">КУРИНОЕ ЦАРСТВО АО </v>
      </c>
      <c r="C515" t="str">
        <f>IF(E515="","",VLOOKUP(E515,Лаборатории!B:D,3,0))</f>
        <v>U377_CHL</v>
      </c>
      <c r="D515" s="12">
        <v>45674</v>
      </c>
      <c r="E515" s="11" t="s">
        <v>793</v>
      </c>
      <c r="F515" s="11" t="s">
        <v>371</v>
      </c>
      <c r="G515" s="11" t="s">
        <v>506</v>
      </c>
      <c r="H515" s="11" t="s">
        <v>312</v>
      </c>
      <c r="I515" s="11" t="s">
        <v>3435</v>
      </c>
      <c r="J515" t="str">
        <f>IF(L515="","",VLOOKUP(L515,Продукция!B:D,3,0))</f>
        <v>Биологический_материал</v>
      </c>
      <c r="K515" t="str">
        <f>IF(L515="","",VLOOKUP(L515,Продукция!B:C,2,0))</f>
        <v>Сыворотка крови</v>
      </c>
      <c r="L515" s="151" t="s">
        <v>302</v>
      </c>
      <c r="M515">
        <f>IF(L515="","",VLOOKUP(L515,Продукция!B:L,11,0))</f>
        <v>0</v>
      </c>
      <c r="N515" s="11" t="s">
        <v>873</v>
      </c>
      <c r="P515" s="11" t="s">
        <v>340</v>
      </c>
      <c r="Q515" s="11" t="s">
        <v>854</v>
      </c>
      <c r="R515" s="153" t="s">
        <v>4871</v>
      </c>
      <c r="S515" s="11">
        <v>20</v>
      </c>
      <c r="T515" s="11" t="s">
        <v>4991</v>
      </c>
      <c r="V515" s="14">
        <v>45670</v>
      </c>
      <c r="Z515" s="11" t="s">
        <v>4823</v>
      </c>
      <c r="AA515" s="15">
        <v>0.53472222222222221</v>
      </c>
      <c r="AB515" t="str">
        <f>IF(L515="","",VLOOKUP(L515&amp;I515,Продукция!A:I,9,0))</f>
        <v>рекомендация производителя набора</v>
      </c>
      <c r="AC515" s="14">
        <v>45679</v>
      </c>
      <c r="AD515" s="11" t="s">
        <v>2673</v>
      </c>
      <c r="AE515" s="11" t="s">
        <v>4823</v>
      </c>
      <c r="AF515" t="str">
        <f>IF(AD515="","",VLOOKUP(AD515,'Сотрудники и ссылки'!A:B,2,0))</f>
        <v>Серолог</v>
      </c>
      <c r="AG515">
        <f>IF(AD515="","",VLOOKUP(AD515,'Сотрудники и ссылки'!A:C,3,0))</f>
        <v>20001771</v>
      </c>
      <c r="AH515" s="11" t="s">
        <v>2673</v>
      </c>
      <c r="AI515" t="str">
        <f>IF(AH515="","",VLOOKUP(AH515,'Сотрудники и ссылки'!A:B,2,0))</f>
        <v>Серолог</v>
      </c>
      <c r="AJ515">
        <f>IF(AH515="","",VLOOKUP(AH515,'Сотрудники и ссылки'!A:C,3,0))</f>
        <v>20001771</v>
      </c>
      <c r="AK515" s="14">
        <v>45679</v>
      </c>
      <c r="AL515" s="2">
        <f>IF(AK515="","",AK515+VLOOKUP(I515,'Вид исследования'!B:E,4,0))</f>
        <v>45680</v>
      </c>
      <c r="AM515" s="2">
        <f>IF(AK515="","",AK515+VLOOKUP(I515,'Вид исследования'!B:F,5,0))</f>
        <v>45680</v>
      </c>
      <c r="AN515" s="14">
        <v>45679</v>
      </c>
      <c r="AP515" s="11" t="s">
        <v>189</v>
      </c>
      <c r="AQ515" t="str">
        <f>IFERROR(IF(L515="","",VLOOKUP(L515&amp;I515,Продукция!A:K,11,0)),"обратитесь к админ справочника")</f>
        <v>согласно рекомендациям производителя теста</v>
      </c>
      <c r="AR515" s="11" t="s">
        <v>4823</v>
      </c>
      <c r="AS515" t="str">
        <f>IFERROR(IF(L515="","",VLOOKUP(L515&amp;I515,Продукция!A:J,10,0)),"обратитесь к админ справочника")</f>
        <v>инструкция по применению набора AI, Н9</v>
      </c>
      <c r="AT515" s="11" t="s">
        <v>4823</v>
      </c>
      <c r="AU515" s="11" t="s">
        <v>4823</v>
      </c>
      <c r="AV515" s="11" t="s">
        <v>2673</v>
      </c>
      <c r="AW515" s="11" t="s">
        <v>4824</v>
      </c>
      <c r="AX515" s="11" t="s">
        <v>506</v>
      </c>
      <c r="AY515" s="11" t="s">
        <v>1148</v>
      </c>
      <c r="AZ515" s="11">
        <v>106</v>
      </c>
      <c r="BA515" s="11">
        <v>1</v>
      </c>
      <c r="BC515" s="11" t="s">
        <v>4992</v>
      </c>
    </row>
    <row r="516" spans="1:55" x14ac:dyDescent="0.25">
      <c r="A516" t="str">
        <f t="shared" si="11"/>
        <v>С/104Вирус гриппа птиц подтипа Н5 уровень антител (ВНИИЗЖ)</v>
      </c>
      <c r="B516" t="str">
        <f>IF(E516="","",INDEX(Лаборатории!A:A,MATCH('Производственный контроль'!E516,Лаборатории!B:B,0)))</f>
        <v xml:space="preserve">КУРИНОЕ ЦАРСТВО АО </v>
      </c>
      <c r="C516" t="str">
        <f>IF(E516="","",VLOOKUP(E516,Лаборатории!B:D,3,0))</f>
        <v>U377_CHL</v>
      </c>
      <c r="D516" s="12">
        <v>45674</v>
      </c>
      <c r="E516" s="11" t="s">
        <v>793</v>
      </c>
      <c r="F516" s="11" t="s">
        <v>371</v>
      </c>
      <c r="G516" s="11" t="s">
        <v>506</v>
      </c>
      <c r="H516" s="11" t="s">
        <v>312</v>
      </c>
      <c r="I516" s="11" t="s">
        <v>3437</v>
      </c>
      <c r="J516" t="str">
        <f>IF(L516="","",VLOOKUP(L516,Продукция!B:D,3,0))</f>
        <v>Биологический_материал</v>
      </c>
      <c r="K516" t="str">
        <f>IF(L516="","",VLOOKUP(L516,Продукция!B:C,2,0))</f>
        <v>Сыворотка крови</v>
      </c>
      <c r="L516" s="151" t="s">
        <v>302</v>
      </c>
      <c r="M516">
        <f>IF(L516="","",VLOOKUP(L516,Продукция!B:L,11,0))</f>
        <v>0</v>
      </c>
      <c r="N516" s="11" t="s">
        <v>873</v>
      </c>
      <c r="P516" s="11" t="s">
        <v>340</v>
      </c>
      <c r="Q516" s="11" t="s">
        <v>854</v>
      </c>
      <c r="R516" s="153" t="s">
        <v>4871</v>
      </c>
      <c r="S516" s="11">
        <v>20</v>
      </c>
      <c r="T516" s="11" t="s">
        <v>4991</v>
      </c>
      <c r="V516" s="14">
        <v>45670</v>
      </c>
      <c r="Z516" s="11" t="s">
        <v>4823</v>
      </c>
      <c r="AA516" s="15">
        <v>0.53472222222222221</v>
      </c>
      <c r="AB516" t="str">
        <f>IF(L516="","",VLOOKUP(L516&amp;I516,Продукция!A:I,9,0))</f>
        <v>рекомендация производителя набора</v>
      </c>
      <c r="AC516" s="14">
        <v>45679</v>
      </c>
      <c r="AD516" s="11" t="s">
        <v>2676</v>
      </c>
      <c r="AE516" s="11" t="s">
        <v>4823</v>
      </c>
      <c r="AF516" t="str">
        <f>IF(AD516="","",VLOOKUP(AD516,'Сотрудники и ссылки'!A:B,2,0))</f>
        <v>Серолог</v>
      </c>
      <c r="AG516">
        <f>IF(AD516="","",VLOOKUP(AD516,'Сотрудники и ссылки'!A:C,3,0))</f>
        <v>20007746</v>
      </c>
      <c r="AH516" s="11" t="s">
        <v>2676</v>
      </c>
      <c r="AI516" t="str">
        <f>IF(AH516="","",VLOOKUP(AH516,'Сотрудники и ссылки'!A:B,2,0))</f>
        <v>Серолог</v>
      </c>
      <c r="AJ516">
        <f>IF(AH516="","",VLOOKUP(AH516,'Сотрудники и ссылки'!A:C,3,0))</f>
        <v>20007746</v>
      </c>
      <c r="AK516" s="14">
        <v>45679</v>
      </c>
      <c r="AL516" s="2">
        <f>IF(AK516="","",AK516+VLOOKUP(I516,'Вид исследования'!B:E,4,0))</f>
        <v>45680</v>
      </c>
      <c r="AM516" s="2">
        <f>IF(AK516="","",AK516+VLOOKUP(I516,'Вид исследования'!B:F,5,0))</f>
        <v>45680</v>
      </c>
      <c r="AN516" s="14">
        <v>45679</v>
      </c>
      <c r="AP516" s="11" t="s">
        <v>189</v>
      </c>
      <c r="AQ516" t="str">
        <f>IFERROR(IF(L516="","",VLOOKUP(L516&amp;I516,Продукция!A:K,11,0)),"обратитесь к админ справочника")</f>
        <v>согласно рекомендациям производителя теста</v>
      </c>
      <c r="AR516" s="11" t="s">
        <v>4823</v>
      </c>
      <c r="AS516" t="str">
        <f>IFERROR(IF(L516="","",VLOOKUP(L516&amp;I516,Продукция!A:J,10,0)),"обратитесь к админ справочника")</f>
        <v>инструкция по применению набора AI, Н5</v>
      </c>
      <c r="AT516" s="11" t="s">
        <v>4823</v>
      </c>
      <c r="AU516" s="11" t="s">
        <v>4823</v>
      </c>
      <c r="AV516" s="11" t="s">
        <v>2676</v>
      </c>
      <c r="AW516" s="11" t="s">
        <v>4824</v>
      </c>
      <c r="AX516" s="11" t="s">
        <v>506</v>
      </c>
      <c r="AY516" s="11" t="s">
        <v>1148</v>
      </c>
      <c r="AZ516" s="11">
        <v>106</v>
      </c>
      <c r="BA516" s="11">
        <v>1</v>
      </c>
      <c r="BC516" s="11" t="s">
        <v>4992</v>
      </c>
    </row>
    <row r="517" spans="1:55" x14ac:dyDescent="0.25">
      <c r="A517" t="str">
        <f t="shared" si="11"/>
        <v>С/105Болезнь Ньюкасла уровень антител</v>
      </c>
      <c r="B517" t="str">
        <f>IF(E517="","",INDEX(Лаборатории!A:A,MATCH('Производственный контроль'!E517,Лаборатории!B:B,0)))</f>
        <v xml:space="preserve">КУРИНОЕ ЦАРСТВО АО </v>
      </c>
      <c r="C517" t="str">
        <f>IF(E517="","",VLOOKUP(E517,Лаборатории!B:D,3,0))</f>
        <v>U377_CHL</v>
      </c>
      <c r="D517" s="12">
        <v>45674</v>
      </c>
      <c r="E517" s="11" t="s">
        <v>793</v>
      </c>
      <c r="F517" s="11" t="s">
        <v>371</v>
      </c>
      <c r="G517" s="11" t="s">
        <v>506</v>
      </c>
      <c r="H517" s="11" t="s">
        <v>312</v>
      </c>
      <c r="I517" s="11" t="s">
        <v>3434</v>
      </c>
      <c r="J517" t="str">
        <f>IF(L517="","",VLOOKUP(L517,Продукция!B:D,3,0))</f>
        <v>Биологический_материал</v>
      </c>
      <c r="K517" t="str">
        <f>IF(L517="","",VLOOKUP(L517,Продукция!B:C,2,0))</f>
        <v>Сыворотка крови</v>
      </c>
      <c r="L517" s="151" t="s">
        <v>302</v>
      </c>
      <c r="M517">
        <f>IF(L517="","",VLOOKUP(L517,Продукция!B:L,11,0))</f>
        <v>0</v>
      </c>
      <c r="N517" s="11" t="s">
        <v>873</v>
      </c>
      <c r="P517" s="11" t="s">
        <v>340</v>
      </c>
      <c r="Q517" s="11" t="s">
        <v>854</v>
      </c>
      <c r="R517" s="153" t="s">
        <v>4993</v>
      </c>
      <c r="S517" s="11">
        <v>20</v>
      </c>
      <c r="T517" s="11" t="s">
        <v>5013</v>
      </c>
      <c r="V517" s="14">
        <v>45664</v>
      </c>
      <c r="Z517" s="11" t="s">
        <v>4823</v>
      </c>
      <c r="AA517" s="15">
        <v>0.53472222222222221</v>
      </c>
      <c r="AB517" t="str">
        <f>IF(L517="","",VLOOKUP(L517&amp;I517,Продукция!A:I,9,0))</f>
        <v>рекомендация производителя набора</v>
      </c>
      <c r="AC517" s="14">
        <v>45678</v>
      </c>
      <c r="AD517" s="11" t="s">
        <v>2676</v>
      </c>
      <c r="AE517" s="11" t="s">
        <v>4823</v>
      </c>
      <c r="AF517" t="str">
        <f>IF(AD517="","",VLOOKUP(AD517,'Сотрудники и ссылки'!A:B,2,0))</f>
        <v>Серолог</v>
      </c>
      <c r="AG517">
        <f>IF(AD517="","",VLOOKUP(AD517,'Сотрудники и ссылки'!A:C,3,0))</f>
        <v>20007746</v>
      </c>
      <c r="AH517" s="11" t="s">
        <v>2676</v>
      </c>
      <c r="AI517" t="str">
        <f>IF(AH517="","",VLOOKUP(AH517,'Сотрудники и ссылки'!A:B,2,0))</f>
        <v>Серолог</v>
      </c>
      <c r="AJ517">
        <f>IF(AH517="","",VLOOKUP(AH517,'Сотрудники и ссылки'!A:C,3,0))</f>
        <v>20007746</v>
      </c>
      <c r="AK517" s="14">
        <v>45678</v>
      </c>
      <c r="AL517" s="2">
        <f>IF(AK517="","",AK517+VLOOKUP(I517,'Вид исследования'!B:E,4,0))</f>
        <v>45679</v>
      </c>
      <c r="AM517" s="2">
        <f>IF(AK517="","",AK517+VLOOKUP(I517,'Вид исследования'!B:F,5,0))</f>
        <v>45679</v>
      </c>
      <c r="AN517" s="14">
        <v>45678</v>
      </c>
      <c r="AP517" s="11" t="s">
        <v>189</v>
      </c>
      <c r="AQ517" t="str">
        <f>IFERROR(IF(L517="","",VLOOKUP(L517&amp;I517,Продукция!A:K,11,0)),"обратитесь к админ справочника")</f>
        <v>согласно рекомендациям производителя теста</v>
      </c>
      <c r="AR517" s="11" t="s">
        <v>4823</v>
      </c>
      <c r="AS517" t="str">
        <f>IFERROR(IF(L517="","",VLOOKUP(L517&amp;I517,Продукция!A:J,10,0)),"обратитесь к админ справочника")</f>
        <v>инструкция по применению набора РЗГА Ньюкасла</v>
      </c>
      <c r="AT517" s="11" t="s">
        <v>4823</v>
      </c>
      <c r="AU517" s="11" t="s">
        <v>4823</v>
      </c>
      <c r="AV517" s="11" t="s">
        <v>2676</v>
      </c>
      <c r="AW517" s="11" t="s">
        <v>4824</v>
      </c>
      <c r="AX517" s="11" t="s">
        <v>506</v>
      </c>
      <c r="AY517" s="11" t="s">
        <v>1127</v>
      </c>
      <c r="AZ517" s="11">
        <v>105</v>
      </c>
      <c r="BA517" s="11">
        <v>38</v>
      </c>
      <c r="BC517" s="11" t="s">
        <v>4992</v>
      </c>
    </row>
    <row r="518" spans="1:55" x14ac:dyDescent="0.25">
      <c r="A518" t="str">
        <f t="shared" si="11"/>
        <v>С/105Болезнь Ньюкасла уровень антител</v>
      </c>
      <c r="B518" t="str">
        <f>IF(E518="","",INDEX(Лаборатории!A:A,MATCH('Производственный контроль'!E518,Лаборатории!B:B,0)))</f>
        <v xml:space="preserve">КУРИНОЕ ЦАРСТВО АО </v>
      </c>
      <c r="C518" t="str">
        <f>IF(E518="","",VLOOKUP(E518,Лаборатории!B:D,3,0))</f>
        <v>U377_CHL</v>
      </c>
      <c r="D518" s="12">
        <v>45674</v>
      </c>
      <c r="E518" s="11" t="s">
        <v>793</v>
      </c>
      <c r="F518" s="11" t="s">
        <v>371</v>
      </c>
      <c r="G518" s="11" t="s">
        <v>506</v>
      </c>
      <c r="H518" s="11" t="s">
        <v>312</v>
      </c>
      <c r="I518" s="11" t="s">
        <v>3434</v>
      </c>
      <c r="J518" t="str">
        <f>IF(L518="","",VLOOKUP(L518,Продукция!B:D,3,0))</f>
        <v>Биологический_материал</v>
      </c>
      <c r="K518" t="str">
        <f>IF(L518="","",VLOOKUP(L518,Продукция!B:C,2,0))</f>
        <v>Сыворотка крови</v>
      </c>
      <c r="L518" s="151" t="s">
        <v>302</v>
      </c>
      <c r="M518">
        <f>IF(L518="","",VLOOKUP(L518,Продукция!B:L,11,0))</f>
        <v>0</v>
      </c>
      <c r="N518" s="11" t="s">
        <v>873</v>
      </c>
      <c r="P518" s="11" t="s">
        <v>340</v>
      </c>
      <c r="Q518" s="11" t="s">
        <v>854</v>
      </c>
      <c r="R518" s="153" t="s">
        <v>4995</v>
      </c>
      <c r="S518" s="11">
        <v>20</v>
      </c>
      <c r="T518" s="11" t="s">
        <v>5013</v>
      </c>
      <c r="V518" s="14">
        <v>45665</v>
      </c>
      <c r="Z518" s="11" t="s">
        <v>4823</v>
      </c>
      <c r="AA518" s="15">
        <v>0.53472222222222221</v>
      </c>
      <c r="AB518" t="str">
        <f>IF(L518="","",VLOOKUP(L518&amp;I518,Продукция!A:I,9,0))</f>
        <v>рекомендация производителя набора</v>
      </c>
      <c r="AC518" s="14">
        <v>45678</v>
      </c>
      <c r="AD518" s="11" t="s">
        <v>2676</v>
      </c>
      <c r="AE518" s="11" t="s">
        <v>4823</v>
      </c>
      <c r="AF518" t="str">
        <f>IF(AD518="","",VLOOKUP(AD518,'Сотрудники и ссылки'!A:B,2,0))</f>
        <v>Серолог</v>
      </c>
      <c r="AG518">
        <f>IF(AD518="","",VLOOKUP(AD518,'Сотрудники и ссылки'!A:C,3,0))</f>
        <v>20007746</v>
      </c>
      <c r="AH518" s="11" t="s">
        <v>2676</v>
      </c>
      <c r="AI518" t="str">
        <f>IF(AH518="","",VLOOKUP(AH518,'Сотрудники и ссылки'!A:B,2,0))</f>
        <v>Серолог</v>
      </c>
      <c r="AJ518">
        <f>IF(AH518="","",VLOOKUP(AH518,'Сотрудники и ссылки'!A:C,3,0))</f>
        <v>20007746</v>
      </c>
      <c r="AK518" s="14">
        <v>45678</v>
      </c>
      <c r="AL518" s="2">
        <f>IF(AK518="","",AK518+VLOOKUP(I518,'Вид исследования'!B:E,4,0))</f>
        <v>45679</v>
      </c>
      <c r="AM518" s="2">
        <f>IF(AK518="","",AK518+VLOOKUP(I518,'Вид исследования'!B:F,5,0))</f>
        <v>45679</v>
      </c>
      <c r="AN518" s="14">
        <v>45678</v>
      </c>
      <c r="AP518" s="11" t="s">
        <v>189</v>
      </c>
      <c r="AQ518" t="str">
        <f>IFERROR(IF(L518="","",VLOOKUP(L518&amp;I518,Продукция!A:K,11,0)),"обратитесь к админ справочника")</f>
        <v>согласно рекомендациям производителя теста</v>
      </c>
      <c r="AR518" s="11" t="s">
        <v>4823</v>
      </c>
      <c r="AS518" t="str">
        <f>IFERROR(IF(L518="","",VLOOKUP(L518&amp;I518,Продукция!A:J,10,0)),"обратитесь к админ справочника")</f>
        <v>инструкция по применению набора РЗГА Ньюкасла</v>
      </c>
      <c r="AT518" s="11" t="s">
        <v>4823</v>
      </c>
      <c r="AU518" s="11" t="s">
        <v>4823</v>
      </c>
      <c r="AV518" s="11" t="s">
        <v>2676</v>
      </c>
      <c r="AW518" s="11" t="s">
        <v>4824</v>
      </c>
      <c r="AX518" s="11" t="s">
        <v>506</v>
      </c>
      <c r="AY518" s="11" t="s">
        <v>1120</v>
      </c>
      <c r="AZ518" s="11">
        <v>105</v>
      </c>
      <c r="BA518" s="11">
        <v>39</v>
      </c>
      <c r="BC518" s="11" t="s">
        <v>4992</v>
      </c>
    </row>
    <row r="519" spans="1:55" x14ac:dyDescent="0.25">
      <c r="A519" t="str">
        <f t="shared" si="11"/>
        <v>С/105Болезнь Ньюкасла уровень антител</v>
      </c>
      <c r="B519" t="str">
        <f>IF(E519="","",INDEX(Лаборатории!A:A,MATCH('Производственный контроль'!E519,Лаборатории!B:B,0)))</f>
        <v xml:space="preserve">КУРИНОЕ ЦАРСТВО АО </v>
      </c>
      <c r="C519" t="str">
        <f>IF(E519="","",VLOOKUP(E519,Лаборатории!B:D,3,0))</f>
        <v>U377_CHL</v>
      </c>
      <c r="D519" s="12">
        <v>45674</v>
      </c>
      <c r="E519" s="11" t="s">
        <v>793</v>
      </c>
      <c r="F519" s="11" t="s">
        <v>371</v>
      </c>
      <c r="G519" s="11" t="s">
        <v>506</v>
      </c>
      <c r="H519" s="11" t="s">
        <v>312</v>
      </c>
      <c r="I519" s="11" t="s">
        <v>3434</v>
      </c>
      <c r="J519" t="str">
        <f>IF(L519="","",VLOOKUP(L519,Продукция!B:D,3,0))</f>
        <v>Биологический_материал</v>
      </c>
      <c r="K519" t="str">
        <f>IF(L519="","",VLOOKUP(L519,Продукция!B:C,2,0))</f>
        <v>Сыворотка крови</v>
      </c>
      <c r="L519" s="151" t="s">
        <v>302</v>
      </c>
      <c r="M519">
        <f>IF(L519="","",VLOOKUP(L519,Продукция!B:L,11,0))</f>
        <v>0</v>
      </c>
      <c r="N519" s="11" t="s">
        <v>873</v>
      </c>
      <c r="P519" s="11" t="s">
        <v>340</v>
      </c>
      <c r="Q519" s="11" t="s">
        <v>854</v>
      </c>
      <c r="R519" s="153" t="s">
        <v>4994</v>
      </c>
      <c r="S519" s="11">
        <v>20</v>
      </c>
      <c r="T519" s="11" t="s">
        <v>5013</v>
      </c>
      <c r="V519" s="14">
        <v>45665</v>
      </c>
      <c r="Z519" s="11" t="s">
        <v>4823</v>
      </c>
      <c r="AA519" s="15">
        <v>0.53472222222222221</v>
      </c>
      <c r="AB519" t="str">
        <f>IF(L519="","",VLOOKUP(L519&amp;I519,Продукция!A:I,9,0))</f>
        <v>рекомендация производителя набора</v>
      </c>
      <c r="AC519" s="14">
        <v>45678</v>
      </c>
      <c r="AD519" s="11" t="s">
        <v>2676</v>
      </c>
      <c r="AE519" s="11" t="s">
        <v>4823</v>
      </c>
      <c r="AF519" t="str">
        <f>IF(AD519="","",VLOOKUP(AD519,'Сотрудники и ссылки'!A:B,2,0))</f>
        <v>Серолог</v>
      </c>
      <c r="AG519">
        <f>IF(AD519="","",VLOOKUP(AD519,'Сотрудники и ссылки'!A:C,3,0))</f>
        <v>20007746</v>
      </c>
      <c r="AH519" s="11" t="s">
        <v>2676</v>
      </c>
      <c r="AI519" t="str">
        <f>IF(AH519="","",VLOOKUP(AH519,'Сотрудники и ссылки'!A:B,2,0))</f>
        <v>Серолог</v>
      </c>
      <c r="AJ519">
        <f>IF(AH519="","",VLOOKUP(AH519,'Сотрудники и ссылки'!A:C,3,0))</f>
        <v>20007746</v>
      </c>
      <c r="AK519" s="14">
        <v>45678</v>
      </c>
      <c r="AL519" s="2">
        <f>IF(AK519="","",AK519+VLOOKUP(I519,'Вид исследования'!B:E,4,0))</f>
        <v>45679</v>
      </c>
      <c r="AM519" s="2">
        <f>IF(AK519="","",AK519+VLOOKUP(I519,'Вид исследования'!B:F,5,0))</f>
        <v>45679</v>
      </c>
      <c r="AN519" s="14">
        <v>45678</v>
      </c>
      <c r="AP519" s="11" t="s">
        <v>189</v>
      </c>
      <c r="AQ519" t="str">
        <f>IFERROR(IF(L519="","",VLOOKUP(L519&amp;I519,Продукция!A:K,11,0)),"обратитесь к админ справочника")</f>
        <v>согласно рекомендациям производителя теста</v>
      </c>
      <c r="AR519" s="11" t="s">
        <v>4823</v>
      </c>
      <c r="AS519" t="str">
        <f>IFERROR(IF(L519="","",VLOOKUP(L519&amp;I519,Продукция!A:J,10,0)),"обратитесь к админ справочника")</f>
        <v>инструкция по применению набора РЗГА Ньюкасла</v>
      </c>
      <c r="AT519" s="11" t="s">
        <v>4823</v>
      </c>
      <c r="AU519" s="11" t="s">
        <v>4823</v>
      </c>
      <c r="AV519" s="11" t="s">
        <v>2676</v>
      </c>
      <c r="AW519" s="11" t="s">
        <v>4824</v>
      </c>
      <c r="AX519" s="11" t="s">
        <v>506</v>
      </c>
      <c r="AY519" s="11" t="s">
        <v>1121</v>
      </c>
      <c r="AZ519" s="11">
        <v>105</v>
      </c>
      <c r="BA519" s="11">
        <v>39</v>
      </c>
      <c r="BC519" s="11" t="s">
        <v>4992</v>
      </c>
    </row>
    <row r="520" spans="1:55" x14ac:dyDescent="0.25">
      <c r="A520" t="str">
        <f t="shared" si="11"/>
        <v>С/105Болезнь Ньюкасла уровень антител</v>
      </c>
      <c r="B520" t="str">
        <f>IF(E520="","",INDEX(Лаборатории!A:A,MATCH('Производственный контроль'!E520,Лаборатории!B:B,0)))</f>
        <v xml:space="preserve">КУРИНОЕ ЦАРСТВО АО </v>
      </c>
      <c r="C520" t="str">
        <f>IF(E520="","",VLOOKUP(E520,Лаборатории!B:D,3,0))</f>
        <v>U377_CHL</v>
      </c>
      <c r="D520" s="12">
        <v>45674</v>
      </c>
      <c r="E520" s="11" t="s">
        <v>793</v>
      </c>
      <c r="F520" s="11" t="s">
        <v>371</v>
      </c>
      <c r="G520" s="11" t="s">
        <v>506</v>
      </c>
      <c r="H520" s="11" t="s">
        <v>312</v>
      </c>
      <c r="I520" s="11" t="s">
        <v>3434</v>
      </c>
      <c r="J520" t="str">
        <f>IF(L520="","",VLOOKUP(L520,Продукция!B:D,3,0))</f>
        <v>Биологический_материал</v>
      </c>
      <c r="K520" t="str">
        <f>IF(L520="","",VLOOKUP(L520,Продукция!B:C,2,0))</f>
        <v>Сыворотка крови</v>
      </c>
      <c r="L520" s="151" t="s">
        <v>302</v>
      </c>
      <c r="M520">
        <f>IF(L520="","",VLOOKUP(L520,Продукция!B:L,11,0))</f>
        <v>0</v>
      </c>
      <c r="N520" s="11" t="s">
        <v>873</v>
      </c>
      <c r="P520" s="11" t="s">
        <v>340</v>
      </c>
      <c r="Q520" s="11" t="s">
        <v>854</v>
      </c>
      <c r="R520" s="153" t="s">
        <v>4996</v>
      </c>
      <c r="S520" s="11">
        <v>20</v>
      </c>
      <c r="T520" s="11" t="s">
        <v>5013</v>
      </c>
      <c r="V520" s="14">
        <v>45665</v>
      </c>
      <c r="Z520" s="11" t="s">
        <v>4823</v>
      </c>
      <c r="AA520" s="15">
        <v>0.53472222222222221</v>
      </c>
      <c r="AB520" t="str">
        <f>IF(L520="","",VLOOKUP(L520&amp;I520,Продукция!A:I,9,0))</f>
        <v>рекомендация производителя набора</v>
      </c>
      <c r="AC520" s="14">
        <v>45678</v>
      </c>
      <c r="AD520" s="11" t="s">
        <v>2676</v>
      </c>
      <c r="AE520" s="11" t="s">
        <v>4823</v>
      </c>
      <c r="AF520" t="str">
        <f>IF(AD520="","",VLOOKUP(AD520,'Сотрудники и ссылки'!A:B,2,0))</f>
        <v>Серолог</v>
      </c>
      <c r="AG520">
        <f>IF(AD520="","",VLOOKUP(AD520,'Сотрудники и ссылки'!A:C,3,0))</f>
        <v>20007746</v>
      </c>
      <c r="AH520" s="11" t="s">
        <v>2676</v>
      </c>
      <c r="AI520" t="str">
        <f>IF(AH520="","",VLOOKUP(AH520,'Сотрудники и ссылки'!A:B,2,0))</f>
        <v>Серолог</v>
      </c>
      <c r="AJ520">
        <f>IF(AH520="","",VLOOKUP(AH520,'Сотрудники и ссылки'!A:C,3,0))</f>
        <v>20007746</v>
      </c>
      <c r="AK520" s="14">
        <v>45678</v>
      </c>
      <c r="AL520" s="2">
        <f>IF(AK520="","",AK520+VLOOKUP(I520,'Вид исследования'!B:E,4,0))</f>
        <v>45679</v>
      </c>
      <c r="AM520" s="2">
        <f>IF(AK520="","",AK520+VLOOKUP(I520,'Вид исследования'!B:F,5,0))</f>
        <v>45679</v>
      </c>
      <c r="AN520" s="14">
        <v>45678</v>
      </c>
      <c r="AP520" s="11" t="s">
        <v>189</v>
      </c>
      <c r="AQ520" t="str">
        <f>IFERROR(IF(L520="","",VLOOKUP(L520&amp;I520,Продукция!A:K,11,0)),"обратитесь к админ справочника")</f>
        <v>согласно рекомендациям производителя теста</v>
      </c>
      <c r="AR520" s="11" t="s">
        <v>4823</v>
      </c>
      <c r="AS520" t="str">
        <f>IFERROR(IF(L520="","",VLOOKUP(L520&amp;I520,Продукция!A:J,10,0)),"обратитесь к админ справочника")</f>
        <v>инструкция по применению набора РЗГА Ньюкасла</v>
      </c>
      <c r="AT520" s="11" t="s">
        <v>4823</v>
      </c>
      <c r="AU520" s="11" t="s">
        <v>4823</v>
      </c>
      <c r="AV520" s="11" t="s">
        <v>2676</v>
      </c>
      <c r="AW520" s="11" t="s">
        <v>4824</v>
      </c>
      <c r="AX520" s="11" t="s">
        <v>506</v>
      </c>
      <c r="AY520" s="11" t="s">
        <v>1128</v>
      </c>
      <c r="AZ520" s="11">
        <v>105</v>
      </c>
      <c r="BA520" s="11">
        <v>39</v>
      </c>
      <c r="BC520" s="11" t="s">
        <v>4992</v>
      </c>
    </row>
    <row r="521" spans="1:55" x14ac:dyDescent="0.25">
      <c r="A521" t="str">
        <f t="shared" si="11"/>
        <v>С/105Болезнь Ньюкасла уровень антител</v>
      </c>
      <c r="B521" t="str">
        <f>IF(E521="","",INDEX(Лаборатории!A:A,MATCH('Производственный контроль'!E521,Лаборатории!B:B,0)))</f>
        <v xml:space="preserve">КУРИНОЕ ЦАРСТВО АО </v>
      </c>
      <c r="C521" t="str">
        <f>IF(E521="","",VLOOKUP(E521,Лаборатории!B:D,3,0))</f>
        <v>U377_CHL</v>
      </c>
      <c r="D521" s="12">
        <v>45674</v>
      </c>
      <c r="E521" s="11" t="s">
        <v>793</v>
      </c>
      <c r="F521" s="11" t="s">
        <v>371</v>
      </c>
      <c r="G521" s="11" t="s">
        <v>506</v>
      </c>
      <c r="H521" s="11" t="s">
        <v>312</v>
      </c>
      <c r="I521" s="11" t="s">
        <v>3434</v>
      </c>
      <c r="J521" t="str">
        <f>IF(L521="","",VLOOKUP(L521,Продукция!B:D,3,0))</f>
        <v>Биологический_материал</v>
      </c>
      <c r="K521" t="str">
        <f>IF(L521="","",VLOOKUP(L521,Продукция!B:C,2,0))</f>
        <v>Сыворотка крови</v>
      </c>
      <c r="L521" s="151" t="s">
        <v>302</v>
      </c>
      <c r="M521">
        <f>IF(L521="","",VLOOKUP(L521,Продукция!B:L,11,0))</f>
        <v>0</v>
      </c>
      <c r="N521" s="11" t="s">
        <v>873</v>
      </c>
      <c r="P521" s="11" t="s">
        <v>340</v>
      </c>
      <c r="Q521" s="11" t="s">
        <v>854</v>
      </c>
      <c r="R521" s="153" t="s">
        <v>4997</v>
      </c>
      <c r="S521" s="11">
        <v>20</v>
      </c>
      <c r="T521" s="11" t="s">
        <v>5013</v>
      </c>
      <c r="V521" s="14">
        <v>45665</v>
      </c>
      <c r="Z521" s="11" t="s">
        <v>4823</v>
      </c>
      <c r="AA521" s="15">
        <v>0.53472222222222221</v>
      </c>
      <c r="AB521" t="str">
        <f>IF(L521="","",VLOOKUP(L521&amp;I521,Продукция!A:I,9,0))</f>
        <v>рекомендация производителя набора</v>
      </c>
      <c r="AC521" s="14">
        <v>45678</v>
      </c>
      <c r="AD521" s="11" t="s">
        <v>2676</v>
      </c>
      <c r="AE521" s="11" t="s">
        <v>4823</v>
      </c>
      <c r="AF521" t="str">
        <f>IF(AD521="","",VLOOKUP(AD521,'Сотрудники и ссылки'!A:B,2,0))</f>
        <v>Серолог</v>
      </c>
      <c r="AG521">
        <f>IF(AD521="","",VLOOKUP(AD521,'Сотрудники и ссылки'!A:C,3,0))</f>
        <v>20007746</v>
      </c>
      <c r="AH521" s="11" t="s">
        <v>2676</v>
      </c>
      <c r="AI521" t="str">
        <f>IF(AH521="","",VLOOKUP(AH521,'Сотрудники и ссылки'!A:B,2,0))</f>
        <v>Серолог</v>
      </c>
      <c r="AJ521">
        <f>IF(AH521="","",VLOOKUP(AH521,'Сотрудники и ссылки'!A:C,3,0))</f>
        <v>20007746</v>
      </c>
      <c r="AK521" s="14">
        <v>45678</v>
      </c>
      <c r="AL521" s="2">
        <f>IF(AK521="","",AK521+VLOOKUP(I521,'Вид исследования'!B:E,4,0))</f>
        <v>45679</v>
      </c>
      <c r="AM521" s="2">
        <f>IF(AK521="","",AK521+VLOOKUP(I521,'Вид исследования'!B:F,5,0))</f>
        <v>45679</v>
      </c>
      <c r="AN521" s="14">
        <v>45678</v>
      </c>
      <c r="AP521" s="11" t="s">
        <v>189</v>
      </c>
      <c r="AQ521" t="str">
        <f>IFERROR(IF(L521="","",VLOOKUP(L521&amp;I521,Продукция!A:K,11,0)),"обратитесь к админ справочника")</f>
        <v>согласно рекомендациям производителя теста</v>
      </c>
      <c r="AR521" s="11" t="s">
        <v>4823</v>
      </c>
      <c r="AS521" t="str">
        <f>IFERROR(IF(L521="","",VLOOKUP(L521&amp;I521,Продукция!A:J,10,0)),"обратитесь к админ справочника")</f>
        <v>инструкция по применению набора РЗГА Ньюкасла</v>
      </c>
      <c r="AT521" s="11" t="s">
        <v>4823</v>
      </c>
      <c r="AU521" s="11" t="s">
        <v>4823</v>
      </c>
      <c r="AV521" s="11" t="s">
        <v>2676</v>
      </c>
      <c r="AW521" s="11" t="s">
        <v>4824</v>
      </c>
      <c r="AX521" s="11" t="s">
        <v>506</v>
      </c>
      <c r="AY521" s="11" t="s">
        <v>1129</v>
      </c>
      <c r="AZ521" s="11">
        <v>105</v>
      </c>
      <c r="BA521" s="11">
        <v>38</v>
      </c>
      <c r="BC521" s="11" t="s">
        <v>4992</v>
      </c>
    </row>
    <row r="522" spans="1:55" x14ac:dyDescent="0.25">
      <c r="A522" t="str">
        <f t="shared" si="11"/>
        <v>С/105Болезнь Ньюкасла уровень антител</v>
      </c>
      <c r="B522" t="str">
        <f>IF(E522="","",INDEX(Лаборатории!A:A,MATCH('Производственный контроль'!E522,Лаборатории!B:B,0)))</f>
        <v xml:space="preserve">КУРИНОЕ ЦАРСТВО АО </v>
      </c>
      <c r="C522" t="str">
        <f>IF(E522="","",VLOOKUP(E522,Лаборатории!B:D,3,0))</f>
        <v>U377_CHL</v>
      </c>
      <c r="D522" s="12">
        <v>45674</v>
      </c>
      <c r="E522" s="11" t="s">
        <v>793</v>
      </c>
      <c r="F522" s="11" t="s">
        <v>371</v>
      </c>
      <c r="G522" s="11" t="s">
        <v>506</v>
      </c>
      <c r="H522" s="11" t="s">
        <v>312</v>
      </c>
      <c r="I522" s="11" t="s">
        <v>3434</v>
      </c>
      <c r="J522" t="str">
        <f>IF(L522="","",VLOOKUP(L522,Продукция!B:D,3,0))</f>
        <v>Биологический_материал</v>
      </c>
      <c r="K522" t="str">
        <f>IF(L522="","",VLOOKUP(L522,Продукция!B:C,2,0))</f>
        <v>Сыворотка крови</v>
      </c>
      <c r="L522" s="151" t="s">
        <v>302</v>
      </c>
      <c r="M522">
        <f>IF(L522="","",VLOOKUP(L522,Продукция!B:L,11,0))</f>
        <v>0</v>
      </c>
      <c r="N522" s="11" t="s">
        <v>873</v>
      </c>
      <c r="P522" s="11" t="s">
        <v>340</v>
      </c>
      <c r="Q522" s="11" t="s">
        <v>854</v>
      </c>
      <c r="R522" s="153" t="s">
        <v>4998</v>
      </c>
      <c r="S522" s="11">
        <v>20</v>
      </c>
      <c r="T522" s="11" t="s">
        <v>5013</v>
      </c>
      <c r="V522" s="14">
        <v>45666</v>
      </c>
      <c r="Z522" s="11" t="s">
        <v>4823</v>
      </c>
      <c r="AA522" s="15">
        <v>0.53472222222222221</v>
      </c>
      <c r="AB522" t="str">
        <f>IF(L522="","",VLOOKUP(L522&amp;I522,Продукция!A:I,9,0))</f>
        <v>рекомендация производителя набора</v>
      </c>
      <c r="AC522" s="14">
        <v>45678</v>
      </c>
      <c r="AD522" s="11" t="s">
        <v>2676</v>
      </c>
      <c r="AE522" s="11" t="s">
        <v>4823</v>
      </c>
      <c r="AF522" t="str">
        <f>IF(AD522="","",VLOOKUP(AD522,'Сотрудники и ссылки'!A:B,2,0))</f>
        <v>Серолог</v>
      </c>
      <c r="AG522">
        <f>IF(AD522="","",VLOOKUP(AD522,'Сотрудники и ссылки'!A:C,3,0))</f>
        <v>20007746</v>
      </c>
      <c r="AH522" s="11" t="s">
        <v>2676</v>
      </c>
      <c r="AI522" t="str">
        <f>IF(AH522="","",VLOOKUP(AH522,'Сотрудники и ссылки'!A:B,2,0))</f>
        <v>Серолог</v>
      </c>
      <c r="AJ522">
        <f>IF(AH522="","",VLOOKUP(AH522,'Сотрудники и ссылки'!A:C,3,0))</f>
        <v>20007746</v>
      </c>
      <c r="AK522" s="14">
        <v>45678</v>
      </c>
      <c r="AL522" s="2">
        <f>IF(AK522="","",AK522+VLOOKUP(I522,'Вид исследования'!B:E,4,0))</f>
        <v>45679</v>
      </c>
      <c r="AM522" s="2">
        <f>IF(AK522="","",AK522+VLOOKUP(I522,'Вид исследования'!B:F,5,0))</f>
        <v>45679</v>
      </c>
      <c r="AN522" s="14">
        <v>45678</v>
      </c>
      <c r="AP522" s="11" t="s">
        <v>189</v>
      </c>
      <c r="AQ522" t="str">
        <f>IFERROR(IF(L522="","",VLOOKUP(L522&amp;I522,Продукция!A:K,11,0)),"обратитесь к админ справочника")</f>
        <v>согласно рекомендациям производителя теста</v>
      </c>
      <c r="AR522" s="11" t="s">
        <v>4823</v>
      </c>
      <c r="AS522" t="str">
        <f>IFERROR(IF(L522="","",VLOOKUP(L522&amp;I522,Продукция!A:J,10,0)),"обратитесь к админ справочника")</f>
        <v>инструкция по применению набора РЗГА Ньюкасла</v>
      </c>
      <c r="AT522" s="11" t="s">
        <v>4823</v>
      </c>
      <c r="AU522" s="11" t="s">
        <v>4823</v>
      </c>
      <c r="AV522" s="11" t="s">
        <v>2676</v>
      </c>
      <c r="AW522" s="11" t="s">
        <v>4824</v>
      </c>
      <c r="AX522" s="11" t="s">
        <v>506</v>
      </c>
      <c r="AY522" s="11" t="s">
        <v>1119</v>
      </c>
      <c r="AZ522" s="11">
        <v>105</v>
      </c>
      <c r="BA522" s="11">
        <v>39</v>
      </c>
      <c r="BC522" s="11" t="s">
        <v>4992</v>
      </c>
    </row>
    <row r="523" spans="1:55" x14ac:dyDescent="0.25">
      <c r="A523" t="str">
        <f t="shared" si="11"/>
        <v>С/105Болезнь Ньюкасла уровень антител</v>
      </c>
      <c r="B523" t="str">
        <f>IF(E523="","",INDEX(Лаборатории!A:A,MATCH('Производственный контроль'!E523,Лаборатории!B:B,0)))</f>
        <v xml:space="preserve">КУРИНОЕ ЦАРСТВО АО </v>
      </c>
      <c r="C523" t="str">
        <f>IF(E523="","",VLOOKUP(E523,Лаборатории!B:D,3,0))</f>
        <v>U377_CHL</v>
      </c>
      <c r="D523" s="12">
        <v>45674</v>
      </c>
      <c r="E523" s="11" t="s">
        <v>793</v>
      </c>
      <c r="F523" s="11" t="s">
        <v>371</v>
      </c>
      <c r="G523" s="11" t="s">
        <v>506</v>
      </c>
      <c r="H523" s="11" t="s">
        <v>312</v>
      </c>
      <c r="I523" s="11" t="s">
        <v>3434</v>
      </c>
      <c r="J523" t="str">
        <f>IF(L523="","",VLOOKUP(L523,Продукция!B:D,3,0))</f>
        <v>Биологический_материал</v>
      </c>
      <c r="K523" t="str">
        <f>IF(L523="","",VLOOKUP(L523,Продукция!B:C,2,0))</f>
        <v>Сыворотка крови</v>
      </c>
      <c r="L523" s="151" t="s">
        <v>302</v>
      </c>
      <c r="M523">
        <f>IF(L523="","",VLOOKUP(L523,Продукция!B:L,11,0))</f>
        <v>0</v>
      </c>
      <c r="N523" s="11" t="s">
        <v>873</v>
      </c>
      <c r="P523" s="11" t="s">
        <v>340</v>
      </c>
      <c r="Q523" s="11" t="s">
        <v>854</v>
      </c>
      <c r="R523" s="153" t="s">
        <v>4999</v>
      </c>
      <c r="S523" s="11">
        <v>20</v>
      </c>
      <c r="T523" s="11" t="s">
        <v>5013</v>
      </c>
      <c r="V523" s="14">
        <v>45666</v>
      </c>
      <c r="Z523" s="11" t="s">
        <v>4823</v>
      </c>
      <c r="AA523" s="15">
        <v>0.53472222222222221</v>
      </c>
      <c r="AB523" t="str">
        <f>IF(L523="","",VLOOKUP(L523&amp;I523,Продукция!A:I,9,0))</f>
        <v>рекомендация производителя набора</v>
      </c>
      <c r="AC523" s="14">
        <v>45678</v>
      </c>
      <c r="AD523" s="11" t="s">
        <v>2676</v>
      </c>
      <c r="AE523" s="11" t="s">
        <v>4823</v>
      </c>
      <c r="AF523" t="str">
        <f>IF(AD523="","",VLOOKUP(AD523,'Сотрудники и ссылки'!A:B,2,0))</f>
        <v>Серолог</v>
      </c>
      <c r="AG523">
        <f>IF(AD523="","",VLOOKUP(AD523,'Сотрудники и ссылки'!A:C,3,0))</f>
        <v>20007746</v>
      </c>
      <c r="AH523" s="11" t="s">
        <v>2676</v>
      </c>
      <c r="AI523" t="str">
        <f>IF(AH523="","",VLOOKUP(AH523,'Сотрудники и ссылки'!A:B,2,0))</f>
        <v>Серолог</v>
      </c>
      <c r="AJ523">
        <f>IF(AH523="","",VLOOKUP(AH523,'Сотрудники и ссылки'!A:C,3,0))</f>
        <v>20007746</v>
      </c>
      <c r="AK523" s="14">
        <v>45678</v>
      </c>
      <c r="AL523" s="2">
        <f>IF(AK523="","",AK523+VLOOKUP(I523,'Вид исследования'!B:E,4,0))</f>
        <v>45679</v>
      </c>
      <c r="AM523" s="2">
        <f>IF(AK523="","",AK523+VLOOKUP(I523,'Вид исследования'!B:F,5,0))</f>
        <v>45679</v>
      </c>
      <c r="AN523" s="14">
        <v>45678</v>
      </c>
      <c r="AP523" s="11" t="s">
        <v>189</v>
      </c>
      <c r="AQ523" t="str">
        <f>IFERROR(IF(L523="","",VLOOKUP(L523&amp;I523,Продукция!A:K,11,0)),"обратитесь к админ справочника")</f>
        <v>согласно рекомендациям производителя теста</v>
      </c>
      <c r="AR523" s="11" t="s">
        <v>4823</v>
      </c>
      <c r="AS523" t="str">
        <f>IFERROR(IF(L523="","",VLOOKUP(L523&amp;I523,Продукция!A:J,10,0)),"обратитесь к админ справочника")</f>
        <v>инструкция по применению набора РЗГА Ньюкасла</v>
      </c>
      <c r="AT523" s="11" t="s">
        <v>4823</v>
      </c>
      <c r="AU523" s="11" t="s">
        <v>4823</v>
      </c>
      <c r="AV523" s="11" t="s">
        <v>2676</v>
      </c>
      <c r="AW523" s="11" t="s">
        <v>4824</v>
      </c>
      <c r="AX523" s="11" t="s">
        <v>506</v>
      </c>
      <c r="AY523" s="11" t="s">
        <v>1118</v>
      </c>
      <c r="AZ523" s="11">
        <v>105</v>
      </c>
      <c r="BA523" s="11">
        <v>39</v>
      </c>
      <c r="BC523" s="11" t="s">
        <v>4992</v>
      </c>
    </row>
    <row r="524" spans="1:55" x14ac:dyDescent="0.25">
      <c r="A524" t="str">
        <f t="shared" si="11"/>
        <v>С/105Болезнь Ньюкасла уровень антител</v>
      </c>
      <c r="B524" t="str">
        <f>IF(E524="","",INDEX(Лаборатории!A:A,MATCH('Производственный контроль'!E524,Лаборатории!B:B,0)))</f>
        <v xml:space="preserve">КУРИНОЕ ЦАРСТВО АО </v>
      </c>
      <c r="C524" t="str">
        <f>IF(E524="","",VLOOKUP(E524,Лаборатории!B:D,3,0))</f>
        <v>U377_CHL</v>
      </c>
      <c r="D524" s="12">
        <v>45674</v>
      </c>
      <c r="E524" s="11" t="s">
        <v>793</v>
      </c>
      <c r="F524" s="11" t="s">
        <v>371</v>
      </c>
      <c r="G524" s="11" t="s">
        <v>506</v>
      </c>
      <c r="H524" s="11" t="s">
        <v>312</v>
      </c>
      <c r="I524" s="11" t="s">
        <v>3434</v>
      </c>
      <c r="J524" t="str">
        <f>IF(L524="","",VLOOKUP(L524,Продукция!B:D,3,0))</f>
        <v>Биологический_материал</v>
      </c>
      <c r="K524" t="str">
        <f>IF(L524="","",VLOOKUP(L524,Продукция!B:C,2,0))</f>
        <v>Сыворотка крови</v>
      </c>
      <c r="L524" s="151" t="s">
        <v>302</v>
      </c>
      <c r="M524">
        <f>IF(L524="","",VLOOKUP(L524,Продукция!B:L,11,0))</f>
        <v>0</v>
      </c>
      <c r="N524" s="11" t="s">
        <v>873</v>
      </c>
      <c r="P524" s="11" t="s">
        <v>340</v>
      </c>
      <c r="Q524" s="11" t="s">
        <v>854</v>
      </c>
      <c r="R524" s="153" t="s">
        <v>5000</v>
      </c>
      <c r="S524" s="11">
        <v>20</v>
      </c>
      <c r="T524" s="11" t="s">
        <v>5013</v>
      </c>
      <c r="V524" s="14">
        <v>45666</v>
      </c>
      <c r="Z524" s="11" t="s">
        <v>4823</v>
      </c>
      <c r="AA524" s="15">
        <v>0.53472222222222221</v>
      </c>
      <c r="AB524" t="str">
        <f>IF(L524="","",VLOOKUP(L524&amp;I524,Продукция!A:I,9,0))</f>
        <v>рекомендация производителя набора</v>
      </c>
      <c r="AC524" s="14">
        <v>45678</v>
      </c>
      <c r="AD524" s="11" t="s">
        <v>2676</v>
      </c>
      <c r="AE524" s="11" t="s">
        <v>4823</v>
      </c>
      <c r="AF524" t="str">
        <f>IF(AD524="","",VLOOKUP(AD524,'Сотрудники и ссылки'!A:B,2,0))</f>
        <v>Серолог</v>
      </c>
      <c r="AG524">
        <f>IF(AD524="","",VLOOKUP(AD524,'Сотрудники и ссылки'!A:C,3,0))</f>
        <v>20007746</v>
      </c>
      <c r="AH524" s="11" t="s">
        <v>2676</v>
      </c>
      <c r="AI524" t="str">
        <f>IF(AH524="","",VLOOKUP(AH524,'Сотрудники и ссылки'!A:B,2,0))</f>
        <v>Серолог</v>
      </c>
      <c r="AJ524">
        <f>IF(AH524="","",VLOOKUP(AH524,'Сотрудники и ссылки'!A:C,3,0))</f>
        <v>20007746</v>
      </c>
      <c r="AK524" s="14">
        <v>45678</v>
      </c>
      <c r="AL524" s="2">
        <f>IF(AK524="","",AK524+VLOOKUP(I524,'Вид исследования'!B:E,4,0))</f>
        <v>45679</v>
      </c>
      <c r="AM524" s="2">
        <f>IF(AK524="","",AK524+VLOOKUP(I524,'Вид исследования'!B:F,5,0))</f>
        <v>45679</v>
      </c>
      <c r="AN524" s="14">
        <v>45678</v>
      </c>
      <c r="AP524" s="11" t="s">
        <v>189</v>
      </c>
      <c r="AQ524" t="str">
        <f>IFERROR(IF(L524="","",VLOOKUP(L524&amp;I524,Продукция!A:K,11,0)),"обратитесь к админ справочника")</f>
        <v>согласно рекомендациям производителя теста</v>
      </c>
      <c r="AR524" s="11" t="s">
        <v>4823</v>
      </c>
      <c r="AS524" t="str">
        <f>IFERROR(IF(L524="","",VLOOKUP(L524&amp;I524,Продукция!A:J,10,0)),"обратитесь к админ справочника")</f>
        <v>инструкция по применению набора РЗГА Ньюкасла</v>
      </c>
      <c r="AT524" s="11" t="s">
        <v>4823</v>
      </c>
      <c r="AU524" s="11" t="s">
        <v>4823</v>
      </c>
      <c r="AV524" s="11" t="s">
        <v>2676</v>
      </c>
      <c r="AW524" s="11" t="s">
        <v>4824</v>
      </c>
      <c r="AX524" s="11" t="s">
        <v>506</v>
      </c>
      <c r="AY524" s="11" t="s">
        <v>1130</v>
      </c>
      <c r="AZ524" s="11">
        <v>105</v>
      </c>
      <c r="BA524" s="11">
        <v>39</v>
      </c>
      <c r="BC524" s="11" t="s">
        <v>4992</v>
      </c>
    </row>
    <row r="525" spans="1:55" x14ac:dyDescent="0.25">
      <c r="A525" t="str">
        <f t="shared" si="11"/>
        <v>С/105Болезнь Ньюкасла уровень антител</v>
      </c>
      <c r="B525" t="str">
        <f>IF(E525="","",INDEX(Лаборатории!A:A,MATCH('Производственный контроль'!E525,Лаборатории!B:B,0)))</f>
        <v xml:space="preserve">КУРИНОЕ ЦАРСТВО АО </v>
      </c>
      <c r="C525" t="str">
        <f>IF(E525="","",VLOOKUP(E525,Лаборатории!B:D,3,0))</f>
        <v>U377_CHL</v>
      </c>
      <c r="D525" s="12">
        <v>45674</v>
      </c>
      <c r="E525" s="11" t="s">
        <v>793</v>
      </c>
      <c r="F525" s="11" t="s">
        <v>371</v>
      </c>
      <c r="G525" s="11" t="s">
        <v>506</v>
      </c>
      <c r="H525" s="11" t="s">
        <v>312</v>
      </c>
      <c r="I525" s="11" t="s">
        <v>3434</v>
      </c>
      <c r="J525" t="str">
        <f>IF(L525="","",VLOOKUP(L525,Продукция!B:D,3,0))</f>
        <v>Биологический_материал</v>
      </c>
      <c r="K525" t="str">
        <f>IF(L525="","",VLOOKUP(L525,Продукция!B:C,2,0))</f>
        <v>Сыворотка крови</v>
      </c>
      <c r="L525" s="151" t="s">
        <v>302</v>
      </c>
      <c r="M525">
        <f>IF(L525="","",VLOOKUP(L525,Продукция!B:L,11,0))</f>
        <v>0</v>
      </c>
      <c r="N525" s="11" t="s">
        <v>873</v>
      </c>
      <c r="P525" s="11" t="s">
        <v>340</v>
      </c>
      <c r="Q525" s="11" t="s">
        <v>854</v>
      </c>
      <c r="R525" s="153" t="s">
        <v>5001</v>
      </c>
      <c r="S525" s="11">
        <v>20</v>
      </c>
      <c r="T525" s="11" t="s">
        <v>5013</v>
      </c>
      <c r="V525" s="14">
        <v>45666</v>
      </c>
      <c r="Z525" s="11" t="s">
        <v>4823</v>
      </c>
      <c r="AA525" s="15">
        <v>0.53472222222222221</v>
      </c>
      <c r="AB525" t="str">
        <f>IF(L525="","",VLOOKUP(L525&amp;I525,Продукция!A:I,9,0))</f>
        <v>рекомендация производителя набора</v>
      </c>
      <c r="AC525" s="14">
        <v>45678</v>
      </c>
      <c r="AD525" s="11" t="s">
        <v>2676</v>
      </c>
      <c r="AE525" s="11" t="s">
        <v>4823</v>
      </c>
      <c r="AF525" t="str">
        <f>IF(AD525="","",VLOOKUP(AD525,'Сотрудники и ссылки'!A:B,2,0))</f>
        <v>Серолог</v>
      </c>
      <c r="AG525">
        <f>IF(AD525="","",VLOOKUP(AD525,'Сотрудники и ссылки'!A:C,3,0))</f>
        <v>20007746</v>
      </c>
      <c r="AH525" s="11" t="s">
        <v>2676</v>
      </c>
      <c r="AI525" t="str">
        <f>IF(AH525="","",VLOOKUP(AH525,'Сотрудники и ссылки'!A:B,2,0))</f>
        <v>Серолог</v>
      </c>
      <c r="AJ525">
        <f>IF(AH525="","",VLOOKUP(AH525,'Сотрудники и ссылки'!A:C,3,0))</f>
        <v>20007746</v>
      </c>
      <c r="AK525" s="14">
        <v>45678</v>
      </c>
      <c r="AL525" s="2">
        <f>IF(AK525="","",AK525+VLOOKUP(I525,'Вид исследования'!B:E,4,0))</f>
        <v>45679</v>
      </c>
      <c r="AM525" s="2">
        <f>IF(AK525="","",AK525+VLOOKUP(I525,'Вид исследования'!B:F,5,0))</f>
        <v>45679</v>
      </c>
      <c r="AN525" s="14">
        <v>45678</v>
      </c>
      <c r="AP525" s="11" t="s">
        <v>189</v>
      </c>
      <c r="AQ525" t="str">
        <f>IFERROR(IF(L525="","",VLOOKUP(L525&amp;I525,Продукция!A:K,11,0)),"обратитесь к админ справочника")</f>
        <v>согласно рекомендациям производителя теста</v>
      </c>
      <c r="AR525" s="11" t="s">
        <v>4823</v>
      </c>
      <c r="AS525" t="str">
        <f>IFERROR(IF(L525="","",VLOOKUP(L525&amp;I525,Продукция!A:J,10,0)),"обратитесь к админ справочника")</f>
        <v>инструкция по применению набора РЗГА Ньюкасла</v>
      </c>
      <c r="AT525" s="11" t="s">
        <v>4823</v>
      </c>
      <c r="AU525" s="11" t="s">
        <v>4823</v>
      </c>
      <c r="AV525" s="11" t="s">
        <v>2676</v>
      </c>
      <c r="AW525" s="11" t="s">
        <v>4824</v>
      </c>
      <c r="AX525" s="11" t="s">
        <v>506</v>
      </c>
      <c r="AY525" s="11" t="s">
        <v>1131</v>
      </c>
      <c r="AZ525" s="11">
        <v>105</v>
      </c>
      <c r="BA525" s="11">
        <v>38</v>
      </c>
      <c r="BC525" s="11" t="s">
        <v>4992</v>
      </c>
    </row>
    <row r="526" spans="1:55" x14ac:dyDescent="0.25">
      <c r="A526" t="str">
        <f t="shared" si="11"/>
        <v>С/105Болезнь Ньюкасла уровень антител</v>
      </c>
      <c r="B526" t="str">
        <f>IF(E526="","",INDEX(Лаборатории!A:A,MATCH('Производственный контроль'!E526,Лаборатории!B:B,0)))</f>
        <v xml:space="preserve">КУРИНОЕ ЦАРСТВО АО </v>
      </c>
      <c r="C526" t="str">
        <f>IF(E526="","",VLOOKUP(E526,Лаборатории!B:D,3,0))</f>
        <v>U377_CHL</v>
      </c>
      <c r="D526" s="12">
        <v>45674</v>
      </c>
      <c r="E526" s="11" t="s">
        <v>793</v>
      </c>
      <c r="F526" s="11" t="s">
        <v>371</v>
      </c>
      <c r="G526" s="11" t="s">
        <v>506</v>
      </c>
      <c r="H526" s="11" t="s">
        <v>312</v>
      </c>
      <c r="I526" s="11" t="s">
        <v>3434</v>
      </c>
      <c r="J526" t="str">
        <f>IF(L526="","",VLOOKUP(L526,Продукция!B:D,3,0))</f>
        <v>Биологический_материал</v>
      </c>
      <c r="K526" t="str">
        <f>IF(L526="","",VLOOKUP(L526,Продукция!B:C,2,0))</f>
        <v>Сыворотка крови</v>
      </c>
      <c r="L526" s="151" t="s">
        <v>302</v>
      </c>
      <c r="M526">
        <f>IF(L526="","",VLOOKUP(L526,Продукция!B:L,11,0))</f>
        <v>0</v>
      </c>
      <c r="N526" s="11" t="s">
        <v>873</v>
      </c>
      <c r="P526" s="11" t="s">
        <v>340</v>
      </c>
      <c r="Q526" s="11" t="s">
        <v>854</v>
      </c>
      <c r="R526" s="153" t="s">
        <v>5002</v>
      </c>
      <c r="S526" s="11">
        <v>20</v>
      </c>
      <c r="T526" s="11" t="s">
        <v>5013</v>
      </c>
      <c r="V526" s="14">
        <v>45668</v>
      </c>
      <c r="Z526" s="11" t="s">
        <v>4823</v>
      </c>
      <c r="AA526" s="15">
        <v>0.53472222222222221</v>
      </c>
      <c r="AB526" t="str">
        <f>IF(L526="","",VLOOKUP(L526&amp;I526,Продукция!A:I,9,0))</f>
        <v>рекомендация производителя набора</v>
      </c>
      <c r="AC526" s="14">
        <v>45678</v>
      </c>
      <c r="AD526" s="11" t="s">
        <v>2676</v>
      </c>
      <c r="AE526" s="11" t="s">
        <v>4823</v>
      </c>
      <c r="AF526" t="str">
        <f>IF(AD526="","",VLOOKUP(AD526,'Сотрудники и ссылки'!A:B,2,0))</f>
        <v>Серолог</v>
      </c>
      <c r="AG526">
        <f>IF(AD526="","",VLOOKUP(AD526,'Сотрудники и ссылки'!A:C,3,0))</f>
        <v>20007746</v>
      </c>
      <c r="AH526" s="11" t="s">
        <v>2676</v>
      </c>
      <c r="AI526" t="str">
        <f>IF(AH526="","",VLOOKUP(AH526,'Сотрудники и ссылки'!A:B,2,0))</f>
        <v>Серолог</v>
      </c>
      <c r="AJ526">
        <f>IF(AH526="","",VLOOKUP(AH526,'Сотрудники и ссылки'!A:C,3,0))</f>
        <v>20007746</v>
      </c>
      <c r="AK526" s="14">
        <v>45678</v>
      </c>
      <c r="AL526" s="2">
        <f>IF(AK526="","",AK526+VLOOKUP(I526,'Вид исследования'!B:E,4,0))</f>
        <v>45679</v>
      </c>
      <c r="AM526" s="2">
        <f>IF(AK526="","",AK526+VLOOKUP(I526,'Вид исследования'!B:F,5,0))</f>
        <v>45679</v>
      </c>
      <c r="AN526" s="14">
        <v>45678</v>
      </c>
      <c r="AP526" s="11" t="s">
        <v>189</v>
      </c>
      <c r="AQ526" t="str">
        <f>IFERROR(IF(L526="","",VLOOKUP(L526&amp;I526,Продукция!A:K,11,0)),"обратитесь к админ справочника")</f>
        <v>согласно рекомендациям производителя теста</v>
      </c>
      <c r="AR526" s="11" t="s">
        <v>4823</v>
      </c>
      <c r="AS526" t="str">
        <f>IFERROR(IF(L526="","",VLOOKUP(L526&amp;I526,Продукция!A:J,10,0)),"обратитесь к админ справочника")</f>
        <v>инструкция по применению набора РЗГА Ньюкасла</v>
      </c>
      <c r="AT526" s="11" t="s">
        <v>4823</v>
      </c>
      <c r="AU526" s="11" t="s">
        <v>4823</v>
      </c>
      <c r="AV526" s="11" t="s">
        <v>2676</v>
      </c>
      <c r="AW526" s="11" t="s">
        <v>4824</v>
      </c>
      <c r="AX526" s="11" t="s">
        <v>506</v>
      </c>
      <c r="AY526" s="11" t="s">
        <v>1132</v>
      </c>
      <c r="AZ526" s="11">
        <v>105</v>
      </c>
      <c r="BA526" s="11">
        <v>40</v>
      </c>
      <c r="BC526" s="11" t="s">
        <v>4992</v>
      </c>
    </row>
    <row r="527" spans="1:55" x14ac:dyDescent="0.25">
      <c r="A527" t="str">
        <f t="shared" ref="A527:A590" si="12">T527&amp;I527</f>
        <v>С/105Болезнь Ньюкасла уровень антител</v>
      </c>
      <c r="B527" t="str">
        <f>IF(E527="","",INDEX(Лаборатории!A:A,MATCH('Производственный контроль'!E527,Лаборатории!B:B,0)))</f>
        <v xml:space="preserve">КУРИНОЕ ЦАРСТВО АО </v>
      </c>
      <c r="C527" t="str">
        <f>IF(E527="","",VLOOKUP(E527,Лаборатории!B:D,3,0))</f>
        <v>U377_CHL</v>
      </c>
      <c r="D527" s="12">
        <v>45674</v>
      </c>
      <c r="E527" s="11" t="s">
        <v>793</v>
      </c>
      <c r="F527" s="11" t="s">
        <v>371</v>
      </c>
      <c r="G527" s="11" t="s">
        <v>506</v>
      </c>
      <c r="H527" s="11" t="s">
        <v>312</v>
      </c>
      <c r="I527" s="11" t="s">
        <v>3434</v>
      </c>
      <c r="J527" t="str">
        <f>IF(L527="","",VLOOKUP(L527,Продукция!B:D,3,0))</f>
        <v>Биологический_материал</v>
      </c>
      <c r="K527" t="str">
        <f>IF(L527="","",VLOOKUP(L527,Продукция!B:C,2,0))</f>
        <v>Сыворотка крови</v>
      </c>
      <c r="L527" s="151" t="s">
        <v>302</v>
      </c>
      <c r="M527">
        <f>IF(L527="","",VLOOKUP(L527,Продукция!B:L,11,0))</f>
        <v>0</v>
      </c>
      <c r="N527" s="11" t="s">
        <v>873</v>
      </c>
      <c r="P527" s="11" t="s">
        <v>340</v>
      </c>
      <c r="Q527" s="11" t="s">
        <v>854</v>
      </c>
      <c r="R527" s="153" t="s">
        <v>5003</v>
      </c>
      <c r="S527" s="11">
        <v>20</v>
      </c>
      <c r="T527" s="11" t="s">
        <v>5013</v>
      </c>
      <c r="V527" s="14">
        <v>45668</v>
      </c>
      <c r="Z527" s="11" t="s">
        <v>4823</v>
      </c>
      <c r="AA527" s="15">
        <v>0.53472222222222221</v>
      </c>
      <c r="AB527" t="str">
        <f>IF(L527="","",VLOOKUP(L527&amp;I527,Продукция!A:I,9,0))</f>
        <v>рекомендация производителя набора</v>
      </c>
      <c r="AC527" s="14">
        <v>45678</v>
      </c>
      <c r="AD527" s="11" t="s">
        <v>2676</v>
      </c>
      <c r="AE527" s="11" t="s">
        <v>4823</v>
      </c>
      <c r="AF527" t="str">
        <f>IF(AD527="","",VLOOKUP(AD527,'Сотрудники и ссылки'!A:B,2,0))</f>
        <v>Серолог</v>
      </c>
      <c r="AG527">
        <f>IF(AD527="","",VLOOKUP(AD527,'Сотрудники и ссылки'!A:C,3,0))</f>
        <v>20007746</v>
      </c>
      <c r="AH527" s="11" t="s">
        <v>2676</v>
      </c>
      <c r="AI527" t="str">
        <f>IF(AH527="","",VLOOKUP(AH527,'Сотрудники и ссылки'!A:B,2,0))</f>
        <v>Серолог</v>
      </c>
      <c r="AJ527">
        <f>IF(AH527="","",VLOOKUP(AH527,'Сотрудники и ссылки'!A:C,3,0))</f>
        <v>20007746</v>
      </c>
      <c r="AK527" s="14">
        <v>45678</v>
      </c>
      <c r="AL527" s="2">
        <f>IF(AK527="","",AK527+VLOOKUP(I527,'Вид исследования'!B:E,4,0))</f>
        <v>45679</v>
      </c>
      <c r="AM527" s="2">
        <f>IF(AK527="","",AK527+VLOOKUP(I527,'Вид исследования'!B:F,5,0))</f>
        <v>45679</v>
      </c>
      <c r="AN527" s="14">
        <v>45678</v>
      </c>
      <c r="AP527" s="11" t="s">
        <v>189</v>
      </c>
      <c r="AQ527" t="str">
        <f>IFERROR(IF(L527="","",VLOOKUP(L527&amp;I527,Продукция!A:K,11,0)),"обратитесь к админ справочника")</f>
        <v>согласно рекомендациям производителя теста</v>
      </c>
      <c r="AR527" s="11" t="s">
        <v>4823</v>
      </c>
      <c r="AS527" t="str">
        <f>IFERROR(IF(L527="","",VLOOKUP(L527&amp;I527,Продукция!A:J,10,0)),"обратитесь к админ справочника")</f>
        <v>инструкция по применению набора РЗГА Ньюкасла</v>
      </c>
      <c r="AT527" s="11" t="s">
        <v>4823</v>
      </c>
      <c r="AU527" s="11" t="s">
        <v>4823</v>
      </c>
      <c r="AV527" s="11" t="s">
        <v>2676</v>
      </c>
      <c r="AW527" s="11" t="s">
        <v>4824</v>
      </c>
      <c r="AX527" s="11" t="s">
        <v>506</v>
      </c>
      <c r="AY527" s="11" t="s">
        <v>1117</v>
      </c>
      <c r="AZ527" s="11">
        <v>105</v>
      </c>
      <c r="BA527" s="11">
        <v>40</v>
      </c>
      <c r="BC527" s="11" t="s">
        <v>4992</v>
      </c>
    </row>
    <row r="528" spans="1:55" x14ac:dyDescent="0.25">
      <c r="A528" t="str">
        <f t="shared" si="12"/>
        <v>С/105Болезнь Ньюкасла уровень антител</v>
      </c>
      <c r="B528" t="str">
        <f>IF(E528="","",INDEX(Лаборатории!A:A,MATCH('Производственный контроль'!E528,Лаборатории!B:B,0)))</f>
        <v xml:space="preserve">КУРИНОЕ ЦАРСТВО АО </v>
      </c>
      <c r="C528" t="str">
        <f>IF(E528="","",VLOOKUP(E528,Лаборатории!B:D,3,0))</f>
        <v>U377_CHL</v>
      </c>
      <c r="D528" s="12">
        <v>45674</v>
      </c>
      <c r="E528" s="11" t="s">
        <v>793</v>
      </c>
      <c r="F528" s="11" t="s">
        <v>371</v>
      </c>
      <c r="G528" s="11" t="s">
        <v>506</v>
      </c>
      <c r="H528" s="11" t="s">
        <v>312</v>
      </c>
      <c r="I528" s="11" t="s">
        <v>3434</v>
      </c>
      <c r="J528" t="str">
        <f>IF(L528="","",VLOOKUP(L528,Продукция!B:D,3,0))</f>
        <v>Биологический_материал</v>
      </c>
      <c r="K528" t="str">
        <f>IF(L528="","",VLOOKUP(L528,Продукция!B:C,2,0))</f>
        <v>Сыворотка крови</v>
      </c>
      <c r="L528" s="151" t="s">
        <v>302</v>
      </c>
      <c r="M528">
        <f>IF(L528="","",VLOOKUP(L528,Продукция!B:L,11,0))</f>
        <v>0</v>
      </c>
      <c r="N528" s="11" t="s">
        <v>873</v>
      </c>
      <c r="P528" s="11" t="s">
        <v>340</v>
      </c>
      <c r="Q528" s="11" t="s">
        <v>854</v>
      </c>
      <c r="R528" s="153" t="s">
        <v>5004</v>
      </c>
      <c r="S528" s="11">
        <v>20</v>
      </c>
      <c r="T528" s="11" t="s">
        <v>5013</v>
      </c>
      <c r="V528" s="14">
        <v>45668</v>
      </c>
      <c r="Z528" s="11" t="s">
        <v>4823</v>
      </c>
      <c r="AA528" s="15">
        <v>0.53472222222222221</v>
      </c>
      <c r="AB528" t="str">
        <f>IF(L528="","",VLOOKUP(L528&amp;I528,Продукция!A:I,9,0))</f>
        <v>рекомендация производителя набора</v>
      </c>
      <c r="AC528" s="14">
        <v>45678</v>
      </c>
      <c r="AD528" s="11" t="s">
        <v>2676</v>
      </c>
      <c r="AE528" s="11" t="s">
        <v>4823</v>
      </c>
      <c r="AF528" t="str">
        <f>IF(AD528="","",VLOOKUP(AD528,'Сотрудники и ссылки'!A:B,2,0))</f>
        <v>Серолог</v>
      </c>
      <c r="AG528">
        <f>IF(AD528="","",VLOOKUP(AD528,'Сотрудники и ссылки'!A:C,3,0))</f>
        <v>20007746</v>
      </c>
      <c r="AH528" s="11" t="s">
        <v>2676</v>
      </c>
      <c r="AI528" t="str">
        <f>IF(AH528="","",VLOOKUP(AH528,'Сотрудники и ссылки'!A:B,2,0))</f>
        <v>Серолог</v>
      </c>
      <c r="AJ528">
        <f>IF(AH528="","",VLOOKUP(AH528,'Сотрудники и ссылки'!A:C,3,0))</f>
        <v>20007746</v>
      </c>
      <c r="AK528" s="14">
        <v>45678</v>
      </c>
      <c r="AL528" s="2">
        <f>IF(AK528="","",AK528+VLOOKUP(I528,'Вид исследования'!B:E,4,0))</f>
        <v>45679</v>
      </c>
      <c r="AM528" s="2">
        <f>IF(AK528="","",AK528+VLOOKUP(I528,'Вид исследования'!B:F,5,0))</f>
        <v>45679</v>
      </c>
      <c r="AN528" s="14">
        <v>45678</v>
      </c>
      <c r="AP528" s="11" t="s">
        <v>189</v>
      </c>
      <c r="AQ528" t="str">
        <f>IFERROR(IF(L528="","",VLOOKUP(L528&amp;I528,Продукция!A:K,11,0)),"обратитесь к админ справочника")</f>
        <v>согласно рекомендациям производителя теста</v>
      </c>
      <c r="AR528" s="11" t="s">
        <v>4823</v>
      </c>
      <c r="AS528" t="str">
        <f>IFERROR(IF(L528="","",VLOOKUP(L528&amp;I528,Продукция!A:J,10,0)),"обратитесь к админ справочника")</f>
        <v>инструкция по применению набора РЗГА Ньюкасла</v>
      </c>
      <c r="AT528" s="11" t="s">
        <v>4823</v>
      </c>
      <c r="AU528" s="11" t="s">
        <v>4823</v>
      </c>
      <c r="AV528" s="11" t="s">
        <v>2676</v>
      </c>
      <c r="AW528" s="11" t="s">
        <v>4824</v>
      </c>
      <c r="AX528" s="11" t="s">
        <v>506</v>
      </c>
      <c r="AY528" s="11" t="s">
        <v>1116</v>
      </c>
      <c r="AZ528" s="11">
        <v>105</v>
      </c>
      <c r="BA528" s="11">
        <v>40</v>
      </c>
      <c r="BC528" s="11" t="s">
        <v>4992</v>
      </c>
    </row>
    <row r="529" spans="1:55" x14ac:dyDescent="0.25">
      <c r="A529" t="str">
        <f t="shared" si="12"/>
        <v>С/105Болезнь Ньюкасла уровень антител</v>
      </c>
      <c r="B529" t="str">
        <f>IF(E529="","",INDEX(Лаборатории!A:A,MATCH('Производственный контроль'!E529,Лаборатории!B:B,0)))</f>
        <v xml:space="preserve">КУРИНОЕ ЦАРСТВО АО </v>
      </c>
      <c r="C529" t="str">
        <f>IF(E529="","",VLOOKUP(E529,Лаборатории!B:D,3,0))</f>
        <v>U377_CHL</v>
      </c>
      <c r="D529" s="12">
        <v>45674</v>
      </c>
      <c r="E529" s="11" t="s">
        <v>793</v>
      </c>
      <c r="F529" s="11" t="s">
        <v>371</v>
      </c>
      <c r="G529" s="11" t="s">
        <v>506</v>
      </c>
      <c r="H529" s="11" t="s">
        <v>312</v>
      </c>
      <c r="I529" s="11" t="s">
        <v>3434</v>
      </c>
      <c r="J529" t="str">
        <f>IF(L529="","",VLOOKUP(L529,Продукция!B:D,3,0))</f>
        <v>Биологический_материал</v>
      </c>
      <c r="K529" t="str">
        <f>IF(L529="","",VLOOKUP(L529,Продукция!B:C,2,0))</f>
        <v>Сыворотка крови</v>
      </c>
      <c r="L529" s="151" t="s">
        <v>302</v>
      </c>
      <c r="M529">
        <f>IF(L529="","",VLOOKUP(L529,Продукция!B:L,11,0))</f>
        <v>0</v>
      </c>
      <c r="N529" s="11" t="s">
        <v>873</v>
      </c>
      <c r="P529" s="11" t="s">
        <v>340</v>
      </c>
      <c r="Q529" s="11" t="s">
        <v>854</v>
      </c>
      <c r="R529" s="153" t="s">
        <v>5005</v>
      </c>
      <c r="S529" s="11">
        <v>20</v>
      </c>
      <c r="T529" s="11" t="s">
        <v>5013</v>
      </c>
      <c r="V529" s="14">
        <v>45669</v>
      </c>
      <c r="Z529" s="11" t="s">
        <v>4823</v>
      </c>
      <c r="AA529" s="15">
        <v>0.53472222222222221</v>
      </c>
      <c r="AB529" t="str">
        <f>IF(L529="","",VLOOKUP(L529&amp;I529,Продукция!A:I,9,0))</f>
        <v>рекомендация производителя набора</v>
      </c>
      <c r="AC529" s="14">
        <v>45678</v>
      </c>
      <c r="AD529" s="11" t="s">
        <v>2676</v>
      </c>
      <c r="AE529" s="11" t="s">
        <v>4823</v>
      </c>
      <c r="AF529" t="str">
        <f>IF(AD529="","",VLOOKUP(AD529,'Сотрудники и ссылки'!A:B,2,0))</f>
        <v>Серолог</v>
      </c>
      <c r="AG529">
        <f>IF(AD529="","",VLOOKUP(AD529,'Сотрудники и ссылки'!A:C,3,0))</f>
        <v>20007746</v>
      </c>
      <c r="AH529" s="11" t="s">
        <v>2676</v>
      </c>
      <c r="AI529" t="str">
        <f>IF(AH529="","",VLOOKUP(AH529,'Сотрудники и ссылки'!A:B,2,0))</f>
        <v>Серолог</v>
      </c>
      <c r="AJ529">
        <f>IF(AH529="","",VLOOKUP(AH529,'Сотрудники и ссылки'!A:C,3,0))</f>
        <v>20007746</v>
      </c>
      <c r="AK529" s="14">
        <v>45678</v>
      </c>
      <c r="AL529" s="2">
        <f>IF(AK529="","",AK529+VLOOKUP(I529,'Вид исследования'!B:E,4,0))</f>
        <v>45679</v>
      </c>
      <c r="AM529" s="2">
        <f>IF(AK529="","",AK529+VLOOKUP(I529,'Вид исследования'!B:F,5,0))</f>
        <v>45679</v>
      </c>
      <c r="AN529" s="14">
        <v>45678</v>
      </c>
      <c r="AP529" s="11" t="s">
        <v>189</v>
      </c>
      <c r="AQ529" t="str">
        <f>IFERROR(IF(L529="","",VLOOKUP(L529&amp;I529,Продукция!A:K,11,0)),"обратитесь к админ справочника")</f>
        <v>согласно рекомендациям производителя теста</v>
      </c>
      <c r="AR529" s="11" t="s">
        <v>4823</v>
      </c>
      <c r="AS529" t="str">
        <f>IFERROR(IF(L529="","",VLOOKUP(L529&amp;I529,Продукция!A:J,10,0)),"обратитесь к админ справочника")</f>
        <v>инструкция по применению набора РЗГА Ньюкасла</v>
      </c>
      <c r="AT529" s="11" t="s">
        <v>4823</v>
      </c>
      <c r="AU529" s="11" t="s">
        <v>4823</v>
      </c>
      <c r="AV529" s="11" t="s">
        <v>2676</v>
      </c>
      <c r="AW529" s="11" t="s">
        <v>4824</v>
      </c>
      <c r="AX529" s="11" t="s">
        <v>506</v>
      </c>
      <c r="AY529" s="11" t="s">
        <v>1115</v>
      </c>
      <c r="AZ529" s="11">
        <v>105</v>
      </c>
      <c r="BA529" s="11">
        <v>39</v>
      </c>
      <c r="BC529" s="11" t="s">
        <v>4992</v>
      </c>
    </row>
    <row r="530" spans="1:55" x14ac:dyDescent="0.25">
      <c r="A530" t="str">
        <f t="shared" si="12"/>
        <v>С/105Болезнь Ньюкасла уровень антител</v>
      </c>
      <c r="B530" t="str">
        <f>IF(E530="","",INDEX(Лаборатории!A:A,MATCH('Производственный контроль'!E530,Лаборатории!B:B,0)))</f>
        <v xml:space="preserve">КУРИНОЕ ЦАРСТВО АО </v>
      </c>
      <c r="C530" t="str">
        <f>IF(E530="","",VLOOKUP(E530,Лаборатории!B:D,3,0))</f>
        <v>U377_CHL</v>
      </c>
      <c r="D530" s="12">
        <v>45674</v>
      </c>
      <c r="E530" s="11" t="s">
        <v>793</v>
      </c>
      <c r="F530" s="11" t="s">
        <v>371</v>
      </c>
      <c r="G530" s="11" t="s">
        <v>506</v>
      </c>
      <c r="H530" s="11" t="s">
        <v>312</v>
      </c>
      <c r="I530" s="11" t="s">
        <v>3434</v>
      </c>
      <c r="J530" t="str">
        <f>IF(L530="","",VLOOKUP(L530,Продукция!B:D,3,0))</f>
        <v>Биологический_материал</v>
      </c>
      <c r="K530" t="str">
        <f>IF(L530="","",VLOOKUP(L530,Продукция!B:C,2,0))</f>
        <v>Сыворотка крови</v>
      </c>
      <c r="L530" s="151" t="s">
        <v>302</v>
      </c>
      <c r="M530">
        <f>IF(L530="","",VLOOKUP(L530,Продукция!B:L,11,0))</f>
        <v>0</v>
      </c>
      <c r="N530" s="11" t="s">
        <v>873</v>
      </c>
      <c r="P530" s="11" t="s">
        <v>340</v>
      </c>
      <c r="Q530" s="11" t="s">
        <v>854</v>
      </c>
      <c r="R530" s="153" t="s">
        <v>5006</v>
      </c>
      <c r="S530" s="11">
        <v>20</v>
      </c>
      <c r="T530" s="11" t="s">
        <v>5013</v>
      </c>
      <c r="V530" s="14">
        <v>45669</v>
      </c>
      <c r="Z530" s="11" t="s">
        <v>4823</v>
      </c>
      <c r="AA530" s="15">
        <v>0.53472222222222221</v>
      </c>
      <c r="AB530" t="str">
        <f>IF(L530="","",VLOOKUP(L530&amp;I530,Продукция!A:I,9,0))</f>
        <v>рекомендация производителя набора</v>
      </c>
      <c r="AC530" s="14">
        <v>45678</v>
      </c>
      <c r="AD530" s="11" t="s">
        <v>2676</v>
      </c>
      <c r="AE530" s="11" t="s">
        <v>4823</v>
      </c>
      <c r="AF530" t="str">
        <f>IF(AD530="","",VLOOKUP(AD530,'Сотрудники и ссылки'!A:B,2,0))</f>
        <v>Серолог</v>
      </c>
      <c r="AG530">
        <f>IF(AD530="","",VLOOKUP(AD530,'Сотрудники и ссылки'!A:C,3,0))</f>
        <v>20007746</v>
      </c>
      <c r="AH530" s="11" t="s">
        <v>2676</v>
      </c>
      <c r="AI530" t="str">
        <f>IF(AH530="","",VLOOKUP(AH530,'Сотрудники и ссылки'!A:B,2,0))</f>
        <v>Серолог</v>
      </c>
      <c r="AJ530">
        <f>IF(AH530="","",VLOOKUP(AH530,'Сотрудники и ссылки'!A:C,3,0))</f>
        <v>20007746</v>
      </c>
      <c r="AK530" s="14">
        <v>45678</v>
      </c>
      <c r="AL530" s="2">
        <f>IF(AK530="","",AK530+VLOOKUP(I530,'Вид исследования'!B:E,4,0))</f>
        <v>45679</v>
      </c>
      <c r="AM530" s="2">
        <f>IF(AK530="","",AK530+VLOOKUP(I530,'Вид исследования'!B:F,5,0))</f>
        <v>45679</v>
      </c>
      <c r="AN530" s="14">
        <v>45678</v>
      </c>
      <c r="AP530" s="11" t="s">
        <v>189</v>
      </c>
      <c r="AQ530" t="str">
        <f>IFERROR(IF(L530="","",VLOOKUP(L530&amp;I530,Продукция!A:K,11,0)),"обратитесь к админ справочника")</f>
        <v>согласно рекомендациям производителя теста</v>
      </c>
      <c r="AR530" s="11" t="s">
        <v>4823</v>
      </c>
      <c r="AS530" t="str">
        <f>IFERROR(IF(L530="","",VLOOKUP(L530&amp;I530,Продукция!A:J,10,0)),"обратитесь к админ справочника")</f>
        <v>инструкция по применению набора РЗГА Ньюкасла</v>
      </c>
      <c r="AT530" s="11" t="s">
        <v>4823</v>
      </c>
      <c r="AU530" s="11" t="s">
        <v>4823</v>
      </c>
      <c r="AV530" s="11" t="s">
        <v>2676</v>
      </c>
      <c r="AW530" s="11" t="s">
        <v>4824</v>
      </c>
      <c r="AX530" s="11" t="s">
        <v>506</v>
      </c>
      <c r="AY530" s="11" t="s">
        <v>1114</v>
      </c>
      <c r="AZ530" s="11">
        <v>105</v>
      </c>
      <c r="BA530" s="11">
        <v>39</v>
      </c>
      <c r="BC530" s="11" t="s">
        <v>4992</v>
      </c>
    </row>
    <row r="531" spans="1:55" x14ac:dyDescent="0.25">
      <c r="A531" t="str">
        <f t="shared" si="12"/>
        <v>С/105Болезнь Ньюкасла уровень антител</v>
      </c>
      <c r="B531" t="str">
        <f>IF(E531="","",INDEX(Лаборатории!A:A,MATCH('Производственный контроль'!E531,Лаборатории!B:B,0)))</f>
        <v xml:space="preserve">КУРИНОЕ ЦАРСТВО АО </v>
      </c>
      <c r="C531" t="str">
        <f>IF(E531="","",VLOOKUP(E531,Лаборатории!B:D,3,0))</f>
        <v>U377_CHL</v>
      </c>
      <c r="D531" s="12">
        <v>45674</v>
      </c>
      <c r="E531" s="11" t="s">
        <v>793</v>
      </c>
      <c r="F531" s="11" t="s">
        <v>371</v>
      </c>
      <c r="G531" s="11" t="s">
        <v>506</v>
      </c>
      <c r="H531" s="11" t="s">
        <v>312</v>
      </c>
      <c r="I531" s="11" t="s">
        <v>3434</v>
      </c>
      <c r="J531" t="str">
        <f>IF(L531="","",VLOOKUP(L531,Продукция!B:D,3,0))</f>
        <v>Биологический_материал</v>
      </c>
      <c r="K531" t="str">
        <f>IF(L531="","",VLOOKUP(L531,Продукция!B:C,2,0))</f>
        <v>Сыворотка крови</v>
      </c>
      <c r="L531" s="151" t="s">
        <v>302</v>
      </c>
      <c r="M531">
        <f>IF(L531="","",VLOOKUP(L531,Продукция!B:L,11,0))</f>
        <v>0</v>
      </c>
      <c r="N531" s="11" t="s">
        <v>873</v>
      </c>
      <c r="P531" s="11" t="s">
        <v>340</v>
      </c>
      <c r="Q531" s="11" t="s">
        <v>854</v>
      </c>
      <c r="R531" s="153" t="s">
        <v>5007</v>
      </c>
      <c r="S531" s="11">
        <v>20</v>
      </c>
      <c r="T531" s="11" t="s">
        <v>5013</v>
      </c>
      <c r="V531" s="14">
        <v>45669</v>
      </c>
      <c r="Z531" s="11" t="s">
        <v>4823</v>
      </c>
      <c r="AA531" s="15">
        <v>0.53472222222222221</v>
      </c>
      <c r="AB531" t="str">
        <f>IF(L531="","",VLOOKUP(L531&amp;I531,Продукция!A:I,9,0))</f>
        <v>рекомендация производителя набора</v>
      </c>
      <c r="AC531" s="14">
        <v>45678</v>
      </c>
      <c r="AD531" s="11" t="s">
        <v>2676</v>
      </c>
      <c r="AE531" s="11" t="s">
        <v>4823</v>
      </c>
      <c r="AF531" t="str">
        <f>IF(AD531="","",VLOOKUP(AD531,'Сотрудники и ссылки'!A:B,2,0))</f>
        <v>Серолог</v>
      </c>
      <c r="AG531">
        <f>IF(AD531="","",VLOOKUP(AD531,'Сотрудники и ссылки'!A:C,3,0))</f>
        <v>20007746</v>
      </c>
      <c r="AH531" s="11" t="s">
        <v>2676</v>
      </c>
      <c r="AI531" t="str">
        <f>IF(AH531="","",VLOOKUP(AH531,'Сотрудники и ссылки'!A:B,2,0))</f>
        <v>Серолог</v>
      </c>
      <c r="AJ531">
        <f>IF(AH531="","",VLOOKUP(AH531,'Сотрудники и ссылки'!A:C,3,0))</f>
        <v>20007746</v>
      </c>
      <c r="AK531" s="14">
        <v>45678</v>
      </c>
      <c r="AL531" s="2">
        <f>IF(AK531="","",AK531+VLOOKUP(I531,'Вид исследования'!B:E,4,0))</f>
        <v>45679</v>
      </c>
      <c r="AM531" s="2">
        <f>IF(AK531="","",AK531+VLOOKUP(I531,'Вид исследования'!B:F,5,0))</f>
        <v>45679</v>
      </c>
      <c r="AN531" s="14">
        <v>45678</v>
      </c>
      <c r="AP531" s="11" t="s">
        <v>189</v>
      </c>
      <c r="AQ531" t="str">
        <f>IFERROR(IF(L531="","",VLOOKUP(L531&amp;I531,Продукция!A:K,11,0)),"обратитесь к админ справочника")</f>
        <v>согласно рекомендациям производителя теста</v>
      </c>
      <c r="AR531" s="11" t="s">
        <v>4823</v>
      </c>
      <c r="AS531" t="str">
        <f>IFERROR(IF(L531="","",VLOOKUP(L531&amp;I531,Продукция!A:J,10,0)),"обратитесь к админ справочника")</f>
        <v>инструкция по применению набора РЗГА Ньюкасла</v>
      </c>
      <c r="AT531" s="11" t="s">
        <v>4823</v>
      </c>
      <c r="AU531" s="11" t="s">
        <v>4823</v>
      </c>
      <c r="AV531" s="11" t="s">
        <v>2676</v>
      </c>
      <c r="AW531" s="11" t="s">
        <v>4824</v>
      </c>
      <c r="AX531" s="11" t="s">
        <v>506</v>
      </c>
      <c r="AY531" s="11" t="s">
        <v>1113</v>
      </c>
      <c r="AZ531" s="11">
        <v>105</v>
      </c>
      <c r="BA531" s="11">
        <v>39</v>
      </c>
      <c r="BC531" s="11" t="s">
        <v>4992</v>
      </c>
    </row>
    <row r="532" spans="1:55" x14ac:dyDescent="0.25">
      <c r="A532" t="str">
        <f t="shared" si="12"/>
        <v>С/105Болезнь Ньюкасла уровень антител</v>
      </c>
      <c r="B532" t="str">
        <f>IF(E532="","",INDEX(Лаборатории!A:A,MATCH('Производственный контроль'!E532,Лаборатории!B:B,0)))</f>
        <v xml:space="preserve">КУРИНОЕ ЦАРСТВО АО </v>
      </c>
      <c r="C532" t="str">
        <f>IF(E532="","",VLOOKUP(E532,Лаборатории!B:D,3,0))</f>
        <v>U377_CHL</v>
      </c>
      <c r="D532" s="12">
        <v>45674</v>
      </c>
      <c r="E532" s="11" t="s">
        <v>793</v>
      </c>
      <c r="F532" s="11" t="s">
        <v>371</v>
      </c>
      <c r="G532" s="11" t="s">
        <v>506</v>
      </c>
      <c r="H532" s="11" t="s">
        <v>312</v>
      </c>
      <c r="I532" s="11" t="s">
        <v>3434</v>
      </c>
      <c r="J532" t="str">
        <f>IF(L532="","",VLOOKUP(L532,Продукция!B:D,3,0))</f>
        <v>Биологический_материал</v>
      </c>
      <c r="K532" t="str">
        <f>IF(L532="","",VLOOKUP(L532,Продукция!B:C,2,0))</f>
        <v>Сыворотка крови</v>
      </c>
      <c r="L532" s="151" t="s">
        <v>302</v>
      </c>
      <c r="M532">
        <f>IF(L532="","",VLOOKUP(L532,Продукция!B:L,11,0))</f>
        <v>0</v>
      </c>
      <c r="N532" s="11" t="s">
        <v>873</v>
      </c>
      <c r="P532" s="11" t="s">
        <v>340</v>
      </c>
      <c r="Q532" s="11" t="s">
        <v>854</v>
      </c>
      <c r="R532" s="153" t="s">
        <v>5008</v>
      </c>
      <c r="S532" s="11">
        <v>20</v>
      </c>
      <c r="T532" s="11" t="s">
        <v>5013</v>
      </c>
      <c r="V532" s="14">
        <v>45669</v>
      </c>
      <c r="Z532" s="11" t="s">
        <v>4823</v>
      </c>
      <c r="AA532" s="15">
        <v>0.53472222222222221</v>
      </c>
      <c r="AB532" t="str">
        <f>IF(L532="","",VLOOKUP(L532&amp;I532,Продукция!A:I,9,0))</f>
        <v>рекомендация производителя набора</v>
      </c>
      <c r="AC532" s="14">
        <v>45678</v>
      </c>
      <c r="AD532" s="11" t="s">
        <v>2676</v>
      </c>
      <c r="AE532" s="11" t="s">
        <v>4823</v>
      </c>
      <c r="AF532" t="str">
        <f>IF(AD532="","",VLOOKUP(AD532,'Сотрудники и ссылки'!A:B,2,0))</f>
        <v>Серолог</v>
      </c>
      <c r="AG532">
        <f>IF(AD532="","",VLOOKUP(AD532,'Сотрудники и ссылки'!A:C,3,0))</f>
        <v>20007746</v>
      </c>
      <c r="AH532" s="11" t="s">
        <v>2676</v>
      </c>
      <c r="AI532" t="str">
        <f>IF(AH532="","",VLOOKUP(AH532,'Сотрудники и ссылки'!A:B,2,0))</f>
        <v>Серолог</v>
      </c>
      <c r="AJ532">
        <f>IF(AH532="","",VLOOKUP(AH532,'Сотрудники и ссылки'!A:C,3,0))</f>
        <v>20007746</v>
      </c>
      <c r="AK532" s="14">
        <v>45678</v>
      </c>
      <c r="AL532" s="2">
        <f>IF(AK532="","",AK532+VLOOKUP(I532,'Вид исследования'!B:E,4,0))</f>
        <v>45679</v>
      </c>
      <c r="AM532" s="2">
        <f>IF(AK532="","",AK532+VLOOKUP(I532,'Вид исследования'!B:F,5,0))</f>
        <v>45679</v>
      </c>
      <c r="AN532" s="14">
        <v>45678</v>
      </c>
      <c r="AP532" s="11" t="s">
        <v>189</v>
      </c>
      <c r="AQ532" t="str">
        <f>IFERROR(IF(L532="","",VLOOKUP(L532&amp;I532,Продукция!A:K,11,0)),"обратитесь к админ справочника")</f>
        <v>согласно рекомендациям производителя теста</v>
      </c>
      <c r="AR532" s="11" t="s">
        <v>4823</v>
      </c>
      <c r="AS532" t="str">
        <f>IFERROR(IF(L532="","",VLOOKUP(L532&amp;I532,Продукция!A:J,10,0)),"обратитесь к админ справочника")</f>
        <v>инструкция по применению набора РЗГА Ньюкасла</v>
      </c>
      <c r="AT532" s="11" t="s">
        <v>4823</v>
      </c>
      <c r="AU532" s="11" t="s">
        <v>4823</v>
      </c>
      <c r="AV532" s="11" t="s">
        <v>2676</v>
      </c>
      <c r="AW532" s="11" t="s">
        <v>4824</v>
      </c>
      <c r="AX532" s="11" t="s">
        <v>506</v>
      </c>
      <c r="AY532" s="11" t="s">
        <v>1112</v>
      </c>
      <c r="AZ532" s="11">
        <v>105</v>
      </c>
      <c r="BA532" s="11">
        <v>39</v>
      </c>
      <c r="BC532" s="11" t="s">
        <v>4992</v>
      </c>
    </row>
    <row r="533" spans="1:55" x14ac:dyDescent="0.25">
      <c r="A533" t="str">
        <f t="shared" si="12"/>
        <v>С/105Болезнь Ньюкасла уровень антител</v>
      </c>
      <c r="B533" t="str">
        <f>IF(E533="","",INDEX(Лаборатории!A:A,MATCH('Производственный контроль'!E533,Лаборатории!B:B,0)))</f>
        <v xml:space="preserve">КУРИНОЕ ЦАРСТВО АО </v>
      </c>
      <c r="C533" t="str">
        <f>IF(E533="","",VLOOKUP(E533,Лаборатории!B:D,3,0))</f>
        <v>U377_CHL</v>
      </c>
      <c r="D533" s="12">
        <v>45674</v>
      </c>
      <c r="E533" s="11" t="s">
        <v>793</v>
      </c>
      <c r="F533" s="11" t="s">
        <v>371</v>
      </c>
      <c r="G533" s="11" t="s">
        <v>506</v>
      </c>
      <c r="H533" s="11" t="s">
        <v>312</v>
      </c>
      <c r="I533" s="11" t="s">
        <v>3434</v>
      </c>
      <c r="J533" t="str">
        <f>IF(L533="","",VLOOKUP(L533,Продукция!B:D,3,0))</f>
        <v>Биологический_материал</v>
      </c>
      <c r="K533" t="str">
        <f>IF(L533="","",VLOOKUP(L533,Продукция!B:C,2,0))</f>
        <v>Сыворотка крови</v>
      </c>
      <c r="L533" s="151" t="s">
        <v>302</v>
      </c>
      <c r="M533">
        <f>IF(L533="","",VLOOKUP(L533,Продукция!B:L,11,0))</f>
        <v>0</v>
      </c>
      <c r="N533" s="11" t="s">
        <v>873</v>
      </c>
      <c r="P533" s="11" t="s">
        <v>340</v>
      </c>
      <c r="Q533" s="11" t="s">
        <v>854</v>
      </c>
      <c r="R533" s="153" t="s">
        <v>5009</v>
      </c>
      <c r="S533" s="11">
        <v>20</v>
      </c>
      <c r="T533" s="11" t="s">
        <v>5013</v>
      </c>
      <c r="V533" s="14">
        <v>45670</v>
      </c>
      <c r="Z533" s="11" t="s">
        <v>4823</v>
      </c>
      <c r="AA533" s="15">
        <v>0.53472222222222221</v>
      </c>
      <c r="AB533" t="str">
        <f>IF(L533="","",VLOOKUP(L533&amp;I533,Продукция!A:I,9,0))</f>
        <v>рекомендация производителя набора</v>
      </c>
      <c r="AC533" s="14">
        <v>45678</v>
      </c>
      <c r="AD533" s="11" t="s">
        <v>2676</v>
      </c>
      <c r="AE533" s="11" t="s">
        <v>4823</v>
      </c>
      <c r="AF533" t="str">
        <f>IF(AD533="","",VLOOKUP(AD533,'Сотрудники и ссылки'!A:B,2,0))</f>
        <v>Серолог</v>
      </c>
      <c r="AG533">
        <f>IF(AD533="","",VLOOKUP(AD533,'Сотрудники и ссылки'!A:C,3,0))</f>
        <v>20007746</v>
      </c>
      <c r="AH533" s="11" t="s">
        <v>2676</v>
      </c>
      <c r="AI533" t="str">
        <f>IF(AH533="","",VLOOKUP(AH533,'Сотрудники и ссылки'!A:B,2,0))</f>
        <v>Серолог</v>
      </c>
      <c r="AJ533">
        <f>IF(AH533="","",VLOOKUP(AH533,'Сотрудники и ссылки'!A:C,3,0))</f>
        <v>20007746</v>
      </c>
      <c r="AK533" s="14">
        <v>45678</v>
      </c>
      <c r="AL533" s="2">
        <f>IF(AK533="","",AK533+VLOOKUP(I533,'Вид исследования'!B:E,4,0))</f>
        <v>45679</v>
      </c>
      <c r="AM533" s="2">
        <f>IF(AK533="","",AK533+VLOOKUP(I533,'Вид исследования'!B:F,5,0))</f>
        <v>45679</v>
      </c>
      <c r="AN533" s="14">
        <v>45678</v>
      </c>
      <c r="AP533" s="11" t="s">
        <v>189</v>
      </c>
      <c r="AQ533" t="str">
        <f>IFERROR(IF(L533="","",VLOOKUP(L533&amp;I533,Продукция!A:K,11,0)),"обратитесь к админ справочника")</f>
        <v>согласно рекомендациям производителя теста</v>
      </c>
      <c r="AR533" s="11" t="s">
        <v>4823</v>
      </c>
      <c r="AS533" t="str">
        <f>IFERROR(IF(L533="","",VLOOKUP(L533&amp;I533,Продукция!A:J,10,0)),"обратитесь к админ справочника")</f>
        <v>инструкция по применению набора РЗГА Ньюкасла</v>
      </c>
      <c r="AT533" s="11" t="s">
        <v>4823</v>
      </c>
      <c r="AU533" s="11" t="s">
        <v>4823</v>
      </c>
      <c r="AV533" s="11" t="s">
        <v>2676</v>
      </c>
      <c r="AW533" s="11" t="s">
        <v>4824</v>
      </c>
      <c r="AX533" s="11" t="s">
        <v>506</v>
      </c>
      <c r="AY533" s="11" t="s">
        <v>1111</v>
      </c>
      <c r="AZ533" s="11">
        <v>105</v>
      </c>
      <c r="BA533" s="11">
        <v>40</v>
      </c>
      <c r="BC533" s="11" t="s">
        <v>4992</v>
      </c>
    </row>
    <row r="534" spans="1:55" x14ac:dyDescent="0.25">
      <c r="A534" t="str">
        <f t="shared" si="12"/>
        <v>С/105Болезнь Ньюкасла уровень антител</v>
      </c>
      <c r="B534" t="str">
        <f>IF(E534="","",INDEX(Лаборатории!A:A,MATCH('Производственный контроль'!E534,Лаборатории!B:B,0)))</f>
        <v xml:space="preserve">КУРИНОЕ ЦАРСТВО АО </v>
      </c>
      <c r="C534" t="str">
        <f>IF(E534="","",VLOOKUP(E534,Лаборатории!B:D,3,0))</f>
        <v>U377_CHL</v>
      </c>
      <c r="D534" s="12">
        <v>45674</v>
      </c>
      <c r="E534" s="11" t="s">
        <v>793</v>
      </c>
      <c r="F534" s="11" t="s">
        <v>371</v>
      </c>
      <c r="G534" s="11" t="s">
        <v>506</v>
      </c>
      <c r="H534" s="11" t="s">
        <v>312</v>
      </c>
      <c r="I534" s="11" t="s">
        <v>3434</v>
      </c>
      <c r="J534" t="str">
        <f>IF(L534="","",VLOOKUP(L534,Продукция!B:D,3,0))</f>
        <v>Биологический_материал</v>
      </c>
      <c r="K534" t="str">
        <f>IF(L534="","",VLOOKUP(L534,Продукция!B:C,2,0))</f>
        <v>Сыворотка крови</v>
      </c>
      <c r="L534" s="151" t="s">
        <v>302</v>
      </c>
      <c r="M534">
        <f>IF(L534="","",VLOOKUP(L534,Продукция!B:L,11,0))</f>
        <v>0</v>
      </c>
      <c r="N534" s="11" t="s">
        <v>873</v>
      </c>
      <c r="P534" s="11" t="s">
        <v>340</v>
      </c>
      <c r="Q534" s="11" t="s">
        <v>854</v>
      </c>
      <c r="R534" s="153" t="s">
        <v>5010</v>
      </c>
      <c r="S534" s="11">
        <v>20</v>
      </c>
      <c r="T534" s="11" t="s">
        <v>5013</v>
      </c>
      <c r="V534" s="14">
        <v>45670</v>
      </c>
      <c r="Z534" s="11" t="s">
        <v>4823</v>
      </c>
      <c r="AA534" s="15">
        <v>0.53472222222222221</v>
      </c>
      <c r="AB534" t="str">
        <f>IF(L534="","",VLOOKUP(L534&amp;I534,Продукция!A:I,9,0))</f>
        <v>рекомендация производителя набора</v>
      </c>
      <c r="AC534" s="14">
        <v>45678</v>
      </c>
      <c r="AD534" s="11" t="s">
        <v>2676</v>
      </c>
      <c r="AE534" s="11" t="s">
        <v>4823</v>
      </c>
      <c r="AF534" t="str">
        <f>IF(AD534="","",VLOOKUP(AD534,'Сотрудники и ссылки'!A:B,2,0))</f>
        <v>Серолог</v>
      </c>
      <c r="AG534">
        <f>IF(AD534="","",VLOOKUP(AD534,'Сотрудники и ссылки'!A:C,3,0))</f>
        <v>20007746</v>
      </c>
      <c r="AH534" s="11" t="s">
        <v>2676</v>
      </c>
      <c r="AI534" t="str">
        <f>IF(AH534="","",VLOOKUP(AH534,'Сотрудники и ссылки'!A:B,2,0))</f>
        <v>Серолог</v>
      </c>
      <c r="AJ534">
        <f>IF(AH534="","",VLOOKUP(AH534,'Сотрудники и ссылки'!A:C,3,0))</f>
        <v>20007746</v>
      </c>
      <c r="AK534" s="14">
        <v>45678</v>
      </c>
      <c r="AL534" s="2">
        <f>IF(AK534="","",AK534+VLOOKUP(I534,'Вид исследования'!B:E,4,0))</f>
        <v>45679</v>
      </c>
      <c r="AM534" s="2">
        <f>IF(AK534="","",AK534+VLOOKUP(I534,'Вид исследования'!B:F,5,0))</f>
        <v>45679</v>
      </c>
      <c r="AN534" s="14">
        <v>45678</v>
      </c>
      <c r="AP534" s="11" t="s">
        <v>189</v>
      </c>
      <c r="AQ534" t="str">
        <f>IFERROR(IF(L534="","",VLOOKUP(L534&amp;I534,Продукция!A:K,11,0)),"обратитесь к админ справочника")</f>
        <v>согласно рекомендациям производителя теста</v>
      </c>
      <c r="AR534" s="11" t="s">
        <v>4823</v>
      </c>
      <c r="AS534" t="str">
        <f>IFERROR(IF(L534="","",VLOOKUP(L534&amp;I534,Продукция!A:J,10,0)),"обратитесь к админ справочника")</f>
        <v>инструкция по применению набора РЗГА Ньюкасла</v>
      </c>
      <c r="AT534" s="11" t="s">
        <v>4823</v>
      </c>
      <c r="AU534" s="11" t="s">
        <v>4823</v>
      </c>
      <c r="AV534" s="11" t="s">
        <v>2676</v>
      </c>
      <c r="AW534" s="11" t="s">
        <v>4824</v>
      </c>
      <c r="AX534" s="11" t="s">
        <v>506</v>
      </c>
      <c r="AY534" s="11" t="s">
        <v>1110</v>
      </c>
      <c r="AZ534" s="11">
        <v>105</v>
      </c>
      <c r="BA534" s="11">
        <v>39</v>
      </c>
      <c r="BC534" s="11" t="s">
        <v>4992</v>
      </c>
    </row>
    <row r="535" spans="1:55" x14ac:dyDescent="0.25">
      <c r="A535" t="str">
        <f t="shared" si="12"/>
        <v>С/105Болезнь Ньюкасла уровень антител</v>
      </c>
      <c r="B535" t="str">
        <f>IF(E535="","",INDEX(Лаборатории!A:A,MATCH('Производственный контроль'!E535,Лаборатории!B:B,0)))</f>
        <v xml:space="preserve">КУРИНОЕ ЦАРСТВО АО </v>
      </c>
      <c r="C535" t="str">
        <f>IF(E535="","",VLOOKUP(E535,Лаборатории!B:D,3,0))</f>
        <v>U377_CHL</v>
      </c>
      <c r="D535" s="12">
        <v>45674</v>
      </c>
      <c r="E535" s="11" t="s">
        <v>793</v>
      </c>
      <c r="F535" s="11" t="s">
        <v>371</v>
      </c>
      <c r="G535" s="11" t="s">
        <v>506</v>
      </c>
      <c r="H535" s="11" t="s">
        <v>312</v>
      </c>
      <c r="I535" s="11" t="s">
        <v>3434</v>
      </c>
      <c r="J535" t="str">
        <f>IF(L535="","",VLOOKUP(L535,Продукция!B:D,3,0))</f>
        <v>Биологический_материал</v>
      </c>
      <c r="K535" t="str">
        <f>IF(L535="","",VLOOKUP(L535,Продукция!B:C,2,0))</f>
        <v>Сыворотка крови</v>
      </c>
      <c r="L535" s="151" t="s">
        <v>302</v>
      </c>
      <c r="M535">
        <f>IF(L535="","",VLOOKUP(L535,Продукция!B:L,11,0))</f>
        <v>0</v>
      </c>
      <c r="N535" s="11" t="s">
        <v>873</v>
      </c>
      <c r="P535" s="11" t="s">
        <v>340</v>
      </c>
      <c r="Q535" s="11" t="s">
        <v>854</v>
      </c>
      <c r="R535" s="153" t="s">
        <v>5011</v>
      </c>
      <c r="S535" s="11">
        <v>20</v>
      </c>
      <c r="T535" s="11" t="s">
        <v>5013</v>
      </c>
      <c r="V535" s="14">
        <v>45670</v>
      </c>
      <c r="Z535" s="11" t="s">
        <v>4823</v>
      </c>
      <c r="AA535" s="15">
        <v>0.53472222222222221</v>
      </c>
      <c r="AB535" t="str">
        <f>IF(L535="","",VLOOKUP(L535&amp;I535,Продукция!A:I,9,0))</f>
        <v>рекомендация производителя набора</v>
      </c>
      <c r="AC535" s="14">
        <v>45678</v>
      </c>
      <c r="AD535" s="11" t="s">
        <v>2676</v>
      </c>
      <c r="AE535" s="11" t="s">
        <v>4823</v>
      </c>
      <c r="AF535" t="str">
        <f>IF(AD535="","",VLOOKUP(AD535,'Сотрудники и ссылки'!A:B,2,0))</f>
        <v>Серолог</v>
      </c>
      <c r="AG535">
        <f>IF(AD535="","",VLOOKUP(AD535,'Сотрудники и ссылки'!A:C,3,0))</f>
        <v>20007746</v>
      </c>
      <c r="AH535" s="11" t="s">
        <v>2676</v>
      </c>
      <c r="AI535" t="str">
        <f>IF(AH535="","",VLOOKUP(AH535,'Сотрудники и ссылки'!A:B,2,0))</f>
        <v>Серолог</v>
      </c>
      <c r="AJ535">
        <f>IF(AH535="","",VLOOKUP(AH535,'Сотрудники и ссылки'!A:C,3,0))</f>
        <v>20007746</v>
      </c>
      <c r="AK535" s="14">
        <v>45678</v>
      </c>
      <c r="AL535" s="2">
        <f>IF(AK535="","",AK535+VLOOKUP(I535,'Вид исследования'!B:E,4,0))</f>
        <v>45679</v>
      </c>
      <c r="AM535" s="2">
        <f>IF(AK535="","",AK535+VLOOKUP(I535,'Вид исследования'!B:F,5,0))</f>
        <v>45679</v>
      </c>
      <c r="AN535" s="14">
        <v>45678</v>
      </c>
      <c r="AP535" s="11" t="s">
        <v>189</v>
      </c>
      <c r="AQ535" t="str">
        <f>IFERROR(IF(L535="","",VLOOKUP(L535&amp;I535,Продукция!A:K,11,0)),"обратитесь к админ справочника")</f>
        <v>согласно рекомендациям производителя теста</v>
      </c>
      <c r="AR535" s="11" t="s">
        <v>4823</v>
      </c>
      <c r="AS535" t="str">
        <f>IFERROR(IF(L535="","",VLOOKUP(L535&amp;I535,Продукция!A:J,10,0)),"обратитесь к админ справочника")</f>
        <v>инструкция по применению набора РЗГА Ньюкасла</v>
      </c>
      <c r="AT535" s="11" t="s">
        <v>4823</v>
      </c>
      <c r="AU535" s="11" t="s">
        <v>4823</v>
      </c>
      <c r="AV535" s="11" t="s">
        <v>2676</v>
      </c>
      <c r="AW535" s="11" t="s">
        <v>4824</v>
      </c>
      <c r="AX535" s="11" t="s">
        <v>506</v>
      </c>
      <c r="AY535" s="11" t="s">
        <v>1109</v>
      </c>
      <c r="AZ535" s="11">
        <v>105</v>
      </c>
      <c r="BA535" s="11">
        <v>39</v>
      </c>
      <c r="BC535" s="11" t="s">
        <v>4992</v>
      </c>
    </row>
    <row r="536" spans="1:55" x14ac:dyDescent="0.25">
      <c r="A536" t="str">
        <f t="shared" si="12"/>
        <v>С/105Болезнь Ньюкасла уровень антител</v>
      </c>
      <c r="B536" t="str">
        <f>IF(E536="","",INDEX(Лаборатории!A:A,MATCH('Производственный контроль'!E536,Лаборатории!B:B,0)))</f>
        <v xml:space="preserve">КУРИНОЕ ЦАРСТВО АО </v>
      </c>
      <c r="C536" t="str">
        <f>IF(E536="","",VLOOKUP(E536,Лаборатории!B:D,3,0))</f>
        <v>U377_CHL</v>
      </c>
      <c r="D536" s="12">
        <v>45674</v>
      </c>
      <c r="E536" s="11" t="s">
        <v>793</v>
      </c>
      <c r="F536" s="11" t="s">
        <v>371</v>
      </c>
      <c r="G536" s="11" t="s">
        <v>506</v>
      </c>
      <c r="H536" s="11" t="s">
        <v>312</v>
      </c>
      <c r="I536" s="11" t="s">
        <v>3434</v>
      </c>
      <c r="J536" t="str">
        <f>IF(L536="","",VLOOKUP(L536,Продукция!B:D,3,0))</f>
        <v>Биологический_материал</v>
      </c>
      <c r="K536" t="str">
        <f>IF(L536="","",VLOOKUP(L536,Продукция!B:C,2,0))</f>
        <v>Сыворотка крови</v>
      </c>
      <c r="L536" s="151" t="s">
        <v>302</v>
      </c>
      <c r="M536">
        <f>IF(L536="","",VLOOKUP(L536,Продукция!B:L,11,0))</f>
        <v>0</v>
      </c>
      <c r="N536" s="11" t="s">
        <v>873</v>
      </c>
      <c r="P536" s="11" t="s">
        <v>340</v>
      </c>
      <c r="Q536" s="11" t="s">
        <v>854</v>
      </c>
      <c r="R536" s="153" t="s">
        <v>5012</v>
      </c>
      <c r="S536" s="11">
        <v>20</v>
      </c>
      <c r="T536" s="11" t="s">
        <v>5013</v>
      </c>
      <c r="V536" s="14">
        <v>45670</v>
      </c>
      <c r="Z536" s="11" t="s">
        <v>4823</v>
      </c>
      <c r="AA536" s="15">
        <v>0.53472222222222221</v>
      </c>
      <c r="AB536" t="str">
        <f>IF(L536="","",VLOOKUP(L536&amp;I536,Продукция!A:I,9,0))</f>
        <v>рекомендация производителя набора</v>
      </c>
      <c r="AC536" s="14">
        <v>45678</v>
      </c>
      <c r="AD536" s="11" t="s">
        <v>2676</v>
      </c>
      <c r="AE536" s="11" t="s">
        <v>4823</v>
      </c>
      <c r="AF536" t="str">
        <f>IF(AD536="","",VLOOKUP(AD536,'Сотрудники и ссылки'!A:B,2,0))</f>
        <v>Серолог</v>
      </c>
      <c r="AG536">
        <f>IF(AD536="","",VLOOKUP(AD536,'Сотрудники и ссылки'!A:C,3,0))</f>
        <v>20007746</v>
      </c>
      <c r="AH536" s="11" t="s">
        <v>2676</v>
      </c>
      <c r="AI536" t="str">
        <f>IF(AH536="","",VLOOKUP(AH536,'Сотрудники и ссылки'!A:B,2,0))</f>
        <v>Серолог</v>
      </c>
      <c r="AJ536">
        <f>IF(AH536="","",VLOOKUP(AH536,'Сотрудники и ссылки'!A:C,3,0))</f>
        <v>20007746</v>
      </c>
      <c r="AK536" s="14">
        <v>45678</v>
      </c>
      <c r="AL536" s="2">
        <f>IF(AK536="","",AK536+VLOOKUP(I536,'Вид исследования'!B:E,4,0))</f>
        <v>45679</v>
      </c>
      <c r="AM536" s="2">
        <f>IF(AK536="","",AK536+VLOOKUP(I536,'Вид исследования'!B:F,5,0))</f>
        <v>45679</v>
      </c>
      <c r="AN536" s="14">
        <v>45678</v>
      </c>
      <c r="AP536" s="11" t="s">
        <v>189</v>
      </c>
      <c r="AQ536" t="str">
        <f>IFERROR(IF(L536="","",VLOOKUP(L536&amp;I536,Продукция!A:K,11,0)),"обратитесь к админ справочника")</f>
        <v>согласно рекомендациям производителя теста</v>
      </c>
      <c r="AR536" s="11" t="s">
        <v>4823</v>
      </c>
      <c r="AS536" t="str">
        <f>IFERROR(IF(L536="","",VLOOKUP(L536&amp;I536,Продукция!A:J,10,0)),"обратитесь к админ справочника")</f>
        <v>инструкция по применению набора РЗГА Ньюкасла</v>
      </c>
      <c r="AT536" s="11" t="s">
        <v>4823</v>
      </c>
      <c r="AU536" s="11" t="s">
        <v>4823</v>
      </c>
      <c r="AV536" s="11" t="s">
        <v>2676</v>
      </c>
      <c r="AW536" s="11" t="s">
        <v>4824</v>
      </c>
      <c r="AX536" s="11" t="s">
        <v>506</v>
      </c>
      <c r="AY536" s="11" t="s">
        <v>1152</v>
      </c>
      <c r="AZ536" s="11">
        <v>105</v>
      </c>
      <c r="BA536" s="11">
        <v>39</v>
      </c>
      <c r="BC536" s="11" t="s">
        <v>4992</v>
      </c>
    </row>
    <row r="537" spans="1:55" x14ac:dyDescent="0.25">
      <c r="A537" t="str">
        <f t="shared" si="12"/>
        <v>С/105Вирус гриппа птиц подтипа H9 уровень антител (ВНИИЗЖ)</v>
      </c>
      <c r="B537" t="str">
        <f>IF(E537="","",INDEX(Лаборатории!A:A,MATCH('Производственный контроль'!E537,Лаборатории!B:B,0)))</f>
        <v xml:space="preserve">КУРИНОЕ ЦАРСТВО АО </v>
      </c>
      <c r="C537" t="str">
        <f>IF(E537="","",VLOOKUP(E537,Лаборатории!B:D,3,0))</f>
        <v>U377_CHL</v>
      </c>
      <c r="D537" s="12">
        <v>45674</v>
      </c>
      <c r="E537" s="11" t="s">
        <v>793</v>
      </c>
      <c r="F537" s="11" t="s">
        <v>371</v>
      </c>
      <c r="G537" s="11" t="s">
        <v>506</v>
      </c>
      <c r="H537" s="11" t="s">
        <v>312</v>
      </c>
      <c r="I537" s="11" t="s">
        <v>3435</v>
      </c>
      <c r="J537" t="str">
        <f>IF(L537="","",VLOOKUP(L537,Продукция!B:D,3,0))</f>
        <v>Биологический_материал</v>
      </c>
      <c r="K537" t="str">
        <f>IF(L537="","",VLOOKUP(L537,Продукция!B:C,2,0))</f>
        <v>Сыворотка крови</v>
      </c>
      <c r="L537" s="151" t="s">
        <v>302</v>
      </c>
      <c r="M537">
        <f>IF(L537="","",VLOOKUP(L537,Продукция!B:L,11,0))</f>
        <v>0</v>
      </c>
      <c r="N537" s="11" t="s">
        <v>873</v>
      </c>
      <c r="P537" s="11" t="s">
        <v>340</v>
      </c>
      <c r="Q537" s="11" t="s">
        <v>854</v>
      </c>
      <c r="R537" s="153" t="s">
        <v>5009</v>
      </c>
      <c r="S537" s="11">
        <v>20</v>
      </c>
      <c r="T537" s="11" t="s">
        <v>5013</v>
      </c>
      <c r="V537" s="14">
        <v>45670</v>
      </c>
      <c r="Z537" s="11" t="s">
        <v>4823</v>
      </c>
      <c r="AA537" s="15">
        <v>0.53472222222222221</v>
      </c>
      <c r="AB537" t="str">
        <f>IF(L537="","",VLOOKUP(L537&amp;I537,Продукция!A:I,9,0))</f>
        <v>рекомендация производителя набора</v>
      </c>
      <c r="AC537" s="14">
        <v>45679</v>
      </c>
      <c r="AD537" s="11" t="s">
        <v>2673</v>
      </c>
      <c r="AE537" s="11" t="s">
        <v>4823</v>
      </c>
      <c r="AF537" t="str">
        <f>IF(AD537="","",VLOOKUP(AD537,'Сотрудники и ссылки'!A:B,2,0))</f>
        <v>Серолог</v>
      </c>
      <c r="AG537">
        <f>IF(AD537="","",VLOOKUP(AD537,'Сотрудники и ссылки'!A:C,3,0))</f>
        <v>20001771</v>
      </c>
      <c r="AH537" s="11" t="s">
        <v>2673</v>
      </c>
      <c r="AI537" t="str">
        <f>IF(AH537="","",VLOOKUP(AH537,'Сотрудники и ссылки'!A:B,2,0))</f>
        <v>Серолог</v>
      </c>
      <c r="AJ537">
        <f>IF(AH537="","",VLOOKUP(AH537,'Сотрудники и ссылки'!A:C,3,0))</f>
        <v>20001771</v>
      </c>
      <c r="AK537" s="14">
        <v>45679</v>
      </c>
      <c r="AL537" s="2">
        <f>IF(AK537="","",AK537+VLOOKUP(I537,'Вид исследования'!B:E,4,0))</f>
        <v>45680</v>
      </c>
      <c r="AM537" s="2">
        <f>IF(AK537="","",AK537+VLOOKUP(I537,'Вид исследования'!B:F,5,0))</f>
        <v>45680</v>
      </c>
      <c r="AN537" s="14">
        <v>45679</v>
      </c>
      <c r="AP537" s="11" t="s">
        <v>189</v>
      </c>
      <c r="AQ537" t="str">
        <f>IFERROR(IF(L537="","",VLOOKUP(L537&amp;I537,Продукция!A:K,11,0)),"обратитесь к админ справочника")</f>
        <v>согласно рекомендациям производителя теста</v>
      </c>
      <c r="AR537" s="11" t="s">
        <v>4823</v>
      </c>
      <c r="AS537" t="str">
        <f>IFERROR(IF(L537="","",VLOOKUP(L537&amp;I537,Продукция!A:J,10,0)),"обратитесь к админ справочника")</f>
        <v>инструкция по применению набора AI, Н9</v>
      </c>
      <c r="AT537" s="11" t="s">
        <v>4823</v>
      </c>
      <c r="AU537" s="11" t="s">
        <v>4823</v>
      </c>
      <c r="AV537" s="11" t="s">
        <v>2673</v>
      </c>
      <c r="AW537" s="11" t="s">
        <v>4824</v>
      </c>
      <c r="AX537" s="11" t="s">
        <v>506</v>
      </c>
      <c r="AY537" s="11" t="s">
        <v>1111</v>
      </c>
      <c r="AZ537" s="11">
        <v>105</v>
      </c>
      <c r="BA537" s="11">
        <v>40</v>
      </c>
      <c r="BC537" s="11" t="s">
        <v>4992</v>
      </c>
    </row>
    <row r="538" spans="1:55" x14ac:dyDescent="0.25">
      <c r="A538" t="str">
        <f t="shared" si="12"/>
        <v>С/105Вирус гриппа птиц подтипа H9 уровень антител (ВНИИЗЖ)</v>
      </c>
      <c r="B538" t="str">
        <f>IF(E538="","",INDEX(Лаборатории!A:A,MATCH('Производственный контроль'!E538,Лаборатории!B:B,0)))</f>
        <v xml:space="preserve">КУРИНОЕ ЦАРСТВО АО </v>
      </c>
      <c r="C538" t="str">
        <f>IF(E538="","",VLOOKUP(E538,Лаборатории!B:D,3,0))</f>
        <v>U377_CHL</v>
      </c>
      <c r="D538" s="12">
        <v>45674</v>
      </c>
      <c r="E538" s="11" t="s">
        <v>793</v>
      </c>
      <c r="F538" s="11" t="s">
        <v>371</v>
      </c>
      <c r="G538" s="11" t="s">
        <v>506</v>
      </c>
      <c r="H538" s="11" t="s">
        <v>312</v>
      </c>
      <c r="I538" s="11" t="s">
        <v>3435</v>
      </c>
      <c r="J538" t="str">
        <f>IF(L538="","",VLOOKUP(L538,Продукция!B:D,3,0))</f>
        <v>Биологический_материал</v>
      </c>
      <c r="K538" t="str">
        <f>IF(L538="","",VLOOKUP(L538,Продукция!B:C,2,0))</f>
        <v>Сыворотка крови</v>
      </c>
      <c r="L538" s="151" t="s">
        <v>302</v>
      </c>
      <c r="M538">
        <f>IF(L538="","",VLOOKUP(L538,Продукция!B:L,11,0))</f>
        <v>0</v>
      </c>
      <c r="N538" s="11" t="s">
        <v>873</v>
      </c>
      <c r="P538" s="11" t="s">
        <v>340</v>
      </c>
      <c r="Q538" s="11" t="s">
        <v>854</v>
      </c>
      <c r="R538" s="153" t="s">
        <v>5003</v>
      </c>
      <c r="S538" s="11">
        <v>20</v>
      </c>
      <c r="T538" s="11" t="s">
        <v>5013</v>
      </c>
      <c r="V538" s="14">
        <v>45668</v>
      </c>
      <c r="Z538" s="11" t="s">
        <v>4823</v>
      </c>
      <c r="AA538" s="15">
        <v>0.53472222222222221</v>
      </c>
      <c r="AB538" t="str">
        <f>IF(L538="","",VLOOKUP(L538&amp;I538,Продукция!A:I,9,0))</f>
        <v>рекомендация производителя набора</v>
      </c>
      <c r="AC538" s="14">
        <v>45679</v>
      </c>
      <c r="AD538" s="11" t="s">
        <v>2673</v>
      </c>
      <c r="AE538" s="11" t="s">
        <v>4823</v>
      </c>
      <c r="AF538" t="str">
        <f>IF(AD538="","",VLOOKUP(AD538,'Сотрудники и ссылки'!A:B,2,0))</f>
        <v>Серолог</v>
      </c>
      <c r="AG538">
        <f>IF(AD538="","",VLOOKUP(AD538,'Сотрудники и ссылки'!A:C,3,0))</f>
        <v>20001771</v>
      </c>
      <c r="AH538" s="11" t="s">
        <v>2673</v>
      </c>
      <c r="AI538" t="str">
        <f>IF(AH538="","",VLOOKUP(AH538,'Сотрудники и ссылки'!A:B,2,0))</f>
        <v>Серолог</v>
      </c>
      <c r="AJ538">
        <f>IF(AH538="","",VLOOKUP(AH538,'Сотрудники и ссылки'!A:C,3,0))</f>
        <v>20001771</v>
      </c>
      <c r="AK538" s="14">
        <v>45679</v>
      </c>
      <c r="AL538" s="2">
        <f>IF(AK538="","",AK538+VLOOKUP(I538,'Вид исследования'!B:E,4,0))</f>
        <v>45680</v>
      </c>
      <c r="AM538" s="2">
        <f>IF(AK538="","",AK538+VLOOKUP(I538,'Вид исследования'!B:F,5,0))</f>
        <v>45680</v>
      </c>
      <c r="AN538" s="14">
        <v>45679</v>
      </c>
      <c r="AP538" s="11" t="s">
        <v>189</v>
      </c>
      <c r="AQ538" t="str">
        <f>IFERROR(IF(L538="","",VLOOKUP(L538&amp;I538,Продукция!A:K,11,0)),"обратитесь к админ справочника")</f>
        <v>согласно рекомендациям производителя теста</v>
      </c>
      <c r="AR538" s="11" t="s">
        <v>4823</v>
      </c>
      <c r="AS538" t="str">
        <f>IFERROR(IF(L538="","",VLOOKUP(L538&amp;I538,Продукция!A:J,10,0)),"обратитесь к админ справочника")</f>
        <v>инструкция по применению набора AI, Н9</v>
      </c>
      <c r="AT538" s="11" t="s">
        <v>4823</v>
      </c>
      <c r="AU538" s="11" t="s">
        <v>4823</v>
      </c>
      <c r="AV538" s="11" t="s">
        <v>2673</v>
      </c>
      <c r="AW538" s="11" t="s">
        <v>4824</v>
      </c>
      <c r="AX538" s="11" t="s">
        <v>506</v>
      </c>
      <c r="AY538" s="11" t="s">
        <v>1117</v>
      </c>
      <c r="AZ538" s="11">
        <v>105</v>
      </c>
      <c r="BA538" s="11">
        <v>40</v>
      </c>
      <c r="BC538" s="11" t="s">
        <v>4992</v>
      </c>
    </row>
    <row r="539" spans="1:55" x14ac:dyDescent="0.25">
      <c r="A539" t="str">
        <f t="shared" si="12"/>
        <v>С/105Вирус гриппа птиц подтипа H9 уровень антител (ВНИИЗЖ)</v>
      </c>
      <c r="B539" t="str">
        <f>IF(E539="","",INDEX(Лаборатории!A:A,MATCH('Производственный контроль'!E539,Лаборатории!B:B,0)))</f>
        <v xml:space="preserve">КУРИНОЕ ЦАРСТВО АО </v>
      </c>
      <c r="C539" t="str">
        <f>IF(E539="","",VLOOKUP(E539,Лаборатории!B:D,3,0))</f>
        <v>U377_CHL</v>
      </c>
      <c r="D539" s="12">
        <v>45674</v>
      </c>
      <c r="E539" s="11" t="s">
        <v>793</v>
      </c>
      <c r="F539" s="11" t="s">
        <v>371</v>
      </c>
      <c r="G539" s="11" t="s">
        <v>506</v>
      </c>
      <c r="H539" s="11" t="s">
        <v>312</v>
      </c>
      <c r="I539" s="11" t="s">
        <v>3435</v>
      </c>
      <c r="J539" t="str">
        <f>IF(L539="","",VLOOKUP(L539,Продукция!B:D,3,0))</f>
        <v>Биологический_материал</v>
      </c>
      <c r="K539" t="str">
        <f>IF(L539="","",VLOOKUP(L539,Продукция!B:C,2,0))</f>
        <v>Сыворотка крови</v>
      </c>
      <c r="L539" s="151" t="s">
        <v>302</v>
      </c>
      <c r="M539">
        <f>IF(L539="","",VLOOKUP(L539,Продукция!B:L,11,0))</f>
        <v>0</v>
      </c>
      <c r="N539" s="11" t="s">
        <v>873</v>
      </c>
      <c r="P539" s="11" t="s">
        <v>340</v>
      </c>
      <c r="Q539" s="11" t="s">
        <v>854</v>
      </c>
      <c r="R539" s="153" t="s">
        <v>5001</v>
      </c>
      <c r="S539" s="11">
        <v>20</v>
      </c>
      <c r="T539" s="11" t="s">
        <v>5013</v>
      </c>
      <c r="V539" s="14">
        <v>45666</v>
      </c>
      <c r="Z539" s="11" t="s">
        <v>4823</v>
      </c>
      <c r="AA539" s="15">
        <v>0.53472222222222221</v>
      </c>
      <c r="AB539" t="str">
        <f>IF(L539="","",VLOOKUP(L539&amp;I539,Продукция!A:I,9,0))</f>
        <v>рекомендация производителя набора</v>
      </c>
      <c r="AC539" s="14">
        <v>45679</v>
      </c>
      <c r="AD539" s="11" t="s">
        <v>2673</v>
      </c>
      <c r="AE539" s="11" t="s">
        <v>4823</v>
      </c>
      <c r="AF539" t="str">
        <f>IF(AD539="","",VLOOKUP(AD539,'Сотрудники и ссылки'!A:B,2,0))</f>
        <v>Серолог</v>
      </c>
      <c r="AG539">
        <f>IF(AD539="","",VLOOKUP(AD539,'Сотрудники и ссылки'!A:C,3,0))</f>
        <v>20001771</v>
      </c>
      <c r="AH539" s="11" t="s">
        <v>2673</v>
      </c>
      <c r="AI539" t="str">
        <f>IF(AH539="","",VLOOKUP(AH539,'Сотрудники и ссылки'!A:B,2,0))</f>
        <v>Серолог</v>
      </c>
      <c r="AJ539">
        <f>IF(AH539="","",VLOOKUP(AH539,'Сотрудники и ссылки'!A:C,3,0))</f>
        <v>20001771</v>
      </c>
      <c r="AK539" s="14">
        <v>45679</v>
      </c>
      <c r="AL539" s="2">
        <f>IF(AK539="","",AK539+VLOOKUP(I539,'Вид исследования'!B:E,4,0))</f>
        <v>45680</v>
      </c>
      <c r="AM539" s="2">
        <f>IF(AK539="","",AK539+VLOOKUP(I539,'Вид исследования'!B:F,5,0))</f>
        <v>45680</v>
      </c>
      <c r="AN539" s="14">
        <v>45679</v>
      </c>
      <c r="AP539" s="11" t="s">
        <v>189</v>
      </c>
      <c r="AQ539" t="str">
        <f>IFERROR(IF(L539="","",VLOOKUP(L539&amp;I539,Продукция!A:K,11,0)),"обратитесь к админ справочника")</f>
        <v>согласно рекомендациям производителя теста</v>
      </c>
      <c r="AR539" s="11" t="s">
        <v>4823</v>
      </c>
      <c r="AS539" t="str">
        <f>IFERROR(IF(L539="","",VLOOKUP(L539&amp;I539,Продукция!A:J,10,0)),"обратитесь к админ справочника")</f>
        <v>инструкция по применению набора AI, Н9</v>
      </c>
      <c r="AT539" s="11" t="s">
        <v>4823</v>
      </c>
      <c r="AU539" s="11" t="s">
        <v>4823</v>
      </c>
      <c r="AV539" s="11" t="s">
        <v>2673</v>
      </c>
      <c r="AW539" s="11" t="s">
        <v>4824</v>
      </c>
      <c r="AX539" s="11" t="s">
        <v>506</v>
      </c>
      <c r="AY539" s="11" t="s">
        <v>1131</v>
      </c>
      <c r="AZ539" s="11">
        <v>105</v>
      </c>
      <c r="BA539" s="11">
        <v>38</v>
      </c>
      <c r="BC539" s="11" t="s">
        <v>4992</v>
      </c>
    </row>
    <row r="540" spans="1:55" x14ac:dyDescent="0.25">
      <c r="A540" t="str">
        <f t="shared" si="12"/>
        <v>С/105Вирус гриппа птиц подтипа Н5 уровень антител (ВНИИЗЖ)</v>
      </c>
      <c r="B540" t="str">
        <f>IF(E540="","",INDEX(Лаборатории!A:A,MATCH('Производственный контроль'!E540,Лаборатории!B:B,0)))</f>
        <v xml:space="preserve">КУРИНОЕ ЦАРСТВО АО </v>
      </c>
      <c r="C540" t="str">
        <f>IF(E540="","",VLOOKUP(E540,Лаборатории!B:D,3,0))</f>
        <v>U377_CHL</v>
      </c>
      <c r="D540" s="12">
        <v>45674</v>
      </c>
      <c r="E540" s="11" t="s">
        <v>793</v>
      </c>
      <c r="F540" s="11" t="s">
        <v>371</v>
      </c>
      <c r="G540" s="11" t="s">
        <v>506</v>
      </c>
      <c r="H540" s="11" t="s">
        <v>312</v>
      </c>
      <c r="I540" s="11" t="s">
        <v>3437</v>
      </c>
      <c r="J540" t="str">
        <f>IF(L540="","",VLOOKUP(L540,Продукция!B:D,3,0))</f>
        <v>Биологический_материал</v>
      </c>
      <c r="K540" t="str">
        <f>IF(L540="","",VLOOKUP(L540,Продукция!B:C,2,0))</f>
        <v>Сыворотка крови</v>
      </c>
      <c r="L540" s="151" t="s">
        <v>302</v>
      </c>
      <c r="M540">
        <f>IF(L540="","",VLOOKUP(L540,Продукция!B:L,11,0))</f>
        <v>0</v>
      </c>
      <c r="N540" s="11" t="s">
        <v>873</v>
      </c>
      <c r="P540" s="11" t="s">
        <v>340</v>
      </c>
      <c r="Q540" s="11" t="s">
        <v>854</v>
      </c>
      <c r="R540" s="153" t="s">
        <v>5009</v>
      </c>
      <c r="S540" s="11">
        <v>20</v>
      </c>
      <c r="T540" s="11" t="s">
        <v>5013</v>
      </c>
      <c r="V540" s="14">
        <v>45670</v>
      </c>
      <c r="Z540" s="11" t="s">
        <v>4823</v>
      </c>
      <c r="AA540" s="15">
        <v>0.53472222222222221</v>
      </c>
      <c r="AB540" t="str">
        <f>IF(L540="","",VLOOKUP(L540&amp;I540,Продукция!A:I,9,0))</f>
        <v>рекомендация производителя набора</v>
      </c>
      <c r="AC540" s="14">
        <v>45679</v>
      </c>
      <c r="AD540" s="11" t="s">
        <v>2676</v>
      </c>
      <c r="AE540" s="11" t="s">
        <v>4823</v>
      </c>
      <c r="AF540" t="str">
        <f>IF(AD540="","",VLOOKUP(AD540,'Сотрудники и ссылки'!A:B,2,0))</f>
        <v>Серолог</v>
      </c>
      <c r="AG540">
        <f>IF(AD540="","",VLOOKUP(AD540,'Сотрудники и ссылки'!A:C,3,0))</f>
        <v>20007746</v>
      </c>
      <c r="AH540" s="11" t="s">
        <v>2676</v>
      </c>
      <c r="AI540" t="str">
        <f>IF(AH540="","",VLOOKUP(AH540,'Сотрудники и ссылки'!A:B,2,0))</f>
        <v>Серолог</v>
      </c>
      <c r="AJ540">
        <f>IF(AH540="","",VLOOKUP(AH540,'Сотрудники и ссылки'!A:C,3,0))</f>
        <v>20007746</v>
      </c>
      <c r="AK540" s="14">
        <v>45679</v>
      </c>
      <c r="AL540" s="2">
        <f>IF(AK540="","",AK540+VLOOKUP(I540,'Вид исследования'!B:E,4,0))</f>
        <v>45680</v>
      </c>
      <c r="AM540" s="2">
        <f>IF(AK540="","",AK540+VLOOKUP(I540,'Вид исследования'!B:F,5,0))</f>
        <v>45680</v>
      </c>
      <c r="AN540" s="14">
        <v>45679</v>
      </c>
      <c r="AP540" s="11" t="s">
        <v>189</v>
      </c>
      <c r="AQ540" t="str">
        <f>IFERROR(IF(L540="","",VLOOKUP(L540&amp;I540,Продукция!A:K,11,0)),"обратитесь к админ справочника")</f>
        <v>согласно рекомендациям производителя теста</v>
      </c>
      <c r="AR540" s="11" t="s">
        <v>4823</v>
      </c>
      <c r="AS540" t="str">
        <f>IFERROR(IF(L540="","",VLOOKUP(L540&amp;I540,Продукция!A:J,10,0)),"обратитесь к админ справочника")</f>
        <v>инструкция по применению набора AI, Н5</v>
      </c>
      <c r="AT540" s="11" t="s">
        <v>4823</v>
      </c>
      <c r="AU540" s="11" t="s">
        <v>4823</v>
      </c>
      <c r="AV540" s="11" t="s">
        <v>2676</v>
      </c>
      <c r="AW540" s="11" t="s">
        <v>4824</v>
      </c>
      <c r="AX540" s="11" t="s">
        <v>506</v>
      </c>
      <c r="AY540" s="11" t="s">
        <v>1111</v>
      </c>
      <c r="AZ540" s="11">
        <v>105</v>
      </c>
      <c r="BA540" s="11">
        <v>40</v>
      </c>
      <c r="BC540" s="11" t="s">
        <v>4992</v>
      </c>
    </row>
    <row r="541" spans="1:55" x14ac:dyDescent="0.25">
      <c r="A541" t="str">
        <f t="shared" si="12"/>
        <v>С/105Вирус гриппа птиц подтипа Н5 уровень антител (ВНИИЗЖ)</v>
      </c>
      <c r="B541" t="str">
        <f>IF(E541="","",INDEX(Лаборатории!A:A,MATCH('Производственный контроль'!E541,Лаборатории!B:B,0)))</f>
        <v xml:space="preserve">КУРИНОЕ ЦАРСТВО АО </v>
      </c>
      <c r="C541" t="str">
        <f>IF(E541="","",VLOOKUP(E541,Лаборатории!B:D,3,0))</f>
        <v>U377_CHL</v>
      </c>
      <c r="D541" s="12">
        <v>45674</v>
      </c>
      <c r="E541" s="11" t="s">
        <v>793</v>
      </c>
      <c r="F541" s="11" t="s">
        <v>371</v>
      </c>
      <c r="G541" s="11" t="s">
        <v>506</v>
      </c>
      <c r="H541" s="11" t="s">
        <v>312</v>
      </c>
      <c r="I541" s="11" t="s">
        <v>3437</v>
      </c>
      <c r="J541" t="str">
        <f>IF(L541="","",VLOOKUP(L541,Продукция!B:D,3,0))</f>
        <v>Биологический_материал</v>
      </c>
      <c r="K541" t="str">
        <f>IF(L541="","",VLOOKUP(L541,Продукция!B:C,2,0))</f>
        <v>Сыворотка крови</v>
      </c>
      <c r="L541" s="151" t="s">
        <v>302</v>
      </c>
      <c r="M541">
        <f>IF(L541="","",VLOOKUP(L541,Продукция!B:L,11,0))</f>
        <v>0</v>
      </c>
      <c r="N541" s="11" t="s">
        <v>873</v>
      </c>
      <c r="P541" s="11" t="s">
        <v>340</v>
      </c>
      <c r="Q541" s="11" t="s">
        <v>854</v>
      </c>
      <c r="R541" s="153" t="s">
        <v>5003</v>
      </c>
      <c r="S541" s="11">
        <v>20</v>
      </c>
      <c r="T541" s="11" t="s">
        <v>5013</v>
      </c>
      <c r="V541" s="14">
        <v>45668</v>
      </c>
      <c r="Z541" s="11" t="s">
        <v>4823</v>
      </c>
      <c r="AA541" s="15">
        <v>0.53472222222222221</v>
      </c>
      <c r="AB541" t="str">
        <f>IF(L541="","",VLOOKUP(L541&amp;I541,Продукция!A:I,9,0))</f>
        <v>рекомендация производителя набора</v>
      </c>
      <c r="AC541" s="14">
        <v>45679</v>
      </c>
      <c r="AD541" s="11" t="s">
        <v>2676</v>
      </c>
      <c r="AE541" s="11" t="s">
        <v>4823</v>
      </c>
      <c r="AF541" t="str">
        <f>IF(AD541="","",VLOOKUP(AD541,'Сотрудники и ссылки'!A:B,2,0))</f>
        <v>Серолог</v>
      </c>
      <c r="AG541">
        <f>IF(AD541="","",VLOOKUP(AD541,'Сотрудники и ссылки'!A:C,3,0))</f>
        <v>20007746</v>
      </c>
      <c r="AH541" s="11" t="s">
        <v>2676</v>
      </c>
      <c r="AI541" t="str">
        <f>IF(AH541="","",VLOOKUP(AH541,'Сотрудники и ссылки'!A:B,2,0))</f>
        <v>Серолог</v>
      </c>
      <c r="AJ541">
        <f>IF(AH541="","",VLOOKUP(AH541,'Сотрудники и ссылки'!A:C,3,0))</f>
        <v>20007746</v>
      </c>
      <c r="AK541" s="14">
        <v>45679</v>
      </c>
      <c r="AL541" s="2">
        <f>IF(AK541="","",AK541+VLOOKUP(I541,'Вид исследования'!B:E,4,0))</f>
        <v>45680</v>
      </c>
      <c r="AM541" s="2">
        <f>IF(AK541="","",AK541+VLOOKUP(I541,'Вид исследования'!B:F,5,0))</f>
        <v>45680</v>
      </c>
      <c r="AN541" s="14">
        <v>45679</v>
      </c>
      <c r="AP541" s="11" t="s">
        <v>189</v>
      </c>
      <c r="AQ541" t="str">
        <f>IFERROR(IF(L541="","",VLOOKUP(L541&amp;I541,Продукция!A:K,11,0)),"обратитесь к админ справочника")</f>
        <v>согласно рекомендациям производителя теста</v>
      </c>
      <c r="AR541" s="11" t="s">
        <v>4823</v>
      </c>
      <c r="AS541" t="str">
        <f>IFERROR(IF(L541="","",VLOOKUP(L541&amp;I541,Продукция!A:J,10,0)),"обратитесь к админ справочника")</f>
        <v>инструкция по применению набора AI, Н5</v>
      </c>
      <c r="AT541" s="11" t="s">
        <v>4823</v>
      </c>
      <c r="AU541" s="11" t="s">
        <v>4823</v>
      </c>
      <c r="AV541" s="11" t="s">
        <v>2676</v>
      </c>
      <c r="AW541" s="11" t="s">
        <v>4824</v>
      </c>
      <c r="AX541" s="11" t="s">
        <v>506</v>
      </c>
      <c r="AY541" s="11" t="s">
        <v>1117</v>
      </c>
      <c r="AZ541" s="11">
        <v>105</v>
      </c>
      <c r="BA541" s="11">
        <v>40</v>
      </c>
      <c r="BC541" s="11" t="s">
        <v>4992</v>
      </c>
    </row>
    <row r="542" spans="1:55" x14ac:dyDescent="0.25">
      <c r="A542" t="str">
        <f t="shared" si="12"/>
        <v>С/105Вирус гриппа птиц подтипа Н5 уровень антител (ВНИИЗЖ)</v>
      </c>
      <c r="B542" t="str">
        <f>IF(E542="","",INDEX(Лаборатории!A:A,MATCH('Производственный контроль'!E542,Лаборатории!B:B,0)))</f>
        <v xml:space="preserve">КУРИНОЕ ЦАРСТВО АО </v>
      </c>
      <c r="C542" t="str">
        <f>IF(E542="","",VLOOKUP(E542,Лаборатории!B:D,3,0))</f>
        <v>U377_CHL</v>
      </c>
      <c r="D542" s="12">
        <v>45674</v>
      </c>
      <c r="E542" s="11" t="s">
        <v>793</v>
      </c>
      <c r="F542" s="11" t="s">
        <v>371</v>
      </c>
      <c r="G542" s="11" t="s">
        <v>506</v>
      </c>
      <c r="H542" s="11" t="s">
        <v>312</v>
      </c>
      <c r="I542" s="11" t="s">
        <v>3437</v>
      </c>
      <c r="J542" t="str">
        <f>IF(L542="","",VLOOKUP(L542,Продукция!B:D,3,0))</f>
        <v>Биологический_материал</v>
      </c>
      <c r="K542" t="str">
        <f>IF(L542="","",VLOOKUP(L542,Продукция!B:C,2,0))</f>
        <v>Сыворотка крови</v>
      </c>
      <c r="L542" s="151" t="s">
        <v>302</v>
      </c>
      <c r="M542">
        <f>IF(L542="","",VLOOKUP(L542,Продукция!B:L,11,0))</f>
        <v>0</v>
      </c>
      <c r="N542" s="11" t="s">
        <v>873</v>
      </c>
      <c r="P542" s="11" t="s">
        <v>340</v>
      </c>
      <c r="Q542" s="11" t="s">
        <v>854</v>
      </c>
      <c r="R542" s="153" t="s">
        <v>5001</v>
      </c>
      <c r="S542" s="11">
        <v>20</v>
      </c>
      <c r="T542" s="11" t="s">
        <v>5013</v>
      </c>
      <c r="V542" s="14">
        <v>45666</v>
      </c>
      <c r="Z542" s="11" t="s">
        <v>4823</v>
      </c>
      <c r="AA542" s="15">
        <v>0.53472222222222221</v>
      </c>
      <c r="AB542" t="str">
        <f>IF(L542="","",VLOOKUP(L542&amp;I542,Продукция!A:I,9,0))</f>
        <v>рекомендация производителя набора</v>
      </c>
      <c r="AC542" s="14">
        <v>45679</v>
      </c>
      <c r="AD542" s="11" t="s">
        <v>2676</v>
      </c>
      <c r="AE542" s="11" t="s">
        <v>4823</v>
      </c>
      <c r="AF542" t="str">
        <f>IF(AD542="","",VLOOKUP(AD542,'Сотрудники и ссылки'!A:B,2,0))</f>
        <v>Серолог</v>
      </c>
      <c r="AG542">
        <f>IF(AD542="","",VLOOKUP(AD542,'Сотрудники и ссылки'!A:C,3,0))</f>
        <v>20007746</v>
      </c>
      <c r="AH542" s="11" t="s">
        <v>2676</v>
      </c>
      <c r="AI542" t="str">
        <f>IF(AH542="","",VLOOKUP(AH542,'Сотрудники и ссылки'!A:B,2,0))</f>
        <v>Серолог</v>
      </c>
      <c r="AJ542">
        <f>IF(AH542="","",VLOOKUP(AH542,'Сотрудники и ссылки'!A:C,3,0))</f>
        <v>20007746</v>
      </c>
      <c r="AK542" s="14">
        <v>45679</v>
      </c>
      <c r="AL542" s="2">
        <f>IF(AK542="","",AK542+VLOOKUP(I542,'Вид исследования'!B:E,4,0))</f>
        <v>45680</v>
      </c>
      <c r="AM542" s="2">
        <f>IF(AK542="","",AK542+VLOOKUP(I542,'Вид исследования'!B:F,5,0))</f>
        <v>45680</v>
      </c>
      <c r="AN542" s="14">
        <v>45679</v>
      </c>
      <c r="AP542" s="11" t="s">
        <v>189</v>
      </c>
      <c r="AQ542" t="str">
        <f>IFERROR(IF(L542="","",VLOOKUP(L542&amp;I542,Продукция!A:K,11,0)),"обратитесь к админ справочника")</f>
        <v>согласно рекомендациям производителя теста</v>
      </c>
      <c r="AR542" s="11" t="s">
        <v>4823</v>
      </c>
      <c r="AS542" t="str">
        <f>IFERROR(IF(L542="","",VLOOKUP(L542&amp;I542,Продукция!A:J,10,0)),"обратитесь к админ справочника")</f>
        <v>инструкция по применению набора AI, Н5</v>
      </c>
      <c r="AT542" s="11" t="s">
        <v>4823</v>
      </c>
      <c r="AU542" s="11" t="s">
        <v>4823</v>
      </c>
      <c r="AV542" s="11" t="s">
        <v>2676</v>
      </c>
      <c r="AW542" s="11" t="s">
        <v>4824</v>
      </c>
      <c r="AX542" s="11" t="s">
        <v>506</v>
      </c>
      <c r="AY542" s="11" t="s">
        <v>1131</v>
      </c>
      <c r="AZ542" s="11">
        <v>105</v>
      </c>
      <c r="BA542" s="11">
        <v>38</v>
      </c>
      <c r="BC542" s="11" t="s">
        <v>4992</v>
      </c>
    </row>
    <row r="543" spans="1:55" x14ac:dyDescent="0.25">
      <c r="A543" t="str">
        <f t="shared" si="12"/>
        <v>С/105ART (BioChek) инфекционный альвеолярный ринотрахеит тип А и В уровень антител</v>
      </c>
      <c r="B543" t="str">
        <f>IF(E543="","",INDEX(Лаборатории!A:A,MATCH('Производственный контроль'!E543,Лаборатории!B:B,0)))</f>
        <v xml:space="preserve">КУРИНОЕ ЦАРСТВО АО </v>
      </c>
      <c r="C543" t="str">
        <f>IF(E543="","",VLOOKUP(E543,Лаборатории!B:D,3,0))</f>
        <v>U377_CHL</v>
      </c>
      <c r="D543" s="12">
        <v>45674</v>
      </c>
      <c r="E543" s="11" t="s">
        <v>793</v>
      </c>
      <c r="F543" s="11" t="s">
        <v>371</v>
      </c>
      <c r="G543" s="11" t="s">
        <v>506</v>
      </c>
      <c r="H543" s="11" t="s">
        <v>262</v>
      </c>
      <c r="I543" s="11" t="s">
        <v>3409</v>
      </c>
      <c r="J543" t="str">
        <f>IF(L543="","",VLOOKUP(L543,Продукция!B:D,3,0))</f>
        <v>Биологический_материал</v>
      </c>
      <c r="K543" t="str">
        <f>IF(L543="","",VLOOKUP(L543,Продукция!B:C,2,0))</f>
        <v>Сыворотка крови</v>
      </c>
      <c r="L543" s="151" t="s">
        <v>302</v>
      </c>
      <c r="M543">
        <f>IF(L543="","",VLOOKUP(L543,Продукция!B:L,11,0))</f>
        <v>0</v>
      </c>
      <c r="N543" s="11" t="s">
        <v>873</v>
      </c>
      <c r="P543" s="11" t="s">
        <v>340</v>
      </c>
      <c r="Q543" s="11" t="s">
        <v>854</v>
      </c>
      <c r="R543" s="153" t="s">
        <v>5001</v>
      </c>
      <c r="S543" s="11">
        <v>19</v>
      </c>
      <c r="T543" s="11" t="s">
        <v>5013</v>
      </c>
      <c r="V543" s="14">
        <v>45666</v>
      </c>
      <c r="Z543" s="11" t="s">
        <v>4823</v>
      </c>
      <c r="AA543" s="15">
        <v>0.53472222222222221</v>
      </c>
      <c r="AB543" t="str">
        <f>IF(L543="","",VLOOKUP(L543&amp;I543,Продукция!A:I,9,0))</f>
        <v>рекомендация производителя набора</v>
      </c>
      <c r="AC543" s="14">
        <v>45677</v>
      </c>
      <c r="AD543" s="11" t="s">
        <v>2673</v>
      </c>
      <c r="AE543" s="11" t="s">
        <v>4823</v>
      </c>
      <c r="AF543" t="str">
        <f>IF(AD543="","",VLOOKUP(AD543,'Сотрудники и ссылки'!A:B,2,0))</f>
        <v>Серолог</v>
      </c>
      <c r="AG543">
        <f>IF(AD543="","",VLOOKUP(AD543,'Сотрудники и ссылки'!A:C,3,0))</f>
        <v>20001771</v>
      </c>
      <c r="AH543" s="11" t="s">
        <v>2673</v>
      </c>
      <c r="AI543" t="str">
        <f>IF(AH543="","",VLOOKUP(AH543,'Сотрудники и ссылки'!A:B,2,0))</f>
        <v>Серолог</v>
      </c>
      <c r="AJ543">
        <f>IF(AH543="","",VLOOKUP(AH543,'Сотрудники и ссылки'!A:C,3,0))</f>
        <v>20001771</v>
      </c>
      <c r="AK543" s="14">
        <v>45677</v>
      </c>
      <c r="AL543" s="2">
        <f>IF(AK543="","",AK543+VLOOKUP(I543,'Вид исследования'!B:E,4,0))</f>
        <v>45678</v>
      </c>
      <c r="AM543" s="2">
        <f>IF(AK543="","",AK543+VLOOKUP(I543,'Вид исследования'!B:F,5,0))</f>
        <v>45678</v>
      </c>
      <c r="AN543" s="14">
        <v>45677</v>
      </c>
      <c r="AP543" s="11" t="s">
        <v>189</v>
      </c>
      <c r="AQ543" t="str">
        <f>IFERROR(IF(L543="","",VLOOKUP(L543&amp;I543,Продукция!A:K,11,0)),"обратитесь к админ справочника")</f>
        <v>согласно рекомендациям производителя теста</v>
      </c>
      <c r="AR543" s="11" t="s">
        <v>4823</v>
      </c>
      <c r="AS543" t="str">
        <f>IFERROR(IF(L543="","",VLOOKUP(L543&amp;I543,Продукция!A:J,10,0)),"обратитесь к админ справочника")</f>
        <v>инструкция тест- ситема Биочек СК-120</v>
      </c>
      <c r="AT543" s="11" t="s">
        <v>4823</v>
      </c>
      <c r="AU543" s="11" t="s">
        <v>4823</v>
      </c>
      <c r="AV543" s="11" t="s">
        <v>2673</v>
      </c>
      <c r="AW543" s="11" t="s">
        <v>4824</v>
      </c>
      <c r="AX543" s="11" t="s">
        <v>506</v>
      </c>
      <c r="AY543" s="11" t="s">
        <v>1131</v>
      </c>
      <c r="AZ543" s="11">
        <v>105</v>
      </c>
      <c r="BA543" s="11">
        <v>38</v>
      </c>
      <c r="BC543" s="11" t="s">
        <v>4992</v>
      </c>
    </row>
    <row r="544" spans="1:55" x14ac:dyDescent="0.25">
      <c r="A544" t="str">
        <f t="shared" si="12"/>
        <v>С/105ART (BioChek) инфекционный альвеолярный ринотрахеит тип А и В уровень антител</v>
      </c>
      <c r="B544" t="str">
        <f>IF(E544="","",INDEX(Лаборатории!A:A,MATCH('Производственный контроль'!E544,Лаборатории!B:B,0)))</f>
        <v xml:space="preserve">КУРИНОЕ ЦАРСТВО АО </v>
      </c>
      <c r="C544" t="str">
        <f>IF(E544="","",VLOOKUP(E544,Лаборатории!B:D,3,0))</f>
        <v>U377_CHL</v>
      </c>
      <c r="D544" s="12">
        <v>45674</v>
      </c>
      <c r="E544" s="11" t="s">
        <v>793</v>
      </c>
      <c r="F544" s="11" t="s">
        <v>371</v>
      </c>
      <c r="G544" s="11" t="s">
        <v>506</v>
      </c>
      <c r="H544" s="11" t="s">
        <v>262</v>
      </c>
      <c r="I544" s="11" t="s">
        <v>3409</v>
      </c>
      <c r="J544" t="str">
        <f>IF(L544="","",VLOOKUP(L544,Продукция!B:D,3,0))</f>
        <v>Биологический_материал</v>
      </c>
      <c r="K544" t="str">
        <f>IF(L544="","",VLOOKUP(L544,Продукция!B:C,2,0))</f>
        <v>Сыворотка крови</v>
      </c>
      <c r="L544" s="151" t="s">
        <v>302</v>
      </c>
      <c r="M544">
        <f>IF(L544="","",VLOOKUP(L544,Продукция!B:L,11,0))</f>
        <v>0</v>
      </c>
      <c r="N544" s="11" t="s">
        <v>873</v>
      </c>
      <c r="P544" s="11" t="s">
        <v>340</v>
      </c>
      <c r="Q544" s="11" t="s">
        <v>854</v>
      </c>
      <c r="R544" s="153" t="s">
        <v>5003</v>
      </c>
      <c r="S544" s="11">
        <v>19</v>
      </c>
      <c r="T544" s="11" t="s">
        <v>5013</v>
      </c>
      <c r="V544" s="14">
        <v>45668</v>
      </c>
      <c r="Z544" s="11" t="s">
        <v>4823</v>
      </c>
      <c r="AA544" s="15">
        <v>0.53472222222222221</v>
      </c>
      <c r="AB544" t="str">
        <f>IF(L544="","",VLOOKUP(L544&amp;I544,Продукция!A:I,9,0))</f>
        <v>рекомендация производителя набора</v>
      </c>
      <c r="AC544" s="14">
        <v>45677</v>
      </c>
      <c r="AD544" s="11" t="s">
        <v>2673</v>
      </c>
      <c r="AE544" s="11" t="s">
        <v>4823</v>
      </c>
      <c r="AF544" t="str">
        <f>IF(AD544="","",VLOOKUP(AD544,'Сотрудники и ссылки'!A:B,2,0))</f>
        <v>Серолог</v>
      </c>
      <c r="AG544">
        <f>IF(AD544="","",VLOOKUP(AD544,'Сотрудники и ссылки'!A:C,3,0))</f>
        <v>20001771</v>
      </c>
      <c r="AH544" s="11" t="s">
        <v>2673</v>
      </c>
      <c r="AI544" t="str">
        <f>IF(AH544="","",VLOOKUP(AH544,'Сотрудники и ссылки'!A:B,2,0))</f>
        <v>Серолог</v>
      </c>
      <c r="AJ544">
        <f>IF(AH544="","",VLOOKUP(AH544,'Сотрудники и ссылки'!A:C,3,0))</f>
        <v>20001771</v>
      </c>
      <c r="AK544" s="14">
        <v>45677</v>
      </c>
      <c r="AL544" s="2">
        <f>IF(AK544="","",AK544+VLOOKUP(I544,'Вид исследования'!B:E,4,0))</f>
        <v>45678</v>
      </c>
      <c r="AM544" s="2">
        <f>IF(AK544="","",AK544+VLOOKUP(I544,'Вид исследования'!B:F,5,0))</f>
        <v>45678</v>
      </c>
      <c r="AN544" s="14">
        <v>45677</v>
      </c>
      <c r="AP544" s="11" t="s">
        <v>189</v>
      </c>
      <c r="AQ544" t="str">
        <f>IFERROR(IF(L544="","",VLOOKUP(L544&amp;I544,Продукция!A:K,11,0)),"обратитесь к админ справочника")</f>
        <v>согласно рекомендациям производителя теста</v>
      </c>
      <c r="AR544" s="11" t="s">
        <v>4823</v>
      </c>
      <c r="AS544" t="str">
        <f>IFERROR(IF(L544="","",VLOOKUP(L544&amp;I544,Продукция!A:J,10,0)),"обратитесь к админ справочника")</f>
        <v>инструкция тест- ситема Биочек СК-120</v>
      </c>
      <c r="AT544" s="11" t="s">
        <v>4823</v>
      </c>
      <c r="AU544" s="11" t="s">
        <v>4823</v>
      </c>
      <c r="AV544" s="11" t="s">
        <v>2673</v>
      </c>
      <c r="AW544" s="11" t="s">
        <v>4824</v>
      </c>
      <c r="AX544" s="11" t="s">
        <v>506</v>
      </c>
      <c r="AY544" s="11" t="s">
        <v>1117</v>
      </c>
      <c r="AZ544" s="11">
        <v>105</v>
      </c>
      <c r="BA544" s="11">
        <v>40</v>
      </c>
      <c r="BC544" s="11" t="s">
        <v>4992</v>
      </c>
    </row>
    <row r="545" spans="1:55" x14ac:dyDescent="0.25">
      <c r="A545" t="str">
        <f t="shared" si="12"/>
        <v>С/105ART (BioChek) инфекционный альвеолярный ринотрахеит тип А и В уровень антител</v>
      </c>
      <c r="B545" t="str">
        <f>IF(E545="","",INDEX(Лаборатории!A:A,MATCH('Производственный контроль'!E545,Лаборатории!B:B,0)))</f>
        <v xml:space="preserve">КУРИНОЕ ЦАРСТВО АО </v>
      </c>
      <c r="C545" t="str">
        <f>IF(E545="","",VLOOKUP(E545,Лаборатории!B:D,3,0))</f>
        <v>U377_CHL</v>
      </c>
      <c r="D545" s="12">
        <v>45674</v>
      </c>
      <c r="E545" s="11" t="s">
        <v>793</v>
      </c>
      <c r="F545" s="11" t="s">
        <v>371</v>
      </c>
      <c r="G545" s="11" t="s">
        <v>506</v>
      </c>
      <c r="H545" s="11" t="s">
        <v>262</v>
      </c>
      <c r="I545" s="11" t="s">
        <v>3409</v>
      </c>
      <c r="J545" t="str">
        <f>IF(L545="","",VLOOKUP(L545,Продукция!B:D,3,0))</f>
        <v>Биологический_материал</v>
      </c>
      <c r="K545" t="str">
        <f>IF(L545="","",VLOOKUP(L545,Продукция!B:C,2,0))</f>
        <v>Сыворотка крови</v>
      </c>
      <c r="L545" s="151" t="s">
        <v>302</v>
      </c>
      <c r="M545">
        <f>IF(L545="","",VLOOKUP(L545,Продукция!B:L,11,0))</f>
        <v>0</v>
      </c>
      <c r="N545" s="11" t="s">
        <v>873</v>
      </c>
      <c r="P545" s="11" t="s">
        <v>340</v>
      </c>
      <c r="Q545" s="11" t="s">
        <v>854</v>
      </c>
      <c r="R545" s="153" t="s">
        <v>5009</v>
      </c>
      <c r="S545" s="11">
        <v>18</v>
      </c>
      <c r="T545" s="11" t="s">
        <v>5013</v>
      </c>
      <c r="V545" s="14">
        <v>45670</v>
      </c>
      <c r="Z545" s="11" t="s">
        <v>4823</v>
      </c>
      <c r="AA545" s="15">
        <v>0.53472222222222221</v>
      </c>
      <c r="AB545" t="str">
        <f>IF(L545="","",VLOOKUP(L545&amp;I545,Продукция!A:I,9,0))</f>
        <v>рекомендация производителя набора</v>
      </c>
      <c r="AC545" s="14">
        <v>45677</v>
      </c>
      <c r="AD545" s="11" t="s">
        <v>2673</v>
      </c>
      <c r="AE545" s="11" t="s">
        <v>4823</v>
      </c>
      <c r="AF545" t="str">
        <f>IF(AD545="","",VLOOKUP(AD545,'Сотрудники и ссылки'!A:B,2,0))</f>
        <v>Серолог</v>
      </c>
      <c r="AG545">
        <f>IF(AD545="","",VLOOKUP(AD545,'Сотрудники и ссылки'!A:C,3,0))</f>
        <v>20001771</v>
      </c>
      <c r="AH545" s="11" t="s">
        <v>2673</v>
      </c>
      <c r="AI545" t="str">
        <f>IF(AH545="","",VLOOKUP(AH545,'Сотрудники и ссылки'!A:B,2,0))</f>
        <v>Серолог</v>
      </c>
      <c r="AJ545">
        <f>IF(AH545="","",VLOOKUP(AH545,'Сотрудники и ссылки'!A:C,3,0))</f>
        <v>20001771</v>
      </c>
      <c r="AK545" s="14">
        <v>45677</v>
      </c>
      <c r="AL545" s="2">
        <f>IF(AK545="","",AK545+VLOOKUP(I545,'Вид исследования'!B:E,4,0))</f>
        <v>45678</v>
      </c>
      <c r="AM545" s="2">
        <f>IF(AK545="","",AK545+VLOOKUP(I545,'Вид исследования'!B:F,5,0))</f>
        <v>45678</v>
      </c>
      <c r="AN545" s="14">
        <v>45677</v>
      </c>
      <c r="AP545" s="11" t="s">
        <v>189</v>
      </c>
      <c r="AQ545" t="str">
        <f>IFERROR(IF(L545="","",VLOOKUP(L545&amp;I545,Продукция!A:K,11,0)),"обратитесь к админ справочника")</f>
        <v>согласно рекомендациям производителя теста</v>
      </c>
      <c r="AR545" s="11" t="s">
        <v>4823</v>
      </c>
      <c r="AS545" t="str">
        <f>IFERROR(IF(L545="","",VLOOKUP(L545&amp;I545,Продукция!A:J,10,0)),"обратитесь к админ справочника")</f>
        <v>инструкция тест- ситема Биочек СК-120</v>
      </c>
      <c r="AT545" s="11" t="s">
        <v>4823</v>
      </c>
      <c r="AU545" s="11" t="s">
        <v>4823</v>
      </c>
      <c r="AV545" s="11" t="s">
        <v>2673</v>
      </c>
      <c r="AW545" s="11" t="s">
        <v>4824</v>
      </c>
      <c r="AX545" s="11" t="s">
        <v>506</v>
      </c>
      <c r="AY545" s="11" t="s">
        <v>1111</v>
      </c>
      <c r="AZ545" s="11">
        <v>105</v>
      </c>
      <c r="BA545" s="11">
        <v>40</v>
      </c>
      <c r="BC545" s="11" t="s">
        <v>4992</v>
      </c>
    </row>
    <row r="546" spans="1:55" x14ac:dyDescent="0.25">
      <c r="A546" t="str">
        <f t="shared" si="12"/>
        <v>С/105ART (BioChek) инфекционный альвеолярный ринотрахеит тип А и В уровень антител</v>
      </c>
      <c r="B546" t="str">
        <f>IF(E546="","",INDEX(Лаборатории!A:A,MATCH('Производственный контроль'!E546,Лаборатории!B:B,0)))</f>
        <v xml:space="preserve">КУРИНОЕ ЦАРСТВО АО </v>
      </c>
      <c r="C546" t="str">
        <f>IF(E546="","",VLOOKUP(E546,Лаборатории!B:D,3,0))</f>
        <v>U377_CHL</v>
      </c>
      <c r="D546" s="12">
        <v>45674</v>
      </c>
      <c r="E546" s="11" t="s">
        <v>793</v>
      </c>
      <c r="F546" s="11" t="s">
        <v>371</v>
      </c>
      <c r="G546" s="11" t="s">
        <v>506</v>
      </c>
      <c r="H546" s="11" t="s">
        <v>262</v>
      </c>
      <c r="I546" s="11" t="s">
        <v>3409</v>
      </c>
      <c r="J546" t="str">
        <f>IF(L546="","",VLOOKUP(L546,Продукция!B:D,3,0))</f>
        <v>Биологический_материал</v>
      </c>
      <c r="K546" t="str">
        <f>IF(L546="","",VLOOKUP(L546,Продукция!B:C,2,0))</f>
        <v>Сыворотка крови</v>
      </c>
      <c r="L546" s="151" t="s">
        <v>302</v>
      </c>
      <c r="M546">
        <f>IF(L546="","",VLOOKUP(L546,Продукция!B:L,11,0))</f>
        <v>0</v>
      </c>
      <c r="N546" s="11" t="s">
        <v>873</v>
      </c>
      <c r="P546" s="11" t="s">
        <v>340</v>
      </c>
      <c r="Q546" s="11" t="s">
        <v>854</v>
      </c>
      <c r="R546" s="153" t="s">
        <v>4996</v>
      </c>
      <c r="S546" s="11">
        <v>18</v>
      </c>
      <c r="T546" s="11" t="s">
        <v>5013</v>
      </c>
      <c r="V546" s="14">
        <v>45665</v>
      </c>
      <c r="Z546" s="11" t="s">
        <v>4823</v>
      </c>
      <c r="AA546" s="15">
        <v>0.53472222222222221</v>
      </c>
      <c r="AB546" t="str">
        <f>IF(L546="","",VLOOKUP(L546&amp;I546,Продукция!A:I,9,0))</f>
        <v>рекомендация производителя набора</v>
      </c>
      <c r="AC546" s="14">
        <v>45677</v>
      </c>
      <c r="AD546" s="11" t="s">
        <v>2673</v>
      </c>
      <c r="AE546" s="11" t="s">
        <v>4823</v>
      </c>
      <c r="AF546" t="str">
        <f>IF(AD546="","",VLOOKUP(AD546,'Сотрудники и ссылки'!A:B,2,0))</f>
        <v>Серолог</v>
      </c>
      <c r="AG546">
        <f>IF(AD546="","",VLOOKUP(AD546,'Сотрудники и ссылки'!A:C,3,0))</f>
        <v>20001771</v>
      </c>
      <c r="AH546" s="11" t="s">
        <v>2673</v>
      </c>
      <c r="AI546" t="str">
        <f>IF(AH546="","",VLOOKUP(AH546,'Сотрудники и ссылки'!A:B,2,0))</f>
        <v>Серолог</v>
      </c>
      <c r="AJ546">
        <f>IF(AH546="","",VLOOKUP(AH546,'Сотрудники и ссылки'!A:C,3,0))</f>
        <v>20001771</v>
      </c>
      <c r="AK546" s="14">
        <v>45677</v>
      </c>
      <c r="AL546" s="2">
        <f>IF(AK546="","",AK546+VLOOKUP(I546,'Вид исследования'!B:E,4,0))</f>
        <v>45678</v>
      </c>
      <c r="AM546" s="2">
        <f>IF(AK546="","",AK546+VLOOKUP(I546,'Вид исследования'!B:F,5,0))</f>
        <v>45678</v>
      </c>
      <c r="AN546" s="14">
        <v>45677</v>
      </c>
      <c r="AP546" s="11" t="s">
        <v>189</v>
      </c>
      <c r="AQ546" t="str">
        <f>IFERROR(IF(L546="","",VLOOKUP(L546&amp;I546,Продукция!A:K,11,0)),"обратитесь к админ справочника")</f>
        <v>согласно рекомендациям производителя теста</v>
      </c>
      <c r="AR546" s="11" t="s">
        <v>4823</v>
      </c>
      <c r="AS546" t="str">
        <f>IFERROR(IF(L546="","",VLOOKUP(L546&amp;I546,Продукция!A:J,10,0)),"обратитесь к админ справочника")</f>
        <v>инструкция тест- ситема Биочек СК-120</v>
      </c>
      <c r="AT546" s="11" t="s">
        <v>4823</v>
      </c>
      <c r="AU546" s="11" t="s">
        <v>4823</v>
      </c>
      <c r="AV546" s="11" t="s">
        <v>2673</v>
      </c>
      <c r="AW546" s="11" t="s">
        <v>4824</v>
      </c>
      <c r="AX546" s="11" t="s">
        <v>506</v>
      </c>
      <c r="AY546" s="11" t="s">
        <v>1128</v>
      </c>
      <c r="AZ546" s="11">
        <v>105</v>
      </c>
      <c r="BA546" s="11">
        <v>39</v>
      </c>
      <c r="BC546" s="11" t="s">
        <v>4992</v>
      </c>
    </row>
    <row r="547" spans="1:55" x14ac:dyDescent="0.25">
      <c r="A547" t="str">
        <f t="shared" si="12"/>
        <v>С/105ART (BioChek) инфекционный альвеолярный ринотрахеит тип А и В уровень антител</v>
      </c>
      <c r="B547" t="str">
        <f>IF(E547="","",INDEX(Лаборатории!A:A,MATCH('Производственный контроль'!E547,Лаборатории!B:B,0)))</f>
        <v xml:space="preserve">КУРИНОЕ ЦАРСТВО АО </v>
      </c>
      <c r="C547" t="str">
        <f>IF(E547="","",VLOOKUP(E547,Лаборатории!B:D,3,0))</f>
        <v>U377_CHL</v>
      </c>
      <c r="D547" s="12">
        <v>45674</v>
      </c>
      <c r="E547" s="11" t="s">
        <v>793</v>
      </c>
      <c r="F547" s="11" t="s">
        <v>371</v>
      </c>
      <c r="G547" s="11" t="s">
        <v>506</v>
      </c>
      <c r="H547" s="11" t="s">
        <v>262</v>
      </c>
      <c r="I547" s="11" t="s">
        <v>3409</v>
      </c>
      <c r="J547" t="str">
        <f>IF(L547="","",VLOOKUP(L547,Продукция!B:D,3,0))</f>
        <v>Биологический_материал</v>
      </c>
      <c r="K547" t="str">
        <f>IF(L547="","",VLOOKUP(L547,Продукция!B:C,2,0))</f>
        <v>Сыворотка крови</v>
      </c>
      <c r="L547" s="151" t="s">
        <v>302</v>
      </c>
      <c r="M547">
        <f>IF(L547="","",VLOOKUP(L547,Продукция!B:L,11,0))</f>
        <v>0</v>
      </c>
      <c r="N547" s="11" t="s">
        <v>873</v>
      </c>
      <c r="P547" s="11" t="s">
        <v>340</v>
      </c>
      <c r="Q547" s="11" t="s">
        <v>854</v>
      </c>
      <c r="R547" s="153" t="s">
        <v>4993</v>
      </c>
      <c r="S547" s="11">
        <v>18</v>
      </c>
      <c r="T547" s="11" t="s">
        <v>5013</v>
      </c>
      <c r="V547" s="14">
        <v>45664</v>
      </c>
      <c r="Z547" s="11" t="s">
        <v>4823</v>
      </c>
      <c r="AA547" s="15">
        <v>0.53472222222222221</v>
      </c>
      <c r="AB547" t="str">
        <f>IF(L547="","",VLOOKUP(L547&amp;I547,Продукция!A:I,9,0))</f>
        <v>рекомендация производителя набора</v>
      </c>
      <c r="AC547" s="14">
        <v>45677</v>
      </c>
      <c r="AD547" s="11" t="s">
        <v>2673</v>
      </c>
      <c r="AE547" s="11" t="s">
        <v>4823</v>
      </c>
      <c r="AF547" t="str">
        <f>IF(AD547="","",VLOOKUP(AD547,'Сотрудники и ссылки'!A:B,2,0))</f>
        <v>Серолог</v>
      </c>
      <c r="AG547">
        <f>IF(AD547="","",VLOOKUP(AD547,'Сотрудники и ссылки'!A:C,3,0))</f>
        <v>20001771</v>
      </c>
      <c r="AH547" s="11" t="s">
        <v>2673</v>
      </c>
      <c r="AI547" t="str">
        <f>IF(AH547="","",VLOOKUP(AH547,'Сотрудники и ссылки'!A:B,2,0))</f>
        <v>Серолог</v>
      </c>
      <c r="AJ547">
        <f>IF(AH547="","",VLOOKUP(AH547,'Сотрудники и ссылки'!A:C,3,0))</f>
        <v>20001771</v>
      </c>
      <c r="AK547" s="14">
        <v>45677</v>
      </c>
      <c r="AL547" s="2">
        <f>IF(AK547="","",AK547+VLOOKUP(I547,'Вид исследования'!B:E,4,0))</f>
        <v>45678</v>
      </c>
      <c r="AM547" s="2">
        <f>IF(AK547="","",AK547+VLOOKUP(I547,'Вид исследования'!B:F,5,0))</f>
        <v>45678</v>
      </c>
      <c r="AN547" s="14">
        <v>45677</v>
      </c>
      <c r="AP547" s="11" t="s">
        <v>189</v>
      </c>
      <c r="AQ547" t="str">
        <f>IFERROR(IF(L547="","",VLOOKUP(L547&amp;I547,Продукция!A:K,11,0)),"обратитесь к админ справочника")</f>
        <v>согласно рекомендациям производителя теста</v>
      </c>
      <c r="AR547" s="11" t="s">
        <v>4823</v>
      </c>
      <c r="AS547" t="str">
        <f>IFERROR(IF(L547="","",VLOOKUP(L547&amp;I547,Продукция!A:J,10,0)),"обратитесь к админ справочника")</f>
        <v>инструкция тест- ситема Биочек СК-120</v>
      </c>
      <c r="AT547" s="11" t="s">
        <v>4823</v>
      </c>
      <c r="AU547" s="11" t="s">
        <v>4823</v>
      </c>
      <c r="AV547" s="11" t="s">
        <v>2673</v>
      </c>
      <c r="AW547" s="11" t="s">
        <v>4824</v>
      </c>
      <c r="AX547" s="11" t="s">
        <v>506</v>
      </c>
      <c r="AY547" s="11" t="s">
        <v>1127</v>
      </c>
      <c r="AZ547" s="11">
        <v>105</v>
      </c>
      <c r="BA547" s="11">
        <v>38</v>
      </c>
      <c r="BC547" s="11" t="s">
        <v>4992</v>
      </c>
    </row>
    <row r="548" spans="1:55" x14ac:dyDescent="0.25">
      <c r="A548" t="str">
        <f t="shared" si="12"/>
        <v>С/105IBD (BioChek) болезнь Гамборо уровень антител</v>
      </c>
      <c r="B548" t="str">
        <f>IF(E548="","",INDEX(Лаборатории!A:A,MATCH('Производственный контроль'!E548,Лаборатории!B:B,0)))</f>
        <v xml:space="preserve">КУРИНОЕ ЦАРСТВО АО </v>
      </c>
      <c r="C548" t="str">
        <f>IF(E548="","",VLOOKUP(E548,Лаборатории!B:D,3,0))</f>
        <v>U377_CHL</v>
      </c>
      <c r="D548" s="12">
        <v>45674</v>
      </c>
      <c r="E548" s="11" t="s">
        <v>793</v>
      </c>
      <c r="F548" s="11" t="s">
        <v>371</v>
      </c>
      <c r="G548" s="11" t="s">
        <v>506</v>
      </c>
      <c r="H548" s="11" t="s">
        <v>262</v>
      </c>
      <c r="I548" s="11" t="s">
        <v>3415</v>
      </c>
      <c r="J548" t="str">
        <f>IF(L548="","",VLOOKUP(L548,Продукция!B:D,3,0))</f>
        <v>Биологический_материал</v>
      </c>
      <c r="K548" t="str">
        <f>IF(L548="","",VLOOKUP(L548,Продукция!B:C,2,0))</f>
        <v>Сыворотка крови</v>
      </c>
      <c r="L548" s="151" t="s">
        <v>302</v>
      </c>
      <c r="M548">
        <f>IF(L548="","",VLOOKUP(L548,Продукция!B:L,11,0))</f>
        <v>0</v>
      </c>
      <c r="N548" s="11" t="s">
        <v>873</v>
      </c>
      <c r="P548" s="11" t="s">
        <v>340</v>
      </c>
      <c r="Q548" s="11" t="s">
        <v>854</v>
      </c>
      <c r="R548" s="153" t="s">
        <v>5001</v>
      </c>
      <c r="S548" s="11">
        <v>19</v>
      </c>
      <c r="T548" s="11" t="s">
        <v>5013</v>
      </c>
      <c r="V548" s="14">
        <v>45666</v>
      </c>
      <c r="Z548" s="11" t="s">
        <v>4823</v>
      </c>
      <c r="AA548" s="15">
        <v>0.53472222222222221</v>
      </c>
      <c r="AB548" t="str">
        <f>IF(L548="","",VLOOKUP(L548&amp;I548,Продукция!A:I,9,0))</f>
        <v>рекомендация производителя набора</v>
      </c>
      <c r="AC548" s="14">
        <v>45677</v>
      </c>
      <c r="AD548" s="11" t="s">
        <v>2673</v>
      </c>
      <c r="AE548" s="11" t="s">
        <v>4823</v>
      </c>
      <c r="AF548" t="str">
        <f>IF(AD548="","",VLOOKUP(AD548,'Сотрудники и ссылки'!A:B,2,0))</f>
        <v>Серолог</v>
      </c>
      <c r="AG548">
        <f>IF(AD548="","",VLOOKUP(AD548,'Сотрудники и ссылки'!A:C,3,0))</f>
        <v>20001771</v>
      </c>
      <c r="AH548" s="11" t="s">
        <v>2673</v>
      </c>
      <c r="AI548" t="str">
        <f>IF(AH548="","",VLOOKUP(AH548,'Сотрудники и ссылки'!A:B,2,0))</f>
        <v>Серолог</v>
      </c>
      <c r="AJ548">
        <f>IF(AH548="","",VLOOKUP(AH548,'Сотрудники и ссылки'!A:C,3,0))</f>
        <v>20001771</v>
      </c>
      <c r="AK548" s="14">
        <v>45677</v>
      </c>
      <c r="AL548" s="2">
        <f>IF(AK548="","",AK548+VLOOKUP(I548,'Вид исследования'!B:E,4,0))</f>
        <v>45678</v>
      </c>
      <c r="AM548" s="2">
        <f>IF(AK548="","",AK548+VLOOKUP(I548,'Вид исследования'!B:F,5,0))</f>
        <v>45678</v>
      </c>
      <c r="AN548" s="14">
        <v>45677</v>
      </c>
      <c r="AP548" s="11" t="s">
        <v>189</v>
      </c>
      <c r="AQ548" t="str">
        <f>IFERROR(IF(L548="","",VLOOKUP(L548&amp;I548,Продукция!A:K,11,0)),"обратитесь к админ справочника")</f>
        <v>согласно рекомендациям производителя теста</v>
      </c>
      <c r="AR548" s="11" t="s">
        <v>4823</v>
      </c>
      <c r="AS548" t="str">
        <f>IFERROR(IF(L548="","",VLOOKUP(L548&amp;I548,Продукция!A:J,10,0)),"обратитесь к админ справочника")</f>
        <v>инструкция тест- ситема Биочек СК-113</v>
      </c>
      <c r="AT548" s="11" t="s">
        <v>4823</v>
      </c>
      <c r="AU548" s="11" t="s">
        <v>4823</v>
      </c>
      <c r="AV548" s="11" t="s">
        <v>2673</v>
      </c>
      <c r="AW548" s="11" t="s">
        <v>4824</v>
      </c>
      <c r="AX548" s="11" t="s">
        <v>506</v>
      </c>
      <c r="AY548" s="11" t="s">
        <v>1131</v>
      </c>
      <c r="AZ548" s="11">
        <v>105</v>
      </c>
      <c r="BA548" s="11">
        <v>38</v>
      </c>
      <c r="BC548" s="11" t="s">
        <v>4992</v>
      </c>
    </row>
    <row r="549" spans="1:55" x14ac:dyDescent="0.25">
      <c r="A549" t="str">
        <f t="shared" si="12"/>
        <v>С/105IBD (BioChek) болезнь Гамборо уровень антител</v>
      </c>
      <c r="B549" t="str">
        <f>IF(E549="","",INDEX(Лаборатории!A:A,MATCH('Производственный контроль'!E549,Лаборатории!B:B,0)))</f>
        <v xml:space="preserve">КУРИНОЕ ЦАРСТВО АО </v>
      </c>
      <c r="C549" t="str">
        <f>IF(E549="","",VLOOKUP(E549,Лаборатории!B:D,3,0))</f>
        <v>U377_CHL</v>
      </c>
      <c r="D549" s="12">
        <v>45674</v>
      </c>
      <c r="E549" s="11" t="s">
        <v>793</v>
      </c>
      <c r="F549" s="11" t="s">
        <v>371</v>
      </c>
      <c r="G549" s="11" t="s">
        <v>506</v>
      </c>
      <c r="H549" s="11" t="s">
        <v>262</v>
      </c>
      <c r="I549" s="11" t="s">
        <v>3415</v>
      </c>
      <c r="J549" t="str">
        <f>IF(L549="","",VLOOKUP(L549,Продукция!B:D,3,0))</f>
        <v>Биологический_материал</v>
      </c>
      <c r="K549" t="str">
        <f>IF(L549="","",VLOOKUP(L549,Продукция!B:C,2,0))</f>
        <v>Сыворотка крови</v>
      </c>
      <c r="L549" s="151" t="s">
        <v>302</v>
      </c>
      <c r="M549">
        <f>IF(L549="","",VLOOKUP(L549,Продукция!B:L,11,0))</f>
        <v>0</v>
      </c>
      <c r="N549" s="11" t="s">
        <v>873</v>
      </c>
      <c r="P549" s="11" t="s">
        <v>340</v>
      </c>
      <c r="Q549" s="11" t="s">
        <v>854</v>
      </c>
      <c r="R549" s="153" t="s">
        <v>5003</v>
      </c>
      <c r="S549" s="11">
        <v>19</v>
      </c>
      <c r="T549" s="11" t="s">
        <v>5013</v>
      </c>
      <c r="V549" s="14">
        <v>45668</v>
      </c>
      <c r="Z549" s="11" t="s">
        <v>4823</v>
      </c>
      <c r="AA549" s="15">
        <v>0.53472222222222221</v>
      </c>
      <c r="AB549" t="str">
        <f>IF(L549="","",VLOOKUP(L549&amp;I549,Продукция!A:I,9,0))</f>
        <v>рекомендация производителя набора</v>
      </c>
      <c r="AC549" s="14">
        <v>45677</v>
      </c>
      <c r="AD549" s="11" t="s">
        <v>2673</v>
      </c>
      <c r="AE549" s="11" t="s">
        <v>4823</v>
      </c>
      <c r="AF549" t="str">
        <f>IF(AD549="","",VLOOKUP(AD549,'Сотрудники и ссылки'!A:B,2,0))</f>
        <v>Серолог</v>
      </c>
      <c r="AG549">
        <f>IF(AD549="","",VLOOKUP(AD549,'Сотрудники и ссылки'!A:C,3,0))</f>
        <v>20001771</v>
      </c>
      <c r="AH549" s="11" t="s">
        <v>2673</v>
      </c>
      <c r="AI549" t="str">
        <f>IF(AH549="","",VLOOKUP(AH549,'Сотрудники и ссылки'!A:B,2,0))</f>
        <v>Серолог</v>
      </c>
      <c r="AJ549">
        <f>IF(AH549="","",VLOOKUP(AH549,'Сотрудники и ссылки'!A:C,3,0))</f>
        <v>20001771</v>
      </c>
      <c r="AK549" s="14">
        <v>45677</v>
      </c>
      <c r="AL549" s="2">
        <f>IF(AK549="","",AK549+VLOOKUP(I549,'Вид исследования'!B:E,4,0))</f>
        <v>45678</v>
      </c>
      <c r="AM549" s="2">
        <f>IF(AK549="","",AK549+VLOOKUP(I549,'Вид исследования'!B:F,5,0))</f>
        <v>45678</v>
      </c>
      <c r="AN549" s="14">
        <v>45677</v>
      </c>
      <c r="AP549" s="11" t="s">
        <v>189</v>
      </c>
      <c r="AQ549" t="str">
        <f>IFERROR(IF(L549="","",VLOOKUP(L549&amp;I549,Продукция!A:K,11,0)),"обратитесь к админ справочника")</f>
        <v>согласно рекомендациям производителя теста</v>
      </c>
      <c r="AR549" s="11" t="s">
        <v>4823</v>
      </c>
      <c r="AS549" t="str">
        <f>IFERROR(IF(L549="","",VLOOKUP(L549&amp;I549,Продукция!A:J,10,0)),"обратитесь к админ справочника")</f>
        <v>инструкция тест- ситема Биочек СК-113</v>
      </c>
      <c r="AT549" s="11" t="s">
        <v>4823</v>
      </c>
      <c r="AU549" s="11" t="s">
        <v>4823</v>
      </c>
      <c r="AV549" s="11" t="s">
        <v>2673</v>
      </c>
      <c r="AW549" s="11" t="s">
        <v>4824</v>
      </c>
      <c r="AX549" s="11" t="s">
        <v>506</v>
      </c>
      <c r="AY549" s="11" t="s">
        <v>1117</v>
      </c>
      <c r="AZ549" s="11">
        <v>105</v>
      </c>
      <c r="BA549" s="11">
        <v>40</v>
      </c>
      <c r="BC549" s="11" t="s">
        <v>4992</v>
      </c>
    </row>
    <row r="550" spans="1:55" x14ac:dyDescent="0.25">
      <c r="A550" t="str">
        <f t="shared" si="12"/>
        <v>С/105IBD (BioChek) болезнь Гамборо уровень антител</v>
      </c>
      <c r="B550" t="str">
        <f>IF(E550="","",INDEX(Лаборатории!A:A,MATCH('Производственный контроль'!E550,Лаборатории!B:B,0)))</f>
        <v xml:space="preserve">КУРИНОЕ ЦАРСТВО АО </v>
      </c>
      <c r="C550" t="str">
        <f>IF(E550="","",VLOOKUP(E550,Лаборатории!B:D,3,0))</f>
        <v>U377_CHL</v>
      </c>
      <c r="D550" s="12">
        <v>45674</v>
      </c>
      <c r="E550" s="11" t="s">
        <v>793</v>
      </c>
      <c r="F550" s="11" t="s">
        <v>371</v>
      </c>
      <c r="G550" s="11" t="s">
        <v>506</v>
      </c>
      <c r="H550" s="11" t="s">
        <v>262</v>
      </c>
      <c r="I550" s="11" t="s">
        <v>3415</v>
      </c>
      <c r="J550" t="str">
        <f>IF(L550="","",VLOOKUP(L550,Продукция!B:D,3,0))</f>
        <v>Биологический_материал</v>
      </c>
      <c r="K550" t="str">
        <f>IF(L550="","",VLOOKUP(L550,Продукция!B:C,2,0))</f>
        <v>Сыворотка крови</v>
      </c>
      <c r="L550" s="151" t="s">
        <v>302</v>
      </c>
      <c r="M550">
        <f>IF(L550="","",VLOOKUP(L550,Продукция!B:L,11,0))</f>
        <v>0</v>
      </c>
      <c r="N550" s="11" t="s">
        <v>873</v>
      </c>
      <c r="P550" s="11" t="s">
        <v>340</v>
      </c>
      <c r="Q550" s="11" t="s">
        <v>854</v>
      </c>
      <c r="R550" s="153" t="s">
        <v>5009</v>
      </c>
      <c r="S550" s="11">
        <v>18</v>
      </c>
      <c r="T550" s="11" t="s">
        <v>5013</v>
      </c>
      <c r="V550" s="14">
        <v>45670</v>
      </c>
      <c r="Z550" s="11" t="s">
        <v>4823</v>
      </c>
      <c r="AA550" s="15">
        <v>0.53472222222222221</v>
      </c>
      <c r="AB550" t="str">
        <f>IF(L550="","",VLOOKUP(L550&amp;I550,Продукция!A:I,9,0))</f>
        <v>рекомендация производителя набора</v>
      </c>
      <c r="AC550" s="14">
        <v>45677</v>
      </c>
      <c r="AD550" s="11" t="s">
        <v>2673</v>
      </c>
      <c r="AE550" s="11" t="s">
        <v>4823</v>
      </c>
      <c r="AF550" t="str">
        <f>IF(AD550="","",VLOOKUP(AD550,'Сотрудники и ссылки'!A:B,2,0))</f>
        <v>Серолог</v>
      </c>
      <c r="AG550">
        <f>IF(AD550="","",VLOOKUP(AD550,'Сотрудники и ссылки'!A:C,3,0))</f>
        <v>20001771</v>
      </c>
      <c r="AH550" s="11" t="s">
        <v>2673</v>
      </c>
      <c r="AI550" t="str">
        <f>IF(AH550="","",VLOOKUP(AH550,'Сотрудники и ссылки'!A:B,2,0))</f>
        <v>Серолог</v>
      </c>
      <c r="AJ550">
        <f>IF(AH550="","",VLOOKUP(AH550,'Сотрудники и ссылки'!A:C,3,0))</f>
        <v>20001771</v>
      </c>
      <c r="AK550" s="14">
        <v>45677</v>
      </c>
      <c r="AL550" s="2">
        <f>IF(AK550="","",AK550+VLOOKUP(I550,'Вид исследования'!B:E,4,0))</f>
        <v>45678</v>
      </c>
      <c r="AM550" s="2">
        <f>IF(AK550="","",AK550+VLOOKUP(I550,'Вид исследования'!B:F,5,0))</f>
        <v>45678</v>
      </c>
      <c r="AN550" s="14">
        <v>45677</v>
      </c>
      <c r="AP550" s="11" t="s">
        <v>189</v>
      </c>
      <c r="AQ550" t="str">
        <f>IFERROR(IF(L550="","",VLOOKUP(L550&amp;I550,Продукция!A:K,11,0)),"обратитесь к админ справочника")</f>
        <v>согласно рекомендациям производителя теста</v>
      </c>
      <c r="AR550" s="11" t="s">
        <v>4823</v>
      </c>
      <c r="AS550" t="str">
        <f>IFERROR(IF(L550="","",VLOOKUP(L550&amp;I550,Продукция!A:J,10,0)),"обратитесь к админ справочника")</f>
        <v>инструкция тест- ситема Биочек СК-113</v>
      </c>
      <c r="AT550" s="11" t="s">
        <v>4823</v>
      </c>
      <c r="AU550" s="11" t="s">
        <v>4823</v>
      </c>
      <c r="AV550" s="11" t="s">
        <v>2673</v>
      </c>
      <c r="AW550" s="11" t="s">
        <v>4824</v>
      </c>
      <c r="AX550" s="11" t="s">
        <v>506</v>
      </c>
      <c r="AY550" s="11" t="s">
        <v>1111</v>
      </c>
      <c r="AZ550" s="11">
        <v>105</v>
      </c>
      <c r="BA550" s="11">
        <v>40</v>
      </c>
      <c r="BC550" s="11" t="s">
        <v>4992</v>
      </c>
    </row>
    <row r="551" spans="1:55" x14ac:dyDescent="0.25">
      <c r="A551" t="str">
        <f t="shared" si="12"/>
        <v>С/105IBD (BioChek) болезнь Гамборо уровень антител</v>
      </c>
      <c r="B551" t="str">
        <f>IF(E551="","",INDEX(Лаборатории!A:A,MATCH('Производственный контроль'!E551,Лаборатории!B:B,0)))</f>
        <v xml:space="preserve">КУРИНОЕ ЦАРСТВО АО </v>
      </c>
      <c r="C551" t="str">
        <f>IF(E551="","",VLOOKUP(E551,Лаборатории!B:D,3,0))</f>
        <v>U377_CHL</v>
      </c>
      <c r="D551" s="12">
        <v>45674</v>
      </c>
      <c r="E551" s="11" t="s">
        <v>793</v>
      </c>
      <c r="F551" s="11" t="s">
        <v>371</v>
      </c>
      <c r="G551" s="11" t="s">
        <v>506</v>
      </c>
      <c r="H551" s="11" t="s">
        <v>262</v>
      </c>
      <c r="I551" s="11" t="s">
        <v>3415</v>
      </c>
      <c r="J551" t="str">
        <f>IF(L551="","",VLOOKUP(L551,Продукция!B:D,3,0))</f>
        <v>Биологический_материал</v>
      </c>
      <c r="K551" t="str">
        <f>IF(L551="","",VLOOKUP(L551,Продукция!B:C,2,0))</f>
        <v>Сыворотка крови</v>
      </c>
      <c r="L551" s="151" t="s">
        <v>302</v>
      </c>
      <c r="M551">
        <f>IF(L551="","",VLOOKUP(L551,Продукция!B:L,11,0))</f>
        <v>0</v>
      </c>
      <c r="N551" s="11" t="s">
        <v>873</v>
      </c>
      <c r="P551" s="11" t="s">
        <v>340</v>
      </c>
      <c r="Q551" s="11" t="s">
        <v>854</v>
      </c>
      <c r="R551" s="153" t="s">
        <v>4996</v>
      </c>
      <c r="S551" s="11">
        <v>18</v>
      </c>
      <c r="T551" s="11" t="s">
        <v>5013</v>
      </c>
      <c r="V551" s="14">
        <v>45665</v>
      </c>
      <c r="Z551" s="11" t="s">
        <v>4823</v>
      </c>
      <c r="AA551" s="15">
        <v>0.53472222222222221</v>
      </c>
      <c r="AB551" t="str">
        <f>IF(L551="","",VLOOKUP(L551&amp;I551,Продукция!A:I,9,0))</f>
        <v>рекомендация производителя набора</v>
      </c>
      <c r="AC551" s="14">
        <v>45677</v>
      </c>
      <c r="AD551" s="11" t="s">
        <v>2673</v>
      </c>
      <c r="AE551" s="11" t="s">
        <v>4823</v>
      </c>
      <c r="AF551" t="str">
        <f>IF(AD551="","",VLOOKUP(AD551,'Сотрудники и ссылки'!A:B,2,0))</f>
        <v>Серолог</v>
      </c>
      <c r="AG551">
        <f>IF(AD551="","",VLOOKUP(AD551,'Сотрудники и ссылки'!A:C,3,0))</f>
        <v>20001771</v>
      </c>
      <c r="AH551" s="11" t="s">
        <v>2673</v>
      </c>
      <c r="AI551" t="str">
        <f>IF(AH551="","",VLOOKUP(AH551,'Сотрудники и ссылки'!A:B,2,0))</f>
        <v>Серолог</v>
      </c>
      <c r="AJ551">
        <f>IF(AH551="","",VLOOKUP(AH551,'Сотрудники и ссылки'!A:C,3,0))</f>
        <v>20001771</v>
      </c>
      <c r="AK551" s="14">
        <v>45677</v>
      </c>
      <c r="AL551" s="2">
        <f>IF(AK551="","",AK551+VLOOKUP(I551,'Вид исследования'!B:E,4,0))</f>
        <v>45678</v>
      </c>
      <c r="AM551" s="2">
        <f>IF(AK551="","",AK551+VLOOKUP(I551,'Вид исследования'!B:F,5,0))</f>
        <v>45678</v>
      </c>
      <c r="AN551" s="14">
        <v>45677</v>
      </c>
      <c r="AP551" s="11" t="s">
        <v>189</v>
      </c>
      <c r="AQ551" t="str">
        <f>IFERROR(IF(L551="","",VLOOKUP(L551&amp;I551,Продукция!A:K,11,0)),"обратитесь к админ справочника")</f>
        <v>согласно рекомендациям производителя теста</v>
      </c>
      <c r="AR551" s="11" t="s">
        <v>4823</v>
      </c>
      <c r="AS551" t="str">
        <f>IFERROR(IF(L551="","",VLOOKUP(L551&amp;I551,Продукция!A:J,10,0)),"обратитесь к админ справочника")</f>
        <v>инструкция тест- ситема Биочек СК-113</v>
      </c>
      <c r="AT551" s="11" t="s">
        <v>4823</v>
      </c>
      <c r="AU551" s="11" t="s">
        <v>4823</v>
      </c>
      <c r="AV551" s="11" t="s">
        <v>2673</v>
      </c>
      <c r="AW551" s="11" t="s">
        <v>4824</v>
      </c>
      <c r="AX551" s="11" t="s">
        <v>506</v>
      </c>
      <c r="AY551" s="11" t="s">
        <v>1128</v>
      </c>
      <c r="AZ551" s="11">
        <v>105</v>
      </c>
      <c r="BA551" s="11">
        <v>39</v>
      </c>
      <c r="BC551" s="11" t="s">
        <v>4992</v>
      </c>
    </row>
    <row r="552" spans="1:55" x14ac:dyDescent="0.25">
      <c r="A552" t="str">
        <f t="shared" si="12"/>
        <v>С/105IBD (BioChek) болезнь Гамборо уровень антител</v>
      </c>
      <c r="B552" t="str">
        <f>IF(E552="","",INDEX(Лаборатории!A:A,MATCH('Производственный контроль'!E552,Лаборатории!B:B,0)))</f>
        <v xml:space="preserve">КУРИНОЕ ЦАРСТВО АО </v>
      </c>
      <c r="C552" t="str">
        <f>IF(E552="","",VLOOKUP(E552,Лаборатории!B:D,3,0))</f>
        <v>U377_CHL</v>
      </c>
      <c r="D552" s="12">
        <v>45674</v>
      </c>
      <c r="E552" s="11" t="s">
        <v>793</v>
      </c>
      <c r="F552" s="11" t="s">
        <v>371</v>
      </c>
      <c r="G552" s="11" t="s">
        <v>506</v>
      </c>
      <c r="H552" s="11" t="s">
        <v>262</v>
      </c>
      <c r="I552" s="11" t="s">
        <v>3415</v>
      </c>
      <c r="J552" t="str">
        <f>IF(L552="","",VLOOKUP(L552,Продукция!B:D,3,0))</f>
        <v>Биологический_материал</v>
      </c>
      <c r="K552" t="str">
        <f>IF(L552="","",VLOOKUP(L552,Продукция!B:C,2,0))</f>
        <v>Сыворотка крови</v>
      </c>
      <c r="L552" s="151" t="s">
        <v>302</v>
      </c>
      <c r="M552">
        <f>IF(L552="","",VLOOKUP(L552,Продукция!B:L,11,0))</f>
        <v>0</v>
      </c>
      <c r="N552" s="11" t="s">
        <v>873</v>
      </c>
      <c r="P552" s="11" t="s">
        <v>340</v>
      </c>
      <c r="Q552" s="11" t="s">
        <v>854</v>
      </c>
      <c r="R552" s="153" t="s">
        <v>4993</v>
      </c>
      <c r="S552" s="11">
        <v>18</v>
      </c>
      <c r="T552" s="11" t="s">
        <v>5013</v>
      </c>
      <c r="V552" s="14">
        <v>45664</v>
      </c>
      <c r="Z552" s="11" t="s">
        <v>4823</v>
      </c>
      <c r="AA552" s="15">
        <v>0.53472222222222221</v>
      </c>
      <c r="AB552" t="str">
        <f>IF(L552="","",VLOOKUP(L552&amp;I552,Продукция!A:I,9,0))</f>
        <v>рекомендация производителя набора</v>
      </c>
      <c r="AC552" s="14">
        <v>45677</v>
      </c>
      <c r="AD552" s="11" t="s">
        <v>2673</v>
      </c>
      <c r="AE552" s="11" t="s">
        <v>4823</v>
      </c>
      <c r="AF552" t="str">
        <f>IF(AD552="","",VLOOKUP(AD552,'Сотрудники и ссылки'!A:B,2,0))</f>
        <v>Серолог</v>
      </c>
      <c r="AG552">
        <f>IF(AD552="","",VLOOKUP(AD552,'Сотрудники и ссылки'!A:C,3,0))</f>
        <v>20001771</v>
      </c>
      <c r="AH552" s="11" t="s">
        <v>2673</v>
      </c>
      <c r="AI552" t="str">
        <f>IF(AH552="","",VLOOKUP(AH552,'Сотрудники и ссылки'!A:B,2,0))</f>
        <v>Серолог</v>
      </c>
      <c r="AJ552">
        <f>IF(AH552="","",VLOOKUP(AH552,'Сотрудники и ссылки'!A:C,3,0))</f>
        <v>20001771</v>
      </c>
      <c r="AK552" s="14">
        <v>45677</v>
      </c>
      <c r="AL552" s="2">
        <f>IF(AK552="","",AK552+VLOOKUP(I552,'Вид исследования'!B:E,4,0))</f>
        <v>45678</v>
      </c>
      <c r="AM552" s="2">
        <f>IF(AK552="","",AK552+VLOOKUP(I552,'Вид исследования'!B:F,5,0))</f>
        <v>45678</v>
      </c>
      <c r="AN552" s="14">
        <v>45677</v>
      </c>
      <c r="AP552" s="11" t="s">
        <v>189</v>
      </c>
      <c r="AQ552" t="str">
        <f>IFERROR(IF(L552="","",VLOOKUP(L552&amp;I552,Продукция!A:K,11,0)),"обратитесь к админ справочника")</f>
        <v>согласно рекомендациям производителя теста</v>
      </c>
      <c r="AR552" s="11" t="s">
        <v>4823</v>
      </c>
      <c r="AS552" t="str">
        <f>IFERROR(IF(L552="","",VLOOKUP(L552&amp;I552,Продукция!A:J,10,0)),"обратитесь к админ справочника")</f>
        <v>инструкция тест- ситема Биочек СК-113</v>
      </c>
      <c r="AT552" s="11" t="s">
        <v>4823</v>
      </c>
      <c r="AU552" s="11" t="s">
        <v>4823</v>
      </c>
      <c r="AV552" s="11" t="s">
        <v>2673</v>
      </c>
      <c r="AW552" s="11" t="s">
        <v>4824</v>
      </c>
      <c r="AX552" s="11" t="s">
        <v>506</v>
      </c>
      <c r="AY552" s="11" t="s">
        <v>1127</v>
      </c>
      <c r="AZ552" s="11">
        <v>105</v>
      </c>
      <c r="BA552" s="11">
        <v>38</v>
      </c>
      <c r="BC552" s="11" t="s">
        <v>4992</v>
      </c>
    </row>
    <row r="553" spans="1:55" x14ac:dyDescent="0.25">
      <c r="A553" t="str">
        <f t="shared" si="12"/>
        <v>С/105IBV (BioChek) инфекционный бронхит уровень антител</v>
      </c>
      <c r="B553" t="str">
        <f>IF(E553="","",INDEX(Лаборатории!A:A,MATCH('Производственный контроль'!E553,Лаборатории!B:B,0)))</f>
        <v xml:space="preserve">КУРИНОЕ ЦАРСТВО АО </v>
      </c>
      <c r="C553" t="str">
        <f>IF(E553="","",VLOOKUP(E553,Лаборатории!B:D,3,0))</f>
        <v>U377_CHL</v>
      </c>
      <c r="D553" s="12">
        <v>45674</v>
      </c>
      <c r="E553" s="11" t="s">
        <v>793</v>
      </c>
      <c r="F553" s="11" t="s">
        <v>371</v>
      </c>
      <c r="G553" s="11" t="s">
        <v>506</v>
      </c>
      <c r="H553" s="11" t="s">
        <v>262</v>
      </c>
      <c r="I553" s="11" t="s">
        <v>3416</v>
      </c>
      <c r="J553" t="str">
        <f>IF(L553="","",VLOOKUP(L553,Продукция!B:D,3,0))</f>
        <v>Биологический_материал</v>
      </c>
      <c r="K553" t="str">
        <f>IF(L553="","",VLOOKUP(L553,Продукция!B:C,2,0))</f>
        <v>Сыворотка крови</v>
      </c>
      <c r="L553" s="151" t="s">
        <v>302</v>
      </c>
      <c r="M553">
        <f>IF(L553="","",VLOOKUP(L553,Продукция!B:L,11,0))</f>
        <v>0</v>
      </c>
      <c r="N553" s="11" t="s">
        <v>873</v>
      </c>
      <c r="P553" s="11" t="s">
        <v>340</v>
      </c>
      <c r="Q553" s="11" t="s">
        <v>854</v>
      </c>
      <c r="R553" s="153" t="s">
        <v>5001</v>
      </c>
      <c r="S553" s="11">
        <v>19</v>
      </c>
      <c r="T553" s="11" t="s">
        <v>5013</v>
      </c>
      <c r="V553" s="14">
        <v>45666</v>
      </c>
      <c r="Z553" s="11" t="s">
        <v>4823</v>
      </c>
      <c r="AA553" s="15">
        <v>0.53472222222222221</v>
      </c>
      <c r="AB553" t="str">
        <f>IF(L553="","",VLOOKUP(L553&amp;I553,Продукция!A:I,9,0))</f>
        <v>рекомендация производителя набора</v>
      </c>
      <c r="AC553" s="14">
        <v>45677</v>
      </c>
      <c r="AD553" s="11" t="s">
        <v>2673</v>
      </c>
      <c r="AE553" s="11" t="s">
        <v>4823</v>
      </c>
      <c r="AF553" t="str">
        <f>IF(AD553="","",VLOOKUP(AD553,'Сотрудники и ссылки'!A:B,2,0))</f>
        <v>Серолог</v>
      </c>
      <c r="AG553">
        <f>IF(AD553="","",VLOOKUP(AD553,'Сотрудники и ссылки'!A:C,3,0))</f>
        <v>20001771</v>
      </c>
      <c r="AH553" s="11" t="s">
        <v>2673</v>
      </c>
      <c r="AI553" t="str">
        <f>IF(AH553="","",VLOOKUP(AH553,'Сотрудники и ссылки'!A:B,2,0))</f>
        <v>Серолог</v>
      </c>
      <c r="AJ553">
        <f>IF(AH553="","",VLOOKUP(AH553,'Сотрудники и ссылки'!A:C,3,0))</f>
        <v>20001771</v>
      </c>
      <c r="AK553" s="14">
        <v>45677</v>
      </c>
      <c r="AL553" s="2">
        <f>IF(AK553="","",AK553+VLOOKUP(I553,'Вид исследования'!B:E,4,0))</f>
        <v>45678</v>
      </c>
      <c r="AM553" s="2">
        <f>IF(AK553="","",AK553+VLOOKUP(I553,'Вид исследования'!B:F,5,0))</f>
        <v>45678</v>
      </c>
      <c r="AN553" s="14">
        <v>45677</v>
      </c>
      <c r="AP553" s="11" t="s">
        <v>189</v>
      </c>
      <c r="AQ553" t="str">
        <f>IFERROR(IF(L553="","",VLOOKUP(L553&amp;I553,Продукция!A:K,11,0)),"обратитесь к админ справочника")</f>
        <v>согласно рекомендациям производителя теста</v>
      </c>
      <c r="AR553" s="11" t="s">
        <v>4823</v>
      </c>
      <c r="AS553" t="str">
        <f>IFERROR(IF(L553="","",VLOOKUP(L553&amp;I553,Продукция!A:J,10,0)),"обратитесь к админ справочника")</f>
        <v>инструкция тест- ситема Биочек СК-119</v>
      </c>
      <c r="AT553" s="11" t="s">
        <v>4823</v>
      </c>
      <c r="AU553" s="11" t="s">
        <v>4823</v>
      </c>
      <c r="AV553" s="11" t="s">
        <v>2673</v>
      </c>
      <c r="AW553" s="11" t="s">
        <v>4824</v>
      </c>
      <c r="AX553" s="11" t="s">
        <v>506</v>
      </c>
      <c r="AY553" s="11" t="s">
        <v>1131</v>
      </c>
      <c r="AZ553" s="11">
        <v>105</v>
      </c>
      <c r="BA553" s="11">
        <v>38</v>
      </c>
      <c r="BC553" s="11" t="s">
        <v>4992</v>
      </c>
    </row>
    <row r="554" spans="1:55" x14ac:dyDescent="0.25">
      <c r="A554" t="str">
        <f t="shared" si="12"/>
        <v>С/105IBV (BioChek) инфекционный бронхит уровень антител</v>
      </c>
      <c r="B554" t="str">
        <f>IF(E554="","",INDEX(Лаборатории!A:A,MATCH('Производственный контроль'!E554,Лаборатории!B:B,0)))</f>
        <v xml:space="preserve">КУРИНОЕ ЦАРСТВО АО </v>
      </c>
      <c r="C554" t="str">
        <f>IF(E554="","",VLOOKUP(E554,Лаборатории!B:D,3,0))</f>
        <v>U377_CHL</v>
      </c>
      <c r="D554" s="12">
        <v>45674</v>
      </c>
      <c r="E554" s="11" t="s">
        <v>793</v>
      </c>
      <c r="F554" s="11" t="s">
        <v>371</v>
      </c>
      <c r="G554" s="11" t="s">
        <v>506</v>
      </c>
      <c r="H554" s="11" t="s">
        <v>262</v>
      </c>
      <c r="I554" s="11" t="s">
        <v>3416</v>
      </c>
      <c r="J554" t="str">
        <f>IF(L554="","",VLOOKUP(L554,Продукция!B:D,3,0))</f>
        <v>Биологический_материал</v>
      </c>
      <c r="K554" t="str">
        <f>IF(L554="","",VLOOKUP(L554,Продукция!B:C,2,0))</f>
        <v>Сыворотка крови</v>
      </c>
      <c r="L554" s="151" t="s">
        <v>302</v>
      </c>
      <c r="M554">
        <f>IF(L554="","",VLOOKUP(L554,Продукция!B:L,11,0))</f>
        <v>0</v>
      </c>
      <c r="N554" s="11" t="s">
        <v>873</v>
      </c>
      <c r="P554" s="11" t="s">
        <v>340</v>
      </c>
      <c r="Q554" s="11" t="s">
        <v>854</v>
      </c>
      <c r="R554" s="153" t="s">
        <v>5003</v>
      </c>
      <c r="S554" s="11">
        <v>19</v>
      </c>
      <c r="T554" s="11" t="s">
        <v>5013</v>
      </c>
      <c r="V554" s="14">
        <v>45668</v>
      </c>
      <c r="Z554" s="11" t="s">
        <v>4823</v>
      </c>
      <c r="AA554" s="15">
        <v>0.53472222222222221</v>
      </c>
      <c r="AB554" t="str">
        <f>IF(L554="","",VLOOKUP(L554&amp;I554,Продукция!A:I,9,0))</f>
        <v>рекомендация производителя набора</v>
      </c>
      <c r="AC554" s="14">
        <v>45677</v>
      </c>
      <c r="AD554" s="11" t="s">
        <v>2673</v>
      </c>
      <c r="AE554" s="11" t="s">
        <v>4823</v>
      </c>
      <c r="AF554" t="str">
        <f>IF(AD554="","",VLOOKUP(AD554,'Сотрудники и ссылки'!A:B,2,0))</f>
        <v>Серолог</v>
      </c>
      <c r="AG554">
        <f>IF(AD554="","",VLOOKUP(AD554,'Сотрудники и ссылки'!A:C,3,0))</f>
        <v>20001771</v>
      </c>
      <c r="AH554" s="11" t="s">
        <v>2673</v>
      </c>
      <c r="AI554" t="str">
        <f>IF(AH554="","",VLOOKUP(AH554,'Сотрудники и ссылки'!A:B,2,0))</f>
        <v>Серолог</v>
      </c>
      <c r="AJ554">
        <f>IF(AH554="","",VLOOKUP(AH554,'Сотрудники и ссылки'!A:C,3,0))</f>
        <v>20001771</v>
      </c>
      <c r="AK554" s="14">
        <v>45677</v>
      </c>
      <c r="AL554" s="2">
        <f>IF(AK554="","",AK554+VLOOKUP(I554,'Вид исследования'!B:E,4,0))</f>
        <v>45678</v>
      </c>
      <c r="AM554" s="2">
        <f>IF(AK554="","",AK554+VLOOKUP(I554,'Вид исследования'!B:F,5,0))</f>
        <v>45678</v>
      </c>
      <c r="AN554" s="14">
        <v>45677</v>
      </c>
      <c r="AP554" s="11" t="s">
        <v>189</v>
      </c>
      <c r="AQ554" t="str">
        <f>IFERROR(IF(L554="","",VLOOKUP(L554&amp;I554,Продукция!A:K,11,0)),"обратитесь к админ справочника")</f>
        <v>согласно рекомендациям производителя теста</v>
      </c>
      <c r="AR554" s="11" t="s">
        <v>4823</v>
      </c>
      <c r="AS554" t="str">
        <f>IFERROR(IF(L554="","",VLOOKUP(L554&amp;I554,Продукция!A:J,10,0)),"обратитесь к админ справочника")</f>
        <v>инструкция тест- ситема Биочек СК-119</v>
      </c>
      <c r="AT554" s="11" t="s">
        <v>4823</v>
      </c>
      <c r="AU554" s="11" t="s">
        <v>4823</v>
      </c>
      <c r="AV554" s="11" t="s">
        <v>2673</v>
      </c>
      <c r="AW554" s="11" t="s">
        <v>4824</v>
      </c>
      <c r="AX554" s="11" t="s">
        <v>506</v>
      </c>
      <c r="AY554" s="11" t="s">
        <v>1117</v>
      </c>
      <c r="AZ554" s="11">
        <v>105</v>
      </c>
      <c r="BA554" s="11">
        <v>40</v>
      </c>
      <c r="BC554" s="11" t="s">
        <v>4992</v>
      </c>
    </row>
    <row r="555" spans="1:55" x14ac:dyDescent="0.25">
      <c r="A555" t="str">
        <f t="shared" si="12"/>
        <v>С/105IBV (BioChek) инфекционный бронхит уровень антител</v>
      </c>
      <c r="B555" t="str">
        <f>IF(E555="","",INDEX(Лаборатории!A:A,MATCH('Производственный контроль'!E555,Лаборатории!B:B,0)))</f>
        <v xml:space="preserve">КУРИНОЕ ЦАРСТВО АО </v>
      </c>
      <c r="C555" t="str">
        <f>IF(E555="","",VLOOKUP(E555,Лаборатории!B:D,3,0))</f>
        <v>U377_CHL</v>
      </c>
      <c r="D555" s="12">
        <v>45674</v>
      </c>
      <c r="E555" s="11" t="s">
        <v>793</v>
      </c>
      <c r="F555" s="11" t="s">
        <v>371</v>
      </c>
      <c r="G555" s="11" t="s">
        <v>506</v>
      </c>
      <c r="H555" s="11" t="s">
        <v>262</v>
      </c>
      <c r="I555" s="11" t="s">
        <v>3416</v>
      </c>
      <c r="J555" t="str">
        <f>IF(L555="","",VLOOKUP(L555,Продукция!B:D,3,0))</f>
        <v>Биологический_материал</v>
      </c>
      <c r="K555" t="str">
        <f>IF(L555="","",VLOOKUP(L555,Продукция!B:C,2,0))</f>
        <v>Сыворотка крови</v>
      </c>
      <c r="L555" s="151" t="s">
        <v>302</v>
      </c>
      <c r="M555">
        <f>IF(L555="","",VLOOKUP(L555,Продукция!B:L,11,0))</f>
        <v>0</v>
      </c>
      <c r="N555" s="11" t="s">
        <v>873</v>
      </c>
      <c r="P555" s="11" t="s">
        <v>340</v>
      </c>
      <c r="Q555" s="11" t="s">
        <v>854</v>
      </c>
      <c r="R555" s="153" t="s">
        <v>5009</v>
      </c>
      <c r="S555" s="11">
        <v>18</v>
      </c>
      <c r="T555" s="11" t="s">
        <v>5013</v>
      </c>
      <c r="V555" s="14">
        <v>45670</v>
      </c>
      <c r="Z555" s="11" t="s">
        <v>4823</v>
      </c>
      <c r="AA555" s="15">
        <v>0.53472222222222221</v>
      </c>
      <c r="AB555" t="str">
        <f>IF(L555="","",VLOOKUP(L555&amp;I555,Продукция!A:I,9,0))</f>
        <v>рекомендация производителя набора</v>
      </c>
      <c r="AC555" s="14">
        <v>45677</v>
      </c>
      <c r="AD555" s="11" t="s">
        <v>2673</v>
      </c>
      <c r="AE555" s="11" t="s">
        <v>4823</v>
      </c>
      <c r="AF555" t="str">
        <f>IF(AD555="","",VLOOKUP(AD555,'Сотрудники и ссылки'!A:B,2,0))</f>
        <v>Серолог</v>
      </c>
      <c r="AG555">
        <f>IF(AD555="","",VLOOKUP(AD555,'Сотрудники и ссылки'!A:C,3,0))</f>
        <v>20001771</v>
      </c>
      <c r="AH555" s="11" t="s">
        <v>2673</v>
      </c>
      <c r="AI555" t="str">
        <f>IF(AH555="","",VLOOKUP(AH555,'Сотрудники и ссылки'!A:B,2,0))</f>
        <v>Серолог</v>
      </c>
      <c r="AJ555">
        <f>IF(AH555="","",VLOOKUP(AH555,'Сотрудники и ссылки'!A:C,3,0))</f>
        <v>20001771</v>
      </c>
      <c r="AK555" s="14">
        <v>45677</v>
      </c>
      <c r="AL555" s="2">
        <f>IF(AK555="","",AK555+VLOOKUP(I555,'Вид исследования'!B:E,4,0))</f>
        <v>45678</v>
      </c>
      <c r="AM555" s="2">
        <f>IF(AK555="","",AK555+VLOOKUP(I555,'Вид исследования'!B:F,5,0))</f>
        <v>45678</v>
      </c>
      <c r="AN555" s="14">
        <v>45677</v>
      </c>
      <c r="AP555" s="11" t="s">
        <v>189</v>
      </c>
      <c r="AQ555" t="str">
        <f>IFERROR(IF(L555="","",VLOOKUP(L555&amp;I555,Продукция!A:K,11,0)),"обратитесь к админ справочника")</f>
        <v>согласно рекомендациям производителя теста</v>
      </c>
      <c r="AR555" s="11" t="s">
        <v>4823</v>
      </c>
      <c r="AS555" t="str">
        <f>IFERROR(IF(L555="","",VLOOKUP(L555&amp;I555,Продукция!A:J,10,0)),"обратитесь к админ справочника")</f>
        <v>инструкция тест- ситема Биочек СК-119</v>
      </c>
      <c r="AT555" s="11" t="s">
        <v>4823</v>
      </c>
      <c r="AU555" s="11" t="s">
        <v>4823</v>
      </c>
      <c r="AV555" s="11" t="s">
        <v>2673</v>
      </c>
      <c r="AW555" s="11" t="s">
        <v>4824</v>
      </c>
      <c r="AX555" s="11" t="s">
        <v>506</v>
      </c>
      <c r="AY555" s="11" t="s">
        <v>1111</v>
      </c>
      <c r="AZ555" s="11">
        <v>105</v>
      </c>
      <c r="BA555" s="11">
        <v>40</v>
      </c>
      <c r="BC555" s="11" t="s">
        <v>4992</v>
      </c>
    </row>
    <row r="556" spans="1:55" x14ac:dyDescent="0.25">
      <c r="A556" t="str">
        <f t="shared" si="12"/>
        <v>С/105IBV (BioChek) инфекционный бронхит уровень антител</v>
      </c>
      <c r="B556" t="str">
        <f>IF(E556="","",INDEX(Лаборатории!A:A,MATCH('Производственный контроль'!E556,Лаборатории!B:B,0)))</f>
        <v xml:space="preserve">КУРИНОЕ ЦАРСТВО АО </v>
      </c>
      <c r="C556" t="str">
        <f>IF(E556="","",VLOOKUP(E556,Лаборатории!B:D,3,0))</f>
        <v>U377_CHL</v>
      </c>
      <c r="D556" s="12">
        <v>45674</v>
      </c>
      <c r="E556" s="11" t="s">
        <v>793</v>
      </c>
      <c r="F556" s="11" t="s">
        <v>371</v>
      </c>
      <c r="G556" s="11" t="s">
        <v>506</v>
      </c>
      <c r="H556" s="11" t="s">
        <v>262</v>
      </c>
      <c r="I556" s="11" t="s">
        <v>3416</v>
      </c>
      <c r="J556" t="str">
        <f>IF(L556="","",VLOOKUP(L556,Продукция!B:D,3,0))</f>
        <v>Биологический_материал</v>
      </c>
      <c r="K556" t="str">
        <f>IF(L556="","",VLOOKUP(L556,Продукция!B:C,2,0))</f>
        <v>Сыворотка крови</v>
      </c>
      <c r="L556" s="151" t="s">
        <v>302</v>
      </c>
      <c r="M556">
        <f>IF(L556="","",VLOOKUP(L556,Продукция!B:L,11,0))</f>
        <v>0</v>
      </c>
      <c r="N556" s="11" t="s">
        <v>873</v>
      </c>
      <c r="P556" s="11" t="s">
        <v>340</v>
      </c>
      <c r="Q556" s="11" t="s">
        <v>854</v>
      </c>
      <c r="R556" s="153" t="s">
        <v>4996</v>
      </c>
      <c r="S556" s="11">
        <v>18</v>
      </c>
      <c r="T556" s="11" t="s">
        <v>5013</v>
      </c>
      <c r="V556" s="14">
        <v>45665</v>
      </c>
      <c r="Z556" s="11" t="s">
        <v>4823</v>
      </c>
      <c r="AA556" s="15">
        <v>0.53472222222222221</v>
      </c>
      <c r="AB556" t="str">
        <f>IF(L556="","",VLOOKUP(L556&amp;I556,Продукция!A:I,9,0))</f>
        <v>рекомендация производителя набора</v>
      </c>
      <c r="AC556" s="14">
        <v>45677</v>
      </c>
      <c r="AD556" s="11" t="s">
        <v>2673</v>
      </c>
      <c r="AE556" s="11" t="s">
        <v>4823</v>
      </c>
      <c r="AF556" t="str">
        <f>IF(AD556="","",VLOOKUP(AD556,'Сотрудники и ссылки'!A:B,2,0))</f>
        <v>Серолог</v>
      </c>
      <c r="AG556">
        <f>IF(AD556="","",VLOOKUP(AD556,'Сотрудники и ссылки'!A:C,3,0))</f>
        <v>20001771</v>
      </c>
      <c r="AH556" s="11" t="s">
        <v>2673</v>
      </c>
      <c r="AI556" t="str">
        <f>IF(AH556="","",VLOOKUP(AH556,'Сотрудники и ссылки'!A:B,2,0))</f>
        <v>Серолог</v>
      </c>
      <c r="AJ556">
        <f>IF(AH556="","",VLOOKUP(AH556,'Сотрудники и ссылки'!A:C,3,0))</f>
        <v>20001771</v>
      </c>
      <c r="AK556" s="14">
        <v>45677</v>
      </c>
      <c r="AL556" s="2">
        <f>IF(AK556="","",AK556+VLOOKUP(I556,'Вид исследования'!B:E,4,0))</f>
        <v>45678</v>
      </c>
      <c r="AM556" s="2">
        <f>IF(AK556="","",AK556+VLOOKUP(I556,'Вид исследования'!B:F,5,0))</f>
        <v>45678</v>
      </c>
      <c r="AN556" s="14">
        <v>45677</v>
      </c>
      <c r="AP556" s="11" t="s">
        <v>189</v>
      </c>
      <c r="AQ556" t="str">
        <f>IFERROR(IF(L556="","",VLOOKUP(L556&amp;I556,Продукция!A:K,11,0)),"обратитесь к админ справочника")</f>
        <v>согласно рекомендациям производителя теста</v>
      </c>
      <c r="AR556" s="11" t="s">
        <v>4823</v>
      </c>
      <c r="AS556" t="str">
        <f>IFERROR(IF(L556="","",VLOOKUP(L556&amp;I556,Продукция!A:J,10,0)),"обратитесь к админ справочника")</f>
        <v>инструкция тест- ситема Биочек СК-119</v>
      </c>
      <c r="AT556" s="11" t="s">
        <v>4823</v>
      </c>
      <c r="AU556" s="11" t="s">
        <v>4823</v>
      </c>
      <c r="AV556" s="11" t="s">
        <v>2673</v>
      </c>
      <c r="AW556" s="11" t="s">
        <v>4824</v>
      </c>
      <c r="AX556" s="11" t="s">
        <v>506</v>
      </c>
      <c r="AY556" s="11" t="s">
        <v>1128</v>
      </c>
      <c r="AZ556" s="11">
        <v>105</v>
      </c>
      <c r="BA556" s="11">
        <v>39</v>
      </c>
      <c r="BC556" s="11" t="s">
        <v>4992</v>
      </c>
    </row>
    <row r="557" spans="1:55" x14ac:dyDescent="0.25">
      <c r="A557" t="str">
        <f t="shared" si="12"/>
        <v>С/105IBV (BioChek) инфекционный бронхит уровень антител</v>
      </c>
      <c r="B557" t="str">
        <f>IF(E557="","",INDEX(Лаборатории!A:A,MATCH('Производственный контроль'!E557,Лаборатории!B:B,0)))</f>
        <v xml:space="preserve">КУРИНОЕ ЦАРСТВО АО </v>
      </c>
      <c r="C557" t="str">
        <f>IF(E557="","",VLOOKUP(E557,Лаборатории!B:D,3,0))</f>
        <v>U377_CHL</v>
      </c>
      <c r="D557" s="12">
        <v>45674</v>
      </c>
      <c r="E557" s="11" t="s">
        <v>793</v>
      </c>
      <c r="F557" s="11" t="s">
        <v>371</v>
      </c>
      <c r="G557" s="11" t="s">
        <v>506</v>
      </c>
      <c r="H557" s="11" t="s">
        <v>262</v>
      </c>
      <c r="I557" s="11" t="s">
        <v>3416</v>
      </c>
      <c r="J557" t="str">
        <f>IF(L557="","",VLOOKUP(L557,Продукция!B:D,3,0))</f>
        <v>Биологический_материал</v>
      </c>
      <c r="K557" t="str">
        <f>IF(L557="","",VLOOKUP(L557,Продукция!B:C,2,0))</f>
        <v>Сыворотка крови</v>
      </c>
      <c r="L557" s="151" t="s">
        <v>302</v>
      </c>
      <c r="M557">
        <f>IF(L557="","",VLOOKUP(L557,Продукция!B:L,11,0))</f>
        <v>0</v>
      </c>
      <c r="N557" s="11" t="s">
        <v>873</v>
      </c>
      <c r="P557" s="11" t="s">
        <v>340</v>
      </c>
      <c r="Q557" s="11" t="s">
        <v>854</v>
      </c>
      <c r="R557" s="153" t="s">
        <v>4993</v>
      </c>
      <c r="S557" s="11">
        <v>18</v>
      </c>
      <c r="T557" s="11" t="s">
        <v>5013</v>
      </c>
      <c r="V557" s="14">
        <v>45664</v>
      </c>
      <c r="Z557" s="11" t="s">
        <v>4823</v>
      </c>
      <c r="AA557" s="15">
        <v>0.53472222222222221</v>
      </c>
      <c r="AB557" t="str">
        <f>IF(L557="","",VLOOKUP(L557&amp;I557,Продукция!A:I,9,0))</f>
        <v>рекомендация производителя набора</v>
      </c>
      <c r="AC557" s="14">
        <v>45677</v>
      </c>
      <c r="AD557" s="11" t="s">
        <v>2673</v>
      </c>
      <c r="AE557" s="11" t="s">
        <v>4823</v>
      </c>
      <c r="AF557" t="str">
        <f>IF(AD557="","",VLOOKUP(AD557,'Сотрудники и ссылки'!A:B,2,0))</f>
        <v>Серолог</v>
      </c>
      <c r="AG557">
        <f>IF(AD557="","",VLOOKUP(AD557,'Сотрудники и ссылки'!A:C,3,0))</f>
        <v>20001771</v>
      </c>
      <c r="AH557" s="11" t="s">
        <v>2673</v>
      </c>
      <c r="AI557" t="str">
        <f>IF(AH557="","",VLOOKUP(AH557,'Сотрудники и ссылки'!A:B,2,0))</f>
        <v>Серолог</v>
      </c>
      <c r="AJ557">
        <f>IF(AH557="","",VLOOKUP(AH557,'Сотрудники и ссылки'!A:C,3,0))</f>
        <v>20001771</v>
      </c>
      <c r="AK557" s="14">
        <v>45677</v>
      </c>
      <c r="AL557" s="2">
        <f>IF(AK557="","",AK557+VLOOKUP(I557,'Вид исследования'!B:E,4,0))</f>
        <v>45678</v>
      </c>
      <c r="AM557" s="2">
        <f>IF(AK557="","",AK557+VLOOKUP(I557,'Вид исследования'!B:F,5,0))</f>
        <v>45678</v>
      </c>
      <c r="AN557" s="14">
        <v>45677</v>
      </c>
      <c r="AP557" s="11" t="s">
        <v>189</v>
      </c>
      <c r="AQ557" t="str">
        <f>IFERROR(IF(L557="","",VLOOKUP(L557&amp;I557,Продукция!A:K,11,0)),"обратитесь к админ справочника")</f>
        <v>согласно рекомендациям производителя теста</v>
      </c>
      <c r="AR557" s="11" t="s">
        <v>4823</v>
      </c>
      <c r="AS557" t="str">
        <f>IFERROR(IF(L557="","",VLOOKUP(L557&amp;I557,Продукция!A:J,10,0)),"обратитесь к админ справочника")</f>
        <v>инструкция тест- ситема Биочек СК-119</v>
      </c>
      <c r="AT557" s="11" t="s">
        <v>4823</v>
      </c>
      <c r="AU557" s="11" t="s">
        <v>4823</v>
      </c>
      <c r="AV557" s="11" t="s">
        <v>2673</v>
      </c>
      <c r="AW557" s="11" t="s">
        <v>4824</v>
      </c>
      <c r="AX557" s="11" t="s">
        <v>506</v>
      </c>
      <c r="AY557" s="11" t="s">
        <v>1127</v>
      </c>
      <c r="AZ557" s="11">
        <v>105</v>
      </c>
      <c r="BA557" s="11">
        <v>38</v>
      </c>
      <c r="BC557" s="11" t="s">
        <v>4992</v>
      </c>
    </row>
    <row r="558" spans="1:55" x14ac:dyDescent="0.25">
      <c r="A558" t="str">
        <f t="shared" si="12"/>
        <v>С/105REO (BioChek) реовирус уровень антител</v>
      </c>
      <c r="B558" t="str">
        <f>IF(E558="","",INDEX(Лаборатории!A:A,MATCH('Производственный контроль'!E558,Лаборатории!B:B,0)))</f>
        <v xml:space="preserve">КУРИНОЕ ЦАРСТВО АО </v>
      </c>
      <c r="C558" t="str">
        <f>IF(E558="","",VLOOKUP(E558,Лаборатории!B:D,3,0))</f>
        <v>U377_CHL</v>
      </c>
      <c r="D558" s="12">
        <v>45674</v>
      </c>
      <c r="E558" s="11" t="s">
        <v>793</v>
      </c>
      <c r="F558" s="11" t="s">
        <v>371</v>
      </c>
      <c r="G558" s="11" t="s">
        <v>506</v>
      </c>
      <c r="H558" s="11" t="s">
        <v>262</v>
      </c>
      <c r="I558" s="11" t="s">
        <v>3426</v>
      </c>
      <c r="J558" t="str">
        <f>IF(L558="","",VLOOKUP(L558,Продукция!B:D,3,0))</f>
        <v>Биологический_материал</v>
      </c>
      <c r="K558" t="str">
        <f>IF(L558="","",VLOOKUP(L558,Продукция!B:C,2,0))</f>
        <v>Сыворотка крови</v>
      </c>
      <c r="L558" s="151" t="s">
        <v>302</v>
      </c>
      <c r="M558">
        <f>IF(L558="","",VLOOKUP(L558,Продукция!B:L,11,0))</f>
        <v>0</v>
      </c>
      <c r="N558" s="11" t="s">
        <v>873</v>
      </c>
      <c r="P558" s="11" t="s">
        <v>340</v>
      </c>
      <c r="Q558" s="11" t="s">
        <v>854</v>
      </c>
      <c r="R558" s="153" t="s">
        <v>5001</v>
      </c>
      <c r="S558" s="11">
        <v>19</v>
      </c>
      <c r="T558" s="11" t="s">
        <v>5013</v>
      </c>
      <c r="V558" s="14">
        <v>45666</v>
      </c>
      <c r="Z558" s="11" t="s">
        <v>4823</v>
      </c>
      <c r="AA558" s="15">
        <v>0.53472222222222221</v>
      </c>
      <c r="AB558" t="str">
        <f>IF(L558="","",VLOOKUP(L558&amp;I558,Продукция!A:I,9,0))</f>
        <v>рекомендация производителя набора</v>
      </c>
      <c r="AC558" s="14">
        <v>45677</v>
      </c>
      <c r="AD558" s="11" t="s">
        <v>2673</v>
      </c>
      <c r="AE558" s="11" t="s">
        <v>4823</v>
      </c>
      <c r="AF558" t="str">
        <f>IF(AD558="","",VLOOKUP(AD558,'Сотрудники и ссылки'!A:B,2,0))</f>
        <v>Серолог</v>
      </c>
      <c r="AG558">
        <f>IF(AD558="","",VLOOKUP(AD558,'Сотрудники и ссылки'!A:C,3,0))</f>
        <v>20001771</v>
      </c>
      <c r="AH558" s="11" t="s">
        <v>2673</v>
      </c>
      <c r="AI558" t="str">
        <f>IF(AH558="","",VLOOKUP(AH558,'Сотрудники и ссылки'!A:B,2,0))</f>
        <v>Серолог</v>
      </c>
      <c r="AJ558">
        <f>IF(AH558="","",VLOOKUP(AH558,'Сотрудники и ссылки'!A:C,3,0))</f>
        <v>20001771</v>
      </c>
      <c r="AK558" s="14">
        <v>45677</v>
      </c>
      <c r="AL558" s="2">
        <f>IF(AK558="","",AK558+VLOOKUP(I558,'Вид исследования'!B:E,4,0))</f>
        <v>45678</v>
      </c>
      <c r="AM558" s="2">
        <f>IF(AK558="","",AK558+VLOOKUP(I558,'Вид исследования'!B:F,5,0))</f>
        <v>45678</v>
      </c>
      <c r="AN558" s="14">
        <v>45677</v>
      </c>
      <c r="AP558" s="11" t="s">
        <v>189</v>
      </c>
      <c r="AQ558" t="str">
        <f>IFERROR(IF(L558="","",VLOOKUP(L558&amp;I558,Продукция!A:K,11,0)),"обратитесь к админ справочника")</f>
        <v>согласно рекомендациям производителя теста</v>
      </c>
      <c r="AR558" s="11" t="s">
        <v>4823</v>
      </c>
      <c r="AS558" t="str">
        <f>IFERROR(IF(L558="","",VLOOKUP(L558&amp;I558,Продукция!A:J,10,0)),"обратитесь к админ справочника")</f>
        <v>инструкция тест- ситема Биочек СК -110</v>
      </c>
      <c r="AT558" s="11" t="s">
        <v>4823</v>
      </c>
      <c r="AU558" s="11" t="s">
        <v>4823</v>
      </c>
      <c r="AV558" s="11" t="s">
        <v>2673</v>
      </c>
      <c r="AW558" s="11" t="s">
        <v>4824</v>
      </c>
      <c r="AX558" s="11" t="s">
        <v>506</v>
      </c>
      <c r="AY558" s="11" t="s">
        <v>1131</v>
      </c>
      <c r="AZ558" s="11">
        <v>105</v>
      </c>
      <c r="BA558" s="11">
        <v>38</v>
      </c>
      <c r="BC558" s="11" t="s">
        <v>4992</v>
      </c>
    </row>
    <row r="559" spans="1:55" x14ac:dyDescent="0.25">
      <c r="A559" t="str">
        <f t="shared" si="12"/>
        <v>С/105REO (BioChek) реовирус уровень антител</v>
      </c>
      <c r="B559" t="str">
        <f>IF(E559="","",INDEX(Лаборатории!A:A,MATCH('Производственный контроль'!E559,Лаборатории!B:B,0)))</f>
        <v xml:space="preserve">КУРИНОЕ ЦАРСТВО АО </v>
      </c>
      <c r="C559" t="str">
        <f>IF(E559="","",VLOOKUP(E559,Лаборатории!B:D,3,0))</f>
        <v>U377_CHL</v>
      </c>
      <c r="D559" s="12">
        <v>45674</v>
      </c>
      <c r="E559" s="11" t="s">
        <v>793</v>
      </c>
      <c r="F559" s="11" t="s">
        <v>371</v>
      </c>
      <c r="G559" s="11" t="s">
        <v>506</v>
      </c>
      <c r="H559" s="11" t="s">
        <v>262</v>
      </c>
      <c r="I559" s="11" t="s">
        <v>3426</v>
      </c>
      <c r="J559" t="str">
        <f>IF(L559="","",VLOOKUP(L559,Продукция!B:D,3,0))</f>
        <v>Биологический_материал</v>
      </c>
      <c r="K559" t="str">
        <f>IF(L559="","",VLOOKUP(L559,Продукция!B:C,2,0))</f>
        <v>Сыворотка крови</v>
      </c>
      <c r="L559" s="151" t="s">
        <v>302</v>
      </c>
      <c r="M559">
        <f>IF(L559="","",VLOOKUP(L559,Продукция!B:L,11,0))</f>
        <v>0</v>
      </c>
      <c r="N559" s="11" t="s">
        <v>873</v>
      </c>
      <c r="P559" s="11" t="s">
        <v>340</v>
      </c>
      <c r="Q559" s="11" t="s">
        <v>854</v>
      </c>
      <c r="R559" s="153" t="s">
        <v>5003</v>
      </c>
      <c r="S559" s="11">
        <v>19</v>
      </c>
      <c r="T559" s="11" t="s">
        <v>5013</v>
      </c>
      <c r="V559" s="14">
        <v>45668</v>
      </c>
      <c r="Z559" s="11" t="s">
        <v>4823</v>
      </c>
      <c r="AA559" s="15">
        <v>0.53472222222222221</v>
      </c>
      <c r="AB559" t="str">
        <f>IF(L559="","",VLOOKUP(L559&amp;I559,Продукция!A:I,9,0))</f>
        <v>рекомендация производителя набора</v>
      </c>
      <c r="AC559" s="14">
        <v>45677</v>
      </c>
      <c r="AD559" s="11" t="s">
        <v>2673</v>
      </c>
      <c r="AE559" s="11" t="s">
        <v>4823</v>
      </c>
      <c r="AF559" t="str">
        <f>IF(AD559="","",VLOOKUP(AD559,'Сотрудники и ссылки'!A:B,2,0))</f>
        <v>Серолог</v>
      </c>
      <c r="AG559">
        <f>IF(AD559="","",VLOOKUP(AD559,'Сотрудники и ссылки'!A:C,3,0))</f>
        <v>20001771</v>
      </c>
      <c r="AH559" s="11" t="s">
        <v>2673</v>
      </c>
      <c r="AI559" t="str">
        <f>IF(AH559="","",VLOOKUP(AH559,'Сотрудники и ссылки'!A:B,2,0))</f>
        <v>Серолог</v>
      </c>
      <c r="AJ559">
        <f>IF(AH559="","",VLOOKUP(AH559,'Сотрудники и ссылки'!A:C,3,0))</f>
        <v>20001771</v>
      </c>
      <c r="AK559" s="14">
        <v>45677</v>
      </c>
      <c r="AL559" s="2">
        <f>IF(AK559="","",AK559+VLOOKUP(I559,'Вид исследования'!B:E,4,0))</f>
        <v>45678</v>
      </c>
      <c r="AM559" s="2">
        <f>IF(AK559="","",AK559+VLOOKUP(I559,'Вид исследования'!B:F,5,0))</f>
        <v>45678</v>
      </c>
      <c r="AN559" s="14">
        <v>45677</v>
      </c>
      <c r="AP559" s="11" t="s">
        <v>189</v>
      </c>
      <c r="AQ559" t="str">
        <f>IFERROR(IF(L559="","",VLOOKUP(L559&amp;I559,Продукция!A:K,11,0)),"обратитесь к админ справочника")</f>
        <v>согласно рекомендациям производителя теста</v>
      </c>
      <c r="AR559" s="11" t="s">
        <v>4823</v>
      </c>
      <c r="AS559" t="str">
        <f>IFERROR(IF(L559="","",VLOOKUP(L559&amp;I559,Продукция!A:J,10,0)),"обратитесь к админ справочника")</f>
        <v>инструкция тест- ситема Биочек СК -110</v>
      </c>
      <c r="AT559" s="11" t="s">
        <v>4823</v>
      </c>
      <c r="AU559" s="11" t="s">
        <v>4823</v>
      </c>
      <c r="AV559" s="11" t="s">
        <v>2673</v>
      </c>
      <c r="AW559" s="11" t="s">
        <v>4824</v>
      </c>
      <c r="AX559" s="11" t="s">
        <v>506</v>
      </c>
      <c r="AY559" s="11" t="s">
        <v>1117</v>
      </c>
      <c r="AZ559" s="11">
        <v>105</v>
      </c>
      <c r="BA559" s="11">
        <v>40</v>
      </c>
      <c r="BC559" s="11" t="s">
        <v>4992</v>
      </c>
    </row>
    <row r="560" spans="1:55" x14ac:dyDescent="0.25">
      <c r="A560" t="str">
        <f t="shared" si="12"/>
        <v>С/105REO (BioChek) реовирус уровень антител</v>
      </c>
      <c r="B560" t="str">
        <f>IF(E560="","",INDEX(Лаборатории!A:A,MATCH('Производственный контроль'!E560,Лаборатории!B:B,0)))</f>
        <v xml:space="preserve">КУРИНОЕ ЦАРСТВО АО </v>
      </c>
      <c r="C560" t="str">
        <f>IF(E560="","",VLOOKUP(E560,Лаборатории!B:D,3,0))</f>
        <v>U377_CHL</v>
      </c>
      <c r="D560" s="12">
        <v>45674</v>
      </c>
      <c r="E560" s="11" t="s">
        <v>793</v>
      </c>
      <c r="F560" s="11" t="s">
        <v>371</v>
      </c>
      <c r="G560" s="11" t="s">
        <v>506</v>
      </c>
      <c r="H560" s="11" t="s">
        <v>262</v>
      </c>
      <c r="I560" s="11" t="s">
        <v>3426</v>
      </c>
      <c r="J560" t="str">
        <f>IF(L560="","",VLOOKUP(L560,Продукция!B:D,3,0))</f>
        <v>Биологический_материал</v>
      </c>
      <c r="K560" t="str">
        <f>IF(L560="","",VLOOKUP(L560,Продукция!B:C,2,0))</f>
        <v>Сыворотка крови</v>
      </c>
      <c r="L560" s="151" t="s">
        <v>302</v>
      </c>
      <c r="M560">
        <f>IF(L560="","",VLOOKUP(L560,Продукция!B:L,11,0))</f>
        <v>0</v>
      </c>
      <c r="N560" s="11" t="s">
        <v>873</v>
      </c>
      <c r="P560" s="11" t="s">
        <v>340</v>
      </c>
      <c r="Q560" s="11" t="s">
        <v>854</v>
      </c>
      <c r="R560" s="153" t="s">
        <v>5009</v>
      </c>
      <c r="S560" s="11">
        <v>18</v>
      </c>
      <c r="T560" s="11" t="s">
        <v>5013</v>
      </c>
      <c r="V560" s="14">
        <v>45670</v>
      </c>
      <c r="Z560" s="11" t="s">
        <v>4823</v>
      </c>
      <c r="AA560" s="15">
        <v>0.53472222222222221</v>
      </c>
      <c r="AB560" t="str">
        <f>IF(L560="","",VLOOKUP(L560&amp;I560,Продукция!A:I,9,0))</f>
        <v>рекомендация производителя набора</v>
      </c>
      <c r="AC560" s="14">
        <v>45677</v>
      </c>
      <c r="AD560" s="11" t="s">
        <v>2673</v>
      </c>
      <c r="AE560" s="11" t="s">
        <v>4823</v>
      </c>
      <c r="AF560" t="str">
        <f>IF(AD560="","",VLOOKUP(AD560,'Сотрудники и ссылки'!A:B,2,0))</f>
        <v>Серолог</v>
      </c>
      <c r="AG560">
        <f>IF(AD560="","",VLOOKUP(AD560,'Сотрудники и ссылки'!A:C,3,0))</f>
        <v>20001771</v>
      </c>
      <c r="AH560" s="11" t="s">
        <v>2673</v>
      </c>
      <c r="AI560" t="str">
        <f>IF(AH560="","",VLOOKUP(AH560,'Сотрудники и ссылки'!A:B,2,0))</f>
        <v>Серолог</v>
      </c>
      <c r="AJ560">
        <f>IF(AH560="","",VLOOKUP(AH560,'Сотрудники и ссылки'!A:C,3,0))</f>
        <v>20001771</v>
      </c>
      <c r="AK560" s="14">
        <v>45677</v>
      </c>
      <c r="AL560" s="2">
        <f>IF(AK560="","",AK560+VLOOKUP(I560,'Вид исследования'!B:E,4,0))</f>
        <v>45678</v>
      </c>
      <c r="AM560" s="2">
        <f>IF(AK560="","",AK560+VLOOKUP(I560,'Вид исследования'!B:F,5,0))</f>
        <v>45678</v>
      </c>
      <c r="AN560" s="14">
        <v>45677</v>
      </c>
      <c r="AP560" s="11" t="s">
        <v>189</v>
      </c>
      <c r="AQ560" t="str">
        <f>IFERROR(IF(L560="","",VLOOKUP(L560&amp;I560,Продукция!A:K,11,0)),"обратитесь к админ справочника")</f>
        <v>согласно рекомендациям производителя теста</v>
      </c>
      <c r="AR560" s="11" t="s">
        <v>4823</v>
      </c>
      <c r="AS560" t="str">
        <f>IFERROR(IF(L560="","",VLOOKUP(L560&amp;I560,Продукция!A:J,10,0)),"обратитесь к админ справочника")</f>
        <v>инструкция тест- ситема Биочек СК -110</v>
      </c>
      <c r="AT560" s="11" t="s">
        <v>4823</v>
      </c>
      <c r="AU560" s="11" t="s">
        <v>4823</v>
      </c>
      <c r="AV560" s="11" t="s">
        <v>2673</v>
      </c>
      <c r="AW560" s="11" t="s">
        <v>4824</v>
      </c>
      <c r="AX560" s="11" t="s">
        <v>506</v>
      </c>
      <c r="AY560" s="11" t="s">
        <v>1111</v>
      </c>
      <c r="AZ560" s="11">
        <v>105</v>
      </c>
      <c r="BA560" s="11">
        <v>40</v>
      </c>
      <c r="BC560" s="11" t="s">
        <v>4992</v>
      </c>
    </row>
    <row r="561" spans="1:55" x14ac:dyDescent="0.25">
      <c r="A561" t="str">
        <f t="shared" si="12"/>
        <v>С/105REO (BioChek) реовирус уровень антител</v>
      </c>
      <c r="B561" t="str">
        <f>IF(E561="","",INDEX(Лаборатории!A:A,MATCH('Производственный контроль'!E561,Лаборатории!B:B,0)))</f>
        <v xml:space="preserve">КУРИНОЕ ЦАРСТВО АО </v>
      </c>
      <c r="C561" t="str">
        <f>IF(E561="","",VLOOKUP(E561,Лаборатории!B:D,3,0))</f>
        <v>U377_CHL</v>
      </c>
      <c r="D561" s="12">
        <v>45674</v>
      </c>
      <c r="E561" s="11" t="s">
        <v>793</v>
      </c>
      <c r="F561" s="11" t="s">
        <v>371</v>
      </c>
      <c r="G561" s="11" t="s">
        <v>506</v>
      </c>
      <c r="H561" s="11" t="s">
        <v>262</v>
      </c>
      <c r="I561" s="11" t="s">
        <v>3426</v>
      </c>
      <c r="J561" t="str">
        <f>IF(L561="","",VLOOKUP(L561,Продукция!B:D,3,0))</f>
        <v>Биологический_материал</v>
      </c>
      <c r="K561" t="str">
        <f>IF(L561="","",VLOOKUP(L561,Продукция!B:C,2,0))</f>
        <v>Сыворотка крови</v>
      </c>
      <c r="L561" s="151" t="s">
        <v>302</v>
      </c>
      <c r="M561">
        <f>IF(L561="","",VLOOKUP(L561,Продукция!B:L,11,0))</f>
        <v>0</v>
      </c>
      <c r="N561" s="11" t="s">
        <v>873</v>
      </c>
      <c r="P561" s="11" t="s">
        <v>340</v>
      </c>
      <c r="Q561" s="11" t="s">
        <v>854</v>
      </c>
      <c r="R561" s="153" t="s">
        <v>4996</v>
      </c>
      <c r="S561" s="11">
        <v>18</v>
      </c>
      <c r="T561" s="11" t="s">
        <v>5013</v>
      </c>
      <c r="V561" s="14">
        <v>45665</v>
      </c>
      <c r="Z561" s="11" t="s">
        <v>4823</v>
      </c>
      <c r="AA561" s="15">
        <v>0.53472222222222221</v>
      </c>
      <c r="AB561" t="str">
        <f>IF(L561="","",VLOOKUP(L561&amp;I561,Продукция!A:I,9,0))</f>
        <v>рекомендация производителя набора</v>
      </c>
      <c r="AC561" s="14">
        <v>45677</v>
      </c>
      <c r="AD561" s="11" t="s">
        <v>2673</v>
      </c>
      <c r="AE561" s="11" t="s">
        <v>4823</v>
      </c>
      <c r="AF561" t="str">
        <f>IF(AD561="","",VLOOKUP(AD561,'Сотрудники и ссылки'!A:B,2,0))</f>
        <v>Серолог</v>
      </c>
      <c r="AG561">
        <f>IF(AD561="","",VLOOKUP(AD561,'Сотрудники и ссылки'!A:C,3,0))</f>
        <v>20001771</v>
      </c>
      <c r="AH561" s="11" t="s">
        <v>2673</v>
      </c>
      <c r="AI561" t="str">
        <f>IF(AH561="","",VLOOKUP(AH561,'Сотрудники и ссылки'!A:B,2,0))</f>
        <v>Серолог</v>
      </c>
      <c r="AJ561">
        <f>IF(AH561="","",VLOOKUP(AH561,'Сотрудники и ссылки'!A:C,3,0))</f>
        <v>20001771</v>
      </c>
      <c r="AK561" s="14">
        <v>45677</v>
      </c>
      <c r="AL561" s="2">
        <f>IF(AK561="","",AK561+VLOOKUP(I561,'Вид исследования'!B:E,4,0))</f>
        <v>45678</v>
      </c>
      <c r="AM561" s="2">
        <f>IF(AK561="","",AK561+VLOOKUP(I561,'Вид исследования'!B:F,5,0))</f>
        <v>45678</v>
      </c>
      <c r="AN561" s="14">
        <v>45677</v>
      </c>
      <c r="AP561" s="11" t="s">
        <v>189</v>
      </c>
      <c r="AQ561" t="str">
        <f>IFERROR(IF(L561="","",VLOOKUP(L561&amp;I561,Продукция!A:K,11,0)),"обратитесь к админ справочника")</f>
        <v>согласно рекомендациям производителя теста</v>
      </c>
      <c r="AR561" s="11" t="s">
        <v>4823</v>
      </c>
      <c r="AS561" t="str">
        <f>IFERROR(IF(L561="","",VLOOKUP(L561&amp;I561,Продукция!A:J,10,0)),"обратитесь к админ справочника")</f>
        <v>инструкция тест- ситема Биочек СК -110</v>
      </c>
      <c r="AT561" s="11" t="s">
        <v>4823</v>
      </c>
      <c r="AU561" s="11" t="s">
        <v>4823</v>
      </c>
      <c r="AV561" s="11" t="s">
        <v>2673</v>
      </c>
      <c r="AW561" s="11" t="s">
        <v>4824</v>
      </c>
      <c r="AX561" s="11" t="s">
        <v>506</v>
      </c>
      <c r="AY561" s="11" t="s">
        <v>1128</v>
      </c>
      <c r="AZ561" s="11">
        <v>105</v>
      </c>
      <c r="BA561" s="11">
        <v>39</v>
      </c>
      <c r="BC561" s="11" t="s">
        <v>4992</v>
      </c>
    </row>
    <row r="562" spans="1:55" x14ac:dyDescent="0.25">
      <c r="A562" t="str">
        <f t="shared" si="12"/>
        <v>С/105REO (BioChek) реовирус уровень антител</v>
      </c>
      <c r="B562" t="str">
        <f>IF(E562="","",INDEX(Лаборатории!A:A,MATCH('Производственный контроль'!E562,Лаборатории!B:B,0)))</f>
        <v xml:space="preserve">КУРИНОЕ ЦАРСТВО АО </v>
      </c>
      <c r="C562" t="str">
        <f>IF(E562="","",VLOOKUP(E562,Лаборатории!B:D,3,0))</f>
        <v>U377_CHL</v>
      </c>
      <c r="D562" s="12">
        <v>45674</v>
      </c>
      <c r="E562" s="11" t="s">
        <v>793</v>
      </c>
      <c r="F562" s="11" t="s">
        <v>371</v>
      </c>
      <c r="G562" s="11" t="s">
        <v>506</v>
      </c>
      <c r="H562" s="11" t="s">
        <v>262</v>
      </c>
      <c r="I562" s="11" t="s">
        <v>3426</v>
      </c>
      <c r="J562" t="str">
        <f>IF(L562="","",VLOOKUP(L562,Продукция!B:D,3,0))</f>
        <v>Биологический_материал</v>
      </c>
      <c r="K562" t="str">
        <f>IF(L562="","",VLOOKUP(L562,Продукция!B:C,2,0))</f>
        <v>Сыворотка крови</v>
      </c>
      <c r="L562" s="151" t="s">
        <v>302</v>
      </c>
      <c r="M562">
        <f>IF(L562="","",VLOOKUP(L562,Продукция!B:L,11,0))</f>
        <v>0</v>
      </c>
      <c r="N562" s="11" t="s">
        <v>873</v>
      </c>
      <c r="P562" s="11" t="s">
        <v>340</v>
      </c>
      <c r="Q562" s="11" t="s">
        <v>854</v>
      </c>
      <c r="R562" s="153" t="s">
        <v>4993</v>
      </c>
      <c r="S562" s="11">
        <v>18</v>
      </c>
      <c r="T562" s="11" t="s">
        <v>5013</v>
      </c>
      <c r="V562" s="14">
        <v>45664</v>
      </c>
      <c r="Z562" s="11" t="s">
        <v>4823</v>
      </c>
      <c r="AA562" s="15">
        <v>0.53472222222222221</v>
      </c>
      <c r="AB562" t="str">
        <f>IF(L562="","",VLOOKUP(L562&amp;I562,Продукция!A:I,9,0))</f>
        <v>рекомендация производителя набора</v>
      </c>
      <c r="AC562" s="14">
        <v>45677</v>
      </c>
      <c r="AD562" s="11" t="s">
        <v>2673</v>
      </c>
      <c r="AE562" s="11" t="s">
        <v>4823</v>
      </c>
      <c r="AF562" t="str">
        <f>IF(AD562="","",VLOOKUP(AD562,'Сотрудники и ссылки'!A:B,2,0))</f>
        <v>Серолог</v>
      </c>
      <c r="AG562">
        <f>IF(AD562="","",VLOOKUP(AD562,'Сотрудники и ссылки'!A:C,3,0))</f>
        <v>20001771</v>
      </c>
      <c r="AH562" s="11" t="s">
        <v>2673</v>
      </c>
      <c r="AI562" t="str">
        <f>IF(AH562="","",VLOOKUP(AH562,'Сотрудники и ссылки'!A:B,2,0))</f>
        <v>Серолог</v>
      </c>
      <c r="AJ562">
        <f>IF(AH562="","",VLOOKUP(AH562,'Сотрудники и ссылки'!A:C,3,0))</f>
        <v>20001771</v>
      </c>
      <c r="AK562" s="14">
        <v>45677</v>
      </c>
      <c r="AL562" s="2">
        <f>IF(AK562="","",AK562+VLOOKUP(I562,'Вид исследования'!B:E,4,0))</f>
        <v>45678</v>
      </c>
      <c r="AM562" s="2">
        <f>IF(AK562="","",AK562+VLOOKUP(I562,'Вид исследования'!B:F,5,0))</f>
        <v>45678</v>
      </c>
      <c r="AN562" s="14">
        <v>45677</v>
      </c>
      <c r="AP562" s="11" t="s">
        <v>189</v>
      </c>
      <c r="AQ562" t="str">
        <f>IFERROR(IF(L562="","",VLOOKUP(L562&amp;I562,Продукция!A:K,11,0)),"обратитесь к админ справочника")</f>
        <v>согласно рекомендациям производителя теста</v>
      </c>
      <c r="AR562" s="11" t="s">
        <v>4823</v>
      </c>
      <c r="AS562" t="str">
        <f>IFERROR(IF(L562="","",VLOOKUP(L562&amp;I562,Продукция!A:J,10,0)),"обратитесь к админ справочника")</f>
        <v>инструкция тест- ситема Биочек СК -110</v>
      </c>
      <c r="AT562" s="11" t="s">
        <v>4823</v>
      </c>
      <c r="AU562" s="11" t="s">
        <v>4823</v>
      </c>
      <c r="AV562" s="11" t="s">
        <v>2673</v>
      </c>
      <c r="AW562" s="11" t="s">
        <v>4824</v>
      </c>
      <c r="AX562" s="11" t="s">
        <v>506</v>
      </c>
      <c r="AY562" s="11" t="s">
        <v>1127</v>
      </c>
      <c r="AZ562" s="11">
        <v>105</v>
      </c>
      <c r="BA562" s="11">
        <v>38</v>
      </c>
      <c r="BC562" s="11" t="s">
        <v>4992</v>
      </c>
    </row>
    <row r="563" spans="1:55" x14ac:dyDescent="0.25">
      <c r="A563" t="str">
        <f t="shared" si="12"/>
        <v>С/105NDV (BioChek) болезнь Ньюкасла уровень антител</v>
      </c>
      <c r="B563" t="str">
        <f>IF(E563="","",INDEX(Лаборатории!A:A,MATCH('Производственный контроль'!E563,Лаборатории!B:B,0)))</f>
        <v xml:space="preserve">КУРИНОЕ ЦАРСТВО АО </v>
      </c>
      <c r="C563" t="str">
        <f>IF(E563="","",VLOOKUP(E563,Лаборатории!B:D,3,0))</f>
        <v>U377_CHL</v>
      </c>
      <c r="D563" s="12">
        <v>45674</v>
      </c>
      <c r="E563" s="11" t="s">
        <v>793</v>
      </c>
      <c r="F563" s="11" t="s">
        <v>371</v>
      </c>
      <c r="G563" s="11" t="s">
        <v>506</v>
      </c>
      <c r="H563" s="11" t="s">
        <v>262</v>
      </c>
      <c r="I563" s="11" t="s">
        <v>3424</v>
      </c>
      <c r="J563" t="str">
        <f>IF(L563="","",VLOOKUP(L563,Продукция!B:D,3,0))</f>
        <v>Биологический_материал</v>
      </c>
      <c r="K563" t="str">
        <f>IF(L563="","",VLOOKUP(L563,Продукция!B:C,2,0))</f>
        <v>Сыворотка крови</v>
      </c>
      <c r="L563" s="151" t="s">
        <v>302</v>
      </c>
      <c r="M563">
        <f>IF(L563="","",VLOOKUP(L563,Продукция!B:L,11,0))</f>
        <v>0</v>
      </c>
      <c r="N563" s="11" t="s">
        <v>873</v>
      </c>
      <c r="P563" s="11" t="s">
        <v>340</v>
      </c>
      <c r="Q563" s="11" t="s">
        <v>854</v>
      </c>
      <c r="R563" s="153" t="s">
        <v>5001</v>
      </c>
      <c r="S563" s="11">
        <v>19</v>
      </c>
      <c r="T563" s="11" t="s">
        <v>5013</v>
      </c>
      <c r="V563" s="14">
        <v>45666</v>
      </c>
      <c r="Z563" s="11" t="s">
        <v>4823</v>
      </c>
      <c r="AA563" s="15">
        <v>0.53472222222222221</v>
      </c>
      <c r="AB563" t="str">
        <f>IF(L563="","",VLOOKUP(L563&amp;I563,Продукция!A:I,9,0))</f>
        <v>рекомендация производителя набора</v>
      </c>
      <c r="AC563" s="14">
        <v>45677</v>
      </c>
      <c r="AD563" s="11" t="s">
        <v>2673</v>
      </c>
      <c r="AE563" s="11" t="s">
        <v>4823</v>
      </c>
      <c r="AF563" t="str">
        <f>IF(AD563="","",VLOOKUP(AD563,'Сотрудники и ссылки'!A:B,2,0))</f>
        <v>Серолог</v>
      </c>
      <c r="AG563">
        <f>IF(AD563="","",VLOOKUP(AD563,'Сотрудники и ссылки'!A:C,3,0))</f>
        <v>20001771</v>
      </c>
      <c r="AH563" s="11" t="s">
        <v>2673</v>
      </c>
      <c r="AI563" t="str">
        <f>IF(AH563="","",VLOOKUP(AH563,'Сотрудники и ссылки'!A:B,2,0))</f>
        <v>Серолог</v>
      </c>
      <c r="AJ563">
        <f>IF(AH563="","",VLOOKUP(AH563,'Сотрудники и ссылки'!A:C,3,0))</f>
        <v>20001771</v>
      </c>
      <c r="AK563" s="14">
        <v>45677</v>
      </c>
      <c r="AL563" s="2">
        <f>IF(AK563="","",AK563+VLOOKUP(I563,'Вид исследования'!B:E,4,0))</f>
        <v>45678</v>
      </c>
      <c r="AM563" s="2">
        <f>IF(AK563="","",AK563+VLOOKUP(I563,'Вид исследования'!B:F,5,0))</f>
        <v>45678</v>
      </c>
      <c r="AN563" s="14">
        <v>45677</v>
      </c>
      <c r="AP563" s="11" t="s">
        <v>189</v>
      </c>
      <c r="AQ563" t="str">
        <f>IFERROR(IF(L563="","",VLOOKUP(L563&amp;I563,Продукция!A:K,11,0)),"обратитесь к админ справочника")</f>
        <v>согласно рекомендациям производителя теста</v>
      </c>
      <c r="AR563" s="11" t="s">
        <v>4823</v>
      </c>
      <c r="AS563" t="str">
        <f>IFERROR(IF(L563="","",VLOOKUP(L563&amp;I563,Продукция!A:J,10,0)),"обратитесь к админ справочника")</f>
        <v>инструкция тест- ситема Биочек СК -116</v>
      </c>
      <c r="AT563" s="11" t="s">
        <v>4823</v>
      </c>
      <c r="AU563" s="11" t="s">
        <v>4823</v>
      </c>
      <c r="AV563" s="11" t="s">
        <v>2673</v>
      </c>
      <c r="AW563" s="11" t="s">
        <v>4824</v>
      </c>
      <c r="AX563" s="11" t="s">
        <v>506</v>
      </c>
      <c r="AY563" s="11" t="s">
        <v>1131</v>
      </c>
      <c r="AZ563" s="11">
        <v>105</v>
      </c>
      <c r="BA563" s="11">
        <v>38</v>
      </c>
      <c r="BC563" s="11" t="s">
        <v>4992</v>
      </c>
    </row>
    <row r="564" spans="1:55" x14ac:dyDescent="0.25">
      <c r="A564" t="str">
        <f t="shared" si="12"/>
        <v>С/105NDV (BioChek) болезнь Ньюкасла уровень антител</v>
      </c>
      <c r="B564" t="str">
        <f>IF(E564="","",INDEX(Лаборатории!A:A,MATCH('Производственный контроль'!E564,Лаборатории!B:B,0)))</f>
        <v xml:space="preserve">КУРИНОЕ ЦАРСТВО АО </v>
      </c>
      <c r="C564" t="str">
        <f>IF(E564="","",VLOOKUP(E564,Лаборатории!B:D,3,0))</f>
        <v>U377_CHL</v>
      </c>
      <c r="D564" s="12">
        <v>45674</v>
      </c>
      <c r="E564" s="11" t="s">
        <v>793</v>
      </c>
      <c r="F564" s="11" t="s">
        <v>371</v>
      </c>
      <c r="G564" s="11" t="s">
        <v>506</v>
      </c>
      <c r="H564" s="11" t="s">
        <v>262</v>
      </c>
      <c r="I564" s="11" t="s">
        <v>3424</v>
      </c>
      <c r="J564" t="str">
        <f>IF(L564="","",VLOOKUP(L564,Продукция!B:D,3,0))</f>
        <v>Биологический_материал</v>
      </c>
      <c r="K564" t="str">
        <f>IF(L564="","",VLOOKUP(L564,Продукция!B:C,2,0))</f>
        <v>Сыворотка крови</v>
      </c>
      <c r="L564" s="151" t="s">
        <v>302</v>
      </c>
      <c r="M564">
        <f>IF(L564="","",VLOOKUP(L564,Продукция!B:L,11,0))</f>
        <v>0</v>
      </c>
      <c r="N564" s="11" t="s">
        <v>873</v>
      </c>
      <c r="P564" s="11" t="s">
        <v>340</v>
      </c>
      <c r="Q564" s="11" t="s">
        <v>854</v>
      </c>
      <c r="R564" s="153" t="s">
        <v>5003</v>
      </c>
      <c r="S564" s="11">
        <v>19</v>
      </c>
      <c r="T564" s="11" t="s">
        <v>5013</v>
      </c>
      <c r="V564" s="14">
        <v>45668</v>
      </c>
      <c r="Z564" s="11" t="s">
        <v>4823</v>
      </c>
      <c r="AA564" s="15">
        <v>0.53472222222222221</v>
      </c>
      <c r="AB564" t="str">
        <f>IF(L564="","",VLOOKUP(L564&amp;I564,Продукция!A:I,9,0))</f>
        <v>рекомендация производителя набора</v>
      </c>
      <c r="AC564" s="14">
        <v>45677</v>
      </c>
      <c r="AD564" s="11" t="s">
        <v>2673</v>
      </c>
      <c r="AE564" s="11" t="s">
        <v>4823</v>
      </c>
      <c r="AF564" t="str">
        <f>IF(AD564="","",VLOOKUP(AD564,'Сотрудники и ссылки'!A:B,2,0))</f>
        <v>Серолог</v>
      </c>
      <c r="AG564">
        <f>IF(AD564="","",VLOOKUP(AD564,'Сотрудники и ссылки'!A:C,3,0))</f>
        <v>20001771</v>
      </c>
      <c r="AH564" s="11" t="s">
        <v>2673</v>
      </c>
      <c r="AI564" t="str">
        <f>IF(AH564="","",VLOOKUP(AH564,'Сотрудники и ссылки'!A:B,2,0))</f>
        <v>Серолог</v>
      </c>
      <c r="AJ564">
        <f>IF(AH564="","",VLOOKUP(AH564,'Сотрудники и ссылки'!A:C,3,0))</f>
        <v>20001771</v>
      </c>
      <c r="AK564" s="14">
        <v>45677</v>
      </c>
      <c r="AL564" s="2">
        <f>IF(AK564="","",AK564+VLOOKUP(I564,'Вид исследования'!B:E,4,0))</f>
        <v>45678</v>
      </c>
      <c r="AM564" s="2">
        <f>IF(AK564="","",AK564+VLOOKUP(I564,'Вид исследования'!B:F,5,0))</f>
        <v>45678</v>
      </c>
      <c r="AN564" s="14">
        <v>45677</v>
      </c>
      <c r="AP564" s="11" t="s">
        <v>189</v>
      </c>
      <c r="AQ564" t="str">
        <f>IFERROR(IF(L564="","",VLOOKUP(L564&amp;I564,Продукция!A:K,11,0)),"обратитесь к админ справочника")</f>
        <v>согласно рекомендациям производителя теста</v>
      </c>
      <c r="AR564" s="11" t="s">
        <v>4823</v>
      </c>
      <c r="AS564" t="str">
        <f>IFERROR(IF(L564="","",VLOOKUP(L564&amp;I564,Продукция!A:J,10,0)),"обратитесь к админ справочника")</f>
        <v>инструкция тест- ситема Биочек СК -116</v>
      </c>
      <c r="AT564" s="11" t="s">
        <v>4823</v>
      </c>
      <c r="AU564" s="11" t="s">
        <v>4823</v>
      </c>
      <c r="AV564" s="11" t="s">
        <v>2673</v>
      </c>
      <c r="AW564" s="11" t="s">
        <v>4824</v>
      </c>
      <c r="AX564" s="11" t="s">
        <v>506</v>
      </c>
      <c r="AY564" s="11" t="s">
        <v>1117</v>
      </c>
      <c r="AZ564" s="11">
        <v>105</v>
      </c>
      <c r="BA564" s="11">
        <v>40</v>
      </c>
      <c r="BC564" s="11" t="s">
        <v>4992</v>
      </c>
    </row>
    <row r="565" spans="1:55" x14ac:dyDescent="0.25">
      <c r="A565" t="str">
        <f t="shared" si="12"/>
        <v>С/105NDV (BioChek) болезнь Ньюкасла уровень антител</v>
      </c>
      <c r="B565" t="str">
        <f>IF(E565="","",INDEX(Лаборатории!A:A,MATCH('Производственный контроль'!E565,Лаборатории!B:B,0)))</f>
        <v xml:space="preserve">КУРИНОЕ ЦАРСТВО АО </v>
      </c>
      <c r="C565" t="str">
        <f>IF(E565="","",VLOOKUP(E565,Лаборатории!B:D,3,0))</f>
        <v>U377_CHL</v>
      </c>
      <c r="D565" s="12">
        <v>45674</v>
      </c>
      <c r="E565" s="11" t="s">
        <v>793</v>
      </c>
      <c r="F565" s="11" t="s">
        <v>371</v>
      </c>
      <c r="G565" s="11" t="s">
        <v>506</v>
      </c>
      <c r="H565" s="11" t="s">
        <v>262</v>
      </c>
      <c r="I565" s="11" t="s">
        <v>3424</v>
      </c>
      <c r="J565" t="str">
        <f>IF(L565="","",VLOOKUP(L565,Продукция!B:D,3,0))</f>
        <v>Биологический_материал</v>
      </c>
      <c r="K565" t="str">
        <f>IF(L565="","",VLOOKUP(L565,Продукция!B:C,2,0))</f>
        <v>Сыворотка крови</v>
      </c>
      <c r="L565" s="151" t="s">
        <v>302</v>
      </c>
      <c r="M565">
        <f>IF(L565="","",VLOOKUP(L565,Продукция!B:L,11,0))</f>
        <v>0</v>
      </c>
      <c r="N565" s="11" t="s">
        <v>873</v>
      </c>
      <c r="P565" s="11" t="s">
        <v>340</v>
      </c>
      <c r="Q565" s="11" t="s">
        <v>854</v>
      </c>
      <c r="R565" s="153" t="s">
        <v>5009</v>
      </c>
      <c r="S565" s="11">
        <v>18</v>
      </c>
      <c r="T565" s="11" t="s">
        <v>5013</v>
      </c>
      <c r="V565" s="14">
        <v>45670</v>
      </c>
      <c r="Z565" s="11" t="s">
        <v>4823</v>
      </c>
      <c r="AA565" s="15">
        <v>0.53472222222222221</v>
      </c>
      <c r="AB565" t="str">
        <f>IF(L565="","",VLOOKUP(L565&amp;I565,Продукция!A:I,9,0))</f>
        <v>рекомендация производителя набора</v>
      </c>
      <c r="AC565" s="14">
        <v>45677</v>
      </c>
      <c r="AD565" s="11" t="s">
        <v>2673</v>
      </c>
      <c r="AE565" s="11" t="s">
        <v>4823</v>
      </c>
      <c r="AF565" t="str">
        <f>IF(AD565="","",VLOOKUP(AD565,'Сотрудники и ссылки'!A:B,2,0))</f>
        <v>Серолог</v>
      </c>
      <c r="AG565">
        <f>IF(AD565="","",VLOOKUP(AD565,'Сотрудники и ссылки'!A:C,3,0))</f>
        <v>20001771</v>
      </c>
      <c r="AH565" s="11" t="s">
        <v>2673</v>
      </c>
      <c r="AI565" t="str">
        <f>IF(AH565="","",VLOOKUP(AH565,'Сотрудники и ссылки'!A:B,2,0))</f>
        <v>Серолог</v>
      </c>
      <c r="AJ565">
        <f>IF(AH565="","",VLOOKUP(AH565,'Сотрудники и ссылки'!A:C,3,0))</f>
        <v>20001771</v>
      </c>
      <c r="AK565" s="14">
        <v>45677</v>
      </c>
      <c r="AL565" s="2">
        <f>IF(AK565="","",AK565+VLOOKUP(I565,'Вид исследования'!B:E,4,0))</f>
        <v>45678</v>
      </c>
      <c r="AM565" s="2">
        <f>IF(AK565="","",AK565+VLOOKUP(I565,'Вид исследования'!B:F,5,0))</f>
        <v>45678</v>
      </c>
      <c r="AN565" s="14">
        <v>45677</v>
      </c>
      <c r="AP565" s="11" t="s">
        <v>189</v>
      </c>
      <c r="AQ565" t="str">
        <f>IFERROR(IF(L565="","",VLOOKUP(L565&amp;I565,Продукция!A:K,11,0)),"обратитесь к админ справочника")</f>
        <v>согласно рекомендациям производителя теста</v>
      </c>
      <c r="AR565" s="11" t="s">
        <v>4823</v>
      </c>
      <c r="AS565" t="str">
        <f>IFERROR(IF(L565="","",VLOOKUP(L565&amp;I565,Продукция!A:J,10,0)),"обратитесь к админ справочника")</f>
        <v>инструкция тест- ситема Биочек СК -116</v>
      </c>
      <c r="AT565" s="11" t="s">
        <v>4823</v>
      </c>
      <c r="AU565" s="11" t="s">
        <v>4823</v>
      </c>
      <c r="AV565" s="11" t="s">
        <v>2673</v>
      </c>
      <c r="AW565" s="11" t="s">
        <v>4824</v>
      </c>
      <c r="AX565" s="11" t="s">
        <v>506</v>
      </c>
      <c r="AY565" s="11" t="s">
        <v>1111</v>
      </c>
      <c r="AZ565" s="11">
        <v>105</v>
      </c>
      <c r="BA565" s="11">
        <v>40</v>
      </c>
      <c r="BC565" s="11" t="s">
        <v>4992</v>
      </c>
    </row>
    <row r="566" spans="1:55" x14ac:dyDescent="0.25">
      <c r="A566" t="str">
        <f t="shared" si="12"/>
        <v>С/105NDV (BioChek) болезнь Ньюкасла уровень антител</v>
      </c>
      <c r="B566" t="str">
        <f>IF(E566="","",INDEX(Лаборатории!A:A,MATCH('Производственный контроль'!E566,Лаборатории!B:B,0)))</f>
        <v xml:space="preserve">КУРИНОЕ ЦАРСТВО АО </v>
      </c>
      <c r="C566" t="str">
        <f>IF(E566="","",VLOOKUP(E566,Лаборатории!B:D,3,0))</f>
        <v>U377_CHL</v>
      </c>
      <c r="D566" s="12">
        <v>45674</v>
      </c>
      <c r="E566" s="11" t="s">
        <v>793</v>
      </c>
      <c r="F566" s="11" t="s">
        <v>371</v>
      </c>
      <c r="G566" s="11" t="s">
        <v>506</v>
      </c>
      <c r="H566" s="11" t="s">
        <v>262</v>
      </c>
      <c r="I566" s="11" t="s">
        <v>3424</v>
      </c>
      <c r="J566" t="str">
        <f>IF(L566="","",VLOOKUP(L566,Продукция!B:D,3,0))</f>
        <v>Биологический_материал</v>
      </c>
      <c r="K566" t="str">
        <f>IF(L566="","",VLOOKUP(L566,Продукция!B:C,2,0))</f>
        <v>Сыворотка крови</v>
      </c>
      <c r="L566" s="151" t="s">
        <v>302</v>
      </c>
      <c r="M566">
        <f>IF(L566="","",VLOOKUP(L566,Продукция!B:L,11,0))</f>
        <v>0</v>
      </c>
      <c r="N566" s="11" t="s">
        <v>873</v>
      </c>
      <c r="P566" s="11" t="s">
        <v>340</v>
      </c>
      <c r="Q566" s="11" t="s">
        <v>854</v>
      </c>
      <c r="R566" s="153" t="s">
        <v>4996</v>
      </c>
      <c r="S566" s="11">
        <v>18</v>
      </c>
      <c r="T566" s="11" t="s">
        <v>5013</v>
      </c>
      <c r="V566" s="14">
        <v>45665</v>
      </c>
      <c r="Z566" s="11" t="s">
        <v>4823</v>
      </c>
      <c r="AA566" s="15">
        <v>0.53472222222222221</v>
      </c>
      <c r="AB566" t="str">
        <f>IF(L566="","",VLOOKUP(L566&amp;I566,Продукция!A:I,9,0))</f>
        <v>рекомендация производителя набора</v>
      </c>
      <c r="AC566" s="14">
        <v>45677</v>
      </c>
      <c r="AD566" s="11" t="s">
        <v>2673</v>
      </c>
      <c r="AE566" s="11" t="s">
        <v>4823</v>
      </c>
      <c r="AF566" t="str">
        <f>IF(AD566="","",VLOOKUP(AD566,'Сотрудники и ссылки'!A:B,2,0))</f>
        <v>Серолог</v>
      </c>
      <c r="AG566">
        <f>IF(AD566="","",VLOOKUP(AD566,'Сотрудники и ссылки'!A:C,3,0))</f>
        <v>20001771</v>
      </c>
      <c r="AH566" s="11" t="s">
        <v>2673</v>
      </c>
      <c r="AI566" t="str">
        <f>IF(AH566="","",VLOOKUP(AH566,'Сотрудники и ссылки'!A:B,2,0))</f>
        <v>Серолог</v>
      </c>
      <c r="AJ566">
        <f>IF(AH566="","",VLOOKUP(AH566,'Сотрудники и ссылки'!A:C,3,0))</f>
        <v>20001771</v>
      </c>
      <c r="AK566" s="14">
        <v>45677</v>
      </c>
      <c r="AL566" s="2">
        <f>IF(AK566="","",AK566+VLOOKUP(I566,'Вид исследования'!B:E,4,0))</f>
        <v>45678</v>
      </c>
      <c r="AM566" s="2">
        <f>IF(AK566="","",AK566+VLOOKUP(I566,'Вид исследования'!B:F,5,0))</f>
        <v>45678</v>
      </c>
      <c r="AN566" s="14">
        <v>45677</v>
      </c>
      <c r="AP566" s="11" t="s">
        <v>189</v>
      </c>
      <c r="AQ566" t="str">
        <f>IFERROR(IF(L566="","",VLOOKUP(L566&amp;I566,Продукция!A:K,11,0)),"обратитесь к админ справочника")</f>
        <v>согласно рекомендациям производителя теста</v>
      </c>
      <c r="AR566" s="11" t="s">
        <v>4823</v>
      </c>
      <c r="AS566" t="str">
        <f>IFERROR(IF(L566="","",VLOOKUP(L566&amp;I566,Продукция!A:J,10,0)),"обратитесь к админ справочника")</f>
        <v>инструкция тест- ситема Биочек СК -116</v>
      </c>
      <c r="AT566" s="11" t="s">
        <v>4823</v>
      </c>
      <c r="AU566" s="11" t="s">
        <v>4823</v>
      </c>
      <c r="AV566" s="11" t="s">
        <v>2673</v>
      </c>
      <c r="AW566" s="11" t="s">
        <v>4824</v>
      </c>
      <c r="AX566" s="11" t="s">
        <v>506</v>
      </c>
      <c r="AY566" s="11" t="s">
        <v>1128</v>
      </c>
      <c r="AZ566" s="11">
        <v>105</v>
      </c>
      <c r="BA566" s="11">
        <v>39</v>
      </c>
      <c r="BC566" s="11" t="s">
        <v>4992</v>
      </c>
    </row>
    <row r="567" spans="1:55" x14ac:dyDescent="0.25">
      <c r="A567" t="str">
        <f t="shared" si="12"/>
        <v>С/105NDV (BioChek) болезнь Ньюкасла уровень антител</v>
      </c>
      <c r="B567" t="str">
        <f>IF(E567="","",INDEX(Лаборатории!A:A,MATCH('Производственный контроль'!E567,Лаборатории!B:B,0)))</f>
        <v xml:space="preserve">КУРИНОЕ ЦАРСТВО АО </v>
      </c>
      <c r="C567" t="str">
        <f>IF(E567="","",VLOOKUP(E567,Лаборатории!B:D,3,0))</f>
        <v>U377_CHL</v>
      </c>
      <c r="D567" s="12">
        <v>45674</v>
      </c>
      <c r="E567" s="11" t="s">
        <v>793</v>
      </c>
      <c r="F567" s="11" t="s">
        <v>371</v>
      </c>
      <c r="G567" s="11" t="s">
        <v>506</v>
      </c>
      <c r="H567" s="11" t="s">
        <v>262</v>
      </c>
      <c r="I567" s="11" t="s">
        <v>3424</v>
      </c>
      <c r="J567" t="str">
        <f>IF(L567="","",VLOOKUP(L567,Продукция!B:D,3,0))</f>
        <v>Биологический_материал</v>
      </c>
      <c r="K567" t="str">
        <f>IF(L567="","",VLOOKUP(L567,Продукция!B:C,2,0))</f>
        <v>Сыворотка крови</v>
      </c>
      <c r="L567" s="151" t="s">
        <v>302</v>
      </c>
      <c r="M567">
        <f>IF(L567="","",VLOOKUP(L567,Продукция!B:L,11,0))</f>
        <v>0</v>
      </c>
      <c r="N567" s="11" t="s">
        <v>873</v>
      </c>
      <c r="P567" s="11" t="s">
        <v>340</v>
      </c>
      <c r="Q567" s="11" t="s">
        <v>854</v>
      </c>
      <c r="R567" s="153" t="s">
        <v>4993</v>
      </c>
      <c r="S567" s="11">
        <v>18</v>
      </c>
      <c r="T567" s="11" t="s">
        <v>5013</v>
      </c>
      <c r="V567" s="14">
        <v>45664</v>
      </c>
      <c r="Z567" s="11" t="s">
        <v>4823</v>
      </c>
      <c r="AA567" s="15">
        <v>0.53472222222222221</v>
      </c>
      <c r="AB567" t="str">
        <f>IF(L567="","",VLOOKUP(L567&amp;I567,Продукция!A:I,9,0))</f>
        <v>рекомендация производителя набора</v>
      </c>
      <c r="AC567" s="14">
        <v>45677</v>
      </c>
      <c r="AD567" s="11" t="s">
        <v>2673</v>
      </c>
      <c r="AE567" s="11" t="s">
        <v>4823</v>
      </c>
      <c r="AF567" t="str">
        <f>IF(AD567="","",VLOOKUP(AD567,'Сотрудники и ссылки'!A:B,2,0))</f>
        <v>Серолог</v>
      </c>
      <c r="AG567">
        <f>IF(AD567="","",VLOOKUP(AD567,'Сотрудники и ссылки'!A:C,3,0))</f>
        <v>20001771</v>
      </c>
      <c r="AH567" s="11" t="s">
        <v>2673</v>
      </c>
      <c r="AI567" t="str">
        <f>IF(AH567="","",VLOOKUP(AH567,'Сотрудники и ссылки'!A:B,2,0))</f>
        <v>Серолог</v>
      </c>
      <c r="AJ567">
        <f>IF(AH567="","",VLOOKUP(AH567,'Сотрудники и ссылки'!A:C,3,0))</f>
        <v>20001771</v>
      </c>
      <c r="AK567" s="14">
        <v>45677</v>
      </c>
      <c r="AL567" s="2">
        <f>IF(AK567="","",AK567+VLOOKUP(I567,'Вид исследования'!B:E,4,0))</f>
        <v>45678</v>
      </c>
      <c r="AM567" s="2">
        <f>IF(AK567="","",AK567+VLOOKUP(I567,'Вид исследования'!B:F,5,0))</f>
        <v>45678</v>
      </c>
      <c r="AN567" s="14">
        <v>45677</v>
      </c>
      <c r="AP567" s="11" t="s">
        <v>189</v>
      </c>
      <c r="AQ567" t="str">
        <f>IFERROR(IF(L567="","",VLOOKUP(L567&amp;I567,Продукция!A:K,11,0)),"обратитесь к админ справочника")</f>
        <v>согласно рекомендациям производителя теста</v>
      </c>
      <c r="AR567" s="11" t="s">
        <v>4823</v>
      </c>
      <c r="AS567" t="str">
        <f>IFERROR(IF(L567="","",VLOOKUP(L567&amp;I567,Продукция!A:J,10,0)),"обратитесь к админ справочника")</f>
        <v>инструкция тест- ситема Биочек СК -116</v>
      </c>
      <c r="AT567" s="11" t="s">
        <v>4823</v>
      </c>
      <c r="AU567" s="11" t="s">
        <v>4823</v>
      </c>
      <c r="AV567" s="11" t="s">
        <v>2673</v>
      </c>
      <c r="AW567" s="11" t="s">
        <v>4824</v>
      </c>
      <c r="AX567" s="11" t="s">
        <v>506</v>
      </c>
      <c r="AY567" s="11" t="s">
        <v>1127</v>
      </c>
      <c r="AZ567" s="11">
        <v>105</v>
      </c>
      <c r="BA567" s="11">
        <v>38</v>
      </c>
      <c r="BC567" s="11" t="s">
        <v>4992</v>
      </c>
    </row>
    <row r="568" spans="1:55" x14ac:dyDescent="0.25">
      <c r="A568" t="str">
        <f t="shared" si="12"/>
        <v xml:space="preserve">С/45CAV (BioChek) анемия уровень антител </v>
      </c>
      <c r="B568" t="str">
        <f>IF(E568="","",INDEX(Лаборатории!A:A,MATCH('Производственный контроль'!E568,Лаборатории!B:B,0)))</f>
        <v xml:space="preserve">КУРИНОЕ ЦАРСТВО АО </v>
      </c>
      <c r="C568" t="str">
        <f>IF(E568="","",VLOOKUP(E568,Лаборатории!B:D,3,0))</f>
        <v>U377_CHL</v>
      </c>
      <c r="D568" s="12">
        <v>45666</v>
      </c>
      <c r="E568" s="11" t="s">
        <v>793</v>
      </c>
      <c r="F568" s="11" t="s">
        <v>371</v>
      </c>
      <c r="G568" s="11" t="s">
        <v>506</v>
      </c>
      <c r="H568" s="11" t="s">
        <v>262</v>
      </c>
      <c r="I568" s="11" t="s">
        <v>3412</v>
      </c>
      <c r="J568" t="str">
        <f>IF(L568="","",VLOOKUP(L568,Продукция!B:D,3,0))</f>
        <v>Биологический_материал</v>
      </c>
      <c r="K568" t="str">
        <f>IF(L568="","",VLOOKUP(L568,Продукция!B:C,2,0))</f>
        <v>Сыворотка крови</v>
      </c>
      <c r="L568" s="151" t="s">
        <v>302</v>
      </c>
      <c r="M568">
        <f>IF(L568="","",VLOOKUP(L568,Продукция!B:L,11,0))</f>
        <v>0</v>
      </c>
      <c r="N568" s="11" t="s">
        <v>873</v>
      </c>
      <c r="P568" s="11" t="s">
        <v>340</v>
      </c>
      <c r="Q568" s="11" t="s">
        <v>854</v>
      </c>
      <c r="R568" s="153" t="s">
        <v>4875</v>
      </c>
      <c r="S568" s="11">
        <v>19</v>
      </c>
      <c r="T568" s="11" t="s">
        <v>4895</v>
      </c>
      <c r="V568" s="14">
        <v>45658</v>
      </c>
      <c r="Z568" s="11" t="s">
        <v>4823</v>
      </c>
      <c r="AA568" s="15">
        <v>0.53472222222222221</v>
      </c>
      <c r="AB568" t="str">
        <f>IF(L568="","",VLOOKUP(L568&amp;I568,Продукция!A:I,9,0))</f>
        <v>рекомендация производителя набора</v>
      </c>
      <c r="AC568" s="14">
        <v>45680</v>
      </c>
      <c r="AD568" s="11" t="s">
        <v>2673</v>
      </c>
      <c r="AE568" s="11" t="s">
        <v>4823</v>
      </c>
      <c r="AF568" t="str">
        <f>IF(AD568="","",VLOOKUP(AD568,'Сотрудники и ссылки'!A:B,2,0))</f>
        <v>Серолог</v>
      </c>
      <c r="AG568">
        <f>IF(AD568="","",VLOOKUP(AD568,'Сотрудники и ссылки'!A:C,3,0))</f>
        <v>20001771</v>
      </c>
      <c r="AH568" s="11" t="s">
        <v>2673</v>
      </c>
      <c r="AI568" t="str">
        <f>IF(AH568="","",VLOOKUP(AH568,'Сотрудники и ссылки'!A:B,2,0))</f>
        <v>Серолог</v>
      </c>
      <c r="AJ568">
        <f>IF(AH568="","",VLOOKUP(AH568,'Сотрудники и ссылки'!A:C,3,0))</f>
        <v>20001771</v>
      </c>
      <c r="AK568" s="14">
        <v>45680</v>
      </c>
      <c r="AL568" s="2">
        <f>IF(AK568="","",AK568+VLOOKUP(I568,'Вид исследования'!B:E,4,0))</f>
        <v>45681</v>
      </c>
      <c r="AM568" s="2">
        <f>IF(AK568="","",AK568+VLOOKUP(I568,'Вид исследования'!B:F,5,0))</f>
        <v>45681</v>
      </c>
      <c r="AN568" s="14">
        <v>45680</v>
      </c>
      <c r="AP568" s="11" t="s">
        <v>189</v>
      </c>
      <c r="AQ568" t="str">
        <f>IFERROR(IF(L568="","",VLOOKUP(L568&amp;I568,Продукция!A:K,11,0)),"обратитесь к админ справочника")</f>
        <v>согласно рекомендациям производителя теста</v>
      </c>
      <c r="AR568" s="11" t="s">
        <v>4823</v>
      </c>
      <c r="AS568" t="str">
        <f>IFERROR(IF(L568="","",VLOOKUP(L568&amp;I568,Продукция!A:J,10,0)),"обратитесь к админ справочника")</f>
        <v>инструкция тест- ситема Биочек СК -126</v>
      </c>
      <c r="AT568" s="11" t="s">
        <v>4823</v>
      </c>
      <c r="AU568" s="11" t="s">
        <v>4823</v>
      </c>
      <c r="AV568" s="11" t="s">
        <v>2673</v>
      </c>
      <c r="AW568" s="11" t="s">
        <v>4824</v>
      </c>
      <c r="AX568" s="11" t="s">
        <v>506</v>
      </c>
      <c r="AY568" s="11" t="s">
        <v>1144</v>
      </c>
      <c r="AZ568" s="11">
        <v>105</v>
      </c>
      <c r="BA568" s="11">
        <v>38</v>
      </c>
      <c r="BC568" s="11" t="s">
        <v>4896</v>
      </c>
    </row>
    <row r="569" spans="1:55" x14ac:dyDescent="0.25">
      <c r="A569" t="str">
        <f t="shared" si="12"/>
        <v xml:space="preserve">С/45CAV (BioChek) анемия уровень антител </v>
      </c>
      <c r="B569" t="str">
        <f>IF(E569="","",INDEX(Лаборатории!A:A,MATCH('Производственный контроль'!E569,Лаборатории!B:B,0)))</f>
        <v xml:space="preserve">КУРИНОЕ ЦАРСТВО АО </v>
      </c>
      <c r="C569" t="str">
        <f>IF(E569="","",VLOOKUP(E569,Лаборатории!B:D,3,0))</f>
        <v>U377_CHL</v>
      </c>
      <c r="D569" s="12">
        <v>45666</v>
      </c>
      <c r="E569" s="11" t="s">
        <v>793</v>
      </c>
      <c r="F569" s="11" t="s">
        <v>371</v>
      </c>
      <c r="G569" s="11" t="s">
        <v>506</v>
      </c>
      <c r="H569" s="11" t="s">
        <v>262</v>
      </c>
      <c r="I569" s="11" t="s">
        <v>3412</v>
      </c>
      <c r="J569" t="str">
        <f>IF(L569="","",VLOOKUP(L569,Продукция!B:D,3,0))</f>
        <v>Биологический_материал</v>
      </c>
      <c r="K569" t="str">
        <f>IF(L569="","",VLOOKUP(L569,Продукция!B:C,2,0))</f>
        <v>Сыворотка крови</v>
      </c>
      <c r="L569" s="151" t="s">
        <v>302</v>
      </c>
      <c r="M569">
        <f>IF(L569="","",VLOOKUP(L569,Продукция!B:L,11,0))</f>
        <v>0</v>
      </c>
      <c r="N569" s="11" t="s">
        <v>873</v>
      </c>
      <c r="P569" s="11" t="s">
        <v>340</v>
      </c>
      <c r="Q569" s="11" t="s">
        <v>854</v>
      </c>
      <c r="R569" s="153" t="s">
        <v>4885</v>
      </c>
      <c r="S569" s="11">
        <v>19</v>
      </c>
      <c r="T569" s="11" t="s">
        <v>4895</v>
      </c>
      <c r="V569" s="14">
        <v>45662</v>
      </c>
      <c r="Z569" s="11" t="s">
        <v>4823</v>
      </c>
      <c r="AA569" s="15">
        <v>0.53472222222222221</v>
      </c>
      <c r="AB569" t="str">
        <f>IF(L569="","",VLOOKUP(L569&amp;I569,Продукция!A:I,9,0))</f>
        <v>рекомендация производителя набора</v>
      </c>
      <c r="AC569" s="14">
        <v>45680</v>
      </c>
      <c r="AD569" s="11" t="s">
        <v>2673</v>
      </c>
      <c r="AE569" s="11" t="s">
        <v>4823</v>
      </c>
      <c r="AF569" t="str">
        <f>IF(AD569="","",VLOOKUP(AD569,'Сотрудники и ссылки'!A:B,2,0))</f>
        <v>Серолог</v>
      </c>
      <c r="AG569">
        <f>IF(AD569="","",VLOOKUP(AD569,'Сотрудники и ссылки'!A:C,3,0))</f>
        <v>20001771</v>
      </c>
      <c r="AH569" s="11" t="s">
        <v>2673</v>
      </c>
      <c r="AI569" t="str">
        <f>IF(AH569="","",VLOOKUP(AH569,'Сотрудники и ссылки'!A:B,2,0))</f>
        <v>Серолог</v>
      </c>
      <c r="AJ569">
        <f>IF(AH569="","",VLOOKUP(AH569,'Сотрудники и ссылки'!A:C,3,0))</f>
        <v>20001771</v>
      </c>
      <c r="AK569" s="14">
        <v>45680</v>
      </c>
      <c r="AL569" s="2">
        <f>IF(AK569="","",AK569+VLOOKUP(I569,'Вид исследования'!B:E,4,0))</f>
        <v>45681</v>
      </c>
      <c r="AM569" s="2">
        <f>IF(AK569="","",AK569+VLOOKUP(I569,'Вид исследования'!B:F,5,0))</f>
        <v>45681</v>
      </c>
      <c r="AN569" s="14">
        <v>45680</v>
      </c>
      <c r="AP569" s="11" t="s">
        <v>189</v>
      </c>
      <c r="AQ569" t="str">
        <f>IFERROR(IF(L569="","",VLOOKUP(L569&amp;I569,Продукция!A:K,11,0)),"обратитесь к админ справочника")</f>
        <v>согласно рекомендациям производителя теста</v>
      </c>
      <c r="AR569" s="11" t="s">
        <v>4823</v>
      </c>
      <c r="AS569" t="str">
        <f>IFERROR(IF(L569="","",VLOOKUP(L569&amp;I569,Продукция!A:J,10,0)),"обратитесь к админ справочника")</f>
        <v>инструкция тест- ситема Биочек СК -126</v>
      </c>
      <c r="AT569" s="11" t="s">
        <v>4823</v>
      </c>
      <c r="AU569" s="11" t="s">
        <v>4823</v>
      </c>
      <c r="AV569" s="11" t="s">
        <v>2673</v>
      </c>
      <c r="AW569" s="11" t="s">
        <v>4824</v>
      </c>
      <c r="AX569" s="11" t="s">
        <v>506</v>
      </c>
      <c r="AY569" s="11" t="s">
        <v>1139</v>
      </c>
      <c r="AZ569" s="11">
        <v>105</v>
      </c>
      <c r="BA569" s="11">
        <v>38</v>
      </c>
      <c r="BC569" s="11" t="s">
        <v>4896</v>
      </c>
    </row>
    <row r="570" spans="1:55" x14ac:dyDescent="0.25">
      <c r="A570" t="str">
        <f t="shared" si="12"/>
        <v xml:space="preserve">С/45CAV (BioChek) анемия уровень антител </v>
      </c>
      <c r="B570" t="str">
        <f>IF(E570="","",INDEX(Лаборатории!A:A,MATCH('Производственный контроль'!E570,Лаборатории!B:B,0)))</f>
        <v xml:space="preserve">КУРИНОЕ ЦАРСТВО АО </v>
      </c>
      <c r="C570" t="str">
        <f>IF(E570="","",VLOOKUP(E570,Лаборатории!B:D,3,0))</f>
        <v>U377_CHL</v>
      </c>
      <c r="D570" s="12">
        <v>45666</v>
      </c>
      <c r="E570" s="11" t="s">
        <v>793</v>
      </c>
      <c r="F570" s="11" t="s">
        <v>371</v>
      </c>
      <c r="G570" s="11" t="s">
        <v>506</v>
      </c>
      <c r="H570" s="11" t="s">
        <v>262</v>
      </c>
      <c r="I570" s="11" t="s">
        <v>3412</v>
      </c>
      <c r="J570" t="str">
        <f>IF(L570="","",VLOOKUP(L570,Продукция!B:D,3,0))</f>
        <v>Биологический_материал</v>
      </c>
      <c r="K570" t="str">
        <f>IF(L570="","",VLOOKUP(L570,Продукция!B:C,2,0))</f>
        <v>Сыворотка крови</v>
      </c>
      <c r="L570" s="151" t="s">
        <v>302</v>
      </c>
      <c r="M570">
        <f>IF(L570="","",VLOOKUP(L570,Продукция!B:L,11,0))</f>
        <v>0</v>
      </c>
      <c r="N570" s="11" t="s">
        <v>873</v>
      </c>
      <c r="P570" s="11" t="s">
        <v>340</v>
      </c>
      <c r="Q570" s="11" t="s">
        <v>854</v>
      </c>
      <c r="R570" s="153" t="s">
        <v>4890</v>
      </c>
      <c r="S570" s="11">
        <v>18</v>
      </c>
      <c r="T570" s="11" t="s">
        <v>4895</v>
      </c>
      <c r="V570" s="14">
        <v>45663</v>
      </c>
      <c r="Z570" s="11" t="s">
        <v>4823</v>
      </c>
      <c r="AA570" s="15">
        <v>0.53472222222222221</v>
      </c>
      <c r="AB570" t="str">
        <f>IF(L570="","",VLOOKUP(L570&amp;I570,Продукция!A:I,9,0))</f>
        <v>рекомендация производителя набора</v>
      </c>
      <c r="AC570" s="14">
        <v>45680</v>
      </c>
      <c r="AD570" s="11" t="s">
        <v>2673</v>
      </c>
      <c r="AE570" s="11" t="s">
        <v>4823</v>
      </c>
      <c r="AF570" t="str">
        <f>IF(AD570="","",VLOOKUP(AD570,'Сотрудники и ссылки'!A:B,2,0))</f>
        <v>Серолог</v>
      </c>
      <c r="AG570">
        <f>IF(AD570="","",VLOOKUP(AD570,'Сотрудники и ссылки'!A:C,3,0))</f>
        <v>20001771</v>
      </c>
      <c r="AH570" s="11" t="s">
        <v>2673</v>
      </c>
      <c r="AI570" t="str">
        <f>IF(AH570="","",VLOOKUP(AH570,'Сотрудники и ссылки'!A:B,2,0))</f>
        <v>Серолог</v>
      </c>
      <c r="AJ570">
        <f>IF(AH570="","",VLOOKUP(AH570,'Сотрудники и ссылки'!A:C,3,0))</f>
        <v>20001771</v>
      </c>
      <c r="AK570" s="14">
        <v>45680</v>
      </c>
      <c r="AL570" s="2">
        <f>IF(AK570="","",AK570+VLOOKUP(I570,'Вид исследования'!B:E,4,0))</f>
        <v>45681</v>
      </c>
      <c r="AM570" s="2">
        <f>IF(AK570="","",AK570+VLOOKUP(I570,'Вид исследования'!B:F,5,0))</f>
        <v>45681</v>
      </c>
      <c r="AN570" s="14">
        <v>45680</v>
      </c>
      <c r="AP570" s="11" t="s">
        <v>189</v>
      </c>
      <c r="AQ570" t="str">
        <f>IFERROR(IF(L570="","",VLOOKUP(L570&amp;I570,Продукция!A:K,11,0)),"обратитесь к админ справочника")</f>
        <v>согласно рекомендациям производителя теста</v>
      </c>
      <c r="AR570" s="11" t="s">
        <v>4823</v>
      </c>
      <c r="AS570" t="str">
        <f>IFERROR(IF(L570="","",VLOOKUP(L570&amp;I570,Продукция!A:J,10,0)),"обратитесь к админ справочника")</f>
        <v>инструкция тест- ситема Биочек СК -126</v>
      </c>
      <c r="AT570" s="11" t="s">
        <v>4823</v>
      </c>
      <c r="AU570" s="11" t="s">
        <v>4823</v>
      </c>
      <c r="AV570" s="11" t="s">
        <v>2673</v>
      </c>
      <c r="AW570" s="11" t="s">
        <v>4824</v>
      </c>
      <c r="AX570" s="11" t="s">
        <v>506</v>
      </c>
      <c r="AY570" s="11" t="s">
        <v>1124</v>
      </c>
      <c r="AZ570" s="11">
        <v>105</v>
      </c>
      <c r="BA570" s="11">
        <v>38</v>
      </c>
      <c r="BC570" s="11" t="s">
        <v>4896</v>
      </c>
    </row>
    <row r="571" spans="1:55" x14ac:dyDescent="0.25">
      <c r="A571" t="str">
        <f t="shared" si="12"/>
        <v xml:space="preserve">С/105CAV (BioChek) анемия уровень антител </v>
      </c>
      <c r="B571" t="str">
        <f>IF(E571="","",INDEX(Лаборатории!A:A,MATCH('Производственный контроль'!E571,Лаборатории!B:B,0)))</f>
        <v xml:space="preserve">КУРИНОЕ ЦАРСТВО АО </v>
      </c>
      <c r="C571" t="str">
        <f>IF(E571="","",VLOOKUP(E571,Лаборатории!B:D,3,0))</f>
        <v>U377_CHL</v>
      </c>
      <c r="D571" s="12">
        <v>45674</v>
      </c>
      <c r="E571" s="11" t="s">
        <v>793</v>
      </c>
      <c r="F571" s="11" t="s">
        <v>371</v>
      </c>
      <c r="G571" s="11" t="s">
        <v>506</v>
      </c>
      <c r="H571" s="11" t="s">
        <v>262</v>
      </c>
      <c r="I571" s="11" t="s">
        <v>3412</v>
      </c>
      <c r="J571" t="str">
        <f>IF(L571="","",VLOOKUP(L571,Продукция!B:D,3,0))</f>
        <v>Биологический_материал</v>
      </c>
      <c r="K571" t="str">
        <f>IF(L571="","",VLOOKUP(L571,Продукция!B:C,2,0))</f>
        <v>Сыворотка крови</v>
      </c>
      <c r="L571" s="151" t="s">
        <v>302</v>
      </c>
      <c r="M571">
        <f>IF(L571="","",VLOOKUP(L571,Продукция!B:L,11,0))</f>
        <v>0</v>
      </c>
      <c r="N571" s="11" t="s">
        <v>873</v>
      </c>
      <c r="P571" s="11" t="s">
        <v>340</v>
      </c>
      <c r="Q571" s="11" t="s">
        <v>854</v>
      </c>
      <c r="R571" s="153" t="s">
        <v>5001</v>
      </c>
      <c r="S571" s="11">
        <v>18</v>
      </c>
      <c r="T571" s="11" t="s">
        <v>5013</v>
      </c>
      <c r="V571" s="14">
        <v>45666</v>
      </c>
      <c r="Z571" s="11" t="s">
        <v>4823</v>
      </c>
      <c r="AA571" s="15">
        <v>0.53472222222222221</v>
      </c>
      <c r="AB571" t="str">
        <f>IF(L571="","",VLOOKUP(L571&amp;I571,Продукция!A:I,9,0))</f>
        <v>рекомендация производителя набора</v>
      </c>
      <c r="AC571" s="14">
        <v>45680</v>
      </c>
      <c r="AD571" s="11" t="s">
        <v>2673</v>
      </c>
      <c r="AE571" s="11" t="s">
        <v>4823</v>
      </c>
      <c r="AF571" t="str">
        <f>IF(AD571="","",VLOOKUP(AD571,'Сотрудники и ссылки'!A:B,2,0))</f>
        <v>Серолог</v>
      </c>
      <c r="AG571">
        <f>IF(AD571="","",VLOOKUP(AD571,'Сотрудники и ссылки'!A:C,3,0))</f>
        <v>20001771</v>
      </c>
      <c r="AH571" s="11" t="s">
        <v>2673</v>
      </c>
      <c r="AI571" t="str">
        <f>IF(AH571="","",VLOOKUP(AH571,'Сотрудники и ссылки'!A:B,2,0))</f>
        <v>Серолог</v>
      </c>
      <c r="AJ571">
        <f>IF(AH571="","",VLOOKUP(AH571,'Сотрудники и ссылки'!A:C,3,0))</f>
        <v>20001771</v>
      </c>
      <c r="AK571" s="14">
        <v>45680</v>
      </c>
      <c r="AL571" s="2">
        <f>IF(AK571="","",AK571+VLOOKUP(I571,'Вид исследования'!B:E,4,0))</f>
        <v>45681</v>
      </c>
      <c r="AM571" s="2">
        <f>IF(AK571="","",AK571+VLOOKUP(I571,'Вид исследования'!B:F,5,0))</f>
        <v>45681</v>
      </c>
      <c r="AN571" s="14">
        <v>45680</v>
      </c>
      <c r="AP571" s="11" t="s">
        <v>189</v>
      </c>
      <c r="AQ571" t="str">
        <f>IFERROR(IF(L571="","",VLOOKUP(L571&amp;I571,Продукция!A:K,11,0)),"обратитесь к админ справочника")</f>
        <v>согласно рекомендациям производителя теста</v>
      </c>
      <c r="AR571" s="11" t="s">
        <v>4823</v>
      </c>
      <c r="AS571" t="str">
        <f>IFERROR(IF(L571="","",VLOOKUP(L571&amp;I571,Продукция!A:J,10,0)),"обратитесь к админ справочника")</f>
        <v>инструкция тест- ситема Биочек СК -126</v>
      </c>
      <c r="AT571" s="11" t="s">
        <v>4823</v>
      </c>
      <c r="AU571" s="11" t="s">
        <v>4823</v>
      </c>
      <c r="AV571" s="11" t="s">
        <v>2673</v>
      </c>
      <c r="AW571" s="11" t="s">
        <v>4824</v>
      </c>
      <c r="AX571" s="11" t="s">
        <v>506</v>
      </c>
      <c r="AY571" s="11" t="s">
        <v>1131</v>
      </c>
      <c r="AZ571" s="11">
        <v>105</v>
      </c>
      <c r="BA571" s="11">
        <v>38</v>
      </c>
      <c r="BC571" s="11" t="s">
        <v>4992</v>
      </c>
    </row>
    <row r="572" spans="1:55" x14ac:dyDescent="0.25">
      <c r="A572" t="str">
        <f t="shared" si="12"/>
        <v xml:space="preserve">С/105CAV (BioChek) анемия уровень антител </v>
      </c>
      <c r="B572" t="str">
        <f>IF(E572="","",INDEX(Лаборатории!A:A,MATCH('Производственный контроль'!E572,Лаборатории!B:B,0)))</f>
        <v xml:space="preserve">КУРИНОЕ ЦАРСТВО АО </v>
      </c>
      <c r="C572" t="str">
        <f>IF(E572="","",VLOOKUP(E572,Лаборатории!B:D,3,0))</f>
        <v>U377_CHL</v>
      </c>
      <c r="D572" s="12">
        <v>45674</v>
      </c>
      <c r="E572" s="11" t="s">
        <v>793</v>
      </c>
      <c r="F572" s="11" t="s">
        <v>371</v>
      </c>
      <c r="G572" s="11" t="s">
        <v>506</v>
      </c>
      <c r="H572" s="11" t="s">
        <v>262</v>
      </c>
      <c r="I572" s="11" t="s">
        <v>3412</v>
      </c>
      <c r="J572" t="str">
        <f>IF(L572="","",VLOOKUP(L572,Продукция!B:D,3,0))</f>
        <v>Биологический_материал</v>
      </c>
      <c r="K572" t="str">
        <f>IF(L572="","",VLOOKUP(L572,Продукция!B:C,2,0))</f>
        <v>Сыворотка крови</v>
      </c>
      <c r="L572" s="151" t="s">
        <v>302</v>
      </c>
      <c r="M572">
        <f>IF(L572="","",VLOOKUP(L572,Продукция!B:L,11,0))</f>
        <v>0</v>
      </c>
      <c r="N572" s="11" t="s">
        <v>873</v>
      </c>
      <c r="P572" s="11" t="s">
        <v>340</v>
      </c>
      <c r="Q572" s="11" t="s">
        <v>854</v>
      </c>
      <c r="R572" s="153" t="s">
        <v>5009</v>
      </c>
      <c r="S572" s="11">
        <v>18</v>
      </c>
      <c r="T572" s="11" t="s">
        <v>5013</v>
      </c>
      <c r="V572" s="14">
        <v>45670</v>
      </c>
      <c r="Z572" s="11" t="s">
        <v>4823</v>
      </c>
      <c r="AA572" s="15">
        <v>0.53472222222222221</v>
      </c>
      <c r="AB572" t="str">
        <f>IF(L572="","",VLOOKUP(L572&amp;I572,Продукция!A:I,9,0))</f>
        <v>рекомендация производителя набора</v>
      </c>
      <c r="AC572" s="14">
        <v>45680</v>
      </c>
      <c r="AD572" s="11" t="s">
        <v>2673</v>
      </c>
      <c r="AE572" s="11" t="s">
        <v>4823</v>
      </c>
      <c r="AF572" t="str">
        <f>IF(AD572="","",VLOOKUP(AD572,'Сотрудники и ссылки'!A:B,2,0))</f>
        <v>Серолог</v>
      </c>
      <c r="AG572">
        <f>IF(AD572="","",VLOOKUP(AD572,'Сотрудники и ссылки'!A:C,3,0))</f>
        <v>20001771</v>
      </c>
      <c r="AH572" s="11" t="s">
        <v>2673</v>
      </c>
      <c r="AI572" t="str">
        <f>IF(AH572="","",VLOOKUP(AH572,'Сотрудники и ссылки'!A:B,2,0))</f>
        <v>Серолог</v>
      </c>
      <c r="AJ572">
        <f>IF(AH572="","",VLOOKUP(AH572,'Сотрудники и ссылки'!A:C,3,0))</f>
        <v>20001771</v>
      </c>
      <c r="AK572" s="14">
        <v>45680</v>
      </c>
      <c r="AL572" s="2">
        <f>IF(AK572="","",AK572+VLOOKUP(I572,'Вид исследования'!B:E,4,0))</f>
        <v>45681</v>
      </c>
      <c r="AM572" s="2">
        <f>IF(AK572="","",AK572+VLOOKUP(I572,'Вид исследования'!B:F,5,0))</f>
        <v>45681</v>
      </c>
      <c r="AN572" s="14">
        <v>45680</v>
      </c>
      <c r="AP572" s="11" t="s">
        <v>189</v>
      </c>
      <c r="AQ572" t="str">
        <f>IFERROR(IF(L572="","",VLOOKUP(L572&amp;I572,Продукция!A:K,11,0)),"обратитесь к админ справочника")</f>
        <v>согласно рекомендациям производителя теста</v>
      </c>
      <c r="AR572" s="11" t="s">
        <v>4823</v>
      </c>
      <c r="AS572" t="str">
        <f>IFERROR(IF(L572="","",VLOOKUP(L572&amp;I572,Продукция!A:J,10,0)),"обратитесь к админ справочника")</f>
        <v>инструкция тест- ситема Биочек СК -126</v>
      </c>
      <c r="AT572" s="11" t="s">
        <v>4823</v>
      </c>
      <c r="AU572" s="11" t="s">
        <v>4823</v>
      </c>
      <c r="AV572" s="11" t="s">
        <v>2673</v>
      </c>
      <c r="AW572" s="11" t="s">
        <v>4824</v>
      </c>
      <c r="AX572" s="11" t="s">
        <v>506</v>
      </c>
      <c r="AY572" s="11" t="s">
        <v>1111</v>
      </c>
      <c r="AZ572" s="11">
        <v>105</v>
      </c>
      <c r="BA572" s="11">
        <v>40</v>
      </c>
      <c r="BC572" s="11" t="s">
        <v>4992</v>
      </c>
    </row>
    <row r="573" spans="1:55" x14ac:dyDescent="0.25">
      <c r="A573" t="str">
        <f t="shared" si="12"/>
        <v>С/45FADV (BioChek) аденовирус уровень антител</v>
      </c>
      <c r="B573" t="str">
        <f>IF(E573="","",INDEX(Лаборатории!A:A,MATCH('Производственный контроль'!E573,Лаборатории!B:B,0)))</f>
        <v xml:space="preserve">КУРИНОЕ ЦАРСТВО АО </v>
      </c>
      <c r="C573" t="str">
        <f>IF(E573="","",VLOOKUP(E573,Лаборатории!B:D,3,0))</f>
        <v>U377_CHL</v>
      </c>
      <c r="D573" s="12">
        <v>45666</v>
      </c>
      <c r="E573" s="11" t="s">
        <v>793</v>
      </c>
      <c r="F573" s="11" t="s">
        <v>371</v>
      </c>
      <c r="G573" s="11" t="s">
        <v>506</v>
      </c>
      <c r="H573" s="11" t="s">
        <v>262</v>
      </c>
      <c r="I573" s="11" t="s">
        <v>3414</v>
      </c>
      <c r="J573" t="str">
        <f>IF(L573="","",VLOOKUP(L573,Продукция!B:D,3,0))</f>
        <v>Биологический_материал</v>
      </c>
      <c r="K573" t="str">
        <f>IF(L573="","",VLOOKUP(L573,Продукция!B:C,2,0))</f>
        <v>Сыворотка крови</v>
      </c>
      <c r="L573" s="151" t="s">
        <v>302</v>
      </c>
      <c r="M573">
        <f>IF(L573="","",VLOOKUP(L573,Продукция!B:L,11,0))</f>
        <v>0</v>
      </c>
      <c r="N573" s="11" t="s">
        <v>873</v>
      </c>
      <c r="P573" s="11" t="s">
        <v>340</v>
      </c>
      <c r="Q573" s="11" t="s">
        <v>854</v>
      </c>
      <c r="R573" s="153" t="s">
        <v>4875</v>
      </c>
      <c r="S573" s="11">
        <v>19</v>
      </c>
      <c r="T573" s="11" t="s">
        <v>4895</v>
      </c>
      <c r="V573" s="14">
        <v>45658</v>
      </c>
      <c r="Z573" s="11" t="s">
        <v>4823</v>
      </c>
      <c r="AA573" s="15">
        <v>0.53472222222222221</v>
      </c>
      <c r="AB573" t="str">
        <f>IF(L573="","",VLOOKUP(L573&amp;I573,Продукция!A:I,9,0))</f>
        <v>рекомендация производителя набора</v>
      </c>
      <c r="AC573" s="14">
        <v>45680</v>
      </c>
      <c r="AD573" s="11" t="s">
        <v>2673</v>
      </c>
      <c r="AE573" s="11" t="s">
        <v>4823</v>
      </c>
      <c r="AF573" t="str">
        <f>IF(AD573="","",VLOOKUP(AD573,'Сотрудники и ссылки'!A:B,2,0))</f>
        <v>Серолог</v>
      </c>
      <c r="AG573">
        <f>IF(AD573="","",VLOOKUP(AD573,'Сотрудники и ссылки'!A:C,3,0))</f>
        <v>20001771</v>
      </c>
      <c r="AH573" s="11" t="s">
        <v>2673</v>
      </c>
      <c r="AI573" t="str">
        <f>IF(AH573="","",VLOOKUP(AH573,'Сотрудники и ссылки'!A:B,2,0))</f>
        <v>Серолог</v>
      </c>
      <c r="AJ573">
        <f>IF(AH573="","",VLOOKUP(AH573,'Сотрудники и ссылки'!A:C,3,0))</f>
        <v>20001771</v>
      </c>
      <c r="AK573" s="14">
        <v>45680</v>
      </c>
      <c r="AL573" s="2">
        <f>IF(AK573="","",AK573+VLOOKUP(I573,'Вид исследования'!B:E,4,0))</f>
        <v>45681</v>
      </c>
      <c r="AM573" s="2">
        <f>IF(AK573="","",AK573+VLOOKUP(I573,'Вид исследования'!B:F,5,0))</f>
        <v>45681</v>
      </c>
      <c r="AN573" s="14">
        <v>45680</v>
      </c>
      <c r="AP573" s="11" t="s">
        <v>189</v>
      </c>
      <c r="AQ573" t="str">
        <f>IFERROR(IF(L573="","",VLOOKUP(L573&amp;I573,Продукция!A:K,11,0)),"обратитесь к админ справочника")</f>
        <v>согласно рекомендациям производителя теста</v>
      </c>
      <c r="AR573" s="11" t="s">
        <v>4823</v>
      </c>
      <c r="AS573" t="str">
        <f>IFERROR(IF(L573="","",VLOOKUP(L573&amp;I573,Продукция!A:J,10,0)),"обратитесь к админ справочника")</f>
        <v>инструкция тест- ситема Биочек СК -132</v>
      </c>
      <c r="AT573" s="11" t="s">
        <v>4823</v>
      </c>
      <c r="AU573" s="11" t="s">
        <v>4823</v>
      </c>
      <c r="AV573" s="11" t="s">
        <v>2673</v>
      </c>
      <c r="AW573" s="11" t="s">
        <v>4824</v>
      </c>
      <c r="AX573" s="11" t="s">
        <v>506</v>
      </c>
      <c r="AY573" s="11" t="s">
        <v>1144</v>
      </c>
      <c r="AZ573" s="11">
        <v>105</v>
      </c>
      <c r="BA573" s="11">
        <v>38</v>
      </c>
      <c r="BC573" s="11" t="s">
        <v>4896</v>
      </c>
    </row>
    <row r="574" spans="1:55" x14ac:dyDescent="0.25">
      <c r="A574" t="str">
        <f t="shared" si="12"/>
        <v>С/45FADV (BioChek) аденовирус уровень антител</v>
      </c>
      <c r="B574" t="str">
        <f>IF(E574="","",INDEX(Лаборатории!A:A,MATCH('Производственный контроль'!E574,Лаборатории!B:B,0)))</f>
        <v xml:space="preserve">КУРИНОЕ ЦАРСТВО АО </v>
      </c>
      <c r="C574" t="str">
        <f>IF(E574="","",VLOOKUP(E574,Лаборатории!B:D,3,0))</f>
        <v>U377_CHL</v>
      </c>
      <c r="D574" s="12">
        <v>45666</v>
      </c>
      <c r="E574" s="11" t="s">
        <v>793</v>
      </c>
      <c r="F574" s="11" t="s">
        <v>371</v>
      </c>
      <c r="G574" s="11" t="s">
        <v>506</v>
      </c>
      <c r="H574" s="11" t="s">
        <v>262</v>
      </c>
      <c r="I574" s="11" t="s">
        <v>3414</v>
      </c>
      <c r="J574" t="str">
        <f>IF(L574="","",VLOOKUP(L574,Продукция!B:D,3,0))</f>
        <v>Биологический_материал</v>
      </c>
      <c r="K574" t="str">
        <f>IF(L574="","",VLOOKUP(L574,Продукция!B:C,2,0))</f>
        <v>Сыворотка крови</v>
      </c>
      <c r="L574" s="151" t="s">
        <v>302</v>
      </c>
      <c r="M574">
        <f>IF(L574="","",VLOOKUP(L574,Продукция!B:L,11,0))</f>
        <v>0</v>
      </c>
      <c r="N574" s="11" t="s">
        <v>873</v>
      </c>
      <c r="P574" s="11" t="s">
        <v>340</v>
      </c>
      <c r="Q574" s="11" t="s">
        <v>854</v>
      </c>
      <c r="R574" s="153" t="s">
        <v>4885</v>
      </c>
      <c r="S574" s="11">
        <v>19</v>
      </c>
      <c r="T574" s="11" t="s">
        <v>4895</v>
      </c>
      <c r="V574" s="14">
        <v>45662</v>
      </c>
      <c r="Z574" s="11" t="s">
        <v>4823</v>
      </c>
      <c r="AA574" s="15">
        <v>0.53472222222222221</v>
      </c>
      <c r="AB574" t="str">
        <f>IF(L574="","",VLOOKUP(L574&amp;I574,Продукция!A:I,9,0))</f>
        <v>рекомендация производителя набора</v>
      </c>
      <c r="AC574" s="14">
        <v>45680</v>
      </c>
      <c r="AD574" s="11" t="s">
        <v>2673</v>
      </c>
      <c r="AE574" s="11" t="s">
        <v>4823</v>
      </c>
      <c r="AF574" t="str">
        <f>IF(AD574="","",VLOOKUP(AD574,'Сотрудники и ссылки'!A:B,2,0))</f>
        <v>Серолог</v>
      </c>
      <c r="AG574">
        <f>IF(AD574="","",VLOOKUP(AD574,'Сотрудники и ссылки'!A:C,3,0))</f>
        <v>20001771</v>
      </c>
      <c r="AH574" s="11" t="s">
        <v>2673</v>
      </c>
      <c r="AI574" t="str">
        <f>IF(AH574="","",VLOOKUP(AH574,'Сотрудники и ссылки'!A:B,2,0))</f>
        <v>Серолог</v>
      </c>
      <c r="AJ574">
        <f>IF(AH574="","",VLOOKUP(AH574,'Сотрудники и ссылки'!A:C,3,0))</f>
        <v>20001771</v>
      </c>
      <c r="AK574" s="14">
        <v>45680</v>
      </c>
      <c r="AL574" s="2">
        <f>IF(AK574="","",AK574+VLOOKUP(I574,'Вид исследования'!B:E,4,0))</f>
        <v>45681</v>
      </c>
      <c r="AM574" s="2">
        <f>IF(AK574="","",AK574+VLOOKUP(I574,'Вид исследования'!B:F,5,0))</f>
        <v>45681</v>
      </c>
      <c r="AN574" s="14">
        <v>45680</v>
      </c>
      <c r="AP574" s="11" t="s">
        <v>189</v>
      </c>
      <c r="AQ574" t="str">
        <f>IFERROR(IF(L574="","",VLOOKUP(L574&amp;I574,Продукция!A:K,11,0)),"обратитесь к админ справочника")</f>
        <v>согласно рекомендациям производителя теста</v>
      </c>
      <c r="AR574" s="11" t="s">
        <v>4823</v>
      </c>
      <c r="AS574" t="str">
        <f>IFERROR(IF(L574="","",VLOOKUP(L574&amp;I574,Продукция!A:J,10,0)),"обратитесь к админ справочника")</f>
        <v>инструкция тест- ситема Биочек СК -132</v>
      </c>
      <c r="AT574" s="11" t="s">
        <v>4823</v>
      </c>
      <c r="AU574" s="11" t="s">
        <v>4823</v>
      </c>
      <c r="AV574" s="11" t="s">
        <v>2673</v>
      </c>
      <c r="AW574" s="11" t="s">
        <v>4824</v>
      </c>
      <c r="AX574" s="11" t="s">
        <v>506</v>
      </c>
      <c r="AY574" s="11" t="s">
        <v>1139</v>
      </c>
      <c r="AZ574" s="11">
        <v>105</v>
      </c>
      <c r="BA574" s="11">
        <v>38</v>
      </c>
      <c r="BC574" s="11" t="s">
        <v>4896</v>
      </c>
    </row>
    <row r="575" spans="1:55" x14ac:dyDescent="0.25">
      <c r="A575" t="str">
        <f t="shared" si="12"/>
        <v>С/45FADV (BioChek) аденовирус уровень антител</v>
      </c>
      <c r="B575" t="str">
        <f>IF(E575="","",INDEX(Лаборатории!A:A,MATCH('Производственный контроль'!E575,Лаборатории!B:B,0)))</f>
        <v xml:space="preserve">КУРИНОЕ ЦАРСТВО АО </v>
      </c>
      <c r="C575" t="str">
        <f>IF(E575="","",VLOOKUP(E575,Лаборатории!B:D,3,0))</f>
        <v>U377_CHL</v>
      </c>
      <c r="D575" s="12">
        <v>45666</v>
      </c>
      <c r="E575" s="11" t="s">
        <v>793</v>
      </c>
      <c r="F575" s="11" t="s">
        <v>371</v>
      </c>
      <c r="G575" s="11" t="s">
        <v>506</v>
      </c>
      <c r="H575" s="11" t="s">
        <v>262</v>
      </c>
      <c r="I575" s="11" t="s">
        <v>3414</v>
      </c>
      <c r="J575" t="str">
        <f>IF(L575="","",VLOOKUP(L575,Продукция!B:D,3,0))</f>
        <v>Биологический_материал</v>
      </c>
      <c r="K575" t="str">
        <f>IF(L575="","",VLOOKUP(L575,Продукция!B:C,2,0))</f>
        <v>Сыворотка крови</v>
      </c>
      <c r="L575" s="151" t="s">
        <v>302</v>
      </c>
      <c r="M575">
        <f>IF(L575="","",VLOOKUP(L575,Продукция!B:L,11,0))</f>
        <v>0</v>
      </c>
      <c r="N575" s="11" t="s">
        <v>873</v>
      </c>
      <c r="P575" s="11" t="s">
        <v>340</v>
      </c>
      <c r="Q575" s="11" t="s">
        <v>854</v>
      </c>
      <c r="R575" s="153" t="s">
        <v>4890</v>
      </c>
      <c r="S575" s="11">
        <v>18</v>
      </c>
      <c r="T575" s="11" t="s">
        <v>4895</v>
      </c>
      <c r="V575" s="14">
        <v>45663</v>
      </c>
      <c r="Z575" s="11" t="s">
        <v>4823</v>
      </c>
      <c r="AA575" s="15">
        <v>0.53472222222222221</v>
      </c>
      <c r="AB575" t="str">
        <f>IF(L575="","",VLOOKUP(L575&amp;I575,Продукция!A:I,9,0))</f>
        <v>рекомендация производителя набора</v>
      </c>
      <c r="AC575" s="14">
        <v>45680</v>
      </c>
      <c r="AD575" s="11" t="s">
        <v>2673</v>
      </c>
      <c r="AE575" s="11" t="s">
        <v>4823</v>
      </c>
      <c r="AF575" t="str">
        <f>IF(AD575="","",VLOOKUP(AD575,'Сотрудники и ссылки'!A:B,2,0))</f>
        <v>Серолог</v>
      </c>
      <c r="AG575">
        <f>IF(AD575="","",VLOOKUP(AD575,'Сотрудники и ссылки'!A:C,3,0))</f>
        <v>20001771</v>
      </c>
      <c r="AH575" s="11" t="s">
        <v>2673</v>
      </c>
      <c r="AI575" t="str">
        <f>IF(AH575="","",VLOOKUP(AH575,'Сотрудники и ссылки'!A:B,2,0))</f>
        <v>Серолог</v>
      </c>
      <c r="AJ575">
        <f>IF(AH575="","",VLOOKUP(AH575,'Сотрудники и ссылки'!A:C,3,0))</f>
        <v>20001771</v>
      </c>
      <c r="AK575" s="14">
        <v>45680</v>
      </c>
      <c r="AL575" s="2">
        <f>IF(AK575="","",AK575+VLOOKUP(I575,'Вид исследования'!B:E,4,0))</f>
        <v>45681</v>
      </c>
      <c r="AM575" s="2">
        <f>IF(AK575="","",AK575+VLOOKUP(I575,'Вид исследования'!B:F,5,0))</f>
        <v>45681</v>
      </c>
      <c r="AN575" s="14">
        <v>45680</v>
      </c>
      <c r="AP575" s="11" t="s">
        <v>189</v>
      </c>
      <c r="AQ575" t="str">
        <f>IFERROR(IF(L575="","",VLOOKUP(L575&amp;I575,Продукция!A:K,11,0)),"обратитесь к админ справочника")</f>
        <v>согласно рекомендациям производителя теста</v>
      </c>
      <c r="AR575" s="11" t="s">
        <v>4823</v>
      </c>
      <c r="AS575" t="str">
        <f>IFERROR(IF(L575="","",VLOOKUP(L575&amp;I575,Продукция!A:J,10,0)),"обратитесь к админ справочника")</f>
        <v>инструкция тест- ситема Биочек СК -132</v>
      </c>
      <c r="AT575" s="11" t="s">
        <v>4823</v>
      </c>
      <c r="AU575" s="11" t="s">
        <v>4823</v>
      </c>
      <c r="AV575" s="11" t="s">
        <v>2673</v>
      </c>
      <c r="AW575" s="11" t="s">
        <v>4824</v>
      </c>
      <c r="AX575" s="11" t="s">
        <v>506</v>
      </c>
      <c r="AY575" s="11" t="s">
        <v>1124</v>
      </c>
      <c r="AZ575" s="11">
        <v>105</v>
      </c>
      <c r="BA575" s="11">
        <v>38</v>
      </c>
      <c r="BC575" s="11" t="s">
        <v>4896</v>
      </c>
    </row>
    <row r="576" spans="1:55" x14ac:dyDescent="0.25">
      <c r="A576" t="str">
        <f t="shared" si="12"/>
        <v>С/105FADV (BioChek) аденовирус уровень антител</v>
      </c>
      <c r="B576" t="str">
        <f>IF(E576="","",INDEX(Лаборатории!A:A,MATCH('Производственный контроль'!E576,Лаборатории!B:B,0)))</f>
        <v xml:space="preserve">КУРИНОЕ ЦАРСТВО АО </v>
      </c>
      <c r="C576" t="str">
        <f>IF(E576="","",VLOOKUP(E576,Лаборатории!B:D,3,0))</f>
        <v>U377_CHL</v>
      </c>
      <c r="D576" s="12">
        <v>45674</v>
      </c>
      <c r="E576" s="11" t="s">
        <v>793</v>
      </c>
      <c r="F576" s="11" t="s">
        <v>371</v>
      </c>
      <c r="G576" s="11" t="s">
        <v>506</v>
      </c>
      <c r="H576" s="11" t="s">
        <v>262</v>
      </c>
      <c r="I576" s="11" t="s">
        <v>3414</v>
      </c>
      <c r="J576" t="str">
        <f>IF(L576="","",VLOOKUP(L576,Продукция!B:D,3,0))</f>
        <v>Биологический_материал</v>
      </c>
      <c r="K576" t="str">
        <f>IF(L576="","",VLOOKUP(L576,Продукция!B:C,2,0))</f>
        <v>Сыворотка крови</v>
      </c>
      <c r="L576" s="151" t="s">
        <v>302</v>
      </c>
      <c r="M576">
        <f>IF(L576="","",VLOOKUP(L576,Продукция!B:L,11,0))</f>
        <v>0</v>
      </c>
      <c r="N576" s="11" t="s">
        <v>873</v>
      </c>
      <c r="P576" s="11" t="s">
        <v>340</v>
      </c>
      <c r="Q576" s="11" t="s">
        <v>854</v>
      </c>
      <c r="R576" s="153" t="s">
        <v>5001</v>
      </c>
      <c r="S576" s="11">
        <v>18</v>
      </c>
      <c r="T576" s="11" t="s">
        <v>5013</v>
      </c>
      <c r="V576" s="14">
        <v>45666</v>
      </c>
      <c r="Z576" s="11" t="s">
        <v>4823</v>
      </c>
      <c r="AA576" s="15">
        <v>0.53472222222222221</v>
      </c>
      <c r="AB576" t="str">
        <f>IF(L576="","",VLOOKUP(L576&amp;I576,Продукция!A:I,9,0))</f>
        <v>рекомендация производителя набора</v>
      </c>
      <c r="AC576" s="14">
        <v>45680</v>
      </c>
      <c r="AD576" s="11" t="s">
        <v>2673</v>
      </c>
      <c r="AE576" s="11" t="s">
        <v>4823</v>
      </c>
      <c r="AF576" t="str">
        <f>IF(AD576="","",VLOOKUP(AD576,'Сотрудники и ссылки'!A:B,2,0))</f>
        <v>Серолог</v>
      </c>
      <c r="AG576">
        <f>IF(AD576="","",VLOOKUP(AD576,'Сотрудники и ссылки'!A:C,3,0))</f>
        <v>20001771</v>
      </c>
      <c r="AH576" s="11" t="s">
        <v>2673</v>
      </c>
      <c r="AI576" t="str">
        <f>IF(AH576="","",VLOOKUP(AH576,'Сотрудники и ссылки'!A:B,2,0))</f>
        <v>Серолог</v>
      </c>
      <c r="AJ576">
        <f>IF(AH576="","",VLOOKUP(AH576,'Сотрудники и ссылки'!A:C,3,0))</f>
        <v>20001771</v>
      </c>
      <c r="AK576" s="14">
        <v>45680</v>
      </c>
      <c r="AL576" s="2">
        <f>IF(AK576="","",AK576+VLOOKUP(I576,'Вид исследования'!B:E,4,0))</f>
        <v>45681</v>
      </c>
      <c r="AM576" s="2">
        <f>IF(AK576="","",AK576+VLOOKUP(I576,'Вид исследования'!B:F,5,0))</f>
        <v>45681</v>
      </c>
      <c r="AN576" s="14">
        <v>45680</v>
      </c>
      <c r="AP576" s="11" t="s">
        <v>189</v>
      </c>
      <c r="AQ576" t="str">
        <f>IFERROR(IF(L576="","",VLOOKUP(L576&amp;I576,Продукция!A:K,11,0)),"обратитесь к админ справочника")</f>
        <v>согласно рекомендациям производителя теста</v>
      </c>
      <c r="AR576" s="11" t="s">
        <v>4823</v>
      </c>
      <c r="AS576" t="str">
        <f>IFERROR(IF(L576="","",VLOOKUP(L576&amp;I576,Продукция!A:J,10,0)),"обратитесь к админ справочника")</f>
        <v>инструкция тест- ситема Биочек СК -132</v>
      </c>
      <c r="AT576" s="11" t="s">
        <v>4823</v>
      </c>
      <c r="AU576" s="11" t="s">
        <v>4823</v>
      </c>
      <c r="AV576" s="11" t="s">
        <v>2673</v>
      </c>
      <c r="AW576" s="11" t="s">
        <v>4824</v>
      </c>
      <c r="AX576" s="11" t="s">
        <v>506</v>
      </c>
      <c r="AY576" s="11" t="s">
        <v>1131</v>
      </c>
      <c r="AZ576" s="11">
        <v>105</v>
      </c>
      <c r="BA576" s="11">
        <v>38</v>
      </c>
      <c r="BC576" s="11" t="s">
        <v>4992</v>
      </c>
    </row>
    <row r="577" spans="1:55" x14ac:dyDescent="0.25">
      <c r="A577" t="str">
        <f t="shared" si="12"/>
        <v>С/105FADV (BioChek) аденовирус уровень антител</v>
      </c>
      <c r="B577" t="str">
        <f>IF(E577="","",INDEX(Лаборатории!A:A,MATCH('Производственный контроль'!E577,Лаборатории!B:B,0)))</f>
        <v xml:space="preserve">КУРИНОЕ ЦАРСТВО АО </v>
      </c>
      <c r="C577" t="str">
        <f>IF(E577="","",VLOOKUP(E577,Лаборатории!B:D,3,0))</f>
        <v>U377_CHL</v>
      </c>
      <c r="D577" s="12">
        <v>45674</v>
      </c>
      <c r="E577" s="11" t="s">
        <v>793</v>
      </c>
      <c r="F577" s="11" t="s">
        <v>371</v>
      </c>
      <c r="G577" s="11" t="s">
        <v>506</v>
      </c>
      <c r="H577" s="11" t="s">
        <v>262</v>
      </c>
      <c r="I577" s="11" t="s">
        <v>3414</v>
      </c>
      <c r="J577" t="str">
        <f>IF(L577="","",VLOOKUP(L577,Продукция!B:D,3,0))</f>
        <v>Биологический_материал</v>
      </c>
      <c r="K577" t="str">
        <f>IF(L577="","",VLOOKUP(L577,Продукция!B:C,2,0))</f>
        <v>Сыворотка крови</v>
      </c>
      <c r="L577" s="151" t="s">
        <v>302</v>
      </c>
      <c r="M577">
        <f>IF(L577="","",VLOOKUP(L577,Продукция!B:L,11,0))</f>
        <v>0</v>
      </c>
      <c r="N577" s="11" t="s">
        <v>873</v>
      </c>
      <c r="P577" s="11" t="s">
        <v>340</v>
      </c>
      <c r="Q577" s="11" t="s">
        <v>854</v>
      </c>
      <c r="R577" s="153" t="s">
        <v>5009</v>
      </c>
      <c r="S577" s="11">
        <v>18</v>
      </c>
      <c r="T577" s="11" t="s">
        <v>5013</v>
      </c>
      <c r="V577" s="14">
        <v>45670</v>
      </c>
      <c r="Z577" s="11" t="s">
        <v>4823</v>
      </c>
      <c r="AA577" s="15">
        <v>0.53472222222222221</v>
      </c>
      <c r="AB577" t="str">
        <f>IF(L577="","",VLOOKUP(L577&amp;I577,Продукция!A:I,9,0))</f>
        <v>рекомендация производителя набора</v>
      </c>
      <c r="AC577" s="14">
        <v>45680</v>
      </c>
      <c r="AD577" s="11" t="s">
        <v>2673</v>
      </c>
      <c r="AE577" s="11" t="s">
        <v>4823</v>
      </c>
      <c r="AF577" t="str">
        <f>IF(AD577="","",VLOOKUP(AD577,'Сотрудники и ссылки'!A:B,2,0))</f>
        <v>Серолог</v>
      </c>
      <c r="AG577">
        <f>IF(AD577="","",VLOOKUP(AD577,'Сотрудники и ссылки'!A:C,3,0))</f>
        <v>20001771</v>
      </c>
      <c r="AH577" s="11" t="s">
        <v>2673</v>
      </c>
      <c r="AI577" t="str">
        <f>IF(AH577="","",VLOOKUP(AH577,'Сотрудники и ссылки'!A:B,2,0))</f>
        <v>Серолог</v>
      </c>
      <c r="AJ577">
        <f>IF(AH577="","",VLOOKUP(AH577,'Сотрудники и ссылки'!A:C,3,0))</f>
        <v>20001771</v>
      </c>
      <c r="AK577" s="14">
        <v>45680</v>
      </c>
      <c r="AL577" s="2">
        <f>IF(AK577="","",AK577+VLOOKUP(I577,'Вид исследования'!B:E,4,0))</f>
        <v>45681</v>
      </c>
      <c r="AM577" s="2">
        <f>IF(AK577="","",AK577+VLOOKUP(I577,'Вид исследования'!B:F,5,0))</f>
        <v>45681</v>
      </c>
      <c r="AN577" s="14">
        <v>45680</v>
      </c>
      <c r="AP577" s="11" t="s">
        <v>189</v>
      </c>
      <c r="AQ577" t="str">
        <f>IFERROR(IF(L577="","",VLOOKUP(L577&amp;I577,Продукция!A:K,11,0)),"обратитесь к админ справочника")</f>
        <v>согласно рекомендациям производителя теста</v>
      </c>
      <c r="AR577" s="11" t="s">
        <v>4823</v>
      </c>
      <c r="AS577" t="str">
        <f>IFERROR(IF(L577="","",VLOOKUP(L577&amp;I577,Продукция!A:J,10,0)),"обратитесь к админ справочника")</f>
        <v>инструкция тест- ситема Биочек СК -132</v>
      </c>
      <c r="AT577" s="11" t="s">
        <v>4823</v>
      </c>
      <c r="AU577" s="11" t="s">
        <v>4823</v>
      </c>
      <c r="AV577" s="11" t="s">
        <v>2673</v>
      </c>
      <c r="AW577" s="11" t="s">
        <v>4824</v>
      </c>
      <c r="AX577" s="11" t="s">
        <v>506</v>
      </c>
      <c r="AY577" s="11" t="s">
        <v>1111</v>
      </c>
      <c r="AZ577" s="11">
        <v>105</v>
      </c>
      <c r="BA577" s="11">
        <v>40</v>
      </c>
      <c r="BC577" s="11" t="s">
        <v>4992</v>
      </c>
    </row>
    <row r="578" spans="1:55" x14ac:dyDescent="0.25">
      <c r="A578" t="str">
        <f t="shared" si="12"/>
        <v>С/45MG (BioChek) микоплазма галлисептикум уровень антител</v>
      </c>
      <c r="B578" t="str">
        <f>IF(E578="","",INDEX(Лаборатории!A:A,MATCH('Производственный контроль'!E578,Лаборатории!B:B,0)))</f>
        <v xml:space="preserve">КУРИНОЕ ЦАРСТВО АО </v>
      </c>
      <c r="C578" t="str">
        <f>IF(E578="","",VLOOKUP(E578,Лаборатории!B:D,3,0))</f>
        <v>U377_CHL</v>
      </c>
      <c r="D578" s="12">
        <v>45666</v>
      </c>
      <c r="E578" s="11" t="s">
        <v>793</v>
      </c>
      <c r="F578" s="11" t="s">
        <v>371</v>
      </c>
      <c r="G578" s="11" t="s">
        <v>506</v>
      </c>
      <c r="H578" s="11" t="s">
        <v>262</v>
      </c>
      <c r="I578" s="11" t="s">
        <v>3422</v>
      </c>
      <c r="J578" t="str">
        <f>IF(L578="","",VLOOKUP(L578,Продукция!B:D,3,0))</f>
        <v>Биологический_материал</v>
      </c>
      <c r="K578" t="str">
        <f>IF(L578="","",VLOOKUP(L578,Продукция!B:C,2,0))</f>
        <v>Сыворотка крови</v>
      </c>
      <c r="L578" s="151" t="s">
        <v>302</v>
      </c>
      <c r="M578">
        <f>IF(L578="","",VLOOKUP(L578,Продукция!B:L,11,0))</f>
        <v>0</v>
      </c>
      <c r="N578" s="11" t="s">
        <v>873</v>
      </c>
      <c r="P578" s="11" t="s">
        <v>340</v>
      </c>
      <c r="Q578" s="11" t="s">
        <v>854</v>
      </c>
      <c r="R578" s="153" t="s">
        <v>4875</v>
      </c>
      <c r="S578" s="11">
        <v>19</v>
      </c>
      <c r="T578" s="11" t="s">
        <v>4895</v>
      </c>
      <c r="V578" s="14">
        <v>45658</v>
      </c>
      <c r="Z578" s="11" t="s">
        <v>4823</v>
      </c>
      <c r="AA578" s="15">
        <v>0.53472222222222221</v>
      </c>
      <c r="AB578" t="str">
        <f>IF(L578="","",VLOOKUP(L578&amp;I578,Продукция!A:I,9,0))</f>
        <v>рекомендация производителя набора</v>
      </c>
      <c r="AC578" s="14">
        <v>45680</v>
      </c>
      <c r="AD578" s="11" t="s">
        <v>2673</v>
      </c>
      <c r="AE578" s="11" t="s">
        <v>4823</v>
      </c>
      <c r="AF578" t="str">
        <f>IF(AD578="","",VLOOKUP(AD578,'Сотрудники и ссылки'!A:B,2,0))</f>
        <v>Серолог</v>
      </c>
      <c r="AG578">
        <f>IF(AD578="","",VLOOKUP(AD578,'Сотрудники и ссылки'!A:C,3,0))</f>
        <v>20001771</v>
      </c>
      <c r="AH578" s="11" t="s">
        <v>2673</v>
      </c>
      <c r="AI578" t="str">
        <f>IF(AH578="","",VLOOKUP(AH578,'Сотрудники и ссылки'!A:B,2,0))</f>
        <v>Серолог</v>
      </c>
      <c r="AJ578">
        <f>IF(AH578="","",VLOOKUP(AH578,'Сотрудники и ссылки'!A:C,3,0))</f>
        <v>20001771</v>
      </c>
      <c r="AK578" s="14">
        <v>45680</v>
      </c>
      <c r="AL578" s="2">
        <f>IF(AK578="","",AK578+VLOOKUP(I578,'Вид исследования'!B:E,4,0))</f>
        <v>45681</v>
      </c>
      <c r="AM578" s="2">
        <f>IF(AK578="","",AK578+VLOOKUP(I578,'Вид исследования'!B:F,5,0))</f>
        <v>45681</v>
      </c>
      <c r="AN578" s="14">
        <v>45680</v>
      </c>
      <c r="AP578" s="11" t="s">
        <v>189</v>
      </c>
      <c r="AQ578" t="str">
        <f>IFERROR(IF(L578="","",VLOOKUP(L578&amp;I578,Продукция!A:K,11,0)),"обратитесь к админ справочника")</f>
        <v>согласно рекомендациям производителя теста</v>
      </c>
      <c r="AR578" s="11" t="s">
        <v>4823</v>
      </c>
      <c r="AS578" t="str">
        <f>IFERROR(IF(L578="","",VLOOKUP(L578&amp;I578,Продукция!A:J,10,0)),"обратитесь к админ справочника")</f>
        <v>инструкция тест- ситема Биочек СК -114</v>
      </c>
      <c r="AT578" s="11" t="s">
        <v>4823</v>
      </c>
      <c r="AU578" s="11" t="s">
        <v>4823</v>
      </c>
      <c r="AV578" s="11" t="s">
        <v>2673</v>
      </c>
      <c r="AW578" s="11" t="s">
        <v>4824</v>
      </c>
      <c r="AX578" s="11" t="s">
        <v>506</v>
      </c>
      <c r="AY578" s="11" t="s">
        <v>1144</v>
      </c>
      <c r="AZ578" s="11">
        <v>105</v>
      </c>
      <c r="BA578" s="11">
        <v>38</v>
      </c>
      <c r="BC578" s="11" t="s">
        <v>4896</v>
      </c>
    </row>
    <row r="579" spans="1:55" x14ac:dyDescent="0.25">
      <c r="A579" t="str">
        <f t="shared" si="12"/>
        <v>С/45MG (BioChek) микоплазма галлисептикум уровень антител</v>
      </c>
      <c r="B579" t="str">
        <f>IF(E579="","",INDEX(Лаборатории!A:A,MATCH('Производственный контроль'!E579,Лаборатории!B:B,0)))</f>
        <v xml:space="preserve">КУРИНОЕ ЦАРСТВО АО </v>
      </c>
      <c r="C579" t="str">
        <f>IF(E579="","",VLOOKUP(E579,Лаборатории!B:D,3,0))</f>
        <v>U377_CHL</v>
      </c>
      <c r="D579" s="12">
        <v>45666</v>
      </c>
      <c r="E579" s="11" t="s">
        <v>793</v>
      </c>
      <c r="F579" s="11" t="s">
        <v>371</v>
      </c>
      <c r="G579" s="11" t="s">
        <v>506</v>
      </c>
      <c r="H579" s="11" t="s">
        <v>262</v>
      </c>
      <c r="I579" s="11" t="s">
        <v>3422</v>
      </c>
      <c r="J579" t="str">
        <f>IF(L579="","",VLOOKUP(L579,Продукция!B:D,3,0))</f>
        <v>Биологический_материал</v>
      </c>
      <c r="K579" t="str">
        <f>IF(L579="","",VLOOKUP(L579,Продукция!B:C,2,0))</f>
        <v>Сыворотка крови</v>
      </c>
      <c r="L579" s="151" t="s">
        <v>302</v>
      </c>
      <c r="M579">
        <f>IF(L579="","",VLOOKUP(L579,Продукция!B:L,11,0))</f>
        <v>0</v>
      </c>
      <c r="N579" s="11" t="s">
        <v>873</v>
      </c>
      <c r="P579" s="11" t="s">
        <v>340</v>
      </c>
      <c r="Q579" s="11" t="s">
        <v>854</v>
      </c>
      <c r="R579" s="153" t="s">
        <v>4885</v>
      </c>
      <c r="S579" s="11">
        <v>19</v>
      </c>
      <c r="T579" s="11" t="s">
        <v>4895</v>
      </c>
      <c r="V579" s="14">
        <v>45662</v>
      </c>
      <c r="Z579" s="11" t="s">
        <v>4823</v>
      </c>
      <c r="AA579" s="15">
        <v>0.53472222222222221</v>
      </c>
      <c r="AB579" t="str">
        <f>IF(L579="","",VLOOKUP(L579&amp;I579,Продукция!A:I,9,0))</f>
        <v>рекомендация производителя набора</v>
      </c>
      <c r="AC579" s="14">
        <v>45680</v>
      </c>
      <c r="AD579" s="11" t="s">
        <v>2673</v>
      </c>
      <c r="AE579" s="11" t="s">
        <v>4823</v>
      </c>
      <c r="AF579" t="str">
        <f>IF(AD579="","",VLOOKUP(AD579,'Сотрудники и ссылки'!A:B,2,0))</f>
        <v>Серолог</v>
      </c>
      <c r="AG579">
        <f>IF(AD579="","",VLOOKUP(AD579,'Сотрудники и ссылки'!A:C,3,0))</f>
        <v>20001771</v>
      </c>
      <c r="AH579" s="11" t="s">
        <v>2673</v>
      </c>
      <c r="AI579" t="str">
        <f>IF(AH579="","",VLOOKUP(AH579,'Сотрудники и ссылки'!A:B,2,0))</f>
        <v>Серолог</v>
      </c>
      <c r="AJ579">
        <f>IF(AH579="","",VLOOKUP(AH579,'Сотрудники и ссылки'!A:C,3,0))</f>
        <v>20001771</v>
      </c>
      <c r="AK579" s="14">
        <v>45680</v>
      </c>
      <c r="AL579" s="2">
        <f>IF(AK579="","",AK579+VLOOKUP(I579,'Вид исследования'!B:E,4,0))</f>
        <v>45681</v>
      </c>
      <c r="AM579" s="2">
        <f>IF(AK579="","",AK579+VLOOKUP(I579,'Вид исследования'!B:F,5,0))</f>
        <v>45681</v>
      </c>
      <c r="AN579" s="14">
        <v>45680</v>
      </c>
      <c r="AP579" s="11" t="s">
        <v>189</v>
      </c>
      <c r="AQ579" t="str">
        <f>IFERROR(IF(L579="","",VLOOKUP(L579&amp;I579,Продукция!A:K,11,0)),"обратитесь к админ справочника")</f>
        <v>согласно рекомендациям производителя теста</v>
      </c>
      <c r="AR579" s="11" t="s">
        <v>4823</v>
      </c>
      <c r="AS579" t="str">
        <f>IFERROR(IF(L579="","",VLOOKUP(L579&amp;I579,Продукция!A:J,10,0)),"обратитесь к админ справочника")</f>
        <v>инструкция тест- ситема Биочек СК -114</v>
      </c>
      <c r="AT579" s="11" t="s">
        <v>4823</v>
      </c>
      <c r="AU579" s="11" t="s">
        <v>4823</v>
      </c>
      <c r="AV579" s="11" t="s">
        <v>2673</v>
      </c>
      <c r="AW579" s="11" t="s">
        <v>4824</v>
      </c>
      <c r="AX579" s="11" t="s">
        <v>506</v>
      </c>
      <c r="AY579" s="11" t="s">
        <v>1139</v>
      </c>
      <c r="AZ579" s="11">
        <v>105</v>
      </c>
      <c r="BA579" s="11">
        <v>38</v>
      </c>
      <c r="BC579" s="11" t="s">
        <v>4896</v>
      </c>
    </row>
    <row r="580" spans="1:55" x14ac:dyDescent="0.25">
      <c r="A580" t="str">
        <f t="shared" si="12"/>
        <v>С/45MG (BioChek) микоплазма галлисептикум уровень антител</v>
      </c>
      <c r="B580" t="str">
        <f>IF(E580="","",INDEX(Лаборатории!A:A,MATCH('Производственный контроль'!E580,Лаборатории!B:B,0)))</f>
        <v xml:space="preserve">КУРИНОЕ ЦАРСТВО АО </v>
      </c>
      <c r="C580" t="str">
        <f>IF(E580="","",VLOOKUP(E580,Лаборатории!B:D,3,0))</f>
        <v>U377_CHL</v>
      </c>
      <c r="D580" s="12">
        <v>45666</v>
      </c>
      <c r="E580" s="11" t="s">
        <v>793</v>
      </c>
      <c r="F580" s="11" t="s">
        <v>371</v>
      </c>
      <c r="G580" s="11" t="s">
        <v>506</v>
      </c>
      <c r="H580" s="11" t="s">
        <v>262</v>
      </c>
      <c r="I580" s="11" t="s">
        <v>3422</v>
      </c>
      <c r="J580" t="str">
        <f>IF(L580="","",VLOOKUP(L580,Продукция!B:D,3,0))</f>
        <v>Биологический_материал</v>
      </c>
      <c r="K580" t="str">
        <f>IF(L580="","",VLOOKUP(L580,Продукция!B:C,2,0))</f>
        <v>Сыворотка крови</v>
      </c>
      <c r="L580" s="151" t="s">
        <v>302</v>
      </c>
      <c r="M580">
        <f>IF(L580="","",VLOOKUP(L580,Продукция!B:L,11,0))</f>
        <v>0</v>
      </c>
      <c r="N580" s="11" t="s">
        <v>873</v>
      </c>
      <c r="P580" s="11" t="s">
        <v>340</v>
      </c>
      <c r="Q580" s="11" t="s">
        <v>854</v>
      </c>
      <c r="R580" s="153" t="s">
        <v>4890</v>
      </c>
      <c r="S580" s="11">
        <v>18</v>
      </c>
      <c r="T580" s="11" t="s">
        <v>4895</v>
      </c>
      <c r="V580" s="14">
        <v>45663</v>
      </c>
      <c r="Z580" s="11" t="s">
        <v>4823</v>
      </c>
      <c r="AA580" s="15">
        <v>0.53472222222222221</v>
      </c>
      <c r="AB580" t="str">
        <f>IF(L580="","",VLOOKUP(L580&amp;I580,Продукция!A:I,9,0))</f>
        <v>рекомендация производителя набора</v>
      </c>
      <c r="AC580" s="14">
        <v>45680</v>
      </c>
      <c r="AD580" s="11" t="s">
        <v>2673</v>
      </c>
      <c r="AE580" s="11" t="s">
        <v>4823</v>
      </c>
      <c r="AF580" t="str">
        <f>IF(AD580="","",VLOOKUP(AD580,'Сотрудники и ссылки'!A:B,2,0))</f>
        <v>Серолог</v>
      </c>
      <c r="AG580">
        <f>IF(AD580="","",VLOOKUP(AD580,'Сотрудники и ссылки'!A:C,3,0))</f>
        <v>20001771</v>
      </c>
      <c r="AH580" s="11" t="s">
        <v>2673</v>
      </c>
      <c r="AI580" t="str">
        <f>IF(AH580="","",VLOOKUP(AH580,'Сотрудники и ссылки'!A:B,2,0))</f>
        <v>Серолог</v>
      </c>
      <c r="AJ580">
        <f>IF(AH580="","",VLOOKUP(AH580,'Сотрудники и ссылки'!A:C,3,0))</f>
        <v>20001771</v>
      </c>
      <c r="AK580" s="14">
        <v>45680</v>
      </c>
      <c r="AL580" s="2">
        <f>IF(AK580="","",AK580+VLOOKUP(I580,'Вид исследования'!B:E,4,0))</f>
        <v>45681</v>
      </c>
      <c r="AM580" s="2">
        <f>IF(AK580="","",AK580+VLOOKUP(I580,'Вид исследования'!B:F,5,0))</f>
        <v>45681</v>
      </c>
      <c r="AN580" s="14">
        <v>45680</v>
      </c>
      <c r="AP580" s="11" t="s">
        <v>189</v>
      </c>
      <c r="AQ580" t="str">
        <f>IFERROR(IF(L580="","",VLOOKUP(L580&amp;I580,Продукция!A:K,11,0)),"обратитесь к админ справочника")</f>
        <v>согласно рекомендациям производителя теста</v>
      </c>
      <c r="AR580" s="11" t="s">
        <v>4823</v>
      </c>
      <c r="AS580" t="str">
        <f>IFERROR(IF(L580="","",VLOOKUP(L580&amp;I580,Продукция!A:J,10,0)),"обратитесь к админ справочника")</f>
        <v>инструкция тест- ситема Биочек СК -114</v>
      </c>
      <c r="AT580" s="11" t="s">
        <v>4823</v>
      </c>
      <c r="AU580" s="11" t="s">
        <v>4823</v>
      </c>
      <c r="AV580" s="11" t="s">
        <v>2673</v>
      </c>
      <c r="AW580" s="11" t="s">
        <v>4824</v>
      </c>
      <c r="AX580" s="11" t="s">
        <v>506</v>
      </c>
      <c r="AY580" s="11" t="s">
        <v>1124</v>
      </c>
      <c r="AZ580" s="11">
        <v>105</v>
      </c>
      <c r="BA580" s="11">
        <v>38</v>
      </c>
      <c r="BC580" s="11" t="s">
        <v>4896</v>
      </c>
    </row>
    <row r="581" spans="1:55" x14ac:dyDescent="0.25">
      <c r="A581" t="str">
        <f t="shared" si="12"/>
        <v>С/105MG (BioChek) микоплазма галлисептикум уровень антител</v>
      </c>
      <c r="B581" t="str">
        <f>IF(E581="","",INDEX(Лаборатории!A:A,MATCH('Производственный контроль'!E581,Лаборатории!B:B,0)))</f>
        <v xml:space="preserve">КУРИНОЕ ЦАРСТВО АО </v>
      </c>
      <c r="C581" t="str">
        <f>IF(E581="","",VLOOKUP(E581,Лаборатории!B:D,3,0))</f>
        <v>U377_CHL</v>
      </c>
      <c r="D581" s="12">
        <v>45674</v>
      </c>
      <c r="E581" s="11" t="s">
        <v>793</v>
      </c>
      <c r="F581" s="11" t="s">
        <v>371</v>
      </c>
      <c r="G581" s="11" t="s">
        <v>506</v>
      </c>
      <c r="H581" s="11" t="s">
        <v>262</v>
      </c>
      <c r="I581" s="11" t="s">
        <v>3422</v>
      </c>
      <c r="J581" t="str">
        <f>IF(L581="","",VLOOKUP(L581,Продукция!B:D,3,0))</f>
        <v>Биологический_материал</v>
      </c>
      <c r="K581" t="str">
        <f>IF(L581="","",VLOOKUP(L581,Продукция!B:C,2,0))</f>
        <v>Сыворотка крови</v>
      </c>
      <c r="L581" s="151" t="s">
        <v>302</v>
      </c>
      <c r="M581">
        <f>IF(L581="","",VLOOKUP(L581,Продукция!B:L,11,0))</f>
        <v>0</v>
      </c>
      <c r="N581" s="11" t="s">
        <v>873</v>
      </c>
      <c r="P581" s="11" t="s">
        <v>340</v>
      </c>
      <c r="Q581" s="11" t="s">
        <v>854</v>
      </c>
      <c r="R581" s="153" t="s">
        <v>5001</v>
      </c>
      <c r="S581" s="11">
        <v>18</v>
      </c>
      <c r="T581" s="11" t="s">
        <v>5013</v>
      </c>
      <c r="V581" s="14">
        <v>45666</v>
      </c>
      <c r="Z581" s="11" t="s">
        <v>4823</v>
      </c>
      <c r="AA581" s="15">
        <v>0.53472222222222221</v>
      </c>
      <c r="AB581" t="str">
        <f>IF(L581="","",VLOOKUP(L581&amp;I581,Продукция!A:I,9,0))</f>
        <v>рекомендация производителя набора</v>
      </c>
      <c r="AC581" s="14">
        <v>45680</v>
      </c>
      <c r="AD581" s="11" t="s">
        <v>2673</v>
      </c>
      <c r="AE581" s="11" t="s">
        <v>4823</v>
      </c>
      <c r="AF581" t="str">
        <f>IF(AD581="","",VLOOKUP(AD581,'Сотрудники и ссылки'!A:B,2,0))</f>
        <v>Серолог</v>
      </c>
      <c r="AG581">
        <f>IF(AD581="","",VLOOKUP(AD581,'Сотрудники и ссылки'!A:C,3,0))</f>
        <v>20001771</v>
      </c>
      <c r="AH581" s="11" t="s">
        <v>2673</v>
      </c>
      <c r="AI581" t="str">
        <f>IF(AH581="","",VLOOKUP(AH581,'Сотрудники и ссылки'!A:B,2,0))</f>
        <v>Серолог</v>
      </c>
      <c r="AJ581">
        <f>IF(AH581="","",VLOOKUP(AH581,'Сотрудники и ссылки'!A:C,3,0))</f>
        <v>20001771</v>
      </c>
      <c r="AK581" s="14">
        <v>45680</v>
      </c>
      <c r="AL581" s="2">
        <f>IF(AK581="","",AK581+VLOOKUP(I581,'Вид исследования'!B:E,4,0))</f>
        <v>45681</v>
      </c>
      <c r="AM581" s="2">
        <f>IF(AK581="","",AK581+VLOOKUP(I581,'Вид исследования'!B:F,5,0))</f>
        <v>45681</v>
      </c>
      <c r="AN581" s="14">
        <v>45680</v>
      </c>
      <c r="AP581" s="11" t="s">
        <v>189</v>
      </c>
      <c r="AQ581" t="str">
        <f>IFERROR(IF(L581="","",VLOOKUP(L581&amp;I581,Продукция!A:K,11,0)),"обратитесь к админ справочника")</f>
        <v>согласно рекомендациям производителя теста</v>
      </c>
      <c r="AR581" s="11" t="s">
        <v>4823</v>
      </c>
      <c r="AS581" t="str">
        <f>IFERROR(IF(L581="","",VLOOKUP(L581&amp;I581,Продукция!A:J,10,0)),"обратитесь к админ справочника")</f>
        <v>инструкция тест- ситема Биочек СК -114</v>
      </c>
      <c r="AT581" s="11" t="s">
        <v>4823</v>
      </c>
      <c r="AU581" s="11" t="s">
        <v>4823</v>
      </c>
      <c r="AV581" s="11" t="s">
        <v>2673</v>
      </c>
      <c r="AW581" s="11" t="s">
        <v>4824</v>
      </c>
      <c r="AX581" s="11" t="s">
        <v>506</v>
      </c>
      <c r="AY581" s="11" t="s">
        <v>1131</v>
      </c>
      <c r="AZ581" s="11">
        <v>105</v>
      </c>
      <c r="BA581" s="11">
        <v>38</v>
      </c>
      <c r="BC581" s="11" t="s">
        <v>4992</v>
      </c>
    </row>
    <row r="582" spans="1:55" x14ac:dyDescent="0.25">
      <c r="A582" t="str">
        <f t="shared" si="12"/>
        <v>С/105MG (BioChek) микоплазма галлисептикум уровень антител</v>
      </c>
      <c r="B582" t="str">
        <f>IF(E582="","",INDEX(Лаборатории!A:A,MATCH('Производственный контроль'!E582,Лаборатории!B:B,0)))</f>
        <v xml:space="preserve">КУРИНОЕ ЦАРСТВО АО </v>
      </c>
      <c r="C582" t="str">
        <f>IF(E582="","",VLOOKUP(E582,Лаборатории!B:D,3,0))</f>
        <v>U377_CHL</v>
      </c>
      <c r="D582" s="12">
        <v>45674</v>
      </c>
      <c r="E582" s="11" t="s">
        <v>793</v>
      </c>
      <c r="F582" s="11" t="s">
        <v>371</v>
      </c>
      <c r="G582" s="11" t="s">
        <v>506</v>
      </c>
      <c r="H582" s="11" t="s">
        <v>262</v>
      </c>
      <c r="I582" s="11" t="s">
        <v>3422</v>
      </c>
      <c r="J582" t="str">
        <f>IF(L582="","",VLOOKUP(L582,Продукция!B:D,3,0))</f>
        <v>Биологический_материал</v>
      </c>
      <c r="K582" t="str">
        <f>IF(L582="","",VLOOKUP(L582,Продукция!B:C,2,0))</f>
        <v>Сыворотка крови</v>
      </c>
      <c r="L582" s="151" t="s">
        <v>302</v>
      </c>
      <c r="M582">
        <f>IF(L582="","",VLOOKUP(L582,Продукция!B:L,11,0))</f>
        <v>0</v>
      </c>
      <c r="N582" s="11" t="s">
        <v>873</v>
      </c>
      <c r="P582" s="11" t="s">
        <v>340</v>
      </c>
      <c r="Q582" s="11" t="s">
        <v>854</v>
      </c>
      <c r="R582" s="153" t="s">
        <v>5009</v>
      </c>
      <c r="S582" s="11">
        <v>18</v>
      </c>
      <c r="T582" s="11" t="s">
        <v>5013</v>
      </c>
      <c r="V582" s="14">
        <v>45670</v>
      </c>
      <c r="Z582" s="11" t="s">
        <v>4823</v>
      </c>
      <c r="AA582" s="15">
        <v>0.53472222222222221</v>
      </c>
      <c r="AB582" t="str">
        <f>IF(L582="","",VLOOKUP(L582&amp;I582,Продукция!A:I,9,0))</f>
        <v>рекомендация производителя набора</v>
      </c>
      <c r="AC582" s="14">
        <v>45680</v>
      </c>
      <c r="AD582" s="11" t="s">
        <v>2673</v>
      </c>
      <c r="AE582" s="11" t="s">
        <v>4823</v>
      </c>
      <c r="AF582" t="str">
        <f>IF(AD582="","",VLOOKUP(AD582,'Сотрудники и ссылки'!A:B,2,0))</f>
        <v>Серолог</v>
      </c>
      <c r="AG582">
        <f>IF(AD582="","",VLOOKUP(AD582,'Сотрудники и ссылки'!A:C,3,0))</f>
        <v>20001771</v>
      </c>
      <c r="AH582" s="11" t="s">
        <v>2673</v>
      </c>
      <c r="AI582" t="str">
        <f>IF(AH582="","",VLOOKUP(AH582,'Сотрудники и ссылки'!A:B,2,0))</f>
        <v>Серолог</v>
      </c>
      <c r="AJ582">
        <f>IF(AH582="","",VLOOKUP(AH582,'Сотрудники и ссылки'!A:C,3,0))</f>
        <v>20001771</v>
      </c>
      <c r="AK582" s="14">
        <v>45680</v>
      </c>
      <c r="AL582" s="2">
        <f>IF(AK582="","",AK582+VLOOKUP(I582,'Вид исследования'!B:E,4,0))</f>
        <v>45681</v>
      </c>
      <c r="AM582" s="2">
        <f>IF(AK582="","",AK582+VLOOKUP(I582,'Вид исследования'!B:F,5,0))</f>
        <v>45681</v>
      </c>
      <c r="AN582" s="14">
        <v>45680</v>
      </c>
      <c r="AP582" s="11" t="s">
        <v>189</v>
      </c>
      <c r="AQ582" t="str">
        <f>IFERROR(IF(L582="","",VLOOKUP(L582&amp;I582,Продукция!A:K,11,0)),"обратитесь к админ справочника")</f>
        <v>согласно рекомендациям производителя теста</v>
      </c>
      <c r="AR582" s="11" t="s">
        <v>4823</v>
      </c>
      <c r="AS582" t="str">
        <f>IFERROR(IF(L582="","",VLOOKUP(L582&amp;I582,Продукция!A:J,10,0)),"обратитесь к админ справочника")</f>
        <v>инструкция тест- ситема Биочек СК -114</v>
      </c>
      <c r="AT582" s="11" t="s">
        <v>4823</v>
      </c>
      <c r="AU582" s="11" t="s">
        <v>4823</v>
      </c>
      <c r="AV582" s="11" t="s">
        <v>2673</v>
      </c>
      <c r="AW582" s="11" t="s">
        <v>4824</v>
      </c>
      <c r="AX582" s="11" t="s">
        <v>506</v>
      </c>
      <c r="AY582" s="11" t="s">
        <v>1111</v>
      </c>
      <c r="AZ582" s="11">
        <v>105</v>
      </c>
      <c r="BA582" s="11">
        <v>40</v>
      </c>
      <c r="BC582" s="11" t="s">
        <v>4992</v>
      </c>
    </row>
    <row r="583" spans="1:55" x14ac:dyDescent="0.25">
      <c r="A583" t="str">
        <f t="shared" si="12"/>
        <v>С/45MS (BioChek) микоплазма синовия уровень антител</v>
      </c>
      <c r="B583" t="str">
        <f>IF(E583="","",INDEX(Лаборатории!A:A,MATCH('Производственный контроль'!E583,Лаборатории!B:B,0)))</f>
        <v xml:space="preserve">КУРИНОЕ ЦАРСТВО АО </v>
      </c>
      <c r="C583" t="str">
        <f>IF(E583="","",VLOOKUP(E583,Лаборатории!B:D,3,0))</f>
        <v>U377_CHL</v>
      </c>
      <c r="D583" s="12">
        <v>45666</v>
      </c>
      <c r="E583" s="11" t="s">
        <v>793</v>
      </c>
      <c r="F583" s="11" t="s">
        <v>371</v>
      </c>
      <c r="G583" s="11" t="s">
        <v>506</v>
      </c>
      <c r="H583" s="11" t="s">
        <v>262</v>
      </c>
      <c r="I583" s="11" t="s">
        <v>3423</v>
      </c>
      <c r="J583" t="str">
        <f>IF(L583="","",VLOOKUP(L583,Продукция!B:D,3,0))</f>
        <v>Биологический_материал</v>
      </c>
      <c r="K583" t="str">
        <f>IF(L583="","",VLOOKUP(L583,Продукция!B:C,2,0))</f>
        <v>Сыворотка крови</v>
      </c>
      <c r="L583" s="151" t="s">
        <v>302</v>
      </c>
      <c r="M583">
        <f>IF(L583="","",VLOOKUP(L583,Продукция!B:L,11,0))</f>
        <v>0</v>
      </c>
      <c r="N583" s="11" t="s">
        <v>873</v>
      </c>
      <c r="P583" s="11" t="s">
        <v>340</v>
      </c>
      <c r="Q583" s="11" t="s">
        <v>854</v>
      </c>
      <c r="R583" s="153" t="s">
        <v>4875</v>
      </c>
      <c r="S583" s="11">
        <v>19</v>
      </c>
      <c r="T583" s="11" t="s">
        <v>4895</v>
      </c>
      <c r="V583" s="14">
        <v>45658</v>
      </c>
      <c r="Z583" s="11" t="s">
        <v>4823</v>
      </c>
      <c r="AA583" s="15">
        <v>0.53472222222222221</v>
      </c>
      <c r="AB583" t="str">
        <f>IF(L583="","",VLOOKUP(L583&amp;I583,Продукция!A:I,9,0))</f>
        <v>рекомендация производителя набора</v>
      </c>
      <c r="AC583" s="14">
        <v>45680</v>
      </c>
      <c r="AD583" s="11" t="s">
        <v>2676</v>
      </c>
      <c r="AE583" s="11" t="s">
        <v>4823</v>
      </c>
      <c r="AF583" t="str">
        <f>IF(AD583="","",VLOOKUP(AD583,'Сотрудники и ссылки'!A:B,2,0))</f>
        <v>Серолог</v>
      </c>
      <c r="AG583">
        <f>IF(AD583="","",VLOOKUP(AD583,'Сотрудники и ссылки'!A:C,3,0))</f>
        <v>20007746</v>
      </c>
      <c r="AH583" s="11" t="s">
        <v>2676</v>
      </c>
      <c r="AI583" t="str">
        <f>IF(AH583="","",VLOOKUP(AH583,'Сотрудники и ссылки'!A:B,2,0))</f>
        <v>Серолог</v>
      </c>
      <c r="AJ583">
        <f>IF(AH583="","",VLOOKUP(AH583,'Сотрудники и ссылки'!A:C,3,0))</f>
        <v>20007746</v>
      </c>
      <c r="AK583" s="14">
        <v>45680</v>
      </c>
      <c r="AL583" s="2">
        <f>IF(AK583="","",AK583+VLOOKUP(I583,'Вид исследования'!B:E,4,0))</f>
        <v>45681</v>
      </c>
      <c r="AM583" s="2">
        <f>IF(AK583="","",AK583+VLOOKUP(I583,'Вид исследования'!B:F,5,0))</f>
        <v>45681</v>
      </c>
      <c r="AN583" s="14">
        <v>45680</v>
      </c>
      <c r="AP583" s="11" t="s">
        <v>189</v>
      </c>
      <c r="AQ583" t="str">
        <f>IFERROR(IF(L583="","",VLOOKUP(L583&amp;I583,Продукция!A:K,11,0)),"обратитесь к админ справочника")</f>
        <v>согласно рекомендациям производителя теста</v>
      </c>
      <c r="AR583" s="11" t="s">
        <v>4823</v>
      </c>
      <c r="AS583" t="str">
        <f>IFERROR(IF(L583="","",VLOOKUP(L583&amp;I583,Продукция!A:J,10,0)),"обратитесь к админ справочника")</f>
        <v>инструкция тест- ситема Биочек СК -115</v>
      </c>
      <c r="AT583" s="11" t="s">
        <v>4823</v>
      </c>
      <c r="AU583" s="11" t="s">
        <v>4823</v>
      </c>
      <c r="AV583" s="11" t="s">
        <v>2676</v>
      </c>
      <c r="AW583" s="11" t="s">
        <v>4824</v>
      </c>
      <c r="AX583" s="11" t="s">
        <v>506</v>
      </c>
      <c r="AY583" s="11" t="s">
        <v>1144</v>
      </c>
      <c r="AZ583" s="11">
        <v>105</v>
      </c>
      <c r="BA583" s="11">
        <v>38</v>
      </c>
      <c r="BC583" s="11" t="s">
        <v>4896</v>
      </c>
    </row>
    <row r="584" spans="1:55" x14ac:dyDescent="0.25">
      <c r="A584" t="str">
        <f t="shared" si="12"/>
        <v>С/45MS (BioChek) микоплазма синовия уровень антител</v>
      </c>
      <c r="B584" t="str">
        <f>IF(E584="","",INDEX(Лаборатории!A:A,MATCH('Производственный контроль'!E584,Лаборатории!B:B,0)))</f>
        <v xml:space="preserve">КУРИНОЕ ЦАРСТВО АО </v>
      </c>
      <c r="C584" t="str">
        <f>IF(E584="","",VLOOKUP(E584,Лаборатории!B:D,3,0))</f>
        <v>U377_CHL</v>
      </c>
      <c r="D584" s="12">
        <v>45666</v>
      </c>
      <c r="E584" s="11" t="s">
        <v>793</v>
      </c>
      <c r="F584" s="11" t="s">
        <v>371</v>
      </c>
      <c r="G584" s="11" t="s">
        <v>506</v>
      </c>
      <c r="H584" s="11" t="s">
        <v>262</v>
      </c>
      <c r="I584" s="11" t="s">
        <v>3423</v>
      </c>
      <c r="J584" t="str">
        <f>IF(L584="","",VLOOKUP(L584,Продукция!B:D,3,0))</f>
        <v>Биологический_материал</v>
      </c>
      <c r="K584" t="str">
        <f>IF(L584="","",VLOOKUP(L584,Продукция!B:C,2,0))</f>
        <v>Сыворотка крови</v>
      </c>
      <c r="L584" s="151" t="s">
        <v>302</v>
      </c>
      <c r="M584">
        <f>IF(L584="","",VLOOKUP(L584,Продукция!B:L,11,0))</f>
        <v>0</v>
      </c>
      <c r="N584" s="11" t="s">
        <v>873</v>
      </c>
      <c r="P584" s="11" t="s">
        <v>340</v>
      </c>
      <c r="Q584" s="11" t="s">
        <v>854</v>
      </c>
      <c r="R584" s="153" t="s">
        <v>4885</v>
      </c>
      <c r="S584" s="11">
        <v>19</v>
      </c>
      <c r="T584" s="11" t="s">
        <v>4895</v>
      </c>
      <c r="V584" s="14">
        <v>45662</v>
      </c>
      <c r="Z584" s="11" t="s">
        <v>4823</v>
      </c>
      <c r="AA584" s="15">
        <v>0.53472222222222221</v>
      </c>
      <c r="AB584" t="str">
        <f>IF(L584="","",VLOOKUP(L584&amp;I584,Продукция!A:I,9,0))</f>
        <v>рекомендация производителя набора</v>
      </c>
      <c r="AC584" s="14">
        <v>45680</v>
      </c>
      <c r="AD584" s="11" t="s">
        <v>2676</v>
      </c>
      <c r="AE584" s="11" t="s">
        <v>4823</v>
      </c>
      <c r="AF584" t="str">
        <f>IF(AD584="","",VLOOKUP(AD584,'Сотрудники и ссылки'!A:B,2,0))</f>
        <v>Серолог</v>
      </c>
      <c r="AG584">
        <f>IF(AD584="","",VLOOKUP(AD584,'Сотрудники и ссылки'!A:C,3,0))</f>
        <v>20007746</v>
      </c>
      <c r="AH584" s="11" t="s">
        <v>2676</v>
      </c>
      <c r="AI584" t="str">
        <f>IF(AH584="","",VLOOKUP(AH584,'Сотрудники и ссылки'!A:B,2,0))</f>
        <v>Серолог</v>
      </c>
      <c r="AJ584">
        <f>IF(AH584="","",VLOOKUP(AH584,'Сотрудники и ссылки'!A:C,3,0))</f>
        <v>20007746</v>
      </c>
      <c r="AK584" s="14">
        <v>45680</v>
      </c>
      <c r="AL584" s="2">
        <f>IF(AK584="","",AK584+VLOOKUP(I584,'Вид исследования'!B:E,4,0))</f>
        <v>45681</v>
      </c>
      <c r="AM584" s="2">
        <f>IF(AK584="","",AK584+VLOOKUP(I584,'Вид исследования'!B:F,5,0))</f>
        <v>45681</v>
      </c>
      <c r="AN584" s="14">
        <v>45680</v>
      </c>
      <c r="AP584" s="11" t="s">
        <v>189</v>
      </c>
      <c r="AQ584" t="str">
        <f>IFERROR(IF(L584="","",VLOOKUP(L584&amp;I584,Продукция!A:K,11,0)),"обратитесь к админ справочника")</f>
        <v>согласно рекомендациям производителя теста</v>
      </c>
      <c r="AR584" s="11" t="s">
        <v>4823</v>
      </c>
      <c r="AS584" t="str">
        <f>IFERROR(IF(L584="","",VLOOKUP(L584&amp;I584,Продукция!A:J,10,0)),"обратитесь к админ справочника")</f>
        <v>инструкция тест- ситема Биочек СК -115</v>
      </c>
      <c r="AT584" s="11" t="s">
        <v>4823</v>
      </c>
      <c r="AU584" s="11" t="s">
        <v>4823</v>
      </c>
      <c r="AV584" s="11" t="s">
        <v>2676</v>
      </c>
      <c r="AW584" s="11" t="s">
        <v>4824</v>
      </c>
      <c r="AX584" s="11" t="s">
        <v>506</v>
      </c>
      <c r="AY584" s="11" t="s">
        <v>1139</v>
      </c>
      <c r="AZ584" s="11">
        <v>105</v>
      </c>
      <c r="BA584" s="11">
        <v>38</v>
      </c>
      <c r="BC584" s="11" t="s">
        <v>4896</v>
      </c>
    </row>
    <row r="585" spans="1:55" x14ac:dyDescent="0.25">
      <c r="A585" t="str">
        <f t="shared" si="12"/>
        <v>С/45MS (BioChek) микоплазма синовия уровень антител</v>
      </c>
      <c r="B585" t="str">
        <f>IF(E585="","",INDEX(Лаборатории!A:A,MATCH('Производственный контроль'!E585,Лаборатории!B:B,0)))</f>
        <v xml:space="preserve">КУРИНОЕ ЦАРСТВО АО </v>
      </c>
      <c r="C585" t="str">
        <f>IF(E585="","",VLOOKUP(E585,Лаборатории!B:D,3,0))</f>
        <v>U377_CHL</v>
      </c>
      <c r="D585" s="12">
        <v>45666</v>
      </c>
      <c r="E585" s="11" t="s">
        <v>793</v>
      </c>
      <c r="F585" s="11" t="s">
        <v>371</v>
      </c>
      <c r="G585" s="11" t="s">
        <v>506</v>
      </c>
      <c r="H585" s="11" t="s">
        <v>262</v>
      </c>
      <c r="I585" s="11" t="s">
        <v>3423</v>
      </c>
      <c r="J585" t="str">
        <f>IF(L585="","",VLOOKUP(L585,Продукция!B:D,3,0))</f>
        <v>Биологический_материал</v>
      </c>
      <c r="K585" t="str">
        <f>IF(L585="","",VLOOKUP(L585,Продукция!B:C,2,0))</f>
        <v>Сыворотка крови</v>
      </c>
      <c r="L585" s="151" t="s">
        <v>302</v>
      </c>
      <c r="M585">
        <f>IF(L585="","",VLOOKUP(L585,Продукция!B:L,11,0))</f>
        <v>0</v>
      </c>
      <c r="N585" s="11" t="s">
        <v>873</v>
      </c>
      <c r="P585" s="11" t="s">
        <v>340</v>
      </c>
      <c r="Q585" s="11" t="s">
        <v>854</v>
      </c>
      <c r="R585" s="153" t="s">
        <v>4890</v>
      </c>
      <c r="S585" s="11">
        <v>18</v>
      </c>
      <c r="T585" s="11" t="s">
        <v>4895</v>
      </c>
      <c r="V585" s="14">
        <v>45663</v>
      </c>
      <c r="Z585" s="11" t="s">
        <v>4823</v>
      </c>
      <c r="AA585" s="15">
        <v>0.53472222222222221</v>
      </c>
      <c r="AB585" t="str">
        <f>IF(L585="","",VLOOKUP(L585&amp;I585,Продукция!A:I,9,0))</f>
        <v>рекомендация производителя набора</v>
      </c>
      <c r="AC585" s="14">
        <v>45680</v>
      </c>
      <c r="AD585" s="11" t="s">
        <v>2676</v>
      </c>
      <c r="AE585" s="11" t="s">
        <v>4823</v>
      </c>
      <c r="AF585" t="str">
        <f>IF(AD585="","",VLOOKUP(AD585,'Сотрудники и ссылки'!A:B,2,0))</f>
        <v>Серолог</v>
      </c>
      <c r="AG585">
        <f>IF(AD585="","",VLOOKUP(AD585,'Сотрудники и ссылки'!A:C,3,0))</f>
        <v>20007746</v>
      </c>
      <c r="AH585" s="11" t="s">
        <v>2676</v>
      </c>
      <c r="AI585" t="str">
        <f>IF(AH585="","",VLOOKUP(AH585,'Сотрудники и ссылки'!A:B,2,0))</f>
        <v>Серолог</v>
      </c>
      <c r="AJ585">
        <f>IF(AH585="","",VLOOKUP(AH585,'Сотрудники и ссылки'!A:C,3,0))</f>
        <v>20007746</v>
      </c>
      <c r="AK585" s="14">
        <v>45680</v>
      </c>
      <c r="AL585" s="2">
        <f>IF(AK585="","",AK585+VLOOKUP(I585,'Вид исследования'!B:E,4,0))</f>
        <v>45681</v>
      </c>
      <c r="AM585" s="2">
        <f>IF(AK585="","",AK585+VLOOKUP(I585,'Вид исследования'!B:F,5,0))</f>
        <v>45681</v>
      </c>
      <c r="AN585" s="14">
        <v>45680</v>
      </c>
      <c r="AP585" s="11" t="s">
        <v>189</v>
      </c>
      <c r="AQ585" t="str">
        <f>IFERROR(IF(L585="","",VLOOKUP(L585&amp;I585,Продукция!A:K,11,0)),"обратитесь к админ справочника")</f>
        <v>согласно рекомендациям производителя теста</v>
      </c>
      <c r="AR585" s="11" t="s">
        <v>4823</v>
      </c>
      <c r="AS585" t="str">
        <f>IFERROR(IF(L585="","",VLOOKUP(L585&amp;I585,Продукция!A:J,10,0)),"обратитесь к админ справочника")</f>
        <v>инструкция тест- ситема Биочек СК -115</v>
      </c>
      <c r="AT585" s="11" t="s">
        <v>4823</v>
      </c>
      <c r="AU585" s="11" t="s">
        <v>4823</v>
      </c>
      <c r="AV585" s="11" t="s">
        <v>2676</v>
      </c>
      <c r="AW585" s="11" t="s">
        <v>4824</v>
      </c>
      <c r="AX585" s="11" t="s">
        <v>506</v>
      </c>
      <c r="AY585" s="11" t="s">
        <v>1124</v>
      </c>
      <c r="AZ585" s="11">
        <v>105</v>
      </c>
      <c r="BA585" s="11">
        <v>38</v>
      </c>
      <c r="BC585" s="11" t="s">
        <v>4896</v>
      </c>
    </row>
    <row r="586" spans="1:55" x14ac:dyDescent="0.25">
      <c r="A586" t="str">
        <f t="shared" si="12"/>
        <v>С/105MS (BioChek) микоплазма синовия уровень антител</v>
      </c>
      <c r="B586" t="str">
        <f>IF(E586="","",INDEX(Лаборатории!A:A,MATCH('Производственный контроль'!E586,Лаборатории!B:B,0)))</f>
        <v xml:space="preserve">КУРИНОЕ ЦАРСТВО АО </v>
      </c>
      <c r="C586" t="str">
        <f>IF(E586="","",VLOOKUP(E586,Лаборатории!B:D,3,0))</f>
        <v>U377_CHL</v>
      </c>
      <c r="D586" s="12">
        <v>45674</v>
      </c>
      <c r="E586" s="11" t="s">
        <v>793</v>
      </c>
      <c r="F586" s="11" t="s">
        <v>371</v>
      </c>
      <c r="G586" s="11" t="s">
        <v>506</v>
      </c>
      <c r="H586" s="11" t="s">
        <v>262</v>
      </c>
      <c r="I586" s="11" t="s">
        <v>3423</v>
      </c>
      <c r="J586" t="str">
        <f>IF(L586="","",VLOOKUP(L586,Продукция!B:D,3,0))</f>
        <v>Биологический_материал</v>
      </c>
      <c r="K586" t="str">
        <f>IF(L586="","",VLOOKUP(L586,Продукция!B:C,2,0))</f>
        <v>Сыворотка крови</v>
      </c>
      <c r="L586" s="151" t="s">
        <v>302</v>
      </c>
      <c r="M586">
        <f>IF(L586="","",VLOOKUP(L586,Продукция!B:L,11,0))</f>
        <v>0</v>
      </c>
      <c r="N586" s="11" t="s">
        <v>873</v>
      </c>
      <c r="P586" s="11" t="s">
        <v>340</v>
      </c>
      <c r="Q586" s="11" t="s">
        <v>854</v>
      </c>
      <c r="R586" s="153" t="s">
        <v>5001</v>
      </c>
      <c r="S586" s="11">
        <v>18</v>
      </c>
      <c r="T586" s="11" t="s">
        <v>5013</v>
      </c>
      <c r="V586" s="14">
        <v>45666</v>
      </c>
      <c r="Z586" s="11" t="s">
        <v>4823</v>
      </c>
      <c r="AA586" s="15">
        <v>0.53472222222222221</v>
      </c>
      <c r="AB586" t="str">
        <f>IF(L586="","",VLOOKUP(L586&amp;I586,Продукция!A:I,9,0))</f>
        <v>рекомендация производителя набора</v>
      </c>
      <c r="AC586" s="14">
        <v>45680</v>
      </c>
      <c r="AD586" s="11" t="s">
        <v>2676</v>
      </c>
      <c r="AE586" s="11" t="s">
        <v>4823</v>
      </c>
      <c r="AF586" t="str">
        <f>IF(AD586="","",VLOOKUP(AD586,'Сотрудники и ссылки'!A:B,2,0))</f>
        <v>Серолог</v>
      </c>
      <c r="AG586">
        <f>IF(AD586="","",VLOOKUP(AD586,'Сотрудники и ссылки'!A:C,3,0))</f>
        <v>20007746</v>
      </c>
      <c r="AH586" s="11" t="s">
        <v>2676</v>
      </c>
      <c r="AI586" t="str">
        <f>IF(AH586="","",VLOOKUP(AH586,'Сотрудники и ссылки'!A:B,2,0))</f>
        <v>Серолог</v>
      </c>
      <c r="AJ586">
        <f>IF(AH586="","",VLOOKUP(AH586,'Сотрудники и ссылки'!A:C,3,0))</f>
        <v>20007746</v>
      </c>
      <c r="AK586" s="14">
        <v>45680</v>
      </c>
      <c r="AL586" s="2">
        <f>IF(AK586="","",AK586+VLOOKUP(I586,'Вид исследования'!B:E,4,0))</f>
        <v>45681</v>
      </c>
      <c r="AM586" s="2">
        <f>IF(AK586="","",AK586+VLOOKUP(I586,'Вид исследования'!B:F,5,0))</f>
        <v>45681</v>
      </c>
      <c r="AN586" s="14">
        <v>45680</v>
      </c>
      <c r="AP586" s="11" t="s">
        <v>189</v>
      </c>
      <c r="AQ586" t="str">
        <f>IFERROR(IF(L586="","",VLOOKUP(L586&amp;I586,Продукция!A:K,11,0)),"обратитесь к админ справочника")</f>
        <v>согласно рекомендациям производителя теста</v>
      </c>
      <c r="AR586" s="11" t="s">
        <v>4823</v>
      </c>
      <c r="AS586" t="str">
        <f>IFERROR(IF(L586="","",VLOOKUP(L586&amp;I586,Продукция!A:J,10,0)),"обратитесь к админ справочника")</f>
        <v>инструкция тест- ситема Биочек СК -115</v>
      </c>
      <c r="AT586" s="11" t="s">
        <v>4823</v>
      </c>
      <c r="AU586" s="11" t="s">
        <v>4823</v>
      </c>
      <c r="AV586" s="11" t="s">
        <v>2676</v>
      </c>
      <c r="AW586" s="11" t="s">
        <v>4824</v>
      </c>
      <c r="AX586" s="11" t="s">
        <v>506</v>
      </c>
      <c r="AY586" s="11" t="s">
        <v>1131</v>
      </c>
      <c r="AZ586" s="11">
        <v>105</v>
      </c>
      <c r="BA586" s="11">
        <v>38</v>
      </c>
      <c r="BC586" s="11" t="s">
        <v>4992</v>
      </c>
    </row>
    <row r="587" spans="1:55" x14ac:dyDescent="0.25">
      <c r="A587" t="str">
        <f t="shared" si="12"/>
        <v>С/105MS (BioChek) микоплазма синовия уровень антител</v>
      </c>
      <c r="B587" t="str">
        <f>IF(E587="","",INDEX(Лаборатории!A:A,MATCH('Производственный контроль'!E587,Лаборатории!B:B,0)))</f>
        <v xml:space="preserve">КУРИНОЕ ЦАРСТВО АО </v>
      </c>
      <c r="C587" t="str">
        <f>IF(E587="","",VLOOKUP(E587,Лаборатории!B:D,3,0))</f>
        <v>U377_CHL</v>
      </c>
      <c r="D587" s="12">
        <v>45674</v>
      </c>
      <c r="E587" s="11" t="s">
        <v>793</v>
      </c>
      <c r="F587" s="11" t="s">
        <v>371</v>
      </c>
      <c r="G587" s="11" t="s">
        <v>506</v>
      </c>
      <c r="H587" s="11" t="s">
        <v>262</v>
      </c>
      <c r="I587" s="11" t="s">
        <v>3423</v>
      </c>
      <c r="J587" t="str">
        <f>IF(L587="","",VLOOKUP(L587,Продукция!B:D,3,0))</f>
        <v>Биологический_материал</v>
      </c>
      <c r="K587" t="str">
        <f>IF(L587="","",VLOOKUP(L587,Продукция!B:C,2,0))</f>
        <v>Сыворотка крови</v>
      </c>
      <c r="L587" s="151" t="s">
        <v>302</v>
      </c>
      <c r="M587">
        <f>IF(L587="","",VLOOKUP(L587,Продукция!B:L,11,0))</f>
        <v>0</v>
      </c>
      <c r="N587" s="11" t="s">
        <v>873</v>
      </c>
      <c r="P587" s="11" t="s">
        <v>340</v>
      </c>
      <c r="Q587" s="11" t="s">
        <v>854</v>
      </c>
      <c r="R587" s="153" t="s">
        <v>5009</v>
      </c>
      <c r="S587" s="11">
        <v>18</v>
      </c>
      <c r="T587" s="11" t="s">
        <v>5013</v>
      </c>
      <c r="V587" s="14">
        <v>45670</v>
      </c>
      <c r="Z587" s="11" t="s">
        <v>4823</v>
      </c>
      <c r="AA587" s="15">
        <v>0.53472222222222221</v>
      </c>
      <c r="AB587" t="str">
        <f>IF(L587="","",VLOOKUP(L587&amp;I587,Продукция!A:I,9,0))</f>
        <v>рекомендация производителя набора</v>
      </c>
      <c r="AC587" s="14">
        <v>45680</v>
      </c>
      <c r="AD587" s="11" t="s">
        <v>2676</v>
      </c>
      <c r="AE587" s="11" t="s">
        <v>4823</v>
      </c>
      <c r="AF587" t="str">
        <f>IF(AD587="","",VLOOKUP(AD587,'Сотрудники и ссылки'!A:B,2,0))</f>
        <v>Серолог</v>
      </c>
      <c r="AG587">
        <f>IF(AD587="","",VLOOKUP(AD587,'Сотрудники и ссылки'!A:C,3,0))</f>
        <v>20007746</v>
      </c>
      <c r="AH587" s="11" t="s">
        <v>2676</v>
      </c>
      <c r="AI587" t="str">
        <f>IF(AH587="","",VLOOKUP(AH587,'Сотрудники и ссылки'!A:B,2,0))</f>
        <v>Серолог</v>
      </c>
      <c r="AJ587">
        <f>IF(AH587="","",VLOOKUP(AH587,'Сотрудники и ссылки'!A:C,3,0))</f>
        <v>20007746</v>
      </c>
      <c r="AK587" s="14">
        <v>45680</v>
      </c>
      <c r="AL587" s="2">
        <f>IF(AK587="","",AK587+VLOOKUP(I587,'Вид исследования'!B:E,4,0))</f>
        <v>45681</v>
      </c>
      <c r="AM587" s="2">
        <f>IF(AK587="","",AK587+VLOOKUP(I587,'Вид исследования'!B:F,5,0))</f>
        <v>45681</v>
      </c>
      <c r="AN587" s="14">
        <v>45680</v>
      </c>
      <c r="AP587" s="11" t="s">
        <v>189</v>
      </c>
      <c r="AQ587" t="str">
        <f>IFERROR(IF(L587="","",VLOOKUP(L587&amp;I587,Продукция!A:K,11,0)),"обратитесь к админ справочника")</f>
        <v>согласно рекомендациям производителя теста</v>
      </c>
      <c r="AR587" s="11" t="s">
        <v>4823</v>
      </c>
      <c r="AS587" t="str">
        <f>IFERROR(IF(L587="","",VLOOKUP(L587&amp;I587,Продукция!A:J,10,0)),"обратитесь к админ справочника")</f>
        <v>инструкция тест- ситема Биочек СК -115</v>
      </c>
      <c r="AT587" s="11" t="s">
        <v>4823</v>
      </c>
      <c r="AU587" s="11" t="s">
        <v>4823</v>
      </c>
      <c r="AV587" s="11" t="s">
        <v>2676</v>
      </c>
      <c r="AW587" s="11" t="s">
        <v>4824</v>
      </c>
      <c r="AX587" s="11" t="s">
        <v>506</v>
      </c>
      <c r="AY587" s="11" t="s">
        <v>1111</v>
      </c>
      <c r="AZ587" s="11">
        <v>105</v>
      </c>
      <c r="BA587" s="11">
        <v>40</v>
      </c>
      <c r="BC587" s="11" t="s">
        <v>4992</v>
      </c>
    </row>
    <row r="588" spans="1:55" x14ac:dyDescent="0.25">
      <c r="A588" t="str">
        <f t="shared" si="12"/>
        <v>С/45ORT (BioChek) орнитобактерии уровень антител</v>
      </c>
      <c r="B588" t="str">
        <f>IF(E588="","",INDEX(Лаборатории!A:A,MATCH('Производственный контроль'!E588,Лаборатории!B:B,0)))</f>
        <v xml:space="preserve">КУРИНОЕ ЦАРСТВО АО </v>
      </c>
      <c r="C588" t="str">
        <f>IF(E588="","",VLOOKUP(E588,Лаборатории!B:D,3,0))</f>
        <v>U377_CHL</v>
      </c>
      <c r="D588" s="12">
        <v>45666</v>
      </c>
      <c r="E588" s="11" t="s">
        <v>793</v>
      </c>
      <c r="F588" s="11" t="s">
        <v>371</v>
      </c>
      <c r="G588" s="11" t="s">
        <v>506</v>
      </c>
      <c r="H588" s="11" t="s">
        <v>262</v>
      </c>
      <c r="I588" s="11" t="s">
        <v>3425</v>
      </c>
      <c r="J588" t="str">
        <f>IF(L588="","",VLOOKUP(L588,Продукция!B:D,3,0))</f>
        <v>Биологический_материал</v>
      </c>
      <c r="K588" t="str">
        <f>IF(L588="","",VLOOKUP(L588,Продукция!B:C,2,0))</f>
        <v>Сыворотка крови</v>
      </c>
      <c r="L588" s="151" t="s">
        <v>302</v>
      </c>
      <c r="M588">
        <f>IF(L588="","",VLOOKUP(L588,Продукция!B:L,11,0))</f>
        <v>0</v>
      </c>
      <c r="N588" s="11" t="s">
        <v>873</v>
      </c>
      <c r="P588" s="11" t="s">
        <v>340</v>
      </c>
      <c r="Q588" s="11" t="s">
        <v>854</v>
      </c>
      <c r="R588" s="153" t="s">
        <v>4875</v>
      </c>
      <c r="S588" s="11">
        <v>19</v>
      </c>
      <c r="T588" s="11" t="s">
        <v>4895</v>
      </c>
      <c r="V588" s="14">
        <v>45658</v>
      </c>
      <c r="Z588" s="11" t="s">
        <v>4823</v>
      </c>
      <c r="AA588" s="15">
        <v>0.53472222222222221</v>
      </c>
      <c r="AB588" t="str">
        <f>IF(L588="","",VLOOKUP(L588&amp;I588,Продукция!A:I,9,0))</f>
        <v>рекомендация производителя набора</v>
      </c>
      <c r="AC588" s="14">
        <v>45680</v>
      </c>
      <c r="AD588" s="11" t="s">
        <v>2676</v>
      </c>
      <c r="AE588" s="11" t="s">
        <v>4823</v>
      </c>
      <c r="AF588" t="str">
        <f>IF(AD588="","",VLOOKUP(AD588,'Сотрудники и ссылки'!A:B,2,0))</f>
        <v>Серолог</v>
      </c>
      <c r="AG588">
        <f>IF(AD588="","",VLOOKUP(AD588,'Сотрудники и ссылки'!A:C,3,0))</f>
        <v>20007746</v>
      </c>
      <c r="AH588" s="11" t="s">
        <v>2676</v>
      </c>
      <c r="AI588" t="str">
        <f>IF(AH588="","",VLOOKUP(AH588,'Сотрудники и ссылки'!A:B,2,0))</f>
        <v>Серолог</v>
      </c>
      <c r="AJ588">
        <f>IF(AH588="","",VLOOKUP(AH588,'Сотрудники и ссылки'!A:C,3,0))</f>
        <v>20007746</v>
      </c>
      <c r="AK588" s="14">
        <v>45680</v>
      </c>
      <c r="AL588" s="2">
        <f>IF(AK588="","",AK588+VLOOKUP(I588,'Вид исследования'!B:E,4,0))</f>
        <v>45681</v>
      </c>
      <c r="AM588" s="2">
        <f>IF(AK588="","",AK588+VLOOKUP(I588,'Вид исследования'!B:F,5,0))</f>
        <v>45681</v>
      </c>
      <c r="AN588" s="14">
        <v>45680</v>
      </c>
      <c r="AP588" s="11" t="s">
        <v>189</v>
      </c>
      <c r="AQ588" t="str">
        <f>IFERROR(IF(L588="","",VLOOKUP(L588&amp;I588,Продукция!A:K,11,0)),"обратитесь к админ справочника")</f>
        <v>согласно рекомендациям производителя теста</v>
      </c>
      <c r="AR588" s="11" t="s">
        <v>4823</v>
      </c>
      <c r="AS588" t="str">
        <f>IFERROR(IF(L588="","",VLOOKUP(L588&amp;I588,Продукция!A:J,10,0)),"обратитесь к админ справочника")</f>
        <v>инструкция тест- ситема Биочек СК-108</v>
      </c>
      <c r="AT588" s="11" t="s">
        <v>4823</v>
      </c>
      <c r="AU588" s="11" t="s">
        <v>4823</v>
      </c>
      <c r="AV588" s="11" t="s">
        <v>2676</v>
      </c>
      <c r="AW588" s="11" t="s">
        <v>4824</v>
      </c>
      <c r="AX588" s="11" t="s">
        <v>506</v>
      </c>
      <c r="AY588" s="11" t="s">
        <v>1144</v>
      </c>
      <c r="AZ588" s="11">
        <v>105</v>
      </c>
      <c r="BA588" s="11">
        <v>38</v>
      </c>
      <c r="BC588" s="11" t="s">
        <v>4896</v>
      </c>
    </row>
    <row r="589" spans="1:55" x14ac:dyDescent="0.25">
      <c r="A589" t="str">
        <f t="shared" si="12"/>
        <v>С/45ORT (BioChek) орнитобактерии уровень антител</v>
      </c>
      <c r="B589" t="str">
        <f>IF(E589="","",INDEX(Лаборатории!A:A,MATCH('Производственный контроль'!E589,Лаборатории!B:B,0)))</f>
        <v xml:space="preserve">КУРИНОЕ ЦАРСТВО АО </v>
      </c>
      <c r="C589" t="str">
        <f>IF(E589="","",VLOOKUP(E589,Лаборатории!B:D,3,0))</f>
        <v>U377_CHL</v>
      </c>
      <c r="D589" s="12">
        <v>45666</v>
      </c>
      <c r="E589" s="11" t="s">
        <v>793</v>
      </c>
      <c r="F589" s="11" t="s">
        <v>371</v>
      </c>
      <c r="G589" s="11" t="s">
        <v>506</v>
      </c>
      <c r="H589" s="11" t="s">
        <v>262</v>
      </c>
      <c r="I589" s="11" t="s">
        <v>3425</v>
      </c>
      <c r="J589" t="str">
        <f>IF(L589="","",VLOOKUP(L589,Продукция!B:D,3,0))</f>
        <v>Биологический_материал</v>
      </c>
      <c r="K589" t="str">
        <f>IF(L589="","",VLOOKUP(L589,Продукция!B:C,2,0))</f>
        <v>Сыворотка крови</v>
      </c>
      <c r="L589" s="151" t="s">
        <v>302</v>
      </c>
      <c r="M589">
        <f>IF(L589="","",VLOOKUP(L589,Продукция!B:L,11,0))</f>
        <v>0</v>
      </c>
      <c r="N589" s="11" t="s">
        <v>873</v>
      </c>
      <c r="P589" s="11" t="s">
        <v>340</v>
      </c>
      <c r="Q589" s="11" t="s">
        <v>854</v>
      </c>
      <c r="R589" s="153" t="s">
        <v>4885</v>
      </c>
      <c r="S589" s="11">
        <v>19</v>
      </c>
      <c r="T589" s="11" t="s">
        <v>4895</v>
      </c>
      <c r="V589" s="14">
        <v>45662</v>
      </c>
      <c r="Z589" s="11" t="s">
        <v>4823</v>
      </c>
      <c r="AA589" s="15">
        <v>0.53472222222222221</v>
      </c>
      <c r="AB589" t="str">
        <f>IF(L589="","",VLOOKUP(L589&amp;I589,Продукция!A:I,9,0))</f>
        <v>рекомендация производителя набора</v>
      </c>
      <c r="AC589" s="14">
        <v>45680</v>
      </c>
      <c r="AD589" s="11" t="s">
        <v>2676</v>
      </c>
      <c r="AE589" s="11" t="s">
        <v>4823</v>
      </c>
      <c r="AF589" t="str">
        <f>IF(AD589="","",VLOOKUP(AD589,'Сотрудники и ссылки'!A:B,2,0))</f>
        <v>Серолог</v>
      </c>
      <c r="AG589">
        <f>IF(AD589="","",VLOOKUP(AD589,'Сотрудники и ссылки'!A:C,3,0))</f>
        <v>20007746</v>
      </c>
      <c r="AH589" s="11" t="s">
        <v>2676</v>
      </c>
      <c r="AI589" t="str">
        <f>IF(AH589="","",VLOOKUP(AH589,'Сотрудники и ссылки'!A:B,2,0))</f>
        <v>Серолог</v>
      </c>
      <c r="AJ589">
        <f>IF(AH589="","",VLOOKUP(AH589,'Сотрудники и ссылки'!A:C,3,0))</f>
        <v>20007746</v>
      </c>
      <c r="AK589" s="14">
        <v>45680</v>
      </c>
      <c r="AL589" s="2">
        <f>IF(AK589="","",AK589+VLOOKUP(I589,'Вид исследования'!B:E,4,0))</f>
        <v>45681</v>
      </c>
      <c r="AM589" s="2">
        <f>IF(AK589="","",AK589+VLOOKUP(I589,'Вид исследования'!B:F,5,0))</f>
        <v>45681</v>
      </c>
      <c r="AN589" s="14">
        <v>45680</v>
      </c>
      <c r="AP589" s="11" t="s">
        <v>189</v>
      </c>
      <c r="AQ589" t="str">
        <f>IFERROR(IF(L589="","",VLOOKUP(L589&amp;I589,Продукция!A:K,11,0)),"обратитесь к админ справочника")</f>
        <v>согласно рекомендациям производителя теста</v>
      </c>
      <c r="AR589" s="11" t="s">
        <v>4823</v>
      </c>
      <c r="AS589" t="str">
        <f>IFERROR(IF(L589="","",VLOOKUP(L589&amp;I589,Продукция!A:J,10,0)),"обратитесь к админ справочника")</f>
        <v>инструкция тест- ситема Биочек СК-108</v>
      </c>
      <c r="AT589" s="11" t="s">
        <v>4823</v>
      </c>
      <c r="AU589" s="11" t="s">
        <v>4823</v>
      </c>
      <c r="AV589" s="11" t="s">
        <v>2676</v>
      </c>
      <c r="AW589" s="11" t="s">
        <v>4824</v>
      </c>
      <c r="AX589" s="11" t="s">
        <v>506</v>
      </c>
      <c r="AY589" s="11" t="s">
        <v>1139</v>
      </c>
      <c r="AZ589" s="11">
        <v>105</v>
      </c>
      <c r="BA589" s="11">
        <v>38</v>
      </c>
      <c r="BC589" s="11" t="s">
        <v>4896</v>
      </c>
    </row>
    <row r="590" spans="1:55" x14ac:dyDescent="0.25">
      <c r="A590" t="str">
        <f t="shared" si="12"/>
        <v>С/45ORT (BioChek) орнитобактерии уровень антител</v>
      </c>
      <c r="B590" t="str">
        <f>IF(E590="","",INDEX(Лаборатории!A:A,MATCH('Производственный контроль'!E590,Лаборатории!B:B,0)))</f>
        <v xml:space="preserve">КУРИНОЕ ЦАРСТВО АО </v>
      </c>
      <c r="C590" t="str">
        <f>IF(E590="","",VLOOKUP(E590,Лаборатории!B:D,3,0))</f>
        <v>U377_CHL</v>
      </c>
      <c r="D590" s="12">
        <v>45666</v>
      </c>
      <c r="E590" s="11" t="s">
        <v>793</v>
      </c>
      <c r="F590" s="11" t="s">
        <v>371</v>
      </c>
      <c r="G590" s="11" t="s">
        <v>506</v>
      </c>
      <c r="H590" s="11" t="s">
        <v>262</v>
      </c>
      <c r="I590" s="11" t="s">
        <v>3425</v>
      </c>
      <c r="J590" t="str">
        <f>IF(L590="","",VLOOKUP(L590,Продукция!B:D,3,0))</f>
        <v>Биологический_материал</v>
      </c>
      <c r="K590" t="str">
        <f>IF(L590="","",VLOOKUP(L590,Продукция!B:C,2,0))</f>
        <v>Сыворотка крови</v>
      </c>
      <c r="L590" s="151" t="s">
        <v>302</v>
      </c>
      <c r="M590">
        <f>IF(L590="","",VLOOKUP(L590,Продукция!B:L,11,0))</f>
        <v>0</v>
      </c>
      <c r="N590" s="11" t="s">
        <v>873</v>
      </c>
      <c r="P590" s="11" t="s">
        <v>340</v>
      </c>
      <c r="Q590" s="11" t="s">
        <v>854</v>
      </c>
      <c r="R590" s="153" t="s">
        <v>4890</v>
      </c>
      <c r="S590" s="11">
        <v>18</v>
      </c>
      <c r="T590" s="11" t="s">
        <v>4895</v>
      </c>
      <c r="V590" s="14">
        <v>45663</v>
      </c>
      <c r="Z590" s="11" t="s">
        <v>4823</v>
      </c>
      <c r="AA590" s="15">
        <v>0.53472222222222221</v>
      </c>
      <c r="AB590" t="str">
        <f>IF(L590="","",VLOOKUP(L590&amp;I590,Продукция!A:I,9,0))</f>
        <v>рекомендация производителя набора</v>
      </c>
      <c r="AC590" s="14">
        <v>45680</v>
      </c>
      <c r="AD590" s="11" t="s">
        <v>2676</v>
      </c>
      <c r="AE590" s="11" t="s">
        <v>4823</v>
      </c>
      <c r="AF590" t="str">
        <f>IF(AD590="","",VLOOKUP(AD590,'Сотрудники и ссылки'!A:B,2,0))</f>
        <v>Серолог</v>
      </c>
      <c r="AG590">
        <f>IF(AD590="","",VLOOKUP(AD590,'Сотрудники и ссылки'!A:C,3,0))</f>
        <v>20007746</v>
      </c>
      <c r="AH590" s="11" t="s">
        <v>2676</v>
      </c>
      <c r="AI590" t="str">
        <f>IF(AH590="","",VLOOKUP(AH590,'Сотрудники и ссылки'!A:B,2,0))</f>
        <v>Серолог</v>
      </c>
      <c r="AJ590">
        <f>IF(AH590="","",VLOOKUP(AH590,'Сотрудники и ссылки'!A:C,3,0))</f>
        <v>20007746</v>
      </c>
      <c r="AK590" s="14">
        <v>45680</v>
      </c>
      <c r="AL590" s="2">
        <f>IF(AK590="","",AK590+VLOOKUP(I590,'Вид исследования'!B:E,4,0))</f>
        <v>45681</v>
      </c>
      <c r="AM590" s="2">
        <f>IF(AK590="","",AK590+VLOOKUP(I590,'Вид исследования'!B:F,5,0))</f>
        <v>45681</v>
      </c>
      <c r="AN590" s="14">
        <v>45680</v>
      </c>
      <c r="AP590" s="11" t="s">
        <v>189</v>
      </c>
      <c r="AQ590" t="str">
        <f>IFERROR(IF(L590="","",VLOOKUP(L590&amp;I590,Продукция!A:K,11,0)),"обратитесь к админ справочника")</f>
        <v>согласно рекомендациям производителя теста</v>
      </c>
      <c r="AR590" s="11" t="s">
        <v>4823</v>
      </c>
      <c r="AS590" t="str">
        <f>IFERROR(IF(L590="","",VLOOKUP(L590&amp;I590,Продукция!A:J,10,0)),"обратитесь к админ справочника")</f>
        <v>инструкция тест- ситема Биочек СК-108</v>
      </c>
      <c r="AT590" s="11" t="s">
        <v>4823</v>
      </c>
      <c r="AU590" s="11" t="s">
        <v>4823</v>
      </c>
      <c r="AV590" s="11" t="s">
        <v>2676</v>
      </c>
      <c r="AW590" s="11" t="s">
        <v>4824</v>
      </c>
      <c r="AX590" s="11" t="s">
        <v>506</v>
      </c>
      <c r="AY590" s="11" t="s">
        <v>1124</v>
      </c>
      <c r="AZ590" s="11">
        <v>105</v>
      </c>
      <c r="BA590" s="11">
        <v>38</v>
      </c>
      <c r="BC590" s="11" t="s">
        <v>4896</v>
      </c>
    </row>
    <row r="591" spans="1:55" x14ac:dyDescent="0.25">
      <c r="A591" t="str">
        <f t="shared" ref="A591:A654" si="13">T591&amp;I591</f>
        <v>С/105ORT (BioChek) орнитобактерии уровень антител</v>
      </c>
      <c r="B591" t="str">
        <f>IF(E591="","",INDEX(Лаборатории!A:A,MATCH('Производственный контроль'!E591,Лаборатории!B:B,0)))</f>
        <v xml:space="preserve">КУРИНОЕ ЦАРСТВО АО </v>
      </c>
      <c r="C591" t="str">
        <f>IF(E591="","",VLOOKUP(E591,Лаборатории!B:D,3,0))</f>
        <v>U377_CHL</v>
      </c>
      <c r="D591" s="12">
        <v>45674</v>
      </c>
      <c r="E591" s="11" t="s">
        <v>793</v>
      </c>
      <c r="F591" s="11" t="s">
        <v>371</v>
      </c>
      <c r="G591" s="11" t="s">
        <v>506</v>
      </c>
      <c r="H591" s="11" t="s">
        <v>262</v>
      </c>
      <c r="I591" s="11" t="s">
        <v>3425</v>
      </c>
      <c r="J591" t="str">
        <f>IF(L591="","",VLOOKUP(L591,Продукция!B:D,3,0))</f>
        <v>Биологический_материал</v>
      </c>
      <c r="K591" t="str">
        <f>IF(L591="","",VLOOKUP(L591,Продукция!B:C,2,0))</f>
        <v>Сыворотка крови</v>
      </c>
      <c r="L591" s="151" t="s">
        <v>302</v>
      </c>
      <c r="M591">
        <f>IF(L591="","",VLOOKUP(L591,Продукция!B:L,11,0))</f>
        <v>0</v>
      </c>
      <c r="N591" s="11" t="s">
        <v>873</v>
      </c>
      <c r="P591" s="11" t="s">
        <v>340</v>
      </c>
      <c r="Q591" s="11" t="s">
        <v>854</v>
      </c>
      <c r="R591" s="153" t="s">
        <v>5001</v>
      </c>
      <c r="S591" s="11">
        <v>18</v>
      </c>
      <c r="T591" s="11" t="s">
        <v>5013</v>
      </c>
      <c r="V591" s="14">
        <v>45666</v>
      </c>
      <c r="Z591" s="11" t="s">
        <v>4823</v>
      </c>
      <c r="AA591" s="15">
        <v>0.53472222222222221</v>
      </c>
      <c r="AB591" t="str">
        <f>IF(L591="","",VLOOKUP(L591&amp;I591,Продукция!A:I,9,0))</f>
        <v>рекомендация производителя набора</v>
      </c>
      <c r="AC591" s="14">
        <v>45680</v>
      </c>
      <c r="AD591" s="11" t="s">
        <v>2676</v>
      </c>
      <c r="AE591" s="11" t="s">
        <v>4823</v>
      </c>
      <c r="AF591" t="str">
        <f>IF(AD591="","",VLOOKUP(AD591,'Сотрудники и ссылки'!A:B,2,0))</f>
        <v>Серолог</v>
      </c>
      <c r="AG591">
        <f>IF(AD591="","",VLOOKUP(AD591,'Сотрудники и ссылки'!A:C,3,0))</f>
        <v>20007746</v>
      </c>
      <c r="AH591" s="11" t="s">
        <v>2676</v>
      </c>
      <c r="AI591" t="str">
        <f>IF(AH591="","",VLOOKUP(AH591,'Сотрудники и ссылки'!A:B,2,0))</f>
        <v>Серолог</v>
      </c>
      <c r="AJ591">
        <f>IF(AH591="","",VLOOKUP(AH591,'Сотрудники и ссылки'!A:C,3,0))</f>
        <v>20007746</v>
      </c>
      <c r="AK591" s="14">
        <v>45680</v>
      </c>
      <c r="AL591" s="2">
        <f>IF(AK591="","",AK591+VLOOKUP(I591,'Вид исследования'!B:E,4,0))</f>
        <v>45681</v>
      </c>
      <c r="AM591" s="2">
        <f>IF(AK591="","",AK591+VLOOKUP(I591,'Вид исследования'!B:F,5,0))</f>
        <v>45681</v>
      </c>
      <c r="AN591" s="14">
        <v>45680</v>
      </c>
      <c r="AP591" s="11" t="s">
        <v>189</v>
      </c>
      <c r="AQ591" t="str">
        <f>IFERROR(IF(L591="","",VLOOKUP(L591&amp;I591,Продукция!A:K,11,0)),"обратитесь к админ справочника")</f>
        <v>согласно рекомендациям производителя теста</v>
      </c>
      <c r="AR591" s="11" t="s">
        <v>4823</v>
      </c>
      <c r="AS591" t="str">
        <f>IFERROR(IF(L591="","",VLOOKUP(L591&amp;I591,Продукция!A:J,10,0)),"обратитесь к админ справочника")</f>
        <v>инструкция тест- ситема Биочек СК-108</v>
      </c>
      <c r="AT591" s="11" t="s">
        <v>4823</v>
      </c>
      <c r="AU591" s="11" t="s">
        <v>4823</v>
      </c>
      <c r="AV591" s="11" t="s">
        <v>2676</v>
      </c>
      <c r="AW591" s="11" t="s">
        <v>4824</v>
      </c>
      <c r="AX591" s="11" t="s">
        <v>506</v>
      </c>
      <c r="AY591" s="11" t="s">
        <v>1131</v>
      </c>
      <c r="AZ591" s="11">
        <v>105</v>
      </c>
      <c r="BA591" s="11">
        <v>38</v>
      </c>
      <c r="BC591" s="11" t="s">
        <v>4992</v>
      </c>
    </row>
    <row r="592" spans="1:55" x14ac:dyDescent="0.25">
      <c r="A592" t="str">
        <f t="shared" si="13"/>
        <v>С/105ORT (BioChek) орнитобактерии уровень антител</v>
      </c>
      <c r="B592" t="str">
        <f>IF(E592="","",INDEX(Лаборатории!A:A,MATCH('Производственный контроль'!E592,Лаборатории!B:B,0)))</f>
        <v xml:space="preserve">КУРИНОЕ ЦАРСТВО АО </v>
      </c>
      <c r="C592" t="str">
        <f>IF(E592="","",VLOOKUP(E592,Лаборатории!B:D,3,0))</f>
        <v>U377_CHL</v>
      </c>
      <c r="D592" s="12">
        <v>45674</v>
      </c>
      <c r="E592" s="11" t="s">
        <v>793</v>
      </c>
      <c r="F592" s="11" t="s">
        <v>371</v>
      </c>
      <c r="G592" s="11" t="s">
        <v>506</v>
      </c>
      <c r="H592" s="11" t="s">
        <v>262</v>
      </c>
      <c r="I592" s="11" t="s">
        <v>3425</v>
      </c>
      <c r="J592" t="str">
        <f>IF(L592="","",VLOOKUP(L592,Продукция!B:D,3,0))</f>
        <v>Биологический_материал</v>
      </c>
      <c r="K592" t="str">
        <f>IF(L592="","",VLOOKUP(L592,Продукция!B:C,2,0))</f>
        <v>Сыворотка крови</v>
      </c>
      <c r="L592" s="151" t="s">
        <v>302</v>
      </c>
      <c r="M592">
        <f>IF(L592="","",VLOOKUP(L592,Продукция!B:L,11,0))</f>
        <v>0</v>
      </c>
      <c r="N592" s="11" t="s">
        <v>873</v>
      </c>
      <c r="P592" s="11" t="s">
        <v>340</v>
      </c>
      <c r="Q592" s="11" t="s">
        <v>854</v>
      </c>
      <c r="R592" s="153" t="s">
        <v>5009</v>
      </c>
      <c r="S592" s="11">
        <v>18</v>
      </c>
      <c r="T592" s="11" t="s">
        <v>5013</v>
      </c>
      <c r="V592" s="14">
        <v>45670</v>
      </c>
      <c r="Z592" s="11" t="s">
        <v>4823</v>
      </c>
      <c r="AA592" s="15">
        <v>0.53472222222222221</v>
      </c>
      <c r="AB592" t="str">
        <f>IF(L592="","",VLOOKUP(L592&amp;I592,Продукция!A:I,9,0))</f>
        <v>рекомендация производителя набора</v>
      </c>
      <c r="AC592" s="14">
        <v>45680</v>
      </c>
      <c r="AD592" s="11" t="s">
        <v>2676</v>
      </c>
      <c r="AE592" s="11" t="s">
        <v>4823</v>
      </c>
      <c r="AF592" t="str">
        <f>IF(AD592="","",VLOOKUP(AD592,'Сотрудники и ссылки'!A:B,2,0))</f>
        <v>Серолог</v>
      </c>
      <c r="AG592">
        <f>IF(AD592="","",VLOOKUP(AD592,'Сотрудники и ссылки'!A:C,3,0))</f>
        <v>20007746</v>
      </c>
      <c r="AH592" s="11" t="s">
        <v>2676</v>
      </c>
      <c r="AI592" t="str">
        <f>IF(AH592="","",VLOOKUP(AH592,'Сотрудники и ссылки'!A:B,2,0))</f>
        <v>Серолог</v>
      </c>
      <c r="AJ592">
        <f>IF(AH592="","",VLOOKUP(AH592,'Сотрудники и ссылки'!A:C,3,0))</f>
        <v>20007746</v>
      </c>
      <c r="AK592" s="14">
        <v>45680</v>
      </c>
      <c r="AL592" s="2">
        <f>IF(AK592="","",AK592+VLOOKUP(I592,'Вид исследования'!B:E,4,0))</f>
        <v>45681</v>
      </c>
      <c r="AM592" s="2">
        <f>IF(AK592="","",AK592+VLOOKUP(I592,'Вид исследования'!B:F,5,0))</f>
        <v>45681</v>
      </c>
      <c r="AN592" s="14">
        <v>45680</v>
      </c>
      <c r="AP592" s="11" t="s">
        <v>189</v>
      </c>
      <c r="AQ592" t="str">
        <f>IFERROR(IF(L592="","",VLOOKUP(L592&amp;I592,Продукция!A:K,11,0)),"обратитесь к админ справочника")</f>
        <v>согласно рекомендациям производителя теста</v>
      </c>
      <c r="AR592" s="11" t="s">
        <v>4823</v>
      </c>
      <c r="AS592" t="str">
        <f>IFERROR(IF(L592="","",VLOOKUP(L592&amp;I592,Продукция!A:J,10,0)),"обратитесь к админ справочника")</f>
        <v>инструкция тест- ситема Биочек СК-108</v>
      </c>
      <c r="AT592" s="11" t="s">
        <v>4823</v>
      </c>
      <c r="AU592" s="11" t="s">
        <v>4823</v>
      </c>
      <c r="AV592" s="11" t="s">
        <v>2676</v>
      </c>
      <c r="AW592" s="11" t="s">
        <v>4824</v>
      </c>
      <c r="AX592" s="11" t="s">
        <v>506</v>
      </c>
      <c r="AY592" s="11" t="s">
        <v>1111</v>
      </c>
      <c r="AZ592" s="11">
        <v>105</v>
      </c>
      <c r="BA592" s="11">
        <v>40</v>
      </c>
      <c r="BC592" s="11" t="s">
        <v>4992</v>
      </c>
    </row>
    <row r="593" spans="1:55" x14ac:dyDescent="0.25">
      <c r="A593" t="str">
        <f t="shared" si="13"/>
        <v>С/45SE (BioChek) сальмонелла группы В и D уровень антител</v>
      </c>
      <c r="B593" t="str">
        <f>IF(E593="","",INDEX(Лаборатории!A:A,MATCH('Производственный контроль'!E593,Лаборатории!B:B,0)))</f>
        <v xml:space="preserve">КУРИНОЕ ЦАРСТВО АО </v>
      </c>
      <c r="C593" t="str">
        <f>IF(E593="","",VLOOKUP(E593,Лаборатории!B:D,3,0))</f>
        <v>U377_CHL</v>
      </c>
      <c r="D593" s="12">
        <v>45666</v>
      </c>
      <c r="E593" s="11" t="s">
        <v>793</v>
      </c>
      <c r="F593" s="11" t="s">
        <v>371</v>
      </c>
      <c r="G593" s="11" t="s">
        <v>506</v>
      </c>
      <c r="H593" s="11" t="s">
        <v>262</v>
      </c>
      <c r="I593" s="11" t="s">
        <v>3428</v>
      </c>
      <c r="J593" t="str">
        <f>IF(L593="","",VLOOKUP(L593,Продукция!B:D,3,0))</f>
        <v>Биологический_материал</v>
      </c>
      <c r="K593" t="str">
        <f>IF(L593="","",VLOOKUP(L593,Продукция!B:C,2,0))</f>
        <v>Сыворотка крови</v>
      </c>
      <c r="L593" s="151" t="s">
        <v>302</v>
      </c>
      <c r="M593">
        <f>IF(L593="","",VLOOKUP(L593,Продукция!B:L,11,0))</f>
        <v>0</v>
      </c>
      <c r="N593" s="11" t="s">
        <v>873</v>
      </c>
      <c r="P593" s="11" t="s">
        <v>340</v>
      </c>
      <c r="Q593" s="11" t="s">
        <v>854</v>
      </c>
      <c r="R593" s="153" t="s">
        <v>4875</v>
      </c>
      <c r="S593" s="11">
        <v>19</v>
      </c>
      <c r="T593" s="11" t="s">
        <v>4895</v>
      </c>
      <c r="V593" s="14">
        <v>45658</v>
      </c>
      <c r="Z593" s="11" t="s">
        <v>4823</v>
      </c>
      <c r="AA593" s="15">
        <v>0.53472222222222221</v>
      </c>
      <c r="AB593" t="str">
        <f>IF(L593="","",VLOOKUP(L593&amp;I593,Продукция!A:I,9,0))</f>
        <v>рекомендация производителя набора</v>
      </c>
      <c r="AC593" s="14">
        <v>45680</v>
      </c>
      <c r="AD593" s="11" t="s">
        <v>2676</v>
      </c>
      <c r="AE593" s="11" t="s">
        <v>4823</v>
      </c>
      <c r="AF593" t="str">
        <f>IF(AD593="","",VLOOKUP(AD593,'Сотрудники и ссылки'!A:B,2,0))</f>
        <v>Серолог</v>
      </c>
      <c r="AG593">
        <f>IF(AD593="","",VLOOKUP(AD593,'Сотрудники и ссылки'!A:C,3,0))</f>
        <v>20007746</v>
      </c>
      <c r="AH593" s="11" t="s">
        <v>2676</v>
      </c>
      <c r="AI593" t="str">
        <f>IF(AH593="","",VLOOKUP(AH593,'Сотрудники и ссылки'!A:B,2,0))</f>
        <v>Серолог</v>
      </c>
      <c r="AJ593">
        <f>IF(AH593="","",VLOOKUP(AH593,'Сотрудники и ссылки'!A:C,3,0))</f>
        <v>20007746</v>
      </c>
      <c r="AK593" s="14">
        <v>45680</v>
      </c>
      <c r="AL593" s="2">
        <f>IF(AK593="","",AK593+VLOOKUP(I593,'Вид исследования'!B:E,4,0))</f>
        <v>45681</v>
      </c>
      <c r="AM593" s="2">
        <f>IF(AK593="","",AK593+VLOOKUP(I593,'Вид исследования'!B:F,5,0))</f>
        <v>45681</v>
      </c>
      <c r="AN593" s="14">
        <v>45680</v>
      </c>
      <c r="AP593" s="11" t="s">
        <v>189</v>
      </c>
      <c r="AQ593" t="str">
        <f>IFERROR(IF(L593="","",VLOOKUP(L593&amp;I593,Продукция!A:K,11,0)),"обратитесь к админ справочника")</f>
        <v>согласно рекомендациям производителя теста</v>
      </c>
      <c r="AR593" s="11" t="s">
        <v>4823</v>
      </c>
      <c r="AS593" t="str">
        <f>IFERROR(IF(L593="","",VLOOKUP(L593&amp;I593,Продукция!A:J,10,0)),"обратитесь к админ справочника")</f>
        <v>инструкция тест- ситема Биочек СК -218</v>
      </c>
      <c r="AT593" s="11" t="s">
        <v>4823</v>
      </c>
      <c r="AU593" s="11" t="s">
        <v>4823</v>
      </c>
      <c r="AV593" s="11" t="s">
        <v>2676</v>
      </c>
      <c r="AW593" s="11" t="s">
        <v>4824</v>
      </c>
      <c r="AX593" s="11" t="s">
        <v>506</v>
      </c>
      <c r="AY593" s="11" t="s">
        <v>1144</v>
      </c>
      <c r="AZ593" s="11">
        <v>105</v>
      </c>
      <c r="BA593" s="11">
        <v>38</v>
      </c>
      <c r="BC593" s="11" t="s">
        <v>4896</v>
      </c>
    </row>
    <row r="594" spans="1:55" x14ac:dyDescent="0.25">
      <c r="A594" t="str">
        <f t="shared" si="13"/>
        <v>С/45SE (BioChek) сальмонелла группы В и D уровень антител</v>
      </c>
      <c r="B594" t="str">
        <f>IF(E594="","",INDEX(Лаборатории!A:A,MATCH('Производственный контроль'!E594,Лаборатории!B:B,0)))</f>
        <v xml:space="preserve">КУРИНОЕ ЦАРСТВО АО </v>
      </c>
      <c r="C594" t="str">
        <f>IF(E594="","",VLOOKUP(E594,Лаборатории!B:D,3,0))</f>
        <v>U377_CHL</v>
      </c>
      <c r="D594" s="12">
        <v>45666</v>
      </c>
      <c r="E594" s="11" t="s">
        <v>793</v>
      </c>
      <c r="F594" s="11" t="s">
        <v>371</v>
      </c>
      <c r="G594" s="11" t="s">
        <v>506</v>
      </c>
      <c r="H594" s="11" t="s">
        <v>262</v>
      </c>
      <c r="I594" s="11" t="s">
        <v>3428</v>
      </c>
      <c r="J594" t="str">
        <f>IF(L594="","",VLOOKUP(L594,Продукция!B:D,3,0))</f>
        <v>Биологический_материал</v>
      </c>
      <c r="K594" t="str">
        <f>IF(L594="","",VLOOKUP(L594,Продукция!B:C,2,0))</f>
        <v>Сыворотка крови</v>
      </c>
      <c r="L594" s="151" t="s">
        <v>302</v>
      </c>
      <c r="M594">
        <f>IF(L594="","",VLOOKUP(L594,Продукция!B:L,11,0))</f>
        <v>0</v>
      </c>
      <c r="N594" s="11" t="s">
        <v>873</v>
      </c>
      <c r="P594" s="11" t="s">
        <v>340</v>
      </c>
      <c r="Q594" s="11" t="s">
        <v>854</v>
      </c>
      <c r="R594" s="153" t="s">
        <v>4885</v>
      </c>
      <c r="S594" s="11">
        <v>19</v>
      </c>
      <c r="T594" s="11" t="s">
        <v>4895</v>
      </c>
      <c r="V594" s="14">
        <v>45662</v>
      </c>
      <c r="Z594" s="11" t="s">
        <v>4823</v>
      </c>
      <c r="AA594" s="15">
        <v>0.53472222222222221</v>
      </c>
      <c r="AB594" t="str">
        <f>IF(L594="","",VLOOKUP(L594&amp;I594,Продукция!A:I,9,0))</f>
        <v>рекомендация производителя набора</v>
      </c>
      <c r="AC594" s="14">
        <v>45680</v>
      </c>
      <c r="AD594" s="11" t="s">
        <v>2676</v>
      </c>
      <c r="AE594" s="11" t="s">
        <v>4823</v>
      </c>
      <c r="AF594" t="str">
        <f>IF(AD594="","",VLOOKUP(AD594,'Сотрудники и ссылки'!A:B,2,0))</f>
        <v>Серолог</v>
      </c>
      <c r="AG594">
        <f>IF(AD594="","",VLOOKUP(AD594,'Сотрудники и ссылки'!A:C,3,0))</f>
        <v>20007746</v>
      </c>
      <c r="AH594" s="11" t="s">
        <v>2676</v>
      </c>
      <c r="AI594" t="str">
        <f>IF(AH594="","",VLOOKUP(AH594,'Сотрудники и ссылки'!A:B,2,0))</f>
        <v>Серолог</v>
      </c>
      <c r="AJ594">
        <f>IF(AH594="","",VLOOKUP(AH594,'Сотрудники и ссылки'!A:C,3,0))</f>
        <v>20007746</v>
      </c>
      <c r="AK594" s="14">
        <v>45680</v>
      </c>
      <c r="AL594" s="2">
        <f>IF(AK594="","",AK594+VLOOKUP(I594,'Вид исследования'!B:E,4,0))</f>
        <v>45681</v>
      </c>
      <c r="AM594" s="2">
        <f>IF(AK594="","",AK594+VLOOKUP(I594,'Вид исследования'!B:F,5,0))</f>
        <v>45681</v>
      </c>
      <c r="AN594" s="14">
        <v>45680</v>
      </c>
      <c r="AP594" s="11" t="s">
        <v>189</v>
      </c>
      <c r="AQ594" t="str">
        <f>IFERROR(IF(L594="","",VLOOKUP(L594&amp;I594,Продукция!A:K,11,0)),"обратитесь к админ справочника")</f>
        <v>согласно рекомендациям производителя теста</v>
      </c>
      <c r="AR594" s="11" t="s">
        <v>4823</v>
      </c>
      <c r="AS594" t="str">
        <f>IFERROR(IF(L594="","",VLOOKUP(L594&amp;I594,Продукция!A:J,10,0)),"обратитесь к админ справочника")</f>
        <v>инструкция тест- ситема Биочек СК -218</v>
      </c>
      <c r="AT594" s="11" t="s">
        <v>4823</v>
      </c>
      <c r="AU594" s="11" t="s">
        <v>4823</v>
      </c>
      <c r="AV594" s="11" t="s">
        <v>2676</v>
      </c>
      <c r="AW594" s="11" t="s">
        <v>4824</v>
      </c>
      <c r="AX594" s="11" t="s">
        <v>506</v>
      </c>
      <c r="AY594" s="11" t="s">
        <v>1139</v>
      </c>
      <c r="AZ594" s="11">
        <v>105</v>
      </c>
      <c r="BA594" s="11">
        <v>38</v>
      </c>
      <c r="BC594" s="11" t="s">
        <v>4896</v>
      </c>
    </row>
    <row r="595" spans="1:55" x14ac:dyDescent="0.25">
      <c r="A595" t="str">
        <f t="shared" si="13"/>
        <v>С/45SE (BioChek) сальмонелла группы В и D уровень антител</v>
      </c>
      <c r="B595" t="str">
        <f>IF(E595="","",INDEX(Лаборатории!A:A,MATCH('Производственный контроль'!E595,Лаборатории!B:B,0)))</f>
        <v xml:space="preserve">КУРИНОЕ ЦАРСТВО АО </v>
      </c>
      <c r="C595" t="str">
        <f>IF(E595="","",VLOOKUP(E595,Лаборатории!B:D,3,0))</f>
        <v>U377_CHL</v>
      </c>
      <c r="D595" s="12">
        <v>45666</v>
      </c>
      <c r="E595" s="11" t="s">
        <v>793</v>
      </c>
      <c r="F595" s="11" t="s">
        <v>371</v>
      </c>
      <c r="G595" s="11" t="s">
        <v>506</v>
      </c>
      <c r="H595" s="11" t="s">
        <v>262</v>
      </c>
      <c r="I595" s="11" t="s">
        <v>3428</v>
      </c>
      <c r="J595" t="str">
        <f>IF(L595="","",VLOOKUP(L595,Продукция!B:D,3,0))</f>
        <v>Биологический_материал</v>
      </c>
      <c r="K595" t="str">
        <f>IF(L595="","",VLOOKUP(L595,Продукция!B:C,2,0))</f>
        <v>Сыворотка крови</v>
      </c>
      <c r="L595" s="151" t="s">
        <v>302</v>
      </c>
      <c r="M595">
        <f>IF(L595="","",VLOOKUP(L595,Продукция!B:L,11,0))</f>
        <v>0</v>
      </c>
      <c r="N595" s="11" t="s">
        <v>873</v>
      </c>
      <c r="P595" s="11" t="s">
        <v>340</v>
      </c>
      <c r="Q595" s="11" t="s">
        <v>854</v>
      </c>
      <c r="R595" s="153" t="s">
        <v>4890</v>
      </c>
      <c r="S595" s="11">
        <v>18</v>
      </c>
      <c r="T595" s="11" t="s">
        <v>4895</v>
      </c>
      <c r="V595" s="14">
        <v>45663</v>
      </c>
      <c r="Z595" s="11" t="s">
        <v>4823</v>
      </c>
      <c r="AA595" s="15">
        <v>0.53472222222222221</v>
      </c>
      <c r="AB595" t="str">
        <f>IF(L595="","",VLOOKUP(L595&amp;I595,Продукция!A:I,9,0))</f>
        <v>рекомендация производителя набора</v>
      </c>
      <c r="AC595" s="14">
        <v>45680</v>
      </c>
      <c r="AD595" s="11" t="s">
        <v>2676</v>
      </c>
      <c r="AE595" s="11" t="s">
        <v>4823</v>
      </c>
      <c r="AF595" t="str">
        <f>IF(AD595="","",VLOOKUP(AD595,'Сотрудники и ссылки'!A:B,2,0))</f>
        <v>Серолог</v>
      </c>
      <c r="AG595">
        <f>IF(AD595="","",VLOOKUP(AD595,'Сотрудники и ссылки'!A:C,3,0))</f>
        <v>20007746</v>
      </c>
      <c r="AH595" s="11" t="s">
        <v>2676</v>
      </c>
      <c r="AI595" t="str">
        <f>IF(AH595="","",VLOOKUP(AH595,'Сотрудники и ссылки'!A:B,2,0))</f>
        <v>Серолог</v>
      </c>
      <c r="AJ595">
        <f>IF(AH595="","",VLOOKUP(AH595,'Сотрудники и ссылки'!A:C,3,0))</f>
        <v>20007746</v>
      </c>
      <c r="AK595" s="14">
        <v>45680</v>
      </c>
      <c r="AL595" s="2">
        <f>IF(AK595="","",AK595+VLOOKUP(I595,'Вид исследования'!B:E,4,0))</f>
        <v>45681</v>
      </c>
      <c r="AM595" s="2">
        <f>IF(AK595="","",AK595+VLOOKUP(I595,'Вид исследования'!B:F,5,0))</f>
        <v>45681</v>
      </c>
      <c r="AN595" s="14">
        <v>45680</v>
      </c>
      <c r="AP595" s="11" t="s">
        <v>189</v>
      </c>
      <c r="AQ595" t="str">
        <f>IFERROR(IF(L595="","",VLOOKUP(L595&amp;I595,Продукция!A:K,11,0)),"обратитесь к админ справочника")</f>
        <v>согласно рекомендациям производителя теста</v>
      </c>
      <c r="AR595" s="11" t="s">
        <v>4823</v>
      </c>
      <c r="AS595" t="str">
        <f>IFERROR(IF(L595="","",VLOOKUP(L595&amp;I595,Продукция!A:J,10,0)),"обратитесь к админ справочника")</f>
        <v>инструкция тест- ситема Биочек СК -218</v>
      </c>
      <c r="AT595" s="11" t="s">
        <v>4823</v>
      </c>
      <c r="AU595" s="11" t="s">
        <v>4823</v>
      </c>
      <c r="AV595" s="11" t="s">
        <v>2676</v>
      </c>
      <c r="AW595" s="11" t="s">
        <v>4824</v>
      </c>
      <c r="AX595" s="11" t="s">
        <v>506</v>
      </c>
      <c r="AY595" s="11" t="s">
        <v>1124</v>
      </c>
      <c r="AZ595" s="11">
        <v>105</v>
      </c>
      <c r="BA595" s="11">
        <v>38</v>
      </c>
      <c r="BC595" s="11" t="s">
        <v>4896</v>
      </c>
    </row>
    <row r="596" spans="1:55" x14ac:dyDescent="0.25">
      <c r="A596" t="str">
        <f t="shared" si="13"/>
        <v>С/105SE (BioChek) сальмонелла группы В и D уровень антител</v>
      </c>
      <c r="B596" t="str">
        <f>IF(E596="","",INDEX(Лаборатории!A:A,MATCH('Производственный контроль'!E596,Лаборатории!B:B,0)))</f>
        <v xml:space="preserve">КУРИНОЕ ЦАРСТВО АО </v>
      </c>
      <c r="C596" t="str">
        <f>IF(E596="","",VLOOKUP(E596,Лаборатории!B:D,3,0))</f>
        <v>U377_CHL</v>
      </c>
      <c r="D596" s="12">
        <v>45674</v>
      </c>
      <c r="E596" s="11" t="s">
        <v>793</v>
      </c>
      <c r="F596" s="11" t="s">
        <v>371</v>
      </c>
      <c r="G596" s="11" t="s">
        <v>506</v>
      </c>
      <c r="H596" s="11" t="s">
        <v>262</v>
      </c>
      <c r="I596" s="11" t="s">
        <v>3428</v>
      </c>
      <c r="J596" t="str">
        <f>IF(L596="","",VLOOKUP(L596,Продукция!B:D,3,0))</f>
        <v>Биологический_материал</v>
      </c>
      <c r="K596" t="str">
        <f>IF(L596="","",VLOOKUP(L596,Продукция!B:C,2,0))</f>
        <v>Сыворотка крови</v>
      </c>
      <c r="L596" s="151" t="s">
        <v>302</v>
      </c>
      <c r="M596">
        <f>IF(L596="","",VLOOKUP(L596,Продукция!B:L,11,0))</f>
        <v>0</v>
      </c>
      <c r="N596" s="11" t="s">
        <v>873</v>
      </c>
      <c r="P596" s="11" t="s">
        <v>340</v>
      </c>
      <c r="Q596" s="11" t="s">
        <v>854</v>
      </c>
      <c r="R596" s="153" t="s">
        <v>5001</v>
      </c>
      <c r="S596" s="11">
        <v>18</v>
      </c>
      <c r="T596" s="11" t="s">
        <v>5013</v>
      </c>
      <c r="V596" s="14">
        <v>45666</v>
      </c>
      <c r="Z596" s="11" t="s">
        <v>4823</v>
      </c>
      <c r="AA596" s="15">
        <v>0.53472222222222221</v>
      </c>
      <c r="AB596" t="str">
        <f>IF(L596="","",VLOOKUP(L596&amp;I596,Продукция!A:I,9,0))</f>
        <v>рекомендация производителя набора</v>
      </c>
      <c r="AC596" s="14">
        <v>45680</v>
      </c>
      <c r="AD596" s="11" t="s">
        <v>2676</v>
      </c>
      <c r="AE596" s="11" t="s">
        <v>4823</v>
      </c>
      <c r="AF596" t="str">
        <f>IF(AD596="","",VLOOKUP(AD596,'Сотрудники и ссылки'!A:B,2,0))</f>
        <v>Серолог</v>
      </c>
      <c r="AG596">
        <f>IF(AD596="","",VLOOKUP(AD596,'Сотрудники и ссылки'!A:C,3,0))</f>
        <v>20007746</v>
      </c>
      <c r="AH596" s="11" t="s">
        <v>2676</v>
      </c>
      <c r="AI596" t="str">
        <f>IF(AH596="","",VLOOKUP(AH596,'Сотрудники и ссылки'!A:B,2,0))</f>
        <v>Серолог</v>
      </c>
      <c r="AJ596">
        <f>IF(AH596="","",VLOOKUP(AH596,'Сотрудники и ссылки'!A:C,3,0))</f>
        <v>20007746</v>
      </c>
      <c r="AK596" s="14">
        <v>45680</v>
      </c>
      <c r="AL596" s="2">
        <f>IF(AK596="","",AK596+VLOOKUP(I596,'Вид исследования'!B:E,4,0))</f>
        <v>45681</v>
      </c>
      <c r="AM596" s="2">
        <f>IF(AK596="","",AK596+VLOOKUP(I596,'Вид исследования'!B:F,5,0))</f>
        <v>45681</v>
      </c>
      <c r="AN596" s="14">
        <v>45680</v>
      </c>
      <c r="AP596" s="11" t="s">
        <v>189</v>
      </c>
      <c r="AQ596" t="str">
        <f>IFERROR(IF(L596="","",VLOOKUP(L596&amp;I596,Продукция!A:K,11,0)),"обратитесь к админ справочника")</f>
        <v>согласно рекомендациям производителя теста</v>
      </c>
      <c r="AR596" s="11" t="s">
        <v>4823</v>
      </c>
      <c r="AS596" t="str">
        <f>IFERROR(IF(L596="","",VLOOKUP(L596&amp;I596,Продукция!A:J,10,0)),"обратитесь к админ справочника")</f>
        <v>инструкция тест- ситема Биочек СК -218</v>
      </c>
      <c r="AT596" s="11" t="s">
        <v>4823</v>
      </c>
      <c r="AU596" s="11" t="s">
        <v>4823</v>
      </c>
      <c r="AV596" s="11" t="s">
        <v>2676</v>
      </c>
      <c r="AW596" s="11" t="s">
        <v>4824</v>
      </c>
      <c r="AX596" s="11" t="s">
        <v>506</v>
      </c>
      <c r="AY596" s="11" t="s">
        <v>1131</v>
      </c>
      <c r="AZ596" s="11">
        <v>105</v>
      </c>
      <c r="BA596" s="11">
        <v>38</v>
      </c>
      <c r="BC596" s="11" t="s">
        <v>4992</v>
      </c>
    </row>
    <row r="597" spans="1:55" x14ac:dyDescent="0.25">
      <c r="A597" t="str">
        <f t="shared" si="13"/>
        <v>С/105SE (BioChek) сальмонелла группы В и D уровень антител</v>
      </c>
      <c r="B597" t="str">
        <f>IF(E597="","",INDEX(Лаборатории!A:A,MATCH('Производственный контроль'!E597,Лаборатории!B:B,0)))</f>
        <v xml:space="preserve">КУРИНОЕ ЦАРСТВО АО </v>
      </c>
      <c r="C597" t="str">
        <f>IF(E597="","",VLOOKUP(E597,Лаборатории!B:D,3,0))</f>
        <v>U377_CHL</v>
      </c>
      <c r="D597" s="12">
        <v>45674</v>
      </c>
      <c r="E597" s="11" t="s">
        <v>793</v>
      </c>
      <c r="F597" s="11" t="s">
        <v>371</v>
      </c>
      <c r="G597" s="11" t="s">
        <v>506</v>
      </c>
      <c r="H597" s="11" t="s">
        <v>262</v>
      </c>
      <c r="I597" s="11" t="s">
        <v>3428</v>
      </c>
      <c r="J597" t="str">
        <f>IF(L597="","",VLOOKUP(L597,Продукция!B:D,3,0))</f>
        <v>Биологический_материал</v>
      </c>
      <c r="K597" t="str">
        <f>IF(L597="","",VLOOKUP(L597,Продукция!B:C,2,0))</f>
        <v>Сыворотка крови</v>
      </c>
      <c r="L597" s="151" t="s">
        <v>302</v>
      </c>
      <c r="M597">
        <f>IF(L597="","",VLOOKUP(L597,Продукция!B:L,11,0))</f>
        <v>0</v>
      </c>
      <c r="N597" s="11" t="s">
        <v>873</v>
      </c>
      <c r="P597" s="11" t="s">
        <v>340</v>
      </c>
      <c r="Q597" s="11" t="s">
        <v>854</v>
      </c>
      <c r="R597" s="153" t="s">
        <v>5009</v>
      </c>
      <c r="S597" s="11">
        <v>18</v>
      </c>
      <c r="T597" s="11" t="s">
        <v>5013</v>
      </c>
      <c r="V597" s="14">
        <v>45670</v>
      </c>
      <c r="Z597" s="11" t="s">
        <v>4823</v>
      </c>
      <c r="AA597" s="15">
        <v>0.53472222222222221</v>
      </c>
      <c r="AB597" t="str">
        <f>IF(L597="","",VLOOKUP(L597&amp;I597,Продукция!A:I,9,0))</f>
        <v>рекомендация производителя набора</v>
      </c>
      <c r="AC597" s="14">
        <v>45680</v>
      </c>
      <c r="AD597" s="11" t="s">
        <v>2676</v>
      </c>
      <c r="AE597" s="11" t="s">
        <v>4823</v>
      </c>
      <c r="AF597" t="str">
        <f>IF(AD597="","",VLOOKUP(AD597,'Сотрудники и ссылки'!A:B,2,0))</f>
        <v>Серолог</v>
      </c>
      <c r="AG597">
        <f>IF(AD597="","",VLOOKUP(AD597,'Сотрудники и ссылки'!A:C,3,0))</f>
        <v>20007746</v>
      </c>
      <c r="AH597" s="11" t="s">
        <v>2676</v>
      </c>
      <c r="AI597" t="str">
        <f>IF(AH597="","",VLOOKUP(AH597,'Сотрудники и ссылки'!A:B,2,0))</f>
        <v>Серолог</v>
      </c>
      <c r="AJ597">
        <f>IF(AH597="","",VLOOKUP(AH597,'Сотрудники и ссылки'!A:C,3,0))</f>
        <v>20007746</v>
      </c>
      <c r="AK597" s="14">
        <v>45680</v>
      </c>
      <c r="AL597" s="2">
        <f>IF(AK597="","",AK597+VLOOKUP(I597,'Вид исследования'!B:E,4,0))</f>
        <v>45681</v>
      </c>
      <c r="AM597" s="2">
        <f>IF(AK597="","",AK597+VLOOKUP(I597,'Вид исследования'!B:F,5,0))</f>
        <v>45681</v>
      </c>
      <c r="AN597" s="14">
        <v>45680</v>
      </c>
      <c r="AP597" s="11" t="s">
        <v>189</v>
      </c>
      <c r="AQ597" t="str">
        <f>IFERROR(IF(L597="","",VLOOKUP(L597&amp;I597,Продукция!A:K,11,0)),"обратитесь к админ справочника")</f>
        <v>согласно рекомендациям производителя теста</v>
      </c>
      <c r="AR597" s="11" t="s">
        <v>4823</v>
      </c>
      <c r="AS597" t="str">
        <f>IFERROR(IF(L597="","",VLOOKUP(L597&amp;I597,Продукция!A:J,10,0)),"обратитесь к админ справочника")</f>
        <v>инструкция тест- ситема Биочек СК -218</v>
      </c>
      <c r="AT597" s="11" t="s">
        <v>4823</v>
      </c>
      <c r="AU597" s="11" t="s">
        <v>4823</v>
      </c>
      <c r="AV597" s="11" t="s">
        <v>2676</v>
      </c>
      <c r="AW597" s="11" t="s">
        <v>4824</v>
      </c>
      <c r="AX597" s="11" t="s">
        <v>506</v>
      </c>
      <c r="AY597" s="11" t="s">
        <v>1111</v>
      </c>
      <c r="AZ597" s="11">
        <v>105</v>
      </c>
      <c r="BA597" s="11">
        <v>40</v>
      </c>
      <c r="BC597" s="11" t="s">
        <v>4992</v>
      </c>
    </row>
    <row r="598" spans="1:55" x14ac:dyDescent="0.25">
      <c r="A598" t="str">
        <f t="shared" si="13"/>
        <v>С/123Болезнь Ньюкасла уровень антител</v>
      </c>
      <c r="B598" t="str">
        <f>IF(E598="","",INDEX(Лаборатории!A:A,MATCH('Производственный контроль'!E598,Лаборатории!B:B,0)))</f>
        <v xml:space="preserve">КУРИНОЕ ЦАРСТВО АО </v>
      </c>
      <c r="C598" t="str">
        <f>IF(E598="","",VLOOKUP(E598,Лаборатории!B:D,3,0))</f>
        <v>U377_CHL</v>
      </c>
      <c r="D598" s="12">
        <v>45677</v>
      </c>
      <c r="E598" s="11" t="s">
        <v>793</v>
      </c>
      <c r="F598" s="11" t="s">
        <v>371</v>
      </c>
      <c r="G598" s="11" t="s">
        <v>502</v>
      </c>
      <c r="H598" s="11" t="s">
        <v>312</v>
      </c>
      <c r="I598" s="11" t="s">
        <v>3434</v>
      </c>
      <c r="J598" t="str">
        <f>IF(L598="","",VLOOKUP(L598,Продукция!B:D,3,0))</f>
        <v>Биологический_материал</v>
      </c>
      <c r="K598" t="str">
        <f>IF(L598="","",VLOOKUP(L598,Продукция!B:C,2,0))</f>
        <v>Сыворотка крови</v>
      </c>
      <c r="L598" s="151" t="s">
        <v>302</v>
      </c>
      <c r="M598">
        <f>IF(L598="","",VLOOKUP(L598,Продукция!B:L,11,0))</f>
        <v>0</v>
      </c>
      <c r="N598" s="11" t="s">
        <v>873</v>
      </c>
      <c r="P598" s="11" t="s">
        <v>340</v>
      </c>
      <c r="Q598" s="11" t="s">
        <v>854</v>
      </c>
      <c r="R598" s="153" t="s">
        <v>5014</v>
      </c>
      <c r="S598" s="11">
        <v>20</v>
      </c>
      <c r="T598" s="11" t="s">
        <v>5015</v>
      </c>
      <c r="V598" s="14">
        <v>45672</v>
      </c>
      <c r="Z598" s="11" t="s">
        <v>4823</v>
      </c>
      <c r="AA598" s="15">
        <v>0.55555555555555558</v>
      </c>
      <c r="AB598" t="str">
        <f>IF(L598="","",VLOOKUP(L598&amp;I598,Продукция!A:I,9,0))</f>
        <v>рекомендация производителя набора</v>
      </c>
      <c r="AC598" s="14">
        <v>45679</v>
      </c>
      <c r="AD598" s="11" t="s">
        <v>2673</v>
      </c>
      <c r="AE598" s="11" t="s">
        <v>4823</v>
      </c>
      <c r="AF598" t="str">
        <f>IF(AD598="","",VLOOKUP(AD598,'Сотрудники и ссылки'!A:B,2,0))</f>
        <v>Серолог</v>
      </c>
      <c r="AG598">
        <f>IF(AD598="","",VLOOKUP(AD598,'Сотрудники и ссылки'!A:C,3,0))</f>
        <v>20001771</v>
      </c>
      <c r="AH598" s="11" t="s">
        <v>2673</v>
      </c>
      <c r="AI598" t="str">
        <f>IF(AH598="","",VLOOKUP(AH598,'Сотрудники и ссылки'!A:B,2,0))</f>
        <v>Серолог</v>
      </c>
      <c r="AJ598">
        <f>IF(AH598="","",VLOOKUP(AH598,'Сотрудники и ссылки'!A:C,3,0))</f>
        <v>20001771</v>
      </c>
      <c r="AK598" s="14">
        <v>45679</v>
      </c>
      <c r="AL598" s="2">
        <f>IF(AK598="","",AK598+VLOOKUP(I598,'Вид исследования'!B:E,4,0))</f>
        <v>45680</v>
      </c>
      <c r="AM598" s="2">
        <f>IF(AK598="","",AK598+VLOOKUP(I598,'Вид исследования'!B:F,5,0))</f>
        <v>45680</v>
      </c>
      <c r="AN598" s="14">
        <v>45679</v>
      </c>
      <c r="AP598" s="11" t="s">
        <v>189</v>
      </c>
      <c r="AQ598" t="str">
        <f>IFERROR(IF(L598="","",VLOOKUP(L598&amp;I598,Продукция!A:K,11,0)),"обратитесь к админ справочника")</f>
        <v>согласно рекомендациям производителя теста</v>
      </c>
      <c r="AR598" s="11" t="s">
        <v>4823</v>
      </c>
      <c r="AS598" t="str">
        <f>IFERROR(IF(L598="","",VLOOKUP(L598&amp;I598,Продукция!A:J,10,0)),"обратитесь к админ справочника")</f>
        <v>инструкция по применению набора РЗГА Ньюкасла</v>
      </c>
      <c r="AT598" s="11" t="s">
        <v>4823</v>
      </c>
      <c r="AU598" s="11" t="s">
        <v>4823</v>
      </c>
      <c r="AV598" s="11" t="s">
        <v>2673</v>
      </c>
      <c r="AW598" s="11" t="s">
        <v>4824</v>
      </c>
      <c r="AX598" s="11" t="s">
        <v>502</v>
      </c>
      <c r="AY598" s="11" t="s">
        <v>1004</v>
      </c>
      <c r="AZ598" s="11">
        <v>106</v>
      </c>
      <c r="BA598" s="11">
        <v>4</v>
      </c>
      <c r="BC598" s="11" t="s">
        <v>4854</v>
      </c>
    </row>
    <row r="599" spans="1:55" x14ac:dyDescent="0.25">
      <c r="A599" t="str">
        <f t="shared" si="13"/>
        <v>С/123Вирус гриппа птиц подтипа H9 уровень антител (ВНИИЗЖ)</v>
      </c>
      <c r="B599" t="str">
        <f>IF(E599="","",INDEX(Лаборатории!A:A,MATCH('Производственный контроль'!E599,Лаборатории!B:B,0)))</f>
        <v xml:space="preserve">КУРИНОЕ ЦАРСТВО АО </v>
      </c>
      <c r="C599" t="str">
        <f>IF(E599="","",VLOOKUP(E599,Лаборатории!B:D,3,0))</f>
        <v>U377_CHL</v>
      </c>
      <c r="D599" s="12">
        <v>45677</v>
      </c>
      <c r="E599" s="11" t="s">
        <v>793</v>
      </c>
      <c r="F599" s="11" t="s">
        <v>371</v>
      </c>
      <c r="G599" s="11" t="s">
        <v>502</v>
      </c>
      <c r="H599" s="11" t="s">
        <v>312</v>
      </c>
      <c r="I599" s="11" t="s">
        <v>3435</v>
      </c>
      <c r="J599" t="str">
        <f>IF(L599="","",VLOOKUP(L599,Продукция!B:D,3,0))</f>
        <v>Биологический_материал</v>
      </c>
      <c r="K599" t="str">
        <f>IF(L599="","",VLOOKUP(L599,Продукция!B:C,2,0))</f>
        <v>Сыворотка крови</v>
      </c>
      <c r="L599" s="151" t="s">
        <v>302</v>
      </c>
      <c r="M599">
        <f>IF(L599="","",VLOOKUP(L599,Продукция!B:L,11,0))</f>
        <v>0</v>
      </c>
      <c r="N599" s="11" t="s">
        <v>873</v>
      </c>
      <c r="P599" s="11" t="s">
        <v>340</v>
      </c>
      <c r="Q599" s="11" t="s">
        <v>854</v>
      </c>
      <c r="R599" s="153" t="s">
        <v>5014</v>
      </c>
      <c r="S599" s="11">
        <v>20</v>
      </c>
      <c r="T599" s="11" t="s">
        <v>5015</v>
      </c>
      <c r="V599" s="14">
        <v>45672</v>
      </c>
      <c r="Z599" s="11" t="s">
        <v>4823</v>
      </c>
      <c r="AA599" s="15">
        <v>0.55555555555555558</v>
      </c>
      <c r="AB599" t="str">
        <f>IF(L599="","",VLOOKUP(L599&amp;I599,Продукция!A:I,9,0))</f>
        <v>рекомендация производителя набора</v>
      </c>
      <c r="AC599" s="14">
        <v>45679</v>
      </c>
      <c r="AD599" s="11" t="s">
        <v>2673</v>
      </c>
      <c r="AE599" s="11" t="s">
        <v>4823</v>
      </c>
      <c r="AF599" t="str">
        <f>IF(AD599="","",VLOOKUP(AD599,'Сотрудники и ссылки'!A:B,2,0))</f>
        <v>Серолог</v>
      </c>
      <c r="AG599">
        <f>IF(AD599="","",VLOOKUP(AD599,'Сотрудники и ссылки'!A:C,3,0))</f>
        <v>20001771</v>
      </c>
      <c r="AH599" s="11" t="s">
        <v>2673</v>
      </c>
      <c r="AI599" t="str">
        <f>IF(AH599="","",VLOOKUP(AH599,'Сотрудники и ссылки'!A:B,2,0))</f>
        <v>Серолог</v>
      </c>
      <c r="AJ599">
        <f>IF(AH599="","",VLOOKUP(AH599,'Сотрудники и ссылки'!A:C,3,0))</f>
        <v>20001771</v>
      </c>
      <c r="AK599" s="14">
        <v>45679</v>
      </c>
      <c r="AL599" s="2">
        <f>IF(AK599="","",AK599+VLOOKUP(I599,'Вид исследования'!B:E,4,0))</f>
        <v>45680</v>
      </c>
      <c r="AM599" s="2">
        <f>IF(AK599="","",AK599+VLOOKUP(I599,'Вид исследования'!B:F,5,0))</f>
        <v>45680</v>
      </c>
      <c r="AN599" s="14">
        <v>45679</v>
      </c>
      <c r="AP599" s="11" t="s">
        <v>189</v>
      </c>
      <c r="AQ599" t="str">
        <f>IFERROR(IF(L599="","",VLOOKUP(L599&amp;I599,Продукция!A:K,11,0)),"обратитесь к админ справочника")</f>
        <v>согласно рекомендациям производителя теста</v>
      </c>
      <c r="AR599" s="11" t="s">
        <v>4823</v>
      </c>
      <c r="AS599" t="str">
        <f>IFERROR(IF(L599="","",VLOOKUP(L599&amp;I599,Продукция!A:J,10,0)),"обратитесь к админ справочника")</f>
        <v>инструкция по применению набора AI, Н9</v>
      </c>
      <c r="AT599" s="11" t="s">
        <v>4823</v>
      </c>
      <c r="AU599" s="11" t="s">
        <v>4823</v>
      </c>
      <c r="AV599" s="11" t="s">
        <v>2673</v>
      </c>
      <c r="AW599" s="11" t="s">
        <v>4824</v>
      </c>
      <c r="AX599" s="11" t="s">
        <v>502</v>
      </c>
      <c r="AY599" s="11" t="s">
        <v>1004</v>
      </c>
      <c r="AZ599" s="11">
        <v>106</v>
      </c>
      <c r="BA599" s="11">
        <v>4</v>
      </c>
      <c r="BC599" s="11" t="s">
        <v>4854</v>
      </c>
    </row>
    <row r="600" spans="1:55" x14ac:dyDescent="0.25">
      <c r="A600" t="str">
        <f t="shared" si="13"/>
        <v>С/123Вирус гриппа птиц подтипа Н5 уровень антител (ВНИИЗЖ)</v>
      </c>
      <c r="B600" t="str">
        <f>IF(E600="","",INDEX(Лаборатории!A:A,MATCH('Производственный контроль'!E600,Лаборатории!B:B,0)))</f>
        <v xml:space="preserve">КУРИНОЕ ЦАРСТВО АО </v>
      </c>
      <c r="C600" t="str">
        <f>IF(E600="","",VLOOKUP(E600,Лаборатории!B:D,3,0))</f>
        <v>U377_CHL</v>
      </c>
      <c r="D600" s="12">
        <v>45677</v>
      </c>
      <c r="E600" s="11" t="s">
        <v>793</v>
      </c>
      <c r="F600" s="11" t="s">
        <v>371</v>
      </c>
      <c r="G600" s="11" t="s">
        <v>502</v>
      </c>
      <c r="H600" s="11" t="s">
        <v>312</v>
      </c>
      <c r="I600" s="11" t="s">
        <v>3437</v>
      </c>
      <c r="J600" t="str">
        <f>IF(L600="","",VLOOKUP(L600,Продукция!B:D,3,0))</f>
        <v>Биологический_материал</v>
      </c>
      <c r="K600" t="str">
        <f>IF(L600="","",VLOOKUP(L600,Продукция!B:C,2,0))</f>
        <v>Сыворотка крови</v>
      </c>
      <c r="L600" s="151" t="s">
        <v>302</v>
      </c>
      <c r="M600">
        <f>IF(L600="","",VLOOKUP(L600,Продукция!B:L,11,0))</f>
        <v>0</v>
      </c>
      <c r="N600" s="11" t="s">
        <v>873</v>
      </c>
      <c r="P600" s="11" t="s">
        <v>340</v>
      </c>
      <c r="Q600" s="11" t="s">
        <v>854</v>
      </c>
      <c r="R600" s="153" t="s">
        <v>5014</v>
      </c>
      <c r="S600" s="11">
        <v>20</v>
      </c>
      <c r="T600" s="11" t="s">
        <v>5015</v>
      </c>
      <c r="V600" s="14">
        <v>45672</v>
      </c>
      <c r="Z600" s="11" t="s">
        <v>4823</v>
      </c>
      <c r="AA600" s="15">
        <v>0.55555555555555558</v>
      </c>
      <c r="AB600" t="str">
        <f>IF(L600="","",VLOOKUP(L600&amp;I600,Продукция!A:I,9,0))</f>
        <v>рекомендация производителя набора</v>
      </c>
      <c r="AC600" s="14">
        <v>45679</v>
      </c>
      <c r="AD600" s="11" t="s">
        <v>2676</v>
      </c>
      <c r="AE600" s="11" t="s">
        <v>4823</v>
      </c>
      <c r="AF600" t="str">
        <f>IF(AD600="","",VLOOKUP(AD600,'Сотрудники и ссылки'!A:B,2,0))</f>
        <v>Серолог</v>
      </c>
      <c r="AG600">
        <f>IF(AD600="","",VLOOKUP(AD600,'Сотрудники и ссылки'!A:C,3,0))</f>
        <v>20007746</v>
      </c>
      <c r="AH600" s="11" t="s">
        <v>2676</v>
      </c>
      <c r="AI600" t="str">
        <f>IF(AH600="","",VLOOKUP(AH600,'Сотрудники и ссылки'!A:B,2,0))</f>
        <v>Серолог</v>
      </c>
      <c r="AJ600">
        <f>IF(AH600="","",VLOOKUP(AH600,'Сотрудники и ссылки'!A:C,3,0))</f>
        <v>20007746</v>
      </c>
      <c r="AK600" s="14">
        <v>45679</v>
      </c>
      <c r="AL600" s="2">
        <f>IF(AK600="","",AK600+VLOOKUP(I600,'Вид исследования'!B:E,4,0))</f>
        <v>45680</v>
      </c>
      <c r="AM600" s="2">
        <f>IF(AK600="","",AK600+VLOOKUP(I600,'Вид исследования'!B:F,5,0))</f>
        <v>45680</v>
      </c>
      <c r="AN600" s="14">
        <v>45679</v>
      </c>
      <c r="AP600" s="11" t="s">
        <v>189</v>
      </c>
      <c r="AQ600" t="str">
        <f>IFERROR(IF(L600="","",VLOOKUP(L600&amp;I600,Продукция!A:K,11,0)),"обратитесь к админ справочника")</f>
        <v>согласно рекомендациям производителя теста</v>
      </c>
      <c r="AR600" s="11" t="s">
        <v>4823</v>
      </c>
      <c r="AS600" t="str">
        <f>IFERROR(IF(L600="","",VLOOKUP(L600&amp;I600,Продукция!A:J,10,0)),"обратитесь к админ справочника")</f>
        <v>инструкция по применению набора AI, Н5</v>
      </c>
      <c r="AT600" s="11" t="s">
        <v>4823</v>
      </c>
      <c r="AU600" s="11" t="s">
        <v>4823</v>
      </c>
      <c r="AV600" s="11" t="s">
        <v>2676</v>
      </c>
      <c r="AW600" s="11" t="s">
        <v>4824</v>
      </c>
      <c r="AX600" s="11" t="s">
        <v>502</v>
      </c>
      <c r="AY600" s="11" t="s">
        <v>1004</v>
      </c>
      <c r="AZ600" s="11">
        <v>106</v>
      </c>
      <c r="BA600" s="11">
        <v>4</v>
      </c>
      <c r="BC600" s="11" t="s">
        <v>4854</v>
      </c>
    </row>
    <row r="601" spans="1:55" x14ac:dyDescent="0.25">
      <c r="A601" t="str">
        <f t="shared" si="13"/>
        <v>С/123Болезнь Ньюкасла уровень антител</v>
      </c>
      <c r="B601" t="str">
        <f>IF(E601="","",INDEX(Лаборатории!A:A,MATCH('Производственный контроль'!E601,Лаборатории!B:B,0)))</f>
        <v xml:space="preserve">КУРИНОЕ ЦАРСТВО АО </v>
      </c>
      <c r="C601" t="str">
        <f>IF(E601="","",VLOOKUP(E601,Лаборатории!B:D,3,0))</f>
        <v>U377_CHL</v>
      </c>
      <c r="D601" s="12">
        <v>45677</v>
      </c>
      <c r="E601" s="11" t="s">
        <v>793</v>
      </c>
      <c r="F601" s="11" t="s">
        <v>371</v>
      </c>
      <c r="G601" s="11" t="s">
        <v>502</v>
      </c>
      <c r="H601" s="11" t="s">
        <v>312</v>
      </c>
      <c r="I601" s="11" t="s">
        <v>3434</v>
      </c>
      <c r="J601" t="str">
        <f>IF(L601="","",VLOOKUP(L601,Продукция!B:D,3,0))</f>
        <v>Биологический_материал</v>
      </c>
      <c r="K601" t="str">
        <f>IF(L601="","",VLOOKUP(L601,Продукция!B:C,2,0))</f>
        <v>Сыворотка крови</v>
      </c>
      <c r="L601" s="151" t="s">
        <v>302</v>
      </c>
      <c r="M601">
        <f>IF(L601="","",VLOOKUP(L601,Продукция!B:L,11,0))</f>
        <v>0</v>
      </c>
      <c r="N601" s="11" t="s">
        <v>873</v>
      </c>
      <c r="P601" s="11" t="s">
        <v>340</v>
      </c>
      <c r="Q601" s="11" t="s">
        <v>854</v>
      </c>
      <c r="R601" s="153" t="s">
        <v>4864</v>
      </c>
      <c r="S601" s="11">
        <v>20</v>
      </c>
      <c r="T601" s="11" t="s">
        <v>5015</v>
      </c>
      <c r="V601" s="14">
        <v>45672</v>
      </c>
      <c r="Z601" s="11" t="s">
        <v>4823</v>
      </c>
      <c r="AA601" s="15">
        <v>0.55555555555555558</v>
      </c>
      <c r="AB601" t="str">
        <f>IF(L601="","",VLOOKUP(L601&amp;I601,Продукция!A:I,9,0))</f>
        <v>рекомендация производителя набора</v>
      </c>
      <c r="AC601" s="14">
        <v>45679</v>
      </c>
      <c r="AD601" s="11" t="s">
        <v>2673</v>
      </c>
      <c r="AE601" s="11" t="s">
        <v>4823</v>
      </c>
      <c r="AF601" t="str">
        <f>IF(AD601="","",VLOOKUP(AD601,'Сотрудники и ссылки'!A:B,2,0))</f>
        <v>Серолог</v>
      </c>
      <c r="AG601">
        <f>IF(AD601="","",VLOOKUP(AD601,'Сотрудники и ссылки'!A:C,3,0))</f>
        <v>20001771</v>
      </c>
      <c r="AH601" s="11" t="s">
        <v>2673</v>
      </c>
      <c r="AI601" t="str">
        <f>IF(AH601="","",VLOOKUP(AH601,'Сотрудники и ссылки'!A:B,2,0))</f>
        <v>Серолог</v>
      </c>
      <c r="AJ601">
        <f>IF(AH601="","",VLOOKUP(AH601,'Сотрудники и ссылки'!A:C,3,0))</f>
        <v>20001771</v>
      </c>
      <c r="AK601" s="14">
        <v>45679</v>
      </c>
      <c r="AL601" s="2">
        <f>IF(AK601="","",AK601+VLOOKUP(I601,'Вид исследования'!B:E,4,0))</f>
        <v>45680</v>
      </c>
      <c r="AM601" s="2">
        <f>IF(AK601="","",AK601+VLOOKUP(I601,'Вид исследования'!B:F,5,0))</f>
        <v>45680</v>
      </c>
      <c r="AN601" s="14">
        <v>45679</v>
      </c>
      <c r="AP601" s="11" t="s">
        <v>189</v>
      </c>
      <c r="AQ601" t="str">
        <f>IFERROR(IF(L601="","",VLOOKUP(L601&amp;I601,Продукция!A:K,11,0)),"обратитесь к админ справочника")</f>
        <v>согласно рекомендациям производителя теста</v>
      </c>
      <c r="AR601" s="11" t="s">
        <v>4823</v>
      </c>
      <c r="AS601" t="str">
        <f>IFERROR(IF(L601="","",VLOOKUP(L601&amp;I601,Продукция!A:J,10,0)),"обратитесь к админ справочника")</f>
        <v>инструкция по применению набора РЗГА Ньюкасла</v>
      </c>
      <c r="AT601" s="11" t="s">
        <v>4823</v>
      </c>
      <c r="AU601" s="11" t="s">
        <v>4823</v>
      </c>
      <c r="AV601" s="11" t="s">
        <v>2673</v>
      </c>
      <c r="AW601" s="11" t="s">
        <v>4824</v>
      </c>
      <c r="AX601" s="11" t="s">
        <v>502</v>
      </c>
      <c r="AY601" s="11" t="s">
        <v>1006</v>
      </c>
      <c r="AZ601" s="11">
        <v>106</v>
      </c>
      <c r="BA601" s="11">
        <v>3</v>
      </c>
      <c r="BC601" s="11" t="s">
        <v>4854</v>
      </c>
    </row>
    <row r="602" spans="1:55" x14ac:dyDescent="0.25">
      <c r="A602" t="str">
        <f t="shared" si="13"/>
        <v>С/123Вирус гриппа птиц подтипа H9 уровень антител (ВНИИЗЖ)</v>
      </c>
      <c r="B602" t="str">
        <f>IF(E602="","",INDEX(Лаборатории!A:A,MATCH('Производственный контроль'!E602,Лаборатории!B:B,0)))</f>
        <v xml:space="preserve">КУРИНОЕ ЦАРСТВО АО </v>
      </c>
      <c r="C602" t="str">
        <f>IF(E602="","",VLOOKUP(E602,Лаборатории!B:D,3,0))</f>
        <v>U377_CHL</v>
      </c>
      <c r="D602" s="12">
        <v>45677</v>
      </c>
      <c r="E602" s="11" t="s">
        <v>793</v>
      </c>
      <c r="F602" s="11" t="s">
        <v>371</v>
      </c>
      <c r="G602" s="11" t="s">
        <v>502</v>
      </c>
      <c r="H602" s="11" t="s">
        <v>312</v>
      </c>
      <c r="I602" s="11" t="s">
        <v>3435</v>
      </c>
      <c r="J602" t="str">
        <f>IF(L602="","",VLOOKUP(L602,Продукция!B:D,3,0))</f>
        <v>Биологический_материал</v>
      </c>
      <c r="K602" t="str">
        <f>IF(L602="","",VLOOKUP(L602,Продукция!B:C,2,0))</f>
        <v>Сыворотка крови</v>
      </c>
      <c r="L602" s="151" t="s">
        <v>302</v>
      </c>
      <c r="M602">
        <f>IF(L602="","",VLOOKUP(L602,Продукция!B:L,11,0))</f>
        <v>0</v>
      </c>
      <c r="N602" s="11" t="s">
        <v>873</v>
      </c>
      <c r="P602" s="11" t="s">
        <v>340</v>
      </c>
      <c r="Q602" s="11" t="s">
        <v>854</v>
      </c>
      <c r="R602" s="153" t="s">
        <v>4864</v>
      </c>
      <c r="S602" s="11">
        <v>20</v>
      </c>
      <c r="T602" s="11" t="s">
        <v>5015</v>
      </c>
      <c r="V602" s="14">
        <v>45672</v>
      </c>
      <c r="Z602" s="11" t="s">
        <v>4823</v>
      </c>
      <c r="AA602" s="15">
        <v>0.55555555555555558</v>
      </c>
      <c r="AB602" t="str">
        <f>IF(L602="","",VLOOKUP(L602&amp;I602,Продукция!A:I,9,0))</f>
        <v>рекомендация производителя набора</v>
      </c>
      <c r="AC602" s="14">
        <v>45679</v>
      </c>
      <c r="AD602" s="11" t="s">
        <v>2673</v>
      </c>
      <c r="AE602" s="11" t="s">
        <v>4823</v>
      </c>
      <c r="AF602" t="str">
        <f>IF(AD602="","",VLOOKUP(AD602,'Сотрудники и ссылки'!A:B,2,0))</f>
        <v>Серолог</v>
      </c>
      <c r="AG602">
        <f>IF(AD602="","",VLOOKUP(AD602,'Сотрудники и ссылки'!A:C,3,0))</f>
        <v>20001771</v>
      </c>
      <c r="AH602" s="11" t="s">
        <v>2673</v>
      </c>
      <c r="AI602" t="str">
        <f>IF(AH602="","",VLOOKUP(AH602,'Сотрудники и ссылки'!A:B,2,0))</f>
        <v>Серолог</v>
      </c>
      <c r="AJ602">
        <f>IF(AH602="","",VLOOKUP(AH602,'Сотрудники и ссылки'!A:C,3,0))</f>
        <v>20001771</v>
      </c>
      <c r="AK602" s="14">
        <v>45679</v>
      </c>
      <c r="AL602" s="2">
        <f>IF(AK602="","",AK602+VLOOKUP(I602,'Вид исследования'!B:E,4,0))</f>
        <v>45680</v>
      </c>
      <c r="AM602" s="2">
        <f>IF(AK602="","",AK602+VLOOKUP(I602,'Вид исследования'!B:F,5,0))</f>
        <v>45680</v>
      </c>
      <c r="AN602" s="14">
        <v>45679</v>
      </c>
      <c r="AP602" s="11" t="s">
        <v>189</v>
      </c>
      <c r="AQ602" t="str">
        <f>IFERROR(IF(L602="","",VLOOKUP(L602&amp;I602,Продукция!A:K,11,0)),"обратитесь к админ справочника")</f>
        <v>согласно рекомендациям производителя теста</v>
      </c>
      <c r="AR602" s="11" t="s">
        <v>4823</v>
      </c>
      <c r="AS602" t="str">
        <f>IFERROR(IF(L602="","",VLOOKUP(L602&amp;I602,Продукция!A:J,10,0)),"обратитесь к админ справочника")</f>
        <v>инструкция по применению набора AI, Н9</v>
      </c>
      <c r="AT602" s="11" t="s">
        <v>4823</v>
      </c>
      <c r="AU602" s="11" t="s">
        <v>4823</v>
      </c>
      <c r="AV602" s="11" t="s">
        <v>2673</v>
      </c>
      <c r="AW602" s="11" t="s">
        <v>4824</v>
      </c>
      <c r="AX602" s="11" t="s">
        <v>502</v>
      </c>
      <c r="AY602" s="11" t="s">
        <v>1006</v>
      </c>
      <c r="AZ602" s="11">
        <v>106</v>
      </c>
      <c r="BA602" s="11">
        <v>3</v>
      </c>
      <c r="BC602" s="11" t="s">
        <v>4854</v>
      </c>
    </row>
    <row r="603" spans="1:55" x14ac:dyDescent="0.25">
      <c r="A603" t="str">
        <f t="shared" si="13"/>
        <v>С/123Вирус гриппа птиц подтипа Н5 уровень антител (ВНИИЗЖ)</v>
      </c>
      <c r="B603" t="str">
        <f>IF(E603="","",INDEX(Лаборатории!A:A,MATCH('Производственный контроль'!E603,Лаборатории!B:B,0)))</f>
        <v xml:space="preserve">КУРИНОЕ ЦАРСТВО АО </v>
      </c>
      <c r="C603" t="str">
        <f>IF(E603="","",VLOOKUP(E603,Лаборатории!B:D,3,0))</f>
        <v>U377_CHL</v>
      </c>
      <c r="D603" s="12">
        <v>45677</v>
      </c>
      <c r="E603" s="11" t="s">
        <v>793</v>
      </c>
      <c r="F603" s="11" t="s">
        <v>371</v>
      </c>
      <c r="G603" s="11" t="s">
        <v>502</v>
      </c>
      <c r="H603" s="11" t="s">
        <v>312</v>
      </c>
      <c r="I603" s="11" t="s">
        <v>3437</v>
      </c>
      <c r="J603" t="str">
        <f>IF(L603="","",VLOOKUP(L603,Продукция!B:D,3,0))</f>
        <v>Биологический_материал</v>
      </c>
      <c r="K603" t="str">
        <f>IF(L603="","",VLOOKUP(L603,Продукция!B:C,2,0))</f>
        <v>Сыворотка крови</v>
      </c>
      <c r="L603" s="151" t="s">
        <v>302</v>
      </c>
      <c r="M603">
        <f>IF(L603="","",VLOOKUP(L603,Продукция!B:L,11,0))</f>
        <v>0</v>
      </c>
      <c r="N603" s="11" t="s">
        <v>873</v>
      </c>
      <c r="P603" s="11" t="s">
        <v>340</v>
      </c>
      <c r="Q603" s="11" t="s">
        <v>854</v>
      </c>
      <c r="R603" s="153" t="s">
        <v>4864</v>
      </c>
      <c r="S603" s="11">
        <v>20</v>
      </c>
      <c r="T603" s="11" t="s">
        <v>5015</v>
      </c>
      <c r="V603" s="14">
        <v>45672</v>
      </c>
      <c r="Z603" s="11" t="s">
        <v>4823</v>
      </c>
      <c r="AA603" s="15">
        <v>0.55555555555555558</v>
      </c>
      <c r="AB603" t="str">
        <f>IF(L603="","",VLOOKUP(L603&amp;I603,Продукция!A:I,9,0))</f>
        <v>рекомендация производителя набора</v>
      </c>
      <c r="AC603" s="14">
        <v>45679</v>
      </c>
      <c r="AD603" s="11" t="s">
        <v>2676</v>
      </c>
      <c r="AE603" s="11" t="s">
        <v>4823</v>
      </c>
      <c r="AF603" t="str">
        <f>IF(AD603="","",VLOOKUP(AD603,'Сотрудники и ссылки'!A:B,2,0))</f>
        <v>Серолог</v>
      </c>
      <c r="AG603">
        <f>IF(AD603="","",VLOOKUP(AD603,'Сотрудники и ссылки'!A:C,3,0))</f>
        <v>20007746</v>
      </c>
      <c r="AH603" s="11" t="s">
        <v>2676</v>
      </c>
      <c r="AI603" t="str">
        <f>IF(AH603="","",VLOOKUP(AH603,'Сотрудники и ссылки'!A:B,2,0))</f>
        <v>Серолог</v>
      </c>
      <c r="AJ603">
        <f>IF(AH603="","",VLOOKUP(AH603,'Сотрудники и ссылки'!A:C,3,0))</f>
        <v>20007746</v>
      </c>
      <c r="AK603" s="14">
        <v>45679</v>
      </c>
      <c r="AL603" s="2">
        <f>IF(AK603="","",AK603+VLOOKUP(I603,'Вид исследования'!B:E,4,0))</f>
        <v>45680</v>
      </c>
      <c r="AM603" s="2">
        <f>IF(AK603="","",AK603+VLOOKUP(I603,'Вид исследования'!B:F,5,0))</f>
        <v>45680</v>
      </c>
      <c r="AN603" s="14">
        <v>45679</v>
      </c>
      <c r="AP603" s="11" t="s">
        <v>189</v>
      </c>
      <c r="AQ603" t="str">
        <f>IFERROR(IF(L603="","",VLOOKUP(L603&amp;I603,Продукция!A:K,11,0)),"обратитесь к админ справочника")</f>
        <v>согласно рекомендациям производителя теста</v>
      </c>
      <c r="AR603" s="11" t="s">
        <v>4823</v>
      </c>
      <c r="AS603" t="str">
        <f>IFERROR(IF(L603="","",VLOOKUP(L603&amp;I603,Продукция!A:J,10,0)),"обратитесь к админ справочника")</f>
        <v>инструкция по применению набора AI, Н5</v>
      </c>
      <c r="AT603" s="11" t="s">
        <v>4823</v>
      </c>
      <c r="AU603" s="11" t="s">
        <v>4823</v>
      </c>
      <c r="AV603" s="11" t="s">
        <v>2676</v>
      </c>
      <c r="AW603" s="11" t="s">
        <v>4824</v>
      </c>
      <c r="AX603" s="11" t="s">
        <v>502</v>
      </c>
      <c r="AY603" s="11" t="s">
        <v>1006</v>
      </c>
      <c r="AZ603" s="11">
        <v>106</v>
      </c>
      <c r="BA603" s="11">
        <v>3</v>
      </c>
      <c r="BC603" s="11" t="s">
        <v>4854</v>
      </c>
    </row>
    <row r="604" spans="1:55" x14ac:dyDescent="0.25">
      <c r="A604" t="str">
        <f t="shared" si="13"/>
        <v>С/123IBD (BioChek) болезнь Гамборо уровень антител</v>
      </c>
      <c r="B604" t="str">
        <f>IF(E604="","",INDEX(Лаборатории!A:A,MATCH('Производственный контроль'!E604,Лаборатории!B:B,0)))</f>
        <v xml:space="preserve">КУРИНОЕ ЦАРСТВО АО </v>
      </c>
      <c r="C604" t="str">
        <f>IF(E604="","",VLOOKUP(E604,Лаборатории!B:D,3,0))</f>
        <v>U377_CHL</v>
      </c>
      <c r="D604" s="12">
        <v>45677</v>
      </c>
      <c r="E604" s="11" t="s">
        <v>793</v>
      </c>
      <c r="F604" s="11" t="s">
        <v>371</v>
      </c>
      <c r="G604" s="11" t="s">
        <v>502</v>
      </c>
      <c r="H604" s="11" t="s">
        <v>262</v>
      </c>
      <c r="I604" s="11" t="s">
        <v>3415</v>
      </c>
      <c r="J604" t="str">
        <f>IF(L604="","",VLOOKUP(L604,Продукция!B:D,3,0))</f>
        <v>Биологический_материал</v>
      </c>
      <c r="K604" t="str">
        <f>IF(L604="","",VLOOKUP(L604,Продукция!B:C,2,0))</f>
        <v>Сыворотка крови</v>
      </c>
      <c r="L604" s="151" t="s">
        <v>302</v>
      </c>
      <c r="M604">
        <f>IF(L604="","",VLOOKUP(L604,Продукция!B:L,11,0))</f>
        <v>0</v>
      </c>
      <c r="N604" s="11" t="s">
        <v>873</v>
      </c>
      <c r="P604" s="11" t="s">
        <v>340</v>
      </c>
      <c r="Q604" s="11" t="s">
        <v>854</v>
      </c>
      <c r="R604" s="153" t="s">
        <v>5014</v>
      </c>
      <c r="S604" s="11">
        <v>20</v>
      </c>
      <c r="T604" s="11" t="s">
        <v>5015</v>
      </c>
      <c r="V604" s="14">
        <v>45672</v>
      </c>
      <c r="Z604" s="11" t="s">
        <v>4823</v>
      </c>
      <c r="AA604" s="15">
        <v>0.55555555555555558</v>
      </c>
      <c r="AB604" t="str">
        <f>IF(L604="","",VLOOKUP(L604&amp;I604,Продукция!A:I,9,0))</f>
        <v>рекомендация производителя набора</v>
      </c>
      <c r="AC604" s="14">
        <v>45680</v>
      </c>
      <c r="AD604" s="11" t="s">
        <v>2673</v>
      </c>
      <c r="AE604" s="11" t="s">
        <v>4823</v>
      </c>
      <c r="AF604" t="str">
        <f>IF(AD604="","",VLOOKUP(AD604,'Сотрудники и ссылки'!A:B,2,0))</f>
        <v>Серолог</v>
      </c>
      <c r="AG604">
        <f>IF(AD604="","",VLOOKUP(AD604,'Сотрудники и ссылки'!A:C,3,0))</f>
        <v>20001771</v>
      </c>
      <c r="AH604" s="11" t="s">
        <v>2673</v>
      </c>
      <c r="AI604" t="str">
        <f>IF(AH604="","",VLOOKUP(AH604,'Сотрудники и ссылки'!A:B,2,0))</f>
        <v>Серолог</v>
      </c>
      <c r="AJ604">
        <f>IF(AH604="","",VLOOKUP(AH604,'Сотрудники и ссылки'!A:C,3,0))</f>
        <v>20001771</v>
      </c>
      <c r="AK604" s="14">
        <v>45680</v>
      </c>
      <c r="AL604" s="2">
        <f>IF(AK604="","",AK604+VLOOKUP(I604,'Вид исследования'!B:E,4,0))</f>
        <v>45681</v>
      </c>
      <c r="AM604" s="2">
        <f>IF(AK604="","",AK604+VLOOKUP(I604,'Вид исследования'!B:F,5,0))</f>
        <v>45681</v>
      </c>
      <c r="AN604" s="14">
        <v>45680</v>
      </c>
      <c r="AP604" s="11" t="s">
        <v>189</v>
      </c>
      <c r="AQ604" t="str">
        <f>IFERROR(IF(L604="","",VLOOKUP(L604&amp;I604,Продукция!A:K,11,0)),"обратитесь к админ справочника")</f>
        <v>согласно рекомендациям производителя теста</v>
      </c>
      <c r="AR604" s="11" t="s">
        <v>4823</v>
      </c>
      <c r="AS604" t="str">
        <f>IFERROR(IF(L604="","",VLOOKUP(L604&amp;I604,Продукция!A:J,10,0)),"обратитесь к админ справочника")</f>
        <v>инструкция тест- ситема Биочек СК-113</v>
      </c>
      <c r="AT604" s="11" t="s">
        <v>4823</v>
      </c>
      <c r="AU604" s="11" t="s">
        <v>4823</v>
      </c>
      <c r="AV604" s="11" t="s">
        <v>2673</v>
      </c>
      <c r="AW604" s="11" t="s">
        <v>4824</v>
      </c>
      <c r="AX604" s="11" t="s">
        <v>502</v>
      </c>
      <c r="AY604" s="11" t="s">
        <v>1004</v>
      </c>
      <c r="AZ604" s="11">
        <v>106</v>
      </c>
      <c r="BA604" s="11">
        <v>4</v>
      </c>
      <c r="BC604" s="11" t="s">
        <v>4854</v>
      </c>
    </row>
    <row r="605" spans="1:55" x14ac:dyDescent="0.25">
      <c r="A605" t="str">
        <f t="shared" si="13"/>
        <v>С/123IBD (BioChek) болезнь Гамборо уровень антител</v>
      </c>
      <c r="B605" t="str">
        <f>IF(E605="","",INDEX(Лаборатории!A:A,MATCH('Производственный контроль'!E605,Лаборатории!B:B,0)))</f>
        <v xml:space="preserve">КУРИНОЕ ЦАРСТВО АО </v>
      </c>
      <c r="C605" t="str">
        <f>IF(E605="","",VLOOKUP(E605,Лаборатории!B:D,3,0))</f>
        <v>U377_CHL</v>
      </c>
      <c r="D605" s="12">
        <v>45677</v>
      </c>
      <c r="E605" s="11" t="s">
        <v>793</v>
      </c>
      <c r="F605" s="11" t="s">
        <v>371</v>
      </c>
      <c r="G605" s="11" t="s">
        <v>502</v>
      </c>
      <c r="H605" s="11" t="s">
        <v>262</v>
      </c>
      <c r="I605" s="11" t="s">
        <v>3415</v>
      </c>
      <c r="J605" t="str">
        <f>IF(L605="","",VLOOKUP(L605,Продукция!B:D,3,0))</f>
        <v>Биологический_материал</v>
      </c>
      <c r="K605" t="str">
        <f>IF(L605="","",VLOOKUP(L605,Продукция!B:C,2,0))</f>
        <v>Сыворотка крови</v>
      </c>
      <c r="L605" s="151" t="s">
        <v>302</v>
      </c>
      <c r="M605">
        <f>IF(L605="","",VLOOKUP(L605,Продукция!B:L,11,0))</f>
        <v>0</v>
      </c>
      <c r="N605" s="11" t="s">
        <v>873</v>
      </c>
      <c r="P605" s="11" t="s">
        <v>340</v>
      </c>
      <c r="Q605" s="11" t="s">
        <v>854</v>
      </c>
      <c r="R605" s="153" t="s">
        <v>4864</v>
      </c>
      <c r="S605" s="11">
        <v>20</v>
      </c>
      <c r="T605" s="11" t="s">
        <v>5015</v>
      </c>
      <c r="V605" s="14">
        <v>45672</v>
      </c>
      <c r="Z605" s="11" t="s">
        <v>4823</v>
      </c>
      <c r="AA605" s="15">
        <v>0.55555555555555558</v>
      </c>
      <c r="AB605" t="str">
        <f>IF(L605="","",VLOOKUP(L605&amp;I605,Продукция!A:I,9,0))</f>
        <v>рекомендация производителя набора</v>
      </c>
      <c r="AC605" s="14">
        <v>45680</v>
      </c>
      <c r="AD605" s="11" t="s">
        <v>2673</v>
      </c>
      <c r="AE605" s="11" t="s">
        <v>4823</v>
      </c>
      <c r="AF605" t="str">
        <f>IF(AD605="","",VLOOKUP(AD605,'Сотрудники и ссылки'!A:B,2,0))</f>
        <v>Серолог</v>
      </c>
      <c r="AG605">
        <f>IF(AD605="","",VLOOKUP(AD605,'Сотрудники и ссылки'!A:C,3,0))</f>
        <v>20001771</v>
      </c>
      <c r="AH605" s="11" t="s">
        <v>2673</v>
      </c>
      <c r="AI605" t="str">
        <f>IF(AH605="","",VLOOKUP(AH605,'Сотрудники и ссылки'!A:B,2,0))</f>
        <v>Серолог</v>
      </c>
      <c r="AJ605">
        <f>IF(AH605="","",VLOOKUP(AH605,'Сотрудники и ссылки'!A:C,3,0))</f>
        <v>20001771</v>
      </c>
      <c r="AK605" s="14">
        <v>45680</v>
      </c>
      <c r="AL605" s="2">
        <f>IF(AK605="","",AK605+VLOOKUP(I605,'Вид исследования'!B:E,4,0))</f>
        <v>45681</v>
      </c>
      <c r="AM605" s="2">
        <f>IF(AK605="","",AK605+VLOOKUP(I605,'Вид исследования'!B:F,5,0))</f>
        <v>45681</v>
      </c>
      <c r="AN605" s="14">
        <v>45680</v>
      </c>
      <c r="AP605" s="11" t="s">
        <v>189</v>
      </c>
      <c r="AQ605" t="str">
        <f>IFERROR(IF(L605="","",VLOOKUP(L605&amp;I605,Продукция!A:K,11,0)),"обратитесь к админ справочника")</f>
        <v>согласно рекомендациям производителя теста</v>
      </c>
      <c r="AR605" s="11" t="s">
        <v>4823</v>
      </c>
      <c r="AS605" t="str">
        <f>IFERROR(IF(L605="","",VLOOKUP(L605&amp;I605,Продукция!A:J,10,0)),"обратитесь к админ справочника")</f>
        <v>инструкция тест- ситема Биочек СК-113</v>
      </c>
      <c r="AT605" s="11" t="s">
        <v>4823</v>
      </c>
      <c r="AU605" s="11" t="s">
        <v>4823</v>
      </c>
      <c r="AV605" s="11" t="s">
        <v>2673</v>
      </c>
      <c r="AW605" s="11" t="s">
        <v>4824</v>
      </c>
      <c r="AX605" s="11" t="s">
        <v>502</v>
      </c>
      <c r="AY605" s="11" t="s">
        <v>1006</v>
      </c>
      <c r="AZ605" s="11">
        <v>106</v>
      </c>
      <c r="BA605" s="11">
        <v>3</v>
      </c>
      <c r="BC605" s="11" t="s">
        <v>4854</v>
      </c>
    </row>
    <row r="606" spans="1:55" x14ac:dyDescent="0.25">
      <c r="A606" t="str">
        <f t="shared" si="13"/>
        <v>С/124Болезнь Ньюкасла уровень антител</v>
      </c>
      <c r="B606" t="str">
        <f>IF(E606="","",INDEX(Лаборатории!A:A,MATCH('Производственный контроль'!E606,Лаборатории!B:B,0)))</f>
        <v xml:space="preserve">КУРИНОЕ ЦАРСТВО АО </v>
      </c>
      <c r="C606" t="str">
        <f>IF(E606="","",VLOOKUP(E606,Лаборатории!B:D,3,0))</f>
        <v>U377_CHL</v>
      </c>
      <c r="D606" s="12">
        <v>45677</v>
      </c>
      <c r="E606" s="11" t="s">
        <v>793</v>
      </c>
      <c r="F606" s="11" t="s">
        <v>371</v>
      </c>
      <c r="G606" s="11" t="s">
        <v>509</v>
      </c>
      <c r="H606" s="11" t="s">
        <v>312</v>
      </c>
      <c r="I606" s="11" t="s">
        <v>3434</v>
      </c>
      <c r="J606" t="str">
        <f>IF(L606="","",VLOOKUP(L606,Продукция!B:D,3,0))</f>
        <v>Биологический_материал</v>
      </c>
      <c r="K606" t="str">
        <f>IF(L606="","",VLOOKUP(L606,Продукция!B:C,2,0))</f>
        <v>Сыворотка крови</v>
      </c>
      <c r="L606" s="151" t="s">
        <v>302</v>
      </c>
      <c r="M606">
        <f>IF(L606="","",VLOOKUP(L606,Продукция!B:L,11,0))</f>
        <v>0</v>
      </c>
      <c r="N606" s="11" t="s">
        <v>873</v>
      </c>
      <c r="P606" s="11" t="s">
        <v>340</v>
      </c>
      <c r="Q606" s="11" t="s">
        <v>854</v>
      </c>
      <c r="R606" s="153" t="s">
        <v>5016</v>
      </c>
      <c r="S606" s="11">
        <v>20</v>
      </c>
      <c r="T606" s="11" t="s">
        <v>5025</v>
      </c>
      <c r="V606" s="14">
        <v>45672</v>
      </c>
      <c r="Z606" s="11" t="s">
        <v>4823</v>
      </c>
      <c r="AA606" s="15">
        <v>0.55555555555555558</v>
      </c>
      <c r="AB606" t="str">
        <f>IF(L606="","",VLOOKUP(L606&amp;I606,Продукция!A:I,9,0))</f>
        <v>рекомендация производителя набора</v>
      </c>
      <c r="AC606" s="14">
        <v>45679</v>
      </c>
      <c r="AD606" s="11" t="s">
        <v>2676</v>
      </c>
      <c r="AE606" s="11" t="s">
        <v>4823</v>
      </c>
      <c r="AF606" t="str">
        <f>IF(AD606="","",VLOOKUP(AD606,'Сотрудники и ссылки'!A:B,2,0))</f>
        <v>Серолог</v>
      </c>
      <c r="AG606">
        <f>IF(AD606="","",VLOOKUP(AD606,'Сотрудники и ссылки'!A:C,3,0))</f>
        <v>20007746</v>
      </c>
      <c r="AH606" s="11" t="s">
        <v>2676</v>
      </c>
      <c r="AI606" t="str">
        <f>IF(AH606="","",VLOOKUP(AH606,'Сотрудники и ссылки'!A:B,2,0))</f>
        <v>Серолог</v>
      </c>
      <c r="AJ606">
        <f>IF(AH606="","",VLOOKUP(AH606,'Сотрудники и ссылки'!A:C,3,0))</f>
        <v>20007746</v>
      </c>
      <c r="AK606" s="14">
        <v>45679</v>
      </c>
      <c r="AL606" s="2">
        <f>IF(AK606="","",AK606+VLOOKUP(I606,'Вид исследования'!B:E,4,0))</f>
        <v>45680</v>
      </c>
      <c r="AM606" s="2">
        <f>IF(AK606="","",AK606+VLOOKUP(I606,'Вид исследования'!B:F,5,0))</f>
        <v>45680</v>
      </c>
      <c r="AN606" s="14">
        <v>45679</v>
      </c>
      <c r="AP606" s="11" t="s">
        <v>189</v>
      </c>
      <c r="AQ606" t="str">
        <f>IFERROR(IF(L606="","",VLOOKUP(L606&amp;I606,Продукция!A:K,11,0)),"обратитесь к админ справочника")</f>
        <v>согласно рекомендациям производителя теста</v>
      </c>
      <c r="AR606" s="11" t="s">
        <v>4823</v>
      </c>
      <c r="AS606" t="str">
        <f>IFERROR(IF(L606="","",VLOOKUP(L606&amp;I606,Продукция!A:J,10,0)),"обратитесь к админ справочника")</f>
        <v>инструкция по применению набора РЗГА Ньюкасла</v>
      </c>
      <c r="AT606" s="11" t="s">
        <v>4823</v>
      </c>
      <c r="AU606" s="11" t="s">
        <v>4823</v>
      </c>
      <c r="AV606" s="11" t="s">
        <v>2676</v>
      </c>
      <c r="AW606" s="11" t="s">
        <v>4824</v>
      </c>
      <c r="AX606" s="11" t="s">
        <v>509</v>
      </c>
      <c r="AY606" s="11" t="s">
        <v>1728</v>
      </c>
      <c r="AZ606" s="11">
        <v>106</v>
      </c>
      <c r="BA606" s="11">
        <v>34</v>
      </c>
      <c r="BC606" s="11" t="s">
        <v>5026</v>
      </c>
    </row>
    <row r="607" spans="1:55" x14ac:dyDescent="0.25">
      <c r="A607" t="str">
        <f t="shared" si="13"/>
        <v>С/124Болезнь Ньюкасла уровень антител</v>
      </c>
      <c r="B607" t="str">
        <f>IF(E607="","",INDEX(Лаборатории!A:A,MATCH('Производственный контроль'!E607,Лаборатории!B:B,0)))</f>
        <v xml:space="preserve">КУРИНОЕ ЦАРСТВО АО </v>
      </c>
      <c r="C607" t="str">
        <f>IF(E607="","",VLOOKUP(E607,Лаборатории!B:D,3,0))</f>
        <v>U377_CHL</v>
      </c>
      <c r="D607" s="12">
        <v>45677</v>
      </c>
      <c r="E607" s="11" t="s">
        <v>793</v>
      </c>
      <c r="F607" s="11" t="s">
        <v>371</v>
      </c>
      <c r="G607" s="11" t="s">
        <v>509</v>
      </c>
      <c r="H607" s="11" t="s">
        <v>312</v>
      </c>
      <c r="I607" s="11" t="s">
        <v>3434</v>
      </c>
      <c r="J607" t="str">
        <f>IF(L607="","",VLOOKUP(L607,Продукция!B:D,3,0))</f>
        <v>Биологический_материал</v>
      </c>
      <c r="K607" t="str">
        <f>IF(L607="","",VLOOKUP(L607,Продукция!B:C,2,0))</f>
        <v>Сыворотка крови</v>
      </c>
      <c r="L607" s="151" t="s">
        <v>302</v>
      </c>
      <c r="M607">
        <f>IF(L607="","",VLOOKUP(L607,Продукция!B:L,11,0))</f>
        <v>0</v>
      </c>
      <c r="N607" s="11" t="s">
        <v>873</v>
      </c>
      <c r="P607" s="11" t="s">
        <v>340</v>
      </c>
      <c r="Q607" s="11" t="s">
        <v>854</v>
      </c>
      <c r="R607" s="153" t="s">
        <v>5017</v>
      </c>
      <c r="S607" s="11">
        <v>20</v>
      </c>
      <c r="T607" s="11" t="s">
        <v>5025</v>
      </c>
      <c r="V607" s="14">
        <v>45672</v>
      </c>
      <c r="Z607" s="11" t="s">
        <v>4823</v>
      </c>
      <c r="AA607" s="15">
        <v>0.55555555555555558</v>
      </c>
      <c r="AB607" t="str">
        <f>IF(L607="","",VLOOKUP(L607&amp;I607,Продукция!A:I,9,0))</f>
        <v>рекомендация производителя набора</v>
      </c>
      <c r="AC607" s="14">
        <v>45679</v>
      </c>
      <c r="AD607" s="11" t="s">
        <v>2676</v>
      </c>
      <c r="AE607" s="11" t="s">
        <v>4823</v>
      </c>
      <c r="AF607" t="str">
        <f>IF(AD607="","",VLOOKUP(AD607,'Сотрудники и ссылки'!A:B,2,0))</f>
        <v>Серолог</v>
      </c>
      <c r="AG607">
        <f>IF(AD607="","",VLOOKUP(AD607,'Сотрудники и ссылки'!A:C,3,0))</f>
        <v>20007746</v>
      </c>
      <c r="AH607" s="11" t="s">
        <v>2676</v>
      </c>
      <c r="AI607" t="str">
        <f>IF(AH607="","",VLOOKUP(AH607,'Сотрудники и ссылки'!A:B,2,0))</f>
        <v>Серолог</v>
      </c>
      <c r="AJ607">
        <f>IF(AH607="","",VLOOKUP(AH607,'Сотрудники и ссылки'!A:C,3,0))</f>
        <v>20007746</v>
      </c>
      <c r="AK607" s="14">
        <v>45679</v>
      </c>
      <c r="AL607" s="2">
        <f>IF(AK607="","",AK607+VLOOKUP(I607,'Вид исследования'!B:E,4,0))</f>
        <v>45680</v>
      </c>
      <c r="AM607" s="2">
        <f>IF(AK607="","",AK607+VLOOKUP(I607,'Вид исследования'!B:F,5,0))</f>
        <v>45680</v>
      </c>
      <c r="AN607" s="14">
        <v>45679</v>
      </c>
      <c r="AP607" s="11" t="s">
        <v>189</v>
      </c>
      <c r="AQ607" t="str">
        <f>IFERROR(IF(L607="","",VLOOKUP(L607&amp;I607,Продукция!A:K,11,0)),"обратитесь к админ справочника")</f>
        <v>согласно рекомендациям производителя теста</v>
      </c>
      <c r="AR607" s="11" t="s">
        <v>4823</v>
      </c>
      <c r="AS607" t="str">
        <f>IFERROR(IF(L607="","",VLOOKUP(L607&amp;I607,Продукция!A:J,10,0)),"обратитесь к админ справочника")</f>
        <v>инструкция по применению набора РЗГА Ньюкасла</v>
      </c>
      <c r="AT607" s="11" t="s">
        <v>4823</v>
      </c>
      <c r="AU607" s="11" t="s">
        <v>4823</v>
      </c>
      <c r="AV607" s="11" t="s">
        <v>2676</v>
      </c>
      <c r="AW607" s="11" t="s">
        <v>4824</v>
      </c>
      <c r="AX607" s="11" t="s">
        <v>509</v>
      </c>
      <c r="AY607" s="11" t="s">
        <v>1729</v>
      </c>
      <c r="AZ607" s="11">
        <v>106</v>
      </c>
      <c r="BA607" s="11">
        <v>33</v>
      </c>
      <c r="BC607" s="11" t="s">
        <v>5026</v>
      </c>
    </row>
    <row r="608" spans="1:55" x14ac:dyDescent="0.25">
      <c r="A608" t="str">
        <f t="shared" si="13"/>
        <v>С/124Болезнь Ньюкасла уровень антител</v>
      </c>
      <c r="B608" t="str">
        <f>IF(E608="","",INDEX(Лаборатории!A:A,MATCH('Производственный контроль'!E608,Лаборатории!B:B,0)))</f>
        <v xml:space="preserve">КУРИНОЕ ЦАРСТВО АО </v>
      </c>
      <c r="C608" t="str">
        <f>IF(E608="","",VLOOKUP(E608,Лаборатории!B:D,3,0))</f>
        <v>U377_CHL</v>
      </c>
      <c r="D608" s="12">
        <v>45677</v>
      </c>
      <c r="E608" s="11" t="s">
        <v>793</v>
      </c>
      <c r="F608" s="11" t="s">
        <v>371</v>
      </c>
      <c r="G608" s="11" t="s">
        <v>509</v>
      </c>
      <c r="H608" s="11" t="s">
        <v>312</v>
      </c>
      <c r="I608" s="11" t="s">
        <v>3434</v>
      </c>
      <c r="J608" t="str">
        <f>IF(L608="","",VLOOKUP(L608,Продукция!B:D,3,0))</f>
        <v>Биологический_материал</v>
      </c>
      <c r="K608" t="str">
        <f>IF(L608="","",VLOOKUP(L608,Продукция!B:C,2,0))</f>
        <v>Сыворотка крови</v>
      </c>
      <c r="L608" s="151" t="s">
        <v>302</v>
      </c>
      <c r="M608">
        <f>IF(L608="","",VLOOKUP(L608,Продукция!B:L,11,0))</f>
        <v>0</v>
      </c>
      <c r="N608" s="11" t="s">
        <v>873</v>
      </c>
      <c r="P608" s="11" t="s">
        <v>340</v>
      </c>
      <c r="Q608" s="11" t="s">
        <v>854</v>
      </c>
      <c r="R608" s="153" t="s">
        <v>5018</v>
      </c>
      <c r="S608" s="11">
        <v>20</v>
      </c>
      <c r="T608" s="11" t="s">
        <v>5025</v>
      </c>
      <c r="V608" s="14">
        <v>45673</v>
      </c>
      <c r="Z608" s="11" t="s">
        <v>4823</v>
      </c>
      <c r="AA608" s="15">
        <v>0.55555555555555558</v>
      </c>
      <c r="AB608" t="str">
        <f>IF(L608="","",VLOOKUP(L608&amp;I608,Продукция!A:I,9,0))</f>
        <v>рекомендация производителя набора</v>
      </c>
      <c r="AC608" s="14">
        <v>45679</v>
      </c>
      <c r="AD608" s="11" t="s">
        <v>2676</v>
      </c>
      <c r="AE608" s="11" t="s">
        <v>4823</v>
      </c>
      <c r="AF608" t="str">
        <f>IF(AD608="","",VLOOKUP(AD608,'Сотрудники и ссылки'!A:B,2,0))</f>
        <v>Серолог</v>
      </c>
      <c r="AG608">
        <f>IF(AD608="","",VLOOKUP(AD608,'Сотрудники и ссылки'!A:C,3,0))</f>
        <v>20007746</v>
      </c>
      <c r="AH608" s="11" t="s">
        <v>2676</v>
      </c>
      <c r="AI608" t="str">
        <f>IF(AH608="","",VLOOKUP(AH608,'Сотрудники и ссылки'!A:B,2,0))</f>
        <v>Серолог</v>
      </c>
      <c r="AJ608">
        <f>IF(AH608="","",VLOOKUP(AH608,'Сотрудники и ссылки'!A:C,3,0))</f>
        <v>20007746</v>
      </c>
      <c r="AK608" s="14">
        <v>45679</v>
      </c>
      <c r="AL608" s="2">
        <f>IF(AK608="","",AK608+VLOOKUP(I608,'Вид исследования'!B:E,4,0))</f>
        <v>45680</v>
      </c>
      <c r="AM608" s="2">
        <f>IF(AK608="","",AK608+VLOOKUP(I608,'Вид исследования'!B:F,5,0))</f>
        <v>45680</v>
      </c>
      <c r="AN608" s="14">
        <v>45679</v>
      </c>
      <c r="AP608" s="11" t="s">
        <v>189</v>
      </c>
      <c r="AQ608" t="str">
        <f>IFERROR(IF(L608="","",VLOOKUP(L608&amp;I608,Продукция!A:K,11,0)),"обратитесь к админ справочника")</f>
        <v>согласно рекомендациям производителя теста</v>
      </c>
      <c r="AR608" s="11" t="s">
        <v>4823</v>
      </c>
      <c r="AS608" t="str">
        <f>IFERROR(IF(L608="","",VLOOKUP(L608&amp;I608,Продукция!A:J,10,0)),"обратитесь к админ справочника")</f>
        <v>инструкция по применению набора РЗГА Ньюкасла</v>
      </c>
      <c r="AT608" s="11" t="s">
        <v>4823</v>
      </c>
      <c r="AU608" s="11" t="s">
        <v>4823</v>
      </c>
      <c r="AV608" s="11" t="s">
        <v>2676</v>
      </c>
      <c r="AW608" s="11" t="s">
        <v>4824</v>
      </c>
      <c r="AX608" s="11" t="s">
        <v>509</v>
      </c>
      <c r="AY608" s="11" t="s">
        <v>1730</v>
      </c>
      <c r="AZ608" s="11">
        <v>106</v>
      </c>
      <c r="BA608" s="11">
        <v>33</v>
      </c>
      <c r="BC608" s="11" t="s">
        <v>5026</v>
      </c>
    </row>
    <row r="609" spans="1:55" x14ac:dyDescent="0.25">
      <c r="A609" t="str">
        <f t="shared" si="13"/>
        <v>С/124Болезнь Ньюкасла уровень антител</v>
      </c>
      <c r="B609" t="str">
        <f>IF(E609="","",INDEX(Лаборатории!A:A,MATCH('Производственный контроль'!E609,Лаборатории!B:B,0)))</f>
        <v xml:space="preserve">КУРИНОЕ ЦАРСТВО АО </v>
      </c>
      <c r="C609" t="str">
        <f>IF(E609="","",VLOOKUP(E609,Лаборатории!B:D,3,0))</f>
        <v>U377_CHL</v>
      </c>
      <c r="D609" s="12">
        <v>45677</v>
      </c>
      <c r="E609" s="11" t="s">
        <v>793</v>
      </c>
      <c r="F609" s="11" t="s">
        <v>371</v>
      </c>
      <c r="G609" s="11" t="s">
        <v>509</v>
      </c>
      <c r="H609" s="11" t="s">
        <v>312</v>
      </c>
      <c r="I609" s="11" t="s">
        <v>3434</v>
      </c>
      <c r="J609" t="str">
        <f>IF(L609="","",VLOOKUP(L609,Продукция!B:D,3,0))</f>
        <v>Биологический_материал</v>
      </c>
      <c r="K609" t="str">
        <f>IF(L609="","",VLOOKUP(L609,Продукция!B:C,2,0))</f>
        <v>Сыворотка крови</v>
      </c>
      <c r="L609" s="151" t="s">
        <v>302</v>
      </c>
      <c r="M609">
        <f>IF(L609="","",VLOOKUP(L609,Продукция!B:L,11,0))</f>
        <v>0</v>
      </c>
      <c r="N609" s="11" t="s">
        <v>873</v>
      </c>
      <c r="P609" s="11" t="s">
        <v>340</v>
      </c>
      <c r="Q609" s="11" t="s">
        <v>854</v>
      </c>
      <c r="R609" s="153" t="s">
        <v>5019</v>
      </c>
      <c r="S609" s="11">
        <v>20</v>
      </c>
      <c r="T609" s="11" t="s">
        <v>5025</v>
      </c>
      <c r="V609" s="14">
        <v>45674</v>
      </c>
      <c r="Z609" s="11" t="s">
        <v>4823</v>
      </c>
      <c r="AA609" s="15">
        <v>0.55555555555555558</v>
      </c>
      <c r="AB609" t="str">
        <f>IF(L609="","",VLOOKUP(L609&amp;I609,Продукция!A:I,9,0))</f>
        <v>рекомендация производителя набора</v>
      </c>
      <c r="AC609" s="14">
        <v>45679</v>
      </c>
      <c r="AD609" s="11" t="s">
        <v>2676</v>
      </c>
      <c r="AE609" s="11" t="s">
        <v>4823</v>
      </c>
      <c r="AF609" t="str">
        <f>IF(AD609="","",VLOOKUP(AD609,'Сотрудники и ссылки'!A:B,2,0))</f>
        <v>Серолог</v>
      </c>
      <c r="AG609">
        <f>IF(AD609="","",VLOOKUP(AD609,'Сотрудники и ссылки'!A:C,3,0))</f>
        <v>20007746</v>
      </c>
      <c r="AH609" s="11" t="s">
        <v>2676</v>
      </c>
      <c r="AI609" t="str">
        <f>IF(AH609="","",VLOOKUP(AH609,'Сотрудники и ссылки'!A:B,2,0))</f>
        <v>Серолог</v>
      </c>
      <c r="AJ609">
        <f>IF(AH609="","",VLOOKUP(AH609,'Сотрудники и ссылки'!A:C,3,0))</f>
        <v>20007746</v>
      </c>
      <c r="AK609" s="14">
        <v>45679</v>
      </c>
      <c r="AL609" s="2">
        <f>IF(AK609="","",AK609+VLOOKUP(I609,'Вид исследования'!B:E,4,0))</f>
        <v>45680</v>
      </c>
      <c r="AM609" s="2">
        <f>IF(AK609="","",AK609+VLOOKUP(I609,'Вид исследования'!B:F,5,0))</f>
        <v>45680</v>
      </c>
      <c r="AN609" s="14">
        <v>45679</v>
      </c>
      <c r="AP609" s="11" t="s">
        <v>189</v>
      </c>
      <c r="AQ609" t="str">
        <f>IFERROR(IF(L609="","",VLOOKUP(L609&amp;I609,Продукция!A:K,11,0)),"обратитесь к админ справочника")</f>
        <v>согласно рекомендациям производителя теста</v>
      </c>
      <c r="AR609" s="11" t="s">
        <v>4823</v>
      </c>
      <c r="AS609" t="str">
        <f>IFERROR(IF(L609="","",VLOOKUP(L609&amp;I609,Продукция!A:J,10,0)),"обратитесь к админ справочника")</f>
        <v>инструкция по применению набора РЗГА Ньюкасла</v>
      </c>
      <c r="AT609" s="11" t="s">
        <v>4823</v>
      </c>
      <c r="AU609" s="11" t="s">
        <v>4823</v>
      </c>
      <c r="AV609" s="11" t="s">
        <v>2676</v>
      </c>
      <c r="AW609" s="11" t="s">
        <v>4824</v>
      </c>
      <c r="AX609" s="11" t="s">
        <v>509</v>
      </c>
      <c r="AY609" s="11" t="s">
        <v>1731</v>
      </c>
      <c r="AZ609" s="11">
        <v>106</v>
      </c>
      <c r="BA609" s="11">
        <v>34</v>
      </c>
      <c r="BC609" s="11" t="s">
        <v>5026</v>
      </c>
    </row>
    <row r="610" spans="1:55" x14ac:dyDescent="0.25">
      <c r="A610" t="str">
        <f t="shared" si="13"/>
        <v>С/124Болезнь Ньюкасла уровень антител</v>
      </c>
      <c r="B610" t="str">
        <f>IF(E610="","",INDEX(Лаборатории!A:A,MATCH('Производственный контроль'!E610,Лаборатории!B:B,0)))</f>
        <v xml:space="preserve">КУРИНОЕ ЦАРСТВО АО </v>
      </c>
      <c r="C610" t="str">
        <f>IF(E610="","",VLOOKUP(E610,Лаборатории!B:D,3,0))</f>
        <v>U377_CHL</v>
      </c>
      <c r="D610" s="12">
        <v>45677</v>
      </c>
      <c r="E610" s="11" t="s">
        <v>793</v>
      </c>
      <c r="F610" s="11" t="s">
        <v>371</v>
      </c>
      <c r="G610" s="11" t="s">
        <v>509</v>
      </c>
      <c r="H610" s="11" t="s">
        <v>312</v>
      </c>
      <c r="I610" s="11" t="s">
        <v>3434</v>
      </c>
      <c r="J610" t="str">
        <f>IF(L610="","",VLOOKUP(L610,Продукция!B:D,3,0))</f>
        <v>Биологический_материал</v>
      </c>
      <c r="K610" t="str">
        <f>IF(L610="","",VLOOKUP(L610,Продукция!B:C,2,0))</f>
        <v>Сыворотка крови</v>
      </c>
      <c r="L610" s="151" t="s">
        <v>302</v>
      </c>
      <c r="M610">
        <f>IF(L610="","",VLOOKUP(L610,Продукция!B:L,11,0))</f>
        <v>0</v>
      </c>
      <c r="N610" s="11" t="s">
        <v>873</v>
      </c>
      <c r="P610" s="11" t="s">
        <v>340</v>
      </c>
      <c r="Q610" s="11" t="s">
        <v>854</v>
      </c>
      <c r="R610" s="153" t="s">
        <v>5020</v>
      </c>
      <c r="S610" s="11">
        <v>20</v>
      </c>
      <c r="T610" s="11" t="s">
        <v>5025</v>
      </c>
      <c r="V610" s="14">
        <v>45674</v>
      </c>
      <c r="Z610" s="11" t="s">
        <v>4823</v>
      </c>
      <c r="AA610" s="15">
        <v>0.55555555555555558</v>
      </c>
      <c r="AB610" t="str">
        <f>IF(L610="","",VLOOKUP(L610&amp;I610,Продукция!A:I,9,0))</f>
        <v>рекомендация производителя набора</v>
      </c>
      <c r="AC610" s="14">
        <v>45679</v>
      </c>
      <c r="AD610" s="11" t="s">
        <v>2676</v>
      </c>
      <c r="AE610" s="11" t="s">
        <v>4823</v>
      </c>
      <c r="AF610" t="str">
        <f>IF(AD610="","",VLOOKUP(AD610,'Сотрудники и ссылки'!A:B,2,0))</f>
        <v>Серолог</v>
      </c>
      <c r="AG610">
        <f>IF(AD610="","",VLOOKUP(AD610,'Сотрудники и ссылки'!A:C,3,0))</f>
        <v>20007746</v>
      </c>
      <c r="AH610" s="11" t="s">
        <v>2676</v>
      </c>
      <c r="AI610" t="str">
        <f>IF(AH610="","",VLOOKUP(AH610,'Сотрудники и ссылки'!A:B,2,0))</f>
        <v>Серолог</v>
      </c>
      <c r="AJ610">
        <f>IF(AH610="","",VLOOKUP(AH610,'Сотрудники и ссылки'!A:C,3,0))</f>
        <v>20007746</v>
      </c>
      <c r="AK610" s="14">
        <v>45679</v>
      </c>
      <c r="AL610" s="2">
        <f>IF(AK610="","",AK610+VLOOKUP(I610,'Вид исследования'!B:E,4,0))</f>
        <v>45680</v>
      </c>
      <c r="AM610" s="2">
        <f>IF(AK610="","",AK610+VLOOKUP(I610,'Вид исследования'!B:F,5,0))</f>
        <v>45680</v>
      </c>
      <c r="AN610" s="14">
        <v>45679</v>
      </c>
      <c r="AP610" s="11" t="s">
        <v>189</v>
      </c>
      <c r="AQ610" t="str">
        <f>IFERROR(IF(L610="","",VLOOKUP(L610&amp;I610,Продукция!A:K,11,0)),"обратитесь к админ справочника")</f>
        <v>согласно рекомендациям производителя теста</v>
      </c>
      <c r="AR610" s="11" t="s">
        <v>4823</v>
      </c>
      <c r="AS610" t="str">
        <f>IFERROR(IF(L610="","",VLOOKUP(L610&amp;I610,Продукция!A:J,10,0)),"обратитесь к админ справочника")</f>
        <v>инструкция по применению набора РЗГА Ньюкасла</v>
      </c>
      <c r="AT610" s="11" t="s">
        <v>4823</v>
      </c>
      <c r="AU610" s="11" t="s">
        <v>4823</v>
      </c>
      <c r="AV610" s="11" t="s">
        <v>2676</v>
      </c>
      <c r="AW610" s="11" t="s">
        <v>4824</v>
      </c>
      <c r="AX610" s="11" t="s">
        <v>509</v>
      </c>
      <c r="AY610" s="11" t="s">
        <v>1732</v>
      </c>
      <c r="AZ610" s="11">
        <v>106</v>
      </c>
      <c r="BA610" s="11">
        <v>34</v>
      </c>
      <c r="BC610" s="11" t="s">
        <v>5026</v>
      </c>
    </row>
    <row r="611" spans="1:55" x14ac:dyDescent="0.25">
      <c r="A611" t="str">
        <f t="shared" si="13"/>
        <v>С/124Болезнь Ньюкасла уровень антител</v>
      </c>
      <c r="B611" t="str">
        <f>IF(E611="","",INDEX(Лаборатории!A:A,MATCH('Производственный контроль'!E611,Лаборатории!B:B,0)))</f>
        <v xml:space="preserve">КУРИНОЕ ЦАРСТВО АО </v>
      </c>
      <c r="C611" t="str">
        <f>IF(E611="","",VLOOKUP(E611,Лаборатории!B:D,3,0))</f>
        <v>U377_CHL</v>
      </c>
      <c r="D611" s="12">
        <v>45677</v>
      </c>
      <c r="E611" s="11" t="s">
        <v>793</v>
      </c>
      <c r="F611" s="11" t="s">
        <v>371</v>
      </c>
      <c r="G611" s="11" t="s">
        <v>509</v>
      </c>
      <c r="H611" s="11" t="s">
        <v>312</v>
      </c>
      <c r="I611" s="11" t="s">
        <v>3434</v>
      </c>
      <c r="J611" t="str">
        <f>IF(L611="","",VLOOKUP(L611,Продукция!B:D,3,0))</f>
        <v>Биологический_материал</v>
      </c>
      <c r="K611" t="str">
        <f>IF(L611="","",VLOOKUP(L611,Продукция!B:C,2,0))</f>
        <v>Сыворотка крови</v>
      </c>
      <c r="L611" s="151" t="s">
        <v>302</v>
      </c>
      <c r="M611">
        <f>IF(L611="","",VLOOKUP(L611,Продукция!B:L,11,0))</f>
        <v>0</v>
      </c>
      <c r="N611" s="11" t="s">
        <v>873</v>
      </c>
      <c r="P611" s="11" t="s">
        <v>340</v>
      </c>
      <c r="Q611" s="11" t="s">
        <v>854</v>
      </c>
      <c r="R611" s="153" t="s">
        <v>5021</v>
      </c>
      <c r="S611" s="11">
        <v>20</v>
      </c>
      <c r="T611" s="11" t="s">
        <v>5025</v>
      </c>
      <c r="V611" s="14">
        <v>45674</v>
      </c>
      <c r="Z611" s="11" t="s">
        <v>4823</v>
      </c>
      <c r="AA611" s="15">
        <v>0.55555555555555558</v>
      </c>
      <c r="AB611" t="str">
        <f>IF(L611="","",VLOOKUP(L611&amp;I611,Продукция!A:I,9,0))</f>
        <v>рекомендация производителя набора</v>
      </c>
      <c r="AC611" s="14">
        <v>45679</v>
      </c>
      <c r="AD611" s="11" t="s">
        <v>2676</v>
      </c>
      <c r="AE611" s="11" t="s">
        <v>4823</v>
      </c>
      <c r="AF611" t="str">
        <f>IF(AD611="","",VLOOKUP(AD611,'Сотрудники и ссылки'!A:B,2,0))</f>
        <v>Серолог</v>
      </c>
      <c r="AG611">
        <f>IF(AD611="","",VLOOKUP(AD611,'Сотрудники и ссылки'!A:C,3,0))</f>
        <v>20007746</v>
      </c>
      <c r="AH611" s="11" t="s">
        <v>2676</v>
      </c>
      <c r="AI611" t="str">
        <f>IF(AH611="","",VLOOKUP(AH611,'Сотрудники и ссылки'!A:B,2,0))</f>
        <v>Серолог</v>
      </c>
      <c r="AJ611">
        <f>IF(AH611="","",VLOOKUP(AH611,'Сотрудники и ссылки'!A:C,3,0))</f>
        <v>20007746</v>
      </c>
      <c r="AK611" s="14">
        <v>45679</v>
      </c>
      <c r="AL611" s="2">
        <f>IF(AK611="","",AK611+VLOOKUP(I611,'Вид исследования'!B:E,4,0))</f>
        <v>45680</v>
      </c>
      <c r="AM611" s="2">
        <f>IF(AK611="","",AK611+VLOOKUP(I611,'Вид исследования'!B:F,5,0))</f>
        <v>45680</v>
      </c>
      <c r="AN611" s="14">
        <v>45679</v>
      </c>
      <c r="AP611" s="11" t="s">
        <v>189</v>
      </c>
      <c r="AQ611" t="str">
        <f>IFERROR(IF(L611="","",VLOOKUP(L611&amp;I611,Продукция!A:K,11,0)),"обратитесь к админ справочника")</f>
        <v>согласно рекомендациям производителя теста</v>
      </c>
      <c r="AR611" s="11" t="s">
        <v>4823</v>
      </c>
      <c r="AS611" t="str">
        <f>IFERROR(IF(L611="","",VLOOKUP(L611&amp;I611,Продукция!A:J,10,0)),"обратитесь к админ справочника")</f>
        <v>инструкция по применению набора РЗГА Ньюкасла</v>
      </c>
      <c r="AT611" s="11" t="s">
        <v>4823</v>
      </c>
      <c r="AU611" s="11" t="s">
        <v>4823</v>
      </c>
      <c r="AV611" s="11" t="s">
        <v>2676</v>
      </c>
      <c r="AW611" s="11" t="s">
        <v>4824</v>
      </c>
      <c r="AX611" s="11" t="s">
        <v>509</v>
      </c>
      <c r="AY611" s="11" t="s">
        <v>1733</v>
      </c>
      <c r="AZ611" s="11">
        <v>106</v>
      </c>
      <c r="BA611" s="11">
        <v>34</v>
      </c>
      <c r="BC611" s="11" t="s">
        <v>5026</v>
      </c>
    </row>
    <row r="612" spans="1:55" x14ac:dyDescent="0.25">
      <c r="A612" t="str">
        <f t="shared" si="13"/>
        <v>С/124Болезнь Ньюкасла уровень антител</v>
      </c>
      <c r="B612" t="str">
        <f>IF(E612="","",INDEX(Лаборатории!A:A,MATCH('Производственный контроль'!E612,Лаборатории!B:B,0)))</f>
        <v xml:space="preserve">КУРИНОЕ ЦАРСТВО АО </v>
      </c>
      <c r="C612" t="str">
        <f>IF(E612="","",VLOOKUP(E612,Лаборатории!B:D,3,0))</f>
        <v>U377_CHL</v>
      </c>
      <c r="D612" s="12">
        <v>45677</v>
      </c>
      <c r="E612" s="11" t="s">
        <v>793</v>
      </c>
      <c r="F612" s="11" t="s">
        <v>371</v>
      </c>
      <c r="G612" s="11" t="s">
        <v>509</v>
      </c>
      <c r="H612" s="11" t="s">
        <v>312</v>
      </c>
      <c r="I612" s="11" t="s">
        <v>3434</v>
      </c>
      <c r="J612" t="str">
        <f>IF(L612="","",VLOOKUP(L612,Продукция!B:D,3,0))</f>
        <v>Биологический_материал</v>
      </c>
      <c r="K612" t="str">
        <f>IF(L612="","",VLOOKUP(L612,Продукция!B:C,2,0))</f>
        <v>Сыворотка крови</v>
      </c>
      <c r="L612" s="151" t="s">
        <v>302</v>
      </c>
      <c r="M612">
        <f>IF(L612="","",VLOOKUP(L612,Продукция!B:L,11,0))</f>
        <v>0</v>
      </c>
      <c r="N612" s="11" t="s">
        <v>873</v>
      </c>
      <c r="P612" s="11" t="s">
        <v>340</v>
      </c>
      <c r="Q612" s="11" t="s">
        <v>854</v>
      </c>
      <c r="R612" s="153" t="s">
        <v>5022</v>
      </c>
      <c r="S612" s="11">
        <v>20</v>
      </c>
      <c r="T612" s="11" t="s">
        <v>5025</v>
      </c>
      <c r="V612" s="14">
        <v>45672</v>
      </c>
      <c r="Z612" s="11" t="s">
        <v>4823</v>
      </c>
      <c r="AA612" s="15">
        <v>0.55555555555555558</v>
      </c>
      <c r="AB612" t="str">
        <f>IF(L612="","",VLOOKUP(L612&amp;I612,Продукция!A:I,9,0))</f>
        <v>рекомендация производителя набора</v>
      </c>
      <c r="AC612" s="14">
        <v>45679</v>
      </c>
      <c r="AD612" s="11" t="s">
        <v>2676</v>
      </c>
      <c r="AE612" s="11" t="s">
        <v>4823</v>
      </c>
      <c r="AF612" t="str">
        <f>IF(AD612="","",VLOOKUP(AD612,'Сотрудники и ссылки'!A:B,2,0))</f>
        <v>Серолог</v>
      </c>
      <c r="AG612">
        <f>IF(AD612="","",VLOOKUP(AD612,'Сотрудники и ссылки'!A:C,3,0))</f>
        <v>20007746</v>
      </c>
      <c r="AH612" s="11" t="s">
        <v>2676</v>
      </c>
      <c r="AI612" t="str">
        <f>IF(AH612="","",VLOOKUP(AH612,'Сотрудники и ссылки'!A:B,2,0))</f>
        <v>Серолог</v>
      </c>
      <c r="AJ612">
        <f>IF(AH612="","",VLOOKUP(AH612,'Сотрудники и ссылки'!A:C,3,0))</f>
        <v>20007746</v>
      </c>
      <c r="AK612" s="14">
        <v>45679</v>
      </c>
      <c r="AL612" s="2">
        <f>IF(AK612="","",AK612+VLOOKUP(I612,'Вид исследования'!B:E,4,0))</f>
        <v>45680</v>
      </c>
      <c r="AM612" s="2">
        <f>IF(AK612="","",AK612+VLOOKUP(I612,'Вид исследования'!B:F,5,0))</f>
        <v>45680</v>
      </c>
      <c r="AN612" s="14">
        <v>45679</v>
      </c>
      <c r="AP612" s="11" t="s">
        <v>189</v>
      </c>
      <c r="AQ612" t="str">
        <f>IFERROR(IF(L612="","",VLOOKUP(L612&amp;I612,Продукция!A:K,11,0)),"обратитесь к админ справочника")</f>
        <v>согласно рекомендациям производителя теста</v>
      </c>
      <c r="AR612" s="11" t="s">
        <v>4823</v>
      </c>
      <c r="AS612" t="str">
        <f>IFERROR(IF(L612="","",VLOOKUP(L612&amp;I612,Продукция!A:J,10,0)),"обратитесь к админ справочника")</f>
        <v>инструкция по применению набора РЗГА Ньюкасла</v>
      </c>
      <c r="AT612" s="11" t="s">
        <v>4823</v>
      </c>
      <c r="AU612" s="11" t="s">
        <v>4823</v>
      </c>
      <c r="AV612" s="11" t="s">
        <v>2676</v>
      </c>
      <c r="AW612" s="11" t="s">
        <v>4824</v>
      </c>
      <c r="AX612" s="11" t="s">
        <v>509</v>
      </c>
      <c r="AY612" s="11" t="s">
        <v>1734</v>
      </c>
      <c r="AZ612" s="11">
        <v>106</v>
      </c>
      <c r="BA612" s="11">
        <v>33</v>
      </c>
      <c r="BC612" s="11" t="s">
        <v>5026</v>
      </c>
    </row>
    <row r="613" spans="1:55" x14ac:dyDescent="0.25">
      <c r="A613" t="str">
        <f t="shared" si="13"/>
        <v>С/124Болезнь Ньюкасла уровень антител</v>
      </c>
      <c r="B613" t="str">
        <f>IF(E613="","",INDEX(Лаборатории!A:A,MATCH('Производственный контроль'!E613,Лаборатории!B:B,0)))</f>
        <v xml:space="preserve">КУРИНОЕ ЦАРСТВО АО </v>
      </c>
      <c r="C613" t="str">
        <f>IF(E613="","",VLOOKUP(E613,Лаборатории!B:D,3,0))</f>
        <v>U377_CHL</v>
      </c>
      <c r="D613" s="12">
        <v>45677</v>
      </c>
      <c r="E613" s="11" t="s">
        <v>793</v>
      </c>
      <c r="F613" s="11" t="s">
        <v>371</v>
      </c>
      <c r="G613" s="11" t="s">
        <v>509</v>
      </c>
      <c r="H613" s="11" t="s">
        <v>312</v>
      </c>
      <c r="I613" s="11" t="s">
        <v>3434</v>
      </c>
      <c r="J613" t="str">
        <f>IF(L613="","",VLOOKUP(L613,Продукция!B:D,3,0))</f>
        <v>Биологический_материал</v>
      </c>
      <c r="K613" t="str">
        <f>IF(L613="","",VLOOKUP(L613,Продукция!B:C,2,0))</f>
        <v>Сыворотка крови</v>
      </c>
      <c r="L613" s="151" t="s">
        <v>302</v>
      </c>
      <c r="M613">
        <f>IF(L613="","",VLOOKUP(L613,Продукция!B:L,11,0))</f>
        <v>0</v>
      </c>
      <c r="N613" s="11" t="s">
        <v>873</v>
      </c>
      <c r="P613" s="11" t="s">
        <v>340</v>
      </c>
      <c r="Q613" s="11" t="s">
        <v>854</v>
      </c>
      <c r="R613" s="153" t="s">
        <v>5023</v>
      </c>
      <c r="S613" s="11">
        <v>20</v>
      </c>
      <c r="T613" s="11" t="s">
        <v>5025</v>
      </c>
      <c r="V613" s="14">
        <v>45673</v>
      </c>
      <c r="Z613" s="11" t="s">
        <v>4823</v>
      </c>
      <c r="AA613" s="15">
        <v>0.55555555555555558</v>
      </c>
      <c r="AB613" t="str">
        <f>IF(L613="","",VLOOKUP(L613&amp;I613,Продукция!A:I,9,0))</f>
        <v>рекомендация производителя набора</v>
      </c>
      <c r="AC613" s="14">
        <v>45679</v>
      </c>
      <c r="AD613" s="11" t="s">
        <v>2676</v>
      </c>
      <c r="AE613" s="11" t="s">
        <v>4823</v>
      </c>
      <c r="AF613" t="str">
        <f>IF(AD613="","",VLOOKUP(AD613,'Сотрудники и ссылки'!A:B,2,0))</f>
        <v>Серолог</v>
      </c>
      <c r="AG613">
        <f>IF(AD613="","",VLOOKUP(AD613,'Сотрудники и ссылки'!A:C,3,0))</f>
        <v>20007746</v>
      </c>
      <c r="AH613" s="11" t="s">
        <v>2676</v>
      </c>
      <c r="AI613" t="str">
        <f>IF(AH613="","",VLOOKUP(AH613,'Сотрудники и ссылки'!A:B,2,0))</f>
        <v>Серолог</v>
      </c>
      <c r="AJ613">
        <f>IF(AH613="","",VLOOKUP(AH613,'Сотрудники и ссылки'!A:C,3,0))</f>
        <v>20007746</v>
      </c>
      <c r="AK613" s="14">
        <v>45679</v>
      </c>
      <c r="AL613" s="2">
        <f>IF(AK613="","",AK613+VLOOKUP(I613,'Вид исследования'!B:E,4,0))</f>
        <v>45680</v>
      </c>
      <c r="AM613" s="2">
        <f>IF(AK613="","",AK613+VLOOKUP(I613,'Вид исследования'!B:F,5,0))</f>
        <v>45680</v>
      </c>
      <c r="AN613" s="14">
        <v>45679</v>
      </c>
      <c r="AP613" s="11" t="s">
        <v>189</v>
      </c>
      <c r="AQ613" t="str">
        <f>IFERROR(IF(L613="","",VLOOKUP(L613&amp;I613,Продукция!A:K,11,0)),"обратитесь к админ справочника")</f>
        <v>согласно рекомендациям производителя теста</v>
      </c>
      <c r="AR613" s="11" t="s">
        <v>4823</v>
      </c>
      <c r="AS613" t="str">
        <f>IFERROR(IF(L613="","",VLOOKUP(L613&amp;I613,Продукция!A:J,10,0)),"обратитесь к админ справочника")</f>
        <v>инструкция по применению набора РЗГА Ньюкасла</v>
      </c>
      <c r="AT613" s="11" t="s">
        <v>4823</v>
      </c>
      <c r="AU613" s="11" t="s">
        <v>4823</v>
      </c>
      <c r="AV613" s="11" t="s">
        <v>2676</v>
      </c>
      <c r="AW613" s="11" t="s">
        <v>4824</v>
      </c>
      <c r="AX613" s="11" t="s">
        <v>509</v>
      </c>
      <c r="AY613" s="11" t="s">
        <v>1738</v>
      </c>
      <c r="AZ613" s="11">
        <v>106</v>
      </c>
      <c r="BA613" s="11">
        <v>34</v>
      </c>
      <c r="BC613" s="11" t="s">
        <v>5026</v>
      </c>
    </row>
    <row r="614" spans="1:55" x14ac:dyDescent="0.25">
      <c r="A614" t="str">
        <f t="shared" si="13"/>
        <v>С/124Болезнь Ньюкасла уровень антител</v>
      </c>
      <c r="B614" t="str">
        <f>IF(E614="","",INDEX(Лаборатории!A:A,MATCH('Производственный контроль'!E614,Лаборатории!B:B,0)))</f>
        <v xml:space="preserve">КУРИНОЕ ЦАРСТВО АО </v>
      </c>
      <c r="C614" t="str">
        <f>IF(E614="","",VLOOKUP(E614,Лаборатории!B:D,3,0))</f>
        <v>U377_CHL</v>
      </c>
      <c r="D614" s="12">
        <v>45677</v>
      </c>
      <c r="E614" s="11" t="s">
        <v>793</v>
      </c>
      <c r="F614" s="11" t="s">
        <v>371</v>
      </c>
      <c r="G614" s="11" t="s">
        <v>509</v>
      </c>
      <c r="H614" s="11" t="s">
        <v>312</v>
      </c>
      <c r="I614" s="11" t="s">
        <v>3434</v>
      </c>
      <c r="J614" t="str">
        <f>IF(L614="","",VLOOKUP(L614,Продукция!B:D,3,0))</f>
        <v>Биологический_материал</v>
      </c>
      <c r="K614" t="str">
        <f>IF(L614="","",VLOOKUP(L614,Продукция!B:C,2,0))</f>
        <v>Сыворотка крови</v>
      </c>
      <c r="L614" s="151" t="s">
        <v>302</v>
      </c>
      <c r="M614">
        <f>IF(L614="","",VLOOKUP(L614,Продукция!B:L,11,0))</f>
        <v>0</v>
      </c>
      <c r="N614" s="11" t="s">
        <v>873</v>
      </c>
      <c r="P614" s="11" t="s">
        <v>340</v>
      </c>
      <c r="Q614" s="11" t="s">
        <v>854</v>
      </c>
      <c r="R614" s="153" t="s">
        <v>5024</v>
      </c>
      <c r="S614" s="11">
        <v>20</v>
      </c>
      <c r="T614" s="11" t="s">
        <v>5025</v>
      </c>
      <c r="V614" s="14">
        <v>45673</v>
      </c>
      <c r="Z614" s="11" t="s">
        <v>4823</v>
      </c>
      <c r="AA614" s="15">
        <v>0.55555555555555558</v>
      </c>
      <c r="AB614" t="str">
        <f>IF(L614="","",VLOOKUP(L614&amp;I614,Продукция!A:I,9,0))</f>
        <v>рекомендация производителя набора</v>
      </c>
      <c r="AC614" s="14">
        <v>45679</v>
      </c>
      <c r="AD614" s="11" t="s">
        <v>2676</v>
      </c>
      <c r="AE614" s="11" t="s">
        <v>4823</v>
      </c>
      <c r="AF614" t="str">
        <f>IF(AD614="","",VLOOKUP(AD614,'Сотрудники и ссылки'!A:B,2,0))</f>
        <v>Серолог</v>
      </c>
      <c r="AG614">
        <f>IF(AD614="","",VLOOKUP(AD614,'Сотрудники и ссылки'!A:C,3,0))</f>
        <v>20007746</v>
      </c>
      <c r="AH614" s="11" t="s">
        <v>2676</v>
      </c>
      <c r="AI614" t="str">
        <f>IF(AH614="","",VLOOKUP(AH614,'Сотрудники и ссылки'!A:B,2,0))</f>
        <v>Серолог</v>
      </c>
      <c r="AJ614">
        <f>IF(AH614="","",VLOOKUP(AH614,'Сотрудники и ссылки'!A:C,3,0))</f>
        <v>20007746</v>
      </c>
      <c r="AK614" s="14">
        <v>45679</v>
      </c>
      <c r="AL614" s="2">
        <f>IF(AK614="","",AK614+VLOOKUP(I614,'Вид исследования'!B:E,4,0))</f>
        <v>45680</v>
      </c>
      <c r="AM614" s="2">
        <f>IF(AK614="","",AK614+VLOOKUP(I614,'Вид исследования'!B:F,5,0))</f>
        <v>45680</v>
      </c>
      <c r="AN614" s="14">
        <v>45679</v>
      </c>
      <c r="AP614" s="11" t="s">
        <v>189</v>
      </c>
      <c r="AQ614" t="str">
        <f>IFERROR(IF(L614="","",VLOOKUP(L614&amp;I614,Продукция!A:K,11,0)),"обратитесь к админ справочника")</f>
        <v>согласно рекомендациям производителя теста</v>
      </c>
      <c r="AR614" s="11" t="s">
        <v>4823</v>
      </c>
      <c r="AS614" t="str">
        <f>IFERROR(IF(L614="","",VLOOKUP(L614&amp;I614,Продукция!A:J,10,0)),"обратитесь к админ справочника")</f>
        <v>инструкция по применению набора РЗГА Ньюкасла</v>
      </c>
      <c r="AT614" s="11" t="s">
        <v>4823</v>
      </c>
      <c r="AU614" s="11" t="s">
        <v>4823</v>
      </c>
      <c r="AV614" s="11" t="s">
        <v>2676</v>
      </c>
      <c r="AW614" s="11" t="s">
        <v>4824</v>
      </c>
      <c r="AX614" s="11" t="s">
        <v>509</v>
      </c>
      <c r="AY614" s="11" t="s">
        <v>1739</v>
      </c>
      <c r="AZ614" s="11">
        <v>106</v>
      </c>
      <c r="BA614" s="11">
        <v>34</v>
      </c>
      <c r="BC614" s="11" t="s">
        <v>5026</v>
      </c>
    </row>
    <row r="615" spans="1:55" x14ac:dyDescent="0.25">
      <c r="A615" t="str">
        <f t="shared" si="13"/>
        <v>С/124Вирус гриппа птиц подтипа H9 уровень антител (ВНИИЗЖ)</v>
      </c>
      <c r="B615" t="str">
        <f>IF(E615="","",INDEX(Лаборатории!A:A,MATCH('Производственный контроль'!E615,Лаборатории!B:B,0)))</f>
        <v xml:space="preserve">КУРИНОЕ ЦАРСТВО АО </v>
      </c>
      <c r="C615" t="str">
        <f>IF(E615="","",VLOOKUP(E615,Лаборатории!B:D,3,0))</f>
        <v>U377_CHL</v>
      </c>
      <c r="D615" s="12">
        <v>45677</v>
      </c>
      <c r="E615" s="11" t="s">
        <v>793</v>
      </c>
      <c r="F615" s="11" t="s">
        <v>371</v>
      </c>
      <c r="G615" s="11" t="s">
        <v>509</v>
      </c>
      <c r="H615" s="11" t="s">
        <v>312</v>
      </c>
      <c r="I615" s="11" t="s">
        <v>3435</v>
      </c>
      <c r="J615" t="str">
        <f>IF(L615="","",VLOOKUP(L615,Продукция!B:D,3,0))</f>
        <v>Биологический_материал</v>
      </c>
      <c r="K615" t="str">
        <f>IF(L615="","",VLOOKUP(L615,Продукция!B:C,2,0))</f>
        <v>Сыворотка крови</v>
      </c>
      <c r="L615" s="151" t="s">
        <v>302</v>
      </c>
      <c r="M615">
        <f>IF(L615="","",VLOOKUP(L615,Продукция!B:L,11,0))</f>
        <v>0</v>
      </c>
      <c r="N615" s="11" t="s">
        <v>873</v>
      </c>
      <c r="P615" s="11" t="s">
        <v>340</v>
      </c>
      <c r="Q615" s="11" t="s">
        <v>854</v>
      </c>
      <c r="R615" s="153" t="s">
        <v>5016</v>
      </c>
      <c r="S615" s="11">
        <v>20</v>
      </c>
      <c r="T615" s="11" t="s">
        <v>5025</v>
      </c>
      <c r="V615" s="14">
        <v>45672</v>
      </c>
      <c r="Z615" s="11" t="s">
        <v>4823</v>
      </c>
      <c r="AA615" s="15">
        <v>0.55555555555555558</v>
      </c>
      <c r="AB615" t="str">
        <f>IF(L615="","",VLOOKUP(L615&amp;I615,Продукция!A:I,9,0))</f>
        <v>рекомендация производителя набора</v>
      </c>
      <c r="AC615" s="14">
        <v>45679</v>
      </c>
      <c r="AD615" s="11" t="s">
        <v>2673</v>
      </c>
      <c r="AE615" s="11" t="s">
        <v>4823</v>
      </c>
      <c r="AF615" t="str">
        <f>IF(AD615="","",VLOOKUP(AD615,'Сотрудники и ссылки'!A:B,2,0))</f>
        <v>Серолог</v>
      </c>
      <c r="AG615">
        <f>IF(AD615="","",VLOOKUP(AD615,'Сотрудники и ссылки'!A:C,3,0))</f>
        <v>20001771</v>
      </c>
      <c r="AH615" s="11" t="s">
        <v>2673</v>
      </c>
      <c r="AI615" t="str">
        <f>IF(AH615="","",VLOOKUP(AH615,'Сотрудники и ссылки'!A:B,2,0))</f>
        <v>Серолог</v>
      </c>
      <c r="AJ615">
        <f>IF(AH615="","",VLOOKUP(AH615,'Сотрудники и ссылки'!A:C,3,0))</f>
        <v>20001771</v>
      </c>
      <c r="AK615" s="14">
        <v>45679</v>
      </c>
      <c r="AL615" s="2">
        <f>IF(AK615="","",AK615+VLOOKUP(I615,'Вид исследования'!B:E,4,0))</f>
        <v>45680</v>
      </c>
      <c r="AM615" s="2">
        <f>IF(AK615="","",AK615+VLOOKUP(I615,'Вид исследования'!B:F,5,0))</f>
        <v>45680</v>
      </c>
      <c r="AN615" s="14">
        <v>45679</v>
      </c>
      <c r="AP615" s="11" t="s">
        <v>189</v>
      </c>
      <c r="AQ615" t="str">
        <f>IFERROR(IF(L615="","",VLOOKUP(L615&amp;I615,Продукция!A:K,11,0)),"обратитесь к админ справочника")</f>
        <v>согласно рекомендациям производителя теста</v>
      </c>
      <c r="AR615" s="11" t="s">
        <v>4823</v>
      </c>
      <c r="AS615" t="str">
        <f>IFERROR(IF(L615="","",VLOOKUP(L615&amp;I615,Продукция!A:J,10,0)),"обратитесь к админ справочника")</f>
        <v>инструкция по применению набора AI, Н9</v>
      </c>
      <c r="AT615" s="11" t="s">
        <v>4823</v>
      </c>
      <c r="AU615" s="11" t="s">
        <v>4823</v>
      </c>
      <c r="AV615" s="11" t="s">
        <v>2673</v>
      </c>
      <c r="AW615" s="11" t="s">
        <v>4824</v>
      </c>
      <c r="AX615" s="11" t="s">
        <v>509</v>
      </c>
      <c r="AY615" s="11" t="s">
        <v>1728</v>
      </c>
      <c r="AZ615" s="11">
        <v>106</v>
      </c>
      <c r="BA615" s="11">
        <v>34</v>
      </c>
      <c r="BC615" s="11" t="s">
        <v>5026</v>
      </c>
    </row>
    <row r="616" spans="1:55" x14ac:dyDescent="0.25">
      <c r="A616" t="str">
        <f t="shared" si="13"/>
        <v>С/124Вирус гриппа птиц подтипа H9 уровень антител (ВНИИЗЖ)</v>
      </c>
      <c r="B616" t="str">
        <f>IF(E616="","",INDEX(Лаборатории!A:A,MATCH('Производственный контроль'!E616,Лаборатории!B:B,0)))</f>
        <v xml:space="preserve">КУРИНОЕ ЦАРСТВО АО </v>
      </c>
      <c r="C616" t="str">
        <f>IF(E616="","",VLOOKUP(E616,Лаборатории!B:D,3,0))</f>
        <v>U377_CHL</v>
      </c>
      <c r="D616" s="12">
        <v>45677</v>
      </c>
      <c r="E616" s="11" t="s">
        <v>793</v>
      </c>
      <c r="F616" s="11" t="s">
        <v>371</v>
      </c>
      <c r="G616" s="11" t="s">
        <v>509</v>
      </c>
      <c r="H616" s="11" t="s">
        <v>312</v>
      </c>
      <c r="I616" s="11" t="s">
        <v>3435</v>
      </c>
      <c r="J616" t="str">
        <f>IF(L616="","",VLOOKUP(L616,Продукция!B:D,3,0))</f>
        <v>Биологический_материал</v>
      </c>
      <c r="K616" t="str">
        <f>IF(L616="","",VLOOKUP(L616,Продукция!B:C,2,0))</f>
        <v>Сыворотка крови</v>
      </c>
      <c r="L616" s="151" t="s">
        <v>302</v>
      </c>
      <c r="M616">
        <f>IF(L616="","",VLOOKUP(L616,Продукция!B:L,11,0))</f>
        <v>0</v>
      </c>
      <c r="N616" s="11" t="s">
        <v>873</v>
      </c>
      <c r="P616" s="11" t="s">
        <v>340</v>
      </c>
      <c r="Q616" s="11" t="s">
        <v>854</v>
      </c>
      <c r="R616" s="153" t="s">
        <v>5017</v>
      </c>
      <c r="S616" s="11">
        <v>20</v>
      </c>
      <c r="T616" s="11" t="s">
        <v>5025</v>
      </c>
      <c r="V616" s="14">
        <v>45672</v>
      </c>
      <c r="Z616" s="11" t="s">
        <v>4823</v>
      </c>
      <c r="AA616" s="15">
        <v>0.55555555555555558</v>
      </c>
      <c r="AB616" t="str">
        <f>IF(L616="","",VLOOKUP(L616&amp;I616,Продукция!A:I,9,0))</f>
        <v>рекомендация производителя набора</v>
      </c>
      <c r="AC616" s="14">
        <v>45679</v>
      </c>
      <c r="AD616" s="11" t="s">
        <v>2673</v>
      </c>
      <c r="AE616" s="11" t="s">
        <v>4823</v>
      </c>
      <c r="AF616" t="str">
        <f>IF(AD616="","",VLOOKUP(AD616,'Сотрудники и ссылки'!A:B,2,0))</f>
        <v>Серолог</v>
      </c>
      <c r="AG616">
        <f>IF(AD616="","",VLOOKUP(AD616,'Сотрудники и ссылки'!A:C,3,0))</f>
        <v>20001771</v>
      </c>
      <c r="AH616" s="11" t="s">
        <v>2673</v>
      </c>
      <c r="AI616" t="str">
        <f>IF(AH616="","",VLOOKUP(AH616,'Сотрудники и ссылки'!A:B,2,0))</f>
        <v>Серолог</v>
      </c>
      <c r="AJ616">
        <f>IF(AH616="","",VLOOKUP(AH616,'Сотрудники и ссылки'!A:C,3,0))</f>
        <v>20001771</v>
      </c>
      <c r="AK616" s="14">
        <v>45679</v>
      </c>
      <c r="AL616" s="2">
        <f>IF(AK616="","",AK616+VLOOKUP(I616,'Вид исследования'!B:E,4,0))</f>
        <v>45680</v>
      </c>
      <c r="AM616" s="2">
        <f>IF(AK616="","",AK616+VLOOKUP(I616,'Вид исследования'!B:F,5,0))</f>
        <v>45680</v>
      </c>
      <c r="AN616" s="14">
        <v>45679</v>
      </c>
      <c r="AP616" s="11" t="s">
        <v>189</v>
      </c>
      <c r="AQ616" t="str">
        <f>IFERROR(IF(L616="","",VLOOKUP(L616&amp;I616,Продукция!A:K,11,0)),"обратитесь к админ справочника")</f>
        <v>согласно рекомендациям производителя теста</v>
      </c>
      <c r="AR616" s="11" t="s">
        <v>4823</v>
      </c>
      <c r="AS616" t="str">
        <f>IFERROR(IF(L616="","",VLOOKUP(L616&amp;I616,Продукция!A:J,10,0)),"обратитесь к админ справочника")</f>
        <v>инструкция по применению набора AI, Н9</v>
      </c>
      <c r="AT616" s="11" t="s">
        <v>4823</v>
      </c>
      <c r="AU616" s="11" t="s">
        <v>4823</v>
      </c>
      <c r="AV616" s="11" t="s">
        <v>2673</v>
      </c>
      <c r="AW616" s="11" t="s">
        <v>4824</v>
      </c>
      <c r="AX616" s="11" t="s">
        <v>509</v>
      </c>
      <c r="AY616" s="11" t="s">
        <v>1729</v>
      </c>
      <c r="AZ616" s="11">
        <v>106</v>
      </c>
      <c r="BA616" s="11">
        <v>33</v>
      </c>
      <c r="BC616" s="11" t="s">
        <v>5026</v>
      </c>
    </row>
    <row r="617" spans="1:55" x14ac:dyDescent="0.25">
      <c r="A617" t="str">
        <f t="shared" si="13"/>
        <v>С/124Вирус гриппа птиц подтипа H9 уровень антител (ВНИИЗЖ)</v>
      </c>
      <c r="B617" t="str">
        <f>IF(E617="","",INDEX(Лаборатории!A:A,MATCH('Производственный контроль'!E617,Лаборатории!B:B,0)))</f>
        <v xml:space="preserve">КУРИНОЕ ЦАРСТВО АО </v>
      </c>
      <c r="C617" t="str">
        <f>IF(E617="","",VLOOKUP(E617,Лаборатории!B:D,3,0))</f>
        <v>U377_CHL</v>
      </c>
      <c r="D617" s="12">
        <v>45677</v>
      </c>
      <c r="E617" s="11" t="s">
        <v>793</v>
      </c>
      <c r="F617" s="11" t="s">
        <v>371</v>
      </c>
      <c r="G617" s="11" t="s">
        <v>509</v>
      </c>
      <c r="H617" s="11" t="s">
        <v>312</v>
      </c>
      <c r="I617" s="11" t="s">
        <v>3435</v>
      </c>
      <c r="J617" t="str">
        <f>IF(L617="","",VLOOKUP(L617,Продукция!B:D,3,0))</f>
        <v>Биологический_материал</v>
      </c>
      <c r="K617" t="str">
        <f>IF(L617="","",VLOOKUP(L617,Продукция!B:C,2,0))</f>
        <v>Сыворотка крови</v>
      </c>
      <c r="L617" s="151" t="s">
        <v>302</v>
      </c>
      <c r="M617">
        <f>IF(L617="","",VLOOKUP(L617,Продукция!B:L,11,0))</f>
        <v>0</v>
      </c>
      <c r="N617" s="11" t="s">
        <v>873</v>
      </c>
      <c r="P617" s="11" t="s">
        <v>340</v>
      </c>
      <c r="Q617" s="11" t="s">
        <v>854</v>
      </c>
      <c r="R617" s="153" t="s">
        <v>5021</v>
      </c>
      <c r="S617" s="11">
        <v>20</v>
      </c>
      <c r="T617" s="11" t="s">
        <v>5025</v>
      </c>
      <c r="V617" s="14">
        <v>45674</v>
      </c>
      <c r="Z617" s="11" t="s">
        <v>4823</v>
      </c>
      <c r="AA617" s="15">
        <v>0.55555555555555558</v>
      </c>
      <c r="AB617" t="str">
        <f>IF(L617="","",VLOOKUP(L617&amp;I617,Продукция!A:I,9,0))</f>
        <v>рекомендация производителя набора</v>
      </c>
      <c r="AC617" s="14">
        <v>45679</v>
      </c>
      <c r="AD617" s="11" t="s">
        <v>2673</v>
      </c>
      <c r="AE617" s="11" t="s">
        <v>4823</v>
      </c>
      <c r="AF617" t="str">
        <f>IF(AD617="","",VLOOKUP(AD617,'Сотрудники и ссылки'!A:B,2,0))</f>
        <v>Серолог</v>
      </c>
      <c r="AG617">
        <f>IF(AD617="","",VLOOKUP(AD617,'Сотрудники и ссылки'!A:C,3,0))</f>
        <v>20001771</v>
      </c>
      <c r="AH617" s="11" t="s">
        <v>2673</v>
      </c>
      <c r="AI617" t="str">
        <f>IF(AH617="","",VLOOKUP(AH617,'Сотрудники и ссылки'!A:B,2,0))</f>
        <v>Серолог</v>
      </c>
      <c r="AJ617">
        <f>IF(AH617="","",VLOOKUP(AH617,'Сотрудники и ссылки'!A:C,3,0))</f>
        <v>20001771</v>
      </c>
      <c r="AK617" s="14">
        <v>45679</v>
      </c>
      <c r="AL617" s="2">
        <f>IF(AK617="","",AK617+VLOOKUP(I617,'Вид исследования'!B:E,4,0))</f>
        <v>45680</v>
      </c>
      <c r="AM617" s="2">
        <f>IF(AK617="","",AK617+VLOOKUP(I617,'Вид исследования'!B:F,5,0))</f>
        <v>45680</v>
      </c>
      <c r="AN617" s="14">
        <v>45679</v>
      </c>
      <c r="AP617" s="11" t="s">
        <v>189</v>
      </c>
      <c r="AQ617" t="str">
        <f>IFERROR(IF(L617="","",VLOOKUP(L617&amp;I617,Продукция!A:K,11,0)),"обратитесь к админ справочника")</f>
        <v>согласно рекомендациям производителя теста</v>
      </c>
      <c r="AR617" s="11" t="s">
        <v>4823</v>
      </c>
      <c r="AS617" t="str">
        <f>IFERROR(IF(L617="","",VLOOKUP(L617&amp;I617,Продукция!A:J,10,0)),"обратитесь к админ справочника")</f>
        <v>инструкция по применению набора AI, Н9</v>
      </c>
      <c r="AT617" s="11" t="s">
        <v>4823</v>
      </c>
      <c r="AU617" s="11" t="s">
        <v>4823</v>
      </c>
      <c r="AV617" s="11" t="s">
        <v>2673</v>
      </c>
      <c r="AW617" s="11" t="s">
        <v>4824</v>
      </c>
      <c r="AX617" s="11" t="s">
        <v>509</v>
      </c>
      <c r="AY617" s="11" t="s">
        <v>1733</v>
      </c>
      <c r="AZ617" s="11">
        <v>106</v>
      </c>
      <c r="BA617" s="11">
        <v>34</v>
      </c>
      <c r="BC617" s="11" t="s">
        <v>5026</v>
      </c>
    </row>
    <row r="618" spans="1:55" x14ac:dyDescent="0.25">
      <c r="A618" t="str">
        <f t="shared" si="13"/>
        <v>С/124Вирус гриппа птиц подтипа Н5 уровень антител (ВНИИЗЖ)</v>
      </c>
      <c r="B618" t="str">
        <f>IF(E618="","",INDEX(Лаборатории!A:A,MATCH('Производственный контроль'!E618,Лаборатории!B:B,0)))</f>
        <v xml:space="preserve">КУРИНОЕ ЦАРСТВО АО </v>
      </c>
      <c r="C618" t="str">
        <f>IF(E618="","",VLOOKUP(E618,Лаборатории!B:D,3,0))</f>
        <v>U377_CHL</v>
      </c>
      <c r="D618" s="12">
        <v>45677</v>
      </c>
      <c r="E618" s="11" t="s">
        <v>793</v>
      </c>
      <c r="F618" s="11" t="s">
        <v>371</v>
      </c>
      <c r="G618" s="11" t="s">
        <v>509</v>
      </c>
      <c r="H618" s="11" t="s">
        <v>312</v>
      </c>
      <c r="I618" s="11" t="s">
        <v>3437</v>
      </c>
      <c r="J618" t="str">
        <f>IF(L618="","",VLOOKUP(L618,Продукция!B:D,3,0))</f>
        <v>Биологический_материал</v>
      </c>
      <c r="K618" t="str">
        <f>IF(L618="","",VLOOKUP(L618,Продукция!B:C,2,0))</f>
        <v>Сыворотка крови</v>
      </c>
      <c r="L618" s="151" t="s">
        <v>302</v>
      </c>
      <c r="M618">
        <f>IF(L618="","",VLOOKUP(L618,Продукция!B:L,11,0))</f>
        <v>0</v>
      </c>
      <c r="N618" s="11" t="s">
        <v>873</v>
      </c>
      <c r="P618" s="11" t="s">
        <v>340</v>
      </c>
      <c r="Q618" s="11" t="s">
        <v>854</v>
      </c>
      <c r="R618" s="153" t="s">
        <v>5016</v>
      </c>
      <c r="S618" s="11">
        <v>20</v>
      </c>
      <c r="T618" s="11" t="s">
        <v>5025</v>
      </c>
      <c r="V618" s="14">
        <v>45672</v>
      </c>
      <c r="Z618" s="11" t="s">
        <v>4823</v>
      </c>
      <c r="AA618" s="15">
        <v>0.55555555555555558</v>
      </c>
      <c r="AB618" t="str">
        <f>IF(L618="","",VLOOKUP(L618&amp;I618,Продукция!A:I,9,0))</f>
        <v>рекомендация производителя набора</v>
      </c>
      <c r="AC618" s="14">
        <v>45679</v>
      </c>
      <c r="AD618" s="11" t="s">
        <v>2676</v>
      </c>
      <c r="AE618" s="11" t="s">
        <v>4823</v>
      </c>
      <c r="AF618" t="str">
        <f>IF(AD618="","",VLOOKUP(AD618,'Сотрудники и ссылки'!A:B,2,0))</f>
        <v>Серолог</v>
      </c>
      <c r="AG618">
        <f>IF(AD618="","",VLOOKUP(AD618,'Сотрудники и ссылки'!A:C,3,0))</f>
        <v>20007746</v>
      </c>
      <c r="AH618" s="11" t="s">
        <v>2676</v>
      </c>
      <c r="AI618" t="str">
        <f>IF(AH618="","",VLOOKUP(AH618,'Сотрудники и ссылки'!A:B,2,0))</f>
        <v>Серолог</v>
      </c>
      <c r="AJ618">
        <f>IF(AH618="","",VLOOKUP(AH618,'Сотрудники и ссылки'!A:C,3,0))</f>
        <v>20007746</v>
      </c>
      <c r="AK618" s="14">
        <v>45679</v>
      </c>
      <c r="AL618" s="2">
        <f>IF(AK618="","",AK618+VLOOKUP(I618,'Вид исследования'!B:E,4,0))</f>
        <v>45680</v>
      </c>
      <c r="AM618" s="2">
        <f>IF(AK618="","",AK618+VLOOKUP(I618,'Вид исследования'!B:F,5,0))</f>
        <v>45680</v>
      </c>
      <c r="AN618" s="14">
        <v>45679</v>
      </c>
      <c r="AP618" s="11" t="s">
        <v>189</v>
      </c>
      <c r="AQ618" t="str">
        <f>IFERROR(IF(L618="","",VLOOKUP(L618&amp;I618,Продукция!A:K,11,0)),"обратитесь к админ справочника")</f>
        <v>согласно рекомендациям производителя теста</v>
      </c>
      <c r="AR618" s="11" t="s">
        <v>4823</v>
      </c>
      <c r="AS618" t="str">
        <f>IFERROR(IF(L618="","",VLOOKUP(L618&amp;I618,Продукция!A:J,10,0)),"обратитесь к админ справочника")</f>
        <v>инструкция по применению набора AI, Н5</v>
      </c>
      <c r="AT618" s="11" t="s">
        <v>4823</v>
      </c>
      <c r="AU618" s="11" t="s">
        <v>4823</v>
      </c>
      <c r="AV618" s="11" t="s">
        <v>2676</v>
      </c>
      <c r="AW618" s="11" t="s">
        <v>4824</v>
      </c>
      <c r="AX618" s="11" t="s">
        <v>509</v>
      </c>
      <c r="AY618" s="11" t="s">
        <v>1728</v>
      </c>
      <c r="AZ618" s="11">
        <v>106</v>
      </c>
      <c r="BA618" s="11">
        <v>34</v>
      </c>
      <c r="BC618" s="11" t="s">
        <v>5026</v>
      </c>
    </row>
    <row r="619" spans="1:55" x14ac:dyDescent="0.25">
      <c r="A619" t="str">
        <f t="shared" si="13"/>
        <v>С/124Вирус гриппа птиц подтипа Н5 уровень антител (ВНИИЗЖ)</v>
      </c>
      <c r="B619" t="str">
        <f>IF(E619="","",INDEX(Лаборатории!A:A,MATCH('Производственный контроль'!E619,Лаборатории!B:B,0)))</f>
        <v xml:space="preserve">КУРИНОЕ ЦАРСТВО АО </v>
      </c>
      <c r="C619" t="str">
        <f>IF(E619="","",VLOOKUP(E619,Лаборатории!B:D,3,0))</f>
        <v>U377_CHL</v>
      </c>
      <c r="D619" s="12">
        <v>45677</v>
      </c>
      <c r="E619" s="11" t="s">
        <v>793</v>
      </c>
      <c r="F619" s="11" t="s">
        <v>371</v>
      </c>
      <c r="G619" s="11" t="s">
        <v>509</v>
      </c>
      <c r="H619" s="11" t="s">
        <v>312</v>
      </c>
      <c r="I619" s="11" t="s">
        <v>3437</v>
      </c>
      <c r="J619" t="str">
        <f>IF(L619="","",VLOOKUP(L619,Продукция!B:D,3,0))</f>
        <v>Биологический_материал</v>
      </c>
      <c r="K619" t="str">
        <f>IF(L619="","",VLOOKUP(L619,Продукция!B:C,2,0))</f>
        <v>Сыворотка крови</v>
      </c>
      <c r="L619" s="151" t="s">
        <v>302</v>
      </c>
      <c r="M619">
        <f>IF(L619="","",VLOOKUP(L619,Продукция!B:L,11,0))</f>
        <v>0</v>
      </c>
      <c r="N619" s="11" t="s">
        <v>873</v>
      </c>
      <c r="P619" s="11" t="s">
        <v>340</v>
      </c>
      <c r="Q619" s="11" t="s">
        <v>854</v>
      </c>
      <c r="R619" s="153" t="s">
        <v>5017</v>
      </c>
      <c r="S619" s="11">
        <v>20</v>
      </c>
      <c r="T619" s="11" t="s">
        <v>5025</v>
      </c>
      <c r="V619" s="14">
        <v>45672</v>
      </c>
      <c r="Z619" s="11" t="s">
        <v>4823</v>
      </c>
      <c r="AA619" s="15">
        <v>0.55555555555555558</v>
      </c>
      <c r="AB619" t="str">
        <f>IF(L619="","",VLOOKUP(L619&amp;I619,Продукция!A:I,9,0))</f>
        <v>рекомендация производителя набора</v>
      </c>
      <c r="AC619" s="14">
        <v>45679</v>
      </c>
      <c r="AD619" s="11" t="s">
        <v>2676</v>
      </c>
      <c r="AE619" s="11" t="s">
        <v>4823</v>
      </c>
      <c r="AF619" t="str">
        <f>IF(AD619="","",VLOOKUP(AD619,'Сотрудники и ссылки'!A:B,2,0))</f>
        <v>Серолог</v>
      </c>
      <c r="AG619">
        <f>IF(AD619="","",VLOOKUP(AD619,'Сотрудники и ссылки'!A:C,3,0))</f>
        <v>20007746</v>
      </c>
      <c r="AH619" s="11" t="s">
        <v>2676</v>
      </c>
      <c r="AI619" t="str">
        <f>IF(AH619="","",VLOOKUP(AH619,'Сотрудники и ссылки'!A:B,2,0))</f>
        <v>Серолог</v>
      </c>
      <c r="AJ619">
        <f>IF(AH619="","",VLOOKUP(AH619,'Сотрудники и ссылки'!A:C,3,0))</f>
        <v>20007746</v>
      </c>
      <c r="AK619" s="14">
        <v>45679</v>
      </c>
      <c r="AL619" s="2">
        <f>IF(AK619="","",AK619+VLOOKUP(I619,'Вид исследования'!B:E,4,0))</f>
        <v>45680</v>
      </c>
      <c r="AM619" s="2">
        <f>IF(AK619="","",AK619+VLOOKUP(I619,'Вид исследования'!B:F,5,0))</f>
        <v>45680</v>
      </c>
      <c r="AN619" s="14">
        <v>45679</v>
      </c>
      <c r="AP619" s="11" t="s">
        <v>189</v>
      </c>
      <c r="AQ619" t="str">
        <f>IFERROR(IF(L619="","",VLOOKUP(L619&amp;I619,Продукция!A:K,11,0)),"обратитесь к админ справочника")</f>
        <v>согласно рекомендациям производителя теста</v>
      </c>
      <c r="AR619" s="11" t="s">
        <v>4823</v>
      </c>
      <c r="AS619" t="str">
        <f>IFERROR(IF(L619="","",VLOOKUP(L619&amp;I619,Продукция!A:J,10,0)),"обратитесь к админ справочника")</f>
        <v>инструкция по применению набора AI, Н5</v>
      </c>
      <c r="AT619" s="11" t="s">
        <v>4823</v>
      </c>
      <c r="AU619" s="11" t="s">
        <v>4823</v>
      </c>
      <c r="AV619" s="11" t="s">
        <v>2676</v>
      </c>
      <c r="AW619" s="11" t="s">
        <v>4824</v>
      </c>
      <c r="AX619" s="11" t="s">
        <v>509</v>
      </c>
      <c r="AY619" s="11" t="s">
        <v>1729</v>
      </c>
      <c r="AZ619" s="11">
        <v>106</v>
      </c>
      <c r="BA619" s="11">
        <v>33</v>
      </c>
      <c r="BC619" s="11" t="s">
        <v>5026</v>
      </c>
    </row>
    <row r="620" spans="1:55" x14ac:dyDescent="0.25">
      <c r="A620" t="str">
        <f t="shared" si="13"/>
        <v>С/124Вирус гриппа птиц подтипа Н5 уровень антител (ВНИИЗЖ)</v>
      </c>
      <c r="B620" t="str">
        <f>IF(E620="","",INDEX(Лаборатории!A:A,MATCH('Производственный контроль'!E620,Лаборатории!B:B,0)))</f>
        <v xml:space="preserve">КУРИНОЕ ЦАРСТВО АО </v>
      </c>
      <c r="C620" t="str">
        <f>IF(E620="","",VLOOKUP(E620,Лаборатории!B:D,3,0))</f>
        <v>U377_CHL</v>
      </c>
      <c r="D620" s="12">
        <v>45677</v>
      </c>
      <c r="E620" s="11" t="s">
        <v>793</v>
      </c>
      <c r="F620" s="11" t="s">
        <v>371</v>
      </c>
      <c r="G620" s="11" t="s">
        <v>509</v>
      </c>
      <c r="H620" s="11" t="s">
        <v>312</v>
      </c>
      <c r="I620" s="11" t="s">
        <v>3437</v>
      </c>
      <c r="J620" t="str">
        <f>IF(L620="","",VLOOKUP(L620,Продукция!B:D,3,0))</f>
        <v>Биологический_материал</v>
      </c>
      <c r="K620" t="str">
        <f>IF(L620="","",VLOOKUP(L620,Продукция!B:C,2,0))</f>
        <v>Сыворотка крови</v>
      </c>
      <c r="L620" s="151" t="s">
        <v>302</v>
      </c>
      <c r="M620">
        <f>IF(L620="","",VLOOKUP(L620,Продукция!B:L,11,0))</f>
        <v>0</v>
      </c>
      <c r="N620" s="11" t="s">
        <v>873</v>
      </c>
      <c r="P620" s="11" t="s">
        <v>340</v>
      </c>
      <c r="Q620" s="11" t="s">
        <v>854</v>
      </c>
      <c r="R620" s="153" t="s">
        <v>5021</v>
      </c>
      <c r="S620" s="11">
        <v>20</v>
      </c>
      <c r="T620" s="11" t="s">
        <v>5025</v>
      </c>
      <c r="V620" s="14">
        <v>45674</v>
      </c>
      <c r="Z620" s="11" t="s">
        <v>4823</v>
      </c>
      <c r="AA620" s="15">
        <v>0.55555555555555558</v>
      </c>
      <c r="AB620" t="str">
        <f>IF(L620="","",VLOOKUP(L620&amp;I620,Продукция!A:I,9,0))</f>
        <v>рекомендация производителя набора</v>
      </c>
      <c r="AC620" s="14">
        <v>45679</v>
      </c>
      <c r="AD620" s="11" t="s">
        <v>2676</v>
      </c>
      <c r="AE620" s="11" t="s">
        <v>4823</v>
      </c>
      <c r="AF620" t="str">
        <f>IF(AD620="","",VLOOKUP(AD620,'Сотрудники и ссылки'!A:B,2,0))</f>
        <v>Серолог</v>
      </c>
      <c r="AG620">
        <f>IF(AD620="","",VLOOKUP(AD620,'Сотрудники и ссылки'!A:C,3,0))</f>
        <v>20007746</v>
      </c>
      <c r="AH620" s="11" t="s">
        <v>2676</v>
      </c>
      <c r="AI620" t="str">
        <f>IF(AH620="","",VLOOKUP(AH620,'Сотрудники и ссылки'!A:B,2,0))</f>
        <v>Серолог</v>
      </c>
      <c r="AJ620">
        <f>IF(AH620="","",VLOOKUP(AH620,'Сотрудники и ссылки'!A:C,3,0))</f>
        <v>20007746</v>
      </c>
      <c r="AK620" s="14">
        <v>45679</v>
      </c>
      <c r="AL620" s="2">
        <f>IF(AK620="","",AK620+VLOOKUP(I620,'Вид исследования'!B:E,4,0))</f>
        <v>45680</v>
      </c>
      <c r="AM620" s="2">
        <f>IF(AK620="","",AK620+VLOOKUP(I620,'Вид исследования'!B:F,5,0))</f>
        <v>45680</v>
      </c>
      <c r="AN620" s="14">
        <v>45679</v>
      </c>
      <c r="AP620" s="11" t="s">
        <v>189</v>
      </c>
      <c r="AQ620" t="str">
        <f>IFERROR(IF(L620="","",VLOOKUP(L620&amp;I620,Продукция!A:K,11,0)),"обратитесь к админ справочника")</f>
        <v>согласно рекомендациям производителя теста</v>
      </c>
      <c r="AR620" s="11" t="s">
        <v>4823</v>
      </c>
      <c r="AS620" t="str">
        <f>IFERROR(IF(L620="","",VLOOKUP(L620&amp;I620,Продукция!A:J,10,0)),"обратитесь к админ справочника")</f>
        <v>инструкция по применению набора AI, Н5</v>
      </c>
      <c r="AT620" s="11" t="s">
        <v>4823</v>
      </c>
      <c r="AU620" s="11" t="s">
        <v>4823</v>
      </c>
      <c r="AV620" s="11" t="s">
        <v>2676</v>
      </c>
      <c r="AW620" s="11" t="s">
        <v>4824</v>
      </c>
      <c r="AX620" s="11" t="s">
        <v>509</v>
      </c>
      <c r="AY620" s="11" t="s">
        <v>1733</v>
      </c>
      <c r="AZ620" s="11">
        <v>106</v>
      </c>
      <c r="BA620" s="11">
        <v>34</v>
      </c>
      <c r="BC620" s="11" t="s">
        <v>5026</v>
      </c>
    </row>
    <row r="621" spans="1:55" x14ac:dyDescent="0.25">
      <c r="A621" t="str">
        <f t="shared" si="13"/>
        <v>С/124ART (BioChek) инфекционный альвеолярный ринотрахеит тип А и В уровень антител</v>
      </c>
      <c r="B621" t="str">
        <f>IF(E621="","",INDEX(Лаборатории!A:A,MATCH('Производственный контроль'!E621,Лаборатории!B:B,0)))</f>
        <v xml:space="preserve">КУРИНОЕ ЦАРСТВО АО </v>
      </c>
      <c r="C621" t="str">
        <f>IF(E621="","",VLOOKUP(E621,Лаборатории!B:D,3,0))</f>
        <v>U377_CHL</v>
      </c>
      <c r="D621" s="12">
        <v>45677</v>
      </c>
      <c r="E621" s="11" t="s">
        <v>793</v>
      </c>
      <c r="F621" s="11" t="s">
        <v>371</v>
      </c>
      <c r="G621" s="11" t="s">
        <v>509</v>
      </c>
      <c r="H621" s="11" t="s">
        <v>262</v>
      </c>
      <c r="I621" s="11" t="s">
        <v>3409</v>
      </c>
      <c r="J621" t="str">
        <f>IF(L621="","",VLOOKUP(L621,Продукция!B:D,3,0))</f>
        <v>Биологический_материал</v>
      </c>
      <c r="K621" t="str">
        <f>IF(L621="","",VLOOKUP(L621,Продукция!B:C,2,0))</f>
        <v>Сыворотка крови</v>
      </c>
      <c r="L621" s="151" t="s">
        <v>302</v>
      </c>
      <c r="M621">
        <f>IF(L621="","",VLOOKUP(L621,Продукция!B:L,11,0))</f>
        <v>0</v>
      </c>
      <c r="N621" s="11" t="s">
        <v>873</v>
      </c>
      <c r="P621" s="11" t="s">
        <v>340</v>
      </c>
      <c r="Q621" s="11" t="s">
        <v>854</v>
      </c>
      <c r="R621" s="153" t="s">
        <v>5018</v>
      </c>
      <c r="S621" s="11">
        <v>18</v>
      </c>
      <c r="T621" s="11" t="s">
        <v>5025</v>
      </c>
      <c r="V621" s="14">
        <v>45673</v>
      </c>
      <c r="Z621" s="11" t="s">
        <v>4823</v>
      </c>
      <c r="AA621" s="15">
        <v>0.55555555555555558</v>
      </c>
      <c r="AB621" t="str">
        <f>IF(L621="","",VLOOKUP(L621&amp;I621,Продукция!A:I,9,0))</f>
        <v>рекомендация производителя набора</v>
      </c>
      <c r="AC621" s="14">
        <v>45684</v>
      </c>
      <c r="AD621" s="11" t="s">
        <v>2673</v>
      </c>
      <c r="AE621" s="11" t="s">
        <v>4823</v>
      </c>
      <c r="AF621" t="str">
        <f>IF(AD621="","",VLOOKUP(AD621,'Сотрудники и ссылки'!A:B,2,0))</f>
        <v>Серолог</v>
      </c>
      <c r="AG621">
        <f>IF(AD621="","",VLOOKUP(AD621,'Сотрудники и ссылки'!A:C,3,0))</f>
        <v>20001771</v>
      </c>
      <c r="AH621" s="11" t="s">
        <v>2673</v>
      </c>
      <c r="AI621" t="str">
        <f>IF(AH621="","",VLOOKUP(AH621,'Сотрудники и ссылки'!A:B,2,0))</f>
        <v>Серолог</v>
      </c>
      <c r="AJ621">
        <f>IF(AH621="","",VLOOKUP(AH621,'Сотрудники и ссылки'!A:C,3,0))</f>
        <v>20001771</v>
      </c>
      <c r="AK621" s="14">
        <v>45684</v>
      </c>
      <c r="AL621" s="2">
        <f>IF(AK621="","",AK621+VLOOKUP(I621,'Вид исследования'!B:E,4,0))</f>
        <v>45685</v>
      </c>
      <c r="AM621" s="2">
        <f>IF(AK621="","",AK621+VLOOKUP(I621,'Вид исследования'!B:F,5,0))</f>
        <v>45685</v>
      </c>
      <c r="AN621" s="14">
        <v>45684</v>
      </c>
      <c r="AP621" s="11" t="s">
        <v>189</v>
      </c>
      <c r="AQ621" t="str">
        <f>IFERROR(IF(L621="","",VLOOKUP(L621&amp;I621,Продукция!A:K,11,0)),"обратитесь к админ справочника")</f>
        <v>согласно рекомендациям производителя теста</v>
      </c>
      <c r="AR621" s="11" t="s">
        <v>4823</v>
      </c>
      <c r="AS621" t="str">
        <f>IFERROR(IF(L621="","",VLOOKUP(L621&amp;I621,Продукция!A:J,10,0)),"обратитесь к админ справочника")</f>
        <v>инструкция тест- ситема Биочек СК-120</v>
      </c>
      <c r="AT621" s="11" t="s">
        <v>4823</v>
      </c>
      <c r="AU621" s="11" t="s">
        <v>4823</v>
      </c>
      <c r="AV621" s="11" t="s">
        <v>2673</v>
      </c>
      <c r="AW621" s="11" t="s">
        <v>4824</v>
      </c>
      <c r="AX621" s="11" t="s">
        <v>509</v>
      </c>
      <c r="AY621" s="11" t="s">
        <v>1730</v>
      </c>
      <c r="AZ621" s="11">
        <v>106</v>
      </c>
      <c r="BA621" s="11">
        <v>33</v>
      </c>
      <c r="BC621" s="11" t="s">
        <v>5026</v>
      </c>
    </row>
    <row r="622" spans="1:55" x14ac:dyDescent="0.25">
      <c r="A622" t="str">
        <f t="shared" si="13"/>
        <v>С/124ART (BioChek) инфекционный альвеолярный ринотрахеит тип А и В уровень антител</v>
      </c>
      <c r="B622" t="str">
        <f>IF(E622="","",INDEX(Лаборатории!A:A,MATCH('Производственный контроль'!E622,Лаборатории!B:B,0)))</f>
        <v xml:space="preserve">КУРИНОЕ ЦАРСТВО АО </v>
      </c>
      <c r="C622" t="str">
        <f>IF(E622="","",VLOOKUP(E622,Лаборатории!B:D,3,0))</f>
        <v>U377_CHL</v>
      </c>
      <c r="D622" s="12">
        <v>45677</v>
      </c>
      <c r="E622" s="11" t="s">
        <v>793</v>
      </c>
      <c r="F622" s="11" t="s">
        <v>371</v>
      </c>
      <c r="G622" s="11" t="s">
        <v>509</v>
      </c>
      <c r="H622" s="11" t="s">
        <v>262</v>
      </c>
      <c r="I622" s="11" t="s">
        <v>3409</v>
      </c>
      <c r="J622" t="str">
        <f>IF(L622="","",VLOOKUP(L622,Продукция!B:D,3,0))</f>
        <v>Биологический_материал</v>
      </c>
      <c r="K622" t="str">
        <f>IF(L622="","",VLOOKUP(L622,Продукция!B:C,2,0))</f>
        <v>Сыворотка крови</v>
      </c>
      <c r="L622" s="151" t="s">
        <v>302</v>
      </c>
      <c r="M622">
        <f>IF(L622="","",VLOOKUP(L622,Продукция!B:L,11,0))</f>
        <v>0</v>
      </c>
      <c r="N622" s="11" t="s">
        <v>873</v>
      </c>
      <c r="P622" s="11" t="s">
        <v>340</v>
      </c>
      <c r="Q622" s="11" t="s">
        <v>854</v>
      </c>
      <c r="R622" s="153" t="s">
        <v>5023</v>
      </c>
      <c r="S622" s="11">
        <v>18</v>
      </c>
      <c r="T622" s="11" t="s">
        <v>5025</v>
      </c>
      <c r="V622" s="14">
        <v>45673</v>
      </c>
      <c r="Z622" s="11" t="s">
        <v>4823</v>
      </c>
      <c r="AA622" s="15">
        <v>0.55555555555555558</v>
      </c>
      <c r="AB622" t="str">
        <f>IF(L622="","",VLOOKUP(L622&amp;I622,Продукция!A:I,9,0))</f>
        <v>рекомендация производителя набора</v>
      </c>
      <c r="AC622" s="14">
        <v>45684</v>
      </c>
      <c r="AD622" s="11" t="s">
        <v>2673</v>
      </c>
      <c r="AE622" s="11" t="s">
        <v>4823</v>
      </c>
      <c r="AF622" t="str">
        <f>IF(AD622="","",VLOOKUP(AD622,'Сотрудники и ссылки'!A:B,2,0))</f>
        <v>Серолог</v>
      </c>
      <c r="AG622">
        <f>IF(AD622="","",VLOOKUP(AD622,'Сотрудники и ссылки'!A:C,3,0))</f>
        <v>20001771</v>
      </c>
      <c r="AH622" s="11" t="s">
        <v>2673</v>
      </c>
      <c r="AI622" t="str">
        <f>IF(AH622="","",VLOOKUP(AH622,'Сотрудники и ссылки'!A:B,2,0))</f>
        <v>Серолог</v>
      </c>
      <c r="AJ622">
        <f>IF(AH622="","",VLOOKUP(AH622,'Сотрудники и ссылки'!A:C,3,0))</f>
        <v>20001771</v>
      </c>
      <c r="AK622" s="14">
        <v>45684</v>
      </c>
      <c r="AL622" s="2">
        <f>IF(AK622="","",AK622+VLOOKUP(I622,'Вид исследования'!B:E,4,0))</f>
        <v>45685</v>
      </c>
      <c r="AM622" s="2">
        <f>IF(AK622="","",AK622+VLOOKUP(I622,'Вид исследования'!B:F,5,0))</f>
        <v>45685</v>
      </c>
      <c r="AN622" s="14">
        <v>45684</v>
      </c>
      <c r="AP622" s="11" t="s">
        <v>189</v>
      </c>
      <c r="AQ622" t="str">
        <f>IFERROR(IF(L622="","",VLOOKUP(L622&amp;I622,Продукция!A:K,11,0)),"обратитесь к админ справочника")</f>
        <v>согласно рекомендациям производителя теста</v>
      </c>
      <c r="AR622" s="11" t="s">
        <v>4823</v>
      </c>
      <c r="AS622" t="str">
        <f>IFERROR(IF(L622="","",VLOOKUP(L622&amp;I622,Продукция!A:J,10,0)),"обратитесь к админ справочника")</f>
        <v>инструкция тест- ситема Биочек СК-120</v>
      </c>
      <c r="AT622" s="11" t="s">
        <v>4823</v>
      </c>
      <c r="AU622" s="11" t="s">
        <v>4823</v>
      </c>
      <c r="AV622" s="11" t="s">
        <v>2673</v>
      </c>
      <c r="AW622" s="11" t="s">
        <v>4824</v>
      </c>
      <c r="AX622" s="11" t="s">
        <v>509</v>
      </c>
      <c r="AY622" s="11" t="s">
        <v>1738</v>
      </c>
      <c r="AZ622" s="11">
        <v>106</v>
      </c>
      <c r="BA622" s="11">
        <v>34</v>
      </c>
      <c r="BC622" s="11" t="s">
        <v>5026</v>
      </c>
    </row>
    <row r="623" spans="1:55" x14ac:dyDescent="0.25">
      <c r="A623" t="str">
        <f t="shared" si="13"/>
        <v>С/124IBD (BioChek) болезнь Гамборо уровень антител</v>
      </c>
      <c r="B623" t="str">
        <f>IF(E623="","",INDEX(Лаборатории!A:A,MATCH('Производственный контроль'!E623,Лаборатории!B:B,0)))</f>
        <v xml:space="preserve">КУРИНОЕ ЦАРСТВО АО </v>
      </c>
      <c r="C623" t="str">
        <f>IF(E623="","",VLOOKUP(E623,Лаборатории!B:D,3,0))</f>
        <v>U377_CHL</v>
      </c>
      <c r="D623" s="12">
        <v>45677</v>
      </c>
      <c r="E623" s="11" t="s">
        <v>793</v>
      </c>
      <c r="F623" s="11" t="s">
        <v>371</v>
      </c>
      <c r="G623" s="11" t="s">
        <v>509</v>
      </c>
      <c r="H623" s="11" t="s">
        <v>262</v>
      </c>
      <c r="I623" s="11" t="s">
        <v>3415</v>
      </c>
      <c r="J623" t="str">
        <f>IF(L623="","",VLOOKUP(L623,Продукция!B:D,3,0))</f>
        <v>Биологический_материал</v>
      </c>
      <c r="K623" t="str">
        <f>IF(L623="","",VLOOKUP(L623,Продукция!B:C,2,0))</f>
        <v>Сыворотка крови</v>
      </c>
      <c r="L623" s="151" t="s">
        <v>302</v>
      </c>
      <c r="M623">
        <f>IF(L623="","",VLOOKUP(L623,Продукция!B:L,11,0))</f>
        <v>0</v>
      </c>
      <c r="N623" s="11" t="s">
        <v>873</v>
      </c>
      <c r="P623" s="11" t="s">
        <v>340</v>
      </c>
      <c r="Q623" s="11" t="s">
        <v>854</v>
      </c>
      <c r="R623" s="153" t="s">
        <v>5018</v>
      </c>
      <c r="S623" s="11">
        <v>18</v>
      </c>
      <c r="T623" s="11" t="s">
        <v>5025</v>
      </c>
      <c r="V623" s="14">
        <v>45673</v>
      </c>
      <c r="Z623" s="11" t="s">
        <v>4823</v>
      </c>
      <c r="AA623" s="15">
        <v>0.55555555555555558</v>
      </c>
      <c r="AB623" t="str">
        <f>IF(L623="","",VLOOKUP(L623&amp;I623,Продукция!A:I,9,0))</f>
        <v>рекомендация производителя набора</v>
      </c>
      <c r="AC623" s="14">
        <v>45684</v>
      </c>
      <c r="AD623" s="11" t="s">
        <v>2673</v>
      </c>
      <c r="AE623" s="11" t="s">
        <v>4823</v>
      </c>
      <c r="AF623" t="str">
        <f>IF(AD623="","",VLOOKUP(AD623,'Сотрудники и ссылки'!A:B,2,0))</f>
        <v>Серолог</v>
      </c>
      <c r="AG623">
        <f>IF(AD623="","",VLOOKUP(AD623,'Сотрудники и ссылки'!A:C,3,0))</f>
        <v>20001771</v>
      </c>
      <c r="AH623" s="11" t="s">
        <v>2673</v>
      </c>
      <c r="AI623" t="str">
        <f>IF(AH623="","",VLOOKUP(AH623,'Сотрудники и ссылки'!A:B,2,0))</f>
        <v>Серолог</v>
      </c>
      <c r="AJ623">
        <f>IF(AH623="","",VLOOKUP(AH623,'Сотрудники и ссылки'!A:C,3,0))</f>
        <v>20001771</v>
      </c>
      <c r="AK623" s="14">
        <v>45684</v>
      </c>
      <c r="AL623" s="2">
        <f>IF(AK623="","",AK623+VLOOKUP(I623,'Вид исследования'!B:E,4,0))</f>
        <v>45685</v>
      </c>
      <c r="AM623" s="2">
        <f>IF(AK623="","",AK623+VLOOKUP(I623,'Вид исследования'!B:F,5,0))</f>
        <v>45685</v>
      </c>
      <c r="AN623" s="14">
        <v>45684</v>
      </c>
      <c r="AP623" s="11" t="s">
        <v>189</v>
      </c>
      <c r="AQ623" t="str">
        <f>IFERROR(IF(L623="","",VLOOKUP(L623&amp;I623,Продукция!A:K,11,0)),"обратитесь к админ справочника")</f>
        <v>согласно рекомендациям производителя теста</v>
      </c>
      <c r="AR623" s="11" t="s">
        <v>4823</v>
      </c>
      <c r="AS623" t="str">
        <f>IFERROR(IF(L623="","",VLOOKUP(L623&amp;I623,Продукция!A:J,10,0)),"обратитесь к админ справочника")</f>
        <v>инструкция тест- ситема Биочек СК-113</v>
      </c>
      <c r="AT623" s="11" t="s">
        <v>4823</v>
      </c>
      <c r="AU623" s="11" t="s">
        <v>4823</v>
      </c>
      <c r="AV623" s="11" t="s">
        <v>2673</v>
      </c>
      <c r="AW623" s="11" t="s">
        <v>4824</v>
      </c>
      <c r="AX623" s="11" t="s">
        <v>509</v>
      </c>
      <c r="AY623" s="11" t="s">
        <v>1730</v>
      </c>
      <c r="AZ623" s="11">
        <v>106</v>
      </c>
      <c r="BA623" s="11">
        <v>33</v>
      </c>
      <c r="BC623" s="11" t="s">
        <v>5026</v>
      </c>
    </row>
    <row r="624" spans="1:55" x14ac:dyDescent="0.25">
      <c r="A624" t="str">
        <f t="shared" si="13"/>
        <v>С/124IBD (BioChek) болезнь Гамборо уровень антител</v>
      </c>
      <c r="B624" t="str">
        <f>IF(E624="","",INDEX(Лаборатории!A:A,MATCH('Производственный контроль'!E624,Лаборатории!B:B,0)))</f>
        <v xml:space="preserve">КУРИНОЕ ЦАРСТВО АО </v>
      </c>
      <c r="C624" t="str">
        <f>IF(E624="","",VLOOKUP(E624,Лаборатории!B:D,3,0))</f>
        <v>U377_CHL</v>
      </c>
      <c r="D624" s="12">
        <v>45677</v>
      </c>
      <c r="E624" s="11" t="s">
        <v>793</v>
      </c>
      <c r="F624" s="11" t="s">
        <v>371</v>
      </c>
      <c r="G624" s="11" t="s">
        <v>509</v>
      </c>
      <c r="H624" s="11" t="s">
        <v>262</v>
      </c>
      <c r="I624" s="11" t="s">
        <v>3415</v>
      </c>
      <c r="J624" t="str">
        <f>IF(L624="","",VLOOKUP(L624,Продукция!B:D,3,0))</f>
        <v>Биологический_материал</v>
      </c>
      <c r="K624" t="str">
        <f>IF(L624="","",VLOOKUP(L624,Продукция!B:C,2,0))</f>
        <v>Сыворотка крови</v>
      </c>
      <c r="L624" s="151" t="s">
        <v>302</v>
      </c>
      <c r="M624">
        <f>IF(L624="","",VLOOKUP(L624,Продукция!B:L,11,0))</f>
        <v>0</v>
      </c>
      <c r="N624" s="11" t="s">
        <v>873</v>
      </c>
      <c r="P624" s="11" t="s">
        <v>340</v>
      </c>
      <c r="Q624" s="11" t="s">
        <v>854</v>
      </c>
      <c r="R624" s="153" t="s">
        <v>5023</v>
      </c>
      <c r="S624" s="11">
        <v>18</v>
      </c>
      <c r="T624" s="11" t="s">
        <v>5025</v>
      </c>
      <c r="V624" s="14">
        <v>45673</v>
      </c>
      <c r="Z624" s="11" t="s">
        <v>4823</v>
      </c>
      <c r="AA624" s="15">
        <v>0.55555555555555558</v>
      </c>
      <c r="AB624" t="str">
        <f>IF(L624="","",VLOOKUP(L624&amp;I624,Продукция!A:I,9,0))</f>
        <v>рекомендация производителя набора</v>
      </c>
      <c r="AC624" s="14">
        <v>45684</v>
      </c>
      <c r="AD624" s="11" t="s">
        <v>2673</v>
      </c>
      <c r="AE624" s="11" t="s">
        <v>4823</v>
      </c>
      <c r="AF624" t="str">
        <f>IF(AD624="","",VLOOKUP(AD624,'Сотрудники и ссылки'!A:B,2,0))</f>
        <v>Серолог</v>
      </c>
      <c r="AG624">
        <f>IF(AD624="","",VLOOKUP(AD624,'Сотрудники и ссылки'!A:C,3,0))</f>
        <v>20001771</v>
      </c>
      <c r="AH624" s="11" t="s">
        <v>2673</v>
      </c>
      <c r="AI624" t="str">
        <f>IF(AH624="","",VLOOKUP(AH624,'Сотрудники и ссылки'!A:B,2,0))</f>
        <v>Серолог</v>
      </c>
      <c r="AJ624">
        <f>IF(AH624="","",VLOOKUP(AH624,'Сотрудники и ссылки'!A:C,3,0))</f>
        <v>20001771</v>
      </c>
      <c r="AK624" s="14">
        <v>45684</v>
      </c>
      <c r="AL624" s="2">
        <f>IF(AK624="","",AK624+VLOOKUP(I624,'Вид исследования'!B:E,4,0))</f>
        <v>45685</v>
      </c>
      <c r="AM624" s="2">
        <f>IF(AK624="","",AK624+VLOOKUP(I624,'Вид исследования'!B:F,5,0))</f>
        <v>45685</v>
      </c>
      <c r="AN624" s="14">
        <v>45684</v>
      </c>
      <c r="AP624" s="11" t="s">
        <v>189</v>
      </c>
      <c r="AQ624" t="str">
        <f>IFERROR(IF(L624="","",VLOOKUP(L624&amp;I624,Продукция!A:K,11,0)),"обратитесь к админ справочника")</f>
        <v>согласно рекомендациям производителя теста</v>
      </c>
      <c r="AR624" s="11" t="s">
        <v>4823</v>
      </c>
      <c r="AS624" t="str">
        <f>IFERROR(IF(L624="","",VLOOKUP(L624&amp;I624,Продукция!A:J,10,0)),"обратитесь к админ справочника")</f>
        <v>инструкция тест- ситема Биочек СК-113</v>
      </c>
      <c r="AT624" s="11" t="s">
        <v>4823</v>
      </c>
      <c r="AU624" s="11" t="s">
        <v>4823</v>
      </c>
      <c r="AV624" s="11" t="s">
        <v>2673</v>
      </c>
      <c r="AW624" s="11" t="s">
        <v>4824</v>
      </c>
      <c r="AX624" s="11" t="s">
        <v>509</v>
      </c>
      <c r="AY624" s="11" t="s">
        <v>1738</v>
      </c>
      <c r="AZ624" s="11">
        <v>106</v>
      </c>
      <c r="BA624" s="11">
        <v>34</v>
      </c>
      <c r="BC624" s="11" t="s">
        <v>5026</v>
      </c>
    </row>
    <row r="625" spans="1:55" x14ac:dyDescent="0.25">
      <c r="A625" t="str">
        <f t="shared" si="13"/>
        <v>С/124IBV (BioChek) инфекционный бронхит уровень антител</v>
      </c>
      <c r="B625" t="str">
        <f>IF(E625="","",INDEX(Лаборатории!A:A,MATCH('Производственный контроль'!E625,Лаборатории!B:B,0)))</f>
        <v xml:space="preserve">КУРИНОЕ ЦАРСТВО АО </v>
      </c>
      <c r="C625" t="str">
        <f>IF(E625="","",VLOOKUP(E625,Лаборатории!B:D,3,0))</f>
        <v>U377_CHL</v>
      </c>
      <c r="D625" s="12">
        <v>45677</v>
      </c>
      <c r="E625" s="11" t="s">
        <v>793</v>
      </c>
      <c r="F625" s="11" t="s">
        <v>371</v>
      </c>
      <c r="G625" s="11" t="s">
        <v>509</v>
      </c>
      <c r="H625" s="11" t="s">
        <v>262</v>
      </c>
      <c r="I625" s="11" t="s">
        <v>3416</v>
      </c>
      <c r="J625" t="str">
        <f>IF(L625="","",VLOOKUP(L625,Продукция!B:D,3,0))</f>
        <v>Биологический_материал</v>
      </c>
      <c r="K625" t="str">
        <f>IF(L625="","",VLOOKUP(L625,Продукция!B:C,2,0))</f>
        <v>Сыворотка крови</v>
      </c>
      <c r="L625" s="151" t="s">
        <v>302</v>
      </c>
      <c r="M625">
        <f>IF(L625="","",VLOOKUP(L625,Продукция!B:L,11,0))</f>
        <v>0</v>
      </c>
      <c r="N625" s="11" t="s">
        <v>873</v>
      </c>
      <c r="P625" s="11" t="s">
        <v>340</v>
      </c>
      <c r="Q625" s="11" t="s">
        <v>854</v>
      </c>
      <c r="R625" s="153" t="s">
        <v>5018</v>
      </c>
      <c r="S625" s="11">
        <v>18</v>
      </c>
      <c r="T625" s="11" t="s">
        <v>5025</v>
      </c>
      <c r="V625" s="14">
        <v>45673</v>
      </c>
      <c r="Z625" s="11" t="s">
        <v>4823</v>
      </c>
      <c r="AA625" s="15">
        <v>0.55555555555555558</v>
      </c>
      <c r="AB625" t="str">
        <f>IF(L625="","",VLOOKUP(L625&amp;I625,Продукция!A:I,9,0))</f>
        <v>рекомендация производителя набора</v>
      </c>
      <c r="AC625" s="14">
        <v>45684</v>
      </c>
      <c r="AD625" s="11" t="s">
        <v>2673</v>
      </c>
      <c r="AE625" s="11" t="s">
        <v>4823</v>
      </c>
      <c r="AF625" t="str">
        <f>IF(AD625="","",VLOOKUP(AD625,'Сотрудники и ссылки'!A:B,2,0))</f>
        <v>Серолог</v>
      </c>
      <c r="AG625">
        <f>IF(AD625="","",VLOOKUP(AD625,'Сотрудники и ссылки'!A:C,3,0))</f>
        <v>20001771</v>
      </c>
      <c r="AH625" s="11" t="s">
        <v>2673</v>
      </c>
      <c r="AI625" t="str">
        <f>IF(AH625="","",VLOOKUP(AH625,'Сотрудники и ссылки'!A:B,2,0))</f>
        <v>Серолог</v>
      </c>
      <c r="AJ625">
        <f>IF(AH625="","",VLOOKUP(AH625,'Сотрудники и ссылки'!A:C,3,0))</f>
        <v>20001771</v>
      </c>
      <c r="AK625" s="14">
        <v>45684</v>
      </c>
      <c r="AL625" s="2">
        <f>IF(AK625="","",AK625+VLOOKUP(I625,'Вид исследования'!B:E,4,0))</f>
        <v>45685</v>
      </c>
      <c r="AM625" s="2">
        <f>IF(AK625="","",AK625+VLOOKUP(I625,'Вид исследования'!B:F,5,0))</f>
        <v>45685</v>
      </c>
      <c r="AN625" s="14">
        <v>45684</v>
      </c>
      <c r="AP625" s="11" t="s">
        <v>189</v>
      </c>
      <c r="AQ625" t="str">
        <f>IFERROR(IF(L625="","",VLOOKUP(L625&amp;I625,Продукция!A:K,11,0)),"обратитесь к админ справочника")</f>
        <v>согласно рекомендациям производителя теста</v>
      </c>
      <c r="AR625" s="11" t="s">
        <v>4823</v>
      </c>
      <c r="AS625" t="str">
        <f>IFERROR(IF(L625="","",VLOOKUP(L625&amp;I625,Продукция!A:J,10,0)),"обратитесь к админ справочника")</f>
        <v>инструкция тест- ситема Биочек СК-119</v>
      </c>
      <c r="AT625" s="11" t="s">
        <v>4823</v>
      </c>
      <c r="AU625" s="11" t="s">
        <v>4823</v>
      </c>
      <c r="AV625" s="11" t="s">
        <v>2673</v>
      </c>
      <c r="AW625" s="11" t="s">
        <v>4824</v>
      </c>
      <c r="AX625" s="11" t="s">
        <v>509</v>
      </c>
      <c r="AY625" s="11" t="s">
        <v>1730</v>
      </c>
      <c r="AZ625" s="11">
        <v>106</v>
      </c>
      <c r="BA625" s="11">
        <v>33</v>
      </c>
      <c r="BC625" s="11" t="s">
        <v>5026</v>
      </c>
    </row>
    <row r="626" spans="1:55" x14ac:dyDescent="0.25">
      <c r="A626" t="str">
        <f t="shared" si="13"/>
        <v>С/124IBV (BioChek) инфекционный бронхит уровень антител</v>
      </c>
      <c r="B626" t="str">
        <f>IF(E626="","",INDEX(Лаборатории!A:A,MATCH('Производственный контроль'!E626,Лаборатории!B:B,0)))</f>
        <v xml:space="preserve">КУРИНОЕ ЦАРСТВО АО </v>
      </c>
      <c r="C626" t="str">
        <f>IF(E626="","",VLOOKUP(E626,Лаборатории!B:D,3,0))</f>
        <v>U377_CHL</v>
      </c>
      <c r="D626" s="12">
        <v>45677</v>
      </c>
      <c r="E626" s="11" t="s">
        <v>793</v>
      </c>
      <c r="F626" s="11" t="s">
        <v>371</v>
      </c>
      <c r="G626" s="11" t="s">
        <v>509</v>
      </c>
      <c r="H626" s="11" t="s">
        <v>262</v>
      </c>
      <c r="I626" s="11" t="s">
        <v>3416</v>
      </c>
      <c r="J626" t="str">
        <f>IF(L626="","",VLOOKUP(L626,Продукция!B:D,3,0))</f>
        <v>Биологический_материал</v>
      </c>
      <c r="K626" t="str">
        <f>IF(L626="","",VLOOKUP(L626,Продукция!B:C,2,0))</f>
        <v>Сыворотка крови</v>
      </c>
      <c r="L626" s="151" t="s">
        <v>302</v>
      </c>
      <c r="M626">
        <f>IF(L626="","",VLOOKUP(L626,Продукция!B:L,11,0))</f>
        <v>0</v>
      </c>
      <c r="N626" s="11" t="s">
        <v>873</v>
      </c>
      <c r="P626" s="11" t="s">
        <v>340</v>
      </c>
      <c r="Q626" s="11" t="s">
        <v>854</v>
      </c>
      <c r="R626" s="153" t="s">
        <v>5023</v>
      </c>
      <c r="S626" s="11">
        <v>18</v>
      </c>
      <c r="T626" s="11" t="s">
        <v>5025</v>
      </c>
      <c r="V626" s="14">
        <v>45673</v>
      </c>
      <c r="Z626" s="11" t="s">
        <v>4823</v>
      </c>
      <c r="AA626" s="15">
        <v>0.55555555555555558</v>
      </c>
      <c r="AB626" t="str">
        <f>IF(L626="","",VLOOKUP(L626&amp;I626,Продукция!A:I,9,0))</f>
        <v>рекомендация производителя набора</v>
      </c>
      <c r="AC626" s="14">
        <v>45684</v>
      </c>
      <c r="AD626" s="11" t="s">
        <v>2673</v>
      </c>
      <c r="AE626" s="11" t="s">
        <v>4823</v>
      </c>
      <c r="AF626" t="str">
        <f>IF(AD626="","",VLOOKUP(AD626,'Сотрудники и ссылки'!A:B,2,0))</f>
        <v>Серолог</v>
      </c>
      <c r="AG626">
        <f>IF(AD626="","",VLOOKUP(AD626,'Сотрудники и ссылки'!A:C,3,0))</f>
        <v>20001771</v>
      </c>
      <c r="AH626" s="11" t="s">
        <v>2673</v>
      </c>
      <c r="AI626" t="str">
        <f>IF(AH626="","",VLOOKUP(AH626,'Сотрудники и ссылки'!A:B,2,0))</f>
        <v>Серолог</v>
      </c>
      <c r="AJ626">
        <f>IF(AH626="","",VLOOKUP(AH626,'Сотрудники и ссылки'!A:C,3,0))</f>
        <v>20001771</v>
      </c>
      <c r="AK626" s="14">
        <v>45684</v>
      </c>
      <c r="AL626" s="2">
        <f>IF(AK626="","",AK626+VLOOKUP(I626,'Вид исследования'!B:E,4,0))</f>
        <v>45685</v>
      </c>
      <c r="AM626" s="2">
        <f>IF(AK626="","",AK626+VLOOKUP(I626,'Вид исследования'!B:F,5,0))</f>
        <v>45685</v>
      </c>
      <c r="AN626" s="14">
        <v>45684</v>
      </c>
      <c r="AP626" s="11" t="s">
        <v>189</v>
      </c>
      <c r="AQ626" t="str">
        <f>IFERROR(IF(L626="","",VLOOKUP(L626&amp;I626,Продукция!A:K,11,0)),"обратитесь к админ справочника")</f>
        <v>согласно рекомендациям производителя теста</v>
      </c>
      <c r="AR626" s="11" t="s">
        <v>4823</v>
      </c>
      <c r="AS626" t="str">
        <f>IFERROR(IF(L626="","",VLOOKUP(L626&amp;I626,Продукция!A:J,10,0)),"обратитесь к админ справочника")</f>
        <v>инструкция тест- ситема Биочек СК-119</v>
      </c>
      <c r="AT626" s="11" t="s">
        <v>4823</v>
      </c>
      <c r="AU626" s="11" t="s">
        <v>4823</v>
      </c>
      <c r="AV626" s="11" t="s">
        <v>2673</v>
      </c>
      <c r="AW626" s="11" t="s">
        <v>4824</v>
      </c>
      <c r="AX626" s="11" t="s">
        <v>509</v>
      </c>
      <c r="AY626" s="11" t="s">
        <v>1738</v>
      </c>
      <c r="AZ626" s="11">
        <v>106</v>
      </c>
      <c r="BA626" s="11">
        <v>34</v>
      </c>
      <c r="BC626" s="11" t="s">
        <v>5026</v>
      </c>
    </row>
    <row r="627" spans="1:55" x14ac:dyDescent="0.25">
      <c r="A627" t="str">
        <f t="shared" si="13"/>
        <v>С/124NDV (BioChek) болезнь Ньюкасла уровень антител</v>
      </c>
      <c r="B627" t="str">
        <f>IF(E627="","",INDEX(Лаборатории!A:A,MATCH('Производственный контроль'!E627,Лаборатории!B:B,0)))</f>
        <v xml:space="preserve">КУРИНОЕ ЦАРСТВО АО </v>
      </c>
      <c r="C627" t="str">
        <f>IF(E627="","",VLOOKUP(E627,Лаборатории!B:D,3,0))</f>
        <v>U377_CHL</v>
      </c>
      <c r="D627" s="12">
        <v>45677</v>
      </c>
      <c r="E627" s="11" t="s">
        <v>793</v>
      </c>
      <c r="F627" s="11" t="s">
        <v>371</v>
      </c>
      <c r="G627" s="11" t="s">
        <v>509</v>
      </c>
      <c r="H627" s="11" t="s">
        <v>262</v>
      </c>
      <c r="I627" s="11" t="s">
        <v>3424</v>
      </c>
      <c r="J627" t="str">
        <f>IF(L627="","",VLOOKUP(L627,Продукция!B:D,3,0))</f>
        <v>Биологический_материал</v>
      </c>
      <c r="K627" t="str">
        <f>IF(L627="","",VLOOKUP(L627,Продукция!B:C,2,0))</f>
        <v>Сыворотка крови</v>
      </c>
      <c r="L627" s="151" t="s">
        <v>302</v>
      </c>
      <c r="M627">
        <f>IF(L627="","",VLOOKUP(L627,Продукция!B:L,11,0))</f>
        <v>0</v>
      </c>
      <c r="N627" s="11" t="s">
        <v>873</v>
      </c>
      <c r="P627" s="11" t="s">
        <v>340</v>
      </c>
      <c r="Q627" s="11" t="s">
        <v>854</v>
      </c>
      <c r="R627" s="153" t="s">
        <v>5018</v>
      </c>
      <c r="S627" s="11">
        <v>18</v>
      </c>
      <c r="T627" s="11" t="s">
        <v>5025</v>
      </c>
      <c r="V627" s="14">
        <v>45673</v>
      </c>
      <c r="Z627" s="11" t="s">
        <v>4823</v>
      </c>
      <c r="AA627" s="15">
        <v>0.55555555555555558</v>
      </c>
      <c r="AB627" t="str">
        <f>IF(L627="","",VLOOKUP(L627&amp;I627,Продукция!A:I,9,0))</f>
        <v>рекомендация производителя набора</v>
      </c>
      <c r="AC627" s="14">
        <v>45684</v>
      </c>
      <c r="AD627" s="11" t="s">
        <v>2673</v>
      </c>
      <c r="AE627" s="11" t="s">
        <v>4823</v>
      </c>
      <c r="AF627" t="str">
        <f>IF(AD627="","",VLOOKUP(AD627,'Сотрудники и ссылки'!A:B,2,0))</f>
        <v>Серолог</v>
      </c>
      <c r="AG627">
        <f>IF(AD627="","",VLOOKUP(AD627,'Сотрудники и ссылки'!A:C,3,0))</f>
        <v>20001771</v>
      </c>
      <c r="AH627" s="11" t="s">
        <v>2673</v>
      </c>
      <c r="AI627" t="str">
        <f>IF(AH627="","",VLOOKUP(AH627,'Сотрудники и ссылки'!A:B,2,0))</f>
        <v>Серолог</v>
      </c>
      <c r="AJ627">
        <f>IF(AH627="","",VLOOKUP(AH627,'Сотрудники и ссылки'!A:C,3,0))</f>
        <v>20001771</v>
      </c>
      <c r="AK627" s="14">
        <v>45684</v>
      </c>
      <c r="AL627" s="2">
        <f>IF(AK627="","",AK627+VLOOKUP(I627,'Вид исследования'!B:E,4,0))</f>
        <v>45685</v>
      </c>
      <c r="AM627" s="2">
        <f>IF(AK627="","",AK627+VLOOKUP(I627,'Вид исследования'!B:F,5,0))</f>
        <v>45685</v>
      </c>
      <c r="AN627" s="14">
        <v>45684</v>
      </c>
      <c r="AP627" s="11" t="s">
        <v>189</v>
      </c>
      <c r="AQ627" t="str">
        <f>IFERROR(IF(L627="","",VLOOKUP(L627&amp;I627,Продукция!A:K,11,0)),"обратитесь к админ справочника")</f>
        <v>согласно рекомендациям производителя теста</v>
      </c>
      <c r="AR627" s="11" t="s">
        <v>4823</v>
      </c>
      <c r="AS627" t="str">
        <f>IFERROR(IF(L627="","",VLOOKUP(L627&amp;I627,Продукция!A:J,10,0)),"обратитесь к админ справочника")</f>
        <v>инструкция тест- ситема Биочек СК -116</v>
      </c>
      <c r="AT627" s="11" t="s">
        <v>4823</v>
      </c>
      <c r="AU627" s="11" t="s">
        <v>4823</v>
      </c>
      <c r="AV627" s="11" t="s">
        <v>2673</v>
      </c>
      <c r="AW627" s="11" t="s">
        <v>4824</v>
      </c>
      <c r="AX627" s="11" t="s">
        <v>509</v>
      </c>
      <c r="AY627" s="11" t="s">
        <v>1730</v>
      </c>
      <c r="AZ627" s="11">
        <v>106</v>
      </c>
      <c r="BA627" s="11">
        <v>33</v>
      </c>
      <c r="BC627" s="11" t="s">
        <v>5026</v>
      </c>
    </row>
    <row r="628" spans="1:55" x14ac:dyDescent="0.25">
      <c r="A628" t="str">
        <f t="shared" si="13"/>
        <v>С/124NDV (BioChek) болезнь Ньюкасла уровень антител</v>
      </c>
      <c r="B628" t="str">
        <f>IF(E628="","",INDEX(Лаборатории!A:A,MATCH('Производственный контроль'!E628,Лаборатории!B:B,0)))</f>
        <v xml:space="preserve">КУРИНОЕ ЦАРСТВО АО </v>
      </c>
      <c r="C628" t="str">
        <f>IF(E628="","",VLOOKUP(E628,Лаборатории!B:D,3,0))</f>
        <v>U377_CHL</v>
      </c>
      <c r="D628" s="12">
        <v>45677</v>
      </c>
      <c r="E628" s="11" t="s">
        <v>793</v>
      </c>
      <c r="F628" s="11" t="s">
        <v>371</v>
      </c>
      <c r="G628" s="11" t="s">
        <v>509</v>
      </c>
      <c r="H628" s="11" t="s">
        <v>262</v>
      </c>
      <c r="I628" s="11" t="s">
        <v>3424</v>
      </c>
      <c r="J628" t="str">
        <f>IF(L628="","",VLOOKUP(L628,Продукция!B:D,3,0))</f>
        <v>Биологический_материал</v>
      </c>
      <c r="K628" t="str">
        <f>IF(L628="","",VLOOKUP(L628,Продукция!B:C,2,0))</f>
        <v>Сыворотка крови</v>
      </c>
      <c r="L628" s="151" t="s">
        <v>302</v>
      </c>
      <c r="M628">
        <f>IF(L628="","",VLOOKUP(L628,Продукция!B:L,11,0))</f>
        <v>0</v>
      </c>
      <c r="N628" s="11" t="s">
        <v>873</v>
      </c>
      <c r="P628" s="11" t="s">
        <v>340</v>
      </c>
      <c r="Q628" s="11" t="s">
        <v>854</v>
      </c>
      <c r="R628" s="153" t="s">
        <v>5023</v>
      </c>
      <c r="S628" s="11">
        <v>18</v>
      </c>
      <c r="T628" s="11" t="s">
        <v>5025</v>
      </c>
      <c r="V628" s="14">
        <v>45673</v>
      </c>
      <c r="Z628" s="11" t="s">
        <v>4823</v>
      </c>
      <c r="AA628" s="15">
        <v>0.55555555555555558</v>
      </c>
      <c r="AB628" t="str">
        <f>IF(L628="","",VLOOKUP(L628&amp;I628,Продукция!A:I,9,0))</f>
        <v>рекомендация производителя набора</v>
      </c>
      <c r="AC628" s="14">
        <v>45684</v>
      </c>
      <c r="AD628" s="11" t="s">
        <v>2673</v>
      </c>
      <c r="AE628" s="11" t="s">
        <v>4823</v>
      </c>
      <c r="AF628" t="str">
        <f>IF(AD628="","",VLOOKUP(AD628,'Сотрудники и ссылки'!A:B,2,0))</f>
        <v>Серолог</v>
      </c>
      <c r="AG628">
        <f>IF(AD628="","",VLOOKUP(AD628,'Сотрудники и ссылки'!A:C,3,0))</f>
        <v>20001771</v>
      </c>
      <c r="AH628" s="11" t="s">
        <v>2673</v>
      </c>
      <c r="AI628" t="str">
        <f>IF(AH628="","",VLOOKUP(AH628,'Сотрудники и ссылки'!A:B,2,0))</f>
        <v>Серолог</v>
      </c>
      <c r="AJ628">
        <f>IF(AH628="","",VLOOKUP(AH628,'Сотрудники и ссылки'!A:C,3,0))</f>
        <v>20001771</v>
      </c>
      <c r="AK628" s="14">
        <v>45684</v>
      </c>
      <c r="AL628" s="2">
        <f>IF(AK628="","",AK628+VLOOKUP(I628,'Вид исследования'!B:E,4,0))</f>
        <v>45685</v>
      </c>
      <c r="AM628" s="2">
        <f>IF(AK628="","",AK628+VLOOKUP(I628,'Вид исследования'!B:F,5,0))</f>
        <v>45685</v>
      </c>
      <c r="AN628" s="14">
        <v>45684</v>
      </c>
      <c r="AP628" s="11" t="s">
        <v>189</v>
      </c>
      <c r="AQ628" t="str">
        <f>IFERROR(IF(L628="","",VLOOKUP(L628&amp;I628,Продукция!A:K,11,0)),"обратитесь к админ справочника")</f>
        <v>согласно рекомендациям производителя теста</v>
      </c>
      <c r="AR628" s="11" t="s">
        <v>4823</v>
      </c>
      <c r="AS628" t="str">
        <f>IFERROR(IF(L628="","",VLOOKUP(L628&amp;I628,Продукция!A:J,10,0)),"обратитесь к админ справочника")</f>
        <v>инструкция тест- ситема Биочек СК -116</v>
      </c>
      <c r="AT628" s="11" t="s">
        <v>4823</v>
      </c>
      <c r="AU628" s="11" t="s">
        <v>4823</v>
      </c>
      <c r="AV628" s="11" t="s">
        <v>2673</v>
      </c>
      <c r="AW628" s="11" t="s">
        <v>4824</v>
      </c>
      <c r="AX628" s="11" t="s">
        <v>509</v>
      </c>
      <c r="AY628" s="11" t="s">
        <v>1738</v>
      </c>
      <c r="AZ628" s="11">
        <v>106</v>
      </c>
      <c r="BA628" s="11">
        <v>34</v>
      </c>
      <c r="BC628" s="11" t="s">
        <v>5026</v>
      </c>
    </row>
    <row r="629" spans="1:55" x14ac:dyDescent="0.25">
      <c r="A629" t="str">
        <f t="shared" si="13"/>
        <v>С/124REO (BioChek) реовирус уровень антител</v>
      </c>
      <c r="B629" t="str">
        <f>IF(E629="","",INDEX(Лаборатории!A:A,MATCH('Производственный контроль'!E629,Лаборатории!B:B,0)))</f>
        <v xml:space="preserve">КУРИНОЕ ЦАРСТВО АО </v>
      </c>
      <c r="C629" t="str">
        <f>IF(E629="","",VLOOKUP(E629,Лаборатории!B:D,3,0))</f>
        <v>U377_CHL</v>
      </c>
      <c r="D629" s="12">
        <v>45677</v>
      </c>
      <c r="E629" s="11" t="s">
        <v>793</v>
      </c>
      <c r="F629" s="11" t="s">
        <v>371</v>
      </c>
      <c r="G629" s="11" t="s">
        <v>509</v>
      </c>
      <c r="H629" s="11" t="s">
        <v>262</v>
      </c>
      <c r="I629" s="11" t="s">
        <v>3426</v>
      </c>
      <c r="J629" t="str">
        <f>IF(L629="","",VLOOKUP(L629,Продукция!B:D,3,0))</f>
        <v>Биологический_материал</v>
      </c>
      <c r="K629" t="str">
        <f>IF(L629="","",VLOOKUP(L629,Продукция!B:C,2,0))</f>
        <v>Сыворотка крови</v>
      </c>
      <c r="L629" s="151" t="s">
        <v>302</v>
      </c>
      <c r="M629">
        <f>IF(L629="","",VLOOKUP(L629,Продукция!B:L,11,0))</f>
        <v>0</v>
      </c>
      <c r="N629" s="11" t="s">
        <v>873</v>
      </c>
      <c r="P629" s="11" t="s">
        <v>340</v>
      </c>
      <c r="Q629" s="11" t="s">
        <v>854</v>
      </c>
      <c r="R629" s="153" t="s">
        <v>5018</v>
      </c>
      <c r="S629" s="11">
        <v>18</v>
      </c>
      <c r="T629" s="11" t="s">
        <v>5025</v>
      </c>
      <c r="V629" s="14">
        <v>45673</v>
      </c>
      <c r="Z629" s="11" t="s">
        <v>4823</v>
      </c>
      <c r="AA629" s="15">
        <v>0.55555555555555558</v>
      </c>
      <c r="AB629" t="str">
        <f>IF(L629="","",VLOOKUP(L629&amp;I629,Продукция!A:I,9,0))</f>
        <v>рекомендация производителя набора</v>
      </c>
      <c r="AC629" s="14">
        <v>45684</v>
      </c>
      <c r="AD629" s="11" t="s">
        <v>2673</v>
      </c>
      <c r="AE629" s="11" t="s">
        <v>4823</v>
      </c>
      <c r="AF629" t="str">
        <f>IF(AD629="","",VLOOKUP(AD629,'Сотрудники и ссылки'!A:B,2,0))</f>
        <v>Серолог</v>
      </c>
      <c r="AG629">
        <f>IF(AD629="","",VLOOKUP(AD629,'Сотрудники и ссылки'!A:C,3,0))</f>
        <v>20001771</v>
      </c>
      <c r="AH629" s="11" t="s">
        <v>2673</v>
      </c>
      <c r="AI629" t="str">
        <f>IF(AH629="","",VLOOKUP(AH629,'Сотрудники и ссылки'!A:B,2,0))</f>
        <v>Серолог</v>
      </c>
      <c r="AJ629">
        <f>IF(AH629="","",VLOOKUP(AH629,'Сотрудники и ссылки'!A:C,3,0))</f>
        <v>20001771</v>
      </c>
      <c r="AK629" s="14">
        <v>45684</v>
      </c>
      <c r="AL629" s="2">
        <f>IF(AK629="","",AK629+VLOOKUP(I629,'Вид исследования'!B:E,4,0))</f>
        <v>45685</v>
      </c>
      <c r="AM629" s="2">
        <f>IF(AK629="","",AK629+VLOOKUP(I629,'Вид исследования'!B:F,5,0))</f>
        <v>45685</v>
      </c>
      <c r="AN629" s="14">
        <v>45684</v>
      </c>
      <c r="AP629" s="11" t="s">
        <v>189</v>
      </c>
      <c r="AQ629" t="str">
        <f>IFERROR(IF(L629="","",VLOOKUP(L629&amp;I629,Продукция!A:K,11,0)),"обратитесь к админ справочника")</f>
        <v>согласно рекомендациям производителя теста</v>
      </c>
      <c r="AR629" s="11" t="s">
        <v>4823</v>
      </c>
      <c r="AS629" t="str">
        <f>IFERROR(IF(L629="","",VLOOKUP(L629&amp;I629,Продукция!A:J,10,0)),"обратитесь к админ справочника")</f>
        <v>инструкция тест- ситема Биочек СК -110</v>
      </c>
      <c r="AT629" s="11" t="s">
        <v>4823</v>
      </c>
      <c r="AU629" s="11" t="s">
        <v>4823</v>
      </c>
      <c r="AV629" s="11" t="s">
        <v>2673</v>
      </c>
      <c r="AW629" s="11" t="s">
        <v>4824</v>
      </c>
      <c r="AX629" s="11" t="s">
        <v>509</v>
      </c>
      <c r="AY629" s="11" t="s">
        <v>1730</v>
      </c>
      <c r="AZ629" s="11">
        <v>106</v>
      </c>
      <c r="BA629" s="11">
        <v>33</v>
      </c>
      <c r="BC629" s="11" t="s">
        <v>5026</v>
      </c>
    </row>
    <row r="630" spans="1:55" x14ac:dyDescent="0.25">
      <c r="A630" t="str">
        <f t="shared" si="13"/>
        <v>С/124REO (BioChek) реовирус уровень антител</v>
      </c>
      <c r="B630" t="str">
        <f>IF(E630="","",INDEX(Лаборатории!A:A,MATCH('Производственный контроль'!E630,Лаборатории!B:B,0)))</f>
        <v xml:space="preserve">КУРИНОЕ ЦАРСТВО АО </v>
      </c>
      <c r="C630" t="str">
        <f>IF(E630="","",VLOOKUP(E630,Лаборатории!B:D,3,0))</f>
        <v>U377_CHL</v>
      </c>
      <c r="D630" s="12">
        <v>45677</v>
      </c>
      <c r="E630" s="11" t="s">
        <v>793</v>
      </c>
      <c r="F630" s="11" t="s">
        <v>371</v>
      </c>
      <c r="G630" s="11" t="s">
        <v>509</v>
      </c>
      <c r="H630" s="11" t="s">
        <v>262</v>
      </c>
      <c r="I630" s="11" t="s">
        <v>3426</v>
      </c>
      <c r="J630" t="str">
        <f>IF(L630="","",VLOOKUP(L630,Продукция!B:D,3,0))</f>
        <v>Биологический_материал</v>
      </c>
      <c r="K630" t="str">
        <f>IF(L630="","",VLOOKUP(L630,Продукция!B:C,2,0))</f>
        <v>Сыворотка крови</v>
      </c>
      <c r="L630" s="151" t="s">
        <v>302</v>
      </c>
      <c r="M630">
        <f>IF(L630="","",VLOOKUP(L630,Продукция!B:L,11,0))</f>
        <v>0</v>
      </c>
      <c r="N630" s="11" t="s">
        <v>873</v>
      </c>
      <c r="P630" s="11" t="s">
        <v>340</v>
      </c>
      <c r="Q630" s="11" t="s">
        <v>854</v>
      </c>
      <c r="R630" s="153" t="s">
        <v>5023</v>
      </c>
      <c r="S630" s="11">
        <v>18</v>
      </c>
      <c r="T630" s="11" t="s">
        <v>5025</v>
      </c>
      <c r="V630" s="14">
        <v>45673</v>
      </c>
      <c r="Z630" s="11" t="s">
        <v>4823</v>
      </c>
      <c r="AA630" s="15">
        <v>0.55555555555555558</v>
      </c>
      <c r="AB630" t="str">
        <f>IF(L630="","",VLOOKUP(L630&amp;I630,Продукция!A:I,9,0))</f>
        <v>рекомендация производителя набора</v>
      </c>
      <c r="AC630" s="14">
        <v>45684</v>
      </c>
      <c r="AD630" s="11" t="s">
        <v>2673</v>
      </c>
      <c r="AE630" s="11" t="s">
        <v>4823</v>
      </c>
      <c r="AF630" t="str">
        <f>IF(AD630="","",VLOOKUP(AD630,'Сотрудники и ссылки'!A:B,2,0))</f>
        <v>Серолог</v>
      </c>
      <c r="AG630">
        <f>IF(AD630="","",VLOOKUP(AD630,'Сотрудники и ссылки'!A:C,3,0))</f>
        <v>20001771</v>
      </c>
      <c r="AH630" s="11" t="s">
        <v>2673</v>
      </c>
      <c r="AI630" t="str">
        <f>IF(AH630="","",VLOOKUP(AH630,'Сотрудники и ссылки'!A:B,2,0))</f>
        <v>Серолог</v>
      </c>
      <c r="AJ630">
        <f>IF(AH630="","",VLOOKUP(AH630,'Сотрудники и ссылки'!A:C,3,0))</f>
        <v>20001771</v>
      </c>
      <c r="AK630" s="14">
        <v>45684</v>
      </c>
      <c r="AL630" s="2">
        <f>IF(AK630="","",AK630+VLOOKUP(I630,'Вид исследования'!B:E,4,0))</f>
        <v>45685</v>
      </c>
      <c r="AM630" s="2">
        <f>IF(AK630="","",AK630+VLOOKUP(I630,'Вид исследования'!B:F,5,0))</f>
        <v>45685</v>
      </c>
      <c r="AN630" s="14">
        <v>45684</v>
      </c>
      <c r="AP630" s="11" t="s">
        <v>189</v>
      </c>
      <c r="AQ630" t="str">
        <f>IFERROR(IF(L630="","",VLOOKUP(L630&amp;I630,Продукция!A:K,11,0)),"обратитесь к админ справочника")</f>
        <v>согласно рекомендациям производителя теста</v>
      </c>
      <c r="AR630" s="11" t="s">
        <v>4823</v>
      </c>
      <c r="AS630" t="str">
        <f>IFERROR(IF(L630="","",VLOOKUP(L630&amp;I630,Продукция!A:J,10,0)),"обратитесь к админ справочника")</f>
        <v>инструкция тест- ситема Биочек СК -110</v>
      </c>
      <c r="AT630" s="11" t="s">
        <v>4823</v>
      </c>
      <c r="AU630" s="11" t="s">
        <v>4823</v>
      </c>
      <c r="AV630" s="11" t="s">
        <v>2673</v>
      </c>
      <c r="AW630" s="11" t="s">
        <v>4824</v>
      </c>
      <c r="AX630" s="11" t="s">
        <v>509</v>
      </c>
      <c r="AY630" s="11" t="s">
        <v>1738</v>
      </c>
      <c r="AZ630" s="11">
        <v>106</v>
      </c>
      <c r="BA630" s="11">
        <v>34</v>
      </c>
      <c r="BC630" s="11" t="s">
        <v>5026</v>
      </c>
    </row>
    <row r="631" spans="1:55" x14ac:dyDescent="0.25">
      <c r="A631" t="str">
        <f t="shared" si="13"/>
        <v xml:space="preserve">С/124CAV (BioChek) анемия уровень антител </v>
      </c>
      <c r="B631" t="str">
        <f>IF(E631="","",INDEX(Лаборатории!A:A,MATCH('Производственный контроль'!E631,Лаборатории!B:B,0)))</f>
        <v xml:space="preserve">КУРИНОЕ ЦАРСТВО АО </v>
      </c>
      <c r="C631" t="str">
        <f>IF(E631="","",VLOOKUP(E631,Лаборатории!B:D,3,0))</f>
        <v>U377_CHL</v>
      </c>
      <c r="D631" s="12">
        <v>45677</v>
      </c>
      <c r="E631" s="11" t="s">
        <v>793</v>
      </c>
      <c r="F631" s="11" t="s">
        <v>371</v>
      </c>
      <c r="G631" s="11" t="s">
        <v>509</v>
      </c>
      <c r="H631" s="11" t="s">
        <v>262</v>
      </c>
      <c r="I631" s="11" t="s">
        <v>3412</v>
      </c>
      <c r="J631" t="str">
        <f>IF(L631="","",VLOOKUP(L631,Продукция!B:D,3,0))</f>
        <v>Биологический_материал</v>
      </c>
      <c r="K631" t="str">
        <f>IF(L631="","",VLOOKUP(L631,Продукция!B:C,2,0))</f>
        <v>Сыворотка крови</v>
      </c>
      <c r="L631" s="151" t="s">
        <v>302</v>
      </c>
      <c r="M631">
        <f>IF(L631="","",VLOOKUP(L631,Продукция!B:L,11,0))</f>
        <v>0</v>
      </c>
      <c r="N631" s="11" t="s">
        <v>873</v>
      </c>
      <c r="P631" s="11" t="s">
        <v>340</v>
      </c>
      <c r="Q631" s="11" t="s">
        <v>854</v>
      </c>
      <c r="R631" s="153" t="s">
        <v>5018</v>
      </c>
      <c r="S631" s="11">
        <v>19</v>
      </c>
      <c r="T631" s="11" t="s">
        <v>5025</v>
      </c>
      <c r="V631" s="14">
        <v>45673</v>
      </c>
      <c r="Z631" s="11" t="s">
        <v>4823</v>
      </c>
      <c r="AA631" s="15">
        <v>0.55555555555555558</v>
      </c>
      <c r="AB631" t="str">
        <f>IF(L631="","",VLOOKUP(L631&amp;I631,Продукция!A:I,9,0))</f>
        <v>рекомендация производителя набора</v>
      </c>
      <c r="AC631" s="14">
        <v>45687</v>
      </c>
      <c r="AD631" s="11" t="s">
        <v>2673</v>
      </c>
      <c r="AE631" s="11" t="s">
        <v>4823</v>
      </c>
      <c r="AF631" t="str">
        <f>IF(AD631="","",VLOOKUP(AD631,'Сотрудники и ссылки'!A:B,2,0))</f>
        <v>Серолог</v>
      </c>
      <c r="AG631">
        <f>IF(AD631="","",VLOOKUP(AD631,'Сотрудники и ссылки'!A:C,3,0))</f>
        <v>20001771</v>
      </c>
      <c r="AH631" s="11" t="s">
        <v>2673</v>
      </c>
      <c r="AI631" t="str">
        <f>IF(AH631="","",VLOOKUP(AH631,'Сотрудники и ссылки'!A:B,2,0))</f>
        <v>Серолог</v>
      </c>
      <c r="AJ631">
        <f>IF(AH631="","",VLOOKUP(AH631,'Сотрудники и ссылки'!A:C,3,0))</f>
        <v>20001771</v>
      </c>
      <c r="AK631" s="14">
        <v>45687</v>
      </c>
      <c r="AL631" s="2">
        <f>IF(AK631="","",AK631+VLOOKUP(I631,'Вид исследования'!B:E,4,0))</f>
        <v>45688</v>
      </c>
      <c r="AM631" s="2">
        <f>IF(AK631="","",AK631+VLOOKUP(I631,'Вид исследования'!B:F,5,0))</f>
        <v>45688</v>
      </c>
      <c r="AN631" s="14">
        <v>45687</v>
      </c>
      <c r="AP631" s="11" t="s">
        <v>189</v>
      </c>
      <c r="AQ631" t="str">
        <f>IFERROR(IF(L631="","",VLOOKUP(L631&amp;I631,Продукция!A:K,11,0)),"обратитесь к админ справочника")</f>
        <v>согласно рекомендациям производителя теста</v>
      </c>
      <c r="AR631" s="11" t="s">
        <v>4823</v>
      </c>
      <c r="AS631" t="str">
        <f>IFERROR(IF(L631="","",VLOOKUP(L631&amp;I631,Продукция!A:J,10,0)),"обратитесь к админ справочника")</f>
        <v>инструкция тест- ситема Биочек СК -126</v>
      </c>
      <c r="AT631" s="11" t="s">
        <v>4823</v>
      </c>
      <c r="AU631" s="11" t="s">
        <v>4823</v>
      </c>
      <c r="AV631" s="11" t="s">
        <v>2673</v>
      </c>
      <c r="AW631" s="11" t="s">
        <v>4824</v>
      </c>
      <c r="AX631" s="11" t="s">
        <v>509</v>
      </c>
      <c r="AY631" s="11" t="s">
        <v>1730</v>
      </c>
      <c r="AZ631" s="11">
        <v>106</v>
      </c>
      <c r="BA631" s="11">
        <v>33</v>
      </c>
      <c r="BC631" s="11" t="s">
        <v>5026</v>
      </c>
    </row>
    <row r="632" spans="1:55" x14ac:dyDescent="0.25">
      <c r="A632" t="str">
        <f t="shared" si="13"/>
        <v xml:space="preserve">С/124CAV (BioChek) анемия уровень антител </v>
      </c>
      <c r="B632" t="str">
        <f>IF(E632="","",INDEX(Лаборатории!A:A,MATCH('Производственный контроль'!E632,Лаборатории!B:B,0)))</f>
        <v xml:space="preserve">КУРИНОЕ ЦАРСТВО АО </v>
      </c>
      <c r="C632" t="str">
        <f>IF(E632="","",VLOOKUP(E632,Лаборатории!B:D,3,0))</f>
        <v>U377_CHL</v>
      </c>
      <c r="D632" s="12">
        <v>45677</v>
      </c>
      <c r="E632" s="11" t="s">
        <v>793</v>
      </c>
      <c r="F632" s="11" t="s">
        <v>371</v>
      </c>
      <c r="G632" s="11" t="s">
        <v>509</v>
      </c>
      <c r="H632" s="11" t="s">
        <v>262</v>
      </c>
      <c r="I632" s="11" t="s">
        <v>3412</v>
      </c>
      <c r="J632" t="str">
        <f>IF(L632="","",VLOOKUP(L632,Продукция!B:D,3,0))</f>
        <v>Биологический_материал</v>
      </c>
      <c r="K632" t="str">
        <f>IF(L632="","",VLOOKUP(L632,Продукция!B:C,2,0))</f>
        <v>Сыворотка крови</v>
      </c>
      <c r="L632" s="151" t="s">
        <v>302</v>
      </c>
      <c r="M632">
        <f>IF(L632="","",VLOOKUP(L632,Продукция!B:L,11,0))</f>
        <v>0</v>
      </c>
      <c r="N632" s="11" t="s">
        <v>873</v>
      </c>
      <c r="P632" s="11" t="s">
        <v>340</v>
      </c>
      <c r="Q632" s="11" t="s">
        <v>854</v>
      </c>
      <c r="R632" s="153" t="s">
        <v>5023</v>
      </c>
      <c r="S632" s="11">
        <v>19</v>
      </c>
      <c r="T632" s="11" t="s">
        <v>5025</v>
      </c>
      <c r="V632" s="14">
        <v>45673</v>
      </c>
      <c r="Z632" s="11" t="s">
        <v>4823</v>
      </c>
      <c r="AA632" s="15">
        <v>0.55555555555555558</v>
      </c>
      <c r="AB632" t="str">
        <f>IF(L632="","",VLOOKUP(L632&amp;I632,Продукция!A:I,9,0))</f>
        <v>рекомендация производителя набора</v>
      </c>
      <c r="AC632" s="14">
        <v>45687</v>
      </c>
      <c r="AD632" s="11" t="s">
        <v>2673</v>
      </c>
      <c r="AE632" s="11" t="s">
        <v>4823</v>
      </c>
      <c r="AF632" t="str">
        <f>IF(AD632="","",VLOOKUP(AD632,'Сотрудники и ссылки'!A:B,2,0))</f>
        <v>Серолог</v>
      </c>
      <c r="AG632">
        <f>IF(AD632="","",VLOOKUP(AD632,'Сотрудники и ссылки'!A:C,3,0))</f>
        <v>20001771</v>
      </c>
      <c r="AH632" s="11" t="s">
        <v>2673</v>
      </c>
      <c r="AI632" t="str">
        <f>IF(AH632="","",VLOOKUP(AH632,'Сотрудники и ссылки'!A:B,2,0))</f>
        <v>Серолог</v>
      </c>
      <c r="AJ632">
        <f>IF(AH632="","",VLOOKUP(AH632,'Сотрудники и ссылки'!A:C,3,0))</f>
        <v>20001771</v>
      </c>
      <c r="AK632" s="14">
        <v>45687</v>
      </c>
      <c r="AL632" s="2">
        <f>IF(AK632="","",AK632+VLOOKUP(I632,'Вид исследования'!B:E,4,0))</f>
        <v>45688</v>
      </c>
      <c r="AM632" s="2">
        <f>IF(AK632="","",AK632+VLOOKUP(I632,'Вид исследования'!B:F,5,0))</f>
        <v>45688</v>
      </c>
      <c r="AN632" s="14">
        <v>45687</v>
      </c>
      <c r="AP632" s="11" t="s">
        <v>189</v>
      </c>
      <c r="AQ632" t="str">
        <f>IFERROR(IF(L632="","",VLOOKUP(L632&amp;I632,Продукция!A:K,11,0)),"обратитесь к админ справочника")</f>
        <v>согласно рекомендациям производителя теста</v>
      </c>
      <c r="AR632" s="11" t="s">
        <v>4823</v>
      </c>
      <c r="AS632" t="str">
        <f>IFERROR(IF(L632="","",VLOOKUP(L632&amp;I632,Продукция!A:J,10,0)),"обратитесь к админ справочника")</f>
        <v>инструкция тест- ситема Биочек СК -126</v>
      </c>
      <c r="AT632" s="11" t="s">
        <v>4823</v>
      </c>
      <c r="AU632" s="11" t="s">
        <v>4823</v>
      </c>
      <c r="AV632" s="11" t="s">
        <v>2673</v>
      </c>
      <c r="AW632" s="11" t="s">
        <v>4824</v>
      </c>
      <c r="AX632" s="11" t="s">
        <v>509</v>
      </c>
      <c r="AY632" s="11" t="s">
        <v>1738</v>
      </c>
      <c r="AZ632" s="11">
        <v>106</v>
      </c>
      <c r="BA632" s="11">
        <v>34</v>
      </c>
      <c r="BC632" s="11" t="s">
        <v>5026</v>
      </c>
    </row>
    <row r="633" spans="1:55" x14ac:dyDescent="0.25">
      <c r="A633" t="str">
        <f t="shared" si="13"/>
        <v>С/124FADV (BioChek) аденовирус уровень антител</v>
      </c>
      <c r="B633" t="str">
        <f>IF(E633="","",INDEX(Лаборатории!A:A,MATCH('Производственный контроль'!E633,Лаборатории!B:B,0)))</f>
        <v xml:space="preserve">КУРИНОЕ ЦАРСТВО АО </v>
      </c>
      <c r="C633" t="str">
        <f>IF(E633="","",VLOOKUP(E633,Лаборатории!B:D,3,0))</f>
        <v>U377_CHL</v>
      </c>
      <c r="D633" s="12">
        <v>45677</v>
      </c>
      <c r="E633" s="11" t="s">
        <v>793</v>
      </c>
      <c r="F633" s="11" t="s">
        <v>371</v>
      </c>
      <c r="G633" s="11" t="s">
        <v>509</v>
      </c>
      <c r="H633" s="11" t="s">
        <v>262</v>
      </c>
      <c r="I633" s="11" t="s">
        <v>3414</v>
      </c>
      <c r="J633" t="str">
        <f>IF(L633="","",VLOOKUP(L633,Продукция!B:D,3,0))</f>
        <v>Биологический_материал</v>
      </c>
      <c r="K633" t="str">
        <f>IF(L633="","",VLOOKUP(L633,Продукция!B:C,2,0))</f>
        <v>Сыворотка крови</v>
      </c>
      <c r="L633" s="151" t="s">
        <v>302</v>
      </c>
      <c r="M633">
        <f>IF(L633="","",VLOOKUP(L633,Продукция!B:L,11,0))</f>
        <v>0</v>
      </c>
      <c r="N633" s="11" t="s">
        <v>873</v>
      </c>
      <c r="P633" s="11" t="s">
        <v>340</v>
      </c>
      <c r="Q633" s="11" t="s">
        <v>854</v>
      </c>
      <c r="R633" s="153" t="s">
        <v>5018</v>
      </c>
      <c r="S633" s="11">
        <v>19</v>
      </c>
      <c r="T633" s="11" t="s">
        <v>5025</v>
      </c>
      <c r="V633" s="14">
        <v>45673</v>
      </c>
      <c r="Z633" s="11" t="s">
        <v>4823</v>
      </c>
      <c r="AA633" s="15">
        <v>0.55555555555555558</v>
      </c>
      <c r="AB633" t="str">
        <f>IF(L633="","",VLOOKUP(L633&amp;I633,Продукция!A:I,9,0))</f>
        <v>рекомендация производителя набора</v>
      </c>
      <c r="AC633" s="14">
        <v>45687</v>
      </c>
      <c r="AD633" s="11" t="s">
        <v>2673</v>
      </c>
      <c r="AE633" s="11" t="s">
        <v>4823</v>
      </c>
      <c r="AF633" t="str">
        <f>IF(AD633="","",VLOOKUP(AD633,'Сотрудники и ссылки'!A:B,2,0))</f>
        <v>Серолог</v>
      </c>
      <c r="AG633">
        <f>IF(AD633="","",VLOOKUP(AD633,'Сотрудники и ссылки'!A:C,3,0))</f>
        <v>20001771</v>
      </c>
      <c r="AH633" s="11" t="s">
        <v>2673</v>
      </c>
      <c r="AI633" t="str">
        <f>IF(AH633="","",VLOOKUP(AH633,'Сотрудники и ссылки'!A:B,2,0))</f>
        <v>Серолог</v>
      </c>
      <c r="AJ633">
        <f>IF(AH633="","",VLOOKUP(AH633,'Сотрудники и ссылки'!A:C,3,0))</f>
        <v>20001771</v>
      </c>
      <c r="AK633" s="14">
        <v>45687</v>
      </c>
      <c r="AL633" s="2">
        <f>IF(AK633="","",AK633+VLOOKUP(I633,'Вид исследования'!B:E,4,0))</f>
        <v>45688</v>
      </c>
      <c r="AM633" s="2">
        <f>IF(AK633="","",AK633+VLOOKUP(I633,'Вид исследования'!B:F,5,0))</f>
        <v>45688</v>
      </c>
      <c r="AN633" s="14">
        <v>45687</v>
      </c>
      <c r="AP633" s="11" t="s">
        <v>189</v>
      </c>
      <c r="AQ633" t="str">
        <f>IFERROR(IF(L633="","",VLOOKUP(L633&amp;I633,Продукция!A:K,11,0)),"обратитесь к админ справочника")</f>
        <v>согласно рекомендациям производителя теста</v>
      </c>
      <c r="AR633" s="11" t="s">
        <v>4823</v>
      </c>
      <c r="AS633" t="str">
        <f>IFERROR(IF(L633="","",VLOOKUP(L633&amp;I633,Продукция!A:J,10,0)),"обратитесь к админ справочника")</f>
        <v>инструкция тест- ситема Биочек СК -132</v>
      </c>
      <c r="AT633" s="11" t="s">
        <v>4823</v>
      </c>
      <c r="AU633" s="11" t="s">
        <v>4823</v>
      </c>
      <c r="AV633" s="11" t="s">
        <v>2673</v>
      </c>
      <c r="AW633" s="11" t="s">
        <v>4824</v>
      </c>
      <c r="AX633" s="11" t="s">
        <v>509</v>
      </c>
      <c r="AY633" s="11" t="s">
        <v>1730</v>
      </c>
      <c r="AZ633" s="11">
        <v>106</v>
      </c>
      <c r="BA633" s="11">
        <v>33</v>
      </c>
      <c r="BC633" s="11" t="s">
        <v>5026</v>
      </c>
    </row>
    <row r="634" spans="1:55" x14ac:dyDescent="0.25">
      <c r="A634" t="str">
        <f t="shared" si="13"/>
        <v>С/124FADV (BioChek) аденовирус уровень антител</v>
      </c>
      <c r="B634" t="str">
        <f>IF(E634="","",INDEX(Лаборатории!A:A,MATCH('Производственный контроль'!E634,Лаборатории!B:B,0)))</f>
        <v xml:space="preserve">КУРИНОЕ ЦАРСТВО АО </v>
      </c>
      <c r="C634" t="str">
        <f>IF(E634="","",VLOOKUP(E634,Лаборатории!B:D,3,0))</f>
        <v>U377_CHL</v>
      </c>
      <c r="D634" s="12">
        <v>45677</v>
      </c>
      <c r="E634" s="11" t="s">
        <v>793</v>
      </c>
      <c r="F634" s="11" t="s">
        <v>371</v>
      </c>
      <c r="G634" s="11" t="s">
        <v>509</v>
      </c>
      <c r="H634" s="11" t="s">
        <v>262</v>
      </c>
      <c r="I634" s="11" t="s">
        <v>3414</v>
      </c>
      <c r="J634" t="str">
        <f>IF(L634="","",VLOOKUP(L634,Продукция!B:D,3,0))</f>
        <v>Биологический_материал</v>
      </c>
      <c r="K634" t="str">
        <f>IF(L634="","",VLOOKUP(L634,Продукция!B:C,2,0))</f>
        <v>Сыворотка крови</v>
      </c>
      <c r="L634" s="151" t="s">
        <v>302</v>
      </c>
      <c r="M634">
        <f>IF(L634="","",VLOOKUP(L634,Продукция!B:L,11,0))</f>
        <v>0</v>
      </c>
      <c r="N634" s="11" t="s">
        <v>873</v>
      </c>
      <c r="P634" s="11" t="s">
        <v>340</v>
      </c>
      <c r="Q634" s="11" t="s">
        <v>854</v>
      </c>
      <c r="R634" s="153" t="s">
        <v>5023</v>
      </c>
      <c r="S634" s="11">
        <v>19</v>
      </c>
      <c r="T634" s="11" t="s">
        <v>5025</v>
      </c>
      <c r="V634" s="14">
        <v>45673</v>
      </c>
      <c r="Z634" s="11" t="s">
        <v>4823</v>
      </c>
      <c r="AA634" s="15">
        <v>0.55555555555555558</v>
      </c>
      <c r="AB634" t="str">
        <f>IF(L634="","",VLOOKUP(L634&amp;I634,Продукция!A:I,9,0))</f>
        <v>рекомендация производителя набора</v>
      </c>
      <c r="AC634" s="14">
        <v>45687</v>
      </c>
      <c r="AD634" s="11" t="s">
        <v>2673</v>
      </c>
      <c r="AE634" s="11" t="s">
        <v>4823</v>
      </c>
      <c r="AF634" t="str">
        <f>IF(AD634="","",VLOOKUP(AD634,'Сотрудники и ссылки'!A:B,2,0))</f>
        <v>Серолог</v>
      </c>
      <c r="AG634">
        <f>IF(AD634="","",VLOOKUP(AD634,'Сотрудники и ссылки'!A:C,3,0))</f>
        <v>20001771</v>
      </c>
      <c r="AH634" s="11" t="s">
        <v>2673</v>
      </c>
      <c r="AI634" t="str">
        <f>IF(AH634="","",VLOOKUP(AH634,'Сотрудники и ссылки'!A:B,2,0))</f>
        <v>Серолог</v>
      </c>
      <c r="AJ634">
        <f>IF(AH634="","",VLOOKUP(AH634,'Сотрудники и ссылки'!A:C,3,0))</f>
        <v>20001771</v>
      </c>
      <c r="AK634" s="14">
        <v>45687</v>
      </c>
      <c r="AL634" s="2">
        <f>IF(AK634="","",AK634+VLOOKUP(I634,'Вид исследования'!B:E,4,0))</f>
        <v>45688</v>
      </c>
      <c r="AM634" s="2">
        <f>IF(AK634="","",AK634+VLOOKUP(I634,'Вид исследования'!B:F,5,0))</f>
        <v>45688</v>
      </c>
      <c r="AN634" s="14">
        <v>45687</v>
      </c>
      <c r="AP634" s="11" t="s">
        <v>189</v>
      </c>
      <c r="AQ634" t="str">
        <f>IFERROR(IF(L634="","",VLOOKUP(L634&amp;I634,Продукция!A:K,11,0)),"обратитесь к админ справочника")</f>
        <v>согласно рекомендациям производителя теста</v>
      </c>
      <c r="AR634" s="11" t="s">
        <v>4823</v>
      </c>
      <c r="AS634" t="str">
        <f>IFERROR(IF(L634="","",VLOOKUP(L634&amp;I634,Продукция!A:J,10,0)),"обратитесь к админ справочника")</f>
        <v>инструкция тест- ситема Биочек СК -132</v>
      </c>
      <c r="AT634" s="11" t="s">
        <v>4823</v>
      </c>
      <c r="AU634" s="11" t="s">
        <v>4823</v>
      </c>
      <c r="AV634" s="11" t="s">
        <v>2673</v>
      </c>
      <c r="AW634" s="11" t="s">
        <v>4824</v>
      </c>
      <c r="AX634" s="11" t="s">
        <v>509</v>
      </c>
      <c r="AY634" s="11" t="s">
        <v>1738</v>
      </c>
      <c r="AZ634" s="11">
        <v>106</v>
      </c>
      <c r="BA634" s="11">
        <v>34</v>
      </c>
      <c r="BC634" s="11" t="s">
        <v>5026</v>
      </c>
    </row>
    <row r="635" spans="1:55" x14ac:dyDescent="0.25">
      <c r="A635" t="str">
        <f t="shared" si="13"/>
        <v>С/124MG (BioChek) микоплазма галлисептикум уровень антител</v>
      </c>
      <c r="B635" t="str">
        <f>IF(E635="","",INDEX(Лаборатории!A:A,MATCH('Производственный контроль'!E635,Лаборатории!B:B,0)))</f>
        <v xml:space="preserve">КУРИНОЕ ЦАРСТВО АО </v>
      </c>
      <c r="C635" t="str">
        <f>IF(E635="","",VLOOKUP(E635,Лаборатории!B:D,3,0))</f>
        <v>U377_CHL</v>
      </c>
      <c r="D635" s="12">
        <v>45677</v>
      </c>
      <c r="E635" s="11" t="s">
        <v>793</v>
      </c>
      <c r="F635" s="11" t="s">
        <v>371</v>
      </c>
      <c r="G635" s="11" t="s">
        <v>509</v>
      </c>
      <c r="H635" s="11" t="s">
        <v>262</v>
      </c>
      <c r="I635" s="11" t="s">
        <v>3422</v>
      </c>
      <c r="J635" t="str">
        <f>IF(L635="","",VLOOKUP(L635,Продукция!B:D,3,0))</f>
        <v>Биологический_материал</v>
      </c>
      <c r="K635" t="str">
        <f>IF(L635="","",VLOOKUP(L635,Продукция!B:C,2,0))</f>
        <v>Сыворотка крови</v>
      </c>
      <c r="L635" s="151" t="s">
        <v>302</v>
      </c>
      <c r="M635">
        <f>IF(L635="","",VLOOKUP(L635,Продукция!B:L,11,0))</f>
        <v>0</v>
      </c>
      <c r="N635" s="11" t="s">
        <v>873</v>
      </c>
      <c r="P635" s="11" t="s">
        <v>340</v>
      </c>
      <c r="Q635" s="11" t="s">
        <v>854</v>
      </c>
      <c r="R635" s="153" t="s">
        <v>5018</v>
      </c>
      <c r="S635" s="11">
        <v>19</v>
      </c>
      <c r="T635" s="11" t="s">
        <v>5025</v>
      </c>
      <c r="V635" s="14">
        <v>45673</v>
      </c>
      <c r="Z635" s="11" t="s">
        <v>4823</v>
      </c>
      <c r="AA635" s="15">
        <v>0.55555555555555558</v>
      </c>
      <c r="AB635" t="str">
        <f>IF(L635="","",VLOOKUP(L635&amp;I635,Продукция!A:I,9,0))</f>
        <v>рекомендация производителя набора</v>
      </c>
      <c r="AC635" s="14">
        <v>45695</v>
      </c>
      <c r="AD635" s="11" t="s">
        <v>2676</v>
      </c>
      <c r="AE635" s="11" t="s">
        <v>4823</v>
      </c>
      <c r="AF635" t="str">
        <f>IF(AD635="","",VLOOKUP(AD635,'Сотрудники и ссылки'!A:B,2,0))</f>
        <v>Серолог</v>
      </c>
      <c r="AG635">
        <f>IF(AD635="","",VLOOKUP(AD635,'Сотрудники и ссылки'!A:C,3,0))</f>
        <v>20007746</v>
      </c>
      <c r="AH635" s="11" t="s">
        <v>2676</v>
      </c>
      <c r="AI635" t="str">
        <f>IF(AH635="","",VLOOKUP(AH635,'Сотрудники и ссылки'!A:B,2,0))</f>
        <v>Серолог</v>
      </c>
      <c r="AJ635">
        <f>IF(AH635="","",VLOOKUP(AH635,'Сотрудники и ссылки'!A:C,3,0))</f>
        <v>20007746</v>
      </c>
      <c r="AK635" s="14">
        <v>45695</v>
      </c>
      <c r="AL635" s="2">
        <f>IF(AK635="","",AK635+VLOOKUP(I635,'Вид исследования'!B:E,4,0))</f>
        <v>45696</v>
      </c>
      <c r="AM635" s="2">
        <f>IF(AK635="","",AK635+VLOOKUP(I635,'Вид исследования'!B:F,5,0))</f>
        <v>45696</v>
      </c>
      <c r="AN635" s="14">
        <v>45695</v>
      </c>
      <c r="AP635" s="11" t="s">
        <v>189</v>
      </c>
      <c r="AQ635" t="str">
        <f>IFERROR(IF(L635="","",VLOOKUP(L635&amp;I635,Продукция!A:K,11,0)),"обратитесь к админ справочника")</f>
        <v>согласно рекомендациям производителя теста</v>
      </c>
      <c r="AR635" s="11" t="s">
        <v>4823</v>
      </c>
      <c r="AS635" t="str">
        <f>IFERROR(IF(L635="","",VLOOKUP(L635&amp;I635,Продукция!A:J,10,0)),"обратитесь к админ справочника")</f>
        <v>инструкция тест- ситема Биочек СК -114</v>
      </c>
      <c r="AT635" s="11" t="s">
        <v>4823</v>
      </c>
      <c r="AU635" s="11" t="s">
        <v>4823</v>
      </c>
      <c r="AV635" s="11" t="s">
        <v>2676</v>
      </c>
      <c r="AW635" s="11" t="s">
        <v>4824</v>
      </c>
      <c r="AX635" s="11" t="s">
        <v>509</v>
      </c>
      <c r="AY635" s="11" t="s">
        <v>1730</v>
      </c>
      <c r="AZ635" s="11">
        <v>106</v>
      </c>
      <c r="BA635" s="11">
        <v>33</v>
      </c>
      <c r="BC635" s="11" t="s">
        <v>5026</v>
      </c>
    </row>
    <row r="636" spans="1:55" x14ac:dyDescent="0.25">
      <c r="A636" t="str">
        <f t="shared" si="13"/>
        <v>С/124MG (BioChek) микоплазма галлисептикум уровень антител</v>
      </c>
      <c r="B636" t="str">
        <f>IF(E636="","",INDEX(Лаборатории!A:A,MATCH('Производственный контроль'!E636,Лаборатории!B:B,0)))</f>
        <v xml:space="preserve">КУРИНОЕ ЦАРСТВО АО </v>
      </c>
      <c r="C636" t="str">
        <f>IF(E636="","",VLOOKUP(E636,Лаборатории!B:D,3,0))</f>
        <v>U377_CHL</v>
      </c>
      <c r="D636" s="12">
        <v>45677</v>
      </c>
      <c r="E636" s="11" t="s">
        <v>793</v>
      </c>
      <c r="F636" s="11" t="s">
        <v>371</v>
      </c>
      <c r="G636" s="11" t="s">
        <v>509</v>
      </c>
      <c r="H636" s="11" t="s">
        <v>262</v>
      </c>
      <c r="I636" s="11" t="s">
        <v>3422</v>
      </c>
      <c r="J636" t="str">
        <f>IF(L636="","",VLOOKUP(L636,Продукция!B:D,3,0))</f>
        <v>Биологический_материал</v>
      </c>
      <c r="K636" t="str">
        <f>IF(L636="","",VLOOKUP(L636,Продукция!B:C,2,0))</f>
        <v>Сыворотка крови</v>
      </c>
      <c r="L636" s="151" t="s">
        <v>302</v>
      </c>
      <c r="M636">
        <f>IF(L636="","",VLOOKUP(L636,Продукция!B:L,11,0))</f>
        <v>0</v>
      </c>
      <c r="N636" s="11" t="s">
        <v>873</v>
      </c>
      <c r="P636" s="11" t="s">
        <v>340</v>
      </c>
      <c r="Q636" s="11" t="s">
        <v>854</v>
      </c>
      <c r="R636" s="153" t="s">
        <v>5023</v>
      </c>
      <c r="S636" s="11">
        <v>19</v>
      </c>
      <c r="T636" s="11" t="s">
        <v>5025</v>
      </c>
      <c r="V636" s="14">
        <v>45673</v>
      </c>
      <c r="Z636" s="11" t="s">
        <v>4823</v>
      </c>
      <c r="AA636" s="15">
        <v>0.55555555555555558</v>
      </c>
      <c r="AB636" t="str">
        <f>IF(L636="","",VLOOKUP(L636&amp;I636,Продукция!A:I,9,0))</f>
        <v>рекомендация производителя набора</v>
      </c>
      <c r="AC636" s="14">
        <v>45695</v>
      </c>
      <c r="AD636" s="11" t="s">
        <v>2676</v>
      </c>
      <c r="AE636" s="11" t="s">
        <v>4823</v>
      </c>
      <c r="AF636" t="str">
        <f>IF(AD636="","",VLOOKUP(AD636,'Сотрудники и ссылки'!A:B,2,0))</f>
        <v>Серолог</v>
      </c>
      <c r="AG636">
        <f>IF(AD636="","",VLOOKUP(AD636,'Сотрудники и ссылки'!A:C,3,0))</f>
        <v>20007746</v>
      </c>
      <c r="AH636" s="11" t="s">
        <v>2676</v>
      </c>
      <c r="AI636" t="str">
        <f>IF(AH636="","",VLOOKUP(AH636,'Сотрудники и ссылки'!A:B,2,0))</f>
        <v>Серолог</v>
      </c>
      <c r="AJ636">
        <f>IF(AH636="","",VLOOKUP(AH636,'Сотрудники и ссылки'!A:C,3,0))</f>
        <v>20007746</v>
      </c>
      <c r="AK636" s="14">
        <v>45695</v>
      </c>
      <c r="AL636" s="2">
        <f>IF(AK636="","",AK636+VLOOKUP(I636,'Вид исследования'!B:E,4,0))</f>
        <v>45696</v>
      </c>
      <c r="AM636" s="2">
        <f>IF(AK636="","",AK636+VLOOKUP(I636,'Вид исследования'!B:F,5,0))</f>
        <v>45696</v>
      </c>
      <c r="AN636" s="14">
        <v>45695</v>
      </c>
      <c r="AP636" s="11" t="s">
        <v>189</v>
      </c>
      <c r="AQ636" t="str">
        <f>IFERROR(IF(L636="","",VLOOKUP(L636&amp;I636,Продукция!A:K,11,0)),"обратитесь к админ справочника")</f>
        <v>согласно рекомендациям производителя теста</v>
      </c>
      <c r="AR636" s="11" t="s">
        <v>4823</v>
      </c>
      <c r="AS636" t="str">
        <f>IFERROR(IF(L636="","",VLOOKUP(L636&amp;I636,Продукция!A:J,10,0)),"обратитесь к админ справочника")</f>
        <v>инструкция тест- ситема Биочек СК -114</v>
      </c>
      <c r="AT636" s="11" t="s">
        <v>4823</v>
      </c>
      <c r="AU636" s="11" t="s">
        <v>4823</v>
      </c>
      <c r="AV636" s="11" t="s">
        <v>2676</v>
      </c>
      <c r="AW636" s="11" t="s">
        <v>4824</v>
      </c>
      <c r="AX636" s="11" t="s">
        <v>509</v>
      </c>
      <c r="AY636" s="11" t="s">
        <v>1738</v>
      </c>
      <c r="AZ636" s="11">
        <v>106</v>
      </c>
      <c r="BA636" s="11">
        <v>34</v>
      </c>
      <c r="BC636" s="11" t="s">
        <v>5026</v>
      </c>
    </row>
    <row r="637" spans="1:55" x14ac:dyDescent="0.25">
      <c r="A637" t="str">
        <f t="shared" si="13"/>
        <v>С/124MS (BioChek) микоплазма синовия уровень антител</v>
      </c>
      <c r="B637" t="str">
        <f>IF(E637="","",INDEX(Лаборатории!A:A,MATCH('Производственный контроль'!E637,Лаборатории!B:B,0)))</f>
        <v xml:space="preserve">КУРИНОЕ ЦАРСТВО АО </v>
      </c>
      <c r="C637" t="str">
        <f>IF(E637="","",VLOOKUP(E637,Лаборатории!B:D,3,0))</f>
        <v>U377_CHL</v>
      </c>
      <c r="D637" s="12">
        <v>45677</v>
      </c>
      <c r="E637" s="11" t="s">
        <v>793</v>
      </c>
      <c r="F637" s="11" t="s">
        <v>371</v>
      </c>
      <c r="G637" s="11" t="s">
        <v>509</v>
      </c>
      <c r="H637" s="11" t="s">
        <v>262</v>
      </c>
      <c r="I637" s="11" t="s">
        <v>3423</v>
      </c>
      <c r="J637" t="str">
        <f>IF(L637="","",VLOOKUP(L637,Продукция!B:D,3,0))</f>
        <v>Биологический_материал</v>
      </c>
      <c r="K637" t="str">
        <f>IF(L637="","",VLOOKUP(L637,Продукция!B:C,2,0))</f>
        <v>Сыворотка крови</v>
      </c>
      <c r="L637" s="151" t="s">
        <v>302</v>
      </c>
      <c r="M637">
        <f>IF(L637="","",VLOOKUP(L637,Продукция!B:L,11,0))</f>
        <v>0</v>
      </c>
      <c r="N637" s="11" t="s">
        <v>873</v>
      </c>
      <c r="P637" s="11" t="s">
        <v>340</v>
      </c>
      <c r="Q637" s="11" t="s">
        <v>854</v>
      </c>
      <c r="R637" s="153" t="s">
        <v>5018</v>
      </c>
      <c r="S637" s="11">
        <v>19</v>
      </c>
      <c r="T637" s="11" t="s">
        <v>5025</v>
      </c>
      <c r="V637" s="14">
        <v>45673</v>
      </c>
      <c r="Z637" s="11" t="s">
        <v>4823</v>
      </c>
      <c r="AA637" s="15">
        <v>0.55555555555555558</v>
      </c>
      <c r="AB637" t="str">
        <f>IF(L637="","",VLOOKUP(L637&amp;I637,Продукция!A:I,9,0))</f>
        <v>рекомендация производителя набора</v>
      </c>
      <c r="AC637" s="14">
        <v>45695</v>
      </c>
      <c r="AD637" s="11" t="s">
        <v>2676</v>
      </c>
      <c r="AE637" s="11" t="s">
        <v>4823</v>
      </c>
      <c r="AF637" t="str">
        <f>IF(AD637="","",VLOOKUP(AD637,'Сотрудники и ссылки'!A:B,2,0))</f>
        <v>Серолог</v>
      </c>
      <c r="AG637">
        <f>IF(AD637="","",VLOOKUP(AD637,'Сотрудники и ссылки'!A:C,3,0))</f>
        <v>20007746</v>
      </c>
      <c r="AH637" s="11" t="s">
        <v>2676</v>
      </c>
      <c r="AI637" t="str">
        <f>IF(AH637="","",VLOOKUP(AH637,'Сотрудники и ссылки'!A:B,2,0))</f>
        <v>Серолог</v>
      </c>
      <c r="AJ637">
        <f>IF(AH637="","",VLOOKUP(AH637,'Сотрудники и ссылки'!A:C,3,0))</f>
        <v>20007746</v>
      </c>
      <c r="AK637" s="14">
        <v>45695</v>
      </c>
      <c r="AL637" s="2">
        <f>IF(AK637="","",AK637+VLOOKUP(I637,'Вид исследования'!B:E,4,0))</f>
        <v>45696</v>
      </c>
      <c r="AM637" s="2">
        <f>IF(AK637="","",AK637+VLOOKUP(I637,'Вид исследования'!B:F,5,0))</f>
        <v>45696</v>
      </c>
      <c r="AN637" s="14">
        <v>45695</v>
      </c>
      <c r="AP637" s="11" t="s">
        <v>189</v>
      </c>
      <c r="AQ637" t="str">
        <f>IFERROR(IF(L637="","",VLOOKUP(L637&amp;I637,Продукция!A:K,11,0)),"обратитесь к админ справочника")</f>
        <v>согласно рекомендациям производителя теста</v>
      </c>
      <c r="AR637" s="11" t="s">
        <v>4823</v>
      </c>
      <c r="AS637" t="str">
        <f>IFERROR(IF(L637="","",VLOOKUP(L637&amp;I637,Продукция!A:J,10,0)),"обратитесь к админ справочника")</f>
        <v>инструкция тест- ситема Биочек СК -115</v>
      </c>
      <c r="AT637" s="11" t="s">
        <v>4823</v>
      </c>
      <c r="AU637" s="11" t="s">
        <v>4823</v>
      </c>
      <c r="AV637" s="11" t="s">
        <v>2676</v>
      </c>
      <c r="AW637" s="11" t="s">
        <v>4824</v>
      </c>
      <c r="AX637" s="11" t="s">
        <v>509</v>
      </c>
      <c r="AY637" s="11" t="s">
        <v>1730</v>
      </c>
      <c r="AZ637" s="11">
        <v>106</v>
      </c>
      <c r="BA637" s="11">
        <v>33</v>
      </c>
      <c r="BC637" s="11" t="s">
        <v>5026</v>
      </c>
    </row>
    <row r="638" spans="1:55" x14ac:dyDescent="0.25">
      <c r="A638" t="str">
        <f t="shared" si="13"/>
        <v>С/124MS (BioChek) микоплазма синовия уровень антител</v>
      </c>
      <c r="B638" t="str">
        <f>IF(E638="","",INDEX(Лаборатории!A:A,MATCH('Производственный контроль'!E638,Лаборатории!B:B,0)))</f>
        <v xml:space="preserve">КУРИНОЕ ЦАРСТВО АО </v>
      </c>
      <c r="C638" t="str">
        <f>IF(E638="","",VLOOKUP(E638,Лаборатории!B:D,3,0))</f>
        <v>U377_CHL</v>
      </c>
      <c r="D638" s="12">
        <v>45677</v>
      </c>
      <c r="E638" s="11" t="s">
        <v>793</v>
      </c>
      <c r="F638" s="11" t="s">
        <v>371</v>
      </c>
      <c r="G638" s="11" t="s">
        <v>509</v>
      </c>
      <c r="H638" s="11" t="s">
        <v>262</v>
      </c>
      <c r="I638" s="11" t="s">
        <v>3423</v>
      </c>
      <c r="J638" t="str">
        <f>IF(L638="","",VLOOKUP(L638,Продукция!B:D,3,0))</f>
        <v>Биологический_материал</v>
      </c>
      <c r="K638" t="str">
        <f>IF(L638="","",VLOOKUP(L638,Продукция!B:C,2,0))</f>
        <v>Сыворотка крови</v>
      </c>
      <c r="L638" s="151" t="s">
        <v>302</v>
      </c>
      <c r="M638">
        <f>IF(L638="","",VLOOKUP(L638,Продукция!B:L,11,0))</f>
        <v>0</v>
      </c>
      <c r="N638" s="11" t="s">
        <v>873</v>
      </c>
      <c r="P638" s="11" t="s">
        <v>340</v>
      </c>
      <c r="Q638" s="11" t="s">
        <v>854</v>
      </c>
      <c r="R638" s="153" t="s">
        <v>5023</v>
      </c>
      <c r="S638" s="11">
        <v>19</v>
      </c>
      <c r="T638" s="11" t="s">
        <v>5025</v>
      </c>
      <c r="V638" s="14">
        <v>45673</v>
      </c>
      <c r="Z638" s="11" t="s">
        <v>4823</v>
      </c>
      <c r="AA638" s="15">
        <v>0.55555555555555558</v>
      </c>
      <c r="AB638" t="str">
        <f>IF(L638="","",VLOOKUP(L638&amp;I638,Продукция!A:I,9,0))</f>
        <v>рекомендация производителя набора</v>
      </c>
      <c r="AC638" s="14">
        <v>45695</v>
      </c>
      <c r="AD638" s="11" t="s">
        <v>2676</v>
      </c>
      <c r="AE638" s="11" t="s">
        <v>4823</v>
      </c>
      <c r="AF638" t="str">
        <f>IF(AD638="","",VLOOKUP(AD638,'Сотрудники и ссылки'!A:B,2,0))</f>
        <v>Серолог</v>
      </c>
      <c r="AG638">
        <f>IF(AD638="","",VLOOKUP(AD638,'Сотрудники и ссылки'!A:C,3,0))</f>
        <v>20007746</v>
      </c>
      <c r="AH638" s="11" t="s">
        <v>2676</v>
      </c>
      <c r="AI638" t="str">
        <f>IF(AH638="","",VLOOKUP(AH638,'Сотрудники и ссылки'!A:B,2,0))</f>
        <v>Серолог</v>
      </c>
      <c r="AJ638">
        <f>IF(AH638="","",VLOOKUP(AH638,'Сотрудники и ссылки'!A:C,3,0))</f>
        <v>20007746</v>
      </c>
      <c r="AK638" s="14">
        <v>45695</v>
      </c>
      <c r="AL638" s="2">
        <f>IF(AK638="","",AK638+VLOOKUP(I638,'Вид исследования'!B:E,4,0))</f>
        <v>45696</v>
      </c>
      <c r="AM638" s="2">
        <f>IF(AK638="","",AK638+VLOOKUP(I638,'Вид исследования'!B:F,5,0))</f>
        <v>45696</v>
      </c>
      <c r="AN638" s="14">
        <v>45695</v>
      </c>
      <c r="AP638" s="11" t="s">
        <v>189</v>
      </c>
      <c r="AQ638" t="str">
        <f>IFERROR(IF(L638="","",VLOOKUP(L638&amp;I638,Продукция!A:K,11,0)),"обратитесь к админ справочника")</f>
        <v>согласно рекомендациям производителя теста</v>
      </c>
      <c r="AR638" s="11" t="s">
        <v>4823</v>
      </c>
      <c r="AS638" t="str">
        <f>IFERROR(IF(L638="","",VLOOKUP(L638&amp;I638,Продукция!A:J,10,0)),"обратитесь к админ справочника")</f>
        <v>инструкция тест- ситема Биочек СК -115</v>
      </c>
      <c r="AT638" s="11" t="s">
        <v>4823</v>
      </c>
      <c r="AU638" s="11" t="s">
        <v>4823</v>
      </c>
      <c r="AV638" s="11" t="s">
        <v>2676</v>
      </c>
      <c r="AW638" s="11" t="s">
        <v>4824</v>
      </c>
      <c r="AX638" s="11" t="s">
        <v>509</v>
      </c>
      <c r="AY638" s="11" t="s">
        <v>1738</v>
      </c>
      <c r="AZ638" s="11">
        <v>106</v>
      </c>
      <c r="BA638" s="11">
        <v>34</v>
      </c>
      <c r="BC638" s="11" t="s">
        <v>5026</v>
      </c>
    </row>
    <row r="639" spans="1:55" x14ac:dyDescent="0.25">
      <c r="A639" t="str">
        <f t="shared" si="13"/>
        <v>С/124ORT (BioChek) орнитобактерии уровень антител</v>
      </c>
      <c r="B639" t="str">
        <f>IF(E639="","",INDEX(Лаборатории!A:A,MATCH('Производственный контроль'!E639,Лаборатории!B:B,0)))</f>
        <v xml:space="preserve">КУРИНОЕ ЦАРСТВО АО </v>
      </c>
      <c r="C639" t="str">
        <f>IF(E639="","",VLOOKUP(E639,Лаборатории!B:D,3,0))</f>
        <v>U377_CHL</v>
      </c>
      <c r="D639" s="12">
        <v>45677</v>
      </c>
      <c r="E639" s="11" t="s">
        <v>793</v>
      </c>
      <c r="F639" s="11" t="s">
        <v>371</v>
      </c>
      <c r="G639" s="11" t="s">
        <v>509</v>
      </c>
      <c r="H639" s="11" t="s">
        <v>262</v>
      </c>
      <c r="I639" s="11" t="s">
        <v>3425</v>
      </c>
      <c r="J639" t="str">
        <f>IF(L639="","",VLOOKUP(L639,Продукция!B:D,3,0))</f>
        <v>Биологический_материал</v>
      </c>
      <c r="K639" t="str">
        <f>IF(L639="","",VLOOKUP(L639,Продукция!B:C,2,0))</f>
        <v>Сыворотка крови</v>
      </c>
      <c r="L639" s="151" t="s">
        <v>302</v>
      </c>
      <c r="M639">
        <f>IF(L639="","",VLOOKUP(L639,Продукция!B:L,11,0))</f>
        <v>0</v>
      </c>
      <c r="N639" s="11" t="s">
        <v>873</v>
      </c>
      <c r="P639" s="11" t="s">
        <v>340</v>
      </c>
      <c r="Q639" s="11" t="s">
        <v>854</v>
      </c>
      <c r="R639" s="153" t="s">
        <v>5018</v>
      </c>
      <c r="S639" s="11">
        <v>19</v>
      </c>
      <c r="T639" s="11" t="s">
        <v>5025</v>
      </c>
      <c r="V639" s="14">
        <v>45673</v>
      </c>
      <c r="Z639" s="11" t="s">
        <v>4823</v>
      </c>
      <c r="AA639" s="15">
        <v>0.55555555555555558</v>
      </c>
      <c r="AB639" t="str">
        <f>IF(L639="","",VLOOKUP(L639&amp;I639,Продукция!A:I,9,0))</f>
        <v>рекомендация производителя набора</v>
      </c>
      <c r="AC639" s="14">
        <v>45687</v>
      </c>
      <c r="AD639" s="11" t="s">
        <v>2673</v>
      </c>
      <c r="AE639" s="11" t="s">
        <v>4823</v>
      </c>
      <c r="AF639" t="str">
        <f>IF(AD639="","",VLOOKUP(AD639,'Сотрудники и ссылки'!A:B,2,0))</f>
        <v>Серолог</v>
      </c>
      <c r="AG639">
        <f>IF(AD639="","",VLOOKUP(AD639,'Сотрудники и ссылки'!A:C,3,0))</f>
        <v>20001771</v>
      </c>
      <c r="AH639" s="11" t="s">
        <v>2673</v>
      </c>
      <c r="AI639" t="str">
        <f>IF(AH639="","",VLOOKUP(AH639,'Сотрудники и ссылки'!A:B,2,0))</f>
        <v>Серолог</v>
      </c>
      <c r="AJ639">
        <f>IF(AH639="","",VLOOKUP(AH639,'Сотрудники и ссылки'!A:C,3,0))</f>
        <v>20001771</v>
      </c>
      <c r="AK639" s="14">
        <v>45687</v>
      </c>
      <c r="AL639" s="2">
        <f>IF(AK639="","",AK639+VLOOKUP(I639,'Вид исследования'!B:E,4,0))</f>
        <v>45688</v>
      </c>
      <c r="AM639" s="2">
        <f>IF(AK639="","",AK639+VLOOKUP(I639,'Вид исследования'!B:F,5,0))</f>
        <v>45688</v>
      </c>
      <c r="AN639" s="14">
        <v>45687</v>
      </c>
      <c r="AP639" s="11" t="s">
        <v>189</v>
      </c>
      <c r="AQ639" t="str">
        <f>IFERROR(IF(L639="","",VLOOKUP(L639&amp;I639,Продукция!A:K,11,0)),"обратитесь к админ справочника")</f>
        <v>согласно рекомендациям производителя теста</v>
      </c>
      <c r="AR639" s="11" t="s">
        <v>4823</v>
      </c>
      <c r="AS639" t="str">
        <f>IFERROR(IF(L639="","",VLOOKUP(L639&amp;I639,Продукция!A:J,10,0)),"обратитесь к админ справочника")</f>
        <v>инструкция тест- ситема Биочек СК-108</v>
      </c>
      <c r="AT639" s="11" t="s">
        <v>4823</v>
      </c>
      <c r="AU639" s="11" t="s">
        <v>4823</v>
      </c>
      <c r="AV639" s="11" t="s">
        <v>2673</v>
      </c>
      <c r="AW639" s="11" t="s">
        <v>4824</v>
      </c>
      <c r="AX639" s="11" t="s">
        <v>509</v>
      </c>
      <c r="AY639" s="11" t="s">
        <v>1730</v>
      </c>
      <c r="AZ639" s="11">
        <v>106</v>
      </c>
      <c r="BA639" s="11">
        <v>33</v>
      </c>
      <c r="BC639" s="11" t="s">
        <v>5026</v>
      </c>
    </row>
    <row r="640" spans="1:55" x14ac:dyDescent="0.25">
      <c r="A640" t="str">
        <f t="shared" si="13"/>
        <v>С/124ORT (BioChek) орнитобактерии уровень антител</v>
      </c>
      <c r="B640" t="str">
        <f>IF(E640="","",INDEX(Лаборатории!A:A,MATCH('Производственный контроль'!E640,Лаборатории!B:B,0)))</f>
        <v xml:space="preserve">КУРИНОЕ ЦАРСТВО АО </v>
      </c>
      <c r="C640" t="str">
        <f>IF(E640="","",VLOOKUP(E640,Лаборатории!B:D,3,0))</f>
        <v>U377_CHL</v>
      </c>
      <c r="D640" s="12">
        <v>45677</v>
      </c>
      <c r="E640" s="11" t="s">
        <v>793</v>
      </c>
      <c r="F640" s="11" t="s">
        <v>371</v>
      </c>
      <c r="G640" s="11" t="s">
        <v>509</v>
      </c>
      <c r="H640" s="11" t="s">
        <v>262</v>
      </c>
      <c r="I640" s="11" t="s">
        <v>3425</v>
      </c>
      <c r="J640" t="str">
        <f>IF(L640="","",VLOOKUP(L640,Продукция!B:D,3,0))</f>
        <v>Биологический_материал</v>
      </c>
      <c r="K640" t="str">
        <f>IF(L640="","",VLOOKUP(L640,Продукция!B:C,2,0))</f>
        <v>Сыворотка крови</v>
      </c>
      <c r="L640" s="151" t="s">
        <v>302</v>
      </c>
      <c r="M640">
        <f>IF(L640="","",VLOOKUP(L640,Продукция!B:L,11,0))</f>
        <v>0</v>
      </c>
      <c r="N640" s="11" t="s">
        <v>873</v>
      </c>
      <c r="P640" s="11" t="s">
        <v>340</v>
      </c>
      <c r="Q640" s="11" t="s">
        <v>854</v>
      </c>
      <c r="R640" s="153" t="s">
        <v>5023</v>
      </c>
      <c r="S640" s="11">
        <v>19</v>
      </c>
      <c r="T640" s="11" t="s">
        <v>5025</v>
      </c>
      <c r="V640" s="14">
        <v>45673</v>
      </c>
      <c r="Z640" s="11" t="s">
        <v>4823</v>
      </c>
      <c r="AA640" s="15">
        <v>0.55555555555555558</v>
      </c>
      <c r="AB640" t="str">
        <f>IF(L640="","",VLOOKUP(L640&amp;I640,Продукция!A:I,9,0))</f>
        <v>рекомендация производителя набора</v>
      </c>
      <c r="AC640" s="14">
        <v>45687</v>
      </c>
      <c r="AD640" s="11" t="s">
        <v>2673</v>
      </c>
      <c r="AE640" s="11" t="s">
        <v>4823</v>
      </c>
      <c r="AF640" t="str">
        <f>IF(AD640="","",VLOOKUP(AD640,'Сотрудники и ссылки'!A:B,2,0))</f>
        <v>Серолог</v>
      </c>
      <c r="AG640">
        <f>IF(AD640="","",VLOOKUP(AD640,'Сотрудники и ссылки'!A:C,3,0))</f>
        <v>20001771</v>
      </c>
      <c r="AH640" s="11" t="s">
        <v>2673</v>
      </c>
      <c r="AI640" t="str">
        <f>IF(AH640="","",VLOOKUP(AH640,'Сотрудники и ссылки'!A:B,2,0))</f>
        <v>Серолог</v>
      </c>
      <c r="AJ640">
        <f>IF(AH640="","",VLOOKUP(AH640,'Сотрудники и ссылки'!A:C,3,0))</f>
        <v>20001771</v>
      </c>
      <c r="AK640" s="14">
        <v>45687</v>
      </c>
      <c r="AL640" s="2">
        <f>IF(AK640="","",AK640+VLOOKUP(I640,'Вид исследования'!B:E,4,0))</f>
        <v>45688</v>
      </c>
      <c r="AM640" s="2">
        <f>IF(AK640="","",AK640+VLOOKUP(I640,'Вид исследования'!B:F,5,0))</f>
        <v>45688</v>
      </c>
      <c r="AN640" s="14">
        <v>45687</v>
      </c>
      <c r="AP640" s="11" t="s">
        <v>189</v>
      </c>
      <c r="AQ640" t="str">
        <f>IFERROR(IF(L640="","",VLOOKUP(L640&amp;I640,Продукция!A:K,11,0)),"обратитесь к админ справочника")</f>
        <v>согласно рекомендациям производителя теста</v>
      </c>
      <c r="AR640" s="11" t="s">
        <v>4823</v>
      </c>
      <c r="AS640" t="str">
        <f>IFERROR(IF(L640="","",VLOOKUP(L640&amp;I640,Продукция!A:J,10,0)),"обратитесь к админ справочника")</f>
        <v>инструкция тест- ситема Биочек СК-108</v>
      </c>
      <c r="AT640" s="11" t="s">
        <v>4823</v>
      </c>
      <c r="AU640" s="11" t="s">
        <v>4823</v>
      </c>
      <c r="AV640" s="11" t="s">
        <v>2673</v>
      </c>
      <c r="AW640" s="11" t="s">
        <v>4824</v>
      </c>
      <c r="AX640" s="11" t="s">
        <v>509</v>
      </c>
      <c r="AY640" s="11" t="s">
        <v>1738</v>
      </c>
      <c r="AZ640" s="11">
        <v>106</v>
      </c>
      <c r="BA640" s="11">
        <v>34</v>
      </c>
      <c r="BC640" s="11" t="s">
        <v>5026</v>
      </c>
    </row>
    <row r="641" spans="1:55" x14ac:dyDescent="0.25">
      <c r="A641" t="str">
        <f t="shared" si="13"/>
        <v>С/124SE (BioChek) сальмонелла группы В и D уровень антител</v>
      </c>
      <c r="B641" t="str">
        <f>IF(E641="","",INDEX(Лаборатории!A:A,MATCH('Производственный контроль'!E641,Лаборатории!B:B,0)))</f>
        <v xml:space="preserve">КУРИНОЕ ЦАРСТВО АО </v>
      </c>
      <c r="C641" t="str">
        <f>IF(E641="","",VLOOKUP(E641,Лаборатории!B:D,3,0))</f>
        <v>U377_CHL</v>
      </c>
      <c r="D641" s="12">
        <v>45677</v>
      </c>
      <c r="E641" s="11" t="s">
        <v>793</v>
      </c>
      <c r="F641" s="11" t="s">
        <v>371</v>
      </c>
      <c r="G641" s="11" t="s">
        <v>509</v>
      </c>
      <c r="H641" s="11" t="s">
        <v>262</v>
      </c>
      <c r="I641" s="11" t="s">
        <v>3428</v>
      </c>
      <c r="J641" t="str">
        <f>IF(L641="","",VLOOKUP(L641,Продукция!B:D,3,0))</f>
        <v>Биологический_материал</v>
      </c>
      <c r="K641" t="str">
        <f>IF(L641="","",VLOOKUP(L641,Продукция!B:C,2,0))</f>
        <v>Сыворотка крови</v>
      </c>
      <c r="L641" s="151" t="s">
        <v>302</v>
      </c>
      <c r="M641">
        <f>IF(L641="","",VLOOKUP(L641,Продукция!B:L,11,0))</f>
        <v>0</v>
      </c>
      <c r="N641" s="11" t="s">
        <v>873</v>
      </c>
      <c r="P641" s="11" t="s">
        <v>340</v>
      </c>
      <c r="Q641" s="11" t="s">
        <v>854</v>
      </c>
      <c r="R641" s="153" t="s">
        <v>5018</v>
      </c>
      <c r="S641" s="11">
        <v>19</v>
      </c>
      <c r="T641" s="11" t="s">
        <v>5025</v>
      </c>
      <c r="V641" s="14">
        <v>45673</v>
      </c>
      <c r="Z641" s="11" t="s">
        <v>4823</v>
      </c>
      <c r="AA641" s="15">
        <v>0.55555555555555558</v>
      </c>
      <c r="AB641" t="str">
        <f>IF(L641="","",VLOOKUP(L641&amp;I641,Продукция!A:I,9,0))</f>
        <v>рекомендация производителя набора</v>
      </c>
      <c r="AC641" s="14">
        <v>45687</v>
      </c>
      <c r="AD641" s="11" t="s">
        <v>2673</v>
      </c>
      <c r="AE641" s="11" t="s">
        <v>4823</v>
      </c>
      <c r="AF641" t="str">
        <f>IF(AD641="","",VLOOKUP(AD641,'Сотрудники и ссылки'!A:B,2,0))</f>
        <v>Серолог</v>
      </c>
      <c r="AG641">
        <f>IF(AD641="","",VLOOKUP(AD641,'Сотрудники и ссылки'!A:C,3,0))</f>
        <v>20001771</v>
      </c>
      <c r="AH641" s="11" t="s">
        <v>2673</v>
      </c>
      <c r="AI641" t="str">
        <f>IF(AH641="","",VLOOKUP(AH641,'Сотрудники и ссылки'!A:B,2,0))</f>
        <v>Серолог</v>
      </c>
      <c r="AJ641">
        <f>IF(AH641="","",VLOOKUP(AH641,'Сотрудники и ссылки'!A:C,3,0))</f>
        <v>20001771</v>
      </c>
      <c r="AK641" s="14">
        <v>45687</v>
      </c>
      <c r="AL641" s="2">
        <f>IF(AK641="","",AK641+VLOOKUP(I641,'Вид исследования'!B:E,4,0))</f>
        <v>45688</v>
      </c>
      <c r="AM641" s="2">
        <f>IF(AK641="","",AK641+VLOOKUP(I641,'Вид исследования'!B:F,5,0))</f>
        <v>45688</v>
      </c>
      <c r="AN641" s="14">
        <v>45687</v>
      </c>
      <c r="AP641" s="11" t="s">
        <v>189</v>
      </c>
      <c r="AQ641" t="str">
        <f>IFERROR(IF(L641="","",VLOOKUP(L641&amp;I641,Продукция!A:K,11,0)),"обратитесь к админ справочника")</f>
        <v>согласно рекомендациям производителя теста</v>
      </c>
      <c r="AR641" s="11" t="s">
        <v>4823</v>
      </c>
      <c r="AS641" t="str">
        <f>IFERROR(IF(L641="","",VLOOKUP(L641&amp;I641,Продукция!A:J,10,0)),"обратитесь к админ справочника")</f>
        <v>инструкция тест- ситема Биочек СК -218</v>
      </c>
      <c r="AT641" s="11" t="s">
        <v>4823</v>
      </c>
      <c r="AU641" s="11" t="s">
        <v>4823</v>
      </c>
      <c r="AV641" s="11" t="s">
        <v>2673</v>
      </c>
      <c r="AW641" s="11" t="s">
        <v>4824</v>
      </c>
      <c r="AX641" s="11" t="s">
        <v>509</v>
      </c>
      <c r="AY641" s="11" t="s">
        <v>1730</v>
      </c>
      <c r="AZ641" s="11">
        <v>106</v>
      </c>
      <c r="BA641" s="11">
        <v>33</v>
      </c>
      <c r="BC641" s="11" t="s">
        <v>5026</v>
      </c>
    </row>
    <row r="642" spans="1:55" x14ac:dyDescent="0.25">
      <c r="A642" t="str">
        <f t="shared" si="13"/>
        <v>С/124SE (BioChek) сальмонелла группы В и D уровень антител</v>
      </c>
      <c r="B642" t="str">
        <f>IF(E642="","",INDEX(Лаборатории!A:A,MATCH('Производственный контроль'!E642,Лаборатории!B:B,0)))</f>
        <v xml:space="preserve">КУРИНОЕ ЦАРСТВО АО </v>
      </c>
      <c r="C642" t="str">
        <f>IF(E642="","",VLOOKUP(E642,Лаборатории!B:D,3,0))</f>
        <v>U377_CHL</v>
      </c>
      <c r="D642" s="12">
        <v>45677</v>
      </c>
      <c r="E642" s="11" t="s">
        <v>793</v>
      </c>
      <c r="F642" s="11" t="s">
        <v>371</v>
      </c>
      <c r="G642" s="11" t="s">
        <v>509</v>
      </c>
      <c r="H642" s="11" t="s">
        <v>262</v>
      </c>
      <c r="I642" s="11" t="s">
        <v>3428</v>
      </c>
      <c r="J642" t="str">
        <f>IF(L642="","",VLOOKUP(L642,Продукция!B:D,3,0))</f>
        <v>Биологический_материал</v>
      </c>
      <c r="K642" t="str">
        <f>IF(L642="","",VLOOKUP(L642,Продукция!B:C,2,0))</f>
        <v>Сыворотка крови</v>
      </c>
      <c r="L642" s="151" t="s">
        <v>302</v>
      </c>
      <c r="M642">
        <f>IF(L642="","",VLOOKUP(L642,Продукция!B:L,11,0))</f>
        <v>0</v>
      </c>
      <c r="N642" s="11" t="s">
        <v>873</v>
      </c>
      <c r="P642" s="11" t="s">
        <v>340</v>
      </c>
      <c r="Q642" s="11" t="s">
        <v>854</v>
      </c>
      <c r="R642" s="153" t="s">
        <v>5023</v>
      </c>
      <c r="S642" s="11">
        <v>19</v>
      </c>
      <c r="T642" s="11" t="s">
        <v>5025</v>
      </c>
      <c r="V642" s="14">
        <v>45673</v>
      </c>
      <c r="Z642" s="11" t="s">
        <v>4823</v>
      </c>
      <c r="AA642" s="15">
        <v>0.55555555555555558</v>
      </c>
      <c r="AB642" t="str">
        <f>IF(L642="","",VLOOKUP(L642&amp;I642,Продукция!A:I,9,0))</f>
        <v>рекомендация производителя набора</v>
      </c>
      <c r="AC642" s="14">
        <v>45687</v>
      </c>
      <c r="AD642" s="11" t="s">
        <v>2673</v>
      </c>
      <c r="AE642" s="11" t="s">
        <v>4823</v>
      </c>
      <c r="AF642" t="str">
        <f>IF(AD642="","",VLOOKUP(AD642,'Сотрудники и ссылки'!A:B,2,0))</f>
        <v>Серолог</v>
      </c>
      <c r="AG642">
        <f>IF(AD642="","",VLOOKUP(AD642,'Сотрудники и ссылки'!A:C,3,0))</f>
        <v>20001771</v>
      </c>
      <c r="AH642" s="11" t="s">
        <v>2673</v>
      </c>
      <c r="AI642" t="str">
        <f>IF(AH642="","",VLOOKUP(AH642,'Сотрудники и ссылки'!A:B,2,0))</f>
        <v>Серолог</v>
      </c>
      <c r="AJ642">
        <f>IF(AH642="","",VLOOKUP(AH642,'Сотрудники и ссылки'!A:C,3,0))</f>
        <v>20001771</v>
      </c>
      <c r="AK642" s="14">
        <v>45687</v>
      </c>
      <c r="AL642" s="2">
        <f>IF(AK642="","",AK642+VLOOKUP(I642,'Вид исследования'!B:E,4,0))</f>
        <v>45688</v>
      </c>
      <c r="AM642" s="2">
        <f>IF(AK642="","",AK642+VLOOKUP(I642,'Вид исследования'!B:F,5,0))</f>
        <v>45688</v>
      </c>
      <c r="AN642" s="14">
        <v>45687</v>
      </c>
      <c r="AP642" s="11" t="s">
        <v>189</v>
      </c>
      <c r="AQ642" t="str">
        <f>IFERROR(IF(L642="","",VLOOKUP(L642&amp;I642,Продукция!A:K,11,0)),"обратитесь к админ справочника")</f>
        <v>согласно рекомендациям производителя теста</v>
      </c>
      <c r="AR642" s="11" t="s">
        <v>4823</v>
      </c>
      <c r="AS642" t="str">
        <f>IFERROR(IF(L642="","",VLOOKUP(L642&amp;I642,Продукция!A:J,10,0)),"обратитесь к админ справочника")</f>
        <v>инструкция тест- ситема Биочек СК -218</v>
      </c>
      <c r="AT642" s="11" t="s">
        <v>4823</v>
      </c>
      <c r="AU642" s="11" t="s">
        <v>4823</v>
      </c>
      <c r="AV642" s="11" t="s">
        <v>2673</v>
      </c>
      <c r="AW642" s="11" t="s">
        <v>4824</v>
      </c>
      <c r="AX642" s="11" t="s">
        <v>509</v>
      </c>
      <c r="AY642" s="11" t="s">
        <v>1738</v>
      </c>
      <c r="AZ642" s="11">
        <v>106</v>
      </c>
      <c r="BA642" s="11">
        <v>34</v>
      </c>
      <c r="BC642" s="11" t="s">
        <v>5026</v>
      </c>
    </row>
    <row r="643" spans="1:55" x14ac:dyDescent="0.25">
      <c r="A643" t="str">
        <f t="shared" si="13"/>
        <v>С/138Болезнь Ньюкасла уровень антител</v>
      </c>
      <c r="B643" t="str">
        <f>IF(E643="","",INDEX(Лаборатории!A:A,MATCH('Производственный контроль'!E643,Лаборатории!B:B,0)))</f>
        <v xml:space="preserve">КУРИНОЕ ЦАРСТВО АО </v>
      </c>
      <c r="C643" t="str">
        <f>IF(E643="","",VLOOKUP(E643,Лаборатории!B:D,3,0))</f>
        <v>U377_CHL</v>
      </c>
      <c r="D643" s="12">
        <v>45679</v>
      </c>
      <c r="E643" s="11" t="s">
        <v>793</v>
      </c>
      <c r="F643" s="11" t="s">
        <v>544</v>
      </c>
      <c r="G643" s="11" t="s">
        <v>603</v>
      </c>
      <c r="H643" s="11" t="s">
        <v>312</v>
      </c>
      <c r="I643" s="11" t="s">
        <v>3434</v>
      </c>
      <c r="J643" t="str">
        <f>IF(L643="","",VLOOKUP(L643,Продукция!B:D,3,0))</f>
        <v>Биологический_материал</v>
      </c>
      <c r="K643" t="str">
        <f>IF(L643="","",VLOOKUP(L643,Продукция!B:C,2,0))</f>
        <v>Сыворотка крови</v>
      </c>
      <c r="L643" s="151" t="s">
        <v>302</v>
      </c>
      <c r="M643">
        <f>IF(L643="","",VLOOKUP(L643,Продукция!B:L,11,0))</f>
        <v>0</v>
      </c>
      <c r="N643" s="11" t="s">
        <v>873</v>
      </c>
      <c r="P643" s="11" t="s">
        <v>340</v>
      </c>
      <c r="Q643" s="11" t="s">
        <v>854</v>
      </c>
      <c r="R643" s="153" t="s">
        <v>5027</v>
      </c>
      <c r="S643" s="11">
        <v>20</v>
      </c>
      <c r="T643" s="11" t="s">
        <v>5039</v>
      </c>
      <c r="V643" s="14">
        <v>45673</v>
      </c>
      <c r="Z643" s="11" t="s">
        <v>4823</v>
      </c>
      <c r="AA643" s="15">
        <v>0.50347222222222221</v>
      </c>
      <c r="AB643" t="str">
        <f>IF(L643="","",VLOOKUP(L643&amp;I643,Продукция!A:I,9,0))</f>
        <v>рекомендация производителя набора</v>
      </c>
      <c r="AC643" s="14">
        <v>45685</v>
      </c>
      <c r="AD643" s="11" t="s">
        <v>2673</v>
      </c>
      <c r="AE643" s="11" t="s">
        <v>4823</v>
      </c>
      <c r="AF643" t="str">
        <f>IF(AD643="","",VLOOKUP(AD643,'Сотрудники и ссылки'!A:B,2,0))</f>
        <v>Серолог</v>
      </c>
      <c r="AG643">
        <f>IF(AD643="","",VLOOKUP(AD643,'Сотрудники и ссылки'!A:C,3,0))</f>
        <v>20001771</v>
      </c>
      <c r="AH643" s="11" t="s">
        <v>2673</v>
      </c>
      <c r="AI643" t="str">
        <f>IF(AH643="","",VLOOKUP(AH643,'Сотрудники и ссылки'!A:B,2,0))</f>
        <v>Серолог</v>
      </c>
      <c r="AJ643">
        <f>IF(AH643="","",VLOOKUP(AH643,'Сотрудники и ссылки'!A:C,3,0))</f>
        <v>20001771</v>
      </c>
      <c r="AK643" s="14">
        <v>45685</v>
      </c>
      <c r="AL643" s="2">
        <f>IF(AK643="","",AK643+VLOOKUP(I643,'Вид исследования'!B:E,4,0))</f>
        <v>45686</v>
      </c>
      <c r="AM643" s="2">
        <f>IF(AK643="","",AK643+VLOOKUP(I643,'Вид исследования'!B:F,5,0))</f>
        <v>45686</v>
      </c>
      <c r="AN643" s="14">
        <v>45685</v>
      </c>
      <c r="AP643" s="11" t="s">
        <v>189</v>
      </c>
      <c r="AQ643" t="str">
        <f>IFERROR(IF(L643="","",VLOOKUP(L643&amp;I643,Продукция!A:K,11,0)),"обратитесь к админ справочника")</f>
        <v>согласно рекомендациям производителя теста</v>
      </c>
      <c r="AR643" s="11" t="s">
        <v>4823</v>
      </c>
      <c r="AS643" t="str">
        <f>IFERROR(IF(L643="","",VLOOKUP(L643&amp;I643,Продукция!A:J,10,0)),"обратитесь к админ справочника")</f>
        <v>инструкция по применению набора РЗГА Ньюкасла</v>
      </c>
      <c r="AT643" s="11" t="s">
        <v>4823</v>
      </c>
      <c r="AU643" s="11" t="s">
        <v>4823</v>
      </c>
      <c r="AV643" s="11" t="s">
        <v>2673</v>
      </c>
      <c r="AW643" s="11" t="s">
        <v>4824</v>
      </c>
      <c r="AX643" s="11" t="s">
        <v>941</v>
      </c>
      <c r="AY643" s="11" t="s">
        <v>2066</v>
      </c>
      <c r="AZ643" s="11">
        <v>153</v>
      </c>
      <c r="BA643" s="11">
        <v>40</v>
      </c>
      <c r="BC643" s="11" t="s">
        <v>4987</v>
      </c>
    </row>
    <row r="644" spans="1:55" x14ac:dyDescent="0.25">
      <c r="A644" t="str">
        <f t="shared" si="13"/>
        <v>С/138Болезнь Ньюкасла уровень антител</v>
      </c>
      <c r="B644" t="str">
        <f>IF(E644="","",INDEX(Лаборатории!A:A,MATCH('Производственный контроль'!E644,Лаборатории!B:B,0)))</f>
        <v xml:space="preserve">КУРИНОЕ ЦАРСТВО АО </v>
      </c>
      <c r="C644" t="str">
        <f>IF(E644="","",VLOOKUP(E644,Лаборатории!B:D,3,0))</f>
        <v>U377_CHL</v>
      </c>
      <c r="D644" s="12">
        <v>45679</v>
      </c>
      <c r="E644" s="11" t="s">
        <v>793</v>
      </c>
      <c r="F644" s="11" t="s">
        <v>544</v>
      </c>
      <c r="G644" s="11" t="s">
        <v>603</v>
      </c>
      <c r="H644" s="11" t="s">
        <v>312</v>
      </c>
      <c r="I644" s="11" t="s">
        <v>3434</v>
      </c>
      <c r="J644" t="str">
        <f>IF(L644="","",VLOOKUP(L644,Продукция!B:D,3,0))</f>
        <v>Биологический_материал</v>
      </c>
      <c r="K644" t="str">
        <f>IF(L644="","",VLOOKUP(L644,Продукция!B:C,2,0))</f>
        <v>Сыворотка крови</v>
      </c>
      <c r="L644" s="151" t="s">
        <v>302</v>
      </c>
      <c r="M644">
        <f>IF(L644="","",VLOOKUP(L644,Продукция!B:L,11,0))</f>
        <v>0</v>
      </c>
      <c r="N644" s="11" t="s">
        <v>873</v>
      </c>
      <c r="P644" s="11" t="s">
        <v>340</v>
      </c>
      <c r="Q644" s="11" t="s">
        <v>854</v>
      </c>
      <c r="R644" s="153" t="s">
        <v>5028</v>
      </c>
      <c r="S644" s="11">
        <v>20</v>
      </c>
      <c r="T644" s="11" t="s">
        <v>5039</v>
      </c>
      <c r="V644" s="14">
        <v>45673</v>
      </c>
      <c r="Z644" s="11" t="s">
        <v>4823</v>
      </c>
      <c r="AA644" s="15">
        <v>0.50347222222222221</v>
      </c>
      <c r="AB644" t="str">
        <f>IF(L644="","",VLOOKUP(L644&amp;I644,Продукция!A:I,9,0))</f>
        <v>рекомендация производителя набора</v>
      </c>
      <c r="AC644" s="14">
        <v>45685</v>
      </c>
      <c r="AD644" s="11" t="s">
        <v>2673</v>
      </c>
      <c r="AE644" s="11" t="s">
        <v>4823</v>
      </c>
      <c r="AF644" t="str">
        <f>IF(AD644="","",VLOOKUP(AD644,'Сотрудники и ссылки'!A:B,2,0))</f>
        <v>Серолог</v>
      </c>
      <c r="AG644">
        <f>IF(AD644="","",VLOOKUP(AD644,'Сотрудники и ссылки'!A:C,3,0))</f>
        <v>20001771</v>
      </c>
      <c r="AH644" s="11" t="s">
        <v>2673</v>
      </c>
      <c r="AI644" t="str">
        <f>IF(AH644="","",VLOOKUP(AH644,'Сотрудники и ссылки'!A:B,2,0))</f>
        <v>Серолог</v>
      </c>
      <c r="AJ644">
        <f>IF(AH644="","",VLOOKUP(AH644,'Сотрудники и ссылки'!A:C,3,0))</f>
        <v>20001771</v>
      </c>
      <c r="AK644" s="14">
        <v>45685</v>
      </c>
      <c r="AL644" s="2">
        <f>IF(AK644="","",AK644+VLOOKUP(I644,'Вид исследования'!B:E,4,0))</f>
        <v>45686</v>
      </c>
      <c r="AM644" s="2">
        <f>IF(AK644="","",AK644+VLOOKUP(I644,'Вид исследования'!B:F,5,0))</f>
        <v>45686</v>
      </c>
      <c r="AN644" s="14">
        <v>45685</v>
      </c>
      <c r="AP644" s="11" t="s">
        <v>189</v>
      </c>
      <c r="AQ644" t="str">
        <f>IFERROR(IF(L644="","",VLOOKUP(L644&amp;I644,Продукция!A:K,11,0)),"обратитесь к админ справочника")</f>
        <v>согласно рекомендациям производителя теста</v>
      </c>
      <c r="AR644" s="11" t="s">
        <v>4823</v>
      </c>
      <c r="AS644" t="str">
        <f>IFERROR(IF(L644="","",VLOOKUP(L644&amp;I644,Продукция!A:J,10,0)),"обратитесь к админ справочника")</f>
        <v>инструкция по применению набора РЗГА Ньюкасла</v>
      </c>
      <c r="AT644" s="11" t="s">
        <v>4823</v>
      </c>
      <c r="AU644" s="11" t="s">
        <v>4823</v>
      </c>
      <c r="AV644" s="11" t="s">
        <v>2673</v>
      </c>
      <c r="AW644" s="11" t="s">
        <v>4824</v>
      </c>
      <c r="AX644" s="11" t="s">
        <v>941</v>
      </c>
      <c r="AY644" s="11" t="s">
        <v>2070</v>
      </c>
      <c r="AZ644" s="11">
        <v>153</v>
      </c>
      <c r="BA644" s="11">
        <v>40</v>
      </c>
      <c r="BC644" s="11" t="s">
        <v>4987</v>
      </c>
    </row>
    <row r="645" spans="1:55" x14ac:dyDescent="0.25">
      <c r="A645" t="str">
        <f t="shared" si="13"/>
        <v>С/138Болезнь Ньюкасла уровень антител</v>
      </c>
      <c r="B645" t="str">
        <f>IF(E645="","",INDEX(Лаборатории!A:A,MATCH('Производственный контроль'!E645,Лаборатории!B:B,0)))</f>
        <v xml:space="preserve">КУРИНОЕ ЦАРСТВО АО </v>
      </c>
      <c r="C645" t="str">
        <f>IF(E645="","",VLOOKUP(E645,Лаборатории!B:D,3,0))</f>
        <v>U377_CHL</v>
      </c>
      <c r="D645" s="12">
        <v>45679</v>
      </c>
      <c r="E645" s="11" t="s">
        <v>793</v>
      </c>
      <c r="F645" s="11" t="s">
        <v>544</v>
      </c>
      <c r="G645" s="11" t="s">
        <v>603</v>
      </c>
      <c r="H645" s="11" t="s">
        <v>312</v>
      </c>
      <c r="I645" s="11" t="s">
        <v>3434</v>
      </c>
      <c r="J645" t="str">
        <f>IF(L645="","",VLOOKUP(L645,Продукция!B:D,3,0))</f>
        <v>Биологический_материал</v>
      </c>
      <c r="K645" t="str">
        <f>IF(L645="","",VLOOKUP(L645,Продукция!B:C,2,0))</f>
        <v>Сыворотка крови</v>
      </c>
      <c r="L645" s="151" t="s">
        <v>302</v>
      </c>
      <c r="M645">
        <f>IF(L645="","",VLOOKUP(L645,Продукция!B:L,11,0))</f>
        <v>0</v>
      </c>
      <c r="N645" s="11" t="s">
        <v>873</v>
      </c>
      <c r="P645" s="11" t="s">
        <v>340</v>
      </c>
      <c r="Q645" s="11" t="s">
        <v>854</v>
      </c>
      <c r="R645" s="153" t="s">
        <v>5029</v>
      </c>
      <c r="S645" s="11">
        <v>20</v>
      </c>
      <c r="T645" s="11" t="s">
        <v>5039</v>
      </c>
      <c r="V645" s="14">
        <v>45674</v>
      </c>
      <c r="Z645" s="11" t="s">
        <v>4823</v>
      </c>
      <c r="AA645" s="15">
        <v>0.50347222222222221</v>
      </c>
      <c r="AB645" t="str">
        <f>IF(L645="","",VLOOKUP(L645&amp;I645,Продукция!A:I,9,0))</f>
        <v>рекомендация производителя набора</v>
      </c>
      <c r="AC645" s="14">
        <v>45685</v>
      </c>
      <c r="AD645" s="11" t="s">
        <v>2673</v>
      </c>
      <c r="AE645" s="11" t="s">
        <v>4823</v>
      </c>
      <c r="AF645" t="str">
        <f>IF(AD645="","",VLOOKUP(AD645,'Сотрудники и ссылки'!A:B,2,0))</f>
        <v>Серолог</v>
      </c>
      <c r="AG645">
        <f>IF(AD645="","",VLOOKUP(AD645,'Сотрудники и ссылки'!A:C,3,0))</f>
        <v>20001771</v>
      </c>
      <c r="AH645" s="11" t="s">
        <v>2673</v>
      </c>
      <c r="AI645" t="str">
        <f>IF(AH645="","",VLOOKUP(AH645,'Сотрудники и ссылки'!A:B,2,0))</f>
        <v>Серолог</v>
      </c>
      <c r="AJ645">
        <f>IF(AH645="","",VLOOKUP(AH645,'Сотрудники и ссылки'!A:C,3,0))</f>
        <v>20001771</v>
      </c>
      <c r="AK645" s="14">
        <v>45685</v>
      </c>
      <c r="AL645" s="2">
        <f>IF(AK645="","",AK645+VLOOKUP(I645,'Вид исследования'!B:E,4,0))</f>
        <v>45686</v>
      </c>
      <c r="AM645" s="2">
        <f>IF(AK645="","",AK645+VLOOKUP(I645,'Вид исследования'!B:F,5,0))</f>
        <v>45686</v>
      </c>
      <c r="AN645" s="14">
        <v>45685</v>
      </c>
      <c r="AP645" s="11" t="s">
        <v>189</v>
      </c>
      <c r="AQ645" t="str">
        <f>IFERROR(IF(L645="","",VLOOKUP(L645&amp;I645,Продукция!A:K,11,0)),"обратитесь к админ справочника")</f>
        <v>согласно рекомендациям производителя теста</v>
      </c>
      <c r="AR645" s="11" t="s">
        <v>4823</v>
      </c>
      <c r="AS645" t="str">
        <f>IFERROR(IF(L645="","",VLOOKUP(L645&amp;I645,Продукция!A:J,10,0)),"обратитесь к админ справочника")</f>
        <v>инструкция по применению набора РЗГА Ньюкасла</v>
      </c>
      <c r="AT645" s="11" t="s">
        <v>4823</v>
      </c>
      <c r="AU645" s="11" t="s">
        <v>4823</v>
      </c>
      <c r="AV645" s="11" t="s">
        <v>2673</v>
      </c>
      <c r="AW645" s="11" t="s">
        <v>4824</v>
      </c>
      <c r="AX645" s="11" t="s">
        <v>941</v>
      </c>
      <c r="AY645" s="11" t="s">
        <v>2071</v>
      </c>
      <c r="AZ645" s="11">
        <v>153</v>
      </c>
      <c r="BA645" s="11">
        <v>40</v>
      </c>
      <c r="BC645" s="11" t="s">
        <v>4987</v>
      </c>
    </row>
    <row r="646" spans="1:55" x14ac:dyDescent="0.25">
      <c r="A646" t="str">
        <f t="shared" si="13"/>
        <v>С/138Болезнь Ньюкасла уровень антител</v>
      </c>
      <c r="B646" t="str">
        <f>IF(E646="","",INDEX(Лаборатории!A:A,MATCH('Производственный контроль'!E646,Лаборатории!B:B,0)))</f>
        <v xml:space="preserve">КУРИНОЕ ЦАРСТВО АО </v>
      </c>
      <c r="C646" t="str">
        <f>IF(E646="","",VLOOKUP(E646,Лаборатории!B:D,3,0))</f>
        <v>U377_CHL</v>
      </c>
      <c r="D646" s="12">
        <v>45679</v>
      </c>
      <c r="E646" s="11" t="s">
        <v>793</v>
      </c>
      <c r="F646" s="11" t="s">
        <v>544</v>
      </c>
      <c r="G646" s="11" t="s">
        <v>603</v>
      </c>
      <c r="H646" s="11" t="s">
        <v>312</v>
      </c>
      <c r="I646" s="11" t="s">
        <v>3434</v>
      </c>
      <c r="J646" t="str">
        <f>IF(L646="","",VLOOKUP(L646,Продукция!B:D,3,0))</f>
        <v>Биологический_материал</v>
      </c>
      <c r="K646" t="str">
        <f>IF(L646="","",VLOOKUP(L646,Продукция!B:C,2,0))</f>
        <v>Сыворотка крови</v>
      </c>
      <c r="L646" s="151" t="s">
        <v>302</v>
      </c>
      <c r="M646">
        <f>IF(L646="","",VLOOKUP(L646,Продукция!B:L,11,0))</f>
        <v>0</v>
      </c>
      <c r="N646" s="11" t="s">
        <v>873</v>
      </c>
      <c r="P646" s="11" t="s">
        <v>340</v>
      </c>
      <c r="Q646" s="11" t="s">
        <v>854</v>
      </c>
      <c r="R646" s="153" t="s">
        <v>5030</v>
      </c>
      <c r="S646" s="11">
        <v>20</v>
      </c>
      <c r="T646" s="11" t="s">
        <v>5039</v>
      </c>
      <c r="V646" s="14">
        <v>45674</v>
      </c>
      <c r="Z646" s="11" t="s">
        <v>4823</v>
      </c>
      <c r="AA646" s="15">
        <v>0.50347222222222221</v>
      </c>
      <c r="AB646" t="str">
        <f>IF(L646="","",VLOOKUP(L646&amp;I646,Продукция!A:I,9,0))</f>
        <v>рекомендация производителя набора</v>
      </c>
      <c r="AC646" s="14">
        <v>45685</v>
      </c>
      <c r="AD646" s="11" t="s">
        <v>2673</v>
      </c>
      <c r="AE646" s="11" t="s">
        <v>4823</v>
      </c>
      <c r="AF646" t="str">
        <f>IF(AD646="","",VLOOKUP(AD646,'Сотрудники и ссылки'!A:B,2,0))</f>
        <v>Серолог</v>
      </c>
      <c r="AG646">
        <f>IF(AD646="","",VLOOKUP(AD646,'Сотрудники и ссылки'!A:C,3,0))</f>
        <v>20001771</v>
      </c>
      <c r="AH646" s="11" t="s">
        <v>2673</v>
      </c>
      <c r="AI646" t="str">
        <f>IF(AH646="","",VLOOKUP(AH646,'Сотрудники и ссылки'!A:B,2,0))</f>
        <v>Серолог</v>
      </c>
      <c r="AJ646">
        <f>IF(AH646="","",VLOOKUP(AH646,'Сотрудники и ссылки'!A:C,3,0))</f>
        <v>20001771</v>
      </c>
      <c r="AK646" s="14">
        <v>45685</v>
      </c>
      <c r="AL646" s="2">
        <f>IF(AK646="","",AK646+VLOOKUP(I646,'Вид исследования'!B:E,4,0))</f>
        <v>45686</v>
      </c>
      <c r="AM646" s="2">
        <f>IF(AK646="","",AK646+VLOOKUP(I646,'Вид исследования'!B:F,5,0))</f>
        <v>45686</v>
      </c>
      <c r="AN646" s="14">
        <v>45685</v>
      </c>
      <c r="AP646" s="11" t="s">
        <v>189</v>
      </c>
      <c r="AQ646" t="str">
        <f>IFERROR(IF(L646="","",VLOOKUP(L646&amp;I646,Продукция!A:K,11,0)),"обратитесь к админ справочника")</f>
        <v>согласно рекомендациям производителя теста</v>
      </c>
      <c r="AR646" s="11" t="s">
        <v>4823</v>
      </c>
      <c r="AS646" t="str">
        <f>IFERROR(IF(L646="","",VLOOKUP(L646&amp;I646,Продукция!A:J,10,0)),"обратитесь к админ справочника")</f>
        <v>инструкция по применению набора РЗГА Ньюкасла</v>
      </c>
      <c r="AT646" s="11" t="s">
        <v>4823</v>
      </c>
      <c r="AU646" s="11" t="s">
        <v>4823</v>
      </c>
      <c r="AV646" s="11" t="s">
        <v>2673</v>
      </c>
      <c r="AW646" s="11" t="s">
        <v>4824</v>
      </c>
      <c r="AX646" s="11" t="s">
        <v>941</v>
      </c>
      <c r="AY646" s="11" t="s">
        <v>2072</v>
      </c>
      <c r="AZ646" s="11">
        <v>153</v>
      </c>
      <c r="BA646" s="11">
        <v>40</v>
      </c>
      <c r="BC646" s="11" t="s">
        <v>4987</v>
      </c>
    </row>
    <row r="647" spans="1:55" x14ac:dyDescent="0.25">
      <c r="A647" t="str">
        <f t="shared" si="13"/>
        <v>С/138Болезнь Ньюкасла уровень антител</v>
      </c>
      <c r="B647" t="str">
        <f>IF(E647="","",INDEX(Лаборатории!A:A,MATCH('Производственный контроль'!E647,Лаборатории!B:B,0)))</f>
        <v xml:space="preserve">КУРИНОЕ ЦАРСТВО АО </v>
      </c>
      <c r="C647" t="str">
        <f>IF(E647="","",VLOOKUP(E647,Лаборатории!B:D,3,0))</f>
        <v>U377_CHL</v>
      </c>
      <c r="D647" s="12">
        <v>45679</v>
      </c>
      <c r="E647" s="11" t="s">
        <v>793</v>
      </c>
      <c r="F647" s="11" t="s">
        <v>544</v>
      </c>
      <c r="G647" s="11" t="s">
        <v>603</v>
      </c>
      <c r="H647" s="11" t="s">
        <v>312</v>
      </c>
      <c r="I647" s="11" t="s">
        <v>3434</v>
      </c>
      <c r="J647" t="str">
        <f>IF(L647="","",VLOOKUP(L647,Продукция!B:D,3,0))</f>
        <v>Биологический_материал</v>
      </c>
      <c r="K647" t="str">
        <f>IF(L647="","",VLOOKUP(L647,Продукция!B:C,2,0))</f>
        <v>Сыворотка крови</v>
      </c>
      <c r="L647" s="151" t="s">
        <v>302</v>
      </c>
      <c r="M647">
        <f>IF(L647="","",VLOOKUP(L647,Продукция!B:L,11,0))</f>
        <v>0</v>
      </c>
      <c r="N647" s="11" t="s">
        <v>873</v>
      </c>
      <c r="P647" s="11" t="s">
        <v>340</v>
      </c>
      <c r="Q647" s="11" t="s">
        <v>854</v>
      </c>
      <c r="R647" s="153" t="s">
        <v>5031</v>
      </c>
      <c r="S647" s="11">
        <v>20</v>
      </c>
      <c r="T647" s="11" t="s">
        <v>5039</v>
      </c>
      <c r="V647" s="14">
        <v>45674</v>
      </c>
      <c r="Z647" s="11" t="s">
        <v>4823</v>
      </c>
      <c r="AA647" s="15">
        <v>0.50347222222222221</v>
      </c>
      <c r="AB647" t="str">
        <f>IF(L647="","",VLOOKUP(L647&amp;I647,Продукция!A:I,9,0))</f>
        <v>рекомендация производителя набора</v>
      </c>
      <c r="AC647" s="14">
        <v>45685</v>
      </c>
      <c r="AD647" s="11" t="s">
        <v>2673</v>
      </c>
      <c r="AE647" s="11" t="s">
        <v>4823</v>
      </c>
      <c r="AF647" t="str">
        <f>IF(AD647="","",VLOOKUP(AD647,'Сотрудники и ссылки'!A:B,2,0))</f>
        <v>Серолог</v>
      </c>
      <c r="AG647">
        <f>IF(AD647="","",VLOOKUP(AD647,'Сотрудники и ссылки'!A:C,3,0))</f>
        <v>20001771</v>
      </c>
      <c r="AH647" s="11" t="s">
        <v>2673</v>
      </c>
      <c r="AI647" t="str">
        <f>IF(AH647="","",VLOOKUP(AH647,'Сотрудники и ссылки'!A:B,2,0))</f>
        <v>Серолог</v>
      </c>
      <c r="AJ647">
        <f>IF(AH647="","",VLOOKUP(AH647,'Сотрудники и ссылки'!A:C,3,0))</f>
        <v>20001771</v>
      </c>
      <c r="AK647" s="14">
        <v>45685</v>
      </c>
      <c r="AL647" s="2">
        <f>IF(AK647="","",AK647+VLOOKUP(I647,'Вид исследования'!B:E,4,0))</f>
        <v>45686</v>
      </c>
      <c r="AM647" s="2">
        <f>IF(AK647="","",AK647+VLOOKUP(I647,'Вид исследования'!B:F,5,0))</f>
        <v>45686</v>
      </c>
      <c r="AN647" s="14">
        <v>45685</v>
      </c>
      <c r="AP647" s="11" t="s">
        <v>189</v>
      </c>
      <c r="AQ647" t="str">
        <f>IFERROR(IF(L647="","",VLOOKUP(L647&amp;I647,Продукция!A:K,11,0)),"обратитесь к админ справочника")</f>
        <v>согласно рекомендациям производителя теста</v>
      </c>
      <c r="AR647" s="11" t="s">
        <v>4823</v>
      </c>
      <c r="AS647" t="str">
        <f>IFERROR(IF(L647="","",VLOOKUP(L647&amp;I647,Продукция!A:J,10,0)),"обратитесь к админ справочника")</f>
        <v>инструкция по применению набора РЗГА Ньюкасла</v>
      </c>
      <c r="AT647" s="11" t="s">
        <v>4823</v>
      </c>
      <c r="AU647" s="11" t="s">
        <v>4823</v>
      </c>
      <c r="AV647" s="11" t="s">
        <v>2673</v>
      </c>
      <c r="AW647" s="11" t="s">
        <v>4824</v>
      </c>
      <c r="AX647" s="11" t="s">
        <v>941</v>
      </c>
      <c r="AY647" s="11" t="s">
        <v>2073</v>
      </c>
      <c r="AZ647" s="11">
        <v>153</v>
      </c>
      <c r="BA647" s="11">
        <v>40</v>
      </c>
      <c r="BC647" s="11" t="s">
        <v>4987</v>
      </c>
    </row>
    <row r="648" spans="1:55" x14ac:dyDescent="0.25">
      <c r="A648" t="str">
        <f t="shared" si="13"/>
        <v>С/138Болезнь Ньюкасла уровень антител</v>
      </c>
      <c r="B648" t="str">
        <f>IF(E648="","",INDEX(Лаборатории!A:A,MATCH('Производственный контроль'!E648,Лаборатории!B:B,0)))</f>
        <v xml:space="preserve">КУРИНОЕ ЦАРСТВО АО </v>
      </c>
      <c r="C648" t="str">
        <f>IF(E648="","",VLOOKUP(E648,Лаборатории!B:D,3,0))</f>
        <v>U377_CHL</v>
      </c>
      <c r="D648" s="12">
        <v>45679</v>
      </c>
      <c r="E648" s="11" t="s">
        <v>793</v>
      </c>
      <c r="F648" s="11" t="s">
        <v>544</v>
      </c>
      <c r="G648" s="11" t="s">
        <v>603</v>
      </c>
      <c r="H648" s="11" t="s">
        <v>312</v>
      </c>
      <c r="I648" s="11" t="s">
        <v>3434</v>
      </c>
      <c r="J648" t="str">
        <f>IF(L648="","",VLOOKUP(L648,Продукция!B:D,3,0))</f>
        <v>Биологический_материал</v>
      </c>
      <c r="K648" t="str">
        <f>IF(L648="","",VLOOKUP(L648,Продукция!B:C,2,0))</f>
        <v>Сыворотка крови</v>
      </c>
      <c r="L648" s="151" t="s">
        <v>302</v>
      </c>
      <c r="M648">
        <f>IF(L648="","",VLOOKUP(L648,Продукция!B:L,11,0))</f>
        <v>0</v>
      </c>
      <c r="N648" s="11" t="s">
        <v>873</v>
      </c>
      <c r="P648" s="11" t="s">
        <v>340</v>
      </c>
      <c r="Q648" s="11" t="s">
        <v>854</v>
      </c>
      <c r="R648" s="153" t="s">
        <v>5032</v>
      </c>
      <c r="S648" s="11">
        <v>20</v>
      </c>
      <c r="T648" s="11" t="s">
        <v>5039</v>
      </c>
      <c r="V648" s="14">
        <v>45674</v>
      </c>
      <c r="Z648" s="11" t="s">
        <v>4823</v>
      </c>
      <c r="AA648" s="15">
        <v>0.50347222222222221</v>
      </c>
      <c r="AB648" t="str">
        <f>IF(L648="","",VLOOKUP(L648&amp;I648,Продукция!A:I,9,0))</f>
        <v>рекомендация производителя набора</v>
      </c>
      <c r="AC648" s="14">
        <v>45685</v>
      </c>
      <c r="AD648" s="11" t="s">
        <v>2673</v>
      </c>
      <c r="AE648" s="11" t="s">
        <v>4823</v>
      </c>
      <c r="AF648" t="str">
        <f>IF(AD648="","",VLOOKUP(AD648,'Сотрудники и ссылки'!A:B,2,0))</f>
        <v>Серолог</v>
      </c>
      <c r="AG648">
        <f>IF(AD648="","",VLOOKUP(AD648,'Сотрудники и ссылки'!A:C,3,0))</f>
        <v>20001771</v>
      </c>
      <c r="AH648" s="11" t="s">
        <v>2673</v>
      </c>
      <c r="AI648" t="str">
        <f>IF(AH648="","",VLOOKUP(AH648,'Сотрудники и ссылки'!A:B,2,0))</f>
        <v>Серолог</v>
      </c>
      <c r="AJ648">
        <f>IF(AH648="","",VLOOKUP(AH648,'Сотрудники и ссылки'!A:C,3,0))</f>
        <v>20001771</v>
      </c>
      <c r="AK648" s="14">
        <v>45685</v>
      </c>
      <c r="AL648" s="2">
        <f>IF(AK648="","",AK648+VLOOKUP(I648,'Вид исследования'!B:E,4,0))</f>
        <v>45686</v>
      </c>
      <c r="AM648" s="2">
        <f>IF(AK648="","",AK648+VLOOKUP(I648,'Вид исследования'!B:F,5,0))</f>
        <v>45686</v>
      </c>
      <c r="AN648" s="14">
        <v>45685</v>
      </c>
      <c r="AP648" s="11" t="s">
        <v>189</v>
      </c>
      <c r="AQ648" t="str">
        <f>IFERROR(IF(L648="","",VLOOKUP(L648&amp;I648,Продукция!A:K,11,0)),"обратитесь к админ справочника")</f>
        <v>согласно рекомендациям производителя теста</v>
      </c>
      <c r="AR648" s="11" t="s">
        <v>4823</v>
      </c>
      <c r="AS648" t="str">
        <f>IFERROR(IF(L648="","",VLOOKUP(L648&amp;I648,Продукция!A:J,10,0)),"обратитесь к админ справочника")</f>
        <v>инструкция по применению набора РЗГА Ньюкасла</v>
      </c>
      <c r="AT648" s="11" t="s">
        <v>4823</v>
      </c>
      <c r="AU648" s="11" t="s">
        <v>4823</v>
      </c>
      <c r="AV648" s="11" t="s">
        <v>2673</v>
      </c>
      <c r="AW648" s="11" t="s">
        <v>4824</v>
      </c>
      <c r="AX648" s="11" t="s">
        <v>941</v>
      </c>
      <c r="AY648" s="11" t="s">
        <v>2074</v>
      </c>
      <c r="AZ648" s="11">
        <v>153</v>
      </c>
      <c r="BA648" s="11">
        <v>40</v>
      </c>
      <c r="BC648" s="11" t="s">
        <v>4987</v>
      </c>
    </row>
    <row r="649" spans="1:55" x14ac:dyDescent="0.25">
      <c r="A649" t="str">
        <f t="shared" si="13"/>
        <v>С/138Болезнь Ньюкасла уровень антител</v>
      </c>
      <c r="B649" t="str">
        <f>IF(E649="","",INDEX(Лаборатории!A:A,MATCH('Производственный контроль'!E649,Лаборатории!B:B,0)))</f>
        <v xml:space="preserve">КУРИНОЕ ЦАРСТВО АО </v>
      </c>
      <c r="C649" t="str">
        <f>IF(E649="","",VLOOKUP(E649,Лаборатории!B:D,3,0))</f>
        <v>U377_CHL</v>
      </c>
      <c r="D649" s="12">
        <v>45679</v>
      </c>
      <c r="E649" s="11" t="s">
        <v>793</v>
      </c>
      <c r="F649" s="11" t="s">
        <v>544</v>
      </c>
      <c r="G649" s="11" t="s">
        <v>603</v>
      </c>
      <c r="H649" s="11" t="s">
        <v>312</v>
      </c>
      <c r="I649" s="11" t="s">
        <v>3434</v>
      </c>
      <c r="J649" t="str">
        <f>IF(L649="","",VLOOKUP(L649,Продукция!B:D,3,0))</f>
        <v>Биологический_материал</v>
      </c>
      <c r="K649" t="str">
        <f>IF(L649="","",VLOOKUP(L649,Продукция!B:C,2,0))</f>
        <v>Сыворотка крови</v>
      </c>
      <c r="L649" s="151" t="s">
        <v>302</v>
      </c>
      <c r="M649">
        <f>IF(L649="","",VLOOKUP(L649,Продукция!B:L,11,0))</f>
        <v>0</v>
      </c>
      <c r="N649" s="11" t="s">
        <v>873</v>
      </c>
      <c r="P649" s="11" t="s">
        <v>340</v>
      </c>
      <c r="Q649" s="11" t="s">
        <v>854</v>
      </c>
      <c r="R649" s="153" t="s">
        <v>5033</v>
      </c>
      <c r="S649" s="11">
        <v>20</v>
      </c>
      <c r="T649" s="11" t="s">
        <v>5039</v>
      </c>
      <c r="V649" s="14">
        <v>45674</v>
      </c>
      <c r="Z649" s="11" t="s">
        <v>4823</v>
      </c>
      <c r="AA649" s="15">
        <v>0.50347222222222221</v>
      </c>
      <c r="AB649" t="str">
        <f>IF(L649="","",VLOOKUP(L649&amp;I649,Продукция!A:I,9,0))</f>
        <v>рекомендация производителя набора</v>
      </c>
      <c r="AC649" s="14">
        <v>45685</v>
      </c>
      <c r="AD649" s="11" t="s">
        <v>2673</v>
      </c>
      <c r="AE649" s="11" t="s">
        <v>4823</v>
      </c>
      <c r="AF649" t="str">
        <f>IF(AD649="","",VLOOKUP(AD649,'Сотрудники и ссылки'!A:B,2,0))</f>
        <v>Серолог</v>
      </c>
      <c r="AG649">
        <f>IF(AD649="","",VLOOKUP(AD649,'Сотрудники и ссылки'!A:C,3,0))</f>
        <v>20001771</v>
      </c>
      <c r="AH649" s="11" t="s">
        <v>2673</v>
      </c>
      <c r="AI649" t="str">
        <f>IF(AH649="","",VLOOKUP(AH649,'Сотрудники и ссылки'!A:B,2,0))</f>
        <v>Серолог</v>
      </c>
      <c r="AJ649">
        <f>IF(AH649="","",VLOOKUP(AH649,'Сотрудники и ссылки'!A:C,3,0))</f>
        <v>20001771</v>
      </c>
      <c r="AK649" s="14">
        <v>45685</v>
      </c>
      <c r="AL649" s="2">
        <f>IF(AK649="","",AK649+VLOOKUP(I649,'Вид исследования'!B:E,4,0))</f>
        <v>45686</v>
      </c>
      <c r="AM649" s="2">
        <f>IF(AK649="","",AK649+VLOOKUP(I649,'Вид исследования'!B:F,5,0))</f>
        <v>45686</v>
      </c>
      <c r="AN649" s="14">
        <v>45685</v>
      </c>
      <c r="AP649" s="11" t="s">
        <v>189</v>
      </c>
      <c r="AQ649" t="str">
        <f>IFERROR(IF(L649="","",VLOOKUP(L649&amp;I649,Продукция!A:K,11,0)),"обратитесь к админ справочника")</f>
        <v>согласно рекомендациям производителя теста</v>
      </c>
      <c r="AR649" s="11" t="s">
        <v>4823</v>
      </c>
      <c r="AS649" t="str">
        <f>IFERROR(IF(L649="","",VLOOKUP(L649&amp;I649,Продукция!A:J,10,0)),"обратитесь к админ справочника")</f>
        <v>инструкция по применению набора РЗГА Ньюкасла</v>
      </c>
      <c r="AT649" s="11" t="s">
        <v>4823</v>
      </c>
      <c r="AU649" s="11" t="s">
        <v>4823</v>
      </c>
      <c r="AV649" s="11" t="s">
        <v>2673</v>
      </c>
      <c r="AW649" s="11" t="s">
        <v>4824</v>
      </c>
      <c r="AX649" s="11" t="s">
        <v>941</v>
      </c>
      <c r="AY649" s="11" t="s">
        <v>2075</v>
      </c>
      <c r="AZ649" s="11">
        <v>153</v>
      </c>
      <c r="BA649" s="11">
        <v>40</v>
      </c>
      <c r="BC649" s="11" t="s">
        <v>4987</v>
      </c>
    </row>
    <row r="650" spans="1:55" x14ac:dyDescent="0.25">
      <c r="A650" t="str">
        <f t="shared" si="13"/>
        <v>С/138Болезнь Ньюкасла уровень антител</v>
      </c>
      <c r="B650" t="str">
        <f>IF(E650="","",INDEX(Лаборатории!A:A,MATCH('Производственный контроль'!E650,Лаборатории!B:B,0)))</f>
        <v xml:space="preserve">КУРИНОЕ ЦАРСТВО АО </v>
      </c>
      <c r="C650" t="str">
        <f>IF(E650="","",VLOOKUP(E650,Лаборатории!B:D,3,0))</f>
        <v>U377_CHL</v>
      </c>
      <c r="D650" s="12">
        <v>45679</v>
      </c>
      <c r="E650" s="11" t="s">
        <v>793</v>
      </c>
      <c r="F650" s="11" t="s">
        <v>544</v>
      </c>
      <c r="G650" s="11" t="s">
        <v>603</v>
      </c>
      <c r="H650" s="11" t="s">
        <v>312</v>
      </c>
      <c r="I650" s="11" t="s">
        <v>3434</v>
      </c>
      <c r="J650" t="str">
        <f>IF(L650="","",VLOOKUP(L650,Продукция!B:D,3,0))</f>
        <v>Биологический_материал</v>
      </c>
      <c r="K650" t="str">
        <f>IF(L650="","",VLOOKUP(L650,Продукция!B:C,2,0))</f>
        <v>Сыворотка крови</v>
      </c>
      <c r="L650" s="151" t="s">
        <v>302</v>
      </c>
      <c r="M650">
        <f>IF(L650="","",VLOOKUP(L650,Продукция!B:L,11,0))</f>
        <v>0</v>
      </c>
      <c r="N650" s="11" t="s">
        <v>873</v>
      </c>
      <c r="P650" s="11" t="s">
        <v>340</v>
      </c>
      <c r="Q650" s="11" t="s">
        <v>854</v>
      </c>
      <c r="R650" s="153" t="s">
        <v>5034</v>
      </c>
      <c r="S650" s="11">
        <v>20</v>
      </c>
      <c r="T650" s="11" t="s">
        <v>5039</v>
      </c>
      <c r="V650" s="14">
        <v>45675</v>
      </c>
      <c r="Z650" s="11" t="s">
        <v>4823</v>
      </c>
      <c r="AA650" s="15">
        <v>0.50347222222222221</v>
      </c>
      <c r="AB650" t="str">
        <f>IF(L650="","",VLOOKUP(L650&amp;I650,Продукция!A:I,9,0))</f>
        <v>рекомендация производителя набора</v>
      </c>
      <c r="AC650" s="14">
        <v>45685</v>
      </c>
      <c r="AD650" s="11" t="s">
        <v>2673</v>
      </c>
      <c r="AE650" s="11" t="s">
        <v>4823</v>
      </c>
      <c r="AF650" t="str">
        <f>IF(AD650="","",VLOOKUP(AD650,'Сотрудники и ссылки'!A:B,2,0))</f>
        <v>Серолог</v>
      </c>
      <c r="AG650">
        <f>IF(AD650="","",VLOOKUP(AD650,'Сотрудники и ссылки'!A:C,3,0))</f>
        <v>20001771</v>
      </c>
      <c r="AH650" s="11" t="s">
        <v>2673</v>
      </c>
      <c r="AI650" t="str">
        <f>IF(AH650="","",VLOOKUP(AH650,'Сотрудники и ссылки'!A:B,2,0))</f>
        <v>Серолог</v>
      </c>
      <c r="AJ650">
        <f>IF(AH650="","",VLOOKUP(AH650,'Сотрудники и ссылки'!A:C,3,0))</f>
        <v>20001771</v>
      </c>
      <c r="AK650" s="14">
        <v>45685</v>
      </c>
      <c r="AL650" s="2">
        <f>IF(AK650="","",AK650+VLOOKUP(I650,'Вид исследования'!B:E,4,0))</f>
        <v>45686</v>
      </c>
      <c r="AM650" s="2">
        <f>IF(AK650="","",AK650+VLOOKUP(I650,'Вид исследования'!B:F,5,0))</f>
        <v>45686</v>
      </c>
      <c r="AN650" s="14">
        <v>45685</v>
      </c>
      <c r="AP650" s="11" t="s">
        <v>189</v>
      </c>
      <c r="AQ650" t="str">
        <f>IFERROR(IF(L650="","",VLOOKUP(L650&amp;I650,Продукция!A:K,11,0)),"обратитесь к админ справочника")</f>
        <v>согласно рекомендациям производителя теста</v>
      </c>
      <c r="AR650" s="11" t="s">
        <v>4823</v>
      </c>
      <c r="AS650" t="str">
        <f>IFERROR(IF(L650="","",VLOOKUP(L650&amp;I650,Продукция!A:J,10,0)),"обратитесь к админ справочника")</f>
        <v>инструкция по применению набора РЗГА Ньюкасла</v>
      </c>
      <c r="AT650" s="11" t="s">
        <v>4823</v>
      </c>
      <c r="AU650" s="11" t="s">
        <v>4823</v>
      </c>
      <c r="AV650" s="11" t="s">
        <v>2673</v>
      </c>
      <c r="AW650" s="11" t="s">
        <v>4824</v>
      </c>
      <c r="AX650" s="11" t="s">
        <v>941</v>
      </c>
      <c r="AY650" s="11" t="s">
        <v>2076</v>
      </c>
      <c r="AZ650" s="11">
        <v>153</v>
      </c>
      <c r="BA650" s="11">
        <v>40</v>
      </c>
      <c r="BC650" s="11" t="s">
        <v>4987</v>
      </c>
    </row>
    <row r="651" spans="1:55" x14ac:dyDescent="0.25">
      <c r="A651" t="str">
        <f t="shared" si="13"/>
        <v>С/138Болезнь Ньюкасла уровень антител</v>
      </c>
      <c r="B651" t="str">
        <f>IF(E651="","",INDEX(Лаборатории!A:A,MATCH('Производственный контроль'!E651,Лаборатории!B:B,0)))</f>
        <v xml:space="preserve">КУРИНОЕ ЦАРСТВО АО </v>
      </c>
      <c r="C651" t="str">
        <f>IF(E651="","",VLOOKUP(E651,Лаборатории!B:D,3,0))</f>
        <v>U377_CHL</v>
      </c>
      <c r="D651" s="12">
        <v>45679</v>
      </c>
      <c r="E651" s="11" t="s">
        <v>793</v>
      </c>
      <c r="F651" s="11" t="s">
        <v>544</v>
      </c>
      <c r="G651" s="11" t="s">
        <v>603</v>
      </c>
      <c r="H651" s="11" t="s">
        <v>312</v>
      </c>
      <c r="I651" s="11" t="s">
        <v>3434</v>
      </c>
      <c r="J651" t="str">
        <f>IF(L651="","",VLOOKUP(L651,Продукция!B:D,3,0))</f>
        <v>Биологический_материал</v>
      </c>
      <c r="K651" t="str">
        <f>IF(L651="","",VLOOKUP(L651,Продукция!B:C,2,0))</f>
        <v>Сыворотка крови</v>
      </c>
      <c r="L651" s="151" t="s">
        <v>302</v>
      </c>
      <c r="M651">
        <f>IF(L651="","",VLOOKUP(L651,Продукция!B:L,11,0))</f>
        <v>0</v>
      </c>
      <c r="N651" s="11" t="s">
        <v>873</v>
      </c>
      <c r="P651" s="11" t="s">
        <v>340</v>
      </c>
      <c r="Q651" s="11" t="s">
        <v>854</v>
      </c>
      <c r="R651" s="153" t="s">
        <v>5035</v>
      </c>
      <c r="S651" s="11">
        <v>20</v>
      </c>
      <c r="T651" s="11" t="s">
        <v>5039</v>
      </c>
      <c r="V651" s="14">
        <v>45675</v>
      </c>
      <c r="Z651" s="11" t="s">
        <v>4823</v>
      </c>
      <c r="AA651" s="15">
        <v>0.50347222222222221</v>
      </c>
      <c r="AB651" t="str">
        <f>IF(L651="","",VLOOKUP(L651&amp;I651,Продукция!A:I,9,0))</f>
        <v>рекомендация производителя набора</v>
      </c>
      <c r="AC651" s="14">
        <v>45685</v>
      </c>
      <c r="AD651" s="11" t="s">
        <v>2673</v>
      </c>
      <c r="AE651" s="11" t="s">
        <v>4823</v>
      </c>
      <c r="AF651" t="str">
        <f>IF(AD651="","",VLOOKUP(AD651,'Сотрудники и ссылки'!A:B,2,0))</f>
        <v>Серолог</v>
      </c>
      <c r="AG651">
        <f>IF(AD651="","",VLOOKUP(AD651,'Сотрудники и ссылки'!A:C,3,0))</f>
        <v>20001771</v>
      </c>
      <c r="AH651" s="11" t="s">
        <v>2673</v>
      </c>
      <c r="AI651" t="str">
        <f>IF(AH651="","",VLOOKUP(AH651,'Сотрудники и ссылки'!A:B,2,0))</f>
        <v>Серолог</v>
      </c>
      <c r="AJ651">
        <f>IF(AH651="","",VLOOKUP(AH651,'Сотрудники и ссылки'!A:C,3,0))</f>
        <v>20001771</v>
      </c>
      <c r="AK651" s="14">
        <v>45685</v>
      </c>
      <c r="AL651" s="2">
        <f>IF(AK651="","",AK651+VLOOKUP(I651,'Вид исследования'!B:E,4,0))</f>
        <v>45686</v>
      </c>
      <c r="AM651" s="2">
        <f>IF(AK651="","",AK651+VLOOKUP(I651,'Вид исследования'!B:F,5,0))</f>
        <v>45686</v>
      </c>
      <c r="AN651" s="14">
        <v>45685</v>
      </c>
      <c r="AP651" s="11" t="s">
        <v>189</v>
      </c>
      <c r="AQ651" t="str">
        <f>IFERROR(IF(L651="","",VLOOKUP(L651&amp;I651,Продукция!A:K,11,0)),"обратитесь к админ справочника")</f>
        <v>согласно рекомендациям производителя теста</v>
      </c>
      <c r="AR651" s="11" t="s">
        <v>4823</v>
      </c>
      <c r="AS651" t="str">
        <f>IFERROR(IF(L651="","",VLOOKUP(L651&amp;I651,Продукция!A:J,10,0)),"обратитесь к админ справочника")</f>
        <v>инструкция по применению набора РЗГА Ньюкасла</v>
      </c>
      <c r="AT651" s="11" t="s">
        <v>4823</v>
      </c>
      <c r="AU651" s="11" t="s">
        <v>4823</v>
      </c>
      <c r="AV651" s="11" t="s">
        <v>2673</v>
      </c>
      <c r="AW651" s="11" t="s">
        <v>4824</v>
      </c>
      <c r="AX651" s="11" t="s">
        <v>941</v>
      </c>
      <c r="AY651" s="11" t="s">
        <v>2077</v>
      </c>
      <c r="AZ651" s="11">
        <v>153</v>
      </c>
      <c r="BA651" s="11">
        <v>40</v>
      </c>
      <c r="BC651" s="11" t="s">
        <v>4987</v>
      </c>
    </row>
    <row r="652" spans="1:55" x14ac:dyDescent="0.25">
      <c r="A652" t="str">
        <f t="shared" si="13"/>
        <v>С/138Болезнь Ньюкасла уровень антител</v>
      </c>
      <c r="B652" t="str">
        <f>IF(E652="","",INDEX(Лаборатории!A:A,MATCH('Производственный контроль'!E652,Лаборатории!B:B,0)))</f>
        <v xml:space="preserve">КУРИНОЕ ЦАРСТВО АО </v>
      </c>
      <c r="C652" t="str">
        <f>IF(E652="","",VLOOKUP(E652,Лаборатории!B:D,3,0))</f>
        <v>U377_CHL</v>
      </c>
      <c r="D652" s="12">
        <v>45679</v>
      </c>
      <c r="E652" s="11" t="s">
        <v>793</v>
      </c>
      <c r="F652" s="11" t="s">
        <v>544</v>
      </c>
      <c r="G652" s="11" t="s">
        <v>603</v>
      </c>
      <c r="H652" s="11" t="s">
        <v>312</v>
      </c>
      <c r="I652" s="11" t="s">
        <v>3434</v>
      </c>
      <c r="J652" t="str">
        <f>IF(L652="","",VLOOKUP(L652,Продукция!B:D,3,0))</f>
        <v>Биологический_материал</v>
      </c>
      <c r="K652" t="str">
        <f>IF(L652="","",VLOOKUP(L652,Продукция!B:C,2,0))</f>
        <v>Сыворотка крови</v>
      </c>
      <c r="L652" s="151" t="s">
        <v>302</v>
      </c>
      <c r="M652">
        <f>IF(L652="","",VLOOKUP(L652,Продукция!B:L,11,0))</f>
        <v>0</v>
      </c>
      <c r="N652" s="11" t="s">
        <v>873</v>
      </c>
      <c r="P652" s="11" t="s">
        <v>340</v>
      </c>
      <c r="Q652" s="11" t="s">
        <v>854</v>
      </c>
      <c r="R652" s="153" t="s">
        <v>5036</v>
      </c>
      <c r="S652" s="11">
        <v>20</v>
      </c>
      <c r="T652" s="11" t="s">
        <v>5039</v>
      </c>
      <c r="V652" s="14">
        <v>45675</v>
      </c>
      <c r="Z652" s="11" t="s">
        <v>4823</v>
      </c>
      <c r="AA652" s="15">
        <v>0.50347222222222221</v>
      </c>
      <c r="AB652" t="str">
        <f>IF(L652="","",VLOOKUP(L652&amp;I652,Продукция!A:I,9,0))</f>
        <v>рекомендация производителя набора</v>
      </c>
      <c r="AC652" s="14">
        <v>45685</v>
      </c>
      <c r="AD652" s="11" t="s">
        <v>2673</v>
      </c>
      <c r="AE652" s="11" t="s">
        <v>4823</v>
      </c>
      <c r="AF652" t="str">
        <f>IF(AD652="","",VLOOKUP(AD652,'Сотрудники и ссылки'!A:B,2,0))</f>
        <v>Серолог</v>
      </c>
      <c r="AG652">
        <f>IF(AD652="","",VLOOKUP(AD652,'Сотрудники и ссылки'!A:C,3,0))</f>
        <v>20001771</v>
      </c>
      <c r="AH652" s="11" t="s">
        <v>2673</v>
      </c>
      <c r="AI652" t="str">
        <f>IF(AH652="","",VLOOKUP(AH652,'Сотрудники и ссылки'!A:B,2,0))</f>
        <v>Серолог</v>
      </c>
      <c r="AJ652">
        <f>IF(AH652="","",VLOOKUP(AH652,'Сотрудники и ссылки'!A:C,3,0))</f>
        <v>20001771</v>
      </c>
      <c r="AK652" s="14">
        <v>45685</v>
      </c>
      <c r="AL652" s="2">
        <f>IF(AK652="","",AK652+VLOOKUP(I652,'Вид исследования'!B:E,4,0))</f>
        <v>45686</v>
      </c>
      <c r="AM652" s="2">
        <f>IF(AK652="","",AK652+VLOOKUP(I652,'Вид исследования'!B:F,5,0))</f>
        <v>45686</v>
      </c>
      <c r="AN652" s="14">
        <v>45685</v>
      </c>
      <c r="AP652" s="11" t="s">
        <v>189</v>
      </c>
      <c r="AQ652" t="str">
        <f>IFERROR(IF(L652="","",VLOOKUP(L652&amp;I652,Продукция!A:K,11,0)),"обратитесь к админ справочника")</f>
        <v>согласно рекомендациям производителя теста</v>
      </c>
      <c r="AR652" s="11" t="s">
        <v>4823</v>
      </c>
      <c r="AS652" t="str">
        <f>IFERROR(IF(L652="","",VLOOKUP(L652&amp;I652,Продукция!A:J,10,0)),"обратитесь к админ справочника")</f>
        <v>инструкция по применению набора РЗГА Ньюкасла</v>
      </c>
      <c r="AT652" s="11" t="s">
        <v>4823</v>
      </c>
      <c r="AU652" s="11" t="s">
        <v>4823</v>
      </c>
      <c r="AV652" s="11" t="s">
        <v>2673</v>
      </c>
      <c r="AW652" s="11" t="s">
        <v>4824</v>
      </c>
      <c r="AX652" s="11" t="s">
        <v>941</v>
      </c>
      <c r="AY652" s="11" t="s">
        <v>2067</v>
      </c>
      <c r="AZ652" s="11">
        <v>153</v>
      </c>
      <c r="BA652" s="11">
        <v>40</v>
      </c>
      <c r="BC652" s="11" t="s">
        <v>4987</v>
      </c>
    </row>
    <row r="653" spans="1:55" x14ac:dyDescent="0.25">
      <c r="A653" t="str">
        <f t="shared" si="13"/>
        <v>С/138Болезнь Ньюкасла уровень антител</v>
      </c>
      <c r="B653" t="str">
        <f>IF(E653="","",INDEX(Лаборатории!A:A,MATCH('Производственный контроль'!E653,Лаборатории!B:B,0)))</f>
        <v xml:space="preserve">КУРИНОЕ ЦАРСТВО АО </v>
      </c>
      <c r="C653" t="str">
        <f>IF(E653="","",VLOOKUP(E653,Лаборатории!B:D,3,0))</f>
        <v>U377_CHL</v>
      </c>
      <c r="D653" s="12">
        <v>45679</v>
      </c>
      <c r="E653" s="11" t="s">
        <v>793</v>
      </c>
      <c r="F653" s="11" t="s">
        <v>544</v>
      </c>
      <c r="G653" s="11" t="s">
        <v>603</v>
      </c>
      <c r="H653" s="11" t="s">
        <v>312</v>
      </c>
      <c r="I653" s="11" t="s">
        <v>3434</v>
      </c>
      <c r="J653" t="str">
        <f>IF(L653="","",VLOOKUP(L653,Продукция!B:D,3,0))</f>
        <v>Биологический_материал</v>
      </c>
      <c r="K653" t="str">
        <f>IF(L653="","",VLOOKUP(L653,Продукция!B:C,2,0))</f>
        <v>Сыворотка крови</v>
      </c>
      <c r="L653" s="151" t="s">
        <v>302</v>
      </c>
      <c r="M653">
        <f>IF(L653="","",VLOOKUP(L653,Продукция!B:L,11,0))</f>
        <v>0</v>
      </c>
      <c r="N653" s="11" t="s">
        <v>873</v>
      </c>
      <c r="P653" s="11" t="s">
        <v>340</v>
      </c>
      <c r="Q653" s="11" t="s">
        <v>854</v>
      </c>
      <c r="R653" s="153" t="s">
        <v>5037</v>
      </c>
      <c r="S653" s="11">
        <v>20</v>
      </c>
      <c r="T653" s="11" t="s">
        <v>5039</v>
      </c>
      <c r="V653" s="14">
        <v>45675</v>
      </c>
      <c r="Z653" s="11" t="s">
        <v>4823</v>
      </c>
      <c r="AA653" s="15">
        <v>0.50347222222222221</v>
      </c>
      <c r="AB653" t="str">
        <f>IF(L653="","",VLOOKUP(L653&amp;I653,Продукция!A:I,9,0))</f>
        <v>рекомендация производителя набора</v>
      </c>
      <c r="AC653" s="14">
        <v>45685</v>
      </c>
      <c r="AD653" s="11" t="s">
        <v>2673</v>
      </c>
      <c r="AE653" s="11" t="s">
        <v>4823</v>
      </c>
      <c r="AF653" t="str">
        <f>IF(AD653="","",VLOOKUP(AD653,'Сотрудники и ссылки'!A:B,2,0))</f>
        <v>Серолог</v>
      </c>
      <c r="AG653">
        <f>IF(AD653="","",VLOOKUP(AD653,'Сотрудники и ссылки'!A:C,3,0))</f>
        <v>20001771</v>
      </c>
      <c r="AH653" s="11" t="s">
        <v>2673</v>
      </c>
      <c r="AI653" t="str">
        <f>IF(AH653="","",VLOOKUP(AH653,'Сотрудники и ссылки'!A:B,2,0))</f>
        <v>Серолог</v>
      </c>
      <c r="AJ653">
        <f>IF(AH653="","",VLOOKUP(AH653,'Сотрудники и ссылки'!A:C,3,0))</f>
        <v>20001771</v>
      </c>
      <c r="AK653" s="14">
        <v>45685</v>
      </c>
      <c r="AL653" s="2">
        <f>IF(AK653="","",AK653+VLOOKUP(I653,'Вид исследования'!B:E,4,0))</f>
        <v>45686</v>
      </c>
      <c r="AM653" s="2">
        <f>IF(AK653="","",AK653+VLOOKUP(I653,'Вид исследования'!B:F,5,0))</f>
        <v>45686</v>
      </c>
      <c r="AN653" s="14">
        <v>45685</v>
      </c>
      <c r="AP653" s="11" t="s">
        <v>189</v>
      </c>
      <c r="AQ653" t="str">
        <f>IFERROR(IF(L653="","",VLOOKUP(L653&amp;I653,Продукция!A:K,11,0)),"обратитесь к админ справочника")</f>
        <v>согласно рекомендациям производителя теста</v>
      </c>
      <c r="AR653" s="11" t="s">
        <v>4823</v>
      </c>
      <c r="AS653" t="str">
        <f>IFERROR(IF(L653="","",VLOOKUP(L653&amp;I653,Продукция!A:J,10,0)),"обратитесь к админ справочника")</f>
        <v>инструкция по применению набора РЗГА Ньюкасла</v>
      </c>
      <c r="AT653" s="11" t="s">
        <v>4823</v>
      </c>
      <c r="AU653" s="11" t="s">
        <v>4823</v>
      </c>
      <c r="AV653" s="11" t="s">
        <v>2673</v>
      </c>
      <c r="AW653" s="11" t="s">
        <v>4824</v>
      </c>
      <c r="AX653" s="11" t="s">
        <v>941</v>
      </c>
      <c r="AY653" s="11" t="s">
        <v>2068</v>
      </c>
      <c r="AZ653" s="11">
        <v>153</v>
      </c>
      <c r="BA653" s="11">
        <v>40</v>
      </c>
      <c r="BC653" s="11" t="s">
        <v>4987</v>
      </c>
    </row>
    <row r="654" spans="1:55" x14ac:dyDescent="0.25">
      <c r="A654" t="str">
        <f t="shared" si="13"/>
        <v>С/138Болезнь Ньюкасла уровень антител</v>
      </c>
      <c r="B654" t="str">
        <f>IF(E654="","",INDEX(Лаборатории!A:A,MATCH('Производственный контроль'!E654,Лаборатории!B:B,0)))</f>
        <v xml:space="preserve">КУРИНОЕ ЦАРСТВО АО </v>
      </c>
      <c r="C654" t="str">
        <f>IF(E654="","",VLOOKUP(E654,Лаборатории!B:D,3,0))</f>
        <v>U377_CHL</v>
      </c>
      <c r="D654" s="12">
        <v>45679</v>
      </c>
      <c r="E654" s="11" t="s">
        <v>793</v>
      </c>
      <c r="F654" s="11" t="s">
        <v>544</v>
      </c>
      <c r="G654" s="11" t="s">
        <v>603</v>
      </c>
      <c r="H654" s="11" t="s">
        <v>312</v>
      </c>
      <c r="I654" s="11" t="s">
        <v>3434</v>
      </c>
      <c r="J654" t="str">
        <f>IF(L654="","",VLOOKUP(L654,Продукция!B:D,3,0))</f>
        <v>Биологический_материал</v>
      </c>
      <c r="K654" t="str">
        <f>IF(L654="","",VLOOKUP(L654,Продукция!B:C,2,0))</f>
        <v>Сыворотка крови</v>
      </c>
      <c r="L654" s="151" t="s">
        <v>302</v>
      </c>
      <c r="M654">
        <f>IF(L654="","",VLOOKUP(L654,Продукция!B:L,11,0))</f>
        <v>0</v>
      </c>
      <c r="N654" s="11" t="s">
        <v>873</v>
      </c>
      <c r="P654" s="11" t="s">
        <v>340</v>
      </c>
      <c r="Q654" s="11" t="s">
        <v>854</v>
      </c>
      <c r="R654" s="153" t="s">
        <v>5038</v>
      </c>
      <c r="S654" s="11">
        <v>20</v>
      </c>
      <c r="T654" s="11" t="s">
        <v>5039</v>
      </c>
      <c r="V654" s="14">
        <v>45675</v>
      </c>
      <c r="Z654" s="11" t="s">
        <v>4823</v>
      </c>
      <c r="AA654" s="15">
        <v>0.50347222222222221</v>
      </c>
      <c r="AB654" t="str">
        <f>IF(L654="","",VLOOKUP(L654&amp;I654,Продукция!A:I,9,0))</f>
        <v>рекомендация производителя набора</v>
      </c>
      <c r="AC654" s="14">
        <v>45685</v>
      </c>
      <c r="AD654" s="11" t="s">
        <v>2673</v>
      </c>
      <c r="AE654" s="11" t="s">
        <v>4823</v>
      </c>
      <c r="AF654" t="str">
        <f>IF(AD654="","",VLOOKUP(AD654,'Сотрудники и ссылки'!A:B,2,0))</f>
        <v>Серолог</v>
      </c>
      <c r="AG654">
        <f>IF(AD654="","",VLOOKUP(AD654,'Сотрудники и ссылки'!A:C,3,0))</f>
        <v>20001771</v>
      </c>
      <c r="AH654" s="11" t="s">
        <v>2673</v>
      </c>
      <c r="AI654" t="str">
        <f>IF(AH654="","",VLOOKUP(AH654,'Сотрудники и ссылки'!A:B,2,0))</f>
        <v>Серолог</v>
      </c>
      <c r="AJ654">
        <f>IF(AH654="","",VLOOKUP(AH654,'Сотрудники и ссылки'!A:C,3,0))</f>
        <v>20001771</v>
      </c>
      <c r="AK654" s="14">
        <v>45685</v>
      </c>
      <c r="AL654" s="2">
        <f>IF(AK654="","",AK654+VLOOKUP(I654,'Вид исследования'!B:E,4,0))</f>
        <v>45686</v>
      </c>
      <c r="AM654" s="2">
        <f>IF(AK654="","",AK654+VLOOKUP(I654,'Вид исследования'!B:F,5,0))</f>
        <v>45686</v>
      </c>
      <c r="AN654" s="14">
        <v>45685</v>
      </c>
      <c r="AP654" s="11" t="s">
        <v>189</v>
      </c>
      <c r="AQ654" t="str">
        <f>IFERROR(IF(L654="","",VLOOKUP(L654&amp;I654,Продукция!A:K,11,0)),"обратитесь к админ справочника")</f>
        <v>согласно рекомендациям производителя теста</v>
      </c>
      <c r="AR654" s="11" t="s">
        <v>4823</v>
      </c>
      <c r="AS654" t="str">
        <f>IFERROR(IF(L654="","",VLOOKUP(L654&amp;I654,Продукция!A:J,10,0)),"обратитесь к админ справочника")</f>
        <v>инструкция по применению набора РЗГА Ньюкасла</v>
      </c>
      <c r="AT654" s="11" t="s">
        <v>4823</v>
      </c>
      <c r="AU654" s="11" t="s">
        <v>4823</v>
      </c>
      <c r="AV654" s="11" t="s">
        <v>2673</v>
      </c>
      <c r="AW654" s="11" t="s">
        <v>4824</v>
      </c>
      <c r="AX654" s="11" t="s">
        <v>941</v>
      </c>
      <c r="AY654" s="11" t="s">
        <v>2069</v>
      </c>
      <c r="AZ654" s="11">
        <v>153</v>
      </c>
      <c r="BA654" s="11">
        <v>40</v>
      </c>
      <c r="BC654" s="11" t="s">
        <v>4987</v>
      </c>
    </row>
    <row r="655" spans="1:55" x14ac:dyDescent="0.25">
      <c r="A655" t="str">
        <f t="shared" ref="A655:A718" si="14">T655&amp;I655</f>
        <v>С/138Вирус гриппа птиц подтипа H9 уровень антител (ВНИИЗЖ)</v>
      </c>
      <c r="B655" t="str">
        <f>IF(E655="","",INDEX(Лаборатории!A:A,MATCH('Производственный контроль'!E655,Лаборатории!B:B,0)))</f>
        <v xml:space="preserve">КУРИНОЕ ЦАРСТВО АО </v>
      </c>
      <c r="C655" t="str">
        <f>IF(E655="","",VLOOKUP(E655,Лаборатории!B:D,3,0))</f>
        <v>U377_CHL</v>
      </c>
      <c r="D655" s="12">
        <v>45679</v>
      </c>
      <c r="E655" s="11" t="s">
        <v>793</v>
      </c>
      <c r="F655" s="11" t="s">
        <v>544</v>
      </c>
      <c r="G655" s="11" t="s">
        <v>603</v>
      </c>
      <c r="H655" s="11" t="s">
        <v>312</v>
      </c>
      <c r="I655" s="11" t="s">
        <v>3435</v>
      </c>
      <c r="J655" t="str">
        <f>IF(L655="","",VLOOKUP(L655,Продукция!B:D,3,0))</f>
        <v>Биологический_материал</v>
      </c>
      <c r="K655" t="str">
        <f>IF(L655="","",VLOOKUP(L655,Продукция!B:C,2,0))</f>
        <v>Сыворотка крови</v>
      </c>
      <c r="L655" s="151" t="s">
        <v>302</v>
      </c>
      <c r="M655">
        <f>IF(L655="","",VLOOKUP(L655,Продукция!B:L,11,0))</f>
        <v>0</v>
      </c>
      <c r="N655" s="11" t="s">
        <v>873</v>
      </c>
      <c r="P655" s="11" t="s">
        <v>340</v>
      </c>
      <c r="Q655" s="11" t="s">
        <v>854</v>
      </c>
      <c r="R655" s="153" t="s">
        <v>5032</v>
      </c>
      <c r="S655" s="11">
        <v>20</v>
      </c>
      <c r="T655" s="11" t="s">
        <v>5039</v>
      </c>
      <c r="V655" s="14">
        <v>45674</v>
      </c>
      <c r="Z655" s="11" t="s">
        <v>4823</v>
      </c>
      <c r="AA655" s="15">
        <v>0.50347222222222221</v>
      </c>
      <c r="AB655" t="str">
        <f>IF(L655="","",VLOOKUP(L655&amp;I655,Продукция!A:I,9,0))</f>
        <v>рекомендация производителя набора</v>
      </c>
      <c r="AC655" s="14">
        <v>45686</v>
      </c>
      <c r="AD655" s="11" t="s">
        <v>2673</v>
      </c>
      <c r="AE655" s="11" t="s">
        <v>4823</v>
      </c>
      <c r="AF655" t="str">
        <f>IF(AD655="","",VLOOKUP(AD655,'Сотрудники и ссылки'!A:B,2,0))</f>
        <v>Серолог</v>
      </c>
      <c r="AG655">
        <f>IF(AD655="","",VLOOKUP(AD655,'Сотрудники и ссылки'!A:C,3,0))</f>
        <v>20001771</v>
      </c>
      <c r="AH655" s="11" t="s">
        <v>2673</v>
      </c>
      <c r="AI655" t="str">
        <f>IF(AH655="","",VLOOKUP(AH655,'Сотрудники и ссылки'!A:B,2,0))</f>
        <v>Серолог</v>
      </c>
      <c r="AJ655">
        <f>IF(AH655="","",VLOOKUP(AH655,'Сотрудники и ссылки'!A:C,3,0))</f>
        <v>20001771</v>
      </c>
      <c r="AK655" s="14">
        <v>45686</v>
      </c>
      <c r="AL655" s="2">
        <f>IF(AK655="","",AK655+VLOOKUP(I655,'Вид исследования'!B:E,4,0))</f>
        <v>45687</v>
      </c>
      <c r="AM655" s="2">
        <f>IF(AK655="","",AK655+VLOOKUP(I655,'Вид исследования'!B:F,5,0))</f>
        <v>45687</v>
      </c>
      <c r="AN655" s="14">
        <v>45686</v>
      </c>
      <c r="AP655" s="11" t="s">
        <v>189</v>
      </c>
      <c r="AQ655" t="str">
        <f>IFERROR(IF(L655="","",VLOOKUP(L655&amp;I655,Продукция!A:K,11,0)),"обратитесь к админ справочника")</f>
        <v>согласно рекомендациям производителя теста</v>
      </c>
      <c r="AR655" s="11" t="s">
        <v>4823</v>
      </c>
      <c r="AS655" t="str">
        <f>IFERROR(IF(L655="","",VLOOKUP(L655&amp;I655,Продукция!A:J,10,0)),"обратитесь к админ справочника")</f>
        <v>инструкция по применению набора AI, Н9</v>
      </c>
      <c r="AT655" s="11" t="s">
        <v>4823</v>
      </c>
      <c r="AU655" s="11" t="s">
        <v>4823</v>
      </c>
      <c r="AV655" s="11" t="s">
        <v>2673</v>
      </c>
      <c r="AW655" s="11" t="s">
        <v>4824</v>
      </c>
      <c r="AX655" s="11" t="s">
        <v>941</v>
      </c>
      <c r="AY655" s="11" t="s">
        <v>2074</v>
      </c>
      <c r="AZ655" s="11">
        <v>153</v>
      </c>
      <c r="BA655" s="11">
        <v>40</v>
      </c>
      <c r="BC655" s="11" t="s">
        <v>4987</v>
      </c>
    </row>
    <row r="656" spans="1:55" x14ac:dyDescent="0.25">
      <c r="A656" t="str">
        <f t="shared" si="14"/>
        <v>С/138Вирус гриппа птиц подтипа H9 уровень антител (ВНИИЗЖ)</v>
      </c>
      <c r="B656" t="str">
        <f>IF(E656="","",INDEX(Лаборатории!A:A,MATCH('Производственный контроль'!E656,Лаборатории!B:B,0)))</f>
        <v xml:space="preserve">КУРИНОЕ ЦАРСТВО АО </v>
      </c>
      <c r="C656" t="str">
        <f>IF(E656="","",VLOOKUP(E656,Лаборатории!B:D,3,0))</f>
        <v>U377_CHL</v>
      </c>
      <c r="D656" s="12">
        <v>45679</v>
      </c>
      <c r="E656" s="11" t="s">
        <v>793</v>
      </c>
      <c r="F656" s="11" t="s">
        <v>544</v>
      </c>
      <c r="G656" s="11" t="s">
        <v>603</v>
      </c>
      <c r="H656" s="11" t="s">
        <v>312</v>
      </c>
      <c r="I656" s="11" t="s">
        <v>3435</v>
      </c>
      <c r="J656" t="str">
        <f>IF(L656="","",VLOOKUP(L656,Продукция!B:D,3,0))</f>
        <v>Биологический_материал</v>
      </c>
      <c r="K656" t="str">
        <f>IF(L656="","",VLOOKUP(L656,Продукция!B:C,2,0))</f>
        <v>Сыворотка крови</v>
      </c>
      <c r="L656" s="151" t="s">
        <v>302</v>
      </c>
      <c r="M656">
        <f>IF(L656="","",VLOOKUP(L656,Продукция!B:L,11,0))</f>
        <v>0</v>
      </c>
      <c r="N656" s="11" t="s">
        <v>873</v>
      </c>
      <c r="P656" s="11" t="s">
        <v>340</v>
      </c>
      <c r="Q656" s="11" t="s">
        <v>854</v>
      </c>
      <c r="R656" s="153" t="s">
        <v>5037</v>
      </c>
      <c r="S656" s="11">
        <v>20</v>
      </c>
      <c r="T656" s="11" t="s">
        <v>5039</v>
      </c>
      <c r="V656" s="14">
        <v>45675</v>
      </c>
      <c r="Z656" s="11" t="s">
        <v>4823</v>
      </c>
      <c r="AA656" s="15">
        <v>0.50347222222222221</v>
      </c>
      <c r="AB656" t="str">
        <f>IF(L656="","",VLOOKUP(L656&amp;I656,Продукция!A:I,9,0))</f>
        <v>рекомендация производителя набора</v>
      </c>
      <c r="AC656" s="14">
        <v>45686</v>
      </c>
      <c r="AD656" s="11" t="s">
        <v>2673</v>
      </c>
      <c r="AE656" s="11" t="s">
        <v>4823</v>
      </c>
      <c r="AF656" t="str">
        <f>IF(AD656="","",VLOOKUP(AD656,'Сотрудники и ссылки'!A:B,2,0))</f>
        <v>Серолог</v>
      </c>
      <c r="AG656">
        <f>IF(AD656="","",VLOOKUP(AD656,'Сотрудники и ссылки'!A:C,3,0))</f>
        <v>20001771</v>
      </c>
      <c r="AH656" s="11" t="s">
        <v>2673</v>
      </c>
      <c r="AI656" t="str">
        <f>IF(AH656="","",VLOOKUP(AH656,'Сотрудники и ссылки'!A:B,2,0))</f>
        <v>Серолог</v>
      </c>
      <c r="AJ656">
        <f>IF(AH656="","",VLOOKUP(AH656,'Сотрудники и ссылки'!A:C,3,0))</f>
        <v>20001771</v>
      </c>
      <c r="AK656" s="14">
        <v>45686</v>
      </c>
      <c r="AL656" s="2">
        <f>IF(AK656="","",AK656+VLOOKUP(I656,'Вид исследования'!B:E,4,0))</f>
        <v>45687</v>
      </c>
      <c r="AM656" s="2">
        <f>IF(AK656="","",AK656+VLOOKUP(I656,'Вид исследования'!B:F,5,0))</f>
        <v>45687</v>
      </c>
      <c r="AN656" s="14">
        <v>45686</v>
      </c>
      <c r="AP656" s="11" t="s">
        <v>189</v>
      </c>
      <c r="AQ656" t="str">
        <f>IFERROR(IF(L656="","",VLOOKUP(L656&amp;I656,Продукция!A:K,11,0)),"обратитесь к админ справочника")</f>
        <v>согласно рекомендациям производителя теста</v>
      </c>
      <c r="AR656" s="11" t="s">
        <v>4823</v>
      </c>
      <c r="AS656" t="str">
        <f>IFERROR(IF(L656="","",VLOOKUP(L656&amp;I656,Продукция!A:J,10,0)),"обратитесь к админ справочника")</f>
        <v>инструкция по применению набора AI, Н9</v>
      </c>
      <c r="AT656" s="11" t="s">
        <v>4823</v>
      </c>
      <c r="AU656" s="11" t="s">
        <v>4823</v>
      </c>
      <c r="AV656" s="11" t="s">
        <v>2673</v>
      </c>
      <c r="AW656" s="11" t="s">
        <v>4824</v>
      </c>
      <c r="AX656" s="11" t="s">
        <v>941</v>
      </c>
      <c r="AY656" s="11" t="s">
        <v>2068</v>
      </c>
      <c r="AZ656" s="11">
        <v>153</v>
      </c>
      <c r="BA656" s="11">
        <v>40</v>
      </c>
      <c r="BC656" s="11" t="s">
        <v>4987</v>
      </c>
    </row>
    <row r="657" spans="1:55" x14ac:dyDescent="0.25">
      <c r="A657" t="str">
        <f t="shared" si="14"/>
        <v>С/138Вирус гриппа птиц подтипа H9 уровень антител (ВНИИЗЖ)</v>
      </c>
      <c r="B657" t="str">
        <f>IF(E657="","",INDEX(Лаборатории!A:A,MATCH('Производственный контроль'!E657,Лаборатории!B:B,0)))</f>
        <v xml:space="preserve">КУРИНОЕ ЦАРСТВО АО </v>
      </c>
      <c r="C657" t="str">
        <f>IF(E657="","",VLOOKUP(E657,Лаборатории!B:D,3,0))</f>
        <v>U377_CHL</v>
      </c>
      <c r="D657" s="12">
        <v>45679</v>
      </c>
      <c r="E657" s="11" t="s">
        <v>793</v>
      </c>
      <c r="F657" s="11" t="s">
        <v>544</v>
      </c>
      <c r="G657" s="11" t="s">
        <v>603</v>
      </c>
      <c r="H657" s="11" t="s">
        <v>312</v>
      </c>
      <c r="I657" s="11" t="s">
        <v>3435</v>
      </c>
      <c r="J657" t="str">
        <f>IF(L657="","",VLOOKUP(L657,Продукция!B:D,3,0))</f>
        <v>Биологический_материал</v>
      </c>
      <c r="K657" t="str">
        <f>IF(L657="","",VLOOKUP(L657,Продукция!B:C,2,0))</f>
        <v>Сыворотка крови</v>
      </c>
      <c r="L657" s="151" t="s">
        <v>302</v>
      </c>
      <c r="M657">
        <f>IF(L657="","",VLOOKUP(L657,Продукция!B:L,11,0))</f>
        <v>0</v>
      </c>
      <c r="N657" s="11" t="s">
        <v>873</v>
      </c>
      <c r="P657" s="11" t="s">
        <v>340</v>
      </c>
      <c r="Q657" s="11" t="s">
        <v>854</v>
      </c>
      <c r="R657" s="153" t="s">
        <v>5038</v>
      </c>
      <c r="S657" s="11">
        <v>20</v>
      </c>
      <c r="T657" s="11" t="s">
        <v>5039</v>
      </c>
      <c r="V657" s="14">
        <v>45675</v>
      </c>
      <c r="Z657" s="11" t="s">
        <v>4823</v>
      </c>
      <c r="AA657" s="15">
        <v>0.50347222222222221</v>
      </c>
      <c r="AB657" t="str">
        <f>IF(L657="","",VLOOKUP(L657&amp;I657,Продукция!A:I,9,0))</f>
        <v>рекомендация производителя набора</v>
      </c>
      <c r="AC657" s="14">
        <v>45686</v>
      </c>
      <c r="AD657" s="11" t="s">
        <v>2673</v>
      </c>
      <c r="AE657" s="11" t="s">
        <v>4823</v>
      </c>
      <c r="AF657" t="str">
        <f>IF(AD657="","",VLOOKUP(AD657,'Сотрудники и ссылки'!A:B,2,0))</f>
        <v>Серолог</v>
      </c>
      <c r="AG657">
        <f>IF(AD657="","",VLOOKUP(AD657,'Сотрудники и ссылки'!A:C,3,0))</f>
        <v>20001771</v>
      </c>
      <c r="AH657" s="11" t="s">
        <v>2673</v>
      </c>
      <c r="AI657" t="str">
        <f>IF(AH657="","",VLOOKUP(AH657,'Сотрудники и ссылки'!A:B,2,0))</f>
        <v>Серолог</v>
      </c>
      <c r="AJ657">
        <f>IF(AH657="","",VLOOKUP(AH657,'Сотрудники и ссылки'!A:C,3,0))</f>
        <v>20001771</v>
      </c>
      <c r="AK657" s="14">
        <v>45686</v>
      </c>
      <c r="AL657" s="2">
        <f>IF(AK657="","",AK657+VLOOKUP(I657,'Вид исследования'!B:E,4,0))</f>
        <v>45687</v>
      </c>
      <c r="AM657" s="2">
        <f>IF(AK657="","",AK657+VLOOKUP(I657,'Вид исследования'!B:F,5,0))</f>
        <v>45687</v>
      </c>
      <c r="AN657" s="14">
        <v>45686</v>
      </c>
      <c r="AP657" s="11" t="s">
        <v>189</v>
      </c>
      <c r="AQ657" t="str">
        <f>IFERROR(IF(L657="","",VLOOKUP(L657&amp;I657,Продукция!A:K,11,0)),"обратитесь к админ справочника")</f>
        <v>согласно рекомендациям производителя теста</v>
      </c>
      <c r="AR657" s="11" t="s">
        <v>4823</v>
      </c>
      <c r="AS657" t="str">
        <f>IFERROR(IF(L657="","",VLOOKUP(L657&amp;I657,Продукция!A:J,10,0)),"обратитесь к админ справочника")</f>
        <v>инструкция по применению набора AI, Н9</v>
      </c>
      <c r="AT657" s="11" t="s">
        <v>4823</v>
      </c>
      <c r="AU657" s="11" t="s">
        <v>4823</v>
      </c>
      <c r="AV657" s="11" t="s">
        <v>2673</v>
      </c>
      <c r="AW657" s="11" t="s">
        <v>4824</v>
      </c>
      <c r="AX657" s="11" t="s">
        <v>941</v>
      </c>
      <c r="AY657" s="11" t="s">
        <v>2069</v>
      </c>
      <c r="AZ657" s="11">
        <v>153</v>
      </c>
      <c r="BA657" s="11">
        <v>40</v>
      </c>
      <c r="BC657" s="11" t="s">
        <v>4987</v>
      </c>
    </row>
    <row r="658" spans="1:55" x14ac:dyDescent="0.25">
      <c r="A658" t="str">
        <f t="shared" si="14"/>
        <v>С/138Вирус гриппа птиц подтипа Н5 уровень антител (ВНИИЗЖ)</v>
      </c>
      <c r="B658" t="str">
        <f>IF(E658="","",INDEX(Лаборатории!A:A,MATCH('Производственный контроль'!E658,Лаборатории!B:B,0)))</f>
        <v xml:space="preserve">КУРИНОЕ ЦАРСТВО АО </v>
      </c>
      <c r="C658" t="str">
        <f>IF(E658="","",VLOOKUP(E658,Лаборатории!B:D,3,0))</f>
        <v>U377_CHL</v>
      </c>
      <c r="D658" s="12">
        <v>45679</v>
      </c>
      <c r="E658" s="11" t="s">
        <v>793</v>
      </c>
      <c r="F658" s="11" t="s">
        <v>544</v>
      </c>
      <c r="G658" s="11" t="s">
        <v>603</v>
      </c>
      <c r="H658" s="11" t="s">
        <v>312</v>
      </c>
      <c r="I658" s="11" t="s">
        <v>3437</v>
      </c>
      <c r="J658" t="str">
        <f>IF(L658="","",VLOOKUP(L658,Продукция!B:D,3,0))</f>
        <v>Биологический_материал</v>
      </c>
      <c r="K658" t="str">
        <f>IF(L658="","",VLOOKUP(L658,Продукция!B:C,2,0))</f>
        <v>Сыворотка крови</v>
      </c>
      <c r="L658" s="151" t="s">
        <v>302</v>
      </c>
      <c r="M658">
        <f>IF(L658="","",VLOOKUP(L658,Продукция!B:L,11,0))</f>
        <v>0</v>
      </c>
      <c r="N658" s="11" t="s">
        <v>873</v>
      </c>
      <c r="P658" s="11" t="s">
        <v>340</v>
      </c>
      <c r="Q658" s="11" t="s">
        <v>854</v>
      </c>
      <c r="R658" s="153" t="s">
        <v>5032</v>
      </c>
      <c r="S658" s="11">
        <v>20</v>
      </c>
      <c r="T658" s="11" t="s">
        <v>5039</v>
      </c>
      <c r="V658" s="14">
        <v>45674</v>
      </c>
      <c r="Z658" s="11" t="s">
        <v>4823</v>
      </c>
      <c r="AA658" s="15">
        <v>0.50347222222222221</v>
      </c>
      <c r="AB658" t="str">
        <f>IF(L658="","",VLOOKUP(L658&amp;I658,Продукция!A:I,9,0))</f>
        <v>рекомендация производителя набора</v>
      </c>
      <c r="AC658" s="14">
        <v>45686</v>
      </c>
      <c r="AD658" s="11" t="s">
        <v>2673</v>
      </c>
      <c r="AE658" s="11" t="s">
        <v>4823</v>
      </c>
      <c r="AF658" t="str">
        <f>IF(AD658="","",VLOOKUP(AD658,'Сотрудники и ссылки'!A:B,2,0))</f>
        <v>Серолог</v>
      </c>
      <c r="AG658">
        <f>IF(AD658="","",VLOOKUP(AD658,'Сотрудники и ссылки'!A:C,3,0))</f>
        <v>20001771</v>
      </c>
      <c r="AH658" s="11" t="s">
        <v>2673</v>
      </c>
      <c r="AI658" t="str">
        <f>IF(AH658="","",VLOOKUP(AH658,'Сотрудники и ссылки'!A:B,2,0))</f>
        <v>Серолог</v>
      </c>
      <c r="AJ658">
        <f>IF(AH658="","",VLOOKUP(AH658,'Сотрудники и ссылки'!A:C,3,0))</f>
        <v>20001771</v>
      </c>
      <c r="AK658" s="14">
        <v>45686</v>
      </c>
      <c r="AL658" s="2">
        <f>IF(AK658="","",AK658+VLOOKUP(I658,'Вид исследования'!B:E,4,0))</f>
        <v>45687</v>
      </c>
      <c r="AM658" s="2">
        <f>IF(AK658="","",AK658+VLOOKUP(I658,'Вид исследования'!B:F,5,0))</f>
        <v>45687</v>
      </c>
      <c r="AN658" s="14">
        <v>45686</v>
      </c>
      <c r="AP658" s="11" t="s">
        <v>189</v>
      </c>
      <c r="AQ658" t="str">
        <f>IFERROR(IF(L658="","",VLOOKUP(L658&amp;I658,Продукция!A:K,11,0)),"обратитесь к админ справочника")</f>
        <v>согласно рекомендациям производителя теста</v>
      </c>
      <c r="AR658" s="11" t="s">
        <v>4823</v>
      </c>
      <c r="AS658" t="str">
        <f>IFERROR(IF(L658="","",VLOOKUP(L658&amp;I658,Продукция!A:J,10,0)),"обратитесь к админ справочника")</f>
        <v>инструкция по применению набора AI, Н5</v>
      </c>
      <c r="AT658" s="11" t="s">
        <v>4823</v>
      </c>
      <c r="AU658" s="11" t="s">
        <v>4823</v>
      </c>
      <c r="AV658" s="11" t="s">
        <v>2673</v>
      </c>
      <c r="AW658" s="11" t="s">
        <v>4824</v>
      </c>
      <c r="AX658" s="11" t="s">
        <v>941</v>
      </c>
      <c r="AY658" s="11" t="s">
        <v>2074</v>
      </c>
      <c r="AZ658" s="11">
        <v>153</v>
      </c>
      <c r="BA658" s="11">
        <v>40</v>
      </c>
      <c r="BC658" s="11" t="s">
        <v>4987</v>
      </c>
    </row>
    <row r="659" spans="1:55" x14ac:dyDescent="0.25">
      <c r="A659" t="str">
        <f t="shared" si="14"/>
        <v>С/138Вирус гриппа птиц подтипа Н5 уровень антител (ВНИИЗЖ)</v>
      </c>
      <c r="B659" t="str">
        <f>IF(E659="","",INDEX(Лаборатории!A:A,MATCH('Производственный контроль'!E659,Лаборатории!B:B,0)))</f>
        <v xml:space="preserve">КУРИНОЕ ЦАРСТВО АО </v>
      </c>
      <c r="C659" t="str">
        <f>IF(E659="","",VLOOKUP(E659,Лаборатории!B:D,3,0))</f>
        <v>U377_CHL</v>
      </c>
      <c r="D659" s="12">
        <v>45679</v>
      </c>
      <c r="E659" s="11" t="s">
        <v>793</v>
      </c>
      <c r="F659" s="11" t="s">
        <v>544</v>
      </c>
      <c r="G659" s="11" t="s">
        <v>603</v>
      </c>
      <c r="H659" s="11" t="s">
        <v>312</v>
      </c>
      <c r="I659" s="11" t="s">
        <v>3437</v>
      </c>
      <c r="J659" t="str">
        <f>IF(L659="","",VLOOKUP(L659,Продукция!B:D,3,0))</f>
        <v>Биологический_материал</v>
      </c>
      <c r="K659" t="str">
        <f>IF(L659="","",VLOOKUP(L659,Продукция!B:C,2,0))</f>
        <v>Сыворотка крови</v>
      </c>
      <c r="L659" s="151" t="s">
        <v>302</v>
      </c>
      <c r="M659">
        <f>IF(L659="","",VLOOKUP(L659,Продукция!B:L,11,0))</f>
        <v>0</v>
      </c>
      <c r="N659" s="11" t="s">
        <v>873</v>
      </c>
      <c r="P659" s="11" t="s">
        <v>340</v>
      </c>
      <c r="Q659" s="11" t="s">
        <v>854</v>
      </c>
      <c r="R659" s="153" t="s">
        <v>5037</v>
      </c>
      <c r="S659" s="11">
        <v>20</v>
      </c>
      <c r="T659" s="11" t="s">
        <v>5039</v>
      </c>
      <c r="V659" s="14">
        <v>45675</v>
      </c>
      <c r="Z659" s="11" t="s">
        <v>4823</v>
      </c>
      <c r="AA659" s="15">
        <v>0.50347222222222221</v>
      </c>
      <c r="AB659" t="str">
        <f>IF(L659="","",VLOOKUP(L659&amp;I659,Продукция!A:I,9,0))</f>
        <v>рекомендация производителя набора</v>
      </c>
      <c r="AC659" s="14">
        <v>45686</v>
      </c>
      <c r="AD659" s="11" t="s">
        <v>2673</v>
      </c>
      <c r="AE659" s="11" t="s">
        <v>4823</v>
      </c>
      <c r="AF659" t="str">
        <f>IF(AD659="","",VLOOKUP(AD659,'Сотрудники и ссылки'!A:B,2,0))</f>
        <v>Серолог</v>
      </c>
      <c r="AG659">
        <f>IF(AD659="","",VLOOKUP(AD659,'Сотрудники и ссылки'!A:C,3,0))</f>
        <v>20001771</v>
      </c>
      <c r="AH659" s="11" t="s">
        <v>2673</v>
      </c>
      <c r="AI659" t="str">
        <f>IF(AH659="","",VLOOKUP(AH659,'Сотрудники и ссылки'!A:B,2,0))</f>
        <v>Серолог</v>
      </c>
      <c r="AJ659">
        <f>IF(AH659="","",VLOOKUP(AH659,'Сотрудники и ссылки'!A:C,3,0))</f>
        <v>20001771</v>
      </c>
      <c r="AK659" s="14">
        <v>45686</v>
      </c>
      <c r="AL659" s="2">
        <f>IF(AK659="","",AK659+VLOOKUP(I659,'Вид исследования'!B:E,4,0))</f>
        <v>45687</v>
      </c>
      <c r="AM659" s="2">
        <f>IF(AK659="","",AK659+VLOOKUP(I659,'Вид исследования'!B:F,5,0))</f>
        <v>45687</v>
      </c>
      <c r="AN659" s="14">
        <v>45686</v>
      </c>
      <c r="AP659" s="11" t="s">
        <v>189</v>
      </c>
      <c r="AQ659" t="str">
        <f>IFERROR(IF(L659="","",VLOOKUP(L659&amp;I659,Продукция!A:K,11,0)),"обратитесь к админ справочника")</f>
        <v>согласно рекомендациям производителя теста</v>
      </c>
      <c r="AR659" s="11" t="s">
        <v>4823</v>
      </c>
      <c r="AS659" t="str">
        <f>IFERROR(IF(L659="","",VLOOKUP(L659&amp;I659,Продукция!A:J,10,0)),"обратитесь к админ справочника")</f>
        <v>инструкция по применению набора AI, Н5</v>
      </c>
      <c r="AT659" s="11" t="s">
        <v>4823</v>
      </c>
      <c r="AU659" s="11" t="s">
        <v>4823</v>
      </c>
      <c r="AV659" s="11" t="s">
        <v>2673</v>
      </c>
      <c r="AW659" s="11" t="s">
        <v>4824</v>
      </c>
      <c r="AX659" s="11" t="s">
        <v>941</v>
      </c>
      <c r="AY659" s="11" t="s">
        <v>2068</v>
      </c>
      <c r="AZ659" s="11">
        <v>153</v>
      </c>
      <c r="BA659" s="11">
        <v>40</v>
      </c>
      <c r="BC659" s="11" t="s">
        <v>4987</v>
      </c>
    </row>
    <row r="660" spans="1:55" x14ac:dyDescent="0.25">
      <c r="A660" t="str">
        <f t="shared" si="14"/>
        <v>С/138Вирус гриппа птиц подтипа Н5 уровень антител (ВНИИЗЖ)</v>
      </c>
      <c r="B660" t="str">
        <f>IF(E660="","",INDEX(Лаборатории!A:A,MATCH('Производственный контроль'!E660,Лаборатории!B:B,0)))</f>
        <v xml:space="preserve">КУРИНОЕ ЦАРСТВО АО </v>
      </c>
      <c r="C660" t="str">
        <f>IF(E660="","",VLOOKUP(E660,Лаборатории!B:D,3,0))</f>
        <v>U377_CHL</v>
      </c>
      <c r="D660" s="12">
        <v>45679</v>
      </c>
      <c r="E660" s="11" t="s">
        <v>793</v>
      </c>
      <c r="F660" s="11" t="s">
        <v>544</v>
      </c>
      <c r="G660" s="11" t="s">
        <v>603</v>
      </c>
      <c r="H660" s="11" t="s">
        <v>312</v>
      </c>
      <c r="I660" s="11" t="s">
        <v>3437</v>
      </c>
      <c r="J660" t="str">
        <f>IF(L660="","",VLOOKUP(L660,Продукция!B:D,3,0))</f>
        <v>Биологический_материал</v>
      </c>
      <c r="K660" t="str">
        <f>IF(L660="","",VLOOKUP(L660,Продукция!B:C,2,0))</f>
        <v>Сыворотка крови</v>
      </c>
      <c r="L660" s="151" t="s">
        <v>302</v>
      </c>
      <c r="M660">
        <f>IF(L660="","",VLOOKUP(L660,Продукция!B:L,11,0))</f>
        <v>0</v>
      </c>
      <c r="N660" s="11" t="s">
        <v>873</v>
      </c>
      <c r="P660" s="11" t="s">
        <v>340</v>
      </c>
      <c r="Q660" s="11" t="s">
        <v>854</v>
      </c>
      <c r="R660" s="153" t="s">
        <v>5038</v>
      </c>
      <c r="S660" s="11">
        <v>20</v>
      </c>
      <c r="T660" s="11" t="s">
        <v>5039</v>
      </c>
      <c r="V660" s="14">
        <v>45675</v>
      </c>
      <c r="Z660" s="11" t="s">
        <v>4823</v>
      </c>
      <c r="AA660" s="15">
        <v>0.50347222222222221</v>
      </c>
      <c r="AB660" t="str">
        <f>IF(L660="","",VLOOKUP(L660&amp;I660,Продукция!A:I,9,0))</f>
        <v>рекомендация производителя набора</v>
      </c>
      <c r="AC660" s="14">
        <v>45686</v>
      </c>
      <c r="AD660" s="11" t="s">
        <v>2673</v>
      </c>
      <c r="AE660" s="11" t="s">
        <v>4823</v>
      </c>
      <c r="AF660" t="str">
        <f>IF(AD660="","",VLOOKUP(AD660,'Сотрудники и ссылки'!A:B,2,0))</f>
        <v>Серолог</v>
      </c>
      <c r="AG660">
        <f>IF(AD660="","",VLOOKUP(AD660,'Сотрудники и ссылки'!A:C,3,0))</f>
        <v>20001771</v>
      </c>
      <c r="AH660" s="11" t="s">
        <v>2673</v>
      </c>
      <c r="AI660" t="str">
        <f>IF(AH660="","",VLOOKUP(AH660,'Сотрудники и ссылки'!A:B,2,0))</f>
        <v>Серолог</v>
      </c>
      <c r="AJ660">
        <f>IF(AH660="","",VLOOKUP(AH660,'Сотрудники и ссылки'!A:C,3,0))</f>
        <v>20001771</v>
      </c>
      <c r="AK660" s="14">
        <v>45686</v>
      </c>
      <c r="AL660" s="2">
        <f>IF(AK660="","",AK660+VLOOKUP(I660,'Вид исследования'!B:E,4,0))</f>
        <v>45687</v>
      </c>
      <c r="AM660" s="2">
        <f>IF(AK660="","",AK660+VLOOKUP(I660,'Вид исследования'!B:F,5,0))</f>
        <v>45687</v>
      </c>
      <c r="AN660" s="14">
        <v>45686</v>
      </c>
      <c r="AP660" s="11" t="s">
        <v>189</v>
      </c>
      <c r="AQ660" t="str">
        <f>IFERROR(IF(L660="","",VLOOKUP(L660&amp;I660,Продукция!A:K,11,0)),"обратитесь к админ справочника")</f>
        <v>согласно рекомендациям производителя теста</v>
      </c>
      <c r="AR660" s="11" t="s">
        <v>4823</v>
      </c>
      <c r="AS660" t="str">
        <f>IFERROR(IF(L660="","",VLOOKUP(L660&amp;I660,Продукция!A:J,10,0)),"обратитесь к админ справочника")</f>
        <v>инструкция по применению набора AI, Н5</v>
      </c>
      <c r="AT660" s="11" t="s">
        <v>4823</v>
      </c>
      <c r="AU660" s="11" t="s">
        <v>4823</v>
      </c>
      <c r="AV660" s="11" t="s">
        <v>2673</v>
      </c>
      <c r="AW660" s="11" t="s">
        <v>4824</v>
      </c>
      <c r="AX660" s="11" t="s">
        <v>941</v>
      </c>
      <c r="AY660" s="11" t="s">
        <v>2069</v>
      </c>
      <c r="AZ660" s="11">
        <v>153</v>
      </c>
      <c r="BA660" s="11">
        <v>40</v>
      </c>
      <c r="BC660" s="11" t="s">
        <v>4987</v>
      </c>
    </row>
    <row r="661" spans="1:55" x14ac:dyDescent="0.25">
      <c r="A661" t="str">
        <f t="shared" si="14"/>
        <v>С/138ART (BioChek) инфекционный альвеолярный ринотрахеит тип А и В уровень антител</v>
      </c>
      <c r="B661" t="str">
        <f>IF(E661="","",INDEX(Лаборатории!A:A,MATCH('Производственный контроль'!E661,Лаборатории!B:B,0)))</f>
        <v xml:space="preserve">КУРИНОЕ ЦАРСТВО АО </v>
      </c>
      <c r="C661" t="str">
        <f>IF(E661="","",VLOOKUP(E661,Лаборатории!B:D,3,0))</f>
        <v>U377_CHL</v>
      </c>
      <c r="D661" s="12">
        <v>45679</v>
      </c>
      <c r="E661" s="11" t="s">
        <v>793</v>
      </c>
      <c r="F661" s="11" t="s">
        <v>544</v>
      </c>
      <c r="G661" s="11" t="s">
        <v>603</v>
      </c>
      <c r="H661" s="11" t="s">
        <v>262</v>
      </c>
      <c r="I661" s="11" t="s">
        <v>3409</v>
      </c>
      <c r="J661" t="str">
        <f>IF(L661="","",VLOOKUP(L661,Продукция!B:D,3,0))</f>
        <v>Биологический_материал</v>
      </c>
      <c r="K661" t="str">
        <f>IF(L661="","",VLOOKUP(L661,Продукция!B:C,2,0))</f>
        <v>Сыворотка крови</v>
      </c>
      <c r="L661" s="151" t="s">
        <v>302</v>
      </c>
      <c r="M661">
        <f>IF(L661="","",VLOOKUP(L661,Продукция!B:L,11,0))</f>
        <v>0</v>
      </c>
      <c r="N661" s="11" t="s">
        <v>873</v>
      </c>
      <c r="P661" s="11" t="s">
        <v>340</v>
      </c>
      <c r="Q661" s="11" t="s">
        <v>854</v>
      </c>
      <c r="R661" s="153" t="s">
        <v>5034</v>
      </c>
      <c r="S661" s="11">
        <v>18</v>
      </c>
      <c r="T661" s="11" t="s">
        <v>5039</v>
      </c>
      <c r="V661" s="14">
        <v>45675</v>
      </c>
      <c r="Z661" s="11" t="s">
        <v>4823</v>
      </c>
      <c r="AA661" s="15">
        <v>0.50347222222222221</v>
      </c>
      <c r="AB661" t="str">
        <f>IF(L661="","",VLOOKUP(L661&amp;I661,Продукция!A:I,9,0))</f>
        <v>рекомендация производителя набора</v>
      </c>
      <c r="AC661" s="14">
        <v>45681</v>
      </c>
      <c r="AD661" s="11" t="s">
        <v>2673</v>
      </c>
      <c r="AE661" s="11" t="s">
        <v>4823</v>
      </c>
      <c r="AF661" t="str">
        <f>IF(AD661="","",VLOOKUP(AD661,'Сотрудники и ссылки'!A:B,2,0))</f>
        <v>Серолог</v>
      </c>
      <c r="AG661">
        <f>IF(AD661="","",VLOOKUP(AD661,'Сотрудники и ссылки'!A:C,3,0))</f>
        <v>20001771</v>
      </c>
      <c r="AH661" s="11" t="s">
        <v>2673</v>
      </c>
      <c r="AI661" t="str">
        <f>IF(AH661="","",VLOOKUP(AH661,'Сотрудники и ссылки'!A:B,2,0))</f>
        <v>Серолог</v>
      </c>
      <c r="AJ661">
        <f>IF(AH661="","",VLOOKUP(AH661,'Сотрудники и ссылки'!A:C,3,0))</f>
        <v>20001771</v>
      </c>
      <c r="AK661" s="14">
        <v>45681</v>
      </c>
      <c r="AL661" s="2">
        <f>IF(AK661="","",AK661+VLOOKUP(I661,'Вид исследования'!B:E,4,0))</f>
        <v>45682</v>
      </c>
      <c r="AM661" s="2">
        <f>IF(AK661="","",AK661+VLOOKUP(I661,'Вид исследования'!B:F,5,0))</f>
        <v>45682</v>
      </c>
      <c r="AN661" s="14">
        <v>45681</v>
      </c>
      <c r="AP661" s="11" t="s">
        <v>189</v>
      </c>
      <c r="AQ661" t="str">
        <f>IFERROR(IF(L661="","",VLOOKUP(L661&amp;I661,Продукция!A:K,11,0)),"обратитесь к админ справочника")</f>
        <v>согласно рекомендациям производителя теста</v>
      </c>
      <c r="AR661" s="11" t="s">
        <v>4823</v>
      </c>
      <c r="AS661" t="str">
        <f>IFERROR(IF(L661="","",VLOOKUP(L661&amp;I661,Продукция!A:J,10,0)),"обратитесь к админ справочника")</f>
        <v>инструкция тест- ситема Биочек СК-120</v>
      </c>
      <c r="AT661" s="11" t="s">
        <v>4823</v>
      </c>
      <c r="AU661" s="11" t="s">
        <v>4823</v>
      </c>
      <c r="AV661" s="11" t="s">
        <v>2673</v>
      </c>
      <c r="AW661" s="11" t="s">
        <v>4824</v>
      </c>
      <c r="AX661" s="11" t="s">
        <v>941</v>
      </c>
      <c r="AY661" s="11" t="s">
        <v>2076</v>
      </c>
      <c r="AZ661" s="11">
        <v>153</v>
      </c>
      <c r="BA661" s="11">
        <v>40</v>
      </c>
      <c r="BC661" s="11" t="s">
        <v>4987</v>
      </c>
    </row>
    <row r="662" spans="1:55" x14ac:dyDescent="0.25">
      <c r="A662" t="str">
        <f t="shared" si="14"/>
        <v>С/138ART (BioChek) инфекционный альвеолярный ринотрахеит тип А и В уровень антител</v>
      </c>
      <c r="B662" t="str">
        <f>IF(E662="","",INDEX(Лаборатории!A:A,MATCH('Производственный контроль'!E662,Лаборатории!B:B,0)))</f>
        <v xml:space="preserve">КУРИНОЕ ЦАРСТВО АО </v>
      </c>
      <c r="C662" t="str">
        <f>IF(E662="","",VLOOKUP(E662,Лаборатории!B:D,3,0))</f>
        <v>U377_CHL</v>
      </c>
      <c r="D662" s="12">
        <v>45679</v>
      </c>
      <c r="E662" s="11" t="s">
        <v>793</v>
      </c>
      <c r="F662" s="11" t="s">
        <v>544</v>
      </c>
      <c r="G662" s="11" t="s">
        <v>603</v>
      </c>
      <c r="H662" s="11" t="s">
        <v>262</v>
      </c>
      <c r="I662" s="11" t="s">
        <v>3409</v>
      </c>
      <c r="J662" t="str">
        <f>IF(L662="","",VLOOKUP(L662,Продукция!B:D,3,0))</f>
        <v>Биологический_материал</v>
      </c>
      <c r="K662" t="str">
        <f>IF(L662="","",VLOOKUP(L662,Продукция!B:C,2,0))</f>
        <v>Сыворотка крови</v>
      </c>
      <c r="L662" s="151" t="s">
        <v>302</v>
      </c>
      <c r="M662">
        <f>IF(L662="","",VLOOKUP(L662,Продукция!B:L,11,0))</f>
        <v>0</v>
      </c>
      <c r="N662" s="11" t="s">
        <v>873</v>
      </c>
      <c r="P662" s="11" t="s">
        <v>340</v>
      </c>
      <c r="Q662" s="11" t="s">
        <v>854</v>
      </c>
      <c r="R662" s="153" t="s">
        <v>5035</v>
      </c>
      <c r="S662" s="11">
        <v>18</v>
      </c>
      <c r="T662" s="11" t="s">
        <v>5039</v>
      </c>
      <c r="V662" s="14">
        <v>45675</v>
      </c>
      <c r="Z662" s="11" t="s">
        <v>4823</v>
      </c>
      <c r="AA662" s="15">
        <v>0.50347222222222221</v>
      </c>
      <c r="AB662" t="str">
        <f>IF(L662="","",VLOOKUP(L662&amp;I662,Продукция!A:I,9,0))</f>
        <v>рекомендация производителя набора</v>
      </c>
      <c r="AC662" s="14">
        <v>45681</v>
      </c>
      <c r="AD662" s="11" t="s">
        <v>2673</v>
      </c>
      <c r="AE662" s="11" t="s">
        <v>4823</v>
      </c>
      <c r="AF662" t="str">
        <f>IF(AD662="","",VLOOKUP(AD662,'Сотрудники и ссылки'!A:B,2,0))</f>
        <v>Серолог</v>
      </c>
      <c r="AG662">
        <f>IF(AD662="","",VLOOKUP(AD662,'Сотрудники и ссылки'!A:C,3,0))</f>
        <v>20001771</v>
      </c>
      <c r="AH662" s="11" t="s">
        <v>2673</v>
      </c>
      <c r="AI662" t="str">
        <f>IF(AH662="","",VLOOKUP(AH662,'Сотрудники и ссылки'!A:B,2,0))</f>
        <v>Серолог</v>
      </c>
      <c r="AJ662">
        <f>IF(AH662="","",VLOOKUP(AH662,'Сотрудники и ссылки'!A:C,3,0))</f>
        <v>20001771</v>
      </c>
      <c r="AK662" s="14">
        <v>45681</v>
      </c>
      <c r="AL662" s="2">
        <f>IF(AK662="","",AK662+VLOOKUP(I662,'Вид исследования'!B:E,4,0))</f>
        <v>45682</v>
      </c>
      <c r="AM662" s="2">
        <f>IF(AK662="","",AK662+VLOOKUP(I662,'Вид исследования'!B:F,5,0))</f>
        <v>45682</v>
      </c>
      <c r="AN662" s="14">
        <v>45681</v>
      </c>
      <c r="AP662" s="11" t="s">
        <v>189</v>
      </c>
      <c r="AQ662" t="str">
        <f>IFERROR(IF(L662="","",VLOOKUP(L662&amp;I662,Продукция!A:K,11,0)),"обратитесь к админ справочника")</f>
        <v>согласно рекомендациям производителя теста</v>
      </c>
      <c r="AR662" s="11" t="s">
        <v>4823</v>
      </c>
      <c r="AS662" t="str">
        <f>IFERROR(IF(L662="","",VLOOKUP(L662&amp;I662,Продукция!A:J,10,0)),"обратитесь к админ справочника")</f>
        <v>инструкция тест- ситема Биочек СК-120</v>
      </c>
      <c r="AT662" s="11" t="s">
        <v>4823</v>
      </c>
      <c r="AU662" s="11" t="s">
        <v>4823</v>
      </c>
      <c r="AV662" s="11" t="s">
        <v>2673</v>
      </c>
      <c r="AW662" s="11" t="s">
        <v>4824</v>
      </c>
      <c r="AX662" s="11" t="s">
        <v>941</v>
      </c>
      <c r="AY662" s="11" t="s">
        <v>2077</v>
      </c>
      <c r="AZ662" s="11">
        <v>153</v>
      </c>
      <c r="BA662" s="11">
        <v>40</v>
      </c>
      <c r="BC662" s="11" t="s">
        <v>4987</v>
      </c>
    </row>
    <row r="663" spans="1:55" x14ac:dyDescent="0.25">
      <c r="A663" t="str">
        <f t="shared" si="14"/>
        <v>С/138IBD (BioChek) болезнь Гамборо уровень антител</v>
      </c>
      <c r="B663" t="str">
        <f>IF(E663="","",INDEX(Лаборатории!A:A,MATCH('Производственный контроль'!E663,Лаборатории!B:B,0)))</f>
        <v xml:space="preserve">КУРИНОЕ ЦАРСТВО АО </v>
      </c>
      <c r="C663" t="str">
        <f>IF(E663="","",VLOOKUP(E663,Лаборатории!B:D,3,0))</f>
        <v>U377_CHL</v>
      </c>
      <c r="D663" s="12">
        <v>45679</v>
      </c>
      <c r="E663" s="11" t="s">
        <v>793</v>
      </c>
      <c r="F663" s="11" t="s">
        <v>544</v>
      </c>
      <c r="G663" s="11" t="s">
        <v>603</v>
      </c>
      <c r="H663" s="11" t="s">
        <v>262</v>
      </c>
      <c r="I663" s="11" t="s">
        <v>3415</v>
      </c>
      <c r="J663" t="str">
        <f>IF(L663="","",VLOOKUP(L663,Продукция!B:D,3,0))</f>
        <v>Биологический_материал</v>
      </c>
      <c r="K663" t="str">
        <f>IF(L663="","",VLOOKUP(L663,Продукция!B:C,2,0))</f>
        <v>Сыворотка крови</v>
      </c>
      <c r="L663" s="151" t="s">
        <v>302</v>
      </c>
      <c r="M663">
        <f>IF(L663="","",VLOOKUP(L663,Продукция!B:L,11,0))</f>
        <v>0</v>
      </c>
      <c r="N663" s="11" t="s">
        <v>873</v>
      </c>
      <c r="P663" s="11" t="s">
        <v>340</v>
      </c>
      <c r="Q663" s="11" t="s">
        <v>854</v>
      </c>
      <c r="R663" s="153" t="s">
        <v>5034</v>
      </c>
      <c r="S663" s="11">
        <v>18</v>
      </c>
      <c r="T663" s="11" t="s">
        <v>5039</v>
      </c>
      <c r="V663" s="14">
        <v>45675</v>
      </c>
      <c r="Z663" s="11" t="s">
        <v>4823</v>
      </c>
      <c r="AA663" s="15">
        <v>0.50347222222222221</v>
      </c>
      <c r="AB663" t="str">
        <f>IF(L663="","",VLOOKUP(L663&amp;I663,Продукция!A:I,9,0))</f>
        <v>рекомендация производителя набора</v>
      </c>
      <c r="AC663" s="14">
        <v>45681</v>
      </c>
      <c r="AD663" s="11" t="s">
        <v>2673</v>
      </c>
      <c r="AE663" s="11" t="s">
        <v>4823</v>
      </c>
      <c r="AF663" t="str">
        <f>IF(AD663="","",VLOOKUP(AD663,'Сотрудники и ссылки'!A:B,2,0))</f>
        <v>Серолог</v>
      </c>
      <c r="AG663">
        <f>IF(AD663="","",VLOOKUP(AD663,'Сотрудники и ссылки'!A:C,3,0))</f>
        <v>20001771</v>
      </c>
      <c r="AH663" s="11" t="s">
        <v>2673</v>
      </c>
      <c r="AI663" t="str">
        <f>IF(AH663="","",VLOOKUP(AH663,'Сотрудники и ссылки'!A:B,2,0))</f>
        <v>Серолог</v>
      </c>
      <c r="AJ663">
        <f>IF(AH663="","",VLOOKUP(AH663,'Сотрудники и ссылки'!A:C,3,0))</f>
        <v>20001771</v>
      </c>
      <c r="AK663" s="14">
        <v>45681</v>
      </c>
      <c r="AL663" s="2">
        <f>IF(AK663="","",AK663+VLOOKUP(I663,'Вид исследования'!B:E,4,0))</f>
        <v>45682</v>
      </c>
      <c r="AM663" s="2">
        <f>IF(AK663="","",AK663+VLOOKUP(I663,'Вид исследования'!B:F,5,0))</f>
        <v>45682</v>
      </c>
      <c r="AN663" s="14">
        <v>45681</v>
      </c>
      <c r="AP663" s="11" t="s">
        <v>189</v>
      </c>
      <c r="AQ663" t="str">
        <f>IFERROR(IF(L663="","",VLOOKUP(L663&amp;I663,Продукция!A:K,11,0)),"обратитесь к админ справочника")</f>
        <v>согласно рекомендациям производителя теста</v>
      </c>
      <c r="AR663" s="11" t="s">
        <v>4823</v>
      </c>
      <c r="AS663" t="str">
        <f>IFERROR(IF(L663="","",VLOOKUP(L663&amp;I663,Продукция!A:J,10,0)),"обратитесь к админ справочника")</f>
        <v>инструкция тест- ситема Биочек СК-113</v>
      </c>
      <c r="AT663" s="11" t="s">
        <v>4823</v>
      </c>
      <c r="AU663" s="11" t="s">
        <v>4823</v>
      </c>
      <c r="AV663" s="11" t="s">
        <v>2673</v>
      </c>
      <c r="AW663" s="11" t="s">
        <v>4824</v>
      </c>
      <c r="AX663" s="11" t="s">
        <v>941</v>
      </c>
      <c r="AY663" s="11" t="s">
        <v>2076</v>
      </c>
      <c r="AZ663" s="11">
        <v>153</v>
      </c>
      <c r="BA663" s="11">
        <v>40</v>
      </c>
      <c r="BC663" s="11" t="s">
        <v>4987</v>
      </c>
    </row>
    <row r="664" spans="1:55" x14ac:dyDescent="0.25">
      <c r="A664" t="str">
        <f t="shared" si="14"/>
        <v>С/138IBD (BioChek) болезнь Гамборо уровень антител</v>
      </c>
      <c r="B664" t="str">
        <f>IF(E664="","",INDEX(Лаборатории!A:A,MATCH('Производственный контроль'!E664,Лаборатории!B:B,0)))</f>
        <v xml:space="preserve">КУРИНОЕ ЦАРСТВО АО </v>
      </c>
      <c r="C664" t="str">
        <f>IF(E664="","",VLOOKUP(E664,Лаборатории!B:D,3,0))</f>
        <v>U377_CHL</v>
      </c>
      <c r="D664" s="12">
        <v>45679</v>
      </c>
      <c r="E664" s="11" t="s">
        <v>793</v>
      </c>
      <c r="F664" s="11" t="s">
        <v>544</v>
      </c>
      <c r="G664" s="11" t="s">
        <v>603</v>
      </c>
      <c r="H664" s="11" t="s">
        <v>262</v>
      </c>
      <c r="I664" s="11" t="s">
        <v>3415</v>
      </c>
      <c r="J664" t="str">
        <f>IF(L664="","",VLOOKUP(L664,Продукция!B:D,3,0))</f>
        <v>Биологический_материал</v>
      </c>
      <c r="K664" t="str">
        <f>IF(L664="","",VLOOKUP(L664,Продукция!B:C,2,0))</f>
        <v>Сыворотка крови</v>
      </c>
      <c r="L664" s="151" t="s">
        <v>302</v>
      </c>
      <c r="M664">
        <f>IF(L664="","",VLOOKUP(L664,Продукция!B:L,11,0))</f>
        <v>0</v>
      </c>
      <c r="N664" s="11" t="s">
        <v>873</v>
      </c>
      <c r="P664" s="11" t="s">
        <v>340</v>
      </c>
      <c r="Q664" s="11" t="s">
        <v>854</v>
      </c>
      <c r="R664" s="153" t="s">
        <v>5035</v>
      </c>
      <c r="S664" s="11">
        <v>18</v>
      </c>
      <c r="T664" s="11" t="s">
        <v>5039</v>
      </c>
      <c r="V664" s="14">
        <v>45675</v>
      </c>
      <c r="Z664" s="11" t="s">
        <v>4823</v>
      </c>
      <c r="AA664" s="15">
        <v>0.50347222222222221</v>
      </c>
      <c r="AB664" t="str">
        <f>IF(L664="","",VLOOKUP(L664&amp;I664,Продукция!A:I,9,0))</f>
        <v>рекомендация производителя набора</v>
      </c>
      <c r="AC664" s="14">
        <v>45681</v>
      </c>
      <c r="AD664" s="11" t="s">
        <v>2673</v>
      </c>
      <c r="AE664" s="11" t="s">
        <v>4823</v>
      </c>
      <c r="AF664" t="str">
        <f>IF(AD664="","",VLOOKUP(AD664,'Сотрудники и ссылки'!A:B,2,0))</f>
        <v>Серолог</v>
      </c>
      <c r="AG664">
        <f>IF(AD664="","",VLOOKUP(AD664,'Сотрудники и ссылки'!A:C,3,0))</f>
        <v>20001771</v>
      </c>
      <c r="AH664" s="11" t="s">
        <v>2673</v>
      </c>
      <c r="AI664" t="str">
        <f>IF(AH664="","",VLOOKUP(AH664,'Сотрудники и ссылки'!A:B,2,0))</f>
        <v>Серолог</v>
      </c>
      <c r="AJ664">
        <f>IF(AH664="","",VLOOKUP(AH664,'Сотрудники и ссылки'!A:C,3,0))</f>
        <v>20001771</v>
      </c>
      <c r="AK664" s="14">
        <v>45681</v>
      </c>
      <c r="AL664" s="2">
        <f>IF(AK664="","",AK664+VLOOKUP(I664,'Вид исследования'!B:E,4,0))</f>
        <v>45682</v>
      </c>
      <c r="AM664" s="2">
        <f>IF(AK664="","",AK664+VLOOKUP(I664,'Вид исследования'!B:F,5,0))</f>
        <v>45682</v>
      </c>
      <c r="AN664" s="14">
        <v>45681</v>
      </c>
      <c r="AP664" s="11" t="s">
        <v>189</v>
      </c>
      <c r="AQ664" t="str">
        <f>IFERROR(IF(L664="","",VLOOKUP(L664&amp;I664,Продукция!A:K,11,0)),"обратитесь к админ справочника")</f>
        <v>согласно рекомендациям производителя теста</v>
      </c>
      <c r="AR664" s="11" t="s">
        <v>4823</v>
      </c>
      <c r="AS664" t="str">
        <f>IFERROR(IF(L664="","",VLOOKUP(L664&amp;I664,Продукция!A:J,10,0)),"обратитесь к админ справочника")</f>
        <v>инструкция тест- ситема Биочек СК-113</v>
      </c>
      <c r="AT664" s="11" t="s">
        <v>4823</v>
      </c>
      <c r="AU664" s="11" t="s">
        <v>4823</v>
      </c>
      <c r="AV664" s="11" t="s">
        <v>2673</v>
      </c>
      <c r="AW664" s="11" t="s">
        <v>4824</v>
      </c>
      <c r="AX664" s="11" t="s">
        <v>941</v>
      </c>
      <c r="AY664" s="11" t="s">
        <v>2077</v>
      </c>
      <c r="AZ664" s="11">
        <v>153</v>
      </c>
      <c r="BA664" s="11">
        <v>40</v>
      </c>
      <c r="BC664" s="11" t="s">
        <v>4987</v>
      </c>
    </row>
    <row r="665" spans="1:55" x14ac:dyDescent="0.25">
      <c r="A665" t="str">
        <f t="shared" si="14"/>
        <v>С/138IBV (BioChek) инфекционный бронхит уровень антител</v>
      </c>
      <c r="B665" t="str">
        <f>IF(E665="","",INDEX(Лаборатории!A:A,MATCH('Производственный контроль'!E665,Лаборатории!B:B,0)))</f>
        <v xml:space="preserve">КУРИНОЕ ЦАРСТВО АО </v>
      </c>
      <c r="C665" t="str">
        <f>IF(E665="","",VLOOKUP(E665,Лаборатории!B:D,3,0))</f>
        <v>U377_CHL</v>
      </c>
      <c r="D665" s="12">
        <v>45679</v>
      </c>
      <c r="E665" s="11" t="s">
        <v>793</v>
      </c>
      <c r="F665" s="11" t="s">
        <v>544</v>
      </c>
      <c r="G665" s="11" t="s">
        <v>603</v>
      </c>
      <c r="H665" s="11" t="s">
        <v>262</v>
      </c>
      <c r="I665" s="11" t="s">
        <v>3416</v>
      </c>
      <c r="J665" t="str">
        <f>IF(L665="","",VLOOKUP(L665,Продукция!B:D,3,0))</f>
        <v>Биологический_материал</v>
      </c>
      <c r="K665" t="str">
        <f>IF(L665="","",VLOOKUP(L665,Продукция!B:C,2,0))</f>
        <v>Сыворотка крови</v>
      </c>
      <c r="L665" s="151" t="s">
        <v>302</v>
      </c>
      <c r="M665">
        <f>IF(L665="","",VLOOKUP(L665,Продукция!B:L,11,0))</f>
        <v>0</v>
      </c>
      <c r="N665" s="11" t="s">
        <v>873</v>
      </c>
      <c r="P665" s="11" t="s">
        <v>340</v>
      </c>
      <c r="Q665" s="11" t="s">
        <v>854</v>
      </c>
      <c r="R665" s="153" t="s">
        <v>5034</v>
      </c>
      <c r="S665" s="11">
        <v>18</v>
      </c>
      <c r="T665" s="11" t="s">
        <v>5039</v>
      </c>
      <c r="V665" s="14">
        <v>45675</v>
      </c>
      <c r="Z665" s="11" t="s">
        <v>4823</v>
      </c>
      <c r="AA665" s="15">
        <v>0.50347222222222221</v>
      </c>
      <c r="AB665" t="str">
        <f>IF(L665="","",VLOOKUP(L665&amp;I665,Продукция!A:I,9,0))</f>
        <v>рекомендация производителя набора</v>
      </c>
      <c r="AC665" s="14">
        <v>45681</v>
      </c>
      <c r="AD665" s="11" t="s">
        <v>2673</v>
      </c>
      <c r="AE665" s="11" t="s">
        <v>4823</v>
      </c>
      <c r="AF665" t="str">
        <f>IF(AD665="","",VLOOKUP(AD665,'Сотрудники и ссылки'!A:B,2,0))</f>
        <v>Серолог</v>
      </c>
      <c r="AG665">
        <f>IF(AD665="","",VLOOKUP(AD665,'Сотрудники и ссылки'!A:C,3,0))</f>
        <v>20001771</v>
      </c>
      <c r="AH665" s="11" t="s">
        <v>2673</v>
      </c>
      <c r="AI665" t="str">
        <f>IF(AH665="","",VLOOKUP(AH665,'Сотрудники и ссылки'!A:B,2,0))</f>
        <v>Серолог</v>
      </c>
      <c r="AJ665">
        <f>IF(AH665="","",VLOOKUP(AH665,'Сотрудники и ссылки'!A:C,3,0))</f>
        <v>20001771</v>
      </c>
      <c r="AK665" s="14">
        <v>45681</v>
      </c>
      <c r="AL665" s="2">
        <f>IF(AK665="","",AK665+VLOOKUP(I665,'Вид исследования'!B:E,4,0))</f>
        <v>45682</v>
      </c>
      <c r="AM665" s="2">
        <f>IF(AK665="","",AK665+VLOOKUP(I665,'Вид исследования'!B:F,5,0))</f>
        <v>45682</v>
      </c>
      <c r="AN665" s="14">
        <v>45681</v>
      </c>
      <c r="AP665" s="11" t="s">
        <v>189</v>
      </c>
      <c r="AQ665" t="str">
        <f>IFERROR(IF(L665="","",VLOOKUP(L665&amp;I665,Продукция!A:K,11,0)),"обратитесь к админ справочника")</f>
        <v>согласно рекомендациям производителя теста</v>
      </c>
      <c r="AR665" s="11" t="s">
        <v>4823</v>
      </c>
      <c r="AS665" t="str">
        <f>IFERROR(IF(L665="","",VLOOKUP(L665&amp;I665,Продукция!A:J,10,0)),"обратитесь к админ справочника")</f>
        <v>инструкция тест- ситема Биочек СК-119</v>
      </c>
      <c r="AT665" s="11" t="s">
        <v>4823</v>
      </c>
      <c r="AU665" s="11" t="s">
        <v>4823</v>
      </c>
      <c r="AV665" s="11" t="s">
        <v>2673</v>
      </c>
      <c r="AW665" s="11" t="s">
        <v>4824</v>
      </c>
      <c r="AX665" s="11" t="s">
        <v>941</v>
      </c>
      <c r="AY665" s="11" t="s">
        <v>2076</v>
      </c>
      <c r="AZ665" s="11">
        <v>153</v>
      </c>
      <c r="BA665" s="11">
        <v>40</v>
      </c>
      <c r="BC665" s="11" t="s">
        <v>4987</v>
      </c>
    </row>
    <row r="666" spans="1:55" x14ac:dyDescent="0.25">
      <c r="A666" t="str">
        <f t="shared" si="14"/>
        <v>С/138IBV (BioChek) инфекционный бронхит уровень антител</v>
      </c>
      <c r="B666" t="str">
        <f>IF(E666="","",INDEX(Лаборатории!A:A,MATCH('Производственный контроль'!E666,Лаборатории!B:B,0)))</f>
        <v xml:space="preserve">КУРИНОЕ ЦАРСТВО АО </v>
      </c>
      <c r="C666" t="str">
        <f>IF(E666="","",VLOOKUP(E666,Лаборатории!B:D,3,0))</f>
        <v>U377_CHL</v>
      </c>
      <c r="D666" s="12">
        <v>45679</v>
      </c>
      <c r="E666" s="11" t="s">
        <v>793</v>
      </c>
      <c r="F666" s="11" t="s">
        <v>544</v>
      </c>
      <c r="G666" s="11" t="s">
        <v>603</v>
      </c>
      <c r="H666" s="11" t="s">
        <v>262</v>
      </c>
      <c r="I666" s="11" t="s">
        <v>3416</v>
      </c>
      <c r="J666" t="str">
        <f>IF(L666="","",VLOOKUP(L666,Продукция!B:D,3,0))</f>
        <v>Биологический_материал</v>
      </c>
      <c r="K666" t="str">
        <f>IF(L666="","",VLOOKUP(L666,Продукция!B:C,2,0))</f>
        <v>Сыворотка крови</v>
      </c>
      <c r="L666" s="151" t="s">
        <v>302</v>
      </c>
      <c r="M666">
        <f>IF(L666="","",VLOOKUP(L666,Продукция!B:L,11,0))</f>
        <v>0</v>
      </c>
      <c r="N666" s="11" t="s">
        <v>873</v>
      </c>
      <c r="P666" s="11" t="s">
        <v>340</v>
      </c>
      <c r="Q666" s="11" t="s">
        <v>854</v>
      </c>
      <c r="R666" s="153" t="s">
        <v>5035</v>
      </c>
      <c r="S666" s="11">
        <v>18</v>
      </c>
      <c r="T666" s="11" t="s">
        <v>5039</v>
      </c>
      <c r="V666" s="14">
        <v>45675</v>
      </c>
      <c r="Z666" s="11" t="s">
        <v>4823</v>
      </c>
      <c r="AA666" s="15">
        <v>0.50347222222222221</v>
      </c>
      <c r="AB666" t="str">
        <f>IF(L666="","",VLOOKUP(L666&amp;I666,Продукция!A:I,9,0))</f>
        <v>рекомендация производителя набора</v>
      </c>
      <c r="AC666" s="14">
        <v>45681</v>
      </c>
      <c r="AD666" s="11" t="s">
        <v>2673</v>
      </c>
      <c r="AE666" s="11" t="s">
        <v>4823</v>
      </c>
      <c r="AF666" t="str">
        <f>IF(AD666="","",VLOOKUP(AD666,'Сотрудники и ссылки'!A:B,2,0))</f>
        <v>Серолог</v>
      </c>
      <c r="AG666">
        <f>IF(AD666="","",VLOOKUP(AD666,'Сотрудники и ссылки'!A:C,3,0))</f>
        <v>20001771</v>
      </c>
      <c r="AH666" s="11" t="s">
        <v>2673</v>
      </c>
      <c r="AI666" t="str">
        <f>IF(AH666="","",VLOOKUP(AH666,'Сотрудники и ссылки'!A:B,2,0))</f>
        <v>Серолог</v>
      </c>
      <c r="AJ666">
        <f>IF(AH666="","",VLOOKUP(AH666,'Сотрудники и ссылки'!A:C,3,0))</f>
        <v>20001771</v>
      </c>
      <c r="AK666" s="14">
        <v>45681</v>
      </c>
      <c r="AL666" s="2">
        <f>IF(AK666="","",AK666+VLOOKUP(I666,'Вид исследования'!B:E,4,0))</f>
        <v>45682</v>
      </c>
      <c r="AM666" s="2">
        <f>IF(AK666="","",AK666+VLOOKUP(I666,'Вид исследования'!B:F,5,0))</f>
        <v>45682</v>
      </c>
      <c r="AN666" s="14">
        <v>45681</v>
      </c>
      <c r="AP666" s="11" t="s">
        <v>189</v>
      </c>
      <c r="AQ666" t="str">
        <f>IFERROR(IF(L666="","",VLOOKUP(L666&amp;I666,Продукция!A:K,11,0)),"обратитесь к админ справочника")</f>
        <v>согласно рекомендациям производителя теста</v>
      </c>
      <c r="AR666" s="11" t="s">
        <v>4823</v>
      </c>
      <c r="AS666" t="str">
        <f>IFERROR(IF(L666="","",VLOOKUP(L666&amp;I666,Продукция!A:J,10,0)),"обратитесь к админ справочника")</f>
        <v>инструкция тест- ситема Биочек СК-119</v>
      </c>
      <c r="AT666" s="11" t="s">
        <v>4823</v>
      </c>
      <c r="AU666" s="11" t="s">
        <v>4823</v>
      </c>
      <c r="AV666" s="11" t="s">
        <v>2673</v>
      </c>
      <c r="AW666" s="11" t="s">
        <v>4824</v>
      </c>
      <c r="AX666" s="11" t="s">
        <v>941</v>
      </c>
      <c r="AY666" s="11" t="s">
        <v>2077</v>
      </c>
      <c r="AZ666" s="11">
        <v>153</v>
      </c>
      <c r="BA666" s="11">
        <v>40</v>
      </c>
      <c r="BC666" s="11" t="s">
        <v>4987</v>
      </c>
    </row>
    <row r="667" spans="1:55" x14ac:dyDescent="0.25">
      <c r="A667" t="str">
        <f t="shared" si="14"/>
        <v>С/138NDV (BioChek) болезнь Ньюкасла уровень антител</v>
      </c>
      <c r="B667" t="str">
        <f>IF(E667="","",INDEX(Лаборатории!A:A,MATCH('Производственный контроль'!E667,Лаборатории!B:B,0)))</f>
        <v xml:space="preserve">КУРИНОЕ ЦАРСТВО АО </v>
      </c>
      <c r="C667" t="str">
        <f>IF(E667="","",VLOOKUP(E667,Лаборатории!B:D,3,0))</f>
        <v>U377_CHL</v>
      </c>
      <c r="D667" s="12">
        <v>45679</v>
      </c>
      <c r="E667" s="11" t="s">
        <v>793</v>
      </c>
      <c r="F667" s="11" t="s">
        <v>544</v>
      </c>
      <c r="G667" s="11" t="s">
        <v>603</v>
      </c>
      <c r="H667" s="11" t="s">
        <v>262</v>
      </c>
      <c r="I667" s="11" t="s">
        <v>3424</v>
      </c>
      <c r="J667" t="str">
        <f>IF(L667="","",VLOOKUP(L667,Продукция!B:D,3,0))</f>
        <v>Биологический_материал</v>
      </c>
      <c r="K667" t="str">
        <f>IF(L667="","",VLOOKUP(L667,Продукция!B:C,2,0))</f>
        <v>Сыворотка крови</v>
      </c>
      <c r="L667" s="151" t="s">
        <v>302</v>
      </c>
      <c r="M667">
        <f>IF(L667="","",VLOOKUP(L667,Продукция!B:L,11,0))</f>
        <v>0</v>
      </c>
      <c r="N667" s="11" t="s">
        <v>873</v>
      </c>
      <c r="P667" s="11" t="s">
        <v>340</v>
      </c>
      <c r="Q667" s="11" t="s">
        <v>854</v>
      </c>
      <c r="R667" s="153" t="s">
        <v>5034</v>
      </c>
      <c r="S667" s="11">
        <v>18</v>
      </c>
      <c r="T667" s="11" t="s">
        <v>5039</v>
      </c>
      <c r="V667" s="14">
        <v>45675</v>
      </c>
      <c r="Z667" s="11" t="s">
        <v>4823</v>
      </c>
      <c r="AA667" s="15">
        <v>0.50347222222222221</v>
      </c>
      <c r="AB667" t="str">
        <f>IF(L667="","",VLOOKUP(L667&amp;I667,Продукция!A:I,9,0))</f>
        <v>рекомендация производителя набора</v>
      </c>
      <c r="AC667" s="14">
        <v>45681</v>
      </c>
      <c r="AD667" s="11" t="s">
        <v>2673</v>
      </c>
      <c r="AE667" s="11" t="s">
        <v>4823</v>
      </c>
      <c r="AF667" t="str">
        <f>IF(AD667="","",VLOOKUP(AD667,'Сотрудники и ссылки'!A:B,2,0))</f>
        <v>Серолог</v>
      </c>
      <c r="AG667">
        <f>IF(AD667="","",VLOOKUP(AD667,'Сотрудники и ссылки'!A:C,3,0))</f>
        <v>20001771</v>
      </c>
      <c r="AH667" s="11" t="s">
        <v>2673</v>
      </c>
      <c r="AI667" t="str">
        <f>IF(AH667="","",VLOOKUP(AH667,'Сотрудники и ссылки'!A:B,2,0))</f>
        <v>Серолог</v>
      </c>
      <c r="AJ667">
        <f>IF(AH667="","",VLOOKUP(AH667,'Сотрудники и ссылки'!A:C,3,0))</f>
        <v>20001771</v>
      </c>
      <c r="AK667" s="14">
        <v>45681</v>
      </c>
      <c r="AL667" s="2">
        <f>IF(AK667="","",AK667+VLOOKUP(I667,'Вид исследования'!B:E,4,0))</f>
        <v>45682</v>
      </c>
      <c r="AM667" s="2">
        <f>IF(AK667="","",AK667+VLOOKUP(I667,'Вид исследования'!B:F,5,0))</f>
        <v>45682</v>
      </c>
      <c r="AN667" s="14">
        <v>45681</v>
      </c>
      <c r="AP667" s="11" t="s">
        <v>189</v>
      </c>
      <c r="AQ667" t="str">
        <f>IFERROR(IF(L667="","",VLOOKUP(L667&amp;I667,Продукция!A:K,11,0)),"обратитесь к админ справочника")</f>
        <v>согласно рекомендациям производителя теста</v>
      </c>
      <c r="AR667" s="11" t="s">
        <v>4823</v>
      </c>
      <c r="AS667" t="str">
        <f>IFERROR(IF(L667="","",VLOOKUP(L667&amp;I667,Продукция!A:J,10,0)),"обратитесь к админ справочника")</f>
        <v>инструкция тест- ситема Биочек СК -116</v>
      </c>
      <c r="AT667" s="11" t="s">
        <v>4823</v>
      </c>
      <c r="AU667" s="11" t="s">
        <v>4823</v>
      </c>
      <c r="AV667" s="11" t="s">
        <v>2673</v>
      </c>
      <c r="AW667" s="11" t="s">
        <v>4824</v>
      </c>
      <c r="AX667" s="11" t="s">
        <v>941</v>
      </c>
      <c r="AY667" s="11" t="s">
        <v>2076</v>
      </c>
      <c r="AZ667" s="11">
        <v>153</v>
      </c>
      <c r="BA667" s="11">
        <v>40</v>
      </c>
      <c r="BC667" s="11" t="s">
        <v>4987</v>
      </c>
    </row>
    <row r="668" spans="1:55" x14ac:dyDescent="0.25">
      <c r="A668" t="str">
        <f t="shared" si="14"/>
        <v>С/138NDV (BioChek) болезнь Ньюкасла уровень антител</v>
      </c>
      <c r="B668" t="str">
        <f>IF(E668="","",INDEX(Лаборатории!A:A,MATCH('Производственный контроль'!E668,Лаборатории!B:B,0)))</f>
        <v xml:space="preserve">КУРИНОЕ ЦАРСТВО АО </v>
      </c>
      <c r="C668" t="str">
        <f>IF(E668="","",VLOOKUP(E668,Лаборатории!B:D,3,0))</f>
        <v>U377_CHL</v>
      </c>
      <c r="D668" s="12">
        <v>45679</v>
      </c>
      <c r="E668" s="11" t="s">
        <v>793</v>
      </c>
      <c r="F668" s="11" t="s">
        <v>544</v>
      </c>
      <c r="G668" s="11" t="s">
        <v>603</v>
      </c>
      <c r="H668" s="11" t="s">
        <v>262</v>
      </c>
      <c r="I668" s="11" t="s">
        <v>3424</v>
      </c>
      <c r="J668" t="str">
        <f>IF(L668="","",VLOOKUP(L668,Продукция!B:D,3,0))</f>
        <v>Биологический_материал</v>
      </c>
      <c r="K668" t="str">
        <f>IF(L668="","",VLOOKUP(L668,Продукция!B:C,2,0))</f>
        <v>Сыворотка крови</v>
      </c>
      <c r="L668" s="151" t="s">
        <v>302</v>
      </c>
      <c r="M668">
        <f>IF(L668="","",VLOOKUP(L668,Продукция!B:L,11,0))</f>
        <v>0</v>
      </c>
      <c r="N668" s="11" t="s">
        <v>873</v>
      </c>
      <c r="P668" s="11" t="s">
        <v>340</v>
      </c>
      <c r="Q668" s="11" t="s">
        <v>854</v>
      </c>
      <c r="R668" s="153" t="s">
        <v>5035</v>
      </c>
      <c r="S668" s="11">
        <v>18</v>
      </c>
      <c r="T668" s="11" t="s">
        <v>5039</v>
      </c>
      <c r="V668" s="14">
        <v>45675</v>
      </c>
      <c r="Z668" s="11" t="s">
        <v>4823</v>
      </c>
      <c r="AA668" s="15">
        <v>0.50347222222222221</v>
      </c>
      <c r="AB668" t="str">
        <f>IF(L668="","",VLOOKUP(L668&amp;I668,Продукция!A:I,9,0))</f>
        <v>рекомендация производителя набора</v>
      </c>
      <c r="AC668" s="14">
        <v>45681</v>
      </c>
      <c r="AD668" s="11" t="s">
        <v>2673</v>
      </c>
      <c r="AE668" s="11" t="s">
        <v>4823</v>
      </c>
      <c r="AF668" t="str">
        <f>IF(AD668="","",VLOOKUP(AD668,'Сотрудники и ссылки'!A:B,2,0))</f>
        <v>Серолог</v>
      </c>
      <c r="AG668">
        <f>IF(AD668="","",VLOOKUP(AD668,'Сотрудники и ссылки'!A:C,3,0))</f>
        <v>20001771</v>
      </c>
      <c r="AH668" s="11" t="s">
        <v>2673</v>
      </c>
      <c r="AI668" t="str">
        <f>IF(AH668="","",VLOOKUP(AH668,'Сотрудники и ссылки'!A:B,2,0))</f>
        <v>Серолог</v>
      </c>
      <c r="AJ668">
        <f>IF(AH668="","",VLOOKUP(AH668,'Сотрудники и ссылки'!A:C,3,0))</f>
        <v>20001771</v>
      </c>
      <c r="AK668" s="14">
        <v>45681</v>
      </c>
      <c r="AL668" s="2">
        <f>IF(AK668="","",AK668+VLOOKUP(I668,'Вид исследования'!B:E,4,0))</f>
        <v>45682</v>
      </c>
      <c r="AM668" s="2">
        <f>IF(AK668="","",AK668+VLOOKUP(I668,'Вид исследования'!B:F,5,0))</f>
        <v>45682</v>
      </c>
      <c r="AN668" s="14">
        <v>45681</v>
      </c>
      <c r="AP668" s="11" t="s">
        <v>189</v>
      </c>
      <c r="AQ668" t="str">
        <f>IFERROR(IF(L668="","",VLOOKUP(L668&amp;I668,Продукция!A:K,11,0)),"обратитесь к админ справочника")</f>
        <v>согласно рекомендациям производителя теста</v>
      </c>
      <c r="AR668" s="11" t="s">
        <v>4823</v>
      </c>
      <c r="AS668" t="str">
        <f>IFERROR(IF(L668="","",VLOOKUP(L668&amp;I668,Продукция!A:J,10,0)),"обратитесь к админ справочника")</f>
        <v>инструкция тест- ситема Биочек СК -116</v>
      </c>
      <c r="AT668" s="11" t="s">
        <v>4823</v>
      </c>
      <c r="AU668" s="11" t="s">
        <v>4823</v>
      </c>
      <c r="AV668" s="11" t="s">
        <v>2673</v>
      </c>
      <c r="AW668" s="11" t="s">
        <v>4824</v>
      </c>
      <c r="AX668" s="11" t="s">
        <v>941</v>
      </c>
      <c r="AY668" s="11" t="s">
        <v>2077</v>
      </c>
      <c r="AZ668" s="11">
        <v>153</v>
      </c>
      <c r="BA668" s="11">
        <v>40</v>
      </c>
      <c r="BC668" s="11" t="s">
        <v>4987</v>
      </c>
    </row>
    <row r="669" spans="1:55" x14ac:dyDescent="0.25">
      <c r="A669" t="str">
        <f t="shared" si="14"/>
        <v>С/138REO (BioChek) реовирус уровень антител</v>
      </c>
      <c r="B669" t="str">
        <f>IF(E669="","",INDEX(Лаборатории!A:A,MATCH('Производственный контроль'!E669,Лаборатории!B:B,0)))</f>
        <v xml:space="preserve">КУРИНОЕ ЦАРСТВО АО </v>
      </c>
      <c r="C669" t="str">
        <f>IF(E669="","",VLOOKUP(E669,Лаборатории!B:D,3,0))</f>
        <v>U377_CHL</v>
      </c>
      <c r="D669" s="12">
        <v>45679</v>
      </c>
      <c r="E669" s="11" t="s">
        <v>793</v>
      </c>
      <c r="F669" s="11" t="s">
        <v>544</v>
      </c>
      <c r="G669" s="11" t="s">
        <v>603</v>
      </c>
      <c r="H669" s="11" t="s">
        <v>262</v>
      </c>
      <c r="I669" s="11" t="s">
        <v>3426</v>
      </c>
      <c r="J669" t="str">
        <f>IF(L669="","",VLOOKUP(L669,Продукция!B:D,3,0))</f>
        <v>Биологический_материал</v>
      </c>
      <c r="K669" t="str">
        <f>IF(L669="","",VLOOKUP(L669,Продукция!B:C,2,0))</f>
        <v>Сыворотка крови</v>
      </c>
      <c r="L669" s="151" t="s">
        <v>302</v>
      </c>
      <c r="M669">
        <f>IF(L669="","",VLOOKUP(L669,Продукция!B:L,11,0))</f>
        <v>0</v>
      </c>
      <c r="N669" s="11" t="s">
        <v>873</v>
      </c>
      <c r="P669" s="11" t="s">
        <v>340</v>
      </c>
      <c r="Q669" s="11" t="s">
        <v>854</v>
      </c>
      <c r="R669" s="153" t="s">
        <v>5034</v>
      </c>
      <c r="S669" s="11">
        <v>18</v>
      </c>
      <c r="T669" s="11" t="s">
        <v>5039</v>
      </c>
      <c r="V669" s="14">
        <v>45675</v>
      </c>
      <c r="Z669" s="11" t="s">
        <v>4823</v>
      </c>
      <c r="AA669" s="15">
        <v>0.50347222222222221</v>
      </c>
      <c r="AB669" t="str">
        <f>IF(L669="","",VLOOKUP(L669&amp;I669,Продукция!A:I,9,0))</f>
        <v>рекомендация производителя набора</v>
      </c>
      <c r="AC669" s="14">
        <v>45681</v>
      </c>
      <c r="AD669" s="11" t="s">
        <v>2673</v>
      </c>
      <c r="AE669" s="11" t="s">
        <v>4823</v>
      </c>
      <c r="AF669" t="str">
        <f>IF(AD669="","",VLOOKUP(AD669,'Сотрудники и ссылки'!A:B,2,0))</f>
        <v>Серолог</v>
      </c>
      <c r="AG669">
        <f>IF(AD669="","",VLOOKUP(AD669,'Сотрудники и ссылки'!A:C,3,0))</f>
        <v>20001771</v>
      </c>
      <c r="AH669" s="11" t="s">
        <v>2673</v>
      </c>
      <c r="AI669" t="str">
        <f>IF(AH669="","",VLOOKUP(AH669,'Сотрудники и ссылки'!A:B,2,0))</f>
        <v>Серолог</v>
      </c>
      <c r="AJ669">
        <f>IF(AH669="","",VLOOKUP(AH669,'Сотрудники и ссылки'!A:C,3,0))</f>
        <v>20001771</v>
      </c>
      <c r="AK669" s="14">
        <v>45681</v>
      </c>
      <c r="AL669" s="2">
        <f>IF(AK669="","",AK669+VLOOKUP(I669,'Вид исследования'!B:E,4,0))</f>
        <v>45682</v>
      </c>
      <c r="AM669" s="2">
        <f>IF(AK669="","",AK669+VLOOKUP(I669,'Вид исследования'!B:F,5,0))</f>
        <v>45682</v>
      </c>
      <c r="AN669" s="14">
        <v>45681</v>
      </c>
      <c r="AP669" s="11" t="s">
        <v>189</v>
      </c>
      <c r="AQ669" t="str">
        <f>IFERROR(IF(L669="","",VLOOKUP(L669&amp;I669,Продукция!A:K,11,0)),"обратитесь к админ справочника")</f>
        <v>согласно рекомендациям производителя теста</v>
      </c>
      <c r="AR669" s="11" t="s">
        <v>4823</v>
      </c>
      <c r="AS669" t="str">
        <f>IFERROR(IF(L669="","",VLOOKUP(L669&amp;I669,Продукция!A:J,10,0)),"обратитесь к админ справочника")</f>
        <v>инструкция тест- ситема Биочек СК -110</v>
      </c>
      <c r="AT669" s="11" t="s">
        <v>4823</v>
      </c>
      <c r="AU669" s="11" t="s">
        <v>4823</v>
      </c>
      <c r="AV669" s="11" t="s">
        <v>2673</v>
      </c>
      <c r="AW669" s="11" t="s">
        <v>4824</v>
      </c>
      <c r="AX669" s="11" t="s">
        <v>941</v>
      </c>
      <c r="AY669" s="11" t="s">
        <v>2076</v>
      </c>
      <c r="AZ669" s="11">
        <v>153</v>
      </c>
      <c r="BA669" s="11">
        <v>40</v>
      </c>
      <c r="BC669" s="11" t="s">
        <v>4987</v>
      </c>
    </row>
    <row r="670" spans="1:55" x14ac:dyDescent="0.25">
      <c r="A670" t="str">
        <f t="shared" si="14"/>
        <v>С/138REO (BioChek) реовирус уровень антител</v>
      </c>
      <c r="B670" t="str">
        <f>IF(E670="","",INDEX(Лаборатории!A:A,MATCH('Производственный контроль'!E670,Лаборатории!B:B,0)))</f>
        <v xml:space="preserve">КУРИНОЕ ЦАРСТВО АО </v>
      </c>
      <c r="C670" t="str">
        <f>IF(E670="","",VLOOKUP(E670,Лаборатории!B:D,3,0))</f>
        <v>U377_CHL</v>
      </c>
      <c r="D670" s="12">
        <v>45679</v>
      </c>
      <c r="E670" s="11" t="s">
        <v>793</v>
      </c>
      <c r="F670" s="11" t="s">
        <v>544</v>
      </c>
      <c r="G670" s="11" t="s">
        <v>603</v>
      </c>
      <c r="H670" s="11" t="s">
        <v>262</v>
      </c>
      <c r="I670" s="11" t="s">
        <v>3426</v>
      </c>
      <c r="J670" t="str">
        <f>IF(L670="","",VLOOKUP(L670,Продукция!B:D,3,0))</f>
        <v>Биологический_материал</v>
      </c>
      <c r="K670" t="str">
        <f>IF(L670="","",VLOOKUP(L670,Продукция!B:C,2,0))</f>
        <v>Сыворотка крови</v>
      </c>
      <c r="L670" s="151" t="s">
        <v>302</v>
      </c>
      <c r="M670">
        <f>IF(L670="","",VLOOKUP(L670,Продукция!B:L,11,0))</f>
        <v>0</v>
      </c>
      <c r="N670" s="11" t="s">
        <v>873</v>
      </c>
      <c r="P670" s="11" t="s">
        <v>340</v>
      </c>
      <c r="Q670" s="11" t="s">
        <v>854</v>
      </c>
      <c r="R670" s="153" t="s">
        <v>5035</v>
      </c>
      <c r="S670" s="11">
        <v>18</v>
      </c>
      <c r="T670" s="11" t="s">
        <v>5039</v>
      </c>
      <c r="V670" s="14">
        <v>45675</v>
      </c>
      <c r="Z670" s="11" t="s">
        <v>4823</v>
      </c>
      <c r="AA670" s="15">
        <v>0.50347222222222221</v>
      </c>
      <c r="AB670" t="str">
        <f>IF(L670="","",VLOOKUP(L670&amp;I670,Продукция!A:I,9,0))</f>
        <v>рекомендация производителя набора</v>
      </c>
      <c r="AC670" s="14">
        <v>45681</v>
      </c>
      <c r="AD670" s="11" t="s">
        <v>2673</v>
      </c>
      <c r="AE670" s="11" t="s">
        <v>4823</v>
      </c>
      <c r="AF670" t="str">
        <f>IF(AD670="","",VLOOKUP(AD670,'Сотрудники и ссылки'!A:B,2,0))</f>
        <v>Серолог</v>
      </c>
      <c r="AG670">
        <f>IF(AD670="","",VLOOKUP(AD670,'Сотрудники и ссылки'!A:C,3,0))</f>
        <v>20001771</v>
      </c>
      <c r="AH670" s="11" t="s">
        <v>2673</v>
      </c>
      <c r="AI670" t="str">
        <f>IF(AH670="","",VLOOKUP(AH670,'Сотрудники и ссылки'!A:B,2,0))</f>
        <v>Серолог</v>
      </c>
      <c r="AJ670">
        <f>IF(AH670="","",VLOOKUP(AH670,'Сотрудники и ссылки'!A:C,3,0))</f>
        <v>20001771</v>
      </c>
      <c r="AK670" s="14">
        <v>45681</v>
      </c>
      <c r="AL670" s="2">
        <f>IF(AK670="","",AK670+VLOOKUP(I670,'Вид исследования'!B:E,4,0))</f>
        <v>45682</v>
      </c>
      <c r="AM670" s="2">
        <f>IF(AK670="","",AK670+VLOOKUP(I670,'Вид исследования'!B:F,5,0))</f>
        <v>45682</v>
      </c>
      <c r="AN670" s="14">
        <v>45681</v>
      </c>
      <c r="AP670" s="11" t="s">
        <v>189</v>
      </c>
      <c r="AQ670" t="str">
        <f>IFERROR(IF(L670="","",VLOOKUP(L670&amp;I670,Продукция!A:K,11,0)),"обратитесь к админ справочника")</f>
        <v>согласно рекомендациям производителя теста</v>
      </c>
      <c r="AR670" s="11" t="s">
        <v>4823</v>
      </c>
      <c r="AS670" t="str">
        <f>IFERROR(IF(L670="","",VLOOKUP(L670&amp;I670,Продукция!A:J,10,0)),"обратитесь к админ справочника")</f>
        <v>инструкция тест- ситема Биочек СК -110</v>
      </c>
      <c r="AT670" s="11" t="s">
        <v>4823</v>
      </c>
      <c r="AU670" s="11" t="s">
        <v>4823</v>
      </c>
      <c r="AV670" s="11" t="s">
        <v>2673</v>
      </c>
      <c r="AW670" s="11" t="s">
        <v>4824</v>
      </c>
      <c r="AX670" s="11" t="s">
        <v>941</v>
      </c>
      <c r="AY670" s="11" t="s">
        <v>2077</v>
      </c>
      <c r="AZ670" s="11">
        <v>153</v>
      </c>
      <c r="BA670" s="11">
        <v>40</v>
      </c>
      <c r="BC670" s="11" t="s">
        <v>4987</v>
      </c>
    </row>
    <row r="671" spans="1:55" x14ac:dyDescent="0.25">
      <c r="A671" t="str">
        <f t="shared" si="14"/>
        <v xml:space="preserve">С/68CAV (BioChek) анемия уровень антител </v>
      </c>
      <c r="B671" t="str">
        <f>IF(E671="","",INDEX(Лаборатории!A:A,MATCH('Производственный контроль'!E671,Лаборатории!B:B,0)))</f>
        <v xml:space="preserve">КУРИНОЕ ЦАРСТВО АО </v>
      </c>
      <c r="C671" t="str">
        <f>IF(E671="","",VLOOKUP(E671,Лаборатории!B:D,3,0))</f>
        <v>U377_CHL</v>
      </c>
      <c r="D671" s="12">
        <v>45670</v>
      </c>
      <c r="E671" s="11" t="s">
        <v>793</v>
      </c>
      <c r="F671" s="11" t="s">
        <v>544</v>
      </c>
      <c r="G671" s="11" t="s">
        <v>603</v>
      </c>
      <c r="H671" s="11" t="s">
        <v>262</v>
      </c>
      <c r="I671" s="11" t="s">
        <v>3412</v>
      </c>
      <c r="J671" t="str">
        <f>IF(L671="","",VLOOKUP(L671,Продукция!B:D,3,0))</f>
        <v>Биологический_материал</v>
      </c>
      <c r="K671" t="str">
        <f>IF(L671="","",VLOOKUP(L671,Продукция!B:C,2,0))</f>
        <v>Сыворотка крови</v>
      </c>
      <c r="L671" s="151" t="s">
        <v>302</v>
      </c>
      <c r="M671">
        <f>IF(L671="","",VLOOKUP(L671,Продукция!B:L,11,0))</f>
        <v>0</v>
      </c>
      <c r="N671" s="11" t="s">
        <v>873</v>
      </c>
      <c r="P671" s="11" t="s">
        <v>340</v>
      </c>
      <c r="Q671" s="11" t="s">
        <v>854</v>
      </c>
      <c r="R671" s="153" t="s">
        <v>4937</v>
      </c>
      <c r="S671" s="11">
        <v>19</v>
      </c>
      <c r="T671" s="11" t="s">
        <v>4953</v>
      </c>
      <c r="V671" s="14">
        <v>45664</v>
      </c>
      <c r="Z671" s="11" t="s">
        <v>4823</v>
      </c>
      <c r="AA671" s="15">
        <v>0.51041666666666663</v>
      </c>
      <c r="AB671" t="str">
        <f>IF(L671="","",VLOOKUP(L671&amp;I671,Продукция!A:I,9,0))</f>
        <v>рекомендация производителя набора</v>
      </c>
      <c r="AC671" s="14">
        <v>45681</v>
      </c>
      <c r="AD671" s="11" t="s">
        <v>2676</v>
      </c>
      <c r="AE671" s="11" t="s">
        <v>4823</v>
      </c>
      <c r="AF671" t="str">
        <f>IF(AD671="","",VLOOKUP(AD671,'Сотрудники и ссылки'!A:B,2,0))</f>
        <v>Серолог</v>
      </c>
      <c r="AG671">
        <f>IF(AD671="","",VLOOKUP(AD671,'Сотрудники и ссылки'!A:C,3,0))</f>
        <v>20007746</v>
      </c>
      <c r="AH671" s="11" t="s">
        <v>2676</v>
      </c>
      <c r="AI671" t="str">
        <f>IF(AH671="","",VLOOKUP(AH671,'Сотрудники и ссылки'!A:B,2,0))</f>
        <v>Серолог</v>
      </c>
      <c r="AJ671">
        <f>IF(AH671="","",VLOOKUP(AH671,'Сотрудники и ссылки'!A:C,3,0))</f>
        <v>20007746</v>
      </c>
      <c r="AK671" s="14">
        <v>45681</v>
      </c>
      <c r="AL671" s="2">
        <f>IF(AK671="","",AK671+VLOOKUP(I671,'Вид исследования'!B:E,4,0))</f>
        <v>45682</v>
      </c>
      <c r="AM671" s="2">
        <f>IF(AK671="","",AK671+VLOOKUP(I671,'Вид исследования'!B:F,5,0))</f>
        <v>45682</v>
      </c>
      <c r="AN671" s="14">
        <v>45681</v>
      </c>
      <c r="AP671" s="11" t="s">
        <v>189</v>
      </c>
      <c r="AQ671" t="str">
        <f>IFERROR(IF(L671="","",VLOOKUP(L671&amp;I671,Продукция!A:K,11,0)),"обратитесь к админ справочника")</f>
        <v>согласно рекомендациям производителя теста</v>
      </c>
      <c r="AR671" s="11" t="s">
        <v>4823</v>
      </c>
      <c r="AS671" t="str">
        <f>IFERROR(IF(L671="","",VLOOKUP(L671&amp;I671,Продукция!A:J,10,0)),"обратитесь к админ справочника")</f>
        <v>инструкция тест- ситема Биочек СК -126</v>
      </c>
      <c r="AT671" s="11" t="s">
        <v>4823</v>
      </c>
      <c r="AU671" s="11" t="s">
        <v>4823</v>
      </c>
      <c r="AV671" s="11" t="s">
        <v>2676</v>
      </c>
      <c r="AW671" s="11" t="s">
        <v>4824</v>
      </c>
      <c r="AX671" s="11" t="s">
        <v>941</v>
      </c>
      <c r="AY671" s="11" t="s">
        <v>2080</v>
      </c>
      <c r="AZ671" s="11">
        <v>153</v>
      </c>
      <c r="BA671" s="11">
        <v>39</v>
      </c>
      <c r="BC671" s="11" t="s">
        <v>4954</v>
      </c>
    </row>
    <row r="672" spans="1:55" x14ac:dyDescent="0.25">
      <c r="A672" t="str">
        <f t="shared" si="14"/>
        <v xml:space="preserve">С/68CAV (BioChek) анемия уровень антител </v>
      </c>
      <c r="B672" t="str">
        <f>IF(E672="","",INDEX(Лаборатории!A:A,MATCH('Производственный контроль'!E672,Лаборатории!B:B,0)))</f>
        <v xml:space="preserve">КУРИНОЕ ЦАРСТВО АО </v>
      </c>
      <c r="C672" t="str">
        <f>IF(E672="","",VLOOKUP(E672,Лаборатории!B:D,3,0))</f>
        <v>U377_CHL</v>
      </c>
      <c r="D672" s="12">
        <v>45670</v>
      </c>
      <c r="E672" s="11" t="s">
        <v>793</v>
      </c>
      <c r="F672" s="11" t="s">
        <v>544</v>
      </c>
      <c r="G672" s="11" t="s">
        <v>603</v>
      </c>
      <c r="H672" s="11" t="s">
        <v>262</v>
      </c>
      <c r="I672" s="11" t="s">
        <v>3412</v>
      </c>
      <c r="J672" t="str">
        <f>IF(L672="","",VLOOKUP(L672,Продукция!B:D,3,0))</f>
        <v>Биологический_материал</v>
      </c>
      <c r="K672" t="str">
        <f>IF(L672="","",VLOOKUP(L672,Продукция!B:C,2,0))</f>
        <v>Сыворотка крови</v>
      </c>
      <c r="L672" s="151" t="s">
        <v>302</v>
      </c>
      <c r="M672">
        <f>IF(L672="","",VLOOKUP(L672,Продукция!B:L,11,0))</f>
        <v>0</v>
      </c>
      <c r="N672" s="11" t="s">
        <v>873</v>
      </c>
      <c r="P672" s="11" t="s">
        <v>340</v>
      </c>
      <c r="Q672" s="11" t="s">
        <v>854</v>
      </c>
      <c r="R672" s="153" t="s">
        <v>4949</v>
      </c>
      <c r="S672" s="11">
        <v>19</v>
      </c>
      <c r="T672" s="11" t="s">
        <v>4953</v>
      </c>
      <c r="V672" s="14">
        <v>45666</v>
      </c>
      <c r="Z672" s="11" t="s">
        <v>4823</v>
      </c>
      <c r="AA672" s="15">
        <v>0.51041666666666663</v>
      </c>
      <c r="AB672" t="str">
        <f>IF(L672="","",VLOOKUP(L672&amp;I672,Продукция!A:I,9,0))</f>
        <v>рекомендация производителя набора</v>
      </c>
      <c r="AC672" s="14">
        <v>45681</v>
      </c>
      <c r="AD672" s="11" t="s">
        <v>2676</v>
      </c>
      <c r="AE672" s="11" t="s">
        <v>4823</v>
      </c>
      <c r="AF672" t="str">
        <f>IF(AD672="","",VLOOKUP(AD672,'Сотрудники и ссылки'!A:B,2,0))</f>
        <v>Серолог</v>
      </c>
      <c r="AG672">
        <f>IF(AD672="","",VLOOKUP(AD672,'Сотрудники и ссылки'!A:C,3,0))</f>
        <v>20007746</v>
      </c>
      <c r="AH672" s="11" t="s">
        <v>2676</v>
      </c>
      <c r="AI672" t="str">
        <f>IF(AH672="","",VLOOKUP(AH672,'Сотрудники и ссылки'!A:B,2,0))</f>
        <v>Серолог</v>
      </c>
      <c r="AJ672">
        <f>IF(AH672="","",VLOOKUP(AH672,'Сотрудники и ссылки'!A:C,3,0))</f>
        <v>20007746</v>
      </c>
      <c r="AK672" s="14">
        <v>45681</v>
      </c>
      <c r="AL672" s="2">
        <f>IF(AK672="","",AK672+VLOOKUP(I672,'Вид исследования'!B:E,4,0))</f>
        <v>45682</v>
      </c>
      <c r="AM672" s="2">
        <f>IF(AK672="","",AK672+VLOOKUP(I672,'Вид исследования'!B:F,5,0))</f>
        <v>45682</v>
      </c>
      <c r="AN672" s="14">
        <v>45681</v>
      </c>
      <c r="AP672" s="11" t="s">
        <v>189</v>
      </c>
      <c r="AQ672" t="str">
        <f>IFERROR(IF(L672="","",VLOOKUP(L672&amp;I672,Продукция!A:K,11,0)),"обратитесь к админ справочника")</f>
        <v>согласно рекомендациям производителя теста</v>
      </c>
      <c r="AR672" s="11" t="s">
        <v>4823</v>
      </c>
      <c r="AS672" t="str">
        <f>IFERROR(IF(L672="","",VLOOKUP(L672&amp;I672,Продукция!A:J,10,0)),"обратитесь к админ справочника")</f>
        <v>инструкция тест- ситема Биочек СК -126</v>
      </c>
      <c r="AT672" s="11" t="s">
        <v>4823</v>
      </c>
      <c r="AU672" s="11" t="s">
        <v>4823</v>
      </c>
      <c r="AV672" s="11" t="s">
        <v>2676</v>
      </c>
      <c r="AW672" s="11" t="s">
        <v>4824</v>
      </c>
      <c r="AX672" s="11" t="s">
        <v>941</v>
      </c>
      <c r="AY672" s="11" t="s">
        <v>2092</v>
      </c>
      <c r="AZ672" s="11">
        <v>153</v>
      </c>
      <c r="BA672" s="11">
        <v>40</v>
      </c>
      <c r="BC672" s="11" t="s">
        <v>4954</v>
      </c>
    </row>
    <row r="673" spans="1:55" x14ac:dyDescent="0.25">
      <c r="A673" t="str">
        <f t="shared" si="14"/>
        <v xml:space="preserve">С/94CAV (BioChek) анемия уровень антител </v>
      </c>
      <c r="B673" t="str">
        <f>IF(E673="","",INDEX(Лаборатории!A:A,MATCH('Производственный контроль'!E673,Лаборатории!B:B,0)))</f>
        <v xml:space="preserve">КУРИНОЕ ЦАРСТВО АО </v>
      </c>
      <c r="C673" t="str">
        <f>IF(E673="","",VLOOKUP(E673,Лаборатории!B:D,3,0))</f>
        <v>U377_CHL</v>
      </c>
      <c r="D673" s="12">
        <v>45673</v>
      </c>
      <c r="E673" s="11" t="s">
        <v>793</v>
      </c>
      <c r="F673" s="11" t="s">
        <v>544</v>
      </c>
      <c r="G673" s="11" t="s">
        <v>603</v>
      </c>
      <c r="H673" s="11" t="s">
        <v>262</v>
      </c>
      <c r="I673" s="11" t="s">
        <v>3412</v>
      </c>
      <c r="J673" t="str">
        <f>IF(L673="","",VLOOKUP(L673,Продукция!B:D,3,0))</f>
        <v>Биологический_материал</v>
      </c>
      <c r="K673" t="str">
        <f>IF(L673="","",VLOOKUP(L673,Продукция!B:C,2,0))</f>
        <v>Сыворотка крови</v>
      </c>
      <c r="L673" s="151" t="s">
        <v>302</v>
      </c>
      <c r="M673">
        <f>IF(L673="","",VLOOKUP(L673,Продукция!B:L,11,0))</f>
        <v>0</v>
      </c>
      <c r="N673" s="11" t="s">
        <v>873</v>
      </c>
      <c r="P673" s="11" t="s">
        <v>340</v>
      </c>
      <c r="Q673" s="11" t="s">
        <v>854</v>
      </c>
      <c r="R673" s="153" t="s">
        <v>4965</v>
      </c>
      <c r="S673" s="11">
        <v>18</v>
      </c>
      <c r="T673" s="11" t="s">
        <v>4986</v>
      </c>
      <c r="V673" s="14">
        <v>45668</v>
      </c>
      <c r="Z673" s="11" t="s">
        <v>4823</v>
      </c>
      <c r="AA673" s="15">
        <v>0.55902777777777779</v>
      </c>
      <c r="AB673" t="str">
        <f>IF(L673="","",VLOOKUP(L673&amp;I673,Продукция!A:I,9,0))</f>
        <v>рекомендация производителя набора</v>
      </c>
      <c r="AC673" s="14">
        <v>45681</v>
      </c>
      <c r="AD673" s="11" t="s">
        <v>2676</v>
      </c>
      <c r="AE673" s="11" t="s">
        <v>4823</v>
      </c>
      <c r="AF673" t="str">
        <f>IF(AD673="","",VLOOKUP(AD673,'Сотрудники и ссылки'!A:B,2,0))</f>
        <v>Серолог</v>
      </c>
      <c r="AG673">
        <f>IF(AD673="","",VLOOKUP(AD673,'Сотрудники и ссылки'!A:C,3,0))</f>
        <v>20007746</v>
      </c>
      <c r="AH673" s="11" t="s">
        <v>2676</v>
      </c>
      <c r="AI673" t="str">
        <f>IF(AH673="","",VLOOKUP(AH673,'Сотрудники и ссылки'!A:B,2,0))</f>
        <v>Серолог</v>
      </c>
      <c r="AJ673">
        <f>IF(AH673="","",VLOOKUP(AH673,'Сотрудники и ссылки'!A:C,3,0))</f>
        <v>20007746</v>
      </c>
      <c r="AK673" s="14">
        <v>45681</v>
      </c>
      <c r="AL673" s="2">
        <f>IF(AK673="","",AK673+VLOOKUP(I673,'Вид исследования'!B:E,4,0))</f>
        <v>45682</v>
      </c>
      <c r="AM673" s="2">
        <f>IF(AK673="","",AK673+VLOOKUP(I673,'Вид исследования'!B:F,5,0))</f>
        <v>45682</v>
      </c>
      <c r="AN673" s="14">
        <v>45681</v>
      </c>
      <c r="AP673" s="11" t="s">
        <v>189</v>
      </c>
      <c r="AQ673" t="str">
        <f>IFERROR(IF(L673="","",VLOOKUP(L673&amp;I673,Продукция!A:K,11,0)),"обратитесь к админ справочника")</f>
        <v>согласно рекомендациям производителя теста</v>
      </c>
      <c r="AR673" s="11" t="s">
        <v>4823</v>
      </c>
      <c r="AS673" t="str">
        <f>IFERROR(IF(L673="","",VLOOKUP(L673&amp;I673,Продукция!A:J,10,0)),"обратитесь к админ справочника")</f>
        <v>инструкция тест- ситема Биочек СК -126</v>
      </c>
      <c r="AT673" s="11" t="s">
        <v>4823</v>
      </c>
      <c r="AU673" s="11" t="s">
        <v>4823</v>
      </c>
      <c r="AV673" s="11" t="s">
        <v>2676</v>
      </c>
      <c r="AW673" s="11" t="s">
        <v>4824</v>
      </c>
      <c r="AX673" s="11" t="s">
        <v>941</v>
      </c>
      <c r="AY673" s="11" t="s">
        <v>2048</v>
      </c>
      <c r="AZ673" s="11">
        <v>153</v>
      </c>
      <c r="BA673" s="11">
        <v>40</v>
      </c>
      <c r="BC673" s="11" t="s">
        <v>4987</v>
      </c>
    </row>
    <row r="674" spans="1:55" x14ac:dyDescent="0.25">
      <c r="A674" t="str">
        <f t="shared" si="14"/>
        <v xml:space="preserve">С/94CAV (BioChek) анемия уровень антител </v>
      </c>
      <c r="B674" t="str">
        <f>IF(E674="","",INDEX(Лаборатории!A:A,MATCH('Производственный контроль'!E674,Лаборатории!B:B,0)))</f>
        <v xml:space="preserve">КУРИНОЕ ЦАРСТВО АО </v>
      </c>
      <c r="C674" t="str">
        <f>IF(E674="","",VLOOKUP(E674,Лаборатории!B:D,3,0))</f>
        <v>U377_CHL</v>
      </c>
      <c r="D674" s="12">
        <v>45673</v>
      </c>
      <c r="E674" s="11" t="s">
        <v>793</v>
      </c>
      <c r="F674" s="11" t="s">
        <v>544</v>
      </c>
      <c r="G674" s="11" t="s">
        <v>603</v>
      </c>
      <c r="H674" s="11" t="s">
        <v>262</v>
      </c>
      <c r="I674" s="11" t="s">
        <v>3412</v>
      </c>
      <c r="J674" t="str">
        <f>IF(L674="","",VLOOKUP(L674,Продукция!B:D,3,0))</f>
        <v>Биологический_материал</v>
      </c>
      <c r="K674" t="str">
        <f>IF(L674="","",VLOOKUP(L674,Продукция!B:C,2,0))</f>
        <v>Сыворотка крови</v>
      </c>
      <c r="L674" s="151" t="s">
        <v>302</v>
      </c>
      <c r="M674">
        <f>IF(L674="","",VLOOKUP(L674,Продукция!B:L,11,0))</f>
        <v>0</v>
      </c>
      <c r="N674" s="11" t="s">
        <v>873</v>
      </c>
      <c r="P674" s="11" t="s">
        <v>340</v>
      </c>
      <c r="Q674" s="11" t="s">
        <v>854</v>
      </c>
      <c r="R674" s="153" t="s">
        <v>4976</v>
      </c>
      <c r="S674" s="11">
        <v>18</v>
      </c>
      <c r="T674" s="11" t="s">
        <v>4986</v>
      </c>
      <c r="V674" s="14">
        <v>45670</v>
      </c>
      <c r="Z674" s="11" t="s">
        <v>4823</v>
      </c>
      <c r="AA674" s="15">
        <v>0.55902777777777779</v>
      </c>
      <c r="AB674" t="str">
        <f>IF(L674="","",VLOOKUP(L674&amp;I674,Продукция!A:I,9,0))</f>
        <v>рекомендация производителя набора</v>
      </c>
      <c r="AC674" s="14">
        <v>45681</v>
      </c>
      <c r="AD674" s="11" t="s">
        <v>2676</v>
      </c>
      <c r="AE674" s="11" t="s">
        <v>4823</v>
      </c>
      <c r="AF674" t="str">
        <f>IF(AD674="","",VLOOKUP(AD674,'Сотрудники и ссылки'!A:B,2,0))</f>
        <v>Серолог</v>
      </c>
      <c r="AG674">
        <f>IF(AD674="","",VLOOKUP(AD674,'Сотрудники и ссылки'!A:C,3,0))</f>
        <v>20007746</v>
      </c>
      <c r="AH674" s="11" t="s">
        <v>2676</v>
      </c>
      <c r="AI674" t="str">
        <f>IF(AH674="","",VLOOKUP(AH674,'Сотрудники и ссылки'!A:B,2,0))</f>
        <v>Серолог</v>
      </c>
      <c r="AJ674">
        <f>IF(AH674="","",VLOOKUP(AH674,'Сотрудники и ссылки'!A:C,3,0))</f>
        <v>20007746</v>
      </c>
      <c r="AK674" s="14">
        <v>45681</v>
      </c>
      <c r="AL674" s="2">
        <f>IF(AK674="","",AK674+VLOOKUP(I674,'Вид исследования'!B:E,4,0))</f>
        <v>45682</v>
      </c>
      <c r="AM674" s="2">
        <f>IF(AK674="","",AK674+VLOOKUP(I674,'Вид исследования'!B:F,5,0))</f>
        <v>45682</v>
      </c>
      <c r="AN674" s="14">
        <v>45681</v>
      </c>
      <c r="AP674" s="11" t="s">
        <v>189</v>
      </c>
      <c r="AQ674" t="str">
        <f>IFERROR(IF(L674="","",VLOOKUP(L674&amp;I674,Продукция!A:K,11,0)),"обратитесь к админ справочника")</f>
        <v>согласно рекомендациям производителя теста</v>
      </c>
      <c r="AR674" s="11" t="s">
        <v>4823</v>
      </c>
      <c r="AS674" t="str">
        <f>IFERROR(IF(L674="","",VLOOKUP(L674&amp;I674,Продукция!A:J,10,0)),"обратитесь к админ справочника")</f>
        <v>инструкция тест- ситема Биочек СК -126</v>
      </c>
      <c r="AT674" s="11" t="s">
        <v>4823</v>
      </c>
      <c r="AU674" s="11" t="s">
        <v>4823</v>
      </c>
      <c r="AV674" s="11" t="s">
        <v>2676</v>
      </c>
      <c r="AW674" s="11" t="s">
        <v>4824</v>
      </c>
      <c r="AX674" s="11" t="s">
        <v>941</v>
      </c>
      <c r="AY674" s="11" t="s">
        <v>2059</v>
      </c>
      <c r="AZ674" s="11">
        <v>153</v>
      </c>
      <c r="BA674" s="11">
        <v>40</v>
      </c>
      <c r="BC674" s="11" t="s">
        <v>4987</v>
      </c>
    </row>
    <row r="675" spans="1:55" x14ac:dyDescent="0.25">
      <c r="A675" t="str">
        <f t="shared" si="14"/>
        <v xml:space="preserve">С/138CAV (BioChek) анемия уровень антител </v>
      </c>
      <c r="B675" t="str">
        <f>IF(E675="","",INDEX(Лаборатории!A:A,MATCH('Производственный контроль'!E675,Лаборатории!B:B,0)))</f>
        <v xml:space="preserve">КУРИНОЕ ЦАРСТВО АО </v>
      </c>
      <c r="C675" t="str">
        <f>IF(E675="","",VLOOKUP(E675,Лаборатории!B:D,3,0))</f>
        <v>U377_CHL</v>
      </c>
      <c r="D675" s="12">
        <v>45679</v>
      </c>
      <c r="E675" s="11" t="s">
        <v>793</v>
      </c>
      <c r="F675" s="11" t="s">
        <v>544</v>
      </c>
      <c r="G675" s="11" t="s">
        <v>603</v>
      </c>
      <c r="H675" s="11" t="s">
        <v>262</v>
      </c>
      <c r="I675" s="11" t="s">
        <v>3412</v>
      </c>
      <c r="J675" t="str">
        <f>IF(L675="","",VLOOKUP(L675,Продукция!B:D,3,0))</f>
        <v>Биологический_материал</v>
      </c>
      <c r="K675" t="str">
        <f>IF(L675="","",VLOOKUP(L675,Продукция!B:C,2,0))</f>
        <v>Сыворотка крови</v>
      </c>
      <c r="L675" s="151" t="s">
        <v>302</v>
      </c>
      <c r="M675">
        <f>IF(L675="","",VLOOKUP(L675,Продукция!B:L,11,0))</f>
        <v>0</v>
      </c>
      <c r="N675" s="11" t="s">
        <v>873</v>
      </c>
      <c r="P675" s="11" t="s">
        <v>340</v>
      </c>
      <c r="Q675" s="11" t="s">
        <v>854</v>
      </c>
      <c r="R675" s="153" t="s">
        <v>5035</v>
      </c>
      <c r="S675" s="11">
        <v>18</v>
      </c>
      <c r="T675" s="11" t="s">
        <v>5039</v>
      </c>
      <c r="V675" s="14">
        <v>45675</v>
      </c>
      <c r="Z675" s="11" t="s">
        <v>4823</v>
      </c>
      <c r="AA675" s="15">
        <v>0.50347222222222221</v>
      </c>
      <c r="AB675" t="str">
        <f>IF(L675="","",VLOOKUP(L675&amp;I675,Продукция!A:I,9,0))</f>
        <v>рекомендация производителя набора</v>
      </c>
      <c r="AC675" s="14">
        <v>45681</v>
      </c>
      <c r="AD675" s="11" t="s">
        <v>2676</v>
      </c>
      <c r="AE675" s="11" t="s">
        <v>4823</v>
      </c>
      <c r="AF675" t="str">
        <f>IF(AD675="","",VLOOKUP(AD675,'Сотрудники и ссылки'!A:B,2,0))</f>
        <v>Серолог</v>
      </c>
      <c r="AG675">
        <f>IF(AD675="","",VLOOKUP(AD675,'Сотрудники и ссылки'!A:C,3,0))</f>
        <v>20007746</v>
      </c>
      <c r="AH675" s="11" t="s">
        <v>2676</v>
      </c>
      <c r="AI675" t="str">
        <f>IF(AH675="","",VLOOKUP(AH675,'Сотрудники и ссылки'!A:B,2,0))</f>
        <v>Серолог</v>
      </c>
      <c r="AJ675">
        <f>IF(AH675="","",VLOOKUP(AH675,'Сотрудники и ссылки'!A:C,3,0))</f>
        <v>20007746</v>
      </c>
      <c r="AK675" s="14">
        <v>45681</v>
      </c>
      <c r="AL675" s="2">
        <f>IF(AK675="","",AK675+VLOOKUP(I675,'Вид исследования'!B:E,4,0))</f>
        <v>45682</v>
      </c>
      <c r="AM675" s="2">
        <f>IF(AK675="","",AK675+VLOOKUP(I675,'Вид исследования'!B:F,5,0))</f>
        <v>45682</v>
      </c>
      <c r="AN675" s="14">
        <v>45681</v>
      </c>
      <c r="AP675" s="11" t="s">
        <v>189</v>
      </c>
      <c r="AQ675" t="str">
        <f>IFERROR(IF(L675="","",VLOOKUP(L675&amp;I675,Продукция!A:K,11,0)),"обратитесь к админ справочника")</f>
        <v>согласно рекомендациям производителя теста</v>
      </c>
      <c r="AR675" s="11" t="s">
        <v>4823</v>
      </c>
      <c r="AS675" t="str">
        <f>IFERROR(IF(L675="","",VLOOKUP(L675&amp;I675,Продукция!A:J,10,0)),"обратитесь к админ справочника")</f>
        <v>инструкция тест- ситема Биочек СК -126</v>
      </c>
      <c r="AT675" s="11" t="s">
        <v>4823</v>
      </c>
      <c r="AU675" s="11" t="s">
        <v>4823</v>
      </c>
      <c r="AV675" s="11" t="s">
        <v>2676</v>
      </c>
      <c r="AW675" s="11" t="s">
        <v>4824</v>
      </c>
      <c r="AX675" s="11" t="s">
        <v>941</v>
      </c>
      <c r="AY675" s="11" t="s">
        <v>2077</v>
      </c>
      <c r="AZ675" s="11">
        <v>153</v>
      </c>
      <c r="BA675" s="11">
        <v>40</v>
      </c>
      <c r="BC675" s="11" t="s">
        <v>4987</v>
      </c>
    </row>
    <row r="676" spans="1:55" x14ac:dyDescent="0.25">
      <c r="A676" t="str">
        <f t="shared" si="14"/>
        <v>С/68FADV (BioChek) аденовирус уровень антител</v>
      </c>
      <c r="B676" t="str">
        <f>IF(E676="","",INDEX(Лаборатории!A:A,MATCH('Производственный контроль'!E676,Лаборатории!B:B,0)))</f>
        <v xml:space="preserve">КУРИНОЕ ЦАРСТВО АО </v>
      </c>
      <c r="C676" t="str">
        <f>IF(E676="","",VLOOKUP(E676,Лаборатории!B:D,3,0))</f>
        <v>U377_CHL</v>
      </c>
      <c r="D676" s="12">
        <v>45670</v>
      </c>
      <c r="E676" s="11" t="s">
        <v>793</v>
      </c>
      <c r="F676" s="11" t="s">
        <v>544</v>
      </c>
      <c r="G676" s="11" t="s">
        <v>603</v>
      </c>
      <c r="H676" s="11" t="s">
        <v>262</v>
      </c>
      <c r="I676" s="11" t="s">
        <v>3414</v>
      </c>
      <c r="J676" t="str">
        <f>IF(L676="","",VLOOKUP(L676,Продукция!B:D,3,0))</f>
        <v>Биологический_материал</v>
      </c>
      <c r="K676" t="str">
        <f>IF(L676="","",VLOOKUP(L676,Продукция!B:C,2,0))</f>
        <v>Сыворотка крови</v>
      </c>
      <c r="L676" s="151" t="s">
        <v>302</v>
      </c>
      <c r="M676">
        <f>IF(L676="","",VLOOKUP(L676,Продукция!B:L,11,0))</f>
        <v>0</v>
      </c>
      <c r="N676" s="11" t="s">
        <v>873</v>
      </c>
      <c r="P676" s="11" t="s">
        <v>340</v>
      </c>
      <c r="Q676" s="11" t="s">
        <v>854</v>
      </c>
      <c r="R676" s="153" t="s">
        <v>4937</v>
      </c>
      <c r="S676" s="11">
        <v>19</v>
      </c>
      <c r="T676" s="11" t="s">
        <v>4953</v>
      </c>
      <c r="V676" s="14">
        <v>45664</v>
      </c>
      <c r="Z676" s="11" t="s">
        <v>4823</v>
      </c>
      <c r="AA676" s="15">
        <v>0.51041666666666663</v>
      </c>
      <c r="AB676" t="str">
        <f>IF(L676="","",VLOOKUP(L676&amp;I676,Продукция!A:I,9,0))</f>
        <v>рекомендация производителя набора</v>
      </c>
      <c r="AC676" s="14">
        <v>45681</v>
      </c>
      <c r="AD676" s="11" t="s">
        <v>2676</v>
      </c>
      <c r="AE676" s="11" t="s">
        <v>4823</v>
      </c>
      <c r="AF676" t="str">
        <f>IF(AD676="","",VLOOKUP(AD676,'Сотрудники и ссылки'!A:B,2,0))</f>
        <v>Серолог</v>
      </c>
      <c r="AG676">
        <f>IF(AD676="","",VLOOKUP(AD676,'Сотрудники и ссылки'!A:C,3,0))</f>
        <v>20007746</v>
      </c>
      <c r="AH676" s="11" t="s">
        <v>2676</v>
      </c>
      <c r="AI676" t="str">
        <f>IF(AH676="","",VLOOKUP(AH676,'Сотрудники и ссылки'!A:B,2,0))</f>
        <v>Серолог</v>
      </c>
      <c r="AJ676">
        <f>IF(AH676="","",VLOOKUP(AH676,'Сотрудники и ссылки'!A:C,3,0))</f>
        <v>20007746</v>
      </c>
      <c r="AK676" s="14">
        <v>45681</v>
      </c>
      <c r="AL676" s="2">
        <f>IF(AK676="","",AK676+VLOOKUP(I676,'Вид исследования'!B:E,4,0))</f>
        <v>45682</v>
      </c>
      <c r="AM676" s="2">
        <f>IF(AK676="","",AK676+VLOOKUP(I676,'Вид исследования'!B:F,5,0))</f>
        <v>45682</v>
      </c>
      <c r="AN676" s="14">
        <v>45681</v>
      </c>
      <c r="AP676" s="11" t="s">
        <v>189</v>
      </c>
      <c r="AQ676" t="str">
        <f>IFERROR(IF(L676="","",VLOOKUP(L676&amp;I676,Продукция!A:K,11,0)),"обратитесь к админ справочника")</f>
        <v>согласно рекомендациям производителя теста</v>
      </c>
      <c r="AR676" s="11" t="s">
        <v>4823</v>
      </c>
      <c r="AS676" t="str">
        <f>IFERROR(IF(L676="","",VLOOKUP(L676&amp;I676,Продукция!A:J,10,0)),"обратитесь к админ справочника")</f>
        <v>инструкция тест- ситема Биочек СК -132</v>
      </c>
      <c r="AT676" s="11" t="s">
        <v>4823</v>
      </c>
      <c r="AU676" s="11" t="s">
        <v>4823</v>
      </c>
      <c r="AV676" s="11" t="s">
        <v>2676</v>
      </c>
      <c r="AW676" s="11" t="s">
        <v>4824</v>
      </c>
      <c r="AX676" s="11" t="s">
        <v>941</v>
      </c>
      <c r="AY676" s="11" t="s">
        <v>2080</v>
      </c>
      <c r="AZ676" s="11">
        <v>153</v>
      </c>
      <c r="BA676" s="11">
        <v>39</v>
      </c>
      <c r="BC676" s="11" t="s">
        <v>4954</v>
      </c>
    </row>
    <row r="677" spans="1:55" x14ac:dyDescent="0.25">
      <c r="A677" t="str">
        <f t="shared" si="14"/>
        <v>С/68FADV (BioChek) аденовирус уровень антител</v>
      </c>
      <c r="B677" t="str">
        <f>IF(E677="","",INDEX(Лаборатории!A:A,MATCH('Производственный контроль'!E677,Лаборатории!B:B,0)))</f>
        <v xml:space="preserve">КУРИНОЕ ЦАРСТВО АО </v>
      </c>
      <c r="C677" t="str">
        <f>IF(E677="","",VLOOKUP(E677,Лаборатории!B:D,3,0))</f>
        <v>U377_CHL</v>
      </c>
      <c r="D677" s="12">
        <v>45670</v>
      </c>
      <c r="E677" s="11" t="s">
        <v>793</v>
      </c>
      <c r="F677" s="11" t="s">
        <v>544</v>
      </c>
      <c r="G677" s="11" t="s">
        <v>603</v>
      </c>
      <c r="H677" s="11" t="s">
        <v>262</v>
      </c>
      <c r="I677" s="11" t="s">
        <v>3414</v>
      </c>
      <c r="J677" t="str">
        <f>IF(L677="","",VLOOKUP(L677,Продукция!B:D,3,0))</f>
        <v>Биологический_материал</v>
      </c>
      <c r="K677" t="str">
        <f>IF(L677="","",VLOOKUP(L677,Продукция!B:C,2,0))</f>
        <v>Сыворотка крови</v>
      </c>
      <c r="L677" s="151" t="s">
        <v>302</v>
      </c>
      <c r="M677">
        <f>IF(L677="","",VLOOKUP(L677,Продукция!B:L,11,0))</f>
        <v>0</v>
      </c>
      <c r="N677" s="11" t="s">
        <v>873</v>
      </c>
      <c r="P677" s="11" t="s">
        <v>340</v>
      </c>
      <c r="Q677" s="11" t="s">
        <v>854</v>
      </c>
      <c r="R677" s="153" t="s">
        <v>4949</v>
      </c>
      <c r="S677" s="11">
        <v>19</v>
      </c>
      <c r="T677" s="11" t="s">
        <v>4953</v>
      </c>
      <c r="V677" s="14">
        <v>45666</v>
      </c>
      <c r="Z677" s="11" t="s">
        <v>4823</v>
      </c>
      <c r="AA677" s="15">
        <v>0.51041666666666663</v>
      </c>
      <c r="AB677" t="str">
        <f>IF(L677="","",VLOOKUP(L677&amp;I677,Продукция!A:I,9,0))</f>
        <v>рекомендация производителя набора</v>
      </c>
      <c r="AC677" s="14">
        <v>45681</v>
      </c>
      <c r="AD677" s="11" t="s">
        <v>2676</v>
      </c>
      <c r="AE677" s="11" t="s">
        <v>4823</v>
      </c>
      <c r="AF677" t="str">
        <f>IF(AD677="","",VLOOKUP(AD677,'Сотрудники и ссылки'!A:B,2,0))</f>
        <v>Серолог</v>
      </c>
      <c r="AG677">
        <f>IF(AD677="","",VLOOKUP(AD677,'Сотрудники и ссылки'!A:C,3,0))</f>
        <v>20007746</v>
      </c>
      <c r="AH677" s="11" t="s">
        <v>2676</v>
      </c>
      <c r="AI677" t="str">
        <f>IF(AH677="","",VLOOKUP(AH677,'Сотрудники и ссылки'!A:B,2,0))</f>
        <v>Серолог</v>
      </c>
      <c r="AJ677">
        <f>IF(AH677="","",VLOOKUP(AH677,'Сотрудники и ссылки'!A:C,3,0))</f>
        <v>20007746</v>
      </c>
      <c r="AK677" s="14">
        <v>45681</v>
      </c>
      <c r="AL677" s="2">
        <f>IF(AK677="","",AK677+VLOOKUP(I677,'Вид исследования'!B:E,4,0))</f>
        <v>45682</v>
      </c>
      <c r="AM677" s="2">
        <f>IF(AK677="","",AK677+VLOOKUP(I677,'Вид исследования'!B:F,5,0))</f>
        <v>45682</v>
      </c>
      <c r="AN677" s="14">
        <v>45681</v>
      </c>
      <c r="AP677" s="11" t="s">
        <v>189</v>
      </c>
      <c r="AQ677" t="str">
        <f>IFERROR(IF(L677="","",VLOOKUP(L677&amp;I677,Продукция!A:K,11,0)),"обратитесь к админ справочника")</f>
        <v>согласно рекомендациям производителя теста</v>
      </c>
      <c r="AR677" s="11" t="s">
        <v>4823</v>
      </c>
      <c r="AS677" t="str">
        <f>IFERROR(IF(L677="","",VLOOKUP(L677&amp;I677,Продукция!A:J,10,0)),"обратитесь к админ справочника")</f>
        <v>инструкция тест- ситема Биочек СК -132</v>
      </c>
      <c r="AT677" s="11" t="s">
        <v>4823</v>
      </c>
      <c r="AU677" s="11" t="s">
        <v>4823</v>
      </c>
      <c r="AV677" s="11" t="s">
        <v>2676</v>
      </c>
      <c r="AW677" s="11" t="s">
        <v>4824</v>
      </c>
      <c r="AX677" s="11" t="s">
        <v>941</v>
      </c>
      <c r="AY677" s="11" t="s">
        <v>2092</v>
      </c>
      <c r="AZ677" s="11">
        <v>153</v>
      </c>
      <c r="BA677" s="11">
        <v>40</v>
      </c>
      <c r="BC677" s="11" t="s">
        <v>4954</v>
      </c>
    </row>
    <row r="678" spans="1:55" x14ac:dyDescent="0.25">
      <c r="A678" t="str">
        <f t="shared" si="14"/>
        <v>С/94FADV (BioChek) аденовирус уровень антител</v>
      </c>
      <c r="B678" t="str">
        <f>IF(E678="","",INDEX(Лаборатории!A:A,MATCH('Производственный контроль'!E678,Лаборатории!B:B,0)))</f>
        <v xml:space="preserve">КУРИНОЕ ЦАРСТВО АО </v>
      </c>
      <c r="C678" t="str">
        <f>IF(E678="","",VLOOKUP(E678,Лаборатории!B:D,3,0))</f>
        <v>U377_CHL</v>
      </c>
      <c r="D678" s="12">
        <v>45673</v>
      </c>
      <c r="E678" s="11" t="s">
        <v>793</v>
      </c>
      <c r="F678" s="11" t="s">
        <v>544</v>
      </c>
      <c r="G678" s="11" t="s">
        <v>603</v>
      </c>
      <c r="H678" s="11" t="s">
        <v>262</v>
      </c>
      <c r="I678" s="11" t="s">
        <v>3414</v>
      </c>
      <c r="J678" t="str">
        <f>IF(L678="","",VLOOKUP(L678,Продукция!B:D,3,0))</f>
        <v>Биологический_материал</v>
      </c>
      <c r="K678" t="str">
        <f>IF(L678="","",VLOOKUP(L678,Продукция!B:C,2,0))</f>
        <v>Сыворотка крови</v>
      </c>
      <c r="L678" s="151" t="s">
        <v>302</v>
      </c>
      <c r="M678">
        <f>IF(L678="","",VLOOKUP(L678,Продукция!B:L,11,0))</f>
        <v>0</v>
      </c>
      <c r="N678" s="11" t="s">
        <v>873</v>
      </c>
      <c r="P678" s="11" t="s">
        <v>340</v>
      </c>
      <c r="Q678" s="11" t="s">
        <v>854</v>
      </c>
      <c r="R678" s="153" t="s">
        <v>4965</v>
      </c>
      <c r="S678" s="11">
        <v>18</v>
      </c>
      <c r="T678" s="11" t="s">
        <v>4986</v>
      </c>
      <c r="V678" s="14">
        <v>45668</v>
      </c>
      <c r="Z678" s="11" t="s">
        <v>4823</v>
      </c>
      <c r="AA678" s="15">
        <v>0.55902777777777779</v>
      </c>
      <c r="AB678" t="str">
        <f>IF(L678="","",VLOOKUP(L678&amp;I678,Продукция!A:I,9,0))</f>
        <v>рекомендация производителя набора</v>
      </c>
      <c r="AC678" s="14">
        <v>45681</v>
      </c>
      <c r="AD678" s="11" t="s">
        <v>2676</v>
      </c>
      <c r="AE678" s="11" t="s">
        <v>4823</v>
      </c>
      <c r="AF678" t="str">
        <f>IF(AD678="","",VLOOKUP(AD678,'Сотрудники и ссылки'!A:B,2,0))</f>
        <v>Серолог</v>
      </c>
      <c r="AG678">
        <f>IF(AD678="","",VLOOKUP(AD678,'Сотрудники и ссылки'!A:C,3,0))</f>
        <v>20007746</v>
      </c>
      <c r="AH678" s="11" t="s">
        <v>2676</v>
      </c>
      <c r="AI678" t="str">
        <f>IF(AH678="","",VLOOKUP(AH678,'Сотрудники и ссылки'!A:B,2,0))</f>
        <v>Серолог</v>
      </c>
      <c r="AJ678">
        <f>IF(AH678="","",VLOOKUP(AH678,'Сотрудники и ссылки'!A:C,3,0))</f>
        <v>20007746</v>
      </c>
      <c r="AK678" s="14">
        <v>45681</v>
      </c>
      <c r="AL678" s="2">
        <f>IF(AK678="","",AK678+VLOOKUP(I678,'Вид исследования'!B:E,4,0))</f>
        <v>45682</v>
      </c>
      <c r="AM678" s="2">
        <f>IF(AK678="","",AK678+VLOOKUP(I678,'Вид исследования'!B:F,5,0))</f>
        <v>45682</v>
      </c>
      <c r="AN678" s="14">
        <v>45681</v>
      </c>
      <c r="AP678" s="11" t="s">
        <v>189</v>
      </c>
      <c r="AQ678" t="str">
        <f>IFERROR(IF(L678="","",VLOOKUP(L678&amp;I678,Продукция!A:K,11,0)),"обратитесь к админ справочника")</f>
        <v>согласно рекомендациям производителя теста</v>
      </c>
      <c r="AR678" s="11" t="s">
        <v>4823</v>
      </c>
      <c r="AS678" t="str">
        <f>IFERROR(IF(L678="","",VLOOKUP(L678&amp;I678,Продукция!A:J,10,0)),"обратитесь к админ справочника")</f>
        <v>инструкция тест- ситема Биочек СК -132</v>
      </c>
      <c r="AT678" s="11" t="s">
        <v>4823</v>
      </c>
      <c r="AU678" s="11" t="s">
        <v>4823</v>
      </c>
      <c r="AV678" s="11" t="s">
        <v>2676</v>
      </c>
      <c r="AW678" s="11" t="s">
        <v>4824</v>
      </c>
      <c r="AX678" s="11" t="s">
        <v>941</v>
      </c>
      <c r="AY678" s="11" t="s">
        <v>2048</v>
      </c>
      <c r="AZ678" s="11">
        <v>153</v>
      </c>
      <c r="BA678" s="11">
        <v>40</v>
      </c>
      <c r="BC678" s="11" t="s">
        <v>4987</v>
      </c>
    </row>
    <row r="679" spans="1:55" x14ac:dyDescent="0.25">
      <c r="A679" t="str">
        <f t="shared" si="14"/>
        <v>С/94FADV (BioChek) аденовирус уровень антител</v>
      </c>
      <c r="B679" t="str">
        <f>IF(E679="","",INDEX(Лаборатории!A:A,MATCH('Производственный контроль'!E679,Лаборатории!B:B,0)))</f>
        <v xml:space="preserve">КУРИНОЕ ЦАРСТВО АО </v>
      </c>
      <c r="C679" t="str">
        <f>IF(E679="","",VLOOKUP(E679,Лаборатории!B:D,3,0))</f>
        <v>U377_CHL</v>
      </c>
      <c r="D679" s="12">
        <v>45673</v>
      </c>
      <c r="E679" s="11" t="s">
        <v>793</v>
      </c>
      <c r="F679" s="11" t="s">
        <v>544</v>
      </c>
      <c r="G679" s="11" t="s">
        <v>603</v>
      </c>
      <c r="H679" s="11" t="s">
        <v>262</v>
      </c>
      <c r="I679" s="11" t="s">
        <v>3414</v>
      </c>
      <c r="J679" t="str">
        <f>IF(L679="","",VLOOKUP(L679,Продукция!B:D,3,0))</f>
        <v>Биологический_материал</v>
      </c>
      <c r="K679" t="str">
        <f>IF(L679="","",VLOOKUP(L679,Продукция!B:C,2,0))</f>
        <v>Сыворотка крови</v>
      </c>
      <c r="L679" s="151" t="s">
        <v>302</v>
      </c>
      <c r="M679">
        <f>IF(L679="","",VLOOKUP(L679,Продукция!B:L,11,0))</f>
        <v>0</v>
      </c>
      <c r="N679" s="11" t="s">
        <v>873</v>
      </c>
      <c r="P679" s="11" t="s">
        <v>340</v>
      </c>
      <c r="Q679" s="11" t="s">
        <v>854</v>
      </c>
      <c r="R679" s="153" t="s">
        <v>4976</v>
      </c>
      <c r="S679" s="11">
        <v>18</v>
      </c>
      <c r="T679" s="11" t="s">
        <v>4986</v>
      </c>
      <c r="V679" s="14">
        <v>45670</v>
      </c>
      <c r="Z679" s="11" t="s">
        <v>4823</v>
      </c>
      <c r="AA679" s="15">
        <v>0.55902777777777779</v>
      </c>
      <c r="AB679" t="str">
        <f>IF(L679="","",VLOOKUP(L679&amp;I679,Продукция!A:I,9,0))</f>
        <v>рекомендация производителя набора</v>
      </c>
      <c r="AC679" s="14">
        <v>45681</v>
      </c>
      <c r="AD679" s="11" t="s">
        <v>2676</v>
      </c>
      <c r="AE679" s="11" t="s">
        <v>4823</v>
      </c>
      <c r="AF679" t="str">
        <f>IF(AD679="","",VLOOKUP(AD679,'Сотрудники и ссылки'!A:B,2,0))</f>
        <v>Серолог</v>
      </c>
      <c r="AG679">
        <f>IF(AD679="","",VLOOKUP(AD679,'Сотрудники и ссылки'!A:C,3,0))</f>
        <v>20007746</v>
      </c>
      <c r="AH679" s="11" t="s">
        <v>2676</v>
      </c>
      <c r="AI679" t="str">
        <f>IF(AH679="","",VLOOKUP(AH679,'Сотрудники и ссылки'!A:B,2,0))</f>
        <v>Серолог</v>
      </c>
      <c r="AJ679">
        <f>IF(AH679="","",VLOOKUP(AH679,'Сотрудники и ссылки'!A:C,3,0))</f>
        <v>20007746</v>
      </c>
      <c r="AK679" s="14">
        <v>45681</v>
      </c>
      <c r="AL679" s="2">
        <f>IF(AK679="","",AK679+VLOOKUP(I679,'Вид исследования'!B:E,4,0))</f>
        <v>45682</v>
      </c>
      <c r="AM679" s="2">
        <f>IF(AK679="","",AK679+VLOOKUP(I679,'Вид исследования'!B:F,5,0))</f>
        <v>45682</v>
      </c>
      <c r="AN679" s="14">
        <v>45681</v>
      </c>
      <c r="AP679" s="11" t="s">
        <v>189</v>
      </c>
      <c r="AQ679" t="str">
        <f>IFERROR(IF(L679="","",VLOOKUP(L679&amp;I679,Продукция!A:K,11,0)),"обратитесь к админ справочника")</f>
        <v>согласно рекомендациям производителя теста</v>
      </c>
      <c r="AR679" s="11" t="s">
        <v>4823</v>
      </c>
      <c r="AS679" t="str">
        <f>IFERROR(IF(L679="","",VLOOKUP(L679&amp;I679,Продукция!A:J,10,0)),"обратитесь к админ справочника")</f>
        <v>инструкция тест- ситема Биочек СК -132</v>
      </c>
      <c r="AT679" s="11" t="s">
        <v>4823</v>
      </c>
      <c r="AU679" s="11" t="s">
        <v>4823</v>
      </c>
      <c r="AV679" s="11" t="s">
        <v>2676</v>
      </c>
      <c r="AW679" s="11" t="s">
        <v>4824</v>
      </c>
      <c r="AX679" s="11" t="s">
        <v>941</v>
      </c>
      <c r="AY679" s="11" t="s">
        <v>2059</v>
      </c>
      <c r="AZ679" s="11">
        <v>153</v>
      </c>
      <c r="BA679" s="11">
        <v>40</v>
      </c>
      <c r="BC679" s="11" t="s">
        <v>4987</v>
      </c>
    </row>
    <row r="680" spans="1:55" x14ac:dyDescent="0.25">
      <c r="A680" t="str">
        <f t="shared" si="14"/>
        <v>С/138FADV (BioChek) аденовирус уровень антител</v>
      </c>
      <c r="B680" t="str">
        <f>IF(E680="","",INDEX(Лаборатории!A:A,MATCH('Производственный контроль'!E680,Лаборатории!B:B,0)))</f>
        <v xml:space="preserve">КУРИНОЕ ЦАРСТВО АО </v>
      </c>
      <c r="C680" t="str">
        <f>IF(E680="","",VLOOKUP(E680,Лаборатории!B:D,3,0))</f>
        <v>U377_CHL</v>
      </c>
      <c r="D680" s="12">
        <v>45679</v>
      </c>
      <c r="E680" s="11" t="s">
        <v>793</v>
      </c>
      <c r="F680" s="11" t="s">
        <v>544</v>
      </c>
      <c r="G680" s="11" t="s">
        <v>603</v>
      </c>
      <c r="H680" s="11" t="s">
        <v>262</v>
      </c>
      <c r="I680" s="11" t="s">
        <v>3414</v>
      </c>
      <c r="J680" t="str">
        <f>IF(L680="","",VLOOKUP(L680,Продукция!B:D,3,0))</f>
        <v>Биологический_материал</v>
      </c>
      <c r="K680" t="str">
        <f>IF(L680="","",VLOOKUP(L680,Продукция!B:C,2,0))</f>
        <v>Сыворотка крови</v>
      </c>
      <c r="L680" s="151" t="s">
        <v>302</v>
      </c>
      <c r="M680">
        <f>IF(L680="","",VLOOKUP(L680,Продукция!B:L,11,0))</f>
        <v>0</v>
      </c>
      <c r="N680" s="11" t="s">
        <v>873</v>
      </c>
      <c r="P680" s="11" t="s">
        <v>340</v>
      </c>
      <c r="Q680" s="11" t="s">
        <v>854</v>
      </c>
      <c r="R680" s="153" t="s">
        <v>5035</v>
      </c>
      <c r="S680" s="11">
        <v>18</v>
      </c>
      <c r="T680" s="11" t="s">
        <v>5039</v>
      </c>
      <c r="V680" s="14">
        <v>45675</v>
      </c>
      <c r="Z680" s="11" t="s">
        <v>4823</v>
      </c>
      <c r="AA680" s="15">
        <v>0.50347222222222221</v>
      </c>
      <c r="AB680" t="str">
        <f>IF(L680="","",VLOOKUP(L680&amp;I680,Продукция!A:I,9,0))</f>
        <v>рекомендация производителя набора</v>
      </c>
      <c r="AC680" s="14">
        <v>45681</v>
      </c>
      <c r="AD680" s="11" t="s">
        <v>2676</v>
      </c>
      <c r="AE680" s="11" t="s">
        <v>4823</v>
      </c>
      <c r="AF680" t="str">
        <f>IF(AD680="","",VLOOKUP(AD680,'Сотрудники и ссылки'!A:B,2,0))</f>
        <v>Серолог</v>
      </c>
      <c r="AG680">
        <f>IF(AD680="","",VLOOKUP(AD680,'Сотрудники и ссылки'!A:C,3,0))</f>
        <v>20007746</v>
      </c>
      <c r="AH680" s="11" t="s">
        <v>2676</v>
      </c>
      <c r="AI680" t="str">
        <f>IF(AH680="","",VLOOKUP(AH680,'Сотрудники и ссылки'!A:B,2,0))</f>
        <v>Серолог</v>
      </c>
      <c r="AJ680">
        <f>IF(AH680="","",VLOOKUP(AH680,'Сотрудники и ссылки'!A:C,3,0))</f>
        <v>20007746</v>
      </c>
      <c r="AK680" s="14">
        <v>45681</v>
      </c>
      <c r="AL680" s="2">
        <f>IF(AK680="","",AK680+VLOOKUP(I680,'Вид исследования'!B:E,4,0))</f>
        <v>45682</v>
      </c>
      <c r="AM680" s="2">
        <f>IF(AK680="","",AK680+VLOOKUP(I680,'Вид исследования'!B:F,5,0))</f>
        <v>45682</v>
      </c>
      <c r="AN680" s="14">
        <v>45681</v>
      </c>
      <c r="AP680" s="11" t="s">
        <v>189</v>
      </c>
      <c r="AQ680" t="str">
        <f>IFERROR(IF(L680="","",VLOOKUP(L680&amp;I680,Продукция!A:K,11,0)),"обратитесь к админ справочника")</f>
        <v>согласно рекомендациям производителя теста</v>
      </c>
      <c r="AR680" s="11" t="s">
        <v>4823</v>
      </c>
      <c r="AS680" t="str">
        <f>IFERROR(IF(L680="","",VLOOKUP(L680&amp;I680,Продукция!A:J,10,0)),"обратитесь к админ справочника")</f>
        <v>инструкция тест- ситема Биочек СК -132</v>
      </c>
      <c r="AT680" s="11" t="s">
        <v>4823</v>
      </c>
      <c r="AU680" s="11" t="s">
        <v>4823</v>
      </c>
      <c r="AV680" s="11" t="s">
        <v>2676</v>
      </c>
      <c r="AW680" s="11" t="s">
        <v>4824</v>
      </c>
      <c r="AX680" s="11" t="s">
        <v>941</v>
      </c>
      <c r="AY680" s="11" t="s">
        <v>2077</v>
      </c>
      <c r="AZ680" s="11">
        <v>153</v>
      </c>
      <c r="BA680" s="11">
        <v>40</v>
      </c>
      <c r="BC680" s="11" t="s">
        <v>4987</v>
      </c>
    </row>
    <row r="681" spans="1:55" x14ac:dyDescent="0.25">
      <c r="A681" t="str">
        <f t="shared" si="14"/>
        <v>С/68MG (BioChek) микоплазма галлисептикум уровень антител</v>
      </c>
      <c r="B681" t="str">
        <f>IF(E681="","",INDEX(Лаборатории!A:A,MATCH('Производственный контроль'!E681,Лаборатории!B:B,0)))</f>
        <v xml:space="preserve">КУРИНОЕ ЦАРСТВО АО </v>
      </c>
      <c r="C681" t="str">
        <f>IF(E681="","",VLOOKUP(E681,Лаборатории!B:D,3,0))</f>
        <v>U377_CHL</v>
      </c>
      <c r="D681" s="12">
        <v>45670</v>
      </c>
      <c r="E681" s="11" t="s">
        <v>793</v>
      </c>
      <c r="F681" s="11" t="s">
        <v>544</v>
      </c>
      <c r="G681" s="11" t="s">
        <v>603</v>
      </c>
      <c r="H681" s="11" t="s">
        <v>262</v>
      </c>
      <c r="I681" s="11" t="s">
        <v>3422</v>
      </c>
      <c r="J681" t="str">
        <f>IF(L681="","",VLOOKUP(L681,Продукция!B:D,3,0))</f>
        <v>Биологический_материал</v>
      </c>
      <c r="K681" t="str">
        <f>IF(L681="","",VLOOKUP(L681,Продукция!B:C,2,0))</f>
        <v>Сыворотка крови</v>
      </c>
      <c r="L681" s="151" t="s">
        <v>302</v>
      </c>
      <c r="M681">
        <f>IF(L681="","",VLOOKUP(L681,Продукция!B:L,11,0))</f>
        <v>0</v>
      </c>
      <c r="N681" s="11" t="s">
        <v>873</v>
      </c>
      <c r="P681" s="11" t="s">
        <v>340</v>
      </c>
      <c r="Q681" s="11" t="s">
        <v>854</v>
      </c>
      <c r="R681" s="153" t="s">
        <v>4937</v>
      </c>
      <c r="S681" s="11">
        <v>19</v>
      </c>
      <c r="T681" s="11" t="s">
        <v>4953</v>
      </c>
      <c r="V681" s="14">
        <v>45664</v>
      </c>
      <c r="Z681" s="11" t="s">
        <v>4823</v>
      </c>
      <c r="AA681" s="15">
        <v>0.51041666666666663</v>
      </c>
      <c r="AB681" t="str">
        <f>IF(L681="","",VLOOKUP(L681&amp;I681,Продукция!A:I,9,0))</f>
        <v>рекомендация производителя набора</v>
      </c>
      <c r="AC681" s="14">
        <v>45681</v>
      </c>
      <c r="AD681" s="11" t="s">
        <v>2676</v>
      </c>
      <c r="AE681" s="11" t="s">
        <v>4823</v>
      </c>
      <c r="AF681" t="str">
        <f>IF(AD681="","",VLOOKUP(AD681,'Сотрудники и ссылки'!A:B,2,0))</f>
        <v>Серолог</v>
      </c>
      <c r="AG681">
        <f>IF(AD681="","",VLOOKUP(AD681,'Сотрудники и ссылки'!A:C,3,0))</f>
        <v>20007746</v>
      </c>
      <c r="AH681" s="11" t="s">
        <v>2676</v>
      </c>
      <c r="AI681" t="str">
        <f>IF(AH681="","",VLOOKUP(AH681,'Сотрудники и ссылки'!A:B,2,0))</f>
        <v>Серолог</v>
      </c>
      <c r="AJ681">
        <f>IF(AH681="","",VLOOKUP(AH681,'Сотрудники и ссылки'!A:C,3,0))</f>
        <v>20007746</v>
      </c>
      <c r="AK681" s="14">
        <v>45681</v>
      </c>
      <c r="AL681" s="2">
        <f>IF(AK681="","",AK681+VLOOKUP(I681,'Вид исследования'!B:E,4,0))</f>
        <v>45682</v>
      </c>
      <c r="AM681" s="2">
        <f>IF(AK681="","",AK681+VLOOKUP(I681,'Вид исследования'!B:F,5,0))</f>
        <v>45682</v>
      </c>
      <c r="AN681" s="14">
        <v>45681</v>
      </c>
      <c r="AP681" s="11" t="s">
        <v>189</v>
      </c>
      <c r="AQ681" t="str">
        <f>IFERROR(IF(L681="","",VLOOKUP(L681&amp;I681,Продукция!A:K,11,0)),"обратитесь к админ справочника")</f>
        <v>согласно рекомендациям производителя теста</v>
      </c>
      <c r="AR681" s="11" t="s">
        <v>4823</v>
      </c>
      <c r="AS681" t="str">
        <f>IFERROR(IF(L681="","",VLOOKUP(L681&amp;I681,Продукция!A:J,10,0)),"обратитесь к админ справочника")</f>
        <v>инструкция тест- ситема Биочек СК -114</v>
      </c>
      <c r="AT681" s="11" t="s">
        <v>4823</v>
      </c>
      <c r="AU681" s="11" t="s">
        <v>4823</v>
      </c>
      <c r="AV681" s="11" t="s">
        <v>2676</v>
      </c>
      <c r="AW681" s="11" t="s">
        <v>4824</v>
      </c>
      <c r="AX681" s="11" t="s">
        <v>941</v>
      </c>
      <c r="AY681" s="11" t="s">
        <v>2080</v>
      </c>
      <c r="AZ681" s="11">
        <v>153</v>
      </c>
      <c r="BA681" s="11">
        <v>39</v>
      </c>
      <c r="BC681" s="11" t="s">
        <v>4954</v>
      </c>
    </row>
    <row r="682" spans="1:55" x14ac:dyDescent="0.25">
      <c r="A682" t="str">
        <f t="shared" si="14"/>
        <v>С/68MG (BioChek) микоплазма галлисептикум уровень антител</v>
      </c>
      <c r="B682" t="str">
        <f>IF(E682="","",INDEX(Лаборатории!A:A,MATCH('Производственный контроль'!E682,Лаборатории!B:B,0)))</f>
        <v xml:space="preserve">КУРИНОЕ ЦАРСТВО АО </v>
      </c>
      <c r="C682" t="str">
        <f>IF(E682="","",VLOOKUP(E682,Лаборатории!B:D,3,0))</f>
        <v>U377_CHL</v>
      </c>
      <c r="D682" s="12">
        <v>45670</v>
      </c>
      <c r="E682" s="11" t="s">
        <v>793</v>
      </c>
      <c r="F682" s="11" t="s">
        <v>544</v>
      </c>
      <c r="G682" s="11" t="s">
        <v>603</v>
      </c>
      <c r="H682" s="11" t="s">
        <v>262</v>
      </c>
      <c r="I682" s="11" t="s">
        <v>3422</v>
      </c>
      <c r="J682" t="str">
        <f>IF(L682="","",VLOOKUP(L682,Продукция!B:D,3,0))</f>
        <v>Биологический_материал</v>
      </c>
      <c r="K682" t="str">
        <f>IF(L682="","",VLOOKUP(L682,Продукция!B:C,2,0))</f>
        <v>Сыворотка крови</v>
      </c>
      <c r="L682" s="151" t="s">
        <v>302</v>
      </c>
      <c r="M682">
        <f>IF(L682="","",VLOOKUP(L682,Продукция!B:L,11,0))</f>
        <v>0</v>
      </c>
      <c r="N682" s="11" t="s">
        <v>873</v>
      </c>
      <c r="P682" s="11" t="s">
        <v>340</v>
      </c>
      <c r="Q682" s="11" t="s">
        <v>854</v>
      </c>
      <c r="R682" s="153" t="s">
        <v>4949</v>
      </c>
      <c r="S682" s="11">
        <v>19</v>
      </c>
      <c r="T682" s="11" t="s">
        <v>4953</v>
      </c>
      <c r="V682" s="14">
        <v>45666</v>
      </c>
      <c r="Z682" s="11" t="s">
        <v>4823</v>
      </c>
      <c r="AA682" s="15">
        <v>0.51041666666666663</v>
      </c>
      <c r="AB682" t="str">
        <f>IF(L682="","",VLOOKUP(L682&amp;I682,Продукция!A:I,9,0))</f>
        <v>рекомендация производителя набора</v>
      </c>
      <c r="AC682" s="14">
        <v>45681</v>
      </c>
      <c r="AD682" s="11" t="s">
        <v>2676</v>
      </c>
      <c r="AE682" s="11" t="s">
        <v>4823</v>
      </c>
      <c r="AF682" t="str">
        <f>IF(AD682="","",VLOOKUP(AD682,'Сотрудники и ссылки'!A:B,2,0))</f>
        <v>Серолог</v>
      </c>
      <c r="AG682">
        <f>IF(AD682="","",VLOOKUP(AD682,'Сотрудники и ссылки'!A:C,3,0))</f>
        <v>20007746</v>
      </c>
      <c r="AH682" s="11" t="s">
        <v>2676</v>
      </c>
      <c r="AI682" t="str">
        <f>IF(AH682="","",VLOOKUP(AH682,'Сотрудники и ссылки'!A:B,2,0))</f>
        <v>Серолог</v>
      </c>
      <c r="AJ682">
        <f>IF(AH682="","",VLOOKUP(AH682,'Сотрудники и ссылки'!A:C,3,0))</f>
        <v>20007746</v>
      </c>
      <c r="AK682" s="14">
        <v>45681</v>
      </c>
      <c r="AL682" s="2">
        <f>IF(AK682="","",AK682+VLOOKUP(I682,'Вид исследования'!B:E,4,0))</f>
        <v>45682</v>
      </c>
      <c r="AM682" s="2">
        <f>IF(AK682="","",AK682+VLOOKUP(I682,'Вид исследования'!B:F,5,0))</f>
        <v>45682</v>
      </c>
      <c r="AN682" s="14">
        <v>45681</v>
      </c>
      <c r="AP682" s="11" t="s">
        <v>189</v>
      </c>
      <c r="AQ682" t="str">
        <f>IFERROR(IF(L682="","",VLOOKUP(L682&amp;I682,Продукция!A:K,11,0)),"обратитесь к админ справочника")</f>
        <v>согласно рекомендациям производителя теста</v>
      </c>
      <c r="AR682" s="11" t="s">
        <v>4823</v>
      </c>
      <c r="AS682" t="str">
        <f>IFERROR(IF(L682="","",VLOOKUP(L682&amp;I682,Продукция!A:J,10,0)),"обратитесь к админ справочника")</f>
        <v>инструкция тест- ситема Биочек СК -114</v>
      </c>
      <c r="AT682" s="11" t="s">
        <v>4823</v>
      </c>
      <c r="AU682" s="11" t="s">
        <v>4823</v>
      </c>
      <c r="AV682" s="11" t="s">
        <v>2676</v>
      </c>
      <c r="AW682" s="11" t="s">
        <v>4824</v>
      </c>
      <c r="AX682" s="11" t="s">
        <v>941</v>
      </c>
      <c r="AY682" s="11" t="s">
        <v>2092</v>
      </c>
      <c r="AZ682" s="11">
        <v>153</v>
      </c>
      <c r="BA682" s="11">
        <v>40</v>
      </c>
      <c r="BC682" s="11" t="s">
        <v>4954</v>
      </c>
    </row>
    <row r="683" spans="1:55" x14ac:dyDescent="0.25">
      <c r="A683" t="str">
        <f t="shared" si="14"/>
        <v>С/94MG (BioChek) микоплазма галлисептикум уровень антител</v>
      </c>
      <c r="B683" t="str">
        <f>IF(E683="","",INDEX(Лаборатории!A:A,MATCH('Производственный контроль'!E683,Лаборатории!B:B,0)))</f>
        <v xml:space="preserve">КУРИНОЕ ЦАРСТВО АО </v>
      </c>
      <c r="C683" t="str">
        <f>IF(E683="","",VLOOKUP(E683,Лаборатории!B:D,3,0))</f>
        <v>U377_CHL</v>
      </c>
      <c r="D683" s="12">
        <v>45673</v>
      </c>
      <c r="E683" s="11" t="s">
        <v>793</v>
      </c>
      <c r="F683" s="11" t="s">
        <v>544</v>
      </c>
      <c r="G683" s="11" t="s">
        <v>603</v>
      </c>
      <c r="H683" s="11" t="s">
        <v>262</v>
      </c>
      <c r="I683" s="11" t="s">
        <v>3422</v>
      </c>
      <c r="J683" t="str">
        <f>IF(L683="","",VLOOKUP(L683,Продукция!B:D,3,0))</f>
        <v>Биологический_материал</v>
      </c>
      <c r="K683" t="str">
        <f>IF(L683="","",VLOOKUP(L683,Продукция!B:C,2,0))</f>
        <v>Сыворотка крови</v>
      </c>
      <c r="L683" s="151" t="s">
        <v>302</v>
      </c>
      <c r="M683">
        <f>IF(L683="","",VLOOKUP(L683,Продукция!B:L,11,0))</f>
        <v>0</v>
      </c>
      <c r="N683" s="11" t="s">
        <v>873</v>
      </c>
      <c r="P683" s="11" t="s">
        <v>340</v>
      </c>
      <c r="Q683" s="11" t="s">
        <v>854</v>
      </c>
      <c r="R683" s="153" t="s">
        <v>4965</v>
      </c>
      <c r="S683" s="11">
        <v>18</v>
      </c>
      <c r="T683" s="11" t="s">
        <v>4986</v>
      </c>
      <c r="V683" s="14">
        <v>45668</v>
      </c>
      <c r="Z683" s="11" t="s">
        <v>4823</v>
      </c>
      <c r="AA683" s="15">
        <v>0.55902777777777779</v>
      </c>
      <c r="AB683" t="str">
        <f>IF(L683="","",VLOOKUP(L683&amp;I683,Продукция!A:I,9,0))</f>
        <v>рекомендация производителя набора</v>
      </c>
      <c r="AC683" s="14">
        <v>45681</v>
      </c>
      <c r="AD683" s="11" t="s">
        <v>2676</v>
      </c>
      <c r="AE683" s="11" t="s">
        <v>4823</v>
      </c>
      <c r="AF683" t="str">
        <f>IF(AD683="","",VLOOKUP(AD683,'Сотрудники и ссылки'!A:B,2,0))</f>
        <v>Серолог</v>
      </c>
      <c r="AG683">
        <f>IF(AD683="","",VLOOKUP(AD683,'Сотрудники и ссылки'!A:C,3,0))</f>
        <v>20007746</v>
      </c>
      <c r="AH683" s="11" t="s">
        <v>2676</v>
      </c>
      <c r="AI683" t="str">
        <f>IF(AH683="","",VLOOKUP(AH683,'Сотрудники и ссылки'!A:B,2,0))</f>
        <v>Серолог</v>
      </c>
      <c r="AJ683">
        <f>IF(AH683="","",VLOOKUP(AH683,'Сотрудники и ссылки'!A:C,3,0))</f>
        <v>20007746</v>
      </c>
      <c r="AK683" s="14">
        <v>45681</v>
      </c>
      <c r="AL683" s="2">
        <f>IF(AK683="","",AK683+VLOOKUP(I683,'Вид исследования'!B:E,4,0))</f>
        <v>45682</v>
      </c>
      <c r="AM683" s="2">
        <f>IF(AK683="","",AK683+VLOOKUP(I683,'Вид исследования'!B:F,5,0))</f>
        <v>45682</v>
      </c>
      <c r="AN683" s="14">
        <v>45681</v>
      </c>
      <c r="AP683" s="11" t="s">
        <v>189</v>
      </c>
      <c r="AQ683" t="str">
        <f>IFERROR(IF(L683="","",VLOOKUP(L683&amp;I683,Продукция!A:K,11,0)),"обратитесь к админ справочника")</f>
        <v>согласно рекомендациям производителя теста</v>
      </c>
      <c r="AR683" s="11" t="s">
        <v>4823</v>
      </c>
      <c r="AS683" t="str">
        <f>IFERROR(IF(L683="","",VLOOKUP(L683&amp;I683,Продукция!A:J,10,0)),"обратитесь к админ справочника")</f>
        <v>инструкция тест- ситема Биочек СК -114</v>
      </c>
      <c r="AT683" s="11" t="s">
        <v>4823</v>
      </c>
      <c r="AU683" s="11" t="s">
        <v>4823</v>
      </c>
      <c r="AV683" s="11" t="s">
        <v>2676</v>
      </c>
      <c r="AW683" s="11" t="s">
        <v>4824</v>
      </c>
      <c r="AX683" s="11" t="s">
        <v>941</v>
      </c>
      <c r="AY683" s="11" t="s">
        <v>2048</v>
      </c>
      <c r="AZ683" s="11">
        <v>153</v>
      </c>
      <c r="BA683" s="11">
        <v>40</v>
      </c>
      <c r="BC683" s="11" t="s">
        <v>4987</v>
      </c>
    </row>
    <row r="684" spans="1:55" x14ac:dyDescent="0.25">
      <c r="A684" t="str">
        <f t="shared" si="14"/>
        <v>С/94MG (BioChek) микоплазма галлисептикум уровень антител</v>
      </c>
      <c r="B684" t="str">
        <f>IF(E684="","",INDEX(Лаборатории!A:A,MATCH('Производственный контроль'!E684,Лаборатории!B:B,0)))</f>
        <v xml:space="preserve">КУРИНОЕ ЦАРСТВО АО </v>
      </c>
      <c r="C684" t="str">
        <f>IF(E684="","",VLOOKUP(E684,Лаборатории!B:D,3,0))</f>
        <v>U377_CHL</v>
      </c>
      <c r="D684" s="12">
        <v>45673</v>
      </c>
      <c r="E684" s="11" t="s">
        <v>793</v>
      </c>
      <c r="F684" s="11" t="s">
        <v>544</v>
      </c>
      <c r="G684" s="11" t="s">
        <v>603</v>
      </c>
      <c r="H684" s="11" t="s">
        <v>262</v>
      </c>
      <c r="I684" s="11" t="s">
        <v>3422</v>
      </c>
      <c r="J684" t="str">
        <f>IF(L684="","",VLOOKUP(L684,Продукция!B:D,3,0))</f>
        <v>Биологический_материал</v>
      </c>
      <c r="K684" t="str">
        <f>IF(L684="","",VLOOKUP(L684,Продукция!B:C,2,0))</f>
        <v>Сыворотка крови</v>
      </c>
      <c r="L684" s="151" t="s">
        <v>302</v>
      </c>
      <c r="M684">
        <f>IF(L684="","",VLOOKUP(L684,Продукция!B:L,11,0))</f>
        <v>0</v>
      </c>
      <c r="N684" s="11" t="s">
        <v>873</v>
      </c>
      <c r="P684" s="11" t="s">
        <v>340</v>
      </c>
      <c r="Q684" s="11" t="s">
        <v>854</v>
      </c>
      <c r="R684" s="153" t="s">
        <v>4976</v>
      </c>
      <c r="S684" s="11">
        <v>18</v>
      </c>
      <c r="T684" s="11" t="s">
        <v>4986</v>
      </c>
      <c r="V684" s="14">
        <v>45670</v>
      </c>
      <c r="Z684" s="11" t="s">
        <v>4823</v>
      </c>
      <c r="AA684" s="15">
        <v>0.55902777777777779</v>
      </c>
      <c r="AB684" t="str">
        <f>IF(L684="","",VLOOKUP(L684&amp;I684,Продукция!A:I,9,0))</f>
        <v>рекомендация производителя набора</v>
      </c>
      <c r="AC684" s="14">
        <v>45681</v>
      </c>
      <c r="AD684" s="11" t="s">
        <v>2676</v>
      </c>
      <c r="AE684" s="11" t="s">
        <v>4823</v>
      </c>
      <c r="AF684" t="str">
        <f>IF(AD684="","",VLOOKUP(AD684,'Сотрудники и ссылки'!A:B,2,0))</f>
        <v>Серолог</v>
      </c>
      <c r="AG684">
        <f>IF(AD684="","",VLOOKUP(AD684,'Сотрудники и ссылки'!A:C,3,0))</f>
        <v>20007746</v>
      </c>
      <c r="AH684" s="11" t="s">
        <v>2676</v>
      </c>
      <c r="AI684" t="str">
        <f>IF(AH684="","",VLOOKUP(AH684,'Сотрудники и ссылки'!A:B,2,0))</f>
        <v>Серолог</v>
      </c>
      <c r="AJ684">
        <f>IF(AH684="","",VLOOKUP(AH684,'Сотрудники и ссылки'!A:C,3,0))</f>
        <v>20007746</v>
      </c>
      <c r="AK684" s="14">
        <v>45681</v>
      </c>
      <c r="AL684" s="2">
        <f>IF(AK684="","",AK684+VLOOKUP(I684,'Вид исследования'!B:E,4,0))</f>
        <v>45682</v>
      </c>
      <c r="AM684" s="2">
        <f>IF(AK684="","",AK684+VLOOKUP(I684,'Вид исследования'!B:F,5,0))</f>
        <v>45682</v>
      </c>
      <c r="AN684" s="14">
        <v>45681</v>
      </c>
      <c r="AP684" s="11" t="s">
        <v>189</v>
      </c>
      <c r="AQ684" t="str">
        <f>IFERROR(IF(L684="","",VLOOKUP(L684&amp;I684,Продукция!A:K,11,0)),"обратитесь к админ справочника")</f>
        <v>согласно рекомендациям производителя теста</v>
      </c>
      <c r="AR684" s="11" t="s">
        <v>4823</v>
      </c>
      <c r="AS684" t="str">
        <f>IFERROR(IF(L684="","",VLOOKUP(L684&amp;I684,Продукция!A:J,10,0)),"обратитесь к админ справочника")</f>
        <v>инструкция тест- ситема Биочек СК -114</v>
      </c>
      <c r="AT684" s="11" t="s">
        <v>4823</v>
      </c>
      <c r="AU684" s="11" t="s">
        <v>4823</v>
      </c>
      <c r="AV684" s="11" t="s">
        <v>2676</v>
      </c>
      <c r="AW684" s="11" t="s">
        <v>4824</v>
      </c>
      <c r="AX684" s="11" t="s">
        <v>941</v>
      </c>
      <c r="AY684" s="11" t="s">
        <v>2059</v>
      </c>
      <c r="AZ684" s="11">
        <v>153</v>
      </c>
      <c r="BA684" s="11">
        <v>40</v>
      </c>
      <c r="BC684" s="11" t="s">
        <v>4987</v>
      </c>
    </row>
    <row r="685" spans="1:55" x14ac:dyDescent="0.25">
      <c r="A685" t="str">
        <f t="shared" si="14"/>
        <v>С/138MG (BioChek) микоплазма галлисептикум уровень антител</v>
      </c>
      <c r="B685" t="str">
        <f>IF(E685="","",INDEX(Лаборатории!A:A,MATCH('Производственный контроль'!E685,Лаборатории!B:B,0)))</f>
        <v xml:space="preserve">КУРИНОЕ ЦАРСТВО АО </v>
      </c>
      <c r="C685" t="str">
        <f>IF(E685="","",VLOOKUP(E685,Лаборатории!B:D,3,0))</f>
        <v>U377_CHL</v>
      </c>
      <c r="D685" s="12">
        <v>45679</v>
      </c>
      <c r="E685" s="11" t="s">
        <v>793</v>
      </c>
      <c r="F685" s="11" t="s">
        <v>544</v>
      </c>
      <c r="G685" s="11" t="s">
        <v>603</v>
      </c>
      <c r="H685" s="11" t="s">
        <v>262</v>
      </c>
      <c r="I685" s="11" t="s">
        <v>3422</v>
      </c>
      <c r="J685" t="str">
        <f>IF(L685="","",VLOOKUP(L685,Продукция!B:D,3,0))</f>
        <v>Биологический_материал</v>
      </c>
      <c r="K685" t="str">
        <f>IF(L685="","",VLOOKUP(L685,Продукция!B:C,2,0))</f>
        <v>Сыворотка крови</v>
      </c>
      <c r="L685" s="151" t="s">
        <v>302</v>
      </c>
      <c r="M685">
        <f>IF(L685="","",VLOOKUP(L685,Продукция!B:L,11,0))</f>
        <v>0</v>
      </c>
      <c r="N685" s="11" t="s">
        <v>873</v>
      </c>
      <c r="P685" s="11" t="s">
        <v>340</v>
      </c>
      <c r="Q685" s="11" t="s">
        <v>854</v>
      </c>
      <c r="R685" s="153" t="s">
        <v>5035</v>
      </c>
      <c r="S685" s="11">
        <v>18</v>
      </c>
      <c r="T685" s="11" t="s">
        <v>5039</v>
      </c>
      <c r="V685" s="14">
        <v>45675</v>
      </c>
      <c r="Z685" s="11" t="s">
        <v>4823</v>
      </c>
      <c r="AA685" s="15">
        <v>0.50347222222222221</v>
      </c>
      <c r="AB685" t="str">
        <f>IF(L685="","",VLOOKUP(L685&amp;I685,Продукция!A:I,9,0))</f>
        <v>рекомендация производителя набора</v>
      </c>
      <c r="AC685" s="14">
        <v>45681</v>
      </c>
      <c r="AD685" s="11" t="s">
        <v>2676</v>
      </c>
      <c r="AE685" s="11" t="s">
        <v>4823</v>
      </c>
      <c r="AF685" t="str">
        <f>IF(AD685="","",VLOOKUP(AD685,'Сотрудники и ссылки'!A:B,2,0))</f>
        <v>Серолог</v>
      </c>
      <c r="AG685">
        <f>IF(AD685="","",VLOOKUP(AD685,'Сотрудники и ссылки'!A:C,3,0))</f>
        <v>20007746</v>
      </c>
      <c r="AH685" s="11" t="s">
        <v>2676</v>
      </c>
      <c r="AI685" t="str">
        <f>IF(AH685="","",VLOOKUP(AH685,'Сотрудники и ссылки'!A:B,2,0))</f>
        <v>Серолог</v>
      </c>
      <c r="AJ685">
        <f>IF(AH685="","",VLOOKUP(AH685,'Сотрудники и ссылки'!A:C,3,0))</f>
        <v>20007746</v>
      </c>
      <c r="AK685" s="14">
        <v>45681</v>
      </c>
      <c r="AL685" s="2">
        <f>IF(AK685="","",AK685+VLOOKUP(I685,'Вид исследования'!B:E,4,0))</f>
        <v>45682</v>
      </c>
      <c r="AM685" s="2">
        <f>IF(AK685="","",AK685+VLOOKUP(I685,'Вид исследования'!B:F,5,0))</f>
        <v>45682</v>
      </c>
      <c r="AN685" s="14">
        <v>45681</v>
      </c>
      <c r="AP685" s="11" t="s">
        <v>189</v>
      </c>
      <c r="AQ685" t="str">
        <f>IFERROR(IF(L685="","",VLOOKUP(L685&amp;I685,Продукция!A:K,11,0)),"обратитесь к админ справочника")</f>
        <v>согласно рекомендациям производителя теста</v>
      </c>
      <c r="AR685" s="11" t="s">
        <v>4823</v>
      </c>
      <c r="AS685" t="str">
        <f>IFERROR(IF(L685="","",VLOOKUP(L685&amp;I685,Продукция!A:J,10,0)),"обратитесь к админ справочника")</f>
        <v>инструкция тест- ситема Биочек СК -114</v>
      </c>
      <c r="AT685" s="11" t="s">
        <v>4823</v>
      </c>
      <c r="AU685" s="11" t="s">
        <v>4823</v>
      </c>
      <c r="AV685" s="11" t="s">
        <v>2676</v>
      </c>
      <c r="AW685" s="11" t="s">
        <v>4824</v>
      </c>
      <c r="AX685" s="11" t="s">
        <v>941</v>
      </c>
      <c r="AY685" s="11" t="s">
        <v>2077</v>
      </c>
      <c r="AZ685" s="11">
        <v>153</v>
      </c>
      <c r="BA685" s="11">
        <v>40</v>
      </c>
      <c r="BC685" s="11" t="s">
        <v>4987</v>
      </c>
    </row>
    <row r="686" spans="1:55" x14ac:dyDescent="0.25">
      <c r="A686" t="str">
        <f t="shared" si="14"/>
        <v>С/68MS (BioChek) микоплазма синовия уровень антител</v>
      </c>
      <c r="B686" t="str">
        <f>IF(E686="","",INDEX(Лаборатории!A:A,MATCH('Производственный контроль'!E686,Лаборатории!B:B,0)))</f>
        <v xml:space="preserve">КУРИНОЕ ЦАРСТВО АО </v>
      </c>
      <c r="C686" t="str">
        <f>IF(E686="","",VLOOKUP(E686,Лаборатории!B:D,3,0))</f>
        <v>U377_CHL</v>
      </c>
      <c r="D686" s="12">
        <v>45670</v>
      </c>
      <c r="E686" s="11" t="s">
        <v>793</v>
      </c>
      <c r="F686" s="11" t="s">
        <v>544</v>
      </c>
      <c r="G686" s="11" t="s">
        <v>603</v>
      </c>
      <c r="H686" s="11" t="s">
        <v>262</v>
      </c>
      <c r="I686" s="11" t="s">
        <v>3423</v>
      </c>
      <c r="J686" t="str">
        <f>IF(L686="","",VLOOKUP(L686,Продукция!B:D,3,0))</f>
        <v>Биологический_материал</v>
      </c>
      <c r="K686" t="str">
        <f>IF(L686="","",VLOOKUP(L686,Продукция!B:C,2,0))</f>
        <v>Сыворотка крови</v>
      </c>
      <c r="L686" s="151" t="s">
        <v>302</v>
      </c>
      <c r="M686">
        <f>IF(L686="","",VLOOKUP(L686,Продукция!B:L,11,0))</f>
        <v>0</v>
      </c>
      <c r="N686" s="11" t="s">
        <v>873</v>
      </c>
      <c r="P686" s="11" t="s">
        <v>340</v>
      </c>
      <c r="Q686" s="11" t="s">
        <v>854</v>
      </c>
      <c r="R686" s="153" t="s">
        <v>4937</v>
      </c>
      <c r="S686" s="11">
        <v>19</v>
      </c>
      <c r="T686" s="11" t="s">
        <v>4953</v>
      </c>
      <c r="V686" s="14">
        <v>45664</v>
      </c>
      <c r="Z686" s="11" t="s">
        <v>4823</v>
      </c>
      <c r="AA686" s="15">
        <v>0.51041666666666663</v>
      </c>
      <c r="AB686" t="str">
        <f>IF(L686="","",VLOOKUP(L686&amp;I686,Продукция!A:I,9,0))</f>
        <v>рекомендация производителя набора</v>
      </c>
      <c r="AC686" s="14">
        <v>45681</v>
      </c>
      <c r="AD686" s="11" t="s">
        <v>2676</v>
      </c>
      <c r="AE686" s="11" t="s">
        <v>4823</v>
      </c>
      <c r="AF686" t="str">
        <f>IF(AD686="","",VLOOKUP(AD686,'Сотрудники и ссылки'!A:B,2,0))</f>
        <v>Серолог</v>
      </c>
      <c r="AG686">
        <f>IF(AD686="","",VLOOKUP(AD686,'Сотрудники и ссылки'!A:C,3,0))</f>
        <v>20007746</v>
      </c>
      <c r="AH686" s="11" t="s">
        <v>2676</v>
      </c>
      <c r="AI686" t="str">
        <f>IF(AH686="","",VLOOKUP(AH686,'Сотрудники и ссылки'!A:B,2,0))</f>
        <v>Серолог</v>
      </c>
      <c r="AJ686">
        <f>IF(AH686="","",VLOOKUP(AH686,'Сотрудники и ссылки'!A:C,3,0))</f>
        <v>20007746</v>
      </c>
      <c r="AK686" s="14">
        <v>45681</v>
      </c>
      <c r="AL686" s="2">
        <f>IF(AK686="","",AK686+VLOOKUP(I686,'Вид исследования'!B:E,4,0))</f>
        <v>45682</v>
      </c>
      <c r="AM686" s="2">
        <f>IF(AK686="","",AK686+VLOOKUP(I686,'Вид исследования'!B:F,5,0))</f>
        <v>45682</v>
      </c>
      <c r="AN686" s="14">
        <v>45681</v>
      </c>
      <c r="AP686" s="11" t="s">
        <v>189</v>
      </c>
      <c r="AQ686" t="str">
        <f>IFERROR(IF(L686="","",VLOOKUP(L686&amp;I686,Продукция!A:K,11,0)),"обратитесь к админ справочника")</f>
        <v>согласно рекомендациям производителя теста</v>
      </c>
      <c r="AR686" s="11" t="s">
        <v>4823</v>
      </c>
      <c r="AS686" t="str">
        <f>IFERROR(IF(L686="","",VLOOKUP(L686&amp;I686,Продукция!A:J,10,0)),"обратитесь к админ справочника")</f>
        <v>инструкция тест- ситема Биочек СК -115</v>
      </c>
      <c r="AT686" s="11" t="s">
        <v>4823</v>
      </c>
      <c r="AU686" s="11" t="s">
        <v>4823</v>
      </c>
      <c r="AV686" s="11" t="s">
        <v>2676</v>
      </c>
      <c r="AW686" s="11" t="s">
        <v>4824</v>
      </c>
      <c r="AX686" s="11" t="s">
        <v>941</v>
      </c>
      <c r="AY686" s="11" t="s">
        <v>2080</v>
      </c>
      <c r="AZ686" s="11">
        <v>153</v>
      </c>
      <c r="BA686" s="11">
        <v>39</v>
      </c>
      <c r="BC686" s="11" t="s">
        <v>4954</v>
      </c>
    </row>
    <row r="687" spans="1:55" x14ac:dyDescent="0.25">
      <c r="A687" t="str">
        <f t="shared" si="14"/>
        <v>С/68MS (BioChek) микоплазма синовия уровень антител</v>
      </c>
      <c r="B687" t="str">
        <f>IF(E687="","",INDEX(Лаборатории!A:A,MATCH('Производственный контроль'!E687,Лаборатории!B:B,0)))</f>
        <v xml:space="preserve">КУРИНОЕ ЦАРСТВО АО </v>
      </c>
      <c r="C687" t="str">
        <f>IF(E687="","",VLOOKUP(E687,Лаборатории!B:D,3,0))</f>
        <v>U377_CHL</v>
      </c>
      <c r="D687" s="12">
        <v>45670</v>
      </c>
      <c r="E687" s="11" t="s">
        <v>793</v>
      </c>
      <c r="F687" s="11" t="s">
        <v>544</v>
      </c>
      <c r="G687" s="11" t="s">
        <v>603</v>
      </c>
      <c r="H687" s="11" t="s">
        <v>262</v>
      </c>
      <c r="I687" s="11" t="s">
        <v>3423</v>
      </c>
      <c r="J687" t="str">
        <f>IF(L687="","",VLOOKUP(L687,Продукция!B:D,3,0))</f>
        <v>Биологический_материал</v>
      </c>
      <c r="K687" t="str">
        <f>IF(L687="","",VLOOKUP(L687,Продукция!B:C,2,0))</f>
        <v>Сыворотка крови</v>
      </c>
      <c r="L687" s="151" t="s">
        <v>302</v>
      </c>
      <c r="M687">
        <f>IF(L687="","",VLOOKUP(L687,Продукция!B:L,11,0))</f>
        <v>0</v>
      </c>
      <c r="N687" s="11" t="s">
        <v>873</v>
      </c>
      <c r="P687" s="11" t="s">
        <v>340</v>
      </c>
      <c r="Q687" s="11" t="s">
        <v>854</v>
      </c>
      <c r="R687" s="153" t="s">
        <v>4949</v>
      </c>
      <c r="S687" s="11">
        <v>19</v>
      </c>
      <c r="T687" s="11" t="s">
        <v>4953</v>
      </c>
      <c r="V687" s="14">
        <v>45666</v>
      </c>
      <c r="Z687" s="11" t="s">
        <v>4823</v>
      </c>
      <c r="AA687" s="15">
        <v>0.51041666666666663</v>
      </c>
      <c r="AB687" t="str">
        <f>IF(L687="","",VLOOKUP(L687&amp;I687,Продукция!A:I,9,0))</f>
        <v>рекомендация производителя набора</v>
      </c>
      <c r="AC687" s="14">
        <v>45681</v>
      </c>
      <c r="AD687" s="11" t="s">
        <v>2676</v>
      </c>
      <c r="AE687" s="11" t="s">
        <v>4823</v>
      </c>
      <c r="AF687" t="str">
        <f>IF(AD687="","",VLOOKUP(AD687,'Сотрудники и ссылки'!A:B,2,0))</f>
        <v>Серолог</v>
      </c>
      <c r="AG687">
        <f>IF(AD687="","",VLOOKUP(AD687,'Сотрудники и ссылки'!A:C,3,0))</f>
        <v>20007746</v>
      </c>
      <c r="AH687" s="11" t="s">
        <v>2676</v>
      </c>
      <c r="AI687" t="str">
        <f>IF(AH687="","",VLOOKUP(AH687,'Сотрудники и ссылки'!A:B,2,0))</f>
        <v>Серолог</v>
      </c>
      <c r="AJ687">
        <f>IF(AH687="","",VLOOKUP(AH687,'Сотрудники и ссылки'!A:C,3,0))</f>
        <v>20007746</v>
      </c>
      <c r="AK687" s="14">
        <v>45681</v>
      </c>
      <c r="AL687" s="2">
        <f>IF(AK687="","",AK687+VLOOKUP(I687,'Вид исследования'!B:E,4,0))</f>
        <v>45682</v>
      </c>
      <c r="AM687" s="2">
        <f>IF(AK687="","",AK687+VLOOKUP(I687,'Вид исследования'!B:F,5,0))</f>
        <v>45682</v>
      </c>
      <c r="AN687" s="14">
        <v>45681</v>
      </c>
      <c r="AP687" s="11" t="s">
        <v>189</v>
      </c>
      <c r="AQ687" t="str">
        <f>IFERROR(IF(L687="","",VLOOKUP(L687&amp;I687,Продукция!A:K,11,0)),"обратитесь к админ справочника")</f>
        <v>согласно рекомендациям производителя теста</v>
      </c>
      <c r="AR687" s="11" t="s">
        <v>4823</v>
      </c>
      <c r="AS687" t="str">
        <f>IFERROR(IF(L687="","",VLOOKUP(L687&amp;I687,Продукция!A:J,10,0)),"обратитесь к админ справочника")</f>
        <v>инструкция тест- ситема Биочек СК -115</v>
      </c>
      <c r="AT687" s="11" t="s">
        <v>4823</v>
      </c>
      <c r="AU687" s="11" t="s">
        <v>4823</v>
      </c>
      <c r="AV687" s="11" t="s">
        <v>2676</v>
      </c>
      <c r="AW687" s="11" t="s">
        <v>4824</v>
      </c>
      <c r="AX687" s="11" t="s">
        <v>941</v>
      </c>
      <c r="AY687" s="11" t="s">
        <v>2092</v>
      </c>
      <c r="AZ687" s="11">
        <v>153</v>
      </c>
      <c r="BA687" s="11">
        <v>40</v>
      </c>
      <c r="BC687" s="11" t="s">
        <v>4954</v>
      </c>
    </row>
    <row r="688" spans="1:55" x14ac:dyDescent="0.25">
      <c r="A688" t="str">
        <f t="shared" si="14"/>
        <v>С/94MS (BioChek) микоплазма синовия уровень антител</v>
      </c>
      <c r="B688" t="str">
        <f>IF(E688="","",INDEX(Лаборатории!A:A,MATCH('Производственный контроль'!E688,Лаборатории!B:B,0)))</f>
        <v xml:space="preserve">КУРИНОЕ ЦАРСТВО АО </v>
      </c>
      <c r="C688" t="str">
        <f>IF(E688="","",VLOOKUP(E688,Лаборатории!B:D,3,0))</f>
        <v>U377_CHL</v>
      </c>
      <c r="D688" s="12">
        <v>45673</v>
      </c>
      <c r="E688" s="11" t="s">
        <v>793</v>
      </c>
      <c r="F688" s="11" t="s">
        <v>544</v>
      </c>
      <c r="G688" s="11" t="s">
        <v>603</v>
      </c>
      <c r="H688" s="11" t="s">
        <v>262</v>
      </c>
      <c r="I688" s="11" t="s">
        <v>3423</v>
      </c>
      <c r="J688" t="str">
        <f>IF(L688="","",VLOOKUP(L688,Продукция!B:D,3,0))</f>
        <v>Биологический_материал</v>
      </c>
      <c r="K688" t="str">
        <f>IF(L688="","",VLOOKUP(L688,Продукция!B:C,2,0))</f>
        <v>Сыворотка крови</v>
      </c>
      <c r="L688" s="151" t="s">
        <v>302</v>
      </c>
      <c r="M688">
        <f>IF(L688="","",VLOOKUP(L688,Продукция!B:L,11,0))</f>
        <v>0</v>
      </c>
      <c r="N688" s="11" t="s">
        <v>873</v>
      </c>
      <c r="P688" s="11" t="s">
        <v>340</v>
      </c>
      <c r="Q688" s="11" t="s">
        <v>854</v>
      </c>
      <c r="R688" s="153" t="s">
        <v>4965</v>
      </c>
      <c r="S688" s="11">
        <v>18</v>
      </c>
      <c r="T688" s="11" t="s">
        <v>4986</v>
      </c>
      <c r="V688" s="14">
        <v>45668</v>
      </c>
      <c r="Z688" s="11" t="s">
        <v>4823</v>
      </c>
      <c r="AA688" s="15">
        <v>0.55902777777777779</v>
      </c>
      <c r="AB688" t="str">
        <f>IF(L688="","",VLOOKUP(L688&amp;I688,Продукция!A:I,9,0))</f>
        <v>рекомендация производителя набора</v>
      </c>
      <c r="AC688" s="14">
        <v>45681</v>
      </c>
      <c r="AD688" s="11" t="s">
        <v>2676</v>
      </c>
      <c r="AE688" s="11" t="s">
        <v>4823</v>
      </c>
      <c r="AF688" t="str">
        <f>IF(AD688="","",VLOOKUP(AD688,'Сотрудники и ссылки'!A:B,2,0))</f>
        <v>Серолог</v>
      </c>
      <c r="AG688">
        <f>IF(AD688="","",VLOOKUP(AD688,'Сотрудники и ссылки'!A:C,3,0))</f>
        <v>20007746</v>
      </c>
      <c r="AH688" s="11" t="s">
        <v>2676</v>
      </c>
      <c r="AI688" t="str">
        <f>IF(AH688="","",VLOOKUP(AH688,'Сотрудники и ссылки'!A:B,2,0))</f>
        <v>Серолог</v>
      </c>
      <c r="AJ688">
        <f>IF(AH688="","",VLOOKUP(AH688,'Сотрудники и ссылки'!A:C,3,0))</f>
        <v>20007746</v>
      </c>
      <c r="AK688" s="14">
        <v>45681</v>
      </c>
      <c r="AL688" s="2">
        <f>IF(AK688="","",AK688+VLOOKUP(I688,'Вид исследования'!B:E,4,0))</f>
        <v>45682</v>
      </c>
      <c r="AM688" s="2">
        <f>IF(AK688="","",AK688+VLOOKUP(I688,'Вид исследования'!B:F,5,0))</f>
        <v>45682</v>
      </c>
      <c r="AN688" s="14">
        <v>45681</v>
      </c>
      <c r="AP688" s="11" t="s">
        <v>189</v>
      </c>
      <c r="AQ688" t="str">
        <f>IFERROR(IF(L688="","",VLOOKUP(L688&amp;I688,Продукция!A:K,11,0)),"обратитесь к админ справочника")</f>
        <v>согласно рекомендациям производителя теста</v>
      </c>
      <c r="AR688" s="11" t="s">
        <v>4823</v>
      </c>
      <c r="AS688" t="str">
        <f>IFERROR(IF(L688="","",VLOOKUP(L688&amp;I688,Продукция!A:J,10,0)),"обратитесь к админ справочника")</f>
        <v>инструкция тест- ситема Биочек СК -115</v>
      </c>
      <c r="AT688" s="11" t="s">
        <v>4823</v>
      </c>
      <c r="AU688" s="11" t="s">
        <v>4823</v>
      </c>
      <c r="AV688" s="11" t="s">
        <v>2676</v>
      </c>
      <c r="AW688" s="11" t="s">
        <v>4824</v>
      </c>
      <c r="AX688" s="11" t="s">
        <v>941</v>
      </c>
      <c r="AY688" s="11" t="s">
        <v>2048</v>
      </c>
      <c r="AZ688" s="11">
        <v>153</v>
      </c>
      <c r="BA688" s="11">
        <v>40</v>
      </c>
      <c r="BC688" s="11" t="s">
        <v>4987</v>
      </c>
    </row>
    <row r="689" spans="1:55" x14ac:dyDescent="0.25">
      <c r="A689" t="str">
        <f t="shared" si="14"/>
        <v>С/94MS (BioChek) микоплазма синовия уровень антител</v>
      </c>
      <c r="B689" t="str">
        <f>IF(E689="","",INDEX(Лаборатории!A:A,MATCH('Производственный контроль'!E689,Лаборатории!B:B,0)))</f>
        <v xml:space="preserve">КУРИНОЕ ЦАРСТВО АО </v>
      </c>
      <c r="C689" t="str">
        <f>IF(E689="","",VLOOKUP(E689,Лаборатории!B:D,3,0))</f>
        <v>U377_CHL</v>
      </c>
      <c r="D689" s="12">
        <v>45673</v>
      </c>
      <c r="E689" s="11" t="s">
        <v>793</v>
      </c>
      <c r="F689" s="11" t="s">
        <v>544</v>
      </c>
      <c r="G689" s="11" t="s">
        <v>603</v>
      </c>
      <c r="H689" s="11" t="s">
        <v>262</v>
      </c>
      <c r="I689" s="11" t="s">
        <v>3423</v>
      </c>
      <c r="J689" t="str">
        <f>IF(L689="","",VLOOKUP(L689,Продукция!B:D,3,0))</f>
        <v>Биологический_материал</v>
      </c>
      <c r="K689" t="str">
        <f>IF(L689="","",VLOOKUP(L689,Продукция!B:C,2,0))</f>
        <v>Сыворотка крови</v>
      </c>
      <c r="L689" s="151" t="s">
        <v>302</v>
      </c>
      <c r="M689">
        <f>IF(L689="","",VLOOKUP(L689,Продукция!B:L,11,0))</f>
        <v>0</v>
      </c>
      <c r="N689" s="11" t="s">
        <v>873</v>
      </c>
      <c r="P689" s="11" t="s">
        <v>340</v>
      </c>
      <c r="Q689" s="11" t="s">
        <v>854</v>
      </c>
      <c r="R689" s="153" t="s">
        <v>4976</v>
      </c>
      <c r="S689" s="11">
        <v>18</v>
      </c>
      <c r="T689" s="11" t="s">
        <v>4986</v>
      </c>
      <c r="V689" s="14">
        <v>45670</v>
      </c>
      <c r="Z689" s="11" t="s">
        <v>4823</v>
      </c>
      <c r="AA689" s="15">
        <v>0.55902777777777779</v>
      </c>
      <c r="AB689" t="str">
        <f>IF(L689="","",VLOOKUP(L689&amp;I689,Продукция!A:I,9,0))</f>
        <v>рекомендация производителя набора</v>
      </c>
      <c r="AC689" s="14">
        <v>45681</v>
      </c>
      <c r="AD689" s="11" t="s">
        <v>2676</v>
      </c>
      <c r="AE689" s="11" t="s">
        <v>4823</v>
      </c>
      <c r="AF689" t="str">
        <f>IF(AD689="","",VLOOKUP(AD689,'Сотрудники и ссылки'!A:B,2,0))</f>
        <v>Серолог</v>
      </c>
      <c r="AG689">
        <f>IF(AD689="","",VLOOKUP(AD689,'Сотрудники и ссылки'!A:C,3,0))</f>
        <v>20007746</v>
      </c>
      <c r="AH689" s="11" t="s">
        <v>2676</v>
      </c>
      <c r="AI689" t="str">
        <f>IF(AH689="","",VLOOKUP(AH689,'Сотрудники и ссылки'!A:B,2,0))</f>
        <v>Серолог</v>
      </c>
      <c r="AJ689">
        <f>IF(AH689="","",VLOOKUP(AH689,'Сотрудники и ссылки'!A:C,3,0))</f>
        <v>20007746</v>
      </c>
      <c r="AK689" s="14">
        <v>45681</v>
      </c>
      <c r="AL689" s="2">
        <f>IF(AK689="","",AK689+VLOOKUP(I689,'Вид исследования'!B:E,4,0))</f>
        <v>45682</v>
      </c>
      <c r="AM689" s="2">
        <f>IF(AK689="","",AK689+VLOOKUP(I689,'Вид исследования'!B:F,5,0))</f>
        <v>45682</v>
      </c>
      <c r="AN689" s="14">
        <v>45681</v>
      </c>
      <c r="AP689" s="11" t="s">
        <v>189</v>
      </c>
      <c r="AQ689" t="str">
        <f>IFERROR(IF(L689="","",VLOOKUP(L689&amp;I689,Продукция!A:K,11,0)),"обратитесь к админ справочника")</f>
        <v>согласно рекомендациям производителя теста</v>
      </c>
      <c r="AR689" s="11" t="s">
        <v>4823</v>
      </c>
      <c r="AS689" t="str">
        <f>IFERROR(IF(L689="","",VLOOKUP(L689&amp;I689,Продукция!A:J,10,0)),"обратитесь к админ справочника")</f>
        <v>инструкция тест- ситема Биочек СК -115</v>
      </c>
      <c r="AT689" s="11" t="s">
        <v>4823</v>
      </c>
      <c r="AU689" s="11" t="s">
        <v>4823</v>
      </c>
      <c r="AV689" s="11" t="s">
        <v>2676</v>
      </c>
      <c r="AW689" s="11" t="s">
        <v>4824</v>
      </c>
      <c r="AX689" s="11" t="s">
        <v>941</v>
      </c>
      <c r="AY689" s="11" t="s">
        <v>2059</v>
      </c>
      <c r="AZ689" s="11">
        <v>153</v>
      </c>
      <c r="BA689" s="11">
        <v>40</v>
      </c>
      <c r="BC689" s="11" t="s">
        <v>4987</v>
      </c>
    </row>
    <row r="690" spans="1:55" x14ac:dyDescent="0.25">
      <c r="A690" t="str">
        <f t="shared" si="14"/>
        <v>С/138MS (BioChek) микоплазма синовия уровень антител</v>
      </c>
      <c r="B690" t="str">
        <f>IF(E690="","",INDEX(Лаборатории!A:A,MATCH('Производственный контроль'!E690,Лаборатории!B:B,0)))</f>
        <v xml:space="preserve">КУРИНОЕ ЦАРСТВО АО </v>
      </c>
      <c r="C690" t="str">
        <f>IF(E690="","",VLOOKUP(E690,Лаборатории!B:D,3,0))</f>
        <v>U377_CHL</v>
      </c>
      <c r="D690" s="12">
        <v>45679</v>
      </c>
      <c r="E690" s="11" t="s">
        <v>793</v>
      </c>
      <c r="F690" s="11" t="s">
        <v>544</v>
      </c>
      <c r="G690" s="11" t="s">
        <v>603</v>
      </c>
      <c r="H690" s="11" t="s">
        <v>262</v>
      </c>
      <c r="I690" s="11" t="s">
        <v>3423</v>
      </c>
      <c r="J690" t="str">
        <f>IF(L690="","",VLOOKUP(L690,Продукция!B:D,3,0))</f>
        <v>Биологический_материал</v>
      </c>
      <c r="K690" t="str">
        <f>IF(L690="","",VLOOKUP(L690,Продукция!B:C,2,0))</f>
        <v>Сыворотка крови</v>
      </c>
      <c r="L690" s="151" t="s">
        <v>302</v>
      </c>
      <c r="M690">
        <f>IF(L690="","",VLOOKUP(L690,Продукция!B:L,11,0))</f>
        <v>0</v>
      </c>
      <c r="N690" s="11" t="s">
        <v>873</v>
      </c>
      <c r="P690" s="11" t="s">
        <v>340</v>
      </c>
      <c r="Q690" s="11" t="s">
        <v>854</v>
      </c>
      <c r="R690" s="153" t="s">
        <v>5035</v>
      </c>
      <c r="S690" s="11">
        <v>18</v>
      </c>
      <c r="T690" s="11" t="s">
        <v>5039</v>
      </c>
      <c r="V690" s="14">
        <v>45675</v>
      </c>
      <c r="Z690" s="11" t="s">
        <v>4823</v>
      </c>
      <c r="AA690" s="15">
        <v>0.50347222222222221</v>
      </c>
      <c r="AB690" t="str">
        <f>IF(L690="","",VLOOKUP(L690&amp;I690,Продукция!A:I,9,0))</f>
        <v>рекомендация производителя набора</v>
      </c>
      <c r="AC690" s="14">
        <v>45681</v>
      </c>
      <c r="AD690" s="11" t="s">
        <v>2676</v>
      </c>
      <c r="AE690" s="11" t="s">
        <v>4823</v>
      </c>
      <c r="AF690" t="str">
        <f>IF(AD690="","",VLOOKUP(AD690,'Сотрудники и ссылки'!A:B,2,0))</f>
        <v>Серолог</v>
      </c>
      <c r="AG690">
        <f>IF(AD690="","",VLOOKUP(AD690,'Сотрудники и ссылки'!A:C,3,0))</f>
        <v>20007746</v>
      </c>
      <c r="AH690" s="11" t="s">
        <v>2676</v>
      </c>
      <c r="AI690" t="str">
        <f>IF(AH690="","",VLOOKUP(AH690,'Сотрудники и ссылки'!A:B,2,0))</f>
        <v>Серолог</v>
      </c>
      <c r="AJ690">
        <f>IF(AH690="","",VLOOKUP(AH690,'Сотрудники и ссылки'!A:C,3,0))</f>
        <v>20007746</v>
      </c>
      <c r="AK690" s="14">
        <v>45681</v>
      </c>
      <c r="AL690" s="2">
        <f>IF(AK690="","",AK690+VLOOKUP(I690,'Вид исследования'!B:E,4,0))</f>
        <v>45682</v>
      </c>
      <c r="AM690" s="2">
        <f>IF(AK690="","",AK690+VLOOKUP(I690,'Вид исследования'!B:F,5,0))</f>
        <v>45682</v>
      </c>
      <c r="AN690" s="14">
        <v>45681</v>
      </c>
      <c r="AP690" s="11" t="s">
        <v>189</v>
      </c>
      <c r="AQ690" t="str">
        <f>IFERROR(IF(L690="","",VLOOKUP(L690&amp;I690,Продукция!A:K,11,0)),"обратитесь к админ справочника")</f>
        <v>согласно рекомендациям производителя теста</v>
      </c>
      <c r="AR690" s="11" t="s">
        <v>4823</v>
      </c>
      <c r="AS690" t="str">
        <f>IFERROR(IF(L690="","",VLOOKUP(L690&amp;I690,Продукция!A:J,10,0)),"обратитесь к админ справочника")</f>
        <v>инструкция тест- ситема Биочек СК -115</v>
      </c>
      <c r="AT690" s="11" t="s">
        <v>4823</v>
      </c>
      <c r="AU690" s="11" t="s">
        <v>4823</v>
      </c>
      <c r="AV690" s="11" t="s">
        <v>2676</v>
      </c>
      <c r="AW690" s="11" t="s">
        <v>4824</v>
      </c>
      <c r="AX690" s="11" t="s">
        <v>941</v>
      </c>
      <c r="AY690" s="11" t="s">
        <v>2077</v>
      </c>
      <c r="AZ690" s="11">
        <v>153</v>
      </c>
      <c r="BA690" s="11">
        <v>40</v>
      </c>
      <c r="BC690" s="11" t="s">
        <v>4987</v>
      </c>
    </row>
    <row r="691" spans="1:55" x14ac:dyDescent="0.25">
      <c r="A691" t="str">
        <f t="shared" si="14"/>
        <v>С/68ORT (BioChek) орнитобактерии уровень антител</v>
      </c>
      <c r="B691" t="str">
        <f>IF(E691="","",INDEX(Лаборатории!A:A,MATCH('Производственный контроль'!E691,Лаборатории!B:B,0)))</f>
        <v xml:space="preserve">КУРИНОЕ ЦАРСТВО АО </v>
      </c>
      <c r="C691" t="str">
        <f>IF(E691="","",VLOOKUP(E691,Лаборатории!B:D,3,0))</f>
        <v>U377_CHL</v>
      </c>
      <c r="D691" s="12">
        <v>45670</v>
      </c>
      <c r="E691" s="11" t="s">
        <v>793</v>
      </c>
      <c r="F691" s="11" t="s">
        <v>544</v>
      </c>
      <c r="G691" s="11" t="s">
        <v>603</v>
      </c>
      <c r="H691" s="11" t="s">
        <v>262</v>
      </c>
      <c r="I691" s="11" t="s">
        <v>3425</v>
      </c>
      <c r="J691" t="str">
        <f>IF(L691="","",VLOOKUP(L691,Продукция!B:D,3,0))</f>
        <v>Биологический_материал</v>
      </c>
      <c r="K691" t="str">
        <f>IF(L691="","",VLOOKUP(L691,Продукция!B:C,2,0))</f>
        <v>Сыворотка крови</v>
      </c>
      <c r="L691" s="151" t="s">
        <v>302</v>
      </c>
      <c r="M691">
        <f>IF(L691="","",VLOOKUP(L691,Продукция!B:L,11,0))</f>
        <v>0</v>
      </c>
      <c r="N691" s="11" t="s">
        <v>873</v>
      </c>
      <c r="P691" s="11" t="s">
        <v>340</v>
      </c>
      <c r="Q691" s="11" t="s">
        <v>854</v>
      </c>
      <c r="R691" s="153" t="s">
        <v>4937</v>
      </c>
      <c r="S691" s="11">
        <v>19</v>
      </c>
      <c r="T691" s="11" t="s">
        <v>4953</v>
      </c>
      <c r="V691" s="14">
        <v>45664</v>
      </c>
      <c r="Z691" s="11" t="s">
        <v>4823</v>
      </c>
      <c r="AA691" s="15">
        <v>0.51041666666666663</v>
      </c>
      <c r="AB691" t="str">
        <f>IF(L691="","",VLOOKUP(L691&amp;I691,Продукция!A:I,9,0))</f>
        <v>рекомендация производителя набора</v>
      </c>
      <c r="AC691" s="14">
        <v>45681</v>
      </c>
      <c r="AD691" s="11" t="s">
        <v>2676</v>
      </c>
      <c r="AE691" s="11" t="s">
        <v>4823</v>
      </c>
      <c r="AF691" t="str">
        <f>IF(AD691="","",VLOOKUP(AD691,'Сотрудники и ссылки'!A:B,2,0))</f>
        <v>Серолог</v>
      </c>
      <c r="AG691">
        <f>IF(AD691="","",VLOOKUP(AD691,'Сотрудники и ссылки'!A:C,3,0))</f>
        <v>20007746</v>
      </c>
      <c r="AH691" s="11" t="s">
        <v>2676</v>
      </c>
      <c r="AI691" t="str">
        <f>IF(AH691="","",VLOOKUP(AH691,'Сотрудники и ссылки'!A:B,2,0))</f>
        <v>Серолог</v>
      </c>
      <c r="AJ691">
        <f>IF(AH691="","",VLOOKUP(AH691,'Сотрудники и ссылки'!A:C,3,0))</f>
        <v>20007746</v>
      </c>
      <c r="AK691" s="14">
        <v>45681</v>
      </c>
      <c r="AL691" s="2">
        <f>IF(AK691="","",AK691+VLOOKUP(I691,'Вид исследования'!B:E,4,0))</f>
        <v>45682</v>
      </c>
      <c r="AM691" s="2">
        <f>IF(AK691="","",AK691+VLOOKUP(I691,'Вид исследования'!B:F,5,0))</f>
        <v>45682</v>
      </c>
      <c r="AN691" s="14">
        <v>45681</v>
      </c>
      <c r="AP691" s="11" t="s">
        <v>189</v>
      </c>
      <c r="AQ691" t="str">
        <f>IFERROR(IF(L691="","",VLOOKUP(L691&amp;I691,Продукция!A:K,11,0)),"обратитесь к админ справочника")</f>
        <v>согласно рекомендациям производителя теста</v>
      </c>
      <c r="AR691" s="11" t="s">
        <v>4823</v>
      </c>
      <c r="AS691" t="str">
        <f>IFERROR(IF(L691="","",VLOOKUP(L691&amp;I691,Продукция!A:J,10,0)),"обратитесь к админ справочника")</f>
        <v>инструкция тест- ситема Биочек СК-108</v>
      </c>
      <c r="AT691" s="11" t="s">
        <v>4823</v>
      </c>
      <c r="AU691" s="11" t="s">
        <v>4823</v>
      </c>
      <c r="AV691" s="11" t="s">
        <v>2676</v>
      </c>
      <c r="AW691" s="11" t="s">
        <v>4824</v>
      </c>
      <c r="AX691" s="11" t="s">
        <v>941</v>
      </c>
      <c r="AY691" s="11" t="s">
        <v>2080</v>
      </c>
      <c r="AZ691" s="11">
        <v>153</v>
      </c>
      <c r="BA691" s="11">
        <v>39</v>
      </c>
      <c r="BC691" s="11" t="s">
        <v>4954</v>
      </c>
    </row>
    <row r="692" spans="1:55" x14ac:dyDescent="0.25">
      <c r="A692" t="str">
        <f t="shared" si="14"/>
        <v>С/68ORT (BioChek) орнитобактерии уровень антител</v>
      </c>
      <c r="B692" t="str">
        <f>IF(E692="","",INDEX(Лаборатории!A:A,MATCH('Производственный контроль'!E692,Лаборатории!B:B,0)))</f>
        <v xml:space="preserve">КУРИНОЕ ЦАРСТВО АО </v>
      </c>
      <c r="C692" t="str">
        <f>IF(E692="","",VLOOKUP(E692,Лаборатории!B:D,3,0))</f>
        <v>U377_CHL</v>
      </c>
      <c r="D692" s="12">
        <v>45670</v>
      </c>
      <c r="E692" s="11" t="s">
        <v>793</v>
      </c>
      <c r="F692" s="11" t="s">
        <v>544</v>
      </c>
      <c r="G692" s="11" t="s">
        <v>603</v>
      </c>
      <c r="H692" s="11" t="s">
        <v>262</v>
      </c>
      <c r="I692" s="11" t="s">
        <v>3425</v>
      </c>
      <c r="J692" t="str">
        <f>IF(L692="","",VLOOKUP(L692,Продукция!B:D,3,0))</f>
        <v>Биологический_материал</v>
      </c>
      <c r="K692" t="str">
        <f>IF(L692="","",VLOOKUP(L692,Продукция!B:C,2,0))</f>
        <v>Сыворотка крови</v>
      </c>
      <c r="L692" s="151" t="s">
        <v>302</v>
      </c>
      <c r="M692">
        <f>IF(L692="","",VLOOKUP(L692,Продукция!B:L,11,0))</f>
        <v>0</v>
      </c>
      <c r="N692" s="11" t="s">
        <v>873</v>
      </c>
      <c r="P692" s="11" t="s">
        <v>340</v>
      </c>
      <c r="Q692" s="11" t="s">
        <v>854</v>
      </c>
      <c r="R692" s="153" t="s">
        <v>4949</v>
      </c>
      <c r="S692" s="11">
        <v>19</v>
      </c>
      <c r="T692" s="11" t="s">
        <v>4953</v>
      </c>
      <c r="V692" s="14">
        <v>45666</v>
      </c>
      <c r="Z692" s="11" t="s">
        <v>4823</v>
      </c>
      <c r="AA692" s="15">
        <v>0.51041666666666663</v>
      </c>
      <c r="AB692" t="str">
        <f>IF(L692="","",VLOOKUP(L692&amp;I692,Продукция!A:I,9,0))</f>
        <v>рекомендация производителя набора</v>
      </c>
      <c r="AC692" s="14">
        <v>45681</v>
      </c>
      <c r="AD692" s="11" t="s">
        <v>2676</v>
      </c>
      <c r="AE692" s="11" t="s">
        <v>4823</v>
      </c>
      <c r="AF692" t="str">
        <f>IF(AD692="","",VLOOKUP(AD692,'Сотрудники и ссылки'!A:B,2,0))</f>
        <v>Серолог</v>
      </c>
      <c r="AG692">
        <f>IF(AD692="","",VLOOKUP(AD692,'Сотрудники и ссылки'!A:C,3,0))</f>
        <v>20007746</v>
      </c>
      <c r="AH692" s="11" t="s">
        <v>2676</v>
      </c>
      <c r="AI692" t="str">
        <f>IF(AH692="","",VLOOKUP(AH692,'Сотрудники и ссылки'!A:B,2,0))</f>
        <v>Серолог</v>
      </c>
      <c r="AJ692">
        <f>IF(AH692="","",VLOOKUP(AH692,'Сотрудники и ссылки'!A:C,3,0))</f>
        <v>20007746</v>
      </c>
      <c r="AK692" s="14">
        <v>45681</v>
      </c>
      <c r="AL692" s="2">
        <f>IF(AK692="","",AK692+VLOOKUP(I692,'Вид исследования'!B:E,4,0))</f>
        <v>45682</v>
      </c>
      <c r="AM692" s="2">
        <f>IF(AK692="","",AK692+VLOOKUP(I692,'Вид исследования'!B:F,5,0))</f>
        <v>45682</v>
      </c>
      <c r="AN692" s="14">
        <v>45681</v>
      </c>
      <c r="AP692" s="11" t="s">
        <v>189</v>
      </c>
      <c r="AQ692" t="str">
        <f>IFERROR(IF(L692="","",VLOOKUP(L692&amp;I692,Продукция!A:K,11,0)),"обратитесь к админ справочника")</f>
        <v>согласно рекомендациям производителя теста</v>
      </c>
      <c r="AR692" s="11" t="s">
        <v>4823</v>
      </c>
      <c r="AS692" t="str">
        <f>IFERROR(IF(L692="","",VLOOKUP(L692&amp;I692,Продукция!A:J,10,0)),"обратитесь к админ справочника")</f>
        <v>инструкция тест- ситема Биочек СК-108</v>
      </c>
      <c r="AT692" s="11" t="s">
        <v>4823</v>
      </c>
      <c r="AU692" s="11" t="s">
        <v>4823</v>
      </c>
      <c r="AV692" s="11" t="s">
        <v>2676</v>
      </c>
      <c r="AW692" s="11" t="s">
        <v>4824</v>
      </c>
      <c r="AX692" s="11" t="s">
        <v>941</v>
      </c>
      <c r="AY692" s="11" t="s">
        <v>2092</v>
      </c>
      <c r="AZ692" s="11">
        <v>153</v>
      </c>
      <c r="BA692" s="11">
        <v>40</v>
      </c>
      <c r="BC692" s="11" t="s">
        <v>4954</v>
      </c>
    </row>
    <row r="693" spans="1:55" x14ac:dyDescent="0.25">
      <c r="A693" t="str">
        <f t="shared" si="14"/>
        <v>С/94ORT (BioChek) орнитобактерии уровень антител</v>
      </c>
      <c r="B693" t="str">
        <f>IF(E693="","",INDEX(Лаборатории!A:A,MATCH('Производственный контроль'!E693,Лаборатории!B:B,0)))</f>
        <v xml:space="preserve">КУРИНОЕ ЦАРСТВО АО </v>
      </c>
      <c r="C693" t="str">
        <f>IF(E693="","",VLOOKUP(E693,Лаборатории!B:D,3,0))</f>
        <v>U377_CHL</v>
      </c>
      <c r="D693" s="12">
        <v>45673</v>
      </c>
      <c r="E693" s="11" t="s">
        <v>793</v>
      </c>
      <c r="F693" s="11" t="s">
        <v>544</v>
      </c>
      <c r="G693" s="11" t="s">
        <v>603</v>
      </c>
      <c r="H693" s="11" t="s">
        <v>262</v>
      </c>
      <c r="I693" s="11" t="s">
        <v>3425</v>
      </c>
      <c r="J693" t="str">
        <f>IF(L693="","",VLOOKUP(L693,Продукция!B:D,3,0))</f>
        <v>Биологический_материал</v>
      </c>
      <c r="K693" t="str">
        <f>IF(L693="","",VLOOKUP(L693,Продукция!B:C,2,0))</f>
        <v>Сыворотка крови</v>
      </c>
      <c r="L693" s="151" t="s">
        <v>302</v>
      </c>
      <c r="M693">
        <f>IF(L693="","",VLOOKUP(L693,Продукция!B:L,11,0))</f>
        <v>0</v>
      </c>
      <c r="N693" s="11" t="s">
        <v>873</v>
      </c>
      <c r="P693" s="11" t="s">
        <v>340</v>
      </c>
      <c r="Q693" s="11" t="s">
        <v>854</v>
      </c>
      <c r="R693" s="153" t="s">
        <v>4965</v>
      </c>
      <c r="S693" s="11">
        <v>18</v>
      </c>
      <c r="T693" s="11" t="s">
        <v>4986</v>
      </c>
      <c r="V693" s="14">
        <v>45668</v>
      </c>
      <c r="Z693" s="11" t="s">
        <v>4823</v>
      </c>
      <c r="AA693" s="15">
        <v>0.55902777777777779</v>
      </c>
      <c r="AB693" t="str">
        <f>IF(L693="","",VLOOKUP(L693&amp;I693,Продукция!A:I,9,0))</f>
        <v>рекомендация производителя набора</v>
      </c>
      <c r="AC693" s="14">
        <v>45681</v>
      </c>
      <c r="AD693" s="11" t="s">
        <v>2676</v>
      </c>
      <c r="AE693" s="11" t="s">
        <v>4823</v>
      </c>
      <c r="AF693" t="str">
        <f>IF(AD693="","",VLOOKUP(AD693,'Сотрудники и ссылки'!A:B,2,0))</f>
        <v>Серолог</v>
      </c>
      <c r="AG693">
        <f>IF(AD693="","",VLOOKUP(AD693,'Сотрудники и ссылки'!A:C,3,0))</f>
        <v>20007746</v>
      </c>
      <c r="AH693" s="11" t="s">
        <v>2676</v>
      </c>
      <c r="AI693" t="str">
        <f>IF(AH693="","",VLOOKUP(AH693,'Сотрудники и ссылки'!A:B,2,0))</f>
        <v>Серолог</v>
      </c>
      <c r="AJ693">
        <f>IF(AH693="","",VLOOKUP(AH693,'Сотрудники и ссылки'!A:C,3,0))</f>
        <v>20007746</v>
      </c>
      <c r="AK693" s="14">
        <v>45681</v>
      </c>
      <c r="AL693" s="2">
        <f>IF(AK693="","",AK693+VLOOKUP(I693,'Вид исследования'!B:E,4,0))</f>
        <v>45682</v>
      </c>
      <c r="AM693" s="2">
        <f>IF(AK693="","",AK693+VLOOKUP(I693,'Вид исследования'!B:F,5,0))</f>
        <v>45682</v>
      </c>
      <c r="AN693" s="14">
        <v>45681</v>
      </c>
      <c r="AP693" s="11" t="s">
        <v>189</v>
      </c>
      <c r="AQ693" t="str">
        <f>IFERROR(IF(L693="","",VLOOKUP(L693&amp;I693,Продукция!A:K,11,0)),"обратитесь к админ справочника")</f>
        <v>согласно рекомендациям производителя теста</v>
      </c>
      <c r="AR693" s="11" t="s">
        <v>4823</v>
      </c>
      <c r="AS693" t="str">
        <f>IFERROR(IF(L693="","",VLOOKUP(L693&amp;I693,Продукция!A:J,10,0)),"обратитесь к админ справочника")</f>
        <v>инструкция тест- ситема Биочек СК-108</v>
      </c>
      <c r="AT693" s="11" t="s">
        <v>4823</v>
      </c>
      <c r="AU693" s="11" t="s">
        <v>4823</v>
      </c>
      <c r="AV693" s="11" t="s">
        <v>2676</v>
      </c>
      <c r="AW693" s="11" t="s">
        <v>4824</v>
      </c>
      <c r="AX693" s="11" t="s">
        <v>941</v>
      </c>
      <c r="AY693" s="11" t="s">
        <v>2048</v>
      </c>
      <c r="AZ693" s="11">
        <v>153</v>
      </c>
      <c r="BA693" s="11">
        <v>40</v>
      </c>
      <c r="BC693" s="11" t="s">
        <v>4987</v>
      </c>
    </row>
    <row r="694" spans="1:55" x14ac:dyDescent="0.25">
      <c r="A694" t="str">
        <f t="shared" si="14"/>
        <v>С/94ORT (BioChek) орнитобактерии уровень антител</v>
      </c>
      <c r="B694" t="str">
        <f>IF(E694="","",INDEX(Лаборатории!A:A,MATCH('Производственный контроль'!E694,Лаборатории!B:B,0)))</f>
        <v xml:space="preserve">КУРИНОЕ ЦАРСТВО АО </v>
      </c>
      <c r="C694" t="str">
        <f>IF(E694="","",VLOOKUP(E694,Лаборатории!B:D,3,0))</f>
        <v>U377_CHL</v>
      </c>
      <c r="D694" s="12">
        <v>45673</v>
      </c>
      <c r="E694" s="11" t="s">
        <v>793</v>
      </c>
      <c r="F694" s="11" t="s">
        <v>544</v>
      </c>
      <c r="G694" s="11" t="s">
        <v>603</v>
      </c>
      <c r="H694" s="11" t="s">
        <v>262</v>
      </c>
      <c r="I694" s="11" t="s">
        <v>3425</v>
      </c>
      <c r="J694" t="str">
        <f>IF(L694="","",VLOOKUP(L694,Продукция!B:D,3,0))</f>
        <v>Биологический_материал</v>
      </c>
      <c r="K694" t="str">
        <f>IF(L694="","",VLOOKUP(L694,Продукция!B:C,2,0))</f>
        <v>Сыворотка крови</v>
      </c>
      <c r="L694" s="151" t="s">
        <v>302</v>
      </c>
      <c r="M694">
        <f>IF(L694="","",VLOOKUP(L694,Продукция!B:L,11,0))</f>
        <v>0</v>
      </c>
      <c r="N694" s="11" t="s">
        <v>873</v>
      </c>
      <c r="P694" s="11" t="s">
        <v>340</v>
      </c>
      <c r="Q694" s="11" t="s">
        <v>854</v>
      </c>
      <c r="R694" s="153" t="s">
        <v>4976</v>
      </c>
      <c r="S694" s="11">
        <v>18</v>
      </c>
      <c r="T694" s="11" t="s">
        <v>4986</v>
      </c>
      <c r="V694" s="14">
        <v>45670</v>
      </c>
      <c r="Z694" s="11" t="s">
        <v>4823</v>
      </c>
      <c r="AA694" s="15">
        <v>0.55902777777777779</v>
      </c>
      <c r="AB694" t="str">
        <f>IF(L694="","",VLOOKUP(L694&amp;I694,Продукция!A:I,9,0))</f>
        <v>рекомендация производителя набора</v>
      </c>
      <c r="AC694" s="14">
        <v>45681</v>
      </c>
      <c r="AD694" s="11" t="s">
        <v>2676</v>
      </c>
      <c r="AE694" s="11" t="s">
        <v>4823</v>
      </c>
      <c r="AF694" t="str">
        <f>IF(AD694="","",VLOOKUP(AD694,'Сотрудники и ссылки'!A:B,2,0))</f>
        <v>Серолог</v>
      </c>
      <c r="AG694">
        <f>IF(AD694="","",VLOOKUP(AD694,'Сотрудники и ссылки'!A:C,3,0))</f>
        <v>20007746</v>
      </c>
      <c r="AH694" s="11" t="s">
        <v>2676</v>
      </c>
      <c r="AI694" t="str">
        <f>IF(AH694="","",VLOOKUP(AH694,'Сотрудники и ссылки'!A:B,2,0))</f>
        <v>Серолог</v>
      </c>
      <c r="AJ694">
        <f>IF(AH694="","",VLOOKUP(AH694,'Сотрудники и ссылки'!A:C,3,0))</f>
        <v>20007746</v>
      </c>
      <c r="AK694" s="14">
        <v>45681</v>
      </c>
      <c r="AL694" s="2">
        <f>IF(AK694="","",AK694+VLOOKUP(I694,'Вид исследования'!B:E,4,0))</f>
        <v>45682</v>
      </c>
      <c r="AM694" s="2">
        <f>IF(AK694="","",AK694+VLOOKUP(I694,'Вид исследования'!B:F,5,0))</f>
        <v>45682</v>
      </c>
      <c r="AN694" s="14">
        <v>45681</v>
      </c>
      <c r="AP694" s="11" t="s">
        <v>189</v>
      </c>
      <c r="AQ694" t="str">
        <f>IFERROR(IF(L694="","",VLOOKUP(L694&amp;I694,Продукция!A:K,11,0)),"обратитесь к админ справочника")</f>
        <v>согласно рекомендациям производителя теста</v>
      </c>
      <c r="AR694" s="11" t="s">
        <v>4823</v>
      </c>
      <c r="AS694" t="str">
        <f>IFERROR(IF(L694="","",VLOOKUP(L694&amp;I694,Продукция!A:J,10,0)),"обратитесь к админ справочника")</f>
        <v>инструкция тест- ситема Биочек СК-108</v>
      </c>
      <c r="AT694" s="11" t="s">
        <v>4823</v>
      </c>
      <c r="AU694" s="11" t="s">
        <v>4823</v>
      </c>
      <c r="AV694" s="11" t="s">
        <v>2676</v>
      </c>
      <c r="AW694" s="11" t="s">
        <v>4824</v>
      </c>
      <c r="AX694" s="11" t="s">
        <v>941</v>
      </c>
      <c r="AY694" s="11" t="s">
        <v>2059</v>
      </c>
      <c r="AZ694" s="11">
        <v>153</v>
      </c>
      <c r="BA694" s="11">
        <v>40</v>
      </c>
      <c r="BC694" s="11" t="s">
        <v>4987</v>
      </c>
    </row>
    <row r="695" spans="1:55" x14ac:dyDescent="0.25">
      <c r="A695" t="str">
        <f t="shared" si="14"/>
        <v>С/138ORT (BioChek) орнитобактерии уровень антител</v>
      </c>
      <c r="B695" t="str">
        <f>IF(E695="","",INDEX(Лаборатории!A:A,MATCH('Производственный контроль'!E695,Лаборатории!B:B,0)))</f>
        <v xml:space="preserve">КУРИНОЕ ЦАРСТВО АО </v>
      </c>
      <c r="C695" t="str">
        <f>IF(E695="","",VLOOKUP(E695,Лаборатории!B:D,3,0))</f>
        <v>U377_CHL</v>
      </c>
      <c r="D695" s="12">
        <v>45679</v>
      </c>
      <c r="E695" s="11" t="s">
        <v>793</v>
      </c>
      <c r="F695" s="11" t="s">
        <v>544</v>
      </c>
      <c r="G695" s="11" t="s">
        <v>603</v>
      </c>
      <c r="H695" s="11" t="s">
        <v>262</v>
      </c>
      <c r="I695" s="11" t="s">
        <v>3425</v>
      </c>
      <c r="J695" t="str">
        <f>IF(L695="","",VLOOKUP(L695,Продукция!B:D,3,0))</f>
        <v>Биологический_материал</v>
      </c>
      <c r="K695" t="str">
        <f>IF(L695="","",VLOOKUP(L695,Продукция!B:C,2,0))</f>
        <v>Сыворотка крови</v>
      </c>
      <c r="L695" s="151" t="s">
        <v>302</v>
      </c>
      <c r="M695">
        <f>IF(L695="","",VLOOKUP(L695,Продукция!B:L,11,0))</f>
        <v>0</v>
      </c>
      <c r="N695" s="11" t="s">
        <v>873</v>
      </c>
      <c r="P695" s="11" t="s">
        <v>340</v>
      </c>
      <c r="Q695" s="11" t="s">
        <v>854</v>
      </c>
      <c r="R695" s="153" t="s">
        <v>5035</v>
      </c>
      <c r="S695" s="11">
        <v>18</v>
      </c>
      <c r="T695" s="11" t="s">
        <v>5039</v>
      </c>
      <c r="V695" s="14">
        <v>45675</v>
      </c>
      <c r="Z695" s="11" t="s">
        <v>4823</v>
      </c>
      <c r="AA695" s="15">
        <v>0.50347222222222221</v>
      </c>
      <c r="AB695" t="str">
        <f>IF(L695="","",VLOOKUP(L695&amp;I695,Продукция!A:I,9,0))</f>
        <v>рекомендация производителя набора</v>
      </c>
      <c r="AC695" s="14">
        <v>45681</v>
      </c>
      <c r="AD695" s="11" t="s">
        <v>2676</v>
      </c>
      <c r="AE695" s="11" t="s">
        <v>4823</v>
      </c>
      <c r="AF695" t="str">
        <f>IF(AD695="","",VLOOKUP(AD695,'Сотрудники и ссылки'!A:B,2,0))</f>
        <v>Серолог</v>
      </c>
      <c r="AG695">
        <f>IF(AD695="","",VLOOKUP(AD695,'Сотрудники и ссылки'!A:C,3,0))</f>
        <v>20007746</v>
      </c>
      <c r="AH695" s="11" t="s">
        <v>2676</v>
      </c>
      <c r="AI695" t="str">
        <f>IF(AH695="","",VLOOKUP(AH695,'Сотрудники и ссылки'!A:B,2,0))</f>
        <v>Серолог</v>
      </c>
      <c r="AJ695">
        <f>IF(AH695="","",VLOOKUP(AH695,'Сотрудники и ссылки'!A:C,3,0))</f>
        <v>20007746</v>
      </c>
      <c r="AK695" s="14">
        <v>45681</v>
      </c>
      <c r="AL695" s="2">
        <f>IF(AK695="","",AK695+VLOOKUP(I695,'Вид исследования'!B:E,4,0))</f>
        <v>45682</v>
      </c>
      <c r="AM695" s="2">
        <f>IF(AK695="","",AK695+VLOOKUP(I695,'Вид исследования'!B:F,5,0))</f>
        <v>45682</v>
      </c>
      <c r="AN695" s="14">
        <v>45681</v>
      </c>
      <c r="AP695" s="11" t="s">
        <v>189</v>
      </c>
      <c r="AQ695" t="str">
        <f>IFERROR(IF(L695="","",VLOOKUP(L695&amp;I695,Продукция!A:K,11,0)),"обратитесь к админ справочника")</f>
        <v>согласно рекомендациям производителя теста</v>
      </c>
      <c r="AR695" s="11" t="s">
        <v>4823</v>
      </c>
      <c r="AS695" t="str">
        <f>IFERROR(IF(L695="","",VLOOKUP(L695&amp;I695,Продукция!A:J,10,0)),"обратитесь к админ справочника")</f>
        <v>инструкция тест- ситема Биочек СК-108</v>
      </c>
      <c r="AT695" s="11" t="s">
        <v>4823</v>
      </c>
      <c r="AU695" s="11" t="s">
        <v>4823</v>
      </c>
      <c r="AV695" s="11" t="s">
        <v>2676</v>
      </c>
      <c r="AW695" s="11" t="s">
        <v>4824</v>
      </c>
      <c r="AX695" s="11" t="s">
        <v>941</v>
      </c>
      <c r="AY695" s="11" t="s">
        <v>2077</v>
      </c>
      <c r="AZ695" s="11">
        <v>153</v>
      </c>
      <c r="BA695" s="11">
        <v>40</v>
      </c>
      <c r="BC695" s="11" t="s">
        <v>4987</v>
      </c>
    </row>
    <row r="696" spans="1:55" x14ac:dyDescent="0.25">
      <c r="A696" t="str">
        <f t="shared" si="14"/>
        <v>С/68SE (BioChek) сальмонелла группы В и D уровень антител</v>
      </c>
      <c r="B696" t="str">
        <f>IF(E696="","",INDEX(Лаборатории!A:A,MATCH('Производственный контроль'!E696,Лаборатории!B:B,0)))</f>
        <v xml:space="preserve">КУРИНОЕ ЦАРСТВО АО </v>
      </c>
      <c r="C696" t="str">
        <f>IF(E696="","",VLOOKUP(E696,Лаборатории!B:D,3,0))</f>
        <v>U377_CHL</v>
      </c>
      <c r="D696" s="12">
        <v>45670</v>
      </c>
      <c r="E696" s="11" t="s">
        <v>793</v>
      </c>
      <c r="F696" s="11" t="s">
        <v>544</v>
      </c>
      <c r="G696" s="11" t="s">
        <v>603</v>
      </c>
      <c r="H696" s="11" t="s">
        <v>262</v>
      </c>
      <c r="I696" s="11" t="s">
        <v>3428</v>
      </c>
      <c r="J696" t="str">
        <f>IF(L696="","",VLOOKUP(L696,Продукция!B:D,3,0))</f>
        <v>Биологический_материал</v>
      </c>
      <c r="K696" t="str">
        <f>IF(L696="","",VLOOKUP(L696,Продукция!B:C,2,0))</f>
        <v>Сыворотка крови</v>
      </c>
      <c r="L696" s="151" t="s">
        <v>302</v>
      </c>
      <c r="M696">
        <f>IF(L696="","",VLOOKUP(L696,Продукция!B:L,11,0))</f>
        <v>0</v>
      </c>
      <c r="N696" s="11" t="s">
        <v>873</v>
      </c>
      <c r="P696" s="11" t="s">
        <v>340</v>
      </c>
      <c r="Q696" s="11" t="s">
        <v>854</v>
      </c>
      <c r="R696" s="153" t="s">
        <v>4937</v>
      </c>
      <c r="S696" s="11">
        <v>19</v>
      </c>
      <c r="T696" s="11" t="s">
        <v>4953</v>
      </c>
      <c r="V696" s="14">
        <v>45664</v>
      </c>
      <c r="Z696" s="11" t="s">
        <v>4823</v>
      </c>
      <c r="AA696" s="15">
        <v>0.51041666666666663</v>
      </c>
      <c r="AB696" t="str">
        <f>IF(L696="","",VLOOKUP(L696&amp;I696,Продукция!A:I,9,0))</f>
        <v>рекомендация производителя набора</v>
      </c>
      <c r="AC696" s="14">
        <v>45681</v>
      </c>
      <c r="AD696" s="11" t="s">
        <v>2676</v>
      </c>
      <c r="AE696" s="11" t="s">
        <v>4823</v>
      </c>
      <c r="AF696" t="str">
        <f>IF(AD696="","",VLOOKUP(AD696,'Сотрудники и ссылки'!A:B,2,0))</f>
        <v>Серолог</v>
      </c>
      <c r="AG696">
        <f>IF(AD696="","",VLOOKUP(AD696,'Сотрудники и ссылки'!A:C,3,0))</f>
        <v>20007746</v>
      </c>
      <c r="AH696" s="11" t="s">
        <v>2676</v>
      </c>
      <c r="AI696" t="str">
        <f>IF(AH696="","",VLOOKUP(AH696,'Сотрудники и ссылки'!A:B,2,0))</f>
        <v>Серолог</v>
      </c>
      <c r="AJ696">
        <f>IF(AH696="","",VLOOKUP(AH696,'Сотрудники и ссылки'!A:C,3,0))</f>
        <v>20007746</v>
      </c>
      <c r="AK696" s="14">
        <v>45681</v>
      </c>
      <c r="AL696" s="2">
        <f>IF(AK696="","",AK696+VLOOKUP(I696,'Вид исследования'!B:E,4,0))</f>
        <v>45682</v>
      </c>
      <c r="AM696" s="2">
        <f>IF(AK696="","",AK696+VLOOKUP(I696,'Вид исследования'!B:F,5,0))</f>
        <v>45682</v>
      </c>
      <c r="AN696" s="14">
        <v>45681</v>
      </c>
      <c r="AP696" s="11" t="s">
        <v>189</v>
      </c>
      <c r="AQ696" t="str">
        <f>IFERROR(IF(L696="","",VLOOKUP(L696&amp;I696,Продукция!A:K,11,0)),"обратитесь к админ справочника")</f>
        <v>согласно рекомендациям производителя теста</v>
      </c>
      <c r="AR696" s="11" t="s">
        <v>4823</v>
      </c>
      <c r="AS696" t="str">
        <f>IFERROR(IF(L696="","",VLOOKUP(L696&amp;I696,Продукция!A:J,10,0)),"обратитесь к админ справочника")</f>
        <v>инструкция тест- ситема Биочек СК -218</v>
      </c>
      <c r="AT696" s="11" t="s">
        <v>4823</v>
      </c>
      <c r="AU696" s="11" t="s">
        <v>4823</v>
      </c>
      <c r="AV696" s="11" t="s">
        <v>2676</v>
      </c>
      <c r="AW696" s="11" t="s">
        <v>4824</v>
      </c>
      <c r="AX696" s="11" t="s">
        <v>941</v>
      </c>
      <c r="AY696" s="11" t="s">
        <v>2080</v>
      </c>
      <c r="AZ696" s="11">
        <v>153</v>
      </c>
      <c r="BA696" s="11">
        <v>39</v>
      </c>
      <c r="BC696" s="11" t="s">
        <v>4954</v>
      </c>
    </row>
    <row r="697" spans="1:55" x14ac:dyDescent="0.25">
      <c r="A697" t="str">
        <f t="shared" si="14"/>
        <v>С/68SE (BioChek) сальмонелла группы В и D уровень антител</v>
      </c>
      <c r="B697" t="str">
        <f>IF(E697="","",INDEX(Лаборатории!A:A,MATCH('Производственный контроль'!E697,Лаборатории!B:B,0)))</f>
        <v xml:space="preserve">КУРИНОЕ ЦАРСТВО АО </v>
      </c>
      <c r="C697" t="str">
        <f>IF(E697="","",VLOOKUP(E697,Лаборатории!B:D,3,0))</f>
        <v>U377_CHL</v>
      </c>
      <c r="D697" s="12">
        <v>45670</v>
      </c>
      <c r="E697" s="11" t="s">
        <v>793</v>
      </c>
      <c r="F697" s="11" t="s">
        <v>544</v>
      </c>
      <c r="G697" s="11" t="s">
        <v>603</v>
      </c>
      <c r="H697" s="11" t="s">
        <v>262</v>
      </c>
      <c r="I697" s="11" t="s">
        <v>3428</v>
      </c>
      <c r="J697" t="str">
        <f>IF(L697="","",VLOOKUP(L697,Продукция!B:D,3,0))</f>
        <v>Биологический_материал</v>
      </c>
      <c r="K697" t="str">
        <f>IF(L697="","",VLOOKUP(L697,Продукция!B:C,2,0))</f>
        <v>Сыворотка крови</v>
      </c>
      <c r="L697" s="151" t="s">
        <v>302</v>
      </c>
      <c r="M697">
        <f>IF(L697="","",VLOOKUP(L697,Продукция!B:L,11,0))</f>
        <v>0</v>
      </c>
      <c r="N697" s="11" t="s">
        <v>873</v>
      </c>
      <c r="P697" s="11" t="s">
        <v>340</v>
      </c>
      <c r="Q697" s="11" t="s">
        <v>854</v>
      </c>
      <c r="R697" s="153" t="s">
        <v>4949</v>
      </c>
      <c r="S697" s="11">
        <v>19</v>
      </c>
      <c r="T697" s="11" t="s">
        <v>4953</v>
      </c>
      <c r="V697" s="14">
        <v>45666</v>
      </c>
      <c r="Z697" s="11" t="s">
        <v>4823</v>
      </c>
      <c r="AA697" s="15">
        <v>0.51041666666666663</v>
      </c>
      <c r="AB697" t="str">
        <f>IF(L697="","",VLOOKUP(L697&amp;I697,Продукция!A:I,9,0))</f>
        <v>рекомендация производителя набора</v>
      </c>
      <c r="AC697" s="14">
        <v>45681</v>
      </c>
      <c r="AD697" s="11" t="s">
        <v>2676</v>
      </c>
      <c r="AE697" s="11" t="s">
        <v>4823</v>
      </c>
      <c r="AF697" t="str">
        <f>IF(AD697="","",VLOOKUP(AD697,'Сотрудники и ссылки'!A:B,2,0))</f>
        <v>Серолог</v>
      </c>
      <c r="AG697">
        <f>IF(AD697="","",VLOOKUP(AD697,'Сотрудники и ссылки'!A:C,3,0))</f>
        <v>20007746</v>
      </c>
      <c r="AH697" s="11" t="s">
        <v>2676</v>
      </c>
      <c r="AI697" t="str">
        <f>IF(AH697="","",VLOOKUP(AH697,'Сотрудники и ссылки'!A:B,2,0))</f>
        <v>Серолог</v>
      </c>
      <c r="AJ697">
        <f>IF(AH697="","",VLOOKUP(AH697,'Сотрудники и ссылки'!A:C,3,0))</f>
        <v>20007746</v>
      </c>
      <c r="AK697" s="14">
        <v>45681</v>
      </c>
      <c r="AL697" s="2">
        <f>IF(AK697="","",AK697+VLOOKUP(I697,'Вид исследования'!B:E,4,0))</f>
        <v>45682</v>
      </c>
      <c r="AM697" s="2">
        <f>IF(AK697="","",AK697+VLOOKUP(I697,'Вид исследования'!B:F,5,0))</f>
        <v>45682</v>
      </c>
      <c r="AN697" s="14">
        <v>45681</v>
      </c>
      <c r="AP697" s="11" t="s">
        <v>189</v>
      </c>
      <c r="AQ697" t="str">
        <f>IFERROR(IF(L697="","",VLOOKUP(L697&amp;I697,Продукция!A:K,11,0)),"обратитесь к админ справочника")</f>
        <v>согласно рекомендациям производителя теста</v>
      </c>
      <c r="AR697" s="11" t="s">
        <v>4823</v>
      </c>
      <c r="AS697" t="str">
        <f>IFERROR(IF(L697="","",VLOOKUP(L697&amp;I697,Продукция!A:J,10,0)),"обратитесь к админ справочника")</f>
        <v>инструкция тест- ситема Биочек СК -218</v>
      </c>
      <c r="AT697" s="11" t="s">
        <v>4823</v>
      </c>
      <c r="AU697" s="11" t="s">
        <v>4823</v>
      </c>
      <c r="AV697" s="11" t="s">
        <v>2676</v>
      </c>
      <c r="AW697" s="11" t="s">
        <v>4824</v>
      </c>
      <c r="AX697" s="11" t="s">
        <v>941</v>
      </c>
      <c r="AY697" s="11" t="s">
        <v>2092</v>
      </c>
      <c r="AZ697" s="11">
        <v>153</v>
      </c>
      <c r="BA697" s="11">
        <v>40</v>
      </c>
      <c r="BC697" s="11" t="s">
        <v>4954</v>
      </c>
    </row>
    <row r="698" spans="1:55" x14ac:dyDescent="0.25">
      <c r="A698" t="str">
        <f t="shared" si="14"/>
        <v>С/94SE (BioChek) сальмонелла группы В и D уровень антител</v>
      </c>
      <c r="B698" t="str">
        <f>IF(E698="","",INDEX(Лаборатории!A:A,MATCH('Производственный контроль'!E698,Лаборатории!B:B,0)))</f>
        <v xml:space="preserve">КУРИНОЕ ЦАРСТВО АО </v>
      </c>
      <c r="C698" t="str">
        <f>IF(E698="","",VLOOKUP(E698,Лаборатории!B:D,3,0))</f>
        <v>U377_CHL</v>
      </c>
      <c r="D698" s="12">
        <v>45673</v>
      </c>
      <c r="E698" s="11" t="s">
        <v>793</v>
      </c>
      <c r="F698" s="11" t="s">
        <v>544</v>
      </c>
      <c r="G698" s="11" t="s">
        <v>603</v>
      </c>
      <c r="H698" s="11" t="s">
        <v>262</v>
      </c>
      <c r="I698" s="11" t="s">
        <v>3428</v>
      </c>
      <c r="J698" t="str">
        <f>IF(L698="","",VLOOKUP(L698,Продукция!B:D,3,0))</f>
        <v>Биологический_материал</v>
      </c>
      <c r="K698" t="str">
        <f>IF(L698="","",VLOOKUP(L698,Продукция!B:C,2,0))</f>
        <v>Сыворотка крови</v>
      </c>
      <c r="L698" s="151" t="s">
        <v>302</v>
      </c>
      <c r="M698">
        <f>IF(L698="","",VLOOKUP(L698,Продукция!B:L,11,0))</f>
        <v>0</v>
      </c>
      <c r="N698" s="11" t="s">
        <v>873</v>
      </c>
      <c r="P698" s="11" t="s">
        <v>340</v>
      </c>
      <c r="Q698" s="11" t="s">
        <v>854</v>
      </c>
      <c r="R698" s="153" t="s">
        <v>4965</v>
      </c>
      <c r="S698" s="11">
        <v>18</v>
      </c>
      <c r="T698" s="11" t="s">
        <v>4986</v>
      </c>
      <c r="V698" s="14">
        <v>45668</v>
      </c>
      <c r="Z698" s="11" t="s">
        <v>4823</v>
      </c>
      <c r="AA698" s="15">
        <v>0.55902777777777779</v>
      </c>
      <c r="AB698" t="str">
        <f>IF(L698="","",VLOOKUP(L698&amp;I698,Продукция!A:I,9,0))</f>
        <v>рекомендация производителя набора</v>
      </c>
      <c r="AC698" s="14">
        <v>45681</v>
      </c>
      <c r="AD698" s="11" t="s">
        <v>2676</v>
      </c>
      <c r="AE698" s="11" t="s">
        <v>4823</v>
      </c>
      <c r="AF698" t="str">
        <f>IF(AD698="","",VLOOKUP(AD698,'Сотрудники и ссылки'!A:B,2,0))</f>
        <v>Серолог</v>
      </c>
      <c r="AG698">
        <f>IF(AD698="","",VLOOKUP(AD698,'Сотрудники и ссылки'!A:C,3,0))</f>
        <v>20007746</v>
      </c>
      <c r="AH698" s="11" t="s">
        <v>2676</v>
      </c>
      <c r="AI698" t="str">
        <f>IF(AH698="","",VLOOKUP(AH698,'Сотрудники и ссылки'!A:B,2,0))</f>
        <v>Серолог</v>
      </c>
      <c r="AJ698">
        <f>IF(AH698="","",VLOOKUP(AH698,'Сотрудники и ссылки'!A:C,3,0))</f>
        <v>20007746</v>
      </c>
      <c r="AK698" s="14">
        <v>45681</v>
      </c>
      <c r="AL698" s="2">
        <f>IF(AK698="","",AK698+VLOOKUP(I698,'Вид исследования'!B:E,4,0))</f>
        <v>45682</v>
      </c>
      <c r="AM698" s="2">
        <f>IF(AK698="","",AK698+VLOOKUP(I698,'Вид исследования'!B:F,5,0))</f>
        <v>45682</v>
      </c>
      <c r="AN698" s="14">
        <v>45681</v>
      </c>
      <c r="AP698" s="11" t="s">
        <v>189</v>
      </c>
      <c r="AQ698" t="str">
        <f>IFERROR(IF(L698="","",VLOOKUP(L698&amp;I698,Продукция!A:K,11,0)),"обратитесь к админ справочника")</f>
        <v>согласно рекомендациям производителя теста</v>
      </c>
      <c r="AR698" s="11" t="s">
        <v>4823</v>
      </c>
      <c r="AS698" t="str">
        <f>IFERROR(IF(L698="","",VLOOKUP(L698&amp;I698,Продукция!A:J,10,0)),"обратитесь к админ справочника")</f>
        <v>инструкция тест- ситема Биочек СК -218</v>
      </c>
      <c r="AT698" s="11" t="s">
        <v>4823</v>
      </c>
      <c r="AU698" s="11" t="s">
        <v>4823</v>
      </c>
      <c r="AV698" s="11" t="s">
        <v>2676</v>
      </c>
      <c r="AW698" s="11" t="s">
        <v>4824</v>
      </c>
      <c r="AX698" s="11" t="s">
        <v>941</v>
      </c>
      <c r="AY698" s="11" t="s">
        <v>2048</v>
      </c>
      <c r="AZ698" s="11">
        <v>153</v>
      </c>
      <c r="BA698" s="11">
        <v>40</v>
      </c>
      <c r="BC698" s="11" t="s">
        <v>4987</v>
      </c>
    </row>
    <row r="699" spans="1:55" x14ac:dyDescent="0.25">
      <c r="A699" t="str">
        <f t="shared" si="14"/>
        <v>С/94SE (BioChek) сальмонелла группы В и D уровень антител</v>
      </c>
      <c r="B699" t="str">
        <f>IF(E699="","",INDEX(Лаборатории!A:A,MATCH('Производственный контроль'!E699,Лаборатории!B:B,0)))</f>
        <v xml:space="preserve">КУРИНОЕ ЦАРСТВО АО </v>
      </c>
      <c r="C699" t="str">
        <f>IF(E699="","",VLOOKUP(E699,Лаборатории!B:D,3,0))</f>
        <v>U377_CHL</v>
      </c>
      <c r="D699" s="12">
        <v>45673</v>
      </c>
      <c r="E699" s="11" t="s">
        <v>793</v>
      </c>
      <c r="F699" s="11" t="s">
        <v>544</v>
      </c>
      <c r="G699" s="11" t="s">
        <v>603</v>
      </c>
      <c r="H699" s="11" t="s">
        <v>262</v>
      </c>
      <c r="I699" s="11" t="s">
        <v>3428</v>
      </c>
      <c r="J699" t="str">
        <f>IF(L699="","",VLOOKUP(L699,Продукция!B:D,3,0))</f>
        <v>Биологический_материал</v>
      </c>
      <c r="K699" t="str">
        <f>IF(L699="","",VLOOKUP(L699,Продукция!B:C,2,0))</f>
        <v>Сыворотка крови</v>
      </c>
      <c r="L699" s="151" t="s">
        <v>302</v>
      </c>
      <c r="M699">
        <f>IF(L699="","",VLOOKUP(L699,Продукция!B:L,11,0))</f>
        <v>0</v>
      </c>
      <c r="N699" s="11" t="s">
        <v>873</v>
      </c>
      <c r="P699" s="11" t="s">
        <v>340</v>
      </c>
      <c r="Q699" s="11" t="s">
        <v>854</v>
      </c>
      <c r="R699" s="153" t="s">
        <v>4976</v>
      </c>
      <c r="S699" s="11">
        <v>18</v>
      </c>
      <c r="T699" s="11" t="s">
        <v>4986</v>
      </c>
      <c r="V699" s="14">
        <v>45670</v>
      </c>
      <c r="Z699" s="11" t="s">
        <v>4823</v>
      </c>
      <c r="AA699" s="15">
        <v>0.55902777777777779</v>
      </c>
      <c r="AB699" t="str">
        <f>IF(L699="","",VLOOKUP(L699&amp;I699,Продукция!A:I,9,0))</f>
        <v>рекомендация производителя набора</v>
      </c>
      <c r="AC699" s="14">
        <v>45681</v>
      </c>
      <c r="AD699" s="11" t="s">
        <v>2676</v>
      </c>
      <c r="AE699" s="11" t="s">
        <v>4823</v>
      </c>
      <c r="AF699" t="str">
        <f>IF(AD699="","",VLOOKUP(AD699,'Сотрудники и ссылки'!A:B,2,0))</f>
        <v>Серолог</v>
      </c>
      <c r="AG699">
        <f>IF(AD699="","",VLOOKUP(AD699,'Сотрудники и ссылки'!A:C,3,0))</f>
        <v>20007746</v>
      </c>
      <c r="AH699" s="11" t="s">
        <v>2676</v>
      </c>
      <c r="AI699" t="str">
        <f>IF(AH699="","",VLOOKUP(AH699,'Сотрудники и ссылки'!A:B,2,0))</f>
        <v>Серолог</v>
      </c>
      <c r="AJ699">
        <f>IF(AH699="","",VLOOKUP(AH699,'Сотрудники и ссылки'!A:C,3,0))</f>
        <v>20007746</v>
      </c>
      <c r="AK699" s="14">
        <v>45681</v>
      </c>
      <c r="AL699" s="2">
        <f>IF(AK699="","",AK699+VLOOKUP(I699,'Вид исследования'!B:E,4,0))</f>
        <v>45682</v>
      </c>
      <c r="AM699" s="2">
        <f>IF(AK699="","",AK699+VLOOKUP(I699,'Вид исследования'!B:F,5,0))</f>
        <v>45682</v>
      </c>
      <c r="AN699" s="14">
        <v>45681</v>
      </c>
      <c r="AP699" s="11" t="s">
        <v>189</v>
      </c>
      <c r="AQ699" t="str">
        <f>IFERROR(IF(L699="","",VLOOKUP(L699&amp;I699,Продукция!A:K,11,0)),"обратитесь к админ справочника")</f>
        <v>согласно рекомендациям производителя теста</v>
      </c>
      <c r="AR699" s="11" t="s">
        <v>4823</v>
      </c>
      <c r="AS699" t="str">
        <f>IFERROR(IF(L699="","",VLOOKUP(L699&amp;I699,Продукция!A:J,10,0)),"обратитесь к админ справочника")</f>
        <v>инструкция тест- ситема Биочек СК -218</v>
      </c>
      <c r="AT699" s="11" t="s">
        <v>4823</v>
      </c>
      <c r="AU699" s="11" t="s">
        <v>4823</v>
      </c>
      <c r="AV699" s="11" t="s">
        <v>2676</v>
      </c>
      <c r="AW699" s="11" t="s">
        <v>4824</v>
      </c>
      <c r="AX699" s="11" t="s">
        <v>941</v>
      </c>
      <c r="AY699" s="11" t="s">
        <v>2059</v>
      </c>
      <c r="AZ699" s="11">
        <v>153</v>
      </c>
      <c r="BA699" s="11">
        <v>40</v>
      </c>
      <c r="BC699" s="11" t="s">
        <v>4987</v>
      </c>
    </row>
    <row r="700" spans="1:55" x14ac:dyDescent="0.25">
      <c r="A700" t="str">
        <f t="shared" si="14"/>
        <v>С/138SE (BioChek) сальмонелла группы В и D уровень антител</v>
      </c>
      <c r="B700" t="str">
        <f>IF(E700="","",INDEX(Лаборатории!A:A,MATCH('Производственный контроль'!E700,Лаборатории!B:B,0)))</f>
        <v xml:space="preserve">КУРИНОЕ ЦАРСТВО АО </v>
      </c>
      <c r="C700" t="str">
        <f>IF(E700="","",VLOOKUP(E700,Лаборатории!B:D,3,0))</f>
        <v>U377_CHL</v>
      </c>
      <c r="D700" s="12">
        <v>45679</v>
      </c>
      <c r="E700" s="11" t="s">
        <v>793</v>
      </c>
      <c r="F700" s="11" t="s">
        <v>544</v>
      </c>
      <c r="G700" s="11" t="s">
        <v>603</v>
      </c>
      <c r="H700" s="11" t="s">
        <v>262</v>
      </c>
      <c r="I700" s="11" t="s">
        <v>3428</v>
      </c>
      <c r="J700" t="str">
        <f>IF(L700="","",VLOOKUP(L700,Продукция!B:D,3,0))</f>
        <v>Биологический_материал</v>
      </c>
      <c r="K700" t="str">
        <f>IF(L700="","",VLOOKUP(L700,Продукция!B:C,2,0))</f>
        <v>Сыворотка крови</v>
      </c>
      <c r="L700" s="151" t="s">
        <v>302</v>
      </c>
      <c r="M700">
        <f>IF(L700="","",VLOOKUP(L700,Продукция!B:L,11,0))</f>
        <v>0</v>
      </c>
      <c r="N700" s="11" t="s">
        <v>873</v>
      </c>
      <c r="P700" s="11" t="s">
        <v>340</v>
      </c>
      <c r="Q700" s="11" t="s">
        <v>854</v>
      </c>
      <c r="R700" s="153" t="s">
        <v>5035</v>
      </c>
      <c r="S700" s="11">
        <v>18</v>
      </c>
      <c r="T700" s="11" t="s">
        <v>5039</v>
      </c>
      <c r="V700" s="14">
        <v>45675</v>
      </c>
      <c r="Z700" s="11" t="s">
        <v>4823</v>
      </c>
      <c r="AA700" s="15">
        <v>0.50347222222222221</v>
      </c>
      <c r="AB700" t="str">
        <f>IF(L700="","",VLOOKUP(L700&amp;I700,Продукция!A:I,9,0))</f>
        <v>рекомендация производителя набора</v>
      </c>
      <c r="AC700" s="14">
        <v>45681</v>
      </c>
      <c r="AD700" s="11" t="s">
        <v>2676</v>
      </c>
      <c r="AE700" s="11" t="s">
        <v>4823</v>
      </c>
      <c r="AF700" t="str">
        <f>IF(AD700="","",VLOOKUP(AD700,'Сотрудники и ссылки'!A:B,2,0))</f>
        <v>Серолог</v>
      </c>
      <c r="AG700">
        <f>IF(AD700="","",VLOOKUP(AD700,'Сотрудники и ссылки'!A:C,3,0))</f>
        <v>20007746</v>
      </c>
      <c r="AH700" s="11" t="s">
        <v>2676</v>
      </c>
      <c r="AI700" t="str">
        <f>IF(AH700="","",VLOOKUP(AH700,'Сотрудники и ссылки'!A:B,2,0))</f>
        <v>Серолог</v>
      </c>
      <c r="AJ700">
        <f>IF(AH700="","",VLOOKUP(AH700,'Сотрудники и ссылки'!A:C,3,0))</f>
        <v>20007746</v>
      </c>
      <c r="AK700" s="14">
        <v>45681</v>
      </c>
      <c r="AL700" s="2">
        <f>IF(AK700="","",AK700+VLOOKUP(I700,'Вид исследования'!B:E,4,0))</f>
        <v>45682</v>
      </c>
      <c r="AM700" s="2">
        <f>IF(AK700="","",AK700+VLOOKUP(I700,'Вид исследования'!B:F,5,0))</f>
        <v>45682</v>
      </c>
      <c r="AN700" s="14">
        <v>45681</v>
      </c>
      <c r="AP700" s="11" t="s">
        <v>189</v>
      </c>
      <c r="AQ700" t="str">
        <f>IFERROR(IF(L700="","",VLOOKUP(L700&amp;I700,Продукция!A:K,11,0)),"обратитесь к админ справочника")</f>
        <v>согласно рекомендациям производителя теста</v>
      </c>
      <c r="AR700" s="11" t="s">
        <v>4823</v>
      </c>
      <c r="AS700" t="str">
        <f>IFERROR(IF(L700="","",VLOOKUP(L700&amp;I700,Продукция!A:J,10,0)),"обратитесь к админ справочника")</f>
        <v>инструкция тест- ситема Биочек СК -218</v>
      </c>
      <c r="AT700" s="11" t="s">
        <v>4823</v>
      </c>
      <c r="AU700" s="11" t="s">
        <v>4823</v>
      </c>
      <c r="AV700" s="11" t="s">
        <v>2676</v>
      </c>
      <c r="AW700" s="11" t="s">
        <v>4824</v>
      </c>
      <c r="AX700" s="11" t="s">
        <v>941</v>
      </c>
      <c r="AY700" s="11" t="s">
        <v>2077</v>
      </c>
      <c r="AZ700" s="11">
        <v>153</v>
      </c>
      <c r="BA700" s="11">
        <v>40</v>
      </c>
      <c r="BC700" s="11" t="s">
        <v>4987</v>
      </c>
    </row>
    <row r="701" spans="1:55" x14ac:dyDescent="0.25">
      <c r="A701" t="str">
        <f t="shared" si="14"/>
        <v>С/157Вирус гриппа птиц подтипа H9 уровень антител (ВНИИЗЖ)</v>
      </c>
      <c r="B701" t="str">
        <f>IF(E701="","",INDEX(Лаборатории!A:A,MATCH('Производственный контроль'!E701,Лаборатории!B:B,0)))</f>
        <v xml:space="preserve">КУРИНОЕ ЦАРСТВО АО </v>
      </c>
      <c r="C701" t="str">
        <f>IF(E701="","",VLOOKUP(E701,Лаборатории!B:D,3,0))</f>
        <v>U377_CHL</v>
      </c>
      <c r="D701" s="12">
        <v>45681</v>
      </c>
      <c r="E701" s="11" t="s">
        <v>793</v>
      </c>
      <c r="F701" s="11" t="s">
        <v>544</v>
      </c>
      <c r="G701" s="11" t="s">
        <v>542</v>
      </c>
      <c r="H701" s="11" t="s">
        <v>312</v>
      </c>
      <c r="I701" s="11" t="s">
        <v>3435</v>
      </c>
      <c r="J701" t="str">
        <f>IF(L701="","",VLOOKUP(L701,Продукция!B:D,3,0))</f>
        <v>Биологический_материал</v>
      </c>
      <c r="K701" t="str">
        <f>IF(L701="","",VLOOKUP(L701,Продукция!B:C,2,0))</f>
        <v>Сыворотка крови</v>
      </c>
      <c r="L701" s="151" t="s">
        <v>302</v>
      </c>
      <c r="M701">
        <f>IF(L701="","",VLOOKUP(L701,Продукция!B:L,11,0))</f>
        <v>0</v>
      </c>
      <c r="N701" s="11" t="s">
        <v>873</v>
      </c>
      <c r="P701" s="11" t="s">
        <v>340</v>
      </c>
      <c r="Q701" s="11" t="s">
        <v>854</v>
      </c>
      <c r="R701" s="153" t="s">
        <v>4910</v>
      </c>
      <c r="S701" s="11">
        <v>20</v>
      </c>
      <c r="T701" s="11" t="s">
        <v>5040</v>
      </c>
      <c r="V701" s="14">
        <v>45678</v>
      </c>
      <c r="Z701" s="11" t="s">
        <v>4823</v>
      </c>
      <c r="AA701" s="15">
        <v>0.54861111111111105</v>
      </c>
      <c r="AB701" t="str">
        <f>IF(L701="","",VLOOKUP(L701&amp;I701,Продукция!A:I,9,0))</f>
        <v>рекомендация производителя набора</v>
      </c>
      <c r="AC701" s="14">
        <v>45686</v>
      </c>
      <c r="AD701" s="11" t="s">
        <v>2673</v>
      </c>
      <c r="AE701" s="11" t="s">
        <v>4823</v>
      </c>
      <c r="AF701" t="str">
        <f>IF(AD701="","",VLOOKUP(AD701,'Сотрудники и ссылки'!A:B,2,0))</f>
        <v>Серолог</v>
      </c>
      <c r="AG701">
        <f>IF(AD701="","",VLOOKUP(AD701,'Сотрудники и ссылки'!A:C,3,0))</f>
        <v>20001771</v>
      </c>
      <c r="AH701" s="11" t="s">
        <v>2673</v>
      </c>
      <c r="AI701" t="str">
        <f>IF(AH701="","",VLOOKUP(AH701,'Сотрудники и ссылки'!A:B,2,0))</f>
        <v>Серолог</v>
      </c>
      <c r="AJ701">
        <f>IF(AH701="","",VLOOKUP(AH701,'Сотрудники и ссылки'!A:C,3,0))</f>
        <v>20001771</v>
      </c>
      <c r="AK701" s="14">
        <v>45686</v>
      </c>
      <c r="AL701" s="2">
        <f>IF(AK701="","",AK701+VLOOKUP(I701,'Вид исследования'!B:E,4,0))</f>
        <v>45687</v>
      </c>
      <c r="AM701" s="2">
        <f>IF(AK701="","",AK701+VLOOKUP(I701,'Вид исследования'!B:F,5,0))</f>
        <v>45687</v>
      </c>
      <c r="AN701" s="14">
        <v>45686</v>
      </c>
      <c r="AP701" s="11" t="s">
        <v>189</v>
      </c>
      <c r="AQ701" t="str">
        <f>IFERROR(IF(L701="","",VLOOKUP(L701&amp;I701,Продукция!A:K,11,0)),"обратитесь к админ справочника")</f>
        <v>согласно рекомендациям производителя теста</v>
      </c>
      <c r="AR701" s="11" t="s">
        <v>4823</v>
      </c>
      <c r="AS701" t="str">
        <f>IFERROR(IF(L701="","",VLOOKUP(L701&amp;I701,Продукция!A:J,10,0)),"обратитесь к админ справочника")</f>
        <v>инструкция по применению набора AI, Н9</v>
      </c>
      <c r="AT701" s="11" t="s">
        <v>4823</v>
      </c>
      <c r="AU701" s="11" t="s">
        <v>4823</v>
      </c>
      <c r="AV701" s="11" t="s">
        <v>2673</v>
      </c>
      <c r="AW701" s="11" t="s">
        <v>4824</v>
      </c>
      <c r="AX701" s="11" t="s">
        <v>833</v>
      </c>
      <c r="AY701" s="11" t="s">
        <v>898</v>
      </c>
      <c r="AZ701" s="11">
        <v>154</v>
      </c>
      <c r="BA701" s="11">
        <v>1</v>
      </c>
      <c r="BC701" s="11" t="s">
        <v>4926</v>
      </c>
    </row>
    <row r="702" spans="1:55" x14ac:dyDescent="0.25">
      <c r="A702" t="str">
        <f t="shared" si="14"/>
        <v>С/157Вирус гриппа птиц подтипа Н5 уровень антител (ВНИИЗЖ)</v>
      </c>
      <c r="B702" t="str">
        <f>IF(E702="","",INDEX(Лаборатории!A:A,MATCH('Производственный контроль'!E702,Лаборатории!B:B,0)))</f>
        <v xml:space="preserve">КУРИНОЕ ЦАРСТВО АО </v>
      </c>
      <c r="C702" t="str">
        <f>IF(E702="","",VLOOKUP(E702,Лаборатории!B:D,3,0))</f>
        <v>U377_CHL</v>
      </c>
      <c r="D702" s="12">
        <v>45681</v>
      </c>
      <c r="E702" s="11" t="s">
        <v>793</v>
      </c>
      <c r="F702" s="11" t="s">
        <v>544</v>
      </c>
      <c r="G702" s="11" t="s">
        <v>542</v>
      </c>
      <c r="H702" s="11" t="s">
        <v>312</v>
      </c>
      <c r="I702" s="11" t="s">
        <v>3437</v>
      </c>
      <c r="J702" t="str">
        <f>IF(L702="","",VLOOKUP(L702,Продукция!B:D,3,0))</f>
        <v>Биологический_материал</v>
      </c>
      <c r="K702" t="str">
        <f>IF(L702="","",VLOOKUP(L702,Продукция!B:C,2,0))</f>
        <v>Сыворотка крови</v>
      </c>
      <c r="L702" s="151" t="s">
        <v>302</v>
      </c>
      <c r="M702">
        <f>IF(L702="","",VLOOKUP(L702,Продукция!B:L,11,0))</f>
        <v>0</v>
      </c>
      <c r="N702" s="11" t="s">
        <v>873</v>
      </c>
      <c r="P702" s="11" t="s">
        <v>340</v>
      </c>
      <c r="Q702" s="11" t="s">
        <v>854</v>
      </c>
      <c r="R702" s="153" t="s">
        <v>4910</v>
      </c>
      <c r="S702" s="11">
        <v>20</v>
      </c>
      <c r="T702" s="11" t="s">
        <v>5040</v>
      </c>
      <c r="V702" s="14">
        <v>45678</v>
      </c>
      <c r="Z702" s="11" t="s">
        <v>4823</v>
      </c>
      <c r="AA702" s="15">
        <v>0.54861111111111105</v>
      </c>
      <c r="AB702" t="str">
        <f>IF(L702="","",VLOOKUP(L702&amp;I702,Продукция!A:I,9,0))</f>
        <v>рекомендация производителя набора</v>
      </c>
      <c r="AC702" s="14">
        <v>45686</v>
      </c>
      <c r="AD702" s="11" t="s">
        <v>2673</v>
      </c>
      <c r="AE702" s="11" t="s">
        <v>4823</v>
      </c>
      <c r="AF702" t="str">
        <f>IF(AD702="","",VLOOKUP(AD702,'Сотрудники и ссылки'!A:B,2,0))</f>
        <v>Серолог</v>
      </c>
      <c r="AG702">
        <f>IF(AD702="","",VLOOKUP(AD702,'Сотрудники и ссылки'!A:C,3,0))</f>
        <v>20001771</v>
      </c>
      <c r="AH702" s="11" t="s">
        <v>2673</v>
      </c>
      <c r="AI702" t="str">
        <f>IF(AH702="","",VLOOKUP(AH702,'Сотрудники и ссылки'!A:B,2,0))</f>
        <v>Серолог</v>
      </c>
      <c r="AJ702">
        <f>IF(AH702="","",VLOOKUP(AH702,'Сотрудники и ссылки'!A:C,3,0))</f>
        <v>20001771</v>
      </c>
      <c r="AK702" s="14">
        <v>45686</v>
      </c>
      <c r="AL702" s="2">
        <f>IF(AK702="","",AK702+VLOOKUP(I702,'Вид исследования'!B:E,4,0))</f>
        <v>45687</v>
      </c>
      <c r="AM702" s="2">
        <f>IF(AK702="","",AK702+VLOOKUP(I702,'Вид исследования'!B:F,5,0))</f>
        <v>45687</v>
      </c>
      <c r="AN702" s="14">
        <v>45686</v>
      </c>
      <c r="AP702" s="11" t="s">
        <v>189</v>
      </c>
      <c r="AQ702" t="str">
        <f>IFERROR(IF(L702="","",VLOOKUP(L702&amp;I702,Продукция!A:K,11,0)),"обратитесь к админ справочника")</f>
        <v>согласно рекомендациям производителя теста</v>
      </c>
      <c r="AR702" s="11" t="s">
        <v>4823</v>
      </c>
      <c r="AS702" t="str">
        <f>IFERROR(IF(L702="","",VLOOKUP(L702&amp;I702,Продукция!A:J,10,0)),"обратитесь к админ справочника")</f>
        <v>инструкция по применению набора AI, Н5</v>
      </c>
      <c r="AT702" s="11" t="s">
        <v>4823</v>
      </c>
      <c r="AU702" s="11" t="s">
        <v>4823</v>
      </c>
      <c r="AV702" s="11" t="s">
        <v>2673</v>
      </c>
      <c r="AW702" s="11" t="s">
        <v>4824</v>
      </c>
      <c r="AX702" s="11" t="s">
        <v>833</v>
      </c>
      <c r="AY702" s="11" t="s">
        <v>898</v>
      </c>
      <c r="AZ702" s="11">
        <v>154</v>
      </c>
      <c r="BA702" s="11">
        <v>1</v>
      </c>
      <c r="BC702" s="11" t="s">
        <v>4926</v>
      </c>
    </row>
    <row r="703" spans="1:55" x14ac:dyDescent="0.25">
      <c r="A703" t="str">
        <f t="shared" si="14"/>
        <v>С/158Болезнь Ньюкасла уровень антител</v>
      </c>
      <c r="B703" t="str">
        <f>IF(E703="","",INDEX(Лаборатории!A:A,MATCH('Производственный контроль'!E703,Лаборатории!B:B,0)))</f>
        <v xml:space="preserve">КУРИНОЕ ЦАРСТВО АО </v>
      </c>
      <c r="C703" t="str">
        <f>IF(E703="","",VLOOKUP(E703,Лаборатории!B:D,3,0))</f>
        <v>U377_CHL</v>
      </c>
      <c r="D703" s="12">
        <v>45681</v>
      </c>
      <c r="E703" s="11" t="s">
        <v>793</v>
      </c>
      <c r="F703" s="11" t="s">
        <v>371</v>
      </c>
      <c r="G703" s="11" t="s">
        <v>509</v>
      </c>
      <c r="H703" s="11" t="s">
        <v>312</v>
      </c>
      <c r="I703" s="11" t="s">
        <v>3434</v>
      </c>
      <c r="J703" t="str">
        <f>IF(L703="","",VLOOKUP(L703,Продукция!B:D,3,0))</f>
        <v>Биологический_материал</v>
      </c>
      <c r="K703" t="str">
        <f>IF(L703="","",VLOOKUP(L703,Продукция!B:C,2,0))</f>
        <v>Сыворотка крови</v>
      </c>
      <c r="L703" s="151" t="s">
        <v>302</v>
      </c>
      <c r="M703">
        <f>IF(L703="","",VLOOKUP(L703,Продукция!B:L,11,0))</f>
        <v>0</v>
      </c>
      <c r="N703" s="11" t="s">
        <v>873</v>
      </c>
      <c r="P703" s="11" t="s">
        <v>340</v>
      </c>
      <c r="Q703" s="11" t="s">
        <v>854</v>
      </c>
      <c r="R703" s="153" t="s">
        <v>5041</v>
      </c>
      <c r="S703" s="11">
        <v>20</v>
      </c>
      <c r="T703" s="11" t="s">
        <v>5050</v>
      </c>
      <c r="V703" s="14">
        <v>45677</v>
      </c>
      <c r="Z703" s="11" t="s">
        <v>4823</v>
      </c>
      <c r="AA703" s="15">
        <v>0.54861111111111105</v>
      </c>
      <c r="AB703" t="str">
        <f>IF(L703="","",VLOOKUP(L703&amp;I703,Продукция!A:I,9,0))</f>
        <v>рекомендация производителя набора</v>
      </c>
      <c r="AC703" s="14">
        <v>45685</v>
      </c>
      <c r="AD703" s="11" t="s">
        <v>2673</v>
      </c>
      <c r="AE703" s="11" t="s">
        <v>4823</v>
      </c>
      <c r="AF703" t="str">
        <f>IF(AD703="","",VLOOKUP(AD703,'Сотрудники и ссылки'!A:B,2,0))</f>
        <v>Серолог</v>
      </c>
      <c r="AG703">
        <f>IF(AD703="","",VLOOKUP(AD703,'Сотрудники и ссылки'!A:C,3,0))</f>
        <v>20001771</v>
      </c>
      <c r="AH703" s="11" t="s">
        <v>2673</v>
      </c>
      <c r="AI703" t="str">
        <f>IF(AH703="","",VLOOKUP(AH703,'Сотрудники и ссылки'!A:B,2,0))</f>
        <v>Серолог</v>
      </c>
      <c r="AJ703">
        <f>IF(AH703="","",VLOOKUP(AH703,'Сотрудники и ссылки'!A:C,3,0))</f>
        <v>20001771</v>
      </c>
      <c r="AK703" s="14">
        <v>45685</v>
      </c>
      <c r="AL703" s="2">
        <f>IF(AK703="","",AK703+VLOOKUP(I703,'Вид исследования'!B:E,4,0))</f>
        <v>45686</v>
      </c>
      <c r="AM703" s="2">
        <f>IF(AK703="","",AK703+VLOOKUP(I703,'Вид исследования'!B:F,5,0))</f>
        <v>45686</v>
      </c>
      <c r="AN703" s="14">
        <v>45685</v>
      </c>
      <c r="AP703" s="11" t="s">
        <v>189</v>
      </c>
      <c r="AQ703" t="str">
        <f>IFERROR(IF(L703="","",VLOOKUP(L703&amp;I703,Продукция!A:K,11,0)),"обратитесь к админ справочника")</f>
        <v>согласно рекомендациям производителя теста</v>
      </c>
      <c r="AR703" s="11" t="s">
        <v>4823</v>
      </c>
      <c r="AS703" t="str">
        <f>IFERROR(IF(L703="","",VLOOKUP(L703&amp;I703,Продукция!A:J,10,0)),"обратитесь к админ справочника")</f>
        <v>инструкция по применению набора РЗГА Ньюкасла</v>
      </c>
      <c r="AT703" s="11" t="s">
        <v>4823</v>
      </c>
      <c r="AU703" s="11" t="s">
        <v>4823</v>
      </c>
      <c r="AV703" s="11" t="s">
        <v>2673</v>
      </c>
      <c r="AW703" s="11" t="s">
        <v>4824</v>
      </c>
      <c r="AX703" s="11" t="s">
        <v>509</v>
      </c>
      <c r="AY703" s="11" t="s">
        <v>1735</v>
      </c>
      <c r="AZ703" s="11">
        <v>106</v>
      </c>
      <c r="BA703" s="11">
        <v>37</v>
      </c>
      <c r="BC703" s="11" t="s">
        <v>5026</v>
      </c>
    </row>
    <row r="704" spans="1:55" x14ac:dyDescent="0.25">
      <c r="A704" t="str">
        <f t="shared" si="14"/>
        <v>С/158Болезнь Ньюкасла уровень антител</v>
      </c>
      <c r="B704" t="str">
        <f>IF(E704="","",INDEX(Лаборатории!A:A,MATCH('Производственный контроль'!E704,Лаборатории!B:B,0)))</f>
        <v xml:space="preserve">КУРИНОЕ ЦАРСТВО АО </v>
      </c>
      <c r="C704" t="str">
        <f>IF(E704="","",VLOOKUP(E704,Лаборатории!B:D,3,0))</f>
        <v>U377_CHL</v>
      </c>
      <c r="D704" s="12">
        <v>45681</v>
      </c>
      <c r="E704" s="11" t="s">
        <v>793</v>
      </c>
      <c r="F704" s="11" t="s">
        <v>371</v>
      </c>
      <c r="G704" s="11" t="s">
        <v>509</v>
      </c>
      <c r="H704" s="11" t="s">
        <v>312</v>
      </c>
      <c r="I704" s="11" t="s">
        <v>3434</v>
      </c>
      <c r="J704" t="str">
        <f>IF(L704="","",VLOOKUP(L704,Продукция!B:D,3,0))</f>
        <v>Биологический_материал</v>
      </c>
      <c r="K704" t="str">
        <f>IF(L704="","",VLOOKUP(L704,Продукция!B:C,2,0))</f>
        <v>Сыворотка крови</v>
      </c>
      <c r="L704" s="151" t="s">
        <v>302</v>
      </c>
      <c r="M704">
        <f>IF(L704="","",VLOOKUP(L704,Продукция!B:L,11,0))</f>
        <v>0</v>
      </c>
      <c r="N704" s="11" t="s">
        <v>873</v>
      </c>
      <c r="P704" s="11" t="s">
        <v>340</v>
      </c>
      <c r="Q704" s="11" t="s">
        <v>854</v>
      </c>
      <c r="R704" s="153" t="s">
        <v>5042</v>
      </c>
      <c r="S704" s="11">
        <v>20</v>
      </c>
      <c r="T704" s="11" t="s">
        <v>5050</v>
      </c>
      <c r="V704" s="14">
        <v>45677</v>
      </c>
      <c r="Z704" s="11" t="s">
        <v>4823</v>
      </c>
      <c r="AA704" s="15">
        <v>0.54861111111111105</v>
      </c>
      <c r="AB704" t="str">
        <f>IF(L704="","",VLOOKUP(L704&amp;I704,Продукция!A:I,9,0))</f>
        <v>рекомендация производителя набора</v>
      </c>
      <c r="AC704" s="14">
        <v>45685</v>
      </c>
      <c r="AD704" s="11" t="s">
        <v>2673</v>
      </c>
      <c r="AE704" s="11" t="s">
        <v>4823</v>
      </c>
      <c r="AF704" t="str">
        <f>IF(AD704="","",VLOOKUP(AD704,'Сотрудники и ссылки'!A:B,2,0))</f>
        <v>Серолог</v>
      </c>
      <c r="AG704">
        <f>IF(AD704="","",VLOOKUP(AD704,'Сотрудники и ссылки'!A:C,3,0))</f>
        <v>20001771</v>
      </c>
      <c r="AH704" s="11" t="s">
        <v>2673</v>
      </c>
      <c r="AI704" t="str">
        <f>IF(AH704="","",VLOOKUP(AH704,'Сотрудники и ссылки'!A:B,2,0))</f>
        <v>Серолог</v>
      </c>
      <c r="AJ704">
        <f>IF(AH704="","",VLOOKUP(AH704,'Сотрудники и ссылки'!A:C,3,0))</f>
        <v>20001771</v>
      </c>
      <c r="AK704" s="14">
        <v>45685</v>
      </c>
      <c r="AL704" s="2">
        <f>IF(AK704="","",AK704+VLOOKUP(I704,'Вид исследования'!B:E,4,0))</f>
        <v>45686</v>
      </c>
      <c r="AM704" s="2">
        <f>IF(AK704="","",AK704+VLOOKUP(I704,'Вид исследования'!B:F,5,0))</f>
        <v>45686</v>
      </c>
      <c r="AN704" s="14">
        <v>45685</v>
      </c>
      <c r="AP704" s="11" t="s">
        <v>189</v>
      </c>
      <c r="AQ704" t="str">
        <f>IFERROR(IF(L704="","",VLOOKUP(L704&amp;I704,Продукция!A:K,11,0)),"обратитесь к админ справочника")</f>
        <v>согласно рекомендациям производителя теста</v>
      </c>
      <c r="AR704" s="11" t="s">
        <v>4823</v>
      </c>
      <c r="AS704" t="str">
        <f>IFERROR(IF(L704="","",VLOOKUP(L704&amp;I704,Продукция!A:J,10,0)),"обратитесь к админ справочника")</f>
        <v>инструкция по применению набора РЗГА Ньюкасла</v>
      </c>
      <c r="AT704" s="11" t="s">
        <v>4823</v>
      </c>
      <c r="AU704" s="11" t="s">
        <v>4823</v>
      </c>
      <c r="AV704" s="11" t="s">
        <v>2673</v>
      </c>
      <c r="AW704" s="11" t="s">
        <v>4824</v>
      </c>
      <c r="AX704" s="11" t="s">
        <v>509</v>
      </c>
      <c r="AY704" s="11" t="s">
        <v>1737</v>
      </c>
      <c r="AZ704" s="11">
        <v>106</v>
      </c>
      <c r="BA704" s="11">
        <v>37</v>
      </c>
      <c r="BC704" s="11" t="s">
        <v>5026</v>
      </c>
    </row>
    <row r="705" spans="1:55" x14ac:dyDescent="0.25">
      <c r="A705" t="str">
        <f t="shared" si="14"/>
        <v>С/158Болезнь Ньюкасла уровень антител</v>
      </c>
      <c r="B705" t="str">
        <f>IF(E705="","",INDEX(Лаборатории!A:A,MATCH('Производственный контроль'!E705,Лаборатории!B:B,0)))</f>
        <v xml:space="preserve">КУРИНОЕ ЦАРСТВО АО </v>
      </c>
      <c r="C705" t="str">
        <f>IF(E705="","",VLOOKUP(E705,Лаборатории!B:D,3,0))</f>
        <v>U377_CHL</v>
      </c>
      <c r="D705" s="12">
        <v>45681</v>
      </c>
      <c r="E705" s="11" t="s">
        <v>793</v>
      </c>
      <c r="F705" s="11" t="s">
        <v>371</v>
      </c>
      <c r="G705" s="11" t="s">
        <v>509</v>
      </c>
      <c r="H705" s="11" t="s">
        <v>312</v>
      </c>
      <c r="I705" s="11" t="s">
        <v>3434</v>
      </c>
      <c r="J705" t="str">
        <f>IF(L705="","",VLOOKUP(L705,Продукция!B:D,3,0))</f>
        <v>Биологический_материал</v>
      </c>
      <c r="K705" t="str">
        <f>IF(L705="","",VLOOKUP(L705,Продукция!B:C,2,0))</f>
        <v>Сыворотка крови</v>
      </c>
      <c r="L705" s="151" t="s">
        <v>302</v>
      </c>
      <c r="M705">
        <f>IF(L705="","",VLOOKUP(L705,Продукция!B:L,11,0))</f>
        <v>0</v>
      </c>
      <c r="N705" s="11" t="s">
        <v>873</v>
      </c>
      <c r="P705" s="11" t="s">
        <v>340</v>
      </c>
      <c r="Q705" s="11" t="s">
        <v>854</v>
      </c>
      <c r="R705" s="153" t="s">
        <v>5043</v>
      </c>
      <c r="S705" s="11">
        <v>20</v>
      </c>
      <c r="T705" s="11" t="s">
        <v>5050</v>
      </c>
      <c r="V705" s="14">
        <v>45679</v>
      </c>
      <c r="Z705" s="11" t="s">
        <v>4823</v>
      </c>
      <c r="AA705" s="15">
        <v>0.54861111111111105</v>
      </c>
      <c r="AB705" t="str">
        <f>IF(L705="","",VLOOKUP(L705&amp;I705,Продукция!A:I,9,0))</f>
        <v>рекомендация производителя набора</v>
      </c>
      <c r="AC705" s="14">
        <v>45685</v>
      </c>
      <c r="AD705" s="11" t="s">
        <v>2673</v>
      </c>
      <c r="AE705" s="11" t="s">
        <v>4823</v>
      </c>
      <c r="AF705" t="str">
        <f>IF(AD705="","",VLOOKUP(AD705,'Сотрудники и ссылки'!A:B,2,0))</f>
        <v>Серолог</v>
      </c>
      <c r="AG705">
        <f>IF(AD705="","",VLOOKUP(AD705,'Сотрудники и ссылки'!A:C,3,0))</f>
        <v>20001771</v>
      </c>
      <c r="AH705" s="11" t="s">
        <v>2673</v>
      </c>
      <c r="AI705" t="str">
        <f>IF(AH705="","",VLOOKUP(AH705,'Сотрудники и ссылки'!A:B,2,0))</f>
        <v>Серолог</v>
      </c>
      <c r="AJ705">
        <f>IF(AH705="","",VLOOKUP(AH705,'Сотрудники и ссылки'!A:C,3,0))</f>
        <v>20001771</v>
      </c>
      <c r="AK705" s="14">
        <v>45685</v>
      </c>
      <c r="AL705" s="2">
        <f>IF(AK705="","",AK705+VLOOKUP(I705,'Вид исследования'!B:E,4,0))</f>
        <v>45686</v>
      </c>
      <c r="AM705" s="2">
        <f>IF(AK705="","",AK705+VLOOKUP(I705,'Вид исследования'!B:F,5,0))</f>
        <v>45686</v>
      </c>
      <c r="AN705" s="14">
        <v>45685</v>
      </c>
      <c r="AP705" s="11" t="s">
        <v>189</v>
      </c>
      <c r="AQ705" t="str">
        <f>IFERROR(IF(L705="","",VLOOKUP(L705&amp;I705,Продукция!A:K,11,0)),"обратитесь к админ справочника")</f>
        <v>согласно рекомендациям производителя теста</v>
      </c>
      <c r="AR705" s="11" t="s">
        <v>4823</v>
      </c>
      <c r="AS705" t="str">
        <f>IFERROR(IF(L705="","",VLOOKUP(L705&amp;I705,Продукция!A:J,10,0)),"обратитесь к админ справочника")</f>
        <v>инструкция по применению набора РЗГА Ньюкасла</v>
      </c>
      <c r="AT705" s="11" t="s">
        <v>4823</v>
      </c>
      <c r="AU705" s="11" t="s">
        <v>4823</v>
      </c>
      <c r="AV705" s="11" t="s">
        <v>2673</v>
      </c>
      <c r="AW705" s="11" t="s">
        <v>4824</v>
      </c>
      <c r="AX705" s="11" t="s">
        <v>509</v>
      </c>
      <c r="AY705" s="11" t="s">
        <v>1754</v>
      </c>
      <c r="AZ705" s="11">
        <v>106</v>
      </c>
      <c r="BA705" s="11">
        <v>38</v>
      </c>
      <c r="BC705" s="11" t="s">
        <v>5026</v>
      </c>
    </row>
    <row r="706" spans="1:55" x14ac:dyDescent="0.25">
      <c r="A706" t="str">
        <f t="shared" si="14"/>
        <v>С/158Болезнь Ньюкасла уровень антител</v>
      </c>
      <c r="B706" t="str">
        <f>IF(E706="","",INDEX(Лаборатории!A:A,MATCH('Производственный контроль'!E706,Лаборатории!B:B,0)))</f>
        <v xml:space="preserve">КУРИНОЕ ЦАРСТВО АО </v>
      </c>
      <c r="C706" t="str">
        <f>IF(E706="","",VLOOKUP(E706,Лаборатории!B:D,3,0))</f>
        <v>U377_CHL</v>
      </c>
      <c r="D706" s="12">
        <v>45681</v>
      </c>
      <c r="E706" s="11" t="s">
        <v>793</v>
      </c>
      <c r="F706" s="11" t="s">
        <v>371</v>
      </c>
      <c r="G706" s="11" t="s">
        <v>509</v>
      </c>
      <c r="H706" s="11" t="s">
        <v>312</v>
      </c>
      <c r="I706" s="11" t="s">
        <v>3434</v>
      </c>
      <c r="J706" t="str">
        <f>IF(L706="","",VLOOKUP(L706,Продукция!B:D,3,0))</f>
        <v>Биологический_материал</v>
      </c>
      <c r="K706" t="str">
        <f>IF(L706="","",VLOOKUP(L706,Продукция!B:C,2,0))</f>
        <v>Сыворотка крови</v>
      </c>
      <c r="L706" s="151" t="s">
        <v>302</v>
      </c>
      <c r="M706">
        <f>IF(L706="","",VLOOKUP(L706,Продукция!B:L,11,0))</f>
        <v>0</v>
      </c>
      <c r="N706" s="11" t="s">
        <v>873</v>
      </c>
      <c r="P706" s="11" t="s">
        <v>340</v>
      </c>
      <c r="Q706" s="11" t="s">
        <v>854</v>
      </c>
      <c r="R706" s="153" t="s">
        <v>5044</v>
      </c>
      <c r="S706" s="11">
        <v>20</v>
      </c>
      <c r="T706" s="11" t="s">
        <v>5050</v>
      </c>
      <c r="V706" s="14">
        <v>45679</v>
      </c>
      <c r="Z706" s="11" t="s">
        <v>4823</v>
      </c>
      <c r="AA706" s="15">
        <v>0.54861111111111105</v>
      </c>
      <c r="AB706" t="str">
        <f>IF(L706="","",VLOOKUP(L706&amp;I706,Продукция!A:I,9,0))</f>
        <v>рекомендация производителя набора</v>
      </c>
      <c r="AC706" s="14">
        <v>45685</v>
      </c>
      <c r="AD706" s="11" t="s">
        <v>2673</v>
      </c>
      <c r="AE706" s="11" t="s">
        <v>4823</v>
      </c>
      <c r="AF706" t="str">
        <f>IF(AD706="","",VLOOKUP(AD706,'Сотрудники и ссылки'!A:B,2,0))</f>
        <v>Серолог</v>
      </c>
      <c r="AG706">
        <f>IF(AD706="","",VLOOKUP(AD706,'Сотрудники и ссылки'!A:C,3,0))</f>
        <v>20001771</v>
      </c>
      <c r="AH706" s="11" t="s">
        <v>2673</v>
      </c>
      <c r="AI706" t="str">
        <f>IF(AH706="","",VLOOKUP(AH706,'Сотрудники и ссылки'!A:B,2,0))</f>
        <v>Серолог</v>
      </c>
      <c r="AJ706">
        <f>IF(AH706="","",VLOOKUP(AH706,'Сотрудники и ссылки'!A:C,3,0))</f>
        <v>20001771</v>
      </c>
      <c r="AK706" s="14">
        <v>45685</v>
      </c>
      <c r="AL706" s="2">
        <f>IF(AK706="","",AK706+VLOOKUP(I706,'Вид исследования'!B:E,4,0))</f>
        <v>45686</v>
      </c>
      <c r="AM706" s="2">
        <f>IF(AK706="","",AK706+VLOOKUP(I706,'Вид исследования'!B:F,5,0))</f>
        <v>45686</v>
      </c>
      <c r="AN706" s="14">
        <v>45685</v>
      </c>
      <c r="AP706" s="11" t="s">
        <v>189</v>
      </c>
      <c r="AQ706" t="str">
        <f>IFERROR(IF(L706="","",VLOOKUP(L706&amp;I706,Продукция!A:K,11,0)),"обратитесь к админ справочника")</f>
        <v>согласно рекомендациям производителя теста</v>
      </c>
      <c r="AR706" s="11" t="s">
        <v>4823</v>
      </c>
      <c r="AS706" t="str">
        <f>IFERROR(IF(L706="","",VLOOKUP(L706&amp;I706,Продукция!A:J,10,0)),"обратитесь к админ справочника")</f>
        <v>инструкция по применению набора РЗГА Ньюкасла</v>
      </c>
      <c r="AT706" s="11" t="s">
        <v>4823</v>
      </c>
      <c r="AU706" s="11" t="s">
        <v>4823</v>
      </c>
      <c r="AV706" s="11" t="s">
        <v>2673</v>
      </c>
      <c r="AW706" s="11" t="s">
        <v>4824</v>
      </c>
      <c r="AX706" s="11" t="s">
        <v>509</v>
      </c>
      <c r="AY706" s="11" t="s">
        <v>1755</v>
      </c>
      <c r="AZ706" s="11">
        <v>106</v>
      </c>
      <c r="BA706" s="11">
        <v>37</v>
      </c>
      <c r="BC706" s="11" t="s">
        <v>5026</v>
      </c>
    </row>
    <row r="707" spans="1:55" x14ac:dyDescent="0.25">
      <c r="A707" t="str">
        <f t="shared" si="14"/>
        <v>С/158Болезнь Ньюкасла уровень антител</v>
      </c>
      <c r="B707" t="str">
        <f>IF(E707="","",INDEX(Лаборатории!A:A,MATCH('Производственный контроль'!E707,Лаборатории!B:B,0)))</f>
        <v xml:space="preserve">КУРИНОЕ ЦАРСТВО АО </v>
      </c>
      <c r="C707" t="str">
        <f>IF(E707="","",VLOOKUP(E707,Лаборатории!B:D,3,0))</f>
        <v>U377_CHL</v>
      </c>
      <c r="D707" s="12">
        <v>45681</v>
      </c>
      <c r="E707" s="11" t="s">
        <v>793</v>
      </c>
      <c r="F707" s="11" t="s">
        <v>371</v>
      </c>
      <c r="G707" s="11" t="s">
        <v>509</v>
      </c>
      <c r="H707" s="11" t="s">
        <v>312</v>
      </c>
      <c r="I707" s="11" t="s">
        <v>3434</v>
      </c>
      <c r="J707" t="str">
        <f>IF(L707="","",VLOOKUP(L707,Продукция!B:D,3,0))</f>
        <v>Биологический_материал</v>
      </c>
      <c r="K707" t="str">
        <f>IF(L707="","",VLOOKUP(L707,Продукция!B:C,2,0))</f>
        <v>Сыворотка крови</v>
      </c>
      <c r="L707" s="151" t="s">
        <v>302</v>
      </c>
      <c r="M707">
        <f>IF(L707="","",VLOOKUP(L707,Продукция!B:L,11,0))</f>
        <v>0</v>
      </c>
      <c r="N707" s="11" t="s">
        <v>873</v>
      </c>
      <c r="P707" s="11" t="s">
        <v>340</v>
      </c>
      <c r="Q707" s="11" t="s">
        <v>854</v>
      </c>
      <c r="R707" s="153" t="s">
        <v>5045</v>
      </c>
      <c r="S707" s="11">
        <v>20</v>
      </c>
      <c r="T707" s="11" t="s">
        <v>5050</v>
      </c>
      <c r="V707" s="14">
        <v>45677</v>
      </c>
      <c r="Z707" s="11" t="s">
        <v>4823</v>
      </c>
      <c r="AA707" s="15">
        <v>0.54861111111111105</v>
      </c>
      <c r="AB707" t="str">
        <f>IF(L707="","",VLOOKUP(L707&amp;I707,Продукция!A:I,9,0))</f>
        <v>рекомендация производителя набора</v>
      </c>
      <c r="AC707" s="14">
        <v>45685</v>
      </c>
      <c r="AD707" s="11" t="s">
        <v>2673</v>
      </c>
      <c r="AE707" s="11" t="s">
        <v>4823</v>
      </c>
      <c r="AF707" t="str">
        <f>IF(AD707="","",VLOOKUP(AD707,'Сотрудники и ссылки'!A:B,2,0))</f>
        <v>Серолог</v>
      </c>
      <c r="AG707">
        <f>IF(AD707="","",VLOOKUP(AD707,'Сотрудники и ссылки'!A:C,3,0))</f>
        <v>20001771</v>
      </c>
      <c r="AH707" s="11" t="s">
        <v>2673</v>
      </c>
      <c r="AI707" t="str">
        <f>IF(AH707="","",VLOOKUP(AH707,'Сотрудники и ссылки'!A:B,2,0))</f>
        <v>Серолог</v>
      </c>
      <c r="AJ707">
        <f>IF(AH707="","",VLOOKUP(AH707,'Сотрудники и ссылки'!A:C,3,0))</f>
        <v>20001771</v>
      </c>
      <c r="AK707" s="14">
        <v>45685</v>
      </c>
      <c r="AL707" s="2">
        <f>IF(AK707="","",AK707+VLOOKUP(I707,'Вид исследования'!B:E,4,0))</f>
        <v>45686</v>
      </c>
      <c r="AM707" s="2">
        <f>IF(AK707="","",AK707+VLOOKUP(I707,'Вид исследования'!B:F,5,0))</f>
        <v>45686</v>
      </c>
      <c r="AN707" s="14">
        <v>45685</v>
      </c>
      <c r="AP707" s="11" t="s">
        <v>189</v>
      </c>
      <c r="AQ707" t="str">
        <f>IFERROR(IF(L707="","",VLOOKUP(L707&amp;I707,Продукция!A:K,11,0)),"обратитесь к админ справочника")</f>
        <v>согласно рекомендациям производителя теста</v>
      </c>
      <c r="AR707" s="11" t="s">
        <v>4823</v>
      </c>
      <c r="AS707" t="str">
        <f>IFERROR(IF(L707="","",VLOOKUP(L707&amp;I707,Продукция!A:J,10,0)),"обратитесь к админ справочника")</f>
        <v>инструкция по применению набора РЗГА Ньюкасла</v>
      </c>
      <c r="AT707" s="11" t="s">
        <v>4823</v>
      </c>
      <c r="AU707" s="11" t="s">
        <v>4823</v>
      </c>
      <c r="AV707" s="11" t="s">
        <v>2673</v>
      </c>
      <c r="AW707" s="11" t="s">
        <v>4824</v>
      </c>
      <c r="AX707" s="11" t="s">
        <v>509</v>
      </c>
      <c r="AY707" s="11" t="s">
        <v>1756</v>
      </c>
      <c r="AZ707" s="11">
        <v>106</v>
      </c>
      <c r="BA707" s="11">
        <v>36</v>
      </c>
      <c r="BC707" s="11" t="s">
        <v>5026</v>
      </c>
    </row>
    <row r="708" spans="1:55" x14ac:dyDescent="0.25">
      <c r="A708" t="str">
        <f t="shared" si="14"/>
        <v>С/158Болезнь Ньюкасла уровень антител</v>
      </c>
      <c r="B708" t="str">
        <f>IF(E708="","",INDEX(Лаборатории!A:A,MATCH('Производственный контроль'!E708,Лаборатории!B:B,0)))</f>
        <v xml:space="preserve">КУРИНОЕ ЦАРСТВО АО </v>
      </c>
      <c r="C708" t="str">
        <f>IF(E708="","",VLOOKUP(E708,Лаборатории!B:D,3,0))</f>
        <v>U377_CHL</v>
      </c>
      <c r="D708" s="12">
        <v>45681</v>
      </c>
      <c r="E708" s="11" t="s">
        <v>793</v>
      </c>
      <c r="F708" s="11" t="s">
        <v>371</v>
      </c>
      <c r="G708" s="11" t="s">
        <v>509</v>
      </c>
      <c r="H708" s="11" t="s">
        <v>312</v>
      </c>
      <c r="I708" s="11" t="s">
        <v>3434</v>
      </c>
      <c r="J708" t="str">
        <f>IF(L708="","",VLOOKUP(L708,Продукция!B:D,3,0))</f>
        <v>Биологический_материал</v>
      </c>
      <c r="K708" t="str">
        <f>IF(L708="","",VLOOKUP(L708,Продукция!B:C,2,0))</f>
        <v>Сыворотка крови</v>
      </c>
      <c r="L708" s="151" t="s">
        <v>302</v>
      </c>
      <c r="M708">
        <f>IF(L708="","",VLOOKUP(L708,Продукция!B:L,11,0))</f>
        <v>0</v>
      </c>
      <c r="N708" s="11" t="s">
        <v>873</v>
      </c>
      <c r="P708" s="11" t="s">
        <v>340</v>
      </c>
      <c r="Q708" s="11" t="s">
        <v>854</v>
      </c>
      <c r="R708" s="153" t="s">
        <v>5046</v>
      </c>
      <c r="S708" s="11">
        <v>20</v>
      </c>
      <c r="T708" s="11" t="s">
        <v>5050</v>
      </c>
      <c r="V708" s="14">
        <v>45678</v>
      </c>
      <c r="Z708" s="11" t="s">
        <v>4823</v>
      </c>
      <c r="AA708" s="15">
        <v>0.54861111111111105</v>
      </c>
      <c r="AB708" t="str">
        <f>IF(L708="","",VLOOKUP(L708&amp;I708,Продукция!A:I,9,0))</f>
        <v>рекомендация производителя набора</v>
      </c>
      <c r="AC708" s="14">
        <v>45685</v>
      </c>
      <c r="AD708" s="11" t="s">
        <v>2673</v>
      </c>
      <c r="AE708" s="11" t="s">
        <v>4823</v>
      </c>
      <c r="AF708" t="str">
        <f>IF(AD708="","",VLOOKUP(AD708,'Сотрудники и ссылки'!A:B,2,0))</f>
        <v>Серолог</v>
      </c>
      <c r="AG708">
        <f>IF(AD708="","",VLOOKUP(AD708,'Сотрудники и ссылки'!A:C,3,0))</f>
        <v>20001771</v>
      </c>
      <c r="AH708" s="11" t="s">
        <v>2673</v>
      </c>
      <c r="AI708" t="str">
        <f>IF(AH708="","",VLOOKUP(AH708,'Сотрудники и ссылки'!A:B,2,0))</f>
        <v>Серолог</v>
      </c>
      <c r="AJ708">
        <f>IF(AH708="","",VLOOKUP(AH708,'Сотрудники и ссылки'!A:C,3,0))</f>
        <v>20001771</v>
      </c>
      <c r="AK708" s="14">
        <v>45685</v>
      </c>
      <c r="AL708" s="2">
        <f>IF(AK708="","",AK708+VLOOKUP(I708,'Вид исследования'!B:E,4,0))</f>
        <v>45686</v>
      </c>
      <c r="AM708" s="2">
        <f>IF(AK708="","",AK708+VLOOKUP(I708,'Вид исследования'!B:F,5,0))</f>
        <v>45686</v>
      </c>
      <c r="AN708" s="14">
        <v>45685</v>
      </c>
      <c r="AP708" s="11" t="s">
        <v>189</v>
      </c>
      <c r="AQ708" t="str">
        <f>IFERROR(IF(L708="","",VLOOKUP(L708&amp;I708,Продукция!A:K,11,0)),"обратитесь к админ справочника")</f>
        <v>согласно рекомендациям производителя теста</v>
      </c>
      <c r="AR708" s="11" t="s">
        <v>4823</v>
      </c>
      <c r="AS708" t="str">
        <f>IFERROR(IF(L708="","",VLOOKUP(L708&amp;I708,Продукция!A:J,10,0)),"обратитесь к админ справочника")</f>
        <v>инструкция по применению набора РЗГА Ньюкасла</v>
      </c>
      <c r="AT708" s="11" t="s">
        <v>4823</v>
      </c>
      <c r="AU708" s="11" t="s">
        <v>4823</v>
      </c>
      <c r="AV708" s="11" t="s">
        <v>2673</v>
      </c>
      <c r="AW708" s="11" t="s">
        <v>4824</v>
      </c>
      <c r="AX708" s="11" t="s">
        <v>509</v>
      </c>
      <c r="AY708" s="11" t="s">
        <v>1757</v>
      </c>
      <c r="AZ708" s="11">
        <v>106</v>
      </c>
      <c r="BA708" s="11">
        <v>37</v>
      </c>
      <c r="BC708" s="11" t="s">
        <v>5026</v>
      </c>
    </row>
    <row r="709" spans="1:55" x14ac:dyDescent="0.25">
      <c r="A709" t="str">
        <f t="shared" si="14"/>
        <v>С/158Болезнь Ньюкасла уровень антител</v>
      </c>
      <c r="B709" t="str">
        <f>IF(E709="","",INDEX(Лаборатории!A:A,MATCH('Производственный контроль'!E709,Лаборатории!B:B,0)))</f>
        <v xml:space="preserve">КУРИНОЕ ЦАРСТВО АО </v>
      </c>
      <c r="C709" t="str">
        <f>IF(E709="","",VLOOKUP(E709,Лаборатории!B:D,3,0))</f>
        <v>U377_CHL</v>
      </c>
      <c r="D709" s="12">
        <v>45681</v>
      </c>
      <c r="E709" s="11" t="s">
        <v>793</v>
      </c>
      <c r="F709" s="11" t="s">
        <v>371</v>
      </c>
      <c r="G709" s="11" t="s">
        <v>509</v>
      </c>
      <c r="H709" s="11" t="s">
        <v>312</v>
      </c>
      <c r="I709" s="11" t="s">
        <v>3434</v>
      </c>
      <c r="J709" t="str">
        <f>IF(L709="","",VLOOKUP(L709,Продукция!B:D,3,0))</f>
        <v>Биологический_материал</v>
      </c>
      <c r="K709" t="str">
        <f>IF(L709="","",VLOOKUP(L709,Продукция!B:C,2,0))</f>
        <v>Сыворотка крови</v>
      </c>
      <c r="L709" s="151" t="s">
        <v>302</v>
      </c>
      <c r="M709">
        <f>IF(L709="","",VLOOKUP(L709,Продукция!B:L,11,0))</f>
        <v>0</v>
      </c>
      <c r="N709" s="11" t="s">
        <v>873</v>
      </c>
      <c r="P709" s="11" t="s">
        <v>340</v>
      </c>
      <c r="Q709" s="11" t="s">
        <v>854</v>
      </c>
      <c r="R709" s="153" t="s">
        <v>5047</v>
      </c>
      <c r="S709" s="11">
        <v>20</v>
      </c>
      <c r="T709" s="11" t="s">
        <v>5050</v>
      </c>
      <c r="V709" s="14">
        <v>45678</v>
      </c>
      <c r="Z709" s="11" t="s">
        <v>4823</v>
      </c>
      <c r="AA709" s="15">
        <v>0.54861111111111105</v>
      </c>
      <c r="AB709" t="str">
        <f>IF(L709="","",VLOOKUP(L709&amp;I709,Продукция!A:I,9,0))</f>
        <v>рекомендация производителя набора</v>
      </c>
      <c r="AC709" s="14">
        <v>45685</v>
      </c>
      <c r="AD709" s="11" t="s">
        <v>2673</v>
      </c>
      <c r="AE709" s="11" t="s">
        <v>4823</v>
      </c>
      <c r="AF709" t="str">
        <f>IF(AD709="","",VLOOKUP(AD709,'Сотрудники и ссылки'!A:B,2,0))</f>
        <v>Серолог</v>
      </c>
      <c r="AG709">
        <f>IF(AD709="","",VLOOKUP(AD709,'Сотрудники и ссылки'!A:C,3,0))</f>
        <v>20001771</v>
      </c>
      <c r="AH709" s="11" t="s">
        <v>2673</v>
      </c>
      <c r="AI709" t="str">
        <f>IF(AH709="","",VLOOKUP(AH709,'Сотрудники и ссылки'!A:B,2,0))</f>
        <v>Серолог</v>
      </c>
      <c r="AJ709">
        <f>IF(AH709="","",VLOOKUP(AH709,'Сотрудники и ссылки'!A:C,3,0))</f>
        <v>20001771</v>
      </c>
      <c r="AK709" s="14">
        <v>45685</v>
      </c>
      <c r="AL709" s="2">
        <f>IF(AK709="","",AK709+VLOOKUP(I709,'Вид исследования'!B:E,4,0))</f>
        <v>45686</v>
      </c>
      <c r="AM709" s="2">
        <f>IF(AK709="","",AK709+VLOOKUP(I709,'Вид исследования'!B:F,5,0))</f>
        <v>45686</v>
      </c>
      <c r="AN709" s="14">
        <v>45685</v>
      </c>
      <c r="AP709" s="11" t="s">
        <v>189</v>
      </c>
      <c r="AQ709" t="str">
        <f>IFERROR(IF(L709="","",VLOOKUP(L709&amp;I709,Продукция!A:K,11,0)),"обратитесь к админ справочника")</f>
        <v>согласно рекомендациям производителя теста</v>
      </c>
      <c r="AR709" s="11" t="s">
        <v>4823</v>
      </c>
      <c r="AS709" t="str">
        <f>IFERROR(IF(L709="","",VLOOKUP(L709&amp;I709,Продукция!A:J,10,0)),"обратитесь к админ справочника")</f>
        <v>инструкция по применению набора РЗГА Ньюкасла</v>
      </c>
      <c r="AT709" s="11" t="s">
        <v>4823</v>
      </c>
      <c r="AU709" s="11" t="s">
        <v>4823</v>
      </c>
      <c r="AV709" s="11" t="s">
        <v>2673</v>
      </c>
      <c r="AW709" s="11" t="s">
        <v>4824</v>
      </c>
      <c r="AX709" s="11" t="s">
        <v>509</v>
      </c>
      <c r="AY709" s="11" t="s">
        <v>1759</v>
      </c>
      <c r="AZ709" s="11">
        <v>106</v>
      </c>
      <c r="BA709" s="11">
        <v>38</v>
      </c>
      <c r="BC709" s="11" t="s">
        <v>5026</v>
      </c>
    </row>
    <row r="710" spans="1:55" x14ac:dyDescent="0.25">
      <c r="A710" t="str">
        <f t="shared" si="14"/>
        <v>С/158Болезнь Ньюкасла уровень антител</v>
      </c>
      <c r="B710" t="str">
        <f>IF(E710="","",INDEX(Лаборатории!A:A,MATCH('Производственный контроль'!E710,Лаборатории!B:B,0)))</f>
        <v xml:space="preserve">КУРИНОЕ ЦАРСТВО АО </v>
      </c>
      <c r="C710" t="str">
        <f>IF(E710="","",VLOOKUP(E710,Лаборатории!B:D,3,0))</f>
        <v>U377_CHL</v>
      </c>
      <c r="D710" s="12">
        <v>45681</v>
      </c>
      <c r="E710" s="11" t="s">
        <v>793</v>
      </c>
      <c r="F710" s="11" t="s">
        <v>371</v>
      </c>
      <c r="G710" s="11" t="s">
        <v>509</v>
      </c>
      <c r="H710" s="11" t="s">
        <v>312</v>
      </c>
      <c r="I710" s="11" t="s">
        <v>3434</v>
      </c>
      <c r="J710" t="str">
        <f>IF(L710="","",VLOOKUP(L710,Продукция!B:D,3,0))</f>
        <v>Биологический_материал</v>
      </c>
      <c r="K710" t="str">
        <f>IF(L710="","",VLOOKUP(L710,Продукция!B:C,2,0))</f>
        <v>Сыворотка крови</v>
      </c>
      <c r="L710" s="151" t="s">
        <v>302</v>
      </c>
      <c r="M710">
        <f>IF(L710="","",VLOOKUP(L710,Продукция!B:L,11,0))</f>
        <v>0</v>
      </c>
      <c r="N710" s="11" t="s">
        <v>873</v>
      </c>
      <c r="P710" s="11" t="s">
        <v>340</v>
      </c>
      <c r="Q710" s="11" t="s">
        <v>854</v>
      </c>
      <c r="R710" s="153" t="s">
        <v>5048</v>
      </c>
      <c r="S710" s="11">
        <v>20</v>
      </c>
      <c r="T710" s="11" t="s">
        <v>5050</v>
      </c>
      <c r="V710" s="14">
        <v>45678</v>
      </c>
      <c r="Z710" s="11" t="s">
        <v>4823</v>
      </c>
      <c r="AA710" s="15">
        <v>0.54861111111111105</v>
      </c>
      <c r="AB710" t="str">
        <f>IF(L710="","",VLOOKUP(L710&amp;I710,Продукция!A:I,9,0))</f>
        <v>рекомендация производителя набора</v>
      </c>
      <c r="AC710" s="14">
        <v>45685</v>
      </c>
      <c r="AD710" s="11" t="s">
        <v>2673</v>
      </c>
      <c r="AE710" s="11" t="s">
        <v>4823</v>
      </c>
      <c r="AF710" t="str">
        <f>IF(AD710="","",VLOOKUP(AD710,'Сотрудники и ссылки'!A:B,2,0))</f>
        <v>Серолог</v>
      </c>
      <c r="AG710">
        <f>IF(AD710="","",VLOOKUP(AD710,'Сотрудники и ссылки'!A:C,3,0))</f>
        <v>20001771</v>
      </c>
      <c r="AH710" s="11" t="s">
        <v>2673</v>
      </c>
      <c r="AI710" t="str">
        <f>IF(AH710="","",VLOOKUP(AH710,'Сотрудники и ссылки'!A:B,2,0))</f>
        <v>Серолог</v>
      </c>
      <c r="AJ710">
        <f>IF(AH710="","",VLOOKUP(AH710,'Сотрудники и ссылки'!A:C,3,0))</f>
        <v>20001771</v>
      </c>
      <c r="AK710" s="14">
        <v>45685</v>
      </c>
      <c r="AL710" s="2">
        <f>IF(AK710="","",AK710+VLOOKUP(I710,'Вид исследования'!B:E,4,0))</f>
        <v>45686</v>
      </c>
      <c r="AM710" s="2">
        <f>IF(AK710="","",AK710+VLOOKUP(I710,'Вид исследования'!B:F,5,0))</f>
        <v>45686</v>
      </c>
      <c r="AN710" s="14">
        <v>45685</v>
      </c>
      <c r="AP710" s="11" t="s">
        <v>189</v>
      </c>
      <c r="AQ710" t="str">
        <f>IFERROR(IF(L710="","",VLOOKUP(L710&amp;I710,Продукция!A:K,11,0)),"обратитесь к админ справочника")</f>
        <v>согласно рекомендациям производителя теста</v>
      </c>
      <c r="AR710" s="11" t="s">
        <v>4823</v>
      </c>
      <c r="AS710" t="str">
        <f>IFERROR(IF(L710="","",VLOOKUP(L710&amp;I710,Продукция!A:J,10,0)),"обратитесь к админ справочника")</f>
        <v>инструкция по применению набора РЗГА Ньюкасла</v>
      </c>
      <c r="AT710" s="11" t="s">
        <v>4823</v>
      </c>
      <c r="AU710" s="11" t="s">
        <v>4823</v>
      </c>
      <c r="AV710" s="11" t="s">
        <v>2673</v>
      </c>
      <c r="AW710" s="11" t="s">
        <v>4824</v>
      </c>
      <c r="AX710" s="11" t="s">
        <v>509</v>
      </c>
      <c r="AY710" s="11" t="s">
        <v>1760</v>
      </c>
      <c r="AZ710" s="11">
        <v>106</v>
      </c>
      <c r="BA710" s="11">
        <v>37</v>
      </c>
      <c r="BC710" s="11" t="s">
        <v>5026</v>
      </c>
    </row>
    <row r="711" spans="1:55" x14ac:dyDescent="0.25">
      <c r="A711" t="str">
        <f t="shared" si="14"/>
        <v>С/158Болезнь Ньюкасла уровень антител</v>
      </c>
      <c r="B711" t="str">
        <f>IF(E711="","",INDEX(Лаборатории!A:A,MATCH('Производственный контроль'!E711,Лаборатории!B:B,0)))</f>
        <v xml:space="preserve">КУРИНОЕ ЦАРСТВО АО </v>
      </c>
      <c r="C711" t="str">
        <f>IF(E711="","",VLOOKUP(E711,Лаборатории!B:D,3,0))</f>
        <v>U377_CHL</v>
      </c>
      <c r="D711" s="12">
        <v>45681</v>
      </c>
      <c r="E711" s="11" t="s">
        <v>793</v>
      </c>
      <c r="F711" s="11" t="s">
        <v>371</v>
      </c>
      <c r="G711" s="11" t="s">
        <v>509</v>
      </c>
      <c r="H711" s="11" t="s">
        <v>312</v>
      </c>
      <c r="I711" s="11" t="s">
        <v>3434</v>
      </c>
      <c r="J711" t="str">
        <f>IF(L711="","",VLOOKUP(L711,Продукция!B:D,3,0))</f>
        <v>Биологический_материал</v>
      </c>
      <c r="K711" t="str">
        <f>IF(L711="","",VLOOKUP(L711,Продукция!B:C,2,0))</f>
        <v>Сыворотка крови</v>
      </c>
      <c r="L711" s="151" t="s">
        <v>302</v>
      </c>
      <c r="M711">
        <f>IF(L711="","",VLOOKUP(L711,Продукция!B:L,11,0))</f>
        <v>0</v>
      </c>
      <c r="N711" s="11" t="s">
        <v>873</v>
      </c>
      <c r="P711" s="11" t="s">
        <v>340</v>
      </c>
      <c r="Q711" s="11" t="s">
        <v>854</v>
      </c>
      <c r="R711" s="153" t="s">
        <v>5049</v>
      </c>
      <c r="S711" s="11">
        <v>20</v>
      </c>
      <c r="T711" s="11" t="s">
        <v>5050</v>
      </c>
      <c r="V711" s="14">
        <v>45678</v>
      </c>
      <c r="Z711" s="11" t="s">
        <v>4823</v>
      </c>
      <c r="AA711" s="15">
        <v>0.54861111111111105</v>
      </c>
      <c r="AB711" t="str">
        <f>IF(L711="","",VLOOKUP(L711&amp;I711,Продукция!A:I,9,0))</f>
        <v>рекомендация производителя набора</v>
      </c>
      <c r="AC711" s="14">
        <v>45685</v>
      </c>
      <c r="AD711" s="11" t="s">
        <v>2673</v>
      </c>
      <c r="AE711" s="11" t="s">
        <v>4823</v>
      </c>
      <c r="AF711" t="str">
        <f>IF(AD711="","",VLOOKUP(AD711,'Сотрудники и ссылки'!A:B,2,0))</f>
        <v>Серолог</v>
      </c>
      <c r="AG711">
        <f>IF(AD711="","",VLOOKUP(AD711,'Сотрудники и ссылки'!A:C,3,0))</f>
        <v>20001771</v>
      </c>
      <c r="AH711" s="11" t="s">
        <v>2673</v>
      </c>
      <c r="AI711" t="str">
        <f>IF(AH711="","",VLOOKUP(AH711,'Сотрудники и ссылки'!A:B,2,0))</f>
        <v>Серолог</v>
      </c>
      <c r="AJ711">
        <f>IF(AH711="","",VLOOKUP(AH711,'Сотрудники и ссылки'!A:C,3,0))</f>
        <v>20001771</v>
      </c>
      <c r="AK711" s="14">
        <v>45685</v>
      </c>
      <c r="AL711" s="2">
        <f>IF(AK711="","",AK711+VLOOKUP(I711,'Вид исследования'!B:E,4,0))</f>
        <v>45686</v>
      </c>
      <c r="AM711" s="2">
        <f>IF(AK711="","",AK711+VLOOKUP(I711,'Вид исследования'!B:F,5,0))</f>
        <v>45686</v>
      </c>
      <c r="AN711" s="14">
        <v>45685</v>
      </c>
      <c r="AP711" s="11" t="s">
        <v>189</v>
      </c>
      <c r="AQ711" t="str">
        <f>IFERROR(IF(L711="","",VLOOKUP(L711&amp;I711,Продукция!A:K,11,0)),"обратитесь к админ справочника")</f>
        <v>согласно рекомендациям производителя теста</v>
      </c>
      <c r="AR711" s="11" t="s">
        <v>4823</v>
      </c>
      <c r="AS711" t="str">
        <f>IFERROR(IF(L711="","",VLOOKUP(L711&amp;I711,Продукция!A:J,10,0)),"обратитесь к админ справочника")</f>
        <v>инструкция по применению набора РЗГА Ньюкасла</v>
      </c>
      <c r="AT711" s="11" t="s">
        <v>4823</v>
      </c>
      <c r="AU711" s="11" t="s">
        <v>4823</v>
      </c>
      <c r="AV711" s="11" t="s">
        <v>2673</v>
      </c>
      <c r="AW711" s="11" t="s">
        <v>4824</v>
      </c>
      <c r="AX711" s="11" t="s">
        <v>509</v>
      </c>
      <c r="AY711" s="11" t="s">
        <v>1761</v>
      </c>
      <c r="AZ711" s="11">
        <v>106</v>
      </c>
      <c r="BA711" s="11">
        <v>37</v>
      </c>
      <c r="BC711" s="11" t="s">
        <v>5026</v>
      </c>
    </row>
    <row r="712" spans="1:55" x14ac:dyDescent="0.25">
      <c r="A712" t="str">
        <f t="shared" si="14"/>
        <v>С/158Вирус гриппа птиц подтипа H9 уровень антител (ВНИИЗЖ)</v>
      </c>
      <c r="B712" t="str">
        <f>IF(E712="","",INDEX(Лаборатории!A:A,MATCH('Производственный контроль'!E712,Лаборатории!B:B,0)))</f>
        <v xml:space="preserve">КУРИНОЕ ЦАРСТВО АО </v>
      </c>
      <c r="C712" t="str">
        <f>IF(E712="","",VLOOKUP(E712,Лаборатории!B:D,3,0))</f>
        <v>U377_CHL</v>
      </c>
      <c r="D712" s="12">
        <v>45681</v>
      </c>
      <c r="E712" s="11" t="s">
        <v>793</v>
      </c>
      <c r="F712" s="11" t="s">
        <v>371</v>
      </c>
      <c r="G712" s="11" t="s">
        <v>509</v>
      </c>
      <c r="H712" s="11" t="s">
        <v>312</v>
      </c>
      <c r="I712" s="11" t="s">
        <v>3435</v>
      </c>
      <c r="J712" t="str">
        <f>IF(L712="","",VLOOKUP(L712,Продукция!B:D,3,0))</f>
        <v>Биологический_материал</v>
      </c>
      <c r="K712" t="str">
        <f>IF(L712="","",VLOOKUP(L712,Продукция!B:C,2,0))</f>
        <v>Сыворотка крови</v>
      </c>
      <c r="L712" s="151" t="s">
        <v>302</v>
      </c>
      <c r="M712">
        <f>IF(L712="","",VLOOKUP(L712,Продукция!B:L,11,0))</f>
        <v>0</v>
      </c>
      <c r="N712" s="11" t="s">
        <v>873</v>
      </c>
      <c r="P712" s="11" t="s">
        <v>340</v>
      </c>
      <c r="Q712" s="11" t="s">
        <v>854</v>
      </c>
      <c r="R712" s="153" t="s">
        <v>5044</v>
      </c>
      <c r="S712" s="11">
        <v>20</v>
      </c>
      <c r="T712" s="11" t="s">
        <v>5050</v>
      </c>
      <c r="V712" s="14">
        <v>45679</v>
      </c>
      <c r="Z712" s="11" t="s">
        <v>4823</v>
      </c>
      <c r="AA712" s="15">
        <v>0.54861111111111105</v>
      </c>
      <c r="AB712" t="str">
        <f>IF(L712="","",VLOOKUP(L712&amp;I712,Продукция!A:I,9,0))</f>
        <v>рекомендация производителя набора</v>
      </c>
      <c r="AC712" s="14">
        <v>45686</v>
      </c>
      <c r="AD712" s="11" t="s">
        <v>2673</v>
      </c>
      <c r="AE712" s="11" t="s">
        <v>4823</v>
      </c>
      <c r="AF712" t="str">
        <f>IF(AD712="","",VLOOKUP(AD712,'Сотрудники и ссылки'!A:B,2,0))</f>
        <v>Серолог</v>
      </c>
      <c r="AG712">
        <f>IF(AD712="","",VLOOKUP(AD712,'Сотрудники и ссылки'!A:C,3,0))</f>
        <v>20001771</v>
      </c>
      <c r="AH712" s="11" t="s">
        <v>2673</v>
      </c>
      <c r="AI712" t="str">
        <f>IF(AH712="","",VLOOKUP(AH712,'Сотрудники и ссылки'!A:B,2,0))</f>
        <v>Серолог</v>
      </c>
      <c r="AJ712">
        <f>IF(AH712="","",VLOOKUP(AH712,'Сотрудники и ссылки'!A:C,3,0))</f>
        <v>20001771</v>
      </c>
      <c r="AK712" s="14">
        <v>45686</v>
      </c>
      <c r="AL712" s="2">
        <f>IF(AK712="","",AK712+VLOOKUP(I712,'Вид исследования'!B:E,4,0))</f>
        <v>45687</v>
      </c>
      <c r="AM712" s="2">
        <f>IF(AK712="","",AK712+VLOOKUP(I712,'Вид исследования'!B:F,5,0))</f>
        <v>45687</v>
      </c>
      <c r="AN712" s="14">
        <v>45686</v>
      </c>
      <c r="AP712" s="11" t="s">
        <v>189</v>
      </c>
      <c r="AQ712" t="str">
        <f>IFERROR(IF(L712="","",VLOOKUP(L712&amp;I712,Продукция!A:K,11,0)),"обратитесь к админ справочника")</f>
        <v>согласно рекомендациям производителя теста</v>
      </c>
      <c r="AR712" s="11" t="s">
        <v>4823</v>
      </c>
      <c r="AS712" t="str">
        <f>IFERROR(IF(L712="","",VLOOKUP(L712&amp;I712,Продукция!A:J,10,0)),"обратитесь к админ справочника")</f>
        <v>инструкция по применению набора AI, Н9</v>
      </c>
      <c r="AT712" s="11" t="s">
        <v>4823</v>
      </c>
      <c r="AU712" s="11" t="s">
        <v>4823</v>
      </c>
      <c r="AV712" s="11" t="s">
        <v>2673</v>
      </c>
      <c r="AW712" s="11" t="s">
        <v>4824</v>
      </c>
      <c r="AX712" s="11" t="s">
        <v>509</v>
      </c>
      <c r="AY712" s="11" t="s">
        <v>1755</v>
      </c>
      <c r="AZ712" s="11">
        <v>106</v>
      </c>
      <c r="BA712" s="11">
        <v>37</v>
      </c>
      <c r="BC712" s="11" t="s">
        <v>5026</v>
      </c>
    </row>
    <row r="713" spans="1:55" x14ac:dyDescent="0.25">
      <c r="A713" t="str">
        <f t="shared" si="14"/>
        <v>С/158Вирус гриппа птиц подтипа H9 уровень антител (ВНИИЗЖ)</v>
      </c>
      <c r="B713" t="str">
        <f>IF(E713="","",INDEX(Лаборатории!A:A,MATCH('Производственный контроль'!E713,Лаборатории!B:B,0)))</f>
        <v xml:space="preserve">КУРИНОЕ ЦАРСТВО АО </v>
      </c>
      <c r="C713" t="str">
        <f>IF(E713="","",VLOOKUP(E713,Лаборатории!B:D,3,0))</f>
        <v>U377_CHL</v>
      </c>
      <c r="D713" s="12">
        <v>45681</v>
      </c>
      <c r="E713" s="11" t="s">
        <v>793</v>
      </c>
      <c r="F713" s="11" t="s">
        <v>371</v>
      </c>
      <c r="G713" s="11" t="s">
        <v>509</v>
      </c>
      <c r="H713" s="11" t="s">
        <v>312</v>
      </c>
      <c r="I713" s="11" t="s">
        <v>3435</v>
      </c>
      <c r="J713" t="str">
        <f>IF(L713="","",VLOOKUP(L713,Продукция!B:D,3,0))</f>
        <v>Биологический_материал</v>
      </c>
      <c r="K713" t="str">
        <f>IF(L713="","",VLOOKUP(L713,Продукция!B:C,2,0))</f>
        <v>Сыворотка крови</v>
      </c>
      <c r="L713" s="151" t="s">
        <v>302</v>
      </c>
      <c r="M713">
        <f>IF(L713="","",VLOOKUP(L713,Продукция!B:L,11,0))</f>
        <v>0</v>
      </c>
      <c r="N713" s="11" t="s">
        <v>873</v>
      </c>
      <c r="P713" s="11" t="s">
        <v>340</v>
      </c>
      <c r="Q713" s="11" t="s">
        <v>854</v>
      </c>
      <c r="R713" s="153" t="s">
        <v>5048</v>
      </c>
      <c r="S713" s="11">
        <v>20</v>
      </c>
      <c r="T713" s="11" t="s">
        <v>5050</v>
      </c>
      <c r="V713" s="14">
        <v>45678</v>
      </c>
      <c r="Z713" s="11" t="s">
        <v>4823</v>
      </c>
      <c r="AA713" s="15">
        <v>0.54861111111111105</v>
      </c>
      <c r="AB713" t="str">
        <f>IF(L713="","",VLOOKUP(L713&amp;I713,Продукция!A:I,9,0))</f>
        <v>рекомендация производителя набора</v>
      </c>
      <c r="AC713" s="14">
        <v>45686</v>
      </c>
      <c r="AD713" s="11" t="s">
        <v>2673</v>
      </c>
      <c r="AE713" s="11" t="s">
        <v>4823</v>
      </c>
      <c r="AF713" t="str">
        <f>IF(AD713="","",VLOOKUP(AD713,'Сотрудники и ссылки'!A:B,2,0))</f>
        <v>Серолог</v>
      </c>
      <c r="AG713">
        <f>IF(AD713="","",VLOOKUP(AD713,'Сотрудники и ссылки'!A:C,3,0))</f>
        <v>20001771</v>
      </c>
      <c r="AH713" s="11" t="s">
        <v>2673</v>
      </c>
      <c r="AI713" t="str">
        <f>IF(AH713="","",VLOOKUP(AH713,'Сотрудники и ссылки'!A:B,2,0))</f>
        <v>Серолог</v>
      </c>
      <c r="AJ713">
        <f>IF(AH713="","",VLOOKUP(AH713,'Сотрудники и ссылки'!A:C,3,0))</f>
        <v>20001771</v>
      </c>
      <c r="AK713" s="14">
        <v>45686</v>
      </c>
      <c r="AL713" s="2">
        <f>IF(AK713="","",AK713+VLOOKUP(I713,'Вид исследования'!B:E,4,0))</f>
        <v>45687</v>
      </c>
      <c r="AM713" s="2">
        <f>IF(AK713="","",AK713+VLOOKUP(I713,'Вид исследования'!B:F,5,0))</f>
        <v>45687</v>
      </c>
      <c r="AN713" s="14">
        <v>45686</v>
      </c>
      <c r="AP713" s="11" t="s">
        <v>189</v>
      </c>
      <c r="AQ713" t="str">
        <f>IFERROR(IF(L713="","",VLOOKUP(L713&amp;I713,Продукция!A:K,11,0)),"обратитесь к админ справочника")</f>
        <v>согласно рекомендациям производителя теста</v>
      </c>
      <c r="AR713" s="11" t="s">
        <v>4823</v>
      </c>
      <c r="AS713" t="str">
        <f>IFERROR(IF(L713="","",VLOOKUP(L713&amp;I713,Продукция!A:J,10,0)),"обратитесь к админ справочника")</f>
        <v>инструкция по применению набора AI, Н9</v>
      </c>
      <c r="AT713" s="11" t="s">
        <v>4823</v>
      </c>
      <c r="AU713" s="11" t="s">
        <v>4823</v>
      </c>
      <c r="AV713" s="11" t="s">
        <v>2673</v>
      </c>
      <c r="AW713" s="11" t="s">
        <v>4824</v>
      </c>
      <c r="AX713" s="11" t="s">
        <v>509</v>
      </c>
      <c r="AY713" s="11" t="s">
        <v>1760</v>
      </c>
      <c r="AZ713" s="11">
        <v>106</v>
      </c>
      <c r="BA713" s="11">
        <v>37</v>
      </c>
      <c r="BC713" s="11" t="s">
        <v>5026</v>
      </c>
    </row>
    <row r="714" spans="1:55" x14ac:dyDescent="0.25">
      <c r="A714" t="str">
        <f t="shared" si="14"/>
        <v>С/158Вирус гриппа птиц подтипа Н5 уровень антител (ВНИИЗЖ)</v>
      </c>
      <c r="B714" t="str">
        <f>IF(E714="","",INDEX(Лаборатории!A:A,MATCH('Производственный контроль'!E714,Лаборатории!B:B,0)))</f>
        <v xml:space="preserve">КУРИНОЕ ЦАРСТВО АО </v>
      </c>
      <c r="C714" t="str">
        <f>IF(E714="","",VLOOKUP(E714,Лаборатории!B:D,3,0))</f>
        <v>U377_CHL</v>
      </c>
      <c r="D714" s="12">
        <v>45681</v>
      </c>
      <c r="E714" s="11" t="s">
        <v>793</v>
      </c>
      <c r="F714" s="11" t="s">
        <v>371</v>
      </c>
      <c r="G714" s="11" t="s">
        <v>509</v>
      </c>
      <c r="H714" s="11" t="s">
        <v>312</v>
      </c>
      <c r="I714" s="11" t="s">
        <v>3437</v>
      </c>
      <c r="J714" t="str">
        <f>IF(L714="","",VLOOKUP(L714,Продукция!B:D,3,0))</f>
        <v>Биологический_материал</v>
      </c>
      <c r="K714" t="str">
        <f>IF(L714="","",VLOOKUP(L714,Продукция!B:C,2,0))</f>
        <v>Сыворотка крови</v>
      </c>
      <c r="L714" s="151" t="s">
        <v>302</v>
      </c>
      <c r="M714">
        <f>IF(L714="","",VLOOKUP(L714,Продукция!B:L,11,0))</f>
        <v>0</v>
      </c>
      <c r="N714" s="11" t="s">
        <v>873</v>
      </c>
      <c r="P714" s="11" t="s">
        <v>340</v>
      </c>
      <c r="Q714" s="11" t="s">
        <v>854</v>
      </c>
      <c r="R714" s="153" t="s">
        <v>5044</v>
      </c>
      <c r="S714" s="11">
        <v>20</v>
      </c>
      <c r="T714" s="11" t="s">
        <v>5050</v>
      </c>
      <c r="V714" s="14">
        <v>45679</v>
      </c>
      <c r="Z714" s="11" t="s">
        <v>4823</v>
      </c>
      <c r="AA714" s="15">
        <v>0.54861111111111105</v>
      </c>
      <c r="AB714" t="str">
        <f>IF(L714="","",VLOOKUP(L714&amp;I714,Продукция!A:I,9,0))</f>
        <v>рекомендация производителя набора</v>
      </c>
      <c r="AC714" s="14">
        <v>45686</v>
      </c>
      <c r="AD714" s="11" t="s">
        <v>2673</v>
      </c>
      <c r="AE714" s="11" t="s">
        <v>4823</v>
      </c>
      <c r="AF714" t="str">
        <f>IF(AD714="","",VLOOKUP(AD714,'Сотрудники и ссылки'!A:B,2,0))</f>
        <v>Серолог</v>
      </c>
      <c r="AG714">
        <f>IF(AD714="","",VLOOKUP(AD714,'Сотрудники и ссылки'!A:C,3,0))</f>
        <v>20001771</v>
      </c>
      <c r="AH714" s="11" t="s">
        <v>2673</v>
      </c>
      <c r="AI714" t="str">
        <f>IF(AH714="","",VLOOKUP(AH714,'Сотрудники и ссылки'!A:B,2,0))</f>
        <v>Серолог</v>
      </c>
      <c r="AJ714">
        <f>IF(AH714="","",VLOOKUP(AH714,'Сотрудники и ссылки'!A:C,3,0))</f>
        <v>20001771</v>
      </c>
      <c r="AK714" s="14">
        <v>45686</v>
      </c>
      <c r="AL714" s="2">
        <f>IF(AK714="","",AK714+VLOOKUP(I714,'Вид исследования'!B:E,4,0))</f>
        <v>45687</v>
      </c>
      <c r="AM714" s="2">
        <f>IF(AK714="","",AK714+VLOOKUP(I714,'Вид исследования'!B:F,5,0))</f>
        <v>45687</v>
      </c>
      <c r="AN714" s="14">
        <v>45686</v>
      </c>
      <c r="AP714" s="11" t="s">
        <v>189</v>
      </c>
      <c r="AQ714" t="str">
        <f>IFERROR(IF(L714="","",VLOOKUP(L714&amp;I714,Продукция!A:K,11,0)),"обратитесь к админ справочника")</f>
        <v>согласно рекомендациям производителя теста</v>
      </c>
      <c r="AR714" s="11" t="s">
        <v>4823</v>
      </c>
      <c r="AS714" t="str">
        <f>IFERROR(IF(L714="","",VLOOKUP(L714&amp;I714,Продукция!A:J,10,0)),"обратитесь к админ справочника")</f>
        <v>инструкция по применению набора AI, Н5</v>
      </c>
      <c r="AT714" s="11" t="s">
        <v>4823</v>
      </c>
      <c r="AU714" s="11" t="s">
        <v>4823</v>
      </c>
      <c r="AV714" s="11" t="s">
        <v>2673</v>
      </c>
      <c r="AW714" s="11" t="s">
        <v>4824</v>
      </c>
      <c r="AX714" s="11" t="s">
        <v>509</v>
      </c>
      <c r="AY714" s="11" t="s">
        <v>1755</v>
      </c>
      <c r="AZ714" s="11">
        <v>106</v>
      </c>
      <c r="BA714" s="11">
        <v>37</v>
      </c>
      <c r="BC714" s="11" t="s">
        <v>5026</v>
      </c>
    </row>
    <row r="715" spans="1:55" x14ac:dyDescent="0.25">
      <c r="A715" t="str">
        <f t="shared" si="14"/>
        <v>С/158Вирус гриппа птиц подтипа Н5 уровень антител (ВНИИЗЖ)</v>
      </c>
      <c r="B715" t="str">
        <f>IF(E715="","",INDEX(Лаборатории!A:A,MATCH('Производственный контроль'!E715,Лаборатории!B:B,0)))</f>
        <v xml:space="preserve">КУРИНОЕ ЦАРСТВО АО </v>
      </c>
      <c r="C715" t="str">
        <f>IF(E715="","",VLOOKUP(E715,Лаборатории!B:D,3,0))</f>
        <v>U377_CHL</v>
      </c>
      <c r="D715" s="12">
        <v>45681</v>
      </c>
      <c r="E715" s="11" t="s">
        <v>793</v>
      </c>
      <c r="F715" s="11" t="s">
        <v>371</v>
      </c>
      <c r="G715" s="11" t="s">
        <v>509</v>
      </c>
      <c r="H715" s="11" t="s">
        <v>312</v>
      </c>
      <c r="I715" s="11" t="s">
        <v>3437</v>
      </c>
      <c r="J715" t="str">
        <f>IF(L715="","",VLOOKUP(L715,Продукция!B:D,3,0))</f>
        <v>Биологический_материал</v>
      </c>
      <c r="K715" t="str">
        <f>IF(L715="","",VLOOKUP(L715,Продукция!B:C,2,0))</f>
        <v>Сыворотка крови</v>
      </c>
      <c r="L715" s="151" t="s">
        <v>302</v>
      </c>
      <c r="M715">
        <f>IF(L715="","",VLOOKUP(L715,Продукция!B:L,11,0))</f>
        <v>0</v>
      </c>
      <c r="N715" s="11" t="s">
        <v>873</v>
      </c>
      <c r="P715" s="11" t="s">
        <v>340</v>
      </c>
      <c r="Q715" s="11" t="s">
        <v>854</v>
      </c>
      <c r="R715" s="153" t="s">
        <v>5048</v>
      </c>
      <c r="S715" s="11">
        <v>20</v>
      </c>
      <c r="T715" s="11" t="s">
        <v>5050</v>
      </c>
      <c r="V715" s="14">
        <v>45678</v>
      </c>
      <c r="Z715" s="11" t="s">
        <v>4823</v>
      </c>
      <c r="AA715" s="15">
        <v>0.54861111111111105</v>
      </c>
      <c r="AB715" t="str">
        <f>IF(L715="","",VLOOKUP(L715&amp;I715,Продукция!A:I,9,0))</f>
        <v>рекомендация производителя набора</v>
      </c>
      <c r="AC715" s="14">
        <v>45686</v>
      </c>
      <c r="AD715" s="11" t="s">
        <v>2673</v>
      </c>
      <c r="AE715" s="11" t="s">
        <v>4823</v>
      </c>
      <c r="AF715" t="str">
        <f>IF(AD715="","",VLOOKUP(AD715,'Сотрудники и ссылки'!A:B,2,0))</f>
        <v>Серолог</v>
      </c>
      <c r="AG715">
        <f>IF(AD715="","",VLOOKUP(AD715,'Сотрудники и ссылки'!A:C,3,0))</f>
        <v>20001771</v>
      </c>
      <c r="AH715" s="11" t="s">
        <v>2673</v>
      </c>
      <c r="AI715" t="str">
        <f>IF(AH715="","",VLOOKUP(AH715,'Сотрудники и ссылки'!A:B,2,0))</f>
        <v>Серолог</v>
      </c>
      <c r="AJ715">
        <f>IF(AH715="","",VLOOKUP(AH715,'Сотрудники и ссылки'!A:C,3,0))</f>
        <v>20001771</v>
      </c>
      <c r="AK715" s="14">
        <v>45686</v>
      </c>
      <c r="AL715" s="2">
        <f>IF(AK715="","",AK715+VLOOKUP(I715,'Вид исследования'!B:E,4,0))</f>
        <v>45687</v>
      </c>
      <c r="AM715" s="2">
        <f>IF(AK715="","",AK715+VLOOKUP(I715,'Вид исследования'!B:F,5,0))</f>
        <v>45687</v>
      </c>
      <c r="AN715" s="14">
        <v>45686</v>
      </c>
      <c r="AP715" s="11" t="s">
        <v>189</v>
      </c>
      <c r="AQ715" t="str">
        <f>IFERROR(IF(L715="","",VLOOKUP(L715&amp;I715,Продукция!A:K,11,0)),"обратитесь к админ справочника")</f>
        <v>согласно рекомендациям производителя теста</v>
      </c>
      <c r="AR715" s="11" t="s">
        <v>4823</v>
      </c>
      <c r="AS715" t="str">
        <f>IFERROR(IF(L715="","",VLOOKUP(L715&amp;I715,Продукция!A:J,10,0)),"обратитесь к админ справочника")</f>
        <v>инструкция по применению набора AI, Н5</v>
      </c>
      <c r="AT715" s="11" t="s">
        <v>4823</v>
      </c>
      <c r="AU715" s="11" t="s">
        <v>4823</v>
      </c>
      <c r="AV715" s="11" t="s">
        <v>2673</v>
      </c>
      <c r="AW715" s="11" t="s">
        <v>4824</v>
      </c>
      <c r="AX715" s="11" t="s">
        <v>509</v>
      </c>
      <c r="AY715" s="11" t="s">
        <v>1760</v>
      </c>
      <c r="AZ715" s="11">
        <v>106</v>
      </c>
      <c r="BA715" s="11">
        <v>37</v>
      </c>
      <c r="BC715" s="11" t="s">
        <v>5026</v>
      </c>
    </row>
    <row r="716" spans="1:55" x14ac:dyDescent="0.25">
      <c r="A716" t="str">
        <f t="shared" si="14"/>
        <v>С/158ART (BioChek) инфекционный альвеолярный ринотрахеит тип А и В уровень антител</v>
      </c>
      <c r="B716" t="str">
        <f>IF(E716="","",INDEX(Лаборатории!A:A,MATCH('Производственный контроль'!E716,Лаборатории!B:B,0)))</f>
        <v xml:space="preserve">КУРИНОЕ ЦАРСТВО АО </v>
      </c>
      <c r="C716" t="str">
        <f>IF(E716="","",VLOOKUP(E716,Лаборатории!B:D,3,0))</f>
        <v>U377_CHL</v>
      </c>
      <c r="D716" s="12">
        <v>45681</v>
      </c>
      <c r="E716" s="11" t="s">
        <v>793</v>
      </c>
      <c r="F716" s="11" t="s">
        <v>371</v>
      </c>
      <c r="G716" s="11" t="s">
        <v>509</v>
      </c>
      <c r="H716" s="11" t="s">
        <v>262</v>
      </c>
      <c r="I716" s="11" t="s">
        <v>3409</v>
      </c>
      <c r="J716" t="str">
        <f>IF(L716="","",VLOOKUP(L716,Продукция!B:D,3,0))</f>
        <v>Биологический_материал</v>
      </c>
      <c r="K716" t="str">
        <f>IF(L716="","",VLOOKUP(L716,Продукция!B:C,2,0))</f>
        <v>Сыворотка крови</v>
      </c>
      <c r="L716" s="151" t="s">
        <v>302</v>
      </c>
      <c r="M716">
        <f>IF(L716="","",VLOOKUP(L716,Продукция!B:L,11,0))</f>
        <v>0</v>
      </c>
      <c r="N716" s="11" t="s">
        <v>873</v>
      </c>
      <c r="P716" s="11" t="s">
        <v>340</v>
      </c>
      <c r="Q716" s="11" t="s">
        <v>854</v>
      </c>
      <c r="R716" s="153" t="s">
        <v>5041</v>
      </c>
      <c r="S716" s="11">
        <v>18</v>
      </c>
      <c r="T716" s="11" t="s">
        <v>5050</v>
      </c>
      <c r="V716" s="14">
        <v>45677</v>
      </c>
      <c r="Z716" s="11" t="s">
        <v>4823</v>
      </c>
      <c r="AA716" s="15">
        <v>0.54861111111111105</v>
      </c>
      <c r="AB716" t="str">
        <f>IF(L716="","",VLOOKUP(L716&amp;I716,Продукция!A:I,9,0))</f>
        <v>рекомендация производителя набора</v>
      </c>
      <c r="AC716" s="14">
        <v>45684</v>
      </c>
      <c r="AD716" s="11" t="s">
        <v>2673</v>
      </c>
      <c r="AE716" s="11" t="s">
        <v>4823</v>
      </c>
      <c r="AF716" t="str">
        <f>IF(AD716="","",VLOOKUP(AD716,'Сотрудники и ссылки'!A:B,2,0))</f>
        <v>Серолог</v>
      </c>
      <c r="AG716">
        <f>IF(AD716="","",VLOOKUP(AD716,'Сотрудники и ссылки'!A:C,3,0))</f>
        <v>20001771</v>
      </c>
      <c r="AH716" s="11" t="s">
        <v>2673</v>
      </c>
      <c r="AI716" t="str">
        <f>IF(AH716="","",VLOOKUP(AH716,'Сотрудники и ссылки'!A:B,2,0))</f>
        <v>Серолог</v>
      </c>
      <c r="AJ716">
        <f>IF(AH716="","",VLOOKUP(AH716,'Сотрудники и ссылки'!A:C,3,0))</f>
        <v>20001771</v>
      </c>
      <c r="AK716" s="14">
        <v>45684</v>
      </c>
      <c r="AL716" s="2">
        <f>IF(AK716="","",AK716+VLOOKUP(I716,'Вид исследования'!B:E,4,0))</f>
        <v>45685</v>
      </c>
      <c r="AM716" s="2">
        <f>IF(AK716="","",AK716+VLOOKUP(I716,'Вид исследования'!B:F,5,0))</f>
        <v>45685</v>
      </c>
      <c r="AN716" s="14">
        <v>45684</v>
      </c>
      <c r="AP716" s="11" t="s">
        <v>189</v>
      </c>
      <c r="AQ716" t="str">
        <f>IFERROR(IF(L716="","",VLOOKUP(L716&amp;I716,Продукция!A:K,11,0)),"обратитесь к админ справочника")</f>
        <v>согласно рекомендациям производителя теста</v>
      </c>
      <c r="AR716" s="11" t="s">
        <v>4823</v>
      </c>
      <c r="AS716" t="str">
        <f>IFERROR(IF(L716="","",VLOOKUP(L716&amp;I716,Продукция!A:J,10,0)),"обратитесь к админ справочника")</f>
        <v>инструкция тест- ситема Биочек СК-120</v>
      </c>
      <c r="AT716" s="11" t="s">
        <v>4823</v>
      </c>
      <c r="AU716" s="11" t="s">
        <v>4823</v>
      </c>
      <c r="AV716" s="11" t="s">
        <v>2673</v>
      </c>
      <c r="AW716" s="11" t="s">
        <v>4824</v>
      </c>
      <c r="AX716" s="11" t="s">
        <v>509</v>
      </c>
      <c r="AY716" s="11" t="s">
        <v>1735</v>
      </c>
      <c r="AZ716" s="11">
        <v>106</v>
      </c>
      <c r="BA716" s="11">
        <v>37</v>
      </c>
      <c r="BC716" s="11" t="s">
        <v>5026</v>
      </c>
    </row>
    <row r="717" spans="1:55" x14ac:dyDescent="0.25">
      <c r="A717" t="str">
        <f t="shared" si="14"/>
        <v>С/158ART (BioChek) инфекционный альвеолярный ринотрахеит тип А и В уровень антител</v>
      </c>
      <c r="B717" t="str">
        <f>IF(E717="","",INDEX(Лаборатории!A:A,MATCH('Производственный контроль'!E717,Лаборатории!B:B,0)))</f>
        <v xml:space="preserve">КУРИНОЕ ЦАРСТВО АО </v>
      </c>
      <c r="C717" t="str">
        <f>IF(E717="","",VLOOKUP(E717,Лаборатории!B:D,3,0))</f>
        <v>U377_CHL</v>
      </c>
      <c r="D717" s="12">
        <v>45681</v>
      </c>
      <c r="E717" s="11" t="s">
        <v>793</v>
      </c>
      <c r="F717" s="11" t="s">
        <v>371</v>
      </c>
      <c r="G717" s="11" t="s">
        <v>509</v>
      </c>
      <c r="H717" s="11" t="s">
        <v>262</v>
      </c>
      <c r="I717" s="11" t="s">
        <v>3409</v>
      </c>
      <c r="J717" t="str">
        <f>IF(L717="","",VLOOKUP(L717,Продукция!B:D,3,0))</f>
        <v>Биологический_материал</v>
      </c>
      <c r="K717" t="str">
        <f>IF(L717="","",VLOOKUP(L717,Продукция!B:C,2,0))</f>
        <v>Сыворотка крови</v>
      </c>
      <c r="L717" s="151" t="s">
        <v>302</v>
      </c>
      <c r="M717">
        <f>IF(L717="","",VLOOKUP(L717,Продукция!B:L,11,0))</f>
        <v>0</v>
      </c>
      <c r="N717" s="11" t="s">
        <v>873</v>
      </c>
      <c r="P717" s="11" t="s">
        <v>340</v>
      </c>
      <c r="Q717" s="11" t="s">
        <v>854</v>
      </c>
      <c r="R717" s="153" t="s">
        <v>5042</v>
      </c>
      <c r="S717" s="11">
        <v>18</v>
      </c>
      <c r="T717" s="11" t="s">
        <v>5050</v>
      </c>
      <c r="V717" s="14">
        <v>45677</v>
      </c>
      <c r="Z717" s="11" t="s">
        <v>4823</v>
      </c>
      <c r="AA717" s="15">
        <v>0.54861111111111105</v>
      </c>
      <c r="AB717" t="str">
        <f>IF(L717="","",VLOOKUP(L717&amp;I717,Продукция!A:I,9,0))</f>
        <v>рекомендация производителя набора</v>
      </c>
      <c r="AC717" s="14">
        <v>45684</v>
      </c>
      <c r="AD717" s="11" t="s">
        <v>2673</v>
      </c>
      <c r="AE717" s="11" t="s">
        <v>4823</v>
      </c>
      <c r="AF717" t="str">
        <f>IF(AD717="","",VLOOKUP(AD717,'Сотрудники и ссылки'!A:B,2,0))</f>
        <v>Серолог</v>
      </c>
      <c r="AG717">
        <f>IF(AD717="","",VLOOKUP(AD717,'Сотрудники и ссылки'!A:C,3,0))</f>
        <v>20001771</v>
      </c>
      <c r="AH717" s="11" t="s">
        <v>2673</v>
      </c>
      <c r="AI717" t="str">
        <f>IF(AH717="","",VLOOKUP(AH717,'Сотрудники и ссылки'!A:B,2,0))</f>
        <v>Серолог</v>
      </c>
      <c r="AJ717">
        <f>IF(AH717="","",VLOOKUP(AH717,'Сотрудники и ссылки'!A:C,3,0))</f>
        <v>20001771</v>
      </c>
      <c r="AK717" s="14">
        <v>45684</v>
      </c>
      <c r="AL717" s="2">
        <f>IF(AK717="","",AK717+VLOOKUP(I717,'Вид исследования'!B:E,4,0))</f>
        <v>45685</v>
      </c>
      <c r="AM717" s="2">
        <f>IF(AK717="","",AK717+VLOOKUP(I717,'Вид исследования'!B:F,5,0))</f>
        <v>45685</v>
      </c>
      <c r="AN717" s="14">
        <v>45684</v>
      </c>
      <c r="AP717" s="11" t="s">
        <v>189</v>
      </c>
      <c r="AQ717" t="str">
        <f>IFERROR(IF(L717="","",VLOOKUP(L717&amp;I717,Продукция!A:K,11,0)),"обратитесь к админ справочника")</f>
        <v>согласно рекомендациям производителя теста</v>
      </c>
      <c r="AR717" s="11" t="s">
        <v>4823</v>
      </c>
      <c r="AS717" t="str">
        <f>IFERROR(IF(L717="","",VLOOKUP(L717&amp;I717,Продукция!A:J,10,0)),"обратитесь к админ справочника")</f>
        <v>инструкция тест- ситема Биочек СК-120</v>
      </c>
      <c r="AT717" s="11" t="s">
        <v>4823</v>
      </c>
      <c r="AU717" s="11" t="s">
        <v>4823</v>
      </c>
      <c r="AV717" s="11" t="s">
        <v>2673</v>
      </c>
      <c r="AW717" s="11" t="s">
        <v>4824</v>
      </c>
      <c r="AX717" s="11" t="s">
        <v>509</v>
      </c>
      <c r="AY717" s="11" t="s">
        <v>1737</v>
      </c>
      <c r="AZ717" s="11">
        <v>106</v>
      </c>
      <c r="BA717" s="11">
        <v>37</v>
      </c>
      <c r="BC717" s="11" t="s">
        <v>5026</v>
      </c>
    </row>
    <row r="718" spans="1:55" x14ac:dyDescent="0.25">
      <c r="A718" t="str">
        <f t="shared" si="14"/>
        <v>С/158ART (BioChek) инфекционный альвеолярный ринотрахеит тип А и В уровень антител</v>
      </c>
      <c r="B718" t="str">
        <f>IF(E718="","",INDEX(Лаборатории!A:A,MATCH('Производственный контроль'!E718,Лаборатории!B:B,0)))</f>
        <v xml:space="preserve">КУРИНОЕ ЦАРСТВО АО </v>
      </c>
      <c r="C718" t="str">
        <f>IF(E718="","",VLOOKUP(E718,Лаборатории!B:D,3,0))</f>
        <v>U377_CHL</v>
      </c>
      <c r="D718" s="12">
        <v>45681</v>
      </c>
      <c r="E718" s="11" t="s">
        <v>793</v>
      </c>
      <c r="F718" s="11" t="s">
        <v>371</v>
      </c>
      <c r="G718" s="11" t="s">
        <v>509</v>
      </c>
      <c r="H718" s="11" t="s">
        <v>262</v>
      </c>
      <c r="I718" s="11" t="s">
        <v>3409</v>
      </c>
      <c r="J718" t="str">
        <f>IF(L718="","",VLOOKUP(L718,Продукция!B:D,3,0))</f>
        <v>Биологический_материал</v>
      </c>
      <c r="K718" t="str">
        <f>IF(L718="","",VLOOKUP(L718,Продукция!B:C,2,0))</f>
        <v>Сыворотка крови</v>
      </c>
      <c r="L718" s="151" t="s">
        <v>302</v>
      </c>
      <c r="M718">
        <f>IF(L718="","",VLOOKUP(L718,Продукция!B:L,11,0))</f>
        <v>0</v>
      </c>
      <c r="N718" s="11" t="s">
        <v>873</v>
      </c>
      <c r="P718" s="11" t="s">
        <v>340</v>
      </c>
      <c r="Q718" s="11" t="s">
        <v>854</v>
      </c>
      <c r="R718" s="153" t="s">
        <v>5044</v>
      </c>
      <c r="S718" s="11">
        <v>18</v>
      </c>
      <c r="T718" s="11" t="s">
        <v>5050</v>
      </c>
      <c r="V718" s="14">
        <v>45679</v>
      </c>
      <c r="Z718" s="11" t="s">
        <v>4823</v>
      </c>
      <c r="AA718" s="15">
        <v>0.54861111111111105</v>
      </c>
      <c r="AB718" t="str">
        <f>IF(L718="","",VLOOKUP(L718&amp;I718,Продукция!A:I,9,0))</f>
        <v>рекомендация производителя набора</v>
      </c>
      <c r="AC718" s="14">
        <v>45684</v>
      </c>
      <c r="AD718" s="11" t="s">
        <v>2673</v>
      </c>
      <c r="AE718" s="11" t="s">
        <v>4823</v>
      </c>
      <c r="AF718" t="str">
        <f>IF(AD718="","",VLOOKUP(AD718,'Сотрудники и ссылки'!A:B,2,0))</f>
        <v>Серолог</v>
      </c>
      <c r="AG718">
        <f>IF(AD718="","",VLOOKUP(AD718,'Сотрудники и ссылки'!A:C,3,0))</f>
        <v>20001771</v>
      </c>
      <c r="AH718" s="11" t="s">
        <v>2673</v>
      </c>
      <c r="AI718" t="str">
        <f>IF(AH718="","",VLOOKUP(AH718,'Сотрудники и ссылки'!A:B,2,0))</f>
        <v>Серолог</v>
      </c>
      <c r="AJ718">
        <f>IF(AH718="","",VLOOKUP(AH718,'Сотрудники и ссылки'!A:C,3,0))</f>
        <v>20001771</v>
      </c>
      <c r="AK718" s="14">
        <v>45684</v>
      </c>
      <c r="AL718" s="2">
        <f>IF(AK718="","",AK718+VLOOKUP(I718,'Вид исследования'!B:E,4,0))</f>
        <v>45685</v>
      </c>
      <c r="AM718" s="2">
        <f>IF(AK718="","",AK718+VLOOKUP(I718,'Вид исследования'!B:F,5,0))</f>
        <v>45685</v>
      </c>
      <c r="AN718" s="14">
        <v>45684</v>
      </c>
      <c r="AP718" s="11" t="s">
        <v>189</v>
      </c>
      <c r="AQ718" t="str">
        <f>IFERROR(IF(L718="","",VLOOKUP(L718&amp;I718,Продукция!A:K,11,0)),"обратитесь к админ справочника")</f>
        <v>согласно рекомендациям производителя теста</v>
      </c>
      <c r="AR718" s="11" t="s">
        <v>4823</v>
      </c>
      <c r="AS718" t="str">
        <f>IFERROR(IF(L718="","",VLOOKUP(L718&amp;I718,Продукция!A:J,10,0)),"обратитесь к админ справочника")</f>
        <v>инструкция тест- ситема Биочек СК-120</v>
      </c>
      <c r="AT718" s="11" t="s">
        <v>4823</v>
      </c>
      <c r="AU718" s="11" t="s">
        <v>4823</v>
      </c>
      <c r="AV718" s="11" t="s">
        <v>2673</v>
      </c>
      <c r="AW718" s="11" t="s">
        <v>4824</v>
      </c>
      <c r="AX718" s="11" t="s">
        <v>509</v>
      </c>
      <c r="AY718" s="11" t="s">
        <v>1755</v>
      </c>
      <c r="AZ718" s="11">
        <v>106</v>
      </c>
      <c r="BA718" s="11">
        <v>37</v>
      </c>
      <c r="BC718" s="11" t="s">
        <v>5026</v>
      </c>
    </row>
    <row r="719" spans="1:55" x14ac:dyDescent="0.25">
      <c r="A719" t="str">
        <f t="shared" ref="A719:A782" si="15">T719&amp;I719</f>
        <v>С/158IBD (BioChek) болезнь Гамборо уровень антител</v>
      </c>
      <c r="B719" t="str">
        <f>IF(E719="","",INDEX(Лаборатории!A:A,MATCH('Производственный контроль'!E719,Лаборатории!B:B,0)))</f>
        <v xml:space="preserve">КУРИНОЕ ЦАРСТВО АО </v>
      </c>
      <c r="C719" t="str">
        <f>IF(E719="","",VLOOKUP(E719,Лаборатории!B:D,3,0))</f>
        <v>U377_CHL</v>
      </c>
      <c r="D719" s="12">
        <v>45681</v>
      </c>
      <c r="E719" s="11" t="s">
        <v>793</v>
      </c>
      <c r="F719" s="11" t="s">
        <v>371</v>
      </c>
      <c r="G719" s="11" t="s">
        <v>509</v>
      </c>
      <c r="H719" s="11" t="s">
        <v>262</v>
      </c>
      <c r="I719" s="11" t="s">
        <v>3415</v>
      </c>
      <c r="J719" t="str">
        <f>IF(L719="","",VLOOKUP(L719,Продукция!B:D,3,0))</f>
        <v>Биологический_материал</v>
      </c>
      <c r="K719" t="str">
        <f>IF(L719="","",VLOOKUP(L719,Продукция!B:C,2,0))</f>
        <v>Сыворотка крови</v>
      </c>
      <c r="L719" s="151" t="s">
        <v>302</v>
      </c>
      <c r="M719">
        <f>IF(L719="","",VLOOKUP(L719,Продукция!B:L,11,0))</f>
        <v>0</v>
      </c>
      <c r="N719" s="11" t="s">
        <v>873</v>
      </c>
      <c r="P719" s="11" t="s">
        <v>340</v>
      </c>
      <c r="Q719" s="11" t="s">
        <v>854</v>
      </c>
      <c r="R719" s="153" t="s">
        <v>5041</v>
      </c>
      <c r="S719" s="11">
        <v>18</v>
      </c>
      <c r="T719" s="11" t="s">
        <v>5050</v>
      </c>
      <c r="V719" s="14">
        <v>45677</v>
      </c>
      <c r="Z719" s="11" t="s">
        <v>4823</v>
      </c>
      <c r="AA719" s="15">
        <v>0.54861111111111105</v>
      </c>
      <c r="AB719" t="str">
        <f>IF(L719="","",VLOOKUP(L719&amp;I719,Продукция!A:I,9,0))</f>
        <v>рекомендация производителя набора</v>
      </c>
      <c r="AC719" s="14">
        <v>45684</v>
      </c>
      <c r="AD719" s="11" t="s">
        <v>2673</v>
      </c>
      <c r="AE719" s="11" t="s">
        <v>4823</v>
      </c>
      <c r="AF719" t="str">
        <f>IF(AD719="","",VLOOKUP(AD719,'Сотрудники и ссылки'!A:B,2,0))</f>
        <v>Серолог</v>
      </c>
      <c r="AG719">
        <f>IF(AD719="","",VLOOKUP(AD719,'Сотрудники и ссылки'!A:C,3,0))</f>
        <v>20001771</v>
      </c>
      <c r="AH719" s="11" t="s">
        <v>2673</v>
      </c>
      <c r="AI719" t="str">
        <f>IF(AH719="","",VLOOKUP(AH719,'Сотрудники и ссылки'!A:B,2,0))</f>
        <v>Серолог</v>
      </c>
      <c r="AJ719">
        <f>IF(AH719="","",VLOOKUP(AH719,'Сотрудники и ссылки'!A:C,3,0))</f>
        <v>20001771</v>
      </c>
      <c r="AK719" s="14">
        <v>45684</v>
      </c>
      <c r="AL719" s="2">
        <f>IF(AK719="","",AK719+VLOOKUP(I719,'Вид исследования'!B:E,4,0))</f>
        <v>45685</v>
      </c>
      <c r="AM719" s="2">
        <f>IF(AK719="","",AK719+VLOOKUP(I719,'Вид исследования'!B:F,5,0))</f>
        <v>45685</v>
      </c>
      <c r="AN719" s="14">
        <v>45684</v>
      </c>
      <c r="AP719" s="11" t="s">
        <v>189</v>
      </c>
      <c r="AQ719" t="str">
        <f>IFERROR(IF(L719="","",VLOOKUP(L719&amp;I719,Продукция!A:K,11,0)),"обратитесь к админ справочника")</f>
        <v>согласно рекомендациям производителя теста</v>
      </c>
      <c r="AR719" s="11" t="s">
        <v>4823</v>
      </c>
      <c r="AS719" t="str">
        <f>IFERROR(IF(L719="","",VLOOKUP(L719&amp;I719,Продукция!A:J,10,0)),"обратитесь к админ справочника")</f>
        <v>инструкция тест- ситема Биочек СК-113</v>
      </c>
      <c r="AT719" s="11" t="s">
        <v>4823</v>
      </c>
      <c r="AU719" s="11" t="s">
        <v>4823</v>
      </c>
      <c r="AV719" s="11" t="s">
        <v>2673</v>
      </c>
      <c r="AW719" s="11" t="s">
        <v>4824</v>
      </c>
      <c r="AX719" s="11" t="s">
        <v>509</v>
      </c>
      <c r="AY719" s="11" t="s">
        <v>1735</v>
      </c>
      <c r="AZ719" s="11">
        <v>106</v>
      </c>
      <c r="BA719" s="11">
        <v>37</v>
      </c>
      <c r="BC719" s="11" t="s">
        <v>5026</v>
      </c>
    </row>
    <row r="720" spans="1:55" x14ac:dyDescent="0.25">
      <c r="A720" t="str">
        <f t="shared" si="15"/>
        <v>С/158IBD (BioChek) болезнь Гамборо уровень антител</v>
      </c>
      <c r="B720" t="str">
        <f>IF(E720="","",INDEX(Лаборатории!A:A,MATCH('Производственный контроль'!E720,Лаборатории!B:B,0)))</f>
        <v xml:space="preserve">КУРИНОЕ ЦАРСТВО АО </v>
      </c>
      <c r="C720" t="str">
        <f>IF(E720="","",VLOOKUP(E720,Лаборатории!B:D,3,0))</f>
        <v>U377_CHL</v>
      </c>
      <c r="D720" s="12">
        <v>45681</v>
      </c>
      <c r="E720" s="11" t="s">
        <v>793</v>
      </c>
      <c r="F720" s="11" t="s">
        <v>371</v>
      </c>
      <c r="G720" s="11" t="s">
        <v>509</v>
      </c>
      <c r="H720" s="11" t="s">
        <v>262</v>
      </c>
      <c r="I720" s="11" t="s">
        <v>3415</v>
      </c>
      <c r="J720" t="str">
        <f>IF(L720="","",VLOOKUP(L720,Продукция!B:D,3,0))</f>
        <v>Биологический_материал</v>
      </c>
      <c r="K720" t="str">
        <f>IF(L720="","",VLOOKUP(L720,Продукция!B:C,2,0))</f>
        <v>Сыворотка крови</v>
      </c>
      <c r="L720" s="151" t="s">
        <v>302</v>
      </c>
      <c r="M720">
        <f>IF(L720="","",VLOOKUP(L720,Продукция!B:L,11,0))</f>
        <v>0</v>
      </c>
      <c r="N720" s="11" t="s">
        <v>873</v>
      </c>
      <c r="P720" s="11" t="s">
        <v>340</v>
      </c>
      <c r="Q720" s="11" t="s">
        <v>854</v>
      </c>
      <c r="R720" s="153" t="s">
        <v>5042</v>
      </c>
      <c r="S720" s="11">
        <v>18</v>
      </c>
      <c r="T720" s="11" t="s">
        <v>5050</v>
      </c>
      <c r="V720" s="14">
        <v>45677</v>
      </c>
      <c r="Z720" s="11" t="s">
        <v>4823</v>
      </c>
      <c r="AA720" s="15">
        <v>0.54861111111111105</v>
      </c>
      <c r="AB720" t="str">
        <f>IF(L720="","",VLOOKUP(L720&amp;I720,Продукция!A:I,9,0))</f>
        <v>рекомендация производителя набора</v>
      </c>
      <c r="AC720" s="14">
        <v>45684</v>
      </c>
      <c r="AD720" s="11" t="s">
        <v>2673</v>
      </c>
      <c r="AE720" s="11" t="s">
        <v>4823</v>
      </c>
      <c r="AF720" t="str">
        <f>IF(AD720="","",VLOOKUP(AD720,'Сотрудники и ссылки'!A:B,2,0))</f>
        <v>Серолог</v>
      </c>
      <c r="AG720">
        <f>IF(AD720="","",VLOOKUP(AD720,'Сотрудники и ссылки'!A:C,3,0))</f>
        <v>20001771</v>
      </c>
      <c r="AH720" s="11" t="s">
        <v>2673</v>
      </c>
      <c r="AI720" t="str">
        <f>IF(AH720="","",VLOOKUP(AH720,'Сотрудники и ссылки'!A:B,2,0))</f>
        <v>Серолог</v>
      </c>
      <c r="AJ720">
        <f>IF(AH720="","",VLOOKUP(AH720,'Сотрудники и ссылки'!A:C,3,0))</f>
        <v>20001771</v>
      </c>
      <c r="AK720" s="14">
        <v>45684</v>
      </c>
      <c r="AL720" s="2">
        <f>IF(AK720="","",AK720+VLOOKUP(I720,'Вид исследования'!B:E,4,0))</f>
        <v>45685</v>
      </c>
      <c r="AM720" s="2">
        <f>IF(AK720="","",AK720+VLOOKUP(I720,'Вид исследования'!B:F,5,0))</f>
        <v>45685</v>
      </c>
      <c r="AN720" s="14">
        <v>45684</v>
      </c>
      <c r="AP720" s="11" t="s">
        <v>189</v>
      </c>
      <c r="AQ720" t="str">
        <f>IFERROR(IF(L720="","",VLOOKUP(L720&amp;I720,Продукция!A:K,11,0)),"обратитесь к админ справочника")</f>
        <v>согласно рекомендациям производителя теста</v>
      </c>
      <c r="AR720" s="11" t="s">
        <v>4823</v>
      </c>
      <c r="AS720" t="str">
        <f>IFERROR(IF(L720="","",VLOOKUP(L720&amp;I720,Продукция!A:J,10,0)),"обратитесь к админ справочника")</f>
        <v>инструкция тест- ситема Биочек СК-113</v>
      </c>
      <c r="AT720" s="11" t="s">
        <v>4823</v>
      </c>
      <c r="AU720" s="11" t="s">
        <v>4823</v>
      </c>
      <c r="AV720" s="11" t="s">
        <v>2673</v>
      </c>
      <c r="AW720" s="11" t="s">
        <v>4824</v>
      </c>
      <c r="AX720" s="11" t="s">
        <v>509</v>
      </c>
      <c r="AY720" s="11" t="s">
        <v>1737</v>
      </c>
      <c r="AZ720" s="11">
        <v>106</v>
      </c>
      <c r="BA720" s="11">
        <v>37</v>
      </c>
      <c r="BC720" s="11" t="s">
        <v>5026</v>
      </c>
    </row>
    <row r="721" spans="1:55" x14ac:dyDescent="0.25">
      <c r="A721" t="str">
        <f t="shared" si="15"/>
        <v>С/158IBD (BioChek) болезнь Гамборо уровень антител</v>
      </c>
      <c r="B721" t="str">
        <f>IF(E721="","",INDEX(Лаборатории!A:A,MATCH('Производственный контроль'!E721,Лаборатории!B:B,0)))</f>
        <v xml:space="preserve">КУРИНОЕ ЦАРСТВО АО </v>
      </c>
      <c r="C721" t="str">
        <f>IF(E721="","",VLOOKUP(E721,Лаборатории!B:D,3,0))</f>
        <v>U377_CHL</v>
      </c>
      <c r="D721" s="12">
        <v>45681</v>
      </c>
      <c r="E721" s="11" t="s">
        <v>793</v>
      </c>
      <c r="F721" s="11" t="s">
        <v>371</v>
      </c>
      <c r="G721" s="11" t="s">
        <v>509</v>
      </c>
      <c r="H721" s="11" t="s">
        <v>262</v>
      </c>
      <c r="I721" s="11" t="s">
        <v>3415</v>
      </c>
      <c r="J721" t="str">
        <f>IF(L721="","",VLOOKUP(L721,Продукция!B:D,3,0))</f>
        <v>Биологический_материал</v>
      </c>
      <c r="K721" t="str">
        <f>IF(L721="","",VLOOKUP(L721,Продукция!B:C,2,0))</f>
        <v>Сыворотка крови</v>
      </c>
      <c r="L721" s="151" t="s">
        <v>302</v>
      </c>
      <c r="M721">
        <f>IF(L721="","",VLOOKUP(L721,Продукция!B:L,11,0))</f>
        <v>0</v>
      </c>
      <c r="N721" s="11" t="s">
        <v>873</v>
      </c>
      <c r="P721" s="11" t="s">
        <v>340</v>
      </c>
      <c r="Q721" s="11" t="s">
        <v>854</v>
      </c>
      <c r="R721" s="153" t="s">
        <v>5044</v>
      </c>
      <c r="S721" s="11">
        <v>18</v>
      </c>
      <c r="T721" s="11" t="s">
        <v>5050</v>
      </c>
      <c r="V721" s="14">
        <v>45679</v>
      </c>
      <c r="Z721" s="11" t="s">
        <v>4823</v>
      </c>
      <c r="AA721" s="15">
        <v>0.54861111111111105</v>
      </c>
      <c r="AB721" t="str">
        <f>IF(L721="","",VLOOKUP(L721&amp;I721,Продукция!A:I,9,0))</f>
        <v>рекомендация производителя набора</v>
      </c>
      <c r="AC721" s="14">
        <v>45684</v>
      </c>
      <c r="AD721" s="11" t="s">
        <v>2673</v>
      </c>
      <c r="AE721" s="11" t="s">
        <v>4823</v>
      </c>
      <c r="AF721" t="str">
        <f>IF(AD721="","",VLOOKUP(AD721,'Сотрудники и ссылки'!A:B,2,0))</f>
        <v>Серолог</v>
      </c>
      <c r="AG721">
        <f>IF(AD721="","",VLOOKUP(AD721,'Сотрудники и ссылки'!A:C,3,0))</f>
        <v>20001771</v>
      </c>
      <c r="AH721" s="11" t="s">
        <v>2673</v>
      </c>
      <c r="AI721" t="str">
        <f>IF(AH721="","",VLOOKUP(AH721,'Сотрудники и ссылки'!A:B,2,0))</f>
        <v>Серолог</v>
      </c>
      <c r="AJ721">
        <f>IF(AH721="","",VLOOKUP(AH721,'Сотрудники и ссылки'!A:C,3,0))</f>
        <v>20001771</v>
      </c>
      <c r="AK721" s="14">
        <v>45684</v>
      </c>
      <c r="AL721" s="2">
        <f>IF(AK721="","",AK721+VLOOKUP(I721,'Вид исследования'!B:E,4,0))</f>
        <v>45685</v>
      </c>
      <c r="AM721" s="2">
        <f>IF(AK721="","",AK721+VLOOKUP(I721,'Вид исследования'!B:F,5,0))</f>
        <v>45685</v>
      </c>
      <c r="AN721" s="14">
        <v>45684</v>
      </c>
      <c r="AP721" s="11" t="s">
        <v>189</v>
      </c>
      <c r="AQ721" t="str">
        <f>IFERROR(IF(L721="","",VLOOKUP(L721&amp;I721,Продукция!A:K,11,0)),"обратитесь к админ справочника")</f>
        <v>согласно рекомендациям производителя теста</v>
      </c>
      <c r="AR721" s="11" t="s">
        <v>4823</v>
      </c>
      <c r="AS721" t="str">
        <f>IFERROR(IF(L721="","",VLOOKUP(L721&amp;I721,Продукция!A:J,10,0)),"обратитесь к админ справочника")</f>
        <v>инструкция тест- ситема Биочек СК-113</v>
      </c>
      <c r="AT721" s="11" t="s">
        <v>4823</v>
      </c>
      <c r="AU721" s="11" t="s">
        <v>4823</v>
      </c>
      <c r="AV721" s="11" t="s">
        <v>2673</v>
      </c>
      <c r="AW721" s="11" t="s">
        <v>4824</v>
      </c>
      <c r="AX721" s="11" t="s">
        <v>509</v>
      </c>
      <c r="AY721" s="11" t="s">
        <v>1755</v>
      </c>
      <c r="AZ721" s="11">
        <v>106</v>
      </c>
      <c r="BA721" s="11">
        <v>37</v>
      </c>
      <c r="BC721" s="11" t="s">
        <v>5026</v>
      </c>
    </row>
    <row r="722" spans="1:55" x14ac:dyDescent="0.25">
      <c r="A722" t="str">
        <f t="shared" si="15"/>
        <v>С/158IBV (BioChek) инфекционный бронхит уровень антител</v>
      </c>
      <c r="B722" t="str">
        <f>IF(E722="","",INDEX(Лаборатории!A:A,MATCH('Производственный контроль'!E722,Лаборатории!B:B,0)))</f>
        <v xml:space="preserve">КУРИНОЕ ЦАРСТВО АО </v>
      </c>
      <c r="C722" t="str">
        <f>IF(E722="","",VLOOKUP(E722,Лаборатории!B:D,3,0))</f>
        <v>U377_CHL</v>
      </c>
      <c r="D722" s="12">
        <v>45681</v>
      </c>
      <c r="E722" s="11" t="s">
        <v>793</v>
      </c>
      <c r="F722" s="11" t="s">
        <v>371</v>
      </c>
      <c r="G722" s="11" t="s">
        <v>509</v>
      </c>
      <c r="H722" s="11" t="s">
        <v>262</v>
      </c>
      <c r="I722" s="11" t="s">
        <v>3416</v>
      </c>
      <c r="J722" t="str">
        <f>IF(L722="","",VLOOKUP(L722,Продукция!B:D,3,0))</f>
        <v>Биологический_материал</v>
      </c>
      <c r="K722" t="str">
        <f>IF(L722="","",VLOOKUP(L722,Продукция!B:C,2,0))</f>
        <v>Сыворотка крови</v>
      </c>
      <c r="L722" s="151" t="s">
        <v>302</v>
      </c>
      <c r="M722">
        <f>IF(L722="","",VLOOKUP(L722,Продукция!B:L,11,0))</f>
        <v>0</v>
      </c>
      <c r="N722" s="11" t="s">
        <v>873</v>
      </c>
      <c r="P722" s="11" t="s">
        <v>340</v>
      </c>
      <c r="Q722" s="11" t="s">
        <v>854</v>
      </c>
      <c r="R722" s="153" t="s">
        <v>5041</v>
      </c>
      <c r="S722" s="11">
        <v>18</v>
      </c>
      <c r="T722" s="11" t="s">
        <v>5050</v>
      </c>
      <c r="V722" s="14">
        <v>45677</v>
      </c>
      <c r="Z722" s="11" t="s">
        <v>4823</v>
      </c>
      <c r="AA722" s="15">
        <v>0.54861111111111105</v>
      </c>
      <c r="AB722" t="str">
        <f>IF(L722="","",VLOOKUP(L722&amp;I722,Продукция!A:I,9,0))</f>
        <v>рекомендация производителя набора</v>
      </c>
      <c r="AC722" s="14">
        <v>45684</v>
      </c>
      <c r="AD722" s="11" t="s">
        <v>2673</v>
      </c>
      <c r="AE722" s="11" t="s">
        <v>4823</v>
      </c>
      <c r="AF722" t="str">
        <f>IF(AD722="","",VLOOKUP(AD722,'Сотрудники и ссылки'!A:B,2,0))</f>
        <v>Серолог</v>
      </c>
      <c r="AG722">
        <f>IF(AD722="","",VLOOKUP(AD722,'Сотрудники и ссылки'!A:C,3,0))</f>
        <v>20001771</v>
      </c>
      <c r="AH722" s="11" t="s">
        <v>2673</v>
      </c>
      <c r="AI722" t="str">
        <f>IF(AH722="","",VLOOKUP(AH722,'Сотрудники и ссылки'!A:B,2,0))</f>
        <v>Серолог</v>
      </c>
      <c r="AJ722">
        <f>IF(AH722="","",VLOOKUP(AH722,'Сотрудники и ссылки'!A:C,3,0))</f>
        <v>20001771</v>
      </c>
      <c r="AK722" s="14">
        <v>45684</v>
      </c>
      <c r="AL722" s="2">
        <f>IF(AK722="","",AK722+VLOOKUP(I722,'Вид исследования'!B:E,4,0))</f>
        <v>45685</v>
      </c>
      <c r="AM722" s="2">
        <f>IF(AK722="","",AK722+VLOOKUP(I722,'Вид исследования'!B:F,5,0))</f>
        <v>45685</v>
      </c>
      <c r="AN722" s="14">
        <v>45684</v>
      </c>
      <c r="AP722" s="11" t="s">
        <v>189</v>
      </c>
      <c r="AQ722" t="str">
        <f>IFERROR(IF(L722="","",VLOOKUP(L722&amp;I722,Продукция!A:K,11,0)),"обратитесь к админ справочника")</f>
        <v>согласно рекомендациям производителя теста</v>
      </c>
      <c r="AR722" s="11" t="s">
        <v>4823</v>
      </c>
      <c r="AS722" t="str">
        <f>IFERROR(IF(L722="","",VLOOKUP(L722&amp;I722,Продукция!A:J,10,0)),"обратитесь к админ справочника")</f>
        <v>инструкция тест- ситема Биочек СК-119</v>
      </c>
      <c r="AT722" s="11" t="s">
        <v>4823</v>
      </c>
      <c r="AU722" s="11" t="s">
        <v>4823</v>
      </c>
      <c r="AV722" s="11" t="s">
        <v>2673</v>
      </c>
      <c r="AW722" s="11" t="s">
        <v>4824</v>
      </c>
      <c r="AX722" s="11" t="s">
        <v>509</v>
      </c>
      <c r="AY722" s="11" t="s">
        <v>1735</v>
      </c>
      <c r="AZ722" s="11">
        <v>106</v>
      </c>
      <c r="BA722" s="11">
        <v>37</v>
      </c>
      <c r="BC722" s="11" t="s">
        <v>5026</v>
      </c>
    </row>
    <row r="723" spans="1:55" x14ac:dyDescent="0.25">
      <c r="A723" t="str">
        <f t="shared" si="15"/>
        <v>С/158IBV (BioChek) инфекционный бронхит уровень антител</v>
      </c>
      <c r="B723" t="str">
        <f>IF(E723="","",INDEX(Лаборатории!A:A,MATCH('Производственный контроль'!E723,Лаборатории!B:B,0)))</f>
        <v xml:space="preserve">КУРИНОЕ ЦАРСТВО АО </v>
      </c>
      <c r="C723" t="str">
        <f>IF(E723="","",VLOOKUP(E723,Лаборатории!B:D,3,0))</f>
        <v>U377_CHL</v>
      </c>
      <c r="D723" s="12">
        <v>45681</v>
      </c>
      <c r="E723" s="11" t="s">
        <v>793</v>
      </c>
      <c r="F723" s="11" t="s">
        <v>371</v>
      </c>
      <c r="G723" s="11" t="s">
        <v>509</v>
      </c>
      <c r="H723" s="11" t="s">
        <v>262</v>
      </c>
      <c r="I723" s="11" t="s">
        <v>3416</v>
      </c>
      <c r="J723" t="str">
        <f>IF(L723="","",VLOOKUP(L723,Продукция!B:D,3,0))</f>
        <v>Биологический_материал</v>
      </c>
      <c r="K723" t="str">
        <f>IF(L723="","",VLOOKUP(L723,Продукция!B:C,2,0))</f>
        <v>Сыворотка крови</v>
      </c>
      <c r="L723" s="151" t="s">
        <v>302</v>
      </c>
      <c r="M723">
        <f>IF(L723="","",VLOOKUP(L723,Продукция!B:L,11,0))</f>
        <v>0</v>
      </c>
      <c r="N723" s="11" t="s">
        <v>873</v>
      </c>
      <c r="P723" s="11" t="s">
        <v>340</v>
      </c>
      <c r="Q723" s="11" t="s">
        <v>854</v>
      </c>
      <c r="R723" s="153" t="s">
        <v>5042</v>
      </c>
      <c r="S723" s="11">
        <v>18</v>
      </c>
      <c r="T723" s="11" t="s">
        <v>5050</v>
      </c>
      <c r="V723" s="14">
        <v>45677</v>
      </c>
      <c r="Z723" s="11" t="s">
        <v>4823</v>
      </c>
      <c r="AA723" s="15">
        <v>0.54861111111111105</v>
      </c>
      <c r="AB723" t="str">
        <f>IF(L723="","",VLOOKUP(L723&amp;I723,Продукция!A:I,9,0))</f>
        <v>рекомендация производителя набора</v>
      </c>
      <c r="AC723" s="14">
        <v>45684</v>
      </c>
      <c r="AD723" s="11" t="s">
        <v>2673</v>
      </c>
      <c r="AE723" s="11" t="s">
        <v>4823</v>
      </c>
      <c r="AF723" t="str">
        <f>IF(AD723="","",VLOOKUP(AD723,'Сотрудники и ссылки'!A:B,2,0))</f>
        <v>Серолог</v>
      </c>
      <c r="AG723">
        <f>IF(AD723="","",VLOOKUP(AD723,'Сотрудники и ссылки'!A:C,3,0))</f>
        <v>20001771</v>
      </c>
      <c r="AH723" s="11" t="s">
        <v>2673</v>
      </c>
      <c r="AI723" t="str">
        <f>IF(AH723="","",VLOOKUP(AH723,'Сотрудники и ссылки'!A:B,2,0))</f>
        <v>Серолог</v>
      </c>
      <c r="AJ723">
        <f>IF(AH723="","",VLOOKUP(AH723,'Сотрудники и ссылки'!A:C,3,0))</f>
        <v>20001771</v>
      </c>
      <c r="AK723" s="14">
        <v>45684</v>
      </c>
      <c r="AL723" s="2">
        <f>IF(AK723="","",AK723+VLOOKUP(I723,'Вид исследования'!B:E,4,0))</f>
        <v>45685</v>
      </c>
      <c r="AM723" s="2">
        <f>IF(AK723="","",AK723+VLOOKUP(I723,'Вид исследования'!B:F,5,0))</f>
        <v>45685</v>
      </c>
      <c r="AN723" s="14">
        <v>45684</v>
      </c>
      <c r="AP723" s="11" t="s">
        <v>189</v>
      </c>
      <c r="AQ723" t="str">
        <f>IFERROR(IF(L723="","",VLOOKUP(L723&amp;I723,Продукция!A:K,11,0)),"обратитесь к админ справочника")</f>
        <v>согласно рекомендациям производителя теста</v>
      </c>
      <c r="AR723" s="11" t="s">
        <v>4823</v>
      </c>
      <c r="AS723" t="str">
        <f>IFERROR(IF(L723="","",VLOOKUP(L723&amp;I723,Продукция!A:J,10,0)),"обратитесь к админ справочника")</f>
        <v>инструкция тест- ситема Биочек СК-119</v>
      </c>
      <c r="AT723" s="11" t="s">
        <v>4823</v>
      </c>
      <c r="AU723" s="11" t="s">
        <v>4823</v>
      </c>
      <c r="AV723" s="11" t="s">
        <v>2673</v>
      </c>
      <c r="AW723" s="11" t="s">
        <v>4824</v>
      </c>
      <c r="AX723" s="11" t="s">
        <v>509</v>
      </c>
      <c r="AY723" s="11" t="s">
        <v>1737</v>
      </c>
      <c r="AZ723" s="11">
        <v>106</v>
      </c>
      <c r="BA723" s="11">
        <v>37</v>
      </c>
      <c r="BC723" s="11" t="s">
        <v>5026</v>
      </c>
    </row>
    <row r="724" spans="1:55" x14ac:dyDescent="0.25">
      <c r="A724" t="str">
        <f t="shared" si="15"/>
        <v>С/158IBV (BioChek) инфекционный бронхит уровень антител</v>
      </c>
      <c r="B724" t="str">
        <f>IF(E724="","",INDEX(Лаборатории!A:A,MATCH('Производственный контроль'!E724,Лаборатории!B:B,0)))</f>
        <v xml:space="preserve">КУРИНОЕ ЦАРСТВО АО </v>
      </c>
      <c r="C724" t="str">
        <f>IF(E724="","",VLOOKUP(E724,Лаборатории!B:D,3,0))</f>
        <v>U377_CHL</v>
      </c>
      <c r="D724" s="12">
        <v>45681</v>
      </c>
      <c r="E724" s="11" t="s">
        <v>793</v>
      </c>
      <c r="F724" s="11" t="s">
        <v>371</v>
      </c>
      <c r="G724" s="11" t="s">
        <v>509</v>
      </c>
      <c r="H724" s="11" t="s">
        <v>262</v>
      </c>
      <c r="I724" s="11" t="s">
        <v>3416</v>
      </c>
      <c r="J724" t="str">
        <f>IF(L724="","",VLOOKUP(L724,Продукция!B:D,3,0))</f>
        <v>Биологический_материал</v>
      </c>
      <c r="K724" t="str">
        <f>IF(L724="","",VLOOKUP(L724,Продукция!B:C,2,0))</f>
        <v>Сыворотка крови</v>
      </c>
      <c r="L724" s="151" t="s">
        <v>302</v>
      </c>
      <c r="M724">
        <f>IF(L724="","",VLOOKUP(L724,Продукция!B:L,11,0))</f>
        <v>0</v>
      </c>
      <c r="N724" s="11" t="s">
        <v>873</v>
      </c>
      <c r="P724" s="11" t="s">
        <v>340</v>
      </c>
      <c r="Q724" s="11" t="s">
        <v>854</v>
      </c>
      <c r="R724" s="153" t="s">
        <v>5044</v>
      </c>
      <c r="S724" s="11">
        <v>18</v>
      </c>
      <c r="T724" s="11" t="s">
        <v>5050</v>
      </c>
      <c r="V724" s="14">
        <v>45679</v>
      </c>
      <c r="Z724" s="11" t="s">
        <v>4823</v>
      </c>
      <c r="AA724" s="15">
        <v>0.54861111111111105</v>
      </c>
      <c r="AB724" t="str">
        <f>IF(L724="","",VLOOKUP(L724&amp;I724,Продукция!A:I,9,0))</f>
        <v>рекомендация производителя набора</v>
      </c>
      <c r="AC724" s="14">
        <v>45684</v>
      </c>
      <c r="AD724" s="11" t="s">
        <v>2673</v>
      </c>
      <c r="AE724" s="11" t="s">
        <v>4823</v>
      </c>
      <c r="AF724" t="str">
        <f>IF(AD724="","",VLOOKUP(AD724,'Сотрудники и ссылки'!A:B,2,0))</f>
        <v>Серолог</v>
      </c>
      <c r="AG724">
        <f>IF(AD724="","",VLOOKUP(AD724,'Сотрудники и ссылки'!A:C,3,0))</f>
        <v>20001771</v>
      </c>
      <c r="AH724" s="11" t="s">
        <v>2673</v>
      </c>
      <c r="AI724" t="str">
        <f>IF(AH724="","",VLOOKUP(AH724,'Сотрудники и ссылки'!A:B,2,0))</f>
        <v>Серолог</v>
      </c>
      <c r="AJ724">
        <f>IF(AH724="","",VLOOKUP(AH724,'Сотрудники и ссылки'!A:C,3,0))</f>
        <v>20001771</v>
      </c>
      <c r="AK724" s="14">
        <v>45684</v>
      </c>
      <c r="AL724" s="2">
        <f>IF(AK724="","",AK724+VLOOKUP(I724,'Вид исследования'!B:E,4,0))</f>
        <v>45685</v>
      </c>
      <c r="AM724" s="2">
        <f>IF(AK724="","",AK724+VLOOKUP(I724,'Вид исследования'!B:F,5,0))</f>
        <v>45685</v>
      </c>
      <c r="AN724" s="14">
        <v>45684</v>
      </c>
      <c r="AP724" s="11" t="s">
        <v>189</v>
      </c>
      <c r="AQ724" t="str">
        <f>IFERROR(IF(L724="","",VLOOKUP(L724&amp;I724,Продукция!A:K,11,0)),"обратитесь к админ справочника")</f>
        <v>согласно рекомендациям производителя теста</v>
      </c>
      <c r="AR724" s="11" t="s">
        <v>4823</v>
      </c>
      <c r="AS724" t="str">
        <f>IFERROR(IF(L724="","",VLOOKUP(L724&amp;I724,Продукция!A:J,10,0)),"обратитесь к админ справочника")</f>
        <v>инструкция тест- ситема Биочек СК-119</v>
      </c>
      <c r="AT724" s="11" t="s">
        <v>4823</v>
      </c>
      <c r="AU724" s="11" t="s">
        <v>4823</v>
      </c>
      <c r="AV724" s="11" t="s">
        <v>2673</v>
      </c>
      <c r="AW724" s="11" t="s">
        <v>4824</v>
      </c>
      <c r="AX724" s="11" t="s">
        <v>509</v>
      </c>
      <c r="AY724" s="11" t="s">
        <v>1755</v>
      </c>
      <c r="AZ724" s="11">
        <v>106</v>
      </c>
      <c r="BA724" s="11">
        <v>37</v>
      </c>
      <c r="BC724" s="11" t="s">
        <v>5026</v>
      </c>
    </row>
    <row r="725" spans="1:55" x14ac:dyDescent="0.25">
      <c r="A725" t="str">
        <f t="shared" si="15"/>
        <v>С/158REO (BioChek) реовирус уровень антител</v>
      </c>
      <c r="B725" t="str">
        <f>IF(E725="","",INDEX(Лаборатории!A:A,MATCH('Производственный контроль'!E725,Лаборатории!B:B,0)))</f>
        <v xml:space="preserve">КУРИНОЕ ЦАРСТВО АО </v>
      </c>
      <c r="C725" t="str">
        <f>IF(E725="","",VLOOKUP(E725,Лаборатории!B:D,3,0))</f>
        <v>U377_CHL</v>
      </c>
      <c r="D725" s="12">
        <v>45681</v>
      </c>
      <c r="E725" s="11" t="s">
        <v>793</v>
      </c>
      <c r="F725" s="11" t="s">
        <v>371</v>
      </c>
      <c r="G725" s="11" t="s">
        <v>509</v>
      </c>
      <c r="H725" s="11" t="s">
        <v>262</v>
      </c>
      <c r="I725" s="11" t="s">
        <v>3426</v>
      </c>
      <c r="J725" t="str">
        <f>IF(L725="","",VLOOKUP(L725,Продукция!B:D,3,0))</f>
        <v>Биологический_материал</v>
      </c>
      <c r="K725" t="str">
        <f>IF(L725="","",VLOOKUP(L725,Продукция!B:C,2,0))</f>
        <v>Сыворотка крови</v>
      </c>
      <c r="L725" s="151" t="s">
        <v>302</v>
      </c>
      <c r="M725">
        <f>IF(L725="","",VLOOKUP(L725,Продукция!B:L,11,0))</f>
        <v>0</v>
      </c>
      <c r="N725" s="11" t="s">
        <v>873</v>
      </c>
      <c r="P725" s="11" t="s">
        <v>340</v>
      </c>
      <c r="Q725" s="11" t="s">
        <v>854</v>
      </c>
      <c r="R725" s="153" t="s">
        <v>5041</v>
      </c>
      <c r="S725" s="11">
        <v>18</v>
      </c>
      <c r="T725" s="11" t="s">
        <v>5050</v>
      </c>
      <c r="V725" s="14">
        <v>45677</v>
      </c>
      <c r="Z725" s="11" t="s">
        <v>4823</v>
      </c>
      <c r="AA725" s="15">
        <v>0.54861111111111105</v>
      </c>
      <c r="AB725" t="str">
        <f>IF(L725="","",VLOOKUP(L725&amp;I725,Продукция!A:I,9,0))</f>
        <v>рекомендация производителя набора</v>
      </c>
      <c r="AC725" s="14">
        <v>45684</v>
      </c>
      <c r="AD725" s="11" t="s">
        <v>2673</v>
      </c>
      <c r="AE725" s="11" t="s">
        <v>4823</v>
      </c>
      <c r="AF725" t="str">
        <f>IF(AD725="","",VLOOKUP(AD725,'Сотрудники и ссылки'!A:B,2,0))</f>
        <v>Серолог</v>
      </c>
      <c r="AG725">
        <f>IF(AD725="","",VLOOKUP(AD725,'Сотрудники и ссылки'!A:C,3,0))</f>
        <v>20001771</v>
      </c>
      <c r="AH725" s="11" t="s">
        <v>2673</v>
      </c>
      <c r="AI725" t="str">
        <f>IF(AH725="","",VLOOKUP(AH725,'Сотрудники и ссылки'!A:B,2,0))</f>
        <v>Серолог</v>
      </c>
      <c r="AJ725">
        <f>IF(AH725="","",VLOOKUP(AH725,'Сотрудники и ссылки'!A:C,3,0))</f>
        <v>20001771</v>
      </c>
      <c r="AK725" s="14">
        <v>45684</v>
      </c>
      <c r="AL725" s="2">
        <f>IF(AK725="","",AK725+VLOOKUP(I725,'Вид исследования'!B:E,4,0))</f>
        <v>45685</v>
      </c>
      <c r="AM725" s="2">
        <f>IF(AK725="","",AK725+VLOOKUP(I725,'Вид исследования'!B:F,5,0))</f>
        <v>45685</v>
      </c>
      <c r="AN725" s="14">
        <v>45684</v>
      </c>
      <c r="AP725" s="11" t="s">
        <v>189</v>
      </c>
      <c r="AQ725" t="str">
        <f>IFERROR(IF(L725="","",VLOOKUP(L725&amp;I725,Продукция!A:K,11,0)),"обратитесь к админ справочника")</f>
        <v>согласно рекомендациям производителя теста</v>
      </c>
      <c r="AR725" s="11" t="s">
        <v>4823</v>
      </c>
      <c r="AS725" t="str">
        <f>IFERROR(IF(L725="","",VLOOKUP(L725&amp;I725,Продукция!A:J,10,0)),"обратитесь к админ справочника")</f>
        <v>инструкция тест- ситема Биочек СК -110</v>
      </c>
      <c r="AT725" s="11" t="s">
        <v>4823</v>
      </c>
      <c r="AU725" s="11" t="s">
        <v>4823</v>
      </c>
      <c r="AV725" s="11" t="s">
        <v>2673</v>
      </c>
      <c r="AW725" s="11" t="s">
        <v>4824</v>
      </c>
      <c r="AX725" s="11" t="s">
        <v>509</v>
      </c>
      <c r="AY725" s="11" t="s">
        <v>1735</v>
      </c>
      <c r="AZ725" s="11">
        <v>106</v>
      </c>
      <c r="BA725" s="11">
        <v>37</v>
      </c>
      <c r="BC725" s="11" t="s">
        <v>5026</v>
      </c>
    </row>
    <row r="726" spans="1:55" x14ac:dyDescent="0.25">
      <c r="A726" t="str">
        <f t="shared" si="15"/>
        <v>С/158REO (BioChek) реовирус уровень антител</v>
      </c>
      <c r="B726" t="str">
        <f>IF(E726="","",INDEX(Лаборатории!A:A,MATCH('Производственный контроль'!E726,Лаборатории!B:B,0)))</f>
        <v xml:space="preserve">КУРИНОЕ ЦАРСТВО АО </v>
      </c>
      <c r="C726" t="str">
        <f>IF(E726="","",VLOOKUP(E726,Лаборатории!B:D,3,0))</f>
        <v>U377_CHL</v>
      </c>
      <c r="D726" s="12">
        <v>45681</v>
      </c>
      <c r="E726" s="11" t="s">
        <v>793</v>
      </c>
      <c r="F726" s="11" t="s">
        <v>371</v>
      </c>
      <c r="G726" s="11" t="s">
        <v>509</v>
      </c>
      <c r="H726" s="11" t="s">
        <v>262</v>
      </c>
      <c r="I726" s="11" t="s">
        <v>3426</v>
      </c>
      <c r="J726" t="str">
        <f>IF(L726="","",VLOOKUP(L726,Продукция!B:D,3,0))</f>
        <v>Биологический_материал</v>
      </c>
      <c r="K726" t="str">
        <f>IF(L726="","",VLOOKUP(L726,Продукция!B:C,2,0))</f>
        <v>Сыворотка крови</v>
      </c>
      <c r="L726" s="151" t="s">
        <v>302</v>
      </c>
      <c r="M726">
        <f>IF(L726="","",VLOOKUP(L726,Продукция!B:L,11,0))</f>
        <v>0</v>
      </c>
      <c r="N726" s="11" t="s">
        <v>873</v>
      </c>
      <c r="P726" s="11" t="s">
        <v>340</v>
      </c>
      <c r="Q726" s="11" t="s">
        <v>854</v>
      </c>
      <c r="R726" s="153" t="s">
        <v>5042</v>
      </c>
      <c r="S726" s="11">
        <v>18</v>
      </c>
      <c r="T726" s="11" t="s">
        <v>5050</v>
      </c>
      <c r="V726" s="14">
        <v>45677</v>
      </c>
      <c r="Z726" s="11" t="s">
        <v>4823</v>
      </c>
      <c r="AA726" s="15">
        <v>0.54861111111111105</v>
      </c>
      <c r="AB726" t="str">
        <f>IF(L726="","",VLOOKUP(L726&amp;I726,Продукция!A:I,9,0))</f>
        <v>рекомендация производителя набора</v>
      </c>
      <c r="AC726" s="14">
        <v>45684</v>
      </c>
      <c r="AD726" s="11" t="s">
        <v>2673</v>
      </c>
      <c r="AE726" s="11" t="s">
        <v>4823</v>
      </c>
      <c r="AF726" t="str">
        <f>IF(AD726="","",VLOOKUP(AD726,'Сотрудники и ссылки'!A:B,2,0))</f>
        <v>Серолог</v>
      </c>
      <c r="AG726">
        <f>IF(AD726="","",VLOOKUP(AD726,'Сотрудники и ссылки'!A:C,3,0))</f>
        <v>20001771</v>
      </c>
      <c r="AH726" s="11" t="s">
        <v>2673</v>
      </c>
      <c r="AI726" t="str">
        <f>IF(AH726="","",VLOOKUP(AH726,'Сотрудники и ссылки'!A:B,2,0))</f>
        <v>Серолог</v>
      </c>
      <c r="AJ726">
        <f>IF(AH726="","",VLOOKUP(AH726,'Сотрудники и ссылки'!A:C,3,0))</f>
        <v>20001771</v>
      </c>
      <c r="AK726" s="14">
        <v>45684</v>
      </c>
      <c r="AL726" s="2">
        <f>IF(AK726="","",AK726+VLOOKUP(I726,'Вид исследования'!B:E,4,0))</f>
        <v>45685</v>
      </c>
      <c r="AM726" s="2">
        <f>IF(AK726="","",AK726+VLOOKUP(I726,'Вид исследования'!B:F,5,0))</f>
        <v>45685</v>
      </c>
      <c r="AN726" s="14">
        <v>45684</v>
      </c>
      <c r="AP726" s="11" t="s">
        <v>189</v>
      </c>
      <c r="AQ726" t="str">
        <f>IFERROR(IF(L726="","",VLOOKUP(L726&amp;I726,Продукция!A:K,11,0)),"обратитесь к админ справочника")</f>
        <v>согласно рекомендациям производителя теста</v>
      </c>
      <c r="AR726" s="11" t="s">
        <v>4823</v>
      </c>
      <c r="AS726" t="str">
        <f>IFERROR(IF(L726="","",VLOOKUP(L726&amp;I726,Продукция!A:J,10,0)),"обратитесь к админ справочника")</f>
        <v>инструкция тест- ситема Биочек СК -110</v>
      </c>
      <c r="AT726" s="11" t="s">
        <v>4823</v>
      </c>
      <c r="AU726" s="11" t="s">
        <v>4823</v>
      </c>
      <c r="AV726" s="11" t="s">
        <v>2673</v>
      </c>
      <c r="AW726" s="11" t="s">
        <v>4824</v>
      </c>
      <c r="AX726" s="11" t="s">
        <v>509</v>
      </c>
      <c r="AY726" s="11" t="s">
        <v>1737</v>
      </c>
      <c r="AZ726" s="11">
        <v>106</v>
      </c>
      <c r="BA726" s="11">
        <v>37</v>
      </c>
      <c r="BC726" s="11" t="s">
        <v>5026</v>
      </c>
    </row>
    <row r="727" spans="1:55" x14ac:dyDescent="0.25">
      <c r="A727" t="str">
        <f t="shared" si="15"/>
        <v>С/158REO (BioChek) реовирус уровень антител</v>
      </c>
      <c r="B727" t="str">
        <f>IF(E727="","",INDEX(Лаборатории!A:A,MATCH('Производственный контроль'!E727,Лаборатории!B:B,0)))</f>
        <v xml:space="preserve">КУРИНОЕ ЦАРСТВО АО </v>
      </c>
      <c r="C727" t="str">
        <f>IF(E727="","",VLOOKUP(E727,Лаборатории!B:D,3,0))</f>
        <v>U377_CHL</v>
      </c>
      <c r="D727" s="12">
        <v>45681</v>
      </c>
      <c r="E727" s="11" t="s">
        <v>793</v>
      </c>
      <c r="F727" s="11" t="s">
        <v>371</v>
      </c>
      <c r="G727" s="11" t="s">
        <v>509</v>
      </c>
      <c r="H727" s="11" t="s">
        <v>262</v>
      </c>
      <c r="I727" s="11" t="s">
        <v>3426</v>
      </c>
      <c r="J727" t="str">
        <f>IF(L727="","",VLOOKUP(L727,Продукция!B:D,3,0))</f>
        <v>Биологический_материал</v>
      </c>
      <c r="K727" t="str">
        <f>IF(L727="","",VLOOKUP(L727,Продукция!B:C,2,0))</f>
        <v>Сыворотка крови</v>
      </c>
      <c r="L727" s="151" t="s">
        <v>302</v>
      </c>
      <c r="M727">
        <f>IF(L727="","",VLOOKUP(L727,Продукция!B:L,11,0))</f>
        <v>0</v>
      </c>
      <c r="N727" s="11" t="s">
        <v>873</v>
      </c>
      <c r="P727" s="11" t="s">
        <v>340</v>
      </c>
      <c r="Q727" s="11" t="s">
        <v>854</v>
      </c>
      <c r="R727" s="153" t="s">
        <v>5044</v>
      </c>
      <c r="S727" s="11">
        <v>18</v>
      </c>
      <c r="T727" s="11" t="s">
        <v>5050</v>
      </c>
      <c r="V727" s="14">
        <v>45679</v>
      </c>
      <c r="Z727" s="11" t="s">
        <v>4823</v>
      </c>
      <c r="AA727" s="15">
        <v>0.54861111111111105</v>
      </c>
      <c r="AB727" t="str">
        <f>IF(L727="","",VLOOKUP(L727&amp;I727,Продукция!A:I,9,0))</f>
        <v>рекомендация производителя набора</v>
      </c>
      <c r="AC727" s="14">
        <v>45684</v>
      </c>
      <c r="AD727" s="11" t="s">
        <v>2673</v>
      </c>
      <c r="AE727" s="11" t="s">
        <v>4823</v>
      </c>
      <c r="AF727" t="str">
        <f>IF(AD727="","",VLOOKUP(AD727,'Сотрудники и ссылки'!A:B,2,0))</f>
        <v>Серолог</v>
      </c>
      <c r="AG727">
        <f>IF(AD727="","",VLOOKUP(AD727,'Сотрудники и ссылки'!A:C,3,0))</f>
        <v>20001771</v>
      </c>
      <c r="AH727" s="11" t="s">
        <v>2673</v>
      </c>
      <c r="AI727" t="str">
        <f>IF(AH727="","",VLOOKUP(AH727,'Сотрудники и ссылки'!A:B,2,0))</f>
        <v>Серолог</v>
      </c>
      <c r="AJ727">
        <f>IF(AH727="","",VLOOKUP(AH727,'Сотрудники и ссылки'!A:C,3,0))</f>
        <v>20001771</v>
      </c>
      <c r="AK727" s="14">
        <v>45684</v>
      </c>
      <c r="AL727" s="2">
        <f>IF(AK727="","",AK727+VLOOKUP(I727,'Вид исследования'!B:E,4,0))</f>
        <v>45685</v>
      </c>
      <c r="AM727" s="2">
        <f>IF(AK727="","",AK727+VLOOKUP(I727,'Вид исследования'!B:F,5,0))</f>
        <v>45685</v>
      </c>
      <c r="AN727" s="14">
        <v>45684</v>
      </c>
      <c r="AP727" s="11" t="s">
        <v>189</v>
      </c>
      <c r="AQ727" t="str">
        <f>IFERROR(IF(L727="","",VLOOKUP(L727&amp;I727,Продукция!A:K,11,0)),"обратитесь к админ справочника")</f>
        <v>согласно рекомендациям производителя теста</v>
      </c>
      <c r="AR727" s="11" t="s">
        <v>4823</v>
      </c>
      <c r="AS727" t="str">
        <f>IFERROR(IF(L727="","",VLOOKUP(L727&amp;I727,Продукция!A:J,10,0)),"обратитесь к админ справочника")</f>
        <v>инструкция тест- ситема Биочек СК -110</v>
      </c>
      <c r="AT727" s="11" t="s">
        <v>4823</v>
      </c>
      <c r="AU727" s="11" t="s">
        <v>4823</v>
      </c>
      <c r="AV727" s="11" t="s">
        <v>2673</v>
      </c>
      <c r="AW727" s="11" t="s">
        <v>4824</v>
      </c>
      <c r="AX727" s="11" t="s">
        <v>509</v>
      </c>
      <c r="AY727" s="11" t="s">
        <v>1755</v>
      </c>
      <c r="AZ727" s="11">
        <v>106</v>
      </c>
      <c r="BA727" s="11">
        <v>37</v>
      </c>
      <c r="BC727" s="11" t="s">
        <v>5026</v>
      </c>
    </row>
    <row r="728" spans="1:55" x14ac:dyDescent="0.25">
      <c r="A728" t="str">
        <f t="shared" si="15"/>
        <v>С/158NDV (BioChek) болезнь Ньюкасла уровень антител</v>
      </c>
      <c r="B728" t="str">
        <f>IF(E728="","",INDEX(Лаборатории!A:A,MATCH('Производственный контроль'!E728,Лаборатории!B:B,0)))</f>
        <v xml:space="preserve">КУРИНОЕ ЦАРСТВО АО </v>
      </c>
      <c r="C728" t="str">
        <f>IF(E728="","",VLOOKUP(E728,Лаборатории!B:D,3,0))</f>
        <v>U377_CHL</v>
      </c>
      <c r="D728" s="12">
        <v>45681</v>
      </c>
      <c r="E728" s="11" t="s">
        <v>793</v>
      </c>
      <c r="F728" s="11" t="s">
        <v>371</v>
      </c>
      <c r="G728" s="11" t="s">
        <v>509</v>
      </c>
      <c r="H728" s="11" t="s">
        <v>262</v>
      </c>
      <c r="I728" s="11" t="s">
        <v>3424</v>
      </c>
      <c r="J728" t="str">
        <f>IF(L728="","",VLOOKUP(L728,Продукция!B:D,3,0))</f>
        <v>Биологический_материал</v>
      </c>
      <c r="K728" t="str">
        <f>IF(L728="","",VLOOKUP(L728,Продукция!B:C,2,0))</f>
        <v>Сыворотка крови</v>
      </c>
      <c r="L728" s="151" t="s">
        <v>302</v>
      </c>
      <c r="M728">
        <f>IF(L728="","",VLOOKUP(L728,Продукция!B:L,11,0))</f>
        <v>0</v>
      </c>
      <c r="N728" s="11" t="s">
        <v>873</v>
      </c>
      <c r="P728" s="11" t="s">
        <v>340</v>
      </c>
      <c r="Q728" s="11" t="s">
        <v>854</v>
      </c>
      <c r="R728" s="153" t="s">
        <v>5041</v>
      </c>
      <c r="S728" s="11">
        <v>18</v>
      </c>
      <c r="T728" s="11" t="s">
        <v>5050</v>
      </c>
      <c r="V728" s="14">
        <v>45677</v>
      </c>
      <c r="Z728" s="11" t="s">
        <v>4823</v>
      </c>
      <c r="AA728" s="15">
        <v>0.54861111111111105</v>
      </c>
      <c r="AB728" t="str">
        <f>IF(L728="","",VLOOKUP(L728&amp;I728,Продукция!A:I,9,0))</f>
        <v>рекомендация производителя набора</v>
      </c>
      <c r="AC728" s="14">
        <v>45684</v>
      </c>
      <c r="AD728" s="11" t="s">
        <v>2673</v>
      </c>
      <c r="AE728" s="11" t="s">
        <v>4823</v>
      </c>
      <c r="AF728" t="str">
        <f>IF(AD728="","",VLOOKUP(AD728,'Сотрудники и ссылки'!A:B,2,0))</f>
        <v>Серолог</v>
      </c>
      <c r="AG728">
        <f>IF(AD728="","",VLOOKUP(AD728,'Сотрудники и ссылки'!A:C,3,0))</f>
        <v>20001771</v>
      </c>
      <c r="AH728" s="11" t="s">
        <v>2673</v>
      </c>
      <c r="AI728" t="str">
        <f>IF(AH728="","",VLOOKUP(AH728,'Сотрудники и ссылки'!A:B,2,0))</f>
        <v>Серолог</v>
      </c>
      <c r="AJ728">
        <f>IF(AH728="","",VLOOKUP(AH728,'Сотрудники и ссылки'!A:C,3,0))</f>
        <v>20001771</v>
      </c>
      <c r="AK728" s="14">
        <v>45684</v>
      </c>
      <c r="AL728" s="2">
        <f>IF(AK728="","",AK728+VLOOKUP(I728,'Вид исследования'!B:E,4,0))</f>
        <v>45685</v>
      </c>
      <c r="AM728" s="2">
        <f>IF(AK728="","",AK728+VLOOKUP(I728,'Вид исследования'!B:F,5,0))</f>
        <v>45685</v>
      </c>
      <c r="AN728" s="14">
        <v>45684</v>
      </c>
      <c r="AP728" s="11" t="s">
        <v>189</v>
      </c>
      <c r="AQ728" t="str">
        <f>IFERROR(IF(L728="","",VLOOKUP(L728&amp;I728,Продукция!A:K,11,0)),"обратитесь к админ справочника")</f>
        <v>согласно рекомендациям производителя теста</v>
      </c>
      <c r="AR728" s="11" t="s">
        <v>4823</v>
      </c>
      <c r="AS728" t="str">
        <f>IFERROR(IF(L728="","",VLOOKUP(L728&amp;I728,Продукция!A:J,10,0)),"обратитесь к админ справочника")</f>
        <v>инструкция тест- ситема Биочек СК -116</v>
      </c>
      <c r="AT728" s="11" t="s">
        <v>4823</v>
      </c>
      <c r="AU728" s="11" t="s">
        <v>4823</v>
      </c>
      <c r="AV728" s="11" t="s">
        <v>2673</v>
      </c>
      <c r="AW728" s="11" t="s">
        <v>4824</v>
      </c>
      <c r="AX728" s="11" t="s">
        <v>509</v>
      </c>
      <c r="AY728" s="11" t="s">
        <v>1735</v>
      </c>
      <c r="AZ728" s="11">
        <v>106</v>
      </c>
      <c r="BA728" s="11">
        <v>37</v>
      </c>
      <c r="BC728" s="11" t="s">
        <v>5026</v>
      </c>
    </row>
    <row r="729" spans="1:55" x14ac:dyDescent="0.25">
      <c r="A729" t="str">
        <f t="shared" si="15"/>
        <v>С/158NDV (BioChek) болезнь Ньюкасла уровень антител</v>
      </c>
      <c r="B729" t="str">
        <f>IF(E729="","",INDEX(Лаборатории!A:A,MATCH('Производственный контроль'!E729,Лаборатории!B:B,0)))</f>
        <v xml:space="preserve">КУРИНОЕ ЦАРСТВО АО </v>
      </c>
      <c r="C729" t="str">
        <f>IF(E729="","",VLOOKUP(E729,Лаборатории!B:D,3,0))</f>
        <v>U377_CHL</v>
      </c>
      <c r="D729" s="12">
        <v>45681</v>
      </c>
      <c r="E729" s="11" t="s">
        <v>793</v>
      </c>
      <c r="F729" s="11" t="s">
        <v>371</v>
      </c>
      <c r="G729" s="11" t="s">
        <v>509</v>
      </c>
      <c r="H729" s="11" t="s">
        <v>262</v>
      </c>
      <c r="I729" s="11" t="s">
        <v>3424</v>
      </c>
      <c r="J729" t="str">
        <f>IF(L729="","",VLOOKUP(L729,Продукция!B:D,3,0))</f>
        <v>Биологический_материал</v>
      </c>
      <c r="K729" t="str">
        <f>IF(L729="","",VLOOKUP(L729,Продукция!B:C,2,0))</f>
        <v>Сыворотка крови</v>
      </c>
      <c r="L729" s="151" t="s">
        <v>302</v>
      </c>
      <c r="M729">
        <f>IF(L729="","",VLOOKUP(L729,Продукция!B:L,11,0))</f>
        <v>0</v>
      </c>
      <c r="N729" s="11" t="s">
        <v>873</v>
      </c>
      <c r="P729" s="11" t="s">
        <v>340</v>
      </c>
      <c r="Q729" s="11" t="s">
        <v>854</v>
      </c>
      <c r="R729" s="153" t="s">
        <v>5042</v>
      </c>
      <c r="S729" s="11">
        <v>18</v>
      </c>
      <c r="T729" s="11" t="s">
        <v>5050</v>
      </c>
      <c r="V729" s="14">
        <v>45677</v>
      </c>
      <c r="Z729" s="11" t="s">
        <v>4823</v>
      </c>
      <c r="AA729" s="15">
        <v>0.54861111111111105</v>
      </c>
      <c r="AB729" t="str">
        <f>IF(L729="","",VLOOKUP(L729&amp;I729,Продукция!A:I,9,0))</f>
        <v>рекомендация производителя набора</v>
      </c>
      <c r="AC729" s="14">
        <v>45684</v>
      </c>
      <c r="AD729" s="11" t="s">
        <v>2673</v>
      </c>
      <c r="AE729" s="11" t="s">
        <v>4823</v>
      </c>
      <c r="AF729" t="str">
        <f>IF(AD729="","",VLOOKUP(AD729,'Сотрудники и ссылки'!A:B,2,0))</f>
        <v>Серолог</v>
      </c>
      <c r="AG729">
        <f>IF(AD729="","",VLOOKUP(AD729,'Сотрудники и ссылки'!A:C,3,0))</f>
        <v>20001771</v>
      </c>
      <c r="AH729" s="11" t="s">
        <v>2673</v>
      </c>
      <c r="AI729" t="str">
        <f>IF(AH729="","",VLOOKUP(AH729,'Сотрудники и ссылки'!A:B,2,0))</f>
        <v>Серолог</v>
      </c>
      <c r="AJ729">
        <f>IF(AH729="","",VLOOKUP(AH729,'Сотрудники и ссылки'!A:C,3,0))</f>
        <v>20001771</v>
      </c>
      <c r="AK729" s="14">
        <v>45684</v>
      </c>
      <c r="AL729" s="2">
        <f>IF(AK729="","",AK729+VLOOKUP(I729,'Вид исследования'!B:E,4,0))</f>
        <v>45685</v>
      </c>
      <c r="AM729" s="2">
        <f>IF(AK729="","",AK729+VLOOKUP(I729,'Вид исследования'!B:F,5,0))</f>
        <v>45685</v>
      </c>
      <c r="AN729" s="14">
        <v>45684</v>
      </c>
      <c r="AP729" s="11" t="s">
        <v>189</v>
      </c>
      <c r="AQ729" t="str">
        <f>IFERROR(IF(L729="","",VLOOKUP(L729&amp;I729,Продукция!A:K,11,0)),"обратитесь к админ справочника")</f>
        <v>согласно рекомендациям производителя теста</v>
      </c>
      <c r="AR729" s="11" t="s">
        <v>4823</v>
      </c>
      <c r="AS729" t="str">
        <f>IFERROR(IF(L729="","",VLOOKUP(L729&amp;I729,Продукция!A:J,10,0)),"обратитесь к админ справочника")</f>
        <v>инструкция тест- ситема Биочек СК -116</v>
      </c>
      <c r="AT729" s="11" t="s">
        <v>4823</v>
      </c>
      <c r="AU729" s="11" t="s">
        <v>4823</v>
      </c>
      <c r="AV729" s="11" t="s">
        <v>2673</v>
      </c>
      <c r="AW729" s="11" t="s">
        <v>4824</v>
      </c>
      <c r="AX729" s="11" t="s">
        <v>509</v>
      </c>
      <c r="AY729" s="11" t="s">
        <v>1737</v>
      </c>
      <c r="AZ729" s="11">
        <v>106</v>
      </c>
      <c r="BA729" s="11">
        <v>37</v>
      </c>
      <c r="BC729" s="11" t="s">
        <v>5026</v>
      </c>
    </row>
    <row r="730" spans="1:55" x14ac:dyDescent="0.25">
      <c r="A730" t="str">
        <f t="shared" si="15"/>
        <v>С/158NDV (BioChek) болезнь Ньюкасла уровень антител</v>
      </c>
      <c r="B730" t="str">
        <f>IF(E730="","",INDEX(Лаборатории!A:A,MATCH('Производственный контроль'!E730,Лаборатории!B:B,0)))</f>
        <v xml:space="preserve">КУРИНОЕ ЦАРСТВО АО </v>
      </c>
      <c r="C730" t="str">
        <f>IF(E730="","",VLOOKUP(E730,Лаборатории!B:D,3,0))</f>
        <v>U377_CHL</v>
      </c>
      <c r="D730" s="12">
        <v>45681</v>
      </c>
      <c r="E730" s="11" t="s">
        <v>793</v>
      </c>
      <c r="F730" s="11" t="s">
        <v>371</v>
      </c>
      <c r="G730" s="11" t="s">
        <v>509</v>
      </c>
      <c r="H730" s="11" t="s">
        <v>262</v>
      </c>
      <c r="I730" s="11" t="s">
        <v>3424</v>
      </c>
      <c r="J730" t="str">
        <f>IF(L730="","",VLOOKUP(L730,Продукция!B:D,3,0))</f>
        <v>Биологический_материал</v>
      </c>
      <c r="K730" t="str">
        <f>IF(L730="","",VLOOKUP(L730,Продукция!B:C,2,0))</f>
        <v>Сыворотка крови</v>
      </c>
      <c r="L730" s="151" t="s">
        <v>302</v>
      </c>
      <c r="M730">
        <f>IF(L730="","",VLOOKUP(L730,Продукция!B:L,11,0))</f>
        <v>0</v>
      </c>
      <c r="N730" s="11" t="s">
        <v>873</v>
      </c>
      <c r="P730" s="11" t="s">
        <v>340</v>
      </c>
      <c r="Q730" s="11" t="s">
        <v>854</v>
      </c>
      <c r="R730" s="153" t="s">
        <v>5044</v>
      </c>
      <c r="S730" s="11">
        <v>18</v>
      </c>
      <c r="T730" s="11" t="s">
        <v>5050</v>
      </c>
      <c r="V730" s="14">
        <v>45679</v>
      </c>
      <c r="Z730" s="11" t="s">
        <v>4823</v>
      </c>
      <c r="AA730" s="15">
        <v>0.54861111111111105</v>
      </c>
      <c r="AB730" t="str">
        <f>IF(L730="","",VLOOKUP(L730&amp;I730,Продукция!A:I,9,0))</f>
        <v>рекомендация производителя набора</v>
      </c>
      <c r="AC730" s="14">
        <v>45684</v>
      </c>
      <c r="AD730" s="11" t="s">
        <v>2673</v>
      </c>
      <c r="AE730" s="11" t="s">
        <v>4823</v>
      </c>
      <c r="AF730" t="str">
        <f>IF(AD730="","",VLOOKUP(AD730,'Сотрудники и ссылки'!A:B,2,0))</f>
        <v>Серолог</v>
      </c>
      <c r="AG730">
        <f>IF(AD730="","",VLOOKUP(AD730,'Сотрудники и ссылки'!A:C,3,0))</f>
        <v>20001771</v>
      </c>
      <c r="AH730" s="11" t="s">
        <v>2673</v>
      </c>
      <c r="AI730" t="str">
        <f>IF(AH730="","",VLOOKUP(AH730,'Сотрудники и ссылки'!A:B,2,0))</f>
        <v>Серолог</v>
      </c>
      <c r="AJ730">
        <f>IF(AH730="","",VLOOKUP(AH730,'Сотрудники и ссылки'!A:C,3,0))</f>
        <v>20001771</v>
      </c>
      <c r="AK730" s="14">
        <v>45684</v>
      </c>
      <c r="AL730" s="2">
        <f>IF(AK730="","",AK730+VLOOKUP(I730,'Вид исследования'!B:E,4,0))</f>
        <v>45685</v>
      </c>
      <c r="AM730" s="2">
        <f>IF(AK730="","",AK730+VLOOKUP(I730,'Вид исследования'!B:F,5,0))</f>
        <v>45685</v>
      </c>
      <c r="AN730" s="14">
        <v>45684</v>
      </c>
      <c r="AP730" s="11" t="s">
        <v>189</v>
      </c>
      <c r="AQ730" t="str">
        <f>IFERROR(IF(L730="","",VLOOKUP(L730&amp;I730,Продукция!A:K,11,0)),"обратитесь к админ справочника")</f>
        <v>согласно рекомендациям производителя теста</v>
      </c>
      <c r="AR730" s="11" t="s">
        <v>4823</v>
      </c>
      <c r="AS730" t="str">
        <f>IFERROR(IF(L730="","",VLOOKUP(L730&amp;I730,Продукция!A:J,10,0)),"обратитесь к админ справочника")</f>
        <v>инструкция тест- ситема Биочек СК -116</v>
      </c>
      <c r="AT730" s="11" t="s">
        <v>4823</v>
      </c>
      <c r="AU730" s="11" t="s">
        <v>4823</v>
      </c>
      <c r="AV730" s="11" t="s">
        <v>2673</v>
      </c>
      <c r="AW730" s="11" t="s">
        <v>4824</v>
      </c>
      <c r="AX730" s="11" t="s">
        <v>509</v>
      </c>
      <c r="AY730" s="11" t="s">
        <v>1755</v>
      </c>
      <c r="AZ730" s="11">
        <v>106</v>
      </c>
      <c r="BA730" s="11">
        <v>37</v>
      </c>
      <c r="BC730" s="11" t="s">
        <v>5026</v>
      </c>
    </row>
    <row r="731" spans="1:55" x14ac:dyDescent="0.25">
      <c r="A731" t="str">
        <f t="shared" si="15"/>
        <v xml:space="preserve">С/158CAV (BioChek) анемия уровень антител </v>
      </c>
      <c r="B731" t="str">
        <f>IF(E731="","",INDEX(Лаборатории!A:A,MATCH('Производственный контроль'!E731,Лаборатории!B:B,0)))</f>
        <v xml:space="preserve">КУРИНОЕ ЦАРСТВО АО </v>
      </c>
      <c r="C731" t="str">
        <f>IF(E731="","",VLOOKUP(E731,Лаборатории!B:D,3,0))</f>
        <v>U377_CHL</v>
      </c>
      <c r="D731" s="12">
        <v>45681</v>
      </c>
      <c r="E731" s="11" t="s">
        <v>793</v>
      </c>
      <c r="F731" s="11" t="s">
        <v>371</v>
      </c>
      <c r="G731" s="11" t="s">
        <v>509</v>
      </c>
      <c r="H731" s="11" t="s">
        <v>262</v>
      </c>
      <c r="I731" s="11" t="s">
        <v>3412</v>
      </c>
      <c r="J731" t="str">
        <f>IF(L731="","",VLOOKUP(L731,Продукция!B:D,3,0))</f>
        <v>Биологический_материал</v>
      </c>
      <c r="K731" t="str">
        <f>IF(L731="","",VLOOKUP(L731,Продукция!B:C,2,0))</f>
        <v>Сыворотка крови</v>
      </c>
      <c r="L731" s="151" t="s">
        <v>302</v>
      </c>
      <c r="M731">
        <f>IF(L731="","",VLOOKUP(L731,Продукция!B:L,11,0))</f>
        <v>0</v>
      </c>
      <c r="N731" s="11" t="s">
        <v>873</v>
      </c>
      <c r="P731" s="11" t="s">
        <v>340</v>
      </c>
      <c r="Q731" s="11" t="s">
        <v>854</v>
      </c>
      <c r="R731" s="153" t="s">
        <v>5041</v>
      </c>
      <c r="S731" s="11">
        <v>18</v>
      </c>
      <c r="T731" s="11" t="s">
        <v>5050</v>
      </c>
      <c r="V731" s="14">
        <v>45677</v>
      </c>
      <c r="Z731" s="11" t="s">
        <v>4823</v>
      </c>
      <c r="AA731" s="15">
        <v>0.54861111111111105</v>
      </c>
      <c r="AB731" t="str">
        <f>IF(L731="","",VLOOKUP(L731&amp;I731,Продукция!A:I,9,0))</f>
        <v>рекомендация производителя набора</v>
      </c>
      <c r="AC731" s="14">
        <v>45687</v>
      </c>
      <c r="AD731" s="11" t="s">
        <v>2673</v>
      </c>
      <c r="AE731" s="11" t="s">
        <v>4823</v>
      </c>
      <c r="AF731" t="str">
        <f>IF(AD731="","",VLOOKUP(AD731,'Сотрудники и ссылки'!A:B,2,0))</f>
        <v>Серолог</v>
      </c>
      <c r="AG731">
        <f>IF(AD731="","",VLOOKUP(AD731,'Сотрудники и ссылки'!A:C,3,0))</f>
        <v>20001771</v>
      </c>
      <c r="AH731" s="11" t="s">
        <v>2673</v>
      </c>
      <c r="AI731" t="str">
        <f>IF(AH731="","",VLOOKUP(AH731,'Сотрудники и ссылки'!A:B,2,0))</f>
        <v>Серолог</v>
      </c>
      <c r="AJ731">
        <f>IF(AH731="","",VLOOKUP(AH731,'Сотрудники и ссылки'!A:C,3,0))</f>
        <v>20001771</v>
      </c>
      <c r="AK731" s="14">
        <v>45687</v>
      </c>
      <c r="AL731" s="2">
        <f>IF(AK731="","",AK731+VLOOKUP(I731,'Вид исследования'!B:E,4,0))</f>
        <v>45688</v>
      </c>
      <c r="AM731" s="2">
        <f>IF(AK731="","",AK731+VLOOKUP(I731,'Вид исследования'!B:F,5,0))</f>
        <v>45688</v>
      </c>
      <c r="AN731" s="14">
        <v>45687</v>
      </c>
      <c r="AP731" s="11" t="s">
        <v>189</v>
      </c>
      <c r="AQ731" t="str">
        <f>IFERROR(IF(L731="","",VLOOKUP(L731&amp;I731,Продукция!A:K,11,0)),"обратитесь к админ справочника")</f>
        <v>согласно рекомендациям производителя теста</v>
      </c>
      <c r="AR731" s="11" t="s">
        <v>4823</v>
      </c>
      <c r="AS731" t="str">
        <f>IFERROR(IF(L731="","",VLOOKUP(L731&amp;I731,Продукция!A:J,10,0)),"обратитесь к админ справочника")</f>
        <v>инструкция тест- ситема Биочек СК -126</v>
      </c>
      <c r="AT731" s="11" t="s">
        <v>4823</v>
      </c>
      <c r="AU731" s="11" t="s">
        <v>4823</v>
      </c>
      <c r="AV731" s="11" t="s">
        <v>2673</v>
      </c>
      <c r="AW731" s="11" t="s">
        <v>4824</v>
      </c>
      <c r="AX731" s="11" t="s">
        <v>509</v>
      </c>
      <c r="AY731" s="11" t="s">
        <v>1735</v>
      </c>
      <c r="AZ731" s="11">
        <v>106</v>
      </c>
      <c r="BA731" s="11">
        <v>37</v>
      </c>
      <c r="BC731" s="11" t="s">
        <v>5026</v>
      </c>
    </row>
    <row r="732" spans="1:55" x14ac:dyDescent="0.25">
      <c r="A732" t="str">
        <f t="shared" si="15"/>
        <v xml:space="preserve">С/158CAV (BioChek) анемия уровень антител </v>
      </c>
      <c r="B732" t="str">
        <f>IF(E732="","",INDEX(Лаборатории!A:A,MATCH('Производственный контроль'!E732,Лаборатории!B:B,0)))</f>
        <v xml:space="preserve">КУРИНОЕ ЦАРСТВО АО </v>
      </c>
      <c r="C732" t="str">
        <f>IF(E732="","",VLOOKUP(E732,Лаборатории!B:D,3,0))</f>
        <v>U377_CHL</v>
      </c>
      <c r="D732" s="12">
        <v>45681</v>
      </c>
      <c r="E732" s="11" t="s">
        <v>793</v>
      </c>
      <c r="F732" s="11" t="s">
        <v>371</v>
      </c>
      <c r="G732" s="11" t="s">
        <v>509</v>
      </c>
      <c r="H732" s="11" t="s">
        <v>262</v>
      </c>
      <c r="I732" s="11" t="s">
        <v>3412</v>
      </c>
      <c r="J732" t="str">
        <f>IF(L732="","",VLOOKUP(L732,Продукция!B:D,3,0))</f>
        <v>Биологический_материал</v>
      </c>
      <c r="K732" t="str">
        <f>IF(L732="","",VLOOKUP(L732,Продукция!B:C,2,0))</f>
        <v>Сыворотка крови</v>
      </c>
      <c r="L732" s="151" t="s">
        <v>302</v>
      </c>
      <c r="M732">
        <f>IF(L732="","",VLOOKUP(L732,Продукция!B:L,11,0))</f>
        <v>0</v>
      </c>
      <c r="N732" s="11" t="s">
        <v>873</v>
      </c>
      <c r="P732" s="11" t="s">
        <v>340</v>
      </c>
      <c r="Q732" s="11" t="s">
        <v>854</v>
      </c>
      <c r="R732" s="153" t="s">
        <v>5042</v>
      </c>
      <c r="S732" s="11">
        <v>18</v>
      </c>
      <c r="T732" s="11" t="s">
        <v>5050</v>
      </c>
      <c r="V732" s="14">
        <v>45677</v>
      </c>
      <c r="Z732" s="11" t="s">
        <v>4823</v>
      </c>
      <c r="AA732" s="15">
        <v>0.54861111111111105</v>
      </c>
      <c r="AB732" t="str">
        <f>IF(L732="","",VLOOKUP(L732&amp;I732,Продукция!A:I,9,0))</f>
        <v>рекомендация производителя набора</v>
      </c>
      <c r="AC732" s="14">
        <v>45687</v>
      </c>
      <c r="AD732" s="11" t="s">
        <v>2673</v>
      </c>
      <c r="AE732" s="11" t="s">
        <v>4823</v>
      </c>
      <c r="AF732" t="str">
        <f>IF(AD732="","",VLOOKUP(AD732,'Сотрудники и ссылки'!A:B,2,0))</f>
        <v>Серолог</v>
      </c>
      <c r="AG732">
        <f>IF(AD732="","",VLOOKUP(AD732,'Сотрудники и ссылки'!A:C,3,0))</f>
        <v>20001771</v>
      </c>
      <c r="AH732" s="11" t="s">
        <v>2673</v>
      </c>
      <c r="AI732" t="str">
        <f>IF(AH732="","",VLOOKUP(AH732,'Сотрудники и ссылки'!A:B,2,0))</f>
        <v>Серолог</v>
      </c>
      <c r="AJ732">
        <f>IF(AH732="","",VLOOKUP(AH732,'Сотрудники и ссылки'!A:C,3,0))</f>
        <v>20001771</v>
      </c>
      <c r="AK732" s="14">
        <v>45687</v>
      </c>
      <c r="AL732" s="2">
        <f>IF(AK732="","",AK732+VLOOKUP(I732,'Вид исследования'!B:E,4,0))</f>
        <v>45688</v>
      </c>
      <c r="AM732" s="2">
        <f>IF(AK732="","",AK732+VLOOKUP(I732,'Вид исследования'!B:F,5,0))</f>
        <v>45688</v>
      </c>
      <c r="AN732" s="14">
        <v>45687</v>
      </c>
      <c r="AP732" s="11" t="s">
        <v>189</v>
      </c>
      <c r="AQ732" t="str">
        <f>IFERROR(IF(L732="","",VLOOKUP(L732&amp;I732,Продукция!A:K,11,0)),"обратитесь к админ справочника")</f>
        <v>согласно рекомендациям производителя теста</v>
      </c>
      <c r="AR732" s="11" t="s">
        <v>4823</v>
      </c>
      <c r="AS732" t="str">
        <f>IFERROR(IF(L732="","",VLOOKUP(L732&amp;I732,Продукция!A:J,10,0)),"обратитесь к админ справочника")</f>
        <v>инструкция тест- ситема Биочек СК -126</v>
      </c>
      <c r="AT732" s="11" t="s">
        <v>4823</v>
      </c>
      <c r="AU732" s="11" t="s">
        <v>4823</v>
      </c>
      <c r="AV732" s="11" t="s">
        <v>2673</v>
      </c>
      <c r="AW732" s="11" t="s">
        <v>4824</v>
      </c>
      <c r="AX732" s="11" t="s">
        <v>509</v>
      </c>
      <c r="AY732" s="11" t="s">
        <v>1737</v>
      </c>
      <c r="AZ732" s="11">
        <v>106</v>
      </c>
      <c r="BA732" s="11">
        <v>37</v>
      </c>
      <c r="BC732" s="11" t="s">
        <v>5026</v>
      </c>
    </row>
    <row r="733" spans="1:55" x14ac:dyDescent="0.25">
      <c r="A733" t="str">
        <f t="shared" si="15"/>
        <v>С/158FADV (BioChek) аденовирус уровень антител</v>
      </c>
      <c r="B733" t="str">
        <f>IF(E733="","",INDEX(Лаборатории!A:A,MATCH('Производственный контроль'!E733,Лаборатории!B:B,0)))</f>
        <v xml:space="preserve">КУРИНОЕ ЦАРСТВО АО </v>
      </c>
      <c r="C733" t="str">
        <f>IF(E733="","",VLOOKUP(E733,Лаборатории!B:D,3,0))</f>
        <v>U377_CHL</v>
      </c>
      <c r="D733" s="12">
        <v>45681</v>
      </c>
      <c r="E733" s="11" t="s">
        <v>793</v>
      </c>
      <c r="F733" s="11" t="s">
        <v>371</v>
      </c>
      <c r="G733" s="11" t="s">
        <v>509</v>
      </c>
      <c r="H733" s="11" t="s">
        <v>262</v>
      </c>
      <c r="I733" s="11" t="s">
        <v>3414</v>
      </c>
      <c r="J733" t="str">
        <f>IF(L733="","",VLOOKUP(L733,Продукция!B:D,3,0))</f>
        <v>Биологический_материал</v>
      </c>
      <c r="K733" t="str">
        <f>IF(L733="","",VLOOKUP(L733,Продукция!B:C,2,0))</f>
        <v>Сыворотка крови</v>
      </c>
      <c r="L733" s="151" t="s">
        <v>302</v>
      </c>
      <c r="M733">
        <f>IF(L733="","",VLOOKUP(L733,Продукция!B:L,11,0))</f>
        <v>0</v>
      </c>
      <c r="N733" s="11" t="s">
        <v>873</v>
      </c>
      <c r="P733" s="11" t="s">
        <v>340</v>
      </c>
      <c r="Q733" s="11" t="s">
        <v>854</v>
      </c>
      <c r="R733" s="153" t="s">
        <v>5041</v>
      </c>
      <c r="S733" s="11">
        <v>18</v>
      </c>
      <c r="T733" s="11" t="s">
        <v>5050</v>
      </c>
      <c r="V733" s="14">
        <v>45677</v>
      </c>
      <c r="Z733" s="11" t="s">
        <v>4823</v>
      </c>
      <c r="AA733" s="15">
        <v>0.54861111111111105</v>
      </c>
      <c r="AB733" t="str">
        <f>IF(L733="","",VLOOKUP(L733&amp;I733,Продукция!A:I,9,0))</f>
        <v>рекомендация производителя набора</v>
      </c>
      <c r="AC733" s="14">
        <v>45687</v>
      </c>
      <c r="AD733" s="11" t="s">
        <v>2673</v>
      </c>
      <c r="AE733" s="11" t="s">
        <v>4823</v>
      </c>
      <c r="AF733" t="str">
        <f>IF(AD733="","",VLOOKUP(AD733,'Сотрудники и ссылки'!A:B,2,0))</f>
        <v>Серолог</v>
      </c>
      <c r="AG733">
        <f>IF(AD733="","",VLOOKUP(AD733,'Сотрудники и ссылки'!A:C,3,0))</f>
        <v>20001771</v>
      </c>
      <c r="AH733" s="11" t="s">
        <v>2673</v>
      </c>
      <c r="AI733" t="str">
        <f>IF(AH733="","",VLOOKUP(AH733,'Сотрудники и ссылки'!A:B,2,0))</f>
        <v>Серолог</v>
      </c>
      <c r="AJ733">
        <f>IF(AH733="","",VLOOKUP(AH733,'Сотрудники и ссылки'!A:C,3,0))</f>
        <v>20001771</v>
      </c>
      <c r="AK733" s="14">
        <v>45687</v>
      </c>
      <c r="AL733" s="2">
        <f>IF(AK733="","",AK733+VLOOKUP(I733,'Вид исследования'!B:E,4,0))</f>
        <v>45688</v>
      </c>
      <c r="AM733" s="2">
        <f>IF(AK733="","",AK733+VLOOKUP(I733,'Вид исследования'!B:F,5,0))</f>
        <v>45688</v>
      </c>
      <c r="AN733" s="14">
        <v>45687</v>
      </c>
      <c r="AP733" s="11" t="s">
        <v>189</v>
      </c>
      <c r="AQ733" t="str">
        <f>IFERROR(IF(L733="","",VLOOKUP(L733&amp;I733,Продукция!A:K,11,0)),"обратитесь к админ справочника")</f>
        <v>согласно рекомендациям производителя теста</v>
      </c>
      <c r="AR733" s="11" t="s">
        <v>4823</v>
      </c>
      <c r="AS733" t="str">
        <f>IFERROR(IF(L733="","",VLOOKUP(L733&amp;I733,Продукция!A:J,10,0)),"обратитесь к админ справочника")</f>
        <v>инструкция тест- ситема Биочек СК -132</v>
      </c>
      <c r="AT733" s="11" t="s">
        <v>4823</v>
      </c>
      <c r="AU733" s="11" t="s">
        <v>4823</v>
      </c>
      <c r="AV733" s="11" t="s">
        <v>2673</v>
      </c>
      <c r="AW733" s="11" t="s">
        <v>4824</v>
      </c>
      <c r="AX733" s="11" t="s">
        <v>509</v>
      </c>
      <c r="AY733" s="11" t="s">
        <v>1735</v>
      </c>
      <c r="AZ733" s="11">
        <v>106</v>
      </c>
      <c r="BA733" s="11">
        <v>37</v>
      </c>
      <c r="BC733" s="11" t="s">
        <v>5026</v>
      </c>
    </row>
    <row r="734" spans="1:55" x14ac:dyDescent="0.25">
      <c r="A734" t="str">
        <f t="shared" si="15"/>
        <v>С/158FADV (BioChek) аденовирус уровень антител</v>
      </c>
      <c r="B734" t="str">
        <f>IF(E734="","",INDEX(Лаборатории!A:A,MATCH('Производственный контроль'!E734,Лаборатории!B:B,0)))</f>
        <v xml:space="preserve">КУРИНОЕ ЦАРСТВО АО </v>
      </c>
      <c r="C734" t="str">
        <f>IF(E734="","",VLOOKUP(E734,Лаборатории!B:D,3,0))</f>
        <v>U377_CHL</v>
      </c>
      <c r="D734" s="12">
        <v>45681</v>
      </c>
      <c r="E734" s="11" t="s">
        <v>793</v>
      </c>
      <c r="F734" s="11" t="s">
        <v>371</v>
      </c>
      <c r="G734" s="11" t="s">
        <v>509</v>
      </c>
      <c r="H734" s="11" t="s">
        <v>262</v>
      </c>
      <c r="I734" s="11" t="s">
        <v>3414</v>
      </c>
      <c r="J734" t="str">
        <f>IF(L734="","",VLOOKUP(L734,Продукция!B:D,3,0))</f>
        <v>Биологический_материал</v>
      </c>
      <c r="K734" t="str">
        <f>IF(L734="","",VLOOKUP(L734,Продукция!B:C,2,0))</f>
        <v>Сыворотка крови</v>
      </c>
      <c r="L734" s="151" t="s">
        <v>302</v>
      </c>
      <c r="M734">
        <f>IF(L734="","",VLOOKUP(L734,Продукция!B:L,11,0))</f>
        <v>0</v>
      </c>
      <c r="N734" s="11" t="s">
        <v>873</v>
      </c>
      <c r="P734" s="11" t="s">
        <v>340</v>
      </c>
      <c r="Q734" s="11" t="s">
        <v>854</v>
      </c>
      <c r="R734" s="153" t="s">
        <v>5042</v>
      </c>
      <c r="S734" s="11">
        <v>18</v>
      </c>
      <c r="T734" s="11" t="s">
        <v>5050</v>
      </c>
      <c r="V734" s="14">
        <v>45677</v>
      </c>
      <c r="Z734" s="11" t="s">
        <v>4823</v>
      </c>
      <c r="AA734" s="15">
        <v>0.54861111111111105</v>
      </c>
      <c r="AB734" t="str">
        <f>IF(L734="","",VLOOKUP(L734&amp;I734,Продукция!A:I,9,0))</f>
        <v>рекомендация производителя набора</v>
      </c>
      <c r="AC734" s="14">
        <v>45687</v>
      </c>
      <c r="AD734" s="11" t="s">
        <v>2673</v>
      </c>
      <c r="AE734" s="11" t="s">
        <v>4823</v>
      </c>
      <c r="AF734" t="str">
        <f>IF(AD734="","",VLOOKUP(AD734,'Сотрудники и ссылки'!A:B,2,0))</f>
        <v>Серолог</v>
      </c>
      <c r="AG734">
        <f>IF(AD734="","",VLOOKUP(AD734,'Сотрудники и ссылки'!A:C,3,0))</f>
        <v>20001771</v>
      </c>
      <c r="AH734" s="11" t="s">
        <v>2673</v>
      </c>
      <c r="AI734" t="str">
        <f>IF(AH734="","",VLOOKUP(AH734,'Сотрудники и ссылки'!A:B,2,0))</f>
        <v>Серолог</v>
      </c>
      <c r="AJ734">
        <f>IF(AH734="","",VLOOKUP(AH734,'Сотрудники и ссылки'!A:C,3,0))</f>
        <v>20001771</v>
      </c>
      <c r="AK734" s="14">
        <v>45687</v>
      </c>
      <c r="AL734" s="2">
        <f>IF(AK734="","",AK734+VLOOKUP(I734,'Вид исследования'!B:E,4,0))</f>
        <v>45688</v>
      </c>
      <c r="AM734" s="2">
        <f>IF(AK734="","",AK734+VLOOKUP(I734,'Вид исследования'!B:F,5,0))</f>
        <v>45688</v>
      </c>
      <c r="AN734" s="14">
        <v>45687</v>
      </c>
      <c r="AP734" s="11" t="s">
        <v>189</v>
      </c>
      <c r="AQ734" t="str">
        <f>IFERROR(IF(L734="","",VLOOKUP(L734&amp;I734,Продукция!A:K,11,0)),"обратитесь к админ справочника")</f>
        <v>согласно рекомендациям производителя теста</v>
      </c>
      <c r="AR734" s="11" t="s">
        <v>4823</v>
      </c>
      <c r="AS734" t="str">
        <f>IFERROR(IF(L734="","",VLOOKUP(L734&amp;I734,Продукция!A:J,10,0)),"обратитесь к админ справочника")</f>
        <v>инструкция тест- ситема Биочек СК -132</v>
      </c>
      <c r="AT734" s="11" t="s">
        <v>4823</v>
      </c>
      <c r="AU734" s="11" t="s">
        <v>4823</v>
      </c>
      <c r="AV734" s="11" t="s">
        <v>2673</v>
      </c>
      <c r="AW734" s="11" t="s">
        <v>4824</v>
      </c>
      <c r="AX734" s="11" t="s">
        <v>509</v>
      </c>
      <c r="AY734" s="11" t="s">
        <v>1737</v>
      </c>
      <c r="AZ734" s="11">
        <v>106</v>
      </c>
      <c r="BA734" s="11">
        <v>37</v>
      </c>
      <c r="BC734" s="11" t="s">
        <v>5026</v>
      </c>
    </row>
    <row r="735" spans="1:55" x14ac:dyDescent="0.25">
      <c r="A735" t="str">
        <f t="shared" si="15"/>
        <v>С/158MG (BioChek) микоплазма галлисептикум уровень антител</v>
      </c>
      <c r="B735" t="str">
        <f>IF(E735="","",INDEX(Лаборатории!A:A,MATCH('Производственный контроль'!E735,Лаборатории!B:B,0)))</f>
        <v xml:space="preserve">КУРИНОЕ ЦАРСТВО АО </v>
      </c>
      <c r="C735" t="str">
        <f>IF(E735="","",VLOOKUP(E735,Лаборатории!B:D,3,0))</f>
        <v>U377_CHL</v>
      </c>
      <c r="D735" s="12">
        <v>45681</v>
      </c>
      <c r="E735" s="11" t="s">
        <v>793</v>
      </c>
      <c r="F735" s="11" t="s">
        <v>371</v>
      </c>
      <c r="G735" s="11" t="s">
        <v>509</v>
      </c>
      <c r="H735" s="11" t="s">
        <v>262</v>
      </c>
      <c r="I735" s="11" t="s">
        <v>3422</v>
      </c>
      <c r="J735" t="str">
        <f>IF(L735="","",VLOOKUP(L735,Продукция!B:D,3,0))</f>
        <v>Биологический_материал</v>
      </c>
      <c r="K735" t="str">
        <f>IF(L735="","",VLOOKUP(L735,Продукция!B:C,2,0))</f>
        <v>Сыворотка крови</v>
      </c>
      <c r="L735" s="151" t="s">
        <v>302</v>
      </c>
      <c r="M735">
        <f>IF(L735="","",VLOOKUP(L735,Продукция!B:L,11,0))</f>
        <v>0</v>
      </c>
      <c r="N735" s="11" t="s">
        <v>873</v>
      </c>
      <c r="P735" s="11" t="s">
        <v>340</v>
      </c>
      <c r="Q735" s="11" t="s">
        <v>854</v>
      </c>
      <c r="R735" s="153" t="s">
        <v>5041</v>
      </c>
      <c r="S735" s="11">
        <v>18</v>
      </c>
      <c r="T735" s="11" t="s">
        <v>5050</v>
      </c>
      <c r="V735" s="14">
        <v>45677</v>
      </c>
      <c r="Z735" s="11" t="s">
        <v>4823</v>
      </c>
      <c r="AA735" s="15">
        <v>0.54861111111111105</v>
      </c>
      <c r="AB735" t="str">
        <f>IF(L735="","",VLOOKUP(L735&amp;I735,Продукция!A:I,9,0))</f>
        <v>рекомендация производителя набора</v>
      </c>
      <c r="AC735" s="14">
        <v>45695</v>
      </c>
      <c r="AD735" s="11" t="s">
        <v>2676</v>
      </c>
      <c r="AE735" s="11" t="s">
        <v>4823</v>
      </c>
      <c r="AF735" t="str">
        <f>IF(AD735="","",VLOOKUP(AD735,'Сотрудники и ссылки'!A:B,2,0))</f>
        <v>Серолог</v>
      </c>
      <c r="AG735">
        <f>IF(AD735="","",VLOOKUP(AD735,'Сотрудники и ссылки'!A:C,3,0))</f>
        <v>20007746</v>
      </c>
      <c r="AH735" s="11" t="s">
        <v>2676</v>
      </c>
      <c r="AI735" t="str">
        <f>IF(AH735="","",VLOOKUP(AH735,'Сотрудники и ссылки'!A:B,2,0))</f>
        <v>Серолог</v>
      </c>
      <c r="AJ735">
        <f>IF(AH735="","",VLOOKUP(AH735,'Сотрудники и ссылки'!A:C,3,0))</f>
        <v>20007746</v>
      </c>
      <c r="AK735" s="14">
        <v>45695</v>
      </c>
      <c r="AL735" s="2">
        <f>IF(AK735="","",AK735+VLOOKUP(I735,'Вид исследования'!B:E,4,0))</f>
        <v>45696</v>
      </c>
      <c r="AM735" s="2">
        <f>IF(AK735="","",AK735+VLOOKUP(I735,'Вид исследования'!B:F,5,0))</f>
        <v>45696</v>
      </c>
      <c r="AN735" s="14">
        <v>45695</v>
      </c>
      <c r="AP735" s="11" t="s">
        <v>189</v>
      </c>
      <c r="AQ735" t="str">
        <f>IFERROR(IF(L735="","",VLOOKUP(L735&amp;I735,Продукция!A:K,11,0)),"обратитесь к админ справочника")</f>
        <v>согласно рекомендациям производителя теста</v>
      </c>
      <c r="AR735" s="11" t="s">
        <v>4823</v>
      </c>
      <c r="AS735" t="str">
        <f>IFERROR(IF(L735="","",VLOOKUP(L735&amp;I735,Продукция!A:J,10,0)),"обратитесь к админ справочника")</f>
        <v>инструкция тест- ситема Биочек СК -114</v>
      </c>
      <c r="AT735" s="11" t="s">
        <v>4823</v>
      </c>
      <c r="AU735" s="11" t="s">
        <v>4823</v>
      </c>
      <c r="AV735" s="11" t="s">
        <v>2676</v>
      </c>
      <c r="AW735" s="11" t="s">
        <v>4824</v>
      </c>
      <c r="AX735" s="11" t="s">
        <v>509</v>
      </c>
      <c r="AY735" s="11" t="s">
        <v>1735</v>
      </c>
      <c r="AZ735" s="11">
        <v>106</v>
      </c>
      <c r="BA735" s="11">
        <v>37</v>
      </c>
      <c r="BC735" s="11" t="s">
        <v>5026</v>
      </c>
    </row>
    <row r="736" spans="1:55" x14ac:dyDescent="0.25">
      <c r="A736" t="str">
        <f t="shared" si="15"/>
        <v>С/158MG (BioChek) микоплазма галлисептикум уровень антител</v>
      </c>
      <c r="B736" t="str">
        <f>IF(E736="","",INDEX(Лаборатории!A:A,MATCH('Производственный контроль'!E736,Лаборатории!B:B,0)))</f>
        <v xml:space="preserve">КУРИНОЕ ЦАРСТВО АО </v>
      </c>
      <c r="C736" t="str">
        <f>IF(E736="","",VLOOKUP(E736,Лаборатории!B:D,3,0))</f>
        <v>U377_CHL</v>
      </c>
      <c r="D736" s="12">
        <v>45681</v>
      </c>
      <c r="E736" s="11" t="s">
        <v>793</v>
      </c>
      <c r="F736" s="11" t="s">
        <v>371</v>
      </c>
      <c r="G736" s="11" t="s">
        <v>509</v>
      </c>
      <c r="H736" s="11" t="s">
        <v>262</v>
      </c>
      <c r="I736" s="11" t="s">
        <v>3422</v>
      </c>
      <c r="J736" t="str">
        <f>IF(L736="","",VLOOKUP(L736,Продукция!B:D,3,0))</f>
        <v>Биологический_материал</v>
      </c>
      <c r="K736" t="str">
        <f>IF(L736="","",VLOOKUP(L736,Продукция!B:C,2,0))</f>
        <v>Сыворотка крови</v>
      </c>
      <c r="L736" s="151" t="s">
        <v>302</v>
      </c>
      <c r="M736">
        <f>IF(L736="","",VLOOKUP(L736,Продукция!B:L,11,0))</f>
        <v>0</v>
      </c>
      <c r="N736" s="11" t="s">
        <v>873</v>
      </c>
      <c r="P736" s="11" t="s">
        <v>340</v>
      </c>
      <c r="Q736" s="11" t="s">
        <v>854</v>
      </c>
      <c r="R736" s="153" t="s">
        <v>5042</v>
      </c>
      <c r="S736" s="11">
        <v>18</v>
      </c>
      <c r="T736" s="11" t="s">
        <v>5050</v>
      </c>
      <c r="V736" s="14">
        <v>45677</v>
      </c>
      <c r="Z736" s="11" t="s">
        <v>4823</v>
      </c>
      <c r="AA736" s="15">
        <v>0.54861111111111105</v>
      </c>
      <c r="AB736" t="str">
        <f>IF(L736="","",VLOOKUP(L736&amp;I736,Продукция!A:I,9,0))</f>
        <v>рекомендация производителя набора</v>
      </c>
      <c r="AC736" s="14">
        <v>45695</v>
      </c>
      <c r="AD736" s="11" t="s">
        <v>2676</v>
      </c>
      <c r="AE736" s="11" t="s">
        <v>4823</v>
      </c>
      <c r="AF736" t="str">
        <f>IF(AD736="","",VLOOKUP(AD736,'Сотрудники и ссылки'!A:B,2,0))</f>
        <v>Серолог</v>
      </c>
      <c r="AG736">
        <f>IF(AD736="","",VLOOKUP(AD736,'Сотрудники и ссылки'!A:C,3,0))</f>
        <v>20007746</v>
      </c>
      <c r="AH736" s="11" t="s">
        <v>2676</v>
      </c>
      <c r="AI736" t="str">
        <f>IF(AH736="","",VLOOKUP(AH736,'Сотрудники и ссылки'!A:B,2,0))</f>
        <v>Серолог</v>
      </c>
      <c r="AJ736">
        <f>IF(AH736="","",VLOOKUP(AH736,'Сотрудники и ссылки'!A:C,3,0))</f>
        <v>20007746</v>
      </c>
      <c r="AK736" s="14">
        <v>45695</v>
      </c>
      <c r="AL736" s="2">
        <f>IF(AK736="","",AK736+VLOOKUP(I736,'Вид исследования'!B:E,4,0))</f>
        <v>45696</v>
      </c>
      <c r="AM736" s="2">
        <f>IF(AK736="","",AK736+VLOOKUP(I736,'Вид исследования'!B:F,5,0))</f>
        <v>45696</v>
      </c>
      <c r="AN736" s="14">
        <v>45695</v>
      </c>
      <c r="AP736" s="11" t="s">
        <v>189</v>
      </c>
      <c r="AQ736" t="str">
        <f>IFERROR(IF(L736="","",VLOOKUP(L736&amp;I736,Продукция!A:K,11,0)),"обратитесь к админ справочника")</f>
        <v>согласно рекомендациям производителя теста</v>
      </c>
      <c r="AR736" s="11" t="s">
        <v>4823</v>
      </c>
      <c r="AS736" t="str">
        <f>IFERROR(IF(L736="","",VLOOKUP(L736&amp;I736,Продукция!A:J,10,0)),"обратитесь к админ справочника")</f>
        <v>инструкция тест- ситема Биочек СК -114</v>
      </c>
      <c r="AT736" s="11" t="s">
        <v>4823</v>
      </c>
      <c r="AU736" s="11" t="s">
        <v>4823</v>
      </c>
      <c r="AV736" s="11" t="s">
        <v>2676</v>
      </c>
      <c r="AW736" s="11" t="s">
        <v>4824</v>
      </c>
      <c r="AX736" s="11" t="s">
        <v>509</v>
      </c>
      <c r="AY736" s="11" t="s">
        <v>1737</v>
      </c>
      <c r="AZ736" s="11">
        <v>106</v>
      </c>
      <c r="BA736" s="11">
        <v>37</v>
      </c>
      <c r="BC736" s="11" t="s">
        <v>5026</v>
      </c>
    </row>
    <row r="737" spans="1:55" x14ac:dyDescent="0.25">
      <c r="A737" t="str">
        <f t="shared" si="15"/>
        <v>С/158MS (BioChek) микоплазма синовия уровень антител</v>
      </c>
      <c r="B737" t="str">
        <f>IF(E737="","",INDEX(Лаборатории!A:A,MATCH('Производственный контроль'!E737,Лаборатории!B:B,0)))</f>
        <v xml:space="preserve">КУРИНОЕ ЦАРСТВО АО </v>
      </c>
      <c r="C737" t="str">
        <f>IF(E737="","",VLOOKUP(E737,Лаборатории!B:D,3,0))</f>
        <v>U377_CHL</v>
      </c>
      <c r="D737" s="12">
        <v>45681</v>
      </c>
      <c r="E737" s="11" t="s">
        <v>793</v>
      </c>
      <c r="F737" s="11" t="s">
        <v>371</v>
      </c>
      <c r="G737" s="11" t="s">
        <v>509</v>
      </c>
      <c r="H737" s="11" t="s">
        <v>262</v>
      </c>
      <c r="I737" s="11" t="s">
        <v>3423</v>
      </c>
      <c r="J737" t="str">
        <f>IF(L737="","",VLOOKUP(L737,Продукция!B:D,3,0))</f>
        <v>Биологический_материал</v>
      </c>
      <c r="K737" t="str">
        <f>IF(L737="","",VLOOKUP(L737,Продукция!B:C,2,0))</f>
        <v>Сыворотка крови</v>
      </c>
      <c r="L737" s="151" t="s">
        <v>302</v>
      </c>
      <c r="M737">
        <f>IF(L737="","",VLOOKUP(L737,Продукция!B:L,11,0))</f>
        <v>0</v>
      </c>
      <c r="N737" s="11" t="s">
        <v>873</v>
      </c>
      <c r="P737" s="11" t="s">
        <v>340</v>
      </c>
      <c r="Q737" s="11" t="s">
        <v>854</v>
      </c>
      <c r="R737" s="153" t="s">
        <v>5041</v>
      </c>
      <c r="S737" s="11">
        <v>18</v>
      </c>
      <c r="T737" s="11" t="s">
        <v>5050</v>
      </c>
      <c r="V737" s="14">
        <v>45677</v>
      </c>
      <c r="Z737" s="11" t="s">
        <v>4823</v>
      </c>
      <c r="AA737" s="15">
        <v>0.54861111111111105</v>
      </c>
      <c r="AB737" t="str">
        <f>IF(L737="","",VLOOKUP(L737&amp;I737,Продукция!A:I,9,0))</f>
        <v>рекомендация производителя набора</v>
      </c>
      <c r="AC737" s="14">
        <v>45695</v>
      </c>
      <c r="AD737" s="11" t="s">
        <v>2676</v>
      </c>
      <c r="AE737" s="11" t="s">
        <v>4823</v>
      </c>
      <c r="AF737" t="str">
        <f>IF(AD737="","",VLOOKUP(AD737,'Сотрудники и ссылки'!A:B,2,0))</f>
        <v>Серолог</v>
      </c>
      <c r="AG737">
        <f>IF(AD737="","",VLOOKUP(AD737,'Сотрудники и ссылки'!A:C,3,0))</f>
        <v>20007746</v>
      </c>
      <c r="AH737" s="11" t="s">
        <v>2676</v>
      </c>
      <c r="AI737" t="str">
        <f>IF(AH737="","",VLOOKUP(AH737,'Сотрудники и ссылки'!A:B,2,0))</f>
        <v>Серолог</v>
      </c>
      <c r="AJ737">
        <f>IF(AH737="","",VLOOKUP(AH737,'Сотрудники и ссылки'!A:C,3,0))</f>
        <v>20007746</v>
      </c>
      <c r="AK737" s="14">
        <v>45695</v>
      </c>
      <c r="AL737" s="2">
        <f>IF(AK737="","",AK737+VLOOKUP(I737,'Вид исследования'!B:E,4,0))</f>
        <v>45696</v>
      </c>
      <c r="AM737" s="2">
        <f>IF(AK737="","",AK737+VLOOKUP(I737,'Вид исследования'!B:F,5,0))</f>
        <v>45696</v>
      </c>
      <c r="AN737" s="14">
        <v>45695</v>
      </c>
      <c r="AP737" s="11" t="s">
        <v>189</v>
      </c>
      <c r="AQ737" t="str">
        <f>IFERROR(IF(L737="","",VLOOKUP(L737&amp;I737,Продукция!A:K,11,0)),"обратитесь к админ справочника")</f>
        <v>согласно рекомендациям производителя теста</v>
      </c>
      <c r="AR737" s="11" t="s">
        <v>4823</v>
      </c>
      <c r="AS737" t="str">
        <f>IFERROR(IF(L737="","",VLOOKUP(L737&amp;I737,Продукция!A:J,10,0)),"обратитесь к админ справочника")</f>
        <v>инструкция тест- ситема Биочек СК -115</v>
      </c>
      <c r="AT737" s="11" t="s">
        <v>4823</v>
      </c>
      <c r="AU737" s="11" t="s">
        <v>4823</v>
      </c>
      <c r="AV737" s="11" t="s">
        <v>2676</v>
      </c>
      <c r="AW737" s="11" t="s">
        <v>4824</v>
      </c>
      <c r="AX737" s="11" t="s">
        <v>509</v>
      </c>
      <c r="AY737" s="11" t="s">
        <v>1735</v>
      </c>
      <c r="AZ737" s="11">
        <v>106</v>
      </c>
      <c r="BA737" s="11">
        <v>37</v>
      </c>
      <c r="BC737" s="11" t="s">
        <v>5026</v>
      </c>
    </row>
    <row r="738" spans="1:55" x14ac:dyDescent="0.25">
      <c r="A738" t="str">
        <f t="shared" si="15"/>
        <v>С/158MS (BioChek) микоплазма синовия уровень антител</v>
      </c>
      <c r="B738" t="str">
        <f>IF(E738="","",INDEX(Лаборатории!A:A,MATCH('Производственный контроль'!E738,Лаборатории!B:B,0)))</f>
        <v xml:space="preserve">КУРИНОЕ ЦАРСТВО АО </v>
      </c>
      <c r="C738" t="str">
        <f>IF(E738="","",VLOOKUP(E738,Лаборатории!B:D,3,0))</f>
        <v>U377_CHL</v>
      </c>
      <c r="D738" s="12">
        <v>45681</v>
      </c>
      <c r="E738" s="11" t="s">
        <v>793</v>
      </c>
      <c r="F738" s="11" t="s">
        <v>371</v>
      </c>
      <c r="G738" s="11" t="s">
        <v>509</v>
      </c>
      <c r="H738" s="11" t="s">
        <v>262</v>
      </c>
      <c r="I738" s="11" t="s">
        <v>3423</v>
      </c>
      <c r="J738" t="str">
        <f>IF(L738="","",VLOOKUP(L738,Продукция!B:D,3,0))</f>
        <v>Биологический_материал</v>
      </c>
      <c r="K738" t="str">
        <f>IF(L738="","",VLOOKUP(L738,Продукция!B:C,2,0))</f>
        <v>Сыворотка крови</v>
      </c>
      <c r="L738" s="151" t="s">
        <v>302</v>
      </c>
      <c r="M738">
        <f>IF(L738="","",VLOOKUP(L738,Продукция!B:L,11,0))</f>
        <v>0</v>
      </c>
      <c r="N738" s="11" t="s">
        <v>873</v>
      </c>
      <c r="P738" s="11" t="s">
        <v>340</v>
      </c>
      <c r="Q738" s="11" t="s">
        <v>854</v>
      </c>
      <c r="R738" s="153" t="s">
        <v>5042</v>
      </c>
      <c r="S738" s="11">
        <v>18</v>
      </c>
      <c r="T738" s="11" t="s">
        <v>5050</v>
      </c>
      <c r="V738" s="14">
        <v>45677</v>
      </c>
      <c r="Z738" s="11" t="s">
        <v>4823</v>
      </c>
      <c r="AA738" s="15">
        <v>0.54861111111111105</v>
      </c>
      <c r="AB738" t="str">
        <f>IF(L738="","",VLOOKUP(L738&amp;I738,Продукция!A:I,9,0))</f>
        <v>рекомендация производителя набора</v>
      </c>
      <c r="AC738" s="14">
        <v>45695</v>
      </c>
      <c r="AD738" s="11" t="s">
        <v>2676</v>
      </c>
      <c r="AE738" s="11" t="s">
        <v>4823</v>
      </c>
      <c r="AF738" t="str">
        <f>IF(AD738="","",VLOOKUP(AD738,'Сотрудники и ссылки'!A:B,2,0))</f>
        <v>Серолог</v>
      </c>
      <c r="AG738">
        <f>IF(AD738="","",VLOOKUP(AD738,'Сотрудники и ссылки'!A:C,3,0))</f>
        <v>20007746</v>
      </c>
      <c r="AH738" s="11" t="s">
        <v>2676</v>
      </c>
      <c r="AI738" t="str">
        <f>IF(AH738="","",VLOOKUP(AH738,'Сотрудники и ссылки'!A:B,2,0))</f>
        <v>Серолог</v>
      </c>
      <c r="AJ738">
        <f>IF(AH738="","",VLOOKUP(AH738,'Сотрудники и ссылки'!A:C,3,0))</f>
        <v>20007746</v>
      </c>
      <c r="AK738" s="14">
        <v>45695</v>
      </c>
      <c r="AL738" s="2">
        <f>IF(AK738="","",AK738+VLOOKUP(I738,'Вид исследования'!B:E,4,0))</f>
        <v>45696</v>
      </c>
      <c r="AM738" s="2">
        <f>IF(AK738="","",AK738+VLOOKUP(I738,'Вид исследования'!B:F,5,0))</f>
        <v>45696</v>
      </c>
      <c r="AN738" s="14">
        <v>45695</v>
      </c>
      <c r="AP738" s="11" t="s">
        <v>189</v>
      </c>
      <c r="AQ738" t="str">
        <f>IFERROR(IF(L738="","",VLOOKUP(L738&amp;I738,Продукция!A:K,11,0)),"обратитесь к админ справочника")</f>
        <v>согласно рекомендациям производителя теста</v>
      </c>
      <c r="AR738" s="11" t="s">
        <v>4823</v>
      </c>
      <c r="AS738" t="str">
        <f>IFERROR(IF(L738="","",VLOOKUP(L738&amp;I738,Продукция!A:J,10,0)),"обратитесь к админ справочника")</f>
        <v>инструкция тест- ситема Биочек СК -115</v>
      </c>
      <c r="AT738" s="11" t="s">
        <v>4823</v>
      </c>
      <c r="AU738" s="11" t="s">
        <v>4823</v>
      </c>
      <c r="AV738" s="11" t="s">
        <v>2676</v>
      </c>
      <c r="AW738" s="11" t="s">
        <v>4824</v>
      </c>
      <c r="AX738" s="11" t="s">
        <v>509</v>
      </c>
      <c r="AY738" s="11" t="s">
        <v>1737</v>
      </c>
      <c r="AZ738" s="11">
        <v>106</v>
      </c>
      <c r="BA738" s="11">
        <v>37</v>
      </c>
      <c r="BC738" s="11" t="s">
        <v>5026</v>
      </c>
    </row>
    <row r="739" spans="1:55" x14ac:dyDescent="0.25">
      <c r="A739" t="str">
        <f t="shared" si="15"/>
        <v>С/158ORT (BioChek) орнитобактерии уровень антител</v>
      </c>
      <c r="B739" t="str">
        <f>IF(E739="","",INDEX(Лаборатории!A:A,MATCH('Производственный контроль'!E739,Лаборатории!B:B,0)))</f>
        <v xml:space="preserve">КУРИНОЕ ЦАРСТВО АО </v>
      </c>
      <c r="C739" t="str">
        <f>IF(E739="","",VLOOKUP(E739,Лаборатории!B:D,3,0))</f>
        <v>U377_CHL</v>
      </c>
      <c r="D739" s="12">
        <v>45681</v>
      </c>
      <c r="E739" s="11" t="s">
        <v>793</v>
      </c>
      <c r="F739" s="11" t="s">
        <v>371</v>
      </c>
      <c r="G739" s="11" t="s">
        <v>509</v>
      </c>
      <c r="H739" s="11" t="s">
        <v>262</v>
      </c>
      <c r="I739" s="11" t="s">
        <v>3425</v>
      </c>
      <c r="J739" t="str">
        <f>IF(L739="","",VLOOKUP(L739,Продукция!B:D,3,0))</f>
        <v>Биологический_материал</v>
      </c>
      <c r="K739" t="str">
        <f>IF(L739="","",VLOOKUP(L739,Продукция!B:C,2,0))</f>
        <v>Сыворотка крови</v>
      </c>
      <c r="L739" s="151" t="s">
        <v>302</v>
      </c>
      <c r="M739">
        <f>IF(L739="","",VLOOKUP(L739,Продукция!B:L,11,0))</f>
        <v>0</v>
      </c>
      <c r="N739" s="11" t="s">
        <v>873</v>
      </c>
      <c r="P739" s="11" t="s">
        <v>340</v>
      </c>
      <c r="Q739" s="11" t="s">
        <v>854</v>
      </c>
      <c r="R739" s="153" t="s">
        <v>5041</v>
      </c>
      <c r="S739" s="11">
        <v>18</v>
      </c>
      <c r="T739" s="11" t="s">
        <v>5050</v>
      </c>
      <c r="V739" s="14">
        <v>45677</v>
      </c>
      <c r="Z739" s="11" t="s">
        <v>4823</v>
      </c>
      <c r="AA739" s="15">
        <v>0.54861111111111105</v>
      </c>
      <c r="AB739" t="str">
        <f>IF(L739="","",VLOOKUP(L739&amp;I739,Продукция!A:I,9,0))</f>
        <v>рекомендация производителя набора</v>
      </c>
      <c r="AC739" s="14">
        <v>45687</v>
      </c>
      <c r="AD739" s="11" t="s">
        <v>2673</v>
      </c>
      <c r="AE739" s="11" t="s">
        <v>4823</v>
      </c>
      <c r="AF739" t="str">
        <f>IF(AD739="","",VLOOKUP(AD739,'Сотрудники и ссылки'!A:B,2,0))</f>
        <v>Серолог</v>
      </c>
      <c r="AG739">
        <f>IF(AD739="","",VLOOKUP(AD739,'Сотрудники и ссылки'!A:C,3,0))</f>
        <v>20001771</v>
      </c>
      <c r="AH739" s="11" t="s">
        <v>2673</v>
      </c>
      <c r="AI739" t="str">
        <f>IF(AH739="","",VLOOKUP(AH739,'Сотрудники и ссылки'!A:B,2,0))</f>
        <v>Серолог</v>
      </c>
      <c r="AJ739">
        <f>IF(AH739="","",VLOOKUP(AH739,'Сотрудники и ссылки'!A:C,3,0))</f>
        <v>20001771</v>
      </c>
      <c r="AK739" s="14">
        <v>45687</v>
      </c>
      <c r="AL739" s="2">
        <f>IF(AK739="","",AK739+VLOOKUP(I739,'Вид исследования'!B:E,4,0))</f>
        <v>45688</v>
      </c>
      <c r="AM739" s="2">
        <f>IF(AK739="","",AK739+VLOOKUP(I739,'Вид исследования'!B:F,5,0))</f>
        <v>45688</v>
      </c>
      <c r="AN739" s="14">
        <v>45687</v>
      </c>
      <c r="AP739" s="11" t="s">
        <v>189</v>
      </c>
      <c r="AQ739" t="str">
        <f>IFERROR(IF(L739="","",VLOOKUP(L739&amp;I739,Продукция!A:K,11,0)),"обратитесь к админ справочника")</f>
        <v>согласно рекомендациям производителя теста</v>
      </c>
      <c r="AR739" s="11" t="s">
        <v>4823</v>
      </c>
      <c r="AS739" t="str">
        <f>IFERROR(IF(L739="","",VLOOKUP(L739&amp;I739,Продукция!A:J,10,0)),"обратитесь к админ справочника")</f>
        <v>инструкция тест- ситема Биочек СК-108</v>
      </c>
      <c r="AT739" s="11" t="s">
        <v>4823</v>
      </c>
      <c r="AU739" s="11" t="s">
        <v>4823</v>
      </c>
      <c r="AV739" s="11" t="s">
        <v>2673</v>
      </c>
      <c r="AW739" s="11" t="s">
        <v>4824</v>
      </c>
      <c r="AX739" s="11" t="s">
        <v>509</v>
      </c>
      <c r="AY739" s="11" t="s">
        <v>1735</v>
      </c>
      <c r="AZ739" s="11">
        <v>106</v>
      </c>
      <c r="BA739" s="11">
        <v>37</v>
      </c>
      <c r="BC739" s="11" t="s">
        <v>5026</v>
      </c>
    </row>
    <row r="740" spans="1:55" x14ac:dyDescent="0.25">
      <c r="A740" t="str">
        <f t="shared" si="15"/>
        <v>С/158ORT (BioChek) орнитобактерии уровень антител</v>
      </c>
      <c r="B740" t="str">
        <f>IF(E740="","",INDEX(Лаборатории!A:A,MATCH('Производственный контроль'!E740,Лаборатории!B:B,0)))</f>
        <v xml:space="preserve">КУРИНОЕ ЦАРСТВО АО </v>
      </c>
      <c r="C740" t="str">
        <f>IF(E740="","",VLOOKUP(E740,Лаборатории!B:D,3,0))</f>
        <v>U377_CHL</v>
      </c>
      <c r="D740" s="12">
        <v>45681</v>
      </c>
      <c r="E740" s="11" t="s">
        <v>793</v>
      </c>
      <c r="F740" s="11" t="s">
        <v>371</v>
      </c>
      <c r="G740" s="11" t="s">
        <v>509</v>
      </c>
      <c r="H740" s="11" t="s">
        <v>262</v>
      </c>
      <c r="I740" s="11" t="s">
        <v>3425</v>
      </c>
      <c r="J740" t="str">
        <f>IF(L740="","",VLOOKUP(L740,Продукция!B:D,3,0))</f>
        <v>Биологический_материал</v>
      </c>
      <c r="K740" t="str">
        <f>IF(L740="","",VLOOKUP(L740,Продукция!B:C,2,0))</f>
        <v>Сыворотка крови</v>
      </c>
      <c r="L740" s="151" t="s">
        <v>302</v>
      </c>
      <c r="M740">
        <f>IF(L740="","",VLOOKUP(L740,Продукция!B:L,11,0))</f>
        <v>0</v>
      </c>
      <c r="N740" s="11" t="s">
        <v>873</v>
      </c>
      <c r="P740" s="11" t="s">
        <v>340</v>
      </c>
      <c r="Q740" s="11" t="s">
        <v>854</v>
      </c>
      <c r="R740" s="153" t="s">
        <v>5042</v>
      </c>
      <c r="S740" s="11">
        <v>18</v>
      </c>
      <c r="T740" s="11" t="s">
        <v>5050</v>
      </c>
      <c r="V740" s="14">
        <v>45677</v>
      </c>
      <c r="Z740" s="11" t="s">
        <v>4823</v>
      </c>
      <c r="AA740" s="15">
        <v>0.54861111111111105</v>
      </c>
      <c r="AB740" t="str">
        <f>IF(L740="","",VLOOKUP(L740&amp;I740,Продукция!A:I,9,0))</f>
        <v>рекомендация производителя набора</v>
      </c>
      <c r="AC740" s="14">
        <v>45687</v>
      </c>
      <c r="AD740" s="11" t="s">
        <v>2673</v>
      </c>
      <c r="AE740" s="11" t="s">
        <v>4823</v>
      </c>
      <c r="AF740" t="str">
        <f>IF(AD740="","",VLOOKUP(AD740,'Сотрудники и ссылки'!A:B,2,0))</f>
        <v>Серолог</v>
      </c>
      <c r="AG740">
        <f>IF(AD740="","",VLOOKUP(AD740,'Сотрудники и ссылки'!A:C,3,0))</f>
        <v>20001771</v>
      </c>
      <c r="AH740" s="11" t="s">
        <v>2673</v>
      </c>
      <c r="AI740" t="str">
        <f>IF(AH740="","",VLOOKUP(AH740,'Сотрудники и ссылки'!A:B,2,0))</f>
        <v>Серолог</v>
      </c>
      <c r="AJ740">
        <f>IF(AH740="","",VLOOKUP(AH740,'Сотрудники и ссылки'!A:C,3,0))</f>
        <v>20001771</v>
      </c>
      <c r="AK740" s="14">
        <v>45687</v>
      </c>
      <c r="AL740" s="2">
        <f>IF(AK740="","",AK740+VLOOKUP(I740,'Вид исследования'!B:E,4,0))</f>
        <v>45688</v>
      </c>
      <c r="AM740" s="2">
        <f>IF(AK740="","",AK740+VLOOKUP(I740,'Вид исследования'!B:F,5,0))</f>
        <v>45688</v>
      </c>
      <c r="AN740" s="14">
        <v>45687</v>
      </c>
      <c r="AP740" s="11" t="s">
        <v>189</v>
      </c>
      <c r="AQ740" t="str">
        <f>IFERROR(IF(L740="","",VLOOKUP(L740&amp;I740,Продукция!A:K,11,0)),"обратитесь к админ справочника")</f>
        <v>согласно рекомендациям производителя теста</v>
      </c>
      <c r="AR740" s="11" t="s">
        <v>4823</v>
      </c>
      <c r="AS740" t="str">
        <f>IFERROR(IF(L740="","",VLOOKUP(L740&amp;I740,Продукция!A:J,10,0)),"обратитесь к админ справочника")</f>
        <v>инструкция тест- ситема Биочек СК-108</v>
      </c>
      <c r="AT740" s="11" t="s">
        <v>4823</v>
      </c>
      <c r="AU740" s="11" t="s">
        <v>4823</v>
      </c>
      <c r="AV740" s="11" t="s">
        <v>2673</v>
      </c>
      <c r="AW740" s="11" t="s">
        <v>4824</v>
      </c>
      <c r="AX740" s="11" t="s">
        <v>509</v>
      </c>
      <c r="AY740" s="11" t="s">
        <v>1737</v>
      </c>
      <c r="AZ740" s="11">
        <v>106</v>
      </c>
      <c r="BA740" s="11">
        <v>37</v>
      </c>
      <c r="BC740" s="11" t="s">
        <v>5026</v>
      </c>
    </row>
    <row r="741" spans="1:55" x14ac:dyDescent="0.25">
      <c r="A741" t="str">
        <f t="shared" si="15"/>
        <v>С/158SE (BioChek) сальмонелла группы В и D уровень антител</v>
      </c>
      <c r="B741" t="str">
        <f>IF(E741="","",INDEX(Лаборатории!A:A,MATCH('Производственный контроль'!E741,Лаборатории!B:B,0)))</f>
        <v xml:space="preserve">КУРИНОЕ ЦАРСТВО АО </v>
      </c>
      <c r="C741" t="str">
        <f>IF(E741="","",VLOOKUP(E741,Лаборатории!B:D,3,0))</f>
        <v>U377_CHL</v>
      </c>
      <c r="D741" s="12">
        <v>45681</v>
      </c>
      <c r="E741" s="11" t="s">
        <v>793</v>
      </c>
      <c r="F741" s="11" t="s">
        <v>371</v>
      </c>
      <c r="G741" s="11" t="s">
        <v>509</v>
      </c>
      <c r="H741" s="11" t="s">
        <v>262</v>
      </c>
      <c r="I741" s="11" t="s">
        <v>3428</v>
      </c>
      <c r="J741" t="str">
        <f>IF(L741="","",VLOOKUP(L741,Продукция!B:D,3,0))</f>
        <v>Биологический_материал</v>
      </c>
      <c r="K741" t="str">
        <f>IF(L741="","",VLOOKUP(L741,Продукция!B:C,2,0))</f>
        <v>Сыворотка крови</v>
      </c>
      <c r="L741" s="151" t="s">
        <v>302</v>
      </c>
      <c r="M741">
        <f>IF(L741="","",VLOOKUP(L741,Продукция!B:L,11,0))</f>
        <v>0</v>
      </c>
      <c r="N741" s="11" t="s">
        <v>873</v>
      </c>
      <c r="P741" s="11" t="s">
        <v>340</v>
      </c>
      <c r="Q741" s="11" t="s">
        <v>854</v>
      </c>
      <c r="R741" s="153" t="s">
        <v>5041</v>
      </c>
      <c r="S741" s="11">
        <v>18</v>
      </c>
      <c r="T741" s="11" t="s">
        <v>5050</v>
      </c>
      <c r="V741" s="14">
        <v>45677</v>
      </c>
      <c r="Z741" s="11" t="s">
        <v>4823</v>
      </c>
      <c r="AA741" s="15">
        <v>0.54861111111111105</v>
      </c>
      <c r="AB741" t="str">
        <f>IF(L741="","",VLOOKUP(L741&amp;I741,Продукция!A:I,9,0))</f>
        <v>рекомендация производителя набора</v>
      </c>
      <c r="AC741" s="14">
        <v>45687</v>
      </c>
      <c r="AD741" s="11" t="s">
        <v>2673</v>
      </c>
      <c r="AE741" s="11" t="s">
        <v>4823</v>
      </c>
      <c r="AF741" t="str">
        <f>IF(AD741="","",VLOOKUP(AD741,'Сотрудники и ссылки'!A:B,2,0))</f>
        <v>Серолог</v>
      </c>
      <c r="AG741">
        <f>IF(AD741="","",VLOOKUP(AD741,'Сотрудники и ссылки'!A:C,3,0))</f>
        <v>20001771</v>
      </c>
      <c r="AH741" s="11" t="s">
        <v>2673</v>
      </c>
      <c r="AI741" t="str">
        <f>IF(AH741="","",VLOOKUP(AH741,'Сотрудники и ссылки'!A:B,2,0))</f>
        <v>Серолог</v>
      </c>
      <c r="AJ741">
        <f>IF(AH741="","",VLOOKUP(AH741,'Сотрудники и ссылки'!A:C,3,0))</f>
        <v>20001771</v>
      </c>
      <c r="AK741" s="14">
        <v>45687</v>
      </c>
      <c r="AL741" s="2">
        <f>IF(AK741="","",AK741+VLOOKUP(I741,'Вид исследования'!B:E,4,0))</f>
        <v>45688</v>
      </c>
      <c r="AM741" s="2">
        <f>IF(AK741="","",AK741+VLOOKUP(I741,'Вид исследования'!B:F,5,0))</f>
        <v>45688</v>
      </c>
      <c r="AN741" s="14">
        <v>45687</v>
      </c>
      <c r="AP741" s="11" t="s">
        <v>189</v>
      </c>
      <c r="AQ741" t="str">
        <f>IFERROR(IF(L741="","",VLOOKUP(L741&amp;I741,Продукция!A:K,11,0)),"обратитесь к админ справочника")</f>
        <v>согласно рекомендациям производителя теста</v>
      </c>
      <c r="AR741" s="11" t="s">
        <v>4823</v>
      </c>
      <c r="AS741" t="str">
        <f>IFERROR(IF(L741="","",VLOOKUP(L741&amp;I741,Продукция!A:J,10,0)),"обратитесь к админ справочника")</f>
        <v>инструкция тест- ситема Биочек СК -218</v>
      </c>
      <c r="AT741" s="11" t="s">
        <v>4823</v>
      </c>
      <c r="AU741" s="11" t="s">
        <v>4823</v>
      </c>
      <c r="AV741" s="11" t="s">
        <v>2673</v>
      </c>
      <c r="AW741" s="11" t="s">
        <v>4824</v>
      </c>
      <c r="AX741" s="11" t="s">
        <v>509</v>
      </c>
      <c r="AY741" s="11" t="s">
        <v>1735</v>
      </c>
      <c r="AZ741" s="11">
        <v>106</v>
      </c>
      <c r="BA741" s="11">
        <v>37</v>
      </c>
      <c r="BC741" s="11" t="s">
        <v>5026</v>
      </c>
    </row>
    <row r="742" spans="1:55" x14ac:dyDescent="0.25">
      <c r="A742" t="str">
        <f t="shared" si="15"/>
        <v>С/158SE (BioChek) сальмонелла группы В и D уровень антител</v>
      </c>
      <c r="B742" t="str">
        <f>IF(E742="","",INDEX(Лаборатории!A:A,MATCH('Производственный контроль'!E742,Лаборатории!B:B,0)))</f>
        <v xml:space="preserve">КУРИНОЕ ЦАРСТВО АО </v>
      </c>
      <c r="C742" t="str">
        <f>IF(E742="","",VLOOKUP(E742,Лаборатории!B:D,3,0))</f>
        <v>U377_CHL</v>
      </c>
      <c r="D742" s="12">
        <v>45681</v>
      </c>
      <c r="E742" s="11" t="s">
        <v>793</v>
      </c>
      <c r="F742" s="11" t="s">
        <v>371</v>
      </c>
      <c r="G742" s="11" t="s">
        <v>509</v>
      </c>
      <c r="H742" s="11" t="s">
        <v>262</v>
      </c>
      <c r="I742" s="11" t="s">
        <v>3428</v>
      </c>
      <c r="J742" t="str">
        <f>IF(L742="","",VLOOKUP(L742,Продукция!B:D,3,0))</f>
        <v>Биологический_материал</v>
      </c>
      <c r="K742" t="str">
        <f>IF(L742="","",VLOOKUP(L742,Продукция!B:C,2,0))</f>
        <v>Сыворотка крови</v>
      </c>
      <c r="L742" s="151" t="s">
        <v>302</v>
      </c>
      <c r="M742">
        <f>IF(L742="","",VLOOKUP(L742,Продукция!B:L,11,0))</f>
        <v>0</v>
      </c>
      <c r="N742" s="11" t="s">
        <v>873</v>
      </c>
      <c r="P742" s="11" t="s">
        <v>340</v>
      </c>
      <c r="Q742" s="11" t="s">
        <v>854</v>
      </c>
      <c r="R742" s="153" t="s">
        <v>5042</v>
      </c>
      <c r="S742" s="11">
        <v>18</v>
      </c>
      <c r="T742" s="11" t="s">
        <v>5050</v>
      </c>
      <c r="V742" s="14">
        <v>45677</v>
      </c>
      <c r="Z742" s="11" t="s">
        <v>4823</v>
      </c>
      <c r="AA742" s="15">
        <v>0.54861111111111105</v>
      </c>
      <c r="AB742" t="str">
        <f>IF(L742="","",VLOOKUP(L742&amp;I742,Продукция!A:I,9,0))</f>
        <v>рекомендация производителя набора</v>
      </c>
      <c r="AC742" s="14">
        <v>45687</v>
      </c>
      <c r="AD742" s="11" t="s">
        <v>2673</v>
      </c>
      <c r="AE742" s="11" t="s">
        <v>4823</v>
      </c>
      <c r="AF742" t="str">
        <f>IF(AD742="","",VLOOKUP(AD742,'Сотрудники и ссылки'!A:B,2,0))</f>
        <v>Серолог</v>
      </c>
      <c r="AG742">
        <f>IF(AD742="","",VLOOKUP(AD742,'Сотрудники и ссылки'!A:C,3,0))</f>
        <v>20001771</v>
      </c>
      <c r="AH742" s="11" t="s">
        <v>2673</v>
      </c>
      <c r="AI742" t="str">
        <f>IF(AH742="","",VLOOKUP(AH742,'Сотрудники и ссылки'!A:B,2,0))</f>
        <v>Серолог</v>
      </c>
      <c r="AJ742">
        <f>IF(AH742="","",VLOOKUP(AH742,'Сотрудники и ссылки'!A:C,3,0))</f>
        <v>20001771</v>
      </c>
      <c r="AK742" s="14">
        <v>45687</v>
      </c>
      <c r="AL742" s="2">
        <f>IF(AK742="","",AK742+VLOOKUP(I742,'Вид исследования'!B:E,4,0))</f>
        <v>45688</v>
      </c>
      <c r="AM742" s="2">
        <f>IF(AK742="","",AK742+VLOOKUP(I742,'Вид исследования'!B:F,5,0))</f>
        <v>45688</v>
      </c>
      <c r="AN742" s="14">
        <v>45687</v>
      </c>
      <c r="AP742" s="11" t="s">
        <v>189</v>
      </c>
      <c r="AQ742" t="str">
        <f>IFERROR(IF(L742="","",VLOOKUP(L742&amp;I742,Продукция!A:K,11,0)),"обратитесь к админ справочника")</f>
        <v>согласно рекомендациям производителя теста</v>
      </c>
      <c r="AR742" s="11" t="s">
        <v>4823</v>
      </c>
      <c r="AS742" t="str">
        <f>IFERROR(IF(L742="","",VLOOKUP(L742&amp;I742,Продукция!A:J,10,0)),"обратитесь к админ справочника")</f>
        <v>инструкция тест- ситема Биочек СК -218</v>
      </c>
      <c r="AT742" s="11" t="s">
        <v>4823</v>
      </c>
      <c r="AU742" s="11" t="s">
        <v>4823</v>
      </c>
      <c r="AV742" s="11" t="s">
        <v>2673</v>
      </c>
      <c r="AW742" s="11" t="s">
        <v>4824</v>
      </c>
      <c r="AX742" s="11" t="s">
        <v>509</v>
      </c>
      <c r="AY742" s="11" t="s">
        <v>1737</v>
      </c>
      <c r="AZ742" s="11">
        <v>106</v>
      </c>
      <c r="BA742" s="11">
        <v>37</v>
      </c>
      <c r="BC742" s="11" t="s">
        <v>5026</v>
      </c>
    </row>
    <row r="743" spans="1:55" x14ac:dyDescent="0.25">
      <c r="A743" t="str">
        <f t="shared" si="15"/>
        <v xml:space="preserve">С/180CAV (BioChek) анемия уровень антител </v>
      </c>
      <c r="B743" t="str">
        <f>IF(E743="","",INDEX(Лаборатории!A:A,MATCH('Производственный контроль'!E743,Лаборатории!B:B,0)))</f>
        <v xml:space="preserve">КУРИНОЕ ЦАРСТВО АО </v>
      </c>
      <c r="C743" t="str">
        <f>IF(E743="","",VLOOKUP(E743,Лаборатории!B:D,3,0))</f>
        <v>U377_CHL</v>
      </c>
      <c r="D743" s="12">
        <v>45684</v>
      </c>
      <c r="E743" s="11" t="s">
        <v>793</v>
      </c>
      <c r="F743" s="11" t="s">
        <v>371</v>
      </c>
      <c r="G743" s="11" t="s">
        <v>509</v>
      </c>
      <c r="H743" s="11" t="s">
        <v>262</v>
      </c>
      <c r="I743" s="11" t="s">
        <v>3412</v>
      </c>
      <c r="J743" t="str">
        <f>IF(L743="","",VLOOKUP(L743,Продукция!B:D,3,0))</f>
        <v>Биологический_материал</v>
      </c>
      <c r="K743" t="str">
        <f>IF(L743="","",VLOOKUP(L743,Продукция!B:C,2,0))</f>
        <v>Сыворотка крови</v>
      </c>
      <c r="L743" s="151" t="s">
        <v>302</v>
      </c>
      <c r="M743">
        <f>IF(L743="","",VLOOKUP(L743,Продукция!B:L,11,0))</f>
        <v>0</v>
      </c>
      <c r="N743" s="11" t="s">
        <v>873</v>
      </c>
      <c r="P743" s="11" t="s">
        <v>340</v>
      </c>
      <c r="Q743" s="11" t="s">
        <v>854</v>
      </c>
      <c r="R743" s="153" t="s">
        <v>5051</v>
      </c>
      <c r="S743" s="11">
        <v>18</v>
      </c>
      <c r="T743" s="11" t="s">
        <v>5063</v>
      </c>
      <c r="V743" s="14">
        <v>45679</v>
      </c>
      <c r="Z743" s="11" t="s">
        <v>4823</v>
      </c>
      <c r="AA743" s="15">
        <v>0.59375</v>
      </c>
      <c r="AB743" t="str">
        <f>IF(L743="","",VLOOKUP(L743&amp;I743,Продукция!A:I,9,0))</f>
        <v>рекомендация производителя набора</v>
      </c>
      <c r="AC743" s="14">
        <v>45687</v>
      </c>
      <c r="AD743" s="11" t="s">
        <v>2673</v>
      </c>
      <c r="AE743" s="11" t="s">
        <v>4823</v>
      </c>
      <c r="AF743" t="str">
        <f>IF(AD743="","",VLOOKUP(AD743,'Сотрудники и ссылки'!A:B,2,0))</f>
        <v>Серолог</v>
      </c>
      <c r="AG743">
        <f>IF(AD743="","",VLOOKUP(AD743,'Сотрудники и ссылки'!A:C,3,0))</f>
        <v>20001771</v>
      </c>
      <c r="AH743" s="11" t="s">
        <v>2673</v>
      </c>
      <c r="AI743" t="str">
        <f>IF(AH743="","",VLOOKUP(AH743,'Сотрудники и ссылки'!A:B,2,0))</f>
        <v>Серолог</v>
      </c>
      <c r="AJ743">
        <f>IF(AH743="","",VLOOKUP(AH743,'Сотрудники и ссылки'!A:C,3,0))</f>
        <v>20001771</v>
      </c>
      <c r="AK743" s="14">
        <v>45687</v>
      </c>
      <c r="AL743" s="2">
        <f>IF(AK743="","",AK743+VLOOKUP(I743,'Вид исследования'!B:E,4,0))</f>
        <v>45688</v>
      </c>
      <c r="AM743" s="2">
        <f>IF(AK743="","",AK743+VLOOKUP(I743,'Вид исследования'!B:F,5,0))</f>
        <v>45688</v>
      </c>
      <c r="AN743" s="14">
        <v>45687</v>
      </c>
      <c r="AP743" s="11" t="s">
        <v>189</v>
      </c>
      <c r="AQ743" t="str">
        <f>IFERROR(IF(L743="","",VLOOKUP(L743&amp;I743,Продукция!A:K,11,0)),"обратитесь к админ справочника")</f>
        <v>согласно рекомендациям производителя теста</v>
      </c>
      <c r="AR743" s="11" t="s">
        <v>4823</v>
      </c>
      <c r="AS743" t="str">
        <f>IFERROR(IF(L743="","",VLOOKUP(L743&amp;I743,Продукция!A:J,10,0)),"обратитесь к админ справочника")</f>
        <v>инструкция тест- ситема Биочек СК -126</v>
      </c>
      <c r="AT743" s="11" t="s">
        <v>4823</v>
      </c>
      <c r="AU743" s="11" t="s">
        <v>4823</v>
      </c>
      <c r="AV743" s="11" t="s">
        <v>2673</v>
      </c>
      <c r="AW743" s="11" t="s">
        <v>4824</v>
      </c>
      <c r="AX743" s="11" t="s">
        <v>509</v>
      </c>
      <c r="AY743" s="11" t="s">
        <v>1717</v>
      </c>
      <c r="AZ743" s="11">
        <v>106</v>
      </c>
      <c r="BA743" s="11">
        <v>37</v>
      </c>
      <c r="BC743" s="11" t="s">
        <v>5026</v>
      </c>
    </row>
    <row r="744" spans="1:55" x14ac:dyDescent="0.25">
      <c r="A744" t="str">
        <f t="shared" si="15"/>
        <v>С/180FADV (BioChek) аденовирус уровень антител</v>
      </c>
      <c r="B744" t="str">
        <f>IF(E744="","",INDEX(Лаборатории!A:A,MATCH('Производственный контроль'!E744,Лаборатории!B:B,0)))</f>
        <v xml:space="preserve">КУРИНОЕ ЦАРСТВО АО </v>
      </c>
      <c r="C744" t="str">
        <f>IF(E744="","",VLOOKUP(E744,Лаборатории!B:D,3,0))</f>
        <v>U377_CHL</v>
      </c>
      <c r="D744" s="12">
        <v>45684</v>
      </c>
      <c r="E744" s="11" t="s">
        <v>793</v>
      </c>
      <c r="F744" s="11" t="s">
        <v>371</v>
      </c>
      <c r="G744" s="11" t="s">
        <v>509</v>
      </c>
      <c r="H744" s="11" t="s">
        <v>262</v>
      </c>
      <c r="I744" s="11" t="s">
        <v>3414</v>
      </c>
      <c r="J744" t="str">
        <f>IF(L744="","",VLOOKUP(L744,Продукция!B:D,3,0))</f>
        <v>Биологический_материал</v>
      </c>
      <c r="K744" t="str">
        <f>IF(L744="","",VLOOKUP(L744,Продукция!B:C,2,0))</f>
        <v>Сыворотка крови</v>
      </c>
      <c r="L744" s="151" t="s">
        <v>302</v>
      </c>
      <c r="M744">
        <f>IF(L744="","",VLOOKUP(L744,Продукция!B:L,11,0))</f>
        <v>0</v>
      </c>
      <c r="N744" s="11" t="s">
        <v>873</v>
      </c>
      <c r="P744" s="11" t="s">
        <v>340</v>
      </c>
      <c r="Q744" s="11" t="s">
        <v>854</v>
      </c>
      <c r="R744" s="153" t="s">
        <v>5051</v>
      </c>
      <c r="S744" s="11">
        <v>18</v>
      </c>
      <c r="T744" s="11" t="s">
        <v>5063</v>
      </c>
      <c r="V744" s="14">
        <v>45679</v>
      </c>
      <c r="Z744" s="11" t="s">
        <v>4823</v>
      </c>
      <c r="AA744" s="15">
        <v>0.59375</v>
      </c>
      <c r="AB744" t="str">
        <f>IF(L744="","",VLOOKUP(L744&amp;I744,Продукция!A:I,9,0))</f>
        <v>рекомендация производителя набора</v>
      </c>
      <c r="AC744" s="14">
        <v>45687</v>
      </c>
      <c r="AD744" s="11" t="s">
        <v>2673</v>
      </c>
      <c r="AE744" s="11" t="s">
        <v>4823</v>
      </c>
      <c r="AF744" t="str">
        <f>IF(AD744="","",VLOOKUP(AD744,'Сотрудники и ссылки'!A:B,2,0))</f>
        <v>Серолог</v>
      </c>
      <c r="AG744">
        <f>IF(AD744="","",VLOOKUP(AD744,'Сотрудники и ссылки'!A:C,3,0))</f>
        <v>20001771</v>
      </c>
      <c r="AH744" s="11" t="s">
        <v>2673</v>
      </c>
      <c r="AI744" t="str">
        <f>IF(AH744="","",VLOOKUP(AH744,'Сотрудники и ссылки'!A:B,2,0))</f>
        <v>Серолог</v>
      </c>
      <c r="AJ744">
        <f>IF(AH744="","",VLOOKUP(AH744,'Сотрудники и ссылки'!A:C,3,0))</f>
        <v>20001771</v>
      </c>
      <c r="AK744" s="14">
        <v>45687</v>
      </c>
      <c r="AL744" s="2">
        <f>IF(AK744="","",AK744+VLOOKUP(I744,'Вид исследования'!B:E,4,0))</f>
        <v>45688</v>
      </c>
      <c r="AM744" s="2">
        <f>IF(AK744="","",AK744+VLOOKUP(I744,'Вид исследования'!B:F,5,0))</f>
        <v>45688</v>
      </c>
      <c r="AN744" s="14">
        <v>45687</v>
      </c>
      <c r="AP744" s="11" t="s">
        <v>189</v>
      </c>
      <c r="AQ744" t="str">
        <f>IFERROR(IF(L744="","",VLOOKUP(L744&amp;I744,Продукция!A:K,11,0)),"обратитесь к админ справочника")</f>
        <v>согласно рекомендациям производителя теста</v>
      </c>
      <c r="AR744" s="11" t="s">
        <v>4823</v>
      </c>
      <c r="AS744" t="str">
        <f>IFERROR(IF(L744="","",VLOOKUP(L744&amp;I744,Продукция!A:J,10,0)),"обратитесь к админ справочника")</f>
        <v>инструкция тест- ситема Биочек СК -132</v>
      </c>
      <c r="AT744" s="11" t="s">
        <v>4823</v>
      </c>
      <c r="AU744" s="11" t="s">
        <v>4823</v>
      </c>
      <c r="AV744" s="11" t="s">
        <v>2673</v>
      </c>
      <c r="AW744" s="11" t="s">
        <v>4824</v>
      </c>
      <c r="AX744" s="11" t="s">
        <v>509</v>
      </c>
      <c r="AY744" s="11" t="s">
        <v>1717</v>
      </c>
      <c r="AZ744" s="11">
        <v>106</v>
      </c>
      <c r="BA744" s="11">
        <v>37</v>
      </c>
      <c r="BC744" s="11" t="s">
        <v>5026</v>
      </c>
    </row>
    <row r="745" spans="1:55" x14ac:dyDescent="0.25">
      <c r="A745" t="str">
        <f t="shared" si="15"/>
        <v>С/180MG (BioChek) микоплазма галлисептикум уровень антител</v>
      </c>
      <c r="B745" t="str">
        <f>IF(E745="","",INDEX(Лаборатории!A:A,MATCH('Производственный контроль'!E745,Лаборатории!B:B,0)))</f>
        <v xml:space="preserve">КУРИНОЕ ЦАРСТВО АО </v>
      </c>
      <c r="C745" t="str">
        <f>IF(E745="","",VLOOKUP(E745,Лаборатории!B:D,3,0))</f>
        <v>U377_CHL</v>
      </c>
      <c r="D745" s="12">
        <v>45684</v>
      </c>
      <c r="E745" s="11" t="s">
        <v>793</v>
      </c>
      <c r="F745" s="11" t="s">
        <v>371</v>
      </c>
      <c r="G745" s="11" t="s">
        <v>509</v>
      </c>
      <c r="H745" s="11" t="s">
        <v>262</v>
      </c>
      <c r="I745" s="11" t="s">
        <v>3422</v>
      </c>
      <c r="J745" t="str">
        <f>IF(L745="","",VLOOKUP(L745,Продукция!B:D,3,0))</f>
        <v>Биологический_материал</v>
      </c>
      <c r="K745" t="str">
        <f>IF(L745="","",VLOOKUP(L745,Продукция!B:C,2,0))</f>
        <v>Сыворотка крови</v>
      </c>
      <c r="L745" s="151" t="s">
        <v>302</v>
      </c>
      <c r="M745">
        <f>IF(L745="","",VLOOKUP(L745,Продукция!B:L,11,0))</f>
        <v>0</v>
      </c>
      <c r="N745" s="11" t="s">
        <v>873</v>
      </c>
      <c r="P745" s="11" t="s">
        <v>340</v>
      </c>
      <c r="Q745" s="11" t="s">
        <v>854</v>
      </c>
      <c r="R745" s="153" t="s">
        <v>5051</v>
      </c>
      <c r="S745" s="11">
        <v>18</v>
      </c>
      <c r="T745" s="11" t="s">
        <v>5063</v>
      </c>
      <c r="V745" s="14">
        <v>45679</v>
      </c>
      <c r="Z745" s="11" t="s">
        <v>4823</v>
      </c>
      <c r="AA745" s="15">
        <v>0.59375</v>
      </c>
      <c r="AB745" t="str">
        <f>IF(L745="","",VLOOKUP(L745&amp;I745,Продукция!A:I,9,0))</f>
        <v>рекомендация производителя набора</v>
      </c>
      <c r="AC745" s="14">
        <v>45695</v>
      </c>
      <c r="AD745" s="11" t="s">
        <v>2676</v>
      </c>
      <c r="AE745" s="11" t="s">
        <v>4823</v>
      </c>
      <c r="AF745" t="str">
        <f>IF(AD745="","",VLOOKUP(AD745,'Сотрудники и ссылки'!A:B,2,0))</f>
        <v>Серолог</v>
      </c>
      <c r="AG745">
        <f>IF(AD745="","",VLOOKUP(AD745,'Сотрудники и ссылки'!A:C,3,0))</f>
        <v>20007746</v>
      </c>
      <c r="AH745" s="11" t="s">
        <v>2676</v>
      </c>
      <c r="AI745" t="str">
        <f>IF(AH745="","",VLOOKUP(AH745,'Сотрудники и ссылки'!A:B,2,0))</f>
        <v>Серолог</v>
      </c>
      <c r="AJ745">
        <f>IF(AH745="","",VLOOKUP(AH745,'Сотрудники и ссылки'!A:C,3,0))</f>
        <v>20007746</v>
      </c>
      <c r="AK745" s="14">
        <v>45695</v>
      </c>
      <c r="AL745" s="2">
        <f>IF(AK745="","",AK745+VLOOKUP(I745,'Вид исследования'!B:E,4,0))</f>
        <v>45696</v>
      </c>
      <c r="AM745" s="2">
        <f>IF(AK745="","",AK745+VLOOKUP(I745,'Вид исследования'!B:F,5,0))</f>
        <v>45696</v>
      </c>
      <c r="AN745" s="14">
        <v>45695</v>
      </c>
      <c r="AP745" s="11" t="s">
        <v>189</v>
      </c>
      <c r="AQ745" t="str">
        <f>IFERROR(IF(L745="","",VLOOKUP(L745&amp;I745,Продукция!A:K,11,0)),"обратитесь к админ справочника")</f>
        <v>согласно рекомендациям производителя теста</v>
      </c>
      <c r="AR745" s="11" t="s">
        <v>4823</v>
      </c>
      <c r="AS745" t="str">
        <f>IFERROR(IF(L745="","",VLOOKUP(L745&amp;I745,Продукция!A:J,10,0)),"обратитесь к админ справочника")</f>
        <v>инструкция тест- ситема Биочек СК -114</v>
      </c>
      <c r="AT745" s="11" t="s">
        <v>4823</v>
      </c>
      <c r="AU745" s="11" t="s">
        <v>4823</v>
      </c>
      <c r="AV745" s="11" t="s">
        <v>2676</v>
      </c>
      <c r="AW745" s="11" t="s">
        <v>4824</v>
      </c>
      <c r="AX745" s="11" t="s">
        <v>509</v>
      </c>
      <c r="AY745" s="11" t="s">
        <v>1717</v>
      </c>
      <c r="AZ745" s="11">
        <v>106</v>
      </c>
      <c r="BA745" s="11">
        <v>37</v>
      </c>
      <c r="BC745" s="11" t="s">
        <v>5026</v>
      </c>
    </row>
    <row r="746" spans="1:55" x14ac:dyDescent="0.25">
      <c r="A746" t="str">
        <f t="shared" si="15"/>
        <v>С/180MS (BioChek) микоплазма синовия уровень антител</v>
      </c>
      <c r="B746" t="str">
        <f>IF(E746="","",INDEX(Лаборатории!A:A,MATCH('Производственный контроль'!E746,Лаборатории!B:B,0)))</f>
        <v xml:space="preserve">КУРИНОЕ ЦАРСТВО АО </v>
      </c>
      <c r="C746" t="str">
        <f>IF(E746="","",VLOOKUP(E746,Лаборатории!B:D,3,0))</f>
        <v>U377_CHL</v>
      </c>
      <c r="D746" s="12">
        <v>45684</v>
      </c>
      <c r="E746" s="11" t="s">
        <v>793</v>
      </c>
      <c r="F746" s="11" t="s">
        <v>371</v>
      </c>
      <c r="G746" s="11" t="s">
        <v>509</v>
      </c>
      <c r="H746" s="11" t="s">
        <v>262</v>
      </c>
      <c r="I746" s="11" t="s">
        <v>3423</v>
      </c>
      <c r="J746" t="str">
        <f>IF(L746="","",VLOOKUP(L746,Продукция!B:D,3,0))</f>
        <v>Биологический_материал</v>
      </c>
      <c r="K746" t="str">
        <f>IF(L746="","",VLOOKUP(L746,Продукция!B:C,2,0))</f>
        <v>Сыворотка крови</v>
      </c>
      <c r="L746" s="151" t="s">
        <v>302</v>
      </c>
      <c r="M746">
        <f>IF(L746="","",VLOOKUP(L746,Продукция!B:L,11,0))</f>
        <v>0</v>
      </c>
      <c r="N746" s="11" t="s">
        <v>873</v>
      </c>
      <c r="P746" s="11" t="s">
        <v>340</v>
      </c>
      <c r="Q746" s="11" t="s">
        <v>854</v>
      </c>
      <c r="R746" s="153" t="s">
        <v>5051</v>
      </c>
      <c r="S746" s="11">
        <v>18</v>
      </c>
      <c r="T746" s="11" t="s">
        <v>5063</v>
      </c>
      <c r="V746" s="14">
        <v>45679</v>
      </c>
      <c r="Z746" s="11" t="s">
        <v>4823</v>
      </c>
      <c r="AA746" s="15">
        <v>0.59375</v>
      </c>
      <c r="AB746" t="str">
        <f>IF(L746="","",VLOOKUP(L746&amp;I746,Продукция!A:I,9,0))</f>
        <v>рекомендация производителя набора</v>
      </c>
      <c r="AC746" s="14">
        <v>45695</v>
      </c>
      <c r="AD746" s="11" t="s">
        <v>2676</v>
      </c>
      <c r="AE746" s="11" t="s">
        <v>4823</v>
      </c>
      <c r="AF746" t="str">
        <f>IF(AD746="","",VLOOKUP(AD746,'Сотрудники и ссылки'!A:B,2,0))</f>
        <v>Серолог</v>
      </c>
      <c r="AG746">
        <f>IF(AD746="","",VLOOKUP(AD746,'Сотрудники и ссылки'!A:C,3,0))</f>
        <v>20007746</v>
      </c>
      <c r="AH746" s="11" t="s">
        <v>2676</v>
      </c>
      <c r="AI746" t="str">
        <f>IF(AH746="","",VLOOKUP(AH746,'Сотрудники и ссылки'!A:B,2,0))</f>
        <v>Серолог</v>
      </c>
      <c r="AJ746">
        <f>IF(AH746="","",VLOOKUP(AH746,'Сотрудники и ссылки'!A:C,3,0))</f>
        <v>20007746</v>
      </c>
      <c r="AK746" s="14">
        <v>45695</v>
      </c>
      <c r="AL746" s="2">
        <f>IF(AK746="","",AK746+VLOOKUP(I746,'Вид исследования'!B:E,4,0))</f>
        <v>45696</v>
      </c>
      <c r="AM746" s="2">
        <f>IF(AK746="","",AK746+VLOOKUP(I746,'Вид исследования'!B:F,5,0))</f>
        <v>45696</v>
      </c>
      <c r="AN746" s="14">
        <v>45695</v>
      </c>
      <c r="AP746" s="11" t="s">
        <v>189</v>
      </c>
      <c r="AQ746" t="str">
        <f>IFERROR(IF(L746="","",VLOOKUP(L746&amp;I746,Продукция!A:K,11,0)),"обратитесь к админ справочника")</f>
        <v>согласно рекомендациям производителя теста</v>
      </c>
      <c r="AR746" s="11" t="s">
        <v>4823</v>
      </c>
      <c r="AS746" t="str">
        <f>IFERROR(IF(L746="","",VLOOKUP(L746&amp;I746,Продукция!A:J,10,0)),"обратитесь к админ справочника")</f>
        <v>инструкция тест- ситема Биочек СК -115</v>
      </c>
      <c r="AT746" s="11" t="s">
        <v>4823</v>
      </c>
      <c r="AU746" s="11" t="s">
        <v>4823</v>
      </c>
      <c r="AV746" s="11" t="s">
        <v>2676</v>
      </c>
      <c r="AW746" s="11" t="s">
        <v>4824</v>
      </c>
      <c r="AX746" s="11" t="s">
        <v>509</v>
      </c>
      <c r="AY746" s="11" t="s">
        <v>1717</v>
      </c>
      <c r="AZ746" s="11">
        <v>106</v>
      </c>
      <c r="BA746" s="11">
        <v>37</v>
      </c>
      <c r="BC746" s="11" t="s">
        <v>5026</v>
      </c>
    </row>
    <row r="747" spans="1:55" x14ac:dyDescent="0.25">
      <c r="A747" t="str">
        <f t="shared" si="15"/>
        <v>С/180ORT (BioChek) орнитобактерии уровень антител</v>
      </c>
      <c r="B747" t="str">
        <f>IF(E747="","",INDEX(Лаборатории!A:A,MATCH('Производственный контроль'!E747,Лаборатории!B:B,0)))</f>
        <v xml:space="preserve">КУРИНОЕ ЦАРСТВО АО </v>
      </c>
      <c r="C747" t="str">
        <f>IF(E747="","",VLOOKUP(E747,Лаборатории!B:D,3,0))</f>
        <v>U377_CHL</v>
      </c>
      <c r="D747" s="12">
        <v>45684</v>
      </c>
      <c r="E747" s="11" t="s">
        <v>793</v>
      </c>
      <c r="F747" s="11" t="s">
        <v>371</v>
      </c>
      <c r="G747" s="11" t="s">
        <v>509</v>
      </c>
      <c r="H747" s="11" t="s">
        <v>262</v>
      </c>
      <c r="I747" s="11" t="s">
        <v>3425</v>
      </c>
      <c r="J747" t="str">
        <f>IF(L747="","",VLOOKUP(L747,Продукция!B:D,3,0))</f>
        <v>Биологический_материал</v>
      </c>
      <c r="K747" t="str">
        <f>IF(L747="","",VLOOKUP(L747,Продукция!B:C,2,0))</f>
        <v>Сыворотка крови</v>
      </c>
      <c r="L747" s="151" t="s">
        <v>302</v>
      </c>
      <c r="M747">
        <f>IF(L747="","",VLOOKUP(L747,Продукция!B:L,11,0))</f>
        <v>0</v>
      </c>
      <c r="N747" s="11" t="s">
        <v>873</v>
      </c>
      <c r="P747" s="11" t="s">
        <v>340</v>
      </c>
      <c r="Q747" s="11" t="s">
        <v>854</v>
      </c>
      <c r="R747" s="153" t="s">
        <v>5051</v>
      </c>
      <c r="S747" s="11">
        <v>18</v>
      </c>
      <c r="T747" s="11" t="s">
        <v>5063</v>
      </c>
      <c r="V747" s="14">
        <v>45679</v>
      </c>
      <c r="Z747" s="11" t="s">
        <v>4823</v>
      </c>
      <c r="AA747" s="15">
        <v>0.59375</v>
      </c>
      <c r="AB747" t="str">
        <f>IF(L747="","",VLOOKUP(L747&amp;I747,Продукция!A:I,9,0))</f>
        <v>рекомендация производителя набора</v>
      </c>
      <c r="AC747" s="14">
        <v>45687</v>
      </c>
      <c r="AD747" s="11" t="s">
        <v>2673</v>
      </c>
      <c r="AE747" s="11" t="s">
        <v>4823</v>
      </c>
      <c r="AF747" t="str">
        <f>IF(AD747="","",VLOOKUP(AD747,'Сотрудники и ссылки'!A:B,2,0))</f>
        <v>Серолог</v>
      </c>
      <c r="AG747">
        <f>IF(AD747="","",VLOOKUP(AD747,'Сотрудники и ссылки'!A:C,3,0))</f>
        <v>20001771</v>
      </c>
      <c r="AH747" s="11" t="s">
        <v>2673</v>
      </c>
      <c r="AI747" t="str">
        <f>IF(AH747="","",VLOOKUP(AH747,'Сотрудники и ссылки'!A:B,2,0))</f>
        <v>Серолог</v>
      </c>
      <c r="AJ747">
        <f>IF(AH747="","",VLOOKUP(AH747,'Сотрудники и ссылки'!A:C,3,0))</f>
        <v>20001771</v>
      </c>
      <c r="AK747" s="14">
        <v>45687</v>
      </c>
      <c r="AL747" s="2">
        <f>IF(AK747="","",AK747+VLOOKUP(I747,'Вид исследования'!B:E,4,0))</f>
        <v>45688</v>
      </c>
      <c r="AM747" s="2">
        <f>IF(AK747="","",AK747+VLOOKUP(I747,'Вид исследования'!B:F,5,0))</f>
        <v>45688</v>
      </c>
      <c r="AN747" s="14">
        <v>45687</v>
      </c>
      <c r="AP747" s="11" t="s">
        <v>189</v>
      </c>
      <c r="AQ747" t="str">
        <f>IFERROR(IF(L747="","",VLOOKUP(L747&amp;I747,Продукция!A:K,11,0)),"обратитесь к админ справочника")</f>
        <v>согласно рекомендациям производителя теста</v>
      </c>
      <c r="AR747" s="11" t="s">
        <v>4823</v>
      </c>
      <c r="AS747" t="str">
        <f>IFERROR(IF(L747="","",VLOOKUP(L747&amp;I747,Продукция!A:J,10,0)),"обратитесь к админ справочника")</f>
        <v>инструкция тест- ситема Биочек СК-108</v>
      </c>
      <c r="AT747" s="11" t="s">
        <v>4823</v>
      </c>
      <c r="AU747" s="11" t="s">
        <v>4823</v>
      </c>
      <c r="AV747" s="11" t="s">
        <v>2673</v>
      </c>
      <c r="AW747" s="11" t="s">
        <v>4824</v>
      </c>
      <c r="AX747" s="11" t="s">
        <v>509</v>
      </c>
      <c r="AY747" s="11" t="s">
        <v>1717</v>
      </c>
      <c r="AZ747" s="11">
        <v>106</v>
      </c>
      <c r="BA747" s="11">
        <v>37</v>
      </c>
      <c r="BC747" s="11" t="s">
        <v>5026</v>
      </c>
    </row>
    <row r="748" spans="1:55" x14ac:dyDescent="0.25">
      <c r="A748" t="str">
        <f t="shared" si="15"/>
        <v>С/180SE (BioChek) сальмонелла группы В и D уровень антител</v>
      </c>
      <c r="B748" t="str">
        <f>IF(E748="","",INDEX(Лаборатории!A:A,MATCH('Производственный контроль'!E748,Лаборатории!B:B,0)))</f>
        <v xml:space="preserve">КУРИНОЕ ЦАРСТВО АО </v>
      </c>
      <c r="C748" t="str">
        <f>IF(E748="","",VLOOKUP(E748,Лаборатории!B:D,3,0))</f>
        <v>U377_CHL</v>
      </c>
      <c r="D748" s="12">
        <v>45684</v>
      </c>
      <c r="E748" s="11" t="s">
        <v>793</v>
      </c>
      <c r="F748" s="11" t="s">
        <v>371</v>
      </c>
      <c r="G748" s="11" t="s">
        <v>509</v>
      </c>
      <c r="H748" s="11" t="s">
        <v>262</v>
      </c>
      <c r="I748" s="11" t="s">
        <v>3428</v>
      </c>
      <c r="J748" t="str">
        <f>IF(L748="","",VLOOKUP(L748,Продукция!B:D,3,0))</f>
        <v>Биологический_материал</v>
      </c>
      <c r="K748" t="str">
        <f>IF(L748="","",VLOOKUP(L748,Продукция!B:C,2,0))</f>
        <v>Сыворотка крови</v>
      </c>
      <c r="L748" s="151" t="s">
        <v>302</v>
      </c>
      <c r="M748">
        <f>IF(L748="","",VLOOKUP(L748,Продукция!B:L,11,0))</f>
        <v>0</v>
      </c>
      <c r="N748" s="11" t="s">
        <v>873</v>
      </c>
      <c r="P748" s="11" t="s">
        <v>340</v>
      </c>
      <c r="Q748" s="11" t="s">
        <v>854</v>
      </c>
      <c r="R748" s="153" t="s">
        <v>5051</v>
      </c>
      <c r="S748" s="11">
        <v>18</v>
      </c>
      <c r="T748" s="11" t="s">
        <v>5063</v>
      </c>
      <c r="V748" s="14">
        <v>45679</v>
      </c>
      <c r="Z748" s="11" t="s">
        <v>4823</v>
      </c>
      <c r="AA748" s="15">
        <v>0.59375</v>
      </c>
      <c r="AB748" t="str">
        <f>IF(L748="","",VLOOKUP(L748&amp;I748,Продукция!A:I,9,0))</f>
        <v>рекомендация производителя набора</v>
      </c>
      <c r="AC748" s="14">
        <v>45687</v>
      </c>
      <c r="AD748" s="11" t="s">
        <v>2673</v>
      </c>
      <c r="AE748" s="11" t="s">
        <v>4823</v>
      </c>
      <c r="AF748" t="str">
        <f>IF(AD748="","",VLOOKUP(AD748,'Сотрудники и ссылки'!A:B,2,0))</f>
        <v>Серолог</v>
      </c>
      <c r="AG748">
        <f>IF(AD748="","",VLOOKUP(AD748,'Сотрудники и ссылки'!A:C,3,0))</f>
        <v>20001771</v>
      </c>
      <c r="AH748" s="11" t="s">
        <v>2673</v>
      </c>
      <c r="AI748" t="str">
        <f>IF(AH748="","",VLOOKUP(AH748,'Сотрудники и ссылки'!A:B,2,0))</f>
        <v>Серолог</v>
      </c>
      <c r="AJ748">
        <f>IF(AH748="","",VLOOKUP(AH748,'Сотрудники и ссылки'!A:C,3,0))</f>
        <v>20001771</v>
      </c>
      <c r="AK748" s="14">
        <v>45687</v>
      </c>
      <c r="AL748" s="2">
        <f>IF(AK748="","",AK748+VLOOKUP(I748,'Вид исследования'!B:E,4,0))</f>
        <v>45688</v>
      </c>
      <c r="AM748" s="2">
        <f>IF(AK748="","",AK748+VLOOKUP(I748,'Вид исследования'!B:F,5,0))</f>
        <v>45688</v>
      </c>
      <c r="AN748" s="14">
        <v>45687</v>
      </c>
      <c r="AP748" s="11" t="s">
        <v>189</v>
      </c>
      <c r="AQ748" t="str">
        <f>IFERROR(IF(L748="","",VLOOKUP(L748&amp;I748,Продукция!A:K,11,0)),"обратитесь к админ справочника")</f>
        <v>согласно рекомендациям производителя теста</v>
      </c>
      <c r="AR748" s="11" t="s">
        <v>4823</v>
      </c>
      <c r="AS748" t="str">
        <f>IFERROR(IF(L748="","",VLOOKUP(L748&amp;I748,Продукция!A:J,10,0)),"обратитесь к админ справочника")</f>
        <v>инструкция тест- ситема Биочек СК -218</v>
      </c>
      <c r="AT748" s="11" t="s">
        <v>4823</v>
      </c>
      <c r="AU748" s="11" t="s">
        <v>4823</v>
      </c>
      <c r="AV748" s="11" t="s">
        <v>2673</v>
      </c>
      <c r="AW748" s="11" t="s">
        <v>4824</v>
      </c>
      <c r="AX748" s="11" t="s">
        <v>509</v>
      </c>
      <c r="AY748" s="11" t="s">
        <v>1717</v>
      </c>
      <c r="AZ748" s="11">
        <v>106</v>
      </c>
      <c r="BA748" s="11">
        <v>37</v>
      </c>
      <c r="BC748" s="11" t="s">
        <v>5026</v>
      </c>
    </row>
    <row r="749" spans="1:55" x14ac:dyDescent="0.25">
      <c r="A749" t="str">
        <f t="shared" si="15"/>
        <v>С/180Болезнь Ньюкасла уровень антител</v>
      </c>
      <c r="B749" t="str">
        <f>IF(E749="","",INDEX(Лаборатории!A:A,MATCH('Производственный контроль'!E749,Лаборатории!B:B,0)))</f>
        <v xml:space="preserve">КУРИНОЕ ЦАРСТВО АО </v>
      </c>
      <c r="C749" t="str">
        <f>IF(E749="","",VLOOKUP(E749,Лаборатории!B:D,3,0))</f>
        <v>U377_CHL</v>
      </c>
      <c r="D749" s="12">
        <v>45684</v>
      </c>
      <c r="E749" s="11" t="s">
        <v>793</v>
      </c>
      <c r="F749" s="11" t="s">
        <v>371</v>
      </c>
      <c r="G749" s="11" t="s">
        <v>509</v>
      </c>
      <c r="H749" s="11" t="s">
        <v>312</v>
      </c>
      <c r="I749" s="11" t="s">
        <v>3434</v>
      </c>
      <c r="J749" t="str">
        <f>IF(L749="","",VLOOKUP(L749,Продукция!B:D,3,0))</f>
        <v>Биологический_материал</v>
      </c>
      <c r="K749" t="str">
        <f>IF(L749="","",VLOOKUP(L749,Продукция!B:C,2,0))</f>
        <v>Сыворотка крови</v>
      </c>
      <c r="L749" s="151" t="s">
        <v>302</v>
      </c>
      <c r="M749">
        <f>IF(L749="","",VLOOKUP(L749,Продукция!B:L,11,0))</f>
        <v>0</v>
      </c>
      <c r="N749" s="11" t="s">
        <v>873</v>
      </c>
      <c r="P749" s="11" t="s">
        <v>340</v>
      </c>
      <c r="Q749" s="11" t="s">
        <v>854</v>
      </c>
      <c r="R749" s="153" t="s">
        <v>5052</v>
      </c>
      <c r="S749" s="11">
        <v>20</v>
      </c>
      <c r="T749" s="11" t="s">
        <v>5063</v>
      </c>
      <c r="V749" s="14">
        <v>45681</v>
      </c>
      <c r="Z749" s="11" t="s">
        <v>4823</v>
      </c>
      <c r="AA749" s="15">
        <v>0.59375</v>
      </c>
      <c r="AB749" t="str">
        <f>IF(L749="","",VLOOKUP(L749&amp;I749,Продукция!A:I,9,0))</f>
        <v>рекомендация производителя набора</v>
      </c>
      <c r="AC749" s="14">
        <v>45686</v>
      </c>
      <c r="AD749" s="11" t="s">
        <v>2673</v>
      </c>
      <c r="AE749" s="11" t="s">
        <v>4823</v>
      </c>
      <c r="AF749" t="str">
        <f>IF(AD749="","",VLOOKUP(AD749,'Сотрудники и ссылки'!A:B,2,0))</f>
        <v>Серолог</v>
      </c>
      <c r="AG749">
        <f>IF(AD749="","",VLOOKUP(AD749,'Сотрудники и ссылки'!A:C,3,0))</f>
        <v>20001771</v>
      </c>
      <c r="AH749" s="11" t="s">
        <v>2673</v>
      </c>
      <c r="AI749" t="str">
        <f>IF(AH749="","",VLOOKUP(AH749,'Сотрудники и ссылки'!A:B,2,0))</f>
        <v>Серолог</v>
      </c>
      <c r="AJ749">
        <f>IF(AH749="","",VLOOKUP(AH749,'Сотрудники и ссылки'!A:C,3,0))</f>
        <v>20001771</v>
      </c>
      <c r="AK749" s="14">
        <v>45686</v>
      </c>
      <c r="AL749" s="2">
        <f>IF(AK749="","",AK749+VLOOKUP(I749,'Вид исследования'!B:E,4,0))</f>
        <v>45687</v>
      </c>
      <c r="AM749" s="2">
        <f>IF(AK749="","",AK749+VLOOKUP(I749,'Вид исследования'!B:F,5,0))</f>
        <v>45687</v>
      </c>
      <c r="AN749" s="14">
        <v>45686</v>
      </c>
      <c r="AP749" s="11" t="s">
        <v>189</v>
      </c>
      <c r="AQ749" t="str">
        <f>IFERROR(IF(L749="","",VLOOKUP(L749&amp;I749,Продукция!A:K,11,0)),"обратитесь к админ справочника")</f>
        <v>согласно рекомендациям производителя теста</v>
      </c>
      <c r="AR749" s="11" t="s">
        <v>4823</v>
      </c>
      <c r="AS749" t="str">
        <f>IFERROR(IF(L749="","",VLOOKUP(L749&amp;I749,Продукция!A:J,10,0)),"обратитесь к админ справочника")</f>
        <v>инструкция по применению набора РЗГА Ньюкасла</v>
      </c>
      <c r="AT749" s="11" t="s">
        <v>4823</v>
      </c>
      <c r="AU749" s="11" t="s">
        <v>4823</v>
      </c>
      <c r="AV749" s="11" t="s">
        <v>2673</v>
      </c>
      <c r="AW749" s="11" t="s">
        <v>4824</v>
      </c>
      <c r="AX749" s="11" t="s">
        <v>509</v>
      </c>
      <c r="AY749" s="11" t="s">
        <v>1713</v>
      </c>
      <c r="AZ749" s="11">
        <v>106</v>
      </c>
      <c r="BA749" s="11">
        <v>37</v>
      </c>
      <c r="BC749" s="11" t="s">
        <v>5026</v>
      </c>
    </row>
    <row r="750" spans="1:55" x14ac:dyDescent="0.25">
      <c r="A750" t="str">
        <f t="shared" si="15"/>
        <v>С/180Болезнь Ньюкасла уровень антител</v>
      </c>
      <c r="B750" t="str">
        <f>IF(E750="","",INDEX(Лаборатории!A:A,MATCH('Производственный контроль'!E750,Лаборатории!B:B,0)))</f>
        <v xml:space="preserve">КУРИНОЕ ЦАРСТВО АО </v>
      </c>
      <c r="C750" t="str">
        <f>IF(E750="","",VLOOKUP(E750,Лаборатории!B:D,3,0))</f>
        <v>U377_CHL</v>
      </c>
      <c r="D750" s="12">
        <v>45684</v>
      </c>
      <c r="E750" s="11" t="s">
        <v>793</v>
      </c>
      <c r="F750" s="11" t="s">
        <v>371</v>
      </c>
      <c r="G750" s="11" t="s">
        <v>509</v>
      </c>
      <c r="H750" s="11" t="s">
        <v>312</v>
      </c>
      <c r="I750" s="11" t="s">
        <v>3434</v>
      </c>
      <c r="J750" t="str">
        <f>IF(L750="","",VLOOKUP(L750,Продукция!B:D,3,0))</f>
        <v>Биологический_материал</v>
      </c>
      <c r="K750" t="str">
        <f>IF(L750="","",VLOOKUP(L750,Продукция!B:C,2,0))</f>
        <v>Сыворотка крови</v>
      </c>
      <c r="L750" s="151" t="s">
        <v>302</v>
      </c>
      <c r="M750">
        <f>IF(L750="","",VLOOKUP(L750,Продукция!B:L,11,0))</f>
        <v>0</v>
      </c>
      <c r="N750" s="11" t="s">
        <v>873</v>
      </c>
      <c r="P750" s="11" t="s">
        <v>340</v>
      </c>
      <c r="Q750" s="11" t="s">
        <v>854</v>
      </c>
      <c r="R750" s="153" t="s">
        <v>5053</v>
      </c>
      <c r="S750" s="11">
        <v>20</v>
      </c>
      <c r="T750" s="11" t="s">
        <v>5063</v>
      </c>
      <c r="V750" s="14">
        <v>45680</v>
      </c>
      <c r="Z750" s="11" t="s">
        <v>4823</v>
      </c>
      <c r="AA750" s="15">
        <v>0.59375</v>
      </c>
      <c r="AB750" t="str">
        <f>IF(L750="","",VLOOKUP(L750&amp;I750,Продукция!A:I,9,0))</f>
        <v>рекомендация производителя набора</v>
      </c>
      <c r="AC750" s="14">
        <v>45686</v>
      </c>
      <c r="AD750" s="11" t="s">
        <v>2673</v>
      </c>
      <c r="AE750" s="11" t="s">
        <v>4823</v>
      </c>
      <c r="AF750" t="str">
        <f>IF(AD750="","",VLOOKUP(AD750,'Сотрудники и ссылки'!A:B,2,0))</f>
        <v>Серолог</v>
      </c>
      <c r="AG750">
        <f>IF(AD750="","",VLOOKUP(AD750,'Сотрудники и ссылки'!A:C,3,0))</f>
        <v>20001771</v>
      </c>
      <c r="AH750" s="11" t="s">
        <v>2673</v>
      </c>
      <c r="AI750" t="str">
        <f>IF(AH750="","",VLOOKUP(AH750,'Сотрудники и ссылки'!A:B,2,0))</f>
        <v>Серолог</v>
      </c>
      <c r="AJ750">
        <f>IF(AH750="","",VLOOKUP(AH750,'Сотрудники и ссылки'!A:C,3,0))</f>
        <v>20001771</v>
      </c>
      <c r="AK750" s="14">
        <v>45686</v>
      </c>
      <c r="AL750" s="2">
        <f>IF(AK750="","",AK750+VLOOKUP(I750,'Вид исследования'!B:E,4,0))</f>
        <v>45687</v>
      </c>
      <c r="AM750" s="2">
        <f>IF(AK750="","",AK750+VLOOKUP(I750,'Вид исследования'!B:F,5,0))</f>
        <v>45687</v>
      </c>
      <c r="AN750" s="14">
        <v>45686</v>
      </c>
      <c r="AP750" s="11" t="s">
        <v>189</v>
      </c>
      <c r="AQ750" t="str">
        <f>IFERROR(IF(L750="","",VLOOKUP(L750&amp;I750,Продукция!A:K,11,0)),"обратитесь к админ справочника")</f>
        <v>согласно рекомендациям производителя теста</v>
      </c>
      <c r="AR750" s="11" t="s">
        <v>4823</v>
      </c>
      <c r="AS750" t="str">
        <f>IFERROR(IF(L750="","",VLOOKUP(L750&amp;I750,Продукция!A:J,10,0)),"обратитесь к админ справочника")</f>
        <v>инструкция по применению набора РЗГА Ньюкасла</v>
      </c>
      <c r="AT750" s="11" t="s">
        <v>4823</v>
      </c>
      <c r="AU750" s="11" t="s">
        <v>4823</v>
      </c>
      <c r="AV750" s="11" t="s">
        <v>2673</v>
      </c>
      <c r="AW750" s="11" t="s">
        <v>4824</v>
      </c>
      <c r="AX750" s="11" t="s">
        <v>509</v>
      </c>
      <c r="AY750" s="11" t="s">
        <v>1714</v>
      </c>
      <c r="AZ750" s="11">
        <v>106</v>
      </c>
      <c r="BA750" s="11">
        <v>36</v>
      </c>
      <c r="BC750" s="11" t="s">
        <v>5026</v>
      </c>
    </row>
    <row r="751" spans="1:55" x14ac:dyDescent="0.25">
      <c r="A751" t="str">
        <f t="shared" si="15"/>
        <v>С/180Болезнь Ньюкасла уровень антител</v>
      </c>
      <c r="B751" t="str">
        <f>IF(E751="","",INDEX(Лаборатории!A:A,MATCH('Производственный контроль'!E751,Лаборатории!B:B,0)))</f>
        <v xml:space="preserve">КУРИНОЕ ЦАРСТВО АО </v>
      </c>
      <c r="C751" t="str">
        <f>IF(E751="","",VLOOKUP(E751,Лаборатории!B:D,3,0))</f>
        <v>U377_CHL</v>
      </c>
      <c r="D751" s="12">
        <v>45684</v>
      </c>
      <c r="E751" s="11" t="s">
        <v>793</v>
      </c>
      <c r="F751" s="11" t="s">
        <v>371</v>
      </c>
      <c r="G751" s="11" t="s">
        <v>509</v>
      </c>
      <c r="H751" s="11" t="s">
        <v>312</v>
      </c>
      <c r="I751" s="11" t="s">
        <v>3434</v>
      </c>
      <c r="J751" t="str">
        <f>IF(L751="","",VLOOKUP(L751,Продукция!B:D,3,0))</f>
        <v>Биологический_материал</v>
      </c>
      <c r="K751" t="str">
        <f>IF(L751="","",VLOOKUP(L751,Продукция!B:C,2,0))</f>
        <v>Сыворотка крови</v>
      </c>
      <c r="L751" s="151" t="s">
        <v>302</v>
      </c>
      <c r="M751">
        <f>IF(L751="","",VLOOKUP(L751,Продукция!B:L,11,0))</f>
        <v>0</v>
      </c>
      <c r="N751" s="11" t="s">
        <v>873</v>
      </c>
      <c r="P751" s="11" t="s">
        <v>340</v>
      </c>
      <c r="Q751" s="11" t="s">
        <v>854</v>
      </c>
      <c r="R751" s="153" t="s">
        <v>5054</v>
      </c>
      <c r="S751" s="11">
        <v>20</v>
      </c>
      <c r="T751" s="11" t="s">
        <v>5063</v>
      </c>
      <c r="V751" s="14">
        <v>45680</v>
      </c>
      <c r="Z751" s="11" t="s">
        <v>4823</v>
      </c>
      <c r="AA751" s="15">
        <v>0.59375</v>
      </c>
      <c r="AB751" t="str">
        <f>IF(L751="","",VLOOKUP(L751&amp;I751,Продукция!A:I,9,0))</f>
        <v>рекомендация производителя набора</v>
      </c>
      <c r="AC751" s="14">
        <v>45686</v>
      </c>
      <c r="AD751" s="11" t="s">
        <v>2673</v>
      </c>
      <c r="AE751" s="11" t="s">
        <v>4823</v>
      </c>
      <c r="AF751" t="str">
        <f>IF(AD751="","",VLOOKUP(AD751,'Сотрудники и ссылки'!A:B,2,0))</f>
        <v>Серолог</v>
      </c>
      <c r="AG751">
        <f>IF(AD751="","",VLOOKUP(AD751,'Сотрудники и ссылки'!A:C,3,0))</f>
        <v>20001771</v>
      </c>
      <c r="AH751" s="11" t="s">
        <v>2673</v>
      </c>
      <c r="AI751" t="str">
        <f>IF(AH751="","",VLOOKUP(AH751,'Сотрудники и ссылки'!A:B,2,0))</f>
        <v>Серолог</v>
      </c>
      <c r="AJ751">
        <f>IF(AH751="","",VLOOKUP(AH751,'Сотрудники и ссылки'!A:C,3,0))</f>
        <v>20001771</v>
      </c>
      <c r="AK751" s="14">
        <v>45686</v>
      </c>
      <c r="AL751" s="2">
        <f>IF(AK751="","",AK751+VLOOKUP(I751,'Вид исследования'!B:E,4,0))</f>
        <v>45687</v>
      </c>
      <c r="AM751" s="2">
        <f>IF(AK751="","",AK751+VLOOKUP(I751,'Вид исследования'!B:F,5,0))</f>
        <v>45687</v>
      </c>
      <c r="AN751" s="14">
        <v>45686</v>
      </c>
      <c r="AP751" s="11" t="s">
        <v>189</v>
      </c>
      <c r="AQ751" t="str">
        <f>IFERROR(IF(L751="","",VLOOKUP(L751&amp;I751,Продукция!A:K,11,0)),"обратитесь к админ справочника")</f>
        <v>согласно рекомендациям производителя теста</v>
      </c>
      <c r="AR751" s="11" t="s">
        <v>4823</v>
      </c>
      <c r="AS751" t="str">
        <f>IFERROR(IF(L751="","",VLOOKUP(L751&amp;I751,Продукция!A:J,10,0)),"обратитесь к админ справочника")</f>
        <v>инструкция по применению набора РЗГА Ньюкасла</v>
      </c>
      <c r="AT751" s="11" t="s">
        <v>4823</v>
      </c>
      <c r="AU751" s="11" t="s">
        <v>4823</v>
      </c>
      <c r="AV751" s="11" t="s">
        <v>2673</v>
      </c>
      <c r="AW751" s="11" t="s">
        <v>4824</v>
      </c>
      <c r="AX751" s="11" t="s">
        <v>509</v>
      </c>
      <c r="AY751" s="11" t="s">
        <v>1715</v>
      </c>
      <c r="AZ751" s="11">
        <v>106</v>
      </c>
      <c r="BA751" s="11">
        <v>38</v>
      </c>
      <c r="BC751" s="11" t="s">
        <v>5026</v>
      </c>
    </row>
    <row r="752" spans="1:55" x14ac:dyDescent="0.25">
      <c r="A752" t="str">
        <f t="shared" si="15"/>
        <v>С/180Болезнь Ньюкасла уровень антител</v>
      </c>
      <c r="B752" t="str">
        <f>IF(E752="","",INDEX(Лаборатории!A:A,MATCH('Производственный контроль'!E752,Лаборатории!B:B,0)))</f>
        <v xml:space="preserve">КУРИНОЕ ЦАРСТВО АО </v>
      </c>
      <c r="C752" t="str">
        <f>IF(E752="","",VLOOKUP(E752,Лаборатории!B:D,3,0))</f>
        <v>U377_CHL</v>
      </c>
      <c r="D752" s="12">
        <v>45684</v>
      </c>
      <c r="E752" s="11" t="s">
        <v>793</v>
      </c>
      <c r="F752" s="11" t="s">
        <v>371</v>
      </c>
      <c r="G752" s="11" t="s">
        <v>509</v>
      </c>
      <c r="H752" s="11" t="s">
        <v>312</v>
      </c>
      <c r="I752" s="11" t="s">
        <v>3434</v>
      </c>
      <c r="J752" t="str">
        <f>IF(L752="","",VLOOKUP(L752,Продукция!B:D,3,0))</f>
        <v>Биологический_материал</v>
      </c>
      <c r="K752" t="str">
        <f>IF(L752="","",VLOOKUP(L752,Продукция!B:C,2,0))</f>
        <v>Сыворотка крови</v>
      </c>
      <c r="L752" s="151" t="s">
        <v>302</v>
      </c>
      <c r="M752">
        <f>IF(L752="","",VLOOKUP(L752,Продукция!B:L,11,0))</f>
        <v>0</v>
      </c>
      <c r="N752" s="11" t="s">
        <v>873</v>
      </c>
      <c r="P752" s="11" t="s">
        <v>340</v>
      </c>
      <c r="Q752" s="11" t="s">
        <v>854</v>
      </c>
      <c r="R752" s="153" t="s">
        <v>5055</v>
      </c>
      <c r="S752" s="11">
        <v>20</v>
      </c>
      <c r="T752" s="11" t="s">
        <v>5063</v>
      </c>
      <c r="V752" s="14">
        <v>45680</v>
      </c>
      <c r="Z752" s="11" t="s">
        <v>4823</v>
      </c>
      <c r="AA752" s="15">
        <v>0.59375</v>
      </c>
      <c r="AB752" t="str">
        <f>IF(L752="","",VLOOKUP(L752&amp;I752,Продукция!A:I,9,0))</f>
        <v>рекомендация производителя набора</v>
      </c>
      <c r="AC752" s="14">
        <v>45686</v>
      </c>
      <c r="AD752" s="11" t="s">
        <v>2673</v>
      </c>
      <c r="AE752" s="11" t="s">
        <v>4823</v>
      </c>
      <c r="AF752" t="str">
        <f>IF(AD752="","",VLOOKUP(AD752,'Сотрудники и ссылки'!A:B,2,0))</f>
        <v>Серолог</v>
      </c>
      <c r="AG752">
        <f>IF(AD752="","",VLOOKUP(AD752,'Сотрудники и ссылки'!A:C,3,0))</f>
        <v>20001771</v>
      </c>
      <c r="AH752" s="11" t="s">
        <v>2673</v>
      </c>
      <c r="AI752" t="str">
        <f>IF(AH752="","",VLOOKUP(AH752,'Сотрудники и ссылки'!A:B,2,0))</f>
        <v>Серолог</v>
      </c>
      <c r="AJ752">
        <f>IF(AH752="","",VLOOKUP(AH752,'Сотрудники и ссылки'!A:C,3,0))</f>
        <v>20001771</v>
      </c>
      <c r="AK752" s="14">
        <v>45686</v>
      </c>
      <c r="AL752" s="2">
        <f>IF(AK752="","",AK752+VLOOKUP(I752,'Вид исследования'!B:E,4,0))</f>
        <v>45687</v>
      </c>
      <c r="AM752" s="2">
        <f>IF(AK752="","",AK752+VLOOKUP(I752,'Вид исследования'!B:F,5,0))</f>
        <v>45687</v>
      </c>
      <c r="AN752" s="14">
        <v>45686</v>
      </c>
      <c r="AP752" s="11" t="s">
        <v>189</v>
      </c>
      <c r="AQ752" t="str">
        <f>IFERROR(IF(L752="","",VLOOKUP(L752&amp;I752,Продукция!A:K,11,0)),"обратитесь к админ справочника")</f>
        <v>согласно рекомендациям производителя теста</v>
      </c>
      <c r="AR752" s="11" t="s">
        <v>4823</v>
      </c>
      <c r="AS752" t="str">
        <f>IFERROR(IF(L752="","",VLOOKUP(L752&amp;I752,Продукция!A:J,10,0)),"обратитесь к админ справочника")</f>
        <v>инструкция по применению набора РЗГА Ньюкасла</v>
      </c>
      <c r="AT752" s="11" t="s">
        <v>4823</v>
      </c>
      <c r="AU752" s="11" t="s">
        <v>4823</v>
      </c>
      <c r="AV752" s="11" t="s">
        <v>2673</v>
      </c>
      <c r="AW752" s="11" t="s">
        <v>4824</v>
      </c>
      <c r="AX752" s="11" t="s">
        <v>509</v>
      </c>
      <c r="AY752" s="11" t="s">
        <v>1716</v>
      </c>
      <c r="AZ752" s="11">
        <v>106</v>
      </c>
      <c r="BA752" s="11">
        <v>38</v>
      </c>
      <c r="BC752" s="11" t="s">
        <v>5026</v>
      </c>
    </row>
    <row r="753" spans="1:55" x14ac:dyDescent="0.25">
      <c r="A753" t="str">
        <f t="shared" si="15"/>
        <v>С/180Болезнь Ньюкасла уровень антител</v>
      </c>
      <c r="B753" t="str">
        <f>IF(E753="","",INDEX(Лаборатории!A:A,MATCH('Производственный контроль'!E753,Лаборатории!B:B,0)))</f>
        <v xml:space="preserve">КУРИНОЕ ЦАРСТВО АО </v>
      </c>
      <c r="C753" t="str">
        <f>IF(E753="","",VLOOKUP(E753,Лаборатории!B:D,3,0))</f>
        <v>U377_CHL</v>
      </c>
      <c r="D753" s="12">
        <v>45684</v>
      </c>
      <c r="E753" s="11" t="s">
        <v>793</v>
      </c>
      <c r="F753" s="11" t="s">
        <v>371</v>
      </c>
      <c r="G753" s="11" t="s">
        <v>509</v>
      </c>
      <c r="H753" s="11" t="s">
        <v>312</v>
      </c>
      <c r="I753" s="11" t="s">
        <v>3434</v>
      </c>
      <c r="J753" t="str">
        <f>IF(L753="","",VLOOKUP(L753,Продукция!B:D,3,0))</f>
        <v>Биологический_материал</v>
      </c>
      <c r="K753" t="str">
        <f>IF(L753="","",VLOOKUP(L753,Продукция!B:C,2,0))</f>
        <v>Сыворотка крови</v>
      </c>
      <c r="L753" s="151" t="s">
        <v>302</v>
      </c>
      <c r="M753">
        <f>IF(L753="","",VLOOKUP(L753,Продукция!B:L,11,0))</f>
        <v>0</v>
      </c>
      <c r="N753" s="11" t="s">
        <v>873</v>
      </c>
      <c r="P753" s="11" t="s">
        <v>340</v>
      </c>
      <c r="Q753" s="11" t="s">
        <v>854</v>
      </c>
      <c r="R753" s="153" t="s">
        <v>5051</v>
      </c>
      <c r="S753" s="11">
        <v>20</v>
      </c>
      <c r="T753" s="11" t="s">
        <v>5063</v>
      </c>
      <c r="V753" s="14">
        <v>45679</v>
      </c>
      <c r="Z753" s="11" t="s">
        <v>4823</v>
      </c>
      <c r="AA753" s="15">
        <v>0.59375</v>
      </c>
      <c r="AB753" t="str">
        <f>IF(L753="","",VLOOKUP(L753&amp;I753,Продукция!A:I,9,0))</f>
        <v>рекомендация производителя набора</v>
      </c>
      <c r="AC753" s="14">
        <v>45686</v>
      </c>
      <c r="AD753" s="11" t="s">
        <v>2673</v>
      </c>
      <c r="AE753" s="11" t="s">
        <v>4823</v>
      </c>
      <c r="AF753" t="str">
        <f>IF(AD753="","",VLOOKUP(AD753,'Сотрудники и ссылки'!A:B,2,0))</f>
        <v>Серолог</v>
      </c>
      <c r="AG753">
        <f>IF(AD753="","",VLOOKUP(AD753,'Сотрудники и ссылки'!A:C,3,0))</f>
        <v>20001771</v>
      </c>
      <c r="AH753" s="11" t="s">
        <v>2673</v>
      </c>
      <c r="AI753" t="str">
        <f>IF(AH753="","",VLOOKUP(AH753,'Сотрудники и ссылки'!A:B,2,0))</f>
        <v>Серолог</v>
      </c>
      <c r="AJ753">
        <f>IF(AH753="","",VLOOKUP(AH753,'Сотрудники и ссылки'!A:C,3,0))</f>
        <v>20001771</v>
      </c>
      <c r="AK753" s="14">
        <v>45686</v>
      </c>
      <c r="AL753" s="2">
        <f>IF(AK753="","",AK753+VLOOKUP(I753,'Вид исследования'!B:E,4,0))</f>
        <v>45687</v>
      </c>
      <c r="AM753" s="2">
        <f>IF(AK753="","",AK753+VLOOKUP(I753,'Вид исследования'!B:F,5,0))</f>
        <v>45687</v>
      </c>
      <c r="AN753" s="14">
        <v>45686</v>
      </c>
      <c r="AP753" s="11" t="s">
        <v>189</v>
      </c>
      <c r="AQ753" t="str">
        <f>IFERROR(IF(L753="","",VLOOKUP(L753&amp;I753,Продукция!A:K,11,0)),"обратитесь к админ справочника")</f>
        <v>согласно рекомендациям производителя теста</v>
      </c>
      <c r="AR753" s="11" t="s">
        <v>4823</v>
      </c>
      <c r="AS753" t="str">
        <f>IFERROR(IF(L753="","",VLOOKUP(L753&amp;I753,Продукция!A:J,10,0)),"обратитесь к админ справочника")</f>
        <v>инструкция по применению набора РЗГА Ньюкасла</v>
      </c>
      <c r="AT753" s="11" t="s">
        <v>4823</v>
      </c>
      <c r="AU753" s="11" t="s">
        <v>4823</v>
      </c>
      <c r="AV753" s="11" t="s">
        <v>2673</v>
      </c>
      <c r="AW753" s="11" t="s">
        <v>4824</v>
      </c>
      <c r="AX753" s="11" t="s">
        <v>509</v>
      </c>
      <c r="AY753" s="11" t="s">
        <v>1717</v>
      </c>
      <c r="AZ753" s="11">
        <v>106</v>
      </c>
      <c r="BA753" s="11">
        <v>37</v>
      </c>
      <c r="BC753" s="11" t="s">
        <v>5026</v>
      </c>
    </row>
    <row r="754" spans="1:55" x14ac:dyDescent="0.25">
      <c r="A754" t="str">
        <f t="shared" si="15"/>
        <v>С/180Болезнь Ньюкасла уровень антител</v>
      </c>
      <c r="B754" t="str">
        <f>IF(E754="","",INDEX(Лаборатории!A:A,MATCH('Производственный контроль'!E754,Лаборатории!B:B,0)))</f>
        <v xml:space="preserve">КУРИНОЕ ЦАРСТВО АО </v>
      </c>
      <c r="C754" t="str">
        <f>IF(E754="","",VLOOKUP(E754,Лаборатории!B:D,3,0))</f>
        <v>U377_CHL</v>
      </c>
      <c r="D754" s="12">
        <v>45684</v>
      </c>
      <c r="E754" s="11" t="s">
        <v>793</v>
      </c>
      <c r="F754" s="11" t="s">
        <v>371</v>
      </c>
      <c r="G754" s="11" t="s">
        <v>509</v>
      </c>
      <c r="H754" s="11" t="s">
        <v>312</v>
      </c>
      <c r="I754" s="11" t="s">
        <v>3434</v>
      </c>
      <c r="J754" t="str">
        <f>IF(L754="","",VLOOKUP(L754,Продукция!B:D,3,0))</f>
        <v>Биологический_материал</v>
      </c>
      <c r="K754" t="str">
        <f>IF(L754="","",VLOOKUP(L754,Продукция!B:C,2,0))</f>
        <v>Сыворотка крови</v>
      </c>
      <c r="L754" s="151" t="s">
        <v>302</v>
      </c>
      <c r="M754">
        <f>IF(L754="","",VLOOKUP(L754,Продукция!B:L,11,0))</f>
        <v>0</v>
      </c>
      <c r="N754" s="11" t="s">
        <v>873</v>
      </c>
      <c r="P754" s="11" t="s">
        <v>340</v>
      </c>
      <c r="Q754" s="11" t="s">
        <v>854</v>
      </c>
      <c r="R754" s="153" t="s">
        <v>5056</v>
      </c>
      <c r="S754" s="11">
        <v>20</v>
      </c>
      <c r="T754" s="11" t="s">
        <v>5063</v>
      </c>
      <c r="V754" s="14">
        <v>45680</v>
      </c>
      <c r="Z754" s="11" t="s">
        <v>4823</v>
      </c>
      <c r="AA754" s="15">
        <v>0.59375</v>
      </c>
      <c r="AB754" t="str">
        <f>IF(L754="","",VLOOKUP(L754&amp;I754,Продукция!A:I,9,0))</f>
        <v>рекомендация производителя набора</v>
      </c>
      <c r="AC754" s="14">
        <v>45686</v>
      </c>
      <c r="AD754" s="11" t="s">
        <v>2673</v>
      </c>
      <c r="AE754" s="11" t="s">
        <v>4823</v>
      </c>
      <c r="AF754" t="str">
        <f>IF(AD754="","",VLOOKUP(AD754,'Сотрудники и ссылки'!A:B,2,0))</f>
        <v>Серолог</v>
      </c>
      <c r="AG754">
        <f>IF(AD754="","",VLOOKUP(AD754,'Сотрудники и ссылки'!A:C,3,0))</f>
        <v>20001771</v>
      </c>
      <c r="AH754" s="11" t="s">
        <v>2673</v>
      </c>
      <c r="AI754" t="str">
        <f>IF(AH754="","",VLOOKUP(AH754,'Сотрудники и ссылки'!A:B,2,0))</f>
        <v>Серолог</v>
      </c>
      <c r="AJ754">
        <f>IF(AH754="","",VLOOKUP(AH754,'Сотрудники и ссылки'!A:C,3,0))</f>
        <v>20001771</v>
      </c>
      <c r="AK754" s="14">
        <v>45686</v>
      </c>
      <c r="AL754" s="2">
        <f>IF(AK754="","",AK754+VLOOKUP(I754,'Вид исследования'!B:E,4,0))</f>
        <v>45687</v>
      </c>
      <c r="AM754" s="2">
        <f>IF(AK754="","",AK754+VLOOKUP(I754,'Вид исследования'!B:F,5,0))</f>
        <v>45687</v>
      </c>
      <c r="AN754" s="14">
        <v>45686</v>
      </c>
      <c r="AP754" s="11" t="s">
        <v>189</v>
      </c>
      <c r="AQ754" t="str">
        <f>IFERROR(IF(L754="","",VLOOKUP(L754&amp;I754,Продукция!A:K,11,0)),"обратитесь к админ справочника")</f>
        <v>согласно рекомендациям производителя теста</v>
      </c>
      <c r="AR754" s="11" t="s">
        <v>4823</v>
      </c>
      <c r="AS754" t="str">
        <f>IFERROR(IF(L754="","",VLOOKUP(L754&amp;I754,Продукция!A:J,10,0)),"обратитесь к админ справочника")</f>
        <v>инструкция по применению набора РЗГА Ньюкасла</v>
      </c>
      <c r="AT754" s="11" t="s">
        <v>4823</v>
      </c>
      <c r="AU754" s="11" t="s">
        <v>4823</v>
      </c>
      <c r="AV754" s="11" t="s">
        <v>2673</v>
      </c>
      <c r="AW754" s="11" t="s">
        <v>4824</v>
      </c>
      <c r="AX754" s="11" t="s">
        <v>509</v>
      </c>
      <c r="AY754" s="11" t="s">
        <v>1718</v>
      </c>
      <c r="AZ754" s="11">
        <v>106</v>
      </c>
      <c r="BA754" s="11">
        <v>38</v>
      </c>
      <c r="BC754" s="11" t="s">
        <v>5026</v>
      </c>
    </row>
    <row r="755" spans="1:55" x14ac:dyDescent="0.25">
      <c r="A755" t="str">
        <f t="shared" si="15"/>
        <v>С/180Болезнь Ньюкасла уровень антител</v>
      </c>
      <c r="B755" t="str">
        <f>IF(E755="","",INDEX(Лаборатории!A:A,MATCH('Производственный контроль'!E755,Лаборатории!B:B,0)))</f>
        <v xml:space="preserve">КУРИНОЕ ЦАРСТВО АО </v>
      </c>
      <c r="C755" t="str">
        <f>IF(E755="","",VLOOKUP(E755,Лаборатории!B:D,3,0))</f>
        <v>U377_CHL</v>
      </c>
      <c r="D755" s="12">
        <v>45684</v>
      </c>
      <c r="E755" s="11" t="s">
        <v>793</v>
      </c>
      <c r="F755" s="11" t="s">
        <v>371</v>
      </c>
      <c r="G755" s="11" t="s">
        <v>509</v>
      </c>
      <c r="H755" s="11" t="s">
        <v>312</v>
      </c>
      <c r="I755" s="11" t="s">
        <v>3434</v>
      </c>
      <c r="J755" t="str">
        <f>IF(L755="","",VLOOKUP(L755,Продукция!B:D,3,0))</f>
        <v>Биологический_материал</v>
      </c>
      <c r="K755" t="str">
        <f>IF(L755="","",VLOOKUP(L755,Продукция!B:C,2,0))</f>
        <v>Сыворотка крови</v>
      </c>
      <c r="L755" s="151" t="s">
        <v>302</v>
      </c>
      <c r="M755">
        <f>IF(L755="","",VLOOKUP(L755,Продукция!B:L,11,0))</f>
        <v>0</v>
      </c>
      <c r="N755" s="11" t="s">
        <v>873</v>
      </c>
      <c r="P755" s="11" t="s">
        <v>340</v>
      </c>
      <c r="Q755" s="11" t="s">
        <v>854</v>
      </c>
      <c r="R755" s="153" t="s">
        <v>5057</v>
      </c>
      <c r="S755" s="11">
        <v>20</v>
      </c>
      <c r="T755" s="11" t="s">
        <v>5063</v>
      </c>
      <c r="V755" s="14">
        <v>45683</v>
      </c>
      <c r="Z755" s="11" t="s">
        <v>4823</v>
      </c>
      <c r="AA755" s="15">
        <v>0.59375</v>
      </c>
      <c r="AB755" t="str">
        <f>IF(L755="","",VLOOKUP(L755&amp;I755,Продукция!A:I,9,0))</f>
        <v>рекомендация производителя набора</v>
      </c>
      <c r="AC755" s="14">
        <v>45686</v>
      </c>
      <c r="AD755" s="11" t="s">
        <v>2673</v>
      </c>
      <c r="AE755" s="11" t="s">
        <v>4823</v>
      </c>
      <c r="AF755" t="str">
        <f>IF(AD755="","",VLOOKUP(AD755,'Сотрудники и ссылки'!A:B,2,0))</f>
        <v>Серолог</v>
      </c>
      <c r="AG755">
        <f>IF(AD755="","",VLOOKUP(AD755,'Сотрудники и ссылки'!A:C,3,0))</f>
        <v>20001771</v>
      </c>
      <c r="AH755" s="11" t="s">
        <v>2673</v>
      </c>
      <c r="AI755" t="str">
        <f>IF(AH755="","",VLOOKUP(AH755,'Сотрудники и ссылки'!A:B,2,0))</f>
        <v>Серолог</v>
      </c>
      <c r="AJ755">
        <f>IF(AH755="","",VLOOKUP(AH755,'Сотрудники и ссылки'!A:C,3,0))</f>
        <v>20001771</v>
      </c>
      <c r="AK755" s="14">
        <v>45686</v>
      </c>
      <c r="AL755" s="2">
        <f>IF(AK755="","",AK755+VLOOKUP(I755,'Вид исследования'!B:E,4,0))</f>
        <v>45687</v>
      </c>
      <c r="AM755" s="2">
        <f>IF(AK755="","",AK755+VLOOKUP(I755,'Вид исследования'!B:F,5,0))</f>
        <v>45687</v>
      </c>
      <c r="AN755" s="14">
        <v>45686</v>
      </c>
      <c r="AP755" s="11" t="s">
        <v>189</v>
      </c>
      <c r="AQ755" t="str">
        <f>IFERROR(IF(L755="","",VLOOKUP(L755&amp;I755,Продукция!A:K,11,0)),"обратитесь к админ справочника")</f>
        <v>согласно рекомендациям производителя теста</v>
      </c>
      <c r="AR755" s="11" t="s">
        <v>4823</v>
      </c>
      <c r="AS755" t="str">
        <f>IFERROR(IF(L755="","",VLOOKUP(L755&amp;I755,Продукция!A:J,10,0)),"обратитесь к админ справочника")</f>
        <v>инструкция по применению набора РЗГА Ньюкасла</v>
      </c>
      <c r="AT755" s="11" t="s">
        <v>4823</v>
      </c>
      <c r="AU755" s="11" t="s">
        <v>4823</v>
      </c>
      <c r="AV755" s="11" t="s">
        <v>2673</v>
      </c>
      <c r="AW755" s="11" t="s">
        <v>4824</v>
      </c>
      <c r="AX755" s="11" t="s">
        <v>509</v>
      </c>
      <c r="AY755" s="11" t="s">
        <v>1719</v>
      </c>
      <c r="AZ755" s="11">
        <v>106</v>
      </c>
      <c r="BA755" s="11">
        <v>37</v>
      </c>
      <c r="BC755" s="11" t="s">
        <v>5026</v>
      </c>
    </row>
    <row r="756" spans="1:55" x14ac:dyDescent="0.25">
      <c r="A756" t="str">
        <f t="shared" si="15"/>
        <v>С/180Болезнь Ньюкасла уровень антител</v>
      </c>
      <c r="B756" t="str">
        <f>IF(E756="","",INDEX(Лаборатории!A:A,MATCH('Производственный контроль'!E756,Лаборатории!B:B,0)))</f>
        <v xml:space="preserve">КУРИНОЕ ЦАРСТВО АО </v>
      </c>
      <c r="C756" t="str">
        <f>IF(E756="","",VLOOKUP(E756,Лаборатории!B:D,3,0))</f>
        <v>U377_CHL</v>
      </c>
      <c r="D756" s="12">
        <v>45684</v>
      </c>
      <c r="E756" s="11" t="s">
        <v>793</v>
      </c>
      <c r="F756" s="11" t="s">
        <v>371</v>
      </c>
      <c r="G756" s="11" t="s">
        <v>509</v>
      </c>
      <c r="H756" s="11" t="s">
        <v>312</v>
      </c>
      <c r="I756" s="11" t="s">
        <v>3434</v>
      </c>
      <c r="J756" t="str">
        <f>IF(L756="","",VLOOKUP(L756,Продукция!B:D,3,0))</f>
        <v>Биологический_материал</v>
      </c>
      <c r="K756" t="str">
        <f>IF(L756="","",VLOOKUP(L756,Продукция!B:C,2,0))</f>
        <v>Сыворотка крови</v>
      </c>
      <c r="L756" s="151" t="s">
        <v>302</v>
      </c>
      <c r="M756">
        <f>IF(L756="","",VLOOKUP(L756,Продукция!B:L,11,0))</f>
        <v>0</v>
      </c>
      <c r="N756" s="11" t="s">
        <v>873</v>
      </c>
      <c r="P756" s="11" t="s">
        <v>340</v>
      </c>
      <c r="Q756" s="11" t="s">
        <v>854</v>
      </c>
      <c r="R756" s="153" t="s">
        <v>5058</v>
      </c>
      <c r="S756" s="11">
        <v>20</v>
      </c>
      <c r="T756" s="11" t="s">
        <v>5063</v>
      </c>
      <c r="V756" s="14">
        <v>45683</v>
      </c>
      <c r="Z756" s="11" t="s">
        <v>4823</v>
      </c>
      <c r="AA756" s="15">
        <v>0.59375</v>
      </c>
      <c r="AB756" t="str">
        <f>IF(L756="","",VLOOKUP(L756&amp;I756,Продукция!A:I,9,0))</f>
        <v>рекомендация производителя набора</v>
      </c>
      <c r="AC756" s="14">
        <v>45686</v>
      </c>
      <c r="AD756" s="11" t="s">
        <v>2673</v>
      </c>
      <c r="AE756" s="11" t="s">
        <v>4823</v>
      </c>
      <c r="AF756" t="str">
        <f>IF(AD756="","",VLOOKUP(AD756,'Сотрудники и ссылки'!A:B,2,0))</f>
        <v>Серолог</v>
      </c>
      <c r="AG756">
        <f>IF(AD756="","",VLOOKUP(AD756,'Сотрудники и ссылки'!A:C,3,0))</f>
        <v>20001771</v>
      </c>
      <c r="AH756" s="11" t="s">
        <v>2673</v>
      </c>
      <c r="AI756" t="str">
        <f>IF(AH756="","",VLOOKUP(AH756,'Сотрудники и ссылки'!A:B,2,0))</f>
        <v>Серолог</v>
      </c>
      <c r="AJ756">
        <f>IF(AH756="","",VLOOKUP(AH756,'Сотрудники и ссылки'!A:C,3,0))</f>
        <v>20001771</v>
      </c>
      <c r="AK756" s="14">
        <v>45686</v>
      </c>
      <c r="AL756" s="2">
        <f>IF(AK756="","",AK756+VLOOKUP(I756,'Вид исследования'!B:E,4,0))</f>
        <v>45687</v>
      </c>
      <c r="AM756" s="2">
        <f>IF(AK756="","",AK756+VLOOKUP(I756,'Вид исследования'!B:F,5,0))</f>
        <v>45687</v>
      </c>
      <c r="AN756" s="14">
        <v>45686</v>
      </c>
      <c r="AP756" s="11" t="s">
        <v>189</v>
      </c>
      <c r="AQ756" t="str">
        <f>IFERROR(IF(L756="","",VLOOKUP(L756&amp;I756,Продукция!A:K,11,0)),"обратитесь к админ справочника")</f>
        <v>согласно рекомендациям производителя теста</v>
      </c>
      <c r="AR756" s="11" t="s">
        <v>4823</v>
      </c>
      <c r="AS756" t="str">
        <f>IFERROR(IF(L756="","",VLOOKUP(L756&amp;I756,Продукция!A:J,10,0)),"обратитесь к админ справочника")</f>
        <v>инструкция по применению набора РЗГА Ньюкасла</v>
      </c>
      <c r="AT756" s="11" t="s">
        <v>4823</v>
      </c>
      <c r="AU756" s="11" t="s">
        <v>4823</v>
      </c>
      <c r="AV756" s="11" t="s">
        <v>2673</v>
      </c>
      <c r="AW756" s="11" t="s">
        <v>4824</v>
      </c>
      <c r="AX756" s="11" t="s">
        <v>509</v>
      </c>
      <c r="AY756" s="11" t="s">
        <v>1720</v>
      </c>
      <c r="AZ756" s="11">
        <v>106</v>
      </c>
      <c r="BA756" s="11">
        <v>37</v>
      </c>
      <c r="BC756" s="11" t="s">
        <v>5026</v>
      </c>
    </row>
    <row r="757" spans="1:55" x14ac:dyDescent="0.25">
      <c r="A757" t="str">
        <f t="shared" si="15"/>
        <v>С/180Болезнь Ньюкасла уровень антител</v>
      </c>
      <c r="B757" t="str">
        <f>IF(E757="","",INDEX(Лаборатории!A:A,MATCH('Производственный контроль'!E757,Лаборатории!B:B,0)))</f>
        <v xml:space="preserve">КУРИНОЕ ЦАРСТВО АО </v>
      </c>
      <c r="C757" t="str">
        <f>IF(E757="","",VLOOKUP(E757,Лаборатории!B:D,3,0))</f>
        <v>U377_CHL</v>
      </c>
      <c r="D757" s="12">
        <v>45684</v>
      </c>
      <c r="E757" s="11" t="s">
        <v>793</v>
      </c>
      <c r="F757" s="11" t="s">
        <v>371</v>
      </c>
      <c r="G757" s="11" t="s">
        <v>509</v>
      </c>
      <c r="H757" s="11" t="s">
        <v>312</v>
      </c>
      <c r="I757" s="11" t="s">
        <v>3434</v>
      </c>
      <c r="J757" t="str">
        <f>IF(L757="","",VLOOKUP(L757,Продукция!B:D,3,0))</f>
        <v>Биологический_материал</v>
      </c>
      <c r="K757" t="str">
        <f>IF(L757="","",VLOOKUP(L757,Продукция!B:C,2,0))</f>
        <v>Сыворотка крови</v>
      </c>
      <c r="L757" s="151" t="s">
        <v>302</v>
      </c>
      <c r="M757">
        <f>IF(L757="","",VLOOKUP(L757,Продукция!B:L,11,0))</f>
        <v>0</v>
      </c>
      <c r="N757" s="11" t="s">
        <v>873</v>
      </c>
      <c r="P757" s="11" t="s">
        <v>340</v>
      </c>
      <c r="Q757" s="11" t="s">
        <v>854</v>
      </c>
      <c r="R757" s="153" t="s">
        <v>5059</v>
      </c>
      <c r="S757" s="11">
        <v>20</v>
      </c>
      <c r="T757" s="11" t="s">
        <v>5063</v>
      </c>
      <c r="V757" s="14">
        <v>45683</v>
      </c>
      <c r="Z757" s="11" t="s">
        <v>4823</v>
      </c>
      <c r="AA757" s="15">
        <v>0.59375</v>
      </c>
      <c r="AB757" t="str">
        <f>IF(L757="","",VLOOKUP(L757&amp;I757,Продукция!A:I,9,0))</f>
        <v>рекомендация производителя набора</v>
      </c>
      <c r="AC757" s="14">
        <v>45686</v>
      </c>
      <c r="AD757" s="11" t="s">
        <v>2673</v>
      </c>
      <c r="AE757" s="11" t="s">
        <v>4823</v>
      </c>
      <c r="AF757" t="str">
        <f>IF(AD757="","",VLOOKUP(AD757,'Сотрудники и ссылки'!A:B,2,0))</f>
        <v>Серолог</v>
      </c>
      <c r="AG757">
        <f>IF(AD757="","",VLOOKUP(AD757,'Сотрудники и ссылки'!A:C,3,0))</f>
        <v>20001771</v>
      </c>
      <c r="AH757" s="11" t="s">
        <v>2673</v>
      </c>
      <c r="AI757" t="str">
        <f>IF(AH757="","",VLOOKUP(AH757,'Сотрудники и ссылки'!A:B,2,0))</f>
        <v>Серолог</v>
      </c>
      <c r="AJ757">
        <f>IF(AH757="","",VLOOKUP(AH757,'Сотрудники и ссылки'!A:C,3,0))</f>
        <v>20001771</v>
      </c>
      <c r="AK757" s="14">
        <v>45686</v>
      </c>
      <c r="AL757" s="2">
        <f>IF(AK757="","",AK757+VLOOKUP(I757,'Вид исследования'!B:E,4,0))</f>
        <v>45687</v>
      </c>
      <c r="AM757" s="2">
        <f>IF(AK757="","",AK757+VLOOKUP(I757,'Вид исследования'!B:F,5,0))</f>
        <v>45687</v>
      </c>
      <c r="AN757" s="14">
        <v>45686</v>
      </c>
      <c r="AP757" s="11" t="s">
        <v>189</v>
      </c>
      <c r="AQ757" t="str">
        <f>IFERROR(IF(L757="","",VLOOKUP(L757&amp;I757,Продукция!A:K,11,0)),"обратитесь к админ справочника")</f>
        <v>согласно рекомендациям производителя теста</v>
      </c>
      <c r="AR757" s="11" t="s">
        <v>4823</v>
      </c>
      <c r="AS757" t="str">
        <f>IFERROR(IF(L757="","",VLOOKUP(L757&amp;I757,Продукция!A:J,10,0)),"обратитесь к админ справочника")</f>
        <v>инструкция по применению набора РЗГА Ньюкасла</v>
      </c>
      <c r="AT757" s="11" t="s">
        <v>4823</v>
      </c>
      <c r="AU757" s="11" t="s">
        <v>4823</v>
      </c>
      <c r="AV757" s="11" t="s">
        <v>2673</v>
      </c>
      <c r="AW757" s="11" t="s">
        <v>4824</v>
      </c>
      <c r="AX757" s="11" t="s">
        <v>509</v>
      </c>
      <c r="AY757" s="11" t="s">
        <v>1721</v>
      </c>
      <c r="AZ757" s="11">
        <v>106</v>
      </c>
      <c r="BA757" s="11">
        <v>38</v>
      </c>
      <c r="BC757" s="11" t="s">
        <v>5026</v>
      </c>
    </row>
    <row r="758" spans="1:55" x14ac:dyDescent="0.25">
      <c r="A758" t="str">
        <f t="shared" si="15"/>
        <v>С/180Болезнь Ньюкасла уровень антител</v>
      </c>
      <c r="B758" t="str">
        <f>IF(E758="","",INDEX(Лаборатории!A:A,MATCH('Производственный контроль'!E758,Лаборатории!B:B,0)))</f>
        <v xml:space="preserve">КУРИНОЕ ЦАРСТВО АО </v>
      </c>
      <c r="C758" t="str">
        <f>IF(E758="","",VLOOKUP(E758,Лаборатории!B:D,3,0))</f>
        <v>U377_CHL</v>
      </c>
      <c r="D758" s="12">
        <v>45684</v>
      </c>
      <c r="E758" s="11" t="s">
        <v>793</v>
      </c>
      <c r="F758" s="11" t="s">
        <v>371</v>
      </c>
      <c r="G758" s="11" t="s">
        <v>509</v>
      </c>
      <c r="H758" s="11" t="s">
        <v>312</v>
      </c>
      <c r="I758" s="11" t="s">
        <v>3434</v>
      </c>
      <c r="J758" t="str">
        <f>IF(L758="","",VLOOKUP(L758,Продукция!B:D,3,0))</f>
        <v>Биологический_материал</v>
      </c>
      <c r="K758" t="str">
        <f>IF(L758="","",VLOOKUP(L758,Продукция!B:C,2,0))</f>
        <v>Сыворотка крови</v>
      </c>
      <c r="L758" s="151" t="s">
        <v>302</v>
      </c>
      <c r="M758">
        <f>IF(L758="","",VLOOKUP(L758,Продукция!B:L,11,0))</f>
        <v>0</v>
      </c>
      <c r="N758" s="11" t="s">
        <v>873</v>
      </c>
      <c r="P758" s="11" t="s">
        <v>340</v>
      </c>
      <c r="Q758" s="11" t="s">
        <v>854</v>
      </c>
      <c r="R758" s="153" t="s">
        <v>5060</v>
      </c>
      <c r="S758" s="11">
        <v>20</v>
      </c>
      <c r="T758" s="11" t="s">
        <v>5063</v>
      </c>
      <c r="V758" s="14">
        <v>45683</v>
      </c>
      <c r="Z758" s="11" t="s">
        <v>4823</v>
      </c>
      <c r="AA758" s="15">
        <v>0.59375</v>
      </c>
      <c r="AB758" t="str">
        <f>IF(L758="","",VLOOKUP(L758&amp;I758,Продукция!A:I,9,0))</f>
        <v>рекомендация производителя набора</v>
      </c>
      <c r="AC758" s="14">
        <v>45686</v>
      </c>
      <c r="AD758" s="11" t="s">
        <v>2673</v>
      </c>
      <c r="AE758" s="11" t="s">
        <v>4823</v>
      </c>
      <c r="AF758" t="str">
        <f>IF(AD758="","",VLOOKUP(AD758,'Сотрудники и ссылки'!A:B,2,0))</f>
        <v>Серолог</v>
      </c>
      <c r="AG758">
        <f>IF(AD758="","",VLOOKUP(AD758,'Сотрудники и ссылки'!A:C,3,0))</f>
        <v>20001771</v>
      </c>
      <c r="AH758" s="11" t="s">
        <v>2673</v>
      </c>
      <c r="AI758" t="str">
        <f>IF(AH758="","",VLOOKUP(AH758,'Сотрудники и ссылки'!A:B,2,0))</f>
        <v>Серолог</v>
      </c>
      <c r="AJ758">
        <f>IF(AH758="","",VLOOKUP(AH758,'Сотрудники и ссылки'!A:C,3,0))</f>
        <v>20001771</v>
      </c>
      <c r="AK758" s="14">
        <v>45686</v>
      </c>
      <c r="AL758" s="2">
        <f>IF(AK758="","",AK758+VLOOKUP(I758,'Вид исследования'!B:E,4,0))</f>
        <v>45687</v>
      </c>
      <c r="AM758" s="2">
        <f>IF(AK758="","",AK758+VLOOKUP(I758,'Вид исследования'!B:F,5,0))</f>
        <v>45687</v>
      </c>
      <c r="AN758" s="14">
        <v>45686</v>
      </c>
      <c r="AP758" s="11" t="s">
        <v>189</v>
      </c>
      <c r="AQ758" t="str">
        <f>IFERROR(IF(L758="","",VLOOKUP(L758&amp;I758,Продукция!A:K,11,0)),"обратитесь к админ справочника")</f>
        <v>согласно рекомендациям производителя теста</v>
      </c>
      <c r="AR758" s="11" t="s">
        <v>4823</v>
      </c>
      <c r="AS758" t="str">
        <f>IFERROR(IF(L758="","",VLOOKUP(L758&amp;I758,Продукция!A:J,10,0)),"обратитесь к админ справочника")</f>
        <v>инструкция по применению набора РЗГА Ньюкасла</v>
      </c>
      <c r="AT758" s="11" t="s">
        <v>4823</v>
      </c>
      <c r="AU758" s="11" t="s">
        <v>4823</v>
      </c>
      <c r="AV758" s="11" t="s">
        <v>2673</v>
      </c>
      <c r="AW758" s="11" t="s">
        <v>4824</v>
      </c>
      <c r="AX758" s="11" t="s">
        <v>509</v>
      </c>
      <c r="AY758" s="11" t="s">
        <v>1722</v>
      </c>
      <c r="AZ758" s="11">
        <v>106</v>
      </c>
      <c r="BA758" s="11">
        <v>38</v>
      </c>
      <c r="BC758" s="11" t="s">
        <v>5026</v>
      </c>
    </row>
    <row r="759" spans="1:55" x14ac:dyDescent="0.25">
      <c r="A759" t="str">
        <f t="shared" si="15"/>
        <v>С/180Болезнь Ньюкасла уровень антител</v>
      </c>
      <c r="B759" t="str">
        <f>IF(E759="","",INDEX(Лаборатории!A:A,MATCH('Производственный контроль'!E759,Лаборатории!B:B,0)))</f>
        <v xml:space="preserve">КУРИНОЕ ЦАРСТВО АО </v>
      </c>
      <c r="C759" t="str">
        <f>IF(E759="","",VLOOKUP(E759,Лаборатории!B:D,3,0))</f>
        <v>U377_CHL</v>
      </c>
      <c r="D759" s="12">
        <v>45684</v>
      </c>
      <c r="E759" s="11" t="s">
        <v>793</v>
      </c>
      <c r="F759" s="11" t="s">
        <v>371</v>
      </c>
      <c r="G759" s="11" t="s">
        <v>509</v>
      </c>
      <c r="H759" s="11" t="s">
        <v>312</v>
      </c>
      <c r="I759" s="11" t="s">
        <v>3434</v>
      </c>
      <c r="J759" t="str">
        <f>IF(L759="","",VLOOKUP(L759,Продукция!B:D,3,0))</f>
        <v>Биологический_материал</v>
      </c>
      <c r="K759" t="str">
        <f>IF(L759="","",VLOOKUP(L759,Продукция!B:C,2,0))</f>
        <v>Сыворотка крови</v>
      </c>
      <c r="L759" s="151" t="s">
        <v>302</v>
      </c>
      <c r="M759">
        <f>IF(L759="","",VLOOKUP(L759,Продукция!B:L,11,0))</f>
        <v>0</v>
      </c>
      <c r="N759" s="11" t="s">
        <v>873</v>
      </c>
      <c r="P759" s="11" t="s">
        <v>340</v>
      </c>
      <c r="Q759" s="11" t="s">
        <v>854</v>
      </c>
      <c r="R759" s="153" t="s">
        <v>5061</v>
      </c>
      <c r="S759" s="11">
        <v>20</v>
      </c>
      <c r="T759" s="11" t="s">
        <v>5063</v>
      </c>
      <c r="V759" s="14">
        <v>45681</v>
      </c>
      <c r="Z759" s="11" t="s">
        <v>4823</v>
      </c>
      <c r="AA759" s="15">
        <v>0.59375</v>
      </c>
      <c r="AB759" t="str">
        <f>IF(L759="","",VLOOKUP(L759&amp;I759,Продукция!A:I,9,0))</f>
        <v>рекомендация производителя набора</v>
      </c>
      <c r="AC759" s="14">
        <v>45686</v>
      </c>
      <c r="AD759" s="11" t="s">
        <v>2673</v>
      </c>
      <c r="AE759" s="11" t="s">
        <v>4823</v>
      </c>
      <c r="AF759" t="str">
        <f>IF(AD759="","",VLOOKUP(AD759,'Сотрудники и ссылки'!A:B,2,0))</f>
        <v>Серолог</v>
      </c>
      <c r="AG759">
        <f>IF(AD759="","",VLOOKUP(AD759,'Сотрудники и ссылки'!A:C,3,0))</f>
        <v>20001771</v>
      </c>
      <c r="AH759" s="11" t="s">
        <v>2673</v>
      </c>
      <c r="AI759" t="str">
        <f>IF(AH759="","",VLOOKUP(AH759,'Сотрудники и ссылки'!A:B,2,0))</f>
        <v>Серолог</v>
      </c>
      <c r="AJ759">
        <f>IF(AH759="","",VLOOKUP(AH759,'Сотрудники и ссылки'!A:C,3,0))</f>
        <v>20001771</v>
      </c>
      <c r="AK759" s="14">
        <v>45686</v>
      </c>
      <c r="AL759" s="2">
        <f>IF(AK759="","",AK759+VLOOKUP(I759,'Вид исследования'!B:E,4,0))</f>
        <v>45687</v>
      </c>
      <c r="AM759" s="2">
        <f>IF(AK759="","",AK759+VLOOKUP(I759,'Вид исследования'!B:F,5,0))</f>
        <v>45687</v>
      </c>
      <c r="AN759" s="14">
        <v>45686</v>
      </c>
      <c r="AP759" s="11" t="s">
        <v>189</v>
      </c>
      <c r="AQ759" t="str">
        <f>IFERROR(IF(L759="","",VLOOKUP(L759&amp;I759,Продукция!A:K,11,0)),"обратитесь к админ справочника")</f>
        <v>согласно рекомендациям производителя теста</v>
      </c>
      <c r="AR759" s="11" t="s">
        <v>4823</v>
      </c>
      <c r="AS759" t="str">
        <f>IFERROR(IF(L759="","",VLOOKUP(L759&amp;I759,Продукция!A:J,10,0)),"обратитесь к админ справочника")</f>
        <v>инструкция по применению набора РЗГА Ньюкасла</v>
      </c>
      <c r="AT759" s="11" t="s">
        <v>4823</v>
      </c>
      <c r="AU759" s="11" t="s">
        <v>4823</v>
      </c>
      <c r="AV759" s="11" t="s">
        <v>2673</v>
      </c>
      <c r="AW759" s="11" t="s">
        <v>4824</v>
      </c>
      <c r="AX759" s="11" t="s">
        <v>509</v>
      </c>
      <c r="AY759" s="11" t="s">
        <v>1723</v>
      </c>
      <c r="AZ759" s="11">
        <v>106</v>
      </c>
      <c r="BA759" s="11">
        <v>36</v>
      </c>
      <c r="BC759" s="11" t="s">
        <v>5026</v>
      </c>
    </row>
    <row r="760" spans="1:55" x14ac:dyDescent="0.25">
      <c r="A760" t="str">
        <f t="shared" si="15"/>
        <v>С/180Болезнь Ньюкасла уровень антител</v>
      </c>
      <c r="B760" t="str">
        <f>IF(E760="","",INDEX(Лаборатории!A:A,MATCH('Производственный контроль'!E760,Лаборатории!B:B,0)))</f>
        <v xml:space="preserve">КУРИНОЕ ЦАРСТВО АО </v>
      </c>
      <c r="C760" t="str">
        <f>IF(E760="","",VLOOKUP(E760,Лаборатории!B:D,3,0))</f>
        <v>U377_CHL</v>
      </c>
      <c r="D760" s="12">
        <v>45684</v>
      </c>
      <c r="E760" s="11" t="s">
        <v>793</v>
      </c>
      <c r="F760" s="11" t="s">
        <v>371</v>
      </c>
      <c r="G760" s="11" t="s">
        <v>509</v>
      </c>
      <c r="H760" s="11" t="s">
        <v>312</v>
      </c>
      <c r="I760" s="11" t="s">
        <v>3434</v>
      </c>
      <c r="J760" t="str">
        <f>IF(L760="","",VLOOKUP(L760,Продукция!B:D,3,0))</f>
        <v>Биологический_материал</v>
      </c>
      <c r="K760" t="str">
        <f>IF(L760="","",VLOOKUP(L760,Продукция!B:C,2,0))</f>
        <v>Сыворотка крови</v>
      </c>
      <c r="L760" s="151" t="s">
        <v>302</v>
      </c>
      <c r="M760">
        <f>IF(L760="","",VLOOKUP(L760,Продукция!B:L,11,0))</f>
        <v>0</v>
      </c>
      <c r="N760" s="11" t="s">
        <v>873</v>
      </c>
      <c r="P760" s="11" t="s">
        <v>340</v>
      </c>
      <c r="Q760" s="11" t="s">
        <v>854</v>
      </c>
      <c r="R760" s="153" t="s">
        <v>5062</v>
      </c>
      <c r="S760" s="11">
        <v>20</v>
      </c>
      <c r="T760" s="11" t="s">
        <v>5063</v>
      </c>
      <c r="V760" s="14">
        <v>45681</v>
      </c>
      <c r="Z760" s="11" t="s">
        <v>4823</v>
      </c>
      <c r="AA760" s="15">
        <v>0.59375</v>
      </c>
      <c r="AB760" t="str">
        <f>IF(L760="","",VLOOKUP(L760&amp;I760,Продукция!A:I,9,0))</f>
        <v>рекомендация производителя набора</v>
      </c>
      <c r="AC760" s="14">
        <v>45686</v>
      </c>
      <c r="AD760" s="11" t="s">
        <v>2673</v>
      </c>
      <c r="AE760" s="11" t="s">
        <v>4823</v>
      </c>
      <c r="AF760" t="str">
        <f>IF(AD760="","",VLOOKUP(AD760,'Сотрудники и ссылки'!A:B,2,0))</f>
        <v>Серолог</v>
      </c>
      <c r="AG760">
        <f>IF(AD760="","",VLOOKUP(AD760,'Сотрудники и ссылки'!A:C,3,0))</f>
        <v>20001771</v>
      </c>
      <c r="AH760" s="11" t="s">
        <v>2673</v>
      </c>
      <c r="AI760" t="str">
        <f>IF(AH760="","",VLOOKUP(AH760,'Сотрудники и ссылки'!A:B,2,0))</f>
        <v>Серолог</v>
      </c>
      <c r="AJ760">
        <f>IF(AH760="","",VLOOKUP(AH760,'Сотрудники и ссылки'!A:C,3,0))</f>
        <v>20001771</v>
      </c>
      <c r="AK760" s="14">
        <v>45686</v>
      </c>
      <c r="AL760" s="2">
        <f>IF(AK760="","",AK760+VLOOKUP(I760,'Вид исследования'!B:E,4,0))</f>
        <v>45687</v>
      </c>
      <c r="AM760" s="2">
        <f>IF(AK760="","",AK760+VLOOKUP(I760,'Вид исследования'!B:F,5,0))</f>
        <v>45687</v>
      </c>
      <c r="AN760" s="14">
        <v>45686</v>
      </c>
      <c r="AP760" s="11" t="s">
        <v>189</v>
      </c>
      <c r="AQ760" t="str">
        <f>IFERROR(IF(L760="","",VLOOKUP(L760&amp;I760,Продукция!A:K,11,0)),"обратитесь к админ справочника")</f>
        <v>согласно рекомендациям производителя теста</v>
      </c>
      <c r="AR760" s="11" t="s">
        <v>4823</v>
      </c>
      <c r="AS760" t="str">
        <f>IFERROR(IF(L760="","",VLOOKUP(L760&amp;I760,Продукция!A:J,10,0)),"обратитесь к админ справочника")</f>
        <v>инструкция по применению набора РЗГА Ньюкасла</v>
      </c>
      <c r="AT760" s="11" t="s">
        <v>4823</v>
      </c>
      <c r="AU760" s="11" t="s">
        <v>4823</v>
      </c>
      <c r="AV760" s="11" t="s">
        <v>2673</v>
      </c>
      <c r="AW760" s="11" t="s">
        <v>4824</v>
      </c>
      <c r="AX760" s="11" t="s">
        <v>509</v>
      </c>
      <c r="AY760" s="11" t="s">
        <v>1724</v>
      </c>
      <c r="AZ760" s="11">
        <v>106</v>
      </c>
      <c r="BA760" s="11">
        <v>37</v>
      </c>
      <c r="BC760" s="11" t="s">
        <v>5026</v>
      </c>
    </row>
    <row r="761" spans="1:55" x14ac:dyDescent="0.25">
      <c r="A761" t="str">
        <f t="shared" si="15"/>
        <v>С/180Вирус гриппа птиц подтипа H9 уровень антител (ВНИИЗЖ)</v>
      </c>
      <c r="B761" t="str">
        <f>IF(E761="","",INDEX(Лаборатории!A:A,MATCH('Производственный контроль'!E761,Лаборатории!B:B,0)))</f>
        <v xml:space="preserve">КУРИНОЕ ЦАРСТВО АО </v>
      </c>
      <c r="C761" t="str">
        <f>IF(E761="","",VLOOKUP(E761,Лаборатории!B:D,3,0))</f>
        <v>U377_CHL</v>
      </c>
      <c r="D761" s="12">
        <v>45684</v>
      </c>
      <c r="E761" s="11" t="s">
        <v>793</v>
      </c>
      <c r="F761" s="11" t="s">
        <v>371</v>
      </c>
      <c r="G761" s="11" t="s">
        <v>509</v>
      </c>
      <c r="H761" s="11" t="s">
        <v>312</v>
      </c>
      <c r="I761" s="11" t="s">
        <v>3435</v>
      </c>
      <c r="J761" t="str">
        <f>IF(L761="","",VLOOKUP(L761,Продукция!B:D,3,0))</f>
        <v>Биологический_материал</v>
      </c>
      <c r="K761" t="str">
        <f>IF(L761="","",VLOOKUP(L761,Продукция!B:C,2,0))</f>
        <v>Сыворотка крови</v>
      </c>
      <c r="L761" s="151" t="s">
        <v>302</v>
      </c>
      <c r="M761">
        <f>IF(L761="","",VLOOKUP(L761,Продукция!B:L,11,0))</f>
        <v>0</v>
      </c>
      <c r="N761" s="11" t="s">
        <v>873</v>
      </c>
      <c r="P761" s="11" t="s">
        <v>340</v>
      </c>
      <c r="Q761" s="11" t="s">
        <v>854</v>
      </c>
      <c r="R761" s="153" t="s">
        <v>5052</v>
      </c>
      <c r="S761" s="11">
        <v>20</v>
      </c>
      <c r="T761" s="11" t="s">
        <v>5063</v>
      </c>
      <c r="V761" s="14">
        <v>45681</v>
      </c>
      <c r="Z761" s="11" t="s">
        <v>4823</v>
      </c>
      <c r="AA761" s="15">
        <v>0.59375</v>
      </c>
      <c r="AB761" t="str">
        <f>IF(L761="","",VLOOKUP(L761&amp;I761,Продукция!A:I,9,0))</f>
        <v>рекомендация производителя набора</v>
      </c>
      <c r="AC761" s="14">
        <v>45686</v>
      </c>
      <c r="AD761" s="11" t="s">
        <v>2673</v>
      </c>
      <c r="AE761" s="11" t="s">
        <v>4823</v>
      </c>
      <c r="AF761" t="str">
        <f>IF(AD761="","",VLOOKUP(AD761,'Сотрудники и ссылки'!A:B,2,0))</f>
        <v>Серолог</v>
      </c>
      <c r="AG761">
        <f>IF(AD761="","",VLOOKUP(AD761,'Сотрудники и ссылки'!A:C,3,0))</f>
        <v>20001771</v>
      </c>
      <c r="AH761" s="11" t="s">
        <v>2673</v>
      </c>
      <c r="AI761" t="str">
        <f>IF(AH761="","",VLOOKUP(AH761,'Сотрудники и ссылки'!A:B,2,0))</f>
        <v>Серолог</v>
      </c>
      <c r="AJ761">
        <f>IF(AH761="","",VLOOKUP(AH761,'Сотрудники и ссылки'!A:C,3,0))</f>
        <v>20001771</v>
      </c>
      <c r="AK761" s="14">
        <v>45686</v>
      </c>
      <c r="AL761" s="2">
        <f>IF(AK761="","",AK761+VLOOKUP(I761,'Вид исследования'!B:E,4,0))</f>
        <v>45687</v>
      </c>
      <c r="AM761" s="2">
        <f>IF(AK761="","",AK761+VLOOKUP(I761,'Вид исследования'!B:F,5,0))</f>
        <v>45687</v>
      </c>
      <c r="AN761" s="14">
        <v>45686</v>
      </c>
      <c r="AP761" s="11" t="s">
        <v>189</v>
      </c>
      <c r="AQ761" t="str">
        <f>IFERROR(IF(L761="","",VLOOKUP(L761&amp;I761,Продукция!A:K,11,0)),"обратитесь к админ справочника")</f>
        <v>согласно рекомендациям производителя теста</v>
      </c>
      <c r="AR761" s="11" t="s">
        <v>4823</v>
      </c>
      <c r="AS761" t="str">
        <f>IFERROR(IF(L761="","",VLOOKUP(L761&amp;I761,Продукция!A:J,10,0)),"обратитесь к админ справочника")</f>
        <v>инструкция по применению набора AI, Н9</v>
      </c>
      <c r="AT761" s="11" t="s">
        <v>4823</v>
      </c>
      <c r="AU761" s="11" t="s">
        <v>4823</v>
      </c>
      <c r="AV761" s="11" t="s">
        <v>2673</v>
      </c>
      <c r="AW761" s="11" t="s">
        <v>4824</v>
      </c>
      <c r="AX761" s="11" t="s">
        <v>509</v>
      </c>
      <c r="AY761" s="11" t="s">
        <v>1713</v>
      </c>
      <c r="AZ761" s="11">
        <v>106</v>
      </c>
      <c r="BA761" s="11">
        <v>37</v>
      </c>
      <c r="BC761" s="11" t="s">
        <v>5026</v>
      </c>
    </row>
    <row r="762" spans="1:55" x14ac:dyDescent="0.25">
      <c r="A762" t="str">
        <f t="shared" si="15"/>
        <v>С/180Вирус гриппа птиц подтипа H9 уровень антител (ВНИИЗЖ)</v>
      </c>
      <c r="B762" t="str">
        <f>IF(E762="","",INDEX(Лаборатории!A:A,MATCH('Производственный контроль'!E762,Лаборатории!B:B,0)))</f>
        <v xml:space="preserve">КУРИНОЕ ЦАРСТВО АО </v>
      </c>
      <c r="C762" t="str">
        <f>IF(E762="","",VLOOKUP(E762,Лаборатории!B:D,3,0))</f>
        <v>U377_CHL</v>
      </c>
      <c r="D762" s="12">
        <v>45684</v>
      </c>
      <c r="E762" s="11" t="s">
        <v>793</v>
      </c>
      <c r="F762" s="11" t="s">
        <v>371</v>
      </c>
      <c r="G762" s="11" t="s">
        <v>509</v>
      </c>
      <c r="H762" s="11" t="s">
        <v>312</v>
      </c>
      <c r="I762" s="11" t="s">
        <v>3435</v>
      </c>
      <c r="J762" t="str">
        <f>IF(L762="","",VLOOKUP(L762,Продукция!B:D,3,0))</f>
        <v>Биологический_материал</v>
      </c>
      <c r="K762" t="str">
        <f>IF(L762="","",VLOOKUP(L762,Продукция!B:C,2,0))</f>
        <v>Сыворотка крови</v>
      </c>
      <c r="L762" s="151" t="s">
        <v>302</v>
      </c>
      <c r="M762">
        <f>IF(L762="","",VLOOKUP(L762,Продукция!B:L,11,0))</f>
        <v>0</v>
      </c>
      <c r="N762" s="11" t="s">
        <v>873</v>
      </c>
      <c r="P762" s="11" t="s">
        <v>340</v>
      </c>
      <c r="Q762" s="11" t="s">
        <v>854</v>
      </c>
      <c r="R762" s="153" t="s">
        <v>5059</v>
      </c>
      <c r="S762" s="11">
        <v>20</v>
      </c>
      <c r="T762" s="11" t="s">
        <v>5063</v>
      </c>
      <c r="V762" s="14">
        <v>45683</v>
      </c>
      <c r="Z762" s="11" t="s">
        <v>4823</v>
      </c>
      <c r="AA762" s="15">
        <v>0.59375</v>
      </c>
      <c r="AB762" t="str">
        <f>IF(L762="","",VLOOKUP(L762&amp;I762,Продукция!A:I,9,0))</f>
        <v>рекомендация производителя набора</v>
      </c>
      <c r="AC762" s="14">
        <v>45686</v>
      </c>
      <c r="AD762" s="11" t="s">
        <v>2673</v>
      </c>
      <c r="AE762" s="11" t="s">
        <v>4823</v>
      </c>
      <c r="AF762" t="str">
        <f>IF(AD762="","",VLOOKUP(AD762,'Сотрудники и ссылки'!A:B,2,0))</f>
        <v>Серолог</v>
      </c>
      <c r="AG762">
        <f>IF(AD762="","",VLOOKUP(AD762,'Сотрудники и ссылки'!A:C,3,0))</f>
        <v>20001771</v>
      </c>
      <c r="AH762" s="11" t="s">
        <v>2673</v>
      </c>
      <c r="AI762" t="str">
        <f>IF(AH762="","",VLOOKUP(AH762,'Сотрудники и ссылки'!A:B,2,0))</f>
        <v>Серолог</v>
      </c>
      <c r="AJ762">
        <f>IF(AH762="","",VLOOKUP(AH762,'Сотрудники и ссылки'!A:C,3,0))</f>
        <v>20001771</v>
      </c>
      <c r="AK762" s="14">
        <v>45686</v>
      </c>
      <c r="AL762" s="2">
        <f>IF(AK762="","",AK762+VLOOKUP(I762,'Вид исследования'!B:E,4,0))</f>
        <v>45687</v>
      </c>
      <c r="AM762" s="2">
        <f>IF(AK762="","",AK762+VLOOKUP(I762,'Вид исследования'!B:F,5,0))</f>
        <v>45687</v>
      </c>
      <c r="AN762" s="14">
        <v>45686</v>
      </c>
      <c r="AP762" s="11" t="s">
        <v>189</v>
      </c>
      <c r="AQ762" t="str">
        <f>IFERROR(IF(L762="","",VLOOKUP(L762&amp;I762,Продукция!A:K,11,0)),"обратитесь к админ справочника")</f>
        <v>согласно рекомендациям производителя теста</v>
      </c>
      <c r="AR762" s="11" t="s">
        <v>4823</v>
      </c>
      <c r="AS762" t="str">
        <f>IFERROR(IF(L762="","",VLOOKUP(L762&amp;I762,Продукция!A:J,10,0)),"обратитесь к админ справочника")</f>
        <v>инструкция по применению набора AI, Н9</v>
      </c>
      <c r="AT762" s="11" t="s">
        <v>4823</v>
      </c>
      <c r="AU762" s="11" t="s">
        <v>4823</v>
      </c>
      <c r="AV762" s="11" t="s">
        <v>2673</v>
      </c>
      <c r="AW762" s="11" t="s">
        <v>4824</v>
      </c>
      <c r="AX762" s="11" t="s">
        <v>509</v>
      </c>
      <c r="AY762" s="11" t="s">
        <v>1721</v>
      </c>
      <c r="AZ762" s="11">
        <v>106</v>
      </c>
      <c r="BA762" s="11">
        <v>38</v>
      </c>
      <c r="BC762" s="11" t="s">
        <v>5026</v>
      </c>
    </row>
    <row r="763" spans="1:55" x14ac:dyDescent="0.25">
      <c r="A763" t="str">
        <f t="shared" si="15"/>
        <v>С/180Вирус гриппа птиц подтипа H9 уровень антител (ВНИИЗЖ)</v>
      </c>
      <c r="B763" t="str">
        <f>IF(E763="","",INDEX(Лаборатории!A:A,MATCH('Производственный контроль'!E763,Лаборатории!B:B,0)))</f>
        <v xml:space="preserve">КУРИНОЕ ЦАРСТВО АО </v>
      </c>
      <c r="C763" t="str">
        <f>IF(E763="","",VLOOKUP(E763,Лаборатории!B:D,3,0))</f>
        <v>U377_CHL</v>
      </c>
      <c r="D763" s="12">
        <v>45684</v>
      </c>
      <c r="E763" s="11" t="s">
        <v>793</v>
      </c>
      <c r="F763" s="11" t="s">
        <v>371</v>
      </c>
      <c r="G763" s="11" t="s">
        <v>509</v>
      </c>
      <c r="H763" s="11" t="s">
        <v>312</v>
      </c>
      <c r="I763" s="11" t="s">
        <v>3435</v>
      </c>
      <c r="J763" t="str">
        <f>IF(L763="","",VLOOKUP(L763,Продукция!B:D,3,0))</f>
        <v>Биологический_материал</v>
      </c>
      <c r="K763" t="str">
        <f>IF(L763="","",VLOOKUP(L763,Продукция!B:C,2,0))</f>
        <v>Сыворотка крови</v>
      </c>
      <c r="L763" s="151" t="s">
        <v>302</v>
      </c>
      <c r="M763">
        <f>IF(L763="","",VLOOKUP(L763,Продукция!B:L,11,0))</f>
        <v>0</v>
      </c>
      <c r="N763" s="11" t="s">
        <v>873</v>
      </c>
      <c r="P763" s="11" t="s">
        <v>340</v>
      </c>
      <c r="Q763" s="11" t="s">
        <v>854</v>
      </c>
      <c r="R763" s="153" t="s">
        <v>5061</v>
      </c>
      <c r="S763" s="11">
        <v>20</v>
      </c>
      <c r="T763" s="11" t="s">
        <v>5063</v>
      </c>
      <c r="V763" s="14">
        <v>45681</v>
      </c>
      <c r="Z763" s="11" t="s">
        <v>4823</v>
      </c>
      <c r="AA763" s="15">
        <v>0.59375</v>
      </c>
      <c r="AB763" t="str">
        <f>IF(L763="","",VLOOKUP(L763&amp;I763,Продукция!A:I,9,0))</f>
        <v>рекомендация производителя набора</v>
      </c>
      <c r="AC763" s="14">
        <v>45686</v>
      </c>
      <c r="AD763" s="11" t="s">
        <v>2673</v>
      </c>
      <c r="AE763" s="11" t="s">
        <v>4823</v>
      </c>
      <c r="AF763" t="str">
        <f>IF(AD763="","",VLOOKUP(AD763,'Сотрудники и ссылки'!A:B,2,0))</f>
        <v>Серолог</v>
      </c>
      <c r="AG763">
        <f>IF(AD763="","",VLOOKUP(AD763,'Сотрудники и ссылки'!A:C,3,0))</f>
        <v>20001771</v>
      </c>
      <c r="AH763" s="11" t="s">
        <v>2673</v>
      </c>
      <c r="AI763" t="str">
        <f>IF(AH763="","",VLOOKUP(AH763,'Сотрудники и ссылки'!A:B,2,0))</f>
        <v>Серолог</v>
      </c>
      <c r="AJ763">
        <f>IF(AH763="","",VLOOKUP(AH763,'Сотрудники и ссылки'!A:C,3,0))</f>
        <v>20001771</v>
      </c>
      <c r="AK763" s="14">
        <v>45686</v>
      </c>
      <c r="AL763" s="2">
        <f>IF(AK763="","",AK763+VLOOKUP(I763,'Вид исследования'!B:E,4,0))</f>
        <v>45687</v>
      </c>
      <c r="AM763" s="2">
        <f>IF(AK763="","",AK763+VLOOKUP(I763,'Вид исследования'!B:F,5,0))</f>
        <v>45687</v>
      </c>
      <c r="AN763" s="14">
        <v>45686</v>
      </c>
      <c r="AP763" s="11" t="s">
        <v>189</v>
      </c>
      <c r="AQ763" t="str">
        <f>IFERROR(IF(L763="","",VLOOKUP(L763&amp;I763,Продукция!A:K,11,0)),"обратитесь к админ справочника")</f>
        <v>согласно рекомендациям производителя теста</v>
      </c>
      <c r="AR763" s="11" t="s">
        <v>4823</v>
      </c>
      <c r="AS763" t="str">
        <f>IFERROR(IF(L763="","",VLOOKUP(L763&amp;I763,Продукция!A:J,10,0)),"обратитесь к админ справочника")</f>
        <v>инструкция по применению набора AI, Н9</v>
      </c>
      <c r="AT763" s="11" t="s">
        <v>4823</v>
      </c>
      <c r="AU763" s="11" t="s">
        <v>4823</v>
      </c>
      <c r="AV763" s="11" t="s">
        <v>2673</v>
      </c>
      <c r="AW763" s="11" t="s">
        <v>4824</v>
      </c>
      <c r="AX763" s="11" t="s">
        <v>509</v>
      </c>
      <c r="AY763" s="11" t="s">
        <v>1723</v>
      </c>
      <c r="AZ763" s="11">
        <v>106</v>
      </c>
      <c r="BA763" s="11">
        <v>36</v>
      </c>
      <c r="BC763" s="11" t="s">
        <v>5026</v>
      </c>
    </row>
    <row r="764" spans="1:55" x14ac:dyDescent="0.25">
      <c r="A764" t="str">
        <f t="shared" si="15"/>
        <v>С/180Вирус гриппа птиц подтипа Н5 уровень антител (ВНИИЗЖ)</v>
      </c>
      <c r="B764" t="str">
        <f>IF(E764="","",INDEX(Лаборатории!A:A,MATCH('Производственный контроль'!E764,Лаборатории!B:B,0)))</f>
        <v xml:space="preserve">КУРИНОЕ ЦАРСТВО АО </v>
      </c>
      <c r="C764" t="str">
        <f>IF(E764="","",VLOOKUP(E764,Лаборатории!B:D,3,0))</f>
        <v>U377_CHL</v>
      </c>
      <c r="D764" s="12">
        <v>45684</v>
      </c>
      <c r="E764" s="11" t="s">
        <v>793</v>
      </c>
      <c r="F764" s="11" t="s">
        <v>371</v>
      </c>
      <c r="G764" s="11" t="s">
        <v>509</v>
      </c>
      <c r="H764" s="11" t="s">
        <v>312</v>
      </c>
      <c r="I764" s="11" t="s">
        <v>3437</v>
      </c>
      <c r="J764" t="str">
        <f>IF(L764="","",VLOOKUP(L764,Продукция!B:D,3,0))</f>
        <v>Биологический_материал</v>
      </c>
      <c r="K764" t="str">
        <f>IF(L764="","",VLOOKUP(L764,Продукция!B:C,2,0))</f>
        <v>Сыворотка крови</v>
      </c>
      <c r="L764" s="151" t="s">
        <v>302</v>
      </c>
      <c r="M764">
        <f>IF(L764="","",VLOOKUP(L764,Продукция!B:L,11,0))</f>
        <v>0</v>
      </c>
      <c r="N764" s="11" t="s">
        <v>873</v>
      </c>
      <c r="P764" s="11" t="s">
        <v>340</v>
      </c>
      <c r="Q764" s="11" t="s">
        <v>854</v>
      </c>
      <c r="R764" s="153" t="s">
        <v>5052</v>
      </c>
      <c r="S764" s="11">
        <v>20</v>
      </c>
      <c r="T764" s="11" t="s">
        <v>5063</v>
      </c>
      <c r="V764" s="14">
        <v>45681</v>
      </c>
      <c r="Z764" s="11" t="s">
        <v>4823</v>
      </c>
      <c r="AA764" s="15">
        <v>0.59375</v>
      </c>
      <c r="AB764" t="str">
        <f>IF(L764="","",VLOOKUP(L764&amp;I764,Продукция!A:I,9,0))</f>
        <v>рекомендация производителя набора</v>
      </c>
      <c r="AC764" s="14">
        <v>45686</v>
      </c>
      <c r="AD764" s="11" t="s">
        <v>2673</v>
      </c>
      <c r="AE764" s="11" t="s">
        <v>4823</v>
      </c>
      <c r="AF764" t="str">
        <f>IF(AD764="","",VLOOKUP(AD764,'Сотрудники и ссылки'!A:B,2,0))</f>
        <v>Серолог</v>
      </c>
      <c r="AG764">
        <f>IF(AD764="","",VLOOKUP(AD764,'Сотрудники и ссылки'!A:C,3,0))</f>
        <v>20001771</v>
      </c>
      <c r="AH764" s="11" t="s">
        <v>2673</v>
      </c>
      <c r="AI764" t="str">
        <f>IF(AH764="","",VLOOKUP(AH764,'Сотрудники и ссылки'!A:B,2,0))</f>
        <v>Серолог</v>
      </c>
      <c r="AJ764">
        <f>IF(AH764="","",VLOOKUP(AH764,'Сотрудники и ссылки'!A:C,3,0))</f>
        <v>20001771</v>
      </c>
      <c r="AK764" s="14">
        <v>45686</v>
      </c>
      <c r="AL764" s="2">
        <f>IF(AK764="","",AK764+VLOOKUP(I764,'Вид исследования'!B:E,4,0))</f>
        <v>45687</v>
      </c>
      <c r="AM764" s="2">
        <f>IF(AK764="","",AK764+VLOOKUP(I764,'Вид исследования'!B:F,5,0))</f>
        <v>45687</v>
      </c>
      <c r="AN764" s="14">
        <v>45686</v>
      </c>
      <c r="AP764" s="11" t="s">
        <v>189</v>
      </c>
      <c r="AQ764" t="str">
        <f>IFERROR(IF(L764="","",VLOOKUP(L764&amp;I764,Продукция!A:K,11,0)),"обратитесь к админ справочника")</f>
        <v>согласно рекомендациям производителя теста</v>
      </c>
      <c r="AR764" s="11" t="s">
        <v>4823</v>
      </c>
      <c r="AS764" t="str">
        <f>IFERROR(IF(L764="","",VLOOKUP(L764&amp;I764,Продукция!A:J,10,0)),"обратитесь к админ справочника")</f>
        <v>инструкция по применению набора AI, Н5</v>
      </c>
      <c r="AT764" s="11" t="s">
        <v>4823</v>
      </c>
      <c r="AU764" s="11" t="s">
        <v>4823</v>
      </c>
      <c r="AV764" s="11" t="s">
        <v>2673</v>
      </c>
      <c r="AW764" s="11" t="s">
        <v>4824</v>
      </c>
      <c r="AX764" s="11" t="s">
        <v>509</v>
      </c>
      <c r="AY764" s="11" t="s">
        <v>1713</v>
      </c>
      <c r="AZ764" s="11">
        <v>106</v>
      </c>
      <c r="BA764" s="11">
        <v>37</v>
      </c>
      <c r="BC764" s="11" t="s">
        <v>5026</v>
      </c>
    </row>
    <row r="765" spans="1:55" x14ac:dyDescent="0.25">
      <c r="A765" t="str">
        <f t="shared" si="15"/>
        <v>С/180Вирус гриппа птиц подтипа Н5 уровень антител (ВНИИЗЖ)</v>
      </c>
      <c r="B765" t="str">
        <f>IF(E765="","",INDEX(Лаборатории!A:A,MATCH('Производственный контроль'!E765,Лаборатории!B:B,0)))</f>
        <v xml:space="preserve">КУРИНОЕ ЦАРСТВО АО </v>
      </c>
      <c r="C765" t="str">
        <f>IF(E765="","",VLOOKUP(E765,Лаборатории!B:D,3,0))</f>
        <v>U377_CHL</v>
      </c>
      <c r="D765" s="12">
        <v>45684</v>
      </c>
      <c r="E765" s="11" t="s">
        <v>793</v>
      </c>
      <c r="F765" s="11" t="s">
        <v>371</v>
      </c>
      <c r="G765" s="11" t="s">
        <v>509</v>
      </c>
      <c r="H765" s="11" t="s">
        <v>312</v>
      </c>
      <c r="I765" s="11" t="s">
        <v>3437</v>
      </c>
      <c r="J765" t="str">
        <f>IF(L765="","",VLOOKUP(L765,Продукция!B:D,3,0))</f>
        <v>Биологический_материал</v>
      </c>
      <c r="K765" t="str">
        <f>IF(L765="","",VLOOKUP(L765,Продукция!B:C,2,0))</f>
        <v>Сыворотка крови</v>
      </c>
      <c r="L765" s="151" t="s">
        <v>302</v>
      </c>
      <c r="M765">
        <f>IF(L765="","",VLOOKUP(L765,Продукция!B:L,11,0))</f>
        <v>0</v>
      </c>
      <c r="N765" s="11" t="s">
        <v>873</v>
      </c>
      <c r="P765" s="11" t="s">
        <v>340</v>
      </c>
      <c r="Q765" s="11" t="s">
        <v>854</v>
      </c>
      <c r="R765" s="153" t="s">
        <v>5059</v>
      </c>
      <c r="S765" s="11">
        <v>20</v>
      </c>
      <c r="T765" s="11" t="s">
        <v>5063</v>
      </c>
      <c r="V765" s="14">
        <v>45683</v>
      </c>
      <c r="Z765" s="11" t="s">
        <v>4823</v>
      </c>
      <c r="AA765" s="15">
        <v>0.59375</v>
      </c>
      <c r="AB765" t="str">
        <f>IF(L765="","",VLOOKUP(L765&amp;I765,Продукция!A:I,9,0))</f>
        <v>рекомендация производителя набора</v>
      </c>
      <c r="AC765" s="14">
        <v>45686</v>
      </c>
      <c r="AD765" s="11" t="s">
        <v>2673</v>
      </c>
      <c r="AE765" s="11" t="s">
        <v>4823</v>
      </c>
      <c r="AF765" t="str">
        <f>IF(AD765="","",VLOOKUP(AD765,'Сотрудники и ссылки'!A:B,2,0))</f>
        <v>Серолог</v>
      </c>
      <c r="AG765">
        <f>IF(AD765="","",VLOOKUP(AD765,'Сотрудники и ссылки'!A:C,3,0))</f>
        <v>20001771</v>
      </c>
      <c r="AH765" s="11" t="s">
        <v>2673</v>
      </c>
      <c r="AI765" t="str">
        <f>IF(AH765="","",VLOOKUP(AH765,'Сотрудники и ссылки'!A:B,2,0))</f>
        <v>Серолог</v>
      </c>
      <c r="AJ765">
        <f>IF(AH765="","",VLOOKUP(AH765,'Сотрудники и ссылки'!A:C,3,0))</f>
        <v>20001771</v>
      </c>
      <c r="AK765" s="14">
        <v>45686</v>
      </c>
      <c r="AL765" s="2">
        <f>IF(AK765="","",AK765+VLOOKUP(I765,'Вид исследования'!B:E,4,0))</f>
        <v>45687</v>
      </c>
      <c r="AM765" s="2">
        <f>IF(AK765="","",AK765+VLOOKUP(I765,'Вид исследования'!B:F,5,0))</f>
        <v>45687</v>
      </c>
      <c r="AN765" s="14">
        <v>45686</v>
      </c>
      <c r="AP765" s="11" t="s">
        <v>189</v>
      </c>
      <c r="AQ765" t="str">
        <f>IFERROR(IF(L765="","",VLOOKUP(L765&amp;I765,Продукция!A:K,11,0)),"обратитесь к админ справочника")</f>
        <v>согласно рекомендациям производителя теста</v>
      </c>
      <c r="AR765" s="11" t="s">
        <v>4823</v>
      </c>
      <c r="AS765" t="str">
        <f>IFERROR(IF(L765="","",VLOOKUP(L765&amp;I765,Продукция!A:J,10,0)),"обратитесь к админ справочника")</f>
        <v>инструкция по применению набора AI, Н5</v>
      </c>
      <c r="AT765" s="11" t="s">
        <v>4823</v>
      </c>
      <c r="AU765" s="11" t="s">
        <v>4823</v>
      </c>
      <c r="AV765" s="11" t="s">
        <v>2673</v>
      </c>
      <c r="AW765" s="11" t="s">
        <v>4824</v>
      </c>
      <c r="AX765" s="11" t="s">
        <v>509</v>
      </c>
      <c r="AY765" s="11" t="s">
        <v>1721</v>
      </c>
      <c r="AZ765" s="11">
        <v>106</v>
      </c>
      <c r="BA765" s="11">
        <v>38</v>
      </c>
      <c r="BC765" s="11" t="s">
        <v>5026</v>
      </c>
    </row>
    <row r="766" spans="1:55" x14ac:dyDescent="0.25">
      <c r="A766" t="str">
        <f t="shared" si="15"/>
        <v>С/180Вирус гриппа птиц подтипа Н5 уровень антител (ВНИИЗЖ)</v>
      </c>
      <c r="B766" t="str">
        <f>IF(E766="","",INDEX(Лаборатории!A:A,MATCH('Производственный контроль'!E766,Лаборатории!B:B,0)))</f>
        <v xml:space="preserve">КУРИНОЕ ЦАРСТВО АО </v>
      </c>
      <c r="C766" t="str">
        <f>IF(E766="","",VLOOKUP(E766,Лаборатории!B:D,3,0))</f>
        <v>U377_CHL</v>
      </c>
      <c r="D766" s="12">
        <v>45684</v>
      </c>
      <c r="E766" s="11" t="s">
        <v>793</v>
      </c>
      <c r="F766" s="11" t="s">
        <v>371</v>
      </c>
      <c r="G766" s="11" t="s">
        <v>509</v>
      </c>
      <c r="H766" s="11" t="s">
        <v>312</v>
      </c>
      <c r="I766" s="11" t="s">
        <v>3437</v>
      </c>
      <c r="J766" t="str">
        <f>IF(L766="","",VLOOKUP(L766,Продукция!B:D,3,0))</f>
        <v>Биологический_материал</v>
      </c>
      <c r="K766" t="str">
        <f>IF(L766="","",VLOOKUP(L766,Продукция!B:C,2,0))</f>
        <v>Сыворотка крови</v>
      </c>
      <c r="L766" s="151" t="s">
        <v>302</v>
      </c>
      <c r="M766">
        <f>IF(L766="","",VLOOKUP(L766,Продукция!B:L,11,0))</f>
        <v>0</v>
      </c>
      <c r="N766" s="11" t="s">
        <v>873</v>
      </c>
      <c r="P766" s="11" t="s">
        <v>340</v>
      </c>
      <c r="Q766" s="11" t="s">
        <v>854</v>
      </c>
      <c r="R766" s="153" t="s">
        <v>5061</v>
      </c>
      <c r="S766" s="11">
        <v>20</v>
      </c>
      <c r="T766" s="11" t="s">
        <v>5063</v>
      </c>
      <c r="V766" s="14">
        <v>45681</v>
      </c>
      <c r="Z766" s="11" t="s">
        <v>4823</v>
      </c>
      <c r="AA766" s="15">
        <v>0.59375</v>
      </c>
      <c r="AB766" t="str">
        <f>IF(L766="","",VLOOKUP(L766&amp;I766,Продукция!A:I,9,0))</f>
        <v>рекомендация производителя набора</v>
      </c>
      <c r="AC766" s="14">
        <v>45686</v>
      </c>
      <c r="AD766" s="11" t="s">
        <v>2673</v>
      </c>
      <c r="AE766" s="11" t="s">
        <v>4823</v>
      </c>
      <c r="AF766" t="str">
        <f>IF(AD766="","",VLOOKUP(AD766,'Сотрудники и ссылки'!A:B,2,0))</f>
        <v>Серолог</v>
      </c>
      <c r="AG766">
        <f>IF(AD766="","",VLOOKUP(AD766,'Сотрудники и ссылки'!A:C,3,0))</f>
        <v>20001771</v>
      </c>
      <c r="AH766" s="11" t="s">
        <v>2673</v>
      </c>
      <c r="AI766" t="str">
        <f>IF(AH766="","",VLOOKUP(AH766,'Сотрудники и ссылки'!A:B,2,0))</f>
        <v>Серолог</v>
      </c>
      <c r="AJ766">
        <f>IF(AH766="","",VLOOKUP(AH766,'Сотрудники и ссылки'!A:C,3,0))</f>
        <v>20001771</v>
      </c>
      <c r="AK766" s="14">
        <v>45686</v>
      </c>
      <c r="AL766" s="2">
        <f>IF(AK766="","",AK766+VLOOKUP(I766,'Вид исследования'!B:E,4,0))</f>
        <v>45687</v>
      </c>
      <c r="AM766" s="2">
        <f>IF(AK766="","",AK766+VLOOKUP(I766,'Вид исследования'!B:F,5,0))</f>
        <v>45687</v>
      </c>
      <c r="AN766" s="14">
        <v>45686</v>
      </c>
      <c r="AP766" s="11" t="s">
        <v>189</v>
      </c>
      <c r="AQ766" t="str">
        <f>IFERROR(IF(L766="","",VLOOKUP(L766&amp;I766,Продукция!A:K,11,0)),"обратитесь к админ справочника")</f>
        <v>согласно рекомендациям производителя теста</v>
      </c>
      <c r="AR766" s="11" t="s">
        <v>4823</v>
      </c>
      <c r="AS766" t="str">
        <f>IFERROR(IF(L766="","",VLOOKUP(L766&amp;I766,Продукция!A:J,10,0)),"обратитесь к админ справочника")</f>
        <v>инструкция по применению набора AI, Н5</v>
      </c>
      <c r="AT766" s="11" t="s">
        <v>4823</v>
      </c>
      <c r="AU766" s="11" t="s">
        <v>4823</v>
      </c>
      <c r="AV766" s="11" t="s">
        <v>2673</v>
      </c>
      <c r="AW766" s="11" t="s">
        <v>4824</v>
      </c>
      <c r="AX766" s="11" t="s">
        <v>509</v>
      </c>
      <c r="AY766" s="11" t="s">
        <v>1723</v>
      </c>
      <c r="AZ766" s="11">
        <v>106</v>
      </c>
      <c r="BA766" s="11">
        <v>36</v>
      </c>
      <c r="BC766" s="11" t="s">
        <v>5026</v>
      </c>
    </row>
    <row r="767" spans="1:55" x14ac:dyDescent="0.25">
      <c r="A767" t="str">
        <f t="shared" si="15"/>
        <v>С/180ART (BioChek) инфекционный альвеолярный ринотрахеит тип А и В уровень антител</v>
      </c>
      <c r="B767" t="str">
        <f>IF(E767="","",INDEX(Лаборатории!A:A,MATCH('Производственный контроль'!E767,Лаборатории!B:B,0)))</f>
        <v xml:space="preserve">КУРИНОЕ ЦАРСТВО АО </v>
      </c>
      <c r="C767" t="str">
        <f>IF(E767="","",VLOOKUP(E767,Лаборатории!B:D,3,0))</f>
        <v>U377_CHL</v>
      </c>
      <c r="D767" s="12">
        <v>45684</v>
      </c>
      <c r="E767" s="11" t="s">
        <v>793</v>
      </c>
      <c r="F767" s="11" t="s">
        <v>371</v>
      </c>
      <c r="G767" s="11" t="s">
        <v>509</v>
      </c>
      <c r="H767" s="11" t="s">
        <v>262</v>
      </c>
      <c r="I767" s="11" t="s">
        <v>3409</v>
      </c>
      <c r="J767" t="str">
        <f>IF(L767="","",VLOOKUP(L767,Продукция!B:D,3,0))</f>
        <v>Биологический_материал</v>
      </c>
      <c r="K767" t="str">
        <f>IF(L767="","",VLOOKUP(L767,Продукция!B:C,2,0))</f>
        <v>Сыворотка крови</v>
      </c>
      <c r="L767" s="151" t="s">
        <v>302</v>
      </c>
      <c r="M767">
        <f>IF(L767="","",VLOOKUP(L767,Продукция!B:L,11,0))</f>
        <v>0</v>
      </c>
      <c r="N767" s="11" t="s">
        <v>873</v>
      </c>
      <c r="P767" s="11" t="s">
        <v>340</v>
      </c>
      <c r="Q767" s="11" t="s">
        <v>854</v>
      </c>
      <c r="R767" s="153" t="s">
        <v>5051</v>
      </c>
      <c r="S767" s="11">
        <v>18</v>
      </c>
      <c r="T767" s="11" t="s">
        <v>5063</v>
      </c>
      <c r="V767" s="14">
        <v>45679</v>
      </c>
      <c r="Z767" s="11" t="s">
        <v>4823</v>
      </c>
      <c r="AA767" s="15">
        <v>0.59375</v>
      </c>
      <c r="AB767" t="str">
        <f>IF(L767="","",VLOOKUP(L767&amp;I767,Продукция!A:I,9,0))</f>
        <v>рекомендация производителя набора</v>
      </c>
      <c r="AC767" s="14">
        <v>45691</v>
      </c>
      <c r="AD767" s="11" t="s">
        <v>2673</v>
      </c>
      <c r="AE767" s="11" t="s">
        <v>4823</v>
      </c>
      <c r="AF767" t="str">
        <f>IF(AD767="","",VLOOKUP(AD767,'Сотрудники и ссылки'!A:B,2,0))</f>
        <v>Серолог</v>
      </c>
      <c r="AG767">
        <f>IF(AD767="","",VLOOKUP(AD767,'Сотрудники и ссылки'!A:C,3,0))</f>
        <v>20001771</v>
      </c>
      <c r="AH767" s="11" t="s">
        <v>2673</v>
      </c>
      <c r="AI767" t="str">
        <f>IF(AH767="","",VLOOKUP(AH767,'Сотрудники и ссылки'!A:B,2,0))</f>
        <v>Серолог</v>
      </c>
      <c r="AJ767">
        <f>IF(AH767="","",VLOOKUP(AH767,'Сотрудники и ссылки'!A:C,3,0))</f>
        <v>20001771</v>
      </c>
      <c r="AK767" s="14">
        <v>45691</v>
      </c>
      <c r="AL767" s="2">
        <f>IF(AK767="","",AK767+VLOOKUP(I767,'Вид исследования'!B:E,4,0))</f>
        <v>45692</v>
      </c>
      <c r="AM767" s="2">
        <f>IF(AK767="","",AK767+VLOOKUP(I767,'Вид исследования'!B:F,5,0))</f>
        <v>45692</v>
      </c>
      <c r="AN767" s="14">
        <v>45691</v>
      </c>
      <c r="AP767" s="11" t="s">
        <v>189</v>
      </c>
      <c r="AQ767" t="str">
        <f>IFERROR(IF(L767="","",VLOOKUP(L767&amp;I767,Продукция!A:K,11,0)),"обратитесь к админ справочника")</f>
        <v>согласно рекомендациям производителя теста</v>
      </c>
      <c r="AR767" s="11" t="s">
        <v>4823</v>
      </c>
      <c r="AS767" t="str">
        <f>IFERROR(IF(L767="","",VLOOKUP(L767&amp;I767,Продукция!A:J,10,0)),"обратитесь к админ справочника")</f>
        <v>инструкция тест- ситема Биочек СК-120</v>
      </c>
      <c r="AT767" s="11" t="s">
        <v>4823</v>
      </c>
      <c r="AU767" s="11" t="s">
        <v>4823</v>
      </c>
      <c r="AV767" s="11" t="s">
        <v>2673</v>
      </c>
      <c r="AW767" s="11" t="s">
        <v>4824</v>
      </c>
      <c r="AX767" s="11" t="s">
        <v>509</v>
      </c>
      <c r="AY767" s="11" t="s">
        <v>1717</v>
      </c>
      <c r="AZ767" s="11">
        <v>106</v>
      </c>
      <c r="BA767" s="11">
        <v>37</v>
      </c>
      <c r="BC767" s="11" t="s">
        <v>5026</v>
      </c>
    </row>
    <row r="768" spans="1:55" x14ac:dyDescent="0.25">
      <c r="A768" t="str">
        <f t="shared" si="15"/>
        <v>С/180ART (BioChek) инфекционный альвеолярный ринотрахеит тип А и В уровень антител</v>
      </c>
      <c r="B768" t="str">
        <f>IF(E768="","",INDEX(Лаборатории!A:A,MATCH('Производственный контроль'!E768,Лаборатории!B:B,0)))</f>
        <v xml:space="preserve">КУРИНОЕ ЦАРСТВО АО </v>
      </c>
      <c r="C768" t="str">
        <f>IF(E768="","",VLOOKUP(E768,Лаборатории!B:D,3,0))</f>
        <v>U377_CHL</v>
      </c>
      <c r="D768" s="12">
        <v>45684</v>
      </c>
      <c r="E768" s="11" t="s">
        <v>793</v>
      </c>
      <c r="F768" s="11" t="s">
        <v>371</v>
      </c>
      <c r="G768" s="11" t="s">
        <v>509</v>
      </c>
      <c r="H768" s="11" t="s">
        <v>262</v>
      </c>
      <c r="I768" s="11" t="s">
        <v>3409</v>
      </c>
      <c r="J768" t="str">
        <f>IF(L768="","",VLOOKUP(L768,Продукция!B:D,3,0))</f>
        <v>Биологический_материал</v>
      </c>
      <c r="K768" t="str">
        <f>IF(L768="","",VLOOKUP(L768,Продукция!B:C,2,0))</f>
        <v>Сыворотка крови</v>
      </c>
      <c r="L768" s="151" t="s">
        <v>302</v>
      </c>
      <c r="M768">
        <f>IF(L768="","",VLOOKUP(L768,Продукция!B:L,11,0))</f>
        <v>0</v>
      </c>
      <c r="N768" s="11" t="s">
        <v>873</v>
      </c>
      <c r="P768" s="11" t="s">
        <v>340</v>
      </c>
      <c r="Q768" s="11" t="s">
        <v>854</v>
      </c>
      <c r="R768" s="153" t="s">
        <v>5055</v>
      </c>
      <c r="S768" s="11">
        <v>18</v>
      </c>
      <c r="T768" s="11" t="s">
        <v>5063</v>
      </c>
      <c r="V768" s="14">
        <v>45680</v>
      </c>
      <c r="Z768" s="11" t="s">
        <v>4823</v>
      </c>
      <c r="AA768" s="15">
        <v>0.59375</v>
      </c>
      <c r="AB768" t="str">
        <f>IF(L768="","",VLOOKUP(L768&amp;I768,Продукция!A:I,9,0))</f>
        <v>рекомендация производителя набора</v>
      </c>
      <c r="AC768" s="14">
        <v>45691</v>
      </c>
      <c r="AD768" s="11" t="s">
        <v>2673</v>
      </c>
      <c r="AE768" s="11" t="s">
        <v>4823</v>
      </c>
      <c r="AF768" t="str">
        <f>IF(AD768="","",VLOOKUP(AD768,'Сотрудники и ссылки'!A:B,2,0))</f>
        <v>Серолог</v>
      </c>
      <c r="AG768">
        <f>IF(AD768="","",VLOOKUP(AD768,'Сотрудники и ссылки'!A:C,3,0))</f>
        <v>20001771</v>
      </c>
      <c r="AH768" s="11" t="s">
        <v>2673</v>
      </c>
      <c r="AI768" t="str">
        <f>IF(AH768="","",VLOOKUP(AH768,'Сотрудники и ссылки'!A:B,2,0))</f>
        <v>Серолог</v>
      </c>
      <c r="AJ768">
        <f>IF(AH768="","",VLOOKUP(AH768,'Сотрудники и ссылки'!A:C,3,0))</f>
        <v>20001771</v>
      </c>
      <c r="AK768" s="14">
        <v>45691</v>
      </c>
      <c r="AL768" s="2">
        <f>IF(AK768="","",AK768+VLOOKUP(I768,'Вид исследования'!B:E,4,0))</f>
        <v>45692</v>
      </c>
      <c r="AM768" s="2">
        <f>IF(AK768="","",AK768+VLOOKUP(I768,'Вид исследования'!B:F,5,0))</f>
        <v>45692</v>
      </c>
      <c r="AN768" s="14">
        <v>45691</v>
      </c>
      <c r="AP768" s="11" t="s">
        <v>189</v>
      </c>
      <c r="AQ768" t="str">
        <f>IFERROR(IF(L768="","",VLOOKUP(L768&amp;I768,Продукция!A:K,11,0)),"обратитесь к админ справочника")</f>
        <v>согласно рекомендациям производителя теста</v>
      </c>
      <c r="AR768" s="11" t="s">
        <v>4823</v>
      </c>
      <c r="AS768" t="str">
        <f>IFERROR(IF(L768="","",VLOOKUP(L768&amp;I768,Продукция!A:J,10,0)),"обратитесь к админ справочника")</f>
        <v>инструкция тест- ситема Биочек СК-120</v>
      </c>
      <c r="AT768" s="11" t="s">
        <v>4823</v>
      </c>
      <c r="AU768" s="11" t="s">
        <v>4823</v>
      </c>
      <c r="AV768" s="11" t="s">
        <v>2673</v>
      </c>
      <c r="AW768" s="11" t="s">
        <v>4824</v>
      </c>
      <c r="AX768" s="11" t="s">
        <v>509</v>
      </c>
      <c r="AY768" s="11" t="s">
        <v>1716</v>
      </c>
      <c r="AZ768" s="11">
        <v>106</v>
      </c>
      <c r="BA768" s="11">
        <v>38</v>
      </c>
      <c r="BC768" s="11" t="s">
        <v>5026</v>
      </c>
    </row>
    <row r="769" spans="1:55" x14ac:dyDescent="0.25">
      <c r="A769" t="str">
        <f t="shared" si="15"/>
        <v>С/180IBD (BioChek) болезнь Гамборо уровень антител</v>
      </c>
      <c r="B769" t="str">
        <f>IF(E769="","",INDEX(Лаборатории!A:A,MATCH('Производственный контроль'!E769,Лаборатории!B:B,0)))</f>
        <v xml:space="preserve">КУРИНОЕ ЦАРСТВО АО </v>
      </c>
      <c r="C769" t="str">
        <f>IF(E769="","",VLOOKUP(E769,Лаборатории!B:D,3,0))</f>
        <v>U377_CHL</v>
      </c>
      <c r="D769" s="12">
        <v>45684</v>
      </c>
      <c r="E769" s="11" t="s">
        <v>793</v>
      </c>
      <c r="F769" s="11" t="s">
        <v>371</v>
      </c>
      <c r="G769" s="11" t="s">
        <v>509</v>
      </c>
      <c r="H769" s="11" t="s">
        <v>262</v>
      </c>
      <c r="I769" s="11" t="s">
        <v>3415</v>
      </c>
      <c r="J769" t="str">
        <f>IF(L769="","",VLOOKUP(L769,Продукция!B:D,3,0))</f>
        <v>Биологический_материал</v>
      </c>
      <c r="K769" t="str">
        <f>IF(L769="","",VLOOKUP(L769,Продукция!B:C,2,0))</f>
        <v>Сыворотка крови</v>
      </c>
      <c r="L769" s="151" t="s">
        <v>302</v>
      </c>
      <c r="M769">
        <f>IF(L769="","",VLOOKUP(L769,Продукция!B:L,11,0))</f>
        <v>0</v>
      </c>
      <c r="N769" s="11" t="s">
        <v>873</v>
      </c>
      <c r="P769" s="11" t="s">
        <v>340</v>
      </c>
      <c r="Q769" s="11" t="s">
        <v>854</v>
      </c>
      <c r="R769" s="153" t="s">
        <v>5051</v>
      </c>
      <c r="S769" s="11">
        <v>18</v>
      </c>
      <c r="T769" s="11" t="s">
        <v>5063</v>
      </c>
      <c r="V769" s="14">
        <v>45679</v>
      </c>
      <c r="Z769" s="11" t="s">
        <v>4823</v>
      </c>
      <c r="AA769" s="15">
        <v>0.59375</v>
      </c>
      <c r="AB769" t="str">
        <f>IF(L769="","",VLOOKUP(L769&amp;I769,Продукция!A:I,9,0))</f>
        <v>рекомендация производителя набора</v>
      </c>
      <c r="AC769" s="14">
        <v>45691</v>
      </c>
      <c r="AD769" s="11" t="s">
        <v>2673</v>
      </c>
      <c r="AE769" s="11" t="s">
        <v>4823</v>
      </c>
      <c r="AF769" t="str">
        <f>IF(AD769="","",VLOOKUP(AD769,'Сотрудники и ссылки'!A:B,2,0))</f>
        <v>Серолог</v>
      </c>
      <c r="AG769">
        <f>IF(AD769="","",VLOOKUP(AD769,'Сотрудники и ссылки'!A:C,3,0))</f>
        <v>20001771</v>
      </c>
      <c r="AH769" s="11" t="s">
        <v>2673</v>
      </c>
      <c r="AI769" t="str">
        <f>IF(AH769="","",VLOOKUP(AH769,'Сотрудники и ссылки'!A:B,2,0))</f>
        <v>Серолог</v>
      </c>
      <c r="AJ769">
        <f>IF(AH769="","",VLOOKUP(AH769,'Сотрудники и ссылки'!A:C,3,0))</f>
        <v>20001771</v>
      </c>
      <c r="AK769" s="14">
        <v>45691</v>
      </c>
      <c r="AL769" s="2">
        <f>IF(AK769="","",AK769+VLOOKUP(I769,'Вид исследования'!B:E,4,0))</f>
        <v>45692</v>
      </c>
      <c r="AM769" s="2">
        <f>IF(AK769="","",AK769+VLOOKUP(I769,'Вид исследования'!B:F,5,0))</f>
        <v>45692</v>
      </c>
      <c r="AN769" s="14">
        <v>45691</v>
      </c>
      <c r="AP769" s="11" t="s">
        <v>189</v>
      </c>
      <c r="AQ769" t="str">
        <f>IFERROR(IF(L769="","",VLOOKUP(L769&amp;I769,Продукция!A:K,11,0)),"обратитесь к админ справочника")</f>
        <v>согласно рекомендациям производителя теста</v>
      </c>
      <c r="AR769" s="11" t="s">
        <v>4823</v>
      </c>
      <c r="AS769" t="str">
        <f>IFERROR(IF(L769="","",VLOOKUP(L769&amp;I769,Продукция!A:J,10,0)),"обратитесь к админ справочника")</f>
        <v>инструкция тест- ситема Биочек СК-113</v>
      </c>
      <c r="AT769" s="11" t="s">
        <v>4823</v>
      </c>
      <c r="AU769" s="11" t="s">
        <v>4823</v>
      </c>
      <c r="AV769" s="11" t="s">
        <v>2673</v>
      </c>
      <c r="AW769" s="11" t="s">
        <v>4824</v>
      </c>
      <c r="AX769" s="11" t="s">
        <v>509</v>
      </c>
      <c r="AY769" s="11" t="s">
        <v>1717</v>
      </c>
      <c r="AZ769" s="11">
        <v>106</v>
      </c>
      <c r="BA769" s="11">
        <v>37</v>
      </c>
      <c r="BC769" s="11" t="s">
        <v>5026</v>
      </c>
    </row>
    <row r="770" spans="1:55" x14ac:dyDescent="0.25">
      <c r="A770" t="str">
        <f t="shared" si="15"/>
        <v>С/180IBD (BioChek) болезнь Гамборо уровень антител</v>
      </c>
      <c r="B770" t="str">
        <f>IF(E770="","",INDEX(Лаборатории!A:A,MATCH('Производственный контроль'!E770,Лаборатории!B:B,0)))</f>
        <v xml:space="preserve">КУРИНОЕ ЦАРСТВО АО </v>
      </c>
      <c r="C770" t="str">
        <f>IF(E770="","",VLOOKUP(E770,Лаборатории!B:D,3,0))</f>
        <v>U377_CHL</v>
      </c>
      <c r="D770" s="12">
        <v>45684</v>
      </c>
      <c r="E770" s="11" t="s">
        <v>793</v>
      </c>
      <c r="F770" s="11" t="s">
        <v>371</v>
      </c>
      <c r="G770" s="11" t="s">
        <v>509</v>
      </c>
      <c r="H770" s="11" t="s">
        <v>262</v>
      </c>
      <c r="I770" s="11" t="s">
        <v>3415</v>
      </c>
      <c r="J770" t="str">
        <f>IF(L770="","",VLOOKUP(L770,Продукция!B:D,3,0))</f>
        <v>Биологический_материал</v>
      </c>
      <c r="K770" t="str">
        <f>IF(L770="","",VLOOKUP(L770,Продукция!B:C,2,0))</f>
        <v>Сыворотка крови</v>
      </c>
      <c r="L770" s="151" t="s">
        <v>302</v>
      </c>
      <c r="M770">
        <f>IF(L770="","",VLOOKUP(L770,Продукция!B:L,11,0))</f>
        <v>0</v>
      </c>
      <c r="N770" s="11" t="s">
        <v>873</v>
      </c>
      <c r="P770" s="11" t="s">
        <v>340</v>
      </c>
      <c r="Q770" s="11" t="s">
        <v>854</v>
      </c>
      <c r="R770" s="153" t="s">
        <v>5055</v>
      </c>
      <c r="S770" s="11">
        <v>18</v>
      </c>
      <c r="T770" s="11" t="s">
        <v>5063</v>
      </c>
      <c r="V770" s="14">
        <v>45680</v>
      </c>
      <c r="Z770" s="11" t="s">
        <v>4823</v>
      </c>
      <c r="AA770" s="15">
        <v>0.59375</v>
      </c>
      <c r="AB770" t="str">
        <f>IF(L770="","",VLOOKUP(L770&amp;I770,Продукция!A:I,9,0))</f>
        <v>рекомендация производителя набора</v>
      </c>
      <c r="AC770" s="14">
        <v>45691</v>
      </c>
      <c r="AD770" s="11" t="s">
        <v>2673</v>
      </c>
      <c r="AE770" s="11" t="s">
        <v>4823</v>
      </c>
      <c r="AF770" t="str">
        <f>IF(AD770="","",VLOOKUP(AD770,'Сотрудники и ссылки'!A:B,2,0))</f>
        <v>Серолог</v>
      </c>
      <c r="AG770">
        <f>IF(AD770="","",VLOOKUP(AD770,'Сотрудники и ссылки'!A:C,3,0))</f>
        <v>20001771</v>
      </c>
      <c r="AH770" s="11" t="s">
        <v>2673</v>
      </c>
      <c r="AI770" t="str">
        <f>IF(AH770="","",VLOOKUP(AH770,'Сотрудники и ссылки'!A:B,2,0))</f>
        <v>Серолог</v>
      </c>
      <c r="AJ770">
        <f>IF(AH770="","",VLOOKUP(AH770,'Сотрудники и ссылки'!A:C,3,0))</f>
        <v>20001771</v>
      </c>
      <c r="AK770" s="14">
        <v>45691</v>
      </c>
      <c r="AL770" s="2">
        <f>IF(AK770="","",AK770+VLOOKUP(I770,'Вид исследования'!B:E,4,0))</f>
        <v>45692</v>
      </c>
      <c r="AM770" s="2">
        <f>IF(AK770="","",AK770+VLOOKUP(I770,'Вид исследования'!B:F,5,0))</f>
        <v>45692</v>
      </c>
      <c r="AN770" s="14">
        <v>45691</v>
      </c>
      <c r="AP770" s="11" t="s">
        <v>189</v>
      </c>
      <c r="AQ770" t="str">
        <f>IFERROR(IF(L770="","",VLOOKUP(L770&amp;I770,Продукция!A:K,11,0)),"обратитесь к админ справочника")</f>
        <v>согласно рекомендациям производителя теста</v>
      </c>
      <c r="AR770" s="11" t="s">
        <v>4823</v>
      </c>
      <c r="AS770" t="str">
        <f>IFERROR(IF(L770="","",VLOOKUP(L770&amp;I770,Продукция!A:J,10,0)),"обратитесь к админ справочника")</f>
        <v>инструкция тест- ситема Биочек СК-113</v>
      </c>
      <c r="AT770" s="11" t="s">
        <v>4823</v>
      </c>
      <c r="AU770" s="11" t="s">
        <v>4823</v>
      </c>
      <c r="AV770" s="11" t="s">
        <v>2673</v>
      </c>
      <c r="AW770" s="11" t="s">
        <v>4824</v>
      </c>
      <c r="AX770" s="11" t="s">
        <v>509</v>
      </c>
      <c r="AY770" s="11" t="s">
        <v>1716</v>
      </c>
      <c r="AZ770" s="11">
        <v>106</v>
      </c>
      <c r="BA770" s="11">
        <v>38</v>
      </c>
      <c r="BC770" s="11" t="s">
        <v>5026</v>
      </c>
    </row>
    <row r="771" spans="1:55" x14ac:dyDescent="0.25">
      <c r="A771" t="str">
        <f t="shared" si="15"/>
        <v>С/180IBV (BioChek) инфекционный бронхит уровень антител</v>
      </c>
      <c r="B771" t="str">
        <f>IF(E771="","",INDEX(Лаборатории!A:A,MATCH('Производственный контроль'!E771,Лаборатории!B:B,0)))</f>
        <v xml:space="preserve">КУРИНОЕ ЦАРСТВО АО </v>
      </c>
      <c r="C771" t="str">
        <f>IF(E771="","",VLOOKUP(E771,Лаборатории!B:D,3,0))</f>
        <v>U377_CHL</v>
      </c>
      <c r="D771" s="12">
        <v>45684</v>
      </c>
      <c r="E771" s="11" t="s">
        <v>793</v>
      </c>
      <c r="F771" s="11" t="s">
        <v>371</v>
      </c>
      <c r="G771" s="11" t="s">
        <v>509</v>
      </c>
      <c r="H771" s="11" t="s">
        <v>262</v>
      </c>
      <c r="I771" s="11" t="s">
        <v>3416</v>
      </c>
      <c r="J771" t="str">
        <f>IF(L771="","",VLOOKUP(L771,Продукция!B:D,3,0))</f>
        <v>Биологический_материал</v>
      </c>
      <c r="K771" t="str">
        <f>IF(L771="","",VLOOKUP(L771,Продукция!B:C,2,0))</f>
        <v>Сыворотка крови</v>
      </c>
      <c r="L771" s="151" t="s">
        <v>302</v>
      </c>
      <c r="M771">
        <f>IF(L771="","",VLOOKUP(L771,Продукция!B:L,11,0))</f>
        <v>0</v>
      </c>
      <c r="N771" s="11" t="s">
        <v>873</v>
      </c>
      <c r="P771" s="11" t="s">
        <v>340</v>
      </c>
      <c r="Q771" s="11" t="s">
        <v>854</v>
      </c>
      <c r="R771" s="153" t="s">
        <v>5051</v>
      </c>
      <c r="S771" s="11">
        <v>18</v>
      </c>
      <c r="T771" s="11" t="s">
        <v>5063</v>
      </c>
      <c r="V771" s="14">
        <v>45679</v>
      </c>
      <c r="Z771" s="11" t="s">
        <v>4823</v>
      </c>
      <c r="AA771" s="15">
        <v>0.59375</v>
      </c>
      <c r="AB771" t="str">
        <f>IF(L771="","",VLOOKUP(L771&amp;I771,Продукция!A:I,9,0))</f>
        <v>рекомендация производителя набора</v>
      </c>
      <c r="AC771" s="14">
        <v>45691</v>
      </c>
      <c r="AD771" s="11" t="s">
        <v>2676</v>
      </c>
      <c r="AE771" s="11" t="s">
        <v>4823</v>
      </c>
      <c r="AF771" t="str">
        <f>IF(AD771="","",VLOOKUP(AD771,'Сотрудники и ссылки'!A:B,2,0))</f>
        <v>Серолог</v>
      </c>
      <c r="AG771">
        <f>IF(AD771="","",VLOOKUP(AD771,'Сотрудники и ссылки'!A:C,3,0))</f>
        <v>20007746</v>
      </c>
      <c r="AH771" s="11" t="s">
        <v>2676</v>
      </c>
      <c r="AI771" t="str">
        <f>IF(AH771="","",VLOOKUP(AH771,'Сотрудники и ссылки'!A:B,2,0))</f>
        <v>Серолог</v>
      </c>
      <c r="AJ771">
        <f>IF(AH771="","",VLOOKUP(AH771,'Сотрудники и ссылки'!A:C,3,0))</f>
        <v>20007746</v>
      </c>
      <c r="AK771" s="14">
        <v>45691</v>
      </c>
      <c r="AL771" s="2">
        <f>IF(AK771="","",AK771+VLOOKUP(I771,'Вид исследования'!B:E,4,0))</f>
        <v>45692</v>
      </c>
      <c r="AM771" s="2">
        <f>IF(AK771="","",AK771+VLOOKUP(I771,'Вид исследования'!B:F,5,0))</f>
        <v>45692</v>
      </c>
      <c r="AN771" s="14">
        <v>45691</v>
      </c>
      <c r="AP771" s="11" t="s">
        <v>189</v>
      </c>
      <c r="AQ771" t="str">
        <f>IFERROR(IF(L771="","",VLOOKUP(L771&amp;I771,Продукция!A:K,11,0)),"обратитесь к админ справочника")</f>
        <v>согласно рекомендациям производителя теста</v>
      </c>
      <c r="AR771" s="11" t="s">
        <v>4823</v>
      </c>
      <c r="AS771" t="str">
        <f>IFERROR(IF(L771="","",VLOOKUP(L771&amp;I771,Продукция!A:J,10,0)),"обратитесь к админ справочника")</f>
        <v>инструкция тест- ситема Биочек СК-119</v>
      </c>
      <c r="AT771" s="11" t="s">
        <v>4823</v>
      </c>
      <c r="AU771" s="11" t="s">
        <v>4823</v>
      </c>
      <c r="AV771" s="11" t="s">
        <v>2676</v>
      </c>
      <c r="AW771" s="11" t="s">
        <v>4824</v>
      </c>
      <c r="AX771" s="11" t="s">
        <v>509</v>
      </c>
      <c r="AY771" s="11" t="s">
        <v>1717</v>
      </c>
      <c r="AZ771" s="11">
        <v>106</v>
      </c>
      <c r="BA771" s="11">
        <v>37</v>
      </c>
      <c r="BC771" s="11" t="s">
        <v>5026</v>
      </c>
    </row>
    <row r="772" spans="1:55" x14ac:dyDescent="0.25">
      <c r="A772" t="str">
        <f t="shared" si="15"/>
        <v>С/180IBV (BioChek) инфекционный бронхит уровень антител</v>
      </c>
      <c r="B772" t="str">
        <f>IF(E772="","",INDEX(Лаборатории!A:A,MATCH('Производственный контроль'!E772,Лаборатории!B:B,0)))</f>
        <v xml:space="preserve">КУРИНОЕ ЦАРСТВО АО </v>
      </c>
      <c r="C772" t="str">
        <f>IF(E772="","",VLOOKUP(E772,Лаборатории!B:D,3,0))</f>
        <v>U377_CHL</v>
      </c>
      <c r="D772" s="12">
        <v>45684</v>
      </c>
      <c r="E772" s="11" t="s">
        <v>793</v>
      </c>
      <c r="F772" s="11" t="s">
        <v>371</v>
      </c>
      <c r="G772" s="11" t="s">
        <v>509</v>
      </c>
      <c r="H772" s="11" t="s">
        <v>262</v>
      </c>
      <c r="I772" s="11" t="s">
        <v>3416</v>
      </c>
      <c r="J772" t="str">
        <f>IF(L772="","",VLOOKUP(L772,Продукция!B:D,3,0))</f>
        <v>Биологический_материал</v>
      </c>
      <c r="K772" t="str">
        <f>IF(L772="","",VLOOKUP(L772,Продукция!B:C,2,0))</f>
        <v>Сыворотка крови</v>
      </c>
      <c r="L772" s="151" t="s">
        <v>302</v>
      </c>
      <c r="M772">
        <f>IF(L772="","",VLOOKUP(L772,Продукция!B:L,11,0))</f>
        <v>0</v>
      </c>
      <c r="N772" s="11" t="s">
        <v>873</v>
      </c>
      <c r="P772" s="11" t="s">
        <v>340</v>
      </c>
      <c r="Q772" s="11" t="s">
        <v>854</v>
      </c>
      <c r="R772" s="153" t="s">
        <v>5055</v>
      </c>
      <c r="S772" s="11">
        <v>18</v>
      </c>
      <c r="T772" s="11" t="s">
        <v>5063</v>
      </c>
      <c r="V772" s="14">
        <v>45680</v>
      </c>
      <c r="Z772" s="11" t="s">
        <v>4823</v>
      </c>
      <c r="AA772" s="15">
        <v>0.59375</v>
      </c>
      <c r="AB772" t="str">
        <f>IF(L772="","",VLOOKUP(L772&amp;I772,Продукция!A:I,9,0))</f>
        <v>рекомендация производителя набора</v>
      </c>
      <c r="AC772" s="14">
        <v>45691</v>
      </c>
      <c r="AD772" s="11" t="s">
        <v>2676</v>
      </c>
      <c r="AE772" s="11" t="s">
        <v>4823</v>
      </c>
      <c r="AF772" t="str">
        <f>IF(AD772="","",VLOOKUP(AD772,'Сотрудники и ссылки'!A:B,2,0))</f>
        <v>Серолог</v>
      </c>
      <c r="AG772">
        <f>IF(AD772="","",VLOOKUP(AD772,'Сотрудники и ссылки'!A:C,3,0))</f>
        <v>20007746</v>
      </c>
      <c r="AH772" s="11" t="s">
        <v>2676</v>
      </c>
      <c r="AI772" t="str">
        <f>IF(AH772="","",VLOOKUP(AH772,'Сотрудники и ссылки'!A:B,2,0))</f>
        <v>Серолог</v>
      </c>
      <c r="AJ772">
        <f>IF(AH772="","",VLOOKUP(AH772,'Сотрудники и ссылки'!A:C,3,0))</f>
        <v>20007746</v>
      </c>
      <c r="AK772" s="14">
        <v>45691</v>
      </c>
      <c r="AL772" s="2">
        <f>IF(AK772="","",AK772+VLOOKUP(I772,'Вид исследования'!B:E,4,0))</f>
        <v>45692</v>
      </c>
      <c r="AM772" s="2">
        <f>IF(AK772="","",AK772+VLOOKUP(I772,'Вид исследования'!B:F,5,0))</f>
        <v>45692</v>
      </c>
      <c r="AN772" s="14">
        <v>45691</v>
      </c>
      <c r="AP772" s="11" t="s">
        <v>189</v>
      </c>
      <c r="AQ772" t="str">
        <f>IFERROR(IF(L772="","",VLOOKUP(L772&amp;I772,Продукция!A:K,11,0)),"обратитесь к админ справочника")</f>
        <v>согласно рекомендациям производителя теста</v>
      </c>
      <c r="AR772" s="11" t="s">
        <v>4823</v>
      </c>
      <c r="AS772" t="str">
        <f>IFERROR(IF(L772="","",VLOOKUP(L772&amp;I772,Продукция!A:J,10,0)),"обратитесь к админ справочника")</f>
        <v>инструкция тест- ситема Биочек СК-119</v>
      </c>
      <c r="AT772" s="11" t="s">
        <v>4823</v>
      </c>
      <c r="AU772" s="11" t="s">
        <v>4823</v>
      </c>
      <c r="AV772" s="11" t="s">
        <v>2676</v>
      </c>
      <c r="AW772" s="11" t="s">
        <v>4824</v>
      </c>
      <c r="AX772" s="11" t="s">
        <v>509</v>
      </c>
      <c r="AY772" s="11" t="s">
        <v>1716</v>
      </c>
      <c r="AZ772" s="11">
        <v>106</v>
      </c>
      <c r="BA772" s="11">
        <v>38</v>
      </c>
      <c r="BC772" s="11" t="s">
        <v>5026</v>
      </c>
    </row>
    <row r="773" spans="1:55" x14ac:dyDescent="0.25">
      <c r="A773" t="str">
        <f t="shared" si="15"/>
        <v>С/180REO (BioChek) реовирус уровень антител</v>
      </c>
      <c r="B773" t="str">
        <f>IF(E773="","",INDEX(Лаборатории!A:A,MATCH('Производственный контроль'!E773,Лаборатории!B:B,0)))</f>
        <v xml:space="preserve">КУРИНОЕ ЦАРСТВО АО </v>
      </c>
      <c r="C773" t="str">
        <f>IF(E773="","",VLOOKUP(E773,Лаборатории!B:D,3,0))</f>
        <v>U377_CHL</v>
      </c>
      <c r="D773" s="12">
        <v>45684</v>
      </c>
      <c r="E773" s="11" t="s">
        <v>793</v>
      </c>
      <c r="F773" s="11" t="s">
        <v>371</v>
      </c>
      <c r="G773" s="11" t="s">
        <v>509</v>
      </c>
      <c r="H773" s="11" t="s">
        <v>262</v>
      </c>
      <c r="I773" s="11" t="s">
        <v>3426</v>
      </c>
      <c r="J773" t="str">
        <f>IF(L773="","",VLOOKUP(L773,Продукция!B:D,3,0))</f>
        <v>Биологический_материал</v>
      </c>
      <c r="K773" t="str">
        <f>IF(L773="","",VLOOKUP(L773,Продукция!B:C,2,0))</f>
        <v>Сыворотка крови</v>
      </c>
      <c r="L773" s="151" t="s">
        <v>302</v>
      </c>
      <c r="M773">
        <f>IF(L773="","",VLOOKUP(L773,Продукция!B:L,11,0))</f>
        <v>0</v>
      </c>
      <c r="N773" s="11" t="s">
        <v>873</v>
      </c>
      <c r="P773" s="11" t="s">
        <v>340</v>
      </c>
      <c r="Q773" s="11" t="s">
        <v>854</v>
      </c>
      <c r="R773" s="153" t="s">
        <v>5051</v>
      </c>
      <c r="S773" s="11">
        <v>18</v>
      </c>
      <c r="T773" s="11" t="s">
        <v>5063</v>
      </c>
      <c r="V773" s="14">
        <v>45679</v>
      </c>
      <c r="Z773" s="11" t="s">
        <v>4823</v>
      </c>
      <c r="AA773" s="15">
        <v>0.59375</v>
      </c>
      <c r="AB773" t="str">
        <f>IF(L773="","",VLOOKUP(L773&amp;I773,Продукция!A:I,9,0))</f>
        <v>рекомендация производителя набора</v>
      </c>
      <c r="AC773" s="14">
        <v>45691</v>
      </c>
      <c r="AD773" s="11" t="s">
        <v>2676</v>
      </c>
      <c r="AE773" s="11" t="s">
        <v>4823</v>
      </c>
      <c r="AF773" t="str">
        <f>IF(AD773="","",VLOOKUP(AD773,'Сотрудники и ссылки'!A:B,2,0))</f>
        <v>Серолог</v>
      </c>
      <c r="AG773">
        <f>IF(AD773="","",VLOOKUP(AD773,'Сотрудники и ссылки'!A:C,3,0))</f>
        <v>20007746</v>
      </c>
      <c r="AH773" s="11" t="s">
        <v>2676</v>
      </c>
      <c r="AI773" t="str">
        <f>IF(AH773="","",VLOOKUP(AH773,'Сотрудники и ссылки'!A:B,2,0))</f>
        <v>Серолог</v>
      </c>
      <c r="AJ773">
        <f>IF(AH773="","",VLOOKUP(AH773,'Сотрудники и ссылки'!A:C,3,0))</f>
        <v>20007746</v>
      </c>
      <c r="AK773" s="14">
        <v>45691</v>
      </c>
      <c r="AL773" s="2">
        <f>IF(AK773="","",AK773+VLOOKUP(I773,'Вид исследования'!B:E,4,0))</f>
        <v>45692</v>
      </c>
      <c r="AM773" s="2">
        <f>IF(AK773="","",AK773+VLOOKUP(I773,'Вид исследования'!B:F,5,0))</f>
        <v>45692</v>
      </c>
      <c r="AN773" s="14">
        <v>45691</v>
      </c>
      <c r="AP773" s="11" t="s">
        <v>189</v>
      </c>
      <c r="AQ773" t="str">
        <f>IFERROR(IF(L773="","",VLOOKUP(L773&amp;I773,Продукция!A:K,11,0)),"обратитесь к админ справочника")</f>
        <v>согласно рекомендациям производителя теста</v>
      </c>
      <c r="AR773" s="11" t="s">
        <v>4823</v>
      </c>
      <c r="AS773" t="str">
        <f>IFERROR(IF(L773="","",VLOOKUP(L773&amp;I773,Продукция!A:J,10,0)),"обратитесь к админ справочника")</f>
        <v>инструкция тест- ситема Биочек СК -110</v>
      </c>
      <c r="AT773" s="11" t="s">
        <v>4823</v>
      </c>
      <c r="AU773" s="11" t="s">
        <v>4823</v>
      </c>
      <c r="AV773" s="11" t="s">
        <v>2676</v>
      </c>
      <c r="AW773" s="11" t="s">
        <v>4824</v>
      </c>
      <c r="AX773" s="11" t="s">
        <v>509</v>
      </c>
      <c r="AY773" s="11" t="s">
        <v>1717</v>
      </c>
      <c r="AZ773" s="11">
        <v>106</v>
      </c>
      <c r="BA773" s="11">
        <v>37</v>
      </c>
      <c r="BC773" s="11" t="s">
        <v>5026</v>
      </c>
    </row>
    <row r="774" spans="1:55" x14ac:dyDescent="0.25">
      <c r="A774" t="str">
        <f t="shared" si="15"/>
        <v>С/180REO (BioChek) реовирус уровень антител</v>
      </c>
      <c r="B774" t="str">
        <f>IF(E774="","",INDEX(Лаборатории!A:A,MATCH('Производственный контроль'!E774,Лаборатории!B:B,0)))</f>
        <v xml:space="preserve">КУРИНОЕ ЦАРСТВО АО </v>
      </c>
      <c r="C774" t="str">
        <f>IF(E774="","",VLOOKUP(E774,Лаборатории!B:D,3,0))</f>
        <v>U377_CHL</v>
      </c>
      <c r="D774" s="12">
        <v>45684</v>
      </c>
      <c r="E774" s="11" t="s">
        <v>793</v>
      </c>
      <c r="F774" s="11" t="s">
        <v>371</v>
      </c>
      <c r="G774" s="11" t="s">
        <v>509</v>
      </c>
      <c r="H774" s="11" t="s">
        <v>262</v>
      </c>
      <c r="I774" s="11" t="s">
        <v>3426</v>
      </c>
      <c r="J774" t="str">
        <f>IF(L774="","",VLOOKUP(L774,Продукция!B:D,3,0))</f>
        <v>Биологический_материал</v>
      </c>
      <c r="K774" t="str">
        <f>IF(L774="","",VLOOKUP(L774,Продукция!B:C,2,0))</f>
        <v>Сыворотка крови</v>
      </c>
      <c r="L774" s="151" t="s">
        <v>302</v>
      </c>
      <c r="M774">
        <f>IF(L774="","",VLOOKUP(L774,Продукция!B:L,11,0))</f>
        <v>0</v>
      </c>
      <c r="N774" s="11" t="s">
        <v>873</v>
      </c>
      <c r="P774" s="11" t="s">
        <v>340</v>
      </c>
      <c r="Q774" s="11" t="s">
        <v>854</v>
      </c>
      <c r="R774" s="153" t="s">
        <v>5055</v>
      </c>
      <c r="S774" s="11">
        <v>18</v>
      </c>
      <c r="T774" s="11" t="s">
        <v>5063</v>
      </c>
      <c r="V774" s="14">
        <v>45680</v>
      </c>
      <c r="Z774" s="11" t="s">
        <v>4823</v>
      </c>
      <c r="AA774" s="15">
        <v>0.59375</v>
      </c>
      <c r="AB774" t="str">
        <f>IF(L774="","",VLOOKUP(L774&amp;I774,Продукция!A:I,9,0))</f>
        <v>рекомендация производителя набора</v>
      </c>
      <c r="AC774" s="14">
        <v>45691</v>
      </c>
      <c r="AD774" s="11" t="s">
        <v>2676</v>
      </c>
      <c r="AE774" s="11" t="s">
        <v>4823</v>
      </c>
      <c r="AF774" t="str">
        <f>IF(AD774="","",VLOOKUP(AD774,'Сотрудники и ссылки'!A:B,2,0))</f>
        <v>Серолог</v>
      </c>
      <c r="AG774">
        <f>IF(AD774="","",VLOOKUP(AD774,'Сотрудники и ссылки'!A:C,3,0))</f>
        <v>20007746</v>
      </c>
      <c r="AH774" s="11" t="s">
        <v>2676</v>
      </c>
      <c r="AI774" t="str">
        <f>IF(AH774="","",VLOOKUP(AH774,'Сотрудники и ссылки'!A:B,2,0))</f>
        <v>Серолог</v>
      </c>
      <c r="AJ774">
        <f>IF(AH774="","",VLOOKUP(AH774,'Сотрудники и ссылки'!A:C,3,0))</f>
        <v>20007746</v>
      </c>
      <c r="AK774" s="14">
        <v>45691</v>
      </c>
      <c r="AL774" s="2">
        <f>IF(AK774="","",AK774+VLOOKUP(I774,'Вид исследования'!B:E,4,0))</f>
        <v>45692</v>
      </c>
      <c r="AM774" s="2">
        <f>IF(AK774="","",AK774+VLOOKUP(I774,'Вид исследования'!B:F,5,0))</f>
        <v>45692</v>
      </c>
      <c r="AN774" s="14">
        <v>45691</v>
      </c>
      <c r="AP774" s="11" t="s">
        <v>189</v>
      </c>
      <c r="AQ774" t="str">
        <f>IFERROR(IF(L774="","",VLOOKUP(L774&amp;I774,Продукция!A:K,11,0)),"обратитесь к админ справочника")</f>
        <v>согласно рекомендациям производителя теста</v>
      </c>
      <c r="AR774" s="11" t="s">
        <v>4823</v>
      </c>
      <c r="AS774" t="str">
        <f>IFERROR(IF(L774="","",VLOOKUP(L774&amp;I774,Продукция!A:J,10,0)),"обратитесь к админ справочника")</f>
        <v>инструкция тест- ситема Биочек СК -110</v>
      </c>
      <c r="AT774" s="11" t="s">
        <v>4823</v>
      </c>
      <c r="AU774" s="11" t="s">
        <v>4823</v>
      </c>
      <c r="AV774" s="11" t="s">
        <v>2676</v>
      </c>
      <c r="AW774" s="11" t="s">
        <v>4824</v>
      </c>
      <c r="AX774" s="11" t="s">
        <v>509</v>
      </c>
      <c r="AY774" s="11" t="s">
        <v>1716</v>
      </c>
      <c r="AZ774" s="11">
        <v>106</v>
      </c>
      <c r="BA774" s="11">
        <v>38</v>
      </c>
      <c r="BC774" s="11" t="s">
        <v>5026</v>
      </c>
    </row>
    <row r="775" spans="1:55" x14ac:dyDescent="0.25">
      <c r="A775" t="str">
        <f t="shared" si="15"/>
        <v>С/180NDV (BioChek) болезнь Ньюкасла уровень антител</v>
      </c>
      <c r="B775" t="str">
        <f>IF(E775="","",INDEX(Лаборатории!A:A,MATCH('Производственный контроль'!E775,Лаборатории!B:B,0)))</f>
        <v xml:space="preserve">КУРИНОЕ ЦАРСТВО АО </v>
      </c>
      <c r="C775" t="str">
        <f>IF(E775="","",VLOOKUP(E775,Лаборатории!B:D,3,0))</f>
        <v>U377_CHL</v>
      </c>
      <c r="D775" s="12">
        <v>45684</v>
      </c>
      <c r="E775" s="11" t="s">
        <v>793</v>
      </c>
      <c r="F775" s="11" t="s">
        <v>371</v>
      </c>
      <c r="G775" s="11" t="s">
        <v>509</v>
      </c>
      <c r="H775" s="11" t="s">
        <v>262</v>
      </c>
      <c r="I775" s="11" t="s">
        <v>3424</v>
      </c>
      <c r="J775" t="str">
        <f>IF(L775="","",VLOOKUP(L775,Продукция!B:D,3,0))</f>
        <v>Биологический_материал</v>
      </c>
      <c r="K775" t="str">
        <f>IF(L775="","",VLOOKUP(L775,Продукция!B:C,2,0))</f>
        <v>Сыворотка крови</v>
      </c>
      <c r="L775" s="151" t="s">
        <v>302</v>
      </c>
      <c r="M775">
        <f>IF(L775="","",VLOOKUP(L775,Продукция!B:L,11,0))</f>
        <v>0</v>
      </c>
      <c r="N775" s="11" t="s">
        <v>873</v>
      </c>
      <c r="P775" s="11" t="s">
        <v>340</v>
      </c>
      <c r="Q775" s="11" t="s">
        <v>854</v>
      </c>
      <c r="R775" s="153" t="s">
        <v>5051</v>
      </c>
      <c r="S775" s="11">
        <v>18</v>
      </c>
      <c r="T775" s="11" t="s">
        <v>5063</v>
      </c>
      <c r="V775" s="14">
        <v>45679</v>
      </c>
      <c r="Z775" s="11" t="s">
        <v>4823</v>
      </c>
      <c r="AA775" s="15">
        <v>0.59375</v>
      </c>
      <c r="AB775" t="str">
        <f>IF(L775="","",VLOOKUP(L775&amp;I775,Продукция!A:I,9,0))</f>
        <v>рекомендация производителя набора</v>
      </c>
      <c r="AC775" s="14">
        <v>45691</v>
      </c>
      <c r="AD775" s="11" t="s">
        <v>2676</v>
      </c>
      <c r="AE775" s="11" t="s">
        <v>4823</v>
      </c>
      <c r="AF775" t="str">
        <f>IF(AD775="","",VLOOKUP(AD775,'Сотрудники и ссылки'!A:B,2,0))</f>
        <v>Серолог</v>
      </c>
      <c r="AG775">
        <f>IF(AD775="","",VLOOKUP(AD775,'Сотрудники и ссылки'!A:C,3,0))</f>
        <v>20007746</v>
      </c>
      <c r="AH775" s="11" t="s">
        <v>2676</v>
      </c>
      <c r="AI775" t="str">
        <f>IF(AH775="","",VLOOKUP(AH775,'Сотрудники и ссылки'!A:B,2,0))</f>
        <v>Серолог</v>
      </c>
      <c r="AJ775">
        <f>IF(AH775="","",VLOOKUP(AH775,'Сотрудники и ссылки'!A:C,3,0))</f>
        <v>20007746</v>
      </c>
      <c r="AK775" s="14">
        <v>45691</v>
      </c>
      <c r="AL775" s="2">
        <f>IF(AK775="","",AK775+VLOOKUP(I775,'Вид исследования'!B:E,4,0))</f>
        <v>45692</v>
      </c>
      <c r="AM775" s="2">
        <f>IF(AK775="","",AK775+VLOOKUP(I775,'Вид исследования'!B:F,5,0))</f>
        <v>45692</v>
      </c>
      <c r="AN775" s="14">
        <v>45691</v>
      </c>
      <c r="AP775" s="11" t="s">
        <v>189</v>
      </c>
      <c r="AQ775" t="str">
        <f>IFERROR(IF(L775="","",VLOOKUP(L775&amp;I775,Продукция!A:K,11,0)),"обратитесь к админ справочника")</f>
        <v>согласно рекомендациям производителя теста</v>
      </c>
      <c r="AR775" s="11" t="s">
        <v>4823</v>
      </c>
      <c r="AS775" t="str">
        <f>IFERROR(IF(L775="","",VLOOKUP(L775&amp;I775,Продукция!A:J,10,0)),"обратитесь к админ справочника")</f>
        <v>инструкция тест- ситема Биочек СК -116</v>
      </c>
      <c r="AT775" s="11" t="s">
        <v>4823</v>
      </c>
      <c r="AU775" s="11" t="s">
        <v>4823</v>
      </c>
      <c r="AV775" s="11" t="s">
        <v>2676</v>
      </c>
      <c r="AW775" s="11" t="s">
        <v>4824</v>
      </c>
      <c r="AX775" s="11" t="s">
        <v>509</v>
      </c>
      <c r="AY775" s="11" t="s">
        <v>1717</v>
      </c>
      <c r="AZ775" s="11">
        <v>106</v>
      </c>
      <c r="BA775" s="11">
        <v>37</v>
      </c>
      <c r="BC775" s="11" t="s">
        <v>5026</v>
      </c>
    </row>
    <row r="776" spans="1:55" x14ac:dyDescent="0.25">
      <c r="A776" t="str">
        <f t="shared" si="15"/>
        <v>С/180NDV (BioChek) болезнь Ньюкасла уровень антител</v>
      </c>
      <c r="B776" t="str">
        <f>IF(E776="","",INDEX(Лаборатории!A:A,MATCH('Производственный контроль'!E776,Лаборатории!B:B,0)))</f>
        <v xml:space="preserve">КУРИНОЕ ЦАРСТВО АО </v>
      </c>
      <c r="C776" t="str">
        <f>IF(E776="","",VLOOKUP(E776,Лаборатории!B:D,3,0))</f>
        <v>U377_CHL</v>
      </c>
      <c r="D776" s="12">
        <v>45684</v>
      </c>
      <c r="E776" s="11" t="s">
        <v>793</v>
      </c>
      <c r="F776" s="11" t="s">
        <v>371</v>
      </c>
      <c r="G776" s="11" t="s">
        <v>509</v>
      </c>
      <c r="H776" s="11" t="s">
        <v>262</v>
      </c>
      <c r="I776" s="11" t="s">
        <v>3424</v>
      </c>
      <c r="J776" t="str">
        <f>IF(L776="","",VLOOKUP(L776,Продукция!B:D,3,0))</f>
        <v>Биологический_материал</v>
      </c>
      <c r="K776" t="str">
        <f>IF(L776="","",VLOOKUP(L776,Продукция!B:C,2,0))</f>
        <v>Сыворотка крови</v>
      </c>
      <c r="L776" s="151" t="s">
        <v>302</v>
      </c>
      <c r="M776">
        <f>IF(L776="","",VLOOKUP(L776,Продукция!B:L,11,0))</f>
        <v>0</v>
      </c>
      <c r="N776" s="11" t="s">
        <v>873</v>
      </c>
      <c r="P776" s="11" t="s">
        <v>340</v>
      </c>
      <c r="Q776" s="11" t="s">
        <v>854</v>
      </c>
      <c r="R776" s="153" t="s">
        <v>5055</v>
      </c>
      <c r="S776" s="11">
        <v>18</v>
      </c>
      <c r="T776" s="11" t="s">
        <v>5063</v>
      </c>
      <c r="V776" s="14">
        <v>45680</v>
      </c>
      <c r="Z776" s="11" t="s">
        <v>4823</v>
      </c>
      <c r="AA776" s="15">
        <v>0.59375</v>
      </c>
      <c r="AB776" t="str">
        <f>IF(L776="","",VLOOKUP(L776&amp;I776,Продукция!A:I,9,0))</f>
        <v>рекомендация производителя набора</v>
      </c>
      <c r="AC776" s="14">
        <v>45691</v>
      </c>
      <c r="AD776" s="11" t="s">
        <v>2676</v>
      </c>
      <c r="AE776" s="11" t="s">
        <v>4823</v>
      </c>
      <c r="AF776" t="str">
        <f>IF(AD776="","",VLOOKUP(AD776,'Сотрудники и ссылки'!A:B,2,0))</f>
        <v>Серолог</v>
      </c>
      <c r="AG776">
        <f>IF(AD776="","",VLOOKUP(AD776,'Сотрудники и ссылки'!A:C,3,0))</f>
        <v>20007746</v>
      </c>
      <c r="AH776" s="11" t="s">
        <v>2676</v>
      </c>
      <c r="AI776" t="str">
        <f>IF(AH776="","",VLOOKUP(AH776,'Сотрудники и ссылки'!A:B,2,0))</f>
        <v>Серолог</v>
      </c>
      <c r="AJ776">
        <f>IF(AH776="","",VLOOKUP(AH776,'Сотрудники и ссылки'!A:C,3,0))</f>
        <v>20007746</v>
      </c>
      <c r="AK776" s="14">
        <v>45691</v>
      </c>
      <c r="AL776" s="2">
        <f>IF(AK776="","",AK776+VLOOKUP(I776,'Вид исследования'!B:E,4,0))</f>
        <v>45692</v>
      </c>
      <c r="AM776" s="2">
        <f>IF(AK776="","",AK776+VLOOKUP(I776,'Вид исследования'!B:F,5,0))</f>
        <v>45692</v>
      </c>
      <c r="AN776" s="14">
        <v>45691</v>
      </c>
      <c r="AP776" s="11" t="s">
        <v>189</v>
      </c>
      <c r="AQ776" t="str">
        <f>IFERROR(IF(L776="","",VLOOKUP(L776&amp;I776,Продукция!A:K,11,0)),"обратитесь к админ справочника")</f>
        <v>согласно рекомендациям производителя теста</v>
      </c>
      <c r="AR776" s="11" t="s">
        <v>4823</v>
      </c>
      <c r="AS776" t="str">
        <f>IFERROR(IF(L776="","",VLOOKUP(L776&amp;I776,Продукция!A:J,10,0)),"обратитесь к админ справочника")</f>
        <v>инструкция тест- ситема Биочек СК -116</v>
      </c>
      <c r="AT776" s="11" t="s">
        <v>4823</v>
      </c>
      <c r="AU776" s="11" t="s">
        <v>4823</v>
      </c>
      <c r="AV776" s="11" t="s">
        <v>2676</v>
      </c>
      <c r="AW776" s="11" t="s">
        <v>4824</v>
      </c>
      <c r="AX776" s="11" t="s">
        <v>509</v>
      </c>
      <c r="AY776" s="11" t="s">
        <v>1716</v>
      </c>
      <c r="AZ776" s="11">
        <v>106</v>
      </c>
      <c r="BA776" s="11">
        <v>38</v>
      </c>
      <c r="BC776" s="11" t="s">
        <v>5026</v>
      </c>
    </row>
    <row r="777" spans="1:55" x14ac:dyDescent="0.25">
      <c r="A777" t="str">
        <f t="shared" si="15"/>
        <v>С/207Вирус гриппа птиц подтипа H9 уровень антител (ВНИИЗЖ)</v>
      </c>
      <c r="B777" t="str">
        <f>IF(E777="","",INDEX(Лаборатории!A:A,MATCH('Производственный контроль'!E777,Лаборатории!B:B,0)))</f>
        <v xml:space="preserve">КУРИНОЕ ЦАРСТВО АО </v>
      </c>
      <c r="C777" t="str">
        <f>IF(E777="","",VLOOKUP(E777,Лаборатории!B:D,3,0))</f>
        <v>U377_CHL</v>
      </c>
      <c r="D777" s="12">
        <v>45688</v>
      </c>
      <c r="E777" s="11" t="s">
        <v>793</v>
      </c>
      <c r="F777" s="11" t="s">
        <v>544</v>
      </c>
      <c r="G777" s="11" t="s">
        <v>603</v>
      </c>
      <c r="H777" s="11" t="s">
        <v>312</v>
      </c>
      <c r="I777" s="11" t="s">
        <v>3435</v>
      </c>
      <c r="J777" t="str">
        <f>IF(L777="","",VLOOKUP(L777,Продукция!B:D,3,0))</f>
        <v>Биологический_материал</v>
      </c>
      <c r="K777" t="str">
        <f>IF(L777="","",VLOOKUP(L777,Продукция!B:C,2,0))</f>
        <v>Сыворотка крови</v>
      </c>
      <c r="L777" s="151" t="s">
        <v>302</v>
      </c>
      <c r="M777">
        <f>IF(L777="","",VLOOKUP(L777,Продукция!B:L,11,0))</f>
        <v>0</v>
      </c>
      <c r="N777" s="11" t="s">
        <v>873</v>
      </c>
      <c r="P777" s="11" t="s">
        <v>340</v>
      </c>
      <c r="Q777" s="11" t="s">
        <v>854</v>
      </c>
      <c r="R777" s="153" t="s">
        <v>4942</v>
      </c>
      <c r="S777" s="11">
        <v>20</v>
      </c>
      <c r="T777" s="11" t="s">
        <v>5064</v>
      </c>
      <c r="V777" s="14">
        <v>45681</v>
      </c>
      <c r="Z777" s="11" t="s">
        <v>4823</v>
      </c>
      <c r="AA777" s="15">
        <v>0.49305555555555558</v>
      </c>
      <c r="AB777" t="str">
        <f>IF(L777="","",VLOOKUP(L777&amp;I777,Продукция!A:I,9,0))</f>
        <v>рекомендация производителя набора</v>
      </c>
      <c r="AC777" s="14">
        <v>45693</v>
      </c>
      <c r="AD777" s="11" t="s">
        <v>2673</v>
      </c>
      <c r="AE777" s="11" t="s">
        <v>4823</v>
      </c>
      <c r="AF777" t="str">
        <f>IF(AD777="","",VLOOKUP(AD777,'Сотрудники и ссылки'!A:B,2,0))</f>
        <v>Серолог</v>
      </c>
      <c r="AG777">
        <f>IF(AD777="","",VLOOKUP(AD777,'Сотрудники и ссылки'!A:C,3,0))</f>
        <v>20001771</v>
      </c>
      <c r="AH777" s="11" t="s">
        <v>2673</v>
      </c>
      <c r="AI777" t="str">
        <f>IF(AH777="","",VLOOKUP(AH777,'Сотрудники и ссылки'!A:B,2,0))</f>
        <v>Серолог</v>
      </c>
      <c r="AJ777">
        <f>IF(AH777="","",VLOOKUP(AH777,'Сотрудники и ссылки'!A:C,3,0))</f>
        <v>20001771</v>
      </c>
      <c r="AK777" s="14">
        <v>45693</v>
      </c>
      <c r="AL777" s="2">
        <f>IF(AK777="","",AK777+VLOOKUP(I777,'Вид исследования'!B:E,4,0))</f>
        <v>45694</v>
      </c>
      <c r="AM777" s="2">
        <f>IF(AK777="","",AK777+VLOOKUP(I777,'Вид исследования'!B:F,5,0))</f>
        <v>45694</v>
      </c>
      <c r="AN777" s="14">
        <v>45693</v>
      </c>
      <c r="AP777" s="11" t="s">
        <v>189</v>
      </c>
      <c r="AQ777" t="str">
        <f>IFERROR(IF(L777="","",VLOOKUP(L777&amp;I777,Продукция!A:K,11,0)),"обратитесь к админ справочника")</f>
        <v>согласно рекомендациям производителя теста</v>
      </c>
      <c r="AR777" s="11" t="s">
        <v>4823</v>
      </c>
      <c r="AS777" t="str">
        <f>IFERROR(IF(L777="","",VLOOKUP(L777&amp;I777,Продукция!A:J,10,0)),"обратитесь к админ справочника")</f>
        <v>инструкция по применению набора AI, Н9</v>
      </c>
      <c r="AT777" s="11" t="s">
        <v>4823</v>
      </c>
      <c r="AU777" s="11" t="s">
        <v>4823</v>
      </c>
      <c r="AV777" s="11" t="s">
        <v>2673</v>
      </c>
      <c r="AW777" s="11" t="s">
        <v>4824</v>
      </c>
      <c r="AX777" s="11" t="s">
        <v>941</v>
      </c>
      <c r="AY777" s="11" t="s">
        <v>2086</v>
      </c>
      <c r="AZ777" s="11">
        <v>154</v>
      </c>
      <c r="BA777" s="11">
        <v>1</v>
      </c>
      <c r="BC777" s="11" t="s">
        <v>4954</v>
      </c>
    </row>
    <row r="778" spans="1:55" x14ac:dyDescent="0.25">
      <c r="A778" t="str">
        <f t="shared" si="15"/>
        <v>С/207Вирус гриппа птиц подтипа Н5 уровень антител (ВНИИЗЖ)</v>
      </c>
      <c r="B778" t="str">
        <f>IF(E778="","",INDEX(Лаборатории!A:A,MATCH('Производственный контроль'!E778,Лаборатории!B:B,0)))</f>
        <v xml:space="preserve">КУРИНОЕ ЦАРСТВО АО </v>
      </c>
      <c r="C778" t="str">
        <f>IF(E778="","",VLOOKUP(E778,Лаборатории!B:D,3,0))</f>
        <v>U377_CHL</v>
      </c>
      <c r="D778" s="12">
        <v>45688</v>
      </c>
      <c r="E778" s="11" t="s">
        <v>793</v>
      </c>
      <c r="F778" s="11" t="s">
        <v>544</v>
      </c>
      <c r="G778" s="11" t="s">
        <v>603</v>
      </c>
      <c r="H778" s="11" t="s">
        <v>312</v>
      </c>
      <c r="I778" s="11" t="s">
        <v>3437</v>
      </c>
      <c r="J778" t="str">
        <f>IF(L778="","",VLOOKUP(L778,Продукция!B:D,3,0))</f>
        <v>Биологический_материал</v>
      </c>
      <c r="K778" t="str">
        <f>IF(L778="","",VLOOKUP(L778,Продукция!B:C,2,0))</f>
        <v>Сыворотка крови</v>
      </c>
      <c r="L778" s="151" t="s">
        <v>302</v>
      </c>
      <c r="M778">
        <f>IF(L778="","",VLOOKUP(L778,Продукция!B:L,11,0))</f>
        <v>0</v>
      </c>
      <c r="N778" s="11" t="s">
        <v>873</v>
      </c>
      <c r="P778" s="11" t="s">
        <v>340</v>
      </c>
      <c r="Q778" s="11" t="s">
        <v>854</v>
      </c>
      <c r="R778" s="153" t="s">
        <v>4942</v>
      </c>
      <c r="S778" s="11">
        <v>20</v>
      </c>
      <c r="T778" s="11" t="s">
        <v>5064</v>
      </c>
      <c r="V778" s="14">
        <v>45681</v>
      </c>
      <c r="Z778" s="11" t="s">
        <v>4823</v>
      </c>
      <c r="AA778" s="15">
        <v>0.49305555555555558</v>
      </c>
      <c r="AB778" t="str">
        <f>IF(L778="","",VLOOKUP(L778&amp;I778,Продукция!A:I,9,0))</f>
        <v>рекомендация производителя набора</v>
      </c>
      <c r="AC778" s="14">
        <v>45693</v>
      </c>
      <c r="AD778" s="11" t="s">
        <v>2676</v>
      </c>
      <c r="AE778" s="11" t="s">
        <v>4823</v>
      </c>
      <c r="AF778" t="str">
        <f>IF(AD778="","",VLOOKUP(AD778,'Сотрудники и ссылки'!A:B,2,0))</f>
        <v>Серолог</v>
      </c>
      <c r="AG778">
        <f>IF(AD778="","",VLOOKUP(AD778,'Сотрудники и ссылки'!A:C,3,0))</f>
        <v>20007746</v>
      </c>
      <c r="AH778" s="11" t="s">
        <v>2676</v>
      </c>
      <c r="AI778" t="str">
        <f>IF(AH778="","",VLOOKUP(AH778,'Сотрудники и ссылки'!A:B,2,0))</f>
        <v>Серолог</v>
      </c>
      <c r="AJ778">
        <f>IF(AH778="","",VLOOKUP(AH778,'Сотрудники и ссылки'!A:C,3,0))</f>
        <v>20007746</v>
      </c>
      <c r="AK778" s="14">
        <v>45693</v>
      </c>
      <c r="AL778" s="2">
        <f>IF(AK778="","",AK778+VLOOKUP(I778,'Вид исследования'!B:E,4,0))</f>
        <v>45694</v>
      </c>
      <c r="AM778" s="2">
        <f>IF(AK778="","",AK778+VLOOKUP(I778,'Вид исследования'!B:F,5,0))</f>
        <v>45694</v>
      </c>
      <c r="AN778" s="14">
        <v>45693</v>
      </c>
      <c r="AP778" s="11" t="s">
        <v>189</v>
      </c>
      <c r="AQ778" t="str">
        <f>IFERROR(IF(L778="","",VLOOKUP(L778&amp;I778,Продукция!A:K,11,0)),"обратитесь к админ справочника")</f>
        <v>согласно рекомендациям производителя теста</v>
      </c>
      <c r="AR778" s="11" t="s">
        <v>4823</v>
      </c>
      <c r="AS778" t="str">
        <f>IFERROR(IF(L778="","",VLOOKUP(L778&amp;I778,Продукция!A:J,10,0)),"обратитесь к админ справочника")</f>
        <v>инструкция по применению набора AI, Н5</v>
      </c>
      <c r="AT778" s="11" t="s">
        <v>4823</v>
      </c>
      <c r="AU778" s="11" t="s">
        <v>4823</v>
      </c>
      <c r="AV778" s="11" t="s">
        <v>2676</v>
      </c>
      <c r="AW778" s="11" t="s">
        <v>4824</v>
      </c>
      <c r="AX778" s="11" t="s">
        <v>941</v>
      </c>
      <c r="AY778" s="11" t="s">
        <v>2086</v>
      </c>
      <c r="AZ778" s="11">
        <v>154</v>
      </c>
      <c r="BA778" s="11">
        <v>1</v>
      </c>
      <c r="BC778" s="11" t="s">
        <v>4954</v>
      </c>
    </row>
    <row r="779" spans="1:55" x14ac:dyDescent="0.25">
      <c r="A779" t="str">
        <f t="shared" si="15"/>
        <v>С/208Болезнь Ньюкасла уровень антител</v>
      </c>
      <c r="B779" t="str">
        <f>IF(E779="","",INDEX(Лаборатории!A:A,MATCH('Производственный контроль'!E779,Лаборатории!B:B,0)))</f>
        <v xml:space="preserve">КУРИНОЕ ЦАРСТВО АО </v>
      </c>
      <c r="C779" t="str">
        <f>IF(E779="","",VLOOKUP(E779,Лаборатории!B:D,3,0))</f>
        <v>U377_CHL</v>
      </c>
      <c r="D779" s="12">
        <v>45688</v>
      </c>
      <c r="E779" s="11" t="s">
        <v>793</v>
      </c>
      <c r="F779" s="11" t="s">
        <v>544</v>
      </c>
      <c r="G779" s="11" t="s">
        <v>603</v>
      </c>
      <c r="H779" s="11" t="s">
        <v>312</v>
      </c>
      <c r="I779" s="11" t="s">
        <v>3434</v>
      </c>
      <c r="J779" t="str">
        <f>IF(L779="","",VLOOKUP(L779,Продукция!B:D,3,0))</f>
        <v>Биологический_материал</v>
      </c>
      <c r="K779" t="str">
        <f>IF(L779="","",VLOOKUP(L779,Продукция!B:C,2,0))</f>
        <v>Сыворотка крови</v>
      </c>
      <c r="L779" s="151" t="s">
        <v>302</v>
      </c>
      <c r="M779">
        <f>IF(L779="","",VLOOKUP(L779,Продукция!B:L,11,0))</f>
        <v>0</v>
      </c>
      <c r="N779" s="11" t="s">
        <v>873</v>
      </c>
      <c r="P779" s="11" t="s">
        <v>340</v>
      </c>
      <c r="Q779" s="11" t="s">
        <v>854</v>
      </c>
      <c r="R779" s="161" t="s">
        <v>4949</v>
      </c>
      <c r="S779" s="11">
        <v>20</v>
      </c>
      <c r="T779" s="11" t="s">
        <v>5065</v>
      </c>
      <c r="V779" s="14">
        <v>45684</v>
      </c>
      <c r="Z779" s="11" t="s">
        <v>4823</v>
      </c>
      <c r="AA779" s="15">
        <v>0.49305555555555558</v>
      </c>
      <c r="AB779" t="str">
        <f>IF(L779="","",VLOOKUP(L779&amp;I779,Продукция!A:I,9,0))</f>
        <v>рекомендация производителя набора</v>
      </c>
      <c r="AC779" s="14">
        <v>45692</v>
      </c>
      <c r="AD779" s="11" t="s">
        <v>2673</v>
      </c>
      <c r="AE779" s="11" t="s">
        <v>4823</v>
      </c>
      <c r="AF779" t="str">
        <f>IF(AD779="","",VLOOKUP(AD779,'Сотрудники и ссылки'!A:B,2,0))</f>
        <v>Серолог</v>
      </c>
      <c r="AG779">
        <f>IF(AD779="","",VLOOKUP(AD779,'Сотрудники и ссылки'!A:C,3,0))</f>
        <v>20001771</v>
      </c>
      <c r="AH779" s="11" t="s">
        <v>2673</v>
      </c>
      <c r="AI779" t="str">
        <f>IF(AH779="","",VLOOKUP(AH779,'Сотрудники и ссылки'!A:B,2,0))</f>
        <v>Серолог</v>
      </c>
      <c r="AJ779">
        <f>IF(AH779="","",VLOOKUP(AH779,'Сотрудники и ссылки'!A:C,3,0))</f>
        <v>20001771</v>
      </c>
      <c r="AK779" s="14">
        <v>45692</v>
      </c>
      <c r="AL779" s="2">
        <f>IF(AK779="","",AK779+VLOOKUP(I779,'Вид исследования'!B:E,4,0))</f>
        <v>45693</v>
      </c>
      <c r="AM779" s="2">
        <f>IF(AK779="","",AK779+VLOOKUP(I779,'Вид исследования'!B:F,5,0))</f>
        <v>45693</v>
      </c>
      <c r="AN779" s="14">
        <v>45692</v>
      </c>
      <c r="AP779" s="11" t="s">
        <v>189</v>
      </c>
      <c r="AQ779" t="str">
        <f>IFERROR(IF(L779="","",VLOOKUP(L779&amp;I779,Продукция!A:K,11,0)),"обратитесь к админ справочника")</f>
        <v>согласно рекомендациям производителя теста</v>
      </c>
      <c r="AR779" s="11" t="s">
        <v>4823</v>
      </c>
      <c r="AS779" t="str">
        <f>IFERROR(IF(L779="","",VLOOKUP(L779&amp;I779,Продукция!A:J,10,0)),"обратитесь к админ справочника")</f>
        <v>инструкция по применению набора РЗГА Ньюкасла</v>
      </c>
      <c r="AT779" s="11" t="s">
        <v>4823</v>
      </c>
      <c r="AU779" s="11" t="s">
        <v>4823</v>
      </c>
      <c r="AV779" s="11" t="s">
        <v>2673</v>
      </c>
      <c r="AW779" s="11" t="s">
        <v>4824</v>
      </c>
      <c r="AX779" s="11" t="s">
        <v>941</v>
      </c>
      <c r="AY779" s="11" t="s">
        <v>2092</v>
      </c>
      <c r="AZ779" s="11">
        <v>154</v>
      </c>
      <c r="BA779" s="11">
        <v>3</v>
      </c>
      <c r="BC779" s="11" t="s">
        <v>4954</v>
      </c>
    </row>
    <row r="780" spans="1:55" x14ac:dyDescent="0.25">
      <c r="A780" t="str">
        <f t="shared" si="15"/>
        <v>С/208Вирус гриппа птиц подтипа H9 уровень антител (ВНИИЗЖ)</v>
      </c>
      <c r="B780" t="str">
        <f>IF(E780="","",INDEX(Лаборатории!A:A,MATCH('Производственный контроль'!E780,Лаборатории!B:B,0)))</f>
        <v xml:space="preserve">КУРИНОЕ ЦАРСТВО АО </v>
      </c>
      <c r="C780" t="str">
        <f>IF(E780="","",VLOOKUP(E780,Лаборатории!B:D,3,0))</f>
        <v>U377_CHL</v>
      </c>
      <c r="D780" s="12">
        <v>45688</v>
      </c>
      <c r="E780" s="11" t="s">
        <v>793</v>
      </c>
      <c r="F780" s="11" t="s">
        <v>544</v>
      </c>
      <c r="G780" s="11" t="s">
        <v>603</v>
      </c>
      <c r="H780" s="11" t="s">
        <v>312</v>
      </c>
      <c r="I780" s="11" t="s">
        <v>3435</v>
      </c>
      <c r="J780" t="str">
        <f>IF(L780="","",VLOOKUP(L780,Продукция!B:D,3,0))</f>
        <v>Биологический_материал</v>
      </c>
      <c r="K780" t="str">
        <f>IF(L780="","",VLOOKUP(L780,Продукция!B:C,2,0))</f>
        <v>Сыворотка крови</v>
      </c>
      <c r="L780" s="151" t="s">
        <v>302</v>
      </c>
      <c r="M780">
        <f>IF(L780="","",VLOOKUP(L780,Продукция!B:L,11,0))</f>
        <v>0</v>
      </c>
      <c r="N780" s="11" t="s">
        <v>873</v>
      </c>
      <c r="P780" s="11" t="s">
        <v>340</v>
      </c>
      <c r="Q780" s="11" t="s">
        <v>854</v>
      </c>
      <c r="R780" s="161" t="s">
        <v>4949</v>
      </c>
      <c r="S780" s="11">
        <v>20</v>
      </c>
      <c r="T780" s="11" t="s">
        <v>5065</v>
      </c>
      <c r="V780" s="14">
        <v>45684</v>
      </c>
      <c r="Z780" s="11" t="s">
        <v>4823</v>
      </c>
      <c r="AA780" s="15">
        <v>0.49305555555555558</v>
      </c>
      <c r="AB780" t="str">
        <f>IF(L780="","",VLOOKUP(L780&amp;I780,Продукция!A:I,9,0))</f>
        <v>рекомендация производителя набора</v>
      </c>
      <c r="AC780" s="14">
        <v>45693</v>
      </c>
      <c r="AD780" s="11" t="s">
        <v>2673</v>
      </c>
      <c r="AE780" s="11" t="s">
        <v>4823</v>
      </c>
      <c r="AF780" t="str">
        <f>IF(AD780="","",VLOOKUP(AD780,'Сотрудники и ссылки'!A:B,2,0))</f>
        <v>Серолог</v>
      </c>
      <c r="AG780">
        <f>IF(AD780="","",VLOOKUP(AD780,'Сотрудники и ссылки'!A:C,3,0))</f>
        <v>20001771</v>
      </c>
      <c r="AH780" s="11" t="s">
        <v>2673</v>
      </c>
      <c r="AI780" t="str">
        <f>IF(AH780="","",VLOOKUP(AH780,'Сотрудники и ссылки'!A:B,2,0))</f>
        <v>Серолог</v>
      </c>
      <c r="AJ780">
        <f>IF(AH780="","",VLOOKUP(AH780,'Сотрудники и ссылки'!A:C,3,0))</f>
        <v>20001771</v>
      </c>
      <c r="AK780" s="14">
        <v>45693</v>
      </c>
      <c r="AL780" s="2">
        <f>IF(AK780="","",AK780+VLOOKUP(I780,'Вид исследования'!B:E,4,0))</f>
        <v>45694</v>
      </c>
      <c r="AM780" s="2">
        <f>IF(AK780="","",AK780+VLOOKUP(I780,'Вид исследования'!B:F,5,0))</f>
        <v>45694</v>
      </c>
      <c r="AN780" s="14">
        <v>45693</v>
      </c>
      <c r="AP780" s="11" t="s">
        <v>189</v>
      </c>
      <c r="AQ780" t="str">
        <f>IFERROR(IF(L780="","",VLOOKUP(L780&amp;I780,Продукция!A:K,11,0)),"обратитесь к админ справочника")</f>
        <v>согласно рекомендациям производителя теста</v>
      </c>
      <c r="AR780" s="11" t="s">
        <v>4823</v>
      </c>
      <c r="AS780" t="str">
        <f>IFERROR(IF(L780="","",VLOOKUP(L780&amp;I780,Продукция!A:J,10,0)),"обратитесь к админ справочника")</f>
        <v>инструкция по применению набора AI, Н9</v>
      </c>
      <c r="AT780" s="11" t="s">
        <v>4823</v>
      </c>
      <c r="AU780" s="11" t="s">
        <v>4823</v>
      </c>
      <c r="AV780" s="11" t="s">
        <v>2673</v>
      </c>
      <c r="AW780" s="11" t="s">
        <v>4824</v>
      </c>
      <c r="AX780" s="11" t="s">
        <v>941</v>
      </c>
      <c r="AY780" s="11" t="s">
        <v>2092</v>
      </c>
      <c r="AZ780" s="11">
        <v>154</v>
      </c>
      <c r="BA780" s="11">
        <v>3</v>
      </c>
      <c r="BC780" s="11" t="s">
        <v>4954</v>
      </c>
    </row>
    <row r="781" spans="1:55" x14ac:dyDescent="0.25">
      <c r="A781" t="str">
        <f t="shared" si="15"/>
        <v>С/208Вирус гриппа птиц подтипа Н5 уровень антител (ВНИИЗЖ)</v>
      </c>
      <c r="B781" t="str">
        <f>IF(E781="","",INDEX(Лаборатории!A:A,MATCH('Производственный контроль'!E781,Лаборатории!B:B,0)))</f>
        <v xml:space="preserve">КУРИНОЕ ЦАРСТВО АО </v>
      </c>
      <c r="C781" t="str">
        <f>IF(E781="","",VLOOKUP(E781,Лаборатории!B:D,3,0))</f>
        <v>U377_CHL</v>
      </c>
      <c r="D781" s="12">
        <v>45688</v>
      </c>
      <c r="E781" s="11" t="s">
        <v>793</v>
      </c>
      <c r="F781" s="11" t="s">
        <v>544</v>
      </c>
      <c r="G781" s="11" t="s">
        <v>603</v>
      </c>
      <c r="H781" s="11" t="s">
        <v>312</v>
      </c>
      <c r="I781" s="11" t="s">
        <v>3437</v>
      </c>
      <c r="J781" t="str">
        <f>IF(L781="","",VLOOKUP(L781,Продукция!B:D,3,0))</f>
        <v>Биологический_материал</v>
      </c>
      <c r="K781" t="str">
        <f>IF(L781="","",VLOOKUP(L781,Продукция!B:C,2,0))</f>
        <v>Сыворотка крови</v>
      </c>
      <c r="L781" s="151" t="s">
        <v>302</v>
      </c>
      <c r="M781">
        <f>IF(L781="","",VLOOKUP(L781,Продукция!B:L,11,0))</f>
        <v>0</v>
      </c>
      <c r="N781" s="11" t="s">
        <v>873</v>
      </c>
      <c r="P781" s="11" t="s">
        <v>340</v>
      </c>
      <c r="Q781" s="11" t="s">
        <v>854</v>
      </c>
      <c r="R781" s="161" t="s">
        <v>4949</v>
      </c>
      <c r="S781" s="11">
        <v>20</v>
      </c>
      <c r="T781" s="11" t="s">
        <v>5065</v>
      </c>
      <c r="V781" s="14">
        <v>45684</v>
      </c>
      <c r="Z781" s="11" t="s">
        <v>4823</v>
      </c>
      <c r="AA781" s="15">
        <v>0.49305555555555558</v>
      </c>
      <c r="AB781" t="str">
        <f>IF(L781="","",VLOOKUP(L781&amp;I781,Продукция!A:I,9,0))</f>
        <v>рекомендация производителя набора</v>
      </c>
      <c r="AC781" s="14">
        <v>45693</v>
      </c>
      <c r="AD781" s="11" t="s">
        <v>2676</v>
      </c>
      <c r="AE781" s="11" t="s">
        <v>4823</v>
      </c>
      <c r="AF781" t="str">
        <f>IF(AD781="","",VLOOKUP(AD781,'Сотрудники и ссылки'!A:B,2,0))</f>
        <v>Серолог</v>
      </c>
      <c r="AG781">
        <f>IF(AD781="","",VLOOKUP(AD781,'Сотрудники и ссылки'!A:C,3,0))</f>
        <v>20007746</v>
      </c>
      <c r="AH781" s="11" t="s">
        <v>2676</v>
      </c>
      <c r="AI781" t="str">
        <f>IF(AH781="","",VLOOKUP(AH781,'Сотрудники и ссылки'!A:B,2,0))</f>
        <v>Серолог</v>
      </c>
      <c r="AJ781">
        <f>IF(AH781="","",VLOOKUP(AH781,'Сотрудники и ссылки'!A:C,3,0))</f>
        <v>20007746</v>
      </c>
      <c r="AK781" s="14">
        <v>45693</v>
      </c>
      <c r="AL781" s="2">
        <f>IF(AK781="","",AK781+VLOOKUP(I781,'Вид исследования'!B:E,4,0))</f>
        <v>45694</v>
      </c>
      <c r="AM781" s="2">
        <f>IF(AK781="","",AK781+VLOOKUP(I781,'Вид исследования'!B:F,5,0))</f>
        <v>45694</v>
      </c>
      <c r="AN781" s="14">
        <v>45693</v>
      </c>
      <c r="AP781" s="11" t="s">
        <v>189</v>
      </c>
      <c r="AQ781" t="str">
        <f>IFERROR(IF(L781="","",VLOOKUP(L781&amp;I781,Продукция!A:K,11,0)),"обратитесь к админ справочника")</f>
        <v>согласно рекомендациям производителя теста</v>
      </c>
      <c r="AR781" s="11" t="s">
        <v>4823</v>
      </c>
      <c r="AS781" t="str">
        <f>IFERROR(IF(L781="","",VLOOKUP(L781&amp;I781,Продукция!A:J,10,0)),"обратитесь к админ справочника")</f>
        <v>инструкция по применению набора AI, Н5</v>
      </c>
      <c r="AT781" s="11" t="s">
        <v>4823</v>
      </c>
      <c r="AU781" s="11" t="s">
        <v>4823</v>
      </c>
      <c r="AV781" s="11" t="s">
        <v>2676</v>
      </c>
      <c r="AW781" s="11" t="s">
        <v>4824</v>
      </c>
      <c r="AX781" s="11" t="s">
        <v>941</v>
      </c>
      <c r="AY781" s="11" t="s">
        <v>2092</v>
      </c>
      <c r="AZ781" s="11">
        <v>154</v>
      </c>
      <c r="BA781" s="11">
        <v>3</v>
      </c>
      <c r="BC781" s="11" t="s">
        <v>4954</v>
      </c>
    </row>
    <row r="782" spans="1:55" x14ac:dyDescent="0.25">
      <c r="A782" t="str">
        <f t="shared" si="15"/>
        <v>С/208IBD (BioChek) болезнь Гамборо уровень антител</v>
      </c>
      <c r="B782" t="str">
        <f>IF(E782="","",INDEX(Лаборатории!A:A,MATCH('Производственный контроль'!E782,Лаборатории!B:B,0)))</f>
        <v xml:space="preserve">КУРИНОЕ ЦАРСТВО АО </v>
      </c>
      <c r="C782" t="str">
        <f>IF(E782="","",VLOOKUP(E782,Лаборатории!B:D,3,0))</f>
        <v>U377_CHL</v>
      </c>
      <c r="D782" s="12">
        <v>45688</v>
      </c>
      <c r="E782" s="11" t="s">
        <v>793</v>
      </c>
      <c r="F782" s="11" t="s">
        <v>544</v>
      </c>
      <c r="G782" s="11" t="s">
        <v>603</v>
      </c>
      <c r="H782" s="11" t="s">
        <v>262</v>
      </c>
      <c r="I782" s="11" t="s">
        <v>3415</v>
      </c>
      <c r="J782" t="str">
        <f>IF(L782="","",VLOOKUP(L782,Продукция!B:D,3,0))</f>
        <v>Биологический_материал</v>
      </c>
      <c r="K782" t="str">
        <f>IF(L782="","",VLOOKUP(L782,Продукция!B:C,2,0))</f>
        <v>Сыворотка крови</v>
      </c>
      <c r="L782" s="151" t="s">
        <v>302</v>
      </c>
      <c r="M782">
        <f>IF(L782="","",VLOOKUP(L782,Продукция!B:L,11,0))</f>
        <v>0</v>
      </c>
      <c r="N782" s="11" t="s">
        <v>873</v>
      </c>
      <c r="P782" s="11" t="s">
        <v>340</v>
      </c>
      <c r="Q782" s="11" t="s">
        <v>854</v>
      </c>
      <c r="R782" s="161" t="s">
        <v>4949</v>
      </c>
      <c r="S782" s="11">
        <v>20</v>
      </c>
      <c r="T782" s="11" t="s">
        <v>5065</v>
      </c>
      <c r="V782" s="14">
        <v>45684</v>
      </c>
      <c r="Z782" s="11" t="s">
        <v>4823</v>
      </c>
      <c r="AA782" s="15">
        <v>0.49305555555555558</v>
      </c>
      <c r="AB782" t="str">
        <f>IF(L782="","",VLOOKUP(L782&amp;I782,Продукция!A:I,9,0))</f>
        <v>рекомендация производителя набора</v>
      </c>
      <c r="AC782" s="14">
        <v>45691</v>
      </c>
      <c r="AD782" s="11" t="s">
        <v>2673</v>
      </c>
      <c r="AE782" s="11" t="s">
        <v>4823</v>
      </c>
      <c r="AF782" t="str">
        <f>IF(AD782="","",VLOOKUP(AD782,'Сотрудники и ссылки'!A:B,2,0))</f>
        <v>Серолог</v>
      </c>
      <c r="AG782">
        <f>IF(AD782="","",VLOOKUP(AD782,'Сотрудники и ссылки'!A:C,3,0))</f>
        <v>20001771</v>
      </c>
      <c r="AH782" s="11" t="s">
        <v>2673</v>
      </c>
      <c r="AI782" t="str">
        <f>IF(AH782="","",VLOOKUP(AH782,'Сотрудники и ссылки'!A:B,2,0))</f>
        <v>Серолог</v>
      </c>
      <c r="AJ782">
        <f>IF(AH782="","",VLOOKUP(AH782,'Сотрудники и ссылки'!A:C,3,0))</f>
        <v>20001771</v>
      </c>
      <c r="AK782" s="14">
        <v>45691</v>
      </c>
      <c r="AL782" s="2">
        <f>IF(AK782="","",AK782+VLOOKUP(I782,'Вид исследования'!B:E,4,0))</f>
        <v>45692</v>
      </c>
      <c r="AM782" s="2">
        <f>IF(AK782="","",AK782+VLOOKUP(I782,'Вид исследования'!B:F,5,0))</f>
        <v>45692</v>
      </c>
      <c r="AN782" s="14">
        <v>45691</v>
      </c>
      <c r="AP782" s="11" t="s">
        <v>189</v>
      </c>
      <c r="AQ782" t="str">
        <f>IFERROR(IF(L782="","",VLOOKUP(L782&amp;I782,Продукция!A:K,11,0)),"обратитесь к админ справочника")</f>
        <v>согласно рекомендациям производителя теста</v>
      </c>
      <c r="AR782" s="11" t="s">
        <v>4823</v>
      </c>
      <c r="AS782" t="str">
        <f>IFERROR(IF(L782="","",VLOOKUP(L782&amp;I782,Продукция!A:J,10,0)),"обратитесь к админ справочника")</f>
        <v>инструкция тест- ситема Биочек СК-113</v>
      </c>
      <c r="AT782" s="11" t="s">
        <v>4823</v>
      </c>
      <c r="AU782" s="11" t="s">
        <v>4823</v>
      </c>
      <c r="AV782" s="11" t="s">
        <v>2673</v>
      </c>
      <c r="AW782" s="11" t="s">
        <v>4824</v>
      </c>
      <c r="AX782" s="11" t="s">
        <v>941</v>
      </c>
      <c r="AY782" s="11" t="s">
        <v>2092</v>
      </c>
      <c r="AZ782" s="11">
        <v>154</v>
      </c>
      <c r="BA782" s="11">
        <v>3</v>
      </c>
      <c r="BC782" s="11" t="s">
        <v>4954</v>
      </c>
    </row>
    <row r="783" spans="1:55" x14ac:dyDescent="0.25">
      <c r="A783" t="str">
        <f t="shared" ref="A783:A846" si="16">T783&amp;I783</f>
        <v>С/209Вирус гриппа птиц подтипа H9 уровень антител (ВНИИЗЖ)</v>
      </c>
      <c r="B783" t="str">
        <f>IF(E783="","",INDEX(Лаборатории!A:A,MATCH('Производственный контроль'!E783,Лаборатории!B:B,0)))</f>
        <v xml:space="preserve">КУРИНОЕ ЦАРСТВО АО </v>
      </c>
      <c r="C783" t="str">
        <f>IF(E783="","",VLOOKUP(E783,Лаборатории!B:D,3,0))</f>
        <v>U377_CHL</v>
      </c>
      <c r="D783" s="12">
        <v>45688</v>
      </c>
      <c r="E783" s="11" t="s">
        <v>793</v>
      </c>
      <c r="F783" s="11" t="s">
        <v>544</v>
      </c>
      <c r="G783" s="11" t="s">
        <v>603</v>
      </c>
      <c r="H783" s="11" t="s">
        <v>312</v>
      </c>
      <c r="I783" s="11" t="s">
        <v>3435</v>
      </c>
      <c r="J783" t="str">
        <f>IF(L783="","",VLOOKUP(L783,Продукция!B:D,3,0))</f>
        <v>Биологический_материал</v>
      </c>
      <c r="K783" t="str">
        <f>IF(L783="","",VLOOKUP(L783,Продукция!B:C,2,0))</f>
        <v>Сыворотка крови</v>
      </c>
      <c r="L783" s="151" t="s">
        <v>302</v>
      </c>
      <c r="M783">
        <f>IF(L783="","",VLOOKUP(L783,Продукция!B:L,11,0))</f>
        <v>0</v>
      </c>
      <c r="N783" s="11" t="s">
        <v>873</v>
      </c>
      <c r="P783" s="11" t="s">
        <v>340</v>
      </c>
      <c r="Q783" s="11" t="s">
        <v>854</v>
      </c>
      <c r="R783" s="153" t="s">
        <v>4971</v>
      </c>
      <c r="S783" s="11">
        <v>20</v>
      </c>
      <c r="T783" s="11" t="s">
        <v>5066</v>
      </c>
      <c r="V783" s="14">
        <v>45686</v>
      </c>
      <c r="Z783" s="11" t="s">
        <v>4823</v>
      </c>
      <c r="AA783" s="15">
        <v>0.49305555555555558</v>
      </c>
      <c r="AB783" t="str">
        <f>IF(L783="","",VLOOKUP(L783&amp;I783,Продукция!A:I,9,0))</f>
        <v>рекомендация производителя набора</v>
      </c>
      <c r="AC783" s="14">
        <v>45693</v>
      </c>
      <c r="AD783" s="11" t="s">
        <v>2673</v>
      </c>
      <c r="AE783" s="11" t="s">
        <v>4823</v>
      </c>
      <c r="AF783" t="str">
        <f>IF(AD783="","",VLOOKUP(AD783,'Сотрудники и ссылки'!A:B,2,0))</f>
        <v>Серолог</v>
      </c>
      <c r="AG783">
        <f>IF(AD783="","",VLOOKUP(AD783,'Сотрудники и ссылки'!A:C,3,0))</f>
        <v>20001771</v>
      </c>
      <c r="AH783" s="11" t="s">
        <v>2673</v>
      </c>
      <c r="AI783" t="str">
        <f>IF(AH783="","",VLOOKUP(AH783,'Сотрудники и ссылки'!A:B,2,0))</f>
        <v>Серолог</v>
      </c>
      <c r="AJ783">
        <f>IF(AH783="","",VLOOKUP(AH783,'Сотрудники и ссылки'!A:C,3,0))</f>
        <v>20001771</v>
      </c>
      <c r="AK783" s="14">
        <v>45693</v>
      </c>
      <c r="AL783" s="2">
        <f>IF(AK783="","",AK783+VLOOKUP(I783,'Вид исследования'!B:E,4,0))</f>
        <v>45694</v>
      </c>
      <c r="AM783" s="2">
        <f>IF(AK783="","",AK783+VLOOKUP(I783,'Вид исследования'!B:F,5,0))</f>
        <v>45694</v>
      </c>
      <c r="AN783" s="14">
        <v>45693</v>
      </c>
      <c r="AP783" s="11" t="s">
        <v>189</v>
      </c>
      <c r="AQ783" t="str">
        <f>IFERROR(IF(L783="","",VLOOKUP(L783&amp;I783,Продукция!A:K,11,0)),"обратитесь к админ справочника")</f>
        <v>согласно рекомендациям производителя теста</v>
      </c>
      <c r="AR783" s="11" t="s">
        <v>4823</v>
      </c>
      <c r="AS783" t="str">
        <f>IFERROR(IF(L783="","",VLOOKUP(L783&amp;I783,Продукция!A:J,10,0)),"обратитесь к админ справочника")</f>
        <v>инструкция по применению набора AI, Н9</v>
      </c>
      <c r="AT783" s="11" t="s">
        <v>4823</v>
      </c>
      <c r="AU783" s="11" t="s">
        <v>4823</v>
      </c>
      <c r="AV783" s="11" t="s">
        <v>2673</v>
      </c>
      <c r="AW783" s="11" t="s">
        <v>4824</v>
      </c>
      <c r="AX783" s="11" t="s">
        <v>941</v>
      </c>
      <c r="AY783" s="11" t="s">
        <v>2043</v>
      </c>
      <c r="AZ783" s="11">
        <v>154</v>
      </c>
      <c r="BA783" s="11">
        <v>1</v>
      </c>
      <c r="BC783" s="11" t="s">
        <v>4987</v>
      </c>
    </row>
    <row r="784" spans="1:55" x14ac:dyDescent="0.25">
      <c r="A784" t="str">
        <f t="shared" si="16"/>
        <v>С/209Вирус гриппа птиц подтипа Н5 уровень антител (ВНИИЗЖ)</v>
      </c>
      <c r="B784" t="str">
        <f>IF(E784="","",INDEX(Лаборатории!A:A,MATCH('Производственный контроль'!E784,Лаборатории!B:B,0)))</f>
        <v xml:space="preserve">КУРИНОЕ ЦАРСТВО АО </v>
      </c>
      <c r="C784" t="str">
        <f>IF(E784="","",VLOOKUP(E784,Лаборатории!B:D,3,0))</f>
        <v>U377_CHL</v>
      </c>
      <c r="D784" s="12">
        <v>45688</v>
      </c>
      <c r="E784" s="11" t="s">
        <v>793</v>
      </c>
      <c r="F784" s="11" t="s">
        <v>544</v>
      </c>
      <c r="G784" s="11" t="s">
        <v>603</v>
      </c>
      <c r="H784" s="11" t="s">
        <v>312</v>
      </c>
      <c r="I784" s="11" t="s">
        <v>3437</v>
      </c>
      <c r="J784" t="str">
        <f>IF(L784="","",VLOOKUP(L784,Продукция!B:D,3,0))</f>
        <v>Биологический_материал</v>
      </c>
      <c r="K784" t="str">
        <f>IF(L784="","",VLOOKUP(L784,Продукция!B:C,2,0))</f>
        <v>Сыворотка крови</v>
      </c>
      <c r="L784" s="151" t="s">
        <v>302</v>
      </c>
      <c r="M784">
        <f>IF(L784="","",VLOOKUP(L784,Продукция!B:L,11,0))</f>
        <v>0</v>
      </c>
      <c r="N784" s="11" t="s">
        <v>873</v>
      </c>
      <c r="P784" s="11" t="s">
        <v>340</v>
      </c>
      <c r="Q784" s="11" t="s">
        <v>854</v>
      </c>
      <c r="R784" s="153" t="s">
        <v>4971</v>
      </c>
      <c r="S784" s="11">
        <v>20</v>
      </c>
      <c r="T784" s="11" t="s">
        <v>5066</v>
      </c>
      <c r="V784" s="14">
        <v>45686</v>
      </c>
      <c r="Z784" s="11" t="s">
        <v>4823</v>
      </c>
      <c r="AA784" s="15">
        <v>0.49305555555555558</v>
      </c>
      <c r="AB784" t="str">
        <f>IF(L784="","",VLOOKUP(L784&amp;I784,Продукция!A:I,9,0))</f>
        <v>рекомендация производителя набора</v>
      </c>
      <c r="AC784" s="14">
        <v>45693</v>
      </c>
      <c r="AD784" s="11" t="s">
        <v>2676</v>
      </c>
      <c r="AE784" s="11" t="s">
        <v>4823</v>
      </c>
      <c r="AF784" t="str">
        <f>IF(AD784="","",VLOOKUP(AD784,'Сотрудники и ссылки'!A:B,2,0))</f>
        <v>Серолог</v>
      </c>
      <c r="AG784">
        <f>IF(AD784="","",VLOOKUP(AD784,'Сотрудники и ссылки'!A:C,3,0))</f>
        <v>20007746</v>
      </c>
      <c r="AH784" s="11" t="s">
        <v>2676</v>
      </c>
      <c r="AI784" t="str">
        <f>IF(AH784="","",VLOOKUP(AH784,'Сотрудники и ссылки'!A:B,2,0))</f>
        <v>Серолог</v>
      </c>
      <c r="AJ784">
        <f>IF(AH784="","",VLOOKUP(AH784,'Сотрудники и ссылки'!A:C,3,0))</f>
        <v>20007746</v>
      </c>
      <c r="AK784" s="14">
        <v>45693</v>
      </c>
      <c r="AL784" s="2">
        <f>IF(AK784="","",AK784+VLOOKUP(I784,'Вид исследования'!B:E,4,0))</f>
        <v>45694</v>
      </c>
      <c r="AM784" s="2">
        <f>IF(AK784="","",AK784+VLOOKUP(I784,'Вид исследования'!B:F,5,0))</f>
        <v>45694</v>
      </c>
      <c r="AN784" s="14">
        <v>45693</v>
      </c>
      <c r="AP784" s="11" t="s">
        <v>189</v>
      </c>
      <c r="AQ784" t="str">
        <f>IFERROR(IF(L784="","",VLOOKUP(L784&amp;I784,Продукция!A:K,11,0)),"обратитесь к админ справочника")</f>
        <v>согласно рекомендациям производителя теста</v>
      </c>
      <c r="AR784" s="11" t="s">
        <v>4823</v>
      </c>
      <c r="AS784" t="str">
        <f>IFERROR(IF(L784="","",VLOOKUP(L784&amp;I784,Продукция!A:J,10,0)),"обратитесь к админ справочника")</f>
        <v>инструкция по применению набора AI, Н5</v>
      </c>
      <c r="AT784" s="11" t="s">
        <v>4823</v>
      </c>
      <c r="AU784" s="11" t="s">
        <v>4823</v>
      </c>
      <c r="AV784" s="11" t="s">
        <v>2676</v>
      </c>
      <c r="AW784" s="11" t="s">
        <v>4824</v>
      </c>
      <c r="AX784" s="11" t="s">
        <v>941</v>
      </c>
      <c r="AY784" s="11" t="s">
        <v>2043</v>
      </c>
      <c r="AZ784" s="11">
        <v>154</v>
      </c>
      <c r="BA784" s="11">
        <v>1</v>
      </c>
      <c r="BC784" s="11" t="s">
        <v>4987</v>
      </c>
    </row>
    <row r="785" spans="1:55" x14ac:dyDescent="0.25">
      <c r="A785" t="str">
        <f t="shared" si="16"/>
        <v>С/209Болезнь Ньюкасла уровень антител</v>
      </c>
      <c r="B785" t="str">
        <f>IF(E785="","",INDEX(Лаборатории!A:A,MATCH('Производственный контроль'!E785,Лаборатории!B:B,0)))</f>
        <v xml:space="preserve">КУРИНОЕ ЦАРСТВО АО </v>
      </c>
      <c r="C785" t="str">
        <f>IF(E785="","",VLOOKUP(E785,Лаборатории!B:D,3,0))</f>
        <v>U377_CHL</v>
      </c>
      <c r="D785" s="12">
        <v>45688</v>
      </c>
      <c r="E785" s="11" t="s">
        <v>793</v>
      </c>
      <c r="F785" s="11" t="s">
        <v>544</v>
      </c>
      <c r="G785" s="11" t="s">
        <v>603</v>
      </c>
      <c r="H785" s="11" t="s">
        <v>312</v>
      </c>
      <c r="I785" s="11" t="s">
        <v>3434</v>
      </c>
      <c r="J785" t="str">
        <f>IF(L785="","",VLOOKUP(L785,Продукция!B:D,3,0))</f>
        <v>Биологический_материал</v>
      </c>
      <c r="K785" t="str">
        <f>IF(L785="","",VLOOKUP(L785,Продукция!B:C,2,0))</f>
        <v>Сыворотка крови</v>
      </c>
      <c r="L785" s="151" t="s">
        <v>302</v>
      </c>
      <c r="M785">
        <f>IF(L785="","",VLOOKUP(L785,Продукция!B:L,11,0))</f>
        <v>0</v>
      </c>
      <c r="N785" s="11" t="s">
        <v>873</v>
      </c>
      <c r="P785" s="11" t="s">
        <v>340</v>
      </c>
      <c r="Q785" s="11" t="s">
        <v>854</v>
      </c>
      <c r="R785" s="153" t="s">
        <v>4963</v>
      </c>
      <c r="S785" s="11">
        <v>20</v>
      </c>
      <c r="T785" s="11" t="s">
        <v>5066</v>
      </c>
      <c r="V785" s="14">
        <v>45686</v>
      </c>
      <c r="Z785" s="11" t="s">
        <v>4823</v>
      </c>
      <c r="AA785" s="15">
        <v>0.49305555555555558</v>
      </c>
      <c r="AB785" t="str">
        <f>IF(L785="","",VLOOKUP(L785&amp;I785,Продукция!A:I,9,0))</f>
        <v>рекомендация производителя набора</v>
      </c>
      <c r="AC785" s="14">
        <v>45692</v>
      </c>
      <c r="AD785" s="11" t="s">
        <v>2673</v>
      </c>
      <c r="AE785" s="11" t="s">
        <v>4823</v>
      </c>
      <c r="AF785" t="str">
        <f>IF(AD785="","",VLOOKUP(AD785,'Сотрудники и ссылки'!A:B,2,0))</f>
        <v>Серолог</v>
      </c>
      <c r="AG785">
        <f>IF(AD785="","",VLOOKUP(AD785,'Сотрудники и ссылки'!A:C,3,0))</f>
        <v>20001771</v>
      </c>
      <c r="AH785" s="11" t="s">
        <v>2673</v>
      </c>
      <c r="AI785" t="str">
        <f>IF(AH785="","",VLOOKUP(AH785,'Сотрудники и ссылки'!A:B,2,0))</f>
        <v>Серолог</v>
      </c>
      <c r="AJ785">
        <f>IF(AH785="","",VLOOKUP(AH785,'Сотрудники и ссылки'!A:C,3,0))</f>
        <v>20001771</v>
      </c>
      <c r="AK785" s="14">
        <v>45692</v>
      </c>
      <c r="AL785" s="2">
        <f>IF(AK785="","",AK785+VLOOKUP(I785,'Вид исследования'!B:E,4,0))</f>
        <v>45693</v>
      </c>
      <c r="AM785" s="2">
        <f>IF(AK785="","",AK785+VLOOKUP(I785,'Вид исследования'!B:F,5,0))</f>
        <v>45693</v>
      </c>
      <c r="AN785" s="14">
        <v>45692</v>
      </c>
      <c r="AP785" s="11" t="s">
        <v>189</v>
      </c>
      <c r="AQ785" t="str">
        <f>IFERROR(IF(L785="","",VLOOKUP(L785&amp;I785,Продукция!A:K,11,0)),"обратитесь к админ справочника")</f>
        <v>согласно рекомендациям производителя теста</v>
      </c>
      <c r="AR785" s="11" t="s">
        <v>4823</v>
      </c>
      <c r="AS785" t="str">
        <f>IFERROR(IF(L785="","",VLOOKUP(L785&amp;I785,Продукция!A:J,10,0)),"обратитесь к админ справочника")</f>
        <v>инструкция по применению набора РЗГА Ньюкасла</v>
      </c>
      <c r="AT785" s="11" t="s">
        <v>4823</v>
      </c>
      <c r="AU785" s="11" t="s">
        <v>4823</v>
      </c>
      <c r="AV785" s="11" t="s">
        <v>2673</v>
      </c>
      <c r="AW785" s="11" t="s">
        <v>4824</v>
      </c>
      <c r="AX785" s="11" t="s">
        <v>941</v>
      </c>
      <c r="AY785" s="11" t="s">
        <v>2046</v>
      </c>
      <c r="AZ785" s="11">
        <v>154</v>
      </c>
      <c r="BA785" s="11">
        <v>3</v>
      </c>
      <c r="BC785" s="11" t="s">
        <v>4987</v>
      </c>
    </row>
    <row r="786" spans="1:55" x14ac:dyDescent="0.25">
      <c r="A786" t="str">
        <f t="shared" si="16"/>
        <v>С/209Вирус гриппа птиц подтипа H9 уровень антител (ВНИИЗЖ)</v>
      </c>
      <c r="B786" t="str">
        <f>IF(E786="","",INDEX(Лаборатории!A:A,MATCH('Производственный контроль'!E786,Лаборатории!B:B,0)))</f>
        <v xml:space="preserve">КУРИНОЕ ЦАРСТВО АО </v>
      </c>
      <c r="C786" t="str">
        <f>IF(E786="","",VLOOKUP(E786,Лаборатории!B:D,3,0))</f>
        <v>U377_CHL</v>
      </c>
      <c r="D786" s="12">
        <v>45688</v>
      </c>
      <c r="E786" s="11" t="s">
        <v>793</v>
      </c>
      <c r="F786" s="11" t="s">
        <v>544</v>
      </c>
      <c r="G786" s="11" t="s">
        <v>603</v>
      </c>
      <c r="H786" s="11" t="s">
        <v>312</v>
      </c>
      <c r="I786" s="11" t="s">
        <v>3435</v>
      </c>
      <c r="J786" t="str">
        <f>IF(L786="","",VLOOKUP(L786,Продукция!B:D,3,0))</f>
        <v>Биологический_материал</v>
      </c>
      <c r="K786" t="str">
        <f>IF(L786="","",VLOOKUP(L786,Продукция!B:C,2,0))</f>
        <v>Сыворотка крови</v>
      </c>
      <c r="L786" s="151" t="s">
        <v>302</v>
      </c>
      <c r="M786">
        <f>IF(L786="","",VLOOKUP(L786,Продукция!B:L,11,0))</f>
        <v>0</v>
      </c>
      <c r="N786" s="11" t="s">
        <v>873</v>
      </c>
      <c r="P786" s="11" t="s">
        <v>340</v>
      </c>
      <c r="Q786" s="11" t="s">
        <v>854</v>
      </c>
      <c r="R786" s="153" t="s">
        <v>4963</v>
      </c>
      <c r="S786" s="11">
        <v>20</v>
      </c>
      <c r="T786" s="11" t="s">
        <v>5066</v>
      </c>
      <c r="V786" s="14">
        <v>45686</v>
      </c>
      <c r="Z786" s="11" t="s">
        <v>4823</v>
      </c>
      <c r="AA786" s="15">
        <v>0.49305555555555558</v>
      </c>
      <c r="AB786" t="str">
        <f>IF(L786="","",VLOOKUP(L786&amp;I786,Продукция!A:I,9,0))</f>
        <v>рекомендация производителя набора</v>
      </c>
      <c r="AC786" s="14">
        <v>45693</v>
      </c>
      <c r="AD786" s="11" t="s">
        <v>2673</v>
      </c>
      <c r="AE786" s="11" t="s">
        <v>4823</v>
      </c>
      <c r="AF786" t="str">
        <f>IF(AD786="","",VLOOKUP(AD786,'Сотрудники и ссылки'!A:B,2,0))</f>
        <v>Серолог</v>
      </c>
      <c r="AG786">
        <f>IF(AD786="","",VLOOKUP(AD786,'Сотрудники и ссылки'!A:C,3,0))</f>
        <v>20001771</v>
      </c>
      <c r="AH786" s="11" t="s">
        <v>2673</v>
      </c>
      <c r="AI786" t="str">
        <f>IF(AH786="","",VLOOKUP(AH786,'Сотрудники и ссылки'!A:B,2,0))</f>
        <v>Серолог</v>
      </c>
      <c r="AJ786">
        <f>IF(AH786="","",VLOOKUP(AH786,'Сотрудники и ссылки'!A:C,3,0))</f>
        <v>20001771</v>
      </c>
      <c r="AK786" s="14">
        <v>45693</v>
      </c>
      <c r="AL786" s="2">
        <f>IF(AK786="","",AK786+VLOOKUP(I786,'Вид исследования'!B:E,4,0))</f>
        <v>45694</v>
      </c>
      <c r="AM786" s="2">
        <f>IF(AK786="","",AK786+VLOOKUP(I786,'Вид исследования'!B:F,5,0))</f>
        <v>45694</v>
      </c>
      <c r="AN786" s="14">
        <v>45693</v>
      </c>
      <c r="AP786" s="11" t="s">
        <v>189</v>
      </c>
      <c r="AQ786" t="str">
        <f>IFERROR(IF(L786="","",VLOOKUP(L786&amp;I786,Продукция!A:K,11,0)),"обратитесь к админ справочника")</f>
        <v>согласно рекомендациям производителя теста</v>
      </c>
      <c r="AR786" s="11" t="s">
        <v>4823</v>
      </c>
      <c r="AS786" t="str">
        <f>IFERROR(IF(L786="","",VLOOKUP(L786&amp;I786,Продукция!A:J,10,0)),"обратитесь к админ справочника")</f>
        <v>инструкция по применению набора AI, Н9</v>
      </c>
      <c r="AT786" s="11" t="s">
        <v>4823</v>
      </c>
      <c r="AU786" s="11" t="s">
        <v>4823</v>
      </c>
      <c r="AV786" s="11" t="s">
        <v>2673</v>
      </c>
      <c r="AW786" s="11" t="s">
        <v>4824</v>
      </c>
      <c r="AX786" s="11" t="s">
        <v>941</v>
      </c>
      <c r="AY786" s="11" t="s">
        <v>2046</v>
      </c>
      <c r="AZ786" s="11">
        <v>154</v>
      </c>
      <c r="BA786" s="11">
        <v>3</v>
      </c>
      <c r="BC786" s="11" t="s">
        <v>4987</v>
      </c>
    </row>
    <row r="787" spans="1:55" x14ac:dyDescent="0.25">
      <c r="A787" t="str">
        <f t="shared" si="16"/>
        <v>С/209Вирус гриппа птиц подтипа Н5 уровень антител (ВНИИЗЖ)</v>
      </c>
      <c r="B787" t="str">
        <f>IF(E787="","",INDEX(Лаборатории!A:A,MATCH('Производственный контроль'!E787,Лаборатории!B:B,0)))</f>
        <v xml:space="preserve">КУРИНОЕ ЦАРСТВО АО </v>
      </c>
      <c r="C787" t="str">
        <f>IF(E787="","",VLOOKUP(E787,Лаборатории!B:D,3,0))</f>
        <v>U377_CHL</v>
      </c>
      <c r="D787" s="12">
        <v>45688</v>
      </c>
      <c r="E787" s="11" t="s">
        <v>793</v>
      </c>
      <c r="F787" s="11" t="s">
        <v>544</v>
      </c>
      <c r="G787" s="11" t="s">
        <v>603</v>
      </c>
      <c r="H787" s="11" t="s">
        <v>312</v>
      </c>
      <c r="I787" s="11" t="s">
        <v>3437</v>
      </c>
      <c r="J787" t="str">
        <f>IF(L787="","",VLOOKUP(L787,Продукция!B:D,3,0))</f>
        <v>Биологический_материал</v>
      </c>
      <c r="K787" t="str">
        <f>IF(L787="","",VLOOKUP(L787,Продукция!B:C,2,0))</f>
        <v>Сыворотка крови</v>
      </c>
      <c r="L787" s="151" t="s">
        <v>302</v>
      </c>
      <c r="M787">
        <f>IF(L787="","",VLOOKUP(L787,Продукция!B:L,11,0))</f>
        <v>0</v>
      </c>
      <c r="N787" s="11" t="s">
        <v>873</v>
      </c>
      <c r="P787" s="11" t="s">
        <v>340</v>
      </c>
      <c r="Q787" s="11" t="s">
        <v>854</v>
      </c>
      <c r="R787" s="153" t="s">
        <v>4963</v>
      </c>
      <c r="S787" s="11">
        <v>20</v>
      </c>
      <c r="T787" s="11" t="s">
        <v>5066</v>
      </c>
      <c r="V787" s="14">
        <v>45686</v>
      </c>
      <c r="Z787" s="11" t="s">
        <v>4823</v>
      </c>
      <c r="AA787" s="15">
        <v>0.49305555555555558</v>
      </c>
      <c r="AB787" t="str">
        <f>IF(L787="","",VLOOKUP(L787&amp;I787,Продукция!A:I,9,0))</f>
        <v>рекомендация производителя набора</v>
      </c>
      <c r="AC787" s="14">
        <v>45693</v>
      </c>
      <c r="AD787" s="11" t="s">
        <v>2676</v>
      </c>
      <c r="AE787" s="11" t="s">
        <v>4823</v>
      </c>
      <c r="AF787" t="str">
        <f>IF(AD787="","",VLOOKUP(AD787,'Сотрудники и ссылки'!A:B,2,0))</f>
        <v>Серолог</v>
      </c>
      <c r="AG787">
        <f>IF(AD787="","",VLOOKUP(AD787,'Сотрудники и ссылки'!A:C,3,0))</f>
        <v>20007746</v>
      </c>
      <c r="AH787" s="11" t="s">
        <v>2676</v>
      </c>
      <c r="AI787" t="str">
        <f>IF(AH787="","",VLOOKUP(AH787,'Сотрудники и ссылки'!A:B,2,0))</f>
        <v>Серолог</v>
      </c>
      <c r="AJ787">
        <f>IF(AH787="","",VLOOKUP(AH787,'Сотрудники и ссылки'!A:C,3,0))</f>
        <v>20007746</v>
      </c>
      <c r="AK787" s="14">
        <v>45693</v>
      </c>
      <c r="AL787" s="2">
        <f>IF(AK787="","",AK787+VLOOKUP(I787,'Вид исследования'!B:E,4,0))</f>
        <v>45694</v>
      </c>
      <c r="AM787" s="2">
        <f>IF(AK787="","",AK787+VLOOKUP(I787,'Вид исследования'!B:F,5,0))</f>
        <v>45694</v>
      </c>
      <c r="AN787" s="14">
        <v>45693</v>
      </c>
      <c r="AP787" s="11" t="s">
        <v>189</v>
      </c>
      <c r="AQ787" t="str">
        <f>IFERROR(IF(L787="","",VLOOKUP(L787&amp;I787,Продукция!A:K,11,0)),"обратитесь к админ справочника")</f>
        <v>согласно рекомендациям производителя теста</v>
      </c>
      <c r="AR787" s="11" t="s">
        <v>4823</v>
      </c>
      <c r="AS787" t="str">
        <f>IFERROR(IF(L787="","",VLOOKUP(L787&amp;I787,Продукция!A:J,10,0)),"обратитесь к админ справочника")</f>
        <v>инструкция по применению набора AI, Н5</v>
      </c>
      <c r="AT787" s="11" t="s">
        <v>4823</v>
      </c>
      <c r="AU787" s="11" t="s">
        <v>4823</v>
      </c>
      <c r="AV787" s="11" t="s">
        <v>2676</v>
      </c>
      <c r="AW787" s="11" t="s">
        <v>4824</v>
      </c>
      <c r="AX787" s="11" t="s">
        <v>941</v>
      </c>
      <c r="AY787" s="11" t="s">
        <v>2046</v>
      </c>
      <c r="AZ787" s="11">
        <v>154</v>
      </c>
      <c r="BA787" s="11">
        <v>3</v>
      </c>
      <c r="BC787" s="11" t="s">
        <v>4987</v>
      </c>
    </row>
    <row r="788" spans="1:55" x14ac:dyDescent="0.25">
      <c r="A788" t="str">
        <f t="shared" si="16"/>
        <v>С/209MS (BioChek) микоплазма синовия уровень антител</v>
      </c>
      <c r="B788" t="str">
        <f>IF(E788="","",INDEX(Лаборатории!A:A,MATCH('Производственный контроль'!E788,Лаборатории!B:B,0)))</f>
        <v xml:space="preserve">КУРИНОЕ ЦАРСТВО АО </v>
      </c>
      <c r="C788" t="str">
        <f>IF(E788="","",VLOOKUP(E788,Лаборатории!B:D,3,0))</f>
        <v>U377_CHL</v>
      </c>
      <c r="D788" s="12">
        <v>45688</v>
      </c>
      <c r="E788" s="11" t="s">
        <v>793</v>
      </c>
      <c r="F788" s="11" t="s">
        <v>544</v>
      </c>
      <c r="G788" s="11" t="s">
        <v>603</v>
      </c>
      <c r="H788" s="11" t="s">
        <v>262</v>
      </c>
      <c r="I788" s="11" t="s">
        <v>3423</v>
      </c>
      <c r="J788" t="str">
        <f>IF(L788="","",VLOOKUP(L788,Продукция!B:D,3,0))</f>
        <v>Биологический_материал</v>
      </c>
      <c r="K788" t="str">
        <f>IF(L788="","",VLOOKUP(L788,Продукция!B:C,2,0))</f>
        <v>Сыворотка крови</v>
      </c>
      <c r="L788" s="151" t="s">
        <v>302</v>
      </c>
      <c r="M788">
        <f>IF(L788="","",VLOOKUP(L788,Продукция!B:L,11,0))</f>
        <v>0</v>
      </c>
      <c r="N788" s="11" t="s">
        <v>873</v>
      </c>
      <c r="P788" s="11" t="s">
        <v>340</v>
      </c>
      <c r="Q788" s="11" t="s">
        <v>854</v>
      </c>
      <c r="R788" s="153" t="s">
        <v>4963</v>
      </c>
      <c r="S788" s="11">
        <v>20</v>
      </c>
      <c r="T788" s="11" t="s">
        <v>5066</v>
      </c>
      <c r="V788" s="14">
        <v>45686</v>
      </c>
      <c r="Z788" s="11" t="s">
        <v>4823</v>
      </c>
      <c r="AA788" s="15">
        <v>0.49305555555555558</v>
      </c>
      <c r="AB788" t="str">
        <f>IF(L788="","",VLOOKUP(L788&amp;I788,Продукция!A:I,9,0))</f>
        <v>рекомендация производителя набора</v>
      </c>
      <c r="AC788" s="14">
        <v>45695</v>
      </c>
      <c r="AD788" s="11" t="s">
        <v>2673</v>
      </c>
      <c r="AE788" s="11" t="s">
        <v>4823</v>
      </c>
      <c r="AF788" t="str">
        <f>IF(AD788="","",VLOOKUP(AD788,'Сотрудники и ссылки'!A:B,2,0))</f>
        <v>Серолог</v>
      </c>
      <c r="AG788">
        <f>IF(AD788="","",VLOOKUP(AD788,'Сотрудники и ссылки'!A:C,3,0))</f>
        <v>20001771</v>
      </c>
      <c r="AH788" s="11" t="s">
        <v>2673</v>
      </c>
      <c r="AI788" t="str">
        <f>IF(AH788="","",VLOOKUP(AH788,'Сотрудники и ссылки'!A:B,2,0))</f>
        <v>Серолог</v>
      </c>
      <c r="AJ788">
        <f>IF(AH788="","",VLOOKUP(AH788,'Сотрудники и ссылки'!A:C,3,0))</f>
        <v>20001771</v>
      </c>
      <c r="AK788" s="14">
        <v>45695</v>
      </c>
      <c r="AL788" s="2">
        <f>IF(AK788="","",AK788+VLOOKUP(I788,'Вид исследования'!B:E,4,0))</f>
        <v>45696</v>
      </c>
      <c r="AM788" s="2">
        <f>IF(AK788="","",AK788+VLOOKUP(I788,'Вид исследования'!B:F,5,0))</f>
        <v>45696</v>
      </c>
      <c r="AN788" s="14">
        <v>45695</v>
      </c>
      <c r="AP788" s="11" t="s">
        <v>189</v>
      </c>
      <c r="AQ788" t="str">
        <f>IFERROR(IF(L788="","",VLOOKUP(L788&amp;I788,Продукция!A:K,11,0)),"обратитесь к админ справочника")</f>
        <v>согласно рекомендациям производителя теста</v>
      </c>
      <c r="AR788" s="11" t="s">
        <v>4823</v>
      </c>
      <c r="AS788" t="str">
        <f>IFERROR(IF(L788="","",VLOOKUP(L788&amp;I788,Продукция!A:J,10,0)),"обратитесь к админ справочника")</f>
        <v>инструкция тест- ситема Биочек СК -115</v>
      </c>
      <c r="AT788" s="11" t="s">
        <v>4823</v>
      </c>
      <c r="AU788" s="11" t="s">
        <v>4823</v>
      </c>
      <c r="AV788" s="11" t="s">
        <v>2673</v>
      </c>
      <c r="AW788" s="11" t="s">
        <v>4824</v>
      </c>
      <c r="AX788" s="11" t="s">
        <v>941</v>
      </c>
      <c r="AY788" s="11" t="s">
        <v>2046</v>
      </c>
      <c r="AZ788" s="11">
        <v>154</v>
      </c>
      <c r="BA788" s="11">
        <v>3</v>
      </c>
      <c r="BC788" s="11" t="s">
        <v>4987</v>
      </c>
    </row>
    <row r="789" spans="1:55" x14ac:dyDescent="0.25">
      <c r="A789" t="str">
        <f t="shared" si="16"/>
        <v>С/209MG (BioChek) микоплазма галлисептикум уровень антител</v>
      </c>
      <c r="B789" t="str">
        <f>IF(E789="","",INDEX(Лаборатории!A:A,MATCH('Производственный контроль'!E789,Лаборатории!B:B,0)))</f>
        <v xml:space="preserve">КУРИНОЕ ЦАРСТВО АО </v>
      </c>
      <c r="C789" t="str">
        <f>IF(E789="","",VLOOKUP(E789,Лаборатории!B:D,3,0))</f>
        <v>U377_CHL</v>
      </c>
      <c r="D789" s="12">
        <v>45688</v>
      </c>
      <c r="E789" s="11" t="s">
        <v>793</v>
      </c>
      <c r="F789" s="11" t="s">
        <v>544</v>
      </c>
      <c r="G789" s="11" t="s">
        <v>603</v>
      </c>
      <c r="H789" s="11" t="s">
        <v>262</v>
      </c>
      <c r="I789" s="11" t="s">
        <v>3422</v>
      </c>
      <c r="J789" t="str">
        <f>IF(L789="","",VLOOKUP(L789,Продукция!B:D,3,0))</f>
        <v>Биологический_материал</v>
      </c>
      <c r="K789" t="str">
        <f>IF(L789="","",VLOOKUP(L789,Продукция!B:C,2,0))</f>
        <v>Сыворотка крови</v>
      </c>
      <c r="L789" s="151" t="s">
        <v>302</v>
      </c>
      <c r="M789">
        <f>IF(L789="","",VLOOKUP(L789,Продукция!B:L,11,0))</f>
        <v>0</v>
      </c>
      <c r="N789" s="11" t="s">
        <v>873</v>
      </c>
      <c r="P789" s="11" t="s">
        <v>340</v>
      </c>
      <c r="Q789" s="11" t="s">
        <v>854</v>
      </c>
      <c r="R789" s="153" t="s">
        <v>4963</v>
      </c>
      <c r="S789" s="11">
        <v>20</v>
      </c>
      <c r="T789" s="11" t="s">
        <v>5066</v>
      </c>
      <c r="V789" s="14">
        <v>45686</v>
      </c>
      <c r="Z789" s="11" t="s">
        <v>4823</v>
      </c>
      <c r="AA789" s="15">
        <v>0.49305555555555558</v>
      </c>
      <c r="AB789" t="str">
        <f>IF(L789="","",VLOOKUP(L789&amp;I789,Продукция!A:I,9,0))</f>
        <v>рекомендация производителя набора</v>
      </c>
      <c r="AC789" s="14">
        <v>45695</v>
      </c>
      <c r="AD789" s="11" t="s">
        <v>2673</v>
      </c>
      <c r="AE789" s="11" t="s">
        <v>4823</v>
      </c>
      <c r="AF789" t="str">
        <f>IF(AD789="","",VLOOKUP(AD789,'Сотрудники и ссылки'!A:B,2,0))</f>
        <v>Серолог</v>
      </c>
      <c r="AG789">
        <f>IF(AD789="","",VLOOKUP(AD789,'Сотрудники и ссылки'!A:C,3,0))</f>
        <v>20001771</v>
      </c>
      <c r="AH789" s="11" t="s">
        <v>2673</v>
      </c>
      <c r="AI789" t="str">
        <f>IF(AH789="","",VLOOKUP(AH789,'Сотрудники и ссылки'!A:B,2,0))</f>
        <v>Серолог</v>
      </c>
      <c r="AJ789">
        <f>IF(AH789="","",VLOOKUP(AH789,'Сотрудники и ссылки'!A:C,3,0))</f>
        <v>20001771</v>
      </c>
      <c r="AK789" s="14">
        <v>45695</v>
      </c>
      <c r="AL789" s="2">
        <f>IF(AK789="","",AK789+VLOOKUP(I789,'Вид исследования'!B:E,4,0))</f>
        <v>45696</v>
      </c>
      <c r="AM789" s="2">
        <f>IF(AK789="","",AK789+VLOOKUP(I789,'Вид исследования'!B:F,5,0))</f>
        <v>45696</v>
      </c>
      <c r="AN789" s="14">
        <v>45695</v>
      </c>
      <c r="AP789" s="11" t="s">
        <v>189</v>
      </c>
      <c r="AQ789" t="str">
        <f>IFERROR(IF(L789="","",VLOOKUP(L789&amp;I789,Продукция!A:K,11,0)),"обратитесь к админ справочника")</f>
        <v>согласно рекомендациям производителя теста</v>
      </c>
      <c r="AR789" s="11" t="s">
        <v>4823</v>
      </c>
      <c r="AS789" t="str">
        <f>IFERROR(IF(L789="","",VLOOKUP(L789&amp;I789,Продукция!A:J,10,0)),"обратитесь к админ справочника")</f>
        <v>инструкция тест- ситема Биочек СК -114</v>
      </c>
      <c r="AT789" s="11" t="s">
        <v>4823</v>
      </c>
      <c r="AU789" s="11" t="s">
        <v>4823</v>
      </c>
      <c r="AV789" s="11" t="s">
        <v>2673</v>
      </c>
      <c r="AW789" s="11" t="s">
        <v>4824</v>
      </c>
      <c r="AX789" s="11" t="s">
        <v>941</v>
      </c>
      <c r="AY789" s="11" t="s">
        <v>2046</v>
      </c>
      <c r="AZ789" s="11">
        <v>154</v>
      </c>
      <c r="BA789" s="11">
        <v>3</v>
      </c>
      <c r="BC789" s="11" t="s">
        <v>4987</v>
      </c>
    </row>
    <row r="790" spans="1:55" x14ac:dyDescent="0.25">
      <c r="A790" t="str">
        <f t="shared" si="16"/>
        <v>С/220Болезнь Ньюкасла уровень антител</v>
      </c>
      <c r="B790" t="str">
        <f>IF(E790="","",INDEX(Лаборатории!A:A,MATCH('Производственный контроль'!E790,Лаборатории!B:B,0)))</f>
        <v xml:space="preserve">КУРИНОЕ ЦАРСТВО АО </v>
      </c>
      <c r="C790" t="str">
        <f>IF(E790="","",VLOOKUP(E790,Лаборатории!B:D,3,0))</f>
        <v>U377_CHL</v>
      </c>
      <c r="D790" s="12">
        <v>45691</v>
      </c>
      <c r="E790" s="11" t="s">
        <v>793</v>
      </c>
      <c r="F790" s="11" t="s">
        <v>371</v>
      </c>
      <c r="G790" s="11" t="s">
        <v>509</v>
      </c>
      <c r="H790" s="11" t="s">
        <v>312</v>
      </c>
      <c r="I790" s="11" t="s">
        <v>3434</v>
      </c>
      <c r="J790" t="str">
        <f>IF(L790="","",VLOOKUP(L790,Продукция!B:D,3,0))</f>
        <v>Биологический_материал</v>
      </c>
      <c r="K790" t="str">
        <f>IF(L790="","",VLOOKUP(L790,Продукция!B:C,2,0))</f>
        <v>Сыворотка крови</v>
      </c>
      <c r="L790" s="151" t="s">
        <v>302</v>
      </c>
      <c r="M790">
        <f>IF(L790="","",VLOOKUP(L790,Продукция!B:L,11,0))</f>
        <v>0</v>
      </c>
      <c r="N790" s="11" t="s">
        <v>873</v>
      </c>
      <c r="P790" s="11" t="s">
        <v>340</v>
      </c>
      <c r="Q790" s="11" t="s">
        <v>854</v>
      </c>
      <c r="R790" s="153" t="s">
        <v>5067</v>
      </c>
      <c r="S790" s="11">
        <v>20</v>
      </c>
      <c r="T790" s="11" t="s">
        <v>5081</v>
      </c>
      <c r="V790" s="14">
        <v>45686</v>
      </c>
      <c r="Z790" s="11" t="s">
        <v>4823</v>
      </c>
      <c r="AA790" s="15">
        <v>0.54861111111111105</v>
      </c>
      <c r="AB790" t="str">
        <f>IF(L790="","",VLOOKUP(L790&amp;I790,Продукция!A:I,9,0))</f>
        <v>рекомендация производителя набора</v>
      </c>
      <c r="AC790" s="14">
        <v>45692</v>
      </c>
      <c r="AD790" s="11" t="s">
        <v>2676</v>
      </c>
      <c r="AE790" s="11" t="s">
        <v>4823</v>
      </c>
      <c r="AF790" t="str">
        <f>IF(AD790="","",VLOOKUP(AD790,'Сотрудники и ссылки'!A:B,2,0))</f>
        <v>Серолог</v>
      </c>
      <c r="AG790">
        <f>IF(AD790="","",VLOOKUP(AD790,'Сотрудники и ссылки'!A:C,3,0))</f>
        <v>20007746</v>
      </c>
      <c r="AH790" s="11" t="s">
        <v>2676</v>
      </c>
      <c r="AI790" t="str">
        <f>IF(AH790="","",VLOOKUP(AH790,'Сотрудники и ссылки'!A:B,2,0))</f>
        <v>Серолог</v>
      </c>
      <c r="AJ790">
        <f>IF(AH790="","",VLOOKUP(AH790,'Сотрудники и ссылки'!A:C,3,0))</f>
        <v>20007746</v>
      </c>
      <c r="AK790" s="14">
        <v>45692</v>
      </c>
      <c r="AL790" s="2">
        <f>IF(AK790="","",AK790+VLOOKUP(I790,'Вид исследования'!B:E,4,0))</f>
        <v>45693</v>
      </c>
      <c r="AM790" s="2">
        <f>IF(AK790="","",AK790+VLOOKUP(I790,'Вид исследования'!B:F,5,0))</f>
        <v>45693</v>
      </c>
      <c r="AN790" s="14">
        <v>45692</v>
      </c>
      <c r="AP790" s="11" t="s">
        <v>189</v>
      </c>
      <c r="AQ790" t="str">
        <f>IFERROR(IF(L790="","",VLOOKUP(L790&amp;I790,Продукция!A:K,11,0)),"обратитесь к админ справочника")</f>
        <v>согласно рекомендациям производителя теста</v>
      </c>
      <c r="AR790" s="11" t="s">
        <v>4823</v>
      </c>
      <c r="AS790" t="str">
        <f>IFERROR(IF(L790="","",VLOOKUP(L790&amp;I790,Продукция!A:J,10,0)),"обратитесь к админ справочника")</f>
        <v>инструкция по применению набора РЗГА Ньюкасла</v>
      </c>
      <c r="AT790" s="11" t="s">
        <v>4823</v>
      </c>
      <c r="AU790" s="11" t="s">
        <v>4823</v>
      </c>
      <c r="AV790" s="11" t="s">
        <v>2676</v>
      </c>
      <c r="AW790" s="11" t="s">
        <v>4824</v>
      </c>
      <c r="AX790" s="11" t="s">
        <v>509</v>
      </c>
      <c r="AY790" s="11" t="s">
        <v>1740</v>
      </c>
      <c r="AZ790" s="11">
        <v>106</v>
      </c>
      <c r="BA790" s="11">
        <v>38</v>
      </c>
      <c r="BC790" s="11" t="s">
        <v>5026</v>
      </c>
    </row>
    <row r="791" spans="1:55" x14ac:dyDescent="0.25">
      <c r="A791" t="str">
        <f t="shared" si="16"/>
        <v>С/220Болезнь Ньюкасла уровень антител</v>
      </c>
      <c r="B791" t="str">
        <f>IF(E791="","",INDEX(Лаборатории!A:A,MATCH('Производственный контроль'!E791,Лаборатории!B:B,0)))</f>
        <v xml:space="preserve">КУРИНОЕ ЦАРСТВО АО </v>
      </c>
      <c r="C791" t="str">
        <f>IF(E791="","",VLOOKUP(E791,Лаборатории!B:D,3,0))</f>
        <v>U377_CHL</v>
      </c>
      <c r="D791" s="12">
        <v>45691</v>
      </c>
      <c r="E791" s="11" t="s">
        <v>793</v>
      </c>
      <c r="F791" s="11" t="s">
        <v>371</v>
      </c>
      <c r="G791" s="11" t="s">
        <v>509</v>
      </c>
      <c r="H791" s="11" t="s">
        <v>312</v>
      </c>
      <c r="I791" s="11" t="s">
        <v>3434</v>
      </c>
      <c r="J791" t="str">
        <f>IF(L791="","",VLOOKUP(L791,Продукция!B:D,3,0))</f>
        <v>Биологический_материал</v>
      </c>
      <c r="K791" t="str">
        <f>IF(L791="","",VLOOKUP(L791,Продукция!B:C,2,0))</f>
        <v>Сыворотка крови</v>
      </c>
      <c r="L791" s="151" t="s">
        <v>302</v>
      </c>
      <c r="M791">
        <f>IF(L791="","",VLOOKUP(L791,Продукция!B:L,11,0))</f>
        <v>0</v>
      </c>
      <c r="N791" s="11" t="s">
        <v>873</v>
      </c>
      <c r="P791" s="11" t="s">
        <v>340</v>
      </c>
      <c r="Q791" s="11" t="s">
        <v>854</v>
      </c>
      <c r="R791" s="153" t="s">
        <v>5068</v>
      </c>
      <c r="S791" s="11">
        <v>20</v>
      </c>
      <c r="T791" s="11" t="s">
        <v>5081</v>
      </c>
      <c r="V791" s="14">
        <v>45686</v>
      </c>
      <c r="Z791" s="11" t="s">
        <v>4823</v>
      </c>
      <c r="AA791" s="15">
        <v>0.54861111111111105</v>
      </c>
      <c r="AB791" t="str">
        <f>IF(L791="","",VLOOKUP(L791&amp;I791,Продукция!A:I,9,0))</f>
        <v>рекомендация производителя набора</v>
      </c>
      <c r="AC791" s="14">
        <v>45692</v>
      </c>
      <c r="AD791" s="11" t="s">
        <v>2676</v>
      </c>
      <c r="AE791" s="11" t="s">
        <v>4823</v>
      </c>
      <c r="AF791" t="str">
        <f>IF(AD791="","",VLOOKUP(AD791,'Сотрудники и ссылки'!A:B,2,0))</f>
        <v>Серолог</v>
      </c>
      <c r="AG791">
        <f>IF(AD791="","",VLOOKUP(AD791,'Сотрудники и ссылки'!A:C,3,0))</f>
        <v>20007746</v>
      </c>
      <c r="AH791" s="11" t="s">
        <v>2676</v>
      </c>
      <c r="AI791" t="str">
        <f>IF(AH791="","",VLOOKUP(AH791,'Сотрудники и ссылки'!A:B,2,0))</f>
        <v>Серолог</v>
      </c>
      <c r="AJ791">
        <f>IF(AH791="","",VLOOKUP(AH791,'Сотрудники и ссылки'!A:C,3,0))</f>
        <v>20007746</v>
      </c>
      <c r="AK791" s="14">
        <v>45692</v>
      </c>
      <c r="AL791" s="2">
        <f>IF(AK791="","",AK791+VLOOKUP(I791,'Вид исследования'!B:E,4,0))</f>
        <v>45693</v>
      </c>
      <c r="AM791" s="2">
        <f>IF(AK791="","",AK791+VLOOKUP(I791,'Вид исследования'!B:F,5,0))</f>
        <v>45693</v>
      </c>
      <c r="AN791" s="14">
        <v>45692</v>
      </c>
      <c r="AP791" s="11" t="s">
        <v>189</v>
      </c>
      <c r="AQ791" t="str">
        <f>IFERROR(IF(L791="","",VLOOKUP(L791&amp;I791,Продукция!A:K,11,0)),"обратитесь к админ справочника")</f>
        <v>согласно рекомендациям производителя теста</v>
      </c>
      <c r="AR791" s="11" t="s">
        <v>4823</v>
      </c>
      <c r="AS791" t="str">
        <f>IFERROR(IF(L791="","",VLOOKUP(L791&amp;I791,Продукция!A:J,10,0)),"обратитесь к админ справочника")</f>
        <v>инструкция по применению набора РЗГА Ньюкасла</v>
      </c>
      <c r="AT791" s="11" t="s">
        <v>4823</v>
      </c>
      <c r="AU791" s="11" t="s">
        <v>4823</v>
      </c>
      <c r="AV791" s="11" t="s">
        <v>2676</v>
      </c>
      <c r="AW791" s="11" t="s">
        <v>4824</v>
      </c>
      <c r="AX791" s="11" t="s">
        <v>509</v>
      </c>
      <c r="AY791" s="11" t="s">
        <v>1741</v>
      </c>
      <c r="AZ791" s="11">
        <v>106</v>
      </c>
      <c r="BA791" s="11">
        <v>38</v>
      </c>
      <c r="BC791" s="11" t="s">
        <v>5026</v>
      </c>
    </row>
    <row r="792" spans="1:55" x14ac:dyDescent="0.25">
      <c r="A792" t="str">
        <f t="shared" si="16"/>
        <v>С/220Болезнь Ньюкасла уровень антител</v>
      </c>
      <c r="B792" t="str">
        <f>IF(E792="","",INDEX(Лаборатории!A:A,MATCH('Производственный контроль'!E792,Лаборатории!B:B,0)))</f>
        <v xml:space="preserve">КУРИНОЕ ЦАРСТВО АО </v>
      </c>
      <c r="C792" t="str">
        <f>IF(E792="","",VLOOKUP(E792,Лаборатории!B:D,3,0))</f>
        <v>U377_CHL</v>
      </c>
      <c r="D792" s="12">
        <v>45691</v>
      </c>
      <c r="E792" s="11" t="s">
        <v>793</v>
      </c>
      <c r="F792" s="11" t="s">
        <v>371</v>
      </c>
      <c r="G792" s="11" t="s">
        <v>509</v>
      </c>
      <c r="H792" s="11" t="s">
        <v>312</v>
      </c>
      <c r="I792" s="11" t="s">
        <v>3434</v>
      </c>
      <c r="J792" t="str">
        <f>IF(L792="","",VLOOKUP(L792,Продукция!B:D,3,0))</f>
        <v>Биологический_материал</v>
      </c>
      <c r="K792" t="str">
        <f>IF(L792="","",VLOOKUP(L792,Продукция!B:C,2,0))</f>
        <v>Сыворотка крови</v>
      </c>
      <c r="L792" s="151" t="s">
        <v>302</v>
      </c>
      <c r="M792">
        <f>IF(L792="","",VLOOKUP(L792,Продукция!B:L,11,0))</f>
        <v>0</v>
      </c>
      <c r="N792" s="11" t="s">
        <v>873</v>
      </c>
      <c r="P792" s="11" t="s">
        <v>340</v>
      </c>
      <c r="Q792" s="11" t="s">
        <v>854</v>
      </c>
      <c r="R792" s="153" t="s">
        <v>5069</v>
      </c>
      <c r="S792" s="11">
        <v>20</v>
      </c>
      <c r="T792" s="11" t="s">
        <v>5081</v>
      </c>
      <c r="V792" s="14">
        <v>45686</v>
      </c>
      <c r="Z792" s="11" t="s">
        <v>4823</v>
      </c>
      <c r="AA792" s="15">
        <v>0.54861111111111105</v>
      </c>
      <c r="AB792" t="str">
        <f>IF(L792="","",VLOOKUP(L792&amp;I792,Продукция!A:I,9,0))</f>
        <v>рекомендация производителя набора</v>
      </c>
      <c r="AC792" s="14">
        <v>45692</v>
      </c>
      <c r="AD792" s="11" t="s">
        <v>2676</v>
      </c>
      <c r="AE792" s="11" t="s">
        <v>4823</v>
      </c>
      <c r="AF792" t="str">
        <f>IF(AD792="","",VLOOKUP(AD792,'Сотрудники и ссылки'!A:B,2,0))</f>
        <v>Серолог</v>
      </c>
      <c r="AG792">
        <f>IF(AD792="","",VLOOKUP(AD792,'Сотрудники и ссылки'!A:C,3,0))</f>
        <v>20007746</v>
      </c>
      <c r="AH792" s="11" t="s">
        <v>2676</v>
      </c>
      <c r="AI792" t="str">
        <f>IF(AH792="","",VLOOKUP(AH792,'Сотрудники и ссылки'!A:B,2,0))</f>
        <v>Серолог</v>
      </c>
      <c r="AJ792">
        <f>IF(AH792="","",VLOOKUP(AH792,'Сотрудники и ссылки'!A:C,3,0))</f>
        <v>20007746</v>
      </c>
      <c r="AK792" s="14">
        <v>45692</v>
      </c>
      <c r="AL792" s="2">
        <f>IF(AK792="","",AK792+VLOOKUP(I792,'Вид исследования'!B:E,4,0))</f>
        <v>45693</v>
      </c>
      <c r="AM792" s="2">
        <f>IF(AK792="","",AK792+VLOOKUP(I792,'Вид исследования'!B:F,5,0))</f>
        <v>45693</v>
      </c>
      <c r="AN792" s="14">
        <v>45692</v>
      </c>
      <c r="AP792" s="11" t="s">
        <v>189</v>
      </c>
      <c r="AQ792" t="str">
        <f>IFERROR(IF(L792="","",VLOOKUP(L792&amp;I792,Продукция!A:K,11,0)),"обратитесь к админ справочника")</f>
        <v>согласно рекомендациям производителя теста</v>
      </c>
      <c r="AR792" s="11" t="s">
        <v>4823</v>
      </c>
      <c r="AS792" t="str">
        <f>IFERROR(IF(L792="","",VLOOKUP(L792&amp;I792,Продукция!A:J,10,0)),"обратитесь к админ справочника")</f>
        <v>инструкция по применению набора РЗГА Ньюкасла</v>
      </c>
      <c r="AT792" s="11" t="s">
        <v>4823</v>
      </c>
      <c r="AU792" s="11" t="s">
        <v>4823</v>
      </c>
      <c r="AV792" s="11" t="s">
        <v>2676</v>
      </c>
      <c r="AW792" s="11" t="s">
        <v>4824</v>
      </c>
      <c r="AX792" s="11" t="s">
        <v>509</v>
      </c>
      <c r="AY792" s="11" t="s">
        <v>1742</v>
      </c>
      <c r="AZ792" s="11">
        <v>106</v>
      </c>
      <c r="BA792" s="11">
        <v>38</v>
      </c>
      <c r="BC792" s="11" t="s">
        <v>5026</v>
      </c>
    </row>
    <row r="793" spans="1:55" x14ac:dyDescent="0.25">
      <c r="A793" t="str">
        <f t="shared" si="16"/>
        <v>С/220Болезнь Ньюкасла уровень антител</v>
      </c>
      <c r="B793" t="str">
        <f>IF(E793="","",INDEX(Лаборатории!A:A,MATCH('Производственный контроль'!E793,Лаборатории!B:B,0)))</f>
        <v xml:space="preserve">КУРИНОЕ ЦАРСТВО АО </v>
      </c>
      <c r="C793" t="str">
        <f>IF(E793="","",VLOOKUP(E793,Лаборатории!B:D,3,0))</f>
        <v>U377_CHL</v>
      </c>
      <c r="D793" s="12">
        <v>45691</v>
      </c>
      <c r="E793" s="11" t="s">
        <v>793</v>
      </c>
      <c r="F793" s="11" t="s">
        <v>371</v>
      </c>
      <c r="G793" s="11" t="s">
        <v>509</v>
      </c>
      <c r="H793" s="11" t="s">
        <v>312</v>
      </c>
      <c r="I793" s="11" t="s">
        <v>3434</v>
      </c>
      <c r="J793" t="str">
        <f>IF(L793="","",VLOOKUP(L793,Продукция!B:D,3,0))</f>
        <v>Биологический_материал</v>
      </c>
      <c r="K793" t="str">
        <f>IF(L793="","",VLOOKUP(L793,Продукция!B:C,2,0))</f>
        <v>Сыворотка крови</v>
      </c>
      <c r="L793" s="151" t="s">
        <v>302</v>
      </c>
      <c r="M793">
        <f>IF(L793="","",VLOOKUP(L793,Продукция!B:L,11,0))</f>
        <v>0</v>
      </c>
      <c r="N793" s="11" t="s">
        <v>873</v>
      </c>
      <c r="P793" s="11" t="s">
        <v>340</v>
      </c>
      <c r="Q793" s="11" t="s">
        <v>854</v>
      </c>
      <c r="R793" s="153" t="s">
        <v>5070</v>
      </c>
      <c r="S793" s="11">
        <v>20</v>
      </c>
      <c r="T793" s="11" t="s">
        <v>5081</v>
      </c>
      <c r="V793" s="14">
        <v>45687</v>
      </c>
      <c r="Z793" s="11" t="s">
        <v>4823</v>
      </c>
      <c r="AA793" s="15">
        <v>0.54861111111111105</v>
      </c>
      <c r="AB793" t="str">
        <f>IF(L793="","",VLOOKUP(L793&amp;I793,Продукция!A:I,9,0))</f>
        <v>рекомендация производителя набора</v>
      </c>
      <c r="AC793" s="14">
        <v>45692</v>
      </c>
      <c r="AD793" s="11" t="s">
        <v>2676</v>
      </c>
      <c r="AE793" s="11" t="s">
        <v>4823</v>
      </c>
      <c r="AF793" t="str">
        <f>IF(AD793="","",VLOOKUP(AD793,'Сотрудники и ссылки'!A:B,2,0))</f>
        <v>Серолог</v>
      </c>
      <c r="AG793">
        <f>IF(AD793="","",VLOOKUP(AD793,'Сотрудники и ссылки'!A:C,3,0))</f>
        <v>20007746</v>
      </c>
      <c r="AH793" s="11" t="s">
        <v>2676</v>
      </c>
      <c r="AI793" t="str">
        <f>IF(AH793="","",VLOOKUP(AH793,'Сотрудники и ссылки'!A:B,2,0))</f>
        <v>Серолог</v>
      </c>
      <c r="AJ793">
        <f>IF(AH793="","",VLOOKUP(AH793,'Сотрудники и ссылки'!A:C,3,0))</f>
        <v>20007746</v>
      </c>
      <c r="AK793" s="14">
        <v>45692</v>
      </c>
      <c r="AL793" s="2">
        <f>IF(AK793="","",AK793+VLOOKUP(I793,'Вид исследования'!B:E,4,0))</f>
        <v>45693</v>
      </c>
      <c r="AM793" s="2">
        <f>IF(AK793="","",AK793+VLOOKUP(I793,'Вид исследования'!B:F,5,0))</f>
        <v>45693</v>
      </c>
      <c r="AN793" s="14">
        <v>45692</v>
      </c>
      <c r="AP793" s="11" t="s">
        <v>189</v>
      </c>
      <c r="AQ793" t="str">
        <f>IFERROR(IF(L793="","",VLOOKUP(L793&amp;I793,Продукция!A:K,11,0)),"обратитесь к админ справочника")</f>
        <v>согласно рекомендациям производителя теста</v>
      </c>
      <c r="AR793" s="11" t="s">
        <v>4823</v>
      </c>
      <c r="AS793" t="str">
        <f>IFERROR(IF(L793="","",VLOOKUP(L793&amp;I793,Продукция!A:J,10,0)),"обратитесь к админ справочника")</f>
        <v>инструкция по применению набора РЗГА Ньюкасла</v>
      </c>
      <c r="AT793" s="11" t="s">
        <v>4823</v>
      </c>
      <c r="AU793" s="11" t="s">
        <v>4823</v>
      </c>
      <c r="AV793" s="11" t="s">
        <v>2676</v>
      </c>
      <c r="AW793" s="11" t="s">
        <v>4824</v>
      </c>
      <c r="AX793" s="11" t="s">
        <v>509</v>
      </c>
      <c r="AY793" s="11" t="s">
        <v>1743</v>
      </c>
      <c r="AZ793" s="11">
        <v>106</v>
      </c>
      <c r="BA793" s="11">
        <v>38</v>
      </c>
      <c r="BC793" s="11" t="s">
        <v>5026</v>
      </c>
    </row>
    <row r="794" spans="1:55" x14ac:dyDescent="0.25">
      <c r="A794" t="str">
        <f t="shared" si="16"/>
        <v>С/220Болезнь Ньюкасла уровень антител</v>
      </c>
      <c r="B794" t="str">
        <f>IF(E794="","",INDEX(Лаборатории!A:A,MATCH('Производственный контроль'!E794,Лаборатории!B:B,0)))</f>
        <v xml:space="preserve">КУРИНОЕ ЦАРСТВО АО </v>
      </c>
      <c r="C794" t="str">
        <f>IF(E794="","",VLOOKUP(E794,Лаборатории!B:D,3,0))</f>
        <v>U377_CHL</v>
      </c>
      <c r="D794" s="12">
        <v>45691</v>
      </c>
      <c r="E794" s="11" t="s">
        <v>793</v>
      </c>
      <c r="F794" s="11" t="s">
        <v>371</v>
      </c>
      <c r="G794" s="11" t="s">
        <v>509</v>
      </c>
      <c r="H794" s="11" t="s">
        <v>312</v>
      </c>
      <c r="I794" s="11" t="s">
        <v>3434</v>
      </c>
      <c r="J794" t="str">
        <f>IF(L794="","",VLOOKUP(L794,Продукция!B:D,3,0))</f>
        <v>Биологический_материал</v>
      </c>
      <c r="K794" t="str">
        <f>IF(L794="","",VLOOKUP(L794,Продукция!B:C,2,0))</f>
        <v>Сыворотка крови</v>
      </c>
      <c r="L794" s="151" t="s">
        <v>302</v>
      </c>
      <c r="M794">
        <f>IF(L794="","",VLOOKUP(L794,Продукция!B:L,11,0))</f>
        <v>0</v>
      </c>
      <c r="N794" s="11" t="s">
        <v>873</v>
      </c>
      <c r="P794" s="11" t="s">
        <v>340</v>
      </c>
      <c r="Q794" s="11" t="s">
        <v>854</v>
      </c>
      <c r="R794" s="153" t="s">
        <v>5071</v>
      </c>
      <c r="S794" s="11">
        <v>20</v>
      </c>
      <c r="T794" s="11" t="s">
        <v>5081</v>
      </c>
      <c r="V794" s="14">
        <v>45687</v>
      </c>
      <c r="Z794" s="11" t="s">
        <v>4823</v>
      </c>
      <c r="AA794" s="15">
        <v>0.54861111111111105</v>
      </c>
      <c r="AB794" t="str">
        <f>IF(L794="","",VLOOKUP(L794&amp;I794,Продукция!A:I,9,0))</f>
        <v>рекомендация производителя набора</v>
      </c>
      <c r="AC794" s="14">
        <v>45692</v>
      </c>
      <c r="AD794" s="11" t="s">
        <v>2676</v>
      </c>
      <c r="AE794" s="11" t="s">
        <v>4823</v>
      </c>
      <c r="AF794" t="str">
        <f>IF(AD794="","",VLOOKUP(AD794,'Сотрудники и ссылки'!A:B,2,0))</f>
        <v>Серолог</v>
      </c>
      <c r="AG794">
        <f>IF(AD794="","",VLOOKUP(AD794,'Сотрудники и ссылки'!A:C,3,0))</f>
        <v>20007746</v>
      </c>
      <c r="AH794" s="11" t="s">
        <v>2676</v>
      </c>
      <c r="AI794" t="str">
        <f>IF(AH794="","",VLOOKUP(AH794,'Сотрудники и ссылки'!A:B,2,0))</f>
        <v>Серолог</v>
      </c>
      <c r="AJ794">
        <f>IF(AH794="","",VLOOKUP(AH794,'Сотрудники и ссылки'!A:C,3,0))</f>
        <v>20007746</v>
      </c>
      <c r="AK794" s="14">
        <v>45692</v>
      </c>
      <c r="AL794" s="2">
        <f>IF(AK794="","",AK794+VLOOKUP(I794,'Вид исследования'!B:E,4,0))</f>
        <v>45693</v>
      </c>
      <c r="AM794" s="2">
        <f>IF(AK794="","",AK794+VLOOKUP(I794,'Вид исследования'!B:F,5,0))</f>
        <v>45693</v>
      </c>
      <c r="AN794" s="14">
        <v>45692</v>
      </c>
      <c r="AP794" s="11" t="s">
        <v>189</v>
      </c>
      <c r="AQ794" t="str">
        <f>IFERROR(IF(L794="","",VLOOKUP(L794&amp;I794,Продукция!A:K,11,0)),"обратитесь к админ справочника")</f>
        <v>согласно рекомендациям производителя теста</v>
      </c>
      <c r="AR794" s="11" t="s">
        <v>4823</v>
      </c>
      <c r="AS794" t="str">
        <f>IFERROR(IF(L794="","",VLOOKUP(L794&amp;I794,Продукция!A:J,10,0)),"обратитесь к админ справочника")</f>
        <v>инструкция по применению набора РЗГА Ньюкасла</v>
      </c>
      <c r="AT794" s="11" t="s">
        <v>4823</v>
      </c>
      <c r="AU794" s="11" t="s">
        <v>4823</v>
      </c>
      <c r="AV794" s="11" t="s">
        <v>2676</v>
      </c>
      <c r="AW794" s="11" t="s">
        <v>4824</v>
      </c>
      <c r="AX794" s="11" t="s">
        <v>509</v>
      </c>
      <c r="AY794" s="11" t="s">
        <v>1744</v>
      </c>
      <c r="AZ794" s="11">
        <v>106</v>
      </c>
      <c r="BA794" s="11">
        <v>38</v>
      </c>
      <c r="BC794" s="11" t="s">
        <v>5026</v>
      </c>
    </row>
    <row r="795" spans="1:55" x14ac:dyDescent="0.25">
      <c r="A795" t="str">
        <f t="shared" si="16"/>
        <v>С/220Болезнь Ньюкасла уровень антител</v>
      </c>
      <c r="B795" t="str">
        <f>IF(E795="","",INDEX(Лаборатории!A:A,MATCH('Производственный контроль'!E795,Лаборатории!B:B,0)))</f>
        <v xml:space="preserve">КУРИНОЕ ЦАРСТВО АО </v>
      </c>
      <c r="C795" t="str">
        <f>IF(E795="","",VLOOKUP(E795,Лаборатории!B:D,3,0))</f>
        <v>U377_CHL</v>
      </c>
      <c r="D795" s="12">
        <v>45691</v>
      </c>
      <c r="E795" s="11" t="s">
        <v>793</v>
      </c>
      <c r="F795" s="11" t="s">
        <v>371</v>
      </c>
      <c r="G795" s="11" t="s">
        <v>509</v>
      </c>
      <c r="H795" s="11" t="s">
        <v>312</v>
      </c>
      <c r="I795" s="11" t="s">
        <v>3434</v>
      </c>
      <c r="J795" t="str">
        <f>IF(L795="","",VLOOKUP(L795,Продукция!B:D,3,0))</f>
        <v>Биологический_материал</v>
      </c>
      <c r="K795" t="str">
        <f>IF(L795="","",VLOOKUP(L795,Продукция!B:C,2,0))</f>
        <v>Сыворотка крови</v>
      </c>
      <c r="L795" s="151" t="s">
        <v>302</v>
      </c>
      <c r="M795">
        <f>IF(L795="","",VLOOKUP(L795,Продукция!B:L,11,0))</f>
        <v>0</v>
      </c>
      <c r="N795" s="11" t="s">
        <v>873</v>
      </c>
      <c r="P795" s="11" t="s">
        <v>340</v>
      </c>
      <c r="Q795" s="11" t="s">
        <v>854</v>
      </c>
      <c r="R795" s="153" t="s">
        <v>5072</v>
      </c>
      <c r="S795" s="11">
        <v>20</v>
      </c>
      <c r="T795" s="11" t="s">
        <v>5081</v>
      </c>
      <c r="V795" s="14">
        <v>45687</v>
      </c>
      <c r="Z795" s="11" t="s">
        <v>4823</v>
      </c>
      <c r="AA795" s="15">
        <v>0.54861111111111105</v>
      </c>
      <c r="AB795" t="str">
        <f>IF(L795="","",VLOOKUP(L795&amp;I795,Продукция!A:I,9,0))</f>
        <v>рекомендация производителя набора</v>
      </c>
      <c r="AC795" s="14">
        <v>45692</v>
      </c>
      <c r="AD795" s="11" t="s">
        <v>2676</v>
      </c>
      <c r="AE795" s="11" t="s">
        <v>4823</v>
      </c>
      <c r="AF795" t="str">
        <f>IF(AD795="","",VLOOKUP(AD795,'Сотрудники и ссылки'!A:B,2,0))</f>
        <v>Серолог</v>
      </c>
      <c r="AG795">
        <f>IF(AD795="","",VLOOKUP(AD795,'Сотрудники и ссылки'!A:C,3,0))</f>
        <v>20007746</v>
      </c>
      <c r="AH795" s="11" t="s">
        <v>2676</v>
      </c>
      <c r="AI795" t="str">
        <f>IF(AH795="","",VLOOKUP(AH795,'Сотрудники и ссылки'!A:B,2,0))</f>
        <v>Серолог</v>
      </c>
      <c r="AJ795">
        <f>IF(AH795="","",VLOOKUP(AH795,'Сотрудники и ссылки'!A:C,3,0))</f>
        <v>20007746</v>
      </c>
      <c r="AK795" s="14">
        <v>45692</v>
      </c>
      <c r="AL795" s="2">
        <f>IF(AK795="","",AK795+VLOOKUP(I795,'Вид исследования'!B:E,4,0))</f>
        <v>45693</v>
      </c>
      <c r="AM795" s="2">
        <f>IF(AK795="","",AK795+VLOOKUP(I795,'Вид исследования'!B:F,5,0))</f>
        <v>45693</v>
      </c>
      <c r="AN795" s="14">
        <v>45692</v>
      </c>
      <c r="AP795" s="11" t="s">
        <v>189</v>
      </c>
      <c r="AQ795" t="str">
        <f>IFERROR(IF(L795="","",VLOOKUP(L795&amp;I795,Продукция!A:K,11,0)),"обратитесь к админ справочника")</f>
        <v>согласно рекомендациям производителя теста</v>
      </c>
      <c r="AR795" s="11" t="s">
        <v>4823</v>
      </c>
      <c r="AS795" t="str">
        <f>IFERROR(IF(L795="","",VLOOKUP(L795&amp;I795,Продукция!A:J,10,0)),"обратитесь к админ справочника")</f>
        <v>инструкция по применению набора РЗГА Ньюкасла</v>
      </c>
      <c r="AT795" s="11" t="s">
        <v>4823</v>
      </c>
      <c r="AU795" s="11" t="s">
        <v>4823</v>
      </c>
      <c r="AV795" s="11" t="s">
        <v>2676</v>
      </c>
      <c r="AW795" s="11" t="s">
        <v>4824</v>
      </c>
      <c r="AX795" s="11" t="s">
        <v>509</v>
      </c>
      <c r="AY795" s="11" t="s">
        <v>1745</v>
      </c>
      <c r="AZ795" s="11">
        <v>106</v>
      </c>
      <c r="BA795" s="11">
        <v>38</v>
      </c>
      <c r="BC795" s="11" t="s">
        <v>5026</v>
      </c>
    </row>
    <row r="796" spans="1:55" x14ac:dyDescent="0.25">
      <c r="A796" t="str">
        <f t="shared" si="16"/>
        <v>С/220Болезнь Ньюкасла уровень антител</v>
      </c>
      <c r="B796" t="str">
        <f>IF(E796="","",INDEX(Лаборатории!A:A,MATCH('Производственный контроль'!E796,Лаборатории!B:B,0)))</f>
        <v xml:space="preserve">КУРИНОЕ ЦАРСТВО АО </v>
      </c>
      <c r="C796" t="str">
        <f>IF(E796="","",VLOOKUP(E796,Лаборатории!B:D,3,0))</f>
        <v>U377_CHL</v>
      </c>
      <c r="D796" s="12">
        <v>45691</v>
      </c>
      <c r="E796" s="11" t="s">
        <v>793</v>
      </c>
      <c r="F796" s="11" t="s">
        <v>371</v>
      </c>
      <c r="G796" s="11" t="s">
        <v>509</v>
      </c>
      <c r="H796" s="11" t="s">
        <v>312</v>
      </c>
      <c r="I796" s="11" t="s">
        <v>3434</v>
      </c>
      <c r="J796" t="str">
        <f>IF(L796="","",VLOOKUP(L796,Продукция!B:D,3,0))</f>
        <v>Биологический_материал</v>
      </c>
      <c r="K796" t="str">
        <f>IF(L796="","",VLOOKUP(L796,Продукция!B:C,2,0))</f>
        <v>Сыворотка крови</v>
      </c>
      <c r="L796" s="151" t="s">
        <v>302</v>
      </c>
      <c r="M796">
        <f>IF(L796="","",VLOOKUP(L796,Продукция!B:L,11,0))</f>
        <v>0</v>
      </c>
      <c r="N796" s="11" t="s">
        <v>873</v>
      </c>
      <c r="P796" s="11" t="s">
        <v>340</v>
      </c>
      <c r="Q796" s="11" t="s">
        <v>854</v>
      </c>
      <c r="R796" s="153" t="s">
        <v>5073</v>
      </c>
      <c r="S796" s="11">
        <v>20</v>
      </c>
      <c r="T796" s="11" t="s">
        <v>5081</v>
      </c>
      <c r="V796" s="14">
        <v>45687</v>
      </c>
      <c r="Z796" s="11" t="s">
        <v>4823</v>
      </c>
      <c r="AA796" s="15">
        <v>0.54861111111111105</v>
      </c>
      <c r="AB796" t="str">
        <f>IF(L796="","",VLOOKUP(L796&amp;I796,Продукция!A:I,9,0))</f>
        <v>рекомендация производителя набора</v>
      </c>
      <c r="AC796" s="14">
        <v>45692</v>
      </c>
      <c r="AD796" s="11" t="s">
        <v>2676</v>
      </c>
      <c r="AE796" s="11" t="s">
        <v>4823</v>
      </c>
      <c r="AF796" t="str">
        <f>IF(AD796="","",VLOOKUP(AD796,'Сотрудники и ссылки'!A:B,2,0))</f>
        <v>Серолог</v>
      </c>
      <c r="AG796">
        <f>IF(AD796="","",VLOOKUP(AD796,'Сотрудники и ссылки'!A:C,3,0))</f>
        <v>20007746</v>
      </c>
      <c r="AH796" s="11" t="s">
        <v>2676</v>
      </c>
      <c r="AI796" t="str">
        <f>IF(AH796="","",VLOOKUP(AH796,'Сотрудники и ссылки'!A:B,2,0))</f>
        <v>Серолог</v>
      </c>
      <c r="AJ796">
        <f>IF(AH796="","",VLOOKUP(AH796,'Сотрудники и ссылки'!A:C,3,0))</f>
        <v>20007746</v>
      </c>
      <c r="AK796" s="14">
        <v>45692</v>
      </c>
      <c r="AL796" s="2">
        <f>IF(AK796="","",AK796+VLOOKUP(I796,'Вид исследования'!B:E,4,0))</f>
        <v>45693</v>
      </c>
      <c r="AM796" s="2">
        <f>IF(AK796="","",AK796+VLOOKUP(I796,'Вид исследования'!B:F,5,0))</f>
        <v>45693</v>
      </c>
      <c r="AN796" s="14">
        <v>45692</v>
      </c>
      <c r="AP796" s="11" t="s">
        <v>189</v>
      </c>
      <c r="AQ796" t="str">
        <f>IFERROR(IF(L796="","",VLOOKUP(L796&amp;I796,Продукция!A:K,11,0)),"обратитесь к админ справочника")</f>
        <v>согласно рекомендациям производителя теста</v>
      </c>
      <c r="AR796" s="11" t="s">
        <v>4823</v>
      </c>
      <c r="AS796" t="str">
        <f>IFERROR(IF(L796="","",VLOOKUP(L796&amp;I796,Продукция!A:J,10,0)),"обратитесь к админ справочника")</f>
        <v>инструкция по применению набора РЗГА Ньюкасла</v>
      </c>
      <c r="AT796" s="11" t="s">
        <v>4823</v>
      </c>
      <c r="AU796" s="11" t="s">
        <v>4823</v>
      </c>
      <c r="AV796" s="11" t="s">
        <v>2676</v>
      </c>
      <c r="AW796" s="11" t="s">
        <v>4824</v>
      </c>
      <c r="AX796" s="11" t="s">
        <v>509</v>
      </c>
      <c r="AY796" s="11" t="s">
        <v>1746</v>
      </c>
      <c r="AZ796" s="11">
        <v>106</v>
      </c>
      <c r="BA796" s="11">
        <v>38</v>
      </c>
      <c r="BC796" s="11" t="s">
        <v>5026</v>
      </c>
    </row>
    <row r="797" spans="1:55" x14ac:dyDescent="0.25">
      <c r="A797" t="str">
        <f t="shared" si="16"/>
        <v>С/220Болезнь Ньюкасла уровень антител</v>
      </c>
      <c r="B797" t="str">
        <f>IF(E797="","",INDEX(Лаборатории!A:A,MATCH('Производственный контроль'!E797,Лаборатории!B:B,0)))</f>
        <v xml:space="preserve">КУРИНОЕ ЦАРСТВО АО </v>
      </c>
      <c r="C797" t="str">
        <f>IF(E797="","",VLOOKUP(E797,Лаборатории!B:D,3,0))</f>
        <v>U377_CHL</v>
      </c>
      <c r="D797" s="12">
        <v>45691</v>
      </c>
      <c r="E797" s="11" t="s">
        <v>793</v>
      </c>
      <c r="F797" s="11" t="s">
        <v>371</v>
      </c>
      <c r="G797" s="11" t="s">
        <v>509</v>
      </c>
      <c r="H797" s="11" t="s">
        <v>312</v>
      </c>
      <c r="I797" s="11" t="s">
        <v>3434</v>
      </c>
      <c r="J797" t="str">
        <f>IF(L797="","",VLOOKUP(L797,Продукция!B:D,3,0))</f>
        <v>Биологический_материал</v>
      </c>
      <c r="K797" t="str">
        <f>IF(L797="","",VLOOKUP(L797,Продукция!B:C,2,0))</f>
        <v>Сыворотка крови</v>
      </c>
      <c r="L797" s="151" t="s">
        <v>302</v>
      </c>
      <c r="M797">
        <f>IF(L797="","",VLOOKUP(L797,Продукция!B:L,11,0))</f>
        <v>0</v>
      </c>
      <c r="N797" s="11" t="s">
        <v>873</v>
      </c>
      <c r="P797" s="11" t="s">
        <v>340</v>
      </c>
      <c r="Q797" s="11" t="s">
        <v>854</v>
      </c>
      <c r="R797" s="153" t="s">
        <v>5074</v>
      </c>
      <c r="S797" s="11">
        <v>20</v>
      </c>
      <c r="T797" s="11" t="s">
        <v>5081</v>
      </c>
      <c r="V797" s="14">
        <v>45688</v>
      </c>
      <c r="Z797" s="11" t="s">
        <v>4823</v>
      </c>
      <c r="AA797" s="15">
        <v>0.54861111111111105</v>
      </c>
      <c r="AB797" t="str">
        <f>IF(L797="","",VLOOKUP(L797&amp;I797,Продукция!A:I,9,0))</f>
        <v>рекомендация производителя набора</v>
      </c>
      <c r="AC797" s="14">
        <v>45692</v>
      </c>
      <c r="AD797" s="11" t="s">
        <v>2676</v>
      </c>
      <c r="AE797" s="11" t="s">
        <v>4823</v>
      </c>
      <c r="AF797" t="str">
        <f>IF(AD797="","",VLOOKUP(AD797,'Сотрудники и ссылки'!A:B,2,0))</f>
        <v>Серолог</v>
      </c>
      <c r="AG797">
        <f>IF(AD797="","",VLOOKUP(AD797,'Сотрудники и ссылки'!A:C,3,0))</f>
        <v>20007746</v>
      </c>
      <c r="AH797" s="11" t="s">
        <v>2676</v>
      </c>
      <c r="AI797" t="str">
        <f>IF(AH797="","",VLOOKUP(AH797,'Сотрудники и ссылки'!A:B,2,0))</f>
        <v>Серолог</v>
      </c>
      <c r="AJ797">
        <f>IF(AH797="","",VLOOKUP(AH797,'Сотрудники и ссылки'!A:C,3,0))</f>
        <v>20007746</v>
      </c>
      <c r="AK797" s="14">
        <v>45692</v>
      </c>
      <c r="AL797" s="2">
        <f>IF(AK797="","",AK797+VLOOKUP(I797,'Вид исследования'!B:E,4,0))</f>
        <v>45693</v>
      </c>
      <c r="AM797" s="2">
        <f>IF(AK797="","",AK797+VLOOKUP(I797,'Вид исследования'!B:F,5,0))</f>
        <v>45693</v>
      </c>
      <c r="AN797" s="14">
        <v>45692</v>
      </c>
      <c r="AP797" s="11" t="s">
        <v>189</v>
      </c>
      <c r="AQ797" t="str">
        <f>IFERROR(IF(L797="","",VLOOKUP(L797&amp;I797,Продукция!A:K,11,0)),"обратитесь к админ справочника")</f>
        <v>согласно рекомендациям производителя теста</v>
      </c>
      <c r="AR797" s="11" t="s">
        <v>4823</v>
      </c>
      <c r="AS797" t="str">
        <f>IFERROR(IF(L797="","",VLOOKUP(L797&amp;I797,Продукция!A:J,10,0)),"обратитесь к админ справочника")</f>
        <v>инструкция по применению набора РЗГА Ньюкасла</v>
      </c>
      <c r="AT797" s="11" t="s">
        <v>4823</v>
      </c>
      <c r="AU797" s="11" t="s">
        <v>4823</v>
      </c>
      <c r="AV797" s="11" t="s">
        <v>2676</v>
      </c>
      <c r="AW797" s="11" t="s">
        <v>4824</v>
      </c>
      <c r="AX797" s="11" t="s">
        <v>509</v>
      </c>
      <c r="AY797" s="11" t="s">
        <v>1747</v>
      </c>
      <c r="AZ797" s="11">
        <v>106</v>
      </c>
      <c r="BA797" s="11">
        <v>37</v>
      </c>
      <c r="BC797" s="11" t="s">
        <v>5026</v>
      </c>
    </row>
    <row r="798" spans="1:55" x14ac:dyDescent="0.25">
      <c r="A798" t="str">
        <f t="shared" si="16"/>
        <v>С/220Болезнь Ньюкасла уровень антител</v>
      </c>
      <c r="B798" t="str">
        <f>IF(E798="","",INDEX(Лаборатории!A:A,MATCH('Производственный контроль'!E798,Лаборатории!B:B,0)))</f>
        <v xml:space="preserve">КУРИНОЕ ЦАРСТВО АО </v>
      </c>
      <c r="C798" t="str">
        <f>IF(E798="","",VLOOKUP(E798,Лаборатории!B:D,3,0))</f>
        <v>U377_CHL</v>
      </c>
      <c r="D798" s="12">
        <v>45691</v>
      </c>
      <c r="E798" s="11" t="s">
        <v>793</v>
      </c>
      <c r="F798" s="11" t="s">
        <v>371</v>
      </c>
      <c r="G798" s="11" t="s">
        <v>509</v>
      </c>
      <c r="H798" s="11" t="s">
        <v>312</v>
      </c>
      <c r="I798" s="11" t="s">
        <v>3434</v>
      </c>
      <c r="J798" t="str">
        <f>IF(L798="","",VLOOKUP(L798,Продукция!B:D,3,0))</f>
        <v>Биологический_материал</v>
      </c>
      <c r="K798" t="str">
        <f>IF(L798="","",VLOOKUP(L798,Продукция!B:C,2,0))</f>
        <v>Сыворотка крови</v>
      </c>
      <c r="L798" s="151" t="s">
        <v>302</v>
      </c>
      <c r="M798">
        <f>IF(L798="","",VLOOKUP(L798,Продукция!B:L,11,0))</f>
        <v>0</v>
      </c>
      <c r="N798" s="11" t="s">
        <v>873</v>
      </c>
      <c r="P798" s="11" t="s">
        <v>340</v>
      </c>
      <c r="Q798" s="11" t="s">
        <v>854</v>
      </c>
      <c r="R798" s="153" t="s">
        <v>5075</v>
      </c>
      <c r="S798" s="11">
        <v>20</v>
      </c>
      <c r="T798" s="11" t="s">
        <v>5081</v>
      </c>
      <c r="V798" s="14">
        <v>45685</v>
      </c>
      <c r="Z798" s="11" t="s">
        <v>4823</v>
      </c>
      <c r="AA798" s="15">
        <v>0.54861111111111105</v>
      </c>
      <c r="AB798" t="str">
        <f>IF(L798="","",VLOOKUP(L798&amp;I798,Продукция!A:I,9,0))</f>
        <v>рекомендация производителя набора</v>
      </c>
      <c r="AC798" s="14">
        <v>45692</v>
      </c>
      <c r="AD798" s="11" t="s">
        <v>2673</v>
      </c>
      <c r="AE798" s="11" t="s">
        <v>4823</v>
      </c>
      <c r="AF798" t="str">
        <f>IF(AD798="","",VLOOKUP(AD798,'Сотрудники и ссылки'!A:B,2,0))</f>
        <v>Серолог</v>
      </c>
      <c r="AG798">
        <f>IF(AD798="","",VLOOKUP(AD798,'Сотрудники и ссылки'!A:C,3,0))</f>
        <v>20001771</v>
      </c>
      <c r="AH798" s="11" t="s">
        <v>2673</v>
      </c>
      <c r="AI798" t="str">
        <f>IF(AH798="","",VLOOKUP(AH798,'Сотрудники и ссылки'!A:B,2,0))</f>
        <v>Серолог</v>
      </c>
      <c r="AJ798">
        <f>IF(AH798="","",VLOOKUP(AH798,'Сотрудники и ссылки'!A:C,3,0))</f>
        <v>20001771</v>
      </c>
      <c r="AK798" s="14">
        <v>45692</v>
      </c>
      <c r="AL798" s="2">
        <f>IF(AK798="","",AK798+VLOOKUP(I798,'Вид исследования'!B:E,4,0))</f>
        <v>45693</v>
      </c>
      <c r="AM798" s="2">
        <f>IF(AK798="","",AK798+VLOOKUP(I798,'Вид исследования'!B:F,5,0))</f>
        <v>45693</v>
      </c>
      <c r="AN798" s="14">
        <v>45692</v>
      </c>
      <c r="AP798" s="11" t="s">
        <v>189</v>
      </c>
      <c r="AQ798" t="str">
        <f>IFERROR(IF(L798="","",VLOOKUP(L798&amp;I798,Продукция!A:K,11,0)),"обратитесь к админ справочника")</f>
        <v>согласно рекомендациям производителя теста</v>
      </c>
      <c r="AR798" s="11" t="s">
        <v>4823</v>
      </c>
      <c r="AS798" t="str">
        <f>IFERROR(IF(L798="","",VLOOKUP(L798&amp;I798,Продукция!A:J,10,0)),"обратитесь к админ справочника")</f>
        <v>инструкция по применению набора РЗГА Ньюкасла</v>
      </c>
      <c r="AT798" s="11" t="s">
        <v>4823</v>
      </c>
      <c r="AU798" s="11" t="s">
        <v>4823</v>
      </c>
      <c r="AV798" s="11" t="s">
        <v>2673</v>
      </c>
      <c r="AW798" s="11" t="s">
        <v>4824</v>
      </c>
      <c r="AX798" s="11" t="s">
        <v>509</v>
      </c>
      <c r="AY798" s="11" t="s">
        <v>1748</v>
      </c>
      <c r="AZ798" s="11">
        <v>106</v>
      </c>
      <c r="BA798" s="11">
        <v>38</v>
      </c>
      <c r="BC798" s="11" t="s">
        <v>5026</v>
      </c>
    </row>
    <row r="799" spans="1:55" x14ac:dyDescent="0.25">
      <c r="A799" t="str">
        <f t="shared" si="16"/>
        <v>С/220Болезнь Ньюкасла уровень антител</v>
      </c>
      <c r="B799" t="str">
        <f>IF(E799="","",INDEX(Лаборатории!A:A,MATCH('Производственный контроль'!E799,Лаборатории!B:B,0)))</f>
        <v xml:space="preserve">КУРИНОЕ ЦАРСТВО АО </v>
      </c>
      <c r="C799" t="str">
        <f>IF(E799="","",VLOOKUP(E799,Лаборатории!B:D,3,0))</f>
        <v>U377_CHL</v>
      </c>
      <c r="D799" s="12">
        <v>45691</v>
      </c>
      <c r="E799" s="11" t="s">
        <v>793</v>
      </c>
      <c r="F799" s="11" t="s">
        <v>371</v>
      </c>
      <c r="G799" s="11" t="s">
        <v>509</v>
      </c>
      <c r="H799" s="11" t="s">
        <v>312</v>
      </c>
      <c r="I799" s="11" t="s">
        <v>3434</v>
      </c>
      <c r="J799" t="str">
        <f>IF(L799="","",VLOOKUP(L799,Продукция!B:D,3,0))</f>
        <v>Биологический_материал</v>
      </c>
      <c r="K799" t="str">
        <f>IF(L799="","",VLOOKUP(L799,Продукция!B:C,2,0))</f>
        <v>Сыворотка крови</v>
      </c>
      <c r="L799" s="151" t="s">
        <v>302</v>
      </c>
      <c r="M799">
        <f>IF(L799="","",VLOOKUP(L799,Продукция!B:L,11,0))</f>
        <v>0</v>
      </c>
      <c r="N799" s="11" t="s">
        <v>873</v>
      </c>
      <c r="P799" s="11" t="s">
        <v>340</v>
      </c>
      <c r="Q799" s="11" t="s">
        <v>854</v>
      </c>
      <c r="R799" s="153" t="s">
        <v>5076</v>
      </c>
      <c r="S799" s="11">
        <v>20</v>
      </c>
      <c r="T799" s="11" t="s">
        <v>5081</v>
      </c>
      <c r="V799" s="14">
        <v>45685</v>
      </c>
      <c r="Z799" s="11" t="s">
        <v>4823</v>
      </c>
      <c r="AA799" s="15">
        <v>0.54861111111111105</v>
      </c>
      <c r="AB799" t="str">
        <f>IF(L799="","",VLOOKUP(L799&amp;I799,Продукция!A:I,9,0))</f>
        <v>рекомендация производителя набора</v>
      </c>
      <c r="AC799" s="14">
        <v>45692</v>
      </c>
      <c r="AD799" s="11" t="s">
        <v>2673</v>
      </c>
      <c r="AE799" s="11" t="s">
        <v>4823</v>
      </c>
      <c r="AF799" t="str">
        <f>IF(AD799="","",VLOOKUP(AD799,'Сотрудники и ссылки'!A:B,2,0))</f>
        <v>Серолог</v>
      </c>
      <c r="AG799">
        <f>IF(AD799="","",VLOOKUP(AD799,'Сотрудники и ссылки'!A:C,3,0))</f>
        <v>20001771</v>
      </c>
      <c r="AH799" s="11" t="s">
        <v>2673</v>
      </c>
      <c r="AI799" t="str">
        <f>IF(AH799="","",VLOOKUP(AH799,'Сотрудники и ссылки'!A:B,2,0))</f>
        <v>Серолог</v>
      </c>
      <c r="AJ799">
        <f>IF(AH799="","",VLOOKUP(AH799,'Сотрудники и ссылки'!A:C,3,0))</f>
        <v>20001771</v>
      </c>
      <c r="AK799" s="14">
        <v>45692</v>
      </c>
      <c r="AL799" s="2">
        <f>IF(AK799="","",AK799+VLOOKUP(I799,'Вид исследования'!B:E,4,0))</f>
        <v>45693</v>
      </c>
      <c r="AM799" s="2">
        <f>IF(AK799="","",AK799+VLOOKUP(I799,'Вид исследования'!B:F,5,0))</f>
        <v>45693</v>
      </c>
      <c r="AN799" s="14">
        <v>45692</v>
      </c>
      <c r="AP799" s="11" t="s">
        <v>189</v>
      </c>
      <c r="AQ799" t="str">
        <f>IFERROR(IF(L799="","",VLOOKUP(L799&amp;I799,Продукция!A:K,11,0)),"обратитесь к админ справочника")</f>
        <v>согласно рекомендациям производителя теста</v>
      </c>
      <c r="AR799" s="11" t="s">
        <v>4823</v>
      </c>
      <c r="AS799" t="str">
        <f>IFERROR(IF(L799="","",VLOOKUP(L799&amp;I799,Продукция!A:J,10,0)),"обратитесь к админ справочника")</f>
        <v>инструкция по применению набора РЗГА Ньюкасла</v>
      </c>
      <c r="AT799" s="11" t="s">
        <v>4823</v>
      </c>
      <c r="AU799" s="11" t="s">
        <v>4823</v>
      </c>
      <c r="AV799" s="11" t="s">
        <v>2673</v>
      </c>
      <c r="AW799" s="11" t="s">
        <v>4824</v>
      </c>
      <c r="AX799" s="11" t="s">
        <v>509</v>
      </c>
      <c r="AY799" s="11" t="s">
        <v>1749</v>
      </c>
      <c r="AZ799" s="11">
        <v>106</v>
      </c>
      <c r="BA799" s="11">
        <v>38</v>
      </c>
      <c r="BC799" s="11" t="s">
        <v>5026</v>
      </c>
    </row>
    <row r="800" spans="1:55" x14ac:dyDescent="0.25">
      <c r="A800" t="str">
        <f t="shared" si="16"/>
        <v>С/220Болезнь Ньюкасла уровень антител</v>
      </c>
      <c r="B800" t="str">
        <f>IF(E800="","",INDEX(Лаборатории!A:A,MATCH('Производственный контроль'!E800,Лаборатории!B:B,0)))</f>
        <v xml:space="preserve">КУРИНОЕ ЦАРСТВО АО </v>
      </c>
      <c r="C800" t="str">
        <f>IF(E800="","",VLOOKUP(E800,Лаборатории!B:D,3,0))</f>
        <v>U377_CHL</v>
      </c>
      <c r="D800" s="12">
        <v>45691</v>
      </c>
      <c r="E800" s="11" t="s">
        <v>793</v>
      </c>
      <c r="F800" s="11" t="s">
        <v>371</v>
      </c>
      <c r="G800" s="11" t="s">
        <v>509</v>
      </c>
      <c r="H800" s="11" t="s">
        <v>312</v>
      </c>
      <c r="I800" s="11" t="s">
        <v>3434</v>
      </c>
      <c r="J800" t="str">
        <f>IF(L800="","",VLOOKUP(L800,Продукция!B:D,3,0))</f>
        <v>Биологический_материал</v>
      </c>
      <c r="K800" t="str">
        <f>IF(L800="","",VLOOKUP(L800,Продукция!B:C,2,0))</f>
        <v>Сыворотка крови</v>
      </c>
      <c r="L800" s="151" t="s">
        <v>302</v>
      </c>
      <c r="M800">
        <f>IF(L800="","",VLOOKUP(L800,Продукция!B:L,11,0))</f>
        <v>0</v>
      </c>
      <c r="N800" s="11" t="s">
        <v>873</v>
      </c>
      <c r="P800" s="11" t="s">
        <v>340</v>
      </c>
      <c r="Q800" s="11" t="s">
        <v>854</v>
      </c>
      <c r="R800" s="153" t="s">
        <v>5077</v>
      </c>
      <c r="S800" s="11">
        <v>20</v>
      </c>
      <c r="T800" s="11" t="s">
        <v>5081</v>
      </c>
      <c r="V800" s="14">
        <v>45685</v>
      </c>
      <c r="Z800" s="11" t="s">
        <v>4823</v>
      </c>
      <c r="AA800" s="15">
        <v>0.54861111111111105</v>
      </c>
      <c r="AB800" t="str">
        <f>IF(L800="","",VLOOKUP(L800&amp;I800,Продукция!A:I,9,0))</f>
        <v>рекомендация производителя набора</v>
      </c>
      <c r="AC800" s="14">
        <v>45692</v>
      </c>
      <c r="AD800" s="11" t="s">
        <v>2673</v>
      </c>
      <c r="AE800" s="11" t="s">
        <v>4823</v>
      </c>
      <c r="AF800" t="str">
        <f>IF(AD800="","",VLOOKUP(AD800,'Сотрудники и ссылки'!A:B,2,0))</f>
        <v>Серолог</v>
      </c>
      <c r="AG800">
        <f>IF(AD800="","",VLOOKUP(AD800,'Сотрудники и ссылки'!A:C,3,0))</f>
        <v>20001771</v>
      </c>
      <c r="AH800" s="11" t="s">
        <v>2673</v>
      </c>
      <c r="AI800" t="str">
        <f>IF(AH800="","",VLOOKUP(AH800,'Сотрудники и ссылки'!A:B,2,0))</f>
        <v>Серолог</v>
      </c>
      <c r="AJ800">
        <f>IF(AH800="","",VLOOKUP(AH800,'Сотрудники и ссылки'!A:C,3,0))</f>
        <v>20001771</v>
      </c>
      <c r="AK800" s="14">
        <v>45692</v>
      </c>
      <c r="AL800" s="2">
        <f>IF(AK800="","",AK800+VLOOKUP(I800,'Вид исследования'!B:E,4,0))</f>
        <v>45693</v>
      </c>
      <c r="AM800" s="2">
        <f>IF(AK800="","",AK800+VLOOKUP(I800,'Вид исследования'!B:F,5,0))</f>
        <v>45693</v>
      </c>
      <c r="AN800" s="14">
        <v>45692</v>
      </c>
      <c r="AP800" s="11" t="s">
        <v>189</v>
      </c>
      <c r="AQ800" t="str">
        <f>IFERROR(IF(L800="","",VLOOKUP(L800&amp;I800,Продукция!A:K,11,0)),"обратитесь к админ справочника")</f>
        <v>согласно рекомендациям производителя теста</v>
      </c>
      <c r="AR800" s="11" t="s">
        <v>4823</v>
      </c>
      <c r="AS800" t="str">
        <f>IFERROR(IF(L800="","",VLOOKUP(L800&amp;I800,Продукция!A:J,10,0)),"обратитесь к админ справочника")</f>
        <v>инструкция по применению набора РЗГА Ньюкасла</v>
      </c>
      <c r="AT800" s="11" t="s">
        <v>4823</v>
      </c>
      <c r="AU800" s="11" t="s">
        <v>4823</v>
      </c>
      <c r="AV800" s="11" t="s">
        <v>2673</v>
      </c>
      <c r="AW800" s="11" t="s">
        <v>4824</v>
      </c>
      <c r="AX800" s="11" t="s">
        <v>509</v>
      </c>
      <c r="AY800" s="11" t="s">
        <v>1750</v>
      </c>
      <c r="AZ800" s="11">
        <v>106</v>
      </c>
      <c r="BA800" s="11">
        <v>38</v>
      </c>
      <c r="BC800" s="11" t="s">
        <v>5026</v>
      </c>
    </row>
    <row r="801" spans="1:55" x14ac:dyDescent="0.25">
      <c r="A801" t="str">
        <f t="shared" si="16"/>
        <v>С/220Болезнь Ньюкасла уровень антител</v>
      </c>
      <c r="B801" t="str">
        <f>IF(E801="","",INDEX(Лаборатории!A:A,MATCH('Производственный контроль'!E801,Лаборатории!B:B,0)))</f>
        <v xml:space="preserve">КУРИНОЕ ЦАРСТВО АО </v>
      </c>
      <c r="C801" t="str">
        <f>IF(E801="","",VLOOKUP(E801,Лаборатории!B:D,3,0))</f>
        <v>U377_CHL</v>
      </c>
      <c r="D801" s="12">
        <v>45691</v>
      </c>
      <c r="E801" s="11" t="s">
        <v>793</v>
      </c>
      <c r="F801" s="11" t="s">
        <v>371</v>
      </c>
      <c r="G801" s="11" t="s">
        <v>509</v>
      </c>
      <c r="H801" s="11" t="s">
        <v>312</v>
      </c>
      <c r="I801" s="11" t="s">
        <v>3434</v>
      </c>
      <c r="J801" t="str">
        <f>IF(L801="","",VLOOKUP(L801,Продукция!B:D,3,0))</f>
        <v>Биологический_материал</v>
      </c>
      <c r="K801" t="str">
        <f>IF(L801="","",VLOOKUP(L801,Продукция!B:C,2,0))</f>
        <v>Сыворотка крови</v>
      </c>
      <c r="L801" s="151" t="s">
        <v>302</v>
      </c>
      <c r="M801">
        <f>IF(L801="","",VLOOKUP(L801,Продукция!B:L,11,0))</f>
        <v>0</v>
      </c>
      <c r="N801" s="11" t="s">
        <v>873</v>
      </c>
      <c r="P801" s="11" t="s">
        <v>340</v>
      </c>
      <c r="Q801" s="11" t="s">
        <v>854</v>
      </c>
      <c r="R801" s="153" t="s">
        <v>5078</v>
      </c>
      <c r="S801" s="11">
        <v>20</v>
      </c>
      <c r="T801" s="11" t="s">
        <v>5081</v>
      </c>
      <c r="V801" s="14">
        <v>45685</v>
      </c>
      <c r="Z801" s="11" t="s">
        <v>4823</v>
      </c>
      <c r="AA801" s="15">
        <v>0.54861111111111105</v>
      </c>
      <c r="AB801" t="str">
        <f>IF(L801="","",VLOOKUP(L801&amp;I801,Продукция!A:I,9,0))</f>
        <v>рекомендация производителя набора</v>
      </c>
      <c r="AC801" s="14">
        <v>45692</v>
      </c>
      <c r="AD801" s="11" t="s">
        <v>2673</v>
      </c>
      <c r="AE801" s="11" t="s">
        <v>4823</v>
      </c>
      <c r="AF801" t="str">
        <f>IF(AD801="","",VLOOKUP(AD801,'Сотрудники и ссылки'!A:B,2,0))</f>
        <v>Серолог</v>
      </c>
      <c r="AG801">
        <f>IF(AD801="","",VLOOKUP(AD801,'Сотрудники и ссылки'!A:C,3,0))</f>
        <v>20001771</v>
      </c>
      <c r="AH801" s="11" t="s">
        <v>2673</v>
      </c>
      <c r="AI801" t="str">
        <f>IF(AH801="","",VLOOKUP(AH801,'Сотрудники и ссылки'!A:B,2,0))</f>
        <v>Серолог</v>
      </c>
      <c r="AJ801">
        <f>IF(AH801="","",VLOOKUP(AH801,'Сотрудники и ссылки'!A:C,3,0))</f>
        <v>20001771</v>
      </c>
      <c r="AK801" s="14">
        <v>45692</v>
      </c>
      <c r="AL801" s="2">
        <f>IF(AK801="","",AK801+VLOOKUP(I801,'Вид исследования'!B:E,4,0))</f>
        <v>45693</v>
      </c>
      <c r="AM801" s="2">
        <f>IF(AK801="","",AK801+VLOOKUP(I801,'Вид исследования'!B:F,5,0))</f>
        <v>45693</v>
      </c>
      <c r="AN801" s="14">
        <v>45692</v>
      </c>
      <c r="AP801" s="11" t="s">
        <v>189</v>
      </c>
      <c r="AQ801" t="str">
        <f>IFERROR(IF(L801="","",VLOOKUP(L801&amp;I801,Продукция!A:K,11,0)),"обратитесь к админ справочника")</f>
        <v>согласно рекомендациям производителя теста</v>
      </c>
      <c r="AR801" s="11" t="s">
        <v>4823</v>
      </c>
      <c r="AS801" t="str">
        <f>IFERROR(IF(L801="","",VLOOKUP(L801&amp;I801,Продукция!A:J,10,0)),"обратитесь к админ справочника")</f>
        <v>инструкция по применению набора РЗГА Ньюкасла</v>
      </c>
      <c r="AT801" s="11" t="s">
        <v>4823</v>
      </c>
      <c r="AU801" s="11" t="s">
        <v>4823</v>
      </c>
      <c r="AV801" s="11" t="s">
        <v>2673</v>
      </c>
      <c r="AW801" s="11" t="s">
        <v>4824</v>
      </c>
      <c r="AX801" s="11" t="s">
        <v>509</v>
      </c>
      <c r="AY801" s="11" t="s">
        <v>1751</v>
      </c>
      <c r="AZ801" s="11">
        <v>106</v>
      </c>
      <c r="BA801" s="11">
        <v>38</v>
      </c>
      <c r="BC801" s="11" t="s">
        <v>5026</v>
      </c>
    </row>
    <row r="802" spans="1:55" x14ac:dyDescent="0.25">
      <c r="A802" t="str">
        <f t="shared" si="16"/>
        <v>С/220Болезнь Ньюкасла уровень антител</v>
      </c>
      <c r="B802" t="str">
        <f>IF(E802="","",INDEX(Лаборатории!A:A,MATCH('Производственный контроль'!E802,Лаборатории!B:B,0)))</f>
        <v xml:space="preserve">КУРИНОЕ ЦАРСТВО АО </v>
      </c>
      <c r="C802" t="str">
        <f>IF(E802="","",VLOOKUP(E802,Лаборатории!B:D,3,0))</f>
        <v>U377_CHL</v>
      </c>
      <c r="D802" s="12">
        <v>45691</v>
      </c>
      <c r="E802" s="11" t="s">
        <v>793</v>
      </c>
      <c r="F802" s="11" t="s">
        <v>371</v>
      </c>
      <c r="G802" s="11" t="s">
        <v>509</v>
      </c>
      <c r="H802" s="11" t="s">
        <v>312</v>
      </c>
      <c r="I802" s="11" t="s">
        <v>3434</v>
      </c>
      <c r="J802" t="str">
        <f>IF(L802="","",VLOOKUP(L802,Продукция!B:D,3,0))</f>
        <v>Биологический_материал</v>
      </c>
      <c r="K802" t="str">
        <f>IF(L802="","",VLOOKUP(L802,Продукция!B:C,2,0))</f>
        <v>Сыворотка крови</v>
      </c>
      <c r="L802" s="151" t="s">
        <v>302</v>
      </c>
      <c r="M802">
        <f>IF(L802="","",VLOOKUP(L802,Продукция!B:L,11,0))</f>
        <v>0</v>
      </c>
      <c r="N802" s="11" t="s">
        <v>873</v>
      </c>
      <c r="P802" s="11" t="s">
        <v>340</v>
      </c>
      <c r="Q802" s="11" t="s">
        <v>854</v>
      </c>
      <c r="R802" s="153" t="s">
        <v>5079</v>
      </c>
      <c r="S802" s="11">
        <v>20</v>
      </c>
      <c r="T802" s="11" t="s">
        <v>5081</v>
      </c>
      <c r="V802" s="14">
        <v>45684</v>
      </c>
      <c r="Z802" s="11" t="s">
        <v>4823</v>
      </c>
      <c r="AA802" s="15">
        <v>0.54861111111111105</v>
      </c>
      <c r="AB802" t="str">
        <f>IF(L802="","",VLOOKUP(L802&amp;I802,Продукция!A:I,9,0))</f>
        <v>рекомендация производителя набора</v>
      </c>
      <c r="AC802" s="14">
        <v>45692</v>
      </c>
      <c r="AD802" s="11" t="s">
        <v>2673</v>
      </c>
      <c r="AE802" s="11" t="s">
        <v>4823</v>
      </c>
      <c r="AF802" t="str">
        <f>IF(AD802="","",VLOOKUP(AD802,'Сотрудники и ссылки'!A:B,2,0))</f>
        <v>Серолог</v>
      </c>
      <c r="AG802">
        <f>IF(AD802="","",VLOOKUP(AD802,'Сотрудники и ссылки'!A:C,3,0))</f>
        <v>20001771</v>
      </c>
      <c r="AH802" s="11" t="s">
        <v>2673</v>
      </c>
      <c r="AI802" t="str">
        <f>IF(AH802="","",VLOOKUP(AH802,'Сотрудники и ссылки'!A:B,2,0))</f>
        <v>Серолог</v>
      </c>
      <c r="AJ802">
        <f>IF(AH802="","",VLOOKUP(AH802,'Сотрудники и ссылки'!A:C,3,0))</f>
        <v>20001771</v>
      </c>
      <c r="AK802" s="14">
        <v>45692</v>
      </c>
      <c r="AL802" s="2">
        <f>IF(AK802="","",AK802+VLOOKUP(I802,'Вид исследования'!B:E,4,0))</f>
        <v>45693</v>
      </c>
      <c r="AM802" s="2">
        <f>IF(AK802="","",AK802+VLOOKUP(I802,'Вид исследования'!B:F,5,0))</f>
        <v>45693</v>
      </c>
      <c r="AN802" s="14">
        <v>45692</v>
      </c>
      <c r="AP802" s="11" t="s">
        <v>189</v>
      </c>
      <c r="AQ802" t="str">
        <f>IFERROR(IF(L802="","",VLOOKUP(L802&amp;I802,Продукция!A:K,11,0)),"обратитесь к админ справочника")</f>
        <v>согласно рекомендациям производителя теста</v>
      </c>
      <c r="AR802" s="11" t="s">
        <v>4823</v>
      </c>
      <c r="AS802" t="str">
        <f>IFERROR(IF(L802="","",VLOOKUP(L802&amp;I802,Продукция!A:J,10,0)),"обратитесь к админ справочника")</f>
        <v>инструкция по применению набора РЗГА Ньюкасла</v>
      </c>
      <c r="AT802" s="11" t="s">
        <v>4823</v>
      </c>
      <c r="AU802" s="11" t="s">
        <v>4823</v>
      </c>
      <c r="AV802" s="11" t="s">
        <v>2673</v>
      </c>
      <c r="AW802" s="11" t="s">
        <v>4824</v>
      </c>
      <c r="AX802" s="11" t="s">
        <v>509</v>
      </c>
      <c r="AY802" s="11" t="s">
        <v>1752</v>
      </c>
      <c r="AZ802" s="11">
        <v>106</v>
      </c>
      <c r="BA802" s="11">
        <v>38</v>
      </c>
      <c r="BC802" s="11" t="s">
        <v>5026</v>
      </c>
    </row>
    <row r="803" spans="1:55" x14ac:dyDescent="0.25">
      <c r="A803" t="str">
        <f t="shared" si="16"/>
        <v>С/220Болезнь Ньюкасла уровень антител</v>
      </c>
      <c r="B803" t="str">
        <f>IF(E803="","",INDEX(Лаборатории!A:A,MATCH('Производственный контроль'!E803,Лаборатории!B:B,0)))</f>
        <v xml:space="preserve">КУРИНОЕ ЦАРСТВО АО </v>
      </c>
      <c r="C803" t="str">
        <f>IF(E803="","",VLOOKUP(E803,Лаборатории!B:D,3,0))</f>
        <v>U377_CHL</v>
      </c>
      <c r="D803" s="12">
        <v>45691</v>
      </c>
      <c r="E803" s="11" t="s">
        <v>793</v>
      </c>
      <c r="F803" s="11" t="s">
        <v>371</v>
      </c>
      <c r="G803" s="11" t="s">
        <v>509</v>
      </c>
      <c r="H803" s="11" t="s">
        <v>312</v>
      </c>
      <c r="I803" s="11" t="s">
        <v>3434</v>
      </c>
      <c r="J803" t="str">
        <f>IF(L803="","",VLOOKUP(L803,Продукция!B:D,3,0))</f>
        <v>Биологический_материал</v>
      </c>
      <c r="K803" t="str">
        <f>IF(L803="","",VLOOKUP(L803,Продукция!B:C,2,0))</f>
        <v>Сыворотка крови</v>
      </c>
      <c r="L803" s="151" t="s">
        <v>302</v>
      </c>
      <c r="M803">
        <f>IF(L803="","",VLOOKUP(L803,Продукция!B:L,11,0))</f>
        <v>0</v>
      </c>
      <c r="N803" s="11" t="s">
        <v>873</v>
      </c>
      <c r="P803" s="11" t="s">
        <v>340</v>
      </c>
      <c r="Q803" s="11" t="s">
        <v>854</v>
      </c>
      <c r="R803" s="153" t="s">
        <v>5080</v>
      </c>
      <c r="S803" s="11">
        <v>20</v>
      </c>
      <c r="T803" s="11" t="s">
        <v>5081</v>
      </c>
      <c r="V803" s="14">
        <v>45684</v>
      </c>
      <c r="Z803" s="11" t="s">
        <v>4823</v>
      </c>
      <c r="AA803" s="15">
        <v>0.54861111111111105</v>
      </c>
      <c r="AB803" t="str">
        <f>IF(L803="","",VLOOKUP(L803&amp;I803,Продукция!A:I,9,0))</f>
        <v>рекомендация производителя набора</v>
      </c>
      <c r="AC803" s="14">
        <v>45692</v>
      </c>
      <c r="AD803" s="11" t="s">
        <v>2673</v>
      </c>
      <c r="AE803" s="11" t="s">
        <v>4823</v>
      </c>
      <c r="AF803" t="str">
        <f>IF(AD803="","",VLOOKUP(AD803,'Сотрудники и ссылки'!A:B,2,0))</f>
        <v>Серолог</v>
      </c>
      <c r="AG803">
        <f>IF(AD803="","",VLOOKUP(AD803,'Сотрудники и ссылки'!A:C,3,0))</f>
        <v>20001771</v>
      </c>
      <c r="AH803" s="11" t="s">
        <v>2673</v>
      </c>
      <c r="AI803" t="str">
        <f>IF(AH803="","",VLOOKUP(AH803,'Сотрудники и ссылки'!A:B,2,0))</f>
        <v>Серолог</v>
      </c>
      <c r="AJ803">
        <f>IF(AH803="","",VLOOKUP(AH803,'Сотрудники и ссылки'!A:C,3,0))</f>
        <v>20001771</v>
      </c>
      <c r="AK803" s="14">
        <v>45692</v>
      </c>
      <c r="AL803" s="2">
        <f>IF(AK803="","",AK803+VLOOKUP(I803,'Вид исследования'!B:E,4,0))</f>
        <v>45693</v>
      </c>
      <c r="AM803" s="2">
        <f>IF(AK803="","",AK803+VLOOKUP(I803,'Вид исследования'!B:F,5,0))</f>
        <v>45693</v>
      </c>
      <c r="AN803" s="14">
        <v>45692</v>
      </c>
      <c r="AP803" s="11" t="s">
        <v>189</v>
      </c>
      <c r="AQ803" t="str">
        <f>IFERROR(IF(L803="","",VLOOKUP(L803&amp;I803,Продукция!A:K,11,0)),"обратитесь к админ справочника")</f>
        <v>согласно рекомендациям производителя теста</v>
      </c>
      <c r="AR803" s="11" t="s">
        <v>4823</v>
      </c>
      <c r="AS803" t="str">
        <f>IFERROR(IF(L803="","",VLOOKUP(L803&amp;I803,Продукция!A:J,10,0)),"обратитесь к админ справочника")</f>
        <v>инструкция по применению набора РЗГА Ньюкасла</v>
      </c>
      <c r="AT803" s="11" t="s">
        <v>4823</v>
      </c>
      <c r="AU803" s="11" t="s">
        <v>4823</v>
      </c>
      <c r="AV803" s="11" t="s">
        <v>2673</v>
      </c>
      <c r="AW803" s="11" t="s">
        <v>4824</v>
      </c>
      <c r="AX803" s="11" t="s">
        <v>509</v>
      </c>
      <c r="AY803" s="11" t="s">
        <v>1753</v>
      </c>
      <c r="AZ803" s="11">
        <v>106</v>
      </c>
      <c r="BA803" s="11">
        <v>38</v>
      </c>
      <c r="BC803" s="11" t="s">
        <v>5026</v>
      </c>
    </row>
    <row r="804" spans="1:55" x14ac:dyDescent="0.25">
      <c r="A804" t="str">
        <f t="shared" si="16"/>
        <v>С/220Вирус гриппа птиц подтипа H9 уровень антител (ВНИИЗЖ)</v>
      </c>
      <c r="B804" t="str">
        <f>IF(E804="","",INDEX(Лаборатории!A:A,MATCH('Производственный контроль'!E804,Лаборатории!B:B,0)))</f>
        <v xml:space="preserve">КУРИНОЕ ЦАРСТВО АО </v>
      </c>
      <c r="C804" t="str">
        <f>IF(E804="","",VLOOKUP(E804,Лаборатории!B:D,3,0))</f>
        <v>U377_CHL</v>
      </c>
      <c r="D804" s="12">
        <v>45691</v>
      </c>
      <c r="E804" s="11" t="s">
        <v>793</v>
      </c>
      <c r="F804" s="11" t="s">
        <v>371</v>
      </c>
      <c r="G804" s="11" t="s">
        <v>509</v>
      </c>
      <c r="H804" s="11" t="s">
        <v>312</v>
      </c>
      <c r="I804" s="11" t="s">
        <v>3435</v>
      </c>
      <c r="J804" t="str">
        <f>IF(L804="","",VLOOKUP(L804,Продукция!B:D,3,0))</f>
        <v>Биологический_материал</v>
      </c>
      <c r="K804" t="str">
        <f>IF(L804="","",VLOOKUP(L804,Продукция!B:C,2,0))</f>
        <v>Сыворотка крови</v>
      </c>
      <c r="L804" s="151" t="s">
        <v>302</v>
      </c>
      <c r="M804">
        <f>IF(L804="","",VLOOKUP(L804,Продукция!B:L,11,0))</f>
        <v>0</v>
      </c>
      <c r="N804" s="11" t="s">
        <v>873</v>
      </c>
      <c r="P804" s="11" t="s">
        <v>340</v>
      </c>
      <c r="Q804" s="11" t="s">
        <v>854</v>
      </c>
      <c r="R804" s="153" t="s">
        <v>5067</v>
      </c>
      <c r="S804" s="11">
        <v>20</v>
      </c>
      <c r="T804" s="11" t="s">
        <v>5081</v>
      </c>
      <c r="V804" s="14">
        <v>45686</v>
      </c>
      <c r="Z804" s="11" t="s">
        <v>4823</v>
      </c>
      <c r="AA804" s="15">
        <v>0.54861111111111105</v>
      </c>
      <c r="AB804" t="str">
        <f>IF(L804="","",VLOOKUP(L804&amp;I804,Продукция!A:I,9,0))</f>
        <v>рекомендация производителя набора</v>
      </c>
      <c r="AC804" s="14">
        <v>45693</v>
      </c>
      <c r="AD804" s="11" t="s">
        <v>2673</v>
      </c>
      <c r="AE804" s="11" t="s">
        <v>4823</v>
      </c>
      <c r="AF804" t="str">
        <f>IF(AD804="","",VLOOKUP(AD804,'Сотрудники и ссылки'!A:B,2,0))</f>
        <v>Серолог</v>
      </c>
      <c r="AG804">
        <f>IF(AD804="","",VLOOKUP(AD804,'Сотрудники и ссылки'!A:C,3,0))</f>
        <v>20001771</v>
      </c>
      <c r="AH804" s="11" t="s">
        <v>2673</v>
      </c>
      <c r="AI804" t="str">
        <f>IF(AH804="","",VLOOKUP(AH804,'Сотрудники и ссылки'!A:B,2,0))</f>
        <v>Серолог</v>
      </c>
      <c r="AJ804">
        <f>IF(AH804="","",VLOOKUP(AH804,'Сотрудники и ссылки'!A:C,3,0))</f>
        <v>20001771</v>
      </c>
      <c r="AK804" s="14">
        <v>45693</v>
      </c>
      <c r="AL804" s="2">
        <f>IF(AK804="","",AK804+VLOOKUP(I804,'Вид исследования'!B:E,4,0))</f>
        <v>45694</v>
      </c>
      <c r="AM804" s="2">
        <f>IF(AK804="","",AK804+VLOOKUP(I804,'Вид исследования'!B:F,5,0))</f>
        <v>45694</v>
      </c>
      <c r="AN804" s="14">
        <v>45693</v>
      </c>
      <c r="AP804" s="11" t="s">
        <v>189</v>
      </c>
      <c r="AQ804" t="str">
        <f>IFERROR(IF(L804="","",VLOOKUP(L804&amp;I804,Продукция!A:K,11,0)),"обратитесь к админ справочника")</f>
        <v>согласно рекомендациям производителя теста</v>
      </c>
      <c r="AR804" s="11" t="s">
        <v>4823</v>
      </c>
      <c r="AS804" t="str">
        <f>IFERROR(IF(L804="","",VLOOKUP(L804&amp;I804,Продукция!A:J,10,0)),"обратитесь к админ справочника")</f>
        <v>инструкция по применению набора AI, Н9</v>
      </c>
      <c r="AT804" s="11" t="s">
        <v>4823</v>
      </c>
      <c r="AU804" s="11" t="s">
        <v>4823</v>
      </c>
      <c r="AV804" s="11" t="s">
        <v>2673</v>
      </c>
      <c r="AW804" s="11" t="s">
        <v>4824</v>
      </c>
      <c r="AX804" s="11" t="s">
        <v>509</v>
      </c>
      <c r="AY804" s="11" t="s">
        <v>1740</v>
      </c>
      <c r="AZ804" s="11">
        <v>106</v>
      </c>
      <c r="BA804" s="11">
        <v>38</v>
      </c>
      <c r="BC804" s="11" t="s">
        <v>5026</v>
      </c>
    </row>
    <row r="805" spans="1:55" x14ac:dyDescent="0.25">
      <c r="A805" t="str">
        <f t="shared" si="16"/>
        <v>С/220Вирус гриппа птиц подтипа H9 уровень антител (ВНИИЗЖ)</v>
      </c>
      <c r="B805" t="str">
        <f>IF(E805="","",INDEX(Лаборатории!A:A,MATCH('Производственный контроль'!E805,Лаборатории!B:B,0)))</f>
        <v xml:space="preserve">КУРИНОЕ ЦАРСТВО АО </v>
      </c>
      <c r="C805" t="str">
        <f>IF(E805="","",VLOOKUP(E805,Лаборатории!B:D,3,0))</f>
        <v>U377_CHL</v>
      </c>
      <c r="D805" s="12">
        <v>45691</v>
      </c>
      <c r="E805" s="11" t="s">
        <v>793</v>
      </c>
      <c r="F805" s="11" t="s">
        <v>371</v>
      </c>
      <c r="G805" s="11" t="s">
        <v>509</v>
      </c>
      <c r="H805" s="11" t="s">
        <v>312</v>
      </c>
      <c r="I805" s="11" t="s">
        <v>3435</v>
      </c>
      <c r="J805" t="str">
        <f>IF(L805="","",VLOOKUP(L805,Продукция!B:D,3,0))</f>
        <v>Биологический_материал</v>
      </c>
      <c r="K805" t="str">
        <f>IF(L805="","",VLOOKUP(L805,Продукция!B:C,2,0))</f>
        <v>Сыворотка крови</v>
      </c>
      <c r="L805" s="151" t="s">
        <v>302</v>
      </c>
      <c r="M805">
        <f>IF(L805="","",VLOOKUP(L805,Продукция!B:L,11,0))</f>
        <v>0</v>
      </c>
      <c r="N805" s="11" t="s">
        <v>873</v>
      </c>
      <c r="P805" s="11" t="s">
        <v>340</v>
      </c>
      <c r="Q805" s="11" t="s">
        <v>854</v>
      </c>
      <c r="R805" s="153" t="s">
        <v>5068</v>
      </c>
      <c r="S805" s="11">
        <v>20</v>
      </c>
      <c r="T805" s="11" t="s">
        <v>5081</v>
      </c>
      <c r="V805" s="14">
        <v>45686</v>
      </c>
      <c r="Z805" s="11" t="s">
        <v>4823</v>
      </c>
      <c r="AA805" s="15">
        <v>0.54861111111111105</v>
      </c>
      <c r="AB805" t="str">
        <f>IF(L805="","",VLOOKUP(L805&amp;I805,Продукция!A:I,9,0))</f>
        <v>рекомендация производителя набора</v>
      </c>
      <c r="AC805" s="14">
        <v>45693</v>
      </c>
      <c r="AD805" s="11" t="s">
        <v>2673</v>
      </c>
      <c r="AE805" s="11" t="s">
        <v>4823</v>
      </c>
      <c r="AF805" t="str">
        <f>IF(AD805="","",VLOOKUP(AD805,'Сотрудники и ссылки'!A:B,2,0))</f>
        <v>Серолог</v>
      </c>
      <c r="AG805">
        <f>IF(AD805="","",VLOOKUP(AD805,'Сотрудники и ссылки'!A:C,3,0))</f>
        <v>20001771</v>
      </c>
      <c r="AH805" s="11" t="s">
        <v>2673</v>
      </c>
      <c r="AI805" t="str">
        <f>IF(AH805="","",VLOOKUP(AH805,'Сотрудники и ссылки'!A:B,2,0))</f>
        <v>Серолог</v>
      </c>
      <c r="AJ805">
        <f>IF(AH805="","",VLOOKUP(AH805,'Сотрудники и ссылки'!A:C,3,0))</f>
        <v>20001771</v>
      </c>
      <c r="AK805" s="14">
        <v>45693</v>
      </c>
      <c r="AL805" s="2">
        <f>IF(AK805="","",AK805+VLOOKUP(I805,'Вид исследования'!B:E,4,0))</f>
        <v>45694</v>
      </c>
      <c r="AM805" s="2">
        <f>IF(AK805="","",AK805+VLOOKUP(I805,'Вид исследования'!B:F,5,0))</f>
        <v>45694</v>
      </c>
      <c r="AN805" s="14">
        <v>45693</v>
      </c>
      <c r="AP805" s="11" t="s">
        <v>189</v>
      </c>
      <c r="AQ805" t="str">
        <f>IFERROR(IF(L805="","",VLOOKUP(L805&amp;I805,Продукция!A:K,11,0)),"обратитесь к админ справочника")</f>
        <v>согласно рекомендациям производителя теста</v>
      </c>
      <c r="AR805" s="11" t="s">
        <v>4823</v>
      </c>
      <c r="AS805" t="str">
        <f>IFERROR(IF(L805="","",VLOOKUP(L805&amp;I805,Продукция!A:J,10,0)),"обратитесь к админ справочника")</f>
        <v>инструкция по применению набора AI, Н9</v>
      </c>
      <c r="AT805" s="11" t="s">
        <v>4823</v>
      </c>
      <c r="AU805" s="11" t="s">
        <v>4823</v>
      </c>
      <c r="AV805" s="11" t="s">
        <v>2673</v>
      </c>
      <c r="AW805" s="11" t="s">
        <v>4824</v>
      </c>
      <c r="AX805" s="11" t="s">
        <v>509</v>
      </c>
      <c r="AY805" s="11" t="s">
        <v>1741</v>
      </c>
      <c r="AZ805" s="11">
        <v>106</v>
      </c>
      <c r="BA805" s="11">
        <v>38</v>
      </c>
      <c r="BC805" s="11" t="s">
        <v>5026</v>
      </c>
    </row>
    <row r="806" spans="1:55" x14ac:dyDescent="0.25">
      <c r="A806" t="str">
        <f t="shared" si="16"/>
        <v>С/220Вирус гриппа птиц подтипа H9 уровень антител (ВНИИЗЖ)</v>
      </c>
      <c r="B806" t="str">
        <f>IF(E806="","",INDEX(Лаборатории!A:A,MATCH('Производственный контроль'!E806,Лаборатории!B:B,0)))</f>
        <v xml:space="preserve">КУРИНОЕ ЦАРСТВО АО </v>
      </c>
      <c r="C806" t="str">
        <f>IF(E806="","",VLOOKUP(E806,Лаборатории!B:D,3,0))</f>
        <v>U377_CHL</v>
      </c>
      <c r="D806" s="12">
        <v>45691</v>
      </c>
      <c r="E806" s="11" t="s">
        <v>793</v>
      </c>
      <c r="F806" s="11" t="s">
        <v>371</v>
      </c>
      <c r="G806" s="11" t="s">
        <v>509</v>
      </c>
      <c r="H806" s="11" t="s">
        <v>312</v>
      </c>
      <c r="I806" s="11" t="s">
        <v>3435</v>
      </c>
      <c r="J806" t="str">
        <f>IF(L806="","",VLOOKUP(L806,Продукция!B:D,3,0))</f>
        <v>Биологический_материал</v>
      </c>
      <c r="K806" t="str">
        <f>IF(L806="","",VLOOKUP(L806,Продукция!B:C,2,0))</f>
        <v>Сыворотка крови</v>
      </c>
      <c r="L806" s="151" t="s">
        <v>302</v>
      </c>
      <c r="M806">
        <f>IF(L806="","",VLOOKUP(L806,Продукция!B:L,11,0))</f>
        <v>0</v>
      </c>
      <c r="N806" s="11" t="s">
        <v>873</v>
      </c>
      <c r="P806" s="11" t="s">
        <v>340</v>
      </c>
      <c r="Q806" s="11" t="s">
        <v>854</v>
      </c>
      <c r="R806" s="153" t="s">
        <v>5070</v>
      </c>
      <c r="S806" s="11">
        <v>20</v>
      </c>
      <c r="T806" s="11" t="s">
        <v>5081</v>
      </c>
      <c r="V806" s="14">
        <v>45687</v>
      </c>
      <c r="Z806" s="11" t="s">
        <v>4823</v>
      </c>
      <c r="AA806" s="15">
        <v>0.54861111111111105</v>
      </c>
      <c r="AB806" t="str">
        <f>IF(L806="","",VLOOKUP(L806&amp;I806,Продукция!A:I,9,0))</f>
        <v>рекомендация производителя набора</v>
      </c>
      <c r="AC806" s="14">
        <v>45693</v>
      </c>
      <c r="AD806" s="11" t="s">
        <v>2673</v>
      </c>
      <c r="AE806" s="11" t="s">
        <v>4823</v>
      </c>
      <c r="AF806" t="str">
        <f>IF(AD806="","",VLOOKUP(AD806,'Сотрудники и ссылки'!A:B,2,0))</f>
        <v>Серолог</v>
      </c>
      <c r="AG806">
        <f>IF(AD806="","",VLOOKUP(AD806,'Сотрудники и ссылки'!A:C,3,0))</f>
        <v>20001771</v>
      </c>
      <c r="AH806" s="11" t="s">
        <v>2673</v>
      </c>
      <c r="AI806" t="str">
        <f>IF(AH806="","",VLOOKUP(AH806,'Сотрудники и ссылки'!A:B,2,0))</f>
        <v>Серолог</v>
      </c>
      <c r="AJ806">
        <f>IF(AH806="","",VLOOKUP(AH806,'Сотрудники и ссылки'!A:C,3,0))</f>
        <v>20001771</v>
      </c>
      <c r="AK806" s="14">
        <v>45693</v>
      </c>
      <c r="AL806" s="2">
        <f>IF(AK806="","",AK806+VLOOKUP(I806,'Вид исследования'!B:E,4,0))</f>
        <v>45694</v>
      </c>
      <c r="AM806" s="2">
        <f>IF(AK806="","",AK806+VLOOKUP(I806,'Вид исследования'!B:F,5,0))</f>
        <v>45694</v>
      </c>
      <c r="AN806" s="14">
        <v>45693</v>
      </c>
      <c r="AP806" s="11" t="s">
        <v>189</v>
      </c>
      <c r="AQ806" t="str">
        <f>IFERROR(IF(L806="","",VLOOKUP(L806&amp;I806,Продукция!A:K,11,0)),"обратитесь к админ справочника")</f>
        <v>согласно рекомендациям производителя теста</v>
      </c>
      <c r="AR806" s="11" t="s">
        <v>4823</v>
      </c>
      <c r="AS806" t="str">
        <f>IFERROR(IF(L806="","",VLOOKUP(L806&amp;I806,Продукция!A:J,10,0)),"обратитесь к админ справочника")</f>
        <v>инструкция по применению набора AI, Н9</v>
      </c>
      <c r="AT806" s="11" t="s">
        <v>4823</v>
      </c>
      <c r="AU806" s="11" t="s">
        <v>4823</v>
      </c>
      <c r="AV806" s="11" t="s">
        <v>2673</v>
      </c>
      <c r="AW806" s="11" t="s">
        <v>4824</v>
      </c>
      <c r="AX806" s="11" t="s">
        <v>509</v>
      </c>
      <c r="AY806" s="11" t="s">
        <v>1743</v>
      </c>
      <c r="AZ806" s="11">
        <v>106</v>
      </c>
      <c r="BA806" s="11">
        <v>38</v>
      </c>
      <c r="BC806" s="11" t="s">
        <v>5026</v>
      </c>
    </row>
    <row r="807" spans="1:55" x14ac:dyDescent="0.25">
      <c r="A807" t="str">
        <f t="shared" si="16"/>
        <v>С/220Вирус гриппа птиц подтипа Н5 уровень антител (ВНИИЗЖ)</v>
      </c>
      <c r="B807" t="str">
        <f>IF(E807="","",INDEX(Лаборатории!A:A,MATCH('Производственный контроль'!E807,Лаборатории!B:B,0)))</f>
        <v xml:space="preserve">КУРИНОЕ ЦАРСТВО АО </v>
      </c>
      <c r="C807" t="str">
        <f>IF(E807="","",VLOOKUP(E807,Лаборатории!B:D,3,0))</f>
        <v>U377_CHL</v>
      </c>
      <c r="D807" s="12">
        <v>45691</v>
      </c>
      <c r="E807" s="11" t="s">
        <v>793</v>
      </c>
      <c r="F807" s="11" t="s">
        <v>371</v>
      </c>
      <c r="G807" s="11" t="s">
        <v>509</v>
      </c>
      <c r="H807" s="11" t="s">
        <v>312</v>
      </c>
      <c r="I807" s="11" t="s">
        <v>3437</v>
      </c>
      <c r="J807" t="str">
        <f>IF(L807="","",VLOOKUP(L807,Продукция!B:D,3,0))</f>
        <v>Биологический_материал</v>
      </c>
      <c r="K807" t="str">
        <f>IF(L807="","",VLOOKUP(L807,Продукция!B:C,2,0))</f>
        <v>Сыворотка крови</v>
      </c>
      <c r="L807" s="151" t="s">
        <v>302</v>
      </c>
      <c r="M807">
        <f>IF(L807="","",VLOOKUP(L807,Продукция!B:L,11,0))</f>
        <v>0</v>
      </c>
      <c r="N807" s="11" t="s">
        <v>873</v>
      </c>
      <c r="P807" s="11" t="s">
        <v>340</v>
      </c>
      <c r="Q807" s="11" t="s">
        <v>854</v>
      </c>
      <c r="R807" s="153" t="s">
        <v>5067</v>
      </c>
      <c r="S807" s="11">
        <v>20</v>
      </c>
      <c r="T807" s="11" t="s">
        <v>5081</v>
      </c>
      <c r="V807" s="14">
        <v>45686</v>
      </c>
      <c r="Z807" s="11" t="s">
        <v>4823</v>
      </c>
      <c r="AA807" s="15">
        <v>0.54861111111111105</v>
      </c>
      <c r="AB807" t="str">
        <f>IF(L807="","",VLOOKUP(L807&amp;I807,Продукция!A:I,9,0))</f>
        <v>рекомендация производителя набора</v>
      </c>
      <c r="AC807" s="14">
        <v>45693</v>
      </c>
      <c r="AD807" s="11" t="s">
        <v>2676</v>
      </c>
      <c r="AE807" s="11" t="s">
        <v>4823</v>
      </c>
      <c r="AF807" t="str">
        <f>IF(AD807="","",VLOOKUP(AD807,'Сотрудники и ссылки'!A:B,2,0))</f>
        <v>Серолог</v>
      </c>
      <c r="AG807">
        <f>IF(AD807="","",VLOOKUP(AD807,'Сотрудники и ссылки'!A:C,3,0))</f>
        <v>20007746</v>
      </c>
      <c r="AH807" s="11" t="s">
        <v>2676</v>
      </c>
      <c r="AI807" t="str">
        <f>IF(AH807="","",VLOOKUP(AH807,'Сотрудники и ссылки'!A:B,2,0))</f>
        <v>Серолог</v>
      </c>
      <c r="AJ807">
        <f>IF(AH807="","",VLOOKUP(AH807,'Сотрудники и ссылки'!A:C,3,0))</f>
        <v>20007746</v>
      </c>
      <c r="AK807" s="14">
        <v>45693</v>
      </c>
      <c r="AL807" s="2">
        <f>IF(AK807="","",AK807+VLOOKUP(I807,'Вид исследования'!B:E,4,0))</f>
        <v>45694</v>
      </c>
      <c r="AM807" s="2">
        <f>IF(AK807="","",AK807+VLOOKUP(I807,'Вид исследования'!B:F,5,0))</f>
        <v>45694</v>
      </c>
      <c r="AN807" s="14">
        <v>45693</v>
      </c>
      <c r="AP807" s="11" t="s">
        <v>189</v>
      </c>
      <c r="AQ807" t="str">
        <f>IFERROR(IF(L807="","",VLOOKUP(L807&amp;I807,Продукция!A:K,11,0)),"обратитесь к админ справочника")</f>
        <v>согласно рекомендациям производителя теста</v>
      </c>
      <c r="AR807" s="11" t="s">
        <v>4823</v>
      </c>
      <c r="AS807" t="str">
        <f>IFERROR(IF(L807="","",VLOOKUP(L807&amp;I807,Продукция!A:J,10,0)),"обратитесь к админ справочника")</f>
        <v>инструкция по применению набора AI, Н5</v>
      </c>
      <c r="AT807" s="11" t="s">
        <v>4823</v>
      </c>
      <c r="AU807" s="11" t="s">
        <v>4823</v>
      </c>
      <c r="AV807" s="11" t="s">
        <v>2676</v>
      </c>
      <c r="AW807" s="11" t="s">
        <v>4824</v>
      </c>
      <c r="AX807" s="11" t="s">
        <v>509</v>
      </c>
      <c r="AY807" s="11" t="s">
        <v>1740</v>
      </c>
      <c r="AZ807" s="11">
        <v>106</v>
      </c>
      <c r="BA807" s="11">
        <v>38</v>
      </c>
      <c r="BC807" s="11" t="s">
        <v>5026</v>
      </c>
    </row>
    <row r="808" spans="1:55" x14ac:dyDescent="0.25">
      <c r="A808" t="str">
        <f t="shared" si="16"/>
        <v>С/220Вирус гриппа птиц подтипа Н5 уровень антител (ВНИИЗЖ)</v>
      </c>
      <c r="B808" t="str">
        <f>IF(E808="","",INDEX(Лаборатории!A:A,MATCH('Производственный контроль'!E808,Лаборатории!B:B,0)))</f>
        <v xml:space="preserve">КУРИНОЕ ЦАРСТВО АО </v>
      </c>
      <c r="C808" t="str">
        <f>IF(E808="","",VLOOKUP(E808,Лаборатории!B:D,3,0))</f>
        <v>U377_CHL</v>
      </c>
      <c r="D808" s="12">
        <v>45691</v>
      </c>
      <c r="E808" s="11" t="s">
        <v>793</v>
      </c>
      <c r="F808" s="11" t="s">
        <v>371</v>
      </c>
      <c r="G808" s="11" t="s">
        <v>509</v>
      </c>
      <c r="H808" s="11" t="s">
        <v>312</v>
      </c>
      <c r="I808" s="11" t="s">
        <v>3437</v>
      </c>
      <c r="J808" t="str">
        <f>IF(L808="","",VLOOKUP(L808,Продукция!B:D,3,0))</f>
        <v>Биологический_материал</v>
      </c>
      <c r="K808" t="str">
        <f>IF(L808="","",VLOOKUP(L808,Продукция!B:C,2,0))</f>
        <v>Сыворотка крови</v>
      </c>
      <c r="L808" s="151" t="s">
        <v>302</v>
      </c>
      <c r="M808">
        <f>IF(L808="","",VLOOKUP(L808,Продукция!B:L,11,0))</f>
        <v>0</v>
      </c>
      <c r="N808" s="11" t="s">
        <v>873</v>
      </c>
      <c r="P808" s="11" t="s">
        <v>340</v>
      </c>
      <c r="Q808" s="11" t="s">
        <v>854</v>
      </c>
      <c r="R808" s="153" t="s">
        <v>5068</v>
      </c>
      <c r="S808" s="11">
        <v>20</v>
      </c>
      <c r="T808" s="11" t="s">
        <v>5081</v>
      </c>
      <c r="V808" s="14">
        <v>45686</v>
      </c>
      <c r="Z808" s="11" t="s">
        <v>4823</v>
      </c>
      <c r="AA808" s="15">
        <v>0.54861111111111105</v>
      </c>
      <c r="AB808" t="str">
        <f>IF(L808="","",VLOOKUP(L808&amp;I808,Продукция!A:I,9,0))</f>
        <v>рекомендация производителя набора</v>
      </c>
      <c r="AC808" s="14">
        <v>45693</v>
      </c>
      <c r="AD808" s="11" t="s">
        <v>2676</v>
      </c>
      <c r="AE808" s="11" t="s">
        <v>4823</v>
      </c>
      <c r="AF808" t="str">
        <f>IF(AD808="","",VLOOKUP(AD808,'Сотрудники и ссылки'!A:B,2,0))</f>
        <v>Серолог</v>
      </c>
      <c r="AG808">
        <f>IF(AD808="","",VLOOKUP(AD808,'Сотрудники и ссылки'!A:C,3,0))</f>
        <v>20007746</v>
      </c>
      <c r="AH808" s="11" t="s">
        <v>2676</v>
      </c>
      <c r="AI808" t="str">
        <f>IF(AH808="","",VLOOKUP(AH808,'Сотрудники и ссылки'!A:B,2,0))</f>
        <v>Серолог</v>
      </c>
      <c r="AJ808">
        <f>IF(AH808="","",VLOOKUP(AH808,'Сотрудники и ссылки'!A:C,3,0))</f>
        <v>20007746</v>
      </c>
      <c r="AK808" s="14">
        <v>45693</v>
      </c>
      <c r="AL808" s="2">
        <f>IF(AK808="","",AK808+VLOOKUP(I808,'Вид исследования'!B:E,4,0))</f>
        <v>45694</v>
      </c>
      <c r="AM808" s="2">
        <f>IF(AK808="","",AK808+VLOOKUP(I808,'Вид исследования'!B:F,5,0))</f>
        <v>45694</v>
      </c>
      <c r="AN808" s="14">
        <v>45693</v>
      </c>
      <c r="AP808" s="11" t="s">
        <v>189</v>
      </c>
      <c r="AQ808" t="str">
        <f>IFERROR(IF(L808="","",VLOOKUP(L808&amp;I808,Продукция!A:K,11,0)),"обратитесь к админ справочника")</f>
        <v>согласно рекомендациям производителя теста</v>
      </c>
      <c r="AR808" s="11" t="s">
        <v>4823</v>
      </c>
      <c r="AS808" t="str">
        <f>IFERROR(IF(L808="","",VLOOKUP(L808&amp;I808,Продукция!A:J,10,0)),"обратитесь к админ справочника")</f>
        <v>инструкция по применению набора AI, Н5</v>
      </c>
      <c r="AT808" s="11" t="s">
        <v>4823</v>
      </c>
      <c r="AU808" s="11" t="s">
        <v>4823</v>
      </c>
      <c r="AV808" s="11" t="s">
        <v>2676</v>
      </c>
      <c r="AW808" s="11" t="s">
        <v>4824</v>
      </c>
      <c r="AX808" s="11" t="s">
        <v>509</v>
      </c>
      <c r="AY808" s="11" t="s">
        <v>1741</v>
      </c>
      <c r="AZ808" s="11">
        <v>106</v>
      </c>
      <c r="BA808" s="11">
        <v>38</v>
      </c>
      <c r="BC808" s="11" t="s">
        <v>5026</v>
      </c>
    </row>
    <row r="809" spans="1:55" x14ac:dyDescent="0.25">
      <c r="A809" t="str">
        <f t="shared" si="16"/>
        <v>С/220Вирус гриппа птиц подтипа Н5 уровень антител (ВНИИЗЖ)</v>
      </c>
      <c r="B809" t="str">
        <f>IF(E809="","",INDEX(Лаборатории!A:A,MATCH('Производственный контроль'!E809,Лаборатории!B:B,0)))</f>
        <v xml:space="preserve">КУРИНОЕ ЦАРСТВО АО </v>
      </c>
      <c r="C809" t="str">
        <f>IF(E809="","",VLOOKUP(E809,Лаборатории!B:D,3,0))</f>
        <v>U377_CHL</v>
      </c>
      <c r="D809" s="12">
        <v>45691</v>
      </c>
      <c r="E809" s="11" t="s">
        <v>793</v>
      </c>
      <c r="F809" s="11" t="s">
        <v>371</v>
      </c>
      <c r="G809" s="11" t="s">
        <v>509</v>
      </c>
      <c r="H809" s="11" t="s">
        <v>312</v>
      </c>
      <c r="I809" s="11" t="s">
        <v>3437</v>
      </c>
      <c r="J809" t="str">
        <f>IF(L809="","",VLOOKUP(L809,Продукция!B:D,3,0))</f>
        <v>Биологический_материал</v>
      </c>
      <c r="K809" t="str">
        <f>IF(L809="","",VLOOKUP(L809,Продукция!B:C,2,0))</f>
        <v>Сыворотка крови</v>
      </c>
      <c r="L809" s="151" t="s">
        <v>302</v>
      </c>
      <c r="M809">
        <f>IF(L809="","",VLOOKUP(L809,Продукция!B:L,11,0))</f>
        <v>0</v>
      </c>
      <c r="N809" s="11" t="s">
        <v>873</v>
      </c>
      <c r="P809" s="11" t="s">
        <v>340</v>
      </c>
      <c r="Q809" s="11" t="s">
        <v>854</v>
      </c>
      <c r="R809" s="153" t="s">
        <v>5070</v>
      </c>
      <c r="S809" s="11">
        <v>20</v>
      </c>
      <c r="T809" s="11" t="s">
        <v>5081</v>
      </c>
      <c r="V809" s="14">
        <v>45687</v>
      </c>
      <c r="Z809" s="11" t="s">
        <v>4823</v>
      </c>
      <c r="AA809" s="15">
        <v>0.54861111111111105</v>
      </c>
      <c r="AB809" t="str">
        <f>IF(L809="","",VLOOKUP(L809&amp;I809,Продукция!A:I,9,0))</f>
        <v>рекомендация производителя набора</v>
      </c>
      <c r="AC809" s="14">
        <v>45693</v>
      </c>
      <c r="AD809" s="11" t="s">
        <v>2676</v>
      </c>
      <c r="AE809" s="11" t="s">
        <v>4823</v>
      </c>
      <c r="AF809" t="str">
        <f>IF(AD809="","",VLOOKUP(AD809,'Сотрудники и ссылки'!A:B,2,0))</f>
        <v>Серолог</v>
      </c>
      <c r="AG809">
        <f>IF(AD809="","",VLOOKUP(AD809,'Сотрудники и ссылки'!A:C,3,0))</f>
        <v>20007746</v>
      </c>
      <c r="AH809" s="11" t="s">
        <v>2676</v>
      </c>
      <c r="AI809" t="str">
        <f>IF(AH809="","",VLOOKUP(AH809,'Сотрудники и ссылки'!A:B,2,0))</f>
        <v>Серолог</v>
      </c>
      <c r="AJ809">
        <f>IF(AH809="","",VLOOKUP(AH809,'Сотрудники и ссылки'!A:C,3,0))</f>
        <v>20007746</v>
      </c>
      <c r="AK809" s="14">
        <v>45693</v>
      </c>
      <c r="AL809" s="2">
        <f>IF(AK809="","",AK809+VLOOKUP(I809,'Вид исследования'!B:E,4,0))</f>
        <v>45694</v>
      </c>
      <c r="AM809" s="2">
        <f>IF(AK809="","",AK809+VLOOKUP(I809,'Вид исследования'!B:F,5,0))</f>
        <v>45694</v>
      </c>
      <c r="AN809" s="14">
        <v>45693</v>
      </c>
      <c r="AP809" s="11" t="s">
        <v>189</v>
      </c>
      <c r="AQ809" t="str">
        <f>IFERROR(IF(L809="","",VLOOKUP(L809&amp;I809,Продукция!A:K,11,0)),"обратитесь к админ справочника")</f>
        <v>согласно рекомендациям производителя теста</v>
      </c>
      <c r="AR809" s="11" t="s">
        <v>4823</v>
      </c>
      <c r="AS809" t="str">
        <f>IFERROR(IF(L809="","",VLOOKUP(L809&amp;I809,Продукция!A:J,10,0)),"обратитесь к админ справочника")</f>
        <v>инструкция по применению набора AI, Н5</v>
      </c>
      <c r="AT809" s="11" t="s">
        <v>4823</v>
      </c>
      <c r="AU809" s="11" t="s">
        <v>4823</v>
      </c>
      <c r="AV809" s="11" t="s">
        <v>2676</v>
      </c>
      <c r="AW809" s="11" t="s">
        <v>4824</v>
      </c>
      <c r="AX809" s="11" t="s">
        <v>509</v>
      </c>
      <c r="AY809" s="11" t="s">
        <v>1743</v>
      </c>
      <c r="AZ809" s="11">
        <v>106</v>
      </c>
      <c r="BA809" s="11">
        <v>38</v>
      </c>
      <c r="BC809" s="11" t="s">
        <v>5026</v>
      </c>
    </row>
    <row r="810" spans="1:55" x14ac:dyDescent="0.25">
      <c r="A810" t="str">
        <f t="shared" si="16"/>
        <v>С/220ART (BioChek) инфекционный альвеолярный ринотрахеит тип А и В уровень антител</v>
      </c>
      <c r="B810" t="str">
        <f>IF(E810="","",INDEX(Лаборатории!A:A,MATCH('Производственный контроль'!E810,Лаборатории!B:B,0)))</f>
        <v xml:space="preserve">КУРИНОЕ ЦАРСТВО АО </v>
      </c>
      <c r="C810" t="str">
        <f>IF(E810="","",VLOOKUP(E810,Лаборатории!B:D,3,0))</f>
        <v>U377_CHL</v>
      </c>
      <c r="D810" s="12">
        <v>45691</v>
      </c>
      <c r="E810" s="11" t="s">
        <v>793</v>
      </c>
      <c r="F810" s="11" t="s">
        <v>371</v>
      </c>
      <c r="G810" s="11" t="s">
        <v>509</v>
      </c>
      <c r="H810" s="11" t="s">
        <v>262</v>
      </c>
      <c r="I810" s="11" t="s">
        <v>3409</v>
      </c>
      <c r="J810" t="str">
        <f>IF(L810="","",VLOOKUP(L810,Продукция!B:D,3,0))</f>
        <v>Биологический_материал</v>
      </c>
      <c r="K810" t="str">
        <f>IF(L810="","",VLOOKUP(L810,Продукция!B:C,2,0))</f>
        <v>Сыворотка крови</v>
      </c>
      <c r="L810" s="151" t="s">
        <v>302</v>
      </c>
      <c r="M810">
        <f>IF(L810="","",VLOOKUP(L810,Продукция!B:L,11,0))</f>
        <v>0</v>
      </c>
      <c r="N810" s="11" t="s">
        <v>873</v>
      </c>
      <c r="P810" s="11" t="s">
        <v>340</v>
      </c>
      <c r="Q810" s="11" t="s">
        <v>854</v>
      </c>
      <c r="R810" s="153" t="s">
        <v>5068</v>
      </c>
      <c r="S810" s="11">
        <v>18</v>
      </c>
      <c r="T810" s="11" t="s">
        <v>5081</v>
      </c>
      <c r="V810" s="14">
        <v>45686</v>
      </c>
      <c r="Z810" s="11" t="s">
        <v>4823</v>
      </c>
      <c r="AA810" s="15">
        <v>0.54861111111111105</v>
      </c>
      <c r="AB810" t="str">
        <f>IF(L810="","",VLOOKUP(L810&amp;I810,Продукция!A:I,9,0))</f>
        <v>рекомендация производителя набора</v>
      </c>
      <c r="AC810" s="14">
        <v>45691</v>
      </c>
      <c r="AD810" s="11" t="s">
        <v>2673</v>
      </c>
      <c r="AE810" s="11" t="s">
        <v>4823</v>
      </c>
      <c r="AF810" t="str">
        <f>IF(AD810="","",VLOOKUP(AD810,'Сотрудники и ссылки'!A:B,2,0))</f>
        <v>Серолог</v>
      </c>
      <c r="AG810">
        <f>IF(AD810="","",VLOOKUP(AD810,'Сотрудники и ссылки'!A:C,3,0))</f>
        <v>20001771</v>
      </c>
      <c r="AH810" s="11" t="s">
        <v>2673</v>
      </c>
      <c r="AI810" t="str">
        <f>IF(AH810="","",VLOOKUP(AH810,'Сотрудники и ссылки'!A:B,2,0))</f>
        <v>Серолог</v>
      </c>
      <c r="AJ810">
        <f>IF(AH810="","",VLOOKUP(AH810,'Сотрудники и ссылки'!A:C,3,0))</f>
        <v>20001771</v>
      </c>
      <c r="AK810" s="14">
        <v>45691</v>
      </c>
      <c r="AL810" s="2">
        <f>IF(AK810="","",AK810+VLOOKUP(I810,'Вид исследования'!B:E,4,0))</f>
        <v>45692</v>
      </c>
      <c r="AM810" s="2">
        <f>IF(AK810="","",AK810+VLOOKUP(I810,'Вид исследования'!B:F,5,0))</f>
        <v>45692</v>
      </c>
      <c r="AN810" s="14">
        <v>45691</v>
      </c>
      <c r="AP810" s="11" t="s">
        <v>189</v>
      </c>
      <c r="AQ810" t="str">
        <f>IFERROR(IF(L810="","",VLOOKUP(L810&amp;I810,Продукция!A:K,11,0)),"обратитесь к админ справочника")</f>
        <v>согласно рекомендациям производителя теста</v>
      </c>
      <c r="AR810" s="11" t="s">
        <v>4823</v>
      </c>
      <c r="AS810" t="str">
        <f>IFERROR(IF(L810="","",VLOOKUP(L810&amp;I810,Продукция!A:J,10,0)),"обратитесь к админ справочника")</f>
        <v>инструкция тест- ситема Биочек СК-120</v>
      </c>
      <c r="AT810" s="11" t="s">
        <v>4823</v>
      </c>
      <c r="AU810" s="11" t="s">
        <v>4823</v>
      </c>
      <c r="AV810" s="11" t="s">
        <v>2673</v>
      </c>
      <c r="AW810" s="11" t="s">
        <v>4824</v>
      </c>
      <c r="AX810" s="11" t="s">
        <v>509</v>
      </c>
      <c r="AY810" s="11" t="s">
        <v>1741</v>
      </c>
      <c r="AZ810" s="11">
        <v>106</v>
      </c>
      <c r="BA810" s="11">
        <v>38</v>
      </c>
      <c r="BC810" s="11" t="s">
        <v>5026</v>
      </c>
    </row>
    <row r="811" spans="1:55" x14ac:dyDescent="0.25">
      <c r="A811" t="str">
        <f t="shared" si="16"/>
        <v>С/220ART (BioChek) инфекционный альвеолярный ринотрахеит тип А и В уровень антител</v>
      </c>
      <c r="B811" t="str">
        <f>IF(E811="","",INDEX(Лаборатории!A:A,MATCH('Производственный контроль'!E811,Лаборатории!B:B,0)))</f>
        <v xml:space="preserve">КУРИНОЕ ЦАРСТВО АО </v>
      </c>
      <c r="C811" t="str">
        <f>IF(E811="","",VLOOKUP(E811,Лаборатории!B:D,3,0))</f>
        <v>U377_CHL</v>
      </c>
      <c r="D811" s="12">
        <v>45691</v>
      </c>
      <c r="E811" s="11" t="s">
        <v>793</v>
      </c>
      <c r="F811" s="11" t="s">
        <v>371</v>
      </c>
      <c r="G811" s="11" t="s">
        <v>509</v>
      </c>
      <c r="H811" s="11" t="s">
        <v>262</v>
      </c>
      <c r="I811" s="11" t="s">
        <v>3409</v>
      </c>
      <c r="J811" t="str">
        <f>IF(L811="","",VLOOKUP(L811,Продукция!B:D,3,0))</f>
        <v>Биологический_материал</v>
      </c>
      <c r="K811" t="str">
        <f>IF(L811="","",VLOOKUP(L811,Продукция!B:C,2,0))</f>
        <v>Сыворотка крови</v>
      </c>
      <c r="L811" s="151" t="s">
        <v>302</v>
      </c>
      <c r="M811">
        <f>IF(L811="","",VLOOKUP(L811,Продукция!B:L,11,0))</f>
        <v>0</v>
      </c>
      <c r="N811" s="11" t="s">
        <v>873</v>
      </c>
      <c r="P811" s="11" t="s">
        <v>340</v>
      </c>
      <c r="Q811" s="11" t="s">
        <v>854</v>
      </c>
      <c r="R811" s="153" t="s">
        <v>5067</v>
      </c>
      <c r="S811" s="11">
        <v>18</v>
      </c>
      <c r="T811" s="11" t="s">
        <v>5081</v>
      </c>
      <c r="V811" s="14">
        <v>45686</v>
      </c>
      <c r="Z811" s="11" t="s">
        <v>4823</v>
      </c>
      <c r="AA811" s="15">
        <v>0.54861111111111105</v>
      </c>
      <c r="AB811" t="str">
        <f>IF(L811="","",VLOOKUP(L811&amp;I811,Продукция!A:I,9,0))</f>
        <v>рекомендация производителя набора</v>
      </c>
      <c r="AC811" s="14">
        <v>45691</v>
      </c>
      <c r="AD811" s="11" t="s">
        <v>2673</v>
      </c>
      <c r="AE811" s="11" t="s">
        <v>4823</v>
      </c>
      <c r="AF811" t="str">
        <f>IF(AD811="","",VLOOKUP(AD811,'Сотрудники и ссылки'!A:B,2,0))</f>
        <v>Серолог</v>
      </c>
      <c r="AG811">
        <f>IF(AD811="","",VLOOKUP(AD811,'Сотрудники и ссылки'!A:C,3,0))</f>
        <v>20001771</v>
      </c>
      <c r="AH811" s="11" t="s">
        <v>2673</v>
      </c>
      <c r="AI811" t="str">
        <f>IF(AH811="","",VLOOKUP(AH811,'Сотрудники и ссылки'!A:B,2,0))</f>
        <v>Серолог</v>
      </c>
      <c r="AJ811">
        <f>IF(AH811="","",VLOOKUP(AH811,'Сотрудники и ссылки'!A:C,3,0))</f>
        <v>20001771</v>
      </c>
      <c r="AK811" s="14">
        <v>45691</v>
      </c>
      <c r="AL811" s="2">
        <f>IF(AK811="","",AK811+VLOOKUP(I811,'Вид исследования'!B:E,4,0))</f>
        <v>45692</v>
      </c>
      <c r="AM811" s="2">
        <f>IF(AK811="","",AK811+VLOOKUP(I811,'Вид исследования'!B:F,5,0))</f>
        <v>45692</v>
      </c>
      <c r="AN811" s="14">
        <v>45691</v>
      </c>
      <c r="AP811" s="11" t="s">
        <v>189</v>
      </c>
      <c r="AQ811" t="str">
        <f>IFERROR(IF(L811="","",VLOOKUP(L811&amp;I811,Продукция!A:K,11,0)),"обратитесь к админ справочника")</f>
        <v>согласно рекомендациям производителя теста</v>
      </c>
      <c r="AR811" s="11" t="s">
        <v>4823</v>
      </c>
      <c r="AS811" t="str">
        <f>IFERROR(IF(L811="","",VLOOKUP(L811&amp;I811,Продукция!A:J,10,0)),"обратитесь к админ справочника")</f>
        <v>инструкция тест- ситема Биочек СК-120</v>
      </c>
      <c r="AT811" s="11" t="s">
        <v>4823</v>
      </c>
      <c r="AU811" s="11" t="s">
        <v>4823</v>
      </c>
      <c r="AV811" s="11" t="s">
        <v>2673</v>
      </c>
      <c r="AW811" s="11" t="s">
        <v>4824</v>
      </c>
      <c r="AX811" s="11" t="s">
        <v>509</v>
      </c>
      <c r="AY811" s="11" t="s">
        <v>1740</v>
      </c>
      <c r="AZ811" s="11">
        <v>106</v>
      </c>
      <c r="BA811" s="11">
        <v>38</v>
      </c>
      <c r="BC811" s="11" t="s">
        <v>5026</v>
      </c>
    </row>
    <row r="812" spans="1:55" x14ac:dyDescent="0.25">
      <c r="A812" t="str">
        <f t="shared" si="16"/>
        <v>С/220ART (BioChek) инфекционный альвеолярный ринотрахеит тип А и В уровень антител</v>
      </c>
      <c r="B812" t="str">
        <f>IF(E812="","",INDEX(Лаборатории!A:A,MATCH('Производственный контроль'!E812,Лаборатории!B:B,0)))</f>
        <v xml:space="preserve">КУРИНОЕ ЦАРСТВО АО </v>
      </c>
      <c r="C812" t="str">
        <f>IF(E812="","",VLOOKUP(E812,Лаборатории!B:D,3,0))</f>
        <v>U377_CHL</v>
      </c>
      <c r="D812" s="12">
        <v>45691</v>
      </c>
      <c r="E812" s="11" t="s">
        <v>793</v>
      </c>
      <c r="F812" s="11" t="s">
        <v>371</v>
      </c>
      <c r="G812" s="11" t="s">
        <v>509</v>
      </c>
      <c r="H812" s="11" t="s">
        <v>262</v>
      </c>
      <c r="I812" s="11" t="s">
        <v>3409</v>
      </c>
      <c r="J812" t="str">
        <f>IF(L812="","",VLOOKUP(L812,Продукция!B:D,3,0))</f>
        <v>Биологический_материал</v>
      </c>
      <c r="K812" t="str">
        <f>IF(L812="","",VLOOKUP(L812,Продукция!B:C,2,0))</f>
        <v>Сыворотка крови</v>
      </c>
      <c r="L812" s="151" t="s">
        <v>302</v>
      </c>
      <c r="M812">
        <f>IF(L812="","",VLOOKUP(L812,Продукция!B:L,11,0))</f>
        <v>0</v>
      </c>
      <c r="N812" s="11" t="s">
        <v>873</v>
      </c>
      <c r="P812" s="11" t="s">
        <v>340</v>
      </c>
      <c r="Q812" s="11" t="s">
        <v>854</v>
      </c>
      <c r="R812" s="153" t="s">
        <v>5082</v>
      </c>
      <c r="S812" s="11">
        <v>18</v>
      </c>
      <c r="T812" s="11" t="s">
        <v>5081</v>
      </c>
      <c r="V812" s="14">
        <v>45685</v>
      </c>
      <c r="Z812" s="11" t="s">
        <v>4823</v>
      </c>
      <c r="AA812" s="15">
        <v>0.54861111111111105</v>
      </c>
      <c r="AB812" t="str">
        <f>IF(L812="","",VLOOKUP(L812&amp;I812,Продукция!A:I,9,0))</f>
        <v>рекомендация производителя набора</v>
      </c>
      <c r="AC812" s="14">
        <v>45691</v>
      </c>
      <c r="AD812" s="11" t="s">
        <v>2673</v>
      </c>
      <c r="AE812" s="11" t="s">
        <v>4823</v>
      </c>
      <c r="AF812" t="str">
        <f>IF(AD812="","",VLOOKUP(AD812,'Сотрудники и ссылки'!A:B,2,0))</f>
        <v>Серолог</v>
      </c>
      <c r="AG812">
        <f>IF(AD812="","",VLOOKUP(AD812,'Сотрудники и ссылки'!A:C,3,0))</f>
        <v>20001771</v>
      </c>
      <c r="AH812" s="11" t="s">
        <v>2673</v>
      </c>
      <c r="AI812" t="str">
        <f>IF(AH812="","",VLOOKUP(AH812,'Сотрудники и ссылки'!A:B,2,0))</f>
        <v>Серолог</v>
      </c>
      <c r="AJ812">
        <f>IF(AH812="","",VLOOKUP(AH812,'Сотрудники и ссылки'!A:C,3,0))</f>
        <v>20001771</v>
      </c>
      <c r="AK812" s="14">
        <v>45691</v>
      </c>
      <c r="AL812" s="2">
        <f>IF(AK812="","",AK812+VLOOKUP(I812,'Вид исследования'!B:E,4,0))</f>
        <v>45692</v>
      </c>
      <c r="AM812" s="2">
        <f>IF(AK812="","",AK812+VLOOKUP(I812,'Вид исследования'!B:F,5,0))</f>
        <v>45692</v>
      </c>
      <c r="AN812" s="14">
        <v>45691</v>
      </c>
      <c r="AP812" s="11" t="s">
        <v>189</v>
      </c>
      <c r="AQ812" t="str">
        <f>IFERROR(IF(L812="","",VLOOKUP(L812&amp;I812,Продукция!A:K,11,0)),"обратитесь к админ справочника")</f>
        <v>согласно рекомендациям производителя теста</v>
      </c>
      <c r="AR812" s="11" t="s">
        <v>4823</v>
      </c>
      <c r="AS812" t="str">
        <f>IFERROR(IF(L812="","",VLOOKUP(L812&amp;I812,Продукция!A:J,10,0)),"обратитесь к админ справочника")</f>
        <v>инструкция тест- ситема Биочек СК-120</v>
      </c>
      <c r="AT812" s="11" t="s">
        <v>4823</v>
      </c>
      <c r="AU812" s="11" t="s">
        <v>4823</v>
      </c>
      <c r="AV812" s="11" t="s">
        <v>2673</v>
      </c>
      <c r="AW812" s="11" t="s">
        <v>4824</v>
      </c>
      <c r="AX812" s="11" t="s">
        <v>509</v>
      </c>
      <c r="AY812" s="11" t="s">
        <v>1749</v>
      </c>
      <c r="AZ812" s="11">
        <v>106</v>
      </c>
      <c r="BA812" s="11">
        <v>38</v>
      </c>
      <c r="BC812" s="11" t="s">
        <v>5026</v>
      </c>
    </row>
    <row r="813" spans="1:55" x14ac:dyDescent="0.25">
      <c r="A813" t="str">
        <f t="shared" si="16"/>
        <v>С/220IBD (BioChek) болезнь Гамборо уровень антител</v>
      </c>
      <c r="B813" t="str">
        <f>IF(E813="","",INDEX(Лаборатории!A:A,MATCH('Производственный контроль'!E813,Лаборатории!B:B,0)))</f>
        <v xml:space="preserve">КУРИНОЕ ЦАРСТВО АО </v>
      </c>
      <c r="C813" t="str">
        <f>IF(E813="","",VLOOKUP(E813,Лаборатории!B:D,3,0))</f>
        <v>U377_CHL</v>
      </c>
      <c r="D813" s="12">
        <v>45691</v>
      </c>
      <c r="E813" s="11" t="s">
        <v>793</v>
      </c>
      <c r="F813" s="11" t="s">
        <v>371</v>
      </c>
      <c r="G813" s="11" t="s">
        <v>509</v>
      </c>
      <c r="H813" s="11" t="s">
        <v>262</v>
      </c>
      <c r="I813" s="11" t="s">
        <v>3415</v>
      </c>
      <c r="J813" t="str">
        <f>IF(L813="","",VLOOKUP(L813,Продукция!B:D,3,0))</f>
        <v>Биологический_материал</v>
      </c>
      <c r="K813" t="str">
        <f>IF(L813="","",VLOOKUP(L813,Продукция!B:C,2,0))</f>
        <v>Сыворотка крови</v>
      </c>
      <c r="L813" s="151" t="s">
        <v>302</v>
      </c>
      <c r="M813">
        <f>IF(L813="","",VLOOKUP(L813,Продукция!B:L,11,0))</f>
        <v>0</v>
      </c>
      <c r="N813" s="11" t="s">
        <v>873</v>
      </c>
      <c r="P813" s="11" t="s">
        <v>340</v>
      </c>
      <c r="Q813" s="11" t="s">
        <v>854</v>
      </c>
      <c r="R813" s="153" t="s">
        <v>5068</v>
      </c>
      <c r="S813" s="11">
        <v>18</v>
      </c>
      <c r="T813" s="11" t="s">
        <v>5081</v>
      </c>
      <c r="V813" s="14">
        <v>45686</v>
      </c>
      <c r="Z813" s="11" t="s">
        <v>4823</v>
      </c>
      <c r="AA813" s="15">
        <v>0.54861111111111105</v>
      </c>
      <c r="AB813" t="str">
        <f>IF(L813="","",VLOOKUP(L813&amp;I813,Продукция!A:I,9,0))</f>
        <v>рекомендация производителя набора</v>
      </c>
      <c r="AC813" s="14">
        <v>45691</v>
      </c>
      <c r="AD813" s="11" t="s">
        <v>2673</v>
      </c>
      <c r="AE813" s="11" t="s">
        <v>4823</v>
      </c>
      <c r="AF813" t="str">
        <f>IF(AD813="","",VLOOKUP(AD813,'Сотрудники и ссылки'!A:B,2,0))</f>
        <v>Серолог</v>
      </c>
      <c r="AG813">
        <f>IF(AD813="","",VLOOKUP(AD813,'Сотрудники и ссылки'!A:C,3,0))</f>
        <v>20001771</v>
      </c>
      <c r="AH813" s="11" t="s">
        <v>2673</v>
      </c>
      <c r="AI813" t="str">
        <f>IF(AH813="","",VLOOKUP(AH813,'Сотрудники и ссылки'!A:B,2,0))</f>
        <v>Серолог</v>
      </c>
      <c r="AJ813">
        <f>IF(AH813="","",VLOOKUP(AH813,'Сотрудники и ссылки'!A:C,3,0))</f>
        <v>20001771</v>
      </c>
      <c r="AK813" s="14">
        <v>45691</v>
      </c>
      <c r="AL813" s="2">
        <f>IF(AK813="","",AK813+VLOOKUP(I813,'Вид исследования'!B:E,4,0))</f>
        <v>45692</v>
      </c>
      <c r="AM813" s="2">
        <f>IF(AK813="","",AK813+VLOOKUP(I813,'Вид исследования'!B:F,5,0))</f>
        <v>45692</v>
      </c>
      <c r="AN813" s="14">
        <v>45691</v>
      </c>
      <c r="AP813" s="11" t="s">
        <v>189</v>
      </c>
      <c r="AQ813" t="str">
        <f>IFERROR(IF(L813="","",VLOOKUP(L813&amp;I813,Продукция!A:K,11,0)),"обратитесь к админ справочника")</f>
        <v>согласно рекомендациям производителя теста</v>
      </c>
      <c r="AR813" s="11" t="s">
        <v>4823</v>
      </c>
      <c r="AS813" t="str">
        <f>IFERROR(IF(L813="","",VLOOKUP(L813&amp;I813,Продукция!A:J,10,0)),"обратитесь к админ справочника")</f>
        <v>инструкция тест- ситема Биочек СК-113</v>
      </c>
      <c r="AT813" s="11" t="s">
        <v>4823</v>
      </c>
      <c r="AU813" s="11" t="s">
        <v>4823</v>
      </c>
      <c r="AV813" s="11" t="s">
        <v>2673</v>
      </c>
      <c r="AW813" s="11" t="s">
        <v>4824</v>
      </c>
      <c r="AX813" s="11" t="s">
        <v>509</v>
      </c>
      <c r="AY813" s="11" t="s">
        <v>1741</v>
      </c>
      <c r="AZ813" s="11">
        <v>106</v>
      </c>
      <c r="BA813" s="11">
        <v>38</v>
      </c>
      <c r="BC813" s="11" t="s">
        <v>5026</v>
      </c>
    </row>
    <row r="814" spans="1:55" x14ac:dyDescent="0.25">
      <c r="A814" t="str">
        <f t="shared" si="16"/>
        <v>С/220IBD (BioChek) болезнь Гамборо уровень антител</v>
      </c>
      <c r="B814" t="str">
        <f>IF(E814="","",INDEX(Лаборатории!A:A,MATCH('Производственный контроль'!E814,Лаборатории!B:B,0)))</f>
        <v xml:space="preserve">КУРИНОЕ ЦАРСТВО АО </v>
      </c>
      <c r="C814" t="str">
        <f>IF(E814="","",VLOOKUP(E814,Лаборатории!B:D,3,0))</f>
        <v>U377_CHL</v>
      </c>
      <c r="D814" s="12">
        <v>45691</v>
      </c>
      <c r="E814" s="11" t="s">
        <v>793</v>
      </c>
      <c r="F814" s="11" t="s">
        <v>371</v>
      </c>
      <c r="G814" s="11" t="s">
        <v>509</v>
      </c>
      <c r="H814" s="11" t="s">
        <v>262</v>
      </c>
      <c r="I814" s="11" t="s">
        <v>3415</v>
      </c>
      <c r="J814" t="str">
        <f>IF(L814="","",VLOOKUP(L814,Продукция!B:D,3,0))</f>
        <v>Биологический_материал</v>
      </c>
      <c r="K814" t="str">
        <f>IF(L814="","",VLOOKUP(L814,Продукция!B:C,2,0))</f>
        <v>Сыворотка крови</v>
      </c>
      <c r="L814" s="151" t="s">
        <v>302</v>
      </c>
      <c r="M814">
        <f>IF(L814="","",VLOOKUP(L814,Продукция!B:L,11,0))</f>
        <v>0</v>
      </c>
      <c r="N814" s="11" t="s">
        <v>873</v>
      </c>
      <c r="P814" s="11" t="s">
        <v>340</v>
      </c>
      <c r="Q814" s="11" t="s">
        <v>854</v>
      </c>
      <c r="R814" s="153" t="s">
        <v>5067</v>
      </c>
      <c r="S814" s="11">
        <v>18</v>
      </c>
      <c r="T814" s="11" t="s">
        <v>5081</v>
      </c>
      <c r="V814" s="14">
        <v>45686</v>
      </c>
      <c r="Z814" s="11" t="s">
        <v>4823</v>
      </c>
      <c r="AA814" s="15">
        <v>0.54861111111111105</v>
      </c>
      <c r="AB814" t="str">
        <f>IF(L814="","",VLOOKUP(L814&amp;I814,Продукция!A:I,9,0))</f>
        <v>рекомендация производителя набора</v>
      </c>
      <c r="AC814" s="14">
        <v>45691</v>
      </c>
      <c r="AD814" s="11" t="s">
        <v>2673</v>
      </c>
      <c r="AE814" s="11" t="s">
        <v>4823</v>
      </c>
      <c r="AF814" t="str">
        <f>IF(AD814="","",VLOOKUP(AD814,'Сотрудники и ссылки'!A:B,2,0))</f>
        <v>Серолог</v>
      </c>
      <c r="AG814">
        <f>IF(AD814="","",VLOOKUP(AD814,'Сотрудники и ссылки'!A:C,3,0))</f>
        <v>20001771</v>
      </c>
      <c r="AH814" s="11" t="s">
        <v>2673</v>
      </c>
      <c r="AI814" t="str">
        <f>IF(AH814="","",VLOOKUP(AH814,'Сотрудники и ссылки'!A:B,2,0))</f>
        <v>Серолог</v>
      </c>
      <c r="AJ814">
        <f>IF(AH814="","",VLOOKUP(AH814,'Сотрудники и ссылки'!A:C,3,0))</f>
        <v>20001771</v>
      </c>
      <c r="AK814" s="14">
        <v>45691</v>
      </c>
      <c r="AL814" s="2">
        <f>IF(AK814="","",AK814+VLOOKUP(I814,'Вид исследования'!B:E,4,0))</f>
        <v>45692</v>
      </c>
      <c r="AM814" s="2">
        <f>IF(AK814="","",AK814+VLOOKUP(I814,'Вид исследования'!B:F,5,0))</f>
        <v>45692</v>
      </c>
      <c r="AN814" s="14">
        <v>45691</v>
      </c>
      <c r="AP814" s="11" t="s">
        <v>189</v>
      </c>
      <c r="AQ814" t="str">
        <f>IFERROR(IF(L814="","",VLOOKUP(L814&amp;I814,Продукция!A:K,11,0)),"обратитесь к админ справочника")</f>
        <v>согласно рекомендациям производителя теста</v>
      </c>
      <c r="AR814" s="11" t="s">
        <v>4823</v>
      </c>
      <c r="AS814" t="str">
        <f>IFERROR(IF(L814="","",VLOOKUP(L814&amp;I814,Продукция!A:J,10,0)),"обратитесь к админ справочника")</f>
        <v>инструкция тест- ситема Биочек СК-113</v>
      </c>
      <c r="AT814" s="11" t="s">
        <v>4823</v>
      </c>
      <c r="AU814" s="11" t="s">
        <v>4823</v>
      </c>
      <c r="AV814" s="11" t="s">
        <v>2673</v>
      </c>
      <c r="AW814" s="11" t="s">
        <v>4824</v>
      </c>
      <c r="AX814" s="11" t="s">
        <v>509</v>
      </c>
      <c r="AY814" s="11" t="s">
        <v>1740</v>
      </c>
      <c r="AZ814" s="11">
        <v>106</v>
      </c>
      <c r="BA814" s="11">
        <v>38</v>
      </c>
      <c r="BC814" s="11" t="s">
        <v>5026</v>
      </c>
    </row>
    <row r="815" spans="1:55" x14ac:dyDescent="0.25">
      <c r="A815" t="str">
        <f t="shared" si="16"/>
        <v>С/220IBD (BioChek) болезнь Гамборо уровень антител</v>
      </c>
      <c r="B815" t="str">
        <f>IF(E815="","",INDEX(Лаборатории!A:A,MATCH('Производственный контроль'!E815,Лаборатории!B:B,0)))</f>
        <v xml:space="preserve">КУРИНОЕ ЦАРСТВО АО </v>
      </c>
      <c r="C815" t="str">
        <f>IF(E815="","",VLOOKUP(E815,Лаборатории!B:D,3,0))</f>
        <v>U377_CHL</v>
      </c>
      <c r="D815" s="12">
        <v>45691</v>
      </c>
      <c r="E815" s="11" t="s">
        <v>793</v>
      </c>
      <c r="F815" s="11" t="s">
        <v>371</v>
      </c>
      <c r="G815" s="11" t="s">
        <v>509</v>
      </c>
      <c r="H815" s="11" t="s">
        <v>262</v>
      </c>
      <c r="I815" s="11" t="s">
        <v>3415</v>
      </c>
      <c r="J815" t="str">
        <f>IF(L815="","",VLOOKUP(L815,Продукция!B:D,3,0))</f>
        <v>Биологический_материал</v>
      </c>
      <c r="K815" t="str">
        <f>IF(L815="","",VLOOKUP(L815,Продукция!B:C,2,0))</f>
        <v>Сыворотка крови</v>
      </c>
      <c r="L815" s="151" t="s">
        <v>302</v>
      </c>
      <c r="M815">
        <f>IF(L815="","",VLOOKUP(L815,Продукция!B:L,11,0))</f>
        <v>0</v>
      </c>
      <c r="N815" s="11" t="s">
        <v>873</v>
      </c>
      <c r="P815" s="11" t="s">
        <v>340</v>
      </c>
      <c r="Q815" s="11" t="s">
        <v>854</v>
      </c>
      <c r="R815" s="153" t="s">
        <v>5082</v>
      </c>
      <c r="S815" s="11">
        <v>18</v>
      </c>
      <c r="T815" s="11" t="s">
        <v>5081</v>
      </c>
      <c r="V815" s="14">
        <v>45685</v>
      </c>
      <c r="Z815" s="11" t="s">
        <v>4823</v>
      </c>
      <c r="AA815" s="15">
        <v>0.54861111111111105</v>
      </c>
      <c r="AB815" t="str">
        <f>IF(L815="","",VLOOKUP(L815&amp;I815,Продукция!A:I,9,0))</f>
        <v>рекомендация производителя набора</v>
      </c>
      <c r="AC815" s="14">
        <v>45691</v>
      </c>
      <c r="AD815" s="11" t="s">
        <v>2673</v>
      </c>
      <c r="AE815" s="11" t="s">
        <v>4823</v>
      </c>
      <c r="AF815" t="str">
        <f>IF(AD815="","",VLOOKUP(AD815,'Сотрудники и ссылки'!A:B,2,0))</f>
        <v>Серолог</v>
      </c>
      <c r="AG815">
        <f>IF(AD815="","",VLOOKUP(AD815,'Сотрудники и ссылки'!A:C,3,0))</f>
        <v>20001771</v>
      </c>
      <c r="AH815" s="11" t="s">
        <v>2673</v>
      </c>
      <c r="AI815" t="str">
        <f>IF(AH815="","",VLOOKUP(AH815,'Сотрудники и ссылки'!A:B,2,0))</f>
        <v>Серолог</v>
      </c>
      <c r="AJ815">
        <f>IF(AH815="","",VLOOKUP(AH815,'Сотрудники и ссылки'!A:C,3,0))</f>
        <v>20001771</v>
      </c>
      <c r="AK815" s="14">
        <v>45691</v>
      </c>
      <c r="AL815" s="2">
        <f>IF(AK815="","",AK815+VLOOKUP(I815,'Вид исследования'!B:E,4,0))</f>
        <v>45692</v>
      </c>
      <c r="AM815" s="2">
        <f>IF(AK815="","",AK815+VLOOKUP(I815,'Вид исследования'!B:F,5,0))</f>
        <v>45692</v>
      </c>
      <c r="AN815" s="14">
        <v>45691</v>
      </c>
      <c r="AP815" s="11" t="s">
        <v>189</v>
      </c>
      <c r="AQ815" t="str">
        <f>IFERROR(IF(L815="","",VLOOKUP(L815&amp;I815,Продукция!A:K,11,0)),"обратитесь к админ справочника")</f>
        <v>согласно рекомендациям производителя теста</v>
      </c>
      <c r="AR815" s="11" t="s">
        <v>4823</v>
      </c>
      <c r="AS815" t="str">
        <f>IFERROR(IF(L815="","",VLOOKUP(L815&amp;I815,Продукция!A:J,10,0)),"обратитесь к админ справочника")</f>
        <v>инструкция тест- ситема Биочек СК-113</v>
      </c>
      <c r="AT815" s="11" t="s">
        <v>4823</v>
      </c>
      <c r="AU815" s="11" t="s">
        <v>4823</v>
      </c>
      <c r="AV815" s="11" t="s">
        <v>2673</v>
      </c>
      <c r="AW815" s="11" t="s">
        <v>4824</v>
      </c>
      <c r="AX815" s="11" t="s">
        <v>509</v>
      </c>
      <c r="AY815" s="11" t="s">
        <v>1749</v>
      </c>
      <c r="AZ815" s="11">
        <v>106</v>
      </c>
      <c r="BA815" s="11">
        <v>38</v>
      </c>
      <c r="BC815" s="11" t="s">
        <v>5026</v>
      </c>
    </row>
    <row r="816" spans="1:55" x14ac:dyDescent="0.25">
      <c r="A816" t="str">
        <f t="shared" si="16"/>
        <v>С/220IBV (BioChek) инфекционный бронхит уровень антител</v>
      </c>
      <c r="B816" t="str">
        <f>IF(E816="","",INDEX(Лаборатории!A:A,MATCH('Производственный контроль'!E816,Лаборатории!B:B,0)))</f>
        <v xml:space="preserve">КУРИНОЕ ЦАРСТВО АО </v>
      </c>
      <c r="C816" t="str">
        <f>IF(E816="","",VLOOKUP(E816,Лаборатории!B:D,3,0))</f>
        <v>U377_CHL</v>
      </c>
      <c r="D816" s="12">
        <v>45691</v>
      </c>
      <c r="E816" s="11" t="s">
        <v>793</v>
      </c>
      <c r="F816" s="11" t="s">
        <v>371</v>
      </c>
      <c r="G816" s="11" t="s">
        <v>509</v>
      </c>
      <c r="H816" s="11" t="s">
        <v>262</v>
      </c>
      <c r="I816" s="11" t="s">
        <v>3416</v>
      </c>
      <c r="J816" t="str">
        <f>IF(L816="","",VLOOKUP(L816,Продукция!B:D,3,0))</f>
        <v>Биологический_материал</v>
      </c>
      <c r="K816" t="str">
        <f>IF(L816="","",VLOOKUP(L816,Продукция!B:C,2,0))</f>
        <v>Сыворотка крови</v>
      </c>
      <c r="L816" s="151" t="s">
        <v>302</v>
      </c>
      <c r="M816">
        <f>IF(L816="","",VLOOKUP(L816,Продукция!B:L,11,0))</f>
        <v>0</v>
      </c>
      <c r="N816" s="11" t="s">
        <v>873</v>
      </c>
      <c r="P816" s="11" t="s">
        <v>340</v>
      </c>
      <c r="Q816" s="11" t="s">
        <v>854</v>
      </c>
      <c r="R816" s="153" t="s">
        <v>5068</v>
      </c>
      <c r="S816" s="11">
        <v>18</v>
      </c>
      <c r="T816" s="11" t="s">
        <v>5081</v>
      </c>
      <c r="V816" s="14">
        <v>45686</v>
      </c>
      <c r="Z816" s="11" t="s">
        <v>4823</v>
      </c>
      <c r="AA816" s="15">
        <v>0.54861111111111105</v>
      </c>
      <c r="AB816" t="str">
        <f>IF(L816="","",VLOOKUP(L816&amp;I816,Продукция!A:I,9,0))</f>
        <v>рекомендация производителя набора</v>
      </c>
      <c r="AC816" s="14">
        <v>45691</v>
      </c>
      <c r="AD816" s="11" t="s">
        <v>2676</v>
      </c>
      <c r="AE816" s="11" t="s">
        <v>4823</v>
      </c>
      <c r="AF816" t="str">
        <f>IF(AD816="","",VLOOKUP(AD816,'Сотрудники и ссылки'!A:B,2,0))</f>
        <v>Серолог</v>
      </c>
      <c r="AG816">
        <f>IF(AD816="","",VLOOKUP(AD816,'Сотрудники и ссылки'!A:C,3,0))</f>
        <v>20007746</v>
      </c>
      <c r="AH816" s="11" t="s">
        <v>2676</v>
      </c>
      <c r="AI816" t="str">
        <f>IF(AH816="","",VLOOKUP(AH816,'Сотрудники и ссылки'!A:B,2,0))</f>
        <v>Серолог</v>
      </c>
      <c r="AJ816">
        <f>IF(AH816="","",VLOOKUP(AH816,'Сотрудники и ссылки'!A:C,3,0))</f>
        <v>20007746</v>
      </c>
      <c r="AK816" s="14">
        <v>45691</v>
      </c>
      <c r="AL816" s="2">
        <f>IF(AK816="","",AK816+VLOOKUP(I816,'Вид исследования'!B:E,4,0))</f>
        <v>45692</v>
      </c>
      <c r="AM816" s="2">
        <f>IF(AK816="","",AK816+VLOOKUP(I816,'Вид исследования'!B:F,5,0))</f>
        <v>45692</v>
      </c>
      <c r="AN816" s="14">
        <v>45691</v>
      </c>
      <c r="AP816" s="11" t="s">
        <v>189</v>
      </c>
      <c r="AQ816" t="str">
        <f>IFERROR(IF(L816="","",VLOOKUP(L816&amp;I816,Продукция!A:K,11,0)),"обратитесь к админ справочника")</f>
        <v>согласно рекомендациям производителя теста</v>
      </c>
      <c r="AR816" s="11" t="s">
        <v>4823</v>
      </c>
      <c r="AS816" t="str">
        <f>IFERROR(IF(L816="","",VLOOKUP(L816&amp;I816,Продукция!A:J,10,0)),"обратитесь к админ справочника")</f>
        <v>инструкция тест- ситема Биочек СК-119</v>
      </c>
      <c r="AT816" s="11" t="s">
        <v>4823</v>
      </c>
      <c r="AU816" s="11" t="s">
        <v>4823</v>
      </c>
      <c r="AV816" s="11" t="s">
        <v>2676</v>
      </c>
      <c r="AW816" s="11" t="s">
        <v>4824</v>
      </c>
      <c r="AX816" s="11" t="s">
        <v>509</v>
      </c>
      <c r="AY816" s="11" t="s">
        <v>1741</v>
      </c>
      <c r="AZ816" s="11">
        <v>106</v>
      </c>
      <c r="BA816" s="11">
        <v>38</v>
      </c>
      <c r="BC816" s="11" t="s">
        <v>5026</v>
      </c>
    </row>
    <row r="817" spans="1:55" x14ac:dyDescent="0.25">
      <c r="A817" t="str">
        <f t="shared" si="16"/>
        <v>С/220IBV (BioChek) инфекционный бронхит уровень антител</v>
      </c>
      <c r="B817" t="str">
        <f>IF(E817="","",INDEX(Лаборатории!A:A,MATCH('Производственный контроль'!E817,Лаборатории!B:B,0)))</f>
        <v xml:space="preserve">КУРИНОЕ ЦАРСТВО АО </v>
      </c>
      <c r="C817" t="str">
        <f>IF(E817="","",VLOOKUP(E817,Лаборатории!B:D,3,0))</f>
        <v>U377_CHL</v>
      </c>
      <c r="D817" s="12">
        <v>45691</v>
      </c>
      <c r="E817" s="11" t="s">
        <v>793</v>
      </c>
      <c r="F817" s="11" t="s">
        <v>371</v>
      </c>
      <c r="G817" s="11" t="s">
        <v>509</v>
      </c>
      <c r="H817" s="11" t="s">
        <v>262</v>
      </c>
      <c r="I817" s="11" t="s">
        <v>3416</v>
      </c>
      <c r="J817" t="str">
        <f>IF(L817="","",VLOOKUP(L817,Продукция!B:D,3,0))</f>
        <v>Биологический_материал</v>
      </c>
      <c r="K817" t="str">
        <f>IF(L817="","",VLOOKUP(L817,Продукция!B:C,2,0))</f>
        <v>Сыворотка крови</v>
      </c>
      <c r="L817" s="151" t="s">
        <v>302</v>
      </c>
      <c r="M817">
        <f>IF(L817="","",VLOOKUP(L817,Продукция!B:L,11,0))</f>
        <v>0</v>
      </c>
      <c r="N817" s="11" t="s">
        <v>873</v>
      </c>
      <c r="P817" s="11" t="s">
        <v>340</v>
      </c>
      <c r="Q817" s="11" t="s">
        <v>854</v>
      </c>
      <c r="R817" s="153" t="s">
        <v>5067</v>
      </c>
      <c r="S817" s="11">
        <v>18</v>
      </c>
      <c r="T817" s="11" t="s">
        <v>5081</v>
      </c>
      <c r="V817" s="14">
        <v>45686</v>
      </c>
      <c r="Z817" s="11" t="s">
        <v>4823</v>
      </c>
      <c r="AA817" s="15">
        <v>0.54861111111111105</v>
      </c>
      <c r="AB817" t="str">
        <f>IF(L817="","",VLOOKUP(L817&amp;I817,Продукция!A:I,9,0))</f>
        <v>рекомендация производителя набора</v>
      </c>
      <c r="AC817" s="14">
        <v>45691</v>
      </c>
      <c r="AD817" s="11" t="s">
        <v>2676</v>
      </c>
      <c r="AE817" s="11" t="s">
        <v>4823</v>
      </c>
      <c r="AF817" t="str">
        <f>IF(AD817="","",VLOOKUP(AD817,'Сотрудники и ссылки'!A:B,2,0))</f>
        <v>Серолог</v>
      </c>
      <c r="AG817">
        <f>IF(AD817="","",VLOOKUP(AD817,'Сотрудники и ссылки'!A:C,3,0))</f>
        <v>20007746</v>
      </c>
      <c r="AH817" s="11" t="s">
        <v>2676</v>
      </c>
      <c r="AI817" t="str">
        <f>IF(AH817="","",VLOOKUP(AH817,'Сотрудники и ссылки'!A:B,2,0))</f>
        <v>Серолог</v>
      </c>
      <c r="AJ817">
        <f>IF(AH817="","",VLOOKUP(AH817,'Сотрудники и ссылки'!A:C,3,0))</f>
        <v>20007746</v>
      </c>
      <c r="AK817" s="14">
        <v>45691</v>
      </c>
      <c r="AL817" s="2">
        <f>IF(AK817="","",AK817+VLOOKUP(I817,'Вид исследования'!B:E,4,0))</f>
        <v>45692</v>
      </c>
      <c r="AM817" s="2">
        <f>IF(AK817="","",AK817+VLOOKUP(I817,'Вид исследования'!B:F,5,0))</f>
        <v>45692</v>
      </c>
      <c r="AN817" s="14">
        <v>45691</v>
      </c>
      <c r="AP817" s="11" t="s">
        <v>189</v>
      </c>
      <c r="AQ817" t="str">
        <f>IFERROR(IF(L817="","",VLOOKUP(L817&amp;I817,Продукция!A:K,11,0)),"обратитесь к админ справочника")</f>
        <v>согласно рекомендациям производителя теста</v>
      </c>
      <c r="AR817" s="11" t="s">
        <v>4823</v>
      </c>
      <c r="AS817" t="str">
        <f>IFERROR(IF(L817="","",VLOOKUP(L817&amp;I817,Продукция!A:J,10,0)),"обратитесь к админ справочника")</f>
        <v>инструкция тест- ситема Биочек СК-119</v>
      </c>
      <c r="AT817" s="11" t="s">
        <v>4823</v>
      </c>
      <c r="AU817" s="11" t="s">
        <v>4823</v>
      </c>
      <c r="AV817" s="11" t="s">
        <v>2676</v>
      </c>
      <c r="AW817" s="11" t="s">
        <v>4824</v>
      </c>
      <c r="AX817" s="11" t="s">
        <v>509</v>
      </c>
      <c r="AY817" s="11" t="s">
        <v>1740</v>
      </c>
      <c r="AZ817" s="11">
        <v>106</v>
      </c>
      <c r="BA817" s="11">
        <v>38</v>
      </c>
      <c r="BC817" s="11" t="s">
        <v>5026</v>
      </c>
    </row>
    <row r="818" spans="1:55" x14ac:dyDescent="0.25">
      <c r="A818" t="str">
        <f t="shared" si="16"/>
        <v>С/220IBV (BioChek) инфекционный бронхит уровень антител</v>
      </c>
      <c r="B818" t="str">
        <f>IF(E818="","",INDEX(Лаборатории!A:A,MATCH('Производственный контроль'!E818,Лаборатории!B:B,0)))</f>
        <v xml:space="preserve">КУРИНОЕ ЦАРСТВО АО </v>
      </c>
      <c r="C818" t="str">
        <f>IF(E818="","",VLOOKUP(E818,Лаборатории!B:D,3,0))</f>
        <v>U377_CHL</v>
      </c>
      <c r="D818" s="12">
        <v>45691</v>
      </c>
      <c r="E818" s="11" t="s">
        <v>793</v>
      </c>
      <c r="F818" s="11" t="s">
        <v>371</v>
      </c>
      <c r="G818" s="11" t="s">
        <v>509</v>
      </c>
      <c r="H818" s="11" t="s">
        <v>262</v>
      </c>
      <c r="I818" s="11" t="s">
        <v>3416</v>
      </c>
      <c r="J818" t="str">
        <f>IF(L818="","",VLOOKUP(L818,Продукция!B:D,3,0))</f>
        <v>Биологический_материал</v>
      </c>
      <c r="K818" t="str">
        <f>IF(L818="","",VLOOKUP(L818,Продукция!B:C,2,0))</f>
        <v>Сыворотка крови</v>
      </c>
      <c r="L818" s="151" t="s">
        <v>302</v>
      </c>
      <c r="M818">
        <f>IF(L818="","",VLOOKUP(L818,Продукция!B:L,11,0))</f>
        <v>0</v>
      </c>
      <c r="N818" s="11" t="s">
        <v>873</v>
      </c>
      <c r="P818" s="11" t="s">
        <v>340</v>
      </c>
      <c r="Q818" s="11" t="s">
        <v>854</v>
      </c>
      <c r="R818" s="153" t="s">
        <v>5082</v>
      </c>
      <c r="S818" s="11">
        <v>18</v>
      </c>
      <c r="T818" s="11" t="s">
        <v>5081</v>
      </c>
      <c r="V818" s="14">
        <v>45685</v>
      </c>
      <c r="Z818" s="11" t="s">
        <v>4823</v>
      </c>
      <c r="AA818" s="15">
        <v>0.54861111111111105</v>
      </c>
      <c r="AB818" t="str">
        <f>IF(L818="","",VLOOKUP(L818&amp;I818,Продукция!A:I,9,0))</f>
        <v>рекомендация производителя набора</v>
      </c>
      <c r="AC818" s="14">
        <v>45691</v>
      </c>
      <c r="AD818" s="11" t="s">
        <v>2676</v>
      </c>
      <c r="AE818" s="11" t="s">
        <v>4823</v>
      </c>
      <c r="AF818" t="str">
        <f>IF(AD818="","",VLOOKUP(AD818,'Сотрудники и ссылки'!A:B,2,0))</f>
        <v>Серолог</v>
      </c>
      <c r="AG818">
        <f>IF(AD818="","",VLOOKUP(AD818,'Сотрудники и ссылки'!A:C,3,0))</f>
        <v>20007746</v>
      </c>
      <c r="AH818" s="11" t="s">
        <v>2676</v>
      </c>
      <c r="AI818" t="str">
        <f>IF(AH818="","",VLOOKUP(AH818,'Сотрудники и ссылки'!A:B,2,0))</f>
        <v>Серолог</v>
      </c>
      <c r="AJ818">
        <f>IF(AH818="","",VLOOKUP(AH818,'Сотрудники и ссылки'!A:C,3,0))</f>
        <v>20007746</v>
      </c>
      <c r="AK818" s="14">
        <v>45691</v>
      </c>
      <c r="AL818" s="2">
        <f>IF(AK818="","",AK818+VLOOKUP(I818,'Вид исследования'!B:E,4,0))</f>
        <v>45692</v>
      </c>
      <c r="AM818" s="2">
        <f>IF(AK818="","",AK818+VLOOKUP(I818,'Вид исследования'!B:F,5,0))</f>
        <v>45692</v>
      </c>
      <c r="AN818" s="14">
        <v>45691</v>
      </c>
      <c r="AP818" s="11" t="s">
        <v>189</v>
      </c>
      <c r="AQ818" t="str">
        <f>IFERROR(IF(L818="","",VLOOKUP(L818&amp;I818,Продукция!A:K,11,0)),"обратитесь к админ справочника")</f>
        <v>согласно рекомендациям производителя теста</v>
      </c>
      <c r="AR818" s="11" t="s">
        <v>4823</v>
      </c>
      <c r="AS818" t="str">
        <f>IFERROR(IF(L818="","",VLOOKUP(L818&amp;I818,Продукция!A:J,10,0)),"обратитесь к админ справочника")</f>
        <v>инструкция тест- ситема Биочек СК-119</v>
      </c>
      <c r="AT818" s="11" t="s">
        <v>4823</v>
      </c>
      <c r="AU818" s="11" t="s">
        <v>4823</v>
      </c>
      <c r="AV818" s="11" t="s">
        <v>2676</v>
      </c>
      <c r="AW818" s="11" t="s">
        <v>4824</v>
      </c>
      <c r="AX818" s="11" t="s">
        <v>509</v>
      </c>
      <c r="AY818" s="11" t="s">
        <v>1749</v>
      </c>
      <c r="AZ818" s="11">
        <v>106</v>
      </c>
      <c r="BA818" s="11">
        <v>38</v>
      </c>
      <c r="BC818" s="11" t="s">
        <v>5026</v>
      </c>
    </row>
    <row r="819" spans="1:55" x14ac:dyDescent="0.25">
      <c r="A819" t="str">
        <f t="shared" si="16"/>
        <v>С/220REO (BioChek) реовирус уровень антител</v>
      </c>
      <c r="B819" t="str">
        <f>IF(E819="","",INDEX(Лаборатории!A:A,MATCH('Производственный контроль'!E819,Лаборатории!B:B,0)))</f>
        <v xml:space="preserve">КУРИНОЕ ЦАРСТВО АО </v>
      </c>
      <c r="C819" t="str">
        <f>IF(E819="","",VLOOKUP(E819,Лаборатории!B:D,3,0))</f>
        <v>U377_CHL</v>
      </c>
      <c r="D819" s="12">
        <v>45691</v>
      </c>
      <c r="E819" s="11" t="s">
        <v>793</v>
      </c>
      <c r="F819" s="11" t="s">
        <v>371</v>
      </c>
      <c r="G819" s="11" t="s">
        <v>509</v>
      </c>
      <c r="H819" s="11" t="s">
        <v>262</v>
      </c>
      <c r="I819" s="11" t="s">
        <v>3426</v>
      </c>
      <c r="J819" t="str">
        <f>IF(L819="","",VLOOKUP(L819,Продукция!B:D,3,0))</f>
        <v>Биологический_материал</v>
      </c>
      <c r="K819" t="str">
        <f>IF(L819="","",VLOOKUP(L819,Продукция!B:C,2,0))</f>
        <v>Сыворотка крови</v>
      </c>
      <c r="L819" s="151" t="s">
        <v>302</v>
      </c>
      <c r="M819">
        <f>IF(L819="","",VLOOKUP(L819,Продукция!B:L,11,0))</f>
        <v>0</v>
      </c>
      <c r="N819" s="11" t="s">
        <v>873</v>
      </c>
      <c r="P819" s="11" t="s">
        <v>340</v>
      </c>
      <c r="Q819" s="11" t="s">
        <v>854</v>
      </c>
      <c r="R819" s="153" t="s">
        <v>5068</v>
      </c>
      <c r="S819" s="11">
        <v>18</v>
      </c>
      <c r="T819" s="11" t="s">
        <v>5081</v>
      </c>
      <c r="V819" s="14">
        <v>45686</v>
      </c>
      <c r="Z819" s="11" t="s">
        <v>4823</v>
      </c>
      <c r="AA819" s="15">
        <v>0.54861111111111105</v>
      </c>
      <c r="AB819" t="str">
        <f>IF(L819="","",VLOOKUP(L819&amp;I819,Продукция!A:I,9,0))</f>
        <v>рекомендация производителя набора</v>
      </c>
      <c r="AC819" s="14">
        <v>45691</v>
      </c>
      <c r="AD819" s="11" t="s">
        <v>2676</v>
      </c>
      <c r="AE819" s="11" t="s">
        <v>4823</v>
      </c>
      <c r="AF819" t="str">
        <f>IF(AD819="","",VLOOKUP(AD819,'Сотрудники и ссылки'!A:B,2,0))</f>
        <v>Серолог</v>
      </c>
      <c r="AG819">
        <f>IF(AD819="","",VLOOKUP(AD819,'Сотрудники и ссылки'!A:C,3,0))</f>
        <v>20007746</v>
      </c>
      <c r="AH819" s="11" t="s">
        <v>2676</v>
      </c>
      <c r="AI819" t="str">
        <f>IF(AH819="","",VLOOKUP(AH819,'Сотрудники и ссылки'!A:B,2,0))</f>
        <v>Серолог</v>
      </c>
      <c r="AJ819">
        <f>IF(AH819="","",VLOOKUP(AH819,'Сотрудники и ссылки'!A:C,3,0))</f>
        <v>20007746</v>
      </c>
      <c r="AK819" s="14">
        <v>45691</v>
      </c>
      <c r="AL819" s="2">
        <f>IF(AK819="","",AK819+VLOOKUP(I819,'Вид исследования'!B:E,4,0))</f>
        <v>45692</v>
      </c>
      <c r="AM819" s="2">
        <f>IF(AK819="","",AK819+VLOOKUP(I819,'Вид исследования'!B:F,5,0))</f>
        <v>45692</v>
      </c>
      <c r="AN819" s="14">
        <v>45691</v>
      </c>
      <c r="AP819" s="11" t="s">
        <v>189</v>
      </c>
      <c r="AQ819" t="str">
        <f>IFERROR(IF(L819="","",VLOOKUP(L819&amp;I819,Продукция!A:K,11,0)),"обратитесь к админ справочника")</f>
        <v>согласно рекомендациям производителя теста</v>
      </c>
      <c r="AR819" s="11" t="s">
        <v>4823</v>
      </c>
      <c r="AS819" t="str">
        <f>IFERROR(IF(L819="","",VLOOKUP(L819&amp;I819,Продукция!A:J,10,0)),"обратитесь к админ справочника")</f>
        <v>инструкция тест- ситема Биочек СК -110</v>
      </c>
      <c r="AT819" s="11" t="s">
        <v>4823</v>
      </c>
      <c r="AU819" s="11" t="s">
        <v>4823</v>
      </c>
      <c r="AV819" s="11" t="s">
        <v>2676</v>
      </c>
      <c r="AW819" s="11" t="s">
        <v>4824</v>
      </c>
      <c r="AX819" s="11" t="s">
        <v>509</v>
      </c>
      <c r="AY819" s="11" t="s">
        <v>1741</v>
      </c>
      <c r="AZ819" s="11">
        <v>106</v>
      </c>
      <c r="BA819" s="11">
        <v>38</v>
      </c>
      <c r="BC819" s="11" t="s">
        <v>5026</v>
      </c>
    </row>
    <row r="820" spans="1:55" x14ac:dyDescent="0.25">
      <c r="A820" t="str">
        <f t="shared" si="16"/>
        <v>С/220REO (BioChek) реовирус уровень антител</v>
      </c>
      <c r="B820" t="str">
        <f>IF(E820="","",INDEX(Лаборатории!A:A,MATCH('Производственный контроль'!E820,Лаборатории!B:B,0)))</f>
        <v xml:space="preserve">КУРИНОЕ ЦАРСТВО АО </v>
      </c>
      <c r="C820" t="str">
        <f>IF(E820="","",VLOOKUP(E820,Лаборатории!B:D,3,0))</f>
        <v>U377_CHL</v>
      </c>
      <c r="D820" s="12">
        <v>45691</v>
      </c>
      <c r="E820" s="11" t="s">
        <v>793</v>
      </c>
      <c r="F820" s="11" t="s">
        <v>371</v>
      </c>
      <c r="G820" s="11" t="s">
        <v>509</v>
      </c>
      <c r="H820" s="11" t="s">
        <v>262</v>
      </c>
      <c r="I820" s="11" t="s">
        <v>3426</v>
      </c>
      <c r="J820" t="str">
        <f>IF(L820="","",VLOOKUP(L820,Продукция!B:D,3,0))</f>
        <v>Биологический_материал</v>
      </c>
      <c r="K820" t="str">
        <f>IF(L820="","",VLOOKUP(L820,Продукция!B:C,2,0))</f>
        <v>Сыворотка крови</v>
      </c>
      <c r="L820" s="151" t="s">
        <v>302</v>
      </c>
      <c r="M820">
        <f>IF(L820="","",VLOOKUP(L820,Продукция!B:L,11,0))</f>
        <v>0</v>
      </c>
      <c r="N820" s="11" t="s">
        <v>873</v>
      </c>
      <c r="P820" s="11" t="s">
        <v>340</v>
      </c>
      <c r="Q820" s="11" t="s">
        <v>854</v>
      </c>
      <c r="R820" s="153" t="s">
        <v>5067</v>
      </c>
      <c r="S820" s="11">
        <v>18</v>
      </c>
      <c r="T820" s="11" t="s">
        <v>5081</v>
      </c>
      <c r="V820" s="14">
        <v>45686</v>
      </c>
      <c r="Z820" s="11" t="s">
        <v>4823</v>
      </c>
      <c r="AA820" s="15">
        <v>0.54861111111111105</v>
      </c>
      <c r="AB820" t="str">
        <f>IF(L820="","",VLOOKUP(L820&amp;I820,Продукция!A:I,9,0))</f>
        <v>рекомендация производителя набора</v>
      </c>
      <c r="AC820" s="14">
        <v>45691</v>
      </c>
      <c r="AD820" s="11" t="s">
        <v>2676</v>
      </c>
      <c r="AE820" s="11" t="s">
        <v>4823</v>
      </c>
      <c r="AF820" t="str">
        <f>IF(AD820="","",VLOOKUP(AD820,'Сотрудники и ссылки'!A:B,2,0))</f>
        <v>Серолог</v>
      </c>
      <c r="AG820">
        <f>IF(AD820="","",VLOOKUP(AD820,'Сотрудники и ссылки'!A:C,3,0))</f>
        <v>20007746</v>
      </c>
      <c r="AH820" s="11" t="s">
        <v>2676</v>
      </c>
      <c r="AI820" t="str">
        <f>IF(AH820="","",VLOOKUP(AH820,'Сотрудники и ссылки'!A:B,2,0))</f>
        <v>Серолог</v>
      </c>
      <c r="AJ820">
        <f>IF(AH820="","",VLOOKUP(AH820,'Сотрудники и ссылки'!A:C,3,0))</f>
        <v>20007746</v>
      </c>
      <c r="AK820" s="14">
        <v>45691</v>
      </c>
      <c r="AL820" s="2">
        <f>IF(AK820="","",AK820+VLOOKUP(I820,'Вид исследования'!B:E,4,0))</f>
        <v>45692</v>
      </c>
      <c r="AM820" s="2">
        <f>IF(AK820="","",AK820+VLOOKUP(I820,'Вид исследования'!B:F,5,0))</f>
        <v>45692</v>
      </c>
      <c r="AN820" s="14">
        <v>45691</v>
      </c>
      <c r="AP820" s="11" t="s">
        <v>189</v>
      </c>
      <c r="AQ820" t="str">
        <f>IFERROR(IF(L820="","",VLOOKUP(L820&amp;I820,Продукция!A:K,11,0)),"обратитесь к админ справочника")</f>
        <v>согласно рекомендациям производителя теста</v>
      </c>
      <c r="AR820" s="11" t="s">
        <v>4823</v>
      </c>
      <c r="AS820" t="str">
        <f>IFERROR(IF(L820="","",VLOOKUP(L820&amp;I820,Продукция!A:J,10,0)),"обратитесь к админ справочника")</f>
        <v>инструкция тест- ситема Биочек СК -110</v>
      </c>
      <c r="AT820" s="11" t="s">
        <v>4823</v>
      </c>
      <c r="AU820" s="11" t="s">
        <v>4823</v>
      </c>
      <c r="AV820" s="11" t="s">
        <v>2676</v>
      </c>
      <c r="AW820" s="11" t="s">
        <v>4824</v>
      </c>
      <c r="AX820" s="11" t="s">
        <v>509</v>
      </c>
      <c r="AY820" s="11" t="s">
        <v>1740</v>
      </c>
      <c r="AZ820" s="11">
        <v>106</v>
      </c>
      <c r="BA820" s="11">
        <v>38</v>
      </c>
      <c r="BC820" s="11" t="s">
        <v>5026</v>
      </c>
    </row>
    <row r="821" spans="1:55" x14ac:dyDescent="0.25">
      <c r="A821" t="str">
        <f t="shared" si="16"/>
        <v>С/220REO (BioChek) реовирус уровень антител</v>
      </c>
      <c r="B821" t="str">
        <f>IF(E821="","",INDEX(Лаборатории!A:A,MATCH('Производственный контроль'!E821,Лаборатории!B:B,0)))</f>
        <v xml:space="preserve">КУРИНОЕ ЦАРСТВО АО </v>
      </c>
      <c r="C821" t="str">
        <f>IF(E821="","",VLOOKUP(E821,Лаборатории!B:D,3,0))</f>
        <v>U377_CHL</v>
      </c>
      <c r="D821" s="12">
        <v>45691</v>
      </c>
      <c r="E821" s="11" t="s">
        <v>793</v>
      </c>
      <c r="F821" s="11" t="s">
        <v>371</v>
      </c>
      <c r="G821" s="11" t="s">
        <v>509</v>
      </c>
      <c r="H821" s="11" t="s">
        <v>262</v>
      </c>
      <c r="I821" s="11" t="s">
        <v>3426</v>
      </c>
      <c r="J821" t="str">
        <f>IF(L821="","",VLOOKUP(L821,Продукция!B:D,3,0))</f>
        <v>Биологический_материал</v>
      </c>
      <c r="K821" t="str">
        <f>IF(L821="","",VLOOKUP(L821,Продукция!B:C,2,0))</f>
        <v>Сыворотка крови</v>
      </c>
      <c r="L821" s="151" t="s">
        <v>302</v>
      </c>
      <c r="M821">
        <f>IF(L821="","",VLOOKUP(L821,Продукция!B:L,11,0))</f>
        <v>0</v>
      </c>
      <c r="N821" s="11" t="s">
        <v>873</v>
      </c>
      <c r="P821" s="11" t="s">
        <v>340</v>
      </c>
      <c r="Q821" s="11" t="s">
        <v>854</v>
      </c>
      <c r="R821" s="153" t="s">
        <v>5082</v>
      </c>
      <c r="S821" s="11">
        <v>18</v>
      </c>
      <c r="T821" s="11" t="s">
        <v>5081</v>
      </c>
      <c r="V821" s="14">
        <v>45685</v>
      </c>
      <c r="Z821" s="11" t="s">
        <v>4823</v>
      </c>
      <c r="AA821" s="15">
        <v>0.54861111111111105</v>
      </c>
      <c r="AB821" t="str">
        <f>IF(L821="","",VLOOKUP(L821&amp;I821,Продукция!A:I,9,0))</f>
        <v>рекомендация производителя набора</v>
      </c>
      <c r="AC821" s="14">
        <v>45691</v>
      </c>
      <c r="AD821" s="11" t="s">
        <v>2676</v>
      </c>
      <c r="AE821" s="11" t="s">
        <v>4823</v>
      </c>
      <c r="AF821" t="str">
        <f>IF(AD821="","",VLOOKUP(AD821,'Сотрудники и ссылки'!A:B,2,0))</f>
        <v>Серолог</v>
      </c>
      <c r="AG821">
        <f>IF(AD821="","",VLOOKUP(AD821,'Сотрудники и ссылки'!A:C,3,0))</f>
        <v>20007746</v>
      </c>
      <c r="AH821" s="11" t="s">
        <v>2676</v>
      </c>
      <c r="AI821" t="str">
        <f>IF(AH821="","",VLOOKUP(AH821,'Сотрудники и ссылки'!A:B,2,0))</f>
        <v>Серолог</v>
      </c>
      <c r="AJ821">
        <f>IF(AH821="","",VLOOKUP(AH821,'Сотрудники и ссылки'!A:C,3,0))</f>
        <v>20007746</v>
      </c>
      <c r="AK821" s="14">
        <v>45691</v>
      </c>
      <c r="AL821" s="2">
        <f>IF(AK821="","",AK821+VLOOKUP(I821,'Вид исследования'!B:E,4,0))</f>
        <v>45692</v>
      </c>
      <c r="AM821" s="2">
        <f>IF(AK821="","",AK821+VLOOKUP(I821,'Вид исследования'!B:F,5,0))</f>
        <v>45692</v>
      </c>
      <c r="AN821" s="14">
        <v>45691</v>
      </c>
      <c r="AP821" s="11" t="s">
        <v>189</v>
      </c>
      <c r="AQ821" t="str">
        <f>IFERROR(IF(L821="","",VLOOKUP(L821&amp;I821,Продукция!A:K,11,0)),"обратитесь к админ справочника")</f>
        <v>согласно рекомендациям производителя теста</v>
      </c>
      <c r="AR821" s="11" t="s">
        <v>4823</v>
      </c>
      <c r="AS821" t="str">
        <f>IFERROR(IF(L821="","",VLOOKUP(L821&amp;I821,Продукция!A:J,10,0)),"обратитесь к админ справочника")</f>
        <v>инструкция тест- ситема Биочек СК -110</v>
      </c>
      <c r="AT821" s="11" t="s">
        <v>4823</v>
      </c>
      <c r="AU821" s="11" t="s">
        <v>4823</v>
      </c>
      <c r="AV821" s="11" t="s">
        <v>2676</v>
      </c>
      <c r="AW821" s="11" t="s">
        <v>4824</v>
      </c>
      <c r="AX821" s="11" t="s">
        <v>509</v>
      </c>
      <c r="AY821" s="11" t="s">
        <v>1749</v>
      </c>
      <c r="AZ821" s="11">
        <v>106</v>
      </c>
      <c r="BA821" s="11">
        <v>38</v>
      </c>
      <c r="BC821" s="11" t="s">
        <v>5026</v>
      </c>
    </row>
    <row r="822" spans="1:55" x14ac:dyDescent="0.25">
      <c r="A822" t="str">
        <f t="shared" si="16"/>
        <v>С/220NDV (BioChek) болезнь Ньюкасла уровень антител</v>
      </c>
      <c r="B822" t="str">
        <f>IF(E822="","",INDEX(Лаборатории!A:A,MATCH('Производственный контроль'!E822,Лаборатории!B:B,0)))</f>
        <v xml:space="preserve">КУРИНОЕ ЦАРСТВО АО </v>
      </c>
      <c r="C822" t="str">
        <f>IF(E822="","",VLOOKUP(E822,Лаборатории!B:D,3,0))</f>
        <v>U377_CHL</v>
      </c>
      <c r="D822" s="12">
        <v>45691</v>
      </c>
      <c r="E822" s="11" t="s">
        <v>793</v>
      </c>
      <c r="F822" s="11" t="s">
        <v>371</v>
      </c>
      <c r="G822" s="11" t="s">
        <v>509</v>
      </c>
      <c r="H822" s="11" t="s">
        <v>262</v>
      </c>
      <c r="I822" s="11" t="s">
        <v>3424</v>
      </c>
      <c r="J822" t="str">
        <f>IF(L822="","",VLOOKUP(L822,Продукция!B:D,3,0))</f>
        <v>Биологический_материал</v>
      </c>
      <c r="K822" t="str">
        <f>IF(L822="","",VLOOKUP(L822,Продукция!B:C,2,0))</f>
        <v>Сыворотка крови</v>
      </c>
      <c r="L822" s="151" t="s">
        <v>302</v>
      </c>
      <c r="M822">
        <f>IF(L822="","",VLOOKUP(L822,Продукция!B:L,11,0))</f>
        <v>0</v>
      </c>
      <c r="N822" s="11" t="s">
        <v>873</v>
      </c>
      <c r="P822" s="11" t="s">
        <v>340</v>
      </c>
      <c r="Q822" s="11" t="s">
        <v>854</v>
      </c>
      <c r="R822" s="153" t="s">
        <v>5068</v>
      </c>
      <c r="S822" s="11">
        <v>18</v>
      </c>
      <c r="T822" s="11" t="s">
        <v>5081</v>
      </c>
      <c r="V822" s="14">
        <v>45686</v>
      </c>
      <c r="Z822" s="11" t="s">
        <v>4823</v>
      </c>
      <c r="AA822" s="15">
        <v>0.54861111111111105</v>
      </c>
      <c r="AB822" t="str">
        <f>IF(L822="","",VLOOKUP(L822&amp;I822,Продукция!A:I,9,0))</f>
        <v>рекомендация производителя набора</v>
      </c>
      <c r="AC822" s="14">
        <v>45691</v>
      </c>
      <c r="AD822" s="11" t="s">
        <v>2676</v>
      </c>
      <c r="AE822" s="11" t="s">
        <v>4823</v>
      </c>
      <c r="AF822" t="str">
        <f>IF(AD822="","",VLOOKUP(AD822,'Сотрудники и ссылки'!A:B,2,0))</f>
        <v>Серолог</v>
      </c>
      <c r="AG822">
        <f>IF(AD822="","",VLOOKUP(AD822,'Сотрудники и ссылки'!A:C,3,0))</f>
        <v>20007746</v>
      </c>
      <c r="AH822" s="11" t="s">
        <v>2676</v>
      </c>
      <c r="AI822" t="str">
        <f>IF(AH822="","",VLOOKUP(AH822,'Сотрудники и ссылки'!A:B,2,0))</f>
        <v>Серолог</v>
      </c>
      <c r="AJ822">
        <f>IF(AH822="","",VLOOKUP(AH822,'Сотрудники и ссылки'!A:C,3,0))</f>
        <v>20007746</v>
      </c>
      <c r="AK822" s="14">
        <v>45691</v>
      </c>
      <c r="AL822" s="2">
        <f>IF(AK822="","",AK822+VLOOKUP(I822,'Вид исследования'!B:E,4,0))</f>
        <v>45692</v>
      </c>
      <c r="AM822" s="2">
        <f>IF(AK822="","",AK822+VLOOKUP(I822,'Вид исследования'!B:F,5,0))</f>
        <v>45692</v>
      </c>
      <c r="AN822" s="14">
        <v>45691</v>
      </c>
      <c r="AP822" s="11" t="s">
        <v>189</v>
      </c>
      <c r="AQ822" t="str">
        <f>IFERROR(IF(L822="","",VLOOKUP(L822&amp;I822,Продукция!A:K,11,0)),"обратитесь к админ справочника")</f>
        <v>согласно рекомендациям производителя теста</v>
      </c>
      <c r="AR822" s="11" t="s">
        <v>4823</v>
      </c>
      <c r="AS822" t="str">
        <f>IFERROR(IF(L822="","",VLOOKUP(L822&amp;I822,Продукция!A:J,10,0)),"обратитесь к админ справочника")</f>
        <v>инструкция тест- ситема Биочек СК -116</v>
      </c>
      <c r="AT822" s="11" t="s">
        <v>4823</v>
      </c>
      <c r="AU822" s="11" t="s">
        <v>4823</v>
      </c>
      <c r="AV822" s="11" t="s">
        <v>2676</v>
      </c>
      <c r="AW822" s="11" t="s">
        <v>4824</v>
      </c>
      <c r="AX822" s="11" t="s">
        <v>509</v>
      </c>
      <c r="AY822" s="11" t="s">
        <v>1741</v>
      </c>
      <c r="AZ822" s="11">
        <v>106</v>
      </c>
      <c r="BA822" s="11">
        <v>38</v>
      </c>
      <c r="BC822" s="11" t="s">
        <v>5026</v>
      </c>
    </row>
    <row r="823" spans="1:55" x14ac:dyDescent="0.25">
      <c r="A823" t="str">
        <f t="shared" si="16"/>
        <v>С/220NDV (BioChek) болезнь Ньюкасла уровень антител</v>
      </c>
      <c r="B823" t="str">
        <f>IF(E823="","",INDEX(Лаборатории!A:A,MATCH('Производственный контроль'!E823,Лаборатории!B:B,0)))</f>
        <v xml:space="preserve">КУРИНОЕ ЦАРСТВО АО </v>
      </c>
      <c r="C823" t="str">
        <f>IF(E823="","",VLOOKUP(E823,Лаборатории!B:D,3,0))</f>
        <v>U377_CHL</v>
      </c>
      <c r="D823" s="12">
        <v>45691</v>
      </c>
      <c r="E823" s="11" t="s">
        <v>793</v>
      </c>
      <c r="F823" s="11" t="s">
        <v>371</v>
      </c>
      <c r="G823" s="11" t="s">
        <v>509</v>
      </c>
      <c r="H823" s="11" t="s">
        <v>262</v>
      </c>
      <c r="I823" s="11" t="s">
        <v>3424</v>
      </c>
      <c r="J823" t="str">
        <f>IF(L823="","",VLOOKUP(L823,Продукция!B:D,3,0))</f>
        <v>Биологический_материал</v>
      </c>
      <c r="K823" t="str">
        <f>IF(L823="","",VLOOKUP(L823,Продукция!B:C,2,0))</f>
        <v>Сыворотка крови</v>
      </c>
      <c r="L823" s="151" t="s">
        <v>302</v>
      </c>
      <c r="M823">
        <f>IF(L823="","",VLOOKUP(L823,Продукция!B:L,11,0))</f>
        <v>0</v>
      </c>
      <c r="N823" s="11" t="s">
        <v>873</v>
      </c>
      <c r="P823" s="11" t="s">
        <v>340</v>
      </c>
      <c r="Q823" s="11" t="s">
        <v>854</v>
      </c>
      <c r="R823" s="153" t="s">
        <v>5067</v>
      </c>
      <c r="S823" s="11">
        <v>18</v>
      </c>
      <c r="T823" s="11" t="s">
        <v>5081</v>
      </c>
      <c r="V823" s="14">
        <v>45686</v>
      </c>
      <c r="Z823" s="11" t="s">
        <v>4823</v>
      </c>
      <c r="AA823" s="15">
        <v>0.54861111111111105</v>
      </c>
      <c r="AB823" t="str">
        <f>IF(L823="","",VLOOKUP(L823&amp;I823,Продукция!A:I,9,0))</f>
        <v>рекомендация производителя набора</v>
      </c>
      <c r="AC823" s="14">
        <v>45691</v>
      </c>
      <c r="AD823" s="11" t="s">
        <v>2676</v>
      </c>
      <c r="AE823" s="11" t="s">
        <v>4823</v>
      </c>
      <c r="AF823" t="str">
        <f>IF(AD823="","",VLOOKUP(AD823,'Сотрудники и ссылки'!A:B,2,0))</f>
        <v>Серолог</v>
      </c>
      <c r="AG823">
        <f>IF(AD823="","",VLOOKUP(AD823,'Сотрудники и ссылки'!A:C,3,0))</f>
        <v>20007746</v>
      </c>
      <c r="AH823" s="11" t="s">
        <v>2676</v>
      </c>
      <c r="AI823" t="str">
        <f>IF(AH823="","",VLOOKUP(AH823,'Сотрудники и ссылки'!A:B,2,0))</f>
        <v>Серолог</v>
      </c>
      <c r="AJ823">
        <f>IF(AH823="","",VLOOKUP(AH823,'Сотрудники и ссылки'!A:C,3,0))</f>
        <v>20007746</v>
      </c>
      <c r="AK823" s="14">
        <v>45691</v>
      </c>
      <c r="AL823" s="2">
        <f>IF(AK823="","",AK823+VLOOKUP(I823,'Вид исследования'!B:E,4,0))</f>
        <v>45692</v>
      </c>
      <c r="AM823" s="2">
        <f>IF(AK823="","",AK823+VLOOKUP(I823,'Вид исследования'!B:F,5,0))</f>
        <v>45692</v>
      </c>
      <c r="AN823" s="14">
        <v>45691</v>
      </c>
      <c r="AP823" s="11" t="s">
        <v>189</v>
      </c>
      <c r="AQ823" t="str">
        <f>IFERROR(IF(L823="","",VLOOKUP(L823&amp;I823,Продукция!A:K,11,0)),"обратитесь к админ справочника")</f>
        <v>согласно рекомендациям производителя теста</v>
      </c>
      <c r="AR823" s="11" t="s">
        <v>4823</v>
      </c>
      <c r="AS823" t="str">
        <f>IFERROR(IF(L823="","",VLOOKUP(L823&amp;I823,Продукция!A:J,10,0)),"обратитесь к админ справочника")</f>
        <v>инструкция тест- ситема Биочек СК -116</v>
      </c>
      <c r="AT823" s="11" t="s">
        <v>4823</v>
      </c>
      <c r="AU823" s="11" t="s">
        <v>4823</v>
      </c>
      <c r="AV823" s="11" t="s">
        <v>2676</v>
      </c>
      <c r="AW823" s="11" t="s">
        <v>4824</v>
      </c>
      <c r="AX823" s="11" t="s">
        <v>509</v>
      </c>
      <c r="AY823" s="11" t="s">
        <v>1740</v>
      </c>
      <c r="AZ823" s="11">
        <v>106</v>
      </c>
      <c r="BA823" s="11">
        <v>38</v>
      </c>
      <c r="BC823" s="11" t="s">
        <v>5026</v>
      </c>
    </row>
    <row r="824" spans="1:55" x14ac:dyDescent="0.25">
      <c r="A824" t="str">
        <f t="shared" si="16"/>
        <v>С/220NDV (BioChek) болезнь Ньюкасла уровень антител</v>
      </c>
      <c r="B824" t="str">
        <f>IF(E824="","",INDEX(Лаборатории!A:A,MATCH('Производственный контроль'!E824,Лаборатории!B:B,0)))</f>
        <v xml:space="preserve">КУРИНОЕ ЦАРСТВО АО </v>
      </c>
      <c r="C824" t="str">
        <f>IF(E824="","",VLOOKUP(E824,Лаборатории!B:D,3,0))</f>
        <v>U377_CHL</v>
      </c>
      <c r="D824" s="12">
        <v>45691</v>
      </c>
      <c r="E824" s="11" t="s">
        <v>793</v>
      </c>
      <c r="F824" s="11" t="s">
        <v>371</v>
      </c>
      <c r="G824" s="11" t="s">
        <v>509</v>
      </c>
      <c r="H824" s="11" t="s">
        <v>262</v>
      </c>
      <c r="I824" s="11" t="s">
        <v>3424</v>
      </c>
      <c r="J824" t="str">
        <f>IF(L824="","",VLOOKUP(L824,Продукция!B:D,3,0))</f>
        <v>Биологический_материал</v>
      </c>
      <c r="K824" t="str">
        <f>IF(L824="","",VLOOKUP(L824,Продукция!B:C,2,0))</f>
        <v>Сыворотка крови</v>
      </c>
      <c r="L824" s="151" t="s">
        <v>302</v>
      </c>
      <c r="M824">
        <f>IF(L824="","",VLOOKUP(L824,Продукция!B:L,11,0))</f>
        <v>0</v>
      </c>
      <c r="N824" s="11" t="s">
        <v>873</v>
      </c>
      <c r="P824" s="11" t="s">
        <v>340</v>
      </c>
      <c r="Q824" s="11" t="s">
        <v>854</v>
      </c>
      <c r="R824" s="153" t="s">
        <v>5082</v>
      </c>
      <c r="S824" s="11">
        <v>18</v>
      </c>
      <c r="T824" s="11" t="s">
        <v>5081</v>
      </c>
      <c r="V824" s="14">
        <v>45685</v>
      </c>
      <c r="Z824" s="11" t="s">
        <v>4823</v>
      </c>
      <c r="AA824" s="15">
        <v>0.54861111111111105</v>
      </c>
      <c r="AB824" t="str">
        <f>IF(L824="","",VLOOKUP(L824&amp;I824,Продукция!A:I,9,0))</f>
        <v>рекомендация производителя набора</v>
      </c>
      <c r="AC824" s="14">
        <v>45691</v>
      </c>
      <c r="AD824" s="11" t="s">
        <v>2676</v>
      </c>
      <c r="AE824" s="11" t="s">
        <v>4823</v>
      </c>
      <c r="AF824" t="str">
        <f>IF(AD824="","",VLOOKUP(AD824,'Сотрудники и ссылки'!A:B,2,0))</f>
        <v>Серолог</v>
      </c>
      <c r="AG824">
        <f>IF(AD824="","",VLOOKUP(AD824,'Сотрудники и ссылки'!A:C,3,0))</f>
        <v>20007746</v>
      </c>
      <c r="AH824" s="11" t="s">
        <v>2676</v>
      </c>
      <c r="AI824" t="str">
        <f>IF(AH824="","",VLOOKUP(AH824,'Сотрудники и ссылки'!A:B,2,0))</f>
        <v>Серолог</v>
      </c>
      <c r="AJ824">
        <f>IF(AH824="","",VLOOKUP(AH824,'Сотрудники и ссылки'!A:C,3,0))</f>
        <v>20007746</v>
      </c>
      <c r="AK824" s="14">
        <v>45691</v>
      </c>
      <c r="AL824" s="2">
        <f>IF(AK824="","",AK824+VLOOKUP(I824,'Вид исследования'!B:E,4,0))</f>
        <v>45692</v>
      </c>
      <c r="AM824" s="2">
        <f>IF(AK824="","",AK824+VLOOKUP(I824,'Вид исследования'!B:F,5,0))</f>
        <v>45692</v>
      </c>
      <c r="AN824" s="14">
        <v>45691</v>
      </c>
      <c r="AP824" s="11" t="s">
        <v>189</v>
      </c>
      <c r="AQ824" t="str">
        <f>IFERROR(IF(L824="","",VLOOKUP(L824&amp;I824,Продукция!A:K,11,0)),"обратитесь к админ справочника")</f>
        <v>согласно рекомендациям производителя теста</v>
      </c>
      <c r="AR824" s="11" t="s">
        <v>4823</v>
      </c>
      <c r="AS824" t="str">
        <f>IFERROR(IF(L824="","",VLOOKUP(L824&amp;I824,Продукция!A:J,10,0)),"обратитесь к админ справочника")</f>
        <v>инструкция тест- ситема Биочек СК -116</v>
      </c>
      <c r="AT824" s="11" t="s">
        <v>4823</v>
      </c>
      <c r="AU824" s="11" t="s">
        <v>4823</v>
      </c>
      <c r="AV824" s="11" t="s">
        <v>2676</v>
      </c>
      <c r="AW824" s="11" t="s">
        <v>4824</v>
      </c>
      <c r="AX824" s="11" t="s">
        <v>509</v>
      </c>
      <c r="AY824" s="11" t="s">
        <v>1749</v>
      </c>
      <c r="AZ824" s="11">
        <v>106</v>
      </c>
      <c r="BA824" s="11">
        <v>38</v>
      </c>
      <c r="BC824" s="11" t="s">
        <v>5026</v>
      </c>
    </row>
    <row r="825" spans="1:55" x14ac:dyDescent="0.25">
      <c r="A825" t="str">
        <f t="shared" si="16"/>
        <v>С/246Вирус гриппа птиц подтипа H9 уровень антител (ВНИИЗЖ)</v>
      </c>
      <c r="B825" t="str">
        <f>IF(E825="","",INDEX(Лаборатории!A:A,MATCH('Производственный контроль'!E825,Лаборатории!B:B,0)))</f>
        <v xml:space="preserve">КУРИНОЕ ЦАРСТВО АО </v>
      </c>
      <c r="C825" t="str">
        <f>IF(E825="","",VLOOKUP(E825,Лаборатории!B:D,3,0))</f>
        <v>U377_CHL</v>
      </c>
      <c r="D825" s="12">
        <v>45693</v>
      </c>
      <c r="E825" s="11" t="s">
        <v>793</v>
      </c>
      <c r="F825" s="11" t="s">
        <v>544</v>
      </c>
      <c r="G825" s="11" t="s">
        <v>561</v>
      </c>
      <c r="H825" s="11" t="s">
        <v>312</v>
      </c>
      <c r="I825" s="11" t="s">
        <v>3435</v>
      </c>
      <c r="J825" t="str">
        <f>IF(L825="","",VLOOKUP(L825,Продукция!B:D,3,0))</f>
        <v>Биологический_материал</v>
      </c>
      <c r="K825" t="str">
        <f>IF(L825="","",VLOOKUP(L825,Продукция!B:C,2,0))</f>
        <v>Сыворотка крови</v>
      </c>
      <c r="L825" s="151" t="s">
        <v>302</v>
      </c>
      <c r="M825">
        <f>IF(L825="","",VLOOKUP(L825,Продукция!B:L,11,0))</f>
        <v>0</v>
      </c>
      <c r="N825" s="11" t="s">
        <v>873</v>
      </c>
      <c r="P825" s="11" t="s">
        <v>340</v>
      </c>
      <c r="Q825" s="11" t="s">
        <v>854</v>
      </c>
      <c r="R825" s="153" t="s">
        <v>4829</v>
      </c>
      <c r="S825" s="11">
        <v>210</v>
      </c>
      <c r="T825" s="11" t="s">
        <v>5083</v>
      </c>
      <c r="V825" s="14">
        <v>45655</v>
      </c>
      <c r="Z825" s="11" t="s">
        <v>4823</v>
      </c>
      <c r="AA825" s="15">
        <v>0.47916666666666669</v>
      </c>
      <c r="AB825" t="str">
        <f>IF(L825="","",VLOOKUP(L825&amp;I825,Продукция!A:I,9,0))</f>
        <v>рекомендация производителя набора</v>
      </c>
      <c r="AC825" s="14">
        <v>45694</v>
      </c>
      <c r="AD825" s="11" t="s">
        <v>2673</v>
      </c>
      <c r="AE825" s="11" t="s">
        <v>4823</v>
      </c>
      <c r="AF825" t="str">
        <f>IF(AD825="","",VLOOKUP(AD825,'Сотрудники и ссылки'!A:B,2,0))</f>
        <v>Серолог</v>
      </c>
      <c r="AG825">
        <f>IF(AD825="","",VLOOKUP(AD825,'Сотрудники и ссылки'!A:C,3,0))</f>
        <v>20001771</v>
      </c>
      <c r="AH825" s="11" t="s">
        <v>2673</v>
      </c>
      <c r="AI825" t="str">
        <f>IF(AH825="","",VLOOKUP(AH825,'Сотрудники и ссылки'!A:B,2,0))</f>
        <v>Серолог</v>
      </c>
      <c r="AJ825">
        <f>IF(AH825="","",VLOOKUP(AH825,'Сотрудники и ссылки'!A:C,3,0))</f>
        <v>20001771</v>
      </c>
      <c r="AK825" s="14">
        <v>45694</v>
      </c>
      <c r="AL825" s="2">
        <f>IF(AK825="","",AK825+VLOOKUP(I825,'Вид исследования'!B:E,4,0))</f>
        <v>45695</v>
      </c>
      <c r="AM825" s="2">
        <f>IF(AK825="","",AK825+VLOOKUP(I825,'Вид исследования'!B:F,5,0))</f>
        <v>45695</v>
      </c>
      <c r="AN825" s="14">
        <v>45694</v>
      </c>
      <c r="AP825" s="11" t="s">
        <v>189</v>
      </c>
      <c r="AQ825" t="str">
        <f>IFERROR(IF(L825="","",VLOOKUP(L825&amp;I825,Продукция!A:K,11,0)),"обратитесь к админ справочника")</f>
        <v>согласно рекомендациям производителя теста</v>
      </c>
      <c r="AR825" s="11" t="s">
        <v>4823</v>
      </c>
      <c r="AS825" t="str">
        <f>IFERROR(IF(L825="","",VLOOKUP(L825&amp;I825,Продукция!A:J,10,0)),"обратитесь к админ справочника")</f>
        <v>инструкция по применению набора AI, Н9</v>
      </c>
      <c r="AT825" s="11" t="s">
        <v>4823</v>
      </c>
      <c r="AU825" s="11" t="s">
        <v>4823</v>
      </c>
      <c r="AV825" s="11" t="s">
        <v>2673</v>
      </c>
      <c r="AW825" s="11" t="s">
        <v>4824</v>
      </c>
      <c r="AX825" s="11" t="s">
        <v>561</v>
      </c>
      <c r="AY825" s="11" t="s">
        <v>1061</v>
      </c>
      <c r="AZ825" s="11">
        <v>153</v>
      </c>
      <c r="BA825" s="11">
        <v>41</v>
      </c>
      <c r="BC825" s="11" t="s">
        <v>4825</v>
      </c>
    </row>
    <row r="826" spans="1:55" x14ac:dyDescent="0.25">
      <c r="A826" t="str">
        <f t="shared" si="16"/>
        <v>С/246Вирус гриппа птиц подтипа Н5 уровень антител (ВНИИЗЖ)</v>
      </c>
      <c r="B826" t="str">
        <f>IF(E826="","",INDEX(Лаборатории!A:A,MATCH('Производственный контроль'!E826,Лаборатории!B:B,0)))</f>
        <v xml:space="preserve">КУРИНОЕ ЦАРСТВО АО </v>
      </c>
      <c r="C826" t="str">
        <f>IF(E826="","",VLOOKUP(E826,Лаборатории!B:D,3,0))</f>
        <v>U377_CHL</v>
      </c>
      <c r="D826" s="12">
        <v>45693</v>
      </c>
      <c r="E826" s="11" t="s">
        <v>793</v>
      </c>
      <c r="F826" s="11" t="s">
        <v>544</v>
      </c>
      <c r="G826" s="11" t="s">
        <v>561</v>
      </c>
      <c r="H826" s="11" t="s">
        <v>312</v>
      </c>
      <c r="I826" s="11" t="s">
        <v>3437</v>
      </c>
      <c r="J826" t="str">
        <f>IF(L826="","",VLOOKUP(L826,Продукция!B:D,3,0))</f>
        <v>Биологический_материал</v>
      </c>
      <c r="K826" t="str">
        <f>IF(L826="","",VLOOKUP(L826,Продукция!B:C,2,0))</f>
        <v>Сыворотка крови</v>
      </c>
      <c r="L826" s="151" t="s">
        <v>302</v>
      </c>
      <c r="M826">
        <f>IF(L826="","",VLOOKUP(L826,Продукция!B:L,11,0))</f>
        <v>0</v>
      </c>
      <c r="N826" s="11" t="s">
        <v>873</v>
      </c>
      <c r="P826" s="11" t="s">
        <v>340</v>
      </c>
      <c r="Q826" s="11" t="s">
        <v>854</v>
      </c>
      <c r="R826" s="153" t="s">
        <v>4829</v>
      </c>
      <c r="S826" s="11">
        <v>210</v>
      </c>
      <c r="T826" s="11" t="s">
        <v>5083</v>
      </c>
      <c r="V826" s="14">
        <v>45655</v>
      </c>
      <c r="Z826" s="11" t="s">
        <v>4823</v>
      </c>
      <c r="AA826" s="15">
        <v>0.47916666666666669</v>
      </c>
      <c r="AB826" t="str">
        <f>IF(L826="","",VLOOKUP(L826&amp;I826,Продукция!A:I,9,0))</f>
        <v>рекомендация производителя набора</v>
      </c>
      <c r="AC826" s="14">
        <v>45694</v>
      </c>
      <c r="AD826" s="11" t="s">
        <v>2676</v>
      </c>
      <c r="AE826" s="11" t="s">
        <v>4823</v>
      </c>
      <c r="AF826" t="str">
        <f>IF(AD826="","",VLOOKUP(AD826,'Сотрудники и ссылки'!A:B,2,0))</f>
        <v>Серолог</v>
      </c>
      <c r="AG826">
        <f>IF(AD826="","",VLOOKUP(AD826,'Сотрудники и ссылки'!A:C,3,0))</f>
        <v>20007746</v>
      </c>
      <c r="AH826" s="11" t="s">
        <v>2676</v>
      </c>
      <c r="AI826" t="str">
        <f>IF(AH826="","",VLOOKUP(AH826,'Сотрудники и ссылки'!A:B,2,0))</f>
        <v>Серолог</v>
      </c>
      <c r="AJ826">
        <f>IF(AH826="","",VLOOKUP(AH826,'Сотрудники и ссылки'!A:C,3,0))</f>
        <v>20007746</v>
      </c>
      <c r="AK826" s="14">
        <v>45694</v>
      </c>
      <c r="AL826" s="2">
        <f>IF(AK826="","",AK826+VLOOKUP(I826,'Вид исследования'!B:E,4,0))</f>
        <v>45695</v>
      </c>
      <c r="AM826" s="2">
        <f>IF(AK826="","",AK826+VLOOKUP(I826,'Вид исследования'!B:F,5,0))</f>
        <v>45695</v>
      </c>
      <c r="AN826" s="14">
        <v>45694</v>
      </c>
      <c r="AP826" s="11" t="s">
        <v>189</v>
      </c>
      <c r="AQ826" t="str">
        <f>IFERROR(IF(L826="","",VLOOKUP(L826&amp;I826,Продукция!A:K,11,0)),"обратитесь к админ справочника")</f>
        <v>согласно рекомендациям производителя теста</v>
      </c>
      <c r="AR826" s="11" t="s">
        <v>4823</v>
      </c>
      <c r="AS826" t="str">
        <f>IFERROR(IF(L826="","",VLOOKUP(L826&amp;I826,Продукция!A:J,10,0)),"обратитесь к админ справочника")</f>
        <v>инструкция по применению набора AI, Н5</v>
      </c>
      <c r="AT826" s="11" t="s">
        <v>4823</v>
      </c>
      <c r="AU826" s="11" t="s">
        <v>4823</v>
      </c>
      <c r="AV826" s="11" t="s">
        <v>2676</v>
      </c>
      <c r="AW826" s="11" t="s">
        <v>4824</v>
      </c>
      <c r="AX826" s="11" t="s">
        <v>561</v>
      </c>
      <c r="AY826" s="11" t="s">
        <v>1061</v>
      </c>
      <c r="AZ826" s="11">
        <v>153</v>
      </c>
      <c r="BA826" s="11">
        <v>41</v>
      </c>
      <c r="BC826" s="11" t="s">
        <v>4825</v>
      </c>
    </row>
    <row r="827" spans="1:55" x14ac:dyDescent="0.25">
      <c r="A827" t="str">
        <f t="shared" si="16"/>
        <v>С/251Вирус гриппа птиц подтипа H9 уровень антител (ВНИИЗЖ)</v>
      </c>
      <c r="B827" t="str">
        <f>IF(E827="","",INDEX(Лаборатории!A:A,MATCH('Производственный контроль'!E827,Лаборатории!B:B,0)))</f>
        <v xml:space="preserve">КУРИНОЕ ЦАРСТВО АО </v>
      </c>
      <c r="C827" t="str">
        <f>IF(E827="","",VLOOKUP(E827,Лаборатории!B:D,3,0))</f>
        <v>U377_CHL</v>
      </c>
      <c r="D827" s="12">
        <v>45694</v>
      </c>
      <c r="E827" s="11" t="s">
        <v>793</v>
      </c>
      <c r="F827" s="11" t="s">
        <v>544</v>
      </c>
      <c r="G827" s="11" t="s">
        <v>603</v>
      </c>
      <c r="H827" s="11" t="s">
        <v>312</v>
      </c>
      <c r="I827" s="11" t="s">
        <v>3435</v>
      </c>
      <c r="J827" t="str">
        <f>IF(L827="","",VLOOKUP(L827,Продукция!B:D,3,0))</f>
        <v>Биологический_материал</v>
      </c>
      <c r="K827" t="str">
        <f>IF(L827="","",VLOOKUP(L827,Продукция!B:C,2,0))</f>
        <v>Сыворотка крови</v>
      </c>
      <c r="L827" s="151" t="s">
        <v>302</v>
      </c>
      <c r="M827">
        <f>IF(L827="","",VLOOKUP(L827,Продукция!B:L,11,0))</f>
        <v>0</v>
      </c>
      <c r="N827" s="11" t="s">
        <v>873</v>
      </c>
      <c r="P827" s="11" t="s">
        <v>340</v>
      </c>
      <c r="Q827" s="11" t="s">
        <v>854</v>
      </c>
      <c r="R827" s="153" t="s">
        <v>5036</v>
      </c>
      <c r="S827" s="11">
        <v>20</v>
      </c>
      <c r="T827" s="11" t="s">
        <v>5084</v>
      </c>
      <c r="V827" s="14">
        <v>45692</v>
      </c>
      <c r="Z827" s="11" t="s">
        <v>4823</v>
      </c>
      <c r="AA827" s="15">
        <v>0.48958333333333331</v>
      </c>
      <c r="AB827" t="str">
        <f>IF(L827="","",VLOOKUP(L827&amp;I827,Продукция!A:I,9,0))</f>
        <v>рекомендация производителя набора</v>
      </c>
      <c r="AC827" s="14">
        <v>45700</v>
      </c>
      <c r="AD827" s="11" t="s">
        <v>2673</v>
      </c>
      <c r="AE827" s="11" t="s">
        <v>4823</v>
      </c>
      <c r="AF827" t="str">
        <f>IF(AD827="","",VLOOKUP(AD827,'Сотрудники и ссылки'!A:B,2,0))</f>
        <v>Серолог</v>
      </c>
      <c r="AG827">
        <f>IF(AD827="","",VLOOKUP(AD827,'Сотрудники и ссылки'!A:C,3,0))</f>
        <v>20001771</v>
      </c>
      <c r="AH827" s="11" t="s">
        <v>2673</v>
      </c>
      <c r="AI827" t="str">
        <f>IF(AH827="","",VLOOKUP(AH827,'Сотрудники и ссылки'!A:B,2,0))</f>
        <v>Серолог</v>
      </c>
      <c r="AJ827">
        <f>IF(AH827="","",VLOOKUP(AH827,'Сотрудники и ссылки'!A:C,3,0))</f>
        <v>20001771</v>
      </c>
      <c r="AK827" s="14">
        <v>45700</v>
      </c>
      <c r="AL827" s="2">
        <f>IF(AK827="","",AK827+VLOOKUP(I827,'Вид исследования'!B:E,4,0))</f>
        <v>45701</v>
      </c>
      <c r="AM827" s="2">
        <f>IF(AK827="","",AK827+VLOOKUP(I827,'Вид исследования'!B:F,5,0))</f>
        <v>45701</v>
      </c>
      <c r="AN827" s="14">
        <v>45700</v>
      </c>
      <c r="AP827" s="11" t="s">
        <v>189</v>
      </c>
      <c r="AQ827" t="str">
        <f>IFERROR(IF(L827="","",VLOOKUP(L827&amp;I827,Продукция!A:K,11,0)),"обратитесь к админ справочника")</f>
        <v>согласно рекомендациям производителя теста</v>
      </c>
      <c r="AR827" s="11" t="s">
        <v>4823</v>
      </c>
      <c r="AS827" t="str">
        <f>IFERROR(IF(L827="","",VLOOKUP(L827&amp;I827,Продукция!A:J,10,0)),"обратитесь к админ справочника")</f>
        <v>инструкция по применению набора AI, Н9</v>
      </c>
      <c r="AT827" s="11" t="s">
        <v>4823</v>
      </c>
      <c r="AU827" s="11" t="s">
        <v>4823</v>
      </c>
      <c r="AV827" s="11" t="s">
        <v>2673</v>
      </c>
      <c r="AW827" s="11" t="s">
        <v>4824</v>
      </c>
      <c r="AX827" s="11" t="s">
        <v>941</v>
      </c>
      <c r="AY827" s="11" t="s">
        <v>2067</v>
      </c>
      <c r="AZ827" s="11">
        <v>154</v>
      </c>
      <c r="BA827" s="11">
        <v>1</v>
      </c>
      <c r="BC827" s="11" t="s">
        <v>4987</v>
      </c>
    </row>
    <row r="828" spans="1:55" x14ac:dyDescent="0.25">
      <c r="A828" t="str">
        <f t="shared" si="16"/>
        <v>С/251Вирус гриппа птиц подтипа Н5 уровень антител (ВНИИЗЖ)</v>
      </c>
      <c r="B828" t="str">
        <f>IF(E828="","",INDEX(Лаборатории!A:A,MATCH('Производственный контроль'!E828,Лаборатории!B:B,0)))</f>
        <v xml:space="preserve">КУРИНОЕ ЦАРСТВО АО </v>
      </c>
      <c r="C828" t="str">
        <f>IF(E828="","",VLOOKUP(E828,Лаборатории!B:D,3,0))</f>
        <v>U377_CHL</v>
      </c>
      <c r="D828" s="12">
        <v>45694</v>
      </c>
      <c r="E828" s="11" t="s">
        <v>793</v>
      </c>
      <c r="F828" s="11" t="s">
        <v>544</v>
      </c>
      <c r="G828" s="11" t="s">
        <v>603</v>
      </c>
      <c r="H828" s="11" t="s">
        <v>312</v>
      </c>
      <c r="I828" s="11" t="s">
        <v>3437</v>
      </c>
      <c r="J828" t="str">
        <f>IF(L828="","",VLOOKUP(L828,Продукция!B:D,3,0))</f>
        <v>Биологический_материал</v>
      </c>
      <c r="K828" t="str">
        <f>IF(L828="","",VLOOKUP(L828,Продукция!B:C,2,0))</f>
        <v>Сыворотка крови</v>
      </c>
      <c r="L828" s="151" t="s">
        <v>302</v>
      </c>
      <c r="M828">
        <f>IF(L828="","",VLOOKUP(L828,Продукция!B:L,11,0))</f>
        <v>0</v>
      </c>
      <c r="N828" s="11" t="s">
        <v>873</v>
      </c>
      <c r="P828" s="11" t="s">
        <v>340</v>
      </c>
      <c r="Q828" s="11" t="s">
        <v>854</v>
      </c>
      <c r="R828" s="153" t="s">
        <v>5036</v>
      </c>
      <c r="S828" s="11">
        <v>20</v>
      </c>
      <c r="T828" s="11" t="s">
        <v>5084</v>
      </c>
      <c r="V828" s="14">
        <v>45692</v>
      </c>
      <c r="Z828" s="11" t="s">
        <v>4823</v>
      </c>
      <c r="AA828" s="15">
        <v>0.48958333333333331</v>
      </c>
      <c r="AB828" t="str">
        <f>IF(L828="","",VLOOKUP(L828&amp;I828,Продукция!A:I,9,0))</f>
        <v>рекомендация производителя набора</v>
      </c>
      <c r="AC828" s="14">
        <v>45700</v>
      </c>
      <c r="AD828" s="11" t="s">
        <v>2676</v>
      </c>
      <c r="AE828" s="11" t="s">
        <v>4823</v>
      </c>
      <c r="AF828" t="str">
        <f>IF(AD828="","",VLOOKUP(AD828,'Сотрудники и ссылки'!A:B,2,0))</f>
        <v>Серолог</v>
      </c>
      <c r="AG828">
        <f>IF(AD828="","",VLOOKUP(AD828,'Сотрудники и ссылки'!A:C,3,0))</f>
        <v>20007746</v>
      </c>
      <c r="AH828" s="11" t="s">
        <v>2676</v>
      </c>
      <c r="AI828" t="str">
        <f>IF(AH828="","",VLOOKUP(AH828,'Сотрудники и ссылки'!A:B,2,0))</f>
        <v>Серолог</v>
      </c>
      <c r="AJ828">
        <f>IF(AH828="","",VLOOKUP(AH828,'Сотрудники и ссылки'!A:C,3,0))</f>
        <v>20007746</v>
      </c>
      <c r="AK828" s="14">
        <v>45700</v>
      </c>
      <c r="AL828" s="2">
        <f>IF(AK828="","",AK828+VLOOKUP(I828,'Вид исследования'!B:E,4,0))</f>
        <v>45701</v>
      </c>
      <c r="AM828" s="2">
        <f>IF(AK828="","",AK828+VLOOKUP(I828,'Вид исследования'!B:F,5,0))</f>
        <v>45701</v>
      </c>
      <c r="AN828" s="14">
        <v>45700</v>
      </c>
      <c r="AP828" s="11" t="s">
        <v>189</v>
      </c>
      <c r="AQ828" t="str">
        <f>IFERROR(IF(L828="","",VLOOKUP(L828&amp;I828,Продукция!A:K,11,0)),"обратитесь к админ справочника")</f>
        <v>согласно рекомендациям производителя теста</v>
      </c>
      <c r="AR828" s="11" t="s">
        <v>4823</v>
      </c>
      <c r="AS828" t="str">
        <f>IFERROR(IF(L828="","",VLOOKUP(L828&amp;I828,Продукция!A:J,10,0)),"обратитесь к админ справочника")</f>
        <v>инструкция по применению набора AI, Н5</v>
      </c>
      <c r="AT828" s="11" t="s">
        <v>4823</v>
      </c>
      <c r="AU828" s="11" t="s">
        <v>4823</v>
      </c>
      <c r="AV828" s="11" t="s">
        <v>2676</v>
      </c>
      <c r="AW828" s="11" t="s">
        <v>4824</v>
      </c>
      <c r="AX828" s="11" t="s">
        <v>941</v>
      </c>
      <c r="AY828" s="11" t="s">
        <v>2067</v>
      </c>
      <c r="AZ828" s="11">
        <v>154</v>
      </c>
      <c r="BA828" s="11">
        <v>1</v>
      </c>
      <c r="BC828" s="11" t="s">
        <v>4987</v>
      </c>
    </row>
    <row r="829" spans="1:55" x14ac:dyDescent="0.25">
      <c r="A829" t="str">
        <f t="shared" si="16"/>
        <v>С/251Вирус гриппа птиц подтипа H9 уровень антител (ВНИИЗЖ)</v>
      </c>
      <c r="B829" t="str">
        <f>IF(E829="","",INDEX(Лаборатории!A:A,MATCH('Производственный контроль'!E829,Лаборатории!B:B,0)))</f>
        <v xml:space="preserve">КУРИНОЕ ЦАРСТВО АО </v>
      </c>
      <c r="C829" t="str">
        <f>IF(E829="","",VLOOKUP(E829,Лаборатории!B:D,3,0))</f>
        <v>U377_CHL</v>
      </c>
      <c r="D829" s="12">
        <v>45694</v>
      </c>
      <c r="E829" s="11" t="s">
        <v>793</v>
      </c>
      <c r="F829" s="11" t="s">
        <v>544</v>
      </c>
      <c r="G829" s="11" t="s">
        <v>603</v>
      </c>
      <c r="H829" s="11" t="s">
        <v>312</v>
      </c>
      <c r="I829" s="11" t="s">
        <v>3435</v>
      </c>
      <c r="J829" t="str">
        <f>IF(L829="","",VLOOKUP(L829,Продукция!B:D,3,0))</f>
        <v>Биологический_материал</v>
      </c>
      <c r="K829" t="str">
        <f>IF(L829="","",VLOOKUP(L829,Продукция!B:C,2,0))</f>
        <v>Сыворотка крови</v>
      </c>
      <c r="L829" s="151" t="s">
        <v>302</v>
      </c>
      <c r="M829">
        <f>IF(L829="","",VLOOKUP(L829,Продукция!B:L,11,0))</f>
        <v>0</v>
      </c>
      <c r="N829" s="11" t="s">
        <v>873</v>
      </c>
      <c r="P829" s="11" t="s">
        <v>340</v>
      </c>
      <c r="Q829" s="11" t="s">
        <v>854</v>
      </c>
      <c r="R829" s="161" t="s">
        <v>5029</v>
      </c>
      <c r="S829" s="11">
        <v>20</v>
      </c>
      <c r="T829" s="11" t="s">
        <v>5084</v>
      </c>
      <c r="V829" s="14">
        <v>45692</v>
      </c>
      <c r="Z829" s="11" t="s">
        <v>4823</v>
      </c>
      <c r="AA829" s="15">
        <v>0.48958333333333331</v>
      </c>
      <c r="AB829" t="str">
        <f>IF(L829="","",VLOOKUP(L829&amp;I829,Продукция!A:I,9,0))</f>
        <v>рекомендация производителя набора</v>
      </c>
      <c r="AC829" s="14">
        <v>45700</v>
      </c>
      <c r="AD829" s="11" t="s">
        <v>2673</v>
      </c>
      <c r="AE829" s="11" t="s">
        <v>4823</v>
      </c>
      <c r="AF829" t="str">
        <f>IF(AD829="","",VLOOKUP(AD829,'Сотрудники и ссылки'!A:B,2,0))</f>
        <v>Серолог</v>
      </c>
      <c r="AG829">
        <f>IF(AD829="","",VLOOKUP(AD829,'Сотрудники и ссылки'!A:C,3,0))</f>
        <v>20001771</v>
      </c>
      <c r="AH829" s="11" t="s">
        <v>2673</v>
      </c>
      <c r="AI829" t="str">
        <f>IF(AH829="","",VLOOKUP(AH829,'Сотрудники и ссылки'!A:B,2,0))</f>
        <v>Серолог</v>
      </c>
      <c r="AJ829">
        <f>IF(AH829="","",VLOOKUP(AH829,'Сотрудники и ссылки'!A:C,3,0))</f>
        <v>20001771</v>
      </c>
      <c r="AK829" s="14">
        <v>45700</v>
      </c>
      <c r="AL829" s="2">
        <f>IF(AK829="","",AK829+VLOOKUP(I829,'Вид исследования'!B:E,4,0))</f>
        <v>45701</v>
      </c>
      <c r="AM829" s="2">
        <f>IF(AK829="","",AK829+VLOOKUP(I829,'Вид исследования'!B:F,5,0))</f>
        <v>45701</v>
      </c>
      <c r="AN829" s="14">
        <v>45700</v>
      </c>
      <c r="AP829" s="11" t="s">
        <v>189</v>
      </c>
      <c r="AQ829" t="str">
        <f>IFERROR(IF(L829="","",VLOOKUP(L829&amp;I829,Продукция!A:K,11,0)),"обратитесь к админ справочника")</f>
        <v>согласно рекомендациям производителя теста</v>
      </c>
      <c r="AR829" s="11" t="s">
        <v>4823</v>
      </c>
      <c r="AS829" t="str">
        <f>IFERROR(IF(L829="","",VLOOKUP(L829&amp;I829,Продукция!A:J,10,0)),"обратитесь к админ справочника")</f>
        <v>инструкция по применению набора AI, Н9</v>
      </c>
      <c r="AT829" s="11" t="s">
        <v>4823</v>
      </c>
      <c r="AU829" s="11" t="s">
        <v>4823</v>
      </c>
      <c r="AV829" s="11" t="s">
        <v>2673</v>
      </c>
      <c r="AW829" s="11" t="s">
        <v>4824</v>
      </c>
      <c r="AX829" s="11" t="s">
        <v>941</v>
      </c>
      <c r="AY829" s="11" t="s">
        <v>2071</v>
      </c>
      <c r="AZ829" s="11">
        <v>154</v>
      </c>
      <c r="BA829" s="11">
        <v>3</v>
      </c>
      <c r="BC829" s="11" t="s">
        <v>4987</v>
      </c>
    </row>
    <row r="830" spans="1:55" x14ac:dyDescent="0.25">
      <c r="A830" t="str">
        <f t="shared" si="16"/>
        <v>С/251Вирус гриппа птиц подтипа Н5 уровень антител (ВНИИЗЖ)</v>
      </c>
      <c r="B830" t="str">
        <f>IF(E830="","",INDEX(Лаборатории!A:A,MATCH('Производственный контроль'!E830,Лаборатории!B:B,0)))</f>
        <v xml:space="preserve">КУРИНОЕ ЦАРСТВО АО </v>
      </c>
      <c r="C830" t="str">
        <f>IF(E830="","",VLOOKUP(E830,Лаборатории!B:D,3,0))</f>
        <v>U377_CHL</v>
      </c>
      <c r="D830" s="12">
        <v>45694</v>
      </c>
      <c r="E830" s="11" t="s">
        <v>793</v>
      </c>
      <c r="F830" s="11" t="s">
        <v>544</v>
      </c>
      <c r="G830" s="11" t="s">
        <v>603</v>
      </c>
      <c r="H830" s="11" t="s">
        <v>312</v>
      </c>
      <c r="I830" s="11" t="s">
        <v>3437</v>
      </c>
      <c r="J830" t="str">
        <f>IF(L830="","",VLOOKUP(L830,Продукция!B:D,3,0))</f>
        <v>Биологический_материал</v>
      </c>
      <c r="K830" t="str">
        <f>IF(L830="","",VLOOKUP(L830,Продукция!B:C,2,0))</f>
        <v>Сыворотка крови</v>
      </c>
      <c r="L830" s="151" t="s">
        <v>302</v>
      </c>
      <c r="M830">
        <f>IF(L830="","",VLOOKUP(L830,Продукция!B:L,11,0))</f>
        <v>0</v>
      </c>
      <c r="N830" s="11" t="s">
        <v>873</v>
      </c>
      <c r="P830" s="11" t="s">
        <v>340</v>
      </c>
      <c r="Q830" s="11" t="s">
        <v>854</v>
      </c>
      <c r="R830" s="161" t="s">
        <v>5029</v>
      </c>
      <c r="S830" s="11">
        <v>20</v>
      </c>
      <c r="T830" s="11" t="s">
        <v>5084</v>
      </c>
      <c r="V830" s="14">
        <v>45692</v>
      </c>
      <c r="Z830" s="11" t="s">
        <v>4823</v>
      </c>
      <c r="AA830" s="15">
        <v>0.48958333333333331</v>
      </c>
      <c r="AB830" t="str">
        <f>IF(L830="","",VLOOKUP(L830&amp;I830,Продукция!A:I,9,0))</f>
        <v>рекомендация производителя набора</v>
      </c>
      <c r="AC830" s="14">
        <v>45700</v>
      </c>
      <c r="AD830" s="11" t="s">
        <v>2676</v>
      </c>
      <c r="AE830" s="11" t="s">
        <v>4823</v>
      </c>
      <c r="AF830" t="str">
        <f>IF(AD830="","",VLOOKUP(AD830,'Сотрудники и ссылки'!A:B,2,0))</f>
        <v>Серолог</v>
      </c>
      <c r="AG830">
        <f>IF(AD830="","",VLOOKUP(AD830,'Сотрудники и ссылки'!A:C,3,0))</f>
        <v>20007746</v>
      </c>
      <c r="AH830" s="11" t="s">
        <v>2676</v>
      </c>
      <c r="AI830" t="str">
        <f>IF(AH830="","",VLOOKUP(AH830,'Сотрудники и ссылки'!A:B,2,0))</f>
        <v>Серолог</v>
      </c>
      <c r="AJ830">
        <f>IF(AH830="","",VLOOKUP(AH830,'Сотрудники и ссылки'!A:C,3,0))</f>
        <v>20007746</v>
      </c>
      <c r="AK830" s="14">
        <v>45700</v>
      </c>
      <c r="AL830" s="2">
        <f>IF(AK830="","",AK830+VLOOKUP(I830,'Вид исследования'!B:E,4,0))</f>
        <v>45701</v>
      </c>
      <c r="AM830" s="2">
        <f>IF(AK830="","",AK830+VLOOKUP(I830,'Вид исследования'!B:F,5,0))</f>
        <v>45701</v>
      </c>
      <c r="AN830" s="14">
        <v>45700</v>
      </c>
      <c r="AP830" s="11" t="s">
        <v>189</v>
      </c>
      <c r="AQ830" t="str">
        <f>IFERROR(IF(L830="","",VLOOKUP(L830&amp;I830,Продукция!A:K,11,0)),"обратитесь к админ справочника")</f>
        <v>согласно рекомендациям производителя теста</v>
      </c>
      <c r="AR830" s="11" t="s">
        <v>4823</v>
      </c>
      <c r="AS830" t="str">
        <f>IFERROR(IF(L830="","",VLOOKUP(L830&amp;I830,Продукция!A:J,10,0)),"обратитесь к админ справочника")</f>
        <v>инструкция по применению набора AI, Н5</v>
      </c>
      <c r="AT830" s="11" t="s">
        <v>4823</v>
      </c>
      <c r="AU830" s="11" t="s">
        <v>4823</v>
      </c>
      <c r="AV830" s="11" t="s">
        <v>2676</v>
      </c>
      <c r="AW830" s="11" t="s">
        <v>4824</v>
      </c>
      <c r="AX830" s="11" t="s">
        <v>941</v>
      </c>
      <c r="AY830" s="11" t="s">
        <v>2071</v>
      </c>
      <c r="AZ830" s="11">
        <v>154</v>
      </c>
      <c r="BA830" s="11">
        <v>3</v>
      </c>
      <c r="BC830" s="11" t="s">
        <v>4987</v>
      </c>
    </row>
    <row r="831" spans="1:55" x14ac:dyDescent="0.25">
      <c r="A831" t="str">
        <f t="shared" si="16"/>
        <v>С/251Болезнь Ньюкасла уровень антител</v>
      </c>
      <c r="B831" t="str">
        <f>IF(E831="","",INDEX(Лаборатории!A:A,MATCH('Производственный контроль'!E831,Лаборатории!B:B,0)))</f>
        <v xml:space="preserve">КУРИНОЕ ЦАРСТВО АО </v>
      </c>
      <c r="C831" t="str">
        <f>IF(E831="","",VLOOKUP(E831,Лаборатории!B:D,3,0))</f>
        <v>U377_CHL</v>
      </c>
      <c r="D831" s="12">
        <v>45694</v>
      </c>
      <c r="E831" s="11" t="s">
        <v>793</v>
      </c>
      <c r="F831" s="11" t="s">
        <v>544</v>
      </c>
      <c r="G831" s="11" t="s">
        <v>603</v>
      </c>
      <c r="H831" s="11" t="s">
        <v>312</v>
      </c>
      <c r="I831" s="11" t="s">
        <v>3434</v>
      </c>
      <c r="J831" t="str">
        <f>IF(L831="","",VLOOKUP(L831,Продукция!B:D,3,0))</f>
        <v>Биологический_материал</v>
      </c>
      <c r="K831" t="str">
        <f>IF(L831="","",VLOOKUP(L831,Продукция!B:C,2,0))</f>
        <v>Сыворотка крови</v>
      </c>
      <c r="L831" s="151" t="s">
        <v>302</v>
      </c>
      <c r="M831">
        <f>IF(L831="","",VLOOKUP(L831,Продукция!B:L,11,0))</f>
        <v>0</v>
      </c>
      <c r="N831" s="11" t="s">
        <v>873</v>
      </c>
      <c r="P831" s="11" t="s">
        <v>340</v>
      </c>
      <c r="Q831" s="11" t="s">
        <v>854</v>
      </c>
      <c r="R831" s="161" t="s">
        <v>5029</v>
      </c>
      <c r="S831" s="11">
        <v>20</v>
      </c>
      <c r="T831" s="11" t="s">
        <v>5084</v>
      </c>
      <c r="V831" s="14">
        <v>45692</v>
      </c>
      <c r="Z831" s="11" t="s">
        <v>4823</v>
      </c>
      <c r="AA831" s="15">
        <v>0.48958333333333331</v>
      </c>
      <c r="AB831" t="str">
        <f>IF(L831="","",VLOOKUP(L831&amp;I831,Продукция!A:I,9,0))</f>
        <v>рекомендация производителя набора</v>
      </c>
      <c r="AC831" s="14">
        <v>45698</v>
      </c>
      <c r="AD831" s="11" t="s">
        <v>2673</v>
      </c>
      <c r="AE831" s="11" t="s">
        <v>4823</v>
      </c>
      <c r="AF831" t="str">
        <f>IF(AD831="","",VLOOKUP(AD831,'Сотрудники и ссылки'!A:B,2,0))</f>
        <v>Серолог</v>
      </c>
      <c r="AG831">
        <f>IF(AD831="","",VLOOKUP(AD831,'Сотрудники и ссылки'!A:C,3,0))</f>
        <v>20001771</v>
      </c>
      <c r="AH831" s="11" t="s">
        <v>2673</v>
      </c>
      <c r="AI831" t="str">
        <f>IF(AH831="","",VLOOKUP(AH831,'Сотрудники и ссылки'!A:B,2,0))</f>
        <v>Серолог</v>
      </c>
      <c r="AJ831">
        <f>IF(AH831="","",VLOOKUP(AH831,'Сотрудники и ссылки'!A:C,3,0))</f>
        <v>20001771</v>
      </c>
      <c r="AK831" s="14">
        <v>45698</v>
      </c>
      <c r="AL831" s="2">
        <f>IF(AK831="","",AK831+VLOOKUP(I831,'Вид исследования'!B:E,4,0))</f>
        <v>45699</v>
      </c>
      <c r="AM831" s="2">
        <f>IF(AK831="","",AK831+VLOOKUP(I831,'Вид исследования'!B:F,5,0))</f>
        <v>45699</v>
      </c>
      <c r="AN831" s="14">
        <v>45698</v>
      </c>
      <c r="AP831" s="11" t="s">
        <v>189</v>
      </c>
      <c r="AQ831" t="str">
        <f>IFERROR(IF(L831="","",VLOOKUP(L831&amp;I831,Продукция!A:K,11,0)),"обратитесь к админ справочника")</f>
        <v>согласно рекомендациям производителя теста</v>
      </c>
      <c r="AR831" s="11" t="s">
        <v>4823</v>
      </c>
      <c r="AS831" t="str">
        <f>IFERROR(IF(L831="","",VLOOKUP(L831&amp;I831,Продукция!A:J,10,0)),"обратитесь к админ справочника")</f>
        <v>инструкция по применению набора РЗГА Ньюкасла</v>
      </c>
      <c r="AT831" s="11" t="s">
        <v>4823</v>
      </c>
      <c r="AU831" s="11" t="s">
        <v>4823</v>
      </c>
      <c r="AV831" s="11" t="s">
        <v>2673</v>
      </c>
      <c r="AW831" s="11" t="s">
        <v>4824</v>
      </c>
      <c r="AX831" s="11" t="s">
        <v>941</v>
      </c>
      <c r="AY831" s="11" t="s">
        <v>2071</v>
      </c>
      <c r="AZ831" s="11">
        <v>154</v>
      </c>
      <c r="BA831" s="11">
        <v>3</v>
      </c>
      <c r="BC831" s="11" t="s">
        <v>4987</v>
      </c>
    </row>
    <row r="832" spans="1:55" x14ac:dyDescent="0.25">
      <c r="A832" t="str">
        <f t="shared" si="16"/>
        <v>С/251MG (BioChek) микоплазма галлисептикум уровень антител</v>
      </c>
      <c r="B832" t="str">
        <f>IF(E832="","",INDEX(Лаборатории!A:A,MATCH('Производственный контроль'!E832,Лаборатории!B:B,0)))</f>
        <v xml:space="preserve">КУРИНОЕ ЦАРСТВО АО </v>
      </c>
      <c r="C832" t="str">
        <f>IF(E832="","",VLOOKUP(E832,Лаборатории!B:D,3,0))</f>
        <v>U377_CHL</v>
      </c>
      <c r="D832" s="12">
        <v>45694</v>
      </c>
      <c r="E832" s="11" t="s">
        <v>793</v>
      </c>
      <c r="F832" s="11" t="s">
        <v>544</v>
      </c>
      <c r="G832" s="11" t="s">
        <v>603</v>
      </c>
      <c r="H832" s="11" t="s">
        <v>262</v>
      </c>
      <c r="I832" s="11" t="s">
        <v>3422</v>
      </c>
      <c r="J832" t="str">
        <f>IF(L832="","",VLOOKUP(L832,Продукция!B:D,3,0))</f>
        <v>Биологический_материал</v>
      </c>
      <c r="K832" t="str">
        <f>IF(L832="","",VLOOKUP(L832,Продукция!B:C,2,0))</f>
        <v>Сыворотка крови</v>
      </c>
      <c r="L832" s="151" t="s">
        <v>302</v>
      </c>
      <c r="M832">
        <f>IF(L832="","",VLOOKUP(L832,Продукция!B:L,11,0))</f>
        <v>0</v>
      </c>
      <c r="N832" s="11" t="s">
        <v>873</v>
      </c>
      <c r="P832" s="11" t="s">
        <v>340</v>
      </c>
      <c r="Q832" s="11" t="s">
        <v>854</v>
      </c>
      <c r="R832" s="161" t="s">
        <v>5029</v>
      </c>
      <c r="S832" s="11">
        <v>20</v>
      </c>
      <c r="T832" s="11" t="s">
        <v>5084</v>
      </c>
      <c r="V832" s="14">
        <v>45692</v>
      </c>
      <c r="Z832" s="11" t="s">
        <v>4823</v>
      </c>
      <c r="AA832" s="15">
        <v>0.48958333333333331</v>
      </c>
      <c r="AB832" t="str">
        <f>IF(L832="","",VLOOKUP(L832&amp;I832,Продукция!A:I,9,0))</f>
        <v>рекомендация производителя набора</v>
      </c>
      <c r="AC832" s="14">
        <v>45695</v>
      </c>
      <c r="AD832" s="11" t="s">
        <v>2673</v>
      </c>
      <c r="AE832" s="11" t="s">
        <v>4823</v>
      </c>
      <c r="AF832" t="str">
        <f>IF(AD832="","",VLOOKUP(AD832,'Сотрудники и ссылки'!A:B,2,0))</f>
        <v>Серолог</v>
      </c>
      <c r="AG832">
        <f>IF(AD832="","",VLOOKUP(AD832,'Сотрудники и ссылки'!A:C,3,0))</f>
        <v>20001771</v>
      </c>
      <c r="AH832" s="11" t="s">
        <v>2673</v>
      </c>
      <c r="AI832" t="str">
        <f>IF(AH832="","",VLOOKUP(AH832,'Сотрудники и ссылки'!A:B,2,0))</f>
        <v>Серолог</v>
      </c>
      <c r="AJ832">
        <f>IF(AH832="","",VLOOKUP(AH832,'Сотрудники и ссылки'!A:C,3,0))</f>
        <v>20001771</v>
      </c>
      <c r="AK832" s="14">
        <v>45695</v>
      </c>
      <c r="AL832" s="2">
        <f>IF(AK832="","",AK832+VLOOKUP(I832,'Вид исследования'!B:E,4,0))</f>
        <v>45696</v>
      </c>
      <c r="AM832" s="2">
        <f>IF(AK832="","",AK832+VLOOKUP(I832,'Вид исследования'!B:F,5,0))</f>
        <v>45696</v>
      </c>
      <c r="AN832" s="14">
        <v>45695</v>
      </c>
      <c r="AP832" s="11" t="s">
        <v>189</v>
      </c>
      <c r="AQ832" t="str">
        <f>IFERROR(IF(L832="","",VLOOKUP(L832&amp;I832,Продукция!A:K,11,0)),"обратитесь к админ справочника")</f>
        <v>согласно рекомендациям производителя теста</v>
      </c>
      <c r="AR832" s="11" t="s">
        <v>4823</v>
      </c>
      <c r="AS832" t="str">
        <f>IFERROR(IF(L832="","",VLOOKUP(L832&amp;I832,Продукция!A:J,10,0)),"обратитесь к админ справочника")</f>
        <v>инструкция тест- ситема Биочек СК -114</v>
      </c>
      <c r="AT832" s="11" t="s">
        <v>4823</v>
      </c>
      <c r="AU832" s="11" t="s">
        <v>4823</v>
      </c>
      <c r="AV832" s="11" t="s">
        <v>2673</v>
      </c>
      <c r="AW832" s="11" t="s">
        <v>4824</v>
      </c>
      <c r="AX832" s="11" t="s">
        <v>941</v>
      </c>
      <c r="AY832" s="11" t="s">
        <v>2071</v>
      </c>
      <c r="AZ832" s="11">
        <v>154</v>
      </c>
      <c r="BA832" s="11">
        <v>3</v>
      </c>
      <c r="BC832" s="11" t="s">
        <v>4987</v>
      </c>
    </row>
    <row r="833" spans="1:55" x14ac:dyDescent="0.25">
      <c r="A833" t="str">
        <f t="shared" si="16"/>
        <v>С/251MS (BioChek) микоплазма синовия уровень антител</v>
      </c>
      <c r="B833" t="str">
        <f>IF(E833="","",INDEX(Лаборатории!A:A,MATCH('Производственный контроль'!E833,Лаборатории!B:B,0)))</f>
        <v xml:space="preserve">КУРИНОЕ ЦАРСТВО АО </v>
      </c>
      <c r="C833" t="str">
        <f>IF(E833="","",VLOOKUP(E833,Лаборатории!B:D,3,0))</f>
        <v>U377_CHL</v>
      </c>
      <c r="D833" s="12">
        <v>45694</v>
      </c>
      <c r="E833" s="11" t="s">
        <v>793</v>
      </c>
      <c r="F833" s="11" t="s">
        <v>544</v>
      </c>
      <c r="G833" s="11" t="s">
        <v>603</v>
      </c>
      <c r="H833" s="11" t="s">
        <v>262</v>
      </c>
      <c r="I833" s="11" t="s">
        <v>3423</v>
      </c>
      <c r="J833" t="str">
        <f>IF(L833="","",VLOOKUP(L833,Продукция!B:D,3,0))</f>
        <v>Биологический_материал</v>
      </c>
      <c r="K833" t="str">
        <f>IF(L833="","",VLOOKUP(L833,Продукция!B:C,2,0))</f>
        <v>Сыворотка крови</v>
      </c>
      <c r="L833" s="151" t="s">
        <v>302</v>
      </c>
      <c r="M833">
        <f>IF(L833="","",VLOOKUP(L833,Продукция!B:L,11,0))</f>
        <v>0</v>
      </c>
      <c r="N833" s="11" t="s">
        <v>873</v>
      </c>
      <c r="P833" s="11" t="s">
        <v>340</v>
      </c>
      <c r="Q833" s="11" t="s">
        <v>854</v>
      </c>
      <c r="R833" s="161" t="s">
        <v>5029</v>
      </c>
      <c r="S833" s="11">
        <v>20</v>
      </c>
      <c r="T833" s="11" t="s">
        <v>5084</v>
      </c>
      <c r="V833" s="14">
        <v>45692</v>
      </c>
      <c r="Z833" s="11" t="s">
        <v>4823</v>
      </c>
      <c r="AA833" s="15">
        <v>0.48958333333333331</v>
      </c>
      <c r="AB833" t="str">
        <f>IF(L833="","",VLOOKUP(L833&amp;I833,Продукция!A:I,9,0))</f>
        <v>рекомендация производителя набора</v>
      </c>
      <c r="AC833" s="14">
        <v>45695</v>
      </c>
      <c r="AD833" s="11" t="s">
        <v>2673</v>
      </c>
      <c r="AE833" s="11" t="s">
        <v>4823</v>
      </c>
      <c r="AF833" t="str">
        <f>IF(AD833="","",VLOOKUP(AD833,'Сотрудники и ссылки'!A:B,2,0))</f>
        <v>Серолог</v>
      </c>
      <c r="AG833">
        <f>IF(AD833="","",VLOOKUP(AD833,'Сотрудники и ссылки'!A:C,3,0))</f>
        <v>20001771</v>
      </c>
      <c r="AH833" s="11" t="s">
        <v>2673</v>
      </c>
      <c r="AI833" t="str">
        <f>IF(AH833="","",VLOOKUP(AH833,'Сотрудники и ссылки'!A:B,2,0))</f>
        <v>Серолог</v>
      </c>
      <c r="AJ833">
        <f>IF(AH833="","",VLOOKUP(AH833,'Сотрудники и ссылки'!A:C,3,0))</f>
        <v>20001771</v>
      </c>
      <c r="AK833" s="14">
        <v>45695</v>
      </c>
      <c r="AL833" s="2">
        <f>IF(AK833="","",AK833+VLOOKUP(I833,'Вид исследования'!B:E,4,0))</f>
        <v>45696</v>
      </c>
      <c r="AM833" s="2">
        <f>IF(AK833="","",AK833+VLOOKUP(I833,'Вид исследования'!B:F,5,0))</f>
        <v>45696</v>
      </c>
      <c r="AN833" s="14">
        <v>45695</v>
      </c>
      <c r="AP833" s="11" t="s">
        <v>189</v>
      </c>
      <c r="AQ833" t="str">
        <f>IFERROR(IF(L833="","",VLOOKUP(L833&amp;I833,Продукция!A:K,11,0)),"обратитесь к админ справочника")</f>
        <v>согласно рекомендациям производителя теста</v>
      </c>
      <c r="AR833" s="11" t="s">
        <v>4823</v>
      </c>
      <c r="AS833" t="str">
        <f>IFERROR(IF(L833="","",VLOOKUP(L833&amp;I833,Продукция!A:J,10,0)),"обратитесь к админ справочника")</f>
        <v>инструкция тест- ситема Биочек СК -115</v>
      </c>
      <c r="AT833" s="11" t="s">
        <v>4823</v>
      </c>
      <c r="AU833" s="11" t="s">
        <v>4823</v>
      </c>
      <c r="AV833" s="11" t="s">
        <v>2673</v>
      </c>
      <c r="AW833" s="11" t="s">
        <v>4824</v>
      </c>
      <c r="AX833" s="11" t="s">
        <v>941</v>
      </c>
      <c r="AY833" s="11" t="s">
        <v>2071</v>
      </c>
      <c r="AZ833" s="11">
        <v>154</v>
      </c>
      <c r="BA833" s="11">
        <v>3</v>
      </c>
      <c r="BC833" s="11" t="s">
        <v>4987</v>
      </c>
    </row>
    <row r="834" spans="1:55" x14ac:dyDescent="0.25">
      <c r="A834" t="str">
        <f t="shared" si="16"/>
        <v>С/257Болезнь Ньюкасла уровень антител</v>
      </c>
      <c r="B834" t="str">
        <f>IF(E834="","",INDEX(Лаборатории!A:A,MATCH('Производственный контроль'!E834,Лаборатории!B:B,0)))</f>
        <v xml:space="preserve">КУРИНОЕ ЦАРСТВО АО </v>
      </c>
      <c r="C834" t="str">
        <f>IF(E834="","",VLOOKUP(E834,Лаборатории!B:D,3,0))</f>
        <v>U377_CHL</v>
      </c>
      <c r="D834" s="12">
        <v>45695</v>
      </c>
      <c r="E834" s="11" t="s">
        <v>793</v>
      </c>
      <c r="F834" s="11" t="s">
        <v>544</v>
      </c>
      <c r="G834" s="11" t="s">
        <v>698</v>
      </c>
      <c r="H834" s="11" t="s">
        <v>312</v>
      </c>
      <c r="I834" s="11" t="s">
        <v>3434</v>
      </c>
      <c r="J834" t="str">
        <f>IF(L834="","",VLOOKUP(L834,Продукция!B:D,3,0))</f>
        <v>Биологический_материал</v>
      </c>
      <c r="K834" t="str">
        <f>IF(L834="","",VLOOKUP(L834,Продукция!B:C,2,0))</f>
        <v>Сыворотка крови</v>
      </c>
      <c r="L834" s="151" t="s">
        <v>302</v>
      </c>
      <c r="M834">
        <f>IF(L834="","",VLOOKUP(L834,Продукция!B:L,11,0))</f>
        <v>0</v>
      </c>
      <c r="N834" s="11" t="s">
        <v>873</v>
      </c>
      <c r="P834" s="11" t="s">
        <v>340</v>
      </c>
      <c r="Q834" s="11" t="s">
        <v>854</v>
      </c>
      <c r="R834" s="153" t="s">
        <v>4865</v>
      </c>
      <c r="S834" s="11">
        <v>20</v>
      </c>
      <c r="T834" s="11" t="s">
        <v>5085</v>
      </c>
      <c r="V834" s="14">
        <v>45689</v>
      </c>
      <c r="Z834" s="11" t="s">
        <v>4823</v>
      </c>
      <c r="AA834" s="15">
        <v>0.38541666666666669</v>
      </c>
      <c r="AB834" t="str">
        <f>IF(L834="","",VLOOKUP(L834&amp;I834,Продукция!A:I,9,0))</f>
        <v>рекомендация производителя набора</v>
      </c>
      <c r="AC834" s="14">
        <v>45713</v>
      </c>
      <c r="AD834" s="11" t="s">
        <v>2676</v>
      </c>
      <c r="AE834" s="11" t="s">
        <v>4823</v>
      </c>
      <c r="AF834" t="str">
        <f>IF(AD834="","",VLOOKUP(AD834,'Сотрудники и ссылки'!A:B,2,0))</f>
        <v>Серолог</v>
      </c>
      <c r="AG834">
        <f>IF(AD834="","",VLOOKUP(AD834,'Сотрудники и ссылки'!A:C,3,0))</f>
        <v>20007746</v>
      </c>
      <c r="AH834" s="11" t="s">
        <v>2676</v>
      </c>
      <c r="AI834" t="str">
        <f>IF(AH834="","",VLOOKUP(AH834,'Сотрудники и ссылки'!A:B,2,0))</f>
        <v>Серолог</v>
      </c>
      <c r="AJ834">
        <f>IF(AH834="","",VLOOKUP(AH834,'Сотрудники и ссылки'!A:C,3,0))</f>
        <v>20007746</v>
      </c>
      <c r="AK834" s="14">
        <v>45713</v>
      </c>
      <c r="AL834" s="2">
        <f>IF(AK834="","",AK834+VLOOKUP(I834,'Вид исследования'!B:E,4,0))</f>
        <v>45714</v>
      </c>
      <c r="AM834" s="2">
        <f>IF(AK834="","",AK834+VLOOKUP(I834,'Вид исследования'!B:F,5,0))</f>
        <v>45714</v>
      </c>
      <c r="AN834" s="14">
        <v>45713</v>
      </c>
      <c r="AP834" s="11" t="s">
        <v>189</v>
      </c>
      <c r="AQ834" t="str">
        <f>IFERROR(IF(L834="","",VLOOKUP(L834&amp;I834,Продукция!A:K,11,0)),"обратитесь к админ справочника")</f>
        <v>согласно рекомендациям производителя теста</v>
      </c>
      <c r="AR834" s="11" t="s">
        <v>4823</v>
      </c>
      <c r="AS834" t="str">
        <f>IFERROR(IF(L834="","",VLOOKUP(L834&amp;I834,Продукция!A:J,10,0)),"обратитесь к админ справочника")</f>
        <v>инструкция по применению набора РЗГА Ньюкасла</v>
      </c>
      <c r="AT834" s="11" t="s">
        <v>4823</v>
      </c>
      <c r="AU834" s="11" t="s">
        <v>4823</v>
      </c>
      <c r="AV834" s="11" t="s">
        <v>2676</v>
      </c>
      <c r="AW834" s="11" t="s">
        <v>4824</v>
      </c>
      <c r="AX834" s="11" t="s">
        <v>698</v>
      </c>
      <c r="AZ834" s="11">
        <v>1</v>
      </c>
      <c r="BA834" s="11">
        <v>1</v>
      </c>
      <c r="BC834" s="11" t="s">
        <v>4867</v>
      </c>
    </row>
    <row r="835" spans="1:55" x14ac:dyDescent="0.25">
      <c r="A835" t="str">
        <f t="shared" si="16"/>
        <v>С/257Болезнь Ньюкасла уровень антител</v>
      </c>
      <c r="B835" t="str">
        <f>IF(E835="","",INDEX(Лаборатории!A:A,MATCH('Производственный контроль'!E835,Лаборатории!B:B,0)))</f>
        <v xml:space="preserve">КУРИНОЕ ЦАРСТВО АО </v>
      </c>
      <c r="C835" t="str">
        <f>IF(E835="","",VLOOKUP(E835,Лаборатории!B:D,3,0))</f>
        <v>U377_CHL</v>
      </c>
      <c r="D835" s="12">
        <v>45695</v>
      </c>
      <c r="E835" s="11" t="s">
        <v>793</v>
      </c>
      <c r="F835" s="11" t="s">
        <v>544</v>
      </c>
      <c r="G835" s="11" t="s">
        <v>698</v>
      </c>
      <c r="H835" s="11" t="s">
        <v>312</v>
      </c>
      <c r="I835" s="11" t="s">
        <v>3434</v>
      </c>
      <c r="J835" t="str">
        <f>IF(L835="","",VLOOKUP(L835,Продукция!B:D,3,0))</f>
        <v>Биологический_материал</v>
      </c>
      <c r="K835" t="str">
        <f>IF(L835="","",VLOOKUP(L835,Продукция!B:C,2,0))</f>
        <v>Сыворотка крови</v>
      </c>
      <c r="L835" s="151" t="s">
        <v>302</v>
      </c>
      <c r="M835">
        <f>IF(L835="","",VLOOKUP(L835,Продукция!B:L,11,0))</f>
        <v>0</v>
      </c>
      <c r="N835" s="11" t="s">
        <v>873</v>
      </c>
      <c r="P835" s="11" t="s">
        <v>340</v>
      </c>
      <c r="Q835" s="11" t="s">
        <v>854</v>
      </c>
      <c r="R835" s="153" t="s">
        <v>4865</v>
      </c>
      <c r="S835" s="11">
        <v>20</v>
      </c>
      <c r="T835" s="11" t="s">
        <v>5085</v>
      </c>
      <c r="V835" s="14">
        <v>45690</v>
      </c>
      <c r="Z835" s="11" t="s">
        <v>4823</v>
      </c>
      <c r="AA835" s="15">
        <v>0.38541666666666669</v>
      </c>
      <c r="AB835" t="str">
        <f>IF(L835="","",VLOOKUP(L835&amp;I835,Продукция!A:I,9,0))</f>
        <v>рекомендация производителя набора</v>
      </c>
      <c r="AC835" s="14">
        <v>45713</v>
      </c>
      <c r="AD835" s="11" t="s">
        <v>2676</v>
      </c>
      <c r="AE835" s="11" t="s">
        <v>4823</v>
      </c>
      <c r="AF835" t="str">
        <f>IF(AD835="","",VLOOKUP(AD835,'Сотрудники и ссылки'!A:B,2,0))</f>
        <v>Серолог</v>
      </c>
      <c r="AG835">
        <f>IF(AD835="","",VLOOKUP(AD835,'Сотрудники и ссылки'!A:C,3,0))</f>
        <v>20007746</v>
      </c>
      <c r="AH835" s="11" t="s">
        <v>2676</v>
      </c>
      <c r="AI835" t="str">
        <f>IF(AH835="","",VLOOKUP(AH835,'Сотрудники и ссылки'!A:B,2,0))</f>
        <v>Серолог</v>
      </c>
      <c r="AJ835">
        <f>IF(AH835="","",VLOOKUP(AH835,'Сотрудники и ссылки'!A:C,3,0))</f>
        <v>20007746</v>
      </c>
      <c r="AK835" s="14">
        <v>45713</v>
      </c>
      <c r="AL835" s="2">
        <f>IF(AK835="","",AK835+VLOOKUP(I835,'Вид исследования'!B:E,4,0))</f>
        <v>45714</v>
      </c>
      <c r="AM835" s="2">
        <f>IF(AK835="","",AK835+VLOOKUP(I835,'Вид исследования'!B:F,5,0))</f>
        <v>45714</v>
      </c>
      <c r="AN835" s="14">
        <v>45713</v>
      </c>
      <c r="AP835" s="11" t="s">
        <v>189</v>
      </c>
      <c r="AQ835" t="str">
        <f>IFERROR(IF(L835="","",VLOOKUP(L835&amp;I835,Продукция!A:K,11,0)),"обратитесь к админ справочника")</f>
        <v>согласно рекомендациям производителя теста</v>
      </c>
      <c r="AR835" s="11" t="s">
        <v>4823</v>
      </c>
      <c r="AS835" t="str">
        <f>IFERROR(IF(L835="","",VLOOKUP(L835&amp;I835,Продукция!A:J,10,0)),"обратитесь к админ справочника")</f>
        <v>инструкция по применению набора РЗГА Ньюкасла</v>
      </c>
      <c r="AT835" s="11" t="s">
        <v>4823</v>
      </c>
      <c r="AU835" s="11" t="s">
        <v>4823</v>
      </c>
      <c r="AV835" s="11" t="s">
        <v>2676</v>
      </c>
      <c r="AW835" s="11" t="s">
        <v>4824</v>
      </c>
      <c r="AX835" s="11" t="s">
        <v>698</v>
      </c>
      <c r="AZ835" s="11">
        <v>1</v>
      </c>
      <c r="BA835" s="11">
        <v>1</v>
      </c>
      <c r="BC835" s="11" t="s">
        <v>4867</v>
      </c>
    </row>
    <row r="836" spans="1:55" x14ac:dyDescent="0.25">
      <c r="A836" t="str">
        <f t="shared" si="16"/>
        <v>С/257Болезнь Ньюкасла уровень антител</v>
      </c>
      <c r="B836" t="str">
        <f>IF(E836="","",INDEX(Лаборатории!A:A,MATCH('Производственный контроль'!E836,Лаборатории!B:B,0)))</f>
        <v xml:space="preserve">КУРИНОЕ ЦАРСТВО АО </v>
      </c>
      <c r="C836" t="str">
        <f>IF(E836="","",VLOOKUP(E836,Лаборатории!B:D,3,0))</f>
        <v>U377_CHL</v>
      </c>
      <c r="D836" s="12">
        <v>45695</v>
      </c>
      <c r="E836" s="11" t="s">
        <v>793</v>
      </c>
      <c r="F836" s="11" t="s">
        <v>544</v>
      </c>
      <c r="G836" s="11" t="s">
        <v>698</v>
      </c>
      <c r="H836" s="11" t="s">
        <v>312</v>
      </c>
      <c r="I836" s="11" t="s">
        <v>3434</v>
      </c>
      <c r="J836" t="str">
        <f>IF(L836="","",VLOOKUP(L836,Продукция!B:D,3,0))</f>
        <v>Биологический_материал</v>
      </c>
      <c r="K836" t="str">
        <f>IF(L836="","",VLOOKUP(L836,Продукция!B:C,2,0))</f>
        <v>Сыворотка крови</v>
      </c>
      <c r="L836" s="151" t="s">
        <v>302</v>
      </c>
      <c r="M836">
        <f>IF(L836="","",VLOOKUP(L836,Продукция!B:L,11,0))</f>
        <v>0</v>
      </c>
      <c r="N836" s="11" t="s">
        <v>873</v>
      </c>
      <c r="P836" s="11" t="s">
        <v>340</v>
      </c>
      <c r="Q836" s="11" t="s">
        <v>854</v>
      </c>
      <c r="R836" s="153" t="s">
        <v>4865</v>
      </c>
      <c r="S836" s="11">
        <v>20</v>
      </c>
      <c r="T836" s="11" t="s">
        <v>5085</v>
      </c>
      <c r="V836" s="14">
        <v>45694</v>
      </c>
      <c r="Z836" s="11" t="s">
        <v>4823</v>
      </c>
      <c r="AA836" s="15">
        <v>0.38541666666666669</v>
      </c>
      <c r="AB836" t="str">
        <f>IF(L836="","",VLOOKUP(L836&amp;I836,Продукция!A:I,9,0))</f>
        <v>рекомендация производителя набора</v>
      </c>
      <c r="AC836" s="14">
        <v>45713</v>
      </c>
      <c r="AD836" s="11" t="s">
        <v>2676</v>
      </c>
      <c r="AE836" s="11" t="s">
        <v>4823</v>
      </c>
      <c r="AF836" t="str">
        <f>IF(AD836="","",VLOOKUP(AD836,'Сотрудники и ссылки'!A:B,2,0))</f>
        <v>Серолог</v>
      </c>
      <c r="AG836">
        <f>IF(AD836="","",VLOOKUP(AD836,'Сотрудники и ссылки'!A:C,3,0))</f>
        <v>20007746</v>
      </c>
      <c r="AH836" s="11" t="s">
        <v>2676</v>
      </c>
      <c r="AI836" t="str">
        <f>IF(AH836="","",VLOOKUP(AH836,'Сотрудники и ссылки'!A:B,2,0))</f>
        <v>Серолог</v>
      </c>
      <c r="AJ836">
        <f>IF(AH836="","",VLOOKUP(AH836,'Сотрудники и ссылки'!A:C,3,0))</f>
        <v>20007746</v>
      </c>
      <c r="AK836" s="14">
        <v>45713</v>
      </c>
      <c r="AL836" s="2">
        <f>IF(AK836="","",AK836+VLOOKUP(I836,'Вид исследования'!B:E,4,0))</f>
        <v>45714</v>
      </c>
      <c r="AM836" s="2">
        <f>IF(AK836="","",AK836+VLOOKUP(I836,'Вид исследования'!B:F,5,0))</f>
        <v>45714</v>
      </c>
      <c r="AN836" s="14">
        <v>45713</v>
      </c>
      <c r="AP836" s="11" t="s">
        <v>189</v>
      </c>
      <c r="AQ836" t="str">
        <f>IFERROR(IF(L836="","",VLOOKUP(L836&amp;I836,Продукция!A:K,11,0)),"обратитесь к админ справочника")</f>
        <v>согласно рекомендациям производителя теста</v>
      </c>
      <c r="AR836" s="11" t="s">
        <v>4823</v>
      </c>
      <c r="AS836" t="str">
        <f>IFERROR(IF(L836="","",VLOOKUP(L836&amp;I836,Продукция!A:J,10,0)),"обратитесь к админ справочника")</f>
        <v>инструкция по применению набора РЗГА Ньюкасла</v>
      </c>
      <c r="AT836" s="11" t="s">
        <v>4823</v>
      </c>
      <c r="AU836" s="11" t="s">
        <v>4823</v>
      </c>
      <c r="AV836" s="11" t="s">
        <v>2676</v>
      </c>
      <c r="AW836" s="11" t="s">
        <v>4824</v>
      </c>
      <c r="AX836" s="11" t="s">
        <v>698</v>
      </c>
      <c r="AZ836" s="11">
        <v>1</v>
      </c>
      <c r="BA836" s="11">
        <v>1</v>
      </c>
      <c r="BC836" s="11" t="s">
        <v>4867</v>
      </c>
    </row>
    <row r="837" spans="1:55" x14ac:dyDescent="0.25">
      <c r="A837" t="str">
        <f t="shared" si="16"/>
        <v>С/257Вирус гриппа птиц подтипа H9 уровень антител (ВНИИЗЖ)</v>
      </c>
      <c r="B837" t="str">
        <f>IF(E837="","",INDEX(Лаборатории!A:A,MATCH('Производственный контроль'!E837,Лаборатории!B:B,0)))</f>
        <v xml:space="preserve">КУРИНОЕ ЦАРСТВО АО </v>
      </c>
      <c r="C837" t="str">
        <f>IF(E837="","",VLOOKUP(E837,Лаборатории!B:D,3,0))</f>
        <v>U377_CHL</v>
      </c>
      <c r="D837" s="12">
        <v>45695</v>
      </c>
      <c r="E837" s="11" t="s">
        <v>793</v>
      </c>
      <c r="F837" s="11" t="s">
        <v>544</v>
      </c>
      <c r="G837" s="11" t="s">
        <v>698</v>
      </c>
      <c r="H837" s="11" t="s">
        <v>312</v>
      </c>
      <c r="I837" s="11" t="s">
        <v>3435</v>
      </c>
      <c r="J837" t="str">
        <f>IF(L837="","",VLOOKUP(L837,Продукция!B:D,3,0))</f>
        <v>Биологический_материал</v>
      </c>
      <c r="K837" t="str">
        <f>IF(L837="","",VLOOKUP(L837,Продукция!B:C,2,0))</f>
        <v>Сыворотка крови</v>
      </c>
      <c r="L837" s="151" t="s">
        <v>302</v>
      </c>
      <c r="M837">
        <f>IF(L837="","",VLOOKUP(L837,Продукция!B:L,11,0))</f>
        <v>0</v>
      </c>
      <c r="N837" s="11" t="s">
        <v>873</v>
      </c>
      <c r="P837" s="11" t="s">
        <v>340</v>
      </c>
      <c r="Q837" s="11" t="s">
        <v>854</v>
      </c>
      <c r="R837" s="153" t="s">
        <v>4865</v>
      </c>
      <c r="S837" s="11">
        <v>20</v>
      </c>
      <c r="T837" s="11" t="s">
        <v>5085</v>
      </c>
      <c r="V837" s="14">
        <v>45689</v>
      </c>
      <c r="Z837" s="11" t="s">
        <v>4823</v>
      </c>
      <c r="AA837" s="15">
        <v>0.38541666666666669</v>
      </c>
      <c r="AB837" t="str">
        <f>IF(L837="","",VLOOKUP(L837&amp;I837,Продукция!A:I,9,0))</f>
        <v>рекомендация производителя набора</v>
      </c>
      <c r="AC837" s="14">
        <v>45714</v>
      </c>
      <c r="AD837" s="11" t="s">
        <v>2673</v>
      </c>
      <c r="AE837" s="11" t="s">
        <v>4823</v>
      </c>
      <c r="AF837" t="str">
        <f>IF(AD837="","",VLOOKUP(AD837,'Сотрудники и ссылки'!A:B,2,0))</f>
        <v>Серолог</v>
      </c>
      <c r="AG837">
        <f>IF(AD837="","",VLOOKUP(AD837,'Сотрудники и ссылки'!A:C,3,0))</f>
        <v>20001771</v>
      </c>
      <c r="AH837" s="11" t="s">
        <v>2673</v>
      </c>
      <c r="AI837" t="str">
        <f>IF(AH837="","",VLOOKUP(AH837,'Сотрудники и ссылки'!A:B,2,0))</f>
        <v>Серолог</v>
      </c>
      <c r="AJ837">
        <f>IF(AH837="","",VLOOKUP(AH837,'Сотрудники и ссылки'!A:C,3,0))</f>
        <v>20001771</v>
      </c>
      <c r="AK837" s="14">
        <v>45714</v>
      </c>
      <c r="AL837" s="2">
        <f>IF(AK837="","",AK837+VLOOKUP(I837,'Вид исследования'!B:E,4,0))</f>
        <v>45715</v>
      </c>
      <c r="AM837" s="2">
        <f>IF(AK837="","",AK837+VLOOKUP(I837,'Вид исследования'!B:F,5,0))</f>
        <v>45715</v>
      </c>
      <c r="AN837" s="14">
        <v>45714</v>
      </c>
      <c r="AP837" s="11" t="s">
        <v>189</v>
      </c>
      <c r="AQ837" t="str">
        <f>IFERROR(IF(L837="","",VLOOKUP(L837&amp;I837,Продукция!A:K,11,0)),"обратитесь к админ справочника")</f>
        <v>согласно рекомендациям производителя теста</v>
      </c>
      <c r="AR837" s="11" t="s">
        <v>4823</v>
      </c>
      <c r="AS837" t="str">
        <f>IFERROR(IF(L837="","",VLOOKUP(L837&amp;I837,Продукция!A:J,10,0)),"обратитесь к админ справочника")</f>
        <v>инструкция по применению набора AI, Н9</v>
      </c>
      <c r="AT837" s="11" t="s">
        <v>4823</v>
      </c>
      <c r="AU837" s="11" t="s">
        <v>4823</v>
      </c>
      <c r="AV837" s="11" t="s">
        <v>2673</v>
      </c>
      <c r="AW837" s="11" t="s">
        <v>4824</v>
      </c>
      <c r="AX837" s="11" t="s">
        <v>698</v>
      </c>
      <c r="AZ837" s="11">
        <v>1</v>
      </c>
      <c r="BA837" s="11">
        <v>1</v>
      </c>
      <c r="BC837" s="11" t="s">
        <v>4867</v>
      </c>
    </row>
    <row r="838" spans="1:55" x14ac:dyDescent="0.25">
      <c r="A838" t="str">
        <f t="shared" si="16"/>
        <v>С/257Вирус гриппа птиц подтипа H9 уровень антител (ВНИИЗЖ)</v>
      </c>
      <c r="B838" t="str">
        <f>IF(E838="","",INDEX(Лаборатории!A:A,MATCH('Производственный контроль'!E838,Лаборатории!B:B,0)))</f>
        <v xml:space="preserve">КУРИНОЕ ЦАРСТВО АО </v>
      </c>
      <c r="C838" t="str">
        <f>IF(E838="","",VLOOKUP(E838,Лаборатории!B:D,3,0))</f>
        <v>U377_CHL</v>
      </c>
      <c r="D838" s="12">
        <v>45695</v>
      </c>
      <c r="E838" s="11" t="s">
        <v>793</v>
      </c>
      <c r="F838" s="11" t="s">
        <v>544</v>
      </c>
      <c r="G838" s="11" t="s">
        <v>698</v>
      </c>
      <c r="H838" s="11" t="s">
        <v>312</v>
      </c>
      <c r="I838" s="11" t="s">
        <v>3435</v>
      </c>
      <c r="J838" t="str">
        <f>IF(L838="","",VLOOKUP(L838,Продукция!B:D,3,0))</f>
        <v>Биологический_материал</v>
      </c>
      <c r="K838" t="str">
        <f>IF(L838="","",VLOOKUP(L838,Продукция!B:C,2,0))</f>
        <v>Сыворотка крови</v>
      </c>
      <c r="L838" s="151" t="s">
        <v>302</v>
      </c>
      <c r="M838">
        <f>IF(L838="","",VLOOKUP(L838,Продукция!B:L,11,0))</f>
        <v>0</v>
      </c>
      <c r="N838" s="11" t="s">
        <v>873</v>
      </c>
      <c r="P838" s="11" t="s">
        <v>340</v>
      </c>
      <c r="Q838" s="11" t="s">
        <v>854</v>
      </c>
      <c r="R838" s="153" t="s">
        <v>4865</v>
      </c>
      <c r="S838" s="11">
        <v>20</v>
      </c>
      <c r="T838" s="11" t="s">
        <v>5085</v>
      </c>
      <c r="V838" s="14">
        <v>45690</v>
      </c>
      <c r="Z838" s="11" t="s">
        <v>4823</v>
      </c>
      <c r="AA838" s="15">
        <v>0.38541666666666669</v>
      </c>
      <c r="AB838" t="str">
        <f>IF(L838="","",VLOOKUP(L838&amp;I838,Продукция!A:I,9,0))</f>
        <v>рекомендация производителя набора</v>
      </c>
      <c r="AC838" s="14">
        <v>45714</v>
      </c>
      <c r="AD838" s="11" t="s">
        <v>2673</v>
      </c>
      <c r="AE838" s="11" t="s">
        <v>4823</v>
      </c>
      <c r="AF838" t="str">
        <f>IF(AD838="","",VLOOKUP(AD838,'Сотрудники и ссылки'!A:B,2,0))</f>
        <v>Серолог</v>
      </c>
      <c r="AG838">
        <f>IF(AD838="","",VLOOKUP(AD838,'Сотрудники и ссылки'!A:C,3,0))</f>
        <v>20001771</v>
      </c>
      <c r="AH838" s="11" t="s">
        <v>2673</v>
      </c>
      <c r="AI838" t="str">
        <f>IF(AH838="","",VLOOKUP(AH838,'Сотрудники и ссылки'!A:B,2,0))</f>
        <v>Серолог</v>
      </c>
      <c r="AJ838">
        <f>IF(AH838="","",VLOOKUP(AH838,'Сотрудники и ссылки'!A:C,3,0))</f>
        <v>20001771</v>
      </c>
      <c r="AK838" s="14">
        <v>45714</v>
      </c>
      <c r="AL838" s="2">
        <f>IF(AK838="","",AK838+VLOOKUP(I838,'Вид исследования'!B:E,4,0))</f>
        <v>45715</v>
      </c>
      <c r="AM838" s="2">
        <f>IF(AK838="","",AK838+VLOOKUP(I838,'Вид исследования'!B:F,5,0))</f>
        <v>45715</v>
      </c>
      <c r="AN838" s="14">
        <v>45714</v>
      </c>
      <c r="AP838" s="11" t="s">
        <v>189</v>
      </c>
      <c r="AQ838" t="str">
        <f>IFERROR(IF(L838="","",VLOOKUP(L838&amp;I838,Продукция!A:K,11,0)),"обратитесь к админ справочника")</f>
        <v>согласно рекомендациям производителя теста</v>
      </c>
      <c r="AR838" s="11" t="s">
        <v>4823</v>
      </c>
      <c r="AS838" t="str">
        <f>IFERROR(IF(L838="","",VLOOKUP(L838&amp;I838,Продукция!A:J,10,0)),"обратитесь к админ справочника")</f>
        <v>инструкция по применению набора AI, Н9</v>
      </c>
      <c r="AT838" s="11" t="s">
        <v>4823</v>
      </c>
      <c r="AU838" s="11" t="s">
        <v>4823</v>
      </c>
      <c r="AV838" s="11" t="s">
        <v>2673</v>
      </c>
      <c r="AW838" s="11" t="s">
        <v>4824</v>
      </c>
      <c r="AX838" s="11" t="s">
        <v>698</v>
      </c>
      <c r="AZ838" s="11">
        <v>1</v>
      </c>
      <c r="BA838" s="11">
        <v>1</v>
      </c>
      <c r="BC838" s="11" t="s">
        <v>4867</v>
      </c>
    </row>
    <row r="839" spans="1:55" x14ac:dyDescent="0.25">
      <c r="A839" t="str">
        <f t="shared" si="16"/>
        <v>С/257Вирус гриппа птиц подтипа H9 уровень антител (ВНИИЗЖ)</v>
      </c>
      <c r="B839" t="str">
        <f>IF(E839="","",INDEX(Лаборатории!A:A,MATCH('Производственный контроль'!E839,Лаборатории!B:B,0)))</f>
        <v xml:space="preserve">КУРИНОЕ ЦАРСТВО АО </v>
      </c>
      <c r="C839" t="str">
        <f>IF(E839="","",VLOOKUP(E839,Лаборатории!B:D,3,0))</f>
        <v>U377_CHL</v>
      </c>
      <c r="D839" s="12">
        <v>45695</v>
      </c>
      <c r="E839" s="11" t="s">
        <v>793</v>
      </c>
      <c r="F839" s="11" t="s">
        <v>544</v>
      </c>
      <c r="G839" s="11" t="s">
        <v>698</v>
      </c>
      <c r="H839" s="11" t="s">
        <v>312</v>
      </c>
      <c r="I839" s="11" t="s">
        <v>3435</v>
      </c>
      <c r="J839" t="str">
        <f>IF(L839="","",VLOOKUP(L839,Продукция!B:D,3,0))</f>
        <v>Биологический_материал</v>
      </c>
      <c r="K839" t="str">
        <f>IF(L839="","",VLOOKUP(L839,Продукция!B:C,2,0))</f>
        <v>Сыворотка крови</v>
      </c>
      <c r="L839" s="151" t="s">
        <v>302</v>
      </c>
      <c r="M839">
        <f>IF(L839="","",VLOOKUP(L839,Продукция!B:L,11,0))</f>
        <v>0</v>
      </c>
      <c r="N839" s="11" t="s">
        <v>873</v>
      </c>
      <c r="P839" s="11" t="s">
        <v>340</v>
      </c>
      <c r="Q839" s="11" t="s">
        <v>854</v>
      </c>
      <c r="R839" s="153" t="s">
        <v>4865</v>
      </c>
      <c r="S839" s="11">
        <v>20</v>
      </c>
      <c r="T839" s="11" t="s">
        <v>5085</v>
      </c>
      <c r="V839" s="14">
        <v>45694</v>
      </c>
      <c r="Z839" s="11" t="s">
        <v>4823</v>
      </c>
      <c r="AA839" s="15">
        <v>0.38541666666666669</v>
      </c>
      <c r="AB839" t="str">
        <f>IF(L839="","",VLOOKUP(L839&amp;I839,Продукция!A:I,9,0))</f>
        <v>рекомендация производителя набора</v>
      </c>
      <c r="AC839" s="14">
        <v>45714</v>
      </c>
      <c r="AD839" s="11" t="s">
        <v>2673</v>
      </c>
      <c r="AE839" s="11" t="s">
        <v>4823</v>
      </c>
      <c r="AF839" t="str">
        <f>IF(AD839="","",VLOOKUP(AD839,'Сотрудники и ссылки'!A:B,2,0))</f>
        <v>Серолог</v>
      </c>
      <c r="AG839">
        <f>IF(AD839="","",VLOOKUP(AD839,'Сотрудники и ссылки'!A:C,3,0))</f>
        <v>20001771</v>
      </c>
      <c r="AH839" s="11" t="s">
        <v>2673</v>
      </c>
      <c r="AI839" t="str">
        <f>IF(AH839="","",VLOOKUP(AH839,'Сотрудники и ссылки'!A:B,2,0))</f>
        <v>Серолог</v>
      </c>
      <c r="AJ839">
        <f>IF(AH839="","",VLOOKUP(AH839,'Сотрудники и ссылки'!A:C,3,0))</f>
        <v>20001771</v>
      </c>
      <c r="AK839" s="14">
        <v>45714</v>
      </c>
      <c r="AL839" s="2">
        <f>IF(AK839="","",AK839+VLOOKUP(I839,'Вид исследования'!B:E,4,0))</f>
        <v>45715</v>
      </c>
      <c r="AM839" s="2">
        <f>IF(AK839="","",AK839+VLOOKUP(I839,'Вид исследования'!B:F,5,0))</f>
        <v>45715</v>
      </c>
      <c r="AN839" s="14">
        <v>45714</v>
      </c>
      <c r="AP839" s="11" t="s">
        <v>189</v>
      </c>
      <c r="AQ839" t="str">
        <f>IFERROR(IF(L839="","",VLOOKUP(L839&amp;I839,Продукция!A:K,11,0)),"обратитесь к админ справочника")</f>
        <v>согласно рекомендациям производителя теста</v>
      </c>
      <c r="AR839" s="11" t="s">
        <v>4823</v>
      </c>
      <c r="AS839" t="str">
        <f>IFERROR(IF(L839="","",VLOOKUP(L839&amp;I839,Продукция!A:J,10,0)),"обратитесь к админ справочника")</f>
        <v>инструкция по применению набора AI, Н9</v>
      </c>
      <c r="AT839" s="11" t="s">
        <v>4823</v>
      </c>
      <c r="AU839" s="11" t="s">
        <v>4823</v>
      </c>
      <c r="AV839" s="11" t="s">
        <v>2673</v>
      </c>
      <c r="AW839" s="11" t="s">
        <v>4824</v>
      </c>
      <c r="AX839" s="11" t="s">
        <v>698</v>
      </c>
      <c r="AZ839" s="11">
        <v>1</v>
      </c>
      <c r="BA839" s="11">
        <v>1</v>
      </c>
      <c r="BC839" s="11" t="s">
        <v>4867</v>
      </c>
    </row>
    <row r="840" spans="1:55" x14ac:dyDescent="0.25">
      <c r="A840" t="str">
        <f t="shared" si="16"/>
        <v>С/257Вирус гриппа птиц подтипа Н5 уровень антител (ВНИИЗЖ)</v>
      </c>
      <c r="B840" t="str">
        <f>IF(E840="","",INDEX(Лаборатории!A:A,MATCH('Производственный контроль'!E840,Лаборатории!B:B,0)))</f>
        <v xml:space="preserve">КУРИНОЕ ЦАРСТВО АО </v>
      </c>
      <c r="C840" t="str">
        <f>IF(E840="","",VLOOKUP(E840,Лаборатории!B:D,3,0))</f>
        <v>U377_CHL</v>
      </c>
      <c r="D840" s="12">
        <v>45695</v>
      </c>
      <c r="E840" s="11" t="s">
        <v>793</v>
      </c>
      <c r="F840" s="11" t="s">
        <v>544</v>
      </c>
      <c r="G840" s="11" t="s">
        <v>698</v>
      </c>
      <c r="H840" s="11" t="s">
        <v>312</v>
      </c>
      <c r="I840" s="11" t="s">
        <v>3437</v>
      </c>
      <c r="J840" t="str">
        <f>IF(L840="","",VLOOKUP(L840,Продукция!B:D,3,0))</f>
        <v>Биологический_материал</v>
      </c>
      <c r="K840" t="str">
        <f>IF(L840="","",VLOOKUP(L840,Продукция!B:C,2,0))</f>
        <v>Сыворотка крови</v>
      </c>
      <c r="L840" s="151" t="s">
        <v>302</v>
      </c>
      <c r="M840">
        <f>IF(L840="","",VLOOKUP(L840,Продукция!B:L,11,0))</f>
        <v>0</v>
      </c>
      <c r="N840" s="11" t="s">
        <v>873</v>
      </c>
      <c r="P840" s="11" t="s">
        <v>340</v>
      </c>
      <c r="Q840" s="11" t="s">
        <v>854</v>
      </c>
      <c r="R840" s="153" t="s">
        <v>4865</v>
      </c>
      <c r="S840" s="11">
        <v>20</v>
      </c>
      <c r="T840" s="11" t="s">
        <v>5085</v>
      </c>
      <c r="V840" s="14">
        <v>45689</v>
      </c>
      <c r="Z840" s="11" t="s">
        <v>4823</v>
      </c>
      <c r="AA840" s="15">
        <v>0.38541666666666669</v>
      </c>
      <c r="AB840" t="str">
        <f>IF(L840="","",VLOOKUP(L840&amp;I840,Продукция!A:I,9,0))</f>
        <v>рекомендация производителя набора</v>
      </c>
      <c r="AC840" s="14">
        <v>45714</v>
      </c>
      <c r="AD840" s="11" t="s">
        <v>2676</v>
      </c>
      <c r="AE840" s="11" t="s">
        <v>4823</v>
      </c>
      <c r="AF840" t="str">
        <f>IF(AD840="","",VLOOKUP(AD840,'Сотрудники и ссылки'!A:B,2,0))</f>
        <v>Серолог</v>
      </c>
      <c r="AG840">
        <f>IF(AD840="","",VLOOKUP(AD840,'Сотрудники и ссылки'!A:C,3,0))</f>
        <v>20007746</v>
      </c>
      <c r="AH840" s="11" t="s">
        <v>2676</v>
      </c>
      <c r="AI840" t="str">
        <f>IF(AH840="","",VLOOKUP(AH840,'Сотрудники и ссылки'!A:B,2,0))</f>
        <v>Серолог</v>
      </c>
      <c r="AJ840">
        <f>IF(AH840="","",VLOOKUP(AH840,'Сотрудники и ссылки'!A:C,3,0))</f>
        <v>20007746</v>
      </c>
      <c r="AK840" s="14">
        <v>45714</v>
      </c>
      <c r="AL840" s="2">
        <f>IF(AK840="","",AK840+VLOOKUP(I840,'Вид исследования'!B:E,4,0))</f>
        <v>45715</v>
      </c>
      <c r="AM840" s="2">
        <f>IF(AK840="","",AK840+VLOOKUP(I840,'Вид исследования'!B:F,5,0))</f>
        <v>45715</v>
      </c>
      <c r="AN840" s="14">
        <v>45714</v>
      </c>
      <c r="AP840" s="11" t="s">
        <v>189</v>
      </c>
      <c r="AQ840" t="str">
        <f>IFERROR(IF(L840="","",VLOOKUP(L840&amp;I840,Продукция!A:K,11,0)),"обратитесь к админ справочника")</f>
        <v>согласно рекомендациям производителя теста</v>
      </c>
      <c r="AR840" s="11" t="s">
        <v>4823</v>
      </c>
      <c r="AS840" t="str">
        <f>IFERROR(IF(L840="","",VLOOKUP(L840&amp;I840,Продукция!A:J,10,0)),"обратитесь к админ справочника")</f>
        <v>инструкция по применению набора AI, Н5</v>
      </c>
      <c r="AT840" s="11" t="s">
        <v>4823</v>
      </c>
      <c r="AU840" s="11" t="s">
        <v>4823</v>
      </c>
      <c r="AV840" s="11" t="s">
        <v>2676</v>
      </c>
      <c r="AW840" s="11" t="s">
        <v>4824</v>
      </c>
      <c r="AX840" s="11" t="s">
        <v>698</v>
      </c>
      <c r="AZ840" s="11">
        <v>1</v>
      </c>
      <c r="BA840" s="11">
        <v>1</v>
      </c>
      <c r="BC840" s="11" t="s">
        <v>4867</v>
      </c>
    </row>
    <row r="841" spans="1:55" x14ac:dyDescent="0.25">
      <c r="A841" t="str">
        <f t="shared" si="16"/>
        <v>С/257Вирус гриппа птиц подтипа Н5 уровень антител (ВНИИЗЖ)</v>
      </c>
      <c r="B841" t="str">
        <f>IF(E841="","",INDEX(Лаборатории!A:A,MATCH('Производственный контроль'!E841,Лаборатории!B:B,0)))</f>
        <v xml:space="preserve">КУРИНОЕ ЦАРСТВО АО </v>
      </c>
      <c r="C841" t="str">
        <f>IF(E841="","",VLOOKUP(E841,Лаборатории!B:D,3,0))</f>
        <v>U377_CHL</v>
      </c>
      <c r="D841" s="12">
        <v>45695</v>
      </c>
      <c r="E841" s="11" t="s">
        <v>793</v>
      </c>
      <c r="F841" s="11" t="s">
        <v>544</v>
      </c>
      <c r="G841" s="11" t="s">
        <v>698</v>
      </c>
      <c r="H841" s="11" t="s">
        <v>312</v>
      </c>
      <c r="I841" s="11" t="s">
        <v>3437</v>
      </c>
      <c r="J841" t="str">
        <f>IF(L841="","",VLOOKUP(L841,Продукция!B:D,3,0))</f>
        <v>Биологический_материал</v>
      </c>
      <c r="K841" t="str">
        <f>IF(L841="","",VLOOKUP(L841,Продукция!B:C,2,0))</f>
        <v>Сыворотка крови</v>
      </c>
      <c r="L841" s="151" t="s">
        <v>302</v>
      </c>
      <c r="M841">
        <f>IF(L841="","",VLOOKUP(L841,Продукция!B:L,11,0))</f>
        <v>0</v>
      </c>
      <c r="N841" s="11" t="s">
        <v>873</v>
      </c>
      <c r="P841" s="11" t="s">
        <v>340</v>
      </c>
      <c r="Q841" s="11" t="s">
        <v>854</v>
      </c>
      <c r="R841" s="153" t="s">
        <v>4865</v>
      </c>
      <c r="S841" s="11">
        <v>20</v>
      </c>
      <c r="T841" s="11" t="s">
        <v>5085</v>
      </c>
      <c r="V841" s="14">
        <v>45690</v>
      </c>
      <c r="Z841" s="11" t="s">
        <v>4823</v>
      </c>
      <c r="AA841" s="15">
        <v>0.38541666666666669</v>
      </c>
      <c r="AB841" t="str">
        <f>IF(L841="","",VLOOKUP(L841&amp;I841,Продукция!A:I,9,0))</f>
        <v>рекомендация производителя набора</v>
      </c>
      <c r="AC841" s="14">
        <v>45714</v>
      </c>
      <c r="AD841" s="11" t="s">
        <v>2676</v>
      </c>
      <c r="AE841" s="11" t="s">
        <v>4823</v>
      </c>
      <c r="AF841" t="str">
        <f>IF(AD841="","",VLOOKUP(AD841,'Сотрудники и ссылки'!A:B,2,0))</f>
        <v>Серолог</v>
      </c>
      <c r="AG841">
        <f>IF(AD841="","",VLOOKUP(AD841,'Сотрудники и ссылки'!A:C,3,0))</f>
        <v>20007746</v>
      </c>
      <c r="AH841" s="11" t="s">
        <v>2676</v>
      </c>
      <c r="AI841" t="str">
        <f>IF(AH841="","",VLOOKUP(AH841,'Сотрудники и ссылки'!A:B,2,0))</f>
        <v>Серолог</v>
      </c>
      <c r="AJ841">
        <f>IF(AH841="","",VLOOKUP(AH841,'Сотрудники и ссылки'!A:C,3,0))</f>
        <v>20007746</v>
      </c>
      <c r="AK841" s="14">
        <v>45714</v>
      </c>
      <c r="AL841" s="2">
        <f>IF(AK841="","",AK841+VLOOKUP(I841,'Вид исследования'!B:E,4,0))</f>
        <v>45715</v>
      </c>
      <c r="AM841" s="2">
        <f>IF(AK841="","",AK841+VLOOKUP(I841,'Вид исследования'!B:F,5,0))</f>
        <v>45715</v>
      </c>
      <c r="AN841" s="14">
        <v>45714</v>
      </c>
      <c r="AP841" s="11" t="s">
        <v>189</v>
      </c>
      <c r="AQ841" t="str">
        <f>IFERROR(IF(L841="","",VLOOKUP(L841&amp;I841,Продукция!A:K,11,0)),"обратитесь к админ справочника")</f>
        <v>согласно рекомендациям производителя теста</v>
      </c>
      <c r="AR841" s="11" t="s">
        <v>4823</v>
      </c>
      <c r="AS841" t="str">
        <f>IFERROR(IF(L841="","",VLOOKUP(L841&amp;I841,Продукция!A:J,10,0)),"обратитесь к админ справочника")</f>
        <v>инструкция по применению набора AI, Н5</v>
      </c>
      <c r="AT841" s="11" t="s">
        <v>4823</v>
      </c>
      <c r="AU841" s="11" t="s">
        <v>4823</v>
      </c>
      <c r="AV841" s="11" t="s">
        <v>2676</v>
      </c>
      <c r="AW841" s="11" t="s">
        <v>4824</v>
      </c>
      <c r="AX841" s="11" t="s">
        <v>698</v>
      </c>
      <c r="AZ841" s="11">
        <v>1</v>
      </c>
      <c r="BA841" s="11">
        <v>1</v>
      </c>
      <c r="BC841" s="11" t="s">
        <v>4867</v>
      </c>
    </row>
    <row r="842" spans="1:55" x14ac:dyDescent="0.25">
      <c r="A842" t="str">
        <f t="shared" si="16"/>
        <v>С/257Вирус гриппа птиц подтипа Н5 уровень антител (ВНИИЗЖ)</v>
      </c>
      <c r="B842" t="str">
        <f>IF(E842="","",INDEX(Лаборатории!A:A,MATCH('Производственный контроль'!E842,Лаборатории!B:B,0)))</f>
        <v xml:space="preserve">КУРИНОЕ ЦАРСТВО АО </v>
      </c>
      <c r="C842" t="str">
        <f>IF(E842="","",VLOOKUP(E842,Лаборатории!B:D,3,0))</f>
        <v>U377_CHL</v>
      </c>
      <c r="D842" s="12">
        <v>45695</v>
      </c>
      <c r="E842" s="11" t="s">
        <v>793</v>
      </c>
      <c r="F842" s="11" t="s">
        <v>544</v>
      </c>
      <c r="G842" s="11" t="s">
        <v>698</v>
      </c>
      <c r="H842" s="11" t="s">
        <v>312</v>
      </c>
      <c r="I842" s="11" t="s">
        <v>3437</v>
      </c>
      <c r="J842" t="str">
        <f>IF(L842="","",VLOOKUP(L842,Продукция!B:D,3,0))</f>
        <v>Биологический_материал</v>
      </c>
      <c r="K842" t="str">
        <f>IF(L842="","",VLOOKUP(L842,Продукция!B:C,2,0))</f>
        <v>Сыворотка крови</v>
      </c>
      <c r="L842" s="151" t="s">
        <v>302</v>
      </c>
      <c r="M842">
        <f>IF(L842="","",VLOOKUP(L842,Продукция!B:L,11,0))</f>
        <v>0</v>
      </c>
      <c r="N842" s="11" t="s">
        <v>873</v>
      </c>
      <c r="P842" s="11" t="s">
        <v>340</v>
      </c>
      <c r="Q842" s="11" t="s">
        <v>854</v>
      </c>
      <c r="R842" s="153" t="s">
        <v>4865</v>
      </c>
      <c r="S842" s="11">
        <v>20</v>
      </c>
      <c r="T842" s="11" t="s">
        <v>5085</v>
      </c>
      <c r="V842" s="14">
        <v>45694</v>
      </c>
      <c r="Z842" s="11" t="s">
        <v>4823</v>
      </c>
      <c r="AA842" s="15">
        <v>0.38541666666666669</v>
      </c>
      <c r="AB842" t="str">
        <f>IF(L842="","",VLOOKUP(L842&amp;I842,Продукция!A:I,9,0))</f>
        <v>рекомендация производителя набора</v>
      </c>
      <c r="AC842" s="14">
        <v>45714</v>
      </c>
      <c r="AD842" s="11" t="s">
        <v>2676</v>
      </c>
      <c r="AE842" s="11" t="s">
        <v>4823</v>
      </c>
      <c r="AF842" t="str">
        <f>IF(AD842="","",VLOOKUP(AD842,'Сотрудники и ссылки'!A:B,2,0))</f>
        <v>Серолог</v>
      </c>
      <c r="AG842">
        <f>IF(AD842="","",VLOOKUP(AD842,'Сотрудники и ссылки'!A:C,3,0))</f>
        <v>20007746</v>
      </c>
      <c r="AH842" s="11" t="s">
        <v>2676</v>
      </c>
      <c r="AI842" t="str">
        <f>IF(AH842="","",VLOOKUP(AH842,'Сотрудники и ссылки'!A:B,2,0))</f>
        <v>Серолог</v>
      </c>
      <c r="AJ842">
        <f>IF(AH842="","",VLOOKUP(AH842,'Сотрудники и ссылки'!A:C,3,0))</f>
        <v>20007746</v>
      </c>
      <c r="AK842" s="14">
        <v>45714</v>
      </c>
      <c r="AL842" s="2">
        <f>IF(AK842="","",AK842+VLOOKUP(I842,'Вид исследования'!B:E,4,0))</f>
        <v>45715</v>
      </c>
      <c r="AM842" s="2">
        <f>IF(AK842="","",AK842+VLOOKUP(I842,'Вид исследования'!B:F,5,0))</f>
        <v>45715</v>
      </c>
      <c r="AN842" s="14">
        <v>45714</v>
      </c>
      <c r="AP842" s="11" t="s">
        <v>189</v>
      </c>
      <c r="AQ842" t="str">
        <f>IFERROR(IF(L842="","",VLOOKUP(L842&amp;I842,Продукция!A:K,11,0)),"обратитесь к админ справочника")</f>
        <v>согласно рекомендациям производителя теста</v>
      </c>
      <c r="AR842" s="11" t="s">
        <v>4823</v>
      </c>
      <c r="AS842" t="str">
        <f>IFERROR(IF(L842="","",VLOOKUP(L842&amp;I842,Продукция!A:J,10,0)),"обратитесь к админ справочника")</f>
        <v>инструкция по применению набора AI, Н5</v>
      </c>
      <c r="AT842" s="11" t="s">
        <v>4823</v>
      </c>
      <c r="AU842" s="11" t="s">
        <v>4823</v>
      </c>
      <c r="AV842" s="11" t="s">
        <v>2676</v>
      </c>
      <c r="AW842" s="11" t="s">
        <v>4824</v>
      </c>
      <c r="AX842" s="11" t="s">
        <v>698</v>
      </c>
      <c r="AZ842" s="11">
        <v>1</v>
      </c>
      <c r="BA842" s="11">
        <v>1</v>
      </c>
      <c r="BC842" s="11" t="s">
        <v>4867</v>
      </c>
    </row>
    <row r="843" spans="1:55" x14ac:dyDescent="0.25">
      <c r="A843" t="str">
        <f t="shared" si="16"/>
        <v>С/257IBV (BioChek) инфекционный бронхит уровень антител</v>
      </c>
      <c r="B843" t="str">
        <f>IF(E843="","",INDEX(Лаборатории!A:A,MATCH('Производственный контроль'!E843,Лаборатории!B:B,0)))</f>
        <v xml:space="preserve">КУРИНОЕ ЦАРСТВО АО </v>
      </c>
      <c r="C843" t="str">
        <f>IF(E843="","",VLOOKUP(E843,Лаборатории!B:D,3,0))</f>
        <v>U377_CHL</v>
      </c>
      <c r="D843" s="12">
        <v>45695</v>
      </c>
      <c r="E843" s="11" t="s">
        <v>793</v>
      </c>
      <c r="F843" s="11" t="s">
        <v>544</v>
      </c>
      <c r="G843" s="11" t="s">
        <v>698</v>
      </c>
      <c r="H843" s="11" t="s">
        <v>262</v>
      </c>
      <c r="I843" s="11" t="s">
        <v>3416</v>
      </c>
      <c r="J843" t="str">
        <f>IF(L843="","",VLOOKUP(L843,Продукция!B:D,3,0))</f>
        <v>Биологический_материал</v>
      </c>
      <c r="K843" t="str">
        <f>IF(L843="","",VLOOKUP(L843,Продукция!B:C,2,0))</f>
        <v>Сыворотка крови</v>
      </c>
      <c r="L843" s="151" t="s">
        <v>302</v>
      </c>
      <c r="M843">
        <f>IF(L843="","",VLOOKUP(L843,Продукция!B:L,11,0))</f>
        <v>0</v>
      </c>
      <c r="N843" s="11" t="s">
        <v>873</v>
      </c>
      <c r="P843" s="11" t="s">
        <v>340</v>
      </c>
      <c r="Q843" s="11" t="s">
        <v>854</v>
      </c>
      <c r="R843" s="153" t="s">
        <v>4865</v>
      </c>
      <c r="S843" s="11">
        <v>18</v>
      </c>
      <c r="T843" s="11" t="s">
        <v>5085</v>
      </c>
      <c r="V843" s="14">
        <v>45689</v>
      </c>
      <c r="Z843" s="11" t="s">
        <v>4823</v>
      </c>
      <c r="AA843" s="15">
        <v>0.38541666666666669</v>
      </c>
      <c r="AB843" t="str">
        <f>IF(L843="","",VLOOKUP(L843&amp;I843,Продукция!A:I,9,0))</f>
        <v>рекомендация производителя набора</v>
      </c>
      <c r="AC843" s="14">
        <v>45715</v>
      </c>
      <c r="AD843" s="11" t="s">
        <v>2673</v>
      </c>
      <c r="AE843" s="11" t="s">
        <v>4823</v>
      </c>
      <c r="AF843" t="str">
        <f>IF(AD843="","",VLOOKUP(AD843,'Сотрудники и ссылки'!A:B,2,0))</f>
        <v>Серолог</v>
      </c>
      <c r="AG843">
        <f>IF(AD843="","",VLOOKUP(AD843,'Сотрудники и ссылки'!A:C,3,0))</f>
        <v>20001771</v>
      </c>
      <c r="AH843" s="11" t="s">
        <v>2673</v>
      </c>
      <c r="AI843" t="str">
        <f>IF(AH843="","",VLOOKUP(AH843,'Сотрудники и ссылки'!A:B,2,0))</f>
        <v>Серолог</v>
      </c>
      <c r="AJ843">
        <f>IF(AH843="","",VLOOKUP(AH843,'Сотрудники и ссылки'!A:C,3,0))</f>
        <v>20001771</v>
      </c>
      <c r="AK843" s="14">
        <v>45715</v>
      </c>
      <c r="AL843" s="2">
        <f>IF(AK843="","",AK843+VLOOKUP(I843,'Вид исследования'!B:E,4,0))</f>
        <v>45716</v>
      </c>
      <c r="AM843" s="2">
        <f>IF(AK843="","",AK843+VLOOKUP(I843,'Вид исследования'!B:F,5,0))</f>
        <v>45716</v>
      </c>
      <c r="AN843" s="14">
        <v>45715</v>
      </c>
      <c r="AP843" s="11" t="s">
        <v>189</v>
      </c>
      <c r="AQ843" t="str">
        <f>IFERROR(IF(L843="","",VLOOKUP(L843&amp;I843,Продукция!A:K,11,0)),"обратитесь к админ справочника")</f>
        <v>согласно рекомендациям производителя теста</v>
      </c>
      <c r="AR843" s="11" t="s">
        <v>4823</v>
      </c>
      <c r="AS843" t="str">
        <f>IFERROR(IF(L843="","",VLOOKUP(L843&amp;I843,Продукция!A:J,10,0)),"обратитесь к админ справочника")</f>
        <v>инструкция тест- ситема Биочек СК-119</v>
      </c>
      <c r="AT843" s="11" t="s">
        <v>4823</v>
      </c>
      <c r="AU843" s="11" t="s">
        <v>4823</v>
      </c>
      <c r="AV843" s="11" t="s">
        <v>2673</v>
      </c>
      <c r="AW843" s="11" t="s">
        <v>4824</v>
      </c>
      <c r="AX843" s="11" t="s">
        <v>698</v>
      </c>
      <c r="AZ843" s="11">
        <v>1</v>
      </c>
      <c r="BA843" s="11">
        <v>1</v>
      </c>
      <c r="BC843" s="11" t="s">
        <v>4867</v>
      </c>
    </row>
    <row r="844" spans="1:55" x14ac:dyDescent="0.25">
      <c r="A844" t="str">
        <f t="shared" si="16"/>
        <v>С/257IBV (BioChek) инфекционный бронхит уровень антител</v>
      </c>
      <c r="B844" t="str">
        <f>IF(E844="","",INDEX(Лаборатории!A:A,MATCH('Производственный контроль'!E844,Лаборатории!B:B,0)))</f>
        <v xml:space="preserve">КУРИНОЕ ЦАРСТВО АО </v>
      </c>
      <c r="C844" t="str">
        <f>IF(E844="","",VLOOKUP(E844,Лаборатории!B:D,3,0))</f>
        <v>U377_CHL</v>
      </c>
      <c r="D844" s="12">
        <v>45695</v>
      </c>
      <c r="E844" s="11" t="s">
        <v>793</v>
      </c>
      <c r="F844" s="11" t="s">
        <v>544</v>
      </c>
      <c r="G844" s="11" t="s">
        <v>698</v>
      </c>
      <c r="H844" s="11" t="s">
        <v>262</v>
      </c>
      <c r="I844" s="11" t="s">
        <v>3416</v>
      </c>
      <c r="J844" t="str">
        <f>IF(L844="","",VLOOKUP(L844,Продукция!B:D,3,0))</f>
        <v>Биологический_материал</v>
      </c>
      <c r="K844" t="str">
        <f>IF(L844="","",VLOOKUP(L844,Продукция!B:C,2,0))</f>
        <v>Сыворотка крови</v>
      </c>
      <c r="L844" s="151" t="s">
        <v>302</v>
      </c>
      <c r="M844">
        <f>IF(L844="","",VLOOKUP(L844,Продукция!B:L,11,0))</f>
        <v>0</v>
      </c>
      <c r="N844" s="11" t="s">
        <v>873</v>
      </c>
      <c r="P844" s="11" t="s">
        <v>340</v>
      </c>
      <c r="Q844" s="11" t="s">
        <v>854</v>
      </c>
      <c r="R844" s="153" t="s">
        <v>4865</v>
      </c>
      <c r="S844" s="11">
        <v>18</v>
      </c>
      <c r="T844" s="11" t="s">
        <v>5085</v>
      </c>
      <c r="V844" s="14">
        <v>45690</v>
      </c>
      <c r="Z844" s="11" t="s">
        <v>4823</v>
      </c>
      <c r="AA844" s="15">
        <v>0.38541666666666669</v>
      </c>
      <c r="AB844" t="str">
        <f>IF(L844="","",VLOOKUP(L844&amp;I844,Продукция!A:I,9,0))</f>
        <v>рекомендация производителя набора</v>
      </c>
      <c r="AC844" s="14">
        <v>45715</v>
      </c>
      <c r="AD844" s="11" t="s">
        <v>2673</v>
      </c>
      <c r="AE844" s="11" t="s">
        <v>4823</v>
      </c>
      <c r="AF844" t="str">
        <f>IF(AD844="","",VLOOKUP(AD844,'Сотрудники и ссылки'!A:B,2,0))</f>
        <v>Серолог</v>
      </c>
      <c r="AG844">
        <f>IF(AD844="","",VLOOKUP(AD844,'Сотрудники и ссылки'!A:C,3,0))</f>
        <v>20001771</v>
      </c>
      <c r="AH844" s="11" t="s">
        <v>2673</v>
      </c>
      <c r="AI844" t="str">
        <f>IF(AH844="","",VLOOKUP(AH844,'Сотрудники и ссылки'!A:B,2,0))</f>
        <v>Серолог</v>
      </c>
      <c r="AJ844">
        <f>IF(AH844="","",VLOOKUP(AH844,'Сотрудники и ссылки'!A:C,3,0))</f>
        <v>20001771</v>
      </c>
      <c r="AK844" s="14">
        <v>45715</v>
      </c>
      <c r="AL844" s="2">
        <f>IF(AK844="","",AK844+VLOOKUP(I844,'Вид исследования'!B:E,4,0))</f>
        <v>45716</v>
      </c>
      <c r="AM844" s="2">
        <f>IF(AK844="","",AK844+VLOOKUP(I844,'Вид исследования'!B:F,5,0))</f>
        <v>45716</v>
      </c>
      <c r="AN844" s="14">
        <v>45715</v>
      </c>
      <c r="AP844" s="11" t="s">
        <v>189</v>
      </c>
      <c r="AQ844" t="str">
        <f>IFERROR(IF(L844="","",VLOOKUP(L844&amp;I844,Продукция!A:K,11,0)),"обратитесь к админ справочника")</f>
        <v>согласно рекомендациям производителя теста</v>
      </c>
      <c r="AR844" s="11" t="s">
        <v>4823</v>
      </c>
      <c r="AS844" t="str">
        <f>IFERROR(IF(L844="","",VLOOKUP(L844&amp;I844,Продукция!A:J,10,0)),"обратитесь к админ справочника")</f>
        <v>инструкция тест- ситема Биочек СК-119</v>
      </c>
      <c r="AT844" s="11" t="s">
        <v>4823</v>
      </c>
      <c r="AU844" s="11" t="s">
        <v>4823</v>
      </c>
      <c r="AV844" s="11" t="s">
        <v>2673</v>
      </c>
      <c r="AW844" s="11" t="s">
        <v>4824</v>
      </c>
      <c r="AX844" s="11" t="s">
        <v>698</v>
      </c>
      <c r="AZ844" s="11">
        <v>1</v>
      </c>
      <c r="BA844" s="11">
        <v>1</v>
      </c>
      <c r="BC844" s="11" t="s">
        <v>4867</v>
      </c>
    </row>
    <row r="845" spans="1:55" x14ac:dyDescent="0.25">
      <c r="A845" t="str">
        <f t="shared" si="16"/>
        <v>С/257IBV (BioChek) инфекционный бронхит уровень антител</v>
      </c>
      <c r="B845" t="str">
        <f>IF(E845="","",INDEX(Лаборатории!A:A,MATCH('Производственный контроль'!E845,Лаборатории!B:B,0)))</f>
        <v xml:space="preserve">КУРИНОЕ ЦАРСТВО АО </v>
      </c>
      <c r="C845" t="str">
        <f>IF(E845="","",VLOOKUP(E845,Лаборатории!B:D,3,0))</f>
        <v>U377_CHL</v>
      </c>
      <c r="D845" s="12">
        <v>45695</v>
      </c>
      <c r="E845" s="11" t="s">
        <v>793</v>
      </c>
      <c r="F845" s="11" t="s">
        <v>544</v>
      </c>
      <c r="G845" s="11" t="s">
        <v>698</v>
      </c>
      <c r="H845" s="11" t="s">
        <v>262</v>
      </c>
      <c r="I845" s="11" t="s">
        <v>3416</v>
      </c>
      <c r="J845" t="str">
        <f>IF(L845="","",VLOOKUP(L845,Продукция!B:D,3,0))</f>
        <v>Биологический_материал</v>
      </c>
      <c r="K845" t="str">
        <f>IF(L845="","",VLOOKUP(L845,Продукция!B:C,2,0))</f>
        <v>Сыворотка крови</v>
      </c>
      <c r="L845" s="151" t="s">
        <v>302</v>
      </c>
      <c r="M845">
        <f>IF(L845="","",VLOOKUP(L845,Продукция!B:L,11,0))</f>
        <v>0</v>
      </c>
      <c r="N845" s="11" t="s">
        <v>873</v>
      </c>
      <c r="P845" s="11" t="s">
        <v>340</v>
      </c>
      <c r="Q845" s="11" t="s">
        <v>854</v>
      </c>
      <c r="R845" s="153" t="s">
        <v>4865</v>
      </c>
      <c r="S845" s="11">
        <v>18</v>
      </c>
      <c r="T845" s="11" t="s">
        <v>5085</v>
      </c>
      <c r="V845" s="14">
        <v>45694</v>
      </c>
      <c r="Z845" s="11" t="s">
        <v>4823</v>
      </c>
      <c r="AA845" s="15">
        <v>0.38541666666666669</v>
      </c>
      <c r="AB845" t="str">
        <f>IF(L845="","",VLOOKUP(L845&amp;I845,Продукция!A:I,9,0))</f>
        <v>рекомендация производителя набора</v>
      </c>
      <c r="AC845" s="14">
        <v>45715</v>
      </c>
      <c r="AD845" s="11" t="s">
        <v>2673</v>
      </c>
      <c r="AE845" s="11" t="s">
        <v>4823</v>
      </c>
      <c r="AF845" t="str">
        <f>IF(AD845="","",VLOOKUP(AD845,'Сотрудники и ссылки'!A:B,2,0))</f>
        <v>Серолог</v>
      </c>
      <c r="AG845">
        <f>IF(AD845="","",VLOOKUP(AD845,'Сотрудники и ссылки'!A:C,3,0))</f>
        <v>20001771</v>
      </c>
      <c r="AH845" s="11" t="s">
        <v>2673</v>
      </c>
      <c r="AI845" t="str">
        <f>IF(AH845="","",VLOOKUP(AH845,'Сотрудники и ссылки'!A:B,2,0))</f>
        <v>Серолог</v>
      </c>
      <c r="AJ845">
        <f>IF(AH845="","",VLOOKUP(AH845,'Сотрудники и ссылки'!A:C,3,0))</f>
        <v>20001771</v>
      </c>
      <c r="AK845" s="14">
        <v>45715</v>
      </c>
      <c r="AL845" s="2">
        <f>IF(AK845="","",AK845+VLOOKUP(I845,'Вид исследования'!B:E,4,0))</f>
        <v>45716</v>
      </c>
      <c r="AM845" s="2">
        <f>IF(AK845="","",AK845+VLOOKUP(I845,'Вид исследования'!B:F,5,0))</f>
        <v>45716</v>
      </c>
      <c r="AN845" s="14">
        <v>45715</v>
      </c>
      <c r="AP845" s="11" t="s">
        <v>189</v>
      </c>
      <c r="AQ845" t="str">
        <f>IFERROR(IF(L845="","",VLOOKUP(L845&amp;I845,Продукция!A:K,11,0)),"обратитесь к админ справочника")</f>
        <v>согласно рекомендациям производителя теста</v>
      </c>
      <c r="AR845" s="11" t="s">
        <v>4823</v>
      </c>
      <c r="AS845" t="str">
        <f>IFERROR(IF(L845="","",VLOOKUP(L845&amp;I845,Продукция!A:J,10,0)),"обратитесь к админ справочника")</f>
        <v>инструкция тест- ситема Биочек СК-119</v>
      </c>
      <c r="AT845" s="11" t="s">
        <v>4823</v>
      </c>
      <c r="AU845" s="11" t="s">
        <v>4823</v>
      </c>
      <c r="AV845" s="11" t="s">
        <v>2673</v>
      </c>
      <c r="AW845" s="11" t="s">
        <v>4824</v>
      </c>
      <c r="AX845" s="11" t="s">
        <v>698</v>
      </c>
      <c r="AZ845" s="11">
        <v>1</v>
      </c>
      <c r="BA845" s="11">
        <v>1</v>
      </c>
      <c r="BC845" s="11" t="s">
        <v>4867</v>
      </c>
    </row>
    <row r="846" spans="1:55" x14ac:dyDescent="0.25">
      <c r="A846" t="str">
        <f t="shared" si="16"/>
        <v>С/257IBD (BioChek) болезнь Гамборо уровень антител</v>
      </c>
      <c r="B846" t="str">
        <f>IF(E846="","",INDEX(Лаборатории!A:A,MATCH('Производственный контроль'!E846,Лаборатории!B:B,0)))</f>
        <v xml:space="preserve">КУРИНОЕ ЦАРСТВО АО </v>
      </c>
      <c r="C846" t="str">
        <f>IF(E846="","",VLOOKUP(E846,Лаборатории!B:D,3,0))</f>
        <v>U377_CHL</v>
      </c>
      <c r="D846" s="12">
        <v>45695</v>
      </c>
      <c r="E846" s="11" t="s">
        <v>793</v>
      </c>
      <c r="F846" s="11" t="s">
        <v>544</v>
      </c>
      <c r="G846" s="11" t="s">
        <v>698</v>
      </c>
      <c r="H846" s="11" t="s">
        <v>262</v>
      </c>
      <c r="I846" s="11" t="s">
        <v>3415</v>
      </c>
      <c r="J846" t="str">
        <f>IF(L846="","",VLOOKUP(L846,Продукция!B:D,3,0))</f>
        <v>Биологический_материал</v>
      </c>
      <c r="K846" t="str">
        <f>IF(L846="","",VLOOKUP(L846,Продукция!B:C,2,0))</f>
        <v>Сыворотка крови</v>
      </c>
      <c r="L846" s="151" t="s">
        <v>302</v>
      </c>
      <c r="M846">
        <f>IF(L846="","",VLOOKUP(L846,Продукция!B:L,11,0))</f>
        <v>0</v>
      </c>
      <c r="N846" s="11" t="s">
        <v>873</v>
      </c>
      <c r="P846" s="11" t="s">
        <v>340</v>
      </c>
      <c r="Q846" s="11" t="s">
        <v>854</v>
      </c>
      <c r="R846" s="153" t="s">
        <v>4865</v>
      </c>
      <c r="S846" s="11">
        <v>18</v>
      </c>
      <c r="T846" s="11" t="s">
        <v>5085</v>
      </c>
      <c r="V846" s="14">
        <v>45689</v>
      </c>
      <c r="Z846" s="11" t="s">
        <v>4823</v>
      </c>
      <c r="AA846" s="15">
        <v>0.38541666666666669</v>
      </c>
      <c r="AB846" t="str">
        <f>IF(L846="","",VLOOKUP(L846&amp;I846,Продукция!A:I,9,0))</f>
        <v>рекомендация производителя набора</v>
      </c>
      <c r="AC846" s="14">
        <v>45715</v>
      </c>
      <c r="AD846" s="11" t="s">
        <v>2673</v>
      </c>
      <c r="AE846" s="11" t="s">
        <v>4823</v>
      </c>
      <c r="AF846" t="str">
        <f>IF(AD846="","",VLOOKUP(AD846,'Сотрудники и ссылки'!A:B,2,0))</f>
        <v>Серолог</v>
      </c>
      <c r="AG846">
        <f>IF(AD846="","",VLOOKUP(AD846,'Сотрудники и ссылки'!A:C,3,0))</f>
        <v>20001771</v>
      </c>
      <c r="AH846" s="11" t="s">
        <v>2673</v>
      </c>
      <c r="AI846" t="str">
        <f>IF(AH846="","",VLOOKUP(AH846,'Сотрудники и ссылки'!A:B,2,0))</f>
        <v>Серолог</v>
      </c>
      <c r="AJ846">
        <f>IF(AH846="","",VLOOKUP(AH846,'Сотрудники и ссылки'!A:C,3,0))</f>
        <v>20001771</v>
      </c>
      <c r="AK846" s="14">
        <v>45715</v>
      </c>
      <c r="AL846" s="2">
        <f>IF(AK846="","",AK846+VLOOKUP(I846,'Вид исследования'!B:E,4,0))</f>
        <v>45716</v>
      </c>
      <c r="AM846" s="2">
        <f>IF(AK846="","",AK846+VLOOKUP(I846,'Вид исследования'!B:F,5,0))</f>
        <v>45716</v>
      </c>
      <c r="AN846" s="14">
        <v>45715</v>
      </c>
      <c r="AP846" s="11" t="s">
        <v>189</v>
      </c>
      <c r="AQ846" t="str">
        <f>IFERROR(IF(L846="","",VLOOKUP(L846&amp;I846,Продукция!A:K,11,0)),"обратитесь к админ справочника")</f>
        <v>согласно рекомендациям производителя теста</v>
      </c>
      <c r="AR846" s="11" t="s">
        <v>4823</v>
      </c>
      <c r="AS846" t="str">
        <f>IFERROR(IF(L846="","",VLOOKUP(L846&amp;I846,Продукция!A:J,10,0)),"обратитесь к админ справочника")</f>
        <v>инструкция тест- ситема Биочек СК-113</v>
      </c>
      <c r="AT846" s="11" t="s">
        <v>4823</v>
      </c>
      <c r="AU846" s="11" t="s">
        <v>4823</v>
      </c>
      <c r="AV846" s="11" t="s">
        <v>2673</v>
      </c>
      <c r="AW846" s="11" t="s">
        <v>4824</v>
      </c>
      <c r="AX846" s="11" t="s">
        <v>698</v>
      </c>
      <c r="AZ846" s="11">
        <v>1</v>
      </c>
      <c r="BA846" s="11">
        <v>1</v>
      </c>
      <c r="BC846" s="11" t="s">
        <v>4867</v>
      </c>
    </row>
    <row r="847" spans="1:55" x14ac:dyDescent="0.25">
      <c r="A847" t="str">
        <f t="shared" ref="A847:A910" si="17">T847&amp;I847</f>
        <v>С/257IBD (BioChek) болезнь Гамборо уровень антител</v>
      </c>
      <c r="B847" t="str">
        <f>IF(E847="","",INDEX(Лаборатории!A:A,MATCH('Производственный контроль'!E847,Лаборатории!B:B,0)))</f>
        <v xml:space="preserve">КУРИНОЕ ЦАРСТВО АО </v>
      </c>
      <c r="C847" t="str">
        <f>IF(E847="","",VLOOKUP(E847,Лаборатории!B:D,3,0))</f>
        <v>U377_CHL</v>
      </c>
      <c r="D847" s="12">
        <v>45695</v>
      </c>
      <c r="E847" s="11" t="s">
        <v>793</v>
      </c>
      <c r="F847" s="11" t="s">
        <v>544</v>
      </c>
      <c r="G847" s="11" t="s">
        <v>698</v>
      </c>
      <c r="H847" s="11" t="s">
        <v>262</v>
      </c>
      <c r="I847" s="11" t="s">
        <v>3415</v>
      </c>
      <c r="J847" t="str">
        <f>IF(L847="","",VLOOKUP(L847,Продукция!B:D,3,0))</f>
        <v>Биологический_материал</v>
      </c>
      <c r="K847" t="str">
        <f>IF(L847="","",VLOOKUP(L847,Продукция!B:C,2,0))</f>
        <v>Сыворотка крови</v>
      </c>
      <c r="L847" s="151" t="s">
        <v>302</v>
      </c>
      <c r="M847">
        <f>IF(L847="","",VLOOKUP(L847,Продукция!B:L,11,0))</f>
        <v>0</v>
      </c>
      <c r="N847" s="11" t="s">
        <v>873</v>
      </c>
      <c r="P847" s="11" t="s">
        <v>340</v>
      </c>
      <c r="Q847" s="11" t="s">
        <v>854</v>
      </c>
      <c r="R847" s="153" t="s">
        <v>4865</v>
      </c>
      <c r="S847" s="11">
        <v>18</v>
      </c>
      <c r="T847" s="11" t="s">
        <v>5085</v>
      </c>
      <c r="V847" s="14">
        <v>45690</v>
      </c>
      <c r="Z847" s="11" t="s">
        <v>4823</v>
      </c>
      <c r="AA847" s="15">
        <v>0.38541666666666669</v>
      </c>
      <c r="AB847" t="str">
        <f>IF(L847="","",VLOOKUP(L847&amp;I847,Продукция!A:I,9,0))</f>
        <v>рекомендация производителя набора</v>
      </c>
      <c r="AC847" s="14">
        <v>45715</v>
      </c>
      <c r="AD847" s="11" t="s">
        <v>2673</v>
      </c>
      <c r="AE847" s="11" t="s">
        <v>4823</v>
      </c>
      <c r="AF847" t="str">
        <f>IF(AD847="","",VLOOKUP(AD847,'Сотрудники и ссылки'!A:B,2,0))</f>
        <v>Серолог</v>
      </c>
      <c r="AG847">
        <f>IF(AD847="","",VLOOKUP(AD847,'Сотрудники и ссылки'!A:C,3,0))</f>
        <v>20001771</v>
      </c>
      <c r="AH847" s="11" t="s">
        <v>2673</v>
      </c>
      <c r="AI847" t="str">
        <f>IF(AH847="","",VLOOKUP(AH847,'Сотрудники и ссылки'!A:B,2,0))</f>
        <v>Серолог</v>
      </c>
      <c r="AJ847">
        <f>IF(AH847="","",VLOOKUP(AH847,'Сотрудники и ссылки'!A:C,3,0))</f>
        <v>20001771</v>
      </c>
      <c r="AK847" s="14">
        <v>45715</v>
      </c>
      <c r="AL847" s="2">
        <f>IF(AK847="","",AK847+VLOOKUP(I847,'Вид исследования'!B:E,4,0))</f>
        <v>45716</v>
      </c>
      <c r="AM847" s="2">
        <f>IF(AK847="","",AK847+VLOOKUP(I847,'Вид исследования'!B:F,5,0))</f>
        <v>45716</v>
      </c>
      <c r="AN847" s="14">
        <v>45715</v>
      </c>
      <c r="AP847" s="11" t="s">
        <v>189</v>
      </c>
      <c r="AQ847" t="str">
        <f>IFERROR(IF(L847="","",VLOOKUP(L847&amp;I847,Продукция!A:K,11,0)),"обратитесь к админ справочника")</f>
        <v>согласно рекомендациям производителя теста</v>
      </c>
      <c r="AR847" s="11" t="s">
        <v>4823</v>
      </c>
      <c r="AS847" t="str">
        <f>IFERROR(IF(L847="","",VLOOKUP(L847&amp;I847,Продукция!A:J,10,0)),"обратитесь к админ справочника")</f>
        <v>инструкция тест- ситема Биочек СК-113</v>
      </c>
      <c r="AT847" s="11" t="s">
        <v>4823</v>
      </c>
      <c r="AU847" s="11" t="s">
        <v>4823</v>
      </c>
      <c r="AV847" s="11" t="s">
        <v>2673</v>
      </c>
      <c r="AW847" s="11" t="s">
        <v>4824</v>
      </c>
      <c r="AX847" s="11" t="s">
        <v>698</v>
      </c>
      <c r="AZ847" s="11">
        <v>1</v>
      </c>
      <c r="BA847" s="11">
        <v>1</v>
      </c>
      <c r="BC847" s="11" t="s">
        <v>4867</v>
      </c>
    </row>
    <row r="848" spans="1:55" x14ac:dyDescent="0.25">
      <c r="A848" t="str">
        <f t="shared" si="17"/>
        <v>С/257IBD (BioChek) болезнь Гамборо уровень антител</v>
      </c>
      <c r="B848" t="str">
        <f>IF(E848="","",INDEX(Лаборатории!A:A,MATCH('Производственный контроль'!E848,Лаборатории!B:B,0)))</f>
        <v xml:space="preserve">КУРИНОЕ ЦАРСТВО АО </v>
      </c>
      <c r="C848" t="str">
        <f>IF(E848="","",VLOOKUP(E848,Лаборатории!B:D,3,0))</f>
        <v>U377_CHL</v>
      </c>
      <c r="D848" s="12">
        <v>45695</v>
      </c>
      <c r="E848" s="11" t="s">
        <v>793</v>
      </c>
      <c r="F848" s="11" t="s">
        <v>544</v>
      </c>
      <c r="G848" s="11" t="s">
        <v>698</v>
      </c>
      <c r="H848" s="11" t="s">
        <v>262</v>
      </c>
      <c r="I848" s="11" t="s">
        <v>3415</v>
      </c>
      <c r="J848" t="str">
        <f>IF(L848="","",VLOOKUP(L848,Продукция!B:D,3,0))</f>
        <v>Биологический_материал</v>
      </c>
      <c r="K848" t="str">
        <f>IF(L848="","",VLOOKUP(L848,Продукция!B:C,2,0))</f>
        <v>Сыворотка крови</v>
      </c>
      <c r="L848" s="151" t="s">
        <v>302</v>
      </c>
      <c r="M848">
        <f>IF(L848="","",VLOOKUP(L848,Продукция!B:L,11,0))</f>
        <v>0</v>
      </c>
      <c r="N848" s="11" t="s">
        <v>873</v>
      </c>
      <c r="P848" s="11" t="s">
        <v>340</v>
      </c>
      <c r="Q848" s="11" t="s">
        <v>854</v>
      </c>
      <c r="R848" s="153" t="s">
        <v>4865</v>
      </c>
      <c r="S848" s="11">
        <v>18</v>
      </c>
      <c r="T848" s="11" t="s">
        <v>5085</v>
      </c>
      <c r="V848" s="14">
        <v>45694</v>
      </c>
      <c r="Z848" s="11" t="s">
        <v>4823</v>
      </c>
      <c r="AA848" s="15">
        <v>0.38541666666666669</v>
      </c>
      <c r="AB848" t="str">
        <f>IF(L848="","",VLOOKUP(L848&amp;I848,Продукция!A:I,9,0))</f>
        <v>рекомендация производителя набора</v>
      </c>
      <c r="AC848" s="14">
        <v>45715</v>
      </c>
      <c r="AD848" s="11" t="s">
        <v>2673</v>
      </c>
      <c r="AE848" s="11" t="s">
        <v>4823</v>
      </c>
      <c r="AF848" t="str">
        <f>IF(AD848="","",VLOOKUP(AD848,'Сотрудники и ссылки'!A:B,2,0))</f>
        <v>Серолог</v>
      </c>
      <c r="AG848">
        <f>IF(AD848="","",VLOOKUP(AD848,'Сотрудники и ссылки'!A:C,3,0))</f>
        <v>20001771</v>
      </c>
      <c r="AH848" s="11" t="s">
        <v>2673</v>
      </c>
      <c r="AI848" t="str">
        <f>IF(AH848="","",VLOOKUP(AH848,'Сотрудники и ссылки'!A:B,2,0))</f>
        <v>Серолог</v>
      </c>
      <c r="AJ848">
        <f>IF(AH848="","",VLOOKUP(AH848,'Сотрудники и ссылки'!A:C,3,0))</f>
        <v>20001771</v>
      </c>
      <c r="AK848" s="14">
        <v>45715</v>
      </c>
      <c r="AL848" s="2">
        <f>IF(AK848="","",AK848+VLOOKUP(I848,'Вид исследования'!B:E,4,0))</f>
        <v>45716</v>
      </c>
      <c r="AM848" s="2">
        <f>IF(AK848="","",AK848+VLOOKUP(I848,'Вид исследования'!B:F,5,0))</f>
        <v>45716</v>
      </c>
      <c r="AN848" s="14">
        <v>45715</v>
      </c>
      <c r="AP848" s="11" t="s">
        <v>189</v>
      </c>
      <c r="AQ848" t="str">
        <f>IFERROR(IF(L848="","",VLOOKUP(L848&amp;I848,Продукция!A:K,11,0)),"обратитесь к админ справочника")</f>
        <v>согласно рекомендациям производителя теста</v>
      </c>
      <c r="AR848" s="11" t="s">
        <v>4823</v>
      </c>
      <c r="AS848" t="str">
        <f>IFERROR(IF(L848="","",VLOOKUP(L848&amp;I848,Продукция!A:J,10,0)),"обратитесь к админ справочника")</f>
        <v>инструкция тест- ситема Биочек СК-113</v>
      </c>
      <c r="AT848" s="11" t="s">
        <v>4823</v>
      </c>
      <c r="AU848" s="11" t="s">
        <v>4823</v>
      </c>
      <c r="AV848" s="11" t="s">
        <v>2673</v>
      </c>
      <c r="AW848" s="11" t="s">
        <v>4824</v>
      </c>
      <c r="AX848" s="11" t="s">
        <v>698</v>
      </c>
      <c r="AZ848" s="11">
        <v>1</v>
      </c>
      <c r="BA848" s="11">
        <v>1</v>
      </c>
      <c r="BC848" s="11" t="s">
        <v>4867</v>
      </c>
    </row>
    <row r="849" spans="1:55" x14ac:dyDescent="0.25">
      <c r="A849" t="str">
        <f t="shared" si="17"/>
        <v>С/257REO (BioChek) реовирус уровень антител</v>
      </c>
      <c r="B849" t="str">
        <f>IF(E849="","",INDEX(Лаборатории!A:A,MATCH('Производственный контроль'!E849,Лаборатории!B:B,0)))</f>
        <v xml:space="preserve">КУРИНОЕ ЦАРСТВО АО </v>
      </c>
      <c r="C849" t="str">
        <f>IF(E849="","",VLOOKUP(E849,Лаборатории!B:D,3,0))</f>
        <v>U377_CHL</v>
      </c>
      <c r="D849" s="12">
        <v>45695</v>
      </c>
      <c r="E849" s="11" t="s">
        <v>793</v>
      </c>
      <c r="F849" s="11" t="s">
        <v>544</v>
      </c>
      <c r="G849" s="11" t="s">
        <v>698</v>
      </c>
      <c r="H849" s="11" t="s">
        <v>262</v>
      </c>
      <c r="I849" s="11" t="s">
        <v>3426</v>
      </c>
      <c r="J849" t="str">
        <f>IF(L849="","",VLOOKUP(L849,Продукция!B:D,3,0))</f>
        <v>Биологический_материал</v>
      </c>
      <c r="K849" t="str">
        <f>IF(L849="","",VLOOKUP(L849,Продукция!B:C,2,0))</f>
        <v>Сыворотка крови</v>
      </c>
      <c r="L849" s="151" t="s">
        <v>302</v>
      </c>
      <c r="M849">
        <f>IF(L849="","",VLOOKUP(L849,Продукция!B:L,11,0))</f>
        <v>0</v>
      </c>
      <c r="N849" s="11" t="s">
        <v>873</v>
      </c>
      <c r="P849" s="11" t="s">
        <v>340</v>
      </c>
      <c r="Q849" s="11" t="s">
        <v>854</v>
      </c>
      <c r="R849" s="153" t="s">
        <v>4865</v>
      </c>
      <c r="S849" s="11">
        <v>18</v>
      </c>
      <c r="T849" s="11" t="s">
        <v>5085</v>
      </c>
      <c r="V849" s="14">
        <v>45689</v>
      </c>
      <c r="Z849" s="11" t="s">
        <v>4823</v>
      </c>
      <c r="AA849" s="15">
        <v>0.38541666666666669</v>
      </c>
      <c r="AB849" t="str">
        <f>IF(L849="","",VLOOKUP(L849&amp;I849,Продукция!A:I,9,0))</f>
        <v>рекомендация производителя набора</v>
      </c>
      <c r="AC849" s="14">
        <v>45715</v>
      </c>
      <c r="AD849" s="11" t="s">
        <v>2673</v>
      </c>
      <c r="AE849" s="11" t="s">
        <v>4823</v>
      </c>
      <c r="AF849" t="str">
        <f>IF(AD849="","",VLOOKUP(AD849,'Сотрудники и ссылки'!A:B,2,0))</f>
        <v>Серолог</v>
      </c>
      <c r="AG849">
        <f>IF(AD849="","",VLOOKUP(AD849,'Сотрудники и ссылки'!A:C,3,0))</f>
        <v>20001771</v>
      </c>
      <c r="AH849" s="11" t="s">
        <v>2673</v>
      </c>
      <c r="AI849" t="str">
        <f>IF(AH849="","",VLOOKUP(AH849,'Сотрудники и ссылки'!A:B,2,0))</f>
        <v>Серолог</v>
      </c>
      <c r="AJ849">
        <f>IF(AH849="","",VLOOKUP(AH849,'Сотрудники и ссылки'!A:C,3,0))</f>
        <v>20001771</v>
      </c>
      <c r="AK849" s="14">
        <v>45715</v>
      </c>
      <c r="AL849" s="2">
        <f>IF(AK849="","",AK849+VLOOKUP(I849,'Вид исследования'!B:E,4,0))</f>
        <v>45716</v>
      </c>
      <c r="AM849" s="2">
        <f>IF(AK849="","",AK849+VLOOKUP(I849,'Вид исследования'!B:F,5,0))</f>
        <v>45716</v>
      </c>
      <c r="AN849" s="14">
        <v>45715</v>
      </c>
      <c r="AP849" s="11" t="s">
        <v>189</v>
      </c>
      <c r="AQ849" t="str">
        <f>IFERROR(IF(L849="","",VLOOKUP(L849&amp;I849,Продукция!A:K,11,0)),"обратитесь к админ справочника")</f>
        <v>согласно рекомендациям производителя теста</v>
      </c>
      <c r="AR849" s="11" t="s">
        <v>4823</v>
      </c>
      <c r="AS849" t="str">
        <f>IFERROR(IF(L849="","",VLOOKUP(L849&amp;I849,Продукция!A:J,10,0)),"обратитесь к админ справочника")</f>
        <v>инструкция тест- ситема Биочек СК -110</v>
      </c>
      <c r="AT849" s="11" t="s">
        <v>4823</v>
      </c>
      <c r="AU849" s="11" t="s">
        <v>4823</v>
      </c>
      <c r="AV849" s="11" t="s">
        <v>2673</v>
      </c>
      <c r="AW849" s="11" t="s">
        <v>4824</v>
      </c>
      <c r="AX849" s="11" t="s">
        <v>698</v>
      </c>
      <c r="AZ849" s="11">
        <v>1</v>
      </c>
      <c r="BA849" s="11">
        <v>1</v>
      </c>
      <c r="BC849" s="11" t="s">
        <v>4867</v>
      </c>
    </row>
    <row r="850" spans="1:55" x14ac:dyDescent="0.25">
      <c r="A850" t="str">
        <f t="shared" si="17"/>
        <v>С/257REO (BioChek) реовирус уровень антител</v>
      </c>
      <c r="B850" t="str">
        <f>IF(E850="","",INDEX(Лаборатории!A:A,MATCH('Производственный контроль'!E850,Лаборатории!B:B,0)))</f>
        <v xml:space="preserve">КУРИНОЕ ЦАРСТВО АО </v>
      </c>
      <c r="C850" t="str">
        <f>IF(E850="","",VLOOKUP(E850,Лаборатории!B:D,3,0))</f>
        <v>U377_CHL</v>
      </c>
      <c r="D850" s="12">
        <v>45695</v>
      </c>
      <c r="E850" s="11" t="s">
        <v>793</v>
      </c>
      <c r="F850" s="11" t="s">
        <v>544</v>
      </c>
      <c r="G850" s="11" t="s">
        <v>698</v>
      </c>
      <c r="H850" s="11" t="s">
        <v>262</v>
      </c>
      <c r="I850" s="11" t="s">
        <v>3426</v>
      </c>
      <c r="J850" t="str">
        <f>IF(L850="","",VLOOKUP(L850,Продукция!B:D,3,0))</f>
        <v>Биологический_материал</v>
      </c>
      <c r="K850" t="str">
        <f>IF(L850="","",VLOOKUP(L850,Продукция!B:C,2,0))</f>
        <v>Сыворотка крови</v>
      </c>
      <c r="L850" s="151" t="s">
        <v>302</v>
      </c>
      <c r="M850">
        <f>IF(L850="","",VLOOKUP(L850,Продукция!B:L,11,0))</f>
        <v>0</v>
      </c>
      <c r="N850" s="11" t="s">
        <v>873</v>
      </c>
      <c r="P850" s="11" t="s">
        <v>340</v>
      </c>
      <c r="Q850" s="11" t="s">
        <v>854</v>
      </c>
      <c r="R850" s="153" t="s">
        <v>4865</v>
      </c>
      <c r="S850" s="11">
        <v>18</v>
      </c>
      <c r="T850" s="11" t="s">
        <v>5085</v>
      </c>
      <c r="V850" s="14">
        <v>45690</v>
      </c>
      <c r="Z850" s="11" t="s">
        <v>4823</v>
      </c>
      <c r="AA850" s="15">
        <v>0.38541666666666669</v>
      </c>
      <c r="AB850" t="str">
        <f>IF(L850="","",VLOOKUP(L850&amp;I850,Продукция!A:I,9,0))</f>
        <v>рекомендация производителя набора</v>
      </c>
      <c r="AC850" s="14">
        <v>45715</v>
      </c>
      <c r="AD850" s="11" t="s">
        <v>2673</v>
      </c>
      <c r="AE850" s="11" t="s">
        <v>4823</v>
      </c>
      <c r="AF850" t="str">
        <f>IF(AD850="","",VLOOKUP(AD850,'Сотрудники и ссылки'!A:B,2,0))</f>
        <v>Серолог</v>
      </c>
      <c r="AG850">
        <f>IF(AD850="","",VLOOKUP(AD850,'Сотрудники и ссылки'!A:C,3,0))</f>
        <v>20001771</v>
      </c>
      <c r="AH850" s="11" t="s">
        <v>2673</v>
      </c>
      <c r="AI850" t="str">
        <f>IF(AH850="","",VLOOKUP(AH850,'Сотрудники и ссылки'!A:B,2,0))</f>
        <v>Серолог</v>
      </c>
      <c r="AJ850">
        <f>IF(AH850="","",VLOOKUP(AH850,'Сотрудники и ссылки'!A:C,3,0))</f>
        <v>20001771</v>
      </c>
      <c r="AK850" s="14">
        <v>45715</v>
      </c>
      <c r="AL850" s="2">
        <f>IF(AK850="","",AK850+VLOOKUP(I850,'Вид исследования'!B:E,4,0))</f>
        <v>45716</v>
      </c>
      <c r="AM850" s="2">
        <f>IF(AK850="","",AK850+VLOOKUP(I850,'Вид исследования'!B:F,5,0))</f>
        <v>45716</v>
      </c>
      <c r="AN850" s="14">
        <v>45715</v>
      </c>
      <c r="AP850" s="11" t="s">
        <v>189</v>
      </c>
      <c r="AQ850" t="str">
        <f>IFERROR(IF(L850="","",VLOOKUP(L850&amp;I850,Продукция!A:K,11,0)),"обратитесь к админ справочника")</f>
        <v>согласно рекомендациям производителя теста</v>
      </c>
      <c r="AR850" s="11" t="s">
        <v>4823</v>
      </c>
      <c r="AS850" t="str">
        <f>IFERROR(IF(L850="","",VLOOKUP(L850&amp;I850,Продукция!A:J,10,0)),"обратитесь к админ справочника")</f>
        <v>инструкция тест- ситема Биочек СК -110</v>
      </c>
      <c r="AT850" s="11" t="s">
        <v>4823</v>
      </c>
      <c r="AU850" s="11" t="s">
        <v>4823</v>
      </c>
      <c r="AV850" s="11" t="s">
        <v>2673</v>
      </c>
      <c r="AW850" s="11" t="s">
        <v>4824</v>
      </c>
      <c r="AX850" s="11" t="s">
        <v>698</v>
      </c>
      <c r="AZ850" s="11">
        <v>1</v>
      </c>
      <c r="BA850" s="11">
        <v>1</v>
      </c>
      <c r="BC850" s="11" t="s">
        <v>4867</v>
      </c>
    </row>
    <row r="851" spans="1:55" x14ac:dyDescent="0.25">
      <c r="A851" t="str">
        <f t="shared" si="17"/>
        <v>С/257REO (BioChek) реовирус уровень антител</v>
      </c>
      <c r="B851" t="str">
        <f>IF(E851="","",INDEX(Лаборатории!A:A,MATCH('Производственный контроль'!E851,Лаборатории!B:B,0)))</f>
        <v xml:space="preserve">КУРИНОЕ ЦАРСТВО АО </v>
      </c>
      <c r="C851" t="str">
        <f>IF(E851="","",VLOOKUP(E851,Лаборатории!B:D,3,0))</f>
        <v>U377_CHL</v>
      </c>
      <c r="D851" s="12">
        <v>45695</v>
      </c>
      <c r="E851" s="11" t="s">
        <v>793</v>
      </c>
      <c r="F851" s="11" t="s">
        <v>544</v>
      </c>
      <c r="G851" s="11" t="s">
        <v>698</v>
      </c>
      <c r="H851" s="11" t="s">
        <v>262</v>
      </c>
      <c r="I851" s="11" t="s">
        <v>3426</v>
      </c>
      <c r="J851" t="str">
        <f>IF(L851="","",VLOOKUP(L851,Продукция!B:D,3,0))</f>
        <v>Биологический_материал</v>
      </c>
      <c r="K851" t="str">
        <f>IF(L851="","",VLOOKUP(L851,Продукция!B:C,2,0))</f>
        <v>Сыворотка крови</v>
      </c>
      <c r="L851" s="151" t="s">
        <v>302</v>
      </c>
      <c r="M851">
        <f>IF(L851="","",VLOOKUP(L851,Продукция!B:L,11,0))</f>
        <v>0</v>
      </c>
      <c r="N851" s="11" t="s">
        <v>873</v>
      </c>
      <c r="P851" s="11" t="s">
        <v>340</v>
      </c>
      <c r="Q851" s="11" t="s">
        <v>854</v>
      </c>
      <c r="R851" s="153" t="s">
        <v>4865</v>
      </c>
      <c r="S851" s="11">
        <v>18</v>
      </c>
      <c r="T851" s="11" t="s">
        <v>5085</v>
      </c>
      <c r="V851" s="14">
        <v>45694</v>
      </c>
      <c r="Z851" s="11" t="s">
        <v>4823</v>
      </c>
      <c r="AA851" s="15">
        <v>0.38541666666666669</v>
      </c>
      <c r="AB851" t="str">
        <f>IF(L851="","",VLOOKUP(L851&amp;I851,Продукция!A:I,9,0))</f>
        <v>рекомендация производителя набора</v>
      </c>
      <c r="AC851" s="14">
        <v>45715</v>
      </c>
      <c r="AD851" s="11" t="s">
        <v>2673</v>
      </c>
      <c r="AE851" s="11" t="s">
        <v>4823</v>
      </c>
      <c r="AF851" t="str">
        <f>IF(AD851="","",VLOOKUP(AD851,'Сотрудники и ссылки'!A:B,2,0))</f>
        <v>Серолог</v>
      </c>
      <c r="AG851">
        <f>IF(AD851="","",VLOOKUP(AD851,'Сотрудники и ссылки'!A:C,3,0))</f>
        <v>20001771</v>
      </c>
      <c r="AH851" s="11" t="s">
        <v>2673</v>
      </c>
      <c r="AI851" t="str">
        <f>IF(AH851="","",VLOOKUP(AH851,'Сотрудники и ссылки'!A:B,2,0))</f>
        <v>Серолог</v>
      </c>
      <c r="AJ851">
        <f>IF(AH851="","",VLOOKUP(AH851,'Сотрудники и ссылки'!A:C,3,0))</f>
        <v>20001771</v>
      </c>
      <c r="AK851" s="14">
        <v>45715</v>
      </c>
      <c r="AL851" s="2">
        <f>IF(AK851="","",AK851+VLOOKUP(I851,'Вид исследования'!B:E,4,0))</f>
        <v>45716</v>
      </c>
      <c r="AM851" s="2">
        <f>IF(AK851="","",AK851+VLOOKUP(I851,'Вид исследования'!B:F,5,0))</f>
        <v>45716</v>
      </c>
      <c r="AN851" s="14">
        <v>45715</v>
      </c>
      <c r="AP851" s="11" t="s">
        <v>189</v>
      </c>
      <c r="AQ851" t="str">
        <f>IFERROR(IF(L851="","",VLOOKUP(L851&amp;I851,Продукция!A:K,11,0)),"обратитесь к админ справочника")</f>
        <v>согласно рекомендациям производителя теста</v>
      </c>
      <c r="AR851" s="11" t="s">
        <v>4823</v>
      </c>
      <c r="AS851" t="str">
        <f>IFERROR(IF(L851="","",VLOOKUP(L851&amp;I851,Продукция!A:J,10,0)),"обратитесь к админ справочника")</f>
        <v>инструкция тест- ситема Биочек СК -110</v>
      </c>
      <c r="AT851" s="11" t="s">
        <v>4823</v>
      </c>
      <c r="AU851" s="11" t="s">
        <v>4823</v>
      </c>
      <c r="AV851" s="11" t="s">
        <v>2673</v>
      </c>
      <c r="AW851" s="11" t="s">
        <v>4824</v>
      </c>
      <c r="AX851" s="11" t="s">
        <v>698</v>
      </c>
      <c r="AZ851" s="11">
        <v>1</v>
      </c>
      <c r="BA851" s="11">
        <v>1</v>
      </c>
      <c r="BC851" s="11" t="s">
        <v>4867</v>
      </c>
    </row>
    <row r="852" spans="1:55" x14ac:dyDescent="0.25">
      <c r="A852" t="str">
        <f t="shared" si="17"/>
        <v>С/257ART (BioChek) инфекционный альвеолярный ринотрахеит тип А и В уровень антител</v>
      </c>
      <c r="B852" t="str">
        <f>IF(E852="","",INDEX(Лаборатории!A:A,MATCH('Производственный контроль'!E852,Лаборатории!B:B,0)))</f>
        <v xml:space="preserve">КУРИНОЕ ЦАРСТВО АО </v>
      </c>
      <c r="C852" t="str">
        <f>IF(E852="","",VLOOKUP(E852,Лаборатории!B:D,3,0))</f>
        <v>U377_CHL</v>
      </c>
      <c r="D852" s="12">
        <v>45695</v>
      </c>
      <c r="E852" s="11" t="s">
        <v>793</v>
      </c>
      <c r="F852" s="11" t="s">
        <v>544</v>
      </c>
      <c r="G852" s="11" t="s">
        <v>698</v>
      </c>
      <c r="H852" s="11" t="s">
        <v>262</v>
      </c>
      <c r="I852" s="11" t="s">
        <v>3409</v>
      </c>
      <c r="J852" t="str">
        <f>IF(L852="","",VLOOKUP(L852,Продукция!B:D,3,0))</f>
        <v>Биологический_материал</v>
      </c>
      <c r="K852" t="str">
        <f>IF(L852="","",VLOOKUP(L852,Продукция!B:C,2,0))</f>
        <v>Сыворотка крови</v>
      </c>
      <c r="L852" s="151" t="s">
        <v>302</v>
      </c>
      <c r="M852">
        <f>IF(L852="","",VLOOKUP(L852,Продукция!B:L,11,0))</f>
        <v>0</v>
      </c>
      <c r="N852" s="11" t="s">
        <v>873</v>
      </c>
      <c r="P852" s="11" t="s">
        <v>340</v>
      </c>
      <c r="Q852" s="11" t="s">
        <v>854</v>
      </c>
      <c r="R852" s="153" t="s">
        <v>4865</v>
      </c>
      <c r="S852" s="11">
        <v>18</v>
      </c>
      <c r="T852" s="11" t="s">
        <v>5085</v>
      </c>
      <c r="V852" s="14">
        <v>45689</v>
      </c>
      <c r="Z852" s="11" t="s">
        <v>4823</v>
      </c>
      <c r="AA852" s="15">
        <v>0.38541666666666669</v>
      </c>
      <c r="AB852" t="str">
        <f>IF(L852="","",VLOOKUP(L852&amp;I852,Продукция!A:I,9,0))</f>
        <v>рекомендация производителя набора</v>
      </c>
      <c r="AC852" s="14">
        <v>45715</v>
      </c>
      <c r="AD852" s="11" t="s">
        <v>2673</v>
      </c>
      <c r="AE852" s="11" t="s">
        <v>4823</v>
      </c>
      <c r="AF852" t="str">
        <f>IF(AD852="","",VLOOKUP(AD852,'Сотрудники и ссылки'!A:B,2,0))</f>
        <v>Серолог</v>
      </c>
      <c r="AG852">
        <f>IF(AD852="","",VLOOKUP(AD852,'Сотрудники и ссылки'!A:C,3,0))</f>
        <v>20001771</v>
      </c>
      <c r="AH852" s="11" t="s">
        <v>2673</v>
      </c>
      <c r="AI852" t="str">
        <f>IF(AH852="","",VLOOKUP(AH852,'Сотрудники и ссылки'!A:B,2,0))</f>
        <v>Серолог</v>
      </c>
      <c r="AJ852">
        <f>IF(AH852="","",VLOOKUP(AH852,'Сотрудники и ссылки'!A:C,3,0))</f>
        <v>20001771</v>
      </c>
      <c r="AK852" s="14">
        <v>45715</v>
      </c>
      <c r="AL852" s="2">
        <f>IF(AK852="","",AK852+VLOOKUP(I852,'Вид исследования'!B:E,4,0))</f>
        <v>45716</v>
      </c>
      <c r="AM852" s="2">
        <f>IF(AK852="","",AK852+VLOOKUP(I852,'Вид исследования'!B:F,5,0))</f>
        <v>45716</v>
      </c>
      <c r="AN852" s="14">
        <v>45715</v>
      </c>
      <c r="AP852" s="11" t="s">
        <v>189</v>
      </c>
      <c r="AQ852" t="str">
        <f>IFERROR(IF(L852="","",VLOOKUP(L852&amp;I852,Продукция!A:K,11,0)),"обратитесь к админ справочника")</f>
        <v>согласно рекомендациям производителя теста</v>
      </c>
      <c r="AR852" s="11" t="s">
        <v>4823</v>
      </c>
      <c r="AS852" t="str">
        <f>IFERROR(IF(L852="","",VLOOKUP(L852&amp;I852,Продукция!A:J,10,0)),"обратитесь к админ справочника")</f>
        <v>инструкция тест- ситема Биочек СК-120</v>
      </c>
      <c r="AT852" s="11" t="s">
        <v>4823</v>
      </c>
      <c r="AU852" s="11" t="s">
        <v>4823</v>
      </c>
      <c r="AV852" s="11" t="s">
        <v>2673</v>
      </c>
      <c r="AW852" s="11" t="s">
        <v>4824</v>
      </c>
      <c r="AX852" s="11" t="s">
        <v>698</v>
      </c>
      <c r="AZ852" s="11">
        <v>1</v>
      </c>
      <c r="BA852" s="11">
        <v>1</v>
      </c>
      <c r="BC852" s="11" t="s">
        <v>4867</v>
      </c>
    </row>
    <row r="853" spans="1:55" x14ac:dyDescent="0.25">
      <c r="A853" t="str">
        <f t="shared" si="17"/>
        <v>С/257ART (BioChek) инфекционный альвеолярный ринотрахеит тип А и В уровень антител</v>
      </c>
      <c r="B853" t="str">
        <f>IF(E853="","",INDEX(Лаборатории!A:A,MATCH('Производственный контроль'!E853,Лаборатории!B:B,0)))</f>
        <v xml:space="preserve">КУРИНОЕ ЦАРСТВО АО </v>
      </c>
      <c r="C853" t="str">
        <f>IF(E853="","",VLOOKUP(E853,Лаборатории!B:D,3,0))</f>
        <v>U377_CHL</v>
      </c>
      <c r="D853" s="12">
        <v>45695</v>
      </c>
      <c r="E853" s="11" t="s">
        <v>793</v>
      </c>
      <c r="F853" s="11" t="s">
        <v>544</v>
      </c>
      <c r="G853" s="11" t="s">
        <v>698</v>
      </c>
      <c r="H853" s="11" t="s">
        <v>262</v>
      </c>
      <c r="I853" s="11" t="s">
        <v>3409</v>
      </c>
      <c r="J853" t="str">
        <f>IF(L853="","",VLOOKUP(L853,Продукция!B:D,3,0))</f>
        <v>Биологический_материал</v>
      </c>
      <c r="K853" t="str">
        <f>IF(L853="","",VLOOKUP(L853,Продукция!B:C,2,0))</f>
        <v>Сыворотка крови</v>
      </c>
      <c r="L853" s="151" t="s">
        <v>302</v>
      </c>
      <c r="M853">
        <f>IF(L853="","",VLOOKUP(L853,Продукция!B:L,11,0))</f>
        <v>0</v>
      </c>
      <c r="N853" s="11" t="s">
        <v>873</v>
      </c>
      <c r="P853" s="11" t="s">
        <v>340</v>
      </c>
      <c r="Q853" s="11" t="s">
        <v>854</v>
      </c>
      <c r="R853" s="153" t="s">
        <v>4865</v>
      </c>
      <c r="S853" s="11">
        <v>18</v>
      </c>
      <c r="T853" s="11" t="s">
        <v>5085</v>
      </c>
      <c r="V853" s="14">
        <v>45690</v>
      </c>
      <c r="Z853" s="11" t="s">
        <v>4823</v>
      </c>
      <c r="AA853" s="15">
        <v>0.38541666666666669</v>
      </c>
      <c r="AB853" t="str">
        <f>IF(L853="","",VLOOKUP(L853&amp;I853,Продукция!A:I,9,0))</f>
        <v>рекомендация производителя набора</v>
      </c>
      <c r="AC853" s="14">
        <v>45715</v>
      </c>
      <c r="AD853" s="11" t="s">
        <v>2673</v>
      </c>
      <c r="AE853" s="11" t="s">
        <v>4823</v>
      </c>
      <c r="AF853" t="str">
        <f>IF(AD853="","",VLOOKUP(AD853,'Сотрудники и ссылки'!A:B,2,0))</f>
        <v>Серолог</v>
      </c>
      <c r="AG853">
        <f>IF(AD853="","",VLOOKUP(AD853,'Сотрудники и ссылки'!A:C,3,0))</f>
        <v>20001771</v>
      </c>
      <c r="AH853" s="11" t="s">
        <v>2673</v>
      </c>
      <c r="AI853" t="str">
        <f>IF(AH853="","",VLOOKUP(AH853,'Сотрудники и ссылки'!A:B,2,0))</f>
        <v>Серолог</v>
      </c>
      <c r="AJ853">
        <f>IF(AH853="","",VLOOKUP(AH853,'Сотрудники и ссылки'!A:C,3,0))</f>
        <v>20001771</v>
      </c>
      <c r="AK853" s="14">
        <v>45715</v>
      </c>
      <c r="AL853" s="2">
        <f>IF(AK853="","",AK853+VLOOKUP(I853,'Вид исследования'!B:E,4,0))</f>
        <v>45716</v>
      </c>
      <c r="AM853" s="2">
        <f>IF(AK853="","",AK853+VLOOKUP(I853,'Вид исследования'!B:F,5,0))</f>
        <v>45716</v>
      </c>
      <c r="AN853" s="14">
        <v>45715</v>
      </c>
      <c r="AP853" s="11" t="s">
        <v>189</v>
      </c>
      <c r="AQ853" t="str">
        <f>IFERROR(IF(L853="","",VLOOKUP(L853&amp;I853,Продукция!A:K,11,0)),"обратитесь к админ справочника")</f>
        <v>согласно рекомендациям производителя теста</v>
      </c>
      <c r="AR853" s="11" t="s">
        <v>4823</v>
      </c>
      <c r="AS853" t="str">
        <f>IFERROR(IF(L853="","",VLOOKUP(L853&amp;I853,Продукция!A:J,10,0)),"обратитесь к админ справочника")</f>
        <v>инструкция тест- ситема Биочек СК-120</v>
      </c>
      <c r="AT853" s="11" t="s">
        <v>4823</v>
      </c>
      <c r="AU853" s="11" t="s">
        <v>4823</v>
      </c>
      <c r="AV853" s="11" t="s">
        <v>2673</v>
      </c>
      <c r="AW853" s="11" t="s">
        <v>4824</v>
      </c>
      <c r="AX853" s="11" t="s">
        <v>698</v>
      </c>
      <c r="AZ853" s="11">
        <v>1</v>
      </c>
      <c r="BA853" s="11">
        <v>1</v>
      </c>
      <c r="BC853" s="11" t="s">
        <v>4867</v>
      </c>
    </row>
    <row r="854" spans="1:55" x14ac:dyDescent="0.25">
      <c r="A854" t="str">
        <f t="shared" si="17"/>
        <v>С/257ART (BioChek) инфекционный альвеолярный ринотрахеит тип А и В уровень антител</v>
      </c>
      <c r="B854" t="str">
        <f>IF(E854="","",INDEX(Лаборатории!A:A,MATCH('Производственный контроль'!E854,Лаборатории!B:B,0)))</f>
        <v xml:space="preserve">КУРИНОЕ ЦАРСТВО АО </v>
      </c>
      <c r="C854" t="str">
        <f>IF(E854="","",VLOOKUP(E854,Лаборатории!B:D,3,0))</f>
        <v>U377_CHL</v>
      </c>
      <c r="D854" s="12">
        <v>45695</v>
      </c>
      <c r="E854" s="11" t="s">
        <v>793</v>
      </c>
      <c r="F854" s="11" t="s">
        <v>544</v>
      </c>
      <c r="G854" s="11" t="s">
        <v>698</v>
      </c>
      <c r="H854" s="11" t="s">
        <v>262</v>
      </c>
      <c r="I854" s="11" t="s">
        <v>3409</v>
      </c>
      <c r="J854" t="str">
        <f>IF(L854="","",VLOOKUP(L854,Продукция!B:D,3,0))</f>
        <v>Биологический_материал</v>
      </c>
      <c r="K854" t="str">
        <f>IF(L854="","",VLOOKUP(L854,Продукция!B:C,2,0))</f>
        <v>Сыворотка крови</v>
      </c>
      <c r="L854" s="151" t="s">
        <v>302</v>
      </c>
      <c r="M854">
        <f>IF(L854="","",VLOOKUP(L854,Продукция!B:L,11,0))</f>
        <v>0</v>
      </c>
      <c r="N854" s="11" t="s">
        <v>873</v>
      </c>
      <c r="P854" s="11" t="s">
        <v>340</v>
      </c>
      <c r="Q854" s="11" t="s">
        <v>854</v>
      </c>
      <c r="R854" s="153" t="s">
        <v>4865</v>
      </c>
      <c r="S854" s="11">
        <v>18</v>
      </c>
      <c r="T854" s="11" t="s">
        <v>5085</v>
      </c>
      <c r="V854" s="14">
        <v>45694</v>
      </c>
      <c r="Z854" s="11" t="s">
        <v>4823</v>
      </c>
      <c r="AA854" s="15">
        <v>0.38541666666666669</v>
      </c>
      <c r="AB854" t="str">
        <f>IF(L854="","",VLOOKUP(L854&amp;I854,Продукция!A:I,9,0))</f>
        <v>рекомендация производителя набора</v>
      </c>
      <c r="AC854" s="14">
        <v>45715</v>
      </c>
      <c r="AD854" s="11" t="s">
        <v>2673</v>
      </c>
      <c r="AE854" s="11" t="s">
        <v>4823</v>
      </c>
      <c r="AF854" t="str">
        <f>IF(AD854="","",VLOOKUP(AD854,'Сотрудники и ссылки'!A:B,2,0))</f>
        <v>Серолог</v>
      </c>
      <c r="AG854">
        <f>IF(AD854="","",VLOOKUP(AD854,'Сотрудники и ссылки'!A:C,3,0))</f>
        <v>20001771</v>
      </c>
      <c r="AH854" s="11" t="s">
        <v>2673</v>
      </c>
      <c r="AI854" t="str">
        <f>IF(AH854="","",VLOOKUP(AH854,'Сотрудники и ссылки'!A:B,2,0))</f>
        <v>Серолог</v>
      </c>
      <c r="AJ854">
        <f>IF(AH854="","",VLOOKUP(AH854,'Сотрудники и ссылки'!A:C,3,0))</f>
        <v>20001771</v>
      </c>
      <c r="AK854" s="14">
        <v>45715</v>
      </c>
      <c r="AL854" s="2">
        <f>IF(AK854="","",AK854+VLOOKUP(I854,'Вид исследования'!B:E,4,0))</f>
        <v>45716</v>
      </c>
      <c r="AM854" s="2">
        <f>IF(AK854="","",AK854+VLOOKUP(I854,'Вид исследования'!B:F,5,0))</f>
        <v>45716</v>
      </c>
      <c r="AN854" s="14">
        <v>45715</v>
      </c>
      <c r="AP854" s="11" t="s">
        <v>189</v>
      </c>
      <c r="AQ854" t="str">
        <f>IFERROR(IF(L854="","",VLOOKUP(L854&amp;I854,Продукция!A:K,11,0)),"обратитесь к админ справочника")</f>
        <v>согласно рекомендациям производителя теста</v>
      </c>
      <c r="AR854" s="11" t="s">
        <v>4823</v>
      </c>
      <c r="AS854" t="str">
        <f>IFERROR(IF(L854="","",VLOOKUP(L854&amp;I854,Продукция!A:J,10,0)),"обратитесь к админ справочника")</f>
        <v>инструкция тест- ситема Биочек СК-120</v>
      </c>
      <c r="AT854" s="11" t="s">
        <v>4823</v>
      </c>
      <c r="AU854" s="11" t="s">
        <v>4823</v>
      </c>
      <c r="AV854" s="11" t="s">
        <v>2673</v>
      </c>
      <c r="AW854" s="11" t="s">
        <v>4824</v>
      </c>
      <c r="AX854" s="11" t="s">
        <v>698</v>
      </c>
      <c r="AZ854" s="11">
        <v>1</v>
      </c>
      <c r="BA854" s="11">
        <v>1</v>
      </c>
      <c r="BC854" s="11" t="s">
        <v>4867</v>
      </c>
    </row>
    <row r="855" spans="1:55" x14ac:dyDescent="0.25">
      <c r="A855" t="str">
        <f t="shared" si="17"/>
        <v>С/257MS (BioChek) микоплазма синовия уровень антител</v>
      </c>
      <c r="B855" t="str">
        <f>IF(E855="","",INDEX(Лаборатории!A:A,MATCH('Производственный контроль'!E855,Лаборатории!B:B,0)))</f>
        <v xml:space="preserve">КУРИНОЕ ЦАРСТВО АО </v>
      </c>
      <c r="C855" t="str">
        <f>IF(E855="","",VLOOKUP(E855,Лаборатории!B:D,3,0))</f>
        <v>U377_CHL</v>
      </c>
      <c r="D855" s="12">
        <v>45695</v>
      </c>
      <c r="E855" s="11" t="s">
        <v>793</v>
      </c>
      <c r="F855" s="11" t="s">
        <v>544</v>
      </c>
      <c r="G855" s="11" t="s">
        <v>698</v>
      </c>
      <c r="H855" s="11" t="s">
        <v>262</v>
      </c>
      <c r="I855" s="11" t="s">
        <v>3423</v>
      </c>
      <c r="J855" t="str">
        <f>IF(L855="","",VLOOKUP(L855,Продукция!B:D,3,0))</f>
        <v>Биологический_материал</v>
      </c>
      <c r="K855" t="str">
        <f>IF(L855="","",VLOOKUP(L855,Продукция!B:C,2,0))</f>
        <v>Сыворотка крови</v>
      </c>
      <c r="L855" s="151" t="s">
        <v>302</v>
      </c>
      <c r="M855">
        <f>IF(L855="","",VLOOKUP(L855,Продукция!B:L,11,0))</f>
        <v>0</v>
      </c>
      <c r="N855" s="11" t="s">
        <v>873</v>
      </c>
      <c r="P855" s="11" t="s">
        <v>340</v>
      </c>
      <c r="Q855" s="11" t="s">
        <v>854</v>
      </c>
      <c r="R855" s="153" t="s">
        <v>4865</v>
      </c>
      <c r="S855" s="11">
        <v>18</v>
      </c>
      <c r="T855" s="11" t="s">
        <v>5085</v>
      </c>
      <c r="V855" s="14">
        <v>45689</v>
      </c>
      <c r="Z855" s="11" t="s">
        <v>4823</v>
      </c>
      <c r="AA855" s="15">
        <v>0.38541666666666669</v>
      </c>
      <c r="AB855" t="str">
        <f>IF(L855="","",VLOOKUP(L855&amp;I855,Продукция!A:I,9,0))</f>
        <v>рекомендация производителя набора</v>
      </c>
      <c r="AC855" s="14">
        <v>45715</v>
      </c>
      <c r="AD855" s="11" t="s">
        <v>2676</v>
      </c>
      <c r="AE855" s="11" t="s">
        <v>4823</v>
      </c>
      <c r="AF855" t="str">
        <f>IF(AD855="","",VLOOKUP(AD855,'Сотрудники и ссылки'!A:B,2,0))</f>
        <v>Серолог</v>
      </c>
      <c r="AG855">
        <f>IF(AD855="","",VLOOKUP(AD855,'Сотрудники и ссылки'!A:C,3,0))</f>
        <v>20007746</v>
      </c>
      <c r="AH855" s="11" t="s">
        <v>2676</v>
      </c>
      <c r="AI855" t="str">
        <f>IF(AH855="","",VLOOKUP(AH855,'Сотрудники и ссылки'!A:B,2,0))</f>
        <v>Серолог</v>
      </c>
      <c r="AJ855">
        <f>IF(AH855="","",VLOOKUP(AH855,'Сотрудники и ссылки'!A:C,3,0))</f>
        <v>20007746</v>
      </c>
      <c r="AK855" s="14">
        <v>45715</v>
      </c>
      <c r="AL855" s="2">
        <f>IF(AK855="","",AK855+VLOOKUP(I855,'Вид исследования'!B:E,4,0))</f>
        <v>45716</v>
      </c>
      <c r="AM855" s="2">
        <f>IF(AK855="","",AK855+VLOOKUP(I855,'Вид исследования'!B:F,5,0))</f>
        <v>45716</v>
      </c>
      <c r="AN855" s="14">
        <v>45715</v>
      </c>
      <c r="AP855" s="11" t="s">
        <v>189</v>
      </c>
      <c r="AQ855" t="str">
        <f>IFERROR(IF(L855="","",VLOOKUP(L855&amp;I855,Продукция!A:K,11,0)),"обратитесь к админ справочника")</f>
        <v>согласно рекомендациям производителя теста</v>
      </c>
      <c r="AR855" s="11" t="s">
        <v>4823</v>
      </c>
      <c r="AS855" t="str">
        <f>IFERROR(IF(L855="","",VLOOKUP(L855&amp;I855,Продукция!A:J,10,0)),"обратитесь к админ справочника")</f>
        <v>инструкция тест- ситема Биочек СК -115</v>
      </c>
      <c r="AT855" s="11" t="s">
        <v>4823</v>
      </c>
      <c r="AU855" s="11" t="s">
        <v>4823</v>
      </c>
      <c r="AV855" s="11" t="s">
        <v>2676</v>
      </c>
      <c r="AW855" s="11" t="s">
        <v>4824</v>
      </c>
      <c r="AX855" s="11" t="s">
        <v>698</v>
      </c>
      <c r="AZ855" s="11">
        <v>1</v>
      </c>
      <c r="BA855" s="11">
        <v>1</v>
      </c>
      <c r="BC855" s="11" t="s">
        <v>4867</v>
      </c>
    </row>
    <row r="856" spans="1:55" x14ac:dyDescent="0.25">
      <c r="A856" t="str">
        <f t="shared" si="17"/>
        <v>С/257MS (BioChek) микоплазма синовия уровень антител</v>
      </c>
      <c r="B856" t="str">
        <f>IF(E856="","",INDEX(Лаборатории!A:A,MATCH('Производственный контроль'!E856,Лаборатории!B:B,0)))</f>
        <v xml:space="preserve">КУРИНОЕ ЦАРСТВО АО </v>
      </c>
      <c r="C856" t="str">
        <f>IF(E856="","",VLOOKUP(E856,Лаборатории!B:D,3,0))</f>
        <v>U377_CHL</v>
      </c>
      <c r="D856" s="12">
        <v>45695</v>
      </c>
      <c r="E856" s="11" t="s">
        <v>793</v>
      </c>
      <c r="F856" s="11" t="s">
        <v>544</v>
      </c>
      <c r="G856" s="11" t="s">
        <v>698</v>
      </c>
      <c r="H856" s="11" t="s">
        <v>262</v>
      </c>
      <c r="I856" s="11" t="s">
        <v>3423</v>
      </c>
      <c r="J856" t="str">
        <f>IF(L856="","",VLOOKUP(L856,Продукция!B:D,3,0))</f>
        <v>Биологический_материал</v>
      </c>
      <c r="K856" t="str">
        <f>IF(L856="","",VLOOKUP(L856,Продукция!B:C,2,0))</f>
        <v>Сыворотка крови</v>
      </c>
      <c r="L856" s="151" t="s">
        <v>302</v>
      </c>
      <c r="M856">
        <f>IF(L856="","",VLOOKUP(L856,Продукция!B:L,11,0))</f>
        <v>0</v>
      </c>
      <c r="N856" s="11" t="s">
        <v>873</v>
      </c>
      <c r="P856" s="11" t="s">
        <v>340</v>
      </c>
      <c r="Q856" s="11" t="s">
        <v>854</v>
      </c>
      <c r="R856" s="153" t="s">
        <v>4865</v>
      </c>
      <c r="S856" s="11">
        <v>18</v>
      </c>
      <c r="T856" s="11" t="s">
        <v>5085</v>
      </c>
      <c r="V856" s="14">
        <v>45690</v>
      </c>
      <c r="Z856" s="11" t="s">
        <v>4823</v>
      </c>
      <c r="AA856" s="15">
        <v>0.38541666666666669</v>
      </c>
      <c r="AB856" t="str">
        <f>IF(L856="","",VLOOKUP(L856&amp;I856,Продукция!A:I,9,0))</f>
        <v>рекомендация производителя набора</v>
      </c>
      <c r="AC856" s="14">
        <v>45715</v>
      </c>
      <c r="AD856" s="11" t="s">
        <v>2676</v>
      </c>
      <c r="AE856" s="11" t="s">
        <v>4823</v>
      </c>
      <c r="AF856" t="str">
        <f>IF(AD856="","",VLOOKUP(AD856,'Сотрудники и ссылки'!A:B,2,0))</f>
        <v>Серолог</v>
      </c>
      <c r="AG856">
        <f>IF(AD856="","",VLOOKUP(AD856,'Сотрудники и ссылки'!A:C,3,0))</f>
        <v>20007746</v>
      </c>
      <c r="AH856" s="11" t="s">
        <v>2676</v>
      </c>
      <c r="AI856" t="str">
        <f>IF(AH856="","",VLOOKUP(AH856,'Сотрудники и ссылки'!A:B,2,0))</f>
        <v>Серолог</v>
      </c>
      <c r="AJ856">
        <f>IF(AH856="","",VLOOKUP(AH856,'Сотрудники и ссылки'!A:C,3,0))</f>
        <v>20007746</v>
      </c>
      <c r="AK856" s="14">
        <v>45715</v>
      </c>
      <c r="AL856" s="2">
        <f>IF(AK856="","",AK856+VLOOKUP(I856,'Вид исследования'!B:E,4,0))</f>
        <v>45716</v>
      </c>
      <c r="AM856" s="2">
        <f>IF(AK856="","",AK856+VLOOKUP(I856,'Вид исследования'!B:F,5,0))</f>
        <v>45716</v>
      </c>
      <c r="AN856" s="14">
        <v>45715</v>
      </c>
      <c r="AP856" s="11" t="s">
        <v>189</v>
      </c>
      <c r="AQ856" t="str">
        <f>IFERROR(IF(L856="","",VLOOKUP(L856&amp;I856,Продукция!A:K,11,0)),"обратитесь к админ справочника")</f>
        <v>согласно рекомендациям производителя теста</v>
      </c>
      <c r="AR856" s="11" t="s">
        <v>4823</v>
      </c>
      <c r="AS856" t="str">
        <f>IFERROR(IF(L856="","",VLOOKUP(L856&amp;I856,Продукция!A:J,10,0)),"обратитесь к админ справочника")</f>
        <v>инструкция тест- ситема Биочек СК -115</v>
      </c>
      <c r="AT856" s="11" t="s">
        <v>4823</v>
      </c>
      <c r="AU856" s="11" t="s">
        <v>4823</v>
      </c>
      <c r="AV856" s="11" t="s">
        <v>2676</v>
      </c>
      <c r="AW856" s="11" t="s">
        <v>4824</v>
      </c>
      <c r="AX856" s="11" t="s">
        <v>698</v>
      </c>
      <c r="AZ856" s="11">
        <v>1</v>
      </c>
      <c r="BA856" s="11">
        <v>1</v>
      </c>
      <c r="BC856" s="11" t="s">
        <v>4867</v>
      </c>
    </row>
    <row r="857" spans="1:55" x14ac:dyDescent="0.25">
      <c r="A857" t="str">
        <f t="shared" si="17"/>
        <v>С/257MS (BioChek) микоплазма синовия уровень антител</v>
      </c>
      <c r="B857" t="str">
        <f>IF(E857="","",INDEX(Лаборатории!A:A,MATCH('Производственный контроль'!E857,Лаборатории!B:B,0)))</f>
        <v xml:space="preserve">КУРИНОЕ ЦАРСТВО АО </v>
      </c>
      <c r="C857" t="str">
        <f>IF(E857="","",VLOOKUP(E857,Лаборатории!B:D,3,0))</f>
        <v>U377_CHL</v>
      </c>
      <c r="D857" s="12">
        <v>45695</v>
      </c>
      <c r="E857" s="11" t="s">
        <v>793</v>
      </c>
      <c r="F857" s="11" t="s">
        <v>544</v>
      </c>
      <c r="G857" s="11" t="s">
        <v>698</v>
      </c>
      <c r="H857" s="11" t="s">
        <v>262</v>
      </c>
      <c r="I857" s="11" t="s">
        <v>3423</v>
      </c>
      <c r="J857" t="str">
        <f>IF(L857="","",VLOOKUP(L857,Продукция!B:D,3,0))</f>
        <v>Биологический_материал</v>
      </c>
      <c r="K857" t="str">
        <f>IF(L857="","",VLOOKUP(L857,Продукция!B:C,2,0))</f>
        <v>Сыворотка крови</v>
      </c>
      <c r="L857" s="151" t="s">
        <v>302</v>
      </c>
      <c r="M857">
        <f>IF(L857="","",VLOOKUP(L857,Продукция!B:L,11,0))</f>
        <v>0</v>
      </c>
      <c r="N857" s="11" t="s">
        <v>873</v>
      </c>
      <c r="P857" s="11" t="s">
        <v>340</v>
      </c>
      <c r="Q857" s="11" t="s">
        <v>854</v>
      </c>
      <c r="R857" s="153" t="s">
        <v>4865</v>
      </c>
      <c r="S857" s="11">
        <v>18</v>
      </c>
      <c r="T857" s="11" t="s">
        <v>5085</v>
      </c>
      <c r="V857" s="14">
        <v>45694</v>
      </c>
      <c r="Z857" s="11" t="s">
        <v>4823</v>
      </c>
      <c r="AA857" s="15">
        <v>0.38541666666666669</v>
      </c>
      <c r="AB857" t="str">
        <f>IF(L857="","",VLOOKUP(L857&amp;I857,Продукция!A:I,9,0))</f>
        <v>рекомендация производителя набора</v>
      </c>
      <c r="AC857" s="14">
        <v>45715</v>
      </c>
      <c r="AD857" s="11" t="s">
        <v>2676</v>
      </c>
      <c r="AE857" s="11" t="s">
        <v>4823</v>
      </c>
      <c r="AF857" t="str">
        <f>IF(AD857="","",VLOOKUP(AD857,'Сотрудники и ссылки'!A:B,2,0))</f>
        <v>Серолог</v>
      </c>
      <c r="AG857">
        <f>IF(AD857="","",VLOOKUP(AD857,'Сотрудники и ссылки'!A:C,3,0))</f>
        <v>20007746</v>
      </c>
      <c r="AH857" s="11" t="s">
        <v>2676</v>
      </c>
      <c r="AI857" t="str">
        <f>IF(AH857="","",VLOOKUP(AH857,'Сотрудники и ссылки'!A:B,2,0))</f>
        <v>Серолог</v>
      </c>
      <c r="AJ857">
        <f>IF(AH857="","",VLOOKUP(AH857,'Сотрудники и ссылки'!A:C,3,0))</f>
        <v>20007746</v>
      </c>
      <c r="AK857" s="14">
        <v>45715</v>
      </c>
      <c r="AL857" s="2">
        <f>IF(AK857="","",AK857+VLOOKUP(I857,'Вид исследования'!B:E,4,0))</f>
        <v>45716</v>
      </c>
      <c r="AM857" s="2">
        <f>IF(AK857="","",AK857+VLOOKUP(I857,'Вид исследования'!B:F,5,0))</f>
        <v>45716</v>
      </c>
      <c r="AN857" s="14">
        <v>45715</v>
      </c>
      <c r="AP857" s="11" t="s">
        <v>189</v>
      </c>
      <c r="AQ857" t="str">
        <f>IFERROR(IF(L857="","",VLOOKUP(L857&amp;I857,Продукция!A:K,11,0)),"обратитесь к админ справочника")</f>
        <v>согласно рекомендациям производителя теста</v>
      </c>
      <c r="AR857" s="11" t="s">
        <v>4823</v>
      </c>
      <c r="AS857" t="str">
        <f>IFERROR(IF(L857="","",VLOOKUP(L857&amp;I857,Продукция!A:J,10,0)),"обратитесь к админ справочника")</f>
        <v>инструкция тест- ситема Биочек СК -115</v>
      </c>
      <c r="AT857" s="11" t="s">
        <v>4823</v>
      </c>
      <c r="AU857" s="11" t="s">
        <v>4823</v>
      </c>
      <c r="AV857" s="11" t="s">
        <v>2676</v>
      </c>
      <c r="AW857" s="11" t="s">
        <v>4824</v>
      </c>
      <c r="AX857" s="11" t="s">
        <v>698</v>
      </c>
      <c r="AZ857" s="11">
        <v>1</v>
      </c>
      <c r="BA857" s="11">
        <v>1</v>
      </c>
      <c r="BC857" s="11" t="s">
        <v>4867</v>
      </c>
    </row>
    <row r="858" spans="1:55" x14ac:dyDescent="0.25">
      <c r="A858" t="str">
        <f t="shared" si="17"/>
        <v>С/257MG (BioChek) микоплазма галлисептикум уровень антител</v>
      </c>
      <c r="B858" t="str">
        <f>IF(E858="","",INDEX(Лаборатории!A:A,MATCH('Производственный контроль'!E858,Лаборатории!B:B,0)))</f>
        <v xml:space="preserve">КУРИНОЕ ЦАРСТВО АО </v>
      </c>
      <c r="C858" t="str">
        <f>IF(E858="","",VLOOKUP(E858,Лаборатории!B:D,3,0))</f>
        <v>U377_CHL</v>
      </c>
      <c r="D858" s="12">
        <v>45695</v>
      </c>
      <c r="E858" s="11" t="s">
        <v>793</v>
      </c>
      <c r="F858" s="11" t="s">
        <v>544</v>
      </c>
      <c r="G858" s="11" t="s">
        <v>698</v>
      </c>
      <c r="H858" s="11" t="s">
        <v>262</v>
      </c>
      <c r="I858" s="11" t="s">
        <v>3422</v>
      </c>
      <c r="J858" t="str">
        <f>IF(L858="","",VLOOKUP(L858,Продукция!B:D,3,0))</f>
        <v>Биологический_материал</v>
      </c>
      <c r="K858" t="str">
        <f>IF(L858="","",VLOOKUP(L858,Продукция!B:C,2,0))</f>
        <v>Сыворотка крови</v>
      </c>
      <c r="L858" s="151" t="s">
        <v>302</v>
      </c>
      <c r="M858">
        <f>IF(L858="","",VLOOKUP(L858,Продукция!B:L,11,0))</f>
        <v>0</v>
      </c>
      <c r="N858" s="11" t="s">
        <v>873</v>
      </c>
      <c r="P858" s="11" t="s">
        <v>340</v>
      </c>
      <c r="Q858" s="11" t="s">
        <v>854</v>
      </c>
      <c r="R858" s="153" t="s">
        <v>4865</v>
      </c>
      <c r="S858" s="11">
        <v>18</v>
      </c>
      <c r="T858" s="11" t="s">
        <v>5085</v>
      </c>
      <c r="V858" s="14">
        <v>45689</v>
      </c>
      <c r="Z858" s="11" t="s">
        <v>4823</v>
      </c>
      <c r="AA858" s="15">
        <v>0.38541666666666669</v>
      </c>
      <c r="AB858" t="str">
        <f>IF(L858="","",VLOOKUP(L858&amp;I858,Продукция!A:I,9,0))</f>
        <v>рекомендация производителя набора</v>
      </c>
      <c r="AC858" s="14">
        <v>45715</v>
      </c>
      <c r="AD858" s="11" t="s">
        <v>2676</v>
      </c>
      <c r="AE858" s="11" t="s">
        <v>4823</v>
      </c>
      <c r="AF858" t="str">
        <f>IF(AD858="","",VLOOKUP(AD858,'Сотрудники и ссылки'!A:B,2,0))</f>
        <v>Серолог</v>
      </c>
      <c r="AG858">
        <f>IF(AD858="","",VLOOKUP(AD858,'Сотрудники и ссылки'!A:C,3,0))</f>
        <v>20007746</v>
      </c>
      <c r="AH858" s="11" t="s">
        <v>2676</v>
      </c>
      <c r="AI858" t="str">
        <f>IF(AH858="","",VLOOKUP(AH858,'Сотрудники и ссылки'!A:B,2,0))</f>
        <v>Серолог</v>
      </c>
      <c r="AJ858">
        <f>IF(AH858="","",VLOOKUP(AH858,'Сотрудники и ссылки'!A:C,3,0))</f>
        <v>20007746</v>
      </c>
      <c r="AK858" s="14">
        <v>45715</v>
      </c>
      <c r="AL858" s="2">
        <f>IF(AK858="","",AK858+VLOOKUP(I858,'Вид исследования'!B:E,4,0))</f>
        <v>45716</v>
      </c>
      <c r="AM858" s="2">
        <f>IF(AK858="","",AK858+VLOOKUP(I858,'Вид исследования'!B:F,5,0))</f>
        <v>45716</v>
      </c>
      <c r="AN858" s="14">
        <v>45715</v>
      </c>
      <c r="AP858" s="11" t="s">
        <v>189</v>
      </c>
      <c r="AQ858" t="str">
        <f>IFERROR(IF(L858="","",VLOOKUP(L858&amp;I858,Продукция!A:K,11,0)),"обратитесь к админ справочника")</f>
        <v>согласно рекомендациям производителя теста</v>
      </c>
      <c r="AR858" s="11" t="s">
        <v>4823</v>
      </c>
      <c r="AS858" t="str">
        <f>IFERROR(IF(L858="","",VLOOKUP(L858&amp;I858,Продукция!A:J,10,0)),"обратитесь к админ справочника")</f>
        <v>инструкция тест- ситема Биочек СК -114</v>
      </c>
      <c r="AT858" s="11" t="s">
        <v>4823</v>
      </c>
      <c r="AU858" s="11" t="s">
        <v>4823</v>
      </c>
      <c r="AV858" s="11" t="s">
        <v>2676</v>
      </c>
      <c r="AW858" s="11" t="s">
        <v>4824</v>
      </c>
      <c r="AX858" s="11" t="s">
        <v>698</v>
      </c>
      <c r="AZ858" s="11">
        <v>1</v>
      </c>
      <c r="BA858" s="11">
        <v>1</v>
      </c>
      <c r="BC858" s="11" t="s">
        <v>4867</v>
      </c>
    </row>
    <row r="859" spans="1:55" x14ac:dyDescent="0.25">
      <c r="A859" t="str">
        <f t="shared" si="17"/>
        <v>С/257MG (BioChek) микоплазма галлисептикум уровень антител</v>
      </c>
      <c r="B859" t="str">
        <f>IF(E859="","",INDEX(Лаборатории!A:A,MATCH('Производственный контроль'!E859,Лаборатории!B:B,0)))</f>
        <v xml:space="preserve">КУРИНОЕ ЦАРСТВО АО </v>
      </c>
      <c r="C859" t="str">
        <f>IF(E859="","",VLOOKUP(E859,Лаборатории!B:D,3,0))</f>
        <v>U377_CHL</v>
      </c>
      <c r="D859" s="12">
        <v>45695</v>
      </c>
      <c r="E859" s="11" t="s">
        <v>793</v>
      </c>
      <c r="F859" s="11" t="s">
        <v>544</v>
      </c>
      <c r="G859" s="11" t="s">
        <v>698</v>
      </c>
      <c r="H859" s="11" t="s">
        <v>262</v>
      </c>
      <c r="I859" s="11" t="s">
        <v>3422</v>
      </c>
      <c r="J859" t="str">
        <f>IF(L859="","",VLOOKUP(L859,Продукция!B:D,3,0))</f>
        <v>Биологический_материал</v>
      </c>
      <c r="K859" t="str">
        <f>IF(L859="","",VLOOKUP(L859,Продукция!B:C,2,0))</f>
        <v>Сыворотка крови</v>
      </c>
      <c r="L859" s="151" t="s">
        <v>302</v>
      </c>
      <c r="M859">
        <f>IF(L859="","",VLOOKUP(L859,Продукция!B:L,11,0))</f>
        <v>0</v>
      </c>
      <c r="N859" s="11" t="s">
        <v>873</v>
      </c>
      <c r="P859" s="11" t="s">
        <v>340</v>
      </c>
      <c r="Q859" s="11" t="s">
        <v>854</v>
      </c>
      <c r="R859" s="153" t="s">
        <v>4865</v>
      </c>
      <c r="S859" s="11">
        <v>18</v>
      </c>
      <c r="T859" s="11" t="s">
        <v>5085</v>
      </c>
      <c r="V859" s="14">
        <v>45690</v>
      </c>
      <c r="Z859" s="11" t="s">
        <v>4823</v>
      </c>
      <c r="AA859" s="15">
        <v>0.38541666666666669</v>
      </c>
      <c r="AB859" t="str">
        <f>IF(L859="","",VLOOKUP(L859&amp;I859,Продукция!A:I,9,0))</f>
        <v>рекомендация производителя набора</v>
      </c>
      <c r="AC859" s="14">
        <v>45715</v>
      </c>
      <c r="AD859" s="11" t="s">
        <v>2676</v>
      </c>
      <c r="AE859" s="11" t="s">
        <v>4823</v>
      </c>
      <c r="AF859" t="str">
        <f>IF(AD859="","",VLOOKUP(AD859,'Сотрудники и ссылки'!A:B,2,0))</f>
        <v>Серолог</v>
      </c>
      <c r="AG859">
        <f>IF(AD859="","",VLOOKUP(AD859,'Сотрудники и ссылки'!A:C,3,0))</f>
        <v>20007746</v>
      </c>
      <c r="AH859" s="11" t="s">
        <v>2676</v>
      </c>
      <c r="AI859" t="str">
        <f>IF(AH859="","",VLOOKUP(AH859,'Сотрудники и ссылки'!A:B,2,0))</f>
        <v>Серолог</v>
      </c>
      <c r="AJ859">
        <f>IF(AH859="","",VLOOKUP(AH859,'Сотрудники и ссылки'!A:C,3,0))</f>
        <v>20007746</v>
      </c>
      <c r="AK859" s="14">
        <v>45715</v>
      </c>
      <c r="AL859" s="2">
        <f>IF(AK859="","",AK859+VLOOKUP(I859,'Вид исследования'!B:E,4,0))</f>
        <v>45716</v>
      </c>
      <c r="AM859" s="2">
        <f>IF(AK859="","",AK859+VLOOKUP(I859,'Вид исследования'!B:F,5,0))</f>
        <v>45716</v>
      </c>
      <c r="AN859" s="14">
        <v>45715</v>
      </c>
      <c r="AP859" s="11" t="s">
        <v>189</v>
      </c>
      <c r="AQ859" t="str">
        <f>IFERROR(IF(L859="","",VLOOKUP(L859&amp;I859,Продукция!A:K,11,0)),"обратитесь к админ справочника")</f>
        <v>согласно рекомендациям производителя теста</v>
      </c>
      <c r="AR859" s="11" t="s">
        <v>4823</v>
      </c>
      <c r="AS859" t="str">
        <f>IFERROR(IF(L859="","",VLOOKUP(L859&amp;I859,Продукция!A:J,10,0)),"обратитесь к админ справочника")</f>
        <v>инструкция тест- ситема Биочек СК -114</v>
      </c>
      <c r="AT859" s="11" t="s">
        <v>4823</v>
      </c>
      <c r="AU859" s="11" t="s">
        <v>4823</v>
      </c>
      <c r="AV859" s="11" t="s">
        <v>2676</v>
      </c>
      <c r="AW859" s="11" t="s">
        <v>4824</v>
      </c>
      <c r="AX859" s="11" t="s">
        <v>698</v>
      </c>
      <c r="AZ859" s="11">
        <v>1</v>
      </c>
      <c r="BA859" s="11">
        <v>1</v>
      </c>
      <c r="BC859" s="11" t="s">
        <v>4867</v>
      </c>
    </row>
    <row r="860" spans="1:55" x14ac:dyDescent="0.25">
      <c r="A860" t="str">
        <f t="shared" si="17"/>
        <v>С/257MG (BioChek) микоплазма галлисептикум уровень антител</v>
      </c>
      <c r="B860" t="str">
        <f>IF(E860="","",INDEX(Лаборатории!A:A,MATCH('Производственный контроль'!E860,Лаборатории!B:B,0)))</f>
        <v xml:space="preserve">КУРИНОЕ ЦАРСТВО АО </v>
      </c>
      <c r="C860" t="str">
        <f>IF(E860="","",VLOOKUP(E860,Лаборатории!B:D,3,0))</f>
        <v>U377_CHL</v>
      </c>
      <c r="D860" s="12">
        <v>45695</v>
      </c>
      <c r="E860" s="11" t="s">
        <v>793</v>
      </c>
      <c r="F860" s="11" t="s">
        <v>544</v>
      </c>
      <c r="G860" s="11" t="s">
        <v>698</v>
      </c>
      <c r="H860" s="11" t="s">
        <v>262</v>
      </c>
      <c r="I860" s="11" t="s">
        <v>3422</v>
      </c>
      <c r="J860" t="str">
        <f>IF(L860="","",VLOOKUP(L860,Продукция!B:D,3,0))</f>
        <v>Биологический_материал</v>
      </c>
      <c r="K860" t="str">
        <f>IF(L860="","",VLOOKUP(L860,Продукция!B:C,2,0))</f>
        <v>Сыворотка крови</v>
      </c>
      <c r="L860" s="151" t="s">
        <v>302</v>
      </c>
      <c r="M860">
        <f>IF(L860="","",VLOOKUP(L860,Продукция!B:L,11,0))</f>
        <v>0</v>
      </c>
      <c r="N860" s="11" t="s">
        <v>873</v>
      </c>
      <c r="P860" s="11" t="s">
        <v>340</v>
      </c>
      <c r="Q860" s="11" t="s">
        <v>854</v>
      </c>
      <c r="R860" s="153" t="s">
        <v>4865</v>
      </c>
      <c r="S860" s="11">
        <v>18</v>
      </c>
      <c r="T860" s="11" t="s">
        <v>5085</v>
      </c>
      <c r="V860" s="14">
        <v>45694</v>
      </c>
      <c r="Z860" s="11" t="s">
        <v>4823</v>
      </c>
      <c r="AA860" s="15">
        <v>0.38541666666666669</v>
      </c>
      <c r="AB860" t="str">
        <f>IF(L860="","",VLOOKUP(L860&amp;I860,Продукция!A:I,9,0))</f>
        <v>рекомендация производителя набора</v>
      </c>
      <c r="AC860" s="14">
        <v>45715</v>
      </c>
      <c r="AD860" s="11" t="s">
        <v>2676</v>
      </c>
      <c r="AE860" s="11" t="s">
        <v>4823</v>
      </c>
      <c r="AF860" t="str">
        <f>IF(AD860="","",VLOOKUP(AD860,'Сотрудники и ссылки'!A:B,2,0))</f>
        <v>Серолог</v>
      </c>
      <c r="AG860">
        <f>IF(AD860="","",VLOOKUP(AD860,'Сотрудники и ссылки'!A:C,3,0))</f>
        <v>20007746</v>
      </c>
      <c r="AH860" s="11" t="s">
        <v>2676</v>
      </c>
      <c r="AI860" t="str">
        <f>IF(AH860="","",VLOOKUP(AH860,'Сотрудники и ссылки'!A:B,2,0))</f>
        <v>Серолог</v>
      </c>
      <c r="AJ860">
        <f>IF(AH860="","",VLOOKUP(AH860,'Сотрудники и ссылки'!A:C,3,0))</f>
        <v>20007746</v>
      </c>
      <c r="AK860" s="14">
        <v>45715</v>
      </c>
      <c r="AL860" s="2">
        <f>IF(AK860="","",AK860+VLOOKUP(I860,'Вид исследования'!B:E,4,0))</f>
        <v>45716</v>
      </c>
      <c r="AM860" s="2">
        <f>IF(AK860="","",AK860+VLOOKUP(I860,'Вид исследования'!B:F,5,0))</f>
        <v>45716</v>
      </c>
      <c r="AN860" s="14">
        <v>45715</v>
      </c>
      <c r="AP860" s="11" t="s">
        <v>189</v>
      </c>
      <c r="AQ860" t="str">
        <f>IFERROR(IF(L860="","",VLOOKUP(L860&amp;I860,Продукция!A:K,11,0)),"обратитесь к админ справочника")</f>
        <v>согласно рекомендациям производителя теста</v>
      </c>
      <c r="AR860" s="11" t="s">
        <v>4823</v>
      </c>
      <c r="AS860" t="str">
        <f>IFERROR(IF(L860="","",VLOOKUP(L860&amp;I860,Продукция!A:J,10,0)),"обратитесь к админ справочника")</f>
        <v>инструкция тест- ситема Биочек СК -114</v>
      </c>
      <c r="AT860" s="11" t="s">
        <v>4823</v>
      </c>
      <c r="AU860" s="11" t="s">
        <v>4823</v>
      </c>
      <c r="AV860" s="11" t="s">
        <v>2676</v>
      </c>
      <c r="AW860" s="11" t="s">
        <v>4824</v>
      </c>
      <c r="AX860" s="11" t="s">
        <v>698</v>
      </c>
      <c r="AZ860" s="11">
        <v>1</v>
      </c>
      <c r="BA860" s="11">
        <v>1</v>
      </c>
      <c r="BC860" s="11" t="s">
        <v>4867</v>
      </c>
    </row>
    <row r="861" spans="1:55" x14ac:dyDescent="0.25">
      <c r="A861" t="str">
        <f t="shared" si="17"/>
        <v xml:space="preserve">С/257CAV (BioChek) анемия уровень антител </v>
      </c>
      <c r="B861" t="str">
        <f>IF(E861="","",INDEX(Лаборатории!A:A,MATCH('Производственный контроль'!E861,Лаборатории!B:B,0)))</f>
        <v xml:space="preserve">КУРИНОЕ ЦАРСТВО АО </v>
      </c>
      <c r="C861" t="str">
        <f>IF(E861="","",VLOOKUP(E861,Лаборатории!B:D,3,0))</f>
        <v>U377_CHL</v>
      </c>
      <c r="D861" s="12">
        <v>45695</v>
      </c>
      <c r="E861" s="11" t="s">
        <v>793</v>
      </c>
      <c r="F861" s="11" t="s">
        <v>544</v>
      </c>
      <c r="G861" s="11" t="s">
        <v>698</v>
      </c>
      <c r="H861" s="11" t="s">
        <v>262</v>
      </c>
      <c r="I861" s="11" t="s">
        <v>3412</v>
      </c>
      <c r="J861" t="str">
        <f>IF(L861="","",VLOOKUP(L861,Продукция!B:D,3,0))</f>
        <v>Биологический_материал</v>
      </c>
      <c r="K861" t="str">
        <f>IF(L861="","",VLOOKUP(L861,Продукция!B:C,2,0))</f>
        <v>Сыворотка крови</v>
      </c>
      <c r="L861" s="151" t="s">
        <v>302</v>
      </c>
      <c r="M861">
        <f>IF(L861="","",VLOOKUP(L861,Продукция!B:L,11,0))</f>
        <v>0</v>
      </c>
      <c r="N861" s="11" t="s">
        <v>873</v>
      </c>
      <c r="P861" s="11" t="s">
        <v>340</v>
      </c>
      <c r="Q861" s="11" t="s">
        <v>854</v>
      </c>
      <c r="R861" s="153" t="s">
        <v>4865</v>
      </c>
      <c r="S861" s="11">
        <v>18</v>
      </c>
      <c r="T861" s="11" t="s">
        <v>5085</v>
      </c>
      <c r="V861" s="14">
        <v>45689</v>
      </c>
      <c r="Z861" s="11" t="s">
        <v>4823</v>
      </c>
      <c r="AA861" s="15">
        <v>0.38541666666666669</v>
      </c>
      <c r="AB861" t="str">
        <f>IF(L861="","",VLOOKUP(L861&amp;I861,Продукция!A:I,9,0))</f>
        <v>рекомендация производителя набора</v>
      </c>
      <c r="AC861" s="14">
        <v>45715</v>
      </c>
      <c r="AD861" s="11" t="s">
        <v>2676</v>
      </c>
      <c r="AE861" s="11" t="s">
        <v>4823</v>
      </c>
      <c r="AF861" t="str">
        <f>IF(AD861="","",VLOOKUP(AD861,'Сотрудники и ссылки'!A:B,2,0))</f>
        <v>Серолог</v>
      </c>
      <c r="AG861">
        <f>IF(AD861="","",VLOOKUP(AD861,'Сотрудники и ссылки'!A:C,3,0))</f>
        <v>20007746</v>
      </c>
      <c r="AH861" s="11" t="s">
        <v>2676</v>
      </c>
      <c r="AI861" t="str">
        <f>IF(AH861="","",VLOOKUP(AH861,'Сотрудники и ссылки'!A:B,2,0))</f>
        <v>Серолог</v>
      </c>
      <c r="AJ861">
        <f>IF(AH861="","",VLOOKUP(AH861,'Сотрудники и ссылки'!A:C,3,0))</f>
        <v>20007746</v>
      </c>
      <c r="AK861" s="14">
        <v>45715</v>
      </c>
      <c r="AL861" s="2">
        <f>IF(AK861="","",AK861+VLOOKUP(I861,'Вид исследования'!B:E,4,0))</f>
        <v>45716</v>
      </c>
      <c r="AM861" s="2">
        <f>IF(AK861="","",AK861+VLOOKUP(I861,'Вид исследования'!B:F,5,0))</f>
        <v>45716</v>
      </c>
      <c r="AN861" s="14">
        <v>45715</v>
      </c>
      <c r="AP861" s="11" t="s">
        <v>189</v>
      </c>
      <c r="AQ861" t="str">
        <f>IFERROR(IF(L861="","",VLOOKUP(L861&amp;I861,Продукция!A:K,11,0)),"обратитесь к админ справочника")</f>
        <v>согласно рекомендациям производителя теста</v>
      </c>
      <c r="AR861" s="11" t="s">
        <v>4823</v>
      </c>
      <c r="AS861" t="str">
        <f>IFERROR(IF(L861="","",VLOOKUP(L861&amp;I861,Продукция!A:J,10,0)),"обратитесь к админ справочника")</f>
        <v>инструкция тест- ситема Биочек СК -126</v>
      </c>
      <c r="AT861" s="11" t="s">
        <v>4823</v>
      </c>
      <c r="AU861" s="11" t="s">
        <v>4823</v>
      </c>
      <c r="AV861" s="11" t="s">
        <v>2676</v>
      </c>
      <c r="AW861" s="11" t="s">
        <v>4824</v>
      </c>
      <c r="AX861" s="11" t="s">
        <v>698</v>
      </c>
      <c r="AZ861" s="11">
        <v>1</v>
      </c>
      <c r="BA861" s="11">
        <v>1</v>
      </c>
      <c r="BC861" s="11" t="s">
        <v>4867</v>
      </c>
    </row>
    <row r="862" spans="1:55" x14ac:dyDescent="0.25">
      <c r="A862" t="str">
        <f t="shared" si="17"/>
        <v xml:space="preserve">С/257CAV (BioChek) анемия уровень антител </v>
      </c>
      <c r="B862" t="str">
        <f>IF(E862="","",INDEX(Лаборатории!A:A,MATCH('Производственный контроль'!E862,Лаборатории!B:B,0)))</f>
        <v xml:space="preserve">КУРИНОЕ ЦАРСТВО АО </v>
      </c>
      <c r="C862" t="str">
        <f>IF(E862="","",VLOOKUP(E862,Лаборатории!B:D,3,0))</f>
        <v>U377_CHL</v>
      </c>
      <c r="D862" s="12">
        <v>45695</v>
      </c>
      <c r="E862" s="11" t="s">
        <v>793</v>
      </c>
      <c r="F862" s="11" t="s">
        <v>544</v>
      </c>
      <c r="G862" s="11" t="s">
        <v>698</v>
      </c>
      <c r="H862" s="11" t="s">
        <v>262</v>
      </c>
      <c r="I862" s="11" t="s">
        <v>3412</v>
      </c>
      <c r="J862" t="str">
        <f>IF(L862="","",VLOOKUP(L862,Продукция!B:D,3,0))</f>
        <v>Биологический_материал</v>
      </c>
      <c r="K862" t="str">
        <f>IF(L862="","",VLOOKUP(L862,Продукция!B:C,2,0))</f>
        <v>Сыворотка крови</v>
      </c>
      <c r="L862" s="151" t="s">
        <v>302</v>
      </c>
      <c r="M862">
        <f>IF(L862="","",VLOOKUP(L862,Продукция!B:L,11,0))</f>
        <v>0</v>
      </c>
      <c r="N862" s="11" t="s">
        <v>873</v>
      </c>
      <c r="P862" s="11" t="s">
        <v>340</v>
      </c>
      <c r="Q862" s="11" t="s">
        <v>854</v>
      </c>
      <c r="R862" s="153" t="s">
        <v>4865</v>
      </c>
      <c r="S862" s="11">
        <v>18</v>
      </c>
      <c r="T862" s="11" t="s">
        <v>5085</v>
      </c>
      <c r="V862" s="14">
        <v>45690</v>
      </c>
      <c r="Z862" s="11" t="s">
        <v>4823</v>
      </c>
      <c r="AA862" s="15">
        <v>0.38541666666666669</v>
      </c>
      <c r="AB862" t="str">
        <f>IF(L862="","",VLOOKUP(L862&amp;I862,Продукция!A:I,9,0))</f>
        <v>рекомендация производителя набора</v>
      </c>
      <c r="AC862" s="14">
        <v>45715</v>
      </c>
      <c r="AD862" s="11" t="s">
        <v>2676</v>
      </c>
      <c r="AE862" s="11" t="s">
        <v>4823</v>
      </c>
      <c r="AF862" t="str">
        <f>IF(AD862="","",VLOOKUP(AD862,'Сотрудники и ссылки'!A:B,2,0))</f>
        <v>Серолог</v>
      </c>
      <c r="AG862">
        <f>IF(AD862="","",VLOOKUP(AD862,'Сотрудники и ссылки'!A:C,3,0))</f>
        <v>20007746</v>
      </c>
      <c r="AH862" s="11" t="s">
        <v>2676</v>
      </c>
      <c r="AI862" t="str">
        <f>IF(AH862="","",VLOOKUP(AH862,'Сотрудники и ссылки'!A:B,2,0))</f>
        <v>Серолог</v>
      </c>
      <c r="AJ862">
        <f>IF(AH862="","",VLOOKUP(AH862,'Сотрудники и ссылки'!A:C,3,0))</f>
        <v>20007746</v>
      </c>
      <c r="AK862" s="14">
        <v>45715</v>
      </c>
      <c r="AL862" s="2">
        <f>IF(AK862="","",AK862+VLOOKUP(I862,'Вид исследования'!B:E,4,0))</f>
        <v>45716</v>
      </c>
      <c r="AM862" s="2">
        <f>IF(AK862="","",AK862+VLOOKUP(I862,'Вид исследования'!B:F,5,0))</f>
        <v>45716</v>
      </c>
      <c r="AN862" s="14">
        <v>45715</v>
      </c>
      <c r="AP862" s="11" t="s">
        <v>189</v>
      </c>
      <c r="AQ862" t="str">
        <f>IFERROR(IF(L862="","",VLOOKUP(L862&amp;I862,Продукция!A:K,11,0)),"обратитесь к админ справочника")</f>
        <v>согласно рекомендациям производителя теста</v>
      </c>
      <c r="AR862" s="11" t="s">
        <v>4823</v>
      </c>
      <c r="AS862" t="str">
        <f>IFERROR(IF(L862="","",VLOOKUP(L862&amp;I862,Продукция!A:J,10,0)),"обратитесь к админ справочника")</f>
        <v>инструкция тест- ситема Биочек СК -126</v>
      </c>
      <c r="AT862" s="11" t="s">
        <v>4823</v>
      </c>
      <c r="AU862" s="11" t="s">
        <v>4823</v>
      </c>
      <c r="AV862" s="11" t="s">
        <v>2676</v>
      </c>
      <c r="AW862" s="11" t="s">
        <v>4824</v>
      </c>
      <c r="AX862" s="11" t="s">
        <v>698</v>
      </c>
      <c r="AZ862" s="11">
        <v>1</v>
      </c>
      <c r="BA862" s="11">
        <v>1</v>
      </c>
      <c r="BC862" s="11" t="s">
        <v>4867</v>
      </c>
    </row>
    <row r="863" spans="1:55" x14ac:dyDescent="0.25">
      <c r="A863" t="str">
        <f t="shared" si="17"/>
        <v xml:space="preserve">С/257CAV (BioChek) анемия уровень антител </v>
      </c>
      <c r="B863" t="str">
        <f>IF(E863="","",INDEX(Лаборатории!A:A,MATCH('Производственный контроль'!E863,Лаборатории!B:B,0)))</f>
        <v xml:space="preserve">КУРИНОЕ ЦАРСТВО АО </v>
      </c>
      <c r="C863" t="str">
        <f>IF(E863="","",VLOOKUP(E863,Лаборатории!B:D,3,0))</f>
        <v>U377_CHL</v>
      </c>
      <c r="D863" s="12">
        <v>45695</v>
      </c>
      <c r="E863" s="11" t="s">
        <v>793</v>
      </c>
      <c r="F863" s="11" t="s">
        <v>544</v>
      </c>
      <c r="G863" s="11" t="s">
        <v>698</v>
      </c>
      <c r="H863" s="11" t="s">
        <v>262</v>
      </c>
      <c r="I863" s="11" t="s">
        <v>3412</v>
      </c>
      <c r="J863" t="str">
        <f>IF(L863="","",VLOOKUP(L863,Продукция!B:D,3,0))</f>
        <v>Биологический_материал</v>
      </c>
      <c r="K863" t="str">
        <f>IF(L863="","",VLOOKUP(L863,Продукция!B:C,2,0))</f>
        <v>Сыворотка крови</v>
      </c>
      <c r="L863" s="151" t="s">
        <v>302</v>
      </c>
      <c r="M863">
        <f>IF(L863="","",VLOOKUP(L863,Продукция!B:L,11,0))</f>
        <v>0</v>
      </c>
      <c r="N863" s="11" t="s">
        <v>873</v>
      </c>
      <c r="P863" s="11" t="s">
        <v>340</v>
      </c>
      <c r="Q863" s="11" t="s">
        <v>854</v>
      </c>
      <c r="R863" s="153" t="s">
        <v>4865</v>
      </c>
      <c r="S863" s="11">
        <v>18</v>
      </c>
      <c r="T863" s="11" t="s">
        <v>5085</v>
      </c>
      <c r="V863" s="14">
        <v>45694</v>
      </c>
      <c r="Z863" s="11" t="s">
        <v>4823</v>
      </c>
      <c r="AA863" s="15">
        <v>0.38541666666666669</v>
      </c>
      <c r="AB863" t="str">
        <f>IF(L863="","",VLOOKUP(L863&amp;I863,Продукция!A:I,9,0))</f>
        <v>рекомендация производителя набора</v>
      </c>
      <c r="AC863" s="14">
        <v>45715</v>
      </c>
      <c r="AD863" s="11" t="s">
        <v>2676</v>
      </c>
      <c r="AE863" s="11" t="s">
        <v>4823</v>
      </c>
      <c r="AF863" t="str">
        <f>IF(AD863="","",VLOOKUP(AD863,'Сотрудники и ссылки'!A:B,2,0))</f>
        <v>Серолог</v>
      </c>
      <c r="AG863">
        <f>IF(AD863="","",VLOOKUP(AD863,'Сотрудники и ссылки'!A:C,3,0))</f>
        <v>20007746</v>
      </c>
      <c r="AH863" s="11" t="s">
        <v>2676</v>
      </c>
      <c r="AI863" t="str">
        <f>IF(AH863="","",VLOOKUP(AH863,'Сотрудники и ссылки'!A:B,2,0))</f>
        <v>Серолог</v>
      </c>
      <c r="AJ863">
        <f>IF(AH863="","",VLOOKUP(AH863,'Сотрудники и ссылки'!A:C,3,0))</f>
        <v>20007746</v>
      </c>
      <c r="AK863" s="14">
        <v>45715</v>
      </c>
      <c r="AL863" s="2">
        <f>IF(AK863="","",AK863+VLOOKUP(I863,'Вид исследования'!B:E,4,0))</f>
        <v>45716</v>
      </c>
      <c r="AM863" s="2">
        <f>IF(AK863="","",AK863+VLOOKUP(I863,'Вид исследования'!B:F,5,0))</f>
        <v>45716</v>
      </c>
      <c r="AN863" s="14">
        <v>45715</v>
      </c>
      <c r="AP863" s="11" t="s">
        <v>189</v>
      </c>
      <c r="AQ863" t="str">
        <f>IFERROR(IF(L863="","",VLOOKUP(L863&amp;I863,Продукция!A:K,11,0)),"обратитесь к админ справочника")</f>
        <v>согласно рекомендациям производителя теста</v>
      </c>
      <c r="AR863" s="11" t="s">
        <v>4823</v>
      </c>
      <c r="AS863" t="str">
        <f>IFERROR(IF(L863="","",VLOOKUP(L863&amp;I863,Продукция!A:J,10,0)),"обратитесь к админ справочника")</f>
        <v>инструкция тест- ситема Биочек СК -126</v>
      </c>
      <c r="AT863" s="11" t="s">
        <v>4823</v>
      </c>
      <c r="AU863" s="11" t="s">
        <v>4823</v>
      </c>
      <c r="AV863" s="11" t="s">
        <v>2676</v>
      </c>
      <c r="AW863" s="11" t="s">
        <v>4824</v>
      </c>
      <c r="AX863" s="11" t="s">
        <v>698</v>
      </c>
      <c r="AZ863" s="11">
        <v>1</v>
      </c>
      <c r="BA863" s="11">
        <v>1</v>
      </c>
      <c r="BC863" s="11" t="s">
        <v>4867</v>
      </c>
    </row>
    <row r="864" spans="1:55" x14ac:dyDescent="0.25">
      <c r="A864" t="str">
        <f t="shared" si="17"/>
        <v>С/257AE (BioChek) энцефаломиелит уровень антител</v>
      </c>
      <c r="B864" t="str">
        <f>IF(E864="","",INDEX(Лаборатории!A:A,MATCH('Производственный контроль'!E864,Лаборатории!B:B,0)))</f>
        <v xml:space="preserve">КУРИНОЕ ЦАРСТВО АО </v>
      </c>
      <c r="C864" t="str">
        <f>IF(E864="","",VLOOKUP(E864,Лаборатории!B:D,3,0))</f>
        <v>U377_CHL</v>
      </c>
      <c r="D864" s="12">
        <v>45695</v>
      </c>
      <c r="E864" s="11" t="s">
        <v>793</v>
      </c>
      <c r="F864" s="11" t="s">
        <v>544</v>
      </c>
      <c r="G864" s="11" t="s">
        <v>698</v>
      </c>
      <c r="H864" s="11" t="s">
        <v>262</v>
      </c>
      <c r="I864" s="11" t="s">
        <v>3405</v>
      </c>
      <c r="J864" t="str">
        <f>IF(L864="","",VLOOKUP(L864,Продукция!B:D,3,0))</f>
        <v>Биологический_материал</v>
      </c>
      <c r="K864" t="str">
        <f>IF(L864="","",VLOOKUP(L864,Продукция!B:C,2,0))</f>
        <v>Сыворотка крови</v>
      </c>
      <c r="L864" s="151" t="s">
        <v>302</v>
      </c>
      <c r="M864">
        <f>IF(L864="","",VLOOKUP(L864,Продукция!B:L,11,0))</f>
        <v>0</v>
      </c>
      <c r="N864" s="11" t="s">
        <v>873</v>
      </c>
      <c r="P864" s="11" t="s">
        <v>340</v>
      </c>
      <c r="Q864" s="11" t="s">
        <v>854</v>
      </c>
      <c r="R864" s="153" t="s">
        <v>4865</v>
      </c>
      <c r="S864" s="11">
        <v>18</v>
      </c>
      <c r="T864" s="11" t="s">
        <v>5085</v>
      </c>
      <c r="V864" s="14">
        <v>45689</v>
      </c>
      <c r="Z864" s="11" t="s">
        <v>4823</v>
      </c>
      <c r="AA864" s="15">
        <v>0.38541666666666669</v>
      </c>
      <c r="AB864" t="str">
        <f>IF(L864="","",VLOOKUP(L864&amp;I864,Продукция!A:I,9,0))</f>
        <v>рекомендация производителя набора</v>
      </c>
      <c r="AC864" s="14">
        <v>45715</v>
      </c>
      <c r="AD864" s="11" t="s">
        <v>2676</v>
      </c>
      <c r="AE864" s="11" t="s">
        <v>4823</v>
      </c>
      <c r="AF864" t="str">
        <f>IF(AD864="","",VLOOKUP(AD864,'Сотрудники и ссылки'!A:B,2,0))</f>
        <v>Серолог</v>
      </c>
      <c r="AG864">
        <f>IF(AD864="","",VLOOKUP(AD864,'Сотрудники и ссылки'!A:C,3,0))</f>
        <v>20007746</v>
      </c>
      <c r="AH864" s="11" t="s">
        <v>2676</v>
      </c>
      <c r="AI864" t="str">
        <f>IF(AH864="","",VLOOKUP(AH864,'Сотрудники и ссылки'!A:B,2,0))</f>
        <v>Серолог</v>
      </c>
      <c r="AJ864">
        <f>IF(AH864="","",VLOOKUP(AH864,'Сотрудники и ссылки'!A:C,3,0))</f>
        <v>20007746</v>
      </c>
      <c r="AK864" s="14">
        <v>45715</v>
      </c>
      <c r="AL864" s="2">
        <f>IF(AK864="","",AK864+VLOOKUP(I864,'Вид исследования'!B:E,4,0))</f>
        <v>45716</v>
      </c>
      <c r="AM864" s="2">
        <f>IF(AK864="","",AK864+VLOOKUP(I864,'Вид исследования'!B:F,5,0))</f>
        <v>45716</v>
      </c>
      <c r="AN864" s="14">
        <v>45715</v>
      </c>
      <c r="AP864" s="11" t="s">
        <v>189</v>
      </c>
      <c r="AQ864" t="str">
        <f>IFERROR(IF(L864="","",VLOOKUP(L864&amp;I864,Продукция!A:K,11,0)),"обратитесь к админ справочника")</f>
        <v>согласно рекомендациям производителя теста</v>
      </c>
      <c r="AR864" s="11" t="s">
        <v>4823</v>
      </c>
      <c r="AS864" t="str">
        <f>IFERROR(IF(L864="","",VLOOKUP(L864&amp;I864,Продукция!A:J,10,0)),"обратитесь к админ справочника")</f>
        <v>инструкция тест- ситема Биочек СК -123</v>
      </c>
      <c r="AT864" s="11" t="s">
        <v>4823</v>
      </c>
      <c r="AU864" s="11" t="s">
        <v>4823</v>
      </c>
      <c r="AV864" s="11" t="s">
        <v>2676</v>
      </c>
      <c r="AW864" s="11" t="s">
        <v>4824</v>
      </c>
      <c r="AX864" s="11" t="s">
        <v>698</v>
      </c>
      <c r="AZ864" s="11">
        <v>1</v>
      </c>
      <c r="BA864" s="11">
        <v>1</v>
      </c>
      <c r="BC864" s="11" t="s">
        <v>4867</v>
      </c>
    </row>
    <row r="865" spans="1:55" x14ac:dyDescent="0.25">
      <c r="A865" t="str">
        <f t="shared" si="17"/>
        <v>С/257AE (BioChek) энцефаломиелит уровень антител</v>
      </c>
      <c r="B865" t="str">
        <f>IF(E865="","",INDEX(Лаборатории!A:A,MATCH('Производственный контроль'!E865,Лаборатории!B:B,0)))</f>
        <v xml:space="preserve">КУРИНОЕ ЦАРСТВО АО </v>
      </c>
      <c r="C865" t="str">
        <f>IF(E865="","",VLOOKUP(E865,Лаборатории!B:D,3,0))</f>
        <v>U377_CHL</v>
      </c>
      <c r="D865" s="12">
        <v>45695</v>
      </c>
      <c r="E865" s="11" t="s">
        <v>793</v>
      </c>
      <c r="F865" s="11" t="s">
        <v>544</v>
      </c>
      <c r="G865" s="11" t="s">
        <v>698</v>
      </c>
      <c r="H865" s="11" t="s">
        <v>262</v>
      </c>
      <c r="I865" s="11" t="s">
        <v>3405</v>
      </c>
      <c r="J865" t="str">
        <f>IF(L865="","",VLOOKUP(L865,Продукция!B:D,3,0))</f>
        <v>Биологический_материал</v>
      </c>
      <c r="K865" t="str">
        <f>IF(L865="","",VLOOKUP(L865,Продукция!B:C,2,0))</f>
        <v>Сыворотка крови</v>
      </c>
      <c r="L865" s="151" t="s">
        <v>302</v>
      </c>
      <c r="M865">
        <f>IF(L865="","",VLOOKUP(L865,Продукция!B:L,11,0))</f>
        <v>0</v>
      </c>
      <c r="N865" s="11" t="s">
        <v>873</v>
      </c>
      <c r="P865" s="11" t="s">
        <v>340</v>
      </c>
      <c r="Q865" s="11" t="s">
        <v>854</v>
      </c>
      <c r="R865" s="153" t="s">
        <v>4865</v>
      </c>
      <c r="S865" s="11">
        <v>18</v>
      </c>
      <c r="T865" s="11" t="s">
        <v>5085</v>
      </c>
      <c r="V865" s="14">
        <v>45690</v>
      </c>
      <c r="Z865" s="11" t="s">
        <v>4823</v>
      </c>
      <c r="AA865" s="15">
        <v>0.38541666666666669</v>
      </c>
      <c r="AB865" t="str">
        <f>IF(L865="","",VLOOKUP(L865&amp;I865,Продукция!A:I,9,0))</f>
        <v>рекомендация производителя набора</v>
      </c>
      <c r="AC865" s="14">
        <v>45715</v>
      </c>
      <c r="AD865" s="11" t="s">
        <v>2676</v>
      </c>
      <c r="AE865" s="11" t="s">
        <v>4823</v>
      </c>
      <c r="AF865" t="str">
        <f>IF(AD865="","",VLOOKUP(AD865,'Сотрудники и ссылки'!A:B,2,0))</f>
        <v>Серолог</v>
      </c>
      <c r="AG865">
        <f>IF(AD865="","",VLOOKUP(AD865,'Сотрудники и ссылки'!A:C,3,0))</f>
        <v>20007746</v>
      </c>
      <c r="AH865" s="11" t="s">
        <v>2676</v>
      </c>
      <c r="AI865" t="str">
        <f>IF(AH865="","",VLOOKUP(AH865,'Сотрудники и ссылки'!A:B,2,0))</f>
        <v>Серолог</v>
      </c>
      <c r="AJ865">
        <f>IF(AH865="","",VLOOKUP(AH865,'Сотрудники и ссылки'!A:C,3,0))</f>
        <v>20007746</v>
      </c>
      <c r="AK865" s="14">
        <v>45715</v>
      </c>
      <c r="AL865" s="2">
        <f>IF(AK865="","",AK865+VLOOKUP(I865,'Вид исследования'!B:E,4,0))</f>
        <v>45716</v>
      </c>
      <c r="AM865" s="2">
        <f>IF(AK865="","",AK865+VLOOKUP(I865,'Вид исследования'!B:F,5,0))</f>
        <v>45716</v>
      </c>
      <c r="AN865" s="14">
        <v>45715</v>
      </c>
      <c r="AP865" s="11" t="s">
        <v>189</v>
      </c>
      <c r="AQ865" t="str">
        <f>IFERROR(IF(L865="","",VLOOKUP(L865&amp;I865,Продукция!A:K,11,0)),"обратитесь к админ справочника")</f>
        <v>согласно рекомендациям производителя теста</v>
      </c>
      <c r="AR865" s="11" t="s">
        <v>4823</v>
      </c>
      <c r="AS865" t="str">
        <f>IFERROR(IF(L865="","",VLOOKUP(L865&amp;I865,Продукция!A:J,10,0)),"обратитесь к админ справочника")</f>
        <v>инструкция тест- ситема Биочек СК -123</v>
      </c>
      <c r="AT865" s="11" t="s">
        <v>4823</v>
      </c>
      <c r="AU865" s="11" t="s">
        <v>4823</v>
      </c>
      <c r="AV865" s="11" t="s">
        <v>2676</v>
      </c>
      <c r="AW865" s="11" t="s">
        <v>4824</v>
      </c>
      <c r="AX865" s="11" t="s">
        <v>698</v>
      </c>
      <c r="AZ865" s="11">
        <v>1</v>
      </c>
      <c r="BA865" s="11">
        <v>1</v>
      </c>
      <c r="BC865" s="11" t="s">
        <v>4867</v>
      </c>
    </row>
    <row r="866" spans="1:55" x14ac:dyDescent="0.25">
      <c r="A866" t="str">
        <f t="shared" si="17"/>
        <v>С/257AE (BioChek) энцефаломиелит уровень антител</v>
      </c>
      <c r="B866" t="str">
        <f>IF(E866="","",INDEX(Лаборатории!A:A,MATCH('Производственный контроль'!E866,Лаборатории!B:B,0)))</f>
        <v xml:space="preserve">КУРИНОЕ ЦАРСТВО АО </v>
      </c>
      <c r="C866" t="str">
        <f>IF(E866="","",VLOOKUP(E866,Лаборатории!B:D,3,0))</f>
        <v>U377_CHL</v>
      </c>
      <c r="D866" s="12">
        <v>45695</v>
      </c>
      <c r="E866" s="11" t="s">
        <v>793</v>
      </c>
      <c r="F866" s="11" t="s">
        <v>544</v>
      </c>
      <c r="G866" s="11" t="s">
        <v>698</v>
      </c>
      <c r="H866" s="11" t="s">
        <v>262</v>
      </c>
      <c r="I866" s="11" t="s">
        <v>3405</v>
      </c>
      <c r="J866" t="str">
        <f>IF(L866="","",VLOOKUP(L866,Продукция!B:D,3,0))</f>
        <v>Биологический_материал</v>
      </c>
      <c r="K866" t="str">
        <f>IF(L866="","",VLOOKUP(L866,Продукция!B:C,2,0))</f>
        <v>Сыворотка крови</v>
      </c>
      <c r="L866" s="151" t="s">
        <v>302</v>
      </c>
      <c r="M866">
        <f>IF(L866="","",VLOOKUP(L866,Продукция!B:L,11,0))</f>
        <v>0</v>
      </c>
      <c r="N866" s="11" t="s">
        <v>873</v>
      </c>
      <c r="P866" s="11" t="s">
        <v>340</v>
      </c>
      <c r="Q866" s="11" t="s">
        <v>854</v>
      </c>
      <c r="R866" s="153" t="s">
        <v>4865</v>
      </c>
      <c r="S866" s="11">
        <v>18</v>
      </c>
      <c r="T866" s="11" t="s">
        <v>5085</v>
      </c>
      <c r="V866" s="14">
        <v>45694</v>
      </c>
      <c r="Z866" s="11" t="s">
        <v>4823</v>
      </c>
      <c r="AA866" s="15">
        <v>0.38541666666666669</v>
      </c>
      <c r="AB866" t="str">
        <f>IF(L866="","",VLOOKUP(L866&amp;I866,Продукция!A:I,9,0))</f>
        <v>рекомендация производителя набора</v>
      </c>
      <c r="AC866" s="14">
        <v>45715</v>
      </c>
      <c r="AD866" s="11" t="s">
        <v>2676</v>
      </c>
      <c r="AE866" s="11" t="s">
        <v>4823</v>
      </c>
      <c r="AF866" t="str">
        <f>IF(AD866="","",VLOOKUP(AD866,'Сотрудники и ссылки'!A:B,2,0))</f>
        <v>Серолог</v>
      </c>
      <c r="AG866">
        <f>IF(AD866="","",VLOOKUP(AD866,'Сотрудники и ссылки'!A:C,3,0))</f>
        <v>20007746</v>
      </c>
      <c r="AH866" s="11" t="s">
        <v>2676</v>
      </c>
      <c r="AI866" t="str">
        <f>IF(AH866="","",VLOOKUP(AH866,'Сотрудники и ссылки'!A:B,2,0))</f>
        <v>Серолог</v>
      </c>
      <c r="AJ866">
        <f>IF(AH866="","",VLOOKUP(AH866,'Сотрудники и ссылки'!A:C,3,0))</f>
        <v>20007746</v>
      </c>
      <c r="AK866" s="14">
        <v>45715</v>
      </c>
      <c r="AL866" s="2">
        <f>IF(AK866="","",AK866+VLOOKUP(I866,'Вид исследования'!B:E,4,0))</f>
        <v>45716</v>
      </c>
      <c r="AM866" s="2">
        <f>IF(AK866="","",AK866+VLOOKUP(I866,'Вид исследования'!B:F,5,0))</f>
        <v>45716</v>
      </c>
      <c r="AN866" s="14">
        <v>45715</v>
      </c>
      <c r="AP866" s="11" t="s">
        <v>189</v>
      </c>
      <c r="AQ866" t="str">
        <f>IFERROR(IF(L866="","",VLOOKUP(L866&amp;I866,Продукция!A:K,11,0)),"обратитесь к админ справочника")</f>
        <v>согласно рекомендациям производителя теста</v>
      </c>
      <c r="AR866" s="11" t="s">
        <v>4823</v>
      </c>
      <c r="AS866" t="str">
        <f>IFERROR(IF(L866="","",VLOOKUP(L866&amp;I866,Продукция!A:J,10,0)),"обратитесь к админ справочника")</f>
        <v>инструкция тест- ситема Биочек СК -123</v>
      </c>
      <c r="AT866" s="11" t="s">
        <v>4823</v>
      </c>
      <c r="AU866" s="11" t="s">
        <v>4823</v>
      </c>
      <c r="AV866" s="11" t="s">
        <v>2676</v>
      </c>
      <c r="AW866" s="11" t="s">
        <v>4824</v>
      </c>
      <c r="AX866" s="11" t="s">
        <v>698</v>
      </c>
      <c r="AZ866" s="11">
        <v>1</v>
      </c>
      <c r="BA866" s="11">
        <v>1</v>
      </c>
      <c r="BC866" s="11" t="s">
        <v>4867</v>
      </c>
    </row>
    <row r="867" spans="1:55" x14ac:dyDescent="0.25">
      <c r="A867" t="str">
        <f t="shared" si="17"/>
        <v>С/257FADV (BioChek) аденовирус уровень антител</v>
      </c>
      <c r="B867" t="str">
        <f>IF(E867="","",INDEX(Лаборатории!A:A,MATCH('Производственный контроль'!E867,Лаборатории!B:B,0)))</f>
        <v xml:space="preserve">КУРИНОЕ ЦАРСТВО АО </v>
      </c>
      <c r="C867" t="str">
        <f>IF(E867="","",VLOOKUP(E867,Лаборатории!B:D,3,0))</f>
        <v>U377_CHL</v>
      </c>
      <c r="D867" s="12">
        <v>45695</v>
      </c>
      <c r="E867" s="11" t="s">
        <v>793</v>
      </c>
      <c r="F867" s="11" t="s">
        <v>544</v>
      </c>
      <c r="G867" s="11" t="s">
        <v>698</v>
      </c>
      <c r="H867" s="11" t="s">
        <v>262</v>
      </c>
      <c r="I867" s="11" t="s">
        <v>3414</v>
      </c>
      <c r="J867" t="str">
        <f>IF(L867="","",VLOOKUP(L867,Продукция!B:D,3,0))</f>
        <v>Биологический_материал</v>
      </c>
      <c r="K867" t="str">
        <f>IF(L867="","",VLOOKUP(L867,Продукция!B:C,2,0))</f>
        <v>Сыворотка крови</v>
      </c>
      <c r="L867" s="151" t="s">
        <v>302</v>
      </c>
      <c r="M867">
        <f>IF(L867="","",VLOOKUP(L867,Продукция!B:L,11,0))</f>
        <v>0</v>
      </c>
      <c r="N867" s="11" t="s">
        <v>873</v>
      </c>
      <c r="P867" s="11" t="s">
        <v>340</v>
      </c>
      <c r="Q867" s="11" t="s">
        <v>854</v>
      </c>
      <c r="R867" s="153" t="s">
        <v>4865</v>
      </c>
      <c r="S867" s="11">
        <v>18</v>
      </c>
      <c r="T867" s="11" t="s">
        <v>5085</v>
      </c>
      <c r="V867" s="14">
        <v>45689</v>
      </c>
      <c r="Z867" s="11" t="s">
        <v>4823</v>
      </c>
      <c r="AA867" s="15">
        <v>0.38541666666666669</v>
      </c>
      <c r="AB867" t="str">
        <f>IF(L867="","",VLOOKUP(L867&amp;I867,Продукция!A:I,9,0))</f>
        <v>рекомендация производителя набора</v>
      </c>
      <c r="AC867" s="14">
        <v>45715</v>
      </c>
      <c r="AD867" s="11" t="s">
        <v>2676</v>
      </c>
      <c r="AE867" s="11" t="s">
        <v>4823</v>
      </c>
      <c r="AF867" t="str">
        <f>IF(AD867="","",VLOOKUP(AD867,'Сотрудники и ссылки'!A:B,2,0))</f>
        <v>Серолог</v>
      </c>
      <c r="AG867">
        <f>IF(AD867="","",VLOOKUP(AD867,'Сотрудники и ссылки'!A:C,3,0))</f>
        <v>20007746</v>
      </c>
      <c r="AH867" s="11" t="s">
        <v>2676</v>
      </c>
      <c r="AI867" t="str">
        <f>IF(AH867="","",VLOOKUP(AH867,'Сотрудники и ссылки'!A:B,2,0))</f>
        <v>Серолог</v>
      </c>
      <c r="AJ867">
        <f>IF(AH867="","",VLOOKUP(AH867,'Сотрудники и ссылки'!A:C,3,0))</f>
        <v>20007746</v>
      </c>
      <c r="AK867" s="14">
        <v>45715</v>
      </c>
      <c r="AL867" s="2">
        <f>IF(AK867="","",AK867+VLOOKUP(I867,'Вид исследования'!B:E,4,0))</f>
        <v>45716</v>
      </c>
      <c r="AM867" s="2">
        <f>IF(AK867="","",AK867+VLOOKUP(I867,'Вид исследования'!B:F,5,0))</f>
        <v>45716</v>
      </c>
      <c r="AN867" s="14">
        <v>45715</v>
      </c>
      <c r="AP867" s="11" t="s">
        <v>189</v>
      </c>
      <c r="AQ867" t="str">
        <f>IFERROR(IF(L867="","",VLOOKUP(L867&amp;I867,Продукция!A:K,11,0)),"обратитесь к админ справочника")</f>
        <v>согласно рекомендациям производителя теста</v>
      </c>
      <c r="AR867" s="11" t="s">
        <v>4823</v>
      </c>
      <c r="AS867" t="str">
        <f>IFERROR(IF(L867="","",VLOOKUP(L867&amp;I867,Продукция!A:J,10,0)),"обратитесь к админ справочника")</f>
        <v>инструкция тест- ситема Биочек СК -132</v>
      </c>
      <c r="AT867" s="11" t="s">
        <v>4823</v>
      </c>
      <c r="AU867" s="11" t="s">
        <v>4823</v>
      </c>
      <c r="AV867" s="11" t="s">
        <v>2676</v>
      </c>
      <c r="AW867" s="11" t="s">
        <v>4824</v>
      </c>
      <c r="AX867" s="11" t="s">
        <v>698</v>
      </c>
      <c r="AZ867" s="11">
        <v>1</v>
      </c>
      <c r="BA867" s="11">
        <v>1</v>
      </c>
      <c r="BC867" s="11" t="s">
        <v>4867</v>
      </c>
    </row>
    <row r="868" spans="1:55" x14ac:dyDescent="0.25">
      <c r="A868" t="str">
        <f t="shared" si="17"/>
        <v>С/257FADV (BioChek) аденовирус уровень антител</v>
      </c>
      <c r="B868" t="str">
        <f>IF(E868="","",INDEX(Лаборатории!A:A,MATCH('Производственный контроль'!E868,Лаборатории!B:B,0)))</f>
        <v xml:space="preserve">КУРИНОЕ ЦАРСТВО АО </v>
      </c>
      <c r="C868" t="str">
        <f>IF(E868="","",VLOOKUP(E868,Лаборатории!B:D,3,0))</f>
        <v>U377_CHL</v>
      </c>
      <c r="D868" s="12">
        <v>45695</v>
      </c>
      <c r="E868" s="11" t="s">
        <v>793</v>
      </c>
      <c r="F868" s="11" t="s">
        <v>544</v>
      </c>
      <c r="G868" s="11" t="s">
        <v>698</v>
      </c>
      <c r="H868" s="11" t="s">
        <v>262</v>
      </c>
      <c r="I868" s="11" t="s">
        <v>3414</v>
      </c>
      <c r="J868" t="str">
        <f>IF(L868="","",VLOOKUP(L868,Продукция!B:D,3,0))</f>
        <v>Биологический_материал</v>
      </c>
      <c r="K868" t="str">
        <f>IF(L868="","",VLOOKUP(L868,Продукция!B:C,2,0))</f>
        <v>Сыворотка крови</v>
      </c>
      <c r="L868" s="151" t="s">
        <v>302</v>
      </c>
      <c r="M868">
        <f>IF(L868="","",VLOOKUP(L868,Продукция!B:L,11,0))</f>
        <v>0</v>
      </c>
      <c r="N868" s="11" t="s">
        <v>873</v>
      </c>
      <c r="P868" s="11" t="s">
        <v>340</v>
      </c>
      <c r="Q868" s="11" t="s">
        <v>854</v>
      </c>
      <c r="R868" s="153" t="s">
        <v>4865</v>
      </c>
      <c r="S868" s="11">
        <v>18</v>
      </c>
      <c r="T868" s="11" t="s">
        <v>5085</v>
      </c>
      <c r="V868" s="14">
        <v>45690</v>
      </c>
      <c r="Z868" s="11" t="s">
        <v>4823</v>
      </c>
      <c r="AA868" s="15">
        <v>0.38541666666666669</v>
      </c>
      <c r="AB868" t="str">
        <f>IF(L868="","",VLOOKUP(L868&amp;I868,Продукция!A:I,9,0))</f>
        <v>рекомендация производителя набора</v>
      </c>
      <c r="AC868" s="14">
        <v>45715</v>
      </c>
      <c r="AD868" s="11" t="s">
        <v>2676</v>
      </c>
      <c r="AE868" s="11" t="s">
        <v>4823</v>
      </c>
      <c r="AF868" t="str">
        <f>IF(AD868="","",VLOOKUP(AD868,'Сотрудники и ссылки'!A:B,2,0))</f>
        <v>Серолог</v>
      </c>
      <c r="AG868">
        <f>IF(AD868="","",VLOOKUP(AD868,'Сотрудники и ссылки'!A:C,3,0))</f>
        <v>20007746</v>
      </c>
      <c r="AH868" s="11" t="s">
        <v>2676</v>
      </c>
      <c r="AI868" t="str">
        <f>IF(AH868="","",VLOOKUP(AH868,'Сотрудники и ссылки'!A:B,2,0))</f>
        <v>Серолог</v>
      </c>
      <c r="AJ868">
        <f>IF(AH868="","",VLOOKUP(AH868,'Сотрудники и ссылки'!A:C,3,0))</f>
        <v>20007746</v>
      </c>
      <c r="AK868" s="14">
        <v>45715</v>
      </c>
      <c r="AL868" s="2">
        <f>IF(AK868="","",AK868+VLOOKUP(I868,'Вид исследования'!B:E,4,0))</f>
        <v>45716</v>
      </c>
      <c r="AM868" s="2">
        <f>IF(AK868="","",AK868+VLOOKUP(I868,'Вид исследования'!B:F,5,0))</f>
        <v>45716</v>
      </c>
      <c r="AN868" s="14">
        <v>45715</v>
      </c>
      <c r="AP868" s="11" t="s">
        <v>189</v>
      </c>
      <c r="AQ868" t="str">
        <f>IFERROR(IF(L868="","",VLOOKUP(L868&amp;I868,Продукция!A:K,11,0)),"обратитесь к админ справочника")</f>
        <v>согласно рекомендациям производителя теста</v>
      </c>
      <c r="AR868" s="11" t="s">
        <v>4823</v>
      </c>
      <c r="AS868" t="str">
        <f>IFERROR(IF(L868="","",VLOOKUP(L868&amp;I868,Продукция!A:J,10,0)),"обратитесь к админ справочника")</f>
        <v>инструкция тест- ситема Биочек СК -132</v>
      </c>
      <c r="AT868" s="11" t="s">
        <v>4823</v>
      </c>
      <c r="AU868" s="11" t="s">
        <v>4823</v>
      </c>
      <c r="AV868" s="11" t="s">
        <v>2676</v>
      </c>
      <c r="AW868" s="11" t="s">
        <v>4824</v>
      </c>
      <c r="AX868" s="11" t="s">
        <v>698</v>
      </c>
      <c r="AZ868" s="11">
        <v>1</v>
      </c>
      <c r="BA868" s="11">
        <v>1</v>
      </c>
      <c r="BC868" s="11" t="s">
        <v>4867</v>
      </c>
    </row>
    <row r="869" spans="1:55" x14ac:dyDescent="0.25">
      <c r="A869" t="str">
        <f t="shared" si="17"/>
        <v>С/257FADV (BioChek) аденовирус уровень антител</v>
      </c>
      <c r="B869" t="str">
        <f>IF(E869="","",INDEX(Лаборатории!A:A,MATCH('Производственный контроль'!E869,Лаборатории!B:B,0)))</f>
        <v xml:space="preserve">КУРИНОЕ ЦАРСТВО АО </v>
      </c>
      <c r="C869" t="str">
        <f>IF(E869="","",VLOOKUP(E869,Лаборатории!B:D,3,0))</f>
        <v>U377_CHL</v>
      </c>
      <c r="D869" s="12">
        <v>45695</v>
      </c>
      <c r="E869" s="11" t="s">
        <v>793</v>
      </c>
      <c r="F869" s="11" t="s">
        <v>544</v>
      </c>
      <c r="G869" s="11" t="s">
        <v>698</v>
      </c>
      <c r="H869" s="11" t="s">
        <v>262</v>
      </c>
      <c r="I869" s="11" t="s">
        <v>3414</v>
      </c>
      <c r="J869" t="str">
        <f>IF(L869="","",VLOOKUP(L869,Продукция!B:D,3,0))</f>
        <v>Биологический_материал</v>
      </c>
      <c r="K869" t="str">
        <f>IF(L869="","",VLOOKUP(L869,Продукция!B:C,2,0))</f>
        <v>Сыворотка крови</v>
      </c>
      <c r="L869" s="151" t="s">
        <v>302</v>
      </c>
      <c r="M869">
        <f>IF(L869="","",VLOOKUP(L869,Продукция!B:L,11,0))</f>
        <v>0</v>
      </c>
      <c r="N869" s="11" t="s">
        <v>873</v>
      </c>
      <c r="P869" s="11" t="s">
        <v>340</v>
      </c>
      <c r="Q869" s="11" t="s">
        <v>854</v>
      </c>
      <c r="R869" s="153" t="s">
        <v>4865</v>
      </c>
      <c r="S869" s="11">
        <v>18</v>
      </c>
      <c r="T869" s="11" t="s">
        <v>5085</v>
      </c>
      <c r="V869" s="14">
        <v>45694</v>
      </c>
      <c r="Z869" s="11" t="s">
        <v>4823</v>
      </c>
      <c r="AA869" s="15">
        <v>0.38541666666666669</v>
      </c>
      <c r="AB869" t="str">
        <f>IF(L869="","",VLOOKUP(L869&amp;I869,Продукция!A:I,9,0))</f>
        <v>рекомендация производителя набора</v>
      </c>
      <c r="AC869" s="14">
        <v>45715</v>
      </c>
      <c r="AD869" s="11" t="s">
        <v>2676</v>
      </c>
      <c r="AE869" s="11" t="s">
        <v>4823</v>
      </c>
      <c r="AF869" t="str">
        <f>IF(AD869="","",VLOOKUP(AD869,'Сотрудники и ссылки'!A:B,2,0))</f>
        <v>Серолог</v>
      </c>
      <c r="AG869">
        <f>IF(AD869="","",VLOOKUP(AD869,'Сотрудники и ссылки'!A:C,3,0))</f>
        <v>20007746</v>
      </c>
      <c r="AH869" s="11" t="s">
        <v>2676</v>
      </c>
      <c r="AI869" t="str">
        <f>IF(AH869="","",VLOOKUP(AH869,'Сотрудники и ссылки'!A:B,2,0))</f>
        <v>Серолог</v>
      </c>
      <c r="AJ869">
        <f>IF(AH869="","",VLOOKUP(AH869,'Сотрудники и ссылки'!A:C,3,0))</f>
        <v>20007746</v>
      </c>
      <c r="AK869" s="14">
        <v>45715</v>
      </c>
      <c r="AL869" s="2">
        <f>IF(AK869="","",AK869+VLOOKUP(I869,'Вид исследования'!B:E,4,0))</f>
        <v>45716</v>
      </c>
      <c r="AM869" s="2">
        <f>IF(AK869="","",AK869+VLOOKUP(I869,'Вид исследования'!B:F,5,0))</f>
        <v>45716</v>
      </c>
      <c r="AN869" s="14">
        <v>45715</v>
      </c>
      <c r="AP869" s="11" t="s">
        <v>189</v>
      </c>
      <c r="AQ869" t="str">
        <f>IFERROR(IF(L869="","",VLOOKUP(L869&amp;I869,Продукция!A:K,11,0)),"обратитесь к админ справочника")</f>
        <v>согласно рекомендациям производителя теста</v>
      </c>
      <c r="AR869" s="11" t="s">
        <v>4823</v>
      </c>
      <c r="AS869" t="str">
        <f>IFERROR(IF(L869="","",VLOOKUP(L869&amp;I869,Продукция!A:J,10,0)),"обратитесь к админ справочника")</f>
        <v>инструкция тест- ситема Биочек СК -132</v>
      </c>
      <c r="AT869" s="11" t="s">
        <v>4823</v>
      </c>
      <c r="AU869" s="11" t="s">
        <v>4823</v>
      </c>
      <c r="AV869" s="11" t="s">
        <v>2676</v>
      </c>
      <c r="AW869" s="11" t="s">
        <v>4824</v>
      </c>
      <c r="AX869" s="11" t="s">
        <v>698</v>
      </c>
      <c r="AZ869" s="11">
        <v>1</v>
      </c>
      <c r="BA869" s="11">
        <v>1</v>
      </c>
      <c r="BC869" s="11" t="s">
        <v>4867</v>
      </c>
    </row>
    <row r="870" spans="1:55" x14ac:dyDescent="0.25">
      <c r="A870" t="str">
        <f t="shared" si="17"/>
        <v>С/264Болезнь Ньюкасла уровень антител</v>
      </c>
      <c r="B870" t="str">
        <f>IF(E870="","",INDEX(Лаборатории!A:A,MATCH('Производственный контроль'!E870,Лаборатории!B:B,0)))</f>
        <v xml:space="preserve">КУРИНОЕ ЦАРСТВО АО </v>
      </c>
      <c r="C870" t="str">
        <f>IF(E870="","",VLOOKUP(E870,Лаборатории!B:D,3,0))</f>
        <v>U377_CHL</v>
      </c>
      <c r="D870" s="12">
        <v>45695</v>
      </c>
      <c r="E870" s="11" t="s">
        <v>793</v>
      </c>
      <c r="F870" s="11" t="s">
        <v>544</v>
      </c>
      <c r="G870" s="11" t="s">
        <v>565</v>
      </c>
      <c r="H870" s="11" t="s">
        <v>312</v>
      </c>
      <c r="I870" s="11" t="s">
        <v>3434</v>
      </c>
      <c r="J870" t="str">
        <f>IF(L870="","",VLOOKUP(L870,Продукция!B:D,3,0))</f>
        <v>Биологический_материал</v>
      </c>
      <c r="K870" t="str">
        <f>IF(L870="","",VLOOKUP(L870,Продукция!B:C,2,0))</f>
        <v>Сыворотка крови</v>
      </c>
      <c r="L870" s="151" t="s">
        <v>302</v>
      </c>
      <c r="M870">
        <f>IF(L870="","",VLOOKUP(L870,Продукция!B:L,11,0))</f>
        <v>0</v>
      </c>
      <c r="N870" s="11" t="s">
        <v>873</v>
      </c>
      <c r="P870" s="11" t="s">
        <v>340</v>
      </c>
      <c r="Q870" s="11" t="s">
        <v>854</v>
      </c>
      <c r="R870" s="153" t="s">
        <v>5086</v>
      </c>
      <c r="S870" s="11">
        <v>20</v>
      </c>
      <c r="T870" s="11" t="s">
        <v>5107</v>
      </c>
      <c r="V870" s="14">
        <v>45693</v>
      </c>
      <c r="Z870" s="11" t="s">
        <v>4823</v>
      </c>
      <c r="AA870" s="15">
        <v>0.68055555555555547</v>
      </c>
      <c r="AB870" t="str">
        <f>IF(L870="","",VLOOKUP(L870&amp;I870,Продукция!A:I,9,0))</f>
        <v>рекомендация производителя набора</v>
      </c>
      <c r="AC870" s="14">
        <v>45698</v>
      </c>
      <c r="AD870" s="11" t="s">
        <v>2673</v>
      </c>
      <c r="AE870" s="11" t="s">
        <v>4823</v>
      </c>
      <c r="AF870" t="str">
        <f>IF(AD870="","",VLOOKUP(AD870,'Сотрудники и ссылки'!A:B,2,0))</f>
        <v>Серолог</v>
      </c>
      <c r="AG870">
        <f>IF(AD870="","",VLOOKUP(AD870,'Сотрудники и ссылки'!A:C,3,0))</f>
        <v>20001771</v>
      </c>
      <c r="AH870" s="11" t="s">
        <v>2673</v>
      </c>
      <c r="AI870" t="str">
        <f>IF(AH870="","",VLOOKUP(AH870,'Сотрудники и ссылки'!A:B,2,0))</f>
        <v>Серолог</v>
      </c>
      <c r="AJ870">
        <f>IF(AH870="","",VLOOKUP(AH870,'Сотрудники и ссылки'!A:C,3,0))</f>
        <v>20001771</v>
      </c>
      <c r="AK870" s="14">
        <v>45698</v>
      </c>
      <c r="AL870" s="2">
        <f>IF(AK870="","",AK870+VLOOKUP(I870,'Вид исследования'!B:E,4,0))</f>
        <v>45699</v>
      </c>
      <c r="AM870" s="2">
        <f>IF(AK870="","",AK870+VLOOKUP(I870,'Вид исследования'!B:F,5,0))</f>
        <v>45699</v>
      </c>
      <c r="AN870" s="14">
        <v>45698</v>
      </c>
      <c r="AP870" s="11" t="s">
        <v>189</v>
      </c>
      <c r="AQ870" t="str">
        <f>IFERROR(IF(L870="","",VLOOKUP(L870&amp;I870,Продукция!A:K,11,0)),"обратитесь к админ справочника")</f>
        <v>согласно рекомендациям производителя теста</v>
      </c>
      <c r="AR870" s="11" t="s">
        <v>4823</v>
      </c>
      <c r="AS870" t="str">
        <f>IFERROR(IF(L870="","",VLOOKUP(L870&amp;I870,Продукция!A:J,10,0)),"обратитесь к админ справочника")</f>
        <v>инструкция по применению набора РЗГА Ньюкасла</v>
      </c>
      <c r="AT870" s="11" t="s">
        <v>4823</v>
      </c>
      <c r="AU870" s="11" t="s">
        <v>4823</v>
      </c>
      <c r="AV870" s="11" t="s">
        <v>2673</v>
      </c>
      <c r="AW870" s="11" t="s">
        <v>4824</v>
      </c>
      <c r="AX870" s="11" t="s">
        <v>565</v>
      </c>
      <c r="AY870" s="11" t="s">
        <v>1273</v>
      </c>
      <c r="AZ870" s="11">
        <v>153</v>
      </c>
      <c r="BA870" s="11">
        <v>41</v>
      </c>
      <c r="BC870" s="11" t="s">
        <v>5109</v>
      </c>
    </row>
    <row r="871" spans="1:55" x14ac:dyDescent="0.25">
      <c r="A871" t="str">
        <f t="shared" si="17"/>
        <v>С/264Болезнь Ньюкасла уровень антител</v>
      </c>
      <c r="B871" t="str">
        <f>IF(E871="","",INDEX(Лаборатории!A:A,MATCH('Производственный контроль'!E871,Лаборатории!B:B,0)))</f>
        <v xml:space="preserve">КУРИНОЕ ЦАРСТВО АО </v>
      </c>
      <c r="C871" t="str">
        <f>IF(E871="","",VLOOKUP(E871,Лаборатории!B:D,3,0))</f>
        <v>U377_CHL</v>
      </c>
      <c r="D871" s="12">
        <v>45695</v>
      </c>
      <c r="E871" s="11" t="s">
        <v>793</v>
      </c>
      <c r="F871" s="11" t="s">
        <v>544</v>
      </c>
      <c r="G871" s="11" t="s">
        <v>565</v>
      </c>
      <c r="H871" s="11" t="s">
        <v>312</v>
      </c>
      <c r="I871" s="11" t="s">
        <v>3434</v>
      </c>
      <c r="J871" t="str">
        <f>IF(L871="","",VLOOKUP(L871,Продукция!B:D,3,0))</f>
        <v>Биологический_материал</v>
      </c>
      <c r="K871" t="str">
        <f>IF(L871="","",VLOOKUP(L871,Продукция!B:C,2,0))</f>
        <v>Сыворотка крови</v>
      </c>
      <c r="L871" s="151" t="s">
        <v>302</v>
      </c>
      <c r="M871">
        <f>IF(L871="","",VLOOKUP(L871,Продукция!B:L,11,0))</f>
        <v>0</v>
      </c>
      <c r="N871" s="11" t="s">
        <v>873</v>
      </c>
      <c r="P871" s="11" t="s">
        <v>340</v>
      </c>
      <c r="Q871" s="11" t="s">
        <v>854</v>
      </c>
      <c r="R871" s="153" t="s">
        <v>5087</v>
      </c>
      <c r="S871" s="11">
        <v>20</v>
      </c>
      <c r="T871" s="11" t="s">
        <v>5107</v>
      </c>
      <c r="V871" s="14">
        <v>45693</v>
      </c>
      <c r="Z871" s="11" t="s">
        <v>4823</v>
      </c>
      <c r="AA871" s="15">
        <v>0.68055555555555547</v>
      </c>
      <c r="AB871" t="str">
        <f>IF(L871="","",VLOOKUP(L871&amp;I871,Продукция!A:I,9,0))</f>
        <v>рекомендация производителя набора</v>
      </c>
      <c r="AC871" s="14">
        <v>45698</v>
      </c>
      <c r="AD871" s="11" t="s">
        <v>2673</v>
      </c>
      <c r="AE871" s="11" t="s">
        <v>4823</v>
      </c>
      <c r="AF871" t="str">
        <f>IF(AD871="","",VLOOKUP(AD871,'Сотрудники и ссылки'!A:B,2,0))</f>
        <v>Серолог</v>
      </c>
      <c r="AG871">
        <f>IF(AD871="","",VLOOKUP(AD871,'Сотрудники и ссылки'!A:C,3,0))</f>
        <v>20001771</v>
      </c>
      <c r="AH871" s="11" t="s">
        <v>2673</v>
      </c>
      <c r="AI871" t="str">
        <f>IF(AH871="","",VLOOKUP(AH871,'Сотрудники и ссылки'!A:B,2,0))</f>
        <v>Серолог</v>
      </c>
      <c r="AJ871">
        <f>IF(AH871="","",VLOOKUP(AH871,'Сотрудники и ссылки'!A:C,3,0))</f>
        <v>20001771</v>
      </c>
      <c r="AK871" s="14">
        <v>45698</v>
      </c>
      <c r="AL871" s="2">
        <f>IF(AK871="","",AK871+VLOOKUP(I871,'Вид исследования'!B:E,4,0))</f>
        <v>45699</v>
      </c>
      <c r="AM871" s="2">
        <f>IF(AK871="","",AK871+VLOOKUP(I871,'Вид исследования'!B:F,5,0))</f>
        <v>45699</v>
      </c>
      <c r="AN871" s="14">
        <v>45698</v>
      </c>
      <c r="AP871" s="11" t="s">
        <v>189</v>
      </c>
      <c r="AQ871" t="str">
        <f>IFERROR(IF(L871="","",VLOOKUP(L871&amp;I871,Продукция!A:K,11,0)),"обратитесь к админ справочника")</f>
        <v>согласно рекомендациям производителя теста</v>
      </c>
      <c r="AR871" s="11" t="s">
        <v>4823</v>
      </c>
      <c r="AS871" t="str">
        <f>IFERROR(IF(L871="","",VLOOKUP(L871&amp;I871,Продукция!A:J,10,0)),"обратитесь к админ справочника")</f>
        <v>инструкция по применению набора РЗГА Ньюкасла</v>
      </c>
      <c r="AT871" s="11" t="s">
        <v>4823</v>
      </c>
      <c r="AU871" s="11" t="s">
        <v>4823</v>
      </c>
      <c r="AV871" s="11" t="s">
        <v>2673</v>
      </c>
      <c r="AW871" s="11" t="s">
        <v>4824</v>
      </c>
      <c r="AX871" s="11" t="s">
        <v>565</v>
      </c>
      <c r="AY871" s="11" t="s">
        <v>1274</v>
      </c>
      <c r="AZ871" s="11">
        <v>153</v>
      </c>
      <c r="BA871" s="11">
        <v>41</v>
      </c>
      <c r="BC871" s="11" t="s">
        <v>5109</v>
      </c>
    </row>
    <row r="872" spans="1:55" x14ac:dyDescent="0.25">
      <c r="A872" t="str">
        <f t="shared" si="17"/>
        <v>С/264Болезнь Ньюкасла уровень антител</v>
      </c>
      <c r="B872" t="str">
        <f>IF(E872="","",INDEX(Лаборатории!A:A,MATCH('Производственный контроль'!E872,Лаборатории!B:B,0)))</f>
        <v xml:space="preserve">КУРИНОЕ ЦАРСТВО АО </v>
      </c>
      <c r="C872" t="str">
        <f>IF(E872="","",VLOOKUP(E872,Лаборатории!B:D,3,0))</f>
        <v>U377_CHL</v>
      </c>
      <c r="D872" s="12">
        <v>45695</v>
      </c>
      <c r="E872" s="11" t="s">
        <v>793</v>
      </c>
      <c r="F872" s="11" t="s">
        <v>544</v>
      </c>
      <c r="G872" s="11" t="s">
        <v>565</v>
      </c>
      <c r="H872" s="11" t="s">
        <v>312</v>
      </c>
      <c r="I872" s="11" t="s">
        <v>3434</v>
      </c>
      <c r="J872" t="str">
        <f>IF(L872="","",VLOOKUP(L872,Продукция!B:D,3,0))</f>
        <v>Биологический_материал</v>
      </c>
      <c r="K872" t="str">
        <f>IF(L872="","",VLOOKUP(L872,Продукция!B:C,2,0))</f>
        <v>Сыворотка крови</v>
      </c>
      <c r="L872" s="151" t="s">
        <v>302</v>
      </c>
      <c r="M872">
        <f>IF(L872="","",VLOOKUP(L872,Продукция!B:L,11,0))</f>
        <v>0</v>
      </c>
      <c r="N872" s="11" t="s">
        <v>873</v>
      </c>
      <c r="P872" s="11" t="s">
        <v>340</v>
      </c>
      <c r="Q872" s="11" t="s">
        <v>854</v>
      </c>
      <c r="R872" s="153" t="s">
        <v>5088</v>
      </c>
      <c r="S872" s="11">
        <v>20</v>
      </c>
      <c r="T872" s="11" t="s">
        <v>5107</v>
      </c>
      <c r="V872" s="14">
        <v>45692</v>
      </c>
      <c r="Z872" s="11" t="s">
        <v>4823</v>
      </c>
      <c r="AA872" s="15">
        <v>0.68055555555555547</v>
      </c>
      <c r="AB872" t="str">
        <f>IF(L872="","",VLOOKUP(L872&amp;I872,Продукция!A:I,9,0))</f>
        <v>рекомендация производителя набора</v>
      </c>
      <c r="AC872" s="14">
        <v>45698</v>
      </c>
      <c r="AD872" s="11" t="s">
        <v>2673</v>
      </c>
      <c r="AE872" s="11" t="s">
        <v>4823</v>
      </c>
      <c r="AF872" t="str">
        <f>IF(AD872="","",VLOOKUP(AD872,'Сотрудники и ссылки'!A:B,2,0))</f>
        <v>Серолог</v>
      </c>
      <c r="AG872">
        <f>IF(AD872="","",VLOOKUP(AD872,'Сотрудники и ссылки'!A:C,3,0))</f>
        <v>20001771</v>
      </c>
      <c r="AH872" s="11" t="s">
        <v>2673</v>
      </c>
      <c r="AI872" t="str">
        <f>IF(AH872="","",VLOOKUP(AH872,'Сотрудники и ссылки'!A:B,2,0))</f>
        <v>Серолог</v>
      </c>
      <c r="AJ872">
        <f>IF(AH872="","",VLOOKUP(AH872,'Сотрудники и ссылки'!A:C,3,0))</f>
        <v>20001771</v>
      </c>
      <c r="AK872" s="14">
        <v>45698</v>
      </c>
      <c r="AL872" s="2">
        <f>IF(AK872="","",AK872+VLOOKUP(I872,'Вид исследования'!B:E,4,0))</f>
        <v>45699</v>
      </c>
      <c r="AM872" s="2">
        <f>IF(AK872="","",AK872+VLOOKUP(I872,'Вид исследования'!B:F,5,0))</f>
        <v>45699</v>
      </c>
      <c r="AN872" s="14">
        <v>45698</v>
      </c>
      <c r="AP872" s="11" t="s">
        <v>189</v>
      </c>
      <c r="AQ872" t="str">
        <f>IFERROR(IF(L872="","",VLOOKUP(L872&amp;I872,Продукция!A:K,11,0)),"обратитесь к админ справочника")</f>
        <v>согласно рекомендациям производителя теста</v>
      </c>
      <c r="AR872" s="11" t="s">
        <v>4823</v>
      </c>
      <c r="AS872" t="str">
        <f>IFERROR(IF(L872="","",VLOOKUP(L872&amp;I872,Продукция!A:J,10,0)),"обратитесь к админ справочника")</f>
        <v>инструкция по применению набора РЗГА Ньюкасла</v>
      </c>
      <c r="AT872" s="11" t="s">
        <v>4823</v>
      </c>
      <c r="AU872" s="11" t="s">
        <v>4823</v>
      </c>
      <c r="AV872" s="11" t="s">
        <v>2673</v>
      </c>
      <c r="AW872" s="11" t="s">
        <v>4824</v>
      </c>
      <c r="AX872" s="11" t="s">
        <v>565</v>
      </c>
      <c r="AY872" s="11" t="s">
        <v>1275</v>
      </c>
      <c r="AZ872" s="11">
        <v>153</v>
      </c>
      <c r="BA872" s="11">
        <v>41</v>
      </c>
      <c r="BC872" s="11" t="s">
        <v>5109</v>
      </c>
    </row>
    <row r="873" spans="1:55" x14ac:dyDescent="0.25">
      <c r="A873" t="str">
        <f t="shared" si="17"/>
        <v>С/264Болезнь Ньюкасла уровень антител</v>
      </c>
      <c r="B873" t="str">
        <f>IF(E873="","",INDEX(Лаборатории!A:A,MATCH('Производственный контроль'!E873,Лаборатории!B:B,0)))</f>
        <v xml:space="preserve">КУРИНОЕ ЦАРСТВО АО </v>
      </c>
      <c r="C873" t="str">
        <f>IF(E873="","",VLOOKUP(E873,Лаборатории!B:D,3,0))</f>
        <v>U377_CHL</v>
      </c>
      <c r="D873" s="12">
        <v>45695</v>
      </c>
      <c r="E873" s="11" t="s">
        <v>793</v>
      </c>
      <c r="F873" s="11" t="s">
        <v>544</v>
      </c>
      <c r="G873" s="11" t="s">
        <v>565</v>
      </c>
      <c r="H873" s="11" t="s">
        <v>312</v>
      </c>
      <c r="I873" s="11" t="s">
        <v>3434</v>
      </c>
      <c r="J873" t="str">
        <f>IF(L873="","",VLOOKUP(L873,Продукция!B:D,3,0))</f>
        <v>Биологический_материал</v>
      </c>
      <c r="K873" t="str">
        <f>IF(L873="","",VLOOKUP(L873,Продукция!B:C,2,0))</f>
        <v>Сыворотка крови</v>
      </c>
      <c r="L873" s="151" t="s">
        <v>302</v>
      </c>
      <c r="M873">
        <f>IF(L873="","",VLOOKUP(L873,Продукция!B:L,11,0))</f>
        <v>0</v>
      </c>
      <c r="N873" s="11" t="s">
        <v>873</v>
      </c>
      <c r="P873" s="11" t="s">
        <v>340</v>
      </c>
      <c r="Q873" s="11" t="s">
        <v>854</v>
      </c>
      <c r="R873" s="153" t="s">
        <v>5089</v>
      </c>
      <c r="S873" s="11">
        <v>20</v>
      </c>
      <c r="T873" s="11" t="s">
        <v>5107</v>
      </c>
      <c r="V873" s="14">
        <v>45692</v>
      </c>
      <c r="Z873" s="11" t="s">
        <v>4823</v>
      </c>
      <c r="AA873" s="15">
        <v>0.68055555555555547</v>
      </c>
      <c r="AB873" t="str">
        <f>IF(L873="","",VLOOKUP(L873&amp;I873,Продукция!A:I,9,0))</f>
        <v>рекомендация производителя набора</v>
      </c>
      <c r="AC873" s="14">
        <v>45698</v>
      </c>
      <c r="AD873" s="11" t="s">
        <v>2673</v>
      </c>
      <c r="AE873" s="11" t="s">
        <v>4823</v>
      </c>
      <c r="AF873" t="str">
        <f>IF(AD873="","",VLOOKUP(AD873,'Сотрудники и ссылки'!A:B,2,0))</f>
        <v>Серолог</v>
      </c>
      <c r="AG873">
        <f>IF(AD873="","",VLOOKUP(AD873,'Сотрудники и ссылки'!A:C,3,0))</f>
        <v>20001771</v>
      </c>
      <c r="AH873" s="11" t="s">
        <v>2673</v>
      </c>
      <c r="AI873" t="str">
        <f>IF(AH873="","",VLOOKUP(AH873,'Сотрудники и ссылки'!A:B,2,0))</f>
        <v>Серолог</v>
      </c>
      <c r="AJ873">
        <f>IF(AH873="","",VLOOKUP(AH873,'Сотрудники и ссылки'!A:C,3,0))</f>
        <v>20001771</v>
      </c>
      <c r="AK873" s="14">
        <v>45698</v>
      </c>
      <c r="AL873" s="2">
        <f>IF(AK873="","",AK873+VLOOKUP(I873,'Вид исследования'!B:E,4,0))</f>
        <v>45699</v>
      </c>
      <c r="AM873" s="2">
        <f>IF(AK873="","",AK873+VLOOKUP(I873,'Вид исследования'!B:F,5,0))</f>
        <v>45699</v>
      </c>
      <c r="AN873" s="14">
        <v>45698</v>
      </c>
      <c r="AP873" s="11" t="s">
        <v>189</v>
      </c>
      <c r="AQ873" t="str">
        <f>IFERROR(IF(L873="","",VLOOKUP(L873&amp;I873,Продукция!A:K,11,0)),"обратитесь к админ справочника")</f>
        <v>согласно рекомендациям производителя теста</v>
      </c>
      <c r="AR873" s="11" t="s">
        <v>4823</v>
      </c>
      <c r="AS873" t="str">
        <f>IFERROR(IF(L873="","",VLOOKUP(L873&amp;I873,Продукция!A:J,10,0)),"обратитесь к админ справочника")</f>
        <v>инструкция по применению набора РЗГА Ньюкасла</v>
      </c>
      <c r="AT873" s="11" t="s">
        <v>4823</v>
      </c>
      <c r="AU873" s="11" t="s">
        <v>4823</v>
      </c>
      <c r="AV873" s="11" t="s">
        <v>2673</v>
      </c>
      <c r="AW873" s="11" t="s">
        <v>4824</v>
      </c>
      <c r="AX873" s="11" t="s">
        <v>565</v>
      </c>
      <c r="AY873" s="11" t="s">
        <v>1253</v>
      </c>
      <c r="AZ873" s="11">
        <v>153</v>
      </c>
      <c r="BA873" s="11">
        <v>40</v>
      </c>
      <c r="BC873" s="11" t="s">
        <v>5109</v>
      </c>
    </row>
    <row r="874" spans="1:55" x14ac:dyDescent="0.25">
      <c r="A874" t="str">
        <f t="shared" si="17"/>
        <v>С/264Болезнь Ньюкасла уровень антител</v>
      </c>
      <c r="B874" t="str">
        <f>IF(E874="","",INDEX(Лаборатории!A:A,MATCH('Производственный контроль'!E874,Лаборатории!B:B,0)))</f>
        <v xml:space="preserve">КУРИНОЕ ЦАРСТВО АО </v>
      </c>
      <c r="C874" t="str">
        <f>IF(E874="","",VLOOKUP(E874,Лаборатории!B:D,3,0))</f>
        <v>U377_CHL</v>
      </c>
      <c r="D874" s="12">
        <v>45695</v>
      </c>
      <c r="E874" s="11" t="s">
        <v>793</v>
      </c>
      <c r="F874" s="11" t="s">
        <v>544</v>
      </c>
      <c r="G874" s="11" t="s">
        <v>565</v>
      </c>
      <c r="H874" s="11" t="s">
        <v>312</v>
      </c>
      <c r="I874" s="11" t="s">
        <v>3434</v>
      </c>
      <c r="J874" t="str">
        <f>IF(L874="","",VLOOKUP(L874,Продукция!B:D,3,0))</f>
        <v>Биологический_материал</v>
      </c>
      <c r="K874" t="str">
        <f>IF(L874="","",VLOOKUP(L874,Продукция!B:C,2,0))</f>
        <v>Сыворотка крови</v>
      </c>
      <c r="L874" s="151" t="s">
        <v>302</v>
      </c>
      <c r="M874">
        <f>IF(L874="","",VLOOKUP(L874,Продукция!B:L,11,0))</f>
        <v>0</v>
      </c>
      <c r="N874" s="11" t="s">
        <v>873</v>
      </c>
      <c r="P874" s="11" t="s">
        <v>340</v>
      </c>
      <c r="Q874" s="11" t="s">
        <v>854</v>
      </c>
      <c r="R874" s="153" t="s">
        <v>5090</v>
      </c>
      <c r="S874" s="11">
        <v>20</v>
      </c>
      <c r="T874" s="11" t="s">
        <v>5107</v>
      </c>
      <c r="V874" s="14">
        <v>45692</v>
      </c>
      <c r="Z874" s="11" t="s">
        <v>4823</v>
      </c>
      <c r="AA874" s="15">
        <v>0.68055555555555547</v>
      </c>
      <c r="AB874" t="str">
        <f>IF(L874="","",VLOOKUP(L874&amp;I874,Продукция!A:I,9,0))</f>
        <v>рекомендация производителя набора</v>
      </c>
      <c r="AC874" s="14">
        <v>45698</v>
      </c>
      <c r="AD874" s="11" t="s">
        <v>2673</v>
      </c>
      <c r="AE874" s="11" t="s">
        <v>4823</v>
      </c>
      <c r="AF874" t="str">
        <f>IF(AD874="","",VLOOKUP(AD874,'Сотрудники и ссылки'!A:B,2,0))</f>
        <v>Серолог</v>
      </c>
      <c r="AG874">
        <f>IF(AD874="","",VLOOKUP(AD874,'Сотрудники и ссылки'!A:C,3,0))</f>
        <v>20001771</v>
      </c>
      <c r="AH874" s="11" t="s">
        <v>2673</v>
      </c>
      <c r="AI874" t="str">
        <f>IF(AH874="","",VLOOKUP(AH874,'Сотрудники и ссылки'!A:B,2,0))</f>
        <v>Серолог</v>
      </c>
      <c r="AJ874">
        <f>IF(AH874="","",VLOOKUP(AH874,'Сотрудники и ссылки'!A:C,3,0))</f>
        <v>20001771</v>
      </c>
      <c r="AK874" s="14">
        <v>45698</v>
      </c>
      <c r="AL874" s="2">
        <f>IF(AK874="","",AK874+VLOOKUP(I874,'Вид исследования'!B:E,4,0))</f>
        <v>45699</v>
      </c>
      <c r="AM874" s="2">
        <f>IF(AK874="","",AK874+VLOOKUP(I874,'Вид исследования'!B:F,5,0))</f>
        <v>45699</v>
      </c>
      <c r="AN874" s="14">
        <v>45698</v>
      </c>
      <c r="AP874" s="11" t="s">
        <v>189</v>
      </c>
      <c r="AQ874" t="str">
        <f>IFERROR(IF(L874="","",VLOOKUP(L874&amp;I874,Продукция!A:K,11,0)),"обратитесь к админ справочника")</f>
        <v>согласно рекомендациям производителя теста</v>
      </c>
      <c r="AR874" s="11" t="s">
        <v>4823</v>
      </c>
      <c r="AS874" t="str">
        <f>IFERROR(IF(L874="","",VLOOKUP(L874&amp;I874,Продукция!A:J,10,0)),"обратитесь к админ справочника")</f>
        <v>инструкция по применению набора РЗГА Ньюкасла</v>
      </c>
      <c r="AT874" s="11" t="s">
        <v>4823</v>
      </c>
      <c r="AU874" s="11" t="s">
        <v>4823</v>
      </c>
      <c r="AV874" s="11" t="s">
        <v>2673</v>
      </c>
      <c r="AW874" s="11" t="s">
        <v>4824</v>
      </c>
      <c r="AX874" s="11" t="s">
        <v>565</v>
      </c>
      <c r="AY874" s="11" t="s">
        <v>1254</v>
      </c>
      <c r="AZ874" s="11">
        <v>153</v>
      </c>
      <c r="BA874" s="11">
        <v>40</v>
      </c>
      <c r="BC874" s="11" t="s">
        <v>5109</v>
      </c>
    </row>
    <row r="875" spans="1:55" x14ac:dyDescent="0.25">
      <c r="A875" t="str">
        <f t="shared" si="17"/>
        <v>С/264Болезнь Ньюкасла уровень антител</v>
      </c>
      <c r="B875" t="str">
        <f>IF(E875="","",INDEX(Лаборатории!A:A,MATCH('Производственный контроль'!E875,Лаборатории!B:B,0)))</f>
        <v xml:space="preserve">КУРИНОЕ ЦАРСТВО АО </v>
      </c>
      <c r="C875" t="str">
        <f>IF(E875="","",VLOOKUP(E875,Лаборатории!B:D,3,0))</f>
        <v>U377_CHL</v>
      </c>
      <c r="D875" s="12">
        <v>45695</v>
      </c>
      <c r="E875" s="11" t="s">
        <v>793</v>
      </c>
      <c r="F875" s="11" t="s">
        <v>544</v>
      </c>
      <c r="G875" s="11" t="s">
        <v>565</v>
      </c>
      <c r="H875" s="11" t="s">
        <v>312</v>
      </c>
      <c r="I875" s="11" t="s">
        <v>3434</v>
      </c>
      <c r="J875" t="str">
        <f>IF(L875="","",VLOOKUP(L875,Продукция!B:D,3,0))</f>
        <v>Биологический_материал</v>
      </c>
      <c r="K875" t="str">
        <f>IF(L875="","",VLOOKUP(L875,Продукция!B:C,2,0))</f>
        <v>Сыворотка крови</v>
      </c>
      <c r="L875" s="151" t="s">
        <v>302</v>
      </c>
      <c r="M875">
        <f>IF(L875="","",VLOOKUP(L875,Продукция!B:L,11,0))</f>
        <v>0</v>
      </c>
      <c r="N875" s="11" t="s">
        <v>873</v>
      </c>
      <c r="P875" s="11" t="s">
        <v>340</v>
      </c>
      <c r="Q875" s="11" t="s">
        <v>854</v>
      </c>
      <c r="R875" s="153" t="s">
        <v>5091</v>
      </c>
      <c r="S875" s="11">
        <v>20</v>
      </c>
      <c r="T875" s="11" t="s">
        <v>5107</v>
      </c>
      <c r="V875" s="14">
        <v>45692</v>
      </c>
      <c r="Z875" s="11" t="s">
        <v>4823</v>
      </c>
      <c r="AA875" s="15">
        <v>0.68055555555555547</v>
      </c>
      <c r="AB875" t="str">
        <f>IF(L875="","",VLOOKUP(L875&amp;I875,Продукция!A:I,9,0))</f>
        <v>рекомендация производителя набора</v>
      </c>
      <c r="AC875" s="14">
        <v>45698</v>
      </c>
      <c r="AD875" s="11" t="s">
        <v>2673</v>
      </c>
      <c r="AE875" s="11" t="s">
        <v>4823</v>
      </c>
      <c r="AF875" t="str">
        <f>IF(AD875="","",VLOOKUP(AD875,'Сотрудники и ссылки'!A:B,2,0))</f>
        <v>Серолог</v>
      </c>
      <c r="AG875">
        <f>IF(AD875="","",VLOOKUP(AD875,'Сотрудники и ссылки'!A:C,3,0))</f>
        <v>20001771</v>
      </c>
      <c r="AH875" s="11" t="s">
        <v>2673</v>
      </c>
      <c r="AI875" t="str">
        <f>IF(AH875="","",VLOOKUP(AH875,'Сотрудники и ссылки'!A:B,2,0))</f>
        <v>Серолог</v>
      </c>
      <c r="AJ875">
        <f>IF(AH875="","",VLOOKUP(AH875,'Сотрудники и ссылки'!A:C,3,0))</f>
        <v>20001771</v>
      </c>
      <c r="AK875" s="14">
        <v>45698</v>
      </c>
      <c r="AL875" s="2">
        <f>IF(AK875="","",AK875+VLOOKUP(I875,'Вид исследования'!B:E,4,0))</f>
        <v>45699</v>
      </c>
      <c r="AM875" s="2">
        <f>IF(AK875="","",AK875+VLOOKUP(I875,'Вид исследования'!B:F,5,0))</f>
        <v>45699</v>
      </c>
      <c r="AN875" s="14">
        <v>45698</v>
      </c>
      <c r="AP875" s="11" t="s">
        <v>189</v>
      </c>
      <c r="AQ875" t="str">
        <f>IFERROR(IF(L875="","",VLOOKUP(L875&amp;I875,Продукция!A:K,11,0)),"обратитесь к админ справочника")</f>
        <v>согласно рекомендациям производителя теста</v>
      </c>
      <c r="AR875" s="11" t="s">
        <v>4823</v>
      </c>
      <c r="AS875" t="str">
        <f>IFERROR(IF(L875="","",VLOOKUP(L875&amp;I875,Продукция!A:J,10,0)),"обратитесь к админ справочника")</f>
        <v>инструкция по применению набора РЗГА Ньюкасла</v>
      </c>
      <c r="AT875" s="11" t="s">
        <v>4823</v>
      </c>
      <c r="AU875" s="11" t="s">
        <v>4823</v>
      </c>
      <c r="AV875" s="11" t="s">
        <v>2673</v>
      </c>
      <c r="AW875" s="11" t="s">
        <v>4824</v>
      </c>
      <c r="AX875" s="11" t="s">
        <v>565</v>
      </c>
      <c r="AY875" s="11" t="s">
        <v>1255</v>
      </c>
      <c r="AZ875" s="11">
        <v>153</v>
      </c>
      <c r="BA875" s="11">
        <v>40</v>
      </c>
      <c r="BC875" s="11" t="s">
        <v>5109</v>
      </c>
    </row>
    <row r="876" spans="1:55" x14ac:dyDescent="0.25">
      <c r="A876" t="str">
        <f t="shared" si="17"/>
        <v>С/264Болезнь Ньюкасла уровень антител</v>
      </c>
      <c r="B876" t="str">
        <f>IF(E876="","",INDEX(Лаборатории!A:A,MATCH('Производственный контроль'!E876,Лаборатории!B:B,0)))</f>
        <v xml:space="preserve">КУРИНОЕ ЦАРСТВО АО </v>
      </c>
      <c r="C876" t="str">
        <f>IF(E876="","",VLOOKUP(E876,Лаборатории!B:D,3,0))</f>
        <v>U377_CHL</v>
      </c>
      <c r="D876" s="12">
        <v>45695</v>
      </c>
      <c r="E876" s="11" t="s">
        <v>793</v>
      </c>
      <c r="F876" s="11" t="s">
        <v>544</v>
      </c>
      <c r="G876" s="11" t="s">
        <v>565</v>
      </c>
      <c r="H876" s="11" t="s">
        <v>312</v>
      </c>
      <c r="I876" s="11" t="s">
        <v>3434</v>
      </c>
      <c r="J876" t="str">
        <f>IF(L876="","",VLOOKUP(L876,Продукция!B:D,3,0))</f>
        <v>Биологический_материал</v>
      </c>
      <c r="K876" t="str">
        <f>IF(L876="","",VLOOKUP(L876,Продукция!B:C,2,0))</f>
        <v>Сыворотка крови</v>
      </c>
      <c r="L876" s="151" t="s">
        <v>302</v>
      </c>
      <c r="M876">
        <f>IF(L876="","",VLOOKUP(L876,Продукция!B:L,11,0))</f>
        <v>0</v>
      </c>
      <c r="N876" s="11" t="s">
        <v>873</v>
      </c>
      <c r="P876" s="11" t="s">
        <v>340</v>
      </c>
      <c r="Q876" s="11" t="s">
        <v>854</v>
      </c>
      <c r="R876" s="153" t="s">
        <v>4955</v>
      </c>
      <c r="S876" s="11">
        <v>20</v>
      </c>
      <c r="T876" s="11" t="s">
        <v>5107</v>
      </c>
      <c r="V876" s="14">
        <v>45692</v>
      </c>
      <c r="Z876" s="11" t="s">
        <v>4823</v>
      </c>
      <c r="AA876" s="15">
        <v>0.68055555555555547</v>
      </c>
      <c r="AB876" t="str">
        <f>IF(L876="","",VLOOKUP(L876&amp;I876,Продукция!A:I,9,0))</f>
        <v>рекомендация производителя набора</v>
      </c>
      <c r="AC876" s="14">
        <v>45698</v>
      </c>
      <c r="AD876" s="11" t="s">
        <v>2673</v>
      </c>
      <c r="AE876" s="11" t="s">
        <v>4823</v>
      </c>
      <c r="AF876" t="str">
        <f>IF(AD876="","",VLOOKUP(AD876,'Сотрудники и ссылки'!A:B,2,0))</f>
        <v>Серолог</v>
      </c>
      <c r="AG876">
        <f>IF(AD876="","",VLOOKUP(AD876,'Сотрудники и ссылки'!A:C,3,0))</f>
        <v>20001771</v>
      </c>
      <c r="AH876" s="11" t="s">
        <v>2673</v>
      </c>
      <c r="AI876" t="str">
        <f>IF(AH876="","",VLOOKUP(AH876,'Сотрудники и ссылки'!A:B,2,0))</f>
        <v>Серолог</v>
      </c>
      <c r="AJ876">
        <f>IF(AH876="","",VLOOKUP(AH876,'Сотрудники и ссылки'!A:C,3,0))</f>
        <v>20001771</v>
      </c>
      <c r="AK876" s="14">
        <v>45698</v>
      </c>
      <c r="AL876" s="2">
        <f>IF(AK876="","",AK876+VLOOKUP(I876,'Вид исследования'!B:E,4,0))</f>
        <v>45699</v>
      </c>
      <c r="AM876" s="2">
        <f>IF(AK876="","",AK876+VLOOKUP(I876,'Вид исследования'!B:F,5,0))</f>
        <v>45699</v>
      </c>
      <c r="AN876" s="14">
        <v>45698</v>
      </c>
      <c r="AP876" s="11" t="s">
        <v>189</v>
      </c>
      <c r="AQ876" t="str">
        <f>IFERROR(IF(L876="","",VLOOKUP(L876&amp;I876,Продукция!A:K,11,0)),"обратитесь к админ справочника")</f>
        <v>согласно рекомендациям производителя теста</v>
      </c>
      <c r="AR876" s="11" t="s">
        <v>4823</v>
      </c>
      <c r="AS876" t="str">
        <f>IFERROR(IF(L876="","",VLOOKUP(L876&amp;I876,Продукция!A:J,10,0)),"обратитесь к админ справочника")</f>
        <v>инструкция по применению набора РЗГА Ньюкасла</v>
      </c>
      <c r="AT876" s="11" t="s">
        <v>4823</v>
      </c>
      <c r="AU876" s="11" t="s">
        <v>4823</v>
      </c>
      <c r="AV876" s="11" t="s">
        <v>2673</v>
      </c>
      <c r="AW876" s="11" t="s">
        <v>4824</v>
      </c>
      <c r="AX876" s="11" t="s">
        <v>565</v>
      </c>
      <c r="AY876" s="11" t="s">
        <v>1256</v>
      </c>
      <c r="AZ876" s="11">
        <v>153</v>
      </c>
      <c r="BA876" s="11">
        <v>40</v>
      </c>
      <c r="BC876" s="11" t="s">
        <v>5109</v>
      </c>
    </row>
    <row r="877" spans="1:55" x14ac:dyDescent="0.25">
      <c r="A877" t="str">
        <f t="shared" si="17"/>
        <v>С/264Болезнь Ньюкасла уровень антител</v>
      </c>
      <c r="B877" t="str">
        <f>IF(E877="","",INDEX(Лаборатории!A:A,MATCH('Производственный контроль'!E877,Лаборатории!B:B,0)))</f>
        <v xml:space="preserve">КУРИНОЕ ЦАРСТВО АО </v>
      </c>
      <c r="C877" t="str">
        <f>IF(E877="","",VLOOKUP(E877,Лаборатории!B:D,3,0))</f>
        <v>U377_CHL</v>
      </c>
      <c r="D877" s="12">
        <v>45695</v>
      </c>
      <c r="E877" s="11" t="s">
        <v>793</v>
      </c>
      <c r="F877" s="11" t="s">
        <v>544</v>
      </c>
      <c r="G877" s="11" t="s">
        <v>565</v>
      </c>
      <c r="H877" s="11" t="s">
        <v>312</v>
      </c>
      <c r="I877" s="11" t="s">
        <v>3434</v>
      </c>
      <c r="J877" t="str">
        <f>IF(L877="","",VLOOKUP(L877,Продукция!B:D,3,0))</f>
        <v>Биологический_материал</v>
      </c>
      <c r="K877" t="str">
        <f>IF(L877="","",VLOOKUP(L877,Продукция!B:C,2,0))</f>
        <v>Сыворотка крови</v>
      </c>
      <c r="L877" s="151" t="s">
        <v>302</v>
      </c>
      <c r="M877">
        <f>IF(L877="","",VLOOKUP(L877,Продукция!B:L,11,0))</f>
        <v>0</v>
      </c>
      <c r="N877" s="11" t="s">
        <v>873</v>
      </c>
      <c r="P877" s="11" t="s">
        <v>340</v>
      </c>
      <c r="Q877" s="11" t="s">
        <v>854</v>
      </c>
      <c r="R877" s="153" t="s">
        <v>5092</v>
      </c>
      <c r="S877" s="11">
        <v>20</v>
      </c>
      <c r="T877" s="11" t="s">
        <v>5107</v>
      </c>
      <c r="V877" s="14">
        <v>45692</v>
      </c>
      <c r="Z877" s="11" t="s">
        <v>4823</v>
      </c>
      <c r="AA877" s="15">
        <v>0.68055555555555547</v>
      </c>
      <c r="AB877" t="str">
        <f>IF(L877="","",VLOOKUP(L877&amp;I877,Продукция!A:I,9,0))</f>
        <v>рекомендация производителя набора</v>
      </c>
      <c r="AC877" s="14">
        <v>45698</v>
      </c>
      <c r="AD877" s="11" t="s">
        <v>2673</v>
      </c>
      <c r="AE877" s="11" t="s">
        <v>4823</v>
      </c>
      <c r="AF877" t="str">
        <f>IF(AD877="","",VLOOKUP(AD877,'Сотрудники и ссылки'!A:B,2,0))</f>
        <v>Серолог</v>
      </c>
      <c r="AG877">
        <f>IF(AD877="","",VLOOKUP(AD877,'Сотрудники и ссылки'!A:C,3,0))</f>
        <v>20001771</v>
      </c>
      <c r="AH877" s="11" t="s">
        <v>2673</v>
      </c>
      <c r="AI877" t="str">
        <f>IF(AH877="","",VLOOKUP(AH877,'Сотрудники и ссылки'!A:B,2,0))</f>
        <v>Серолог</v>
      </c>
      <c r="AJ877">
        <f>IF(AH877="","",VLOOKUP(AH877,'Сотрудники и ссылки'!A:C,3,0))</f>
        <v>20001771</v>
      </c>
      <c r="AK877" s="14">
        <v>45698</v>
      </c>
      <c r="AL877" s="2">
        <f>IF(AK877="","",AK877+VLOOKUP(I877,'Вид исследования'!B:E,4,0))</f>
        <v>45699</v>
      </c>
      <c r="AM877" s="2">
        <f>IF(AK877="","",AK877+VLOOKUP(I877,'Вид исследования'!B:F,5,0))</f>
        <v>45699</v>
      </c>
      <c r="AN877" s="14">
        <v>45698</v>
      </c>
      <c r="AP877" s="11" t="s">
        <v>189</v>
      </c>
      <c r="AQ877" t="str">
        <f>IFERROR(IF(L877="","",VLOOKUP(L877&amp;I877,Продукция!A:K,11,0)),"обратитесь к админ справочника")</f>
        <v>согласно рекомендациям производителя теста</v>
      </c>
      <c r="AR877" s="11" t="s">
        <v>4823</v>
      </c>
      <c r="AS877" t="str">
        <f>IFERROR(IF(L877="","",VLOOKUP(L877&amp;I877,Продукция!A:J,10,0)),"обратитесь к админ справочника")</f>
        <v>инструкция по применению набора РЗГА Ньюкасла</v>
      </c>
      <c r="AT877" s="11" t="s">
        <v>4823</v>
      </c>
      <c r="AU877" s="11" t="s">
        <v>4823</v>
      </c>
      <c r="AV877" s="11" t="s">
        <v>2673</v>
      </c>
      <c r="AW877" s="11" t="s">
        <v>4824</v>
      </c>
      <c r="AX877" s="11" t="s">
        <v>565</v>
      </c>
      <c r="AY877" s="11" t="s">
        <v>1257</v>
      </c>
      <c r="AZ877" s="11">
        <v>153</v>
      </c>
      <c r="BA877" s="11">
        <v>40</v>
      </c>
      <c r="BC877" s="11" t="s">
        <v>5109</v>
      </c>
    </row>
    <row r="878" spans="1:55" x14ac:dyDescent="0.25">
      <c r="A878" t="str">
        <f t="shared" si="17"/>
        <v>С/264Болезнь Ньюкасла уровень антител</v>
      </c>
      <c r="B878" t="str">
        <f>IF(E878="","",INDEX(Лаборатории!A:A,MATCH('Производственный контроль'!E878,Лаборатории!B:B,0)))</f>
        <v xml:space="preserve">КУРИНОЕ ЦАРСТВО АО </v>
      </c>
      <c r="C878" t="str">
        <f>IF(E878="","",VLOOKUP(E878,Лаборатории!B:D,3,0))</f>
        <v>U377_CHL</v>
      </c>
      <c r="D878" s="12">
        <v>45695</v>
      </c>
      <c r="E878" s="11" t="s">
        <v>793</v>
      </c>
      <c r="F878" s="11" t="s">
        <v>544</v>
      </c>
      <c r="G878" s="11" t="s">
        <v>565</v>
      </c>
      <c r="H878" s="11" t="s">
        <v>312</v>
      </c>
      <c r="I878" s="11" t="s">
        <v>3434</v>
      </c>
      <c r="J878" t="str">
        <f>IF(L878="","",VLOOKUP(L878,Продукция!B:D,3,0))</f>
        <v>Биологический_материал</v>
      </c>
      <c r="K878" t="str">
        <f>IF(L878="","",VLOOKUP(L878,Продукция!B:C,2,0))</f>
        <v>Сыворотка крови</v>
      </c>
      <c r="L878" s="151" t="s">
        <v>302</v>
      </c>
      <c r="M878">
        <f>IF(L878="","",VLOOKUP(L878,Продукция!B:L,11,0))</f>
        <v>0</v>
      </c>
      <c r="N878" s="11" t="s">
        <v>873</v>
      </c>
      <c r="P878" s="11" t="s">
        <v>340</v>
      </c>
      <c r="Q878" s="11" t="s">
        <v>854</v>
      </c>
      <c r="R878" s="153" t="s">
        <v>5093</v>
      </c>
      <c r="S878" s="11">
        <v>20</v>
      </c>
      <c r="T878" s="11" t="s">
        <v>5107</v>
      </c>
      <c r="V878" s="14">
        <v>45692</v>
      </c>
      <c r="Z878" s="11" t="s">
        <v>4823</v>
      </c>
      <c r="AA878" s="15">
        <v>0.68055555555555547</v>
      </c>
      <c r="AB878" t="str">
        <f>IF(L878="","",VLOOKUP(L878&amp;I878,Продукция!A:I,9,0))</f>
        <v>рекомендация производителя набора</v>
      </c>
      <c r="AC878" s="14">
        <v>45698</v>
      </c>
      <c r="AD878" s="11" t="s">
        <v>2673</v>
      </c>
      <c r="AE878" s="11" t="s">
        <v>4823</v>
      </c>
      <c r="AF878" t="str">
        <f>IF(AD878="","",VLOOKUP(AD878,'Сотрудники и ссылки'!A:B,2,0))</f>
        <v>Серолог</v>
      </c>
      <c r="AG878">
        <f>IF(AD878="","",VLOOKUP(AD878,'Сотрудники и ссылки'!A:C,3,0))</f>
        <v>20001771</v>
      </c>
      <c r="AH878" s="11" t="s">
        <v>2673</v>
      </c>
      <c r="AI878" t="str">
        <f>IF(AH878="","",VLOOKUP(AH878,'Сотрудники и ссылки'!A:B,2,0))</f>
        <v>Серолог</v>
      </c>
      <c r="AJ878">
        <f>IF(AH878="","",VLOOKUP(AH878,'Сотрудники и ссылки'!A:C,3,0))</f>
        <v>20001771</v>
      </c>
      <c r="AK878" s="14">
        <v>45698</v>
      </c>
      <c r="AL878" s="2">
        <f>IF(AK878="","",AK878+VLOOKUP(I878,'Вид исследования'!B:E,4,0))</f>
        <v>45699</v>
      </c>
      <c r="AM878" s="2">
        <f>IF(AK878="","",AK878+VLOOKUP(I878,'Вид исследования'!B:F,5,0))</f>
        <v>45699</v>
      </c>
      <c r="AN878" s="14">
        <v>45698</v>
      </c>
      <c r="AP878" s="11" t="s">
        <v>189</v>
      </c>
      <c r="AQ878" t="str">
        <f>IFERROR(IF(L878="","",VLOOKUP(L878&amp;I878,Продукция!A:K,11,0)),"обратитесь к админ справочника")</f>
        <v>согласно рекомендациям производителя теста</v>
      </c>
      <c r="AR878" s="11" t="s">
        <v>4823</v>
      </c>
      <c r="AS878" t="str">
        <f>IFERROR(IF(L878="","",VLOOKUP(L878&amp;I878,Продукция!A:J,10,0)),"обратитесь к админ справочника")</f>
        <v>инструкция по применению набора РЗГА Ньюкасла</v>
      </c>
      <c r="AT878" s="11" t="s">
        <v>4823</v>
      </c>
      <c r="AU878" s="11" t="s">
        <v>4823</v>
      </c>
      <c r="AV878" s="11" t="s">
        <v>2673</v>
      </c>
      <c r="AW878" s="11" t="s">
        <v>4824</v>
      </c>
      <c r="AX878" s="11" t="s">
        <v>565</v>
      </c>
      <c r="AY878" s="11" t="s">
        <v>1258</v>
      </c>
      <c r="AZ878" s="11">
        <v>153</v>
      </c>
      <c r="BA878" s="11">
        <v>40</v>
      </c>
      <c r="BC878" s="11" t="s">
        <v>5109</v>
      </c>
    </row>
    <row r="879" spans="1:55" x14ac:dyDescent="0.25">
      <c r="A879" t="str">
        <f t="shared" si="17"/>
        <v>С/264Болезнь Ньюкасла уровень антител</v>
      </c>
      <c r="B879" t="str">
        <f>IF(E879="","",INDEX(Лаборатории!A:A,MATCH('Производственный контроль'!E879,Лаборатории!B:B,0)))</f>
        <v xml:space="preserve">КУРИНОЕ ЦАРСТВО АО </v>
      </c>
      <c r="C879" t="str">
        <f>IF(E879="","",VLOOKUP(E879,Лаборатории!B:D,3,0))</f>
        <v>U377_CHL</v>
      </c>
      <c r="D879" s="12">
        <v>45695</v>
      </c>
      <c r="E879" s="11" t="s">
        <v>793</v>
      </c>
      <c r="F879" s="11" t="s">
        <v>544</v>
      </c>
      <c r="G879" s="11" t="s">
        <v>565</v>
      </c>
      <c r="H879" s="11" t="s">
        <v>312</v>
      </c>
      <c r="I879" s="11" t="s">
        <v>3434</v>
      </c>
      <c r="J879" t="str">
        <f>IF(L879="","",VLOOKUP(L879,Продукция!B:D,3,0))</f>
        <v>Биологический_материал</v>
      </c>
      <c r="K879" t="str">
        <f>IF(L879="","",VLOOKUP(L879,Продукция!B:C,2,0))</f>
        <v>Сыворотка крови</v>
      </c>
      <c r="L879" s="151" t="s">
        <v>302</v>
      </c>
      <c r="M879">
        <f>IF(L879="","",VLOOKUP(L879,Продукция!B:L,11,0))</f>
        <v>0</v>
      </c>
      <c r="N879" s="11" t="s">
        <v>873</v>
      </c>
      <c r="P879" s="11" t="s">
        <v>340</v>
      </c>
      <c r="Q879" s="11" t="s">
        <v>854</v>
      </c>
      <c r="R879" s="153" t="s">
        <v>5094</v>
      </c>
      <c r="S879" s="11">
        <v>20</v>
      </c>
      <c r="T879" s="11" t="s">
        <v>5107</v>
      </c>
      <c r="V879" s="14">
        <v>45692</v>
      </c>
      <c r="Z879" s="11" t="s">
        <v>4823</v>
      </c>
      <c r="AA879" s="15">
        <v>0.68055555555555547</v>
      </c>
      <c r="AB879" t="str">
        <f>IF(L879="","",VLOOKUP(L879&amp;I879,Продукция!A:I,9,0))</f>
        <v>рекомендация производителя набора</v>
      </c>
      <c r="AC879" s="14">
        <v>45698</v>
      </c>
      <c r="AD879" s="11" t="s">
        <v>2673</v>
      </c>
      <c r="AE879" s="11" t="s">
        <v>4823</v>
      </c>
      <c r="AF879" t="str">
        <f>IF(AD879="","",VLOOKUP(AD879,'Сотрудники и ссылки'!A:B,2,0))</f>
        <v>Серолог</v>
      </c>
      <c r="AG879">
        <f>IF(AD879="","",VLOOKUP(AD879,'Сотрудники и ссылки'!A:C,3,0))</f>
        <v>20001771</v>
      </c>
      <c r="AH879" s="11" t="s">
        <v>2673</v>
      </c>
      <c r="AI879" t="str">
        <f>IF(AH879="","",VLOOKUP(AH879,'Сотрудники и ссылки'!A:B,2,0))</f>
        <v>Серолог</v>
      </c>
      <c r="AJ879">
        <f>IF(AH879="","",VLOOKUP(AH879,'Сотрудники и ссылки'!A:C,3,0))</f>
        <v>20001771</v>
      </c>
      <c r="AK879" s="14">
        <v>45698</v>
      </c>
      <c r="AL879" s="2">
        <f>IF(AK879="","",AK879+VLOOKUP(I879,'Вид исследования'!B:E,4,0))</f>
        <v>45699</v>
      </c>
      <c r="AM879" s="2">
        <f>IF(AK879="","",AK879+VLOOKUP(I879,'Вид исследования'!B:F,5,0))</f>
        <v>45699</v>
      </c>
      <c r="AN879" s="14">
        <v>45698</v>
      </c>
      <c r="AP879" s="11" t="s">
        <v>189</v>
      </c>
      <c r="AQ879" t="str">
        <f>IFERROR(IF(L879="","",VLOOKUP(L879&amp;I879,Продукция!A:K,11,0)),"обратитесь к админ справочника")</f>
        <v>согласно рекомендациям производителя теста</v>
      </c>
      <c r="AR879" s="11" t="s">
        <v>4823</v>
      </c>
      <c r="AS879" t="str">
        <f>IFERROR(IF(L879="","",VLOOKUP(L879&amp;I879,Продукция!A:J,10,0)),"обратитесь к админ справочника")</f>
        <v>инструкция по применению набора РЗГА Ньюкасла</v>
      </c>
      <c r="AT879" s="11" t="s">
        <v>4823</v>
      </c>
      <c r="AU879" s="11" t="s">
        <v>4823</v>
      </c>
      <c r="AV879" s="11" t="s">
        <v>2673</v>
      </c>
      <c r="AW879" s="11" t="s">
        <v>4824</v>
      </c>
      <c r="AX879" s="11" t="s">
        <v>565</v>
      </c>
      <c r="AY879" s="11" t="s">
        <v>1259</v>
      </c>
      <c r="AZ879" s="11">
        <v>153</v>
      </c>
      <c r="BA879" s="11">
        <v>41</v>
      </c>
      <c r="BC879" s="11" t="s">
        <v>5109</v>
      </c>
    </row>
    <row r="880" spans="1:55" x14ac:dyDescent="0.25">
      <c r="A880" t="str">
        <f t="shared" si="17"/>
        <v>С/264Болезнь Ньюкасла уровень антител</v>
      </c>
      <c r="B880" t="str">
        <f>IF(E880="","",INDEX(Лаборатории!A:A,MATCH('Производственный контроль'!E880,Лаборатории!B:B,0)))</f>
        <v xml:space="preserve">КУРИНОЕ ЦАРСТВО АО </v>
      </c>
      <c r="C880" t="str">
        <f>IF(E880="","",VLOOKUP(E880,Лаборатории!B:D,3,0))</f>
        <v>U377_CHL</v>
      </c>
      <c r="D880" s="12">
        <v>45695</v>
      </c>
      <c r="E880" s="11" t="s">
        <v>793</v>
      </c>
      <c r="F880" s="11" t="s">
        <v>544</v>
      </c>
      <c r="G880" s="11" t="s">
        <v>565</v>
      </c>
      <c r="H880" s="11" t="s">
        <v>312</v>
      </c>
      <c r="I880" s="11" t="s">
        <v>3434</v>
      </c>
      <c r="J880" t="str">
        <f>IF(L880="","",VLOOKUP(L880,Продукция!B:D,3,0))</f>
        <v>Биологический_материал</v>
      </c>
      <c r="K880" t="str">
        <f>IF(L880="","",VLOOKUP(L880,Продукция!B:C,2,0))</f>
        <v>Сыворотка крови</v>
      </c>
      <c r="L880" s="151" t="s">
        <v>302</v>
      </c>
      <c r="M880">
        <f>IF(L880="","",VLOOKUP(L880,Продукция!B:L,11,0))</f>
        <v>0</v>
      </c>
      <c r="N880" s="11" t="s">
        <v>873</v>
      </c>
      <c r="P880" s="11" t="s">
        <v>340</v>
      </c>
      <c r="Q880" s="11" t="s">
        <v>854</v>
      </c>
      <c r="R880" s="153" t="s">
        <v>5095</v>
      </c>
      <c r="S880" s="11">
        <v>20</v>
      </c>
      <c r="T880" s="11" t="s">
        <v>5107</v>
      </c>
      <c r="V880" s="14">
        <v>45693</v>
      </c>
      <c r="Z880" s="11" t="s">
        <v>4823</v>
      </c>
      <c r="AA880" s="15">
        <v>0.68055555555555547</v>
      </c>
      <c r="AB880" t="str">
        <f>IF(L880="","",VLOOKUP(L880&amp;I880,Продукция!A:I,9,0))</f>
        <v>рекомендация производителя набора</v>
      </c>
      <c r="AC880" s="14">
        <v>45698</v>
      </c>
      <c r="AD880" s="11" t="s">
        <v>2673</v>
      </c>
      <c r="AE880" s="11" t="s">
        <v>4823</v>
      </c>
      <c r="AF880" t="str">
        <f>IF(AD880="","",VLOOKUP(AD880,'Сотрудники и ссылки'!A:B,2,0))</f>
        <v>Серолог</v>
      </c>
      <c r="AG880">
        <f>IF(AD880="","",VLOOKUP(AD880,'Сотрудники и ссылки'!A:C,3,0))</f>
        <v>20001771</v>
      </c>
      <c r="AH880" s="11" t="s">
        <v>2673</v>
      </c>
      <c r="AI880" t="str">
        <f>IF(AH880="","",VLOOKUP(AH880,'Сотрудники и ссылки'!A:B,2,0))</f>
        <v>Серолог</v>
      </c>
      <c r="AJ880">
        <f>IF(AH880="","",VLOOKUP(AH880,'Сотрудники и ссылки'!A:C,3,0))</f>
        <v>20001771</v>
      </c>
      <c r="AK880" s="14">
        <v>45698</v>
      </c>
      <c r="AL880" s="2">
        <f>IF(AK880="","",AK880+VLOOKUP(I880,'Вид исследования'!B:E,4,0))</f>
        <v>45699</v>
      </c>
      <c r="AM880" s="2">
        <f>IF(AK880="","",AK880+VLOOKUP(I880,'Вид исследования'!B:F,5,0))</f>
        <v>45699</v>
      </c>
      <c r="AN880" s="14">
        <v>45698</v>
      </c>
      <c r="AP880" s="11" t="s">
        <v>189</v>
      </c>
      <c r="AQ880" t="str">
        <f>IFERROR(IF(L880="","",VLOOKUP(L880&amp;I880,Продукция!A:K,11,0)),"обратитесь к админ справочника")</f>
        <v>согласно рекомендациям производителя теста</v>
      </c>
      <c r="AR880" s="11" t="s">
        <v>4823</v>
      </c>
      <c r="AS880" t="str">
        <f>IFERROR(IF(L880="","",VLOOKUP(L880&amp;I880,Продукция!A:J,10,0)),"обратитесь к админ справочника")</f>
        <v>инструкция по применению набора РЗГА Ньюкасла</v>
      </c>
      <c r="AT880" s="11" t="s">
        <v>4823</v>
      </c>
      <c r="AU880" s="11" t="s">
        <v>4823</v>
      </c>
      <c r="AV880" s="11" t="s">
        <v>2673</v>
      </c>
      <c r="AW880" s="11" t="s">
        <v>4824</v>
      </c>
      <c r="AX880" s="11" t="s">
        <v>565</v>
      </c>
      <c r="AY880" s="11" t="s">
        <v>1260</v>
      </c>
      <c r="AZ880" s="11">
        <v>153</v>
      </c>
      <c r="BA880" s="11">
        <v>41</v>
      </c>
      <c r="BC880" s="11" t="s">
        <v>5109</v>
      </c>
    </row>
    <row r="881" spans="1:55" x14ac:dyDescent="0.25">
      <c r="A881" t="str">
        <f t="shared" si="17"/>
        <v>С/264Болезнь Ньюкасла уровень антител</v>
      </c>
      <c r="B881" t="str">
        <f>IF(E881="","",INDEX(Лаборатории!A:A,MATCH('Производственный контроль'!E881,Лаборатории!B:B,0)))</f>
        <v xml:space="preserve">КУРИНОЕ ЦАРСТВО АО </v>
      </c>
      <c r="C881" t="str">
        <f>IF(E881="","",VLOOKUP(E881,Лаборатории!B:D,3,0))</f>
        <v>U377_CHL</v>
      </c>
      <c r="D881" s="12">
        <v>45695</v>
      </c>
      <c r="E881" s="11" t="s">
        <v>793</v>
      </c>
      <c r="F881" s="11" t="s">
        <v>544</v>
      </c>
      <c r="G881" s="11" t="s">
        <v>565</v>
      </c>
      <c r="H881" s="11" t="s">
        <v>312</v>
      </c>
      <c r="I881" s="11" t="s">
        <v>3434</v>
      </c>
      <c r="J881" t="str">
        <f>IF(L881="","",VLOOKUP(L881,Продукция!B:D,3,0))</f>
        <v>Биологический_материал</v>
      </c>
      <c r="K881" t="str">
        <f>IF(L881="","",VLOOKUP(L881,Продукция!B:C,2,0))</f>
        <v>Сыворотка крови</v>
      </c>
      <c r="L881" s="151" t="s">
        <v>302</v>
      </c>
      <c r="M881">
        <f>IF(L881="","",VLOOKUP(L881,Продукция!B:L,11,0))</f>
        <v>0</v>
      </c>
      <c r="N881" s="11" t="s">
        <v>873</v>
      </c>
      <c r="P881" s="11" t="s">
        <v>340</v>
      </c>
      <c r="Q881" s="11" t="s">
        <v>854</v>
      </c>
      <c r="R881" s="153" t="s">
        <v>5096</v>
      </c>
      <c r="S881" s="11">
        <v>20</v>
      </c>
      <c r="T881" s="11" t="s">
        <v>5107</v>
      </c>
      <c r="V881" s="14">
        <v>45693</v>
      </c>
      <c r="Z881" s="11" t="s">
        <v>4823</v>
      </c>
      <c r="AA881" s="15">
        <v>0.68055555555555547</v>
      </c>
      <c r="AB881" t="str">
        <f>IF(L881="","",VLOOKUP(L881&amp;I881,Продукция!A:I,9,0))</f>
        <v>рекомендация производителя набора</v>
      </c>
      <c r="AC881" s="14">
        <v>45698</v>
      </c>
      <c r="AD881" s="11" t="s">
        <v>2673</v>
      </c>
      <c r="AE881" s="11" t="s">
        <v>4823</v>
      </c>
      <c r="AF881" t="str">
        <f>IF(AD881="","",VLOOKUP(AD881,'Сотрудники и ссылки'!A:B,2,0))</f>
        <v>Серолог</v>
      </c>
      <c r="AG881">
        <f>IF(AD881="","",VLOOKUP(AD881,'Сотрудники и ссылки'!A:C,3,0))</f>
        <v>20001771</v>
      </c>
      <c r="AH881" s="11" t="s">
        <v>2673</v>
      </c>
      <c r="AI881" t="str">
        <f>IF(AH881="","",VLOOKUP(AH881,'Сотрудники и ссылки'!A:B,2,0))</f>
        <v>Серолог</v>
      </c>
      <c r="AJ881">
        <f>IF(AH881="","",VLOOKUP(AH881,'Сотрудники и ссылки'!A:C,3,0))</f>
        <v>20001771</v>
      </c>
      <c r="AK881" s="14">
        <v>45698</v>
      </c>
      <c r="AL881" s="2">
        <f>IF(AK881="","",AK881+VLOOKUP(I881,'Вид исследования'!B:E,4,0))</f>
        <v>45699</v>
      </c>
      <c r="AM881" s="2">
        <f>IF(AK881="","",AK881+VLOOKUP(I881,'Вид исследования'!B:F,5,0))</f>
        <v>45699</v>
      </c>
      <c r="AN881" s="14">
        <v>45698</v>
      </c>
      <c r="AP881" s="11" t="s">
        <v>189</v>
      </c>
      <c r="AQ881" t="str">
        <f>IFERROR(IF(L881="","",VLOOKUP(L881&amp;I881,Продукция!A:K,11,0)),"обратитесь к админ справочника")</f>
        <v>согласно рекомендациям производителя теста</v>
      </c>
      <c r="AR881" s="11" t="s">
        <v>4823</v>
      </c>
      <c r="AS881" t="str">
        <f>IFERROR(IF(L881="","",VLOOKUP(L881&amp;I881,Продукция!A:J,10,0)),"обратитесь к админ справочника")</f>
        <v>инструкция по применению набора РЗГА Ньюкасла</v>
      </c>
      <c r="AT881" s="11" t="s">
        <v>4823</v>
      </c>
      <c r="AU881" s="11" t="s">
        <v>4823</v>
      </c>
      <c r="AV881" s="11" t="s">
        <v>2673</v>
      </c>
      <c r="AW881" s="11" t="s">
        <v>4824</v>
      </c>
      <c r="AX881" s="11" t="s">
        <v>565</v>
      </c>
      <c r="AY881" s="11" t="s">
        <v>1261</v>
      </c>
      <c r="AZ881" s="11">
        <v>153</v>
      </c>
      <c r="BA881" s="11">
        <v>41</v>
      </c>
      <c r="BC881" s="11" t="s">
        <v>5109</v>
      </c>
    </row>
    <row r="882" spans="1:55" x14ac:dyDescent="0.25">
      <c r="A882" t="str">
        <f t="shared" si="17"/>
        <v>С/269Болезнь Ньюкасла уровень антител</v>
      </c>
      <c r="B882" t="str">
        <f>IF(E882="","",INDEX(Лаборатории!A:A,MATCH('Производственный контроль'!E882,Лаборатории!B:B,0)))</f>
        <v xml:space="preserve">КУРИНОЕ ЦАРСТВО АО </v>
      </c>
      <c r="C882" t="str">
        <f>IF(E882="","",VLOOKUP(E882,Лаборатории!B:D,3,0))</f>
        <v>U377_CHL</v>
      </c>
      <c r="D882" s="12">
        <v>45695</v>
      </c>
      <c r="E882" s="11" t="s">
        <v>793</v>
      </c>
      <c r="F882" s="11" t="s">
        <v>544</v>
      </c>
      <c r="G882" s="11" t="s">
        <v>565</v>
      </c>
      <c r="H882" s="11" t="s">
        <v>312</v>
      </c>
      <c r="I882" s="11" t="s">
        <v>3434</v>
      </c>
      <c r="J882" t="str">
        <f>IF(L882="","",VLOOKUP(L882,Продукция!B:D,3,0))</f>
        <v>Биологический_материал</v>
      </c>
      <c r="K882" t="str">
        <f>IF(L882="","",VLOOKUP(L882,Продукция!B:C,2,0))</f>
        <v>Сыворотка крови</v>
      </c>
      <c r="L882" s="151" t="s">
        <v>302</v>
      </c>
      <c r="M882">
        <f>IF(L882="","",VLOOKUP(L882,Продукция!B:L,11,0))</f>
        <v>0</v>
      </c>
      <c r="N882" s="11" t="s">
        <v>873</v>
      </c>
      <c r="P882" s="11" t="s">
        <v>340</v>
      </c>
      <c r="Q882" s="11" t="s">
        <v>854</v>
      </c>
      <c r="R882" s="153" t="s">
        <v>4931</v>
      </c>
      <c r="S882" s="11">
        <v>20</v>
      </c>
      <c r="T882" s="11" t="s">
        <v>5108</v>
      </c>
      <c r="V882" s="14">
        <v>45694</v>
      </c>
      <c r="Z882" s="11" t="s">
        <v>4823</v>
      </c>
      <c r="AA882" s="15">
        <v>0.38194444444444442</v>
      </c>
      <c r="AB882" t="str">
        <f>IF(L882="","",VLOOKUP(L882&amp;I882,Продукция!A:I,9,0))</f>
        <v>рекомендация производителя набора</v>
      </c>
      <c r="AC882" s="14">
        <v>45699</v>
      </c>
      <c r="AD882" s="11" t="s">
        <v>2673</v>
      </c>
      <c r="AE882" s="11" t="s">
        <v>4823</v>
      </c>
      <c r="AF882" t="str">
        <f>IF(AD882="","",VLOOKUP(AD882,'Сотрудники и ссылки'!A:B,2,0))</f>
        <v>Серолог</v>
      </c>
      <c r="AG882">
        <f>IF(AD882="","",VLOOKUP(AD882,'Сотрудники и ссылки'!A:C,3,0))</f>
        <v>20001771</v>
      </c>
      <c r="AH882" s="11" t="s">
        <v>2673</v>
      </c>
      <c r="AI882" t="str">
        <f>IF(AH882="","",VLOOKUP(AH882,'Сотрудники и ссылки'!A:B,2,0))</f>
        <v>Серолог</v>
      </c>
      <c r="AJ882">
        <f>IF(AH882="","",VLOOKUP(AH882,'Сотрудники и ссылки'!A:C,3,0))</f>
        <v>20001771</v>
      </c>
      <c r="AK882" s="14">
        <v>45699</v>
      </c>
      <c r="AL882" s="2">
        <f>IF(AK882="","",AK882+VLOOKUP(I882,'Вид исследования'!B:E,4,0))</f>
        <v>45700</v>
      </c>
      <c r="AM882" s="2">
        <f>IF(AK882="","",AK882+VLOOKUP(I882,'Вид исследования'!B:F,5,0))</f>
        <v>45700</v>
      </c>
      <c r="AN882" s="14">
        <v>45699</v>
      </c>
      <c r="AP882" s="11" t="s">
        <v>189</v>
      </c>
      <c r="AQ882" t="str">
        <f>IFERROR(IF(L882="","",VLOOKUP(L882&amp;I882,Продукция!A:K,11,0)),"обратитесь к админ справочника")</f>
        <v>согласно рекомендациям производителя теста</v>
      </c>
      <c r="AR882" s="11" t="s">
        <v>4823</v>
      </c>
      <c r="AS882" t="str">
        <f>IFERROR(IF(L882="","",VLOOKUP(L882&amp;I882,Продукция!A:J,10,0)),"обратитесь к админ справочника")</f>
        <v>инструкция по применению набора РЗГА Ньюкасла</v>
      </c>
      <c r="AT882" s="11" t="s">
        <v>4823</v>
      </c>
      <c r="AU882" s="11" t="s">
        <v>4823</v>
      </c>
      <c r="AV882" s="11" t="s">
        <v>2673</v>
      </c>
      <c r="AW882" s="11" t="s">
        <v>4824</v>
      </c>
      <c r="AX882" s="11" t="s">
        <v>565</v>
      </c>
      <c r="AY882" s="11" t="s">
        <v>1252</v>
      </c>
      <c r="AZ882" s="11">
        <v>153</v>
      </c>
      <c r="BA882" s="11">
        <v>41</v>
      </c>
      <c r="BC882" s="11" t="s">
        <v>5109</v>
      </c>
    </row>
    <row r="883" spans="1:55" x14ac:dyDescent="0.25">
      <c r="A883" t="str">
        <f t="shared" si="17"/>
        <v>С/269Болезнь Ньюкасла уровень антител</v>
      </c>
      <c r="B883" t="str">
        <f>IF(E883="","",INDEX(Лаборатории!A:A,MATCH('Производственный контроль'!E883,Лаборатории!B:B,0)))</f>
        <v xml:space="preserve">КУРИНОЕ ЦАРСТВО АО </v>
      </c>
      <c r="C883" t="str">
        <f>IF(E883="","",VLOOKUP(E883,Лаборатории!B:D,3,0))</f>
        <v>U377_CHL</v>
      </c>
      <c r="D883" s="12">
        <v>45695</v>
      </c>
      <c r="E883" s="11" t="s">
        <v>793</v>
      </c>
      <c r="F883" s="11" t="s">
        <v>544</v>
      </c>
      <c r="G883" s="11" t="s">
        <v>565</v>
      </c>
      <c r="H883" s="11" t="s">
        <v>312</v>
      </c>
      <c r="I883" s="11" t="s">
        <v>3434</v>
      </c>
      <c r="J883" t="str">
        <f>IF(L883="","",VLOOKUP(L883,Продукция!B:D,3,0))</f>
        <v>Биологический_материал</v>
      </c>
      <c r="K883" t="str">
        <f>IF(L883="","",VLOOKUP(L883,Продукция!B:C,2,0))</f>
        <v>Сыворотка крови</v>
      </c>
      <c r="L883" s="151" t="s">
        <v>302</v>
      </c>
      <c r="M883">
        <f>IF(L883="","",VLOOKUP(L883,Продукция!B:L,11,0))</f>
        <v>0</v>
      </c>
      <c r="N883" s="11" t="s">
        <v>873</v>
      </c>
      <c r="P883" s="11" t="s">
        <v>340</v>
      </c>
      <c r="Q883" s="11" t="s">
        <v>854</v>
      </c>
      <c r="R883" s="153" t="s">
        <v>5097</v>
      </c>
      <c r="S883" s="11">
        <v>20</v>
      </c>
      <c r="T883" s="11" t="s">
        <v>5108</v>
      </c>
      <c r="V883" s="14">
        <v>45694</v>
      </c>
      <c r="Z883" s="11" t="s">
        <v>4823</v>
      </c>
      <c r="AA883" s="15">
        <v>0.38194444444444442</v>
      </c>
      <c r="AB883" t="str">
        <f>IF(L883="","",VLOOKUP(L883&amp;I883,Продукция!A:I,9,0))</f>
        <v>рекомендация производителя набора</v>
      </c>
      <c r="AC883" s="14">
        <v>45699</v>
      </c>
      <c r="AD883" s="11" t="s">
        <v>2673</v>
      </c>
      <c r="AE883" s="11" t="s">
        <v>4823</v>
      </c>
      <c r="AF883" t="str">
        <f>IF(AD883="","",VLOOKUP(AD883,'Сотрудники и ссылки'!A:B,2,0))</f>
        <v>Серолог</v>
      </c>
      <c r="AG883">
        <f>IF(AD883="","",VLOOKUP(AD883,'Сотрудники и ссылки'!A:C,3,0))</f>
        <v>20001771</v>
      </c>
      <c r="AH883" s="11" t="s">
        <v>2673</v>
      </c>
      <c r="AI883" t="str">
        <f>IF(AH883="","",VLOOKUP(AH883,'Сотрудники и ссылки'!A:B,2,0))</f>
        <v>Серолог</v>
      </c>
      <c r="AJ883">
        <f>IF(AH883="","",VLOOKUP(AH883,'Сотрудники и ссылки'!A:C,3,0))</f>
        <v>20001771</v>
      </c>
      <c r="AK883" s="14">
        <v>45699</v>
      </c>
      <c r="AL883" s="2">
        <f>IF(AK883="","",AK883+VLOOKUP(I883,'Вид исследования'!B:E,4,0))</f>
        <v>45700</v>
      </c>
      <c r="AM883" s="2">
        <f>IF(AK883="","",AK883+VLOOKUP(I883,'Вид исследования'!B:F,5,0))</f>
        <v>45700</v>
      </c>
      <c r="AN883" s="14">
        <v>45699</v>
      </c>
      <c r="AP883" s="11" t="s">
        <v>189</v>
      </c>
      <c r="AQ883" t="str">
        <f>IFERROR(IF(L883="","",VLOOKUP(L883&amp;I883,Продукция!A:K,11,0)),"обратитесь к админ справочника")</f>
        <v>согласно рекомендациям производителя теста</v>
      </c>
      <c r="AR883" s="11" t="s">
        <v>4823</v>
      </c>
      <c r="AS883" t="str">
        <f>IFERROR(IF(L883="","",VLOOKUP(L883&amp;I883,Продукция!A:J,10,0)),"обратитесь к админ справочника")</f>
        <v>инструкция по применению набора РЗГА Ньюкасла</v>
      </c>
      <c r="AT883" s="11" t="s">
        <v>4823</v>
      </c>
      <c r="AU883" s="11" t="s">
        <v>4823</v>
      </c>
      <c r="AV883" s="11" t="s">
        <v>2673</v>
      </c>
      <c r="AW883" s="11" t="s">
        <v>4824</v>
      </c>
      <c r="AX883" s="11" t="s">
        <v>565</v>
      </c>
      <c r="AY883" s="11" t="s">
        <v>1263</v>
      </c>
      <c r="AZ883" s="11">
        <v>153</v>
      </c>
      <c r="BA883" s="11">
        <v>41</v>
      </c>
      <c r="BC883" s="11" t="s">
        <v>5109</v>
      </c>
    </row>
    <row r="884" spans="1:55" x14ac:dyDescent="0.25">
      <c r="A884" t="str">
        <f t="shared" si="17"/>
        <v>С/269Болезнь Ньюкасла уровень антител</v>
      </c>
      <c r="B884" t="str">
        <f>IF(E884="","",INDEX(Лаборатории!A:A,MATCH('Производственный контроль'!E884,Лаборатории!B:B,0)))</f>
        <v xml:space="preserve">КУРИНОЕ ЦАРСТВО АО </v>
      </c>
      <c r="C884" t="str">
        <f>IF(E884="","",VLOOKUP(E884,Лаборатории!B:D,3,0))</f>
        <v>U377_CHL</v>
      </c>
      <c r="D884" s="12">
        <v>45698</v>
      </c>
      <c r="E884" s="11" t="s">
        <v>793</v>
      </c>
      <c r="F884" s="11" t="s">
        <v>544</v>
      </c>
      <c r="G884" s="11" t="s">
        <v>565</v>
      </c>
      <c r="H884" s="11" t="s">
        <v>312</v>
      </c>
      <c r="I884" s="11" t="s">
        <v>3434</v>
      </c>
      <c r="J884" t="str">
        <f>IF(L884="","",VLOOKUP(L884,Продукция!B:D,3,0))</f>
        <v>Биологический_материал</v>
      </c>
      <c r="K884" t="str">
        <f>IF(L884="","",VLOOKUP(L884,Продукция!B:C,2,0))</f>
        <v>Сыворотка крови</v>
      </c>
      <c r="L884" s="151" t="s">
        <v>302</v>
      </c>
      <c r="M884">
        <f>IF(L884="","",VLOOKUP(L884,Продукция!B:L,11,0))</f>
        <v>0</v>
      </c>
      <c r="N884" s="11" t="s">
        <v>873</v>
      </c>
      <c r="P884" s="11" t="s">
        <v>340</v>
      </c>
      <c r="Q884" s="11" t="s">
        <v>854</v>
      </c>
      <c r="R884" s="153" t="s">
        <v>5098</v>
      </c>
      <c r="S884" s="11">
        <v>20</v>
      </c>
      <c r="T884" s="11" t="s">
        <v>5108</v>
      </c>
      <c r="V884" s="14">
        <v>45694</v>
      </c>
      <c r="Z884" s="11" t="s">
        <v>4823</v>
      </c>
      <c r="AA884" s="15">
        <v>0.38194444444444442</v>
      </c>
      <c r="AB884" t="str">
        <f>IF(L884="","",VLOOKUP(L884&amp;I884,Продукция!A:I,9,0))</f>
        <v>рекомендация производителя набора</v>
      </c>
      <c r="AC884" s="14">
        <v>45699</v>
      </c>
      <c r="AD884" s="11" t="s">
        <v>2673</v>
      </c>
      <c r="AE884" s="11" t="s">
        <v>4823</v>
      </c>
      <c r="AF884" t="str">
        <f>IF(AD884="","",VLOOKUP(AD884,'Сотрудники и ссылки'!A:B,2,0))</f>
        <v>Серолог</v>
      </c>
      <c r="AG884">
        <f>IF(AD884="","",VLOOKUP(AD884,'Сотрудники и ссылки'!A:C,3,0))</f>
        <v>20001771</v>
      </c>
      <c r="AH884" s="11" t="s">
        <v>2673</v>
      </c>
      <c r="AI884" t="str">
        <f>IF(AH884="","",VLOOKUP(AH884,'Сотрудники и ссылки'!A:B,2,0))</f>
        <v>Серолог</v>
      </c>
      <c r="AJ884">
        <f>IF(AH884="","",VLOOKUP(AH884,'Сотрудники и ссылки'!A:C,3,0))</f>
        <v>20001771</v>
      </c>
      <c r="AK884" s="14">
        <v>45699</v>
      </c>
      <c r="AL884" s="2">
        <f>IF(AK884="","",AK884+VLOOKUP(I884,'Вид исследования'!B:E,4,0))</f>
        <v>45700</v>
      </c>
      <c r="AM884" s="2">
        <f>IF(AK884="","",AK884+VLOOKUP(I884,'Вид исследования'!B:F,5,0))</f>
        <v>45700</v>
      </c>
      <c r="AN884" s="14">
        <v>45699</v>
      </c>
      <c r="AP884" s="11" t="s">
        <v>189</v>
      </c>
      <c r="AQ884" t="str">
        <f>IFERROR(IF(L884="","",VLOOKUP(L884&amp;I884,Продукция!A:K,11,0)),"обратитесь к админ справочника")</f>
        <v>согласно рекомендациям производителя теста</v>
      </c>
      <c r="AR884" s="11" t="s">
        <v>4823</v>
      </c>
      <c r="AS884" t="str">
        <f>IFERROR(IF(L884="","",VLOOKUP(L884&amp;I884,Продукция!A:J,10,0)),"обратитесь к админ справочника")</f>
        <v>инструкция по применению набора РЗГА Ньюкасла</v>
      </c>
      <c r="AT884" s="11" t="s">
        <v>4823</v>
      </c>
      <c r="AU884" s="11" t="s">
        <v>4823</v>
      </c>
      <c r="AV884" s="11" t="s">
        <v>2673</v>
      </c>
      <c r="AW884" s="11" t="s">
        <v>4824</v>
      </c>
      <c r="AX884" s="11" t="s">
        <v>565</v>
      </c>
      <c r="AY884" s="11" t="s">
        <v>1269</v>
      </c>
      <c r="AZ884" s="11">
        <v>153</v>
      </c>
      <c r="BA884" s="11">
        <v>41</v>
      </c>
      <c r="BC884" s="11" t="s">
        <v>5109</v>
      </c>
    </row>
    <row r="885" spans="1:55" x14ac:dyDescent="0.25">
      <c r="A885" t="str">
        <f t="shared" si="17"/>
        <v>С/269Болезнь Ньюкасла уровень антител</v>
      </c>
      <c r="B885" t="str">
        <f>IF(E885="","",INDEX(Лаборатории!A:A,MATCH('Производственный контроль'!E885,Лаборатории!B:B,0)))</f>
        <v xml:space="preserve">КУРИНОЕ ЦАРСТВО АО </v>
      </c>
      <c r="C885" t="str">
        <f>IF(E885="","",VLOOKUP(E885,Лаборатории!B:D,3,0))</f>
        <v>U377_CHL</v>
      </c>
      <c r="D885" s="12">
        <v>45698</v>
      </c>
      <c r="E885" s="11" t="s">
        <v>793</v>
      </c>
      <c r="F885" s="11" t="s">
        <v>544</v>
      </c>
      <c r="G885" s="11" t="s">
        <v>565</v>
      </c>
      <c r="H885" s="11" t="s">
        <v>312</v>
      </c>
      <c r="I885" s="11" t="s">
        <v>3434</v>
      </c>
      <c r="J885" t="str">
        <f>IF(L885="","",VLOOKUP(L885,Продукция!B:D,3,0))</f>
        <v>Биологический_материал</v>
      </c>
      <c r="K885" t="str">
        <f>IF(L885="","",VLOOKUP(L885,Продукция!B:C,2,0))</f>
        <v>Сыворотка крови</v>
      </c>
      <c r="L885" s="151" t="s">
        <v>302</v>
      </c>
      <c r="M885">
        <f>IF(L885="","",VLOOKUP(L885,Продукция!B:L,11,0))</f>
        <v>0</v>
      </c>
      <c r="N885" s="11" t="s">
        <v>873</v>
      </c>
      <c r="P885" s="11" t="s">
        <v>340</v>
      </c>
      <c r="Q885" s="11" t="s">
        <v>854</v>
      </c>
      <c r="R885" s="153" t="s">
        <v>5099</v>
      </c>
      <c r="S885" s="11">
        <v>20</v>
      </c>
      <c r="T885" s="11" t="s">
        <v>5108</v>
      </c>
      <c r="V885" s="14">
        <v>45693</v>
      </c>
      <c r="Z885" s="11" t="s">
        <v>4823</v>
      </c>
      <c r="AA885" s="15">
        <v>0.38194444444444442</v>
      </c>
      <c r="AB885" t="str">
        <f>IF(L885="","",VLOOKUP(L885&amp;I885,Продукция!A:I,9,0))</f>
        <v>рекомендация производителя набора</v>
      </c>
      <c r="AC885" s="14">
        <v>45699</v>
      </c>
      <c r="AD885" s="11" t="s">
        <v>2673</v>
      </c>
      <c r="AE885" s="11" t="s">
        <v>4823</v>
      </c>
      <c r="AF885" t="str">
        <f>IF(AD885="","",VLOOKUP(AD885,'Сотрудники и ссылки'!A:B,2,0))</f>
        <v>Серолог</v>
      </c>
      <c r="AG885">
        <f>IF(AD885="","",VLOOKUP(AD885,'Сотрудники и ссылки'!A:C,3,0))</f>
        <v>20001771</v>
      </c>
      <c r="AH885" s="11" t="s">
        <v>2673</v>
      </c>
      <c r="AI885" t="str">
        <f>IF(AH885="","",VLOOKUP(AH885,'Сотрудники и ссылки'!A:B,2,0))</f>
        <v>Серолог</v>
      </c>
      <c r="AJ885">
        <f>IF(AH885="","",VLOOKUP(AH885,'Сотрудники и ссылки'!A:C,3,0))</f>
        <v>20001771</v>
      </c>
      <c r="AK885" s="14">
        <v>45699</v>
      </c>
      <c r="AL885" s="2">
        <f>IF(AK885="","",AK885+VLOOKUP(I885,'Вид исследования'!B:E,4,0))</f>
        <v>45700</v>
      </c>
      <c r="AM885" s="2">
        <f>IF(AK885="","",AK885+VLOOKUP(I885,'Вид исследования'!B:F,5,0))</f>
        <v>45700</v>
      </c>
      <c r="AN885" s="14">
        <v>45699</v>
      </c>
      <c r="AP885" s="11" t="s">
        <v>189</v>
      </c>
      <c r="AQ885" t="str">
        <f>IFERROR(IF(L885="","",VLOOKUP(L885&amp;I885,Продукция!A:K,11,0)),"обратитесь к админ справочника")</f>
        <v>согласно рекомендациям производителя теста</v>
      </c>
      <c r="AR885" s="11" t="s">
        <v>4823</v>
      </c>
      <c r="AS885" t="str">
        <f>IFERROR(IF(L885="","",VLOOKUP(L885&amp;I885,Продукция!A:J,10,0)),"обратитесь к админ справочника")</f>
        <v>инструкция по применению набора РЗГА Ньюкасла</v>
      </c>
      <c r="AT885" s="11" t="s">
        <v>4823</v>
      </c>
      <c r="AU885" s="11" t="s">
        <v>4823</v>
      </c>
      <c r="AV885" s="11" t="s">
        <v>2673</v>
      </c>
      <c r="AW885" s="11" t="s">
        <v>4824</v>
      </c>
      <c r="AX885" s="11" t="s">
        <v>565</v>
      </c>
      <c r="AY885" s="11" t="s">
        <v>1270</v>
      </c>
      <c r="AZ885" s="11">
        <v>153</v>
      </c>
      <c r="BA885" s="11">
        <v>40</v>
      </c>
      <c r="BC885" s="11" t="s">
        <v>5109</v>
      </c>
    </row>
    <row r="886" spans="1:55" x14ac:dyDescent="0.25">
      <c r="A886" t="str">
        <f t="shared" si="17"/>
        <v>С/269Болезнь Ньюкасла уровень антител</v>
      </c>
      <c r="B886" t="str">
        <f>IF(E886="","",INDEX(Лаборатории!A:A,MATCH('Производственный контроль'!E886,Лаборатории!B:B,0)))</f>
        <v xml:space="preserve">КУРИНОЕ ЦАРСТВО АО </v>
      </c>
      <c r="C886" t="str">
        <f>IF(E886="","",VLOOKUP(E886,Лаборатории!B:D,3,0))</f>
        <v>U377_CHL</v>
      </c>
      <c r="D886" s="12">
        <v>45698</v>
      </c>
      <c r="E886" s="11" t="s">
        <v>793</v>
      </c>
      <c r="F886" s="11" t="s">
        <v>544</v>
      </c>
      <c r="G886" s="11" t="s">
        <v>565</v>
      </c>
      <c r="H886" s="11" t="s">
        <v>312</v>
      </c>
      <c r="I886" s="11" t="s">
        <v>3434</v>
      </c>
      <c r="J886" t="str">
        <f>IF(L886="","",VLOOKUP(L886,Продукция!B:D,3,0))</f>
        <v>Биологический_материал</v>
      </c>
      <c r="K886" t="str">
        <f>IF(L886="","",VLOOKUP(L886,Продукция!B:C,2,0))</f>
        <v>Сыворотка крови</v>
      </c>
      <c r="L886" s="151" t="s">
        <v>302</v>
      </c>
      <c r="M886">
        <f>IF(L886="","",VLOOKUP(L886,Продукция!B:L,11,0))</f>
        <v>0</v>
      </c>
      <c r="N886" s="11" t="s">
        <v>873</v>
      </c>
      <c r="P886" s="11" t="s">
        <v>340</v>
      </c>
      <c r="Q886" s="11" t="s">
        <v>854</v>
      </c>
      <c r="R886" s="153" t="s">
        <v>4934</v>
      </c>
      <c r="S886" s="11">
        <v>20</v>
      </c>
      <c r="T886" s="11" t="s">
        <v>5108</v>
      </c>
      <c r="V886" s="14">
        <v>45693</v>
      </c>
      <c r="Z886" s="11" t="s">
        <v>4823</v>
      </c>
      <c r="AA886" s="15">
        <v>0.38194444444444442</v>
      </c>
      <c r="AB886" t="str">
        <f>IF(L886="","",VLOOKUP(L886&amp;I886,Продукция!A:I,9,0))</f>
        <v>рекомендация производителя набора</v>
      </c>
      <c r="AC886" s="14">
        <v>45699</v>
      </c>
      <c r="AD886" s="11" t="s">
        <v>2673</v>
      </c>
      <c r="AE886" s="11" t="s">
        <v>4823</v>
      </c>
      <c r="AF886" t="str">
        <f>IF(AD886="","",VLOOKUP(AD886,'Сотрудники и ссылки'!A:B,2,0))</f>
        <v>Серолог</v>
      </c>
      <c r="AG886">
        <f>IF(AD886="","",VLOOKUP(AD886,'Сотрудники и ссылки'!A:C,3,0))</f>
        <v>20001771</v>
      </c>
      <c r="AH886" s="11" t="s">
        <v>2673</v>
      </c>
      <c r="AI886" t="str">
        <f>IF(AH886="","",VLOOKUP(AH886,'Сотрудники и ссылки'!A:B,2,0))</f>
        <v>Серолог</v>
      </c>
      <c r="AJ886">
        <f>IF(AH886="","",VLOOKUP(AH886,'Сотрудники и ссылки'!A:C,3,0))</f>
        <v>20001771</v>
      </c>
      <c r="AK886" s="14">
        <v>45699</v>
      </c>
      <c r="AL886" s="2">
        <f>IF(AK886="","",AK886+VLOOKUP(I886,'Вид исследования'!B:E,4,0))</f>
        <v>45700</v>
      </c>
      <c r="AM886" s="2">
        <f>IF(AK886="","",AK886+VLOOKUP(I886,'Вид исследования'!B:F,5,0))</f>
        <v>45700</v>
      </c>
      <c r="AN886" s="14">
        <v>45699</v>
      </c>
      <c r="AP886" s="11" t="s">
        <v>189</v>
      </c>
      <c r="AQ886" t="str">
        <f>IFERROR(IF(L886="","",VLOOKUP(L886&amp;I886,Продукция!A:K,11,0)),"обратитесь к админ справочника")</f>
        <v>согласно рекомендациям производителя теста</v>
      </c>
      <c r="AR886" s="11" t="s">
        <v>4823</v>
      </c>
      <c r="AS886" t="str">
        <f>IFERROR(IF(L886="","",VLOOKUP(L886&amp;I886,Продукция!A:J,10,0)),"обратитесь к админ справочника")</f>
        <v>инструкция по применению набора РЗГА Ньюкасла</v>
      </c>
      <c r="AT886" s="11" t="s">
        <v>4823</v>
      </c>
      <c r="AU886" s="11" t="s">
        <v>4823</v>
      </c>
      <c r="AV886" s="11" t="s">
        <v>2673</v>
      </c>
      <c r="AW886" s="11" t="s">
        <v>4824</v>
      </c>
      <c r="AX886" s="11" t="s">
        <v>565</v>
      </c>
      <c r="AY886" s="11" t="s">
        <v>1271</v>
      </c>
      <c r="AZ886" s="11">
        <v>153</v>
      </c>
      <c r="BA886" s="11">
        <v>40</v>
      </c>
      <c r="BC886" s="11" t="s">
        <v>5109</v>
      </c>
    </row>
    <row r="887" spans="1:55" x14ac:dyDescent="0.25">
      <c r="A887" t="str">
        <f t="shared" si="17"/>
        <v>С/269Болезнь Ньюкасла уровень антител</v>
      </c>
      <c r="B887" t="str">
        <f>IF(E887="","",INDEX(Лаборатории!A:A,MATCH('Производственный контроль'!E887,Лаборатории!B:B,0)))</f>
        <v xml:space="preserve">КУРИНОЕ ЦАРСТВО АО </v>
      </c>
      <c r="C887" t="str">
        <f>IF(E887="","",VLOOKUP(E887,Лаборатории!B:D,3,0))</f>
        <v>U377_CHL</v>
      </c>
      <c r="D887" s="12">
        <v>45698</v>
      </c>
      <c r="E887" s="11" t="s">
        <v>793</v>
      </c>
      <c r="F887" s="11" t="s">
        <v>544</v>
      </c>
      <c r="G887" s="11" t="s">
        <v>565</v>
      </c>
      <c r="H887" s="11" t="s">
        <v>312</v>
      </c>
      <c r="I887" s="11" t="s">
        <v>3434</v>
      </c>
      <c r="J887" t="str">
        <f>IF(L887="","",VLOOKUP(L887,Продукция!B:D,3,0))</f>
        <v>Биологический_материал</v>
      </c>
      <c r="K887" t="str">
        <f>IF(L887="","",VLOOKUP(L887,Продукция!B:C,2,0))</f>
        <v>Сыворотка крови</v>
      </c>
      <c r="L887" s="151" t="s">
        <v>302</v>
      </c>
      <c r="M887">
        <f>IF(L887="","",VLOOKUP(L887,Продукция!B:L,11,0))</f>
        <v>0</v>
      </c>
      <c r="N887" s="11" t="s">
        <v>873</v>
      </c>
      <c r="P887" s="11" t="s">
        <v>340</v>
      </c>
      <c r="Q887" s="11" t="s">
        <v>854</v>
      </c>
      <c r="R887" s="153" t="s">
        <v>5100</v>
      </c>
      <c r="S887" s="11">
        <v>20</v>
      </c>
      <c r="T887" s="11" t="s">
        <v>5108</v>
      </c>
      <c r="V887" s="14">
        <v>45693</v>
      </c>
      <c r="Z887" s="11" t="s">
        <v>4823</v>
      </c>
      <c r="AA887" s="15">
        <v>0.38194444444444442</v>
      </c>
      <c r="AB887" t="str">
        <f>IF(L887="","",VLOOKUP(L887&amp;I887,Продукция!A:I,9,0))</f>
        <v>рекомендация производителя набора</v>
      </c>
      <c r="AC887" s="14">
        <v>45699</v>
      </c>
      <c r="AD887" s="11" t="s">
        <v>2673</v>
      </c>
      <c r="AE887" s="11" t="s">
        <v>4823</v>
      </c>
      <c r="AF887" t="str">
        <f>IF(AD887="","",VLOOKUP(AD887,'Сотрудники и ссылки'!A:B,2,0))</f>
        <v>Серолог</v>
      </c>
      <c r="AG887">
        <f>IF(AD887="","",VLOOKUP(AD887,'Сотрудники и ссылки'!A:C,3,0))</f>
        <v>20001771</v>
      </c>
      <c r="AH887" s="11" t="s">
        <v>2673</v>
      </c>
      <c r="AI887" t="str">
        <f>IF(AH887="","",VLOOKUP(AH887,'Сотрудники и ссылки'!A:B,2,0))</f>
        <v>Серолог</v>
      </c>
      <c r="AJ887">
        <f>IF(AH887="","",VLOOKUP(AH887,'Сотрудники и ссылки'!A:C,3,0))</f>
        <v>20001771</v>
      </c>
      <c r="AK887" s="14">
        <v>45699</v>
      </c>
      <c r="AL887" s="2">
        <f>IF(AK887="","",AK887+VLOOKUP(I887,'Вид исследования'!B:E,4,0))</f>
        <v>45700</v>
      </c>
      <c r="AM887" s="2">
        <f>IF(AK887="","",AK887+VLOOKUP(I887,'Вид исследования'!B:F,5,0))</f>
        <v>45700</v>
      </c>
      <c r="AN887" s="14">
        <v>45699</v>
      </c>
      <c r="AP887" s="11" t="s">
        <v>189</v>
      </c>
      <c r="AQ887" t="str">
        <f>IFERROR(IF(L887="","",VLOOKUP(L887&amp;I887,Продукция!A:K,11,0)),"обратитесь к админ справочника")</f>
        <v>согласно рекомендациям производителя теста</v>
      </c>
      <c r="AR887" s="11" t="s">
        <v>4823</v>
      </c>
      <c r="AS887" t="str">
        <f>IFERROR(IF(L887="","",VLOOKUP(L887&amp;I887,Продукция!A:J,10,0)),"обратитесь к админ справочника")</f>
        <v>инструкция по применению набора РЗГА Ньюкасла</v>
      </c>
      <c r="AT887" s="11" t="s">
        <v>4823</v>
      </c>
      <c r="AU887" s="11" t="s">
        <v>4823</v>
      </c>
      <c r="AV887" s="11" t="s">
        <v>2673</v>
      </c>
      <c r="AW887" s="11" t="s">
        <v>4824</v>
      </c>
      <c r="AX887" s="11" t="s">
        <v>565</v>
      </c>
      <c r="AY887" s="11" t="s">
        <v>1272</v>
      </c>
      <c r="AZ887" s="11">
        <v>153</v>
      </c>
      <c r="BA887" s="11">
        <v>40</v>
      </c>
      <c r="BC887" s="11" t="s">
        <v>5109</v>
      </c>
    </row>
    <row r="888" spans="1:55" x14ac:dyDescent="0.25">
      <c r="A888" t="str">
        <f t="shared" si="17"/>
        <v>С/269Болезнь Ньюкасла уровень антител</v>
      </c>
      <c r="B888" t="str">
        <f>IF(E888="","",INDEX(Лаборатории!A:A,MATCH('Производственный контроль'!E888,Лаборатории!B:B,0)))</f>
        <v xml:space="preserve">КУРИНОЕ ЦАРСТВО АО </v>
      </c>
      <c r="C888" t="str">
        <f>IF(E888="","",VLOOKUP(E888,Лаборатории!B:D,3,0))</f>
        <v>U377_CHL</v>
      </c>
      <c r="D888" s="12">
        <v>45698</v>
      </c>
      <c r="E888" s="11" t="s">
        <v>793</v>
      </c>
      <c r="F888" s="11" t="s">
        <v>544</v>
      </c>
      <c r="G888" s="11" t="s">
        <v>565</v>
      </c>
      <c r="H888" s="11" t="s">
        <v>312</v>
      </c>
      <c r="I888" s="11" t="s">
        <v>3434</v>
      </c>
      <c r="J888" t="str">
        <f>IF(L888="","",VLOOKUP(L888,Продукция!B:D,3,0))</f>
        <v>Биологический_материал</v>
      </c>
      <c r="K888" t="str">
        <f>IF(L888="","",VLOOKUP(L888,Продукция!B:C,2,0))</f>
        <v>Сыворотка крови</v>
      </c>
      <c r="L888" s="151" t="s">
        <v>302</v>
      </c>
      <c r="M888">
        <f>IF(L888="","",VLOOKUP(L888,Продукция!B:L,11,0))</f>
        <v>0</v>
      </c>
      <c r="N888" s="11" t="s">
        <v>873</v>
      </c>
      <c r="P888" s="11" t="s">
        <v>340</v>
      </c>
      <c r="Q888" s="11" t="s">
        <v>854</v>
      </c>
      <c r="R888" s="153" t="s">
        <v>5101</v>
      </c>
      <c r="S888" s="11">
        <v>20</v>
      </c>
      <c r="T888" s="11" t="s">
        <v>5108</v>
      </c>
      <c r="V888" s="14">
        <v>45694</v>
      </c>
      <c r="Z888" s="11" t="s">
        <v>4823</v>
      </c>
      <c r="AA888" s="15">
        <v>0.38194444444444442</v>
      </c>
      <c r="AB888" t="str">
        <f>IF(L888="","",VLOOKUP(L888&amp;I888,Продукция!A:I,9,0))</f>
        <v>рекомендация производителя набора</v>
      </c>
      <c r="AC888" s="14">
        <v>45699</v>
      </c>
      <c r="AD888" s="11" t="s">
        <v>2673</v>
      </c>
      <c r="AE888" s="11" t="s">
        <v>4823</v>
      </c>
      <c r="AF888" t="str">
        <f>IF(AD888="","",VLOOKUP(AD888,'Сотрудники и ссылки'!A:B,2,0))</f>
        <v>Серолог</v>
      </c>
      <c r="AG888">
        <f>IF(AD888="","",VLOOKUP(AD888,'Сотрудники и ссылки'!A:C,3,0))</f>
        <v>20001771</v>
      </c>
      <c r="AH888" s="11" t="s">
        <v>2673</v>
      </c>
      <c r="AI888" t="str">
        <f>IF(AH888="","",VLOOKUP(AH888,'Сотрудники и ссылки'!A:B,2,0))</f>
        <v>Серолог</v>
      </c>
      <c r="AJ888">
        <f>IF(AH888="","",VLOOKUP(AH888,'Сотрудники и ссылки'!A:C,3,0))</f>
        <v>20001771</v>
      </c>
      <c r="AK888" s="14">
        <v>45699</v>
      </c>
      <c r="AL888" s="2">
        <f>IF(AK888="","",AK888+VLOOKUP(I888,'Вид исследования'!B:E,4,0))</f>
        <v>45700</v>
      </c>
      <c r="AM888" s="2">
        <f>IF(AK888="","",AK888+VLOOKUP(I888,'Вид исследования'!B:F,5,0))</f>
        <v>45700</v>
      </c>
      <c r="AN888" s="14">
        <v>45699</v>
      </c>
      <c r="AP888" s="11" t="s">
        <v>189</v>
      </c>
      <c r="AQ888" t="str">
        <f>IFERROR(IF(L888="","",VLOOKUP(L888&amp;I888,Продукция!A:K,11,0)),"обратитесь к админ справочника")</f>
        <v>согласно рекомендациям производителя теста</v>
      </c>
      <c r="AR888" s="11" t="s">
        <v>4823</v>
      </c>
      <c r="AS888" t="str">
        <f>IFERROR(IF(L888="","",VLOOKUP(L888&amp;I888,Продукция!A:J,10,0)),"обратитесь к админ справочника")</f>
        <v>инструкция по применению набора РЗГА Ньюкасла</v>
      </c>
      <c r="AT888" s="11" t="s">
        <v>4823</v>
      </c>
      <c r="AU888" s="11" t="s">
        <v>4823</v>
      </c>
      <c r="AV888" s="11" t="s">
        <v>2673</v>
      </c>
      <c r="AW888" s="11" t="s">
        <v>4824</v>
      </c>
      <c r="AX888" s="11" t="s">
        <v>565</v>
      </c>
      <c r="AY888" s="11" t="s">
        <v>1262</v>
      </c>
      <c r="AZ888" s="11">
        <v>153</v>
      </c>
      <c r="BA888" s="11">
        <v>40</v>
      </c>
      <c r="BC888" s="11" t="s">
        <v>5109</v>
      </c>
    </row>
    <row r="889" spans="1:55" x14ac:dyDescent="0.25">
      <c r="A889" t="str">
        <f t="shared" si="17"/>
        <v>С/269Болезнь Ньюкасла уровень антител</v>
      </c>
      <c r="B889" t="str">
        <f>IF(E889="","",INDEX(Лаборатории!A:A,MATCH('Производственный контроль'!E889,Лаборатории!B:B,0)))</f>
        <v xml:space="preserve">КУРИНОЕ ЦАРСТВО АО </v>
      </c>
      <c r="C889" t="str">
        <f>IF(E889="","",VLOOKUP(E889,Лаборатории!B:D,3,0))</f>
        <v>U377_CHL</v>
      </c>
      <c r="D889" s="12">
        <v>45698</v>
      </c>
      <c r="E889" s="11" t="s">
        <v>793</v>
      </c>
      <c r="F889" s="11" t="s">
        <v>544</v>
      </c>
      <c r="G889" s="11" t="s">
        <v>565</v>
      </c>
      <c r="H889" s="11" t="s">
        <v>312</v>
      </c>
      <c r="I889" s="11" t="s">
        <v>3434</v>
      </c>
      <c r="J889" t="str">
        <f>IF(L889="","",VLOOKUP(L889,Продукция!B:D,3,0))</f>
        <v>Биологический_материал</v>
      </c>
      <c r="K889" t="str">
        <f>IF(L889="","",VLOOKUP(L889,Продукция!B:C,2,0))</f>
        <v>Сыворотка крови</v>
      </c>
      <c r="L889" s="151" t="s">
        <v>302</v>
      </c>
      <c r="M889">
        <f>IF(L889="","",VLOOKUP(L889,Продукция!B:L,11,0))</f>
        <v>0</v>
      </c>
      <c r="N889" s="11" t="s">
        <v>873</v>
      </c>
      <c r="P889" s="11" t="s">
        <v>340</v>
      </c>
      <c r="Q889" s="11" t="s">
        <v>854</v>
      </c>
      <c r="R889" s="153" t="s">
        <v>5102</v>
      </c>
      <c r="S889" s="11">
        <v>20</v>
      </c>
      <c r="T889" s="11" t="s">
        <v>5108</v>
      </c>
      <c r="V889" s="14">
        <v>45694</v>
      </c>
      <c r="Z889" s="11" t="s">
        <v>4823</v>
      </c>
      <c r="AA889" s="15">
        <v>0.38194444444444442</v>
      </c>
      <c r="AB889" t="str">
        <f>IF(L889="","",VLOOKUP(L889&amp;I889,Продукция!A:I,9,0))</f>
        <v>рекомендация производителя набора</v>
      </c>
      <c r="AC889" s="14">
        <v>45699</v>
      </c>
      <c r="AD889" s="11" t="s">
        <v>2673</v>
      </c>
      <c r="AE889" s="11" t="s">
        <v>4823</v>
      </c>
      <c r="AF889" t="str">
        <f>IF(AD889="","",VLOOKUP(AD889,'Сотрудники и ссылки'!A:B,2,0))</f>
        <v>Серолог</v>
      </c>
      <c r="AG889">
        <f>IF(AD889="","",VLOOKUP(AD889,'Сотрудники и ссылки'!A:C,3,0))</f>
        <v>20001771</v>
      </c>
      <c r="AH889" s="11" t="s">
        <v>2673</v>
      </c>
      <c r="AI889" t="str">
        <f>IF(AH889="","",VLOOKUP(AH889,'Сотрудники и ссылки'!A:B,2,0))</f>
        <v>Серолог</v>
      </c>
      <c r="AJ889">
        <f>IF(AH889="","",VLOOKUP(AH889,'Сотрудники и ссылки'!A:C,3,0))</f>
        <v>20001771</v>
      </c>
      <c r="AK889" s="14">
        <v>45699</v>
      </c>
      <c r="AL889" s="2">
        <f>IF(AK889="","",AK889+VLOOKUP(I889,'Вид исследования'!B:E,4,0))</f>
        <v>45700</v>
      </c>
      <c r="AM889" s="2">
        <f>IF(AK889="","",AK889+VLOOKUP(I889,'Вид исследования'!B:F,5,0))</f>
        <v>45700</v>
      </c>
      <c r="AN889" s="14">
        <v>45699</v>
      </c>
      <c r="AP889" s="11" t="s">
        <v>189</v>
      </c>
      <c r="AQ889" t="str">
        <f>IFERROR(IF(L889="","",VLOOKUP(L889&amp;I889,Продукция!A:K,11,0)),"обратитесь к админ справочника")</f>
        <v>согласно рекомендациям производителя теста</v>
      </c>
      <c r="AR889" s="11" t="s">
        <v>4823</v>
      </c>
      <c r="AS889" t="str">
        <f>IFERROR(IF(L889="","",VLOOKUP(L889&amp;I889,Продукция!A:J,10,0)),"обратитесь к админ справочника")</f>
        <v>инструкция по применению набора РЗГА Ньюкасла</v>
      </c>
      <c r="AT889" s="11" t="s">
        <v>4823</v>
      </c>
      <c r="AU889" s="11" t="s">
        <v>4823</v>
      </c>
      <c r="AV889" s="11" t="s">
        <v>2673</v>
      </c>
      <c r="AW889" s="11" t="s">
        <v>4824</v>
      </c>
      <c r="AX889" s="11" t="s">
        <v>565</v>
      </c>
      <c r="AY889" s="11" t="s">
        <v>1264</v>
      </c>
      <c r="AZ889" s="11">
        <v>153</v>
      </c>
      <c r="BA889" s="11">
        <v>40</v>
      </c>
      <c r="BC889" s="11" t="s">
        <v>5109</v>
      </c>
    </row>
    <row r="890" spans="1:55" x14ac:dyDescent="0.25">
      <c r="A890" t="str">
        <f t="shared" si="17"/>
        <v>С/269Болезнь Ньюкасла уровень антител</v>
      </c>
      <c r="B890" t="str">
        <f>IF(E890="","",INDEX(Лаборатории!A:A,MATCH('Производственный контроль'!E890,Лаборатории!B:B,0)))</f>
        <v xml:space="preserve">КУРИНОЕ ЦАРСТВО АО </v>
      </c>
      <c r="C890" t="str">
        <f>IF(E890="","",VLOOKUP(E890,Лаборатории!B:D,3,0))</f>
        <v>U377_CHL</v>
      </c>
      <c r="D890" s="12">
        <v>45698</v>
      </c>
      <c r="E890" s="11" t="s">
        <v>793</v>
      </c>
      <c r="F890" s="11" t="s">
        <v>544</v>
      </c>
      <c r="G890" s="11" t="s">
        <v>565</v>
      </c>
      <c r="H890" s="11" t="s">
        <v>312</v>
      </c>
      <c r="I890" s="11" t="s">
        <v>3434</v>
      </c>
      <c r="J890" t="str">
        <f>IF(L890="","",VLOOKUP(L890,Продукция!B:D,3,0))</f>
        <v>Биологический_материал</v>
      </c>
      <c r="K890" t="str">
        <f>IF(L890="","",VLOOKUP(L890,Продукция!B:C,2,0))</f>
        <v>Сыворотка крови</v>
      </c>
      <c r="L890" s="151" t="s">
        <v>302</v>
      </c>
      <c r="M890">
        <f>IF(L890="","",VLOOKUP(L890,Продукция!B:L,11,0))</f>
        <v>0</v>
      </c>
      <c r="N890" s="11" t="s">
        <v>873</v>
      </c>
      <c r="P890" s="11" t="s">
        <v>340</v>
      </c>
      <c r="Q890" s="11" t="s">
        <v>854</v>
      </c>
      <c r="R890" s="153" t="s">
        <v>5103</v>
      </c>
      <c r="S890" s="11">
        <v>20</v>
      </c>
      <c r="T890" s="11" t="s">
        <v>5108</v>
      </c>
      <c r="V890" s="14">
        <v>45694</v>
      </c>
      <c r="Z890" s="11" t="s">
        <v>4823</v>
      </c>
      <c r="AA890" s="15">
        <v>0.38194444444444442</v>
      </c>
      <c r="AB890" t="str">
        <f>IF(L890="","",VLOOKUP(L890&amp;I890,Продукция!A:I,9,0))</f>
        <v>рекомендация производителя набора</v>
      </c>
      <c r="AC890" s="14">
        <v>45699</v>
      </c>
      <c r="AD890" s="11" t="s">
        <v>2673</v>
      </c>
      <c r="AE890" s="11" t="s">
        <v>4823</v>
      </c>
      <c r="AF890" t="str">
        <f>IF(AD890="","",VLOOKUP(AD890,'Сотрудники и ссылки'!A:B,2,0))</f>
        <v>Серолог</v>
      </c>
      <c r="AG890">
        <f>IF(AD890="","",VLOOKUP(AD890,'Сотрудники и ссылки'!A:C,3,0))</f>
        <v>20001771</v>
      </c>
      <c r="AH890" s="11" t="s">
        <v>2673</v>
      </c>
      <c r="AI890" t="str">
        <f>IF(AH890="","",VLOOKUP(AH890,'Сотрудники и ссылки'!A:B,2,0))</f>
        <v>Серолог</v>
      </c>
      <c r="AJ890">
        <f>IF(AH890="","",VLOOKUP(AH890,'Сотрудники и ссылки'!A:C,3,0))</f>
        <v>20001771</v>
      </c>
      <c r="AK890" s="14">
        <v>45699</v>
      </c>
      <c r="AL890" s="2">
        <f>IF(AK890="","",AK890+VLOOKUP(I890,'Вид исследования'!B:E,4,0))</f>
        <v>45700</v>
      </c>
      <c r="AM890" s="2">
        <f>IF(AK890="","",AK890+VLOOKUP(I890,'Вид исследования'!B:F,5,0))</f>
        <v>45700</v>
      </c>
      <c r="AN890" s="14">
        <v>45699</v>
      </c>
      <c r="AP890" s="11" t="s">
        <v>189</v>
      </c>
      <c r="AQ890" t="str">
        <f>IFERROR(IF(L890="","",VLOOKUP(L890&amp;I890,Продукция!A:K,11,0)),"обратитесь к админ справочника")</f>
        <v>согласно рекомендациям производителя теста</v>
      </c>
      <c r="AR890" s="11" t="s">
        <v>4823</v>
      </c>
      <c r="AS890" t="str">
        <f>IFERROR(IF(L890="","",VLOOKUP(L890&amp;I890,Продукция!A:J,10,0)),"обратитесь к админ справочника")</f>
        <v>инструкция по применению набора РЗГА Ньюкасла</v>
      </c>
      <c r="AT890" s="11" t="s">
        <v>4823</v>
      </c>
      <c r="AU890" s="11" t="s">
        <v>4823</v>
      </c>
      <c r="AV890" s="11" t="s">
        <v>2673</v>
      </c>
      <c r="AW890" s="11" t="s">
        <v>4824</v>
      </c>
      <c r="AX890" s="11" t="s">
        <v>565</v>
      </c>
      <c r="AY890" s="11" t="s">
        <v>1265</v>
      </c>
      <c r="AZ890" s="11">
        <v>153</v>
      </c>
      <c r="BA890" s="11">
        <v>40</v>
      </c>
      <c r="BC890" s="11" t="s">
        <v>5109</v>
      </c>
    </row>
    <row r="891" spans="1:55" x14ac:dyDescent="0.25">
      <c r="A891" t="str">
        <f t="shared" si="17"/>
        <v>С/269Болезнь Ньюкасла уровень антител</v>
      </c>
      <c r="B891" t="str">
        <f>IF(E891="","",INDEX(Лаборатории!A:A,MATCH('Производственный контроль'!E891,Лаборатории!B:B,0)))</f>
        <v xml:space="preserve">КУРИНОЕ ЦАРСТВО АО </v>
      </c>
      <c r="C891" t="str">
        <f>IF(E891="","",VLOOKUP(E891,Лаборатории!B:D,3,0))</f>
        <v>U377_CHL</v>
      </c>
      <c r="D891" s="12">
        <v>45698</v>
      </c>
      <c r="E891" s="11" t="s">
        <v>793</v>
      </c>
      <c r="F891" s="11" t="s">
        <v>544</v>
      </c>
      <c r="G891" s="11" t="s">
        <v>565</v>
      </c>
      <c r="H891" s="11" t="s">
        <v>312</v>
      </c>
      <c r="I891" s="11" t="s">
        <v>3434</v>
      </c>
      <c r="J891" t="str">
        <f>IF(L891="","",VLOOKUP(L891,Продукция!B:D,3,0))</f>
        <v>Биологический_материал</v>
      </c>
      <c r="K891" t="str">
        <f>IF(L891="","",VLOOKUP(L891,Продукция!B:C,2,0))</f>
        <v>Сыворотка крови</v>
      </c>
      <c r="L891" s="151" t="s">
        <v>302</v>
      </c>
      <c r="M891">
        <f>IF(L891="","",VLOOKUP(L891,Продукция!B:L,11,0))</f>
        <v>0</v>
      </c>
      <c r="N891" s="11" t="s">
        <v>873</v>
      </c>
      <c r="P891" s="11" t="s">
        <v>340</v>
      </c>
      <c r="Q891" s="11" t="s">
        <v>854</v>
      </c>
      <c r="R891" s="153" t="s">
        <v>5104</v>
      </c>
      <c r="S891" s="11">
        <v>20</v>
      </c>
      <c r="T891" s="11" t="s">
        <v>5108</v>
      </c>
      <c r="V891" s="14">
        <v>45695</v>
      </c>
      <c r="Z891" s="11" t="s">
        <v>4823</v>
      </c>
      <c r="AA891" s="15">
        <v>0.38194444444444442</v>
      </c>
      <c r="AB891" t="str">
        <f>IF(L891="","",VLOOKUP(L891&amp;I891,Продукция!A:I,9,0))</f>
        <v>рекомендация производителя набора</v>
      </c>
      <c r="AC891" s="14">
        <v>45699</v>
      </c>
      <c r="AD891" s="11" t="s">
        <v>2673</v>
      </c>
      <c r="AE891" s="11" t="s">
        <v>4823</v>
      </c>
      <c r="AF891" t="str">
        <f>IF(AD891="","",VLOOKUP(AD891,'Сотрудники и ссылки'!A:B,2,0))</f>
        <v>Серолог</v>
      </c>
      <c r="AG891">
        <f>IF(AD891="","",VLOOKUP(AD891,'Сотрудники и ссылки'!A:C,3,0))</f>
        <v>20001771</v>
      </c>
      <c r="AH891" s="11" t="s">
        <v>2673</v>
      </c>
      <c r="AI891" t="str">
        <f>IF(AH891="","",VLOOKUP(AH891,'Сотрудники и ссылки'!A:B,2,0))</f>
        <v>Серолог</v>
      </c>
      <c r="AJ891">
        <f>IF(AH891="","",VLOOKUP(AH891,'Сотрудники и ссылки'!A:C,3,0))</f>
        <v>20001771</v>
      </c>
      <c r="AK891" s="14">
        <v>45699</v>
      </c>
      <c r="AL891" s="2">
        <f>IF(AK891="","",AK891+VLOOKUP(I891,'Вид исследования'!B:E,4,0))</f>
        <v>45700</v>
      </c>
      <c r="AM891" s="2">
        <f>IF(AK891="","",AK891+VLOOKUP(I891,'Вид исследования'!B:F,5,0))</f>
        <v>45700</v>
      </c>
      <c r="AN891" s="14">
        <v>45699</v>
      </c>
      <c r="AP891" s="11" t="s">
        <v>189</v>
      </c>
      <c r="AQ891" t="str">
        <f>IFERROR(IF(L891="","",VLOOKUP(L891&amp;I891,Продукция!A:K,11,0)),"обратитесь к админ справочника")</f>
        <v>согласно рекомендациям производителя теста</v>
      </c>
      <c r="AR891" s="11" t="s">
        <v>4823</v>
      </c>
      <c r="AS891" t="str">
        <f>IFERROR(IF(L891="","",VLOOKUP(L891&amp;I891,Продукция!A:J,10,0)),"обратитесь к админ справочника")</f>
        <v>инструкция по применению набора РЗГА Ньюкасла</v>
      </c>
      <c r="AT891" s="11" t="s">
        <v>4823</v>
      </c>
      <c r="AU891" s="11" t="s">
        <v>4823</v>
      </c>
      <c r="AV891" s="11" t="s">
        <v>2673</v>
      </c>
      <c r="AW891" s="11" t="s">
        <v>4824</v>
      </c>
      <c r="AX891" s="11" t="s">
        <v>565</v>
      </c>
      <c r="AY891" s="11" t="s">
        <v>1266</v>
      </c>
      <c r="AZ891" s="11">
        <v>153</v>
      </c>
      <c r="BA891" s="11">
        <v>41</v>
      </c>
      <c r="BC891" s="11" t="s">
        <v>5109</v>
      </c>
    </row>
    <row r="892" spans="1:55" x14ac:dyDescent="0.25">
      <c r="A892" t="str">
        <f t="shared" si="17"/>
        <v>С/269Болезнь Ньюкасла уровень антител</v>
      </c>
      <c r="B892" t="str">
        <f>IF(E892="","",INDEX(Лаборатории!A:A,MATCH('Производственный контроль'!E892,Лаборатории!B:B,0)))</f>
        <v xml:space="preserve">КУРИНОЕ ЦАРСТВО АО </v>
      </c>
      <c r="C892" t="str">
        <f>IF(E892="","",VLOOKUP(E892,Лаборатории!B:D,3,0))</f>
        <v>U377_CHL</v>
      </c>
      <c r="D892" s="12">
        <v>45698</v>
      </c>
      <c r="E892" s="11" t="s">
        <v>793</v>
      </c>
      <c r="F892" s="11" t="s">
        <v>544</v>
      </c>
      <c r="G892" s="11" t="s">
        <v>565</v>
      </c>
      <c r="H892" s="11" t="s">
        <v>312</v>
      </c>
      <c r="I892" s="11" t="s">
        <v>3434</v>
      </c>
      <c r="J892" t="str">
        <f>IF(L892="","",VLOOKUP(L892,Продукция!B:D,3,0))</f>
        <v>Биологический_материал</v>
      </c>
      <c r="K892" t="str">
        <f>IF(L892="","",VLOOKUP(L892,Продукция!B:C,2,0))</f>
        <v>Сыворотка крови</v>
      </c>
      <c r="L892" s="151" t="s">
        <v>302</v>
      </c>
      <c r="M892">
        <f>IF(L892="","",VLOOKUP(L892,Продукция!B:L,11,0))</f>
        <v>0</v>
      </c>
      <c r="N892" s="11" t="s">
        <v>873</v>
      </c>
      <c r="P892" s="11" t="s">
        <v>340</v>
      </c>
      <c r="Q892" s="11" t="s">
        <v>854</v>
      </c>
      <c r="R892" s="153" t="s">
        <v>5105</v>
      </c>
      <c r="S892" s="11">
        <v>20</v>
      </c>
      <c r="T892" s="11" t="s">
        <v>5108</v>
      </c>
      <c r="V892" s="14">
        <v>45695</v>
      </c>
      <c r="Z892" s="11" t="s">
        <v>4823</v>
      </c>
      <c r="AA892" s="15">
        <v>0.38194444444444442</v>
      </c>
      <c r="AB892" t="str">
        <f>IF(L892="","",VLOOKUP(L892&amp;I892,Продукция!A:I,9,0))</f>
        <v>рекомендация производителя набора</v>
      </c>
      <c r="AC892" s="14">
        <v>45699</v>
      </c>
      <c r="AD892" s="11" t="s">
        <v>2673</v>
      </c>
      <c r="AE892" s="11" t="s">
        <v>4823</v>
      </c>
      <c r="AF892" t="str">
        <f>IF(AD892="","",VLOOKUP(AD892,'Сотрудники и ссылки'!A:B,2,0))</f>
        <v>Серолог</v>
      </c>
      <c r="AG892">
        <f>IF(AD892="","",VLOOKUP(AD892,'Сотрудники и ссылки'!A:C,3,0))</f>
        <v>20001771</v>
      </c>
      <c r="AH892" s="11" t="s">
        <v>2673</v>
      </c>
      <c r="AI892" t="str">
        <f>IF(AH892="","",VLOOKUP(AH892,'Сотрудники и ссылки'!A:B,2,0))</f>
        <v>Серолог</v>
      </c>
      <c r="AJ892">
        <f>IF(AH892="","",VLOOKUP(AH892,'Сотрудники и ссылки'!A:C,3,0))</f>
        <v>20001771</v>
      </c>
      <c r="AK892" s="14">
        <v>45699</v>
      </c>
      <c r="AL892" s="2">
        <f>IF(AK892="","",AK892+VLOOKUP(I892,'Вид исследования'!B:E,4,0))</f>
        <v>45700</v>
      </c>
      <c r="AM892" s="2">
        <f>IF(AK892="","",AK892+VLOOKUP(I892,'Вид исследования'!B:F,5,0))</f>
        <v>45700</v>
      </c>
      <c r="AN892" s="14">
        <v>45699</v>
      </c>
      <c r="AP892" s="11" t="s">
        <v>189</v>
      </c>
      <c r="AQ892" t="str">
        <f>IFERROR(IF(L892="","",VLOOKUP(L892&amp;I892,Продукция!A:K,11,0)),"обратитесь к админ справочника")</f>
        <v>согласно рекомендациям производителя теста</v>
      </c>
      <c r="AR892" s="11" t="s">
        <v>4823</v>
      </c>
      <c r="AS892" t="str">
        <f>IFERROR(IF(L892="","",VLOOKUP(L892&amp;I892,Продукция!A:J,10,0)),"обратитесь к админ справочника")</f>
        <v>инструкция по применению набора РЗГА Ньюкасла</v>
      </c>
      <c r="AT892" s="11" t="s">
        <v>4823</v>
      </c>
      <c r="AU892" s="11" t="s">
        <v>4823</v>
      </c>
      <c r="AV892" s="11" t="s">
        <v>2673</v>
      </c>
      <c r="AW892" s="11" t="s">
        <v>4824</v>
      </c>
      <c r="AX892" s="11" t="s">
        <v>565</v>
      </c>
      <c r="AY892" s="11" t="s">
        <v>1267</v>
      </c>
      <c r="AZ892" s="11">
        <v>153</v>
      </c>
      <c r="BA892" s="11">
        <v>41</v>
      </c>
      <c r="BC892" s="11" t="s">
        <v>5109</v>
      </c>
    </row>
    <row r="893" spans="1:55" x14ac:dyDescent="0.25">
      <c r="A893" t="str">
        <f t="shared" si="17"/>
        <v>С/269Болезнь Ньюкасла уровень антител</v>
      </c>
      <c r="B893" t="str">
        <f>IF(E893="","",INDEX(Лаборатории!A:A,MATCH('Производственный контроль'!E893,Лаборатории!B:B,0)))</f>
        <v xml:space="preserve">КУРИНОЕ ЦАРСТВО АО </v>
      </c>
      <c r="C893" t="str">
        <f>IF(E893="","",VLOOKUP(E893,Лаборатории!B:D,3,0))</f>
        <v>U377_CHL</v>
      </c>
      <c r="D893" s="12">
        <v>45698</v>
      </c>
      <c r="E893" s="11" t="s">
        <v>793</v>
      </c>
      <c r="F893" s="11" t="s">
        <v>544</v>
      </c>
      <c r="G893" s="11" t="s">
        <v>565</v>
      </c>
      <c r="H893" s="11" t="s">
        <v>312</v>
      </c>
      <c r="I893" s="11" t="s">
        <v>3434</v>
      </c>
      <c r="J893" t="str">
        <f>IF(L893="","",VLOOKUP(L893,Продукция!B:D,3,0))</f>
        <v>Биологический_материал</v>
      </c>
      <c r="K893" t="str">
        <f>IF(L893="","",VLOOKUP(L893,Продукция!B:C,2,0))</f>
        <v>Сыворотка крови</v>
      </c>
      <c r="L893" s="151" t="s">
        <v>302</v>
      </c>
      <c r="M893">
        <f>IF(L893="","",VLOOKUP(L893,Продукция!B:L,11,0))</f>
        <v>0</v>
      </c>
      <c r="N893" s="11" t="s">
        <v>873</v>
      </c>
      <c r="P893" s="11" t="s">
        <v>340</v>
      </c>
      <c r="Q893" s="11" t="s">
        <v>854</v>
      </c>
      <c r="R893" s="153" t="s">
        <v>5106</v>
      </c>
      <c r="S893" s="11">
        <v>20</v>
      </c>
      <c r="T893" s="11" t="s">
        <v>5108</v>
      </c>
      <c r="V893" s="14">
        <v>45695</v>
      </c>
      <c r="Z893" s="11" t="s">
        <v>4823</v>
      </c>
      <c r="AA893" s="15">
        <v>0.38194444444444442</v>
      </c>
      <c r="AB893" t="str">
        <f>IF(L893="","",VLOOKUP(L893&amp;I893,Продукция!A:I,9,0))</f>
        <v>рекомендация производителя набора</v>
      </c>
      <c r="AC893" s="14">
        <v>45699</v>
      </c>
      <c r="AD893" s="11" t="s">
        <v>2673</v>
      </c>
      <c r="AE893" s="11" t="s">
        <v>4823</v>
      </c>
      <c r="AF893" t="str">
        <f>IF(AD893="","",VLOOKUP(AD893,'Сотрудники и ссылки'!A:B,2,0))</f>
        <v>Серолог</v>
      </c>
      <c r="AG893">
        <f>IF(AD893="","",VLOOKUP(AD893,'Сотрудники и ссылки'!A:C,3,0))</f>
        <v>20001771</v>
      </c>
      <c r="AH893" s="11" t="s">
        <v>2673</v>
      </c>
      <c r="AI893" t="str">
        <f>IF(AH893="","",VLOOKUP(AH893,'Сотрудники и ссылки'!A:B,2,0))</f>
        <v>Серолог</v>
      </c>
      <c r="AJ893">
        <f>IF(AH893="","",VLOOKUP(AH893,'Сотрудники и ссылки'!A:C,3,0))</f>
        <v>20001771</v>
      </c>
      <c r="AK893" s="14">
        <v>45699</v>
      </c>
      <c r="AL893" s="2">
        <f>IF(AK893="","",AK893+VLOOKUP(I893,'Вид исследования'!B:E,4,0))</f>
        <v>45700</v>
      </c>
      <c r="AM893" s="2">
        <f>IF(AK893="","",AK893+VLOOKUP(I893,'Вид исследования'!B:F,5,0))</f>
        <v>45700</v>
      </c>
      <c r="AN893" s="14">
        <v>45699</v>
      </c>
      <c r="AP893" s="11" t="s">
        <v>189</v>
      </c>
      <c r="AQ893" t="str">
        <f>IFERROR(IF(L893="","",VLOOKUP(L893&amp;I893,Продукция!A:K,11,0)),"обратитесь к админ справочника")</f>
        <v>согласно рекомендациям производителя теста</v>
      </c>
      <c r="AR893" s="11" t="s">
        <v>4823</v>
      </c>
      <c r="AS893" t="str">
        <f>IFERROR(IF(L893="","",VLOOKUP(L893&amp;I893,Продукция!A:J,10,0)),"обратитесь к админ справочника")</f>
        <v>инструкция по применению набора РЗГА Ньюкасла</v>
      </c>
      <c r="AT893" s="11" t="s">
        <v>4823</v>
      </c>
      <c r="AU893" s="11" t="s">
        <v>4823</v>
      </c>
      <c r="AV893" s="11" t="s">
        <v>2673</v>
      </c>
      <c r="AW893" s="11" t="s">
        <v>4824</v>
      </c>
      <c r="AX893" s="11" t="s">
        <v>565</v>
      </c>
      <c r="AY893" s="11" t="s">
        <v>1268</v>
      </c>
      <c r="AZ893" s="11">
        <v>153</v>
      </c>
      <c r="BA893" s="11">
        <v>41</v>
      </c>
      <c r="BC893" s="11" t="s">
        <v>5109</v>
      </c>
    </row>
    <row r="894" spans="1:55" x14ac:dyDescent="0.25">
      <c r="A894" t="str">
        <f t="shared" si="17"/>
        <v>С/269Вирус гриппа птиц подтипа H9 уровень антител (ВНИИЗЖ)</v>
      </c>
      <c r="B894" t="str">
        <f>IF(E894="","",INDEX(Лаборатории!A:A,MATCH('Производственный контроль'!E894,Лаборатории!B:B,0)))</f>
        <v xml:space="preserve">КУРИНОЕ ЦАРСТВО АО </v>
      </c>
      <c r="C894" t="str">
        <f>IF(E894="","",VLOOKUP(E894,Лаборатории!B:D,3,0))</f>
        <v>U377_CHL</v>
      </c>
      <c r="D894" s="12">
        <v>45698</v>
      </c>
      <c r="E894" s="11" t="s">
        <v>793</v>
      </c>
      <c r="F894" s="11" t="s">
        <v>544</v>
      </c>
      <c r="G894" s="11" t="s">
        <v>565</v>
      </c>
      <c r="H894" s="11" t="s">
        <v>312</v>
      </c>
      <c r="I894" s="11" t="s">
        <v>3435</v>
      </c>
      <c r="J894" t="str">
        <f>IF(L894="","",VLOOKUP(L894,Продукция!B:D,3,0))</f>
        <v>Биологический_материал</v>
      </c>
      <c r="K894" t="str">
        <f>IF(L894="","",VLOOKUP(L894,Продукция!B:C,2,0))</f>
        <v>Сыворотка крови</v>
      </c>
      <c r="L894" s="151" t="s">
        <v>302</v>
      </c>
      <c r="M894">
        <f>IF(L894="","",VLOOKUP(L894,Продукция!B:L,11,0))</f>
        <v>0</v>
      </c>
      <c r="N894" s="11" t="s">
        <v>873</v>
      </c>
      <c r="P894" s="11" t="s">
        <v>340</v>
      </c>
      <c r="Q894" s="11" t="s">
        <v>854</v>
      </c>
      <c r="R894" s="153" t="s">
        <v>5097</v>
      </c>
      <c r="S894" s="11">
        <v>20</v>
      </c>
      <c r="T894" s="11" t="s">
        <v>5108</v>
      </c>
      <c r="V894" s="14">
        <v>45694</v>
      </c>
      <c r="Z894" s="11" t="s">
        <v>4823</v>
      </c>
      <c r="AA894" s="15">
        <v>0.38194444444444442</v>
      </c>
      <c r="AB894" t="str">
        <f>IF(L894="","",VLOOKUP(L894&amp;I894,Продукция!A:I,9,0))</f>
        <v>рекомендация производителя набора</v>
      </c>
      <c r="AC894" s="14">
        <v>45700</v>
      </c>
      <c r="AD894" s="11" t="s">
        <v>2673</v>
      </c>
      <c r="AE894" s="11" t="s">
        <v>4823</v>
      </c>
      <c r="AF894" t="str">
        <f>IF(AD894="","",VLOOKUP(AD894,'Сотрудники и ссылки'!A:B,2,0))</f>
        <v>Серолог</v>
      </c>
      <c r="AG894">
        <f>IF(AD894="","",VLOOKUP(AD894,'Сотрудники и ссылки'!A:C,3,0))</f>
        <v>20001771</v>
      </c>
      <c r="AH894" s="11" t="s">
        <v>2673</v>
      </c>
      <c r="AI894" t="str">
        <f>IF(AH894="","",VLOOKUP(AH894,'Сотрудники и ссылки'!A:B,2,0))</f>
        <v>Серолог</v>
      </c>
      <c r="AJ894">
        <f>IF(AH894="","",VLOOKUP(AH894,'Сотрудники и ссылки'!A:C,3,0))</f>
        <v>20001771</v>
      </c>
      <c r="AK894" s="14">
        <v>45700</v>
      </c>
      <c r="AL894" s="2">
        <f>IF(AK894="","",AK894+VLOOKUP(I894,'Вид исследования'!B:E,4,0))</f>
        <v>45701</v>
      </c>
      <c r="AM894" s="2">
        <f>IF(AK894="","",AK894+VLOOKUP(I894,'Вид исследования'!B:F,5,0))</f>
        <v>45701</v>
      </c>
      <c r="AN894" s="14">
        <v>45700</v>
      </c>
      <c r="AP894" s="11" t="s">
        <v>189</v>
      </c>
      <c r="AQ894" t="str">
        <f>IFERROR(IF(L894="","",VLOOKUP(L894&amp;I894,Продукция!A:K,11,0)),"обратитесь к админ справочника")</f>
        <v>согласно рекомендациям производителя теста</v>
      </c>
      <c r="AR894" s="11" t="s">
        <v>4823</v>
      </c>
      <c r="AS894" t="str">
        <f>IFERROR(IF(L894="","",VLOOKUP(L894&amp;I894,Продукция!A:J,10,0)),"обратитесь к админ справочника")</f>
        <v>инструкция по применению набора AI, Н9</v>
      </c>
      <c r="AT894" s="11" t="s">
        <v>4823</v>
      </c>
      <c r="AU894" s="11" t="s">
        <v>4823</v>
      </c>
      <c r="AV894" s="11" t="s">
        <v>2673</v>
      </c>
      <c r="AW894" s="11" t="s">
        <v>4824</v>
      </c>
      <c r="AX894" s="11" t="s">
        <v>565</v>
      </c>
      <c r="AY894" s="11" t="s">
        <v>1263</v>
      </c>
      <c r="AZ894" s="11">
        <v>153</v>
      </c>
      <c r="BA894" s="11">
        <v>41</v>
      </c>
      <c r="BC894" s="11" t="s">
        <v>5109</v>
      </c>
    </row>
    <row r="895" spans="1:55" x14ac:dyDescent="0.25">
      <c r="A895" t="str">
        <f t="shared" si="17"/>
        <v>С/269Вирус гриппа птиц подтипа H9 уровень антител (ВНИИЗЖ)</v>
      </c>
      <c r="B895" t="str">
        <f>IF(E895="","",INDEX(Лаборатории!A:A,MATCH('Производственный контроль'!E895,Лаборатории!B:B,0)))</f>
        <v xml:space="preserve">КУРИНОЕ ЦАРСТВО АО </v>
      </c>
      <c r="C895" t="str">
        <f>IF(E895="","",VLOOKUP(E895,Лаборатории!B:D,3,0))</f>
        <v>U377_CHL</v>
      </c>
      <c r="D895" s="12">
        <v>45698</v>
      </c>
      <c r="E895" s="11" t="s">
        <v>793</v>
      </c>
      <c r="F895" s="11" t="s">
        <v>544</v>
      </c>
      <c r="G895" s="11" t="s">
        <v>565</v>
      </c>
      <c r="H895" s="11" t="s">
        <v>312</v>
      </c>
      <c r="I895" s="11" t="s">
        <v>3435</v>
      </c>
      <c r="J895" t="str">
        <f>IF(L895="","",VLOOKUP(L895,Продукция!B:D,3,0))</f>
        <v>Биологический_материал</v>
      </c>
      <c r="K895" t="str">
        <f>IF(L895="","",VLOOKUP(L895,Продукция!B:C,2,0))</f>
        <v>Сыворотка крови</v>
      </c>
      <c r="L895" s="151" t="s">
        <v>302</v>
      </c>
      <c r="M895">
        <f>IF(L895="","",VLOOKUP(L895,Продукция!B:L,11,0))</f>
        <v>0</v>
      </c>
      <c r="N895" s="11" t="s">
        <v>873</v>
      </c>
      <c r="P895" s="11" t="s">
        <v>340</v>
      </c>
      <c r="Q895" s="11" t="s">
        <v>854</v>
      </c>
      <c r="R895" s="153" t="s">
        <v>5100</v>
      </c>
      <c r="S895" s="11">
        <v>20</v>
      </c>
      <c r="T895" s="11" t="s">
        <v>5108</v>
      </c>
      <c r="V895" s="14">
        <v>45693</v>
      </c>
      <c r="Z895" s="11" t="s">
        <v>4823</v>
      </c>
      <c r="AA895" s="15">
        <v>0.38194444444444442</v>
      </c>
      <c r="AB895" t="str">
        <f>IF(L895="","",VLOOKUP(L895&amp;I895,Продукция!A:I,9,0))</f>
        <v>рекомендация производителя набора</v>
      </c>
      <c r="AC895" s="14">
        <v>45700</v>
      </c>
      <c r="AD895" s="11" t="s">
        <v>2673</v>
      </c>
      <c r="AE895" s="11" t="s">
        <v>4823</v>
      </c>
      <c r="AF895" t="str">
        <f>IF(AD895="","",VLOOKUP(AD895,'Сотрудники и ссылки'!A:B,2,0))</f>
        <v>Серолог</v>
      </c>
      <c r="AG895">
        <f>IF(AD895="","",VLOOKUP(AD895,'Сотрудники и ссылки'!A:C,3,0))</f>
        <v>20001771</v>
      </c>
      <c r="AH895" s="11" t="s">
        <v>2673</v>
      </c>
      <c r="AI895" t="str">
        <f>IF(AH895="","",VLOOKUP(AH895,'Сотрудники и ссылки'!A:B,2,0))</f>
        <v>Серолог</v>
      </c>
      <c r="AJ895">
        <f>IF(AH895="","",VLOOKUP(AH895,'Сотрудники и ссылки'!A:C,3,0))</f>
        <v>20001771</v>
      </c>
      <c r="AK895" s="14">
        <v>45700</v>
      </c>
      <c r="AL895" s="2">
        <f>IF(AK895="","",AK895+VLOOKUP(I895,'Вид исследования'!B:E,4,0))</f>
        <v>45701</v>
      </c>
      <c r="AM895" s="2">
        <f>IF(AK895="","",AK895+VLOOKUP(I895,'Вид исследования'!B:F,5,0))</f>
        <v>45701</v>
      </c>
      <c r="AN895" s="14">
        <v>45700</v>
      </c>
      <c r="AP895" s="11" t="s">
        <v>189</v>
      </c>
      <c r="AQ895" t="str">
        <f>IFERROR(IF(L895="","",VLOOKUP(L895&amp;I895,Продукция!A:K,11,0)),"обратитесь к админ справочника")</f>
        <v>согласно рекомендациям производителя теста</v>
      </c>
      <c r="AR895" s="11" t="s">
        <v>4823</v>
      </c>
      <c r="AS895" t="str">
        <f>IFERROR(IF(L895="","",VLOOKUP(L895&amp;I895,Продукция!A:J,10,0)),"обратитесь к админ справочника")</f>
        <v>инструкция по применению набора AI, Н9</v>
      </c>
      <c r="AT895" s="11" t="s">
        <v>4823</v>
      </c>
      <c r="AU895" s="11" t="s">
        <v>4823</v>
      </c>
      <c r="AV895" s="11" t="s">
        <v>2673</v>
      </c>
      <c r="AW895" s="11" t="s">
        <v>4824</v>
      </c>
      <c r="AX895" s="11" t="s">
        <v>565</v>
      </c>
      <c r="AY895" s="11" t="s">
        <v>1272</v>
      </c>
      <c r="AZ895" s="11">
        <v>153</v>
      </c>
      <c r="BA895" s="11">
        <v>40</v>
      </c>
      <c r="BC895" s="11" t="s">
        <v>5109</v>
      </c>
    </row>
    <row r="896" spans="1:55" x14ac:dyDescent="0.25">
      <c r="A896" t="str">
        <f t="shared" si="17"/>
        <v>С/269Вирус гриппа птиц подтипа H9 уровень антител (ВНИИЗЖ)</v>
      </c>
      <c r="B896" t="str">
        <f>IF(E896="","",INDEX(Лаборатории!A:A,MATCH('Производственный контроль'!E896,Лаборатории!B:B,0)))</f>
        <v xml:space="preserve">КУРИНОЕ ЦАРСТВО АО </v>
      </c>
      <c r="C896" t="str">
        <f>IF(E896="","",VLOOKUP(E896,Лаборатории!B:D,3,0))</f>
        <v>U377_CHL</v>
      </c>
      <c r="D896" s="12">
        <v>45698</v>
      </c>
      <c r="E896" s="11" t="s">
        <v>793</v>
      </c>
      <c r="F896" s="11" t="s">
        <v>544</v>
      </c>
      <c r="G896" s="11" t="s">
        <v>565</v>
      </c>
      <c r="H896" s="11" t="s">
        <v>312</v>
      </c>
      <c r="I896" s="11" t="s">
        <v>3435</v>
      </c>
      <c r="J896" t="str">
        <f>IF(L896="","",VLOOKUP(L896,Продукция!B:D,3,0))</f>
        <v>Биологический_материал</v>
      </c>
      <c r="K896" t="str">
        <f>IF(L896="","",VLOOKUP(L896,Продукция!B:C,2,0))</f>
        <v>Сыворотка крови</v>
      </c>
      <c r="L896" s="151" t="s">
        <v>302</v>
      </c>
      <c r="M896">
        <f>IF(L896="","",VLOOKUP(L896,Продукция!B:L,11,0))</f>
        <v>0</v>
      </c>
      <c r="N896" s="11" t="s">
        <v>873</v>
      </c>
      <c r="P896" s="11" t="s">
        <v>340</v>
      </c>
      <c r="Q896" s="11" t="s">
        <v>854</v>
      </c>
      <c r="R896" s="153" t="s">
        <v>5101</v>
      </c>
      <c r="S896" s="11">
        <v>20</v>
      </c>
      <c r="T896" s="11" t="s">
        <v>5108</v>
      </c>
      <c r="V896" s="14">
        <v>45694</v>
      </c>
      <c r="Z896" s="11" t="s">
        <v>4823</v>
      </c>
      <c r="AA896" s="15">
        <v>0.38194444444444442</v>
      </c>
      <c r="AB896" t="str">
        <f>IF(L896="","",VLOOKUP(L896&amp;I896,Продукция!A:I,9,0))</f>
        <v>рекомендация производителя набора</v>
      </c>
      <c r="AC896" s="14">
        <v>45700</v>
      </c>
      <c r="AD896" s="11" t="s">
        <v>2673</v>
      </c>
      <c r="AE896" s="11" t="s">
        <v>4823</v>
      </c>
      <c r="AF896" t="str">
        <f>IF(AD896="","",VLOOKUP(AD896,'Сотрудники и ссылки'!A:B,2,0))</f>
        <v>Серолог</v>
      </c>
      <c r="AG896">
        <f>IF(AD896="","",VLOOKUP(AD896,'Сотрудники и ссылки'!A:C,3,0))</f>
        <v>20001771</v>
      </c>
      <c r="AH896" s="11" t="s">
        <v>2673</v>
      </c>
      <c r="AI896" t="str">
        <f>IF(AH896="","",VLOOKUP(AH896,'Сотрудники и ссылки'!A:B,2,0))</f>
        <v>Серолог</v>
      </c>
      <c r="AJ896">
        <f>IF(AH896="","",VLOOKUP(AH896,'Сотрудники и ссылки'!A:C,3,0))</f>
        <v>20001771</v>
      </c>
      <c r="AK896" s="14">
        <v>45700</v>
      </c>
      <c r="AL896" s="2">
        <f>IF(AK896="","",AK896+VLOOKUP(I896,'Вид исследования'!B:E,4,0))</f>
        <v>45701</v>
      </c>
      <c r="AM896" s="2">
        <f>IF(AK896="","",AK896+VLOOKUP(I896,'Вид исследования'!B:F,5,0))</f>
        <v>45701</v>
      </c>
      <c r="AN896" s="14">
        <v>45700</v>
      </c>
      <c r="AP896" s="11" t="s">
        <v>189</v>
      </c>
      <c r="AQ896" t="str">
        <f>IFERROR(IF(L896="","",VLOOKUP(L896&amp;I896,Продукция!A:K,11,0)),"обратитесь к админ справочника")</f>
        <v>согласно рекомендациям производителя теста</v>
      </c>
      <c r="AR896" s="11" t="s">
        <v>4823</v>
      </c>
      <c r="AS896" t="str">
        <f>IFERROR(IF(L896="","",VLOOKUP(L896&amp;I896,Продукция!A:J,10,0)),"обратитесь к админ справочника")</f>
        <v>инструкция по применению набора AI, Н9</v>
      </c>
      <c r="AT896" s="11" t="s">
        <v>4823</v>
      </c>
      <c r="AU896" s="11" t="s">
        <v>4823</v>
      </c>
      <c r="AV896" s="11" t="s">
        <v>2673</v>
      </c>
      <c r="AW896" s="11" t="s">
        <v>4824</v>
      </c>
      <c r="AX896" s="11" t="s">
        <v>565</v>
      </c>
      <c r="AY896" s="11" t="s">
        <v>1262</v>
      </c>
      <c r="AZ896" s="11">
        <v>153</v>
      </c>
      <c r="BA896" s="11">
        <v>40</v>
      </c>
      <c r="BC896" s="11" t="s">
        <v>5109</v>
      </c>
    </row>
    <row r="897" spans="1:55" x14ac:dyDescent="0.25">
      <c r="A897" t="str">
        <f t="shared" si="17"/>
        <v>С/269Вирус гриппа птиц подтипа H9 уровень антител (ВНИИЗЖ)</v>
      </c>
      <c r="B897" t="str">
        <f>IF(E897="","",INDEX(Лаборатории!A:A,MATCH('Производственный контроль'!E897,Лаборатории!B:B,0)))</f>
        <v xml:space="preserve">КУРИНОЕ ЦАРСТВО АО </v>
      </c>
      <c r="C897" t="str">
        <f>IF(E897="","",VLOOKUP(E897,Лаборатории!B:D,3,0))</f>
        <v>U377_CHL</v>
      </c>
      <c r="D897" s="12">
        <v>45698</v>
      </c>
      <c r="E897" s="11" t="s">
        <v>793</v>
      </c>
      <c r="F897" s="11" t="s">
        <v>544</v>
      </c>
      <c r="G897" s="11" t="s">
        <v>565</v>
      </c>
      <c r="H897" s="11" t="s">
        <v>312</v>
      </c>
      <c r="I897" s="11" t="s">
        <v>3435</v>
      </c>
      <c r="J897" t="str">
        <f>IF(L897="","",VLOOKUP(L897,Продукция!B:D,3,0))</f>
        <v>Биологический_материал</v>
      </c>
      <c r="K897" t="str">
        <f>IF(L897="","",VLOOKUP(L897,Продукция!B:C,2,0))</f>
        <v>Сыворотка крови</v>
      </c>
      <c r="L897" s="151" t="s">
        <v>302</v>
      </c>
      <c r="M897">
        <f>IF(L897="","",VLOOKUP(L897,Продукция!B:L,11,0))</f>
        <v>0</v>
      </c>
      <c r="N897" s="11" t="s">
        <v>873</v>
      </c>
      <c r="P897" s="11" t="s">
        <v>340</v>
      </c>
      <c r="Q897" s="11" t="s">
        <v>854</v>
      </c>
      <c r="R897" s="153" t="s">
        <v>5102</v>
      </c>
      <c r="S897" s="11">
        <v>20</v>
      </c>
      <c r="T897" s="11" t="s">
        <v>5108</v>
      </c>
      <c r="V897" s="14">
        <v>45694</v>
      </c>
      <c r="Z897" s="11" t="s">
        <v>4823</v>
      </c>
      <c r="AA897" s="15">
        <v>0.38194444444444442</v>
      </c>
      <c r="AB897" t="str">
        <f>IF(L897="","",VLOOKUP(L897&amp;I897,Продукция!A:I,9,0))</f>
        <v>рекомендация производителя набора</v>
      </c>
      <c r="AC897" s="14">
        <v>45700</v>
      </c>
      <c r="AD897" s="11" t="s">
        <v>2673</v>
      </c>
      <c r="AE897" s="11" t="s">
        <v>4823</v>
      </c>
      <c r="AF897" t="str">
        <f>IF(AD897="","",VLOOKUP(AD897,'Сотрудники и ссылки'!A:B,2,0))</f>
        <v>Серолог</v>
      </c>
      <c r="AG897">
        <f>IF(AD897="","",VLOOKUP(AD897,'Сотрудники и ссылки'!A:C,3,0))</f>
        <v>20001771</v>
      </c>
      <c r="AH897" s="11" t="s">
        <v>2673</v>
      </c>
      <c r="AI897" t="str">
        <f>IF(AH897="","",VLOOKUP(AH897,'Сотрудники и ссылки'!A:B,2,0))</f>
        <v>Серолог</v>
      </c>
      <c r="AJ897">
        <f>IF(AH897="","",VLOOKUP(AH897,'Сотрудники и ссылки'!A:C,3,0))</f>
        <v>20001771</v>
      </c>
      <c r="AK897" s="14">
        <v>45700</v>
      </c>
      <c r="AL897" s="2">
        <f>IF(AK897="","",AK897+VLOOKUP(I897,'Вид исследования'!B:E,4,0))</f>
        <v>45701</v>
      </c>
      <c r="AM897" s="2">
        <f>IF(AK897="","",AK897+VLOOKUP(I897,'Вид исследования'!B:F,5,0))</f>
        <v>45701</v>
      </c>
      <c r="AN897" s="14">
        <v>45700</v>
      </c>
      <c r="AP897" s="11" t="s">
        <v>189</v>
      </c>
      <c r="AQ897" t="str">
        <f>IFERROR(IF(L897="","",VLOOKUP(L897&amp;I897,Продукция!A:K,11,0)),"обратитесь к админ справочника")</f>
        <v>согласно рекомендациям производителя теста</v>
      </c>
      <c r="AR897" s="11" t="s">
        <v>4823</v>
      </c>
      <c r="AS897" t="str">
        <f>IFERROR(IF(L897="","",VLOOKUP(L897&amp;I897,Продукция!A:J,10,0)),"обратитесь к админ справочника")</f>
        <v>инструкция по применению набора AI, Н9</v>
      </c>
      <c r="AT897" s="11" t="s">
        <v>4823</v>
      </c>
      <c r="AU897" s="11" t="s">
        <v>4823</v>
      </c>
      <c r="AV897" s="11" t="s">
        <v>2673</v>
      </c>
      <c r="AW897" s="11" t="s">
        <v>4824</v>
      </c>
      <c r="AX897" s="11" t="s">
        <v>565</v>
      </c>
      <c r="AY897" s="11" t="s">
        <v>1264</v>
      </c>
      <c r="AZ897" s="11">
        <v>153</v>
      </c>
      <c r="BA897" s="11">
        <v>40</v>
      </c>
      <c r="BC897" s="11" t="s">
        <v>5109</v>
      </c>
    </row>
    <row r="898" spans="1:55" x14ac:dyDescent="0.25">
      <c r="A898" t="str">
        <f t="shared" si="17"/>
        <v>С/269Вирус гриппа птиц подтипа H9 уровень антител (ВНИИЗЖ)</v>
      </c>
      <c r="B898" t="str">
        <f>IF(E898="","",INDEX(Лаборатории!A:A,MATCH('Производственный контроль'!E898,Лаборатории!B:B,0)))</f>
        <v xml:space="preserve">КУРИНОЕ ЦАРСТВО АО </v>
      </c>
      <c r="C898" t="str">
        <f>IF(E898="","",VLOOKUP(E898,Лаборатории!B:D,3,0))</f>
        <v>U377_CHL</v>
      </c>
      <c r="D898" s="12">
        <v>45698</v>
      </c>
      <c r="E898" s="11" t="s">
        <v>793</v>
      </c>
      <c r="F898" s="11" t="s">
        <v>544</v>
      </c>
      <c r="G898" s="11" t="s">
        <v>565</v>
      </c>
      <c r="H898" s="11" t="s">
        <v>312</v>
      </c>
      <c r="I898" s="11" t="s">
        <v>3435</v>
      </c>
      <c r="J898" t="str">
        <f>IF(L898="","",VLOOKUP(L898,Продукция!B:D,3,0))</f>
        <v>Биологический_материал</v>
      </c>
      <c r="K898" t="str">
        <f>IF(L898="","",VLOOKUP(L898,Продукция!B:C,2,0))</f>
        <v>Сыворотка крови</v>
      </c>
      <c r="L898" s="151" t="s">
        <v>302</v>
      </c>
      <c r="M898">
        <f>IF(L898="","",VLOOKUP(L898,Продукция!B:L,11,0))</f>
        <v>0</v>
      </c>
      <c r="N898" s="11" t="s">
        <v>873</v>
      </c>
      <c r="P898" s="11" t="s">
        <v>340</v>
      </c>
      <c r="Q898" s="11" t="s">
        <v>854</v>
      </c>
      <c r="R898" s="153" t="s">
        <v>5103</v>
      </c>
      <c r="S898" s="11">
        <v>20</v>
      </c>
      <c r="T898" s="11" t="s">
        <v>5108</v>
      </c>
      <c r="V898" s="14">
        <v>45694</v>
      </c>
      <c r="Z898" s="11" t="s">
        <v>4823</v>
      </c>
      <c r="AA898" s="15">
        <v>0.38194444444444442</v>
      </c>
      <c r="AB898" t="str">
        <f>IF(L898="","",VLOOKUP(L898&amp;I898,Продукция!A:I,9,0))</f>
        <v>рекомендация производителя набора</v>
      </c>
      <c r="AC898" s="14">
        <v>45700</v>
      </c>
      <c r="AD898" s="11" t="s">
        <v>2673</v>
      </c>
      <c r="AE898" s="11" t="s">
        <v>4823</v>
      </c>
      <c r="AF898" t="str">
        <f>IF(AD898="","",VLOOKUP(AD898,'Сотрудники и ссылки'!A:B,2,0))</f>
        <v>Серолог</v>
      </c>
      <c r="AG898">
        <f>IF(AD898="","",VLOOKUP(AD898,'Сотрудники и ссылки'!A:C,3,0))</f>
        <v>20001771</v>
      </c>
      <c r="AH898" s="11" t="s">
        <v>2673</v>
      </c>
      <c r="AI898" t="str">
        <f>IF(AH898="","",VLOOKUP(AH898,'Сотрудники и ссылки'!A:B,2,0))</f>
        <v>Серолог</v>
      </c>
      <c r="AJ898">
        <f>IF(AH898="","",VLOOKUP(AH898,'Сотрудники и ссылки'!A:C,3,0))</f>
        <v>20001771</v>
      </c>
      <c r="AK898" s="14">
        <v>45700</v>
      </c>
      <c r="AL898" s="2">
        <f>IF(AK898="","",AK898+VLOOKUP(I898,'Вид исследования'!B:E,4,0))</f>
        <v>45701</v>
      </c>
      <c r="AM898" s="2">
        <f>IF(AK898="","",AK898+VLOOKUP(I898,'Вид исследования'!B:F,5,0))</f>
        <v>45701</v>
      </c>
      <c r="AN898" s="14">
        <v>45700</v>
      </c>
      <c r="AP898" s="11" t="s">
        <v>189</v>
      </c>
      <c r="AQ898" t="str">
        <f>IFERROR(IF(L898="","",VLOOKUP(L898&amp;I898,Продукция!A:K,11,0)),"обратитесь к админ справочника")</f>
        <v>согласно рекомендациям производителя теста</v>
      </c>
      <c r="AR898" s="11" t="s">
        <v>4823</v>
      </c>
      <c r="AS898" t="str">
        <f>IFERROR(IF(L898="","",VLOOKUP(L898&amp;I898,Продукция!A:J,10,0)),"обратитесь к админ справочника")</f>
        <v>инструкция по применению набора AI, Н9</v>
      </c>
      <c r="AT898" s="11" t="s">
        <v>4823</v>
      </c>
      <c r="AU898" s="11" t="s">
        <v>4823</v>
      </c>
      <c r="AV898" s="11" t="s">
        <v>2673</v>
      </c>
      <c r="AW898" s="11" t="s">
        <v>4824</v>
      </c>
      <c r="AX898" s="11" t="s">
        <v>565</v>
      </c>
      <c r="AY898" s="11" t="s">
        <v>1265</v>
      </c>
      <c r="AZ898" s="11">
        <v>153</v>
      </c>
      <c r="BA898" s="11">
        <v>40</v>
      </c>
      <c r="BC898" s="11" t="s">
        <v>5109</v>
      </c>
    </row>
    <row r="899" spans="1:55" x14ac:dyDescent="0.25">
      <c r="A899" t="str">
        <f t="shared" si="17"/>
        <v>С/269Вирус гриппа птиц подтипа H9 уровень антител (ВНИИЗЖ)</v>
      </c>
      <c r="B899" t="str">
        <f>IF(E899="","",INDEX(Лаборатории!A:A,MATCH('Производственный контроль'!E899,Лаборатории!B:B,0)))</f>
        <v xml:space="preserve">КУРИНОЕ ЦАРСТВО АО </v>
      </c>
      <c r="C899" t="str">
        <f>IF(E899="","",VLOOKUP(E899,Лаборатории!B:D,3,0))</f>
        <v>U377_CHL</v>
      </c>
      <c r="D899" s="12">
        <v>45698</v>
      </c>
      <c r="E899" s="11" t="s">
        <v>793</v>
      </c>
      <c r="F899" s="11" t="s">
        <v>544</v>
      </c>
      <c r="G899" s="11" t="s">
        <v>565</v>
      </c>
      <c r="H899" s="11" t="s">
        <v>312</v>
      </c>
      <c r="I899" s="11" t="s">
        <v>3435</v>
      </c>
      <c r="J899" t="str">
        <f>IF(L899="","",VLOOKUP(L899,Продукция!B:D,3,0))</f>
        <v>Биологический_материал</v>
      </c>
      <c r="K899" t="str">
        <f>IF(L899="","",VLOOKUP(L899,Продукция!B:C,2,0))</f>
        <v>Сыворотка крови</v>
      </c>
      <c r="L899" s="151" t="s">
        <v>302</v>
      </c>
      <c r="M899">
        <f>IF(L899="","",VLOOKUP(L899,Продукция!B:L,11,0))</f>
        <v>0</v>
      </c>
      <c r="N899" s="11" t="s">
        <v>873</v>
      </c>
      <c r="P899" s="11" t="s">
        <v>340</v>
      </c>
      <c r="Q899" s="11" t="s">
        <v>854</v>
      </c>
      <c r="R899" s="153" t="s">
        <v>5104</v>
      </c>
      <c r="S899" s="11">
        <v>20</v>
      </c>
      <c r="T899" s="11" t="s">
        <v>5108</v>
      </c>
      <c r="V899" s="14">
        <v>45695</v>
      </c>
      <c r="Z899" s="11" t="s">
        <v>4823</v>
      </c>
      <c r="AA899" s="15">
        <v>0.38194444444444442</v>
      </c>
      <c r="AB899" t="str">
        <f>IF(L899="","",VLOOKUP(L899&amp;I899,Продукция!A:I,9,0))</f>
        <v>рекомендация производителя набора</v>
      </c>
      <c r="AC899" s="14">
        <v>45700</v>
      </c>
      <c r="AD899" s="11" t="s">
        <v>2673</v>
      </c>
      <c r="AE899" s="11" t="s">
        <v>4823</v>
      </c>
      <c r="AF899" t="str">
        <f>IF(AD899="","",VLOOKUP(AD899,'Сотрудники и ссылки'!A:B,2,0))</f>
        <v>Серолог</v>
      </c>
      <c r="AG899">
        <f>IF(AD899="","",VLOOKUP(AD899,'Сотрудники и ссылки'!A:C,3,0))</f>
        <v>20001771</v>
      </c>
      <c r="AH899" s="11" t="s">
        <v>2673</v>
      </c>
      <c r="AI899" t="str">
        <f>IF(AH899="","",VLOOKUP(AH899,'Сотрудники и ссылки'!A:B,2,0))</f>
        <v>Серолог</v>
      </c>
      <c r="AJ899">
        <f>IF(AH899="","",VLOOKUP(AH899,'Сотрудники и ссылки'!A:C,3,0))</f>
        <v>20001771</v>
      </c>
      <c r="AK899" s="14">
        <v>45700</v>
      </c>
      <c r="AL899" s="2">
        <f>IF(AK899="","",AK899+VLOOKUP(I899,'Вид исследования'!B:E,4,0))</f>
        <v>45701</v>
      </c>
      <c r="AM899" s="2">
        <f>IF(AK899="","",AK899+VLOOKUP(I899,'Вид исследования'!B:F,5,0))</f>
        <v>45701</v>
      </c>
      <c r="AN899" s="14">
        <v>45700</v>
      </c>
      <c r="AP899" s="11" t="s">
        <v>189</v>
      </c>
      <c r="AQ899" t="str">
        <f>IFERROR(IF(L899="","",VLOOKUP(L899&amp;I899,Продукция!A:K,11,0)),"обратитесь к админ справочника")</f>
        <v>согласно рекомендациям производителя теста</v>
      </c>
      <c r="AR899" s="11" t="s">
        <v>4823</v>
      </c>
      <c r="AS899" t="str">
        <f>IFERROR(IF(L899="","",VLOOKUP(L899&amp;I899,Продукция!A:J,10,0)),"обратитесь к админ справочника")</f>
        <v>инструкция по применению набора AI, Н9</v>
      </c>
      <c r="AT899" s="11" t="s">
        <v>4823</v>
      </c>
      <c r="AU899" s="11" t="s">
        <v>4823</v>
      </c>
      <c r="AV899" s="11" t="s">
        <v>2673</v>
      </c>
      <c r="AW899" s="11" t="s">
        <v>4824</v>
      </c>
      <c r="AX899" s="11" t="s">
        <v>565</v>
      </c>
      <c r="AY899" s="11" t="s">
        <v>1266</v>
      </c>
      <c r="AZ899" s="11">
        <v>153</v>
      </c>
      <c r="BA899" s="11">
        <v>41</v>
      </c>
      <c r="BC899" s="11" t="s">
        <v>5109</v>
      </c>
    </row>
    <row r="900" spans="1:55" x14ac:dyDescent="0.25">
      <c r="A900" t="str">
        <f t="shared" si="17"/>
        <v>С/269Вирус гриппа птиц подтипа H9 уровень антител (ВНИИЗЖ)</v>
      </c>
      <c r="B900" t="str">
        <f>IF(E900="","",INDEX(Лаборатории!A:A,MATCH('Производственный контроль'!E900,Лаборатории!B:B,0)))</f>
        <v xml:space="preserve">КУРИНОЕ ЦАРСТВО АО </v>
      </c>
      <c r="C900" t="str">
        <f>IF(E900="","",VLOOKUP(E900,Лаборатории!B:D,3,0))</f>
        <v>U377_CHL</v>
      </c>
      <c r="D900" s="12">
        <v>45698</v>
      </c>
      <c r="E900" s="11" t="s">
        <v>793</v>
      </c>
      <c r="F900" s="11" t="s">
        <v>544</v>
      </c>
      <c r="G900" s="11" t="s">
        <v>565</v>
      </c>
      <c r="H900" s="11" t="s">
        <v>312</v>
      </c>
      <c r="I900" s="11" t="s">
        <v>3435</v>
      </c>
      <c r="J900" t="str">
        <f>IF(L900="","",VLOOKUP(L900,Продукция!B:D,3,0))</f>
        <v>Биологический_материал</v>
      </c>
      <c r="K900" t="str">
        <f>IF(L900="","",VLOOKUP(L900,Продукция!B:C,2,0))</f>
        <v>Сыворотка крови</v>
      </c>
      <c r="L900" s="151" t="s">
        <v>302</v>
      </c>
      <c r="M900">
        <f>IF(L900="","",VLOOKUP(L900,Продукция!B:L,11,0))</f>
        <v>0</v>
      </c>
      <c r="N900" s="11" t="s">
        <v>873</v>
      </c>
      <c r="P900" s="11" t="s">
        <v>340</v>
      </c>
      <c r="Q900" s="11" t="s">
        <v>854</v>
      </c>
      <c r="R900" s="153" t="s">
        <v>5105</v>
      </c>
      <c r="S900" s="11">
        <v>20</v>
      </c>
      <c r="T900" s="11" t="s">
        <v>5108</v>
      </c>
      <c r="V900" s="14">
        <v>45695</v>
      </c>
      <c r="Z900" s="11" t="s">
        <v>4823</v>
      </c>
      <c r="AA900" s="15">
        <v>0.38194444444444442</v>
      </c>
      <c r="AB900" t="str">
        <f>IF(L900="","",VLOOKUP(L900&amp;I900,Продукция!A:I,9,0))</f>
        <v>рекомендация производителя набора</v>
      </c>
      <c r="AC900" s="14">
        <v>45700</v>
      </c>
      <c r="AD900" s="11" t="s">
        <v>2673</v>
      </c>
      <c r="AE900" s="11" t="s">
        <v>4823</v>
      </c>
      <c r="AF900" t="str">
        <f>IF(AD900="","",VLOOKUP(AD900,'Сотрудники и ссылки'!A:B,2,0))</f>
        <v>Серолог</v>
      </c>
      <c r="AG900">
        <f>IF(AD900="","",VLOOKUP(AD900,'Сотрудники и ссылки'!A:C,3,0))</f>
        <v>20001771</v>
      </c>
      <c r="AH900" s="11" t="s">
        <v>2673</v>
      </c>
      <c r="AI900" t="str">
        <f>IF(AH900="","",VLOOKUP(AH900,'Сотрудники и ссылки'!A:B,2,0))</f>
        <v>Серолог</v>
      </c>
      <c r="AJ900">
        <f>IF(AH900="","",VLOOKUP(AH900,'Сотрудники и ссылки'!A:C,3,0))</f>
        <v>20001771</v>
      </c>
      <c r="AK900" s="14">
        <v>45700</v>
      </c>
      <c r="AL900" s="2">
        <f>IF(AK900="","",AK900+VLOOKUP(I900,'Вид исследования'!B:E,4,0))</f>
        <v>45701</v>
      </c>
      <c r="AM900" s="2">
        <f>IF(AK900="","",AK900+VLOOKUP(I900,'Вид исследования'!B:F,5,0))</f>
        <v>45701</v>
      </c>
      <c r="AN900" s="14">
        <v>45700</v>
      </c>
      <c r="AP900" s="11" t="s">
        <v>189</v>
      </c>
      <c r="AQ900" t="str">
        <f>IFERROR(IF(L900="","",VLOOKUP(L900&amp;I900,Продукция!A:K,11,0)),"обратитесь к админ справочника")</f>
        <v>согласно рекомендациям производителя теста</v>
      </c>
      <c r="AR900" s="11" t="s">
        <v>4823</v>
      </c>
      <c r="AS900" t="str">
        <f>IFERROR(IF(L900="","",VLOOKUP(L900&amp;I900,Продукция!A:J,10,0)),"обратитесь к админ справочника")</f>
        <v>инструкция по применению набора AI, Н9</v>
      </c>
      <c r="AT900" s="11" t="s">
        <v>4823</v>
      </c>
      <c r="AU900" s="11" t="s">
        <v>4823</v>
      </c>
      <c r="AV900" s="11" t="s">
        <v>2673</v>
      </c>
      <c r="AW900" s="11" t="s">
        <v>4824</v>
      </c>
      <c r="AX900" s="11" t="s">
        <v>565</v>
      </c>
      <c r="AY900" s="11" t="s">
        <v>1267</v>
      </c>
      <c r="AZ900" s="11">
        <v>153</v>
      </c>
      <c r="BA900" s="11">
        <v>41</v>
      </c>
      <c r="BC900" s="11" t="s">
        <v>5109</v>
      </c>
    </row>
    <row r="901" spans="1:55" x14ac:dyDescent="0.25">
      <c r="A901" t="str">
        <f t="shared" si="17"/>
        <v>С/269Вирус гриппа птиц подтипа Н5 уровень антител (ВНИИЗЖ)</v>
      </c>
      <c r="B901" t="str">
        <f>IF(E901="","",INDEX(Лаборатории!A:A,MATCH('Производственный контроль'!E901,Лаборатории!B:B,0)))</f>
        <v xml:space="preserve">КУРИНОЕ ЦАРСТВО АО </v>
      </c>
      <c r="C901" t="str">
        <f>IF(E901="","",VLOOKUP(E901,Лаборатории!B:D,3,0))</f>
        <v>U377_CHL</v>
      </c>
      <c r="D901" s="12">
        <v>45698</v>
      </c>
      <c r="E901" s="11" t="s">
        <v>793</v>
      </c>
      <c r="F901" s="11" t="s">
        <v>544</v>
      </c>
      <c r="G901" s="11" t="s">
        <v>565</v>
      </c>
      <c r="H901" s="11" t="s">
        <v>312</v>
      </c>
      <c r="I901" s="11" t="s">
        <v>3437</v>
      </c>
      <c r="J901" t="str">
        <f>IF(L901="","",VLOOKUP(L901,Продукция!B:D,3,0))</f>
        <v>Биологический_материал</v>
      </c>
      <c r="K901" t="str">
        <f>IF(L901="","",VLOOKUP(L901,Продукция!B:C,2,0))</f>
        <v>Сыворотка крови</v>
      </c>
      <c r="L901" s="151" t="s">
        <v>302</v>
      </c>
      <c r="M901">
        <f>IF(L901="","",VLOOKUP(L901,Продукция!B:L,11,0))</f>
        <v>0</v>
      </c>
      <c r="N901" s="11" t="s">
        <v>873</v>
      </c>
      <c r="P901" s="11" t="s">
        <v>340</v>
      </c>
      <c r="Q901" s="11" t="s">
        <v>854</v>
      </c>
      <c r="R901" s="153" t="s">
        <v>5097</v>
      </c>
      <c r="S901" s="11">
        <v>20</v>
      </c>
      <c r="T901" s="11" t="s">
        <v>5108</v>
      </c>
      <c r="V901" s="14">
        <v>45694</v>
      </c>
      <c r="Z901" s="11" t="s">
        <v>4823</v>
      </c>
      <c r="AA901" s="15">
        <v>0.38194444444444442</v>
      </c>
      <c r="AB901" t="str">
        <f>IF(L901="","",VLOOKUP(L901&amp;I901,Продукция!A:I,9,0))</f>
        <v>рекомендация производителя набора</v>
      </c>
      <c r="AC901" s="14">
        <v>45700</v>
      </c>
      <c r="AD901" s="11" t="s">
        <v>2676</v>
      </c>
      <c r="AE901" s="11" t="s">
        <v>4823</v>
      </c>
      <c r="AF901" t="str">
        <f>IF(AD901="","",VLOOKUP(AD901,'Сотрудники и ссылки'!A:B,2,0))</f>
        <v>Серолог</v>
      </c>
      <c r="AG901">
        <f>IF(AD901="","",VLOOKUP(AD901,'Сотрудники и ссылки'!A:C,3,0))</f>
        <v>20007746</v>
      </c>
      <c r="AH901" s="11" t="s">
        <v>2676</v>
      </c>
      <c r="AI901" t="str">
        <f>IF(AH901="","",VLOOKUP(AH901,'Сотрудники и ссылки'!A:B,2,0))</f>
        <v>Серолог</v>
      </c>
      <c r="AJ901">
        <f>IF(AH901="","",VLOOKUP(AH901,'Сотрудники и ссылки'!A:C,3,0))</f>
        <v>20007746</v>
      </c>
      <c r="AK901" s="14">
        <v>45700</v>
      </c>
      <c r="AL901" s="2">
        <f>IF(AK901="","",AK901+VLOOKUP(I901,'Вид исследования'!B:E,4,0))</f>
        <v>45701</v>
      </c>
      <c r="AM901" s="2">
        <f>IF(AK901="","",AK901+VLOOKUP(I901,'Вид исследования'!B:F,5,0))</f>
        <v>45701</v>
      </c>
      <c r="AN901" s="14">
        <v>45700</v>
      </c>
      <c r="AP901" s="11" t="s">
        <v>189</v>
      </c>
      <c r="AQ901" t="str">
        <f>IFERROR(IF(L901="","",VLOOKUP(L901&amp;I901,Продукция!A:K,11,0)),"обратитесь к админ справочника")</f>
        <v>согласно рекомендациям производителя теста</v>
      </c>
      <c r="AR901" s="11" t="s">
        <v>4823</v>
      </c>
      <c r="AS901" t="str">
        <f>IFERROR(IF(L901="","",VLOOKUP(L901&amp;I901,Продукция!A:J,10,0)),"обратитесь к админ справочника")</f>
        <v>инструкция по применению набора AI, Н5</v>
      </c>
      <c r="AT901" s="11" t="s">
        <v>4823</v>
      </c>
      <c r="AU901" s="11" t="s">
        <v>4823</v>
      </c>
      <c r="AV901" s="11" t="s">
        <v>2676</v>
      </c>
      <c r="AW901" s="11" t="s">
        <v>4824</v>
      </c>
      <c r="AX901" s="11" t="s">
        <v>565</v>
      </c>
      <c r="AY901" s="11" t="s">
        <v>1263</v>
      </c>
      <c r="AZ901" s="11">
        <v>153</v>
      </c>
      <c r="BA901" s="11">
        <v>41</v>
      </c>
      <c r="BC901" s="11" t="s">
        <v>5109</v>
      </c>
    </row>
    <row r="902" spans="1:55" x14ac:dyDescent="0.25">
      <c r="A902" t="str">
        <f t="shared" si="17"/>
        <v>С/269Вирус гриппа птиц подтипа Н5 уровень антител (ВНИИЗЖ)</v>
      </c>
      <c r="B902" t="str">
        <f>IF(E902="","",INDEX(Лаборатории!A:A,MATCH('Производственный контроль'!E902,Лаборатории!B:B,0)))</f>
        <v xml:space="preserve">КУРИНОЕ ЦАРСТВО АО </v>
      </c>
      <c r="C902" t="str">
        <f>IF(E902="","",VLOOKUP(E902,Лаборатории!B:D,3,0))</f>
        <v>U377_CHL</v>
      </c>
      <c r="D902" s="12">
        <v>45698</v>
      </c>
      <c r="E902" s="11" t="s">
        <v>793</v>
      </c>
      <c r="F902" s="11" t="s">
        <v>544</v>
      </c>
      <c r="G902" s="11" t="s">
        <v>565</v>
      </c>
      <c r="H902" s="11" t="s">
        <v>312</v>
      </c>
      <c r="I902" s="11" t="s">
        <v>3437</v>
      </c>
      <c r="J902" t="str">
        <f>IF(L902="","",VLOOKUP(L902,Продукция!B:D,3,0))</f>
        <v>Биологический_материал</v>
      </c>
      <c r="K902" t="str">
        <f>IF(L902="","",VLOOKUP(L902,Продукция!B:C,2,0))</f>
        <v>Сыворотка крови</v>
      </c>
      <c r="L902" s="151" t="s">
        <v>302</v>
      </c>
      <c r="M902">
        <f>IF(L902="","",VLOOKUP(L902,Продукция!B:L,11,0))</f>
        <v>0</v>
      </c>
      <c r="N902" s="11" t="s">
        <v>873</v>
      </c>
      <c r="P902" s="11" t="s">
        <v>340</v>
      </c>
      <c r="Q902" s="11" t="s">
        <v>854</v>
      </c>
      <c r="R902" s="153" t="s">
        <v>5100</v>
      </c>
      <c r="S902" s="11">
        <v>20</v>
      </c>
      <c r="T902" s="11" t="s">
        <v>5108</v>
      </c>
      <c r="V902" s="14">
        <v>45693</v>
      </c>
      <c r="Z902" s="11" t="s">
        <v>4823</v>
      </c>
      <c r="AA902" s="15">
        <v>0.38194444444444442</v>
      </c>
      <c r="AB902" t="str">
        <f>IF(L902="","",VLOOKUP(L902&amp;I902,Продукция!A:I,9,0))</f>
        <v>рекомендация производителя набора</v>
      </c>
      <c r="AC902" s="14">
        <v>45700</v>
      </c>
      <c r="AD902" s="11" t="s">
        <v>2676</v>
      </c>
      <c r="AE902" s="11" t="s">
        <v>4823</v>
      </c>
      <c r="AF902" t="str">
        <f>IF(AD902="","",VLOOKUP(AD902,'Сотрудники и ссылки'!A:B,2,0))</f>
        <v>Серолог</v>
      </c>
      <c r="AG902">
        <f>IF(AD902="","",VLOOKUP(AD902,'Сотрудники и ссылки'!A:C,3,0))</f>
        <v>20007746</v>
      </c>
      <c r="AH902" s="11" t="s">
        <v>2676</v>
      </c>
      <c r="AI902" t="str">
        <f>IF(AH902="","",VLOOKUP(AH902,'Сотрудники и ссылки'!A:B,2,0))</f>
        <v>Серолог</v>
      </c>
      <c r="AJ902">
        <f>IF(AH902="","",VLOOKUP(AH902,'Сотрудники и ссылки'!A:C,3,0))</f>
        <v>20007746</v>
      </c>
      <c r="AK902" s="14">
        <v>45700</v>
      </c>
      <c r="AL902" s="2">
        <f>IF(AK902="","",AK902+VLOOKUP(I902,'Вид исследования'!B:E,4,0))</f>
        <v>45701</v>
      </c>
      <c r="AM902" s="2">
        <f>IF(AK902="","",AK902+VLOOKUP(I902,'Вид исследования'!B:F,5,0))</f>
        <v>45701</v>
      </c>
      <c r="AN902" s="14">
        <v>45700</v>
      </c>
      <c r="AP902" s="11" t="s">
        <v>189</v>
      </c>
      <c r="AQ902" t="str">
        <f>IFERROR(IF(L902="","",VLOOKUP(L902&amp;I902,Продукция!A:K,11,0)),"обратитесь к админ справочника")</f>
        <v>согласно рекомендациям производителя теста</v>
      </c>
      <c r="AR902" s="11" t="s">
        <v>4823</v>
      </c>
      <c r="AS902" t="str">
        <f>IFERROR(IF(L902="","",VLOOKUP(L902&amp;I902,Продукция!A:J,10,0)),"обратитесь к админ справочника")</f>
        <v>инструкция по применению набора AI, Н5</v>
      </c>
      <c r="AT902" s="11" t="s">
        <v>4823</v>
      </c>
      <c r="AU902" s="11" t="s">
        <v>4823</v>
      </c>
      <c r="AV902" s="11" t="s">
        <v>2676</v>
      </c>
      <c r="AW902" s="11" t="s">
        <v>4824</v>
      </c>
      <c r="AX902" s="11" t="s">
        <v>565</v>
      </c>
      <c r="AY902" s="11" t="s">
        <v>1272</v>
      </c>
      <c r="AZ902" s="11">
        <v>153</v>
      </c>
      <c r="BA902" s="11">
        <v>40</v>
      </c>
      <c r="BC902" s="11" t="s">
        <v>5109</v>
      </c>
    </row>
    <row r="903" spans="1:55" x14ac:dyDescent="0.25">
      <c r="A903" t="str">
        <f t="shared" si="17"/>
        <v>С/269Вирус гриппа птиц подтипа Н5 уровень антител (ВНИИЗЖ)</v>
      </c>
      <c r="B903" t="str">
        <f>IF(E903="","",INDEX(Лаборатории!A:A,MATCH('Производственный контроль'!E903,Лаборатории!B:B,0)))</f>
        <v xml:space="preserve">КУРИНОЕ ЦАРСТВО АО </v>
      </c>
      <c r="C903" t="str">
        <f>IF(E903="","",VLOOKUP(E903,Лаборатории!B:D,3,0))</f>
        <v>U377_CHL</v>
      </c>
      <c r="D903" s="12">
        <v>45698</v>
      </c>
      <c r="E903" s="11" t="s">
        <v>793</v>
      </c>
      <c r="F903" s="11" t="s">
        <v>544</v>
      </c>
      <c r="G903" s="11" t="s">
        <v>565</v>
      </c>
      <c r="H903" s="11" t="s">
        <v>312</v>
      </c>
      <c r="I903" s="11" t="s">
        <v>3437</v>
      </c>
      <c r="J903" t="str">
        <f>IF(L903="","",VLOOKUP(L903,Продукция!B:D,3,0))</f>
        <v>Биологический_материал</v>
      </c>
      <c r="K903" t="str">
        <f>IF(L903="","",VLOOKUP(L903,Продукция!B:C,2,0))</f>
        <v>Сыворотка крови</v>
      </c>
      <c r="L903" s="151" t="s">
        <v>302</v>
      </c>
      <c r="M903">
        <f>IF(L903="","",VLOOKUP(L903,Продукция!B:L,11,0))</f>
        <v>0</v>
      </c>
      <c r="N903" s="11" t="s">
        <v>873</v>
      </c>
      <c r="P903" s="11" t="s">
        <v>340</v>
      </c>
      <c r="Q903" s="11" t="s">
        <v>854</v>
      </c>
      <c r="R903" s="153" t="s">
        <v>5101</v>
      </c>
      <c r="S903" s="11">
        <v>20</v>
      </c>
      <c r="T903" s="11" t="s">
        <v>5108</v>
      </c>
      <c r="V903" s="14">
        <v>45694</v>
      </c>
      <c r="Z903" s="11" t="s">
        <v>4823</v>
      </c>
      <c r="AA903" s="15">
        <v>0.38194444444444442</v>
      </c>
      <c r="AB903" t="str">
        <f>IF(L903="","",VLOOKUP(L903&amp;I903,Продукция!A:I,9,0))</f>
        <v>рекомендация производителя набора</v>
      </c>
      <c r="AC903" s="14">
        <v>45700</v>
      </c>
      <c r="AD903" s="11" t="s">
        <v>2676</v>
      </c>
      <c r="AE903" s="11" t="s">
        <v>4823</v>
      </c>
      <c r="AF903" t="str">
        <f>IF(AD903="","",VLOOKUP(AD903,'Сотрудники и ссылки'!A:B,2,0))</f>
        <v>Серолог</v>
      </c>
      <c r="AG903">
        <f>IF(AD903="","",VLOOKUP(AD903,'Сотрудники и ссылки'!A:C,3,0))</f>
        <v>20007746</v>
      </c>
      <c r="AH903" s="11" t="s">
        <v>2676</v>
      </c>
      <c r="AI903" t="str">
        <f>IF(AH903="","",VLOOKUP(AH903,'Сотрудники и ссылки'!A:B,2,0))</f>
        <v>Серолог</v>
      </c>
      <c r="AJ903">
        <f>IF(AH903="","",VLOOKUP(AH903,'Сотрудники и ссылки'!A:C,3,0))</f>
        <v>20007746</v>
      </c>
      <c r="AK903" s="14">
        <v>45700</v>
      </c>
      <c r="AL903" s="2">
        <f>IF(AK903="","",AK903+VLOOKUP(I903,'Вид исследования'!B:E,4,0))</f>
        <v>45701</v>
      </c>
      <c r="AM903" s="2">
        <f>IF(AK903="","",AK903+VLOOKUP(I903,'Вид исследования'!B:F,5,0))</f>
        <v>45701</v>
      </c>
      <c r="AN903" s="14">
        <v>45700</v>
      </c>
      <c r="AP903" s="11" t="s">
        <v>189</v>
      </c>
      <c r="AQ903" t="str">
        <f>IFERROR(IF(L903="","",VLOOKUP(L903&amp;I903,Продукция!A:K,11,0)),"обратитесь к админ справочника")</f>
        <v>согласно рекомендациям производителя теста</v>
      </c>
      <c r="AR903" s="11" t="s">
        <v>4823</v>
      </c>
      <c r="AS903" t="str">
        <f>IFERROR(IF(L903="","",VLOOKUP(L903&amp;I903,Продукция!A:J,10,0)),"обратитесь к админ справочника")</f>
        <v>инструкция по применению набора AI, Н5</v>
      </c>
      <c r="AT903" s="11" t="s">
        <v>4823</v>
      </c>
      <c r="AU903" s="11" t="s">
        <v>4823</v>
      </c>
      <c r="AV903" s="11" t="s">
        <v>2676</v>
      </c>
      <c r="AW903" s="11" t="s">
        <v>4824</v>
      </c>
      <c r="AX903" s="11" t="s">
        <v>565</v>
      </c>
      <c r="AY903" s="11" t="s">
        <v>1262</v>
      </c>
      <c r="AZ903" s="11">
        <v>153</v>
      </c>
      <c r="BA903" s="11">
        <v>40</v>
      </c>
      <c r="BC903" s="11" t="s">
        <v>5109</v>
      </c>
    </row>
    <row r="904" spans="1:55" x14ac:dyDescent="0.25">
      <c r="A904" t="str">
        <f t="shared" si="17"/>
        <v>С/269Вирус гриппа птиц подтипа Н5 уровень антител (ВНИИЗЖ)</v>
      </c>
      <c r="B904" t="str">
        <f>IF(E904="","",INDEX(Лаборатории!A:A,MATCH('Производственный контроль'!E904,Лаборатории!B:B,0)))</f>
        <v xml:space="preserve">КУРИНОЕ ЦАРСТВО АО </v>
      </c>
      <c r="C904" t="str">
        <f>IF(E904="","",VLOOKUP(E904,Лаборатории!B:D,3,0))</f>
        <v>U377_CHL</v>
      </c>
      <c r="D904" s="12">
        <v>45698</v>
      </c>
      <c r="E904" s="11" t="s">
        <v>793</v>
      </c>
      <c r="F904" s="11" t="s">
        <v>544</v>
      </c>
      <c r="G904" s="11" t="s">
        <v>565</v>
      </c>
      <c r="H904" s="11" t="s">
        <v>312</v>
      </c>
      <c r="I904" s="11" t="s">
        <v>3437</v>
      </c>
      <c r="J904" t="str">
        <f>IF(L904="","",VLOOKUP(L904,Продукция!B:D,3,0))</f>
        <v>Биологический_материал</v>
      </c>
      <c r="K904" t="str">
        <f>IF(L904="","",VLOOKUP(L904,Продукция!B:C,2,0))</f>
        <v>Сыворотка крови</v>
      </c>
      <c r="L904" s="151" t="s">
        <v>302</v>
      </c>
      <c r="M904">
        <f>IF(L904="","",VLOOKUP(L904,Продукция!B:L,11,0))</f>
        <v>0</v>
      </c>
      <c r="N904" s="11" t="s">
        <v>873</v>
      </c>
      <c r="P904" s="11" t="s">
        <v>340</v>
      </c>
      <c r="Q904" s="11" t="s">
        <v>854</v>
      </c>
      <c r="R904" s="153" t="s">
        <v>5102</v>
      </c>
      <c r="S904" s="11">
        <v>20</v>
      </c>
      <c r="T904" s="11" t="s">
        <v>5108</v>
      </c>
      <c r="V904" s="14">
        <v>45694</v>
      </c>
      <c r="Z904" s="11" t="s">
        <v>4823</v>
      </c>
      <c r="AA904" s="15">
        <v>0.38194444444444442</v>
      </c>
      <c r="AB904" t="str">
        <f>IF(L904="","",VLOOKUP(L904&amp;I904,Продукция!A:I,9,0))</f>
        <v>рекомендация производителя набора</v>
      </c>
      <c r="AC904" s="14">
        <v>45700</v>
      </c>
      <c r="AD904" s="11" t="s">
        <v>2676</v>
      </c>
      <c r="AE904" s="11" t="s">
        <v>4823</v>
      </c>
      <c r="AF904" t="str">
        <f>IF(AD904="","",VLOOKUP(AD904,'Сотрудники и ссылки'!A:B,2,0))</f>
        <v>Серолог</v>
      </c>
      <c r="AG904">
        <f>IF(AD904="","",VLOOKUP(AD904,'Сотрудники и ссылки'!A:C,3,0))</f>
        <v>20007746</v>
      </c>
      <c r="AH904" s="11" t="s">
        <v>2676</v>
      </c>
      <c r="AI904" t="str">
        <f>IF(AH904="","",VLOOKUP(AH904,'Сотрудники и ссылки'!A:B,2,0))</f>
        <v>Серолог</v>
      </c>
      <c r="AJ904">
        <f>IF(AH904="","",VLOOKUP(AH904,'Сотрудники и ссылки'!A:C,3,0))</f>
        <v>20007746</v>
      </c>
      <c r="AK904" s="14">
        <v>45700</v>
      </c>
      <c r="AL904" s="2">
        <f>IF(AK904="","",AK904+VLOOKUP(I904,'Вид исследования'!B:E,4,0))</f>
        <v>45701</v>
      </c>
      <c r="AM904" s="2">
        <f>IF(AK904="","",AK904+VLOOKUP(I904,'Вид исследования'!B:F,5,0))</f>
        <v>45701</v>
      </c>
      <c r="AN904" s="14">
        <v>45700</v>
      </c>
      <c r="AP904" s="11" t="s">
        <v>189</v>
      </c>
      <c r="AQ904" t="str">
        <f>IFERROR(IF(L904="","",VLOOKUP(L904&amp;I904,Продукция!A:K,11,0)),"обратитесь к админ справочника")</f>
        <v>согласно рекомендациям производителя теста</v>
      </c>
      <c r="AR904" s="11" t="s">
        <v>4823</v>
      </c>
      <c r="AS904" t="str">
        <f>IFERROR(IF(L904="","",VLOOKUP(L904&amp;I904,Продукция!A:J,10,0)),"обратитесь к админ справочника")</f>
        <v>инструкция по применению набора AI, Н5</v>
      </c>
      <c r="AT904" s="11" t="s">
        <v>4823</v>
      </c>
      <c r="AU904" s="11" t="s">
        <v>4823</v>
      </c>
      <c r="AV904" s="11" t="s">
        <v>2676</v>
      </c>
      <c r="AW904" s="11" t="s">
        <v>4824</v>
      </c>
      <c r="AX904" s="11" t="s">
        <v>565</v>
      </c>
      <c r="AY904" s="11" t="s">
        <v>1264</v>
      </c>
      <c r="AZ904" s="11">
        <v>153</v>
      </c>
      <c r="BA904" s="11">
        <v>40</v>
      </c>
      <c r="BC904" s="11" t="s">
        <v>5109</v>
      </c>
    </row>
    <row r="905" spans="1:55" x14ac:dyDescent="0.25">
      <c r="A905" t="str">
        <f t="shared" si="17"/>
        <v>С/269Вирус гриппа птиц подтипа Н5 уровень антител (ВНИИЗЖ)</v>
      </c>
      <c r="B905" t="str">
        <f>IF(E905="","",INDEX(Лаборатории!A:A,MATCH('Производственный контроль'!E905,Лаборатории!B:B,0)))</f>
        <v xml:space="preserve">КУРИНОЕ ЦАРСТВО АО </v>
      </c>
      <c r="C905" t="str">
        <f>IF(E905="","",VLOOKUP(E905,Лаборатории!B:D,3,0))</f>
        <v>U377_CHL</v>
      </c>
      <c r="D905" s="12">
        <v>45698</v>
      </c>
      <c r="E905" s="11" t="s">
        <v>793</v>
      </c>
      <c r="F905" s="11" t="s">
        <v>544</v>
      </c>
      <c r="G905" s="11" t="s">
        <v>565</v>
      </c>
      <c r="H905" s="11" t="s">
        <v>312</v>
      </c>
      <c r="I905" s="11" t="s">
        <v>3437</v>
      </c>
      <c r="J905" t="str">
        <f>IF(L905="","",VLOOKUP(L905,Продукция!B:D,3,0))</f>
        <v>Биологический_материал</v>
      </c>
      <c r="K905" t="str">
        <f>IF(L905="","",VLOOKUP(L905,Продукция!B:C,2,0))</f>
        <v>Сыворотка крови</v>
      </c>
      <c r="L905" s="151" t="s">
        <v>302</v>
      </c>
      <c r="M905">
        <f>IF(L905="","",VLOOKUP(L905,Продукция!B:L,11,0))</f>
        <v>0</v>
      </c>
      <c r="N905" s="11" t="s">
        <v>873</v>
      </c>
      <c r="P905" s="11" t="s">
        <v>340</v>
      </c>
      <c r="Q905" s="11" t="s">
        <v>854</v>
      </c>
      <c r="R905" s="153" t="s">
        <v>5103</v>
      </c>
      <c r="S905" s="11">
        <v>20</v>
      </c>
      <c r="T905" s="11" t="s">
        <v>5108</v>
      </c>
      <c r="V905" s="14">
        <v>45694</v>
      </c>
      <c r="Z905" s="11" t="s">
        <v>4823</v>
      </c>
      <c r="AA905" s="15">
        <v>0.38194444444444442</v>
      </c>
      <c r="AB905" t="str">
        <f>IF(L905="","",VLOOKUP(L905&amp;I905,Продукция!A:I,9,0))</f>
        <v>рекомендация производителя набора</v>
      </c>
      <c r="AC905" s="14">
        <v>45700</v>
      </c>
      <c r="AD905" s="11" t="s">
        <v>2676</v>
      </c>
      <c r="AE905" s="11" t="s">
        <v>4823</v>
      </c>
      <c r="AF905" t="str">
        <f>IF(AD905="","",VLOOKUP(AD905,'Сотрудники и ссылки'!A:B,2,0))</f>
        <v>Серолог</v>
      </c>
      <c r="AG905">
        <f>IF(AD905="","",VLOOKUP(AD905,'Сотрудники и ссылки'!A:C,3,0))</f>
        <v>20007746</v>
      </c>
      <c r="AH905" s="11" t="s">
        <v>2676</v>
      </c>
      <c r="AI905" t="str">
        <f>IF(AH905="","",VLOOKUP(AH905,'Сотрудники и ссылки'!A:B,2,0))</f>
        <v>Серолог</v>
      </c>
      <c r="AJ905">
        <f>IF(AH905="","",VLOOKUP(AH905,'Сотрудники и ссылки'!A:C,3,0))</f>
        <v>20007746</v>
      </c>
      <c r="AK905" s="14">
        <v>45700</v>
      </c>
      <c r="AL905" s="2">
        <f>IF(AK905="","",AK905+VLOOKUP(I905,'Вид исследования'!B:E,4,0))</f>
        <v>45701</v>
      </c>
      <c r="AM905" s="2">
        <f>IF(AK905="","",AK905+VLOOKUP(I905,'Вид исследования'!B:F,5,0))</f>
        <v>45701</v>
      </c>
      <c r="AN905" s="14">
        <v>45700</v>
      </c>
      <c r="AP905" s="11" t="s">
        <v>189</v>
      </c>
      <c r="AQ905" t="str">
        <f>IFERROR(IF(L905="","",VLOOKUP(L905&amp;I905,Продукция!A:K,11,0)),"обратитесь к админ справочника")</f>
        <v>согласно рекомендациям производителя теста</v>
      </c>
      <c r="AR905" s="11" t="s">
        <v>4823</v>
      </c>
      <c r="AS905" t="str">
        <f>IFERROR(IF(L905="","",VLOOKUP(L905&amp;I905,Продукция!A:J,10,0)),"обратитесь к админ справочника")</f>
        <v>инструкция по применению набора AI, Н5</v>
      </c>
      <c r="AT905" s="11" t="s">
        <v>4823</v>
      </c>
      <c r="AU905" s="11" t="s">
        <v>4823</v>
      </c>
      <c r="AV905" s="11" t="s">
        <v>2676</v>
      </c>
      <c r="AW905" s="11" t="s">
        <v>4824</v>
      </c>
      <c r="AX905" s="11" t="s">
        <v>565</v>
      </c>
      <c r="AY905" s="11" t="s">
        <v>1265</v>
      </c>
      <c r="AZ905" s="11">
        <v>153</v>
      </c>
      <c r="BA905" s="11">
        <v>40</v>
      </c>
      <c r="BC905" s="11" t="s">
        <v>5109</v>
      </c>
    </row>
    <row r="906" spans="1:55" x14ac:dyDescent="0.25">
      <c r="A906" t="str">
        <f t="shared" si="17"/>
        <v>С/269Вирус гриппа птиц подтипа Н5 уровень антител (ВНИИЗЖ)</v>
      </c>
      <c r="B906" t="str">
        <f>IF(E906="","",INDEX(Лаборатории!A:A,MATCH('Производственный контроль'!E906,Лаборатории!B:B,0)))</f>
        <v xml:space="preserve">КУРИНОЕ ЦАРСТВО АО </v>
      </c>
      <c r="C906" t="str">
        <f>IF(E906="","",VLOOKUP(E906,Лаборатории!B:D,3,0))</f>
        <v>U377_CHL</v>
      </c>
      <c r="D906" s="12">
        <v>45698</v>
      </c>
      <c r="E906" s="11" t="s">
        <v>793</v>
      </c>
      <c r="F906" s="11" t="s">
        <v>544</v>
      </c>
      <c r="G906" s="11" t="s">
        <v>565</v>
      </c>
      <c r="H906" s="11" t="s">
        <v>312</v>
      </c>
      <c r="I906" s="11" t="s">
        <v>3437</v>
      </c>
      <c r="J906" t="str">
        <f>IF(L906="","",VLOOKUP(L906,Продукция!B:D,3,0))</f>
        <v>Биологический_материал</v>
      </c>
      <c r="K906" t="str">
        <f>IF(L906="","",VLOOKUP(L906,Продукция!B:C,2,0))</f>
        <v>Сыворотка крови</v>
      </c>
      <c r="L906" s="151" t="s">
        <v>302</v>
      </c>
      <c r="M906">
        <f>IF(L906="","",VLOOKUP(L906,Продукция!B:L,11,0))</f>
        <v>0</v>
      </c>
      <c r="N906" s="11" t="s">
        <v>873</v>
      </c>
      <c r="P906" s="11" t="s">
        <v>340</v>
      </c>
      <c r="Q906" s="11" t="s">
        <v>854</v>
      </c>
      <c r="R906" s="153" t="s">
        <v>5104</v>
      </c>
      <c r="S906" s="11">
        <v>20</v>
      </c>
      <c r="T906" s="11" t="s">
        <v>5108</v>
      </c>
      <c r="V906" s="14">
        <v>45695</v>
      </c>
      <c r="Z906" s="11" t="s">
        <v>4823</v>
      </c>
      <c r="AA906" s="15">
        <v>0.38194444444444442</v>
      </c>
      <c r="AB906" t="str">
        <f>IF(L906="","",VLOOKUP(L906&amp;I906,Продукция!A:I,9,0))</f>
        <v>рекомендация производителя набора</v>
      </c>
      <c r="AC906" s="14">
        <v>45700</v>
      </c>
      <c r="AD906" s="11" t="s">
        <v>2676</v>
      </c>
      <c r="AE906" s="11" t="s">
        <v>4823</v>
      </c>
      <c r="AF906" t="str">
        <f>IF(AD906="","",VLOOKUP(AD906,'Сотрудники и ссылки'!A:B,2,0))</f>
        <v>Серолог</v>
      </c>
      <c r="AG906">
        <f>IF(AD906="","",VLOOKUP(AD906,'Сотрудники и ссылки'!A:C,3,0))</f>
        <v>20007746</v>
      </c>
      <c r="AH906" s="11" t="s">
        <v>2676</v>
      </c>
      <c r="AI906" t="str">
        <f>IF(AH906="","",VLOOKUP(AH906,'Сотрудники и ссылки'!A:B,2,0))</f>
        <v>Серолог</v>
      </c>
      <c r="AJ906">
        <f>IF(AH906="","",VLOOKUP(AH906,'Сотрудники и ссылки'!A:C,3,0))</f>
        <v>20007746</v>
      </c>
      <c r="AK906" s="14">
        <v>45700</v>
      </c>
      <c r="AL906" s="2">
        <f>IF(AK906="","",AK906+VLOOKUP(I906,'Вид исследования'!B:E,4,0))</f>
        <v>45701</v>
      </c>
      <c r="AM906" s="2">
        <f>IF(AK906="","",AK906+VLOOKUP(I906,'Вид исследования'!B:F,5,0))</f>
        <v>45701</v>
      </c>
      <c r="AN906" s="14">
        <v>45700</v>
      </c>
      <c r="AP906" s="11" t="s">
        <v>189</v>
      </c>
      <c r="AQ906" t="str">
        <f>IFERROR(IF(L906="","",VLOOKUP(L906&amp;I906,Продукция!A:K,11,0)),"обратитесь к админ справочника")</f>
        <v>согласно рекомендациям производителя теста</v>
      </c>
      <c r="AR906" s="11" t="s">
        <v>4823</v>
      </c>
      <c r="AS906" t="str">
        <f>IFERROR(IF(L906="","",VLOOKUP(L906&amp;I906,Продукция!A:J,10,0)),"обратитесь к админ справочника")</f>
        <v>инструкция по применению набора AI, Н5</v>
      </c>
      <c r="AT906" s="11" t="s">
        <v>4823</v>
      </c>
      <c r="AU906" s="11" t="s">
        <v>4823</v>
      </c>
      <c r="AV906" s="11" t="s">
        <v>2676</v>
      </c>
      <c r="AW906" s="11" t="s">
        <v>4824</v>
      </c>
      <c r="AX906" s="11" t="s">
        <v>565</v>
      </c>
      <c r="AY906" s="11" t="s">
        <v>1266</v>
      </c>
      <c r="AZ906" s="11">
        <v>153</v>
      </c>
      <c r="BA906" s="11">
        <v>41</v>
      </c>
      <c r="BC906" s="11" t="s">
        <v>5109</v>
      </c>
    </row>
    <row r="907" spans="1:55" x14ac:dyDescent="0.25">
      <c r="A907" t="str">
        <f t="shared" si="17"/>
        <v>С/269Вирус гриппа птиц подтипа Н5 уровень антител (ВНИИЗЖ)</v>
      </c>
      <c r="B907" t="str">
        <f>IF(E907="","",INDEX(Лаборатории!A:A,MATCH('Производственный контроль'!E907,Лаборатории!B:B,0)))</f>
        <v xml:space="preserve">КУРИНОЕ ЦАРСТВО АО </v>
      </c>
      <c r="C907" t="str">
        <f>IF(E907="","",VLOOKUP(E907,Лаборатории!B:D,3,0))</f>
        <v>U377_CHL</v>
      </c>
      <c r="D907" s="12">
        <v>45698</v>
      </c>
      <c r="E907" s="11" t="s">
        <v>793</v>
      </c>
      <c r="F907" s="11" t="s">
        <v>544</v>
      </c>
      <c r="G907" s="11" t="s">
        <v>565</v>
      </c>
      <c r="H907" s="11" t="s">
        <v>312</v>
      </c>
      <c r="I907" s="11" t="s">
        <v>3437</v>
      </c>
      <c r="J907" t="str">
        <f>IF(L907="","",VLOOKUP(L907,Продукция!B:D,3,0))</f>
        <v>Биологический_материал</v>
      </c>
      <c r="K907" t="str">
        <f>IF(L907="","",VLOOKUP(L907,Продукция!B:C,2,0))</f>
        <v>Сыворотка крови</v>
      </c>
      <c r="L907" s="151" t="s">
        <v>302</v>
      </c>
      <c r="M907">
        <f>IF(L907="","",VLOOKUP(L907,Продукция!B:L,11,0))</f>
        <v>0</v>
      </c>
      <c r="N907" s="11" t="s">
        <v>873</v>
      </c>
      <c r="P907" s="11" t="s">
        <v>340</v>
      </c>
      <c r="Q907" s="11" t="s">
        <v>854</v>
      </c>
      <c r="R907" s="153" t="s">
        <v>5105</v>
      </c>
      <c r="S907" s="11">
        <v>20</v>
      </c>
      <c r="T907" s="11" t="s">
        <v>5108</v>
      </c>
      <c r="V907" s="14">
        <v>45695</v>
      </c>
      <c r="Z907" s="11" t="s">
        <v>4823</v>
      </c>
      <c r="AA907" s="15">
        <v>0.38194444444444442</v>
      </c>
      <c r="AB907" t="str">
        <f>IF(L907="","",VLOOKUP(L907&amp;I907,Продукция!A:I,9,0))</f>
        <v>рекомендация производителя набора</v>
      </c>
      <c r="AC907" s="14">
        <v>45700</v>
      </c>
      <c r="AD907" s="11" t="s">
        <v>2676</v>
      </c>
      <c r="AE907" s="11" t="s">
        <v>4823</v>
      </c>
      <c r="AF907" t="str">
        <f>IF(AD907="","",VLOOKUP(AD907,'Сотрудники и ссылки'!A:B,2,0))</f>
        <v>Серолог</v>
      </c>
      <c r="AG907">
        <f>IF(AD907="","",VLOOKUP(AD907,'Сотрудники и ссылки'!A:C,3,0))</f>
        <v>20007746</v>
      </c>
      <c r="AH907" s="11" t="s">
        <v>2676</v>
      </c>
      <c r="AI907" t="str">
        <f>IF(AH907="","",VLOOKUP(AH907,'Сотрудники и ссылки'!A:B,2,0))</f>
        <v>Серолог</v>
      </c>
      <c r="AJ907">
        <f>IF(AH907="","",VLOOKUP(AH907,'Сотрудники и ссылки'!A:C,3,0))</f>
        <v>20007746</v>
      </c>
      <c r="AK907" s="14">
        <v>45700</v>
      </c>
      <c r="AL907" s="2">
        <f>IF(AK907="","",AK907+VLOOKUP(I907,'Вид исследования'!B:E,4,0))</f>
        <v>45701</v>
      </c>
      <c r="AM907" s="2">
        <f>IF(AK907="","",AK907+VLOOKUP(I907,'Вид исследования'!B:F,5,0))</f>
        <v>45701</v>
      </c>
      <c r="AN907" s="14">
        <v>45700</v>
      </c>
      <c r="AP907" s="11" t="s">
        <v>189</v>
      </c>
      <c r="AQ907" t="str">
        <f>IFERROR(IF(L907="","",VLOOKUP(L907&amp;I907,Продукция!A:K,11,0)),"обратитесь к админ справочника")</f>
        <v>согласно рекомендациям производителя теста</v>
      </c>
      <c r="AR907" s="11" t="s">
        <v>4823</v>
      </c>
      <c r="AS907" t="str">
        <f>IFERROR(IF(L907="","",VLOOKUP(L907&amp;I907,Продукция!A:J,10,0)),"обратитесь к админ справочника")</f>
        <v>инструкция по применению набора AI, Н5</v>
      </c>
      <c r="AT907" s="11" t="s">
        <v>4823</v>
      </c>
      <c r="AU907" s="11" t="s">
        <v>4823</v>
      </c>
      <c r="AV907" s="11" t="s">
        <v>2676</v>
      </c>
      <c r="AW907" s="11" t="s">
        <v>4824</v>
      </c>
      <c r="AX907" s="11" t="s">
        <v>565</v>
      </c>
      <c r="AY907" s="11" t="s">
        <v>1267</v>
      </c>
      <c r="AZ907" s="11">
        <v>153</v>
      </c>
      <c r="BA907" s="11">
        <v>41</v>
      </c>
      <c r="BC907" s="11" t="s">
        <v>5109</v>
      </c>
    </row>
    <row r="908" spans="1:55" x14ac:dyDescent="0.25">
      <c r="A908" t="str">
        <f t="shared" si="17"/>
        <v>С/264ART (BioChek) инфекционный альвеолярный ринотрахеит тип А и В уровень антител</v>
      </c>
      <c r="B908" t="str">
        <f>IF(E908="","",INDEX(Лаборатории!A:A,MATCH('Производственный контроль'!E908,Лаборатории!B:B,0)))</f>
        <v xml:space="preserve">КУРИНОЕ ЦАРСТВО АО </v>
      </c>
      <c r="C908" t="str">
        <f>IF(E908="","",VLOOKUP(E908,Лаборатории!B:D,3,0))</f>
        <v>U377_CHL</v>
      </c>
      <c r="D908" s="12">
        <v>45695</v>
      </c>
      <c r="E908" s="11" t="s">
        <v>793</v>
      </c>
      <c r="F908" s="11" t="s">
        <v>544</v>
      </c>
      <c r="G908" s="11" t="s">
        <v>565</v>
      </c>
      <c r="H908" s="11" t="s">
        <v>262</v>
      </c>
      <c r="I908" s="11" t="s">
        <v>3409</v>
      </c>
      <c r="J908" t="str">
        <f>IF(L908="","",VLOOKUP(L908,Продукция!B:D,3,0))</f>
        <v>Биологический_материал</v>
      </c>
      <c r="K908" t="str">
        <f>IF(L908="","",VLOOKUP(L908,Продукция!B:C,2,0))</f>
        <v>Сыворотка крови</v>
      </c>
      <c r="L908" s="151" t="s">
        <v>302</v>
      </c>
      <c r="M908">
        <f>IF(L908="","",VLOOKUP(L908,Продукция!B:L,11,0))</f>
        <v>0</v>
      </c>
      <c r="N908" s="11" t="s">
        <v>873</v>
      </c>
      <c r="P908" s="11" t="s">
        <v>340</v>
      </c>
      <c r="Q908" s="11" t="s">
        <v>854</v>
      </c>
      <c r="R908" s="153" t="s">
        <v>5093</v>
      </c>
      <c r="S908" s="11">
        <v>18</v>
      </c>
      <c r="T908" s="11" t="s">
        <v>5107</v>
      </c>
      <c r="V908" s="14">
        <v>45692</v>
      </c>
      <c r="Z908" s="11" t="s">
        <v>4823</v>
      </c>
      <c r="AA908" s="15">
        <v>0.68055555555555547</v>
      </c>
      <c r="AB908" t="str">
        <f>IF(L908="","",VLOOKUP(L908&amp;I908,Продукция!A:I,9,0))</f>
        <v>рекомендация производителя набора</v>
      </c>
      <c r="AC908" s="14">
        <v>45701</v>
      </c>
      <c r="AD908" s="11" t="s">
        <v>2673</v>
      </c>
      <c r="AE908" s="11" t="s">
        <v>4823</v>
      </c>
      <c r="AF908" t="str">
        <f>IF(AD908="","",VLOOKUP(AD908,'Сотрудники и ссылки'!A:B,2,0))</f>
        <v>Серолог</v>
      </c>
      <c r="AG908">
        <f>IF(AD908="","",VLOOKUP(AD908,'Сотрудники и ссылки'!A:C,3,0))</f>
        <v>20001771</v>
      </c>
      <c r="AH908" s="11" t="s">
        <v>2673</v>
      </c>
      <c r="AI908" t="str">
        <f>IF(AH908="","",VLOOKUP(AH908,'Сотрудники и ссылки'!A:B,2,0))</f>
        <v>Серолог</v>
      </c>
      <c r="AJ908">
        <f>IF(AH908="","",VLOOKUP(AH908,'Сотрудники и ссылки'!A:C,3,0))</f>
        <v>20001771</v>
      </c>
      <c r="AK908" s="14">
        <v>45701</v>
      </c>
      <c r="AL908" s="2">
        <f>IF(AK908="","",AK908+VLOOKUP(I908,'Вид исследования'!B:E,4,0))</f>
        <v>45702</v>
      </c>
      <c r="AM908" s="2">
        <f>IF(AK908="","",AK908+VLOOKUP(I908,'Вид исследования'!B:F,5,0))</f>
        <v>45702</v>
      </c>
      <c r="AN908" s="14">
        <v>45701</v>
      </c>
      <c r="AP908" s="11" t="s">
        <v>189</v>
      </c>
      <c r="AQ908" t="str">
        <f>IFERROR(IF(L908="","",VLOOKUP(L908&amp;I908,Продукция!A:K,11,0)),"обратитесь к админ справочника")</f>
        <v>согласно рекомендациям производителя теста</v>
      </c>
      <c r="AR908" s="11" t="s">
        <v>4823</v>
      </c>
      <c r="AS908" t="str">
        <f>IFERROR(IF(L908="","",VLOOKUP(L908&amp;I908,Продукция!A:J,10,0)),"обратитесь к админ справочника")</f>
        <v>инструкция тест- ситема Биочек СК-120</v>
      </c>
      <c r="AT908" s="11" t="s">
        <v>4823</v>
      </c>
      <c r="AU908" s="11" t="s">
        <v>4823</v>
      </c>
      <c r="AV908" s="11" t="s">
        <v>2673</v>
      </c>
      <c r="AW908" s="11" t="s">
        <v>4824</v>
      </c>
      <c r="AX908" s="11" t="s">
        <v>565</v>
      </c>
      <c r="AY908" s="11" t="s">
        <v>1258</v>
      </c>
      <c r="AZ908" s="11">
        <v>153</v>
      </c>
      <c r="BA908" s="11">
        <v>40</v>
      </c>
      <c r="BC908" s="11" t="s">
        <v>5109</v>
      </c>
    </row>
    <row r="909" spans="1:55" x14ac:dyDescent="0.25">
      <c r="A909" t="str">
        <f t="shared" si="17"/>
        <v>С/264ART (BioChek) инфекционный альвеолярный ринотрахеит тип А и В уровень антител</v>
      </c>
      <c r="B909" t="str">
        <f>IF(E909="","",INDEX(Лаборатории!A:A,MATCH('Производственный контроль'!E909,Лаборатории!B:B,0)))</f>
        <v xml:space="preserve">КУРИНОЕ ЦАРСТВО АО </v>
      </c>
      <c r="C909" t="str">
        <f>IF(E909="","",VLOOKUP(E909,Лаборатории!B:D,3,0))</f>
        <v>U377_CHL</v>
      </c>
      <c r="D909" s="12">
        <v>45695</v>
      </c>
      <c r="E909" s="11" t="s">
        <v>793</v>
      </c>
      <c r="F909" s="11" t="s">
        <v>544</v>
      </c>
      <c r="G909" s="11" t="s">
        <v>565</v>
      </c>
      <c r="H909" s="11" t="s">
        <v>262</v>
      </c>
      <c r="I909" s="11" t="s">
        <v>3409</v>
      </c>
      <c r="J909" t="str">
        <f>IF(L909="","",VLOOKUP(L909,Продукция!B:D,3,0))</f>
        <v>Биологический_материал</v>
      </c>
      <c r="K909" t="str">
        <f>IF(L909="","",VLOOKUP(L909,Продукция!B:C,2,0))</f>
        <v>Сыворотка крови</v>
      </c>
      <c r="L909" s="151" t="s">
        <v>302</v>
      </c>
      <c r="M909">
        <f>IF(L909="","",VLOOKUP(L909,Продукция!B:L,11,0))</f>
        <v>0</v>
      </c>
      <c r="N909" s="11" t="s">
        <v>873</v>
      </c>
      <c r="P909" s="11" t="s">
        <v>340</v>
      </c>
      <c r="Q909" s="11" t="s">
        <v>854</v>
      </c>
      <c r="R909" s="153" t="s">
        <v>5088</v>
      </c>
      <c r="S909" s="11">
        <v>18</v>
      </c>
      <c r="T909" s="11" t="s">
        <v>5107</v>
      </c>
      <c r="V909" s="14">
        <v>45692</v>
      </c>
      <c r="Z909" s="11" t="s">
        <v>4823</v>
      </c>
      <c r="AA909" s="15">
        <v>0.68055555555555547</v>
      </c>
      <c r="AB909" t="str">
        <f>IF(L909="","",VLOOKUP(L909&amp;I909,Продукция!A:I,9,0))</f>
        <v>рекомендация производителя набора</v>
      </c>
      <c r="AC909" s="14">
        <v>45701</v>
      </c>
      <c r="AD909" s="11" t="s">
        <v>2673</v>
      </c>
      <c r="AE909" s="11" t="s">
        <v>4823</v>
      </c>
      <c r="AF909" t="str">
        <f>IF(AD909="","",VLOOKUP(AD909,'Сотрудники и ссылки'!A:B,2,0))</f>
        <v>Серолог</v>
      </c>
      <c r="AG909">
        <f>IF(AD909="","",VLOOKUP(AD909,'Сотрудники и ссылки'!A:C,3,0))</f>
        <v>20001771</v>
      </c>
      <c r="AH909" s="11" t="s">
        <v>2673</v>
      </c>
      <c r="AI909" t="str">
        <f>IF(AH909="","",VLOOKUP(AH909,'Сотрудники и ссылки'!A:B,2,0))</f>
        <v>Серолог</v>
      </c>
      <c r="AJ909">
        <f>IF(AH909="","",VLOOKUP(AH909,'Сотрудники и ссылки'!A:C,3,0))</f>
        <v>20001771</v>
      </c>
      <c r="AK909" s="14">
        <v>45701</v>
      </c>
      <c r="AL909" s="2">
        <f>IF(AK909="","",AK909+VLOOKUP(I909,'Вид исследования'!B:E,4,0))</f>
        <v>45702</v>
      </c>
      <c r="AM909" s="2">
        <f>IF(AK909="","",AK909+VLOOKUP(I909,'Вид исследования'!B:F,5,0))</f>
        <v>45702</v>
      </c>
      <c r="AN909" s="14">
        <v>45701</v>
      </c>
      <c r="AP909" s="11" t="s">
        <v>189</v>
      </c>
      <c r="AQ909" t="str">
        <f>IFERROR(IF(L909="","",VLOOKUP(L909&amp;I909,Продукция!A:K,11,0)),"обратитесь к админ справочника")</f>
        <v>согласно рекомендациям производителя теста</v>
      </c>
      <c r="AR909" s="11" t="s">
        <v>4823</v>
      </c>
      <c r="AS909" t="str">
        <f>IFERROR(IF(L909="","",VLOOKUP(L909&amp;I909,Продукция!A:J,10,0)),"обратитесь к админ справочника")</f>
        <v>инструкция тест- ситема Биочек СК-120</v>
      </c>
      <c r="AT909" s="11" t="s">
        <v>4823</v>
      </c>
      <c r="AU909" s="11" t="s">
        <v>4823</v>
      </c>
      <c r="AV909" s="11" t="s">
        <v>2673</v>
      </c>
      <c r="AW909" s="11" t="s">
        <v>4824</v>
      </c>
      <c r="AX909" s="11" t="s">
        <v>565</v>
      </c>
      <c r="AY909" s="11" t="s">
        <v>1275</v>
      </c>
      <c r="AZ909" s="11">
        <v>153</v>
      </c>
      <c r="BA909" s="11">
        <v>41</v>
      </c>
      <c r="BC909" s="11" t="s">
        <v>5109</v>
      </c>
    </row>
    <row r="910" spans="1:55" x14ac:dyDescent="0.25">
      <c r="A910" t="str">
        <f t="shared" si="17"/>
        <v>С/269ART (BioChek) инфекционный альвеолярный ринотрахеит тип А и В уровень антител</v>
      </c>
      <c r="B910" t="str">
        <f>IF(E910="","",INDEX(Лаборатории!A:A,MATCH('Производственный контроль'!E910,Лаборатории!B:B,0)))</f>
        <v xml:space="preserve">КУРИНОЕ ЦАРСТВО АО </v>
      </c>
      <c r="C910" t="str">
        <f>IF(E910="","",VLOOKUP(E910,Лаборатории!B:D,3,0))</f>
        <v>U377_CHL</v>
      </c>
      <c r="D910" s="12">
        <v>45698</v>
      </c>
      <c r="E910" s="11" t="s">
        <v>793</v>
      </c>
      <c r="F910" s="11" t="s">
        <v>544</v>
      </c>
      <c r="G910" s="11" t="s">
        <v>565</v>
      </c>
      <c r="H910" s="11" t="s">
        <v>262</v>
      </c>
      <c r="I910" s="11" t="s">
        <v>3409</v>
      </c>
      <c r="J910" t="str">
        <f>IF(L910="","",VLOOKUP(L910,Продукция!B:D,3,0))</f>
        <v>Биологический_материал</v>
      </c>
      <c r="K910" t="str">
        <f>IF(L910="","",VLOOKUP(L910,Продукция!B:C,2,0))</f>
        <v>Сыворотка крови</v>
      </c>
      <c r="L910" s="151" t="s">
        <v>302</v>
      </c>
      <c r="M910">
        <f>IF(L910="","",VLOOKUP(L910,Продукция!B:L,11,0))</f>
        <v>0</v>
      </c>
      <c r="N910" s="11" t="s">
        <v>873</v>
      </c>
      <c r="P910" s="11" t="s">
        <v>340</v>
      </c>
      <c r="Q910" s="11" t="s">
        <v>854</v>
      </c>
      <c r="R910" s="153" t="s">
        <v>5098</v>
      </c>
      <c r="S910" s="11">
        <v>18</v>
      </c>
      <c r="T910" s="11" t="s">
        <v>5108</v>
      </c>
      <c r="V910" s="14">
        <v>45694</v>
      </c>
      <c r="Z910" s="11" t="s">
        <v>4823</v>
      </c>
      <c r="AA910" s="15">
        <v>0.38194444444444442</v>
      </c>
      <c r="AB910" t="str">
        <f>IF(L910="","",VLOOKUP(L910&amp;I910,Продукция!A:I,9,0))</f>
        <v>рекомендация производителя набора</v>
      </c>
      <c r="AC910" s="14">
        <v>45701</v>
      </c>
      <c r="AD910" s="11" t="s">
        <v>2673</v>
      </c>
      <c r="AE910" s="11" t="s">
        <v>4823</v>
      </c>
      <c r="AF910" t="str">
        <f>IF(AD910="","",VLOOKUP(AD910,'Сотрудники и ссылки'!A:B,2,0))</f>
        <v>Серолог</v>
      </c>
      <c r="AG910">
        <f>IF(AD910="","",VLOOKUP(AD910,'Сотрудники и ссылки'!A:C,3,0))</f>
        <v>20001771</v>
      </c>
      <c r="AH910" s="11" t="s">
        <v>2673</v>
      </c>
      <c r="AI910" t="str">
        <f>IF(AH910="","",VLOOKUP(AH910,'Сотрудники и ссылки'!A:B,2,0))</f>
        <v>Серолог</v>
      </c>
      <c r="AJ910">
        <f>IF(AH910="","",VLOOKUP(AH910,'Сотрудники и ссылки'!A:C,3,0))</f>
        <v>20001771</v>
      </c>
      <c r="AK910" s="14">
        <v>45701</v>
      </c>
      <c r="AL910" s="2">
        <f>IF(AK910="","",AK910+VLOOKUP(I910,'Вид исследования'!B:E,4,0))</f>
        <v>45702</v>
      </c>
      <c r="AM910" s="2">
        <f>IF(AK910="","",AK910+VLOOKUP(I910,'Вид исследования'!B:F,5,0))</f>
        <v>45702</v>
      </c>
      <c r="AN910" s="14">
        <v>45701</v>
      </c>
      <c r="AP910" s="11" t="s">
        <v>189</v>
      </c>
      <c r="AQ910" t="str">
        <f>IFERROR(IF(L910="","",VLOOKUP(L910&amp;I910,Продукция!A:K,11,0)),"обратитесь к админ справочника")</f>
        <v>согласно рекомендациям производителя теста</v>
      </c>
      <c r="AR910" s="11" t="s">
        <v>4823</v>
      </c>
      <c r="AS910" t="str">
        <f>IFERROR(IF(L910="","",VLOOKUP(L910&amp;I910,Продукция!A:J,10,0)),"обратитесь к админ справочника")</f>
        <v>инструкция тест- ситема Биочек СК-120</v>
      </c>
      <c r="AT910" s="11" t="s">
        <v>4823</v>
      </c>
      <c r="AU910" s="11" t="s">
        <v>4823</v>
      </c>
      <c r="AV910" s="11" t="s">
        <v>2673</v>
      </c>
      <c r="AW910" s="11" t="s">
        <v>4824</v>
      </c>
      <c r="AX910" s="11" t="s">
        <v>565</v>
      </c>
      <c r="AY910" s="11" t="s">
        <v>1269</v>
      </c>
      <c r="AZ910" s="11">
        <v>153</v>
      </c>
      <c r="BA910" s="11">
        <v>41</v>
      </c>
      <c r="BC910" s="11" t="s">
        <v>5109</v>
      </c>
    </row>
    <row r="911" spans="1:55" x14ac:dyDescent="0.25">
      <c r="A911" t="str">
        <f t="shared" ref="A911:A974" si="18">T911&amp;I911</f>
        <v>С/269ART (BioChek) инфекционный альвеолярный ринотрахеит тип А и В уровень антител</v>
      </c>
      <c r="B911" t="str">
        <f>IF(E911="","",INDEX(Лаборатории!A:A,MATCH('Производственный контроль'!E911,Лаборатории!B:B,0)))</f>
        <v xml:space="preserve">КУРИНОЕ ЦАРСТВО АО </v>
      </c>
      <c r="C911" t="str">
        <f>IF(E911="","",VLOOKUP(E911,Лаборатории!B:D,3,0))</f>
        <v>U377_CHL</v>
      </c>
      <c r="D911" s="12">
        <v>45698</v>
      </c>
      <c r="E911" s="11" t="s">
        <v>793</v>
      </c>
      <c r="F911" s="11" t="s">
        <v>544</v>
      </c>
      <c r="G911" s="11" t="s">
        <v>565</v>
      </c>
      <c r="H911" s="11" t="s">
        <v>262</v>
      </c>
      <c r="I911" s="11" t="s">
        <v>3409</v>
      </c>
      <c r="J911" t="str">
        <f>IF(L911="","",VLOOKUP(L911,Продукция!B:D,3,0))</f>
        <v>Биологический_материал</v>
      </c>
      <c r="K911" t="str">
        <f>IF(L911="","",VLOOKUP(L911,Продукция!B:C,2,0))</f>
        <v>Сыворотка крови</v>
      </c>
      <c r="L911" s="151" t="s">
        <v>302</v>
      </c>
      <c r="M911">
        <f>IF(L911="","",VLOOKUP(L911,Продукция!B:L,11,0))</f>
        <v>0</v>
      </c>
      <c r="N911" s="11" t="s">
        <v>873</v>
      </c>
      <c r="P911" s="11" t="s">
        <v>340</v>
      </c>
      <c r="Q911" s="11" t="s">
        <v>854</v>
      </c>
      <c r="R911" s="153" t="s">
        <v>5102</v>
      </c>
      <c r="S911" s="11">
        <v>18</v>
      </c>
      <c r="T911" s="11" t="s">
        <v>5108</v>
      </c>
      <c r="V911" s="14">
        <v>45694</v>
      </c>
      <c r="Z911" s="11" t="s">
        <v>4823</v>
      </c>
      <c r="AA911" s="15">
        <v>0.38194444444444442</v>
      </c>
      <c r="AB911" t="str">
        <f>IF(L911="","",VLOOKUP(L911&amp;I911,Продукция!A:I,9,0))</f>
        <v>рекомендация производителя набора</v>
      </c>
      <c r="AC911" s="14">
        <v>45701</v>
      </c>
      <c r="AD911" s="11" t="s">
        <v>2673</v>
      </c>
      <c r="AE911" s="11" t="s">
        <v>4823</v>
      </c>
      <c r="AF911" t="str">
        <f>IF(AD911="","",VLOOKUP(AD911,'Сотрудники и ссылки'!A:B,2,0))</f>
        <v>Серолог</v>
      </c>
      <c r="AG911">
        <f>IF(AD911="","",VLOOKUP(AD911,'Сотрудники и ссылки'!A:C,3,0))</f>
        <v>20001771</v>
      </c>
      <c r="AH911" s="11" t="s">
        <v>2673</v>
      </c>
      <c r="AI911" t="str">
        <f>IF(AH911="","",VLOOKUP(AH911,'Сотрудники и ссылки'!A:B,2,0))</f>
        <v>Серолог</v>
      </c>
      <c r="AJ911">
        <f>IF(AH911="","",VLOOKUP(AH911,'Сотрудники и ссылки'!A:C,3,0))</f>
        <v>20001771</v>
      </c>
      <c r="AK911" s="14">
        <v>45701</v>
      </c>
      <c r="AL911" s="2">
        <f>IF(AK911="","",AK911+VLOOKUP(I911,'Вид исследования'!B:E,4,0))</f>
        <v>45702</v>
      </c>
      <c r="AM911" s="2">
        <f>IF(AK911="","",AK911+VLOOKUP(I911,'Вид исследования'!B:F,5,0))</f>
        <v>45702</v>
      </c>
      <c r="AN911" s="14">
        <v>45701</v>
      </c>
      <c r="AP911" s="11" t="s">
        <v>189</v>
      </c>
      <c r="AQ911" t="str">
        <f>IFERROR(IF(L911="","",VLOOKUP(L911&amp;I911,Продукция!A:K,11,0)),"обратитесь к админ справочника")</f>
        <v>согласно рекомендациям производителя теста</v>
      </c>
      <c r="AR911" s="11" t="s">
        <v>4823</v>
      </c>
      <c r="AS911" t="str">
        <f>IFERROR(IF(L911="","",VLOOKUP(L911&amp;I911,Продукция!A:J,10,0)),"обратитесь к админ справочника")</f>
        <v>инструкция тест- ситема Биочек СК-120</v>
      </c>
      <c r="AT911" s="11" t="s">
        <v>4823</v>
      </c>
      <c r="AU911" s="11" t="s">
        <v>4823</v>
      </c>
      <c r="AV911" s="11" t="s">
        <v>2673</v>
      </c>
      <c r="AW911" s="11" t="s">
        <v>4824</v>
      </c>
      <c r="AX911" s="11" t="s">
        <v>565</v>
      </c>
      <c r="AY911" s="11" t="s">
        <v>1264</v>
      </c>
      <c r="AZ911" s="11">
        <v>153</v>
      </c>
      <c r="BA911" s="11">
        <v>40</v>
      </c>
      <c r="BC911" s="11" t="s">
        <v>5109</v>
      </c>
    </row>
    <row r="912" spans="1:55" x14ac:dyDescent="0.25">
      <c r="A912" t="str">
        <f t="shared" si="18"/>
        <v>С/269ART (BioChek) инфекционный альвеолярный ринотрахеит тип А и В уровень антител</v>
      </c>
      <c r="B912" t="str">
        <f>IF(E912="","",INDEX(Лаборатории!A:A,MATCH('Производственный контроль'!E912,Лаборатории!B:B,0)))</f>
        <v xml:space="preserve">КУРИНОЕ ЦАРСТВО АО </v>
      </c>
      <c r="C912" t="str">
        <f>IF(E912="","",VLOOKUP(E912,Лаборатории!B:D,3,0))</f>
        <v>U377_CHL</v>
      </c>
      <c r="D912" s="12">
        <v>45698</v>
      </c>
      <c r="E912" s="11" t="s">
        <v>793</v>
      </c>
      <c r="F912" s="11" t="s">
        <v>544</v>
      </c>
      <c r="G912" s="11" t="s">
        <v>565</v>
      </c>
      <c r="H912" s="11" t="s">
        <v>262</v>
      </c>
      <c r="I912" s="11" t="s">
        <v>3409</v>
      </c>
      <c r="J912" t="str">
        <f>IF(L912="","",VLOOKUP(L912,Продукция!B:D,3,0))</f>
        <v>Биологический_материал</v>
      </c>
      <c r="K912" t="str">
        <f>IF(L912="","",VLOOKUP(L912,Продукция!B:C,2,0))</f>
        <v>Сыворотка крови</v>
      </c>
      <c r="L912" s="151" t="s">
        <v>302</v>
      </c>
      <c r="M912">
        <f>IF(L912="","",VLOOKUP(L912,Продукция!B:L,11,0))</f>
        <v>0</v>
      </c>
      <c r="N912" s="11" t="s">
        <v>873</v>
      </c>
      <c r="P912" s="11" t="s">
        <v>340</v>
      </c>
      <c r="Q912" s="11" t="s">
        <v>854</v>
      </c>
      <c r="R912" s="153" t="s">
        <v>5105</v>
      </c>
      <c r="S912" s="11">
        <v>18</v>
      </c>
      <c r="T912" s="11" t="s">
        <v>5108</v>
      </c>
      <c r="V912" s="14">
        <v>45695</v>
      </c>
      <c r="Z912" s="11" t="s">
        <v>4823</v>
      </c>
      <c r="AA912" s="15">
        <v>0.38194444444444442</v>
      </c>
      <c r="AB912" t="str">
        <f>IF(L912="","",VLOOKUP(L912&amp;I912,Продукция!A:I,9,0))</f>
        <v>рекомендация производителя набора</v>
      </c>
      <c r="AC912" s="14">
        <v>45701</v>
      </c>
      <c r="AD912" s="11" t="s">
        <v>2673</v>
      </c>
      <c r="AE912" s="11" t="s">
        <v>4823</v>
      </c>
      <c r="AF912" t="str">
        <f>IF(AD912="","",VLOOKUP(AD912,'Сотрудники и ссылки'!A:B,2,0))</f>
        <v>Серолог</v>
      </c>
      <c r="AG912">
        <f>IF(AD912="","",VLOOKUP(AD912,'Сотрудники и ссылки'!A:C,3,0))</f>
        <v>20001771</v>
      </c>
      <c r="AH912" s="11" t="s">
        <v>2673</v>
      </c>
      <c r="AI912" t="str">
        <f>IF(AH912="","",VLOOKUP(AH912,'Сотрудники и ссылки'!A:B,2,0))</f>
        <v>Серолог</v>
      </c>
      <c r="AJ912">
        <f>IF(AH912="","",VLOOKUP(AH912,'Сотрудники и ссылки'!A:C,3,0))</f>
        <v>20001771</v>
      </c>
      <c r="AK912" s="14">
        <v>45701</v>
      </c>
      <c r="AL912" s="2">
        <f>IF(AK912="","",AK912+VLOOKUP(I912,'Вид исследования'!B:E,4,0))</f>
        <v>45702</v>
      </c>
      <c r="AM912" s="2">
        <f>IF(AK912="","",AK912+VLOOKUP(I912,'Вид исследования'!B:F,5,0))</f>
        <v>45702</v>
      </c>
      <c r="AN912" s="14">
        <v>45701</v>
      </c>
      <c r="AP912" s="11" t="s">
        <v>189</v>
      </c>
      <c r="AQ912" t="str">
        <f>IFERROR(IF(L912="","",VLOOKUP(L912&amp;I912,Продукция!A:K,11,0)),"обратитесь к админ справочника")</f>
        <v>согласно рекомендациям производителя теста</v>
      </c>
      <c r="AR912" s="11" t="s">
        <v>4823</v>
      </c>
      <c r="AS912" t="str">
        <f>IFERROR(IF(L912="","",VLOOKUP(L912&amp;I912,Продукция!A:J,10,0)),"обратитесь к админ справочника")</f>
        <v>инструкция тест- ситема Биочек СК-120</v>
      </c>
      <c r="AT912" s="11" t="s">
        <v>4823</v>
      </c>
      <c r="AU912" s="11" t="s">
        <v>4823</v>
      </c>
      <c r="AV912" s="11" t="s">
        <v>2673</v>
      </c>
      <c r="AW912" s="11" t="s">
        <v>4824</v>
      </c>
      <c r="AX912" s="11" t="s">
        <v>565</v>
      </c>
      <c r="AY912" s="11" t="s">
        <v>1267</v>
      </c>
      <c r="AZ912" s="11">
        <v>153</v>
      </c>
      <c r="BA912" s="11">
        <v>41</v>
      </c>
      <c r="BC912" s="11" t="s">
        <v>5109</v>
      </c>
    </row>
    <row r="913" spans="1:55" x14ac:dyDescent="0.25">
      <c r="A913" t="str">
        <f t="shared" si="18"/>
        <v>С/264IBV (BioChek) инфекционный бронхит уровень антител</v>
      </c>
      <c r="B913" t="str">
        <f>IF(E913="","",INDEX(Лаборатории!A:A,MATCH('Производственный контроль'!E913,Лаборатории!B:B,0)))</f>
        <v xml:space="preserve">КУРИНОЕ ЦАРСТВО АО </v>
      </c>
      <c r="C913" t="str">
        <f>IF(E913="","",VLOOKUP(E913,Лаборатории!B:D,3,0))</f>
        <v>U377_CHL</v>
      </c>
      <c r="D913" s="12">
        <v>45695</v>
      </c>
      <c r="E913" s="11" t="s">
        <v>793</v>
      </c>
      <c r="F913" s="11" t="s">
        <v>544</v>
      </c>
      <c r="G913" s="11" t="s">
        <v>565</v>
      </c>
      <c r="H913" s="11" t="s">
        <v>262</v>
      </c>
      <c r="I913" s="11" t="s">
        <v>3416</v>
      </c>
      <c r="J913" t="str">
        <f>IF(L913="","",VLOOKUP(L913,Продукция!B:D,3,0))</f>
        <v>Биологический_материал</v>
      </c>
      <c r="K913" t="str">
        <f>IF(L913="","",VLOOKUP(L913,Продукция!B:C,2,0))</f>
        <v>Сыворотка крови</v>
      </c>
      <c r="L913" s="151" t="s">
        <v>302</v>
      </c>
      <c r="M913">
        <f>IF(L913="","",VLOOKUP(L913,Продукция!B:L,11,0))</f>
        <v>0</v>
      </c>
      <c r="N913" s="11" t="s">
        <v>873</v>
      </c>
      <c r="P913" s="11" t="s">
        <v>340</v>
      </c>
      <c r="Q913" s="11" t="s">
        <v>854</v>
      </c>
      <c r="R913" s="153" t="s">
        <v>5093</v>
      </c>
      <c r="S913" s="11">
        <v>18</v>
      </c>
      <c r="T913" s="11" t="s">
        <v>5107</v>
      </c>
      <c r="V913" s="14">
        <v>45692</v>
      </c>
      <c r="Z913" s="11" t="s">
        <v>4823</v>
      </c>
      <c r="AA913" s="15">
        <v>0.68055555555555547</v>
      </c>
      <c r="AB913" t="str">
        <f>IF(L913="","",VLOOKUP(L913&amp;I913,Продукция!A:I,9,0))</f>
        <v>рекомендация производителя набора</v>
      </c>
      <c r="AC913" s="14">
        <v>45701</v>
      </c>
      <c r="AD913" s="11" t="s">
        <v>2673</v>
      </c>
      <c r="AE913" s="11" t="s">
        <v>4823</v>
      </c>
      <c r="AF913" t="str">
        <f>IF(AD913="","",VLOOKUP(AD913,'Сотрудники и ссылки'!A:B,2,0))</f>
        <v>Серолог</v>
      </c>
      <c r="AG913">
        <f>IF(AD913="","",VLOOKUP(AD913,'Сотрудники и ссылки'!A:C,3,0))</f>
        <v>20001771</v>
      </c>
      <c r="AH913" s="11" t="s">
        <v>2673</v>
      </c>
      <c r="AI913" t="str">
        <f>IF(AH913="","",VLOOKUP(AH913,'Сотрудники и ссылки'!A:B,2,0))</f>
        <v>Серолог</v>
      </c>
      <c r="AJ913">
        <f>IF(AH913="","",VLOOKUP(AH913,'Сотрудники и ссылки'!A:C,3,0))</f>
        <v>20001771</v>
      </c>
      <c r="AK913" s="14">
        <v>45701</v>
      </c>
      <c r="AL913" s="2">
        <f>IF(AK913="","",AK913+VLOOKUP(I913,'Вид исследования'!B:E,4,0))</f>
        <v>45702</v>
      </c>
      <c r="AM913" s="2">
        <f>IF(AK913="","",AK913+VLOOKUP(I913,'Вид исследования'!B:F,5,0))</f>
        <v>45702</v>
      </c>
      <c r="AN913" s="14">
        <v>45701</v>
      </c>
      <c r="AP913" s="11" t="s">
        <v>189</v>
      </c>
      <c r="AQ913" t="str">
        <f>IFERROR(IF(L913="","",VLOOKUP(L913&amp;I913,Продукция!A:K,11,0)),"обратитесь к админ справочника")</f>
        <v>согласно рекомендациям производителя теста</v>
      </c>
      <c r="AR913" s="11" t="s">
        <v>4823</v>
      </c>
      <c r="AS913" t="str">
        <f>IFERROR(IF(L913="","",VLOOKUP(L913&amp;I913,Продукция!A:J,10,0)),"обратитесь к админ справочника")</f>
        <v>инструкция тест- ситема Биочек СК-119</v>
      </c>
      <c r="AT913" s="11" t="s">
        <v>4823</v>
      </c>
      <c r="AU913" s="11" t="s">
        <v>4823</v>
      </c>
      <c r="AV913" s="11" t="s">
        <v>2673</v>
      </c>
      <c r="AW913" s="11" t="s">
        <v>4824</v>
      </c>
      <c r="AX913" s="11" t="s">
        <v>565</v>
      </c>
      <c r="AY913" s="11" t="s">
        <v>1258</v>
      </c>
      <c r="AZ913" s="11">
        <v>153</v>
      </c>
      <c r="BA913" s="11">
        <v>40</v>
      </c>
      <c r="BC913" s="11" t="s">
        <v>5109</v>
      </c>
    </row>
    <row r="914" spans="1:55" x14ac:dyDescent="0.25">
      <c r="A914" t="str">
        <f t="shared" si="18"/>
        <v>С/264IBV (BioChek) инфекционный бронхит уровень антител</v>
      </c>
      <c r="B914" t="str">
        <f>IF(E914="","",INDEX(Лаборатории!A:A,MATCH('Производственный контроль'!E914,Лаборатории!B:B,0)))</f>
        <v xml:space="preserve">КУРИНОЕ ЦАРСТВО АО </v>
      </c>
      <c r="C914" t="str">
        <f>IF(E914="","",VLOOKUP(E914,Лаборатории!B:D,3,0))</f>
        <v>U377_CHL</v>
      </c>
      <c r="D914" s="12">
        <v>45695</v>
      </c>
      <c r="E914" s="11" t="s">
        <v>793</v>
      </c>
      <c r="F914" s="11" t="s">
        <v>544</v>
      </c>
      <c r="G914" s="11" t="s">
        <v>565</v>
      </c>
      <c r="H914" s="11" t="s">
        <v>262</v>
      </c>
      <c r="I914" s="11" t="s">
        <v>3416</v>
      </c>
      <c r="J914" t="str">
        <f>IF(L914="","",VLOOKUP(L914,Продукция!B:D,3,0))</f>
        <v>Биологический_материал</v>
      </c>
      <c r="K914" t="str">
        <f>IF(L914="","",VLOOKUP(L914,Продукция!B:C,2,0))</f>
        <v>Сыворотка крови</v>
      </c>
      <c r="L914" s="151" t="s">
        <v>302</v>
      </c>
      <c r="M914">
        <f>IF(L914="","",VLOOKUP(L914,Продукция!B:L,11,0))</f>
        <v>0</v>
      </c>
      <c r="N914" s="11" t="s">
        <v>873</v>
      </c>
      <c r="P914" s="11" t="s">
        <v>340</v>
      </c>
      <c r="Q914" s="11" t="s">
        <v>854</v>
      </c>
      <c r="R914" s="153" t="s">
        <v>5088</v>
      </c>
      <c r="S914" s="11">
        <v>18</v>
      </c>
      <c r="T914" s="11" t="s">
        <v>5107</v>
      </c>
      <c r="V914" s="14">
        <v>45692</v>
      </c>
      <c r="Z914" s="11" t="s">
        <v>4823</v>
      </c>
      <c r="AA914" s="15">
        <v>0.68055555555555547</v>
      </c>
      <c r="AB914" t="str">
        <f>IF(L914="","",VLOOKUP(L914&amp;I914,Продукция!A:I,9,0))</f>
        <v>рекомендация производителя набора</v>
      </c>
      <c r="AC914" s="14">
        <v>45701</v>
      </c>
      <c r="AD914" s="11" t="s">
        <v>2673</v>
      </c>
      <c r="AE914" s="11" t="s">
        <v>4823</v>
      </c>
      <c r="AF914" t="str">
        <f>IF(AD914="","",VLOOKUP(AD914,'Сотрудники и ссылки'!A:B,2,0))</f>
        <v>Серолог</v>
      </c>
      <c r="AG914">
        <f>IF(AD914="","",VLOOKUP(AD914,'Сотрудники и ссылки'!A:C,3,0))</f>
        <v>20001771</v>
      </c>
      <c r="AH914" s="11" t="s">
        <v>2673</v>
      </c>
      <c r="AI914" t="str">
        <f>IF(AH914="","",VLOOKUP(AH914,'Сотрудники и ссылки'!A:B,2,0))</f>
        <v>Серолог</v>
      </c>
      <c r="AJ914">
        <f>IF(AH914="","",VLOOKUP(AH914,'Сотрудники и ссылки'!A:C,3,0))</f>
        <v>20001771</v>
      </c>
      <c r="AK914" s="14">
        <v>45701</v>
      </c>
      <c r="AL914" s="2">
        <f>IF(AK914="","",AK914+VLOOKUP(I914,'Вид исследования'!B:E,4,0))</f>
        <v>45702</v>
      </c>
      <c r="AM914" s="2">
        <f>IF(AK914="","",AK914+VLOOKUP(I914,'Вид исследования'!B:F,5,0))</f>
        <v>45702</v>
      </c>
      <c r="AN914" s="14">
        <v>45701</v>
      </c>
      <c r="AP914" s="11" t="s">
        <v>189</v>
      </c>
      <c r="AQ914" t="str">
        <f>IFERROR(IF(L914="","",VLOOKUP(L914&amp;I914,Продукция!A:K,11,0)),"обратитесь к админ справочника")</f>
        <v>согласно рекомендациям производителя теста</v>
      </c>
      <c r="AR914" s="11" t="s">
        <v>4823</v>
      </c>
      <c r="AS914" t="str">
        <f>IFERROR(IF(L914="","",VLOOKUP(L914&amp;I914,Продукция!A:J,10,0)),"обратитесь к админ справочника")</f>
        <v>инструкция тест- ситема Биочек СК-119</v>
      </c>
      <c r="AT914" s="11" t="s">
        <v>4823</v>
      </c>
      <c r="AU914" s="11" t="s">
        <v>4823</v>
      </c>
      <c r="AV914" s="11" t="s">
        <v>2673</v>
      </c>
      <c r="AW914" s="11" t="s">
        <v>4824</v>
      </c>
      <c r="AX914" s="11" t="s">
        <v>565</v>
      </c>
      <c r="AY914" s="11" t="s">
        <v>1275</v>
      </c>
      <c r="AZ914" s="11">
        <v>153</v>
      </c>
      <c r="BA914" s="11">
        <v>41</v>
      </c>
      <c r="BC914" s="11" t="s">
        <v>5109</v>
      </c>
    </row>
    <row r="915" spans="1:55" x14ac:dyDescent="0.25">
      <c r="A915" t="str">
        <f t="shared" si="18"/>
        <v>С/269IBV (BioChek) инфекционный бронхит уровень антител</v>
      </c>
      <c r="B915" t="str">
        <f>IF(E915="","",INDEX(Лаборатории!A:A,MATCH('Производственный контроль'!E915,Лаборатории!B:B,0)))</f>
        <v xml:space="preserve">КУРИНОЕ ЦАРСТВО АО </v>
      </c>
      <c r="C915" t="str">
        <f>IF(E915="","",VLOOKUP(E915,Лаборатории!B:D,3,0))</f>
        <v>U377_CHL</v>
      </c>
      <c r="D915" s="12">
        <v>45698</v>
      </c>
      <c r="E915" s="11" t="s">
        <v>793</v>
      </c>
      <c r="F915" s="11" t="s">
        <v>544</v>
      </c>
      <c r="G915" s="11" t="s">
        <v>565</v>
      </c>
      <c r="H915" s="11" t="s">
        <v>262</v>
      </c>
      <c r="I915" s="11" t="s">
        <v>3416</v>
      </c>
      <c r="J915" t="str">
        <f>IF(L915="","",VLOOKUP(L915,Продукция!B:D,3,0))</f>
        <v>Биологический_материал</v>
      </c>
      <c r="K915" t="str">
        <f>IF(L915="","",VLOOKUP(L915,Продукция!B:C,2,0))</f>
        <v>Сыворотка крови</v>
      </c>
      <c r="L915" s="151" t="s">
        <v>302</v>
      </c>
      <c r="M915">
        <f>IF(L915="","",VLOOKUP(L915,Продукция!B:L,11,0))</f>
        <v>0</v>
      </c>
      <c r="N915" s="11" t="s">
        <v>873</v>
      </c>
      <c r="P915" s="11" t="s">
        <v>340</v>
      </c>
      <c r="Q915" s="11" t="s">
        <v>854</v>
      </c>
      <c r="R915" s="153" t="s">
        <v>5098</v>
      </c>
      <c r="S915" s="11">
        <v>18</v>
      </c>
      <c r="T915" s="11" t="s">
        <v>5108</v>
      </c>
      <c r="V915" s="14">
        <v>45694</v>
      </c>
      <c r="Z915" s="11" t="s">
        <v>4823</v>
      </c>
      <c r="AA915" s="15">
        <v>0.38194444444444442</v>
      </c>
      <c r="AB915" t="str">
        <f>IF(L915="","",VLOOKUP(L915&amp;I915,Продукция!A:I,9,0))</f>
        <v>рекомендация производителя набора</v>
      </c>
      <c r="AC915" s="14">
        <v>45701</v>
      </c>
      <c r="AD915" s="11" t="s">
        <v>2673</v>
      </c>
      <c r="AE915" s="11" t="s">
        <v>4823</v>
      </c>
      <c r="AF915" t="str">
        <f>IF(AD915="","",VLOOKUP(AD915,'Сотрудники и ссылки'!A:B,2,0))</f>
        <v>Серолог</v>
      </c>
      <c r="AG915">
        <f>IF(AD915="","",VLOOKUP(AD915,'Сотрудники и ссылки'!A:C,3,0))</f>
        <v>20001771</v>
      </c>
      <c r="AH915" s="11" t="s">
        <v>2673</v>
      </c>
      <c r="AI915" t="str">
        <f>IF(AH915="","",VLOOKUP(AH915,'Сотрудники и ссылки'!A:B,2,0))</f>
        <v>Серолог</v>
      </c>
      <c r="AJ915">
        <f>IF(AH915="","",VLOOKUP(AH915,'Сотрудники и ссылки'!A:C,3,0))</f>
        <v>20001771</v>
      </c>
      <c r="AK915" s="14">
        <v>45701</v>
      </c>
      <c r="AL915" s="2">
        <f>IF(AK915="","",AK915+VLOOKUP(I915,'Вид исследования'!B:E,4,0))</f>
        <v>45702</v>
      </c>
      <c r="AM915" s="2">
        <f>IF(AK915="","",AK915+VLOOKUP(I915,'Вид исследования'!B:F,5,0))</f>
        <v>45702</v>
      </c>
      <c r="AN915" s="14">
        <v>45701</v>
      </c>
      <c r="AP915" s="11" t="s">
        <v>189</v>
      </c>
      <c r="AQ915" t="str">
        <f>IFERROR(IF(L915="","",VLOOKUP(L915&amp;I915,Продукция!A:K,11,0)),"обратитесь к админ справочника")</f>
        <v>согласно рекомендациям производителя теста</v>
      </c>
      <c r="AR915" s="11" t="s">
        <v>4823</v>
      </c>
      <c r="AS915" t="str">
        <f>IFERROR(IF(L915="","",VLOOKUP(L915&amp;I915,Продукция!A:J,10,0)),"обратитесь к админ справочника")</f>
        <v>инструкция тест- ситема Биочек СК-119</v>
      </c>
      <c r="AT915" s="11" t="s">
        <v>4823</v>
      </c>
      <c r="AU915" s="11" t="s">
        <v>4823</v>
      </c>
      <c r="AV915" s="11" t="s">
        <v>2673</v>
      </c>
      <c r="AW915" s="11" t="s">
        <v>4824</v>
      </c>
      <c r="AX915" s="11" t="s">
        <v>565</v>
      </c>
      <c r="AY915" s="11" t="s">
        <v>1269</v>
      </c>
      <c r="AZ915" s="11">
        <v>153</v>
      </c>
      <c r="BA915" s="11">
        <v>41</v>
      </c>
      <c r="BC915" s="11" t="s">
        <v>5109</v>
      </c>
    </row>
    <row r="916" spans="1:55" x14ac:dyDescent="0.25">
      <c r="A916" t="str">
        <f t="shared" si="18"/>
        <v>С/269IBV (BioChek) инфекционный бронхит уровень антител</v>
      </c>
      <c r="B916" t="str">
        <f>IF(E916="","",INDEX(Лаборатории!A:A,MATCH('Производственный контроль'!E916,Лаборатории!B:B,0)))</f>
        <v xml:space="preserve">КУРИНОЕ ЦАРСТВО АО </v>
      </c>
      <c r="C916" t="str">
        <f>IF(E916="","",VLOOKUP(E916,Лаборатории!B:D,3,0))</f>
        <v>U377_CHL</v>
      </c>
      <c r="D916" s="12">
        <v>45698</v>
      </c>
      <c r="E916" s="11" t="s">
        <v>793</v>
      </c>
      <c r="F916" s="11" t="s">
        <v>544</v>
      </c>
      <c r="G916" s="11" t="s">
        <v>565</v>
      </c>
      <c r="H916" s="11" t="s">
        <v>262</v>
      </c>
      <c r="I916" s="11" t="s">
        <v>3416</v>
      </c>
      <c r="J916" t="str">
        <f>IF(L916="","",VLOOKUP(L916,Продукция!B:D,3,0))</f>
        <v>Биологический_материал</v>
      </c>
      <c r="K916" t="str">
        <f>IF(L916="","",VLOOKUP(L916,Продукция!B:C,2,0))</f>
        <v>Сыворотка крови</v>
      </c>
      <c r="L916" s="151" t="s">
        <v>302</v>
      </c>
      <c r="M916">
        <f>IF(L916="","",VLOOKUP(L916,Продукция!B:L,11,0))</f>
        <v>0</v>
      </c>
      <c r="N916" s="11" t="s">
        <v>873</v>
      </c>
      <c r="P916" s="11" t="s">
        <v>340</v>
      </c>
      <c r="Q916" s="11" t="s">
        <v>854</v>
      </c>
      <c r="R916" s="153" t="s">
        <v>5102</v>
      </c>
      <c r="S916" s="11">
        <v>18</v>
      </c>
      <c r="T916" s="11" t="s">
        <v>5108</v>
      </c>
      <c r="V916" s="14">
        <v>45694</v>
      </c>
      <c r="Z916" s="11" t="s">
        <v>4823</v>
      </c>
      <c r="AA916" s="15">
        <v>0.38194444444444442</v>
      </c>
      <c r="AB916" t="str">
        <f>IF(L916="","",VLOOKUP(L916&amp;I916,Продукция!A:I,9,0))</f>
        <v>рекомендация производителя набора</v>
      </c>
      <c r="AC916" s="14">
        <v>45701</v>
      </c>
      <c r="AD916" s="11" t="s">
        <v>2673</v>
      </c>
      <c r="AE916" s="11" t="s">
        <v>4823</v>
      </c>
      <c r="AF916" t="str">
        <f>IF(AD916="","",VLOOKUP(AD916,'Сотрудники и ссылки'!A:B,2,0))</f>
        <v>Серолог</v>
      </c>
      <c r="AG916">
        <f>IF(AD916="","",VLOOKUP(AD916,'Сотрудники и ссылки'!A:C,3,0))</f>
        <v>20001771</v>
      </c>
      <c r="AH916" s="11" t="s">
        <v>2673</v>
      </c>
      <c r="AI916" t="str">
        <f>IF(AH916="","",VLOOKUP(AH916,'Сотрудники и ссылки'!A:B,2,0))</f>
        <v>Серолог</v>
      </c>
      <c r="AJ916">
        <f>IF(AH916="","",VLOOKUP(AH916,'Сотрудники и ссылки'!A:C,3,0))</f>
        <v>20001771</v>
      </c>
      <c r="AK916" s="14">
        <v>45701</v>
      </c>
      <c r="AL916" s="2">
        <f>IF(AK916="","",AK916+VLOOKUP(I916,'Вид исследования'!B:E,4,0))</f>
        <v>45702</v>
      </c>
      <c r="AM916" s="2">
        <f>IF(AK916="","",AK916+VLOOKUP(I916,'Вид исследования'!B:F,5,0))</f>
        <v>45702</v>
      </c>
      <c r="AN916" s="14">
        <v>45701</v>
      </c>
      <c r="AP916" s="11" t="s">
        <v>189</v>
      </c>
      <c r="AQ916" t="str">
        <f>IFERROR(IF(L916="","",VLOOKUP(L916&amp;I916,Продукция!A:K,11,0)),"обратитесь к админ справочника")</f>
        <v>согласно рекомендациям производителя теста</v>
      </c>
      <c r="AR916" s="11" t="s">
        <v>4823</v>
      </c>
      <c r="AS916" t="str">
        <f>IFERROR(IF(L916="","",VLOOKUP(L916&amp;I916,Продукция!A:J,10,0)),"обратитесь к админ справочника")</f>
        <v>инструкция тест- ситема Биочек СК-119</v>
      </c>
      <c r="AT916" s="11" t="s">
        <v>4823</v>
      </c>
      <c r="AU916" s="11" t="s">
        <v>4823</v>
      </c>
      <c r="AV916" s="11" t="s">
        <v>2673</v>
      </c>
      <c r="AW916" s="11" t="s">
        <v>4824</v>
      </c>
      <c r="AX916" s="11" t="s">
        <v>565</v>
      </c>
      <c r="AY916" s="11" t="s">
        <v>1264</v>
      </c>
      <c r="AZ916" s="11">
        <v>153</v>
      </c>
      <c r="BA916" s="11">
        <v>40</v>
      </c>
      <c r="BC916" s="11" t="s">
        <v>5109</v>
      </c>
    </row>
    <row r="917" spans="1:55" x14ac:dyDescent="0.25">
      <c r="A917" t="str">
        <f t="shared" si="18"/>
        <v>С/269IBV (BioChek) инфекционный бронхит уровень антител</v>
      </c>
      <c r="B917" t="str">
        <f>IF(E917="","",INDEX(Лаборатории!A:A,MATCH('Производственный контроль'!E917,Лаборатории!B:B,0)))</f>
        <v xml:space="preserve">КУРИНОЕ ЦАРСТВО АО </v>
      </c>
      <c r="C917" t="str">
        <f>IF(E917="","",VLOOKUP(E917,Лаборатории!B:D,3,0))</f>
        <v>U377_CHL</v>
      </c>
      <c r="D917" s="12">
        <v>45698</v>
      </c>
      <c r="E917" s="11" t="s">
        <v>793</v>
      </c>
      <c r="F917" s="11" t="s">
        <v>544</v>
      </c>
      <c r="G917" s="11" t="s">
        <v>565</v>
      </c>
      <c r="H917" s="11" t="s">
        <v>262</v>
      </c>
      <c r="I917" s="11" t="s">
        <v>3416</v>
      </c>
      <c r="J917" t="str">
        <f>IF(L917="","",VLOOKUP(L917,Продукция!B:D,3,0))</f>
        <v>Биологический_материал</v>
      </c>
      <c r="K917" t="str">
        <f>IF(L917="","",VLOOKUP(L917,Продукция!B:C,2,0))</f>
        <v>Сыворотка крови</v>
      </c>
      <c r="L917" s="151" t="s">
        <v>302</v>
      </c>
      <c r="M917">
        <f>IF(L917="","",VLOOKUP(L917,Продукция!B:L,11,0))</f>
        <v>0</v>
      </c>
      <c r="N917" s="11" t="s">
        <v>873</v>
      </c>
      <c r="P917" s="11" t="s">
        <v>340</v>
      </c>
      <c r="Q917" s="11" t="s">
        <v>854</v>
      </c>
      <c r="R917" s="153" t="s">
        <v>5105</v>
      </c>
      <c r="S917" s="11">
        <v>18</v>
      </c>
      <c r="T917" s="11" t="s">
        <v>5108</v>
      </c>
      <c r="V917" s="14">
        <v>45695</v>
      </c>
      <c r="Z917" s="11" t="s">
        <v>4823</v>
      </c>
      <c r="AA917" s="15">
        <v>0.38194444444444442</v>
      </c>
      <c r="AB917" t="str">
        <f>IF(L917="","",VLOOKUP(L917&amp;I917,Продукция!A:I,9,0))</f>
        <v>рекомендация производителя набора</v>
      </c>
      <c r="AC917" s="14">
        <v>45701</v>
      </c>
      <c r="AD917" s="11" t="s">
        <v>2673</v>
      </c>
      <c r="AE917" s="11" t="s">
        <v>4823</v>
      </c>
      <c r="AF917" t="str">
        <f>IF(AD917="","",VLOOKUP(AD917,'Сотрудники и ссылки'!A:B,2,0))</f>
        <v>Серолог</v>
      </c>
      <c r="AG917">
        <f>IF(AD917="","",VLOOKUP(AD917,'Сотрудники и ссылки'!A:C,3,0))</f>
        <v>20001771</v>
      </c>
      <c r="AH917" s="11" t="s">
        <v>2673</v>
      </c>
      <c r="AI917" t="str">
        <f>IF(AH917="","",VLOOKUP(AH917,'Сотрудники и ссылки'!A:B,2,0))</f>
        <v>Серолог</v>
      </c>
      <c r="AJ917">
        <f>IF(AH917="","",VLOOKUP(AH917,'Сотрудники и ссылки'!A:C,3,0))</f>
        <v>20001771</v>
      </c>
      <c r="AK917" s="14">
        <v>45701</v>
      </c>
      <c r="AL917" s="2">
        <f>IF(AK917="","",AK917+VLOOKUP(I917,'Вид исследования'!B:E,4,0))</f>
        <v>45702</v>
      </c>
      <c r="AM917" s="2">
        <f>IF(AK917="","",AK917+VLOOKUP(I917,'Вид исследования'!B:F,5,0))</f>
        <v>45702</v>
      </c>
      <c r="AN917" s="14">
        <v>45701</v>
      </c>
      <c r="AP917" s="11" t="s">
        <v>189</v>
      </c>
      <c r="AQ917" t="str">
        <f>IFERROR(IF(L917="","",VLOOKUP(L917&amp;I917,Продукция!A:K,11,0)),"обратитесь к админ справочника")</f>
        <v>согласно рекомендациям производителя теста</v>
      </c>
      <c r="AR917" s="11" t="s">
        <v>4823</v>
      </c>
      <c r="AS917" t="str">
        <f>IFERROR(IF(L917="","",VLOOKUP(L917&amp;I917,Продукция!A:J,10,0)),"обратитесь к админ справочника")</f>
        <v>инструкция тест- ситема Биочек СК-119</v>
      </c>
      <c r="AT917" s="11" t="s">
        <v>4823</v>
      </c>
      <c r="AU917" s="11" t="s">
        <v>4823</v>
      </c>
      <c r="AV917" s="11" t="s">
        <v>2673</v>
      </c>
      <c r="AW917" s="11" t="s">
        <v>4824</v>
      </c>
      <c r="AX917" s="11" t="s">
        <v>565</v>
      </c>
      <c r="AY917" s="11" t="s">
        <v>1267</v>
      </c>
      <c r="AZ917" s="11">
        <v>153</v>
      </c>
      <c r="BA917" s="11">
        <v>41</v>
      </c>
      <c r="BC917" s="11" t="s">
        <v>5109</v>
      </c>
    </row>
    <row r="918" spans="1:55" x14ac:dyDescent="0.25">
      <c r="A918" t="str">
        <f t="shared" si="18"/>
        <v>С/264IBD (BioChek) болезнь Гамборо уровень антител</v>
      </c>
      <c r="B918" t="str">
        <f>IF(E918="","",INDEX(Лаборатории!A:A,MATCH('Производственный контроль'!E918,Лаборатории!B:B,0)))</f>
        <v xml:space="preserve">КУРИНОЕ ЦАРСТВО АО </v>
      </c>
      <c r="C918" t="str">
        <f>IF(E918="","",VLOOKUP(E918,Лаборатории!B:D,3,0))</f>
        <v>U377_CHL</v>
      </c>
      <c r="D918" s="12">
        <v>45695</v>
      </c>
      <c r="E918" s="11" t="s">
        <v>793</v>
      </c>
      <c r="F918" s="11" t="s">
        <v>544</v>
      </c>
      <c r="G918" s="11" t="s">
        <v>565</v>
      </c>
      <c r="H918" s="11" t="s">
        <v>262</v>
      </c>
      <c r="I918" s="11" t="s">
        <v>3415</v>
      </c>
      <c r="J918" t="str">
        <f>IF(L918="","",VLOOKUP(L918,Продукция!B:D,3,0))</f>
        <v>Биологический_материал</v>
      </c>
      <c r="K918" t="str">
        <f>IF(L918="","",VLOOKUP(L918,Продукция!B:C,2,0))</f>
        <v>Сыворотка крови</v>
      </c>
      <c r="L918" s="151" t="s">
        <v>302</v>
      </c>
      <c r="M918">
        <f>IF(L918="","",VLOOKUP(L918,Продукция!B:L,11,0))</f>
        <v>0</v>
      </c>
      <c r="N918" s="11" t="s">
        <v>873</v>
      </c>
      <c r="P918" s="11" t="s">
        <v>340</v>
      </c>
      <c r="Q918" s="11" t="s">
        <v>854</v>
      </c>
      <c r="R918" s="153" t="s">
        <v>5093</v>
      </c>
      <c r="S918" s="11">
        <v>18</v>
      </c>
      <c r="T918" s="11" t="s">
        <v>5107</v>
      </c>
      <c r="V918" s="14">
        <v>45692</v>
      </c>
      <c r="Z918" s="11" t="s">
        <v>4823</v>
      </c>
      <c r="AA918" s="15">
        <v>0.68055555555555547</v>
      </c>
      <c r="AB918" t="str">
        <f>IF(L918="","",VLOOKUP(L918&amp;I918,Продукция!A:I,9,0))</f>
        <v>рекомендация производителя набора</v>
      </c>
      <c r="AC918" s="14">
        <v>45701</v>
      </c>
      <c r="AD918" s="11" t="s">
        <v>2673</v>
      </c>
      <c r="AE918" s="11" t="s">
        <v>4823</v>
      </c>
      <c r="AF918" t="str">
        <f>IF(AD918="","",VLOOKUP(AD918,'Сотрудники и ссылки'!A:B,2,0))</f>
        <v>Серолог</v>
      </c>
      <c r="AG918">
        <f>IF(AD918="","",VLOOKUP(AD918,'Сотрудники и ссылки'!A:C,3,0))</f>
        <v>20001771</v>
      </c>
      <c r="AH918" s="11" t="s">
        <v>2673</v>
      </c>
      <c r="AI918" t="str">
        <f>IF(AH918="","",VLOOKUP(AH918,'Сотрудники и ссылки'!A:B,2,0))</f>
        <v>Серолог</v>
      </c>
      <c r="AJ918">
        <f>IF(AH918="","",VLOOKUP(AH918,'Сотрудники и ссылки'!A:C,3,0))</f>
        <v>20001771</v>
      </c>
      <c r="AK918" s="14">
        <v>45701</v>
      </c>
      <c r="AL918" s="2">
        <f>IF(AK918="","",AK918+VLOOKUP(I918,'Вид исследования'!B:E,4,0))</f>
        <v>45702</v>
      </c>
      <c r="AM918" s="2">
        <f>IF(AK918="","",AK918+VLOOKUP(I918,'Вид исследования'!B:F,5,0))</f>
        <v>45702</v>
      </c>
      <c r="AN918" s="14">
        <v>45701</v>
      </c>
      <c r="AP918" s="11" t="s">
        <v>189</v>
      </c>
      <c r="AQ918" t="str">
        <f>IFERROR(IF(L918="","",VLOOKUP(L918&amp;I918,Продукция!A:K,11,0)),"обратитесь к админ справочника")</f>
        <v>согласно рекомендациям производителя теста</v>
      </c>
      <c r="AR918" s="11" t="s">
        <v>4823</v>
      </c>
      <c r="AS918" t="str">
        <f>IFERROR(IF(L918="","",VLOOKUP(L918&amp;I918,Продукция!A:J,10,0)),"обратитесь к админ справочника")</f>
        <v>инструкция тест- ситема Биочек СК-113</v>
      </c>
      <c r="AT918" s="11" t="s">
        <v>4823</v>
      </c>
      <c r="AU918" s="11" t="s">
        <v>4823</v>
      </c>
      <c r="AV918" s="11" t="s">
        <v>2673</v>
      </c>
      <c r="AW918" s="11" t="s">
        <v>4824</v>
      </c>
      <c r="AX918" s="11" t="s">
        <v>565</v>
      </c>
      <c r="AY918" s="11" t="s">
        <v>1258</v>
      </c>
      <c r="AZ918" s="11">
        <v>153</v>
      </c>
      <c r="BA918" s="11">
        <v>40</v>
      </c>
      <c r="BC918" s="11" t="s">
        <v>5109</v>
      </c>
    </row>
    <row r="919" spans="1:55" x14ac:dyDescent="0.25">
      <c r="A919" t="str">
        <f t="shared" si="18"/>
        <v>С/264IBD (BioChek) болезнь Гамборо уровень антител</v>
      </c>
      <c r="B919" t="str">
        <f>IF(E919="","",INDEX(Лаборатории!A:A,MATCH('Производственный контроль'!E919,Лаборатории!B:B,0)))</f>
        <v xml:space="preserve">КУРИНОЕ ЦАРСТВО АО </v>
      </c>
      <c r="C919" t="str">
        <f>IF(E919="","",VLOOKUP(E919,Лаборатории!B:D,3,0))</f>
        <v>U377_CHL</v>
      </c>
      <c r="D919" s="12">
        <v>45695</v>
      </c>
      <c r="E919" s="11" t="s">
        <v>793</v>
      </c>
      <c r="F919" s="11" t="s">
        <v>544</v>
      </c>
      <c r="G919" s="11" t="s">
        <v>565</v>
      </c>
      <c r="H919" s="11" t="s">
        <v>262</v>
      </c>
      <c r="I919" s="11" t="s">
        <v>3415</v>
      </c>
      <c r="J919" t="str">
        <f>IF(L919="","",VLOOKUP(L919,Продукция!B:D,3,0))</f>
        <v>Биологический_материал</v>
      </c>
      <c r="K919" t="str">
        <f>IF(L919="","",VLOOKUP(L919,Продукция!B:C,2,0))</f>
        <v>Сыворотка крови</v>
      </c>
      <c r="L919" s="151" t="s">
        <v>302</v>
      </c>
      <c r="M919">
        <f>IF(L919="","",VLOOKUP(L919,Продукция!B:L,11,0))</f>
        <v>0</v>
      </c>
      <c r="N919" s="11" t="s">
        <v>873</v>
      </c>
      <c r="P919" s="11" t="s">
        <v>340</v>
      </c>
      <c r="Q919" s="11" t="s">
        <v>854</v>
      </c>
      <c r="R919" s="153" t="s">
        <v>5088</v>
      </c>
      <c r="S919" s="11">
        <v>18</v>
      </c>
      <c r="T919" s="11" t="s">
        <v>5107</v>
      </c>
      <c r="V919" s="14">
        <v>45692</v>
      </c>
      <c r="Z919" s="11" t="s">
        <v>4823</v>
      </c>
      <c r="AA919" s="15">
        <v>0.68055555555555547</v>
      </c>
      <c r="AB919" t="str">
        <f>IF(L919="","",VLOOKUP(L919&amp;I919,Продукция!A:I,9,0))</f>
        <v>рекомендация производителя набора</v>
      </c>
      <c r="AC919" s="14">
        <v>45701</v>
      </c>
      <c r="AD919" s="11" t="s">
        <v>2673</v>
      </c>
      <c r="AE919" s="11" t="s">
        <v>4823</v>
      </c>
      <c r="AF919" t="str">
        <f>IF(AD919="","",VLOOKUP(AD919,'Сотрудники и ссылки'!A:B,2,0))</f>
        <v>Серолог</v>
      </c>
      <c r="AG919">
        <f>IF(AD919="","",VLOOKUP(AD919,'Сотрудники и ссылки'!A:C,3,0))</f>
        <v>20001771</v>
      </c>
      <c r="AH919" s="11" t="s">
        <v>2673</v>
      </c>
      <c r="AI919" t="str">
        <f>IF(AH919="","",VLOOKUP(AH919,'Сотрудники и ссылки'!A:B,2,0))</f>
        <v>Серолог</v>
      </c>
      <c r="AJ919">
        <f>IF(AH919="","",VLOOKUP(AH919,'Сотрудники и ссылки'!A:C,3,0))</f>
        <v>20001771</v>
      </c>
      <c r="AK919" s="14">
        <v>45701</v>
      </c>
      <c r="AL919" s="2">
        <f>IF(AK919="","",AK919+VLOOKUP(I919,'Вид исследования'!B:E,4,0))</f>
        <v>45702</v>
      </c>
      <c r="AM919" s="2">
        <f>IF(AK919="","",AK919+VLOOKUP(I919,'Вид исследования'!B:F,5,0))</f>
        <v>45702</v>
      </c>
      <c r="AN919" s="14">
        <v>45701</v>
      </c>
      <c r="AP919" s="11" t="s">
        <v>189</v>
      </c>
      <c r="AQ919" t="str">
        <f>IFERROR(IF(L919="","",VLOOKUP(L919&amp;I919,Продукция!A:K,11,0)),"обратитесь к админ справочника")</f>
        <v>согласно рекомендациям производителя теста</v>
      </c>
      <c r="AR919" s="11" t="s">
        <v>4823</v>
      </c>
      <c r="AS919" t="str">
        <f>IFERROR(IF(L919="","",VLOOKUP(L919&amp;I919,Продукция!A:J,10,0)),"обратитесь к админ справочника")</f>
        <v>инструкция тест- ситема Биочек СК-113</v>
      </c>
      <c r="AT919" s="11" t="s">
        <v>4823</v>
      </c>
      <c r="AU919" s="11" t="s">
        <v>4823</v>
      </c>
      <c r="AV919" s="11" t="s">
        <v>2673</v>
      </c>
      <c r="AW919" s="11" t="s">
        <v>4824</v>
      </c>
      <c r="AX919" s="11" t="s">
        <v>565</v>
      </c>
      <c r="AY919" s="11" t="s">
        <v>1275</v>
      </c>
      <c r="AZ919" s="11">
        <v>153</v>
      </c>
      <c r="BA919" s="11">
        <v>41</v>
      </c>
      <c r="BC919" s="11" t="s">
        <v>5109</v>
      </c>
    </row>
    <row r="920" spans="1:55" x14ac:dyDescent="0.25">
      <c r="A920" t="str">
        <f t="shared" si="18"/>
        <v>С/269IBD (BioChek) болезнь Гамборо уровень антител</v>
      </c>
      <c r="B920" t="str">
        <f>IF(E920="","",INDEX(Лаборатории!A:A,MATCH('Производственный контроль'!E920,Лаборатории!B:B,0)))</f>
        <v xml:space="preserve">КУРИНОЕ ЦАРСТВО АО </v>
      </c>
      <c r="C920" t="str">
        <f>IF(E920="","",VLOOKUP(E920,Лаборатории!B:D,3,0))</f>
        <v>U377_CHL</v>
      </c>
      <c r="D920" s="12">
        <v>45698</v>
      </c>
      <c r="E920" s="11" t="s">
        <v>793</v>
      </c>
      <c r="F920" s="11" t="s">
        <v>544</v>
      </c>
      <c r="G920" s="11" t="s">
        <v>565</v>
      </c>
      <c r="H920" s="11" t="s">
        <v>262</v>
      </c>
      <c r="I920" s="11" t="s">
        <v>3415</v>
      </c>
      <c r="J920" t="str">
        <f>IF(L920="","",VLOOKUP(L920,Продукция!B:D,3,0))</f>
        <v>Биологический_материал</v>
      </c>
      <c r="K920" t="str">
        <f>IF(L920="","",VLOOKUP(L920,Продукция!B:C,2,0))</f>
        <v>Сыворотка крови</v>
      </c>
      <c r="L920" s="151" t="s">
        <v>302</v>
      </c>
      <c r="M920">
        <f>IF(L920="","",VLOOKUP(L920,Продукция!B:L,11,0))</f>
        <v>0</v>
      </c>
      <c r="N920" s="11" t="s">
        <v>873</v>
      </c>
      <c r="P920" s="11" t="s">
        <v>340</v>
      </c>
      <c r="Q920" s="11" t="s">
        <v>854</v>
      </c>
      <c r="R920" s="153" t="s">
        <v>5098</v>
      </c>
      <c r="S920" s="11">
        <v>18</v>
      </c>
      <c r="T920" s="11" t="s">
        <v>5108</v>
      </c>
      <c r="V920" s="14">
        <v>45694</v>
      </c>
      <c r="Z920" s="11" t="s">
        <v>4823</v>
      </c>
      <c r="AA920" s="15">
        <v>0.38194444444444442</v>
      </c>
      <c r="AB920" t="str">
        <f>IF(L920="","",VLOOKUP(L920&amp;I920,Продукция!A:I,9,0))</f>
        <v>рекомендация производителя набора</v>
      </c>
      <c r="AC920" s="14">
        <v>45701</v>
      </c>
      <c r="AD920" s="11" t="s">
        <v>2673</v>
      </c>
      <c r="AE920" s="11" t="s">
        <v>4823</v>
      </c>
      <c r="AF920" t="str">
        <f>IF(AD920="","",VLOOKUP(AD920,'Сотрудники и ссылки'!A:B,2,0))</f>
        <v>Серолог</v>
      </c>
      <c r="AG920">
        <f>IF(AD920="","",VLOOKUP(AD920,'Сотрудники и ссылки'!A:C,3,0))</f>
        <v>20001771</v>
      </c>
      <c r="AH920" s="11" t="s">
        <v>2673</v>
      </c>
      <c r="AI920" t="str">
        <f>IF(AH920="","",VLOOKUP(AH920,'Сотрудники и ссылки'!A:B,2,0))</f>
        <v>Серолог</v>
      </c>
      <c r="AJ920">
        <f>IF(AH920="","",VLOOKUP(AH920,'Сотрудники и ссылки'!A:C,3,0))</f>
        <v>20001771</v>
      </c>
      <c r="AK920" s="14">
        <v>45701</v>
      </c>
      <c r="AL920" s="2">
        <f>IF(AK920="","",AK920+VLOOKUP(I920,'Вид исследования'!B:E,4,0))</f>
        <v>45702</v>
      </c>
      <c r="AM920" s="2">
        <f>IF(AK920="","",AK920+VLOOKUP(I920,'Вид исследования'!B:F,5,0))</f>
        <v>45702</v>
      </c>
      <c r="AN920" s="14">
        <v>45701</v>
      </c>
      <c r="AP920" s="11" t="s">
        <v>189</v>
      </c>
      <c r="AQ920" t="str">
        <f>IFERROR(IF(L920="","",VLOOKUP(L920&amp;I920,Продукция!A:K,11,0)),"обратитесь к админ справочника")</f>
        <v>согласно рекомендациям производителя теста</v>
      </c>
      <c r="AR920" s="11" t="s">
        <v>4823</v>
      </c>
      <c r="AS920" t="str">
        <f>IFERROR(IF(L920="","",VLOOKUP(L920&amp;I920,Продукция!A:J,10,0)),"обратитесь к админ справочника")</f>
        <v>инструкция тест- ситема Биочек СК-113</v>
      </c>
      <c r="AT920" s="11" t="s">
        <v>4823</v>
      </c>
      <c r="AU920" s="11" t="s">
        <v>4823</v>
      </c>
      <c r="AV920" s="11" t="s">
        <v>2673</v>
      </c>
      <c r="AW920" s="11" t="s">
        <v>4824</v>
      </c>
      <c r="AX920" s="11" t="s">
        <v>565</v>
      </c>
      <c r="AY920" s="11" t="s">
        <v>1269</v>
      </c>
      <c r="AZ920" s="11">
        <v>153</v>
      </c>
      <c r="BA920" s="11">
        <v>41</v>
      </c>
      <c r="BC920" s="11" t="s">
        <v>5109</v>
      </c>
    </row>
    <row r="921" spans="1:55" x14ac:dyDescent="0.25">
      <c r="A921" t="str">
        <f t="shared" si="18"/>
        <v>С/269IBD (BioChek) болезнь Гамборо уровень антител</v>
      </c>
      <c r="B921" t="str">
        <f>IF(E921="","",INDEX(Лаборатории!A:A,MATCH('Производственный контроль'!E921,Лаборатории!B:B,0)))</f>
        <v xml:space="preserve">КУРИНОЕ ЦАРСТВО АО </v>
      </c>
      <c r="C921" t="str">
        <f>IF(E921="","",VLOOKUP(E921,Лаборатории!B:D,3,0))</f>
        <v>U377_CHL</v>
      </c>
      <c r="D921" s="12">
        <v>45698</v>
      </c>
      <c r="E921" s="11" t="s">
        <v>793</v>
      </c>
      <c r="F921" s="11" t="s">
        <v>544</v>
      </c>
      <c r="G921" s="11" t="s">
        <v>565</v>
      </c>
      <c r="H921" s="11" t="s">
        <v>262</v>
      </c>
      <c r="I921" s="11" t="s">
        <v>3415</v>
      </c>
      <c r="J921" t="str">
        <f>IF(L921="","",VLOOKUP(L921,Продукция!B:D,3,0))</f>
        <v>Биологический_материал</v>
      </c>
      <c r="K921" t="str">
        <f>IF(L921="","",VLOOKUP(L921,Продукция!B:C,2,0))</f>
        <v>Сыворотка крови</v>
      </c>
      <c r="L921" s="151" t="s">
        <v>302</v>
      </c>
      <c r="M921">
        <f>IF(L921="","",VLOOKUP(L921,Продукция!B:L,11,0))</f>
        <v>0</v>
      </c>
      <c r="N921" s="11" t="s">
        <v>873</v>
      </c>
      <c r="P921" s="11" t="s">
        <v>340</v>
      </c>
      <c r="Q921" s="11" t="s">
        <v>854</v>
      </c>
      <c r="R921" s="153" t="s">
        <v>5102</v>
      </c>
      <c r="S921" s="11">
        <v>18</v>
      </c>
      <c r="T921" s="11" t="s">
        <v>5108</v>
      </c>
      <c r="V921" s="14">
        <v>45694</v>
      </c>
      <c r="Z921" s="11" t="s">
        <v>4823</v>
      </c>
      <c r="AA921" s="15">
        <v>0.38194444444444442</v>
      </c>
      <c r="AB921" t="str">
        <f>IF(L921="","",VLOOKUP(L921&amp;I921,Продукция!A:I,9,0))</f>
        <v>рекомендация производителя набора</v>
      </c>
      <c r="AC921" s="14">
        <v>45701</v>
      </c>
      <c r="AD921" s="11" t="s">
        <v>2673</v>
      </c>
      <c r="AE921" s="11" t="s">
        <v>4823</v>
      </c>
      <c r="AF921" t="str">
        <f>IF(AD921="","",VLOOKUP(AD921,'Сотрудники и ссылки'!A:B,2,0))</f>
        <v>Серолог</v>
      </c>
      <c r="AG921">
        <f>IF(AD921="","",VLOOKUP(AD921,'Сотрудники и ссылки'!A:C,3,0))</f>
        <v>20001771</v>
      </c>
      <c r="AH921" s="11" t="s">
        <v>2673</v>
      </c>
      <c r="AI921" t="str">
        <f>IF(AH921="","",VLOOKUP(AH921,'Сотрудники и ссылки'!A:B,2,0))</f>
        <v>Серолог</v>
      </c>
      <c r="AJ921">
        <f>IF(AH921="","",VLOOKUP(AH921,'Сотрудники и ссылки'!A:C,3,0))</f>
        <v>20001771</v>
      </c>
      <c r="AK921" s="14">
        <v>45701</v>
      </c>
      <c r="AL921" s="2">
        <f>IF(AK921="","",AK921+VLOOKUP(I921,'Вид исследования'!B:E,4,0))</f>
        <v>45702</v>
      </c>
      <c r="AM921" s="2">
        <f>IF(AK921="","",AK921+VLOOKUP(I921,'Вид исследования'!B:F,5,0))</f>
        <v>45702</v>
      </c>
      <c r="AN921" s="14">
        <v>45701</v>
      </c>
      <c r="AP921" s="11" t="s">
        <v>189</v>
      </c>
      <c r="AQ921" t="str">
        <f>IFERROR(IF(L921="","",VLOOKUP(L921&amp;I921,Продукция!A:K,11,0)),"обратитесь к админ справочника")</f>
        <v>согласно рекомендациям производителя теста</v>
      </c>
      <c r="AR921" s="11" t="s">
        <v>4823</v>
      </c>
      <c r="AS921" t="str">
        <f>IFERROR(IF(L921="","",VLOOKUP(L921&amp;I921,Продукция!A:J,10,0)),"обратитесь к админ справочника")</f>
        <v>инструкция тест- ситема Биочек СК-113</v>
      </c>
      <c r="AT921" s="11" t="s">
        <v>4823</v>
      </c>
      <c r="AU921" s="11" t="s">
        <v>4823</v>
      </c>
      <c r="AV921" s="11" t="s">
        <v>2673</v>
      </c>
      <c r="AW921" s="11" t="s">
        <v>4824</v>
      </c>
      <c r="AX921" s="11" t="s">
        <v>565</v>
      </c>
      <c r="AY921" s="11" t="s">
        <v>1264</v>
      </c>
      <c r="AZ921" s="11">
        <v>153</v>
      </c>
      <c r="BA921" s="11">
        <v>40</v>
      </c>
      <c r="BC921" s="11" t="s">
        <v>5109</v>
      </c>
    </row>
    <row r="922" spans="1:55" x14ac:dyDescent="0.25">
      <c r="A922" t="str">
        <f t="shared" si="18"/>
        <v>С/269IBD (BioChek) болезнь Гамборо уровень антител</v>
      </c>
      <c r="B922" t="str">
        <f>IF(E922="","",INDEX(Лаборатории!A:A,MATCH('Производственный контроль'!E922,Лаборатории!B:B,0)))</f>
        <v xml:space="preserve">КУРИНОЕ ЦАРСТВО АО </v>
      </c>
      <c r="C922" t="str">
        <f>IF(E922="","",VLOOKUP(E922,Лаборатории!B:D,3,0))</f>
        <v>U377_CHL</v>
      </c>
      <c r="D922" s="12">
        <v>45698</v>
      </c>
      <c r="E922" s="11" t="s">
        <v>793</v>
      </c>
      <c r="F922" s="11" t="s">
        <v>544</v>
      </c>
      <c r="G922" s="11" t="s">
        <v>565</v>
      </c>
      <c r="H922" s="11" t="s">
        <v>262</v>
      </c>
      <c r="I922" s="11" t="s">
        <v>3415</v>
      </c>
      <c r="J922" t="str">
        <f>IF(L922="","",VLOOKUP(L922,Продукция!B:D,3,0))</f>
        <v>Биологический_материал</v>
      </c>
      <c r="K922" t="str">
        <f>IF(L922="","",VLOOKUP(L922,Продукция!B:C,2,0))</f>
        <v>Сыворотка крови</v>
      </c>
      <c r="L922" s="151" t="s">
        <v>302</v>
      </c>
      <c r="M922">
        <f>IF(L922="","",VLOOKUP(L922,Продукция!B:L,11,0))</f>
        <v>0</v>
      </c>
      <c r="N922" s="11" t="s">
        <v>873</v>
      </c>
      <c r="P922" s="11" t="s">
        <v>340</v>
      </c>
      <c r="Q922" s="11" t="s">
        <v>854</v>
      </c>
      <c r="R922" s="153" t="s">
        <v>5105</v>
      </c>
      <c r="S922" s="11">
        <v>18</v>
      </c>
      <c r="T922" s="11" t="s">
        <v>5108</v>
      </c>
      <c r="V922" s="14">
        <v>45695</v>
      </c>
      <c r="Z922" s="11" t="s">
        <v>4823</v>
      </c>
      <c r="AA922" s="15">
        <v>0.38194444444444442</v>
      </c>
      <c r="AB922" t="str">
        <f>IF(L922="","",VLOOKUP(L922&amp;I922,Продукция!A:I,9,0))</f>
        <v>рекомендация производителя набора</v>
      </c>
      <c r="AC922" s="14">
        <v>45701</v>
      </c>
      <c r="AD922" s="11" t="s">
        <v>2673</v>
      </c>
      <c r="AE922" s="11" t="s">
        <v>4823</v>
      </c>
      <c r="AF922" t="str">
        <f>IF(AD922="","",VLOOKUP(AD922,'Сотрудники и ссылки'!A:B,2,0))</f>
        <v>Серолог</v>
      </c>
      <c r="AG922">
        <f>IF(AD922="","",VLOOKUP(AD922,'Сотрудники и ссылки'!A:C,3,0))</f>
        <v>20001771</v>
      </c>
      <c r="AH922" s="11" t="s">
        <v>2673</v>
      </c>
      <c r="AI922" t="str">
        <f>IF(AH922="","",VLOOKUP(AH922,'Сотрудники и ссылки'!A:B,2,0))</f>
        <v>Серолог</v>
      </c>
      <c r="AJ922">
        <f>IF(AH922="","",VLOOKUP(AH922,'Сотрудники и ссылки'!A:C,3,0))</f>
        <v>20001771</v>
      </c>
      <c r="AK922" s="14">
        <v>45701</v>
      </c>
      <c r="AL922" s="2">
        <f>IF(AK922="","",AK922+VLOOKUP(I922,'Вид исследования'!B:E,4,0))</f>
        <v>45702</v>
      </c>
      <c r="AM922" s="2">
        <f>IF(AK922="","",AK922+VLOOKUP(I922,'Вид исследования'!B:F,5,0))</f>
        <v>45702</v>
      </c>
      <c r="AN922" s="14">
        <v>45701</v>
      </c>
      <c r="AP922" s="11" t="s">
        <v>189</v>
      </c>
      <c r="AQ922" t="str">
        <f>IFERROR(IF(L922="","",VLOOKUP(L922&amp;I922,Продукция!A:K,11,0)),"обратитесь к админ справочника")</f>
        <v>согласно рекомендациям производителя теста</v>
      </c>
      <c r="AR922" s="11" t="s">
        <v>4823</v>
      </c>
      <c r="AS922" t="str">
        <f>IFERROR(IF(L922="","",VLOOKUP(L922&amp;I922,Продукция!A:J,10,0)),"обратитесь к админ справочника")</f>
        <v>инструкция тест- ситема Биочек СК-113</v>
      </c>
      <c r="AT922" s="11" t="s">
        <v>4823</v>
      </c>
      <c r="AU922" s="11" t="s">
        <v>4823</v>
      </c>
      <c r="AV922" s="11" t="s">
        <v>2673</v>
      </c>
      <c r="AW922" s="11" t="s">
        <v>4824</v>
      </c>
      <c r="AX922" s="11" t="s">
        <v>565</v>
      </c>
      <c r="AY922" s="11" t="s">
        <v>1267</v>
      </c>
      <c r="AZ922" s="11">
        <v>153</v>
      </c>
      <c r="BA922" s="11">
        <v>41</v>
      </c>
      <c r="BC922" s="11" t="s">
        <v>5109</v>
      </c>
    </row>
    <row r="923" spans="1:55" x14ac:dyDescent="0.25">
      <c r="A923" t="str">
        <f t="shared" si="18"/>
        <v>С/264REO (BioChek) реовирус уровень антител</v>
      </c>
      <c r="B923" t="str">
        <f>IF(E923="","",INDEX(Лаборатории!A:A,MATCH('Производственный контроль'!E923,Лаборатории!B:B,0)))</f>
        <v xml:space="preserve">КУРИНОЕ ЦАРСТВО АО </v>
      </c>
      <c r="C923" t="str">
        <f>IF(E923="","",VLOOKUP(E923,Лаборатории!B:D,3,0))</f>
        <v>U377_CHL</v>
      </c>
      <c r="D923" s="12">
        <v>45695</v>
      </c>
      <c r="E923" s="11" t="s">
        <v>793</v>
      </c>
      <c r="F923" s="11" t="s">
        <v>544</v>
      </c>
      <c r="G923" s="11" t="s">
        <v>565</v>
      </c>
      <c r="H923" s="11" t="s">
        <v>262</v>
      </c>
      <c r="I923" s="11" t="s">
        <v>3426</v>
      </c>
      <c r="J923" t="str">
        <f>IF(L923="","",VLOOKUP(L923,Продукция!B:D,3,0))</f>
        <v>Биологический_материал</v>
      </c>
      <c r="K923" t="str">
        <f>IF(L923="","",VLOOKUP(L923,Продукция!B:C,2,0))</f>
        <v>Сыворотка крови</v>
      </c>
      <c r="L923" s="151" t="s">
        <v>302</v>
      </c>
      <c r="M923">
        <f>IF(L923="","",VLOOKUP(L923,Продукция!B:L,11,0))</f>
        <v>0</v>
      </c>
      <c r="N923" s="11" t="s">
        <v>873</v>
      </c>
      <c r="P923" s="11" t="s">
        <v>340</v>
      </c>
      <c r="Q923" s="11" t="s">
        <v>854</v>
      </c>
      <c r="R923" s="153" t="s">
        <v>5093</v>
      </c>
      <c r="S923" s="11">
        <v>18</v>
      </c>
      <c r="T923" s="11" t="s">
        <v>5107</v>
      </c>
      <c r="V923" s="14">
        <v>45692</v>
      </c>
      <c r="Z923" s="11" t="s">
        <v>4823</v>
      </c>
      <c r="AA923" s="15">
        <v>0.68055555555555547</v>
      </c>
      <c r="AB923" t="str">
        <f>IF(L923="","",VLOOKUP(L923&amp;I923,Продукция!A:I,9,0))</f>
        <v>рекомендация производителя набора</v>
      </c>
      <c r="AC923" s="14">
        <v>45701</v>
      </c>
      <c r="AD923" s="11" t="s">
        <v>2673</v>
      </c>
      <c r="AE923" s="11" t="s">
        <v>4823</v>
      </c>
      <c r="AF923" t="str">
        <f>IF(AD923="","",VLOOKUP(AD923,'Сотрудники и ссылки'!A:B,2,0))</f>
        <v>Серолог</v>
      </c>
      <c r="AG923">
        <f>IF(AD923="","",VLOOKUP(AD923,'Сотрудники и ссылки'!A:C,3,0))</f>
        <v>20001771</v>
      </c>
      <c r="AH923" s="11" t="s">
        <v>2673</v>
      </c>
      <c r="AI923" t="str">
        <f>IF(AH923="","",VLOOKUP(AH923,'Сотрудники и ссылки'!A:B,2,0))</f>
        <v>Серолог</v>
      </c>
      <c r="AJ923">
        <f>IF(AH923="","",VLOOKUP(AH923,'Сотрудники и ссылки'!A:C,3,0))</f>
        <v>20001771</v>
      </c>
      <c r="AK923" s="14">
        <v>45701</v>
      </c>
      <c r="AL923" s="2">
        <f>IF(AK923="","",AK923+VLOOKUP(I923,'Вид исследования'!B:E,4,0))</f>
        <v>45702</v>
      </c>
      <c r="AM923" s="2">
        <f>IF(AK923="","",AK923+VLOOKUP(I923,'Вид исследования'!B:F,5,0))</f>
        <v>45702</v>
      </c>
      <c r="AN923" s="14">
        <v>45701</v>
      </c>
      <c r="AP923" s="11" t="s">
        <v>189</v>
      </c>
      <c r="AQ923" t="str">
        <f>IFERROR(IF(L923="","",VLOOKUP(L923&amp;I923,Продукция!A:K,11,0)),"обратитесь к админ справочника")</f>
        <v>согласно рекомендациям производителя теста</v>
      </c>
      <c r="AR923" s="11" t="s">
        <v>4823</v>
      </c>
      <c r="AS923" t="str">
        <f>IFERROR(IF(L923="","",VLOOKUP(L923&amp;I923,Продукция!A:J,10,0)),"обратитесь к админ справочника")</f>
        <v>инструкция тест- ситема Биочек СК -110</v>
      </c>
      <c r="AT923" s="11" t="s">
        <v>4823</v>
      </c>
      <c r="AU923" s="11" t="s">
        <v>4823</v>
      </c>
      <c r="AV923" s="11" t="s">
        <v>2673</v>
      </c>
      <c r="AW923" s="11" t="s">
        <v>4824</v>
      </c>
      <c r="AX923" s="11" t="s">
        <v>565</v>
      </c>
      <c r="AY923" s="11" t="s">
        <v>1258</v>
      </c>
      <c r="AZ923" s="11">
        <v>153</v>
      </c>
      <c r="BA923" s="11">
        <v>40</v>
      </c>
      <c r="BC923" s="11" t="s">
        <v>5109</v>
      </c>
    </row>
    <row r="924" spans="1:55" x14ac:dyDescent="0.25">
      <c r="A924" t="str">
        <f t="shared" si="18"/>
        <v>С/264REO (BioChek) реовирус уровень антител</v>
      </c>
      <c r="B924" t="str">
        <f>IF(E924="","",INDEX(Лаборатории!A:A,MATCH('Производственный контроль'!E924,Лаборатории!B:B,0)))</f>
        <v xml:space="preserve">КУРИНОЕ ЦАРСТВО АО </v>
      </c>
      <c r="C924" t="str">
        <f>IF(E924="","",VLOOKUP(E924,Лаборатории!B:D,3,0))</f>
        <v>U377_CHL</v>
      </c>
      <c r="D924" s="12">
        <v>45695</v>
      </c>
      <c r="E924" s="11" t="s">
        <v>793</v>
      </c>
      <c r="F924" s="11" t="s">
        <v>544</v>
      </c>
      <c r="G924" s="11" t="s">
        <v>565</v>
      </c>
      <c r="H924" s="11" t="s">
        <v>262</v>
      </c>
      <c r="I924" s="11" t="s">
        <v>3426</v>
      </c>
      <c r="J924" t="str">
        <f>IF(L924="","",VLOOKUP(L924,Продукция!B:D,3,0))</f>
        <v>Биологический_материал</v>
      </c>
      <c r="K924" t="str">
        <f>IF(L924="","",VLOOKUP(L924,Продукция!B:C,2,0))</f>
        <v>Сыворотка крови</v>
      </c>
      <c r="L924" s="151" t="s">
        <v>302</v>
      </c>
      <c r="M924">
        <f>IF(L924="","",VLOOKUP(L924,Продукция!B:L,11,0))</f>
        <v>0</v>
      </c>
      <c r="N924" s="11" t="s">
        <v>873</v>
      </c>
      <c r="P924" s="11" t="s">
        <v>340</v>
      </c>
      <c r="Q924" s="11" t="s">
        <v>854</v>
      </c>
      <c r="R924" s="153" t="s">
        <v>5088</v>
      </c>
      <c r="S924" s="11">
        <v>18</v>
      </c>
      <c r="T924" s="11" t="s">
        <v>5107</v>
      </c>
      <c r="V924" s="14">
        <v>45692</v>
      </c>
      <c r="Z924" s="11" t="s">
        <v>4823</v>
      </c>
      <c r="AA924" s="15">
        <v>0.68055555555555547</v>
      </c>
      <c r="AB924" t="str">
        <f>IF(L924="","",VLOOKUP(L924&amp;I924,Продукция!A:I,9,0))</f>
        <v>рекомендация производителя набора</v>
      </c>
      <c r="AC924" s="14">
        <v>45701</v>
      </c>
      <c r="AD924" s="11" t="s">
        <v>2673</v>
      </c>
      <c r="AE924" s="11" t="s">
        <v>4823</v>
      </c>
      <c r="AF924" t="str">
        <f>IF(AD924="","",VLOOKUP(AD924,'Сотрудники и ссылки'!A:B,2,0))</f>
        <v>Серолог</v>
      </c>
      <c r="AG924">
        <f>IF(AD924="","",VLOOKUP(AD924,'Сотрудники и ссылки'!A:C,3,0))</f>
        <v>20001771</v>
      </c>
      <c r="AH924" s="11" t="s">
        <v>2673</v>
      </c>
      <c r="AI924" t="str">
        <f>IF(AH924="","",VLOOKUP(AH924,'Сотрудники и ссылки'!A:B,2,0))</f>
        <v>Серолог</v>
      </c>
      <c r="AJ924">
        <f>IF(AH924="","",VLOOKUP(AH924,'Сотрудники и ссылки'!A:C,3,0))</f>
        <v>20001771</v>
      </c>
      <c r="AK924" s="14">
        <v>45701</v>
      </c>
      <c r="AL924" s="2">
        <f>IF(AK924="","",AK924+VLOOKUP(I924,'Вид исследования'!B:E,4,0))</f>
        <v>45702</v>
      </c>
      <c r="AM924" s="2">
        <f>IF(AK924="","",AK924+VLOOKUP(I924,'Вид исследования'!B:F,5,0))</f>
        <v>45702</v>
      </c>
      <c r="AN924" s="14">
        <v>45701</v>
      </c>
      <c r="AP924" s="11" t="s">
        <v>189</v>
      </c>
      <c r="AQ924" t="str">
        <f>IFERROR(IF(L924="","",VLOOKUP(L924&amp;I924,Продукция!A:K,11,0)),"обратитесь к админ справочника")</f>
        <v>согласно рекомендациям производителя теста</v>
      </c>
      <c r="AR924" s="11" t="s">
        <v>4823</v>
      </c>
      <c r="AS924" t="str">
        <f>IFERROR(IF(L924="","",VLOOKUP(L924&amp;I924,Продукция!A:J,10,0)),"обратитесь к админ справочника")</f>
        <v>инструкция тест- ситема Биочек СК -110</v>
      </c>
      <c r="AT924" s="11" t="s">
        <v>4823</v>
      </c>
      <c r="AU924" s="11" t="s">
        <v>4823</v>
      </c>
      <c r="AV924" s="11" t="s">
        <v>2673</v>
      </c>
      <c r="AW924" s="11" t="s">
        <v>4824</v>
      </c>
      <c r="AX924" s="11" t="s">
        <v>565</v>
      </c>
      <c r="AY924" s="11" t="s">
        <v>1275</v>
      </c>
      <c r="AZ924" s="11">
        <v>153</v>
      </c>
      <c r="BA924" s="11">
        <v>41</v>
      </c>
      <c r="BC924" s="11" t="s">
        <v>5109</v>
      </c>
    </row>
    <row r="925" spans="1:55" x14ac:dyDescent="0.25">
      <c r="A925" t="str">
        <f t="shared" si="18"/>
        <v>С/269REO (BioChek) реовирус уровень антител</v>
      </c>
      <c r="B925" t="str">
        <f>IF(E925="","",INDEX(Лаборатории!A:A,MATCH('Производственный контроль'!E925,Лаборатории!B:B,0)))</f>
        <v xml:space="preserve">КУРИНОЕ ЦАРСТВО АО </v>
      </c>
      <c r="C925" t="str">
        <f>IF(E925="","",VLOOKUP(E925,Лаборатории!B:D,3,0))</f>
        <v>U377_CHL</v>
      </c>
      <c r="D925" s="12">
        <v>45698</v>
      </c>
      <c r="E925" s="11" t="s">
        <v>793</v>
      </c>
      <c r="F925" s="11" t="s">
        <v>544</v>
      </c>
      <c r="G925" s="11" t="s">
        <v>565</v>
      </c>
      <c r="H925" s="11" t="s">
        <v>262</v>
      </c>
      <c r="I925" s="11" t="s">
        <v>3426</v>
      </c>
      <c r="J925" t="str">
        <f>IF(L925="","",VLOOKUP(L925,Продукция!B:D,3,0))</f>
        <v>Биологический_материал</v>
      </c>
      <c r="K925" t="str">
        <f>IF(L925="","",VLOOKUP(L925,Продукция!B:C,2,0))</f>
        <v>Сыворотка крови</v>
      </c>
      <c r="L925" s="151" t="s">
        <v>302</v>
      </c>
      <c r="M925">
        <f>IF(L925="","",VLOOKUP(L925,Продукция!B:L,11,0))</f>
        <v>0</v>
      </c>
      <c r="N925" s="11" t="s">
        <v>873</v>
      </c>
      <c r="P925" s="11" t="s">
        <v>340</v>
      </c>
      <c r="Q925" s="11" t="s">
        <v>854</v>
      </c>
      <c r="R925" s="153" t="s">
        <v>5098</v>
      </c>
      <c r="S925" s="11">
        <v>18</v>
      </c>
      <c r="T925" s="11" t="s">
        <v>5108</v>
      </c>
      <c r="V925" s="14">
        <v>45694</v>
      </c>
      <c r="Z925" s="11" t="s">
        <v>4823</v>
      </c>
      <c r="AA925" s="15">
        <v>0.38194444444444442</v>
      </c>
      <c r="AB925" t="str">
        <f>IF(L925="","",VLOOKUP(L925&amp;I925,Продукция!A:I,9,0))</f>
        <v>рекомендация производителя набора</v>
      </c>
      <c r="AC925" s="14">
        <v>45701</v>
      </c>
      <c r="AD925" s="11" t="s">
        <v>2673</v>
      </c>
      <c r="AE925" s="11" t="s">
        <v>4823</v>
      </c>
      <c r="AF925" t="str">
        <f>IF(AD925="","",VLOOKUP(AD925,'Сотрудники и ссылки'!A:B,2,0))</f>
        <v>Серолог</v>
      </c>
      <c r="AG925">
        <f>IF(AD925="","",VLOOKUP(AD925,'Сотрудники и ссылки'!A:C,3,0))</f>
        <v>20001771</v>
      </c>
      <c r="AH925" s="11" t="s">
        <v>2673</v>
      </c>
      <c r="AI925" t="str">
        <f>IF(AH925="","",VLOOKUP(AH925,'Сотрудники и ссылки'!A:B,2,0))</f>
        <v>Серолог</v>
      </c>
      <c r="AJ925">
        <f>IF(AH925="","",VLOOKUP(AH925,'Сотрудники и ссылки'!A:C,3,0))</f>
        <v>20001771</v>
      </c>
      <c r="AK925" s="14">
        <v>45701</v>
      </c>
      <c r="AL925" s="2">
        <f>IF(AK925="","",AK925+VLOOKUP(I925,'Вид исследования'!B:E,4,0))</f>
        <v>45702</v>
      </c>
      <c r="AM925" s="2">
        <f>IF(AK925="","",AK925+VLOOKUP(I925,'Вид исследования'!B:F,5,0))</f>
        <v>45702</v>
      </c>
      <c r="AN925" s="14">
        <v>45701</v>
      </c>
      <c r="AP925" s="11" t="s">
        <v>189</v>
      </c>
      <c r="AQ925" t="str">
        <f>IFERROR(IF(L925="","",VLOOKUP(L925&amp;I925,Продукция!A:K,11,0)),"обратитесь к админ справочника")</f>
        <v>согласно рекомендациям производителя теста</v>
      </c>
      <c r="AR925" s="11" t="s">
        <v>4823</v>
      </c>
      <c r="AS925" t="str">
        <f>IFERROR(IF(L925="","",VLOOKUP(L925&amp;I925,Продукция!A:J,10,0)),"обратитесь к админ справочника")</f>
        <v>инструкция тест- ситема Биочек СК -110</v>
      </c>
      <c r="AT925" s="11" t="s">
        <v>4823</v>
      </c>
      <c r="AU925" s="11" t="s">
        <v>4823</v>
      </c>
      <c r="AV925" s="11" t="s">
        <v>2673</v>
      </c>
      <c r="AW925" s="11" t="s">
        <v>4824</v>
      </c>
      <c r="AX925" s="11" t="s">
        <v>565</v>
      </c>
      <c r="AY925" s="11" t="s">
        <v>1269</v>
      </c>
      <c r="AZ925" s="11">
        <v>153</v>
      </c>
      <c r="BA925" s="11">
        <v>41</v>
      </c>
      <c r="BC925" s="11" t="s">
        <v>5109</v>
      </c>
    </row>
    <row r="926" spans="1:55" x14ac:dyDescent="0.25">
      <c r="A926" t="str">
        <f t="shared" si="18"/>
        <v>С/269REO (BioChek) реовирус уровень антител</v>
      </c>
      <c r="B926" t="str">
        <f>IF(E926="","",INDEX(Лаборатории!A:A,MATCH('Производственный контроль'!E926,Лаборатории!B:B,0)))</f>
        <v xml:space="preserve">КУРИНОЕ ЦАРСТВО АО </v>
      </c>
      <c r="C926" t="str">
        <f>IF(E926="","",VLOOKUP(E926,Лаборатории!B:D,3,0))</f>
        <v>U377_CHL</v>
      </c>
      <c r="D926" s="12">
        <v>45698</v>
      </c>
      <c r="E926" s="11" t="s">
        <v>793</v>
      </c>
      <c r="F926" s="11" t="s">
        <v>544</v>
      </c>
      <c r="G926" s="11" t="s">
        <v>565</v>
      </c>
      <c r="H926" s="11" t="s">
        <v>262</v>
      </c>
      <c r="I926" s="11" t="s">
        <v>3426</v>
      </c>
      <c r="J926" t="str">
        <f>IF(L926="","",VLOOKUP(L926,Продукция!B:D,3,0))</f>
        <v>Биологический_материал</v>
      </c>
      <c r="K926" t="str">
        <f>IF(L926="","",VLOOKUP(L926,Продукция!B:C,2,0))</f>
        <v>Сыворотка крови</v>
      </c>
      <c r="L926" s="151" t="s">
        <v>302</v>
      </c>
      <c r="M926">
        <f>IF(L926="","",VLOOKUP(L926,Продукция!B:L,11,0))</f>
        <v>0</v>
      </c>
      <c r="N926" s="11" t="s">
        <v>873</v>
      </c>
      <c r="P926" s="11" t="s">
        <v>340</v>
      </c>
      <c r="Q926" s="11" t="s">
        <v>854</v>
      </c>
      <c r="R926" s="153" t="s">
        <v>5102</v>
      </c>
      <c r="S926" s="11">
        <v>18</v>
      </c>
      <c r="T926" s="11" t="s">
        <v>5108</v>
      </c>
      <c r="V926" s="14">
        <v>45694</v>
      </c>
      <c r="Z926" s="11" t="s">
        <v>4823</v>
      </c>
      <c r="AA926" s="15">
        <v>0.38194444444444442</v>
      </c>
      <c r="AB926" t="str">
        <f>IF(L926="","",VLOOKUP(L926&amp;I926,Продукция!A:I,9,0))</f>
        <v>рекомендация производителя набора</v>
      </c>
      <c r="AC926" s="14">
        <v>45701</v>
      </c>
      <c r="AD926" s="11" t="s">
        <v>2673</v>
      </c>
      <c r="AE926" s="11" t="s">
        <v>4823</v>
      </c>
      <c r="AF926" t="str">
        <f>IF(AD926="","",VLOOKUP(AD926,'Сотрудники и ссылки'!A:B,2,0))</f>
        <v>Серолог</v>
      </c>
      <c r="AG926">
        <f>IF(AD926="","",VLOOKUP(AD926,'Сотрудники и ссылки'!A:C,3,0))</f>
        <v>20001771</v>
      </c>
      <c r="AH926" s="11" t="s">
        <v>2673</v>
      </c>
      <c r="AI926" t="str">
        <f>IF(AH926="","",VLOOKUP(AH926,'Сотрудники и ссылки'!A:B,2,0))</f>
        <v>Серолог</v>
      </c>
      <c r="AJ926">
        <f>IF(AH926="","",VLOOKUP(AH926,'Сотрудники и ссылки'!A:C,3,0))</f>
        <v>20001771</v>
      </c>
      <c r="AK926" s="14">
        <v>45701</v>
      </c>
      <c r="AL926" s="2">
        <f>IF(AK926="","",AK926+VLOOKUP(I926,'Вид исследования'!B:E,4,0))</f>
        <v>45702</v>
      </c>
      <c r="AM926" s="2">
        <f>IF(AK926="","",AK926+VLOOKUP(I926,'Вид исследования'!B:F,5,0))</f>
        <v>45702</v>
      </c>
      <c r="AN926" s="14">
        <v>45701</v>
      </c>
      <c r="AP926" s="11" t="s">
        <v>189</v>
      </c>
      <c r="AQ926" t="str">
        <f>IFERROR(IF(L926="","",VLOOKUP(L926&amp;I926,Продукция!A:K,11,0)),"обратитесь к админ справочника")</f>
        <v>согласно рекомендациям производителя теста</v>
      </c>
      <c r="AR926" s="11" t="s">
        <v>4823</v>
      </c>
      <c r="AS926" t="str">
        <f>IFERROR(IF(L926="","",VLOOKUP(L926&amp;I926,Продукция!A:J,10,0)),"обратитесь к админ справочника")</f>
        <v>инструкция тест- ситема Биочек СК -110</v>
      </c>
      <c r="AT926" s="11" t="s">
        <v>4823</v>
      </c>
      <c r="AU926" s="11" t="s">
        <v>4823</v>
      </c>
      <c r="AV926" s="11" t="s">
        <v>2673</v>
      </c>
      <c r="AW926" s="11" t="s">
        <v>4824</v>
      </c>
      <c r="AX926" s="11" t="s">
        <v>565</v>
      </c>
      <c r="AY926" s="11" t="s">
        <v>1264</v>
      </c>
      <c r="AZ926" s="11">
        <v>153</v>
      </c>
      <c r="BA926" s="11">
        <v>40</v>
      </c>
      <c r="BC926" s="11" t="s">
        <v>5109</v>
      </c>
    </row>
    <row r="927" spans="1:55" x14ac:dyDescent="0.25">
      <c r="A927" t="str">
        <f t="shared" si="18"/>
        <v>С/269REO (BioChek) реовирус уровень антител</v>
      </c>
      <c r="B927" t="str">
        <f>IF(E927="","",INDEX(Лаборатории!A:A,MATCH('Производственный контроль'!E927,Лаборатории!B:B,0)))</f>
        <v xml:space="preserve">КУРИНОЕ ЦАРСТВО АО </v>
      </c>
      <c r="C927" t="str">
        <f>IF(E927="","",VLOOKUP(E927,Лаборатории!B:D,3,0))</f>
        <v>U377_CHL</v>
      </c>
      <c r="D927" s="12">
        <v>45698</v>
      </c>
      <c r="E927" s="11" t="s">
        <v>793</v>
      </c>
      <c r="F927" s="11" t="s">
        <v>544</v>
      </c>
      <c r="G927" s="11" t="s">
        <v>565</v>
      </c>
      <c r="H927" s="11" t="s">
        <v>262</v>
      </c>
      <c r="I927" s="11" t="s">
        <v>3426</v>
      </c>
      <c r="J927" t="str">
        <f>IF(L927="","",VLOOKUP(L927,Продукция!B:D,3,0))</f>
        <v>Биологический_материал</v>
      </c>
      <c r="K927" t="str">
        <f>IF(L927="","",VLOOKUP(L927,Продукция!B:C,2,0))</f>
        <v>Сыворотка крови</v>
      </c>
      <c r="L927" s="151" t="s">
        <v>302</v>
      </c>
      <c r="M927">
        <f>IF(L927="","",VLOOKUP(L927,Продукция!B:L,11,0))</f>
        <v>0</v>
      </c>
      <c r="N927" s="11" t="s">
        <v>873</v>
      </c>
      <c r="P927" s="11" t="s">
        <v>340</v>
      </c>
      <c r="Q927" s="11" t="s">
        <v>854</v>
      </c>
      <c r="R927" s="153" t="s">
        <v>5105</v>
      </c>
      <c r="S927" s="11">
        <v>18</v>
      </c>
      <c r="T927" s="11" t="s">
        <v>5108</v>
      </c>
      <c r="V927" s="14">
        <v>45695</v>
      </c>
      <c r="Z927" s="11" t="s">
        <v>4823</v>
      </c>
      <c r="AA927" s="15">
        <v>0.38194444444444442</v>
      </c>
      <c r="AB927" t="str">
        <f>IF(L927="","",VLOOKUP(L927&amp;I927,Продукция!A:I,9,0))</f>
        <v>рекомендация производителя набора</v>
      </c>
      <c r="AC927" s="14">
        <v>45701</v>
      </c>
      <c r="AD927" s="11" t="s">
        <v>2673</v>
      </c>
      <c r="AE927" s="11" t="s">
        <v>4823</v>
      </c>
      <c r="AF927" t="str">
        <f>IF(AD927="","",VLOOKUP(AD927,'Сотрудники и ссылки'!A:B,2,0))</f>
        <v>Серолог</v>
      </c>
      <c r="AG927">
        <f>IF(AD927="","",VLOOKUP(AD927,'Сотрудники и ссылки'!A:C,3,0))</f>
        <v>20001771</v>
      </c>
      <c r="AH927" s="11" t="s">
        <v>2673</v>
      </c>
      <c r="AI927" t="str">
        <f>IF(AH927="","",VLOOKUP(AH927,'Сотрудники и ссылки'!A:B,2,0))</f>
        <v>Серолог</v>
      </c>
      <c r="AJ927">
        <f>IF(AH927="","",VLOOKUP(AH927,'Сотрудники и ссылки'!A:C,3,0))</f>
        <v>20001771</v>
      </c>
      <c r="AK927" s="14">
        <v>45701</v>
      </c>
      <c r="AL927" s="2">
        <f>IF(AK927="","",AK927+VLOOKUP(I927,'Вид исследования'!B:E,4,0))</f>
        <v>45702</v>
      </c>
      <c r="AM927" s="2">
        <f>IF(AK927="","",AK927+VLOOKUP(I927,'Вид исследования'!B:F,5,0))</f>
        <v>45702</v>
      </c>
      <c r="AN927" s="14">
        <v>45701</v>
      </c>
      <c r="AP927" s="11" t="s">
        <v>189</v>
      </c>
      <c r="AQ927" t="str">
        <f>IFERROR(IF(L927="","",VLOOKUP(L927&amp;I927,Продукция!A:K,11,0)),"обратитесь к админ справочника")</f>
        <v>согласно рекомендациям производителя теста</v>
      </c>
      <c r="AR927" s="11" t="s">
        <v>4823</v>
      </c>
      <c r="AS927" t="str">
        <f>IFERROR(IF(L927="","",VLOOKUP(L927&amp;I927,Продукция!A:J,10,0)),"обратитесь к админ справочника")</f>
        <v>инструкция тест- ситема Биочек СК -110</v>
      </c>
      <c r="AT927" s="11" t="s">
        <v>4823</v>
      </c>
      <c r="AU927" s="11" t="s">
        <v>4823</v>
      </c>
      <c r="AV927" s="11" t="s">
        <v>2673</v>
      </c>
      <c r="AW927" s="11" t="s">
        <v>4824</v>
      </c>
      <c r="AX927" s="11" t="s">
        <v>565</v>
      </c>
      <c r="AY927" s="11" t="s">
        <v>1267</v>
      </c>
      <c r="AZ927" s="11">
        <v>153</v>
      </c>
      <c r="BA927" s="11">
        <v>41</v>
      </c>
      <c r="BC927" s="11" t="s">
        <v>5109</v>
      </c>
    </row>
    <row r="928" spans="1:55" x14ac:dyDescent="0.25">
      <c r="A928" t="str">
        <f t="shared" si="18"/>
        <v>С/264NDV (BioChek) болезнь Ньюкасла уровень антител</v>
      </c>
      <c r="B928" t="str">
        <f>IF(E928="","",INDEX(Лаборатории!A:A,MATCH('Производственный контроль'!E928,Лаборатории!B:B,0)))</f>
        <v xml:space="preserve">КУРИНОЕ ЦАРСТВО АО </v>
      </c>
      <c r="C928" t="str">
        <f>IF(E928="","",VLOOKUP(E928,Лаборатории!B:D,3,0))</f>
        <v>U377_CHL</v>
      </c>
      <c r="D928" s="12">
        <v>45695</v>
      </c>
      <c r="E928" s="11" t="s">
        <v>793</v>
      </c>
      <c r="F928" s="11" t="s">
        <v>544</v>
      </c>
      <c r="G928" s="11" t="s">
        <v>565</v>
      </c>
      <c r="H928" s="11" t="s">
        <v>262</v>
      </c>
      <c r="I928" s="11" t="s">
        <v>3424</v>
      </c>
      <c r="J928" t="str">
        <f>IF(L928="","",VLOOKUP(L928,Продукция!B:D,3,0))</f>
        <v>Биологический_материал</v>
      </c>
      <c r="K928" t="str">
        <f>IF(L928="","",VLOOKUP(L928,Продукция!B:C,2,0))</f>
        <v>Сыворотка крови</v>
      </c>
      <c r="L928" s="151" t="s">
        <v>302</v>
      </c>
      <c r="M928">
        <f>IF(L928="","",VLOOKUP(L928,Продукция!B:L,11,0))</f>
        <v>0</v>
      </c>
      <c r="N928" s="11" t="s">
        <v>873</v>
      </c>
      <c r="P928" s="11" t="s">
        <v>340</v>
      </c>
      <c r="Q928" s="11" t="s">
        <v>854</v>
      </c>
      <c r="R928" s="153" t="s">
        <v>5093</v>
      </c>
      <c r="S928" s="11">
        <v>18</v>
      </c>
      <c r="T928" s="11" t="s">
        <v>5107</v>
      </c>
      <c r="V928" s="14">
        <v>45692</v>
      </c>
      <c r="Z928" s="11" t="s">
        <v>4823</v>
      </c>
      <c r="AA928" s="15">
        <v>0.68055555555555547</v>
      </c>
      <c r="AB928" t="str">
        <f>IF(L928="","",VLOOKUP(L928&amp;I928,Продукция!A:I,9,0))</f>
        <v>рекомендация производителя набора</v>
      </c>
      <c r="AC928" s="14">
        <v>45701</v>
      </c>
      <c r="AD928" s="11" t="s">
        <v>2673</v>
      </c>
      <c r="AE928" s="11" t="s">
        <v>4823</v>
      </c>
      <c r="AF928" t="str">
        <f>IF(AD928="","",VLOOKUP(AD928,'Сотрудники и ссылки'!A:B,2,0))</f>
        <v>Серолог</v>
      </c>
      <c r="AG928">
        <f>IF(AD928="","",VLOOKUP(AD928,'Сотрудники и ссылки'!A:C,3,0))</f>
        <v>20001771</v>
      </c>
      <c r="AH928" s="11" t="s">
        <v>2673</v>
      </c>
      <c r="AI928" t="str">
        <f>IF(AH928="","",VLOOKUP(AH928,'Сотрудники и ссылки'!A:B,2,0))</f>
        <v>Серолог</v>
      </c>
      <c r="AJ928">
        <f>IF(AH928="","",VLOOKUP(AH928,'Сотрудники и ссылки'!A:C,3,0))</f>
        <v>20001771</v>
      </c>
      <c r="AK928" s="14">
        <v>45701</v>
      </c>
      <c r="AL928" s="2">
        <f>IF(AK928="","",AK928+VLOOKUP(I928,'Вид исследования'!B:E,4,0))</f>
        <v>45702</v>
      </c>
      <c r="AM928" s="2">
        <f>IF(AK928="","",AK928+VLOOKUP(I928,'Вид исследования'!B:F,5,0))</f>
        <v>45702</v>
      </c>
      <c r="AN928" s="14">
        <v>45701</v>
      </c>
      <c r="AP928" s="11" t="s">
        <v>189</v>
      </c>
      <c r="AQ928" t="str">
        <f>IFERROR(IF(L928="","",VLOOKUP(L928&amp;I928,Продукция!A:K,11,0)),"обратитесь к админ справочника")</f>
        <v>согласно рекомендациям производителя теста</v>
      </c>
      <c r="AR928" s="11" t="s">
        <v>4823</v>
      </c>
      <c r="AS928" t="str">
        <f>IFERROR(IF(L928="","",VLOOKUP(L928&amp;I928,Продукция!A:J,10,0)),"обратитесь к админ справочника")</f>
        <v>инструкция тест- ситема Биочек СК -116</v>
      </c>
      <c r="AT928" s="11" t="s">
        <v>4823</v>
      </c>
      <c r="AU928" s="11" t="s">
        <v>4823</v>
      </c>
      <c r="AV928" s="11" t="s">
        <v>2673</v>
      </c>
      <c r="AW928" s="11" t="s">
        <v>4824</v>
      </c>
      <c r="AX928" s="11" t="s">
        <v>565</v>
      </c>
      <c r="AY928" s="11" t="s">
        <v>1258</v>
      </c>
      <c r="AZ928" s="11">
        <v>153</v>
      </c>
      <c r="BA928" s="11">
        <v>40</v>
      </c>
      <c r="BC928" s="11" t="s">
        <v>5109</v>
      </c>
    </row>
    <row r="929" spans="1:55" x14ac:dyDescent="0.25">
      <c r="A929" t="str">
        <f t="shared" si="18"/>
        <v>С/264NDV (BioChek) болезнь Ньюкасла уровень антител</v>
      </c>
      <c r="B929" t="str">
        <f>IF(E929="","",INDEX(Лаборатории!A:A,MATCH('Производственный контроль'!E929,Лаборатории!B:B,0)))</f>
        <v xml:space="preserve">КУРИНОЕ ЦАРСТВО АО </v>
      </c>
      <c r="C929" t="str">
        <f>IF(E929="","",VLOOKUP(E929,Лаборатории!B:D,3,0))</f>
        <v>U377_CHL</v>
      </c>
      <c r="D929" s="12">
        <v>45695</v>
      </c>
      <c r="E929" s="11" t="s">
        <v>793</v>
      </c>
      <c r="F929" s="11" t="s">
        <v>544</v>
      </c>
      <c r="G929" s="11" t="s">
        <v>565</v>
      </c>
      <c r="H929" s="11" t="s">
        <v>262</v>
      </c>
      <c r="I929" s="11" t="s">
        <v>3424</v>
      </c>
      <c r="J929" t="str">
        <f>IF(L929="","",VLOOKUP(L929,Продукция!B:D,3,0))</f>
        <v>Биологический_материал</v>
      </c>
      <c r="K929" t="str">
        <f>IF(L929="","",VLOOKUP(L929,Продукция!B:C,2,0))</f>
        <v>Сыворотка крови</v>
      </c>
      <c r="L929" s="151" t="s">
        <v>302</v>
      </c>
      <c r="M929">
        <f>IF(L929="","",VLOOKUP(L929,Продукция!B:L,11,0))</f>
        <v>0</v>
      </c>
      <c r="N929" s="11" t="s">
        <v>873</v>
      </c>
      <c r="P929" s="11" t="s">
        <v>340</v>
      </c>
      <c r="Q929" s="11" t="s">
        <v>854</v>
      </c>
      <c r="R929" s="153" t="s">
        <v>5088</v>
      </c>
      <c r="S929" s="11">
        <v>18</v>
      </c>
      <c r="T929" s="11" t="s">
        <v>5107</v>
      </c>
      <c r="V929" s="14">
        <v>45692</v>
      </c>
      <c r="Z929" s="11" t="s">
        <v>4823</v>
      </c>
      <c r="AA929" s="15">
        <v>0.68055555555555547</v>
      </c>
      <c r="AB929" t="str">
        <f>IF(L929="","",VLOOKUP(L929&amp;I929,Продукция!A:I,9,0))</f>
        <v>рекомендация производителя набора</v>
      </c>
      <c r="AC929" s="14">
        <v>45701</v>
      </c>
      <c r="AD929" s="11" t="s">
        <v>2673</v>
      </c>
      <c r="AE929" s="11" t="s">
        <v>4823</v>
      </c>
      <c r="AF929" t="str">
        <f>IF(AD929="","",VLOOKUP(AD929,'Сотрудники и ссылки'!A:B,2,0))</f>
        <v>Серолог</v>
      </c>
      <c r="AG929">
        <f>IF(AD929="","",VLOOKUP(AD929,'Сотрудники и ссылки'!A:C,3,0))</f>
        <v>20001771</v>
      </c>
      <c r="AH929" s="11" t="s">
        <v>2673</v>
      </c>
      <c r="AI929" t="str">
        <f>IF(AH929="","",VLOOKUP(AH929,'Сотрудники и ссылки'!A:B,2,0))</f>
        <v>Серолог</v>
      </c>
      <c r="AJ929">
        <f>IF(AH929="","",VLOOKUP(AH929,'Сотрудники и ссылки'!A:C,3,0))</f>
        <v>20001771</v>
      </c>
      <c r="AK929" s="14">
        <v>45701</v>
      </c>
      <c r="AL929" s="2">
        <f>IF(AK929="","",AK929+VLOOKUP(I929,'Вид исследования'!B:E,4,0))</f>
        <v>45702</v>
      </c>
      <c r="AM929" s="2">
        <f>IF(AK929="","",AK929+VLOOKUP(I929,'Вид исследования'!B:F,5,0))</f>
        <v>45702</v>
      </c>
      <c r="AN929" s="14">
        <v>45701</v>
      </c>
      <c r="AP929" s="11" t="s">
        <v>189</v>
      </c>
      <c r="AQ929" t="str">
        <f>IFERROR(IF(L929="","",VLOOKUP(L929&amp;I929,Продукция!A:K,11,0)),"обратитесь к админ справочника")</f>
        <v>согласно рекомендациям производителя теста</v>
      </c>
      <c r="AR929" s="11" t="s">
        <v>4823</v>
      </c>
      <c r="AS929" t="str">
        <f>IFERROR(IF(L929="","",VLOOKUP(L929&amp;I929,Продукция!A:J,10,0)),"обратитесь к админ справочника")</f>
        <v>инструкция тест- ситема Биочек СК -116</v>
      </c>
      <c r="AT929" s="11" t="s">
        <v>4823</v>
      </c>
      <c r="AU929" s="11" t="s">
        <v>4823</v>
      </c>
      <c r="AV929" s="11" t="s">
        <v>2673</v>
      </c>
      <c r="AW929" s="11" t="s">
        <v>4824</v>
      </c>
      <c r="AX929" s="11" t="s">
        <v>565</v>
      </c>
      <c r="AY929" s="11" t="s">
        <v>1275</v>
      </c>
      <c r="AZ929" s="11">
        <v>153</v>
      </c>
      <c r="BA929" s="11">
        <v>41</v>
      </c>
      <c r="BC929" s="11" t="s">
        <v>5109</v>
      </c>
    </row>
    <row r="930" spans="1:55" x14ac:dyDescent="0.25">
      <c r="A930" t="str">
        <f t="shared" si="18"/>
        <v>С/269NDV (BioChek) болезнь Ньюкасла уровень антител</v>
      </c>
      <c r="B930" t="str">
        <f>IF(E930="","",INDEX(Лаборатории!A:A,MATCH('Производственный контроль'!E930,Лаборатории!B:B,0)))</f>
        <v xml:space="preserve">КУРИНОЕ ЦАРСТВО АО </v>
      </c>
      <c r="C930" t="str">
        <f>IF(E930="","",VLOOKUP(E930,Лаборатории!B:D,3,0))</f>
        <v>U377_CHL</v>
      </c>
      <c r="D930" s="12">
        <v>45698</v>
      </c>
      <c r="E930" s="11" t="s">
        <v>793</v>
      </c>
      <c r="F930" s="11" t="s">
        <v>544</v>
      </c>
      <c r="G930" s="11" t="s">
        <v>565</v>
      </c>
      <c r="H930" s="11" t="s">
        <v>262</v>
      </c>
      <c r="I930" s="11" t="s">
        <v>3424</v>
      </c>
      <c r="J930" t="str">
        <f>IF(L930="","",VLOOKUP(L930,Продукция!B:D,3,0))</f>
        <v>Биологический_материал</v>
      </c>
      <c r="K930" t="str">
        <f>IF(L930="","",VLOOKUP(L930,Продукция!B:C,2,0))</f>
        <v>Сыворотка крови</v>
      </c>
      <c r="L930" s="151" t="s">
        <v>302</v>
      </c>
      <c r="M930">
        <f>IF(L930="","",VLOOKUP(L930,Продукция!B:L,11,0))</f>
        <v>0</v>
      </c>
      <c r="N930" s="11" t="s">
        <v>873</v>
      </c>
      <c r="P930" s="11" t="s">
        <v>340</v>
      </c>
      <c r="Q930" s="11" t="s">
        <v>854</v>
      </c>
      <c r="R930" s="153" t="s">
        <v>5098</v>
      </c>
      <c r="S930" s="11">
        <v>18</v>
      </c>
      <c r="T930" s="11" t="s">
        <v>5108</v>
      </c>
      <c r="V930" s="14">
        <v>45694</v>
      </c>
      <c r="Z930" s="11" t="s">
        <v>4823</v>
      </c>
      <c r="AA930" s="15">
        <v>0.38194444444444442</v>
      </c>
      <c r="AB930" t="str">
        <f>IF(L930="","",VLOOKUP(L930&amp;I930,Продукция!A:I,9,0))</f>
        <v>рекомендация производителя набора</v>
      </c>
      <c r="AC930" s="14">
        <v>45701</v>
      </c>
      <c r="AD930" s="11" t="s">
        <v>2673</v>
      </c>
      <c r="AE930" s="11" t="s">
        <v>4823</v>
      </c>
      <c r="AF930" t="str">
        <f>IF(AD930="","",VLOOKUP(AD930,'Сотрудники и ссылки'!A:B,2,0))</f>
        <v>Серолог</v>
      </c>
      <c r="AG930">
        <f>IF(AD930="","",VLOOKUP(AD930,'Сотрудники и ссылки'!A:C,3,0))</f>
        <v>20001771</v>
      </c>
      <c r="AH930" s="11" t="s">
        <v>2673</v>
      </c>
      <c r="AI930" t="str">
        <f>IF(AH930="","",VLOOKUP(AH930,'Сотрудники и ссылки'!A:B,2,0))</f>
        <v>Серолог</v>
      </c>
      <c r="AJ930">
        <f>IF(AH930="","",VLOOKUP(AH930,'Сотрудники и ссылки'!A:C,3,0))</f>
        <v>20001771</v>
      </c>
      <c r="AK930" s="14">
        <v>45701</v>
      </c>
      <c r="AL930" s="2">
        <f>IF(AK930="","",AK930+VLOOKUP(I930,'Вид исследования'!B:E,4,0))</f>
        <v>45702</v>
      </c>
      <c r="AM930" s="2">
        <f>IF(AK930="","",AK930+VLOOKUP(I930,'Вид исследования'!B:F,5,0))</f>
        <v>45702</v>
      </c>
      <c r="AN930" s="14">
        <v>45701</v>
      </c>
      <c r="AP930" s="11" t="s">
        <v>189</v>
      </c>
      <c r="AQ930" t="str">
        <f>IFERROR(IF(L930="","",VLOOKUP(L930&amp;I930,Продукция!A:K,11,0)),"обратитесь к админ справочника")</f>
        <v>согласно рекомендациям производителя теста</v>
      </c>
      <c r="AR930" s="11" t="s">
        <v>4823</v>
      </c>
      <c r="AS930" t="str">
        <f>IFERROR(IF(L930="","",VLOOKUP(L930&amp;I930,Продукция!A:J,10,0)),"обратитесь к админ справочника")</f>
        <v>инструкция тест- ситема Биочек СК -116</v>
      </c>
      <c r="AT930" s="11" t="s">
        <v>4823</v>
      </c>
      <c r="AU930" s="11" t="s">
        <v>4823</v>
      </c>
      <c r="AV930" s="11" t="s">
        <v>2673</v>
      </c>
      <c r="AW930" s="11" t="s">
        <v>4824</v>
      </c>
      <c r="AX930" s="11" t="s">
        <v>565</v>
      </c>
      <c r="AY930" s="11" t="s">
        <v>1269</v>
      </c>
      <c r="AZ930" s="11">
        <v>153</v>
      </c>
      <c r="BA930" s="11">
        <v>41</v>
      </c>
      <c r="BC930" s="11" t="s">
        <v>5109</v>
      </c>
    </row>
    <row r="931" spans="1:55" x14ac:dyDescent="0.25">
      <c r="A931" t="str">
        <f t="shared" si="18"/>
        <v>С/269NDV (BioChek) болезнь Ньюкасла уровень антител</v>
      </c>
      <c r="B931" t="str">
        <f>IF(E931="","",INDEX(Лаборатории!A:A,MATCH('Производственный контроль'!E931,Лаборатории!B:B,0)))</f>
        <v xml:space="preserve">КУРИНОЕ ЦАРСТВО АО </v>
      </c>
      <c r="C931" t="str">
        <f>IF(E931="","",VLOOKUP(E931,Лаборатории!B:D,3,0))</f>
        <v>U377_CHL</v>
      </c>
      <c r="D931" s="12">
        <v>45698</v>
      </c>
      <c r="E931" s="11" t="s">
        <v>793</v>
      </c>
      <c r="F931" s="11" t="s">
        <v>544</v>
      </c>
      <c r="G931" s="11" t="s">
        <v>565</v>
      </c>
      <c r="H931" s="11" t="s">
        <v>262</v>
      </c>
      <c r="I931" s="11" t="s">
        <v>3424</v>
      </c>
      <c r="J931" t="str">
        <f>IF(L931="","",VLOOKUP(L931,Продукция!B:D,3,0))</f>
        <v>Биологический_материал</v>
      </c>
      <c r="K931" t="str">
        <f>IF(L931="","",VLOOKUP(L931,Продукция!B:C,2,0))</f>
        <v>Сыворотка крови</v>
      </c>
      <c r="L931" s="151" t="s">
        <v>302</v>
      </c>
      <c r="M931">
        <f>IF(L931="","",VLOOKUP(L931,Продукция!B:L,11,0))</f>
        <v>0</v>
      </c>
      <c r="N931" s="11" t="s">
        <v>873</v>
      </c>
      <c r="P931" s="11" t="s">
        <v>340</v>
      </c>
      <c r="Q931" s="11" t="s">
        <v>854</v>
      </c>
      <c r="R931" s="153" t="s">
        <v>5102</v>
      </c>
      <c r="S931" s="11">
        <v>18</v>
      </c>
      <c r="T931" s="11" t="s">
        <v>5108</v>
      </c>
      <c r="V931" s="14">
        <v>45694</v>
      </c>
      <c r="Z931" s="11" t="s">
        <v>4823</v>
      </c>
      <c r="AA931" s="15">
        <v>0.38194444444444442</v>
      </c>
      <c r="AB931" t="str">
        <f>IF(L931="","",VLOOKUP(L931&amp;I931,Продукция!A:I,9,0))</f>
        <v>рекомендация производителя набора</v>
      </c>
      <c r="AC931" s="14">
        <v>45701</v>
      </c>
      <c r="AD931" s="11" t="s">
        <v>2673</v>
      </c>
      <c r="AE931" s="11" t="s">
        <v>4823</v>
      </c>
      <c r="AF931" t="str">
        <f>IF(AD931="","",VLOOKUP(AD931,'Сотрудники и ссылки'!A:B,2,0))</f>
        <v>Серолог</v>
      </c>
      <c r="AG931">
        <f>IF(AD931="","",VLOOKUP(AD931,'Сотрудники и ссылки'!A:C,3,0))</f>
        <v>20001771</v>
      </c>
      <c r="AH931" s="11" t="s">
        <v>2673</v>
      </c>
      <c r="AI931" t="str">
        <f>IF(AH931="","",VLOOKUP(AH931,'Сотрудники и ссылки'!A:B,2,0))</f>
        <v>Серолог</v>
      </c>
      <c r="AJ931">
        <f>IF(AH931="","",VLOOKUP(AH931,'Сотрудники и ссылки'!A:C,3,0))</f>
        <v>20001771</v>
      </c>
      <c r="AK931" s="14">
        <v>45701</v>
      </c>
      <c r="AL931" s="2">
        <f>IF(AK931="","",AK931+VLOOKUP(I931,'Вид исследования'!B:E,4,0))</f>
        <v>45702</v>
      </c>
      <c r="AM931" s="2">
        <f>IF(AK931="","",AK931+VLOOKUP(I931,'Вид исследования'!B:F,5,0))</f>
        <v>45702</v>
      </c>
      <c r="AN931" s="14">
        <v>45701</v>
      </c>
      <c r="AP931" s="11" t="s">
        <v>189</v>
      </c>
      <c r="AQ931" t="str">
        <f>IFERROR(IF(L931="","",VLOOKUP(L931&amp;I931,Продукция!A:K,11,0)),"обратитесь к админ справочника")</f>
        <v>согласно рекомендациям производителя теста</v>
      </c>
      <c r="AR931" s="11" t="s">
        <v>4823</v>
      </c>
      <c r="AS931" t="str">
        <f>IFERROR(IF(L931="","",VLOOKUP(L931&amp;I931,Продукция!A:J,10,0)),"обратитесь к админ справочника")</f>
        <v>инструкция тест- ситема Биочек СК -116</v>
      </c>
      <c r="AT931" s="11" t="s">
        <v>4823</v>
      </c>
      <c r="AU931" s="11" t="s">
        <v>4823</v>
      </c>
      <c r="AV931" s="11" t="s">
        <v>2673</v>
      </c>
      <c r="AW931" s="11" t="s">
        <v>4824</v>
      </c>
      <c r="AX931" s="11" t="s">
        <v>565</v>
      </c>
      <c r="AY931" s="11" t="s">
        <v>1264</v>
      </c>
      <c r="AZ931" s="11">
        <v>153</v>
      </c>
      <c r="BA931" s="11">
        <v>40</v>
      </c>
      <c r="BC931" s="11" t="s">
        <v>5109</v>
      </c>
    </row>
    <row r="932" spans="1:55" x14ac:dyDescent="0.25">
      <c r="A932" t="str">
        <f t="shared" si="18"/>
        <v>С/269NDV (BioChek) болезнь Ньюкасла уровень антител</v>
      </c>
      <c r="B932" t="str">
        <f>IF(E932="","",INDEX(Лаборатории!A:A,MATCH('Производственный контроль'!E932,Лаборатории!B:B,0)))</f>
        <v xml:space="preserve">КУРИНОЕ ЦАРСТВО АО </v>
      </c>
      <c r="C932" t="str">
        <f>IF(E932="","",VLOOKUP(E932,Лаборатории!B:D,3,0))</f>
        <v>U377_CHL</v>
      </c>
      <c r="D932" s="12">
        <v>45698</v>
      </c>
      <c r="E932" s="11" t="s">
        <v>793</v>
      </c>
      <c r="F932" s="11" t="s">
        <v>544</v>
      </c>
      <c r="G932" s="11" t="s">
        <v>565</v>
      </c>
      <c r="H932" s="11" t="s">
        <v>262</v>
      </c>
      <c r="I932" s="11" t="s">
        <v>3424</v>
      </c>
      <c r="J932" t="str">
        <f>IF(L932="","",VLOOKUP(L932,Продукция!B:D,3,0))</f>
        <v>Биологический_материал</v>
      </c>
      <c r="K932" t="str">
        <f>IF(L932="","",VLOOKUP(L932,Продукция!B:C,2,0))</f>
        <v>Сыворотка крови</v>
      </c>
      <c r="L932" s="151" t="s">
        <v>302</v>
      </c>
      <c r="M932">
        <f>IF(L932="","",VLOOKUP(L932,Продукция!B:L,11,0))</f>
        <v>0</v>
      </c>
      <c r="N932" s="11" t="s">
        <v>873</v>
      </c>
      <c r="P932" s="11" t="s">
        <v>340</v>
      </c>
      <c r="Q932" s="11" t="s">
        <v>854</v>
      </c>
      <c r="R932" s="153" t="s">
        <v>5105</v>
      </c>
      <c r="S932" s="11">
        <v>18</v>
      </c>
      <c r="T932" s="11" t="s">
        <v>5108</v>
      </c>
      <c r="V932" s="14">
        <v>45695</v>
      </c>
      <c r="Z932" s="11" t="s">
        <v>4823</v>
      </c>
      <c r="AA932" s="15">
        <v>0.38194444444444442</v>
      </c>
      <c r="AB932" t="str">
        <f>IF(L932="","",VLOOKUP(L932&amp;I932,Продукция!A:I,9,0))</f>
        <v>рекомендация производителя набора</v>
      </c>
      <c r="AC932" s="14">
        <v>45701</v>
      </c>
      <c r="AD932" s="11" t="s">
        <v>2673</v>
      </c>
      <c r="AE932" s="11" t="s">
        <v>4823</v>
      </c>
      <c r="AF932" t="str">
        <f>IF(AD932="","",VLOOKUP(AD932,'Сотрудники и ссылки'!A:B,2,0))</f>
        <v>Серолог</v>
      </c>
      <c r="AG932">
        <f>IF(AD932="","",VLOOKUP(AD932,'Сотрудники и ссылки'!A:C,3,0))</f>
        <v>20001771</v>
      </c>
      <c r="AH932" s="11" t="s">
        <v>2673</v>
      </c>
      <c r="AI932" t="str">
        <f>IF(AH932="","",VLOOKUP(AH932,'Сотрудники и ссылки'!A:B,2,0))</f>
        <v>Серолог</v>
      </c>
      <c r="AJ932">
        <f>IF(AH932="","",VLOOKUP(AH932,'Сотрудники и ссылки'!A:C,3,0))</f>
        <v>20001771</v>
      </c>
      <c r="AK932" s="14">
        <v>45701</v>
      </c>
      <c r="AL932" s="2">
        <f>IF(AK932="","",AK932+VLOOKUP(I932,'Вид исследования'!B:E,4,0))</f>
        <v>45702</v>
      </c>
      <c r="AM932" s="2">
        <f>IF(AK932="","",AK932+VLOOKUP(I932,'Вид исследования'!B:F,5,0))</f>
        <v>45702</v>
      </c>
      <c r="AN932" s="14">
        <v>45701</v>
      </c>
      <c r="AP932" s="11" t="s">
        <v>189</v>
      </c>
      <c r="AQ932" t="str">
        <f>IFERROR(IF(L932="","",VLOOKUP(L932&amp;I932,Продукция!A:K,11,0)),"обратитесь к админ справочника")</f>
        <v>согласно рекомендациям производителя теста</v>
      </c>
      <c r="AR932" s="11" t="s">
        <v>4823</v>
      </c>
      <c r="AS932" t="str">
        <f>IFERROR(IF(L932="","",VLOOKUP(L932&amp;I932,Продукция!A:J,10,0)),"обратитесь к админ справочника")</f>
        <v>инструкция тест- ситема Биочек СК -116</v>
      </c>
      <c r="AT932" s="11" t="s">
        <v>4823</v>
      </c>
      <c r="AU932" s="11" t="s">
        <v>4823</v>
      </c>
      <c r="AV932" s="11" t="s">
        <v>2673</v>
      </c>
      <c r="AW932" s="11" t="s">
        <v>4824</v>
      </c>
      <c r="AX932" s="11" t="s">
        <v>565</v>
      </c>
      <c r="AY932" s="11" t="s">
        <v>1267</v>
      </c>
      <c r="AZ932" s="11">
        <v>153</v>
      </c>
      <c r="BA932" s="11">
        <v>41</v>
      </c>
      <c r="BC932" s="11" t="s">
        <v>5109</v>
      </c>
    </row>
    <row r="933" spans="1:55" x14ac:dyDescent="0.25">
      <c r="A933" t="str">
        <f t="shared" si="18"/>
        <v xml:space="preserve">С/264CAV (BioChek) анемия уровень антител </v>
      </c>
      <c r="B933" t="str">
        <f>IF(E933="","",INDEX(Лаборатории!A:A,MATCH('Производственный контроль'!E933,Лаборатории!B:B,0)))</f>
        <v xml:space="preserve">КУРИНОЕ ЦАРСТВО АО </v>
      </c>
      <c r="C933" t="str">
        <f>IF(E933="","",VLOOKUP(E933,Лаборатории!B:D,3,0))</f>
        <v>U377_CHL</v>
      </c>
      <c r="D933" s="12">
        <v>45695</v>
      </c>
      <c r="E933" s="11" t="s">
        <v>793</v>
      </c>
      <c r="F933" s="11" t="s">
        <v>544</v>
      </c>
      <c r="G933" s="11" t="s">
        <v>565</v>
      </c>
      <c r="H933" s="11" t="s">
        <v>262</v>
      </c>
      <c r="I933" s="11" t="s">
        <v>3412</v>
      </c>
      <c r="J933" t="str">
        <f>IF(L933="","",VLOOKUP(L933,Продукция!B:D,3,0))</f>
        <v>Биологический_материал</v>
      </c>
      <c r="K933" t="str">
        <f>IF(L933="","",VLOOKUP(L933,Продукция!B:C,2,0))</f>
        <v>Сыворотка крови</v>
      </c>
      <c r="L933" s="151" t="s">
        <v>302</v>
      </c>
      <c r="M933">
        <f>IF(L933="","",VLOOKUP(L933,Продукция!B:L,11,0))</f>
        <v>0</v>
      </c>
      <c r="N933" s="11" t="s">
        <v>873</v>
      </c>
      <c r="P933" s="11" t="s">
        <v>340</v>
      </c>
      <c r="Q933" s="11" t="s">
        <v>854</v>
      </c>
      <c r="R933" s="153" t="s">
        <v>5093</v>
      </c>
      <c r="S933" s="11">
        <v>18</v>
      </c>
      <c r="T933" s="11" t="s">
        <v>5107</v>
      </c>
      <c r="V933" s="14">
        <v>45692</v>
      </c>
      <c r="Z933" s="11" t="s">
        <v>4823</v>
      </c>
      <c r="AA933" s="15">
        <v>0.68055555555555547</v>
      </c>
      <c r="AB933" t="str">
        <f>IF(L933="","",VLOOKUP(L933&amp;I933,Продукция!A:I,9,0))</f>
        <v>рекомендация производителя набора</v>
      </c>
      <c r="AC933" s="14">
        <v>45701</v>
      </c>
      <c r="AD933" s="11" t="s">
        <v>2676</v>
      </c>
      <c r="AE933" s="11" t="s">
        <v>4823</v>
      </c>
      <c r="AF933" t="str">
        <f>IF(AD933="","",VLOOKUP(AD933,'Сотрудники и ссылки'!A:B,2,0))</f>
        <v>Серолог</v>
      </c>
      <c r="AG933">
        <f>IF(AD933="","",VLOOKUP(AD933,'Сотрудники и ссылки'!A:C,3,0))</f>
        <v>20007746</v>
      </c>
      <c r="AH933" s="11" t="s">
        <v>2676</v>
      </c>
      <c r="AI933" t="str">
        <f>IF(AH933="","",VLOOKUP(AH933,'Сотрудники и ссылки'!A:B,2,0))</f>
        <v>Серолог</v>
      </c>
      <c r="AJ933">
        <f>IF(AH933="","",VLOOKUP(AH933,'Сотрудники и ссылки'!A:C,3,0))</f>
        <v>20007746</v>
      </c>
      <c r="AK933" s="14">
        <v>45701</v>
      </c>
      <c r="AL933" s="2">
        <f>IF(AK933="","",AK933+VLOOKUP(I933,'Вид исследования'!B:E,4,0))</f>
        <v>45702</v>
      </c>
      <c r="AM933" s="2">
        <f>IF(AK933="","",AK933+VLOOKUP(I933,'Вид исследования'!B:F,5,0))</f>
        <v>45702</v>
      </c>
      <c r="AN933" s="14">
        <v>45701</v>
      </c>
      <c r="AP933" s="11" t="s">
        <v>189</v>
      </c>
      <c r="AQ933" t="str">
        <f>IFERROR(IF(L933="","",VLOOKUP(L933&amp;I933,Продукция!A:K,11,0)),"обратитесь к админ справочника")</f>
        <v>согласно рекомендациям производителя теста</v>
      </c>
      <c r="AR933" s="11" t="s">
        <v>4823</v>
      </c>
      <c r="AS933" t="str">
        <f>IFERROR(IF(L933="","",VLOOKUP(L933&amp;I933,Продукция!A:J,10,0)),"обратитесь к админ справочника")</f>
        <v>инструкция тест- ситема Биочек СК -126</v>
      </c>
      <c r="AT933" s="11" t="s">
        <v>4823</v>
      </c>
      <c r="AU933" s="11" t="s">
        <v>4823</v>
      </c>
      <c r="AV933" s="11" t="s">
        <v>2676</v>
      </c>
      <c r="AW933" s="11" t="s">
        <v>4824</v>
      </c>
      <c r="AX933" s="11" t="s">
        <v>565</v>
      </c>
      <c r="AY933" s="11" t="s">
        <v>1258</v>
      </c>
      <c r="AZ933" s="11">
        <v>153</v>
      </c>
      <c r="BA933" s="11">
        <v>40</v>
      </c>
      <c r="BC933" s="11" t="s">
        <v>5109</v>
      </c>
    </row>
    <row r="934" spans="1:55" x14ac:dyDescent="0.25">
      <c r="A934" t="str">
        <f t="shared" si="18"/>
        <v xml:space="preserve">С/264CAV (BioChek) анемия уровень антител </v>
      </c>
      <c r="B934" t="str">
        <f>IF(E934="","",INDEX(Лаборатории!A:A,MATCH('Производственный контроль'!E934,Лаборатории!B:B,0)))</f>
        <v xml:space="preserve">КУРИНОЕ ЦАРСТВО АО </v>
      </c>
      <c r="C934" t="str">
        <f>IF(E934="","",VLOOKUP(E934,Лаборатории!B:D,3,0))</f>
        <v>U377_CHL</v>
      </c>
      <c r="D934" s="12">
        <v>45695</v>
      </c>
      <c r="E934" s="11" t="s">
        <v>793</v>
      </c>
      <c r="F934" s="11" t="s">
        <v>544</v>
      </c>
      <c r="G934" s="11" t="s">
        <v>565</v>
      </c>
      <c r="H934" s="11" t="s">
        <v>262</v>
      </c>
      <c r="I934" s="11" t="s">
        <v>3412</v>
      </c>
      <c r="J934" t="str">
        <f>IF(L934="","",VLOOKUP(L934,Продукция!B:D,3,0))</f>
        <v>Биологический_материал</v>
      </c>
      <c r="K934" t="str">
        <f>IF(L934="","",VLOOKUP(L934,Продукция!B:C,2,0))</f>
        <v>Сыворотка крови</v>
      </c>
      <c r="L934" s="151" t="s">
        <v>302</v>
      </c>
      <c r="M934">
        <f>IF(L934="","",VLOOKUP(L934,Продукция!B:L,11,0))</f>
        <v>0</v>
      </c>
      <c r="N934" s="11" t="s">
        <v>873</v>
      </c>
      <c r="P934" s="11" t="s">
        <v>340</v>
      </c>
      <c r="Q934" s="11" t="s">
        <v>854</v>
      </c>
      <c r="R934" s="153" t="s">
        <v>5088</v>
      </c>
      <c r="S934" s="11">
        <v>18</v>
      </c>
      <c r="T934" s="11" t="s">
        <v>5107</v>
      </c>
      <c r="V934" s="14">
        <v>45692</v>
      </c>
      <c r="Z934" s="11" t="s">
        <v>4823</v>
      </c>
      <c r="AA934" s="15">
        <v>0.68055555555555547</v>
      </c>
      <c r="AB934" t="str">
        <f>IF(L934="","",VLOOKUP(L934&amp;I934,Продукция!A:I,9,0))</f>
        <v>рекомендация производителя набора</v>
      </c>
      <c r="AC934" s="14">
        <v>45701</v>
      </c>
      <c r="AD934" s="11" t="s">
        <v>2676</v>
      </c>
      <c r="AE934" s="11" t="s">
        <v>4823</v>
      </c>
      <c r="AF934" t="str">
        <f>IF(AD934="","",VLOOKUP(AD934,'Сотрудники и ссылки'!A:B,2,0))</f>
        <v>Серолог</v>
      </c>
      <c r="AG934">
        <f>IF(AD934="","",VLOOKUP(AD934,'Сотрудники и ссылки'!A:C,3,0))</f>
        <v>20007746</v>
      </c>
      <c r="AH934" s="11" t="s">
        <v>2676</v>
      </c>
      <c r="AI934" t="str">
        <f>IF(AH934="","",VLOOKUP(AH934,'Сотрудники и ссылки'!A:B,2,0))</f>
        <v>Серолог</v>
      </c>
      <c r="AJ934">
        <f>IF(AH934="","",VLOOKUP(AH934,'Сотрудники и ссылки'!A:C,3,0))</f>
        <v>20007746</v>
      </c>
      <c r="AK934" s="14">
        <v>45701</v>
      </c>
      <c r="AL934" s="2">
        <f>IF(AK934="","",AK934+VLOOKUP(I934,'Вид исследования'!B:E,4,0))</f>
        <v>45702</v>
      </c>
      <c r="AM934" s="2">
        <f>IF(AK934="","",AK934+VLOOKUP(I934,'Вид исследования'!B:F,5,0))</f>
        <v>45702</v>
      </c>
      <c r="AN934" s="14">
        <v>45701</v>
      </c>
      <c r="AP934" s="11" t="s">
        <v>189</v>
      </c>
      <c r="AQ934" t="str">
        <f>IFERROR(IF(L934="","",VLOOKUP(L934&amp;I934,Продукция!A:K,11,0)),"обратитесь к админ справочника")</f>
        <v>согласно рекомендациям производителя теста</v>
      </c>
      <c r="AR934" s="11" t="s">
        <v>4823</v>
      </c>
      <c r="AS934" t="str">
        <f>IFERROR(IF(L934="","",VLOOKUP(L934&amp;I934,Продукция!A:J,10,0)),"обратитесь к админ справочника")</f>
        <v>инструкция тест- ситема Биочек СК -126</v>
      </c>
      <c r="AT934" s="11" t="s">
        <v>4823</v>
      </c>
      <c r="AU934" s="11" t="s">
        <v>4823</v>
      </c>
      <c r="AV934" s="11" t="s">
        <v>2676</v>
      </c>
      <c r="AW934" s="11" t="s">
        <v>4824</v>
      </c>
      <c r="AX934" s="11" t="s">
        <v>565</v>
      </c>
      <c r="AY934" s="11" t="s">
        <v>1275</v>
      </c>
      <c r="AZ934" s="11">
        <v>153</v>
      </c>
      <c r="BA934" s="11">
        <v>41</v>
      </c>
      <c r="BC934" s="11" t="s">
        <v>5109</v>
      </c>
    </row>
    <row r="935" spans="1:55" x14ac:dyDescent="0.25">
      <c r="A935" t="str">
        <f t="shared" si="18"/>
        <v xml:space="preserve">С/269CAV (BioChek) анемия уровень антител </v>
      </c>
      <c r="B935" t="str">
        <f>IF(E935="","",INDEX(Лаборатории!A:A,MATCH('Производственный контроль'!E935,Лаборатории!B:B,0)))</f>
        <v xml:space="preserve">КУРИНОЕ ЦАРСТВО АО </v>
      </c>
      <c r="C935" t="str">
        <f>IF(E935="","",VLOOKUP(E935,Лаборатории!B:D,3,0))</f>
        <v>U377_CHL</v>
      </c>
      <c r="D935" s="12">
        <v>45698</v>
      </c>
      <c r="E935" s="11" t="s">
        <v>793</v>
      </c>
      <c r="F935" s="11" t="s">
        <v>544</v>
      </c>
      <c r="G935" s="11" t="s">
        <v>565</v>
      </c>
      <c r="H935" s="11" t="s">
        <v>262</v>
      </c>
      <c r="I935" s="11" t="s">
        <v>3412</v>
      </c>
      <c r="J935" t="str">
        <f>IF(L935="","",VLOOKUP(L935,Продукция!B:D,3,0))</f>
        <v>Биологический_материал</v>
      </c>
      <c r="K935" t="str">
        <f>IF(L935="","",VLOOKUP(L935,Продукция!B:C,2,0))</f>
        <v>Сыворотка крови</v>
      </c>
      <c r="L935" s="151" t="s">
        <v>302</v>
      </c>
      <c r="M935">
        <f>IF(L935="","",VLOOKUP(L935,Продукция!B:L,11,0))</f>
        <v>0</v>
      </c>
      <c r="N935" s="11" t="s">
        <v>873</v>
      </c>
      <c r="P935" s="11" t="s">
        <v>340</v>
      </c>
      <c r="Q935" s="11" t="s">
        <v>854</v>
      </c>
      <c r="R935" s="153" t="s">
        <v>5098</v>
      </c>
      <c r="S935" s="11">
        <v>18</v>
      </c>
      <c r="T935" s="11" t="s">
        <v>5108</v>
      </c>
      <c r="V935" s="14">
        <v>45694</v>
      </c>
      <c r="Z935" s="11" t="s">
        <v>4823</v>
      </c>
      <c r="AA935" s="15">
        <v>0.38194444444444442</v>
      </c>
      <c r="AB935" t="str">
        <f>IF(L935="","",VLOOKUP(L935&amp;I935,Продукция!A:I,9,0))</f>
        <v>рекомендация производителя набора</v>
      </c>
      <c r="AC935" s="14">
        <v>45701</v>
      </c>
      <c r="AD935" s="11" t="s">
        <v>2676</v>
      </c>
      <c r="AE935" s="11" t="s">
        <v>4823</v>
      </c>
      <c r="AF935" t="str">
        <f>IF(AD935="","",VLOOKUP(AD935,'Сотрудники и ссылки'!A:B,2,0))</f>
        <v>Серолог</v>
      </c>
      <c r="AG935">
        <f>IF(AD935="","",VLOOKUP(AD935,'Сотрудники и ссылки'!A:C,3,0))</f>
        <v>20007746</v>
      </c>
      <c r="AH935" s="11" t="s">
        <v>2676</v>
      </c>
      <c r="AI935" t="str">
        <f>IF(AH935="","",VLOOKUP(AH935,'Сотрудники и ссылки'!A:B,2,0))</f>
        <v>Серолог</v>
      </c>
      <c r="AJ935">
        <f>IF(AH935="","",VLOOKUP(AH935,'Сотрудники и ссылки'!A:C,3,0))</f>
        <v>20007746</v>
      </c>
      <c r="AK935" s="14">
        <v>45701</v>
      </c>
      <c r="AL935" s="2">
        <f>IF(AK935="","",AK935+VLOOKUP(I935,'Вид исследования'!B:E,4,0))</f>
        <v>45702</v>
      </c>
      <c r="AM935" s="2">
        <f>IF(AK935="","",AK935+VLOOKUP(I935,'Вид исследования'!B:F,5,0))</f>
        <v>45702</v>
      </c>
      <c r="AN935" s="14">
        <v>45701</v>
      </c>
      <c r="AP935" s="11" t="s">
        <v>189</v>
      </c>
      <c r="AQ935" t="str">
        <f>IFERROR(IF(L935="","",VLOOKUP(L935&amp;I935,Продукция!A:K,11,0)),"обратитесь к админ справочника")</f>
        <v>согласно рекомендациям производителя теста</v>
      </c>
      <c r="AR935" s="11" t="s">
        <v>4823</v>
      </c>
      <c r="AS935" t="str">
        <f>IFERROR(IF(L935="","",VLOOKUP(L935&amp;I935,Продукция!A:J,10,0)),"обратитесь к админ справочника")</f>
        <v>инструкция тест- ситема Биочек СК -126</v>
      </c>
      <c r="AT935" s="11" t="s">
        <v>4823</v>
      </c>
      <c r="AU935" s="11" t="s">
        <v>4823</v>
      </c>
      <c r="AV935" s="11" t="s">
        <v>2676</v>
      </c>
      <c r="AW935" s="11" t="s">
        <v>4824</v>
      </c>
      <c r="AX935" s="11" t="s">
        <v>565</v>
      </c>
      <c r="AY935" s="11" t="s">
        <v>1269</v>
      </c>
      <c r="AZ935" s="11">
        <v>153</v>
      </c>
      <c r="BA935" s="11">
        <v>41</v>
      </c>
      <c r="BC935" s="11" t="s">
        <v>5109</v>
      </c>
    </row>
    <row r="936" spans="1:55" x14ac:dyDescent="0.25">
      <c r="A936" t="str">
        <f t="shared" si="18"/>
        <v xml:space="preserve">С/269CAV (BioChek) анемия уровень антител </v>
      </c>
      <c r="B936" t="str">
        <f>IF(E936="","",INDEX(Лаборатории!A:A,MATCH('Производственный контроль'!E936,Лаборатории!B:B,0)))</f>
        <v xml:space="preserve">КУРИНОЕ ЦАРСТВО АО </v>
      </c>
      <c r="C936" t="str">
        <f>IF(E936="","",VLOOKUP(E936,Лаборатории!B:D,3,0))</f>
        <v>U377_CHL</v>
      </c>
      <c r="D936" s="12">
        <v>45698</v>
      </c>
      <c r="E936" s="11" t="s">
        <v>793</v>
      </c>
      <c r="F936" s="11" t="s">
        <v>544</v>
      </c>
      <c r="G936" s="11" t="s">
        <v>565</v>
      </c>
      <c r="H936" s="11" t="s">
        <v>262</v>
      </c>
      <c r="I936" s="11" t="s">
        <v>3412</v>
      </c>
      <c r="J936" t="str">
        <f>IF(L936="","",VLOOKUP(L936,Продукция!B:D,3,0))</f>
        <v>Биологический_материал</v>
      </c>
      <c r="K936" t="str">
        <f>IF(L936="","",VLOOKUP(L936,Продукция!B:C,2,0))</f>
        <v>Сыворотка крови</v>
      </c>
      <c r="L936" s="151" t="s">
        <v>302</v>
      </c>
      <c r="M936">
        <f>IF(L936="","",VLOOKUP(L936,Продукция!B:L,11,0))</f>
        <v>0</v>
      </c>
      <c r="N936" s="11" t="s">
        <v>873</v>
      </c>
      <c r="P936" s="11" t="s">
        <v>340</v>
      </c>
      <c r="Q936" s="11" t="s">
        <v>854</v>
      </c>
      <c r="R936" s="153" t="s">
        <v>5102</v>
      </c>
      <c r="S936" s="11">
        <v>18</v>
      </c>
      <c r="T936" s="11" t="s">
        <v>5108</v>
      </c>
      <c r="V936" s="14">
        <v>45694</v>
      </c>
      <c r="Z936" s="11" t="s">
        <v>4823</v>
      </c>
      <c r="AA936" s="15">
        <v>0.38194444444444442</v>
      </c>
      <c r="AB936" t="str">
        <f>IF(L936="","",VLOOKUP(L936&amp;I936,Продукция!A:I,9,0))</f>
        <v>рекомендация производителя набора</v>
      </c>
      <c r="AC936" s="14">
        <v>45701</v>
      </c>
      <c r="AD936" s="11" t="s">
        <v>2676</v>
      </c>
      <c r="AE936" s="11" t="s">
        <v>4823</v>
      </c>
      <c r="AF936" t="str">
        <f>IF(AD936="","",VLOOKUP(AD936,'Сотрудники и ссылки'!A:B,2,0))</f>
        <v>Серолог</v>
      </c>
      <c r="AG936">
        <f>IF(AD936="","",VLOOKUP(AD936,'Сотрудники и ссылки'!A:C,3,0))</f>
        <v>20007746</v>
      </c>
      <c r="AH936" s="11" t="s">
        <v>2676</v>
      </c>
      <c r="AI936" t="str">
        <f>IF(AH936="","",VLOOKUP(AH936,'Сотрудники и ссылки'!A:B,2,0))</f>
        <v>Серолог</v>
      </c>
      <c r="AJ936">
        <f>IF(AH936="","",VLOOKUP(AH936,'Сотрудники и ссылки'!A:C,3,0))</f>
        <v>20007746</v>
      </c>
      <c r="AK936" s="14">
        <v>45701</v>
      </c>
      <c r="AL936" s="2">
        <f>IF(AK936="","",AK936+VLOOKUP(I936,'Вид исследования'!B:E,4,0))</f>
        <v>45702</v>
      </c>
      <c r="AM936" s="2">
        <f>IF(AK936="","",AK936+VLOOKUP(I936,'Вид исследования'!B:F,5,0))</f>
        <v>45702</v>
      </c>
      <c r="AN936" s="14">
        <v>45701</v>
      </c>
      <c r="AP936" s="11" t="s">
        <v>189</v>
      </c>
      <c r="AQ936" t="str">
        <f>IFERROR(IF(L936="","",VLOOKUP(L936&amp;I936,Продукция!A:K,11,0)),"обратитесь к админ справочника")</f>
        <v>согласно рекомендациям производителя теста</v>
      </c>
      <c r="AR936" s="11" t="s">
        <v>4823</v>
      </c>
      <c r="AS936" t="str">
        <f>IFERROR(IF(L936="","",VLOOKUP(L936&amp;I936,Продукция!A:J,10,0)),"обратитесь к админ справочника")</f>
        <v>инструкция тест- ситема Биочек СК -126</v>
      </c>
      <c r="AT936" s="11" t="s">
        <v>4823</v>
      </c>
      <c r="AU936" s="11" t="s">
        <v>4823</v>
      </c>
      <c r="AV936" s="11" t="s">
        <v>2676</v>
      </c>
      <c r="AW936" s="11" t="s">
        <v>4824</v>
      </c>
      <c r="AX936" s="11" t="s">
        <v>565</v>
      </c>
      <c r="AY936" s="11" t="s">
        <v>1264</v>
      </c>
      <c r="AZ936" s="11">
        <v>153</v>
      </c>
      <c r="BA936" s="11">
        <v>40</v>
      </c>
      <c r="BC936" s="11" t="s">
        <v>5109</v>
      </c>
    </row>
    <row r="937" spans="1:55" x14ac:dyDescent="0.25">
      <c r="A937" t="str">
        <f t="shared" si="18"/>
        <v xml:space="preserve">С/269CAV (BioChek) анемия уровень антител </v>
      </c>
      <c r="B937" t="str">
        <f>IF(E937="","",INDEX(Лаборатории!A:A,MATCH('Производственный контроль'!E937,Лаборатории!B:B,0)))</f>
        <v xml:space="preserve">КУРИНОЕ ЦАРСТВО АО </v>
      </c>
      <c r="C937" t="str">
        <f>IF(E937="","",VLOOKUP(E937,Лаборатории!B:D,3,0))</f>
        <v>U377_CHL</v>
      </c>
      <c r="D937" s="12">
        <v>45698</v>
      </c>
      <c r="E937" s="11" t="s">
        <v>793</v>
      </c>
      <c r="F937" s="11" t="s">
        <v>544</v>
      </c>
      <c r="G937" s="11" t="s">
        <v>565</v>
      </c>
      <c r="H937" s="11" t="s">
        <v>262</v>
      </c>
      <c r="I937" s="11" t="s">
        <v>3412</v>
      </c>
      <c r="J937" t="str">
        <f>IF(L937="","",VLOOKUP(L937,Продукция!B:D,3,0))</f>
        <v>Биологический_материал</v>
      </c>
      <c r="K937" t="str">
        <f>IF(L937="","",VLOOKUP(L937,Продукция!B:C,2,0))</f>
        <v>Сыворотка крови</v>
      </c>
      <c r="L937" s="151" t="s">
        <v>302</v>
      </c>
      <c r="M937">
        <f>IF(L937="","",VLOOKUP(L937,Продукция!B:L,11,0))</f>
        <v>0</v>
      </c>
      <c r="N937" s="11" t="s">
        <v>873</v>
      </c>
      <c r="P937" s="11" t="s">
        <v>340</v>
      </c>
      <c r="Q937" s="11" t="s">
        <v>854</v>
      </c>
      <c r="R937" s="153" t="s">
        <v>5105</v>
      </c>
      <c r="S937" s="11">
        <v>18</v>
      </c>
      <c r="T937" s="11" t="s">
        <v>5108</v>
      </c>
      <c r="V937" s="14">
        <v>45695</v>
      </c>
      <c r="Z937" s="11" t="s">
        <v>4823</v>
      </c>
      <c r="AA937" s="15">
        <v>0.38194444444444442</v>
      </c>
      <c r="AB937" t="str">
        <f>IF(L937="","",VLOOKUP(L937&amp;I937,Продукция!A:I,9,0))</f>
        <v>рекомендация производителя набора</v>
      </c>
      <c r="AC937" s="14">
        <v>45701</v>
      </c>
      <c r="AD937" s="11" t="s">
        <v>2676</v>
      </c>
      <c r="AE937" s="11" t="s">
        <v>4823</v>
      </c>
      <c r="AF937" t="str">
        <f>IF(AD937="","",VLOOKUP(AD937,'Сотрудники и ссылки'!A:B,2,0))</f>
        <v>Серолог</v>
      </c>
      <c r="AG937">
        <f>IF(AD937="","",VLOOKUP(AD937,'Сотрудники и ссылки'!A:C,3,0))</f>
        <v>20007746</v>
      </c>
      <c r="AH937" s="11" t="s">
        <v>2676</v>
      </c>
      <c r="AI937" t="str">
        <f>IF(AH937="","",VLOOKUP(AH937,'Сотрудники и ссылки'!A:B,2,0))</f>
        <v>Серолог</v>
      </c>
      <c r="AJ937">
        <f>IF(AH937="","",VLOOKUP(AH937,'Сотрудники и ссылки'!A:C,3,0))</f>
        <v>20007746</v>
      </c>
      <c r="AK937" s="14">
        <v>45701</v>
      </c>
      <c r="AL937" s="2">
        <f>IF(AK937="","",AK937+VLOOKUP(I937,'Вид исследования'!B:E,4,0))</f>
        <v>45702</v>
      </c>
      <c r="AM937" s="2">
        <f>IF(AK937="","",AK937+VLOOKUP(I937,'Вид исследования'!B:F,5,0))</f>
        <v>45702</v>
      </c>
      <c r="AN937" s="14">
        <v>45701</v>
      </c>
      <c r="AP937" s="11" t="s">
        <v>189</v>
      </c>
      <c r="AQ937" t="str">
        <f>IFERROR(IF(L937="","",VLOOKUP(L937&amp;I937,Продукция!A:K,11,0)),"обратитесь к админ справочника")</f>
        <v>согласно рекомендациям производителя теста</v>
      </c>
      <c r="AR937" s="11" t="s">
        <v>4823</v>
      </c>
      <c r="AS937" t="str">
        <f>IFERROR(IF(L937="","",VLOOKUP(L937&amp;I937,Продукция!A:J,10,0)),"обратитесь к админ справочника")</f>
        <v>инструкция тест- ситема Биочек СК -126</v>
      </c>
      <c r="AT937" s="11" t="s">
        <v>4823</v>
      </c>
      <c r="AU937" s="11" t="s">
        <v>4823</v>
      </c>
      <c r="AV937" s="11" t="s">
        <v>2676</v>
      </c>
      <c r="AW937" s="11" t="s">
        <v>4824</v>
      </c>
      <c r="AX937" s="11" t="s">
        <v>565</v>
      </c>
      <c r="AY937" s="11" t="s">
        <v>1267</v>
      </c>
      <c r="AZ937" s="11">
        <v>153</v>
      </c>
      <c r="BA937" s="11">
        <v>41</v>
      </c>
      <c r="BC937" s="11" t="s">
        <v>5109</v>
      </c>
    </row>
    <row r="938" spans="1:55" x14ac:dyDescent="0.25">
      <c r="A938" t="str">
        <f t="shared" si="18"/>
        <v>С/264FADV (BioChek) аденовирус уровень антител</v>
      </c>
      <c r="B938" t="str">
        <f>IF(E938="","",INDEX(Лаборатории!A:A,MATCH('Производственный контроль'!E938,Лаборатории!B:B,0)))</f>
        <v xml:space="preserve">КУРИНОЕ ЦАРСТВО АО </v>
      </c>
      <c r="C938" t="str">
        <f>IF(E938="","",VLOOKUP(E938,Лаборатории!B:D,3,0))</f>
        <v>U377_CHL</v>
      </c>
      <c r="D938" s="12">
        <v>45695</v>
      </c>
      <c r="E938" s="11" t="s">
        <v>793</v>
      </c>
      <c r="F938" s="11" t="s">
        <v>544</v>
      </c>
      <c r="G938" s="11" t="s">
        <v>565</v>
      </c>
      <c r="H938" s="11" t="s">
        <v>262</v>
      </c>
      <c r="I938" s="11" t="s">
        <v>3414</v>
      </c>
      <c r="J938" t="str">
        <f>IF(L938="","",VLOOKUP(L938,Продукция!B:D,3,0))</f>
        <v>Биологический_материал</v>
      </c>
      <c r="K938" t="str">
        <f>IF(L938="","",VLOOKUP(L938,Продукция!B:C,2,0))</f>
        <v>Сыворотка крови</v>
      </c>
      <c r="L938" s="151" t="s">
        <v>302</v>
      </c>
      <c r="M938">
        <f>IF(L938="","",VLOOKUP(L938,Продукция!B:L,11,0))</f>
        <v>0</v>
      </c>
      <c r="N938" s="11" t="s">
        <v>873</v>
      </c>
      <c r="P938" s="11" t="s">
        <v>340</v>
      </c>
      <c r="Q938" s="11" t="s">
        <v>854</v>
      </c>
      <c r="R938" s="153" t="s">
        <v>5093</v>
      </c>
      <c r="S938" s="11">
        <v>18</v>
      </c>
      <c r="T938" s="11" t="s">
        <v>5107</v>
      </c>
      <c r="V938" s="14">
        <v>45692</v>
      </c>
      <c r="Z938" s="11" t="s">
        <v>4823</v>
      </c>
      <c r="AA938" s="15">
        <v>0.68055555555555547</v>
      </c>
      <c r="AB938" t="str">
        <f>IF(L938="","",VLOOKUP(L938&amp;I938,Продукция!A:I,9,0))</f>
        <v>рекомендация производителя набора</v>
      </c>
      <c r="AC938" s="14">
        <v>45701</v>
      </c>
      <c r="AD938" s="11" t="s">
        <v>2676</v>
      </c>
      <c r="AE938" s="11" t="s">
        <v>4823</v>
      </c>
      <c r="AF938" t="str">
        <f>IF(AD938="","",VLOOKUP(AD938,'Сотрудники и ссылки'!A:B,2,0))</f>
        <v>Серолог</v>
      </c>
      <c r="AG938">
        <f>IF(AD938="","",VLOOKUP(AD938,'Сотрудники и ссылки'!A:C,3,0))</f>
        <v>20007746</v>
      </c>
      <c r="AH938" s="11" t="s">
        <v>2676</v>
      </c>
      <c r="AI938" t="str">
        <f>IF(AH938="","",VLOOKUP(AH938,'Сотрудники и ссылки'!A:B,2,0))</f>
        <v>Серолог</v>
      </c>
      <c r="AJ938">
        <f>IF(AH938="","",VLOOKUP(AH938,'Сотрудники и ссылки'!A:C,3,0))</f>
        <v>20007746</v>
      </c>
      <c r="AK938" s="14">
        <v>45701</v>
      </c>
      <c r="AL938" s="2">
        <f>IF(AK938="","",AK938+VLOOKUP(I938,'Вид исследования'!B:E,4,0))</f>
        <v>45702</v>
      </c>
      <c r="AM938" s="2">
        <f>IF(AK938="","",AK938+VLOOKUP(I938,'Вид исследования'!B:F,5,0))</f>
        <v>45702</v>
      </c>
      <c r="AN938" s="14">
        <v>45701</v>
      </c>
      <c r="AP938" s="11" t="s">
        <v>189</v>
      </c>
      <c r="AQ938" t="str">
        <f>IFERROR(IF(L938="","",VLOOKUP(L938&amp;I938,Продукция!A:K,11,0)),"обратитесь к админ справочника")</f>
        <v>согласно рекомендациям производителя теста</v>
      </c>
      <c r="AR938" s="11" t="s">
        <v>4823</v>
      </c>
      <c r="AS938" t="str">
        <f>IFERROR(IF(L938="","",VLOOKUP(L938&amp;I938,Продукция!A:J,10,0)),"обратитесь к админ справочника")</f>
        <v>инструкция тест- ситема Биочек СК -132</v>
      </c>
      <c r="AT938" s="11" t="s">
        <v>4823</v>
      </c>
      <c r="AU938" s="11" t="s">
        <v>4823</v>
      </c>
      <c r="AV938" s="11" t="s">
        <v>2676</v>
      </c>
      <c r="AW938" s="11" t="s">
        <v>4824</v>
      </c>
      <c r="AX938" s="11" t="s">
        <v>565</v>
      </c>
      <c r="AY938" s="11" t="s">
        <v>1258</v>
      </c>
      <c r="AZ938" s="11">
        <v>153</v>
      </c>
      <c r="BA938" s="11">
        <v>40</v>
      </c>
      <c r="BC938" s="11" t="s">
        <v>5109</v>
      </c>
    </row>
    <row r="939" spans="1:55" x14ac:dyDescent="0.25">
      <c r="A939" t="str">
        <f t="shared" si="18"/>
        <v>С/264FADV (BioChek) аденовирус уровень антител</v>
      </c>
      <c r="B939" t="str">
        <f>IF(E939="","",INDEX(Лаборатории!A:A,MATCH('Производственный контроль'!E939,Лаборатории!B:B,0)))</f>
        <v xml:space="preserve">КУРИНОЕ ЦАРСТВО АО </v>
      </c>
      <c r="C939" t="str">
        <f>IF(E939="","",VLOOKUP(E939,Лаборатории!B:D,3,0))</f>
        <v>U377_CHL</v>
      </c>
      <c r="D939" s="12">
        <v>45695</v>
      </c>
      <c r="E939" s="11" t="s">
        <v>793</v>
      </c>
      <c r="F939" s="11" t="s">
        <v>544</v>
      </c>
      <c r="G939" s="11" t="s">
        <v>565</v>
      </c>
      <c r="H939" s="11" t="s">
        <v>262</v>
      </c>
      <c r="I939" s="11" t="s">
        <v>3414</v>
      </c>
      <c r="J939" t="str">
        <f>IF(L939="","",VLOOKUP(L939,Продукция!B:D,3,0))</f>
        <v>Биологический_материал</v>
      </c>
      <c r="K939" t="str">
        <f>IF(L939="","",VLOOKUP(L939,Продукция!B:C,2,0))</f>
        <v>Сыворотка крови</v>
      </c>
      <c r="L939" s="151" t="s">
        <v>302</v>
      </c>
      <c r="M939">
        <f>IF(L939="","",VLOOKUP(L939,Продукция!B:L,11,0))</f>
        <v>0</v>
      </c>
      <c r="N939" s="11" t="s">
        <v>873</v>
      </c>
      <c r="P939" s="11" t="s">
        <v>340</v>
      </c>
      <c r="Q939" s="11" t="s">
        <v>854</v>
      </c>
      <c r="R939" s="153" t="s">
        <v>5088</v>
      </c>
      <c r="S939" s="11">
        <v>18</v>
      </c>
      <c r="T939" s="11" t="s">
        <v>5107</v>
      </c>
      <c r="V939" s="14">
        <v>45692</v>
      </c>
      <c r="Z939" s="11" t="s">
        <v>4823</v>
      </c>
      <c r="AA939" s="15">
        <v>0.68055555555555547</v>
      </c>
      <c r="AB939" t="str">
        <f>IF(L939="","",VLOOKUP(L939&amp;I939,Продукция!A:I,9,0))</f>
        <v>рекомендация производителя набора</v>
      </c>
      <c r="AC939" s="14">
        <v>45701</v>
      </c>
      <c r="AD939" s="11" t="s">
        <v>2676</v>
      </c>
      <c r="AE939" s="11" t="s">
        <v>4823</v>
      </c>
      <c r="AF939" t="str">
        <f>IF(AD939="","",VLOOKUP(AD939,'Сотрудники и ссылки'!A:B,2,0))</f>
        <v>Серолог</v>
      </c>
      <c r="AG939">
        <f>IF(AD939="","",VLOOKUP(AD939,'Сотрудники и ссылки'!A:C,3,0))</f>
        <v>20007746</v>
      </c>
      <c r="AH939" s="11" t="s">
        <v>2676</v>
      </c>
      <c r="AI939" t="str">
        <f>IF(AH939="","",VLOOKUP(AH939,'Сотрудники и ссылки'!A:B,2,0))</f>
        <v>Серолог</v>
      </c>
      <c r="AJ939">
        <f>IF(AH939="","",VLOOKUP(AH939,'Сотрудники и ссылки'!A:C,3,0))</f>
        <v>20007746</v>
      </c>
      <c r="AK939" s="14">
        <v>45701</v>
      </c>
      <c r="AL939" s="2">
        <f>IF(AK939="","",AK939+VLOOKUP(I939,'Вид исследования'!B:E,4,0))</f>
        <v>45702</v>
      </c>
      <c r="AM939" s="2">
        <f>IF(AK939="","",AK939+VLOOKUP(I939,'Вид исследования'!B:F,5,0))</f>
        <v>45702</v>
      </c>
      <c r="AN939" s="14">
        <v>45701</v>
      </c>
      <c r="AP939" s="11" t="s">
        <v>189</v>
      </c>
      <c r="AQ939" t="str">
        <f>IFERROR(IF(L939="","",VLOOKUP(L939&amp;I939,Продукция!A:K,11,0)),"обратитесь к админ справочника")</f>
        <v>согласно рекомендациям производителя теста</v>
      </c>
      <c r="AR939" s="11" t="s">
        <v>4823</v>
      </c>
      <c r="AS939" t="str">
        <f>IFERROR(IF(L939="","",VLOOKUP(L939&amp;I939,Продукция!A:J,10,0)),"обратитесь к админ справочника")</f>
        <v>инструкция тест- ситема Биочек СК -132</v>
      </c>
      <c r="AT939" s="11" t="s">
        <v>4823</v>
      </c>
      <c r="AU939" s="11" t="s">
        <v>4823</v>
      </c>
      <c r="AV939" s="11" t="s">
        <v>2676</v>
      </c>
      <c r="AW939" s="11" t="s">
        <v>4824</v>
      </c>
      <c r="AX939" s="11" t="s">
        <v>565</v>
      </c>
      <c r="AY939" s="11" t="s">
        <v>1275</v>
      </c>
      <c r="AZ939" s="11">
        <v>153</v>
      </c>
      <c r="BA939" s="11">
        <v>41</v>
      </c>
      <c r="BC939" s="11" t="s">
        <v>5109</v>
      </c>
    </row>
    <row r="940" spans="1:55" x14ac:dyDescent="0.25">
      <c r="A940" t="str">
        <f t="shared" si="18"/>
        <v>С/269FADV (BioChek) аденовирус уровень антител</v>
      </c>
      <c r="B940" t="str">
        <f>IF(E940="","",INDEX(Лаборатории!A:A,MATCH('Производственный контроль'!E940,Лаборатории!B:B,0)))</f>
        <v xml:space="preserve">КУРИНОЕ ЦАРСТВО АО </v>
      </c>
      <c r="C940" t="str">
        <f>IF(E940="","",VLOOKUP(E940,Лаборатории!B:D,3,0))</f>
        <v>U377_CHL</v>
      </c>
      <c r="D940" s="12">
        <v>45698</v>
      </c>
      <c r="E940" s="11" t="s">
        <v>793</v>
      </c>
      <c r="F940" s="11" t="s">
        <v>544</v>
      </c>
      <c r="G940" s="11" t="s">
        <v>565</v>
      </c>
      <c r="H940" s="11" t="s">
        <v>262</v>
      </c>
      <c r="I940" s="11" t="s">
        <v>3414</v>
      </c>
      <c r="J940" t="str">
        <f>IF(L940="","",VLOOKUP(L940,Продукция!B:D,3,0))</f>
        <v>Биологический_материал</v>
      </c>
      <c r="K940" t="str">
        <f>IF(L940="","",VLOOKUP(L940,Продукция!B:C,2,0))</f>
        <v>Сыворотка крови</v>
      </c>
      <c r="L940" s="151" t="s">
        <v>302</v>
      </c>
      <c r="M940">
        <f>IF(L940="","",VLOOKUP(L940,Продукция!B:L,11,0))</f>
        <v>0</v>
      </c>
      <c r="N940" s="11" t="s">
        <v>873</v>
      </c>
      <c r="P940" s="11" t="s">
        <v>340</v>
      </c>
      <c r="Q940" s="11" t="s">
        <v>854</v>
      </c>
      <c r="R940" s="153" t="s">
        <v>5098</v>
      </c>
      <c r="S940" s="11">
        <v>18</v>
      </c>
      <c r="T940" s="11" t="s">
        <v>5108</v>
      </c>
      <c r="V940" s="14">
        <v>45694</v>
      </c>
      <c r="Z940" s="11" t="s">
        <v>4823</v>
      </c>
      <c r="AA940" s="15">
        <v>0.38194444444444442</v>
      </c>
      <c r="AB940" t="str">
        <f>IF(L940="","",VLOOKUP(L940&amp;I940,Продукция!A:I,9,0))</f>
        <v>рекомендация производителя набора</v>
      </c>
      <c r="AC940" s="14">
        <v>45701</v>
      </c>
      <c r="AD940" s="11" t="s">
        <v>2676</v>
      </c>
      <c r="AE940" s="11" t="s">
        <v>4823</v>
      </c>
      <c r="AF940" t="str">
        <f>IF(AD940="","",VLOOKUP(AD940,'Сотрудники и ссылки'!A:B,2,0))</f>
        <v>Серолог</v>
      </c>
      <c r="AG940">
        <f>IF(AD940="","",VLOOKUP(AD940,'Сотрудники и ссылки'!A:C,3,0))</f>
        <v>20007746</v>
      </c>
      <c r="AH940" s="11" t="s">
        <v>2676</v>
      </c>
      <c r="AI940" t="str">
        <f>IF(AH940="","",VLOOKUP(AH940,'Сотрудники и ссылки'!A:B,2,0))</f>
        <v>Серолог</v>
      </c>
      <c r="AJ940">
        <f>IF(AH940="","",VLOOKUP(AH940,'Сотрудники и ссылки'!A:C,3,0))</f>
        <v>20007746</v>
      </c>
      <c r="AK940" s="14">
        <v>45701</v>
      </c>
      <c r="AL940" s="2">
        <f>IF(AK940="","",AK940+VLOOKUP(I940,'Вид исследования'!B:E,4,0))</f>
        <v>45702</v>
      </c>
      <c r="AM940" s="2">
        <f>IF(AK940="","",AK940+VLOOKUP(I940,'Вид исследования'!B:F,5,0))</f>
        <v>45702</v>
      </c>
      <c r="AN940" s="14">
        <v>45701</v>
      </c>
      <c r="AP940" s="11" t="s">
        <v>189</v>
      </c>
      <c r="AQ940" t="str">
        <f>IFERROR(IF(L940="","",VLOOKUP(L940&amp;I940,Продукция!A:K,11,0)),"обратитесь к админ справочника")</f>
        <v>согласно рекомендациям производителя теста</v>
      </c>
      <c r="AR940" s="11" t="s">
        <v>4823</v>
      </c>
      <c r="AS940" t="str">
        <f>IFERROR(IF(L940="","",VLOOKUP(L940&amp;I940,Продукция!A:J,10,0)),"обратитесь к админ справочника")</f>
        <v>инструкция тест- ситема Биочек СК -132</v>
      </c>
      <c r="AT940" s="11" t="s">
        <v>4823</v>
      </c>
      <c r="AU940" s="11" t="s">
        <v>4823</v>
      </c>
      <c r="AV940" s="11" t="s">
        <v>2676</v>
      </c>
      <c r="AW940" s="11" t="s">
        <v>4824</v>
      </c>
      <c r="AX940" s="11" t="s">
        <v>565</v>
      </c>
      <c r="AY940" s="11" t="s">
        <v>1269</v>
      </c>
      <c r="AZ940" s="11">
        <v>153</v>
      </c>
      <c r="BA940" s="11">
        <v>41</v>
      </c>
      <c r="BC940" s="11" t="s">
        <v>5109</v>
      </c>
    </row>
    <row r="941" spans="1:55" x14ac:dyDescent="0.25">
      <c r="A941" t="str">
        <f t="shared" si="18"/>
        <v>С/269FADV (BioChek) аденовирус уровень антител</v>
      </c>
      <c r="B941" t="str">
        <f>IF(E941="","",INDEX(Лаборатории!A:A,MATCH('Производственный контроль'!E941,Лаборатории!B:B,0)))</f>
        <v xml:space="preserve">КУРИНОЕ ЦАРСТВО АО </v>
      </c>
      <c r="C941" t="str">
        <f>IF(E941="","",VLOOKUP(E941,Лаборатории!B:D,3,0))</f>
        <v>U377_CHL</v>
      </c>
      <c r="D941" s="12">
        <v>45698</v>
      </c>
      <c r="E941" s="11" t="s">
        <v>793</v>
      </c>
      <c r="F941" s="11" t="s">
        <v>544</v>
      </c>
      <c r="G941" s="11" t="s">
        <v>565</v>
      </c>
      <c r="H941" s="11" t="s">
        <v>262</v>
      </c>
      <c r="I941" s="11" t="s">
        <v>3414</v>
      </c>
      <c r="J941" t="str">
        <f>IF(L941="","",VLOOKUP(L941,Продукция!B:D,3,0))</f>
        <v>Биологический_материал</v>
      </c>
      <c r="K941" t="str">
        <f>IF(L941="","",VLOOKUP(L941,Продукция!B:C,2,0))</f>
        <v>Сыворотка крови</v>
      </c>
      <c r="L941" s="151" t="s">
        <v>302</v>
      </c>
      <c r="M941">
        <f>IF(L941="","",VLOOKUP(L941,Продукция!B:L,11,0))</f>
        <v>0</v>
      </c>
      <c r="N941" s="11" t="s">
        <v>873</v>
      </c>
      <c r="P941" s="11" t="s">
        <v>340</v>
      </c>
      <c r="Q941" s="11" t="s">
        <v>854</v>
      </c>
      <c r="R941" s="153" t="s">
        <v>5102</v>
      </c>
      <c r="S941" s="11">
        <v>18</v>
      </c>
      <c r="T941" s="11" t="s">
        <v>5108</v>
      </c>
      <c r="V941" s="14">
        <v>45694</v>
      </c>
      <c r="Z941" s="11" t="s">
        <v>4823</v>
      </c>
      <c r="AA941" s="15">
        <v>0.38194444444444442</v>
      </c>
      <c r="AB941" t="str">
        <f>IF(L941="","",VLOOKUP(L941&amp;I941,Продукция!A:I,9,0))</f>
        <v>рекомендация производителя набора</v>
      </c>
      <c r="AC941" s="14">
        <v>45701</v>
      </c>
      <c r="AD941" s="11" t="s">
        <v>2676</v>
      </c>
      <c r="AE941" s="11" t="s">
        <v>4823</v>
      </c>
      <c r="AF941" t="str">
        <f>IF(AD941="","",VLOOKUP(AD941,'Сотрудники и ссылки'!A:B,2,0))</f>
        <v>Серолог</v>
      </c>
      <c r="AG941">
        <f>IF(AD941="","",VLOOKUP(AD941,'Сотрудники и ссылки'!A:C,3,0))</f>
        <v>20007746</v>
      </c>
      <c r="AH941" s="11" t="s">
        <v>2676</v>
      </c>
      <c r="AI941" t="str">
        <f>IF(AH941="","",VLOOKUP(AH941,'Сотрудники и ссылки'!A:B,2,0))</f>
        <v>Серолог</v>
      </c>
      <c r="AJ941">
        <f>IF(AH941="","",VLOOKUP(AH941,'Сотрудники и ссылки'!A:C,3,0))</f>
        <v>20007746</v>
      </c>
      <c r="AK941" s="14">
        <v>45701</v>
      </c>
      <c r="AL941" s="2">
        <f>IF(AK941="","",AK941+VLOOKUP(I941,'Вид исследования'!B:E,4,0))</f>
        <v>45702</v>
      </c>
      <c r="AM941" s="2">
        <f>IF(AK941="","",AK941+VLOOKUP(I941,'Вид исследования'!B:F,5,0))</f>
        <v>45702</v>
      </c>
      <c r="AN941" s="14">
        <v>45701</v>
      </c>
      <c r="AP941" s="11" t="s">
        <v>189</v>
      </c>
      <c r="AQ941" t="str">
        <f>IFERROR(IF(L941="","",VLOOKUP(L941&amp;I941,Продукция!A:K,11,0)),"обратитесь к админ справочника")</f>
        <v>согласно рекомендациям производителя теста</v>
      </c>
      <c r="AR941" s="11" t="s">
        <v>4823</v>
      </c>
      <c r="AS941" t="str">
        <f>IFERROR(IF(L941="","",VLOOKUP(L941&amp;I941,Продукция!A:J,10,0)),"обратитесь к админ справочника")</f>
        <v>инструкция тест- ситема Биочек СК -132</v>
      </c>
      <c r="AT941" s="11" t="s">
        <v>4823</v>
      </c>
      <c r="AU941" s="11" t="s">
        <v>4823</v>
      </c>
      <c r="AV941" s="11" t="s">
        <v>2676</v>
      </c>
      <c r="AW941" s="11" t="s">
        <v>4824</v>
      </c>
      <c r="AX941" s="11" t="s">
        <v>565</v>
      </c>
      <c r="AY941" s="11" t="s">
        <v>1264</v>
      </c>
      <c r="AZ941" s="11">
        <v>153</v>
      </c>
      <c r="BA941" s="11">
        <v>40</v>
      </c>
      <c r="BC941" s="11" t="s">
        <v>5109</v>
      </c>
    </row>
    <row r="942" spans="1:55" x14ac:dyDescent="0.25">
      <c r="A942" t="str">
        <f t="shared" si="18"/>
        <v>С/269FADV (BioChek) аденовирус уровень антител</v>
      </c>
      <c r="B942" t="str">
        <f>IF(E942="","",INDEX(Лаборатории!A:A,MATCH('Производственный контроль'!E942,Лаборатории!B:B,0)))</f>
        <v xml:space="preserve">КУРИНОЕ ЦАРСТВО АО </v>
      </c>
      <c r="C942" t="str">
        <f>IF(E942="","",VLOOKUP(E942,Лаборатории!B:D,3,0))</f>
        <v>U377_CHL</v>
      </c>
      <c r="D942" s="12">
        <v>45698</v>
      </c>
      <c r="E942" s="11" t="s">
        <v>793</v>
      </c>
      <c r="F942" s="11" t="s">
        <v>544</v>
      </c>
      <c r="G942" s="11" t="s">
        <v>565</v>
      </c>
      <c r="H942" s="11" t="s">
        <v>262</v>
      </c>
      <c r="I942" s="11" t="s">
        <v>3414</v>
      </c>
      <c r="J942" t="str">
        <f>IF(L942="","",VLOOKUP(L942,Продукция!B:D,3,0))</f>
        <v>Биологический_материал</v>
      </c>
      <c r="K942" t="str">
        <f>IF(L942="","",VLOOKUP(L942,Продукция!B:C,2,0))</f>
        <v>Сыворотка крови</v>
      </c>
      <c r="L942" s="151" t="s">
        <v>302</v>
      </c>
      <c r="M942">
        <f>IF(L942="","",VLOOKUP(L942,Продукция!B:L,11,0))</f>
        <v>0</v>
      </c>
      <c r="N942" s="11" t="s">
        <v>873</v>
      </c>
      <c r="P942" s="11" t="s">
        <v>340</v>
      </c>
      <c r="Q942" s="11" t="s">
        <v>854</v>
      </c>
      <c r="R942" s="153" t="s">
        <v>5105</v>
      </c>
      <c r="S942" s="11">
        <v>18</v>
      </c>
      <c r="T942" s="11" t="s">
        <v>5108</v>
      </c>
      <c r="V942" s="14">
        <v>45695</v>
      </c>
      <c r="Z942" s="11" t="s">
        <v>4823</v>
      </c>
      <c r="AA942" s="15">
        <v>0.38194444444444442</v>
      </c>
      <c r="AB942" t="str">
        <f>IF(L942="","",VLOOKUP(L942&amp;I942,Продукция!A:I,9,0))</f>
        <v>рекомендация производителя набора</v>
      </c>
      <c r="AC942" s="14">
        <v>45701</v>
      </c>
      <c r="AD942" s="11" t="s">
        <v>2676</v>
      </c>
      <c r="AE942" s="11" t="s">
        <v>4823</v>
      </c>
      <c r="AF942" t="str">
        <f>IF(AD942="","",VLOOKUP(AD942,'Сотрудники и ссылки'!A:B,2,0))</f>
        <v>Серолог</v>
      </c>
      <c r="AG942">
        <f>IF(AD942="","",VLOOKUP(AD942,'Сотрудники и ссылки'!A:C,3,0))</f>
        <v>20007746</v>
      </c>
      <c r="AH942" s="11" t="s">
        <v>2676</v>
      </c>
      <c r="AI942" t="str">
        <f>IF(AH942="","",VLOOKUP(AH942,'Сотрудники и ссылки'!A:B,2,0))</f>
        <v>Серолог</v>
      </c>
      <c r="AJ942">
        <f>IF(AH942="","",VLOOKUP(AH942,'Сотрудники и ссылки'!A:C,3,0))</f>
        <v>20007746</v>
      </c>
      <c r="AK942" s="14">
        <v>45701</v>
      </c>
      <c r="AL942" s="2">
        <f>IF(AK942="","",AK942+VLOOKUP(I942,'Вид исследования'!B:E,4,0))</f>
        <v>45702</v>
      </c>
      <c r="AM942" s="2">
        <f>IF(AK942="","",AK942+VLOOKUP(I942,'Вид исследования'!B:F,5,0))</f>
        <v>45702</v>
      </c>
      <c r="AN942" s="14">
        <v>45701</v>
      </c>
      <c r="AP942" s="11" t="s">
        <v>189</v>
      </c>
      <c r="AQ942" t="str">
        <f>IFERROR(IF(L942="","",VLOOKUP(L942&amp;I942,Продукция!A:K,11,0)),"обратитесь к админ справочника")</f>
        <v>согласно рекомендациям производителя теста</v>
      </c>
      <c r="AR942" s="11" t="s">
        <v>4823</v>
      </c>
      <c r="AS942" t="str">
        <f>IFERROR(IF(L942="","",VLOOKUP(L942&amp;I942,Продукция!A:J,10,0)),"обратитесь к админ справочника")</f>
        <v>инструкция тест- ситема Биочек СК -132</v>
      </c>
      <c r="AT942" s="11" t="s">
        <v>4823</v>
      </c>
      <c r="AU942" s="11" t="s">
        <v>4823</v>
      </c>
      <c r="AV942" s="11" t="s">
        <v>2676</v>
      </c>
      <c r="AW942" s="11" t="s">
        <v>4824</v>
      </c>
      <c r="AX942" s="11" t="s">
        <v>565</v>
      </c>
      <c r="AY942" s="11" t="s">
        <v>1267</v>
      </c>
      <c r="AZ942" s="11">
        <v>153</v>
      </c>
      <c r="BA942" s="11">
        <v>41</v>
      </c>
      <c r="BC942" s="11" t="s">
        <v>5109</v>
      </c>
    </row>
    <row r="943" spans="1:55" x14ac:dyDescent="0.25">
      <c r="A943" t="str">
        <f t="shared" si="18"/>
        <v>С/264MG (BioChek) микоплазма галлисептикум уровень антител</v>
      </c>
      <c r="B943" t="str">
        <f>IF(E943="","",INDEX(Лаборатории!A:A,MATCH('Производственный контроль'!E943,Лаборатории!B:B,0)))</f>
        <v xml:space="preserve">КУРИНОЕ ЦАРСТВО АО </v>
      </c>
      <c r="C943" t="str">
        <f>IF(E943="","",VLOOKUP(E943,Лаборатории!B:D,3,0))</f>
        <v>U377_CHL</v>
      </c>
      <c r="D943" s="12">
        <v>45695</v>
      </c>
      <c r="E943" s="11" t="s">
        <v>793</v>
      </c>
      <c r="F943" s="11" t="s">
        <v>544</v>
      </c>
      <c r="G943" s="11" t="s">
        <v>565</v>
      </c>
      <c r="H943" s="11" t="s">
        <v>262</v>
      </c>
      <c r="I943" s="11" t="s">
        <v>3422</v>
      </c>
      <c r="J943" t="str">
        <f>IF(L943="","",VLOOKUP(L943,Продукция!B:D,3,0))</f>
        <v>Биологический_материал</v>
      </c>
      <c r="K943" t="str">
        <f>IF(L943="","",VLOOKUP(L943,Продукция!B:C,2,0))</f>
        <v>Сыворотка крови</v>
      </c>
      <c r="L943" s="151" t="s">
        <v>302</v>
      </c>
      <c r="M943">
        <f>IF(L943="","",VLOOKUP(L943,Продукция!B:L,11,0))</f>
        <v>0</v>
      </c>
      <c r="N943" s="11" t="s">
        <v>873</v>
      </c>
      <c r="P943" s="11" t="s">
        <v>340</v>
      </c>
      <c r="Q943" s="11" t="s">
        <v>854</v>
      </c>
      <c r="R943" s="153" t="s">
        <v>5093</v>
      </c>
      <c r="S943" s="11">
        <v>18</v>
      </c>
      <c r="T943" s="11" t="s">
        <v>5107</v>
      </c>
      <c r="V943" s="14">
        <v>45692</v>
      </c>
      <c r="Z943" s="11" t="s">
        <v>4823</v>
      </c>
      <c r="AA943" s="15">
        <v>0.68055555555555547</v>
      </c>
      <c r="AB943" t="str">
        <f>IF(L943="","",VLOOKUP(L943&amp;I943,Продукция!A:I,9,0))</f>
        <v>рекомендация производителя набора</v>
      </c>
      <c r="AC943" s="14">
        <v>45701</v>
      </c>
      <c r="AD943" s="11" t="s">
        <v>2676</v>
      </c>
      <c r="AE943" s="11" t="s">
        <v>4823</v>
      </c>
      <c r="AF943" t="str">
        <f>IF(AD943="","",VLOOKUP(AD943,'Сотрудники и ссылки'!A:B,2,0))</f>
        <v>Серолог</v>
      </c>
      <c r="AG943">
        <f>IF(AD943="","",VLOOKUP(AD943,'Сотрудники и ссылки'!A:C,3,0))</f>
        <v>20007746</v>
      </c>
      <c r="AH943" s="11" t="s">
        <v>2676</v>
      </c>
      <c r="AI943" t="str">
        <f>IF(AH943="","",VLOOKUP(AH943,'Сотрудники и ссылки'!A:B,2,0))</f>
        <v>Серолог</v>
      </c>
      <c r="AJ943">
        <f>IF(AH943="","",VLOOKUP(AH943,'Сотрудники и ссылки'!A:C,3,0))</f>
        <v>20007746</v>
      </c>
      <c r="AK943" s="14">
        <v>45701</v>
      </c>
      <c r="AL943" s="2">
        <f>IF(AK943="","",AK943+VLOOKUP(I943,'Вид исследования'!B:E,4,0))</f>
        <v>45702</v>
      </c>
      <c r="AM943" s="2">
        <f>IF(AK943="","",AK943+VLOOKUP(I943,'Вид исследования'!B:F,5,0))</f>
        <v>45702</v>
      </c>
      <c r="AN943" s="14">
        <v>45701</v>
      </c>
      <c r="AP943" s="11" t="s">
        <v>189</v>
      </c>
      <c r="AQ943" t="str">
        <f>IFERROR(IF(L943="","",VLOOKUP(L943&amp;I943,Продукция!A:K,11,0)),"обратитесь к админ справочника")</f>
        <v>согласно рекомендациям производителя теста</v>
      </c>
      <c r="AR943" s="11" t="s">
        <v>4823</v>
      </c>
      <c r="AS943" t="str">
        <f>IFERROR(IF(L943="","",VLOOKUP(L943&amp;I943,Продукция!A:J,10,0)),"обратитесь к админ справочника")</f>
        <v>инструкция тест- ситема Биочек СК -114</v>
      </c>
      <c r="AT943" s="11" t="s">
        <v>4823</v>
      </c>
      <c r="AU943" s="11" t="s">
        <v>4823</v>
      </c>
      <c r="AV943" s="11" t="s">
        <v>2676</v>
      </c>
      <c r="AW943" s="11" t="s">
        <v>4824</v>
      </c>
      <c r="AX943" s="11" t="s">
        <v>565</v>
      </c>
      <c r="AY943" s="11" t="s">
        <v>1258</v>
      </c>
      <c r="AZ943" s="11">
        <v>153</v>
      </c>
      <c r="BA943" s="11">
        <v>40</v>
      </c>
      <c r="BC943" s="11" t="s">
        <v>5109</v>
      </c>
    </row>
    <row r="944" spans="1:55" x14ac:dyDescent="0.25">
      <c r="A944" t="str">
        <f t="shared" si="18"/>
        <v>С/264MG (BioChek) микоплазма галлисептикум уровень антител</v>
      </c>
      <c r="B944" t="str">
        <f>IF(E944="","",INDEX(Лаборатории!A:A,MATCH('Производственный контроль'!E944,Лаборатории!B:B,0)))</f>
        <v xml:space="preserve">КУРИНОЕ ЦАРСТВО АО </v>
      </c>
      <c r="C944" t="str">
        <f>IF(E944="","",VLOOKUP(E944,Лаборатории!B:D,3,0))</f>
        <v>U377_CHL</v>
      </c>
      <c r="D944" s="12">
        <v>45695</v>
      </c>
      <c r="E944" s="11" t="s">
        <v>793</v>
      </c>
      <c r="F944" s="11" t="s">
        <v>544</v>
      </c>
      <c r="G944" s="11" t="s">
        <v>565</v>
      </c>
      <c r="H944" s="11" t="s">
        <v>262</v>
      </c>
      <c r="I944" s="11" t="s">
        <v>3422</v>
      </c>
      <c r="J944" t="str">
        <f>IF(L944="","",VLOOKUP(L944,Продукция!B:D,3,0))</f>
        <v>Биологический_материал</v>
      </c>
      <c r="K944" t="str">
        <f>IF(L944="","",VLOOKUP(L944,Продукция!B:C,2,0))</f>
        <v>Сыворотка крови</v>
      </c>
      <c r="L944" s="151" t="s">
        <v>302</v>
      </c>
      <c r="M944">
        <f>IF(L944="","",VLOOKUP(L944,Продукция!B:L,11,0))</f>
        <v>0</v>
      </c>
      <c r="N944" s="11" t="s">
        <v>873</v>
      </c>
      <c r="P944" s="11" t="s">
        <v>340</v>
      </c>
      <c r="Q944" s="11" t="s">
        <v>854</v>
      </c>
      <c r="R944" s="153" t="s">
        <v>5088</v>
      </c>
      <c r="S944" s="11">
        <v>18</v>
      </c>
      <c r="T944" s="11" t="s">
        <v>5107</v>
      </c>
      <c r="V944" s="14">
        <v>45692</v>
      </c>
      <c r="Z944" s="11" t="s">
        <v>4823</v>
      </c>
      <c r="AA944" s="15">
        <v>0.68055555555555547</v>
      </c>
      <c r="AB944" t="str">
        <f>IF(L944="","",VLOOKUP(L944&amp;I944,Продукция!A:I,9,0))</f>
        <v>рекомендация производителя набора</v>
      </c>
      <c r="AC944" s="14">
        <v>45701</v>
      </c>
      <c r="AD944" s="11" t="s">
        <v>2676</v>
      </c>
      <c r="AE944" s="11" t="s">
        <v>4823</v>
      </c>
      <c r="AF944" t="str">
        <f>IF(AD944="","",VLOOKUP(AD944,'Сотрудники и ссылки'!A:B,2,0))</f>
        <v>Серолог</v>
      </c>
      <c r="AG944">
        <f>IF(AD944="","",VLOOKUP(AD944,'Сотрудники и ссылки'!A:C,3,0))</f>
        <v>20007746</v>
      </c>
      <c r="AH944" s="11" t="s">
        <v>2676</v>
      </c>
      <c r="AI944" t="str">
        <f>IF(AH944="","",VLOOKUP(AH944,'Сотрудники и ссылки'!A:B,2,0))</f>
        <v>Серолог</v>
      </c>
      <c r="AJ944">
        <f>IF(AH944="","",VLOOKUP(AH944,'Сотрудники и ссылки'!A:C,3,0))</f>
        <v>20007746</v>
      </c>
      <c r="AK944" s="14">
        <v>45701</v>
      </c>
      <c r="AL944" s="2">
        <f>IF(AK944="","",AK944+VLOOKUP(I944,'Вид исследования'!B:E,4,0))</f>
        <v>45702</v>
      </c>
      <c r="AM944" s="2">
        <f>IF(AK944="","",AK944+VLOOKUP(I944,'Вид исследования'!B:F,5,0))</f>
        <v>45702</v>
      </c>
      <c r="AN944" s="14">
        <v>45701</v>
      </c>
      <c r="AP944" s="11" t="s">
        <v>189</v>
      </c>
      <c r="AQ944" t="str">
        <f>IFERROR(IF(L944="","",VLOOKUP(L944&amp;I944,Продукция!A:K,11,0)),"обратитесь к админ справочника")</f>
        <v>согласно рекомендациям производителя теста</v>
      </c>
      <c r="AR944" s="11" t="s">
        <v>4823</v>
      </c>
      <c r="AS944" t="str">
        <f>IFERROR(IF(L944="","",VLOOKUP(L944&amp;I944,Продукция!A:J,10,0)),"обратитесь к админ справочника")</f>
        <v>инструкция тест- ситема Биочек СК -114</v>
      </c>
      <c r="AT944" s="11" t="s">
        <v>4823</v>
      </c>
      <c r="AU944" s="11" t="s">
        <v>4823</v>
      </c>
      <c r="AV944" s="11" t="s">
        <v>2676</v>
      </c>
      <c r="AW944" s="11" t="s">
        <v>4824</v>
      </c>
      <c r="AX944" s="11" t="s">
        <v>565</v>
      </c>
      <c r="AY944" s="11" t="s">
        <v>1275</v>
      </c>
      <c r="AZ944" s="11">
        <v>153</v>
      </c>
      <c r="BA944" s="11">
        <v>41</v>
      </c>
      <c r="BC944" s="11" t="s">
        <v>5109</v>
      </c>
    </row>
    <row r="945" spans="1:55" x14ac:dyDescent="0.25">
      <c r="A945" t="str">
        <f t="shared" si="18"/>
        <v>С/269MG (BioChek) микоплазма галлисептикум уровень антител</v>
      </c>
      <c r="B945" t="str">
        <f>IF(E945="","",INDEX(Лаборатории!A:A,MATCH('Производственный контроль'!E945,Лаборатории!B:B,0)))</f>
        <v xml:space="preserve">КУРИНОЕ ЦАРСТВО АО </v>
      </c>
      <c r="C945" t="str">
        <f>IF(E945="","",VLOOKUP(E945,Лаборатории!B:D,3,0))</f>
        <v>U377_CHL</v>
      </c>
      <c r="D945" s="12">
        <v>45698</v>
      </c>
      <c r="E945" s="11" t="s">
        <v>793</v>
      </c>
      <c r="F945" s="11" t="s">
        <v>544</v>
      </c>
      <c r="G945" s="11" t="s">
        <v>565</v>
      </c>
      <c r="H945" s="11" t="s">
        <v>262</v>
      </c>
      <c r="I945" s="11" t="s">
        <v>3422</v>
      </c>
      <c r="J945" t="str">
        <f>IF(L945="","",VLOOKUP(L945,Продукция!B:D,3,0))</f>
        <v>Биологический_материал</v>
      </c>
      <c r="K945" t="str">
        <f>IF(L945="","",VLOOKUP(L945,Продукция!B:C,2,0))</f>
        <v>Сыворотка крови</v>
      </c>
      <c r="L945" s="151" t="s">
        <v>302</v>
      </c>
      <c r="M945">
        <f>IF(L945="","",VLOOKUP(L945,Продукция!B:L,11,0))</f>
        <v>0</v>
      </c>
      <c r="N945" s="11" t="s">
        <v>873</v>
      </c>
      <c r="P945" s="11" t="s">
        <v>340</v>
      </c>
      <c r="Q945" s="11" t="s">
        <v>854</v>
      </c>
      <c r="R945" s="153" t="s">
        <v>5098</v>
      </c>
      <c r="S945" s="11">
        <v>18</v>
      </c>
      <c r="T945" s="11" t="s">
        <v>5108</v>
      </c>
      <c r="V945" s="14">
        <v>45694</v>
      </c>
      <c r="Z945" s="11" t="s">
        <v>4823</v>
      </c>
      <c r="AA945" s="15">
        <v>0.38194444444444442</v>
      </c>
      <c r="AB945" t="str">
        <f>IF(L945="","",VLOOKUP(L945&amp;I945,Продукция!A:I,9,0))</f>
        <v>рекомендация производителя набора</v>
      </c>
      <c r="AC945" s="14">
        <v>45701</v>
      </c>
      <c r="AD945" s="11" t="s">
        <v>2676</v>
      </c>
      <c r="AE945" s="11" t="s">
        <v>4823</v>
      </c>
      <c r="AF945" t="str">
        <f>IF(AD945="","",VLOOKUP(AD945,'Сотрудники и ссылки'!A:B,2,0))</f>
        <v>Серолог</v>
      </c>
      <c r="AG945">
        <f>IF(AD945="","",VLOOKUP(AD945,'Сотрудники и ссылки'!A:C,3,0))</f>
        <v>20007746</v>
      </c>
      <c r="AH945" s="11" t="s">
        <v>2676</v>
      </c>
      <c r="AI945" t="str">
        <f>IF(AH945="","",VLOOKUP(AH945,'Сотрудники и ссылки'!A:B,2,0))</f>
        <v>Серолог</v>
      </c>
      <c r="AJ945">
        <f>IF(AH945="","",VLOOKUP(AH945,'Сотрудники и ссылки'!A:C,3,0))</f>
        <v>20007746</v>
      </c>
      <c r="AK945" s="14">
        <v>45701</v>
      </c>
      <c r="AL945" s="2">
        <f>IF(AK945="","",AK945+VLOOKUP(I945,'Вид исследования'!B:E,4,0))</f>
        <v>45702</v>
      </c>
      <c r="AM945" s="2">
        <f>IF(AK945="","",AK945+VLOOKUP(I945,'Вид исследования'!B:F,5,0))</f>
        <v>45702</v>
      </c>
      <c r="AN945" s="14">
        <v>45701</v>
      </c>
      <c r="AP945" s="11" t="s">
        <v>189</v>
      </c>
      <c r="AQ945" t="str">
        <f>IFERROR(IF(L945="","",VLOOKUP(L945&amp;I945,Продукция!A:K,11,0)),"обратитесь к админ справочника")</f>
        <v>согласно рекомендациям производителя теста</v>
      </c>
      <c r="AR945" s="11" t="s">
        <v>4823</v>
      </c>
      <c r="AS945" t="str">
        <f>IFERROR(IF(L945="","",VLOOKUP(L945&amp;I945,Продукция!A:J,10,0)),"обратитесь к админ справочника")</f>
        <v>инструкция тест- ситема Биочек СК -114</v>
      </c>
      <c r="AT945" s="11" t="s">
        <v>4823</v>
      </c>
      <c r="AU945" s="11" t="s">
        <v>4823</v>
      </c>
      <c r="AV945" s="11" t="s">
        <v>2676</v>
      </c>
      <c r="AW945" s="11" t="s">
        <v>4824</v>
      </c>
      <c r="AX945" s="11" t="s">
        <v>565</v>
      </c>
      <c r="AY945" s="11" t="s">
        <v>1269</v>
      </c>
      <c r="AZ945" s="11">
        <v>153</v>
      </c>
      <c r="BA945" s="11">
        <v>41</v>
      </c>
      <c r="BC945" s="11" t="s">
        <v>5109</v>
      </c>
    </row>
    <row r="946" spans="1:55" x14ac:dyDescent="0.25">
      <c r="A946" t="str">
        <f t="shared" si="18"/>
        <v>С/269MG (BioChek) микоплазма галлисептикум уровень антител</v>
      </c>
      <c r="B946" t="str">
        <f>IF(E946="","",INDEX(Лаборатории!A:A,MATCH('Производственный контроль'!E946,Лаборатории!B:B,0)))</f>
        <v xml:space="preserve">КУРИНОЕ ЦАРСТВО АО </v>
      </c>
      <c r="C946" t="str">
        <f>IF(E946="","",VLOOKUP(E946,Лаборатории!B:D,3,0))</f>
        <v>U377_CHL</v>
      </c>
      <c r="D946" s="12">
        <v>45698</v>
      </c>
      <c r="E946" s="11" t="s">
        <v>793</v>
      </c>
      <c r="F946" s="11" t="s">
        <v>544</v>
      </c>
      <c r="G946" s="11" t="s">
        <v>565</v>
      </c>
      <c r="H946" s="11" t="s">
        <v>262</v>
      </c>
      <c r="I946" s="11" t="s">
        <v>3422</v>
      </c>
      <c r="J946" t="str">
        <f>IF(L946="","",VLOOKUP(L946,Продукция!B:D,3,0))</f>
        <v>Биологический_материал</v>
      </c>
      <c r="K946" t="str">
        <f>IF(L946="","",VLOOKUP(L946,Продукция!B:C,2,0))</f>
        <v>Сыворотка крови</v>
      </c>
      <c r="L946" s="151" t="s">
        <v>302</v>
      </c>
      <c r="M946">
        <f>IF(L946="","",VLOOKUP(L946,Продукция!B:L,11,0))</f>
        <v>0</v>
      </c>
      <c r="N946" s="11" t="s">
        <v>873</v>
      </c>
      <c r="P946" s="11" t="s">
        <v>340</v>
      </c>
      <c r="Q946" s="11" t="s">
        <v>854</v>
      </c>
      <c r="R946" s="153" t="s">
        <v>5102</v>
      </c>
      <c r="S946" s="11">
        <v>18</v>
      </c>
      <c r="T946" s="11" t="s">
        <v>5108</v>
      </c>
      <c r="V946" s="14">
        <v>45694</v>
      </c>
      <c r="Z946" s="11" t="s">
        <v>4823</v>
      </c>
      <c r="AA946" s="15">
        <v>0.38194444444444442</v>
      </c>
      <c r="AB946" t="str">
        <f>IF(L946="","",VLOOKUP(L946&amp;I946,Продукция!A:I,9,0))</f>
        <v>рекомендация производителя набора</v>
      </c>
      <c r="AC946" s="14">
        <v>45701</v>
      </c>
      <c r="AD946" s="11" t="s">
        <v>2676</v>
      </c>
      <c r="AE946" s="11" t="s">
        <v>4823</v>
      </c>
      <c r="AF946" t="str">
        <f>IF(AD946="","",VLOOKUP(AD946,'Сотрудники и ссылки'!A:B,2,0))</f>
        <v>Серолог</v>
      </c>
      <c r="AG946">
        <f>IF(AD946="","",VLOOKUP(AD946,'Сотрудники и ссылки'!A:C,3,0))</f>
        <v>20007746</v>
      </c>
      <c r="AH946" s="11" t="s">
        <v>2676</v>
      </c>
      <c r="AI946" t="str">
        <f>IF(AH946="","",VLOOKUP(AH946,'Сотрудники и ссылки'!A:B,2,0))</f>
        <v>Серолог</v>
      </c>
      <c r="AJ946">
        <f>IF(AH946="","",VLOOKUP(AH946,'Сотрудники и ссылки'!A:C,3,0))</f>
        <v>20007746</v>
      </c>
      <c r="AK946" s="14">
        <v>45701</v>
      </c>
      <c r="AL946" s="2">
        <f>IF(AK946="","",AK946+VLOOKUP(I946,'Вид исследования'!B:E,4,0))</f>
        <v>45702</v>
      </c>
      <c r="AM946" s="2">
        <f>IF(AK946="","",AK946+VLOOKUP(I946,'Вид исследования'!B:F,5,0))</f>
        <v>45702</v>
      </c>
      <c r="AN946" s="14">
        <v>45701</v>
      </c>
      <c r="AP946" s="11" t="s">
        <v>189</v>
      </c>
      <c r="AQ946" t="str">
        <f>IFERROR(IF(L946="","",VLOOKUP(L946&amp;I946,Продукция!A:K,11,0)),"обратитесь к админ справочника")</f>
        <v>согласно рекомендациям производителя теста</v>
      </c>
      <c r="AR946" s="11" t="s">
        <v>4823</v>
      </c>
      <c r="AS946" t="str">
        <f>IFERROR(IF(L946="","",VLOOKUP(L946&amp;I946,Продукция!A:J,10,0)),"обратитесь к админ справочника")</f>
        <v>инструкция тест- ситема Биочек СК -114</v>
      </c>
      <c r="AT946" s="11" t="s">
        <v>4823</v>
      </c>
      <c r="AU946" s="11" t="s">
        <v>4823</v>
      </c>
      <c r="AV946" s="11" t="s">
        <v>2676</v>
      </c>
      <c r="AW946" s="11" t="s">
        <v>4824</v>
      </c>
      <c r="AX946" s="11" t="s">
        <v>565</v>
      </c>
      <c r="AY946" s="11" t="s">
        <v>1264</v>
      </c>
      <c r="AZ946" s="11">
        <v>153</v>
      </c>
      <c r="BA946" s="11">
        <v>40</v>
      </c>
      <c r="BC946" s="11" t="s">
        <v>5109</v>
      </c>
    </row>
    <row r="947" spans="1:55" x14ac:dyDescent="0.25">
      <c r="A947" t="str">
        <f t="shared" si="18"/>
        <v>С/269MG (BioChek) микоплазма галлисептикум уровень антител</v>
      </c>
      <c r="B947" t="str">
        <f>IF(E947="","",INDEX(Лаборатории!A:A,MATCH('Производственный контроль'!E947,Лаборатории!B:B,0)))</f>
        <v xml:space="preserve">КУРИНОЕ ЦАРСТВО АО </v>
      </c>
      <c r="C947" t="str">
        <f>IF(E947="","",VLOOKUP(E947,Лаборатории!B:D,3,0))</f>
        <v>U377_CHL</v>
      </c>
      <c r="D947" s="12">
        <v>45698</v>
      </c>
      <c r="E947" s="11" t="s">
        <v>793</v>
      </c>
      <c r="F947" s="11" t="s">
        <v>544</v>
      </c>
      <c r="G947" s="11" t="s">
        <v>565</v>
      </c>
      <c r="H947" s="11" t="s">
        <v>262</v>
      </c>
      <c r="I947" s="11" t="s">
        <v>3422</v>
      </c>
      <c r="J947" t="str">
        <f>IF(L947="","",VLOOKUP(L947,Продукция!B:D,3,0))</f>
        <v>Биологический_материал</v>
      </c>
      <c r="K947" t="str">
        <f>IF(L947="","",VLOOKUP(L947,Продукция!B:C,2,0))</f>
        <v>Сыворотка крови</v>
      </c>
      <c r="L947" s="151" t="s">
        <v>302</v>
      </c>
      <c r="M947">
        <f>IF(L947="","",VLOOKUP(L947,Продукция!B:L,11,0))</f>
        <v>0</v>
      </c>
      <c r="N947" s="11" t="s">
        <v>873</v>
      </c>
      <c r="P947" s="11" t="s">
        <v>340</v>
      </c>
      <c r="Q947" s="11" t="s">
        <v>854</v>
      </c>
      <c r="R947" s="153" t="s">
        <v>5105</v>
      </c>
      <c r="S947" s="11">
        <v>18</v>
      </c>
      <c r="T947" s="11" t="s">
        <v>5108</v>
      </c>
      <c r="V947" s="14">
        <v>45695</v>
      </c>
      <c r="Z947" s="11" t="s">
        <v>4823</v>
      </c>
      <c r="AA947" s="15">
        <v>0.38194444444444442</v>
      </c>
      <c r="AB947" t="str">
        <f>IF(L947="","",VLOOKUP(L947&amp;I947,Продукция!A:I,9,0))</f>
        <v>рекомендация производителя набора</v>
      </c>
      <c r="AC947" s="14">
        <v>45701</v>
      </c>
      <c r="AD947" s="11" t="s">
        <v>2676</v>
      </c>
      <c r="AE947" s="11" t="s">
        <v>4823</v>
      </c>
      <c r="AF947" t="str">
        <f>IF(AD947="","",VLOOKUP(AD947,'Сотрудники и ссылки'!A:B,2,0))</f>
        <v>Серолог</v>
      </c>
      <c r="AG947">
        <f>IF(AD947="","",VLOOKUP(AD947,'Сотрудники и ссылки'!A:C,3,0))</f>
        <v>20007746</v>
      </c>
      <c r="AH947" s="11" t="s">
        <v>2676</v>
      </c>
      <c r="AI947" t="str">
        <f>IF(AH947="","",VLOOKUP(AH947,'Сотрудники и ссылки'!A:B,2,0))</f>
        <v>Серолог</v>
      </c>
      <c r="AJ947">
        <f>IF(AH947="","",VLOOKUP(AH947,'Сотрудники и ссылки'!A:C,3,0))</f>
        <v>20007746</v>
      </c>
      <c r="AK947" s="14">
        <v>45701</v>
      </c>
      <c r="AL947" s="2">
        <f>IF(AK947="","",AK947+VLOOKUP(I947,'Вид исследования'!B:E,4,0))</f>
        <v>45702</v>
      </c>
      <c r="AM947" s="2">
        <f>IF(AK947="","",AK947+VLOOKUP(I947,'Вид исследования'!B:F,5,0))</f>
        <v>45702</v>
      </c>
      <c r="AN947" s="14">
        <v>45701</v>
      </c>
      <c r="AP947" s="11" t="s">
        <v>189</v>
      </c>
      <c r="AQ947" t="str">
        <f>IFERROR(IF(L947="","",VLOOKUP(L947&amp;I947,Продукция!A:K,11,0)),"обратитесь к админ справочника")</f>
        <v>согласно рекомендациям производителя теста</v>
      </c>
      <c r="AR947" s="11" t="s">
        <v>4823</v>
      </c>
      <c r="AS947" t="str">
        <f>IFERROR(IF(L947="","",VLOOKUP(L947&amp;I947,Продукция!A:J,10,0)),"обратитесь к админ справочника")</f>
        <v>инструкция тест- ситема Биочек СК -114</v>
      </c>
      <c r="AT947" s="11" t="s">
        <v>4823</v>
      </c>
      <c r="AU947" s="11" t="s">
        <v>4823</v>
      </c>
      <c r="AV947" s="11" t="s">
        <v>2676</v>
      </c>
      <c r="AW947" s="11" t="s">
        <v>4824</v>
      </c>
      <c r="AX947" s="11" t="s">
        <v>565</v>
      </c>
      <c r="AY947" s="11" t="s">
        <v>1267</v>
      </c>
      <c r="AZ947" s="11">
        <v>153</v>
      </c>
      <c r="BA947" s="11">
        <v>41</v>
      </c>
      <c r="BC947" s="11" t="s">
        <v>5109</v>
      </c>
    </row>
    <row r="948" spans="1:55" x14ac:dyDescent="0.25">
      <c r="A948" t="str">
        <f t="shared" si="18"/>
        <v>С/264MS (BioChek) микоплазма синовия уровень антител</v>
      </c>
      <c r="B948" t="str">
        <f>IF(E948="","",INDEX(Лаборатории!A:A,MATCH('Производственный контроль'!E948,Лаборатории!B:B,0)))</f>
        <v xml:space="preserve">КУРИНОЕ ЦАРСТВО АО </v>
      </c>
      <c r="C948" t="str">
        <f>IF(E948="","",VLOOKUP(E948,Лаборатории!B:D,3,0))</f>
        <v>U377_CHL</v>
      </c>
      <c r="D948" s="12">
        <v>45695</v>
      </c>
      <c r="E948" s="11" t="s">
        <v>793</v>
      </c>
      <c r="F948" s="11" t="s">
        <v>544</v>
      </c>
      <c r="G948" s="11" t="s">
        <v>565</v>
      </c>
      <c r="H948" s="11" t="s">
        <v>262</v>
      </c>
      <c r="I948" s="11" t="s">
        <v>3423</v>
      </c>
      <c r="J948" t="str">
        <f>IF(L948="","",VLOOKUP(L948,Продукция!B:D,3,0))</f>
        <v>Биологический_материал</v>
      </c>
      <c r="K948" t="str">
        <f>IF(L948="","",VLOOKUP(L948,Продукция!B:C,2,0))</f>
        <v>Сыворотка крови</v>
      </c>
      <c r="L948" s="151" t="s">
        <v>302</v>
      </c>
      <c r="M948">
        <f>IF(L948="","",VLOOKUP(L948,Продукция!B:L,11,0))</f>
        <v>0</v>
      </c>
      <c r="N948" s="11" t="s">
        <v>873</v>
      </c>
      <c r="P948" s="11" t="s">
        <v>340</v>
      </c>
      <c r="Q948" s="11" t="s">
        <v>854</v>
      </c>
      <c r="R948" s="153" t="s">
        <v>5093</v>
      </c>
      <c r="S948" s="11">
        <v>18</v>
      </c>
      <c r="T948" s="11" t="s">
        <v>5107</v>
      </c>
      <c r="V948" s="14">
        <v>45692</v>
      </c>
      <c r="Z948" s="11" t="s">
        <v>4823</v>
      </c>
      <c r="AA948" s="15">
        <v>0.68055555555555547</v>
      </c>
      <c r="AB948" t="str">
        <f>IF(L948="","",VLOOKUP(L948&amp;I948,Продукция!A:I,9,0))</f>
        <v>рекомендация производителя набора</v>
      </c>
      <c r="AC948" s="14">
        <v>45701</v>
      </c>
      <c r="AD948" s="11" t="s">
        <v>2676</v>
      </c>
      <c r="AE948" s="11" t="s">
        <v>4823</v>
      </c>
      <c r="AF948" t="str">
        <f>IF(AD948="","",VLOOKUP(AD948,'Сотрудники и ссылки'!A:B,2,0))</f>
        <v>Серолог</v>
      </c>
      <c r="AG948">
        <f>IF(AD948="","",VLOOKUP(AD948,'Сотрудники и ссылки'!A:C,3,0))</f>
        <v>20007746</v>
      </c>
      <c r="AH948" s="11" t="s">
        <v>2676</v>
      </c>
      <c r="AI948" t="str">
        <f>IF(AH948="","",VLOOKUP(AH948,'Сотрудники и ссылки'!A:B,2,0))</f>
        <v>Серолог</v>
      </c>
      <c r="AJ948">
        <f>IF(AH948="","",VLOOKUP(AH948,'Сотрудники и ссылки'!A:C,3,0))</f>
        <v>20007746</v>
      </c>
      <c r="AK948" s="14">
        <v>45701</v>
      </c>
      <c r="AL948" s="2">
        <f>IF(AK948="","",AK948+VLOOKUP(I948,'Вид исследования'!B:E,4,0))</f>
        <v>45702</v>
      </c>
      <c r="AM948" s="2">
        <f>IF(AK948="","",AK948+VLOOKUP(I948,'Вид исследования'!B:F,5,0))</f>
        <v>45702</v>
      </c>
      <c r="AN948" s="14">
        <v>45701</v>
      </c>
      <c r="AP948" s="11" t="s">
        <v>189</v>
      </c>
      <c r="AQ948" t="str">
        <f>IFERROR(IF(L948="","",VLOOKUP(L948&amp;I948,Продукция!A:K,11,0)),"обратитесь к админ справочника")</f>
        <v>согласно рекомендациям производителя теста</v>
      </c>
      <c r="AR948" s="11" t="s">
        <v>4823</v>
      </c>
      <c r="AS948" t="str">
        <f>IFERROR(IF(L948="","",VLOOKUP(L948&amp;I948,Продукция!A:J,10,0)),"обратитесь к админ справочника")</f>
        <v>инструкция тест- ситема Биочек СК -115</v>
      </c>
      <c r="AT948" s="11" t="s">
        <v>4823</v>
      </c>
      <c r="AU948" s="11" t="s">
        <v>4823</v>
      </c>
      <c r="AV948" s="11" t="s">
        <v>2676</v>
      </c>
      <c r="AW948" s="11" t="s">
        <v>4824</v>
      </c>
      <c r="AX948" s="11" t="s">
        <v>565</v>
      </c>
      <c r="AY948" s="11" t="s">
        <v>1258</v>
      </c>
      <c r="AZ948" s="11">
        <v>153</v>
      </c>
      <c r="BA948" s="11">
        <v>40</v>
      </c>
      <c r="BC948" s="11" t="s">
        <v>5109</v>
      </c>
    </row>
    <row r="949" spans="1:55" x14ac:dyDescent="0.25">
      <c r="A949" t="str">
        <f t="shared" si="18"/>
        <v>С/264MS (BioChek) микоплазма синовия уровень антител</v>
      </c>
      <c r="B949" t="str">
        <f>IF(E949="","",INDEX(Лаборатории!A:A,MATCH('Производственный контроль'!E949,Лаборатории!B:B,0)))</f>
        <v xml:space="preserve">КУРИНОЕ ЦАРСТВО АО </v>
      </c>
      <c r="C949" t="str">
        <f>IF(E949="","",VLOOKUP(E949,Лаборатории!B:D,3,0))</f>
        <v>U377_CHL</v>
      </c>
      <c r="D949" s="12">
        <v>45695</v>
      </c>
      <c r="E949" s="11" t="s">
        <v>793</v>
      </c>
      <c r="F949" s="11" t="s">
        <v>544</v>
      </c>
      <c r="G949" s="11" t="s">
        <v>565</v>
      </c>
      <c r="H949" s="11" t="s">
        <v>262</v>
      </c>
      <c r="I949" s="11" t="s">
        <v>3423</v>
      </c>
      <c r="J949" t="str">
        <f>IF(L949="","",VLOOKUP(L949,Продукция!B:D,3,0))</f>
        <v>Биологический_материал</v>
      </c>
      <c r="K949" t="str">
        <f>IF(L949="","",VLOOKUP(L949,Продукция!B:C,2,0))</f>
        <v>Сыворотка крови</v>
      </c>
      <c r="L949" s="151" t="s">
        <v>302</v>
      </c>
      <c r="M949">
        <f>IF(L949="","",VLOOKUP(L949,Продукция!B:L,11,0))</f>
        <v>0</v>
      </c>
      <c r="N949" s="11" t="s">
        <v>873</v>
      </c>
      <c r="P949" s="11" t="s">
        <v>340</v>
      </c>
      <c r="Q949" s="11" t="s">
        <v>854</v>
      </c>
      <c r="R949" s="153" t="s">
        <v>5088</v>
      </c>
      <c r="S949" s="11">
        <v>18</v>
      </c>
      <c r="T949" s="11" t="s">
        <v>5107</v>
      </c>
      <c r="V949" s="14">
        <v>45692</v>
      </c>
      <c r="Z949" s="11" t="s">
        <v>4823</v>
      </c>
      <c r="AA949" s="15">
        <v>0.68055555555555547</v>
      </c>
      <c r="AB949" t="str">
        <f>IF(L949="","",VLOOKUP(L949&amp;I949,Продукция!A:I,9,0))</f>
        <v>рекомендация производителя набора</v>
      </c>
      <c r="AC949" s="14">
        <v>45701</v>
      </c>
      <c r="AD949" s="11" t="s">
        <v>2676</v>
      </c>
      <c r="AE949" s="11" t="s">
        <v>4823</v>
      </c>
      <c r="AF949" t="str">
        <f>IF(AD949="","",VLOOKUP(AD949,'Сотрудники и ссылки'!A:B,2,0))</f>
        <v>Серолог</v>
      </c>
      <c r="AG949">
        <f>IF(AD949="","",VLOOKUP(AD949,'Сотрудники и ссылки'!A:C,3,0))</f>
        <v>20007746</v>
      </c>
      <c r="AH949" s="11" t="s">
        <v>2676</v>
      </c>
      <c r="AI949" t="str">
        <f>IF(AH949="","",VLOOKUP(AH949,'Сотрудники и ссылки'!A:B,2,0))</f>
        <v>Серолог</v>
      </c>
      <c r="AJ949">
        <f>IF(AH949="","",VLOOKUP(AH949,'Сотрудники и ссылки'!A:C,3,0))</f>
        <v>20007746</v>
      </c>
      <c r="AK949" s="14">
        <v>45701</v>
      </c>
      <c r="AL949" s="2">
        <f>IF(AK949="","",AK949+VLOOKUP(I949,'Вид исследования'!B:E,4,0))</f>
        <v>45702</v>
      </c>
      <c r="AM949" s="2">
        <f>IF(AK949="","",AK949+VLOOKUP(I949,'Вид исследования'!B:F,5,0))</f>
        <v>45702</v>
      </c>
      <c r="AN949" s="14">
        <v>45701</v>
      </c>
      <c r="AP949" s="11" t="s">
        <v>189</v>
      </c>
      <c r="AQ949" t="str">
        <f>IFERROR(IF(L949="","",VLOOKUP(L949&amp;I949,Продукция!A:K,11,0)),"обратитесь к админ справочника")</f>
        <v>согласно рекомендациям производителя теста</v>
      </c>
      <c r="AR949" s="11" t="s">
        <v>4823</v>
      </c>
      <c r="AS949" t="str">
        <f>IFERROR(IF(L949="","",VLOOKUP(L949&amp;I949,Продукция!A:J,10,0)),"обратитесь к админ справочника")</f>
        <v>инструкция тест- ситема Биочек СК -115</v>
      </c>
      <c r="AT949" s="11" t="s">
        <v>4823</v>
      </c>
      <c r="AU949" s="11" t="s">
        <v>4823</v>
      </c>
      <c r="AV949" s="11" t="s">
        <v>2676</v>
      </c>
      <c r="AW949" s="11" t="s">
        <v>4824</v>
      </c>
      <c r="AX949" s="11" t="s">
        <v>565</v>
      </c>
      <c r="AY949" s="11" t="s">
        <v>1275</v>
      </c>
      <c r="AZ949" s="11">
        <v>153</v>
      </c>
      <c r="BA949" s="11">
        <v>41</v>
      </c>
      <c r="BC949" s="11" t="s">
        <v>5109</v>
      </c>
    </row>
    <row r="950" spans="1:55" x14ac:dyDescent="0.25">
      <c r="A950" t="str">
        <f t="shared" si="18"/>
        <v>С/269MS (BioChek) микоплазма синовия уровень антител</v>
      </c>
      <c r="B950" t="str">
        <f>IF(E950="","",INDEX(Лаборатории!A:A,MATCH('Производственный контроль'!E950,Лаборатории!B:B,0)))</f>
        <v xml:space="preserve">КУРИНОЕ ЦАРСТВО АО </v>
      </c>
      <c r="C950" t="str">
        <f>IF(E950="","",VLOOKUP(E950,Лаборатории!B:D,3,0))</f>
        <v>U377_CHL</v>
      </c>
      <c r="D950" s="12">
        <v>45698</v>
      </c>
      <c r="E950" s="11" t="s">
        <v>793</v>
      </c>
      <c r="F950" s="11" t="s">
        <v>544</v>
      </c>
      <c r="G950" s="11" t="s">
        <v>565</v>
      </c>
      <c r="H950" s="11" t="s">
        <v>262</v>
      </c>
      <c r="I950" s="11" t="s">
        <v>3423</v>
      </c>
      <c r="J950" t="str">
        <f>IF(L950="","",VLOOKUP(L950,Продукция!B:D,3,0))</f>
        <v>Биологический_материал</v>
      </c>
      <c r="K950" t="str">
        <f>IF(L950="","",VLOOKUP(L950,Продукция!B:C,2,0))</f>
        <v>Сыворотка крови</v>
      </c>
      <c r="L950" s="151" t="s">
        <v>302</v>
      </c>
      <c r="M950">
        <f>IF(L950="","",VLOOKUP(L950,Продукция!B:L,11,0))</f>
        <v>0</v>
      </c>
      <c r="N950" s="11" t="s">
        <v>873</v>
      </c>
      <c r="P950" s="11" t="s">
        <v>340</v>
      </c>
      <c r="Q950" s="11" t="s">
        <v>854</v>
      </c>
      <c r="R950" s="153" t="s">
        <v>5098</v>
      </c>
      <c r="S950" s="11">
        <v>18</v>
      </c>
      <c r="T950" s="11" t="s">
        <v>5108</v>
      </c>
      <c r="V950" s="14">
        <v>45694</v>
      </c>
      <c r="Z950" s="11" t="s">
        <v>4823</v>
      </c>
      <c r="AA950" s="15">
        <v>0.38194444444444442</v>
      </c>
      <c r="AB950" t="str">
        <f>IF(L950="","",VLOOKUP(L950&amp;I950,Продукция!A:I,9,0))</f>
        <v>рекомендация производителя набора</v>
      </c>
      <c r="AC950" s="14">
        <v>45701</v>
      </c>
      <c r="AD950" s="11" t="s">
        <v>2676</v>
      </c>
      <c r="AE950" s="11" t="s">
        <v>4823</v>
      </c>
      <c r="AF950" t="str">
        <f>IF(AD950="","",VLOOKUP(AD950,'Сотрудники и ссылки'!A:B,2,0))</f>
        <v>Серолог</v>
      </c>
      <c r="AG950">
        <f>IF(AD950="","",VLOOKUP(AD950,'Сотрудники и ссылки'!A:C,3,0))</f>
        <v>20007746</v>
      </c>
      <c r="AH950" s="11" t="s">
        <v>2676</v>
      </c>
      <c r="AI950" t="str">
        <f>IF(AH950="","",VLOOKUP(AH950,'Сотрудники и ссылки'!A:B,2,0))</f>
        <v>Серолог</v>
      </c>
      <c r="AJ950">
        <f>IF(AH950="","",VLOOKUP(AH950,'Сотрудники и ссылки'!A:C,3,0))</f>
        <v>20007746</v>
      </c>
      <c r="AK950" s="14">
        <v>45701</v>
      </c>
      <c r="AL950" s="2">
        <f>IF(AK950="","",AK950+VLOOKUP(I950,'Вид исследования'!B:E,4,0))</f>
        <v>45702</v>
      </c>
      <c r="AM950" s="2">
        <f>IF(AK950="","",AK950+VLOOKUP(I950,'Вид исследования'!B:F,5,0))</f>
        <v>45702</v>
      </c>
      <c r="AN950" s="14">
        <v>45701</v>
      </c>
      <c r="AP950" s="11" t="s">
        <v>189</v>
      </c>
      <c r="AQ950" t="str">
        <f>IFERROR(IF(L950="","",VLOOKUP(L950&amp;I950,Продукция!A:K,11,0)),"обратитесь к админ справочника")</f>
        <v>согласно рекомендациям производителя теста</v>
      </c>
      <c r="AR950" s="11" t="s">
        <v>4823</v>
      </c>
      <c r="AS950" t="str">
        <f>IFERROR(IF(L950="","",VLOOKUP(L950&amp;I950,Продукция!A:J,10,0)),"обратитесь к админ справочника")</f>
        <v>инструкция тест- ситема Биочек СК -115</v>
      </c>
      <c r="AT950" s="11" t="s">
        <v>4823</v>
      </c>
      <c r="AU950" s="11" t="s">
        <v>4823</v>
      </c>
      <c r="AV950" s="11" t="s">
        <v>2676</v>
      </c>
      <c r="AW950" s="11" t="s">
        <v>4824</v>
      </c>
      <c r="AX950" s="11" t="s">
        <v>565</v>
      </c>
      <c r="AY950" s="11" t="s">
        <v>1269</v>
      </c>
      <c r="AZ950" s="11">
        <v>153</v>
      </c>
      <c r="BA950" s="11">
        <v>41</v>
      </c>
      <c r="BC950" s="11" t="s">
        <v>5109</v>
      </c>
    </row>
    <row r="951" spans="1:55" x14ac:dyDescent="0.25">
      <c r="A951" t="str">
        <f t="shared" si="18"/>
        <v>С/269MS (BioChek) микоплазма синовия уровень антител</v>
      </c>
      <c r="B951" t="str">
        <f>IF(E951="","",INDEX(Лаборатории!A:A,MATCH('Производственный контроль'!E951,Лаборатории!B:B,0)))</f>
        <v xml:space="preserve">КУРИНОЕ ЦАРСТВО АО </v>
      </c>
      <c r="C951" t="str">
        <f>IF(E951="","",VLOOKUP(E951,Лаборатории!B:D,3,0))</f>
        <v>U377_CHL</v>
      </c>
      <c r="D951" s="12">
        <v>45698</v>
      </c>
      <c r="E951" s="11" t="s">
        <v>793</v>
      </c>
      <c r="F951" s="11" t="s">
        <v>544</v>
      </c>
      <c r="G951" s="11" t="s">
        <v>565</v>
      </c>
      <c r="H951" s="11" t="s">
        <v>262</v>
      </c>
      <c r="I951" s="11" t="s">
        <v>3423</v>
      </c>
      <c r="J951" t="str">
        <f>IF(L951="","",VLOOKUP(L951,Продукция!B:D,3,0))</f>
        <v>Биологический_материал</v>
      </c>
      <c r="K951" t="str">
        <f>IF(L951="","",VLOOKUP(L951,Продукция!B:C,2,0))</f>
        <v>Сыворотка крови</v>
      </c>
      <c r="L951" s="151" t="s">
        <v>302</v>
      </c>
      <c r="M951">
        <f>IF(L951="","",VLOOKUP(L951,Продукция!B:L,11,0))</f>
        <v>0</v>
      </c>
      <c r="N951" s="11" t="s">
        <v>873</v>
      </c>
      <c r="P951" s="11" t="s">
        <v>340</v>
      </c>
      <c r="Q951" s="11" t="s">
        <v>854</v>
      </c>
      <c r="R951" s="153" t="s">
        <v>5102</v>
      </c>
      <c r="S951" s="11">
        <v>18</v>
      </c>
      <c r="T951" s="11" t="s">
        <v>5108</v>
      </c>
      <c r="V951" s="14">
        <v>45694</v>
      </c>
      <c r="Z951" s="11" t="s">
        <v>4823</v>
      </c>
      <c r="AA951" s="15">
        <v>0.38194444444444442</v>
      </c>
      <c r="AB951" t="str">
        <f>IF(L951="","",VLOOKUP(L951&amp;I951,Продукция!A:I,9,0))</f>
        <v>рекомендация производителя набора</v>
      </c>
      <c r="AC951" s="14">
        <v>45701</v>
      </c>
      <c r="AD951" s="11" t="s">
        <v>2676</v>
      </c>
      <c r="AE951" s="11" t="s">
        <v>4823</v>
      </c>
      <c r="AF951" t="str">
        <f>IF(AD951="","",VLOOKUP(AD951,'Сотрудники и ссылки'!A:B,2,0))</f>
        <v>Серолог</v>
      </c>
      <c r="AG951">
        <f>IF(AD951="","",VLOOKUP(AD951,'Сотрудники и ссылки'!A:C,3,0))</f>
        <v>20007746</v>
      </c>
      <c r="AH951" s="11" t="s">
        <v>2676</v>
      </c>
      <c r="AI951" t="str">
        <f>IF(AH951="","",VLOOKUP(AH951,'Сотрудники и ссылки'!A:B,2,0))</f>
        <v>Серолог</v>
      </c>
      <c r="AJ951">
        <f>IF(AH951="","",VLOOKUP(AH951,'Сотрудники и ссылки'!A:C,3,0))</f>
        <v>20007746</v>
      </c>
      <c r="AK951" s="14">
        <v>45701</v>
      </c>
      <c r="AL951" s="2">
        <f>IF(AK951="","",AK951+VLOOKUP(I951,'Вид исследования'!B:E,4,0))</f>
        <v>45702</v>
      </c>
      <c r="AM951" s="2">
        <f>IF(AK951="","",AK951+VLOOKUP(I951,'Вид исследования'!B:F,5,0))</f>
        <v>45702</v>
      </c>
      <c r="AN951" s="14">
        <v>45701</v>
      </c>
      <c r="AP951" s="11" t="s">
        <v>189</v>
      </c>
      <c r="AQ951" t="str">
        <f>IFERROR(IF(L951="","",VLOOKUP(L951&amp;I951,Продукция!A:K,11,0)),"обратитесь к админ справочника")</f>
        <v>согласно рекомендациям производителя теста</v>
      </c>
      <c r="AR951" s="11" t="s">
        <v>4823</v>
      </c>
      <c r="AS951" t="str">
        <f>IFERROR(IF(L951="","",VLOOKUP(L951&amp;I951,Продукция!A:J,10,0)),"обратитесь к админ справочника")</f>
        <v>инструкция тест- ситема Биочек СК -115</v>
      </c>
      <c r="AT951" s="11" t="s">
        <v>4823</v>
      </c>
      <c r="AU951" s="11" t="s">
        <v>4823</v>
      </c>
      <c r="AV951" s="11" t="s">
        <v>2676</v>
      </c>
      <c r="AW951" s="11" t="s">
        <v>4824</v>
      </c>
      <c r="AX951" s="11" t="s">
        <v>565</v>
      </c>
      <c r="AY951" s="11" t="s">
        <v>1264</v>
      </c>
      <c r="AZ951" s="11">
        <v>153</v>
      </c>
      <c r="BA951" s="11">
        <v>40</v>
      </c>
      <c r="BC951" s="11" t="s">
        <v>5109</v>
      </c>
    </row>
    <row r="952" spans="1:55" x14ac:dyDescent="0.25">
      <c r="A952" t="str">
        <f t="shared" si="18"/>
        <v>С/269MS (BioChek) микоплазма синовия уровень антител</v>
      </c>
      <c r="B952" t="str">
        <f>IF(E952="","",INDEX(Лаборатории!A:A,MATCH('Производственный контроль'!E952,Лаборатории!B:B,0)))</f>
        <v xml:space="preserve">КУРИНОЕ ЦАРСТВО АО </v>
      </c>
      <c r="C952" t="str">
        <f>IF(E952="","",VLOOKUP(E952,Лаборатории!B:D,3,0))</f>
        <v>U377_CHL</v>
      </c>
      <c r="D952" s="12">
        <v>45698</v>
      </c>
      <c r="E952" s="11" t="s">
        <v>793</v>
      </c>
      <c r="F952" s="11" t="s">
        <v>544</v>
      </c>
      <c r="G952" s="11" t="s">
        <v>565</v>
      </c>
      <c r="H952" s="11" t="s">
        <v>262</v>
      </c>
      <c r="I952" s="11" t="s">
        <v>3423</v>
      </c>
      <c r="J952" t="str">
        <f>IF(L952="","",VLOOKUP(L952,Продукция!B:D,3,0))</f>
        <v>Биологический_материал</v>
      </c>
      <c r="K952" t="str">
        <f>IF(L952="","",VLOOKUP(L952,Продукция!B:C,2,0))</f>
        <v>Сыворотка крови</v>
      </c>
      <c r="L952" s="151" t="s">
        <v>302</v>
      </c>
      <c r="M952">
        <f>IF(L952="","",VLOOKUP(L952,Продукция!B:L,11,0))</f>
        <v>0</v>
      </c>
      <c r="N952" s="11" t="s">
        <v>873</v>
      </c>
      <c r="P952" s="11" t="s">
        <v>340</v>
      </c>
      <c r="Q952" s="11" t="s">
        <v>854</v>
      </c>
      <c r="R952" s="153" t="s">
        <v>5105</v>
      </c>
      <c r="S952" s="11">
        <v>18</v>
      </c>
      <c r="T952" s="11" t="s">
        <v>5108</v>
      </c>
      <c r="V952" s="14">
        <v>45695</v>
      </c>
      <c r="Z952" s="11" t="s">
        <v>4823</v>
      </c>
      <c r="AA952" s="15">
        <v>0.38194444444444442</v>
      </c>
      <c r="AB952" t="str">
        <f>IF(L952="","",VLOOKUP(L952&amp;I952,Продукция!A:I,9,0))</f>
        <v>рекомендация производителя набора</v>
      </c>
      <c r="AC952" s="14">
        <v>45701</v>
      </c>
      <c r="AD952" s="11" t="s">
        <v>2676</v>
      </c>
      <c r="AE952" s="11" t="s">
        <v>4823</v>
      </c>
      <c r="AF952" t="str">
        <f>IF(AD952="","",VLOOKUP(AD952,'Сотрудники и ссылки'!A:B,2,0))</f>
        <v>Серолог</v>
      </c>
      <c r="AG952">
        <f>IF(AD952="","",VLOOKUP(AD952,'Сотрудники и ссылки'!A:C,3,0))</f>
        <v>20007746</v>
      </c>
      <c r="AH952" s="11" t="s">
        <v>2676</v>
      </c>
      <c r="AI952" t="str">
        <f>IF(AH952="","",VLOOKUP(AH952,'Сотрудники и ссылки'!A:B,2,0))</f>
        <v>Серолог</v>
      </c>
      <c r="AJ952">
        <f>IF(AH952="","",VLOOKUP(AH952,'Сотрудники и ссылки'!A:C,3,0))</f>
        <v>20007746</v>
      </c>
      <c r="AK952" s="14">
        <v>45701</v>
      </c>
      <c r="AL952" s="2">
        <f>IF(AK952="","",AK952+VLOOKUP(I952,'Вид исследования'!B:E,4,0))</f>
        <v>45702</v>
      </c>
      <c r="AM952" s="2">
        <f>IF(AK952="","",AK952+VLOOKUP(I952,'Вид исследования'!B:F,5,0))</f>
        <v>45702</v>
      </c>
      <c r="AN952" s="14">
        <v>45701</v>
      </c>
      <c r="AP952" s="11" t="s">
        <v>189</v>
      </c>
      <c r="AQ952" t="str">
        <f>IFERROR(IF(L952="","",VLOOKUP(L952&amp;I952,Продукция!A:K,11,0)),"обратитесь к админ справочника")</f>
        <v>согласно рекомендациям производителя теста</v>
      </c>
      <c r="AR952" s="11" t="s">
        <v>4823</v>
      </c>
      <c r="AS952" t="str">
        <f>IFERROR(IF(L952="","",VLOOKUP(L952&amp;I952,Продукция!A:J,10,0)),"обратитесь к админ справочника")</f>
        <v>инструкция тест- ситема Биочек СК -115</v>
      </c>
      <c r="AT952" s="11" t="s">
        <v>4823</v>
      </c>
      <c r="AU952" s="11" t="s">
        <v>4823</v>
      </c>
      <c r="AV952" s="11" t="s">
        <v>2676</v>
      </c>
      <c r="AW952" s="11" t="s">
        <v>4824</v>
      </c>
      <c r="AX952" s="11" t="s">
        <v>565</v>
      </c>
      <c r="AY952" s="11" t="s">
        <v>1267</v>
      </c>
      <c r="AZ952" s="11">
        <v>153</v>
      </c>
      <c r="BA952" s="11">
        <v>41</v>
      </c>
      <c r="BC952" s="11" t="s">
        <v>5109</v>
      </c>
    </row>
    <row r="953" spans="1:55" x14ac:dyDescent="0.25">
      <c r="A953" t="str">
        <f t="shared" si="18"/>
        <v>С/264ORT (BioChek) орнитобактерии уровень антител</v>
      </c>
      <c r="B953" t="str">
        <f>IF(E953="","",INDEX(Лаборатории!A:A,MATCH('Производственный контроль'!E953,Лаборатории!B:B,0)))</f>
        <v xml:space="preserve">КУРИНОЕ ЦАРСТВО АО </v>
      </c>
      <c r="C953" t="str">
        <f>IF(E953="","",VLOOKUP(E953,Лаборатории!B:D,3,0))</f>
        <v>U377_CHL</v>
      </c>
      <c r="D953" s="12">
        <v>45695</v>
      </c>
      <c r="E953" s="11" t="s">
        <v>793</v>
      </c>
      <c r="F953" s="11" t="s">
        <v>544</v>
      </c>
      <c r="G953" s="11" t="s">
        <v>565</v>
      </c>
      <c r="H953" s="11" t="s">
        <v>262</v>
      </c>
      <c r="I953" s="11" t="s">
        <v>3425</v>
      </c>
      <c r="J953" t="str">
        <f>IF(L953="","",VLOOKUP(L953,Продукция!B:D,3,0))</f>
        <v>Биологический_материал</v>
      </c>
      <c r="K953" t="str">
        <f>IF(L953="","",VLOOKUP(L953,Продукция!B:C,2,0))</f>
        <v>Сыворотка крови</v>
      </c>
      <c r="L953" s="151" t="s">
        <v>302</v>
      </c>
      <c r="M953">
        <f>IF(L953="","",VLOOKUP(L953,Продукция!B:L,11,0))</f>
        <v>0</v>
      </c>
      <c r="N953" s="11" t="s">
        <v>873</v>
      </c>
      <c r="P953" s="11" t="s">
        <v>340</v>
      </c>
      <c r="Q953" s="11" t="s">
        <v>854</v>
      </c>
      <c r="R953" s="153" t="s">
        <v>5093</v>
      </c>
      <c r="S953" s="11">
        <v>18</v>
      </c>
      <c r="T953" s="11" t="s">
        <v>5107</v>
      </c>
      <c r="V953" s="14">
        <v>45692</v>
      </c>
      <c r="Z953" s="11" t="s">
        <v>4823</v>
      </c>
      <c r="AA953" s="15">
        <v>0.68055555555555547</v>
      </c>
      <c r="AB953" t="str">
        <f>IF(L953="","",VLOOKUP(L953&amp;I953,Продукция!A:I,9,0))</f>
        <v>рекомендация производителя набора</v>
      </c>
      <c r="AC953" s="14">
        <v>45701</v>
      </c>
      <c r="AD953" s="11" t="s">
        <v>2676</v>
      </c>
      <c r="AE953" s="11" t="s">
        <v>4823</v>
      </c>
      <c r="AF953" t="str">
        <f>IF(AD953="","",VLOOKUP(AD953,'Сотрудники и ссылки'!A:B,2,0))</f>
        <v>Серолог</v>
      </c>
      <c r="AG953">
        <f>IF(AD953="","",VLOOKUP(AD953,'Сотрудники и ссылки'!A:C,3,0))</f>
        <v>20007746</v>
      </c>
      <c r="AH953" s="11" t="s">
        <v>2676</v>
      </c>
      <c r="AI953" t="str">
        <f>IF(AH953="","",VLOOKUP(AH953,'Сотрудники и ссылки'!A:B,2,0))</f>
        <v>Серолог</v>
      </c>
      <c r="AJ953">
        <f>IF(AH953="","",VLOOKUP(AH953,'Сотрудники и ссылки'!A:C,3,0))</f>
        <v>20007746</v>
      </c>
      <c r="AK953" s="14">
        <v>45701</v>
      </c>
      <c r="AL953" s="2">
        <f>IF(AK953="","",AK953+VLOOKUP(I953,'Вид исследования'!B:E,4,0))</f>
        <v>45702</v>
      </c>
      <c r="AM953" s="2">
        <f>IF(AK953="","",AK953+VLOOKUP(I953,'Вид исследования'!B:F,5,0))</f>
        <v>45702</v>
      </c>
      <c r="AN953" s="14">
        <v>45701</v>
      </c>
      <c r="AP953" s="11" t="s">
        <v>189</v>
      </c>
      <c r="AQ953" t="str">
        <f>IFERROR(IF(L953="","",VLOOKUP(L953&amp;I953,Продукция!A:K,11,0)),"обратитесь к админ справочника")</f>
        <v>согласно рекомендациям производителя теста</v>
      </c>
      <c r="AR953" s="11" t="s">
        <v>4823</v>
      </c>
      <c r="AS953" t="str">
        <f>IFERROR(IF(L953="","",VLOOKUP(L953&amp;I953,Продукция!A:J,10,0)),"обратитесь к админ справочника")</f>
        <v>инструкция тест- ситема Биочек СК-108</v>
      </c>
      <c r="AT953" s="11" t="s">
        <v>4823</v>
      </c>
      <c r="AU953" s="11" t="s">
        <v>4823</v>
      </c>
      <c r="AV953" s="11" t="s">
        <v>2676</v>
      </c>
      <c r="AW953" s="11" t="s">
        <v>4824</v>
      </c>
      <c r="AX953" s="11" t="s">
        <v>565</v>
      </c>
      <c r="AY953" s="11" t="s">
        <v>1258</v>
      </c>
      <c r="AZ953" s="11">
        <v>153</v>
      </c>
      <c r="BA953" s="11">
        <v>40</v>
      </c>
      <c r="BC953" s="11" t="s">
        <v>5109</v>
      </c>
    </row>
    <row r="954" spans="1:55" x14ac:dyDescent="0.25">
      <c r="A954" t="str">
        <f t="shared" si="18"/>
        <v>С/264ORT (BioChek) орнитобактерии уровень антител</v>
      </c>
      <c r="B954" t="str">
        <f>IF(E954="","",INDEX(Лаборатории!A:A,MATCH('Производственный контроль'!E954,Лаборатории!B:B,0)))</f>
        <v xml:space="preserve">КУРИНОЕ ЦАРСТВО АО </v>
      </c>
      <c r="C954" t="str">
        <f>IF(E954="","",VLOOKUP(E954,Лаборатории!B:D,3,0))</f>
        <v>U377_CHL</v>
      </c>
      <c r="D954" s="12">
        <v>45695</v>
      </c>
      <c r="E954" s="11" t="s">
        <v>793</v>
      </c>
      <c r="F954" s="11" t="s">
        <v>544</v>
      </c>
      <c r="G954" s="11" t="s">
        <v>565</v>
      </c>
      <c r="H954" s="11" t="s">
        <v>262</v>
      </c>
      <c r="I954" s="11" t="s">
        <v>3425</v>
      </c>
      <c r="J954" t="str">
        <f>IF(L954="","",VLOOKUP(L954,Продукция!B:D,3,0))</f>
        <v>Биологический_материал</v>
      </c>
      <c r="K954" t="str">
        <f>IF(L954="","",VLOOKUP(L954,Продукция!B:C,2,0))</f>
        <v>Сыворотка крови</v>
      </c>
      <c r="L954" s="151" t="s">
        <v>302</v>
      </c>
      <c r="M954">
        <f>IF(L954="","",VLOOKUP(L954,Продукция!B:L,11,0))</f>
        <v>0</v>
      </c>
      <c r="N954" s="11" t="s">
        <v>873</v>
      </c>
      <c r="P954" s="11" t="s">
        <v>340</v>
      </c>
      <c r="Q954" s="11" t="s">
        <v>854</v>
      </c>
      <c r="R954" s="153" t="s">
        <v>5088</v>
      </c>
      <c r="S954" s="11">
        <v>18</v>
      </c>
      <c r="T954" s="11" t="s">
        <v>5107</v>
      </c>
      <c r="V954" s="14">
        <v>45692</v>
      </c>
      <c r="Z954" s="11" t="s">
        <v>4823</v>
      </c>
      <c r="AA954" s="15">
        <v>0.68055555555555547</v>
      </c>
      <c r="AB954" t="str">
        <f>IF(L954="","",VLOOKUP(L954&amp;I954,Продукция!A:I,9,0))</f>
        <v>рекомендация производителя набора</v>
      </c>
      <c r="AC954" s="14">
        <v>45701</v>
      </c>
      <c r="AD954" s="11" t="s">
        <v>2676</v>
      </c>
      <c r="AE954" s="11" t="s">
        <v>4823</v>
      </c>
      <c r="AF954" t="str">
        <f>IF(AD954="","",VLOOKUP(AD954,'Сотрудники и ссылки'!A:B,2,0))</f>
        <v>Серолог</v>
      </c>
      <c r="AG954">
        <f>IF(AD954="","",VLOOKUP(AD954,'Сотрудники и ссылки'!A:C,3,0))</f>
        <v>20007746</v>
      </c>
      <c r="AH954" s="11" t="s">
        <v>2676</v>
      </c>
      <c r="AI954" t="str">
        <f>IF(AH954="","",VLOOKUP(AH954,'Сотрудники и ссылки'!A:B,2,0))</f>
        <v>Серолог</v>
      </c>
      <c r="AJ954">
        <f>IF(AH954="","",VLOOKUP(AH954,'Сотрудники и ссылки'!A:C,3,0))</f>
        <v>20007746</v>
      </c>
      <c r="AK954" s="14">
        <v>45701</v>
      </c>
      <c r="AL954" s="2">
        <f>IF(AK954="","",AK954+VLOOKUP(I954,'Вид исследования'!B:E,4,0))</f>
        <v>45702</v>
      </c>
      <c r="AM954" s="2">
        <f>IF(AK954="","",AK954+VLOOKUP(I954,'Вид исследования'!B:F,5,0))</f>
        <v>45702</v>
      </c>
      <c r="AN954" s="14">
        <v>45701</v>
      </c>
      <c r="AP954" s="11" t="s">
        <v>189</v>
      </c>
      <c r="AQ954" t="str">
        <f>IFERROR(IF(L954="","",VLOOKUP(L954&amp;I954,Продукция!A:K,11,0)),"обратитесь к админ справочника")</f>
        <v>согласно рекомендациям производителя теста</v>
      </c>
      <c r="AR954" s="11" t="s">
        <v>4823</v>
      </c>
      <c r="AS954" t="str">
        <f>IFERROR(IF(L954="","",VLOOKUP(L954&amp;I954,Продукция!A:J,10,0)),"обратитесь к админ справочника")</f>
        <v>инструкция тест- ситема Биочек СК-108</v>
      </c>
      <c r="AT954" s="11" t="s">
        <v>4823</v>
      </c>
      <c r="AU954" s="11" t="s">
        <v>4823</v>
      </c>
      <c r="AV954" s="11" t="s">
        <v>2676</v>
      </c>
      <c r="AW954" s="11" t="s">
        <v>4824</v>
      </c>
      <c r="AX954" s="11" t="s">
        <v>565</v>
      </c>
      <c r="AY954" s="11" t="s">
        <v>1275</v>
      </c>
      <c r="AZ954" s="11">
        <v>153</v>
      </c>
      <c r="BA954" s="11">
        <v>41</v>
      </c>
      <c r="BC954" s="11" t="s">
        <v>5109</v>
      </c>
    </row>
    <row r="955" spans="1:55" x14ac:dyDescent="0.25">
      <c r="A955" t="str">
        <f t="shared" si="18"/>
        <v>С/269ORT (BioChek) орнитобактерии уровень антител</v>
      </c>
      <c r="B955" t="str">
        <f>IF(E955="","",INDEX(Лаборатории!A:A,MATCH('Производственный контроль'!E955,Лаборатории!B:B,0)))</f>
        <v xml:space="preserve">КУРИНОЕ ЦАРСТВО АО </v>
      </c>
      <c r="C955" t="str">
        <f>IF(E955="","",VLOOKUP(E955,Лаборатории!B:D,3,0))</f>
        <v>U377_CHL</v>
      </c>
      <c r="D955" s="12">
        <v>45698</v>
      </c>
      <c r="E955" s="11" t="s">
        <v>793</v>
      </c>
      <c r="F955" s="11" t="s">
        <v>544</v>
      </c>
      <c r="G955" s="11" t="s">
        <v>565</v>
      </c>
      <c r="H955" s="11" t="s">
        <v>262</v>
      </c>
      <c r="I955" s="11" t="s">
        <v>3425</v>
      </c>
      <c r="J955" t="str">
        <f>IF(L955="","",VLOOKUP(L955,Продукция!B:D,3,0))</f>
        <v>Биологический_материал</v>
      </c>
      <c r="K955" t="str">
        <f>IF(L955="","",VLOOKUP(L955,Продукция!B:C,2,0))</f>
        <v>Сыворотка крови</v>
      </c>
      <c r="L955" s="151" t="s">
        <v>302</v>
      </c>
      <c r="M955">
        <f>IF(L955="","",VLOOKUP(L955,Продукция!B:L,11,0))</f>
        <v>0</v>
      </c>
      <c r="N955" s="11" t="s">
        <v>873</v>
      </c>
      <c r="P955" s="11" t="s">
        <v>340</v>
      </c>
      <c r="Q955" s="11" t="s">
        <v>854</v>
      </c>
      <c r="R955" s="153" t="s">
        <v>5098</v>
      </c>
      <c r="S955" s="11">
        <v>18</v>
      </c>
      <c r="T955" s="11" t="s">
        <v>5108</v>
      </c>
      <c r="V955" s="14">
        <v>45694</v>
      </c>
      <c r="Z955" s="11" t="s">
        <v>4823</v>
      </c>
      <c r="AA955" s="15">
        <v>0.38194444444444442</v>
      </c>
      <c r="AB955" t="str">
        <f>IF(L955="","",VLOOKUP(L955&amp;I955,Продукция!A:I,9,0))</f>
        <v>рекомендация производителя набора</v>
      </c>
      <c r="AC955" s="14">
        <v>45701</v>
      </c>
      <c r="AD955" s="11" t="s">
        <v>2676</v>
      </c>
      <c r="AE955" s="11" t="s">
        <v>4823</v>
      </c>
      <c r="AF955" t="str">
        <f>IF(AD955="","",VLOOKUP(AD955,'Сотрудники и ссылки'!A:B,2,0))</f>
        <v>Серолог</v>
      </c>
      <c r="AG955">
        <f>IF(AD955="","",VLOOKUP(AD955,'Сотрудники и ссылки'!A:C,3,0))</f>
        <v>20007746</v>
      </c>
      <c r="AH955" s="11" t="s">
        <v>2676</v>
      </c>
      <c r="AI955" t="str">
        <f>IF(AH955="","",VLOOKUP(AH955,'Сотрудники и ссылки'!A:B,2,0))</f>
        <v>Серолог</v>
      </c>
      <c r="AJ955">
        <f>IF(AH955="","",VLOOKUP(AH955,'Сотрудники и ссылки'!A:C,3,0))</f>
        <v>20007746</v>
      </c>
      <c r="AK955" s="14">
        <v>45701</v>
      </c>
      <c r="AL955" s="2">
        <f>IF(AK955="","",AK955+VLOOKUP(I955,'Вид исследования'!B:E,4,0))</f>
        <v>45702</v>
      </c>
      <c r="AM955" s="2">
        <f>IF(AK955="","",AK955+VLOOKUP(I955,'Вид исследования'!B:F,5,0))</f>
        <v>45702</v>
      </c>
      <c r="AN955" s="14">
        <v>45701</v>
      </c>
      <c r="AP955" s="11" t="s">
        <v>189</v>
      </c>
      <c r="AQ955" t="str">
        <f>IFERROR(IF(L955="","",VLOOKUP(L955&amp;I955,Продукция!A:K,11,0)),"обратитесь к админ справочника")</f>
        <v>согласно рекомендациям производителя теста</v>
      </c>
      <c r="AR955" s="11" t="s">
        <v>4823</v>
      </c>
      <c r="AS955" t="str">
        <f>IFERROR(IF(L955="","",VLOOKUP(L955&amp;I955,Продукция!A:J,10,0)),"обратитесь к админ справочника")</f>
        <v>инструкция тест- ситема Биочек СК-108</v>
      </c>
      <c r="AT955" s="11" t="s">
        <v>4823</v>
      </c>
      <c r="AU955" s="11" t="s">
        <v>4823</v>
      </c>
      <c r="AV955" s="11" t="s">
        <v>2676</v>
      </c>
      <c r="AW955" s="11" t="s">
        <v>4824</v>
      </c>
      <c r="AX955" s="11" t="s">
        <v>565</v>
      </c>
      <c r="AY955" s="11" t="s">
        <v>1269</v>
      </c>
      <c r="AZ955" s="11">
        <v>153</v>
      </c>
      <c r="BA955" s="11">
        <v>41</v>
      </c>
      <c r="BC955" s="11" t="s">
        <v>5109</v>
      </c>
    </row>
    <row r="956" spans="1:55" x14ac:dyDescent="0.25">
      <c r="A956" t="str">
        <f t="shared" si="18"/>
        <v>С/269ORT (BioChek) орнитобактерии уровень антител</v>
      </c>
      <c r="B956" t="str">
        <f>IF(E956="","",INDEX(Лаборатории!A:A,MATCH('Производственный контроль'!E956,Лаборатории!B:B,0)))</f>
        <v xml:space="preserve">КУРИНОЕ ЦАРСТВО АО </v>
      </c>
      <c r="C956" t="str">
        <f>IF(E956="","",VLOOKUP(E956,Лаборатории!B:D,3,0))</f>
        <v>U377_CHL</v>
      </c>
      <c r="D956" s="12">
        <v>45698</v>
      </c>
      <c r="E956" s="11" t="s">
        <v>793</v>
      </c>
      <c r="F956" s="11" t="s">
        <v>544</v>
      </c>
      <c r="G956" s="11" t="s">
        <v>565</v>
      </c>
      <c r="H956" s="11" t="s">
        <v>262</v>
      </c>
      <c r="I956" s="11" t="s">
        <v>3425</v>
      </c>
      <c r="J956" t="str">
        <f>IF(L956="","",VLOOKUP(L956,Продукция!B:D,3,0))</f>
        <v>Биологический_материал</v>
      </c>
      <c r="K956" t="str">
        <f>IF(L956="","",VLOOKUP(L956,Продукция!B:C,2,0))</f>
        <v>Сыворотка крови</v>
      </c>
      <c r="L956" s="151" t="s">
        <v>302</v>
      </c>
      <c r="M956">
        <f>IF(L956="","",VLOOKUP(L956,Продукция!B:L,11,0))</f>
        <v>0</v>
      </c>
      <c r="N956" s="11" t="s">
        <v>873</v>
      </c>
      <c r="P956" s="11" t="s">
        <v>340</v>
      </c>
      <c r="Q956" s="11" t="s">
        <v>854</v>
      </c>
      <c r="R956" s="153" t="s">
        <v>5102</v>
      </c>
      <c r="S956" s="11">
        <v>18</v>
      </c>
      <c r="T956" s="11" t="s">
        <v>5108</v>
      </c>
      <c r="V956" s="14">
        <v>45694</v>
      </c>
      <c r="Z956" s="11" t="s">
        <v>4823</v>
      </c>
      <c r="AA956" s="15">
        <v>0.38194444444444442</v>
      </c>
      <c r="AB956" t="str">
        <f>IF(L956="","",VLOOKUP(L956&amp;I956,Продукция!A:I,9,0))</f>
        <v>рекомендация производителя набора</v>
      </c>
      <c r="AC956" s="14">
        <v>45701</v>
      </c>
      <c r="AD956" s="11" t="s">
        <v>2676</v>
      </c>
      <c r="AE956" s="11" t="s">
        <v>4823</v>
      </c>
      <c r="AF956" t="str">
        <f>IF(AD956="","",VLOOKUP(AD956,'Сотрудники и ссылки'!A:B,2,0))</f>
        <v>Серолог</v>
      </c>
      <c r="AG956">
        <f>IF(AD956="","",VLOOKUP(AD956,'Сотрудники и ссылки'!A:C,3,0))</f>
        <v>20007746</v>
      </c>
      <c r="AH956" s="11" t="s">
        <v>2676</v>
      </c>
      <c r="AI956" t="str">
        <f>IF(AH956="","",VLOOKUP(AH956,'Сотрудники и ссылки'!A:B,2,0))</f>
        <v>Серолог</v>
      </c>
      <c r="AJ956">
        <f>IF(AH956="","",VLOOKUP(AH956,'Сотрудники и ссылки'!A:C,3,0))</f>
        <v>20007746</v>
      </c>
      <c r="AK956" s="14">
        <v>45701</v>
      </c>
      <c r="AL956" s="2">
        <f>IF(AK956="","",AK956+VLOOKUP(I956,'Вид исследования'!B:E,4,0))</f>
        <v>45702</v>
      </c>
      <c r="AM956" s="2">
        <f>IF(AK956="","",AK956+VLOOKUP(I956,'Вид исследования'!B:F,5,0))</f>
        <v>45702</v>
      </c>
      <c r="AN956" s="14">
        <v>45701</v>
      </c>
      <c r="AP956" s="11" t="s">
        <v>189</v>
      </c>
      <c r="AQ956" t="str">
        <f>IFERROR(IF(L956="","",VLOOKUP(L956&amp;I956,Продукция!A:K,11,0)),"обратитесь к админ справочника")</f>
        <v>согласно рекомендациям производителя теста</v>
      </c>
      <c r="AR956" s="11" t="s">
        <v>4823</v>
      </c>
      <c r="AS956" t="str">
        <f>IFERROR(IF(L956="","",VLOOKUP(L956&amp;I956,Продукция!A:J,10,0)),"обратитесь к админ справочника")</f>
        <v>инструкция тест- ситема Биочек СК-108</v>
      </c>
      <c r="AT956" s="11" t="s">
        <v>4823</v>
      </c>
      <c r="AU956" s="11" t="s">
        <v>4823</v>
      </c>
      <c r="AV956" s="11" t="s">
        <v>2676</v>
      </c>
      <c r="AW956" s="11" t="s">
        <v>4824</v>
      </c>
      <c r="AX956" s="11" t="s">
        <v>565</v>
      </c>
      <c r="AY956" s="11" t="s">
        <v>1264</v>
      </c>
      <c r="AZ956" s="11">
        <v>153</v>
      </c>
      <c r="BA956" s="11">
        <v>40</v>
      </c>
      <c r="BC956" s="11" t="s">
        <v>5109</v>
      </c>
    </row>
    <row r="957" spans="1:55" x14ac:dyDescent="0.25">
      <c r="A957" t="str">
        <f t="shared" si="18"/>
        <v>С/269ORT (BioChek) орнитобактерии уровень антител</v>
      </c>
      <c r="B957" t="str">
        <f>IF(E957="","",INDEX(Лаборатории!A:A,MATCH('Производственный контроль'!E957,Лаборатории!B:B,0)))</f>
        <v xml:space="preserve">КУРИНОЕ ЦАРСТВО АО </v>
      </c>
      <c r="C957" t="str">
        <f>IF(E957="","",VLOOKUP(E957,Лаборатории!B:D,3,0))</f>
        <v>U377_CHL</v>
      </c>
      <c r="D957" s="12">
        <v>45698</v>
      </c>
      <c r="E957" s="11" t="s">
        <v>793</v>
      </c>
      <c r="F957" s="11" t="s">
        <v>544</v>
      </c>
      <c r="G957" s="11" t="s">
        <v>565</v>
      </c>
      <c r="H957" s="11" t="s">
        <v>262</v>
      </c>
      <c r="I957" s="11" t="s">
        <v>3425</v>
      </c>
      <c r="J957" t="str">
        <f>IF(L957="","",VLOOKUP(L957,Продукция!B:D,3,0))</f>
        <v>Биологический_материал</v>
      </c>
      <c r="K957" t="str">
        <f>IF(L957="","",VLOOKUP(L957,Продукция!B:C,2,0))</f>
        <v>Сыворотка крови</v>
      </c>
      <c r="L957" s="151" t="s">
        <v>302</v>
      </c>
      <c r="M957">
        <f>IF(L957="","",VLOOKUP(L957,Продукция!B:L,11,0))</f>
        <v>0</v>
      </c>
      <c r="N957" s="11" t="s">
        <v>873</v>
      </c>
      <c r="P957" s="11" t="s">
        <v>340</v>
      </c>
      <c r="Q957" s="11" t="s">
        <v>854</v>
      </c>
      <c r="R957" s="153" t="s">
        <v>5105</v>
      </c>
      <c r="S957" s="11">
        <v>18</v>
      </c>
      <c r="T957" s="11" t="s">
        <v>5108</v>
      </c>
      <c r="V957" s="14">
        <v>45695</v>
      </c>
      <c r="Z957" s="11" t="s">
        <v>4823</v>
      </c>
      <c r="AA957" s="15">
        <v>0.38194444444444442</v>
      </c>
      <c r="AB957" t="str">
        <f>IF(L957="","",VLOOKUP(L957&amp;I957,Продукция!A:I,9,0))</f>
        <v>рекомендация производителя набора</v>
      </c>
      <c r="AC957" s="14">
        <v>45701</v>
      </c>
      <c r="AD957" s="11" t="s">
        <v>2676</v>
      </c>
      <c r="AE957" s="11" t="s">
        <v>4823</v>
      </c>
      <c r="AF957" t="str">
        <f>IF(AD957="","",VLOOKUP(AD957,'Сотрудники и ссылки'!A:B,2,0))</f>
        <v>Серолог</v>
      </c>
      <c r="AG957">
        <f>IF(AD957="","",VLOOKUP(AD957,'Сотрудники и ссылки'!A:C,3,0))</f>
        <v>20007746</v>
      </c>
      <c r="AH957" s="11" t="s">
        <v>2676</v>
      </c>
      <c r="AI957" t="str">
        <f>IF(AH957="","",VLOOKUP(AH957,'Сотрудники и ссылки'!A:B,2,0))</f>
        <v>Серолог</v>
      </c>
      <c r="AJ957">
        <f>IF(AH957="","",VLOOKUP(AH957,'Сотрудники и ссылки'!A:C,3,0))</f>
        <v>20007746</v>
      </c>
      <c r="AK957" s="14">
        <v>45701</v>
      </c>
      <c r="AL957" s="2">
        <f>IF(AK957="","",AK957+VLOOKUP(I957,'Вид исследования'!B:E,4,0))</f>
        <v>45702</v>
      </c>
      <c r="AM957" s="2">
        <f>IF(AK957="","",AK957+VLOOKUP(I957,'Вид исследования'!B:F,5,0))</f>
        <v>45702</v>
      </c>
      <c r="AN957" s="14">
        <v>45701</v>
      </c>
      <c r="AP957" s="11" t="s">
        <v>189</v>
      </c>
      <c r="AQ957" t="str">
        <f>IFERROR(IF(L957="","",VLOOKUP(L957&amp;I957,Продукция!A:K,11,0)),"обратитесь к админ справочника")</f>
        <v>согласно рекомендациям производителя теста</v>
      </c>
      <c r="AR957" s="11" t="s">
        <v>4823</v>
      </c>
      <c r="AS957" t="str">
        <f>IFERROR(IF(L957="","",VLOOKUP(L957&amp;I957,Продукция!A:J,10,0)),"обратитесь к админ справочника")</f>
        <v>инструкция тест- ситема Биочек СК-108</v>
      </c>
      <c r="AT957" s="11" t="s">
        <v>4823</v>
      </c>
      <c r="AU957" s="11" t="s">
        <v>4823</v>
      </c>
      <c r="AV957" s="11" t="s">
        <v>2676</v>
      </c>
      <c r="AW957" s="11" t="s">
        <v>4824</v>
      </c>
      <c r="AX957" s="11" t="s">
        <v>565</v>
      </c>
      <c r="AY957" s="11" t="s">
        <v>1267</v>
      </c>
      <c r="AZ957" s="11">
        <v>153</v>
      </c>
      <c r="BA957" s="11">
        <v>41</v>
      </c>
      <c r="BC957" s="11" t="s">
        <v>5109</v>
      </c>
    </row>
    <row r="958" spans="1:55" x14ac:dyDescent="0.25">
      <c r="A958" t="str">
        <f t="shared" si="18"/>
        <v>С/264SE (BioChek) сальмонелла группы В и D уровень антител</v>
      </c>
      <c r="B958" t="str">
        <f>IF(E958="","",INDEX(Лаборатории!A:A,MATCH('Производственный контроль'!E958,Лаборатории!B:B,0)))</f>
        <v xml:space="preserve">КУРИНОЕ ЦАРСТВО АО </v>
      </c>
      <c r="C958" t="str">
        <f>IF(E958="","",VLOOKUP(E958,Лаборатории!B:D,3,0))</f>
        <v>U377_CHL</v>
      </c>
      <c r="D958" s="12">
        <v>45695</v>
      </c>
      <c r="E958" s="11" t="s">
        <v>793</v>
      </c>
      <c r="F958" s="11" t="s">
        <v>544</v>
      </c>
      <c r="G958" s="11" t="s">
        <v>565</v>
      </c>
      <c r="H958" s="11" t="s">
        <v>262</v>
      </c>
      <c r="I958" s="11" t="s">
        <v>3428</v>
      </c>
      <c r="J958" t="str">
        <f>IF(L958="","",VLOOKUP(L958,Продукция!B:D,3,0))</f>
        <v>Биологический_материал</v>
      </c>
      <c r="K958" t="str">
        <f>IF(L958="","",VLOOKUP(L958,Продукция!B:C,2,0))</f>
        <v>Сыворотка крови</v>
      </c>
      <c r="L958" s="151" t="s">
        <v>302</v>
      </c>
      <c r="M958">
        <f>IF(L958="","",VLOOKUP(L958,Продукция!B:L,11,0))</f>
        <v>0</v>
      </c>
      <c r="N958" s="11" t="s">
        <v>873</v>
      </c>
      <c r="P958" s="11" t="s">
        <v>340</v>
      </c>
      <c r="Q958" s="11" t="s">
        <v>854</v>
      </c>
      <c r="R958" s="153" t="s">
        <v>5093</v>
      </c>
      <c r="S958" s="11">
        <v>18</v>
      </c>
      <c r="T958" s="11" t="s">
        <v>5107</v>
      </c>
      <c r="V958" s="14">
        <v>45692</v>
      </c>
      <c r="Z958" s="11" t="s">
        <v>4823</v>
      </c>
      <c r="AA958" s="15">
        <v>0.68055555555555547</v>
      </c>
      <c r="AB958" t="str">
        <f>IF(L958="","",VLOOKUP(L958&amp;I958,Продукция!A:I,9,0))</f>
        <v>рекомендация производителя набора</v>
      </c>
      <c r="AC958" s="14">
        <v>45701</v>
      </c>
      <c r="AD958" s="11" t="s">
        <v>2676</v>
      </c>
      <c r="AE958" s="11" t="s">
        <v>4823</v>
      </c>
      <c r="AF958" t="str">
        <f>IF(AD958="","",VLOOKUP(AD958,'Сотрудники и ссылки'!A:B,2,0))</f>
        <v>Серолог</v>
      </c>
      <c r="AG958">
        <f>IF(AD958="","",VLOOKUP(AD958,'Сотрудники и ссылки'!A:C,3,0))</f>
        <v>20007746</v>
      </c>
      <c r="AH958" s="11" t="s">
        <v>2676</v>
      </c>
      <c r="AI958" t="str">
        <f>IF(AH958="","",VLOOKUP(AH958,'Сотрудники и ссылки'!A:B,2,0))</f>
        <v>Серолог</v>
      </c>
      <c r="AJ958">
        <f>IF(AH958="","",VLOOKUP(AH958,'Сотрудники и ссылки'!A:C,3,0))</f>
        <v>20007746</v>
      </c>
      <c r="AK958" s="14">
        <v>45701</v>
      </c>
      <c r="AL958" s="2">
        <f>IF(AK958="","",AK958+VLOOKUP(I958,'Вид исследования'!B:E,4,0))</f>
        <v>45702</v>
      </c>
      <c r="AM958" s="2">
        <f>IF(AK958="","",AK958+VLOOKUP(I958,'Вид исследования'!B:F,5,0))</f>
        <v>45702</v>
      </c>
      <c r="AN958" s="14">
        <v>45701</v>
      </c>
      <c r="AP958" s="11" t="s">
        <v>189</v>
      </c>
      <c r="AQ958" t="str">
        <f>IFERROR(IF(L958="","",VLOOKUP(L958&amp;I958,Продукция!A:K,11,0)),"обратитесь к админ справочника")</f>
        <v>согласно рекомендациям производителя теста</v>
      </c>
      <c r="AR958" s="11" t="s">
        <v>4823</v>
      </c>
      <c r="AS958" t="str">
        <f>IFERROR(IF(L958="","",VLOOKUP(L958&amp;I958,Продукция!A:J,10,0)),"обратитесь к админ справочника")</f>
        <v>инструкция тест- ситема Биочек СК -218</v>
      </c>
      <c r="AT958" s="11" t="s">
        <v>4823</v>
      </c>
      <c r="AU958" s="11" t="s">
        <v>4823</v>
      </c>
      <c r="AV958" s="11" t="s">
        <v>2676</v>
      </c>
      <c r="AW958" s="11" t="s">
        <v>4824</v>
      </c>
      <c r="AX958" s="11" t="s">
        <v>565</v>
      </c>
      <c r="AY958" s="11" t="s">
        <v>1258</v>
      </c>
      <c r="AZ958" s="11">
        <v>153</v>
      </c>
      <c r="BA958" s="11">
        <v>40</v>
      </c>
      <c r="BC958" s="11" t="s">
        <v>5109</v>
      </c>
    </row>
    <row r="959" spans="1:55" x14ac:dyDescent="0.25">
      <c r="A959" t="str">
        <f t="shared" si="18"/>
        <v>С/264SE (BioChek) сальмонелла группы В и D уровень антител</v>
      </c>
      <c r="B959" t="str">
        <f>IF(E959="","",INDEX(Лаборатории!A:A,MATCH('Производственный контроль'!E959,Лаборатории!B:B,0)))</f>
        <v xml:space="preserve">КУРИНОЕ ЦАРСТВО АО </v>
      </c>
      <c r="C959" t="str">
        <f>IF(E959="","",VLOOKUP(E959,Лаборатории!B:D,3,0))</f>
        <v>U377_CHL</v>
      </c>
      <c r="D959" s="12">
        <v>45695</v>
      </c>
      <c r="E959" s="11" t="s">
        <v>793</v>
      </c>
      <c r="F959" s="11" t="s">
        <v>544</v>
      </c>
      <c r="G959" s="11" t="s">
        <v>565</v>
      </c>
      <c r="H959" s="11" t="s">
        <v>262</v>
      </c>
      <c r="I959" s="11" t="s">
        <v>3428</v>
      </c>
      <c r="J959" t="str">
        <f>IF(L959="","",VLOOKUP(L959,Продукция!B:D,3,0))</f>
        <v>Биологический_материал</v>
      </c>
      <c r="K959" t="str">
        <f>IF(L959="","",VLOOKUP(L959,Продукция!B:C,2,0))</f>
        <v>Сыворотка крови</v>
      </c>
      <c r="L959" s="151" t="s">
        <v>302</v>
      </c>
      <c r="M959">
        <f>IF(L959="","",VLOOKUP(L959,Продукция!B:L,11,0))</f>
        <v>0</v>
      </c>
      <c r="N959" s="11" t="s">
        <v>873</v>
      </c>
      <c r="P959" s="11" t="s">
        <v>340</v>
      </c>
      <c r="Q959" s="11" t="s">
        <v>854</v>
      </c>
      <c r="R959" s="153" t="s">
        <v>5088</v>
      </c>
      <c r="S959" s="11">
        <v>18</v>
      </c>
      <c r="T959" s="11" t="s">
        <v>5107</v>
      </c>
      <c r="V959" s="14">
        <v>45692</v>
      </c>
      <c r="Z959" s="11" t="s">
        <v>4823</v>
      </c>
      <c r="AA959" s="15">
        <v>0.68055555555555547</v>
      </c>
      <c r="AB959" t="str">
        <f>IF(L959="","",VLOOKUP(L959&amp;I959,Продукция!A:I,9,0))</f>
        <v>рекомендация производителя набора</v>
      </c>
      <c r="AC959" s="14">
        <v>45701</v>
      </c>
      <c r="AD959" s="11" t="s">
        <v>2676</v>
      </c>
      <c r="AE959" s="11" t="s">
        <v>4823</v>
      </c>
      <c r="AF959" t="str">
        <f>IF(AD959="","",VLOOKUP(AD959,'Сотрудники и ссылки'!A:B,2,0))</f>
        <v>Серолог</v>
      </c>
      <c r="AG959">
        <f>IF(AD959="","",VLOOKUP(AD959,'Сотрудники и ссылки'!A:C,3,0))</f>
        <v>20007746</v>
      </c>
      <c r="AH959" s="11" t="s">
        <v>2676</v>
      </c>
      <c r="AI959" t="str">
        <f>IF(AH959="","",VLOOKUP(AH959,'Сотрудники и ссылки'!A:B,2,0))</f>
        <v>Серолог</v>
      </c>
      <c r="AJ959">
        <f>IF(AH959="","",VLOOKUP(AH959,'Сотрудники и ссылки'!A:C,3,0))</f>
        <v>20007746</v>
      </c>
      <c r="AK959" s="14">
        <v>45701</v>
      </c>
      <c r="AL959" s="2">
        <f>IF(AK959="","",AK959+VLOOKUP(I959,'Вид исследования'!B:E,4,0))</f>
        <v>45702</v>
      </c>
      <c r="AM959" s="2">
        <f>IF(AK959="","",AK959+VLOOKUP(I959,'Вид исследования'!B:F,5,0))</f>
        <v>45702</v>
      </c>
      <c r="AN959" s="14">
        <v>45701</v>
      </c>
      <c r="AP959" s="11" t="s">
        <v>189</v>
      </c>
      <c r="AQ959" t="str">
        <f>IFERROR(IF(L959="","",VLOOKUP(L959&amp;I959,Продукция!A:K,11,0)),"обратитесь к админ справочника")</f>
        <v>согласно рекомендациям производителя теста</v>
      </c>
      <c r="AR959" s="11" t="s">
        <v>4823</v>
      </c>
      <c r="AS959" t="str">
        <f>IFERROR(IF(L959="","",VLOOKUP(L959&amp;I959,Продукция!A:J,10,0)),"обратитесь к админ справочника")</f>
        <v>инструкция тест- ситема Биочек СК -218</v>
      </c>
      <c r="AT959" s="11" t="s">
        <v>4823</v>
      </c>
      <c r="AU959" s="11" t="s">
        <v>4823</v>
      </c>
      <c r="AV959" s="11" t="s">
        <v>2676</v>
      </c>
      <c r="AW959" s="11" t="s">
        <v>4824</v>
      </c>
      <c r="AX959" s="11" t="s">
        <v>565</v>
      </c>
      <c r="AY959" s="11" t="s">
        <v>1275</v>
      </c>
      <c r="AZ959" s="11">
        <v>153</v>
      </c>
      <c r="BA959" s="11">
        <v>41</v>
      </c>
      <c r="BC959" s="11" t="s">
        <v>5109</v>
      </c>
    </row>
    <row r="960" spans="1:55" x14ac:dyDescent="0.25">
      <c r="A960" t="str">
        <f t="shared" si="18"/>
        <v>С/269SE (BioChek) сальмонелла группы В и D уровень антител</v>
      </c>
      <c r="B960" t="str">
        <f>IF(E960="","",INDEX(Лаборатории!A:A,MATCH('Производственный контроль'!E960,Лаборатории!B:B,0)))</f>
        <v xml:space="preserve">КУРИНОЕ ЦАРСТВО АО </v>
      </c>
      <c r="C960" t="str">
        <f>IF(E960="","",VLOOKUP(E960,Лаборатории!B:D,3,0))</f>
        <v>U377_CHL</v>
      </c>
      <c r="D960" s="12">
        <v>45698</v>
      </c>
      <c r="E960" s="11" t="s">
        <v>793</v>
      </c>
      <c r="F960" s="11" t="s">
        <v>544</v>
      </c>
      <c r="G960" s="11" t="s">
        <v>565</v>
      </c>
      <c r="H960" s="11" t="s">
        <v>262</v>
      </c>
      <c r="I960" s="11" t="s">
        <v>3428</v>
      </c>
      <c r="J960" t="str">
        <f>IF(L960="","",VLOOKUP(L960,Продукция!B:D,3,0))</f>
        <v>Биологический_материал</v>
      </c>
      <c r="K960" t="str">
        <f>IF(L960="","",VLOOKUP(L960,Продукция!B:C,2,0))</f>
        <v>Сыворотка крови</v>
      </c>
      <c r="L960" s="151" t="s">
        <v>302</v>
      </c>
      <c r="M960">
        <f>IF(L960="","",VLOOKUP(L960,Продукция!B:L,11,0))</f>
        <v>0</v>
      </c>
      <c r="N960" s="11" t="s">
        <v>873</v>
      </c>
      <c r="P960" s="11" t="s">
        <v>340</v>
      </c>
      <c r="Q960" s="11" t="s">
        <v>854</v>
      </c>
      <c r="R960" s="153" t="s">
        <v>5098</v>
      </c>
      <c r="S960" s="11">
        <v>18</v>
      </c>
      <c r="T960" s="11" t="s">
        <v>5108</v>
      </c>
      <c r="V960" s="14">
        <v>45694</v>
      </c>
      <c r="Z960" s="11" t="s">
        <v>4823</v>
      </c>
      <c r="AA960" s="15">
        <v>0.38194444444444442</v>
      </c>
      <c r="AB960" t="str">
        <f>IF(L960="","",VLOOKUP(L960&amp;I960,Продукция!A:I,9,0))</f>
        <v>рекомендация производителя набора</v>
      </c>
      <c r="AC960" s="14">
        <v>45701</v>
      </c>
      <c r="AD960" s="11" t="s">
        <v>2676</v>
      </c>
      <c r="AE960" s="11" t="s">
        <v>4823</v>
      </c>
      <c r="AF960" t="str">
        <f>IF(AD960="","",VLOOKUP(AD960,'Сотрудники и ссылки'!A:B,2,0))</f>
        <v>Серолог</v>
      </c>
      <c r="AG960">
        <f>IF(AD960="","",VLOOKUP(AD960,'Сотрудники и ссылки'!A:C,3,0))</f>
        <v>20007746</v>
      </c>
      <c r="AH960" s="11" t="s">
        <v>2676</v>
      </c>
      <c r="AI960" t="str">
        <f>IF(AH960="","",VLOOKUP(AH960,'Сотрудники и ссылки'!A:B,2,0))</f>
        <v>Серолог</v>
      </c>
      <c r="AJ960">
        <f>IF(AH960="","",VLOOKUP(AH960,'Сотрудники и ссылки'!A:C,3,0))</f>
        <v>20007746</v>
      </c>
      <c r="AK960" s="14">
        <v>45701</v>
      </c>
      <c r="AL960" s="2">
        <f>IF(AK960="","",AK960+VLOOKUP(I960,'Вид исследования'!B:E,4,0))</f>
        <v>45702</v>
      </c>
      <c r="AM960" s="2">
        <f>IF(AK960="","",AK960+VLOOKUP(I960,'Вид исследования'!B:F,5,0))</f>
        <v>45702</v>
      </c>
      <c r="AN960" s="14">
        <v>45701</v>
      </c>
      <c r="AP960" s="11" t="s">
        <v>189</v>
      </c>
      <c r="AQ960" t="str">
        <f>IFERROR(IF(L960="","",VLOOKUP(L960&amp;I960,Продукция!A:K,11,0)),"обратитесь к админ справочника")</f>
        <v>согласно рекомендациям производителя теста</v>
      </c>
      <c r="AR960" s="11" t="s">
        <v>4823</v>
      </c>
      <c r="AS960" t="str">
        <f>IFERROR(IF(L960="","",VLOOKUP(L960&amp;I960,Продукция!A:J,10,0)),"обратитесь к админ справочника")</f>
        <v>инструкция тест- ситема Биочек СК -218</v>
      </c>
      <c r="AT960" s="11" t="s">
        <v>4823</v>
      </c>
      <c r="AU960" s="11" t="s">
        <v>4823</v>
      </c>
      <c r="AV960" s="11" t="s">
        <v>2676</v>
      </c>
      <c r="AW960" s="11" t="s">
        <v>4824</v>
      </c>
      <c r="AX960" s="11" t="s">
        <v>565</v>
      </c>
      <c r="AY960" s="11" t="s">
        <v>1269</v>
      </c>
      <c r="AZ960" s="11">
        <v>153</v>
      </c>
      <c r="BA960" s="11">
        <v>41</v>
      </c>
      <c r="BC960" s="11" t="s">
        <v>5109</v>
      </c>
    </row>
    <row r="961" spans="1:55" x14ac:dyDescent="0.25">
      <c r="A961" t="str">
        <f t="shared" si="18"/>
        <v>С/269SE (BioChek) сальмонелла группы В и D уровень антител</v>
      </c>
      <c r="B961" t="str">
        <f>IF(E961="","",INDEX(Лаборатории!A:A,MATCH('Производственный контроль'!E961,Лаборатории!B:B,0)))</f>
        <v xml:space="preserve">КУРИНОЕ ЦАРСТВО АО </v>
      </c>
      <c r="C961" t="str">
        <f>IF(E961="","",VLOOKUP(E961,Лаборатории!B:D,3,0))</f>
        <v>U377_CHL</v>
      </c>
      <c r="D961" s="12">
        <v>45698</v>
      </c>
      <c r="E961" s="11" t="s">
        <v>793</v>
      </c>
      <c r="F961" s="11" t="s">
        <v>544</v>
      </c>
      <c r="G961" s="11" t="s">
        <v>565</v>
      </c>
      <c r="H961" s="11" t="s">
        <v>262</v>
      </c>
      <c r="I961" s="11" t="s">
        <v>3428</v>
      </c>
      <c r="J961" t="str">
        <f>IF(L961="","",VLOOKUP(L961,Продукция!B:D,3,0))</f>
        <v>Биологический_материал</v>
      </c>
      <c r="K961" t="str">
        <f>IF(L961="","",VLOOKUP(L961,Продукция!B:C,2,0))</f>
        <v>Сыворотка крови</v>
      </c>
      <c r="L961" s="151" t="s">
        <v>302</v>
      </c>
      <c r="M961">
        <f>IF(L961="","",VLOOKUP(L961,Продукция!B:L,11,0))</f>
        <v>0</v>
      </c>
      <c r="N961" s="11" t="s">
        <v>873</v>
      </c>
      <c r="P961" s="11" t="s">
        <v>340</v>
      </c>
      <c r="Q961" s="11" t="s">
        <v>854</v>
      </c>
      <c r="R961" s="153" t="s">
        <v>5102</v>
      </c>
      <c r="S961" s="11">
        <v>18</v>
      </c>
      <c r="T961" s="11" t="s">
        <v>5108</v>
      </c>
      <c r="V961" s="14">
        <v>45694</v>
      </c>
      <c r="Z961" s="11" t="s">
        <v>4823</v>
      </c>
      <c r="AA961" s="15">
        <v>0.38194444444444442</v>
      </c>
      <c r="AB961" t="str">
        <f>IF(L961="","",VLOOKUP(L961&amp;I961,Продукция!A:I,9,0))</f>
        <v>рекомендация производителя набора</v>
      </c>
      <c r="AC961" s="14">
        <v>45701</v>
      </c>
      <c r="AD961" s="11" t="s">
        <v>2676</v>
      </c>
      <c r="AE961" s="11" t="s">
        <v>4823</v>
      </c>
      <c r="AF961" t="str">
        <f>IF(AD961="","",VLOOKUP(AD961,'Сотрудники и ссылки'!A:B,2,0))</f>
        <v>Серолог</v>
      </c>
      <c r="AG961">
        <f>IF(AD961="","",VLOOKUP(AD961,'Сотрудники и ссылки'!A:C,3,0))</f>
        <v>20007746</v>
      </c>
      <c r="AH961" s="11" t="s">
        <v>2676</v>
      </c>
      <c r="AI961" t="str">
        <f>IF(AH961="","",VLOOKUP(AH961,'Сотрудники и ссылки'!A:B,2,0))</f>
        <v>Серолог</v>
      </c>
      <c r="AJ961">
        <f>IF(AH961="","",VLOOKUP(AH961,'Сотрудники и ссылки'!A:C,3,0))</f>
        <v>20007746</v>
      </c>
      <c r="AK961" s="14">
        <v>45701</v>
      </c>
      <c r="AL961" s="2">
        <f>IF(AK961="","",AK961+VLOOKUP(I961,'Вид исследования'!B:E,4,0))</f>
        <v>45702</v>
      </c>
      <c r="AM961" s="2">
        <f>IF(AK961="","",AK961+VLOOKUP(I961,'Вид исследования'!B:F,5,0))</f>
        <v>45702</v>
      </c>
      <c r="AN961" s="14">
        <v>45701</v>
      </c>
      <c r="AP961" s="11" t="s">
        <v>189</v>
      </c>
      <c r="AQ961" t="str">
        <f>IFERROR(IF(L961="","",VLOOKUP(L961&amp;I961,Продукция!A:K,11,0)),"обратитесь к админ справочника")</f>
        <v>согласно рекомендациям производителя теста</v>
      </c>
      <c r="AR961" s="11" t="s">
        <v>4823</v>
      </c>
      <c r="AS961" t="str">
        <f>IFERROR(IF(L961="","",VLOOKUP(L961&amp;I961,Продукция!A:J,10,0)),"обратитесь к админ справочника")</f>
        <v>инструкция тест- ситема Биочек СК -218</v>
      </c>
      <c r="AT961" s="11" t="s">
        <v>4823</v>
      </c>
      <c r="AU961" s="11" t="s">
        <v>4823</v>
      </c>
      <c r="AV961" s="11" t="s">
        <v>2676</v>
      </c>
      <c r="AW961" s="11" t="s">
        <v>4824</v>
      </c>
      <c r="AX961" s="11" t="s">
        <v>565</v>
      </c>
      <c r="AY961" s="11" t="s">
        <v>1264</v>
      </c>
      <c r="AZ961" s="11">
        <v>153</v>
      </c>
      <c r="BA961" s="11">
        <v>40</v>
      </c>
      <c r="BC961" s="11" t="s">
        <v>5109</v>
      </c>
    </row>
    <row r="962" spans="1:55" x14ac:dyDescent="0.25">
      <c r="A962" t="str">
        <f t="shared" si="18"/>
        <v>С/269SE (BioChek) сальмонелла группы В и D уровень антител</v>
      </c>
      <c r="B962" t="str">
        <f>IF(E962="","",INDEX(Лаборатории!A:A,MATCH('Производственный контроль'!E962,Лаборатории!B:B,0)))</f>
        <v xml:space="preserve">КУРИНОЕ ЦАРСТВО АО </v>
      </c>
      <c r="C962" t="str">
        <f>IF(E962="","",VLOOKUP(E962,Лаборатории!B:D,3,0))</f>
        <v>U377_CHL</v>
      </c>
      <c r="D962" s="12">
        <v>45698</v>
      </c>
      <c r="E962" s="11" t="s">
        <v>793</v>
      </c>
      <c r="F962" s="11" t="s">
        <v>544</v>
      </c>
      <c r="G962" s="11" t="s">
        <v>565</v>
      </c>
      <c r="H962" s="11" t="s">
        <v>262</v>
      </c>
      <c r="I962" s="11" t="s">
        <v>3428</v>
      </c>
      <c r="J962" t="str">
        <f>IF(L962="","",VLOOKUP(L962,Продукция!B:D,3,0))</f>
        <v>Биологический_материал</v>
      </c>
      <c r="K962" t="str">
        <f>IF(L962="","",VLOOKUP(L962,Продукция!B:C,2,0))</f>
        <v>Сыворотка крови</v>
      </c>
      <c r="L962" s="151" t="s">
        <v>302</v>
      </c>
      <c r="M962">
        <f>IF(L962="","",VLOOKUP(L962,Продукция!B:L,11,0))</f>
        <v>0</v>
      </c>
      <c r="N962" s="11" t="s">
        <v>873</v>
      </c>
      <c r="P962" s="11" t="s">
        <v>340</v>
      </c>
      <c r="Q962" s="11" t="s">
        <v>854</v>
      </c>
      <c r="R962" s="153" t="s">
        <v>5105</v>
      </c>
      <c r="S962" s="11">
        <v>18</v>
      </c>
      <c r="T962" s="11" t="s">
        <v>5108</v>
      </c>
      <c r="V962" s="14">
        <v>45695</v>
      </c>
      <c r="Z962" s="11" t="s">
        <v>4823</v>
      </c>
      <c r="AA962" s="15">
        <v>0.38194444444444442</v>
      </c>
      <c r="AB962" t="str">
        <f>IF(L962="","",VLOOKUP(L962&amp;I962,Продукция!A:I,9,0))</f>
        <v>рекомендация производителя набора</v>
      </c>
      <c r="AC962" s="14">
        <v>45701</v>
      </c>
      <c r="AD962" s="11" t="s">
        <v>2676</v>
      </c>
      <c r="AE962" s="11" t="s">
        <v>4823</v>
      </c>
      <c r="AF962" t="str">
        <f>IF(AD962="","",VLOOKUP(AD962,'Сотрудники и ссылки'!A:B,2,0))</f>
        <v>Серолог</v>
      </c>
      <c r="AG962">
        <f>IF(AD962="","",VLOOKUP(AD962,'Сотрудники и ссылки'!A:C,3,0))</f>
        <v>20007746</v>
      </c>
      <c r="AH962" s="11" t="s">
        <v>2676</v>
      </c>
      <c r="AI962" t="str">
        <f>IF(AH962="","",VLOOKUP(AH962,'Сотрудники и ссылки'!A:B,2,0))</f>
        <v>Серолог</v>
      </c>
      <c r="AJ962">
        <f>IF(AH962="","",VLOOKUP(AH962,'Сотрудники и ссылки'!A:C,3,0))</f>
        <v>20007746</v>
      </c>
      <c r="AK962" s="14">
        <v>45701</v>
      </c>
      <c r="AL962" s="2">
        <f>IF(AK962="","",AK962+VLOOKUP(I962,'Вид исследования'!B:E,4,0))</f>
        <v>45702</v>
      </c>
      <c r="AM962" s="2">
        <f>IF(AK962="","",AK962+VLOOKUP(I962,'Вид исследования'!B:F,5,0))</f>
        <v>45702</v>
      </c>
      <c r="AN962" s="14">
        <v>45701</v>
      </c>
      <c r="AP962" s="11" t="s">
        <v>189</v>
      </c>
      <c r="AQ962" t="str">
        <f>IFERROR(IF(L962="","",VLOOKUP(L962&amp;I962,Продукция!A:K,11,0)),"обратитесь к админ справочника")</f>
        <v>согласно рекомендациям производителя теста</v>
      </c>
      <c r="AR962" s="11" t="s">
        <v>4823</v>
      </c>
      <c r="AS962" t="str">
        <f>IFERROR(IF(L962="","",VLOOKUP(L962&amp;I962,Продукция!A:J,10,0)),"обратитесь к админ справочника")</f>
        <v>инструкция тест- ситема Биочек СК -218</v>
      </c>
      <c r="AT962" s="11" t="s">
        <v>4823</v>
      </c>
      <c r="AU962" s="11" t="s">
        <v>4823</v>
      </c>
      <c r="AV962" s="11" t="s">
        <v>2676</v>
      </c>
      <c r="AW962" s="11" t="s">
        <v>4824</v>
      </c>
      <c r="AX962" s="11" t="s">
        <v>565</v>
      </c>
      <c r="AY962" s="11" t="s">
        <v>1267</v>
      </c>
      <c r="AZ962" s="11">
        <v>153</v>
      </c>
      <c r="BA962" s="11">
        <v>41</v>
      </c>
      <c r="BC962" s="11" t="s">
        <v>5109</v>
      </c>
    </row>
    <row r="963" spans="1:55" x14ac:dyDescent="0.25">
      <c r="A963" t="str">
        <f t="shared" si="18"/>
        <v>С/274Болезнь Ньюкасла уровень антител</v>
      </c>
      <c r="B963" t="str">
        <f>IF(E963="","",INDEX(Лаборатории!A:A,MATCH('Производственный контроль'!E963,Лаборатории!B:B,0)))</f>
        <v xml:space="preserve">КУРИНОЕ ЦАРСТВО АО </v>
      </c>
      <c r="C963" t="str">
        <f>IF(E963="","",VLOOKUP(E963,Лаборатории!B:D,3,0))</f>
        <v>U377_CHL</v>
      </c>
      <c r="D963" s="12">
        <v>45698</v>
      </c>
      <c r="E963" s="11" t="s">
        <v>793</v>
      </c>
      <c r="F963" s="11" t="s">
        <v>371</v>
      </c>
      <c r="G963" s="11" t="s">
        <v>509</v>
      </c>
      <c r="H963" s="11" t="s">
        <v>312</v>
      </c>
      <c r="I963" s="11" t="s">
        <v>3434</v>
      </c>
      <c r="J963" t="str">
        <f>IF(L963="","",VLOOKUP(L963,Продукция!B:D,3,0))</f>
        <v>Биологический_материал</v>
      </c>
      <c r="K963" t="str">
        <f>IF(L963="","",VLOOKUP(L963,Продукция!B:C,2,0))</f>
        <v>Сыворотка крови</v>
      </c>
      <c r="L963" s="151" t="s">
        <v>302</v>
      </c>
      <c r="M963">
        <f>IF(L963="","",VLOOKUP(L963,Продукция!B:L,11,0))</f>
        <v>0</v>
      </c>
      <c r="N963" s="11" t="s">
        <v>873</v>
      </c>
      <c r="P963" s="11" t="s">
        <v>340</v>
      </c>
      <c r="Q963" s="11" t="s">
        <v>854</v>
      </c>
      <c r="R963" s="153" t="s">
        <v>5022</v>
      </c>
      <c r="S963" s="11">
        <v>20</v>
      </c>
      <c r="T963" s="11" t="s">
        <v>5110</v>
      </c>
      <c r="V963" s="14">
        <v>45695</v>
      </c>
      <c r="Z963" s="11" t="s">
        <v>4823</v>
      </c>
      <c r="AA963" s="15">
        <v>0.54513888888888895</v>
      </c>
      <c r="AB963" t="str">
        <f>IF(L963="","",VLOOKUP(L963&amp;I963,Продукция!A:I,9,0))</f>
        <v>рекомендация производителя набора</v>
      </c>
      <c r="AC963" s="14">
        <v>45699</v>
      </c>
      <c r="AD963" s="11" t="s">
        <v>2676</v>
      </c>
      <c r="AE963" s="11" t="s">
        <v>4823</v>
      </c>
      <c r="AF963" t="str">
        <f>IF(AD963="","",VLOOKUP(AD963,'Сотрудники и ссылки'!A:B,2,0))</f>
        <v>Серолог</v>
      </c>
      <c r="AG963">
        <f>IF(AD963="","",VLOOKUP(AD963,'Сотрудники и ссылки'!A:C,3,0))</f>
        <v>20007746</v>
      </c>
      <c r="AH963" s="11" t="s">
        <v>2676</v>
      </c>
      <c r="AI963" t="str">
        <f>IF(AH963="","",VLOOKUP(AH963,'Сотрудники и ссылки'!A:B,2,0))</f>
        <v>Серолог</v>
      </c>
      <c r="AJ963">
        <f>IF(AH963="","",VLOOKUP(AH963,'Сотрудники и ссылки'!A:C,3,0))</f>
        <v>20007746</v>
      </c>
      <c r="AK963" s="14">
        <v>45699</v>
      </c>
      <c r="AL963" s="2">
        <f>IF(AK963="","",AK963+VLOOKUP(I963,'Вид исследования'!B:E,4,0))</f>
        <v>45700</v>
      </c>
      <c r="AM963" s="2">
        <f>IF(AK963="","",AK963+VLOOKUP(I963,'Вид исследования'!B:F,5,0))</f>
        <v>45700</v>
      </c>
      <c r="AN963" s="14">
        <v>45699</v>
      </c>
      <c r="AP963" s="11" t="s">
        <v>189</v>
      </c>
      <c r="AQ963" t="str">
        <f>IFERROR(IF(L963="","",VLOOKUP(L963&amp;I963,Продукция!A:K,11,0)),"обратитесь к админ справочника")</f>
        <v>согласно рекомендациям производителя теста</v>
      </c>
      <c r="AR963" s="11" t="s">
        <v>4823</v>
      </c>
      <c r="AS963" t="str">
        <f>IFERROR(IF(L963="","",VLOOKUP(L963&amp;I963,Продукция!A:J,10,0)),"обратитесь к админ справочника")</f>
        <v>инструкция по применению набора РЗГА Ньюкасла</v>
      </c>
      <c r="AT963" s="11" t="s">
        <v>4823</v>
      </c>
      <c r="AU963" s="11" t="s">
        <v>4823</v>
      </c>
      <c r="AV963" s="11" t="s">
        <v>2676</v>
      </c>
      <c r="AW963" s="11" t="s">
        <v>4824</v>
      </c>
      <c r="AX963" s="11" t="s">
        <v>509</v>
      </c>
      <c r="AY963" s="11" t="s">
        <v>1734</v>
      </c>
      <c r="AZ963" s="11">
        <v>107</v>
      </c>
      <c r="BA963" s="11">
        <v>5</v>
      </c>
      <c r="BC963" s="11" t="s">
        <v>4870</v>
      </c>
    </row>
    <row r="964" spans="1:55" x14ac:dyDescent="0.25">
      <c r="A964" t="str">
        <f t="shared" si="18"/>
        <v>С/274Вирус гриппа птиц подтипа H9 уровень антител (ВНИИЗЖ)</v>
      </c>
      <c r="B964" t="str">
        <f>IF(E964="","",INDEX(Лаборатории!A:A,MATCH('Производственный контроль'!E964,Лаборатории!B:B,0)))</f>
        <v xml:space="preserve">КУРИНОЕ ЦАРСТВО АО </v>
      </c>
      <c r="C964" t="str">
        <f>IF(E964="","",VLOOKUP(E964,Лаборатории!B:D,3,0))</f>
        <v>U377_CHL</v>
      </c>
      <c r="D964" s="12">
        <v>45698</v>
      </c>
      <c r="E964" s="11" t="s">
        <v>793</v>
      </c>
      <c r="F964" s="11" t="s">
        <v>371</v>
      </c>
      <c r="G964" s="11" t="s">
        <v>509</v>
      </c>
      <c r="H964" s="11" t="s">
        <v>312</v>
      </c>
      <c r="I964" s="11" t="s">
        <v>3435</v>
      </c>
      <c r="J964" t="str">
        <f>IF(L964="","",VLOOKUP(L964,Продукция!B:D,3,0))</f>
        <v>Биологический_материал</v>
      </c>
      <c r="K964" t="str">
        <f>IF(L964="","",VLOOKUP(L964,Продукция!B:C,2,0))</f>
        <v>Сыворотка крови</v>
      </c>
      <c r="L964" s="151" t="s">
        <v>302</v>
      </c>
      <c r="M964">
        <f>IF(L964="","",VLOOKUP(L964,Продукция!B:L,11,0))</f>
        <v>0</v>
      </c>
      <c r="N964" s="11" t="s">
        <v>873</v>
      </c>
      <c r="P964" s="11" t="s">
        <v>340</v>
      </c>
      <c r="Q964" s="11" t="s">
        <v>854</v>
      </c>
      <c r="R964" s="153" t="s">
        <v>5022</v>
      </c>
      <c r="S964" s="11">
        <v>20</v>
      </c>
      <c r="T964" s="11" t="s">
        <v>5110</v>
      </c>
      <c r="V964" s="14">
        <v>45695</v>
      </c>
      <c r="Z964" s="11" t="s">
        <v>4823</v>
      </c>
      <c r="AA964" s="15">
        <v>0.54513888888888895</v>
      </c>
      <c r="AB964" t="str">
        <f>IF(L964="","",VLOOKUP(L964&amp;I964,Продукция!A:I,9,0))</f>
        <v>рекомендация производителя набора</v>
      </c>
      <c r="AC964" s="14">
        <v>45700</v>
      </c>
      <c r="AD964" s="11" t="s">
        <v>2673</v>
      </c>
      <c r="AE964" s="11" t="s">
        <v>4823</v>
      </c>
      <c r="AF964" t="str">
        <f>IF(AD964="","",VLOOKUP(AD964,'Сотрудники и ссылки'!A:B,2,0))</f>
        <v>Серолог</v>
      </c>
      <c r="AG964">
        <f>IF(AD964="","",VLOOKUP(AD964,'Сотрудники и ссылки'!A:C,3,0))</f>
        <v>20001771</v>
      </c>
      <c r="AH964" s="11" t="s">
        <v>2673</v>
      </c>
      <c r="AI964" t="str">
        <f>IF(AH964="","",VLOOKUP(AH964,'Сотрудники и ссылки'!A:B,2,0))</f>
        <v>Серолог</v>
      </c>
      <c r="AJ964">
        <f>IF(AH964="","",VLOOKUP(AH964,'Сотрудники и ссылки'!A:C,3,0))</f>
        <v>20001771</v>
      </c>
      <c r="AK964" s="14">
        <v>45700</v>
      </c>
      <c r="AL964" s="2">
        <f>IF(AK964="","",AK964+VLOOKUP(I964,'Вид исследования'!B:E,4,0))</f>
        <v>45701</v>
      </c>
      <c r="AM964" s="2">
        <f>IF(AK964="","",AK964+VLOOKUP(I964,'Вид исследования'!B:F,5,0))</f>
        <v>45701</v>
      </c>
      <c r="AN964" s="14">
        <v>45700</v>
      </c>
      <c r="AP964" s="11" t="s">
        <v>189</v>
      </c>
      <c r="AQ964" t="str">
        <f>IFERROR(IF(L964="","",VLOOKUP(L964&amp;I964,Продукция!A:K,11,0)),"обратитесь к админ справочника")</f>
        <v>согласно рекомендациям производителя теста</v>
      </c>
      <c r="AR964" s="11" t="s">
        <v>4823</v>
      </c>
      <c r="AS964" t="str">
        <f>IFERROR(IF(L964="","",VLOOKUP(L964&amp;I964,Продукция!A:J,10,0)),"обратитесь к админ справочника")</f>
        <v>инструкция по применению набора AI, Н9</v>
      </c>
      <c r="AT964" s="11" t="s">
        <v>4823</v>
      </c>
      <c r="AU964" s="11" t="s">
        <v>4823</v>
      </c>
      <c r="AV964" s="11" t="s">
        <v>2673</v>
      </c>
      <c r="AW964" s="11" t="s">
        <v>4824</v>
      </c>
      <c r="AX964" s="11" t="s">
        <v>509</v>
      </c>
      <c r="AY964" s="11" t="s">
        <v>1734</v>
      </c>
      <c r="AZ964" s="11">
        <v>107</v>
      </c>
      <c r="BA964" s="11">
        <v>5</v>
      </c>
      <c r="BC964" s="11" t="s">
        <v>4870</v>
      </c>
    </row>
    <row r="965" spans="1:55" x14ac:dyDescent="0.25">
      <c r="A965" t="str">
        <f t="shared" si="18"/>
        <v>С/274Вирус гриппа птиц подтипа Н5 уровень антител (ВНИИЗЖ)</v>
      </c>
      <c r="B965" t="str">
        <f>IF(E965="","",INDEX(Лаборатории!A:A,MATCH('Производственный контроль'!E965,Лаборатории!B:B,0)))</f>
        <v xml:space="preserve">КУРИНОЕ ЦАРСТВО АО </v>
      </c>
      <c r="C965" t="str">
        <f>IF(E965="","",VLOOKUP(E965,Лаборатории!B:D,3,0))</f>
        <v>U377_CHL</v>
      </c>
      <c r="D965" s="12">
        <v>45698</v>
      </c>
      <c r="E965" s="11" t="s">
        <v>793</v>
      </c>
      <c r="F965" s="11" t="s">
        <v>371</v>
      </c>
      <c r="G965" s="11" t="s">
        <v>509</v>
      </c>
      <c r="H965" s="11" t="s">
        <v>312</v>
      </c>
      <c r="I965" s="11" t="s">
        <v>3437</v>
      </c>
      <c r="J965" t="str">
        <f>IF(L965="","",VLOOKUP(L965,Продукция!B:D,3,0))</f>
        <v>Биологический_материал</v>
      </c>
      <c r="K965" t="str">
        <f>IF(L965="","",VLOOKUP(L965,Продукция!B:C,2,0))</f>
        <v>Сыворотка крови</v>
      </c>
      <c r="L965" s="151" t="s">
        <v>302</v>
      </c>
      <c r="M965">
        <f>IF(L965="","",VLOOKUP(L965,Продукция!B:L,11,0))</f>
        <v>0</v>
      </c>
      <c r="N965" s="11" t="s">
        <v>873</v>
      </c>
      <c r="P965" s="11" t="s">
        <v>340</v>
      </c>
      <c r="Q965" s="11" t="s">
        <v>854</v>
      </c>
      <c r="R965" s="153" t="s">
        <v>5022</v>
      </c>
      <c r="S965" s="11">
        <v>20</v>
      </c>
      <c r="T965" s="11" t="s">
        <v>5110</v>
      </c>
      <c r="V965" s="14">
        <v>45695</v>
      </c>
      <c r="Z965" s="11" t="s">
        <v>4823</v>
      </c>
      <c r="AA965" s="15">
        <v>0.54513888888888895</v>
      </c>
      <c r="AB965" t="str">
        <f>IF(L965="","",VLOOKUP(L965&amp;I965,Продукция!A:I,9,0))</f>
        <v>рекомендация производителя набора</v>
      </c>
      <c r="AC965" s="14">
        <v>45700</v>
      </c>
      <c r="AD965" s="11" t="s">
        <v>2676</v>
      </c>
      <c r="AE965" s="11" t="s">
        <v>4823</v>
      </c>
      <c r="AF965" t="str">
        <f>IF(AD965="","",VLOOKUP(AD965,'Сотрудники и ссылки'!A:B,2,0))</f>
        <v>Серолог</v>
      </c>
      <c r="AG965">
        <f>IF(AD965="","",VLOOKUP(AD965,'Сотрудники и ссылки'!A:C,3,0))</f>
        <v>20007746</v>
      </c>
      <c r="AH965" s="11" t="s">
        <v>2676</v>
      </c>
      <c r="AI965" t="str">
        <f>IF(AH965="","",VLOOKUP(AH965,'Сотрудники и ссылки'!A:B,2,0))</f>
        <v>Серолог</v>
      </c>
      <c r="AJ965">
        <f>IF(AH965="","",VLOOKUP(AH965,'Сотрудники и ссылки'!A:C,3,0))</f>
        <v>20007746</v>
      </c>
      <c r="AK965" s="14">
        <v>45700</v>
      </c>
      <c r="AL965" s="2">
        <f>IF(AK965="","",AK965+VLOOKUP(I965,'Вид исследования'!B:E,4,0))</f>
        <v>45701</v>
      </c>
      <c r="AM965" s="2">
        <f>IF(AK965="","",AK965+VLOOKUP(I965,'Вид исследования'!B:F,5,0))</f>
        <v>45701</v>
      </c>
      <c r="AN965" s="14">
        <v>45700</v>
      </c>
      <c r="AP965" s="11" t="s">
        <v>189</v>
      </c>
      <c r="AQ965" t="str">
        <f>IFERROR(IF(L965="","",VLOOKUP(L965&amp;I965,Продукция!A:K,11,0)),"обратитесь к админ справочника")</f>
        <v>согласно рекомендациям производителя теста</v>
      </c>
      <c r="AR965" s="11" t="s">
        <v>4823</v>
      </c>
      <c r="AS965" t="str">
        <f>IFERROR(IF(L965="","",VLOOKUP(L965&amp;I965,Продукция!A:J,10,0)),"обратитесь к админ справочника")</f>
        <v>инструкция по применению набора AI, Н5</v>
      </c>
      <c r="AT965" s="11" t="s">
        <v>4823</v>
      </c>
      <c r="AU965" s="11" t="s">
        <v>4823</v>
      </c>
      <c r="AV965" s="11" t="s">
        <v>2676</v>
      </c>
      <c r="AW965" s="11" t="s">
        <v>4824</v>
      </c>
      <c r="AX965" s="11" t="s">
        <v>509</v>
      </c>
      <c r="AY965" s="11" t="s">
        <v>1734</v>
      </c>
      <c r="AZ965" s="11">
        <v>107</v>
      </c>
      <c r="BA965" s="11">
        <v>5</v>
      </c>
      <c r="BC965" s="11" t="s">
        <v>4870</v>
      </c>
    </row>
    <row r="966" spans="1:55" x14ac:dyDescent="0.25">
      <c r="A966" t="str">
        <f t="shared" si="18"/>
        <v>С/275Болезнь Ньюкасла уровень антител</v>
      </c>
      <c r="B966" t="str">
        <f>IF(E966="","",INDEX(Лаборатории!A:A,MATCH('Производственный контроль'!E966,Лаборатории!B:B,0)))</f>
        <v xml:space="preserve">КУРИНОЕ ЦАРСТВО АО </v>
      </c>
      <c r="C966" t="str">
        <f>IF(E966="","",VLOOKUP(E966,Лаборатории!B:D,3,0))</f>
        <v>U377_CHL</v>
      </c>
      <c r="D966" s="12">
        <v>45698</v>
      </c>
      <c r="E966" s="11" t="s">
        <v>793</v>
      </c>
      <c r="F966" s="11" t="s">
        <v>371</v>
      </c>
      <c r="G966" s="11" t="s">
        <v>372</v>
      </c>
      <c r="H966" s="11" t="s">
        <v>312</v>
      </c>
      <c r="I966" s="11" t="s">
        <v>3434</v>
      </c>
      <c r="J966" t="str">
        <f>IF(L966="","",VLOOKUP(L966,Продукция!B:D,3,0))</f>
        <v>Биологический_материал</v>
      </c>
      <c r="K966" t="str">
        <f>IF(L966="","",VLOOKUP(L966,Продукция!B:C,2,0))</f>
        <v>Сыворотка крови</v>
      </c>
      <c r="L966" s="151" t="s">
        <v>302</v>
      </c>
      <c r="M966">
        <f>IF(L966="","",VLOOKUP(L966,Продукция!B:L,11,0))</f>
        <v>0</v>
      </c>
      <c r="N966" s="11" t="s">
        <v>873</v>
      </c>
      <c r="P966" s="11" t="s">
        <v>340</v>
      </c>
      <c r="Q966" s="11" t="s">
        <v>854</v>
      </c>
      <c r="R966" s="153" t="s">
        <v>5111</v>
      </c>
      <c r="S966" s="11">
        <v>20</v>
      </c>
      <c r="T966" s="11" t="s">
        <v>5123</v>
      </c>
      <c r="V966" s="14">
        <v>45693</v>
      </c>
      <c r="Z966" s="11" t="s">
        <v>4823</v>
      </c>
      <c r="AA966" s="15">
        <v>0.54513888888888895</v>
      </c>
      <c r="AB966" t="str">
        <f>IF(L966="","",VLOOKUP(L966&amp;I966,Продукция!A:I,9,0))</f>
        <v>рекомендация производителя набора</v>
      </c>
      <c r="AC966" s="14">
        <v>45699</v>
      </c>
      <c r="AD966" s="11" t="s">
        <v>2676</v>
      </c>
      <c r="AE966" s="11" t="s">
        <v>4823</v>
      </c>
      <c r="AF966" t="str">
        <f>IF(AD966="","",VLOOKUP(AD966,'Сотрудники и ссылки'!A:B,2,0))</f>
        <v>Серолог</v>
      </c>
      <c r="AG966">
        <f>IF(AD966="","",VLOOKUP(AD966,'Сотрудники и ссылки'!A:C,3,0))</f>
        <v>20007746</v>
      </c>
      <c r="AH966" s="11" t="s">
        <v>2676</v>
      </c>
      <c r="AI966" t="str">
        <f>IF(AH966="","",VLOOKUP(AH966,'Сотрудники и ссылки'!A:B,2,0))</f>
        <v>Серолог</v>
      </c>
      <c r="AJ966">
        <f>IF(AH966="","",VLOOKUP(AH966,'Сотрудники и ссылки'!A:C,3,0))</f>
        <v>20007746</v>
      </c>
      <c r="AK966" s="14">
        <v>45699</v>
      </c>
      <c r="AL966" s="2">
        <f>IF(AK966="","",AK966+VLOOKUP(I966,'Вид исследования'!B:E,4,0))</f>
        <v>45700</v>
      </c>
      <c r="AM966" s="2">
        <f>IF(AK966="","",AK966+VLOOKUP(I966,'Вид исследования'!B:F,5,0))</f>
        <v>45700</v>
      </c>
      <c r="AN966" s="14">
        <v>45699</v>
      </c>
      <c r="AP966" s="11" t="s">
        <v>189</v>
      </c>
      <c r="AQ966" t="str">
        <f>IFERROR(IF(L966="","",VLOOKUP(L966&amp;I966,Продукция!A:K,11,0)),"обратитесь к админ справочника")</f>
        <v>согласно рекомендациям производителя теста</v>
      </c>
      <c r="AR966" s="11" t="s">
        <v>4823</v>
      </c>
      <c r="AS966" t="str">
        <f>IFERROR(IF(L966="","",VLOOKUP(L966&amp;I966,Продукция!A:J,10,0)),"обратитесь к админ справочника")</f>
        <v>инструкция по применению набора РЗГА Ньюкасла</v>
      </c>
      <c r="AT966" s="11" t="s">
        <v>4823</v>
      </c>
      <c r="AU966" s="11" t="s">
        <v>4823</v>
      </c>
      <c r="AV966" s="11" t="s">
        <v>2676</v>
      </c>
      <c r="AW966" s="11" t="s">
        <v>4824</v>
      </c>
      <c r="AX966" s="11" t="s">
        <v>372</v>
      </c>
      <c r="AY966" s="11" t="s">
        <v>1534</v>
      </c>
      <c r="AZ966" s="11">
        <v>106</v>
      </c>
      <c r="BA966" s="11">
        <v>37</v>
      </c>
      <c r="BC966" s="11" t="s">
        <v>5124</v>
      </c>
    </row>
    <row r="967" spans="1:55" x14ac:dyDescent="0.25">
      <c r="A967" t="str">
        <f t="shared" si="18"/>
        <v>С/275Болезнь Ньюкасла уровень антител</v>
      </c>
      <c r="B967" t="str">
        <f>IF(E967="","",INDEX(Лаборатории!A:A,MATCH('Производственный контроль'!E967,Лаборатории!B:B,0)))</f>
        <v xml:space="preserve">КУРИНОЕ ЦАРСТВО АО </v>
      </c>
      <c r="C967" t="str">
        <f>IF(E967="","",VLOOKUP(E967,Лаборатории!B:D,3,0))</f>
        <v>U377_CHL</v>
      </c>
      <c r="D967" s="12">
        <v>45698</v>
      </c>
      <c r="E967" s="11" t="s">
        <v>793</v>
      </c>
      <c r="F967" s="11" t="s">
        <v>371</v>
      </c>
      <c r="G967" s="11" t="s">
        <v>372</v>
      </c>
      <c r="H967" s="11" t="s">
        <v>312</v>
      </c>
      <c r="I967" s="11" t="s">
        <v>3434</v>
      </c>
      <c r="J967" t="str">
        <f>IF(L967="","",VLOOKUP(L967,Продукция!B:D,3,0))</f>
        <v>Биологический_материал</v>
      </c>
      <c r="K967" t="str">
        <f>IF(L967="","",VLOOKUP(L967,Продукция!B:C,2,0))</f>
        <v>Сыворотка крови</v>
      </c>
      <c r="L967" s="151" t="s">
        <v>302</v>
      </c>
      <c r="M967">
        <f>IF(L967="","",VLOOKUP(L967,Продукция!B:L,11,0))</f>
        <v>0</v>
      </c>
      <c r="N967" s="11" t="s">
        <v>873</v>
      </c>
      <c r="P967" s="11" t="s">
        <v>340</v>
      </c>
      <c r="Q967" s="11" t="s">
        <v>854</v>
      </c>
      <c r="R967" s="153" t="s">
        <v>5112</v>
      </c>
      <c r="S967" s="11">
        <v>20</v>
      </c>
      <c r="T967" s="11" t="s">
        <v>5123</v>
      </c>
      <c r="V967" s="14">
        <v>45694</v>
      </c>
      <c r="Z967" s="11" t="s">
        <v>4823</v>
      </c>
      <c r="AA967" s="15">
        <v>0.54513888888888895</v>
      </c>
      <c r="AB967" t="str">
        <f>IF(L967="","",VLOOKUP(L967&amp;I967,Продукция!A:I,9,0))</f>
        <v>рекомендация производителя набора</v>
      </c>
      <c r="AC967" s="14">
        <v>45699</v>
      </c>
      <c r="AD967" s="11" t="s">
        <v>2676</v>
      </c>
      <c r="AE967" s="11" t="s">
        <v>4823</v>
      </c>
      <c r="AF967" t="str">
        <f>IF(AD967="","",VLOOKUP(AD967,'Сотрудники и ссылки'!A:B,2,0))</f>
        <v>Серолог</v>
      </c>
      <c r="AG967">
        <f>IF(AD967="","",VLOOKUP(AD967,'Сотрудники и ссылки'!A:C,3,0))</f>
        <v>20007746</v>
      </c>
      <c r="AH967" s="11" t="s">
        <v>2676</v>
      </c>
      <c r="AI967" t="str">
        <f>IF(AH967="","",VLOOKUP(AH967,'Сотрудники и ссылки'!A:B,2,0))</f>
        <v>Серолог</v>
      </c>
      <c r="AJ967">
        <f>IF(AH967="","",VLOOKUP(AH967,'Сотрудники и ссылки'!A:C,3,0))</f>
        <v>20007746</v>
      </c>
      <c r="AK967" s="14">
        <v>45699</v>
      </c>
      <c r="AL967" s="2">
        <f>IF(AK967="","",AK967+VLOOKUP(I967,'Вид исследования'!B:E,4,0))</f>
        <v>45700</v>
      </c>
      <c r="AM967" s="2">
        <f>IF(AK967="","",AK967+VLOOKUP(I967,'Вид исследования'!B:F,5,0))</f>
        <v>45700</v>
      </c>
      <c r="AN967" s="14">
        <v>45699</v>
      </c>
      <c r="AP967" s="11" t="s">
        <v>189</v>
      </c>
      <c r="AQ967" t="str">
        <f>IFERROR(IF(L967="","",VLOOKUP(L967&amp;I967,Продукция!A:K,11,0)),"обратитесь к админ справочника")</f>
        <v>согласно рекомендациям производителя теста</v>
      </c>
      <c r="AR967" s="11" t="s">
        <v>4823</v>
      </c>
      <c r="AS967" t="str">
        <f>IFERROR(IF(L967="","",VLOOKUP(L967&amp;I967,Продукция!A:J,10,0)),"обратитесь к админ справочника")</f>
        <v>инструкция по применению набора РЗГА Ньюкасла</v>
      </c>
      <c r="AT967" s="11" t="s">
        <v>4823</v>
      </c>
      <c r="AU967" s="11" t="s">
        <v>4823</v>
      </c>
      <c r="AV967" s="11" t="s">
        <v>2676</v>
      </c>
      <c r="AW967" s="11" t="s">
        <v>4824</v>
      </c>
      <c r="AX967" s="11" t="s">
        <v>372</v>
      </c>
      <c r="AY967" s="11" t="s">
        <v>1535</v>
      </c>
      <c r="AZ967" s="11">
        <v>106</v>
      </c>
      <c r="BA967" s="11">
        <v>38</v>
      </c>
      <c r="BC967" s="11" t="s">
        <v>5124</v>
      </c>
    </row>
    <row r="968" spans="1:55" x14ac:dyDescent="0.25">
      <c r="A968" t="str">
        <f t="shared" si="18"/>
        <v>С/275Болезнь Ньюкасла уровень антител</v>
      </c>
      <c r="B968" t="str">
        <f>IF(E968="","",INDEX(Лаборатории!A:A,MATCH('Производственный контроль'!E968,Лаборатории!B:B,0)))</f>
        <v xml:space="preserve">КУРИНОЕ ЦАРСТВО АО </v>
      </c>
      <c r="C968" t="str">
        <f>IF(E968="","",VLOOKUP(E968,Лаборатории!B:D,3,0))</f>
        <v>U377_CHL</v>
      </c>
      <c r="D968" s="12">
        <v>45698</v>
      </c>
      <c r="E968" s="11" t="s">
        <v>793</v>
      </c>
      <c r="F968" s="11" t="s">
        <v>371</v>
      </c>
      <c r="G968" s="11" t="s">
        <v>372</v>
      </c>
      <c r="H968" s="11" t="s">
        <v>312</v>
      </c>
      <c r="I968" s="11" t="s">
        <v>3434</v>
      </c>
      <c r="J968" t="str">
        <f>IF(L968="","",VLOOKUP(L968,Продукция!B:D,3,0))</f>
        <v>Биологический_материал</v>
      </c>
      <c r="K968" t="str">
        <f>IF(L968="","",VLOOKUP(L968,Продукция!B:C,2,0))</f>
        <v>Сыворотка крови</v>
      </c>
      <c r="L968" s="151" t="s">
        <v>302</v>
      </c>
      <c r="M968">
        <f>IF(L968="","",VLOOKUP(L968,Продукция!B:L,11,0))</f>
        <v>0</v>
      </c>
      <c r="N968" s="11" t="s">
        <v>873</v>
      </c>
      <c r="P968" s="11" t="s">
        <v>340</v>
      </c>
      <c r="Q968" s="11" t="s">
        <v>854</v>
      </c>
      <c r="R968" s="153" t="s">
        <v>5113</v>
      </c>
      <c r="S968" s="11">
        <v>20</v>
      </c>
      <c r="T968" s="11" t="s">
        <v>5123</v>
      </c>
      <c r="V968" s="14">
        <v>45694</v>
      </c>
      <c r="Z968" s="11" t="s">
        <v>4823</v>
      </c>
      <c r="AA968" s="15">
        <v>0.54513888888888895</v>
      </c>
      <c r="AB968" t="str">
        <f>IF(L968="","",VLOOKUP(L968&amp;I968,Продукция!A:I,9,0))</f>
        <v>рекомендация производителя набора</v>
      </c>
      <c r="AC968" s="14">
        <v>45699</v>
      </c>
      <c r="AD968" s="11" t="s">
        <v>2676</v>
      </c>
      <c r="AE968" s="11" t="s">
        <v>4823</v>
      </c>
      <c r="AF968" t="str">
        <f>IF(AD968="","",VLOOKUP(AD968,'Сотрудники и ссылки'!A:B,2,0))</f>
        <v>Серолог</v>
      </c>
      <c r="AG968">
        <f>IF(AD968="","",VLOOKUP(AD968,'Сотрудники и ссылки'!A:C,3,0))</f>
        <v>20007746</v>
      </c>
      <c r="AH968" s="11" t="s">
        <v>2676</v>
      </c>
      <c r="AI968" t="str">
        <f>IF(AH968="","",VLOOKUP(AH968,'Сотрудники и ссылки'!A:B,2,0))</f>
        <v>Серолог</v>
      </c>
      <c r="AJ968">
        <f>IF(AH968="","",VLOOKUP(AH968,'Сотрудники и ссылки'!A:C,3,0))</f>
        <v>20007746</v>
      </c>
      <c r="AK968" s="14">
        <v>45699</v>
      </c>
      <c r="AL968" s="2">
        <f>IF(AK968="","",AK968+VLOOKUP(I968,'Вид исследования'!B:E,4,0))</f>
        <v>45700</v>
      </c>
      <c r="AM968" s="2">
        <f>IF(AK968="","",AK968+VLOOKUP(I968,'Вид исследования'!B:F,5,0))</f>
        <v>45700</v>
      </c>
      <c r="AN968" s="14">
        <v>45699</v>
      </c>
      <c r="AP968" s="11" t="s">
        <v>189</v>
      </c>
      <c r="AQ968" t="str">
        <f>IFERROR(IF(L968="","",VLOOKUP(L968&amp;I968,Продукция!A:K,11,0)),"обратитесь к админ справочника")</f>
        <v>согласно рекомендациям производителя теста</v>
      </c>
      <c r="AR968" s="11" t="s">
        <v>4823</v>
      </c>
      <c r="AS968" t="str">
        <f>IFERROR(IF(L968="","",VLOOKUP(L968&amp;I968,Продукция!A:J,10,0)),"обратитесь к админ справочника")</f>
        <v>инструкция по применению набора РЗГА Ньюкасла</v>
      </c>
      <c r="AT968" s="11" t="s">
        <v>4823</v>
      </c>
      <c r="AU968" s="11" t="s">
        <v>4823</v>
      </c>
      <c r="AV968" s="11" t="s">
        <v>2676</v>
      </c>
      <c r="AW968" s="11" t="s">
        <v>4824</v>
      </c>
      <c r="AX968" s="11" t="s">
        <v>372</v>
      </c>
      <c r="AY968" s="11" t="s">
        <v>1536</v>
      </c>
      <c r="AZ968" s="11">
        <v>106</v>
      </c>
      <c r="BA968" s="11">
        <v>38</v>
      </c>
      <c r="BC968" s="11" t="s">
        <v>5124</v>
      </c>
    </row>
    <row r="969" spans="1:55" x14ac:dyDescent="0.25">
      <c r="A969" t="str">
        <f t="shared" si="18"/>
        <v>С/275Болезнь Ньюкасла уровень антител</v>
      </c>
      <c r="B969" t="str">
        <f>IF(E969="","",INDEX(Лаборатории!A:A,MATCH('Производственный контроль'!E969,Лаборатории!B:B,0)))</f>
        <v xml:space="preserve">КУРИНОЕ ЦАРСТВО АО </v>
      </c>
      <c r="C969" t="str">
        <f>IF(E969="","",VLOOKUP(E969,Лаборатории!B:D,3,0))</f>
        <v>U377_CHL</v>
      </c>
      <c r="D969" s="12">
        <v>45698</v>
      </c>
      <c r="E969" s="11" t="s">
        <v>793</v>
      </c>
      <c r="F969" s="11" t="s">
        <v>371</v>
      </c>
      <c r="G969" s="11" t="s">
        <v>372</v>
      </c>
      <c r="H969" s="11" t="s">
        <v>312</v>
      </c>
      <c r="I969" s="11" t="s">
        <v>3434</v>
      </c>
      <c r="J969" t="str">
        <f>IF(L969="","",VLOOKUP(L969,Продукция!B:D,3,0))</f>
        <v>Биологический_материал</v>
      </c>
      <c r="K969" t="str">
        <f>IF(L969="","",VLOOKUP(L969,Продукция!B:C,2,0))</f>
        <v>Сыворотка крови</v>
      </c>
      <c r="L969" s="151" t="s">
        <v>302</v>
      </c>
      <c r="M969">
        <f>IF(L969="","",VLOOKUP(L969,Продукция!B:L,11,0))</f>
        <v>0</v>
      </c>
      <c r="N969" s="11" t="s">
        <v>873</v>
      </c>
      <c r="P969" s="11" t="s">
        <v>340</v>
      </c>
      <c r="Q969" s="11" t="s">
        <v>854</v>
      </c>
      <c r="R969" s="153" t="s">
        <v>5114</v>
      </c>
      <c r="S969" s="11">
        <v>20</v>
      </c>
      <c r="T969" s="11" t="s">
        <v>5123</v>
      </c>
      <c r="V969" s="14">
        <v>45692</v>
      </c>
      <c r="Z969" s="11" t="s">
        <v>4823</v>
      </c>
      <c r="AA969" s="15">
        <v>0.54513888888888895</v>
      </c>
      <c r="AB969" t="str">
        <f>IF(L969="","",VLOOKUP(L969&amp;I969,Продукция!A:I,9,0))</f>
        <v>рекомендация производителя набора</v>
      </c>
      <c r="AC969" s="14">
        <v>45699</v>
      </c>
      <c r="AD969" s="11" t="s">
        <v>2676</v>
      </c>
      <c r="AE969" s="11" t="s">
        <v>4823</v>
      </c>
      <c r="AF969" t="str">
        <f>IF(AD969="","",VLOOKUP(AD969,'Сотрудники и ссылки'!A:B,2,0))</f>
        <v>Серолог</v>
      </c>
      <c r="AG969">
        <f>IF(AD969="","",VLOOKUP(AD969,'Сотрудники и ссылки'!A:C,3,0))</f>
        <v>20007746</v>
      </c>
      <c r="AH969" s="11" t="s">
        <v>2676</v>
      </c>
      <c r="AI969" t="str">
        <f>IF(AH969="","",VLOOKUP(AH969,'Сотрудники и ссылки'!A:B,2,0))</f>
        <v>Серолог</v>
      </c>
      <c r="AJ969">
        <f>IF(AH969="","",VLOOKUP(AH969,'Сотрудники и ссылки'!A:C,3,0))</f>
        <v>20007746</v>
      </c>
      <c r="AK969" s="14">
        <v>45699</v>
      </c>
      <c r="AL969" s="2">
        <f>IF(AK969="","",AK969+VLOOKUP(I969,'Вид исследования'!B:E,4,0))</f>
        <v>45700</v>
      </c>
      <c r="AM969" s="2">
        <f>IF(AK969="","",AK969+VLOOKUP(I969,'Вид исследования'!B:F,5,0))</f>
        <v>45700</v>
      </c>
      <c r="AN969" s="14">
        <v>45699</v>
      </c>
      <c r="AP969" s="11" t="s">
        <v>189</v>
      </c>
      <c r="AQ969" t="str">
        <f>IFERROR(IF(L969="","",VLOOKUP(L969&amp;I969,Продукция!A:K,11,0)),"обратитесь к админ справочника")</f>
        <v>согласно рекомендациям производителя теста</v>
      </c>
      <c r="AR969" s="11" t="s">
        <v>4823</v>
      </c>
      <c r="AS969" t="str">
        <f>IFERROR(IF(L969="","",VLOOKUP(L969&amp;I969,Продукция!A:J,10,0)),"обратитесь к админ справочника")</f>
        <v>инструкция по применению набора РЗГА Ньюкасла</v>
      </c>
      <c r="AT969" s="11" t="s">
        <v>4823</v>
      </c>
      <c r="AU969" s="11" t="s">
        <v>4823</v>
      </c>
      <c r="AV969" s="11" t="s">
        <v>2676</v>
      </c>
      <c r="AW969" s="11" t="s">
        <v>4824</v>
      </c>
      <c r="AX969" s="11" t="s">
        <v>372</v>
      </c>
      <c r="AY969" s="11" t="s">
        <v>1537</v>
      </c>
      <c r="AZ969" s="11">
        <v>106</v>
      </c>
      <c r="BA969" s="11">
        <v>38</v>
      </c>
      <c r="BC969" s="11" t="s">
        <v>5124</v>
      </c>
    </row>
    <row r="970" spans="1:55" x14ac:dyDescent="0.25">
      <c r="A970" t="str">
        <f t="shared" si="18"/>
        <v>С/275Болезнь Ньюкасла уровень антител</v>
      </c>
      <c r="B970" t="str">
        <f>IF(E970="","",INDEX(Лаборатории!A:A,MATCH('Производственный контроль'!E970,Лаборатории!B:B,0)))</f>
        <v xml:space="preserve">КУРИНОЕ ЦАРСТВО АО </v>
      </c>
      <c r="C970" t="str">
        <f>IF(E970="","",VLOOKUP(E970,Лаборатории!B:D,3,0))</f>
        <v>U377_CHL</v>
      </c>
      <c r="D970" s="12">
        <v>45698</v>
      </c>
      <c r="E970" s="11" t="s">
        <v>793</v>
      </c>
      <c r="F970" s="11" t="s">
        <v>371</v>
      </c>
      <c r="G970" s="11" t="s">
        <v>372</v>
      </c>
      <c r="H970" s="11" t="s">
        <v>312</v>
      </c>
      <c r="I970" s="11" t="s">
        <v>3434</v>
      </c>
      <c r="J970" t="str">
        <f>IF(L970="","",VLOOKUP(L970,Продукция!B:D,3,0))</f>
        <v>Биологический_материал</v>
      </c>
      <c r="K970" t="str">
        <f>IF(L970="","",VLOOKUP(L970,Продукция!B:C,2,0))</f>
        <v>Сыворотка крови</v>
      </c>
      <c r="L970" s="151" t="s">
        <v>302</v>
      </c>
      <c r="M970">
        <f>IF(L970="","",VLOOKUP(L970,Продукция!B:L,11,0))</f>
        <v>0</v>
      </c>
      <c r="N970" s="11" t="s">
        <v>873</v>
      </c>
      <c r="P970" s="11" t="s">
        <v>340</v>
      </c>
      <c r="Q970" s="11" t="s">
        <v>854</v>
      </c>
      <c r="R970" s="153" t="s">
        <v>5115</v>
      </c>
      <c r="S970" s="11">
        <v>20</v>
      </c>
      <c r="T970" s="11" t="s">
        <v>5123</v>
      </c>
      <c r="V970" s="14">
        <v>45692</v>
      </c>
      <c r="Z970" s="11" t="s">
        <v>4823</v>
      </c>
      <c r="AA970" s="15">
        <v>0.54513888888888895</v>
      </c>
      <c r="AB970" t="str">
        <f>IF(L970="","",VLOOKUP(L970&amp;I970,Продукция!A:I,9,0))</f>
        <v>рекомендация производителя набора</v>
      </c>
      <c r="AC970" s="14">
        <v>45699</v>
      </c>
      <c r="AD970" s="11" t="s">
        <v>2676</v>
      </c>
      <c r="AE970" s="11" t="s">
        <v>4823</v>
      </c>
      <c r="AF970" t="str">
        <f>IF(AD970="","",VLOOKUP(AD970,'Сотрудники и ссылки'!A:B,2,0))</f>
        <v>Серолог</v>
      </c>
      <c r="AG970">
        <f>IF(AD970="","",VLOOKUP(AD970,'Сотрудники и ссылки'!A:C,3,0))</f>
        <v>20007746</v>
      </c>
      <c r="AH970" s="11" t="s">
        <v>2676</v>
      </c>
      <c r="AI970" t="str">
        <f>IF(AH970="","",VLOOKUP(AH970,'Сотрудники и ссылки'!A:B,2,0))</f>
        <v>Серолог</v>
      </c>
      <c r="AJ970">
        <f>IF(AH970="","",VLOOKUP(AH970,'Сотрудники и ссылки'!A:C,3,0))</f>
        <v>20007746</v>
      </c>
      <c r="AK970" s="14">
        <v>45699</v>
      </c>
      <c r="AL970" s="2">
        <f>IF(AK970="","",AK970+VLOOKUP(I970,'Вид исследования'!B:E,4,0))</f>
        <v>45700</v>
      </c>
      <c r="AM970" s="2">
        <f>IF(AK970="","",AK970+VLOOKUP(I970,'Вид исследования'!B:F,5,0))</f>
        <v>45700</v>
      </c>
      <c r="AN970" s="14">
        <v>45699</v>
      </c>
      <c r="AP970" s="11" t="s">
        <v>189</v>
      </c>
      <c r="AQ970" t="str">
        <f>IFERROR(IF(L970="","",VLOOKUP(L970&amp;I970,Продукция!A:K,11,0)),"обратитесь к админ справочника")</f>
        <v>согласно рекомендациям производителя теста</v>
      </c>
      <c r="AR970" s="11" t="s">
        <v>4823</v>
      </c>
      <c r="AS970" t="str">
        <f>IFERROR(IF(L970="","",VLOOKUP(L970&amp;I970,Продукция!A:J,10,0)),"обратитесь к админ справочника")</f>
        <v>инструкция по применению набора РЗГА Ньюкасла</v>
      </c>
      <c r="AT970" s="11" t="s">
        <v>4823</v>
      </c>
      <c r="AU970" s="11" t="s">
        <v>4823</v>
      </c>
      <c r="AV970" s="11" t="s">
        <v>2676</v>
      </c>
      <c r="AW970" s="11" t="s">
        <v>4824</v>
      </c>
      <c r="AX970" s="11" t="s">
        <v>372</v>
      </c>
      <c r="AY970" s="11" t="s">
        <v>1538</v>
      </c>
      <c r="AZ970" s="11">
        <v>106</v>
      </c>
      <c r="BA970" s="11">
        <v>37</v>
      </c>
      <c r="BC970" s="11" t="s">
        <v>5124</v>
      </c>
    </row>
    <row r="971" spans="1:55" x14ac:dyDescent="0.25">
      <c r="A971" t="str">
        <f t="shared" si="18"/>
        <v>С/275Болезнь Ньюкасла уровень антител</v>
      </c>
      <c r="B971" t="str">
        <f>IF(E971="","",INDEX(Лаборатории!A:A,MATCH('Производственный контроль'!E971,Лаборатории!B:B,0)))</f>
        <v xml:space="preserve">КУРИНОЕ ЦАРСТВО АО </v>
      </c>
      <c r="C971" t="str">
        <f>IF(E971="","",VLOOKUP(E971,Лаборатории!B:D,3,0))</f>
        <v>U377_CHL</v>
      </c>
      <c r="D971" s="12">
        <v>45698</v>
      </c>
      <c r="E971" s="11" t="s">
        <v>793</v>
      </c>
      <c r="F971" s="11" t="s">
        <v>371</v>
      </c>
      <c r="G971" s="11" t="s">
        <v>372</v>
      </c>
      <c r="H971" s="11" t="s">
        <v>312</v>
      </c>
      <c r="I971" s="11" t="s">
        <v>3434</v>
      </c>
      <c r="J971" t="str">
        <f>IF(L971="","",VLOOKUP(L971,Продукция!B:D,3,0))</f>
        <v>Биологический_материал</v>
      </c>
      <c r="K971" t="str">
        <f>IF(L971="","",VLOOKUP(L971,Продукция!B:C,2,0))</f>
        <v>Сыворотка крови</v>
      </c>
      <c r="L971" s="151" t="s">
        <v>302</v>
      </c>
      <c r="M971">
        <f>IF(L971="","",VLOOKUP(L971,Продукция!B:L,11,0))</f>
        <v>0</v>
      </c>
      <c r="N971" s="11" t="s">
        <v>873</v>
      </c>
      <c r="P971" s="11" t="s">
        <v>340</v>
      </c>
      <c r="Q971" s="11" t="s">
        <v>854</v>
      </c>
      <c r="R971" s="153" t="s">
        <v>5116</v>
      </c>
      <c r="S971" s="11">
        <v>20</v>
      </c>
      <c r="T971" s="11" t="s">
        <v>5123</v>
      </c>
      <c r="V971" s="14">
        <v>45693</v>
      </c>
      <c r="Z971" s="11" t="s">
        <v>4823</v>
      </c>
      <c r="AA971" s="15">
        <v>0.54513888888888895</v>
      </c>
      <c r="AB971" t="str">
        <f>IF(L971="","",VLOOKUP(L971&amp;I971,Продукция!A:I,9,0))</f>
        <v>рекомендация производителя набора</v>
      </c>
      <c r="AC971" s="14">
        <v>45699</v>
      </c>
      <c r="AD971" s="11" t="s">
        <v>2676</v>
      </c>
      <c r="AE971" s="11" t="s">
        <v>4823</v>
      </c>
      <c r="AF971" t="str">
        <f>IF(AD971="","",VLOOKUP(AD971,'Сотрудники и ссылки'!A:B,2,0))</f>
        <v>Серолог</v>
      </c>
      <c r="AG971">
        <f>IF(AD971="","",VLOOKUP(AD971,'Сотрудники и ссылки'!A:C,3,0))</f>
        <v>20007746</v>
      </c>
      <c r="AH971" s="11" t="s">
        <v>2676</v>
      </c>
      <c r="AI971" t="str">
        <f>IF(AH971="","",VLOOKUP(AH971,'Сотрудники и ссылки'!A:B,2,0))</f>
        <v>Серолог</v>
      </c>
      <c r="AJ971">
        <f>IF(AH971="","",VLOOKUP(AH971,'Сотрудники и ссылки'!A:C,3,0))</f>
        <v>20007746</v>
      </c>
      <c r="AK971" s="14">
        <v>45699</v>
      </c>
      <c r="AL971" s="2">
        <f>IF(AK971="","",AK971+VLOOKUP(I971,'Вид исследования'!B:E,4,0))</f>
        <v>45700</v>
      </c>
      <c r="AM971" s="2">
        <f>IF(AK971="","",AK971+VLOOKUP(I971,'Вид исследования'!B:F,5,0))</f>
        <v>45700</v>
      </c>
      <c r="AN971" s="14">
        <v>45699</v>
      </c>
      <c r="AP971" s="11" t="s">
        <v>189</v>
      </c>
      <c r="AQ971" t="str">
        <f>IFERROR(IF(L971="","",VLOOKUP(L971&amp;I971,Продукция!A:K,11,0)),"обратитесь к админ справочника")</f>
        <v>согласно рекомендациям производителя теста</v>
      </c>
      <c r="AR971" s="11" t="s">
        <v>4823</v>
      </c>
      <c r="AS971" t="str">
        <f>IFERROR(IF(L971="","",VLOOKUP(L971&amp;I971,Продукция!A:J,10,0)),"обратитесь к админ справочника")</f>
        <v>инструкция по применению набора РЗГА Ньюкасла</v>
      </c>
      <c r="AT971" s="11" t="s">
        <v>4823</v>
      </c>
      <c r="AU971" s="11" t="s">
        <v>4823</v>
      </c>
      <c r="AV971" s="11" t="s">
        <v>2676</v>
      </c>
      <c r="AW971" s="11" t="s">
        <v>4824</v>
      </c>
      <c r="AX971" s="11" t="s">
        <v>372</v>
      </c>
      <c r="AY971" s="11" t="s">
        <v>1539</v>
      </c>
      <c r="AZ971" s="11">
        <v>106</v>
      </c>
      <c r="BA971" s="11">
        <v>38</v>
      </c>
      <c r="BC971" s="11" t="s">
        <v>5124</v>
      </c>
    </row>
    <row r="972" spans="1:55" x14ac:dyDescent="0.25">
      <c r="A972" t="str">
        <f t="shared" si="18"/>
        <v>С/275Болезнь Ньюкасла уровень антител</v>
      </c>
      <c r="B972" t="str">
        <f>IF(E972="","",INDEX(Лаборатории!A:A,MATCH('Производственный контроль'!E972,Лаборатории!B:B,0)))</f>
        <v xml:space="preserve">КУРИНОЕ ЦАРСТВО АО </v>
      </c>
      <c r="C972" t="str">
        <f>IF(E972="","",VLOOKUP(E972,Лаборатории!B:D,3,0))</f>
        <v>U377_CHL</v>
      </c>
      <c r="D972" s="12">
        <v>45698</v>
      </c>
      <c r="E972" s="11" t="s">
        <v>793</v>
      </c>
      <c r="F972" s="11" t="s">
        <v>371</v>
      </c>
      <c r="G972" s="11" t="s">
        <v>372</v>
      </c>
      <c r="H972" s="11" t="s">
        <v>312</v>
      </c>
      <c r="I972" s="11" t="s">
        <v>3434</v>
      </c>
      <c r="J972" t="str">
        <f>IF(L972="","",VLOOKUP(L972,Продукция!B:D,3,0))</f>
        <v>Биологический_материал</v>
      </c>
      <c r="K972" t="str">
        <f>IF(L972="","",VLOOKUP(L972,Продукция!B:C,2,0))</f>
        <v>Сыворотка крови</v>
      </c>
      <c r="L972" s="151" t="s">
        <v>302</v>
      </c>
      <c r="M972">
        <f>IF(L972="","",VLOOKUP(L972,Продукция!B:L,11,0))</f>
        <v>0</v>
      </c>
      <c r="N972" s="11" t="s">
        <v>873</v>
      </c>
      <c r="P972" s="11" t="s">
        <v>340</v>
      </c>
      <c r="Q972" s="11" t="s">
        <v>854</v>
      </c>
      <c r="R972" s="153" t="s">
        <v>5117</v>
      </c>
      <c r="S972" s="11">
        <v>20</v>
      </c>
      <c r="T972" s="11" t="s">
        <v>5123</v>
      </c>
      <c r="V972" s="14">
        <v>45689</v>
      </c>
      <c r="Z972" s="11" t="s">
        <v>4823</v>
      </c>
      <c r="AA972" s="15">
        <v>0.54513888888888895</v>
      </c>
      <c r="AB972" t="str">
        <f>IF(L972="","",VLOOKUP(L972&amp;I972,Продукция!A:I,9,0))</f>
        <v>рекомендация производителя набора</v>
      </c>
      <c r="AC972" s="14">
        <v>45699</v>
      </c>
      <c r="AD972" s="11" t="s">
        <v>2676</v>
      </c>
      <c r="AE972" s="11" t="s">
        <v>4823</v>
      </c>
      <c r="AF972" t="str">
        <f>IF(AD972="","",VLOOKUP(AD972,'Сотрудники и ссылки'!A:B,2,0))</f>
        <v>Серолог</v>
      </c>
      <c r="AG972">
        <f>IF(AD972="","",VLOOKUP(AD972,'Сотрудники и ссылки'!A:C,3,0))</f>
        <v>20007746</v>
      </c>
      <c r="AH972" s="11" t="s">
        <v>2676</v>
      </c>
      <c r="AI972" t="str">
        <f>IF(AH972="","",VLOOKUP(AH972,'Сотрудники и ссылки'!A:B,2,0))</f>
        <v>Серолог</v>
      </c>
      <c r="AJ972">
        <f>IF(AH972="","",VLOOKUP(AH972,'Сотрудники и ссылки'!A:C,3,0))</f>
        <v>20007746</v>
      </c>
      <c r="AK972" s="14">
        <v>45699</v>
      </c>
      <c r="AL972" s="2">
        <f>IF(AK972="","",AK972+VLOOKUP(I972,'Вид исследования'!B:E,4,0))</f>
        <v>45700</v>
      </c>
      <c r="AM972" s="2">
        <f>IF(AK972="","",AK972+VLOOKUP(I972,'Вид исследования'!B:F,5,0))</f>
        <v>45700</v>
      </c>
      <c r="AN972" s="14">
        <v>45699</v>
      </c>
      <c r="AP972" s="11" t="s">
        <v>189</v>
      </c>
      <c r="AQ972" t="str">
        <f>IFERROR(IF(L972="","",VLOOKUP(L972&amp;I972,Продукция!A:K,11,0)),"обратитесь к админ справочника")</f>
        <v>согласно рекомендациям производителя теста</v>
      </c>
      <c r="AR972" s="11" t="s">
        <v>4823</v>
      </c>
      <c r="AS972" t="str">
        <f>IFERROR(IF(L972="","",VLOOKUP(L972&amp;I972,Продукция!A:J,10,0)),"обратитесь к админ справочника")</f>
        <v>инструкция по применению набора РЗГА Ньюкасла</v>
      </c>
      <c r="AT972" s="11" t="s">
        <v>4823</v>
      </c>
      <c r="AU972" s="11" t="s">
        <v>4823</v>
      </c>
      <c r="AV972" s="11" t="s">
        <v>2676</v>
      </c>
      <c r="AW972" s="11" t="s">
        <v>4824</v>
      </c>
      <c r="AX972" s="11" t="s">
        <v>372</v>
      </c>
      <c r="AY972" s="11" t="s">
        <v>1540</v>
      </c>
      <c r="AZ972" s="11">
        <v>106</v>
      </c>
      <c r="BA972" s="11">
        <v>38</v>
      </c>
      <c r="BC972" s="11" t="s">
        <v>5124</v>
      </c>
    </row>
    <row r="973" spans="1:55" x14ac:dyDescent="0.25">
      <c r="A973" t="str">
        <f t="shared" si="18"/>
        <v>С/275Болезнь Ньюкасла уровень антител</v>
      </c>
      <c r="B973" t="str">
        <f>IF(E973="","",INDEX(Лаборатории!A:A,MATCH('Производственный контроль'!E973,Лаборатории!B:B,0)))</f>
        <v xml:space="preserve">КУРИНОЕ ЦАРСТВО АО </v>
      </c>
      <c r="C973" t="str">
        <f>IF(E973="","",VLOOKUP(E973,Лаборатории!B:D,3,0))</f>
        <v>U377_CHL</v>
      </c>
      <c r="D973" s="12">
        <v>45698</v>
      </c>
      <c r="E973" s="11" t="s">
        <v>793</v>
      </c>
      <c r="F973" s="11" t="s">
        <v>371</v>
      </c>
      <c r="G973" s="11" t="s">
        <v>372</v>
      </c>
      <c r="H973" s="11" t="s">
        <v>312</v>
      </c>
      <c r="I973" s="11" t="s">
        <v>3434</v>
      </c>
      <c r="J973" t="str">
        <f>IF(L973="","",VLOOKUP(L973,Продукция!B:D,3,0))</f>
        <v>Биологический_материал</v>
      </c>
      <c r="K973" t="str">
        <f>IF(L973="","",VLOOKUP(L973,Продукция!B:C,2,0))</f>
        <v>Сыворотка крови</v>
      </c>
      <c r="L973" s="151" t="s">
        <v>302</v>
      </c>
      <c r="M973">
        <f>IF(L973="","",VLOOKUP(L973,Продукция!B:L,11,0))</f>
        <v>0</v>
      </c>
      <c r="N973" s="11" t="s">
        <v>873</v>
      </c>
      <c r="P973" s="11" t="s">
        <v>340</v>
      </c>
      <c r="Q973" s="11" t="s">
        <v>854</v>
      </c>
      <c r="R973" s="153" t="s">
        <v>5118</v>
      </c>
      <c r="S973" s="11">
        <v>20</v>
      </c>
      <c r="T973" s="11" t="s">
        <v>5123</v>
      </c>
      <c r="V973" s="14">
        <v>45690</v>
      </c>
      <c r="Z973" s="11" t="s">
        <v>4823</v>
      </c>
      <c r="AA973" s="15">
        <v>0.54513888888888895</v>
      </c>
      <c r="AB973" t="str">
        <f>IF(L973="","",VLOOKUP(L973&amp;I973,Продукция!A:I,9,0))</f>
        <v>рекомендация производителя набора</v>
      </c>
      <c r="AC973" s="14">
        <v>45699</v>
      </c>
      <c r="AD973" s="11" t="s">
        <v>2676</v>
      </c>
      <c r="AE973" s="11" t="s">
        <v>4823</v>
      </c>
      <c r="AF973" t="str">
        <f>IF(AD973="","",VLOOKUP(AD973,'Сотрудники и ссылки'!A:B,2,0))</f>
        <v>Серолог</v>
      </c>
      <c r="AG973">
        <f>IF(AD973="","",VLOOKUP(AD973,'Сотрудники и ссылки'!A:C,3,0))</f>
        <v>20007746</v>
      </c>
      <c r="AH973" s="11" t="s">
        <v>2676</v>
      </c>
      <c r="AI973" t="str">
        <f>IF(AH973="","",VLOOKUP(AH973,'Сотрудники и ссылки'!A:B,2,0))</f>
        <v>Серолог</v>
      </c>
      <c r="AJ973">
        <f>IF(AH973="","",VLOOKUP(AH973,'Сотрудники и ссылки'!A:C,3,0))</f>
        <v>20007746</v>
      </c>
      <c r="AK973" s="14">
        <v>45699</v>
      </c>
      <c r="AL973" s="2">
        <f>IF(AK973="","",AK973+VLOOKUP(I973,'Вид исследования'!B:E,4,0))</f>
        <v>45700</v>
      </c>
      <c r="AM973" s="2">
        <f>IF(AK973="","",AK973+VLOOKUP(I973,'Вид исследования'!B:F,5,0))</f>
        <v>45700</v>
      </c>
      <c r="AN973" s="14">
        <v>45699</v>
      </c>
      <c r="AP973" s="11" t="s">
        <v>189</v>
      </c>
      <c r="AQ973" t="str">
        <f>IFERROR(IF(L973="","",VLOOKUP(L973&amp;I973,Продукция!A:K,11,0)),"обратитесь к админ справочника")</f>
        <v>согласно рекомендациям производителя теста</v>
      </c>
      <c r="AR973" s="11" t="s">
        <v>4823</v>
      </c>
      <c r="AS973" t="str">
        <f>IFERROR(IF(L973="","",VLOOKUP(L973&amp;I973,Продукция!A:J,10,0)),"обратитесь к админ справочника")</f>
        <v>инструкция по применению набора РЗГА Ньюкасла</v>
      </c>
      <c r="AT973" s="11" t="s">
        <v>4823</v>
      </c>
      <c r="AU973" s="11" t="s">
        <v>4823</v>
      </c>
      <c r="AV973" s="11" t="s">
        <v>2676</v>
      </c>
      <c r="AW973" s="11" t="s">
        <v>4824</v>
      </c>
      <c r="AX973" s="11" t="s">
        <v>372</v>
      </c>
      <c r="AY973" s="11" t="s">
        <v>1541</v>
      </c>
      <c r="AZ973" s="11">
        <v>106</v>
      </c>
      <c r="BA973" s="11">
        <v>38</v>
      </c>
      <c r="BC973" s="11" t="s">
        <v>5124</v>
      </c>
    </row>
    <row r="974" spans="1:55" x14ac:dyDescent="0.25">
      <c r="A974" t="str">
        <f t="shared" si="18"/>
        <v>С/275Болезнь Ньюкасла уровень антител</v>
      </c>
      <c r="B974" t="str">
        <f>IF(E974="","",INDEX(Лаборатории!A:A,MATCH('Производственный контроль'!E974,Лаборатории!B:B,0)))</f>
        <v xml:space="preserve">КУРИНОЕ ЦАРСТВО АО </v>
      </c>
      <c r="C974" t="str">
        <f>IF(E974="","",VLOOKUP(E974,Лаборатории!B:D,3,0))</f>
        <v>U377_CHL</v>
      </c>
      <c r="D974" s="12">
        <v>45698</v>
      </c>
      <c r="E974" s="11" t="s">
        <v>793</v>
      </c>
      <c r="F974" s="11" t="s">
        <v>371</v>
      </c>
      <c r="G974" s="11" t="s">
        <v>372</v>
      </c>
      <c r="H974" s="11" t="s">
        <v>312</v>
      </c>
      <c r="I974" s="11" t="s">
        <v>3434</v>
      </c>
      <c r="J974" t="str">
        <f>IF(L974="","",VLOOKUP(L974,Продукция!B:D,3,0))</f>
        <v>Биологический_материал</v>
      </c>
      <c r="K974" t="str">
        <f>IF(L974="","",VLOOKUP(L974,Продукция!B:C,2,0))</f>
        <v>Сыворотка крови</v>
      </c>
      <c r="L974" s="151" t="s">
        <v>302</v>
      </c>
      <c r="M974">
        <f>IF(L974="","",VLOOKUP(L974,Продукция!B:L,11,0))</f>
        <v>0</v>
      </c>
      <c r="N974" s="11" t="s">
        <v>873</v>
      </c>
      <c r="P974" s="11" t="s">
        <v>340</v>
      </c>
      <c r="Q974" s="11" t="s">
        <v>854</v>
      </c>
      <c r="R974" s="153" t="s">
        <v>5119</v>
      </c>
      <c r="S974" s="11">
        <v>20</v>
      </c>
      <c r="T974" s="11" t="s">
        <v>5123</v>
      </c>
      <c r="V974" s="14">
        <v>45691</v>
      </c>
      <c r="Z974" s="11" t="s">
        <v>4823</v>
      </c>
      <c r="AA974" s="15">
        <v>0.54513888888888895</v>
      </c>
      <c r="AB974" t="str">
        <f>IF(L974="","",VLOOKUP(L974&amp;I974,Продукция!A:I,9,0))</f>
        <v>рекомендация производителя набора</v>
      </c>
      <c r="AC974" s="14">
        <v>45699</v>
      </c>
      <c r="AD974" s="11" t="s">
        <v>2676</v>
      </c>
      <c r="AE974" s="11" t="s">
        <v>4823</v>
      </c>
      <c r="AF974" t="str">
        <f>IF(AD974="","",VLOOKUP(AD974,'Сотрудники и ссылки'!A:B,2,0))</f>
        <v>Серолог</v>
      </c>
      <c r="AG974">
        <f>IF(AD974="","",VLOOKUP(AD974,'Сотрудники и ссылки'!A:C,3,0))</f>
        <v>20007746</v>
      </c>
      <c r="AH974" s="11" t="s">
        <v>2676</v>
      </c>
      <c r="AI974" t="str">
        <f>IF(AH974="","",VLOOKUP(AH974,'Сотрудники и ссылки'!A:B,2,0))</f>
        <v>Серолог</v>
      </c>
      <c r="AJ974">
        <f>IF(AH974="","",VLOOKUP(AH974,'Сотрудники и ссылки'!A:C,3,0))</f>
        <v>20007746</v>
      </c>
      <c r="AK974" s="14">
        <v>45699</v>
      </c>
      <c r="AL974" s="2">
        <f>IF(AK974="","",AK974+VLOOKUP(I974,'Вид исследования'!B:E,4,0))</f>
        <v>45700</v>
      </c>
      <c r="AM974" s="2">
        <f>IF(AK974="","",AK974+VLOOKUP(I974,'Вид исследования'!B:F,5,0))</f>
        <v>45700</v>
      </c>
      <c r="AN974" s="14">
        <v>45699</v>
      </c>
      <c r="AP974" s="11" t="s">
        <v>189</v>
      </c>
      <c r="AQ974" t="str">
        <f>IFERROR(IF(L974="","",VLOOKUP(L974&amp;I974,Продукция!A:K,11,0)),"обратитесь к админ справочника")</f>
        <v>согласно рекомендациям производителя теста</v>
      </c>
      <c r="AR974" s="11" t="s">
        <v>4823</v>
      </c>
      <c r="AS974" t="str">
        <f>IFERROR(IF(L974="","",VLOOKUP(L974&amp;I974,Продукция!A:J,10,0)),"обратитесь к админ справочника")</f>
        <v>инструкция по применению набора РЗГА Ньюкасла</v>
      </c>
      <c r="AT974" s="11" t="s">
        <v>4823</v>
      </c>
      <c r="AU974" s="11" t="s">
        <v>4823</v>
      </c>
      <c r="AV974" s="11" t="s">
        <v>2676</v>
      </c>
      <c r="AW974" s="11" t="s">
        <v>4824</v>
      </c>
      <c r="AX974" s="11" t="s">
        <v>372</v>
      </c>
      <c r="AY974" s="11" t="s">
        <v>1542</v>
      </c>
      <c r="AZ974" s="11">
        <v>106</v>
      </c>
      <c r="BA974" s="11">
        <v>39</v>
      </c>
      <c r="BC974" s="11" t="s">
        <v>5124</v>
      </c>
    </row>
    <row r="975" spans="1:55" x14ac:dyDescent="0.25">
      <c r="A975" t="str">
        <f t="shared" ref="A975:A1038" si="19">T975&amp;I975</f>
        <v>С/275Болезнь Ньюкасла уровень антител</v>
      </c>
      <c r="B975" t="str">
        <f>IF(E975="","",INDEX(Лаборатории!A:A,MATCH('Производственный контроль'!E975,Лаборатории!B:B,0)))</f>
        <v xml:space="preserve">КУРИНОЕ ЦАРСТВО АО </v>
      </c>
      <c r="C975" t="str">
        <f>IF(E975="","",VLOOKUP(E975,Лаборатории!B:D,3,0))</f>
        <v>U377_CHL</v>
      </c>
      <c r="D975" s="12">
        <v>45698</v>
      </c>
      <c r="E975" s="11" t="s">
        <v>793</v>
      </c>
      <c r="F975" s="11" t="s">
        <v>371</v>
      </c>
      <c r="G975" s="11" t="s">
        <v>372</v>
      </c>
      <c r="H975" s="11" t="s">
        <v>312</v>
      </c>
      <c r="I975" s="11" t="s">
        <v>3434</v>
      </c>
      <c r="J975" t="str">
        <f>IF(L975="","",VLOOKUP(L975,Продукция!B:D,3,0))</f>
        <v>Биологический_материал</v>
      </c>
      <c r="K975" t="str">
        <f>IF(L975="","",VLOOKUP(L975,Продукция!B:C,2,0))</f>
        <v>Сыворотка крови</v>
      </c>
      <c r="L975" s="151" t="s">
        <v>302</v>
      </c>
      <c r="M975">
        <f>IF(L975="","",VLOOKUP(L975,Продукция!B:L,11,0))</f>
        <v>0</v>
      </c>
      <c r="N975" s="11" t="s">
        <v>873</v>
      </c>
      <c r="P975" s="11" t="s">
        <v>340</v>
      </c>
      <c r="Q975" s="11" t="s">
        <v>854</v>
      </c>
      <c r="R975" s="153" t="s">
        <v>5120</v>
      </c>
      <c r="S975" s="11">
        <v>20</v>
      </c>
      <c r="T975" s="11" t="s">
        <v>5123</v>
      </c>
      <c r="V975" s="14">
        <v>45690</v>
      </c>
      <c r="Z975" s="11" t="s">
        <v>4823</v>
      </c>
      <c r="AA975" s="15">
        <v>0.54513888888888895</v>
      </c>
      <c r="AB975" t="str">
        <f>IF(L975="","",VLOOKUP(L975&amp;I975,Продукция!A:I,9,0))</f>
        <v>рекомендация производителя набора</v>
      </c>
      <c r="AC975" s="14">
        <v>45699</v>
      </c>
      <c r="AD975" s="11" t="s">
        <v>2676</v>
      </c>
      <c r="AE975" s="11" t="s">
        <v>4823</v>
      </c>
      <c r="AF975" t="str">
        <f>IF(AD975="","",VLOOKUP(AD975,'Сотрудники и ссылки'!A:B,2,0))</f>
        <v>Серолог</v>
      </c>
      <c r="AG975">
        <f>IF(AD975="","",VLOOKUP(AD975,'Сотрудники и ссылки'!A:C,3,0))</f>
        <v>20007746</v>
      </c>
      <c r="AH975" s="11" t="s">
        <v>2676</v>
      </c>
      <c r="AI975" t="str">
        <f>IF(AH975="","",VLOOKUP(AH975,'Сотрудники и ссылки'!A:B,2,0))</f>
        <v>Серолог</v>
      </c>
      <c r="AJ975">
        <f>IF(AH975="","",VLOOKUP(AH975,'Сотрудники и ссылки'!A:C,3,0))</f>
        <v>20007746</v>
      </c>
      <c r="AK975" s="14">
        <v>45699</v>
      </c>
      <c r="AL975" s="2">
        <f>IF(AK975="","",AK975+VLOOKUP(I975,'Вид исследования'!B:E,4,0))</f>
        <v>45700</v>
      </c>
      <c r="AM975" s="2">
        <f>IF(AK975="","",AK975+VLOOKUP(I975,'Вид исследования'!B:F,5,0))</f>
        <v>45700</v>
      </c>
      <c r="AN975" s="14">
        <v>45699</v>
      </c>
      <c r="AP975" s="11" t="s">
        <v>189</v>
      </c>
      <c r="AQ975" t="str">
        <f>IFERROR(IF(L975="","",VLOOKUP(L975&amp;I975,Продукция!A:K,11,0)),"обратитесь к админ справочника")</f>
        <v>согласно рекомендациям производителя теста</v>
      </c>
      <c r="AR975" s="11" t="s">
        <v>4823</v>
      </c>
      <c r="AS975" t="str">
        <f>IFERROR(IF(L975="","",VLOOKUP(L975&amp;I975,Продукция!A:J,10,0)),"обратитесь к админ справочника")</f>
        <v>инструкция по применению набора РЗГА Ньюкасла</v>
      </c>
      <c r="AT975" s="11" t="s">
        <v>4823</v>
      </c>
      <c r="AU975" s="11" t="s">
        <v>4823</v>
      </c>
      <c r="AV975" s="11" t="s">
        <v>2676</v>
      </c>
      <c r="AW975" s="11" t="s">
        <v>4824</v>
      </c>
      <c r="AX975" s="11" t="s">
        <v>372</v>
      </c>
      <c r="AY975" s="11" t="s">
        <v>1543</v>
      </c>
      <c r="AZ975" s="11">
        <v>106</v>
      </c>
      <c r="BA975" s="11">
        <v>37</v>
      </c>
      <c r="BC975" s="11" t="s">
        <v>5124</v>
      </c>
    </row>
    <row r="976" spans="1:55" x14ac:dyDescent="0.25">
      <c r="A976" t="str">
        <f t="shared" si="19"/>
        <v>С/275Болезнь Ньюкасла уровень антител</v>
      </c>
      <c r="B976" t="str">
        <f>IF(E976="","",INDEX(Лаборатории!A:A,MATCH('Производственный контроль'!E976,Лаборатории!B:B,0)))</f>
        <v xml:space="preserve">КУРИНОЕ ЦАРСТВО АО </v>
      </c>
      <c r="C976" t="str">
        <f>IF(E976="","",VLOOKUP(E976,Лаборатории!B:D,3,0))</f>
        <v>U377_CHL</v>
      </c>
      <c r="D976" s="12">
        <v>45698</v>
      </c>
      <c r="E976" s="11" t="s">
        <v>793</v>
      </c>
      <c r="F976" s="11" t="s">
        <v>371</v>
      </c>
      <c r="G976" s="11" t="s">
        <v>372</v>
      </c>
      <c r="H976" s="11" t="s">
        <v>312</v>
      </c>
      <c r="I976" s="11" t="s">
        <v>3434</v>
      </c>
      <c r="J976" t="str">
        <f>IF(L976="","",VLOOKUP(L976,Продукция!B:D,3,0))</f>
        <v>Биологический_материал</v>
      </c>
      <c r="K976" t="str">
        <f>IF(L976="","",VLOOKUP(L976,Продукция!B:C,2,0))</f>
        <v>Сыворотка крови</v>
      </c>
      <c r="L976" s="151" t="s">
        <v>302</v>
      </c>
      <c r="M976">
        <f>IF(L976="","",VLOOKUP(L976,Продукция!B:L,11,0))</f>
        <v>0</v>
      </c>
      <c r="N976" s="11" t="s">
        <v>873</v>
      </c>
      <c r="P976" s="11" t="s">
        <v>340</v>
      </c>
      <c r="Q976" s="11" t="s">
        <v>854</v>
      </c>
      <c r="R976" s="153" t="s">
        <v>5121</v>
      </c>
      <c r="S976" s="11">
        <v>20</v>
      </c>
      <c r="T976" s="11" t="s">
        <v>5123</v>
      </c>
      <c r="V976" s="14">
        <v>45691</v>
      </c>
      <c r="Z976" s="11" t="s">
        <v>4823</v>
      </c>
      <c r="AA976" s="15">
        <v>0.54513888888888895</v>
      </c>
      <c r="AB976" t="str">
        <f>IF(L976="","",VLOOKUP(L976&amp;I976,Продукция!A:I,9,0))</f>
        <v>рекомендация производителя набора</v>
      </c>
      <c r="AC976" s="14">
        <v>45699</v>
      </c>
      <c r="AD976" s="11" t="s">
        <v>2676</v>
      </c>
      <c r="AE976" s="11" t="s">
        <v>4823</v>
      </c>
      <c r="AF976" t="str">
        <f>IF(AD976="","",VLOOKUP(AD976,'Сотрудники и ссылки'!A:B,2,0))</f>
        <v>Серолог</v>
      </c>
      <c r="AG976">
        <f>IF(AD976="","",VLOOKUP(AD976,'Сотрудники и ссылки'!A:C,3,0))</f>
        <v>20007746</v>
      </c>
      <c r="AH976" s="11" t="s">
        <v>2676</v>
      </c>
      <c r="AI976" t="str">
        <f>IF(AH976="","",VLOOKUP(AH976,'Сотрудники и ссылки'!A:B,2,0))</f>
        <v>Серолог</v>
      </c>
      <c r="AJ976">
        <f>IF(AH976="","",VLOOKUP(AH976,'Сотрудники и ссылки'!A:C,3,0))</f>
        <v>20007746</v>
      </c>
      <c r="AK976" s="14">
        <v>45699</v>
      </c>
      <c r="AL976" s="2">
        <f>IF(AK976="","",AK976+VLOOKUP(I976,'Вид исследования'!B:E,4,0))</f>
        <v>45700</v>
      </c>
      <c r="AM976" s="2">
        <f>IF(AK976="","",AK976+VLOOKUP(I976,'Вид исследования'!B:F,5,0))</f>
        <v>45700</v>
      </c>
      <c r="AN976" s="14">
        <v>45699</v>
      </c>
      <c r="AP976" s="11" t="s">
        <v>189</v>
      </c>
      <c r="AQ976" t="str">
        <f>IFERROR(IF(L976="","",VLOOKUP(L976&amp;I976,Продукция!A:K,11,0)),"обратитесь к админ справочника")</f>
        <v>согласно рекомендациям производителя теста</v>
      </c>
      <c r="AR976" s="11" t="s">
        <v>4823</v>
      </c>
      <c r="AS976" t="str">
        <f>IFERROR(IF(L976="","",VLOOKUP(L976&amp;I976,Продукция!A:J,10,0)),"обратитесь к админ справочника")</f>
        <v>инструкция по применению набора РЗГА Ньюкасла</v>
      </c>
      <c r="AT976" s="11" t="s">
        <v>4823</v>
      </c>
      <c r="AU976" s="11" t="s">
        <v>4823</v>
      </c>
      <c r="AV976" s="11" t="s">
        <v>2676</v>
      </c>
      <c r="AW976" s="11" t="s">
        <v>4824</v>
      </c>
      <c r="AX976" s="11" t="s">
        <v>372</v>
      </c>
      <c r="AY976" s="11" t="s">
        <v>1544</v>
      </c>
      <c r="AZ976" s="11">
        <v>106</v>
      </c>
      <c r="BA976" s="11">
        <v>38</v>
      </c>
      <c r="BC976" s="11" t="s">
        <v>5124</v>
      </c>
    </row>
    <row r="977" spans="1:55" x14ac:dyDescent="0.25">
      <c r="A977" t="str">
        <f t="shared" si="19"/>
        <v>С/275Болезнь Ньюкасла уровень антител</v>
      </c>
      <c r="B977" t="str">
        <f>IF(E977="","",INDEX(Лаборатории!A:A,MATCH('Производственный контроль'!E977,Лаборатории!B:B,0)))</f>
        <v xml:space="preserve">КУРИНОЕ ЦАРСТВО АО </v>
      </c>
      <c r="C977" t="str">
        <f>IF(E977="","",VLOOKUP(E977,Лаборатории!B:D,3,0))</f>
        <v>U377_CHL</v>
      </c>
      <c r="D977" s="12">
        <v>45698</v>
      </c>
      <c r="E977" s="11" t="s">
        <v>793</v>
      </c>
      <c r="F977" s="11" t="s">
        <v>371</v>
      </c>
      <c r="G977" s="11" t="s">
        <v>372</v>
      </c>
      <c r="H977" s="11" t="s">
        <v>312</v>
      </c>
      <c r="I977" s="11" t="s">
        <v>3434</v>
      </c>
      <c r="J977" t="str">
        <f>IF(L977="","",VLOOKUP(L977,Продукция!B:D,3,0))</f>
        <v>Биологический_материал</v>
      </c>
      <c r="K977" t="str">
        <f>IF(L977="","",VLOOKUP(L977,Продукция!B:C,2,0))</f>
        <v>Сыворотка крови</v>
      </c>
      <c r="L977" s="151" t="s">
        <v>302</v>
      </c>
      <c r="M977">
        <f>IF(L977="","",VLOOKUP(L977,Продукция!B:L,11,0))</f>
        <v>0</v>
      </c>
      <c r="N977" s="11" t="s">
        <v>873</v>
      </c>
      <c r="P977" s="11" t="s">
        <v>340</v>
      </c>
      <c r="Q977" s="11" t="s">
        <v>854</v>
      </c>
      <c r="R977" s="153" t="s">
        <v>5122</v>
      </c>
      <c r="S977" s="11">
        <v>20</v>
      </c>
      <c r="T977" s="11" t="s">
        <v>5123</v>
      </c>
      <c r="V977" s="14">
        <v>45689</v>
      </c>
      <c r="Z977" s="11" t="s">
        <v>4823</v>
      </c>
      <c r="AA977" s="15">
        <v>0.54513888888888895</v>
      </c>
      <c r="AB977" t="str">
        <f>IF(L977="","",VLOOKUP(L977&amp;I977,Продукция!A:I,9,0))</f>
        <v>рекомендация производителя набора</v>
      </c>
      <c r="AC977" s="14">
        <v>45699</v>
      </c>
      <c r="AD977" s="11" t="s">
        <v>2676</v>
      </c>
      <c r="AE977" s="11" t="s">
        <v>4823</v>
      </c>
      <c r="AF977" t="str">
        <f>IF(AD977="","",VLOOKUP(AD977,'Сотрудники и ссылки'!A:B,2,0))</f>
        <v>Серолог</v>
      </c>
      <c r="AG977">
        <f>IF(AD977="","",VLOOKUP(AD977,'Сотрудники и ссылки'!A:C,3,0))</f>
        <v>20007746</v>
      </c>
      <c r="AH977" s="11" t="s">
        <v>2676</v>
      </c>
      <c r="AI977" t="str">
        <f>IF(AH977="","",VLOOKUP(AH977,'Сотрудники и ссылки'!A:B,2,0))</f>
        <v>Серолог</v>
      </c>
      <c r="AJ977">
        <f>IF(AH977="","",VLOOKUP(AH977,'Сотрудники и ссылки'!A:C,3,0))</f>
        <v>20007746</v>
      </c>
      <c r="AK977" s="14">
        <v>45699</v>
      </c>
      <c r="AL977" s="2">
        <f>IF(AK977="","",AK977+VLOOKUP(I977,'Вид исследования'!B:E,4,0))</f>
        <v>45700</v>
      </c>
      <c r="AM977" s="2">
        <f>IF(AK977="","",AK977+VLOOKUP(I977,'Вид исследования'!B:F,5,0))</f>
        <v>45700</v>
      </c>
      <c r="AN977" s="14">
        <v>45699</v>
      </c>
      <c r="AP977" s="11" t="s">
        <v>189</v>
      </c>
      <c r="AQ977" t="str">
        <f>IFERROR(IF(L977="","",VLOOKUP(L977&amp;I977,Продукция!A:K,11,0)),"обратитесь к админ справочника")</f>
        <v>согласно рекомендациям производителя теста</v>
      </c>
      <c r="AR977" s="11" t="s">
        <v>4823</v>
      </c>
      <c r="AS977" t="str">
        <f>IFERROR(IF(L977="","",VLOOKUP(L977&amp;I977,Продукция!A:J,10,0)),"обратитесь к админ справочника")</f>
        <v>инструкция по применению набора РЗГА Ньюкасла</v>
      </c>
      <c r="AT977" s="11" t="s">
        <v>4823</v>
      </c>
      <c r="AU977" s="11" t="s">
        <v>4823</v>
      </c>
      <c r="AV977" s="11" t="s">
        <v>2676</v>
      </c>
      <c r="AW977" s="11" t="s">
        <v>4824</v>
      </c>
      <c r="AX977" s="11" t="s">
        <v>372</v>
      </c>
      <c r="AY977" s="11" t="s">
        <v>1545</v>
      </c>
      <c r="AZ977" s="11">
        <v>106</v>
      </c>
      <c r="BA977" s="11">
        <v>35</v>
      </c>
      <c r="BC977" s="11" t="s">
        <v>5124</v>
      </c>
    </row>
    <row r="978" spans="1:55" x14ac:dyDescent="0.25">
      <c r="A978" t="str">
        <f t="shared" si="19"/>
        <v>С/275Вирус гриппа птиц подтипа H9 уровень антител (ВНИИЗЖ)</v>
      </c>
      <c r="B978" t="str">
        <f>IF(E978="","",INDEX(Лаборатории!A:A,MATCH('Производственный контроль'!E978,Лаборатории!B:B,0)))</f>
        <v xml:space="preserve">КУРИНОЕ ЦАРСТВО АО </v>
      </c>
      <c r="C978" t="str">
        <f>IF(E978="","",VLOOKUP(E978,Лаборатории!B:D,3,0))</f>
        <v>U377_CHL</v>
      </c>
      <c r="D978" s="12">
        <v>45698</v>
      </c>
      <c r="E978" s="11" t="s">
        <v>793</v>
      </c>
      <c r="F978" s="11" t="s">
        <v>371</v>
      </c>
      <c r="G978" s="11" t="s">
        <v>372</v>
      </c>
      <c r="H978" s="11" t="s">
        <v>312</v>
      </c>
      <c r="I978" s="11" t="s">
        <v>3435</v>
      </c>
      <c r="J978" t="str">
        <f>IF(L978="","",VLOOKUP(L978,Продукция!B:D,3,0))</f>
        <v>Биологический_материал</v>
      </c>
      <c r="K978" t="str">
        <f>IF(L978="","",VLOOKUP(L978,Продукция!B:C,2,0))</f>
        <v>Сыворотка крови</v>
      </c>
      <c r="L978" s="151" t="s">
        <v>302</v>
      </c>
      <c r="M978">
        <f>IF(L978="","",VLOOKUP(L978,Продукция!B:L,11,0))</f>
        <v>0</v>
      </c>
      <c r="N978" s="11" t="s">
        <v>873</v>
      </c>
      <c r="P978" s="11" t="s">
        <v>340</v>
      </c>
      <c r="Q978" s="11" t="s">
        <v>854</v>
      </c>
      <c r="R978" s="153" t="s">
        <v>5112</v>
      </c>
      <c r="S978" s="11">
        <v>20</v>
      </c>
      <c r="T978" s="11" t="s">
        <v>5123</v>
      </c>
      <c r="V978" s="14">
        <v>45694</v>
      </c>
      <c r="Z978" s="11" t="s">
        <v>4823</v>
      </c>
      <c r="AA978" s="15">
        <v>0.54513888888888895</v>
      </c>
      <c r="AB978" t="str">
        <f>IF(L978="","",VLOOKUP(L978&amp;I978,Продукция!A:I,9,0))</f>
        <v>рекомендация производителя набора</v>
      </c>
      <c r="AC978" s="14">
        <v>45700</v>
      </c>
      <c r="AD978" s="11" t="s">
        <v>2673</v>
      </c>
      <c r="AE978" s="11" t="s">
        <v>4823</v>
      </c>
      <c r="AF978" t="str">
        <f>IF(AD978="","",VLOOKUP(AD978,'Сотрудники и ссылки'!A:B,2,0))</f>
        <v>Серолог</v>
      </c>
      <c r="AG978">
        <f>IF(AD978="","",VLOOKUP(AD978,'Сотрудники и ссылки'!A:C,3,0))</f>
        <v>20001771</v>
      </c>
      <c r="AH978" s="11" t="s">
        <v>2673</v>
      </c>
      <c r="AI978" t="str">
        <f>IF(AH978="","",VLOOKUP(AH978,'Сотрудники и ссылки'!A:B,2,0))</f>
        <v>Серолог</v>
      </c>
      <c r="AJ978">
        <f>IF(AH978="","",VLOOKUP(AH978,'Сотрудники и ссылки'!A:C,3,0))</f>
        <v>20001771</v>
      </c>
      <c r="AK978" s="14">
        <v>45700</v>
      </c>
      <c r="AL978" s="2">
        <f>IF(AK978="","",AK978+VLOOKUP(I978,'Вид исследования'!B:E,4,0))</f>
        <v>45701</v>
      </c>
      <c r="AM978" s="2">
        <f>IF(AK978="","",AK978+VLOOKUP(I978,'Вид исследования'!B:F,5,0))</f>
        <v>45701</v>
      </c>
      <c r="AN978" s="14">
        <v>45700</v>
      </c>
      <c r="AP978" s="11" t="s">
        <v>189</v>
      </c>
      <c r="AQ978" t="str">
        <f>IFERROR(IF(L978="","",VLOOKUP(L978&amp;I978,Продукция!A:K,11,0)),"обратитесь к админ справочника")</f>
        <v>согласно рекомендациям производителя теста</v>
      </c>
      <c r="AR978" s="11" t="s">
        <v>4823</v>
      </c>
      <c r="AS978" t="str">
        <f>IFERROR(IF(L978="","",VLOOKUP(L978&amp;I978,Продукция!A:J,10,0)),"обратитесь к админ справочника")</f>
        <v>инструкция по применению набора AI, Н9</v>
      </c>
      <c r="AT978" s="11" t="s">
        <v>4823</v>
      </c>
      <c r="AU978" s="11" t="s">
        <v>4823</v>
      </c>
      <c r="AV978" s="11" t="s">
        <v>2673</v>
      </c>
      <c r="AW978" s="11" t="s">
        <v>4824</v>
      </c>
      <c r="AX978" s="11" t="s">
        <v>372</v>
      </c>
      <c r="AY978" s="11" t="s">
        <v>1535</v>
      </c>
      <c r="AZ978" s="11">
        <v>106</v>
      </c>
      <c r="BA978" s="11">
        <v>38</v>
      </c>
      <c r="BC978" s="11" t="s">
        <v>5124</v>
      </c>
    </row>
    <row r="979" spans="1:55" x14ac:dyDescent="0.25">
      <c r="A979" t="str">
        <f t="shared" si="19"/>
        <v>С/275Вирус гриппа птиц подтипа H9 уровень антител (ВНИИЗЖ)</v>
      </c>
      <c r="B979" t="str">
        <f>IF(E979="","",INDEX(Лаборатории!A:A,MATCH('Производственный контроль'!E979,Лаборатории!B:B,0)))</f>
        <v xml:space="preserve">КУРИНОЕ ЦАРСТВО АО </v>
      </c>
      <c r="C979" t="str">
        <f>IF(E979="","",VLOOKUP(E979,Лаборатории!B:D,3,0))</f>
        <v>U377_CHL</v>
      </c>
      <c r="D979" s="12">
        <v>45698</v>
      </c>
      <c r="E979" s="11" t="s">
        <v>793</v>
      </c>
      <c r="F979" s="11" t="s">
        <v>371</v>
      </c>
      <c r="G979" s="11" t="s">
        <v>372</v>
      </c>
      <c r="H979" s="11" t="s">
        <v>312</v>
      </c>
      <c r="I979" s="11" t="s">
        <v>3435</v>
      </c>
      <c r="J979" t="str">
        <f>IF(L979="","",VLOOKUP(L979,Продукция!B:D,3,0))</f>
        <v>Биологический_материал</v>
      </c>
      <c r="K979" t="str">
        <f>IF(L979="","",VLOOKUP(L979,Продукция!B:C,2,0))</f>
        <v>Сыворотка крови</v>
      </c>
      <c r="L979" s="151" t="s">
        <v>302</v>
      </c>
      <c r="M979">
        <f>IF(L979="","",VLOOKUP(L979,Продукция!B:L,11,0))</f>
        <v>0</v>
      </c>
      <c r="N979" s="11" t="s">
        <v>873</v>
      </c>
      <c r="P979" s="11" t="s">
        <v>340</v>
      </c>
      <c r="Q979" s="11" t="s">
        <v>854</v>
      </c>
      <c r="R979" s="153" t="s">
        <v>5115</v>
      </c>
      <c r="S979" s="11">
        <v>20</v>
      </c>
      <c r="T979" s="11" t="s">
        <v>5123</v>
      </c>
      <c r="V979" s="14">
        <v>45692</v>
      </c>
      <c r="Z979" s="11" t="s">
        <v>4823</v>
      </c>
      <c r="AA979" s="15">
        <v>0.54513888888888895</v>
      </c>
      <c r="AB979" t="str">
        <f>IF(L979="","",VLOOKUP(L979&amp;I979,Продукция!A:I,9,0))</f>
        <v>рекомендация производителя набора</v>
      </c>
      <c r="AC979" s="14">
        <v>45700</v>
      </c>
      <c r="AD979" s="11" t="s">
        <v>2673</v>
      </c>
      <c r="AE979" s="11" t="s">
        <v>4823</v>
      </c>
      <c r="AF979" t="str">
        <f>IF(AD979="","",VLOOKUP(AD979,'Сотрудники и ссылки'!A:B,2,0))</f>
        <v>Серолог</v>
      </c>
      <c r="AG979">
        <f>IF(AD979="","",VLOOKUP(AD979,'Сотрудники и ссылки'!A:C,3,0))</f>
        <v>20001771</v>
      </c>
      <c r="AH979" s="11" t="s">
        <v>2673</v>
      </c>
      <c r="AI979" t="str">
        <f>IF(AH979="","",VLOOKUP(AH979,'Сотрудники и ссылки'!A:B,2,0))</f>
        <v>Серолог</v>
      </c>
      <c r="AJ979">
        <f>IF(AH979="","",VLOOKUP(AH979,'Сотрудники и ссылки'!A:C,3,0))</f>
        <v>20001771</v>
      </c>
      <c r="AK979" s="14">
        <v>45700</v>
      </c>
      <c r="AL979" s="2">
        <f>IF(AK979="","",AK979+VLOOKUP(I979,'Вид исследования'!B:E,4,0))</f>
        <v>45701</v>
      </c>
      <c r="AM979" s="2">
        <f>IF(AK979="","",AK979+VLOOKUP(I979,'Вид исследования'!B:F,5,0))</f>
        <v>45701</v>
      </c>
      <c r="AN979" s="14">
        <v>45700</v>
      </c>
      <c r="AP979" s="11" t="s">
        <v>189</v>
      </c>
      <c r="AQ979" t="str">
        <f>IFERROR(IF(L979="","",VLOOKUP(L979&amp;I979,Продукция!A:K,11,0)),"обратитесь к админ справочника")</f>
        <v>согласно рекомендациям производителя теста</v>
      </c>
      <c r="AR979" s="11" t="s">
        <v>4823</v>
      </c>
      <c r="AS979" t="str">
        <f>IFERROR(IF(L979="","",VLOOKUP(L979&amp;I979,Продукция!A:J,10,0)),"обратитесь к админ справочника")</f>
        <v>инструкция по применению набора AI, Н9</v>
      </c>
      <c r="AT979" s="11" t="s">
        <v>4823</v>
      </c>
      <c r="AU979" s="11" t="s">
        <v>4823</v>
      </c>
      <c r="AV979" s="11" t="s">
        <v>2673</v>
      </c>
      <c r="AW979" s="11" t="s">
        <v>4824</v>
      </c>
      <c r="AX979" s="11" t="s">
        <v>372</v>
      </c>
      <c r="AY979" s="11" t="s">
        <v>1538</v>
      </c>
      <c r="AZ979" s="11">
        <v>106</v>
      </c>
      <c r="BA979" s="11">
        <v>37</v>
      </c>
      <c r="BC979" s="11" t="s">
        <v>5124</v>
      </c>
    </row>
    <row r="980" spans="1:55" x14ac:dyDescent="0.25">
      <c r="A980" t="str">
        <f t="shared" si="19"/>
        <v>С/275Вирус гриппа птиц подтипа H9 уровень антител (ВНИИЗЖ)</v>
      </c>
      <c r="B980" t="str">
        <f>IF(E980="","",INDEX(Лаборатории!A:A,MATCH('Производственный контроль'!E980,Лаборатории!B:B,0)))</f>
        <v xml:space="preserve">КУРИНОЕ ЦАРСТВО АО </v>
      </c>
      <c r="C980" t="str">
        <f>IF(E980="","",VLOOKUP(E980,Лаборатории!B:D,3,0))</f>
        <v>U377_CHL</v>
      </c>
      <c r="D980" s="12">
        <v>45698</v>
      </c>
      <c r="E980" s="11" t="s">
        <v>793</v>
      </c>
      <c r="F980" s="11" t="s">
        <v>371</v>
      </c>
      <c r="G980" s="11" t="s">
        <v>372</v>
      </c>
      <c r="H980" s="11" t="s">
        <v>312</v>
      </c>
      <c r="I980" s="11" t="s">
        <v>3435</v>
      </c>
      <c r="J980" t="str">
        <f>IF(L980="","",VLOOKUP(L980,Продукция!B:D,3,0))</f>
        <v>Биологический_материал</v>
      </c>
      <c r="K980" t="str">
        <f>IF(L980="","",VLOOKUP(L980,Продукция!B:C,2,0))</f>
        <v>Сыворотка крови</v>
      </c>
      <c r="L980" s="151" t="s">
        <v>302</v>
      </c>
      <c r="M980">
        <f>IF(L980="","",VLOOKUP(L980,Продукция!B:L,11,0))</f>
        <v>0</v>
      </c>
      <c r="N980" s="11" t="s">
        <v>873</v>
      </c>
      <c r="P980" s="11" t="s">
        <v>340</v>
      </c>
      <c r="Q980" s="11" t="s">
        <v>854</v>
      </c>
      <c r="R980" s="153" t="s">
        <v>5119</v>
      </c>
      <c r="S980" s="11">
        <v>20</v>
      </c>
      <c r="T980" s="11" t="s">
        <v>5123</v>
      </c>
      <c r="V980" s="14">
        <v>45691</v>
      </c>
      <c r="Z980" s="11" t="s">
        <v>4823</v>
      </c>
      <c r="AA980" s="15">
        <v>0.54513888888888895</v>
      </c>
      <c r="AB980" t="str">
        <f>IF(L980="","",VLOOKUP(L980&amp;I980,Продукция!A:I,9,0))</f>
        <v>рекомендация производителя набора</v>
      </c>
      <c r="AC980" s="14">
        <v>45700</v>
      </c>
      <c r="AD980" s="11" t="s">
        <v>2673</v>
      </c>
      <c r="AE980" s="11" t="s">
        <v>4823</v>
      </c>
      <c r="AF980" t="str">
        <f>IF(AD980="","",VLOOKUP(AD980,'Сотрудники и ссылки'!A:B,2,0))</f>
        <v>Серолог</v>
      </c>
      <c r="AG980">
        <f>IF(AD980="","",VLOOKUP(AD980,'Сотрудники и ссылки'!A:C,3,0))</f>
        <v>20001771</v>
      </c>
      <c r="AH980" s="11" t="s">
        <v>2673</v>
      </c>
      <c r="AI980" t="str">
        <f>IF(AH980="","",VLOOKUP(AH980,'Сотрудники и ссылки'!A:B,2,0))</f>
        <v>Серолог</v>
      </c>
      <c r="AJ980">
        <f>IF(AH980="","",VLOOKUP(AH980,'Сотрудники и ссылки'!A:C,3,0))</f>
        <v>20001771</v>
      </c>
      <c r="AK980" s="14">
        <v>45700</v>
      </c>
      <c r="AL980" s="2">
        <f>IF(AK980="","",AK980+VLOOKUP(I980,'Вид исследования'!B:E,4,0))</f>
        <v>45701</v>
      </c>
      <c r="AM980" s="2">
        <f>IF(AK980="","",AK980+VLOOKUP(I980,'Вид исследования'!B:F,5,0))</f>
        <v>45701</v>
      </c>
      <c r="AN980" s="14">
        <v>45700</v>
      </c>
      <c r="AP980" s="11" t="s">
        <v>189</v>
      </c>
      <c r="AQ980" t="str">
        <f>IFERROR(IF(L980="","",VLOOKUP(L980&amp;I980,Продукция!A:K,11,0)),"обратитесь к админ справочника")</f>
        <v>согласно рекомендациям производителя теста</v>
      </c>
      <c r="AR980" s="11" t="s">
        <v>4823</v>
      </c>
      <c r="AS980" t="str">
        <f>IFERROR(IF(L980="","",VLOOKUP(L980&amp;I980,Продукция!A:J,10,0)),"обратитесь к админ справочника")</f>
        <v>инструкция по применению набора AI, Н9</v>
      </c>
      <c r="AT980" s="11" t="s">
        <v>4823</v>
      </c>
      <c r="AU980" s="11" t="s">
        <v>4823</v>
      </c>
      <c r="AV980" s="11" t="s">
        <v>2673</v>
      </c>
      <c r="AW980" s="11" t="s">
        <v>4824</v>
      </c>
      <c r="AX980" s="11" t="s">
        <v>372</v>
      </c>
      <c r="AY980" s="11" t="s">
        <v>1542</v>
      </c>
      <c r="AZ980" s="11">
        <v>106</v>
      </c>
      <c r="BA980" s="11">
        <v>39</v>
      </c>
      <c r="BC980" s="11" t="s">
        <v>5124</v>
      </c>
    </row>
    <row r="981" spans="1:55" x14ac:dyDescent="0.25">
      <c r="A981" t="str">
        <f t="shared" si="19"/>
        <v>С/275Вирус гриппа птиц подтипа H9 уровень антител (ВНИИЗЖ)</v>
      </c>
      <c r="B981" t="str">
        <f>IF(E981="","",INDEX(Лаборатории!A:A,MATCH('Производственный контроль'!E981,Лаборатории!B:B,0)))</f>
        <v xml:space="preserve">КУРИНОЕ ЦАРСТВО АО </v>
      </c>
      <c r="C981" t="str">
        <f>IF(E981="","",VLOOKUP(E981,Лаборатории!B:D,3,0))</f>
        <v>U377_CHL</v>
      </c>
      <c r="D981" s="12">
        <v>45698</v>
      </c>
      <c r="E981" s="11" t="s">
        <v>793</v>
      </c>
      <c r="F981" s="11" t="s">
        <v>371</v>
      </c>
      <c r="G981" s="11" t="s">
        <v>372</v>
      </c>
      <c r="H981" s="11" t="s">
        <v>312</v>
      </c>
      <c r="I981" s="11" t="s">
        <v>3435</v>
      </c>
      <c r="J981" t="str">
        <f>IF(L981="","",VLOOKUP(L981,Продукция!B:D,3,0))</f>
        <v>Биологический_материал</v>
      </c>
      <c r="K981" t="str">
        <f>IF(L981="","",VLOOKUP(L981,Продукция!B:C,2,0))</f>
        <v>Сыворотка крови</v>
      </c>
      <c r="L981" s="151" t="s">
        <v>302</v>
      </c>
      <c r="M981">
        <f>IF(L981="","",VLOOKUP(L981,Продукция!B:L,11,0))</f>
        <v>0</v>
      </c>
      <c r="N981" s="11" t="s">
        <v>873</v>
      </c>
      <c r="P981" s="11" t="s">
        <v>340</v>
      </c>
      <c r="Q981" s="11" t="s">
        <v>854</v>
      </c>
      <c r="R981" s="153" t="s">
        <v>5121</v>
      </c>
      <c r="S981" s="11">
        <v>20</v>
      </c>
      <c r="T981" s="11" t="s">
        <v>5123</v>
      </c>
      <c r="V981" s="14">
        <v>45691</v>
      </c>
      <c r="Z981" s="11" t="s">
        <v>4823</v>
      </c>
      <c r="AA981" s="15">
        <v>0.54513888888888895</v>
      </c>
      <c r="AB981" t="str">
        <f>IF(L981="","",VLOOKUP(L981&amp;I981,Продукция!A:I,9,0))</f>
        <v>рекомендация производителя набора</v>
      </c>
      <c r="AC981" s="14">
        <v>45700</v>
      </c>
      <c r="AD981" s="11" t="s">
        <v>2673</v>
      </c>
      <c r="AE981" s="11" t="s">
        <v>4823</v>
      </c>
      <c r="AF981" t="str">
        <f>IF(AD981="","",VLOOKUP(AD981,'Сотрудники и ссылки'!A:B,2,0))</f>
        <v>Серолог</v>
      </c>
      <c r="AG981">
        <f>IF(AD981="","",VLOOKUP(AD981,'Сотрудники и ссылки'!A:C,3,0))</f>
        <v>20001771</v>
      </c>
      <c r="AH981" s="11" t="s">
        <v>2673</v>
      </c>
      <c r="AI981" t="str">
        <f>IF(AH981="","",VLOOKUP(AH981,'Сотрудники и ссылки'!A:B,2,0))</f>
        <v>Серолог</v>
      </c>
      <c r="AJ981">
        <f>IF(AH981="","",VLOOKUP(AH981,'Сотрудники и ссылки'!A:C,3,0))</f>
        <v>20001771</v>
      </c>
      <c r="AK981" s="14">
        <v>45700</v>
      </c>
      <c r="AL981" s="2">
        <f>IF(AK981="","",AK981+VLOOKUP(I981,'Вид исследования'!B:E,4,0))</f>
        <v>45701</v>
      </c>
      <c r="AM981" s="2">
        <f>IF(AK981="","",AK981+VLOOKUP(I981,'Вид исследования'!B:F,5,0))</f>
        <v>45701</v>
      </c>
      <c r="AN981" s="14">
        <v>45700</v>
      </c>
      <c r="AP981" s="11" t="s">
        <v>189</v>
      </c>
      <c r="AQ981" t="str">
        <f>IFERROR(IF(L981="","",VLOOKUP(L981&amp;I981,Продукция!A:K,11,0)),"обратитесь к админ справочника")</f>
        <v>согласно рекомендациям производителя теста</v>
      </c>
      <c r="AR981" s="11" t="s">
        <v>4823</v>
      </c>
      <c r="AS981" t="str">
        <f>IFERROR(IF(L981="","",VLOOKUP(L981&amp;I981,Продукция!A:J,10,0)),"обратитесь к админ справочника")</f>
        <v>инструкция по применению набора AI, Н9</v>
      </c>
      <c r="AT981" s="11" t="s">
        <v>4823</v>
      </c>
      <c r="AU981" s="11" t="s">
        <v>4823</v>
      </c>
      <c r="AV981" s="11" t="s">
        <v>2673</v>
      </c>
      <c r="AW981" s="11" t="s">
        <v>4824</v>
      </c>
      <c r="AX981" s="11" t="s">
        <v>372</v>
      </c>
      <c r="AY981" s="11" t="s">
        <v>1544</v>
      </c>
      <c r="AZ981" s="11">
        <v>106</v>
      </c>
      <c r="BA981" s="11">
        <v>38</v>
      </c>
      <c r="BC981" s="11" t="s">
        <v>5124</v>
      </c>
    </row>
    <row r="982" spans="1:55" x14ac:dyDescent="0.25">
      <c r="A982" t="str">
        <f t="shared" si="19"/>
        <v>С/275Вирус гриппа птиц подтипа Н5 уровень антител (ВНИИЗЖ)</v>
      </c>
      <c r="B982" t="str">
        <f>IF(E982="","",INDEX(Лаборатории!A:A,MATCH('Производственный контроль'!E982,Лаборатории!B:B,0)))</f>
        <v xml:space="preserve">КУРИНОЕ ЦАРСТВО АО </v>
      </c>
      <c r="C982" t="str">
        <f>IF(E982="","",VLOOKUP(E982,Лаборатории!B:D,3,0))</f>
        <v>U377_CHL</v>
      </c>
      <c r="D982" s="12">
        <v>45698</v>
      </c>
      <c r="E982" s="11" t="s">
        <v>793</v>
      </c>
      <c r="F982" s="11" t="s">
        <v>371</v>
      </c>
      <c r="G982" s="11" t="s">
        <v>372</v>
      </c>
      <c r="H982" s="11" t="s">
        <v>312</v>
      </c>
      <c r="I982" s="11" t="s">
        <v>3437</v>
      </c>
      <c r="J982" t="str">
        <f>IF(L982="","",VLOOKUP(L982,Продукция!B:D,3,0))</f>
        <v>Биологический_материал</v>
      </c>
      <c r="K982" t="str">
        <f>IF(L982="","",VLOOKUP(L982,Продукция!B:C,2,0))</f>
        <v>Сыворотка крови</v>
      </c>
      <c r="L982" s="151" t="s">
        <v>302</v>
      </c>
      <c r="M982">
        <f>IF(L982="","",VLOOKUP(L982,Продукция!B:L,11,0))</f>
        <v>0</v>
      </c>
      <c r="N982" s="11" t="s">
        <v>873</v>
      </c>
      <c r="P982" s="11" t="s">
        <v>340</v>
      </c>
      <c r="Q982" s="11" t="s">
        <v>854</v>
      </c>
      <c r="R982" s="153" t="s">
        <v>5112</v>
      </c>
      <c r="S982" s="11">
        <v>20</v>
      </c>
      <c r="T982" s="11" t="s">
        <v>5123</v>
      </c>
      <c r="V982" s="14">
        <v>45694</v>
      </c>
      <c r="Z982" s="11" t="s">
        <v>4823</v>
      </c>
      <c r="AA982" s="15">
        <v>0.54513888888888895</v>
      </c>
      <c r="AB982" t="str">
        <f>IF(L982="","",VLOOKUP(L982&amp;I982,Продукция!A:I,9,0))</f>
        <v>рекомендация производителя набора</v>
      </c>
      <c r="AC982" s="14">
        <v>45700</v>
      </c>
      <c r="AD982" s="11" t="s">
        <v>2676</v>
      </c>
      <c r="AE982" s="11" t="s">
        <v>4823</v>
      </c>
      <c r="AF982" t="str">
        <f>IF(AD982="","",VLOOKUP(AD982,'Сотрудники и ссылки'!A:B,2,0))</f>
        <v>Серолог</v>
      </c>
      <c r="AG982">
        <f>IF(AD982="","",VLOOKUP(AD982,'Сотрудники и ссылки'!A:C,3,0))</f>
        <v>20007746</v>
      </c>
      <c r="AH982" s="11" t="s">
        <v>2676</v>
      </c>
      <c r="AI982" t="str">
        <f>IF(AH982="","",VLOOKUP(AH982,'Сотрудники и ссылки'!A:B,2,0))</f>
        <v>Серолог</v>
      </c>
      <c r="AJ982">
        <f>IF(AH982="","",VLOOKUP(AH982,'Сотрудники и ссылки'!A:C,3,0))</f>
        <v>20007746</v>
      </c>
      <c r="AK982" s="14">
        <v>45700</v>
      </c>
      <c r="AL982" s="2">
        <f>IF(AK982="","",AK982+VLOOKUP(I982,'Вид исследования'!B:E,4,0))</f>
        <v>45701</v>
      </c>
      <c r="AM982" s="2">
        <f>IF(AK982="","",AK982+VLOOKUP(I982,'Вид исследования'!B:F,5,0))</f>
        <v>45701</v>
      </c>
      <c r="AN982" s="14">
        <v>45700</v>
      </c>
      <c r="AP982" s="11" t="s">
        <v>189</v>
      </c>
      <c r="AQ982" t="str">
        <f>IFERROR(IF(L982="","",VLOOKUP(L982&amp;I982,Продукция!A:K,11,0)),"обратитесь к админ справочника")</f>
        <v>согласно рекомендациям производителя теста</v>
      </c>
      <c r="AR982" s="11" t="s">
        <v>4823</v>
      </c>
      <c r="AS982" t="str">
        <f>IFERROR(IF(L982="","",VLOOKUP(L982&amp;I982,Продукция!A:J,10,0)),"обратитесь к админ справочника")</f>
        <v>инструкция по применению набора AI, Н5</v>
      </c>
      <c r="AT982" s="11" t="s">
        <v>4823</v>
      </c>
      <c r="AU982" s="11" t="s">
        <v>4823</v>
      </c>
      <c r="AV982" s="11" t="s">
        <v>2676</v>
      </c>
      <c r="AW982" s="11" t="s">
        <v>4824</v>
      </c>
      <c r="AX982" s="11" t="s">
        <v>372</v>
      </c>
      <c r="AY982" s="11" t="s">
        <v>1535</v>
      </c>
      <c r="AZ982" s="11">
        <v>106</v>
      </c>
      <c r="BA982" s="11">
        <v>38</v>
      </c>
      <c r="BC982" s="11" t="s">
        <v>5124</v>
      </c>
    </row>
    <row r="983" spans="1:55" x14ac:dyDescent="0.25">
      <c r="A983" t="str">
        <f t="shared" si="19"/>
        <v>С/275Вирус гриппа птиц подтипа Н5 уровень антител (ВНИИЗЖ)</v>
      </c>
      <c r="B983" t="str">
        <f>IF(E983="","",INDEX(Лаборатории!A:A,MATCH('Производственный контроль'!E983,Лаборатории!B:B,0)))</f>
        <v xml:space="preserve">КУРИНОЕ ЦАРСТВО АО </v>
      </c>
      <c r="C983" t="str">
        <f>IF(E983="","",VLOOKUP(E983,Лаборатории!B:D,3,0))</f>
        <v>U377_CHL</v>
      </c>
      <c r="D983" s="12">
        <v>45698</v>
      </c>
      <c r="E983" s="11" t="s">
        <v>793</v>
      </c>
      <c r="F983" s="11" t="s">
        <v>371</v>
      </c>
      <c r="G983" s="11" t="s">
        <v>372</v>
      </c>
      <c r="H983" s="11" t="s">
        <v>312</v>
      </c>
      <c r="I983" s="11" t="s">
        <v>3437</v>
      </c>
      <c r="J983" t="str">
        <f>IF(L983="","",VLOOKUP(L983,Продукция!B:D,3,0))</f>
        <v>Биологический_материал</v>
      </c>
      <c r="K983" t="str">
        <f>IF(L983="","",VLOOKUP(L983,Продукция!B:C,2,0))</f>
        <v>Сыворотка крови</v>
      </c>
      <c r="L983" s="151" t="s">
        <v>302</v>
      </c>
      <c r="M983">
        <f>IF(L983="","",VLOOKUP(L983,Продукция!B:L,11,0))</f>
        <v>0</v>
      </c>
      <c r="N983" s="11" t="s">
        <v>873</v>
      </c>
      <c r="P983" s="11" t="s">
        <v>340</v>
      </c>
      <c r="Q983" s="11" t="s">
        <v>854</v>
      </c>
      <c r="R983" s="153" t="s">
        <v>5115</v>
      </c>
      <c r="S983" s="11">
        <v>20</v>
      </c>
      <c r="T983" s="11" t="s">
        <v>5123</v>
      </c>
      <c r="V983" s="14">
        <v>45692</v>
      </c>
      <c r="Z983" s="11" t="s">
        <v>4823</v>
      </c>
      <c r="AA983" s="15">
        <v>0.54513888888888895</v>
      </c>
      <c r="AB983" t="str">
        <f>IF(L983="","",VLOOKUP(L983&amp;I983,Продукция!A:I,9,0))</f>
        <v>рекомендация производителя набора</v>
      </c>
      <c r="AC983" s="14">
        <v>45700</v>
      </c>
      <c r="AD983" s="11" t="s">
        <v>2676</v>
      </c>
      <c r="AE983" s="11" t="s">
        <v>4823</v>
      </c>
      <c r="AF983" t="str">
        <f>IF(AD983="","",VLOOKUP(AD983,'Сотрудники и ссылки'!A:B,2,0))</f>
        <v>Серолог</v>
      </c>
      <c r="AG983">
        <f>IF(AD983="","",VLOOKUP(AD983,'Сотрудники и ссылки'!A:C,3,0))</f>
        <v>20007746</v>
      </c>
      <c r="AH983" s="11" t="s">
        <v>2676</v>
      </c>
      <c r="AI983" t="str">
        <f>IF(AH983="","",VLOOKUP(AH983,'Сотрудники и ссылки'!A:B,2,0))</f>
        <v>Серолог</v>
      </c>
      <c r="AJ983">
        <f>IF(AH983="","",VLOOKUP(AH983,'Сотрудники и ссылки'!A:C,3,0))</f>
        <v>20007746</v>
      </c>
      <c r="AK983" s="14">
        <v>45700</v>
      </c>
      <c r="AL983" s="2">
        <f>IF(AK983="","",AK983+VLOOKUP(I983,'Вид исследования'!B:E,4,0))</f>
        <v>45701</v>
      </c>
      <c r="AM983" s="2">
        <f>IF(AK983="","",AK983+VLOOKUP(I983,'Вид исследования'!B:F,5,0))</f>
        <v>45701</v>
      </c>
      <c r="AN983" s="14">
        <v>45700</v>
      </c>
      <c r="AP983" s="11" t="s">
        <v>189</v>
      </c>
      <c r="AQ983" t="str">
        <f>IFERROR(IF(L983="","",VLOOKUP(L983&amp;I983,Продукция!A:K,11,0)),"обратитесь к админ справочника")</f>
        <v>согласно рекомендациям производителя теста</v>
      </c>
      <c r="AR983" s="11" t="s">
        <v>4823</v>
      </c>
      <c r="AS983" t="str">
        <f>IFERROR(IF(L983="","",VLOOKUP(L983&amp;I983,Продукция!A:J,10,0)),"обратитесь к админ справочника")</f>
        <v>инструкция по применению набора AI, Н5</v>
      </c>
      <c r="AT983" s="11" t="s">
        <v>4823</v>
      </c>
      <c r="AU983" s="11" t="s">
        <v>4823</v>
      </c>
      <c r="AV983" s="11" t="s">
        <v>2676</v>
      </c>
      <c r="AW983" s="11" t="s">
        <v>4824</v>
      </c>
      <c r="AX983" s="11" t="s">
        <v>372</v>
      </c>
      <c r="AY983" s="11" t="s">
        <v>1538</v>
      </c>
      <c r="AZ983" s="11">
        <v>106</v>
      </c>
      <c r="BA983" s="11">
        <v>37</v>
      </c>
      <c r="BC983" s="11" t="s">
        <v>5124</v>
      </c>
    </row>
    <row r="984" spans="1:55" x14ac:dyDescent="0.25">
      <c r="A984" t="str">
        <f t="shared" si="19"/>
        <v>С/275Вирус гриппа птиц подтипа Н5 уровень антител (ВНИИЗЖ)</v>
      </c>
      <c r="B984" t="str">
        <f>IF(E984="","",INDEX(Лаборатории!A:A,MATCH('Производственный контроль'!E984,Лаборатории!B:B,0)))</f>
        <v xml:space="preserve">КУРИНОЕ ЦАРСТВО АО </v>
      </c>
      <c r="C984" t="str">
        <f>IF(E984="","",VLOOKUP(E984,Лаборатории!B:D,3,0))</f>
        <v>U377_CHL</v>
      </c>
      <c r="D984" s="12">
        <v>45698</v>
      </c>
      <c r="E984" s="11" t="s">
        <v>793</v>
      </c>
      <c r="F984" s="11" t="s">
        <v>371</v>
      </c>
      <c r="G984" s="11" t="s">
        <v>372</v>
      </c>
      <c r="H984" s="11" t="s">
        <v>312</v>
      </c>
      <c r="I984" s="11" t="s">
        <v>3437</v>
      </c>
      <c r="J984" t="str">
        <f>IF(L984="","",VLOOKUP(L984,Продукция!B:D,3,0))</f>
        <v>Биологический_материал</v>
      </c>
      <c r="K984" t="str">
        <f>IF(L984="","",VLOOKUP(L984,Продукция!B:C,2,0))</f>
        <v>Сыворотка крови</v>
      </c>
      <c r="L984" s="151" t="s">
        <v>302</v>
      </c>
      <c r="M984">
        <f>IF(L984="","",VLOOKUP(L984,Продукция!B:L,11,0))</f>
        <v>0</v>
      </c>
      <c r="N984" s="11" t="s">
        <v>873</v>
      </c>
      <c r="P984" s="11" t="s">
        <v>340</v>
      </c>
      <c r="Q984" s="11" t="s">
        <v>854</v>
      </c>
      <c r="R984" s="153" t="s">
        <v>5119</v>
      </c>
      <c r="S984" s="11">
        <v>20</v>
      </c>
      <c r="T984" s="11" t="s">
        <v>5123</v>
      </c>
      <c r="V984" s="14">
        <v>45691</v>
      </c>
      <c r="Z984" s="11" t="s">
        <v>4823</v>
      </c>
      <c r="AA984" s="15">
        <v>0.54513888888888895</v>
      </c>
      <c r="AB984" t="str">
        <f>IF(L984="","",VLOOKUP(L984&amp;I984,Продукция!A:I,9,0))</f>
        <v>рекомендация производителя набора</v>
      </c>
      <c r="AC984" s="14">
        <v>45700</v>
      </c>
      <c r="AD984" s="11" t="s">
        <v>2676</v>
      </c>
      <c r="AE984" s="11" t="s">
        <v>4823</v>
      </c>
      <c r="AF984" t="str">
        <f>IF(AD984="","",VLOOKUP(AD984,'Сотрудники и ссылки'!A:B,2,0))</f>
        <v>Серолог</v>
      </c>
      <c r="AG984">
        <f>IF(AD984="","",VLOOKUP(AD984,'Сотрудники и ссылки'!A:C,3,0))</f>
        <v>20007746</v>
      </c>
      <c r="AH984" s="11" t="s">
        <v>2676</v>
      </c>
      <c r="AI984" t="str">
        <f>IF(AH984="","",VLOOKUP(AH984,'Сотрудники и ссылки'!A:B,2,0))</f>
        <v>Серолог</v>
      </c>
      <c r="AJ984">
        <f>IF(AH984="","",VLOOKUP(AH984,'Сотрудники и ссылки'!A:C,3,0))</f>
        <v>20007746</v>
      </c>
      <c r="AK984" s="14">
        <v>45700</v>
      </c>
      <c r="AL984" s="2">
        <f>IF(AK984="","",AK984+VLOOKUP(I984,'Вид исследования'!B:E,4,0))</f>
        <v>45701</v>
      </c>
      <c r="AM984" s="2">
        <f>IF(AK984="","",AK984+VLOOKUP(I984,'Вид исследования'!B:F,5,0))</f>
        <v>45701</v>
      </c>
      <c r="AN984" s="14">
        <v>45700</v>
      </c>
      <c r="AP984" s="11" t="s">
        <v>189</v>
      </c>
      <c r="AQ984" t="str">
        <f>IFERROR(IF(L984="","",VLOOKUP(L984&amp;I984,Продукция!A:K,11,0)),"обратитесь к админ справочника")</f>
        <v>согласно рекомендациям производителя теста</v>
      </c>
      <c r="AR984" s="11" t="s">
        <v>4823</v>
      </c>
      <c r="AS984" t="str">
        <f>IFERROR(IF(L984="","",VLOOKUP(L984&amp;I984,Продукция!A:J,10,0)),"обратитесь к админ справочника")</f>
        <v>инструкция по применению набора AI, Н5</v>
      </c>
      <c r="AT984" s="11" t="s">
        <v>4823</v>
      </c>
      <c r="AU984" s="11" t="s">
        <v>4823</v>
      </c>
      <c r="AV984" s="11" t="s">
        <v>2676</v>
      </c>
      <c r="AW984" s="11" t="s">
        <v>4824</v>
      </c>
      <c r="AX984" s="11" t="s">
        <v>372</v>
      </c>
      <c r="AY984" s="11" t="s">
        <v>1542</v>
      </c>
      <c r="AZ984" s="11">
        <v>106</v>
      </c>
      <c r="BA984" s="11">
        <v>39</v>
      </c>
      <c r="BC984" s="11" t="s">
        <v>5124</v>
      </c>
    </row>
    <row r="985" spans="1:55" x14ac:dyDescent="0.25">
      <c r="A985" t="str">
        <f t="shared" si="19"/>
        <v>С/275Вирус гриппа птиц подтипа Н5 уровень антител (ВНИИЗЖ)</v>
      </c>
      <c r="B985" t="str">
        <f>IF(E985="","",INDEX(Лаборатории!A:A,MATCH('Производственный контроль'!E985,Лаборатории!B:B,0)))</f>
        <v xml:space="preserve">КУРИНОЕ ЦАРСТВО АО </v>
      </c>
      <c r="C985" t="str">
        <f>IF(E985="","",VLOOKUP(E985,Лаборатории!B:D,3,0))</f>
        <v>U377_CHL</v>
      </c>
      <c r="D985" s="12">
        <v>45698</v>
      </c>
      <c r="E985" s="11" t="s">
        <v>793</v>
      </c>
      <c r="F985" s="11" t="s">
        <v>371</v>
      </c>
      <c r="G985" s="11" t="s">
        <v>372</v>
      </c>
      <c r="H985" s="11" t="s">
        <v>312</v>
      </c>
      <c r="I985" s="11" t="s">
        <v>3437</v>
      </c>
      <c r="J985" t="str">
        <f>IF(L985="","",VLOOKUP(L985,Продукция!B:D,3,0))</f>
        <v>Биологический_материал</v>
      </c>
      <c r="K985" t="str">
        <f>IF(L985="","",VLOOKUP(L985,Продукция!B:C,2,0))</f>
        <v>Сыворотка крови</v>
      </c>
      <c r="L985" s="151" t="s">
        <v>302</v>
      </c>
      <c r="M985">
        <f>IF(L985="","",VLOOKUP(L985,Продукция!B:L,11,0))</f>
        <v>0</v>
      </c>
      <c r="N985" s="11" t="s">
        <v>873</v>
      </c>
      <c r="P985" s="11" t="s">
        <v>340</v>
      </c>
      <c r="Q985" s="11" t="s">
        <v>854</v>
      </c>
      <c r="R985" s="153" t="s">
        <v>5121</v>
      </c>
      <c r="S985" s="11">
        <v>20</v>
      </c>
      <c r="T985" s="11" t="s">
        <v>5123</v>
      </c>
      <c r="V985" s="14">
        <v>45691</v>
      </c>
      <c r="Z985" s="11" t="s">
        <v>4823</v>
      </c>
      <c r="AA985" s="15">
        <v>0.54513888888888895</v>
      </c>
      <c r="AB985" t="str">
        <f>IF(L985="","",VLOOKUP(L985&amp;I985,Продукция!A:I,9,0))</f>
        <v>рекомендация производителя набора</v>
      </c>
      <c r="AC985" s="14">
        <v>45700</v>
      </c>
      <c r="AD985" s="11" t="s">
        <v>2676</v>
      </c>
      <c r="AE985" s="11" t="s">
        <v>4823</v>
      </c>
      <c r="AF985" t="str">
        <f>IF(AD985="","",VLOOKUP(AD985,'Сотрудники и ссылки'!A:B,2,0))</f>
        <v>Серолог</v>
      </c>
      <c r="AG985">
        <f>IF(AD985="","",VLOOKUP(AD985,'Сотрудники и ссылки'!A:C,3,0))</f>
        <v>20007746</v>
      </c>
      <c r="AH985" s="11" t="s">
        <v>2676</v>
      </c>
      <c r="AI985" t="str">
        <f>IF(AH985="","",VLOOKUP(AH985,'Сотрудники и ссылки'!A:B,2,0))</f>
        <v>Серолог</v>
      </c>
      <c r="AJ985">
        <f>IF(AH985="","",VLOOKUP(AH985,'Сотрудники и ссылки'!A:C,3,0))</f>
        <v>20007746</v>
      </c>
      <c r="AK985" s="14">
        <v>45700</v>
      </c>
      <c r="AL985" s="2">
        <f>IF(AK985="","",AK985+VLOOKUP(I985,'Вид исследования'!B:E,4,0))</f>
        <v>45701</v>
      </c>
      <c r="AM985" s="2">
        <f>IF(AK985="","",AK985+VLOOKUP(I985,'Вид исследования'!B:F,5,0))</f>
        <v>45701</v>
      </c>
      <c r="AN985" s="14">
        <v>45700</v>
      </c>
      <c r="AP985" s="11" t="s">
        <v>189</v>
      </c>
      <c r="AQ985" t="str">
        <f>IFERROR(IF(L985="","",VLOOKUP(L985&amp;I985,Продукция!A:K,11,0)),"обратитесь к админ справочника")</f>
        <v>согласно рекомендациям производителя теста</v>
      </c>
      <c r="AR985" s="11" t="s">
        <v>4823</v>
      </c>
      <c r="AS985" t="str">
        <f>IFERROR(IF(L985="","",VLOOKUP(L985&amp;I985,Продукция!A:J,10,0)),"обратитесь к админ справочника")</f>
        <v>инструкция по применению набора AI, Н5</v>
      </c>
      <c r="AT985" s="11" t="s">
        <v>4823</v>
      </c>
      <c r="AU985" s="11" t="s">
        <v>4823</v>
      </c>
      <c r="AV985" s="11" t="s">
        <v>2676</v>
      </c>
      <c r="AW985" s="11" t="s">
        <v>4824</v>
      </c>
      <c r="AX985" s="11" t="s">
        <v>372</v>
      </c>
      <c r="AY985" s="11" t="s">
        <v>1544</v>
      </c>
      <c r="AZ985" s="11">
        <v>106</v>
      </c>
      <c r="BA985" s="11">
        <v>38</v>
      </c>
      <c r="BC985" s="11" t="s">
        <v>5124</v>
      </c>
    </row>
    <row r="986" spans="1:55" x14ac:dyDescent="0.25">
      <c r="A986" t="str">
        <f t="shared" si="19"/>
        <v>С/275ART (BioChek) инфекционный альвеолярный ринотрахеит тип А и В уровень антител</v>
      </c>
      <c r="B986" t="str">
        <f>IF(E986="","",INDEX(Лаборатории!A:A,MATCH('Производственный контроль'!E986,Лаборатории!B:B,0)))</f>
        <v xml:space="preserve">КУРИНОЕ ЦАРСТВО АО </v>
      </c>
      <c r="C986" t="str">
        <f>IF(E986="","",VLOOKUP(E986,Лаборатории!B:D,3,0))</f>
        <v>U377_CHL</v>
      </c>
      <c r="D986" s="12">
        <v>45698</v>
      </c>
      <c r="E986" s="11" t="s">
        <v>793</v>
      </c>
      <c r="F986" s="11" t="s">
        <v>371</v>
      </c>
      <c r="G986" s="11" t="s">
        <v>372</v>
      </c>
      <c r="H986" s="11" t="s">
        <v>262</v>
      </c>
      <c r="I986" s="11" t="s">
        <v>3409</v>
      </c>
      <c r="J986" t="str">
        <f>IF(L986="","",VLOOKUP(L986,Продукция!B:D,3,0))</f>
        <v>Биологический_материал</v>
      </c>
      <c r="K986" t="str">
        <f>IF(L986="","",VLOOKUP(L986,Продукция!B:C,2,0))</f>
        <v>Сыворотка крови</v>
      </c>
      <c r="L986" s="151" t="s">
        <v>302</v>
      </c>
      <c r="M986">
        <f>IF(L986="","",VLOOKUP(L986,Продукция!B:L,11,0))</f>
        <v>0</v>
      </c>
      <c r="N986" s="11" t="s">
        <v>873</v>
      </c>
      <c r="P986" s="11" t="s">
        <v>340</v>
      </c>
      <c r="Q986" s="11" t="s">
        <v>854</v>
      </c>
      <c r="R986" s="153" t="s">
        <v>5118</v>
      </c>
      <c r="S986" s="11">
        <v>18</v>
      </c>
      <c r="T986" s="11" t="s">
        <v>5123</v>
      </c>
      <c r="V986" s="14">
        <v>45690</v>
      </c>
      <c r="Z986" s="11" t="s">
        <v>4823</v>
      </c>
      <c r="AA986" s="15">
        <v>0.54513888888888895</v>
      </c>
      <c r="AB986" t="str">
        <f>IF(L986="","",VLOOKUP(L986&amp;I986,Продукция!A:I,9,0))</f>
        <v>рекомендация производителя набора</v>
      </c>
      <c r="AC986" s="14">
        <v>45702</v>
      </c>
      <c r="AD986" s="11" t="s">
        <v>2676</v>
      </c>
      <c r="AE986" s="11" t="s">
        <v>4823</v>
      </c>
      <c r="AF986" t="str">
        <f>IF(AD986="","",VLOOKUP(AD986,'Сотрудники и ссылки'!A:B,2,0))</f>
        <v>Серолог</v>
      </c>
      <c r="AG986">
        <f>IF(AD986="","",VLOOKUP(AD986,'Сотрудники и ссылки'!A:C,3,0))</f>
        <v>20007746</v>
      </c>
      <c r="AH986" s="11" t="s">
        <v>2676</v>
      </c>
      <c r="AI986" t="str">
        <f>IF(AH986="","",VLOOKUP(AH986,'Сотрудники и ссылки'!A:B,2,0))</f>
        <v>Серолог</v>
      </c>
      <c r="AJ986">
        <f>IF(AH986="","",VLOOKUP(AH986,'Сотрудники и ссылки'!A:C,3,0))</f>
        <v>20007746</v>
      </c>
      <c r="AK986" s="14">
        <v>45702</v>
      </c>
      <c r="AL986" s="2">
        <f>IF(AK986="","",AK986+VLOOKUP(I986,'Вид исследования'!B:E,4,0))</f>
        <v>45703</v>
      </c>
      <c r="AM986" s="2">
        <f>IF(AK986="","",AK986+VLOOKUP(I986,'Вид исследования'!B:F,5,0))</f>
        <v>45703</v>
      </c>
      <c r="AN986" s="14">
        <v>45702</v>
      </c>
      <c r="AP986" s="11" t="s">
        <v>189</v>
      </c>
      <c r="AQ986" t="str">
        <f>IFERROR(IF(L986="","",VLOOKUP(L986&amp;I986,Продукция!A:K,11,0)),"обратитесь к админ справочника")</f>
        <v>согласно рекомендациям производителя теста</v>
      </c>
      <c r="AR986" s="11" t="s">
        <v>4823</v>
      </c>
      <c r="AS986" t="str">
        <f>IFERROR(IF(L986="","",VLOOKUP(L986&amp;I986,Продукция!A:J,10,0)),"обратитесь к админ справочника")</f>
        <v>инструкция тест- ситема Биочек СК-120</v>
      </c>
      <c r="AT986" s="11" t="s">
        <v>4823</v>
      </c>
      <c r="AU986" s="11" t="s">
        <v>4823</v>
      </c>
      <c r="AV986" s="11" t="s">
        <v>2676</v>
      </c>
      <c r="AW986" s="11" t="s">
        <v>4824</v>
      </c>
      <c r="AX986" s="11" t="s">
        <v>372</v>
      </c>
      <c r="AY986" s="11" t="s">
        <v>1541</v>
      </c>
      <c r="AZ986" s="11">
        <v>106</v>
      </c>
      <c r="BA986" s="11">
        <v>38</v>
      </c>
      <c r="BC986" s="11" t="s">
        <v>5124</v>
      </c>
    </row>
    <row r="987" spans="1:55" x14ac:dyDescent="0.25">
      <c r="A987" t="str">
        <f t="shared" si="19"/>
        <v>С/275ART (BioChek) инфекционный альвеолярный ринотрахеит тип А и В уровень антител</v>
      </c>
      <c r="B987" t="str">
        <f>IF(E987="","",INDEX(Лаборатории!A:A,MATCH('Производственный контроль'!E987,Лаборатории!B:B,0)))</f>
        <v xml:space="preserve">КУРИНОЕ ЦАРСТВО АО </v>
      </c>
      <c r="C987" t="str">
        <f>IF(E987="","",VLOOKUP(E987,Лаборатории!B:D,3,0))</f>
        <v>U377_CHL</v>
      </c>
      <c r="D987" s="12">
        <v>45698</v>
      </c>
      <c r="E987" s="11" t="s">
        <v>793</v>
      </c>
      <c r="F987" s="11" t="s">
        <v>371</v>
      </c>
      <c r="G987" s="11" t="s">
        <v>372</v>
      </c>
      <c r="H987" s="11" t="s">
        <v>262</v>
      </c>
      <c r="I987" s="11" t="s">
        <v>3409</v>
      </c>
      <c r="J987" t="str">
        <f>IF(L987="","",VLOOKUP(L987,Продукция!B:D,3,0))</f>
        <v>Биологический_материал</v>
      </c>
      <c r="K987" t="str">
        <f>IF(L987="","",VLOOKUP(L987,Продукция!B:C,2,0))</f>
        <v>Сыворотка крови</v>
      </c>
      <c r="L987" s="151" t="s">
        <v>302</v>
      </c>
      <c r="M987">
        <f>IF(L987="","",VLOOKUP(L987,Продукция!B:L,11,0))</f>
        <v>0</v>
      </c>
      <c r="N987" s="11" t="s">
        <v>873</v>
      </c>
      <c r="P987" s="11" t="s">
        <v>340</v>
      </c>
      <c r="Q987" s="11" t="s">
        <v>854</v>
      </c>
      <c r="R987" s="153" t="s">
        <v>5120</v>
      </c>
      <c r="S987" s="11">
        <v>18</v>
      </c>
      <c r="T987" s="11" t="s">
        <v>5123</v>
      </c>
      <c r="V987" s="14">
        <v>45690</v>
      </c>
      <c r="Z987" s="11" t="s">
        <v>4823</v>
      </c>
      <c r="AA987" s="15">
        <v>0.54513888888888895</v>
      </c>
      <c r="AB987" t="str">
        <f>IF(L987="","",VLOOKUP(L987&amp;I987,Продукция!A:I,9,0))</f>
        <v>рекомендация производителя набора</v>
      </c>
      <c r="AC987" s="14">
        <v>45702</v>
      </c>
      <c r="AD987" s="11" t="s">
        <v>2676</v>
      </c>
      <c r="AE987" s="11" t="s">
        <v>4823</v>
      </c>
      <c r="AF987" t="str">
        <f>IF(AD987="","",VLOOKUP(AD987,'Сотрудники и ссылки'!A:B,2,0))</f>
        <v>Серолог</v>
      </c>
      <c r="AG987">
        <f>IF(AD987="","",VLOOKUP(AD987,'Сотрудники и ссылки'!A:C,3,0))</f>
        <v>20007746</v>
      </c>
      <c r="AH987" s="11" t="s">
        <v>2676</v>
      </c>
      <c r="AI987" t="str">
        <f>IF(AH987="","",VLOOKUP(AH987,'Сотрудники и ссылки'!A:B,2,0))</f>
        <v>Серолог</v>
      </c>
      <c r="AJ987">
        <f>IF(AH987="","",VLOOKUP(AH987,'Сотрудники и ссылки'!A:C,3,0))</f>
        <v>20007746</v>
      </c>
      <c r="AK987" s="14">
        <v>45702</v>
      </c>
      <c r="AL987" s="2">
        <f>IF(AK987="","",AK987+VLOOKUP(I987,'Вид исследования'!B:E,4,0))</f>
        <v>45703</v>
      </c>
      <c r="AM987" s="2">
        <f>IF(AK987="","",AK987+VLOOKUP(I987,'Вид исследования'!B:F,5,0))</f>
        <v>45703</v>
      </c>
      <c r="AN987" s="14">
        <v>45702</v>
      </c>
      <c r="AP987" s="11" t="s">
        <v>189</v>
      </c>
      <c r="AQ987" t="str">
        <f>IFERROR(IF(L987="","",VLOOKUP(L987&amp;I987,Продукция!A:K,11,0)),"обратитесь к админ справочника")</f>
        <v>согласно рекомендациям производителя теста</v>
      </c>
      <c r="AR987" s="11" t="s">
        <v>4823</v>
      </c>
      <c r="AS987" t="str">
        <f>IFERROR(IF(L987="","",VLOOKUP(L987&amp;I987,Продукция!A:J,10,0)),"обратитесь к админ справочника")</f>
        <v>инструкция тест- ситема Биочек СК-120</v>
      </c>
      <c r="AT987" s="11" t="s">
        <v>4823</v>
      </c>
      <c r="AU987" s="11" t="s">
        <v>4823</v>
      </c>
      <c r="AV987" s="11" t="s">
        <v>2676</v>
      </c>
      <c r="AW987" s="11" t="s">
        <v>4824</v>
      </c>
      <c r="AX987" s="11" t="s">
        <v>372</v>
      </c>
      <c r="AY987" s="11" t="s">
        <v>1543</v>
      </c>
      <c r="AZ987" s="11">
        <v>106</v>
      </c>
      <c r="BA987" s="11">
        <v>37</v>
      </c>
      <c r="BC987" s="11" t="s">
        <v>5124</v>
      </c>
    </row>
    <row r="988" spans="1:55" x14ac:dyDescent="0.25">
      <c r="A988" t="str">
        <f t="shared" si="19"/>
        <v>С/275ART (BioChek) инфекционный альвеолярный ринотрахеит тип А и В уровень антител</v>
      </c>
      <c r="B988" t="str">
        <f>IF(E988="","",INDEX(Лаборатории!A:A,MATCH('Производственный контроль'!E988,Лаборатории!B:B,0)))</f>
        <v xml:space="preserve">КУРИНОЕ ЦАРСТВО АО </v>
      </c>
      <c r="C988" t="str">
        <f>IF(E988="","",VLOOKUP(E988,Лаборатории!B:D,3,0))</f>
        <v>U377_CHL</v>
      </c>
      <c r="D988" s="12">
        <v>45698</v>
      </c>
      <c r="E988" s="11" t="s">
        <v>793</v>
      </c>
      <c r="F988" s="11" t="s">
        <v>371</v>
      </c>
      <c r="G988" s="11" t="s">
        <v>372</v>
      </c>
      <c r="H988" s="11" t="s">
        <v>262</v>
      </c>
      <c r="I988" s="11" t="s">
        <v>3409</v>
      </c>
      <c r="J988" t="str">
        <f>IF(L988="","",VLOOKUP(L988,Продукция!B:D,3,0))</f>
        <v>Биологический_материал</v>
      </c>
      <c r="K988" t="str">
        <f>IF(L988="","",VLOOKUP(L988,Продукция!B:C,2,0))</f>
        <v>Сыворотка крови</v>
      </c>
      <c r="L988" s="151" t="s">
        <v>302</v>
      </c>
      <c r="M988">
        <f>IF(L988="","",VLOOKUP(L988,Продукция!B:L,11,0))</f>
        <v>0</v>
      </c>
      <c r="N988" s="11" t="s">
        <v>873</v>
      </c>
      <c r="P988" s="11" t="s">
        <v>340</v>
      </c>
      <c r="Q988" s="11" t="s">
        <v>854</v>
      </c>
      <c r="R988" s="153" t="s">
        <v>5116</v>
      </c>
      <c r="S988" s="11">
        <v>18</v>
      </c>
      <c r="T988" s="11" t="s">
        <v>5123</v>
      </c>
      <c r="V988" s="14">
        <v>45693</v>
      </c>
      <c r="Z988" s="11" t="s">
        <v>4823</v>
      </c>
      <c r="AA988" s="15">
        <v>0.54513888888888895</v>
      </c>
      <c r="AB988" t="str">
        <f>IF(L988="","",VLOOKUP(L988&amp;I988,Продукция!A:I,9,0))</f>
        <v>рекомендация производителя набора</v>
      </c>
      <c r="AC988" s="14">
        <v>45702</v>
      </c>
      <c r="AD988" s="11" t="s">
        <v>2676</v>
      </c>
      <c r="AE988" s="11" t="s">
        <v>4823</v>
      </c>
      <c r="AF988" t="str">
        <f>IF(AD988="","",VLOOKUP(AD988,'Сотрудники и ссылки'!A:B,2,0))</f>
        <v>Серолог</v>
      </c>
      <c r="AG988">
        <f>IF(AD988="","",VLOOKUP(AD988,'Сотрудники и ссылки'!A:C,3,0))</f>
        <v>20007746</v>
      </c>
      <c r="AH988" s="11" t="s">
        <v>2676</v>
      </c>
      <c r="AI988" t="str">
        <f>IF(AH988="","",VLOOKUP(AH988,'Сотрудники и ссылки'!A:B,2,0))</f>
        <v>Серолог</v>
      </c>
      <c r="AJ988">
        <f>IF(AH988="","",VLOOKUP(AH988,'Сотрудники и ссылки'!A:C,3,0))</f>
        <v>20007746</v>
      </c>
      <c r="AK988" s="14">
        <v>45702</v>
      </c>
      <c r="AL988" s="2">
        <f>IF(AK988="","",AK988+VLOOKUP(I988,'Вид исследования'!B:E,4,0))</f>
        <v>45703</v>
      </c>
      <c r="AM988" s="2">
        <f>IF(AK988="","",AK988+VLOOKUP(I988,'Вид исследования'!B:F,5,0))</f>
        <v>45703</v>
      </c>
      <c r="AN988" s="14">
        <v>45702</v>
      </c>
      <c r="AP988" s="11" t="s">
        <v>189</v>
      </c>
      <c r="AQ988" t="str">
        <f>IFERROR(IF(L988="","",VLOOKUP(L988&amp;I988,Продукция!A:K,11,0)),"обратитесь к админ справочника")</f>
        <v>согласно рекомендациям производителя теста</v>
      </c>
      <c r="AR988" s="11" t="s">
        <v>4823</v>
      </c>
      <c r="AS988" t="str">
        <f>IFERROR(IF(L988="","",VLOOKUP(L988&amp;I988,Продукция!A:J,10,0)),"обратитесь к админ справочника")</f>
        <v>инструкция тест- ситема Биочек СК-120</v>
      </c>
      <c r="AT988" s="11" t="s">
        <v>4823</v>
      </c>
      <c r="AU988" s="11" t="s">
        <v>4823</v>
      </c>
      <c r="AV988" s="11" t="s">
        <v>2676</v>
      </c>
      <c r="AW988" s="11" t="s">
        <v>4824</v>
      </c>
      <c r="AX988" s="11" t="s">
        <v>372</v>
      </c>
      <c r="AY988" s="11" t="s">
        <v>1539</v>
      </c>
      <c r="AZ988" s="11">
        <v>106</v>
      </c>
      <c r="BA988" s="11">
        <v>38</v>
      </c>
      <c r="BC988" s="11" t="s">
        <v>5124</v>
      </c>
    </row>
    <row r="989" spans="1:55" x14ac:dyDescent="0.25">
      <c r="A989" t="str">
        <f t="shared" si="19"/>
        <v>С/275ART (BioChek) инфекционный альвеолярный ринотрахеит тип А и В уровень антител</v>
      </c>
      <c r="B989" t="str">
        <f>IF(E989="","",INDEX(Лаборатории!A:A,MATCH('Производственный контроль'!E989,Лаборатории!B:B,0)))</f>
        <v xml:space="preserve">КУРИНОЕ ЦАРСТВО АО </v>
      </c>
      <c r="C989" t="str">
        <f>IF(E989="","",VLOOKUP(E989,Лаборатории!B:D,3,0))</f>
        <v>U377_CHL</v>
      </c>
      <c r="D989" s="12">
        <v>45698</v>
      </c>
      <c r="E989" s="11" t="s">
        <v>793</v>
      </c>
      <c r="F989" s="11" t="s">
        <v>371</v>
      </c>
      <c r="G989" s="11" t="s">
        <v>372</v>
      </c>
      <c r="H989" s="11" t="s">
        <v>262</v>
      </c>
      <c r="I989" s="11" t="s">
        <v>3409</v>
      </c>
      <c r="J989" t="str">
        <f>IF(L989="","",VLOOKUP(L989,Продукция!B:D,3,0))</f>
        <v>Биологический_материал</v>
      </c>
      <c r="K989" t="str">
        <f>IF(L989="","",VLOOKUP(L989,Продукция!B:C,2,0))</f>
        <v>Сыворотка крови</v>
      </c>
      <c r="L989" s="151" t="s">
        <v>302</v>
      </c>
      <c r="M989">
        <f>IF(L989="","",VLOOKUP(L989,Продукция!B:L,11,0))</f>
        <v>0</v>
      </c>
      <c r="N989" s="11" t="s">
        <v>873</v>
      </c>
      <c r="P989" s="11" t="s">
        <v>340</v>
      </c>
      <c r="Q989" s="11" t="s">
        <v>854</v>
      </c>
      <c r="R989" s="153" t="s">
        <v>5111</v>
      </c>
      <c r="S989" s="11">
        <v>18</v>
      </c>
      <c r="T989" s="11" t="s">
        <v>5123</v>
      </c>
      <c r="V989" s="14">
        <v>45693</v>
      </c>
      <c r="Z989" s="11" t="s">
        <v>4823</v>
      </c>
      <c r="AA989" s="15">
        <v>0.54513888888888895</v>
      </c>
      <c r="AB989" t="str">
        <f>IF(L989="","",VLOOKUP(L989&amp;I989,Продукция!A:I,9,0))</f>
        <v>рекомендация производителя набора</v>
      </c>
      <c r="AC989" s="14">
        <v>45702</v>
      </c>
      <c r="AD989" s="11" t="s">
        <v>2676</v>
      </c>
      <c r="AE989" s="11" t="s">
        <v>4823</v>
      </c>
      <c r="AF989" t="str">
        <f>IF(AD989="","",VLOOKUP(AD989,'Сотрудники и ссылки'!A:B,2,0))</f>
        <v>Серолог</v>
      </c>
      <c r="AG989">
        <f>IF(AD989="","",VLOOKUP(AD989,'Сотрудники и ссылки'!A:C,3,0))</f>
        <v>20007746</v>
      </c>
      <c r="AH989" s="11" t="s">
        <v>2676</v>
      </c>
      <c r="AI989" t="str">
        <f>IF(AH989="","",VLOOKUP(AH989,'Сотрудники и ссылки'!A:B,2,0))</f>
        <v>Серолог</v>
      </c>
      <c r="AJ989">
        <f>IF(AH989="","",VLOOKUP(AH989,'Сотрудники и ссылки'!A:C,3,0))</f>
        <v>20007746</v>
      </c>
      <c r="AK989" s="14">
        <v>45702</v>
      </c>
      <c r="AL989" s="2">
        <f>IF(AK989="","",AK989+VLOOKUP(I989,'Вид исследования'!B:E,4,0))</f>
        <v>45703</v>
      </c>
      <c r="AM989" s="2">
        <f>IF(AK989="","",AK989+VLOOKUP(I989,'Вид исследования'!B:F,5,0))</f>
        <v>45703</v>
      </c>
      <c r="AN989" s="14">
        <v>45702</v>
      </c>
      <c r="AP989" s="11" t="s">
        <v>189</v>
      </c>
      <c r="AQ989" t="str">
        <f>IFERROR(IF(L989="","",VLOOKUP(L989&amp;I989,Продукция!A:K,11,0)),"обратитесь к админ справочника")</f>
        <v>согласно рекомендациям производителя теста</v>
      </c>
      <c r="AR989" s="11" t="s">
        <v>4823</v>
      </c>
      <c r="AS989" t="str">
        <f>IFERROR(IF(L989="","",VLOOKUP(L989&amp;I989,Продукция!A:J,10,0)),"обратитесь к админ справочника")</f>
        <v>инструкция тест- ситема Биочек СК-120</v>
      </c>
      <c r="AT989" s="11" t="s">
        <v>4823</v>
      </c>
      <c r="AU989" s="11" t="s">
        <v>4823</v>
      </c>
      <c r="AV989" s="11" t="s">
        <v>2676</v>
      </c>
      <c r="AW989" s="11" t="s">
        <v>4824</v>
      </c>
      <c r="AX989" s="11" t="s">
        <v>372</v>
      </c>
      <c r="AY989" s="11" t="s">
        <v>1534</v>
      </c>
      <c r="AZ989" s="11">
        <v>106</v>
      </c>
      <c r="BA989" s="11">
        <v>37</v>
      </c>
      <c r="BC989" s="11" t="s">
        <v>5124</v>
      </c>
    </row>
    <row r="990" spans="1:55" x14ac:dyDescent="0.25">
      <c r="A990" t="str">
        <f t="shared" si="19"/>
        <v>С/275ART (BioChek) инфекционный альвеолярный ринотрахеит тип А и В уровень антител</v>
      </c>
      <c r="B990" t="str">
        <f>IF(E990="","",INDEX(Лаборатории!A:A,MATCH('Производственный контроль'!E990,Лаборатории!B:B,0)))</f>
        <v xml:space="preserve">КУРИНОЕ ЦАРСТВО АО </v>
      </c>
      <c r="C990" t="str">
        <f>IF(E990="","",VLOOKUP(E990,Лаборатории!B:D,3,0))</f>
        <v>U377_CHL</v>
      </c>
      <c r="D990" s="12">
        <v>45698</v>
      </c>
      <c r="E990" s="11" t="s">
        <v>793</v>
      </c>
      <c r="F990" s="11" t="s">
        <v>371</v>
      </c>
      <c r="G990" s="11" t="s">
        <v>372</v>
      </c>
      <c r="H990" s="11" t="s">
        <v>262</v>
      </c>
      <c r="I990" s="11" t="s">
        <v>3409</v>
      </c>
      <c r="J990" t="str">
        <f>IF(L990="","",VLOOKUP(L990,Продукция!B:D,3,0))</f>
        <v>Биологический_материал</v>
      </c>
      <c r="K990" t="str">
        <f>IF(L990="","",VLOOKUP(L990,Продукция!B:C,2,0))</f>
        <v>Сыворотка крови</v>
      </c>
      <c r="L990" s="151" t="s">
        <v>302</v>
      </c>
      <c r="M990">
        <f>IF(L990="","",VLOOKUP(L990,Продукция!B:L,11,0))</f>
        <v>0</v>
      </c>
      <c r="N990" s="11" t="s">
        <v>873</v>
      </c>
      <c r="P990" s="11" t="s">
        <v>340</v>
      </c>
      <c r="Q990" s="11" t="s">
        <v>854</v>
      </c>
      <c r="R990" s="153" t="s">
        <v>5122</v>
      </c>
      <c r="S990" s="11">
        <v>18</v>
      </c>
      <c r="T990" s="11" t="s">
        <v>5123</v>
      </c>
      <c r="V990" s="14">
        <v>45689</v>
      </c>
      <c r="Z990" s="11" t="s">
        <v>4823</v>
      </c>
      <c r="AA990" s="15">
        <v>0.54513888888888895</v>
      </c>
      <c r="AB990" t="str">
        <f>IF(L990="","",VLOOKUP(L990&amp;I990,Продукция!A:I,9,0))</f>
        <v>рекомендация производителя набора</v>
      </c>
      <c r="AC990" s="14">
        <v>45702</v>
      </c>
      <c r="AD990" s="11" t="s">
        <v>2676</v>
      </c>
      <c r="AE990" s="11" t="s">
        <v>4823</v>
      </c>
      <c r="AF990" t="str">
        <f>IF(AD990="","",VLOOKUP(AD990,'Сотрудники и ссылки'!A:B,2,0))</f>
        <v>Серолог</v>
      </c>
      <c r="AG990">
        <f>IF(AD990="","",VLOOKUP(AD990,'Сотрудники и ссылки'!A:C,3,0))</f>
        <v>20007746</v>
      </c>
      <c r="AH990" s="11" t="s">
        <v>2676</v>
      </c>
      <c r="AI990" t="str">
        <f>IF(AH990="","",VLOOKUP(AH990,'Сотрудники и ссылки'!A:B,2,0))</f>
        <v>Серолог</v>
      </c>
      <c r="AJ990">
        <f>IF(AH990="","",VLOOKUP(AH990,'Сотрудники и ссылки'!A:C,3,0))</f>
        <v>20007746</v>
      </c>
      <c r="AK990" s="14">
        <v>45702</v>
      </c>
      <c r="AL990" s="2">
        <f>IF(AK990="","",AK990+VLOOKUP(I990,'Вид исследования'!B:E,4,0))</f>
        <v>45703</v>
      </c>
      <c r="AM990" s="2">
        <f>IF(AK990="","",AK990+VLOOKUP(I990,'Вид исследования'!B:F,5,0))</f>
        <v>45703</v>
      </c>
      <c r="AN990" s="14">
        <v>45702</v>
      </c>
      <c r="AP990" s="11" t="s">
        <v>189</v>
      </c>
      <c r="AQ990" t="str">
        <f>IFERROR(IF(L990="","",VLOOKUP(L990&amp;I990,Продукция!A:K,11,0)),"обратитесь к админ справочника")</f>
        <v>согласно рекомендациям производителя теста</v>
      </c>
      <c r="AR990" s="11" t="s">
        <v>4823</v>
      </c>
      <c r="AS990" t="str">
        <f>IFERROR(IF(L990="","",VLOOKUP(L990&amp;I990,Продукция!A:J,10,0)),"обратитесь к админ справочника")</f>
        <v>инструкция тест- ситема Биочек СК-120</v>
      </c>
      <c r="AT990" s="11" t="s">
        <v>4823</v>
      </c>
      <c r="AU990" s="11" t="s">
        <v>4823</v>
      </c>
      <c r="AV990" s="11" t="s">
        <v>2676</v>
      </c>
      <c r="AW990" s="11" t="s">
        <v>4824</v>
      </c>
      <c r="AX990" s="11" t="s">
        <v>372</v>
      </c>
      <c r="AY990" s="11" t="s">
        <v>1545</v>
      </c>
      <c r="AZ990" s="11">
        <v>106</v>
      </c>
      <c r="BA990" s="11">
        <v>35</v>
      </c>
      <c r="BC990" s="11" t="s">
        <v>5124</v>
      </c>
    </row>
    <row r="991" spans="1:55" x14ac:dyDescent="0.25">
      <c r="A991" t="str">
        <f t="shared" si="19"/>
        <v>С/275IBD (BioChek) болезнь Гамборо уровень антител</v>
      </c>
      <c r="B991" t="str">
        <f>IF(E991="","",INDEX(Лаборатории!A:A,MATCH('Производственный контроль'!E991,Лаборатории!B:B,0)))</f>
        <v xml:space="preserve">КУРИНОЕ ЦАРСТВО АО </v>
      </c>
      <c r="C991" t="str">
        <f>IF(E991="","",VLOOKUP(E991,Лаборатории!B:D,3,0))</f>
        <v>U377_CHL</v>
      </c>
      <c r="D991" s="12">
        <v>45698</v>
      </c>
      <c r="E991" s="11" t="s">
        <v>793</v>
      </c>
      <c r="F991" s="11" t="s">
        <v>371</v>
      </c>
      <c r="G991" s="11" t="s">
        <v>372</v>
      </c>
      <c r="H991" s="11" t="s">
        <v>262</v>
      </c>
      <c r="I991" s="11" t="s">
        <v>3415</v>
      </c>
      <c r="J991" t="str">
        <f>IF(L991="","",VLOOKUP(L991,Продукция!B:D,3,0))</f>
        <v>Биологический_материал</v>
      </c>
      <c r="K991" t="str">
        <f>IF(L991="","",VLOOKUP(L991,Продукция!B:C,2,0))</f>
        <v>Сыворотка крови</v>
      </c>
      <c r="L991" s="151" t="s">
        <v>302</v>
      </c>
      <c r="M991">
        <f>IF(L991="","",VLOOKUP(L991,Продукция!B:L,11,0))</f>
        <v>0</v>
      </c>
      <c r="N991" s="11" t="s">
        <v>873</v>
      </c>
      <c r="P991" s="11" t="s">
        <v>340</v>
      </c>
      <c r="Q991" s="11" t="s">
        <v>854</v>
      </c>
      <c r="R991" s="153" t="s">
        <v>5118</v>
      </c>
      <c r="S991" s="11">
        <v>18</v>
      </c>
      <c r="T991" s="11" t="s">
        <v>5123</v>
      </c>
      <c r="V991" s="14">
        <v>45690</v>
      </c>
      <c r="Z991" s="11" t="s">
        <v>4823</v>
      </c>
      <c r="AA991" s="15">
        <v>0.54513888888888895</v>
      </c>
      <c r="AB991" t="str">
        <f>IF(L991="","",VLOOKUP(L991&amp;I991,Продукция!A:I,9,0))</f>
        <v>рекомендация производителя набора</v>
      </c>
      <c r="AC991" s="14">
        <v>45702</v>
      </c>
      <c r="AD991" s="11" t="s">
        <v>2676</v>
      </c>
      <c r="AE991" s="11" t="s">
        <v>4823</v>
      </c>
      <c r="AF991" t="str">
        <f>IF(AD991="","",VLOOKUP(AD991,'Сотрудники и ссылки'!A:B,2,0))</f>
        <v>Серолог</v>
      </c>
      <c r="AG991">
        <f>IF(AD991="","",VLOOKUP(AD991,'Сотрудники и ссылки'!A:C,3,0))</f>
        <v>20007746</v>
      </c>
      <c r="AH991" s="11" t="s">
        <v>2676</v>
      </c>
      <c r="AI991" t="str">
        <f>IF(AH991="","",VLOOKUP(AH991,'Сотрудники и ссылки'!A:B,2,0))</f>
        <v>Серолог</v>
      </c>
      <c r="AJ991">
        <f>IF(AH991="","",VLOOKUP(AH991,'Сотрудники и ссылки'!A:C,3,0))</f>
        <v>20007746</v>
      </c>
      <c r="AK991" s="14">
        <v>45702</v>
      </c>
      <c r="AL991" s="2">
        <f>IF(AK991="","",AK991+VLOOKUP(I991,'Вид исследования'!B:E,4,0))</f>
        <v>45703</v>
      </c>
      <c r="AM991" s="2">
        <f>IF(AK991="","",AK991+VLOOKUP(I991,'Вид исследования'!B:F,5,0))</f>
        <v>45703</v>
      </c>
      <c r="AN991" s="14">
        <v>45702</v>
      </c>
      <c r="AP991" s="11" t="s">
        <v>189</v>
      </c>
      <c r="AQ991" t="str">
        <f>IFERROR(IF(L991="","",VLOOKUP(L991&amp;I991,Продукция!A:K,11,0)),"обратитесь к админ справочника")</f>
        <v>согласно рекомендациям производителя теста</v>
      </c>
      <c r="AR991" s="11" t="s">
        <v>4823</v>
      </c>
      <c r="AS991" t="str">
        <f>IFERROR(IF(L991="","",VLOOKUP(L991&amp;I991,Продукция!A:J,10,0)),"обратитесь к админ справочника")</f>
        <v>инструкция тест- ситема Биочек СК-113</v>
      </c>
      <c r="AT991" s="11" t="s">
        <v>4823</v>
      </c>
      <c r="AU991" s="11" t="s">
        <v>4823</v>
      </c>
      <c r="AV991" s="11" t="s">
        <v>2676</v>
      </c>
      <c r="AW991" s="11" t="s">
        <v>4824</v>
      </c>
      <c r="AX991" s="11" t="s">
        <v>372</v>
      </c>
      <c r="AY991" s="11" t="s">
        <v>1541</v>
      </c>
      <c r="AZ991" s="11">
        <v>106</v>
      </c>
      <c r="BA991" s="11">
        <v>38</v>
      </c>
      <c r="BC991" s="11" t="s">
        <v>5124</v>
      </c>
    </row>
    <row r="992" spans="1:55" x14ac:dyDescent="0.25">
      <c r="A992" t="str">
        <f t="shared" si="19"/>
        <v>С/275IBD (BioChek) болезнь Гамборо уровень антител</v>
      </c>
      <c r="B992" t="str">
        <f>IF(E992="","",INDEX(Лаборатории!A:A,MATCH('Производственный контроль'!E992,Лаборатории!B:B,0)))</f>
        <v xml:space="preserve">КУРИНОЕ ЦАРСТВО АО </v>
      </c>
      <c r="C992" t="str">
        <f>IF(E992="","",VLOOKUP(E992,Лаборатории!B:D,3,0))</f>
        <v>U377_CHL</v>
      </c>
      <c r="D992" s="12">
        <v>45698</v>
      </c>
      <c r="E992" s="11" t="s">
        <v>793</v>
      </c>
      <c r="F992" s="11" t="s">
        <v>371</v>
      </c>
      <c r="G992" s="11" t="s">
        <v>372</v>
      </c>
      <c r="H992" s="11" t="s">
        <v>262</v>
      </c>
      <c r="I992" s="11" t="s">
        <v>3415</v>
      </c>
      <c r="J992" t="str">
        <f>IF(L992="","",VLOOKUP(L992,Продукция!B:D,3,0))</f>
        <v>Биологический_материал</v>
      </c>
      <c r="K992" t="str">
        <f>IF(L992="","",VLOOKUP(L992,Продукция!B:C,2,0))</f>
        <v>Сыворотка крови</v>
      </c>
      <c r="L992" s="151" t="s">
        <v>302</v>
      </c>
      <c r="M992">
        <f>IF(L992="","",VLOOKUP(L992,Продукция!B:L,11,0))</f>
        <v>0</v>
      </c>
      <c r="N992" s="11" t="s">
        <v>873</v>
      </c>
      <c r="P992" s="11" t="s">
        <v>340</v>
      </c>
      <c r="Q992" s="11" t="s">
        <v>854</v>
      </c>
      <c r="R992" s="153" t="s">
        <v>5120</v>
      </c>
      <c r="S992" s="11">
        <v>18</v>
      </c>
      <c r="T992" s="11" t="s">
        <v>5123</v>
      </c>
      <c r="V992" s="14">
        <v>45690</v>
      </c>
      <c r="Z992" s="11" t="s">
        <v>4823</v>
      </c>
      <c r="AA992" s="15">
        <v>0.54513888888888895</v>
      </c>
      <c r="AB992" t="str">
        <f>IF(L992="","",VLOOKUP(L992&amp;I992,Продукция!A:I,9,0))</f>
        <v>рекомендация производителя набора</v>
      </c>
      <c r="AC992" s="14">
        <v>45702</v>
      </c>
      <c r="AD992" s="11" t="s">
        <v>2676</v>
      </c>
      <c r="AE992" s="11" t="s">
        <v>4823</v>
      </c>
      <c r="AF992" t="str">
        <f>IF(AD992="","",VLOOKUP(AD992,'Сотрудники и ссылки'!A:B,2,0))</f>
        <v>Серолог</v>
      </c>
      <c r="AG992">
        <f>IF(AD992="","",VLOOKUP(AD992,'Сотрудники и ссылки'!A:C,3,0))</f>
        <v>20007746</v>
      </c>
      <c r="AH992" s="11" t="s">
        <v>2676</v>
      </c>
      <c r="AI992" t="str">
        <f>IF(AH992="","",VLOOKUP(AH992,'Сотрудники и ссылки'!A:B,2,0))</f>
        <v>Серолог</v>
      </c>
      <c r="AJ992">
        <f>IF(AH992="","",VLOOKUP(AH992,'Сотрудники и ссылки'!A:C,3,0))</f>
        <v>20007746</v>
      </c>
      <c r="AK992" s="14">
        <v>45702</v>
      </c>
      <c r="AL992" s="2">
        <f>IF(AK992="","",AK992+VLOOKUP(I992,'Вид исследования'!B:E,4,0))</f>
        <v>45703</v>
      </c>
      <c r="AM992" s="2">
        <f>IF(AK992="","",AK992+VLOOKUP(I992,'Вид исследования'!B:F,5,0))</f>
        <v>45703</v>
      </c>
      <c r="AN992" s="14">
        <v>45702</v>
      </c>
      <c r="AP992" s="11" t="s">
        <v>189</v>
      </c>
      <c r="AQ992" t="str">
        <f>IFERROR(IF(L992="","",VLOOKUP(L992&amp;I992,Продукция!A:K,11,0)),"обратитесь к админ справочника")</f>
        <v>согласно рекомендациям производителя теста</v>
      </c>
      <c r="AR992" s="11" t="s">
        <v>4823</v>
      </c>
      <c r="AS992" t="str">
        <f>IFERROR(IF(L992="","",VLOOKUP(L992&amp;I992,Продукция!A:J,10,0)),"обратитесь к админ справочника")</f>
        <v>инструкция тест- ситема Биочек СК-113</v>
      </c>
      <c r="AT992" s="11" t="s">
        <v>4823</v>
      </c>
      <c r="AU992" s="11" t="s">
        <v>4823</v>
      </c>
      <c r="AV992" s="11" t="s">
        <v>2676</v>
      </c>
      <c r="AW992" s="11" t="s">
        <v>4824</v>
      </c>
      <c r="AX992" s="11" t="s">
        <v>372</v>
      </c>
      <c r="AY992" s="11" t="s">
        <v>1543</v>
      </c>
      <c r="AZ992" s="11">
        <v>106</v>
      </c>
      <c r="BA992" s="11">
        <v>37</v>
      </c>
      <c r="BC992" s="11" t="s">
        <v>5124</v>
      </c>
    </row>
    <row r="993" spans="1:55" x14ac:dyDescent="0.25">
      <c r="A993" t="str">
        <f t="shared" si="19"/>
        <v>С/275IBD (BioChek) болезнь Гамборо уровень антител</v>
      </c>
      <c r="B993" t="str">
        <f>IF(E993="","",INDEX(Лаборатории!A:A,MATCH('Производственный контроль'!E993,Лаборатории!B:B,0)))</f>
        <v xml:space="preserve">КУРИНОЕ ЦАРСТВО АО </v>
      </c>
      <c r="C993" t="str">
        <f>IF(E993="","",VLOOKUP(E993,Лаборатории!B:D,3,0))</f>
        <v>U377_CHL</v>
      </c>
      <c r="D993" s="12">
        <v>45698</v>
      </c>
      <c r="E993" s="11" t="s">
        <v>793</v>
      </c>
      <c r="F993" s="11" t="s">
        <v>371</v>
      </c>
      <c r="G993" s="11" t="s">
        <v>372</v>
      </c>
      <c r="H993" s="11" t="s">
        <v>262</v>
      </c>
      <c r="I993" s="11" t="s">
        <v>3415</v>
      </c>
      <c r="J993" t="str">
        <f>IF(L993="","",VLOOKUP(L993,Продукция!B:D,3,0))</f>
        <v>Биологический_материал</v>
      </c>
      <c r="K993" t="str">
        <f>IF(L993="","",VLOOKUP(L993,Продукция!B:C,2,0))</f>
        <v>Сыворотка крови</v>
      </c>
      <c r="L993" s="151" t="s">
        <v>302</v>
      </c>
      <c r="M993">
        <f>IF(L993="","",VLOOKUP(L993,Продукция!B:L,11,0))</f>
        <v>0</v>
      </c>
      <c r="N993" s="11" t="s">
        <v>873</v>
      </c>
      <c r="P993" s="11" t="s">
        <v>340</v>
      </c>
      <c r="Q993" s="11" t="s">
        <v>854</v>
      </c>
      <c r="R993" s="153" t="s">
        <v>5116</v>
      </c>
      <c r="S993" s="11">
        <v>18</v>
      </c>
      <c r="T993" s="11" t="s">
        <v>5123</v>
      </c>
      <c r="V993" s="14">
        <v>45693</v>
      </c>
      <c r="Z993" s="11" t="s">
        <v>4823</v>
      </c>
      <c r="AA993" s="15">
        <v>0.54513888888888895</v>
      </c>
      <c r="AB993" t="str">
        <f>IF(L993="","",VLOOKUP(L993&amp;I993,Продукция!A:I,9,0))</f>
        <v>рекомендация производителя набора</v>
      </c>
      <c r="AC993" s="14">
        <v>45702</v>
      </c>
      <c r="AD993" s="11" t="s">
        <v>2676</v>
      </c>
      <c r="AE993" s="11" t="s">
        <v>4823</v>
      </c>
      <c r="AF993" t="str">
        <f>IF(AD993="","",VLOOKUP(AD993,'Сотрудники и ссылки'!A:B,2,0))</f>
        <v>Серолог</v>
      </c>
      <c r="AG993">
        <f>IF(AD993="","",VLOOKUP(AD993,'Сотрудники и ссылки'!A:C,3,0))</f>
        <v>20007746</v>
      </c>
      <c r="AH993" s="11" t="s">
        <v>2676</v>
      </c>
      <c r="AI993" t="str">
        <f>IF(AH993="","",VLOOKUP(AH993,'Сотрудники и ссылки'!A:B,2,0))</f>
        <v>Серолог</v>
      </c>
      <c r="AJ993">
        <f>IF(AH993="","",VLOOKUP(AH993,'Сотрудники и ссылки'!A:C,3,0))</f>
        <v>20007746</v>
      </c>
      <c r="AK993" s="14">
        <v>45702</v>
      </c>
      <c r="AL993" s="2">
        <f>IF(AK993="","",AK993+VLOOKUP(I993,'Вид исследования'!B:E,4,0))</f>
        <v>45703</v>
      </c>
      <c r="AM993" s="2">
        <f>IF(AK993="","",AK993+VLOOKUP(I993,'Вид исследования'!B:F,5,0))</f>
        <v>45703</v>
      </c>
      <c r="AN993" s="14">
        <v>45702</v>
      </c>
      <c r="AP993" s="11" t="s">
        <v>189</v>
      </c>
      <c r="AQ993" t="str">
        <f>IFERROR(IF(L993="","",VLOOKUP(L993&amp;I993,Продукция!A:K,11,0)),"обратитесь к админ справочника")</f>
        <v>согласно рекомендациям производителя теста</v>
      </c>
      <c r="AR993" s="11" t="s">
        <v>4823</v>
      </c>
      <c r="AS993" t="str">
        <f>IFERROR(IF(L993="","",VLOOKUP(L993&amp;I993,Продукция!A:J,10,0)),"обратитесь к админ справочника")</f>
        <v>инструкция тест- ситема Биочек СК-113</v>
      </c>
      <c r="AT993" s="11" t="s">
        <v>4823</v>
      </c>
      <c r="AU993" s="11" t="s">
        <v>4823</v>
      </c>
      <c r="AV993" s="11" t="s">
        <v>2676</v>
      </c>
      <c r="AW993" s="11" t="s">
        <v>4824</v>
      </c>
      <c r="AX993" s="11" t="s">
        <v>372</v>
      </c>
      <c r="AY993" s="11" t="s">
        <v>1539</v>
      </c>
      <c r="AZ993" s="11">
        <v>106</v>
      </c>
      <c r="BA993" s="11">
        <v>38</v>
      </c>
      <c r="BC993" s="11" t="s">
        <v>5124</v>
      </c>
    </row>
    <row r="994" spans="1:55" x14ac:dyDescent="0.25">
      <c r="A994" t="str">
        <f t="shared" si="19"/>
        <v>С/275IBD (BioChek) болезнь Гамборо уровень антител</v>
      </c>
      <c r="B994" t="str">
        <f>IF(E994="","",INDEX(Лаборатории!A:A,MATCH('Производственный контроль'!E994,Лаборатории!B:B,0)))</f>
        <v xml:space="preserve">КУРИНОЕ ЦАРСТВО АО </v>
      </c>
      <c r="C994" t="str">
        <f>IF(E994="","",VLOOKUP(E994,Лаборатории!B:D,3,0))</f>
        <v>U377_CHL</v>
      </c>
      <c r="D994" s="12">
        <v>45698</v>
      </c>
      <c r="E994" s="11" t="s">
        <v>793</v>
      </c>
      <c r="F994" s="11" t="s">
        <v>371</v>
      </c>
      <c r="G994" s="11" t="s">
        <v>372</v>
      </c>
      <c r="H994" s="11" t="s">
        <v>262</v>
      </c>
      <c r="I994" s="11" t="s">
        <v>3415</v>
      </c>
      <c r="J994" t="str">
        <f>IF(L994="","",VLOOKUP(L994,Продукция!B:D,3,0))</f>
        <v>Биологический_материал</v>
      </c>
      <c r="K994" t="str">
        <f>IF(L994="","",VLOOKUP(L994,Продукция!B:C,2,0))</f>
        <v>Сыворотка крови</v>
      </c>
      <c r="L994" s="151" t="s">
        <v>302</v>
      </c>
      <c r="M994">
        <f>IF(L994="","",VLOOKUP(L994,Продукция!B:L,11,0))</f>
        <v>0</v>
      </c>
      <c r="N994" s="11" t="s">
        <v>873</v>
      </c>
      <c r="P994" s="11" t="s">
        <v>340</v>
      </c>
      <c r="Q994" s="11" t="s">
        <v>854</v>
      </c>
      <c r="R994" s="153" t="s">
        <v>5111</v>
      </c>
      <c r="S994" s="11">
        <v>18</v>
      </c>
      <c r="T994" s="11" t="s">
        <v>5123</v>
      </c>
      <c r="V994" s="14">
        <v>45693</v>
      </c>
      <c r="Z994" s="11" t="s">
        <v>4823</v>
      </c>
      <c r="AA994" s="15">
        <v>0.54513888888888895</v>
      </c>
      <c r="AB994" t="str">
        <f>IF(L994="","",VLOOKUP(L994&amp;I994,Продукция!A:I,9,0))</f>
        <v>рекомендация производителя набора</v>
      </c>
      <c r="AC994" s="14">
        <v>45702</v>
      </c>
      <c r="AD994" s="11" t="s">
        <v>2676</v>
      </c>
      <c r="AE994" s="11" t="s">
        <v>4823</v>
      </c>
      <c r="AF994" t="str">
        <f>IF(AD994="","",VLOOKUP(AD994,'Сотрудники и ссылки'!A:B,2,0))</f>
        <v>Серолог</v>
      </c>
      <c r="AG994">
        <f>IF(AD994="","",VLOOKUP(AD994,'Сотрудники и ссылки'!A:C,3,0))</f>
        <v>20007746</v>
      </c>
      <c r="AH994" s="11" t="s">
        <v>2676</v>
      </c>
      <c r="AI994" t="str">
        <f>IF(AH994="","",VLOOKUP(AH994,'Сотрудники и ссылки'!A:B,2,0))</f>
        <v>Серолог</v>
      </c>
      <c r="AJ994">
        <f>IF(AH994="","",VLOOKUP(AH994,'Сотрудники и ссылки'!A:C,3,0))</f>
        <v>20007746</v>
      </c>
      <c r="AK994" s="14">
        <v>45702</v>
      </c>
      <c r="AL994" s="2">
        <f>IF(AK994="","",AK994+VLOOKUP(I994,'Вид исследования'!B:E,4,0))</f>
        <v>45703</v>
      </c>
      <c r="AM994" s="2">
        <f>IF(AK994="","",AK994+VLOOKUP(I994,'Вид исследования'!B:F,5,0))</f>
        <v>45703</v>
      </c>
      <c r="AN994" s="14">
        <v>45702</v>
      </c>
      <c r="AP994" s="11" t="s">
        <v>189</v>
      </c>
      <c r="AQ994" t="str">
        <f>IFERROR(IF(L994="","",VLOOKUP(L994&amp;I994,Продукция!A:K,11,0)),"обратитесь к админ справочника")</f>
        <v>согласно рекомендациям производителя теста</v>
      </c>
      <c r="AR994" s="11" t="s">
        <v>4823</v>
      </c>
      <c r="AS994" t="str">
        <f>IFERROR(IF(L994="","",VLOOKUP(L994&amp;I994,Продукция!A:J,10,0)),"обратитесь к админ справочника")</f>
        <v>инструкция тест- ситема Биочек СК-113</v>
      </c>
      <c r="AT994" s="11" t="s">
        <v>4823</v>
      </c>
      <c r="AU994" s="11" t="s">
        <v>4823</v>
      </c>
      <c r="AV994" s="11" t="s">
        <v>2676</v>
      </c>
      <c r="AW994" s="11" t="s">
        <v>4824</v>
      </c>
      <c r="AX994" s="11" t="s">
        <v>372</v>
      </c>
      <c r="AY994" s="11" t="s">
        <v>1534</v>
      </c>
      <c r="AZ994" s="11">
        <v>106</v>
      </c>
      <c r="BA994" s="11">
        <v>37</v>
      </c>
      <c r="BC994" s="11" t="s">
        <v>5124</v>
      </c>
    </row>
    <row r="995" spans="1:55" x14ac:dyDescent="0.25">
      <c r="A995" t="str">
        <f t="shared" si="19"/>
        <v>С/275IBD (BioChek) болезнь Гамборо уровень антител</v>
      </c>
      <c r="B995" t="str">
        <f>IF(E995="","",INDEX(Лаборатории!A:A,MATCH('Производственный контроль'!E995,Лаборатории!B:B,0)))</f>
        <v xml:space="preserve">КУРИНОЕ ЦАРСТВО АО </v>
      </c>
      <c r="C995" t="str">
        <f>IF(E995="","",VLOOKUP(E995,Лаборатории!B:D,3,0))</f>
        <v>U377_CHL</v>
      </c>
      <c r="D995" s="12">
        <v>45698</v>
      </c>
      <c r="E995" s="11" t="s">
        <v>793</v>
      </c>
      <c r="F995" s="11" t="s">
        <v>371</v>
      </c>
      <c r="G995" s="11" t="s">
        <v>372</v>
      </c>
      <c r="H995" s="11" t="s">
        <v>262</v>
      </c>
      <c r="I995" s="11" t="s">
        <v>3415</v>
      </c>
      <c r="J995" t="str">
        <f>IF(L995="","",VLOOKUP(L995,Продукция!B:D,3,0))</f>
        <v>Биологический_материал</v>
      </c>
      <c r="K995" t="str">
        <f>IF(L995="","",VLOOKUP(L995,Продукция!B:C,2,0))</f>
        <v>Сыворотка крови</v>
      </c>
      <c r="L995" s="151" t="s">
        <v>302</v>
      </c>
      <c r="M995">
        <f>IF(L995="","",VLOOKUP(L995,Продукция!B:L,11,0))</f>
        <v>0</v>
      </c>
      <c r="N995" s="11" t="s">
        <v>873</v>
      </c>
      <c r="P995" s="11" t="s">
        <v>340</v>
      </c>
      <c r="Q995" s="11" t="s">
        <v>854</v>
      </c>
      <c r="R995" s="153" t="s">
        <v>5122</v>
      </c>
      <c r="S995" s="11">
        <v>18</v>
      </c>
      <c r="T995" s="11" t="s">
        <v>5123</v>
      </c>
      <c r="V995" s="14">
        <v>45689</v>
      </c>
      <c r="Z995" s="11" t="s">
        <v>4823</v>
      </c>
      <c r="AA995" s="15">
        <v>0.54513888888888895</v>
      </c>
      <c r="AB995" t="str">
        <f>IF(L995="","",VLOOKUP(L995&amp;I995,Продукция!A:I,9,0))</f>
        <v>рекомендация производителя набора</v>
      </c>
      <c r="AC995" s="14">
        <v>45702</v>
      </c>
      <c r="AD995" s="11" t="s">
        <v>2676</v>
      </c>
      <c r="AE995" s="11" t="s">
        <v>4823</v>
      </c>
      <c r="AF995" t="str">
        <f>IF(AD995="","",VLOOKUP(AD995,'Сотрудники и ссылки'!A:B,2,0))</f>
        <v>Серолог</v>
      </c>
      <c r="AG995">
        <f>IF(AD995="","",VLOOKUP(AD995,'Сотрудники и ссылки'!A:C,3,0))</f>
        <v>20007746</v>
      </c>
      <c r="AH995" s="11" t="s">
        <v>2676</v>
      </c>
      <c r="AI995" t="str">
        <f>IF(AH995="","",VLOOKUP(AH995,'Сотрудники и ссылки'!A:B,2,0))</f>
        <v>Серолог</v>
      </c>
      <c r="AJ995">
        <f>IF(AH995="","",VLOOKUP(AH995,'Сотрудники и ссылки'!A:C,3,0))</f>
        <v>20007746</v>
      </c>
      <c r="AK995" s="14">
        <v>45702</v>
      </c>
      <c r="AL995" s="2">
        <f>IF(AK995="","",AK995+VLOOKUP(I995,'Вид исследования'!B:E,4,0))</f>
        <v>45703</v>
      </c>
      <c r="AM995" s="2">
        <f>IF(AK995="","",AK995+VLOOKUP(I995,'Вид исследования'!B:F,5,0))</f>
        <v>45703</v>
      </c>
      <c r="AN995" s="14">
        <v>45702</v>
      </c>
      <c r="AP995" s="11" t="s">
        <v>189</v>
      </c>
      <c r="AQ995" t="str">
        <f>IFERROR(IF(L995="","",VLOOKUP(L995&amp;I995,Продукция!A:K,11,0)),"обратитесь к админ справочника")</f>
        <v>согласно рекомендациям производителя теста</v>
      </c>
      <c r="AR995" s="11" t="s">
        <v>4823</v>
      </c>
      <c r="AS995" t="str">
        <f>IFERROR(IF(L995="","",VLOOKUP(L995&amp;I995,Продукция!A:J,10,0)),"обратитесь к админ справочника")</f>
        <v>инструкция тест- ситема Биочек СК-113</v>
      </c>
      <c r="AT995" s="11" t="s">
        <v>4823</v>
      </c>
      <c r="AU995" s="11" t="s">
        <v>4823</v>
      </c>
      <c r="AV995" s="11" t="s">
        <v>2676</v>
      </c>
      <c r="AW995" s="11" t="s">
        <v>4824</v>
      </c>
      <c r="AX995" s="11" t="s">
        <v>372</v>
      </c>
      <c r="AY995" s="11" t="s">
        <v>1545</v>
      </c>
      <c r="AZ995" s="11">
        <v>106</v>
      </c>
      <c r="BA995" s="11">
        <v>35</v>
      </c>
      <c r="BC995" s="11" t="s">
        <v>5124</v>
      </c>
    </row>
    <row r="996" spans="1:55" x14ac:dyDescent="0.25">
      <c r="A996" t="str">
        <f t="shared" si="19"/>
        <v>С/275IBV (BioChek) инфекционный бронхит уровень антител</v>
      </c>
      <c r="B996" t="str">
        <f>IF(E996="","",INDEX(Лаборатории!A:A,MATCH('Производственный контроль'!E996,Лаборатории!B:B,0)))</f>
        <v xml:space="preserve">КУРИНОЕ ЦАРСТВО АО </v>
      </c>
      <c r="C996" t="str">
        <f>IF(E996="","",VLOOKUP(E996,Лаборатории!B:D,3,0))</f>
        <v>U377_CHL</v>
      </c>
      <c r="D996" s="12">
        <v>45698</v>
      </c>
      <c r="E996" s="11" t="s">
        <v>793</v>
      </c>
      <c r="F996" s="11" t="s">
        <v>371</v>
      </c>
      <c r="G996" s="11" t="s">
        <v>372</v>
      </c>
      <c r="H996" s="11" t="s">
        <v>262</v>
      </c>
      <c r="I996" s="11" t="s">
        <v>3416</v>
      </c>
      <c r="J996" t="str">
        <f>IF(L996="","",VLOOKUP(L996,Продукция!B:D,3,0))</f>
        <v>Биологический_материал</v>
      </c>
      <c r="K996" t="str">
        <f>IF(L996="","",VLOOKUP(L996,Продукция!B:C,2,0))</f>
        <v>Сыворотка крови</v>
      </c>
      <c r="L996" s="151" t="s">
        <v>302</v>
      </c>
      <c r="M996">
        <f>IF(L996="","",VLOOKUP(L996,Продукция!B:L,11,0))</f>
        <v>0</v>
      </c>
      <c r="N996" s="11" t="s">
        <v>873</v>
      </c>
      <c r="P996" s="11" t="s">
        <v>340</v>
      </c>
      <c r="Q996" s="11" t="s">
        <v>854</v>
      </c>
      <c r="R996" s="153" t="s">
        <v>5118</v>
      </c>
      <c r="S996" s="11">
        <v>18</v>
      </c>
      <c r="T996" s="11" t="s">
        <v>5123</v>
      </c>
      <c r="V996" s="14">
        <v>45690</v>
      </c>
      <c r="Z996" s="11" t="s">
        <v>4823</v>
      </c>
      <c r="AA996" s="15">
        <v>0.54513888888888895</v>
      </c>
      <c r="AB996" t="str">
        <f>IF(L996="","",VLOOKUP(L996&amp;I996,Продукция!A:I,9,0))</f>
        <v>рекомендация производителя набора</v>
      </c>
      <c r="AC996" s="14">
        <v>45702</v>
      </c>
      <c r="AD996" s="11" t="s">
        <v>2676</v>
      </c>
      <c r="AE996" s="11" t="s">
        <v>4823</v>
      </c>
      <c r="AF996" t="str">
        <f>IF(AD996="","",VLOOKUP(AD996,'Сотрудники и ссылки'!A:B,2,0))</f>
        <v>Серолог</v>
      </c>
      <c r="AG996">
        <f>IF(AD996="","",VLOOKUP(AD996,'Сотрудники и ссылки'!A:C,3,0))</f>
        <v>20007746</v>
      </c>
      <c r="AH996" s="11" t="s">
        <v>2676</v>
      </c>
      <c r="AI996" t="str">
        <f>IF(AH996="","",VLOOKUP(AH996,'Сотрудники и ссылки'!A:B,2,0))</f>
        <v>Серолог</v>
      </c>
      <c r="AJ996">
        <f>IF(AH996="","",VLOOKUP(AH996,'Сотрудники и ссылки'!A:C,3,0))</f>
        <v>20007746</v>
      </c>
      <c r="AK996" s="14">
        <v>45702</v>
      </c>
      <c r="AL996" s="2">
        <f>IF(AK996="","",AK996+VLOOKUP(I996,'Вид исследования'!B:E,4,0))</f>
        <v>45703</v>
      </c>
      <c r="AM996" s="2">
        <f>IF(AK996="","",AK996+VLOOKUP(I996,'Вид исследования'!B:F,5,0))</f>
        <v>45703</v>
      </c>
      <c r="AN996" s="14">
        <v>45702</v>
      </c>
      <c r="AP996" s="11" t="s">
        <v>189</v>
      </c>
      <c r="AQ996" t="str">
        <f>IFERROR(IF(L996="","",VLOOKUP(L996&amp;I996,Продукция!A:K,11,0)),"обратитесь к админ справочника")</f>
        <v>согласно рекомендациям производителя теста</v>
      </c>
      <c r="AR996" s="11" t="s">
        <v>4823</v>
      </c>
      <c r="AS996" t="str">
        <f>IFERROR(IF(L996="","",VLOOKUP(L996&amp;I996,Продукция!A:J,10,0)),"обратитесь к админ справочника")</f>
        <v>инструкция тест- ситема Биочек СК-119</v>
      </c>
      <c r="AT996" s="11" t="s">
        <v>4823</v>
      </c>
      <c r="AU996" s="11" t="s">
        <v>4823</v>
      </c>
      <c r="AV996" s="11" t="s">
        <v>2676</v>
      </c>
      <c r="AW996" s="11" t="s">
        <v>4824</v>
      </c>
      <c r="AX996" s="11" t="s">
        <v>372</v>
      </c>
      <c r="AY996" s="11" t="s">
        <v>1541</v>
      </c>
      <c r="AZ996" s="11">
        <v>106</v>
      </c>
      <c r="BA996" s="11">
        <v>38</v>
      </c>
      <c r="BC996" s="11" t="s">
        <v>5124</v>
      </c>
    </row>
    <row r="997" spans="1:55" x14ac:dyDescent="0.25">
      <c r="A997" t="str">
        <f t="shared" si="19"/>
        <v>С/275IBV (BioChek) инфекционный бронхит уровень антител</v>
      </c>
      <c r="B997" t="str">
        <f>IF(E997="","",INDEX(Лаборатории!A:A,MATCH('Производственный контроль'!E997,Лаборатории!B:B,0)))</f>
        <v xml:space="preserve">КУРИНОЕ ЦАРСТВО АО </v>
      </c>
      <c r="C997" t="str">
        <f>IF(E997="","",VLOOKUP(E997,Лаборатории!B:D,3,0))</f>
        <v>U377_CHL</v>
      </c>
      <c r="D997" s="12">
        <v>45698</v>
      </c>
      <c r="E997" s="11" t="s">
        <v>793</v>
      </c>
      <c r="F997" s="11" t="s">
        <v>371</v>
      </c>
      <c r="G997" s="11" t="s">
        <v>372</v>
      </c>
      <c r="H997" s="11" t="s">
        <v>262</v>
      </c>
      <c r="I997" s="11" t="s">
        <v>3416</v>
      </c>
      <c r="J997" t="str">
        <f>IF(L997="","",VLOOKUP(L997,Продукция!B:D,3,0))</f>
        <v>Биологический_материал</v>
      </c>
      <c r="K997" t="str">
        <f>IF(L997="","",VLOOKUP(L997,Продукция!B:C,2,0))</f>
        <v>Сыворотка крови</v>
      </c>
      <c r="L997" s="151" t="s">
        <v>302</v>
      </c>
      <c r="M997">
        <f>IF(L997="","",VLOOKUP(L997,Продукция!B:L,11,0))</f>
        <v>0</v>
      </c>
      <c r="N997" s="11" t="s">
        <v>873</v>
      </c>
      <c r="P997" s="11" t="s">
        <v>340</v>
      </c>
      <c r="Q997" s="11" t="s">
        <v>854</v>
      </c>
      <c r="R997" s="153" t="s">
        <v>5120</v>
      </c>
      <c r="S997" s="11">
        <v>18</v>
      </c>
      <c r="T997" s="11" t="s">
        <v>5123</v>
      </c>
      <c r="V997" s="14">
        <v>45690</v>
      </c>
      <c r="Z997" s="11" t="s">
        <v>4823</v>
      </c>
      <c r="AA997" s="15">
        <v>0.54513888888888895</v>
      </c>
      <c r="AB997" t="str">
        <f>IF(L997="","",VLOOKUP(L997&amp;I997,Продукция!A:I,9,0))</f>
        <v>рекомендация производителя набора</v>
      </c>
      <c r="AC997" s="14">
        <v>45702</v>
      </c>
      <c r="AD997" s="11" t="s">
        <v>2676</v>
      </c>
      <c r="AE997" s="11" t="s">
        <v>4823</v>
      </c>
      <c r="AF997" t="str">
        <f>IF(AD997="","",VLOOKUP(AD997,'Сотрудники и ссылки'!A:B,2,0))</f>
        <v>Серолог</v>
      </c>
      <c r="AG997">
        <f>IF(AD997="","",VLOOKUP(AD997,'Сотрудники и ссылки'!A:C,3,0))</f>
        <v>20007746</v>
      </c>
      <c r="AH997" s="11" t="s">
        <v>2676</v>
      </c>
      <c r="AI997" t="str">
        <f>IF(AH997="","",VLOOKUP(AH997,'Сотрудники и ссылки'!A:B,2,0))</f>
        <v>Серолог</v>
      </c>
      <c r="AJ997">
        <f>IF(AH997="","",VLOOKUP(AH997,'Сотрудники и ссылки'!A:C,3,0))</f>
        <v>20007746</v>
      </c>
      <c r="AK997" s="14">
        <v>45702</v>
      </c>
      <c r="AL997" s="2">
        <f>IF(AK997="","",AK997+VLOOKUP(I997,'Вид исследования'!B:E,4,0))</f>
        <v>45703</v>
      </c>
      <c r="AM997" s="2">
        <f>IF(AK997="","",AK997+VLOOKUP(I997,'Вид исследования'!B:F,5,0))</f>
        <v>45703</v>
      </c>
      <c r="AN997" s="14">
        <v>45702</v>
      </c>
      <c r="AP997" s="11" t="s">
        <v>189</v>
      </c>
      <c r="AQ997" t="str">
        <f>IFERROR(IF(L997="","",VLOOKUP(L997&amp;I997,Продукция!A:K,11,0)),"обратитесь к админ справочника")</f>
        <v>согласно рекомендациям производителя теста</v>
      </c>
      <c r="AR997" s="11" t="s">
        <v>4823</v>
      </c>
      <c r="AS997" t="str">
        <f>IFERROR(IF(L997="","",VLOOKUP(L997&amp;I997,Продукция!A:J,10,0)),"обратитесь к админ справочника")</f>
        <v>инструкция тест- ситема Биочек СК-119</v>
      </c>
      <c r="AT997" s="11" t="s">
        <v>4823</v>
      </c>
      <c r="AU997" s="11" t="s">
        <v>4823</v>
      </c>
      <c r="AV997" s="11" t="s">
        <v>2676</v>
      </c>
      <c r="AW997" s="11" t="s">
        <v>4824</v>
      </c>
      <c r="AX997" s="11" t="s">
        <v>372</v>
      </c>
      <c r="AY997" s="11" t="s">
        <v>1543</v>
      </c>
      <c r="AZ997" s="11">
        <v>106</v>
      </c>
      <c r="BA997" s="11">
        <v>37</v>
      </c>
      <c r="BC997" s="11" t="s">
        <v>5124</v>
      </c>
    </row>
    <row r="998" spans="1:55" x14ac:dyDescent="0.25">
      <c r="A998" t="str">
        <f t="shared" si="19"/>
        <v>С/275IBV (BioChek) инфекционный бронхит уровень антител</v>
      </c>
      <c r="B998" t="str">
        <f>IF(E998="","",INDEX(Лаборатории!A:A,MATCH('Производственный контроль'!E998,Лаборатории!B:B,0)))</f>
        <v xml:space="preserve">КУРИНОЕ ЦАРСТВО АО </v>
      </c>
      <c r="C998" t="str">
        <f>IF(E998="","",VLOOKUP(E998,Лаборатории!B:D,3,0))</f>
        <v>U377_CHL</v>
      </c>
      <c r="D998" s="12">
        <v>45698</v>
      </c>
      <c r="E998" s="11" t="s">
        <v>793</v>
      </c>
      <c r="F998" s="11" t="s">
        <v>371</v>
      </c>
      <c r="G998" s="11" t="s">
        <v>372</v>
      </c>
      <c r="H998" s="11" t="s">
        <v>262</v>
      </c>
      <c r="I998" s="11" t="s">
        <v>3416</v>
      </c>
      <c r="J998" t="str">
        <f>IF(L998="","",VLOOKUP(L998,Продукция!B:D,3,0))</f>
        <v>Биологический_материал</v>
      </c>
      <c r="K998" t="str">
        <f>IF(L998="","",VLOOKUP(L998,Продукция!B:C,2,0))</f>
        <v>Сыворотка крови</v>
      </c>
      <c r="L998" s="151" t="s">
        <v>302</v>
      </c>
      <c r="M998">
        <f>IF(L998="","",VLOOKUP(L998,Продукция!B:L,11,0))</f>
        <v>0</v>
      </c>
      <c r="N998" s="11" t="s">
        <v>873</v>
      </c>
      <c r="P998" s="11" t="s">
        <v>340</v>
      </c>
      <c r="Q998" s="11" t="s">
        <v>854</v>
      </c>
      <c r="R998" s="153" t="s">
        <v>5116</v>
      </c>
      <c r="S998" s="11">
        <v>18</v>
      </c>
      <c r="T998" s="11" t="s">
        <v>5123</v>
      </c>
      <c r="V998" s="14">
        <v>45693</v>
      </c>
      <c r="Z998" s="11" t="s">
        <v>4823</v>
      </c>
      <c r="AA998" s="15">
        <v>0.54513888888888895</v>
      </c>
      <c r="AB998" t="str">
        <f>IF(L998="","",VLOOKUP(L998&amp;I998,Продукция!A:I,9,0))</f>
        <v>рекомендация производителя набора</v>
      </c>
      <c r="AC998" s="14">
        <v>45702</v>
      </c>
      <c r="AD998" s="11" t="s">
        <v>2676</v>
      </c>
      <c r="AE998" s="11" t="s">
        <v>4823</v>
      </c>
      <c r="AF998" t="str">
        <f>IF(AD998="","",VLOOKUP(AD998,'Сотрудники и ссылки'!A:B,2,0))</f>
        <v>Серолог</v>
      </c>
      <c r="AG998">
        <f>IF(AD998="","",VLOOKUP(AD998,'Сотрудники и ссылки'!A:C,3,0))</f>
        <v>20007746</v>
      </c>
      <c r="AH998" s="11" t="s">
        <v>2676</v>
      </c>
      <c r="AI998" t="str">
        <f>IF(AH998="","",VLOOKUP(AH998,'Сотрудники и ссылки'!A:B,2,0))</f>
        <v>Серолог</v>
      </c>
      <c r="AJ998">
        <f>IF(AH998="","",VLOOKUP(AH998,'Сотрудники и ссылки'!A:C,3,0))</f>
        <v>20007746</v>
      </c>
      <c r="AK998" s="14">
        <v>45702</v>
      </c>
      <c r="AL998" s="2">
        <f>IF(AK998="","",AK998+VLOOKUP(I998,'Вид исследования'!B:E,4,0))</f>
        <v>45703</v>
      </c>
      <c r="AM998" s="2">
        <f>IF(AK998="","",AK998+VLOOKUP(I998,'Вид исследования'!B:F,5,0))</f>
        <v>45703</v>
      </c>
      <c r="AN998" s="14">
        <v>45702</v>
      </c>
      <c r="AP998" s="11" t="s">
        <v>189</v>
      </c>
      <c r="AQ998" t="str">
        <f>IFERROR(IF(L998="","",VLOOKUP(L998&amp;I998,Продукция!A:K,11,0)),"обратитесь к админ справочника")</f>
        <v>согласно рекомендациям производителя теста</v>
      </c>
      <c r="AR998" s="11" t="s">
        <v>4823</v>
      </c>
      <c r="AS998" t="str">
        <f>IFERROR(IF(L998="","",VLOOKUP(L998&amp;I998,Продукция!A:J,10,0)),"обратитесь к админ справочника")</f>
        <v>инструкция тест- ситема Биочек СК-119</v>
      </c>
      <c r="AT998" s="11" t="s">
        <v>4823</v>
      </c>
      <c r="AU998" s="11" t="s">
        <v>4823</v>
      </c>
      <c r="AV998" s="11" t="s">
        <v>2676</v>
      </c>
      <c r="AW998" s="11" t="s">
        <v>4824</v>
      </c>
      <c r="AX998" s="11" t="s">
        <v>372</v>
      </c>
      <c r="AY998" s="11" t="s">
        <v>1539</v>
      </c>
      <c r="AZ998" s="11">
        <v>106</v>
      </c>
      <c r="BA998" s="11">
        <v>38</v>
      </c>
      <c r="BC998" s="11" t="s">
        <v>5124</v>
      </c>
    </row>
    <row r="999" spans="1:55" x14ac:dyDescent="0.25">
      <c r="A999" t="str">
        <f t="shared" si="19"/>
        <v>С/275IBV (BioChek) инфекционный бронхит уровень антител</v>
      </c>
      <c r="B999" t="str">
        <f>IF(E999="","",INDEX(Лаборатории!A:A,MATCH('Производственный контроль'!E999,Лаборатории!B:B,0)))</f>
        <v xml:space="preserve">КУРИНОЕ ЦАРСТВО АО </v>
      </c>
      <c r="C999" t="str">
        <f>IF(E999="","",VLOOKUP(E999,Лаборатории!B:D,3,0))</f>
        <v>U377_CHL</v>
      </c>
      <c r="D999" s="12">
        <v>45698</v>
      </c>
      <c r="E999" s="11" t="s">
        <v>793</v>
      </c>
      <c r="F999" s="11" t="s">
        <v>371</v>
      </c>
      <c r="G999" s="11" t="s">
        <v>372</v>
      </c>
      <c r="H999" s="11" t="s">
        <v>262</v>
      </c>
      <c r="I999" s="11" t="s">
        <v>3416</v>
      </c>
      <c r="J999" t="str">
        <f>IF(L999="","",VLOOKUP(L999,Продукция!B:D,3,0))</f>
        <v>Биологический_материал</v>
      </c>
      <c r="K999" t="str">
        <f>IF(L999="","",VLOOKUP(L999,Продукция!B:C,2,0))</f>
        <v>Сыворотка крови</v>
      </c>
      <c r="L999" s="151" t="s">
        <v>302</v>
      </c>
      <c r="M999">
        <f>IF(L999="","",VLOOKUP(L999,Продукция!B:L,11,0))</f>
        <v>0</v>
      </c>
      <c r="N999" s="11" t="s">
        <v>873</v>
      </c>
      <c r="P999" s="11" t="s">
        <v>340</v>
      </c>
      <c r="Q999" s="11" t="s">
        <v>854</v>
      </c>
      <c r="R999" s="153" t="s">
        <v>5111</v>
      </c>
      <c r="S999" s="11">
        <v>18</v>
      </c>
      <c r="T999" s="11" t="s">
        <v>5123</v>
      </c>
      <c r="V999" s="14">
        <v>45693</v>
      </c>
      <c r="Z999" s="11" t="s">
        <v>4823</v>
      </c>
      <c r="AA999" s="15">
        <v>0.54513888888888895</v>
      </c>
      <c r="AB999" t="str">
        <f>IF(L999="","",VLOOKUP(L999&amp;I999,Продукция!A:I,9,0))</f>
        <v>рекомендация производителя набора</v>
      </c>
      <c r="AC999" s="14">
        <v>45702</v>
      </c>
      <c r="AD999" s="11" t="s">
        <v>2676</v>
      </c>
      <c r="AE999" s="11" t="s">
        <v>4823</v>
      </c>
      <c r="AF999" t="str">
        <f>IF(AD999="","",VLOOKUP(AD999,'Сотрудники и ссылки'!A:B,2,0))</f>
        <v>Серолог</v>
      </c>
      <c r="AG999">
        <f>IF(AD999="","",VLOOKUP(AD999,'Сотрудники и ссылки'!A:C,3,0))</f>
        <v>20007746</v>
      </c>
      <c r="AH999" s="11" t="s">
        <v>2676</v>
      </c>
      <c r="AI999" t="str">
        <f>IF(AH999="","",VLOOKUP(AH999,'Сотрудники и ссылки'!A:B,2,0))</f>
        <v>Серолог</v>
      </c>
      <c r="AJ999">
        <f>IF(AH999="","",VLOOKUP(AH999,'Сотрудники и ссылки'!A:C,3,0))</f>
        <v>20007746</v>
      </c>
      <c r="AK999" s="14">
        <v>45702</v>
      </c>
      <c r="AL999" s="2">
        <f>IF(AK999="","",AK999+VLOOKUP(I999,'Вид исследования'!B:E,4,0))</f>
        <v>45703</v>
      </c>
      <c r="AM999" s="2">
        <f>IF(AK999="","",AK999+VLOOKUP(I999,'Вид исследования'!B:F,5,0))</f>
        <v>45703</v>
      </c>
      <c r="AN999" s="14">
        <v>45702</v>
      </c>
      <c r="AP999" s="11" t="s">
        <v>189</v>
      </c>
      <c r="AQ999" t="str">
        <f>IFERROR(IF(L999="","",VLOOKUP(L999&amp;I999,Продукция!A:K,11,0)),"обратитесь к админ справочника")</f>
        <v>согласно рекомендациям производителя теста</v>
      </c>
      <c r="AR999" s="11" t="s">
        <v>4823</v>
      </c>
      <c r="AS999" t="str">
        <f>IFERROR(IF(L999="","",VLOOKUP(L999&amp;I999,Продукция!A:J,10,0)),"обратитесь к админ справочника")</f>
        <v>инструкция тест- ситема Биочек СК-119</v>
      </c>
      <c r="AT999" s="11" t="s">
        <v>4823</v>
      </c>
      <c r="AU999" s="11" t="s">
        <v>4823</v>
      </c>
      <c r="AV999" s="11" t="s">
        <v>2676</v>
      </c>
      <c r="AW999" s="11" t="s">
        <v>4824</v>
      </c>
      <c r="AX999" s="11" t="s">
        <v>372</v>
      </c>
      <c r="AY999" s="11" t="s">
        <v>1534</v>
      </c>
      <c r="AZ999" s="11">
        <v>106</v>
      </c>
      <c r="BA999" s="11">
        <v>37</v>
      </c>
      <c r="BC999" s="11" t="s">
        <v>5124</v>
      </c>
    </row>
    <row r="1000" spans="1:55" x14ac:dyDescent="0.25">
      <c r="A1000" t="str">
        <f t="shared" si="19"/>
        <v>С/275IBV (BioChek) инфекционный бронхит уровень антител</v>
      </c>
      <c r="B1000" t="str">
        <f>IF(E1000="","",INDEX(Лаборатории!A:A,MATCH('Производственный контроль'!E1000,Лаборатории!B:B,0)))</f>
        <v xml:space="preserve">КУРИНОЕ ЦАРСТВО АО </v>
      </c>
      <c r="C1000" t="str">
        <f>IF(E1000="","",VLOOKUP(E1000,Лаборатории!B:D,3,0))</f>
        <v>U377_CHL</v>
      </c>
      <c r="D1000" s="12">
        <v>45698</v>
      </c>
      <c r="E1000" s="11" t="s">
        <v>793</v>
      </c>
      <c r="F1000" s="11" t="s">
        <v>371</v>
      </c>
      <c r="G1000" s="11" t="s">
        <v>372</v>
      </c>
      <c r="H1000" s="11" t="s">
        <v>262</v>
      </c>
      <c r="I1000" s="11" t="s">
        <v>3416</v>
      </c>
      <c r="J1000" t="str">
        <f>IF(L1000="","",VLOOKUP(L1000,Продукция!B:D,3,0))</f>
        <v>Биологический_материал</v>
      </c>
      <c r="K1000" t="str">
        <f>IF(L1000="","",VLOOKUP(L1000,Продукция!B:C,2,0))</f>
        <v>Сыворотка крови</v>
      </c>
      <c r="L1000" s="151" t="s">
        <v>302</v>
      </c>
      <c r="M1000">
        <f>IF(L1000="","",VLOOKUP(L1000,Продукция!B:L,11,0))</f>
        <v>0</v>
      </c>
      <c r="N1000" s="11" t="s">
        <v>873</v>
      </c>
      <c r="P1000" s="11" t="s">
        <v>340</v>
      </c>
      <c r="Q1000" s="11" t="s">
        <v>854</v>
      </c>
      <c r="R1000" s="153" t="s">
        <v>5122</v>
      </c>
      <c r="S1000" s="11">
        <v>18</v>
      </c>
      <c r="T1000" s="11" t="s">
        <v>5123</v>
      </c>
      <c r="V1000" s="14">
        <v>45689</v>
      </c>
      <c r="Z1000" s="11" t="s">
        <v>4823</v>
      </c>
      <c r="AA1000" s="15">
        <v>0.54513888888888895</v>
      </c>
      <c r="AB1000" t="str">
        <f>IF(L1000="","",VLOOKUP(L1000&amp;I1000,Продукция!A:I,9,0))</f>
        <v>рекомендация производителя набора</v>
      </c>
      <c r="AC1000" s="14">
        <v>45702</v>
      </c>
      <c r="AD1000" s="11" t="s">
        <v>2676</v>
      </c>
      <c r="AE1000" s="11" t="s">
        <v>4823</v>
      </c>
      <c r="AF1000" t="str">
        <f>IF(AD1000="","",VLOOKUP(AD1000,'Сотрудники и ссылки'!A:B,2,0))</f>
        <v>Серолог</v>
      </c>
      <c r="AG1000">
        <f>IF(AD1000="","",VLOOKUP(AD1000,'Сотрудники и ссылки'!A:C,3,0))</f>
        <v>20007746</v>
      </c>
      <c r="AH1000" s="11" t="s">
        <v>2676</v>
      </c>
      <c r="AI1000" t="str">
        <f>IF(AH1000="","",VLOOKUP(AH1000,'Сотрудники и ссылки'!A:B,2,0))</f>
        <v>Серолог</v>
      </c>
      <c r="AJ1000">
        <f>IF(AH1000="","",VLOOKUP(AH1000,'Сотрудники и ссылки'!A:C,3,0))</f>
        <v>20007746</v>
      </c>
      <c r="AK1000" s="14">
        <v>45702</v>
      </c>
      <c r="AL1000" s="2">
        <f>IF(AK1000="","",AK1000+VLOOKUP(I1000,'Вид исследования'!B:E,4,0))</f>
        <v>45703</v>
      </c>
      <c r="AM1000" s="2">
        <f>IF(AK1000="","",AK1000+VLOOKUP(I1000,'Вид исследования'!B:F,5,0))</f>
        <v>45703</v>
      </c>
      <c r="AN1000" s="14">
        <v>45702</v>
      </c>
      <c r="AP1000" s="11" t="s">
        <v>189</v>
      </c>
      <c r="AQ1000" t="str">
        <f>IFERROR(IF(L1000="","",VLOOKUP(L1000&amp;I1000,Продукция!A:K,11,0)),"обратитесь к админ справочника")</f>
        <v>согласно рекомендациям производителя теста</v>
      </c>
      <c r="AR1000" s="11" t="s">
        <v>4823</v>
      </c>
      <c r="AS1000" t="str">
        <f>IFERROR(IF(L1000="","",VLOOKUP(L1000&amp;I1000,Продукция!A:J,10,0)),"обратитесь к админ справочника")</f>
        <v>инструкция тест- ситема Биочек СК-119</v>
      </c>
      <c r="AT1000" s="11" t="s">
        <v>4823</v>
      </c>
      <c r="AU1000" s="11" t="s">
        <v>4823</v>
      </c>
      <c r="AV1000" s="11" t="s">
        <v>2676</v>
      </c>
      <c r="AW1000" s="11" t="s">
        <v>4824</v>
      </c>
      <c r="AX1000" s="11" t="s">
        <v>372</v>
      </c>
      <c r="AY1000" s="11" t="s">
        <v>1545</v>
      </c>
      <c r="AZ1000" s="11">
        <v>106</v>
      </c>
      <c r="BA1000" s="11">
        <v>35</v>
      </c>
      <c r="BC1000" s="11" t="s">
        <v>5124</v>
      </c>
    </row>
    <row r="1001" spans="1:55" x14ac:dyDescent="0.25">
      <c r="A1001" t="str">
        <f t="shared" si="19"/>
        <v>С/275REO (BioChek) реовирус уровень антител</v>
      </c>
      <c r="B1001" t="str">
        <f>IF(E1001="","",INDEX(Лаборатории!A:A,MATCH('Производственный контроль'!E1001,Лаборатории!B:B,0)))</f>
        <v xml:space="preserve">КУРИНОЕ ЦАРСТВО АО </v>
      </c>
      <c r="C1001" t="str">
        <f>IF(E1001="","",VLOOKUP(E1001,Лаборатории!B:D,3,0))</f>
        <v>U377_CHL</v>
      </c>
      <c r="D1001" s="12">
        <v>45698</v>
      </c>
      <c r="E1001" s="11" t="s">
        <v>793</v>
      </c>
      <c r="F1001" s="11" t="s">
        <v>371</v>
      </c>
      <c r="G1001" s="11" t="s">
        <v>372</v>
      </c>
      <c r="H1001" s="11" t="s">
        <v>262</v>
      </c>
      <c r="I1001" s="11" t="s">
        <v>3426</v>
      </c>
      <c r="J1001" t="str">
        <f>IF(L1001="","",VLOOKUP(L1001,Продукция!B:D,3,0))</f>
        <v>Биологический_материал</v>
      </c>
      <c r="K1001" t="str">
        <f>IF(L1001="","",VLOOKUP(L1001,Продукция!B:C,2,0))</f>
        <v>Сыворотка крови</v>
      </c>
      <c r="L1001" s="151" t="s">
        <v>302</v>
      </c>
      <c r="M1001">
        <f>IF(L1001="","",VLOOKUP(L1001,Продукция!B:L,11,0))</f>
        <v>0</v>
      </c>
      <c r="N1001" s="11" t="s">
        <v>873</v>
      </c>
      <c r="P1001" s="11" t="s">
        <v>340</v>
      </c>
      <c r="Q1001" s="11" t="s">
        <v>854</v>
      </c>
      <c r="R1001" s="153" t="s">
        <v>5118</v>
      </c>
      <c r="S1001" s="11">
        <v>18</v>
      </c>
      <c r="T1001" s="11" t="s">
        <v>5123</v>
      </c>
      <c r="V1001" s="14">
        <v>45690</v>
      </c>
      <c r="Z1001" s="11" t="s">
        <v>4823</v>
      </c>
      <c r="AA1001" s="15">
        <v>0.54513888888888895</v>
      </c>
      <c r="AB1001" t="str">
        <f>IF(L1001="","",VLOOKUP(L1001&amp;I1001,Продукция!A:I,9,0))</f>
        <v>рекомендация производителя набора</v>
      </c>
      <c r="AC1001" s="14">
        <v>45702</v>
      </c>
      <c r="AD1001" s="11" t="s">
        <v>2676</v>
      </c>
      <c r="AE1001" s="11" t="s">
        <v>4823</v>
      </c>
      <c r="AF1001" t="str">
        <f>IF(AD1001="","",VLOOKUP(AD1001,'Сотрудники и ссылки'!A:B,2,0))</f>
        <v>Серолог</v>
      </c>
      <c r="AG1001">
        <f>IF(AD1001="","",VLOOKUP(AD1001,'Сотрудники и ссылки'!A:C,3,0))</f>
        <v>20007746</v>
      </c>
      <c r="AH1001" s="11" t="s">
        <v>2676</v>
      </c>
      <c r="AI1001" t="str">
        <f>IF(AH1001="","",VLOOKUP(AH1001,'Сотрудники и ссылки'!A:B,2,0))</f>
        <v>Серолог</v>
      </c>
      <c r="AJ1001">
        <f>IF(AH1001="","",VLOOKUP(AH1001,'Сотрудники и ссылки'!A:C,3,0))</f>
        <v>20007746</v>
      </c>
      <c r="AK1001" s="14">
        <v>45702</v>
      </c>
      <c r="AL1001" s="2">
        <f>IF(AK1001="","",AK1001+VLOOKUP(I1001,'Вид исследования'!B:E,4,0))</f>
        <v>45703</v>
      </c>
      <c r="AM1001" s="2">
        <f>IF(AK1001="","",AK1001+VLOOKUP(I1001,'Вид исследования'!B:F,5,0))</f>
        <v>45703</v>
      </c>
      <c r="AN1001" s="14">
        <v>45702</v>
      </c>
      <c r="AP1001" s="11" t="s">
        <v>189</v>
      </c>
      <c r="AQ1001" t="str">
        <f>IFERROR(IF(L1001="","",VLOOKUP(L1001&amp;I1001,Продукция!A:K,11,0)),"обратитесь к админ справочника")</f>
        <v>согласно рекомендациям производителя теста</v>
      </c>
      <c r="AR1001" s="11" t="s">
        <v>4823</v>
      </c>
      <c r="AS1001" t="str">
        <f>IFERROR(IF(L1001="","",VLOOKUP(L1001&amp;I1001,Продукция!A:J,10,0)),"обратитесь к админ справочника")</f>
        <v>инструкция тест- ситема Биочек СК -110</v>
      </c>
      <c r="AT1001" s="11" t="s">
        <v>4823</v>
      </c>
      <c r="AU1001" s="11" t="s">
        <v>4823</v>
      </c>
      <c r="AV1001" s="11" t="s">
        <v>2676</v>
      </c>
      <c r="AW1001" s="11" t="s">
        <v>4824</v>
      </c>
      <c r="AX1001" s="11" t="s">
        <v>372</v>
      </c>
      <c r="AY1001" s="11" t="s">
        <v>1541</v>
      </c>
      <c r="AZ1001" s="11">
        <v>106</v>
      </c>
      <c r="BA1001" s="11">
        <v>38</v>
      </c>
      <c r="BC1001" s="11" t="s">
        <v>5124</v>
      </c>
    </row>
    <row r="1002" spans="1:55" x14ac:dyDescent="0.25">
      <c r="A1002" t="str">
        <f t="shared" si="19"/>
        <v>С/275REO (BioChek) реовирус уровень антител</v>
      </c>
      <c r="B1002" t="str">
        <f>IF(E1002="","",INDEX(Лаборатории!A:A,MATCH('Производственный контроль'!E1002,Лаборатории!B:B,0)))</f>
        <v xml:space="preserve">КУРИНОЕ ЦАРСТВО АО </v>
      </c>
      <c r="C1002" t="str">
        <f>IF(E1002="","",VLOOKUP(E1002,Лаборатории!B:D,3,0))</f>
        <v>U377_CHL</v>
      </c>
      <c r="D1002" s="12">
        <v>45698</v>
      </c>
      <c r="E1002" s="11" t="s">
        <v>793</v>
      </c>
      <c r="F1002" s="11" t="s">
        <v>371</v>
      </c>
      <c r="G1002" s="11" t="s">
        <v>372</v>
      </c>
      <c r="H1002" s="11" t="s">
        <v>262</v>
      </c>
      <c r="I1002" s="11" t="s">
        <v>3426</v>
      </c>
      <c r="J1002" t="str">
        <f>IF(L1002="","",VLOOKUP(L1002,Продукция!B:D,3,0))</f>
        <v>Биологический_материал</v>
      </c>
      <c r="K1002" t="str">
        <f>IF(L1002="","",VLOOKUP(L1002,Продукция!B:C,2,0))</f>
        <v>Сыворотка крови</v>
      </c>
      <c r="L1002" s="151" t="s">
        <v>302</v>
      </c>
      <c r="M1002">
        <f>IF(L1002="","",VLOOKUP(L1002,Продукция!B:L,11,0))</f>
        <v>0</v>
      </c>
      <c r="N1002" s="11" t="s">
        <v>873</v>
      </c>
      <c r="P1002" s="11" t="s">
        <v>340</v>
      </c>
      <c r="Q1002" s="11" t="s">
        <v>854</v>
      </c>
      <c r="R1002" s="153" t="s">
        <v>5120</v>
      </c>
      <c r="S1002" s="11">
        <v>18</v>
      </c>
      <c r="T1002" s="11" t="s">
        <v>5123</v>
      </c>
      <c r="V1002" s="14">
        <v>45690</v>
      </c>
      <c r="Z1002" s="11" t="s">
        <v>4823</v>
      </c>
      <c r="AA1002" s="15">
        <v>0.54513888888888895</v>
      </c>
      <c r="AB1002" t="str">
        <f>IF(L1002="","",VLOOKUP(L1002&amp;I1002,Продукция!A:I,9,0))</f>
        <v>рекомендация производителя набора</v>
      </c>
      <c r="AC1002" s="14">
        <v>45702</v>
      </c>
      <c r="AD1002" s="11" t="s">
        <v>2676</v>
      </c>
      <c r="AE1002" s="11" t="s">
        <v>4823</v>
      </c>
      <c r="AF1002" t="str">
        <f>IF(AD1002="","",VLOOKUP(AD1002,'Сотрудники и ссылки'!A:B,2,0))</f>
        <v>Серолог</v>
      </c>
      <c r="AG1002">
        <f>IF(AD1002="","",VLOOKUP(AD1002,'Сотрудники и ссылки'!A:C,3,0))</f>
        <v>20007746</v>
      </c>
      <c r="AH1002" s="11" t="s">
        <v>2676</v>
      </c>
      <c r="AI1002" t="str">
        <f>IF(AH1002="","",VLOOKUP(AH1002,'Сотрудники и ссылки'!A:B,2,0))</f>
        <v>Серолог</v>
      </c>
      <c r="AJ1002">
        <f>IF(AH1002="","",VLOOKUP(AH1002,'Сотрудники и ссылки'!A:C,3,0))</f>
        <v>20007746</v>
      </c>
      <c r="AK1002" s="14">
        <v>45702</v>
      </c>
      <c r="AL1002" s="2">
        <f>IF(AK1002="","",AK1002+VLOOKUP(I1002,'Вид исследования'!B:E,4,0))</f>
        <v>45703</v>
      </c>
      <c r="AM1002" s="2">
        <f>IF(AK1002="","",AK1002+VLOOKUP(I1002,'Вид исследования'!B:F,5,0))</f>
        <v>45703</v>
      </c>
      <c r="AN1002" s="14">
        <v>45702</v>
      </c>
      <c r="AP1002" s="11" t="s">
        <v>189</v>
      </c>
      <c r="AQ1002" t="str">
        <f>IFERROR(IF(L1002="","",VLOOKUP(L1002&amp;I1002,Продукция!A:K,11,0)),"обратитесь к админ справочника")</f>
        <v>согласно рекомендациям производителя теста</v>
      </c>
      <c r="AR1002" s="11" t="s">
        <v>4823</v>
      </c>
      <c r="AS1002" t="str">
        <f>IFERROR(IF(L1002="","",VLOOKUP(L1002&amp;I1002,Продукция!A:J,10,0)),"обратитесь к админ справочника")</f>
        <v>инструкция тест- ситема Биочек СК -110</v>
      </c>
      <c r="AT1002" s="11" t="s">
        <v>4823</v>
      </c>
      <c r="AU1002" s="11" t="s">
        <v>4823</v>
      </c>
      <c r="AV1002" s="11" t="s">
        <v>2676</v>
      </c>
      <c r="AW1002" s="11" t="s">
        <v>4824</v>
      </c>
      <c r="AX1002" s="11" t="s">
        <v>372</v>
      </c>
      <c r="AY1002" s="11" t="s">
        <v>1543</v>
      </c>
      <c r="AZ1002" s="11">
        <v>106</v>
      </c>
      <c r="BA1002" s="11">
        <v>37</v>
      </c>
      <c r="BC1002" s="11" t="s">
        <v>5124</v>
      </c>
    </row>
    <row r="1003" spans="1:55" x14ac:dyDescent="0.25">
      <c r="A1003" t="str">
        <f t="shared" si="19"/>
        <v>С/275REO (BioChek) реовирус уровень антител</v>
      </c>
      <c r="B1003" t="str">
        <f>IF(E1003="","",INDEX(Лаборатории!A:A,MATCH('Производственный контроль'!E1003,Лаборатории!B:B,0)))</f>
        <v xml:space="preserve">КУРИНОЕ ЦАРСТВО АО </v>
      </c>
      <c r="C1003" t="str">
        <f>IF(E1003="","",VLOOKUP(E1003,Лаборатории!B:D,3,0))</f>
        <v>U377_CHL</v>
      </c>
      <c r="D1003" s="12">
        <v>45698</v>
      </c>
      <c r="E1003" s="11" t="s">
        <v>793</v>
      </c>
      <c r="F1003" s="11" t="s">
        <v>371</v>
      </c>
      <c r="G1003" s="11" t="s">
        <v>372</v>
      </c>
      <c r="H1003" s="11" t="s">
        <v>262</v>
      </c>
      <c r="I1003" s="11" t="s">
        <v>3426</v>
      </c>
      <c r="J1003" t="str">
        <f>IF(L1003="","",VLOOKUP(L1003,Продукция!B:D,3,0))</f>
        <v>Биологический_материал</v>
      </c>
      <c r="K1003" t="str">
        <f>IF(L1003="","",VLOOKUP(L1003,Продукция!B:C,2,0))</f>
        <v>Сыворотка крови</v>
      </c>
      <c r="L1003" s="151" t="s">
        <v>302</v>
      </c>
      <c r="M1003">
        <f>IF(L1003="","",VLOOKUP(L1003,Продукция!B:L,11,0))</f>
        <v>0</v>
      </c>
      <c r="N1003" s="11" t="s">
        <v>873</v>
      </c>
      <c r="P1003" s="11" t="s">
        <v>340</v>
      </c>
      <c r="Q1003" s="11" t="s">
        <v>854</v>
      </c>
      <c r="R1003" s="153" t="s">
        <v>5116</v>
      </c>
      <c r="S1003" s="11">
        <v>18</v>
      </c>
      <c r="T1003" s="11" t="s">
        <v>5123</v>
      </c>
      <c r="V1003" s="14">
        <v>45693</v>
      </c>
      <c r="Z1003" s="11" t="s">
        <v>4823</v>
      </c>
      <c r="AA1003" s="15">
        <v>0.54513888888888895</v>
      </c>
      <c r="AB1003" t="str">
        <f>IF(L1003="","",VLOOKUP(L1003&amp;I1003,Продукция!A:I,9,0))</f>
        <v>рекомендация производителя набора</v>
      </c>
      <c r="AC1003" s="14">
        <v>45702</v>
      </c>
      <c r="AD1003" s="11" t="s">
        <v>2676</v>
      </c>
      <c r="AE1003" s="11" t="s">
        <v>4823</v>
      </c>
      <c r="AF1003" t="str">
        <f>IF(AD1003="","",VLOOKUP(AD1003,'Сотрудники и ссылки'!A:B,2,0))</f>
        <v>Серолог</v>
      </c>
      <c r="AG1003">
        <f>IF(AD1003="","",VLOOKUP(AD1003,'Сотрудники и ссылки'!A:C,3,0))</f>
        <v>20007746</v>
      </c>
      <c r="AH1003" s="11" t="s">
        <v>2676</v>
      </c>
      <c r="AI1003" t="str">
        <f>IF(AH1003="","",VLOOKUP(AH1003,'Сотрудники и ссылки'!A:B,2,0))</f>
        <v>Серолог</v>
      </c>
      <c r="AJ1003">
        <f>IF(AH1003="","",VLOOKUP(AH1003,'Сотрудники и ссылки'!A:C,3,0))</f>
        <v>20007746</v>
      </c>
      <c r="AK1003" s="14">
        <v>45702</v>
      </c>
      <c r="AL1003" s="2">
        <f>IF(AK1003="","",AK1003+VLOOKUP(I1003,'Вид исследования'!B:E,4,0))</f>
        <v>45703</v>
      </c>
      <c r="AM1003" s="2">
        <f>IF(AK1003="","",AK1003+VLOOKUP(I1003,'Вид исследования'!B:F,5,0))</f>
        <v>45703</v>
      </c>
      <c r="AN1003" s="14">
        <v>45702</v>
      </c>
      <c r="AP1003" s="11" t="s">
        <v>189</v>
      </c>
      <c r="AQ1003" t="str">
        <f>IFERROR(IF(L1003="","",VLOOKUP(L1003&amp;I1003,Продукция!A:K,11,0)),"обратитесь к админ справочника")</f>
        <v>согласно рекомендациям производителя теста</v>
      </c>
      <c r="AR1003" s="11" t="s">
        <v>4823</v>
      </c>
      <c r="AS1003" t="str">
        <f>IFERROR(IF(L1003="","",VLOOKUP(L1003&amp;I1003,Продукция!A:J,10,0)),"обратитесь к админ справочника")</f>
        <v>инструкция тест- ситема Биочек СК -110</v>
      </c>
      <c r="AT1003" s="11" t="s">
        <v>4823</v>
      </c>
      <c r="AU1003" s="11" t="s">
        <v>4823</v>
      </c>
      <c r="AV1003" s="11" t="s">
        <v>2676</v>
      </c>
      <c r="AW1003" s="11" t="s">
        <v>4824</v>
      </c>
      <c r="AX1003" s="11" t="s">
        <v>372</v>
      </c>
      <c r="AY1003" s="11" t="s">
        <v>1539</v>
      </c>
      <c r="AZ1003" s="11">
        <v>106</v>
      </c>
      <c r="BA1003" s="11">
        <v>38</v>
      </c>
      <c r="BC1003" s="11" t="s">
        <v>5124</v>
      </c>
    </row>
    <row r="1004" spans="1:55" x14ac:dyDescent="0.25">
      <c r="A1004" t="str">
        <f t="shared" si="19"/>
        <v>С/275REO (BioChek) реовирус уровень антител</v>
      </c>
      <c r="B1004" t="str">
        <f>IF(E1004="","",INDEX(Лаборатории!A:A,MATCH('Производственный контроль'!E1004,Лаборатории!B:B,0)))</f>
        <v xml:space="preserve">КУРИНОЕ ЦАРСТВО АО </v>
      </c>
      <c r="C1004" t="str">
        <f>IF(E1004="","",VLOOKUP(E1004,Лаборатории!B:D,3,0))</f>
        <v>U377_CHL</v>
      </c>
      <c r="D1004" s="12">
        <v>45698</v>
      </c>
      <c r="E1004" s="11" t="s">
        <v>793</v>
      </c>
      <c r="F1004" s="11" t="s">
        <v>371</v>
      </c>
      <c r="G1004" s="11" t="s">
        <v>372</v>
      </c>
      <c r="H1004" s="11" t="s">
        <v>262</v>
      </c>
      <c r="I1004" s="11" t="s">
        <v>3426</v>
      </c>
      <c r="J1004" t="str">
        <f>IF(L1004="","",VLOOKUP(L1004,Продукция!B:D,3,0))</f>
        <v>Биологический_материал</v>
      </c>
      <c r="K1004" t="str">
        <f>IF(L1004="","",VLOOKUP(L1004,Продукция!B:C,2,0))</f>
        <v>Сыворотка крови</v>
      </c>
      <c r="L1004" s="151" t="s">
        <v>302</v>
      </c>
      <c r="M1004">
        <f>IF(L1004="","",VLOOKUP(L1004,Продукция!B:L,11,0))</f>
        <v>0</v>
      </c>
      <c r="N1004" s="11" t="s">
        <v>873</v>
      </c>
      <c r="P1004" s="11" t="s">
        <v>340</v>
      </c>
      <c r="Q1004" s="11" t="s">
        <v>854</v>
      </c>
      <c r="R1004" s="153" t="s">
        <v>5111</v>
      </c>
      <c r="S1004" s="11">
        <v>18</v>
      </c>
      <c r="T1004" s="11" t="s">
        <v>5123</v>
      </c>
      <c r="V1004" s="14">
        <v>45693</v>
      </c>
      <c r="Z1004" s="11" t="s">
        <v>4823</v>
      </c>
      <c r="AA1004" s="15">
        <v>0.54513888888888895</v>
      </c>
      <c r="AB1004" t="str">
        <f>IF(L1004="","",VLOOKUP(L1004&amp;I1004,Продукция!A:I,9,0))</f>
        <v>рекомендация производителя набора</v>
      </c>
      <c r="AC1004" s="14">
        <v>45702</v>
      </c>
      <c r="AD1004" s="11" t="s">
        <v>2676</v>
      </c>
      <c r="AE1004" s="11" t="s">
        <v>4823</v>
      </c>
      <c r="AF1004" t="str">
        <f>IF(AD1004="","",VLOOKUP(AD1004,'Сотрудники и ссылки'!A:B,2,0))</f>
        <v>Серолог</v>
      </c>
      <c r="AG1004">
        <f>IF(AD1004="","",VLOOKUP(AD1004,'Сотрудники и ссылки'!A:C,3,0))</f>
        <v>20007746</v>
      </c>
      <c r="AH1004" s="11" t="s">
        <v>2676</v>
      </c>
      <c r="AI1004" t="str">
        <f>IF(AH1004="","",VLOOKUP(AH1004,'Сотрудники и ссылки'!A:B,2,0))</f>
        <v>Серолог</v>
      </c>
      <c r="AJ1004">
        <f>IF(AH1004="","",VLOOKUP(AH1004,'Сотрудники и ссылки'!A:C,3,0))</f>
        <v>20007746</v>
      </c>
      <c r="AK1004" s="14">
        <v>45702</v>
      </c>
      <c r="AL1004" s="2">
        <f>IF(AK1004="","",AK1004+VLOOKUP(I1004,'Вид исследования'!B:E,4,0))</f>
        <v>45703</v>
      </c>
      <c r="AM1004" s="2">
        <f>IF(AK1004="","",AK1004+VLOOKUP(I1004,'Вид исследования'!B:F,5,0))</f>
        <v>45703</v>
      </c>
      <c r="AN1004" s="14">
        <v>45702</v>
      </c>
      <c r="AP1004" s="11" t="s">
        <v>189</v>
      </c>
      <c r="AQ1004" t="str">
        <f>IFERROR(IF(L1004="","",VLOOKUP(L1004&amp;I1004,Продукция!A:K,11,0)),"обратитесь к админ справочника")</f>
        <v>согласно рекомендациям производителя теста</v>
      </c>
      <c r="AR1004" s="11" t="s">
        <v>4823</v>
      </c>
      <c r="AS1004" t="str">
        <f>IFERROR(IF(L1004="","",VLOOKUP(L1004&amp;I1004,Продукция!A:J,10,0)),"обратитесь к админ справочника")</f>
        <v>инструкция тест- ситема Биочек СК -110</v>
      </c>
      <c r="AT1004" s="11" t="s">
        <v>4823</v>
      </c>
      <c r="AU1004" s="11" t="s">
        <v>4823</v>
      </c>
      <c r="AV1004" s="11" t="s">
        <v>2676</v>
      </c>
      <c r="AW1004" s="11" t="s">
        <v>4824</v>
      </c>
      <c r="AX1004" s="11" t="s">
        <v>372</v>
      </c>
      <c r="AY1004" s="11" t="s">
        <v>1534</v>
      </c>
      <c r="AZ1004" s="11">
        <v>106</v>
      </c>
      <c r="BA1004" s="11">
        <v>37</v>
      </c>
      <c r="BC1004" s="11" t="s">
        <v>5124</v>
      </c>
    </row>
    <row r="1005" spans="1:55" x14ac:dyDescent="0.25">
      <c r="A1005" t="str">
        <f t="shared" si="19"/>
        <v>С/275REO (BioChek) реовирус уровень антител</v>
      </c>
      <c r="B1005" t="str">
        <f>IF(E1005="","",INDEX(Лаборатории!A:A,MATCH('Производственный контроль'!E1005,Лаборатории!B:B,0)))</f>
        <v xml:space="preserve">КУРИНОЕ ЦАРСТВО АО </v>
      </c>
      <c r="C1005" t="str">
        <f>IF(E1005="","",VLOOKUP(E1005,Лаборатории!B:D,3,0))</f>
        <v>U377_CHL</v>
      </c>
      <c r="D1005" s="12">
        <v>45698</v>
      </c>
      <c r="E1005" s="11" t="s">
        <v>793</v>
      </c>
      <c r="F1005" s="11" t="s">
        <v>371</v>
      </c>
      <c r="G1005" s="11" t="s">
        <v>372</v>
      </c>
      <c r="H1005" s="11" t="s">
        <v>262</v>
      </c>
      <c r="I1005" s="11" t="s">
        <v>3426</v>
      </c>
      <c r="J1005" t="str">
        <f>IF(L1005="","",VLOOKUP(L1005,Продукция!B:D,3,0))</f>
        <v>Биологический_материал</v>
      </c>
      <c r="K1005" t="str">
        <f>IF(L1005="","",VLOOKUP(L1005,Продукция!B:C,2,0))</f>
        <v>Сыворотка крови</v>
      </c>
      <c r="L1005" s="151" t="s">
        <v>302</v>
      </c>
      <c r="M1005">
        <f>IF(L1005="","",VLOOKUP(L1005,Продукция!B:L,11,0))</f>
        <v>0</v>
      </c>
      <c r="N1005" s="11" t="s">
        <v>873</v>
      </c>
      <c r="P1005" s="11" t="s">
        <v>340</v>
      </c>
      <c r="Q1005" s="11" t="s">
        <v>854</v>
      </c>
      <c r="R1005" s="153" t="s">
        <v>5122</v>
      </c>
      <c r="S1005" s="11">
        <v>18</v>
      </c>
      <c r="T1005" s="11" t="s">
        <v>5123</v>
      </c>
      <c r="V1005" s="14">
        <v>45689</v>
      </c>
      <c r="Z1005" s="11" t="s">
        <v>4823</v>
      </c>
      <c r="AA1005" s="15">
        <v>0.54513888888888895</v>
      </c>
      <c r="AB1005" t="str">
        <f>IF(L1005="","",VLOOKUP(L1005&amp;I1005,Продукция!A:I,9,0))</f>
        <v>рекомендация производителя набора</v>
      </c>
      <c r="AC1005" s="14">
        <v>45702</v>
      </c>
      <c r="AD1005" s="11" t="s">
        <v>2676</v>
      </c>
      <c r="AE1005" s="11" t="s">
        <v>4823</v>
      </c>
      <c r="AF1005" t="str">
        <f>IF(AD1005="","",VLOOKUP(AD1005,'Сотрудники и ссылки'!A:B,2,0))</f>
        <v>Серолог</v>
      </c>
      <c r="AG1005">
        <f>IF(AD1005="","",VLOOKUP(AD1005,'Сотрудники и ссылки'!A:C,3,0))</f>
        <v>20007746</v>
      </c>
      <c r="AH1005" s="11" t="s">
        <v>2676</v>
      </c>
      <c r="AI1005" t="str">
        <f>IF(AH1005="","",VLOOKUP(AH1005,'Сотрудники и ссылки'!A:B,2,0))</f>
        <v>Серолог</v>
      </c>
      <c r="AJ1005">
        <f>IF(AH1005="","",VLOOKUP(AH1005,'Сотрудники и ссылки'!A:C,3,0))</f>
        <v>20007746</v>
      </c>
      <c r="AK1005" s="14">
        <v>45702</v>
      </c>
      <c r="AL1005" s="2">
        <f>IF(AK1005="","",AK1005+VLOOKUP(I1005,'Вид исследования'!B:E,4,0))</f>
        <v>45703</v>
      </c>
      <c r="AM1005" s="2">
        <f>IF(AK1005="","",AK1005+VLOOKUP(I1005,'Вид исследования'!B:F,5,0))</f>
        <v>45703</v>
      </c>
      <c r="AN1005" s="14">
        <v>45702</v>
      </c>
      <c r="AP1005" s="11" t="s">
        <v>189</v>
      </c>
      <c r="AQ1005" t="str">
        <f>IFERROR(IF(L1005="","",VLOOKUP(L1005&amp;I1005,Продукция!A:K,11,0)),"обратитесь к админ справочника")</f>
        <v>согласно рекомендациям производителя теста</v>
      </c>
      <c r="AR1005" s="11" t="s">
        <v>4823</v>
      </c>
      <c r="AS1005" t="str">
        <f>IFERROR(IF(L1005="","",VLOOKUP(L1005&amp;I1005,Продукция!A:J,10,0)),"обратитесь к админ справочника")</f>
        <v>инструкция тест- ситема Биочек СК -110</v>
      </c>
      <c r="AT1005" s="11" t="s">
        <v>4823</v>
      </c>
      <c r="AU1005" s="11" t="s">
        <v>4823</v>
      </c>
      <c r="AV1005" s="11" t="s">
        <v>2676</v>
      </c>
      <c r="AW1005" s="11" t="s">
        <v>4824</v>
      </c>
      <c r="AX1005" s="11" t="s">
        <v>372</v>
      </c>
      <c r="AY1005" s="11" t="s">
        <v>1545</v>
      </c>
      <c r="AZ1005" s="11">
        <v>106</v>
      </c>
      <c r="BA1005" s="11">
        <v>35</v>
      </c>
      <c r="BC1005" s="11" t="s">
        <v>5124</v>
      </c>
    </row>
    <row r="1006" spans="1:55" x14ac:dyDescent="0.25">
      <c r="A1006" t="str">
        <f t="shared" si="19"/>
        <v>С/275NDV (BioChek) болезнь Ньюкасла уровень антител</v>
      </c>
      <c r="B1006" t="str">
        <f>IF(E1006="","",INDEX(Лаборатории!A:A,MATCH('Производственный контроль'!E1006,Лаборатории!B:B,0)))</f>
        <v xml:space="preserve">КУРИНОЕ ЦАРСТВО АО </v>
      </c>
      <c r="C1006" t="str">
        <f>IF(E1006="","",VLOOKUP(E1006,Лаборатории!B:D,3,0))</f>
        <v>U377_CHL</v>
      </c>
      <c r="D1006" s="12">
        <v>45698</v>
      </c>
      <c r="E1006" s="11" t="s">
        <v>793</v>
      </c>
      <c r="F1006" s="11" t="s">
        <v>371</v>
      </c>
      <c r="G1006" s="11" t="s">
        <v>372</v>
      </c>
      <c r="H1006" s="11" t="s">
        <v>262</v>
      </c>
      <c r="I1006" s="11" t="s">
        <v>3424</v>
      </c>
      <c r="J1006" t="str">
        <f>IF(L1006="","",VLOOKUP(L1006,Продукция!B:D,3,0))</f>
        <v>Биологический_материал</v>
      </c>
      <c r="K1006" t="str">
        <f>IF(L1006="","",VLOOKUP(L1006,Продукция!B:C,2,0))</f>
        <v>Сыворотка крови</v>
      </c>
      <c r="L1006" s="151" t="s">
        <v>302</v>
      </c>
      <c r="M1006">
        <f>IF(L1006="","",VLOOKUP(L1006,Продукция!B:L,11,0))</f>
        <v>0</v>
      </c>
      <c r="N1006" s="11" t="s">
        <v>873</v>
      </c>
      <c r="P1006" s="11" t="s">
        <v>340</v>
      </c>
      <c r="Q1006" s="11" t="s">
        <v>854</v>
      </c>
      <c r="R1006" s="153" t="s">
        <v>5118</v>
      </c>
      <c r="S1006" s="11">
        <v>18</v>
      </c>
      <c r="T1006" s="11" t="s">
        <v>5123</v>
      </c>
      <c r="V1006" s="14">
        <v>45690</v>
      </c>
      <c r="Z1006" s="11" t="s">
        <v>4823</v>
      </c>
      <c r="AA1006" s="15">
        <v>0.54513888888888895</v>
      </c>
      <c r="AB1006" t="str">
        <f>IF(L1006="","",VLOOKUP(L1006&amp;I1006,Продукция!A:I,9,0))</f>
        <v>рекомендация производителя набора</v>
      </c>
      <c r="AC1006" s="14">
        <v>45702</v>
      </c>
      <c r="AD1006" s="11" t="s">
        <v>2676</v>
      </c>
      <c r="AE1006" s="11" t="s">
        <v>4823</v>
      </c>
      <c r="AF1006" t="str">
        <f>IF(AD1006="","",VLOOKUP(AD1006,'Сотрудники и ссылки'!A:B,2,0))</f>
        <v>Серолог</v>
      </c>
      <c r="AG1006">
        <f>IF(AD1006="","",VLOOKUP(AD1006,'Сотрудники и ссылки'!A:C,3,0))</f>
        <v>20007746</v>
      </c>
      <c r="AH1006" s="11" t="s">
        <v>2676</v>
      </c>
      <c r="AI1006" t="str">
        <f>IF(AH1006="","",VLOOKUP(AH1006,'Сотрудники и ссылки'!A:B,2,0))</f>
        <v>Серолог</v>
      </c>
      <c r="AJ1006">
        <f>IF(AH1006="","",VLOOKUP(AH1006,'Сотрудники и ссылки'!A:C,3,0))</f>
        <v>20007746</v>
      </c>
      <c r="AK1006" s="14">
        <v>45702</v>
      </c>
      <c r="AL1006" s="2">
        <f>IF(AK1006="","",AK1006+VLOOKUP(I1006,'Вид исследования'!B:E,4,0))</f>
        <v>45703</v>
      </c>
      <c r="AM1006" s="2">
        <f>IF(AK1006="","",AK1006+VLOOKUP(I1006,'Вид исследования'!B:F,5,0))</f>
        <v>45703</v>
      </c>
      <c r="AN1006" s="14">
        <v>45702</v>
      </c>
      <c r="AP1006" s="11" t="s">
        <v>189</v>
      </c>
      <c r="AQ1006" t="str">
        <f>IFERROR(IF(L1006="","",VLOOKUP(L1006&amp;I1006,Продукция!A:K,11,0)),"обратитесь к админ справочника")</f>
        <v>согласно рекомендациям производителя теста</v>
      </c>
      <c r="AR1006" s="11" t="s">
        <v>4823</v>
      </c>
      <c r="AS1006" t="str">
        <f>IFERROR(IF(L1006="","",VLOOKUP(L1006&amp;I1006,Продукция!A:J,10,0)),"обратитесь к админ справочника")</f>
        <v>инструкция тест- ситема Биочек СК -116</v>
      </c>
      <c r="AT1006" s="11" t="s">
        <v>4823</v>
      </c>
      <c r="AU1006" s="11" t="s">
        <v>4823</v>
      </c>
      <c r="AV1006" s="11" t="s">
        <v>2676</v>
      </c>
      <c r="AW1006" s="11" t="s">
        <v>4824</v>
      </c>
      <c r="AX1006" s="11" t="s">
        <v>372</v>
      </c>
      <c r="AY1006" s="11" t="s">
        <v>1541</v>
      </c>
      <c r="AZ1006" s="11">
        <v>106</v>
      </c>
      <c r="BA1006" s="11">
        <v>38</v>
      </c>
      <c r="BC1006" s="11" t="s">
        <v>5124</v>
      </c>
    </row>
    <row r="1007" spans="1:55" x14ac:dyDescent="0.25">
      <c r="A1007" t="str">
        <f t="shared" si="19"/>
        <v>С/275NDV (BioChek) болезнь Ньюкасла уровень антител</v>
      </c>
      <c r="B1007" t="str">
        <f>IF(E1007="","",INDEX(Лаборатории!A:A,MATCH('Производственный контроль'!E1007,Лаборатории!B:B,0)))</f>
        <v xml:space="preserve">КУРИНОЕ ЦАРСТВО АО </v>
      </c>
      <c r="C1007" t="str">
        <f>IF(E1007="","",VLOOKUP(E1007,Лаборатории!B:D,3,0))</f>
        <v>U377_CHL</v>
      </c>
      <c r="D1007" s="12">
        <v>45698</v>
      </c>
      <c r="E1007" s="11" t="s">
        <v>793</v>
      </c>
      <c r="F1007" s="11" t="s">
        <v>371</v>
      </c>
      <c r="G1007" s="11" t="s">
        <v>372</v>
      </c>
      <c r="H1007" s="11" t="s">
        <v>262</v>
      </c>
      <c r="I1007" s="11" t="s">
        <v>3424</v>
      </c>
      <c r="J1007" t="str">
        <f>IF(L1007="","",VLOOKUP(L1007,Продукция!B:D,3,0))</f>
        <v>Биологический_материал</v>
      </c>
      <c r="K1007" t="str">
        <f>IF(L1007="","",VLOOKUP(L1007,Продукция!B:C,2,0))</f>
        <v>Сыворотка крови</v>
      </c>
      <c r="L1007" s="151" t="s">
        <v>302</v>
      </c>
      <c r="M1007">
        <f>IF(L1007="","",VLOOKUP(L1007,Продукция!B:L,11,0))</f>
        <v>0</v>
      </c>
      <c r="N1007" s="11" t="s">
        <v>873</v>
      </c>
      <c r="P1007" s="11" t="s">
        <v>340</v>
      </c>
      <c r="Q1007" s="11" t="s">
        <v>854</v>
      </c>
      <c r="R1007" s="153" t="s">
        <v>5120</v>
      </c>
      <c r="S1007" s="11">
        <v>18</v>
      </c>
      <c r="T1007" s="11" t="s">
        <v>5123</v>
      </c>
      <c r="V1007" s="14">
        <v>45690</v>
      </c>
      <c r="Z1007" s="11" t="s">
        <v>4823</v>
      </c>
      <c r="AA1007" s="15">
        <v>0.54513888888888895</v>
      </c>
      <c r="AB1007" t="str">
        <f>IF(L1007="","",VLOOKUP(L1007&amp;I1007,Продукция!A:I,9,0))</f>
        <v>рекомендация производителя набора</v>
      </c>
      <c r="AC1007" s="14">
        <v>45702</v>
      </c>
      <c r="AD1007" s="11" t="s">
        <v>2676</v>
      </c>
      <c r="AE1007" s="11" t="s">
        <v>4823</v>
      </c>
      <c r="AF1007" t="str">
        <f>IF(AD1007="","",VLOOKUP(AD1007,'Сотрудники и ссылки'!A:B,2,0))</f>
        <v>Серолог</v>
      </c>
      <c r="AG1007">
        <f>IF(AD1007="","",VLOOKUP(AD1007,'Сотрудники и ссылки'!A:C,3,0))</f>
        <v>20007746</v>
      </c>
      <c r="AH1007" s="11" t="s">
        <v>2676</v>
      </c>
      <c r="AI1007" t="str">
        <f>IF(AH1007="","",VLOOKUP(AH1007,'Сотрудники и ссылки'!A:B,2,0))</f>
        <v>Серолог</v>
      </c>
      <c r="AJ1007">
        <f>IF(AH1007="","",VLOOKUP(AH1007,'Сотрудники и ссылки'!A:C,3,0))</f>
        <v>20007746</v>
      </c>
      <c r="AK1007" s="14">
        <v>45702</v>
      </c>
      <c r="AL1007" s="2">
        <f>IF(AK1007="","",AK1007+VLOOKUP(I1007,'Вид исследования'!B:E,4,0))</f>
        <v>45703</v>
      </c>
      <c r="AM1007" s="2">
        <f>IF(AK1007="","",AK1007+VLOOKUP(I1007,'Вид исследования'!B:F,5,0))</f>
        <v>45703</v>
      </c>
      <c r="AN1007" s="14">
        <v>45702</v>
      </c>
      <c r="AP1007" s="11" t="s">
        <v>189</v>
      </c>
      <c r="AQ1007" t="str">
        <f>IFERROR(IF(L1007="","",VLOOKUP(L1007&amp;I1007,Продукция!A:K,11,0)),"обратитесь к админ справочника")</f>
        <v>согласно рекомендациям производителя теста</v>
      </c>
      <c r="AR1007" s="11" t="s">
        <v>4823</v>
      </c>
      <c r="AS1007" t="str">
        <f>IFERROR(IF(L1007="","",VLOOKUP(L1007&amp;I1007,Продукция!A:J,10,0)),"обратитесь к админ справочника")</f>
        <v>инструкция тест- ситема Биочек СК -116</v>
      </c>
      <c r="AT1007" s="11" t="s">
        <v>4823</v>
      </c>
      <c r="AU1007" s="11" t="s">
        <v>4823</v>
      </c>
      <c r="AV1007" s="11" t="s">
        <v>2676</v>
      </c>
      <c r="AW1007" s="11" t="s">
        <v>4824</v>
      </c>
      <c r="AX1007" s="11" t="s">
        <v>372</v>
      </c>
      <c r="AY1007" s="11" t="s">
        <v>1543</v>
      </c>
      <c r="AZ1007" s="11">
        <v>106</v>
      </c>
      <c r="BA1007" s="11">
        <v>37</v>
      </c>
      <c r="BC1007" s="11" t="s">
        <v>5124</v>
      </c>
    </row>
    <row r="1008" spans="1:55" x14ac:dyDescent="0.25">
      <c r="A1008" t="str">
        <f t="shared" si="19"/>
        <v>С/275NDV (BioChek) болезнь Ньюкасла уровень антител</v>
      </c>
      <c r="B1008" t="str">
        <f>IF(E1008="","",INDEX(Лаборатории!A:A,MATCH('Производственный контроль'!E1008,Лаборатории!B:B,0)))</f>
        <v xml:space="preserve">КУРИНОЕ ЦАРСТВО АО </v>
      </c>
      <c r="C1008" t="str">
        <f>IF(E1008="","",VLOOKUP(E1008,Лаборатории!B:D,3,0))</f>
        <v>U377_CHL</v>
      </c>
      <c r="D1008" s="12">
        <v>45698</v>
      </c>
      <c r="E1008" s="11" t="s">
        <v>793</v>
      </c>
      <c r="F1008" s="11" t="s">
        <v>371</v>
      </c>
      <c r="G1008" s="11" t="s">
        <v>372</v>
      </c>
      <c r="H1008" s="11" t="s">
        <v>262</v>
      </c>
      <c r="I1008" s="11" t="s">
        <v>3424</v>
      </c>
      <c r="J1008" t="str">
        <f>IF(L1008="","",VLOOKUP(L1008,Продукция!B:D,3,0))</f>
        <v>Биологический_материал</v>
      </c>
      <c r="K1008" t="str">
        <f>IF(L1008="","",VLOOKUP(L1008,Продукция!B:C,2,0))</f>
        <v>Сыворотка крови</v>
      </c>
      <c r="L1008" s="151" t="s">
        <v>302</v>
      </c>
      <c r="M1008">
        <f>IF(L1008="","",VLOOKUP(L1008,Продукция!B:L,11,0))</f>
        <v>0</v>
      </c>
      <c r="N1008" s="11" t="s">
        <v>873</v>
      </c>
      <c r="P1008" s="11" t="s">
        <v>340</v>
      </c>
      <c r="Q1008" s="11" t="s">
        <v>854</v>
      </c>
      <c r="R1008" s="153" t="s">
        <v>5116</v>
      </c>
      <c r="S1008" s="11">
        <v>18</v>
      </c>
      <c r="T1008" s="11" t="s">
        <v>5123</v>
      </c>
      <c r="V1008" s="14">
        <v>45693</v>
      </c>
      <c r="Z1008" s="11" t="s">
        <v>4823</v>
      </c>
      <c r="AA1008" s="15">
        <v>0.54513888888888895</v>
      </c>
      <c r="AB1008" t="str">
        <f>IF(L1008="","",VLOOKUP(L1008&amp;I1008,Продукция!A:I,9,0))</f>
        <v>рекомендация производителя набора</v>
      </c>
      <c r="AC1008" s="14">
        <v>45702</v>
      </c>
      <c r="AD1008" s="11" t="s">
        <v>2676</v>
      </c>
      <c r="AE1008" s="11" t="s">
        <v>4823</v>
      </c>
      <c r="AF1008" t="str">
        <f>IF(AD1008="","",VLOOKUP(AD1008,'Сотрудники и ссылки'!A:B,2,0))</f>
        <v>Серолог</v>
      </c>
      <c r="AG1008">
        <f>IF(AD1008="","",VLOOKUP(AD1008,'Сотрудники и ссылки'!A:C,3,0))</f>
        <v>20007746</v>
      </c>
      <c r="AH1008" s="11" t="s">
        <v>2676</v>
      </c>
      <c r="AI1008" t="str">
        <f>IF(AH1008="","",VLOOKUP(AH1008,'Сотрудники и ссылки'!A:B,2,0))</f>
        <v>Серолог</v>
      </c>
      <c r="AJ1008">
        <f>IF(AH1008="","",VLOOKUP(AH1008,'Сотрудники и ссылки'!A:C,3,0))</f>
        <v>20007746</v>
      </c>
      <c r="AK1008" s="14">
        <v>45702</v>
      </c>
      <c r="AL1008" s="2">
        <f>IF(AK1008="","",AK1008+VLOOKUP(I1008,'Вид исследования'!B:E,4,0))</f>
        <v>45703</v>
      </c>
      <c r="AM1008" s="2">
        <f>IF(AK1008="","",AK1008+VLOOKUP(I1008,'Вид исследования'!B:F,5,0))</f>
        <v>45703</v>
      </c>
      <c r="AN1008" s="14">
        <v>45702</v>
      </c>
      <c r="AP1008" s="11" t="s">
        <v>189</v>
      </c>
      <c r="AQ1008" t="str">
        <f>IFERROR(IF(L1008="","",VLOOKUP(L1008&amp;I1008,Продукция!A:K,11,0)),"обратитесь к админ справочника")</f>
        <v>согласно рекомендациям производителя теста</v>
      </c>
      <c r="AR1008" s="11" t="s">
        <v>4823</v>
      </c>
      <c r="AS1008" t="str">
        <f>IFERROR(IF(L1008="","",VLOOKUP(L1008&amp;I1008,Продукция!A:J,10,0)),"обратитесь к админ справочника")</f>
        <v>инструкция тест- ситема Биочек СК -116</v>
      </c>
      <c r="AT1008" s="11" t="s">
        <v>4823</v>
      </c>
      <c r="AU1008" s="11" t="s">
        <v>4823</v>
      </c>
      <c r="AV1008" s="11" t="s">
        <v>2676</v>
      </c>
      <c r="AW1008" s="11" t="s">
        <v>4824</v>
      </c>
      <c r="AX1008" s="11" t="s">
        <v>372</v>
      </c>
      <c r="AY1008" s="11" t="s">
        <v>1539</v>
      </c>
      <c r="AZ1008" s="11">
        <v>106</v>
      </c>
      <c r="BA1008" s="11">
        <v>38</v>
      </c>
      <c r="BC1008" s="11" t="s">
        <v>5124</v>
      </c>
    </row>
    <row r="1009" spans="1:55" x14ac:dyDescent="0.25">
      <c r="A1009" t="str">
        <f t="shared" si="19"/>
        <v>С/275NDV (BioChek) болезнь Ньюкасла уровень антител</v>
      </c>
      <c r="B1009" t="str">
        <f>IF(E1009="","",INDEX(Лаборатории!A:A,MATCH('Производственный контроль'!E1009,Лаборатории!B:B,0)))</f>
        <v xml:space="preserve">КУРИНОЕ ЦАРСТВО АО </v>
      </c>
      <c r="C1009" t="str">
        <f>IF(E1009="","",VLOOKUP(E1009,Лаборатории!B:D,3,0))</f>
        <v>U377_CHL</v>
      </c>
      <c r="D1009" s="12">
        <v>45698</v>
      </c>
      <c r="E1009" s="11" t="s">
        <v>793</v>
      </c>
      <c r="F1009" s="11" t="s">
        <v>371</v>
      </c>
      <c r="G1009" s="11" t="s">
        <v>372</v>
      </c>
      <c r="H1009" s="11" t="s">
        <v>262</v>
      </c>
      <c r="I1009" s="11" t="s">
        <v>3424</v>
      </c>
      <c r="J1009" t="str">
        <f>IF(L1009="","",VLOOKUP(L1009,Продукция!B:D,3,0))</f>
        <v>Биологический_материал</v>
      </c>
      <c r="K1009" t="str">
        <f>IF(L1009="","",VLOOKUP(L1009,Продукция!B:C,2,0))</f>
        <v>Сыворотка крови</v>
      </c>
      <c r="L1009" s="151" t="s">
        <v>302</v>
      </c>
      <c r="M1009">
        <f>IF(L1009="","",VLOOKUP(L1009,Продукция!B:L,11,0))</f>
        <v>0</v>
      </c>
      <c r="N1009" s="11" t="s">
        <v>873</v>
      </c>
      <c r="P1009" s="11" t="s">
        <v>340</v>
      </c>
      <c r="Q1009" s="11" t="s">
        <v>854</v>
      </c>
      <c r="R1009" s="153" t="s">
        <v>5111</v>
      </c>
      <c r="S1009" s="11">
        <v>18</v>
      </c>
      <c r="T1009" s="11" t="s">
        <v>5123</v>
      </c>
      <c r="V1009" s="14">
        <v>45693</v>
      </c>
      <c r="Z1009" s="11" t="s">
        <v>4823</v>
      </c>
      <c r="AA1009" s="15">
        <v>0.54513888888888895</v>
      </c>
      <c r="AB1009" t="str">
        <f>IF(L1009="","",VLOOKUP(L1009&amp;I1009,Продукция!A:I,9,0))</f>
        <v>рекомендация производителя набора</v>
      </c>
      <c r="AC1009" s="14">
        <v>45702</v>
      </c>
      <c r="AD1009" s="11" t="s">
        <v>2676</v>
      </c>
      <c r="AE1009" s="11" t="s">
        <v>4823</v>
      </c>
      <c r="AF1009" t="str">
        <f>IF(AD1009="","",VLOOKUP(AD1009,'Сотрудники и ссылки'!A:B,2,0))</f>
        <v>Серолог</v>
      </c>
      <c r="AG1009">
        <f>IF(AD1009="","",VLOOKUP(AD1009,'Сотрудники и ссылки'!A:C,3,0))</f>
        <v>20007746</v>
      </c>
      <c r="AH1009" s="11" t="s">
        <v>2676</v>
      </c>
      <c r="AI1009" t="str">
        <f>IF(AH1009="","",VLOOKUP(AH1009,'Сотрудники и ссылки'!A:B,2,0))</f>
        <v>Серолог</v>
      </c>
      <c r="AJ1009">
        <f>IF(AH1009="","",VLOOKUP(AH1009,'Сотрудники и ссылки'!A:C,3,0))</f>
        <v>20007746</v>
      </c>
      <c r="AK1009" s="14">
        <v>45702</v>
      </c>
      <c r="AL1009" s="2">
        <f>IF(AK1009="","",AK1009+VLOOKUP(I1009,'Вид исследования'!B:E,4,0))</f>
        <v>45703</v>
      </c>
      <c r="AM1009" s="2">
        <f>IF(AK1009="","",AK1009+VLOOKUP(I1009,'Вид исследования'!B:F,5,0))</f>
        <v>45703</v>
      </c>
      <c r="AN1009" s="14">
        <v>45702</v>
      </c>
      <c r="AP1009" s="11" t="s">
        <v>189</v>
      </c>
      <c r="AQ1009" t="str">
        <f>IFERROR(IF(L1009="","",VLOOKUP(L1009&amp;I1009,Продукция!A:K,11,0)),"обратитесь к админ справочника")</f>
        <v>согласно рекомендациям производителя теста</v>
      </c>
      <c r="AR1009" s="11" t="s">
        <v>4823</v>
      </c>
      <c r="AS1009" t="str">
        <f>IFERROR(IF(L1009="","",VLOOKUP(L1009&amp;I1009,Продукция!A:J,10,0)),"обратитесь к админ справочника")</f>
        <v>инструкция тест- ситема Биочек СК -116</v>
      </c>
      <c r="AT1009" s="11" t="s">
        <v>4823</v>
      </c>
      <c r="AU1009" s="11" t="s">
        <v>4823</v>
      </c>
      <c r="AV1009" s="11" t="s">
        <v>2676</v>
      </c>
      <c r="AW1009" s="11" t="s">
        <v>4824</v>
      </c>
      <c r="AX1009" s="11" t="s">
        <v>372</v>
      </c>
      <c r="AY1009" s="11" t="s">
        <v>1534</v>
      </c>
      <c r="AZ1009" s="11">
        <v>106</v>
      </c>
      <c r="BA1009" s="11">
        <v>37</v>
      </c>
      <c r="BC1009" s="11" t="s">
        <v>5124</v>
      </c>
    </row>
    <row r="1010" spans="1:55" x14ac:dyDescent="0.25">
      <c r="A1010" t="str">
        <f t="shared" si="19"/>
        <v>С/275NDV (BioChek) болезнь Ньюкасла уровень антител</v>
      </c>
      <c r="B1010" t="str">
        <f>IF(E1010="","",INDEX(Лаборатории!A:A,MATCH('Производственный контроль'!E1010,Лаборатории!B:B,0)))</f>
        <v xml:space="preserve">КУРИНОЕ ЦАРСТВО АО </v>
      </c>
      <c r="C1010" t="str">
        <f>IF(E1010="","",VLOOKUP(E1010,Лаборатории!B:D,3,0))</f>
        <v>U377_CHL</v>
      </c>
      <c r="D1010" s="12">
        <v>45698</v>
      </c>
      <c r="E1010" s="11" t="s">
        <v>793</v>
      </c>
      <c r="F1010" s="11" t="s">
        <v>371</v>
      </c>
      <c r="G1010" s="11" t="s">
        <v>372</v>
      </c>
      <c r="H1010" s="11" t="s">
        <v>262</v>
      </c>
      <c r="I1010" s="11" t="s">
        <v>3424</v>
      </c>
      <c r="J1010" t="str">
        <f>IF(L1010="","",VLOOKUP(L1010,Продукция!B:D,3,0))</f>
        <v>Биологический_материал</v>
      </c>
      <c r="K1010" t="str">
        <f>IF(L1010="","",VLOOKUP(L1010,Продукция!B:C,2,0))</f>
        <v>Сыворотка крови</v>
      </c>
      <c r="L1010" s="151" t="s">
        <v>302</v>
      </c>
      <c r="M1010">
        <f>IF(L1010="","",VLOOKUP(L1010,Продукция!B:L,11,0))</f>
        <v>0</v>
      </c>
      <c r="N1010" s="11" t="s">
        <v>873</v>
      </c>
      <c r="P1010" s="11" t="s">
        <v>340</v>
      </c>
      <c r="Q1010" s="11" t="s">
        <v>854</v>
      </c>
      <c r="R1010" s="153" t="s">
        <v>5122</v>
      </c>
      <c r="S1010" s="11">
        <v>18</v>
      </c>
      <c r="T1010" s="11" t="s">
        <v>5123</v>
      </c>
      <c r="V1010" s="14">
        <v>45689</v>
      </c>
      <c r="Z1010" s="11" t="s">
        <v>4823</v>
      </c>
      <c r="AA1010" s="15">
        <v>0.54513888888888895</v>
      </c>
      <c r="AB1010" t="str">
        <f>IF(L1010="","",VLOOKUP(L1010&amp;I1010,Продукция!A:I,9,0))</f>
        <v>рекомендация производителя набора</v>
      </c>
      <c r="AC1010" s="14">
        <v>45702</v>
      </c>
      <c r="AD1010" s="11" t="s">
        <v>2676</v>
      </c>
      <c r="AE1010" s="11" t="s">
        <v>4823</v>
      </c>
      <c r="AF1010" t="str">
        <f>IF(AD1010="","",VLOOKUP(AD1010,'Сотрудники и ссылки'!A:B,2,0))</f>
        <v>Серолог</v>
      </c>
      <c r="AG1010">
        <f>IF(AD1010="","",VLOOKUP(AD1010,'Сотрудники и ссылки'!A:C,3,0))</f>
        <v>20007746</v>
      </c>
      <c r="AH1010" s="11" t="s">
        <v>2676</v>
      </c>
      <c r="AI1010" t="str">
        <f>IF(AH1010="","",VLOOKUP(AH1010,'Сотрудники и ссылки'!A:B,2,0))</f>
        <v>Серолог</v>
      </c>
      <c r="AJ1010">
        <f>IF(AH1010="","",VLOOKUP(AH1010,'Сотрудники и ссылки'!A:C,3,0))</f>
        <v>20007746</v>
      </c>
      <c r="AK1010" s="14">
        <v>45702</v>
      </c>
      <c r="AL1010" s="2">
        <f>IF(AK1010="","",AK1010+VLOOKUP(I1010,'Вид исследования'!B:E,4,0))</f>
        <v>45703</v>
      </c>
      <c r="AM1010" s="2">
        <f>IF(AK1010="","",AK1010+VLOOKUP(I1010,'Вид исследования'!B:F,5,0))</f>
        <v>45703</v>
      </c>
      <c r="AN1010" s="14">
        <v>45702</v>
      </c>
      <c r="AP1010" s="11" t="s">
        <v>189</v>
      </c>
      <c r="AQ1010" t="str">
        <f>IFERROR(IF(L1010="","",VLOOKUP(L1010&amp;I1010,Продукция!A:K,11,0)),"обратитесь к админ справочника")</f>
        <v>согласно рекомендациям производителя теста</v>
      </c>
      <c r="AR1010" s="11" t="s">
        <v>4823</v>
      </c>
      <c r="AS1010" t="str">
        <f>IFERROR(IF(L1010="","",VLOOKUP(L1010&amp;I1010,Продукция!A:J,10,0)),"обратитесь к админ справочника")</f>
        <v>инструкция тест- ситема Биочек СК -116</v>
      </c>
      <c r="AT1010" s="11" t="s">
        <v>4823</v>
      </c>
      <c r="AU1010" s="11" t="s">
        <v>4823</v>
      </c>
      <c r="AV1010" s="11" t="s">
        <v>2676</v>
      </c>
      <c r="AW1010" s="11" t="s">
        <v>4824</v>
      </c>
      <c r="AX1010" s="11" t="s">
        <v>372</v>
      </c>
      <c r="AY1010" s="11" t="s">
        <v>1545</v>
      </c>
      <c r="AZ1010" s="11">
        <v>106</v>
      </c>
      <c r="BA1010" s="11">
        <v>35</v>
      </c>
      <c r="BC1010" s="11" t="s">
        <v>5124</v>
      </c>
    </row>
    <row r="1011" spans="1:55" x14ac:dyDescent="0.25">
      <c r="A1011" t="str">
        <f t="shared" si="19"/>
        <v>С/288Болезнь Ньюкасла уровень антител</v>
      </c>
      <c r="B1011" t="str">
        <f>IF(E1011="","",INDEX(Лаборатории!A:A,MATCH('Производственный контроль'!E1011,Лаборатории!B:B,0)))</f>
        <v xml:space="preserve">КУРИНОЕ ЦАРСТВО АО </v>
      </c>
      <c r="C1011" t="str">
        <f>IF(E1011="","",VLOOKUP(E1011,Лаборатории!B:D,3,0))</f>
        <v>U377_CHL</v>
      </c>
      <c r="D1011" s="12">
        <v>45699</v>
      </c>
      <c r="E1011" s="11" t="s">
        <v>793</v>
      </c>
      <c r="F1011" s="11" t="s">
        <v>544</v>
      </c>
      <c r="G1011" s="11" t="s">
        <v>565</v>
      </c>
      <c r="H1011" s="11" t="s">
        <v>312</v>
      </c>
      <c r="I1011" s="11" t="s">
        <v>3434</v>
      </c>
      <c r="J1011" t="str">
        <f>IF(L1011="","",VLOOKUP(L1011,Продукция!B:D,3,0))</f>
        <v>Биологический_материал</v>
      </c>
      <c r="K1011" t="str">
        <f>IF(L1011="","",VLOOKUP(L1011,Продукция!B:C,2,0))</f>
        <v>Сыворотка крови</v>
      </c>
      <c r="L1011" s="151" t="s">
        <v>302</v>
      </c>
      <c r="M1011">
        <f>IF(L1011="","",VLOOKUP(L1011,Продукция!B:L,11,0))</f>
        <v>0</v>
      </c>
      <c r="N1011" s="11" t="s">
        <v>873</v>
      </c>
      <c r="P1011" s="11" t="s">
        <v>340</v>
      </c>
      <c r="Q1011" s="11" t="s">
        <v>854</v>
      </c>
      <c r="R1011" s="153" t="s">
        <v>5125</v>
      </c>
      <c r="S1011" s="11">
        <v>20</v>
      </c>
      <c r="T1011" s="11" t="s">
        <v>5154</v>
      </c>
      <c r="V1011" s="14">
        <v>45696</v>
      </c>
      <c r="Z1011" s="11" t="s">
        <v>4823</v>
      </c>
      <c r="AA1011" s="15">
        <v>0.62847222222222221</v>
      </c>
      <c r="AB1011" t="str">
        <f>IF(L1011="","",VLOOKUP(L1011&amp;I1011,Продукция!A:I,9,0))</f>
        <v>рекомендация производителя набора</v>
      </c>
      <c r="AC1011" s="14">
        <v>45706</v>
      </c>
      <c r="AD1011" s="11" t="s">
        <v>2676</v>
      </c>
      <c r="AE1011" s="11" t="s">
        <v>4823</v>
      </c>
      <c r="AF1011" t="str">
        <f>IF(AD1011="","",VLOOKUP(AD1011,'Сотрудники и ссылки'!A:B,2,0))</f>
        <v>Серолог</v>
      </c>
      <c r="AG1011">
        <f>IF(AD1011="","",VLOOKUP(AD1011,'Сотрудники и ссылки'!A:C,3,0))</f>
        <v>20007746</v>
      </c>
      <c r="AH1011" s="11" t="s">
        <v>2676</v>
      </c>
      <c r="AI1011" t="str">
        <f>IF(AH1011="","",VLOOKUP(AH1011,'Сотрудники и ссылки'!A:B,2,0))</f>
        <v>Серолог</v>
      </c>
      <c r="AJ1011">
        <f>IF(AH1011="","",VLOOKUP(AH1011,'Сотрудники и ссылки'!A:C,3,0))</f>
        <v>20007746</v>
      </c>
      <c r="AK1011" s="14">
        <v>45706</v>
      </c>
      <c r="AL1011" s="2">
        <f>IF(AK1011="","",AK1011+VLOOKUP(I1011,'Вид исследования'!B:E,4,0))</f>
        <v>45707</v>
      </c>
      <c r="AM1011" s="2">
        <f>IF(AK1011="","",AK1011+VLOOKUP(I1011,'Вид исследования'!B:F,5,0))</f>
        <v>45707</v>
      </c>
      <c r="AN1011" s="14">
        <v>45706</v>
      </c>
      <c r="AP1011" s="11" t="s">
        <v>189</v>
      </c>
      <c r="AQ1011" t="str">
        <f>IFERROR(IF(L1011="","",VLOOKUP(L1011&amp;I1011,Продукция!A:K,11,0)),"обратитесь к админ справочника")</f>
        <v>согласно рекомендациям производителя теста</v>
      </c>
      <c r="AR1011" s="11" t="s">
        <v>4823</v>
      </c>
      <c r="AS1011" t="str">
        <f>IFERROR(IF(L1011="","",VLOOKUP(L1011&amp;I1011,Продукция!A:J,10,0)),"обратитесь к админ справочника")</f>
        <v>инструкция по применению набора РЗГА Ньюкасла</v>
      </c>
      <c r="AT1011" s="11" t="s">
        <v>4823</v>
      </c>
      <c r="AU1011" s="11" t="s">
        <v>4823</v>
      </c>
      <c r="AV1011" s="11" t="s">
        <v>2676</v>
      </c>
      <c r="AW1011" s="11" t="s">
        <v>4824</v>
      </c>
      <c r="AX1011" s="11" t="s">
        <v>565</v>
      </c>
      <c r="AY1011" s="11" t="s">
        <v>1292</v>
      </c>
      <c r="AZ1011" s="11">
        <v>153</v>
      </c>
      <c r="BA1011" s="11">
        <v>37</v>
      </c>
      <c r="BC1011" s="11" t="s">
        <v>5155</v>
      </c>
    </row>
    <row r="1012" spans="1:55" x14ac:dyDescent="0.25">
      <c r="A1012" t="str">
        <f t="shared" si="19"/>
        <v>С/288Болезнь Ньюкасла уровень антител</v>
      </c>
      <c r="B1012" t="str">
        <f>IF(E1012="","",INDEX(Лаборатории!A:A,MATCH('Производственный контроль'!E1012,Лаборатории!B:B,0)))</f>
        <v xml:space="preserve">КУРИНОЕ ЦАРСТВО АО </v>
      </c>
      <c r="C1012" t="str">
        <f>IF(E1012="","",VLOOKUP(E1012,Лаборатории!B:D,3,0))</f>
        <v>U377_CHL</v>
      </c>
      <c r="D1012" s="12">
        <v>45699</v>
      </c>
      <c r="E1012" s="11" t="s">
        <v>793</v>
      </c>
      <c r="F1012" s="11" t="s">
        <v>544</v>
      </c>
      <c r="G1012" s="11" t="s">
        <v>565</v>
      </c>
      <c r="H1012" s="11" t="s">
        <v>312</v>
      </c>
      <c r="I1012" s="11" t="s">
        <v>3434</v>
      </c>
      <c r="J1012" t="str">
        <f>IF(L1012="","",VLOOKUP(L1012,Продукция!B:D,3,0))</f>
        <v>Биологический_материал</v>
      </c>
      <c r="K1012" t="str">
        <f>IF(L1012="","",VLOOKUP(L1012,Продукция!B:C,2,0))</f>
        <v>Сыворотка крови</v>
      </c>
      <c r="L1012" s="151" t="s">
        <v>302</v>
      </c>
      <c r="M1012">
        <f>IF(L1012="","",VLOOKUP(L1012,Продукция!B:L,11,0))</f>
        <v>0</v>
      </c>
      <c r="N1012" s="11" t="s">
        <v>873</v>
      </c>
      <c r="P1012" s="11" t="s">
        <v>340</v>
      </c>
      <c r="Q1012" s="11" t="s">
        <v>854</v>
      </c>
      <c r="R1012" s="153" t="s">
        <v>5126</v>
      </c>
      <c r="S1012" s="11">
        <v>20</v>
      </c>
      <c r="T1012" s="11" t="s">
        <v>5154</v>
      </c>
      <c r="V1012" s="14">
        <v>45696</v>
      </c>
      <c r="Z1012" s="11" t="s">
        <v>4823</v>
      </c>
      <c r="AA1012" s="15">
        <v>0.62847222222222221</v>
      </c>
      <c r="AB1012" t="str">
        <f>IF(L1012="","",VLOOKUP(L1012&amp;I1012,Продукция!A:I,9,0))</f>
        <v>рекомендация производителя набора</v>
      </c>
      <c r="AC1012" s="14">
        <v>45706</v>
      </c>
      <c r="AD1012" s="11" t="s">
        <v>2676</v>
      </c>
      <c r="AE1012" s="11" t="s">
        <v>4823</v>
      </c>
      <c r="AF1012" t="str">
        <f>IF(AD1012="","",VLOOKUP(AD1012,'Сотрудники и ссылки'!A:B,2,0))</f>
        <v>Серолог</v>
      </c>
      <c r="AG1012">
        <f>IF(AD1012="","",VLOOKUP(AD1012,'Сотрудники и ссылки'!A:C,3,0))</f>
        <v>20007746</v>
      </c>
      <c r="AH1012" s="11" t="s">
        <v>2676</v>
      </c>
      <c r="AI1012" t="str">
        <f>IF(AH1012="","",VLOOKUP(AH1012,'Сотрудники и ссылки'!A:B,2,0))</f>
        <v>Серолог</v>
      </c>
      <c r="AJ1012">
        <f>IF(AH1012="","",VLOOKUP(AH1012,'Сотрудники и ссылки'!A:C,3,0))</f>
        <v>20007746</v>
      </c>
      <c r="AK1012" s="14">
        <v>45706</v>
      </c>
      <c r="AL1012" s="2">
        <f>IF(AK1012="","",AK1012+VLOOKUP(I1012,'Вид исследования'!B:E,4,0))</f>
        <v>45707</v>
      </c>
      <c r="AM1012" s="2">
        <f>IF(AK1012="","",AK1012+VLOOKUP(I1012,'Вид исследования'!B:F,5,0))</f>
        <v>45707</v>
      </c>
      <c r="AN1012" s="14">
        <v>45706</v>
      </c>
      <c r="AP1012" s="11" t="s">
        <v>189</v>
      </c>
      <c r="AQ1012" t="str">
        <f>IFERROR(IF(L1012="","",VLOOKUP(L1012&amp;I1012,Продукция!A:K,11,0)),"обратитесь к админ справочника")</f>
        <v>согласно рекомендациям производителя теста</v>
      </c>
      <c r="AR1012" s="11" t="s">
        <v>4823</v>
      </c>
      <c r="AS1012" t="str">
        <f>IFERROR(IF(L1012="","",VLOOKUP(L1012&amp;I1012,Продукция!A:J,10,0)),"обратитесь к админ справочника")</f>
        <v>инструкция по применению набора РЗГА Ньюкасла</v>
      </c>
      <c r="AT1012" s="11" t="s">
        <v>4823</v>
      </c>
      <c r="AU1012" s="11" t="s">
        <v>4823</v>
      </c>
      <c r="AV1012" s="11" t="s">
        <v>2676</v>
      </c>
      <c r="AW1012" s="11" t="s">
        <v>4824</v>
      </c>
      <c r="AX1012" s="11" t="s">
        <v>565</v>
      </c>
      <c r="AY1012" s="11" t="s">
        <v>1286</v>
      </c>
      <c r="AZ1012" s="11">
        <v>153</v>
      </c>
      <c r="BA1012" s="11">
        <v>36</v>
      </c>
      <c r="BC1012" s="11" t="s">
        <v>5155</v>
      </c>
    </row>
    <row r="1013" spans="1:55" x14ac:dyDescent="0.25">
      <c r="A1013" t="str">
        <f t="shared" si="19"/>
        <v>С/288Болезнь Ньюкасла уровень антител</v>
      </c>
      <c r="B1013" t="str">
        <f>IF(E1013="","",INDEX(Лаборатории!A:A,MATCH('Производственный контроль'!E1013,Лаборатории!B:B,0)))</f>
        <v xml:space="preserve">КУРИНОЕ ЦАРСТВО АО </v>
      </c>
      <c r="C1013" t="str">
        <f>IF(E1013="","",VLOOKUP(E1013,Лаборатории!B:D,3,0))</f>
        <v>U377_CHL</v>
      </c>
      <c r="D1013" s="12">
        <v>45699</v>
      </c>
      <c r="E1013" s="11" t="s">
        <v>793</v>
      </c>
      <c r="F1013" s="11" t="s">
        <v>544</v>
      </c>
      <c r="G1013" s="11" t="s">
        <v>565</v>
      </c>
      <c r="H1013" s="11" t="s">
        <v>312</v>
      </c>
      <c r="I1013" s="11" t="s">
        <v>3434</v>
      </c>
      <c r="J1013" t="str">
        <f>IF(L1013="","",VLOOKUP(L1013,Продукция!B:D,3,0))</f>
        <v>Биологический_материал</v>
      </c>
      <c r="K1013" t="str">
        <f>IF(L1013="","",VLOOKUP(L1013,Продукция!B:C,2,0))</f>
        <v>Сыворотка крови</v>
      </c>
      <c r="L1013" s="151" t="s">
        <v>302</v>
      </c>
      <c r="M1013">
        <f>IF(L1013="","",VLOOKUP(L1013,Продукция!B:L,11,0))</f>
        <v>0</v>
      </c>
      <c r="N1013" s="11" t="s">
        <v>873</v>
      </c>
      <c r="P1013" s="11" t="s">
        <v>340</v>
      </c>
      <c r="Q1013" s="11" t="s">
        <v>854</v>
      </c>
      <c r="R1013" s="153" t="s">
        <v>5127</v>
      </c>
      <c r="S1013" s="11">
        <v>20</v>
      </c>
      <c r="T1013" s="11" t="s">
        <v>5154</v>
      </c>
      <c r="V1013" s="14">
        <v>45696</v>
      </c>
      <c r="Z1013" s="11" t="s">
        <v>4823</v>
      </c>
      <c r="AA1013" s="15">
        <v>0.62847222222222221</v>
      </c>
      <c r="AB1013" t="str">
        <f>IF(L1013="","",VLOOKUP(L1013&amp;I1013,Продукция!A:I,9,0))</f>
        <v>рекомендация производителя набора</v>
      </c>
      <c r="AC1013" s="14">
        <v>45706</v>
      </c>
      <c r="AD1013" s="11" t="s">
        <v>2676</v>
      </c>
      <c r="AE1013" s="11" t="s">
        <v>4823</v>
      </c>
      <c r="AF1013" t="str">
        <f>IF(AD1013="","",VLOOKUP(AD1013,'Сотрудники и ссылки'!A:B,2,0))</f>
        <v>Серолог</v>
      </c>
      <c r="AG1013">
        <f>IF(AD1013="","",VLOOKUP(AD1013,'Сотрудники и ссылки'!A:C,3,0))</f>
        <v>20007746</v>
      </c>
      <c r="AH1013" s="11" t="s">
        <v>2676</v>
      </c>
      <c r="AI1013" t="str">
        <f>IF(AH1013="","",VLOOKUP(AH1013,'Сотрудники и ссылки'!A:B,2,0))</f>
        <v>Серолог</v>
      </c>
      <c r="AJ1013">
        <f>IF(AH1013="","",VLOOKUP(AH1013,'Сотрудники и ссылки'!A:C,3,0))</f>
        <v>20007746</v>
      </c>
      <c r="AK1013" s="14">
        <v>45706</v>
      </c>
      <c r="AL1013" s="2">
        <f>IF(AK1013="","",AK1013+VLOOKUP(I1013,'Вид исследования'!B:E,4,0))</f>
        <v>45707</v>
      </c>
      <c r="AM1013" s="2">
        <f>IF(AK1013="","",AK1013+VLOOKUP(I1013,'Вид исследования'!B:F,5,0))</f>
        <v>45707</v>
      </c>
      <c r="AN1013" s="14">
        <v>45706</v>
      </c>
      <c r="AP1013" s="11" t="s">
        <v>189</v>
      </c>
      <c r="AQ1013" t="str">
        <f>IFERROR(IF(L1013="","",VLOOKUP(L1013&amp;I1013,Продукция!A:K,11,0)),"обратитесь к админ справочника")</f>
        <v>согласно рекомендациям производителя теста</v>
      </c>
      <c r="AR1013" s="11" t="s">
        <v>4823</v>
      </c>
      <c r="AS1013" t="str">
        <f>IFERROR(IF(L1013="","",VLOOKUP(L1013&amp;I1013,Продукция!A:J,10,0)),"обратитесь к админ справочника")</f>
        <v>инструкция по применению набора РЗГА Ньюкасла</v>
      </c>
      <c r="AT1013" s="11" t="s">
        <v>4823</v>
      </c>
      <c r="AU1013" s="11" t="s">
        <v>4823</v>
      </c>
      <c r="AV1013" s="11" t="s">
        <v>2676</v>
      </c>
      <c r="AW1013" s="11" t="s">
        <v>4824</v>
      </c>
      <c r="AX1013" s="11" t="s">
        <v>565</v>
      </c>
      <c r="AY1013" s="11" t="s">
        <v>1285</v>
      </c>
      <c r="AZ1013" s="11">
        <v>153</v>
      </c>
      <c r="BA1013" s="11">
        <v>35</v>
      </c>
      <c r="BC1013" s="11" t="s">
        <v>5155</v>
      </c>
    </row>
    <row r="1014" spans="1:55" x14ac:dyDescent="0.25">
      <c r="A1014" t="str">
        <f t="shared" si="19"/>
        <v>С/288Болезнь Ньюкасла уровень антител</v>
      </c>
      <c r="B1014" t="str">
        <f>IF(E1014="","",INDEX(Лаборатории!A:A,MATCH('Производственный контроль'!E1014,Лаборатории!B:B,0)))</f>
        <v xml:space="preserve">КУРИНОЕ ЦАРСТВО АО </v>
      </c>
      <c r="C1014" t="str">
        <f>IF(E1014="","",VLOOKUP(E1014,Лаборатории!B:D,3,0))</f>
        <v>U377_CHL</v>
      </c>
      <c r="D1014" s="12">
        <v>45699</v>
      </c>
      <c r="E1014" s="11" t="s">
        <v>793</v>
      </c>
      <c r="F1014" s="11" t="s">
        <v>544</v>
      </c>
      <c r="G1014" s="11" t="s">
        <v>565</v>
      </c>
      <c r="H1014" s="11" t="s">
        <v>312</v>
      </c>
      <c r="I1014" s="11" t="s">
        <v>3434</v>
      </c>
      <c r="J1014" t="str">
        <f>IF(L1014="","",VLOOKUP(L1014,Продукция!B:D,3,0))</f>
        <v>Биологический_материал</v>
      </c>
      <c r="K1014" t="str">
        <f>IF(L1014="","",VLOOKUP(L1014,Продукция!B:C,2,0))</f>
        <v>Сыворотка крови</v>
      </c>
      <c r="L1014" s="151" t="s">
        <v>302</v>
      </c>
      <c r="M1014">
        <f>IF(L1014="","",VLOOKUP(L1014,Продукция!B:L,11,0))</f>
        <v>0</v>
      </c>
      <c r="N1014" s="11" t="s">
        <v>873</v>
      </c>
      <c r="P1014" s="11" t="s">
        <v>340</v>
      </c>
      <c r="Q1014" s="11" t="s">
        <v>854</v>
      </c>
      <c r="R1014" s="153" t="s">
        <v>5128</v>
      </c>
      <c r="S1014" s="11">
        <v>20</v>
      </c>
      <c r="T1014" s="11" t="s">
        <v>5154</v>
      </c>
      <c r="V1014" s="14">
        <v>45696</v>
      </c>
      <c r="Z1014" s="11" t="s">
        <v>4823</v>
      </c>
      <c r="AA1014" s="15">
        <v>0.62847222222222221</v>
      </c>
      <c r="AB1014" t="str">
        <f>IF(L1014="","",VLOOKUP(L1014&amp;I1014,Продукция!A:I,9,0))</f>
        <v>рекомендация производителя набора</v>
      </c>
      <c r="AC1014" s="14">
        <v>45706</v>
      </c>
      <c r="AD1014" s="11" t="s">
        <v>2676</v>
      </c>
      <c r="AE1014" s="11" t="s">
        <v>4823</v>
      </c>
      <c r="AF1014" t="str">
        <f>IF(AD1014="","",VLOOKUP(AD1014,'Сотрудники и ссылки'!A:B,2,0))</f>
        <v>Серолог</v>
      </c>
      <c r="AG1014">
        <f>IF(AD1014="","",VLOOKUP(AD1014,'Сотрудники и ссылки'!A:C,3,0))</f>
        <v>20007746</v>
      </c>
      <c r="AH1014" s="11" t="s">
        <v>2676</v>
      </c>
      <c r="AI1014" t="str">
        <f>IF(AH1014="","",VLOOKUP(AH1014,'Сотрудники и ссылки'!A:B,2,0))</f>
        <v>Серолог</v>
      </c>
      <c r="AJ1014">
        <f>IF(AH1014="","",VLOOKUP(AH1014,'Сотрудники и ссылки'!A:C,3,0))</f>
        <v>20007746</v>
      </c>
      <c r="AK1014" s="14">
        <v>45706</v>
      </c>
      <c r="AL1014" s="2">
        <f>IF(AK1014="","",AK1014+VLOOKUP(I1014,'Вид исследования'!B:E,4,0))</f>
        <v>45707</v>
      </c>
      <c r="AM1014" s="2">
        <f>IF(AK1014="","",AK1014+VLOOKUP(I1014,'Вид исследования'!B:F,5,0))</f>
        <v>45707</v>
      </c>
      <c r="AN1014" s="14">
        <v>45706</v>
      </c>
      <c r="AP1014" s="11" t="s">
        <v>189</v>
      </c>
      <c r="AQ1014" t="str">
        <f>IFERROR(IF(L1014="","",VLOOKUP(L1014&amp;I1014,Продукция!A:K,11,0)),"обратитесь к админ справочника")</f>
        <v>согласно рекомендациям производителя теста</v>
      </c>
      <c r="AR1014" s="11" t="s">
        <v>4823</v>
      </c>
      <c r="AS1014" t="str">
        <f>IFERROR(IF(L1014="","",VLOOKUP(L1014&amp;I1014,Продукция!A:J,10,0)),"обратитесь к админ справочника")</f>
        <v>инструкция по применению набора РЗГА Ньюкасла</v>
      </c>
      <c r="AT1014" s="11" t="s">
        <v>4823</v>
      </c>
      <c r="AU1014" s="11" t="s">
        <v>4823</v>
      </c>
      <c r="AV1014" s="11" t="s">
        <v>2676</v>
      </c>
      <c r="AW1014" s="11" t="s">
        <v>4824</v>
      </c>
      <c r="AX1014" s="11" t="s">
        <v>565</v>
      </c>
      <c r="AY1014" s="11" t="s">
        <v>1284</v>
      </c>
      <c r="AZ1014" s="11">
        <v>153</v>
      </c>
      <c r="BA1014" s="11">
        <v>35</v>
      </c>
      <c r="BC1014" s="11" t="s">
        <v>5155</v>
      </c>
    </row>
    <row r="1015" spans="1:55" x14ac:dyDescent="0.25">
      <c r="A1015" t="str">
        <f t="shared" si="19"/>
        <v>С/288Болезнь Ньюкасла уровень антител</v>
      </c>
      <c r="B1015" t="str">
        <f>IF(E1015="","",INDEX(Лаборатории!A:A,MATCH('Производственный контроль'!E1015,Лаборатории!B:B,0)))</f>
        <v xml:space="preserve">КУРИНОЕ ЦАРСТВО АО </v>
      </c>
      <c r="C1015" t="str">
        <f>IF(E1015="","",VLOOKUP(E1015,Лаборатории!B:D,3,0))</f>
        <v>U377_CHL</v>
      </c>
      <c r="D1015" s="12">
        <v>45699</v>
      </c>
      <c r="E1015" s="11" t="s">
        <v>793</v>
      </c>
      <c r="F1015" s="11" t="s">
        <v>544</v>
      </c>
      <c r="G1015" s="11" t="s">
        <v>565</v>
      </c>
      <c r="H1015" s="11" t="s">
        <v>312</v>
      </c>
      <c r="I1015" s="11" t="s">
        <v>3434</v>
      </c>
      <c r="J1015" t="str">
        <f>IF(L1015="","",VLOOKUP(L1015,Продукция!B:D,3,0))</f>
        <v>Биологический_материал</v>
      </c>
      <c r="K1015" t="str">
        <f>IF(L1015="","",VLOOKUP(L1015,Продукция!B:C,2,0))</f>
        <v>Сыворотка крови</v>
      </c>
      <c r="L1015" s="151" t="s">
        <v>302</v>
      </c>
      <c r="M1015">
        <f>IF(L1015="","",VLOOKUP(L1015,Продукция!B:L,11,0))</f>
        <v>0</v>
      </c>
      <c r="N1015" s="11" t="s">
        <v>873</v>
      </c>
      <c r="P1015" s="11" t="s">
        <v>340</v>
      </c>
      <c r="Q1015" s="11" t="s">
        <v>854</v>
      </c>
      <c r="R1015" s="153" t="s">
        <v>5129</v>
      </c>
      <c r="S1015" s="11">
        <v>20</v>
      </c>
      <c r="T1015" s="11" t="s">
        <v>5154</v>
      </c>
      <c r="V1015" s="14">
        <v>45696</v>
      </c>
      <c r="Z1015" s="11" t="s">
        <v>4823</v>
      </c>
      <c r="AA1015" s="15">
        <v>0.62847222222222221</v>
      </c>
      <c r="AB1015" t="str">
        <f>IF(L1015="","",VLOOKUP(L1015&amp;I1015,Продукция!A:I,9,0))</f>
        <v>рекомендация производителя набора</v>
      </c>
      <c r="AC1015" s="14">
        <v>45706</v>
      </c>
      <c r="AD1015" s="11" t="s">
        <v>2676</v>
      </c>
      <c r="AE1015" s="11" t="s">
        <v>4823</v>
      </c>
      <c r="AF1015" t="str">
        <f>IF(AD1015="","",VLOOKUP(AD1015,'Сотрудники и ссылки'!A:B,2,0))</f>
        <v>Серолог</v>
      </c>
      <c r="AG1015">
        <f>IF(AD1015="","",VLOOKUP(AD1015,'Сотрудники и ссылки'!A:C,3,0))</f>
        <v>20007746</v>
      </c>
      <c r="AH1015" s="11" t="s">
        <v>2676</v>
      </c>
      <c r="AI1015" t="str">
        <f>IF(AH1015="","",VLOOKUP(AH1015,'Сотрудники и ссылки'!A:B,2,0))</f>
        <v>Серолог</v>
      </c>
      <c r="AJ1015">
        <f>IF(AH1015="","",VLOOKUP(AH1015,'Сотрудники и ссылки'!A:C,3,0))</f>
        <v>20007746</v>
      </c>
      <c r="AK1015" s="14">
        <v>45706</v>
      </c>
      <c r="AL1015" s="2">
        <f>IF(AK1015="","",AK1015+VLOOKUP(I1015,'Вид исследования'!B:E,4,0))</f>
        <v>45707</v>
      </c>
      <c r="AM1015" s="2">
        <f>IF(AK1015="","",AK1015+VLOOKUP(I1015,'Вид исследования'!B:F,5,0))</f>
        <v>45707</v>
      </c>
      <c r="AN1015" s="14">
        <v>45706</v>
      </c>
      <c r="AP1015" s="11" t="s">
        <v>189</v>
      </c>
      <c r="AQ1015" t="str">
        <f>IFERROR(IF(L1015="","",VLOOKUP(L1015&amp;I1015,Продукция!A:K,11,0)),"обратитесь к админ справочника")</f>
        <v>согласно рекомендациям производителя теста</v>
      </c>
      <c r="AR1015" s="11" t="s">
        <v>4823</v>
      </c>
      <c r="AS1015" t="str">
        <f>IFERROR(IF(L1015="","",VLOOKUP(L1015&amp;I1015,Продукция!A:J,10,0)),"обратитесь к админ справочника")</f>
        <v>инструкция по применению набора РЗГА Ньюкасла</v>
      </c>
      <c r="AT1015" s="11" t="s">
        <v>4823</v>
      </c>
      <c r="AU1015" s="11" t="s">
        <v>4823</v>
      </c>
      <c r="AV1015" s="11" t="s">
        <v>2676</v>
      </c>
      <c r="AW1015" s="11" t="s">
        <v>4824</v>
      </c>
      <c r="AX1015" s="11" t="s">
        <v>565</v>
      </c>
      <c r="AY1015" s="11" t="s">
        <v>1283</v>
      </c>
      <c r="AZ1015" s="11">
        <v>153</v>
      </c>
      <c r="BA1015" s="11">
        <v>35</v>
      </c>
      <c r="BC1015" s="11" t="s">
        <v>5155</v>
      </c>
    </row>
    <row r="1016" spans="1:55" x14ac:dyDescent="0.25">
      <c r="A1016" t="str">
        <f t="shared" si="19"/>
        <v>С/288Болезнь Ньюкасла уровень антител</v>
      </c>
      <c r="B1016" t="str">
        <f>IF(E1016="","",INDEX(Лаборатории!A:A,MATCH('Производственный контроль'!E1016,Лаборатории!B:B,0)))</f>
        <v xml:space="preserve">КУРИНОЕ ЦАРСТВО АО </v>
      </c>
      <c r="C1016" t="str">
        <f>IF(E1016="","",VLOOKUP(E1016,Лаборатории!B:D,3,0))</f>
        <v>U377_CHL</v>
      </c>
      <c r="D1016" s="12">
        <v>45699</v>
      </c>
      <c r="E1016" s="11" t="s">
        <v>793</v>
      </c>
      <c r="F1016" s="11" t="s">
        <v>544</v>
      </c>
      <c r="G1016" s="11" t="s">
        <v>565</v>
      </c>
      <c r="H1016" s="11" t="s">
        <v>312</v>
      </c>
      <c r="I1016" s="11" t="s">
        <v>3434</v>
      </c>
      <c r="J1016" t="str">
        <f>IF(L1016="","",VLOOKUP(L1016,Продукция!B:D,3,0))</f>
        <v>Биологический_материал</v>
      </c>
      <c r="K1016" t="str">
        <f>IF(L1016="","",VLOOKUP(L1016,Продукция!B:C,2,0))</f>
        <v>Сыворотка крови</v>
      </c>
      <c r="L1016" s="151" t="s">
        <v>302</v>
      </c>
      <c r="M1016">
        <f>IF(L1016="","",VLOOKUP(L1016,Продукция!B:L,11,0))</f>
        <v>0</v>
      </c>
      <c r="N1016" s="11" t="s">
        <v>873</v>
      </c>
      <c r="P1016" s="11" t="s">
        <v>340</v>
      </c>
      <c r="Q1016" s="11" t="s">
        <v>854</v>
      </c>
      <c r="R1016" s="153" t="s">
        <v>5130</v>
      </c>
      <c r="S1016" s="11">
        <v>20</v>
      </c>
      <c r="T1016" s="11" t="s">
        <v>5154</v>
      </c>
      <c r="V1016" s="14">
        <v>45696</v>
      </c>
      <c r="Z1016" s="11" t="s">
        <v>4823</v>
      </c>
      <c r="AA1016" s="15">
        <v>0.62847222222222221</v>
      </c>
      <c r="AB1016" t="str">
        <f>IF(L1016="","",VLOOKUP(L1016&amp;I1016,Продукция!A:I,9,0))</f>
        <v>рекомендация производителя набора</v>
      </c>
      <c r="AC1016" s="14">
        <v>45706</v>
      </c>
      <c r="AD1016" s="11" t="s">
        <v>2676</v>
      </c>
      <c r="AE1016" s="11" t="s">
        <v>4823</v>
      </c>
      <c r="AF1016" t="str">
        <f>IF(AD1016="","",VLOOKUP(AD1016,'Сотрудники и ссылки'!A:B,2,0))</f>
        <v>Серолог</v>
      </c>
      <c r="AG1016">
        <f>IF(AD1016="","",VLOOKUP(AD1016,'Сотрудники и ссылки'!A:C,3,0))</f>
        <v>20007746</v>
      </c>
      <c r="AH1016" s="11" t="s">
        <v>2676</v>
      </c>
      <c r="AI1016" t="str">
        <f>IF(AH1016="","",VLOOKUP(AH1016,'Сотрудники и ссылки'!A:B,2,0))</f>
        <v>Серолог</v>
      </c>
      <c r="AJ1016">
        <f>IF(AH1016="","",VLOOKUP(AH1016,'Сотрудники и ссылки'!A:C,3,0))</f>
        <v>20007746</v>
      </c>
      <c r="AK1016" s="14">
        <v>45706</v>
      </c>
      <c r="AL1016" s="2">
        <f>IF(AK1016="","",AK1016+VLOOKUP(I1016,'Вид исследования'!B:E,4,0))</f>
        <v>45707</v>
      </c>
      <c r="AM1016" s="2">
        <f>IF(AK1016="","",AK1016+VLOOKUP(I1016,'Вид исследования'!B:F,5,0))</f>
        <v>45707</v>
      </c>
      <c r="AN1016" s="14">
        <v>45706</v>
      </c>
      <c r="AP1016" s="11" t="s">
        <v>189</v>
      </c>
      <c r="AQ1016" t="str">
        <f>IFERROR(IF(L1016="","",VLOOKUP(L1016&amp;I1016,Продукция!A:K,11,0)),"обратитесь к админ справочника")</f>
        <v>согласно рекомендациям производителя теста</v>
      </c>
      <c r="AR1016" s="11" t="s">
        <v>4823</v>
      </c>
      <c r="AS1016" t="str">
        <f>IFERROR(IF(L1016="","",VLOOKUP(L1016&amp;I1016,Продукция!A:J,10,0)),"обратитесь к админ справочника")</f>
        <v>инструкция по применению набора РЗГА Ньюкасла</v>
      </c>
      <c r="AT1016" s="11" t="s">
        <v>4823</v>
      </c>
      <c r="AU1016" s="11" t="s">
        <v>4823</v>
      </c>
      <c r="AV1016" s="11" t="s">
        <v>2676</v>
      </c>
      <c r="AW1016" s="11" t="s">
        <v>4824</v>
      </c>
      <c r="AX1016" s="11" t="s">
        <v>565</v>
      </c>
      <c r="AY1016" s="11" t="s">
        <v>1287</v>
      </c>
      <c r="AZ1016" s="11">
        <v>153</v>
      </c>
      <c r="BA1016" s="11">
        <v>40</v>
      </c>
      <c r="BC1016" s="11" t="s">
        <v>5155</v>
      </c>
    </row>
    <row r="1017" spans="1:55" x14ac:dyDescent="0.25">
      <c r="A1017" t="str">
        <f t="shared" si="19"/>
        <v>С/288Болезнь Ньюкасла уровень антител</v>
      </c>
      <c r="B1017" t="str">
        <f>IF(E1017="","",INDEX(Лаборатории!A:A,MATCH('Производственный контроль'!E1017,Лаборатории!B:B,0)))</f>
        <v xml:space="preserve">КУРИНОЕ ЦАРСТВО АО </v>
      </c>
      <c r="C1017" t="str">
        <f>IF(E1017="","",VLOOKUP(E1017,Лаборатории!B:D,3,0))</f>
        <v>U377_CHL</v>
      </c>
      <c r="D1017" s="12">
        <v>45699</v>
      </c>
      <c r="E1017" s="11" t="s">
        <v>793</v>
      </c>
      <c r="F1017" s="11" t="s">
        <v>544</v>
      </c>
      <c r="G1017" s="11" t="s">
        <v>565</v>
      </c>
      <c r="H1017" s="11" t="s">
        <v>312</v>
      </c>
      <c r="I1017" s="11" t="s">
        <v>3434</v>
      </c>
      <c r="J1017" t="str">
        <f>IF(L1017="","",VLOOKUP(L1017,Продукция!B:D,3,0))</f>
        <v>Биологический_материал</v>
      </c>
      <c r="K1017" t="str">
        <f>IF(L1017="","",VLOOKUP(L1017,Продукция!B:C,2,0))</f>
        <v>Сыворотка крови</v>
      </c>
      <c r="L1017" s="151" t="s">
        <v>302</v>
      </c>
      <c r="M1017">
        <f>IF(L1017="","",VLOOKUP(L1017,Продукция!B:L,11,0))</f>
        <v>0</v>
      </c>
      <c r="N1017" s="11" t="s">
        <v>873</v>
      </c>
      <c r="P1017" s="11" t="s">
        <v>340</v>
      </c>
      <c r="Q1017" s="11" t="s">
        <v>854</v>
      </c>
      <c r="R1017" s="153" t="s">
        <v>5131</v>
      </c>
      <c r="S1017" s="11">
        <v>20</v>
      </c>
      <c r="T1017" s="11" t="s">
        <v>5154</v>
      </c>
      <c r="V1017" s="14">
        <v>45696</v>
      </c>
      <c r="Z1017" s="11" t="s">
        <v>4823</v>
      </c>
      <c r="AA1017" s="15">
        <v>0.62847222222222221</v>
      </c>
      <c r="AB1017" t="str">
        <f>IF(L1017="","",VLOOKUP(L1017&amp;I1017,Продукция!A:I,9,0))</f>
        <v>рекомендация производителя набора</v>
      </c>
      <c r="AC1017" s="14">
        <v>45706</v>
      </c>
      <c r="AD1017" s="11" t="s">
        <v>2676</v>
      </c>
      <c r="AE1017" s="11" t="s">
        <v>4823</v>
      </c>
      <c r="AF1017" t="str">
        <f>IF(AD1017="","",VLOOKUP(AD1017,'Сотрудники и ссылки'!A:B,2,0))</f>
        <v>Серолог</v>
      </c>
      <c r="AG1017">
        <f>IF(AD1017="","",VLOOKUP(AD1017,'Сотрудники и ссылки'!A:C,3,0))</f>
        <v>20007746</v>
      </c>
      <c r="AH1017" s="11" t="s">
        <v>2676</v>
      </c>
      <c r="AI1017" t="str">
        <f>IF(AH1017="","",VLOOKUP(AH1017,'Сотрудники и ссылки'!A:B,2,0))</f>
        <v>Серолог</v>
      </c>
      <c r="AJ1017">
        <f>IF(AH1017="","",VLOOKUP(AH1017,'Сотрудники и ссылки'!A:C,3,0))</f>
        <v>20007746</v>
      </c>
      <c r="AK1017" s="14">
        <v>45706</v>
      </c>
      <c r="AL1017" s="2">
        <f>IF(AK1017="","",AK1017+VLOOKUP(I1017,'Вид исследования'!B:E,4,0))</f>
        <v>45707</v>
      </c>
      <c r="AM1017" s="2">
        <f>IF(AK1017="","",AK1017+VLOOKUP(I1017,'Вид исследования'!B:F,5,0))</f>
        <v>45707</v>
      </c>
      <c r="AN1017" s="14">
        <v>45706</v>
      </c>
      <c r="AP1017" s="11" t="s">
        <v>189</v>
      </c>
      <c r="AQ1017" t="str">
        <f>IFERROR(IF(L1017="","",VLOOKUP(L1017&amp;I1017,Продукция!A:K,11,0)),"обратитесь к админ справочника")</f>
        <v>согласно рекомендациям производителя теста</v>
      </c>
      <c r="AR1017" s="11" t="s">
        <v>4823</v>
      </c>
      <c r="AS1017" t="str">
        <f>IFERROR(IF(L1017="","",VLOOKUP(L1017&amp;I1017,Продукция!A:J,10,0)),"обратитесь к админ справочника")</f>
        <v>инструкция по применению набора РЗГА Ньюкасла</v>
      </c>
      <c r="AT1017" s="11" t="s">
        <v>4823</v>
      </c>
      <c r="AU1017" s="11" t="s">
        <v>4823</v>
      </c>
      <c r="AV1017" s="11" t="s">
        <v>2676</v>
      </c>
      <c r="AW1017" s="11" t="s">
        <v>4824</v>
      </c>
      <c r="AX1017" s="11" t="s">
        <v>565</v>
      </c>
      <c r="AY1017" s="11" t="s">
        <v>1288</v>
      </c>
      <c r="AZ1017" s="11">
        <v>153</v>
      </c>
      <c r="BA1017" s="11">
        <v>40</v>
      </c>
      <c r="BC1017" s="11" t="s">
        <v>5155</v>
      </c>
    </row>
    <row r="1018" spans="1:55" x14ac:dyDescent="0.25">
      <c r="A1018" t="str">
        <f t="shared" si="19"/>
        <v>С/288Болезнь Ньюкасла уровень антител</v>
      </c>
      <c r="B1018" t="str">
        <f>IF(E1018="","",INDEX(Лаборатории!A:A,MATCH('Производственный контроль'!E1018,Лаборатории!B:B,0)))</f>
        <v xml:space="preserve">КУРИНОЕ ЦАРСТВО АО </v>
      </c>
      <c r="C1018" t="str">
        <f>IF(E1018="","",VLOOKUP(E1018,Лаборатории!B:D,3,0))</f>
        <v>U377_CHL</v>
      </c>
      <c r="D1018" s="12">
        <v>45699</v>
      </c>
      <c r="E1018" s="11" t="s">
        <v>793</v>
      </c>
      <c r="F1018" s="11" t="s">
        <v>544</v>
      </c>
      <c r="G1018" s="11" t="s">
        <v>565</v>
      </c>
      <c r="H1018" s="11" t="s">
        <v>312</v>
      </c>
      <c r="I1018" s="11" t="s">
        <v>3434</v>
      </c>
      <c r="J1018" t="str">
        <f>IF(L1018="","",VLOOKUP(L1018,Продукция!B:D,3,0))</f>
        <v>Биологический_материал</v>
      </c>
      <c r="K1018" t="str">
        <f>IF(L1018="","",VLOOKUP(L1018,Продукция!B:C,2,0))</f>
        <v>Сыворотка крови</v>
      </c>
      <c r="L1018" s="151" t="s">
        <v>302</v>
      </c>
      <c r="M1018">
        <f>IF(L1018="","",VLOOKUP(L1018,Продукция!B:L,11,0))</f>
        <v>0</v>
      </c>
      <c r="N1018" s="11" t="s">
        <v>873</v>
      </c>
      <c r="P1018" s="11" t="s">
        <v>340</v>
      </c>
      <c r="Q1018" s="11" t="s">
        <v>854</v>
      </c>
      <c r="R1018" s="153" t="s">
        <v>5132</v>
      </c>
      <c r="S1018" s="11">
        <v>20</v>
      </c>
      <c r="T1018" s="11" t="s">
        <v>5154</v>
      </c>
      <c r="V1018" s="14">
        <v>45696</v>
      </c>
      <c r="Z1018" s="11" t="s">
        <v>4823</v>
      </c>
      <c r="AA1018" s="15">
        <v>0.62847222222222221</v>
      </c>
      <c r="AB1018" t="str">
        <f>IF(L1018="","",VLOOKUP(L1018&amp;I1018,Продукция!A:I,9,0))</f>
        <v>рекомендация производителя набора</v>
      </c>
      <c r="AC1018" s="14">
        <v>45706</v>
      </c>
      <c r="AD1018" s="11" t="s">
        <v>2676</v>
      </c>
      <c r="AE1018" s="11" t="s">
        <v>4823</v>
      </c>
      <c r="AF1018" t="str">
        <f>IF(AD1018="","",VLOOKUP(AD1018,'Сотрудники и ссылки'!A:B,2,0))</f>
        <v>Серолог</v>
      </c>
      <c r="AG1018">
        <f>IF(AD1018="","",VLOOKUP(AD1018,'Сотрудники и ссылки'!A:C,3,0))</f>
        <v>20007746</v>
      </c>
      <c r="AH1018" s="11" t="s">
        <v>2676</v>
      </c>
      <c r="AI1018" t="str">
        <f>IF(AH1018="","",VLOOKUP(AH1018,'Сотрудники и ссылки'!A:B,2,0))</f>
        <v>Серолог</v>
      </c>
      <c r="AJ1018">
        <f>IF(AH1018="","",VLOOKUP(AH1018,'Сотрудники и ссылки'!A:C,3,0))</f>
        <v>20007746</v>
      </c>
      <c r="AK1018" s="14">
        <v>45706</v>
      </c>
      <c r="AL1018" s="2">
        <f>IF(AK1018="","",AK1018+VLOOKUP(I1018,'Вид исследования'!B:E,4,0))</f>
        <v>45707</v>
      </c>
      <c r="AM1018" s="2">
        <f>IF(AK1018="","",AK1018+VLOOKUP(I1018,'Вид исследования'!B:F,5,0))</f>
        <v>45707</v>
      </c>
      <c r="AN1018" s="14">
        <v>45706</v>
      </c>
      <c r="AP1018" s="11" t="s">
        <v>189</v>
      </c>
      <c r="AQ1018" t="str">
        <f>IFERROR(IF(L1018="","",VLOOKUP(L1018&amp;I1018,Продукция!A:K,11,0)),"обратитесь к админ справочника")</f>
        <v>согласно рекомендациям производителя теста</v>
      </c>
      <c r="AR1018" s="11" t="s">
        <v>4823</v>
      </c>
      <c r="AS1018" t="str">
        <f>IFERROR(IF(L1018="","",VLOOKUP(L1018&amp;I1018,Продукция!A:J,10,0)),"обратитесь к админ справочника")</f>
        <v>инструкция по применению набора РЗГА Ньюкасла</v>
      </c>
      <c r="AT1018" s="11" t="s">
        <v>4823</v>
      </c>
      <c r="AU1018" s="11" t="s">
        <v>4823</v>
      </c>
      <c r="AV1018" s="11" t="s">
        <v>2676</v>
      </c>
      <c r="AW1018" s="11" t="s">
        <v>4824</v>
      </c>
      <c r="AX1018" s="11" t="s">
        <v>565</v>
      </c>
      <c r="AY1018" s="11" t="s">
        <v>1289</v>
      </c>
      <c r="AZ1018" s="11">
        <v>153</v>
      </c>
      <c r="BA1018" s="11">
        <v>40</v>
      </c>
      <c r="BC1018" s="11" t="s">
        <v>5155</v>
      </c>
    </row>
    <row r="1019" spans="1:55" x14ac:dyDescent="0.25">
      <c r="A1019" t="str">
        <f t="shared" si="19"/>
        <v>С/288Болезнь Ньюкасла уровень антител</v>
      </c>
      <c r="B1019" t="str">
        <f>IF(E1019="","",INDEX(Лаборатории!A:A,MATCH('Производственный контроль'!E1019,Лаборатории!B:B,0)))</f>
        <v xml:space="preserve">КУРИНОЕ ЦАРСТВО АО </v>
      </c>
      <c r="C1019" t="str">
        <f>IF(E1019="","",VLOOKUP(E1019,Лаборатории!B:D,3,0))</f>
        <v>U377_CHL</v>
      </c>
      <c r="D1019" s="12">
        <v>45699</v>
      </c>
      <c r="E1019" s="11" t="s">
        <v>793</v>
      </c>
      <c r="F1019" s="11" t="s">
        <v>544</v>
      </c>
      <c r="G1019" s="11" t="s">
        <v>565</v>
      </c>
      <c r="H1019" s="11" t="s">
        <v>312</v>
      </c>
      <c r="I1019" s="11" t="s">
        <v>3434</v>
      </c>
      <c r="J1019" t="str">
        <f>IF(L1019="","",VLOOKUP(L1019,Продукция!B:D,3,0))</f>
        <v>Биологический_материал</v>
      </c>
      <c r="K1019" t="str">
        <f>IF(L1019="","",VLOOKUP(L1019,Продукция!B:C,2,0))</f>
        <v>Сыворотка крови</v>
      </c>
      <c r="L1019" s="151" t="s">
        <v>302</v>
      </c>
      <c r="M1019">
        <f>IF(L1019="","",VLOOKUP(L1019,Продукция!B:L,11,0))</f>
        <v>0</v>
      </c>
      <c r="N1019" s="11" t="s">
        <v>873</v>
      </c>
      <c r="P1019" s="11" t="s">
        <v>340</v>
      </c>
      <c r="Q1019" s="11" t="s">
        <v>854</v>
      </c>
      <c r="R1019" s="153" t="s">
        <v>5133</v>
      </c>
      <c r="S1019" s="11">
        <v>20</v>
      </c>
      <c r="T1019" s="11" t="s">
        <v>5154</v>
      </c>
      <c r="V1019" s="14">
        <v>45696</v>
      </c>
      <c r="Z1019" s="11" t="s">
        <v>4823</v>
      </c>
      <c r="AA1019" s="15">
        <v>0.62847222222222221</v>
      </c>
      <c r="AB1019" t="str">
        <f>IF(L1019="","",VLOOKUP(L1019&amp;I1019,Продукция!A:I,9,0))</f>
        <v>рекомендация производителя набора</v>
      </c>
      <c r="AC1019" s="14">
        <v>45706</v>
      </c>
      <c r="AD1019" s="11" t="s">
        <v>2676</v>
      </c>
      <c r="AE1019" s="11" t="s">
        <v>4823</v>
      </c>
      <c r="AF1019" t="str">
        <f>IF(AD1019="","",VLOOKUP(AD1019,'Сотрудники и ссылки'!A:B,2,0))</f>
        <v>Серолог</v>
      </c>
      <c r="AG1019">
        <f>IF(AD1019="","",VLOOKUP(AD1019,'Сотрудники и ссылки'!A:C,3,0))</f>
        <v>20007746</v>
      </c>
      <c r="AH1019" s="11" t="s">
        <v>2676</v>
      </c>
      <c r="AI1019" t="str">
        <f>IF(AH1019="","",VLOOKUP(AH1019,'Сотрудники и ссылки'!A:B,2,0))</f>
        <v>Серолог</v>
      </c>
      <c r="AJ1019">
        <f>IF(AH1019="","",VLOOKUP(AH1019,'Сотрудники и ссылки'!A:C,3,0))</f>
        <v>20007746</v>
      </c>
      <c r="AK1019" s="14">
        <v>45706</v>
      </c>
      <c r="AL1019" s="2">
        <f>IF(AK1019="","",AK1019+VLOOKUP(I1019,'Вид исследования'!B:E,4,0))</f>
        <v>45707</v>
      </c>
      <c r="AM1019" s="2">
        <f>IF(AK1019="","",AK1019+VLOOKUP(I1019,'Вид исследования'!B:F,5,0))</f>
        <v>45707</v>
      </c>
      <c r="AN1019" s="14">
        <v>45706</v>
      </c>
      <c r="AP1019" s="11" t="s">
        <v>189</v>
      </c>
      <c r="AQ1019" t="str">
        <f>IFERROR(IF(L1019="","",VLOOKUP(L1019&amp;I1019,Продукция!A:K,11,0)),"обратитесь к админ справочника")</f>
        <v>согласно рекомендациям производителя теста</v>
      </c>
      <c r="AR1019" s="11" t="s">
        <v>4823</v>
      </c>
      <c r="AS1019" t="str">
        <f>IFERROR(IF(L1019="","",VLOOKUP(L1019&amp;I1019,Продукция!A:J,10,0)),"обратитесь к админ справочника")</f>
        <v>инструкция по применению набора РЗГА Ньюкасла</v>
      </c>
      <c r="AT1019" s="11" t="s">
        <v>4823</v>
      </c>
      <c r="AU1019" s="11" t="s">
        <v>4823</v>
      </c>
      <c r="AV1019" s="11" t="s">
        <v>2676</v>
      </c>
      <c r="AW1019" s="11" t="s">
        <v>4824</v>
      </c>
      <c r="AX1019" s="11" t="s">
        <v>565</v>
      </c>
      <c r="AY1019" s="11" t="s">
        <v>1294</v>
      </c>
      <c r="AZ1019" s="11">
        <v>153</v>
      </c>
      <c r="BA1019" s="11">
        <v>37</v>
      </c>
      <c r="BC1019" s="11" t="s">
        <v>5155</v>
      </c>
    </row>
    <row r="1020" spans="1:55" x14ac:dyDescent="0.25">
      <c r="A1020" t="str">
        <f t="shared" si="19"/>
        <v>С/288Болезнь Ньюкасла уровень антител</v>
      </c>
      <c r="B1020" t="str">
        <f>IF(E1020="","",INDEX(Лаборатории!A:A,MATCH('Производственный контроль'!E1020,Лаборатории!B:B,0)))</f>
        <v xml:space="preserve">КУРИНОЕ ЦАРСТВО АО </v>
      </c>
      <c r="C1020" t="str">
        <f>IF(E1020="","",VLOOKUP(E1020,Лаборатории!B:D,3,0))</f>
        <v>U377_CHL</v>
      </c>
      <c r="D1020" s="12">
        <v>45699</v>
      </c>
      <c r="E1020" s="11" t="s">
        <v>793</v>
      </c>
      <c r="F1020" s="11" t="s">
        <v>544</v>
      </c>
      <c r="G1020" s="11" t="s">
        <v>565</v>
      </c>
      <c r="H1020" s="11" t="s">
        <v>312</v>
      </c>
      <c r="I1020" s="11" t="s">
        <v>3434</v>
      </c>
      <c r="J1020" t="str">
        <f>IF(L1020="","",VLOOKUP(L1020,Продукция!B:D,3,0))</f>
        <v>Биологический_материал</v>
      </c>
      <c r="K1020" t="str">
        <f>IF(L1020="","",VLOOKUP(L1020,Продукция!B:C,2,0))</f>
        <v>Сыворотка крови</v>
      </c>
      <c r="L1020" s="151" t="s">
        <v>302</v>
      </c>
      <c r="M1020">
        <f>IF(L1020="","",VLOOKUP(L1020,Продукция!B:L,11,0))</f>
        <v>0</v>
      </c>
      <c r="N1020" s="11" t="s">
        <v>873</v>
      </c>
      <c r="P1020" s="11" t="s">
        <v>340</v>
      </c>
      <c r="Q1020" s="11" t="s">
        <v>854</v>
      </c>
      <c r="R1020" s="153" t="s">
        <v>5134</v>
      </c>
      <c r="S1020" s="11">
        <v>20</v>
      </c>
      <c r="T1020" s="11" t="s">
        <v>5154</v>
      </c>
      <c r="V1020" s="14">
        <v>45696</v>
      </c>
      <c r="Z1020" s="11" t="s">
        <v>4823</v>
      </c>
      <c r="AA1020" s="15">
        <v>0.62847222222222221</v>
      </c>
      <c r="AB1020" t="str">
        <f>IF(L1020="","",VLOOKUP(L1020&amp;I1020,Продукция!A:I,9,0))</f>
        <v>рекомендация производителя набора</v>
      </c>
      <c r="AC1020" s="14">
        <v>45706</v>
      </c>
      <c r="AD1020" s="11" t="s">
        <v>2676</v>
      </c>
      <c r="AE1020" s="11" t="s">
        <v>4823</v>
      </c>
      <c r="AF1020" t="str">
        <f>IF(AD1020="","",VLOOKUP(AD1020,'Сотрудники и ссылки'!A:B,2,0))</f>
        <v>Серолог</v>
      </c>
      <c r="AG1020">
        <f>IF(AD1020="","",VLOOKUP(AD1020,'Сотрудники и ссылки'!A:C,3,0))</f>
        <v>20007746</v>
      </c>
      <c r="AH1020" s="11" t="s">
        <v>2676</v>
      </c>
      <c r="AI1020" t="str">
        <f>IF(AH1020="","",VLOOKUP(AH1020,'Сотрудники и ссылки'!A:B,2,0))</f>
        <v>Серолог</v>
      </c>
      <c r="AJ1020">
        <f>IF(AH1020="","",VLOOKUP(AH1020,'Сотрудники и ссылки'!A:C,3,0))</f>
        <v>20007746</v>
      </c>
      <c r="AK1020" s="14">
        <v>45706</v>
      </c>
      <c r="AL1020" s="2">
        <f>IF(AK1020="","",AK1020+VLOOKUP(I1020,'Вид исследования'!B:E,4,0))</f>
        <v>45707</v>
      </c>
      <c r="AM1020" s="2">
        <f>IF(AK1020="","",AK1020+VLOOKUP(I1020,'Вид исследования'!B:F,5,0))</f>
        <v>45707</v>
      </c>
      <c r="AN1020" s="14">
        <v>45706</v>
      </c>
      <c r="AP1020" s="11" t="s">
        <v>189</v>
      </c>
      <c r="AQ1020" t="str">
        <f>IFERROR(IF(L1020="","",VLOOKUP(L1020&amp;I1020,Продукция!A:K,11,0)),"обратитесь к админ справочника")</f>
        <v>согласно рекомендациям производителя теста</v>
      </c>
      <c r="AR1020" s="11" t="s">
        <v>4823</v>
      </c>
      <c r="AS1020" t="str">
        <f>IFERROR(IF(L1020="","",VLOOKUP(L1020&amp;I1020,Продукция!A:J,10,0)),"обратитесь к админ справочника")</f>
        <v>инструкция по применению набора РЗГА Ньюкасла</v>
      </c>
      <c r="AT1020" s="11" t="s">
        <v>4823</v>
      </c>
      <c r="AU1020" s="11" t="s">
        <v>4823</v>
      </c>
      <c r="AV1020" s="11" t="s">
        <v>2676</v>
      </c>
      <c r="AW1020" s="11" t="s">
        <v>4824</v>
      </c>
      <c r="AX1020" s="11" t="s">
        <v>565</v>
      </c>
      <c r="AY1020" s="11" t="s">
        <v>1282</v>
      </c>
      <c r="AZ1020" s="11">
        <v>153</v>
      </c>
      <c r="BA1020" s="11">
        <v>35</v>
      </c>
      <c r="BC1020" s="11" t="s">
        <v>5155</v>
      </c>
    </row>
    <row r="1021" spans="1:55" x14ac:dyDescent="0.25">
      <c r="A1021" t="str">
        <f t="shared" si="19"/>
        <v>С/288Болезнь Ньюкасла уровень антител</v>
      </c>
      <c r="B1021" t="str">
        <f>IF(E1021="","",INDEX(Лаборатории!A:A,MATCH('Производственный контроль'!E1021,Лаборатории!B:B,0)))</f>
        <v xml:space="preserve">КУРИНОЕ ЦАРСТВО АО </v>
      </c>
      <c r="C1021" t="str">
        <f>IF(E1021="","",VLOOKUP(E1021,Лаборатории!B:D,3,0))</f>
        <v>U377_CHL</v>
      </c>
      <c r="D1021" s="12">
        <v>45699</v>
      </c>
      <c r="E1021" s="11" t="s">
        <v>793</v>
      </c>
      <c r="F1021" s="11" t="s">
        <v>544</v>
      </c>
      <c r="G1021" s="11" t="s">
        <v>565</v>
      </c>
      <c r="H1021" s="11" t="s">
        <v>312</v>
      </c>
      <c r="I1021" s="11" t="s">
        <v>3434</v>
      </c>
      <c r="J1021" t="str">
        <f>IF(L1021="","",VLOOKUP(L1021,Продукция!B:D,3,0))</f>
        <v>Биологический_материал</v>
      </c>
      <c r="K1021" t="str">
        <f>IF(L1021="","",VLOOKUP(L1021,Продукция!B:C,2,0))</f>
        <v>Сыворотка крови</v>
      </c>
      <c r="L1021" s="151" t="s">
        <v>302</v>
      </c>
      <c r="M1021">
        <f>IF(L1021="","",VLOOKUP(L1021,Продукция!B:L,11,0))</f>
        <v>0</v>
      </c>
      <c r="N1021" s="11" t="s">
        <v>873</v>
      </c>
      <c r="P1021" s="11" t="s">
        <v>340</v>
      </c>
      <c r="Q1021" s="11" t="s">
        <v>854</v>
      </c>
      <c r="R1021" s="153" t="s">
        <v>5135</v>
      </c>
      <c r="S1021" s="11">
        <v>20</v>
      </c>
      <c r="T1021" s="11" t="s">
        <v>5154</v>
      </c>
      <c r="V1021" s="14">
        <v>45696</v>
      </c>
      <c r="Z1021" s="11" t="s">
        <v>4823</v>
      </c>
      <c r="AA1021" s="15">
        <v>0.62847222222222221</v>
      </c>
      <c r="AB1021" t="str">
        <f>IF(L1021="","",VLOOKUP(L1021&amp;I1021,Продукция!A:I,9,0))</f>
        <v>рекомендация производителя набора</v>
      </c>
      <c r="AC1021" s="14">
        <v>45706</v>
      </c>
      <c r="AD1021" s="11" t="s">
        <v>2676</v>
      </c>
      <c r="AE1021" s="11" t="s">
        <v>4823</v>
      </c>
      <c r="AF1021" t="str">
        <f>IF(AD1021="","",VLOOKUP(AD1021,'Сотрудники и ссылки'!A:B,2,0))</f>
        <v>Серолог</v>
      </c>
      <c r="AG1021">
        <f>IF(AD1021="","",VLOOKUP(AD1021,'Сотрудники и ссылки'!A:C,3,0))</f>
        <v>20007746</v>
      </c>
      <c r="AH1021" s="11" t="s">
        <v>2676</v>
      </c>
      <c r="AI1021" t="str">
        <f>IF(AH1021="","",VLOOKUP(AH1021,'Сотрудники и ссылки'!A:B,2,0))</f>
        <v>Серолог</v>
      </c>
      <c r="AJ1021">
        <f>IF(AH1021="","",VLOOKUP(AH1021,'Сотрудники и ссылки'!A:C,3,0))</f>
        <v>20007746</v>
      </c>
      <c r="AK1021" s="14">
        <v>45706</v>
      </c>
      <c r="AL1021" s="2">
        <f>IF(AK1021="","",AK1021+VLOOKUP(I1021,'Вид исследования'!B:E,4,0))</f>
        <v>45707</v>
      </c>
      <c r="AM1021" s="2">
        <f>IF(AK1021="","",AK1021+VLOOKUP(I1021,'Вид исследования'!B:F,5,0))</f>
        <v>45707</v>
      </c>
      <c r="AN1021" s="14">
        <v>45706</v>
      </c>
      <c r="AP1021" s="11" t="s">
        <v>189</v>
      </c>
      <c r="AQ1021" t="str">
        <f>IFERROR(IF(L1021="","",VLOOKUP(L1021&amp;I1021,Продукция!A:K,11,0)),"обратитесь к админ справочника")</f>
        <v>согласно рекомендациям производителя теста</v>
      </c>
      <c r="AR1021" s="11" t="s">
        <v>4823</v>
      </c>
      <c r="AS1021" t="str">
        <f>IFERROR(IF(L1021="","",VLOOKUP(L1021&amp;I1021,Продукция!A:J,10,0)),"обратитесь к админ справочника")</f>
        <v>инструкция по применению набора РЗГА Ньюкасла</v>
      </c>
      <c r="AT1021" s="11" t="s">
        <v>4823</v>
      </c>
      <c r="AU1021" s="11" t="s">
        <v>4823</v>
      </c>
      <c r="AV1021" s="11" t="s">
        <v>2676</v>
      </c>
      <c r="AW1021" s="11" t="s">
        <v>4824</v>
      </c>
      <c r="AX1021" s="11" t="s">
        <v>565</v>
      </c>
      <c r="AY1021" s="11" t="s">
        <v>1290</v>
      </c>
      <c r="AZ1021" s="11">
        <v>153</v>
      </c>
      <c r="BA1021" s="11">
        <v>39</v>
      </c>
      <c r="BC1021" s="11" t="s">
        <v>5155</v>
      </c>
    </row>
    <row r="1022" spans="1:55" x14ac:dyDescent="0.25">
      <c r="A1022" t="str">
        <f t="shared" si="19"/>
        <v>С/288Болезнь Ньюкасла уровень антител</v>
      </c>
      <c r="B1022" t="str">
        <f>IF(E1022="","",INDEX(Лаборатории!A:A,MATCH('Производственный контроль'!E1022,Лаборатории!B:B,0)))</f>
        <v xml:space="preserve">КУРИНОЕ ЦАРСТВО АО </v>
      </c>
      <c r="C1022" t="str">
        <f>IF(E1022="","",VLOOKUP(E1022,Лаборатории!B:D,3,0))</f>
        <v>U377_CHL</v>
      </c>
      <c r="D1022" s="12">
        <v>45699</v>
      </c>
      <c r="E1022" s="11" t="s">
        <v>793</v>
      </c>
      <c r="F1022" s="11" t="s">
        <v>544</v>
      </c>
      <c r="G1022" s="11" t="s">
        <v>565</v>
      </c>
      <c r="H1022" s="11" t="s">
        <v>312</v>
      </c>
      <c r="I1022" s="11" t="s">
        <v>3434</v>
      </c>
      <c r="J1022" t="str">
        <f>IF(L1022="","",VLOOKUP(L1022,Продукция!B:D,3,0))</f>
        <v>Биологический_материал</v>
      </c>
      <c r="K1022" t="str">
        <f>IF(L1022="","",VLOOKUP(L1022,Продукция!B:C,2,0))</f>
        <v>Сыворотка крови</v>
      </c>
      <c r="L1022" s="151" t="s">
        <v>302</v>
      </c>
      <c r="M1022">
        <f>IF(L1022="","",VLOOKUP(L1022,Продукция!B:L,11,0))</f>
        <v>0</v>
      </c>
      <c r="N1022" s="11" t="s">
        <v>873</v>
      </c>
      <c r="P1022" s="11" t="s">
        <v>340</v>
      </c>
      <c r="Q1022" s="11" t="s">
        <v>854</v>
      </c>
      <c r="R1022" s="153" t="s">
        <v>5136</v>
      </c>
      <c r="S1022" s="11">
        <v>20</v>
      </c>
      <c r="T1022" s="11" t="s">
        <v>5154</v>
      </c>
      <c r="V1022" s="14">
        <v>45696</v>
      </c>
      <c r="Z1022" s="11" t="s">
        <v>4823</v>
      </c>
      <c r="AA1022" s="15">
        <v>0.62847222222222221</v>
      </c>
      <c r="AB1022" t="str">
        <f>IF(L1022="","",VLOOKUP(L1022&amp;I1022,Продукция!A:I,9,0))</f>
        <v>рекомендация производителя набора</v>
      </c>
      <c r="AC1022" s="14">
        <v>45706</v>
      </c>
      <c r="AD1022" s="11" t="s">
        <v>2676</v>
      </c>
      <c r="AE1022" s="11" t="s">
        <v>4823</v>
      </c>
      <c r="AF1022" t="str">
        <f>IF(AD1022="","",VLOOKUP(AD1022,'Сотрудники и ссылки'!A:B,2,0))</f>
        <v>Серолог</v>
      </c>
      <c r="AG1022">
        <f>IF(AD1022="","",VLOOKUP(AD1022,'Сотрудники и ссылки'!A:C,3,0))</f>
        <v>20007746</v>
      </c>
      <c r="AH1022" s="11" t="s">
        <v>2676</v>
      </c>
      <c r="AI1022" t="str">
        <f>IF(AH1022="","",VLOOKUP(AH1022,'Сотрудники и ссылки'!A:B,2,0))</f>
        <v>Серолог</v>
      </c>
      <c r="AJ1022">
        <f>IF(AH1022="","",VLOOKUP(AH1022,'Сотрудники и ссылки'!A:C,3,0))</f>
        <v>20007746</v>
      </c>
      <c r="AK1022" s="14">
        <v>45706</v>
      </c>
      <c r="AL1022" s="2">
        <f>IF(AK1022="","",AK1022+VLOOKUP(I1022,'Вид исследования'!B:E,4,0))</f>
        <v>45707</v>
      </c>
      <c r="AM1022" s="2">
        <f>IF(AK1022="","",AK1022+VLOOKUP(I1022,'Вид исследования'!B:F,5,0))</f>
        <v>45707</v>
      </c>
      <c r="AN1022" s="14">
        <v>45706</v>
      </c>
      <c r="AP1022" s="11" t="s">
        <v>189</v>
      </c>
      <c r="AQ1022" t="str">
        <f>IFERROR(IF(L1022="","",VLOOKUP(L1022&amp;I1022,Продукция!A:K,11,0)),"обратитесь к админ справочника")</f>
        <v>согласно рекомендациям производителя теста</v>
      </c>
      <c r="AR1022" s="11" t="s">
        <v>4823</v>
      </c>
      <c r="AS1022" t="str">
        <f>IFERROR(IF(L1022="","",VLOOKUP(L1022&amp;I1022,Продукция!A:J,10,0)),"обратитесь к админ справочника")</f>
        <v>инструкция по применению набора РЗГА Ньюкасла</v>
      </c>
      <c r="AT1022" s="11" t="s">
        <v>4823</v>
      </c>
      <c r="AU1022" s="11" t="s">
        <v>4823</v>
      </c>
      <c r="AV1022" s="11" t="s">
        <v>2676</v>
      </c>
      <c r="AW1022" s="11" t="s">
        <v>4824</v>
      </c>
      <c r="AX1022" s="11" t="s">
        <v>565</v>
      </c>
      <c r="AY1022" s="11" t="s">
        <v>1291</v>
      </c>
      <c r="AZ1022" s="11">
        <v>153</v>
      </c>
      <c r="BA1022" s="11">
        <v>39</v>
      </c>
      <c r="BC1022" s="11" t="s">
        <v>5155</v>
      </c>
    </row>
    <row r="1023" spans="1:55" x14ac:dyDescent="0.25">
      <c r="A1023" t="str">
        <f t="shared" si="19"/>
        <v>С/288Болезнь Ньюкасла уровень антител</v>
      </c>
      <c r="B1023" t="str">
        <f>IF(E1023="","",INDEX(Лаборатории!A:A,MATCH('Производственный контроль'!E1023,Лаборатории!B:B,0)))</f>
        <v xml:space="preserve">КУРИНОЕ ЦАРСТВО АО </v>
      </c>
      <c r="C1023" t="str">
        <f>IF(E1023="","",VLOOKUP(E1023,Лаборатории!B:D,3,0))</f>
        <v>U377_CHL</v>
      </c>
      <c r="D1023" s="12">
        <v>45699</v>
      </c>
      <c r="E1023" s="11" t="s">
        <v>793</v>
      </c>
      <c r="F1023" s="11" t="s">
        <v>544</v>
      </c>
      <c r="G1023" s="11" t="s">
        <v>565</v>
      </c>
      <c r="H1023" s="11" t="s">
        <v>312</v>
      </c>
      <c r="I1023" s="11" t="s">
        <v>3434</v>
      </c>
      <c r="J1023" t="str">
        <f>IF(L1023="","",VLOOKUP(L1023,Продукция!B:D,3,0))</f>
        <v>Биологический_материал</v>
      </c>
      <c r="K1023" t="str">
        <f>IF(L1023="","",VLOOKUP(L1023,Продукция!B:C,2,0))</f>
        <v>Сыворотка крови</v>
      </c>
      <c r="L1023" s="151" t="s">
        <v>302</v>
      </c>
      <c r="M1023">
        <f>IF(L1023="","",VLOOKUP(L1023,Продукция!B:L,11,0))</f>
        <v>0</v>
      </c>
      <c r="N1023" s="11" t="s">
        <v>873</v>
      </c>
      <c r="P1023" s="11" t="s">
        <v>340</v>
      </c>
      <c r="Q1023" s="11" t="s">
        <v>854</v>
      </c>
      <c r="R1023" s="153" t="s">
        <v>5137</v>
      </c>
      <c r="S1023" s="11">
        <v>20</v>
      </c>
      <c r="T1023" s="11" t="s">
        <v>5154</v>
      </c>
      <c r="V1023" s="14">
        <v>45696</v>
      </c>
      <c r="Z1023" s="11" t="s">
        <v>4823</v>
      </c>
      <c r="AA1023" s="15">
        <v>0.62847222222222221</v>
      </c>
      <c r="AB1023" t="str">
        <f>IF(L1023="","",VLOOKUP(L1023&amp;I1023,Продукция!A:I,9,0))</f>
        <v>рекомендация производителя набора</v>
      </c>
      <c r="AC1023" s="14">
        <v>45706</v>
      </c>
      <c r="AD1023" s="11" t="s">
        <v>2676</v>
      </c>
      <c r="AE1023" s="11" t="s">
        <v>4823</v>
      </c>
      <c r="AF1023" t="str">
        <f>IF(AD1023="","",VLOOKUP(AD1023,'Сотрудники и ссылки'!A:B,2,0))</f>
        <v>Серолог</v>
      </c>
      <c r="AG1023">
        <f>IF(AD1023="","",VLOOKUP(AD1023,'Сотрудники и ссылки'!A:C,3,0))</f>
        <v>20007746</v>
      </c>
      <c r="AH1023" s="11" t="s">
        <v>2676</v>
      </c>
      <c r="AI1023" t="str">
        <f>IF(AH1023="","",VLOOKUP(AH1023,'Сотрудники и ссылки'!A:B,2,0))</f>
        <v>Серолог</v>
      </c>
      <c r="AJ1023">
        <f>IF(AH1023="","",VLOOKUP(AH1023,'Сотрудники и ссылки'!A:C,3,0))</f>
        <v>20007746</v>
      </c>
      <c r="AK1023" s="14">
        <v>45706</v>
      </c>
      <c r="AL1023" s="2">
        <f>IF(AK1023="","",AK1023+VLOOKUP(I1023,'Вид исследования'!B:E,4,0))</f>
        <v>45707</v>
      </c>
      <c r="AM1023" s="2">
        <f>IF(AK1023="","",AK1023+VLOOKUP(I1023,'Вид исследования'!B:F,5,0))</f>
        <v>45707</v>
      </c>
      <c r="AN1023" s="14">
        <v>45706</v>
      </c>
      <c r="AP1023" s="11" t="s">
        <v>189</v>
      </c>
      <c r="AQ1023" t="str">
        <f>IFERROR(IF(L1023="","",VLOOKUP(L1023&amp;I1023,Продукция!A:K,11,0)),"обратитесь к админ справочника")</f>
        <v>согласно рекомендациям производителя теста</v>
      </c>
      <c r="AR1023" s="11" t="s">
        <v>4823</v>
      </c>
      <c r="AS1023" t="str">
        <f>IFERROR(IF(L1023="","",VLOOKUP(L1023&amp;I1023,Продукция!A:J,10,0)),"обратитесь к админ справочника")</f>
        <v>инструкция по применению набора РЗГА Ньюкасла</v>
      </c>
      <c r="AT1023" s="11" t="s">
        <v>4823</v>
      </c>
      <c r="AU1023" s="11" t="s">
        <v>4823</v>
      </c>
      <c r="AV1023" s="11" t="s">
        <v>2676</v>
      </c>
      <c r="AW1023" s="11" t="s">
        <v>4824</v>
      </c>
      <c r="AX1023" s="11" t="s">
        <v>565</v>
      </c>
      <c r="AY1023" s="11" t="s">
        <v>1293</v>
      </c>
      <c r="AZ1023" s="11">
        <v>153</v>
      </c>
      <c r="BA1023" s="11">
        <v>37</v>
      </c>
      <c r="BC1023" s="11" t="s">
        <v>5155</v>
      </c>
    </row>
    <row r="1024" spans="1:55" x14ac:dyDescent="0.25">
      <c r="A1024" t="str">
        <f t="shared" si="19"/>
        <v>С/288Болезнь Ньюкасла уровень антител</v>
      </c>
      <c r="B1024" t="str">
        <f>IF(E1024="","",INDEX(Лаборатории!A:A,MATCH('Производственный контроль'!E1024,Лаборатории!B:B,0)))</f>
        <v xml:space="preserve">КУРИНОЕ ЦАРСТВО АО </v>
      </c>
      <c r="C1024" t="str">
        <f>IF(E1024="","",VLOOKUP(E1024,Лаборатории!B:D,3,0))</f>
        <v>U377_CHL</v>
      </c>
      <c r="D1024" s="12">
        <v>45699</v>
      </c>
      <c r="E1024" s="11" t="s">
        <v>793</v>
      </c>
      <c r="F1024" s="11" t="s">
        <v>544</v>
      </c>
      <c r="G1024" s="11" t="s">
        <v>565</v>
      </c>
      <c r="H1024" s="11" t="s">
        <v>312</v>
      </c>
      <c r="I1024" s="11" t="s">
        <v>3434</v>
      </c>
      <c r="J1024" t="str">
        <f>IF(L1024="","",VLOOKUP(L1024,Продукция!B:D,3,0))</f>
        <v>Биологический_материал</v>
      </c>
      <c r="K1024" t="str">
        <f>IF(L1024="","",VLOOKUP(L1024,Продукция!B:C,2,0))</f>
        <v>Сыворотка крови</v>
      </c>
      <c r="L1024" s="151" t="s">
        <v>302</v>
      </c>
      <c r="M1024">
        <f>IF(L1024="","",VLOOKUP(L1024,Продукция!B:L,11,0))</f>
        <v>0</v>
      </c>
      <c r="N1024" s="11" t="s">
        <v>873</v>
      </c>
      <c r="P1024" s="11" t="s">
        <v>340</v>
      </c>
      <c r="Q1024" s="11" t="s">
        <v>854</v>
      </c>
      <c r="R1024" s="153" t="s">
        <v>5138</v>
      </c>
      <c r="S1024" s="11">
        <v>20</v>
      </c>
      <c r="T1024" s="11" t="s">
        <v>5154</v>
      </c>
      <c r="V1024" s="14">
        <v>45696</v>
      </c>
      <c r="Z1024" s="11" t="s">
        <v>4823</v>
      </c>
      <c r="AA1024" s="15">
        <v>0.62847222222222221</v>
      </c>
      <c r="AB1024" t="str">
        <f>IF(L1024="","",VLOOKUP(L1024&amp;I1024,Продукция!A:I,9,0))</f>
        <v>рекомендация производителя набора</v>
      </c>
      <c r="AC1024" s="14">
        <v>45706</v>
      </c>
      <c r="AD1024" s="11" t="s">
        <v>2676</v>
      </c>
      <c r="AE1024" s="11" t="s">
        <v>4823</v>
      </c>
      <c r="AF1024" t="str">
        <f>IF(AD1024="","",VLOOKUP(AD1024,'Сотрудники и ссылки'!A:B,2,0))</f>
        <v>Серолог</v>
      </c>
      <c r="AG1024">
        <f>IF(AD1024="","",VLOOKUP(AD1024,'Сотрудники и ссылки'!A:C,3,0))</f>
        <v>20007746</v>
      </c>
      <c r="AH1024" s="11" t="s">
        <v>2676</v>
      </c>
      <c r="AI1024" t="str">
        <f>IF(AH1024="","",VLOOKUP(AH1024,'Сотрудники и ссылки'!A:B,2,0))</f>
        <v>Серолог</v>
      </c>
      <c r="AJ1024">
        <f>IF(AH1024="","",VLOOKUP(AH1024,'Сотрудники и ссылки'!A:C,3,0))</f>
        <v>20007746</v>
      </c>
      <c r="AK1024" s="14">
        <v>45706</v>
      </c>
      <c r="AL1024" s="2">
        <f>IF(AK1024="","",AK1024+VLOOKUP(I1024,'Вид исследования'!B:E,4,0))</f>
        <v>45707</v>
      </c>
      <c r="AM1024" s="2">
        <f>IF(AK1024="","",AK1024+VLOOKUP(I1024,'Вид исследования'!B:F,5,0))</f>
        <v>45707</v>
      </c>
      <c r="AN1024" s="14">
        <v>45706</v>
      </c>
      <c r="AP1024" s="11" t="s">
        <v>189</v>
      </c>
      <c r="AQ1024" t="str">
        <f>IFERROR(IF(L1024="","",VLOOKUP(L1024&amp;I1024,Продукция!A:K,11,0)),"обратитесь к админ справочника")</f>
        <v>согласно рекомендациям производителя теста</v>
      </c>
      <c r="AR1024" s="11" t="s">
        <v>4823</v>
      </c>
      <c r="AS1024" t="str">
        <f>IFERROR(IF(L1024="","",VLOOKUP(L1024&amp;I1024,Продукция!A:J,10,0)),"обратитесь к админ справочника")</f>
        <v>инструкция по применению набора РЗГА Ньюкасла</v>
      </c>
      <c r="AT1024" s="11" t="s">
        <v>4823</v>
      </c>
      <c r="AU1024" s="11" t="s">
        <v>4823</v>
      </c>
      <c r="AV1024" s="11" t="s">
        <v>2676</v>
      </c>
      <c r="AW1024" s="11" t="s">
        <v>4824</v>
      </c>
      <c r="AX1024" s="11" t="s">
        <v>565</v>
      </c>
      <c r="AY1024" s="11" t="s">
        <v>1281</v>
      </c>
      <c r="AZ1024" s="11">
        <v>153</v>
      </c>
      <c r="BA1024" s="11">
        <v>35</v>
      </c>
      <c r="BC1024" s="11" t="s">
        <v>5155</v>
      </c>
    </row>
    <row r="1025" spans="1:55" x14ac:dyDescent="0.25">
      <c r="A1025" t="str">
        <f t="shared" si="19"/>
        <v>С/288Болезнь Ньюкасла уровень антител</v>
      </c>
      <c r="B1025" t="str">
        <f>IF(E1025="","",INDEX(Лаборатории!A:A,MATCH('Производственный контроль'!E1025,Лаборатории!B:B,0)))</f>
        <v xml:space="preserve">КУРИНОЕ ЦАРСТВО АО </v>
      </c>
      <c r="C1025" t="str">
        <f>IF(E1025="","",VLOOKUP(E1025,Лаборатории!B:D,3,0))</f>
        <v>U377_CHL</v>
      </c>
      <c r="D1025" s="12">
        <v>45699</v>
      </c>
      <c r="E1025" s="11" t="s">
        <v>793</v>
      </c>
      <c r="F1025" s="11" t="s">
        <v>544</v>
      </c>
      <c r="G1025" s="11" t="s">
        <v>565</v>
      </c>
      <c r="H1025" s="11" t="s">
        <v>312</v>
      </c>
      <c r="I1025" s="11" t="s">
        <v>3434</v>
      </c>
      <c r="J1025" t="str">
        <f>IF(L1025="","",VLOOKUP(L1025,Продукция!B:D,3,0))</f>
        <v>Биологический_материал</v>
      </c>
      <c r="K1025" t="str">
        <f>IF(L1025="","",VLOOKUP(L1025,Продукция!B:C,2,0))</f>
        <v>Сыворотка крови</v>
      </c>
      <c r="L1025" s="151" t="s">
        <v>302</v>
      </c>
      <c r="M1025">
        <f>IF(L1025="","",VLOOKUP(L1025,Продукция!B:L,11,0))</f>
        <v>0</v>
      </c>
      <c r="N1025" s="11" t="s">
        <v>873</v>
      </c>
      <c r="P1025" s="11" t="s">
        <v>340</v>
      </c>
      <c r="Q1025" s="11" t="s">
        <v>854</v>
      </c>
      <c r="R1025" s="153" t="s">
        <v>5139</v>
      </c>
      <c r="S1025" s="11">
        <v>20</v>
      </c>
      <c r="T1025" s="11" t="s">
        <v>5154</v>
      </c>
      <c r="V1025" s="14">
        <v>45697</v>
      </c>
      <c r="Z1025" s="11" t="s">
        <v>4823</v>
      </c>
      <c r="AA1025" s="15">
        <v>0.62847222222222221</v>
      </c>
      <c r="AB1025" t="str">
        <f>IF(L1025="","",VLOOKUP(L1025&amp;I1025,Продукция!A:I,9,0))</f>
        <v>рекомендация производителя набора</v>
      </c>
      <c r="AC1025" s="14">
        <v>45706</v>
      </c>
      <c r="AD1025" s="11" t="s">
        <v>2676</v>
      </c>
      <c r="AE1025" s="11" t="s">
        <v>4823</v>
      </c>
      <c r="AF1025" t="str">
        <f>IF(AD1025="","",VLOOKUP(AD1025,'Сотрудники и ссылки'!A:B,2,0))</f>
        <v>Серолог</v>
      </c>
      <c r="AG1025">
        <f>IF(AD1025="","",VLOOKUP(AD1025,'Сотрудники и ссылки'!A:C,3,0))</f>
        <v>20007746</v>
      </c>
      <c r="AH1025" s="11" t="s">
        <v>2676</v>
      </c>
      <c r="AI1025" t="str">
        <f>IF(AH1025="","",VLOOKUP(AH1025,'Сотрудники и ссылки'!A:B,2,0))</f>
        <v>Серолог</v>
      </c>
      <c r="AJ1025">
        <f>IF(AH1025="","",VLOOKUP(AH1025,'Сотрудники и ссылки'!A:C,3,0))</f>
        <v>20007746</v>
      </c>
      <c r="AK1025" s="14">
        <v>45706</v>
      </c>
      <c r="AL1025" s="2">
        <f>IF(AK1025="","",AK1025+VLOOKUP(I1025,'Вид исследования'!B:E,4,0))</f>
        <v>45707</v>
      </c>
      <c r="AM1025" s="2">
        <f>IF(AK1025="","",AK1025+VLOOKUP(I1025,'Вид исследования'!B:F,5,0))</f>
        <v>45707</v>
      </c>
      <c r="AN1025" s="14">
        <v>45706</v>
      </c>
      <c r="AP1025" s="11" t="s">
        <v>189</v>
      </c>
      <c r="AQ1025" t="str">
        <f>IFERROR(IF(L1025="","",VLOOKUP(L1025&amp;I1025,Продукция!A:K,11,0)),"обратитесь к админ справочника")</f>
        <v>согласно рекомендациям производителя теста</v>
      </c>
      <c r="AR1025" s="11" t="s">
        <v>4823</v>
      </c>
      <c r="AS1025" t="str">
        <f>IFERROR(IF(L1025="","",VLOOKUP(L1025&amp;I1025,Продукция!A:J,10,0)),"обратитесь к админ справочника")</f>
        <v>инструкция по применению набора РЗГА Ньюкасла</v>
      </c>
      <c r="AT1025" s="11" t="s">
        <v>4823</v>
      </c>
      <c r="AU1025" s="11" t="s">
        <v>4823</v>
      </c>
      <c r="AV1025" s="11" t="s">
        <v>2676</v>
      </c>
      <c r="AW1025" s="11" t="s">
        <v>4824</v>
      </c>
      <c r="AX1025" s="11" t="s">
        <v>565</v>
      </c>
      <c r="AY1025" s="11" t="s">
        <v>1280</v>
      </c>
      <c r="AZ1025" s="11">
        <v>153</v>
      </c>
      <c r="BA1025" s="11">
        <v>36</v>
      </c>
      <c r="BC1025" s="11" t="s">
        <v>5155</v>
      </c>
    </row>
    <row r="1026" spans="1:55" x14ac:dyDescent="0.25">
      <c r="A1026" t="str">
        <f t="shared" si="19"/>
        <v>С/288Болезнь Ньюкасла уровень антител</v>
      </c>
      <c r="B1026" t="str">
        <f>IF(E1026="","",INDEX(Лаборатории!A:A,MATCH('Производственный контроль'!E1026,Лаборатории!B:B,0)))</f>
        <v xml:space="preserve">КУРИНОЕ ЦАРСТВО АО </v>
      </c>
      <c r="C1026" t="str">
        <f>IF(E1026="","",VLOOKUP(E1026,Лаборатории!B:D,3,0))</f>
        <v>U377_CHL</v>
      </c>
      <c r="D1026" s="12">
        <v>45699</v>
      </c>
      <c r="E1026" s="11" t="s">
        <v>793</v>
      </c>
      <c r="F1026" s="11" t="s">
        <v>544</v>
      </c>
      <c r="G1026" s="11" t="s">
        <v>565</v>
      </c>
      <c r="H1026" s="11" t="s">
        <v>312</v>
      </c>
      <c r="I1026" s="11" t="s">
        <v>3434</v>
      </c>
      <c r="J1026" t="str">
        <f>IF(L1026="","",VLOOKUP(L1026,Продукция!B:D,3,0))</f>
        <v>Биологический_материал</v>
      </c>
      <c r="K1026" t="str">
        <f>IF(L1026="","",VLOOKUP(L1026,Продукция!B:C,2,0))</f>
        <v>Сыворотка крови</v>
      </c>
      <c r="L1026" s="151" t="s">
        <v>302</v>
      </c>
      <c r="M1026">
        <f>IF(L1026="","",VLOOKUP(L1026,Продукция!B:L,11,0))</f>
        <v>0</v>
      </c>
      <c r="N1026" s="11" t="s">
        <v>873</v>
      </c>
      <c r="P1026" s="11" t="s">
        <v>340</v>
      </c>
      <c r="Q1026" s="11" t="s">
        <v>854</v>
      </c>
      <c r="R1026" s="153" t="s">
        <v>5140</v>
      </c>
      <c r="S1026" s="11">
        <v>20</v>
      </c>
      <c r="T1026" s="11" t="s">
        <v>5154</v>
      </c>
      <c r="V1026" s="14">
        <v>45697</v>
      </c>
      <c r="Z1026" s="11" t="s">
        <v>4823</v>
      </c>
      <c r="AA1026" s="15">
        <v>0.62847222222222221</v>
      </c>
      <c r="AB1026" t="str">
        <f>IF(L1026="","",VLOOKUP(L1026&amp;I1026,Продукция!A:I,9,0))</f>
        <v>рекомендация производителя набора</v>
      </c>
      <c r="AC1026" s="14">
        <v>45706</v>
      </c>
      <c r="AD1026" s="11" t="s">
        <v>2676</v>
      </c>
      <c r="AE1026" s="11" t="s">
        <v>4823</v>
      </c>
      <c r="AF1026" t="str">
        <f>IF(AD1026="","",VLOOKUP(AD1026,'Сотрудники и ссылки'!A:B,2,0))</f>
        <v>Серолог</v>
      </c>
      <c r="AG1026">
        <f>IF(AD1026="","",VLOOKUP(AD1026,'Сотрудники и ссылки'!A:C,3,0))</f>
        <v>20007746</v>
      </c>
      <c r="AH1026" s="11" t="s">
        <v>2676</v>
      </c>
      <c r="AI1026" t="str">
        <f>IF(AH1026="","",VLOOKUP(AH1026,'Сотрудники и ссылки'!A:B,2,0))</f>
        <v>Серолог</v>
      </c>
      <c r="AJ1026">
        <f>IF(AH1026="","",VLOOKUP(AH1026,'Сотрудники и ссылки'!A:C,3,0))</f>
        <v>20007746</v>
      </c>
      <c r="AK1026" s="14">
        <v>45706</v>
      </c>
      <c r="AL1026" s="2">
        <f>IF(AK1026="","",AK1026+VLOOKUP(I1026,'Вид исследования'!B:E,4,0))</f>
        <v>45707</v>
      </c>
      <c r="AM1026" s="2">
        <f>IF(AK1026="","",AK1026+VLOOKUP(I1026,'Вид исследования'!B:F,5,0))</f>
        <v>45707</v>
      </c>
      <c r="AN1026" s="14">
        <v>45706</v>
      </c>
      <c r="AP1026" s="11" t="s">
        <v>189</v>
      </c>
      <c r="AQ1026" t="str">
        <f>IFERROR(IF(L1026="","",VLOOKUP(L1026&amp;I1026,Продукция!A:K,11,0)),"обратитесь к админ справочника")</f>
        <v>согласно рекомендациям производителя теста</v>
      </c>
      <c r="AR1026" s="11" t="s">
        <v>4823</v>
      </c>
      <c r="AS1026" t="str">
        <f>IFERROR(IF(L1026="","",VLOOKUP(L1026&amp;I1026,Продукция!A:J,10,0)),"обратитесь к админ справочника")</f>
        <v>инструкция по применению набора РЗГА Ньюкасла</v>
      </c>
      <c r="AT1026" s="11" t="s">
        <v>4823</v>
      </c>
      <c r="AU1026" s="11" t="s">
        <v>4823</v>
      </c>
      <c r="AV1026" s="11" t="s">
        <v>2676</v>
      </c>
      <c r="AW1026" s="11" t="s">
        <v>4824</v>
      </c>
      <c r="AX1026" s="11" t="s">
        <v>565</v>
      </c>
      <c r="AY1026" s="11" t="s">
        <v>1295</v>
      </c>
      <c r="AZ1026" s="11">
        <v>153</v>
      </c>
      <c r="BA1026" s="11">
        <v>37</v>
      </c>
      <c r="BC1026" s="11" t="s">
        <v>5155</v>
      </c>
    </row>
    <row r="1027" spans="1:55" x14ac:dyDescent="0.25">
      <c r="A1027" t="str">
        <f t="shared" si="19"/>
        <v>С/288Болезнь Ньюкасла уровень антител</v>
      </c>
      <c r="B1027" t="str">
        <f>IF(E1027="","",INDEX(Лаборатории!A:A,MATCH('Производственный контроль'!E1027,Лаборатории!B:B,0)))</f>
        <v xml:space="preserve">КУРИНОЕ ЦАРСТВО АО </v>
      </c>
      <c r="C1027" t="str">
        <f>IF(E1027="","",VLOOKUP(E1027,Лаборатории!B:D,3,0))</f>
        <v>U377_CHL</v>
      </c>
      <c r="D1027" s="12">
        <v>45699</v>
      </c>
      <c r="E1027" s="11" t="s">
        <v>793</v>
      </c>
      <c r="F1027" s="11" t="s">
        <v>544</v>
      </c>
      <c r="G1027" s="11" t="s">
        <v>565</v>
      </c>
      <c r="H1027" s="11" t="s">
        <v>312</v>
      </c>
      <c r="I1027" s="11" t="s">
        <v>3434</v>
      </c>
      <c r="J1027" t="str">
        <f>IF(L1027="","",VLOOKUP(L1027,Продукция!B:D,3,0))</f>
        <v>Биологический_материал</v>
      </c>
      <c r="K1027" t="str">
        <f>IF(L1027="","",VLOOKUP(L1027,Продукция!B:C,2,0))</f>
        <v>Сыворотка крови</v>
      </c>
      <c r="L1027" s="151" t="s">
        <v>302</v>
      </c>
      <c r="M1027">
        <f>IF(L1027="","",VLOOKUP(L1027,Продукция!B:L,11,0))</f>
        <v>0</v>
      </c>
      <c r="N1027" s="11" t="s">
        <v>873</v>
      </c>
      <c r="P1027" s="11" t="s">
        <v>340</v>
      </c>
      <c r="Q1027" s="11" t="s">
        <v>854</v>
      </c>
      <c r="R1027" s="153" t="s">
        <v>5141</v>
      </c>
      <c r="S1027" s="11">
        <v>20</v>
      </c>
      <c r="T1027" s="11" t="s">
        <v>5154</v>
      </c>
      <c r="V1027" s="14">
        <v>45697</v>
      </c>
      <c r="Z1027" s="11" t="s">
        <v>4823</v>
      </c>
      <c r="AA1027" s="15">
        <v>0.62847222222222221</v>
      </c>
      <c r="AB1027" t="str">
        <f>IF(L1027="","",VLOOKUP(L1027&amp;I1027,Продукция!A:I,9,0))</f>
        <v>рекомендация производителя набора</v>
      </c>
      <c r="AC1027" s="14">
        <v>45706</v>
      </c>
      <c r="AD1027" s="11" t="s">
        <v>2676</v>
      </c>
      <c r="AE1027" s="11" t="s">
        <v>4823</v>
      </c>
      <c r="AF1027" t="str">
        <f>IF(AD1027="","",VLOOKUP(AD1027,'Сотрудники и ссылки'!A:B,2,0))</f>
        <v>Серолог</v>
      </c>
      <c r="AG1027">
        <f>IF(AD1027="","",VLOOKUP(AD1027,'Сотрудники и ссылки'!A:C,3,0))</f>
        <v>20007746</v>
      </c>
      <c r="AH1027" s="11" t="s">
        <v>2676</v>
      </c>
      <c r="AI1027" t="str">
        <f>IF(AH1027="","",VLOOKUP(AH1027,'Сотрудники и ссылки'!A:B,2,0))</f>
        <v>Серолог</v>
      </c>
      <c r="AJ1027">
        <f>IF(AH1027="","",VLOOKUP(AH1027,'Сотрудники и ссылки'!A:C,3,0))</f>
        <v>20007746</v>
      </c>
      <c r="AK1027" s="14">
        <v>45706</v>
      </c>
      <c r="AL1027" s="2">
        <f>IF(AK1027="","",AK1027+VLOOKUP(I1027,'Вид исследования'!B:E,4,0))</f>
        <v>45707</v>
      </c>
      <c r="AM1027" s="2">
        <f>IF(AK1027="","",AK1027+VLOOKUP(I1027,'Вид исследования'!B:F,5,0))</f>
        <v>45707</v>
      </c>
      <c r="AN1027" s="14">
        <v>45706</v>
      </c>
      <c r="AP1027" s="11" t="s">
        <v>189</v>
      </c>
      <c r="AQ1027" t="str">
        <f>IFERROR(IF(L1027="","",VLOOKUP(L1027&amp;I1027,Продукция!A:K,11,0)),"обратитесь к админ справочника")</f>
        <v>согласно рекомендациям производителя теста</v>
      </c>
      <c r="AR1027" s="11" t="s">
        <v>4823</v>
      </c>
      <c r="AS1027" t="str">
        <f>IFERROR(IF(L1027="","",VLOOKUP(L1027&amp;I1027,Продукция!A:J,10,0)),"обратитесь к админ справочника")</f>
        <v>инструкция по применению набора РЗГА Ньюкасла</v>
      </c>
      <c r="AT1027" s="11" t="s">
        <v>4823</v>
      </c>
      <c r="AU1027" s="11" t="s">
        <v>4823</v>
      </c>
      <c r="AV1027" s="11" t="s">
        <v>2676</v>
      </c>
      <c r="AW1027" s="11" t="s">
        <v>4824</v>
      </c>
      <c r="AX1027" s="11" t="s">
        <v>565</v>
      </c>
      <c r="AY1027" s="11" t="s">
        <v>1296</v>
      </c>
      <c r="AZ1027" s="11">
        <v>153</v>
      </c>
      <c r="BA1027" s="11">
        <v>37</v>
      </c>
      <c r="BC1027" s="11" t="s">
        <v>5155</v>
      </c>
    </row>
    <row r="1028" spans="1:55" x14ac:dyDescent="0.25">
      <c r="A1028" t="str">
        <f t="shared" si="19"/>
        <v>С/288Болезнь Ньюкасла уровень антител</v>
      </c>
      <c r="B1028" t="str">
        <f>IF(E1028="","",INDEX(Лаборатории!A:A,MATCH('Производственный контроль'!E1028,Лаборатории!B:B,0)))</f>
        <v xml:space="preserve">КУРИНОЕ ЦАРСТВО АО </v>
      </c>
      <c r="C1028" t="str">
        <f>IF(E1028="","",VLOOKUP(E1028,Лаборатории!B:D,3,0))</f>
        <v>U377_CHL</v>
      </c>
      <c r="D1028" s="12">
        <v>45699</v>
      </c>
      <c r="E1028" s="11" t="s">
        <v>793</v>
      </c>
      <c r="F1028" s="11" t="s">
        <v>544</v>
      </c>
      <c r="G1028" s="11" t="s">
        <v>565</v>
      </c>
      <c r="H1028" s="11" t="s">
        <v>312</v>
      </c>
      <c r="I1028" s="11" t="s">
        <v>3434</v>
      </c>
      <c r="J1028" t="str">
        <f>IF(L1028="","",VLOOKUP(L1028,Продукция!B:D,3,0))</f>
        <v>Биологический_материал</v>
      </c>
      <c r="K1028" t="str">
        <f>IF(L1028="","",VLOOKUP(L1028,Продукция!B:C,2,0))</f>
        <v>Сыворотка крови</v>
      </c>
      <c r="L1028" s="151" t="s">
        <v>302</v>
      </c>
      <c r="M1028">
        <f>IF(L1028="","",VLOOKUP(L1028,Продукция!B:L,11,0))</f>
        <v>0</v>
      </c>
      <c r="N1028" s="11" t="s">
        <v>873</v>
      </c>
      <c r="P1028" s="11" t="s">
        <v>340</v>
      </c>
      <c r="Q1028" s="11" t="s">
        <v>854</v>
      </c>
      <c r="R1028" s="153" t="s">
        <v>5142</v>
      </c>
      <c r="S1028" s="11">
        <v>20</v>
      </c>
      <c r="T1028" s="11" t="s">
        <v>5154</v>
      </c>
      <c r="V1028" s="14">
        <v>45697</v>
      </c>
      <c r="Z1028" s="11" t="s">
        <v>4823</v>
      </c>
      <c r="AA1028" s="15">
        <v>0.62847222222222221</v>
      </c>
      <c r="AB1028" t="str">
        <f>IF(L1028="","",VLOOKUP(L1028&amp;I1028,Продукция!A:I,9,0))</f>
        <v>рекомендация производителя набора</v>
      </c>
      <c r="AC1028" s="14">
        <v>45706</v>
      </c>
      <c r="AD1028" s="11" t="s">
        <v>2673</v>
      </c>
      <c r="AE1028" s="11" t="s">
        <v>4823</v>
      </c>
      <c r="AF1028" t="str">
        <f>IF(AD1028="","",VLOOKUP(AD1028,'Сотрудники и ссылки'!A:B,2,0))</f>
        <v>Серолог</v>
      </c>
      <c r="AG1028">
        <f>IF(AD1028="","",VLOOKUP(AD1028,'Сотрудники и ссылки'!A:C,3,0))</f>
        <v>20001771</v>
      </c>
      <c r="AH1028" s="11" t="s">
        <v>2673</v>
      </c>
      <c r="AI1028" t="str">
        <f>IF(AH1028="","",VLOOKUP(AH1028,'Сотрудники и ссылки'!A:B,2,0))</f>
        <v>Серолог</v>
      </c>
      <c r="AJ1028">
        <f>IF(AH1028="","",VLOOKUP(AH1028,'Сотрудники и ссылки'!A:C,3,0))</f>
        <v>20001771</v>
      </c>
      <c r="AK1028" s="14">
        <v>45706</v>
      </c>
      <c r="AL1028" s="2">
        <f>IF(AK1028="","",AK1028+VLOOKUP(I1028,'Вид исследования'!B:E,4,0))</f>
        <v>45707</v>
      </c>
      <c r="AM1028" s="2">
        <f>IF(AK1028="","",AK1028+VLOOKUP(I1028,'Вид исследования'!B:F,5,0))</f>
        <v>45707</v>
      </c>
      <c r="AN1028" s="14">
        <v>45706</v>
      </c>
      <c r="AP1028" s="11" t="s">
        <v>189</v>
      </c>
      <c r="AQ1028" t="str">
        <f>IFERROR(IF(L1028="","",VLOOKUP(L1028&amp;I1028,Продукция!A:K,11,0)),"обратитесь к админ справочника")</f>
        <v>согласно рекомендациям производителя теста</v>
      </c>
      <c r="AR1028" s="11" t="s">
        <v>4823</v>
      </c>
      <c r="AS1028" t="str">
        <f>IFERROR(IF(L1028="","",VLOOKUP(L1028&amp;I1028,Продукция!A:J,10,0)),"обратитесь к админ справочника")</f>
        <v>инструкция по применению набора РЗГА Ньюкасла</v>
      </c>
      <c r="AT1028" s="11" t="s">
        <v>4823</v>
      </c>
      <c r="AU1028" s="11" t="s">
        <v>4823</v>
      </c>
      <c r="AV1028" s="11" t="s">
        <v>2673</v>
      </c>
      <c r="AW1028" s="11" t="s">
        <v>4824</v>
      </c>
      <c r="AX1028" s="11" t="s">
        <v>565</v>
      </c>
      <c r="AY1028" s="11" t="s">
        <v>1297</v>
      </c>
      <c r="AZ1028" s="11">
        <v>153</v>
      </c>
      <c r="BA1028" s="11">
        <v>37</v>
      </c>
      <c r="BC1028" s="11" t="s">
        <v>5155</v>
      </c>
    </row>
    <row r="1029" spans="1:55" x14ac:dyDescent="0.25">
      <c r="A1029" t="str">
        <f t="shared" si="19"/>
        <v>С/288Болезнь Ньюкасла уровень антител</v>
      </c>
      <c r="B1029" t="str">
        <f>IF(E1029="","",INDEX(Лаборатории!A:A,MATCH('Производственный контроль'!E1029,Лаборатории!B:B,0)))</f>
        <v xml:space="preserve">КУРИНОЕ ЦАРСТВО АО </v>
      </c>
      <c r="C1029" t="str">
        <f>IF(E1029="","",VLOOKUP(E1029,Лаборатории!B:D,3,0))</f>
        <v>U377_CHL</v>
      </c>
      <c r="D1029" s="12">
        <v>45699</v>
      </c>
      <c r="E1029" s="11" t="s">
        <v>793</v>
      </c>
      <c r="F1029" s="11" t="s">
        <v>544</v>
      </c>
      <c r="G1029" s="11" t="s">
        <v>565</v>
      </c>
      <c r="H1029" s="11" t="s">
        <v>312</v>
      </c>
      <c r="I1029" s="11" t="s">
        <v>3434</v>
      </c>
      <c r="J1029" t="str">
        <f>IF(L1029="","",VLOOKUP(L1029,Продукция!B:D,3,0))</f>
        <v>Биологический_материал</v>
      </c>
      <c r="K1029" t="str">
        <f>IF(L1029="","",VLOOKUP(L1029,Продукция!B:C,2,0))</f>
        <v>Сыворотка крови</v>
      </c>
      <c r="L1029" s="151" t="s">
        <v>302</v>
      </c>
      <c r="M1029">
        <f>IF(L1029="","",VLOOKUP(L1029,Продукция!B:L,11,0))</f>
        <v>0</v>
      </c>
      <c r="N1029" s="11" t="s">
        <v>873</v>
      </c>
      <c r="P1029" s="11" t="s">
        <v>340</v>
      </c>
      <c r="Q1029" s="11" t="s">
        <v>854</v>
      </c>
      <c r="R1029" s="153" t="s">
        <v>5143</v>
      </c>
      <c r="S1029" s="11">
        <v>20</v>
      </c>
      <c r="T1029" s="11" t="s">
        <v>5154</v>
      </c>
      <c r="V1029" s="14">
        <v>45697</v>
      </c>
      <c r="Z1029" s="11" t="s">
        <v>4823</v>
      </c>
      <c r="AA1029" s="15">
        <v>0.62847222222222221</v>
      </c>
      <c r="AB1029" t="str">
        <f>IF(L1029="","",VLOOKUP(L1029&amp;I1029,Продукция!A:I,9,0))</f>
        <v>рекомендация производителя набора</v>
      </c>
      <c r="AC1029" s="14">
        <v>45706</v>
      </c>
      <c r="AD1029" s="11" t="s">
        <v>2673</v>
      </c>
      <c r="AE1029" s="11" t="s">
        <v>4823</v>
      </c>
      <c r="AF1029" t="str">
        <f>IF(AD1029="","",VLOOKUP(AD1029,'Сотрудники и ссылки'!A:B,2,0))</f>
        <v>Серолог</v>
      </c>
      <c r="AG1029">
        <f>IF(AD1029="","",VLOOKUP(AD1029,'Сотрудники и ссылки'!A:C,3,0))</f>
        <v>20001771</v>
      </c>
      <c r="AH1029" s="11" t="s">
        <v>2673</v>
      </c>
      <c r="AI1029" t="str">
        <f>IF(AH1029="","",VLOOKUP(AH1029,'Сотрудники и ссылки'!A:B,2,0))</f>
        <v>Серолог</v>
      </c>
      <c r="AJ1029">
        <f>IF(AH1029="","",VLOOKUP(AH1029,'Сотрудники и ссылки'!A:C,3,0))</f>
        <v>20001771</v>
      </c>
      <c r="AK1029" s="14">
        <v>45706</v>
      </c>
      <c r="AL1029" s="2">
        <f>IF(AK1029="","",AK1029+VLOOKUP(I1029,'Вид исследования'!B:E,4,0))</f>
        <v>45707</v>
      </c>
      <c r="AM1029" s="2">
        <f>IF(AK1029="","",AK1029+VLOOKUP(I1029,'Вид исследования'!B:F,5,0))</f>
        <v>45707</v>
      </c>
      <c r="AN1029" s="14">
        <v>45706</v>
      </c>
      <c r="AP1029" s="11" t="s">
        <v>189</v>
      </c>
      <c r="AQ1029" t="str">
        <f>IFERROR(IF(L1029="","",VLOOKUP(L1029&amp;I1029,Продукция!A:K,11,0)),"обратитесь к админ справочника")</f>
        <v>согласно рекомендациям производителя теста</v>
      </c>
      <c r="AR1029" s="11" t="s">
        <v>4823</v>
      </c>
      <c r="AS1029" t="str">
        <f>IFERROR(IF(L1029="","",VLOOKUP(L1029&amp;I1029,Продукция!A:J,10,0)),"обратитесь к админ справочника")</f>
        <v>инструкция по применению набора РЗГА Ньюкасла</v>
      </c>
      <c r="AT1029" s="11" t="s">
        <v>4823</v>
      </c>
      <c r="AU1029" s="11" t="s">
        <v>4823</v>
      </c>
      <c r="AV1029" s="11" t="s">
        <v>2673</v>
      </c>
      <c r="AW1029" s="11" t="s">
        <v>4824</v>
      </c>
      <c r="AX1029" s="11" t="s">
        <v>565</v>
      </c>
      <c r="AY1029" s="11" t="s">
        <v>1298</v>
      </c>
      <c r="AZ1029" s="11">
        <v>153</v>
      </c>
      <c r="BA1029" s="11">
        <v>37</v>
      </c>
      <c r="BC1029" s="11" t="s">
        <v>5155</v>
      </c>
    </row>
    <row r="1030" spans="1:55" x14ac:dyDescent="0.25">
      <c r="A1030" t="str">
        <f t="shared" si="19"/>
        <v>С/288Болезнь Ньюкасла уровень антител</v>
      </c>
      <c r="B1030" t="str">
        <f>IF(E1030="","",INDEX(Лаборатории!A:A,MATCH('Производственный контроль'!E1030,Лаборатории!B:B,0)))</f>
        <v xml:space="preserve">КУРИНОЕ ЦАРСТВО АО </v>
      </c>
      <c r="C1030" t="str">
        <f>IF(E1030="","",VLOOKUP(E1030,Лаборатории!B:D,3,0))</f>
        <v>U377_CHL</v>
      </c>
      <c r="D1030" s="12">
        <v>45699</v>
      </c>
      <c r="E1030" s="11" t="s">
        <v>793</v>
      </c>
      <c r="F1030" s="11" t="s">
        <v>544</v>
      </c>
      <c r="G1030" s="11" t="s">
        <v>565</v>
      </c>
      <c r="H1030" s="11" t="s">
        <v>312</v>
      </c>
      <c r="I1030" s="11" t="s">
        <v>3434</v>
      </c>
      <c r="J1030" t="str">
        <f>IF(L1030="","",VLOOKUP(L1030,Продукция!B:D,3,0))</f>
        <v>Биологический_материал</v>
      </c>
      <c r="K1030" t="str">
        <f>IF(L1030="","",VLOOKUP(L1030,Продукция!B:C,2,0))</f>
        <v>Сыворотка крови</v>
      </c>
      <c r="L1030" s="151" t="s">
        <v>302</v>
      </c>
      <c r="M1030">
        <f>IF(L1030="","",VLOOKUP(L1030,Продукция!B:L,11,0))</f>
        <v>0</v>
      </c>
      <c r="N1030" s="11" t="s">
        <v>873</v>
      </c>
      <c r="P1030" s="11" t="s">
        <v>340</v>
      </c>
      <c r="Q1030" s="11" t="s">
        <v>854</v>
      </c>
      <c r="R1030" s="153" t="s">
        <v>5144</v>
      </c>
      <c r="S1030" s="11">
        <v>20</v>
      </c>
      <c r="T1030" s="11" t="s">
        <v>5154</v>
      </c>
      <c r="V1030" s="14">
        <v>45697</v>
      </c>
      <c r="Z1030" s="11" t="s">
        <v>4823</v>
      </c>
      <c r="AA1030" s="15">
        <v>0.62847222222222221</v>
      </c>
      <c r="AB1030" t="str">
        <f>IF(L1030="","",VLOOKUP(L1030&amp;I1030,Продукция!A:I,9,0))</f>
        <v>рекомендация производителя набора</v>
      </c>
      <c r="AC1030" s="14">
        <v>45706</v>
      </c>
      <c r="AD1030" s="11" t="s">
        <v>2673</v>
      </c>
      <c r="AE1030" s="11" t="s">
        <v>4823</v>
      </c>
      <c r="AF1030" t="str">
        <f>IF(AD1030="","",VLOOKUP(AD1030,'Сотрудники и ссылки'!A:B,2,0))</f>
        <v>Серолог</v>
      </c>
      <c r="AG1030">
        <f>IF(AD1030="","",VLOOKUP(AD1030,'Сотрудники и ссылки'!A:C,3,0))</f>
        <v>20001771</v>
      </c>
      <c r="AH1030" s="11" t="s">
        <v>2673</v>
      </c>
      <c r="AI1030" t="str">
        <f>IF(AH1030="","",VLOOKUP(AH1030,'Сотрудники и ссылки'!A:B,2,0))</f>
        <v>Серолог</v>
      </c>
      <c r="AJ1030">
        <f>IF(AH1030="","",VLOOKUP(AH1030,'Сотрудники и ссылки'!A:C,3,0))</f>
        <v>20001771</v>
      </c>
      <c r="AK1030" s="14">
        <v>45706</v>
      </c>
      <c r="AL1030" s="2">
        <f>IF(AK1030="","",AK1030+VLOOKUP(I1030,'Вид исследования'!B:E,4,0))</f>
        <v>45707</v>
      </c>
      <c r="AM1030" s="2">
        <f>IF(AK1030="","",AK1030+VLOOKUP(I1030,'Вид исследования'!B:F,5,0))</f>
        <v>45707</v>
      </c>
      <c r="AN1030" s="14">
        <v>45706</v>
      </c>
      <c r="AP1030" s="11" t="s">
        <v>189</v>
      </c>
      <c r="AQ1030" t="str">
        <f>IFERROR(IF(L1030="","",VLOOKUP(L1030&amp;I1030,Продукция!A:K,11,0)),"обратитесь к админ справочника")</f>
        <v>согласно рекомендациям производителя теста</v>
      </c>
      <c r="AR1030" s="11" t="s">
        <v>4823</v>
      </c>
      <c r="AS1030" t="str">
        <f>IFERROR(IF(L1030="","",VLOOKUP(L1030&amp;I1030,Продукция!A:J,10,0)),"обратитесь к админ справочника")</f>
        <v>инструкция по применению набора РЗГА Ньюкасла</v>
      </c>
      <c r="AT1030" s="11" t="s">
        <v>4823</v>
      </c>
      <c r="AU1030" s="11" t="s">
        <v>4823</v>
      </c>
      <c r="AV1030" s="11" t="s">
        <v>2673</v>
      </c>
      <c r="AW1030" s="11" t="s">
        <v>4824</v>
      </c>
      <c r="AX1030" s="11" t="s">
        <v>565</v>
      </c>
      <c r="AY1030" s="11" t="s">
        <v>1299</v>
      </c>
      <c r="AZ1030" s="11">
        <v>153</v>
      </c>
      <c r="BA1030" s="11">
        <v>37</v>
      </c>
      <c r="BC1030" s="11" t="s">
        <v>5155</v>
      </c>
    </row>
    <row r="1031" spans="1:55" x14ac:dyDescent="0.25">
      <c r="A1031" t="str">
        <f t="shared" si="19"/>
        <v>С/288Болезнь Ньюкасла уровень антител</v>
      </c>
      <c r="B1031" t="str">
        <f>IF(E1031="","",INDEX(Лаборатории!A:A,MATCH('Производственный контроль'!E1031,Лаборатории!B:B,0)))</f>
        <v xml:space="preserve">КУРИНОЕ ЦАРСТВО АО </v>
      </c>
      <c r="C1031" t="str">
        <f>IF(E1031="","",VLOOKUP(E1031,Лаборатории!B:D,3,0))</f>
        <v>U377_CHL</v>
      </c>
      <c r="D1031" s="12">
        <v>45699</v>
      </c>
      <c r="E1031" s="11" t="s">
        <v>793</v>
      </c>
      <c r="F1031" s="11" t="s">
        <v>544</v>
      </c>
      <c r="G1031" s="11" t="s">
        <v>565</v>
      </c>
      <c r="H1031" s="11" t="s">
        <v>312</v>
      </c>
      <c r="I1031" s="11" t="s">
        <v>3434</v>
      </c>
      <c r="J1031" t="str">
        <f>IF(L1031="","",VLOOKUP(L1031,Продукция!B:D,3,0))</f>
        <v>Биологический_материал</v>
      </c>
      <c r="K1031" t="str">
        <f>IF(L1031="","",VLOOKUP(L1031,Продукция!B:C,2,0))</f>
        <v>Сыворотка крови</v>
      </c>
      <c r="L1031" s="151" t="s">
        <v>302</v>
      </c>
      <c r="M1031">
        <f>IF(L1031="","",VLOOKUP(L1031,Продукция!B:L,11,0))</f>
        <v>0</v>
      </c>
      <c r="N1031" s="11" t="s">
        <v>873</v>
      </c>
      <c r="P1031" s="11" t="s">
        <v>340</v>
      </c>
      <c r="Q1031" s="11" t="s">
        <v>854</v>
      </c>
      <c r="R1031" s="153" t="s">
        <v>5145</v>
      </c>
      <c r="S1031" s="11">
        <v>20</v>
      </c>
      <c r="T1031" s="11" t="s">
        <v>5154</v>
      </c>
      <c r="V1031" s="14">
        <v>45697</v>
      </c>
      <c r="Z1031" s="11" t="s">
        <v>4823</v>
      </c>
      <c r="AA1031" s="15">
        <v>0.62847222222222221</v>
      </c>
      <c r="AB1031" t="str">
        <f>IF(L1031="","",VLOOKUP(L1031&amp;I1031,Продукция!A:I,9,0))</f>
        <v>рекомендация производителя набора</v>
      </c>
      <c r="AC1031" s="14">
        <v>45706</v>
      </c>
      <c r="AD1031" s="11" t="s">
        <v>2673</v>
      </c>
      <c r="AE1031" s="11" t="s">
        <v>4823</v>
      </c>
      <c r="AF1031" t="str">
        <f>IF(AD1031="","",VLOOKUP(AD1031,'Сотрудники и ссылки'!A:B,2,0))</f>
        <v>Серолог</v>
      </c>
      <c r="AG1031">
        <f>IF(AD1031="","",VLOOKUP(AD1031,'Сотрудники и ссылки'!A:C,3,0))</f>
        <v>20001771</v>
      </c>
      <c r="AH1031" s="11" t="s">
        <v>2673</v>
      </c>
      <c r="AI1031" t="str">
        <f>IF(AH1031="","",VLOOKUP(AH1031,'Сотрудники и ссылки'!A:B,2,0))</f>
        <v>Серолог</v>
      </c>
      <c r="AJ1031">
        <f>IF(AH1031="","",VLOOKUP(AH1031,'Сотрудники и ссылки'!A:C,3,0))</f>
        <v>20001771</v>
      </c>
      <c r="AK1031" s="14">
        <v>45706</v>
      </c>
      <c r="AL1031" s="2">
        <f>IF(AK1031="","",AK1031+VLOOKUP(I1031,'Вид исследования'!B:E,4,0))</f>
        <v>45707</v>
      </c>
      <c r="AM1031" s="2">
        <f>IF(AK1031="","",AK1031+VLOOKUP(I1031,'Вид исследования'!B:F,5,0))</f>
        <v>45707</v>
      </c>
      <c r="AN1031" s="14">
        <v>45706</v>
      </c>
      <c r="AP1031" s="11" t="s">
        <v>189</v>
      </c>
      <c r="AQ1031" t="str">
        <f>IFERROR(IF(L1031="","",VLOOKUP(L1031&amp;I1031,Продукция!A:K,11,0)),"обратитесь к админ справочника")</f>
        <v>согласно рекомендациям производителя теста</v>
      </c>
      <c r="AR1031" s="11" t="s">
        <v>4823</v>
      </c>
      <c r="AS1031" t="str">
        <f>IFERROR(IF(L1031="","",VLOOKUP(L1031&amp;I1031,Продукция!A:J,10,0)),"обратитесь к админ справочника")</f>
        <v>инструкция по применению набора РЗГА Ньюкасла</v>
      </c>
      <c r="AT1031" s="11" t="s">
        <v>4823</v>
      </c>
      <c r="AU1031" s="11" t="s">
        <v>4823</v>
      </c>
      <c r="AV1031" s="11" t="s">
        <v>2673</v>
      </c>
      <c r="AW1031" s="11" t="s">
        <v>4824</v>
      </c>
      <c r="AX1031" s="11" t="s">
        <v>565</v>
      </c>
      <c r="AY1031" s="11" t="s">
        <v>1300</v>
      </c>
      <c r="AZ1031" s="11">
        <v>153</v>
      </c>
      <c r="BA1031" s="11">
        <v>37</v>
      </c>
      <c r="BC1031" s="11" t="s">
        <v>5155</v>
      </c>
    </row>
    <row r="1032" spans="1:55" x14ac:dyDescent="0.25">
      <c r="A1032" t="str">
        <f t="shared" si="19"/>
        <v>С/288Болезнь Ньюкасла уровень антител</v>
      </c>
      <c r="B1032" t="str">
        <f>IF(E1032="","",INDEX(Лаборатории!A:A,MATCH('Производственный контроль'!E1032,Лаборатории!B:B,0)))</f>
        <v xml:space="preserve">КУРИНОЕ ЦАРСТВО АО </v>
      </c>
      <c r="C1032" t="str">
        <f>IF(E1032="","",VLOOKUP(E1032,Лаборатории!B:D,3,0))</f>
        <v>U377_CHL</v>
      </c>
      <c r="D1032" s="12">
        <v>45699</v>
      </c>
      <c r="E1032" s="11" t="s">
        <v>793</v>
      </c>
      <c r="F1032" s="11" t="s">
        <v>544</v>
      </c>
      <c r="G1032" s="11" t="s">
        <v>565</v>
      </c>
      <c r="H1032" s="11" t="s">
        <v>312</v>
      </c>
      <c r="I1032" s="11" t="s">
        <v>3434</v>
      </c>
      <c r="J1032" t="str">
        <f>IF(L1032="","",VLOOKUP(L1032,Продукция!B:D,3,0))</f>
        <v>Биологический_материал</v>
      </c>
      <c r="K1032" t="str">
        <f>IF(L1032="","",VLOOKUP(L1032,Продукция!B:C,2,0))</f>
        <v>Сыворотка крови</v>
      </c>
      <c r="L1032" s="151" t="s">
        <v>302</v>
      </c>
      <c r="M1032">
        <f>IF(L1032="","",VLOOKUP(L1032,Продукция!B:L,11,0))</f>
        <v>0</v>
      </c>
      <c r="N1032" s="11" t="s">
        <v>873</v>
      </c>
      <c r="P1032" s="11" t="s">
        <v>340</v>
      </c>
      <c r="Q1032" s="11" t="s">
        <v>854</v>
      </c>
      <c r="R1032" s="153" t="s">
        <v>5146</v>
      </c>
      <c r="S1032" s="11">
        <v>20</v>
      </c>
      <c r="T1032" s="11" t="s">
        <v>5154</v>
      </c>
      <c r="V1032" s="14">
        <v>45697</v>
      </c>
      <c r="Z1032" s="11" t="s">
        <v>4823</v>
      </c>
      <c r="AA1032" s="15">
        <v>0.62847222222222221</v>
      </c>
      <c r="AB1032" t="str">
        <f>IF(L1032="","",VLOOKUP(L1032&amp;I1032,Продукция!A:I,9,0))</f>
        <v>рекомендация производителя набора</v>
      </c>
      <c r="AC1032" s="14">
        <v>45706</v>
      </c>
      <c r="AD1032" s="11" t="s">
        <v>2673</v>
      </c>
      <c r="AE1032" s="11" t="s">
        <v>4823</v>
      </c>
      <c r="AF1032" t="str">
        <f>IF(AD1032="","",VLOOKUP(AD1032,'Сотрудники и ссылки'!A:B,2,0))</f>
        <v>Серолог</v>
      </c>
      <c r="AG1032">
        <f>IF(AD1032="","",VLOOKUP(AD1032,'Сотрудники и ссылки'!A:C,3,0))</f>
        <v>20001771</v>
      </c>
      <c r="AH1032" s="11" t="s">
        <v>2673</v>
      </c>
      <c r="AI1032" t="str">
        <f>IF(AH1032="","",VLOOKUP(AH1032,'Сотрудники и ссылки'!A:B,2,0))</f>
        <v>Серолог</v>
      </c>
      <c r="AJ1032">
        <f>IF(AH1032="","",VLOOKUP(AH1032,'Сотрудники и ссылки'!A:C,3,0))</f>
        <v>20001771</v>
      </c>
      <c r="AK1032" s="14">
        <v>45706</v>
      </c>
      <c r="AL1032" s="2">
        <f>IF(AK1032="","",AK1032+VLOOKUP(I1032,'Вид исследования'!B:E,4,0))</f>
        <v>45707</v>
      </c>
      <c r="AM1032" s="2">
        <f>IF(AK1032="","",AK1032+VLOOKUP(I1032,'Вид исследования'!B:F,5,0))</f>
        <v>45707</v>
      </c>
      <c r="AN1032" s="14">
        <v>45706</v>
      </c>
      <c r="AP1032" s="11" t="s">
        <v>189</v>
      </c>
      <c r="AQ1032" t="str">
        <f>IFERROR(IF(L1032="","",VLOOKUP(L1032&amp;I1032,Продукция!A:K,11,0)),"обратитесь к админ справочника")</f>
        <v>согласно рекомендациям производителя теста</v>
      </c>
      <c r="AR1032" s="11" t="s">
        <v>4823</v>
      </c>
      <c r="AS1032" t="str">
        <f>IFERROR(IF(L1032="","",VLOOKUP(L1032&amp;I1032,Продукция!A:J,10,0)),"обратитесь к админ справочника")</f>
        <v>инструкция по применению набора РЗГА Ньюкасла</v>
      </c>
      <c r="AT1032" s="11" t="s">
        <v>4823</v>
      </c>
      <c r="AU1032" s="11" t="s">
        <v>4823</v>
      </c>
      <c r="AV1032" s="11" t="s">
        <v>2673</v>
      </c>
      <c r="AW1032" s="11" t="s">
        <v>4824</v>
      </c>
      <c r="AX1032" s="11" t="s">
        <v>565</v>
      </c>
      <c r="AY1032" s="11" t="s">
        <v>1301</v>
      </c>
      <c r="AZ1032" s="11">
        <v>153</v>
      </c>
      <c r="BA1032" s="11">
        <v>37</v>
      </c>
      <c r="BC1032" s="11" t="s">
        <v>5155</v>
      </c>
    </row>
    <row r="1033" spans="1:55" x14ac:dyDescent="0.25">
      <c r="A1033" t="str">
        <f t="shared" si="19"/>
        <v>С/288Болезнь Ньюкасла уровень антител</v>
      </c>
      <c r="B1033" t="str">
        <f>IF(E1033="","",INDEX(Лаборатории!A:A,MATCH('Производственный контроль'!E1033,Лаборатории!B:B,0)))</f>
        <v xml:space="preserve">КУРИНОЕ ЦАРСТВО АО </v>
      </c>
      <c r="C1033" t="str">
        <f>IF(E1033="","",VLOOKUP(E1033,Лаборатории!B:D,3,0))</f>
        <v>U377_CHL</v>
      </c>
      <c r="D1033" s="12">
        <v>45699</v>
      </c>
      <c r="E1033" s="11" t="s">
        <v>793</v>
      </c>
      <c r="F1033" s="11" t="s">
        <v>544</v>
      </c>
      <c r="G1033" s="11" t="s">
        <v>565</v>
      </c>
      <c r="H1033" s="11" t="s">
        <v>312</v>
      </c>
      <c r="I1033" s="11" t="s">
        <v>3434</v>
      </c>
      <c r="J1033" t="str">
        <f>IF(L1033="","",VLOOKUP(L1033,Продукция!B:D,3,0))</f>
        <v>Биологический_материал</v>
      </c>
      <c r="K1033" t="str">
        <f>IF(L1033="","",VLOOKUP(L1033,Продукция!B:C,2,0))</f>
        <v>Сыворотка крови</v>
      </c>
      <c r="L1033" s="151" t="s">
        <v>302</v>
      </c>
      <c r="M1033">
        <f>IF(L1033="","",VLOOKUP(L1033,Продукция!B:L,11,0))</f>
        <v>0</v>
      </c>
      <c r="N1033" s="11" t="s">
        <v>873</v>
      </c>
      <c r="P1033" s="11" t="s">
        <v>340</v>
      </c>
      <c r="Q1033" s="11" t="s">
        <v>854</v>
      </c>
      <c r="R1033" s="153" t="s">
        <v>5147</v>
      </c>
      <c r="S1033" s="11">
        <v>20</v>
      </c>
      <c r="T1033" s="11" t="s">
        <v>5154</v>
      </c>
      <c r="V1033" s="14">
        <v>45697</v>
      </c>
      <c r="Z1033" s="11" t="s">
        <v>4823</v>
      </c>
      <c r="AA1033" s="15">
        <v>0.62847222222222221</v>
      </c>
      <c r="AB1033" t="str">
        <f>IF(L1033="","",VLOOKUP(L1033&amp;I1033,Продукция!A:I,9,0))</f>
        <v>рекомендация производителя набора</v>
      </c>
      <c r="AC1033" s="14">
        <v>45706</v>
      </c>
      <c r="AD1033" s="11" t="s">
        <v>2673</v>
      </c>
      <c r="AE1033" s="11" t="s">
        <v>4823</v>
      </c>
      <c r="AF1033" t="str">
        <f>IF(AD1033="","",VLOOKUP(AD1033,'Сотрудники и ссылки'!A:B,2,0))</f>
        <v>Серолог</v>
      </c>
      <c r="AG1033">
        <f>IF(AD1033="","",VLOOKUP(AD1033,'Сотрудники и ссылки'!A:C,3,0))</f>
        <v>20001771</v>
      </c>
      <c r="AH1033" s="11" t="s">
        <v>2673</v>
      </c>
      <c r="AI1033" t="str">
        <f>IF(AH1033="","",VLOOKUP(AH1033,'Сотрудники и ссылки'!A:B,2,0))</f>
        <v>Серолог</v>
      </c>
      <c r="AJ1033">
        <f>IF(AH1033="","",VLOOKUP(AH1033,'Сотрудники и ссылки'!A:C,3,0))</f>
        <v>20001771</v>
      </c>
      <c r="AK1033" s="14">
        <v>45706</v>
      </c>
      <c r="AL1033" s="2">
        <f>IF(AK1033="","",AK1033+VLOOKUP(I1033,'Вид исследования'!B:E,4,0))</f>
        <v>45707</v>
      </c>
      <c r="AM1033" s="2">
        <f>IF(AK1033="","",AK1033+VLOOKUP(I1033,'Вид исследования'!B:F,5,0))</f>
        <v>45707</v>
      </c>
      <c r="AN1033" s="14">
        <v>45706</v>
      </c>
      <c r="AP1033" s="11" t="s">
        <v>189</v>
      </c>
      <c r="AQ1033" t="str">
        <f>IFERROR(IF(L1033="","",VLOOKUP(L1033&amp;I1033,Продукция!A:K,11,0)),"обратитесь к админ справочника")</f>
        <v>согласно рекомендациям производителя теста</v>
      </c>
      <c r="AR1033" s="11" t="s">
        <v>4823</v>
      </c>
      <c r="AS1033" t="str">
        <f>IFERROR(IF(L1033="","",VLOOKUP(L1033&amp;I1033,Продукция!A:J,10,0)),"обратитесь к админ справочника")</f>
        <v>инструкция по применению набора РЗГА Ньюкасла</v>
      </c>
      <c r="AT1033" s="11" t="s">
        <v>4823</v>
      </c>
      <c r="AU1033" s="11" t="s">
        <v>4823</v>
      </c>
      <c r="AV1033" s="11" t="s">
        <v>2673</v>
      </c>
      <c r="AW1033" s="11" t="s">
        <v>4824</v>
      </c>
      <c r="AX1033" s="11" t="s">
        <v>565</v>
      </c>
      <c r="AY1033" s="11" t="s">
        <v>1279</v>
      </c>
      <c r="AZ1033" s="11">
        <v>153</v>
      </c>
      <c r="BA1033" s="11">
        <v>36</v>
      </c>
      <c r="BC1033" s="11" t="s">
        <v>5155</v>
      </c>
    </row>
    <row r="1034" spans="1:55" x14ac:dyDescent="0.25">
      <c r="A1034" t="str">
        <f t="shared" si="19"/>
        <v>С/288Болезнь Ньюкасла уровень антител</v>
      </c>
      <c r="B1034" t="str">
        <f>IF(E1034="","",INDEX(Лаборатории!A:A,MATCH('Производственный контроль'!E1034,Лаборатории!B:B,0)))</f>
        <v xml:space="preserve">КУРИНОЕ ЦАРСТВО АО </v>
      </c>
      <c r="C1034" t="str">
        <f>IF(E1034="","",VLOOKUP(E1034,Лаборатории!B:D,3,0))</f>
        <v>U377_CHL</v>
      </c>
      <c r="D1034" s="12">
        <v>45699</v>
      </c>
      <c r="E1034" s="11" t="s">
        <v>793</v>
      </c>
      <c r="F1034" s="11" t="s">
        <v>544</v>
      </c>
      <c r="G1034" s="11" t="s">
        <v>565</v>
      </c>
      <c r="H1034" s="11" t="s">
        <v>312</v>
      </c>
      <c r="I1034" s="11" t="s">
        <v>3434</v>
      </c>
      <c r="J1034" t="str">
        <f>IF(L1034="","",VLOOKUP(L1034,Продукция!B:D,3,0))</f>
        <v>Биологический_материал</v>
      </c>
      <c r="K1034" t="str">
        <f>IF(L1034="","",VLOOKUP(L1034,Продукция!B:C,2,0))</f>
        <v>Сыворотка крови</v>
      </c>
      <c r="L1034" s="151" t="s">
        <v>302</v>
      </c>
      <c r="M1034">
        <f>IF(L1034="","",VLOOKUP(L1034,Продукция!B:L,11,0))</f>
        <v>0</v>
      </c>
      <c r="N1034" s="11" t="s">
        <v>873</v>
      </c>
      <c r="P1034" s="11" t="s">
        <v>340</v>
      </c>
      <c r="Q1034" s="11" t="s">
        <v>854</v>
      </c>
      <c r="R1034" s="153" t="s">
        <v>5148</v>
      </c>
      <c r="S1034" s="11">
        <v>20</v>
      </c>
      <c r="T1034" s="11" t="s">
        <v>5154</v>
      </c>
      <c r="V1034" s="14">
        <v>45698</v>
      </c>
      <c r="Z1034" s="11" t="s">
        <v>4823</v>
      </c>
      <c r="AA1034" s="15">
        <v>0.62847222222222221</v>
      </c>
      <c r="AB1034" t="str">
        <f>IF(L1034="","",VLOOKUP(L1034&amp;I1034,Продукция!A:I,9,0))</f>
        <v>рекомендация производителя набора</v>
      </c>
      <c r="AC1034" s="14">
        <v>45706</v>
      </c>
      <c r="AD1034" s="11" t="s">
        <v>2673</v>
      </c>
      <c r="AE1034" s="11" t="s">
        <v>4823</v>
      </c>
      <c r="AF1034" t="str">
        <f>IF(AD1034="","",VLOOKUP(AD1034,'Сотрудники и ссылки'!A:B,2,0))</f>
        <v>Серолог</v>
      </c>
      <c r="AG1034">
        <f>IF(AD1034="","",VLOOKUP(AD1034,'Сотрудники и ссылки'!A:C,3,0))</f>
        <v>20001771</v>
      </c>
      <c r="AH1034" s="11" t="s">
        <v>2673</v>
      </c>
      <c r="AI1034" t="str">
        <f>IF(AH1034="","",VLOOKUP(AH1034,'Сотрудники и ссылки'!A:B,2,0))</f>
        <v>Серолог</v>
      </c>
      <c r="AJ1034">
        <f>IF(AH1034="","",VLOOKUP(AH1034,'Сотрудники и ссылки'!A:C,3,0))</f>
        <v>20001771</v>
      </c>
      <c r="AK1034" s="14">
        <v>45706</v>
      </c>
      <c r="AL1034" s="2">
        <f>IF(AK1034="","",AK1034+VLOOKUP(I1034,'Вид исследования'!B:E,4,0))</f>
        <v>45707</v>
      </c>
      <c r="AM1034" s="2">
        <f>IF(AK1034="","",AK1034+VLOOKUP(I1034,'Вид исследования'!B:F,5,0))</f>
        <v>45707</v>
      </c>
      <c r="AN1034" s="14">
        <v>45706</v>
      </c>
      <c r="AP1034" s="11" t="s">
        <v>189</v>
      </c>
      <c r="AQ1034" t="str">
        <f>IFERROR(IF(L1034="","",VLOOKUP(L1034&amp;I1034,Продукция!A:K,11,0)),"обратитесь к админ справочника")</f>
        <v>согласно рекомендациям производителя теста</v>
      </c>
      <c r="AR1034" s="11" t="s">
        <v>4823</v>
      </c>
      <c r="AS1034" t="str">
        <f>IFERROR(IF(L1034="","",VLOOKUP(L1034&amp;I1034,Продукция!A:J,10,0)),"обратитесь к админ справочника")</f>
        <v>инструкция по применению набора РЗГА Ньюкасла</v>
      </c>
      <c r="AT1034" s="11" t="s">
        <v>4823</v>
      </c>
      <c r="AU1034" s="11" t="s">
        <v>4823</v>
      </c>
      <c r="AV1034" s="11" t="s">
        <v>2673</v>
      </c>
      <c r="AW1034" s="11" t="s">
        <v>4824</v>
      </c>
      <c r="AX1034" s="11" t="s">
        <v>565</v>
      </c>
      <c r="AY1034" s="11" t="s">
        <v>1278</v>
      </c>
      <c r="AZ1034" s="11">
        <v>153</v>
      </c>
      <c r="BA1034" s="11">
        <v>36</v>
      </c>
      <c r="BC1034" s="11" t="s">
        <v>5155</v>
      </c>
    </row>
    <row r="1035" spans="1:55" x14ac:dyDescent="0.25">
      <c r="A1035" t="str">
        <f t="shared" si="19"/>
        <v>С/288Болезнь Ньюкасла уровень антител</v>
      </c>
      <c r="B1035" t="str">
        <f>IF(E1035="","",INDEX(Лаборатории!A:A,MATCH('Производственный контроль'!E1035,Лаборатории!B:B,0)))</f>
        <v xml:space="preserve">КУРИНОЕ ЦАРСТВО АО </v>
      </c>
      <c r="C1035" t="str">
        <f>IF(E1035="","",VLOOKUP(E1035,Лаборатории!B:D,3,0))</f>
        <v>U377_CHL</v>
      </c>
      <c r="D1035" s="12">
        <v>45699</v>
      </c>
      <c r="E1035" s="11" t="s">
        <v>793</v>
      </c>
      <c r="F1035" s="11" t="s">
        <v>544</v>
      </c>
      <c r="G1035" s="11" t="s">
        <v>565</v>
      </c>
      <c r="H1035" s="11" t="s">
        <v>312</v>
      </c>
      <c r="I1035" s="11" t="s">
        <v>3434</v>
      </c>
      <c r="J1035" t="str">
        <f>IF(L1035="","",VLOOKUP(L1035,Продукция!B:D,3,0))</f>
        <v>Биологический_материал</v>
      </c>
      <c r="K1035" t="str">
        <f>IF(L1035="","",VLOOKUP(L1035,Продукция!B:C,2,0))</f>
        <v>Сыворотка крови</v>
      </c>
      <c r="L1035" s="151" t="s">
        <v>302</v>
      </c>
      <c r="M1035">
        <f>IF(L1035="","",VLOOKUP(L1035,Продукция!B:L,11,0))</f>
        <v>0</v>
      </c>
      <c r="N1035" s="11" t="s">
        <v>873</v>
      </c>
      <c r="P1035" s="11" t="s">
        <v>340</v>
      </c>
      <c r="Q1035" s="11" t="s">
        <v>854</v>
      </c>
      <c r="R1035" s="153" t="s">
        <v>5149</v>
      </c>
      <c r="S1035" s="11">
        <v>20</v>
      </c>
      <c r="T1035" s="11" t="s">
        <v>5154</v>
      </c>
      <c r="V1035" s="14">
        <v>45698</v>
      </c>
      <c r="Z1035" s="11" t="s">
        <v>4823</v>
      </c>
      <c r="AA1035" s="15">
        <v>0.62847222222222221</v>
      </c>
      <c r="AB1035" t="str">
        <f>IF(L1035="","",VLOOKUP(L1035&amp;I1035,Продукция!A:I,9,0))</f>
        <v>рекомендация производителя набора</v>
      </c>
      <c r="AC1035" s="14">
        <v>45706</v>
      </c>
      <c r="AD1035" s="11" t="s">
        <v>2673</v>
      </c>
      <c r="AE1035" s="11" t="s">
        <v>4823</v>
      </c>
      <c r="AF1035" t="str">
        <f>IF(AD1035="","",VLOOKUP(AD1035,'Сотрудники и ссылки'!A:B,2,0))</f>
        <v>Серолог</v>
      </c>
      <c r="AG1035">
        <f>IF(AD1035="","",VLOOKUP(AD1035,'Сотрудники и ссылки'!A:C,3,0))</f>
        <v>20001771</v>
      </c>
      <c r="AH1035" s="11" t="s">
        <v>2673</v>
      </c>
      <c r="AI1035" t="str">
        <f>IF(AH1035="","",VLOOKUP(AH1035,'Сотрудники и ссылки'!A:B,2,0))</f>
        <v>Серолог</v>
      </c>
      <c r="AJ1035">
        <f>IF(AH1035="","",VLOOKUP(AH1035,'Сотрудники и ссылки'!A:C,3,0))</f>
        <v>20001771</v>
      </c>
      <c r="AK1035" s="14">
        <v>45706</v>
      </c>
      <c r="AL1035" s="2">
        <f>IF(AK1035="","",AK1035+VLOOKUP(I1035,'Вид исследования'!B:E,4,0))</f>
        <v>45707</v>
      </c>
      <c r="AM1035" s="2">
        <f>IF(AK1035="","",AK1035+VLOOKUP(I1035,'Вид исследования'!B:F,5,0))</f>
        <v>45707</v>
      </c>
      <c r="AN1035" s="14">
        <v>45706</v>
      </c>
      <c r="AP1035" s="11" t="s">
        <v>189</v>
      </c>
      <c r="AQ1035" t="str">
        <f>IFERROR(IF(L1035="","",VLOOKUP(L1035&amp;I1035,Продукция!A:K,11,0)),"обратитесь к админ справочника")</f>
        <v>согласно рекомендациям производителя теста</v>
      </c>
      <c r="AR1035" s="11" t="s">
        <v>4823</v>
      </c>
      <c r="AS1035" t="str">
        <f>IFERROR(IF(L1035="","",VLOOKUP(L1035&amp;I1035,Продукция!A:J,10,0)),"обратитесь к админ справочника")</f>
        <v>инструкция по применению набора РЗГА Ньюкасла</v>
      </c>
      <c r="AT1035" s="11" t="s">
        <v>4823</v>
      </c>
      <c r="AU1035" s="11" t="s">
        <v>4823</v>
      </c>
      <c r="AV1035" s="11" t="s">
        <v>2673</v>
      </c>
      <c r="AW1035" s="11" t="s">
        <v>4824</v>
      </c>
      <c r="AX1035" s="11" t="s">
        <v>565</v>
      </c>
      <c r="AY1035" s="11" t="s">
        <v>1277</v>
      </c>
      <c r="AZ1035" s="11">
        <v>153</v>
      </c>
      <c r="BA1035" s="11">
        <v>36</v>
      </c>
      <c r="BC1035" s="11" t="s">
        <v>5155</v>
      </c>
    </row>
    <row r="1036" spans="1:55" x14ac:dyDescent="0.25">
      <c r="A1036" t="str">
        <f t="shared" si="19"/>
        <v>С/288Болезнь Ньюкасла уровень антител</v>
      </c>
      <c r="B1036" t="str">
        <f>IF(E1036="","",INDEX(Лаборатории!A:A,MATCH('Производственный контроль'!E1036,Лаборатории!B:B,0)))</f>
        <v xml:space="preserve">КУРИНОЕ ЦАРСТВО АО </v>
      </c>
      <c r="C1036" t="str">
        <f>IF(E1036="","",VLOOKUP(E1036,Лаборатории!B:D,3,0))</f>
        <v>U377_CHL</v>
      </c>
      <c r="D1036" s="12">
        <v>45699</v>
      </c>
      <c r="E1036" s="11" t="s">
        <v>793</v>
      </c>
      <c r="F1036" s="11" t="s">
        <v>544</v>
      </c>
      <c r="G1036" s="11" t="s">
        <v>565</v>
      </c>
      <c r="H1036" s="11" t="s">
        <v>312</v>
      </c>
      <c r="I1036" s="11" t="s">
        <v>3434</v>
      </c>
      <c r="J1036" t="str">
        <f>IF(L1036="","",VLOOKUP(L1036,Продукция!B:D,3,0))</f>
        <v>Биологический_материал</v>
      </c>
      <c r="K1036" t="str">
        <f>IF(L1036="","",VLOOKUP(L1036,Продукция!B:C,2,0))</f>
        <v>Сыворотка крови</v>
      </c>
      <c r="L1036" s="151" t="s">
        <v>302</v>
      </c>
      <c r="M1036">
        <f>IF(L1036="","",VLOOKUP(L1036,Продукция!B:L,11,0))</f>
        <v>0</v>
      </c>
      <c r="N1036" s="11" t="s">
        <v>873</v>
      </c>
      <c r="P1036" s="11" t="s">
        <v>340</v>
      </c>
      <c r="Q1036" s="11" t="s">
        <v>854</v>
      </c>
      <c r="R1036" s="153" t="s">
        <v>5150</v>
      </c>
      <c r="S1036" s="11">
        <v>20</v>
      </c>
      <c r="T1036" s="11" t="s">
        <v>5154</v>
      </c>
      <c r="V1036" s="14">
        <v>45698</v>
      </c>
      <c r="Z1036" s="11" t="s">
        <v>4823</v>
      </c>
      <c r="AA1036" s="15">
        <v>0.62847222222222221</v>
      </c>
      <c r="AB1036" t="str">
        <f>IF(L1036="","",VLOOKUP(L1036&amp;I1036,Продукция!A:I,9,0))</f>
        <v>рекомендация производителя набора</v>
      </c>
      <c r="AC1036" s="14">
        <v>45706</v>
      </c>
      <c r="AD1036" s="11" t="s">
        <v>2673</v>
      </c>
      <c r="AE1036" s="11" t="s">
        <v>4823</v>
      </c>
      <c r="AF1036" t="str">
        <f>IF(AD1036="","",VLOOKUP(AD1036,'Сотрудники и ссылки'!A:B,2,0))</f>
        <v>Серолог</v>
      </c>
      <c r="AG1036">
        <f>IF(AD1036="","",VLOOKUP(AD1036,'Сотрудники и ссылки'!A:C,3,0))</f>
        <v>20001771</v>
      </c>
      <c r="AH1036" s="11" t="s">
        <v>2673</v>
      </c>
      <c r="AI1036" t="str">
        <f>IF(AH1036="","",VLOOKUP(AH1036,'Сотрудники и ссылки'!A:B,2,0))</f>
        <v>Серолог</v>
      </c>
      <c r="AJ1036">
        <f>IF(AH1036="","",VLOOKUP(AH1036,'Сотрудники и ссылки'!A:C,3,0))</f>
        <v>20001771</v>
      </c>
      <c r="AK1036" s="14">
        <v>45706</v>
      </c>
      <c r="AL1036" s="2">
        <f>IF(AK1036="","",AK1036+VLOOKUP(I1036,'Вид исследования'!B:E,4,0))</f>
        <v>45707</v>
      </c>
      <c r="AM1036" s="2">
        <f>IF(AK1036="","",AK1036+VLOOKUP(I1036,'Вид исследования'!B:F,5,0))</f>
        <v>45707</v>
      </c>
      <c r="AN1036" s="14">
        <v>45706</v>
      </c>
      <c r="AP1036" s="11" t="s">
        <v>189</v>
      </c>
      <c r="AQ1036" t="str">
        <f>IFERROR(IF(L1036="","",VLOOKUP(L1036&amp;I1036,Продукция!A:K,11,0)),"обратитесь к админ справочника")</f>
        <v>согласно рекомендациям производителя теста</v>
      </c>
      <c r="AR1036" s="11" t="s">
        <v>4823</v>
      </c>
      <c r="AS1036" t="str">
        <f>IFERROR(IF(L1036="","",VLOOKUP(L1036&amp;I1036,Продукция!A:J,10,0)),"обратитесь к админ справочника")</f>
        <v>инструкция по применению набора РЗГА Ньюкасла</v>
      </c>
      <c r="AT1036" s="11" t="s">
        <v>4823</v>
      </c>
      <c r="AU1036" s="11" t="s">
        <v>4823</v>
      </c>
      <c r="AV1036" s="11" t="s">
        <v>2673</v>
      </c>
      <c r="AW1036" s="11" t="s">
        <v>4824</v>
      </c>
      <c r="AX1036" s="11" t="s">
        <v>565</v>
      </c>
      <c r="AY1036" s="11" t="s">
        <v>1276</v>
      </c>
      <c r="AZ1036" s="11">
        <v>153</v>
      </c>
      <c r="BA1036" s="11">
        <v>36</v>
      </c>
      <c r="BC1036" s="11" t="s">
        <v>5155</v>
      </c>
    </row>
    <row r="1037" spans="1:55" x14ac:dyDescent="0.25">
      <c r="A1037" t="str">
        <f t="shared" si="19"/>
        <v>С/288Болезнь Ньюкасла уровень антител</v>
      </c>
      <c r="B1037" t="str">
        <f>IF(E1037="","",INDEX(Лаборатории!A:A,MATCH('Производственный контроль'!E1037,Лаборатории!B:B,0)))</f>
        <v xml:space="preserve">КУРИНОЕ ЦАРСТВО АО </v>
      </c>
      <c r="C1037" t="str">
        <f>IF(E1037="","",VLOOKUP(E1037,Лаборатории!B:D,3,0))</f>
        <v>U377_CHL</v>
      </c>
      <c r="D1037" s="12">
        <v>45699</v>
      </c>
      <c r="E1037" s="11" t="s">
        <v>793</v>
      </c>
      <c r="F1037" s="11" t="s">
        <v>544</v>
      </c>
      <c r="G1037" s="11" t="s">
        <v>565</v>
      </c>
      <c r="H1037" s="11" t="s">
        <v>312</v>
      </c>
      <c r="I1037" s="11" t="s">
        <v>3434</v>
      </c>
      <c r="J1037" t="str">
        <f>IF(L1037="","",VLOOKUP(L1037,Продукция!B:D,3,0))</f>
        <v>Биологический_материал</v>
      </c>
      <c r="K1037" t="str">
        <f>IF(L1037="","",VLOOKUP(L1037,Продукция!B:C,2,0))</f>
        <v>Сыворотка крови</v>
      </c>
      <c r="L1037" s="151" t="s">
        <v>302</v>
      </c>
      <c r="M1037">
        <f>IF(L1037="","",VLOOKUP(L1037,Продукция!B:L,11,0))</f>
        <v>0</v>
      </c>
      <c r="N1037" s="11" t="s">
        <v>873</v>
      </c>
      <c r="P1037" s="11" t="s">
        <v>340</v>
      </c>
      <c r="Q1037" s="11" t="s">
        <v>854</v>
      </c>
      <c r="R1037" s="153" t="s">
        <v>5151</v>
      </c>
      <c r="S1037" s="11">
        <v>20</v>
      </c>
      <c r="T1037" s="11" t="s">
        <v>5154</v>
      </c>
      <c r="V1037" s="14">
        <v>45698</v>
      </c>
      <c r="Z1037" s="11" t="s">
        <v>4823</v>
      </c>
      <c r="AA1037" s="15">
        <v>0.62847222222222221</v>
      </c>
      <c r="AB1037" t="str">
        <f>IF(L1037="","",VLOOKUP(L1037&amp;I1037,Продукция!A:I,9,0))</f>
        <v>рекомендация производителя набора</v>
      </c>
      <c r="AC1037" s="14">
        <v>45706</v>
      </c>
      <c r="AD1037" s="11" t="s">
        <v>2673</v>
      </c>
      <c r="AE1037" s="11" t="s">
        <v>4823</v>
      </c>
      <c r="AF1037" t="str">
        <f>IF(AD1037="","",VLOOKUP(AD1037,'Сотрудники и ссылки'!A:B,2,0))</f>
        <v>Серолог</v>
      </c>
      <c r="AG1037">
        <f>IF(AD1037="","",VLOOKUP(AD1037,'Сотрудники и ссылки'!A:C,3,0))</f>
        <v>20001771</v>
      </c>
      <c r="AH1037" s="11" t="s">
        <v>2673</v>
      </c>
      <c r="AI1037" t="str">
        <f>IF(AH1037="","",VLOOKUP(AH1037,'Сотрудники и ссылки'!A:B,2,0))</f>
        <v>Серолог</v>
      </c>
      <c r="AJ1037">
        <f>IF(AH1037="","",VLOOKUP(AH1037,'Сотрудники и ссылки'!A:C,3,0))</f>
        <v>20001771</v>
      </c>
      <c r="AK1037" s="14">
        <v>45706</v>
      </c>
      <c r="AL1037" s="2">
        <f>IF(AK1037="","",AK1037+VLOOKUP(I1037,'Вид исследования'!B:E,4,0))</f>
        <v>45707</v>
      </c>
      <c r="AM1037" s="2">
        <f>IF(AK1037="","",AK1037+VLOOKUP(I1037,'Вид исследования'!B:F,5,0))</f>
        <v>45707</v>
      </c>
      <c r="AN1037" s="14">
        <v>45706</v>
      </c>
      <c r="AP1037" s="11" t="s">
        <v>189</v>
      </c>
      <c r="AQ1037" t="str">
        <f>IFERROR(IF(L1037="","",VLOOKUP(L1037&amp;I1037,Продукция!A:K,11,0)),"обратитесь к админ справочника")</f>
        <v>согласно рекомендациям производителя теста</v>
      </c>
      <c r="AR1037" s="11" t="s">
        <v>4823</v>
      </c>
      <c r="AS1037" t="str">
        <f>IFERROR(IF(L1037="","",VLOOKUP(L1037&amp;I1037,Продукция!A:J,10,0)),"обратитесь к админ справочника")</f>
        <v>инструкция по применению набора РЗГА Ньюкасла</v>
      </c>
      <c r="AT1037" s="11" t="s">
        <v>4823</v>
      </c>
      <c r="AU1037" s="11" t="s">
        <v>4823</v>
      </c>
      <c r="AV1037" s="11" t="s">
        <v>2673</v>
      </c>
      <c r="AW1037" s="11" t="s">
        <v>4824</v>
      </c>
      <c r="AX1037" s="11" t="s">
        <v>565</v>
      </c>
      <c r="AY1037" s="11" t="s">
        <v>1309</v>
      </c>
      <c r="AZ1037" s="11">
        <v>153</v>
      </c>
      <c r="BA1037" s="11">
        <v>36</v>
      </c>
      <c r="BC1037" s="11" t="s">
        <v>5155</v>
      </c>
    </row>
    <row r="1038" spans="1:55" x14ac:dyDescent="0.25">
      <c r="A1038" t="str">
        <f t="shared" si="19"/>
        <v>С/288Болезнь Ньюкасла уровень антител</v>
      </c>
      <c r="B1038" t="str">
        <f>IF(E1038="","",INDEX(Лаборатории!A:A,MATCH('Производственный контроль'!E1038,Лаборатории!B:B,0)))</f>
        <v xml:space="preserve">КУРИНОЕ ЦАРСТВО АО </v>
      </c>
      <c r="C1038" t="str">
        <f>IF(E1038="","",VLOOKUP(E1038,Лаборатории!B:D,3,0))</f>
        <v>U377_CHL</v>
      </c>
      <c r="D1038" s="12">
        <v>45699</v>
      </c>
      <c r="E1038" s="11" t="s">
        <v>793</v>
      </c>
      <c r="F1038" s="11" t="s">
        <v>544</v>
      </c>
      <c r="G1038" s="11" t="s">
        <v>565</v>
      </c>
      <c r="H1038" s="11" t="s">
        <v>312</v>
      </c>
      <c r="I1038" s="11" t="s">
        <v>3434</v>
      </c>
      <c r="J1038" t="str">
        <f>IF(L1038="","",VLOOKUP(L1038,Продукция!B:D,3,0))</f>
        <v>Биологический_материал</v>
      </c>
      <c r="K1038" t="str">
        <f>IF(L1038="","",VLOOKUP(L1038,Продукция!B:C,2,0))</f>
        <v>Сыворотка крови</v>
      </c>
      <c r="L1038" s="151" t="s">
        <v>302</v>
      </c>
      <c r="M1038">
        <f>IF(L1038="","",VLOOKUP(L1038,Продукция!B:L,11,0))</f>
        <v>0</v>
      </c>
      <c r="N1038" s="11" t="s">
        <v>873</v>
      </c>
      <c r="P1038" s="11" t="s">
        <v>340</v>
      </c>
      <c r="Q1038" s="11" t="s">
        <v>854</v>
      </c>
      <c r="R1038" s="153" t="s">
        <v>5152</v>
      </c>
      <c r="S1038" s="11">
        <v>20</v>
      </c>
      <c r="T1038" s="11" t="s">
        <v>5154</v>
      </c>
      <c r="V1038" s="14">
        <v>45698</v>
      </c>
      <c r="Z1038" s="11" t="s">
        <v>4823</v>
      </c>
      <c r="AA1038" s="15">
        <v>0.62847222222222221</v>
      </c>
      <c r="AB1038" t="str">
        <f>IF(L1038="","",VLOOKUP(L1038&amp;I1038,Продукция!A:I,9,0))</f>
        <v>рекомендация производителя набора</v>
      </c>
      <c r="AC1038" s="14">
        <v>45706</v>
      </c>
      <c r="AD1038" s="11" t="s">
        <v>2673</v>
      </c>
      <c r="AE1038" s="11" t="s">
        <v>4823</v>
      </c>
      <c r="AF1038" t="str">
        <f>IF(AD1038="","",VLOOKUP(AD1038,'Сотрудники и ссылки'!A:B,2,0))</f>
        <v>Серолог</v>
      </c>
      <c r="AG1038">
        <f>IF(AD1038="","",VLOOKUP(AD1038,'Сотрудники и ссылки'!A:C,3,0))</f>
        <v>20001771</v>
      </c>
      <c r="AH1038" s="11" t="s">
        <v>2673</v>
      </c>
      <c r="AI1038" t="str">
        <f>IF(AH1038="","",VLOOKUP(AH1038,'Сотрудники и ссылки'!A:B,2,0))</f>
        <v>Серолог</v>
      </c>
      <c r="AJ1038">
        <f>IF(AH1038="","",VLOOKUP(AH1038,'Сотрудники и ссылки'!A:C,3,0))</f>
        <v>20001771</v>
      </c>
      <c r="AK1038" s="14">
        <v>45706</v>
      </c>
      <c r="AL1038" s="2">
        <f>IF(AK1038="","",AK1038+VLOOKUP(I1038,'Вид исследования'!B:E,4,0))</f>
        <v>45707</v>
      </c>
      <c r="AM1038" s="2">
        <f>IF(AK1038="","",AK1038+VLOOKUP(I1038,'Вид исследования'!B:F,5,0))</f>
        <v>45707</v>
      </c>
      <c r="AN1038" s="14">
        <v>45706</v>
      </c>
      <c r="AP1038" s="11" t="s">
        <v>189</v>
      </c>
      <c r="AQ1038" t="str">
        <f>IFERROR(IF(L1038="","",VLOOKUP(L1038&amp;I1038,Продукция!A:K,11,0)),"обратитесь к админ справочника")</f>
        <v>согласно рекомендациям производителя теста</v>
      </c>
      <c r="AR1038" s="11" t="s">
        <v>4823</v>
      </c>
      <c r="AS1038" t="str">
        <f>IFERROR(IF(L1038="","",VLOOKUP(L1038&amp;I1038,Продукция!A:J,10,0)),"обратитесь к админ справочника")</f>
        <v>инструкция по применению набора РЗГА Ньюкасла</v>
      </c>
      <c r="AT1038" s="11" t="s">
        <v>4823</v>
      </c>
      <c r="AU1038" s="11" t="s">
        <v>4823</v>
      </c>
      <c r="AV1038" s="11" t="s">
        <v>2673</v>
      </c>
      <c r="AW1038" s="11" t="s">
        <v>4824</v>
      </c>
      <c r="AX1038" s="11" t="s">
        <v>565</v>
      </c>
      <c r="AY1038" s="11" t="s">
        <v>1308</v>
      </c>
      <c r="AZ1038" s="11">
        <v>153</v>
      </c>
      <c r="BA1038" s="11">
        <v>36</v>
      </c>
      <c r="BC1038" s="11" t="s">
        <v>5155</v>
      </c>
    </row>
    <row r="1039" spans="1:55" x14ac:dyDescent="0.25">
      <c r="A1039" t="str">
        <f t="shared" ref="A1039:A1102" si="20">T1039&amp;I1039</f>
        <v>С/288Болезнь Ньюкасла уровень антител</v>
      </c>
      <c r="B1039" t="str">
        <f>IF(E1039="","",INDEX(Лаборатории!A:A,MATCH('Производственный контроль'!E1039,Лаборатории!B:B,0)))</f>
        <v xml:space="preserve">КУРИНОЕ ЦАРСТВО АО </v>
      </c>
      <c r="C1039" t="str">
        <f>IF(E1039="","",VLOOKUP(E1039,Лаборатории!B:D,3,0))</f>
        <v>U377_CHL</v>
      </c>
      <c r="D1039" s="12">
        <v>45699</v>
      </c>
      <c r="E1039" s="11" t="s">
        <v>793</v>
      </c>
      <c r="F1039" s="11" t="s">
        <v>544</v>
      </c>
      <c r="G1039" s="11" t="s">
        <v>565</v>
      </c>
      <c r="H1039" s="11" t="s">
        <v>312</v>
      </c>
      <c r="I1039" s="11" t="s">
        <v>3434</v>
      </c>
      <c r="J1039" t="str">
        <f>IF(L1039="","",VLOOKUP(L1039,Продукция!B:D,3,0))</f>
        <v>Биологический_материал</v>
      </c>
      <c r="K1039" t="str">
        <f>IF(L1039="","",VLOOKUP(L1039,Продукция!B:C,2,0))</f>
        <v>Сыворотка крови</v>
      </c>
      <c r="L1039" s="151" t="s">
        <v>302</v>
      </c>
      <c r="M1039">
        <f>IF(L1039="","",VLOOKUP(L1039,Продукция!B:L,11,0))</f>
        <v>0</v>
      </c>
      <c r="N1039" s="11" t="s">
        <v>873</v>
      </c>
      <c r="P1039" s="11" t="s">
        <v>340</v>
      </c>
      <c r="Q1039" s="11" t="s">
        <v>854</v>
      </c>
      <c r="R1039" s="153" t="s">
        <v>5153</v>
      </c>
      <c r="S1039" s="11">
        <v>20</v>
      </c>
      <c r="T1039" s="11" t="s">
        <v>5154</v>
      </c>
      <c r="V1039" s="14">
        <v>45698</v>
      </c>
      <c r="Z1039" s="11" t="s">
        <v>4823</v>
      </c>
      <c r="AA1039" s="15">
        <v>0.62847222222222221</v>
      </c>
      <c r="AB1039" t="str">
        <f>IF(L1039="","",VLOOKUP(L1039&amp;I1039,Продукция!A:I,9,0))</f>
        <v>рекомендация производителя набора</v>
      </c>
      <c r="AC1039" s="14">
        <v>45706</v>
      </c>
      <c r="AD1039" s="11" t="s">
        <v>2673</v>
      </c>
      <c r="AE1039" s="11" t="s">
        <v>4823</v>
      </c>
      <c r="AF1039" t="str">
        <f>IF(AD1039="","",VLOOKUP(AD1039,'Сотрудники и ссылки'!A:B,2,0))</f>
        <v>Серолог</v>
      </c>
      <c r="AG1039">
        <f>IF(AD1039="","",VLOOKUP(AD1039,'Сотрудники и ссылки'!A:C,3,0))</f>
        <v>20001771</v>
      </c>
      <c r="AH1039" s="11" t="s">
        <v>2673</v>
      </c>
      <c r="AI1039" t="str">
        <f>IF(AH1039="","",VLOOKUP(AH1039,'Сотрудники и ссылки'!A:B,2,0))</f>
        <v>Серолог</v>
      </c>
      <c r="AJ1039">
        <f>IF(AH1039="","",VLOOKUP(AH1039,'Сотрудники и ссылки'!A:C,3,0))</f>
        <v>20001771</v>
      </c>
      <c r="AK1039" s="14">
        <v>45706</v>
      </c>
      <c r="AL1039" s="2">
        <f>IF(AK1039="","",AK1039+VLOOKUP(I1039,'Вид исследования'!B:E,4,0))</f>
        <v>45707</v>
      </c>
      <c r="AM1039" s="2">
        <f>IF(AK1039="","",AK1039+VLOOKUP(I1039,'Вид исследования'!B:F,5,0))</f>
        <v>45707</v>
      </c>
      <c r="AN1039" s="14">
        <v>45706</v>
      </c>
      <c r="AP1039" s="11" t="s">
        <v>189</v>
      </c>
      <c r="AQ1039" t="str">
        <f>IFERROR(IF(L1039="","",VLOOKUP(L1039&amp;I1039,Продукция!A:K,11,0)),"обратитесь к админ справочника")</f>
        <v>согласно рекомендациям производителя теста</v>
      </c>
      <c r="AR1039" s="11" t="s">
        <v>4823</v>
      </c>
      <c r="AS1039" t="str">
        <f>IFERROR(IF(L1039="","",VLOOKUP(L1039&amp;I1039,Продукция!A:J,10,0)),"обратитесь к админ справочника")</f>
        <v>инструкция по применению набора РЗГА Ньюкасла</v>
      </c>
      <c r="AT1039" s="11" t="s">
        <v>4823</v>
      </c>
      <c r="AU1039" s="11" t="s">
        <v>4823</v>
      </c>
      <c r="AV1039" s="11" t="s">
        <v>2673</v>
      </c>
      <c r="AW1039" s="11" t="s">
        <v>4824</v>
      </c>
      <c r="AX1039" s="11" t="s">
        <v>565</v>
      </c>
      <c r="AY1039" s="11" t="s">
        <v>1307</v>
      </c>
      <c r="AZ1039" s="11">
        <v>153</v>
      </c>
      <c r="BA1039" s="11">
        <v>35</v>
      </c>
      <c r="BC1039" s="11" t="s">
        <v>5155</v>
      </c>
    </row>
    <row r="1040" spans="1:55" x14ac:dyDescent="0.25">
      <c r="A1040" t="str">
        <f t="shared" si="20"/>
        <v>С/299Болезнь Ньюкасла уровень антител</v>
      </c>
      <c r="B1040" t="str">
        <f>IF(E1040="","",INDEX(Лаборатории!A:A,MATCH('Производственный контроль'!E1040,Лаборатории!B:B,0)))</f>
        <v xml:space="preserve">КУРИНОЕ ЦАРСТВО АО </v>
      </c>
      <c r="C1040" t="str">
        <f>IF(E1040="","",VLOOKUP(E1040,Лаборатории!B:D,3,0))</f>
        <v>U377_CHL</v>
      </c>
      <c r="D1040" s="12">
        <v>45700</v>
      </c>
      <c r="E1040" s="11" t="s">
        <v>793</v>
      </c>
      <c r="F1040" s="11" t="s">
        <v>544</v>
      </c>
      <c r="G1040" s="11" t="s">
        <v>565</v>
      </c>
      <c r="H1040" s="11" t="s">
        <v>312</v>
      </c>
      <c r="I1040" s="11" t="s">
        <v>3434</v>
      </c>
      <c r="J1040" t="str">
        <f>IF(L1040="","",VLOOKUP(L1040,Продукция!B:D,3,0))</f>
        <v>Биологический_материал</v>
      </c>
      <c r="K1040" t="str">
        <f>IF(L1040="","",VLOOKUP(L1040,Продукция!B:C,2,0))</f>
        <v>Сыворотка крови</v>
      </c>
      <c r="L1040" s="151" t="s">
        <v>302</v>
      </c>
      <c r="M1040">
        <f>IF(L1040="","",VLOOKUP(L1040,Продукция!B:L,11,0))</f>
        <v>0</v>
      </c>
      <c r="N1040" s="11" t="s">
        <v>873</v>
      </c>
      <c r="P1040" s="11" t="s">
        <v>340</v>
      </c>
      <c r="Q1040" s="11" t="s">
        <v>854</v>
      </c>
      <c r="R1040" s="153" t="s">
        <v>4956</v>
      </c>
      <c r="S1040" s="11">
        <v>20</v>
      </c>
      <c r="T1040" s="11" t="s">
        <v>5160</v>
      </c>
      <c r="V1040" s="14">
        <v>45699</v>
      </c>
      <c r="Z1040" s="11" t="s">
        <v>4823</v>
      </c>
      <c r="AA1040" s="15">
        <v>0.55902777777777779</v>
      </c>
      <c r="AB1040" t="str">
        <f>IF(L1040="","",VLOOKUP(L1040&amp;I1040,Продукция!A:I,9,0))</f>
        <v>рекомендация производителя набора</v>
      </c>
      <c r="AC1040" s="14">
        <v>45706</v>
      </c>
      <c r="AD1040" s="11" t="s">
        <v>2673</v>
      </c>
      <c r="AE1040" s="11" t="s">
        <v>4823</v>
      </c>
      <c r="AF1040" t="str">
        <f>IF(AD1040="","",VLOOKUP(AD1040,'Сотрудники и ссылки'!A:B,2,0))</f>
        <v>Серолог</v>
      </c>
      <c r="AG1040">
        <f>IF(AD1040="","",VLOOKUP(AD1040,'Сотрудники и ссылки'!A:C,3,0))</f>
        <v>20001771</v>
      </c>
      <c r="AH1040" s="11" t="s">
        <v>2673</v>
      </c>
      <c r="AI1040" t="str">
        <f>IF(AH1040="","",VLOOKUP(AH1040,'Сотрудники и ссылки'!A:B,2,0))</f>
        <v>Серолог</v>
      </c>
      <c r="AJ1040">
        <f>IF(AH1040="","",VLOOKUP(AH1040,'Сотрудники и ссылки'!A:C,3,0))</f>
        <v>20001771</v>
      </c>
      <c r="AK1040" s="14">
        <v>45706</v>
      </c>
      <c r="AL1040" s="2">
        <f>IF(AK1040="","",AK1040+VLOOKUP(I1040,'Вид исследования'!B:E,4,0))</f>
        <v>45707</v>
      </c>
      <c r="AM1040" s="2">
        <f>IF(AK1040="","",AK1040+VLOOKUP(I1040,'Вид исследования'!B:F,5,0))</f>
        <v>45707</v>
      </c>
      <c r="AN1040" s="14">
        <v>45706</v>
      </c>
      <c r="AP1040" s="11" t="s">
        <v>189</v>
      </c>
      <c r="AQ1040" t="str">
        <f>IFERROR(IF(L1040="","",VLOOKUP(L1040&amp;I1040,Продукция!A:K,11,0)),"обратитесь к админ справочника")</f>
        <v>согласно рекомендациям производителя теста</v>
      </c>
      <c r="AR1040" s="11" t="s">
        <v>4823</v>
      </c>
      <c r="AS1040" t="str">
        <f>IFERROR(IF(L1040="","",VLOOKUP(L1040&amp;I1040,Продукция!A:J,10,0)),"обратитесь к админ справочника")</f>
        <v>инструкция по применению набора РЗГА Ньюкасла</v>
      </c>
      <c r="AT1040" s="11" t="s">
        <v>4823</v>
      </c>
      <c r="AU1040" s="11" t="s">
        <v>4823</v>
      </c>
      <c r="AV1040" s="11" t="s">
        <v>2673</v>
      </c>
      <c r="AW1040" s="11" t="s">
        <v>4824</v>
      </c>
      <c r="AX1040" s="11" t="s">
        <v>565</v>
      </c>
      <c r="AY1040" s="11" t="s">
        <v>1305</v>
      </c>
      <c r="AZ1040" s="11">
        <v>153</v>
      </c>
      <c r="BA1040" s="11">
        <v>35</v>
      </c>
      <c r="BC1040" s="11" t="s">
        <v>5155</v>
      </c>
    </row>
    <row r="1041" spans="1:55" x14ac:dyDescent="0.25">
      <c r="A1041" t="str">
        <f t="shared" si="20"/>
        <v>С/299Болезнь Ньюкасла уровень антител</v>
      </c>
      <c r="B1041" t="str">
        <f>IF(E1041="","",INDEX(Лаборатории!A:A,MATCH('Производственный контроль'!E1041,Лаборатории!B:B,0)))</f>
        <v xml:space="preserve">КУРИНОЕ ЦАРСТВО АО </v>
      </c>
      <c r="C1041" t="str">
        <f>IF(E1041="","",VLOOKUP(E1041,Лаборатории!B:D,3,0))</f>
        <v>U377_CHL</v>
      </c>
      <c r="D1041" s="12">
        <v>45700</v>
      </c>
      <c r="E1041" s="11" t="s">
        <v>793</v>
      </c>
      <c r="F1041" s="11" t="s">
        <v>544</v>
      </c>
      <c r="G1041" s="11" t="s">
        <v>565</v>
      </c>
      <c r="H1041" s="11" t="s">
        <v>312</v>
      </c>
      <c r="I1041" s="11" t="s">
        <v>3434</v>
      </c>
      <c r="J1041" t="str">
        <f>IF(L1041="","",VLOOKUP(L1041,Продукция!B:D,3,0))</f>
        <v>Биологический_материал</v>
      </c>
      <c r="K1041" t="str">
        <f>IF(L1041="","",VLOOKUP(L1041,Продукция!B:C,2,0))</f>
        <v>Сыворотка крови</v>
      </c>
      <c r="L1041" s="151" t="s">
        <v>302</v>
      </c>
      <c r="M1041">
        <f>IF(L1041="","",VLOOKUP(L1041,Продукция!B:L,11,0))</f>
        <v>0</v>
      </c>
      <c r="N1041" s="11" t="s">
        <v>873</v>
      </c>
      <c r="P1041" s="11" t="s">
        <v>340</v>
      </c>
      <c r="Q1041" s="11" t="s">
        <v>854</v>
      </c>
      <c r="R1041" s="153" t="s">
        <v>5156</v>
      </c>
      <c r="S1041" s="11">
        <v>20</v>
      </c>
      <c r="T1041" s="11" t="s">
        <v>5160</v>
      </c>
      <c r="V1041" s="14">
        <v>45699</v>
      </c>
      <c r="Z1041" s="11" t="s">
        <v>4823</v>
      </c>
      <c r="AA1041" s="15">
        <v>0.55902777777777779</v>
      </c>
      <c r="AB1041" t="str">
        <f>IF(L1041="","",VLOOKUP(L1041&amp;I1041,Продукция!A:I,9,0))</f>
        <v>рекомендация производителя набора</v>
      </c>
      <c r="AC1041" s="14">
        <v>45706</v>
      </c>
      <c r="AD1041" s="11" t="s">
        <v>2673</v>
      </c>
      <c r="AE1041" s="11" t="s">
        <v>4823</v>
      </c>
      <c r="AF1041" t="str">
        <f>IF(AD1041="","",VLOOKUP(AD1041,'Сотрудники и ссылки'!A:B,2,0))</f>
        <v>Серолог</v>
      </c>
      <c r="AG1041">
        <f>IF(AD1041="","",VLOOKUP(AD1041,'Сотрудники и ссылки'!A:C,3,0))</f>
        <v>20001771</v>
      </c>
      <c r="AH1041" s="11" t="s">
        <v>2673</v>
      </c>
      <c r="AI1041" t="str">
        <f>IF(AH1041="","",VLOOKUP(AH1041,'Сотрудники и ссылки'!A:B,2,0))</f>
        <v>Серолог</v>
      </c>
      <c r="AJ1041">
        <f>IF(AH1041="","",VLOOKUP(AH1041,'Сотрудники и ссылки'!A:C,3,0))</f>
        <v>20001771</v>
      </c>
      <c r="AK1041" s="14">
        <v>45706</v>
      </c>
      <c r="AL1041" s="2">
        <f>IF(AK1041="","",AK1041+VLOOKUP(I1041,'Вид исследования'!B:E,4,0))</f>
        <v>45707</v>
      </c>
      <c r="AM1041" s="2">
        <f>IF(AK1041="","",AK1041+VLOOKUP(I1041,'Вид исследования'!B:F,5,0))</f>
        <v>45707</v>
      </c>
      <c r="AN1041" s="14">
        <v>45706</v>
      </c>
      <c r="AP1041" s="11" t="s">
        <v>189</v>
      </c>
      <c r="AQ1041" t="str">
        <f>IFERROR(IF(L1041="","",VLOOKUP(L1041&amp;I1041,Продукция!A:K,11,0)),"обратитесь к админ справочника")</f>
        <v>согласно рекомендациям производителя теста</v>
      </c>
      <c r="AR1041" s="11" t="s">
        <v>4823</v>
      </c>
      <c r="AS1041" t="str">
        <f>IFERROR(IF(L1041="","",VLOOKUP(L1041&amp;I1041,Продукция!A:J,10,0)),"обратитесь к админ справочника")</f>
        <v>инструкция по применению набора РЗГА Ньюкасла</v>
      </c>
      <c r="AT1041" s="11" t="s">
        <v>4823</v>
      </c>
      <c r="AU1041" s="11" t="s">
        <v>4823</v>
      </c>
      <c r="AV1041" s="11" t="s">
        <v>2673</v>
      </c>
      <c r="AW1041" s="11" t="s">
        <v>4824</v>
      </c>
      <c r="AX1041" s="11" t="s">
        <v>565</v>
      </c>
      <c r="AY1041" s="11" t="s">
        <v>1306</v>
      </c>
      <c r="AZ1041" s="11">
        <v>153</v>
      </c>
      <c r="BA1041" s="11">
        <v>36</v>
      </c>
      <c r="BC1041" s="11" t="s">
        <v>5155</v>
      </c>
    </row>
    <row r="1042" spans="1:55" x14ac:dyDescent="0.25">
      <c r="A1042" t="str">
        <f t="shared" si="20"/>
        <v>С/299Болезнь Ньюкасла уровень антител</v>
      </c>
      <c r="B1042" t="str">
        <f>IF(E1042="","",INDEX(Лаборатории!A:A,MATCH('Производственный контроль'!E1042,Лаборатории!B:B,0)))</f>
        <v xml:space="preserve">КУРИНОЕ ЦАРСТВО АО </v>
      </c>
      <c r="C1042" t="str">
        <f>IF(E1042="","",VLOOKUP(E1042,Лаборатории!B:D,3,0))</f>
        <v>U377_CHL</v>
      </c>
      <c r="D1042" s="12">
        <v>45700</v>
      </c>
      <c r="E1042" s="11" t="s">
        <v>793</v>
      </c>
      <c r="F1042" s="11" t="s">
        <v>544</v>
      </c>
      <c r="G1042" s="11" t="s">
        <v>565</v>
      </c>
      <c r="H1042" s="11" t="s">
        <v>312</v>
      </c>
      <c r="I1042" s="11" t="s">
        <v>3434</v>
      </c>
      <c r="J1042" t="str">
        <f>IF(L1042="","",VLOOKUP(L1042,Продукция!B:D,3,0))</f>
        <v>Биологический_материал</v>
      </c>
      <c r="K1042" t="str">
        <f>IF(L1042="","",VLOOKUP(L1042,Продукция!B:C,2,0))</f>
        <v>Сыворотка крови</v>
      </c>
      <c r="L1042" s="151" t="s">
        <v>302</v>
      </c>
      <c r="M1042">
        <f>IF(L1042="","",VLOOKUP(L1042,Продукция!B:L,11,0))</f>
        <v>0</v>
      </c>
      <c r="N1042" s="11" t="s">
        <v>873</v>
      </c>
      <c r="P1042" s="11" t="s">
        <v>340</v>
      </c>
      <c r="Q1042" s="11" t="s">
        <v>854</v>
      </c>
      <c r="R1042" s="153" t="s">
        <v>5157</v>
      </c>
      <c r="S1042" s="11">
        <v>20</v>
      </c>
      <c r="T1042" s="11" t="s">
        <v>5160</v>
      </c>
      <c r="V1042" s="14">
        <v>45699</v>
      </c>
      <c r="Z1042" s="11" t="s">
        <v>4823</v>
      </c>
      <c r="AA1042" s="15">
        <v>0.55902777777777779</v>
      </c>
      <c r="AB1042" t="str">
        <f>IF(L1042="","",VLOOKUP(L1042&amp;I1042,Продукция!A:I,9,0))</f>
        <v>рекомендация производителя набора</v>
      </c>
      <c r="AC1042" s="14">
        <v>45706</v>
      </c>
      <c r="AD1042" s="11" t="s">
        <v>2673</v>
      </c>
      <c r="AE1042" s="11" t="s">
        <v>4823</v>
      </c>
      <c r="AF1042" t="str">
        <f>IF(AD1042="","",VLOOKUP(AD1042,'Сотрудники и ссылки'!A:B,2,0))</f>
        <v>Серолог</v>
      </c>
      <c r="AG1042">
        <f>IF(AD1042="","",VLOOKUP(AD1042,'Сотрудники и ссылки'!A:C,3,0))</f>
        <v>20001771</v>
      </c>
      <c r="AH1042" s="11" t="s">
        <v>2673</v>
      </c>
      <c r="AI1042" t="str">
        <f>IF(AH1042="","",VLOOKUP(AH1042,'Сотрудники и ссылки'!A:B,2,0))</f>
        <v>Серолог</v>
      </c>
      <c r="AJ1042">
        <f>IF(AH1042="","",VLOOKUP(AH1042,'Сотрудники и ссылки'!A:C,3,0))</f>
        <v>20001771</v>
      </c>
      <c r="AK1042" s="14">
        <v>45706</v>
      </c>
      <c r="AL1042" s="2">
        <f>IF(AK1042="","",AK1042+VLOOKUP(I1042,'Вид исследования'!B:E,4,0))</f>
        <v>45707</v>
      </c>
      <c r="AM1042" s="2">
        <f>IF(AK1042="","",AK1042+VLOOKUP(I1042,'Вид исследования'!B:F,5,0))</f>
        <v>45707</v>
      </c>
      <c r="AN1042" s="14">
        <v>45706</v>
      </c>
      <c r="AP1042" s="11" t="s">
        <v>189</v>
      </c>
      <c r="AQ1042" t="str">
        <f>IFERROR(IF(L1042="","",VLOOKUP(L1042&amp;I1042,Продукция!A:K,11,0)),"обратитесь к админ справочника")</f>
        <v>согласно рекомендациям производителя теста</v>
      </c>
      <c r="AR1042" s="11" t="s">
        <v>4823</v>
      </c>
      <c r="AS1042" t="str">
        <f>IFERROR(IF(L1042="","",VLOOKUP(L1042&amp;I1042,Продукция!A:J,10,0)),"обратитесь к админ справочника")</f>
        <v>инструкция по применению набора РЗГА Ньюкасла</v>
      </c>
      <c r="AT1042" s="11" t="s">
        <v>4823</v>
      </c>
      <c r="AU1042" s="11" t="s">
        <v>4823</v>
      </c>
      <c r="AV1042" s="11" t="s">
        <v>2673</v>
      </c>
      <c r="AW1042" s="11" t="s">
        <v>4824</v>
      </c>
      <c r="AX1042" s="11" t="s">
        <v>565</v>
      </c>
      <c r="AY1042" s="11" t="s">
        <v>1304</v>
      </c>
      <c r="AZ1042" s="11">
        <v>153</v>
      </c>
      <c r="BA1042" s="11">
        <v>36</v>
      </c>
      <c r="BC1042" s="11" t="s">
        <v>5155</v>
      </c>
    </row>
    <row r="1043" spans="1:55" x14ac:dyDescent="0.25">
      <c r="A1043" t="str">
        <f t="shared" si="20"/>
        <v>С/299Болезнь Ньюкасла уровень антител</v>
      </c>
      <c r="B1043" t="str">
        <f>IF(E1043="","",INDEX(Лаборатории!A:A,MATCH('Производственный контроль'!E1043,Лаборатории!B:B,0)))</f>
        <v xml:space="preserve">КУРИНОЕ ЦАРСТВО АО </v>
      </c>
      <c r="C1043" t="str">
        <f>IF(E1043="","",VLOOKUP(E1043,Лаборатории!B:D,3,0))</f>
        <v>U377_CHL</v>
      </c>
      <c r="D1043" s="12">
        <v>45700</v>
      </c>
      <c r="E1043" s="11" t="s">
        <v>793</v>
      </c>
      <c r="F1043" s="11" t="s">
        <v>544</v>
      </c>
      <c r="G1043" s="11" t="s">
        <v>565</v>
      </c>
      <c r="H1043" s="11" t="s">
        <v>312</v>
      </c>
      <c r="I1043" s="11" t="s">
        <v>3434</v>
      </c>
      <c r="J1043" t="str">
        <f>IF(L1043="","",VLOOKUP(L1043,Продукция!B:D,3,0))</f>
        <v>Биологический_материал</v>
      </c>
      <c r="K1043" t="str">
        <f>IF(L1043="","",VLOOKUP(L1043,Продукция!B:C,2,0))</f>
        <v>Сыворотка крови</v>
      </c>
      <c r="L1043" s="151" t="s">
        <v>302</v>
      </c>
      <c r="M1043">
        <f>IF(L1043="","",VLOOKUP(L1043,Продукция!B:L,11,0))</f>
        <v>0</v>
      </c>
      <c r="N1043" s="11" t="s">
        <v>873</v>
      </c>
      <c r="P1043" s="11" t="s">
        <v>340</v>
      </c>
      <c r="Q1043" s="11" t="s">
        <v>854</v>
      </c>
      <c r="R1043" s="153" t="s">
        <v>5158</v>
      </c>
      <c r="S1043" s="11">
        <v>20</v>
      </c>
      <c r="T1043" s="11" t="s">
        <v>5160</v>
      </c>
      <c r="V1043" s="14">
        <v>45699</v>
      </c>
      <c r="Z1043" s="11" t="s">
        <v>4823</v>
      </c>
      <c r="AA1043" s="15">
        <v>0.55902777777777779</v>
      </c>
      <c r="AB1043" t="str">
        <f>IF(L1043="","",VLOOKUP(L1043&amp;I1043,Продукция!A:I,9,0))</f>
        <v>рекомендация производителя набора</v>
      </c>
      <c r="AC1043" s="14">
        <v>45706</v>
      </c>
      <c r="AD1043" s="11" t="s">
        <v>2673</v>
      </c>
      <c r="AE1043" s="11" t="s">
        <v>4823</v>
      </c>
      <c r="AF1043" t="str">
        <f>IF(AD1043="","",VLOOKUP(AD1043,'Сотрудники и ссылки'!A:B,2,0))</f>
        <v>Серолог</v>
      </c>
      <c r="AG1043">
        <f>IF(AD1043="","",VLOOKUP(AD1043,'Сотрудники и ссылки'!A:C,3,0))</f>
        <v>20001771</v>
      </c>
      <c r="AH1043" s="11" t="s">
        <v>2673</v>
      </c>
      <c r="AI1043" t="str">
        <f>IF(AH1043="","",VLOOKUP(AH1043,'Сотрудники и ссылки'!A:B,2,0))</f>
        <v>Серолог</v>
      </c>
      <c r="AJ1043">
        <f>IF(AH1043="","",VLOOKUP(AH1043,'Сотрудники и ссылки'!A:C,3,0))</f>
        <v>20001771</v>
      </c>
      <c r="AK1043" s="14">
        <v>45706</v>
      </c>
      <c r="AL1043" s="2">
        <f>IF(AK1043="","",AK1043+VLOOKUP(I1043,'Вид исследования'!B:E,4,0))</f>
        <v>45707</v>
      </c>
      <c r="AM1043" s="2">
        <f>IF(AK1043="","",AK1043+VLOOKUP(I1043,'Вид исследования'!B:F,5,0))</f>
        <v>45707</v>
      </c>
      <c r="AN1043" s="14">
        <v>45706</v>
      </c>
      <c r="AP1043" s="11" t="s">
        <v>189</v>
      </c>
      <c r="AQ1043" t="str">
        <f>IFERROR(IF(L1043="","",VLOOKUP(L1043&amp;I1043,Продукция!A:K,11,0)),"обратитесь к админ справочника")</f>
        <v>согласно рекомендациям производителя теста</v>
      </c>
      <c r="AR1043" s="11" t="s">
        <v>4823</v>
      </c>
      <c r="AS1043" t="str">
        <f>IFERROR(IF(L1043="","",VLOOKUP(L1043&amp;I1043,Продукция!A:J,10,0)),"обратитесь к админ справочника")</f>
        <v>инструкция по применению набора РЗГА Ньюкасла</v>
      </c>
      <c r="AT1043" s="11" t="s">
        <v>4823</v>
      </c>
      <c r="AU1043" s="11" t="s">
        <v>4823</v>
      </c>
      <c r="AV1043" s="11" t="s">
        <v>2673</v>
      </c>
      <c r="AW1043" s="11" t="s">
        <v>4824</v>
      </c>
      <c r="AX1043" s="11" t="s">
        <v>565</v>
      </c>
      <c r="AY1043" s="11" t="s">
        <v>1303</v>
      </c>
      <c r="AZ1043" s="11">
        <v>153</v>
      </c>
      <c r="BA1043" s="11">
        <v>36</v>
      </c>
      <c r="BC1043" s="11" t="s">
        <v>5155</v>
      </c>
    </row>
    <row r="1044" spans="1:55" x14ac:dyDescent="0.25">
      <c r="A1044" t="str">
        <f t="shared" si="20"/>
        <v>С/299Болезнь Ньюкасла уровень антител</v>
      </c>
      <c r="B1044" t="str">
        <f>IF(E1044="","",INDEX(Лаборатории!A:A,MATCH('Производственный контроль'!E1044,Лаборатории!B:B,0)))</f>
        <v xml:space="preserve">КУРИНОЕ ЦАРСТВО АО </v>
      </c>
      <c r="C1044" t="str">
        <f>IF(E1044="","",VLOOKUP(E1044,Лаборатории!B:D,3,0))</f>
        <v>U377_CHL</v>
      </c>
      <c r="D1044" s="12">
        <v>45700</v>
      </c>
      <c r="E1044" s="11" t="s">
        <v>793</v>
      </c>
      <c r="F1044" s="11" t="s">
        <v>544</v>
      </c>
      <c r="G1044" s="11" t="s">
        <v>565</v>
      </c>
      <c r="H1044" s="11" t="s">
        <v>312</v>
      </c>
      <c r="I1044" s="11" t="s">
        <v>3434</v>
      </c>
      <c r="J1044" t="str">
        <f>IF(L1044="","",VLOOKUP(L1044,Продукция!B:D,3,0))</f>
        <v>Биологический_материал</v>
      </c>
      <c r="K1044" t="str">
        <f>IF(L1044="","",VLOOKUP(L1044,Продукция!B:C,2,0))</f>
        <v>Сыворотка крови</v>
      </c>
      <c r="L1044" s="151" t="s">
        <v>302</v>
      </c>
      <c r="M1044">
        <f>IF(L1044="","",VLOOKUP(L1044,Продукция!B:L,11,0))</f>
        <v>0</v>
      </c>
      <c r="N1044" s="11" t="s">
        <v>873</v>
      </c>
      <c r="P1044" s="11" t="s">
        <v>340</v>
      </c>
      <c r="Q1044" s="11" t="s">
        <v>854</v>
      </c>
      <c r="R1044" s="153" t="s">
        <v>5159</v>
      </c>
      <c r="S1044" s="11">
        <v>20</v>
      </c>
      <c r="T1044" s="11" t="s">
        <v>5160</v>
      </c>
      <c r="V1044" s="14">
        <v>45699</v>
      </c>
      <c r="Z1044" s="11" t="s">
        <v>4823</v>
      </c>
      <c r="AA1044" s="15">
        <v>0.55902777777777779</v>
      </c>
      <c r="AB1044" t="str">
        <f>IF(L1044="","",VLOOKUP(L1044&amp;I1044,Продукция!A:I,9,0))</f>
        <v>рекомендация производителя набора</v>
      </c>
      <c r="AC1044" s="14">
        <v>45706</v>
      </c>
      <c r="AD1044" s="11" t="s">
        <v>2673</v>
      </c>
      <c r="AE1044" s="11" t="s">
        <v>4823</v>
      </c>
      <c r="AF1044" t="str">
        <f>IF(AD1044="","",VLOOKUP(AD1044,'Сотрудники и ссылки'!A:B,2,0))</f>
        <v>Серолог</v>
      </c>
      <c r="AG1044">
        <f>IF(AD1044="","",VLOOKUP(AD1044,'Сотрудники и ссылки'!A:C,3,0))</f>
        <v>20001771</v>
      </c>
      <c r="AH1044" s="11" t="s">
        <v>2673</v>
      </c>
      <c r="AI1044" t="str">
        <f>IF(AH1044="","",VLOOKUP(AH1044,'Сотрудники и ссылки'!A:B,2,0))</f>
        <v>Серолог</v>
      </c>
      <c r="AJ1044">
        <f>IF(AH1044="","",VLOOKUP(AH1044,'Сотрудники и ссылки'!A:C,3,0))</f>
        <v>20001771</v>
      </c>
      <c r="AK1044" s="14">
        <v>45706</v>
      </c>
      <c r="AL1044" s="2">
        <f>IF(AK1044="","",AK1044+VLOOKUP(I1044,'Вид исследования'!B:E,4,0))</f>
        <v>45707</v>
      </c>
      <c r="AM1044" s="2">
        <f>IF(AK1044="","",AK1044+VLOOKUP(I1044,'Вид исследования'!B:F,5,0))</f>
        <v>45707</v>
      </c>
      <c r="AN1044" s="14">
        <v>45706</v>
      </c>
      <c r="AP1044" s="11" t="s">
        <v>189</v>
      </c>
      <c r="AQ1044" t="str">
        <f>IFERROR(IF(L1044="","",VLOOKUP(L1044&amp;I1044,Продукция!A:K,11,0)),"обратитесь к админ справочника")</f>
        <v>согласно рекомендациям производителя теста</v>
      </c>
      <c r="AR1044" s="11" t="s">
        <v>4823</v>
      </c>
      <c r="AS1044" t="str">
        <f>IFERROR(IF(L1044="","",VLOOKUP(L1044&amp;I1044,Продукция!A:J,10,0)),"обратитесь к админ справочника")</f>
        <v>инструкция по применению набора РЗГА Ньюкасла</v>
      </c>
      <c r="AT1044" s="11" t="s">
        <v>4823</v>
      </c>
      <c r="AU1044" s="11" t="s">
        <v>4823</v>
      </c>
      <c r="AV1044" s="11" t="s">
        <v>2673</v>
      </c>
      <c r="AW1044" s="11" t="s">
        <v>4824</v>
      </c>
      <c r="AX1044" s="11" t="s">
        <v>565</v>
      </c>
      <c r="AY1044" s="11" t="s">
        <v>1302</v>
      </c>
      <c r="AZ1044" s="11">
        <v>153</v>
      </c>
      <c r="BA1044" s="11">
        <v>36</v>
      </c>
      <c r="BC1044" s="11" t="s">
        <v>5155</v>
      </c>
    </row>
    <row r="1045" spans="1:55" x14ac:dyDescent="0.25">
      <c r="A1045" t="str">
        <f t="shared" si="20"/>
        <v>С/288Вирус гриппа птиц подтипа H9 уровень антител (ВНИИЗЖ)</v>
      </c>
      <c r="B1045" t="str">
        <f>IF(E1045="","",INDEX(Лаборатории!A:A,MATCH('Производственный контроль'!E1045,Лаборатории!B:B,0)))</f>
        <v xml:space="preserve">КУРИНОЕ ЦАРСТВО АО </v>
      </c>
      <c r="C1045" t="str">
        <f>IF(E1045="","",VLOOKUP(E1045,Лаборатории!B:D,3,0))</f>
        <v>U377_CHL</v>
      </c>
      <c r="D1045" s="12">
        <v>45699</v>
      </c>
      <c r="E1045" s="11" t="s">
        <v>793</v>
      </c>
      <c r="F1045" s="11" t="s">
        <v>544</v>
      </c>
      <c r="G1045" s="11" t="s">
        <v>565</v>
      </c>
      <c r="H1045" s="11" t="s">
        <v>312</v>
      </c>
      <c r="I1045" s="11" t="s">
        <v>3435</v>
      </c>
      <c r="J1045" t="str">
        <f>IF(L1045="","",VLOOKUP(L1045,Продукция!B:D,3,0))</f>
        <v>Биологический_материал</v>
      </c>
      <c r="K1045" t="str">
        <f>IF(L1045="","",VLOOKUP(L1045,Продукция!B:C,2,0))</f>
        <v>Сыворотка крови</v>
      </c>
      <c r="L1045" s="151" t="s">
        <v>302</v>
      </c>
      <c r="M1045">
        <f>IF(L1045="","",VLOOKUP(L1045,Продукция!B:L,11,0))</f>
        <v>0</v>
      </c>
      <c r="N1045" s="11" t="s">
        <v>873</v>
      </c>
      <c r="P1045" s="11" t="s">
        <v>340</v>
      </c>
      <c r="Q1045" s="11" t="s">
        <v>854</v>
      </c>
      <c r="R1045" s="153" t="s">
        <v>5150</v>
      </c>
      <c r="S1045" s="11">
        <v>20</v>
      </c>
      <c r="T1045" s="11" t="s">
        <v>5154</v>
      </c>
      <c r="V1045" s="14">
        <v>45698</v>
      </c>
      <c r="Z1045" s="11" t="s">
        <v>4823</v>
      </c>
      <c r="AA1045" s="15">
        <v>0.62847222222222221</v>
      </c>
      <c r="AB1045" t="str">
        <f>IF(L1045="","",VLOOKUP(L1045&amp;I1045,Продукция!A:I,9,0))</f>
        <v>рекомендация производителя набора</v>
      </c>
      <c r="AC1045" s="14">
        <v>45707</v>
      </c>
      <c r="AD1045" s="11" t="s">
        <v>2676</v>
      </c>
      <c r="AE1045" s="11" t="s">
        <v>4823</v>
      </c>
      <c r="AF1045" t="str">
        <f>IF(AD1045="","",VLOOKUP(AD1045,'Сотрудники и ссылки'!A:B,2,0))</f>
        <v>Серолог</v>
      </c>
      <c r="AG1045">
        <f>IF(AD1045="","",VLOOKUP(AD1045,'Сотрудники и ссылки'!A:C,3,0))</f>
        <v>20007746</v>
      </c>
      <c r="AH1045" s="11" t="s">
        <v>2676</v>
      </c>
      <c r="AI1045" t="str">
        <f>IF(AH1045="","",VLOOKUP(AH1045,'Сотрудники и ссылки'!A:B,2,0))</f>
        <v>Серолог</v>
      </c>
      <c r="AJ1045">
        <f>IF(AH1045="","",VLOOKUP(AH1045,'Сотрудники и ссылки'!A:C,3,0))</f>
        <v>20007746</v>
      </c>
      <c r="AK1045" s="14">
        <v>45707</v>
      </c>
      <c r="AL1045" s="2">
        <f>IF(AK1045="","",AK1045+VLOOKUP(I1045,'Вид исследования'!B:E,4,0))</f>
        <v>45708</v>
      </c>
      <c r="AM1045" s="2">
        <f>IF(AK1045="","",AK1045+VLOOKUP(I1045,'Вид исследования'!B:F,5,0))</f>
        <v>45708</v>
      </c>
      <c r="AN1045" s="14">
        <v>45707</v>
      </c>
      <c r="AP1045" s="11" t="s">
        <v>189</v>
      </c>
      <c r="AQ1045" t="str">
        <f>IFERROR(IF(L1045="","",VLOOKUP(L1045&amp;I1045,Продукция!A:K,11,0)),"обратитесь к админ справочника")</f>
        <v>согласно рекомендациям производителя теста</v>
      </c>
      <c r="AR1045" s="11" t="s">
        <v>4823</v>
      </c>
      <c r="AS1045" t="str">
        <f>IFERROR(IF(L1045="","",VLOOKUP(L1045&amp;I1045,Продукция!A:J,10,0)),"обратитесь к админ справочника")</f>
        <v>инструкция по применению набора AI, Н9</v>
      </c>
      <c r="AT1045" s="11" t="s">
        <v>4823</v>
      </c>
      <c r="AU1045" s="11" t="s">
        <v>4823</v>
      </c>
      <c r="AV1045" s="11" t="s">
        <v>2676</v>
      </c>
      <c r="AW1045" s="11" t="s">
        <v>4824</v>
      </c>
      <c r="AX1045" s="11" t="s">
        <v>565</v>
      </c>
      <c r="AY1045" s="11" t="s">
        <v>1276</v>
      </c>
      <c r="AZ1045" s="11">
        <v>153</v>
      </c>
      <c r="BA1045" s="11">
        <v>36</v>
      </c>
      <c r="BC1045" s="11" t="s">
        <v>5155</v>
      </c>
    </row>
    <row r="1046" spans="1:55" x14ac:dyDescent="0.25">
      <c r="A1046" t="str">
        <f t="shared" si="20"/>
        <v>С/288Вирус гриппа птиц подтипа H9 уровень антител (ВНИИЗЖ)</v>
      </c>
      <c r="B1046" t="str">
        <f>IF(E1046="","",INDEX(Лаборатории!A:A,MATCH('Производственный контроль'!E1046,Лаборатории!B:B,0)))</f>
        <v xml:space="preserve">КУРИНОЕ ЦАРСТВО АО </v>
      </c>
      <c r="C1046" t="str">
        <f>IF(E1046="","",VLOOKUP(E1046,Лаборатории!B:D,3,0))</f>
        <v>U377_CHL</v>
      </c>
      <c r="D1046" s="12">
        <v>45699</v>
      </c>
      <c r="E1046" s="11" t="s">
        <v>793</v>
      </c>
      <c r="F1046" s="11" t="s">
        <v>544</v>
      </c>
      <c r="G1046" s="11" t="s">
        <v>565</v>
      </c>
      <c r="H1046" s="11" t="s">
        <v>312</v>
      </c>
      <c r="I1046" s="11" t="s">
        <v>3435</v>
      </c>
      <c r="J1046" t="str">
        <f>IF(L1046="","",VLOOKUP(L1046,Продукция!B:D,3,0))</f>
        <v>Биологический_материал</v>
      </c>
      <c r="K1046" t="str">
        <f>IF(L1046="","",VLOOKUP(L1046,Продукция!B:C,2,0))</f>
        <v>Сыворотка крови</v>
      </c>
      <c r="L1046" s="151" t="s">
        <v>302</v>
      </c>
      <c r="M1046">
        <f>IF(L1046="","",VLOOKUP(L1046,Продукция!B:L,11,0))</f>
        <v>0</v>
      </c>
      <c r="N1046" s="11" t="s">
        <v>873</v>
      </c>
      <c r="P1046" s="11" t="s">
        <v>340</v>
      </c>
      <c r="Q1046" s="11" t="s">
        <v>854</v>
      </c>
      <c r="R1046" s="153" t="s">
        <v>5138</v>
      </c>
      <c r="S1046" s="11">
        <v>20</v>
      </c>
      <c r="T1046" s="11" t="s">
        <v>5154</v>
      </c>
      <c r="V1046" s="14">
        <v>45696</v>
      </c>
      <c r="Z1046" s="11" t="s">
        <v>4823</v>
      </c>
      <c r="AA1046" s="15">
        <v>0.62847222222222221</v>
      </c>
      <c r="AB1046" t="str">
        <f>IF(L1046="","",VLOOKUP(L1046&amp;I1046,Продукция!A:I,9,0))</f>
        <v>рекомендация производителя набора</v>
      </c>
      <c r="AC1046" s="14">
        <v>45707</v>
      </c>
      <c r="AD1046" s="11" t="s">
        <v>2676</v>
      </c>
      <c r="AE1046" s="11" t="s">
        <v>4823</v>
      </c>
      <c r="AF1046" t="str">
        <f>IF(AD1046="","",VLOOKUP(AD1046,'Сотрудники и ссылки'!A:B,2,0))</f>
        <v>Серолог</v>
      </c>
      <c r="AG1046">
        <f>IF(AD1046="","",VLOOKUP(AD1046,'Сотрудники и ссылки'!A:C,3,0))</f>
        <v>20007746</v>
      </c>
      <c r="AH1046" s="11" t="s">
        <v>2676</v>
      </c>
      <c r="AI1046" t="str">
        <f>IF(AH1046="","",VLOOKUP(AH1046,'Сотрудники и ссылки'!A:B,2,0))</f>
        <v>Серолог</v>
      </c>
      <c r="AJ1046">
        <f>IF(AH1046="","",VLOOKUP(AH1046,'Сотрудники и ссылки'!A:C,3,0))</f>
        <v>20007746</v>
      </c>
      <c r="AK1046" s="14">
        <v>45707</v>
      </c>
      <c r="AL1046" s="2">
        <f>IF(AK1046="","",AK1046+VLOOKUP(I1046,'Вид исследования'!B:E,4,0))</f>
        <v>45708</v>
      </c>
      <c r="AM1046" s="2">
        <f>IF(AK1046="","",AK1046+VLOOKUP(I1046,'Вид исследования'!B:F,5,0))</f>
        <v>45708</v>
      </c>
      <c r="AN1046" s="14">
        <v>45707</v>
      </c>
      <c r="AP1046" s="11" t="s">
        <v>189</v>
      </c>
      <c r="AQ1046" t="str">
        <f>IFERROR(IF(L1046="","",VLOOKUP(L1046&amp;I1046,Продукция!A:K,11,0)),"обратитесь к админ справочника")</f>
        <v>согласно рекомендациям производителя теста</v>
      </c>
      <c r="AR1046" s="11" t="s">
        <v>4823</v>
      </c>
      <c r="AS1046" t="str">
        <f>IFERROR(IF(L1046="","",VLOOKUP(L1046&amp;I1046,Продукция!A:J,10,0)),"обратитесь к админ справочника")</f>
        <v>инструкция по применению набора AI, Н9</v>
      </c>
      <c r="AT1046" s="11" t="s">
        <v>4823</v>
      </c>
      <c r="AU1046" s="11" t="s">
        <v>4823</v>
      </c>
      <c r="AV1046" s="11" t="s">
        <v>2676</v>
      </c>
      <c r="AW1046" s="11" t="s">
        <v>4824</v>
      </c>
      <c r="AX1046" s="11" t="s">
        <v>565</v>
      </c>
      <c r="AY1046" s="11" t="s">
        <v>1281</v>
      </c>
      <c r="AZ1046" s="11">
        <v>153</v>
      </c>
      <c r="BA1046" s="11">
        <v>35</v>
      </c>
      <c r="BC1046" s="11" t="s">
        <v>5155</v>
      </c>
    </row>
    <row r="1047" spans="1:55" x14ac:dyDescent="0.25">
      <c r="A1047" t="str">
        <f t="shared" si="20"/>
        <v>С/288Вирус гриппа птиц подтипа H9 уровень антител (ВНИИЗЖ)</v>
      </c>
      <c r="B1047" t="str">
        <f>IF(E1047="","",INDEX(Лаборатории!A:A,MATCH('Производственный контроль'!E1047,Лаборатории!B:B,0)))</f>
        <v xml:space="preserve">КУРИНОЕ ЦАРСТВО АО </v>
      </c>
      <c r="C1047" t="str">
        <f>IF(E1047="","",VLOOKUP(E1047,Лаборатории!B:D,3,0))</f>
        <v>U377_CHL</v>
      </c>
      <c r="D1047" s="12">
        <v>45699</v>
      </c>
      <c r="E1047" s="11" t="s">
        <v>793</v>
      </c>
      <c r="F1047" s="11" t="s">
        <v>544</v>
      </c>
      <c r="G1047" s="11" t="s">
        <v>565</v>
      </c>
      <c r="H1047" s="11" t="s">
        <v>312</v>
      </c>
      <c r="I1047" s="11" t="s">
        <v>3435</v>
      </c>
      <c r="J1047" t="str">
        <f>IF(L1047="","",VLOOKUP(L1047,Продукция!B:D,3,0))</f>
        <v>Биологический_материал</v>
      </c>
      <c r="K1047" t="str">
        <f>IF(L1047="","",VLOOKUP(L1047,Продукция!B:C,2,0))</f>
        <v>Сыворотка крови</v>
      </c>
      <c r="L1047" s="151" t="s">
        <v>302</v>
      </c>
      <c r="M1047">
        <f>IF(L1047="","",VLOOKUP(L1047,Продукция!B:L,11,0))</f>
        <v>0</v>
      </c>
      <c r="N1047" s="11" t="s">
        <v>873</v>
      </c>
      <c r="P1047" s="11" t="s">
        <v>340</v>
      </c>
      <c r="Q1047" s="11" t="s">
        <v>854</v>
      </c>
      <c r="R1047" s="153" t="s">
        <v>5126</v>
      </c>
      <c r="S1047" s="11">
        <v>20</v>
      </c>
      <c r="T1047" s="11" t="s">
        <v>5154</v>
      </c>
      <c r="V1047" s="14">
        <v>45696</v>
      </c>
      <c r="Z1047" s="11" t="s">
        <v>4823</v>
      </c>
      <c r="AA1047" s="15">
        <v>0.62847222222222221</v>
      </c>
      <c r="AB1047" t="str">
        <f>IF(L1047="","",VLOOKUP(L1047&amp;I1047,Продукция!A:I,9,0))</f>
        <v>рекомендация производителя набора</v>
      </c>
      <c r="AC1047" s="14">
        <v>45707</v>
      </c>
      <c r="AD1047" s="11" t="s">
        <v>2676</v>
      </c>
      <c r="AE1047" s="11" t="s">
        <v>4823</v>
      </c>
      <c r="AF1047" t="str">
        <f>IF(AD1047="","",VLOOKUP(AD1047,'Сотрудники и ссылки'!A:B,2,0))</f>
        <v>Серолог</v>
      </c>
      <c r="AG1047">
        <f>IF(AD1047="","",VLOOKUP(AD1047,'Сотрудники и ссылки'!A:C,3,0))</f>
        <v>20007746</v>
      </c>
      <c r="AH1047" s="11" t="s">
        <v>2676</v>
      </c>
      <c r="AI1047" t="str">
        <f>IF(AH1047="","",VLOOKUP(AH1047,'Сотрудники и ссылки'!A:B,2,0))</f>
        <v>Серолог</v>
      </c>
      <c r="AJ1047">
        <f>IF(AH1047="","",VLOOKUP(AH1047,'Сотрудники и ссылки'!A:C,3,0))</f>
        <v>20007746</v>
      </c>
      <c r="AK1047" s="14">
        <v>45707</v>
      </c>
      <c r="AL1047" s="2">
        <f>IF(AK1047="","",AK1047+VLOOKUP(I1047,'Вид исследования'!B:E,4,0))</f>
        <v>45708</v>
      </c>
      <c r="AM1047" s="2">
        <f>IF(AK1047="","",AK1047+VLOOKUP(I1047,'Вид исследования'!B:F,5,0))</f>
        <v>45708</v>
      </c>
      <c r="AN1047" s="14">
        <v>45707</v>
      </c>
      <c r="AP1047" s="11" t="s">
        <v>189</v>
      </c>
      <c r="AQ1047" t="str">
        <f>IFERROR(IF(L1047="","",VLOOKUP(L1047&amp;I1047,Продукция!A:K,11,0)),"обратитесь к админ справочника")</f>
        <v>согласно рекомендациям производителя теста</v>
      </c>
      <c r="AR1047" s="11" t="s">
        <v>4823</v>
      </c>
      <c r="AS1047" t="str">
        <f>IFERROR(IF(L1047="","",VLOOKUP(L1047&amp;I1047,Продукция!A:J,10,0)),"обратитесь к админ справочника")</f>
        <v>инструкция по применению набора AI, Н9</v>
      </c>
      <c r="AT1047" s="11" t="s">
        <v>4823</v>
      </c>
      <c r="AU1047" s="11" t="s">
        <v>4823</v>
      </c>
      <c r="AV1047" s="11" t="s">
        <v>2676</v>
      </c>
      <c r="AW1047" s="11" t="s">
        <v>4824</v>
      </c>
      <c r="AX1047" s="11" t="s">
        <v>565</v>
      </c>
      <c r="AY1047" s="11" t="s">
        <v>1286</v>
      </c>
      <c r="AZ1047" s="11">
        <v>153</v>
      </c>
      <c r="BA1047" s="11">
        <v>36</v>
      </c>
      <c r="BC1047" s="11" t="s">
        <v>5155</v>
      </c>
    </row>
    <row r="1048" spans="1:55" x14ac:dyDescent="0.25">
      <c r="A1048" t="str">
        <f t="shared" si="20"/>
        <v>С/288Вирус гриппа птиц подтипа H9 уровень антител (ВНИИЗЖ)</v>
      </c>
      <c r="B1048" t="str">
        <f>IF(E1048="","",INDEX(Лаборатории!A:A,MATCH('Производственный контроль'!E1048,Лаборатории!B:B,0)))</f>
        <v xml:space="preserve">КУРИНОЕ ЦАРСТВО АО </v>
      </c>
      <c r="C1048" t="str">
        <f>IF(E1048="","",VLOOKUP(E1048,Лаборатории!B:D,3,0))</f>
        <v>U377_CHL</v>
      </c>
      <c r="D1048" s="12">
        <v>45699</v>
      </c>
      <c r="E1048" s="11" t="s">
        <v>793</v>
      </c>
      <c r="F1048" s="11" t="s">
        <v>544</v>
      </c>
      <c r="G1048" s="11" t="s">
        <v>565</v>
      </c>
      <c r="H1048" s="11" t="s">
        <v>312</v>
      </c>
      <c r="I1048" s="11" t="s">
        <v>3435</v>
      </c>
      <c r="J1048" t="str">
        <f>IF(L1048="","",VLOOKUP(L1048,Продукция!B:D,3,0))</f>
        <v>Биологический_материал</v>
      </c>
      <c r="K1048" t="str">
        <f>IF(L1048="","",VLOOKUP(L1048,Продукция!B:C,2,0))</f>
        <v>Сыворотка крови</v>
      </c>
      <c r="L1048" s="151" t="s">
        <v>302</v>
      </c>
      <c r="M1048">
        <f>IF(L1048="","",VLOOKUP(L1048,Продукция!B:L,11,0))</f>
        <v>0</v>
      </c>
      <c r="N1048" s="11" t="s">
        <v>873</v>
      </c>
      <c r="P1048" s="11" t="s">
        <v>340</v>
      </c>
      <c r="Q1048" s="11" t="s">
        <v>854</v>
      </c>
      <c r="R1048" s="153" t="s">
        <v>5131</v>
      </c>
      <c r="S1048" s="11">
        <v>20</v>
      </c>
      <c r="T1048" s="11" t="s">
        <v>5154</v>
      </c>
      <c r="V1048" s="14">
        <v>45696</v>
      </c>
      <c r="Z1048" s="11" t="s">
        <v>4823</v>
      </c>
      <c r="AA1048" s="15">
        <v>0.62847222222222221</v>
      </c>
      <c r="AB1048" t="str">
        <f>IF(L1048="","",VLOOKUP(L1048&amp;I1048,Продукция!A:I,9,0))</f>
        <v>рекомендация производителя набора</v>
      </c>
      <c r="AC1048" s="14">
        <v>45707</v>
      </c>
      <c r="AD1048" s="11" t="s">
        <v>2676</v>
      </c>
      <c r="AE1048" s="11" t="s">
        <v>4823</v>
      </c>
      <c r="AF1048" t="str">
        <f>IF(AD1048="","",VLOOKUP(AD1048,'Сотрудники и ссылки'!A:B,2,0))</f>
        <v>Серолог</v>
      </c>
      <c r="AG1048">
        <f>IF(AD1048="","",VLOOKUP(AD1048,'Сотрудники и ссылки'!A:C,3,0))</f>
        <v>20007746</v>
      </c>
      <c r="AH1048" s="11" t="s">
        <v>2676</v>
      </c>
      <c r="AI1048" t="str">
        <f>IF(AH1048="","",VLOOKUP(AH1048,'Сотрудники и ссылки'!A:B,2,0))</f>
        <v>Серолог</v>
      </c>
      <c r="AJ1048">
        <f>IF(AH1048="","",VLOOKUP(AH1048,'Сотрудники и ссылки'!A:C,3,0))</f>
        <v>20007746</v>
      </c>
      <c r="AK1048" s="14">
        <v>45707</v>
      </c>
      <c r="AL1048" s="2">
        <f>IF(AK1048="","",AK1048+VLOOKUP(I1048,'Вид исследования'!B:E,4,0))</f>
        <v>45708</v>
      </c>
      <c r="AM1048" s="2">
        <f>IF(AK1048="","",AK1048+VLOOKUP(I1048,'Вид исследования'!B:F,5,0))</f>
        <v>45708</v>
      </c>
      <c r="AN1048" s="14">
        <v>45707</v>
      </c>
      <c r="AP1048" s="11" t="s">
        <v>189</v>
      </c>
      <c r="AQ1048" t="str">
        <f>IFERROR(IF(L1048="","",VLOOKUP(L1048&amp;I1048,Продукция!A:K,11,0)),"обратитесь к админ справочника")</f>
        <v>согласно рекомендациям производителя теста</v>
      </c>
      <c r="AR1048" s="11" t="s">
        <v>4823</v>
      </c>
      <c r="AS1048" t="str">
        <f>IFERROR(IF(L1048="","",VLOOKUP(L1048&amp;I1048,Продукция!A:J,10,0)),"обратитесь к админ справочника")</f>
        <v>инструкция по применению набора AI, Н9</v>
      </c>
      <c r="AT1048" s="11" t="s">
        <v>4823</v>
      </c>
      <c r="AU1048" s="11" t="s">
        <v>4823</v>
      </c>
      <c r="AV1048" s="11" t="s">
        <v>2676</v>
      </c>
      <c r="AW1048" s="11" t="s">
        <v>4824</v>
      </c>
      <c r="AX1048" s="11" t="s">
        <v>565</v>
      </c>
      <c r="AY1048" s="11" t="s">
        <v>1288</v>
      </c>
      <c r="AZ1048" s="11">
        <v>153</v>
      </c>
      <c r="BA1048" s="11">
        <v>40</v>
      </c>
      <c r="BC1048" s="11" t="s">
        <v>5155</v>
      </c>
    </row>
    <row r="1049" spans="1:55" x14ac:dyDescent="0.25">
      <c r="A1049" t="str">
        <f t="shared" si="20"/>
        <v>С/288Вирус гриппа птиц подтипа H9 уровень антител (ВНИИЗЖ)</v>
      </c>
      <c r="B1049" t="str">
        <f>IF(E1049="","",INDEX(Лаборатории!A:A,MATCH('Производственный контроль'!E1049,Лаборатории!B:B,0)))</f>
        <v xml:space="preserve">КУРИНОЕ ЦАРСТВО АО </v>
      </c>
      <c r="C1049" t="str">
        <f>IF(E1049="","",VLOOKUP(E1049,Лаборатории!B:D,3,0))</f>
        <v>U377_CHL</v>
      </c>
      <c r="D1049" s="12">
        <v>45699</v>
      </c>
      <c r="E1049" s="11" t="s">
        <v>793</v>
      </c>
      <c r="F1049" s="11" t="s">
        <v>544</v>
      </c>
      <c r="G1049" s="11" t="s">
        <v>565</v>
      </c>
      <c r="H1049" s="11" t="s">
        <v>312</v>
      </c>
      <c r="I1049" s="11" t="s">
        <v>3435</v>
      </c>
      <c r="J1049" t="str">
        <f>IF(L1049="","",VLOOKUP(L1049,Продукция!B:D,3,0))</f>
        <v>Биологический_материал</v>
      </c>
      <c r="K1049" t="str">
        <f>IF(L1049="","",VLOOKUP(L1049,Продукция!B:C,2,0))</f>
        <v>Сыворотка крови</v>
      </c>
      <c r="L1049" s="151" t="s">
        <v>302</v>
      </c>
      <c r="M1049">
        <f>IF(L1049="","",VLOOKUP(L1049,Продукция!B:L,11,0))</f>
        <v>0</v>
      </c>
      <c r="N1049" s="11" t="s">
        <v>873</v>
      </c>
      <c r="P1049" s="11" t="s">
        <v>340</v>
      </c>
      <c r="Q1049" s="11" t="s">
        <v>854</v>
      </c>
      <c r="R1049" s="153" t="s">
        <v>5132</v>
      </c>
      <c r="S1049" s="11">
        <v>20</v>
      </c>
      <c r="T1049" s="11" t="s">
        <v>5154</v>
      </c>
      <c r="V1049" s="14">
        <v>45696</v>
      </c>
      <c r="Z1049" s="11" t="s">
        <v>4823</v>
      </c>
      <c r="AA1049" s="15">
        <v>0.62847222222222221</v>
      </c>
      <c r="AB1049" t="str">
        <f>IF(L1049="","",VLOOKUP(L1049&amp;I1049,Продукция!A:I,9,0))</f>
        <v>рекомендация производителя набора</v>
      </c>
      <c r="AC1049" s="14">
        <v>45707</v>
      </c>
      <c r="AD1049" s="11" t="s">
        <v>2676</v>
      </c>
      <c r="AE1049" s="11" t="s">
        <v>4823</v>
      </c>
      <c r="AF1049" t="str">
        <f>IF(AD1049="","",VLOOKUP(AD1049,'Сотрудники и ссылки'!A:B,2,0))</f>
        <v>Серолог</v>
      </c>
      <c r="AG1049">
        <f>IF(AD1049="","",VLOOKUP(AD1049,'Сотрудники и ссылки'!A:C,3,0))</f>
        <v>20007746</v>
      </c>
      <c r="AH1049" s="11" t="s">
        <v>2676</v>
      </c>
      <c r="AI1049" t="str">
        <f>IF(AH1049="","",VLOOKUP(AH1049,'Сотрудники и ссылки'!A:B,2,0))</f>
        <v>Серолог</v>
      </c>
      <c r="AJ1049">
        <f>IF(AH1049="","",VLOOKUP(AH1049,'Сотрудники и ссылки'!A:C,3,0))</f>
        <v>20007746</v>
      </c>
      <c r="AK1049" s="14">
        <v>45707</v>
      </c>
      <c r="AL1049" s="2">
        <f>IF(AK1049="","",AK1049+VLOOKUP(I1049,'Вид исследования'!B:E,4,0))</f>
        <v>45708</v>
      </c>
      <c r="AM1049" s="2">
        <f>IF(AK1049="","",AK1049+VLOOKUP(I1049,'Вид исследования'!B:F,5,0))</f>
        <v>45708</v>
      </c>
      <c r="AN1049" s="14">
        <v>45707</v>
      </c>
      <c r="AP1049" s="11" t="s">
        <v>189</v>
      </c>
      <c r="AQ1049" t="str">
        <f>IFERROR(IF(L1049="","",VLOOKUP(L1049&amp;I1049,Продукция!A:K,11,0)),"обратитесь к админ справочника")</f>
        <v>согласно рекомендациям производителя теста</v>
      </c>
      <c r="AR1049" s="11" t="s">
        <v>4823</v>
      </c>
      <c r="AS1049" t="str">
        <f>IFERROR(IF(L1049="","",VLOOKUP(L1049&amp;I1049,Продукция!A:J,10,0)),"обратитесь к админ справочника")</f>
        <v>инструкция по применению набора AI, Н9</v>
      </c>
      <c r="AT1049" s="11" t="s">
        <v>4823</v>
      </c>
      <c r="AU1049" s="11" t="s">
        <v>4823</v>
      </c>
      <c r="AV1049" s="11" t="s">
        <v>2676</v>
      </c>
      <c r="AW1049" s="11" t="s">
        <v>4824</v>
      </c>
      <c r="AX1049" s="11" t="s">
        <v>565</v>
      </c>
      <c r="AY1049" s="11" t="s">
        <v>1289</v>
      </c>
      <c r="AZ1049" s="11">
        <v>153</v>
      </c>
      <c r="BA1049" s="11">
        <v>40</v>
      </c>
      <c r="BC1049" s="11" t="s">
        <v>5155</v>
      </c>
    </row>
    <row r="1050" spans="1:55" x14ac:dyDescent="0.25">
      <c r="A1050" t="str">
        <f t="shared" si="20"/>
        <v>С/288Вирус гриппа птиц подтипа H9 уровень антител (ВНИИЗЖ)</v>
      </c>
      <c r="B1050" t="str">
        <f>IF(E1050="","",INDEX(Лаборатории!A:A,MATCH('Производственный контроль'!E1050,Лаборатории!B:B,0)))</f>
        <v xml:space="preserve">КУРИНОЕ ЦАРСТВО АО </v>
      </c>
      <c r="C1050" t="str">
        <f>IF(E1050="","",VLOOKUP(E1050,Лаборатории!B:D,3,0))</f>
        <v>U377_CHL</v>
      </c>
      <c r="D1050" s="12">
        <v>45699</v>
      </c>
      <c r="E1050" s="11" t="s">
        <v>793</v>
      </c>
      <c r="F1050" s="11" t="s">
        <v>544</v>
      </c>
      <c r="G1050" s="11" t="s">
        <v>565</v>
      </c>
      <c r="H1050" s="11" t="s">
        <v>312</v>
      </c>
      <c r="I1050" s="11" t="s">
        <v>3435</v>
      </c>
      <c r="J1050" t="str">
        <f>IF(L1050="","",VLOOKUP(L1050,Продукция!B:D,3,0))</f>
        <v>Биологический_материал</v>
      </c>
      <c r="K1050" t="str">
        <f>IF(L1050="","",VLOOKUP(L1050,Продукция!B:C,2,0))</f>
        <v>Сыворотка крови</v>
      </c>
      <c r="L1050" s="151" t="s">
        <v>302</v>
      </c>
      <c r="M1050">
        <f>IF(L1050="","",VLOOKUP(L1050,Продукция!B:L,11,0))</f>
        <v>0</v>
      </c>
      <c r="N1050" s="11" t="s">
        <v>873</v>
      </c>
      <c r="P1050" s="11" t="s">
        <v>340</v>
      </c>
      <c r="Q1050" s="11" t="s">
        <v>854</v>
      </c>
      <c r="R1050" s="153" t="s">
        <v>5125</v>
      </c>
      <c r="S1050" s="11">
        <v>20</v>
      </c>
      <c r="T1050" s="11" t="s">
        <v>5154</v>
      </c>
      <c r="V1050" s="14">
        <v>45696</v>
      </c>
      <c r="Z1050" s="11" t="s">
        <v>4823</v>
      </c>
      <c r="AA1050" s="15">
        <v>0.62847222222222221</v>
      </c>
      <c r="AB1050" t="str">
        <f>IF(L1050="","",VLOOKUP(L1050&amp;I1050,Продукция!A:I,9,0))</f>
        <v>рекомендация производителя набора</v>
      </c>
      <c r="AC1050" s="14">
        <v>45707</v>
      </c>
      <c r="AD1050" s="11" t="s">
        <v>2676</v>
      </c>
      <c r="AE1050" s="11" t="s">
        <v>4823</v>
      </c>
      <c r="AF1050" t="str">
        <f>IF(AD1050="","",VLOOKUP(AD1050,'Сотрудники и ссылки'!A:B,2,0))</f>
        <v>Серолог</v>
      </c>
      <c r="AG1050">
        <f>IF(AD1050="","",VLOOKUP(AD1050,'Сотрудники и ссылки'!A:C,3,0))</f>
        <v>20007746</v>
      </c>
      <c r="AH1050" s="11" t="s">
        <v>2676</v>
      </c>
      <c r="AI1050" t="str">
        <f>IF(AH1050="","",VLOOKUP(AH1050,'Сотрудники и ссылки'!A:B,2,0))</f>
        <v>Серолог</v>
      </c>
      <c r="AJ1050">
        <f>IF(AH1050="","",VLOOKUP(AH1050,'Сотрудники и ссылки'!A:C,3,0))</f>
        <v>20007746</v>
      </c>
      <c r="AK1050" s="14">
        <v>45707</v>
      </c>
      <c r="AL1050" s="2">
        <f>IF(AK1050="","",AK1050+VLOOKUP(I1050,'Вид исследования'!B:E,4,0))</f>
        <v>45708</v>
      </c>
      <c r="AM1050" s="2">
        <f>IF(AK1050="","",AK1050+VLOOKUP(I1050,'Вид исследования'!B:F,5,0))</f>
        <v>45708</v>
      </c>
      <c r="AN1050" s="14">
        <v>45707</v>
      </c>
      <c r="AP1050" s="11" t="s">
        <v>189</v>
      </c>
      <c r="AQ1050" t="str">
        <f>IFERROR(IF(L1050="","",VLOOKUP(L1050&amp;I1050,Продукция!A:K,11,0)),"обратитесь к админ справочника")</f>
        <v>согласно рекомендациям производителя теста</v>
      </c>
      <c r="AR1050" s="11" t="s">
        <v>4823</v>
      </c>
      <c r="AS1050" t="str">
        <f>IFERROR(IF(L1050="","",VLOOKUP(L1050&amp;I1050,Продукция!A:J,10,0)),"обратитесь к админ справочника")</f>
        <v>инструкция по применению набора AI, Н9</v>
      </c>
      <c r="AT1050" s="11" t="s">
        <v>4823</v>
      </c>
      <c r="AU1050" s="11" t="s">
        <v>4823</v>
      </c>
      <c r="AV1050" s="11" t="s">
        <v>2676</v>
      </c>
      <c r="AW1050" s="11" t="s">
        <v>4824</v>
      </c>
      <c r="AX1050" s="11" t="s">
        <v>565</v>
      </c>
      <c r="AY1050" s="11" t="s">
        <v>1292</v>
      </c>
      <c r="AZ1050" s="11">
        <v>153</v>
      </c>
      <c r="BA1050" s="11">
        <v>37</v>
      </c>
      <c r="BC1050" s="11" t="s">
        <v>5155</v>
      </c>
    </row>
    <row r="1051" spans="1:55" x14ac:dyDescent="0.25">
      <c r="A1051" t="str">
        <f t="shared" si="20"/>
        <v>С/288Вирус гриппа птиц подтипа H9 уровень антител (ВНИИЗЖ)</v>
      </c>
      <c r="B1051" t="str">
        <f>IF(E1051="","",INDEX(Лаборатории!A:A,MATCH('Производственный контроль'!E1051,Лаборатории!B:B,0)))</f>
        <v xml:space="preserve">КУРИНОЕ ЦАРСТВО АО </v>
      </c>
      <c r="C1051" t="str">
        <f>IF(E1051="","",VLOOKUP(E1051,Лаборатории!B:D,3,0))</f>
        <v>U377_CHL</v>
      </c>
      <c r="D1051" s="12">
        <v>45699</v>
      </c>
      <c r="E1051" s="11" t="s">
        <v>793</v>
      </c>
      <c r="F1051" s="11" t="s">
        <v>544</v>
      </c>
      <c r="G1051" s="11" t="s">
        <v>565</v>
      </c>
      <c r="H1051" s="11" t="s">
        <v>312</v>
      </c>
      <c r="I1051" s="11" t="s">
        <v>3435</v>
      </c>
      <c r="J1051" t="str">
        <f>IF(L1051="","",VLOOKUP(L1051,Продукция!B:D,3,0))</f>
        <v>Биологический_материал</v>
      </c>
      <c r="K1051" t="str">
        <f>IF(L1051="","",VLOOKUP(L1051,Продукция!B:C,2,0))</f>
        <v>Сыворотка крови</v>
      </c>
      <c r="L1051" s="151" t="s">
        <v>302</v>
      </c>
      <c r="M1051">
        <f>IF(L1051="","",VLOOKUP(L1051,Продукция!B:L,11,0))</f>
        <v>0</v>
      </c>
      <c r="N1051" s="11" t="s">
        <v>873</v>
      </c>
      <c r="P1051" s="11" t="s">
        <v>340</v>
      </c>
      <c r="Q1051" s="11" t="s">
        <v>854</v>
      </c>
      <c r="R1051" s="153" t="s">
        <v>5140</v>
      </c>
      <c r="S1051" s="11">
        <v>20</v>
      </c>
      <c r="T1051" s="11" t="s">
        <v>5154</v>
      </c>
      <c r="V1051" s="14">
        <v>45697</v>
      </c>
      <c r="Z1051" s="11" t="s">
        <v>4823</v>
      </c>
      <c r="AA1051" s="15">
        <v>0.62847222222222221</v>
      </c>
      <c r="AB1051" t="str">
        <f>IF(L1051="","",VLOOKUP(L1051&amp;I1051,Продукция!A:I,9,0))</f>
        <v>рекомендация производителя набора</v>
      </c>
      <c r="AC1051" s="14">
        <v>45707</v>
      </c>
      <c r="AD1051" s="11" t="s">
        <v>2676</v>
      </c>
      <c r="AE1051" s="11" t="s">
        <v>4823</v>
      </c>
      <c r="AF1051" t="str">
        <f>IF(AD1051="","",VLOOKUP(AD1051,'Сотрудники и ссылки'!A:B,2,0))</f>
        <v>Серолог</v>
      </c>
      <c r="AG1051">
        <f>IF(AD1051="","",VLOOKUP(AD1051,'Сотрудники и ссылки'!A:C,3,0))</f>
        <v>20007746</v>
      </c>
      <c r="AH1051" s="11" t="s">
        <v>2676</v>
      </c>
      <c r="AI1051" t="str">
        <f>IF(AH1051="","",VLOOKUP(AH1051,'Сотрудники и ссылки'!A:B,2,0))</f>
        <v>Серолог</v>
      </c>
      <c r="AJ1051">
        <f>IF(AH1051="","",VLOOKUP(AH1051,'Сотрудники и ссылки'!A:C,3,0))</f>
        <v>20007746</v>
      </c>
      <c r="AK1051" s="14">
        <v>45707</v>
      </c>
      <c r="AL1051" s="2">
        <f>IF(AK1051="","",AK1051+VLOOKUP(I1051,'Вид исследования'!B:E,4,0))</f>
        <v>45708</v>
      </c>
      <c r="AM1051" s="2">
        <f>IF(AK1051="","",AK1051+VLOOKUP(I1051,'Вид исследования'!B:F,5,0))</f>
        <v>45708</v>
      </c>
      <c r="AN1051" s="14">
        <v>45707</v>
      </c>
      <c r="AP1051" s="11" t="s">
        <v>189</v>
      </c>
      <c r="AQ1051" t="str">
        <f>IFERROR(IF(L1051="","",VLOOKUP(L1051&amp;I1051,Продукция!A:K,11,0)),"обратитесь к админ справочника")</f>
        <v>согласно рекомендациям производителя теста</v>
      </c>
      <c r="AR1051" s="11" t="s">
        <v>4823</v>
      </c>
      <c r="AS1051" t="str">
        <f>IFERROR(IF(L1051="","",VLOOKUP(L1051&amp;I1051,Продукция!A:J,10,0)),"обратитесь к админ справочника")</f>
        <v>инструкция по применению набора AI, Н9</v>
      </c>
      <c r="AT1051" s="11" t="s">
        <v>4823</v>
      </c>
      <c r="AU1051" s="11" t="s">
        <v>4823</v>
      </c>
      <c r="AV1051" s="11" t="s">
        <v>2676</v>
      </c>
      <c r="AW1051" s="11" t="s">
        <v>4824</v>
      </c>
      <c r="AX1051" s="11" t="s">
        <v>565</v>
      </c>
      <c r="AY1051" s="11" t="s">
        <v>1295</v>
      </c>
      <c r="AZ1051" s="11">
        <v>153</v>
      </c>
      <c r="BA1051" s="11">
        <v>37</v>
      </c>
      <c r="BC1051" s="11" t="s">
        <v>5155</v>
      </c>
    </row>
    <row r="1052" spans="1:55" x14ac:dyDescent="0.25">
      <c r="A1052" t="str">
        <f t="shared" si="20"/>
        <v>С/288Вирус гриппа птиц подтипа H9 уровень антител (ВНИИЗЖ)</v>
      </c>
      <c r="B1052" t="str">
        <f>IF(E1052="","",INDEX(Лаборатории!A:A,MATCH('Производственный контроль'!E1052,Лаборатории!B:B,0)))</f>
        <v xml:space="preserve">КУРИНОЕ ЦАРСТВО АО </v>
      </c>
      <c r="C1052" t="str">
        <f>IF(E1052="","",VLOOKUP(E1052,Лаборатории!B:D,3,0))</f>
        <v>U377_CHL</v>
      </c>
      <c r="D1052" s="12">
        <v>45699</v>
      </c>
      <c r="E1052" s="11" t="s">
        <v>793</v>
      </c>
      <c r="F1052" s="11" t="s">
        <v>544</v>
      </c>
      <c r="G1052" s="11" t="s">
        <v>565</v>
      </c>
      <c r="H1052" s="11" t="s">
        <v>312</v>
      </c>
      <c r="I1052" s="11" t="s">
        <v>3435</v>
      </c>
      <c r="J1052" t="str">
        <f>IF(L1052="","",VLOOKUP(L1052,Продукция!B:D,3,0))</f>
        <v>Биологический_материал</v>
      </c>
      <c r="K1052" t="str">
        <f>IF(L1052="","",VLOOKUP(L1052,Продукция!B:C,2,0))</f>
        <v>Сыворотка крови</v>
      </c>
      <c r="L1052" s="151" t="s">
        <v>302</v>
      </c>
      <c r="M1052">
        <f>IF(L1052="","",VLOOKUP(L1052,Продукция!B:L,11,0))</f>
        <v>0</v>
      </c>
      <c r="N1052" s="11" t="s">
        <v>873</v>
      </c>
      <c r="P1052" s="11" t="s">
        <v>340</v>
      </c>
      <c r="Q1052" s="11" t="s">
        <v>854</v>
      </c>
      <c r="R1052" s="153" t="s">
        <v>5146</v>
      </c>
      <c r="S1052" s="11">
        <v>20</v>
      </c>
      <c r="T1052" s="11" t="s">
        <v>5154</v>
      </c>
      <c r="V1052" s="14">
        <v>45697</v>
      </c>
      <c r="Z1052" s="11" t="s">
        <v>4823</v>
      </c>
      <c r="AA1052" s="15">
        <v>0.62847222222222221</v>
      </c>
      <c r="AB1052" t="str">
        <f>IF(L1052="","",VLOOKUP(L1052&amp;I1052,Продукция!A:I,9,0))</f>
        <v>рекомендация производителя набора</v>
      </c>
      <c r="AC1052" s="14">
        <v>45707</v>
      </c>
      <c r="AD1052" s="11" t="s">
        <v>2676</v>
      </c>
      <c r="AE1052" s="11" t="s">
        <v>4823</v>
      </c>
      <c r="AF1052" t="str">
        <f>IF(AD1052="","",VLOOKUP(AD1052,'Сотрудники и ссылки'!A:B,2,0))</f>
        <v>Серолог</v>
      </c>
      <c r="AG1052">
        <f>IF(AD1052="","",VLOOKUP(AD1052,'Сотрудники и ссылки'!A:C,3,0))</f>
        <v>20007746</v>
      </c>
      <c r="AH1052" s="11" t="s">
        <v>2676</v>
      </c>
      <c r="AI1052" t="str">
        <f>IF(AH1052="","",VLOOKUP(AH1052,'Сотрудники и ссылки'!A:B,2,0))</f>
        <v>Серолог</v>
      </c>
      <c r="AJ1052">
        <f>IF(AH1052="","",VLOOKUP(AH1052,'Сотрудники и ссылки'!A:C,3,0))</f>
        <v>20007746</v>
      </c>
      <c r="AK1052" s="14">
        <v>45707</v>
      </c>
      <c r="AL1052" s="2">
        <f>IF(AK1052="","",AK1052+VLOOKUP(I1052,'Вид исследования'!B:E,4,0))</f>
        <v>45708</v>
      </c>
      <c r="AM1052" s="2">
        <f>IF(AK1052="","",AK1052+VLOOKUP(I1052,'Вид исследования'!B:F,5,0))</f>
        <v>45708</v>
      </c>
      <c r="AN1052" s="14">
        <v>45707</v>
      </c>
      <c r="AP1052" s="11" t="s">
        <v>189</v>
      </c>
      <c r="AQ1052" t="str">
        <f>IFERROR(IF(L1052="","",VLOOKUP(L1052&amp;I1052,Продукция!A:K,11,0)),"обратитесь к админ справочника")</f>
        <v>согласно рекомендациям производителя теста</v>
      </c>
      <c r="AR1052" s="11" t="s">
        <v>4823</v>
      </c>
      <c r="AS1052" t="str">
        <f>IFERROR(IF(L1052="","",VLOOKUP(L1052&amp;I1052,Продукция!A:J,10,0)),"обратитесь к админ справочника")</f>
        <v>инструкция по применению набора AI, Н9</v>
      </c>
      <c r="AT1052" s="11" t="s">
        <v>4823</v>
      </c>
      <c r="AU1052" s="11" t="s">
        <v>4823</v>
      </c>
      <c r="AV1052" s="11" t="s">
        <v>2676</v>
      </c>
      <c r="AW1052" s="11" t="s">
        <v>4824</v>
      </c>
      <c r="AX1052" s="11" t="s">
        <v>565</v>
      </c>
      <c r="AY1052" s="11" t="s">
        <v>1301</v>
      </c>
      <c r="AZ1052" s="11">
        <v>153</v>
      </c>
      <c r="BA1052" s="11">
        <v>37</v>
      </c>
      <c r="BC1052" s="11" t="s">
        <v>5155</v>
      </c>
    </row>
    <row r="1053" spans="1:55" x14ac:dyDescent="0.25">
      <c r="A1053" t="str">
        <f t="shared" si="20"/>
        <v>С/299Вирус гриппа птиц подтипа H9 уровень антител (ВНИИЗЖ)</v>
      </c>
      <c r="B1053" t="str">
        <f>IF(E1053="","",INDEX(Лаборатории!A:A,MATCH('Производственный контроль'!E1053,Лаборатории!B:B,0)))</f>
        <v xml:space="preserve">КУРИНОЕ ЦАРСТВО АО </v>
      </c>
      <c r="C1053" t="str">
        <f>IF(E1053="","",VLOOKUP(E1053,Лаборатории!B:D,3,0))</f>
        <v>U377_CHL</v>
      </c>
      <c r="D1053" s="12">
        <v>45700</v>
      </c>
      <c r="E1053" s="11" t="s">
        <v>793</v>
      </c>
      <c r="F1053" s="11" t="s">
        <v>544</v>
      </c>
      <c r="G1053" s="11" t="s">
        <v>565</v>
      </c>
      <c r="H1053" s="11" t="s">
        <v>312</v>
      </c>
      <c r="I1053" s="11" t="s">
        <v>3435</v>
      </c>
      <c r="J1053" t="str">
        <f>IF(L1053="","",VLOOKUP(L1053,Продукция!B:D,3,0))</f>
        <v>Биологический_материал</v>
      </c>
      <c r="K1053" t="str">
        <f>IF(L1053="","",VLOOKUP(L1053,Продукция!B:C,2,0))</f>
        <v>Сыворотка крови</v>
      </c>
      <c r="L1053" s="151" t="s">
        <v>302</v>
      </c>
      <c r="M1053">
        <f>IF(L1053="","",VLOOKUP(L1053,Продукция!B:L,11,0))</f>
        <v>0</v>
      </c>
      <c r="N1053" s="11" t="s">
        <v>873</v>
      </c>
      <c r="P1053" s="11" t="s">
        <v>340</v>
      </c>
      <c r="Q1053" s="11" t="s">
        <v>854</v>
      </c>
      <c r="R1053" s="153" t="s">
        <v>5159</v>
      </c>
      <c r="S1053" s="11">
        <v>20</v>
      </c>
      <c r="T1053" s="11" t="s">
        <v>5160</v>
      </c>
      <c r="V1053" s="14">
        <v>45699</v>
      </c>
      <c r="Z1053" s="11" t="s">
        <v>4823</v>
      </c>
      <c r="AA1053" s="15">
        <v>0.55902777777777779</v>
      </c>
      <c r="AB1053" t="str">
        <f>IF(L1053="","",VLOOKUP(L1053&amp;I1053,Продукция!A:I,9,0))</f>
        <v>рекомендация производителя набора</v>
      </c>
      <c r="AC1053" s="14">
        <v>45707</v>
      </c>
      <c r="AD1053" s="11" t="s">
        <v>2676</v>
      </c>
      <c r="AE1053" s="11" t="s">
        <v>4823</v>
      </c>
      <c r="AF1053" t="str">
        <f>IF(AD1053="","",VLOOKUP(AD1053,'Сотрудники и ссылки'!A:B,2,0))</f>
        <v>Серолог</v>
      </c>
      <c r="AG1053">
        <f>IF(AD1053="","",VLOOKUP(AD1053,'Сотрудники и ссылки'!A:C,3,0))</f>
        <v>20007746</v>
      </c>
      <c r="AH1053" s="11" t="s">
        <v>2676</v>
      </c>
      <c r="AI1053" t="str">
        <f>IF(AH1053="","",VLOOKUP(AH1053,'Сотрудники и ссылки'!A:B,2,0))</f>
        <v>Серолог</v>
      </c>
      <c r="AJ1053">
        <f>IF(AH1053="","",VLOOKUP(AH1053,'Сотрудники и ссылки'!A:C,3,0))</f>
        <v>20007746</v>
      </c>
      <c r="AK1053" s="14">
        <v>45707</v>
      </c>
      <c r="AL1053" s="2">
        <f>IF(AK1053="","",AK1053+VLOOKUP(I1053,'Вид исследования'!B:E,4,0))</f>
        <v>45708</v>
      </c>
      <c r="AM1053" s="2">
        <f>IF(AK1053="","",AK1053+VLOOKUP(I1053,'Вид исследования'!B:F,5,0))</f>
        <v>45708</v>
      </c>
      <c r="AN1053" s="14">
        <v>45707</v>
      </c>
      <c r="AP1053" s="11" t="s">
        <v>189</v>
      </c>
      <c r="AQ1053" t="str">
        <f>IFERROR(IF(L1053="","",VLOOKUP(L1053&amp;I1053,Продукция!A:K,11,0)),"обратитесь к админ справочника")</f>
        <v>согласно рекомендациям производителя теста</v>
      </c>
      <c r="AR1053" s="11" t="s">
        <v>4823</v>
      </c>
      <c r="AS1053" t="str">
        <f>IFERROR(IF(L1053="","",VLOOKUP(L1053&amp;I1053,Продукция!A:J,10,0)),"обратитесь к админ справочника")</f>
        <v>инструкция по применению набора AI, Н9</v>
      </c>
      <c r="AT1053" s="11" t="s">
        <v>4823</v>
      </c>
      <c r="AU1053" s="11" t="s">
        <v>4823</v>
      </c>
      <c r="AV1053" s="11" t="s">
        <v>2676</v>
      </c>
      <c r="AW1053" s="11" t="s">
        <v>4824</v>
      </c>
      <c r="AX1053" s="11" t="s">
        <v>565</v>
      </c>
      <c r="AY1053" s="11" t="s">
        <v>1302</v>
      </c>
      <c r="AZ1053" s="11">
        <v>153</v>
      </c>
      <c r="BA1053" s="11">
        <v>36</v>
      </c>
      <c r="BC1053" s="11" t="s">
        <v>5155</v>
      </c>
    </row>
    <row r="1054" spans="1:55" x14ac:dyDescent="0.25">
      <c r="A1054" t="str">
        <f t="shared" si="20"/>
        <v>С/299Вирус гриппа птиц подтипа H9 уровень антител (ВНИИЗЖ)</v>
      </c>
      <c r="B1054" t="str">
        <f>IF(E1054="","",INDEX(Лаборатории!A:A,MATCH('Производственный контроль'!E1054,Лаборатории!B:B,0)))</f>
        <v xml:space="preserve">КУРИНОЕ ЦАРСТВО АО </v>
      </c>
      <c r="C1054" t="str">
        <f>IF(E1054="","",VLOOKUP(E1054,Лаборатории!B:D,3,0))</f>
        <v>U377_CHL</v>
      </c>
      <c r="D1054" s="12">
        <v>45700</v>
      </c>
      <c r="E1054" s="11" t="s">
        <v>793</v>
      </c>
      <c r="F1054" s="11" t="s">
        <v>544</v>
      </c>
      <c r="G1054" s="11" t="s">
        <v>565</v>
      </c>
      <c r="H1054" s="11" t="s">
        <v>312</v>
      </c>
      <c r="I1054" s="11" t="s">
        <v>3435</v>
      </c>
      <c r="J1054" t="str">
        <f>IF(L1054="","",VLOOKUP(L1054,Продукция!B:D,3,0))</f>
        <v>Биологический_материал</v>
      </c>
      <c r="K1054" t="str">
        <f>IF(L1054="","",VLOOKUP(L1054,Продукция!B:C,2,0))</f>
        <v>Сыворотка крови</v>
      </c>
      <c r="L1054" s="151" t="s">
        <v>302</v>
      </c>
      <c r="M1054">
        <f>IF(L1054="","",VLOOKUP(L1054,Продукция!B:L,11,0))</f>
        <v>0</v>
      </c>
      <c r="N1054" s="11" t="s">
        <v>873</v>
      </c>
      <c r="P1054" s="11" t="s">
        <v>340</v>
      </c>
      <c r="Q1054" s="11" t="s">
        <v>854</v>
      </c>
      <c r="R1054" s="153" t="s">
        <v>4956</v>
      </c>
      <c r="S1054" s="11">
        <v>20</v>
      </c>
      <c r="T1054" s="11" t="s">
        <v>5160</v>
      </c>
      <c r="V1054" s="14">
        <v>45699</v>
      </c>
      <c r="Z1054" s="11" t="s">
        <v>4823</v>
      </c>
      <c r="AA1054" s="15">
        <v>0.55902777777777779</v>
      </c>
      <c r="AB1054" t="str">
        <f>IF(L1054="","",VLOOKUP(L1054&amp;I1054,Продукция!A:I,9,0))</f>
        <v>рекомендация производителя набора</v>
      </c>
      <c r="AC1054" s="14">
        <v>45707</v>
      </c>
      <c r="AD1054" s="11" t="s">
        <v>2676</v>
      </c>
      <c r="AE1054" s="11" t="s">
        <v>4823</v>
      </c>
      <c r="AF1054" t="str">
        <f>IF(AD1054="","",VLOOKUP(AD1054,'Сотрудники и ссылки'!A:B,2,0))</f>
        <v>Серолог</v>
      </c>
      <c r="AG1054">
        <f>IF(AD1054="","",VLOOKUP(AD1054,'Сотрудники и ссылки'!A:C,3,0))</f>
        <v>20007746</v>
      </c>
      <c r="AH1054" s="11" t="s">
        <v>2676</v>
      </c>
      <c r="AI1054" t="str">
        <f>IF(AH1054="","",VLOOKUP(AH1054,'Сотрудники и ссылки'!A:B,2,0))</f>
        <v>Серолог</v>
      </c>
      <c r="AJ1054">
        <f>IF(AH1054="","",VLOOKUP(AH1054,'Сотрудники и ссылки'!A:C,3,0))</f>
        <v>20007746</v>
      </c>
      <c r="AK1054" s="14">
        <v>45707</v>
      </c>
      <c r="AL1054" s="2">
        <f>IF(AK1054="","",AK1054+VLOOKUP(I1054,'Вид исследования'!B:E,4,0))</f>
        <v>45708</v>
      </c>
      <c r="AM1054" s="2">
        <f>IF(AK1054="","",AK1054+VLOOKUP(I1054,'Вид исследования'!B:F,5,0))</f>
        <v>45708</v>
      </c>
      <c r="AN1054" s="14">
        <v>45707</v>
      </c>
      <c r="AP1054" s="11" t="s">
        <v>189</v>
      </c>
      <c r="AQ1054" t="str">
        <f>IFERROR(IF(L1054="","",VLOOKUP(L1054&amp;I1054,Продукция!A:K,11,0)),"обратитесь к админ справочника")</f>
        <v>согласно рекомендациям производителя теста</v>
      </c>
      <c r="AR1054" s="11" t="s">
        <v>4823</v>
      </c>
      <c r="AS1054" t="str">
        <f>IFERROR(IF(L1054="","",VLOOKUP(L1054&amp;I1054,Продукция!A:J,10,0)),"обратитесь к админ справочника")</f>
        <v>инструкция по применению набора AI, Н9</v>
      </c>
      <c r="AT1054" s="11" t="s">
        <v>4823</v>
      </c>
      <c r="AU1054" s="11" t="s">
        <v>4823</v>
      </c>
      <c r="AV1054" s="11" t="s">
        <v>2676</v>
      </c>
      <c r="AW1054" s="11" t="s">
        <v>4824</v>
      </c>
      <c r="AX1054" s="11" t="s">
        <v>565</v>
      </c>
      <c r="AY1054" s="11" t="s">
        <v>1305</v>
      </c>
      <c r="AZ1054" s="11">
        <v>153</v>
      </c>
      <c r="BA1054" s="11">
        <v>35</v>
      </c>
      <c r="BC1054" s="11" t="s">
        <v>5155</v>
      </c>
    </row>
    <row r="1055" spans="1:55" x14ac:dyDescent="0.25">
      <c r="A1055" t="str">
        <f t="shared" si="20"/>
        <v>С/288Вирус гриппа птиц подтипа H9 уровень антител (ВНИИЗЖ)</v>
      </c>
      <c r="B1055" t="str">
        <f>IF(E1055="","",INDEX(Лаборатории!A:A,MATCH('Производственный контроль'!E1055,Лаборатории!B:B,0)))</f>
        <v xml:space="preserve">КУРИНОЕ ЦАРСТВО АО </v>
      </c>
      <c r="C1055" t="str">
        <f>IF(E1055="","",VLOOKUP(E1055,Лаборатории!B:D,3,0))</f>
        <v>U377_CHL</v>
      </c>
      <c r="D1055" s="12">
        <v>45699</v>
      </c>
      <c r="E1055" s="11" t="s">
        <v>793</v>
      </c>
      <c r="F1055" s="11" t="s">
        <v>544</v>
      </c>
      <c r="G1055" s="11" t="s">
        <v>565</v>
      </c>
      <c r="H1055" s="11" t="s">
        <v>312</v>
      </c>
      <c r="I1055" s="11" t="s">
        <v>3435</v>
      </c>
      <c r="J1055" t="str">
        <f>IF(L1055="","",VLOOKUP(L1055,Продукция!B:D,3,0))</f>
        <v>Биологический_материал</v>
      </c>
      <c r="K1055" t="str">
        <f>IF(L1055="","",VLOOKUP(L1055,Продукция!B:C,2,0))</f>
        <v>Сыворотка крови</v>
      </c>
      <c r="L1055" s="151" t="s">
        <v>302</v>
      </c>
      <c r="M1055">
        <f>IF(L1055="","",VLOOKUP(L1055,Продукция!B:L,11,0))</f>
        <v>0</v>
      </c>
      <c r="N1055" s="11" t="s">
        <v>873</v>
      </c>
      <c r="P1055" s="11" t="s">
        <v>340</v>
      </c>
      <c r="Q1055" s="11" t="s">
        <v>854</v>
      </c>
      <c r="R1055" s="153" t="s">
        <v>5153</v>
      </c>
      <c r="S1055" s="11">
        <v>20</v>
      </c>
      <c r="T1055" s="11" t="s">
        <v>5154</v>
      </c>
      <c r="V1055" s="14">
        <v>45698</v>
      </c>
      <c r="Z1055" s="11" t="s">
        <v>4823</v>
      </c>
      <c r="AA1055" s="15">
        <v>0.62847222222222221</v>
      </c>
      <c r="AB1055" t="str">
        <f>IF(L1055="","",VLOOKUP(L1055&amp;I1055,Продукция!A:I,9,0))</f>
        <v>рекомендация производителя набора</v>
      </c>
      <c r="AC1055" s="14">
        <v>45707</v>
      </c>
      <c r="AD1055" s="11" t="s">
        <v>2676</v>
      </c>
      <c r="AE1055" s="11" t="s">
        <v>4823</v>
      </c>
      <c r="AF1055" t="str">
        <f>IF(AD1055="","",VLOOKUP(AD1055,'Сотрудники и ссылки'!A:B,2,0))</f>
        <v>Серолог</v>
      </c>
      <c r="AG1055">
        <f>IF(AD1055="","",VLOOKUP(AD1055,'Сотрудники и ссылки'!A:C,3,0))</f>
        <v>20007746</v>
      </c>
      <c r="AH1055" s="11" t="s">
        <v>2676</v>
      </c>
      <c r="AI1055" t="str">
        <f>IF(AH1055="","",VLOOKUP(AH1055,'Сотрудники и ссылки'!A:B,2,0))</f>
        <v>Серолог</v>
      </c>
      <c r="AJ1055">
        <f>IF(AH1055="","",VLOOKUP(AH1055,'Сотрудники и ссылки'!A:C,3,0))</f>
        <v>20007746</v>
      </c>
      <c r="AK1055" s="14">
        <v>45707</v>
      </c>
      <c r="AL1055" s="2">
        <f>IF(AK1055="","",AK1055+VLOOKUP(I1055,'Вид исследования'!B:E,4,0))</f>
        <v>45708</v>
      </c>
      <c r="AM1055" s="2">
        <f>IF(AK1055="","",AK1055+VLOOKUP(I1055,'Вид исследования'!B:F,5,0))</f>
        <v>45708</v>
      </c>
      <c r="AN1055" s="14">
        <v>45707</v>
      </c>
      <c r="AP1055" s="11" t="s">
        <v>189</v>
      </c>
      <c r="AQ1055" t="str">
        <f>IFERROR(IF(L1055="","",VLOOKUP(L1055&amp;I1055,Продукция!A:K,11,0)),"обратитесь к админ справочника")</f>
        <v>согласно рекомендациям производителя теста</v>
      </c>
      <c r="AR1055" s="11" t="s">
        <v>4823</v>
      </c>
      <c r="AS1055" t="str">
        <f>IFERROR(IF(L1055="","",VLOOKUP(L1055&amp;I1055,Продукция!A:J,10,0)),"обратитесь к админ справочника")</f>
        <v>инструкция по применению набора AI, Н9</v>
      </c>
      <c r="AT1055" s="11" t="s">
        <v>4823</v>
      </c>
      <c r="AU1055" s="11" t="s">
        <v>4823</v>
      </c>
      <c r="AV1055" s="11" t="s">
        <v>2676</v>
      </c>
      <c r="AW1055" s="11" t="s">
        <v>4824</v>
      </c>
      <c r="AX1055" s="11" t="s">
        <v>565</v>
      </c>
      <c r="AY1055" s="11" t="s">
        <v>1307</v>
      </c>
      <c r="AZ1055" s="11">
        <v>153</v>
      </c>
      <c r="BA1055" s="11">
        <v>35</v>
      </c>
      <c r="BC1055" s="11" t="s">
        <v>5155</v>
      </c>
    </row>
    <row r="1056" spans="1:55" x14ac:dyDescent="0.25">
      <c r="A1056" t="str">
        <f t="shared" si="20"/>
        <v>С/288Вирус гриппа птиц подтипа H9 уровень антител (ВНИИЗЖ)</v>
      </c>
      <c r="B1056" t="str">
        <f>IF(E1056="","",INDEX(Лаборатории!A:A,MATCH('Производственный контроль'!E1056,Лаборатории!B:B,0)))</f>
        <v xml:space="preserve">КУРИНОЕ ЦАРСТВО АО </v>
      </c>
      <c r="C1056" t="str">
        <f>IF(E1056="","",VLOOKUP(E1056,Лаборатории!B:D,3,0))</f>
        <v>U377_CHL</v>
      </c>
      <c r="D1056" s="12">
        <v>45699</v>
      </c>
      <c r="E1056" s="11" t="s">
        <v>793</v>
      </c>
      <c r="F1056" s="11" t="s">
        <v>544</v>
      </c>
      <c r="G1056" s="11" t="s">
        <v>565</v>
      </c>
      <c r="H1056" s="11" t="s">
        <v>312</v>
      </c>
      <c r="I1056" s="11" t="s">
        <v>3435</v>
      </c>
      <c r="J1056" t="str">
        <f>IF(L1056="","",VLOOKUP(L1056,Продукция!B:D,3,0))</f>
        <v>Биологический_материал</v>
      </c>
      <c r="K1056" t="str">
        <f>IF(L1056="","",VLOOKUP(L1056,Продукция!B:C,2,0))</f>
        <v>Сыворотка крови</v>
      </c>
      <c r="L1056" s="151" t="s">
        <v>302</v>
      </c>
      <c r="M1056">
        <f>IF(L1056="","",VLOOKUP(L1056,Продукция!B:L,11,0))</f>
        <v>0</v>
      </c>
      <c r="N1056" s="11" t="s">
        <v>873</v>
      </c>
      <c r="P1056" s="11" t="s">
        <v>340</v>
      </c>
      <c r="Q1056" s="11" t="s">
        <v>854</v>
      </c>
      <c r="R1056" s="153" t="s">
        <v>5152</v>
      </c>
      <c r="S1056" s="11">
        <v>20</v>
      </c>
      <c r="T1056" s="11" t="s">
        <v>5154</v>
      </c>
      <c r="V1056" s="14">
        <v>45698</v>
      </c>
      <c r="Z1056" s="11" t="s">
        <v>4823</v>
      </c>
      <c r="AA1056" s="15">
        <v>0.62847222222222221</v>
      </c>
      <c r="AB1056" t="str">
        <f>IF(L1056="","",VLOOKUP(L1056&amp;I1056,Продукция!A:I,9,0))</f>
        <v>рекомендация производителя набора</v>
      </c>
      <c r="AC1056" s="14">
        <v>45707</v>
      </c>
      <c r="AD1056" s="11" t="s">
        <v>2676</v>
      </c>
      <c r="AE1056" s="11" t="s">
        <v>4823</v>
      </c>
      <c r="AF1056" t="str">
        <f>IF(AD1056="","",VLOOKUP(AD1056,'Сотрудники и ссылки'!A:B,2,0))</f>
        <v>Серолог</v>
      </c>
      <c r="AG1056">
        <f>IF(AD1056="","",VLOOKUP(AD1056,'Сотрудники и ссылки'!A:C,3,0))</f>
        <v>20007746</v>
      </c>
      <c r="AH1056" s="11" t="s">
        <v>2676</v>
      </c>
      <c r="AI1056" t="str">
        <f>IF(AH1056="","",VLOOKUP(AH1056,'Сотрудники и ссылки'!A:B,2,0))</f>
        <v>Серолог</v>
      </c>
      <c r="AJ1056">
        <f>IF(AH1056="","",VLOOKUP(AH1056,'Сотрудники и ссылки'!A:C,3,0))</f>
        <v>20007746</v>
      </c>
      <c r="AK1056" s="14">
        <v>45707</v>
      </c>
      <c r="AL1056" s="2">
        <f>IF(AK1056="","",AK1056+VLOOKUP(I1056,'Вид исследования'!B:E,4,0))</f>
        <v>45708</v>
      </c>
      <c r="AM1056" s="2">
        <f>IF(AK1056="","",AK1056+VLOOKUP(I1056,'Вид исследования'!B:F,5,0))</f>
        <v>45708</v>
      </c>
      <c r="AN1056" s="14">
        <v>45707</v>
      </c>
      <c r="AP1056" s="11" t="s">
        <v>189</v>
      </c>
      <c r="AQ1056" t="str">
        <f>IFERROR(IF(L1056="","",VLOOKUP(L1056&amp;I1056,Продукция!A:K,11,0)),"обратитесь к админ справочника")</f>
        <v>согласно рекомендациям производителя теста</v>
      </c>
      <c r="AR1056" s="11" t="s">
        <v>4823</v>
      </c>
      <c r="AS1056" t="str">
        <f>IFERROR(IF(L1056="","",VLOOKUP(L1056&amp;I1056,Продукция!A:J,10,0)),"обратитесь к админ справочника")</f>
        <v>инструкция по применению набора AI, Н9</v>
      </c>
      <c r="AT1056" s="11" t="s">
        <v>4823</v>
      </c>
      <c r="AU1056" s="11" t="s">
        <v>4823</v>
      </c>
      <c r="AV1056" s="11" t="s">
        <v>2676</v>
      </c>
      <c r="AW1056" s="11" t="s">
        <v>4824</v>
      </c>
      <c r="AX1056" s="11" t="s">
        <v>565</v>
      </c>
      <c r="AY1056" s="11" t="s">
        <v>1308</v>
      </c>
      <c r="AZ1056" s="11">
        <v>153</v>
      </c>
      <c r="BA1056" s="11">
        <v>36</v>
      </c>
      <c r="BC1056" s="11" t="s">
        <v>5155</v>
      </c>
    </row>
    <row r="1057" spans="1:55" x14ac:dyDescent="0.25">
      <c r="A1057" t="str">
        <f t="shared" si="20"/>
        <v>С/288Вирус гриппа птиц подтипа H9 уровень антител (ВНИИЗЖ)</v>
      </c>
      <c r="B1057" t="str">
        <f>IF(E1057="","",INDEX(Лаборатории!A:A,MATCH('Производственный контроль'!E1057,Лаборатории!B:B,0)))</f>
        <v xml:space="preserve">КУРИНОЕ ЦАРСТВО АО </v>
      </c>
      <c r="C1057" t="str">
        <f>IF(E1057="","",VLOOKUP(E1057,Лаборатории!B:D,3,0))</f>
        <v>U377_CHL</v>
      </c>
      <c r="D1057" s="12">
        <v>45699</v>
      </c>
      <c r="E1057" s="11" t="s">
        <v>793</v>
      </c>
      <c r="F1057" s="11" t="s">
        <v>544</v>
      </c>
      <c r="G1057" s="11" t="s">
        <v>565</v>
      </c>
      <c r="H1057" s="11" t="s">
        <v>312</v>
      </c>
      <c r="I1057" s="11" t="s">
        <v>3435</v>
      </c>
      <c r="J1057" t="str">
        <f>IF(L1057="","",VLOOKUP(L1057,Продукция!B:D,3,0))</f>
        <v>Биологический_материал</v>
      </c>
      <c r="K1057" t="str">
        <f>IF(L1057="","",VLOOKUP(L1057,Продукция!B:C,2,0))</f>
        <v>Сыворотка крови</v>
      </c>
      <c r="L1057" s="151" t="s">
        <v>302</v>
      </c>
      <c r="M1057">
        <f>IF(L1057="","",VLOOKUP(L1057,Продукция!B:L,11,0))</f>
        <v>0</v>
      </c>
      <c r="N1057" s="11" t="s">
        <v>873</v>
      </c>
      <c r="P1057" s="11" t="s">
        <v>340</v>
      </c>
      <c r="Q1057" s="11" t="s">
        <v>854</v>
      </c>
      <c r="R1057" s="153" t="s">
        <v>5151</v>
      </c>
      <c r="S1057" s="11">
        <v>20</v>
      </c>
      <c r="T1057" s="11" t="s">
        <v>5154</v>
      </c>
      <c r="V1057" s="14">
        <v>45698</v>
      </c>
      <c r="Z1057" s="11" t="s">
        <v>4823</v>
      </c>
      <c r="AA1057" s="15">
        <v>0.62847222222222221</v>
      </c>
      <c r="AB1057" t="str">
        <f>IF(L1057="","",VLOOKUP(L1057&amp;I1057,Продукция!A:I,9,0))</f>
        <v>рекомендация производителя набора</v>
      </c>
      <c r="AC1057" s="14">
        <v>45707</v>
      </c>
      <c r="AD1057" s="11" t="s">
        <v>2676</v>
      </c>
      <c r="AE1057" s="11" t="s">
        <v>4823</v>
      </c>
      <c r="AF1057" t="str">
        <f>IF(AD1057="","",VLOOKUP(AD1057,'Сотрудники и ссылки'!A:B,2,0))</f>
        <v>Серолог</v>
      </c>
      <c r="AG1057">
        <f>IF(AD1057="","",VLOOKUP(AD1057,'Сотрудники и ссылки'!A:C,3,0))</f>
        <v>20007746</v>
      </c>
      <c r="AH1057" s="11" t="s">
        <v>2676</v>
      </c>
      <c r="AI1057" t="str">
        <f>IF(AH1057="","",VLOOKUP(AH1057,'Сотрудники и ссылки'!A:B,2,0))</f>
        <v>Серолог</v>
      </c>
      <c r="AJ1057">
        <f>IF(AH1057="","",VLOOKUP(AH1057,'Сотрудники и ссылки'!A:C,3,0))</f>
        <v>20007746</v>
      </c>
      <c r="AK1057" s="14">
        <v>45707</v>
      </c>
      <c r="AL1057" s="2">
        <f>IF(AK1057="","",AK1057+VLOOKUP(I1057,'Вид исследования'!B:E,4,0))</f>
        <v>45708</v>
      </c>
      <c r="AM1057" s="2">
        <f>IF(AK1057="","",AK1057+VLOOKUP(I1057,'Вид исследования'!B:F,5,0))</f>
        <v>45708</v>
      </c>
      <c r="AN1057" s="14">
        <v>45707</v>
      </c>
      <c r="AP1057" s="11" t="s">
        <v>189</v>
      </c>
      <c r="AQ1057" t="str">
        <f>IFERROR(IF(L1057="","",VLOOKUP(L1057&amp;I1057,Продукция!A:K,11,0)),"обратитесь к админ справочника")</f>
        <v>согласно рекомендациям производителя теста</v>
      </c>
      <c r="AR1057" s="11" t="s">
        <v>4823</v>
      </c>
      <c r="AS1057" t="str">
        <f>IFERROR(IF(L1057="","",VLOOKUP(L1057&amp;I1057,Продукция!A:J,10,0)),"обратитесь к админ справочника")</f>
        <v>инструкция по применению набора AI, Н9</v>
      </c>
      <c r="AT1057" s="11" t="s">
        <v>4823</v>
      </c>
      <c r="AU1057" s="11" t="s">
        <v>4823</v>
      </c>
      <c r="AV1057" s="11" t="s">
        <v>2676</v>
      </c>
      <c r="AW1057" s="11" t="s">
        <v>4824</v>
      </c>
      <c r="AX1057" s="11" t="s">
        <v>565</v>
      </c>
      <c r="AY1057" s="11" t="s">
        <v>1309</v>
      </c>
      <c r="AZ1057" s="11">
        <v>153</v>
      </c>
      <c r="BA1057" s="11">
        <v>36</v>
      </c>
      <c r="BC1057" s="11" t="s">
        <v>5155</v>
      </c>
    </row>
    <row r="1058" spans="1:55" x14ac:dyDescent="0.25">
      <c r="A1058" t="str">
        <f t="shared" si="20"/>
        <v>С/288Вирус гриппа птиц подтипа Н5 уровень антител (ВНИИЗЖ)</v>
      </c>
      <c r="B1058" t="str">
        <f>IF(E1058="","",INDEX(Лаборатории!A:A,MATCH('Производственный контроль'!E1058,Лаборатории!B:B,0)))</f>
        <v xml:space="preserve">КУРИНОЕ ЦАРСТВО АО </v>
      </c>
      <c r="C1058" t="str">
        <f>IF(E1058="","",VLOOKUP(E1058,Лаборатории!B:D,3,0))</f>
        <v>U377_CHL</v>
      </c>
      <c r="D1058" s="12">
        <v>45699</v>
      </c>
      <c r="E1058" s="11" t="s">
        <v>793</v>
      </c>
      <c r="F1058" s="11" t="s">
        <v>544</v>
      </c>
      <c r="G1058" s="11" t="s">
        <v>565</v>
      </c>
      <c r="H1058" s="11" t="s">
        <v>312</v>
      </c>
      <c r="I1058" s="11" t="s">
        <v>3437</v>
      </c>
      <c r="J1058" t="str">
        <f>IF(L1058="","",VLOOKUP(L1058,Продукция!B:D,3,0))</f>
        <v>Биологический_материал</v>
      </c>
      <c r="K1058" t="str">
        <f>IF(L1058="","",VLOOKUP(L1058,Продукция!B:C,2,0))</f>
        <v>Сыворотка крови</v>
      </c>
      <c r="L1058" s="151" t="s">
        <v>302</v>
      </c>
      <c r="M1058">
        <f>IF(L1058="","",VLOOKUP(L1058,Продукция!B:L,11,0))</f>
        <v>0</v>
      </c>
      <c r="N1058" s="11" t="s">
        <v>873</v>
      </c>
      <c r="P1058" s="11" t="s">
        <v>340</v>
      </c>
      <c r="Q1058" s="11" t="s">
        <v>854</v>
      </c>
      <c r="R1058" s="153" t="s">
        <v>5150</v>
      </c>
      <c r="S1058" s="11">
        <v>20</v>
      </c>
      <c r="T1058" s="11" t="s">
        <v>5154</v>
      </c>
      <c r="V1058" s="14">
        <v>45698</v>
      </c>
      <c r="Z1058" s="11" t="s">
        <v>4823</v>
      </c>
      <c r="AA1058" s="15">
        <v>0.62847222222222221</v>
      </c>
      <c r="AB1058" t="str">
        <f>IF(L1058="","",VLOOKUP(L1058&amp;I1058,Продукция!A:I,9,0))</f>
        <v>рекомендация производителя набора</v>
      </c>
      <c r="AC1058" s="14">
        <v>45707</v>
      </c>
      <c r="AD1058" s="11" t="s">
        <v>2676</v>
      </c>
      <c r="AE1058" s="11" t="s">
        <v>4823</v>
      </c>
      <c r="AF1058" t="str">
        <f>IF(AD1058="","",VLOOKUP(AD1058,'Сотрудники и ссылки'!A:B,2,0))</f>
        <v>Серолог</v>
      </c>
      <c r="AG1058">
        <f>IF(AD1058="","",VLOOKUP(AD1058,'Сотрудники и ссылки'!A:C,3,0))</f>
        <v>20007746</v>
      </c>
      <c r="AH1058" s="11" t="s">
        <v>2676</v>
      </c>
      <c r="AI1058" t="str">
        <f>IF(AH1058="","",VLOOKUP(AH1058,'Сотрудники и ссылки'!A:B,2,0))</f>
        <v>Серолог</v>
      </c>
      <c r="AJ1058">
        <f>IF(AH1058="","",VLOOKUP(AH1058,'Сотрудники и ссылки'!A:C,3,0))</f>
        <v>20007746</v>
      </c>
      <c r="AK1058" s="14">
        <v>45707</v>
      </c>
      <c r="AL1058" s="2">
        <f>IF(AK1058="","",AK1058+VLOOKUP(I1058,'Вид исследования'!B:E,4,0))</f>
        <v>45708</v>
      </c>
      <c r="AM1058" s="2">
        <f>IF(AK1058="","",AK1058+VLOOKUP(I1058,'Вид исследования'!B:F,5,0))</f>
        <v>45708</v>
      </c>
      <c r="AN1058" s="14">
        <v>45707</v>
      </c>
      <c r="AP1058" s="11" t="s">
        <v>189</v>
      </c>
      <c r="AQ1058" t="str">
        <f>IFERROR(IF(L1058="","",VLOOKUP(L1058&amp;I1058,Продукция!A:K,11,0)),"обратитесь к админ справочника")</f>
        <v>согласно рекомендациям производителя теста</v>
      </c>
      <c r="AR1058" s="11" t="s">
        <v>4823</v>
      </c>
      <c r="AS1058" t="str">
        <f>IFERROR(IF(L1058="","",VLOOKUP(L1058&amp;I1058,Продукция!A:J,10,0)),"обратитесь к админ справочника")</f>
        <v>инструкция по применению набора AI, Н5</v>
      </c>
      <c r="AT1058" s="11" t="s">
        <v>4823</v>
      </c>
      <c r="AU1058" s="11" t="s">
        <v>4823</v>
      </c>
      <c r="AV1058" s="11" t="s">
        <v>2676</v>
      </c>
      <c r="AW1058" s="11" t="s">
        <v>4824</v>
      </c>
      <c r="AX1058" s="11" t="s">
        <v>565</v>
      </c>
      <c r="AY1058" s="11" t="s">
        <v>1276</v>
      </c>
      <c r="AZ1058" s="11">
        <v>153</v>
      </c>
      <c r="BA1058" s="11">
        <v>36</v>
      </c>
      <c r="BC1058" s="11" t="s">
        <v>5155</v>
      </c>
    </row>
    <row r="1059" spans="1:55" x14ac:dyDescent="0.25">
      <c r="A1059" t="str">
        <f t="shared" si="20"/>
        <v>С/288Вирус гриппа птиц подтипа Н5 уровень антител (ВНИИЗЖ)</v>
      </c>
      <c r="B1059" t="str">
        <f>IF(E1059="","",INDEX(Лаборатории!A:A,MATCH('Производственный контроль'!E1059,Лаборатории!B:B,0)))</f>
        <v xml:space="preserve">КУРИНОЕ ЦАРСТВО АО </v>
      </c>
      <c r="C1059" t="str">
        <f>IF(E1059="","",VLOOKUP(E1059,Лаборатории!B:D,3,0))</f>
        <v>U377_CHL</v>
      </c>
      <c r="D1059" s="12">
        <v>45699</v>
      </c>
      <c r="E1059" s="11" t="s">
        <v>793</v>
      </c>
      <c r="F1059" s="11" t="s">
        <v>544</v>
      </c>
      <c r="G1059" s="11" t="s">
        <v>565</v>
      </c>
      <c r="H1059" s="11" t="s">
        <v>312</v>
      </c>
      <c r="I1059" s="11" t="s">
        <v>3437</v>
      </c>
      <c r="J1059" t="str">
        <f>IF(L1059="","",VLOOKUP(L1059,Продукция!B:D,3,0))</f>
        <v>Биологический_материал</v>
      </c>
      <c r="K1059" t="str">
        <f>IF(L1059="","",VLOOKUP(L1059,Продукция!B:C,2,0))</f>
        <v>Сыворотка крови</v>
      </c>
      <c r="L1059" s="151" t="s">
        <v>302</v>
      </c>
      <c r="M1059">
        <f>IF(L1059="","",VLOOKUP(L1059,Продукция!B:L,11,0))</f>
        <v>0</v>
      </c>
      <c r="N1059" s="11" t="s">
        <v>873</v>
      </c>
      <c r="P1059" s="11" t="s">
        <v>340</v>
      </c>
      <c r="Q1059" s="11" t="s">
        <v>854</v>
      </c>
      <c r="R1059" s="153" t="s">
        <v>5138</v>
      </c>
      <c r="S1059" s="11">
        <v>20</v>
      </c>
      <c r="T1059" s="11" t="s">
        <v>5154</v>
      </c>
      <c r="V1059" s="14">
        <v>45696</v>
      </c>
      <c r="Z1059" s="11" t="s">
        <v>4823</v>
      </c>
      <c r="AA1059" s="15">
        <v>0.62847222222222221</v>
      </c>
      <c r="AB1059" t="str">
        <f>IF(L1059="","",VLOOKUP(L1059&amp;I1059,Продукция!A:I,9,0))</f>
        <v>рекомендация производителя набора</v>
      </c>
      <c r="AC1059" s="14">
        <v>45707</v>
      </c>
      <c r="AD1059" s="11" t="s">
        <v>2676</v>
      </c>
      <c r="AE1059" s="11" t="s">
        <v>4823</v>
      </c>
      <c r="AF1059" t="str">
        <f>IF(AD1059="","",VLOOKUP(AD1059,'Сотрудники и ссылки'!A:B,2,0))</f>
        <v>Серолог</v>
      </c>
      <c r="AG1059">
        <f>IF(AD1059="","",VLOOKUP(AD1059,'Сотрудники и ссылки'!A:C,3,0))</f>
        <v>20007746</v>
      </c>
      <c r="AH1059" s="11" t="s">
        <v>2676</v>
      </c>
      <c r="AI1059" t="str">
        <f>IF(AH1059="","",VLOOKUP(AH1059,'Сотрудники и ссылки'!A:B,2,0))</f>
        <v>Серолог</v>
      </c>
      <c r="AJ1059">
        <f>IF(AH1059="","",VLOOKUP(AH1059,'Сотрудники и ссылки'!A:C,3,0))</f>
        <v>20007746</v>
      </c>
      <c r="AK1059" s="14">
        <v>45707</v>
      </c>
      <c r="AL1059" s="2">
        <f>IF(AK1059="","",AK1059+VLOOKUP(I1059,'Вид исследования'!B:E,4,0))</f>
        <v>45708</v>
      </c>
      <c r="AM1059" s="2">
        <f>IF(AK1059="","",AK1059+VLOOKUP(I1059,'Вид исследования'!B:F,5,0))</f>
        <v>45708</v>
      </c>
      <c r="AN1059" s="14">
        <v>45707</v>
      </c>
      <c r="AP1059" s="11" t="s">
        <v>189</v>
      </c>
      <c r="AQ1059" t="str">
        <f>IFERROR(IF(L1059="","",VLOOKUP(L1059&amp;I1059,Продукция!A:K,11,0)),"обратитесь к админ справочника")</f>
        <v>согласно рекомендациям производителя теста</v>
      </c>
      <c r="AR1059" s="11" t="s">
        <v>4823</v>
      </c>
      <c r="AS1059" t="str">
        <f>IFERROR(IF(L1059="","",VLOOKUP(L1059&amp;I1059,Продукция!A:J,10,0)),"обратитесь к админ справочника")</f>
        <v>инструкция по применению набора AI, Н5</v>
      </c>
      <c r="AT1059" s="11" t="s">
        <v>4823</v>
      </c>
      <c r="AU1059" s="11" t="s">
        <v>4823</v>
      </c>
      <c r="AV1059" s="11" t="s">
        <v>2676</v>
      </c>
      <c r="AW1059" s="11" t="s">
        <v>4824</v>
      </c>
      <c r="AX1059" s="11" t="s">
        <v>565</v>
      </c>
      <c r="AY1059" s="11" t="s">
        <v>1281</v>
      </c>
      <c r="AZ1059" s="11">
        <v>153</v>
      </c>
      <c r="BA1059" s="11">
        <v>35</v>
      </c>
      <c r="BC1059" s="11" t="s">
        <v>5155</v>
      </c>
    </row>
    <row r="1060" spans="1:55" x14ac:dyDescent="0.25">
      <c r="A1060" t="str">
        <f t="shared" si="20"/>
        <v>С/288Вирус гриппа птиц подтипа Н5 уровень антител (ВНИИЗЖ)</v>
      </c>
      <c r="B1060" t="str">
        <f>IF(E1060="","",INDEX(Лаборатории!A:A,MATCH('Производственный контроль'!E1060,Лаборатории!B:B,0)))</f>
        <v xml:space="preserve">КУРИНОЕ ЦАРСТВО АО </v>
      </c>
      <c r="C1060" t="str">
        <f>IF(E1060="","",VLOOKUP(E1060,Лаборатории!B:D,3,0))</f>
        <v>U377_CHL</v>
      </c>
      <c r="D1060" s="12">
        <v>45699</v>
      </c>
      <c r="E1060" s="11" t="s">
        <v>793</v>
      </c>
      <c r="F1060" s="11" t="s">
        <v>544</v>
      </c>
      <c r="G1060" s="11" t="s">
        <v>565</v>
      </c>
      <c r="H1060" s="11" t="s">
        <v>312</v>
      </c>
      <c r="I1060" s="11" t="s">
        <v>3437</v>
      </c>
      <c r="J1060" t="str">
        <f>IF(L1060="","",VLOOKUP(L1060,Продукция!B:D,3,0))</f>
        <v>Биологический_материал</v>
      </c>
      <c r="K1060" t="str">
        <f>IF(L1060="","",VLOOKUP(L1060,Продукция!B:C,2,0))</f>
        <v>Сыворотка крови</v>
      </c>
      <c r="L1060" s="151" t="s">
        <v>302</v>
      </c>
      <c r="M1060">
        <f>IF(L1060="","",VLOOKUP(L1060,Продукция!B:L,11,0))</f>
        <v>0</v>
      </c>
      <c r="N1060" s="11" t="s">
        <v>873</v>
      </c>
      <c r="P1060" s="11" t="s">
        <v>340</v>
      </c>
      <c r="Q1060" s="11" t="s">
        <v>854</v>
      </c>
      <c r="R1060" s="153" t="s">
        <v>5126</v>
      </c>
      <c r="S1060" s="11">
        <v>20</v>
      </c>
      <c r="T1060" s="11" t="s">
        <v>5154</v>
      </c>
      <c r="V1060" s="14">
        <v>45696</v>
      </c>
      <c r="Z1060" s="11" t="s">
        <v>4823</v>
      </c>
      <c r="AA1060" s="15">
        <v>0.62847222222222221</v>
      </c>
      <c r="AB1060" t="str">
        <f>IF(L1060="","",VLOOKUP(L1060&amp;I1060,Продукция!A:I,9,0))</f>
        <v>рекомендация производителя набора</v>
      </c>
      <c r="AC1060" s="14">
        <v>45707</v>
      </c>
      <c r="AD1060" s="11" t="s">
        <v>2676</v>
      </c>
      <c r="AE1060" s="11" t="s">
        <v>4823</v>
      </c>
      <c r="AF1060" t="str">
        <f>IF(AD1060="","",VLOOKUP(AD1060,'Сотрудники и ссылки'!A:B,2,0))</f>
        <v>Серолог</v>
      </c>
      <c r="AG1060">
        <f>IF(AD1060="","",VLOOKUP(AD1060,'Сотрудники и ссылки'!A:C,3,0))</f>
        <v>20007746</v>
      </c>
      <c r="AH1060" s="11" t="s">
        <v>2676</v>
      </c>
      <c r="AI1060" t="str">
        <f>IF(AH1060="","",VLOOKUP(AH1060,'Сотрудники и ссылки'!A:B,2,0))</f>
        <v>Серолог</v>
      </c>
      <c r="AJ1060">
        <f>IF(AH1060="","",VLOOKUP(AH1060,'Сотрудники и ссылки'!A:C,3,0))</f>
        <v>20007746</v>
      </c>
      <c r="AK1060" s="14">
        <v>45707</v>
      </c>
      <c r="AL1060" s="2">
        <f>IF(AK1060="","",AK1060+VLOOKUP(I1060,'Вид исследования'!B:E,4,0))</f>
        <v>45708</v>
      </c>
      <c r="AM1060" s="2">
        <f>IF(AK1060="","",AK1060+VLOOKUP(I1060,'Вид исследования'!B:F,5,0))</f>
        <v>45708</v>
      </c>
      <c r="AN1060" s="14">
        <v>45707</v>
      </c>
      <c r="AP1060" s="11" t="s">
        <v>189</v>
      </c>
      <c r="AQ1060" t="str">
        <f>IFERROR(IF(L1060="","",VLOOKUP(L1060&amp;I1060,Продукция!A:K,11,0)),"обратитесь к админ справочника")</f>
        <v>согласно рекомендациям производителя теста</v>
      </c>
      <c r="AR1060" s="11" t="s">
        <v>4823</v>
      </c>
      <c r="AS1060" t="str">
        <f>IFERROR(IF(L1060="","",VLOOKUP(L1060&amp;I1060,Продукция!A:J,10,0)),"обратитесь к админ справочника")</f>
        <v>инструкция по применению набора AI, Н5</v>
      </c>
      <c r="AT1060" s="11" t="s">
        <v>4823</v>
      </c>
      <c r="AU1060" s="11" t="s">
        <v>4823</v>
      </c>
      <c r="AV1060" s="11" t="s">
        <v>2676</v>
      </c>
      <c r="AW1060" s="11" t="s">
        <v>4824</v>
      </c>
      <c r="AX1060" s="11" t="s">
        <v>565</v>
      </c>
      <c r="AY1060" s="11" t="s">
        <v>1286</v>
      </c>
      <c r="AZ1060" s="11">
        <v>153</v>
      </c>
      <c r="BA1060" s="11">
        <v>36</v>
      </c>
      <c r="BC1060" s="11" t="s">
        <v>5155</v>
      </c>
    </row>
    <row r="1061" spans="1:55" x14ac:dyDescent="0.25">
      <c r="A1061" t="str">
        <f t="shared" si="20"/>
        <v>С/288Вирус гриппа птиц подтипа Н5 уровень антител (ВНИИЗЖ)</v>
      </c>
      <c r="B1061" t="str">
        <f>IF(E1061="","",INDEX(Лаборатории!A:A,MATCH('Производственный контроль'!E1061,Лаборатории!B:B,0)))</f>
        <v xml:space="preserve">КУРИНОЕ ЦАРСТВО АО </v>
      </c>
      <c r="C1061" t="str">
        <f>IF(E1061="","",VLOOKUP(E1061,Лаборатории!B:D,3,0))</f>
        <v>U377_CHL</v>
      </c>
      <c r="D1061" s="12">
        <v>45699</v>
      </c>
      <c r="E1061" s="11" t="s">
        <v>793</v>
      </c>
      <c r="F1061" s="11" t="s">
        <v>544</v>
      </c>
      <c r="G1061" s="11" t="s">
        <v>565</v>
      </c>
      <c r="H1061" s="11" t="s">
        <v>312</v>
      </c>
      <c r="I1061" s="11" t="s">
        <v>3437</v>
      </c>
      <c r="J1061" t="str">
        <f>IF(L1061="","",VLOOKUP(L1061,Продукция!B:D,3,0))</f>
        <v>Биологический_материал</v>
      </c>
      <c r="K1061" t="str">
        <f>IF(L1061="","",VLOOKUP(L1061,Продукция!B:C,2,0))</f>
        <v>Сыворотка крови</v>
      </c>
      <c r="L1061" s="151" t="s">
        <v>302</v>
      </c>
      <c r="M1061">
        <f>IF(L1061="","",VLOOKUP(L1061,Продукция!B:L,11,0))</f>
        <v>0</v>
      </c>
      <c r="N1061" s="11" t="s">
        <v>873</v>
      </c>
      <c r="P1061" s="11" t="s">
        <v>340</v>
      </c>
      <c r="Q1061" s="11" t="s">
        <v>854</v>
      </c>
      <c r="R1061" s="153" t="s">
        <v>5131</v>
      </c>
      <c r="S1061" s="11">
        <v>20</v>
      </c>
      <c r="T1061" s="11" t="s">
        <v>5154</v>
      </c>
      <c r="V1061" s="14">
        <v>45696</v>
      </c>
      <c r="Z1061" s="11" t="s">
        <v>4823</v>
      </c>
      <c r="AA1061" s="15">
        <v>0.62847222222222221</v>
      </c>
      <c r="AB1061" t="str">
        <f>IF(L1061="","",VLOOKUP(L1061&amp;I1061,Продукция!A:I,9,0))</f>
        <v>рекомендация производителя набора</v>
      </c>
      <c r="AC1061" s="14">
        <v>45707</v>
      </c>
      <c r="AD1061" s="11" t="s">
        <v>2676</v>
      </c>
      <c r="AE1061" s="11" t="s">
        <v>4823</v>
      </c>
      <c r="AF1061" t="str">
        <f>IF(AD1061="","",VLOOKUP(AD1061,'Сотрудники и ссылки'!A:B,2,0))</f>
        <v>Серолог</v>
      </c>
      <c r="AG1061">
        <f>IF(AD1061="","",VLOOKUP(AD1061,'Сотрудники и ссылки'!A:C,3,0))</f>
        <v>20007746</v>
      </c>
      <c r="AH1061" s="11" t="s">
        <v>2676</v>
      </c>
      <c r="AI1061" t="str">
        <f>IF(AH1061="","",VLOOKUP(AH1061,'Сотрудники и ссылки'!A:B,2,0))</f>
        <v>Серолог</v>
      </c>
      <c r="AJ1061">
        <f>IF(AH1061="","",VLOOKUP(AH1061,'Сотрудники и ссылки'!A:C,3,0))</f>
        <v>20007746</v>
      </c>
      <c r="AK1061" s="14">
        <v>45707</v>
      </c>
      <c r="AL1061" s="2">
        <f>IF(AK1061="","",AK1061+VLOOKUP(I1061,'Вид исследования'!B:E,4,0))</f>
        <v>45708</v>
      </c>
      <c r="AM1061" s="2">
        <f>IF(AK1061="","",AK1061+VLOOKUP(I1061,'Вид исследования'!B:F,5,0))</f>
        <v>45708</v>
      </c>
      <c r="AN1061" s="14">
        <v>45707</v>
      </c>
      <c r="AP1061" s="11" t="s">
        <v>189</v>
      </c>
      <c r="AQ1061" t="str">
        <f>IFERROR(IF(L1061="","",VLOOKUP(L1061&amp;I1061,Продукция!A:K,11,0)),"обратитесь к админ справочника")</f>
        <v>согласно рекомендациям производителя теста</v>
      </c>
      <c r="AR1061" s="11" t="s">
        <v>4823</v>
      </c>
      <c r="AS1061" t="str">
        <f>IFERROR(IF(L1061="","",VLOOKUP(L1061&amp;I1061,Продукция!A:J,10,0)),"обратитесь к админ справочника")</f>
        <v>инструкция по применению набора AI, Н5</v>
      </c>
      <c r="AT1061" s="11" t="s">
        <v>4823</v>
      </c>
      <c r="AU1061" s="11" t="s">
        <v>4823</v>
      </c>
      <c r="AV1061" s="11" t="s">
        <v>2676</v>
      </c>
      <c r="AW1061" s="11" t="s">
        <v>4824</v>
      </c>
      <c r="AX1061" s="11" t="s">
        <v>565</v>
      </c>
      <c r="AY1061" s="11" t="s">
        <v>1288</v>
      </c>
      <c r="AZ1061" s="11">
        <v>153</v>
      </c>
      <c r="BA1061" s="11">
        <v>40</v>
      </c>
      <c r="BC1061" s="11" t="s">
        <v>5155</v>
      </c>
    </row>
    <row r="1062" spans="1:55" x14ac:dyDescent="0.25">
      <c r="A1062" t="str">
        <f t="shared" si="20"/>
        <v>С/288Вирус гриппа птиц подтипа Н5 уровень антител (ВНИИЗЖ)</v>
      </c>
      <c r="B1062" t="str">
        <f>IF(E1062="","",INDEX(Лаборатории!A:A,MATCH('Производственный контроль'!E1062,Лаборатории!B:B,0)))</f>
        <v xml:space="preserve">КУРИНОЕ ЦАРСТВО АО </v>
      </c>
      <c r="C1062" t="str">
        <f>IF(E1062="","",VLOOKUP(E1062,Лаборатории!B:D,3,0))</f>
        <v>U377_CHL</v>
      </c>
      <c r="D1062" s="12">
        <v>45699</v>
      </c>
      <c r="E1062" s="11" t="s">
        <v>793</v>
      </c>
      <c r="F1062" s="11" t="s">
        <v>544</v>
      </c>
      <c r="G1062" s="11" t="s">
        <v>565</v>
      </c>
      <c r="H1062" s="11" t="s">
        <v>312</v>
      </c>
      <c r="I1062" s="11" t="s">
        <v>3437</v>
      </c>
      <c r="J1062" t="str">
        <f>IF(L1062="","",VLOOKUP(L1062,Продукция!B:D,3,0))</f>
        <v>Биологический_материал</v>
      </c>
      <c r="K1062" t="str">
        <f>IF(L1062="","",VLOOKUP(L1062,Продукция!B:C,2,0))</f>
        <v>Сыворотка крови</v>
      </c>
      <c r="L1062" s="151" t="s">
        <v>302</v>
      </c>
      <c r="M1062">
        <f>IF(L1062="","",VLOOKUP(L1062,Продукция!B:L,11,0))</f>
        <v>0</v>
      </c>
      <c r="N1062" s="11" t="s">
        <v>873</v>
      </c>
      <c r="P1062" s="11" t="s">
        <v>340</v>
      </c>
      <c r="Q1062" s="11" t="s">
        <v>854</v>
      </c>
      <c r="R1062" s="153" t="s">
        <v>5132</v>
      </c>
      <c r="S1062" s="11">
        <v>20</v>
      </c>
      <c r="T1062" s="11" t="s">
        <v>5154</v>
      </c>
      <c r="V1062" s="14">
        <v>45696</v>
      </c>
      <c r="Z1062" s="11" t="s">
        <v>4823</v>
      </c>
      <c r="AA1062" s="15">
        <v>0.62847222222222221</v>
      </c>
      <c r="AB1062" t="str">
        <f>IF(L1062="","",VLOOKUP(L1062&amp;I1062,Продукция!A:I,9,0))</f>
        <v>рекомендация производителя набора</v>
      </c>
      <c r="AC1062" s="14">
        <v>45707</v>
      </c>
      <c r="AD1062" s="11" t="s">
        <v>2676</v>
      </c>
      <c r="AE1062" s="11" t="s">
        <v>4823</v>
      </c>
      <c r="AF1062" t="str">
        <f>IF(AD1062="","",VLOOKUP(AD1062,'Сотрудники и ссылки'!A:B,2,0))</f>
        <v>Серолог</v>
      </c>
      <c r="AG1062">
        <f>IF(AD1062="","",VLOOKUP(AD1062,'Сотрудники и ссылки'!A:C,3,0))</f>
        <v>20007746</v>
      </c>
      <c r="AH1062" s="11" t="s">
        <v>2676</v>
      </c>
      <c r="AI1062" t="str">
        <f>IF(AH1062="","",VLOOKUP(AH1062,'Сотрудники и ссылки'!A:B,2,0))</f>
        <v>Серолог</v>
      </c>
      <c r="AJ1062">
        <f>IF(AH1062="","",VLOOKUP(AH1062,'Сотрудники и ссылки'!A:C,3,0))</f>
        <v>20007746</v>
      </c>
      <c r="AK1062" s="14">
        <v>45707</v>
      </c>
      <c r="AL1062" s="2">
        <f>IF(AK1062="","",AK1062+VLOOKUP(I1062,'Вид исследования'!B:E,4,0))</f>
        <v>45708</v>
      </c>
      <c r="AM1062" s="2">
        <f>IF(AK1062="","",AK1062+VLOOKUP(I1062,'Вид исследования'!B:F,5,0))</f>
        <v>45708</v>
      </c>
      <c r="AN1062" s="14">
        <v>45707</v>
      </c>
      <c r="AP1062" s="11" t="s">
        <v>189</v>
      </c>
      <c r="AQ1062" t="str">
        <f>IFERROR(IF(L1062="","",VLOOKUP(L1062&amp;I1062,Продукция!A:K,11,0)),"обратитесь к админ справочника")</f>
        <v>согласно рекомендациям производителя теста</v>
      </c>
      <c r="AR1062" s="11" t="s">
        <v>4823</v>
      </c>
      <c r="AS1062" t="str">
        <f>IFERROR(IF(L1062="","",VLOOKUP(L1062&amp;I1062,Продукция!A:J,10,0)),"обратитесь к админ справочника")</f>
        <v>инструкция по применению набора AI, Н5</v>
      </c>
      <c r="AT1062" s="11" t="s">
        <v>4823</v>
      </c>
      <c r="AU1062" s="11" t="s">
        <v>4823</v>
      </c>
      <c r="AV1062" s="11" t="s">
        <v>2676</v>
      </c>
      <c r="AW1062" s="11" t="s">
        <v>4824</v>
      </c>
      <c r="AX1062" s="11" t="s">
        <v>565</v>
      </c>
      <c r="AY1062" s="11" t="s">
        <v>1289</v>
      </c>
      <c r="AZ1062" s="11">
        <v>153</v>
      </c>
      <c r="BA1062" s="11">
        <v>40</v>
      </c>
      <c r="BC1062" s="11" t="s">
        <v>5155</v>
      </c>
    </row>
    <row r="1063" spans="1:55" x14ac:dyDescent="0.25">
      <c r="A1063" t="str">
        <f t="shared" si="20"/>
        <v>С/288Вирус гриппа птиц подтипа Н5 уровень антител (ВНИИЗЖ)</v>
      </c>
      <c r="B1063" t="str">
        <f>IF(E1063="","",INDEX(Лаборатории!A:A,MATCH('Производственный контроль'!E1063,Лаборатории!B:B,0)))</f>
        <v xml:space="preserve">КУРИНОЕ ЦАРСТВО АО </v>
      </c>
      <c r="C1063" t="str">
        <f>IF(E1063="","",VLOOKUP(E1063,Лаборатории!B:D,3,0))</f>
        <v>U377_CHL</v>
      </c>
      <c r="D1063" s="12">
        <v>45699</v>
      </c>
      <c r="E1063" s="11" t="s">
        <v>793</v>
      </c>
      <c r="F1063" s="11" t="s">
        <v>544</v>
      </c>
      <c r="G1063" s="11" t="s">
        <v>565</v>
      </c>
      <c r="H1063" s="11" t="s">
        <v>312</v>
      </c>
      <c r="I1063" s="11" t="s">
        <v>3437</v>
      </c>
      <c r="J1063" t="str">
        <f>IF(L1063="","",VLOOKUP(L1063,Продукция!B:D,3,0))</f>
        <v>Биологический_материал</v>
      </c>
      <c r="K1063" t="str">
        <f>IF(L1063="","",VLOOKUP(L1063,Продукция!B:C,2,0))</f>
        <v>Сыворотка крови</v>
      </c>
      <c r="L1063" s="151" t="s">
        <v>302</v>
      </c>
      <c r="M1063">
        <f>IF(L1063="","",VLOOKUP(L1063,Продукция!B:L,11,0))</f>
        <v>0</v>
      </c>
      <c r="N1063" s="11" t="s">
        <v>873</v>
      </c>
      <c r="P1063" s="11" t="s">
        <v>340</v>
      </c>
      <c r="Q1063" s="11" t="s">
        <v>854</v>
      </c>
      <c r="R1063" s="153" t="s">
        <v>5125</v>
      </c>
      <c r="S1063" s="11">
        <v>20</v>
      </c>
      <c r="T1063" s="11" t="s">
        <v>5154</v>
      </c>
      <c r="V1063" s="14">
        <v>45696</v>
      </c>
      <c r="Z1063" s="11" t="s">
        <v>4823</v>
      </c>
      <c r="AA1063" s="15">
        <v>0.62847222222222221</v>
      </c>
      <c r="AB1063" t="str">
        <f>IF(L1063="","",VLOOKUP(L1063&amp;I1063,Продукция!A:I,9,0))</f>
        <v>рекомендация производителя набора</v>
      </c>
      <c r="AC1063" s="14">
        <v>45707</v>
      </c>
      <c r="AD1063" s="11" t="s">
        <v>2676</v>
      </c>
      <c r="AE1063" s="11" t="s">
        <v>4823</v>
      </c>
      <c r="AF1063" t="str">
        <f>IF(AD1063="","",VLOOKUP(AD1063,'Сотрудники и ссылки'!A:B,2,0))</f>
        <v>Серолог</v>
      </c>
      <c r="AG1063">
        <f>IF(AD1063="","",VLOOKUP(AD1063,'Сотрудники и ссылки'!A:C,3,0))</f>
        <v>20007746</v>
      </c>
      <c r="AH1063" s="11" t="s">
        <v>2676</v>
      </c>
      <c r="AI1063" t="str">
        <f>IF(AH1063="","",VLOOKUP(AH1063,'Сотрудники и ссылки'!A:B,2,0))</f>
        <v>Серолог</v>
      </c>
      <c r="AJ1063">
        <f>IF(AH1063="","",VLOOKUP(AH1063,'Сотрудники и ссылки'!A:C,3,0))</f>
        <v>20007746</v>
      </c>
      <c r="AK1063" s="14">
        <v>45707</v>
      </c>
      <c r="AL1063" s="2">
        <f>IF(AK1063="","",AK1063+VLOOKUP(I1063,'Вид исследования'!B:E,4,0))</f>
        <v>45708</v>
      </c>
      <c r="AM1063" s="2">
        <f>IF(AK1063="","",AK1063+VLOOKUP(I1063,'Вид исследования'!B:F,5,0))</f>
        <v>45708</v>
      </c>
      <c r="AN1063" s="14">
        <v>45707</v>
      </c>
      <c r="AP1063" s="11" t="s">
        <v>189</v>
      </c>
      <c r="AQ1063" t="str">
        <f>IFERROR(IF(L1063="","",VLOOKUP(L1063&amp;I1063,Продукция!A:K,11,0)),"обратитесь к админ справочника")</f>
        <v>согласно рекомендациям производителя теста</v>
      </c>
      <c r="AR1063" s="11" t="s">
        <v>4823</v>
      </c>
      <c r="AS1063" t="str">
        <f>IFERROR(IF(L1063="","",VLOOKUP(L1063&amp;I1063,Продукция!A:J,10,0)),"обратитесь к админ справочника")</f>
        <v>инструкция по применению набора AI, Н5</v>
      </c>
      <c r="AT1063" s="11" t="s">
        <v>4823</v>
      </c>
      <c r="AU1063" s="11" t="s">
        <v>4823</v>
      </c>
      <c r="AV1063" s="11" t="s">
        <v>2676</v>
      </c>
      <c r="AW1063" s="11" t="s">
        <v>4824</v>
      </c>
      <c r="AX1063" s="11" t="s">
        <v>565</v>
      </c>
      <c r="AY1063" s="11" t="s">
        <v>1292</v>
      </c>
      <c r="AZ1063" s="11">
        <v>153</v>
      </c>
      <c r="BA1063" s="11">
        <v>37</v>
      </c>
      <c r="BC1063" s="11" t="s">
        <v>5155</v>
      </c>
    </row>
    <row r="1064" spans="1:55" x14ac:dyDescent="0.25">
      <c r="A1064" t="str">
        <f t="shared" si="20"/>
        <v>С/288Вирус гриппа птиц подтипа Н5 уровень антител (ВНИИЗЖ)</v>
      </c>
      <c r="B1064" t="str">
        <f>IF(E1064="","",INDEX(Лаборатории!A:A,MATCH('Производственный контроль'!E1064,Лаборатории!B:B,0)))</f>
        <v xml:space="preserve">КУРИНОЕ ЦАРСТВО АО </v>
      </c>
      <c r="C1064" t="str">
        <f>IF(E1064="","",VLOOKUP(E1064,Лаборатории!B:D,3,0))</f>
        <v>U377_CHL</v>
      </c>
      <c r="D1064" s="12">
        <v>45699</v>
      </c>
      <c r="E1064" s="11" t="s">
        <v>793</v>
      </c>
      <c r="F1064" s="11" t="s">
        <v>544</v>
      </c>
      <c r="G1064" s="11" t="s">
        <v>565</v>
      </c>
      <c r="H1064" s="11" t="s">
        <v>312</v>
      </c>
      <c r="I1064" s="11" t="s">
        <v>3437</v>
      </c>
      <c r="J1064" t="str">
        <f>IF(L1064="","",VLOOKUP(L1064,Продукция!B:D,3,0))</f>
        <v>Биологический_материал</v>
      </c>
      <c r="K1064" t="str">
        <f>IF(L1064="","",VLOOKUP(L1064,Продукция!B:C,2,0))</f>
        <v>Сыворотка крови</v>
      </c>
      <c r="L1064" s="151" t="s">
        <v>302</v>
      </c>
      <c r="M1064">
        <f>IF(L1064="","",VLOOKUP(L1064,Продукция!B:L,11,0))</f>
        <v>0</v>
      </c>
      <c r="N1064" s="11" t="s">
        <v>873</v>
      </c>
      <c r="P1064" s="11" t="s">
        <v>340</v>
      </c>
      <c r="Q1064" s="11" t="s">
        <v>854</v>
      </c>
      <c r="R1064" s="153" t="s">
        <v>5140</v>
      </c>
      <c r="S1064" s="11">
        <v>20</v>
      </c>
      <c r="T1064" s="11" t="s">
        <v>5154</v>
      </c>
      <c r="V1064" s="14">
        <v>45697</v>
      </c>
      <c r="Z1064" s="11" t="s">
        <v>4823</v>
      </c>
      <c r="AA1064" s="15">
        <v>0.62847222222222221</v>
      </c>
      <c r="AB1064" t="str">
        <f>IF(L1064="","",VLOOKUP(L1064&amp;I1064,Продукция!A:I,9,0))</f>
        <v>рекомендация производителя набора</v>
      </c>
      <c r="AC1064" s="14">
        <v>45707</v>
      </c>
      <c r="AD1064" s="11" t="s">
        <v>2673</v>
      </c>
      <c r="AE1064" s="11" t="s">
        <v>4823</v>
      </c>
      <c r="AF1064" t="str">
        <f>IF(AD1064="","",VLOOKUP(AD1064,'Сотрудники и ссылки'!A:B,2,0))</f>
        <v>Серолог</v>
      </c>
      <c r="AG1064">
        <f>IF(AD1064="","",VLOOKUP(AD1064,'Сотрудники и ссылки'!A:C,3,0))</f>
        <v>20001771</v>
      </c>
      <c r="AH1064" s="11" t="s">
        <v>2673</v>
      </c>
      <c r="AI1064" t="str">
        <f>IF(AH1064="","",VLOOKUP(AH1064,'Сотрудники и ссылки'!A:B,2,0))</f>
        <v>Серолог</v>
      </c>
      <c r="AJ1064">
        <f>IF(AH1064="","",VLOOKUP(AH1064,'Сотрудники и ссылки'!A:C,3,0))</f>
        <v>20001771</v>
      </c>
      <c r="AK1064" s="14">
        <v>45707</v>
      </c>
      <c r="AL1064" s="2">
        <f>IF(AK1064="","",AK1064+VLOOKUP(I1064,'Вид исследования'!B:E,4,0))</f>
        <v>45708</v>
      </c>
      <c r="AM1064" s="2">
        <f>IF(AK1064="","",AK1064+VLOOKUP(I1064,'Вид исследования'!B:F,5,0))</f>
        <v>45708</v>
      </c>
      <c r="AN1064" s="14">
        <v>45707</v>
      </c>
      <c r="AP1064" s="11" t="s">
        <v>189</v>
      </c>
      <c r="AQ1064" t="str">
        <f>IFERROR(IF(L1064="","",VLOOKUP(L1064&amp;I1064,Продукция!A:K,11,0)),"обратитесь к админ справочника")</f>
        <v>согласно рекомендациям производителя теста</v>
      </c>
      <c r="AR1064" s="11" t="s">
        <v>4823</v>
      </c>
      <c r="AS1064" t="str">
        <f>IFERROR(IF(L1064="","",VLOOKUP(L1064&amp;I1064,Продукция!A:J,10,0)),"обратитесь к админ справочника")</f>
        <v>инструкция по применению набора AI, Н5</v>
      </c>
      <c r="AT1064" s="11" t="s">
        <v>4823</v>
      </c>
      <c r="AU1064" s="11" t="s">
        <v>4823</v>
      </c>
      <c r="AV1064" s="11" t="s">
        <v>2673</v>
      </c>
      <c r="AW1064" s="11" t="s">
        <v>4824</v>
      </c>
      <c r="AX1064" s="11" t="s">
        <v>565</v>
      </c>
      <c r="AY1064" s="11" t="s">
        <v>1295</v>
      </c>
      <c r="AZ1064" s="11">
        <v>153</v>
      </c>
      <c r="BA1064" s="11">
        <v>37</v>
      </c>
      <c r="BC1064" s="11" t="s">
        <v>5155</v>
      </c>
    </row>
    <row r="1065" spans="1:55" x14ac:dyDescent="0.25">
      <c r="A1065" t="str">
        <f t="shared" si="20"/>
        <v>С/288Вирус гриппа птиц подтипа Н5 уровень антител (ВНИИЗЖ)</v>
      </c>
      <c r="B1065" t="str">
        <f>IF(E1065="","",INDEX(Лаборатории!A:A,MATCH('Производственный контроль'!E1065,Лаборатории!B:B,0)))</f>
        <v xml:space="preserve">КУРИНОЕ ЦАРСТВО АО </v>
      </c>
      <c r="C1065" t="str">
        <f>IF(E1065="","",VLOOKUP(E1065,Лаборатории!B:D,3,0))</f>
        <v>U377_CHL</v>
      </c>
      <c r="D1065" s="12">
        <v>45699</v>
      </c>
      <c r="E1065" s="11" t="s">
        <v>793</v>
      </c>
      <c r="F1065" s="11" t="s">
        <v>544</v>
      </c>
      <c r="G1065" s="11" t="s">
        <v>565</v>
      </c>
      <c r="H1065" s="11" t="s">
        <v>312</v>
      </c>
      <c r="I1065" s="11" t="s">
        <v>3437</v>
      </c>
      <c r="J1065" t="str">
        <f>IF(L1065="","",VLOOKUP(L1065,Продукция!B:D,3,0))</f>
        <v>Биологический_материал</v>
      </c>
      <c r="K1065" t="str">
        <f>IF(L1065="","",VLOOKUP(L1065,Продукция!B:C,2,0))</f>
        <v>Сыворотка крови</v>
      </c>
      <c r="L1065" s="151" t="s">
        <v>302</v>
      </c>
      <c r="M1065">
        <f>IF(L1065="","",VLOOKUP(L1065,Продукция!B:L,11,0))</f>
        <v>0</v>
      </c>
      <c r="N1065" s="11" t="s">
        <v>873</v>
      </c>
      <c r="P1065" s="11" t="s">
        <v>340</v>
      </c>
      <c r="Q1065" s="11" t="s">
        <v>854</v>
      </c>
      <c r="R1065" s="153" t="s">
        <v>5146</v>
      </c>
      <c r="S1065" s="11">
        <v>20</v>
      </c>
      <c r="T1065" s="11" t="s">
        <v>5154</v>
      </c>
      <c r="V1065" s="14">
        <v>45697</v>
      </c>
      <c r="Z1065" s="11" t="s">
        <v>4823</v>
      </c>
      <c r="AA1065" s="15">
        <v>0.62847222222222221</v>
      </c>
      <c r="AB1065" t="str">
        <f>IF(L1065="","",VLOOKUP(L1065&amp;I1065,Продукция!A:I,9,0))</f>
        <v>рекомендация производителя набора</v>
      </c>
      <c r="AC1065" s="14">
        <v>45707</v>
      </c>
      <c r="AD1065" s="11" t="s">
        <v>2673</v>
      </c>
      <c r="AE1065" s="11" t="s">
        <v>4823</v>
      </c>
      <c r="AF1065" t="str">
        <f>IF(AD1065="","",VLOOKUP(AD1065,'Сотрудники и ссылки'!A:B,2,0))</f>
        <v>Серолог</v>
      </c>
      <c r="AG1065">
        <f>IF(AD1065="","",VLOOKUP(AD1065,'Сотрудники и ссылки'!A:C,3,0))</f>
        <v>20001771</v>
      </c>
      <c r="AH1065" s="11" t="s">
        <v>2673</v>
      </c>
      <c r="AI1065" t="str">
        <f>IF(AH1065="","",VLOOKUP(AH1065,'Сотрудники и ссылки'!A:B,2,0))</f>
        <v>Серолог</v>
      </c>
      <c r="AJ1065">
        <f>IF(AH1065="","",VLOOKUP(AH1065,'Сотрудники и ссылки'!A:C,3,0))</f>
        <v>20001771</v>
      </c>
      <c r="AK1065" s="14">
        <v>45707</v>
      </c>
      <c r="AL1065" s="2">
        <f>IF(AK1065="","",AK1065+VLOOKUP(I1065,'Вид исследования'!B:E,4,0))</f>
        <v>45708</v>
      </c>
      <c r="AM1065" s="2">
        <f>IF(AK1065="","",AK1065+VLOOKUP(I1065,'Вид исследования'!B:F,5,0))</f>
        <v>45708</v>
      </c>
      <c r="AN1065" s="14">
        <v>45707</v>
      </c>
      <c r="AP1065" s="11" t="s">
        <v>189</v>
      </c>
      <c r="AQ1065" t="str">
        <f>IFERROR(IF(L1065="","",VLOOKUP(L1065&amp;I1065,Продукция!A:K,11,0)),"обратитесь к админ справочника")</f>
        <v>согласно рекомендациям производителя теста</v>
      </c>
      <c r="AR1065" s="11" t="s">
        <v>4823</v>
      </c>
      <c r="AS1065" t="str">
        <f>IFERROR(IF(L1065="","",VLOOKUP(L1065&amp;I1065,Продукция!A:J,10,0)),"обратитесь к админ справочника")</f>
        <v>инструкция по применению набора AI, Н5</v>
      </c>
      <c r="AT1065" s="11" t="s">
        <v>4823</v>
      </c>
      <c r="AU1065" s="11" t="s">
        <v>4823</v>
      </c>
      <c r="AV1065" s="11" t="s">
        <v>2673</v>
      </c>
      <c r="AW1065" s="11" t="s">
        <v>4824</v>
      </c>
      <c r="AX1065" s="11" t="s">
        <v>565</v>
      </c>
      <c r="AY1065" s="11" t="s">
        <v>1301</v>
      </c>
      <c r="AZ1065" s="11">
        <v>153</v>
      </c>
      <c r="BA1065" s="11">
        <v>37</v>
      </c>
      <c r="BC1065" s="11" t="s">
        <v>5155</v>
      </c>
    </row>
    <row r="1066" spans="1:55" x14ac:dyDescent="0.25">
      <c r="A1066" t="str">
        <f t="shared" si="20"/>
        <v>С/299Вирус гриппа птиц подтипа Н5 уровень антител (ВНИИЗЖ)</v>
      </c>
      <c r="B1066" t="str">
        <f>IF(E1066="","",INDEX(Лаборатории!A:A,MATCH('Производственный контроль'!E1066,Лаборатории!B:B,0)))</f>
        <v xml:space="preserve">КУРИНОЕ ЦАРСТВО АО </v>
      </c>
      <c r="C1066" t="str">
        <f>IF(E1066="","",VLOOKUP(E1066,Лаборатории!B:D,3,0))</f>
        <v>U377_CHL</v>
      </c>
      <c r="D1066" s="12">
        <v>45700</v>
      </c>
      <c r="E1066" s="11" t="s">
        <v>793</v>
      </c>
      <c r="F1066" s="11" t="s">
        <v>544</v>
      </c>
      <c r="G1066" s="11" t="s">
        <v>565</v>
      </c>
      <c r="H1066" s="11" t="s">
        <v>312</v>
      </c>
      <c r="I1066" s="11" t="s">
        <v>3437</v>
      </c>
      <c r="J1066" t="str">
        <f>IF(L1066="","",VLOOKUP(L1066,Продукция!B:D,3,0))</f>
        <v>Биологический_материал</v>
      </c>
      <c r="K1066" t="str">
        <f>IF(L1066="","",VLOOKUP(L1066,Продукция!B:C,2,0))</f>
        <v>Сыворотка крови</v>
      </c>
      <c r="L1066" s="151" t="s">
        <v>302</v>
      </c>
      <c r="M1066">
        <f>IF(L1066="","",VLOOKUP(L1066,Продукция!B:L,11,0))</f>
        <v>0</v>
      </c>
      <c r="N1066" s="11" t="s">
        <v>873</v>
      </c>
      <c r="P1066" s="11" t="s">
        <v>340</v>
      </c>
      <c r="Q1066" s="11" t="s">
        <v>854</v>
      </c>
      <c r="R1066" s="153" t="s">
        <v>5159</v>
      </c>
      <c r="S1066" s="11">
        <v>20</v>
      </c>
      <c r="T1066" s="11" t="s">
        <v>5160</v>
      </c>
      <c r="V1066" s="14">
        <v>45699</v>
      </c>
      <c r="Z1066" s="11" t="s">
        <v>4823</v>
      </c>
      <c r="AA1066" s="15">
        <v>0.55902777777777779</v>
      </c>
      <c r="AB1066" t="str">
        <f>IF(L1066="","",VLOOKUP(L1066&amp;I1066,Продукция!A:I,9,0))</f>
        <v>рекомендация производителя набора</v>
      </c>
      <c r="AC1066" s="14">
        <v>45707</v>
      </c>
      <c r="AD1066" s="11" t="s">
        <v>2673</v>
      </c>
      <c r="AE1066" s="11" t="s">
        <v>4823</v>
      </c>
      <c r="AF1066" t="str">
        <f>IF(AD1066="","",VLOOKUP(AD1066,'Сотрудники и ссылки'!A:B,2,0))</f>
        <v>Серолог</v>
      </c>
      <c r="AG1066">
        <f>IF(AD1066="","",VLOOKUP(AD1066,'Сотрудники и ссылки'!A:C,3,0))</f>
        <v>20001771</v>
      </c>
      <c r="AH1066" s="11" t="s">
        <v>2673</v>
      </c>
      <c r="AI1066" t="str">
        <f>IF(AH1066="","",VLOOKUP(AH1066,'Сотрудники и ссылки'!A:B,2,0))</f>
        <v>Серолог</v>
      </c>
      <c r="AJ1066">
        <f>IF(AH1066="","",VLOOKUP(AH1066,'Сотрудники и ссылки'!A:C,3,0))</f>
        <v>20001771</v>
      </c>
      <c r="AK1066" s="14">
        <v>45707</v>
      </c>
      <c r="AL1066" s="2">
        <f>IF(AK1066="","",AK1066+VLOOKUP(I1066,'Вид исследования'!B:E,4,0))</f>
        <v>45708</v>
      </c>
      <c r="AM1066" s="2">
        <f>IF(AK1066="","",AK1066+VLOOKUP(I1066,'Вид исследования'!B:F,5,0))</f>
        <v>45708</v>
      </c>
      <c r="AN1066" s="14">
        <v>45707</v>
      </c>
      <c r="AP1066" s="11" t="s">
        <v>189</v>
      </c>
      <c r="AQ1066" t="str">
        <f>IFERROR(IF(L1066="","",VLOOKUP(L1066&amp;I1066,Продукция!A:K,11,0)),"обратитесь к админ справочника")</f>
        <v>согласно рекомендациям производителя теста</v>
      </c>
      <c r="AR1066" s="11" t="s">
        <v>4823</v>
      </c>
      <c r="AS1066" t="str">
        <f>IFERROR(IF(L1066="","",VLOOKUP(L1066&amp;I1066,Продукция!A:J,10,0)),"обратитесь к админ справочника")</f>
        <v>инструкция по применению набора AI, Н5</v>
      </c>
      <c r="AT1066" s="11" t="s">
        <v>4823</v>
      </c>
      <c r="AU1066" s="11" t="s">
        <v>4823</v>
      </c>
      <c r="AV1066" s="11" t="s">
        <v>2673</v>
      </c>
      <c r="AW1066" s="11" t="s">
        <v>4824</v>
      </c>
      <c r="AX1066" s="11" t="s">
        <v>565</v>
      </c>
      <c r="AY1066" s="11" t="s">
        <v>1302</v>
      </c>
      <c r="AZ1066" s="11">
        <v>153</v>
      </c>
      <c r="BA1066" s="11">
        <v>36</v>
      </c>
      <c r="BC1066" s="11" t="s">
        <v>5155</v>
      </c>
    </row>
    <row r="1067" spans="1:55" x14ac:dyDescent="0.25">
      <c r="A1067" t="str">
        <f t="shared" si="20"/>
        <v>С/299Вирус гриппа птиц подтипа Н5 уровень антител (ВНИИЗЖ)</v>
      </c>
      <c r="B1067" t="str">
        <f>IF(E1067="","",INDEX(Лаборатории!A:A,MATCH('Производственный контроль'!E1067,Лаборатории!B:B,0)))</f>
        <v xml:space="preserve">КУРИНОЕ ЦАРСТВО АО </v>
      </c>
      <c r="C1067" t="str">
        <f>IF(E1067="","",VLOOKUP(E1067,Лаборатории!B:D,3,0))</f>
        <v>U377_CHL</v>
      </c>
      <c r="D1067" s="12">
        <v>45700</v>
      </c>
      <c r="E1067" s="11" t="s">
        <v>793</v>
      </c>
      <c r="F1067" s="11" t="s">
        <v>544</v>
      </c>
      <c r="G1067" s="11" t="s">
        <v>565</v>
      </c>
      <c r="H1067" s="11" t="s">
        <v>312</v>
      </c>
      <c r="I1067" s="11" t="s">
        <v>3437</v>
      </c>
      <c r="J1067" t="str">
        <f>IF(L1067="","",VLOOKUP(L1067,Продукция!B:D,3,0))</f>
        <v>Биологический_материал</v>
      </c>
      <c r="K1067" t="str">
        <f>IF(L1067="","",VLOOKUP(L1067,Продукция!B:C,2,0))</f>
        <v>Сыворотка крови</v>
      </c>
      <c r="L1067" s="151" t="s">
        <v>302</v>
      </c>
      <c r="M1067">
        <f>IF(L1067="","",VLOOKUP(L1067,Продукция!B:L,11,0))</f>
        <v>0</v>
      </c>
      <c r="N1067" s="11" t="s">
        <v>873</v>
      </c>
      <c r="P1067" s="11" t="s">
        <v>340</v>
      </c>
      <c r="Q1067" s="11" t="s">
        <v>854</v>
      </c>
      <c r="R1067" s="153" t="s">
        <v>4956</v>
      </c>
      <c r="S1067" s="11">
        <v>20</v>
      </c>
      <c r="T1067" s="11" t="s">
        <v>5160</v>
      </c>
      <c r="V1067" s="14">
        <v>45699</v>
      </c>
      <c r="Z1067" s="11" t="s">
        <v>4823</v>
      </c>
      <c r="AA1067" s="15">
        <v>0.55902777777777779</v>
      </c>
      <c r="AB1067" t="str">
        <f>IF(L1067="","",VLOOKUP(L1067&amp;I1067,Продукция!A:I,9,0))</f>
        <v>рекомендация производителя набора</v>
      </c>
      <c r="AC1067" s="14">
        <v>45707</v>
      </c>
      <c r="AD1067" s="11" t="s">
        <v>2673</v>
      </c>
      <c r="AE1067" s="11" t="s">
        <v>4823</v>
      </c>
      <c r="AF1067" t="str">
        <f>IF(AD1067="","",VLOOKUP(AD1067,'Сотрудники и ссылки'!A:B,2,0))</f>
        <v>Серолог</v>
      </c>
      <c r="AG1067">
        <f>IF(AD1067="","",VLOOKUP(AD1067,'Сотрудники и ссылки'!A:C,3,0))</f>
        <v>20001771</v>
      </c>
      <c r="AH1067" s="11" t="s">
        <v>2673</v>
      </c>
      <c r="AI1067" t="str">
        <f>IF(AH1067="","",VLOOKUP(AH1067,'Сотрудники и ссылки'!A:B,2,0))</f>
        <v>Серолог</v>
      </c>
      <c r="AJ1067">
        <f>IF(AH1067="","",VLOOKUP(AH1067,'Сотрудники и ссылки'!A:C,3,0))</f>
        <v>20001771</v>
      </c>
      <c r="AK1067" s="14">
        <v>45707</v>
      </c>
      <c r="AL1067" s="2">
        <f>IF(AK1067="","",AK1067+VLOOKUP(I1067,'Вид исследования'!B:E,4,0))</f>
        <v>45708</v>
      </c>
      <c r="AM1067" s="2">
        <f>IF(AK1067="","",AK1067+VLOOKUP(I1067,'Вид исследования'!B:F,5,0))</f>
        <v>45708</v>
      </c>
      <c r="AN1067" s="14">
        <v>45707</v>
      </c>
      <c r="AP1067" s="11" t="s">
        <v>189</v>
      </c>
      <c r="AQ1067" t="str">
        <f>IFERROR(IF(L1067="","",VLOOKUP(L1067&amp;I1067,Продукция!A:K,11,0)),"обратитесь к админ справочника")</f>
        <v>согласно рекомендациям производителя теста</v>
      </c>
      <c r="AR1067" s="11" t="s">
        <v>4823</v>
      </c>
      <c r="AS1067" t="str">
        <f>IFERROR(IF(L1067="","",VLOOKUP(L1067&amp;I1067,Продукция!A:J,10,0)),"обратитесь к админ справочника")</f>
        <v>инструкция по применению набора AI, Н5</v>
      </c>
      <c r="AT1067" s="11" t="s">
        <v>4823</v>
      </c>
      <c r="AU1067" s="11" t="s">
        <v>4823</v>
      </c>
      <c r="AV1067" s="11" t="s">
        <v>2673</v>
      </c>
      <c r="AW1067" s="11" t="s">
        <v>4824</v>
      </c>
      <c r="AX1067" s="11" t="s">
        <v>565</v>
      </c>
      <c r="AY1067" s="11" t="s">
        <v>1305</v>
      </c>
      <c r="AZ1067" s="11">
        <v>153</v>
      </c>
      <c r="BA1067" s="11">
        <v>35</v>
      </c>
      <c r="BC1067" s="11" t="s">
        <v>5155</v>
      </c>
    </row>
    <row r="1068" spans="1:55" x14ac:dyDescent="0.25">
      <c r="A1068" t="str">
        <f t="shared" si="20"/>
        <v>С/288Вирус гриппа птиц подтипа Н5 уровень антител (ВНИИЗЖ)</v>
      </c>
      <c r="B1068" t="str">
        <f>IF(E1068="","",INDEX(Лаборатории!A:A,MATCH('Производственный контроль'!E1068,Лаборатории!B:B,0)))</f>
        <v xml:space="preserve">КУРИНОЕ ЦАРСТВО АО </v>
      </c>
      <c r="C1068" t="str">
        <f>IF(E1068="","",VLOOKUP(E1068,Лаборатории!B:D,3,0))</f>
        <v>U377_CHL</v>
      </c>
      <c r="D1068" s="12">
        <v>45699</v>
      </c>
      <c r="E1068" s="11" t="s">
        <v>793</v>
      </c>
      <c r="F1068" s="11" t="s">
        <v>544</v>
      </c>
      <c r="G1068" s="11" t="s">
        <v>565</v>
      </c>
      <c r="H1068" s="11" t="s">
        <v>312</v>
      </c>
      <c r="I1068" s="11" t="s">
        <v>3437</v>
      </c>
      <c r="J1068" t="str">
        <f>IF(L1068="","",VLOOKUP(L1068,Продукция!B:D,3,0))</f>
        <v>Биологический_материал</v>
      </c>
      <c r="K1068" t="str">
        <f>IF(L1068="","",VLOOKUP(L1068,Продукция!B:C,2,0))</f>
        <v>Сыворотка крови</v>
      </c>
      <c r="L1068" s="151" t="s">
        <v>302</v>
      </c>
      <c r="M1068">
        <f>IF(L1068="","",VLOOKUP(L1068,Продукция!B:L,11,0))</f>
        <v>0</v>
      </c>
      <c r="N1068" s="11" t="s">
        <v>873</v>
      </c>
      <c r="P1068" s="11" t="s">
        <v>340</v>
      </c>
      <c r="Q1068" s="11" t="s">
        <v>854</v>
      </c>
      <c r="R1068" s="153" t="s">
        <v>5153</v>
      </c>
      <c r="S1068" s="11">
        <v>20</v>
      </c>
      <c r="T1068" s="11" t="s">
        <v>5154</v>
      </c>
      <c r="V1068" s="14">
        <v>45698</v>
      </c>
      <c r="Z1068" s="11" t="s">
        <v>4823</v>
      </c>
      <c r="AA1068" s="15">
        <v>0.62847222222222221</v>
      </c>
      <c r="AB1068" t="str">
        <f>IF(L1068="","",VLOOKUP(L1068&amp;I1068,Продукция!A:I,9,0))</f>
        <v>рекомендация производителя набора</v>
      </c>
      <c r="AC1068" s="14">
        <v>45707</v>
      </c>
      <c r="AD1068" s="11" t="s">
        <v>2673</v>
      </c>
      <c r="AE1068" s="11" t="s">
        <v>4823</v>
      </c>
      <c r="AF1068" t="str">
        <f>IF(AD1068="","",VLOOKUP(AD1068,'Сотрудники и ссылки'!A:B,2,0))</f>
        <v>Серолог</v>
      </c>
      <c r="AG1068">
        <f>IF(AD1068="","",VLOOKUP(AD1068,'Сотрудники и ссылки'!A:C,3,0))</f>
        <v>20001771</v>
      </c>
      <c r="AH1068" s="11" t="s">
        <v>2673</v>
      </c>
      <c r="AI1068" t="str">
        <f>IF(AH1068="","",VLOOKUP(AH1068,'Сотрудники и ссылки'!A:B,2,0))</f>
        <v>Серолог</v>
      </c>
      <c r="AJ1068">
        <f>IF(AH1068="","",VLOOKUP(AH1068,'Сотрудники и ссылки'!A:C,3,0))</f>
        <v>20001771</v>
      </c>
      <c r="AK1068" s="14">
        <v>45707</v>
      </c>
      <c r="AL1068" s="2">
        <f>IF(AK1068="","",AK1068+VLOOKUP(I1068,'Вид исследования'!B:E,4,0))</f>
        <v>45708</v>
      </c>
      <c r="AM1068" s="2">
        <f>IF(AK1068="","",AK1068+VLOOKUP(I1068,'Вид исследования'!B:F,5,0))</f>
        <v>45708</v>
      </c>
      <c r="AN1068" s="14">
        <v>45707</v>
      </c>
      <c r="AP1068" s="11" t="s">
        <v>189</v>
      </c>
      <c r="AQ1068" t="str">
        <f>IFERROR(IF(L1068="","",VLOOKUP(L1068&amp;I1068,Продукция!A:K,11,0)),"обратитесь к админ справочника")</f>
        <v>согласно рекомендациям производителя теста</v>
      </c>
      <c r="AR1068" s="11" t="s">
        <v>4823</v>
      </c>
      <c r="AS1068" t="str">
        <f>IFERROR(IF(L1068="","",VLOOKUP(L1068&amp;I1068,Продукция!A:J,10,0)),"обратитесь к админ справочника")</f>
        <v>инструкция по применению набора AI, Н5</v>
      </c>
      <c r="AT1068" s="11" t="s">
        <v>4823</v>
      </c>
      <c r="AU1068" s="11" t="s">
        <v>4823</v>
      </c>
      <c r="AV1068" s="11" t="s">
        <v>2673</v>
      </c>
      <c r="AW1068" s="11" t="s">
        <v>4824</v>
      </c>
      <c r="AX1068" s="11" t="s">
        <v>565</v>
      </c>
      <c r="AY1068" s="11" t="s">
        <v>1307</v>
      </c>
      <c r="AZ1068" s="11">
        <v>153</v>
      </c>
      <c r="BA1068" s="11">
        <v>35</v>
      </c>
      <c r="BC1068" s="11" t="s">
        <v>5155</v>
      </c>
    </row>
    <row r="1069" spans="1:55" x14ac:dyDescent="0.25">
      <c r="A1069" t="str">
        <f t="shared" si="20"/>
        <v>С/288Вирус гриппа птиц подтипа Н5 уровень антител (ВНИИЗЖ)</v>
      </c>
      <c r="B1069" t="str">
        <f>IF(E1069="","",INDEX(Лаборатории!A:A,MATCH('Производственный контроль'!E1069,Лаборатории!B:B,0)))</f>
        <v xml:space="preserve">КУРИНОЕ ЦАРСТВО АО </v>
      </c>
      <c r="C1069" t="str">
        <f>IF(E1069="","",VLOOKUP(E1069,Лаборатории!B:D,3,0))</f>
        <v>U377_CHL</v>
      </c>
      <c r="D1069" s="12">
        <v>45699</v>
      </c>
      <c r="E1069" s="11" t="s">
        <v>793</v>
      </c>
      <c r="F1069" s="11" t="s">
        <v>544</v>
      </c>
      <c r="G1069" s="11" t="s">
        <v>565</v>
      </c>
      <c r="H1069" s="11" t="s">
        <v>312</v>
      </c>
      <c r="I1069" s="11" t="s">
        <v>3437</v>
      </c>
      <c r="J1069" t="str">
        <f>IF(L1069="","",VLOOKUP(L1069,Продукция!B:D,3,0))</f>
        <v>Биологический_материал</v>
      </c>
      <c r="K1069" t="str">
        <f>IF(L1069="","",VLOOKUP(L1069,Продукция!B:C,2,0))</f>
        <v>Сыворотка крови</v>
      </c>
      <c r="L1069" s="151" t="s">
        <v>302</v>
      </c>
      <c r="M1069">
        <f>IF(L1069="","",VLOOKUP(L1069,Продукция!B:L,11,0))</f>
        <v>0</v>
      </c>
      <c r="N1069" s="11" t="s">
        <v>873</v>
      </c>
      <c r="P1069" s="11" t="s">
        <v>340</v>
      </c>
      <c r="Q1069" s="11" t="s">
        <v>854</v>
      </c>
      <c r="R1069" s="153" t="s">
        <v>5152</v>
      </c>
      <c r="S1069" s="11">
        <v>20</v>
      </c>
      <c r="T1069" s="11" t="s">
        <v>5154</v>
      </c>
      <c r="V1069" s="14">
        <v>45698</v>
      </c>
      <c r="Z1069" s="11" t="s">
        <v>4823</v>
      </c>
      <c r="AA1069" s="15">
        <v>0.62847222222222221</v>
      </c>
      <c r="AB1069" t="str">
        <f>IF(L1069="","",VLOOKUP(L1069&amp;I1069,Продукция!A:I,9,0))</f>
        <v>рекомендация производителя набора</v>
      </c>
      <c r="AC1069" s="14">
        <v>45707</v>
      </c>
      <c r="AD1069" s="11" t="s">
        <v>2673</v>
      </c>
      <c r="AE1069" s="11" t="s">
        <v>4823</v>
      </c>
      <c r="AF1069" t="str">
        <f>IF(AD1069="","",VLOOKUP(AD1069,'Сотрудники и ссылки'!A:B,2,0))</f>
        <v>Серолог</v>
      </c>
      <c r="AG1069">
        <f>IF(AD1069="","",VLOOKUP(AD1069,'Сотрудники и ссылки'!A:C,3,0))</f>
        <v>20001771</v>
      </c>
      <c r="AH1069" s="11" t="s">
        <v>2673</v>
      </c>
      <c r="AI1069" t="str">
        <f>IF(AH1069="","",VLOOKUP(AH1069,'Сотрудники и ссылки'!A:B,2,0))</f>
        <v>Серолог</v>
      </c>
      <c r="AJ1069">
        <f>IF(AH1069="","",VLOOKUP(AH1069,'Сотрудники и ссылки'!A:C,3,0))</f>
        <v>20001771</v>
      </c>
      <c r="AK1069" s="14">
        <v>45707</v>
      </c>
      <c r="AL1069" s="2">
        <f>IF(AK1069="","",AK1069+VLOOKUP(I1069,'Вид исследования'!B:E,4,0))</f>
        <v>45708</v>
      </c>
      <c r="AM1069" s="2">
        <f>IF(AK1069="","",AK1069+VLOOKUP(I1069,'Вид исследования'!B:F,5,0))</f>
        <v>45708</v>
      </c>
      <c r="AN1069" s="14">
        <v>45707</v>
      </c>
      <c r="AP1069" s="11" t="s">
        <v>189</v>
      </c>
      <c r="AQ1069" t="str">
        <f>IFERROR(IF(L1069="","",VLOOKUP(L1069&amp;I1069,Продукция!A:K,11,0)),"обратитесь к админ справочника")</f>
        <v>согласно рекомендациям производителя теста</v>
      </c>
      <c r="AR1069" s="11" t="s">
        <v>4823</v>
      </c>
      <c r="AS1069" t="str">
        <f>IFERROR(IF(L1069="","",VLOOKUP(L1069&amp;I1069,Продукция!A:J,10,0)),"обратитесь к админ справочника")</f>
        <v>инструкция по применению набора AI, Н5</v>
      </c>
      <c r="AT1069" s="11" t="s">
        <v>4823</v>
      </c>
      <c r="AU1069" s="11" t="s">
        <v>4823</v>
      </c>
      <c r="AV1069" s="11" t="s">
        <v>2673</v>
      </c>
      <c r="AW1069" s="11" t="s">
        <v>4824</v>
      </c>
      <c r="AX1069" s="11" t="s">
        <v>565</v>
      </c>
      <c r="AY1069" s="11" t="s">
        <v>1308</v>
      </c>
      <c r="AZ1069" s="11">
        <v>153</v>
      </c>
      <c r="BA1069" s="11">
        <v>36</v>
      </c>
      <c r="BC1069" s="11" t="s">
        <v>5155</v>
      </c>
    </row>
    <row r="1070" spans="1:55" x14ac:dyDescent="0.25">
      <c r="A1070" t="str">
        <f t="shared" si="20"/>
        <v>С/288Вирус гриппа птиц подтипа Н5 уровень антител (ВНИИЗЖ)</v>
      </c>
      <c r="B1070" t="str">
        <f>IF(E1070="","",INDEX(Лаборатории!A:A,MATCH('Производственный контроль'!E1070,Лаборатории!B:B,0)))</f>
        <v xml:space="preserve">КУРИНОЕ ЦАРСТВО АО </v>
      </c>
      <c r="C1070" t="str">
        <f>IF(E1070="","",VLOOKUP(E1070,Лаборатории!B:D,3,0))</f>
        <v>U377_CHL</v>
      </c>
      <c r="D1070" s="12">
        <v>45699</v>
      </c>
      <c r="E1070" s="11" t="s">
        <v>793</v>
      </c>
      <c r="F1070" s="11" t="s">
        <v>544</v>
      </c>
      <c r="G1070" s="11" t="s">
        <v>565</v>
      </c>
      <c r="H1070" s="11" t="s">
        <v>312</v>
      </c>
      <c r="I1070" s="11" t="s">
        <v>3437</v>
      </c>
      <c r="J1070" t="str">
        <f>IF(L1070="","",VLOOKUP(L1070,Продукция!B:D,3,0))</f>
        <v>Биологический_материал</v>
      </c>
      <c r="K1070" t="str">
        <f>IF(L1070="","",VLOOKUP(L1070,Продукция!B:C,2,0))</f>
        <v>Сыворотка крови</v>
      </c>
      <c r="L1070" s="151" t="s">
        <v>302</v>
      </c>
      <c r="M1070">
        <f>IF(L1070="","",VLOOKUP(L1070,Продукция!B:L,11,0))</f>
        <v>0</v>
      </c>
      <c r="N1070" s="11" t="s">
        <v>873</v>
      </c>
      <c r="P1070" s="11" t="s">
        <v>340</v>
      </c>
      <c r="Q1070" s="11" t="s">
        <v>854</v>
      </c>
      <c r="R1070" s="153" t="s">
        <v>5151</v>
      </c>
      <c r="S1070" s="11">
        <v>20</v>
      </c>
      <c r="T1070" s="11" t="s">
        <v>5154</v>
      </c>
      <c r="V1070" s="14">
        <v>45698</v>
      </c>
      <c r="Z1070" s="11" t="s">
        <v>4823</v>
      </c>
      <c r="AA1070" s="15">
        <v>0.62847222222222221</v>
      </c>
      <c r="AB1070" t="str">
        <f>IF(L1070="","",VLOOKUP(L1070&amp;I1070,Продукция!A:I,9,0))</f>
        <v>рекомендация производителя набора</v>
      </c>
      <c r="AC1070" s="14">
        <v>45707</v>
      </c>
      <c r="AD1070" s="11" t="s">
        <v>2673</v>
      </c>
      <c r="AE1070" s="11" t="s">
        <v>4823</v>
      </c>
      <c r="AF1070" t="str">
        <f>IF(AD1070="","",VLOOKUP(AD1070,'Сотрудники и ссылки'!A:B,2,0))</f>
        <v>Серолог</v>
      </c>
      <c r="AG1070">
        <f>IF(AD1070="","",VLOOKUP(AD1070,'Сотрудники и ссылки'!A:C,3,0))</f>
        <v>20001771</v>
      </c>
      <c r="AH1070" s="11" t="s">
        <v>2673</v>
      </c>
      <c r="AI1070" t="str">
        <f>IF(AH1070="","",VLOOKUP(AH1070,'Сотрудники и ссылки'!A:B,2,0))</f>
        <v>Серолог</v>
      </c>
      <c r="AJ1070">
        <f>IF(AH1070="","",VLOOKUP(AH1070,'Сотрудники и ссылки'!A:C,3,0))</f>
        <v>20001771</v>
      </c>
      <c r="AK1070" s="14">
        <v>45707</v>
      </c>
      <c r="AL1070" s="2">
        <f>IF(AK1070="","",AK1070+VLOOKUP(I1070,'Вид исследования'!B:E,4,0))</f>
        <v>45708</v>
      </c>
      <c r="AM1070" s="2">
        <f>IF(AK1070="","",AK1070+VLOOKUP(I1070,'Вид исследования'!B:F,5,0))</f>
        <v>45708</v>
      </c>
      <c r="AN1070" s="14">
        <v>45707</v>
      </c>
      <c r="AP1070" s="11" t="s">
        <v>189</v>
      </c>
      <c r="AQ1070" t="str">
        <f>IFERROR(IF(L1070="","",VLOOKUP(L1070&amp;I1070,Продукция!A:K,11,0)),"обратитесь к админ справочника")</f>
        <v>согласно рекомендациям производителя теста</v>
      </c>
      <c r="AR1070" s="11" t="s">
        <v>4823</v>
      </c>
      <c r="AS1070" t="str">
        <f>IFERROR(IF(L1070="","",VLOOKUP(L1070&amp;I1070,Продукция!A:J,10,0)),"обратитесь к админ справочника")</f>
        <v>инструкция по применению набора AI, Н5</v>
      </c>
      <c r="AT1070" s="11" t="s">
        <v>4823</v>
      </c>
      <c r="AU1070" s="11" t="s">
        <v>4823</v>
      </c>
      <c r="AV1070" s="11" t="s">
        <v>2673</v>
      </c>
      <c r="AW1070" s="11" t="s">
        <v>4824</v>
      </c>
      <c r="AX1070" s="11" t="s">
        <v>565</v>
      </c>
      <c r="AY1070" s="11" t="s">
        <v>1309</v>
      </c>
      <c r="AZ1070" s="11">
        <v>153</v>
      </c>
      <c r="BA1070" s="11">
        <v>36</v>
      </c>
      <c r="BC1070" s="11" t="s">
        <v>5155</v>
      </c>
    </row>
    <row r="1071" spans="1:55" x14ac:dyDescent="0.25">
      <c r="A1071" t="str">
        <f t="shared" si="20"/>
        <v>С/288ART (BioChek) инфекционный альвеолярный ринотрахеит тип А и В уровень антител</v>
      </c>
      <c r="B1071" t="str">
        <f>IF(E1071="","",INDEX(Лаборатории!A:A,MATCH('Производственный контроль'!E1071,Лаборатории!B:B,0)))</f>
        <v xml:space="preserve">КУРИНОЕ ЦАРСТВО АО </v>
      </c>
      <c r="C1071" t="str">
        <f>IF(E1071="","",VLOOKUP(E1071,Лаборатории!B:D,3,0))</f>
        <v>U377_CHL</v>
      </c>
      <c r="D1071" s="12">
        <v>45699</v>
      </c>
      <c r="E1071" s="11" t="s">
        <v>793</v>
      </c>
      <c r="F1071" s="11" t="s">
        <v>544</v>
      </c>
      <c r="G1071" s="11" t="s">
        <v>565</v>
      </c>
      <c r="H1071" s="11" t="s">
        <v>262</v>
      </c>
      <c r="I1071" s="11" t="s">
        <v>3409</v>
      </c>
      <c r="J1071" t="str">
        <f>IF(L1071="","",VLOOKUP(L1071,Продукция!B:D,3,0))</f>
        <v>Биологический_материал</v>
      </c>
      <c r="K1071" t="str">
        <f>IF(L1071="","",VLOOKUP(L1071,Продукция!B:C,2,0))</f>
        <v>Сыворотка крови</v>
      </c>
      <c r="L1071" s="151" t="s">
        <v>302</v>
      </c>
      <c r="M1071">
        <f>IF(L1071="","",VLOOKUP(L1071,Продукция!B:L,11,0))</f>
        <v>0</v>
      </c>
      <c r="N1071" s="11" t="s">
        <v>873</v>
      </c>
      <c r="P1071" s="11" t="s">
        <v>340</v>
      </c>
      <c r="Q1071" s="11" t="s">
        <v>854</v>
      </c>
      <c r="R1071" s="153" t="s">
        <v>5132</v>
      </c>
      <c r="S1071" s="11">
        <v>18</v>
      </c>
      <c r="T1071" s="11" t="s">
        <v>5154</v>
      </c>
      <c r="V1071" s="14">
        <v>45696</v>
      </c>
      <c r="Z1071" s="11" t="s">
        <v>4823</v>
      </c>
      <c r="AA1071" s="15">
        <v>0.62847222222222221</v>
      </c>
      <c r="AB1071" t="str">
        <f>IF(L1071="","",VLOOKUP(L1071&amp;I1071,Продукция!A:I,9,0))</f>
        <v>рекомендация производителя набора</v>
      </c>
      <c r="AC1071" s="14">
        <v>45702</v>
      </c>
      <c r="AD1071" s="11" t="s">
        <v>2673</v>
      </c>
      <c r="AE1071" s="11" t="s">
        <v>4823</v>
      </c>
      <c r="AF1071" t="str">
        <f>IF(AD1071="","",VLOOKUP(AD1071,'Сотрудники и ссылки'!A:B,2,0))</f>
        <v>Серолог</v>
      </c>
      <c r="AG1071">
        <f>IF(AD1071="","",VLOOKUP(AD1071,'Сотрудники и ссылки'!A:C,3,0))</f>
        <v>20001771</v>
      </c>
      <c r="AH1071" s="11" t="s">
        <v>2673</v>
      </c>
      <c r="AI1071" t="str">
        <f>IF(AH1071="","",VLOOKUP(AH1071,'Сотрудники и ссылки'!A:B,2,0))</f>
        <v>Серолог</v>
      </c>
      <c r="AJ1071">
        <f>IF(AH1071="","",VLOOKUP(AH1071,'Сотрудники и ссылки'!A:C,3,0))</f>
        <v>20001771</v>
      </c>
      <c r="AK1071" s="14">
        <v>45702</v>
      </c>
      <c r="AL1071" s="2">
        <f>IF(AK1071="","",AK1071+VLOOKUP(I1071,'Вид исследования'!B:E,4,0))</f>
        <v>45703</v>
      </c>
      <c r="AM1071" s="2">
        <f>IF(AK1071="","",AK1071+VLOOKUP(I1071,'Вид исследования'!B:F,5,0))</f>
        <v>45703</v>
      </c>
      <c r="AN1071" s="14">
        <v>45702</v>
      </c>
      <c r="AP1071" s="11" t="s">
        <v>189</v>
      </c>
      <c r="AQ1071" t="str">
        <f>IFERROR(IF(L1071="","",VLOOKUP(L1071&amp;I1071,Продукция!A:K,11,0)),"обратитесь к админ справочника")</f>
        <v>согласно рекомендациям производителя теста</v>
      </c>
      <c r="AR1071" s="11" t="s">
        <v>4823</v>
      </c>
      <c r="AS1071" t="str">
        <f>IFERROR(IF(L1071="","",VLOOKUP(L1071&amp;I1071,Продукция!A:J,10,0)),"обратитесь к админ справочника")</f>
        <v>инструкция тест- ситема Биочек СК-120</v>
      </c>
      <c r="AT1071" s="11" t="s">
        <v>4823</v>
      </c>
      <c r="AU1071" s="11" t="s">
        <v>4823</v>
      </c>
      <c r="AV1071" s="11" t="s">
        <v>2673</v>
      </c>
      <c r="AW1071" s="11" t="s">
        <v>4824</v>
      </c>
      <c r="AX1071" s="11" t="s">
        <v>565</v>
      </c>
      <c r="AY1071" s="11" t="s">
        <v>1289</v>
      </c>
      <c r="AZ1071" s="11">
        <v>153</v>
      </c>
      <c r="BA1071" s="11">
        <v>40</v>
      </c>
      <c r="BC1071" s="11" t="s">
        <v>5155</v>
      </c>
    </row>
    <row r="1072" spans="1:55" x14ac:dyDescent="0.25">
      <c r="A1072" t="str">
        <f t="shared" si="20"/>
        <v>С/288ART (BioChek) инфекционный альвеолярный ринотрахеит тип А и В уровень антител</v>
      </c>
      <c r="B1072" t="str">
        <f>IF(E1072="","",INDEX(Лаборатории!A:A,MATCH('Производственный контроль'!E1072,Лаборатории!B:B,0)))</f>
        <v xml:space="preserve">КУРИНОЕ ЦАРСТВО АО </v>
      </c>
      <c r="C1072" t="str">
        <f>IF(E1072="","",VLOOKUP(E1072,Лаборатории!B:D,3,0))</f>
        <v>U377_CHL</v>
      </c>
      <c r="D1072" s="12">
        <v>45699</v>
      </c>
      <c r="E1072" s="11" t="s">
        <v>793</v>
      </c>
      <c r="F1072" s="11" t="s">
        <v>544</v>
      </c>
      <c r="G1072" s="11" t="s">
        <v>565</v>
      </c>
      <c r="H1072" s="11" t="s">
        <v>262</v>
      </c>
      <c r="I1072" s="11" t="s">
        <v>3409</v>
      </c>
      <c r="J1072" t="str">
        <f>IF(L1072="","",VLOOKUP(L1072,Продукция!B:D,3,0))</f>
        <v>Биологический_материал</v>
      </c>
      <c r="K1072" t="str">
        <f>IF(L1072="","",VLOOKUP(L1072,Продукция!B:C,2,0))</f>
        <v>Сыворотка крови</v>
      </c>
      <c r="L1072" s="151" t="s">
        <v>302</v>
      </c>
      <c r="M1072">
        <f>IF(L1072="","",VLOOKUP(L1072,Продукция!B:L,11,0))</f>
        <v>0</v>
      </c>
      <c r="N1072" s="11" t="s">
        <v>873</v>
      </c>
      <c r="P1072" s="11" t="s">
        <v>340</v>
      </c>
      <c r="Q1072" s="11" t="s">
        <v>854</v>
      </c>
      <c r="R1072" s="153" t="s">
        <v>5135</v>
      </c>
      <c r="S1072" s="11">
        <v>18</v>
      </c>
      <c r="T1072" s="11" t="s">
        <v>5154</v>
      </c>
      <c r="V1072" s="14">
        <v>45697</v>
      </c>
      <c r="Z1072" s="11" t="s">
        <v>4823</v>
      </c>
      <c r="AA1072" s="15">
        <v>0.62847222222222221</v>
      </c>
      <c r="AB1072" t="str">
        <f>IF(L1072="","",VLOOKUP(L1072&amp;I1072,Продукция!A:I,9,0))</f>
        <v>рекомендация производителя набора</v>
      </c>
      <c r="AC1072" s="14">
        <v>45702</v>
      </c>
      <c r="AD1072" s="11" t="s">
        <v>2673</v>
      </c>
      <c r="AE1072" s="11" t="s">
        <v>4823</v>
      </c>
      <c r="AF1072" t="str">
        <f>IF(AD1072="","",VLOOKUP(AD1072,'Сотрудники и ссылки'!A:B,2,0))</f>
        <v>Серолог</v>
      </c>
      <c r="AG1072">
        <f>IF(AD1072="","",VLOOKUP(AD1072,'Сотрудники и ссылки'!A:C,3,0))</f>
        <v>20001771</v>
      </c>
      <c r="AH1072" s="11" t="s">
        <v>2673</v>
      </c>
      <c r="AI1072" t="str">
        <f>IF(AH1072="","",VLOOKUP(AH1072,'Сотрудники и ссылки'!A:B,2,0))</f>
        <v>Серолог</v>
      </c>
      <c r="AJ1072">
        <f>IF(AH1072="","",VLOOKUP(AH1072,'Сотрудники и ссылки'!A:C,3,0))</f>
        <v>20001771</v>
      </c>
      <c r="AK1072" s="14">
        <v>45702</v>
      </c>
      <c r="AL1072" s="2">
        <f>IF(AK1072="","",AK1072+VLOOKUP(I1072,'Вид исследования'!B:E,4,0))</f>
        <v>45703</v>
      </c>
      <c r="AM1072" s="2">
        <f>IF(AK1072="","",AK1072+VLOOKUP(I1072,'Вид исследования'!B:F,5,0))</f>
        <v>45703</v>
      </c>
      <c r="AN1072" s="14">
        <v>45702</v>
      </c>
      <c r="AP1072" s="11" t="s">
        <v>189</v>
      </c>
      <c r="AQ1072" t="str">
        <f>IFERROR(IF(L1072="","",VLOOKUP(L1072&amp;I1072,Продукция!A:K,11,0)),"обратитесь к админ справочника")</f>
        <v>согласно рекомендациям производителя теста</v>
      </c>
      <c r="AR1072" s="11" t="s">
        <v>4823</v>
      </c>
      <c r="AS1072" t="str">
        <f>IFERROR(IF(L1072="","",VLOOKUP(L1072&amp;I1072,Продукция!A:J,10,0)),"обратитесь к админ справочника")</f>
        <v>инструкция тест- ситема Биочек СК-120</v>
      </c>
      <c r="AT1072" s="11" t="s">
        <v>4823</v>
      </c>
      <c r="AU1072" s="11" t="s">
        <v>4823</v>
      </c>
      <c r="AV1072" s="11" t="s">
        <v>2673</v>
      </c>
      <c r="AW1072" s="11" t="s">
        <v>4824</v>
      </c>
      <c r="AX1072" s="11" t="s">
        <v>565</v>
      </c>
      <c r="AY1072" s="11" t="s">
        <v>1300</v>
      </c>
      <c r="AZ1072" s="11">
        <v>153</v>
      </c>
      <c r="BA1072" s="11">
        <v>37</v>
      </c>
      <c r="BC1072" s="11" t="s">
        <v>5155</v>
      </c>
    </row>
    <row r="1073" spans="1:55" x14ac:dyDescent="0.25">
      <c r="A1073" t="str">
        <f t="shared" si="20"/>
        <v>С/288ART (BioChek) инфекционный альвеолярный ринотрахеит тип А и В уровень антител</v>
      </c>
      <c r="B1073" t="str">
        <f>IF(E1073="","",INDEX(Лаборатории!A:A,MATCH('Производственный контроль'!E1073,Лаборатории!B:B,0)))</f>
        <v xml:space="preserve">КУРИНОЕ ЦАРСТВО АО </v>
      </c>
      <c r="C1073" t="str">
        <f>IF(E1073="","",VLOOKUP(E1073,Лаборатории!B:D,3,0))</f>
        <v>U377_CHL</v>
      </c>
      <c r="D1073" s="12">
        <v>45699</v>
      </c>
      <c r="E1073" s="11" t="s">
        <v>793</v>
      </c>
      <c r="F1073" s="11" t="s">
        <v>544</v>
      </c>
      <c r="G1073" s="11" t="s">
        <v>565</v>
      </c>
      <c r="H1073" s="11" t="s">
        <v>262</v>
      </c>
      <c r="I1073" s="11" t="s">
        <v>3409</v>
      </c>
      <c r="J1073" t="str">
        <f>IF(L1073="","",VLOOKUP(L1073,Продукция!B:D,3,0))</f>
        <v>Биологический_материал</v>
      </c>
      <c r="K1073" t="str">
        <f>IF(L1073="","",VLOOKUP(L1073,Продукция!B:C,2,0))</f>
        <v>Сыворотка крови</v>
      </c>
      <c r="L1073" s="151" t="s">
        <v>302</v>
      </c>
      <c r="M1073">
        <f>IF(L1073="","",VLOOKUP(L1073,Продукция!B:L,11,0))</f>
        <v>0</v>
      </c>
      <c r="N1073" s="11" t="s">
        <v>873</v>
      </c>
      <c r="P1073" s="11" t="s">
        <v>340</v>
      </c>
      <c r="Q1073" s="11" t="s">
        <v>854</v>
      </c>
      <c r="R1073" s="153" t="s">
        <v>5136</v>
      </c>
      <c r="S1073" s="11">
        <v>18</v>
      </c>
      <c r="T1073" s="11" t="s">
        <v>5154</v>
      </c>
      <c r="V1073" s="14">
        <v>45696</v>
      </c>
      <c r="Z1073" s="11" t="s">
        <v>4823</v>
      </c>
      <c r="AA1073" s="15">
        <v>0.62847222222222221</v>
      </c>
      <c r="AB1073" t="str">
        <f>IF(L1073="","",VLOOKUP(L1073&amp;I1073,Продукция!A:I,9,0))</f>
        <v>рекомендация производителя набора</v>
      </c>
      <c r="AC1073" s="14">
        <v>45702</v>
      </c>
      <c r="AD1073" s="11" t="s">
        <v>2673</v>
      </c>
      <c r="AE1073" s="11" t="s">
        <v>4823</v>
      </c>
      <c r="AF1073" t="str">
        <f>IF(AD1073="","",VLOOKUP(AD1073,'Сотрудники и ссылки'!A:B,2,0))</f>
        <v>Серолог</v>
      </c>
      <c r="AG1073">
        <f>IF(AD1073="","",VLOOKUP(AD1073,'Сотрудники и ссылки'!A:C,3,0))</f>
        <v>20001771</v>
      </c>
      <c r="AH1073" s="11" t="s">
        <v>2673</v>
      </c>
      <c r="AI1073" t="str">
        <f>IF(AH1073="","",VLOOKUP(AH1073,'Сотрудники и ссылки'!A:B,2,0))</f>
        <v>Серолог</v>
      </c>
      <c r="AJ1073">
        <f>IF(AH1073="","",VLOOKUP(AH1073,'Сотрудники и ссылки'!A:C,3,0))</f>
        <v>20001771</v>
      </c>
      <c r="AK1073" s="14">
        <v>45702</v>
      </c>
      <c r="AL1073" s="2">
        <f>IF(AK1073="","",AK1073+VLOOKUP(I1073,'Вид исследования'!B:E,4,0))</f>
        <v>45703</v>
      </c>
      <c r="AM1073" s="2">
        <f>IF(AK1073="","",AK1073+VLOOKUP(I1073,'Вид исследования'!B:F,5,0))</f>
        <v>45703</v>
      </c>
      <c r="AN1073" s="14">
        <v>45702</v>
      </c>
      <c r="AP1073" s="11" t="s">
        <v>189</v>
      </c>
      <c r="AQ1073" t="str">
        <f>IFERROR(IF(L1073="","",VLOOKUP(L1073&amp;I1073,Продукция!A:K,11,0)),"обратитесь к админ справочника")</f>
        <v>согласно рекомендациям производителя теста</v>
      </c>
      <c r="AR1073" s="11" t="s">
        <v>4823</v>
      </c>
      <c r="AS1073" t="str">
        <f>IFERROR(IF(L1073="","",VLOOKUP(L1073&amp;I1073,Продукция!A:J,10,0)),"обратитесь к админ справочника")</f>
        <v>инструкция тест- ситема Биочек СК-120</v>
      </c>
      <c r="AT1073" s="11" t="s">
        <v>4823</v>
      </c>
      <c r="AU1073" s="11" t="s">
        <v>4823</v>
      </c>
      <c r="AV1073" s="11" t="s">
        <v>2673</v>
      </c>
      <c r="AW1073" s="11" t="s">
        <v>4824</v>
      </c>
      <c r="AX1073" s="11" t="s">
        <v>565</v>
      </c>
      <c r="AY1073" s="11" t="s">
        <v>1286</v>
      </c>
      <c r="AZ1073" s="11">
        <v>153</v>
      </c>
      <c r="BA1073" s="11">
        <v>36</v>
      </c>
      <c r="BC1073" s="11" t="s">
        <v>5155</v>
      </c>
    </row>
    <row r="1074" spans="1:55" x14ac:dyDescent="0.25">
      <c r="A1074" t="str">
        <f t="shared" si="20"/>
        <v>С/288ART (BioChek) инфекционный альвеолярный ринотрахеит тип А и В уровень антител</v>
      </c>
      <c r="B1074" t="str">
        <f>IF(E1074="","",INDEX(Лаборатории!A:A,MATCH('Производственный контроль'!E1074,Лаборатории!B:B,0)))</f>
        <v xml:space="preserve">КУРИНОЕ ЦАРСТВО АО </v>
      </c>
      <c r="C1074" t="str">
        <f>IF(E1074="","",VLOOKUP(E1074,Лаборатории!B:D,3,0))</f>
        <v>U377_CHL</v>
      </c>
      <c r="D1074" s="12">
        <v>45699</v>
      </c>
      <c r="E1074" s="11" t="s">
        <v>793</v>
      </c>
      <c r="F1074" s="11" t="s">
        <v>544</v>
      </c>
      <c r="G1074" s="11" t="s">
        <v>565</v>
      </c>
      <c r="H1074" s="11" t="s">
        <v>262</v>
      </c>
      <c r="I1074" s="11" t="s">
        <v>3409</v>
      </c>
      <c r="J1074" t="str">
        <f>IF(L1074="","",VLOOKUP(L1074,Продукция!B:D,3,0))</f>
        <v>Биологический_материал</v>
      </c>
      <c r="K1074" t="str">
        <f>IF(L1074="","",VLOOKUP(L1074,Продукция!B:C,2,0))</f>
        <v>Сыворотка крови</v>
      </c>
      <c r="L1074" s="151" t="s">
        <v>302</v>
      </c>
      <c r="M1074">
        <f>IF(L1074="","",VLOOKUP(L1074,Продукция!B:L,11,0))</f>
        <v>0</v>
      </c>
      <c r="N1074" s="11" t="s">
        <v>873</v>
      </c>
      <c r="P1074" s="11" t="s">
        <v>340</v>
      </c>
      <c r="Q1074" s="11" t="s">
        <v>854</v>
      </c>
      <c r="R1074" s="153" t="s">
        <v>5125</v>
      </c>
      <c r="S1074" s="11">
        <v>18</v>
      </c>
      <c r="T1074" s="11" t="s">
        <v>5154</v>
      </c>
      <c r="V1074" s="14">
        <v>45698</v>
      </c>
      <c r="Z1074" s="11" t="s">
        <v>4823</v>
      </c>
      <c r="AA1074" s="15">
        <v>0.62847222222222221</v>
      </c>
      <c r="AB1074" t="str">
        <f>IF(L1074="","",VLOOKUP(L1074&amp;I1074,Продукция!A:I,9,0))</f>
        <v>рекомендация производителя набора</v>
      </c>
      <c r="AC1074" s="14">
        <v>45702</v>
      </c>
      <c r="AD1074" s="11" t="s">
        <v>2673</v>
      </c>
      <c r="AE1074" s="11" t="s">
        <v>4823</v>
      </c>
      <c r="AF1074" t="str">
        <f>IF(AD1074="","",VLOOKUP(AD1074,'Сотрудники и ссылки'!A:B,2,0))</f>
        <v>Серолог</v>
      </c>
      <c r="AG1074">
        <f>IF(AD1074="","",VLOOKUP(AD1074,'Сотрудники и ссылки'!A:C,3,0))</f>
        <v>20001771</v>
      </c>
      <c r="AH1074" s="11" t="s">
        <v>2673</v>
      </c>
      <c r="AI1074" t="str">
        <f>IF(AH1074="","",VLOOKUP(AH1074,'Сотрудники и ссылки'!A:B,2,0))</f>
        <v>Серолог</v>
      </c>
      <c r="AJ1074">
        <f>IF(AH1074="","",VLOOKUP(AH1074,'Сотрудники и ссылки'!A:C,3,0))</f>
        <v>20001771</v>
      </c>
      <c r="AK1074" s="14">
        <v>45702</v>
      </c>
      <c r="AL1074" s="2">
        <f>IF(AK1074="","",AK1074+VLOOKUP(I1074,'Вид исследования'!B:E,4,0))</f>
        <v>45703</v>
      </c>
      <c r="AM1074" s="2">
        <f>IF(AK1074="","",AK1074+VLOOKUP(I1074,'Вид исследования'!B:F,5,0))</f>
        <v>45703</v>
      </c>
      <c r="AN1074" s="14">
        <v>45702</v>
      </c>
      <c r="AP1074" s="11" t="s">
        <v>189</v>
      </c>
      <c r="AQ1074" t="str">
        <f>IFERROR(IF(L1074="","",VLOOKUP(L1074&amp;I1074,Продукция!A:K,11,0)),"обратитесь к админ справочника")</f>
        <v>согласно рекомендациям производителя теста</v>
      </c>
      <c r="AR1074" s="11" t="s">
        <v>4823</v>
      </c>
      <c r="AS1074" t="str">
        <f>IFERROR(IF(L1074="","",VLOOKUP(L1074&amp;I1074,Продукция!A:J,10,0)),"обратитесь к админ справочника")</f>
        <v>инструкция тест- ситема Биочек СК-120</v>
      </c>
      <c r="AT1074" s="11" t="s">
        <v>4823</v>
      </c>
      <c r="AU1074" s="11" t="s">
        <v>4823</v>
      </c>
      <c r="AV1074" s="11" t="s">
        <v>2673</v>
      </c>
      <c r="AW1074" s="11" t="s">
        <v>4824</v>
      </c>
      <c r="AX1074" s="11" t="s">
        <v>565</v>
      </c>
      <c r="AY1074" s="11" t="s">
        <v>1276</v>
      </c>
      <c r="AZ1074" s="11">
        <v>153</v>
      </c>
      <c r="BA1074" s="11">
        <v>36</v>
      </c>
      <c r="BC1074" s="11" t="s">
        <v>5155</v>
      </c>
    </row>
    <row r="1075" spans="1:55" x14ac:dyDescent="0.25">
      <c r="A1075" t="str">
        <f t="shared" si="20"/>
        <v>С/299ART (BioChek) инфекционный альвеолярный ринотрахеит тип А и В уровень антител</v>
      </c>
      <c r="B1075" t="str">
        <f>IF(E1075="","",INDEX(Лаборатории!A:A,MATCH('Производственный контроль'!E1075,Лаборатории!B:B,0)))</f>
        <v xml:space="preserve">КУРИНОЕ ЦАРСТВО АО </v>
      </c>
      <c r="C1075" t="str">
        <f>IF(E1075="","",VLOOKUP(E1075,Лаборатории!B:D,3,0))</f>
        <v>U377_CHL</v>
      </c>
      <c r="D1075" s="12">
        <v>45700</v>
      </c>
      <c r="E1075" s="11" t="s">
        <v>793</v>
      </c>
      <c r="F1075" s="11" t="s">
        <v>544</v>
      </c>
      <c r="G1075" s="11" t="s">
        <v>565</v>
      </c>
      <c r="H1075" s="11" t="s">
        <v>262</v>
      </c>
      <c r="I1075" s="11" t="s">
        <v>3409</v>
      </c>
      <c r="J1075" t="str">
        <f>IF(L1075="","",VLOOKUP(L1075,Продукция!B:D,3,0))</f>
        <v>Биологический_материал</v>
      </c>
      <c r="K1075" t="str">
        <f>IF(L1075="","",VLOOKUP(L1075,Продукция!B:C,2,0))</f>
        <v>Сыворотка крови</v>
      </c>
      <c r="L1075" s="151" t="s">
        <v>302</v>
      </c>
      <c r="M1075">
        <f>IF(L1075="","",VLOOKUP(L1075,Продукция!B:L,11,0))</f>
        <v>0</v>
      </c>
      <c r="N1075" s="11" t="s">
        <v>873</v>
      </c>
      <c r="P1075" s="11" t="s">
        <v>340</v>
      </c>
      <c r="Q1075" s="11" t="s">
        <v>854</v>
      </c>
      <c r="R1075" s="153" t="s">
        <v>5137</v>
      </c>
      <c r="S1075" s="11">
        <v>18</v>
      </c>
      <c r="T1075" s="11" t="s">
        <v>5160</v>
      </c>
      <c r="V1075" s="14">
        <v>45699</v>
      </c>
      <c r="Z1075" s="11" t="s">
        <v>4823</v>
      </c>
      <c r="AA1075" s="15">
        <v>0.55902777777777779</v>
      </c>
      <c r="AB1075" t="str">
        <f>IF(L1075="","",VLOOKUP(L1075&amp;I1075,Продукция!A:I,9,0))</f>
        <v>рекомендация производителя набора</v>
      </c>
      <c r="AC1075" s="14">
        <v>45702</v>
      </c>
      <c r="AD1075" s="11" t="s">
        <v>2673</v>
      </c>
      <c r="AE1075" s="11" t="s">
        <v>4823</v>
      </c>
      <c r="AF1075" t="str">
        <f>IF(AD1075="","",VLOOKUP(AD1075,'Сотрудники и ссылки'!A:B,2,0))</f>
        <v>Серолог</v>
      </c>
      <c r="AG1075">
        <f>IF(AD1075="","",VLOOKUP(AD1075,'Сотрудники и ссылки'!A:C,3,0))</f>
        <v>20001771</v>
      </c>
      <c r="AH1075" s="11" t="s">
        <v>2673</v>
      </c>
      <c r="AI1075" t="str">
        <f>IF(AH1075="","",VLOOKUP(AH1075,'Сотрудники и ссылки'!A:B,2,0))</f>
        <v>Серолог</v>
      </c>
      <c r="AJ1075">
        <f>IF(AH1075="","",VLOOKUP(AH1075,'Сотрудники и ссылки'!A:C,3,0))</f>
        <v>20001771</v>
      </c>
      <c r="AK1075" s="14">
        <v>45702</v>
      </c>
      <c r="AL1075" s="2">
        <f>IF(AK1075="","",AK1075+VLOOKUP(I1075,'Вид исследования'!B:E,4,0))</f>
        <v>45703</v>
      </c>
      <c r="AM1075" s="2">
        <f>IF(AK1075="","",AK1075+VLOOKUP(I1075,'Вид исследования'!B:F,5,0))</f>
        <v>45703</v>
      </c>
      <c r="AN1075" s="14">
        <v>45702</v>
      </c>
      <c r="AP1075" s="11" t="s">
        <v>189</v>
      </c>
      <c r="AQ1075" t="str">
        <f>IFERROR(IF(L1075="","",VLOOKUP(L1075&amp;I1075,Продукция!A:K,11,0)),"обратитесь к админ справочника")</f>
        <v>согласно рекомендациям производителя теста</v>
      </c>
      <c r="AR1075" s="11" t="s">
        <v>4823</v>
      </c>
      <c r="AS1075" t="str">
        <f>IFERROR(IF(L1075="","",VLOOKUP(L1075&amp;I1075,Продукция!A:J,10,0)),"обратитесь к админ справочника")</f>
        <v>инструкция тест- ситема Биочек СК-120</v>
      </c>
      <c r="AT1075" s="11" t="s">
        <v>4823</v>
      </c>
      <c r="AU1075" s="11" t="s">
        <v>4823</v>
      </c>
      <c r="AV1075" s="11" t="s">
        <v>2673</v>
      </c>
      <c r="AW1075" s="11" t="s">
        <v>4824</v>
      </c>
      <c r="AX1075" s="11" t="s">
        <v>565</v>
      </c>
      <c r="AY1075" s="11" t="s">
        <v>1305</v>
      </c>
      <c r="AZ1075" s="11">
        <v>153</v>
      </c>
      <c r="BA1075" s="11">
        <v>35</v>
      </c>
      <c r="BC1075" s="11" t="s">
        <v>5155</v>
      </c>
    </row>
    <row r="1076" spans="1:55" x14ac:dyDescent="0.25">
      <c r="A1076" t="str">
        <f t="shared" si="20"/>
        <v>С/288IBD (BioChek) болезнь Гамборо уровень антител</v>
      </c>
      <c r="B1076" t="str">
        <f>IF(E1076="","",INDEX(Лаборатории!A:A,MATCH('Производственный контроль'!E1076,Лаборатории!B:B,0)))</f>
        <v xml:space="preserve">КУРИНОЕ ЦАРСТВО АО </v>
      </c>
      <c r="C1076" t="str">
        <f>IF(E1076="","",VLOOKUP(E1076,Лаборатории!B:D,3,0))</f>
        <v>U377_CHL</v>
      </c>
      <c r="D1076" s="12">
        <v>45699</v>
      </c>
      <c r="E1076" s="11" t="s">
        <v>793</v>
      </c>
      <c r="F1076" s="11" t="s">
        <v>544</v>
      </c>
      <c r="G1076" s="11" t="s">
        <v>565</v>
      </c>
      <c r="H1076" s="11" t="s">
        <v>262</v>
      </c>
      <c r="I1076" s="11" t="s">
        <v>3415</v>
      </c>
      <c r="J1076" t="str">
        <f>IF(L1076="","",VLOOKUP(L1076,Продукция!B:D,3,0))</f>
        <v>Биологический_материал</v>
      </c>
      <c r="K1076" t="str">
        <f>IF(L1076="","",VLOOKUP(L1076,Продукция!B:C,2,0))</f>
        <v>Сыворотка крови</v>
      </c>
      <c r="L1076" s="151" t="s">
        <v>302</v>
      </c>
      <c r="M1076">
        <f>IF(L1076="","",VLOOKUP(L1076,Продукция!B:L,11,0))</f>
        <v>0</v>
      </c>
      <c r="N1076" s="11" t="s">
        <v>873</v>
      </c>
      <c r="P1076" s="11" t="s">
        <v>340</v>
      </c>
      <c r="Q1076" s="11" t="s">
        <v>854</v>
      </c>
      <c r="R1076" s="153" t="s">
        <v>5133</v>
      </c>
      <c r="S1076" s="11">
        <v>18</v>
      </c>
      <c r="T1076" s="11" t="s">
        <v>5154</v>
      </c>
      <c r="V1076" s="14">
        <v>45696</v>
      </c>
      <c r="Z1076" s="11" t="s">
        <v>4823</v>
      </c>
      <c r="AA1076" s="15">
        <v>0.62847222222222221</v>
      </c>
      <c r="AB1076" t="str">
        <f>IF(L1076="","",VLOOKUP(L1076&amp;I1076,Продукция!A:I,9,0))</f>
        <v>рекомендация производителя набора</v>
      </c>
      <c r="AC1076" s="14">
        <v>45702</v>
      </c>
      <c r="AD1076" s="11" t="s">
        <v>2673</v>
      </c>
      <c r="AE1076" s="11" t="s">
        <v>4823</v>
      </c>
      <c r="AF1076" t="str">
        <f>IF(AD1076="","",VLOOKUP(AD1076,'Сотрудники и ссылки'!A:B,2,0))</f>
        <v>Серолог</v>
      </c>
      <c r="AG1076">
        <f>IF(AD1076="","",VLOOKUP(AD1076,'Сотрудники и ссылки'!A:C,3,0))</f>
        <v>20001771</v>
      </c>
      <c r="AH1076" s="11" t="s">
        <v>2673</v>
      </c>
      <c r="AI1076" t="str">
        <f>IF(AH1076="","",VLOOKUP(AH1076,'Сотрудники и ссылки'!A:B,2,0))</f>
        <v>Серолог</v>
      </c>
      <c r="AJ1076">
        <f>IF(AH1076="","",VLOOKUP(AH1076,'Сотрудники и ссылки'!A:C,3,0))</f>
        <v>20001771</v>
      </c>
      <c r="AK1076" s="14">
        <v>45702</v>
      </c>
      <c r="AL1076" s="2">
        <f>IF(AK1076="","",AK1076+VLOOKUP(I1076,'Вид исследования'!B:E,4,0))</f>
        <v>45703</v>
      </c>
      <c r="AM1076" s="2">
        <f>IF(AK1076="","",AK1076+VLOOKUP(I1076,'Вид исследования'!B:F,5,0))</f>
        <v>45703</v>
      </c>
      <c r="AN1076" s="14">
        <v>45702</v>
      </c>
      <c r="AP1076" s="11" t="s">
        <v>189</v>
      </c>
      <c r="AQ1076" t="str">
        <f>IFERROR(IF(L1076="","",VLOOKUP(L1076&amp;I1076,Продукция!A:K,11,0)),"обратитесь к админ справочника")</f>
        <v>согласно рекомендациям производителя теста</v>
      </c>
      <c r="AR1076" s="11" t="s">
        <v>4823</v>
      </c>
      <c r="AS1076" t="str">
        <f>IFERROR(IF(L1076="","",VLOOKUP(L1076&amp;I1076,Продукция!A:J,10,0)),"обратитесь к админ справочника")</f>
        <v>инструкция тест- ситема Биочек СК-113</v>
      </c>
      <c r="AT1076" s="11" t="s">
        <v>4823</v>
      </c>
      <c r="AU1076" s="11" t="s">
        <v>4823</v>
      </c>
      <c r="AV1076" s="11" t="s">
        <v>2673</v>
      </c>
      <c r="AW1076" s="11" t="s">
        <v>4824</v>
      </c>
      <c r="AX1076" s="11" t="s">
        <v>565</v>
      </c>
      <c r="AY1076" s="11" t="s">
        <v>1289</v>
      </c>
      <c r="AZ1076" s="11">
        <v>153</v>
      </c>
      <c r="BA1076" s="11">
        <v>40</v>
      </c>
      <c r="BC1076" s="11" t="s">
        <v>5155</v>
      </c>
    </row>
    <row r="1077" spans="1:55" x14ac:dyDescent="0.25">
      <c r="A1077" t="str">
        <f t="shared" si="20"/>
        <v>С/288IBD (BioChek) болезнь Гамборо уровень антител</v>
      </c>
      <c r="B1077" t="str">
        <f>IF(E1077="","",INDEX(Лаборатории!A:A,MATCH('Производственный контроль'!E1077,Лаборатории!B:B,0)))</f>
        <v xml:space="preserve">КУРИНОЕ ЦАРСТВО АО </v>
      </c>
      <c r="C1077" t="str">
        <f>IF(E1077="","",VLOOKUP(E1077,Лаборатории!B:D,3,0))</f>
        <v>U377_CHL</v>
      </c>
      <c r="D1077" s="12">
        <v>45699</v>
      </c>
      <c r="E1077" s="11" t="s">
        <v>793</v>
      </c>
      <c r="F1077" s="11" t="s">
        <v>544</v>
      </c>
      <c r="G1077" s="11" t="s">
        <v>565</v>
      </c>
      <c r="H1077" s="11" t="s">
        <v>262</v>
      </c>
      <c r="I1077" s="11" t="s">
        <v>3415</v>
      </c>
      <c r="J1077" t="str">
        <f>IF(L1077="","",VLOOKUP(L1077,Продукция!B:D,3,0))</f>
        <v>Биологический_материал</v>
      </c>
      <c r="K1077" t="str">
        <f>IF(L1077="","",VLOOKUP(L1077,Продукция!B:C,2,0))</f>
        <v>Сыворотка крови</v>
      </c>
      <c r="L1077" s="151" t="s">
        <v>302</v>
      </c>
      <c r="M1077">
        <f>IF(L1077="","",VLOOKUP(L1077,Продукция!B:L,11,0))</f>
        <v>0</v>
      </c>
      <c r="N1077" s="11" t="s">
        <v>873</v>
      </c>
      <c r="P1077" s="11" t="s">
        <v>340</v>
      </c>
      <c r="Q1077" s="11" t="s">
        <v>854</v>
      </c>
      <c r="R1077" s="153" t="s">
        <v>5140</v>
      </c>
      <c r="S1077" s="11">
        <v>18</v>
      </c>
      <c r="T1077" s="11" t="s">
        <v>5154</v>
      </c>
      <c r="V1077" s="14">
        <v>45697</v>
      </c>
      <c r="Z1077" s="11" t="s">
        <v>4823</v>
      </c>
      <c r="AA1077" s="15">
        <v>0.62847222222222221</v>
      </c>
      <c r="AB1077" t="str">
        <f>IF(L1077="","",VLOOKUP(L1077&amp;I1077,Продукция!A:I,9,0))</f>
        <v>рекомендация производителя набора</v>
      </c>
      <c r="AC1077" s="14">
        <v>45702</v>
      </c>
      <c r="AD1077" s="11" t="s">
        <v>2673</v>
      </c>
      <c r="AE1077" s="11" t="s">
        <v>4823</v>
      </c>
      <c r="AF1077" t="str">
        <f>IF(AD1077="","",VLOOKUP(AD1077,'Сотрудники и ссылки'!A:B,2,0))</f>
        <v>Серолог</v>
      </c>
      <c r="AG1077">
        <f>IF(AD1077="","",VLOOKUP(AD1077,'Сотрудники и ссылки'!A:C,3,0))</f>
        <v>20001771</v>
      </c>
      <c r="AH1077" s="11" t="s">
        <v>2673</v>
      </c>
      <c r="AI1077" t="str">
        <f>IF(AH1077="","",VLOOKUP(AH1077,'Сотрудники и ссылки'!A:B,2,0))</f>
        <v>Серолог</v>
      </c>
      <c r="AJ1077">
        <f>IF(AH1077="","",VLOOKUP(AH1077,'Сотрудники и ссылки'!A:C,3,0))</f>
        <v>20001771</v>
      </c>
      <c r="AK1077" s="14">
        <v>45702</v>
      </c>
      <c r="AL1077" s="2">
        <f>IF(AK1077="","",AK1077+VLOOKUP(I1077,'Вид исследования'!B:E,4,0))</f>
        <v>45703</v>
      </c>
      <c r="AM1077" s="2">
        <f>IF(AK1077="","",AK1077+VLOOKUP(I1077,'Вид исследования'!B:F,5,0))</f>
        <v>45703</v>
      </c>
      <c r="AN1077" s="14">
        <v>45702</v>
      </c>
      <c r="AP1077" s="11" t="s">
        <v>189</v>
      </c>
      <c r="AQ1077" t="str">
        <f>IFERROR(IF(L1077="","",VLOOKUP(L1077&amp;I1077,Продукция!A:K,11,0)),"обратитесь к админ справочника")</f>
        <v>согласно рекомендациям производителя теста</v>
      </c>
      <c r="AR1077" s="11" t="s">
        <v>4823</v>
      </c>
      <c r="AS1077" t="str">
        <f>IFERROR(IF(L1077="","",VLOOKUP(L1077&amp;I1077,Продукция!A:J,10,0)),"обратитесь к админ справочника")</f>
        <v>инструкция тест- ситема Биочек СК-113</v>
      </c>
      <c r="AT1077" s="11" t="s">
        <v>4823</v>
      </c>
      <c r="AU1077" s="11" t="s">
        <v>4823</v>
      </c>
      <c r="AV1077" s="11" t="s">
        <v>2673</v>
      </c>
      <c r="AW1077" s="11" t="s">
        <v>4824</v>
      </c>
      <c r="AX1077" s="11" t="s">
        <v>565</v>
      </c>
      <c r="AY1077" s="11" t="s">
        <v>1300</v>
      </c>
      <c r="AZ1077" s="11">
        <v>153</v>
      </c>
      <c r="BA1077" s="11">
        <v>37</v>
      </c>
      <c r="BC1077" s="11" t="s">
        <v>5155</v>
      </c>
    </row>
    <row r="1078" spans="1:55" x14ac:dyDescent="0.25">
      <c r="A1078" t="str">
        <f t="shared" si="20"/>
        <v>С/288IBD (BioChek) болезнь Гамборо уровень антител</v>
      </c>
      <c r="B1078" t="str">
        <f>IF(E1078="","",INDEX(Лаборатории!A:A,MATCH('Производственный контроль'!E1078,Лаборатории!B:B,0)))</f>
        <v xml:space="preserve">КУРИНОЕ ЦАРСТВО АО </v>
      </c>
      <c r="C1078" t="str">
        <f>IF(E1078="","",VLOOKUP(E1078,Лаборатории!B:D,3,0))</f>
        <v>U377_CHL</v>
      </c>
      <c r="D1078" s="12">
        <v>45699</v>
      </c>
      <c r="E1078" s="11" t="s">
        <v>793</v>
      </c>
      <c r="F1078" s="11" t="s">
        <v>544</v>
      </c>
      <c r="G1078" s="11" t="s">
        <v>565</v>
      </c>
      <c r="H1078" s="11" t="s">
        <v>262</v>
      </c>
      <c r="I1078" s="11" t="s">
        <v>3415</v>
      </c>
      <c r="J1078" t="str">
        <f>IF(L1078="","",VLOOKUP(L1078,Продукция!B:D,3,0))</f>
        <v>Биологический_материал</v>
      </c>
      <c r="K1078" t="str">
        <f>IF(L1078="","",VLOOKUP(L1078,Продукция!B:C,2,0))</f>
        <v>Сыворотка крови</v>
      </c>
      <c r="L1078" s="151" t="s">
        <v>302</v>
      </c>
      <c r="M1078">
        <f>IF(L1078="","",VLOOKUP(L1078,Продукция!B:L,11,0))</f>
        <v>0</v>
      </c>
      <c r="N1078" s="11" t="s">
        <v>873</v>
      </c>
      <c r="P1078" s="11" t="s">
        <v>340</v>
      </c>
      <c r="Q1078" s="11" t="s">
        <v>854</v>
      </c>
      <c r="R1078" s="153" t="s">
        <v>5141</v>
      </c>
      <c r="S1078" s="11">
        <v>18</v>
      </c>
      <c r="T1078" s="11" t="s">
        <v>5154</v>
      </c>
      <c r="V1078" s="14">
        <v>45696</v>
      </c>
      <c r="Z1078" s="11" t="s">
        <v>4823</v>
      </c>
      <c r="AA1078" s="15">
        <v>0.62847222222222221</v>
      </c>
      <c r="AB1078" t="str">
        <f>IF(L1078="","",VLOOKUP(L1078&amp;I1078,Продукция!A:I,9,0))</f>
        <v>рекомендация производителя набора</v>
      </c>
      <c r="AC1078" s="14">
        <v>45702</v>
      </c>
      <c r="AD1078" s="11" t="s">
        <v>2673</v>
      </c>
      <c r="AE1078" s="11" t="s">
        <v>4823</v>
      </c>
      <c r="AF1078" t="str">
        <f>IF(AD1078="","",VLOOKUP(AD1078,'Сотрудники и ссылки'!A:B,2,0))</f>
        <v>Серолог</v>
      </c>
      <c r="AG1078">
        <f>IF(AD1078="","",VLOOKUP(AD1078,'Сотрудники и ссылки'!A:C,3,0))</f>
        <v>20001771</v>
      </c>
      <c r="AH1078" s="11" t="s">
        <v>2673</v>
      </c>
      <c r="AI1078" t="str">
        <f>IF(AH1078="","",VLOOKUP(AH1078,'Сотрудники и ссылки'!A:B,2,0))</f>
        <v>Серолог</v>
      </c>
      <c r="AJ1078">
        <f>IF(AH1078="","",VLOOKUP(AH1078,'Сотрудники и ссылки'!A:C,3,0))</f>
        <v>20001771</v>
      </c>
      <c r="AK1078" s="14">
        <v>45702</v>
      </c>
      <c r="AL1078" s="2">
        <f>IF(AK1078="","",AK1078+VLOOKUP(I1078,'Вид исследования'!B:E,4,0))</f>
        <v>45703</v>
      </c>
      <c r="AM1078" s="2">
        <f>IF(AK1078="","",AK1078+VLOOKUP(I1078,'Вид исследования'!B:F,5,0))</f>
        <v>45703</v>
      </c>
      <c r="AN1078" s="14">
        <v>45702</v>
      </c>
      <c r="AP1078" s="11" t="s">
        <v>189</v>
      </c>
      <c r="AQ1078" t="str">
        <f>IFERROR(IF(L1078="","",VLOOKUP(L1078&amp;I1078,Продукция!A:K,11,0)),"обратитесь к админ справочника")</f>
        <v>согласно рекомендациям производителя теста</v>
      </c>
      <c r="AR1078" s="11" t="s">
        <v>4823</v>
      </c>
      <c r="AS1078" t="str">
        <f>IFERROR(IF(L1078="","",VLOOKUP(L1078&amp;I1078,Продукция!A:J,10,0)),"обратитесь к админ справочника")</f>
        <v>инструкция тест- ситема Биочек СК-113</v>
      </c>
      <c r="AT1078" s="11" t="s">
        <v>4823</v>
      </c>
      <c r="AU1078" s="11" t="s">
        <v>4823</v>
      </c>
      <c r="AV1078" s="11" t="s">
        <v>2673</v>
      </c>
      <c r="AW1078" s="11" t="s">
        <v>4824</v>
      </c>
      <c r="AX1078" s="11" t="s">
        <v>565</v>
      </c>
      <c r="AY1078" s="11" t="s">
        <v>1286</v>
      </c>
      <c r="AZ1078" s="11">
        <v>153</v>
      </c>
      <c r="BA1078" s="11">
        <v>36</v>
      </c>
      <c r="BC1078" s="11" t="s">
        <v>5155</v>
      </c>
    </row>
    <row r="1079" spans="1:55" x14ac:dyDescent="0.25">
      <c r="A1079" t="str">
        <f t="shared" si="20"/>
        <v>С/288IBD (BioChek) болезнь Гамборо уровень антител</v>
      </c>
      <c r="B1079" t="str">
        <f>IF(E1079="","",INDEX(Лаборатории!A:A,MATCH('Производственный контроль'!E1079,Лаборатории!B:B,0)))</f>
        <v xml:space="preserve">КУРИНОЕ ЦАРСТВО АО </v>
      </c>
      <c r="C1079" t="str">
        <f>IF(E1079="","",VLOOKUP(E1079,Лаборатории!B:D,3,0))</f>
        <v>U377_CHL</v>
      </c>
      <c r="D1079" s="12">
        <v>45699</v>
      </c>
      <c r="E1079" s="11" t="s">
        <v>793</v>
      </c>
      <c r="F1079" s="11" t="s">
        <v>544</v>
      </c>
      <c r="G1079" s="11" t="s">
        <v>565</v>
      </c>
      <c r="H1079" s="11" t="s">
        <v>262</v>
      </c>
      <c r="I1079" s="11" t="s">
        <v>3415</v>
      </c>
      <c r="J1079" t="str">
        <f>IF(L1079="","",VLOOKUP(L1079,Продукция!B:D,3,0))</f>
        <v>Биологический_материал</v>
      </c>
      <c r="K1079" t="str">
        <f>IF(L1079="","",VLOOKUP(L1079,Продукция!B:C,2,0))</f>
        <v>Сыворотка крови</v>
      </c>
      <c r="L1079" s="151" t="s">
        <v>302</v>
      </c>
      <c r="M1079">
        <f>IF(L1079="","",VLOOKUP(L1079,Продукция!B:L,11,0))</f>
        <v>0</v>
      </c>
      <c r="N1079" s="11" t="s">
        <v>873</v>
      </c>
      <c r="P1079" s="11" t="s">
        <v>340</v>
      </c>
      <c r="Q1079" s="11" t="s">
        <v>854</v>
      </c>
      <c r="R1079" s="153" t="s">
        <v>5142</v>
      </c>
      <c r="S1079" s="11">
        <v>18</v>
      </c>
      <c r="T1079" s="11" t="s">
        <v>5154</v>
      </c>
      <c r="V1079" s="14">
        <v>45698</v>
      </c>
      <c r="Z1079" s="11" t="s">
        <v>4823</v>
      </c>
      <c r="AA1079" s="15">
        <v>0.62847222222222221</v>
      </c>
      <c r="AB1079" t="str">
        <f>IF(L1079="","",VLOOKUP(L1079&amp;I1079,Продукция!A:I,9,0))</f>
        <v>рекомендация производителя набора</v>
      </c>
      <c r="AC1079" s="14">
        <v>45702</v>
      </c>
      <c r="AD1079" s="11" t="s">
        <v>2673</v>
      </c>
      <c r="AE1079" s="11" t="s">
        <v>4823</v>
      </c>
      <c r="AF1079" t="str">
        <f>IF(AD1079="","",VLOOKUP(AD1079,'Сотрудники и ссылки'!A:B,2,0))</f>
        <v>Серолог</v>
      </c>
      <c r="AG1079">
        <f>IF(AD1079="","",VLOOKUP(AD1079,'Сотрудники и ссылки'!A:C,3,0))</f>
        <v>20001771</v>
      </c>
      <c r="AH1079" s="11" t="s">
        <v>2673</v>
      </c>
      <c r="AI1079" t="str">
        <f>IF(AH1079="","",VLOOKUP(AH1079,'Сотрудники и ссылки'!A:B,2,0))</f>
        <v>Серолог</v>
      </c>
      <c r="AJ1079">
        <f>IF(AH1079="","",VLOOKUP(AH1079,'Сотрудники и ссылки'!A:C,3,0))</f>
        <v>20001771</v>
      </c>
      <c r="AK1079" s="14">
        <v>45702</v>
      </c>
      <c r="AL1079" s="2">
        <f>IF(AK1079="","",AK1079+VLOOKUP(I1079,'Вид исследования'!B:E,4,0))</f>
        <v>45703</v>
      </c>
      <c r="AM1079" s="2">
        <f>IF(AK1079="","",AK1079+VLOOKUP(I1079,'Вид исследования'!B:F,5,0))</f>
        <v>45703</v>
      </c>
      <c r="AN1079" s="14">
        <v>45702</v>
      </c>
      <c r="AP1079" s="11" t="s">
        <v>189</v>
      </c>
      <c r="AQ1079" t="str">
        <f>IFERROR(IF(L1079="","",VLOOKUP(L1079&amp;I1079,Продукция!A:K,11,0)),"обратитесь к админ справочника")</f>
        <v>согласно рекомендациям производителя теста</v>
      </c>
      <c r="AR1079" s="11" t="s">
        <v>4823</v>
      </c>
      <c r="AS1079" t="str">
        <f>IFERROR(IF(L1079="","",VLOOKUP(L1079&amp;I1079,Продукция!A:J,10,0)),"обратитесь к админ справочника")</f>
        <v>инструкция тест- ситема Биочек СК-113</v>
      </c>
      <c r="AT1079" s="11" t="s">
        <v>4823</v>
      </c>
      <c r="AU1079" s="11" t="s">
        <v>4823</v>
      </c>
      <c r="AV1079" s="11" t="s">
        <v>2673</v>
      </c>
      <c r="AW1079" s="11" t="s">
        <v>4824</v>
      </c>
      <c r="AX1079" s="11" t="s">
        <v>565</v>
      </c>
      <c r="AY1079" s="11" t="s">
        <v>1276</v>
      </c>
      <c r="AZ1079" s="11">
        <v>153</v>
      </c>
      <c r="BA1079" s="11">
        <v>36</v>
      </c>
      <c r="BC1079" s="11" t="s">
        <v>5155</v>
      </c>
    </row>
    <row r="1080" spans="1:55" x14ac:dyDescent="0.25">
      <c r="A1080" t="str">
        <f t="shared" si="20"/>
        <v>С/299IBD (BioChek) болезнь Гамборо уровень антител</v>
      </c>
      <c r="B1080" t="str">
        <f>IF(E1080="","",INDEX(Лаборатории!A:A,MATCH('Производственный контроль'!E1080,Лаборатории!B:B,0)))</f>
        <v xml:space="preserve">КУРИНОЕ ЦАРСТВО АО </v>
      </c>
      <c r="C1080" t="str">
        <f>IF(E1080="","",VLOOKUP(E1080,Лаборатории!B:D,3,0))</f>
        <v>U377_CHL</v>
      </c>
      <c r="D1080" s="12">
        <v>45700</v>
      </c>
      <c r="E1080" s="11" t="s">
        <v>793</v>
      </c>
      <c r="F1080" s="11" t="s">
        <v>544</v>
      </c>
      <c r="G1080" s="11" t="s">
        <v>565</v>
      </c>
      <c r="H1080" s="11" t="s">
        <v>262</v>
      </c>
      <c r="I1080" s="11" t="s">
        <v>3415</v>
      </c>
      <c r="J1080" t="str">
        <f>IF(L1080="","",VLOOKUP(L1080,Продукция!B:D,3,0))</f>
        <v>Биологический_материал</v>
      </c>
      <c r="K1080" t="str">
        <f>IF(L1080="","",VLOOKUP(L1080,Продукция!B:C,2,0))</f>
        <v>Сыворотка крови</v>
      </c>
      <c r="L1080" s="151" t="s">
        <v>302</v>
      </c>
      <c r="M1080">
        <f>IF(L1080="","",VLOOKUP(L1080,Продукция!B:L,11,0))</f>
        <v>0</v>
      </c>
      <c r="N1080" s="11" t="s">
        <v>873</v>
      </c>
      <c r="P1080" s="11" t="s">
        <v>340</v>
      </c>
      <c r="Q1080" s="11" t="s">
        <v>854</v>
      </c>
      <c r="R1080" s="153" t="s">
        <v>5143</v>
      </c>
      <c r="S1080" s="11">
        <v>18</v>
      </c>
      <c r="T1080" s="11" t="s">
        <v>5160</v>
      </c>
      <c r="V1080" s="14">
        <v>45699</v>
      </c>
      <c r="Z1080" s="11" t="s">
        <v>4823</v>
      </c>
      <c r="AA1080" s="15">
        <v>0.55902777777777779</v>
      </c>
      <c r="AB1080" t="str">
        <f>IF(L1080="","",VLOOKUP(L1080&amp;I1080,Продукция!A:I,9,0))</f>
        <v>рекомендация производителя набора</v>
      </c>
      <c r="AC1080" s="14">
        <v>45702</v>
      </c>
      <c r="AD1080" s="11" t="s">
        <v>2673</v>
      </c>
      <c r="AE1080" s="11" t="s">
        <v>4823</v>
      </c>
      <c r="AF1080" t="str">
        <f>IF(AD1080="","",VLOOKUP(AD1080,'Сотрудники и ссылки'!A:B,2,0))</f>
        <v>Серолог</v>
      </c>
      <c r="AG1080">
        <f>IF(AD1080="","",VLOOKUP(AD1080,'Сотрудники и ссылки'!A:C,3,0))</f>
        <v>20001771</v>
      </c>
      <c r="AH1080" s="11" t="s">
        <v>2673</v>
      </c>
      <c r="AI1080" t="str">
        <f>IF(AH1080="","",VLOOKUP(AH1080,'Сотрудники и ссылки'!A:B,2,0))</f>
        <v>Серолог</v>
      </c>
      <c r="AJ1080">
        <f>IF(AH1080="","",VLOOKUP(AH1080,'Сотрудники и ссылки'!A:C,3,0))</f>
        <v>20001771</v>
      </c>
      <c r="AK1080" s="14">
        <v>45702</v>
      </c>
      <c r="AL1080" s="2">
        <f>IF(AK1080="","",AK1080+VLOOKUP(I1080,'Вид исследования'!B:E,4,0))</f>
        <v>45703</v>
      </c>
      <c r="AM1080" s="2">
        <f>IF(AK1080="","",AK1080+VLOOKUP(I1080,'Вид исследования'!B:F,5,0))</f>
        <v>45703</v>
      </c>
      <c r="AN1080" s="14">
        <v>45702</v>
      </c>
      <c r="AP1080" s="11" t="s">
        <v>189</v>
      </c>
      <c r="AQ1080" t="str">
        <f>IFERROR(IF(L1080="","",VLOOKUP(L1080&amp;I1080,Продукция!A:K,11,0)),"обратитесь к админ справочника")</f>
        <v>согласно рекомендациям производителя теста</v>
      </c>
      <c r="AR1080" s="11" t="s">
        <v>4823</v>
      </c>
      <c r="AS1080" t="str">
        <f>IFERROR(IF(L1080="","",VLOOKUP(L1080&amp;I1080,Продукция!A:J,10,0)),"обратитесь к админ справочника")</f>
        <v>инструкция тест- ситема Биочек СК-113</v>
      </c>
      <c r="AT1080" s="11" t="s">
        <v>4823</v>
      </c>
      <c r="AU1080" s="11" t="s">
        <v>4823</v>
      </c>
      <c r="AV1080" s="11" t="s">
        <v>2673</v>
      </c>
      <c r="AW1080" s="11" t="s">
        <v>4824</v>
      </c>
      <c r="AX1080" s="11" t="s">
        <v>565</v>
      </c>
      <c r="AY1080" s="11" t="s">
        <v>1305</v>
      </c>
      <c r="AZ1080" s="11">
        <v>153</v>
      </c>
      <c r="BA1080" s="11">
        <v>35</v>
      </c>
      <c r="BC1080" s="11" t="s">
        <v>5155</v>
      </c>
    </row>
    <row r="1081" spans="1:55" x14ac:dyDescent="0.25">
      <c r="A1081" t="str">
        <f t="shared" si="20"/>
        <v>С/288IBV (BioChek) инфекционный бронхит уровень антител</v>
      </c>
      <c r="B1081" t="str">
        <f>IF(E1081="","",INDEX(Лаборатории!A:A,MATCH('Производственный контроль'!E1081,Лаборатории!B:B,0)))</f>
        <v xml:space="preserve">КУРИНОЕ ЦАРСТВО АО </v>
      </c>
      <c r="C1081" t="str">
        <f>IF(E1081="","",VLOOKUP(E1081,Лаборатории!B:D,3,0))</f>
        <v>U377_CHL</v>
      </c>
      <c r="D1081" s="12">
        <v>45699</v>
      </c>
      <c r="E1081" s="11" t="s">
        <v>793</v>
      </c>
      <c r="F1081" s="11" t="s">
        <v>544</v>
      </c>
      <c r="G1081" s="11" t="s">
        <v>565</v>
      </c>
      <c r="H1081" s="11" t="s">
        <v>262</v>
      </c>
      <c r="I1081" s="11" t="s">
        <v>3416</v>
      </c>
      <c r="J1081" t="str">
        <f>IF(L1081="","",VLOOKUP(L1081,Продукция!B:D,3,0))</f>
        <v>Биологический_материал</v>
      </c>
      <c r="K1081" t="str">
        <f>IF(L1081="","",VLOOKUP(L1081,Продукция!B:C,2,0))</f>
        <v>Сыворотка крови</v>
      </c>
      <c r="L1081" s="151" t="s">
        <v>302</v>
      </c>
      <c r="M1081">
        <f>IF(L1081="","",VLOOKUP(L1081,Продукция!B:L,11,0))</f>
        <v>0</v>
      </c>
      <c r="N1081" s="11" t="s">
        <v>873</v>
      </c>
      <c r="P1081" s="11" t="s">
        <v>340</v>
      </c>
      <c r="Q1081" s="11" t="s">
        <v>854</v>
      </c>
      <c r="R1081" s="153" t="s">
        <v>5144</v>
      </c>
      <c r="S1081" s="11">
        <v>18</v>
      </c>
      <c r="T1081" s="11" t="s">
        <v>5154</v>
      </c>
      <c r="V1081" s="14">
        <v>45696</v>
      </c>
      <c r="Z1081" s="11" t="s">
        <v>4823</v>
      </c>
      <c r="AA1081" s="15">
        <v>0.62847222222222221</v>
      </c>
      <c r="AB1081" t="str">
        <f>IF(L1081="","",VLOOKUP(L1081&amp;I1081,Продукция!A:I,9,0))</f>
        <v>рекомендация производителя набора</v>
      </c>
      <c r="AC1081" s="14">
        <v>45702</v>
      </c>
      <c r="AD1081" s="11" t="s">
        <v>2673</v>
      </c>
      <c r="AE1081" s="11" t="s">
        <v>4823</v>
      </c>
      <c r="AF1081" t="str">
        <f>IF(AD1081="","",VLOOKUP(AD1081,'Сотрудники и ссылки'!A:B,2,0))</f>
        <v>Серолог</v>
      </c>
      <c r="AG1081">
        <f>IF(AD1081="","",VLOOKUP(AD1081,'Сотрудники и ссылки'!A:C,3,0))</f>
        <v>20001771</v>
      </c>
      <c r="AH1081" s="11" t="s">
        <v>2673</v>
      </c>
      <c r="AI1081" t="str">
        <f>IF(AH1081="","",VLOOKUP(AH1081,'Сотрудники и ссылки'!A:B,2,0))</f>
        <v>Серолог</v>
      </c>
      <c r="AJ1081">
        <f>IF(AH1081="","",VLOOKUP(AH1081,'Сотрудники и ссылки'!A:C,3,0))</f>
        <v>20001771</v>
      </c>
      <c r="AK1081" s="14">
        <v>45702</v>
      </c>
      <c r="AL1081" s="2">
        <f>IF(AK1081="","",AK1081+VLOOKUP(I1081,'Вид исследования'!B:E,4,0))</f>
        <v>45703</v>
      </c>
      <c r="AM1081" s="2">
        <f>IF(AK1081="","",AK1081+VLOOKUP(I1081,'Вид исследования'!B:F,5,0))</f>
        <v>45703</v>
      </c>
      <c r="AN1081" s="14">
        <v>45702</v>
      </c>
      <c r="AP1081" s="11" t="s">
        <v>189</v>
      </c>
      <c r="AQ1081" t="str">
        <f>IFERROR(IF(L1081="","",VLOOKUP(L1081&amp;I1081,Продукция!A:K,11,0)),"обратитесь к админ справочника")</f>
        <v>согласно рекомендациям производителя теста</v>
      </c>
      <c r="AR1081" s="11" t="s">
        <v>4823</v>
      </c>
      <c r="AS1081" t="str">
        <f>IFERROR(IF(L1081="","",VLOOKUP(L1081&amp;I1081,Продукция!A:J,10,0)),"обратитесь к админ справочника")</f>
        <v>инструкция тест- ситема Биочек СК-119</v>
      </c>
      <c r="AT1081" s="11" t="s">
        <v>4823</v>
      </c>
      <c r="AU1081" s="11" t="s">
        <v>4823</v>
      </c>
      <c r="AV1081" s="11" t="s">
        <v>2673</v>
      </c>
      <c r="AW1081" s="11" t="s">
        <v>4824</v>
      </c>
      <c r="AX1081" s="11" t="s">
        <v>565</v>
      </c>
      <c r="AY1081" s="11" t="s">
        <v>1289</v>
      </c>
      <c r="AZ1081" s="11">
        <v>153</v>
      </c>
      <c r="BA1081" s="11">
        <v>40</v>
      </c>
      <c r="BC1081" s="11" t="s">
        <v>5155</v>
      </c>
    </row>
    <row r="1082" spans="1:55" x14ac:dyDescent="0.25">
      <c r="A1082" t="str">
        <f t="shared" si="20"/>
        <v>С/288IBV (BioChek) инфекционный бронхит уровень антител</v>
      </c>
      <c r="B1082" t="str">
        <f>IF(E1082="","",INDEX(Лаборатории!A:A,MATCH('Производственный контроль'!E1082,Лаборатории!B:B,0)))</f>
        <v xml:space="preserve">КУРИНОЕ ЦАРСТВО АО </v>
      </c>
      <c r="C1082" t="str">
        <f>IF(E1082="","",VLOOKUP(E1082,Лаборатории!B:D,3,0))</f>
        <v>U377_CHL</v>
      </c>
      <c r="D1082" s="12">
        <v>45699</v>
      </c>
      <c r="E1082" s="11" t="s">
        <v>793</v>
      </c>
      <c r="F1082" s="11" t="s">
        <v>544</v>
      </c>
      <c r="G1082" s="11" t="s">
        <v>565</v>
      </c>
      <c r="H1082" s="11" t="s">
        <v>262</v>
      </c>
      <c r="I1082" s="11" t="s">
        <v>3416</v>
      </c>
      <c r="J1082" t="str">
        <f>IF(L1082="","",VLOOKUP(L1082,Продукция!B:D,3,0))</f>
        <v>Биологический_материал</v>
      </c>
      <c r="K1082" t="str">
        <f>IF(L1082="","",VLOOKUP(L1082,Продукция!B:C,2,0))</f>
        <v>Сыворотка крови</v>
      </c>
      <c r="L1082" s="151" t="s">
        <v>302</v>
      </c>
      <c r="M1082">
        <f>IF(L1082="","",VLOOKUP(L1082,Продукция!B:L,11,0))</f>
        <v>0</v>
      </c>
      <c r="N1082" s="11" t="s">
        <v>873</v>
      </c>
      <c r="P1082" s="11" t="s">
        <v>340</v>
      </c>
      <c r="Q1082" s="11" t="s">
        <v>854</v>
      </c>
      <c r="R1082" s="153" t="s">
        <v>5145</v>
      </c>
      <c r="S1082" s="11">
        <v>18</v>
      </c>
      <c r="T1082" s="11" t="s">
        <v>5154</v>
      </c>
      <c r="V1082" s="14">
        <v>45697</v>
      </c>
      <c r="Z1082" s="11" t="s">
        <v>4823</v>
      </c>
      <c r="AA1082" s="15">
        <v>0.62847222222222221</v>
      </c>
      <c r="AB1082" t="str">
        <f>IF(L1082="","",VLOOKUP(L1082&amp;I1082,Продукция!A:I,9,0))</f>
        <v>рекомендация производителя набора</v>
      </c>
      <c r="AC1082" s="14">
        <v>45702</v>
      </c>
      <c r="AD1082" s="11" t="s">
        <v>2673</v>
      </c>
      <c r="AE1082" s="11" t="s">
        <v>4823</v>
      </c>
      <c r="AF1082" t="str">
        <f>IF(AD1082="","",VLOOKUP(AD1082,'Сотрудники и ссылки'!A:B,2,0))</f>
        <v>Серолог</v>
      </c>
      <c r="AG1082">
        <f>IF(AD1082="","",VLOOKUP(AD1082,'Сотрудники и ссылки'!A:C,3,0))</f>
        <v>20001771</v>
      </c>
      <c r="AH1082" s="11" t="s">
        <v>2673</v>
      </c>
      <c r="AI1082" t="str">
        <f>IF(AH1082="","",VLOOKUP(AH1082,'Сотрудники и ссылки'!A:B,2,0))</f>
        <v>Серолог</v>
      </c>
      <c r="AJ1082">
        <f>IF(AH1082="","",VLOOKUP(AH1082,'Сотрудники и ссылки'!A:C,3,0))</f>
        <v>20001771</v>
      </c>
      <c r="AK1082" s="14">
        <v>45702</v>
      </c>
      <c r="AL1082" s="2">
        <f>IF(AK1082="","",AK1082+VLOOKUP(I1082,'Вид исследования'!B:E,4,0))</f>
        <v>45703</v>
      </c>
      <c r="AM1082" s="2">
        <f>IF(AK1082="","",AK1082+VLOOKUP(I1082,'Вид исследования'!B:F,5,0))</f>
        <v>45703</v>
      </c>
      <c r="AN1082" s="14">
        <v>45702</v>
      </c>
      <c r="AP1082" s="11" t="s">
        <v>189</v>
      </c>
      <c r="AQ1082" t="str">
        <f>IFERROR(IF(L1082="","",VLOOKUP(L1082&amp;I1082,Продукция!A:K,11,0)),"обратитесь к админ справочника")</f>
        <v>согласно рекомендациям производителя теста</v>
      </c>
      <c r="AR1082" s="11" t="s">
        <v>4823</v>
      </c>
      <c r="AS1082" t="str">
        <f>IFERROR(IF(L1082="","",VLOOKUP(L1082&amp;I1082,Продукция!A:J,10,0)),"обратитесь к админ справочника")</f>
        <v>инструкция тест- ситема Биочек СК-119</v>
      </c>
      <c r="AT1082" s="11" t="s">
        <v>4823</v>
      </c>
      <c r="AU1082" s="11" t="s">
        <v>4823</v>
      </c>
      <c r="AV1082" s="11" t="s">
        <v>2673</v>
      </c>
      <c r="AW1082" s="11" t="s">
        <v>4824</v>
      </c>
      <c r="AX1082" s="11" t="s">
        <v>565</v>
      </c>
      <c r="AY1082" s="11" t="s">
        <v>1300</v>
      </c>
      <c r="AZ1082" s="11">
        <v>153</v>
      </c>
      <c r="BA1082" s="11">
        <v>37</v>
      </c>
      <c r="BC1082" s="11" t="s">
        <v>5155</v>
      </c>
    </row>
    <row r="1083" spans="1:55" x14ac:dyDescent="0.25">
      <c r="A1083" t="str">
        <f t="shared" si="20"/>
        <v>С/288IBV (BioChek) инфекционный бронхит уровень антител</v>
      </c>
      <c r="B1083" t="str">
        <f>IF(E1083="","",INDEX(Лаборатории!A:A,MATCH('Производственный контроль'!E1083,Лаборатории!B:B,0)))</f>
        <v xml:space="preserve">КУРИНОЕ ЦАРСТВО АО </v>
      </c>
      <c r="C1083" t="str">
        <f>IF(E1083="","",VLOOKUP(E1083,Лаборатории!B:D,3,0))</f>
        <v>U377_CHL</v>
      </c>
      <c r="D1083" s="12">
        <v>45699</v>
      </c>
      <c r="E1083" s="11" t="s">
        <v>793</v>
      </c>
      <c r="F1083" s="11" t="s">
        <v>544</v>
      </c>
      <c r="G1083" s="11" t="s">
        <v>565</v>
      </c>
      <c r="H1083" s="11" t="s">
        <v>262</v>
      </c>
      <c r="I1083" s="11" t="s">
        <v>3416</v>
      </c>
      <c r="J1083" t="str">
        <f>IF(L1083="","",VLOOKUP(L1083,Продукция!B:D,3,0))</f>
        <v>Биологический_материал</v>
      </c>
      <c r="K1083" t="str">
        <f>IF(L1083="","",VLOOKUP(L1083,Продукция!B:C,2,0))</f>
        <v>Сыворотка крови</v>
      </c>
      <c r="L1083" s="151" t="s">
        <v>302</v>
      </c>
      <c r="M1083">
        <f>IF(L1083="","",VLOOKUP(L1083,Продукция!B:L,11,0))</f>
        <v>0</v>
      </c>
      <c r="N1083" s="11" t="s">
        <v>873</v>
      </c>
      <c r="P1083" s="11" t="s">
        <v>340</v>
      </c>
      <c r="Q1083" s="11" t="s">
        <v>854</v>
      </c>
      <c r="R1083" s="153" t="s">
        <v>5146</v>
      </c>
      <c r="S1083" s="11">
        <v>18</v>
      </c>
      <c r="T1083" s="11" t="s">
        <v>5154</v>
      </c>
      <c r="V1083" s="14">
        <v>45696</v>
      </c>
      <c r="Z1083" s="11" t="s">
        <v>4823</v>
      </c>
      <c r="AA1083" s="15">
        <v>0.62847222222222221</v>
      </c>
      <c r="AB1083" t="str">
        <f>IF(L1083="","",VLOOKUP(L1083&amp;I1083,Продукция!A:I,9,0))</f>
        <v>рекомендация производителя набора</v>
      </c>
      <c r="AC1083" s="14">
        <v>45702</v>
      </c>
      <c r="AD1083" s="11" t="s">
        <v>2673</v>
      </c>
      <c r="AE1083" s="11" t="s">
        <v>4823</v>
      </c>
      <c r="AF1083" t="str">
        <f>IF(AD1083="","",VLOOKUP(AD1083,'Сотрудники и ссылки'!A:B,2,0))</f>
        <v>Серолог</v>
      </c>
      <c r="AG1083">
        <f>IF(AD1083="","",VLOOKUP(AD1083,'Сотрудники и ссылки'!A:C,3,0))</f>
        <v>20001771</v>
      </c>
      <c r="AH1083" s="11" t="s">
        <v>2673</v>
      </c>
      <c r="AI1083" t="str">
        <f>IF(AH1083="","",VLOOKUP(AH1083,'Сотрудники и ссылки'!A:B,2,0))</f>
        <v>Серолог</v>
      </c>
      <c r="AJ1083">
        <f>IF(AH1083="","",VLOOKUP(AH1083,'Сотрудники и ссылки'!A:C,3,0))</f>
        <v>20001771</v>
      </c>
      <c r="AK1083" s="14">
        <v>45702</v>
      </c>
      <c r="AL1083" s="2">
        <f>IF(AK1083="","",AK1083+VLOOKUP(I1083,'Вид исследования'!B:E,4,0))</f>
        <v>45703</v>
      </c>
      <c r="AM1083" s="2">
        <f>IF(AK1083="","",AK1083+VLOOKUP(I1083,'Вид исследования'!B:F,5,0))</f>
        <v>45703</v>
      </c>
      <c r="AN1083" s="14">
        <v>45702</v>
      </c>
      <c r="AP1083" s="11" t="s">
        <v>189</v>
      </c>
      <c r="AQ1083" t="str">
        <f>IFERROR(IF(L1083="","",VLOOKUP(L1083&amp;I1083,Продукция!A:K,11,0)),"обратитесь к админ справочника")</f>
        <v>согласно рекомендациям производителя теста</v>
      </c>
      <c r="AR1083" s="11" t="s">
        <v>4823</v>
      </c>
      <c r="AS1083" t="str">
        <f>IFERROR(IF(L1083="","",VLOOKUP(L1083&amp;I1083,Продукция!A:J,10,0)),"обратитесь к админ справочника")</f>
        <v>инструкция тест- ситема Биочек СК-119</v>
      </c>
      <c r="AT1083" s="11" t="s">
        <v>4823</v>
      </c>
      <c r="AU1083" s="11" t="s">
        <v>4823</v>
      </c>
      <c r="AV1083" s="11" t="s">
        <v>2673</v>
      </c>
      <c r="AW1083" s="11" t="s">
        <v>4824</v>
      </c>
      <c r="AX1083" s="11" t="s">
        <v>565</v>
      </c>
      <c r="AY1083" s="11" t="s">
        <v>1286</v>
      </c>
      <c r="AZ1083" s="11">
        <v>153</v>
      </c>
      <c r="BA1083" s="11">
        <v>36</v>
      </c>
      <c r="BC1083" s="11" t="s">
        <v>5155</v>
      </c>
    </row>
    <row r="1084" spans="1:55" x14ac:dyDescent="0.25">
      <c r="A1084" t="str">
        <f t="shared" si="20"/>
        <v>С/288IBV (BioChek) инфекционный бронхит уровень антител</v>
      </c>
      <c r="B1084" t="str">
        <f>IF(E1084="","",INDEX(Лаборатории!A:A,MATCH('Производственный контроль'!E1084,Лаборатории!B:B,0)))</f>
        <v xml:space="preserve">КУРИНОЕ ЦАРСТВО АО </v>
      </c>
      <c r="C1084" t="str">
        <f>IF(E1084="","",VLOOKUP(E1084,Лаборатории!B:D,3,0))</f>
        <v>U377_CHL</v>
      </c>
      <c r="D1084" s="12">
        <v>45699</v>
      </c>
      <c r="E1084" s="11" t="s">
        <v>793</v>
      </c>
      <c r="F1084" s="11" t="s">
        <v>544</v>
      </c>
      <c r="G1084" s="11" t="s">
        <v>565</v>
      </c>
      <c r="H1084" s="11" t="s">
        <v>262</v>
      </c>
      <c r="I1084" s="11" t="s">
        <v>3416</v>
      </c>
      <c r="J1084" t="str">
        <f>IF(L1084="","",VLOOKUP(L1084,Продукция!B:D,3,0))</f>
        <v>Биологический_материал</v>
      </c>
      <c r="K1084" t="str">
        <f>IF(L1084="","",VLOOKUP(L1084,Продукция!B:C,2,0))</f>
        <v>Сыворотка крови</v>
      </c>
      <c r="L1084" s="151" t="s">
        <v>302</v>
      </c>
      <c r="M1084">
        <f>IF(L1084="","",VLOOKUP(L1084,Продукция!B:L,11,0))</f>
        <v>0</v>
      </c>
      <c r="N1084" s="11" t="s">
        <v>873</v>
      </c>
      <c r="P1084" s="11" t="s">
        <v>340</v>
      </c>
      <c r="Q1084" s="11" t="s">
        <v>854</v>
      </c>
      <c r="R1084" s="153" t="s">
        <v>5159</v>
      </c>
      <c r="S1084" s="11">
        <v>18</v>
      </c>
      <c r="T1084" s="11" t="s">
        <v>5154</v>
      </c>
      <c r="V1084" s="14">
        <v>45698</v>
      </c>
      <c r="Z1084" s="11" t="s">
        <v>4823</v>
      </c>
      <c r="AA1084" s="15">
        <v>0.62847222222222221</v>
      </c>
      <c r="AB1084" t="str">
        <f>IF(L1084="","",VLOOKUP(L1084&amp;I1084,Продукция!A:I,9,0))</f>
        <v>рекомендация производителя набора</v>
      </c>
      <c r="AC1084" s="14">
        <v>45702</v>
      </c>
      <c r="AD1084" s="11" t="s">
        <v>2673</v>
      </c>
      <c r="AE1084" s="11" t="s">
        <v>4823</v>
      </c>
      <c r="AF1084" t="str">
        <f>IF(AD1084="","",VLOOKUP(AD1084,'Сотрудники и ссылки'!A:B,2,0))</f>
        <v>Серолог</v>
      </c>
      <c r="AG1084">
        <f>IF(AD1084="","",VLOOKUP(AD1084,'Сотрудники и ссылки'!A:C,3,0))</f>
        <v>20001771</v>
      </c>
      <c r="AH1084" s="11" t="s">
        <v>2673</v>
      </c>
      <c r="AI1084" t="str">
        <f>IF(AH1084="","",VLOOKUP(AH1084,'Сотрудники и ссылки'!A:B,2,0))</f>
        <v>Серолог</v>
      </c>
      <c r="AJ1084">
        <f>IF(AH1084="","",VLOOKUP(AH1084,'Сотрудники и ссылки'!A:C,3,0))</f>
        <v>20001771</v>
      </c>
      <c r="AK1084" s="14">
        <v>45702</v>
      </c>
      <c r="AL1084" s="2">
        <f>IF(AK1084="","",AK1084+VLOOKUP(I1084,'Вид исследования'!B:E,4,0))</f>
        <v>45703</v>
      </c>
      <c r="AM1084" s="2">
        <f>IF(AK1084="","",AK1084+VLOOKUP(I1084,'Вид исследования'!B:F,5,0))</f>
        <v>45703</v>
      </c>
      <c r="AN1084" s="14">
        <v>45702</v>
      </c>
      <c r="AP1084" s="11" t="s">
        <v>189</v>
      </c>
      <c r="AQ1084" t="str">
        <f>IFERROR(IF(L1084="","",VLOOKUP(L1084&amp;I1084,Продукция!A:K,11,0)),"обратитесь к админ справочника")</f>
        <v>согласно рекомендациям производителя теста</v>
      </c>
      <c r="AR1084" s="11" t="s">
        <v>4823</v>
      </c>
      <c r="AS1084" t="str">
        <f>IFERROR(IF(L1084="","",VLOOKUP(L1084&amp;I1084,Продукция!A:J,10,0)),"обратитесь к админ справочника")</f>
        <v>инструкция тест- ситема Биочек СК-119</v>
      </c>
      <c r="AT1084" s="11" t="s">
        <v>4823</v>
      </c>
      <c r="AU1084" s="11" t="s">
        <v>4823</v>
      </c>
      <c r="AV1084" s="11" t="s">
        <v>2673</v>
      </c>
      <c r="AW1084" s="11" t="s">
        <v>4824</v>
      </c>
      <c r="AX1084" s="11" t="s">
        <v>565</v>
      </c>
      <c r="AY1084" s="11" t="s">
        <v>1276</v>
      </c>
      <c r="AZ1084" s="11">
        <v>153</v>
      </c>
      <c r="BA1084" s="11">
        <v>36</v>
      </c>
      <c r="BC1084" s="11" t="s">
        <v>5155</v>
      </c>
    </row>
    <row r="1085" spans="1:55" x14ac:dyDescent="0.25">
      <c r="A1085" t="str">
        <f t="shared" si="20"/>
        <v>С/299IBV (BioChek) инфекционный бронхит уровень антител</v>
      </c>
      <c r="B1085" t="str">
        <f>IF(E1085="","",INDEX(Лаборатории!A:A,MATCH('Производственный контроль'!E1085,Лаборатории!B:B,0)))</f>
        <v xml:space="preserve">КУРИНОЕ ЦАРСТВО АО </v>
      </c>
      <c r="C1085" t="str">
        <f>IF(E1085="","",VLOOKUP(E1085,Лаборатории!B:D,3,0))</f>
        <v>U377_CHL</v>
      </c>
      <c r="D1085" s="12">
        <v>45700</v>
      </c>
      <c r="E1085" s="11" t="s">
        <v>793</v>
      </c>
      <c r="F1085" s="11" t="s">
        <v>544</v>
      </c>
      <c r="G1085" s="11" t="s">
        <v>565</v>
      </c>
      <c r="H1085" s="11" t="s">
        <v>262</v>
      </c>
      <c r="I1085" s="11" t="s">
        <v>3416</v>
      </c>
      <c r="J1085" t="str">
        <f>IF(L1085="","",VLOOKUP(L1085,Продукция!B:D,3,0))</f>
        <v>Биологический_материал</v>
      </c>
      <c r="K1085" t="str">
        <f>IF(L1085="","",VLOOKUP(L1085,Продукция!B:C,2,0))</f>
        <v>Сыворотка крови</v>
      </c>
      <c r="L1085" s="151" t="s">
        <v>302</v>
      </c>
      <c r="M1085">
        <f>IF(L1085="","",VLOOKUP(L1085,Продукция!B:L,11,0))</f>
        <v>0</v>
      </c>
      <c r="N1085" s="11" t="s">
        <v>873</v>
      </c>
      <c r="P1085" s="11" t="s">
        <v>340</v>
      </c>
      <c r="Q1085" s="11" t="s">
        <v>854</v>
      </c>
      <c r="R1085" s="153" t="s">
        <v>5158</v>
      </c>
      <c r="S1085" s="11">
        <v>18</v>
      </c>
      <c r="T1085" s="11" t="s">
        <v>5160</v>
      </c>
      <c r="V1085" s="14">
        <v>45699</v>
      </c>
      <c r="Z1085" s="11" t="s">
        <v>4823</v>
      </c>
      <c r="AA1085" s="15">
        <v>0.55902777777777779</v>
      </c>
      <c r="AB1085" t="str">
        <f>IF(L1085="","",VLOOKUP(L1085&amp;I1085,Продукция!A:I,9,0))</f>
        <v>рекомендация производителя набора</v>
      </c>
      <c r="AC1085" s="14">
        <v>45702</v>
      </c>
      <c r="AD1085" s="11" t="s">
        <v>2673</v>
      </c>
      <c r="AE1085" s="11" t="s">
        <v>4823</v>
      </c>
      <c r="AF1085" t="str">
        <f>IF(AD1085="","",VLOOKUP(AD1085,'Сотрудники и ссылки'!A:B,2,0))</f>
        <v>Серолог</v>
      </c>
      <c r="AG1085">
        <f>IF(AD1085="","",VLOOKUP(AD1085,'Сотрудники и ссылки'!A:C,3,0))</f>
        <v>20001771</v>
      </c>
      <c r="AH1085" s="11" t="s">
        <v>2673</v>
      </c>
      <c r="AI1085" t="str">
        <f>IF(AH1085="","",VLOOKUP(AH1085,'Сотрудники и ссылки'!A:B,2,0))</f>
        <v>Серолог</v>
      </c>
      <c r="AJ1085">
        <f>IF(AH1085="","",VLOOKUP(AH1085,'Сотрудники и ссылки'!A:C,3,0))</f>
        <v>20001771</v>
      </c>
      <c r="AK1085" s="14">
        <v>45702</v>
      </c>
      <c r="AL1085" s="2">
        <f>IF(AK1085="","",AK1085+VLOOKUP(I1085,'Вид исследования'!B:E,4,0))</f>
        <v>45703</v>
      </c>
      <c r="AM1085" s="2">
        <f>IF(AK1085="","",AK1085+VLOOKUP(I1085,'Вид исследования'!B:F,5,0))</f>
        <v>45703</v>
      </c>
      <c r="AN1085" s="14">
        <v>45702</v>
      </c>
      <c r="AP1085" s="11" t="s">
        <v>189</v>
      </c>
      <c r="AQ1085" t="str">
        <f>IFERROR(IF(L1085="","",VLOOKUP(L1085&amp;I1085,Продукция!A:K,11,0)),"обратитесь к админ справочника")</f>
        <v>согласно рекомендациям производителя теста</v>
      </c>
      <c r="AR1085" s="11" t="s">
        <v>4823</v>
      </c>
      <c r="AS1085" t="str">
        <f>IFERROR(IF(L1085="","",VLOOKUP(L1085&amp;I1085,Продукция!A:J,10,0)),"обратитесь к админ справочника")</f>
        <v>инструкция тест- ситема Биочек СК-119</v>
      </c>
      <c r="AT1085" s="11" t="s">
        <v>4823</v>
      </c>
      <c r="AU1085" s="11" t="s">
        <v>4823</v>
      </c>
      <c r="AV1085" s="11" t="s">
        <v>2673</v>
      </c>
      <c r="AW1085" s="11" t="s">
        <v>4824</v>
      </c>
      <c r="AX1085" s="11" t="s">
        <v>565</v>
      </c>
      <c r="AY1085" s="11" t="s">
        <v>1305</v>
      </c>
      <c r="AZ1085" s="11">
        <v>153</v>
      </c>
      <c r="BA1085" s="11">
        <v>35</v>
      </c>
      <c r="BC1085" s="11" t="s">
        <v>5155</v>
      </c>
    </row>
    <row r="1086" spans="1:55" x14ac:dyDescent="0.25">
      <c r="A1086" t="str">
        <f t="shared" si="20"/>
        <v>С/288REO (BioChek) реовирус уровень антител</v>
      </c>
      <c r="B1086" t="str">
        <f>IF(E1086="","",INDEX(Лаборатории!A:A,MATCH('Производственный контроль'!E1086,Лаборатории!B:B,0)))</f>
        <v xml:space="preserve">КУРИНОЕ ЦАРСТВО АО </v>
      </c>
      <c r="C1086" t="str">
        <f>IF(E1086="","",VLOOKUP(E1086,Лаборатории!B:D,3,0))</f>
        <v>U377_CHL</v>
      </c>
      <c r="D1086" s="12">
        <v>45699</v>
      </c>
      <c r="E1086" s="11" t="s">
        <v>793</v>
      </c>
      <c r="F1086" s="11" t="s">
        <v>544</v>
      </c>
      <c r="G1086" s="11" t="s">
        <v>565</v>
      </c>
      <c r="H1086" s="11" t="s">
        <v>262</v>
      </c>
      <c r="I1086" s="11" t="s">
        <v>3426</v>
      </c>
      <c r="J1086" t="str">
        <f>IF(L1086="","",VLOOKUP(L1086,Продукция!B:D,3,0))</f>
        <v>Биологический_материал</v>
      </c>
      <c r="K1086" t="str">
        <f>IF(L1086="","",VLOOKUP(L1086,Продукция!B:C,2,0))</f>
        <v>Сыворотка крови</v>
      </c>
      <c r="L1086" s="151" t="s">
        <v>302</v>
      </c>
      <c r="M1086">
        <f>IF(L1086="","",VLOOKUP(L1086,Продукция!B:L,11,0))</f>
        <v>0</v>
      </c>
      <c r="N1086" s="11" t="s">
        <v>873</v>
      </c>
      <c r="P1086" s="11" t="s">
        <v>340</v>
      </c>
      <c r="Q1086" s="11" t="s">
        <v>854</v>
      </c>
      <c r="R1086" s="153" t="s">
        <v>5157</v>
      </c>
      <c r="S1086" s="11">
        <v>18</v>
      </c>
      <c r="T1086" s="11" t="s">
        <v>5154</v>
      </c>
      <c r="V1086" s="14">
        <v>45696</v>
      </c>
      <c r="Z1086" s="11" t="s">
        <v>4823</v>
      </c>
      <c r="AA1086" s="15">
        <v>0.62847222222222221</v>
      </c>
      <c r="AB1086" t="str">
        <f>IF(L1086="","",VLOOKUP(L1086&amp;I1086,Продукция!A:I,9,0))</f>
        <v>рекомендация производителя набора</v>
      </c>
      <c r="AC1086" s="14">
        <v>45702</v>
      </c>
      <c r="AD1086" s="11" t="s">
        <v>2673</v>
      </c>
      <c r="AE1086" s="11" t="s">
        <v>4823</v>
      </c>
      <c r="AF1086" t="str">
        <f>IF(AD1086="","",VLOOKUP(AD1086,'Сотрудники и ссылки'!A:B,2,0))</f>
        <v>Серолог</v>
      </c>
      <c r="AG1086">
        <f>IF(AD1086="","",VLOOKUP(AD1086,'Сотрудники и ссылки'!A:C,3,0))</f>
        <v>20001771</v>
      </c>
      <c r="AH1086" s="11" t="s">
        <v>2673</v>
      </c>
      <c r="AI1086" t="str">
        <f>IF(AH1086="","",VLOOKUP(AH1086,'Сотрудники и ссылки'!A:B,2,0))</f>
        <v>Серолог</v>
      </c>
      <c r="AJ1086">
        <f>IF(AH1086="","",VLOOKUP(AH1086,'Сотрудники и ссылки'!A:C,3,0))</f>
        <v>20001771</v>
      </c>
      <c r="AK1086" s="14">
        <v>45702</v>
      </c>
      <c r="AL1086" s="2">
        <f>IF(AK1086="","",AK1086+VLOOKUP(I1086,'Вид исследования'!B:E,4,0))</f>
        <v>45703</v>
      </c>
      <c r="AM1086" s="2">
        <f>IF(AK1086="","",AK1086+VLOOKUP(I1086,'Вид исследования'!B:F,5,0))</f>
        <v>45703</v>
      </c>
      <c r="AN1086" s="14">
        <v>45702</v>
      </c>
      <c r="AP1086" s="11" t="s">
        <v>189</v>
      </c>
      <c r="AQ1086" t="str">
        <f>IFERROR(IF(L1086="","",VLOOKUP(L1086&amp;I1086,Продукция!A:K,11,0)),"обратитесь к админ справочника")</f>
        <v>согласно рекомендациям производителя теста</v>
      </c>
      <c r="AR1086" s="11" t="s">
        <v>4823</v>
      </c>
      <c r="AS1086" t="str">
        <f>IFERROR(IF(L1086="","",VLOOKUP(L1086&amp;I1086,Продукция!A:J,10,0)),"обратитесь к админ справочника")</f>
        <v>инструкция тест- ситема Биочек СК -110</v>
      </c>
      <c r="AT1086" s="11" t="s">
        <v>4823</v>
      </c>
      <c r="AU1086" s="11" t="s">
        <v>4823</v>
      </c>
      <c r="AV1086" s="11" t="s">
        <v>2673</v>
      </c>
      <c r="AW1086" s="11" t="s">
        <v>4824</v>
      </c>
      <c r="AX1086" s="11" t="s">
        <v>565</v>
      </c>
      <c r="AY1086" s="11" t="s">
        <v>1289</v>
      </c>
      <c r="AZ1086" s="11">
        <v>153</v>
      </c>
      <c r="BA1086" s="11">
        <v>40</v>
      </c>
      <c r="BC1086" s="11" t="s">
        <v>5155</v>
      </c>
    </row>
    <row r="1087" spans="1:55" x14ac:dyDescent="0.25">
      <c r="A1087" t="str">
        <f t="shared" si="20"/>
        <v>С/288REO (BioChek) реовирус уровень антител</v>
      </c>
      <c r="B1087" t="str">
        <f>IF(E1087="","",INDEX(Лаборатории!A:A,MATCH('Производственный контроль'!E1087,Лаборатории!B:B,0)))</f>
        <v xml:space="preserve">КУРИНОЕ ЦАРСТВО АО </v>
      </c>
      <c r="C1087" t="str">
        <f>IF(E1087="","",VLOOKUP(E1087,Лаборатории!B:D,3,0))</f>
        <v>U377_CHL</v>
      </c>
      <c r="D1087" s="12">
        <v>45699</v>
      </c>
      <c r="E1087" s="11" t="s">
        <v>793</v>
      </c>
      <c r="F1087" s="11" t="s">
        <v>544</v>
      </c>
      <c r="G1087" s="11" t="s">
        <v>565</v>
      </c>
      <c r="H1087" s="11" t="s">
        <v>262</v>
      </c>
      <c r="I1087" s="11" t="s">
        <v>3426</v>
      </c>
      <c r="J1087" t="str">
        <f>IF(L1087="","",VLOOKUP(L1087,Продукция!B:D,3,0))</f>
        <v>Биологический_материал</v>
      </c>
      <c r="K1087" t="str">
        <f>IF(L1087="","",VLOOKUP(L1087,Продукция!B:C,2,0))</f>
        <v>Сыворотка крови</v>
      </c>
      <c r="L1087" s="151" t="s">
        <v>302</v>
      </c>
      <c r="M1087">
        <f>IF(L1087="","",VLOOKUP(L1087,Продукция!B:L,11,0))</f>
        <v>0</v>
      </c>
      <c r="N1087" s="11" t="s">
        <v>873</v>
      </c>
      <c r="P1087" s="11" t="s">
        <v>340</v>
      </c>
      <c r="Q1087" s="11" t="s">
        <v>854</v>
      </c>
      <c r="R1087" s="153" t="s">
        <v>4956</v>
      </c>
      <c r="S1087" s="11">
        <v>18</v>
      </c>
      <c r="T1087" s="11" t="s">
        <v>5154</v>
      </c>
      <c r="V1087" s="14">
        <v>45697</v>
      </c>
      <c r="Z1087" s="11" t="s">
        <v>4823</v>
      </c>
      <c r="AA1087" s="15">
        <v>0.62847222222222221</v>
      </c>
      <c r="AB1087" t="str">
        <f>IF(L1087="","",VLOOKUP(L1087&amp;I1087,Продукция!A:I,9,0))</f>
        <v>рекомендация производителя набора</v>
      </c>
      <c r="AC1087" s="14">
        <v>45702</v>
      </c>
      <c r="AD1087" s="11" t="s">
        <v>2673</v>
      </c>
      <c r="AE1087" s="11" t="s">
        <v>4823</v>
      </c>
      <c r="AF1087" t="str">
        <f>IF(AD1087="","",VLOOKUP(AD1087,'Сотрудники и ссылки'!A:B,2,0))</f>
        <v>Серолог</v>
      </c>
      <c r="AG1087">
        <f>IF(AD1087="","",VLOOKUP(AD1087,'Сотрудники и ссылки'!A:C,3,0))</f>
        <v>20001771</v>
      </c>
      <c r="AH1087" s="11" t="s">
        <v>2673</v>
      </c>
      <c r="AI1087" t="str">
        <f>IF(AH1087="","",VLOOKUP(AH1087,'Сотрудники и ссылки'!A:B,2,0))</f>
        <v>Серолог</v>
      </c>
      <c r="AJ1087">
        <f>IF(AH1087="","",VLOOKUP(AH1087,'Сотрудники и ссылки'!A:C,3,0))</f>
        <v>20001771</v>
      </c>
      <c r="AK1087" s="14">
        <v>45702</v>
      </c>
      <c r="AL1087" s="2">
        <f>IF(AK1087="","",AK1087+VLOOKUP(I1087,'Вид исследования'!B:E,4,0))</f>
        <v>45703</v>
      </c>
      <c r="AM1087" s="2">
        <f>IF(AK1087="","",AK1087+VLOOKUP(I1087,'Вид исследования'!B:F,5,0))</f>
        <v>45703</v>
      </c>
      <c r="AN1087" s="14">
        <v>45702</v>
      </c>
      <c r="AP1087" s="11" t="s">
        <v>189</v>
      </c>
      <c r="AQ1087" t="str">
        <f>IFERROR(IF(L1087="","",VLOOKUP(L1087&amp;I1087,Продукция!A:K,11,0)),"обратитесь к админ справочника")</f>
        <v>согласно рекомендациям производителя теста</v>
      </c>
      <c r="AR1087" s="11" t="s">
        <v>4823</v>
      </c>
      <c r="AS1087" t="str">
        <f>IFERROR(IF(L1087="","",VLOOKUP(L1087&amp;I1087,Продукция!A:J,10,0)),"обратитесь к админ справочника")</f>
        <v>инструкция тест- ситема Биочек СК -110</v>
      </c>
      <c r="AT1087" s="11" t="s">
        <v>4823</v>
      </c>
      <c r="AU1087" s="11" t="s">
        <v>4823</v>
      </c>
      <c r="AV1087" s="11" t="s">
        <v>2673</v>
      </c>
      <c r="AW1087" s="11" t="s">
        <v>4824</v>
      </c>
      <c r="AX1087" s="11" t="s">
        <v>565</v>
      </c>
      <c r="AY1087" s="11" t="s">
        <v>1300</v>
      </c>
      <c r="AZ1087" s="11">
        <v>153</v>
      </c>
      <c r="BA1087" s="11">
        <v>37</v>
      </c>
      <c r="BC1087" s="11" t="s">
        <v>5155</v>
      </c>
    </row>
    <row r="1088" spans="1:55" x14ac:dyDescent="0.25">
      <c r="A1088" t="str">
        <f t="shared" si="20"/>
        <v>С/288REO (BioChek) реовирус уровень антител</v>
      </c>
      <c r="B1088" t="str">
        <f>IF(E1088="","",INDEX(Лаборатории!A:A,MATCH('Производственный контроль'!E1088,Лаборатории!B:B,0)))</f>
        <v xml:space="preserve">КУРИНОЕ ЦАРСТВО АО </v>
      </c>
      <c r="C1088" t="str">
        <f>IF(E1088="","",VLOOKUP(E1088,Лаборатории!B:D,3,0))</f>
        <v>U377_CHL</v>
      </c>
      <c r="D1088" s="12">
        <v>45699</v>
      </c>
      <c r="E1088" s="11" t="s">
        <v>793</v>
      </c>
      <c r="F1088" s="11" t="s">
        <v>544</v>
      </c>
      <c r="G1088" s="11" t="s">
        <v>565</v>
      </c>
      <c r="H1088" s="11" t="s">
        <v>262</v>
      </c>
      <c r="I1088" s="11" t="s">
        <v>3426</v>
      </c>
      <c r="J1088" t="str">
        <f>IF(L1088="","",VLOOKUP(L1088,Продукция!B:D,3,0))</f>
        <v>Биологический_материал</v>
      </c>
      <c r="K1088" t="str">
        <f>IF(L1088="","",VLOOKUP(L1088,Продукция!B:C,2,0))</f>
        <v>Сыворотка крови</v>
      </c>
      <c r="L1088" s="151" t="s">
        <v>302</v>
      </c>
      <c r="M1088">
        <f>IF(L1088="","",VLOOKUP(L1088,Продукция!B:L,11,0))</f>
        <v>0</v>
      </c>
      <c r="N1088" s="11" t="s">
        <v>873</v>
      </c>
      <c r="P1088" s="11" t="s">
        <v>340</v>
      </c>
      <c r="Q1088" s="11" t="s">
        <v>854</v>
      </c>
      <c r="R1088" s="153" t="s">
        <v>5156</v>
      </c>
      <c r="S1088" s="11">
        <v>18</v>
      </c>
      <c r="T1088" s="11" t="s">
        <v>5154</v>
      </c>
      <c r="V1088" s="14">
        <v>45696</v>
      </c>
      <c r="Z1088" s="11" t="s">
        <v>4823</v>
      </c>
      <c r="AA1088" s="15">
        <v>0.62847222222222221</v>
      </c>
      <c r="AB1088" t="str">
        <f>IF(L1088="","",VLOOKUP(L1088&amp;I1088,Продукция!A:I,9,0))</f>
        <v>рекомендация производителя набора</v>
      </c>
      <c r="AC1088" s="14">
        <v>45702</v>
      </c>
      <c r="AD1088" s="11" t="s">
        <v>2673</v>
      </c>
      <c r="AE1088" s="11" t="s">
        <v>4823</v>
      </c>
      <c r="AF1088" t="str">
        <f>IF(AD1088="","",VLOOKUP(AD1088,'Сотрудники и ссылки'!A:B,2,0))</f>
        <v>Серолог</v>
      </c>
      <c r="AG1088">
        <f>IF(AD1088="","",VLOOKUP(AD1088,'Сотрудники и ссылки'!A:C,3,0))</f>
        <v>20001771</v>
      </c>
      <c r="AH1088" s="11" t="s">
        <v>2673</v>
      </c>
      <c r="AI1088" t="str">
        <f>IF(AH1088="","",VLOOKUP(AH1088,'Сотрудники и ссылки'!A:B,2,0))</f>
        <v>Серолог</v>
      </c>
      <c r="AJ1088">
        <f>IF(AH1088="","",VLOOKUP(AH1088,'Сотрудники и ссылки'!A:C,3,0))</f>
        <v>20001771</v>
      </c>
      <c r="AK1088" s="14">
        <v>45702</v>
      </c>
      <c r="AL1088" s="2">
        <f>IF(AK1088="","",AK1088+VLOOKUP(I1088,'Вид исследования'!B:E,4,0))</f>
        <v>45703</v>
      </c>
      <c r="AM1088" s="2">
        <f>IF(AK1088="","",AK1088+VLOOKUP(I1088,'Вид исследования'!B:F,5,0))</f>
        <v>45703</v>
      </c>
      <c r="AN1088" s="14">
        <v>45702</v>
      </c>
      <c r="AP1088" s="11" t="s">
        <v>189</v>
      </c>
      <c r="AQ1088" t="str">
        <f>IFERROR(IF(L1088="","",VLOOKUP(L1088&amp;I1088,Продукция!A:K,11,0)),"обратитесь к админ справочника")</f>
        <v>согласно рекомендациям производителя теста</v>
      </c>
      <c r="AR1088" s="11" t="s">
        <v>4823</v>
      </c>
      <c r="AS1088" t="str">
        <f>IFERROR(IF(L1088="","",VLOOKUP(L1088&amp;I1088,Продукция!A:J,10,0)),"обратитесь к админ справочника")</f>
        <v>инструкция тест- ситема Биочек СК -110</v>
      </c>
      <c r="AT1088" s="11" t="s">
        <v>4823</v>
      </c>
      <c r="AU1088" s="11" t="s">
        <v>4823</v>
      </c>
      <c r="AV1088" s="11" t="s">
        <v>2673</v>
      </c>
      <c r="AW1088" s="11" t="s">
        <v>4824</v>
      </c>
      <c r="AX1088" s="11" t="s">
        <v>565</v>
      </c>
      <c r="AY1088" s="11" t="s">
        <v>1286</v>
      </c>
      <c r="AZ1088" s="11">
        <v>153</v>
      </c>
      <c r="BA1088" s="11">
        <v>36</v>
      </c>
      <c r="BC1088" s="11" t="s">
        <v>5155</v>
      </c>
    </row>
    <row r="1089" spans="1:55" x14ac:dyDescent="0.25">
      <c r="A1089" t="str">
        <f t="shared" si="20"/>
        <v>С/288REO (BioChek) реовирус уровень антител</v>
      </c>
      <c r="B1089" t="str">
        <f>IF(E1089="","",INDEX(Лаборатории!A:A,MATCH('Производственный контроль'!E1089,Лаборатории!B:B,0)))</f>
        <v xml:space="preserve">КУРИНОЕ ЦАРСТВО АО </v>
      </c>
      <c r="C1089" t="str">
        <f>IF(E1089="","",VLOOKUP(E1089,Лаборатории!B:D,3,0))</f>
        <v>U377_CHL</v>
      </c>
      <c r="D1089" s="12">
        <v>45699</v>
      </c>
      <c r="E1089" s="11" t="s">
        <v>793</v>
      </c>
      <c r="F1089" s="11" t="s">
        <v>544</v>
      </c>
      <c r="G1089" s="11" t="s">
        <v>565</v>
      </c>
      <c r="H1089" s="11" t="s">
        <v>262</v>
      </c>
      <c r="I1089" s="11" t="s">
        <v>3426</v>
      </c>
      <c r="J1089" t="str">
        <f>IF(L1089="","",VLOOKUP(L1089,Продукция!B:D,3,0))</f>
        <v>Биологический_материал</v>
      </c>
      <c r="K1089" t="str">
        <f>IF(L1089="","",VLOOKUP(L1089,Продукция!B:C,2,0))</f>
        <v>Сыворотка крови</v>
      </c>
      <c r="L1089" s="151" t="s">
        <v>302</v>
      </c>
      <c r="M1089">
        <f>IF(L1089="","",VLOOKUP(L1089,Продукция!B:L,11,0))</f>
        <v>0</v>
      </c>
      <c r="N1089" s="11" t="s">
        <v>873</v>
      </c>
      <c r="P1089" s="11" t="s">
        <v>340</v>
      </c>
      <c r="Q1089" s="11" t="s">
        <v>854</v>
      </c>
      <c r="R1089" s="153" t="s">
        <v>5153</v>
      </c>
      <c r="S1089" s="11">
        <v>18</v>
      </c>
      <c r="T1089" s="11" t="s">
        <v>5154</v>
      </c>
      <c r="V1089" s="14">
        <v>45698</v>
      </c>
      <c r="Z1089" s="11" t="s">
        <v>4823</v>
      </c>
      <c r="AA1089" s="15">
        <v>0.62847222222222221</v>
      </c>
      <c r="AB1089" t="str">
        <f>IF(L1089="","",VLOOKUP(L1089&amp;I1089,Продукция!A:I,9,0))</f>
        <v>рекомендация производителя набора</v>
      </c>
      <c r="AC1089" s="14">
        <v>45702</v>
      </c>
      <c r="AD1089" s="11" t="s">
        <v>2673</v>
      </c>
      <c r="AE1089" s="11" t="s">
        <v>4823</v>
      </c>
      <c r="AF1089" t="str">
        <f>IF(AD1089="","",VLOOKUP(AD1089,'Сотрудники и ссылки'!A:B,2,0))</f>
        <v>Серолог</v>
      </c>
      <c r="AG1089">
        <f>IF(AD1089="","",VLOOKUP(AD1089,'Сотрудники и ссылки'!A:C,3,0))</f>
        <v>20001771</v>
      </c>
      <c r="AH1089" s="11" t="s">
        <v>2673</v>
      </c>
      <c r="AI1089" t="str">
        <f>IF(AH1089="","",VLOOKUP(AH1089,'Сотрудники и ссылки'!A:B,2,0))</f>
        <v>Серолог</v>
      </c>
      <c r="AJ1089">
        <f>IF(AH1089="","",VLOOKUP(AH1089,'Сотрудники и ссылки'!A:C,3,0))</f>
        <v>20001771</v>
      </c>
      <c r="AK1089" s="14">
        <v>45702</v>
      </c>
      <c r="AL1089" s="2">
        <f>IF(AK1089="","",AK1089+VLOOKUP(I1089,'Вид исследования'!B:E,4,0))</f>
        <v>45703</v>
      </c>
      <c r="AM1089" s="2">
        <f>IF(AK1089="","",AK1089+VLOOKUP(I1089,'Вид исследования'!B:F,5,0))</f>
        <v>45703</v>
      </c>
      <c r="AN1089" s="14">
        <v>45702</v>
      </c>
      <c r="AP1089" s="11" t="s">
        <v>189</v>
      </c>
      <c r="AQ1089" t="str">
        <f>IFERROR(IF(L1089="","",VLOOKUP(L1089&amp;I1089,Продукция!A:K,11,0)),"обратитесь к админ справочника")</f>
        <v>согласно рекомендациям производителя теста</v>
      </c>
      <c r="AR1089" s="11" t="s">
        <v>4823</v>
      </c>
      <c r="AS1089" t="str">
        <f>IFERROR(IF(L1089="","",VLOOKUP(L1089&amp;I1089,Продукция!A:J,10,0)),"обратитесь к админ справочника")</f>
        <v>инструкция тест- ситема Биочек СК -110</v>
      </c>
      <c r="AT1089" s="11" t="s">
        <v>4823</v>
      </c>
      <c r="AU1089" s="11" t="s">
        <v>4823</v>
      </c>
      <c r="AV1089" s="11" t="s">
        <v>2673</v>
      </c>
      <c r="AW1089" s="11" t="s">
        <v>4824</v>
      </c>
      <c r="AX1089" s="11" t="s">
        <v>565</v>
      </c>
      <c r="AY1089" s="11" t="s">
        <v>1276</v>
      </c>
      <c r="AZ1089" s="11">
        <v>153</v>
      </c>
      <c r="BA1089" s="11">
        <v>36</v>
      </c>
      <c r="BC1089" s="11" t="s">
        <v>5155</v>
      </c>
    </row>
    <row r="1090" spans="1:55" x14ac:dyDescent="0.25">
      <c r="A1090" t="str">
        <f t="shared" si="20"/>
        <v>С/299REO (BioChek) реовирус уровень антител</v>
      </c>
      <c r="B1090" t="str">
        <f>IF(E1090="","",INDEX(Лаборатории!A:A,MATCH('Производственный контроль'!E1090,Лаборатории!B:B,0)))</f>
        <v xml:space="preserve">КУРИНОЕ ЦАРСТВО АО </v>
      </c>
      <c r="C1090" t="str">
        <f>IF(E1090="","",VLOOKUP(E1090,Лаборатории!B:D,3,0))</f>
        <v>U377_CHL</v>
      </c>
      <c r="D1090" s="12">
        <v>45700</v>
      </c>
      <c r="E1090" s="11" t="s">
        <v>793</v>
      </c>
      <c r="F1090" s="11" t="s">
        <v>544</v>
      </c>
      <c r="G1090" s="11" t="s">
        <v>565</v>
      </c>
      <c r="H1090" s="11" t="s">
        <v>262</v>
      </c>
      <c r="I1090" s="11" t="s">
        <v>3426</v>
      </c>
      <c r="J1090" t="str">
        <f>IF(L1090="","",VLOOKUP(L1090,Продукция!B:D,3,0))</f>
        <v>Биологический_материал</v>
      </c>
      <c r="K1090" t="str">
        <f>IF(L1090="","",VLOOKUP(L1090,Продукция!B:C,2,0))</f>
        <v>Сыворотка крови</v>
      </c>
      <c r="L1090" s="151" t="s">
        <v>302</v>
      </c>
      <c r="M1090">
        <f>IF(L1090="","",VLOOKUP(L1090,Продукция!B:L,11,0))</f>
        <v>0</v>
      </c>
      <c r="N1090" s="11" t="s">
        <v>873</v>
      </c>
      <c r="P1090" s="11" t="s">
        <v>340</v>
      </c>
      <c r="Q1090" s="11" t="s">
        <v>854</v>
      </c>
      <c r="R1090" s="153" t="s">
        <v>5152</v>
      </c>
      <c r="S1090" s="11">
        <v>18</v>
      </c>
      <c r="T1090" s="11" t="s">
        <v>5160</v>
      </c>
      <c r="V1090" s="14">
        <v>45699</v>
      </c>
      <c r="Z1090" s="11" t="s">
        <v>4823</v>
      </c>
      <c r="AA1090" s="15">
        <v>0.55902777777777779</v>
      </c>
      <c r="AB1090" t="str">
        <f>IF(L1090="","",VLOOKUP(L1090&amp;I1090,Продукция!A:I,9,0))</f>
        <v>рекомендация производителя набора</v>
      </c>
      <c r="AC1090" s="14">
        <v>45702</v>
      </c>
      <c r="AD1090" s="11" t="s">
        <v>2673</v>
      </c>
      <c r="AE1090" s="11" t="s">
        <v>4823</v>
      </c>
      <c r="AF1090" t="str">
        <f>IF(AD1090="","",VLOOKUP(AD1090,'Сотрудники и ссылки'!A:B,2,0))</f>
        <v>Серолог</v>
      </c>
      <c r="AG1090">
        <f>IF(AD1090="","",VLOOKUP(AD1090,'Сотрудники и ссылки'!A:C,3,0))</f>
        <v>20001771</v>
      </c>
      <c r="AH1090" s="11" t="s">
        <v>2673</v>
      </c>
      <c r="AI1090" t="str">
        <f>IF(AH1090="","",VLOOKUP(AH1090,'Сотрудники и ссылки'!A:B,2,0))</f>
        <v>Серолог</v>
      </c>
      <c r="AJ1090">
        <f>IF(AH1090="","",VLOOKUP(AH1090,'Сотрудники и ссылки'!A:C,3,0))</f>
        <v>20001771</v>
      </c>
      <c r="AK1090" s="14">
        <v>45702</v>
      </c>
      <c r="AL1090" s="2">
        <f>IF(AK1090="","",AK1090+VLOOKUP(I1090,'Вид исследования'!B:E,4,0))</f>
        <v>45703</v>
      </c>
      <c r="AM1090" s="2">
        <f>IF(AK1090="","",AK1090+VLOOKUP(I1090,'Вид исследования'!B:F,5,0))</f>
        <v>45703</v>
      </c>
      <c r="AN1090" s="14">
        <v>45702</v>
      </c>
      <c r="AP1090" s="11" t="s">
        <v>189</v>
      </c>
      <c r="AQ1090" t="str">
        <f>IFERROR(IF(L1090="","",VLOOKUP(L1090&amp;I1090,Продукция!A:K,11,0)),"обратитесь к админ справочника")</f>
        <v>согласно рекомендациям производителя теста</v>
      </c>
      <c r="AR1090" s="11" t="s">
        <v>4823</v>
      </c>
      <c r="AS1090" t="str">
        <f>IFERROR(IF(L1090="","",VLOOKUP(L1090&amp;I1090,Продукция!A:J,10,0)),"обратитесь к админ справочника")</f>
        <v>инструкция тест- ситема Биочек СК -110</v>
      </c>
      <c r="AT1090" s="11" t="s">
        <v>4823</v>
      </c>
      <c r="AU1090" s="11" t="s">
        <v>4823</v>
      </c>
      <c r="AV1090" s="11" t="s">
        <v>2673</v>
      </c>
      <c r="AW1090" s="11" t="s">
        <v>4824</v>
      </c>
      <c r="AX1090" s="11" t="s">
        <v>565</v>
      </c>
      <c r="AY1090" s="11" t="s">
        <v>1305</v>
      </c>
      <c r="AZ1090" s="11">
        <v>153</v>
      </c>
      <c r="BA1090" s="11">
        <v>35</v>
      </c>
      <c r="BC1090" s="11" t="s">
        <v>5155</v>
      </c>
    </row>
    <row r="1091" spans="1:55" x14ac:dyDescent="0.25">
      <c r="A1091" t="str">
        <f t="shared" si="20"/>
        <v>С/288NDV (BioChek) болезнь Ньюкасла уровень антител</v>
      </c>
      <c r="B1091" t="str">
        <f>IF(E1091="","",INDEX(Лаборатории!A:A,MATCH('Производственный контроль'!E1091,Лаборатории!B:B,0)))</f>
        <v xml:space="preserve">КУРИНОЕ ЦАРСТВО АО </v>
      </c>
      <c r="C1091" t="str">
        <f>IF(E1091="","",VLOOKUP(E1091,Лаборатории!B:D,3,0))</f>
        <v>U377_CHL</v>
      </c>
      <c r="D1091" s="12">
        <v>45699</v>
      </c>
      <c r="E1091" s="11" t="s">
        <v>793</v>
      </c>
      <c r="F1091" s="11" t="s">
        <v>544</v>
      </c>
      <c r="G1091" s="11" t="s">
        <v>565</v>
      </c>
      <c r="H1091" s="11" t="s">
        <v>262</v>
      </c>
      <c r="I1091" s="11" t="s">
        <v>3424</v>
      </c>
      <c r="J1091" t="str">
        <f>IF(L1091="","",VLOOKUP(L1091,Продукция!B:D,3,0))</f>
        <v>Биологический_материал</v>
      </c>
      <c r="K1091" t="str">
        <f>IF(L1091="","",VLOOKUP(L1091,Продукция!B:C,2,0))</f>
        <v>Сыворотка крови</v>
      </c>
      <c r="L1091" s="151" t="s">
        <v>302</v>
      </c>
      <c r="M1091">
        <f>IF(L1091="","",VLOOKUP(L1091,Продукция!B:L,11,0))</f>
        <v>0</v>
      </c>
      <c r="N1091" s="11" t="s">
        <v>873</v>
      </c>
      <c r="P1091" s="11" t="s">
        <v>340</v>
      </c>
      <c r="Q1091" s="11" t="s">
        <v>854</v>
      </c>
      <c r="R1091" s="153" t="s">
        <v>5151</v>
      </c>
      <c r="S1091" s="11">
        <v>18</v>
      </c>
      <c r="T1091" s="11" t="s">
        <v>5154</v>
      </c>
      <c r="V1091" s="14">
        <v>45696</v>
      </c>
      <c r="Z1091" s="11" t="s">
        <v>4823</v>
      </c>
      <c r="AA1091" s="15">
        <v>0.62847222222222221</v>
      </c>
      <c r="AB1091" t="str">
        <f>IF(L1091="","",VLOOKUP(L1091&amp;I1091,Продукция!A:I,9,0))</f>
        <v>рекомендация производителя набора</v>
      </c>
      <c r="AC1091" s="14">
        <v>45702</v>
      </c>
      <c r="AD1091" s="11" t="s">
        <v>2673</v>
      </c>
      <c r="AE1091" s="11" t="s">
        <v>4823</v>
      </c>
      <c r="AF1091" t="str">
        <f>IF(AD1091="","",VLOOKUP(AD1091,'Сотрудники и ссылки'!A:B,2,0))</f>
        <v>Серолог</v>
      </c>
      <c r="AG1091">
        <f>IF(AD1091="","",VLOOKUP(AD1091,'Сотрудники и ссылки'!A:C,3,0))</f>
        <v>20001771</v>
      </c>
      <c r="AH1091" s="11" t="s">
        <v>2673</v>
      </c>
      <c r="AI1091" t="str">
        <f>IF(AH1091="","",VLOOKUP(AH1091,'Сотрудники и ссылки'!A:B,2,0))</f>
        <v>Серолог</v>
      </c>
      <c r="AJ1091">
        <f>IF(AH1091="","",VLOOKUP(AH1091,'Сотрудники и ссылки'!A:C,3,0))</f>
        <v>20001771</v>
      </c>
      <c r="AK1091" s="14">
        <v>45702</v>
      </c>
      <c r="AL1091" s="2">
        <f>IF(AK1091="","",AK1091+VLOOKUP(I1091,'Вид исследования'!B:E,4,0))</f>
        <v>45703</v>
      </c>
      <c r="AM1091" s="2">
        <f>IF(AK1091="","",AK1091+VLOOKUP(I1091,'Вид исследования'!B:F,5,0))</f>
        <v>45703</v>
      </c>
      <c r="AN1091" s="14">
        <v>45702</v>
      </c>
      <c r="AP1091" s="11" t="s">
        <v>189</v>
      </c>
      <c r="AQ1091" t="str">
        <f>IFERROR(IF(L1091="","",VLOOKUP(L1091&amp;I1091,Продукция!A:K,11,0)),"обратитесь к админ справочника")</f>
        <v>согласно рекомендациям производителя теста</v>
      </c>
      <c r="AR1091" s="11" t="s">
        <v>4823</v>
      </c>
      <c r="AS1091" t="str">
        <f>IFERROR(IF(L1091="","",VLOOKUP(L1091&amp;I1091,Продукция!A:J,10,0)),"обратитесь к админ справочника")</f>
        <v>инструкция тест- ситема Биочек СК -116</v>
      </c>
      <c r="AT1091" s="11" t="s">
        <v>4823</v>
      </c>
      <c r="AU1091" s="11" t="s">
        <v>4823</v>
      </c>
      <c r="AV1091" s="11" t="s">
        <v>2673</v>
      </c>
      <c r="AW1091" s="11" t="s">
        <v>4824</v>
      </c>
      <c r="AX1091" s="11" t="s">
        <v>565</v>
      </c>
      <c r="AY1091" s="11" t="s">
        <v>1289</v>
      </c>
      <c r="AZ1091" s="11">
        <v>153</v>
      </c>
      <c r="BA1091" s="11">
        <v>40</v>
      </c>
      <c r="BC1091" s="11" t="s">
        <v>5155</v>
      </c>
    </row>
    <row r="1092" spans="1:55" x14ac:dyDescent="0.25">
      <c r="A1092" t="str">
        <f t="shared" si="20"/>
        <v>С/288NDV (BioChek) болезнь Ньюкасла уровень антител</v>
      </c>
      <c r="B1092" t="str">
        <f>IF(E1092="","",INDEX(Лаборатории!A:A,MATCH('Производственный контроль'!E1092,Лаборатории!B:B,0)))</f>
        <v xml:space="preserve">КУРИНОЕ ЦАРСТВО АО </v>
      </c>
      <c r="C1092" t="str">
        <f>IF(E1092="","",VLOOKUP(E1092,Лаборатории!B:D,3,0))</f>
        <v>U377_CHL</v>
      </c>
      <c r="D1092" s="12">
        <v>45699</v>
      </c>
      <c r="E1092" s="11" t="s">
        <v>793</v>
      </c>
      <c r="F1092" s="11" t="s">
        <v>544</v>
      </c>
      <c r="G1092" s="11" t="s">
        <v>565</v>
      </c>
      <c r="H1092" s="11" t="s">
        <v>262</v>
      </c>
      <c r="I1092" s="11" t="s">
        <v>3424</v>
      </c>
      <c r="J1092" t="str">
        <f>IF(L1092="","",VLOOKUP(L1092,Продукция!B:D,3,0))</f>
        <v>Биологический_материал</v>
      </c>
      <c r="K1092" t="str">
        <f>IF(L1092="","",VLOOKUP(L1092,Продукция!B:C,2,0))</f>
        <v>Сыворотка крови</v>
      </c>
      <c r="L1092" s="151" t="s">
        <v>302</v>
      </c>
      <c r="M1092">
        <f>IF(L1092="","",VLOOKUP(L1092,Продукция!B:L,11,0))</f>
        <v>0</v>
      </c>
      <c r="N1092" s="11" t="s">
        <v>873</v>
      </c>
      <c r="P1092" s="11" t="s">
        <v>340</v>
      </c>
      <c r="Q1092" s="11" t="s">
        <v>854</v>
      </c>
      <c r="R1092" s="153" t="s">
        <v>5163</v>
      </c>
      <c r="S1092" s="11">
        <v>18</v>
      </c>
      <c r="T1092" s="11" t="s">
        <v>5154</v>
      </c>
      <c r="V1092" s="14">
        <v>45697</v>
      </c>
      <c r="Z1092" s="11" t="s">
        <v>4823</v>
      </c>
      <c r="AA1092" s="15">
        <v>0.62847222222222221</v>
      </c>
      <c r="AB1092" t="str">
        <f>IF(L1092="","",VLOOKUP(L1092&amp;I1092,Продукция!A:I,9,0))</f>
        <v>рекомендация производителя набора</v>
      </c>
      <c r="AC1092" s="14">
        <v>45702</v>
      </c>
      <c r="AD1092" s="11" t="s">
        <v>2673</v>
      </c>
      <c r="AE1092" s="11" t="s">
        <v>4823</v>
      </c>
      <c r="AF1092" t="str">
        <f>IF(AD1092="","",VLOOKUP(AD1092,'Сотрудники и ссылки'!A:B,2,0))</f>
        <v>Серолог</v>
      </c>
      <c r="AG1092">
        <f>IF(AD1092="","",VLOOKUP(AD1092,'Сотрудники и ссылки'!A:C,3,0))</f>
        <v>20001771</v>
      </c>
      <c r="AH1092" s="11" t="s">
        <v>2673</v>
      </c>
      <c r="AI1092" t="str">
        <f>IF(AH1092="","",VLOOKUP(AH1092,'Сотрудники и ссылки'!A:B,2,0))</f>
        <v>Серолог</v>
      </c>
      <c r="AJ1092">
        <f>IF(AH1092="","",VLOOKUP(AH1092,'Сотрудники и ссылки'!A:C,3,0))</f>
        <v>20001771</v>
      </c>
      <c r="AK1092" s="14">
        <v>45702</v>
      </c>
      <c r="AL1092" s="2">
        <f>IF(AK1092="","",AK1092+VLOOKUP(I1092,'Вид исследования'!B:E,4,0))</f>
        <v>45703</v>
      </c>
      <c r="AM1092" s="2">
        <f>IF(AK1092="","",AK1092+VLOOKUP(I1092,'Вид исследования'!B:F,5,0))</f>
        <v>45703</v>
      </c>
      <c r="AN1092" s="14">
        <v>45702</v>
      </c>
      <c r="AP1092" s="11" t="s">
        <v>189</v>
      </c>
      <c r="AQ1092" t="str">
        <f>IFERROR(IF(L1092="","",VLOOKUP(L1092&amp;I1092,Продукция!A:K,11,0)),"обратитесь к админ справочника")</f>
        <v>согласно рекомендациям производителя теста</v>
      </c>
      <c r="AR1092" s="11" t="s">
        <v>4823</v>
      </c>
      <c r="AS1092" t="str">
        <f>IFERROR(IF(L1092="","",VLOOKUP(L1092&amp;I1092,Продукция!A:J,10,0)),"обратитесь к админ справочника")</f>
        <v>инструкция тест- ситема Биочек СК -116</v>
      </c>
      <c r="AT1092" s="11" t="s">
        <v>4823</v>
      </c>
      <c r="AU1092" s="11" t="s">
        <v>4823</v>
      </c>
      <c r="AV1092" s="11" t="s">
        <v>2673</v>
      </c>
      <c r="AW1092" s="11" t="s">
        <v>4824</v>
      </c>
      <c r="AX1092" s="11" t="s">
        <v>565</v>
      </c>
      <c r="AY1092" s="11" t="s">
        <v>1300</v>
      </c>
      <c r="AZ1092" s="11">
        <v>153</v>
      </c>
      <c r="BA1092" s="11">
        <v>37</v>
      </c>
      <c r="BC1092" s="11" t="s">
        <v>5155</v>
      </c>
    </row>
    <row r="1093" spans="1:55" x14ac:dyDescent="0.25">
      <c r="A1093" t="str">
        <f t="shared" si="20"/>
        <v>С/288NDV (BioChek) болезнь Ньюкасла уровень антител</v>
      </c>
      <c r="B1093" t="str">
        <f>IF(E1093="","",INDEX(Лаборатории!A:A,MATCH('Производственный контроль'!E1093,Лаборатории!B:B,0)))</f>
        <v xml:space="preserve">КУРИНОЕ ЦАРСТВО АО </v>
      </c>
      <c r="C1093" t="str">
        <f>IF(E1093="","",VLOOKUP(E1093,Лаборатории!B:D,3,0))</f>
        <v>U377_CHL</v>
      </c>
      <c r="D1093" s="12">
        <v>45699</v>
      </c>
      <c r="E1093" s="11" t="s">
        <v>793</v>
      </c>
      <c r="F1093" s="11" t="s">
        <v>544</v>
      </c>
      <c r="G1093" s="11" t="s">
        <v>565</v>
      </c>
      <c r="H1093" s="11" t="s">
        <v>262</v>
      </c>
      <c r="I1093" s="11" t="s">
        <v>3424</v>
      </c>
      <c r="J1093" t="str">
        <f>IF(L1093="","",VLOOKUP(L1093,Продукция!B:D,3,0))</f>
        <v>Биологический_материал</v>
      </c>
      <c r="K1093" t="str">
        <f>IF(L1093="","",VLOOKUP(L1093,Продукция!B:C,2,0))</f>
        <v>Сыворотка крови</v>
      </c>
      <c r="L1093" s="151" t="s">
        <v>302</v>
      </c>
      <c r="M1093">
        <f>IF(L1093="","",VLOOKUP(L1093,Продукция!B:L,11,0))</f>
        <v>0</v>
      </c>
      <c r="N1093" s="11" t="s">
        <v>873</v>
      </c>
      <c r="P1093" s="11" t="s">
        <v>340</v>
      </c>
      <c r="Q1093" s="11" t="s">
        <v>854</v>
      </c>
      <c r="R1093" s="153" t="s">
        <v>5164</v>
      </c>
      <c r="S1093" s="11">
        <v>18</v>
      </c>
      <c r="T1093" s="11" t="s">
        <v>5154</v>
      </c>
      <c r="V1093" s="14">
        <v>45696</v>
      </c>
      <c r="Z1093" s="11" t="s">
        <v>4823</v>
      </c>
      <c r="AA1093" s="15">
        <v>0.62847222222222221</v>
      </c>
      <c r="AB1093" t="str">
        <f>IF(L1093="","",VLOOKUP(L1093&amp;I1093,Продукция!A:I,9,0))</f>
        <v>рекомендация производителя набора</v>
      </c>
      <c r="AC1093" s="14">
        <v>45702</v>
      </c>
      <c r="AD1093" s="11" t="s">
        <v>2673</v>
      </c>
      <c r="AE1093" s="11" t="s">
        <v>4823</v>
      </c>
      <c r="AF1093" t="str">
        <f>IF(AD1093="","",VLOOKUP(AD1093,'Сотрудники и ссылки'!A:B,2,0))</f>
        <v>Серолог</v>
      </c>
      <c r="AG1093">
        <f>IF(AD1093="","",VLOOKUP(AD1093,'Сотрудники и ссылки'!A:C,3,0))</f>
        <v>20001771</v>
      </c>
      <c r="AH1093" s="11" t="s">
        <v>2673</v>
      </c>
      <c r="AI1093" t="str">
        <f>IF(AH1093="","",VLOOKUP(AH1093,'Сотрудники и ссылки'!A:B,2,0))</f>
        <v>Серолог</v>
      </c>
      <c r="AJ1093">
        <f>IF(AH1093="","",VLOOKUP(AH1093,'Сотрудники и ссылки'!A:C,3,0))</f>
        <v>20001771</v>
      </c>
      <c r="AK1093" s="14">
        <v>45702</v>
      </c>
      <c r="AL1093" s="2">
        <f>IF(AK1093="","",AK1093+VLOOKUP(I1093,'Вид исследования'!B:E,4,0))</f>
        <v>45703</v>
      </c>
      <c r="AM1093" s="2">
        <f>IF(AK1093="","",AK1093+VLOOKUP(I1093,'Вид исследования'!B:F,5,0))</f>
        <v>45703</v>
      </c>
      <c r="AN1093" s="14">
        <v>45702</v>
      </c>
      <c r="AP1093" s="11" t="s">
        <v>189</v>
      </c>
      <c r="AQ1093" t="str">
        <f>IFERROR(IF(L1093="","",VLOOKUP(L1093&amp;I1093,Продукция!A:K,11,0)),"обратитесь к админ справочника")</f>
        <v>согласно рекомендациям производителя теста</v>
      </c>
      <c r="AR1093" s="11" t="s">
        <v>4823</v>
      </c>
      <c r="AS1093" t="str">
        <f>IFERROR(IF(L1093="","",VLOOKUP(L1093&amp;I1093,Продукция!A:J,10,0)),"обратитесь к админ справочника")</f>
        <v>инструкция тест- ситема Биочек СК -116</v>
      </c>
      <c r="AT1093" s="11" t="s">
        <v>4823</v>
      </c>
      <c r="AU1093" s="11" t="s">
        <v>4823</v>
      </c>
      <c r="AV1093" s="11" t="s">
        <v>2673</v>
      </c>
      <c r="AW1093" s="11" t="s">
        <v>4824</v>
      </c>
      <c r="AX1093" s="11" t="s">
        <v>565</v>
      </c>
      <c r="AY1093" s="11" t="s">
        <v>1286</v>
      </c>
      <c r="AZ1093" s="11">
        <v>153</v>
      </c>
      <c r="BA1093" s="11">
        <v>36</v>
      </c>
      <c r="BC1093" s="11" t="s">
        <v>5155</v>
      </c>
    </row>
    <row r="1094" spans="1:55" x14ac:dyDescent="0.25">
      <c r="A1094" t="str">
        <f t="shared" si="20"/>
        <v>С/288NDV (BioChek) болезнь Ньюкасла уровень антител</v>
      </c>
      <c r="B1094" t="str">
        <f>IF(E1094="","",INDEX(Лаборатории!A:A,MATCH('Производственный контроль'!E1094,Лаборатории!B:B,0)))</f>
        <v xml:space="preserve">КУРИНОЕ ЦАРСТВО АО </v>
      </c>
      <c r="C1094" t="str">
        <f>IF(E1094="","",VLOOKUP(E1094,Лаборатории!B:D,3,0))</f>
        <v>U377_CHL</v>
      </c>
      <c r="D1094" s="12">
        <v>45699</v>
      </c>
      <c r="E1094" s="11" t="s">
        <v>793</v>
      </c>
      <c r="F1094" s="11" t="s">
        <v>544</v>
      </c>
      <c r="G1094" s="11" t="s">
        <v>565</v>
      </c>
      <c r="H1094" s="11" t="s">
        <v>262</v>
      </c>
      <c r="I1094" s="11" t="s">
        <v>3424</v>
      </c>
      <c r="J1094" t="str">
        <f>IF(L1094="","",VLOOKUP(L1094,Продукция!B:D,3,0))</f>
        <v>Биологический_материал</v>
      </c>
      <c r="K1094" t="str">
        <f>IF(L1094="","",VLOOKUP(L1094,Продукция!B:C,2,0))</f>
        <v>Сыворотка крови</v>
      </c>
      <c r="L1094" s="151" t="s">
        <v>302</v>
      </c>
      <c r="M1094">
        <f>IF(L1094="","",VLOOKUP(L1094,Продукция!B:L,11,0))</f>
        <v>0</v>
      </c>
      <c r="N1094" s="11" t="s">
        <v>873</v>
      </c>
      <c r="P1094" s="11" t="s">
        <v>340</v>
      </c>
      <c r="Q1094" s="11" t="s">
        <v>854</v>
      </c>
      <c r="R1094" s="153" t="s">
        <v>5165</v>
      </c>
      <c r="S1094" s="11">
        <v>18</v>
      </c>
      <c r="T1094" s="11" t="s">
        <v>5154</v>
      </c>
      <c r="V1094" s="14">
        <v>45698</v>
      </c>
      <c r="Z1094" s="11" t="s">
        <v>4823</v>
      </c>
      <c r="AA1094" s="15">
        <v>0.62847222222222221</v>
      </c>
      <c r="AB1094" t="str">
        <f>IF(L1094="","",VLOOKUP(L1094&amp;I1094,Продукция!A:I,9,0))</f>
        <v>рекомендация производителя набора</v>
      </c>
      <c r="AC1094" s="14">
        <v>45702</v>
      </c>
      <c r="AD1094" s="11" t="s">
        <v>2673</v>
      </c>
      <c r="AE1094" s="11" t="s">
        <v>4823</v>
      </c>
      <c r="AF1094" t="str">
        <f>IF(AD1094="","",VLOOKUP(AD1094,'Сотрудники и ссылки'!A:B,2,0))</f>
        <v>Серолог</v>
      </c>
      <c r="AG1094">
        <f>IF(AD1094="","",VLOOKUP(AD1094,'Сотрудники и ссылки'!A:C,3,0))</f>
        <v>20001771</v>
      </c>
      <c r="AH1094" s="11" t="s">
        <v>2673</v>
      </c>
      <c r="AI1094" t="str">
        <f>IF(AH1094="","",VLOOKUP(AH1094,'Сотрудники и ссылки'!A:B,2,0))</f>
        <v>Серолог</v>
      </c>
      <c r="AJ1094">
        <f>IF(AH1094="","",VLOOKUP(AH1094,'Сотрудники и ссылки'!A:C,3,0))</f>
        <v>20001771</v>
      </c>
      <c r="AK1094" s="14">
        <v>45702</v>
      </c>
      <c r="AL1094" s="2">
        <f>IF(AK1094="","",AK1094+VLOOKUP(I1094,'Вид исследования'!B:E,4,0))</f>
        <v>45703</v>
      </c>
      <c r="AM1094" s="2">
        <f>IF(AK1094="","",AK1094+VLOOKUP(I1094,'Вид исследования'!B:F,5,0))</f>
        <v>45703</v>
      </c>
      <c r="AN1094" s="14">
        <v>45702</v>
      </c>
      <c r="AP1094" s="11" t="s">
        <v>189</v>
      </c>
      <c r="AQ1094" t="str">
        <f>IFERROR(IF(L1094="","",VLOOKUP(L1094&amp;I1094,Продукция!A:K,11,0)),"обратитесь к админ справочника")</f>
        <v>согласно рекомендациям производителя теста</v>
      </c>
      <c r="AR1094" s="11" t="s">
        <v>4823</v>
      </c>
      <c r="AS1094" t="str">
        <f>IFERROR(IF(L1094="","",VLOOKUP(L1094&amp;I1094,Продукция!A:J,10,0)),"обратитесь к админ справочника")</f>
        <v>инструкция тест- ситема Биочек СК -116</v>
      </c>
      <c r="AT1094" s="11" t="s">
        <v>4823</v>
      </c>
      <c r="AU1094" s="11" t="s">
        <v>4823</v>
      </c>
      <c r="AV1094" s="11" t="s">
        <v>2673</v>
      </c>
      <c r="AW1094" s="11" t="s">
        <v>4824</v>
      </c>
      <c r="AX1094" s="11" t="s">
        <v>565</v>
      </c>
      <c r="AY1094" s="11" t="s">
        <v>1276</v>
      </c>
      <c r="AZ1094" s="11">
        <v>153</v>
      </c>
      <c r="BA1094" s="11">
        <v>36</v>
      </c>
      <c r="BC1094" s="11" t="s">
        <v>5155</v>
      </c>
    </row>
    <row r="1095" spans="1:55" x14ac:dyDescent="0.25">
      <c r="A1095" t="str">
        <f t="shared" si="20"/>
        <v>С/299NDV (BioChek) болезнь Ньюкасла уровень антител</v>
      </c>
      <c r="B1095" t="str">
        <f>IF(E1095="","",INDEX(Лаборатории!A:A,MATCH('Производственный контроль'!E1095,Лаборатории!B:B,0)))</f>
        <v xml:space="preserve">КУРИНОЕ ЦАРСТВО АО </v>
      </c>
      <c r="C1095" t="str">
        <f>IF(E1095="","",VLOOKUP(E1095,Лаборатории!B:D,3,0))</f>
        <v>U377_CHL</v>
      </c>
      <c r="D1095" s="12">
        <v>45700</v>
      </c>
      <c r="E1095" s="11" t="s">
        <v>793</v>
      </c>
      <c r="F1095" s="11" t="s">
        <v>544</v>
      </c>
      <c r="G1095" s="11" t="s">
        <v>565</v>
      </c>
      <c r="H1095" s="11" t="s">
        <v>262</v>
      </c>
      <c r="I1095" s="11" t="s">
        <v>3424</v>
      </c>
      <c r="J1095" t="str">
        <f>IF(L1095="","",VLOOKUP(L1095,Продукция!B:D,3,0))</f>
        <v>Биологический_материал</v>
      </c>
      <c r="K1095" t="str">
        <f>IF(L1095="","",VLOOKUP(L1095,Продукция!B:C,2,0))</f>
        <v>Сыворотка крови</v>
      </c>
      <c r="L1095" s="151" t="s">
        <v>302</v>
      </c>
      <c r="M1095">
        <f>IF(L1095="","",VLOOKUP(L1095,Продукция!B:L,11,0))</f>
        <v>0</v>
      </c>
      <c r="N1095" s="11" t="s">
        <v>873</v>
      </c>
      <c r="P1095" s="11" t="s">
        <v>340</v>
      </c>
      <c r="Q1095" s="11" t="s">
        <v>854</v>
      </c>
      <c r="R1095" s="153" t="s">
        <v>5166</v>
      </c>
      <c r="S1095" s="11">
        <v>18</v>
      </c>
      <c r="T1095" s="11" t="s">
        <v>5160</v>
      </c>
      <c r="V1095" s="14">
        <v>45699</v>
      </c>
      <c r="Z1095" s="11" t="s">
        <v>4823</v>
      </c>
      <c r="AA1095" s="15">
        <v>0.55902777777777779</v>
      </c>
      <c r="AB1095" t="str">
        <f>IF(L1095="","",VLOOKUP(L1095&amp;I1095,Продукция!A:I,9,0))</f>
        <v>рекомендация производителя набора</v>
      </c>
      <c r="AC1095" s="14">
        <v>45702</v>
      </c>
      <c r="AD1095" s="11" t="s">
        <v>2673</v>
      </c>
      <c r="AE1095" s="11" t="s">
        <v>4823</v>
      </c>
      <c r="AF1095" t="str">
        <f>IF(AD1095="","",VLOOKUP(AD1095,'Сотрудники и ссылки'!A:B,2,0))</f>
        <v>Серолог</v>
      </c>
      <c r="AG1095">
        <f>IF(AD1095="","",VLOOKUP(AD1095,'Сотрудники и ссылки'!A:C,3,0))</f>
        <v>20001771</v>
      </c>
      <c r="AH1095" s="11" t="s">
        <v>2673</v>
      </c>
      <c r="AI1095" t="str">
        <f>IF(AH1095="","",VLOOKUP(AH1095,'Сотрудники и ссылки'!A:B,2,0))</f>
        <v>Серолог</v>
      </c>
      <c r="AJ1095">
        <f>IF(AH1095="","",VLOOKUP(AH1095,'Сотрудники и ссылки'!A:C,3,0))</f>
        <v>20001771</v>
      </c>
      <c r="AK1095" s="14">
        <v>45702</v>
      </c>
      <c r="AL1095" s="2">
        <f>IF(AK1095="","",AK1095+VLOOKUP(I1095,'Вид исследования'!B:E,4,0))</f>
        <v>45703</v>
      </c>
      <c r="AM1095" s="2">
        <f>IF(AK1095="","",AK1095+VLOOKUP(I1095,'Вид исследования'!B:F,5,0))</f>
        <v>45703</v>
      </c>
      <c r="AN1095" s="14">
        <v>45702</v>
      </c>
      <c r="AP1095" s="11" t="s">
        <v>189</v>
      </c>
      <c r="AQ1095" t="str">
        <f>IFERROR(IF(L1095="","",VLOOKUP(L1095&amp;I1095,Продукция!A:K,11,0)),"обратитесь к админ справочника")</f>
        <v>согласно рекомендациям производителя теста</v>
      </c>
      <c r="AR1095" s="11" t="s">
        <v>4823</v>
      </c>
      <c r="AS1095" t="str">
        <f>IFERROR(IF(L1095="","",VLOOKUP(L1095&amp;I1095,Продукция!A:J,10,0)),"обратитесь к админ справочника")</f>
        <v>инструкция тест- ситема Биочек СК -116</v>
      </c>
      <c r="AT1095" s="11" t="s">
        <v>4823</v>
      </c>
      <c r="AU1095" s="11" t="s">
        <v>4823</v>
      </c>
      <c r="AV1095" s="11" t="s">
        <v>2673</v>
      </c>
      <c r="AW1095" s="11" t="s">
        <v>4824</v>
      </c>
      <c r="AX1095" s="11" t="s">
        <v>565</v>
      </c>
      <c r="AY1095" s="11" t="s">
        <v>1305</v>
      </c>
      <c r="AZ1095" s="11">
        <v>153</v>
      </c>
      <c r="BA1095" s="11">
        <v>35</v>
      </c>
      <c r="BC1095" s="11" t="s">
        <v>5155</v>
      </c>
    </row>
    <row r="1096" spans="1:55" x14ac:dyDescent="0.25">
      <c r="A1096" t="str">
        <f t="shared" si="20"/>
        <v>С/299ART (BioChek) инфекционный альвеолярный ринотрахеит тип А и В уровень антител</v>
      </c>
      <c r="B1096" t="str">
        <f>IF(E1096="","",INDEX(Лаборатории!A:A,MATCH('Производственный контроль'!E1096,Лаборатории!B:B,0)))</f>
        <v xml:space="preserve">КУРИНОЕ ЦАРСТВО АО </v>
      </c>
      <c r="C1096" t="str">
        <f>IF(E1096="","",VLOOKUP(E1096,Лаборатории!B:D,3,0))</f>
        <v>U377_CHL</v>
      </c>
      <c r="D1096" s="12">
        <v>45700</v>
      </c>
      <c r="E1096" s="11" t="s">
        <v>793</v>
      </c>
      <c r="F1096" s="11" t="s">
        <v>544</v>
      </c>
      <c r="G1096" s="11" t="s">
        <v>565</v>
      </c>
      <c r="H1096" s="11" t="s">
        <v>262</v>
      </c>
      <c r="I1096" s="11" t="s">
        <v>3409</v>
      </c>
      <c r="J1096" t="str">
        <f>IF(L1096="","",VLOOKUP(L1096,Продукция!B:D,3,0))</f>
        <v>Биологический_материал</v>
      </c>
      <c r="K1096" t="str">
        <f>IF(L1096="","",VLOOKUP(L1096,Продукция!B:C,2,0))</f>
        <v>Сыворотка крови</v>
      </c>
      <c r="L1096" s="151" t="s">
        <v>302</v>
      </c>
      <c r="M1096">
        <f>IF(L1096="","",VLOOKUP(L1096,Продукция!B:L,11,0))</f>
        <v>0</v>
      </c>
      <c r="N1096" s="11" t="s">
        <v>873</v>
      </c>
      <c r="P1096" s="11" t="s">
        <v>340</v>
      </c>
      <c r="Q1096" s="11" t="s">
        <v>854</v>
      </c>
      <c r="R1096" s="153" t="s">
        <v>5159</v>
      </c>
      <c r="S1096" s="11">
        <v>18</v>
      </c>
      <c r="T1096" s="11" t="s">
        <v>5160</v>
      </c>
      <c r="V1096" s="14">
        <v>45699</v>
      </c>
      <c r="Z1096" s="11" t="s">
        <v>4823</v>
      </c>
      <c r="AA1096" s="15">
        <v>0.55902777777777779</v>
      </c>
      <c r="AB1096" t="str">
        <f>IF(L1096="","",VLOOKUP(L1096&amp;I1096,Продукция!A:I,9,0))</f>
        <v>рекомендация производителя набора</v>
      </c>
      <c r="AC1096" s="14">
        <v>45705</v>
      </c>
      <c r="AD1096" s="11" t="s">
        <v>2673</v>
      </c>
      <c r="AE1096" s="11" t="s">
        <v>4823</v>
      </c>
      <c r="AF1096" t="str">
        <f>IF(AD1096="","",VLOOKUP(AD1096,'Сотрудники и ссылки'!A:B,2,0))</f>
        <v>Серолог</v>
      </c>
      <c r="AG1096">
        <f>IF(AD1096="","",VLOOKUP(AD1096,'Сотрудники и ссылки'!A:C,3,0))</f>
        <v>20001771</v>
      </c>
      <c r="AH1096" s="11" t="s">
        <v>2673</v>
      </c>
      <c r="AI1096" t="str">
        <f>IF(AH1096="","",VLOOKUP(AH1096,'Сотрудники и ссылки'!A:B,2,0))</f>
        <v>Серолог</v>
      </c>
      <c r="AJ1096">
        <f>IF(AH1096="","",VLOOKUP(AH1096,'Сотрудники и ссылки'!A:C,3,0))</f>
        <v>20001771</v>
      </c>
      <c r="AK1096" s="14">
        <v>45705</v>
      </c>
      <c r="AL1096" s="2">
        <f>IF(AK1096="","",AK1096+VLOOKUP(I1096,'Вид исследования'!B:E,4,0))</f>
        <v>45706</v>
      </c>
      <c r="AM1096" s="2">
        <f>IF(AK1096="","",AK1096+VLOOKUP(I1096,'Вид исследования'!B:F,5,0))</f>
        <v>45706</v>
      </c>
      <c r="AN1096" s="14">
        <v>45705</v>
      </c>
      <c r="AP1096" s="11" t="s">
        <v>189</v>
      </c>
      <c r="AQ1096" t="str">
        <f>IFERROR(IF(L1096="","",VLOOKUP(L1096&amp;I1096,Продукция!A:K,11,0)),"обратитесь к админ справочника")</f>
        <v>согласно рекомендациям производителя теста</v>
      </c>
      <c r="AR1096" s="11" t="s">
        <v>4823</v>
      </c>
      <c r="AS1096" t="str">
        <f>IFERROR(IF(L1096="","",VLOOKUP(L1096&amp;I1096,Продукция!A:J,10,0)),"обратитесь к админ справочника")</f>
        <v>инструкция тест- ситема Биочек СК-120</v>
      </c>
      <c r="AT1096" s="11" t="s">
        <v>4823</v>
      </c>
      <c r="AU1096" s="11" t="s">
        <v>4823</v>
      </c>
      <c r="AV1096" s="11" t="s">
        <v>2673</v>
      </c>
      <c r="AW1096" s="11" t="s">
        <v>4824</v>
      </c>
      <c r="AX1096" s="11" t="s">
        <v>565</v>
      </c>
      <c r="AY1096" s="11" t="s">
        <v>1302</v>
      </c>
      <c r="AZ1096" s="11">
        <v>153</v>
      </c>
      <c r="BA1096" s="11">
        <v>36</v>
      </c>
      <c r="BC1096" s="11" t="s">
        <v>5155</v>
      </c>
    </row>
    <row r="1097" spans="1:55" x14ac:dyDescent="0.25">
      <c r="A1097" t="str">
        <f t="shared" si="20"/>
        <v>С/288ART (BioChek) инфекционный альвеолярный ринотрахеит тип А и В уровень антител</v>
      </c>
      <c r="B1097" t="str">
        <f>IF(E1097="","",INDEX(Лаборатории!A:A,MATCH('Производственный контроль'!E1097,Лаборатории!B:B,0)))</f>
        <v xml:space="preserve">КУРИНОЕ ЦАРСТВО АО </v>
      </c>
      <c r="C1097" t="str">
        <f>IF(E1097="","",VLOOKUP(E1097,Лаборатории!B:D,3,0))</f>
        <v>U377_CHL</v>
      </c>
      <c r="D1097" s="12">
        <v>45699</v>
      </c>
      <c r="E1097" s="11" t="s">
        <v>793</v>
      </c>
      <c r="F1097" s="11" t="s">
        <v>544</v>
      </c>
      <c r="G1097" s="11" t="s">
        <v>565</v>
      </c>
      <c r="H1097" s="11" t="s">
        <v>262</v>
      </c>
      <c r="I1097" s="11" t="s">
        <v>3409</v>
      </c>
      <c r="J1097" t="str">
        <f>IF(L1097="","",VLOOKUP(L1097,Продукция!B:D,3,0))</f>
        <v>Биологический_материал</v>
      </c>
      <c r="K1097" t="str">
        <f>IF(L1097="","",VLOOKUP(L1097,Продукция!B:C,2,0))</f>
        <v>Сыворотка крови</v>
      </c>
      <c r="L1097" s="151" t="s">
        <v>302</v>
      </c>
      <c r="M1097">
        <f>IF(L1097="","",VLOOKUP(L1097,Продукция!B:L,11,0))</f>
        <v>0</v>
      </c>
      <c r="N1097" s="11" t="s">
        <v>873</v>
      </c>
      <c r="P1097" s="11" t="s">
        <v>340</v>
      </c>
      <c r="Q1097" s="11" t="s">
        <v>854</v>
      </c>
      <c r="R1097" s="153" t="s">
        <v>5131</v>
      </c>
      <c r="S1097" s="11">
        <v>18</v>
      </c>
      <c r="T1097" s="11" t="s">
        <v>5154</v>
      </c>
      <c r="V1097" s="14">
        <v>45696</v>
      </c>
      <c r="Z1097" s="11" t="s">
        <v>4823</v>
      </c>
      <c r="AA1097" s="15">
        <v>0.62847222222222221</v>
      </c>
      <c r="AB1097" t="str">
        <f>IF(L1097="","",VLOOKUP(L1097&amp;I1097,Продукция!A:I,9,0))</f>
        <v>рекомендация производителя набора</v>
      </c>
      <c r="AC1097" s="14">
        <v>45705</v>
      </c>
      <c r="AD1097" s="11" t="s">
        <v>2673</v>
      </c>
      <c r="AE1097" s="11" t="s">
        <v>4823</v>
      </c>
      <c r="AF1097" t="str">
        <f>IF(AD1097="","",VLOOKUP(AD1097,'Сотрудники и ссылки'!A:B,2,0))</f>
        <v>Серолог</v>
      </c>
      <c r="AG1097">
        <f>IF(AD1097="","",VLOOKUP(AD1097,'Сотрудники и ссылки'!A:C,3,0))</f>
        <v>20001771</v>
      </c>
      <c r="AH1097" s="11" t="s">
        <v>2673</v>
      </c>
      <c r="AI1097" t="str">
        <f>IF(AH1097="","",VLOOKUP(AH1097,'Сотрудники и ссылки'!A:B,2,0))</f>
        <v>Серолог</v>
      </c>
      <c r="AJ1097">
        <f>IF(AH1097="","",VLOOKUP(AH1097,'Сотрудники и ссылки'!A:C,3,0))</f>
        <v>20001771</v>
      </c>
      <c r="AK1097" s="14">
        <v>45705</v>
      </c>
      <c r="AL1097" s="2">
        <f>IF(AK1097="","",AK1097+VLOOKUP(I1097,'Вид исследования'!B:E,4,0))</f>
        <v>45706</v>
      </c>
      <c r="AM1097" s="2">
        <f>IF(AK1097="","",AK1097+VLOOKUP(I1097,'Вид исследования'!B:F,5,0))</f>
        <v>45706</v>
      </c>
      <c r="AN1097" s="14">
        <v>45705</v>
      </c>
      <c r="AP1097" s="11" t="s">
        <v>189</v>
      </c>
      <c r="AQ1097" t="str">
        <f>IFERROR(IF(L1097="","",VLOOKUP(L1097&amp;I1097,Продукция!A:K,11,0)),"обратитесь к админ справочника")</f>
        <v>согласно рекомендациям производителя теста</v>
      </c>
      <c r="AR1097" s="11" t="s">
        <v>4823</v>
      </c>
      <c r="AS1097" t="str">
        <f>IFERROR(IF(L1097="","",VLOOKUP(L1097&amp;I1097,Продукция!A:J,10,0)),"обратитесь к админ справочника")</f>
        <v>инструкция тест- ситема Биочек СК-120</v>
      </c>
      <c r="AT1097" s="11" t="s">
        <v>4823</v>
      </c>
      <c r="AU1097" s="11" t="s">
        <v>4823</v>
      </c>
      <c r="AV1097" s="11" t="s">
        <v>2673</v>
      </c>
      <c r="AW1097" s="11" t="s">
        <v>4824</v>
      </c>
      <c r="AX1097" s="11" t="s">
        <v>565</v>
      </c>
      <c r="AY1097" s="11" t="s">
        <v>1288</v>
      </c>
      <c r="AZ1097" s="11">
        <v>153</v>
      </c>
      <c r="BA1097" s="11">
        <v>40</v>
      </c>
      <c r="BC1097" s="11" t="s">
        <v>5155</v>
      </c>
    </row>
    <row r="1098" spans="1:55" x14ac:dyDescent="0.25">
      <c r="A1098" t="str">
        <f t="shared" si="20"/>
        <v>С/288ART (BioChek) инфекционный альвеолярный ринотрахеит тип А и В уровень антител</v>
      </c>
      <c r="B1098" t="str">
        <f>IF(E1098="","",INDEX(Лаборатории!A:A,MATCH('Производственный контроль'!E1098,Лаборатории!B:B,0)))</f>
        <v xml:space="preserve">КУРИНОЕ ЦАРСТВО АО </v>
      </c>
      <c r="C1098" t="str">
        <f>IF(E1098="","",VLOOKUP(E1098,Лаборатории!B:D,3,0))</f>
        <v>U377_CHL</v>
      </c>
      <c r="D1098" s="12">
        <v>45699</v>
      </c>
      <c r="E1098" s="11" t="s">
        <v>793</v>
      </c>
      <c r="F1098" s="11" t="s">
        <v>544</v>
      </c>
      <c r="G1098" s="11" t="s">
        <v>565</v>
      </c>
      <c r="H1098" s="11" t="s">
        <v>262</v>
      </c>
      <c r="I1098" s="11" t="s">
        <v>3409</v>
      </c>
      <c r="J1098" t="str">
        <f>IF(L1098="","",VLOOKUP(L1098,Продукция!B:D,3,0))</f>
        <v>Биологический_материал</v>
      </c>
      <c r="K1098" t="str">
        <f>IF(L1098="","",VLOOKUP(L1098,Продукция!B:C,2,0))</f>
        <v>Сыворотка крови</v>
      </c>
      <c r="L1098" s="151" t="s">
        <v>302</v>
      </c>
      <c r="M1098">
        <f>IF(L1098="","",VLOOKUP(L1098,Продукция!B:L,11,0))</f>
        <v>0</v>
      </c>
      <c r="N1098" s="11" t="s">
        <v>873</v>
      </c>
      <c r="P1098" s="11" t="s">
        <v>340</v>
      </c>
      <c r="Q1098" s="11" t="s">
        <v>854</v>
      </c>
      <c r="R1098" s="153" t="s">
        <v>5162</v>
      </c>
      <c r="S1098" s="11">
        <v>18</v>
      </c>
      <c r="T1098" s="11" t="s">
        <v>5154</v>
      </c>
      <c r="V1098" s="14">
        <v>45696</v>
      </c>
      <c r="Z1098" s="11" t="s">
        <v>4823</v>
      </c>
      <c r="AA1098" s="15">
        <v>0.62847222222222221</v>
      </c>
      <c r="AB1098" t="str">
        <f>IF(L1098="","",VLOOKUP(L1098&amp;I1098,Продукция!A:I,9,0))</f>
        <v>рекомендация производителя набора</v>
      </c>
      <c r="AC1098" s="14">
        <v>45705</v>
      </c>
      <c r="AD1098" s="11" t="s">
        <v>2673</v>
      </c>
      <c r="AE1098" s="11" t="s">
        <v>4823</v>
      </c>
      <c r="AF1098" t="str">
        <f>IF(AD1098="","",VLOOKUP(AD1098,'Сотрудники и ссылки'!A:B,2,0))</f>
        <v>Серолог</v>
      </c>
      <c r="AG1098">
        <f>IF(AD1098="","",VLOOKUP(AD1098,'Сотрудники и ссылки'!A:C,3,0))</f>
        <v>20001771</v>
      </c>
      <c r="AH1098" s="11" t="s">
        <v>2673</v>
      </c>
      <c r="AI1098" t="str">
        <f>IF(AH1098="","",VLOOKUP(AH1098,'Сотрудники и ссылки'!A:B,2,0))</f>
        <v>Серолог</v>
      </c>
      <c r="AJ1098">
        <f>IF(AH1098="","",VLOOKUP(AH1098,'Сотрудники и ссылки'!A:C,3,0))</f>
        <v>20001771</v>
      </c>
      <c r="AK1098" s="14">
        <v>45705</v>
      </c>
      <c r="AL1098" s="2">
        <f>IF(AK1098="","",AK1098+VLOOKUP(I1098,'Вид исследования'!B:E,4,0))</f>
        <v>45706</v>
      </c>
      <c r="AM1098" s="2">
        <f>IF(AK1098="","",AK1098+VLOOKUP(I1098,'Вид исследования'!B:F,5,0))</f>
        <v>45706</v>
      </c>
      <c r="AN1098" s="14">
        <v>45705</v>
      </c>
      <c r="AP1098" s="11" t="s">
        <v>189</v>
      </c>
      <c r="AQ1098" t="str">
        <f>IFERROR(IF(L1098="","",VLOOKUP(L1098&amp;I1098,Продукция!A:K,11,0)),"обратитесь к админ справочника")</f>
        <v>согласно рекомендациям производителя теста</v>
      </c>
      <c r="AR1098" s="11" t="s">
        <v>4823</v>
      </c>
      <c r="AS1098" t="str">
        <f>IFERROR(IF(L1098="","",VLOOKUP(L1098&amp;I1098,Продукция!A:J,10,0)),"обратитесь к админ справочника")</f>
        <v>инструкция тест- ситема Биочек СК-120</v>
      </c>
      <c r="AT1098" s="11" t="s">
        <v>4823</v>
      </c>
      <c r="AU1098" s="11" t="s">
        <v>4823</v>
      </c>
      <c r="AV1098" s="11" t="s">
        <v>2673</v>
      </c>
      <c r="AW1098" s="11" t="s">
        <v>4824</v>
      </c>
      <c r="AX1098" s="11" t="s">
        <v>565</v>
      </c>
      <c r="AY1098" s="11" t="s">
        <v>1281</v>
      </c>
      <c r="AZ1098" s="11">
        <v>153</v>
      </c>
      <c r="BA1098" s="11">
        <v>35</v>
      </c>
      <c r="BC1098" s="11" t="s">
        <v>5155</v>
      </c>
    </row>
    <row r="1099" spans="1:55" x14ac:dyDescent="0.25">
      <c r="A1099" t="str">
        <f t="shared" si="20"/>
        <v>С/288ART (BioChek) инфекционный альвеолярный ринотрахеит тип А и В уровень антител</v>
      </c>
      <c r="B1099" t="str">
        <f>IF(E1099="","",INDEX(Лаборатории!A:A,MATCH('Производственный контроль'!E1099,Лаборатории!B:B,0)))</f>
        <v xml:space="preserve">КУРИНОЕ ЦАРСТВО АО </v>
      </c>
      <c r="C1099" t="str">
        <f>IF(E1099="","",VLOOKUP(E1099,Лаборатории!B:D,3,0))</f>
        <v>U377_CHL</v>
      </c>
      <c r="D1099" s="12">
        <v>45699</v>
      </c>
      <c r="E1099" s="11" t="s">
        <v>793</v>
      </c>
      <c r="F1099" s="11" t="s">
        <v>544</v>
      </c>
      <c r="G1099" s="11" t="s">
        <v>565</v>
      </c>
      <c r="H1099" s="11" t="s">
        <v>262</v>
      </c>
      <c r="I1099" s="11" t="s">
        <v>3409</v>
      </c>
      <c r="J1099" t="str">
        <f>IF(L1099="","",VLOOKUP(L1099,Продукция!B:D,3,0))</f>
        <v>Биологический_материал</v>
      </c>
      <c r="K1099" t="str">
        <f>IF(L1099="","",VLOOKUP(L1099,Продукция!B:C,2,0))</f>
        <v>Сыворотка крови</v>
      </c>
      <c r="L1099" s="151" t="s">
        <v>302</v>
      </c>
      <c r="M1099">
        <f>IF(L1099="","",VLOOKUP(L1099,Продукция!B:L,11,0))</f>
        <v>0</v>
      </c>
      <c r="N1099" s="11" t="s">
        <v>873</v>
      </c>
      <c r="P1099" s="11" t="s">
        <v>340</v>
      </c>
      <c r="Q1099" s="11" t="s">
        <v>854</v>
      </c>
      <c r="R1099" s="153" t="s">
        <v>5140</v>
      </c>
      <c r="S1099" s="11">
        <v>18</v>
      </c>
      <c r="T1099" s="11" t="s">
        <v>5154</v>
      </c>
      <c r="V1099" s="14">
        <v>45697</v>
      </c>
      <c r="Z1099" s="11" t="s">
        <v>4823</v>
      </c>
      <c r="AA1099" s="15">
        <v>0.62847222222222221</v>
      </c>
      <c r="AB1099" t="str">
        <f>IF(L1099="","",VLOOKUP(L1099&amp;I1099,Продукция!A:I,9,0))</f>
        <v>рекомендация производителя набора</v>
      </c>
      <c r="AC1099" s="14">
        <v>45705</v>
      </c>
      <c r="AD1099" s="11" t="s">
        <v>2673</v>
      </c>
      <c r="AE1099" s="11" t="s">
        <v>4823</v>
      </c>
      <c r="AF1099" t="str">
        <f>IF(AD1099="","",VLOOKUP(AD1099,'Сотрудники и ссылки'!A:B,2,0))</f>
        <v>Серолог</v>
      </c>
      <c r="AG1099">
        <f>IF(AD1099="","",VLOOKUP(AD1099,'Сотрудники и ссылки'!A:C,3,0))</f>
        <v>20001771</v>
      </c>
      <c r="AH1099" s="11" t="s">
        <v>2673</v>
      </c>
      <c r="AI1099" t="str">
        <f>IF(AH1099="","",VLOOKUP(AH1099,'Сотрудники и ссылки'!A:B,2,0))</f>
        <v>Серолог</v>
      </c>
      <c r="AJ1099">
        <f>IF(AH1099="","",VLOOKUP(AH1099,'Сотрудники и ссылки'!A:C,3,0))</f>
        <v>20001771</v>
      </c>
      <c r="AK1099" s="14">
        <v>45705</v>
      </c>
      <c r="AL1099" s="2">
        <f>IF(AK1099="","",AK1099+VLOOKUP(I1099,'Вид исследования'!B:E,4,0))</f>
        <v>45706</v>
      </c>
      <c r="AM1099" s="2">
        <f>IF(AK1099="","",AK1099+VLOOKUP(I1099,'Вид исследования'!B:F,5,0))</f>
        <v>45706</v>
      </c>
      <c r="AN1099" s="14">
        <v>45705</v>
      </c>
      <c r="AP1099" s="11" t="s">
        <v>189</v>
      </c>
      <c r="AQ1099" t="str">
        <f>IFERROR(IF(L1099="","",VLOOKUP(L1099&amp;I1099,Продукция!A:K,11,0)),"обратитесь к админ справочника")</f>
        <v>согласно рекомендациям производителя теста</v>
      </c>
      <c r="AR1099" s="11" t="s">
        <v>4823</v>
      </c>
      <c r="AS1099" t="str">
        <f>IFERROR(IF(L1099="","",VLOOKUP(L1099&amp;I1099,Продукция!A:J,10,0)),"обратитесь к админ справочника")</f>
        <v>инструкция тест- ситема Биочек СК-120</v>
      </c>
      <c r="AT1099" s="11" t="s">
        <v>4823</v>
      </c>
      <c r="AU1099" s="11" t="s">
        <v>4823</v>
      </c>
      <c r="AV1099" s="11" t="s">
        <v>2673</v>
      </c>
      <c r="AW1099" s="11" t="s">
        <v>4824</v>
      </c>
      <c r="AX1099" s="11" t="s">
        <v>565</v>
      </c>
      <c r="AY1099" s="11" t="s">
        <v>1295</v>
      </c>
      <c r="AZ1099" s="11">
        <v>153</v>
      </c>
      <c r="BA1099" s="11">
        <v>37</v>
      </c>
      <c r="BC1099" s="11" t="s">
        <v>5155</v>
      </c>
    </row>
    <row r="1100" spans="1:55" x14ac:dyDescent="0.25">
      <c r="A1100" t="str">
        <f t="shared" si="20"/>
        <v>С/288ART (BioChek) инфекционный альвеолярный ринотрахеит тип А и В уровень антител</v>
      </c>
      <c r="B1100" t="str">
        <f>IF(E1100="","",INDEX(Лаборатории!A:A,MATCH('Производственный контроль'!E1100,Лаборатории!B:B,0)))</f>
        <v xml:space="preserve">КУРИНОЕ ЦАРСТВО АО </v>
      </c>
      <c r="C1100" t="str">
        <f>IF(E1100="","",VLOOKUP(E1100,Лаборатории!B:D,3,0))</f>
        <v>U377_CHL</v>
      </c>
      <c r="D1100" s="12">
        <v>45699</v>
      </c>
      <c r="E1100" s="11" t="s">
        <v>793</v>
      </c>
      <c r="F1100" s="11" t="s">
        <v>544</v>
      </c>
      <c r="G1100" s="11" t="s">
        <v>565</v>
      </c>
      <c r="H1100" s="11" t="s">
        <v>262</v>
      </c>
      <c r="I1100" s="11" t="s">
        <v>3409</v>
      </c>
      <c r="J1100" t="str">
        <f>IF(L1100="","",VLOOKUP(L1100,Продукция!B:D,3,0))</f>
        <v>Биологический_материал</v>
      </c>
      <c r="K1100" t="str">
        <f>IF(L1100="","",VLOOKUP(L1100,Продукция!B:C,2,0))</f>
        <v>Сыворотка крови</v>
      </c>
      <c r="L1100" s="151" t="s">
        <v>302</v>
      </c>
      <c r="M1100">
        <f>IF(L1100="","",VLOOKUP(L1100,Продукция!B:L,11,0))</f>
        <v>0</v>
      </c>
      <c r="N1100" s="11" t="s">
        <v>873</v>
      </c>
      <c r="P1100" s="11" t="s">
        <v>340</v>
      </c>
      <c r="Q1100" s="11" t="s">
        <v>854</v>
      </c>
      <c r="R1100" s="153" t="s">
        <v>5153</v>
      </c>
      <c r="S1100" s="11">
        <v>18</v>
      </c>
      <c r="T1100" s="11" t="s">
        <v>5154</v>
      </c>
      <c r="V1100" s="14">
        <v>45698</v>
      </c>
      <c r="Z1100" s="11" t="s">
        <v>4823</v>
      </c>
      <c r="AA1100" s="15">
        <v>0.62847222222222221</v>
      </c>
      <c r="AB1100" t="str">
        <f>IF(L1100="","",VLOOKUP(L1100&amp;I1100,Продукция!A:I,9,0))</f>
        <v>рекомендация производителя набора</v>
      </c>
      <c r="AC1100" s="14">
        <v>45705</v>
      </c>
      <c r="AD1100" s="11" t="s">
        <v>2673</v>
      </c>
      <c r="AE1100" s="11" t="s">
        <v>4823</v>
      </c>
      <c r="AF1100" t="str">
        <f>IF(AD1100="","",VLOOKUP(AD1100,'Сотрудники и ссылки'!A:B,2,0))</f>
        <v>Серолог</v>
      </c>
      <c r="AG1100">
        <f>IF(AD1100="","",VLOOKUP(AD1100,'Сотрудники и ссылки'!A:C,3,0))</f>
        <v>20001771</v>
      </c>
      <c r="AH1100" s="11" t="s">
        <v>2673</v>
      </c>
      <c r="AI1100" t="str">
        <f>IF(AH1100="","",VLOOKUP(AH1100,'Сотрудники и ссылки'!A:B,2,0))</f>
        <v>Серолог</v>
      </c>
      <c r="AJ1100">
        <f>IF(AH1100="","",VLOOKUP(AH1100,'Сотрудники и ссылки'!A:C,3,0))</f>
        <v>20001771</v>
      </c>
      <c r="AK1100" s="14">
        <v>45705</v>
      </c>
      <c r="AL1100" s="2">
        <f>IF(AK1100="","",AK1100+VLOOKUP(I1100,'Вид исследования'!B:E,4,0))</f>
        <v>45706</v>
      </c>
      <c r="AM1100" s="2">
        <f>IF(AK1100="","",AK1100+VLOOKUP(I1100,'Вид исследования'!B:F,5,0))</f>
        <v>45706</v>
      </c>
      <c r="AN1100" s="14">
        <v>45705</v>
      </c>
      <c r="AP1100" s="11" t="s">
        <v>189</v>
      </c>
      <c r="AQ1100" t="str">
        <f>IFERROR(IF(L1100="","",VLOOKUP(L1100&amp;I1100,Продукция!A:K,11,0)),"обратитесь к админ справочника")</f>
        <v>согласно рекомендациям производителя теста</v>
      </c>
      <c r="AR1100" s="11" t="s">
        <v>4823</v>
      </c>
      <c r="AS1100" t="str">
        <f>IFERROR(IF(L1100="","",VLOOKUP(L1100&amp;I1100,Продукция!A:J,10,0)),"обратитесь к админ справочника")</f>
        <v>инструкция тест- ситема Биочек СК-120</v>
      </c>
      <c r="AT1100" s="11" t="s">
        <v>4823</v>
      </c>
      <c r="AU1100" s="11" t="s">
        <v>4823</v>
      </c>
      <c r="AV1100" s="11" t="s">
        <v>2673</v>
      </c>
      <c r="AW1100" s="11" t="s">
        <v>4824</v>
      </c>
      <c r="AX1100" s="11" t="s">
        <v>565</v>
      </c>
      <c r="AY1100" s="11" t="s">
        <v>1307</v>
      </c>
      <c r="AZ1100" s="11">
        <v>153</v>
      </c>
      <c r="BA1100" s="11">
        <v>35</v>
      </c>
      <c r="BC1100" s="11" t="s">
        <v>5155</v>
      </c>
    </row>
    <row r="1101" spans="1:55" x14ac:dyDescent="0.25">
      <c r="A1101" t="str">
        <f t="shared" si="20"/>
        <v>С/299IBD (BioChek) болезнь Гамборо уровень антител</v>
      </c>
      <c r="B1101" t="str">
        <f>IF(E1101="","",INDEX(Лаборатории!A:A,MATCH('Производственный контроль'!E1101,Лаборатории!B:B,0)))</f>
        <v xml:space="preserve">КУРИНОЕ ЦАРСТВО АО </v>
      </c>
      <c r="C1101" t="str">
        <f>IF(E1101="","",VLOOKUP(E1101,Лаборатории!B:D,3,0))</f>
        <v>U377_CHL</v>
      </c>
      <c r="D1101" s="12">
        <v>45700</v>
      </c>
      <c r="E1101" s="11" t="s">
        <v>793</v>
      </c>
      <c r="F1101" s="11" t="s">
        <v>544</v>
      </c>
      <c r="G1101" s="11" t="s">
        <v>565</v>
      </c>
      <c r="H1101" s="11" t="s">
        <v>262</v>
      </c>
      <c r="I1101" s="11" t="s">
        <v>3415</v>
      </c>
      <c r="J1101" t="str">
        <f>IF(L1101="","",VLOOKUP(L1101,Продукция!B:D,3,0))</f>
        <v>Биологический_материал</v>
      </c>
      <c r="K1101" t="str">
        <f>IF(L1101="","",VLOOKUP(L1101,Продукция!B:C,2,0))</f>
        <v>Сыворотка крови</v>
      </c>
      <c r="L1101" s="151" t="s">
        <v>302</v>
      </c>
      <c r="M1101">
        <f>IF(L1101="","",VLOOKUP(L1101,Продукция!B:L,11,0))</f>
        <v>0</v>
      </c>
      <c r="N1101" s="11" t="s">
        <v>873</v>
      </c>
      <c r="P1101" s="11" t="s">
        <v>340</v>
      </c>
      <c r="Q1101" s="11" t="s">
        <v>854</v>
      </c>
      <c r="R1101" s="153" t="s">
        <v>5159</v>
      </c>
      <c r="S1101" s="11">
        <v>18</v>
      </c>
      <c r="T1101" s="11" t="s">
        <v>5160</v>
      </c>
      <c r="V1101" s="14">
        <v>45699</v>
      </c>
      <c r="Z1101" s="11" t="s">
        <v>4823</v>
      </c>
      <c r="AA1101" s="15">
        <v>0.55902777777777779</v>
      </c>
      <c r="AB1101" t="str">
        <f>IF(L1101="","",VLOOKUP(L1101&amp;I1101,Продукция!A:I,9,0))</f>
        <v>рекомендация производителя набора</v>
      </c>
      <c r="AC1101" s="14">
        <v>45705</v>
      </c>
      <c r="AD1101" s="11" t="s">
        <v>2673</v>
      </c>
      <c r="AE1101" s="11" t="s">
        <v>4823</v>
      </c>
      <c r="AF1101" t="str">
        <f>IF(AD1101="","",VLOOKUP(AD1101,'Сотрудники и ссылки'!A:B,2,0))</f>
        <v>Серолог</v>
      </c>
      <c r="AG1101">
        <f>IF(AD1101="","",VLOOKUP(AD1101,'Сотрудники и ссылки'!A:C,3,0))</f>
        <v>20001771</v>
      </c>
      <c r="AH1101" s="11" t="s">
        <v>2673</v>
      </c>
      <c r="AI1101" t="str">
        <f>IF(AH1101="","",VLOOKUP(AH1101,'Сотрудники и ссылки'!A:B,2,0))</f>
        <v>Серолог</v>
      </c>
      <c r="AJ1101">
        <f>IF(AH1101="","",VLOOKUP(AH1101,'Сотрудники и ссылки'!A:C,3,0))</f>
        <v>20001771</v>
      </c>
      <c r="AK1101" s="14">
        <v>45705</v>
      </c>
      <c r="AL1101" s="2">
        <f>IF(AK1101="","",AK1101+VLOOKUP(I1101,'Вид исследования'!B:E,4,0))</f>
        <v>45706</v>
      </c>
      <c r="AM1101" s="2">
        <f>IF(AK1101="","",AK1101+VLOOKUP(I1101,'Вид исследования'!B:F,5,0))</f>
        <v>45706</v>
      </c>
      <c r="AN1101" s="14">
        <v>45705</v>
      </c>
      <c r="AP1101" s="11" t="s">
        <v>189</v>
      </c>
      <c r="AQ1101" t="str">
        <f>IFERROR(IF(L1101="","",VLOOKUP(L1101&amp;I1101,Продукция!A:K,11,0)),"обратитесь к админ справочника")</f>
        <v>согласно рекомендациям производителя теста</v>
      </c>
      <c r="AR1101" s="11" t="s">
        <v>4823</v>
      </c>
      <c r="AS1101" t="str">
        <f>IFERROR(IF(L1101="","",VLOOKUP(L1101&amp;I1101,Продукция!A:J,10,0)),"обратитесь к админ справочника")</f>
        <v>инструкция тест- ситема Биочек СК-113</v>
      </c>
      <c r="AT1101" s="11" t="s">
        <v>4823</v>
      </c>
      <c r="AU1101" s="11" t="s">
        <v>4823</v>
      </c>
      <c r="AV1101" s="11" t="s">
        <v>2673</v>
      </c>
      <c r="AW1101" s="11" t="s">
        <v>4824</v>
      </c>
      <c r="AX1101" s="11" t="s">
        <v>565</v>
      </c>
      <c r="AY1101" s="11" t="s">
        <v>1302</v>
      </c>
      <c r="AZ1101" s="11">
        <v>153</v>
      </c>
      <c r="BA1101" s="11">
        <v>36</v>
      </c>
      <c r="BC1101" s="11" t="s">
        <v>5155</v>
      </c>
    </row>
    <row r="1102" spans="1:55" x14ac:dyDescent="0.25">
      <c r="A1102" t="str">
        <f t="shared" si="20"/>
        <v>С/288IBD (BioChek) болезнь Гамборо уровень антител</v>
      </c>
      <c r="B1102" t="str">
        <f>IF(E1102="","",INDEX(Лаборатории!A:A,MATCH('Производственный контроль'!E1102,Лаборатории!B:B,0)))</f>
        <v xml:space="preserve">КУРИНОЕ ЦАРСТВО АО </v>
      </c>
      <c r="C1102" t="str">
        <f>IF(E1102="","",VLOOKUP(E1102,Лаборатории!B:D,3,0))</f>
        <v>U377_CHL</v>
      </c>
      <c r="D1102" s="12">
        <v>45699</v>
      </c>
      <c r="E1102" s="11" t="s">
        <v>793</v>
      </c>
      <c r="F1102" s="11" t="s">
        <v>544</v>
      </c>
      <c r="G1102" s="11" t="s">
        <v>565</v>
      </c>
      <c r="H1102" s="11" t="s">
        <v>262</v>
      </c>
      <c r="I1102" s="11" t="s">
        <v>3415</v>
      </c>
      <c r="J1102" t="str">
        <f>IF(L1102="","",VLOOKUP(L1102,Продукция!B:D,3,0))</f>
        <v>Биологический_материал</v>
      </c>
      <c r="K1102" t="str">
        <f>IF(L1102="","",VLOOKUP(L1102,Продукция!B:C,2,0))</f>
        <v>Сыворотка крови</v>
      </c>
      <c r="L1102" s="151" t="s">
        <v>302</v>
      </c>
      <c r="M1102">
        <f>IF(L1102="","",VLOOKUP(L1102,Продукция!B:L,11,0))</f>
        <v>0</v>
      </c>
      <c r="N1102" s="11" t="s">
        <v>873</v>
      </c>
      <c r="P1102" s="11" t="s">
        <v>340</v>
      </c>
      <c r="Q1102" s="11" t="s">
        <v>854</v>
      </c>
      <c r="R1102" s="153" t="s">
        <v>5131</v>
      </c>
      <c r="S1102" s="11">
        <v>18</v>
      </c>
      <c r="T1102" s="11" t="s">
        <v>5154</v>
      </c>
      <c r="V1102" s="14">
        <v>45696</v>
      </c>
      <c r="Z1102" s="11" t="s">
        <v>4823</v>
      </c>
      <c r="AA1102" s="15">
        <v>0.62847222222222221</v>
      </c>
      <c r="AB1102" t="str">
        <f>IF(L1102="","",VLOOKUP(L1102&amp;I1102,Продукция!A:I,9,0))</f>
        <v>рекомендация производителя набора</v>
      </c>
      <c r="AC1102" s="14">
        <v>45705</v>
      </c>
      <c r="AD1102" s="11" t="s">
        <v>2673</v>
      </c>
      <c r="AE1102" s="11" t="s">
        <v>4823</v>
      </c>
      <c r="AF1102" t="str">
        <f>IF(AD1102="","",VLOOKUP(AD1102,'Сотрудники и ссылки'!A:B,2,0))</f>
        <v>Серолог</v>
      </c>
      <c r="AG1102">
        <f>IF(AD1102="","",VLOOKUP(AD1102,'Сотрудники и ссылки'!A:C,3,0))</f>
        <v>20001771</v>
      </c>
      <c r="AH1102" s="11" t="s">
        <v>2673</v>
      </c>
      <c r="AI1102" t="str">
        <f>IF(AH1102="","",VLOOKUP(AH1102,'Сотрудники и ссылки'!A:B,2,0))</f>
        <v>Серолог</v>
      </c>
      <c r="AJ1102">
        <f>IF(AH1102="","",VLOOKUP(AH1102,'Сотрудники и ссылки'!A:C,3,0))</f>
        <v>20001771</v>
      </c>
      <c r="AK1102" s="14">
        <v>45705</v>
      </c>
      <c r="AL1102" s="2">
        <f>IF(AK1102="","",AK1102+VLOOKUP(I1102,'Вид исследования'!B:E,4,0))</f>
        <v>45706</v>
      </c>
      <c r="AM1102" s="2">
        <f>IF(AK1102="","",AK1102+VLOOKUP(I1102,'Вид исследования'!B:F,5,0))</f>
        <v>45706</v>
      </c>
      <c r="AN1102" s="14">
        <v>45705</v>
      </c>
      <c r="AP1102" s="11" t="s">
        <v>189</v>
      </c>
      <c r="AQ1102" t="str">
        <f>IFERROR(IF(L1102="","",VLOOKUP(L1102&amp;I1102,Продукция!A:K,11,0)),"обратитесь к админ справочника")</f>
        <v>согласно рекомендациям производителя теста</v>
      </c>
      <c r="AR1102" s="11" t="s">
        <v>4823</v>
      </c>
      <c r="AS1102" t="str">
        <f>IFERROR(IF(L1102="","",VLOOKUP(L1102&amp;I1102,Продукция!A:J,10,0)),"обратитесь к админ справочника")</f>
        <v>инструкция тест- ситема Биочек СК-113</v>
      </c>
      <c r="AT1102" s="11" t="s">
        <v>4823</v>
      </c>
      <c r="AU1102" s="11" t="s">
        <v>4823</v>
      </c>
      <c r="AV1102" s="11" t="s">
        <v>2673</v>
      </c>
      <c r="AW1102" s="11" t="s">
        <v>4824</v>
      </c>
      <c r="AX1102" s="11" t="s">
        <v>565</v>
      </c>
      <c r="AY1102" s="11" t="s">
        <v>1288</v>
      </c>
      <c r="AZ1102" s="11">
        <v>153</v>
      </c>
      <c r="BA1102" s="11">
        <v>40</v>
      </c>
      <c r="BC1102" s="11" t="s">
        <v>5155</v>
      </c>
    </row>
    <row r="1103" spans="1:55" x14ac:dyDescent="0.25">
      <c r="A1103" t="str">
        <f t="shared" ref="A1103:A1166" si="21">T1103&amp;I1103</f>
        <v>С/288IBD (BioChek) болезнь Гамборо уровень антител</v>
      </c>
      <c r="B1103" t="str">
        <f>IF(E1103="","",INDEX(Лаборатории!A:A,MATCH('Производственный контроль'!E1103,Лаборатории!B:B,0)))</f>
        <v xml:space="preserve">КУРИНОЕ ЦАРСТВО АО </v>
      </c>
      <c r="C1103" t="str">
        <f>IF(E1103="","",VLOOKUP(E1103,Лаборатории!B:D,3,0))</f>
        <v>U377_CHL</v>
      </c>
      <c r="D1103" s="12">
        <v>45699</v>
      </c>
      <c r="E1103" s="11" t="s">
        <v>793</v>
      </c>
      <c r="F1103" s="11" t="s">
        <v>544</v>
      </c>
      <c r="G1103" s="11" t="s">
        <v>565</v>
      </c>
      <c r="H1103" s="11" t="s">
        <v>262</v>
      </c>
      <c r="I1103" s="11" t="s">
        <v>3415</v>
      </c>
      <c r="J1103" t="str">
        <f>IF(L1103="","",VLOOKUP(L1103,Продукция!B:D,3,0))</f>
        <v>Биологический_материал</v>
      </c>
      <c r="K1103" t="str">
        <f>IF(L1103="","",VLOOKUP(L1103,Продукция!B:C,2,0))</f>
        <v>Сыворотка крови</v>
      </c>
      <c r="L1103" s="151" t="s">
        <v>302</v>
      </c>
      <c r="M1103">
        <f>IF(L1103="","",VLOOKUP(L1103,Продукция!B:L,11,0))</f>
        <v>0</v>
      </c>
      <c r="N1103" s="11" t="s">
        <v>873</v>
      </c>
      <c r="P1103" s="11" t="s">
        <v>340</v>
      </c>
      <c r="Q1103" s="11" t="s">
        <v>854</v>
      </c>
      <c r="R1103" s="153" t="s">
        <v>5162</v>
      </c>
      <c r="S1103" s="11">
        <v>18</v>
      </c>
      <c r="T1103" s="11" t="s">
        <v>5154</v>
      </c>
      <c r="V1103" s="14">
        <v>45696</v>
      </c>
      <c r="Z1103" s="11" t="s">
        <v>4823</v>
      </c>
      <c r="AA1103" s="15">
        <v>0.62847222222222221</v>
      </c>
      <c r="AB1103" t="str">
        <f>IF(L1103="","",VLOOKUP(L1103&amp;I1103,Продукция!A:I,9,0))</f>
        <v>рекомендация производителя набора</v>
      </c>
      <c r="AC1103" s="14">
        <v>45705</v>
      </c>
      <c r="AD1103" s="11" t="s">
        <v>2673</v>
      </c>
      <c r="AE1103" s="11" t="s">
        <v>4823</v>
      </c>
      <c r="AF1103" t="str">
        <f>IF(AD1103="","",VLOOKUP(AD1103,'Сотрудники и ссылки'!A:B,2,0))</f>
        <v>Серолог</v>
      </c>
      <c r="AG1103">
        <f>IF(AD1103="","",VLOOKUP(AD1103,'Сотрудники и ссылки'!A:C,3,0))</f>
        <v>20001771</v>
      </c>
      <c r="AH1103" s="11" t="s">
        <v>2673</v>
      </c>
      <c r="AI1103" t="str">
        <f>IF(AH1103="","",VLOOKUP(AH1103,'Сотрудники и ссылки'!A:B,2,0))</f>
        <v>Серолог</v>
      </c>
      <c r="AJ1103">
        <f>IF(AH1103="","",VLOOKUP(AH1103,'Сотрудники и ссылки'!A:C,3,0))</f>
        <v>20001771</v>
      </c>
      <c r="AK1103" s="14">
        <v>45705</v>
      </c>
      <c r="AL1103" s="2">
        <f>IF(AK1103="","",AK1103+VLOOKUP(I1103,'Вид исследования'!B:E,4,0))</f>
        <v>45706</v>
      </c>
      <c r="AM1103" s="2">
        <f>IF(AK1103="","",AK1103+VLOOKUP(I1103,'Вид исследования'!B:F,5,0))</f>
        <v>45706</v>
      </c>
      <c r="AN1103" s="14">
        <v>45705</v>
      </c>
      <c r="AP1103" s="11" t="s">
        <v>189</v>
      </c>
      <c r="AQ1103" t="str">
        <f>IFERROR(IF(L1103="","",VLOOKUP(L1103&amp;I1103,Продукция!A:K,11,0)),"обратитесь к админ справочника")</f>
        <v>согласно рекомендациям производителя теста</v>
      </c>
      <c r="AR1103" s="11" t="s">
        <v>4823</v>
      </c>
      <c r="AS1103" t="str">
        <f>IFERROR(IF(L1103="","",VLOOKUP(L1103&amp;I1103,Продукция!A:J,10,0)),"обратитесь к админ справочника")</f>
        <v>инструкция тест- ситема Биочек СК-113</v>
      </c>
      <c r="AT1103" s="11" t="s">
        <v>4823</v>
      </c>
      <c r="AU1103" s="11" t="s">
        <v>4823</v>
      </c>
      <c r="AV1103" s="11" t="s">
        <v>2673</v>
      </c>
      <c r="AW1103" s="11" t="s">
        <v>4824</v>
      </c>
      <c r="AX1103" s="11" t="s">
        <v>565</v>
      </c>
      <c r="AY1103" s="11" t="s">
        <v>1281</v>
      </c>
      <c r="AZ1103" s="11">
        <v>153</v>
      </c>
      <c r="BA1103" s="11">
        <v>35</v>
      </c>
      <c r="BC1103" s="11" t="s">
        <v>5155</v>
      </c>
    </row>
    <row r="1104" spans="1:55" x14ac:dyDescent="0.25">
      <c r="A1104" t="str">
        <f t="shared" si="21"/>
        <v>С/288IBD (BioChek) болезнь Гамборо уровень антител</v>
      </c>
      <c r="B1104" t="str">
        <f>IF(E1104="","",INDEX(Лаборатории!A:A,MATCH('Производственный контроль'!E1104,Лаборатории!B:B,0)))</f>
        <v xml:space="preserve">КУРИНОЕ ЦАРСТВО АО </v>
      </c>
      <c r="C1104" t="str">
        <f>IF(E1104="","",VLOOKUP(E1104,Лаборатории!B:D,3,0))</f>
        <v>U377_CHL</v>
      </c>
      <c r="D1104" s="12">
        <v>45699</v>
      </c>
      <c r="E1104" s="11" t="s">
        <v>793</v>
      </c>
      <c r="F1104" s="11" t="s">
        <v>544</v>
      </c>
      <c r="G1104" s="11" t="s">
        <v>565</v>
      </c>
      <c r="H1104" s="11" t="s">
        <v>262</v>
      </c>
      <c r="I1104" s="11" t="s">
        <v>3415</v>
      </c>
      <c r="J1104" t="str">
        <f>IF(L1104="","",VLOOKUP(L1104,Продукция!B:D,3,0))</f>
        <v>Биологический_материал</v>
      </c>
      <c r="K1104" t="str">
        <f>IF(L1104="","",VLOOKUP(L1104,Продукция!B:C,2,0))</f>
        <v>Сыворотка крови</v>
      </c>
      <c r="L1104" s="151" t="s">
        <v>302</v>
      </c>
      <c r="M1104">
        <f>IF(L1104="","",VLOOKUP(L1104,Продукция!B:L,11,0))</f>
        <v>0</v>
      </c>
      <c r="N1104" s="11" t="s">
        <v>873</v>
      </c>
      <c r="P1104" s="11" t="s">
        <v>340</v>
      </c>
      <c r="Q1104" s="11" t="s">
        <v>854</v>
      </c>
      <c r="R1104" s="153" t="s">
        <v>5140</v>
      </c>
      <c r="S1104" s="11">
        <v>18</v>
      </c>
      <c r="T1104" s="11" t="s">
        <v>5154</v>
      </c>
      <c r="V1104" s="14">
        <v>45697</v>
      </c>
      <c r="Z1104" s="11" t="s">
        <v>4823</v>
      </c>
      <c r="AA1104" s="15">
        <v>0.62847222222222221</v>
      </c>
      <c r="AB1104" t="str">
        <f>IF(L1104="","",VLOOKUP(L1104&amp;I1104,Продукция!A:I,9,0))</f>
        <v>рекомендация производителя набора</v>
      </c>
      <c r="AC1104" s="14">
        <v>45705</v>
      </c>
      <c r="AD1104" s="11" t="s">
        <v>2673</v>
      </c>
      <c r="AE1104" s="11" t="s">
        <v>4823</v>
      </c>
      <c r="AF1104" t="str">
        <f>IF(AD1104="","",VLOOKUP(AD1104,'Сотрудники и ссылки'!A:B,2,0))</f>
        <v>Серолог</v>
      </c>
      <c r="AG1104">
        <f>IF(AD1104="","",VLOOKUP(AD1104,'Сотрудники и ссылки'!A:C,3,0))</f>
        <v>20001771</v>
      </c>
      <c r="AH1104" s="11" t="s">
        <v>2673</v>
      </c>
      <c r="AI1104" t="str">
        <f>IF(AH1104="","",VLOOKUP(AH1104,'Сотрудники и ссылки'!A:B,2,0))</f>
        <v>Серолог</v>
      </c>
      <c r="AJ1104">
        <f>IF(AH1104="","",VLOOKUP(AH1104,'Сотрудники и ссылки'!A:C,3,0))</f>
        <v>20001771</v>
      </c>
      <c r="AK1104" s="14">
        <v>45705</v>
      </c>
      <c r="AL1104" s="2">
        <f>IF(AK1104="","",AK1104+VLOOKUP(I1104,'Вид исследования'!B:E,4,0))</f>
        <v>45706</v>
      </c>
      <c r="AM1104" s="2">
        <f>IF(AK1104="","",AK1104+VLOOKUP(I1104,'Вид исследования'!B:F,5,0))</f>
        <v>45706</v>
      </c>
      <c r="AN1104" s="14">
        <v>45705</v>
      </c>
      <c r="AP1104" s="11" t="s">
        <v>189</v>
      </c>
      <c r="AQ1104" t="str">
        <f>IFERROR(IF(L1104="","",VLOOKUP(L1104&amp;I1104,Продукция!A:K,11,0)),"обратитесь к админ справочника")</f>
        <v>согласно рекомендациям производителя теста</v>
      </c>
      <c r="AR1104" s="11" t="s">
        <v>4823</v>
      </c>
      <c r="AS1104" t="str">
        <f>IFERROR(IF(L1104="","",VLOOKUP(L1104&amp;I1104,Продукция!A:J,10,0)),"обратитесь к админ справочника")</f>
        <v>инструкция тест- ситема Биочек СК-113</v>
      </c>
      <c r="AT1104" s="11" t="s">
        <v>4823</v>
      </c>
      <c r="AU1104" s="11" t="s">
        <v>4823</v>
      </c>
      <c r="AV1104" s="11" t="s">
        <v>2673</v>
      </c>
      <c r="AW1104" s="11" t="s">
        <v>4824</v>
      </c>
      <c r="AX1104" s="11" t="s">
        <v>565</v>
      </c>
      <c r="AY1104" s="11" t="s">
        <v>1295</v>
      </c>
      <c r="AZ1104" s="11">
        <v>153</v>
      </c>
      <c r="BA1104" s="11">
        <v>37</v>
      </c>
      <c r="BC1104" s="11" t="s">
        <v>5155</v>
      </c>
    </row>
    <row r="1105" spans="1:55" x14ac:dyDescent="0.25">
      <c r="A1105" t="str">
        <f t="shared" si="21"/>
        <v>С/288IBD (BioChek) болезнь Гамборо уровень антител</v>
      </c>
      <c r="B1105" t="str">
        <f>IF(E1105="","",INDEX(Лаборатории!A:A,MATCH('Производственный контроль'!E1105,Лаборатории!B:B,0)))</f>
        <v xml:space="preserve">КУРИНОЕ ЦАРСТВО АО </v>
      </c>
      <c r="C1105" t="str">
        <f>IF(E1105="","",VLOOKUP(E1105,Лаборатории!B:D,3,0))</f>
        <v>U377_CHL</v>
      </c>
      <c r="D1105" s="12">
        <v>45699</v>
      </c>
      <c r="E1105" s="11" t="s">
        <v>793</v>
      </c>
      <c r="F1105" s="11" t="s">
        <v>544</v>
      </c>
      <c r="G1105" s="11" t="s">
        <v>565</v>
      </c>
      <c r="H1105" s="11" t="s">
        <v>262</v>
      </c>
      <c r="I1105" s="11" t="s">
        <v>3415</v>
      </c>
      <c r="J1105" t="str">
        <f>IF(L1105="","",VLOOKUP(L1105,Продукция!B:D,3,0))</f>
        <v>Биологический_материал</v>
      </c>
      <c r="K1105" t="str">
        <f>IF(L1105="","",VLOOKUP(L1105,Продукция!B:C,2,0))</f>
        <v>Сыворотка крови</v>
      </c>
      <c r="L1105" s="151" t="s">
        <v>302</v>
      </c>
      <c r="M1105">
        <f>IF(L1105="","",VLOOKUP(L1105,Продукция!B:L,11,0))</f>
        <v>0</v>
      </c>
      <c r="N1105" s="11" t="s">
        <v>873</v>
      </c>
      <c r="P1105" s="11" t="s">
        <v>340</v>
      </c>
      <c r="Q1105" s="11" t="s">
        <v>854</v>
      </c>
      <c r="R1105" s="153" t="s">
        <v>5153</v>
      </c>
      <c r="S1105" s="11">
        <v>18</v>
      </c>
      <c r="T1105" s="11" t="s">
        <v>5154</v>
      </c>
      <c r="V1105" s="14">
        <v>45698</v>
      </c>
      <c r="Z1105" s="11" t="s">
        <v>4823</v>
      </c>
      <c r="AA1105" s="15">
        <v>0.62847222222222221</v>
      </c>
      <c r="AB1105" t="str">
        <f>IF(L1105="","",VLOOKUP(L1105&amp;I1105,Продукция!A:I,9,0))</f>
        <v>рекомендация производителя набора</v>
      </c>
      <c r="AC1105" s="14">
        <v>45705</v>
      </c>
      <c r="AD1105" s="11" t="s">
        <v>2673</v>
      </c>
      <c r="AE1105" s="11" t="s">
        <v>4823</v>
      </c>
      <c r="AF1105" t="str">
        <f>IF(AD1105="","",VLOOKUP(AD1105,'Сотрудники и ссылки'!A:B,2,0))</f>
        <v>Серолог</v>
      </c>
      <c r="AG1105">
        <f>IF(AD1105="","",VLOOKUP(AD1105,'Сотрудники и ссылки'!A:C,3,0))</f>
        <v>20001771</v>
      </c>
      <c r="AH1105" s="11" t="s">
        <v>2673</v>
      </c>
      <c r="AI1105" t="str">
        <f>IF(AH1105="","",VLOOKUP(AH1105,'Сотрудники и ссылки'!A:B,2,0))</f>
        <v>Серолог</v>
      </c>
      <c r="AJ1105">
        <f>IF(AH1105="","",VLOOKUP(AH1105,'Сотрудники и ссылки'!A:C,3,0))</f>
        <v>20001771</v>
      </c>
      <c r="AK1105" s="14">
        <v>45705</v>
      </c>
      <c r="AL1105" s="2">
        <f>IF(AK1105="","",AK1105+VLOOKUP(I1105,'Вид исследования'!B:E,4,0))</f>
        <v>45706</v>
      </c>
      <c r="AM1105" s="2">
        <f>IF(AK1105="","",AK1105+VLOOKUP(I1105,'Вид исследования'!B:F,5,0))</f>
        <v>45706</v>
      </c>
      <c r="AN1105" s="14">
        <v>45705</v>
      </c>
      <c r="AP1105" s="11" t="s">
        <v>189</v>
      </c>
      <c r="AQ1105" t="str">
        <f>IFERROR(IF(L1105="","",VLOOKUP(L1105&amp;I1105,Продукция!A:K,11,0)),"обратитесь к админ справочника")</f>
        <v>согласно рекомендациям производителя теста</v>
      </c>
      <c r="AR1105" s="11" t="s">
        <v>4823</v>
      </c>
      <c r="AS1105" t="str">
        <f>IFERROR(IF(L1105="","",VLOOKUP(L1105&amp;I1105,Продукция!A:J,10,0)),"обратитесь к админ справочника")</f>
        <v>инструкция тест- ситема Биочек СК-113</v>
      </c>
      <c r="AT1105" s="11" t="s">
        <v>4823</v>
      </c>
      <c r="AU1105" s="11" t="s">
        <v>4823</v>
      </c>
      <c r="AV1105" s="11" t="s">
        <v>2673</v>
      </c>
      <c r="AW1105" s="11" t="s">
        <v>4824</v>
      </c>
      <c r="AX1105" s="11" t="s">
        <v>565</v>
      </c>
      <c r="AY1105" s="11" t="s">
        <v>1307</v>
      </c>
      <c r="AZ1105" s="11">
        <v>153</v>
      </c>
      <c r="BA1105" s="11">
        <v>35</v>
      </c>
      <c r="BC1105" s="11" t="s">
        <v>5155</v>
      </c>
    </row>
    <row r="1106" spans="1:55" x14ac:dyDescent="0.25">
      <c r="A1106" t="str">
        <f t="shared" si="21"/>
        <v>С/299IBV (BioChek) инфекционный бронхит уровень антител</v>
      </c>
      <c r="B1106" t="str">
        <f>IF(E1106="","",INDEX(Лаборатории!A:A,MATCH('Производственный контроль'!E1106,Лаборатории!B:B,0)))</f>
        <v xml:space="preserve">КУРИНОЕ ЦАРСТВО АО </v>
      </c>
      <c r="C1106" t="str">
        <f>IF(E1106="","",VLOOKUP(E1106,Лаборатории!B:D,3,0))</f>
        <v>U377_CHL</v>
      </c>
      <c r="D1106" s="12">
        <v>45700</v>
      </c>
      <c r="E1106" s="11" t="s">
        <v>793</v>
      </c>
      <c r="F1106" s="11" t="s">
        <v>544</v>
      </c>
      <c r="G1106" s="11" t="s">
        <v>565</v>
      </c>
      <c r="H1106" s="11" t="s">
        <v>262</v>
      </c>
      <c r="I1106" s="11" t="s">
        <v>3416</v>
      </c>
      <c r="J1106" t="str">
        <f>IF(L1106="","",VLOOKUP(L1106,Продукция!B:D,3,0))</f>
        <v>Биологический_материал</v>
      </c>
      <c r="K1106" t="str">
        <f>IF(L1106="","",VLOOKUP(L1106,Продукция!B:C,2,0))</f>
        <v>Сыворотка крови</v>
      </c>
      <c r="L1106" s="151" t="s">
        <v>302</v>
      </c>
      <c r="M1106">
        <f>IF(L1106="","",VLOOKUP(L1106,Продукция!B:L,11,0))</f>
        <v>0</v>
      </c>
      <c r="N1106" s="11" t="s">
        <v>873</v>
      </c>
      <c r="P1106" s="11" t="s">
        <v>340</v>
      </c>
      <c r="Q1106" s="11" t="s">
        <v>854</v>
      </c>
      <c r="R1106" s="153" t="s">
        <v>5159</v>
      </c>
      <c r="S1106" s="11">
        <v>18</v>
      </c>
      <c r="T1106" s="11" t="s">
        <v>5160</v>
      </c>
      <c r="V1106" s="14">
        <v>45699</v>
      </c>
      <c r="Z1106" s="11" t="s">
        <v>4823</v>
      </c>
      <c r="AA1106" s="15">
        <v>0.55902777777777779</v>
      </c>
      <c r="AB1106" t="str">
        <f>IF(L1106="","",VLOOKUP(L1106&amp;I1106,Продукция!A:I,9,0))</f>
        <v>рекомендация производителя набора</v>
      </c>
      <c r="AC1106" s="14">
        <v>45705</v>
      </c>
      <c r="AD1106" s="11" t="s">
        <v>2673</v>
      </c>
      <c r="AE1106" s="11" t="s">
        <v>4823</v>
      </c>
      <c r="AF1106" t="str">
        <f>IF(AD1106="","",VLOOKUP(AD1106,'Сотрудники и ссылки'!A:B,2,0))</f>
        <v>Серолог</v>
      </c>
      <c r="AG1106">
        <f>IF(AD1106="","",VLOOKUP(AD1106,'Сотрудники и ссылки'!A:C,3,0))</f>
        <v>20001771</v>
      </c>
      <c r="AH1106" s="11" t="s">
        <v>2673</v>
      </c>
      <c r="AI1106" t="str">
        <f>IF(AH1106="","",VLOOKUP(AH1106,'Сотрудники и ссылки'!A:B,2,0))</f>
        <v>Серолог</v>
      </c>
      <c r="AJ1106">
        <f>IF(AH1106="","",VLOOKUP(AH1106,'Сотрудники и ссылки'!A:C,3,0))</f>
        <v>20001771</v>
      </c>
      <c r="AK1106" s="14">
        <v>45705</v>
      </c>
      <c r="AL1106" s="2">
        <f>IF(AK1106="","",AK1106+VLOOKUP(I1106,'Вид исследования'!B:E,4,0))</f>
        <v>45706</v>
      </c>
      <c r="AM1106" s="2">
        <f>IF(AK1106="","",AK1106+VLOOKUP(I1106,'Вид исследования'!B:F,5,0))</f>
        <v>45706</v>
      </c>
      <c r="AN1106" s="14">
        <v>45705</v>
      </c>
      <c r="AP1106" s="11" t="s">
        <v>189</v>
      </c>
      <c r="AQ1106" t="str">
        <f>IFERROR(IF(L1106="","",VLOOKUP(L1106&amp;I1106,Продукция!A:K,11,0)),"обратитесь к админ справочника")</f>
        <v>согласно рекомендациям производителя теста</v>
      </c>
      <c r="AR1106" s="11" t="s">
        <v>4823</v>
      </c>
      <c r="AS1106" t="str">
        <f>IFERROR(IF(L1106="","",VLOOKUP(L1106&amp;I1106,Продукция!A:J,10,0)),"обратитесь к админ справочника")</f>
        <v>инструкция тест- ситема Биочек СК-119</v>
      </c>
      <c r="AT1106" s="11" t="s">
        <v>4823</v>
      </c>
      <c r="AU1106" s="11" t="s">
        <v>4823</v>
      </c>
      <c r="AV1106" s="11" t="s">
        <v>2673</v>
      </c>
      <c r="AW1106" s="11" t="s">
        <v>4824</v>
      </c>
      <c r="AX1106" s="11" t="s">
        <v>565</v>
      </c>
      <c r="AY1106" s="11" t="s">
        <v>1302</v>
      </c>
      <c r="AZ1106" s="11">
        <v>153</v>
      </c>
      <c r="BA1106" s="11">
        <v>36</v>
      </c>
      <c r="BC1106" s="11" t="s">
        <v>5155</v>
      </c>
    </row>
    <row r="1107" spans="1:55" x14ac:dyDescent="0.25">
      <c r="A1107" t="str">
        <f t="shared" si="21"/>
        <v>С/288IBV (BioChek) инфекционный бронхит уровень антител</v>
      </c>
      <c r="B1107" t="str">
        <f>IF(E1107="","",INDEX(Лаборатории!A:A,MATCH('Производственный контроль'!E1107,Лаборатории!B:B,0)))</f>
        <v xml:space="preserve">КУРИНОЕ ЦАРСТВО АО </v>
      </c>
      <c r="C1107" t="str">
        <f>IF(E1107="","",VLOOKUP(E1107,Лаборатории!B:D,3,0))</f>
        <v>U377_CHL</v>
      </c>
      <c r="D1107" s="12">
        <v>45699</v>
      </c>
      <c r="E1107" s="11" t="s">
        <v>793</v>
      </c>
      <c r="F1107" s="11" t="s">
        <v>544</v>
      </c>
      <c r="G1107" s="11" t="s">
        <v>565</v>
      </c>
      <c r="H1107" s="11" t="s">
        <v>262</v>
      </c>
      <c r="I1107" s="11" t="s">
        <v>3416</v>
      </c>
      <c r="J1107" t="str">
        <f>IF(L1107="","",VLOOKUP(L1107,Продукция!B:D,3,0))</f>
        <v>Биологический_материал</v>
      </c>
      <c r="K1107" t="str">
        <f>IF(L1107="","",VLOOKUP(L1107,Продукция!B:C,2,0))</f>
        <v>Сыворотка крови</v>
      </c>
      <c r="L1107" s="151" t="s">
        <v>302</v>
      </c>
      <c r="M1107">
        <f>IF(L1107="","",VLOOKUP(L1107,Продукция!B:L,11,0))</f>
        <v>0</v>
      </c>
      <c r="N1107" s="11" t="s">
        <v>873</v>
      </c>
      <c r="P1107" s="11" t="s">
        <v>340</v>
      </c>
      <c r="Q1107" s="11" t="s">
        <v>854</v>
      </c>
      <c r="R1107" s="153" t="s">
        <v>5131</v>
      </c>
      <c r="S1107" s="11">
        <v>18</v>
      </c>
      <c r="T1107" s="11" t="s">
        <v>5154</v>
      </c>
      <c r="V1107" s="14">
        <v>45696</v>
      </c>
      <c r="Z1107" s="11" t="s">
        <v>4823</v>
      </c>
      <c r="AA1107" s="15">
        <v>0.62847222222222221</v>
      </c>
      <c r="AB1107" t="str">
        <f>IF(L1107="","",VLOOKUP(L1107&amp;I1107,Продукция!A:I,9,0))</f>
        <v>рекомендация производителя набора</v>
      </c>
      <c r="AC1107" s="14">
        <v>45705</v>
      </c>
      <c r="AD1107" s="11" t="s">
        <v>2673</v>
      </c>
      <c r="AE1107" s="11" t="s">
        <v>4823</v>
      </c>
      <c r="AF1107" t="str">
        <f>IF(AD1107="","",VLOOKUP(AD1107,'Сотрудники и ссылки'!A:B,2,0))</f>
        <v>Серолог</v>
      </c>
      <c r="AG1107">
        <f>IF(AD1107="","",VLOOKUP(AD1107,'Сотрудники и ссылки'!A:C,3,0))</f>
        <v>20001771</v>
      </c>
      <c r="AH1107" s="11" t="s">
        <v>2673</v>
      </c>
      <c r="AI1107" t="str">
        <f>IF(AH1107="","",VLOOKUP(AH1107,'Сотрудники и ссылки'!A:B,2,0))</f>
        <v>Серолог</v>
      </c>
      <c r="AJ1107">
        <f>IF(AH1107="","",VLOOKUP(AH1107,'Сотрудники и ссылки'!A:C,3,0))</f>
        <v>20001771</v>
      </c>
      <c r="AK1107" s="14">
        <v>45705</v>
      </c>
      <c r="AL1107" s="2">
        <f>IF(AK1107="","",AK1107+VLOOKUP(I1107,'Вид исследования'!B:E,4,0))</f>
        <v>45706</v>
      </c>
      <c r="AM1107" s="2">
        <f>IF(AK1107="","",AK1107+VLOOKUP(I1107,'Вид исследования'!B:F,5,0))</f>
        <v>45706</v>
      </c>
      <c r="AN1107" s="14">
        <v>45705</v>
      </c>
      <c r="AP1107" s="11" t="s">
        <v>189</v>
      </c>
      <c r="AQ1107" t="str">
        <f>IFERROR(IF(L1107="","",VLOOKUP(L1107&amp;I1107,Продукция!A:K,11,0)),"обратитесь к админ справочника")</f>
        <v>согласно рекомендациям производителя теста</v>
      </c>
      <c r="AR1107" s="11" t="s">
        <v>4823</v>
      </c>
      <c r="AS1107" t="str">
        <f>IFERROR(IF(L1107="","",VLOOKUP(L1107&amp;I1107,Продукция!A:J,10,0)),"обратитесь к админ справочника")</f>
        <v>инструкция тест- ситема Биочек СК-119</v>
      </c>
      <c r="AT1107" s="11" t="s">
        <v>4823</v>
      </c>
      <c r="AU1107" s="11" t="s">
        <v>4823</v>
      </c>
      <c r="AV1107" s="11" t="s">
        <v>2673</v>
      </c>
      <c r="AW1107" s="11" t="s">
        <v>4824</v>
      </c>
      <c r="AX1107" s="11" t="s">
        <v>565</v>
      </c>
      <c r="AY1107" s="11" t="s">
        <v>1288</v>
      </c>
      <c r="AZ1107" s="11">
        <v>153</v>
      </c>
      <c r="BA1107" s="11">
        <v>40</v>
      </c>
      <c r="BC1107" s="11" t="s">
        <v>5155</v>
      </c>
    </row>
    <row r="1108" spans="1:55" x14ac:dyDescent="0.25">
      <c r="A1108" t="str">
        <f t="shared" si="21"/>
        <v>С/288IBV (BioChek) инфекционный бронхит уровень антител</v>
      </c>
      <c r="B1108" t="str">
        <f>IF(E1108="","",INDEX(Лаборатории!A:A,MATCH('Производственный контроль'!E1108,Лаборатории!B:B,0)))</f>
        <v xml:space="preserve">КУРИНОЕ ЦАРСТВО АО </v>
      </c>
      <c r="C1108" t="str">
        <f>IF(E1108="","",VLOOKUP(E1108,Лаборатории!B:D,3,0))</f>
        <v>U377_CHL</v>
      </c>
      <c r="D1108" s="12">
        <v>45699</v>
      </c>
      <c r="E1108" s="11" t="s">
        <v>793</v>
      </c>
      <c r="F1108" s="11" t="s">
        <v>544</v>
      </c>
      <c r="G1108" s="11" t="s">
        <v>565</v>
      </c>
      <c r="H1108" s="11" t="s">
        <v>262</v>
      </c>
      <c r="I1108" s="11" t="s">
        <v>3416</v>
      </c>
      <c r="J1108" t="str">
        <f>IF(L1108="","",VLOOKUP(L1108,Продукция!B:D,3,0))</f>
        <v>Биологический_материал</v>
      </c>
      <c r="K1108" t="str">
        <f>IF(L1108="","",VLOOKUP(L1108,Продукция!B:C,2,0))</f>
        <v>Сыворотка крови</v>
      </c>
      <c r="L1108" s="151" t="s">
        <v>302</v>
      </c>
      <c r="M1108">
        <f>IF(L1108="","",VLOOKUP(L1108,Продукция!B:L,11,0))</f>
        <v>0</v>
      </c>
      <c r="N1108" s="11" t="s">
        <v>873</v>
      </c>
      <c r="P1108" s="11" t="s">
        <v>340</v>
      </c>
      <c r="Q1108" s="11" t="s">
        <v>854</v>
      </c>
      <c r="R1108" s="153" t="s">
        <v>5162</v>
      </c>
      <c r="S1108" s="11">
        <v>18</v>
      </c>
      <c r="T1108" s="11" t="s">
        <v>5154</v>
      </c>
      <c r="V1108" s="14">
        <v>45696</v>
      </c>
      <c r="Z1108" s="11" t="s">
        <v>4823</v>
      </c>
      <c r="AA1108" s="15">
        <v>0.62847222222222221</v>
      </c>
      <c r="AB1108" t="str">
        <f>IF(L1108="","",VLOOKUP(L1108&amp;I1108,Продукция!A:I,9,0))</f>
        <v>рекомендация производителя набора</v>
      </c>
      <c r="AC1108" s="14">
        <v>45705</v>
      </c>
      <c r="AD1108" s="11" t="s">
        <v>2673</v>
      </c>
      <c r="AE1108" s="11" t="s">
        <v>4823</v>
      </c>
      <c r="AF1108" t="str">
        <f>IF(AD1108="","",VLOOKUP(AD1108,'Сотрудники и ссылки'!A:B,2,0))</f>
        <v>Серолог</v>
      </c>
      <c r="AG1108">
        <f>IF(AD1108="","",VLOOKUP(AD1108,'Сотрудники и ссылки'!A:C,3,0))</f>
        <v>20001771</v>
      </c>
      <c r="AH1108" s="11" t="s">
        <v>2673</v>
      </c>
      <c r="AI1108" t="str">
        <f>IF(AH1108="","",VLOOKUP(AH1108,'Сотрудники и ссылки'!A:B,2,0))</f>
        <v>Серолог</v>
      </c>
      <c r="AJ1108">
        <f>IF(AH1108="","",VLOOKUP(AH1108,'Сотрудники и ссылки'!A:C,3,0))</f>
        <v>20001771</v>
      </c>
      <c r="AK1108" s="14">
        <v>45705</v>
      </c>
      <c r="AL1108" s="2">
        <f>IF(AK1108="","",AK1108+VLOOKUP(I1108,'Вид исследования'!B:E,4,0))</f>
        <v>45706</v>
      </c>
      <c r="AM1108" s="2">
        <f>IF(AK1108="","",AK1108+VLOOKUP(I1108,'Вид исследования'!B:F,5,0))</f>
        <v>45706</v>
      </c>
      <c r="AN1108" s="14">
        <v>45705</v>
      </c>
      <c r="AP1108" s="11" t="s">
        <v>189</v>
      </c>
      <c r="AQ1108" t="str">
        <f>IFERROR(IF(L1108="","",VLOOKUP(L1108&amp;I1108,Продукция!A:K,11,0)),"обратитесь к админ справочника")</f>
        <v>согласно рекомендациям производителя теста</v>
      </c>
      <c r="AR1108" s="11" t="s">
        <v>4823</v>
      </c>
      <c r="AS1108" t="str">
        <f>IFERROR(IF(L1108="","",VLOOKUP(L1108&amp;I1108,Продукция!A:J,10,0)),"обратитесь к админ справочника")</f>
        <v>инструкция тест- ситема Биочек СК-119</v>
      </c>
      <c r="AT1108" s="11" t="s">
        <v>4823</v>
      </c>
      <c r="AU1108" s="11" t="s">
        <v>4823</v>
      </c>
      <c r="AV1108" s="11" t="s">
        <v>2673</v>
      </c>
      <c r="AW1108" s="11" t="s">
        <v>4824</v>
      </c>
      <c r="AX1108" s="11" t="s">
        <v>565</v>
      </c>
      <c r="AY1108" s="11" t="s">
        <v>1281</v>
      </c>
      <c r="AZ1108" s="11">
        <v>153</v>
      </c>
      <c r="BA1108" s="11">
        <v>35</v>
      </c>
      <c r="BC1108" s="11" t="s">
        <v>5155</v>
      </c>
    </row>
    <row r="1109" spans="1:55" x14ac:dyDescent="0.25">
      <c r="A1109" t="str">
        <f t="shared" si="21"/>
        <v>С/288IBV (BioChek) инфекционный бронхит уровень антител</v>
      </c>
      <c r="B1109" t="str">
        <f>IF(E1109="","",INDEX(Лаборатории!A:A,MATCH('Производственный контроль'!E1109,Лаборатории!B:B,0)))</f>
        <v xml:space="preserve">КУРИНОЕ ЦАРСТВО АО </v>
      </c>
      <c r="C1109" t="str">
        <f>IF(E1109="","",VLOOKUP(E1109,Лаборатории!B:D,3,0))</f>
        <v>U377_CHL</v>
      </c>
      <c r="D1109" s="12">
        <v>45699</v>
      </c>
      <c r="E1109" s="11" t="s">
        <v>793</v>
      </c>
      <c r="F1109" s="11" t="s">
        <v>544</v>
      </c>
      <c r="G1109" s="11" t="s">
        <v>565</v>
      </c>
      <c r="H1109" s="11" t="s">
        <v>262</v>
      </c>
      <c r="I1109" s="11" t="s">
        <v>3416</v>
      </c>
      <c r="J1109" t="str">
        <f>IF(L1109="","",VLOOKUP(L1109,Продукция!B:D,3,0))</f>
        <v>Биологический_материал</v>
      </c>
      <c r="K1109" t="str">
        <f>IF(L1109="","",VLOOKUP(L1109,Продукция!B:C,2,0))</f>
        <v>Сыворотка крови</v>
      </c>
      <c r="L1109" s="151" t="s">
        <v>302</v>
      </c>
      <c r="M1109">
        <f>IF(L1109="","",VLOOKUP(L1109,Продукция!B:L,11,0))</f>
        <v>0</v>
      </c>
      <c r="N1109" s="11" t="s">
        <v>873</v>
      </c>
      <c r="P1109" s="11" t="s">
        <v>340</v>
      </c>
      <c r="Q1109" s="11" t="s">
        <v>854</v>
      </c>
      <c r="R1109" s="153" t="s">
        <v>5140</v>
      </c>
      <c r="S1109" s="11">
        <v>18</v>
      </c>
      <c r="T1109" s="11" t="s">
        <v>5154</v>
      </c>
      <c r="V1109" s="14">
        <v>45697</v>
      </c>
      <c r="Z1109" s="11" t="s">
        <v>4823</v>
      </c>
      <c r="AA1109" s="15">
        <v>0.62847222222222221</v>
      </c>
      <c r="AB1109" t="str">
        <f>IF(L1109="","",VLOOKUP(L1109&amp;I1109,Продукция!A:I,9,0))</f>
        <v>рекомендация производителя набора</v>
      </c>
      <c r="AC1109" s="14">
        <v>45705</v>
      </c>
      <c r="AD1109" s="11" t="s">
        <v>2673</v>
      </c>
      <c r="AE1109" s="11" t="s">
        <v>4823</v>
      </c>
      <c r="AF1109" t="str">
        <f>IF(AD1109="","",VLOOKUP(AD1109,'Сотрудники и ссылки'!A:B,2,0))</f>
        <v>Серолог</v>
      </c>
      <c r="AG1109">
        <f>IF(AD1109="","",VLOOKUP(AD1109,'Сотрудники и ссылки'!A:C,3,0))</f>
        <v>20001771</v>
      </c>
      <c r="AH1109" s="11" t="s">
        <v>2673</v>
      </c>
      <c r="AI1109" t="str">
        <f>IF(AH1109="","",VLOOKUP(AH1109,'Сотрудники и ссылки'!A:B,2,0))</f>
        <v>Серолог</v>
      </c>
      <c r="AJ1109">
        <f>IF(AH1109="","",VLOOKUP(AH1109,'Сотрудники и ссылки'!A:C,3,0))</f>
        <v>20001771</v>
      </c>
      <c r="AK1109" s="14">
        <v>45705</v>
      </c>
      <c r="AL1109" s="2">
        <f>IF(AK1109="","",AK1109+VLOOKUP(I1109,'Вид исследования'!B:E,4,0))</f>
        <v>45706</v>
      </c>
      <c r="AM1109" s="2">
        <f>IF(AK1109="","",AK1109+VLOOKUP(I1109,'Вид исследования'!B:F,5,0))</f>
        <v>45706</v>
      </c>
      <c r="AN1109" s="14">
        <v>45705</v>
      </c>
      <c r="AP1109" s="11" t="s">
        <v>189</v>
      </c>
      <c r="AQ1109" t="str">
        <f>IFERROR(IF(L1109="","",VLOOKUP(L1109&amp;I1109,Продукция!A:K,11,0)),"обратитесь к админ справочника")</f>
        <v>согласно рекомендациям производителя теста</v>
      </c>
      <c r="AR1109" s="11" t="s">
        <v>4823</v>
      </c>
      <c r="AS1109" t="str">
        <f>IFERROR(IF(L1109="","",VLOOKUP(L1109&amp;I1109,Продукция!A:J,10,0)),"обратитесь к админ справочника")</f>
        <v>инструкция тест- ситема Биочек СК-119</v>
      </c>
      <c r="AT1109" s="11" t="s">
        <v>4823</v>
      </c>
      <c r="AU1109" s="11" t="s">
        <v>4823</v>
      </c>
      <c r="AV1109" s="11" t="s">
        <v>2673</v>
      </c>
      <c r="AW1109" s="11" t="s">
        <v>4824</v>
      </c>
      <c r="AX1109" s="11" t="s">
        <v>565</v>
      </c>
      <c r="AY1109" s="11" t="s">
        <v>1295</v>
      </c>
      <c r="AZ1109" s="11">
        <v>153</v>
      </c>
      <c r="BA1109" s="11">
        <v>37</v>
      </c>
      <c r="BC1109" s="11" t="s">
        <v>5155</v>
      </c>
    </row>
    <row r="1110" spans="1:55" x14ac:dyDescent="0.25">
      <c r="A1110" t="str">
        <f t="shared" si="21"/>
        <v>С/288IBV (BioChek) инфекционный бронхит уровень антител</v>
      </c>
      <c r="B1110" t="str">
        <f>IF(E1110="","",INDEX(Лаборатории!A:A,MATCH('Производственный контроль'!E1110,Лаборатории!B:B,0)))</f>
        <v xml:space="preserve">КУРИНОЕ ЦАРСТВО АО </v>
      </c>
      <c r="C1110" t="str">
        <f>IF(E1110="","",VLOOKUP(E1110,Лаборатории!B:D,3,0))</f>
        <v>U377_CHL</v>
      </c>
      <c r="D1110" s="12">
        <v>45699</v>
      </c>
      <c r="E1110" s="11" t="s">
        <v>793</v>
      </c>
      <c r="F1110" s="11" t="s">
        <v>544</v>
      </c>
      <c r="G1110" s="11" t="s">
        <v>565</v>
      </c>
      <c r="H1110" s="11" t="s">
        <v>262</v>
      </c>
      <c r="I1110" s="11" t="s">
        <v>3416</v>
      </c>
      <c r="J1110" t="str">
        <f>IF(L1110="","",VLOOKUP(L1110,Продукция!B:D,3,0))</f>
        <v>Биологический_материал</v>
      </c>
      <c r="K1110" t="str">
        <f>IF(L1110="","",VLOOKUP(L1110,Продукция!B:C,2,0))</f>
        <v>Сыворотка крови</v>
      </c>
      <c r="L1110" s="151" t="s">
        <v>302</v>
      </c>
      <c r="M1110">
        <f>IF(L1110="","",VLOOKUP(L1110,Продукция!B:L,11,0))</f>
        <v>0</v>
      </c>
      <c r="N1110" s="11" t="s">
        <v>873</v>
      </c>
      <c r="P1110" s="11" t="s">
        <v>340</v>
      </c>
      <c r="Q1110" s="11" t="s">
        <v>854</v>
      </c>
      <c r="R1110" s="153" t="s">
        <v>5153</v>
      </c>
      <c r="S1110" s="11">
        <v>18</v>
      </c>
      <c r="T1110" s="11" t="s">
        <v>5154</v>
      </c>
      <c r="V1110" s="14">
        <v>45698</v>
      </c>
      <c r="Z1110" s="11" t="s">
        <v>4823</v>
      </c>
      <c r="AA1110" s="15">
        <v>0.62847222222222221</v>
      </c>
      <c r="AB1110" t="str">
        <f>IF(L1110="","",VLOOKUP(L1110&amp;I1110,Продукция!A:I,9,0))</f>
        <v>рекомендация производителя набора</v>
      </c>
      <c r="AC1110" s="14">
        <v>45705</v>
      </c>
      <c r="AD1110" s="11" t="s">
        <v>2673</v>
      </c>
      <c r="AE1110" s="11" t="s">
        <v>4823</v>
      </c>
      <c r="AF1110" t="str">
        <f>IF(AD1110="","",VLOOKUP(AD1110,'Сотрудники и ссылки'!A:B,2,0))</f>
        <v>Серолог</v>
      </c>
      <c r="AG1110">
        <f>IF(AD1110="","",VLOOKUP(AD1110,'Сотрудники и ссылки'!A:C,3,0))</f>
        <v>20001771</v>
      </c>
      <c r="AH1110" s="11" t="s">
        <v>2673</v>
      </c>
      <c r="AI1110" t="str">
        <f>IF(AH1110="","",VLOOKUP(AH1110,'Сотрудники и ссылки'!A:B,2,0))</f>
        <v>Серолог</v>
      </c>
      <c r="AJ1110">
        <f>IF(AH1110="","",VLOOKUP(AH1110,'Сотрудники и ссылки'!A:C,3,0))</f>
        <v>20001771</v>
      </c>
      <c r="AK1110" s="14">
        <v>45705</v>
      </c>
      <c r="AL1110" s="2">
        <f>IF(AK1110="","",AK1110+VLOOKUP(I1110,'Вид исследования'!B:E,4,0))</f>
        <v>45706</v>
      </c>
      <c r="AM1110" s="2">
        <f>IF(AK1110="","",AK1110+VLOOKUP(I1110,'Вид исследования'!B:F,5,0))</f>
        <v>45706</v>
      </c>
      <c r="AN1110" s="14">
        <v>45705</v>
      </c>
      <c r="AP1110" s="11" t="s">
        <v>189</v>
      </c>
      <c r="AQ1110" t="str">
        <f>IFERROR(IF(L1110="","",VLOOKUP(L1110&amp;I1110,Продукция!A:K,11,0)),"обратитесь к админ справочника")</f>
        <v>согласно рекомендациям производителя теста</v>
      </c>
      <c r="AR1110" s="11" t="s">
        <v>4823</v>
      </c>
      <c r="AS1110" t="str">
        <f>IFERROR(IF(L1110="","",VLOOKUP(L1110&amp;I1110,Продукция!A:J,10,0)),"обратитесь к админ справочника")</f>
        <v>инструкция тест- ситема Биочек СК-119</v>
      </c>
      <c r="AT1110" s="11" t="s">
        <v>4823</v>
      </c>
      <c r="AU1110" s="11" t="s">
        <v>4823</v>
      </c>
      <c r="AV1110" s="11" t="s">
        <v>2673</v>
      </c>
      <c r="AW1110" s="11" t="s">
        <v>4824</v>
      </c>
      <c r="AX1110" s="11" t="s">
        <v>565</v>
      </c>
      <c r="AY1110" s="11" t="s">
        <v>1307</v>
      </c>
      <c r="AZ1110" s="11">
        <v>153</v>
      </c>
      <c r="BA1110" s="11">
        <v>35</v>
      </c>
      <c r="BC1110" s="11" t="s">
        <v>5155</v>
      </c>
    </row>
    <row r="1111" spans="1:55" x14ac:dyDescent="0.25">
      <c r="A1111" t="str">
        <f t="shared" si="21"/>
        <v>С/299REO (BioChek) реовирус уровень антител</v>
      </c>
      <c r="B1111" t="str">
        <f>IF(E1111="","",INDEX(Лаборатории!A:A,MATCH('Производственный контроль'!E1111,Лаборатории!B:B,0)))</f>
        <v xml:space="preserve">КУРИНОЕ ЦАРСТВО АО </v>
      </c>
      <c r="C1111" t="str">
        <f>IF(E1111="","",VLOOKUP(E1111,Лаборатории!B:D,3,0))</f>
        <v>U377_CHL</v>
      </c>
      <c r="D1111" s="12">
        <v>45700</v>
      </c>
      <c r="E1111" s="11" t="s">
        <v>793</v>
      </c>
      <c r="F1111" s="11" t="s">
        <v>544</v>
      </c>
      <c r="G1111" s="11" t="s">
        <v>565</v>
      </c>
      <c r="H1111" s="11" t="s">
        <v>262</v>
      </c>
      <c r="I1111" s="11" t="s">
        <v>3426</v>
      </c>
      <c r="J1111" t="str">
        <f>IF(L1111="","",VLOOKUP(L1111,Продукция!B:D,3,0))</f>
        <v>Биологический_материал</v>
      </c>
      <c r="K1111" t="str">
        <f>IF(L1111="","",VLOOKUP(L1111,Продукция!B:C,2,0))</f>
        <v>Сыворотка крови</v>
      </c>
      <c r="L1111" s="151" t="s">
        <v>302</v>
      </c>
      <c r="M1111">
        <f>IF(L1111="","",VLOOKUP(L1111,Продукция!B:L,11,0))</f>
        <v>0</v>
      </c>
      <c r="N1111" s="11" t="s">
        <v>873</v>
      </c>
      <c r="P1111" s="11" t="s">
        <v>340</v>
      </c>
      <c r="Q1111" s="11" t="s">
        <v>854</v>
      </c>
      <c r="R1111" s="153" t="s">
        <v>5159</v>
      </c>
      <c r="S1111" s="11">
        <v>18</v>
      </c>
      <c r="T1111" s="11" t="s">
        <v>5160</v>
      </c>
      <c r="V1111" s="14">
        <v>45699</v>
      </c>
      <c r="Z1111" s="11" t="s">
        <v>4823</v>
      </c>
      <c r="AA1111" s="15">
        <v>0.55902777777777779</v>
      </c>
      <c r="AB1111" t="str">
        <f>IF(L1111="","",VLOOKUP(L1111&amp;I1111,Продукция!A:I,9,0))</f>
        <v>рекомендация производителя набора</v>
      </c>
      <c r="AC1111" s="14">
        <v>45705</v>
      </c>
      <c r="AD1111" s="11" t="s">
        <v>2673</v>
      </c>
      <c r="AE1111" s="11" t="s">
        <v>4823</v>
      </c>
      <c r="AF1111" t="str">
        <f>IF(AD1111="","",VLOOKUP(AD1111,'Сотрудники и ссылки'!A:B,2,0))</f>
        <v>Серолог</v>
      </c>
      <c r="AG1111">
        <f>IF(AD1111="","",VLOOKUP(AD1111,'Сотрудники и ссылки'!A:C,3,0))</f>
        <v>20001771</v>
      </c>
      <c r="AH1111" s="11" t="s">
        <v>2673</v>
      </c>
      <c r="AI1111" t="str">
        <f>IF(AH1111="","",VLOOKUP(AH1111,'Сотрудники и ссылки'!A:B,2,0))</f>
        <v>Серолог</v>
      </c>
      <c r="AJ1111">
        <f>IF(AH1111="","",VLOOKUP(AH1111,'Сотрудники и ссылки'!A:C,3,0))</f>
        <v>20001771</v>
      </c>
      <c r="AK1111" s="14">
        <v>45705</v>
      </c>
      <c r="AL1111" s="2">
        <f>IF(AK1111="","",AK1111+VLOOKUP(I1111,'Вид исследования'!B:E,4,0))</f>
        <v>45706</v>
      </c>
      <c r="AM1111" s="2">
        <f>IF(AK1111="","",AK1111+VLOOKUP(I1111,'Вид исследования'!B:F,5,0))</f>
        <v>45706</v>
      </c>
      <c r="AN1111" s="14">
        <v>45705</v>
      </c>
      <c r="AP1111" s="11" t="s">
        <v>189</v>
      </c>
      <c r="AQ1111" t="str">
        <f>IFERROR(IF(L1111="","",VLOOKUP(L1111&amp;I1111,Продукция!A:K,11,0)),"обратитесь к админ справочника")</f>
        <v>согласно рекомендациям производителя теста</v>
      </c>
      <c r="AR1111" s="11" t="s">
        <v>4823</v>
      </c>
      <c r="AS1111" t="str">
        <f>IFERROR(IF(L1111="","",VLOOKUP(L1111&amp;I1111,Продукция!A:J,10,0)),"обратитесь к админ справочника")</f>
        <v>инструкция тест- ситема Биочек СК -110</v>
      </c>
      <c r="AT1111" s="11" t="s">
        <v>4823</v>
      </c>
      <c r="AU1111" s="11" t="s">
        <v>4823</v>
      </c>
      <c r="AV1111" s="11" t="s">
        <v>2673</v>
      </c>
      <c r="AW1111" s="11" t="s">
        <v>4824</v>
      </c>
      <c r="AX1111" s="11" t="s">
        <v>565</v>
      </c>
      <c r="AY1111" s="11" t="s">
        <v>1302</v>
      </c>
      <c r="AZ1111" s="11">
        <v>153</v>
      </c>
      <c r="BA1111" s="11">
        <v>36</v>
      </c>
      <c r="BC1111" s="11" t="s">
        <v>5155</v>
      </c>
    </row>
    <row r="1112" spans="1:55" x14ac:dyDescent="0.25">
      <c r="A1112" t="str">
        <f t="shared" si="21"/>
        <v>С/288REO (BioChek) реовирус уровень антител</v>
      </c>
      <c r="B1112" t="str">
        <f>IF(E1112="","",INDEX(Лаборатории!A:A,MATCH('Производственный контроль'!E1112,Лаборатории!B:B,0)))</f>
        <v xml:space="preserve">КУРИНОЕ ЦАРСТВО АО </v>
      </c>
      <c r="C1112" t="str">
        <f>IF(E1112="","",VLOOKUP(E1112,Лаборатории!B:D,3,0))</f>
        <v>U377_CHL</v>
      </c>
      <c r="D1112" s="12">
        <v>45699</v>
      </c>
      <c r="E1112" s="11" t="s">
        <v>793</v>
      </c>
      <c r="F1112" s="11" t="s">
        <v>544</v>
      </c>
      <c r="G1112" s="11" t="s">
        <v>565</v>
      </c>
      <c r="H1112" s="11" t="s">
        <v>262</v>
      </c>
      <c r="I1112" s="11" t="s">
        <v>3426</v>
      </c>
      <c r="J1112" t="str">
        <f>IF(L1112="","",VLOOKUP(L1112,Продукция!B:D,3,0))</f>
        <v>Биологический_материал</v>
      </c>
      <c r="K1112" t="str">
        <f>IF(L1112="","",VLOOKUP(L1112,Продукция!B:C,2,0))</f>
        <v>Сыворотка крови</v>
      </c>
      <c r="L1112" s="151" t="s">
        <v>302</v>
      </c>
      <c r="M1112">
        <f>IF(L1112="","",VLOOKUP(L1112,Продукция!B:L,11,0))</f>
        <v>0</v>
      </c>
      <c r="N1112" s="11" t="s">
        <v>873</v>
      </c>
      <c r="P1112" s="11" t="s">
        <v>340</v>
      </c>
      <c r="Q1112" s="11" t="s">
        <v>854</v>
      </c>
      <c r="R1112" s="153" t="s">
        <v>5131</v>
      </c>
      <c r="S1112" s="11">
        <v>18</v>
      </c>
      <c r="T1112" s="11" t="s">
        <v>5154</v>
      </c>
      <c r="V1112" s="14">
        <v>45696</v>
      </c>
      <c r="Z1112" s="11" t="s">
        <v>4823</v>
      </c>
      <c r="AA1112" s="15">
        <v>0.62847222222222221</v>
      </c>
      <c r="AB1112" t="str">
        <f>IF(L1112="","",VLOOKUP(L1112&amp;I1112,Продукция!A:I,9,0))</f>
        <v>рекомендация производителя набора</v>
      </c>
      <c r="AC1112" s="14">
        <v>45705</v>
      </c>
      <c r="AD1112" s="11" t="s">
        <v>2673</v>
      </c>
      <c r="AE1112" s="11" t="s">
        <v>4823</v>
      </c>
      <c r="AF1112" t="str">
        <f>IF(AD1112="","",VLOOKUP(AD1112,'Сотрудники и ссылки'!A:B,2,0))</f>
        <v>Серолог</v>
      </c>
      <c r="AG1112">
        <f>IF(AD1112="","",VLOOKUP(AD1112,'Сотрудники и ссылки'!A:C,3,0))</f>
        <v>20001771</v>
      </c>
      <c r="AH1112" s="11" t="s">
        <v>2673</v>
      </c>
      <c r="AI1112" t="str">
        <f>IF(AH1112="","",VLOOKUP(AH1112,'Сотрудники и ссылки'!A:B,2,0))</f>
        <v>Серолог</v>
      </c>
      <c r="AJ1112">
        <f>IF(AH1112="","",VLOOKUP(AH1112,'Сотрудники и ссылки'!A:C,3,0))</f>
        <v>20001771</v>
      </c>
      <c r="AK1112" s="14">
        <v>45705</v>
      </c>
      <c r="AL1112" s="2">
        <f>IF(AK1112="","",AK1112+VLOOKUP(I1112,'Вид исследования'!B:E,4,0))</f>
        <v>45706</v>
      </c>
      <c r="AM1112" s="2">
        <f>IF(AK1112="","",AK1112+VLOOKUP(I1112,'Вид исследования'!B:F,5,0))</f>
        <v>45706</v>
      </c>
      <c r="AN1112" s="14">
        <v>45705</v>
      </c>
      <c r="AP1112" s="11" t="s">
        <v>189</v>
      </c>
      <c r="AQ1112" t="str">
        <f>IFERROR(IF(L1112="","",VLOOKUP(L1112&amp;I1112,Продукция!A:K,11,0)),"обратитесь к админ справочника")</f>
        <v>согласно рекомендациям производителя теста</v>
      </c>
      <c r="AR1112" s="11" t="s">
        <v>4823</v>
      </c>
      <c r="AS1112" t="str">
        <f>IFERROR(IF(L1112="","",VLOOKUP(L1112&amp;I1112,Продукция!A:J,10,0)),"обратитесь к админ справочника")</f>
        <v>инструкция тест- ситема Биочек СК -110</v>
      </c>
      <c r="AT1112" s="11" t="s">
        <v>4823</v>
      </c>
      <c r="AU1112" s="11" t="s">
        <v>4823</v>
      </c>
      <c r="AV1112" s="11" t="s">
        <v>2673</v>
      </c>
      <c r="AW1112" s="11" t="s">
        <v>4824</v>
      </c>
      <c r="AX1112" s="11" t="s">
        <v>565</v>
      </c>
      <c r="AY1112" s="11" t="s">
        <v>1288</v>
      </c>
      <c r="AZ1112" s="11">
        <v>153</v>
      </c>
      <c r="BA1112" s="11">
        <v>40</v>
      </c>
      <c r="BC1112" s="11" t="s">
        <v>5155</v>
      </c>
    </row>
    <row r="1113" spans="1:55" x14ac:dyDescent="0.25">
      <c r="A1113" t="str">
        <f t="shared" si="21"/>
        <v>С/288REO (BioChek) реовирус уровень антител</v>
      </c>
      <c r="B1113" t="str">
        <f>IF(E1113="","",INDEX(Лаборатории!A:A,MATCH('Производственный контроль'!E1113,Лаборатории!B:B,0)))</f>
        <v xml:space="preserve">КУРИНОЕ ЦАРСТВО АО </v>
      </c>
      <c r="C1113" t="str">
        <f>IF(E1113="","",VLOOKUP(E1113,Лаборатории!B:D,3,0))</f>
        <v>U377_CHL</v>
      </c>
      <c r="D1113" s="12">
        <v>45699</v>
      </c>
      <c r="E1113" s="11" t="s">
        <v>793</v>
      </c>
      <c r="F1113" s="11" t="s">
        <v>544</v>
      </c>
      <c r="G1113" s="11" t="s">
        <v>565</v>
      </c>
      <c r="H1113" s="11" t="s">
        <v>262</v>
      </c>
      <c r="I1113" s="11" t="s">
        <v>3426</v>
      </c>
      <c r="J1113" t="str">
        <f>IF(L1113="","",VLOOKUP(L1113,Продукция!B:D,3,0))</f>
        <v>Биологический_материал</v>
      </c>
      <c r="K1113" t="str">
        <f>IF(L1113="","",VLOOKUP(L1113,Продукция!B:C,2,0))</f>
        <v>Сыворотка крови</v>
      </c>
      <c r="L1113" s="151" t="s">
        <v>302</v>
      </c>
      <c r="M1113">
        <f>IF(L1113="","",VLOOKUP(L1113,Продукция!B:L,11,0))</f>
        <v>0</v>
      </c>
      <c r="N1113" s="11" t="s">
        <v>873</v>
      </c>
      <c r="P1113" s="11" t="s">
        <v>340</v>
      </c>
      <c r="Q1113" s="11" t="s">
        <v>854</v>
      </c>
      <c r="R1113" s="153" t="s">
        <v>5162</v>
      </c>
      <c r="S1113" s="11">
        <v>18</v>
      </c>
      <c r="T1113" s="11" t="s">
        <v>5154</v>
      </c>
      <c r="V1113" s="14">
        <v>45696</v>
      </c>
      <c r="Z1113" s="11" t="s">
        <v>4823</v>
      </c>
      <c r="AA1113" s="15">
        <v>0.62847222222222221</v>
      </c>
      <c r="AB1113" t="str">
        <f>IF(L1113="","",VLOOKUP(L1113&amp;I1113,Продукция!A:I,9,0))</f>
        <v>рекомендация производителя набора</v>
      </c>
      <c r="AC1113" s="14">
        <v>45705</v>
      </c>
      <c r="AD1113" s="11" t="s">
        <v>2673</v>
      </c>
      <c r="AE1113" s="11" t="s">
        <v>4823</v>
      </c>
      <c r="AF1113" t="str">
        <f>IF(AD1113="","",VLOOKUP(AD1113,'Сотрудники и ссылки'!A:B,2,0))</f>
        <v>Серолог</v>
      </c>
      <c r="AG1113">
        <f>IF(AD1113="","",VLOOKUP(AD1113,'Сотрудники и ссылки'!A:C,3,0))</f>
        <v>20001771</v>
      </c>
      <c r="AH1113" s="11" t="s">
        <v>2673</v>
      </c>
      <c r="AI1113" t="str">
        <f>IF(AH1113="","",VLOOKUP(AH1113,'Сотрудники и ссылки'!A:B,2,0))</f>
        <v>Серолог</v>
      </c>
      <c r="AJ1113">
        <f>IF(AH1113="","",VLOOKUP(AH1113,'Сотрудники и ссылки'!A:C,3,0))</f>
        <v>20001771</v>
      </c>
      <c r="AK1113" s="14">
        <v>45705</v>
      </c>
      <c r="AL1113" s="2">
        <f>IF(AK1113="","",AK1113+VLOOKUP(I1113,'Вид исследования'!B:E,4,0))</f>
        <v>45706</v>
      </c>
      <c r="AM1113" s="2">
        <f>IF(AK1113="","",AK1113+VLOOKUP(I1113,'Вид исследования'!B:F,5,0))</f>
        <v>45706</v>
      </c>
      <c r="AN1113" s="14">
        <v>45705</v>
      </c>
      <c r="AP1113" s="11" t="s">
        <v>189</v>
      </c>
      <c r="AQ1113" t="str">
        <f>IFERROR(IF(L1113="","",VLOOKUP(L1113&amp;I1113,Продукция!A:K,11,0)),"обратитесь к админ справочника")</f>
        <v>согласно рекомендациям производителя теста</v>
      </c>
      <c r="AR1113" s="11" t="s">
        <v>4823</v>
      </c>
      <c r="AS1113" t="str">
        <f>IFERROR(IF(L1113="","",VLOOKUP(L1113&amp;I1113,Продукция!A:J,10,0)),"обратитесь к админ справочника")</f>
        <v>инструкция тест- ситема Биочек СК -110</v>
      </c>
      <c r="AT1113" s="11" t="s">
        <v>4823</v>
      </c>
      <c r="AU1113" s="11" t="s">
        <v>4823</v>
      </c>
      <c r="AV1113" s="11" t="s">
        <v>2673</v>
      </c>
      <c r="AW1113" s="11" t="s">
        <v>4824</v>
      </c>
      <c r="AX1113" s="11" t="s">
        <v>565</v>
      </c>
      <c r="AY1113" s="11" t="s">
        <v>1281</v>
      </c>
      <c r="AZ1113" s="11">
        <v>153</v>
      </c>
      <c r="BA1113" s="11">
        <v>35</v>
      </c>
      <c r="BC1113" s="11" t="s">
        <v>5155</v>
      </c>
    </row>
    <row r="1114" spans="1:55" x14ac:dyDescent="0.25">
      <c r="A1114" t="str">
        <f t="shared" si="21"/>
        <v>С/288REO (BioChek) реовирус уровень антител</v>
      </c>
      <c r="B1114" t="str">
        <f>IF(E1114="","",INDEX(Лаборатории!A:A,MATCH('Производственный контроль'!E1114,Лаборатории!B:B,0)))</f>
        <v xml:space="preserve">КУРИНОЕ ЦАРСТВО АО </v>
      </c>
      <c r="C1114" t="str">
        <f>IF(E1114="","",VLOOKUP(E1114,Лаборатории!B:D,3,0))</f>
        <v>U377_CHL</v>
      </c>
      <c r="D1114" s="12">
        <v>45699</v>
      </c>
      <c r="E1114" s="11" t="s">
        <v>793</v>
      </c>
      <c r="F1114" s="11" t="s">
        <v>544</v>
      </c>
      <c r="G1114" s="11" t="s">
        <v>565</v>
      </c>
      <c r="H1114" s="11" t="s">
        <v>262</v>
      </c>
      <c r="I1114" s="11" t="s">
        <v>3426</v>
      </c>
      <c r="J1114" t="str">
        <f>IF(L1114="","",VLOOKUP(L1114,Продукция!B:D,3,0))</f>
        <v>Биологический_материал</v>
      </c>
      <c r="K1114" t="str">
        <f>IF(L1114="","",VLOOKUP(L1114,Продукция!B:C,2,0))</f>
        <v>Сыворотка крови</v>
      </c>
      <c r="L1114" s="151" t="s">
        <v>302</v>
      </c>
      <c r="M1114">
        <f>IF(L1114="","",VLOOKUP(L1114,Продукция!B:L,11,0))</f>
        <v>0</v>
      </c>
      <c r="N1114" s="11" t="s">
        <v>873</v>
      </c>
      <c r="P1114" s="11" t="s">
        <v>340</v>
      </c>
      <c r="Q1114" s="11" t="s">
        <v>854</v>
      </c>
      <c r="R1114" s="153" t="s">
        <v>5140</v>
      </c>
      <c r="S1114" s="11">
        <v>18</v>
      </c>
      <c r="T1114" s="11" t="s">
        <v>5154</v>
      </c>
      <c r="V1114" s="14">
        <v>45697</v>
      </c>
      <c r="Z1114" s="11" t="s">
        <v>4823</v>
      </c>
      <c r="AA1114" s="15">
        <v>0.62847222222222221</v>
      </c>
      <c r="AB1114" t="str">
        <f>IF(L1114="","",VLOOKUP(L1114&amp;I1114,Продукция!A:I,9,0))</f>
        <v>рекомендация производителя набора</v>
      </c>
      <c r="AC1114" s="14">
        <v>45705</v>
      </c>
      <c r="AD1114" s="11" t="s">
        <v>2673</v>
      </c>
      <c r="AE1114" s="11" t="s">
        <v>4823</v>
      </c>
      <c r="AF1114" t="str">
        <f>IF(AD1114="","",VLOOKUP(AD1114,'Сотрудники и ссылки'!A:B,2,0))</f>
        <v>Серолог</v>
      </c>
      <c r="AG1114">
        <f>IF(AD1114="","",VLOOKUP(AD1114,'Сотрудники и ссылки'!A:C,3,0))</f>
        <v>20001771</v>
      </c>
      <c r="AH1114" s="11" t="s">
        <v>2673</v>
      </c>
      <c r="AI1114" t="str">
        <f>IF(AH1114="","",VLOOKUP(AH1114,'Сотрудники и ссылки'!A:B,2,0))</f>
        <v>Серолог</v>
      </c>
      <c r="AJ1114">
        <f>IF(AH1114="","",VLOOKUP(AH1114,'Сотрудники и ссылки'!A:C,3,0))</f>
        <v>20001771</v>
      </c>
      <c r="AK1114" s="14">
        <v>45705</v>
      </c>
      <c r="AL1114" s="2">
        <f>IF(AK1114="","",AK1114+VLOOKUP(I1114,'Вид исследования'!B:E,4,0))</f>
        <v>45706</v>
      </c>
      <c r="AM1114" s="2">
        <f>IF(AK1114="","",AK1114+VLOOKUP(I1114,'Вид исследования'!B:F,5,0))</f>
        <v>45706</v>
      </c>
      <c r="AN1114" s="14">
        <v>45705</v>
      </c>
      <c r="AP1114" s="11" t="s">
        <v>189</v>
      </c>
      <c r="AQ1114" t="str">
        <f>IFERROR(IF(L1114="","",VLOOKUP(L1114&amp;I1114,Продукция!A:K,11,0)),"обратитесь к админ справочника")</f>
        <v>согласно рекомендациям производителя теста</v>
      </c>
      <c r="AR1114" s="11" t="s">
        <v>4823</v>
      </c>
      <c r="AS1114" t="str">
        <f>IFERROR(IF(L1114="","",VLOOKUP(L1114&amp;I1114,Продукция!A:J,10,0)),"обратитесь к админ справочника")</f>
        <v>инструкция тест- ситема Биочек СК -110</v>
      </c>
      <c r="AT1114" s="11" t="s">
        <v>4823</v>
      </c>
      <c r="AU1114" s="11" t="s">
        <v>4823</v>
      </c>
      <c r="AV1114" s="11" t="s">
        <v>2673</v>
      </c>
      <c r="AW1114" s="11" t="s">
        <v>4824</v>
      </c>
      <c r="AX1114" s="11" t="s">
        <v>565</v>
      </c>
      <c r="AY1114" s="11" t="s">
        <v>1295</v>
      </c>
      <c r="AZ1114" s="11">
        <v>153</v>
      </c>
      <c r="BA1114" s="11">
        <v>37</v>
      </c>
      <c r="BC1114" s="11" t="s">
        <v>5155</v>
      </c>
    </row>
    <row r="1115" spans="1:55" x14ac:dyDescent="0.25">
      <c r="A1115" t="str">
        <f t="shared" si="21"/>
        <v>С/288REO (BioChek) реовирус уровень антител</v>
      </c>
      <c r="B1115" t="str">
        <f>IF(E1115="","",INDEX(Лаборатории!A:A,MATCH('Производственный контроль'!E1115,Лаборатории!B:B,0)))</f>
        <v xml:space="preserve">КУРИНОЕ ЦАРСТВО АО </v>
      </c>
      <c r="C1115" t="str">
        <f>IF(E1115="","",VLOOKUP(E1115,Лаборатории!B:D,3,0))</f>
        <v>U377_CHL</v>
      </c>
      <c r="D1115" s="12">
        <v>45699</v>
      </c>
      <c r="E1115" s="11" t="s">
        <v>793</v>
      </c>
      <c r="F1115" s="11" t="s">
        <v>544</v>
      </c>
      <c r="G1115" s="11" t="s">
        <v>565</v>
      </c>
      <c r="H1115" s="11" t="s">
        <v>262</v>
      </c>
      <c r="I1115" s="11" t="s">
        <v>3426</v>
      </c>
      <c r="J1115" t="str">
        <f>IF(L1115="","",VLOOKUP(L1115,Продукция!B:D,3,0))</f>
        <v>Биологический_материал</v>
      </c>
      <c r="K1115" t="str">
        <f>IF(L1115="","",VLOOKUP(L1115,Продукция!B:C,2,0))</f>
        <v>Сыворотка крови</v>
      </c>
      <c r="L1115" s="151" t="s">
        <v>302</v>
      </c>
      <c r="M1115">
        <f>IF(L1115="","",VLOOKUP(L1115,Продукция!B:L,11,0))</f>
        <v>0</v>
      </c>
      <c r="N1115" s="11" t="s">
        <v>873</v>
      </c>
      <c r="P1115" s="11" t="s">
        <v>340</v>
      </c>
      <c r="Q1115" s="11" t="s">
        <v>854</v>
      </c>
      <c r="R1115" s="153" t="s">
        <v>5153</v>
      </c>
      <c r="S1115" s="11">
        <v>18</v>
      </c>
      <c r="T1115" s="11" t="s">
        <v>5154</v>
      </c>
      <c r="V1115" s="14">
        <v>45698</v>
      </c>
      <c r="Z1115" s="11" t="s">
        <v>4823</v>
      </c>
      <c r="AA1115" s="15">
        <v>0.62847222222222221</v>
      </c>
      <c r="AB1115" t="str">
        <f>IF(L1115="","",VLOOKUP(L1115&amp;I1115,Продукция!A:I,9,0))</f>
        <v>рекомендация производителя набора</v>
      </c>
      <c r="AC1115" s="14">
        <v>45705</v>
      </c>
      <c r="AD1115" s="11" t="s">
        <v>2673</v>
      </c>
      <c r="AE1115" s="11" t="s">
        <v>4823</v>
      </c>
      <c r="AF1115" t="str">
        <f>IF(AD1115="","",VLOOKUP(AD1115,'Сотрудники и ссылки'!A:B,2,0))</f>
        <v>Серолог</v>
      </c>
      <c r="AG1115">
        <f>IF(AD1115="","",VLOOKUP(AD1115,'Сотрудники и ссылки'!A:C,3,0))</f>
        <v>20001771</v>
      </c>
      <c r="AH1115" s="11" t="s">
        <v>2673</v>
      </c>
      <c r="AI1115" t="str">
        <f>IF(AH1115="","",VLOOKUP(AH1115,'Сотрудники и ссылки'!A:B,2,0))</f>
        <v>Серолог</v>
      </c>
      <c r="AJ1115">
        <f>IF(AH1115="","",VLOOKUP(AH1115,'Сотрудники и ссылки'!A:C,3,0))</f>
        <v>20001771</v>
      </c>
      <c r="AK1115" s="14">
        <v>45705</v>
      </c>
      <c r="AL1115" s="2">
        <f>IF(AK1115="","",AK1115+VLOOKUP(I1115,'Вид исследования'!B:E,4,0))</f>
        <v>45706</v>
      </c>
      <c r="AM1115" s="2">
        <f>IF(AK1115="","",AK1115+VLOOKUP(I1115,'Вид исследования'!B:F,5,0))</f>
        <v>45706</v>
      </c>
      <c r="AN1115" s="14">
        <v>45705</v>
      </c>
      <c r="AP1115" s="11" t="s">
        <v>189</v>
      </c>
      <c r="AQ1115" t="str">
        <f>IFERROR(IF(L1115="","",VLOOKUP(L1115&amp;I1115,Продукция!A:K,11,0)),"обратитесь к админ справочника")</f>
        <v>согласно рекомендациям производителя теста</v>
      </c>
      <c r="AR1115" s="11" t="s">
        <v>4823</v>
      </c>
      <c r="AS1115" t="str">
        <f>IFERROR(IF(L1115="","",VLOOKUP(L1115&amp;I1115,Продукция!A:J,10,0)),"обратитесь к админ справочника")</f>
        <v>инструкция тест- ситема Биочек СК -110</v>
      </c>
      <c r="AT1115" s="11" t="s">
        <v>4823</v>
      </c>
      <c r="AU1115" s="11" t="s">
        <v>4823</v>
      </c>
      <c r="AV1115" s="11" t="s">
        <v>2673</v>
      </c>
      <c r="AW1115" s="11" t="s">
        <v>4824</v>
      </c>
      <c r="AX1115" s="11" t="s">
        <v>565</v>
      </c>
      <c r="AY1115" s="11" t="s">
        <v>1307</v>
      </c>
      <c r="AZ1115" s="11">
        <v>153</v>
      </c>
      <c r="BA1115" s="11">
        <v>35</v>
      </c>
      <c r="BC1115" s="11" t="s">
        <v>5155</v>
      </c>
    </row>
    <row r="1116" spans="1:55" x14ac:dyDescent="0.25">
      <c r="A1116" t="str">
        <f t="shared" si="21"/>
        <v>С/299NDV (BioChek) болезнь Ньюкасла уровень антител</v>
      </c>
      <c r="B1116" t="str">
        <f>IF(E1116="","",INDEX(Лаборатории!A:A,MATCH('Производственный контроль'!E1116,Лаборатории!B:B,0)))</f>
        <v xml:space="preserve">КУРИНОЕ ЦАРСТВО АО </v>
      </c>
      <c r="C1116" t="str">
        <f>IF(E1116="","",VLOOKUP(E1116,Лаборатории!B:D,3,0))</f>
        <v>U377_CHL</v>
      </c>
      <c r="D1116" s="12">
        <v>45700</v>
      </c>
      <c r="E1116" s="11" t="s">
        <v>793</v>
      </c>
      <c r="F1116" s="11" t="s">
        <v>544</v>
      </c>
      <c r="G1116" s="11" t="s">
        <v>565</v>
      </c>
      <c r="H1116" s="11" t="s">
        <v>262</v>
      </c>
      <c r="I1116" s="11" t="s">
        <v>3424</v>
      </c>
      <c r="J1116" t="str">
        <f>IF(L1116="","",VLOOKUP(L1116,Продукция!B:D,3,0))</f>
        <v>Биологический_материал</v>
      </c>
      <c r="K1116" t="str">
        <f>IF(L1116="","",VLOOKUP(L1116,Продукция!B:C,2,0))</f>
        <v>Сыворотка крови</v>
      </c>
      <c r="L1116" s="151" t="s">
        <v>302</v>
      </c>
      <c r="M1116">
        <f>IF(L1116="","",VLOOKUP(L1116,Продукция!B:L,11,0))</f>
        <v>0</v>
      </c>
      <c r="N1116" s="11" t="s">
        <v>873</v>
      </c>
      <c r="P1116" s="11" t="s">
        <v>340</v>
      </c>
      <c r="Q1116" s="11" t="s">
        <v>854</v>
      </c>
      <c r="R1116" s="153" t="s">
        <v>5159</v>
      </c>
      <c r="S1116" s="11">
        <v>18</v>
      </c>
      <c r="T1116" s="11" t="s">
        <v>5160</v>
      </c>
      <c r="V1116" s="14">
        <v>45699</v>
      </c>
      <c r="Z1116" s="11" t="s">
        <v>4823</v>
      </c>
      <c r="AA1116" s="15">
        <v>0.55902777777777779</v>
      </c>
      <c r="AB1116" t="str">
        <f>IF(L1116="","",VLOOKUP(L1116&amp;I1116,Продукция!A:I,9,0))</f>
        <v>рекомендация производителя набора</v>
      </c>
      <c r="AC1116" s="14">
        <v>45705</v>
      </c>
      <c r="AD1116" s="11" t="s">
        <v>2673</v>
      </c>
      <c r="AE1116" s="11" t="s">
        <v>4823</v>
      </c>
      <c r="AF1116" t="str">
        <f>IF(AD1116="","",VLOOKUP(AD1116,'Сотрудники и ссылки'!A:B,2,0))</f>
        <v>Серолог</v>
      </c>
      <c r="AG1116">
        <f>IF(AD1116="","",VLOOKUP(AD1116,'Сотрудники и ссылки'!A:C,3,0))</f>
        <v>20001771</v>
      </c>
      <c r="AH1116" s="11" t="s">
        <v>2673</v>
      </c>
      <c r="AI1116" t="str">
        <f>IF(AH1116="","",VLOOKUP(AH1116,'Сотрудники и ссылки'!A:B,2,0))</f>
        <v>Серолог</v>
      </c>
      <c r="AJ1116">
        <f>IF(AH1116="","",VLOOKUP(AH1116,'Сотрудники и ссылки'!A:C,3,0))</f>
        <v>20001771</v>
      </c>
      <c r="AK1116" s="14">
        <v>45705</v>
      </c>
      <c r="AL1116" s="2">
        <f>IF(AK1116="","",AK1116+VLOOKUP(I1116,'Вид исследования'!B:E,4,0))</f>
        <v>45706</v>
      </c>
      <c r="AM1116" s="2">
        <f>IF(AK1116="","",AK1116+VLOOKUP(I1116,'Вид исследования'!B:F,5,0))</f>
        <v>45706</v>
      </c>
      <c r="AN1116" s="14">
        <v>45705</v>
      </c>
      <c r="AP1116" s="11" t="s">
        <v>189</v>
      </c>
      <c r="AQ1116" t="str">
        <f>IFERROR(IF(L1116="","",VLOOKUP(L1116&amp;I1116,Продукция!A:K,11,0)),"обратитесь к админ справочника")</f>
        <v>согласно рекомендациям производителя теста</v>
      </c>
      <c r="AR1116" s="11" t="s">
        <v>4823</v>
      </c>
      <c r="AS1116" t="str">
        <f>IFERROR(IF(L1116="","",VLOOKUP(L1116&amp;I1116,Продукция!A:J,10,0)),"обратитесь к админ справочника")</f>
        <v>инструкция тест- ситема Биочек СК -116</v>
      </c>
      <c r="AT1116" s="11" t="s">
        <v>4823</v>
      </c>
      <c r="AU1116" s="11" t="s">
        <v>4823</v>
      </c>
      <c r="AV1116" s="11" t="s">
        <v>2673</v>
      </c>
      <c r="AW1116" s="11" t="s">
        <v>4824</v>
      </c>
      <c r="AX1116" s="11" t="s">
        <v>565</v>
      </c>
      <c r="AY1116" s="11" t="s">
        <v>1302</v>
      </c>
      <c r="AZ1116" s="11">
        <v>153</v>
      </c>
      <c r="BA1116" s="11">
        <v>36</v>
      </c>
      <c r="BC1116" s="11" t="s">
        <v>5155</v>
      </c>
    </row>
    <row r="1117" spans="1:55" x14ac:dyDescent="0.25">
      <c r="A1117" t="str">
        <f t="shared" si="21"/>
        <v>С/288NDV (BioChek) болезнь Ньюкасла уровень антител</v>
      </c>
      <c r="B1117" t="str">
        <f>IF(E1117="","",INDEX(Лаборатории!A:A,MATCH('Производственный контроль'!E1117,Лаборатории!B:B,0)))</f>
        <v xml:space="preserve">КУРИНОЕ ЦАРСТВО АО </v>
      </c>
      <c r="C1117" t="str">
        <f>IF(E1117="","",VLOOKUP(E1117,Лаборатории!B:D,3,0))</f>
        <v>U377_CHL</v>
      </c>
      <c r="D1117" s="12">
        <v>45699</v>
      </c>
      <c r="E1117" s="11" t="s">
        <v>793</v>
      </c>
      <c r="F1117" s="11" t="s">
        <v>544</v>
      </c>
      <c r="G1117" s="11" t="s">
        <v>565</v>
      </c>
      <c r="H1117" s="11" t="s">
        <v>262</v>
      </c>
      <c r="I1117" s="11" t="s">
        <v>3424</v>
      </c>
      <c r="J1117" t="str">
        <f>IF(L1117="","",VLOOKUP(L1117,Продукция!B:D,3,0))</f>
        <v>Биологический_материал</v>
      </c>
      <c r="K1117" t="str">
        <f>IF(L1117="","",VLOOKUP(L1117,Продукция!B:C,2,0))</f>
        <v>Сыворотка крови</v>
      </c>
      <c r="L1117" s="151" t="s">
        <v>302</v>
      </c>
      <c r="M1117">
        <f>IF(L1117="","",VLOOKUP(L1117,Продукция!B:L,11,0))</f>
        <v>0</v>
      </c>
      <c r="N1117" s="11" t="s">
        <v>873</v>
      </c>
      <c r="P1117" s="11" t="s">
        <v>340</v>
      </c>
      <c r="Q1117" s="11" t="s">
        <v>854</v>
      </c>
      <c r="R1117" s="153" t="s">
        <v>5131</v>
      </c>
      <c r="S1117" s="11">
        <v>18</v>
      </c>
      <c r="T1117" s="11" t="s">
        <v>5154</v>
      </c>
      <c r="V1117" s="14">
        <v>45696</v>
      </c>
      <c r="Z1117" s="11" t="s">
        <v>4823</v>
      </c>
      <c r="AA1117" s="15">
        <v>0.62847222222222221</v>
      </c>
      <c r="AB1117" t="str">
        <f>IF(L1117="","",VLOOKUP(L1117&amp;I1117,Продукция!A:I,9,0))</f>
        <v>рекомендация производителя набора</v>
      </c>
      <c r="AC1117" s="14">
        <v>45705</v>
      </c>
      <c r="AD1117" s="11" t="s">
        <v>2673</v>
      </c>
      <c r="AE1117" s="11" t="s">
        <v>4823</v>
      </c>
      <c r="AF1117" t="str">
        <f>IF(AD1117="","",VLOOKUP(AD1117,'Сотрудники и ссылки'!A:B,2,0))</f>
        <v>Серолог</v>
      </c>
      <c r="AG1117">
        <f>IF(AD1117="","",VLOOKUP(AD1117,'Сотрудники и ссылки'!A:C,3,0))</f>
        <v>20001771</v>
      </c>
      <c r="AH1117" s="11" t="s">
        <v>2673</v>
      </c>
      <c r="AI1117" t="str">
        <f>IF(AH1117="","",VLOOKUP(AH1117,'Сотрудники и ссылки'!A:B,2,0))</f>
        <v>Серолог</v>
      </c>
      <c r="AJ1117">
        <f>IF(AH1117="","",VLOOKUP(AH1117,'Сотрудники и ссылки'!A:C,3,0))</f>
        <v>20001771</v>
      </c>
      <c r="AK1117" s="14">
        <v>45705</v>
      </c>
      <c r="AL1117" s="2">
        <f>IF(AK1117="","",AK1117+VLOOKUP(I1117,'Вид исследования'!B:E,4,0))</f>
        <v>45706</v>
      </c>
      <c r="AM1117" s="2">
        <f>IF(AK1117="","",AK1117+VLOOKUP(I1117,'Вид исследования'!B:F,5,0))</f>
        <v>45706</v>
      </c>
      <c r="AN1117" s="14">
        <v>45705</v>
      </c>
      <c r="AP1117" s="11" t="s">
        <v>189</v>
      </c>
      <c r="AQ1117" t="str">
        <f>IFERROR(IF(L1117="","",VLOOKUP(L1117&amp;I1117,Продукция!A:K,11,0)),"обратитесь к админ справочника")</f>
        <v>согласно рекомендациям производителя теста</v>
      </c>
      <c r="AR1117" s="11" t="s">
        <v>4823</v>
      </c>
      <c r="AS1117" t="str">
        <f>IFERROR(IF(L1117="","",VLOOKUP(L1117&amp;I1117,Продукция!A:J,10,0)),"обратитесь к админ справочника")</f>
        <v>инструкция тест- ситема Биочек СК -116</v>
      </c>
      <c r="AT1117" s="11" t="s">
        <v>4823</v>
      </c>
      <c r="AU1117" s="11" t="s">
        <v>4823</v>
      </c>
      <c r="AV1117" s="11" t="s">
        <v>2673</v>
      </c>
      <c r="AW1117" s="11" t="s">
        <v>4824</v>
      </c>
      <c r="AX1117" s="11" t="s">
        <v>565</v>
      </c>
      <c r="AY1117" s="11" t="s">
        <v>1288</v>
      </c>
      <c r="AZ1117" s="11">
        <v>153</v>
      </c>
      <c r="BA1117" s="11">
        <v>40</v>
      </c>
      <c r="BC1117" s="11" t="s">
        <v>5155</v>
      </c>
    </row>
    <row r="1118" spans="1:55" x14ac:dyDescent="0.25">
      <c r="A1118" t="str">
        <f t="shared" si="21"/>
        <v>С/288NDV (BioChek) болезнь Ньюкасла уровень антител</v>
      </c>
      <c r="B1118" t="str">
        <f>IF(E1118="","",INDEX(Лаборатории!A:A,MATCH('Производственный контроль'!E1118,Лаборатории!B:B,0)))</f>
        <v xml:space="preserve">КУРИНОЕ ЦАРСТВО АО </v>
      </c>
      <c r="C1118" t="str">
        <f>IF(E1118="","",VLOOKUP(E1118,Лаборатории!B:D,3,0))</f>
        <v>U377_CHL</v>
      </c>
      <c r="D1118" s="12">
        <v>45699</v>
      </c>
      <c r="E1118" s="11" t="s">
        <v>793</v>
      </c>
      <c r="F1118" s="11" t="s">
        <v>544</v>
      </c>
      <c r="G1118" s="11" t="s">
        <v>565</v>
      </c>
      <c r="H1118" s="11" t="s">
        <v>262</v>
      </c>
      <c r="I1118" s="11" t="s">
        <v>3424</v>
      </c>
      <c r="J1118" t="str">
        <f>IF(L1118="","",VLOOKUP(L1118,Продукция!B:D,3,0))</f>
        <v>Биологический_материал</v>
      </c>
      <c r="K1118" t="str">
        <f>IF(L1118="","",VLOOKUP(L1118,Продукция!B:C,2,0))</f>
        <v>Сыворотка крови</v>
      </c>
      <c r="L1118" s="151" t="s">
        <v>302</v>
      </c>
      <c r="M1118">
        <f>IF(L1118="","",VLOOKUP(L1118,Продукция!B:L,11,0))</f>
        <v>0</v>
      </c>
      <c r="N1118" s="11" t="s">
        <v>873</v>
      </c>
      <c r="P1118" s="11" t="s">
        <v>340</v>
      </c>
      <c r="Q1118" s="11" t="s">
        <v>854</v>
      </c>
      <c r="R1118" s="153" t="s">
        <v>5162</v>
      </c>
      <c r="S1118" s="11">
        <v>18</v>
      </c>
      <c r="T1118" s="11" t="s">
        <v>5154</v>
      </c>
      <c r="V1118" s="14">
        <v>45696</v>
      </c>
      <c r="Z1118" s="11" t="s">
        <v>4823</v>
      </c>
      <c r="AA1118" s="15">
        <v>0.62847222222222221</v>
      </c>
      <c r="AB1118" t="str">
        <f>IF(L1118="","",VLOOKUP(L1118&amp;I1118,Продукция!A:I,9,0))</f>
        <v>рекомендация производителя набора</v>
      </c>
      <c r="AC1118" s="14">
        <v>45705</v>
      </c>
      <c r="AD1118" s="11" t="s">
        <v>2673</v>
      </c>
      <c r="AE1118" s="11" t="s">
        <v>4823</v>
      </c>
      <c r="AF1118" t="str">
        <f>IF(AD1118="","",VLOOKUP(AD1118,'Сотрудники и ссылки'!A:B,2,0))</f>
        <v>Серолог</v>
      </c>
      <c r="AG1118">
        <f>IF(AD1118="","",VLOOKUP(AD1118,'Сотрудники и ссылки'!A:C,3,0))</f>
        <v>20001771</v>
      </c>
      <c r="AH1118" s="11" t="s">
        <v>2673</v>
      </c>
      <c r="AI1118" t="str">
        <f>IF(AH1118="","",VLOOKUP(AH1118,'Сотрудники и ссылки'!A:B,2,0))</f>
        <v>Серолог</v>
      </c>
      <c r="AJ1118">
        <f>IF(AH1118="","",VLOOKUP(AH1118,'Сотрудники и ссылки'!A:C,3,0))</f>
        <v>20001771</v>
      </c>
      <c r="AK1118" s="14">
        <v>45705</v>
      </c>
      <c r="AL1118" s="2">
        <f>IF(AK1118="","",AK1118+VLOOKUP(I1118,'Вид исследования'!B:E,4,0))</f>
        <v>45706</v>
      </c>
      <c r="AM1118" s="2">
        <f>IF(AK1118="","",AK1118+VLOOKUP(I1118,'Вид исследования'!B:F,5,0))</f>
        <v>45706</v>
      </c>
      <c r="AN1118" s="14">
        <v>45705</v>
      </c>
      <c r="AP1118" s="11" t="s">
        <v>189</v>
      </c>
      <c r="AQ1118" t="str">
        <f>IFERROR(IF(L1118="","",VLOOKUP(L1118&amp;I1118,Продукция!A:K,11,0)),"обратитесь к админ справочника")</f>
        <v>согласно рекомендациям производителя теста</v>
      </c>
      <c r="AR1118" s="11" t="s">
        <v>4823</v>
      </c>
      <c r="AS1118" t="str">
        <f>IFERROR(IF(L1118="","",VLOOKUP(L1118&amp;I1118,Продукция!A:J,10,0)),"обратитесь к админ справочника")</f>
        <v>инструкция тест- ситема Биочек СК -116</v>
      </c>
      <c r="AT1118" s="11" t="s">
        <v>4823</v>
      </c>
      <c r="AU1118" s="11" t="s">
        <v>4823</v>
      </c>
      <c r="AV1118" s="11" t="s">
        <v>2673</v>
      </c>
      <c r="AW1118" s="11" t="s">
        <v>4824</v>
      </c>
      <c r="AX1118" s="11" t="s">
        <v>565</v>
      </c>
      <c r="AY1118" s="11" t="s">
        <v>1281</v>
      </c>
      <c r="AZ1118" s="11">
        <v>153</v>
      </c>
      <c r="BA1118" s="11">
        <v>35</v>
      </c>
      <c r="BC1118" s="11" t="s">
        <v>5155</v>
      </c>
    </row>
    <row r="1119" spans="1:55" x14ac:dyDescent="0.25">
      <c r="A1119" t="str">
        <f t="shared" si="21"/>
        <v>С/288NDV (BioChek) болезнь Ньюкасла уровень антител</v>
      </c>
      <c r="B1119" t="str">
        <f>IF(E1119="","",INDEX(Лаборатории!A:A,MATCH('Производственный контроль'!E1119,Лаборатории!B:B,0)))</f>
        <v xml:space="preserve">КУРИНОЕ ЦАРСТВО АО </v>
      </c>
      <c r="C1119" t="str">
        <f>IF(E1119="","",VLOOKUP(E1119,Лаборатории!B:D,3,0))</f>
        <v>U377_CHL</v>
      </c>
      <c r="D1119" s="12">
        <v>45699</v>
      </c>
      <c r="E1119" s="11" t="s">
        <v>793</v>
      </c>
      <c r="F1119" s="11" t="s">
        <v>544</v>
      </c>
      <c r="G1119" s="11" t="s">
        <v>565</v>
      </c>
      <c r="H1119" s="11" t="s">
        <v>262</v>
      </c>
      <c r="I1119" s="11" t="s">
        <v>3424</v>
      </c>
      <c r="J1119" t="str">
        <f>IF(L1119="","",VLOOKUP(L1119,Продукция!B:D,3,0))</f>
        <v>Биологический_материал</v>
      </c>
      <c r="K1119" t="str">
        <f>IF(L1119="","",VLOOKUP(L1119,Продукция!B:C,2,0))</f>
        <v>Сыворотка крови</v>
      </c>
      <c r="L1119" s="151" t="s">
        <v>302</v>
      </c>
      <c r="M1119">
        <f>IF(L1119="","",VLOOKUP(L1119,Продукция!B:L,11,0))</f>
        <v>0</v>
      </c>
      <c r="N1119" s="11" t="s">
        <v>873</v>
      </c>
      <c r="P1119" s="11" t="s">
        <v>340</v>
      </c>
      <c r="Q1119" s="11" t="s">
        <v>854</v>
      </c>
      <c r="R1119" s="153" t="s">
        <v>5140</v>
      </c>
      <c r="S1119" s="11">
        <v>18</v>
      </c>
      <c r="T1119" s="11" t="s">
        <v>5154</v>
      </c>
      <c r="V1119" s="14">
        <v>45697</v>
      </c>
      <c r="Z1119" s="11" t="s">
        <v>4823</v>
      </c>
      <c r="AA1119" s="15">
        <v>0.62847222222222221</v>
      </c>
      <c r="AB1119" t="str">
        <f>IF(L1119="","",VLOOKUP(L1119&amp;I1119,Продукция!A:I,9,0))</f>
        <v>рекомендация производителя набора</v>
      </c>
      <c r="AC1119" s="14">
        <v>45705</v>
      </c>
      <c r="AD1119" s="11" t="s">
        <v>2673</v>
      </c>
      <c r="AE1119" s="11" t="s">
        <v>4823</v>
      </c>
      <c r="AF1119" t="str">
        <f>IF(AD1119="","",VLOOKUP(AD1119,'Сотрудники и ссылки'!A:B,2,0))</f>
        <v>Серолог</v>
      </c>
      <c r="AG1119">
        <f>IF(AD1119="","",VLOOKUP(AD1119,'Сотрудники и ссылки'!A:C,3,0))</f>
        <v>20001771</v>
      </c>
      <c r="AH1119" s="11" t="s">
        <v>2673</v>
      </c>
      <c r="AI1119" t="str">
        <f>IF(AH1119="","",VLOOKUP(AH1119,'Сотрудники и ссылки'!A:B,2,0))</f>
        <v>Серолог</v>
      </c>
      <c r="AJ1119">
        <f>IF(AH1119="","",VLOOKUP(AH1119,'Сотрудники и ссылки'!A:C,3,0))</f>
        <v>20001771</v>
      </c>
      <c r="AK1119" s="14">
        <v>45705</v>
      </c>
      <c r="AL1119" s="2">
        <f>IF(AK1119="","",AK1119+VLOOKUP(I1119,'Вид исследования'!B:E,4,0))</f>
        <v>45706</v>
      </c>
      <c r="AM1119" s="2">
        <f>IF(AK1119="","",AK1119+VLOOKUP(I1119,'Вид исследования'!B:F,5,0))</f>
        <v>45706</v>
      </c>
      <c r="AN1119" s="14">
        <v>45705</v>
      </c>
      <c r="AP1119" s="11" t="s">
        <v>189</v>
      </c>
      <c r="AQ1119" t="str">
        <f>IFERROR(IF(L1119="","",VLOOKUP(L1119&amp;I1119,Продукция!A:K,11,0)),"обратитесь к админ справочника")</f>
        <v>согласно рекомендациям производителя теста</v>
      </c>
      <c r="AR1119" s="11" t="s">
        <v>4823</v>
      </c>
      <c r="AS1119" t="str">
        <f>IFERROR(IF(L1119="","",VLOOKUP(L1119&amp;I1119,Продукция!A:J,10,0)),"обратитесь к админ справочника")</f>
        <v>инструкция тест- ситема Биочек СК -116</v>
      </c>
      <c r="AT1119" s="11" t="s">
        <v>4823</v>
      </c>
      <c r="AU1119" s="11" t="s">
        <v>4823</v>
      </c>
      <c r="AV1119" s="11" t="s">
        <v>2673</v>
      </c>
      <c r="AW1119" s="11" t="s">
        <v>4824</v>
      </c>
      <c r="AX1119" s="11" t="s">
        <v>565</v>
      </c>
      <c r="AY1119" s="11" t="s">
        <v>1295</v>
      </c>
      <c r="AZ1119" s="11">
        <v>153</v>
      </c>
      <c r="BA1119" s="11">
        <v>37</v>
      </c>
      <c r="BC1119" s="11" t="s">
        <v>5155</v>
      </c>
    </row>
    <row r="1120" spans="1:55" x14ac:dyDescent="0.25">
      <c r="A1120" t="str">
        <f t="shared" si="21"/>
        <v>С/288NDV (BioChek) болезнь Ньюкасла уровень антител</v>
      </c>
      <c r="B1120" t="str">
        <f>IF(E1120="","",INDEX(Лаборатории!A:A,MATCH('Производственный контроль'!E1120,Лаборатории!B:B,0)))</f>
        <v xml:space="preserve">КУРИНОЕ ЦАРСТВО АО </v>
      </c>
      <c r="C1120" t="str">
        <f>IF(E1120="","",VLOOKUP(E1120,Лаборатории!B:D,3,0))</f>
        <v>U377_CHL</v>
      </c>
      <c r="D1120" s="12">
        <v>45699</v>
      </c>
      <c r="E1120" s="11" t="s">
        <v>793</v>
      </c>
      <c r="F1120" s="11" t="s">
        <v>544</v>
      </c>
      <c r="G1120" s="11" t="s">
        <v>565</v>
      </c>
      <c r="H1120" s="11" t="s">
        <v>262</v>
      </c>
      <c r="I1120" s="11" t="s">
        <v>3424</v>
      </c>
      <c r="J1120" t="str">
        <f>IF(L1120="","",VLOOKUP(L1120,Продукция!B:D,3,0))</f>
        <v>Биологический_материал</v>
      </c>
      <c r="K1120" t="str">
        <f>IF(L1120="","",VLOOKUP(L1120,Продукция!B:C,2,0))</f>
        <v>Сыворотка крови</v>
      </c>
      <c r="L1120" s="151" t="s">
        <v>302</v>
      </c>
      <c r="M1120">
        <f>IF(L1120="","",VLOOKUP(L1120,Продукция!B:L,11,0))</f>
        <v>0</v>
      </c>
      <c r="N1120" s="11" t="s">
        <v>873</v>
      </c>
      <c r="P1120" s="11" t="s">
        <v>340</v>
      </c>
      <c r="Q1120" s="11" t="s">
        <v>854</v>
      </c>
      <c r="R1120" s="153" t="s">
        <v>5153</v>
      </c>
      <c r="S1120" s="11">
        <v>18</v>
      </c>
      <c r="T1120" s="11" t="s">
        <v>5154</v>
      </c>
      <c r="V1120" s="14">
        <v>45698</v>
      </c>
      <c r="Z1120" s="11" t="s">
        <v>4823</v>
      </c>
      <c r="AA1120" s="15">
        <v>0.62847222222222221</v>
      </c>
      <c r="AB1120" t="str">
        <f>IF(L1120="","",VLOOKUP(L1120&amp;I1120,Продукция!A:I,9,0))</f>
        <v>рекомендация производителя набора</v>
      </c>
      <c r="AC1120" s="14">
        <v>45705</v>
      </c>
      <c r="AD1120" s="11" t="s">
        <v>2673</v>
      </c>
      <c r="AE1120" s="11" t="s">
        <v>4823</v>
      </c>
      <c r="AF1120" t="str">
        <f>IF(AD1120="","",VLOOKUP(AD1120,'Сотрудники и ссылки'!A:B,2,0))</f>
        <v>Серолог</v>
      </c>
      <c r="AG1120">
        <f>IF(AD1120="","",VLOOKUP(AD1120,'Сотрудники и ссылки'!A:C,3,0))</f>
        <v>20001771</v>
      </c>
      <c r="AH1120" s="11" t="s">
        <v>2673</v>
      </c>
      <c r="AI1120" t="str">
        <f>IF(AH1120="","",VLOOKUP(AH1120,'Сотрудники и ссылки'!A:B,2,0))</f>
        <v>Серолог</v>
      </c>
      <c r="AJ1120">
        <f>IF(AH1120="","",VLOOKUP(AH1120,'Сотрудники и ссылки'!A:C,3,0))</f>
        <v>20001771</v>
      </c>
      <c r="AK1120" s="14">
        <v>45705</v>
      </c>
      <c r="AL1120" s="2">
        <f>IF(AK1120="","",AK1120+VLOOKUP(I1120,'Вид исследования'!B:E,4,0))</f>
        <v>45706</v>
      </c>
      <c r="AM1120" s="2">
        <f>IF(AK1120="","",AK1120+VLOOKUP(I1120,'Вид исследования'!B:F,5,0))</f>
        <v>45706</v>
      </c>
      <c r="AN1120" s="14">
        <v>45705</v>
      </c>
      <c r="AP1120" s="11" t="s">
        <v>189</v>
      </c>
      <c r="AQ1120" t="str">
        <f>IFERROR(IF(L1120="","",VLOOKUP(L1120&amp;I1120,Продукция!A:K,11,0)),"обратитесь к админ справочника")</f>
        <v>согласно рекомендациям производителя теста</v>
      </c>
      <c r="AR1120" s="11" t="s">
        <v>4823</v>
      </c>
      <c r="AS1120" t="str">
        <f>IFERROR(IF(L1120="","",VLOOKUP(L1120&amp;I1120,Продукция!A:J,10,0)),"обратитесь к админ справочника")</f>
        <v>инструкция тест- ситема Биочек СК -116</v>
      </c>
      <c r="AT1120" s="11" t="s">
        <v>4823</v>
      </c>
      <c r="AU1120" s="11" t="s">
        <v>4823</v>
      </c>
      <c r="AV1120" s="11" t="s">
        <v>2673</v>
      </c>
      <c r="AW1120" s="11" t="s">
        <v>4824</v>
      </c>
      <c r="AX1120" s="11" t="s">
        <v>565</v>
      </c>
      <c r="AY1120" s="11" t="s">
        <v>1307</v>
      </c>
      <c r="AZ1120" s="11">
        <v>153</v>
      </c>
      <c r="BA1120" s="11">
        <v>35</v>
      </c>
      <c r="BC1120" s="11" t="s">
        <v>5155</v>
      </c>
    </row>
    <row r="1121" spans="1:55" x14ac:dyDescent="0.25">
      <c r="A1121" t="str">
        <f t="shared" si="21"/>
        <v xml:space="preserve">С/288CAV (BioChek) анемия уровень антител </v>
      </c>
      <c r="B1121" t="str">
        <f>IF(E1121="","",INDEX(Лаборатории!A:A,MATCH('Производственный контроль'!E1121,Лаборатории!B:B,0)))</f>
        <v xml:space="preserve">КУРИНОЕ ЦАРСТВО АО </v>
      </c>
      <c r="C1121" t="str">
        <f>IF(E1121="","",VLOOKUP(E1121,Лаборатории!B:D,3,0))</f>
        <v>U377_CHL</v>
      </c>
      <c r="D1121" s="12">
        <v>45699</v>
      </c>
      <c r="E1121" s="11" t="s">
        <v>793</v>
      </c>
      <c r="F1121" s="11" t="s">
        <v>544</v>
      </c>
      <c r="G1121" s="11" t="s">
        <v>565</v>
      </c>
      <c r="H1121" s="11" t="s">
        <v>262</v>
      </c>
      <c r="I1121" s="11" t="s">
        <v>3412</v>
      </c>
      <c r="J1121" t="str">
        <f>IF(L1121="","",VLOOKUP(L1121,Продукция!B:D,3,0))</f>
        <v>Биологический_материал</v>
      </c>
      <c r="K1121" t="str">
        <f>IF(L1121="","",VLOOKUP(L1121,Продукция!B:C,2,0))</f>
        <v>Сыворотка крови</v>
      </c>
      <c r="L1121" s="151" t="s">
        <v>302</v>
      </c>
      <c r="M1121">
        <f>IF(L1121="","",VLOOKUP(L1121,Продукция!B:L,11,0))</f>
        <v>0</v>
      </c>
      <c r="N1121" s="11" t="s">
        <v>873</v>
      </c>
      <c r="P1121" s="11" t="s">
        <v>340</v>
      </c>
      <c r="Q1121" s="11" t="s">
        <v>854</v>
      </c>
      <c r="R1121" s="153" t="s">
        <v>5132</v>
      </c>
      <c r="S1121" s="11">
        <v>15</v>
      </c>
      <c r="T1121" s="11" t="s">
        <v>5154</v>
      </c>
      <c r="V1121" s="14">
        <v>45696</v>
      </c>
      <c r="Z1121" s="11" t="s">
        <v>4823</v>
      </c>
      <c r="AA1121" s="15">
        <v>0.62847222222222221</v>
      </c>
      <c r="AB1121" t="str">
        <f>IF(L1121="","",VLOOKUP(L1121&amp;I1121,Продукция!A:I,9,0))</f>
        <v>рекомендация производителя набора</v>
      </c>
      <c r="AC1121" s="14">
        <v>45705</v>
      </c>
      <c r="AD1121" s="11" t="s">
        <v>2676</v>
      </c>
      <c r="AE1121" s="11" t="s">
        <v>4823</v>
      </c>
      <c r="AF1121" t="str">
        <f>IF(AD1121="","",VLOOKUP(AD1121,'Сотрудники и ссылки'!A:B,2,0))</f>
        <v>Серолог</v>
      </c>
      <c r="AG1121">
        <f>IF(AD1121="","",VLOOKUP(AD1121,'Сотрудники и ссылки'!A:C,3,0))</f>
        <v>20007746</v>
      </c>
      <c r="AH1121" s="11" t="s">
        <v>2676</v>
      </c>
      <c r="AI1121" t="str">
        <f>IF(AH1121="","",VLOOKUP(AH1121,'Сотрудники и ссылки'!A:B,2,0))</f>
        <v>Серолог</v>
      </c>
      <c r="AJ1121">
        <f>IF(AH1121="","",VLOOKUP(AH1121,'Сотрудники и ссылки'!A:C,3,0))</f>
        <v>20007746</v>
      </c>
      <c r="AK1121" s="14">
        <v>45705</v>
      </c>
      <c r="AL1121" s="2">
        <f>IF(AK1121="","",AK1121+VLOOKUP(I1121,'Вид исследования'!B:E,4,0))</f>
        <v>45706</v>
      </c>
      <c r="AM1121" s="2">
        <f>IF(AK1121="","",AK1121+VLOOKUP(I1121,'Вид исследования'!B:F,5,0))</f>
        <v>45706</v>
      </c>
      <c r="AN1121" s="14">
        <v>45705</v>
      </c>
      <c r="AP1121" s="11" t="s">
        <v>189</v>
      </c>
      <c r="AQ1121" t="str">
        <f>IFERROR(IF(L1121="","",VLOOKUP(L1121&amp;I1121,Продукция!A:K,11,0)),"обратитесь к админ справочника")</f>
        <v>согласно рекомендациям производителя теста</v>
      </c>
      <c r="AR1121" s="11" t="s">
        <v>4823</v>
      </c>
      <c r="AS1121" t="str">
        <f>IFERROR(IF(L1121="","",VLOOKUP(L1121&amp;I1121,Продукция!A:J,10,0)),"обратитесь к админ справочника")</f>
        <v>инструкция тест- ситема Биочек СК -126</v>
      </c>
      <c r="AT1121" s="11" t="s">
        <v>4823</v>
      </c>
      <c r="AU1121" s="11" t="s">
        <v>4823</v>
      </c>
      <c r="AV1121" s="11" t="s">
        <v>2676</v>
      </c>
      <c r="AW1121" s="11" t="s">
        <v>4824</v>
      </c>
      <c r="AX1121" s="11" t="s">
        <v>565</v>
      </c>
      <c r="AY1121" s="11" t="s">
        <v>1289</v>
      </c>
      <c r="AZ1121" s="11">
        <v>153</v>
      </c>
      <c r="BA1121" s="11">
        <v>40</v>
      </c>
      <c r="BC1121" s="11" t="s">
        <v>5155</v>
      </c>
    </row>
    <row r="1122" spans="1:55" x14ac:dyDescent="0.25">
      <c r="A1122" t="str">
        <f t="shared" si="21"/>
        <v xml:space="preserve">С/288CAV (BioChek) анемия уровень антител </v>
      </c>
      <c r="B1122" t="str">
        <f>IF(E1122="","",INDEX(Лаборатории!A:A,MATCH('Производственный контроль'!E1122,Лаборатории!B:B,0)))</f>
        <v xml:space="preserve">КУРИНОЕ ЦАРСТВО АО </v>
      </c>
      <c r="C1122" t="str">
        <f>IF(E1122="","",VLOOKUP(E1122,Лаборатории!B:D,3,0))</f>
        <v>U377_CHL</v>
      </c>
      <c r="D1122" s="12">
        <v>45699</v>
      </c>
      <c r="E1122" s="11" t="s">
        <v>793</v>
      </c>
      <c r="F1122" s="11" t="s">
        <v>544</v>
      </c>
      <c r="G1122" s="11" t="s">
        <v>565</v>
      </c>
      <c r="H1122" s="11" t="s">
        <v>262</v>
      </c>
      <c r="I1122" s="11" t="s">
        <v>3412</v>
      </c>
      <c r="J1122" t="str">
        <f>IF(L1122="","",VLOOKUP(L1122,Продукция!B:D,3,0))</f>
        <v>Биологический_материал</v>
      </c>
      <c r="K1122" t="str">
        <f>IF(L1122="","",VLOOKUP(L1122,Продукция!B:C,2,0))</f>
        <v>Сыворотка крови</v>
      </c>
      <c r="L1122" s="151" t="s">
        <v>302</v>
      </c>
      <c r="M1122">
        <f>IF(L1122="","",VLOOKUP(L1122,Продукция!B:L,11,0))</f>
        <v>0</v>
      </c>
      <c r="N1122" s="11" t="s">
        <v>873</v>
      </c>
      <c r="P1122" s="11" t="s">
        <v>340</v>
      </c>
      <c r="Q1122" s="11" t="s">
        <v>854</v>
      </c>
      <c r="R1122" s="153" t="s">
        <v>5145</v>
      </c>
      <c r="S1122" s="11">
        <v>15</v>
      </c>
      <c r="T1122" s="11" t="s">
        <v>5154</v>
      </c>
      <c r="V1122" s="14">
        <v>45697</v>
      </c>
      <c r="Z1122" s="11" t="s">
        <v>4823</v>
      </c>
      <c r="AA1122" s="15">
        <v>0.62847222222222221</v>
      </c>
      <c r="AB1122" t="str">
        <f>IF(L1122="","",VLOOKUP(L1122&amp;I1122,Продукция!A:I,9,0))</f>
        <v>рекомендация производителя набора</v>
      </c>
      <c r="AC1122" s="14">
        <v>45705</v>
      </c>
      <c r="AD1122" s="11" t="s">
        <v>2676</v>
      </c>
      <c r="AE1122" s="11" t="s">
        <v>4823</v>
      </c>
      <c r="AF1122" t="str">
        <f>IF(AD1122="","",VLOOKUP(AD1122,'Сотрудники и ссылки'!A:B,2,0))</f>
        <v>Серолог</v>
      </c>
      <c r="AG1122">
        <f>IF(AD1122="","",VLOOKUP(AD1122,'Сотрудники и ссылки'!A:C,3,0))</f>
        <v>20007746</v>
      </c>
      <c r="AH1122" s="11" t="s">
        <v>2676</v>
      </c>
      <c r="AI1122" t="str">
        <f>IF(AH1122="","",VLOOKUP(AH1122,'Сотрудники и ссылки'!A:B,2,0))</f>
        <v>Серолог</v>
      </c>
      <c r="AJ1122">
        <f>IF(AH1122="","",VLOOKUP(AH1122,'Сотрудники и ссылки'!A:C,3,0))</f>
        <v>20007746</v>
      </c>
      <c r="AK1122" s="14">
        <v>45705</v>
      </c>
      <c r="AL1122" s="2">
        <f>IF(AK1122="","",AK1122+VLOOKUP(I1122,'Вид исследования'!B:E,4,0))</f>
        <v>45706</v>
      </c>
      <c r="AM1122" s="2">
        <f>IF(AK1122="","",AK1122+VLOOKUP(I1122,'Вид исследования'!B:F,5,0))</f>
        <v>45706</v>
      </c>
      <c r="AN1122" s="14">
        <v>45705</v>
      </c>
      <c r="AP1122" s="11" t="s">
        <v>189</v>
      </c>
      <c r="AQ1122" t="str">
        <f>IFERROR(IF(L1122="","",VLOOKUP(L1122&amp;I1122,Продукция!A:K,11,0)),"обратитесь к админ справочника")</f>
        <v>согласно рекомендациям производителя теста</v>
      </c>
      <c r="AR1122" s="11" t="s">
        <v>4823</v>
      </c>
      <c r="AS1122" t="str">
        <f>IFERROR(IF(L1122="","",VLOOKUP(L1122&amp;I1122,Продукция!A:J,10,0)),"обратитесь к админ справочника")</f>
        <v>инструкция тест- ситема Биочек СК -126</v>
      </c>
      <c r="AT1122" s="11" t="s">
        <v>4823</v>
      </c>
      <c r="AU1122" s="11" t="s">
        <v>4823</v>
      </c>
      <c r="AV1122" s="11" t="s">
        <v>2676</v>
      </c>
      <c r="AW1122" s="11" t="s">
        <v>4824</v>
      </c>
      <c r="AX1122" s="11" t="s">
        <v>565</v>
      </c>
      <c r="AY1122" s="11" t="s">
        <v>1300</v>
      </c>
      <c r="AZ1122" s="11">
        <v>153</v>
      </c>
      <c r="BA1122" s="11">
        <v>37</v>
      </c>
      <c r="BC1122" s="11" t="s">
        <v>5155</v>
      </c>
    </row>
    <row r="1123" spans="1:55" x14ac:dyDescent="0.25">
      <c r="A1123" t="str">
        <f t="shared" si="21"/>
        <v xml:space="preserve">С/288CAV (BioChek) анемия уровень антител </v>
      </c>
      <c r="B1123" t="str">
        <f>IF(E1123="","",INDEX(Лаборатории!A:A,MATCH('Производственный контроль'!E1123,Лаборатории!B:B,0)))</f>
        <v xml:space="preserve">КУРИНОЕ ЦАРСТВО АО </v>
      </c>
      <c r="C1123" t="str">
        <f>IF(E1123="","",VLOOKUP(E1123,Лаборатории!B:D,3,0))</f>
        <v>U377_CHL</v>
      </c>
      <c r="D1123" s="12">
        <v>45699</v>
      </c>
      <c r="E1123" s="11" t="s">
        <v>793</v>
      </c>
      <c r="F1123" s="11" t="s">
        <v>544</v>
      </c>
      <c r="G1123" s="11" t="s">
        <v>565</v>
      </c>
      <c r="H1123" s="11" t="s">
        <v>262</v>
      </c>
      <c r="I1123" s="11" t="s">
        <v>3412</v>
      </c>
      <c r="J1123" t="str">
        <f>IF(L1123="","",VLOOKUP(L1123,Продукция!B:D,3,0))</f>
        <v>Биологический_материал</v>
      </c>
      <c r="K1123" t="str">
        <f>IF(L1123="","",VLOOKUP(L1123,Продукция!B:C,2,0))</f>
        <v>Сыворотка крови</v>
      </c>
      <c r="L1123" s="151" t="s">
        <v>302</v>
      </c>
      <c r="M1123">
        <f>IF(L1123="","",VLOOKUP(L1123,Продукция!B:L,11,0))</f>
        <v>0</v>
      </c>
      <c r="N1123" s="11" t="s">
        <v>873</v>
      </c>
      <c r="P1123" s="11" t="s">
        <v>340</v>
      </c>
      <c r="Q1123" s="11" t="s">
        <v>854</v>
      </c>
      <c r="R1123" s="153" t="s">
        <v>5126</v>
      </c>
      <c r="S1123" s="11">
        <v>15</v>
      </c>
      <c r="T1123" s="11" t="s">
        <v>5154</v>
      </c>
      <c r="V1123" s="14">
        <v>45696</v>
      </c>
      <c r="Z1123" s="11" t="s">
        <v>4823</v>
      </c>
      <c r="AA1123" s="15">
        <v>0.62847222222222221</v>
      </c>
      <c r="AB1123" t="str">
        <f>IF(L1123="","",VLOOKUP(L1123&amp;I1123,Продукция!A:I,9,0))</f>
        <v>рекомендация производителя набора</v>
      </c>
      <c r="AC1123" s="14">
        <v>45705</v>
      </c>
      <c r="AD1123" s="11" t="s">
        <v>2676</v>
      </c>
      <c r="AE1123" s="11" t="s">
        <v>4823</v>
      </c>
      <c r="AF1123" t="str">
        <f>IF(AD1123="","",VLOOKUP(AD1123,'Сотрудники и ссылки'!A:B,2,0))</f>
        <v>Серолог</v>
      </c>
      <c r="AG1123">
        <f>IF(AD1123="","",VLOOKUP(AD1123,'Сотрудники и ссылки'!A:C,3,0))</f>
        <v>20007746</v>
      </c>
      <c r="AH1123" s="11" t="s">
        <v>2676</v>
      </c>
      <c r="AI1123" t="str">
        <f>IF(AH1123="","",VLOOKUP(AH1123,'Сотрудники и ссылки'!A:B,2,0))</f>
        <v>Серолог</v>
      </c>
      <c r="AJ1123">
        <f>IF(AH1123="","",VLOOKUP(AH1123,'Сотрудники и ссылки'!A:C,3,0))</f>
        <v>20007746</v>
      </c>
      <c r="AK1123" s="14">
        <v>45705</v>
      </c>
      <c r="AL1123" s="2">
        <f>IF(AK1123="","",AK1123+VLOOKUP(I1123,'Вид исследования'!B:E,4,0))</f>
        <v>45706</v>
      </c>
      <c r="AM1123" s="2">
        <f>IF(AK1123="","",AK1123+VLOOKUP(I1123,'Вид исследования'!B:F,5,0))</f>
        <v>45706</v>
      </c>
      <c r="AN1123" s="14">
        <v>45705</v>
      </c>
      <c r="AP1123" s="11" t="s">
        <v>189</v>
      </c>
      <c r="AQ1123" t="str">
        <f>IFERROR(IF(L1123="","",VLOOKUP(L1123&amp;I1123,Продукция!A:K,11,0)),"обратитесь к админ справочника")</f>
        <v>согласно рекомендациям производителя теста</v>
      </c>
      <c r="AR1123" s="11" t="s">
        <v>4823</v>
      </c>
      <c r="AS1123" t="str">
        <f>IFERROR(IF(L1123="","",VLOOKUP(L1123&amp;I1123,Продукция!A:J,10,0)),"обратитесь к админ справочника")</f>
        <v>инструкция тест- ситема Биочек СК -126</v>
      </c>
      <c r="AT1123" s="11" t="s">
        <v>4823</v>
      </c>
      <c r="AU1123" s="11" t="s">
        <v>4823</v>
      </c>
      <c r="AV1123" s="11" t="s">
        <v>2676</v>
      </c>
      <c r="AW1123" s="11" t="s">
        <v>4824</v>
      </c>
      <c r="AX1123" s="11" t="s">
        <v>565</v>
      </c>
      <c r="AY1123" s="11" t="s">
        <v>1286</v>
      </c>
      <c r="AZ1123" s="11">
        <v>153</v>
      </c>
      <c r="BA1123" s="11">
        <v>36</v>
      </c>
      <c r="BC1123" s="11" t="s">
        <v>5155</v>
      </c>
    </row>
    <row r="1124" spans="1:55" x14ac:dyDescent="0.25">
      <c r="A1124" t="str">
        <f t="shared" si="21"/>
        <v xml:space="preserve">С/288CAV (BioChek) анемия уровень антител </v>
      </c>
      <c r="B1124" t="str">
        <f>IF(E1124="","",INDEX(Лаборатории!A:A,MATCH('Производственный контроль'!E1124,Лаборатории!B:B,0)))</f>
        <v xml:space="preserve">КУРИНОЕ ЦАРСТВО АО </v>
      </c>
      <c r="C1124" t="str">
        <f>IF(E1124="","",VLOOKUP(E1124,Лаборатории!B:D,3,0))</f>
        <v>U377_CHL</v>
      </c>
      <c r="D1124" s="12">
        <v>45699</v>
      </c>
      <c r="E1124" s="11" t="s">
        <v>793</v>
      </c>
      <c r="F1124" s="11" t="s">
        <v>544</v>
      </c>
      <c r="G1124" s="11" t="s">
        <v>565</v>
      </c>
      <c r="H1124" s="11" t="s">
        <v>262</v>
      </c>
      <c r="I1124" s="11" t="s">
        <v>3412</v>
      </c>
      <c r="J1124" t="str">
        <f>IF(L1124="","",VLOOKUP(L1124,Продукция!B:D,3,0))</f>
        <v>Биологический_материал</v>
      </c>
      <c r="K1124" t="str">
        <f>IF(L1124="","",VLOOKUP(L1124,Продукция!B:C,2,0))</f>
        <v>Сыворотка крови</v>
      </c>
      <c r="L1124" s="151" t="s">
        <v>302</v>
      </c>
      <c r="M1124">
        <f>IF(L1124="","",VLOOKUP(L1124,Продукция!B:L,11,0))</f>
        <v>0</v>
      </c>
      <c r="N1124" s="11" t="s">
        <v>873</v>
      </c>
      <c r="P1124" s="11" t="s">
        <v>340</v>
      </c>
      <c r="Q1124" s="11" t="s">
        <v>854</v>
      </c>
      <c r="R1124" s="153" t="s">
        <v>5161</v>
      </c>
      <c r="S1124" s="11">
        <v>15</v>
      </c>
      <c r="T1124" s="11" t="s">
        <v>5154</v>
      </c>
      <c r="V1124" s="14">
        <v>45698</v>
      </c>
      <c r="Z1124" s="11" t="s">
        <v>4823</v>
      </c>
      <c r="AA1124" s="15">
        <v>0.62847222222222221</v>
      </c>
      <c r="AB1124" t="str">
        <f>IF(L1124="","",VLOOKUP(L1124&amp;I1124,Продукция!A:I,9,0))</f>
        <v>рекомендация производителя набора</v>
      </c>
      <c r="AC1124" s="14">
        <v>45705</v>
      </c>
      <c r="AD1124" s="11" t="s">
        <v>2676</v>
      </c>
      <c r="AE1124" s="11" t="s">
        <v>4823</v>
      </c>
      <c r="AF1124" t="str">
        <f>IF(AD1124="","",VLOOKUP(AD1124,'Сотрудники и ссылки'!A:B,2,0))</f>
        <v>Серолог</v>
      </c>
      <c r="AG1124">
        <f>IF(AD1124="","",VLOOKUP(AD1124,'Сотрудники и ссылки'!A:C,3,0))</f>
        <v>20007746</v>
      </c>
      <c r="AH1124" s="11" t="s">
        <v>2676</v>
      </c>
      <c r="AI1124" t="str">
        <f>IF(AH1124="","",VLOOKUP(AH1124,'Сотрудники и ссылки'!A:B,2,0))</f>
        <v>Серолог</v>
      </c>
      <c r="AJ1124">
        <f>IF(AH1124="","",VLOOKUP(AH1124,'Сотрудники и ссылки'!A:C,3,0))</f>
        <v>20007746</v>
      </c>
      <c r="AK1124" s="14">
        <v>45705</v>
      </c>
      <c r="AL1124" s="2">
        <f>IF(AK1124="","",AK1124+VLOOKUP(I1124,'Вид исследования'!B:E,4,0))</f>
        <v>45706</v>
      </c>
      <c r="AM1124" s="2">
        <f>IF(AK1124="","",AK1124+VLOOKUP(I1124,'Вид исследования'!B:F,5,0))</f>
        <v>45706</v>
      </c>
      <c r="AN1124" s="14">
        <v>45705</v>
      </c>
      <c r="AP1124" s="11" t="s">
        <v>189</v>
      </c>
      <c r="AQ1124" t="str">
        <f>IFERROR(IF(L1124="","",VLOOKUP(L1124&amp;I1124,Продукция!A:K,11,0)),"обратитесь к админ справочника")</f>
        <v>согласно рекомендациям производителя теста</v>
      </c>
      <c r="AR1124" s="11" t="s">
        <v>4823</v>
      </c>
      <c r="AS1124" t="str">
        <f>IFERROR(IF(L1124="","",VLOOKUP(L1124&amp;I1124,Продукция!A:J,10,0)),"обратитесь к админ справочника")</f>
        <v>инструкция тест- ситема Биочек СК -126</v>
      </c>
      <c r="AT1124" s="11" t="s">
        <v>4823</v>
      </c>
      <c r="AU1124" s="11" t="s">
        <v>4823</v>
      </c>
      <c r="AV1124" s="11" t="s">
        <v>2676</v>
      </c>
      <c r="AW1124" s="11" t="s">
        <v>4824</v>
      </c>
      <c r="AX1124" s="11" t="s">
        <v>565</v>
      </c>
      <c r="AY1124" s="11" t="s">
        <v>1276</v>
      </c>
      <c r="AZ1124" s="11">
        <v>153</v>
      </c>
      <c r="BA1124" s="11">
        <v>36</v>
      </c>
      <c r="BC1124" s="11" t="s">
        <v>5155</v>
      </c>
    </row>
    <row r="1125" spans="1:55" x14ac:dyDescent="0.25">
      <c r="A1125" t="str">
        <f t="shared" si="21"/>
        <v xml:space="preserve">С/299CAV (BioChek) анемия уровень антител </v>
      </c>
      <c r="B1125" t="str">
        <f>IF(E1125="","",INDEX(Лаборатории!A:A,MATCH('Производственный контроль'!E1125,Лаборатории!B:B,0)))</f>
        <v xml:space="preserve">КУРИНОЕ ЦАРСТВО АО </v>
      </c>
      <c r="C1125" t="str">
        <f>IF(E1125="","",VLOOKUP(E1125,Лаборатории!B:D,3,0))</f>
        <v>U377_CHL</v>
      </c>
      <c r="D1125" s="12">
        <v>45700</v>
      </c>
      <c r="E1125" s="11" t="s">
        <v>793</v>
      </c>
      <c r="F1125" s="11" t="s">
        <v>544</v>
      </c>
      <c r="G1125" s="11" t="s">
        <v>565</v>
      </c>
      <c r="H1125" s="11" t="s">
        <v>262</v>
      </c>
      <c r="I1125" s="11" t="s">
        <v>3412</v>
      </c>
      <c r="J1125" t="str">
        <f>IF(L1125="","",VLOOKUP(L1125,Продукция!B:D,3,0))</f>
        <v>Биологический_материал</v>
      </c>
      <c r="K1125" t="str">
        <f>IF(L1125="","",VLOOKUP(L1125,Продукция!B:C,2,0))</f>
        <v>Сыворотка крови</v>
      </c>
      <c r="L1125" s="151" t="s">
        <v>302</v>
      </c>
      <c r="M1125">
        <f>IF(L1125="","",VLOOKUP(L1125,Продукция!B:L,11,0))</f>
        <v>0</v>
      </c>
      <c r="N1125" s="11" t="s">
        <v>873</v>
      </c>
      <c r="P1125" s="11" t="s">
        <v>340</v>
      </c>
      <c r="Q1125" s="11" t="s">
        <v>854</v>
      </c>
      <c r="R1125" s="153" t="s">
        <v>4956</v>
      </c>
      <c r="S1125" s="11">
        <v>15</v>
      </c>
      <c r="T1125" s="11" t="s">
        <v>5160</v>
      </c>
      <c r="V1125" s="14">
        <v>45699</v>
      </c>
      <c r="Z1125" s="11" t="s">
        <v>4823</v>
      </c>
      <c r="AA1125" s="15">
        <v>0.55902777777777779</v>
      </c>
      <c r="AB1125" t="str">
        <f>IF(L1125="","",VLOOKUP(L1125&amp;I1125,Продукция!A:I,9,0))</f>
        <v>рекомендация производителя набора</v>
      </c>
      <c r="AC1125" s="14">
        <v>45705</v>
      </c>
      <c r="AD1125" s="11" t="s">
        <v>2676</v>
      </c>
      <c r="AE1125" s="11" t="s">
        <v>4823</v>
      </c>
      <c r="AF1125" t="str">
        <f>IF(AD1125="","",VLOOKUP(AD1125,'Сотрудники и ссылки'!A:B,2,0))</f>
        <v>Серолог</v>
      </c>
      <c r="AG1125">
        <f>IF(AD1125="","",VLOOKUP(AD1125,'Сотрудники и ссылки'!A:C,3,0))</f>
        <v>20007746</v>
      </c>
      <c r="AH1125" s="11" t="s">
        <v>2676</v>
      </c>
      <c r="AI1125" t="str">
        <f>IF(AH1125="","",VLOOKUP(AH1125,'Сотрудники и ссылки'!A:B,2,0))</f>
        <v>Серолог</v>
      </c>
      <c r="AJ1125">
        <f>IF(AH1125="","",VLOOKUP(AH1125,'Сотрудники и ссылки'!A:C,3,0))</f>
        <v>20007746</v>
      </c>
      <c r="AK1125" s="14">
        <v>45705</v>
      </c>
      <c r="AL1125" s="2">
        <f>IF(AK1125="","",AK1125+VLOOKUP(I1125,'Вид исследования'!B:E,4,0))</f>
        <v>45706</v>
      </c>
      <c r="AM1125" s="2">
        <f>IF(AK1125="","",AK1125+VLOOKUP(I1125,'Вид исследования'!B:F,5,0))</f>
        <v>45706</v>
      </c>
      <c r="AN1125" s="14">
        <v>45705</v>
      </c>
      <c r="AP1125" s="11" t="s">
        <v>189</v>
      </c>
      <c r="AQ1125" t="str">
        <f>IFERROR(IF(L1125="","",VLOOKUP(L1125&amp;I1125,Продукция!A:K,11,0)),"обратитесь к админ справочника")</f>
        <v>согласно рекомендациям производителя теста</v>
      </c>
      <c r="AR1125" s="11" t="s">
        <v>4823</v>
      </c>
      <c r="AS1125" t="str">
        <f>IFERROR(IF(L1125="","",VLOOKUP(L1125&amp;I1125,Продукция!A:J,10,0)),"обратитесь к админ справочника")</f>
        <v>инструкция тест- ситема Биочек СК -126</v>
      </c>
      <c r="AT1125" s="11" t="s">
        <v>4823</v>
      </c>
      <c r="AU1125" s="11" t="s">
        <v>4823</v>
      </c>
      <c r="AV1125" s="11" t="s">
        <v>2676</v>
      </c>
      <c r="AW1125" s="11" t="s">
        <v>4824</v>
      </c>
      <c r="AX1125" s="11" t="s">
        <v>565</v>
      </c>
      <c r="AY1125" s="11" t="s">
        <v>1305</v>
      </c>
      <c r="AZ1125" s="11">
        <v>153</v>
      </c>
      <c r="BA1125" s="11">
        <v>35</v>
      </c>
      <c r="BC1125" s="11" t="s">
        <v>5155</v>
      </c>
    </row>
    <row r="1126" spans="1:55" x14ac:dyDescent="0.25">
      <c r="A1126" t="str">
        <f t="shared" si="21"/>
        <v xml:space="preserve">С/299CAV (BioChek) анемия уровень антител </v>
      </c>
      <c r="B1126" t="str">
        <f>IF(E1126="","",INDEX(Лаборатории!A:A,MATCH('Производственный контроль'!E1126,Лаборатории!B:B,0)))</f>
        <v xml:space="preserve">КУРИНОЕ ЦАРСТВО АО </v>
      </c>
      <c r="C1126" t="str">
        <f>IF(E1126="","",VLOOKUP(E1126,Лаборатории!B:D,3,0))</f>
        <v>U377_CHL</v>
      </c>
      <c r="D1126" s="12">
        <v>45700</v>
      </c>
      <c r="E1126" s="11" t="s">
        <v>793</v>
      </c>
      <c r="F1126" s="11" t="s">
        <v>544</v>
      </c>
      <c r="G1126" s="11" t="s">
        <v>565</v>
      </c>
      <c r="H1126" s="11" t="s">
        <v>262</v>
      </c>
      <c r="I1126" s="11" t="s">
        <v>3412</v>
      </c>
      <c r="J1126" t="str">
        <f>IF(L1126="","",VLOOKUP(L1126,Продукция!B:D,3,0))</f>
        <v>Биологический_материал</v>
      </c>
      <c r="K1126" t="str">
        <f>IF(L1126="","",VLOOKUP(L1126,Продукция!B:C,2,0))</f>
        <v>Сыворотка крови</v>
      </c>
      <c r="L1126" s="151" t="s">
        <v>302</v>
      </c>
      <c r="M1126">
        <f>IF(L1126="","",VLOOKUP(L1126,Продукция!B:L,11,0))</f>
        <v>0</v>
      </c>
      <c r="N1126" s="11" t="s">
        <v>873</v>
      </c>
      <c r="P1126" s="11" t="s">
        <v>340</v>
      </c>
      <c r="Q1126" s="11" t="s">
        <v>854</v>
      </c>
      <c r="R1126" s="153" t="s">
        <v>5159</v>
      </c>
      <c r="S1126" s="11">
        <v>15</v>
      </c>
      <c r="T1126" s="11" t="s">
        <v>5160</v>
      </c>
      <c r="V1126" s="14">
        <v>45699</v>
      </c>
      <c r="Z1126" s="11" t="s">
        <v>4823</v>
      </c>
      <c r="AA1126" s="15">
        <v>0.55902777777777779</v>
      </c>
      <c r="AB1126" t="str">
        <f>IF(L1126="","",VLOOKUP(L1126&amp;I1126,Продукция!A:I,9,0))</f>
        <v>рекомендация производителя набора</v>
      </c>
      <c r="AC1126" s="14">
        <v>45705</v>
      </c>
      <c r="AD1126" s="11" t="s">
        <v>2676</v>
      </c>
      <c r="AE1126" s="11" t="s">
        <v>4823</v>
      </c>
      <c r="AF1126" t="str">
        <f>IF(AD1126="","",VLOOKUP(AD1126,'Сотрудники и ссылки'!A:B,2,0))</f>
        <v>Серолог</v>
      </c>
      <c r="AG1126">
        <f>IF(AD1126="","",VLOOKUP(AD1126,'Сотрудники и ссылки'!A:C,3,0))</f>
        <v>20007746</v>
      </c>
      <c r="AH1126" s="11" t="s">
        <v>2676</v>
      </c>
      <c r="AI1126" t="str">
        <f>IF(AH1126="","",VLOOKUP(AH1126,'Сотрудники и ссылки'!A:B,2,0))</f>
        <v>Серолог</v>
      </c>
      <c r="AJ1126">
        <f>IF(AH1126="","",VLOOKUP(AH1126,'Сотрудники и ссылки'!A:C,3,0))</f>
        <v>20007746</v>
      </c>
      <c r="AK1126" s="14">
        <v>45705</v>
      </c>
      <c r="AL1126" s="2">
        <f>IF(AK1126="","",AK1126+VLOOKUP(I1126,'Вид исследования'!B:E,4,0))</f>
        <v>45706</v>
      </c>
      <c r="AM1126" s="2">
        <f>IF(AK1126="","",AK1126+VLOOKUP(I1126,'Вид исследования'!B:F,5,0))</f>
        <v>45706</v>
      </c>
      <c r="AN1126" s="14">
        <v>45705</v>
      </c>
      <c r="AP1126" s="11" t="s">
        <v>189</v>
      </c>
      <c r="AQ1126" t="str">
        <f>IFERROR(IF(L1126="","",VLOOKUP(L1126&amp;I1126,Продукция!A:K,11,0)),"обратитесь к админ справочника")</f>
        <v>согласно рекомендациям производителя теста</v>
      </c>
      <c r="AR1126" s="11" t="s">
        <v>4823</v>
      </c>
      <c r="AS1126" t="str">
        <f>IFERROR(IF(L1126="","",VLOOKUP(L1126&amp;I1126,Продукция!A:J,10,0)),"обратитесь к админ справочника")</f>
        <v>инструкция тест- ситема Биочек СК -126</v>
      </c>
      <c r="AT1126" s="11" t="s">
        <v>4823</v>
      </c>
      <c r="AU1126" s="11" t="s">
        <v>4823</v>
      </c>
      <c r="AV1126" s="11" t="s">
        <v>2676</v>
      </c>
      <c r="AW1126" s="11" t="s">
        <v>4824</v>
      </c>
      <c r="AX1126" s="11" t="s">
        <v>565</v>
      </c>
      <c r="AY1126" s="11" t="s">
        <v>1302</v>
      </c>
      <c r="AZ1126" s="11">
        <v>153</v>
      </c>
      <c r="BA1126" s="11">
        <v>36</v>
      </c>
      <c r="BC1126" s="11" t="s">
        <v>5155</v>
      </c>
    </row>
    <row r="1127" spans="1:55" x14ac:dyDescent="0.25">
      <c r="A1127" t="str">
        <f t="shared" si="21"/>
        <v>С/288FADV (BioChek) аденовирус уровень антител</v>
      </c>
      <c r="B1127" t="str">
        <f>IF(E1127="","",INDEX(Лаборатории!A:A,MATCH('Производственный контроль'!E1127,Лаборатории!B:B,0)))</f>
        <v xml:space="preserve">КУРИНОЕ ЦАРСТВО АО </v>
      </c>
      <c r="C1127" t="str">
        <f>IF(E1127="","",VLOOKUP(E1127,Лаборатории!B:D,3,0))</f>
        <v>U377_CHL</v>
      </c>
      <c r="D1127" s="12">
        <v>45699</v>
      </c>
      <c r="E1127" s="11" t="s">
        <v>793</v>
      </c>
      <c r="F1127" s="11" t="s">
        <v>544</v>
      </c>
      <c r="G1127" s="11" t="s">
        <v>565</v>
      </c>
      <c r="H1127" s="11" t="s">
        <v>262</v>
      </c>
      <c r="I1127" s="11" t="s">
        <v>3414</v>
      </c>
      <c r="J1127" t="str">
        <f>IF(L1127="","",VLOOKUP(L1127,Продукция!B:D,3,0))</f>
        <v>Биологический_материал</v>
      </c>
      <c r="K1127" t="str">
        <f>IF(L1127="","",VLOOKUP(L1127,Продукция!B:C,2,0))</f>
        <v>Сыворотка крови</v>
      </c>
      <c r="L1127" s="151" t="s">
        <v>302</v>
      </c>
      <c r="M1127">
        <f>IF(L1127="","",VLOOKUP(L1127,Продукция!B:L,11,0))</f>
        <v>0</v>
      </c>
      <c r="N1127" s="11" t="s">
        <v>873</v>
      </c>
      <c r="P1127" s="11" t="s">
        <v>340</v>
      </c>
      <c r="Q1127" s="11" t="s">
        <v>854</v>
      </c>
      <c r="R1127" s="153" t="s">
        <v>5132</v>
      </c>
      <c r="S1127" s="11">
        <v>15</v>
      </c>
      <c r="T1127" s="11" t="s">
        <v>5154</v>
      </c>
      <c r="V1127" s="14">
        <v>45696</v>
      </c>
      <c r="Z1127" s="11" t="s">
        <v>4823</v>
      </c>
      <c r="AA1127" s="15">
        <v>0.62847222222222221</v>
      </c>
      <c r="AB1127" t="str">
        <f>IF(L1127="","",VLOOKUP(L1127&amp;I1127,Продукция!A:I,9,0))</f>
        <v>рекомендация производителя набора</v>
      </c>
      <c r="AC1127" s="14">
        <v>45705</v>
      </c>
      <c r="AD1127" s="11" t="s">
        <v>2676</v>
      </c>
      <c r="AE1127" s="11" t="s">
        <v>4823</v>
      </c>
      <c r="AF1127" t="str">
        <f>IF(AD1127="","",VLOOKUP(AD1127,'Сотрудники и ссылки'!A:B,2,0))</f>
        <v>Серолог</v>
      </c>
      <c r="AG1127">
        <f>IF(AD1127="","",VLOOKUP(AD1127,'Сотрудники и ссылки'!A:C,3,0))</f>
        <v>20007746</v>
      </c>
      <c r="AH1127" s="11" t="s">
        <v>2676</v>
      </c>
      <c r="AI1127" t="str">
        <f>IF(AH1127="","",VLOOKUP(AH1127,'Сотрудники и ссылки'!A:B,2,0))</f>
        <v>Серолог</v>
      </c>
      <c r="AJ1127">
        <f>IF(AH1127="","",VLOOKUP(AH1127,'Сотрудники и ссылки'!A:C,3,0))</f>
        <v>20007746</v>
      </c>
      <c r="AK1127" s="14">
        <v>45705</v>
      </c>
      <c r="AL1127" s="2">
        <f>IF(AK1127="","",AK1127+VLOOKUP(I1127,'Вид исследования'!B:E,4,0))</f>
        <v>45706</v>
      </c>
      <c r="AM1127" s="2">
        <f>IF(AK1127="","",AK1127+VLOOKUP(I1127,'Вид исследования'!B:F,5,0))</f>
        <v>45706</v>
      </c>
      <c r="AN1127" s="14">
        <v>45705</v>
      </c>
      <c r="AP1127" s="11" t="s">
        <v>189</v>
      </c>
      <c r="AQ1127" t="str">
        <f>IFERROR(IF(L1127="","",VLOOKUP(L1127&amp;I1127,Продукция!A:K,11,0)),"обратитесь к админ справочника")</f>
        <v>согласно рекомендациям производителя теста</v>
      </c>
      <c r="AR1127" s="11" t="s">
        <v>4823</v>
      </c>
      <c r="AS1127" t="str">
        <f>IFERROR(IF(L1127="","",VLOOKUP(L1127&amp;I1127,Продукция!A:J,10,0)),"обратитесь к админ справочника")</f>
        <v>инструкция тест- ситема Биочек СК -132</v>
      </c>
      <c r="AT1127" s="11" t="s">
        <v>4823</v>
      </c>
      <c r="AU1127" s="11" t="s">
        <v>4823</v>
      </c>
      <c r="AV1127" s="11" t="s">
        <v>2676</v>
      </c>
      <c r="AW1127" s="11" t="s">
        <v>4824</v>
      </c>
      <c r="AX1127" s="11" t="s">
        <v>565</v>
      </c>
      <c r="AY1127" s="11" t="s">
        <v>1289</v>
      </c>
      <c r="AZ1127" s="11">
        <v>153</v>
      </c>
      <c r="BA1127" s="11">
        <v>40</v>
      </c>
      <c r="BC1127" s="11" t="s">
        <v>5155</v>
      </c>
    </row>
    <row r="1128" spans="1:55" x14ac:dyDescent="0.25">
      <c r="A1128" t="str">
        <f t="shared" si="21"/>
        <v>С/288FADV (BioChek) аденовирус уровень антител</v>
      </c>
      <c r="B1128" t="str">
        <f>IF(E1128="","",INDEX(Лаборатории!A:A,MATCH('Производственный контроль'!E1128,Лаборатории!B:B,0)))</f>
        <v xml:space="preserve">КУРИНОЕ ЦАРСТВО АО </v>
      </c>
      <c r="C1128" t="str">
        <f>IF(E1128="","",VLOOKUP(E1128,Лаборатории!B:D,3,0))</f>
        <v>U377_CHL</v>
      </c>
      <c r="D1128" s="12">
        <v>45699</v>
      </c>
      <c r="E1128" s="11" t="s">
        <v>793</v>
      </c>
      <c r="F1128" s="11" t="s">
        <v>544</v>
      </c>
      <c r="G1128" s="11" t="s">
        <v>565</v>
      </c>
      <c r="H1128" s="11" t="s">
        <v>262</v>
      </c>
      <c r="I1128" s="11" t="s">
        <v>3414</v>
      </c>
      <c r="J1128" t="str">
        <f>IF(L1128="","",VLOOKUP(L1128,Продукция!B:D,3,0))</f>
        <v>Биологический_материал</v>
      </c>
      <c r="K1128" t="str">
        <f>IF(L1128="","",VLOOKUP(L1128,Продукция!B:C,2,0))</f>
        <v>Сыворотка крови</v>
      </c>
      <c r="L1128" s="151" t="s">
        <v>302</v>
      </c>
      <c r="M1128">
        <f>IF(L1128="","",VLOOKUP(L1128,Продукция!B:L,11,0))</f>
        <v>0</v>
      </c>
      <c r="N1128" s="11" t="s">
        <v>873</v>
      </c>
      <c r="P1128" s="11" t="s">
        <v>340</v>
      </c>
      <c r="Q1128" s="11" t="s">
        <v>854</v>
      </c>
      <c r="R1128" s="153" t="s">
        <v>5145</v>
      </c>
      <c r="S1128" s="11">
        <v>15</v>
      </c>
      <c r="T1128" s="11" t="s">
        <v>5154</v>
      </c>
      <c r="V1128" s="14">
        <v>45697</v>
      </c>
      <c r="Z1128" s="11" t="s">
        <v>4823</v>
      </c>
      <c r="AA1128" s="15">
        <v>0.62847222222222221</v>
      </c>
      <c r="AB1128" t="str">
        <f>IF(L1128="","",VLOOKUP(L1128&amp;I1128,Продукция!A:I,9,0))</f>
        <v>рекомендация производителя набора</v>
      </c>
      <c r="AC1128" s="14">
        <v>45705</v>
      </c>
      <c r="AD1128" s="11" t="s">
        <v>2676</v>
      </c>
      <c r="AE1128" s="11" t="s">
        <v>4823</v>
      </c>
      <c r="AF1128" t="str">
        <f>IF(AD1128="","",VLOOKUP(AD1128,'Сотрудники и ссылки'!A:B,2,0))</f>
        <v>Серолог</v>
      </c>
      <c r="AG1128">
        <f>IF(AD1128="","",VLOOKUP(AD1128,'Сотрудники и ссылки'!A:C,3,0))</f>
        <v>20007746</v>
      </c>
      <c r="AH1128" s="11" t="s">
        <v>2676</v>
      </c>
      <c r="AI1128" t="str">
        <f>IF(AH1128="","",VLOOKUP(AH1128,'Сотрудники и ссылки'!A:B,2,0))</f>
        <v>Серолог</v>
      </c>
      <c r="AJ1128">
        <f>IF(AH1128="","",VLOOKUP(AH1128,'Сотрудники и ссылки'!A:C,3,0))</f>
        <v>20007746</v>
      </c>
      <c r="AK1128" s="14">
        <v>45705</v>
      </c>
      <c r="AL1128" s="2">
        <f>IF(AK1128="","",AK1128+VLOOKUP(I1128,'Вид исследования'!B:E,4,0))</f>
        <v>45706</v>
      </c>
      <c r="AM1128" s="2">
        <f>IF(AK1128="","",AK1128+VLOOKUP(I1128,'Вид исследования'!B:F,5,0))</f>
        <v>45706</v>
      </c>
      <c r="AN1128" s="14">
        <v>45705</v>
      </c>
      <c r="AP1128" s="11" t="s">
        <v>189</v>
      </c>
      <c r="AQ1128" t="str">
        <f>IFERROR(IF(L1128="","",VLOOKUP(L1128&amp;I1128,Продукция!A:K,11,0)),"обратитесь к админ справочника")</f>
        <v>согласно рекомендациям производителя теста</v>
      </c>
      <c r="AR1128" s="11" t="s">
        <v>4823</v>
      </c>
      <c r="AS1128" t="str">
        <f>IFERROR(IF(L1128="","",VLOOKUP(L1128&amp;I1128,Продукция!A:J,10,0)),"обратитесь к админ справочника")</f>
        <v>инструкция тест- ситема Биочек СК -132</v>
      </c>
      <c r="AT1128" s="11" t="s">
        <v>4823</v>
      </c>
      <c r="AU1128" s="11" t="s">
        <v>4823</v>
      </c>
      <c r="AV1128" s="11" t="s">
        <v>2676</v>
      </c>
      <c r="AW1128" s="11" t="s">
        <v>4824</v>
      </c>
      <c r="AX1128" s="11" t="s">
        <v>565</v>
      </c>
      <c r="AY1128" s="11" t="s">
        <v>1300</v>
      </c>
      <c r="AZ1128" s="11">
        <v>153</v>
      </c>
      <c r="BA1128" s="11">
        <v>37</v>
      </c>
      <c r="BC1128" s="11" t="s">
        <v>5155</v>
      </c>
    </row>
    <row r="1129" spans="1:55" x14ac:dyDescent="0.25">
      <c r="A1129" t="str">
        <f t="shared" si="21"/>
        <v>С/288FADV (BioChek) аденовирус уровень антител</v>
      </c>
      <c r="B1129" t="str">
        <f>IF(E1129="","",INDEX(Лаборатории!A:A,MATCH('Производственный контроль'!E1129,Лаборатории!B:B,0)))</f>
        <v xml:space="preserve">КУРИНОЕ ЦАРСТВО АО </v>
      </c>
      <c r="C1129" t="str">
        <f>IF(E1129="","",VLOOKUP(E1129,Лаборатории!B:D,3,0))</f>
        <v>U377_CHL</v>
      </c>
      <c r="D1129" s="12">
        <v>45699</v>
      </c>
      <c r="E1129" s="11" t="s">
        <v>793</v>
      </c>
      <c r="F1129" s="11" t="s">
        <v>544</v>
      </c>
      <c r="G1129" s="11" t="s">
        <v>565</v>
      </c>
      <c r="H1129" s="11" t="s">
        <v>262</v>
      </c>
      <c r="I1129" s="11" t="s">
        <v>3414</v>
      </c>
      <c r="J1129" t="str">
        <f>IF(L1129="","",VLOOKUP(L1129,Продукция!B:D,3,0))</f>
        <v>Биологический_материал</v>
      </c>
      <c r="K1129" t="str">
        <f>IF(L1129="","",VLOOKUP(L1129,Продукция!B:C,2,0))</f>
        <v>Сыворотка крови</v>
      </c>
      <c r="L1129" s="151" t="s">
        <v>302</v>
      </c>
      <c r="M1129">
        <f>IF(L1129="","",VLOOKUP(L1129,Продукция!B:L,11,0))</f>
        <v>0</v>
      </c>
      <c r="N1129" s="11" t="s">
        <v>873</v>
      </c>
      <c r="P1129" s="11" t="s">
        <v>340</v>
      </c>
      <c r="Q1129" s="11" t="s">
        <v>854</v>
      </c>
      <c r="R1129" s="153" t="s">
        <v>5126</v>
      </c>
      <c r="S1129" s="11">
        <v>15</v>
      </c>
      <c r="T1129" s="11" t="s">
        <v>5154</v>
      </c>
      <c r="V1129" s="14">
        <v>45696</v>
      </c>
      <c r="Z1129" s="11" t="s">
        <v>4823</v>
      </c>
      <c r="AA1129" s="15">
        <v>0.62847222222222221</v>
      </c>
      <c r="AB1129" t="str">
        <f>IF(L1129="","",VLOOKUP(L1129&amp;I1129,Продукция!A:I,9,0))</f>
        <v>рекомендация производителя набора</v>
      </c>
      <c r="AC1129" s="14">
        <v>45705</v>
      </c>
      <c r="AD1129" s="11" t="s">
        <v>2676</v>
      </c>
      <c r="AE1129" s="11" t="s">
        <v>4823</v>
      </c>
      <c r="AF1129" t="str">
        <f>IF(AD1129="","",VLOOKUP(AD1129,'Сотрудники и ссылки'!A:B,2,0))</f>
        <v>Серолог</v>
      </c>
      <c r="AG1129">
        <f>IF(AD1129="","",VLOOKUP(AD1129,'Сотрудники и ссылки'!A:C,3,0))</f>
        <v>20007746</v>
      </c>
      <c r="AH1129" s="11" t="s">
        <v>2676</v>
      </c>
      <c r="AI1129" t="str">
        <f>IF(AH1129="","",VLOOKUP(AH1129,'Сотрудники и ссылки'!A:B,2,0))</f>
        <v>Серолог</v>
      </c>
      <c r="AJ1129">
        <f>IF(AH1129="","",VLOOKUP(AH1129,'Сотрудники и ссылки'!A:C,3,0))</f>
        <v>20007746</v>
      </c>
      <c r="AK1129" s="14">
        <v>45705</v>
      </c>
      <c r="AL1129" s="2">
        <f>IF(AK1129="","",AK1129+VLOOKUP(I1129,'Вид исследования'!B:E,4,0))</f>
        <v>45706</v>
      </c>
      <c r="AM1129" s="2">
        <f>IF(AK1129="","",AK1129+VLOOKUP(I1129,'Вид исследования'!B:F,5,0))</f>
        <v>45706</v>
      </c>
      <c r="AN1129" s="14">
        <v>45705</v>
      </c>
      <c r="AP1129" s="11" t="s">
        <v>189</v>
      </c>
      <c r="AQ1129" t="str">
        <f>IFERROR(IF(L1129="","",VLOOKUP(L1129&amp;I1129,Продукция!A:K,11,0)),"обратитесь к админ справочника")</f>
        <v>согласно рекомендациям производителя теста</v>
      </c>
      <c r="AR1129" s="11" t="s">
        <v>4823</v>
      </c>
      <c r="AS1129" t="str">
        <f>IFERROR(IF(L1129="","",VLOOKUP(L1129&amp;I1129,Продукция!A:J,10,0)),"обратитесь к админ справочника")</f>
        <v>инструкция тест- ситема Биочек СК -132</v>
      </c>
      <c r="AT1129" s="11" t="s">
        <v>4823</v>
      </c>
      <c r="AU1129" s="11" t="s">
        <v>4823</v>
      </c>
      <c r="AV1129" s="11" t="s">
        <v>2676</v>
      </c>
      <c r="AW1129" s="11" t="s">
        <v>4824</v>
      </c>
      <c r="AX1129" s="11" t="s">
        <v>565</v>
      </c>
      <c r="AY1129" s="11" t="s">
        <v>1286</v>
      </c>
      <c r="AZ1129" s="11">
        <v>153</v>
      </c>
      <c r="BA1129" s="11">
        <v>36</v>
      </c>
      <c r="BC1129" s="11" t="s">
        <v>5155</v>
      </c>
    </row>
    <row r="1130" spans="1:55" x14ac:dyDescent="0.25">
      <c r="A1130" t="str">
        <f t="shared" si="21"/>
        <v>С/288FADV (BioChek) аденовирус уровень антител</v>
      </c>
      <c r="B1130" t="str">
        <f>IF(E1130="","",INDEX(Лаборатории!A:A,MATCH('Производственный контроль'!E1130,Лаборатории!B:B,0)))</f>
        <v xml:space="preserve">КУРИНОЕ ЦАРСТВО АО </v>
      </c>
      <c r="C1130" t="str">
        <f>IF(E1130="","",VLOOKUP(E1130,Лаборатории!B:D,3,0))</f>
        <v>U377_CHL</v>
      </c>
      <c r="D1130" s="12">
        <v>45699</v>
      </c>
      <c r="E1130" s="11" t="s">
        <v>793</v>
      </c>
      <c r="F1130" s="11" t="s">
        <v>544</v>
      </c>
      <c r="G1130" s="11" t="s">
        <v>565</v>
      </c>
      <c r="H1130" s="11" t="s">
        <v>262</v>
      </c>
      <c r="I1130" s="11" t="s">
        <v>3414</v>
      </c>
      <c r="J1130" t="str">
        <f>IF(L1130="","",VLOOKUP(L1130,Продукция!B:D,3,0))</f>
        <v>Биологический_материал</v>
      </c>
      <c r="K1130" t="str">
        <f>IF(L1130="","",VLOOKUP(L1130,Продукция!B:C,2,0))</f>
        <v>Сыворотка крови</v>
      </c>
      <c r="L1130" s="151" t="s">
        <v>302</v>
      </c>
      <c r="M1130">
        <f>IF(L1130="","",VLOOKUP(L1130,Продукция!B:L,11,0))</f>
        <v>0</v>
      </c>
      <c r="N1130" s="11" t="s">
        <v>873</v>
      </c>
      <c r="P1130" s="11" t="s">
        <v>340</v>
      </c>
      <c r="Q1130" s="11" t="s">
        <v>854</v>
      </c>
      <c r="R1130" s="153" t="s">
        <v>5161</v>
      </c>
      <c r="S1130" s="11">
        <v>15</v>
      </c>
      <c r="T1130" s="11" t="s">
        <v>5154</v>
      </c>
      <c r="V1130" s="14">
        <v>45698</v>
      </c>
      <c r="Z1130" s="11" t="s">
        <v>4823</v>
      </c>
      <c r="AA1130" s="15">
        <v>0.62847222222222221</v>
      </c>
      <c r="AB1130" t="str">
        <f>IF(L1130="","",VLOOKUP(L1130&amp;I1130,Продукция!A:I,9,0))</f>
        <v>рекомендация производителя набора</v>
      </c>
      <c r="AC1130" s="14">
        <v>45705</v>
      </c>
      <c r="AD1130" s="11" t="s">
        <v>2676</v>
      </c>
      <c r="AE1130" s="11" t="s">
        <v>4823</v>
      </c>
      <c r="AF1130" t="str">
        <f>IF(AD1130="","",VLOOKUP(AD1130,'Сотрудники и ссылки'!A:B,2,0))</f>
        <v>Серолог</v>
      </c>
      <c r="AG1130">
        <f>IF(AD1130="","",VLOOKUP(AD1130,'Сотрудники и ссылки'!A:C,3,0))</f>
        <v>20007746</v>
      </c>
      <c r="AH1130" s="11" t="s">
        <v>2676</v>
      </c>
      <c r="AI1130" t="str">
        <f>IF(AH1130="","",VLOOKUP(AH1130,'Сотрудники и ссылки'!A:B,2,0))</f>
        <v>Серолог</v>
      </c>
      <c r="AJ1130">
        <f>IF(AH1130="","",VLOOKUP(AH1130,'Сотрудники и ссылки'!A:C,3,0))</f>
        <v>20007746</v>
      </c>
      <c r="AK1130" s="14">
        <v>45705</v>
      </c>
      <c r="AL1130" s="2">
        <f>IF(AK1130="","",AK1130+VLOOKUP(I1130,'Вид исследования'!B:E,4,0))</f>
        <v>45706</v>
      </c>
      <c r="AM1130" s="2">
        <f>IF(AK1130="","",AK1130+VLOOKUP(I1130,'Вид исследования'!B:F,5,0))</f>
        <v>45706</v>
      </c>
      <c r="AN1130" s="14">
        <v>45705</v>
      </c>
      <c r="AP1130" s="11" t="s">
        <v>189</v>
      </c>
      <c r="AQ1130" t="str">
        <f>IFERROR(IF(L1130="","",VLOOKUP(L1130&amp;I1130,Продукция!A:K,11,0)),"обратитесь к админ справочника")</f>
        <v>согласно рекомендациям производителя теста</v>
      </c>
      <c r="AR1130" s="11" t="s">
        <v>4823</v>
      </c>
      <c r="AS1130" t="str">
        <f>IFERROR(IF(L1130="","",VLOOKUP(L1130&amp;I1130,Продукция!A:J,10,0)),"обратитесь к админ справочника")</f>
        <v>инструкция тест- ситема Биочек СК -132</v>
      </c>
      <c r="AT1130" s="11" t="s">
        <v>4823</v>
      </c>
      <c r="AU1130" s="11" t="s">
        <v>4823</v>
      </c>
      <c r="AV1130" s="11" t="s">
        <v>2676</v>
      </c>
      <c r="AW1130" s="11" t="s">
        <v>4824</v>
      </c>
      <c r="AX1130" s="11" t="s">
        <v>565</v>
      </c>
      <c r="AY1130" s="11" t="s">
        <v>1276</v>
      </c>
      <c r="AZ1130" s="11">
        <v>153</v>
      </c>
      <c r="BA1130" s="11">
        <v>36</v>
      </c>
      <c r="BC1130" s="11" t="s">
        <v>5155</v>
      </c>
    </row>
    <row r="1131" spans="1:55" x14ac:dyDescent="0.25">
      <c r="A1131" t="str">
        <f t="shared" si="21"/>
        <v>С/299FADV (BioChek) аденовирус уровень антител</v>
      </c>
      <c r="B1131" t="str">
        <f>IF(E1131="","",INDEX(Лаборатории!A:A,MATCH('Производственный контроль'!E1131,Лаборатории!B:B,0)))</f>
        <v xml:space="preserve">КУРИНОЕ ЦАРСТВО АО </v>
      </c>
      <c r="C1131" t="str">
        <f>IF(E1131="","",VLOOKUP(E1131,Лаборатории!B:D,3,0))</f>
        <v>U377_CHL</v>
      </c>
      <c r="D1131" s="12">
        <v>45700</v>
      </c>
      <c r="E1131" s="11" t="s">
        <v>793</v>
      </c>
      <c r="F1131" s="11" t="s">
        <v>544</v>
      </c>
      <c r="G1131" s="11" t="s">
        <v>565</v>
      </c>
      <c r="H1131" s="11" t="s">
        <v>262</v>
      </c>
      <c r="I1131" s="11" t="s">
        <v>3414</v>
      </c>
      <c r="J1131" t="str">
        <f>IF(L1131="","",VLOOKUP(L1131,Продукция!B:D,3,0))</f>
        <v>Биологический_материал</v>
      </c>
      <c r="K1131" t="str">
        <f>IF(L1131="","",VLOOKUP(L1131,Продукция!B:C,2,0))</f>
        <v>Сыворотка крови</v>
      </c>
      <c r="L1131" s="151" t="s">
        <v>302</v>
      </c>
      <c r="M1131">
        <f>IF(L1131="","",VLOOKUP(L1131,Продукция!B:L,11,0))</f>
        <v>0</v>
      </c>
      <c r="N1131" s="11" t="s">
        <v>873</v>
      </c>
      <c r="P1131" s="11" t="s">
        <v>340</v>
      </c>
      <c r="Q1131" s="11" t="s">
        <v>854</v>
      </c>
      <c r="R1131" s="153" t="s">
        <v>4956</v>
      </c>
      <c r="S1131" s="11">
        <v>15</v>
      </c>
      <c r="T1131" s="11" t="s">
        <v>5160</v>
      </c>
      <c r="V1131" s="14">
        <v>45699</v>
      </c>
      <c r="Z1131" s="11" t="s">
        <v>4823</v>
      </c>
      <c r="AA1131" s="15">
        <v>0.55902777777777779</v>
      </c>
      <c r="AB1131" t="str">
        <f>IF(L1131="","",VLOOKUP(L1131&amp;I1131,Продукция!A:I,9,0))</f>
        <v>рекомендация производителя набора</v>
      </c>
      <c r="AC1131" s="14">
        <v>45705</v>
      </c>
      <c r="AD1131" s="11" t="s">
        <v>2676</v>
      </c>
      <c r="AE1131" s="11" t="s">
        <v>4823</v>
      </c>
      <c r="AF1131" t="str">
        <f>IF(AD1131="","",VLOOKUP(AD1131,'Сотрудники и ссылки'!A:B,2,0))</f>
        <v>Серолог</v>
      </c>
      <c r="AG1131">
        <f>IF(AD1131="","",VLOOKUP(AD1131,'Сотрудники и ссылки'!A:C,3,0))</f>
        <v>20007746</v>
      </c>
      <c r="AH1131" s="11" t="s">
        <v>2676</v>
      </c>
      <c r="AI1131" t="str">
        <f>IF(AH1131="","",VLOOKUP(AH1131,'Сотрудники и ссылки'!A:B,2,0))</f>
        <v>Серолог</v>
      </c>
      <c r="AJ1131">
        <f>IF(AH1131="","",VLOOKUP(AH1131,'Сотрудники и ссылки'!A:C,3,0))</f>
        <v>20007746</v>
      </c>
      <c r="AK1131" s="14">
        <v>45705</v>
      </c>
      <c r="AL1131" s="2">
        <f>IF(AK1131="","",AK1131+VLOOKUP(I1131,'Вид исследования'!B:E,4,0))</f>
        <v>45706</v>
      </c>
      <c r="AM1131" s="2">
        <f>IF(AK1131="","",AK1131+VLOOKUP(I1131,'Вид исследования'!B:F,5,0))</f>
        <v>45706</v>
      </c>
      <c r="AN1131" s="14">
        <v>45705</v>
      </c>
      <c r="AP1131" s="11" t="s">
        <v>189</v>
      </c>
      <c r="AQ1131" t="str">
        <f>IFERROR(IF(L1131="","",VLOOKUP(L1131&amp;I1131,Продукция!A:K,11,0)),"обратитесь к админ справочника")</f>
        <v>согласно рекомендациям производителя теста</v>
      </c>
      <c r="AR1131" s="11" t="s">
        <v>4823</v>
      </c>
      <c r="AS1131" t="str">
        <f>IFERROR(IF(L1131="","",VLOOKUP(L1131&amp;I1131,Продукция!A:J,10,0)),"обратитесь к админ справочника")</f>
        <v>инструкция тест- ситема Биочек СК -132</v>
      </c>
      <c r="AT1131" s="11" t="s">
        <v>4823</v>
      </c>
      <c r="AU1131" s="11" t="s">
        <v>4823</v>
      </c>
      <c r="AV1131" s="11" t="s">
        <v>2676</v>
      </c>
      <c r="AW1131" s="11" t="s">
        <v>4824</v>
      </c>
      <c r="AX1131" s="11" t="s">
        <v>565</v>
      </c>
      <c r="AY1131" s="11" t="s">
        <v>1305</v>
      </c>
      <c r="AZ1131" s="11">
        <v>153</v>
      </c>
      <c r="BA1131" s="11">
        <v>35</v>
      </c>
      <c r="BC1131" s="11" t="s">
        <v>5155</v>
      </c>
    </row>
    <row r="1132" spans="1:55" x14ac:dyDescent="0.25">
      <c r="A1132" t="str">
        <f t="shared" si="21"/>
        <v>С/299FADV (BioChek) аденовирус уровень антител</v>
      </c>
      <c r="B1132" t="str">
        <f>IF(E1132="","",INDEX(Лаборатории!A:A,MATCH('Производственный контроль'!E1132,Лаборатории!B:B,0)))</f>
        <v xml:space="preserve">КУРИНОЕ ЦАРСТВО АО </v>
      </c>
      <c r="C1132" t="str">
        <f>IF(E1132="","",VLOOKUP(E1132,Лаборатории!B:D,3,0))</f>
        <v>U377_CHL</v>
      </c>
      <c r="D1132" s="12">
        <v>45700</v>
      </c>
      <c r="E1132" s="11" t="s">
        <v>793</v>
      </c>
      <c r="F1132" s="11" t="s">
        <v>544</v>
      </c>
      <c r="G1132" s="11" t="s">
        <v>565</v>
      </c>
      <c r="H1132" s="11" t="s">
        <v>262</v>
      </c>
      <c r="I1132" s="11" t="s">
        <v>3414</v>
      </c>
      <c r="J1132" t="str">
        <f>IF(L1132="","",VLOOKUP(L1132,Продукция!B:D,3,0))</f>
        <v>Биологический_материал</v>
      </c>
      <c r="K1132" t="str">
        <f>IF(L1132="","",VLOOKUP(L1132,Продукция!B:C,2,0))</f>
        <v>Сыворотка крови</v>
      </c>
      <c r="L1132" s="151" t="s">
        <v>302</v>
      </c>
      <c r="M1132">
        <f>IF(L1132="","",VLOOKUP(L1132,Продукция!B:L,11,0))</f>
        <v>0</v>
      </c>
      <c r="N1132" s="11" t="s">
        <v>873</v>
      </c>
      <c r="P1132" s="11" t="s">
        <v>340</v>
      </c>
      <c r="Q1132" s="11" t="s">
        <v>854</v>
      </c>
      <c r="R1132" s="153" t="s">
        <v>5159</v>
      </c>
      <c r="S1132" s="11">
        <v>15</v>
      </c>
      <c r="T1132" s="11" t="s">
        <v>5160</v>
      </c>
      <c r="V1132" s="14">
        <v>45699</v>
      </c>
      <c r="Z1132" s="11" t="s">
        <v>4823</v>
      </c>
      <c r="AA1132" s="15">
        <v>0.55902777777777779</v>
      </c>
      <c r="AB1132" t="str">
        <f>IF(L1132="","",VLOOKUP(L1132&amp;I1132,Продукция!A:I,9,0))</f>
        <v>рекомендация производителя набора</v>
      </c>
      <c r="AC1132" s="14">
        <v>45705</v>
      </c>
      <c r="AD1132" s="11" t="s">
        <v>2676</v>
      </c>
      <c r="AE1132" s="11" t="s">
        <v>4823</v>
      </c>
      <c r="AF1132" t="str">
        <f>IF(AD1132="","",VLOOKUP(AD1132,'Сотрудники и ссылки'!A:B,2,0))</f>
        <v>Серолог</v>
      </c>
      <c r="AG1132">
        <f>IF(AD1132="","",VLOOKUP(AD1132,'Сотрудники и ссылки'!A:C,3,0))</f>
        <v>20007746</v>
      </c>
      <c r="AH1132" s="11" t="s">
        <v>2676</v>
      </c>
      <c r="AI1132" t="str">
        <f>IF(AH1132="","",VLOOKUP(AH1132,'Сотрудники и ссылки'!A:B,2,0))</f>
        <v>Серолог</v>
      </c>
      <c r="AJ1132">
        <f>IF(AH1132="","",VLOOKUP(AH1132,'Сотрудники и ссылки'!A:C,3,0))</f>
        <v>20007746</v>
      </c>
      <c r="AK1132" s="14">
        <v>45705</v>
      </c>
      <c r="AL1132" s="2">
        <f>IF(AK1132="","",AK1132+VLOOKUP(I1132,'Вид исследования'!B:E,4,0))</f>
        <v>45706</v>
      </c>
      <c r="AM1132" s="2">
        <f>IF(AK1132="","",AK1132+VLOOKUP(I1132,'Вид исследования'!B:F,5,0))</f>
        <v>45706</v>
      </c>
      <c r="AN1132" s="14">
        <v>45705</v>
      </c>
      <c r="AP1132" s="11" t="s">
        <v>189</v>
      </c>
      <c r="AQ1132" t="str">
        <f>IFERROR(IF(L1132="","",VLOOKUP(L1132&amp;I1132,Продукция!A:K,11,0)),"обратитесь к админ справочника")</f>
        <v>согласно рекомендациям производителя теста</v>
      </c>
      <c r="AR1132" s="11" t="s">
        <v>4823</v>
      </c>
      <c r="AS1132" t="str">
        <f>IFERROR(IF(L1132="","",VLOOKUP(L1132&amp;I1132,Продукция!A:J,10,0)),"обратитесь к админ справочника")</f>
        <v>инструкция тест- ситема Биочек СК -132</v>
      </c>
      <c r="AT1132" s="11" t="s">
        <v>4823</v>
      </c>
      <c r="AU1132" s="11" t="s">
        <v>4823</v>
      </c>
      <c r="AV1132" s="11" t="s">
        <v>2676</v>
      </c>
      <c r="AW1132" s="11" t="s">
        <v>4824</v>
      </c>
      <c r="AX1132" s="11" t="s">
        <v>565</v>
      </c>
      <c r="AY1132" s="11" t="s">
        <v>1302</v>
      </c>
      <c r="AZ1132" s="11">
        <v>153</v>
      </c>
      <c r="BA1132" s="11">
        <v>36</v>
      </c>
      <c r="BC1132" s="11" t="s">
        <v>5155</v>
      </c>
    </row>
    <row r="1133" spans="1:55" x14ac:dyDescent="0.25">
      <c r="A1133" t="str">
        <f t="shared" si="21"/>
        <v>С/288MG (BioChek) микоплазма галлисептикум уровень антител</v>
      </c>
      <c r="B1133" t="str">
        <f>IF(E1133="","",INDEX(Лаборатории!A:A,MATCH('Производственный контроль'!E1133,Лаборатории!B:B,0)))</f>
        <v xml:space="preserve">КУРИНОЕ ЦАРСТВО АО </v>
      </c>
      <c r="C1133" t="str">
        <f>IF(E1133="","",VLOOKUP(E1133,Лаборатории!B:D,3,0))</f>
        <v>U377_CHL</v>
      </c>
      <c r="D1133" s="12">
        <v>45699</v>
      </c>
      <c r="E1133" s="11" t="s">
        <v>793</v>
      </c>
      <c r="F1133" s="11" t="s">
        <v>544</v>
      </c>
      <c r="G1133" s="11" t="s">
        <v>565</v>
      </c>
      <c r="H1133" s="11" t="s">
        <v>262</v>
      </c>
      <c r="I1133" s="11" t="s">
        <v>3422</v>
      </c>
      <c r="J1133" t="str">
        <f>IF(L1133="","",VLOOKUP(L1133,Продукция!B:D,3,0))</f>
        <v>Биологический_материал</v>
      </c>
      <c r="K1133" t="str">
        <f>IF(L1133="","",VLOOKUP(L1133,Продукция!B:C,2,0))</f>
        <v>Сыворотка крови</v>
      </c>
      <c r="L1133" s="151" t="s">
        <v>302</v>
      </c>
      <c r="M1133">
        <f>IF(L1133="","",VLOOKUP(L1133,Продукция!B:L,11,0))</f>
        <v>0</v>
      </c>
      <c r="N1133" s="11" t="s">
        <v>873</v>
      </c>
      <c r="P1133" s="11" t="s">
        <v>340</v>
      </c>
      <c r="Q1133" s="11" t="s">
        <v>854</v>
      </c>
      <c r="R1133" s="153" t="s">
        <v>5132</v>
      </c>
      <c r="S1133" s="11">
        <v>15</v>
      </c>
      <c r="T1133" s="11" t="s">
        <v>5154</v>
      </c>
      <c r="V1133" s="14">
        <v>45696</v>
      </c>
      <c r="Z1133" s="11" t="s">
        <v>4823</v>
      </c>
      <c r="AA1133" s="15">
        <v>0.62847222222222221</v>
      </c>
      <c r="AB1133" t="str">
        <f>IF(L1133="","",VLOOKUP(L1133&amp;I1133,Продукция!A:I,9,0))</f>
        <v>рекомендация производителя набора</v>
      </c>
      <c r="AC1133" s="14">
        <v>45705</v>
      </c>
      <c r="AD1133" s="11" t="s">
        <v>2676</v>
      </c>
      <c r="AE1133" s="11" t="s">
        <v>4823</v>
      </c>
      <c r="AF1133" t="str">
        <f>IF(AD1133="","",VLOOKUP(AD1133,'Сотрудники и ссылки'!A:B,2,0))</f>
        <v>Серолог</v>
      </c>
      <c r="AG1133">
        <f>IF(AD1133="","",VLOOKUP(AD1133,'Сотрудники и ссылки'!A:C,3,0))</f>
        <v>20007746</v>
      </c>
      <c r="AH1133" s="11" t="s">
        <v>2676</v>
      </c>
      <c r="AI1133" t="str">
        <f>IF(AH1133="","",VLOOKUP(AH1133,'Сотрудники и ссылки'!A:B,2,0))</f>
        <v>Серолог</v>
      </c>
      <c r="AJ1133">
        <f>IF(AH1133="","",VLOOKUP(AH1133,'Сотрудники и ссылки'!A:C,3,0))</f>
        <v>20007746</v>
      </c>
      <c r="AK1133" s="14">
        <v>45705</v>
      </c>
      <c r="AL1133" s="2">
        <f>IF(AK1133="","",AK1133+VLOOKUP(I1133,'Вид исследования'!B:E,4,0))</f>
        <v>45706</v>
      </c>
      <c r="AM1133" s="2">
        <f>IF(AK1133="","",AK1133+VLOOKUP(I1133,'Вид исследования'!B:F,5,0))</f>
        <v>45706</v>
      </c>
      <c r="AN1133" s="14">
        <v>45705</v>
      </c>
      <c r="AP1133" s="11" t="s">
        <v>189</v>
      </c>
      <c r="AQ1133" t="str">
        <f>IFERROR(IF(L1133="","",VLOOKUP(L1133&amp;I1133,Продукция!A:K,11,0)),"обратитесь к админ справочника")</f>
        <v>согласно рекомендациям производителя теста</v>
      </c>
      <c r="AR1133" s="11" t="s">
        <v>4823</v>
      </c>
      <c r="AS1133" t="str">
        <f>IFERROR(IF(L1133="","",VLOOKUP(L1133&amp;I1133,Продукция!A:J,10,0)),"обратитесь к админ справочника")</f>
        <v>инструкция тест- ситема Биочек СК -114</v>
      </c>
      <c r="AT1133" s="11" t="s">
        <v>4823</v>
      </c>
      <c r="AU1133" s="11" t="s">
        <v>4823</v>
      </c>
      <c r="AV1133" s="11" t="s">
        <v>2676</v>
      </c>
      <c r="AW1133" s="11" t="s">
        <v>4824</v>
      </c>
      <c r="AX1133" s="11" t="s">
        <v>565</v>
      </c>
      <c r="AY1133" s="11" t="s">
        <v>1289</v>
      </c>
      <c r="AZ1133" s="11">
        <v>153</v>
      </c>
      <c r="BA1133" s="11">
        <v>40</v>
      </c>
      <c r="BC1133" s="11" t="s">
        <v>5155</v>
      </c>
    </row>
    <row r="1134" spans="1:55" x14ac:dyDescent="0.25">
      <c r="A1134" t="str">
        <f t="shared" si="21"/>
        <v>С/288MG (BioChek) микоплазма галлисептикум уровень антител</v>
      </c>
      <c r="B1134" t="str">
        <f>IF(E1134="","",INDEX(Лаборатории!A:A,MATCH('Производственный контроль'!E1134,Лаборатории!B:B,0)))</f>
        <v xml:space="preserve">КУРИНОЕ ЦАРСТВО АО </v>
      </c>
      <c r="C1134" t="str">
        <f>IF(E1134="","",VLOOKUP(E1134,Лаборатории!B:D,3,0))</f>
        <v>U377_CHL</v>
      </c>
      <c r="D1134" s="12">
        <v>45699</v>
      </c>
      <c r="E1134" s="11" t="s">
        <v>793</v>
      </c>
      <c r="F1134" s="11" t="s">
        <v>544</v>
      </c>
      <c r="G1134" s="11" t="s">
        <v>565</v>
      </c>
      <c r="H1134" s="11" t="s">
        <v>262</v>
      </c>
      <c r="I1134" s="11" t="s">
        <v>3422</v>
      </c>
      <c r="J1134" t="str">
        <f>IF(L1134="","",VLOOKUP(L1134,Продукция!B:D,3,0))</f>
        <v>Биологический_материал</v>
      </c>
      <c r="K1134" t="str">
        <f>IF(L1134="","",VLOOKUP(L1134,Продукция!B:C,2,0))</f>
        <v>Сыворотка крови</v>
      </c>
      <c r="L1134" s="151" t="s">
        <v>302</v>
      </c>
      <c r="M1134">
        <f>IF(L1134="","",VLOOKUP(L1134,Продукция!B:L,11,0))</f>
        <v>0</v>
      </c>
      <c r="N1134" s="11" t="s">
        <v>873</v>
      </c>
      <c r="P1134" s="11" t="s">
        <v>340</v>
      </c>
      <c r="Q1134" s="11" t="s">
        <v>854</v>
      </c>
      <c r="R1134" s="153" t="s">
        <v>5145</v>
      </c>
      <c r="S1134" s="11">
        <v>15</v>
      </c>
      <c r="T1134" s="11" t="s">
        <v>5154</v>
      </c>
      <c r="V1134" s="14">
        <v>45697</v>
      </c>
      <c r="Z1134" s="11" t="s">
        <v>4823</v>
      </c>
      <c r="AA1134" s="15">
        <v>0.62847222222222221</v>
      </c>
      <c r="AB1134" t="str">
        <f>IF(L1134="","",VLOOKUP(L1134&amp;I1134,Продукция!A:I,9,0))</f>
        <v>рекомендация производителя набора</v>
      </c>
      <c r="AC1134" s="14">
        <v>45705</v>
      </c>
      <c r="AD1134" s="11" t="s">
        <v>2676</v>
      </c>
      <c r="AE1134" s="11" t="s">
        <v>4823</v>
      </c>
      <c r="AF1134" t="str">
        <f>IF(AD1134="","",VLOOKUP(AD1134,'Сотрудники и ссылки'!A:B,2,0))</f>
        <v>Серолог</v>
      </c>
      <c r="AG1134">
        <f>IF(AD1134="","",VLOOKUP(AD1134,'Сотрудники и ссылки'!A:C,3,0))</f>
        <v>20007746</v>
      </c>
      <c r="AH1134" s="11" t="s">
        <v>2676</v>
      </c>
      <c r="AI1134" t="str">
        <f>IF(AH1134="","",VLOOKUP(AH1134,'Сотрудники и ссылки'!A:B,2,0))</f>
        <v>Серолог</v>
      </c>
      <c r="AJ1134">
        <f>IF(AH1134="","",VLOOKUP(AH1134,'Сотрудники и ссылки'!A:C,3,0))</f>
        <v>20007746</v>
      </c>
      <c r="AK1134" s="14">
        <v>45705</v>
      </c>
      <c r="AL1134" s="2">
        <f>IF(AK1134="","",AK1134+VLOOKUP(I1134,'Вид исследования'!B:E,4,0))</f>
        <v>45706</v>
      </c>
      <c r="AM1134" s="2">
        <f>IF(AK1134="","",AK1134+VLOOKUP(I1134,'Вид исследования'!B:F,5,0))</f>
        <v>45706</v>
      </c>
      <c r="AN1134" s="14">
        <v>45705</v>
      </c>
      <c r="AP1134" s="11" t="s">
        <v>189</v>
      </c>
      <c r="AQ1134" t="str">
        <f>IFERROR(IF(L1134="","",VLOOKUP(L1134&amp;I1134,Продукция!A:K,11,0)),"обратитесь к админ справочника")</f>
        <v>согласно рекомендациям производителя теста</v>
      </c>
      <c r="AR1134" s="11" t="s">
        <v>4823</v>
      </c>
      <c r="AS1134" t="str">
        <f>IFERROR(IF(L1134="","",VLOOKUP(L1134&amp;I1134,Продукция!A:J,10,0)),"обратитесь к админ справочника")</f>
        <v>инструкция тест- ситема Биочек СК -114</v>
      </c>
      <c r="AT1134" s="11" t="s">
        <v>4823</v>
      </c>
      <c r="AU1134" s="11" t="s">
        <v>4823</v>
      </c>
      <c r="AV1134" s="11" t="s">
        <v>2676</v>
      </c>
      <c r="AW1134" s="11" t="s">
        <v>4824</v>
      </c>
      <c r="AX1134" s="11" t="s">
        <v>565</v>
      </c>
      <c r="AY1134" s="11" t="s">
        <v>1300</v>
      </c>
      <c r="AZ1134" s="11">
        <v>153</v>
      </c>
      <c r="BA1134" s="11">
        <v>37</v>
      </c>
      <c r="BC1134" s="11" t="s">
        <v>5155</v>
      </c>
    </row>
    <row r="1135" spans="1:55" x14ac:dyDescent="0.25">
      <c r="A1135" t="str">
        <f t="shared" si="21"/>
        <v>С/288MG (BioChek) микоплазма галлисептикум уровень антител</v>
      </c>
      <c r="B1135" t="str">
        <f>IF(E1135="","",INDEX(Лаборатории!A:A,MATCH('Производственный контроль'!E1135,Лаборатории!B:B,0)))</f>
        <v xml:space="preserve">КУРИНОЕ ЦАРСТВО АО </v>
      </c>
      <c r="C1135" t="str">
        <f>IF(E1135="","",VLOOKUP(E1135,Лаборатории!B:D,3,0))</f>
        <v>U377_CHL</v>
      </c>
      <c r="D1135" s="12">
        <v>45699</v>
      </c>
      <c r="E1135" s="11" t="s">
        <v>793</v>
      </c>
      <c r="F1135" s="11" t="s">
        <v>544</v>
      </c>
      <c r="G1135" s="11" t="s">
        <v>565</v>
      </c>
      <c r="H1135" s="11" t="s">
        <v>262</v>
      </c>
      <c r="I1135" s="11" t="s">
        <v>3422</v>
      </c>
      <c r="J1135" t="str">
        <f>IF(L1135="","",VLOOKUP(L1135,Продукция!B:D,3,0))</f>
        <v>Биологический_материал</v>
      </c>
      <c r="K1135" t="str">
        <f>IF(L1135="","",VLOOKUP(L1135,Продукция!B:C,2,0))</f>
        <v>Сыворотка крови</v>
      </c>
      <c r="L1135" s="151" t="s">
        <v>302</v>
      </c>
      <c r="M1135">
        <f>IF(L1135="","",VLOOKUP(L1135,Продукция!B:L,11,0))</f>
        <v>0</v>
      </c>
      <c r="N1135" s="11" t="s">
        <v>873</v>
      </c>
      <c r="P1135" s="11" t="s">
        <v>340</v>
      </c>
      <c r="Q1135" s="11" t="s">
        <v>854</v>
      </c>
      <c r="R1135" s="153" t="s">
        <v>5126</v>
      </c>
      <c r="S1135" s="11">
        <v>15</v>
      </c>
      <c r="T1135" s="11" t="s">
        <v>5154</v>
      </c>
      <c r="V1135" s="14">
        <v>45696</v>
      </c>
      <c r="Z1135" s="11" t="s">
        <v>4823</v>
      </c>
      <c r="AA1135" s="15">
        <v>0.62847222222222221</v>
      </c>
      <c r="AB1135" t="str">
        <f>IF(L1135="","",VLOOKUP(L1135&amp;I1135,Продукция!A:I,9,0))</f>
        <v>рекомендация производителя набора</v>
      </c>
      <c r="AC1135" s="14">
        <v>45705</v>
      </c>
      <c r="AD1135" s="11" t="s">
        <v>2676</v>
      </c>
      <c r="AE1135" s="11" t="s">
        <v>4823</v>
      </c>
      <c r="AF1135" t="str">
        <f>IF(AD1135="","",VLOOKUP(AD1135,'Сотрудники и ссылки'!A:B,2,0))</f>
        <v>Серолог</v>
      </c>
      <c r="AG1135">
        <f>IF(AD1135="","",VLOOKUP(AD1135,'Сотрудники и ссылки'!A:C,3,0))</f>
        <v>20007746</v>
      </c>
      <c r="AH1135" s="11" t="s">
        <v>2676</v>
      </c>
      <c r="AI1135" t="str">
        <f>IF(AH1135="","",VLOOKUP(AH1135,'Сотрудники и ссылки'!A:B,2,0))</f>
        <v>Серолог</v>
      </c>
      <c r="AJ1135">
        <f>IF(AH1135="","",VLOOKUP(AH1135,'Сотрудники и ссылки'!A:C,3,0))</f>
        <v>20007746</v>
      </c>
      <c r="AK1135" s="14">
        <v>45705</v>
      </c>
      <c r="AL1135" s="2">
        <f>IF(AK1135="","",AK1135+VLOOKUP(I1135,'Вид исследования'!B:E,4,0))</f>
        <v>45706</v>
      </c>
      <c r="AM1135" s="2">
        <f>IF(AK1135="","",AK1135+VLOOKUP(I1135,'Вид исследования'!B:F,5,0))</f>
        <v>45706</v>
      </c>
      <c r="AN1135" s="14">
        <v>45705</v>
      </c>
      <c r="AP1135" s="11" t="s">
        <v>189</v>
      </c>
      <c r="AQ1135" t="str">
        <f>IFERROR(IF(L1135="","",VLOOKUP(L1135&amp;I1135,Продукция!A:K,11,0)),"обратитесь к админ справочника")</f>
        <v>согласно рекомендациям производителя теста</v>
      </c>
      <c r="AR1135" s="11" t="s">
        <v>4823</v>
      </c>
      <c r="AS1135" t="str">
        <f>IFERROR(IF(L1135="","",VLOOKUP(L1135&amp;I1135,Продукция!A:J,10,0)),"обратитесь к админ справочника")</f>
        <v>инструкция тест- ситема Биочек СК -114</v>
      </c>
      <c r="AT1135" s="11" t="s">
        <v>4823</v>
      </c>
      <c r="AU1135" s="11" t="s">
        <v>4823</v>
      </c>
      <c r="AV1135" s="11" t="s">
        <v>2676</v>
      </c>
      <c r="AW1135" s="11" t="s">
        <v>4824</v>
      </c>
      <c r="AX1135" s="11" t="s">
        <v>565</v>
      </c>
      <c r="AY1135" s="11" t="s">
        <v>1286</v>
      </c>
      <c r="AZ1135" s="11">
        <v>153</v>
      </c>
      <c r="BA1135" s="11">
        <v>36</v>
      </c>
      <c r="BC1135" s="11" t="s">
        <v>5155</v>
      </c>
    </row>
    <row r="1136" spans="1:55" x14ac:dyDescent="0.25">
      <c r="A1136" t="str">
        <f t="shared" si="21"/>
        <v>С/288MG (BioChek) микоплазма галлисептикум уровень антител</v>
      </c>
      <c r="B1136" t="str">
        <f>IF(E1136="","",INDEX(Лаборатории!A:A,MATCH('Производственный контроль'!E1136,Лаборатории!B:B,0)))</f>
        <v xml:space="preserve">КУРИНОЕ ЦАРСТВО АО </v>
      </c>
      <c r="C1136" t="str">
        <f>IF(E1136="","",VLOOKUP(E1136,Лаборатории!B:D,3,0))</f>
        <v>U377_CHL</v>
      </c>
      <c r="D1136" s="12">
        <v>45699</v>
      </c>
      <c r="E1136" s="11" t="s">
        <v>793</v>
      </c>
      <c r="F1136" s="11" t="s">
        <v>544</v>
      </c>
      <c r="G1136" s="11" t="s">
        <v>565</v>
      </c>
      <c r="H1136" s="11" t="s">
        <v>262</v>
      </c>
      <c r="I1136" s="11" t="s">
        <v>3422</v>
      </c>
      <c r="J1136" t="str">
        <f>IF(L1136="","",VLOOKUP(L1136,Продукция!B:D,3,0))</f>
        <v>Биологический_материал</v>
      </c>
      <c r="K1136" t="str">
        <f>IF(L1136="","",VLOOKUP(L1136,Продукция!B:C,2,0))</f>
        <v>Сыворотка крови</v>
      </c>
      <c r="L1136" s="151" t="s">
        <v>302</v>
      </c>
      <c r="M1136">
        <f>IF(L1136="","",VLOOKUP(L1136,Продукция!B:L,11,0))</f>
        <v>0</v>
      </c>
      <c r="N1136" s="11" t="s">
        <v>873</v>
      </c>
      <c r="P1136" s="11" t="s">
        <v>340</v>
      </c>
      <c r="Q1136" s="11" t="s">
        <v>854</v>
      </c>
      <c r="R1136" s="153" t="s">
        <v>5161</v>
      </c>
      <c r="S1136" s="11">
        <v>15</v>
      </c>
      <c r="T1136" s="11" t="s">
        <v>5154</v>
      </c>
      <c r="V1136" s="14">
        <v>45698</v>
      </c>
      <c r="Z1136" s="11" t="s">
        <v>4823</v>
      </c>
      <c r="AA1136" s="15">
        <v>0.62847222222222221</v>
      </c>
      <c r="AB1136" t="str">
        <f>IF(L1136="","",VLOOKUP(L1136&amp;I1136,Продукция!A:I,9,0))</f>
        <v>рекомендация производителя набора</v>
      </c>
      <c r="AC1136" s="14">
        <v>45705</v>
      </c>
      <c r="AD1136" s="11" t="s">
        <v>2676</v>
      </c>
      <c r="AE1136" s="11" t="s">
        <v>4823</v>
      </c>
      <c r="AF1136" t="str">
        <f>IF(AD1136="","",VLOOKUP(AD1136,'Сотрудники и ссылки'!A:B,2,0))</f>
        <v>Серолог</v>
      </c>
      <c r="AG1136">
        <f>IF(AD1136="","",VLOOKUP(AD1136,'Сотрудники и ссылки'!A:C,3,0))</f>
        <v>20007746</v>
      </c>
      <c r="AH1136" s="11" t="s">
        <v>2676</v>
      </c>
      <c r="AI1136" t="str">
        <f>IF(AH1136="","",VLOOKUP(AH1136,'Сотрудники и ссылки'!A:B,2,0))</f>
        <v>Серолог</v>
      </c>
      <c r="AJ1136">
        <f>IF(AH1136="","",VLOOKUP(AH1136,'Сотрудники и ссылки'!A:C,3,0))</f>
        <v>20007746</v>
      </c>
      <c r="AK1136" s="14">
        <v>45705</v>
      </c>
      <c r="AL1136" s="2">
        <f>IF(AK1136="","",AK1136+VLOOKUP(I1136,'Вид исследования'!B:E,4,0))</f>
        <v>45706</v>
      </c>
      <c r="AM1136" s="2">
        <f>IF(AK1136="","",AK1136+VLOOKUP(I1136,'Вид исследования'!B:F,5,0))</f>
        <v>45706</v>
      </c>
      <c r="AN1136" s="14">
        <v>45705</v>
      </c>
      <c r="AP1136" s="11" t="s">
        <v>189</v>
      </c>
      <c r="AQ1136" t="str">
        <f>IFERROR(IF(L1136="","",VLOOKUP(L1136&amp;I1136,Продукция!A:K,11,0)),"обратитесь к админ справочника")</f>
        <v>согласно рекомендациям производителя теста</v>
      </c>
      <c r="AR1136" s="11" t="s">
        <v>4823</v>
      </c>
      <c r="AS1136" t="str">
        <f>IFERROR(IF(L1136="","",VLOOKUP(L1136&amp;I1136,Продукция!A:J,10,0)),"обратитесь к админ справочника")</f>
        <v>инструкция тест- ситема Биочек СК -114</v>
      </c>
      <c r="AT1136" s="11" t="s">
        <v>4823</v>
      </c>
      <c r="AU1136" s="11" t="s">
        <v>4823</v>
      </c>
      <c r="AV1136" s="11" t="s">
        <v>2676</v>
      </c>
      <c r="AW1136" s="11" t="s">
        <v>4824</v>
      </c>
      <c r="AX1136" s="11" t="s">
        <v>565</v>
      </c>
      <c r="AY1136" s="11" t="s">
        <v>1276</v>
      </c>
      <c r="AZ1136" s="11">
        <v>153</v>
      </c>
      <c r="BA1136" s="11">
        <v>36</v>
      </c>
      <c r="BC1136" s="11" t="s">
        <v>5155</v>
      </c>
    </row>
    <row r="1137" spans="1:55" x14ac:dyDescent="0.25">
      <c r="A1137" t="str">
        <f t="shared" si="21"/>
        <v>С/299MG (BioChek) микоплазма галлисептикум уровень антител</v>
      </c>
      <c r="B1137" t="str">
        <f>IF(E1137="","",INDEX(Лаборатории!A:A,MATCH('Производственный контроль'!E1137,Лаборатории!B:B,0)))</f>
        <v xml:space="preserve">КУРИНОЕ ЦАРСТВО АО </v>
      </c>
      <c r="C1137" t="str">
        <f>IF(E1137="","",VLOOKUP(E1137,Лаборатории!B:D,3,0))</f>
        <v>U377_CHL</v>
      </c>
      <c r="D1137" s="12">
        <v>45700</v>
      </c>
      <c r="E1137" s="11" t="s">
        <v>793</v>
      </c>
      <c r="F1137" s="11" t="s">
        <v>544</v>
      </c>
      <c r="G1137" s="11" t="s">
        <v>565</v>
      </c>
      <c r="H1137" s="11" t="s">
        <v>262</v>
      </c>
      <c r="I1137" s="11" t="s">
        <v>3422</v>
      </c>
      <c r="J1137" t="str">
        <f>IF(L1137="","",VLOOKUP(L1137,Продукция!B:D,3,0))</f>
        <v>Биологический_материал</v>
      </c>
      <c r="K1137" t="str">
        <f>IF(L1137="","",VLOOKUP(L1137,Продукция!B:C,2,0))</f>
        <v>Сыворотка крови</v>
      </c>
      <c r="L1137" s="151" t="s">
        <v>302</v>
      </c>
      <c r="M1137">
        <f>IF(L1137="","",VLOOKUP(L1137,Продукция!B:L,11,0))</f>
        <v>0</v>
      </c>
      <c r="N1137" s="11" t="s">
        <v>873</v>
      </c>
      <c r="P1137" s="11" t="s">
        <v>340</v>
      </c>
      <c r="Q1137" s="11" t="s">
        <v>854</v>
      </c>
      <c r="R1137" s="153" t="s">
        <v>4956</v>
      </c>
      <c r="S1137" s="11">
        <v>15</v>
      </c>
      <c r="T1137" s="11" t="s">
        <v>5160</v>
      </c>
      <c r="V1137" s="14">
        <v>45699</v>
      </c>
      <c r="Z1137" s="11" t="s">
        <v>4823</v>
      </c>
      <c r="AA1137" s="15">
        <v>0.55902777777777779</v>
      </c>
      <c r="AB1137" t="str">
        <f>IF(L1137="","",VLOOKUP(L1137&amp;I1137,Продукция!A:I,9,0))</f>
        <v>рекомендация производителя набора</v>
      </c>
      <c r="AC1137" s="14">
        <v>45705</v>
      </c>
      <c r="AD1137" s="11" t="s">
        <v>2676</v>
      </c>
      <c r="AE1137" s="11" t="s">
        <v>4823</v>
      </c>
      <c r="AF1137" t="str">
        <f>IF(AD1137="","",VLOOKUP(AD1137,'Сотрудники и ссылки'!A:B,2,0))</f>
        <v>Серолог</v>
      </c>
      <c r="AG1137">
        <f>IF(AD1137="","",VLOOKUP(AD1137,'Сотрудники и ссылки'!A:C,3,0))</f>
        <v>20007746</v>
      </c>
      <c r="AH1137" s="11" t="s">
        <v>2676</v>
      </c>
      <c r="AI1137" t="str">
        <f>IF(AH1137="","",VLOOKUP(AH1137,'Сотрудники и ссылки'!A:B,2,0))</f>
        <v>Серолог</v>
      </c>
      <c r="AJ1137">
        <f>IF(AH1137="","",VLOOKUP(AH1137,'Сотрудники и ссылки'!A:C,3,0))</f>
        <v>20007746</v>
      </c>
      <c r="AK1137" s="14">
        <v>45705</v>
      </c>
      <c r="AL1137" s="2">
        <f>IF(AK1137="","",AK1137+VLOOKUP(I1137,'Вид исследования'!B:E,4,0))</f>
        <v>45706</v>
      </c>
      <c r="AM1137" s="2">
        <f>IF(AK1137="","",AK1137+VLOOKUP(I1137,'Вид исследования'!B:F,5,0))</f>
        <v>45706</v>
      </c>
      <c r="AN1137" s="14">
        <v>45705</v>
      </c>
      <c r="AP1137" s="11" t="s">
        <v>189</v>
      </c>
      <c r="AQ1137" t="str">
        <f>IFERROR(IF(L1137="","",VLOOKUP(L1137&amp;I1137,Продукция!A:K,11,0)),"обратитесь к админ справочника")</f>
        <v>согласно рекомендациям производителя теста</v>
      </c>
      <c r="AR1137" s="11" t="s">
        <v>4823</v>
      </c>
      <c r="AS1137" t="str">
        <f>IFERROR(IF(L1137="","",VLOOKUP(L1137&amp;I1137,Продукция!A:J,10,0)),"обратитесь к админ справочника")</f>
        <v>инструкция тест- ситема Биочек СК -114</v>
      </c>
      <c r="AT1137" s="11" t="s">
        <v>4823</v>
      </c>
      <c r="AU1137" s="11" t="s">
        <v>4823</v>
      </c>
      <c r="AV1137" s="11" t="s">
        <v>2676</v>
      </c>
      <c r="AW1137" s="11" t="s">
        <v>4824</v>
      </c>
      <c r="AX1137" s="11" t="s">
        <v>565</v>
      </c>
      <c r="AY1137" s="11" t="s">
        <v>1305</v>
      </c>
      <c r="AZ1137" s="11">
        <v>153</v>
      </c>
      <c r="BA1137" s="11">
        <v>35</v>
      </c>
      <c r="BC1137" s="11" t="s">
        <v>5155</v>
      </c>
    </row>
    <row r="1138" spans="1:55" x14ac:dyDescent="0.25">
      <c r="A1138" t="str">
        <f t="shared" si="21"/>
        <v>С/299MG (BioChek) микоплазма галлисептикум уровень антител</v>
      </c>
      <c r="B1138" t="str">
        <f>IF(E1138="","",INDEX(Лаборатории!A:A,MATCH('Производственный контроль'!E1138,Лаборатории!B:B,0)))</f>
        <v xml:space="preserve">КУРИНОЕ ЦАРСТВО АО </v>
      </c>
      <c r="C1138" t="str">
        <f>IF(E1138="","",VLOOKUP(E1138,Лаборатории!B:D,3,0))</f>
        <v>U377_CHL</v>
      </c>
      <c r="D1138" s="12">
        <v>45700</v>
      </c>
      <c r="E1138" s="11" t="s">
        <v>793</v>
      </c>
      <c r="F1138" s="11" t="s">
        <v>544</v>
      </c>
      <c r="G1138" s="11" t="s">
        <v>565</v>
      </c>
      <c r="H1138" s="11" t="s">
        <v>262</v>
      </c>
      <c r="I1138" s="11" t="s">
        <v>3422</v>
      </c>
      <c r="J1138" t="str">
        <f>IF(L1138="","",VLOOKUP(L1138,Продукция!B:D,3,0))</f>
        <v>Биологический_материал</v>
      </c>
      <c r="K1138" t="str">
        <f>IF(L1138="","",VLOOKUP(L1138,Продукция!B:C,2,0))</f>
        <v>Сыворотка крови</v>
      </c>
      <c r="L1138" s="151" t="s">
        <v>302</v>
      </c>
      <c r="M1138">
        <f>IF(L1138="","",VLOOKUP(L1138,Продукция!B:L,11,0))</f>
        <v>0</v>
      </c>
      <c r="N1138" s="11" t="s">
        <v>873</v>
      </c>
      <c r="P1138" s="11" t="s">
        <v>340</v>
      </c>
      <c r="Q1138" s="11" t="s">
        <v>854</v>
      </c>
      <c r="R1138" s="153" t="s">
        <v>5159</v>
      </c>
      <c r="S1138" s="11">
        <v>15</v>
      </c>
      <c r="T1138" s="11" t="s">
        <v>5160</v>
      </c>
      <c r="V1138" s="14">
        <v>45699</v>
      </c>
      <c r="Z1138" s="11" t="s">
        <v>4823</v>
      </c>
      <c r="AA1138" s="15">
        <v>0.55902777777777779</v>
      </c>
      <c r="AB1138" t="str">
        <f>IF(L1138="","",VLOOKUP(L1138&amp;I1138,Продукция!A:I,9,0))</f>
        <v>рекомендация производителя набора</v>
      </c>
      <c r="AC1138" s="14">
        <v>45705</v>
      </c>
      <c r="AD1138" s="11" t="s">
        <v>2676</v>
      </c>
      <c r="AE1138" s="11" t="s">
        <v>4823</v>
      </c>
      <c r="AF1138" t="str">
        <f>IF(AD1138="","",VLOOKUP(AD1138,'Сотрудники и ссылки'!A:B,2,0))</f>
        <v>Серолог</v>
      </c>
      <c r="AG1138">
        <f>IF(AD1138="","",VLOOKUP(AD1138,'Сотрудники и ссылки'!A:C,3,0))</f>
        <v>20007746</v>
      </c>
      <c r="AH1138" s="11" t="s">
        <v>2676</v>
      </c>
      <c r="AI1138" t="str">
        <f>IF(AH1138="","",VLOOKUP(AH1138,'Сотрудники и ссылки'!A:B,2,0))</f>
        <v>Серолог</v>
      </c>
      <c r="AJ1138">
        <f>IF(AH1138="","",VLOOKUP(AH1138,'Сотрудники и ссылки'!A:C,3,0))</f>
        <v>20007746</v>
      </c>
      <c r="AK1138" s="14">
        <v>45705</v>
      </c>
      <c r="AL1138" s="2">
        <f>IF(AK1138="","",AK1138+VLOOKUP(I1138,'Вид исследования'!B:E,4,0))</f>
        <v>45706</v>
      </c>
      <c r="AM1138" s="2">
        <f>IF(AK1138="","",AK1138+VLOOKUP(I1138,'Вид исследования'!B:F,5,0))</f>
        <v>45706</v>
      </c>
      <c r="AN1138" s="14">
        <v>45705</v>
      </c>
      <c r="AP1138" s="11" t="s">
        <v>189</v>
      </c>
      <c r="AQ1138" t="str">
        <f>IFERROR(IF(L1138="","",VLOOKUP(L1138&amp;I1138,Продукция!A:K,11,0)),"обратитесь к админ справочника")</f>
        <v>согласно рекомендациям производителя теста</v>
      </c>
      <c r="AR1138" s="11" t="s">
        <v>4823</v>
      </c>
      <c r="AS1138" t="str">
        <f>IFERROR(IF(L1138="","",VLOOKUP(L1138&amp;I1138,Продукция!A:J,10,0)),"обратитесь к админ справочника")</f>
        <v>инструкция тест- ситема Биочек СК -114</v>
      </c>
      <c r="AT1138" s="11" t="s">
        <v>4823</v>
      </c>
      <c r="AU1138" s="11" t="s">
        <v>4823</v>
      </c>
      <c r="AV1138" s="11" t="s">
        <v>2676</v>
      </c>
      <c r="AW1138" s="11" t="s">
        <v>4824</v>
      </c>
      <c r="AX1138" s="11" t="s">
        <v>565</v>
      </c>
      <c r="AY1138" s="11" t="s">
        <v>1302</v>
      </c>
      <c r="AZ1138" s="11">
        <v>153</v>
      </c>
      <c r="BA1138" s="11">
        <v>36</v>
      </c>
      <c r="BC1138" s="11" t="s">
        <v>5155</v>
      </c>
    </row>
    <row r="1139" spans="1:55" x14ac:dyDescent="0.25">
      <c r="A1139" t="str">
        <f t="shared" si="21"/>
        <v>С/288MS (BioChek) микоплазма синовия уровень антител</v>
      </c>
      <c r="B1139" t="str">
        <f>IF(E1139="","",INDEX(Лаборатории!A:A,MATCH('Производственный контроль'!E1139,Лаборатории!B:B,0)))</f>
        <v xml:space="preserve">КУРИНОЕ ЦАРСТВО АО </v>
      </c>
      <c r="C1139" t="str">
        <f>IF(E1139="","",VLOOKUP(E1139,Лаборатории!B:D,3,0))</f>
        <v>U377_CHL</v>
      </c>
      <c r="D1139" s="12">
        <v>45699</v>
      </c>
      <c r="E1139" s="11" t="s">
        <v>793</v>
      </c>
      <c r="F1139" s="11" t="s">
        <v>544</v>
      </c>
      <c r="G1139" s="11" t="s">
        <v>565</v>
      </c>
      <c r="H1139" s="11" t="s">
        <v>262</v>
      </c>
      <c r="I1139" s="11" t="s">
        <v>3423</v>
      </c>
      <c r="J1139" t="str">
        <f>IF(L1139="","",VLOOKUP(L1139,Продукция!B:D,3,0))</f>
        <v>Биологический_материал</v>
      </c>
      <c r="K1139" t="str">
        <f>IF(L1139="","",VLOOKUP(L1139,Продукция!B:C,2,0))</f>
        <v>Сыворотка крови</v>
      </c>
      <c r="L1139" s="151" t="s">
        <v>302</v>
      </c>
      <c r="M1139">
        <f>IF(L1139="","",VLOOKUP(L1139,Продукция!B:L,11,0))</f>
        <v>0</v>
      </c>
      <c r="N1139" s="11" t="s">
        <v>873</v>
      </c>
      <c r="P1139" s="11" t="s">
        <v>340</v>
      </c>
      <c r="Q1139" s="11" t="s">
        <v>854</v>
      </c>
      <c r="R1139" s="153" t="s">
        <v>5132</v>
      </c>
      <c r="S1139" s="11">
        <v>15</v>
      </c>
      <c r="T1139" s="11" t="s">
        <v>5154</v>
      </c>
      <c r="V1139" s="14">
        <v>45696</v>
      </c>
      <c r="Z1139" s="11" t="s">
        <v>4823</v>
      </c>
      <c r="AA1139" s="15">
        <v>0.62847222222222221</v>
      </c>
      <c r="AB1139" t="str">
        <f>IF(L1139="","",VLOOKUP(L1139&amp;I1139,Продукция!A:I,9,0))</f>
        <v>рекомендация производителя набора</v>
      </c>
      <c r="AC1139" s="14">
        <v>45705</v>
      </c>
      <c r="AD1139" s="11" t="s">
        <v>2676</v>
      </c>
      <c r="AE1139" s="11" t="s">
        <v>4823</v>
      </c>
      <c r="AF1139" t="str">
        <f>IF(AD1139="","",VLOOKUP(AD1139,'Сотрудники и ссылки'!A:B,2,0))</f>
        <v>Серолог</v>
      </c>
      <c r="AG1139">
        <f>IF(AD1139="","",VLOOKUP(AD1139,'Сотрудники и ссылки'!A:C,3,0))</f>
        <v>20007746</v>
      </c>
      <c r="AH1139" s="11" t="s">
        <v>2676</v>
      </c>
      <c r="AI1139" t="str">
        <f>IF(AH1139="","",VLOOKUP(AH1139,'Сотрудники и ссылки'!A:B,2,0))</f>
        <v>Серолог</v>
      </c>
      <c r="AJ1139">
        <f>IF(AH1139="","",VLOOKUP(AH1139,'Сотрудники и ссылки'!A:C,3,0))</f>
        <v>20007746</v>
      </c>
      <c r="AK1139" s="14">
        <v>45705</v>
      </c>
      <c r="AL1139" s="2">
        <f>IF(AK1139="","",AK1139+VLOOKUP(I1139,'Вид исследования'!B:E,4,0))</f>
        <v>45706</v>
      </c>
      <c r="AM1139" s="2">
        <f>IF(AK1139="","",AK1139+VLOOKUP(I1139,'Вид исследования'!B:F,5,0))</f>
        <v>45706</v>
      </c>
      <c r="AN1139" s="14">
        <v>45705</v>
      </c>
      <c r="AP1139" s="11" t="s">
        <v>189</v>
      </c>
      <c r="AQ1139" t="str">
        <f>IFERROR(IF(L1139="","",VLOOKUP(L1139&amp;I1139,Продукция!A:K,11,0)),"обратитесь к админ справочника")</f>
        <v>согласно рекомендациям производителя теста</v>
      </c>
      <c r="AR1139" s="11" t="s">
        <v>4823</v>
      </c>
      <c r="AS1139" t="str">
        <f>IFERROR(IF(L1139="","",VLOOKUP(L1139&amp;I1139,Продукция!A:J,10,0)),"обратитесь к админ справочника")</f>
        <v>инструкция тест- ситема Биочек СК -115</v>
      </c>
      <c r="AT1139" s="11" t="s">
        <v>4823</v>
      </c>
      <c r="AU1139" s="11" t="s">
        <v>4823</v>
      </c>
      <c r="AV1139" s="11" t="s">
        <v>2676</v>
      </c>
      <c r="AW1139" s="11" t="s">
        <v>4824</v>
      </c>
      <c r="AX1139" s="11" t="s">
        <v>565</v>
      </c>
      <c r="AY1139" s="11" t="s">
        <v>1289</v>
      </c>
      <c r="AZ1139" s="11">
        <v>153</v>
      </c>
      <c r="BA1139" s="11">
        <v>40</v>
      </c>
      <c r="BC1139" s="11" t="s">
        <v>5155</v>
      </c>
    </row>
    <row r="1140" spans="1:55" x14ac:dyDescent="0.25">
      <c r="A1140" t="str">
        <f t="shared" si="21"/>
        <v>С/288MS (BioChek) микоплазма синовия уровень антител</v>
      </c>
      <c r="B1140" t="str">
        <f>IF(E1140="","",INDEX(Лаборатории!A:A,MATCH('Производственный контроль'!E1140,Лаборатории!B:B,0)))</f>
        <v xml:space="preserve">КУРИНОЕ ЦАРСТВО АО </v>
      </c>
      <c r="C1140" t="str">
        <f>IF(E1140="","",VLOOKUP(E1140,Лаборатории!B:D,3,0))</f>
        <v>U377_CHL</v>
      </c>
      <c r="D1140" s="12">
        <v>45699</v>
      </c>
      <c r="E1140" s="11" t="s">
        <v>793</v>
      </c>
      <c r="F1140" s="11" t="s">
        <v>544</v>
      </c>
      <c r="G1140" s="11" t="s">
        <v>565</v>
      </c>
      <c r="H1140" s="11" t="s">
        <v>262</v>
      </c>
      <c r="I1140" s="11" t="s">
        <v>3423</v>
      </c>
      <c r="J1140" t="str">
        <f>IF(L1140="","",VLOOKUP(L1140,Продукция!B:D,3,0))</f>
        <v>Биологический_материал</v>
      </c>
      <c r="K1140" t="str">
        <f>IF(L1140="","",VLOOKUP(L1140,Продукция!B:C,2,0))</f>
        <v>Сыворотка крови</v>
      </c>
      <c r="L1140" s="151" t="s">
        <v>302</v>
      </c>
      <c r="M1140">
        <f>IF(L1140="","",VLOOKUP(L1140,Продукция!B:L,11,0))</f>
        <v>0</v>
      </c>
      <c r="N1140" s="11" t="s">
        <v>873</v>
      </c>
      <c r="P1140" s="11" t="s">
        <v>340</v>
      </c>
      <c r="Q1140" s="11" t="s">
        <v>854</v>
      </c>
      <c r="R1140" s="153" t="s">
        <v>5145</v>
      </c>
      <c r="S1140" s="11">
        <v>15</v>
      </c>
      <c r="T1140" s="11" t="s">
        <v>5154</v>
      </c>
      <c r="V1140" s="14">
        <v>45697</v>
      </c>
      <c r="Z1140" s="11" t="s">
        <v>4823</v>
      </c>
      <c r="AA1140" s="15">
        <v>0.62847222222222221</v>
      </c>
      <c r="AB1140" t="str">
        <f>IF(L1140="","",VLOOKUP(L1140&amp;I1140,Продукция!A:I,9,0))</f>
        <v>рекомендация производителя набора</v>
      </c>
      <c r="AC1140" s="14">
        <v>45705</v>
      </c>
      <c r="AD1140" s="11" t="s">
        <v>2676</v>
      </c>
      <c r="AE1140" s="11" t="s">
        <v>4823</v>
      </c>
      <c r="AF1140" t="str">
        <f>IF(AD1140="","",VLOOKUP(AD1140,'Сотрудники и ссылки'!A:B,2,0))</f>
        <v>Серолог</v>
      </c>
      <c r="AG1140">
        <f>IF(AD1140="","",VLOOKUP(AD1140,'Сотрудники и ссылки'!A:C,3,0))</f>
        <v>20007746</v>
      </c>
      <c r="AH1140" s="11" t="s">
        <v>2676</v>
      </c>
      <c r="AI1140" t="str">
        <f>IF(AH1140="","",VLOOKUP(AH1140,'Сотрудники и ссылки'!A:B,2,0))</f>
        <v>Серолог</v>
      </c>
      <c r="AJ1140">
        <f>IF(AH1140="","",VLOOKUP(AH1140,'Сотрудники и ссылки'!A:C,3,0))</f>
        <v>20007746</v>
      </c>
      <c r="AK1140" s="14">
        <v>45705</v>
      </c>
      <c r="AL1140" s="2">
        <f>IF(AK1140="","",AK1140+VLOOKUP(I1140,'Вид исследования'!B:E,4,0))</f>
        <v>45706</v>
      </c>
      <c r="AM1140" s="2">
        <f>IF(AK1140="","",AK1140+VLOOKUP(I1140,'Вид исследования'!B:F,5,0))</f>
        <v>45706</v>
      </c>
      <c r="AN1140" s="14">
        <v>45705</v>
      </c>
      <c r="AP1140" s="11" t="s">
        <v>189</v>
      </c>
      <c r="AQ1140" t="str">
        <f>IFERROR(IF(L1140="","",VLOOKUP(L1140&amp;I1140,Продукция!A:K,11,0)),"обратитесь к админ справочника")</f>
        <v>согласно рекомендациям производителя теста</v>
      </c>
      <c r="AR1140" s="11" t="s">
        <v>4823</v>
      </c>
      <c r="AS1140" t="str">
        <f>IFERROR(IF(L1140="","",VLOOKUP(L1140&amp;I1140,Продукция!A:J,10,0)),"обратитесь к админ справочника")</f>
        <v>инструкция тест- ситема Биочек СК -115</v>
      </c>
      <c r="AT1140" s="11" t="s">
        <v>4823</v>
      </c>
      <c r="AU1140" s="11" t="s">
        <v>4823</v>
      </c>
      <c r="AV1140" s="11" t="s">
        <v>2676</v>
      </c>
      <c r="AW1140" s="11" t="s">
        <v>4824</v>
      </c>
      <c r="AX1140" s="11" t="s">
        <v>565</v>
      </c>
      <c r="AY1140" s="11" t="s">
        <v>1300</v>
      </c>
      <c r="AZ1140" s="11">
        <v>153</v>
      </c>
      <c r="BA1140" s="11">
        <v>37</v>
      </c>
      <c r="BC1140" s="11" t="s">
        <v>5155</v>
      </c>
    </row>
    <row r="1141" spans="1:55" x14ac:dyDescent="0.25">
      <c r="A1141" t="str">
        <f t="shared" si="21"/>
        <v>С/288MS (BioChek) микоплазма синовия уровень антител</v>
      </c>
      <c r="B1141" t="str">
        <f>IF(E1141="","",INDEX(Лаборатории!A:A,MATCH('Производственный контроль'!E1141,Лаборатории!B:B,0)))</f>
        <v xml:space="preserve">КУРИНОЕ ЦАРСТВО АО </v>
      </c>
      <c r="C1141" t="str">
        <f>IF(E1141="","",VLOOKUP(E1141,Лаборатории!B:D,3,0))</f>
        <v>U377_CHL</v>
      </c>
      <c r="D1141" s="12">
        <v>45699</v>
      </c>
      <c r="E1141" s="11" t="s">
        <v>793</v>
      </c>
      <c r="F1141" s="11" t="s">
        <v>544</v>
      </c>
      <c r="G1141" s="11" t="s">
        <v>565</v>
      </c>
      <c r="H1141" s="11" t="s">
        <v>262</v>
      </c>
      <c r="I1141" s="11" t="s">
        <v>3423</v>
      </c>
      <c r="J1141" t="str">
        <f>IF(L1141="","",VLOOKUP(L1141,Продукция!B:D,3,0))</f>
        <v>Биологический_материал</v>
      </c>
      <c r="K1141" t="str">
        <f>IF(L1141="","",VLOOKUP(L1141,Продукция!B:C,2,0))</f>
        <v>Сыворотка крови</v>
      </c>
      <c r="L1141" s="151" t="s">
        <v>302</v>
      </c>
      <c r="M1141">
        <f>IF(L1141="","",VLOOKUP(L1141,Продукция!B:L,11,0))</f>
        <v>0</v>
      </c>
      <c r="N1141" s="11" t="s">
        <v>873</v>
      </c>
      <c r="P1141" s="11" t="s">
        <v>340</v>
      </c>
      <c r="Q1141" s="11" t="s">
        <v>854</v>
      </c>
      <c r="R1141" s="153" t="s">
        <v>5126</v>
      </c>
      <c r="S1141" s="11">
        <v>15</v>
      </c>
      <c r="T1141" s="11" t="s">
        <v>5154</v>
      </c>
      <c r="V1141" s="14">
        <v>45696</v>
      </c>
      <c r="Z1141" s="11" t="s">
        <v>4823</v>
      </c>
      <c r="AA1141" s="15">
        <v>0.62847222222222221</v>
      </c>
      <c r="AB1141" t="str">
        <f>IF(L1141="","",VLOOKUP(L1141&amp;I1141,Продукция!A:I,9,0))</f>
        <v>рекомендация производителя набора</v>
      </c>
      <c r="AC1141" s="14">
        <v>45705</v>
      </c>
      <c r="AD1141" s="11" t="s">
        <v>2676</v>
      </c>
      <c r="AE1141" s="11" t="s">
        <v>4823</v>
      </c>
      <c r="AF1141" t="str">
        <f>IF(AD1141="","",VLOOKUP(AD1141,'Сотрудники и ссылки'!A:B,2,0))</f>
        <v>Серолог</v>
      </c>
      <c r="AG1141">
        <f>IF(AD1141="","",VLOOKUP(AD1141,'Сотрудники и ссылки'!A:C,3,0))</f>
        <v>20007746</v>
      </c>
      <c r="AH1141" s="11" t="s">
        <v>2676</v>
      </c>
      <c r="AI1141" t="str">
        <f>IF(AH1141="","",VLOOKUP(AH1141,'Сотрудники и ссылки'!A:B,2,0))</f>
        <v>Серолог</v>
      </c>
      <c r="AJ1141">
        <f>IF(AH1141="","",VLOOKUP(AH1141,'Сотрудники и ссылки'!A:C,3,0))</f>
        <v>20007746</v>
      </c>
      <c r="AK1141" s="14">
        <v>45705</v>
      </c>
      <c r="AL1141" s="2">
        <f>IF(AK1141="","",AK1141+VLOOKUP(I1141,'Вид исследования'!B:E,4,0))</f>
        <v>45706</v>
      </c>
      <c r="AM1141" s="2">
        <f>IF(AK1141="","",AK1141+VLOOKUP(I1141,'Вид исследования'!B:F,5,0))</f>
        <v>45706</v>
      </c>
      <c r="AN1141" s="14">
        <v>45705</v>
      </c>
      <c r="AP1141" s="11" t="s">
        <v>189</v>
      </c>
      <c r="AQ1141" t="str">
        <f>IFERROR(IF(L1141="","",VLOOKUP(L1141&amp;I1141,Продукция!A:K,11,0)),"обратитесь к админ справочника")</f>
        <v>согласно рекомендациям производителя теста</v>
      </c>
      <c r="AR1141" s="11" t="s">
        <v>4823</v>
      </c>
      <c r="AS1141" t="str">
        <f>IFERROR(IF(L1141="","",VLOOKUP(L1141&amp;I1141,Продукция!A:J,10,0)),"обратитесь к админ справочника")</f>
        <v>инструкция тест- ситема Биочек СК -115</v>
      </c>
      <c r="AT1141" s="11" t="s">
        <v>4823</v>
      </c>
      <c r="AU1141" s="11" t="s">
        <v>4823</v>
      </c>
      <c r="AV1141" s="11" t="s">
        <v>2676</v>
      </c>
      <c r="AW1141" s="11" t="s">
        <v>4824</v>
      </c>
      <c r="AX1141" s="11" t="s">
        <v>565</v>
      </c>
      <c r="AY1141" s="11" t="s">
        <v>1286</v>
      </c>
      <c r="AZ1141" s="11">
        <v>153</v>
      </c>
      <c r="BA1141" s="11">
        <v>36</v>
      </c>
      <c r="BC1141" s="11" t="s">
        <v>5155</v>
      </c>
    </row>
    <row r="1142" spans="1:55" x14ac:dyDescent="0.25">
      <c r="A1142" t="str">
        <f t="shared" si="21"/>
        <v>С/288MS (BioChek) микоплазма синовия уровень антител</v>
      </c>
      <c r="B1142" t="str">
        <f>IF(E1142="","",INDEX(Лаборатории!A:A,MATCH('Производственный контроль'!E1142,Лаборатории!B:B,0)))</f>
        <v xml:space="preserve">КУРИНОЕ ЦАРСТВО АО </v>
      </c>
      <c r="C1142" t="str">
        <f>IF(E1142="","",VLOOKUP(E1142,Лаборатории!B:D,3,0))</f>
        <v>U377_CHL</v>
      </c>
      <c r="D1142" s="12">
        <v>45699</v>
      </c>
      <c r="E1142" s="11" t="s">
        <v>793</v>
      </c>
      <c r="F1142" s="11" t="s">
        <v>544</v>
      </c>
      <c r="G1142" s="11" t="s">
        <v>565</v>
      </c>
      <c r="H1142" s="11" t="s">
        <v>262</v>
      </c>
      <c r="I1142" s="11" t="s">
        <v>3423</v>
      </c>
      <c r="J1142" t="str">
        <f>IF(L1142="","",VLOOKUP(L1142,Продукция!B:D,3,0))</f>
        <v>Биологический_материал</v>
      </c>
      <c r="K1142" t="str">
        <f>IF(L1142="","",VLOOKUP(L1142,Продукция!B:C,2,0))</f>
        <v>Сыворотка крови</v>
      </c>
      <c r="L1142" s="151" t="s">
        <v>302</v>
      </c>
      <c r="M1142">
        <f>IF(L1142="","",VLOOKUP(L1142,Продукция!B:L,11,0))</f>
        <v>0</v>
      </c>
      <c r="N1142" s="11" t="s">
        <v>873</v>
      </c>
      <c r="P1142" s="11" t="s">
        <v>340</v>
      </c>
      <c r="Q1142" s="11" t="s">
        <v>854</v>
      </c>
      <c r="R1142" s="153" t="s">
        <v>5161</v>
      </c>
      <c r="S1142" s="11">
        <v>15</v>
      </c>
      <c r="T1142" s="11" t="s">
        <v>5154</v>
      </c>
      <c r="V1142" s="14">
        <v>45698</v>
      </c>
      <c r="Z1142" s="11" t="s">
        <v>4823</v>
      </c>
      <c r="AA1142" s="15">
        <v>0.62847222222222221</v>
      </c>
      <c r="AB1142" t="str">
        <f>IF(L1142="","",VLOOKUP(L1142&amp;I1142,Продукция!A:I,9,0))</f>
        <v>рекомендация производителя набора</v>
      </c>
      <c r="AC1142" s="14">
        <v>45705</v>
      </c>
      <c r="AD1142" s="11" t="s">
        <v>2676</v>
      </c>
      <c r="AE1142" s="11" t="s">
        <v>4823</v>
      </c>
      <c r="AF1142" t="str">
        <f>IF(AD1142="","",VLOOKUP(AD1142,'Сотрудники и ссылки'!A:B,2,0))</f>
        <v>Серолог</v>
      </c>
      <c r="AG1142">
        <f>IF(AD1142="","",VLOOKUP(AD1142,'Сотрудники и ссылки'!A:C,3,0))</f>
        <v>20007746</v>
      </c>
      <c r="AH1142" s="11" t="s">
        <v>2676</v>
      </c>
      <c r="AI1142" t="str">
        <f>IF(AH1142="","",VLOOKUP(AH1142,'Сотрудники и ссылки'!A:B,2,0))</f>
        <v>Серолог</v>
      </c>
      <c r="AJ1142">
        <f>IF(AH1142="","",VLOOKUP(AH1142,'Сотрудники и ссылки'!A:C,3,0))</f>
        <v>20007746</v>
      </c>
      <c r="AK1142" s="14">
        <v>45705</v>
      </c>
      <c r="AL1142" s="2">
        <f>IF(AK1142="","",AK1142+VLOOKUP(I1142,'Вид исследования'!B:E,4,0))</f>
        <v>45706</v>
      </c>
      <c r="AM1142" s="2">
        <f>IF(AK1142="","",AK1142+VLOOKUP(I1142,'Вид исследования'!B:F,5,0))</f>
        <v>45706</v>
      </c>
      <c r="AN1142" s="14">
        <v>45705</v>
      </c>
      <c r="AP1142" s="11" t="s">
        <v>189</v>
      </c>
      <c r="AQ1142" t="str">
        <f>IFERROR(IF(L1142="","",VLOOKUP(L1142&amp;I1142,Продукция!A:K,11,0)),"обратитесь к админ справочника")</f>
        <v>согласно рекомендациям производителя теста</v>
      </c>
      <c r="AR1142" s="11" t="s">
        <v>4823</v>
      </c>
      <c r="AS1142" t="str">
        <f>IFERROR(IF(L1142="","",VLOOKUP(L1142&amp;I1142,Продукция!A:J,10,0)),"обратитесь к админ справочника")</f>
        <v>инструкция тест- ситема Биочек СК -115</v>
      </c>
      <c r="AT1142" s="11" t="s">
        <v>4823</v>
      </c>
      <c r="AU1142" s="11" t="s">
        <v>4823</v>
      </c>
      <c r="AV1142" s="11" t="s">
        <v>2676</v>
      </c>
      <c r="AW1142" s="11" t="s">
        <v>4824</v>
      </c>
      <c r="AX1142" s="11" t="s">
        <v>565</v>
      </c>
      <c r="AY1142" s="11" t="s">
        <v>1276</v>
      </c>
      <c r="AZ1142" s="11">
        <v>153</v>
      </c>
      <c r="BA1142" s="11">
        <v>36</v>
      </c>
      <c r="BC1142" s="11" t="s">
        <v>5155</v>
      </c>
    </row>
    <row r="1143" spans="1:55" x14ac:dyDescent="0.25">
      <c r="A1143" t="str">
        <f t="shared" si="21"/>
        <v>С/299MS (BioChek) микоплазма синовия уровень антител</v>
      </c>
      <c r="B1143" t="str">
        <f>IF(E1143="","",INDEX(Лаборатории!A:A,MATCH('Производственный контроль'!E1143,Лаборатории!B:B,0)))</f>
        <v xml:space="preserve">КУРИНОЕ ЦАРСТВО АО </v>
      </c>
      <c r="C1143" t="str">
        <f>IF(E1143="","",VLOOKUP(E1143,Лаборатории!B:D,3,0))</f>
        <v>U377_CHL</v>
      </c>
      <c r="D1143" s="12">
        <v>45700</v>
      </c>
      <c r="E1143" s="11" t="s">
        <v>793</v>
      </c>
      <c r="F1143" s="11" t="s">
        <v>544</v>
      </c>
      <c r="G1143" s="11" t="s">
        <v>565</v>
      </c>
      <c r="H1143" s="11" t="s">
        <v>262</v>
      </c>
      <c r="I1143" s="11" t="s">
        <v>3423</v>
      </c>
      <c r="J1143" t="str">
        <f>IF(L1143="","",VLOOKUP(L1143,Продукция!B:D,3,0))</f>
        <v>Биологический_материал</v>
      </c>
      <c r="K1143" t="str">
        <f>IF(L1143="","",VLOOKUP(L1143,Продукция!B:C,2,0))</f>
        <v>Сыворотка крови</v>
      </c>
      <c r="L1143" s="151" t="s">
        <v>302</v>
      </c>
      <c r="M1143">
        <f>IF(L1143="","",VLOOKUP(L1143,Продукция!B:L,11,0))</f>
        <v>0</v>
      </c>
      <c r="N1143" s="11" t="s">
        <v>873</v>
      </c>
      <c r="P1143" s="11" t="s">
        <v>340</v>
      </c>
      <c r="Q1143" s="11" t="s">
        <v>854</v>
      </c>
      <c r="R1143" s="153" t="s">
        <v>4956</v>
      </c>
      <c r="S1143" s="11">
        <v>15</v>
      </c>
      <c r="T1143" s="11" t="s">
        <v>5160</v>
      </c>
      <c r="V1143" s="14">
        <v>45699</v>
      </c>
      <c r="Z1143" s="11" t="s">
        <v>4823</v>
      </c>
      <c r="AA1143" s="15">
        <v>0.55902777777777779</v>
      </c>
      <c r="AB1143" t="str">
        <f>IF(L1143="","",VLOOKUP(L1143&amp;I1143,Продукция!A:I,9,0))</f>
        <v>рекомендация производителя набора</v>
      </c>
      <c r="AC1143" s="14">
        <v>45705</v>
      </c>
      <c r="AD1143" s="11" t="s">
        <v>2676</v>
      </c>
      <c r="AE1143" s="11" t="s">
        <v>4823</v>
      </c>
      <c r="AF1143" t="str">
        <f>IF(AD1143="","",VLOOKUP(AD1143,'Сотрудники и ссылки'!A:B,2,0))</f>
        <v>Серолог</v>
      </c>
      <c r="AG1143">
        <f>IF(AD1143="","",VLOOKUP(AD1143,'Сотрудники и ссылки'!A:C,3,0))</f>
        <v>20007746</v>
      </c>
      <c r="AH1143" s="11" t="s">
        <v>2676</v>
      </c>
      <c r="AI1143" t="str">
        <f>IF(AH1143="","",VLOOKUP(AH1143,'Сотрудники и ссылки'!A:B,2,0))</f>
        <v>Серолог</v>
      </c>
      <c r="AJ1143">
        <f>IF(AH1143="","",VLOOKUP(AH1143,'Сотрудники и ссылки'!A:C,3,0))</f>
        <v>20007746</v>
      </c>
      <c r="AK1143" s="14">
        <v>45705</v>
      </c>
      <c r="AL1143" s="2">
        <f>IF(AK1143="","",AK1143+VLOOKUP(I1143,'Вид исследования'!B:E,4,0))</f>
        <v>45706</v>
      </c>
      <c r="AM1143" s="2">
        <f>IF(AK1143="","",AK1143+VLOOKUP(I1143,'Вид исследования'!B:F,5,0))</f>
        <v>45706</v>
      </c>
      <c r="AN1143" s="14">
        <v>45705</v>
      </c>
      <c r="AP1143" s="11" t="s">
        <v>189</v>
      </c>
      <c r="AQ1143" t="str">
        <f>IFERROR(IF(L1143="","",VLOOKUP(L1143&amp;I1143,Продукция!A:K,11,0)),"обратитесь к админ справочника")</f>
        <v>согласно рекомендациям производителя теста</v>
      </c>
      <c r="AR1143" s="11" t="s">
        <v>4823</v>
      </c>
      <c r="AS1143" t="str">
        <f>IFERROR(IF(L1143="","",VLOOKUP(L1143&amp;I1143,Продукция!A:J,10,0)),"обратитесь к админ справочника")</f>
        <v>инструкция тест- ситема Биочек СК -115</v>
      </c>
      <c r="AT1143" s="11" t="s">
        <v>4823</v>
      </c>
      <c r="AU1143" s="11" t="s">
        <v>4823</v>
      </c>
      <c r="AV1143" s="11" t="s">
        <v>2676</v>
      </c>
      <c r="AW1143" s="11" t="s">
        <v>4824</v>
      </c>
      <c r="AX1143" s="11" t="s">
        <v>565</v>
      </c>
      <c r="AY1143" s="11" t="s">
        <v>1305</v>
      </c>
      <c r="AZ1143" s="11">
        <v>153</v>
      </c>
      <c r="BA1143" s="11">
        <v>35</v>
      </c>
      <c r="BC1143" s="11" t="s">
        <v>5155</v>
      </c>
    </row>
    <row r="1144" spans="1:55" x14ac:dyDescent="0.25">
      <c r="A1144" t="str">
        <f t="shared" si="21"/>
        <v>С/299MS (BioChek) микоплазма синовия уровень антител</v>
      </c>
      <c r="B1144" t="str">
        <f>IF(E1144="","",INDEX(Лаборатории!A:A,MATCH('Производственный контроль'!E1144,Лаборатории!B:B,0)))</f>
        <v xml:space="preserve">КУРИНОЕ ЦАРСТВО АО </v>
      </c>
      <c r="C1144" t="str">
        <f>IF(E1144="","",VLOOKUP(E1144,Лаборатории!B:D,3,0))</f>
        <v>U377_CHL</v>
      </c>
      <c r="D1144" s="12">
        <v>45700</v>
      </c>
      <c r="E1144" s="11" t="s">
        <v>793</v>
      </c>
      <c r="F1144" s="11" t="s">
        <v>544</v>
      </c>
      <c r="G1144" s="11" t="s">
        <v>565</v>
      </c>
      <c r="H1144" s="11" t="s">
        <v>262</v>
      </c>
      <c r="I1144" s="11" t="s">
        <v>3423</v>
      </c>
      <c r="J1144" t="str">
        <f>IF(L1144="","",VLOOKUP(L1144,Продукция!B:D,3,0))</f>
        <v>Биологический_материал</v>
      </c>
      <c r="K1144" t="str">
        <f>IF(L1144="","",VLOOKUP(L1144,Продукция!B:C,2,0))</f>
        <v>Сыворотка крови</v>
      </c>
      <c r="L1144" s="151" t="s">
        <v>302</v>
      </c>
      <c r="M1144">
        <f>IF(L1144="","",VLOOKUP(L1144,Продукция!B:L,11,0))</f>
        <v>0</v>
      </c>
      <c r="N1144" s="11" t="s">
        <v>873</v>
      </c>
      <c r="P1144" s="11" t="s">
        <v>340</v>
      </c>
      <c r="Q1144" s="11" t="s">
        <v>854</v>
      </c>
      <c r="R1144" s="153" t="s">
        <v>5159</v>
      </c>
      <c r="S1144" s="11">
        <v>15</v>
      </c>
      <c r="T1144" s="11" t="s">
        <v>5160</v>
      </c>
      <c r="V1144" s="14">
        <v>45699</v>
      </c>
      <c r="Z1144" s="11" t="s">
        <v>4823</v>
      </c>
      <c r="AA1144" s="15">
        <v>0.55902777777777779</v>
      </c>
      <c r="AB1144" t="str">
        <f>IF(L1144="","",VLOOKUP(L1144&amp;I1144,Продукция!A:I,9,0))</f>
        <v>рекомендация производителя набора</v>
      </c>
      <c r="AC1144" s="14">
        <v>45705</v>
      </c>
      <c r="AD1144" s="11" t="s">
        <v>2676</v>
      </c>
      <c r="AE1144" s="11" t="s">
        <v>4823</v>
      </c>
      <c r="AF1144" t="str">
        <f>IF(AD1144="","",VLOOKUP(AD1144,'Сотрудники и ссылки'!A:B,2,0))</f>
        <v>Серолог</v>
      </c>
      <c r="AG1144">
        <f>IF(AD1144="","",VLOOKUP(AD1144,'Сотрудники и ссылки'!A:C,3,0))</f>
        <v>20007746</v>
      </c>
      <c r="AH1144" s="11" t="s">
        <v>2676</v>
      </c>
      <c r="AI1144" t="str">
        <f>IF(AH1144="","",VLOOKUP(AH1144,'Сотрудники и ссылки'!A:B,2,0))</f>
        <v>Серолог</v>
      </c>
      <c r="AJ1144">
        <f>IF(AH1144="","",VLOOKUP(AH1144,'Сотрудники и ссылки'!A:C,3,0))</f>
        <v>20007746</v>
      </c>
      <c r="AK1144" s="14">
        <v>45705</v>
      </c>
      <c r="AL1144" s="2">
        <f>IF(AK1144="","",AK1144+VLOOKUP(I1144,'Вид исследования'!B:E,4,0))</f>
        <v>45706</v>
      </c>
      <c r="AM1144" s="2">
        <f>IF(AK1144="","",AK1144+VLOOKUP(I1144,'Вид исследования'!B:F,5,0))</f>
        <v>45706</v>
      </c>
      <c r="AN1144" s="14">
        <v>45705</v>
      </c>
      <c r="AP1144" s="11" t="s">
        <v>189</v>
      </c>
      <c r="AQ1144" t="str">
        <f>IFERROR(IF(L1144="","",VLOOKUP(L1144&amp;I1144,Продукция!A:K,11,0)),"обратитесь к админ справочника")</f>
        <v>согласно рекомендациям производителя теста</v>
      </c>
      <c r="AR1144" s="11" t="s">
        <v>4823</v>
      </c>
      <c r="AS1144" t="str">
        <f>IFERROR(IF(L1144="","",VLOOKUP(L1144&amp;I1144,Продукция!A:J,10,0)),"обратитесь к админ справочника")</f>
        <v>инструкция тест- ситема Биочек СК -115</v>
      </c>
      <c r="AT1144" s="11" t="s">
        <v>4823</v>
      </c>
      <c r="AU1144" s="11" t="s">
        <v>4823</v>
      </c>
      <c r="AV1144" s="11" t="s">
        <v>2676</v>
      </c>
      <c r="AW1144" s="11" t="s">
        <v>4824</v>
      </c>
      <c r="AX1144" s="11" t="s">
        <v>565</v>
      </c>
      <c r="AY1144" s="11" t="s">
        <v>1302</v>
      </c>
      <c r="AZ1144" s="11">
        <v>153</v>
      </c>
      <c r="BA1144" s="11">
        <v>36</v>
      </c>
      <c r="BC1144" s="11" t="s">
        <v>5155</v>
      </c>
    </row>
    <row r="1145" spans="1:55" x14ac:dyDescent="0.25">
      <c r="A1145" t="str">
        <f t="shared" si="21"/>
        <v>С/288SE (BioChek) сальмонелла группы В и D уровень антител</v>
      </c>
      <c r="B1145" t="str">
        <f>IF(E1145="","",INDEX(Лаборатории!A:A,MATCH('Производственный контроль'!E1145,Лаборатории!B:B,0)))</f>
        <v xml:space="preserve">КУРИНОЕ ЦАРСТВО АО </v>
      </c>
      <c r="C1145" t="str">
        <f>IF(E1145="","",VLOOKUP(E1145,Лаборатории!B:D,3,0))</f>
        <v>U377_CHL</v>
      </c>
      <c r="D1145" s="12">
        <v>45699</v>
      </c>
      <c r="E1145" s="11" t="s">
        <v>793</v>
      </c>
      <c r="F1145" s="11" t="s">
        <v>544</v>
      </c>
      <c r="G1145" s="11" t="s">
        <v>565</v>
      </c>
      <c r="H1145" s="11" t="s">
        <v>262</v>
      </c>
      <c r="I1145" s="11" t="s">
        <v>3428</v>
      </c>
      <c r="J1145" t="str">
        <f>IF(L1145="","",VLOOKUP(L1145,Продукция!B:D,3,0))</f>
        <v>Биологический_материал</v>
      </c>
      <c r="K1145" t="str">
        <f>IF(L1145="","",VLOOKUP(L1145,Продукция!B:C,2,0))</f>
        <v>Сыворотка крови</v>
      </c>
      <c r="L1145" s="151" t="s">
        <v>302</v>
      </c>
      <c r="M1145">
        <f>IF(L1145="","",VLOOKUP(L1145,Продукция!B:L,11,0))</f>
        <v>0</v>
      </c>
      <c r="N1145" s="11" t="s">
        <v>873</v>
      </c>
      <c r="P1145" s="11" t="s">
        <v>340</v>
      </c>
      <c r="Q1145" s="11" t="s">
        <v>854</v>
      </c>
      <c r="R1145" s="153" t="s">
        <v>5132</v>
      </c>
      <c r="S1145" s="11">
        <v>15</v>
      </c>
      <c r="T1145" s="11" t="s">
        <v>5154</v>
      </c>
      <c r="V1145" s="14">
        <v>45696</v>
      </c>
      <c r="Z1145" s="11" t="s">
        <v>4823</v>
      </c>
      <c r="AA1145" s="15">
        <v>0.62847222222222221</v>
      </c>
      <c r="AB1145" t="str">
        <f>IF(L1145="","",VLOOKUP(L1145&amp;I1145,Продукция!A:I,9,0))</f>
        <v>рекомендация производителя набора</v>
      </c>
      <c r="AC1145" s="14">
        <v>45705</v>
      </c>
      <c r="AD1145" s="11" t="s">
        <v>2676</v>
      </c>
      <c r="AE1145" s="11" t="s">
        <v>4823</v>
      </c>
      <c r="AF1145" t="str">
        <f>IF(AD1145="","",VLOOKUP(AD1145,'Сотрудники и ссылки'!A:B,2,0))</f>
        <v>Серолог</v>
      </c>
      <c r="AG1145">
        <f>IF(AD1145="","",VLOOKUP(AD1145,'Сотрудники и ссылки'!A:C,3,0))</f>
        <v>20007746</v>
      </c>
      <c r="AH1145" s="11" t="s">
        <v>2676</v>
      </c>
      <c r="AI1145" t="str">
        <f>IF(AH1145="","",VLOOKUP(AH1145,'Сотрудники и ссылки'!A:B,2,0))</f>
        <v>Серолог</v>
      </c>
      <c r="AJ1145">
        <f>IF(AH1145="","",VLOOKUP(AH1145,'Сотрудники и ссылки'!A:C,3,0))</f>
        <v>20007746</v>
      </c>
      <c r="AK1145" s="14">
        <v>45705</v>
      </c>
      <c r="AL1145" s="2">
        <f>IF(AK1145="","",AK1145+VLOOKUP(I1145,'Вид исследования'!B:E,4,0))</f>
        <v>45706</v>
      </c>
      <c r="AM1145" s="2">
        <f>IF(AK1145="","",AK1145+VLOOKUP(I1145,'Вид исследования'!B:F,5,0))</f>
        <v>45706</v>
      </c>
      <c r="AN1145" s="14">
        <v>45705</v>
      </c>
      <c r="AP1145" s="11" t="s">
        <v>189</v>
      </c>
      <c r="AQ1145" t="str">
        <f>IFERROR(IF(L1145="","",VLOOKUP(L1145&amp;I1145,Продукция!A:K,11,0)),"обратитесь к админ справочника")</f>
        <v>согласно рекомендациям производителя теста</v>
      </c>
      <c r="AR1145" s="11" t="s">
        <v>4823</v>
      </c>
      <c r="AS1145" t="str">
        <f>IFERROR(IF(L1145="","",VLOOKUP(L1145&amp;I1145,Продукция!A:J,10,0)),"обратитесь к админ справочника")</f>
        <v>инструкция тест- ситема Биочек СК -218</v>
      </c>
      <c r="AT1145" s="11" t="s">
        <v>4823</v>
      </c>
      <c r="AU1145" s="11" t="s">
        <v>4823</v>
      </c>
      <c r="AV1145" s="11" t="s">
        <v>2676</v>
      </c>
      <c r="AW1145" s="11" t="s">
        <v>4824</v>
      </c>
      <c r="AX1145" s="11" t="s">
        <v>565</v>
      </c>
      <c r="AY1145" s="11" t="s">
        <v>1289</v>
      </c>
      <c r="AZ1145" s="11">
        <v>153</v>
      </c>
      <c r="BA1145" s="11">
        <v>40</v>
      </c>
      <c r="BC1145" s="11" t="s">
        <v>5155</v>
      </c>
    </row>
    <row r="1146" spans="1:55" x14ac:dyDescent="0.25">
      <c r="A1146" t="str">
        <f t="shared" si="21"/>
        <v>С/288SE (BioChek) сальмонелла группы В и D уровень антител</v>
      </c>
      <c r="B1146" t="str">
        <f>IF(E1146="","",INDEX(Лаборатории!A:A,MATCH('Производственный контроль'!E1146,Лаборатории!B:B,0)))</f>
        <v xml:space="preserve">КУРИНОЕ ЦАРСТВО АО </v>
      </c>
      <c r="C1146" t="str">
        <f>IF(E1146="","",VLOOKUP(E1146,Лаборатории!B:D,3,0))</f>
        <v>U377_CHL</v>
      </c>
      <c r="D1146" s="12">
        <v>45699</v>
      </c>
      <c r="E1146" s="11" t="s">
        <v>793</v>
      </c>
      <c r="F1146" s="11" t="s">
        <v>544</v>
      </c>
      <c r="G1146" s="11" t="s">
        <v>565</v>
      </c>
      <c r="H1146" s="11" t="s">
        <v>262</v>
      </c>
      <c r="I1146" s="11" t="s">
        <v>3428</v>
      </c>
      <c r="J1146" t="str">
        <f>IF(L1146="","",VLOOKUP(L1146,Продукция!B:D,3,0))</f>
        <v>Биологический_материал</v>
      </c>
      <c r="K1146" t="str">
        <f>IF(L1146="","",VLOOKUP(L1146,Продукция!B:C,2,0))</f>
        <v>Сыворотка крови</v>
      </c>
      <c r="L1146" s="151" t="s">
        <v>302</v>
      </c>
      <c r="M1146">
        <f>IF(L1146="","",VLOOKUP(L1146,Продукция!B:L,11,0))</f>
        <v>0</v>
      </c>
      <c r="N1146" s="11" t="s">
        <v>873</v>
      </c>
      <c r="P1146" s="11" t="s">
        <v>340</v>
      </c>
      <c r="Q1146" s="11" t="s">
        <v>854</v>
      </c>
      <c r="R1146" s="153" t="s">
        <v>5145</v>
      </c>
      <c r="S1146" s="11">
        <v>15</v>
      </c>
      <c r="T1146" s="11" t="s">
        <v>5154</v>
      </c>
      <c r="V1146" s="14">
        <v>45697</v>
      </c>
      <c r="Z1146" s="11" t="s">
        <v>4823</v>
      </c>
      <c r="AA1146" s="15">
        <v>0.62847222222222221</v>
      </c>
      <c r="AB1146" t="str">
        <f>IF(L1146="","",VLOOKUP(L1146&amp;I1146,Продукция!A:I,9,0))</f>
        <v>рекомендация производителя набора</v>
      </c>
      <c r="AC1146" s="14">
        <v>45705</v>
      </c>
      <c r="AD1146" s="11" t="s">
        <v>2676</v>
      </c>
      <c r="AE1146" s="11" t="s">
        <v>4823</v>
      </c>
      <c r="AF1146" t="str">
        <f>IF(AD1146="","",VLOOKUP(AD1146,'Сотрудники и ссылки'!A:B,2,0))</f>
        <v>Серолог</v>
      </c>
      <c r="AG1146">
        <f>IF(AD1146="","",VLOOKUP(AD1146,'Сотрудники и ссылки'!A:C,3,0))</f>
        <v>20007746</v>
      </c>
      <c r="AH1146" s="11" t="s">
        <v>2676</v>
      </c>
      <c r="AI1146" t="str">
        <f>IF(AH1146="","",VLOOKUP(AH1146,'Сотрудники и ссылки'!A:B,2,0))</f>
        <v>Серолог</v>
      </c>
      <c r="AJ1146">
        <f>IF(AH1146="","",VLOOKUP(AH1146,'Сотрудники и ссылки'!A:C,3,0))</f>
        <v>20007746</v>
      </c>
      <c r="AK1146" s="14">
        <v>45705</v>
      </c>
      <c r="AL1146" s="2">
        <f>IF(AK1146="","",AK1146+VLOOKUP(I1146,'Вид исследования'!B:E,4,0))</f>
        <v>45706</v>
      </c>
      <c r="AM1146" s="2">
        <f>IF(AK1146="","",AK1146+VLOOKUP(I1146,'Вид исследования'!B:F,5,0))</f>
        <v>45706</v>
      </c>
      <c r="AN1146" s="14">
        <v>45705</v>
      </c>
      <c r="AP1146" s="11" t="s">
        <v>189</v>
      </c>
      <c r="AQ1146" t="str">
        <f>IFERROR(IF(L1146="","",VLOOKUP(L1146&amp;I1146,Продукция!A:K,11,0)),"обратитесь к админ справочника")</f>
        <v>согласно рекомендациям производителя теста</v>
      </c>
      <c r="AR1146" s="11" t="s">
        <v>4823</v>
      </c>
      <c r="AS1146" t="str">
        <f>IFERROR(IF(L1146="","",VLOOKUP(L1146&amp;I1146,Продукция!A:J,10,0)),"обратитесь к админ справочника")</f>
        <v>инструкция тест- ситема Биочек СК -218</v>
      </c>
      <c r="AT1146" s="11" t="s">
        <v>4823</v>
      </c>
      <c r="AU1146" s="11" t="s">
        <v>4823</v>
      </c>
      <c r="AV1146" s="11" t="s">
        <v>2676</v>
      </c>
      <c r="AW1146" s="11" t="s">
        <v>4824</v>
      </c>
      <c r="AX1146" s="11" t="s">
        <v>565</v>
      </c>
      <c r="AY1146" s="11" t="s">
        <v>1300</v>
      </c>
      <c r="AZ1146" s="11">
        <v>153</v>
      </c>
      <c r="BA1146" s="11">
        <v>37</v>
      </c>
      <c r="BC1146" s="11" t="s">
        <v>5155</v>
      </c>
    </row>
    <row r="1147" spans="1:55" x14ac:dyDescent="0.25">
      <c r="A1147" t="str">
        <f t="shared" si="21"/>
        <v>С/288SE (BioChek) сальмонелла группы В и D уровень антител</v>
      </c>
      <c r="B1147" t="str">
        <f>IF(E1147="","",INDEX(Лаборатории!A:A,MATCH('Производственный контроль'!E1147,Лаборатории!B:B,0)))</f>
        <v xml:space="preserve">КУРИНОЕ ЦАРСТВО АО </v>
      </c>
      <c r="C1147" t="str">
        <f>IF(E1147="","",VLOOKUP(E1147,Лаборатории!B:D,3,0))</f>
        <v>U377_CHL</v>
      </c>
      <c r="D1147" s="12">
        <v>45699</v>
      </c>
      <c r="E1147" s="11" t="s">
        <v>793</v>
      </c>
      <c r="F1147" s="11" t="s">
        <v>544</v>
      </c>
      <c r="G1147" s="11" t="s">
        <v>565</v>
      </c>
      <c r="H1147" s="11" t="s">
        <v>262</v>
      </c>
      <c r="I1147" s="11" t="s">
        <v>3428</v>
      </c>
      <c r="J1147" t="str">
        <f>IF(L1147="","",VLOOKUP(L1147,Продукция!B:D,3,0))</f>
        <v>Биологический_материал</v>
      </c>
      <c r="K1147" t="str">
        <f>IF(L1147="","",VLOOKUP(L1147,Продукция!B:C,2,0))</f>
        <v>Сыворотка крови</v>
      </c>
      <c r="L1147" s="151" t="s">
        <v>302</v>
      </c>
      <c r="M1147">
        <f>IF(L1147="","",VLOOKUP(L1147,Продукция!B:L,11,0))</f>
        <v>0</v>
      </c>
      <c r="N1147" s="11" t="s">
        <v>873</v>
      </c>
      <c r="P1147" s="11" t="s">
        <v>340</v>
      </c>
      <c r="Q1147" s="11" t="s">
        <v>854</v>
      </c>
      <c r="R1147" s="153" t="s">
        <v>5126</v>
      </c>
      <c r="S1147" s="11">
        <v>15</v>
      </c>
      <c r="T1147" s="11" t="s">
        <v>5154</v>
      </c>
      <c r="V1147" s="14">
        <v>45696</v>
      </c>
      <c r="Z1147" s="11" t="s">
        <v>4823</v>
      </c>
      <c r="AA1147" s="15">
        <v>0.62847222222222221</v>
      </c>
      <c r="AB1147" t="str">
        <f>IF(L1147="","",VLOOKUP(L1147&amp;I1147,Продукция!A:I,9,0))</f>
        <v>рекомендация производителя набора</v>
      </c>
      <c r="AC1147" s="14">
        <v>45705</v>
      </c>
      <c r="AD1147" s="11" t="s">
        <v>2676</v>
      </c>
      <c r="AE1147" s="11" t="s">
        <v>4823</v>
      </c>
      <c r="AF1147" t="str">
        <f>IF(AD1147="","",VLOOKUP(AD1147,'Сотрудники и ссылки'!A:B,2,0))</f>
        <v>Серолог</v>
      </c>
      <c r="AG1147">
        <f>IF(AD1147="","",VLOOKUP(AD1147,'Сотрудники и ссылки'!A:C,3,0))</f>
        <v>20007746</v>
      </c>
      <c r="AH1147" s="11" t="s">
        <v>2676</v>
      </c>
      <c r="AI1147" t="str">
        <f>IF(AH1147="","",VLOOKUP(AH1147,'Сотрудники и ссылки'!A:B,2,0))</f>
        <v>Серолог</v>
      </c>
      <c r="AJ1147">
        <f>IF(AH1147="","",VLOOKUP(AH1147,'Сотрудники и ссылки'!A:C,3,0))</f>
        <v>20007746</v>
      </c>
      <c r="AK1147" s="14">
        <v>45705</v>
      </c>
      <c r="AL1147" s="2">
        <f>IF(AK1147="","",AK1147+VLOOKUP(I1147,'Вид исследования'!B:E,4,0))</f>
        <v>45706</v>
      </c>
      <c r="AM1147" s="2">
        <f>IF(AK1147="","",AK1147+VLOOKUP(I1147,'Вид исследования'!B:F,5,0))</f>
        <v>45706</v>
      </c>
      <c r="AN1147" s="14">
        <v>45705</v>
      </c>
      <c r="AP1147" s="11" t="s">
        <v>189</v>
      </c>
      <c r="AQ1147" t="str">
        <f>IFERROR(IF(L1147="","",VLOOKUP(L1147&amp;I1147,Продукция!A:K,11,0)),"обратитесь к админ справочника")</f>
        <v>согласно рекомендациям производителя теста</v>
      </c>
      <c r="AR1147" s="11" t="s">
        <v>4823</v>
      </c>
      <c r="AS1147" t="str">
        <f>IFERROR(IF(L1147="","",VLOOKUP(L1147&amp;I1147,Продукция!A:J,10,0)),"обратитесь к админ справочника")</f>
        <v>инструкция тест- ситема Биочек СК -218</v>
      </c>
      <c r="AT1147" s="11" t="s">
        <v>4823</v>
      </c>
      <c r="AU1147" s="11" t="s">
        <v>4823</v>
      </c>
      <c r="AV1147" s="11" t="s">
        <v>2676</v>
      </c>
      <c r="AW1147" s="11" t="s">
        <v>4824</v>
      </c>
      <c r="AX1147" s="11" t="s">
        <v>565</v>
      </c>
      <c r="AY1147" s="11" t="s">
        <v>1286</v>
      </c>
      <c r="AZ1147" s="11">
        <v>153</v>
      </c>
      <c r="BA1147" s="11">
        <v>36</v>
      </c>
      <c r="BC1147" s="11" t="s">
        <v>5155</v>
      </c>
    </row>
    <row r="1148" spans="1:55" x14ac:dyDescent="0.25">
      <c r="A1148" t="str">
        <f t="shared" si="21"/>
        <v>С/288SE (BioChek) сальмонелла группы В и D уровень антител</v>
      </c>
      <c r="B1148" t="str">
        <f>IF(E1148="","",INDEX(Лаборатории!A:A,MATCH('Производственный контроль'!E1148,Лаборатории!B:B,0)))</f>
        <v xml:space="preserve">КУРИНОЕ ЦАРСТВО АО </v>
      </c>
      <c r="C1148" t="str">
        <f>IF(E1148="","",VLOOKUP(E1148,Лаборатории!B:D,3,0))</f>
        <v>U377_CHL</v>
      </c>
      <c r="D1148" s="12">
        <v>45699</v>
      </c>
      <c r="E1148" s="11" t="s">
        <v>793</v>
      </c>
      <c r="F1148" s="11" t="s">
        <v>544</v>
      </c>
      <c r="G1148" s="11" t="s">
        <v>565</v>
      </c>
      <c r="H1148" s="11" t="s">
        <v>262</v>
      </c>
      <c r="I1148" s="11" t="s">
        <v>3428</v>
      </c>
      <c r="J1148" t="str">
        <f>IF(L1148="","",VLOOKUP(L1148,Продукция!B:D,3,0))</f>
        <v>Биологический_материал</v>
      </c>
      <c r="K1148" t="str">
        <f>IF(L1148="","",VLOOKUP(L1148,Продукция!B:C,2,0))</f>
        <v>Сыворотка крови</v>
      </c>
      <c r="L1148" s="151" t="s">
        <v>302</v>
      </c>
      <c r="M1148">
        <f>IF(L1148="","",VLOOKUP(L1148,Продукция!B:L,11,0))</f>
        <v>0</v>
      </c>
      <c r="N1148" s="11" t="s">
        <v>873</v>
      </c>
      <c r="P1148" s="11" t="s">
        <v>340</v>
      </c>
      <c r="Q1148" s="11" t="s">
        <v>854</v>
      </c>
      <c r="R1148" s="153" t="s">
        <v>5161</v>
      </c>
      <c r="S1148" s="11">
        <v>15</v>
      </c>
      <c r="T1148" s="11" t="s">
        <v>5154</v>
      </c>
      <c r="V1148" s="14">
        <v>45698</v>
      </c>
      <c r="Z1148" s="11" t="s">
        <v>4823</v>
      </c>
      <c r="AA1148" s="15">
        <v>0.62847222222222221</v>
      </c>
      <c r="AB1148" t="str">
        <f>IF(L1148="","",VLOOKUP(L1148&amp;I1148,Продукция!A:I,9,0))</f>
        <v>рекомендация производителя набора</v>
      </c>
      <c r="AC1148" s="14">
        <v>45705</v>
      </c>
      <c r="AD1148" s="11" t="s">
        <v>2676</v>
      </c>
      <c r="AE1148" s="11" t="s">
        <v>4823</v>
      </c>
      <c r="AF1148" t="str">
        <f>IF(AD1148="","",VLOOKUP(AD1148,'Сотрудники и ссылки'!A:B,2,0))</f>
        <v>Серолог</v>
      </c>
      <c r="AG1148">
        <f>IF(AD1148="","",VLOOKUP(AD1148,'Сотрудники и ссылки'!A:C,3,0))</f>
        <v>20007746</v>
      </c>
      <c r="AH1148" s="11" t="s">
        <v>2676</v>
      </c>
      <c r="AI1148" t="str">
        <f>IF(AH1148="","",VLOOKUP(AH1148,'Сотрудники и ссылки'!A:B,2,0))</f>
        <v>Серолог</v>
      </c>
      <c r="AJ1148">
        <f>IF(AH1148="","",VLOOKUP(AH1148,'Сотрудники и ссылки'!A:C,3,0))</f>
        <v>20007746</v>
      </c>
      <c r="AK1148" s="14">
        <v>45705</v>
      </c>
      <c r="AL1148" s="2">
        <f>IF(AK1148="","",AK1148+VLOOKUP(I1148,'Вид исследования'!B:E,4,0))</f>
        <v>45706</v>
      </c>
      <c r="AM1148" s="2">
        <f>IF(AK1148="","",AK1148+VLOOKUP(I1148,'Вид исследования'!B:F,5,0))</f>
        <v>45706</v>
      </c>
      <c r="AN1148" s="14">
        <v>45705</v>
      </c>
      <c r="AP1148" s="11" t="s">
        <v>189</v>
      </c>
      <c r="AQ1148" t="str">
        <f>IFERROR(IF(L1148="","",VLOOKUP(L1148&amp;I1148,Продукция!A:K,11,0)),"обратитесь к админ справочника")</f>
        <v>согласно рекомендациям производителя теста</v>
      </c>
      <c r="AR1148" s="11" t="s">
        <v>4823</v>
      </c>
      <c r="AS1148" t="str">
        <f>IFERROR(IF(L1148="","",VLOOKUP(L1148&amp;I1148,Продукция!A:J,10,0)),"обратитесь к админ справочника")</f>
        <v>инструкция тест- ситема Биочек СК -218</v>
      </c>
      <c r="AT1148" s="11" t="s">
        <v>4823</v>
      </c>
      <c r="AU1148" s="11" t="s">
        <v>4823</v>
      </c>
      <c r="AV1148" s="11" t="s">
        <v>2676</v>
      </c>
      <c r="AW1148" s="11" t="s">
        <v>4824</v>
      </c>
      <c r="AX1148" s="11" t="s">
        <v>565</v>
      </c>
      <c r="AY1148" s="11" t="s">
        <v>1276</v>
      </c>
      <c r="AZ1148" s="11">
        <v>153</v>
      </c>
      <c r="BA1148" s="11">
        <v>36</v>
      </c>
      <c r="BC1148" s="11" t="s">
        <v>5155</v>
      </c>
    </row>
    <row r="1149" spans="1:55" x14ac:dyDescent="0.25">
      <c r="A1149" t="str">
        <f t="shared" si="21"/>
        <v>С/299SE (BioChek) сальмонелла группы В и D уровень антител</v>
      </c>
      <c r="B1149" t="str">
        <f>IF(E1149="","",INDEX(Лаборатории!A:A,MATCH('Производственный контроль'!E1149,Лаборатории!B:B,0)))</f>
        <v xml:space="preserve">КУРИНОЕ ЦАРСТВО АО </v>
      </c>
      <c r="C1149" t="str">
        <f>IF(E1149="","",VLOOKUP(E1149,Лаборатории!B:D,3,0))</f>
        <v>U377_CHL</v>
      </c>
      <c r="D1149" s="12">
        <v>45700</v>
      </c>
      <c r="E1149" s="11" t="s">
        <v>793</v>
      </c>
      <c r="F1149" s="11" t="s">
        <v>544</v>
      </c>
      <c r="G1149" s="11" t="s">
        <v>565</v>
      </c>
      <c r="H1149" s="11" t="s">
        <v>262</v>
      </c>
      <c r="I1149" s="11" t="s">
        <v>3428</v>
      </c>
      <c r="J1149" t="str">
        <f>IF(L1149="","",VLOOKUP(L1149,Продукция!B:D,3,0))</f>
        <v>Биологический_материал</v>
      </c>
      <c r="K1149" t="str">
        <f>IF(L1149="","",VLOOKUP(L1149,Продукция!B:C,2,0))</f>
        <v>Сыворотка крови</v>
      </c>
      <c r="L1149" s="151" t="s">
        <v>302</v>
      </c>
      <c r="M1149">
        <f>IF(L1149="","",VLOOKUP(L1149,Продукция!B:L,11,0))</f>
        <v>0</v>
      </c>
      <c r="N1149" s="11" t="s">
        <v>873</v>
      </c>
      <c r="P1149" s="11" t="s">
        <v>340</v>
      </c>
      <c r="Q1149" s="11" t="s">
        <v>854</v>
      </c>
      <c r="R1149" s="153" t="s">
        <v>4956</v>
      </c>
      <c r="S1149" s="11">
        <v>15</v>
      </c>
      <c r="T1149" s="11" t="s">
        <v>5160</v>
      </c>
      <c r="V1149" s="14">
        <v>45699</v>
      </c>
      <c r="Z1149" s="11" t="s">
        <v>4823</v>
      </c>
      <c r="AA1149" s="15">
        <v>0.55902777777777779</v>
      </c>
      <c r="AB1149" t="str">
        <f>IF(L1149="","",VLOOKUP(L1149&amp;I1149,Продукция!A:I,9,0))</f>
        <v>рекомендация производителя набора</v>
      </c>
      <c r="AC1149" s="14">
        <v>45705</v>
      </c>
      <c r="AD1149" s="11" t="s">
        <v>2676</v>
      </c>
      <c r="AE1149" s="11" t="s">
        <v>4823</v>
      </c>
      <c r="AF1149" t="str">
        <f>IF(AD1149="","",VLOOKUP(AD1149,'Сотрудники и ссылки'!A:B,2,0))</f>
        <v>Серолог</v>
      </c>
      <c r="AG1149">
        <f>IF(AD1149="","",VLOOKUP(AD1149,'Сотрудники и ссылки'!A:C,3,0))</f>
        <v>20007746</v>
      </c>
      <c r="AH1149" s="11" t="s">
        <v>2676</v>
      </c>
      <c r="AI1149" t="str">
        <f>IF(AH1149="","",VLOOKUP(AH1149,'Сотрудники и ссылки'!A:B,2,0))</f>
        <v>Серолог</v>
      </c>
      <c r="AJ1149">
        <f>IF(AH1149="","",VLOOKUP(AH1149,'Сотрудники и ссылки'!A:C,3,0))</f>
        <v>20007746</v>
      </c>
      <c r="AK1149" s="14">
        <v>45705</v>
      </c>
      <c r="AL1149" s="2">
        <f>IF(AK1149="","",AK1149+VLOOKUP(I1149,'Вид исследования'!B:E,4,0))</f>
        <v>45706</v>
      </c>
      <c r="AM1149" s="2">
        <f>IF(AK1149="","",AK1149+VLOOKUP(I1149,'Вид исследования'!B:F,5,0))</f>
        <v>45706</v>
      </c>
      <c r="AN1149" s="14">
        <v>45705</v>
      </c>
      <c r="AP1149" s="11" t="s">
        <v>189</v>
      </c>
      <c r="AQ1149" t="str">
        <f>IFERROR(IF(L1149="","",VLOOKUP(L1149&amp;I1149,Продукция!A:K,11,0)),"обратитесь к админ справочника")</f>
        <v>согласно рекомендациям производителя теста</v>
      </c>
      <c r="AR1149" s="11" t="s">
        <v>4823</v>
      </c>
      <c r="AS1149" t="str">
        <f>IFERROR(IF(L1149="","",VLOOKUP(L1149&amp;I1149,Продукция!A:J,10,0)),"обратитесь к админ справочника")</f>
        <v>инструкция тест- ситема Биочек СК -218</v>
      </c>
      <c r="AT1149" s="11" t="s">
        <v>4823</v>
      </c>
      <c r="AU1149" s="11" t="s">
        <v>4823</v>
      </c>
      <c r="AV1149" s="11" t="s">
        <v>2676</v>
      </c>
      <c r="AW1149" s="11" t="s">
        <v>4824</v>
      </c>
      <c r="AX1149" s="11" t="s">
        <v>565</v>
      </c>
      <c r="AY1149" s="11" t="s">
        <v>1305</v>
      </c>
      <c r="AZ1149" s="11">
        <v>153</v>
      </c>
      <c r="BA1149" s="11">
        <v>35</v>
      </c>
      <c r="BC1149" s="11" t="s">
        <v>5155</v>
      </c>
    </row>
    <row r="1150" spans="1:55" x14ac:dyDescent="0.25">
      <c r="A1150" t="str">
        <f t="shared" si="21"/>
        <v>С/299SE (BioChek) сальмонелла группы В и D уровень антител</v>
      </c>
      <c r="B1150" t="str">
        <f>IF(E1150="","",INDEX(Лаборатории!A:A,MATCH('Производственный контроль'!E1150,Лаборатории!B:B,0)))</f>
        <v xml:space="preserve">КУРИНОЕ ЦАРСТВО АО </v>
      </c>
      <c r="C1150" t="str">
        <f>IF(E1150="","",VLOOKUP(E1150,Лаборатории!B:D,3,0))</f>
        <v>U377_CHL</v>
      </c>
      <c r="D1150" s="12">
        <v>45700</v>
      </c>
      <c r="E1150" s="11" t="s">
        <v>793</v>
      </c>
      <c r="F1150" s="11" t="s">
        <v>544</v>
      </c>
      <c r="G1150" s="11" t="s">
        <v>565</v>
      </c>
      <c r="H1150" s="11" t="s">
        <v>262</v>
      </c>
      <c r="I1150" s="11" t="s">
        <v>3428</v>
      </c>
      <c r="J1150" t="str">
        <f>IF(L1150="","",VLOOKUP(L1150,Продукция!B:D,3,0))</f>
        <v>Биологический_материал</v>
      </c>
      <c r="K1150" t="str">
        <f>IF(L1150="","",VLOOKUP(L1150,Продукция!B:C,2,0))</f>
        <v>Сыворотка крови</v>
      </c>
      <c r="L1150" s="151" t="s">
        <v>302</v>
      </c>
      <c r="M1150">
        <f>IF(L1150="","",VLOOKUP(L1150,Продукция!B:L,11,0))</f>
        <v>0</v>
      </c>
      <c r="N1150" s="11" t="s">
        <v>873</v>
      </c>
      <c r="P1150" s="11" t="s">
        <v>340</v>
      </c>
      <c r="Q1150" s="11" t="s">
        <v>854</v>
      </c>
      <c r="R1150" s="153" t="s">
        <v>5159</v>
      </c>
      <c r="S1150" s="11">
        <v>15</v>
      </c>
      <c r="T1150" s="11" t="s">
        <v>5160</v>
      </c>
      <c r="V1150" s="14">
        <v>45699</v>
      </c>
      <c r="Z1150" s="11" t="s">
        <v>4823</v>
      </c>
      <c r="AA1150" s="15">
        <v>0.55902777777777779</v>
      </c>
      <c r="AB1150" t="str">
        <f>IF(L1150="","",VLOOKUP(L1150&amp;I1150,Продукция!A:I,9,0))</f>
        <v>рекомендация производителя набора</v>
      </c>
      <c r="AC1150" s="14">
        <v>45705</v>
      </c>
      <c r="AD1150" s="11" t="s">
        <v>2676</v>
      </c>
      <c r="AE1150" s="11" t="s">
        <v>4823</v>
      </c>
      <c r="AF1150" t="str">
        <f>IF(AD1150="","",VLOOKUP(AD1150,'Сотрудники и ссылки'!A:B,2,0))</f>
        <v>Серолог</v>
      </c>
      <c r="AG1150">
        <f>IF(AD1150="","",VLOOKUP(AD1150,'Сотрудники и ссылки'!A:C,3,0))</f>
        <v>20007746</v>
      </c>
      <c r="AH1150" s="11" t="s">
        <v>2676</v>
      </c>
      <c r="AI1150" t="str">
        <f>IF(AH1150="","",VLOOKUP(AH1150,'Сотрудники и ссылки'!A:B,2,0))</f>
        <v>Серолог</v>
      </c>
      <c r="AJ1150">
        <f>IF(AH1150="","",VLOOKUP(AH1150,'Сотрудники и ссылки'!A:C,3,0))</f>
        <v>20007746</v>
      </c>
      <c r="AK1150" s="14">
        <v>45705</v>
      </c>
      <c r="AL1150" s="2">
        <f>IF(AK1150="","",AK1150+VLOOKUP(I1150,'Вид исследования'!B:E,4,0))</f>
        <v>45706</v>
      </c>
      <c r="AM1150" s="2">
        <f>IF(AK1150="","",AK1150+VLOOKUP(I1150,'Вид исследования'!B:F,5,0))</f>
        <v>45706</v>
      </c>
      <c r="AN1150" s="14">
        <v>45705</v>
      </c>
      <c r="AP1150" s="11" t="s">
        <v>189</v>
      </c>
      <c r="AQ1150" t="str">
        <f>IFERROR(IF(L1150="","",VLOOKUP(L1150&amp;I1150,Продукция!A:K,11,0)),"обратитесь к админ справочника")</f>
        <v>согласно рекомендациям производителя теста</v>
      </c>
      <c r="AR1150" s="11" t="s">
        <v>4823</v>
      </c>
      <c r="AS1150" t="str">
        <f>IFERROR(IF(L1150="","",VLOOKUP(L1150&amp;I1150,Продукция!A:J,10,0)),"обратитесь к админ справочника")</f>
        <v>инструкция тест- ситема Биочек СК -218</v>
      </c>
      <c r="AT1150" s="11" t="s">
        <v>4823</v>
      </c>
      <c r="AU1150" s="11" t="s">
        <v>4823</v>
      </c>
      <c r="AV1150" s="11" t="s">
        <v>2676</v>
      </c>
      <c r="AW1150" s="11" t="s">
        <v>4824</v>
      </c>
      <c r="AX1150" s="11" t="s">
        <v>565</v>
      </c>
      <c r="AY1150" s="11" t="s">
        <v>1302</v>
      </c>
      <c r="AZ1150" s="11">
        <v>153</v>
      </c>
      <c r="BA1150" s="11">
        <v>36</v>
      </c>
      <c r="BC1150" s="11" t="s">
        <v>5155</v>
      </c>
    </row>
    <row r="1151" spans="1:55" x14ac:dyDescent="0.25">
      <c r="A1151" t="str">
        <f t="shared" si="21"/>
        <v>С/288ORT (BioChek) орнитобактерии уровень антител</v>
      </c>
      <c r="B1151" t="str">
        <f>IF(E1151="","",INDEX(Лаборатории!A:A,MATCH('Производственный контроль'!E1151,Лаборатории!B:B,0)))</f>
        <v xml:space="preserve">КУРИНОЕ ЦАРСТВО АО </v>
      </c>
      <c r="C1151" t="str">
        <f>IF(E1151="","",VLOOKUP(E1151,Лаборатории!B:D,3,0))</f>
        <v>U377_CHL</v>
      </c>
      <c r="D1151" s="12">
        <v>45699</v>
      </c>
      <c r="E1151" s="11" t="s">
        <v>793</v>
      </c>
      <c r="F1151" s="11" t="s">
        <v>544</v>
      </c>
      <c r="G1151" s="11" t="s">
        <v>565</v>
      </c>
      <c r="H1151" s="11" t="s">
        <v>262</v>
      </c>
      <c r="I1151" s="11" t="s">
        <v>3425</v>
      </c>
      <c r="J1151" t="str">
        <f>IF(L1151="","",VLOOKUP(L1151,Продукция!B:D,3,0))</f>
        <v>Биологический_материал</v>
      </c>
      <c r="K1151" t="str">
        <f>IF(L1151="","",VLOOKUP(L1151,Продукция!B:C,2,0))</f>
        <v>Сыворотка крови</v>
      </c>
      <c r="L1151" s="151" t="s">
        <v>302</v>
      </c>
      <c r="M1151">
        <f>IF(L1151="","",VLOOKUP(L1151,Продукция!B:L,11,0))</f>
        <v>0</v>
      </c>
      <c r="N1151" s="11" t="s">
        <v>873</v>
      </c>
      <c r="P1151" s="11" t="s">
        <v>340</v>
      </c>
      <c r="Q1151" s="11" t="s">
        <v>854</v>
      </c>
      <c r="R1151" s="153" t="s">
        <v>5132</v>
      </c>
      <c r="S1151" s="11">
        <v>15</v>
      </c>
      <c r="T1151" s="11" t="s">
        <v>5154</v>
      </c>
      <c r="V1151" s="14">
        <v>45696</v>
      </c>
      <c r="Z1151" s="11" t="s">
        <v>4823</v>
      </c>
      <c r="AA1151" s="15">
        <v>0.62847222222222221</v>
      </c>
      <c r="AB1151" t="str">
        <f>IF(L1151="","",VLOOKUP(L1151&amp;I1151,Продукция!A:I,9,0))</f>
        <v>рекомендация производителя набора</v>
      </c>
      <c r="AC1151" s="14">
        <v>45705</v>
      </c>
      <c r="AD1151" s="11" t="s">
        <v>2676</v>
      </c>
      <c r="AE1151" s="11" t="s">
        <v>4823</v>
      </c>
      <c r="AF1151" t="str">
        <f>IF(AD1151="","",VLOOKUP(AD1151,'Сотрудники и ссылки'!A:B,2,0))</f>
        <v>Серолог</v>
      </c>
      <c r="AG1151">
        <f>IF(AD1151="","",VLOOKUP(AD1151,'Сотрудники и ссылки'!A:C,3,0))</f>
        <v>20007746</v>
      </c>
      <c r="AH1151" s="11" t="s">
        <v>2676</v>
      </c>
      <c r="AI1151" t="str">
        <f>IF(AH1151="","",VLOOKUP(AH1151,'Сотрудники и ссылки'!A:B,2,0))</f>
        <v>Серолог</v>
      </c>
      <c r="AJ1151">
        <f>IF(AH1151="","",VLOOKUP(AH1151,'Сотрудники и ссылки'!A:C,3,0))</f>
        <v>20007746</v>
      </c>
      <c r="AK1151" s="14">
        <v>45705</v>
      </c>
      <c r="AL1151" s="2">
        <f>IF(AK1151="","",AK1151+VLOOKUP(I1151,'Вид исследования'!B:E,4,0))</f>
        <v>45706</v>
      </c>
      <c r="AM1151" s="2">
        <f>IF(AK1151="","",AK1151+VLOOKUP(I1151,'Вид исследования'!B:F,5,0))</f>
        <v>45706</v>
      </c>
      <c r="AN1151" s="14">
        <v>45705</v>
      </c>
      <c r="AP1151" s="11" t="s">
        <v>189</v>
      </c>
      <c r="AQ1151" t="str">
        <f>IFERROR(IF(L1151="","",VLOOKUP(L1151&amp;I1151,Продукция!A:K,11,0)),"обратитесь к админ справочника")</f>
        <v>согласно рекомендациям производителя теста</v>
      </c>
      <c r="AR1151" s="11" t="s">
        <v>4823</v>
      </c>
      <c r="AS1151" t="str">
        <f>IFERROR(IF(L1151="","",VLOOKUP(L1151&amp;I1151,Продукция!A:J,10,0)),"обратитесь к админ справочника")</f>
        <v>инструкция тест- ситема Биочек СК-108</v>
      </c>
      <c r="AT1151" s="11" t="s">
        <v>4823</v>
      </c>
      <c r="AU1151" s="11" t="s">
        <v>4823</v>
      </c>
      <c r="AV1151" s="11" t="s">
        <v>2676</v>
      </c>
      <c r="AW1151" s="11" t="s">
        <v>4824</v>
      </c>
      <c r="AX1151" s="11" t="s">
        <v>565</v>
      </c>
      <c r="AY1151" s="11" t="s">
        <v>1289</v>
      </c>
      <c r="AZ1151" s="11">
        <v>153</v>
      </c>
      <c r="BA1151" s="11">
        <v>40</v>
      </c>
      <c r="BC1151" s="11" t="s">
        <v>5155</v>
      </c>
    </row>
    <row r="1152" spans="1:55" x14ac:dyDescent="0.25">
      <c r="A1152" t="str">
        <f t="shared" si="21"/>
        <v>С/288ORT (BioChek) орнитобактерии уровень антител</v>
      </c>
      <c r="B1152" t="str">
        <f>IF(E1152="","",INDEX(Лаборатории!A:A,MATCH('Производственный контроль'!E1152,Лаборатории!B:B,0)))</f>
        <v xml:space="preserve">КУРИНОЕ ЦАРСТВО АО </v>
      </c>
      <c r="C1152" t="str">
        <f>IF(E1152="","",VLOOKUP(E1152,Лаборатории!B:D,3,0))</f>
        <v>U377_CHL</v>
      </c>
      <c r="D1152" s="12">
        <v>45699</v>
      </c>
      <c r="E1152" s="11" t="s">
        <v>793</v>
      </c>
      <c r="F1152" s="11" t="s">
        <v>544</v>
      </c>
      <c r="G1152" s="11" t="s">
        <v>565</v>
      </c>
      <c r="H1152" s="11" t="s">
        <v>262</v>
      </c>
      <c r="I1152" s="11" t="s">
        <v>3425</v>
      </c>
      <c r="J1152" t="str">
        <f>IF(L1152="","",VLOOKUP(L1152,Продукция!B:D,3,0))</f>
        <v>Биологический_материал</v>
      </c>
      <c r="K1152" t="str">
        <f>IF(L1152="","",VLOOKUP(L1152,Продукция!B:C,2,0))</f>
        <v>Сыворотка крови</v>
      </c>
      <c r="L1152" s="151" t="s">
        <v>302</v>
      </c>
      <c r="M1152">
        <f>IF(L1152="","",VLOOKUP(L1152,Продукция!B:L,11,0))</f>
        <v>0</v>
      </c>
      <c r="N1152" s="11" t="s">
        <v>873</v>
      </c>
      <c r="P1152" s="11" t="s">
        <v>340</v>
      </c>
      <c r="Q1152" s="11" t="s">
        <v>854</v>
      </c>
      <c r="R1152" s="153" t="s">
        <v>5145</v>
      </c>
      <c r="S1152" s="11">
        <v>15</v>
      </c>
      <c r="T1152" s="11" t="s">
        <v>5154</v>
      </c>
      <c r="V1152" s="14">
        <v>45697</v>
      </c>
      <c r="Z1152" s="11" t="s">
        <v>4823</v>
      </c>
      <c r="AA1152" s="15">
        <v>0.62847222222222221</v>
      </c>
      <c r="AB1152" t="str">
        <f>IF(L1152="","",VLOOKUP(L1152&amp;I1152,Продукция!A:I,9,0))</f>
        <v>рекомендация производителя набора</v>
      </c>
      <c r="AC1152" s="14">
        <v>45705</v>
      </c>
      <c r="AD1152" s="11" t="s">
        <v>2676</v>
      </c>
      <c r="AE1152" s="11" t="s">
        <v>4823</v>
      </c>
      <c r="AF1152" t="str">
        <f>IF(AD1152="","",VLOOKUP(AD1152,'Сотрудники и ссылки'!A:B,2,0))</f>
        <v>Серолог</v>
      </c>
      <c r="AG1152">
        <f>IF(AD1152="","",VLOOKUP(AD1152,'Сотрудники и ссылки'!A:C,3,0))</f>
        <v>20007746</v>
      </c>
      <c r="AH1152" s="11" t="s">
        <v>2676</v>
      </c>
      <c r="AI1152" t="str">
        <f>IF(AH1152="","",VLOOKUP(AH1152,'Сотрудники и ссылки'!A:B,2,0))</f>
        <v>Серолог</v>
      </c>
      <c r="AJ1152">
        <f>IF(AH1152="","",VLOOKUP(AH1152,'Сотрудники и ссылки'!A:C,3,0))</f>
        <v>20007746</v>
      </c>
      <c r="AK1152" s="14">
        <v>45705</v>
      </c>
      <c r="AL1152" s="2">
        <f>IF(AK1152="","",AK1152+VLOOKUP(I1152,'Вид исследования'!B:E,4,0))</f>
        <v>45706</v>
      </c>
      <c r="AM1152" s="2">
        <f>IF(AK1152="","",AK1152+VLOOKUP(I1152,'Вид исследования'!B:F,5,0))</f>
        <v>45706</v>
      </c>
      <c r="AN1152" s="14">
        <v>45705</v>
      </c>
      <c r="AP1152" s="11" t="s">
        <v>189</v>
      </c>
      <c r="AQ1152" t="str">
        <f>IFERROR(IF(L1152="","",VLOOKUP(L1152&amp;I1152,Продукция!A:K,11,0)),"обратитесь к админ справочника")</f>
        <v>согласно рекомендациям производителя теста</v>
      </c>
      <c r="AR1152" s="11" t="s">
        <v>4823</v>
      </c>
      <c r="AS1152" t="str">
        <f>IFERROR(IF(L1152="","",VLOOKUP(L1152&amp;I1152,Продукция!A:J,10,0)),"обратитесь к админ справочника")</f>
        <v>инструкция тест- ситема Биочек СК-108</v>
      </c>
      <c r="AT1152" s="11" t="s">
        <v>4823</v>
      </c>
      <c r="AU1152" s="11" t="s">
        <v>4823</v>
      </c>
      <c r="AV1152" s="11" t="s">
        <v>2676</v>
      </c>
      <c r="AW1152" s="11" t="s">
        <v>4824</v>
      </c>
      <c r="AX1152" s="11" t="s">
        <v>565</v>
      </c>
      <c r="AY1152" s="11" t="s">
        <v>1300</v>
      </c>
      <c r="AZ1152" s="11">
        <v>153</v>
      </c>
      <c r="BA1152" s="11">
        <v>37</v>
      </c>
      <c r="BC1152" s="11" t="s">
        <v>5155</v>
      </c>
    </row>
    <row r="1153" spans="1:55" x14ac:dyDescent="0.25">
      <c r="A1153" t="str">
        <f t="shared" si="21"/>
        <v>С/288ORT (BioChek) орнитобактерии уровень антител</v>
      </c>
      <c r="B1153" t="str">
        <f>IF(E1153="","",INDEX(Лаборатории!A:A,MATCH('Производственный контроль'!E1153,Лаборатории!B:B,0)))</f>
        <v xml:space="preserve">КУРИНОЕ ЦАРСТВО АО </v>
      </c>
      <c r="C1153" t="str">
        <f>IF(E1153="","",VLOOKUP(E1153,Лаборатории!B:D,3,0))</f>
        <v>U377_CHL</v>
      </c>
      <c r="D1153" s="12">
        <v>45699</v>
      </c>
      <c r="E1153" s="11" t="s">
        <v>793</v>
      </c>
      <c r="F1153" s="11" t="s">
        <v>544</v>
      </c>
      <c r="G1153" s="11" t="s">
        <v>565</v>
      </c>
      <c r="H1153" s="11" t="s">
        <v>262</v>
      </c>
      <c r="I1153" s="11" t="s">
        <v>3425</v>
      </c>
      <c r="J1153" t="str">
        <f>IF(L1153="","",VLOOKUP(L1153,Продукция!B:D,3,0))</f>
        <v>Биологический_материал</v>
      </c>
      <c r="K1153" t="str">
        <f>IF(L1153="","",VLOOKUP(L1153,Продукция!B:C,2,0))</f>
        <v>Сыворотка крови</v>
      </c>
      <c r="L1153" s="151" t="s">
        <v>302</v>
      </c>
      <c r="M1153">
        <f>IF(L1153="","",VLOOKUP(L1153,Продукция!B:L,11,0))</f>
        <v>0</v>
      </c>
      <c r="N1153" s="11" t="s">
        <v>873</v>
      </c>
      <c r="P1153" s="11" t="s">
        <v>340</v>
      </c>
      <c r="Q1153" s="11" t="s">
        <v>854</v>
      </c>
      <c r="R1153" s="153" t="s">
        <v>5126</v>
      </c>
      <c r="S1153" s="11">
        <v>15</v>
      </c>
      <c r="T1153" s="11" t="s">
        <v>5154</v>
      </c>
      <c r="V1153" s="14">
        <v>45696</v>
      </c>
      <c r="Z1153" s="11" t="s">
        <v>4823</v>
      </c>
      <c r="AA1153" s="15">
        <v>0.62847222222222221</v>
      </c>
      <c r="AB1153" t="str">
        <f>IF(L1153="","",VLOOKUP(L1153&amp;I1153,Продукция!A:I,9,0))</f>
        <v>рекомендация производителя набора</v>
      </c>
      <c r="AC1153" s="14">
        <v>45705</v>
      </c>
      <c r="AD1153" s="11" t="s">
        <v>2676</v>
      </c>
      <c r="AE1153" s="11" t="s">
        <v>4823</v>
      </c>
      <c r="AF1153" t="str">
        <f>IF(AD1153="","",VLOOKUP(AD1153,'Сотрудники и ссылки'!A:B,2,0))</f>
        <v>Серолог</v>
      </c>
      <c r="AG1153">
        <f>IF(AD1153="","",VLOOKUP(AD1153,'Сотрудники и ссылки'!A:C,3,0))</f>
        <v>20007746</v>
      </c>
      <c r="AH1153" s="11" t="s">
        <v>2676</v>
      </c>
      <c r="AI1153" t="str">
        <f>IF(AH1153="","",VLOOKUP(AH1153,'Сотрудники и ссылки'!A:B,2,0))</f>
        <v>Серолог</v>
      </c>
      <c r="AJ1153">
        <f>IF(AH1153="","",VLOOKUP(AH1153,'Сотрудники и ссылки'!A:C,3,0))</f>
        <v>20007746</v>
      </c>
      <c r="AK1153" s="14">
        <v>45705</v>
      </c>
      <c r="AL1153" s="2">
        <f>IF(AK1153="","",AK1153+VLOOKUP(I1153,'Вид исследования'!B:E,4,0))</f>
        <v>45706</v>
      </c>
      <c r="AM1153" s="2">
        <f>IF(AK1153="","",AK1153+VLOOKUP(I1153,'Вид исследования'!B:F,5,0))</f>
        <v>45706</v>
      </c>
      <c r="AN1153" s="14">
        <v>45705</v>
      </c>
      <c r="AP1153" s="11" t="s">
        <v>189</v>
      </c>
      <c r="AQ1153" t="str">
        <f>IFERROR(IF(L1153="","",VLOOKUP(L1153&amp;I1153,Продукция!A:K,11,0)),"обратитесь к админ справочника")</f>
        <v>согласно рекомендациям производителя теста</v>
      </c>
      <c r="AR1153" s="11" t="s">
        <v>4823</v>
      </c>
      <c r="AS1153" t="str">
        <f>IFERROR(IF(L1153="","",VLOOKUP(L1153&amp;I1153,Продукция!A:J,10,0)),"обратитесь к админ справочника")</f>
        <v>инструкция тест- ситема Биочек СК-108</v>
      </c>
      <c r="AT1153" s="11" t="s">
        <v>4823</v>
      </c>
      <c r="AU1153" s="11" t="s">
        <v>4823</v>
      </c>
      <c r="AV1153" s="11" t="s">
        <v>2676</v>
      </c>
      <c r="AW1153" s="11" t="s">
        <v>4824</v>
      </c>
      <c r="AX1153" s="11" t="s">
        <v>565</v>
      </c>
      <c r="AY1153" s="11" t="s">
        <v>1286</v>
      </c>
      <c r="AZ1153" s="11">
        <v>153</v>
      </c>
      <c r="BA1153" s="11">
        <v>36</v>
      </c>
      <c r="BC1153" s="11" t="s">
        <v>5155</v>
      </c>
    </row>
    <row r="1154" spans="1:55" x14ac:dyDescent="0.25">
      <c r="A1154" t="str">
        <f t="shared" si="21"/>
        <v>С/288ORT (BioChek) орнитобактерии уровень антител</v>
      </c>
      <c r="B1154" t="str">
        <f>IF(E1154="","",INDEX(Лаборатории!A:A,MATCH('Производственный контроль'!E1154,Лаборатории!B:B,0)))</f>
        <v xml:space="preserve">КУРИНОЕ ЦАРСТВО АО </v>
      </c>
      <c r="C1154" t="str">
        <f>IF(E1154="","",VLOOKUP(E1154,Лаборатории!B:D,3,0))</f>
        <v>U377_CHL</v>
      </c>
      <c r="D1154" s="12">
        <v>45699</v>
      </c>
      <c r="E1154" s="11" t="s">
        <v>793</v>
      </c>
      <c r="F1154" s="11" t="s">
        <v>544</v>
      </c>
      <c r="G1154" s="11" t="s">
        <v>565</v>
      </c>
      <c r="H1154" s="11" t="s">
        <v>262</v>
      </c>
      <c r="I1154" s="11" t="s">
        <v>3425</v>
      </c>
      <c r="J1154" t="str">
        <f>IF(L1154="","",VLOOKUP(L1154,Продукция!B:D,3,0))</f>
        <v>Биологический_материал</v>
      </c>
      <c r="K1154" t="str">
        <f>IF(L1154="","",VLOOKUP(L1154,Продукция!B:C,2,0))</f>
        <v>Сыворотка крови</v>
      </c>
      <c r="L1154" s="151" t="s">
        <v>302</v>
      </c>
      <c r="M1154">
        <f>IF(L1154="","",VLOOKUP(L1154,Продукция!B:L,11,0))</f>
        <v>0</v>
      </c>
      <c r="N1154" s="11" t="s">
        <v>873</v>
      </c>
      <c r="P1154" s="11" t="s">
        <v>340</v>
      </c>
      <c r="Q1154" s="11" t="s">
        <v>854</v>
      </c>
      <c r="R1154" s="153" t="s">
        <v>5161</v>
      </c>
      <c r="S1154" s="11">
        <v>15</v>
      </c>
      <c r="T1154" s="11" t="s">
        <v>5154</v>
      </c>
      <c r="V1154" s="14">
        <v>45698</v>
      </c>
      <c r="Z1154" s="11" t="s">
        <v>4823</v>
      </c>
      <c r="AA1154" s="15">
        <v>0.62847222222222221</v>
      </c>
      <c r="AB1154" t="str">
        <f>IF(L1154="","",VLOOKUP(L1154&amp;I1154,Продукция!A:I,9,0))</f>
        <v>рекомендация производителя набора</v>
      </c>
      <c r="AC1154" s="14">
        <v>45705</v>
      </c>
      <c r="AD1154" s="11" t="s">
        <v>2676</v>
      </c>
      <c r="AE1154" s="11" t="s">
        <v>4823</v>
      </c>
      <c r="AF1154" t="str">
        <f>IF(AD1154="","",VLOOKUP(AD1154,'Сотрудники и ссылки'!A:B,2,0))</f>
        <v>Серолог</v>
      </c>
      <c r="AG1154">
        <f>IF(AD1154="","",VLOOKUP(AD1154,'Сотрудники и ссылки'!A:C,3,0))</f>
        <v>20007746</v>
      </c>
      <c r="AH1154" s="11" t="s">
        <v>2676</v>
      </c>
      <c r="AI1154" t="str">
        <f>IF(AH1154="","",VLOOKUP(AH1154,'Сотрудники и ссылки'!A:B,2,0))</f>
        <v>Серолог</v>
      </c>
      <c r="AJ1154">
        <f>IF(AH1154="","",VLOOKUP(AH1154,'Сотрудники и ссылки'!A:C,3,0))</f>
        <v>20007746</v>
      </c>
      <c r="AK1154" s="14">
        <v>45705</v>
      </c>
      <c r="AL1154" s="2">
        <f>IF(AK1154="","",AK1154+VLOOKUP(I1154,'Вид исследования'!B:E,4,0))</f>
        <v>45706</v>
      </c>
      <c r="AM1154" s="2">
        <f>IF(AK1154="","",AK1154+VLOOKUP(I1154,'Вид исследования'!B:F,5,0))</f>
        <v>45706</v>
      </c>
      <c r="AN1154" s="14">
        <v>45705</v>
      </c>
      <c r="AP1154" s="11" t="s">
        <v>189</v>
      </c>
      <c r="AQ1154" t="str">
        <f>IFERROR(IF(L1154="","",VLOOKUP(L1154&amp;I1154,Продукция!A:K,11,0)),"обратитесь к админ справочника")</f>
        <v>согласно рекомендациям производителя теста</v>
      </c>
      <c r="AR1154" s="11" t="s">
        <v>4823</v>
      </c>
      <c r="AS1154" t="str">
        <f>IFERROR(IF(L1154="","",VLOOKUP(L1154&amp;I1154,Продукция!A:J,10,0)),"обратитесь к админ справочника")</f>
        <v>инструкция тест- ситема Биочек СК-108</v>
      </c>
      <c r="AT1154" s="11" t="s">
        <v>4823</v>
      </c>
      <c r="AU1154" s="11" t="s">
        <v>4823</v>
      </c>
      <c r="AV1154" s="11" t="s">
        <v>2676</v>
      </c>
      <c r="AW1154" s="11" t="s">
        <v>4824</v>
      </c>
      <c r="AX1154" s="11" t="s">
        <v>565</v>
      </c>
      <c r="AY1154" s="11" t="s">
        <v>1276</v>
      </c>
      <c r="AZ1154" s="11">
        <v>153</v>
      </c>
      <c r="BA1154" s="11">
        <v>36</v>
      </c>
      <c r="BC1154" s="11" t="s">
        <v>5155</v>
      </c>
    </row>
    <row r="1155" spans="1:55" x14ac:dyDescent="0.25">
      <c r="A1155" t="str">
        <f t="shared" si="21"/>
        <v>С/299ORT (BioChek) орнитобактерии уровень антител</v>
      </c>
      <c r="B1155" t="str">
        <f>IF(E1155="","",INDEX(Лаборатории!A:A,MATCH('Производственный контроль'!E1155,Лаборатории!B:B,0)))</f>
        <v xml:space="preserve">КУРИНОЕ ЦАРСТВО АО </v>
      </c>
      <c r="C1155" t="str">
        <f>IF(E1155="","",VLOOKUP(E1155,Лаборатории!B:D,3,0))</f>
        <v>U377_CHL</v>
      </c>
      <c r="D1155" s="12">
        <v>45700</v>
      </c>
      <c r="E1155" s="11" t="s">
        <v>793</v>
      </c>
      <c r="F1155" s="11" t="s">
        <v>544</v>
      </c>
      <c r="G1155" s="11" t="s">
        <v>565</v>
      </c>
      <c r="H1155" s="11" t="s">
        <v>262</v>
      </c>
      <c r="I1155" s="11" t="s">
        <v>3425</v>
      </c>
      <c r="J1155" t="str">
        <f>IF(L1155="","",VLOOKUP(L1155,Продукция!B:D,3,0))</f>
        <v>Биологический_материал</v>
      </c>
      <c r="K1155" t="str">
        <f>IF(L1155="","",VLOOKUP(L1155,Продукция!B:C,2,0))</f>
        <v>Сыворотка крови</v>
      </c>
      <c r="L1155" s="151" t="s">
        <v>302</v>
      </c>
      <c r="M1155">
        <f>IF(L1155="","",VLOOKUP(L1155,Продукция!B:L,11,0))</f>
        <v>0</v>
      </c>
      <c r="N1155" s="11" t="s">
        <v>873</v>
      </c>
      <c r="P1155" s="11" t="s">
        <v>340</v>
      </c>
      <c r="Q1155" s="11" t="s">
        <v>854</v>
      </c>
      <c r="R1155" s="153" t="s">
        <v>4956</v>
      </c>
      <c r="S1155" s="11">
        <v>15</v>
      </c>
      <c r="T1155" s="11" t="s">
        <v>5160</v>
      </c>
      <c r="V1155" s="14">
        <v>45699</v>
      </c>
      <c r="Z1155" s="11" t="s">
        <v>4823</v>
      </c>
      <c r="AA1155" s="15">
        <v>0.55902777777777779</v>
      </c>
      <c r="AB1155" t="str">
        <f>IF(L1155="","",VLOOKUP(L1155&amp;I1155,Продукция!A:I,9,0))</f>
        <v>рекомендация производителя набора</v>
      </c>
      <c r="AC1155" s="14">
        <v>45705</v>
      </c>
      <c r="AD1155" s="11" t="s">
        <v>2676</v>
      </c>
      <c r="AE1155" s="11" t="s">
        <v>4823</v>
      </c>
      <c r="AF1155" t="str">
        <f>IF(AD1155="","",VLOOKUP(AD1155,'Сотрудники и ссылки'!A:B,2,0))</f>
        <v>Серолог</v>
      </c>
      <c r="AG1155">
        <f>IF(AD1155="","",VLOOKUP(AD1155,'Сотрудники и ссылки'!A:C,3,0))</f>
        <v>20007746</v>
      </c>
      <c r="AH1155" s="11" t="s">
        <v>2676</v>
      </c>
      <c r="AI1155" t="str">
        <f>IF(AH1155="","",VLOOKUP(AH1155,'Сотрудники и ссылки'!A:B,2,0))</f>
        <v>Серолог</v>
      </c>
      <c r="AJ1155">
        <f>IF(AH1155="","",VLOOKUP(AH1155,'Сотрудники и ссылки'!A:C,3,0))</f>
        <v>20007746</v>
      </c>
      <c r="AK1155" s="14">
        <v>45705</v>
      </c>
      <c r="AL1155" s="2">
        <f>IF(AK1155="","",AK1155+VLOOKUP(I1155,'Вид исследования'!B:E,4,0))</f>
        <v>45706</v>
      </c>
      <c r="AM1155" s="2">
        <f>IF(AK1155="","",AK1155+VLOOKUP(I1155,'Вид исследования'!B:F,5,0))</f>
        <v>45706</v>
      </c>
      <c r="AN1155" s="14">
        <v>45705</v>
      </c>
      <c r="AP1155" s="11" t="s">
        <v>189</v>
      </c>
      <c r="AQ1155" t="str">
        <f>IFERROR(IF(L1155="","",VLOOKUP(L1155&amp;I1155,Продукция!A:K,11,0)),"обратитесь к админ справочника")</f>
        <v>согласно рекомендациям производителя теста</v>
      </c>
      <c r="AR1155" s="11" t="s">
        <v>4823</v>
      </c>
      <c r="AS1155" t="str">
        <f>IFERROR(IF(L1155="","",VLOOKUP(L1155&amp;I1155,Продукция!A:J,10,0)),"обратитесь к админ справочника")</f>
        <v>инструкция тест- ситема Биочек СК-108</v>
      </c>
      <c r="AT1155" s="11" t="s">
        <v>4823</v>
      </c>
      <c r="AU1155" s="11" t="s">
        <v>4823</v>
      </c>
      <c r="AV1155" s="11" t="s">
        <v>2676</v>
      </c>
      <c r="AW1155" s="11" t="s">
        <v>4824</v>
      </c>
      <c r="AX1155" s="11" t="s">
        <v>565</v>
      </c>
      <c r="AY1155" s="11" t="s">
        <v>1305</v>
      </c>
      <c r="AZ1155" s="11">
        <v>153</v>
      </c>
      <c r="BA1155" s="11">
        <v>35</v>
      </c>
      <c r="BC1155" s="11" t="s">
        <v>5155</v>
      </c>
    </row>
    <row r="1156" spans="1:55" x14ac:dyDescent="0.25">
      <c r="A1156" t="str">
        <f t="shared" si="21"/>
        <v>С/299ORT (BioChek) орнитобактерии уровень антител</v>
      </c>
      <c r="B1156" t="str">
        <f>IF(E1156="","",INDEX(Лаборатории!A:A,MATCH('Производственный контроль'!E1156,Лаборатории!B:B,0)))</f>
        <v xml:space="preserve">КУРИНОЕ ЦАРСТВО АО </v>
      </c>
      <c r="C1156" t="str">
        <f>IF(E1156="","",VLOOKUP(E1156,Лаборатории!B:D,3,0))</f>
        <v>U377_CHL</v>
      </c>
      <c r="D1156" s="12">
        <v>45700</v>
      </c>
      <c r="E1156" s="11" t="s">
        <v>793</v>
      </c>
      <c r="F1156" s="11" t="s">
        <v>544</v>
      </c>
      <c r="G1156" s="11" t="s">
        <v>565</v>
      </c>
      <c r="H1156" s="11" t="s">
        <v>262</v>
      </c>
      <c r="I1156" s="11" t="s">
        <v>3425</v>
      </c>
      <c r="J1156" t="str">
        <f>IF(L1156="","",VLOOKUP(L1156,Продукция!B:D,3,0))</f>
        <v>Биологический_материал</v>
      </c>
      <c r="K1156" t="str">
        <f>IF(L1156="","",VLOOKUP(L1156,Продукция!B:C,2,0))</f>
        <v>Сыворотка крови</v>
      </c>
      <c r="L1156" s="151" t="s">
        <v>302</v>
      </c>
      <c r="M1156">
        <f>IF(L1156="","",VLOOKUP(L1156,Продукция!B:L,11,0))</f>
        <v>0</v>
      </c>
      <c r="N1156" s="11" t="s">
        <v>873</v>
      </c>
      <c r="P1156" s="11" t="s">
        <v>340</v>
      </c>
      <c r="Q1156" s="11" t="s">
        <v>854</v>
      </c>
      <c r="R1156" s="153" t="s">
        <v>5159</v>
      </c>
      <c r="S1156" s="11">
        <v>15</v>
      </c>
      <c r="T1156" s="11" t="s">
        <v>5160</v>
      </c>
      <c r="V1156" s="14">
        <v>45699</v>
      </c>
      <c r="Z1156" s="11" t="s">
        <v>4823</v>
      </c>
      <c r="AA1156" s="15">
        <v>0.55902777777777779</v>
      </c>
      <c r="AB1156" t="str">
        <f>IF(L1156="","",VLOOKUP(L1156&amp;I1156,Продукция!A:I,9,0))</f>
        <v>рекомендация производителя набора</v>
      </c>
      <c r="AC1156" s="14">
        <v>45705</v>
      </c>
      <c r="AD1156" s="11" t="s">
        <v>2676</v>
      </c>
      <c r="AE1156" s="11" t="s">
        <v>4823</v>
      </c>
      <c r="AF1156" t="str">
        <f>IF(AD1156="","",VLOOKUP(AD1156,'Сотрудники и ссылки'!A:B,2,0))</f>
        <v>Серолог</v>
      </c>
      <c r="AG1156">
        <f>IF(AD1156="","",VLOOKUP(AD1156,'Сотрудники и ссылки'!A:C,3,0))</f>
        <v>20007746</v>
      </c>
      <c r="AH1156" s="11" t="s">
        <v>2676</v>
      </c>
      <c r="AI1156" t="str">
        <f>IF(AH1156="","",VLOOKUP(AH1156,'Сотрудники и ссылки'!A:B,2,0))</f>
        <v>Серолог</v>
      </c>
      <c r="AJ1156">
        <f>IF(AH1156="","",VLOOKUP(AH1156,'Сотрудники и ссылки'!A:C,3,0))</f>
        <v>20007746</v>
      </c>
      <c r="AK1156" s="14">
        <v>45705</v>
      </c>
      <c r="AL1156" s="2">
        <f>IF(AK1156="","",AK1156+VLOOKUP(I1156,'Вид исследования'!B:E,4,0))</f>
        <v>45706</v>
      </c>
      <c r="AM1156" s="2">
        <f>IF(AK1156="","",AK1156+VLOOKUP(I1156,'Вид исследования'!B:F,5,0))</f>
        <v>45706</v>
      </c>
      <c r="AN1156" s="14">
        <v>45705</v>
      </c>
      <c r="AP1156" s="11" t="s">
        <v>189</v>
      </c>
      <c r="AQ1156" t="str">
        <f>IFERROR(IF(L1156="","",VLOOKUP(L1156&amp;I1156,Продукция!A:K,11,0)),"обратитесь к админ справочника")</f>
        <v>согласно рекомендациям производителя теста</v>
      </c>
      <c r="AR1156" s="11" t="s">
        <v>4823</v>
      </c>
      <c r="AS1156" t="str">
        <f>IFERROR(IF(L1156="","",VLOOKUP(L1156&amp;I1156,Продукция!A:J,10,0)),"обратитесь к админ справочника")</f>
        <v>инструкция тест- ситема Биочек СК-108</v>
      </c>
      <c r="AT1156" s="11" t="s">
        <v>4823</v>
      </c>
      <c r="AU1156" s="11" t="s">
        <v>4823</v>
      </c>
      <c r="AV1156" s="11" t="s">
        <v>2676</v>
      </c>
      <c r="AW1156" s="11" t="s">
        <v>4824</v>
      </c>
      <c r="AX1156" s="11" t="s">
        <v>565</v>
      </c>
      <c r="AY1156" s="11" t="s">
        <v>1302</v>
      </c>
      <c r="AZ1156" s="11">
        <v>153</v>
      </c>
      <c r="BA1156" s="11">
        <v>36</v>
      </c>
      <c r="BC1156" s="11" t="s">
        <v>5155</v>
      </c>
    </row>
    <row r="1157" spans="1:55" x14ac:dyDescent="0.25">
      <c r="A1157" t="str">
        <f t="shared" si="21"/>
        <v>С/339Болезнь Ньюкасла уровень антител</v>
      </c>
      <c r="B1157" t="str">
        <f>IF(E1157="","",INDEX(Лаборатории!A:A,MATCH('Производственный контроль'!E1157,Лаборатории!B:B,0)))</f>
        <v xml:space="preserve">КУРИНОЕ ЦАРСТВО АО </v>
      </c>
      <c r="C1157" t="str">
        <f>IF(E1157="","",VLOOKUP(E1157,Лаборатории!B:D,3,0))</f>
        <v>U377_CHL</v>
      </c>
      <c r="D1157" s="12">
        <v>45705</v>
      </c>
      <c r="E1157" s="11" t="s">
        <v>793</v>
      </c>
      <c r="F1157" s="11" t="s">
        <v>371</v>
      </c>
      <c r="G1157" s="11" t="s">
        <v>372</v>
      </c>
      <c r="H1157" s="11" t="s">
        <v>312</v>
      </c>
      <c r="I1157" s="11" t="s">
        <v>3434</v>
      </c>
      <c r="J1157" t="str">
        <f>IF(L1157="","",VLOOKUP(L1157,Продукция!B:D,3,0))</f>
        <v>Биологический_материал</v>
      </c>
      <c r="K1157" t="str">
        <f>IF(L1157="","",VLOOKUP(L1157,Продукция!B:C,2,0))</f>
        <v>Сыворотка крови</v>
      </c>
      <c r="L1157" s="151" t="s">
        <v>302</v>
      </c>
      <c r="M1157">
        <f>IF(L1157="","",VLOOKUP(L1157,Продукция!B:L,11,0))</f>
        <v>0</v>
      </c>
      <c r="N1157" s="11" t="s">
        <v>873</v>
      </c>
      <c r="P1157" s="11" t="s">
        <v>340</v>
      </c>
      <c r="Q1157" s="11" t="s">
        <v>854</v>
      </c>
      <c r="R1157" s="153" t="s">
        <v>5167</v>
      </c>
      <c r="S1157" s="11">
        <v>20</v>
      </c>
      <c r="T1157" s="11" t="s">
        <v>5178</v>
      </c>
      <c r="V1157" s="14">
        <v>45696</v>
      </c>
      <c r="Z1157" s="11" t="s">
        <v>4823</v>
      </c>
      <c r="AA1157" s="15">
        <v>0.55902777777777779</v>
      </c>
      <c r="AB1157" t="str">
        <f>IF(L1157="","",VLOOKUP(L1157&amp;I1157,Продукция!A:I,9,0))</f>
        <v>рекомендация производителя набора</v>
      </c>
      <c r="AC1157" s="14">
        <v>45707</v>
      </c>
      <c r="AD1157" s="11" t="s">
        <v>2673</v>
      </c>
      <c r="AE1157" s="11" t="s">
        <v>4823</v>
      </c>
      <c r="AF1157" t="str">
        <f>IF(AD1157="","",VLOOKUP(AD1157,'Сотрудники и ссылки'!A:B,2,0))</f>
        <v>Серолог</v>
      </c>
      <c r="AG1157">
        <f>IF(AD1157="","",VLOOKUP(AD1157,'Сотрудники и ссылки'!A:C,3,0))</f>
        <v>20001771</v>
      </c>
      <c r="AH1157" s="11" t="s">
        <v>2673</v>
      </c>
      <c r="AI1157" t="str">
        <f>IF(AH1157="","",VLOOKUP(AH1157,'Сотрудники и ссылки'!A:B,2,0))</f>
        <v>Серолог</v>
      </c>
      <c r="AJ1157">
        <f>IF(AH1157="","",VLOOKUP(AH1157,'Сотрудники и ссылки'!A:C,3,0))</f>
        <v>20001771</v>
      </c>
      <c r="AK1157" s="14">
        <v>45707</v>
      </c>
      <c r="AL1157" s="2">
        <f>IF(AK1157="","",AK1157+VLOOKUP(I1157,'Вид исследования'!B:E,4,0))</f>
        <v>45708</v>
      </c>
      <c r="AM1157" s="2">
        <f>IF(AK1157="","",AK1157+VLOOKUP(I1157,'Вид исследования'!B:F,5,0))</f>
        <v>45708</v>
      </c>
      <c r="AN1157" s="14">
        <v>45707</v>
      </c>
      <c r="AP1157" s="11" t="s">
        <v>189</v>
      </c>
      <c r="AQ1157" t="str">
        <f>IFERROR(IF(L1157="","",VLOOKUP(L1157&amp;I1157,Продукция!A:K,11,0)),"обратитесь к админ справочника")</f>
        <v>согласно рекомендациям производителя теста</v>
      </c>
      <c r="AR1157" s="11" t="s">
        <v>4823</v>
      </c>
      <c r="AS1157" t="str">
        <f>IFERROR(IF(L1157="","",VLOOKUP(L1157&amp;I1157,Продукция!A:J,10,0)),"обратитесь к админ справочника")</f>
        <v>инструкция по применению набора РЗГА Ньюкасла</v>
      </c>
      <c r="AT1157" s="11" t="s">
        <v>4823</v>
      </c>
      <c r="AU1157" s="11" t="s">
        <v>4823</v>
      </c>
      <c r="AV1157" s="11" t="s">
        <v>2673</v>
      </c>
      <c r="AW1157" s="11" t="s">
        <v>4824</v>
      </c>
      <c r="AX1157" s="11" t="s">
        <v>372</v>
      </c>
      <c r="AY1157" s="11" t="s">
        <v>1522</v>
      </c>
      <c r="AZ1157" s="11">
        <v>106</v>
      </c>
      <c r="BA1157" s="11">
        <v>37</v>
      </c>
      <c r="BC1157" s="11" t="s">
        <v>5124</v>
      </c>
    </row>
    <row r="1158" spans="1:55" x14ac:dyDescent="0.25">
      <c r="A1158" t="str">
        <f t="shared" si="21"/>
        <v>С/339Болезнь Ньюкасла уровень антител</v>
      </c>
      <c r="B1158" t="str">
        <f>IF(E1158="","",INDEX(Лаборатории!A:A,MATCH('Производственный контроль'!E1158,Лаборатории!B:B,0)))</f>
        <v xml:space="preserve">КУРИНОЕ ЦАРСТВО АО </v>
      </c>
      <c r="C1158" t="str">
        <f>IF(E1158="","",VLOOKUP(E1158,Лаборатории!B:D,3,0))</f>
        <v>U377_CHL</v>
      </c>
      <c r="D1158" s="12">
        <v>45705</v>
      </c>
      <c r="E1158" s="11" t="s">
        <v>793</v>
      </c>
      <c r="F1158" s="11" t="s">
        <v>371</v>
      </c>
      <c r="G1158" s="11" t="s">
        <v>372</v>
      </c>
      <c r="H1158" s="11" t="s">
        <v>312</v>
      </c>
      <c r="I1158" s="11" t="s">
        <v>3434</v>
      </c>
      <c r="J1158" t="str">
        <f>IF(L1158="","",VLOOKUP(L1158,Продукция!B:D,3,0))</f>
        <v>Биологический_материал</v>
      </c>
      <c r="K1158" t="str">
        <f>IF(L1158="","",VLOOKUP(L1158,Продукция!B:C,2,0))</f>
        <v>Сыворотка крови</v>
      </c>
      <c r="L1158" s="151" t="s">
        <v>302</v>
      </c>
      <c r="M1158">
        <f>IF(L1158="","",VLOOKUP(L1158,Продукция!B:L,11,0))</f>
        <v>0</v>
      </c>
      <c r="N1158" s="11" t="s">
        <v>873</v>
      </c>
      <c r="P1158" s="11" t="s">
        <v>340</v>
      </c>
      <c r="Q1158" s="11" t="s">
        <v>854</v>
      </c>
      <c r="R1158" s="153" t="s">
        <v>5168</v>
      </c>
      <c r="S1158" s="11">
        <v>20</v>
      </c>
      <c r="T1158" s="11" t="s">
        <v>5178</v>
      </c>
      <c r="V1158" s="14">
        <v>45696</v>
      </c>
      <c r="Z1158" s="11" t="s">
        <v>4823</v>
      </c>
      <c r="AA1158" s="15">
        <v>0.55902777777777779</v>
      </c>
      <c r="AB1158" t="str">
        <f>IF(L1158="","",VLOOKUP(L1158&amp;I1158,Продукция!A:I,9,0))</f>
        <v>рекомендация производителя набора</v>
      </c>
      <c r="AC1158" s="14">
        <v>45707</v>
      </c>
      <c r="AD1158" s="11" t="s">
        <v>2673</v>
      </c>
      <c r="AE1158" s="11" t="s">
        <v>4823</v>
      </c>
      <c r="AF1158" t="str">
        <f>IF(AD1158="","",VLOOKUP(AD1158,'Сотрудники и ссылки'!A:B,2,0))</f>
        <v>Серолог</v>
      </c>
      <c r="AG1158">
        <f>IF(AD1158="","",VLOOKUP(AD1158,'Сотрудники и ссылки'!A:C,3,0))</f>
        <v>20001771</v>
      </c>
      <c r="AH1158" s="11" t="s">
        <v>2673</v>
      </c>
      <c r="AI1158" t="str">
        <f>IF(AH1158="","",VLOOKUP(AH1158,'Сотрудники и ссылки'!A:B,2,0))</f>
        <v>Серолог</v>
      </c>
      <c r="AJ1158">
        <f>IF(AH1158="","",VLOOKUP(AH1158,'Сотрудники и ссылки'!A:C,3,0))</f>
        <v>20001771</v>
      </c>
      <c r="AK1158" s="14">
        <v>45707</v>
      </c>
      <c r="AL1158" s="2">
        <f>IF(AK1158="","",AK1158+VLOOKUP(I1158,'Вид исследования'!B:E,4,0))</f>
        <v>45708</v>
      </c>
      <c r="AM1158" s="2">
        <f>IF(AK1158="","",AK1158+VLOOKUP(I1158,'Вид исследования'!B:F,5,0))</f>
        <v>45708</v>
      </c>
      <c r="AN1158" s="14">
        <v>45707</v>
      </c>
      <c r="AP1158" s="11" t="s">
        <v>189</v>
      </c>
      <c r="AQ1158" t="str">
        <f>IFERROR(IF(L1158="","",VLOOKUP(L1158&amp;I1158,Продукция!A:K,11,0)),"обратитесь к админ справочника")</f>
        <v>согласно рекомендациям производителя теста</v>
      </c>
      <c r="AR1158" s="11" t="s">
        <v>4823</v>
      </c>
      <c r="AS1158" t="str">
        <f>IFERROR(IF(L1158="","",VLOOKUP(L1158&amp;I1158,Продукция!A:J,10,0)),"обратитесь к админ справочника")</f>
        <v>инструкция по применению набора РЗГА Ньюкасла</v>
      </c>
      <c r="AT1158" s="11" t="s">
        <v>4823</v>
      </c>
      <c r="AU1158" s="11" t="s">
        <v>4823</v>
      </c>
      <c r="AV1158" s="11" t="s">
        <v>2673</v>
      </c>
      <c r="AW1158" s="11" t="s">
        <v>4824</v>
      </c>
      <c r="AX1158" s="11" t="s">
        <v>372</v>
      </c>
      <c r="AY1158" s="11" t="s">
        <v>1523</v>
      </c>
      <c r="AZ1158" s="11">
        <v>106</v>
      </c>
      <c r="BA1158" s="11">
        <v>37</v>
      </c>
      <c r="BC1158" s="11" t="s">
        <v>5124</v>
      </c>
    </row>
    <row r="1159" spans="1:55" x14ac:dyDescent="0.25">
      <c r="A1159" t="str">
        <f t="shared" si="21"/>
        <v>С/339Болезнь Ньюкасла уровень антител</v>
      </c>
      <c r="B1159" t="str">
        <f>IF(E1159="","",INDEX(Лаборатории!A:A,MATCH('Производственный контроль'!E1159,Лаборатории!B:B,0)))</f>
        <v xml:space="preserve">КУРИНОЕ ЦАРСТВО АО </v>
      </c>
      <c r="C1159" t="str">
        <f>IF(E1159="","",VLOOKUP(E1159,Лаборатории!B:D,3,0))</f>
        <v>U377_CHL</v>
      </c>
      <c r="D1159" s="12">
        <v>45705</v>
      </c>
      <c r="E1159" s="11" t="s">
        <v>793</v>
      </c>
      <c r="F1159" s="11" t="s">
        <v>371</v>
      </c>
      <c r="G1159" s="11" t="s">
        <v>372</v>
      </c>
      <c r="H1159" s="11" t="s">
        <v>312</v>
      </c>
      <c r="I1159" s="11" t="s">
        <v>3434</v>
      </c>
      <c r="J1159" t="str">
        <f>IF(L1159="","",VLOOKUP(L1159,Продукция!B:D,3,0))</f>
        <v>Биологический_материал</v>
      </c>
      <c r="K1159" t="str">
        <f>IF(L1159="","",VLOOKUP(L1159,Продукция!B:C,2,0))</f>
        <v>Сыворотка крови</v>
      </c>
      <c r="L1159" s="151" t="s">
        <v>302</v>
      </c>
      <c r="M1159">
        <f>IF(L1159="","",VLOOKUP(L1159,Продукция!B:L,11,0))</f>
        <v>0</v>
      </c>
      <c r="N1159" s="11" t="s">
        <v>873</v>
      </c>
      <c r="P1159" s="11" t="s">
        <v>340</v>
      </c>
      <c r="Q1159" s="11" t="s">
        <v>854</v>
      </c>
      <c r="R1159" s="153" t="s">
        <v>5169</v>
      </c>
      <c r="S1159" s="11">
        <v>20</v>
      </c>
      <c r="T1159" s="11" t="s">
        <v>5178</v>
      </c>
      <c r="V1159" s="14">
        <v>45697</v>
      </c>
      <c r="Z1159" s="11" t="s">
        <v>4823</v>
      </c>
      <c r="AA1159" s="15">
        <v>0.55902777777777779</v>
      </c>
      <c r="AB1159" t="str">
        <f>IF(L1159="","",VLOOKUP(L1159&amp;I1159,Продукция!A:I,9,0))</f>
        <v>рекомендация производителя набора</v>
      </c>
      <c r="AC1159" s="14">
        <v>45707</v>
      </c>
      <c r="AD1159" s="11" t="s">
        <v>2673</v>
      </c>
      <c r="AE1159" s="11" t="s">
        <v>4823</v>
      </c>
      <c r="AF1159" t="str">
        <f>IF(AD1159="","",VLOOKUP(AD1159,'Сотрудники и ссылки'!A:B,2,0))</f>
        <v>Серолог</v>
      </c>
      <c r="AG1159">
        <f>IF(AD1159="","",VLOOKUP(AD1159,'Сотрудники и ссылки'!A:C,3,0))</f>
        <v>20001771</v>
      </c>
      <c r="AH1159" s="11" t="s">
        <v>2673</v>
      </c>
      <c r="AI1159" t="str">
        <f>IF(AH1159="","",VLOOKUP(AH1159,'Сотрудники и ссылки'!A:B,2,0))</f>
        <v>Серолог</v>
      </c>
      <c r="AJ1159">
        <f>IF(AH1159="","",VLOOKUP(AH1159,'Сотрудники и ссылки'!A:C,3,0))</f>
        <v>20001771</v>
      </c>
      <c r="AK1159" s="14">
        <v>45707</v>
      </c>
      <c r="AL1159" s="2">
        <f>IF(AK1159="","",AK1159+VLOOKUP(I1159,'Вид исследования'!B:E,4,0))</f>
        <v>45708</v>
      </c>
      <c r="AM1159" s="2">
        <f>IF(AK1159="","",AK1159+VLOOKUP(I1159,'Вид исследования'!B:F,5,0))</f>
        <v>45708</v>
      </c>
      <c r="AN1159" s="14">
        <v>45707</v>
      </c>
      <c r="AP1159" s="11" t="s">
        <v>189</v>
      </c>
      <c r="AQ1159" t="str">
        <f>IFERROR(IF(L1159="","",VLOOKUP(L1159&amp;I1159,Продукция!A:K,11,0)),"обратитесь к админ справочника")</f>
        <v>согласно рекомендациям производителя теста</v>
      </c>
      <c r="AR1159" s="11" t="s">
        <v>4823</v>
      </c>
      <c r="AS1159" t="str">
        <f>IFERROR(IF(L1159="","",VLOOKUP(L1159&amp;I1159,Продукция!A:J,10,0)),"обратитесь к админ справочника")</f>
        <v>инструкция по применению набора РЗГА Ньюкасла</v>
      </c>
      <c r="AT1159" s="11" t="s">
        <v>4823</v>
      </c>
      <c r="AU1159" s="11" t="s">
        <v>4823</v>
      </c>
      <c r="AV1159" s="11" t="s">
        <v>2673</v>
      </c>
      <c r="AW1159" s="11" t="s">
        <v>4824</v>
      </c>
      <c r="AX1159" s="11" t="s">
        <v>372</v>
      </c>
      <c r="AY1159" s="11" t="s">
        <v>1524</v>
      </c>
      <c r="AZ1159" s="11">
        <v>106</v>
      </c>
      <c r="BA1159" s="11">
        <v>38</v>
      </c>
      <c r="BC1159" s="11" t="s">
        <v>5124</v>
      </c>
    </row>
    <row r="1160" spans="1:55" x14ac:dyDescent="0.25">
      <c r="A1160" t="str">
        <f t="shared" si="21"/>
        <v>С/339Болезнь Ньюкасла уровень антител</v>
      </c>
      <c r="B1160" t="str">
        <f>IF(E1160="","",INDEX(Лаборатории!A:A,MATCH('Производственный контроль'!E1160,Лаборатории!B:B,0)))</f>
        <v xml:space="preserve">КУРИНОЕ ЦАРСТВО АО </v>
      </c>
      <c r="C1160" t="str">
        <f>IF(E1160="","",VLOOKUP(E1160,Лаборатории!B:D,3,0))</f>
        <v>U377_CHL</v>
      </c>
      <c r="D1160" s="12">
        <v>45705</v>
      </c>
      <c r="E1160" s="11" t="s">
        <v>793</v>
      </c>
      <c r="F1160" s="11" t="s">
        <v>371</v>
      </c>
      <c r="G1160" s="11" t="s">
        <v>372</v>
      </c>
      <c r="H1160" s="11" t="s">
        <v>312</v>
      </c>
      <c r="I1160" s="11" t="s">
        <v>3434</v>
      </c>
      <c r="J1160" t="str">
        <f>IF(L1160="","",VLOOKUP(L1160,Продукция!B:D,3,0))</f>
        <v>Биологический_материал</v>
      </c>
      <c r="K1160" t="str">
        <f>IF(L1160="","",VLOOKUP(L1160,Продукция!B:C,2,0))</f>
        <v>Сыворотка крови</v>
      </c>
      <c r="L1160" s="151" t="s">
        <v>302</v>
      </c>
      <c r="M1160">
        <f>IF(L1160="","",VLOOKUP(L1160,Продукция!B:L,11,0))</f>
        <v>0</v>
      </c>
      <c r="N1160" s="11" t="s">
        <v>873</v>
      </c>
      <c r="P1160" s="11" t="s">
        <v>340</v>
      </c>
      <c r="Q1160" s="11" t="s">
        <v>854</v>
      </c>
      <c r="R1160" s="153" t="s">
        <v>5170</v>
      </c>
      <c r="S1160" s="11">
        <v>20</v>
      </c>
      <c r="T1160" s="11" t="s">
        <v>5178</v>
      </c>
      <c r="V1160" s="14">
        <v>45697</v>
      </c>
      <c r="Z1160" s="11" t="s">
        <v>4823</v>
      </c>
      <c r="AA1160" s="15">
        <v>0.55902777777777779</v>
      </c>
      <c r="AB1160" t="str">
        <f>IF(L1160="","",VLOOKUP(L1160&amp;I1160,Продукция!A:I,9,0))</f>
        <v>рекомендация производителя набора</v>
      </c>
      <c r="AC1160" s="14">
        <v>45707</v>
      </c>
      <c r="AD1160" s="11" t="s">
        <v>2673</v>
      </c>
      <c r="AE1160" s="11" t="s">
        <v>4823</v>
      </c>
      <c r="AF1160" t="str">
        <f>IF(AD1160="","",VLOOKUP(AD1160,'Сотрудники и ссылки'!A:B,2,0))</f>
        <v>Серолог</v>
      </c>
      <c r="AG1160">
        <f>IF(AD1160="","",VLOOKUP(AD1160,'Сотрудники и ссылки'!A:C,3,0))</f>
        <v>20001771</v>
      </c>
      <c r="AH1160" s="11" t="s">
        <v>2673</v>
      </c>
      <c r="AI1160" t="str">
        <f>IF(AH1160="","",VLOOKUP(AH1160,'Сотрудники и ссылки'!A:B,2,0))</f>
        <v>Серолог</v>
      </c>
      <c r="AJ1160">
        <f>IF(AH1160="","",VLOOKUP(AH1160,'Сотрудники и ссылки'!A:C,3,0))</f>
        <v>20001771</v>
      </c>
      <c r="AK1160" s="14">
        <v>45707</v>
      </c>
      <c r="AL1160" s="2">
        <f>IF(AK1160="","",AK1160+VLOOKUP(I1160,'Вид исследования'!B:E,4,0))</f>
        <v>45708</v>
      </c>
      <c r="AM1160" s="2">
        <f>IF(AK1160="","",AK1160+VLOOKUP(I1160,'Вид исследования'!B:F,5,0))</f>
        <v>45708</v>
      </c>
      <c r="AN1160" s="14">
        <v>45707</v>
      </c>
      <c r="AP1160" s="11" t="s">
        <v>189</v>
      </c>
      <c r="AQ1160" t="str">
        <f>IFERROR(IF(L1160="","",VLOOKUP(L1160&amp;I1160,Продукция!A:K,11,0)),"обратитесь к админ справочника")</f>
        <v>согласно рекомендациям производителя теста</v>
      </c>
      <c r="AR1160" s="11" t="s">
        <v>4823</v>
      </c>
      <c r="AS1160" t="str">
        <f>IFERROR(IF(L1160="","",VLOOKUP(L1160&amp;I1160,Продукция!A:J,10,0)),"обратитесь к админ справочника")</f>
        <v>инструкция по применению набора РЗГА Ньюкасла</v>
      </c>
      <c r="AT1160" s="11" t="s">
        <v>4823</v>
      </c>
      <c r="AU1160" s="11" t="s">
        <v>4823</v>
      </c>
      <c r="AV1160" s="11" t="s">
        <v>2673</v>
      </c>
      <c r="AW1160" s="11" t="s">
        <v>4824</v>
      </c>
      <c r="AX1160" s="11" t="s">
        <v>372</v>
      </c>
      <c r="AY1160" s="11" t="s">
        <v>1525</v>
      </c>
      <c r="AZ1160" s="11">
        <v>106</v>
      </c>
      <c r="BA1160" s="11">
        <v>38</v>
      </c>
      <c r="BC1160" s="11" t="s">
        <v>5124</v>
      </c>
    </row>
    <row r="1161" spans="1:55" x14ac:dyDescent="0.25">
      <c r="A1161" t="str">
        <f t="shared" si="21"/>
        <v>С/339Болезнь Ньюкасла уровень антител</v>
      </c>
      <c r="B1161" t="str">
        <f>IF(E1161="","",INDEX(Лаборатории!A:A,MATCH('Производственный контроль'!E1161,Лаборатории!B:B,0)))</f>
        <v xml:space="preserve">КУРИНОЕ ЦАРСТВО АО </v>
      </c>
      <c r="C1161" t="str">
        <f>IF(E1161="","",VLOOKUP(E1161,Лаборатории!B:D,3,0))</f>
        <v>U377_CHL</v>
      </c>
      <c r="D1161" s="12">
        <v>45705</v>
      </c>
      <c r="E1161" s="11" t="s">
        <v>793</v>
      </c>
      <c r="F1161" s="11" t="s">
        <v>371</v>
      </c>
      <c r="G1161" s="11" t="s">
        <v>372</v>
      </c>
      <c r="H1161" s="11" t="s">
        <v>312</v>
      </c>
      <c r="I1161" s="11" t="s">
        <v>3434</v>
      </c>
      <c r="J1161" t="str">
        <f>IF(L1161="","",VLOOKUP(L1161,Продукция!B:D,3,0))</f>
        <v>Биологический_материал</v>
      </c>
      <c r="K1161" t="str">
        <f>IF(L1161="","",VLOOKUP(L1161,Продукция!B:C,2,0))</f>
        <v>Сыворотка крови</v>
      </c>
      <c r="L1161" s="151" t="s">
        <v>302</v>
      </c>
      <c r="M1161">
        <f>IF(L1161="","",VLOOKUP(L1161,Продукция!B:L,11,0))</f>
        <v>0</v>
      </c>
      <c r="N1161" s="11" t="s">
        <v>873</v>
      </c>
      <c r="P1161" s="11" t="s">
        <v>340</v>
      </c>
      <c r="Q1161" s="11" t="s">
        <v>854</v>
      </c>
      <c r="R1161" s="153" t="s">
        <v>5171</v>
      </c>
      <c r="S1161" s="11">
        <v>20</v>
      </c>
      <c r="T1161" s="11" t="s">
        <v>5178</v>
      </c>
      <c r="V1161" s="14">
        <v>45698</v>
      </c>
      <c r="Z1161" s="11" t="s">
        <v>4823</v>
      </c>
      <c r="AA1161" s="15">
        <v>0.55902777777777779</v>
      </c>
      <c r="AB1161" t="str">
        <f>IF(L1161="","",VLOOKUP(L1161&amp;I1161,Продукция!A:I,9,0))</f>
        <v>рекомендация производителя набора</v>
      </c>
      <c r="AC1161" s="14">
        <v>45707</v>
      </c>
      <c r="AD1161" s="11" t="s">
        <v>2673</v>
      </c>
      <c r="AE1161" s="11" t="s">
        <v>4823</v>
      </c>
      <c r="AF1161" t="str">
        <f>IF(AD1161="","",VLOOKUP(AD1161,'Сотрудники и ссылки'!A:B,2,0))</f>
        <v>Серолог</v>
      </c>
      <c r="AG1161">
        <f>IF(AD1161="","",VLOOKUP(AD1161,'Сотрудники и ссылки'!A:C,3,0))</f>
        <v>20001771</v>
      </c>
      <c r="AH1161" s="11" t="s">
        <v>2673</v>
      </c>
      <c r="AI1161" t="str">
        <f>IF(AH1161="","",VLOOKUP(AH1161,'Сотрудники и ссылки'!A:B,2,0))</f>
        <v>Серолог</v>
      </c>
      <c r="AJ1161">
        <f>IF(AH1161="","",VLOOKUP(AH1161,'Сотрудники и ссылки'!A:C,3,0))</f>
        <v>20001771</v>
      </c>
      <c r="AK1161" s="14">
        <v>45707</v>
      </c>
      <c r="AL1161" s="2">
        <f>IF(AK1161="","",AK1161+VLOOKUP(I1161,'Вид исследования'!B:E,4,0))</f>
        <v>45708</v>
      </c>
      <c r="AM1161" s="2">
        <f>IF(AK1161="","",AK1161+VLOOKUP(I1161,'Вид исследования'!B:F,5,0))</f>
        <v>45708</v>
      </c>
      <c r="AN1161" s="14">
        <v>45707</v>
      </c>
      <c r="AP1161" s="11" t="s">
        <v>189</v>
      </c>
      <c r="AQ1161" t="str">
        <f>IFERROR(IF(L1161="","",VLOOKUP(L1161&amp;I1161,Продукция!A:K,11,0)),"обратитесь к админ справочника")</f>
        <v>согласно рекомендациям производителя теста</v>
      </c>
      <c r="AR1161" s="11" t="s">
        <v>4823</v>
      </c>
      <c r="AS1161" t="str">
        <f>IFERROR(IF(L1161="","",VLOOKUP(L1161&amp;I1161,Продукция!A:J,10,0)),"обратитесь к админ справочника")</f>
        <v>инструкция по применению набора РЗГА Ньюкасла</v>
      </c>
      <c r="AT1161" s="11" t="s">
        <v>4823</v>
      </c>
      <c r="AU1161" s="11" t="s">
        <v>4823</v>
      </c>
      <c r="AV1161" s="11" t="s">
        <v>2673</v>
      </c>
      <c r="AW1161" s="11" t="s">
        <v>4824</v>
      </c>
      <c r="AX1161" s="11" t="s">
        <v>372</v>
      </c>
      <c r="AY1161" s="11" t="s">
        <v>1526</v>
      </c>
      <c r="AZ1161" s="11">
        <v>106</v>
      </c>
      <c r="BA1161" s="11">
        <v>38</v>
      </c>
      <c r="BC1161" s="11" t="s">
        <v>5124</v>
      </c>
    </row>
    <row r="1162" spans="1:55" x14ac:dyDescent="0.25">
      <c r="A1162" t="str">
        <f t="shared" si="21"/>
        <v>С/339Болезнь Ньюкасла уровень антител</v>
      </c>
      <c r="B1162" t="str">
        <f>IF(E1162="","",INDEX(Лаборатории!A:A,MATCH('Производственный контроль'!E1162,Лаборатории!B:B,0)))</f>
        <v xml:space="preserve">КУРИНОЕ ЦАРСТВО АО </v>
      </c>
      <c r="C1162" t="str">
        <f>IF(E1162="","",VLOOKUP(E1162,Лаборатории!B:D,3,0))</f>
        <v>U377_CHL</v>
      </c>
      <c r="D1162" s="12">
        <v>45705</v>
      </c>
      <c r="E1162" s="11" t="s">
        <v>793</v>
      </c>
      <c r="F1162" s="11" t="s">
        <v>371</v>
      </c>
      <c r="G1162" s="11" t="s">
        <v>372</v>
      </c>
      <c r="H1162" s="11" t="s">
        <v>312</v>
      </c>
      <c r="I1162" s="11" t="s">
        <v>3434</v>
      </c>
      <c r="J1162" t="str">
        <f>IF(L1162="","",VLOOKUP(L1162,Продукция!B:D,3,0))</f>
        <v>Биологический_материал</v>
      </c>
      <c r="K1162" t="str">
        <f>IF(L1162="","",VLOOKUP(L1162,Продукция!B:C,2,0))</f>
        <v>Сыворотка крови</v>
      </c>
      <c r="L1162" s="151" t="s">
        <v>302</v>
      </c>
      <c r="M1162">
        <f>IF(L1162="","",VLOOKUP(L1162,Продукция!B:L,11,0))</f>
        <v>0</v>
      </c>
      <c r="N1162" s="11" t="s">
        <v>873</v>
      </c>
      <c r="P1162" s="11" t="s">
        <v>340</v>
      </c>
      <c r="Q1162" s="11" t="s">
        <v>854</v>
      </c>
      <c r="R1162" s="153" t="s">
        <v>5172</v>
      </c>
      <c r="S1162" s="11">
        <v>20</v>
      </c>
      <c r="T1162" s="11" t="s">
        <v>5178</v>
      </c>
      <c r="V1162" s="14">
        <v>45698</v>
      </c>
      <c r="Z1162" s="11" t="s">
        <v>4823</v>
      </c>
      <c r="AA1162" s="15">
        <v>0.55902777777777779</v>
      </c>
      <c r="AB1162" t="str">
        <f>IF(L1162="","",VLOOKUP(L1162&amp;I1162,Продукция!A:I,9,0))</f>
        <v>рекомендация производителя набора</v>
      </c>
      <c r="AC1162" s="14">
        <v>45707</v>
      </c>
      <c r="AD1162" s="11" t="s">
        <v>2673</v>
      </c>
      <c r="AE1162" s="11" t="s">
        <v>4823</v>
      </c>
      <c r="AF1162" t="str">
        <f>IF(AD1162="","",VLOOKUP(AD1162,'Сотрудники и ссылки'!A:B,2,0))</f>
        <v>Серолог</v>
      </c>
      <c r="AG1162">
        <f>IF(AD1162="","",VLOOKUP(AD1162,'Сотрудники и ссылки'!A:C,3,0))</f>
        <v>20001771</v>
      </c>
      <c r="AH1162" s="11" t="s">
        <v>2673</v>
      </c>
      <c r="AI1162" t="str">
        <f>IF(AH1162="","",VLOOKUP(AH1162,'Сотрудники и ссылки'!A:B,2,0))</f>
        <v>Серолог</v>
      </c>
      <c r="AJ1162">
        <f>IF(AH1162="","",VLOOKUP(AH1162,'Сотрудники и ссылки'!A:C,3,0))</f>
        <v>20001771</v>
      </c>
      <c r="AK1162" s="14">
        <v>45707</v>
      </c>
      <c r="AL1162" s="2">
        <f>IF(AK1162="","",AK1162+VLOOKUP(I1162,'Вид исследования'!B:E,4,0))</f>
        <v>45708</v>
      </c>
      <c r="AM1162" s="2">
        <f>IF(AK1162="","",AK1162+VLOOKUP(I1162,'Вид исследования'!B:F,5,0))</f>
        <v>45708</v>
      </c>
      <c r="AN1162" s="14">
        <v>45707</v>
      </c>
      <c r="AP1162" s="11" t="s">
        <v>189</v>
      </c>
      <c r="AQ1162" t="str">
        <f>IFERROR(IF(L1162="","",VLOOKUP(L1162&amp;I1162,Продукция!A:K,11,0)),"обратитесь к админ справочника")</f>
        <v>согласно рекомендациям производителя теста</v>
      </c>
      <c r="AR1162" s="11" t="s">
        <v>4823</v>
      </c>
      <c r="AS1162" t="str">
        <f>IFERROR(IF(L1162="","",VLOOKUP(L1162&amp;I1162,Продукция!A:J,10,0)),"обратитесь к админ справочника")</f>
        <v>инструкция по применению набора РЗГА Ньюкасла</v>
      </c>
      <c r="AT1162" s="11" t="s">
        <v>4823</v>
      </c>
      <c r="AU1162" s="11" t="s">
        <v>4823</v>
      </c>
      <c r="AV1162" s="11" t="s">
        <v>2673</v>
      </c>
      <c r="AW1162" s="11" t="s">
        <v>4824</v>
      </c>
      <c r="AX1162" s="11" t="s">
        <v>372</v>
      </c>
      <c r="AY1162" s="11" t="s">
        <v>1527</v>
      </c>
      <c r="AZ1162" s="11">
        <v>106</v>
      </c>
      <c r="BA1162" s="11">
        <v>38</v>
      </c>
      <c r="BC1162" s="11" t="s">
        <v>5124</v>
      </c>
    </row>
    <row r="1163" spans="1:55" x14ac:dyDescent="0.25">
      <c r="A1163" t="str">
        <f t="shared" si="21"/>
        <v>С/339Болезнь Ньюкасла уровень антител</v>
      </c>
      <c r="B1163" t="str">
        <f>IF(E1163="","",INDEX(Лаборатории!A:A,MATCH('Производственный контроль'!E1163,Лаборатории!B:B,0)))</f>
        <v xml:space="preserve">КУРИНОЕ ЦАРСТВО АО </v>
      </c>
      <c r="C1163" t="str">
        <f>IF(E1163="","",VLOOKUP(E1163,Лаборатории!B:D,3,0))</f>
        <v>U377_CHL</v>
      </c>
      <c r="D1163" s="12">
        <v>45705</v>
      </c>
      <c r="E1163" s="11" t="s">
        <v>793</v>
      </c>
      <c r="F1163" s="11" t="s">
        <v>371</v>
      </c>
      <c r="G1163" s="11" t="s">
        <v>372</v>
      </c>
      <c r="H1163" s="11" t="s">
        <v>312</v>
      </c>
      <c r="I1163" s="11" t="s">
        <v>3434</v>
      </c>
      <c r="J1163" t="str">
        <f>IF(L1163="","",VLOOKUP(L1163,Продукция!B:D,3,0))</f>
        <v>Биологический_материал</v>
      </c>
      <c r="K1163" t="str">
        <f>IF(L1163="","",VLOOKUP(L1163,Продукция!B:C,2,0))</f>
        <v>Сыворотка крови</v>
      </c>
      <c r="L1163" s="151" t="s">
        <v>302</v>
      </c>
      <c r="M1163">
        <f>IF(L1163="","",VLOOKUP(L1163,Продукция!B:L,11,0))</f>
        <v>0</v>
      </c>
      <c r="N1163" s="11" t="s">
        <v>873</v>
      </c>
      <c r="P1163" s="11" t="s">
        <v>340</v>
      </c>
      <c r="Q1163" s="11" t="s">
        <v>854</v>
      </c>
      <c r="R1163" s="153" t="s">
        <v>5173</v>
      </c>
      <c r="S1163" s="11">
        <v>20</v>
      </c>
      <c r="T1163" s="11" t="s">
        <v>5178</v>
      </c>
      <c r="V1163" s="14">
        <v>45699</v>
      </c>
      <c r="Z1163" s="11" t="s">
        <v>4823</v>
      </c>
      <c r="AA1163" s="15">
        <v>0.55902777777777779</v>
      </c>
      <c r="AB1163" t="str">
        <f>IF(L1163="","",VLOOKUP(L1163&amp;I1163,Продукция!A:I,9,0))</f>
        <v>рекомендация производителя набора</v>
      </c>
      <c r="AC1163" s="14">
        <v>45707</v>
      </c>
      <c r="AD1163" s="11" t="s">
        <v>2673</v>
      </c>
      <c r="AE1163" s="11" t="s">
        <v>4823</v>
      </c>
      <c r="AF1163" t="str">
        <f>IF(AD1163="","",VLOOKUP(AD1163,'Сотрудники и ссылки'!A:B,2,0))</f>
        <v>Серолог</v>
      </c>
      <c r="AG1163">
        <f>IF(AD1163="","",VLOOKUP(AD1163,'Сотрудники и ссылки'!A:C,3,0))</f>
        <v>20001771</v>
      </c>
      <c r="AH1163" s="11" t="s">
        <v>2673</v>
      </c>
      <c r="AI1163" t="str">
        <f>IF(AH1163="","",VLOOKUP(AH1163,'Сотрудники и ссылки'!A:B,2,0))</f>
        <v>Серолог</v>
      </c>
      <c r="AJ1163">
        <f>IF(AH1163="","",VLOOKUP(AH1163,'Сотрудники и ссылки'!A:C,3,0))</f>
        <v>20001771</v>
      </c>
      <c r="AK1163" s="14">
        <v>45707</v>
      </c>
      <c r="AL1163" s="2">
        <f>IF(AK1163="","",AK1163+VLOOKUP(I1163,'Вид исследования'!B:E,4,0))</f>
        <v>45708</v>
      </c>
      <c r="AM1163" s="2">
        <f>IF(AK1163="","",AK1163+VLOOKUP(I1163,'Вид исследования'!B:F,5,0))</f>
        <v>45708</v>
      </c>
      <c r="AN1163" s="14">
        <v>45707</v>
      </c>
      <c r="AP1163" s="11" t="s">
        <v>189</v>
      </c>
      <c r="AQ1163" t="str">
        <f>IFERROR(IF(L1163="","",VLOOKUP(L1163&amp;I1163,Продукция!A:K,11,0)),"обратитесь к админ справочника")</f>
        <v>согласно рекомендациям производителя теста</v>
      </c>
      <c r="AR1163" s="11" t="s">
        <v>4823</v>
      </c>
      <c r="AS1163" t="str">
        <f>IFERROR(IF(L1163="","",VLOOKUP(L1163&amp;I1163,Продукция!A:J,10,0)),"обратитесь к админ справочника")</f>
        <v>инструкция по применению набора РЗГА Ньюкасла</v>
      </c>
      <c r="AT1163" s="11" t="s">
        <v>4823</v>
      </c>
      <c r="AU1163" s="11" t="s">
        <v>4823</v>
      </c>
      <c r="AV1163" s="11" t="s">
        <v>2673</v>
      </c>
      <c r="AW1163" s="11" t="s">
        <v>4824</v>
      </c>
      <c r="AX1163" s="11" t="s">
        <v>372</v>
      </c>
      <c r="AY1163" s="11" t="s">
        <v>1528</v>
      </c>
      <c r="AZ1163" s="11">
        <v>106</v>
      </c>
      <c r="BA1163" s="11">
        <v>38</v>
      </c>
      <c r="BC1163" s="11" t="s">
        <v>5124</v>
      </c>
    </row>
    <row r="1164" spans="1:55" x14ac:dyDescent="0.25">
      <c r="A1164" t="str">
        <f t="shared" si="21"/>
        <v>С/339Болезнь Ньюкасла уровень антител</v>
      </c>
      <c r="B1164" t="str">
        <f>IF(E1164="","",INDEX(Лаборатории!A:A,MATCH('Производственный контроль'!E1164,Лаборатории!B:B,0)))</f>
        <v xml:space="preserve">КУРИНОЕ ЦАРСТВО АО </v>
      </c>
      <c r="C1164" t="str">
        <f>IF(E1164="","",VLOOKUP(E1164,Лаборатории!B:D,3,0))</f>
        <v>U377_CHL</v>
      </c>
      <c r="D1164" s="12">
        <v>45705</v>
      </c>
      <c r="E1164" s="11" t="s">
        <v>793</v>
      </c>
      <c r="F1164" s="11" t="s">
        <v>371</v>
      </c>
      <c r="G1164" s="11" t="s">
        <v>372</v>
      </c>
      <c r="H1164" s="11" t="s">
        <v>312</v>
      </c>
      <c r="I1164" s="11" t="s">
        <v>3434</v>
      </c>
      <c r="J1164" t="str">
        <f>IF(L1164="","",VLOOKUP(L1164,Продукция!B:D,3,0))</f>
        <v>Биологический_материал</v>
      </c>
      <c r="K1164" t="str">
        <f>IF(L1164="","",VLOOKUP(L1164,Продукция!B:C,2,0))</f>
        <v>Сыворотка крови</v>
      </c>
      <c r="L1164" s="151" t="s">
        <v>302</v>
      </c>
      <c r="M1164">
        <f>IF(L1164="","",VLOOKUP(L1164,Продукция!B:L,11,0))</f>
        <v>0</v>
      </c>
      <c r="N1164" s="11" t="s">
        <v>873</v>
      </c>
      <c r="P1164" s="11" t="s">
        <v>340</v>
      </c>
      <c r="Q1164" s="11" t="s">
        <v>854</v>
      </c>
      <c r="R1164" s="153" t="s">
        <v>5174</v>
      </c>
      <c r="S1164" s="11">
        <v>20</v>
      </c>
      <c r="T1164" s="11" t="s">
        <v>5178</v>
      </c>
      <c r="V1164" s="14">
        <v>45699</v>
      </c>
      <c r="Z1164" s="11" t="s">
        <v>4823</v>
      </c>
      <c r="AA1164" s="15">
        <v>0.55902777777777779</v>
      </c>
      <c r="AB1164" t="str">
        <f>IF(L1164="","",VLOOKUP(L1164&amp;I1164,Продукция!A:I,9,0))</f>
        <v>рекомендация производителя набора</v>
      </c>
      <c r="AC1164" s="14">
        <v>45707</v>
      </c>
      <c r="AD1164" s="11" t="s">
        <v>2673</v>
      </c>
      <c r="AE1164" s="11" t="s">
        <v>4823</v>
      </c>
      <c r="AF1164" t="str">
        <f>IF(AD1164="","",VLOOKUP(AD1164,'Сотрудники и ссылки'!A:B,2,0))</f>
        <v>Серолог</v>
      </c>
      <c r="AG1164">
        <f>IF(AD1164="","",VLOOKUP(AD1164,'Сотрудники и ссылки'!A:C,3,0))</f>
        <v>20001771</v>
      </c>
      <c r="AH1164" s="11" t="s">
        <v>2673</v>
      </c>
      <c r="AI1164" t="str">
        <f>IF(AH1164="","",VLOOKUP(AH1164,'Сотрудники и ссылки'!A:B,2,0))</f>
        <v>Серолог</v>
      </c>
      <c r="AJ1164">
        <f>IF(AH1164="","",VLOOKUP(AH1164,'Сотрудники и ссылки'!A:C,3,0))</f>
        <v>20001771</v>
      </c>
      <c r="AK1164" s="14">
        <v>45707</v>
      </c>
      <c r="AL1164" s="2">
        <f>IF(AK1164="","",AK1164+VLOOKUP(I1164,'Вид исследования'!B:E,4,0))</f>
        <v>45708</v>
      </c>
      <c r="AM1164" s="2">
        <f>IF(AK1164="","",AK1164+VLOOKUP(I1164,'Вид исследования'!B:F,5,0))</f>
        <v>45708</v>
      </c>
      <c r="AN1164" s="14">
        <v>45707</v>
      </c>
      <c r="AP1164" s="11" t="s">
        <v>189</v>
      </c>
      <c r="AQ1164" t="str">
        <f>IFERROR(IF(L1164="","",VLOOKUP(L1164&amp;I1164,Продукция!A:K,11,0)),"обратитесь к админ справочника")</f>
        <v>согласно рекомендациям производителя теста</v>
      </c>
      <c r="AR1164" s="11" t="s">
        <v>4823</v>
      </c>
      <c r="AS1164" t="str">
        <f>IFERROR(IF(L1164="","",VLOOKUP(L1164&amp;I1164,Продукция!A:J,10,0)),"обратитесь к админ справочника")</f>
        <v>инструкция по применению набора РЗГА Ньюкасла</v>
      </c>
      <c r="AT1164" s="11" t="s">
        <v>4823</v>
      </c>
      <c r="AU1164" s="11" t="s">
        <v>4823</v>
      </c>
      <c r="AV1164" s="11" t="s">
        <v>2673</v>
      </c>
      <c r="AW1164" s="11" t="s">
        <v>4824</v>
      </c>
      <c r="AX1164" s="11" t="s">
        <v>372</v>
      </c>
      <c r="AY1164" s="11" t="s">
        <v>1529</v>
      </c>
      <c r="AZ1164" s="11">
        <v>106</v>
      </c>
      <c r="BA1164" s="11">
        <v>38</v>
      </c>
      <c r="BC1164" s="11" t="s">
        <v>5124</v>
      </c>
    </row>
    <row r="1165" spans="1:55" x14ac:dyDescent="0.25">
      <c r="A1165" t="str">
        <f t="shared" si="21"/>
        <v>С/339Болезнь Ньюкасла уровень антител</v>
      </c>
      <c r="B1165" t="str">
        <f>IF(E1165="","",INDEX(Лаборатории!A:A,MATCH('Производственный контроль'!E1165,Лаборатории!B:B,0)))</f>
        <v xml:space="preserve">КУРИНОЕ ЦАРСТВО АО </v>
      </c>
      <c r="C1165" t="str">
        <f>IF(E1165="","",VLOOKUP(E1165,Лаборатории!B:D,3,0))</f>
        <v>U377_CHL</v>
      </c>
      <c r="D1165" s="12">
        <v>45705</v>
      </c>
      <c r="E1165" s="11" t="s">
        <v>793</v>
      </c>
      <c r="F1165" s="11" t="s">
        <v>371</v>
      </c>
      <c r="G1165" s="11" t="s">
        <v>372</v>
      </c>
      <c r="H1165" s="11" t="s">
        <v>312</v>
      </c>
      <c r="I1165" s="11" t="s">
        <v>3434</v>
      </c>
      <c r="J1165" t="str">
        <f>IF(L1165="","",VLOOKUP(L1165,Продукция!B:D,3,0))</f>
        <v>Биологический_материал</v>
      </c>
      <c r="K1165" t="str">
        <f>IF(L1165="","",VLOOKUP(L1165,Продукция!B:C,2,0))</f>
        <v>Сыворотка крови</v>
      </c>
      <c r="L1165" s="151" t="s">
        <v>302</v>
      </c>
      <c r="M1165">
        <f>IF(L1165="","",VLOOKUP(L1165,Продукция!B:L,11,0))</f>
        <v>0</v>
      </c>
      <c r="N1165" s="11" t="s">
        <v>873</v>
      </c>
      <c r="P1165" s="11" t="s">
        <v>340</v>
      </c>
      <c r="Q1165" s="11" t="s">
        <v>854</v>
      </c>
      <c r="R1165" s="153" t="s">
        <v>5175</v>
      </c>
      <c r="S1165" s="11">
        <v>20</v>
      </c>
      <c r="T1165" s="11" t="s">
        <v>5178</v>
      </c>
      <c r="V1165" s="14">
        <v>45700</v>
      </c>
      <c r="Z1165" s="11" t="s">
        <v>4823</v>
      </c>
      <c r="AA1165" s="15">
        <v>0.55902777777777779</v>
      </c>
      <c r="AB1165" t="str">
        <f>IF(L1165="","",VLOOKUP(L1165&amp;I1165,Продукция!A:I,9,0))</f>
        <v>рекомендация производителя набора</v>
      </c>
      <c r="AC1165" s="14">
        <v>45707</v>
      </c>
      <c r="AD1165" s="11" t="s">
        <v>2673</v>
      </c>
      <c r="AE1165" s="11" t="s">
        <v>4823</v>
      </c>
      <c r="AF1165" t="str">
        <f>IF(AD1165="","",VLOOKUP(AD1165,'Сотрудники и ссылки'!A:B,2,0))</f>
        <v>Серолог</v>
      </c>
      <c r="AG1165">
        <f>IF(AD1165="","",VLOOKUP(AD1165,'Сотрудники и ссылки'!A:C,3,0))</f>
        <v>20001771</v>
      </c>
      <c r="AH1165" s="11" t="s">
        <v>2673</v>
      </c>
      <c r="AI1165" t="str">
        <f>IF(AH1165="","",VLOOKUP(AH1165,'Сотрудники и ссылки'!A:B,2,0))</f>
        <v>Серолог</v>
      </c>
      <c r="AJ1165">
        <f>IF(AH1165="","",VLOOKUP(AH1165,'Сотрудники и ссылки'!A:C,3,0))</f>
        <v>20001771</v>
      </c>
      <c r="AK1165" s="14">
        <v>45707</v>
      </c>
      <c r="AL1165" s="2">
        <f>IF(AK1165="","",AK1165+VLOOKUP(I1165,'Вид исследования'!B:E,4,0))</f>
        <v>45708</v>
      </c>
      <c r="AM1165" s="2">
        <f>IF(AK1165="","",AK1165+VLOOKUP(I1165,'Вид исследования'!B:F,5,0))</f>
        <v>45708</v>
      </c>
      <c r="AN1165" s="14">
        <v>45707</v>
      </c>
      <c r="AP1165" s="11" t="s">
        <v>189</v>
      </c>
      <c r="AQ1165" t="str">
        <f>IFERROR(IF(L1165="","",VLOOKUP(L1165&amp;I1165,Продукция!A:K,11,0)),"обратитесь к админ справочника")</f>
        <v>согласно рекомендациям производителя теста</v>
      </c>
      <c r="AR1165" s="11" t="s">
        <v>4823</v>
      </c>
      <c r="AS1165" t="str">
        <f>IFERROR(IF(L1165="","",VLOOKUP(L1165&amp;I1165,Продукция!A:J,10,0)),"обратитесь к админ справочника")</f>
        <v>инструкция по применению набора РЗГА Ньюкасла</v>
      </c>
      <c r="AT1165" s="11" t="s">
        <v>4823</v>
      </c>
      <c r="AU1165" s="11" t="s">
        <v>4823</v>
      </c>
      <c r="AV1165" s="11" t="s">
        <v>2673</v>
      </c>
      <c r="AW1165" s="11" t="s">
        <v>4824</v>
      </c>
      <c r="AX1165" s="11" t="s">
        <v>372</v>
      </c>
      <c r="AY1165" s="11" t="s">
        <v>1530</v>
      </c>
      <c r="AZ1165" s="11">
        <v>106</v>
      </c>
      <c r="BA1165" s="11">
        <v>38</v>
      </c>
      <c r="BC1165" s="11" t="s">
        <v>5124</v>
      </c>
    </row>
    <row r="1166" spans="1:55" x14ac:dyDescent="0.25">
      <c r="A1166" t="str">
        <f t="shared" si="21"/>
        <v>С/339Болезнь Ньюкасла уровень антител</v>
      </c>
      <c r="B1166" t="str">
        <f>IF(E1166="","",INDEX(Лаборатории!A:A,MATCH('Производственный контроль'!E1166,Лаборатории!B:B,0)))</f>
        <v xml:space="preserve">КУРИНОЕ ЦАРСТВО АО </v>
      </c>
      <c r="C1166" t="str">
        <f>IF(E1166="","",VLOOKUP(E1166,Лаборатории!B:D,3,0))</f>
        <v>U377_CHL</v>
      </c>
      <c r="D1166" s="12">
        <v>45705</v>
      </c>
      <c r="E1166" s="11" t="s">
        <v>793</v>
      </c>
      <c r="F1166" s="11" t="s">
        <v>371</v>
      </c>
      <c r="G1166" s="11" t="s">
        <v>372</v>
      </c>
      <c r="H1166" s="11" t="s">
        <v>312</v>
      </c>
      <c r="I1166" s="11" t="s">
        <v>3434</v>
      </c>
      <c r="J1166" t="str">
        <f>IF(L1166="","",VLOOKUP(L1166,Продукция!B:D,3,0))</f>
        <v>Биологический_материал</v>
      </c>
      <c r="K1166" t="str">
        <f>IF(L1166="","",VLOOKUP(L1166,Продукция!B:C,2,0))</f>
        <v>Сыворотка крови</v>
      </c>
      <c r="L1166" s="151" t="s">
        <v>302</v>
      </c>
      <c r="M1166">
        <f>IF(L1166="","",VLOOKUP(L1166,Продукция!B:L,11,0))</f>
        <v>0</v>
      </c>
      <c r="N1166" s="11" t="s">
        <v>873</v>
      </c>
      <c r="P1166" s="11" t="s">
        <v>340</v>
      </c>
      <c r="Q1166" s="11" t="s">
        <v>854</v>
      </c>
      <c r="R1166" s="153" t="s">
        <v>4868</v>
      </c>
      <c r="S1166" s="11">
        <v>20</v>
      </c>
      <c r="T1166" s="11" t="s">
        <v>5178</v>
      </c>
      <c r="V1166" s="14">
        <v>45700</v>
      </c>
      <c r="Z1166" s="11" t="s">
        <v>4823</v>
      </c>
      <c r="AA1166" s="15">
        <v>0.55902777777777779</v>
      </c>
      <c r="AB1166" t="str">
        <f>IF(L1166="","",VLOOKUP(L1166&amp;I1166,Продукция!A:I,9,0))</f>
        <v>рекомендация производителя набора</v>
      </c>
      <c r="AC1166" s="14">
        <v>45707</v>
      </c>
      <c r="AD1166" s="11" t="s">
        <v>2673</v>
      </c>
      <c r="AE1166" s="11" t="s">
        <v>4823</v>
      </c>
      <c r="AF1166" t="str">
        <f>IF(AD1166="","",VLOOKUP(AD1166,'Сотрудники и ссылки'!A:B,2,0))</f>
        <v>Серолог</v>
      </c>
      <c r="AG1166">
        <f>IF(AD1166="","",VLOOKUP(AD1166,'Сотрудники и ссылки'!A:C,3,0))</f>
        <v>20001771</v>
      </c>
      <c r="AH1166" s="11" t="s">
        <v>2673</v>
      </c>
      <c r="AI1166" t="str">
        <f>IF(AH1166="","",VLOOKUP(AH1166,'Сотрудники и ссылки'!A:B,2,0))</f>
        <v>Серолог</v>
      </c>
      <c r="AJ1166">
        <f>IF(AH1166="","",VLOOKUP(AH1166,'Сотрудники и ссылки'!A:C,3,0))</f>
        <v>20001771</v>
      </c>
      <c r="AK1166" s="14">
        <v>45707</v>
      </c>
      <c r="AL1166" s="2">
        <f>IF(AK1166="","",AK1166+VLOOKUP(I1166,'Вид исследования'!B:E,4,0))</f>
        <v>45708</v>
      </c>
      <c r="AM1166" s="2">
        <f>IF(AK1166="","",AK1166+VLOOKUP(I1166,'Вид исследования'!B:F,5,0))</f>
        <v>45708</v>
      </c>
      <c r="AN1166" s="14">
        <v>45707</v>
      </c>
      <c r="AP1166" s="11" t="s">
        <v>189</v>
      </c>
      <c r="AQ1166" t="str">
        <f>IFERROR(IF(L1166="","",VLOOKUP(L1166&amp;I1166,Продукция!A:K,11,0)),"обратитесь к админ справочника")</f>
        <v>согласно рекомендациям производителя теста</v>
      </c>
      <c r="AR1166" s="11" t="s">
        <v>4823</v>
      </c>
      <c r="AS1166" t="str">
        <f>IFERROR(IF(L1166="","",VLOOKUP(L1166&amp;I1166,Продукция!A:J,10,0)),"обратитесь к админ справочника")</f>
        <v>инструкция по применению набора РЗГА Ньюкасла</v>
      </c>
      <c r="AT1166" s="11" t="s">
        <v>4823</v>
      </c>
      <c r="AU1166" s="11" t="s">
        <v>4823</v>
      </c>
      <c r="AV1166" s="11" t="s">
        <v>2673</v>
      </c>
      <c r="AW1166" s="11" t="s">
        <v>4824</v>
      </c>
      <c r="AX1166" s="11" t="s">
        <v>372</v>
      </c>
      <c r="AY1166" s="11" t="s">
        <v>1531</v>
      </c>
      <c r="AZ1166" s="11">
        <v>106</v>
      </c>
      <c r="BA1166" s="11">
        <v>38</v>
      </c>
      <c r="BC1166" s="11" t="s">
        <v>5124</v>
      </c>
    </row>
    <row r="1167" spans="1:55" x14ac:dyDescent="0.25">
      <c r="A1167" t="str">
        <f t="shared" ref="A1167:A1230" si="22">T1167&amp;I1167</f>
        <v>С/339Болезнь Ньюкасла уровень антител</v>
      </c>
      <c r="B1167" t="str">
        <f>IF(E1167="","",INDEX(Лаборатории!A:A,MATCH('Производственный контроль'!E1167,Лаборатории!B:B,0)))</f>
        <v xml:space="preserve">КУРИНОЕ ЦАРСТВО АО </v>
      </c>
      <c r="C1167" t="str">
        <f>IF(E1167="","",VLOOKUP(E1167,Лаборатории!B:D,3,0))</f>
        <v>U377_CHL</v>
      </c>
      <c r="D1167" s="12">
        <v>45705</v>
      </c>
      <c r="E1167" s="11" t="s">
        <v>793</v>
      </c>
      <c r="F1167" s="11" t="s">
        <v>371</v>
      </c>
      <c r="G1167" s="11" t="s">
        <v>372</v>
      </c>
      <c r="H1167" s="11" t="s">
        <v>312</v>
      </c>
      <c r="I1167" s="11" t="s">
        <v>3434</v>
      </c>
      <c r="J1167" t="str">
        <f>IF(L1167="","",VLOOKUP(L1167,Продукция!B:D,3,0))</f>
        <v>Биологический_материал</v>
      </c>
      <c r="K1167" t="str">
        <f>IF(L1167="","",VLOOKUP(L1167,Продукция!B:C,2,0))</f>
        <v>Сыворотка крови</v>
      </c>
      <c r="L1167" s="151" t="s">
        <v>302</v>
      </c>
      <c r="M1167">
        <f>IF(L1167="","",VLOOKUP(L1167,Продукция!B:L,11,0))</f>
        <v>0</v>
      </c>
      <c r="N1167" s="11" t="s">
        <v>873</v>
      </c>
      <c r="P1167" s="11" t="s">
        <v>340</v>
      </c>
      <c r="Q1167" s="11" t="s">
        <v>854</v>
      </c>
      <c r="R1167" s="153" t="s">
        <v>5176</v>
      </c>
      <c r="S1167" s="11">
        <v>20</v>
      </c>
      <c r="T1167" s="11" t="s">
        <v>5178</v>
      </c>
      <c r="V1167" s="14">
        <v>45701</v>
      </c>
      <c r="Z1167" s="11" t="s">
        <v>4823</v>
      </c>
      <c r="AA1167" s="15">
        <v>0.55902777777777779</v>
      </c>
      <c r="AB1167" t="str">
        <f>IF(L1167="","",VLOOKUP(L1167&amp;I1167,Продукция!A:I,9,0))</f>
        <v>рекомендация производителя набора</v>
      </c>
      <c r="AC1167" s="14">
        <v>45707</v>
      </c>
      <c r="AD1167" s="11" t="s">
        <v>2673</v>
      </c>
      <c r="AE1167" s="11" t="s">
        <v>4823</v>
      </c>
      <c r="AF1167" t="str">
        <f>IF(AD1167="","",VLOOKUP(AD1167,'Сотрудники и ссылки'!A:B,2,0))</f>
        <v>Серолог</v>
      </c>
      <c r="AG1167">
        <f>IF(AD1167="","",VLOOKUP(AD1167,'Сотрудники и ссылки'!A:C,3,0))</f>
        <v>20001771</v>
      </c>
      <c r="AH1167" s="11" t="s">
        <v>2673</v>
      </c>
      <c r="AI1167" t="str">
        <f>IF(AH1167="","",VLOOKUP(AH1167,'Сотрудники и ссылки'!A:B,2,0))</f>
        <v>Серолог</v>
      </c>
      <c r="AJ1167">
        <f>IF(AH1167="","",VLOOKUP(AH1167,'Сотрудники и ссылки'!A:C,3,0))</f>
        <v>20001771</v>
      </c>
      <c r="AK1167" s="14">
        <v>45707</v>
      </c>
      <c r="AL1167" s="2">
        <f>IF(AK1167="","",AK1167+VLOOKUP(I1167,'Вид исследования'!B:E,4,0))</f>
        <v>45708</v>
      </c>
      <c r="AM1167" s="2">
        <f>IF(AK1167="","",AK1167+VLOOKUP(I1167,'Вид исследования'!B:F,5,0))</f>
        <v>45708</v>
      </c>
      <c r="AN1167" s="14">
        <v>45707</v>
      </c>
      <c r="AP1167" s="11" t="s">
        <v>189</v>
      </c>
      <c r="AQ1167" t="str">
        <f>IFERROR(IF(L1167="","",VLOOKUP(L1167&amp;I1167,Продукция!A:K,11,0)),"обратитесь к админ справочника")</f>
        <v>согласно рекомендациям производителя теста</v>
      </c>
      <c r="AR1167" s="11" t="s">
        <v>4823</v>
      </c>
      <c r="AS1167" t="str">
        <f>IFERROR(IF(L1167="","",VLOOKUP(L1167&amp;I1167,Продукция!A:J,10,0)),"обратитесь к админ справочника")</f>
        <v>инструкция по применению набора РЗГА Ньюкасла</v>
      </c>
      <c r="AT1167" s="11" t="s">
        <v>4823</v>
      </c>
      <c r="AU1167" s="11" t="s">
        <v>4823</v>
      </c>
      <c r="AV1167" s="11" t="s">
        <v>2673</v>
      </c>
      <c r="AW1167" s="11" t="s">
        <v>4824</v>
      </c>
      <c r="AX1167" s="11" t="s">
        <v>372</v>
      </c>
      <c r="AY1167" s="11" t="s">
        <v>1532</v>
      </c>
      <c r="AZ1167" s="11">
        <v>106</v>
      </c>
      <c r="BA1167" s="11">
        <v>38</v>
      </c>
      <c r="BC1167" s="11" t="s">
        <v>5124</v>
      </c>
    </row>
    <row r="1168" spans="1:55" x14ac:dyDescent="0.25">
      <c r="A1168" t="str">
        <f t="shared" si="22"/>
        <v>С/339Болезнь Ньюкасла уровень антител</v>
      </c>
      <c r="B1168" t="str">
        <f>IF(E1168="","",INDEX(Лаборатории!A:A,MATCH('Производственный контроль'!E1168,Лаборатории!B:B,0)))</f>
        <v xml:space="preserve">КУРИНОЕ ЦАРСТВО АО </v>
      </c>
      <c r="C1168" t="str">
        <f>IF(E1168="","",VLOOKUP(E1168,Лаборатории!B:D,3,0))</f>
        <v>U377_CHL</v>
      </c>
      <c r="D1168" s="12">
        <v>45705</v>
      </c>
      <c r="E1168" s="11" t="s">
        <v>793</v>
      </c>
      <c r="F1168" s="11" t="s">
        <v>371</v>
      </c>
      <c r="G1168" s="11" t="s">
        <v>372</v>
      </c>
      <c r="H1168" s="11" t="s">
        <v>312</v>
      </c>
      <c r="I1168" s="11" t="s">
        <v>3434</v>
      </c>
      <c r="J1168" t="str">
        <f>IF(L1168="","",VLOOKUP(L1168,Продукция!B:D,3,0))</f>
        <v>Биологический_материал</v>
      </c>
      <c r="K1168" t="str">
        <f>IF(L1168="","",VLOOKUP(L1168,Продукция!B:C,2,0))</f>
        <v>Сыворотка крови</v>
      </c>
      <c r="L1168" s="151" t="s">
        <v>302</v>
      </c>
      <c r="M1168">
        <f>IF(L1168="","",VLOOKUP(L1168,Продукция!B:L,11,0))</f>
        <v>0</v>
      </c>
      <c r="N1168" s="11" t="s">
        <v>873</v>
      </c>
      <c r="P1168" s="11" t="s">
        <v>340</v>
      </c>
      <c r="Q1168" s="11" t="s">
        <v>854</v>
      </c>
      <c r="R1168" s="153" t="s">
        <v>5177</v>
      </c>
      <c r="S1168" s="11">
        <v>20</v>
      </c>
      <c r="T1168" s="11" t="s">
        <v>5178</v>
      </c>
      <c r="V1168" s="14">
        <v>45701</v>
      </c>
      <c r="Z1168" s="11" t="s">
        <v>4823</v>
      </c>
      <c r="AA1168" s="15">
        <v>0.55902777777777779</v>
      </c>
      <c r="AB1168" t="str">
        <f>IF(L1168="","",VLOOKUP(L1168&amp;I1168,Продукция!A:I,9,0))</f>
        <v>рекомендация производителя набора</v>
      </c>
      <c r="AC1168" s="14">
        <v>45707</v>
      </c>
      <c r="AD1168" s="11" t="s">
        <v>2673</v>
      </c>
      <c r="AE1168" s="11" t="s">
        <v>4823</v>
      </c>
      <c r="AF1168" t="str">
        <f>IF(AD1168="","",VLOOKUP(AD1168,'Сотрудники и ссылки'!A:B,2,0))</f>
        <v>Серолог</v>
      </c>
      <c r="AG1168">
        <f>IF(AD1168="","",VLOOKUP(AD1168,'Сотрудники и ссылки'!A:C,3,0))</f>
        <v>20001771</v>
      </c>
      <c r="AH1168" s="11" t="s">
        <v>2673</v>
      </c>
      <c r="AI1168" t="str">
        <f>IF(AH1168="","",VLOOKUP(AH1168,'Сотрудники и ссылки'!A:B,2,0))</f>
        <v>Серолог</v>
      </c>
      <c r="AJ1168">
        <f>IF(AH1168="","",VLOOKUP(AH1168,'Сотрудники и ссылки'!A:C,3,0))</f>
        <v>20001771</v>
      </c>
      <c r="AK1168" s="14">
        <v>45707</v>
      </c>
      <c r="AL1168" s="2">
        <f>IF(AK1168="","",AK1168+VLOOKUP(I1168,'Вид исследования'!B:E,4,0))</f>
        <v>45708</v>
      </c>
      <c r="AM1168" s="2">
        <f>IF(AK1168="","",AK1168+VLOOKUP(I1168,'Вид исследования'!B:F,5,0))</f>
        <v>45708</v>
      </c>
      <c r="AN1168" s="14">
        <v>45707</v>
      </c>
      <c r="AP1168" s="11" t="s">
        <v>189</v>
      </c>
      <c r="AQ1168" t="str">
        <f>IFERROR(IF(L1168="","",VLOOKUP(L1168&amp;I1168,Продукция!A:K,11,0)),"обратитесь к админ справочника")</f>
        <v>согласно рекомендациям производителя теста</v>
      </c>
      <c r="AR1168" s="11" t="s">
        <v>4823</v>
      </c>
      <c r="AS1168" t="str">
        <f>IFERROR(IF(L1168="","",VLOOKUP(L1168&amp;I1168,Продукция!A:J,10,0)),"обратитесь к админ справочника")</f>
        <v>инструкция по применению набора РЗГА Ньюкасла</v>
      </c>
      <c r="AT1168" s="11" t="s">
        <v>4823</v>
      </c>
      <c r="AU1168" s="11" t="s">
        <v>4823</v>
      </c>
      <c r="AV1168" s="11" t="s">
        <v>2673</v>
      </c>
      <c r="AW1168" s="11" t="s">
        <v>4824</v>
      </c>
      <c r="AX1168" s="11" t="s">
        <v>372</v>
      </c>
      <c r="AY1168" s="11" t="s">
        <v>1533</v>
      </c>
      <c r="AZ1168" s="11">
        <v>106</v>
      </c>
      <c r="BA1168" s="11">
        <v>38</v>
      </c>
      <c r="BC1168" s="11" t="s">
        <v>5124</v>
      </c>
    </row>
    <row r="1169" spans="1:55" x14ac:dyDescent="0.25">
      <c r="A1169" t="str">
        <f t="shared" si="22"/>
        <v>С/339Вирус гриппа птиц подтипа H9 уровень антител (ВНИИЗЖ)</v>
      </c>
      <c r="B1169" t="str">
        <f>IF(E1169="","",INDEX(Лаборатории!A:A,MATCH('Производственный контроль'!E1169,Лаборатории!B:B,0)))</f>
        <v xml:space="preserve">КУРИНОЕ ЦАРСТВО АО </v>
      </c>
      <c r="C1169" t="str">
        <f>IF(E1169="","",VLOOKUP(E1169,Лаборатории!B:D,3,0))</f>
        <v>U377_CHL</v>
      </c>
      <c r="D1169" s="12">
        <v>45705</v>
      </c>
      <c r="E1169" s="11" t="s">
        <v>793</v>
      </c>
      <c r="F1169" s="11" t="s">
        <v>371</v>
      </c>
      <c r="G1169" s="11" t="s">
        <v>372</v>
      </c>
      <c r="H1169" s="11" t="s">
        <v>312</v>
      </c>
      <c r="I1169" s="11" t="s">
        <v>3435</v>
      </c>
      <c r="J1169" t="str">
        <f>IF(L1169="","",VLOOKUP(L1169,Продукция!B:D,3,0))</f>
        <v>Биологический_материал</v>
      </c>
      <c r="K1169" t="str">
        <f>IF(L1169="","",VLOOKUP(L1169,Продукция!B:C,2,0))</f>
        <v>Сыворотка крови</v>
      </c>
      <c r="L1169" s="151" t="s">
        <v>302</v>
      </c>
      <c r="M1169">
        <f>IF(L1169="","",VLOOKUP(L1169,Продукция!B:L,11,0))</f>
        <v>0</v>
      </c>
      <c r="N1169" s="11" t="s">
        <v>873</v>
      </c>
      <c r="P1169" s="11" t="s">
        <v>340</v>
      </c>
      <c r="Q1169" s="11" t="s">
        <v>854</v>
      </c>
      <c r="R1169" s="153" t="s">
        <v>5167</v>
      </c>
      <c r="S1169" s="11">
        <v>20</v>
      </c>
      <c r="T1169" s="11" t="s">
        <v>5178</v>
      </c>
      <c r="V1169" s="14">
        <v>45696</v>
      </c>
      <c r="Z1169" s="11" t="s">
        <v>4823</v>
      </c>
      <c r="AA1169" s="15">
        <v>0.55902777777777779</v>
      </c>
      <c r="AB1169" t="str">
        <f>IF(L1169="","",VLOOKUP(L1169&amp;I1169,Продукция!A:I,9,0))</f>
        <v>рекомендация производителя набора</v>
      </c>
      <c r="AC1169" s="14">
        <v>45707</v>
      </c>
      <c r="AD1169" s="11" t="s">
        <v>2676</v>
      </c>
      <c r="AE1169" s="11" t="s">
        <v>4823</v>
      </c>
      <c r="AF1169" t="str">
        <f>IF(AD1169="","",VLOOKUP(AD1169,'Сотрудники и ссылки'!A:B,2,0))</f>
        <v>Серолог</v>
      </c>
      <c r="AG1169">
        <f>IF(AD1169="","",VLOOKUP(AD1169,'Сотрудники и ссылки'!A:C,3,0))</f>
        <v>20007746</v>
      </c>
      <c r="AH1169" s="11" t="s">
        <v>2676</v>
      </c>
      <c r="AI1169" t="str">
        <f>IF(AH1169="","",VLOOKUP(AH1169,'Сотрудники и ссылки'!A:B,2,0))</f>
        <v>Серолог</v>
      </c>
      <c r="AJ1169">
        <f>IF(AH1169="","",VLOOKUP(AH1169,'Сотрудники и ссылки'!A:C,3,0))</f>
        <v>20007746</v>
      </c>
      <c r="AK1169" s="14">
        <v>45707</v>
      </c>
      <c r="AL1169" s="2">
        <f>IF(AK1169="","",AK1169+VLOOKUP(I1169,'Вид исследования'!B:E,4,0))</f>
        <v>45708</v>
      </c>
      <c r="AM1169" s="2">
        <f>IF(AK1169="","",AK1169+VLOOKUP(I1169,'Вид исследования'!B:F,5,0))</f>
        <v>45708</v>
      </c>
      <c r="AN1169" s="14">
        <v>45707</v>
      </c>
      <c r="AP1169" s="11" t="s">
        <v>189</v>
      </c>
      <c r="AQ1169" t="str">
        <f>IFERROR(IF(L1169="","",VLOOKUP(L1169&amp;I1169,Продукция!A:K,11,0)),"обратитесь к админ справочника")</f>
        <v>согласно рекомендациям производителя теста</v>
      </c>
      <c r="AR1169" s="11" t="s">
        <v>4823</v>
      </c>
      <c r="AS1169" t="str">
        <f>IFERROR(IF(L1169="","",VLOOKUP(L1169&amp;I1169,Продукция!A:J,10,0)),"обратитесь к админ справочника")</f>
        <v>инструкция по применению набора AI, Н9</v>
      </c>
      <c r="AT1169" s="11" t="s">
        <v>4823</v>
      </c>
      <c r="AU1169" s="11" t="s">
        <v>4823</v>
      </c>
      <c r="AV1169" s="11" t="s">
        <v>2676</v>
      </c>
      <c r="AW1169" s="11" t="s">
        <v>4824</v>
      </c>
      <c r="AX1169" s="11" t="s">
        <v>372</v>
      </c>
      <c r="AY1169" s="11" t="s">
        <v>1522</v>
      </c>
      <c r="AZ1169" s="11">
        <v>106</v>
      </c>
      <c r="BA1169" s="11">
        <v>37</v>
      </c>
      <c r="BC1169" s="11" t="s">
        <v>5124</v>
      </c>
    </row>
    <row r="1170" spans="1:55" x14ac:dyDescent="0.25">
      <c r="A1170" t="str">
        <f t="shared" si="22"/>
        <v>С/339Вирус гриппа птиц подтипа H9 уровень антител (ВНИИЗЖ)</v>
      </c>
      <c r="B1170" t="str">
        <f>IF(E1170="","",INDEX(Лаборатории!A:A,MATCH('Производственный контроль'!E1170,Лаборатории!B:B,0)))</f>
        <v xml:space="preserve">КУРИНОЕ ЦАРСТВО АО </v>
      </c>
      <c r="C1170" t="str">
        <f>IF(E1170="","",VLOOKUP(E1170,Лаборатории!B:D,3,0))</f>
        <v>U377_CHL</v>
      </c>
      <c r="D1170" s="12">
        <v>45705</v>
      </c>
      <c r="E1170" s="11" t="s">
        <v>793</v>
      </c>
      <c r="F1170" s="11" t="s">
        <v>371</v>
      </c>
      <c r="G1170" s="11" t="s">
        <v>372</v>
      </c>
      <c r="H1170" s="11" t="s">
        <v>312</v>
      </c>
      <c r="I1170" s="11" t="s">
        <v>3435</v>
      </c>
      <c r="J1170" t="str">
        <f>IF(L1170="","",VLOOKUP(L1170,Продукция!B:D,3,0))</f>
        <v>Биологический_материал</v>
      </c>
      <c r="K1170" t="str">
        <f>IF(L1170="","",VLOOKUP(L1170,Продукция!B:C,2,0))</f>
        <v>Сыворотка крови</v>
      </c>
      <c r="L1170" s="151" t="s">
        <v>302</v>
      </c>
      <c r="M1170">
        <f>IF(L1170="","",VLOOKUP(L1170,Продукция!B:L,11,0))</f>
        <v>0</v>
      </c>
      <c r="N1170" s="11" t="s">
        <v>873</v>
      </c>
      <c r="P1170" s="11" t="s">
        <v>340</v>
      </c>
      <c r="Q1170" s="11" t="s">
        <v>854</v>
      </c>
      <c r="R1170" s="153" t="s">
        <v>5171</v>
      </c>
      <c r="S1170" s="11">
        <v>20</v>
      </c>
      <c r="T1170" s="11" t="s">
        <v>5178</v>
      </c>
      <c r="V1170" s="14">
        <v>45698</v>
      </c>
      <c r="Z1170" s="11" t="s">
        <v>4823</v>
      </c>
      <c r="AA1170" s="15">
        <v>0.55902777777777779</v>
      </c>
      <c r="AB1170" t="str">
        <f>IF(L1170="","",VLOOKUP(L1170&amp;I1170,Продукция!A:I,9,0))</f>
        <v>рекомендация производителя набора</v>
      </c>
      <c r="AC1170" s="14">
        <v>45707</v>
      </c>
      <c r="AD1170" s="11" t="s">
        <v>2676</v>
      </c>
      <c r="AE1170" s="11" t="s">
        <v>4823</v>
      </c>
      <c r="AF1170" t="str">
        <f>IF(AD1170="","",VLOOKUP(AD1170,'Сотрудники и ссылки'!A:B,2,0))</f>
        <v>Серолог</v>
      </c>
      <c r="AG1170">
        <f>IF(AD1170="","",VLOOKUP(AD1170,'Сотрудники и ссылки'!A:C,3,0))</f>
        <v>20007746</v>
      </c>
      <c r="AH1170" s="11" t="s">
        <v>2676</v>
      </c>
      <c r="AI1170" t="str">
        <f>IF(AH1170="","",VLOOKUP(AH1170,'Сотрудники и ссылки'!A:B,2,0))</f>
        <v>Серолог</v>
      </c>
      <c r="AJ1170">
        <f>IF(AH1170="","",VLOOKUP(AH1170,'Сотрудники и ссылки'!A:C,3,0))</f>
        <v>20007746</v>
      </c>
      <c r="AK1170" s="14">
        <v>45707</v>
      </c>
      <c r="AL1170" s="2">
        <f>IF(AK1170="","",AK1170+VLOOKUP(I1170,'Вид исследования'!B:E,4,0))</f>
        <v>45708</v>
      </c>
      <c r="AM1170" s="2">
        <f>IF(AK1170="","",AK1170+VLOOKUP(I1170,'Вид исследования'!B:F,5,0))</f>
        <v>45708</v>
      </c>
      <c r="AN1170" s="14">
        <v>45707</v>
      </c>
      <c r="AP1170" s="11" t="s">
        <v>189</v>
      </c>
      <c r="AQ1170" t="str">
        <f>IFERROR(IF(L1170="","",VLOOKUP(L1170&amp;I1170,Продукция!A:K,11,0)),"обратитесь к админ справочника")</f>
        <v>согласно рекомендациям производителя теста</v>
      </c>
      <c r="AR1170" s="11" t="s">
        <v>4823</v>
      </c>
      <c r="AS1170" t="str">
        <f>IFERROR(IF(L1170="","",VLOOKUP(L1170&amp;I1170,Продукция!A:J,10,0)),"обратитесь к админ справочника")</f>
        <v>инструкция по применению набора AI, Н9</v>
      </c>
      <c r="AT1170" s="11" t="s">
        <v>4823</v>
      </c>
      <c r="AU1170" s="11" t="s">
        <v>4823</v>
      </c>
      <c r="AV1170" s="11" t="s">
        <v>2676</v>
      </c>
      <c r="AW1170" s="11" t="s">
        <v>4824</v>
      </c>
      <c r="AX1170" s="11" t="s">
        <v>372</v>
      </c>
      <c r="AY1170" s="11" t="s">
        <v>1526</v>
      </c>
      <c r="AZ1170" s="11">
        <v>106</v>
      </c>
      <c r="BA1170" s="11">
        <v>38</v>
      </c>
      <c r="BC1170" s="11" t="s">
        <v>5124</v>
      </c>
    </row>
    <row r="1171" spans="1:55" x14ac:dyDescent="0.25">
      <c r="A1171" t="str">
        <f t="shared" si="22"/>
        <v>С/339Вирус гриппа птиц подтипа H9 уровень антител (ВНИИЗЖ)</v>
      </c>
      <c r="B1171" t="str">
        <f>IF(E1171="","",INDEX(Лаборатории!A:A,MATCH('Производственный контроль'!E1171,Лаборатории!B:B,0)))</f>
        <v xml:space="preserve">КУРИНОЕ ЦАРСТВО АО </v>
      </c>
      <c r="C1171" t="str">
        <f>IF(E1171="","",VLOOKUP(E1171,Лаборатории!B:D,3,0))</f>
        <v>U377_CHL</v>
      </c>
      <c r="D1171" s="12">
        <v>45705</v>
      </c>
      <c r="E1171" s="11" t="s">
        <v>793</v>
      </c>
      <c r="F1171" s="11" t="s">
        <v>371</v>
      </c>
      <c r="G1171" s="11" t="s">
        <v>372</v>
      </c>
      <c r="H1171" s="11" t="s">
        <v>312</v>
      </c>
      <c r="I1171" s="11" t="s">
        <v>3435</v>
      </c>
      <c r="J1171" t="str">
        <f>IF(L1171="","",VLOOKUP(L1171,Продукция!B:D,3,0))</f>
        <v>Биологический_материал</v>
      </c>
      <c r="K1171" t="str">
        <f>IF(L1171="","",VLOOKUP(L1171,Продукция!B:C,2,0))</f>
        <v>Сыворотка крови</v>
      </c>
      <c r="L1171" s="151" t="s">
        <v>302</v>
      </c>
      <c r="M1171">
        <f>IF(L1171="","",VLOOKUP(L1171,Продукция!B:L,11,0))</f>
        <v>0</v>
      </c>
      <c r="N1171" s="11" t="s">
        <v>873</v>
      </c>
      <c r="P1171" s="11" t="s">
        <v>340</v>
      </c>
      <c r="Q1171" s="11" t="s">
        <v>854</v>
      </c>
      <c r="R1171" s="153" t="s">
        <v>5174</v>
      </c>
      <c r="S1171" s="11">
        <v>20</v>
      </c>
      <c r="T1171" s="11" t="s">
        <v>5178</v>
      </c>
      <c r="V1171" s="14">
        <v>45699</v>
      </c>
      <c r="Z1171" s="11" t="s">
        <v>4823</v>
      </c>
      <c r="AA1171" s="15">
        <v>0.55902777777777779</v>
      </c>
      <c r="AB1171" t="str">
        <f>IF(L1171="","",VLOOKUP(L1171&amp;I1171,Продукция!A:I,9,0))</f>
        <v>рекомендация производителя набора</v>
      </c>
      <c r="AC1171" s="14">
        <v>45707</v>
      </c>
      <c r="AD1171" s="11" t="s">
        <v>2676</v>
      </c>
      <c r="AE1171" s="11" t="s">
        <v>4823</v>
      </c>
      <c r="AF1171" t="str">
        <f>IF(AD1171="","",VLOOKUP(AD1171,'Сотрудники и ссылки'!A:B,2,0))</f>
        <v>Серолог</v>
      </c>
      <c r="AG1171">
        <f>IF(AD1171="","",VLOOKUP(AD1171,'Сотрудники и ссылки'!A:C,3,0))</f>
        <v>20007746</v>
      </c>
      <c r="AH1171" s="11" t="s">
        <v>2676</v>
      </c>
      <c r="AI1171" t="str">
        <f>IF(AH1171="","",VLOOKUP(AH1171,'Сотрудники и ссылки'!A:B,2,0))</f>
        <v>Серолог</v>
      </c>
      <c r="AJ1171">
        <f>IF(AH1171="","",VLOOKUP(AH1171,'Сотрудники и ссылки'!A:C,3,0))</f>
        <v>20007746</v>
      </c>
      <c r="AK1171" s="14">
        <v>45707</v>
      </c>
      <c r="AL1171" s="2">
        <f>IF(AK1171="","",AK1171+VLOOKUP(I1171,'Вид исследования'!B:E,4,0))</f>
        <v>45708</v>
      </c>
      <c r="AM1171" s="2">
        <f>IF(AK1171="","",AK1171+VLOOKUP(I1171,'Вид исследования'!B:F,5,0))</f>
        <v>45708</v>
      </c>
      <c r="AN1171" s="14">
        <v>45707</v>
      </c>
      <c r="AP1171" s="11" t="s">
        <v>189</v>
      </c>
      <c r="AQ1171" t="str">
        <f>IFERROR(IF(L1171="","",VLOOKUP(L1171&amp;I1171,Продукция!A:K,11,0)),"обратитесь к админ справочника")</f>
        <v>согласно рекомендациям производителя теста</v>
      </c>
      <c r="AR1171" s="11" t="s">
        <v>4823</v>
      </c>
      <c r="AS1171" t="str">
        <f>IFERROR(IF(L1171="","",VLOOKUP(L1171&amp;I1171,Продукция!A:J,10,0)),"обратитесь к админ справочника")</f>
        <v>инструкция по применению набора AI, Н9</v>
      </c>
      <c r="AT1171" s="11" t="s">
        <v>4823</v>
      </c>
      <c r="AU1171" s="11" t="s">
        <v>4823</v>
      </c>
      <c r="AV1171" s="11" t="s">
        <v>2676</v>
      </c>
      <c r="AW1171" s="11" t="s">
        <v>4824</v>
      </c>
      <c r="AX1171" s="11" t="s">
        <v>372</v>
      </c>
      <c r="AY1171" s="11" t="s">
        <v>1529</v>
      </c>
      <c r="AZ1171" s="11">
        <v>106</v>
      </c>
      <c r="BA1171" s="11">
        <v>38</v>
      </c>
      <c r="BC1171" s="11" t="s">
        <v>5124</v>
      </c>
    </row>
    <row r="1172" spans="1:55" x14ac:dyDescent="0.25">
      <c r="A1172" t="str">
        <f t="shared" si="22"/>
        <v>С/339Вирус гриппа птиц подтипа H9 уровень антител (ВНИИЗЖ)</v>
      </c>
      <c r="B1172" t="str">
        <f>IF(E1172="","",INDEX(Лаборатории!A:A,MATCH('Производственный контроль'!E1172,Лаборатории!B:B,0)))</f>
        <v xml:space="preserve">КУРИНОЕ ЦАРСТВО АО </v>
      </c>
      <c r="C1172" t="str">
        <f>IF(E1172="","",VLOOKUP(E1172,Лаборатории!B:D,3,0))</f>
        <v>U377_CHL</v>
      </c>
      <c r="D1172" s="12">
        <v>45705</v>
      </c>
      <c r="E1172" s="11" t="s">
        <v>793</v>
      </c>
      <c r="F1172" s="11" t="s">
        <v>371</v>
      </c>
      <c r="G1172" s="11" t="s">
        <v>372</v>
      </c>
      <c r="H1172" s="11" t="s">
        <v>312</v>
      </c>
      <c r="I1172" s="11" t="s">
        <v>3435</v>
      </c>
      <c r="J1172" t="str">
        <f>IF(L1172="","",VLOOKUP(L1172,Продукция!B:D,3,0))</f>
        <v>Биологический_материал</v>
      </c>
      <c r="K1172" t="str">
        <f>IF(L1172="","",VLOOKUP(L1172,Продукция!B:C,2,0))</f>
        <v>Сыворотка крови</v>
      </c>
      <c r="L1172" s="151" t="s">
        <v>302</v>
      </c>
      <c r="M1172">
        <f>IF(L1172="","",VLOOKUP(L1172,Продукция!B:L,11,0))</f>
        <v>0</v>
      </c>
      <c r="N1172" s="11" t="s">
        <v>873</v>
      </c>
      <c r="P1172" s="11" t="s">
        <v>340</v>
      </c>
      <c r="Q1172" s="11" t="s">
        <v>854</v>
      </c>
      <c r="R1172" s="153" t="s">
        <v>5176</v>
      </c>
      <c r="S1172" s="11">
        <v>20</v>
      </c>
      <c r="T1172" s="11" t="s">
        <v>5178</v>
      </c>
      <c r="V1172" s="14">
        <v>45701</v>
      </c>
      <c r="Z1172" s="11" t="s">
        <v>4823</v>
      </c>
      <c r="AA1172" s="15">
        <v>0.55902777777777779</v>
      </c>
      <c r="AB1172" t="str">
        <f>IF(L1172="","",VLOOKUP(L1172&amp;I1172,Продукция!A:I,9,0))</f>
        <v>рекомендация производителя набора</v>
      </c>
      <c r="AC1172" s="14">
        <v>45707</v>
      </c>
      <c r="AD1172" s="11" t="s">
        <v>2676</v>
      </c>
      <c r="AE1172" s="11" t="s">
        <v>4823</v>
      </c>
      <c r="AF1172" t="str">
        <f>IF(AD1172="","",VLOOKUP(AD1172,'Сотрудники и ссылки'!A:B,2,0))</f>
        <v>Серолог</v>
      </c>
      <c r="AG1172">
        <f>IF(AD1172="","",VLOOKUP(AD1172,'Сотрудники и ссылки'!A:C,3,0))</f>
        <v>20007746</v>
      </c>
      <c r="AH1172" s="11" t="s">
        <v>2676</v>
      </c>
      <c r="AI1172" t="str">
        <f>IF(AH1172="","",VLOOKUP(AH1172,'Сотрудники и ссылки'!A:B,2,0))</f>
        <v>Серолог</v>
      </c>
      <c r="AJ1172">
        <f>IF(AH1172="","",VLOOKUP(AH1172,'Сотрудники и ссылки'!A:C,3,0))</f>
        <v>20007746</v>
      </c>
      <c r="AK1172" s="14">
        <v>45707</v>
      </c>
      <c r="AL1172" s="2">
        <f>IF(AK1172="","",AK1172+VLOOKUP(I1172,'Вид исследования'!B:E,4,0))</f>
        <v>45708</v>
      </c>
      <c r="AM1172" s="2">
        <f>IF(AK1172="","",AK1172+VLOOKUP(I1172,'Вид исследования'!B:F,5,0))</f>
        <v>45708</v>
      </c>
      <c r="AN1172" s="14">
        <v>45707</v>
      </c>
      <c r="AP1172" s="11" t="s">
        <v>189</v>
      </c>
      <c r="AQ1172" t="str">
        <f>IFERROR(IF(L1172="","",VLOOKUP(L1172&amp;I1172,Продукция!A:K,11,0)),"обратитесь к админ справочника")</f>
        <v>согласно рекомендациям производителя теста</v>
      </c>
      <c r="AR1172" s="11" t="s">
        <v>4823</v>
      </c>
      <c r="AS1172" t="str">
        <f>IFERROR(IF(L1172="","",VLOOKUP(L1172&amp;I1172,Продукция!A:J,10,0)),"обратитесь к админ справочника")</f>
        <v>инструкция по применению набора AI, Н9</v>
      </c>
      <c r="AT1172" s="11" t="s">
        <v>4823</v>
      </c>
      <c r="AU1172" s="11" t="s">
        <v>4823</v>
      </c>
      <c r="AV1172" s="11" t="s">
        <v>2676</v>
      </c>
      <c r="AW1172" s="11" t="s">
        <v>4824</v>
      </c>
      <c r="AX1172" s="11" t="s">
        <v>372</v>
      </c>
      <c r="AY1172" s="11" t="s">
        <v>1532</v>
      </c>
      <c r="AZ1172" s="11">
        <v>106</v>
      </c>
      <c r="BA1172" s="11">
        <v>38</v>
      </c>
      <c r="BC1172" s="11" t="s">
        <v>5124</v>
      </c>
    </row>
    <row r="1173" spans="1:55" x14ac:dyDescent="0.25">
      <c r="A1173" t="str">
        <f t="shared" si="22"/>
        <v>С/339Вирус гриппа птиц подтипа Н5 уровень антител (ВНИИЗЖ)</v>
      </c>
      <c r="B1173" t="str">
        <f>IF(E1173="","",INDEX(Лаборатории!A:A,MATCH('Производственный контроль'!E1173,Лаборатории!B:B,0)))</f>
        <v xml:space="preserve">КУРИНОЕ ЦАРСТВО АО </v>
      </c>
      <c r="C1173" t="str">
        <f>IF(E1173="","",VLOOKUP(E1173,Лаборатории!B:D,3,0))</f>
        <v>U377_CHL</v>
      </c>
      <c r="D1173" s="12">
        <v>45705</v>
      </c>
      <c r="E1173" s="11" t="s">
        <v>793</v>
      </c>
      <c r="F1173" s="11" t="s">
        <v>371</v>
      </c>
      <c r="G1173" s="11" t="s">
        <v>372</v>
      </c>
      <c r="H1173" s="11" t="s">
        <v>312</v>
      </c>
      <c r="I1173" s="11" t="s">
        <v>3437</v>
      </c>
      <c r="J1173" t="str">
        <f>IF(L1173="","",VLOOKUP(L1173,Продукция!B:D,3,0))</f>
        <v>Биологический_материал</v>
      </c>
      <c r="K1173" t="str">
        <f>IF(L1173="","",VLOOKUP(L1173,Продукция!B:C,2,0))</f>
        <v>Сыворотка крови</v>
      </c>
      <c r="L1173" s="151" t="s">
        <v>302</v>
      </c>
      <c r="M1173">
        <f>IF(L1173="","",VLOOKUP(L1173,Продукция!B:L,11,0))</f>
        <v>0</v>
      </c>
      <c r="N1173" s="11" t="s">
        <v>873</v>
      </c>
      <c r="P1173" s="11" t="s">
        <v>340</v>
      </c>
      <c r="Q1173" s="11" t="s">
        <v>854</v>
      </c>
      <c r="R1173" s="153" t="s">
        <v>5167</v>
      </c>
      <c r="S1173" s="11">
        <v>20</v>
      </c>
      <c r="T1173" s="11" t="s">
        <v>5178</v>
      </c>
      <c r="V1173" s="14">
        <v>45696</v>
      </c>
      <c r="Z1173" s="11" t="s">
        <v>4823</v>
      </c>
      <c r="AA1173" s="15">
        <v>0.55902777777777779</v>
      </c>
      <c r="AB1173" t="str">
        <f>IF(L1173="","",VLOOKUP(L1173&amp;I1173,Продукция!A:I,9,0))</f>
        <v>рекомендация производителя набора</v>
      </c>
      <c r="AC1173" s="14">
        <v>45707</v>
      </c>
      <c r="AD1173" s="11" t="s">
        <v>2676</v>
      </c>
      <c r="AE1173" s="11" t="s">
        <v>4823</v>
      </c>
      <c r="AF1173" t="str">
        <f>IF(AD1173="","",VLOOKUP(AD1173,'Сотрудники и ссылки'!A:B,2,0))</f>
        <v>Серолог</v>
      </c>
      <c r="AG1173">
        <f>IF(AD1173="","",VLOOKUP(AD1173,'Сотрудники и ссылки'!A:C,3,0))</f>
        <v>20007746</v>
      </c>
      <c r="AH1173" s="11" t="s">
        <v>2676</v>
      </c>
      <c r="AI1173" t="str">
        <f>IF(AH1173="","",VLOOKUP(AH1173,'Сотрудники и ссылки'!A:B,2,0))</f>
        <v>Серолог</v>
      </c>
      <c r="AJ1173">
        <f>IF(AH1173="","",VLOOKUP(AH1173,'Сотрудники и ссылки'!A:C,3,0))</f>
        <v>20007746</v>
      </c>
      <c r="AK1173" s="14">
        <v>45707</v>
      </c>
      <c r="AL1173" s="2">
        <f>IF(AK1173="","",AK1173+VLOOKUP(I1173,'Вид исследования'!B:E,4,0))</f>
        <v>45708</v>
      </c>
      <c r="AM1173" s="2">
        <f>IF(AK1173="","",AK1173+VLOOKUP(I1173,'Вид исследования'!B:F,5,0))</f>
        <v>45708</v>
      </c>
      <c r="AN1173" s="14">
        <v>45707</v>
      </c>
      <c r="AP1173" s="11" t="s">
        <v>189</v>
      </c>
      <c r="AQ1173" t="str">
        <f>IFERROR(IF(L1173="","",VLOOKUP(L1173&amp;I1173,Продукция!A:K,11,0)),"обратитесь к админ справочника")</f>
        <v>согласно рекомендациям производителя теста</v>
      </c>
      <c r="AR1173" s="11" t="s">
        <v>4823</v>
      </c>
      <c r="AS1173" t="str">
        <f>IFERROR(IF(L1173="","",VLOOKUP(L1173&amp;I1173,Продукция!A:J,10,0)),"обратитесь к админ справочника")</f>
        <v>инструкция по применению набора AI, Н5</v>
      </c>
      <c r="AT1173" s="11" t="s">
        <v>4823</v>
      </c>
      <c r="AU1173" s="11" t="s">
        <v>4823</v>
      </c>
      <c r="AV1173" s="11" t="s">
        <v>2676</v>
      </c>
      <c r="AW1173" s="11" t="s">
        <v>4824</v>
      </c>
      <c r="AX1173" s="11" t="s">
        <v>372</v>
      </c>
      <c r="AY1173" s="11" t="s">
        <v>1522</v>
      </c>
      <c r="AZ1173" s="11">
        <v>106</v>
      </c>
      <c r="BA1173" s="11">
        <v>37</v>
      </c>
      <c r="BC1173" s="11" t="s">
        <v>5124</v>
      </c>
    </row>
    <row r="1174" spans="1:55" x14ac:dyDescent="0.25">
      <c r="A1174" t="str">
        <f t="shared" si="22"/>
        <v>С/339Вирус гриппа птиц подтипа Н5 уровень антител (ВНИИЗЖ)</v>
      </c>
      <c r="B1174" t="str">
        <f>IF(E1174="","",INDEX(Лаборатории!A:A,MATCH('Производственный контроль'!E1174,Лаборатории!B:B,0)))</f>
        <v xml:space="preserve">КУРИНОЕ ЦАРСТВО АО </v>
      </c>
      <c r="C1174" t="str">
        <f>IF(E1174="","",VLOOKUP(E1174,Лаборатории!B:D,3,0))</f>
        <v>U377_CHL</v>
      </c>
      <c r="D1174" s="12">
        <v>45705</v>
      </c>
      <c r="E1174" s="11" t="s">
        <v>793</v>
      </c>
      <c r="F1174" s="11" t="s">
        <v>371</v>
      </c>
      <c r="G1174" s="11" t="s">
        <v>372</v>
      </c>
      <c r="H1174" s="11" t="s">
        <v>312</v>
      </c>
      <c r="I1174" s="11" t="s">
        <v>3437</v>
      </c>
      <c r="J1174" t="str">
        <f>IF(L1174="","",VLOOKUP(L1174,Продукция!B:D,3,0))</f>
        <v>Биологический_материал</v>
      </c>
      <c r="K1174" t="str">
        <f>IF(L1174="","",VLOOKUP(L1174,Продукция!B:C,2,0))</f>
        <v>Сыворотка крови</v>
      </c>
      <c r="L1174" s="151" t="s">
        <v>302</v>
      </c>
      <c r="M1174">
        <f>IF(L1174="","",VLOOKUP(L1174,Продукция!B:L,11,0))</f>
        <v>0</v>
      </c>
      <c r="N1174" s="11" t="s">
        <v>873</v>
      </c>
      <c r="P1174" s="11" t="s">
        <v>340</v>
      </c>
      <c r="Q1174" s="11" t="s">
        <v>854</v>
      </c>
      <c r="R1174" s="153" t="s">
        <v>5171</v>
      </c>
      <c r="S1174" s="11">
        <v>20</v>
      </c>
      <c r="T1174" s="11" t="s">
        <v>5178</v>
      </c>
      <c r="V1174" s="14">
        <v>45698</v>
      </c>
      <c r="Z1174" s="11" t="s">
        <v>4823</v>
      </c>
      <c r="AA1174" s="15">
        <v>0.55902777777777779</v>
      </c>
      <c r="AB1174" t="str">
        <f>IF(L1174="","",VLOOKUP(L1174&amp;I1174,Продукция!A:I,9,0))</f>
        <v>рекомендация производителя набора</v>
      </c>
      <c r="AC1174" s="14">
        <v>45707</v>
      </c>
      <c r="AD1174" s="11" t="s">
        <v>2676</v>
      </c>
      <c r="AE1174" s="11" t="s">
        <v>4823</v>
      </c>
      <c r="AF1174" t="str">
        <f>IF(AD1174="","",VLOOKUP(AD1174,'Сотрудники и ссылки'!A:B,2,0))</f>
        <v>Серолог</v>
      </c>
      <c r="AG1174">
        <f>IF(AD1174="","",VLOOKUP(AD1174,'Сотрудники и ссылки'!A:C,3,0))</f>
        <v>20007746</v>
      </c>
      <c r="AH1174" s="11" t="s">
        <v>2676</v>
      </c>
      <c r="AI1174" t="str">
        <f>IF(AH1174="","",VLOOKUP(AH1174,'Сотрудники и ссылки'!A:B,2,0))</f>
        <v>Серолог</v>
      </c>
      <c r="AJ1174">
        <f>IF(AH1174="","",VLOOKUP(AH1174,'Сотрудники и ссылки'!A:C,3,0))</f>
        <v>20007746</v>
      </c>
      <c r="AK1174" s="14">
        <v>45707</v>
      </c>
      <c r="AL1174" s="2">
        <f>IF(AK1174="","",AK1174+VLOOKUP(I1174,'Вид исследования'!B:E,4,0))</f>
        <v>45708</v>
      </c>
      <c r="AM1174" s="2">
        <f>IF(AK1174="","",AK1174+VLOOKUP(I1174,'Вид исследования'!B:F,5,0))</f>
        <v>45708</v>
      </c>
      <c r="AN1174" s="14">
        <v>45707</v>
      </c>
      <c r="AP1174" s="11" t="s">
        <v>189</v>
      </c>
      <c r="AQ1174" t="str">
        <f>IFERROR(IF(L1174="","",VLOOKUP(L1174&amp;I1174,Продукция!A:K,11,0)),"обратитесь к админ справочника")</f>
        <v>согласно рекомендациям производителя теста</v>
      </c>
      <c r="AR1174" s="11" t="s">
        <v>4823</v>
      </c>
      <c r="AS1174" t="str">
        <f>IFERROR(IF(L1174="","",VLOOKUP(L1174&amp;I1174,Продукция!A:J,10,0)),"обратитесь к админ справочника")</f>
        <v>инструкция по применению набора AI, Н5</v>
      </c>
      <c r="AT1174" s="11" t="s">
        <v>4823</v>
      </c>
      <c r="AU1174" s="11" t="s">
        <v>4823</v>
      </c>
      <c r="AV1174" s="11" t="s">
        <v>2676</v>
      </c>
      <c r="AW1174" s="11" t="s">
        <v>4824</v>
      </c>
      <c r="AX1174" s="11" t="s">
        <v>372</v>
      </c>
      <c r="AY1174" s="11" t="s">
        <v>1526</v>
      </c>
      <c r="AZ1174" s="11">
        <v>106</v>
      </c>
      <c r="BA1174" s="11">
        <v>38</v>
      </c>
      <c r="BC1174" s="11" t="s">
        <v>5124</v>
      </c>
    </row>
    <row r="1175" spans="1:55" x14ac:dyDescent="0.25">
      <c r="A1175" t="str">
        <f t="shared" si="22"/>
        <v>С/339Вирус гриппа птиц подтипа Н5 уровень антител (ВНИИЗЖ)</v>
      </c>
      <c r="B1175" t="str">
        <f>IF(E1175="","",INDEX(Лаборатории!A:A,MATCH('Производственный контроль'!E1175,Лаборатории!B:B,0)))</f>
        <v xml:space="preserve">КУРИНОЕ ЦАРСТВО АО </v>
      </c>
      <c r="C1175" t="str">
        <f>IF(E1175="","",VLOOKUP(E1175,Лаборатории!B:D,3,0))</f>
        <v>U377_CHL</v>
      </c>
      <c r="D1175" s="12">
        <v>45705</v>
      </c>
      <c r="E1175" s="11" t="s">
        <v>793</v>
      </c>
      <c r="F1175" s="11" t="s">
        <v>371</v>
      </c>
      <c r="G1175" s="11" t="s">
        <v>372</v>
      </c>
      <c r="H1175" s="11" t="s">
        <v>312</v>
      </c>
      <c r="I1175" s="11" t="s">
        <v>3437</v>
      </c>
      <c r="J1175" t="str">
        <f>IF(L1175="","",VLOOKUP(L1175,Продукция!B:D,3,0))</f>
        <v>Биологический_материал</v>
      </c>
      <c r="K1175" t="str">
        <f>IF(L1175="","",VLOOKUP(L1175,Продукция!B:C,2,0))</f>
        <v>Сыворотка крови</v>
      </c>
      <c r="L1175" s="151" t="s">
        <v>302</v>
      </c>
      <c r="M1175">
        <f>IF(L1175="","",VLOOKUP(L1175,Продукция!B:L,11,0))</f>
        <v>0</v>
      </c>
      <c r="N1175" s="11" t="s">
        <v>873</v>
      </c>
      <c r="P1175" s="11" t="s">
        <v>340</v>
      </c>
      <c r="Q1175" s="11" t="s">
        <v>854</v>
      </c>
      <c r="R1175" s="153" t="s">
        <v>5174</v>
      </c>
      <c r="S1175" s="11">
        <v>20</v>
      </c>
      <c r="T1175" s="11" t="s">
        <v>5178</v>
      </c>
      <c r="V1175" s="14">
        <v>45699</v>
      </c>
      <c r="Z1175" s="11" t="s">
        <v>4823</v>
      </c>
      <c r="AA1175" s="15">
        <v>0.55902777777777779</v>
      </c>
      <c r="AB1175" t="str">
        <f>IF(L1175="","",VLOOKUP(L1175&amp;I1175,Продукция!A:I,9,0))</f>
        <v>рекомендация производителя набора</v>
      </c>
      <c r="AC1175" s="14">
        <v>45707</v>
      </c>
      <c r="AD1175" s="11" t="s">
        <v>2676</v>
      </c>
      <c r="AE1175" s="11" t="s">
        <v>4823</v>
      </c>
      <c r="AF1175" t="str">
        <f>IF(AD1175="","",VLOOKUP(AD1175,'Сотрудники и ссылки'!A:B,2,0))</f>
        <v>Серолог</v>
      </c>
      <c r="AG1175">
        <f>IF(AD1175="","",VLOOKUP(AD1175,'Сотрудники и ссылки'!A:C,3,0))</f>
        <v>20007746</v>
      </c>
      <c r="AH1175" s="11" t="s">
        <v>2676</v>
      </c>
      <c r="AI1175" t="str">
        <f>IF(AH1175="","",VLOOKUP(AH1175,'Сотрудники и ссылки'!A:B,2,0))</f>
        <v>Серолог</v>
      </c>
      <c r="AJ1175">
        <f>IF(AH1175="","",VLOOKUP(AH1175,'Сотрудники и ссылки'!A:C,3,0))</f>
        <v>20007746</v>
      </c>
      <c r="AK1175" s="14">
        <v>45707</v>
      </c>
      <c r="AL1175" s="2">
        <f>IF(AK1175="","",AK1175+VLOOKUP(I1175,'Вид исследования'!B:E,4,0))</f>
        <v>45708</v>
      </c>
      <c r="AM1175" s="2">
        <f>IF(AK1175="","",AK1175+VLOOKUP(I1175,'Вид исследования'!B:F,5,0))</f>
        <v>45708</v>
      </c>
      <c r="AN1175" s="14">
        <v>45707</v>
      </c>
      <c r="AP1175" s="11" t="s">
        <v>189</v>
      </c>
      <c r="AQ1175" t="str">
        <f>IFERROR(IF(L1175="","",VLOOKUP(L1175&amp;I1175,Продукция!A:K,11,0)),"обратитесь к админ справочника")</f>
        <v>согласно рекомендациям производителя теста</v>
      </c>
      <c r="AR1175" s="11" t="s">
        <v>4823</v>
      </c>
      <c r="AS1175" t="str">
        <f>IFERROR(IF(L1175="","",VLOOKUP(L1175&amp;I1175,Продукция!A:J,10,0)),"обратитесь к админ справочника")</f>
        <v>инструкция по применению набора AI, Н5</v>
      </c>
      <c r="AT1175" s="11" t="s">
        <v>4823</v>
      </c>
      <c r="AU1175" s="11" t="s">
        <v>4823</v>
      </c>
      <c r="AV1175" s="11" t="s">
        <v>2676</v>
      </c>
      <c r="AW1175" s="11" t="s">
        <v>4824</v>
      </c>
      <c r="AX1175" s="11" t="s">
        <v>372</v>
      </c>
      <c r="AY1175" s="11" t="s">
        <v>1529</v>
      </c>
      <c r="AZ1175" s="11">
        <v>106</v>
      </c>
      <c r="BA1175" s="11">
        <v>38</v>
      </c>
      <c r="BC1175" s="11" t="s">
        <v>5124</v>
      </c>
    </row>
    <row r="1176" spans="1:55" x14ac:dyDescent="0.25">
      <c r="A1176" t="str">
        <f t="shared" si="22"/>
        <v>С/339Вирус гриппа птиц подтипа Н5 уровень антител (ВНИИЗЖ)</v>
      </c>
      <c r="B1176" t="str">
        <f>IF(E1176="","",INDEX(Лаборатории!A:A,MATCH('Производственный контроль'!E1176,Лаборатории!B:B,0)))</f>
        <v xml:space="preserve">КУРИНОЕ ЦАРСТВО АО </v>
      </c>
      <c r="C1176" t="str">
        <f>IF(E1176="","",VLOOKUP(E1176,Лаборатории!B:D,3,0))</f>
        <v>U377_CHL</v>
      </c>
      <c r="D1176" s="12">
        <v>45705</v>
      </c>
      <c r="E1176" s="11" t="s">
        <v>793</v>
      </c>
      <c r="F1176" s="11" t="s">
        <v>371</v>
      </c>
      <c r="G1176" s="11" t="s">
        <v>372</v>
      </c>
      <c r="H1176" s="11" t="s">
        <v>312</v>
      </c>
      <c r="I1176" s="11" t="s">
        <v>3437</v>
      </c>
      <c r="J1176" t="str">
        <f>IF(L1176="","",VLOOKUP(L1176,Продукция!B:D,3,0))</f>
        <v>Биологический_материал</v>
      </c>
      <c r="K1176" t="str">
        <f>IF(L1176="","",VLOOKUP(L1176,Продукция!B:C,2,0))</f>
        <v>Сыворотка крови</v>
      </c>
      <c r="L1176" s="151" t="s">
        <v>302</v>
      </c>
      <c r="M1176">
        <f>IF(L1176="","",VLOOKUP(L1176,Продукция!B:L,11,0))</f>
        <v>0</v>
      </c>
      <c r="N1176" s="11" t="s">
        <v>873</v>
      </c>
      <c r="P1176" s="11" t="s">
        <v>340</v>
      </c>
      <c r="Q1176" s="11" t="s">
        <v>854</v>
      </c>
      <c r="R1176" s="153" t="s">
        <v>5176</v>
      </c>
      <c r="S1176" s="11">
        <v>20</v>
      </c>
      <c r="T1176" s="11" t="s">
        <v>5178</v>
      </c>
      <c r="V1176" s="14">
        <v>45701</v>
      </c>
      <c r="Z1176" s="11" t="s">
        <v>4823</v>
      </c>
      <c r="AA1176" s="15">
        <v>0.55902777777777779</v>
      </c>
      <c r="AB1176" t="str">
        <f>IF(L1176="","",VLOOKUP(L1176&amp;I1176,Продукция!A:I,9,0))</f>
        <v>рекомендация производителя набора</v>
      </c>
      <c r="AC1176" s="14">
        <v>45707</v>
      </c>
      <c r="AD1176" s="11" t="s">
        <v>2676</v>
      </c>
      <c r="AE1176" s="11" t="s">
        <v>4823</v>
      </c>
      <c r="AF1176" t="str">
        <f>IF(AD1176="","",VLOOKUP(AD1176,'Сотрудники и ссылки'!A:B,2,0))</f>
        <v>Серолог</v>
      </c>
      <c r="AG1176">
        <f>IF(AD1176="","",VLOOKUP(AD1176,'Сотрудники и ссылки'!A:C,3,0))</f>
        <v>20007746</v>
      </c>
      <c r="AH1176" s="11" t="s">
        <v>2676</v>
      </c>
      <c r="AI1176" t="str">
        <f>IF(AH1176="","",VLOOKUP(AH1176,'Сотрудники и ссылки'!A:B,2,0))</f>
        <v>Серолог</v>
      </c>
      <c r="AJ1176">
        <f>IF(AH1176="","",VLOOKUP(AH1176,'Сотрудники и ссылки'!A:C,3,0))</f>
        <v>20007746</v>
      </c>
      <c r="AK1176" s="14">
        <v>45707</v>
      </c>
      <c r="AL1176" s="2">
        <f>IF(AK1176="","",AK1176+VLOOKUP(I1176,'Вид исследования'!B:E,4,0))</f>
        <v>45708</v>
      </c>
      <c r="AM1176" s="2">
        <f>IF(AK1176="","",AK1176+VLOOKUP(I1176,'Вид исследования'!B:F,5,0))</f>
        <v>45708</v>
      </c>
      <c r="AN1176" s="14">
        <v>45707</v>
      </c>
      <c r="AP1176" s="11" t="s">
        <v>189</v>
      </c>
      <c r="AQ1176" t="str">
        <f>IFERROR(IF(L1176="","",VLOOKUP(L1176&amp;I1176,Продукция!A:K,11,0)),"обратитесь к админ справочника")</f>
        <v>согласно рекомендациям производителя теста</v>
      </c>
      <c r="AR1176" s="11" t="s">
        <v>4823</v>
      </c>
      <c r="AS1176" t="str">
        <f>IFERROR(IF(L1176="","",VLOOKUP(L1176&amp;I1176,Продукция!A:J,10,0)),"обратитесь к админ справочника")</f>
        <v>инструкция по применению набора AI, Н5</v>
      </c>
      <c r="AT1176" s="11" t="s">
        <v>4823</v>
      </c>
      <c r="AU1176" s="11" t="s">
        <v>4823</v>
      </c>
      <c r="AV1176" s="11" t="s">
        <v>2676</v>
      </c>
      <c r="AW1176" s="11" t="s">
        <v>4824</v>
      </c>
      <c r="AX1176" s="11" t="s">
        <v>372</v>
      </c>
      <c r="AY1176" s="11" t="s">
        <v>1532</v>
      </c>
      <c r="AZ1176" s="11">
        <v>106</v>
      </c>
      <c r="BA1176" s="11">
        <v>38</v>
      </c>
      <c r="BC1176" s="11" t="s">
        <v>5124</v>
      </c>
    </row>
    <row r="1177" spans="1:55" x14ac:dyDescent="0.25">
      <c r="A1177" t="str">
        <f t="shared" si="22"/>
        <v>С/339ART (BioChek) инфекционный альвеолярный ринотрахеит тип А и В уровень антител</v>
      </c>
      <c r="B1177" t="str">
        <f>IF(E1177="","",INDEX(Лаборатории!A:A,MATCH('Производственный контроль'!E1177,Лаборатории!B:B,0)))</f>
        <v xml:space="preserve">КУРИНОЕ ЦАРСТВО АО </v>
      </c>
      <c r="C1177" t="str">
        <f>IF(E1177="","",VLOOKUP(E1177,Лаборатории!B:D,3,0))</f>
        <v>U377_CHL</v>
      </c>
      <c r="D1177" s="12">
        <v>45705</v>
      </c>
      <c r="E1177" s="11" t="s">
        <v>793</v>
      </c>
      <c r="F1177" s="11" t="s">
        <v>371</v>
      </c>
      <c r="G1177" s="11" t="s">
        <v>372</v>
      </c>
      <c r="H1177" s="11" t="s">
        <v>262</v>
      </c>
      <c r="I1177" s="11" t="s">
        <v>3409</v>
      </c>
      <c r="J1177" t="str">
        <f>IF(L1177="","",VLOOKUP(L1177,Продукция!B:D,3,0))</f>
        <v>Биологический_материал</v>
      </c>
      <c r="K1177" t="str">
        <f>IF(L1177="","",VLOOKUP(L1177,Продукция!B:C,2,0))</f>
        <v>Сыворотка крови</v>
      </c>
      <c r="L1177" s="151" t="s">
        <v>302</v>
      </c>
      <c r="M1177">
        <f>IF(L1177="","",VLOOKUP(L1177,Продукция!B:L,11,0))</f>
        <v>0</v>
      </c>
      <c r="N1177" s="11" t="s">
        <v>873</v>
      </c>
      <c r="P1177" s="11" t="s">
        <v>340</v>
      </c>
      <c r="Q1177" s="11" t="s">
        <v>854</v>
      </c>
      <c r="R1177" s="153" t="s">
        <v>5167</v>
      </c>
      <c r="S1177" s="11">
        <v>15</v>
      </c>
      <c r="T1177" s="11" t="s">
        <v>5178</v>
      </c>
      <c r="V1177" s="14">
        <v>45696</v>
      </c>
      <c r="Z1177" s="11" t="s">
        <v>4823</v>
      </c>
      <c r="AA1177" s="15">
        <v>0.55902777777777779</v>
      </c>
      <c r="AB1177" t="str">
        <f>IF(L1177="","",VLOOKUP(L1177&amp;I1177,Продукция!A:I,9,0))</f>
        <v>рекомендация производителя набора</v>
      </c>
      <c r="AC1177" s="14">
        <v>45708</v>
      </c>
      <c r="AD1177" s="11" t="s">
        <v>2673</v>
      </c>
      <c r="AE1177" s="11" t="s">
        <v>4823</v>
      </c>
      <c r="AF1177" t="str">
        <f>IF(AD1177="","",VLOOKUP(AD1177,'Сотрудники и ссылки'!A:B,2,0))</f>
        <v>Серолог</v>
      </c>
      <c r="AG1177">
        <f>IF(AD1177="","",VLOOKUP(AD1177,'Сотрудники и ссылки'!A:C,3,0))</f>
        <v>20001771</v>
      </c>
      <c r="AH1177" s="11" t="s">
        <v>2673</v>
      </c>
      <c r="AI1177" t="str">
        <f>IF(AH1177="","",VLOOKUP(AH1177,'Сотрудники и ссылки'!A:B,2,0))</f>
        <v>Серолог</v>
      </c>
      <c r="AJ1177">
        <f>IF(AH1177="","",VLOOKUP(AH1177,'Сотрудники и ссылки'!A:C,3,0))</f>
        <v>20001771</v>
      </c>
      <c r="AK1177" s="14">
        <v>45708</v>
      </c>
      <c r="AL1177" s="2">
        <f>IF(AK1177="","",AK1177+VLOOKUP(I1177,'Вид исследования'!B:E,4,0))</f>
        <v>45709</v>
      </c>
      <c r="AM1177" s="2">
        <f>IF(AK1177="","",AK1177+VLOOKUP(I1177,'Вид исследования'!B:F,5,0))</f>
        <v>45709</v>
      </c>
      <c r="AN1177" s="14">
        <v>45708</v>
      </c>
      <c r="AP1177" s="11" t="s">
        <v>189</v>
      </c>
      <c r="AQ1177" t="str">
        <f>IFERROR(IF(L1177="","",VLOOKUP(L1177&amp;I1177,Продукция!A:K,11,0)),"обратитесь к админ справочника")</f>
        <v>согласно рекомендациям производителя теста</v>
      </c>
      <c r="AR1177" s="11" t="s">
        <v>4823</v>
      </c>
      <c r="AS1177" t="str">
        <f>IFERROR(IF(L1177="","",VLOOKUP(L1177&amp;I1177,Продукция!A:J,10,0)),"обратитесь к админ справочника")</f>
        <v>инструкция тест- ситема Биочек СК-120</v>
      </c>
      <c r="AT1177" s="11" t="s">
        <v>4823</v>
      </c>
      <c r="AU1177" s="11" t="s">
        <v>4823</v>
      </c>
      <c r="AV1177" s="11" t="s">
        <v>2673</v>
      </c>
      <c r="AW1177" s="11" t="s">
        <v>4824</v>
      </c>
      <c r="AX1177" s="11" t="s">
        <v>372</v>
      </c>
      <c r="AY1177" s="11" t="s">
        <v>1522</v>
      </c>
      <c r="AZ1177" s="11">
        <v>106</v>
      </c>
      <c r="BA1177" s="11">
        <v>37</v>
      </c>
      <c r="BC1177" s="11" t="s">
        <v>5124</v>
      </c>
    </row>
    <row r="1178" spans="1:55" x14ac:dyDescent="0.25">
      <c r="A1178" t="str">
        <f t="shared" si="22"/>
        <v>С/339ART (BioChek) инфекционный альвеолярный ринотрахеит тип А и В уровень антител</v>
      </c>
      <c r="B1178" t="str">
        <f>IF(E1178="","",INDEX(Лаборатории!A:A,MATCH('Производственный контроль'!E1178,Лаборатории!B:B,0)))</f>
        <v xml:space="preserve">КУРИНОЕ ЦАРСТВО АО </v>
      </c>
      <c r="C1178" t="str">
        <f>IF(E1178="","",VLOOKUP(E1178,Лаборатории!B:D,3,0))</f>
        <v>U377_CHL</v>
      </c>
      <c r="D1178" s="12">
        <v>45705</v>
      </c>
      <c r="E1178" s="11" t="s">
        <v>793</v>
      </c>
      <c r="F1178" s="11" t="s">
        <v>371</v>
      </c>
      <c r="G1178" s="11" t="s">
        <v>372</v>
      </c>
      <c r="H1178" s="11" t="s">
        <v>262</v>
      </c>
      <c r="I1178" s="11" t="s">
        <v>3409</v>
      </c>
      <c r="J1178" t="str">
        <f>IF(L1178="","",VLOOKUP(L1178,Продукция!B:D,3,0))</f>
        <v>Биологический_материал</v>
      </c>
      <c r="K1178" t="str">
        <f>IF(L1178="","",VLOOKUP(L1178,Продукция!B:C,2,0))</f>
        <v>Сыворотка крови</v>
      </c>
      <c r="L1178" s="151" t="s">
        <v>302</v>
      </c>
      <c r="M1178">
        <f>IF(L1178="","",VLOOKUP(L1178,Продукция!B:L,11,0))</f>
        <v>0</v>
      </c>
      <c r="N1178" s="11" t="s">
        <v>873</v>
      </c>
      <c r="P1178" s="11" t="s">
        <v>340</v>
      </c>
      <c r="Q1178" s="11" t="s">
        <v>854</v>
      </c>
      <c r="R1178" s="153" t="s">
        <v>5168</v>
      </c>
      <c r="S1178" s="11">
        <v>15</v>
      </c>
      <c r="T1178" s="11" t="s">
        <v>5178</v>
      </c>
      <c r="V1178" s="14">
        <v>45696</v>
      </c>
      <c r="Z1178" s="11" t="s">
        <v>4823</v>
      </c>
      <c r="AA1178" s="15">
        <v>0.55902777777777779</v>
      </c>
      <c r="AB1178" t="str">
        <f>IF(L1178="","",VLOOKUP(L1178&amp;I1178,Продукция!A:I,9,0))</f>
        <v>рекомендация производителя набора</v>
      </c>
      <c r="AC1178" s="14">
        <v>45708</v>
      </c>
      <c r="AD1178" s="11" t="s">
        <v>2673</v>
      </c>
      <c r="AE1178" s="11" t="s">
        <v>4823</v>
      </c>
      <c r="AF1178" t="str">
        <f>IF(AD1178="","",VLOOKUP(AD1178,'Сотрудники и ссылки'!A:B,2,0))</f>
        <v>Серолог</v>
      </c>
      <c r="AG1178">
        <f>IF(AD1178="","",VLOOKUP(AD1178,'Сотрудники и ссылки'!A:C,3,0))</f>
        <v>20001771</v>
      </c>
      <c r="AH1178" s="11" t="s">
        <v>2673</v>
      </c>
      <c r="AI1178" t="str">
        <f>IF(AH1178="","",VLOOKUP(AH1178,'Сотрудники и ссылки'!A:B,2,0))</f>
        <v>Серолог</v>
      </c>
      <c r="AJ1178">
        <f>IF(AH1178="","",VLOOKUP(AH1178,'Сотрудники и ссылки'!A:C,3,0))</f>
        <v>20001771</v>
      </c>
      <c r="AK1178" s="14">
        <v>45708</v>
      </c>
      <c r="AL1178" s="2">
        <f>IF(AK1178="","",AK1178+VLOOKUP(I1178,'Вид исследования'!B:E,4,0))</f>
        <v>45709</v>
      </c>
      <c r="AM1178" s="2">
        <f>IF(AK1178="","",AK1178+VLOOKUP(I1178,'Вид исследования'!B:F,5,0))</f>
        <v>45709</v>
      </c>
      <c r="AN1178" s="14">
        <v>45708</v>
      </c>
      <c r="AP1178" s="11" t="s">
        <v>189</v>
      </c>
      <c r="AQ1178" t="str">
        <f>IFERROR(IF(L1178="","",VLOOKUP(L1178&amp;I1178,Продукция!A:K,11,0)),"обратитесь к админ справочника")</f>
        <v>согласно рекомендациям производителя теста</v>
      </c>
      <c r="AR1178" s="11" t="s">
        <v>4823</v>
      </c>
      <c r="AS1178" t="str">
        <f>IFERROR(IF(L1178="","",VLOOKUP(L1178&amp;I1178,Продукция!A:J,10,0)),"обратитесь к админ справочника")</f>
        <v>инструкция тест- ситема Биочек СК-120</v>
      </c>
      <c r="AT1178" s="11" t="s">
        <v>4823</v>
      </c>
      <c r="AU1178" s="11" t="s">
        <v>4823</v>
      </c>
      <c r="AV1178" s="11" t="s">
        <v>2673</v>
      </c>
      <c r="AW1178" s="11" t="s">
        <v>4824</v>
      </c>
      <c r="AX1178" s="11" t="s">
        <v>372</v>
      </c>
      <c r="AY1178" s="11" t="s">
        <v>1523</v>
      </c>
      <c r="AZ1178" s="11">
        <v>106</v>
      </c>
      <c r="BA1178" s="11">
        <v>37</v>
      </c>
      <c r="BC1178" s="11" t="s">
        <v>5124</v>
      </c>
    </row>
    <row r="1179" spans="1:55" x14ac:dyDescent="0.25">
      <c r="A1179" t="str">
        <f t="shared" si="22"/>
        <v>С/339ART (BioChek) инфекционный альвеолярный ринотрахеит тип А и В уровень антител</v>
      </c>
      <c r="B1179" t="str">
        <f>IF(E1179="","",INDEX(Лаборатории!A:A,MATCH('Производственный контроль'!E1179,Лаборатории!B:B,0)))</f>
        <v xml:space="preserve">КУРИНОЕ ЦАРСТВО АО </v>
      </c>
      <c r="C1179" t="str">
        <f>IF(E1179="","",VLOOKUP(E1179,Лаборатории!B:D,3,0))</f>
        <v>U377_CHL</v>
      </c>
      <c r="D1179" s="12">
        <v>45705</v>
      </c>
      <c r="E1179" s="11" t="s">
        <v>793</v>
      </c>
      <c r="F1179" s="11" t="s">
        <v>371</v>
      </c>
      <c r="G1179" s="11" t="s">
        <v>372</v>
      </c>
      <c r="H1179" s="11" t="s">
        <v>262</v>
      </c>
      <c r="I1179" s="11" t="s">
        <v>3409</v>
      </c>
      <c r="J1179" t="str">
        <f>IF(L1179="","",VLOOKUP(L1179,Продукция!B:D,3,0))</f>
        <v>Биологический_материал</v>
      </c>
      <c r="K1179" t="str">
        <f>IF(L1179="","",VLOOKUP(L1179,Продукция!B:C,2,0))</f>
        <v>Сыворотка крови</v>
      </c>
      <c r="L1179" s="151" t="s">
        <v>302</v>
      </c>
      <c r="M1179">
        <f>IF(L1179="","",VLOOKUP(L1179,Продукция!B:L,11,0))</f>
        <v>0</v>
      </c>
      <c r="N1179" s="11" t="s">
        <v>873</v>
      </c>
      <c r="P1179" s="11" t="s">
        <v>340</v>
      </c>
      <c r="Q1179" s="11" t="s">
        <v>854</v>
      </c>
      <c r="R1179" s="153" t="s">
        <v>5170</v>
      </c>
      <c r="S1179" s="11">
        <v>15</v>
      </c>
      <c r="T1179" s="11" t="s">
        <v>5178</v>
      </c>
      <c r="V1179" s="14">
        <v>45697</v>
      </c>
      <c r="Z1179" s="11" t="s">
        <v>4823</v>
      </c>
      <c r="AA1179" s="15">
        <v>0.55902777777777779</v>
      </c>
      <c r="AB1179" t="str">
        <f>IF(L1179="","",VLOOKUP(L1179&amp;I1179,Продукция!A:I,9,0))</f>
        <v>рекомендация производителя набора</v>
      </c>
      <c r="AC1179" s="14">
        <v>45708</v>
      </c>
      <c r="AD1179" s="11" t="s">
        <v>2673</v>
      </c>
      <c r="AE1179" s="11" t="s">
        <v>4823</v>
      </c>
      <c r="AF1179" t="str">
        <f>IF(AD1179="","",VLOOKUP(AD1179,'Сотрудники и ссылки'!A:B,2,0))</f>
        <v>Серолог</v>
      </c>
      <c r="AG1179">
        <f>IF(AD1179="","",VLOOKUP(AD1179,'Сотрудники и ссылки'!A:C,3,0))</f>
        <v>20001771</v>
      </c>
      <c r="AH1179" s="11" t="s">
        <v>2673</v>
      </c>
      <c r="AI1179" t="str">
        <f>IF(AH1179="","",VLOOKUP(AH1179,'Сотрудники и ссылки'!A:B,2,0))</f>
        <v>Серолог</v>
      </c>
      <c r="AJ1179">
        <f>IF(AH1179="","",VLOOKUP(AH1179,'Сотрудники и ссылки'!A:C,3,0))</f>
        <v>20001771</v>
      </c>
      <c r="AK1179" s="14">
        <v>45708</v>
      </c>
      <c r="AL1179" s="2">
        <f>IF(AK1179="","",AK1179+VLOOKUP(I1179,'Вид исследования'!B:E,4,0))</f>
        <v>45709</v>
      </c>
      <c r="AM1179" s="2">
        <f>IF(AK1179="","",AK1179+VLOOKUP(I1179,'Вид исследования'!B:F,5,0))</f>
        <v>45709</v>
      </c>
      <c r="AN1179" s="14">
        <v>45708</v>
      </c>
      <c r="AP1179" s="11" t="s">
        <v>189</v>
      </c>
      <c r="AQ1179" t="str">
        <f>IFERROR(IF(L1179="","",VLOOKUP(L1179&amp;I1179,Продукция!A:K,11,0)),"обратитесь к админ справочника")</f>
        <v>согласно рекомендациям производителя теста</v>
      </c>
      <c r="AR1179" s="11" t="s">
        <v>4823</v>
      </c>
      <c r="AS1179" t="str">
        <f>IFERROR(IF(L1179="","",VLOOKUP(L1179&amp;I1179,Продукция!A:J,10,0)),"обратитесь к админ справочника")</f>
        <v>инструкция тест- ситема Биочек СК-120</v>
      </c>
      <c r="AT1179" s="11" t="s">
        <v>4823</v>
      </c>
      <c r="AU1179" s="11" t="s">
        <v>4823</v>
      </c>
      <c r="AV1179" s="11" t="s">
        <v>2673</v>
      </c>
      <c r="AW1179" s="11" t="s">
        <v>4824</v>
      </c>
      <c r="AX1179" s="11" t="s">
        <v>372</v>
      </c>
      <c r="AY1179" s="11" t="s">
        <v>1525</v>
      </c>
      <c r="AZ1179" s="11">
        <v>106</v>
      </c>
      <c r="BA1179" s="11">
        <v>38</v>
      </c>
      <c r="BC1179" s="11" t="s">
        <v>5124</v>
      </c>
    </row>
    <row r="1180" spans="1:55" x14ac:dyDescent="0.25">
      <c r="A1180" t="str">
        <f t="shared" si="22"/>
        <v>С/339ART (BioChek) инфекционный альвеолярный ринотрахеит тип А и В уровень антител</v>
      </c>
      <c r="B1180" t="str">
        <f>IF(E1180="","",INDEX(Лаборатории!A:A,MATCH('Производственный контроль'!E1180,Лаборатории!B:B,0)))</f>
        <v xml:space="preserve">КУРИНОЕ ЦАРСТВО АО </v>
      </c>
      <c r="C1180" t="str">
        <f>IF(E1180="","",VLOOKUP(E1180,Лаборатории!B:D,3,0))</f>
        <v>U377_CHL</v>
      </c>
      <c r="D1180" s="12">
        <v>45705</v>
      </c>
      <c r="E1180" s="11" t="s">
        <v>793</v>
      </c>
      <c r="F1180" s="11" t="s">
        <v>371</v>
      </c>
      <c r="G1180" s="11" t="s">
        <v>372</v>
      </c>
      <c r="H1180" s="11" t="s">
        <v>262</v>
      </c>
      <c r="I1180" s="11" t="s">
        <v>3409</v>
      </c>
      <c r="J1180" t="str">
        <f>IF(L1180="","",VLOOKUP(L1180,Продукция!B:D,3,0))</f>
        <v>Биологический_материал</v>
      </c>
      <c r="K1180" t="str">
        <f>IF(L1180="","",VLOOKUP(L1180,Продукция!B:C,2,0))</f>
        <v>Сыворотка крови</v>
      </c>
      <c r="L1180" s="151" t="s">
        <v>302</v>
      </c>
      <c r="M1180">
        <f>IF(L1180="","",VLOOKUP(L1180,Продукция!B:L,11,0))</f>
        <v>0</v>
      </c>
      <c r="N1180" s="11" t="s">
        <v>873</v>
      </c>
      <c r="P1180" s="11" t="s">
        <v>340</v>
      </c>
      <c r="Q1180" s="11" t="s">
        <v>854</v>
      </c>
      <c r="R1180" s="153" t="s">
        <v>5171</v>
      </c>
      <c r="S1180" s="11">
        <v>15</v>
      </c>
      <c r="T1180" s="11" t="s">
        <v>5178</v>
      </c>
      <c r="V1180" s="14">
        <v>45698</v>
      </c>
      <c r="Z1180" s="11" t="s">
        <v>4823</v>
      </c>
      <c r="AA1180" s="15">
        <v>0.55902777777777779</v>
      </c>
      <c r="AB1180" t="str">
        <f>IF(L1180="","",VLOOKUP(L1180&amp;I1180,Продукция!A:I,9,0))</f>
        <v>рекомендация производителя набора</v>
      </c>
      <c r="AC1180" s="14">
        <v>45708</v>
      </c>
      <c r="AD1180" s="11" t="s">
        <v>2673</v>
      </c>
      <c r="AE1180" s="11" t="s">
        <v>4823</v>
      </c>
      <c r="AF1180" t="str">
        <f>IF(AD1180="","",VLOOKUP(AD1180,'Сотрудники и ссылки'!A:B,2,0))</f>
        <v>Серолог</v>
      </c>
      <c r="AG1180">
        <f>IF(AD1180="","",VLOOKUP(AD1180,'Сотрудники и ссылки'!A:C,3,0))</f>
        <v>20001771</v>
      </c>
      <c r="AH1180" s="11" t="s">
        <v>2673</v>
      </c>
      <c r="AI1180" t="str">
        <f>IF(AH1180="","",VLOOKUP(AH1180,'Сотрудники и ссылки'!A:B,2,0))</f>
        <v>Серолог</v>
      </c>
      <c r="AJ1180">
        <f>IF(AH1180="","",VLOOKUP(AH1180,'Сотрудники и ссылки'!A:C,3,0))</f>
        <v>20001771</v>
      </c>
      <c r="AK1180" s="14">
        <v>45708</v>
      </c>
      <c r="AL1180" s="2">
        <f>IF(AK1180="","",AK1180+VLOOKUP(I1180,'Вид исследования'!B:E,4,0))</f>
        <v>45709</v>
      </c>
      <c r="AM1180" s="2">
        <f>IF(AK1180="","",AK1180+VLOOKUP(I1180,'Вид исследования'!B:F,5,0))</f>
        <v>45709</v>
      </c>
      <c r="AN1180" s="14">
        <v>45708</v>
      </c>
      <c r="AP1180" s="11" t="s">
        <v>189</v>
      </c>
      <c r="AQ1180" t="str">
        <f>IFERROR(IF(L1180="","",VLOOKUP(L1180&amp;I1180,Продукция!A:K,11,0)),"обратитесь к админ справочника")</f>
        <v>согласно рекомендациям производителя теста</v>
      </c>
      <c r="AR1180" s="11" t="s">
        <v>4823</v>
      </c>
      <c r="AS1180" t="str">
        <f>IFERROR(IF(L1180="","",VLOOKUP(L1180&amp;I1180,Продукция!A:J,10,0)),"обратитесь к админ справочника")</f>
        <v>инструкция тест- ситема Биочек СК-120</v>
      </c>
      <c r="AT1180" s="11" t="s">
        <v>4823</v>
      </c>
      <c r="AU1180" s="11" t="s">
        <v>4823</v>
      </c>
      <c r="AV1180" s="11" t="s">
        <v>2673</v>
      </c>
      <c r="AW1180" s="11" t="s">
        <v>4824</v>
      </c>
      <c r="AX1180" s="11" t="s">
        <v>372</v>
      </c>
      <c r="AY1180" s="11" t="s">
        <v>1526</v>
      </c>
      <c r="AZ1180" s="11">
        <v>106</v>
      </c>
      <c r="BA1180" s="11">
        <v>38</v>
      </c>
      <c r="BC1180" s="11" t="s">
        <v>5124</v>
      </c>
    </row>
    <row r="1181" spans="1:55" x14ac:dyDescent="0.25">
      <c r="A1181" t="str">
        <f t="shared" si="22"/>
        <v>С/339ART (BioChek) инфекционный альвеолярный ринотрахеит тип А и В уровень антител</v>
      </c>
      <c r="B1181" t="str">
        <f>IF(E1181="","",INDEX(Лаборатории!A:A,MATCH('Производственный контроль'!E1181,Лаборатории!B:B,0)))</f>
        <v xml:space="preserve">КУРИНОЕ ЦАРСТВО АО </v>
      </c>
      <c r="C1181" t="str">
        <f>IF(E1181="","",VLOOKUP(E1181,Лаборатории!B:D,3,0))</f>
        <v>U377_CHL</v>
      </c>
      <c r="D1181" s="12">
        <v>45705</v>
      </c>
      <c r="E1181" s="11" t="s">
        <v>793</v>
      </c>
      <c r="F1181" s="11" t="s">
        <v>371</v>
      </c>
      <c r="G1181" s="11" t="s">
        <v>372</v>
      </c>
      <c r="H1181" s="11" t="s">
        <v>262</v>
      </c>
      <c r="I1181" s="11" t="s">
        <v>3409</v>
      </c>
      <c r="J1181" t="str">
        <f>IF(L1181="","",VLOOKUP(L1181,Продукция!B:D,3,0))</f>
        <v>Биологический_материал</v>
      </c>
      <c r="K1181" t="str">
        <f>IF(L1181="","",VLOOKUP(L1181,Продукция!B:C,2,0))</f>
        <v>Сыворотка крови</v>
      </c>
      <c r="L1181" s="151" t="s">
        <v>302</v>
      </c>
      <c r="M1181">
        <f>IF(L1181="","",VLOOKUP(L1181,Продукция!B:L,11,0))</f>
        <v>0</v>
      </c>
      <c r="N1181" s="11" t="s">
        <v>873</v>
      </c>
      <c r="P1181" s="11" t="s">
        <v>340</v>
      </c>
      <c r="Q1181" s="11" t="s">
        <v>854</v>
      </c>
      <c r="R1181" s="153" t="s">
        <v>5173</v>
      </c>
      <c r="S1181" s="11">
        <v>15</v>
      </c>
      <c r="T1181" s="11" t="s">
        <v>5178</v>
      </c>
      <c r="V1181" s="14">
        <v>45699</v>
      </c>
      <c r="Z1181" s="11" t="s">
        <v>4823</v>
      </c>
      <c r="AA1181" s="15">
        <v>0.55902777777777779</v>
      </c>
      <c r="AB1181" t="str">
        <f>IF(L1181="","",VLOOKUP(L1181&amp;I1181,Продукция!A:I,9,0))</f>
        <v>рекомендация производителя набора</v>
      </c>
      <c r="AC1181" s="14">
        <v>45708</v>
      </c>
      <c r="AD1181" s="11" t="s">
        <v>2673</v>
      </c>
      <c r="AE1181" s="11" t="s">
        <v>4823</v>
      </c>
      <c r="AF1181" t="str">
        <f>IF(AD1181="","",VLOOKUP(AD1181,'Сотрудники и ссылки'!A:B,2,0))</f>
        <v>Серолог</v>
      </c>
      <c r="AG1181">
        <f>IF(AD1181="","",VLOOKUP(AD1181,'Сотрудники и ссылки'!A:C,3,0))</f>
        <v>20001771</v>
      </c>
      <c r="AH1181" s="11" t="s">
        <v>2673</v>
      </c>
      <c r="AI1181" t="str">
        <f>IF(AH1181="","",VLOOKUP(AH1181,'Сотрудники и ссылки'!A:B,2,0))</f>
        <v>Серолог</v>
      </c>
      <c r="AJ1181">
        <f>IF(AH1181="","",VLOOKUP(AH1181,'Сотрудники и ссылки'!A:C,3,0))</f>
        <v>20001771</v>
      </c>
      <c r="AK1181" s="14">
        <v>45708</v>
      </c>
      <c r="AL1181" s="2">
        <f>IF(AK1181="","",AK1181+VLOOKUP(I1181,'Вид исследования'!B:E,4,0))</f>
        <v>45709</v>
      </c>
      <c r="AM1181" s="2">
        <f>IF(AK1181="","",AK1181+VLOOKUP(I1181,'Вид исследования'!B:F,5,0))</f>
        <v>45709</v>
      </c>
      <c r="AN1181" s="14">
        <v>45708</v>
      </c>
      <c r="AP1181" s="11" t="s">
        <v>189</v>
      </c>
      <c r="AQ1181" t="str">
        <f>IFERROR(IF(L1181="","",VLOOKUP(L1181&amp;I1181,Продукция!A:K,11,0)),"обратитесь к админ справочника")</f>
        <v>согласно рекомендациям производителя теста</v>
      </c>
      <c r="AR1181" s="11" t="s">
        <v>4823</v>
      </c>
      <c r="AS1181" t="str">
        <f>IFERROR(IF(L1181="","",VLOOKUP(L1181&amp;I1181,Продукция!A:J,10,0)),"обратитесь к админ справочника")</f>
        <v>инструкция тест- ситема Биочек СК-120</v>
      </c>
      <c r="AT1181" s="11" t="s">
        <v>4823</v>
      </c>
      <c r="AU1181" s="11" t="s">
        <v>4823</v>
      </c>
      <c r="AV1181" s="11" t="s">
        <v>2673</v>
      </c>
      <c r="AW1181" s="11" t="s">
        <v>4824</v>
      </c>
      <c r="AX1181" s="11" t="s">
        <v>372</v>
      </c>
      <c r="AY1181" s="11" t="s">
        <v>1528</v>
      </c>
      <c r="AZ1181" s="11">
        <v>106</v>
      </c>
      <c r="BA1181" s="11">
        <v>38</v>
      </c>
      <c r="BC1181" s="11" t="s">
        <v>5124</v>
      </c>
    </row>
    <row r="1182" spans="1:55" x14ac:dyDescent="0.25">
      <c r="A1182" t="str">
        <f t="shared" si="22"/>
        <v>С/339ART (BioChek) инфекционный альвеолярный ринотрахеит тип А и В уровень антител</v>
      </c>
      <c r="B1182" t="str">
        <f>IF(E1182="","",INDEX(Лаборатории!A:A,MATCH('Производственный контроль'!E1182,Лаборатории!B:B,0)))</f>
        <v xml:space="preserve">КУРИНОЕ ЦАРСТВО АО </v>
      </c>
      <c r="C1182" t="str">
        <f>IF(E1182="","",VLOOKUP(E1182,Лаборатории!B:D,3,0))</f>
        <v>U377_CHL</v>
      </c>
      <c r="D1182" s="12">
        <v>45705</v>
      </c>
      <c r="E1182" s="11" t="s">
        <v>793</v>
      </c>
      <c r="F1182" s="11" t="s">
        <v>371</v>
      </c>
      <c r="G1182" s="11" t="s">
        <v>372</v>
      </c>
      <c r="H1182" s="11" t="s">
        <v>262</v>
      </c>
      <c r="I1182" s="11" t="s">
        <v>3409</v>
      </c>
      <c r="J1182" t="str">
        <f>IF(L1182="","",VLOOKUP(L1182,Продукция!B:D,3,0))</f>
        <v>Биологический_материал</v>
      </c>
      <c r="K1182" t="str">
        <f>IF(L1182="","",VLOOKUP(L1182,Продукция!B:C,2,0))</f>
        <v>Сыворотка крови</v>
      </c>
      <c r="L1182" s="151" t="s">
        <v>302</v>
      </c>
      <c r="M1182">
        <f>IF(L1182="","",VLOOKUP(L1182,Продукция!B:L,11,0))</f>
        <v>0</v>
      </c>
      <c r="N1182" s="11" t="s">
        <v>873</v>
      </c>
      <c r="P1182" s="11" t="s">
        <v>340</v>
      </c>
      <c r="Q1182" s="11" t="s">
        <v>854</v>
      </c>
      <c r="R1182" s="153" t="s">
        <v>5177</v>
      </c>
      <c r="S1182" s="11">
        <v>15</v>
      </c>
      <c r="T1182" s="11" t="s">
        <v>5178</v>
      </c>
      <c r="V1182" s="14">
        <v>45701</v>
      </c>
      <c r="Z1182" s="11" t="s">
        <v>4823</v>
      </c>
      <c r="AA1182" s="15">
        <v>0.55902777777777779</v>
      </c>
      <c r="AB1182" t="str">
        <f>IF(L1182="","",VLOOKUP(L1182&amp;I1182,Продукция!A:I,9,0))</f>
        <v>рекомендация производителя набора</v>
      </c>
      <c r="AC1182" s="14">
        <v>45708</v>
      </c>
      <c r="AD1182" s="11" t="s">
        <v>2673</v>
      </c>
      <c r="AE1182" s="11" t="s">
        <v>4823</v>
      </c>
      <c r="AF1182" t="str">
        <f>IF(AD1182="","",VLOOKUP(AD1182,'Сотрудники и ссылки'!A:B,2,0))</f>
        <v>Серолог</v>
      </c>
      <c r="AG1182">
        <f>IF(AD1182="","",VLOOKUP(AD1182,'Сотрудники и ссылки'!A:C,3,0))</f>
        <v>20001771</v>
      </c>
      <c r="AH1182" s="11" t="s">
        <v>2673</v>
      </c>
      <c r="AI1182" t="str">
        <f>IF(AH1182="","",VLOOKUP(AH1182,'Сотрудники и ссылки'!A:B,2,0))</f>
        <v>Серолог</v>
      </c>
      <c r="AJ1182">
        <f>IF(AH1182="","",VLOOKUP(AH1182,'Сотрудники и ссылки'!A:C,3,0))</f>
        <v>20001771</v>
      </c>
      <c r="AK1182" s="14">
        <v>45708</v>
      </c>
      <c r="AL1182" s="2">
        <f>IF(AK1182="","",AK1182+VLOOKUP(I1182,'Вид исследования'!B:E,4,0))</f>
        <v>45709</v>
      </c>
      <c r="AM1182" s="2">
        <f>IF(AK1182="","",AK1182+VLOOKUP(I1182,'Вид исследования'!B:F,5,0))</f>
        <v>45709</v>
      </c>
      <c r="AN1182" s="14">
        <v>45708</v>
      </c>
      <c r="AP1182" s="11" t="s">
        <v>189</v>
      </c>
      <c r="AQ1182" t="str">
        <f>IFERROR(IF(L1182="","",VLOOKUP(L1182&amp;I1182,Продукция!A:K,11,0)),"обратитесь к админ справочника")</f>
        <v>согласно рекомендациям производителя теста</v>
      </c>
      <c r="AR1182" s="11" t="s">
        <v>4823</v>
      </c>
      <c r="AS1182" t="str">
        <f>IFERROR(IF(L1182="","",VLOOKUP(L1182&amp;I1182,Продукция!A:J,10,0)),"обратитесь к админ справочника")</f>
        <v>инструкция тест- ситема Биочек СК-120</v>
      </c>
      <c r="AT1182" s="11" t="s">
        <v>4823</v>
      </c>
      <c r="AU1182" s="11" t="s">
        <v>4823</v>
      </c>
      <c r="AV1182" s="11" t="s">
        <v>2673</v>
      </c>
      <c r="AW1182" s="11" t="s">
        <v>4824</v>
      </c>
      <c r="AX1182" s="11" t="s">
        <v>372</v>
      </c>
      <c r="AY1182" s="11" t="s">
        <v>1531</v>
      </c>
      <c r="AZ1182" s="11">
        <v>106</v>
      </c>
      <c r="BA1182" s="11">
        <v>38</v>
      </c>
      <c r="BC1182" s="11" t="s">
        <v>5124</v>
      </c>
    </row>
    <row r="1183" spans="1:55" x14ac:dyDescent="0.25">
      <c r="A1183" t="str">
        <f t="shared" si="22"/>
        <v>С/339IBD (BioChek) болезнь Гамборо уровень антител</v>
      </c>
      <c r="B1183" t="str">
        <f>IF(E1183="","",INDEX(Лаборатории!A:A,MATCH('Производственный контроль'!E1183,Лаборатории!B:B,0)))</f>
        <v xml:space="preserve">КУРИНОЕ ЦАРСТВО АО </v>
      </c>
      <c r="C1183" t="str">
        <f>IF(E1183="","",VLOOKUP(E1183,Лаборатории!B:D,3,0))</f>
        <v>U377_CHL</v>
      </c>
      <c r="D1183" s="12">
        <v>45705</v>
      </c>
      <c r="E1183" s="11" t="s">
        <v>793</v>
      </c>
      <c r="F1183" s="11" t="s">
        <v>371</v>
      </c>
      <c r="G1183" s="11" t="s">
        <v>372</v>
      </c>
      <c r="H1183" s="11" t="s">
        <v>262</v>
      </c>
      <c r="I1183" s="11" t="s">
        <v>3415</v>
      </c>
      <c r="J1183" t="str">
        <f>IF(L1183="","",VLOOKUP(L1183,Продукция!B:D,3,0))</f>
        <v>Биологический_материал</v>
      </c>
      <c r="K1183" t="str">
        <f>IF(L1183="","",VLOOKUP(L1183,Продукция!B:C,2,0))</f>
        <v>Сыворотка крови</v>
      </c>
      <c r="L1183" s="151" t="s">
        <v>302</v>
      </c>
      <c r="M1183">
        <f>IF(L1183="","",VLOOKUP(L1183,Продукция!B:L,11,0))</f>
        <v>0</v>
      </c>
      <c r="N1183" s="11" t="s">
        <v>873</v>
      </c>
      <c r="P1183" s="11" t="s">
        <v>340</v>
      </c>
      <c r="Q1183" s="11" t="s">
        <v>854</v>
      </c>
      <c r="R1183" s="153" t="s">
        <v>5167</v>
      </c>
      <c r="S1183" s="11">
        <v>15</v>
      </c>
      <c r="T1183" s="11" t="s">
        <v>5178</v>
      </c>
      <c r="V1183" s="14">
        <v>45696</v>
      </c>
      <c r="Z1183" s="11" t="s">
        <v>4823</v>
      </c>
      <c r="AA1183" s="15">
        <v>0.55902777777777779</v>
      </c>
      <c r="AB1183" t="str">
        <f>IF(L1183="","",VLOOKUP(L1183&amp;I1183,Продукция!A:I,9,0))</f>
        <v>рекомендация производителя набора</v>
      </c>
      <c r="AC1183" s="14">
        <v>45708</v>
      </c>
      <c r="AD1183" s="11" t="s">
        <v>2673</v>
      </c>
      <c r="AE1183" s="11" t="s">
        <v>4823</v>
      </c>
      <c r="AF1183" t="str">
        <f>IF(AD1183="","",VLOOKUP(AD1183,'Сотрудники и ссылки'!A:B,2,0))</f>
        <v>Серолог</v>
      </c>
      <c r="AG1183">
        <f>IF(AD1183="","",VLOOKUP(AD1183,'Сотрудники и ссылки'!A:C,3,0))</f>
        <v>20001771</v>
      </c>
      <c r="AH1183" s="11" t="s">
        <v>2673</v>
      </c>
      <c r="AI1183" t="str">
        <f>IF(AH1183="","",VLOOKUP(AH1183,'Сотрудники и ссылки'!A:B,2,0))</f>
        <v>Серолог</v>
      </c>
      <c r="AJ1183">
        <f>IF(AH1183="","",VLOOKUP(AH1183,'Сотрудники и ссылки'!A:C,3,0))</f>
        <v>20001771</v>
      </c>
      <c r="AK1183" s="14">
        <v>45708</v>
      </c>
      <c r="AL1183" s="2">
        <f>IF(AK1183="","",AK1183+VLOOKUP(I1183,'Вид исследования'!B:E,4,0))</f>
        <v>45709</v>
      </c>
      <c r="AM1183" s="2">
        <f>IF(AK1183="","",AK1183+VLOOKUP(I1183,'Вид исследования'!B:F,5,0))</f>
        <v>45709</v>
      </c>
      <c r="AN1183" s="14">
        <v>45708</v>
      </c>
      <c r="AP1183" s="11" t="s">
        <v>189</v>
      </c>
      <c r="AQ1183" t="str">
        <f>IFERROR(IF(L1183="","",VLOOKUP(L1183&amp;I1183,Продукция!A:K,11,0)),"обратитесь к админ справочника")</f>
        <v>согласно рекомендациям производителя теста</v>
      </c>
      <c r="AR1183" s="11" t="s">
        <v>4823</v>
      </c>
      <c r="AS1183" t="str">
        <f>IFERROR(IF(L1183="","",VLOOKUP(L1183&amp;I1183,Продукция!A:J,10,0)),"обратитесь к админ справочника")</f>
        <v>инструкция тест- ситема Биочек СК-113</v>
      </c>
      <c r="AT1183" s="11" t="s">
        <v>4823</v>
      </c>
      <c r="AU1183" s="11" t="s">
        <v>4823</v>
      </c>
      <c r="AV1183" s="11" t="s">
        <v>2673</v>
      </c>
      <c r="AW1183" s="11" t="s">
        <v>4824</v>
      </c>
      <c r="AX1183" s="11" t="s">
        <v>372</v>
      </c>
      <c r="AY1183" s="11" t="s">
        <v>1522</v>
      </c>
      <c r="AZ1183" s="11">
        <v>106</v>
      </c>
      <c r="BA1183" s="11">
        <v>37</v>
      </c>
      <c r="BC1183" s="11" t="s">
        <v>5124</v>
      </c>
    </row>
    <row r="1184" spans="1:55" x14ac:dyDescent="0.25">
      <c r="A1184" t="str">
        <f t="shared" si="22"/>
        <v>С/339IBD (BioChek) болезнь Гамборо уровень антител</v>
      </c>
      <c r="B1184" t="str">
        <f>IF(E1184="","",INDEX(Лаборатории!A:A,MATCH('Производственный контроль'!E1184,Лаборатории!B:B,0)))</f>
        <v xml:space="preserve">КУРИНОЕ ЦАРСТВО АО </v>
      </c>
      <c r="C1184" t="str">
        <f>IF(E1184="","",VLOOKUP(E1184,Лаборатории!B:D,3,0))</f>
        <v>U377_CHL</v>
      </c>
      <c r="D1184" s="12">
        <v>45705</v>
      </c>
      <c r="E1184" s="11" t="s">
        <v>793</v>
      </c>
      <c r="F1184" s="11" t="s">
        <v>371</v>
      </c>
      <c r="G1184" s="11" t="s">
        <v>372</v>
      </c>
      <c r="H1184" s="11" t="s">
        <v>262</v>
      </c>
      <c r="I1184" s="11" t="s">
        <v>3415</v>
      </c>
      <c r="J1184" t="str">
        <f>IF(L1184="","",VLOOKUP(L1184,Продукция!B:D,3,0))</f>
        <v>Биологический_материал</v>
      </c>
      <c r="K1184" t="str">
        <f>IF(L1184="","",VLOOKUP(L1184,Продукция!B:C,2,0))</f>
        <v>Сыворотка крови</v>
      </c>
      <c r="L1184" s="151" t="s">
        <v>302</v>
      </c>
      <c r="M1184">
        <f>IF(L1184="","",VLOOKUP(L1184,Продукция!B:L,11,0))</f>
        <v>0</v>
      </c>
      <c r="N1184" s="11" t="s">
        <v>873</v>
      </c>
      <c r="P1184" s="11" t="s">
        <v>340</v>
      </c>
      <c r="Q1184" s="11" t="s">
        <v>854</v>
      </c>
      <c r="R1184" s="153" t="s">
        <v>5168</v>
      </c>
      <c r="S1184" s="11">
        <v>15</v>
      </c>
      <c r="T1184" s="11" t="s">
        <v>5178</v>
      </c>
      <c r="V1184" s="14">
        <v>45696</v>
      </c>
      <c r="Z1184" s="11" t="s">
        <v>4823</v>
      </c>
      <c r="AA1184" s="15">
        <v>0.55902777777777779</v>
      </c>
      <c r="AB1184" t="str">
        <f>IF(L1184="","",VLOOKUP(L1184&amp;I1184,Продукция!A:I,9,0))</f>
        <v>рекомендация производителя набора</v>
      </c>
      <c r="AC1184" s="14">
        <v>45708</v>
      </c>
      <c r="AD1184" s="11" t="s">
        <v>2673</v>
      </c>
      <c r="AE1184" s="11" t="s">
        <v>4823</v>
      </c>
      <c r="AF1184" t="str">
        <f>IF(AD1184="","",VLOOKUP(AD1184,'Сотрудники и ссылки'!A:B,2,0))</f>
        <v>Серолог</v>
      </c>
      <c r="AG1184">
        <f>IF(AD1184="","",VLOOKUP(AD1184,'Сотрудники и ссылки'!A:C,3,0))</f>
        <v>20001771</v>
      </c>
      <c r="AH1184" s="11" t="s">
        <v>2673</v>
      </c>
      <c r="AI1184" t="str">
        <f>IF(AH1184="","",VLOOKUP(AH1184,'Сотрудники и ссылки'!A:B,2,0))</f>
        <v>Серолог</v>
      </c>
      <c r="AJ1184">
        <f>IF(AH1184="","",VLOOKUP(AH1184,'Сотрудники и ссылки'!A:C,3,0))</f>
        <v>20001771</v>
      </c>
      <c r="AK1184" s="14">
        <v>45708</v>
      </c>
      <c r="AL1184" s="2">
        <f>IF(AK1184="","",AK1184+VLOOKUP(I1184,'Вид исследования'!B:E,4,0))</f>
        <v>45709</v>
      </c>
      <c r="AM1184" s="2">
        <f>IF(AK1184="","",AK1184+VLOOKUP(I1184,'Вид исследования'!B:F,5,0))</f>
        <v>45709</v>
      </c>
      <c r="AN1184" s="14">
        <v>45708</v>
      </c>
      <c r="AP1184" s="11" t="s">
        <v>189</v>
      </c>
      <c r="AQ1184" t="str">
        <f>IFERROR(IF(L1184="","",VLOOKUP(L1184&amp;I1184,Продукция!A:K,11,0)),"обратитесь к админ справочника")</f>
        <v>согласно рекомендациям производителя теста</v>
      </c>
      <c r="AR1184" s="11" t="s">
        <v>4823</v>
      </c>
      <c r="AS1184" t="str">
        <f>IFERROR(IF(L1184="","",VLOOKUP(L1184&amp;I1184,Продукция!A:J,10,0)),"обратитесь к админ справочника")</f>
        <v>инструкция тест- ситема Биочек СК-113</v>
      </c>
      <c r="AT1184" s="11" t="s">
        <v>4823</v>
      </c>
      <c r="AU1184" s="11" t="s">
        <v>4823</v>
      </c>
      <c r="AV1184" s="11" t="s">
        <v>2673</v>
      </c>
      <c r="AW1184" s="11" t="s">
        <v>4824</v>
      </c>
      <c r="AX1184" s="11" t="s">
        <v>372</v>
      </c>
      <c r="AY1184" s="11" t="s">
        <v>1523</v>
      </c>
      <c r="AZ1184" s="11">
        <v>106</v>
      </c>
      <c r="BA1184" s="11">
        <v>37</v>
      </c>
      <c r="BC1184" s="11" t="s">
        <v>5124</v>
      </c>
    </row>
    <row r="1185" spans="1:55" x14ac:dyDescent="0.25">
      <c r="A1185" t="str">
        <f t="shared" si="22"/>
        <v>С/339IBD (BioChek) болезнь Гамборо уровень антител</v>
      </c>
      <c r="B1185" t="str">
        <f>IF(E1185="","",INDEX(Лаборатории!A:A,MATCH('Производственный контроль'!E1185,Лаборатории!B:B,0)))</f>
        <v xml:space="preserve">КУРИНОЕ ЦАРСТВО АО </v>
      </c>
      <c r="C1185" t="str">
        <f>IF(E1185="","",VLOOKUP(E1185,Лаборатории!B:D,3,0))</f>
        <v>U377_CHL</v>
      </c>
      <c r="D1185" s="12">
        <v>45705</v>
      </c>
      <c r="E1185" s="11" t="s">
        <v>793</v>
      </c>
      <c r="F1185" s="11" t="s">
        <v>371</v>
      </c>
      <c r="G1185" s="11" t="s">
        <v>372</v>
      </c>
      <c r="H1185" s="11" t="s">
        <v>262</v>
      </c>
      <c r="I1185" s="11" t="s">
        <v>3415</v>
      </c>
      <c r="J1185" t="str">
        <f>IF(L1185="","",VLOOKUP(L1185,Продукция!B:D,3,0))</f>
        <v>Биологический_материал</v>
      </c>
      <c r="K1185" t="str">
        <f>IF(L1185="","",VLOOKUP(L1185,Продукция!B:C,2,0))</f>
        <v>Сыворотка крови</v>
      </c>
      <c r="L1185" s="151" t="s">
        <v>302</v>
      </c>
      <c r="M1185">
        <f>IF(L1185="","",VLOOKUP(L1185,Продукция!B:L,11,0))</f>
        <v>0</v>
      </c>
      <c r="N1185" s="11" t="s">
        <v>873</v>
      </c>
      <c r="P1185" s="11" t="s">
        <v>340</v>
      </c>
      <c r="Q1185" s="11" t="s">
        <v>854</v>
      </c>
      <c r="R1185" s="153" t="s">
        <v>5170</v>
      </c>
      <c r="S1185" s="11">
        <v>15</v>
      </c>
      <c r="T1185" s="11" t="s">
        <v>5178</v>
      </c>
      <c r="V1185" s="14">
        <v>45697</v>
      </c>
      <c r="Z1185" s="11" t="s">
        <v>4823</v>
      </c>
      <c r="AA1185" s="15">
        <v>0.55902777777777779</v>
      </c>
      <c r="AB1185" t="str">
        <f>IF(L1185="","",VLOOKUP(L1185&amp;I1185,Продукция!A:I,9,0))</f>
        <v>рекомендация производителя набора</v>
      </c>
      <c r="AC1185" s="14">
        <v>45708</v>
      </c>
      <c r="AD1185" s="11" t="s">
        <v>2673</v>
      </c>
      <c r="AE1185" s="11" t="s">
        <v>4823</v>
      </c>
      <c r="AF1185" t="str">
        <f>IF(AD1185="","",VLOOKUP(AD1185,'Сотрудники и ссылки'!A:B,2,0))</f>
        <v>Серолог</v>
      </c>
      <c r="AG1185">
        <f>IF(AD1185="","",VLOOKUP(AD1185,'Сотрудники и ссылки'!A:C,3,0))</f>
        <v>20001771</v>
      </c>
      <c r="AH1185" s="11" t="s">
        <v>2673</v>
      </c>
      <c r="AI1185" t="str">
        <f>IF(AH1185="","",VLOOKUP(AH1185,'Сотрудники и ссылки'!A:B,2,0))</f>
        <v>Серолог</v>
      </c>
      <c r="AJ1185">
        <f>IF(AH1185="","",VLOOKUP(AH1185,'Сотрудники и ссылки'!A:C,3,0))</f>
        <v>20001771</v>
      </c>
      <c r="AK1185" s="14">
        <v>45708</v>
      </c>
      <c r="AL1185" s="2">
        <f>IF(AK1185="","",AK1185+VLOOKUP(I1185,'Вид исследования'!B:E,4,0))</f>
        <v>45709</v>
      </c>
      <c r="AM1185" s="2">
        <f>IF(AK1185="","",AK1185+VLOOKUP(I1185,'Вид исследования'!B:F,5,0))</f>
        <v>45709</v>
      </c>
      <c r="AN1185" s="14">
        <v>45708</v>
      </c>
      <c r="AP1185" s="11" t="s">
        <v>189</v>
      </c>
      <c r="AQ1185" t="str">
        <f>IFERROR(IF(L1185="","",VLOOKUP(L1185&amp;I1185,Продукция!A:K,11,0)),"обратитесь к админ справочника")</f>
        <v>согласно рекомендациям производителя теста</v>
      </c>
      <c r="AR1185" s="11" t="s">
        <v>4823</v>
      </c>
      <c r="AS1185" t="str">
        <f>IFERROR(IF(L1185="","",VLOOKUP(L1185&amp;I1185,Продукция!A:J,10,0)),"обратитесь к админ справочника")</f>
        <v>инструкция тест- ситема Биочек СК-113</v>
      </c>
      <c r="AT1185" s="11" t="s">
        <v>4823</v>
      </c>
      <c r="AU1185" s="11" t="s">
        <v>4823</v>
      </c>
      <c r="AV1185" s="11" t="s">
        <v>2673</v>
      </c>
      <c r="AW1185" s="11" t="s">
        <v>4824</v>
      </c>
      <c r="AX1185" s="11" t="s">
        <v>372</v>
      </c>
      <c r="AY1185" s="11" t="s">
        <v>1525</v>
      </c>
      <c r="AZ1185" s="11">
        <v>106</v>
      </c>
      <c r="BA1185" s="11">
        <v>38</v>
      </c>
      <c r="BC1185" s="11" t="s">
        <v>5124</v>
      </c>
    </row>
    <row r="1186" spans="1:55" x14ac:dyDescent="0.25">
      <c r="A1186" t="str">
        <f t="shared" si="22"/>
        <v>С/339IBD (BioChek) болезнь Гамборо уровень антител</v>
      </c>
      <c r="B1186" t="str">
        <f>IF(E1186="","",INDEX(Лаборатории!A:A,MATCH('Производственный контроль'!E1186,Лаборатории!B:B,0)))</f>
        <v xml:space="preserve">КУРИНОЕ ЦАРСТВО АО </v>
      </c>
      <c r="C1186" t="str">
        <f>IF(E1186="","",VLOOKUP(E1186,Лаборатории!B:D,3,0))</f>
        <v>U377_CHL</v>
      </c>
      <c r="D1186" s="12">
        <v>45705</v>
      </c>
      <c r="E1186" s="11" t="s">
        <v>793</v>
      </c>
      <c r="F1186" s="11" t="s">
        <v>371</v>
      </c>
      <c r="G1186" s="11" t="s">
        <v>372</v>
      </c>
      <c r="H1186" s="11" t="s">
        <v>262</v>
      </c>
      <c r="I1186" s="11" t="s">
        <v>3415</v>
      </c>
      <c r="J1186" t="str">
        <f>IF(L1186="","",VLOOKUP(L1186,Продукция!B:D,3,0))</f>
        <v>Биологический_материал</v>
      </c>
      <c r="K1186" t="str">
        <f>IF(L1186="","",VLOOKUP(L1186,Продукция!B:C,2,0))</f>
        <v>Сыворотка крови</v>
      </c>
      <c r="L1186" s="151" t="s">
        <v>302</v>
      </c>
      <c r="M1186">
        <f>IF(L1186="","",VLOOKUP(L1186,Продукция!B:L,11,0))</f>
        <v>0</v>
      </c>
      <c r="N1186" s="11" t="s">
        <v>873</v>
      </c>
      <c r="P1186" s="11" t="s">
        <v>340</v>
      </c>
      <c r="Q1186" s="11" t="s">
        <v>854</v>
      </c>
      <c r="R1186" s="153" t="s">
        <v>5171</v>
      </c>
      <c r="S1186" s="11">
        <v>15</v>
      </c>
      <c r="T1186" s="11" t="s">
        <v>5178</v>
      </c>
      <c r="V1186" s="14">
        <v>45698</v>
      </c>
      <c r="Z1186" s="11" t="s">
        <v>4823</v>
      </c>
      <c r="AA1186" s="15">
        <v>0.55902777777777779</v>
      </c>
      <c r="AB1186" t="str">
        <f>IF(L1186="","",VLOOKUP(L1186&amp;I1186,Продукция!A:I,9,0))</f>
        <v>рекомендация производителя набора</v>
      </c>
      <c r="AC1186" s="14">
        <v>45708</v>
      </c>
      <c r="AD1186" s="11" t="s">
        <v>2673</v>
      </c>
      <c r="AE1186" s="11" t="s">
        <v>4823</v>
      </c>
      <c r="AF1186" t="str">
        <f>IF(AD1186="","",VLOOKUP(AD1186,'Сотрудники и ссылки'!A:B,2,0))</f>
        <v>Серолог</v>
      </c>
      <c r="AG1186">
        <f>IF(AD1186="","",VLOOKUP(AD1186,'Сотрудники и ссылки'!A:C,3,0))</f>
        <v>20001771</v>
      </c>
      <c r="AH1186" s="11" t="s">
        <v>2673</v>
      </c>
      <c r="AI1186" t="str">
        <f>IF(AH1186="","",VLOOKUP(AH1186,'Сотрудники и ссылки'!A:B,2,0))</f>
        <v>Серолог</v>
      </c>
      <c r="AJ1186">
        <f>IF(AH1186="","",VLOOKUP(AH1186,'Сотрудники и ссылки'!A:C,3,0))</f>
        <v>20001771</v>
      </c>
      <c r="AK1186" s="14">
        <v>45708</v>
      </c>
      <c r="AL1186" s="2">
        <f>IF(AK1186="","",AK1186+VLOOKUP(I1186,'Вид исследования'!B:E,4,0))</f>
        <v>45709</v>
      </c>
      <c r="AM1186" s="2">
        <f>IF(AK1186="","",AK1186+VLOOKUP(I1186,'Вид исследования'!B:F,5,0))</f>
        <v>45709</v>
      </c>
      <c r="AN1186" s="14">
        <v>45708</v>
      </c>
      <c r="AP1186" s="11" t="s">
        <v>189</v>
      </c>
      <c r="AQ1186" t="str">
        <f>IFERROR(IF(L1186="","",VLOOKUP(L1186&amp;I1186,Продукция!A:K,11,0)),"обратитесь к админ справочника")</f>
        <v>согласно рекомендациям производителя теста</v>
      </c>
      <c r="AR1186" s="11" t="s">
        <v>4823</v>
      </c>
      <c r="AS1186" t="str">
        <f>IFERROR(IF(L1186="","",VLOOKUP(L1186&amp;I1186,Продукция!A:J,10,0)),"обратитесь к админ справочника")</f>
        <v>инструкция тест- ситема Биочек СК-113</v>
      </c>
      <c r="AT1186" s="11" t="s">
        <v>4823</v>
      </c>
      <c r="AU1186" s="11" t="s">
        <v>4823</v>
      </c>
      <c r="AV1186" s="11" t="s">
        <v>2673</v>
      </c>
      <c r="AW1186" s="11" t="s">
        <v>4824</v>
      </c>
      <c r="AX1186" s="11" t="s">
        <v>372</v>
      </c>
      <c r="AY1186" s="11" t="s">
        <v>1526</v>
      </c>
      <c r="AZ1186" s="11">
        <v>106</v>
      </c>
      <c r="BA1186" s="11">
        <v>38</v>
      </c>
      <c r="BC1186" s="11" t="s">
        <v>5124</v>
      </c>
    </row>
    <row r="1187" spans="1:55" x14ac:dyDescent="0.25">
      <c r="A1187" t="str">
        <f t="shared" si="22"/>
        <v>С/339IBD (BioChek) болезнь Гамборо уровень антител</v>
      </c>
      <c r="B1187" t="str">
        <f>IF(E1187="","",INDEX(Лаборатории!A:A,MATCH('Производственный контроль'!E1187,Лаборатории!B:B,0)))</f>
        <v xml:space="preserve">КУРИНОЕ ЦАРСТВО АО </v>
      </c>
      <c r="C1187" t="str">
        <f>IF(E1187="","",VLOOKUP(E1187,Лаборатории!B:D,3,0))</f>
        <v>U377_CHL</v>
      </c>
      <c r="D1187" s="12">
        <v>45705</v>
      </c>
      <c r="E1187" s="11" t="s">
        <v>793</v>
      </c>
      <c r="F1187" s="11" t="s">
        <v>371</v>
      </c>
      <c r="G1187" s="11" t="s">
        <v>372</v>
      </c>
      <c r="H1187" s="11" t="s">
        <v>262</v>
      </c>
      <c r="I1187" s="11" t="s">
        <v>3415</v>
      </c>
      <c r="J1187" t="str">
        <f>IF(L1187="","",VLOOKUP(L1187,Продукция!B:D,3,0))</f>
        <v>Биологический_материал</v>
      </c>
      <c r="K1187" t="str">
        <f>IF(L1187="","",VLOOKUP(L1187,Продукция!B:C,2,0))</f>
        <v>Сыворотка крови</v>
      </c>
      <c r="L1187" s="151" t="s">
        <v>302</v>
      </c>
      <c r="M1187">
        <f>IF(L1187="","",VLOOKUP(L1187,Продукция!B:L,11,0))</f>
        <v>0</v>
      </c>
      <c r="N1187" s="11" t="s">
        <v>873</v>
      </c>
      <c r="P1187" s="11" t="s">
        <v>340</v>
      </c>
      <c r="Q1187" s="11" t="s">
        <v>854</v>
      </c>
      <c r="R1187" s="153" t="s">
        <v>5173</v>
      </c>
      <c r="S1187" s="11">
        <v>15</v>
      </c>
      <c r="T1187" s="11" t="s">
        <v>5178</v>
      </c>
      <c r="V1187" s="14">
        <v>45699</v>
      </c>
      <c r="Z1187" s="11" t="s">
        <v>4823</v>
      </c>
      <c r="AA1187" s="15">
        <v>0.55902777777777779</v>
      </c>
      <c r="AB1187" t="str">
        <f>IF(L1187="","",VLOOKUP(L1187&amp;I1187,Продукция!A:I,9,0))</f>
        <v>рекомендация производителя набора</v>
      </c>
      <c r="AC1187" s="14">
        <v>45708</v>
      </c>
      <c r="AD1187" s="11" t="s">
        <v>2673</v>
      </c>
      <c r="AE1187" s="11" t="s">
        <v>4823</v>
      </c>
      <c r="AF1187" t="str">
        <f>IF(AD1187="","",VLOOKUP(AD1187,'Сотрудники и ссылки'!A:B,2,0))</f>
        <v>Серолог</v>
      </c>
      <c r="AG1187">
        <f>IF(AD1187="","",VLOOKUP(AD1187,'Сотрудники и ссылки'!A:C,3,0))</f>
        <v>20001771</v>
      </c>
      <c r="AH1187" s="11" t="s">
        <v>2673</v>
      </c>
      <c r="AI1187" t="str">
        <f>IF(AH1187="","",VLOOKUP(AH1187,'Сотрудники и ссылки'!A:B,2,0))</f>
        <v>Серолог</v>
      </c>
      <c r="AJ1187">
        <f>IF(AH1187="","",VLOOKUP(AH1187,'Сотрудники и ссылки'!A:C,3,0))</f>
        <v>20001771</v>
      </c>
      <c r="AK1187" s="14">
        <v>45708</v>
      </c>
      <c r="AL1187" s="2">
        <f>IF(AK1187="","",AK1187+VLOOKUP(I1187,'Вид исследования'!B:E,4,0))</f>
        <v>45709</v>
      </c>
      <c r="AM1187" s="2">
        <f>IF(AK1187="","",AK1187+VLOOKUP(I1187,'Вид исследования'!B:F,5,0))</f>
        <v>45709</v>
      </c>
      <c r="AN1187" s="14">
        <v>45708</v>
      </c>
      <c r="AP1187" s="11" t="s">
        <v>189</v>
      </c>
      <c r="AQ1187" t="str">
        <f>IFERROR(IF(L1187="","",VLOOKUP(L1187&amp;I1187,Продукция!A:K,11,0)),"обратитесь к админ справочника")</f>
        <v>согласно рекомендациям производителя теста</v>
      </c>
      <c r="AR1187" s="11" t="s">
        <v>4823</v>
      </c>
      <c r="AS1187" t="str">
        <f>IFERROR(IF(L1187="","",VLOOKUP(L1187&amp;I1187,Продукция!A:J,10,0)),"обратитесь к админ справочника")</f>
        <v>инструкция тест- ситема Биочек СК-113</v>
      </c>
      <c r="AT1187" s="11" t="s">
        <v>4823</v>
      </c>
      <c r="AU1187" s="11" t="s">
        <v>4823</v>
      </c>
      <c r="AV1187" s="11" t="s">
        <v>2673</v>
      </c>
      <c r="AW1187" s="11" t="s">
        <v>4824</v>
      </c>
      <c r="AX1187" s="11" t="s">
        <v>372</v>
      </c>
      <c r="AY1187" s="11" t="s">
        <v>1528</v>
      </c>
      <c r="AZ1187" s="11">
        <v>106</v>
      </c>
      <c r="BA1187" s="11">
        <v>38</v>
      </c>
      <c r="BC1187" s="11" t="s">
        <v>5124</v>
      </c>
    </row>
    <row r="1188" spans="1:55" x14ac:dyDescent="0.25">
      <c r="A1188" t="str">
        <f t="shared" si="22"/>
        <v>С/339IBD (BioChek) болезнь Гамборо уровень антител</v>
      </c>
      <c r="B1188" t="str">
        <f>IF(E1188="","",INDEX(Лаборатории!A:A,MATCH('Производственный контроль'!E1188,Лаборатории!B:B,0)))</f>
        <v xml:space="preserve">КУРИНОЕ ЦАРСТВО АО </v>
      </c>
      <c r="C1188" t="str">
        <f>IF(E1188="","",VLOOKUP(E1188,Лаборатории!B:D,3,0))</f>
        <v>U377_CHL</v>
      </c>
      <c r="D1188" s="12">
        <v>45705</v>
      </c>
      <c r="E1188" s="11" t="s">
        <v>793</v>
      </c>
      <c r="F1188" s="11" t="s">
        <v>371</v>
      </c>
      <c r="G1188" s="11" t="s">
        <v>372</v>
      </c>
      <c r="H1188" s="11" t="s">
        <v>262</v>
      </c>
      <c r="I1188" s="11" t="s">
        <v>3415</v>
      </c>
      <c r="J1188" t="str">
        <f>IF(L1188="","",VLOOKUP(L1188,Продукция!B:D,3,0))</f>
        <v>Биологический_материал</v>
      </c>
      <c r="K1188" t="str">
        <f>IF(L1188="","",VLOOKUP(L1188,Продукция!B:C,2,0))</f>
        <v>Сыворотка крови</v>
      </c>
      <c r="L1188" s="151" t="s">
        <v>302</v>
      </c>
      <c r="M1188">
        <f>IF(L1188="","",VLOOKUP(L1188,Продукция!B:L,11,0))</f>
        <v>0</v>
      </c>
      <c r="N1188" s="11" t="s">
        <v>873</v>
      </c>
      <c r="P1188" s="11" t="s">
        <v>340</v>
      </c>
      <c r="Q1188" s="11" t="s">
        <v>854</v>
      </c>
      <c r="R1188" s="153" t="s">
        <v>5177</v>
      </c>
      <c r="S1188" s="11">
        <v>15</v>
      </c>
      <c r="T1188" s="11" t="s">
        <v>5178</v>
      </c>
      <c r="V1188" s="14">
        <v>45701</v>
      </c>
      <c r="Z1188" s="11" t="s">
        <v>4823</v>
      </c>
      <c r="AA1188" s="15">
        <v>0.55902777777777779</v>
      </c>
      <c r="AB1188" t="str">
        <f>IF(L1188="","",VLOOKUP(L1188&amp;I1188,Продукция!A:I,9,0))</f>
        <v>рекомендация производителя набора</v>
      </c>
      <c r="AC1188" s="14">
        <v>45708</v>
      </c>
      <c r="AD1188" s="11" t="s">
        <v>2673</v>
      </c>
      <c r="AE1188" s="11" t="s">
        <v>4823</v>
      </c>
      <c r="AF1188" t="str">
        <f>IF(AD1188="","",VLOOKUP(AD1188,'Сотрудники и ссылки'!A:B,2,0))</f>
        <v>Серолог</v>
      </c>
      <c r="AG1188">
        <f>IF(AD1188="","",VLOOKUP(AD1188,'Сотрудники и ссылки'!A:C,3,0))</f>
        <v>20001771</v>
      </c>
      <c r="AH1188" s="11" t="s">
        <v>2673</v>
      </c>
      <c r="AI1188" t="str">
        <f>IF(AH1188="","",VLOOKUP(AH1188,'Сотрудники и ссылки'!A:B,2,0))</f>
        <v>Серолог</v>
      </c>
      <c r="AJ1188">
        <f>IF(AH1188="","",VLOOKUP(AH1188,'Сотрудники и ссылки'!A:C,3,0))</f>
        <v>20001771</v>
      </c>
      <c r="AK1188" s="14">
        <v>45708</v>
      </c>
      <c r="AL1188" s="2">
        <f>IF(AK1188="","",AK1188+VLOOKUP(I1188,'Вид исследования'!B:E,4,0))</f>
        <v>45709</v>
      </c>
      <c r="AM1188" s="2">
        <f>IF(AK1188="","",AK1188+VLOOKUP(I1188,'Вид исследования'!B:F,5,0))</f>
        <v>45709</v>
      </c>
      <c r="AN1188" s="14">
        <v>45708</v>
      </c>
      <c r="AP1188" s="11" t="s">
        <v>189</v>
      </c>
      <c r="AQ1188" t="str">
        <f>IFERROR(IF(L1188="","",VLOOKUP(L1188&amp;I1188,Продукция!A:K,11,0)),"обратитесь к админ справочника")</f>
        <v>согласно рекомендациям производителя теста</v>
      </c>
      <c r="AR1188" s="11" t="s">
        <v>4823</v>
      </c>
      <c r="AS1188" t="str">
        <f>IFERROR(IF(L1188="","",VLOOKUP(L1188&amp;I1188,Продукция!A:J,10,0)),"обратитесь к админ справочника")</f>
        <v>инструкция тест- ситема Биочек СК-113</v>
      </c>
      <c r="AT1188" s="11" t="s">
        <v>4823</v>
      </c>
      <c r="AU1188" s="11" t="s">
        <v>4823</v>
      </c>
      <c r="AV1188" s="11" t="s">
        <v>2673</v>
      </c>
      <c r="AW1188" s="11" t="s">
        <v>4824</v>
      </c>
      <c r="AX1188" s="11" t="s">
        <v>372</v>
      </c>
      <c r="AY1188" s="11" t="s">
        <v>1531</v>
      </c>
      <c r="AZ1188" s="11">
        <v>106</v>
      </c>
      <c r="BA1188" s="11">
        <v>38</v>
      </c>
      <c r="BC1188" s="11" t="s">
        <v>5124</v>
      </c>
    </row>
    <row r="1189" spans="1:55" x14ac:dyDescent="0.25">
      <c r="A1189" t="str">
        <f t="shared" si="22"/>
        <v>С/339IBV (BioChek) инфекционный бронхит уровень антител</v>
      </c>
      <c r="B1189" t="str">
        <f>IF(E1189="","",INDEX(Лаборатории!A:A,MATCH('Производственный контроль'!E1189,Лаборатории!B:B,0)))</f>
        <v xml:space="preserve">КУРИНОЕ ЦАРСТВО АО </v>
      </c>
      <c r="C1189" t="str">
        <f>IF(E1189="","",VLOOKUP(E1189,Лаборатории!B:D,3,0))</f>
        <v>U377_CHL</v>
      </c>
      <c r="D1189" s="12">
        <v>45705</v>
      </c>
      <c r="E1189" s="11" t="s">
        <v>793</v>
      </c>
      <c r="F1189" s="11" t="s">
        <v>371</v>
      </c>
      <c r="G1189" s="11" t="s">
        <v>372</v>
      </c>
      <c r="H1189" s="11" t="s">
        <v>262</v>
      </c>
      <c r="I1189" s="11" t="s">
        <v>3416</v>
      </c>
      <c r="J1189" t="str">
        <f>IF(L1189="","",VLOOKUP(L1189,Продукция!B:D,3,0))</f>
        <v>Биологический_материал</v>
      </c>
      <c r="K1189" t="str">
        <f>IF(L1189="","",VLOOKUP(L1189,Продукция!B:C,2,0))</f>
        <v>Сыворотка крови</v>
      </c>
      <c r="L1189" s="151" t="s">
        <v>302</v>
      </c>
      <c r="M1189">
        <f>IF(L1189="","",VLOOKUP(L1189,Продукция!B:L,11,0))</f>
        <v>0</v>
      </c>
      <c r="N1189" s="11" t="s">
        <v>873</v>
      </c>
      <c r="P1189" s="11" t="s">
        <v>340</v>
      </c>
      <c r="Q1189" s="11" t="s">
        <v>854</v>
      </c>
      <c r="R1189" s="153" t="s">
        <v>5167</v>
      </c>
      <c r="S1189" s="11">
        <v>15</v>
      </c>
      <c r="T1189" s="11" t="s">
        <v>5178</v>
      </c>
      <c r="V1189" s="14">
        <v>45696</v>
      </c>
      <c r="Z1189" s="11" t="s">
        <v>4823</v>
      </c>
      <c r="AA1189" s="15">
        <v>0.55902777777777779</v>
      </c>
      <c r="AB1189" t="str">
        <f>IF(L1189="","",VLOOKUP(L1189&amp;I1189,Продукция!A:I,9,0))</f>
        <v>рекомендация производителя набора</v>
      </c>
      <c r="AC1189" s="14">
        <v>45708</v>
      </c>
      <c r="AD1189" s="11" t="s">
        <v>2673</v>
      </c>
      <c r="AE1189" s="11" t="s">
        <v>4823</v>
      </c>
      <c r="AF1189" t="str">
        <f>IF(AD1189="","",VLOOKUP(AD1189,'Сотрудники и ссылки'!A:B,2,0))</f>
        <v>Серолог</v>
      </c>
      <c r="AG1189">
        <f>IF(AD1189="","",VLOOKUP(AD1189,'Сотрудники и ссылки'!A:C,3,0))</f>
        <v>20001771</v>
      </c>
      <c r="AH1189" s="11" t="s">
        <v>2673</v>
      </c>
      <c r="AI1189" t="str">
        <f>IF(AH1189="","",VLOOKUP(AH1189,'Сотрудники и ссылки'!A:B,2,0))</f>
        <v>Серолог</v>
      </c>
      <c r="AJ1189">
        <f>IF(AH1189="","",VLOOKUP(AH1189,'Сотрудники и ссылки'!A:C,3,0))</f>
        <v>20001771</v>
      </c>
      <c r="AK1189" s="14">
        <v>45708</v>
      </c>
      <c r="AL1189" s="2">
        <f>IF(AK1189="","",AK1189+VLOOKUP(I1189,'Вид исследования'!B:E,4,0))</f>
        <v>45709</v>
      </c>
      <c r="AM1189" s="2">
        <f>IF(AK1189="","",AK1189+VLOOKUP(I1189,'Вид исследования'!B:F,5,0))</f>
        <v>45709</v>
      </c>
      <c r="AN1189" s="14">
        <v>45708</v>
      </c>
      <c r="AP1189" s="11" t="s">
        <v>189</v>
      </c>
      <c r="AQ1189" t="str">
        <f>IFERROR(IF(L1189="","",VLOOKUP(L1189&amp;I1189,Продукция!A:K,11,0)),"обратитесь к админ справочника")</f>
        <v>согласно рекомендациям производителя теста</v>
      </c>
      <c r="AR1189" s="11" t="s">
        <v>4823</v>
      </c>
      <c r="AS1189" t="str">
        <f>IFERROR(IF(L1189="","",VLOOKUP(L1189&amp;I1189,Продукция!A:J,10,0)),"обратитесь к админ справочника")</f>
        <v>инструкция тест- ситема Биочек СК-119</v>
      </c>
      <c r="AT1189" s="11" t="s">
        <v>4823</v>
      </c>
      <c r="AU1189" s="11" t="s">
        <v>4823</v>
      </c>
      <c r="AV1189" s="11" t="s">
        <v>2673</v>
      </c>
      <c r="AW1189" s="11" t="s">
        <v>4824</v>
      </c>
      <c r="AX1189" s="11" t="s">
        <v>372</v>
      </c>
      <c r="AY1189" s="11" t="s">
        <v>1522</v>
      </c>
      <c r="AZ1189" s="11">
        <v>106</v>
      </c>
      <c r="BA1189" s="11">
        <v>37</v>
      </c>
      <c r="BC1189" s="11" t="s">
        <v>5124</v>
      </c>
    </row>
    <row r="1190" spans="1:55" x14ac:dyDescent="0.25">
      <c r="A1190" t="str">
        <f t="shared" si="22"/>
        <v>С/339IBV (BioChek) инфекционный бронхит уровень антител</v>
      </c>
      <c r="B1190" t="str">
        <f>IF(E1190="","",INDEX(Лаборатории!A:A,MATCH('Производственный контроль'!E1190,Лаборатории!B:B,0)))</f>
        <v xml:space="preserve">КУРИНОЕ ЦАРСТВО АО </v>
      </c>
      <c r="C1190" t="str">
        <f>IF(E1190="","",VLOOKUP(E1190,Лаборатории!B:D,3,0))</f>
        <v>U377_CHL</v>
      </c>
      <c r="D1190" s="12">
        <v>45705</v>
      </c>
      <c r="E1190" s="11" t="s">
        <v>793</v>
      </c>
      <c r="F1190" s="11" t="s">
        <v>371</v>
      </c>
      <c r="G1190" s="11" t="s">
        <v>372</v>
      </c>
      <c r="H1190" s="11" t="s">
        <v>262</v>
      </c>
      <c r="I1190" s="11" t="s">
        <v>3416</v>
      </c>
      <c r="J1190" t="str">
        <f>IF(L1190="","",VLOOKUP(L1190,Продукция!B:D,3,0))</f>
        <v>Биологический_материал</v>
      </c>
      <c r="K1190" t="str">
        <f>IF(L1190="","",VLOOKUP(L1190,Продукция!B:C,2,0))</f>
        <v>Сыворотка крови</v>
      </c>
      <c r="L1190" s="151" t="s">
        <v>302</v>
      </c>
      <c r="M1190">
        <f>IF(L1190="","",VLOOKUP(L1190,Продукция!B:L,11,0))</f>
        <v>0</v>
      </c>
      <c r="N1190" s="11" t="s">
        <v>873</v>
      </c>
      <c r="P1190" s="11" t="s">
        <v>340</v>
      </c>
      <c r="Q1190" s="11" t="s">
        <v>854</v>
      </c>
      <c r="R1190" s="153" t="s">
        <v>5168</v>
      </c>
      <c r="S1190" s="11">
        <v>15</v>
      </c>
      <c r="T1190" s="11" t="s">
        <v>5178</v>
      </c>
      <c r="V1190" s="14">
        <v>45696</v>
      </c>
      <c r="Z1190" s="11" t="s">
        <v>4823</v>
      </c>
      <c r="AA1190" s="15">
        <v>0.55902777777777779</v>
      </c>
      <c r="AB1190" t="str">
        <f>IF(L1190="","",VLOOKUP(L1190&amp;I1190,Продукция!A:I,9,0))</f>
        <v>рекомендация производителя набора</v>
      </c>
      <c r="AC1190" s="14">
        <v>45708</v>
      </c>
      <c r="AD1190" s="11" t="s">
        <v>2673</v>
      </c>
      <c r="AE1190" s="11" t="s">
        <v>4823</v>
      </c>
      <c r="AF1190" t="str">
        <f>IF(AD1190="","",VLOOKUP(AD1190,'Сотрудники и ссылки'!A:B,2,0))</f>
        <v>Серолог</v>
      </c>
      <c r="AG1190">
        <f>IF(AD1190="","",VLOOKUP(AD1190,'Сотрудники и ссылки'!A:C,3,0))</f>
        <v>20001771</v>
      </c>
      <c r="AH1190" s="11" t="s">
        <v>2673</v>
      </c>
      <c r="AI1190" t="str">
        <f>IF(AH1190="","",VLOOKUP(AH1190,'Сотрудники и ссылки'!A:B,2,0))</f>
        <v>Серолог</v>
      </c>
      <c r="AJ1190">
        <f>IF(AH1190="","",VLOOKUP(AH1190,'Сотрудники и ссылки'!A:C,3,0))</f>
        <v>20001771</v>
      </c>
      <c r="AK1190" s="14">
        <v>45708</v>
      </c>
      <c r="AL1190" s="2">
        <f>IF(AK1190="","",AK1190+VLOOKUP(I1190,'Вид исследования'!B:E,4,0))</f>
        <v>45709</v>
      </c>
      <c r="AM1190" s="2">
        <f>IF(AK1190="","",AK1190+VLOOKUP(I1190,'Вид исследования'!B:F,5,0))</f>
        <v>45709</v>
      </c>
      <c r="AN1190" s="14">
        <v>45708</v>
      </c>
      <c r="AP1190" s="11" t="s">
        <v>189</v>
      </c>
      <c r="AQ1190" t="str">
        <f>IFERROR(IF(L1190="","",VLOOKUP(L1190&amp;I1190,Продукция!A:K,11,0)),"обратитесь к админ справочника")</f>
        <v>согласно рекомендациям производителя теста</v>
      </c>
      <c r="AR1190" s="11" t="s">
        <v>4823</v>
      </c>
      <c r="AS1190" t="str">
        <f>IFERROR(IF(L1190="","",VLOOKUP(L1190&amp;I1190,Продукция!A:J,10,0)),"обратитесь к админ справочника")</f>
        <v>инструкция тест- ситема Биочек СК-119</v>
      </c>
      <c r="AT1190" s="11" t="s">
        <v>4823</v>
      </c>
      <c r="AU1190" s="11" t="s">
        <v>4823</v>
      </c>
      <c r="AV1190" s="11" t="s">
        <v>2673</v>
      </c>
      <c r="AW1190" s="11" t="s">
        <v>4824</v>
      </c>
      <c r="AX1190" s="11" t="s">
        <v>372</v>
      </c>
      <c r="AY1190" s="11" t="s">
        <v>1523</v>
      </c>
      <c r="AZ1190" s="11">
        <v>106</v>
      </c>
      <c r="BA1190" s="11">
        <v>37</v>
      </c>
      <c r="BC1190" s="11" t="s">
        <v>5124</v>
      </c>
    </row>
    <row r="1191" spans="1:55" x14ac:dyDescent="0.25">
      <c r="A1191" t="str">
        <f t="shared" si="22"/>
        <v>С/339IBV (BioChek) инфекционный бронхит уровень антител</v>
      </c>
      <c r="B1191" t="str">
        <f>IF(E1191="","",INDEX(Лаборатории!A:A,MATCH('Производственный контроль'!E1191,Лаборатории!B:B,0)))</f>
        <v xml:space="preserve">КУРИНОЕ ЦАРСТВО АО </v>
      </c>
      <c r="C1191" t="str">
        <f>IF(E1191="","",VLOOKUP(E1191,Лаборатории!B:D,3,0))</f>
        <v>U377_CHL</v>
      </c>
      <c r="D1191" s="12">
        <v>45705</v>
      </c>
      <c r="E1191" s="11" t="s">
        <v>793</v>
      </c>
      <c r="F1191" s="11" t="s">
        <v>371</v>
      </c>
      <c r="G1191" s="11" t="s">
        <v>372</v>
      </c>
      <c r="H1191" s="11" t="s">
        <v>262</v>
      </c>
      <c r="I1191" s="11" t="s">
        <v>3416</v>
      </c>
      <c r="J1191" t="str">
        <f>IF(L1191="","",VLOOKUP(L1191,Продукция!B:D,3,0))</f>
        <v>Биологический_материал</v>
      </c>
      <c r="K1191" t="str">
        <f>IF(L1191="","",VLOOKUP(L1191,Продукция!B:C,2,0))</f>
        <v>Сыворотка крови</v>
      </c>
      <c r="L1191" s="151" t="s">
        <v>302</v>
      </c>
      <c r="M1191">
        <f>IF(L1191="","",VLOOKUP(L1191,Продукция!B:L,11,0))</f>
        <v>0</v>
      </c>
      <c r="N1191" s="11" t="s">
        <v>873</v>
      </c>
      <c r="P1191" s="11" t="s">
        <v>340</v>
      </c>
      <c r="Q1191" s="11" t="s">
        <v>854</v>
      </c>
      <c r="R1191" s="153" t="s">
        <v>5170</v>
      </c>
      <c r="S1191" s="11">
        <v>15</v>
      </c>
      <c r="T1191" s="11" t="s">
        <v>5178</v>
      </c>
      <c r="V1191" s="14">
        <v>45697</v>
      </c>
      <c r="Z1191" s="11" t="s">
        <v>4823</v>
      </c>
      <c r="AA1191" s="15">
        <v>0.55902777777777779</v>
      </c>
      <c r="AB1191" t="str">
        <f>IF(L1191="","",VLOOKUP(L1191&amp;I1191,Продукция!A:I,9,0))</f>
        <v>рекомендация производителя набора</v>
      </c>
      <c r="AC1191" s="14">
        <v>45708</v>
      </c>
      <c r="AD1191" s="11" t="s">
        <v>2673</v>
      </c>
      <c r="AE1191" s="11" t="s">
        <v>4823</v>
      </c>
      <c r="AF1191" t="str">
        <f>IF(AD1191="","",VLOOKUP(AD1191,'Сотрудники и ссылки'!A:B,2,0))</f>
        <v>Серолог</v>
      </c>
      <c r="AG1191">
        <f>IF(AD1191="","",VLOOKUP(AD1191,'Сотрудники и ссылки'!A:C,3,0))</f>
        <v>20001771</v>
      </c>
      <c r="AH1191" s="11" t="s">
        <v>2673</v>
      </c>
      <c r="AI1191" t="str">
        <f>IF(AH1191="","",VLOOKUP(AH1191,'Сотрудники и ссылки'!A:B,2,0))</f>
        <v>Серолог</v>
      </c>
      <c r="AJ1191">
        <f>IF(AH1191="","",VLOOKUP(AH1191,'Сотрудники и ссылки'!A:C,3,0))</f>
        <v>20001771</v>
      </c>
      <c r="AK1191" s="14">
        <v>45708</v>
      </c>
      <c r="AL1191" s="2">
        <f>IF(AK1191="","",AK1191+VLOOKUP(I1191,'Вид исследования'!B:E,4,0))</f>
        <v>45709</v>
      </c>
      <c r="AM1191" s="2">
        <f>IF(AK1191="","",AK1191+VLOOKUP(I1191,'Вид исследования'!B:F,5,0))</f>
        <v>45709</v>
      </c>
      <c r="AN1191" s="14">
        <v>45708</v>
      </c>
      <c r="AP1191" s="11" t="s">
        <v>189</v>
      </c>
      <c r="AQ1191" t="str">
        <f>IFERROR(IF(L1191="","",VLOOKUP(L1191&amp;I1191,Продукция!A:K,11,0)),"обратитесь к админ справочника")</f>
        <v>согласно рекомендациям производителя теста</v>
      </c>
      <c r="AR1191" s="11" t="s">
        <v>4823</v>
      </c>
      <c r="AS1191" t="str">
        <f>IFERROR(IF(L1191="","",VLOOKUP(L1191&amp;I1191,Продукция!A:J,10,0)),"обратитесь к админ справочника")</f>
        <v>инструкция тест- ситема Биочек СК-119</v>
      </c>
      <c r="AT1191" s="11" t="s">
        <v>4823</v>
      </c>
      <c r="AU1191" s="11" t="s">
        <v>4823</v>
      </c>
      <c r="AV1191" s="11" t="s">
        <v>2673</v>
      </c>
      <c r="AW1191" s="11" t="s">
        <v>4824</v>
      </c>
      <c r="AX1191" s="11" t="s">
        <v>372</v>
      </c>
      <c r="AY1191" s="11" t="s">
        <v>1525</v>
      </c>
      <c r="AZ1191" s="11">
        <v>106</v>
      </c>
      <c r="BA1191" s="11">
        <v>38</v>
      </c>
      <c r="BC1191" s="11" t="s">
        <v>5124</v>
      </c>
    </row>
    <row r="1192" spans="1:55" x14ac:dyDescent="0.25">
      <c r="A1192" t="str">
        <f t="shared" si="22"/>
        <v>С/339IBV (BioChek) инфекционный бронхит уровень антител</v>
      </c>
      <c r="B1192" t="str">
        <f>IF(E1192="","",INDEX(Лаборатории!A:A,MATCH('Производственный контроль'!E1192,Лаборатории!B:B,0)))</f>
        <v xml:space="preserve">КУРИНОЕ ЦАРСТВО АО </v>
      </c>
      <c r="C1192" t="str">
        <f>IF(E1192="","",VLOOKUP(E1192,Лаборатории!B:D,3,0))</f>
        <v>U377_CHL</v>
      </c>
      <c r="D1192" s="12">
        <v>45705</v>
      </c>
      <c r="E1192" s="11" t="s">
        <v>793</v>
      </c>
      <c r="F1192" s="11" t="s">
        <v>371</v>
      </c>
      <c r="G1192" s="11" t="s">
        <v>372</v>
      </c>
      <c r="H1192" s="11" t="s">
        <v>262</v>
      </c>
      <c r="I1192" s="11" t="s">
        <v>3416</v>
      </c>
      <c r="J1192" t="str">
        <f>IF(L1192="","",VLOOKUP(L1192,Продукция!B:D,3,0))</f>
        <v>Биологический_материал</v>
      </c>
      <c r="K1192" t="str">
        <f>IF(L1192="","",VLOOKUP(L1192,Продукция!B:C,2,0))</f>
        <v>Сыворотка крови</v>
      </c>
      <c r="L1192" s="151" t="s">
        <v>302</v>
      </c>
      <c r="M1192">
        <f>IF(L1192="","",VLOOKUP(L1192,Продукция!B:L,11,0))</f>
        <v>0</v>
      </c>
      <c r="N1192" s="11" t="s">
        <v>873</v>
      </c>
      <c r="P1192" s="11" t="s">
        <v>340</v>
      </c>
      <c r="Q1192" s="11" t="s">
        <v>854</v>
      </c>
      <c r="R1192" s="153" t="s">
        <v>5171</v>
      </c>
      <c r="S1192" s="11">
        <v>15</v>
      </c>
      <c r="T1192" s="11" t="s">
        <v>5178</v>
      </c>
      <c r="V1192" s="14">
        <v>45698</v>
      </c>
      <c r="Z1192" s="11" t="s">
        <v>4823</v>
      </c>
      <c r="AA1192" s="15">
        <v>0.55902777777777779</v>
      </c>
      <c r="AB1192" t="str">
        <f>IF(L1192="","",VLOOKUP(L1192&amp;I1192,Продукция!A:I,9,0))</f>
        <v>рекомендация производителя набора</v>
      </c>
      <c r="AC1192" s="14">
        <v>45708</v>
      </c>
      <c r="AD1192" s="11" t="s">
        <v>2673</v>
      </c>
      <c r="AE1192" s="11" t="s">
        <v>4823</v>
      </c>
      <c r="AF1192" t="str">
        <f>IF(AD1192="","",VLOOKUP(AD1192,'Сотрудники и ссылки'!A:B,2,0))</f>
        <v>Серолог</v>
      </c>
      <c r="AG1192">
        <f>IF(AD1192="","",VLOOKUP(AD1192,'Сотрудники и ссылки'!A:C,3,0))</f>
        <v>20001771</v>
      </c>
      <c r="AH1192" s="11" t="s">
        <v>2673</v>
      </c>
      <c r="AI1192" t="str">
        <f>IF(AH1192="","",VLOOKUP(AH1192,'Сотрудники и ссылки'!A:B,2,0))</f>
        <v>Серолог</v>
      </c>
      <c r="AJ1192">
        <f>IF(AH1192="","",VLOOKUP(AH1192,'Сотрудники и ссылки'!A:C,3,0))</f>
        <v>20001771</v>
      </c>
      <c r="AK1192" s="14">
        <v>45708</v>
      </c>
      <c r="AL1192" s="2">
        <f>IF(AK1192="","",AK1192+VLOOKUP(I1192,'Вид исследования'!B:E,4,0))</f>
        <v>45709</v>
      </c>
      <c r="AM1192" s="2">
        <f>IF(AK1192="","",AK1192+VLOOKUP(I1192,'Вид исследования'!B:F,5,0))</f>
        <v>45709</v>
      </c>
      <c r="AN1192" s="14">
        <v>45708</v>
      </c>
      <c r="AP1192" s="11" t="s">
        <v>189</v>
      </c>
      <c r="AQ1192" t="str">
        <f>IFERROR(IF(L1192="","",VLOOKUP(L1192&amp;I1192,Продукция!A:K,11,0)),"обратитесь к админ справочника")</f>
        <v>согласно рекомендациям производителя теста</v>
      </c>
      <c r="AR1192" s="11" t="s">
        <v>4823</v>
      </c>
      <c r="AS1192" t="str">
        <f>IFERROR(IF(L1192="","",VLOOKUP(L1192&amp;I1192,Продукция!A:J,10,0)),"обратитесь к админ справочника")</f>
        <v>инструкция тест- ситема Биочек СК-119</v>
      </c>
      <c r="AT1192" s="11" t="s">
        <v>4823</v>
      </c>
      <c r="AU1192" s="11" t="s">
        <v>4823</v>
      </c>
      <c r="AV1192" s="11" t="s">
        <v>2673</v>
      </c>
      <c r="AW1192" s="11" t="s">
        <v>4824</v>
      </c>
      <c r="AX1192" s="11" t="s">
        <v>372</v>
      </c>
      <c r="AY1192" s="11" t="s">
        <v>1526</v>
      </c>
      <c r="AZ1192" s="11">
        <v>106</v>
      </c>
      <c r="BA1192" s="11">
        <v>38</v>
      </c>
      <c r="BC1192" s="11" t="s">
        <v>5124</v>
      </c>
    </row>
    <row r="1193" spans="1:55" x14ac:dyDescent="0.25">
      <c r="A1193" t="str">
        <f t="shared" si="22"/>
        <v>С/339IBV (BioChek) инфекционный бронхит уровень антител</v>
      </c>
      <c r="B1193" t="str">
        <f>IF(E1193="","",INDEX(Лаборатории!A:A,MATCH('Производственный контроль'!E1193,Лаборатории!B:B,0)))</f>
        <v xml:space="preserve">КУРИНОЕ ЦАРСТВО АО </v>
      </c>
      <c r="C1193" t="str">
        <f>IF(E1193="","",VLOOKUP(E1193,Лаборатории!B:D,3,0))</f>
        <v>U377_CHL</v>
      </c>
      <c r="D1193" s="12">
        <v>45705</v>
      </c>
      <c r="E1193" s="11" t="s">
        <v>793</v>
      </c>
      <c r="F1193" s="11" t="s">
        <v>371</v>
      </c>
      <c r="G1193" s="11" t="s">
        <v>372</v>
      </c>
      <c r="H1193" s="11" t="s">
        <v>262</v>
      </c>
      <c r="I1193" s="11" t="s">
        <v>3416</v>
      </c>
      <c r="J1193" t="str">
        <f>IF(L1193="","",VLOOKUP(L1193,Продукция!B:D,3,0))</f>
        <v>Биологический_материал</v>
      </c>
      <c r="K1193" t="str">
        <f>IF(L1193="","",VLOOKUP(L1193,Продукция!B:C,2,0))</f>
        <v>Сыворотка крови</v>
      </c>
      <c r="L1193" s="151" t="s">
        <v>302</v>
      </c>
      <c r="M1193">
        <f>IF(L1193="","",VLOOKUP(L1193,Продукция!B:L,11,0))</f>
        <v>0</v>
      </c>
      <c r="N1193" s="11" t="s">
        <v>873</v>
      </c>
      <c r="P1193" s="11" t="s">
        <v>340</v>
      </c>
      <c r="Q1193" s="11" t="s">
        <v>854</v>
      </c>
      <c r="R1193" s="153" t="s">
        <v>5173</v>
      </c>
      <c r="S1193" s="11">
        <v>15</v>
      </c>
      <c r="T1193" s="11" t="s">
        <v>5178</v>
      </c>
      <c r="V1193" s="14">
        <v>45699</v>
      </c>
      <c r="Z1193" s="11" t="s">
        <v>4823</v>
      </c>
      <c r="AA1193" s="15">
        <v>0.55902777777777779</v>
      </c>
      <c r="AB1193" t="str">
        <f>IF(L1193="","",VLOOKUP(L1193&amp;I1193,Продукция!A:I,9,0))</f>
        <v>рекомендация производителя набора</v>
      </c>
      <c r="AC1193" s="14">
        <v>45708</v>
      </c>
      <c r="AD1193" s="11" t="s">
        <v>2673</v>
      </c>
      <c r="AE1193" s="11" t="s">
        <v>4823</v>
      </c>
      <c r="AF1193" t="str">
        <f>IF(AD1193="","",VLOOKUP(AD1193,'Сотрудники и ссылки'!A:B,2,0))</f>
        <v>Серолог</v>
      </c>
      <c r="AG1193">
        <f>IF(AD1193="","",VLOOKUP(AD1193,'Сотрудники и ссылки'!A:C,3,0))</f>
        <v>20001771</v>
      </c>
      <c r="AH1193" s="11" t="s">
        <v>2673</v>
      </c>
      <c r="AI1193" t="str">
        <f>IF(AH1193="","",VLOOKUP(AH1193,'Сотрудники и ссылки'!A:B,2,0))</f>
        <v>Серолог</v>
      </c>
      <c r="AJ1193">
        <f>IF(AH1193="","",VLOOKUP(AH1193,'Сотрудники и ссылки'!A:C,3,0))</f>
        <v>20001771</v>
      </c>
      <c r="AK1193" s="14">
        <v>45708</v>
      </c>
      <c r="AL1193" s="2">
        <f>IF(AK1193="","",AK1193+VLOOKUP(I1193,'Вид исследования'!B:E,4,0))</f>
        <v>45709</v>
      </c>
      <c r="AM1193" s="2">
        <f>IF(AK1193="","",AK1193+VLOOKUP(I1193,'Вид исследования'!B:F,5,0))</f>
        <v>45709</v>
      </c>
      <c r="AN1193" s="14">
        <v>45708</v>
      </c>
      <c r="AP1193" s="11" t="s">
        <v>189</v>
      </c>
      <c r="AQ1193" t="str">
        <f>IFERROR(IF(L1193="","",VLOOKUP(L1193&amp;I1193,Продукция!A:K,11,0)),"обратитесь к админ справочника")</f>
        <v>согласно рекомендациям производителя теста</v>
      </c>
      <c r="AR1193" s="11" t="s">
        <v>4823</v>
      </c>
      <c r="AS1193" t="str">
        <f>IFERROR(IF(L1193="","",VLOOKUP(L1193&amp;I1193,Продукция!A:J,10,0)),"обратитесь к админ справочника")</f>
        <v>инструкция тест- ситема Биочек СК-119</v>
      </c>
      <c r="AT1193" s="11" t="s">
        <v>4823</v>
      </c>
      <c r="AU1193" s="11" t="s">
        <v>4823</v>
      </c>
      <c r="AV1193" s="11" t="s">
        <v>2673</v>
      </c>
      <c r="AW1193" s="11" t="s">
        <v>4824</v>
      </c>
      <c r="AX1193" s="11" t="s">
        <v>372</v>
      </c>
      <c r="AY1193" s="11" t="s">
        <v>1528</v>
      </c>
      <c r="AZ1193" s="11">
        <v>106</v>
      </c>
      <c r="BA1193" s="11">
        <v>38</v>
      </c>
      <c r="BC1193" s="11" t="s">
        <v>5124</v>
      </c>
    </row>
    <row r="1194" spans="1:55" x14ac:dyDescent="0.25">
      <c r="A1194" t="str">
        <f t="shared" si="22"/>
        <v>С/339IBV (BioChek) инфекционный бронхит уровень антител</v>
      </c>
      <c r="B1194" t="str">
        <f>IF(E1194="","",INDEX(Лаборатории!A:A,MATCH('Производственный контроль'!E1194,Лаборатории!B:B,0)))</f>
        <v xml:space="preserve">КУРИНОЕ ЦАРСТВО АО </v>
      </c>
      <c r="C1194" t="str">
        <f>IF(E1194="","",VLOOKUP(E1194,Лаборатории!B:D,3,0))</f>
        <v>U377_CHL</v>
      </c>
      <c r="D1194" s="12">
        <v>45705</v>
      </c>
      <c r="E1194" s="11" t="s">
        <v>793</v>
      </c>
      <c r="F1194" s="11" t="s">
        <v>371</v>
      </c>
      <c r="G1194" s="11" t="s">
        <v>372</v>
      </c>
      <c r="H1194" s="11" t="s">
        <v>262</v>
      </c>
      <c r="I1194" s="11" t="s">
        <v>3416</v>
      </c>
      <c r="J1194" t="str">
        <f>IF(L1194="","",VLOOKUP(L1194,Продукция!B:D,3,0))</f>
        <v>Биологический_материал</v>
      </c>
      <c r="K1194" t="str">
        <f>IF(L1194="","",VLOOKUP(L1194,Продукция!B:C,2,0))</f>
        <v>Сыворотка крови</v>
      </c>
      <c r="L1194" s="151" t="s">
        <v>302</v>
      </c>
      <c r="M1194">
        <f>IF(L1194="","",VLOOKUP(L1194,Продукция!B:L,11,0))</f>
        <v>0</v>
      </c>
      <c r="N1194" s="11" t="s">
        <v>873</v>
      </c>
      <c r="P1194" s="11" t="s">
        <v>340</v>
      </c>
      <c r="Q1194" s="11" t="s">
        <v>854</v>
      </c>
      <c r="R1194" s="153" t="s">
        <v>5177</v>
      </c>
      <c r="S1194" s="11">
        <v>15</v>
      </c>
      <c r="T1194" s="11" t="s">
        <v>5178</v>
      </c>
      <c r="V1194" s="14">
        <v>45701</v>
      </c>
      <c r="Z1194" s="11" t="s">
        <v>4823</v>
      </c>
      <c r="AA1194" s="15">
        <v>0.55902777777777779</v>
      </c>
      <c r="AB1194" t="str">
        <f>IF(L1194="","",VLOOKUP(L1194&amp;I1194,Продукция!A:I,9,0))</f>
        <v>рекомендация производителя набора</v>
      </c>
      <c r="AC1194" s="14">
        <v>45708</v>
      </c>
      <c r="AD1194" s="11" t="s">
        <v>2673</v>
      </c>
      <c r="AE1194" s="11" t="s">
        <v>4823</v>
      </c>
      <c r="AF1194" t="str">
        <f>IF(AD1194="","",VLOOKUP(AD1194,'Сотрудники и ссылки'!A:B,2,0))</f>
        <v>Серолог</v>
      </c>
      <c r="AG1194">
        <f>IF(AD1194="","",VLOOKUP(AD1194,'Сотрудники и ссылки'!A:C,3,0))</f>
        <v>20001771</v>
      </c>
      <c r="AH1194" s="11" t="s">
        <v>2673</v>
      </c>
      <c r="AI1194" t="str">
        <f>IF(AH1194="","",VLOOKUP(AH1194,'Сотрудники и ссылки'!A:B,2,0))</f>
        <v>Серолог</v>
      </c>
      <c r="AJ1194">
        <f>IF(AH1194="","",VLOOKUP(AH1194,'Сотрудники и ссылки'!A:C,3,0))</f>
        <v>20001771</v>
      </c>
      <c r="AK1194" s="14">
        <v>45708</v>
      </c>
      <c r="AL1194" s="2">
        <f>IF(AK1194="","",AK1194+VLOOKUP(I1194,'Вид исследования'!B:E,4,0))</f>
        <v>45709</v>
      </c>
      <c r="AM1194" s="2">
        <f>IF(AK1194="","",AK1194+VLOOKUP(I1194,'Вид исследования'!B:F,5,0))</f>
        <v>45709</v>
      </c>
      <c r="AN1194" s="14">
        <v>45708</v>
      </c>
      <c r="AP1194" s="11" t="s">
        <v>189</v>
      </c>
      <c r="AQ1194" t="str">
        <f>IFERROR(IF(L1194="","",VLOOKUP(L1194&amp;I1194,Продукция!A:K,11,0)),"обратитесь к админ справочника")</f>
        <v>согласно рекомендациям производителя теста</v>
      </c>
      <c r="AR1194" s="11" t="s">
        <v>4823</v>
      </c>
      <c r="AS1194" t="str">
        <f>IFERROR(IF(L1194="","",VLOOKUP(L1194&amp;I1194,Продукция!A:J,10,0)),"обратитесь к админ справочника")</f>
        <v>инструкция тест- ситема Биочек СК-119</v>
      </c>
      <c r="AT1194" s="11" t="s">
        <v>4823</v>
      </c>
      <c r="AU1194" s="11" t="s">
        <v>4823</v>
      </c>
      <c r="AV1194" s="11" t="s">
        <v>2673</v>
      </c>
      <c r="AW1194" s="11" t="s">
        <v>4824</v>
      </c>
      <c r="AX1194" s="11" t="s">
        <v>372</v>
      </c>
      <c r="AY1194" s="11" t="s">
        <v>1531</v>
      </c>
      <c r="AZ1194" s="11">
        <v>106</v>
      </c>
      <c r="BA1194" s="11">
        <v>38</v>
      </c>
      <c r="BC1194" s="11" t="s">
        <v>5124</v>
      </c>
    </row>
    <row r="1195" spans="1:55" x14ac:dyDescent="0.25">
      <c r="A1195" t="str">
        <f t="shared" si="22"/>
        <v>С/339REO (BioChek) реовирус уровень антител</v>
      </c>
      <c r="B1195" t="str">
        <f>IF(E1195="","",INDEX(Лаборатории!A:A,MATCH('Производственный контроль'!E1195,Лаборатории!B:B,0)))</f>
        <v xml:space="preserve">КУРИНОЕ ЦАРСТВО АО </v>
      </c>
      <c r="C1195" t="str">
        <f>IF(E1195="","",VLOOKUP(E1195,Лаборатории!B:D,3,0))</f>
        <v>U377_CHL</v>
      </c>
      <c r="D1195" s="12">
        <v>45705</v>
      </c>
      <c r="E1195" s="11" t="s">
        <v>793</v>
      </c>
      <c r="F1195" s="11" t="s">
        <v>371</v>
      </c>
      <c r="G1195" s="11" t="s">
        <v>372</v>
      </c>
      <c r="H1195" s="11" t="s">
        <v>262</v>
      </c>
      <c r="I1195" s="11" t="s">
        <v>3426</v>
      </c>
      <c r="J1195" t="str">
        <f>IF(L1195="","",VLOOKUP(L1195,Продукция!B:D,3,0))</f>
        <v>Биологический_материал</v>
      </c>
      <c r="K1195" t="str">
        <f>IF(L1195="","",VLOOKUP(L1195,Продукция!B:C,2,0))</f>
        <v>Сыворотка крови</v>
      </c>
      <c r="L1195" s="151" t="s">
        <v>302</v>
      </c>
      <c r="M1195">
        <f>IF(L1195="","",VLOOKUP(L1195,Продукция!B:L,11,0))</f>
        <v>0</v>
      </c>
      <c r="N1195" s="11" t="s">
        <v>873</v>
      </c>
      <c r="P1195" s="11" t="s">
        <v>340</v>
      </c>
      <c r="Q1195" s="11" t="s">
        <v>854</v>
      </c>
      <c r="R1195" s="153" t="s">
        <v>5167</v>
      </c>
      <c r="S1195" s="11">
        <v>15</v>
      </c>
      <c r="T1195" s="11" t="s">
        <v>5178</v>
      </c>
      <c r="V1195" s="14">
        <v>45696</v>
      </c>
      <c r="Z1195" s="11" t="s">
        <v>4823</v>
      </c>
      <c r="AA1195" s="15">
        <v>0.55902777777777779</v>
      </c>
      <c r="AB1195" t="str">
        <f>IF(L1195="","",VLOOKUP(L1195&amp;I1195,Продукция!A:I,9,0))</f>
        <v>рекомендация производителя набора</v>
      </c>
      <c r="AC1195" s="14">
        <v>45708</v>
      </c>
      <c r="AD1195" s="11" t="s">
        <v>2673</v>
      </c>
      <c r="AE1195" s="11" t="s">
        <v>4823</v>
      </c>
      <c r="AF1195" t="str">
        <f>IF(AD1195="","",VLOOKUP(AD1195,'Сотрудники и ссылки'!A:B,2,0))</f>
        <v>Серолог</v>
      </c>
      <c r="AG1195">
        <f>IF(AD1195="","",VLOOKUP(AD1195,'Сотрудники и ссылки'!A:C,3,0))</f>
        <v>20001771</v>
      </c>
      <c r="AH1195" s="11" t="s">
        <v>2673</v>
      </c>
      <c r="AI1195" t="str">
        <f>IF(AH1195="","",VLOOKUP(AH1195,'Сотрудники и ссылки'!A:B,2,0))</f>
        <v>Серолог</v>
      </c>
      <c r="AJ1195">
        <f>IF(AH1195="","",VLOOKUP(AH1195,'Сотрудники и ссылки'!A:C,3,0))</f>
        <v>20001771</v>
      </c>
      <c r="AK1195" s="14">
        <v>45708</v>
      </c>
      <c r="AL1195" s="2">
        <f>IF(AK1195="","",AK1195+VLOOKUP(I1195,'Вид исследования'!B:E,4,0))</f>
        <v>45709</v>
      </c>
      <c r="AM1195" s="2">
        <f>IF(AK1195="","",AK1195+VLOOKUP(I1195,'Вид исследования'!B:F,5,0))</f>
        <v>45709</v>
      </c>
      <c r="AN1195" s="14">
        <v>45708</v>
      </c>
      <c r="AP1195" s="11" t="s">
        <v>189</v>
      </c>
      <c r="AQ1195" t="str">
        <f>IFERROR(IF(L1195="","",VLOOKUP(L1195&amp;I1195,Продукция!A:K,11,0)),"обратитесь к админ справочника")</f>
        <v>согласно рекомендациям производителя теста</v>
      </c>
      <c r="AR1195" s="11" t="s">
        <v>4823</v>
      </c>
      <c r="AS1195" t="str">
        <f>IFERROR(IF(L1195="","",VLOOKUP(L1195&amp;I1195,Продукция!A:J,10,0)),"обратитесь к админ справочника")</f>
        <v>инструкция тест- ситема Биочек СК -110</v>
      </c>
      <c r="AT1195" s="11" t="s">
        <v>4823</v>
      </c>
      <c r="AU1195" s="11" t="s">
        <v>4823</v>
      </c>
      <c r="AV1195" s="11" t="s">
        <v>2673</v>
      </c>
      <c r="AW1195" s="11" t="s">
        <v>4824</v>
      </c>
      <c r="AX1195" s="11" t="s">
        <v>372</v>
      </c>
      <c r="AY1195" s="11" t="s">
        <v>1522</v>
      </c>
      <c r="AZ1195" s="11">
        <v>106</v>
      </c>
      <c r="BA1195" s="11">
        <v>37</v>
      </c>
      <c r="BC1195" s="11" t="s">
        <v>5124</v>
      </c>
    </row>
    <row r="1196" spans="1:55" x14ac:dyDescent="0.25">
      <c r="A1196" t="str">
        <f t="shared" si="22"/>
        <v>С/339REO (BioChek) реовирус уровень антител</v>
      </c>
      <c r="B1196" t="str">
        <f>IF(E1196="","",INDEX(Лаборатории!A:A,MATCH('Производственный контроль'!E1196,Лаборатории!B:B,0)))</f>
        <v xml:space="preserve">КУРИНОЕ ЦАРСТВО АО </v>
      </c>
      <c r="C1196" t="str">
        <f>IF(E1196="","",VLOOKUP(E1196,Лаборатории!B:D,3,0))</f>
        <v>U377_CHL</v>
      </c>
      <c r="D1196" s="12">
        <v>45705</v>
      </c>
      <c r="E1196" s="11" t="s">
        <v>793</v>
      </c>
      <c r="F1196" s="11" t="s">
        <v>371</v>
      </c>
      <c r="G1196" s="11" t="s">
        <v>372</v>
      </c>
      <c r="H1196" s="11" t="s">
        <v>262</v>
      </c>
      <c r="I1196" s="11" t="s">
        <v>3426</v>
      </c>
      <c r="J1196" t="str">
        <f>IF(L1196="","",VLOOKUP(L1196,Продукция!B:D,3,0))</f>
        <v>Биологический_материал</v>
      </c>
      <c r="K1196" t="str">
        <f>IF(L1196="","",VLOOKUP(L1196,Продукция!B:C,2,0))</f>
        <v>Сыворотка крови</v>
      </c>
      <c r="L1196" s="151" t="s">
        <v>302</v>
      </c>
      <c r="M1196">
        <f>IF(L1196="","",VLOOKUP(L1196,Продукция!B:L,11,0))</f>
        <v>0</v>
      </c>
      <c r="N1196" s="11" t="s">
        <v>873</v>
      </c>
      <c r="P1196" s="11" t="s">
        <v>340</v>
      </c>
      <c r="Q1196" s="11" t="s">
        <v>854</v>
      </c>
      <c r="R1196" s="153" t="s">
        <v>5168</v>
      </c>
      <c r="S1196" s="11">
        <v>15</v>
      </c>
      <c r="T1196" s="11" t="s">
        <v>5178</v>
      </c>
      <c r="V1196" s="14">
        <v>45696</v>
      </c>
      <c r="Z1196" s="11" t="s">
        <v>4823</v>
      </c>
      <c r="AA1196" s="15">
        <v>0.55902777777777779</v>
      </c>
      <c r="AB1196" t="str">
        <f>IF(L1196="","",VLOOKUP(L1196&amp;I1196,Продукция!A:I,9,0))</f>
        <v>рекомендация производителя набора</v>
      </c>
      <c r="AC1196" s="14">
        <v>45708</v>
      </c>
      <c r="AD1196" s="11" t="s">
        <v>2673</v>
      </c>
      <c r="AE1196" s="11" t="s">
        <v>4823</v>
      </c>
      <c r="AF1196" t="str">
        <f>IF(AD1196="","",VLOOKUP(AD1196,'Сотрудники и ссылки'!A:B,2,0))</f>
        <v>Серолог</v>
      </c>
      <c r="AG1196">
        <f>IF(AD1196="","",VLOOKUP(AD1196,'Сотрудники и ссылки'!A:C,3,0))</f>
        <v>20001771</v>
      </c>
      <c r="AH1196" s="11" t="s">
        <v>2673</v>
      </c>
      <c r="AI1196" t="str">
        <f>IF(AH1196="","",VLOOKUP(AH1196,'Сотрудники и ссылки'!A:B,2,0))</f>
        <v>Серолог</v>
      </c>
      <c r="AJ1196">
        <f>IF(AH1196="","",VLOOKUP(AH1196,'Сотрудники и ссылки'!A:C,3,0))</f>
        <v>20001771</v>
      </c>
      <c r="AK1196" s="14">
        <v>45708</v>
      </c>
      <c r="AL1196" s="2">
        <f>IF(AK1196="","",AK1196+VLOOKUP(I1196,'Вид исследования'!B:E,4,0))</f>
        <v>45709</v>
      </c>
      <c r="AM1196" s="2">
        <f>IF(AK1196="","",AK1196+VLOOKUP(I1196,'Вид исследования'!B:F,5,0))</f>
        <v>45709</v>
      </c>
      <c r="AN1196" s="14">
        <v>45708</v>
      </c>
      <c r="AP1196" s="11" t="s">
        <v>189</v>
      </c>
      <c r="AQ1196" t="str">
        <f>IFERROR(IF(L1196="","",VLOOKUP(L1196&amp;I1196,Продукция!A:K,11,0)),"обратитесь к админ справочника")</f>
        <v>согласно рекомендациям производителя теста</v>
      </c>
      <c r="AR1196" s="11" t="s">
        <v>4823</v>
      </c>
      <c r="AS1196" t="str">
        <f>IFERROR(IF(L1196="","",VLOOKUP(L1196&amp;I1196,Продукция!A:J,10,0)),"обратитесь к админ справочника")</f>
        <v>инструкция тест- ситема Биочек СК -110</v>
      </c>
      <c r="AT1196" s="11" t="s">
        <v>4823</v>
      </c>
      <c r="AU1196" s="11" t="s">
        <v>4823</v>
      </c>
      <c r="AV1196" s="11" t="s">
        <v>2673</v>
      </c>
      <c r="AW1196" s="11" t="s">
        <v>4824</v>
      </c>
      <c r="AX1196" s="11" t="s">
        <v>372</v>
      </c>
      <c r="AY1196" s="11" t="s">
        <v>1523</v>
      </c>
      <c r="AZ1196" s="11">
        <v>106</v>
      </c>
      <c r="BA1196" s="11">
        <v>37</v>
      </c>
      <c r="BC1196" s="11" t="s">
        <v>5124</v>
      </c>
    </row>
    <row r="1197" spans="1:55" x14ac:dyDescent="0.25">
      <c r="A1197" t="str">
        <f t="shared" si="22"/>
        <v>С/339REO (BioChek) реовирус уровень антител</v>
      </c>
      <c r="B1197" t="str">
        <f>IF(E1197="","",INDEX(Лаборатории!A:A,MATCH('Производственный контроль'!E1197,Лаборатории!B:B,0)))</f>
        <v xml:space="preserve">КУРИНОЕ ЦАРСТВО АО </v>
      </c>
      <c r="C1197" t="str">
        <f>IF(E1197="","",VLOOKUP(E1197,Лаборатории!B:D,3,0))</f>
        <v>U377_CHL</v>
      </c>
      <c r="D1197" s="12">
        <v>45705</v>
      </c>
      <c r="E1197" s="11" t="s">
        <v>793</v>
      </c>
      <c r="F1197" s="11" t="s">
        <v>371</v>
      </c>
      <c r="G1197" s="11" t="s">
        <v>372</v>
      </c>
      <c r="H1197" s="11" t="s">
        <v>262</v>
      </c>
      <c r="I1197" s="11" t="s">
        <v>3426</v>
      </c>
      <c r="J1197" t="str">
        <f>IF(L1197="","",VLOOKUP(L1197,Продукция!B:D,3,0))</f>
        <v>Биологический_материал</v>
      </c>
      <c r="K1197" t="str">
        <f>IF(L1197="","",VLOOKUP(L1197,Продукция!B:C,2,0))</f>
        <v>Сыворотка крови</v>
      </c>
      <c r="L1197" s="151" t="s">
        <v>302</v>
      </c>
      <c r="M1197">
        <f>IF(L1197="","",VLOOKUP(L1197,Продукция!B:L,11,0))</f>
        <v>0</v>
      </c>
      <c r="N1197" s="11" t="s">
        <v>873</v>
      </c>
      <c r="P1197" s="11" t="s">
        <v>340</v>
      </c>
      <c r="Q1197" s="11" t="s">
        <v>854</v>
      </c>
      <c r="R1197" s="153" t="s">
        <v>5170</v>
      </c>
      <c r="S1197" s="11">
        <v>15</v>
      </c>
      <c r="T1197" s="11" t="s">
        <v>5178</v>
      </c>
      <c r="V1197" s="14">
        <v>45697</v>
      </c>
      <c r="Z1197" s="11" t="s">
        <v>4823</v>
      </c>
      <c r="AA1197" s="15">
        <v>0.55902777777777779</v>
      </c>
      <c r="AB1197" t="str">
        <f>IF(L1197="","",VLOOKUP(L1197&amp;I1197,Продукция!A:I,9,0))</f>
        <v>рекомендация производителя набора</v>
      </c>
      <c r="AC1197" s="14">
        <v>45708</v>
      </c>
      <c r="AD1197" s="11" t="s">
        <v>2673</v>
      </c>
      <c r="AE1197" s="11" t="s">
        <v>4823</v>
      </c>
      <c r="AF1197" t="str">
        <f>IF(AD1197="","",VLOOKUP(AD1197,'Сотрудники и ссылки'!A:B,2,0))</f>
        <v>Серолог</v>
      </c>
      <c r="AG1197">
        <f>IF(AD1197="","",VLOOKUP(AD1197,'Сотрудники и ссылки'!A:C,3,0))</f>
        <v>20001771</v>
      </c>
      <c r="AH1197" s="11" t="s">
        <v>2673</v>
      </c>
      <c r="AI1197" t="str">
        <f>IF(AH1197="","",VLOOKUP(AH1197,'Сотрудники и ссылки'!A:B,2,0))</f>
        <v>Серолог</v>
      </c>
      <c r="AJ1197">
        <f>IF(AH1197="","",VLOOKUP(AH1197,'Сотрудники и ссылки'!A:C,3,0))</f>
        <v>20001771</v>
      </c>
      <c r="AK1197" s="14">
        <v>45708</v>
      </c>
      <c r="AL1197" s="2">
        <f>IF(AK1197="","",AK1197+VLOOKUP(I1197,'Вид исследования'!B:E,4,0))</f>
        <v>45709</v>
      </c>
      <c r="AM1197" s="2">
        <f>IF(AK1197="","",AK1197+VLOOKUP(I1197,'Вид исследования'!B:F,5,0))</f>
        <v>45709</v>
      </c>
      <c r="AN1197" s="14">
        <v>45708</v>
      </c>
      <c r="AP1197" s="11" t="s">
        <v>189</v>
      </c>
      <c r="AQ1197" t="str">
        <f>IFERROR(IF(L1197="","",VLOOKUP(L1197&amp;I1197,Продукция!A:K,11,0)),"обратитесь к админ справочника")</f>
        <v>согласно рекомендациям производителя теста</v>
      </c>
      <c r="AR1197" s="11" t="s">
        <v>4823</v>
      </c>
      <c r="AS1197" t="str">
        <f>IFERROR(IF(L1197="","",VLOOKUP(L1197&amp;I1197,Продукция!A:J,10,0)),"обратитесь к админ справочника")</f>
        <v>инструкция тест- ситема Биочек СК -110</v>
      </c>
      <c r="AT1197" s="11" t="s">
        <v>4823</v>
      </c>
      <c r="AU1197" s="11" t="s">
        <v>4823</v>
      </c>
      <c r="AV1197" s="11" t="s">
        <v>2673</v>
      </c>
      <c r="AW1197" s="11" t="s">
        <v>4824</v>
      </c>
      <c r="AX1197" s="11" t="s">
        <v>372</v>
      </c>
      <c r="AY1197" s="11" t="s">
        <v>1525</v>
      </c>
      <c r="AZ1197" s="11">
        <v>106</v>
      </c>
      <c r="BA1197" s="11">
        <v>38</v>
      </c>
      <c r="BC1197" s="11" t="s">
        <v>5124</v>
      </c>
    </row>
    <row r="1198" spans="1:55" x14ac:dyDescent="0.25">
      <c r="A1198" t="str">
        <f t="shared" si="22"/>
        <v>С/339REO (BioChek) реовирус уровень антител</v>
      </c>
      <c r="B1198" t="str">
        <f>IF(E1198="","",INDEX(Лаборатории!A:A,MATCH('Производственный контроль'!E1198,Лаборатории!B:B,0)))</f>
        <v xml:space="preserve">КУРИНОЕ ЦАРСТВО АО </v>
      </c>
      <c r="C1198" t="str">
        <f>IF(E1198="","",VLOOKUP(E1198,Лаборатории!B:D,3,0))</f>
        <v>U377_CHL</v>
      </c>
      <c r="D1198" s="12">
        <v>45705</v>
      </c>
      <c r="E1198" s="11" t="s">
        <v>793</v>
      </c>
      <c r="F1198" s="11" t="s">
        <v>371</v>
      </c>
      <c r="G1198" s="11" t="s">
        <v>372</v>
      </c>
      <c r="H1198" s="11" t="s">
        <v>262</v>
      </c>
      <c r="I1198" s="11" t="s">
        <v>3426</v>
      </c>
      <c r="J1198" t="str">
        <f>IF(L1198="","",VLOOKUP(L1198,Продукция!B:D,3,0))</f>
        <v>Биологический_материал</v>
      </c>
      <c r="K1198" t="str">
        <f>IF(L1198="","",VLOOKUP(L1198,Продукция!B:C,2,0))</f>
        <v>Сыворотка крови</v>
      </c>
      <c r="L1198" s="151" t="s">
        <v>302</v>
      </c>
      <c r="M1198">
        <f>IF(L1198="","",VLOOKUP(L1198,Продукция!B:L,11,0))</f>
        <v>0</v>
      </c>
      <c r="N1198" s="11" t="s">
        <v>873</v>
      </c>
      <c r="P1198" s="11" t="s">
        <v>340</v>
      </c>
      <c r="Q1198" s="11" t="s">
        <v>854</v>
      </c>
      <c r="R1198" s="153" t="s">
        <v>5171</v>
      </c>
      <c r="S1198" s="11">
        <v>15</v>
      </c>
      <c r="T1198" s="11" t="s">
        <v>5178</v>
      </c>
      <c r="V1198" s="14">
        <v>45698</v>
      </c>
      <c r="Z1198" s="11" t="s">
        <v>4823</v>
      </c>
      <c r="AA1198" s="15">
        <v>0.55902777777777779</v>
      </c>
      <c r="AB1198" t="str">
        <f>IF(L1198="","",VLOOKUP(L1198&amp;I1198,Продукция!A:I,9,0))</f>
        <v>рекомендация производителя набора</v>
      </c>
      <c r="AC1198" s="14">
        <v>45708</v>
      </c>
      <c r="AD1198" s="11" t="s">
        <v>2673</v>
      </c>
      <c r="AE1198" s="11" t="s">
        <v>4823</v>
      </c>
      <c r="AF1198" t="str">
        <f>IF(AD1198="","",VLOOKUP(AD1198,'Сотрудники и ссылки'!A:B,2,0))</f>
        <v>Серолог</v>
      </c>
      <c r="AG1198">
        <f>IF(AD1198="","",VLOOKUP(AD1198,'Сотрудники и ссылки'!A:C,3,0))</f>
        <v>20001771</v>
      </c>
      <c r="AH1198" s="11" t="s">
        <v>2673</v>
      </c>
      <c r="AI1198" t="str">
        <f>IF(AH1198="","",VLOOKUP(AH1198,'Сотрудники и ссылки'!A:B,2,0))</f>
        <v>Серолог</v>
      </c>
      <c r="AJ1198">
        <f>IF(AH1198="","",VLOOKUP(AH1198,'Сотрудники и ссылки'!A:C,3,0))</f>
        <v>20001771</v>
      </c>
      <c r="AK1198" s="14">
        <v>45708</v>
      </c>
      <c r="AL1198" s="2">
        <f>IF(AK1198="","",AK1198+VLOOKUP(I1198,'Вид исследования'!B:E,4,0))</f>
        <v>45709</v>
      </c>
      <c r="AM1198" s="2">
        <f>IF(AK1198="","",AK1198+VLOOKUP(I1198,'Вид исследования'!B:F,5,0))</f>
        <v>45709</v>
      </c>
      <c r="AN1198" s="14">
        <v>45708</v>
      </c>
      <c r="AP1198" s="11" t="s">
        <v>189</v>
      </c>
      <c r="AQ1198" t="str">
        <f>IFERROR(IF(L1198="","",VLOOKUP(L1198&amp;I1198,Продукция!A:K,11,0)),"обратитесь к админ справочника")</f>
        <v>согласно рекомендациям производителя теста</v>
      </c>
      <c r="AR1198" s="11" t="s">
        <v>4823</v>
      </c>
      <c r="AS1198" t="str">
        <f>IFERROR(IF(L1198="","",VLOOKUP(L1198&amp;I1198,Продукция!A:J,10,0)),"обратитесь к админ справочника")</f>
        <v>инструкция тест- ситема Биочек СК -110</v>
      </c>
      <c r="AT1198" s="11" t="s">
        <v>4823</v>
      </c>
      <c r="AU1198" s="11" t="s">
        <v>4823</v>
      </c>
      <c r="AV1198" s="11" t="s">
        <v>2673</v>
      </c>
      <c r="AW1198" s="11" t="s">
        <v>4824</v>
      </c>
      <c r="AX1198" s="11" t="s">
        <v>372</v>
      </c>
      <c r="AY1198" s="11" t="s">
        <v>1526</v>
      </c>
      <c r="AZ1198" s="11">
        <v>106</v>
      </c>
      <c r="BA1198" s="11">
        <v>38</v>
      </c>
      <c r="BC1198" s="11" t="s">
        <v>5124</v>
      </c>
    </row>
    <row r="1199" spans="1:55" x14ac:dyDescent="0.25">
      <c r="A1199" t="str">
        <f t="shared" si="22"/>
        <v>С/339REO (BioChek) реовирус уровень антител</v>
      </c>
      <c r="B1199" t="str">
        <f>IF(E1199="","",INDEX(Лаборатории!A:A,MATCH('Производственный контроль'!E1199,Лаборатории!B:B,0)))</f>
        <v xml:space="preserve">КУРИНОЕ ЦАРСТВО АО </v>
      </c>
      <c r="C1199" t="str">
        <f>IF(E1199="","",VLOOKUP(E1199,Лаборатории!B:D,3,0))</f>
        <v>U377_CHL</v>
      </c>
      <c r="D1199" s="12">
        <v>45705</v>
      </c>
      <c r="E1199" s="11" t="s">
        <v>793</v>
      </c>
      <c r="F1199" s="11" t="s">
        <v>371</v>
      </c>
      <c r="G1199" s="11" t="s">
        <v>372</v>
      </c>
      <c r="H1199" s="11" t="s">
        <v>262</v>
      </c>
      <c r="I1199" s="11" t="s">
        <v>3426</v>
      </c>
      <c r="J1199" t="str">
        <f>IF(L1199="","",VLOOKUP(L1199,Продукция!B:D,3,0))</f>
        <v>Биологический_материал</v>
      </c>
      <c r="K1199" t="str">
        <f>IF(L1199="","",VLOOKUP(L1199,Продукция!B:C,2,0))</f>
        <v>Сыворотка крови</v>
      </c>
      <c r="L1199" s="151" t="s">
        <v>302</v>
      </c>
      <c r="M1199">
        <f>IF(L1199="","",VLOOKUP(L1199,Продукция!B:L,11,0))</f>
        <v>0</v>
      </c>
      <c r="N1199" s="11" t="s">
        <v>873</v>
      </c>
      <c r="P1199" s="11" t="s">
        <v>340</v>
      </c>
      <c r="Q1199" s="11" t="s">
        <v>854</v>
      </c>
      <c r="R1199" s="153" t="s">
        <v>5173</v>
      </c>
      <c r="S1199" s="11">
        <v>15</v>
      </c>
      <c r="T1199" s="11" t="s">
        <v>5178</v>
      </c>
      <c r="V1199" s="14">
        <v>45699</v>
      </c>
      <c r="Z1199" s="11" t="s">
        <v>4823</v>
      </c>
      <c r="AA1199" s="15">
        <v>0.55902777777777779</v>
      </c>
      <c r="AB1199" t="str">
        <f>IF(L1199="","",VLOOKUP(L1199&amp;I1199,Продукция!A:I,9,0))</f>
        <v>рекомендация производителя набора</v>
      </c>
      <c r="AC1199" s="14">
        <v>45708</v>
      </c>
      <c r="AD1199" s="11" t="s">
        <v>2673</v>
      </c>
      <c r="AE1199" s="11" t="s">
        <v>4823</v>
      </c>
      <c r="AF1199" t="str">
        <f>IF(AD1199="","",VLOOKUP(AD1199,'Сотрудники и ссылки'!A:B,2,0))</f>
        <v>Серолог</v>
      </c>
      <c r="AG1199">
        <f>IF(AD1199="","",VLOOKUP(AD1199,'Сотрудники и ссылки'!A:C,3,0))</f>
        <v>20001771</v>
      </c>
      <c r="AH1199" s="11" t="s">
        <v>2673</v>
      </c>
      <c r="AI1199" t="str">
        <f>IF(AH1199="","",VLOOKUP(AH1199,'Сотрудники и ссылки'!A:B,2,0))</f>
        <v>Серолог</v>
      </c>
      <c r="AJ1199">
        <f>IF(AH1199="","",VLOOKUP(AH1199,'Сотрудники и ссылки'!A:C,3,0))</f>
        <v>20001771</v>
      </c>
      <c r="AK1199" s="14">
        <v>45708</v>
      </c>
      <c r="AL1199" s="2">
        <f>IF(AK1199="","",AK1199+VLOOKUP(I1199,'Вид исследования'!B:E,4,0))</f>
        <v>45709</v>
      </c>
      <c r="AM1199" s="2">
        <f>IF(AK1199="","",AK1199+VLOOKUP(I1199,'Вид исследования'!B:F,5,0))</f>
        <v>45709</v>
      </c>
      <c r="AN1199" s="14">
        <v>45708</v>
      </c>
      <c r="AP1199" s="11" t="s">
        <v>189</v>
      </c>
      <c r="AQ1199" t="str">
        <f>IFERROR(IF(L1199="","",VLOOKUP(L1199&amp;I1199,Продукция!A:K,11,0)),"обратитесь к админ справочника")</f>
        <v>согласно рекомендациям производителя теста</v>
      </c>
      <c r="AR1199" s="11" t="s">
        <v>4823</v>
      </c>
      <c r="AS1199" t="str">
        <f>IFERROR(IF(L1199="","",VLOOKUP(L1199&amp;I1199,Продукция!A:J,10,0)),"обратитесь к админ справочника")</f>
        <v>инструкция тест- ситема Биочек СК -110</v>
      </c>
      <c r="AT1199" s="11" t="s">
        <v>4823</v>
      </c>
      <c r="AU1199" s="11" t="s">
        <v>4823</v>
      </c>
      <c r="AV1199" s="11" t="s">
        <v>2673</v>
      </c>
      <c r="AW1199" s="11" t="s">
        <v>4824</v>
      </c>
      <c r="AX1199" s="11" t="s">
        <v>372</v>
      </c>
      <c r="AY1199" s="11" t="s">
        <v>1528</v>
      </c>
      <c r="AZ1199" s="11">
        <v>106</v>
      </c>
      <c r="BA1199" s="11">
        <v>38</v>
      </c>
      <c r="BC1199" s="11" t="s">
        <v>5124</v>
      </c>
    </row>
    <row r="1200" spans="1:55" x14ac:dyDescent="0.25">
      <c r="A1200" t="str">
        <f t="shared" si="22"/>
        <v>С/339REO (BioChek) реовирус уровень антител</v>
      </c>
      <c r="B1200" t="str">
        <f>IF(E1200="","",INDEX(Лаборатории!A:A,MATCH('Производственный контроль'!E1200,Лаборатории!B:B,0)))</f>
        <v xml:space="preserve">КУРИНОЕ ЦАРСТВО АО </v>
      </c>
      <c r="C1200" t="str">
        <f>IF(E1200="","",VLOOKUP(E1200,Лаборатории!B:D,3,0))</f>
        <v>U377_CHL</v>
      </c>
      <c r="D1200" s="12">
        <v>45705</v>
      </c>
      <c r="E1200" s="11" t="s">
        <v>793</v>
      </c>
      <c r="F1200" s="11" t="s">
        <v>371</v>
      </c>
      <c r="G1200" s="11" t="s">
        <v>372</v>
      </c>
      <c r="H1200" s="11" t="s">
        <v>262</v>
      </c>
      <c r="I1200" s="11" t="s">
        <v>3426</v>
      </c>
      <c r="J1200" t="str">
        <f>IF(L1200="","",VLOOKUP(L1200,Продукция!B:D,3,0))</f>
        <v>Биологический_материал</v>
      </c>
      <c r="K1200" t="str">
        <f>IF(L1200="","",VLOOKUP(L1200,Продукция!B:C,2,0))</f>
        <v>Сыворотка крови</v>
      </c>
      <c r="L1200" s="151" t="s">
        <v>302</v>
      </c>
      <c r="M1200">
        <f>IF(L1200="","",VLOOKUP(L1200,Продукция!B:L,11,0))</f>
        <v>0</v>
      </c>
      <c r="N1200" s="11" t="s">
        <v>873</v>
      </c>
      <c r="P1200" s="11" t="s">
        <v>340</v>
      </c>
      <c r="Q1200" s="11" t="s">
        <v>854</v>
      </c>
      <c r="R1200" s="153" t="s">
        <v>5177</v>
      </c>
      <c r="S1200" s="11">
        <v>15</v>
      </c>
      <c r="T1200" s="11" t="s">
        <v>5178</v>
      </c>
      <c r="V1200" s="14">
        <v>45701</v>
      </c>
      <c r="Z1200" s="11" t="s">
        <v>4823</v>
      </c>
      <c r="AA1200" s="15">
        <v>0.55902777777777779</v>
      </c>
      <c r="AB1200" t="str">
        <f>IF(L1200="","",VLOOKUP(L1200&amp;I1200,Продукция!A:I,9,0))</f>
        <v>рекомендация производителя набора</v>
      </c>
      <c r="AC1200" s="14">
        <v>45708</v>
      </c>
      <c r="AD1200" s="11" t="s">
        <v>2673</v>
      </c>
      <c r="AE1200" s="11" t="s">
        <v>4823</v>
      </c>
      <c r="AF1200" t="str">
        <f>IF(AD1200="","",VLOOKUP(AD1200,'Сотрудники и ссылки'!A:B,2,0))</f>
        <v>Серолог</v>
      </c>
      <c r="AG1200">
        <f>IF(AD1200="","",VLOOKUP(AD1200,'Сотрудники и ссылки'!A:C,3,0))</f>
        <v>20001771</v>
      </c>
      <c r="AH1200" s="11" t="s">
        <v>2673</v>
      </c>
      <c r="AI1200" t="str">
        <f>IF(AH1200="","",VLOOKUP(AH1200,'Сотрудники и ссылки'!A:B,2,0))</f>
        <v>Серолог</v>
      </c>
      <c r="AJ1200">
        <f>IF(AH1200="","",VLOOKUP(AH1200,'Сотрудники и ссылки'!A:C,3,0))</f>
        <v>20001771</v>
      </c>
      <c r="AK1200" s="14">
        <v>45708</v>
      </c>
      <c r="AL1200" s="2">
        <f>IF(AK1200="","",AK1200+VLOOKUP(I1200,'Вид исследования'!B:E,4,0))</f>
        <v>45709</v>
      </c>
      <c r="AM1200" s="2">
        <f>IF(AK1200="","",AK1200+VLOOKUP(I1200,'Вид исследования'!B:F,5,0))</f>
        <v>45709</v>
      </c>
      <c r="AN1200" s="14">
        <v>45708</v>
      </c>
      <c r="AP1200" s="11" t="s">
        <v>189</v>
      </c>
      <c r="AQ1200" t="str">
        <f>IFERROR(IF(L1200="","",VLOOKUP(L1200&amp;I1200,Продукция!A:K,11,0)),"обратитесь к админ справочника")</f>
        <v>согласно рекомендациям производителя теста</v>
      </c>
      <c r="AR1200" s="11" t="s">
        <v>4823</v>
      </c>
      <c r="AS1200" t="str">
        <f>IFERROR(IF(L1200="","",VLOOKUP(L1200&amp;I1200,Продукция!A:J,10,0)),"обратитесь к админ справочника")</f>
        <v>инструкция тест- ситема Биочек СК -110</v>
      </c>
      <c r="AT1200" s="11" t="s">
        <v>4823</v>
      </c>
      <c r="AU1200" s="11" t="s">
        <v>4823</v>
      </c>
      <c r="AV1200" s="11" t="s">
        <v>2673</v>
      </c>
      <c r="AW1200" s="11" t="s">
        <v>4824</v>
      </c>
      <c r="AX1200" s="11" t="s">
        <v>372</v>
      </c>
      <c r="AY1200" s="11" t="s">
        <v>1531</v>
      </c>
      <c r="AZ1200" s="11">
        <v>106</v>
      </c>
      <c r="BA1200" s="11">
        <v>38</v>
      </c>
      <c r="BC1200" s="11" t="s">
        <v>5124</v>
      </c>
    </row>
    <row r="1201" spans="1:55" x14ac:dyDescent="0.25">
      <c r="A1201" t="str">
        <f t="shared" si="22"/>
        <v>С/339NDV (BioChek) болезнь Ньюкасла уровень антител</v>
      </c>
      <c r="B1201" t="str">
        <f>IF(E1201="","",INDEX(Лаборатории!A:A,MATCH('Производственный контроль'!E1201,Лаборатории!B:B,0)))</f>
        <v xml:space="preserve">КУРИНОЕ ЦАРСТВО АО </v>
      </c>
      <c r="C1201" t="str">
        <f>IF(E1201="","",VLOOKUP(E1201,Лаборатории!B:D,3,0))</f>
        <v>U377_CHL</v>
      </c>
      <c r="D1201" s="12">
        <v>45705</v>
      </c>
      <c r="E1201" s="11" t="s">
        <v>793</v>
      </c>
      <c r="F1201" s="11" t="s">
        <v>371</v>
      </c>
      <c r="G1201" s="11" t="s">
        <v>372</v>
      </c>
      <c r="H1201" s="11" t="s">
        <v>262</v>
      </c>
      <c r="I1201" s="11" t="s">
        <v>3424</v>
      </c>
      <c r="J1201" t="str">
        <f>IF(L1201="","",VLOOKUP(L1201,Продукция!B:D,3,0))</f>
        <v>Биологический_материал</v>
      </c>
      <c r="K1201" t="str">
        <f>IF(L1201="","",VLOOKUP(L1201,Продукция!B:C,2,0))</f>
        <v>Сыворотка крови</v>
      </c>
      <c r="L1201" s="151" t="s">
        <v>302</v>
      </c>
      <c r="M1201">
        <f>IF(L1201="","",VLOOKUP(L1201,Продукция!B:L,11,0))</f>
        <v>0</v>
      </c>
      <c r="N1201" s="11" t="s">
        <v>873</v>
      </c>
      <c r="P1201" s="11" t="s">
        <v>340</v>
      </c>
      <c r="Q1201" s="11" t="s">
        <v>854</v>
      </c>
      <c r="R1201" s="153" t="s">
        <v>5167</v>
      </c>
      <c r="S1201" s="11">
        <v>15</v>
      </c>
      <c r="T1201" s="11" t="s">
        <v>5178</v>
      </c>
      <c r="V1201" s="14">
        <v>45696</v>
      </c>
      <c r="Z1201" s="11" t="s">
        <v>4823</v>
      </c>
      <c r="AA1201" s="15">
        <v>0.55902777777777779</v>
      </c>
      <c r="AB1201" t="str">
        <f>IF(L1201="","",VLOOKUP(L1201&amp;I1201,Продукция!A:I,9,0))</f>
        <v>рекомендация производителя набора</v>
      </c>
      <c r="AC1201" s="14">
        <v>45708</v>
      </c>
      <c r="AD1201" s="11" t="s">
        <v>2673</v>
      </c>
      <c r="AE1201" s="11" t="s">
        <v>4823</v>
      </c>
      <c r="AF1201" t="str">
        <f>IF(AD1201="","",VLOOKUP(AD1201,'Сотрудники и ссылки'!A:B,2,0))</f>
        <v>Серолог</v>
      </c>
      <c r="AG1201">
        <f>IF(AD1201="","",VLOOKUP(AD1201,'Сотрудники и ссылки'!A:C,3,0))</f>
        <v>20001771</v>
      </c>
      <c r="AH1201" s="11" t="s">
        <v>2673</v>
      </c>
      <c r="AI1201" t="str">
        <f>IF(AH1201="","",VLOOKUP(AH1201,'Сотрудники и ссылки'!A:B,2,0))</f>
        <v>Серолог</v>
      </c>
      <c r="AJ1201">
        <f>IF(AH1201="","",VLOOKUP(AH1201,'Сотрудники и ссылки'!A:C,3,0))</f>
        <v>20001771</v>
      </c>
      <c r="AK1201" s="14">
        <v>45708</v>
      </c>
      <c r="AL1201" s="2">
        <f>IF(AK1201="","",AK1201+VLOOKUP(I1201,'Вид исследования'!B:E,4,0))</f>
        <v>45709</v>
      </c>
      <c r="AM1201" s="2">
        <f>IF(AK1201="","",AK1201+VLOOKUP(I1201,'Вид исследования'!B:F,5,0))</f>
        <v>45709</v>
      </c>
      <c r="AN1201" s="14">
        <v>45708</v>
      </c>
      <c r="AP1201" s="11" t="s">
        <v>189</v>
      </c>
      <c r="AQ1201" t="str">
        <f>IFERROR(IF(L1201="","",VLOOKUP(L1201&amp;I1201,Продукция!A:K,11,0)),"обратитесь к админ справочника")</f>
        <v>согласно рекомендациям производителя теста</v>
      </c>
      <c r="AR1201" s="11" t="s">
        <v>4823</v>
      </c>
      <c r="AS1201" t="str">
        <f>IFERROR(IF(L1201="","",VLOOKUP(L1201&amp;I1201,Продукция!A:J,10,0)),"обратитесь к админ справочника")</f>
        <v>инструкция тест- ситема Биочек СК -116</v>
      </c>
      <c r="AT1201" s="11" t="s">
        <v>4823</v>
      </c>
      <c r="AU1201" s="11" t="s">
        <v>4823</v>
      </c>
      <c r="AV1201" s="11" t="s">
        <v>2673</v>
      </c>
      <c r="AW1201" s="11" t="s">
        <v>4824</v>
      </c>
      <c r="AX1201" s="11" t="s">
        <v>372</v>
      </c>
      <c r="AY1201" s="11" t="s">
        <v>1522</v>
      </c>
      <c r="AZ1201" s="11">
        <v>106</v>
      </c>
      <c r="BA1201" s="11">
        <v>37</v>
      </c>
      <c r="BC1201" s="11" t="s">
        <v>5124</v>
      </c>
    </row>
    <row r="1202" spans="1:55" x14ac:dyDescent="0.25">
      <c r="A1202" t="str">
        <f t="shared" si="22"/>
        <v>С/339NDV (BioChek) болезнь Ньюкасла уровень антител</v>
      </c>
      <c r="B1202" t="str">
        <f>IF(E1202="","",INDEX(Лаборатории!A:A,MATCH('Производственный контроль'!E1202,Лаборатории!B:B,0)))</f>
        <v xml:space="preserve">КУРИНОЕ ЦАРСТВО АО </v>
      </c>
      <c r="C1202" t="str">
        <f>IF(E1202="","",VLOOKUP(E1202,Лаборатории!B:D,3,0))</f>
        <v>U377_CHL</v>
      </c>
      <c r="D1202" s="12">
        <v>45705</v>
      </c>
      <c r="E1202" s="11" t="s">
        <v>793</v>
      </c>
      <c r="F1202" s="11" t="s">
        <v>371</v>
      </c>
      <c r="G1202" s="11" t="s">
        <v>372</v>
      </c>
      <c r="H1202" s="11" t="s">
        <v>262</v>
      </c>
      <c r="I1202" s="11" t="s">
        <v>3424</v>
      </c>
      <c r="J1202" t="str">
        <f>IF(L1202="","",VLOOKUP(L1202,Продукция!B:D,3,0))</f>
        <v>Биологический_материал</v>
      </c>
      <c r="K1202" t="str">
        <f>IF(L1202="","",VLOOKUP(L1202,Продукция!B:C,2,0))</f>
        <v>Сыворотка крови</v>
      </c>
      <c r="L1202" s="151" t="s">
        <v>302</v>
      </c>
      <c r="M1202">
        <f>IF(L1202="","",VLOOKUP(L1202,Продукция!B:L,11,0))</f>
        <v>0</v>
      </c>
      <c r="N1202" s="11" t="s">
        <v>873</v>
      </c>
      <c r="P1202" s="11" t="s">
        <v>340</v>
      </c>
      <c r="Q1202" s="11" t="s">
        <v>854</v>
      </c>
      <c r="R1202" s="153" t="s">
        <v>5168</v>
      </c>
      <c r="S1202" s="11">
        <v>15</v>
      </c>
      <c r="T1202" s="11" t="s">
        <v>5178</v>
      </c>
      <c r="V1202" s="14">
        <v>45696</v>
      </c>
      <c r="Z1202" s="11" t="s">
        <v>4823</v>
      </c>
      <c r="AA1202" s="15">
        <v>0.55902777777777779</v>
      </c>
      <c r="AB1202" t="str">
        <f>IF(L1202="","",VLOOKUP(L1202&amp;I1202,Продукция!A:I,9,0))</f>
        <v>рекомендация производителя набора</v>
      </c>
      <c r="AC1202" s="14">
        <v>45708</v>
      </c>
      <c r="AD1202" s="11" t="s">
        <v>2673</v>
      </c>
      <c r="AE1202" s="11" t="s">
        <v>4823</v>
      </c>
      <c r="AF1202" t="str">
        <f>IF(AD1202="","",VLOOKUP(AD1202,'Сотрудники и ссылки'!A:B,2,0))</f>
        <v>Серолог</v>
      </c>
      <c r="AG1202">
        <f>IF(AD1202="","",VLOOKUP(AD1202,'Сотрудники и ссылки'!A:C,3,0))</f>
        <v>20001771</v>
      </c>
      <c r="AH1202" s="11" t="s">
        <v>2673</v>
      </c>
      <c r="AI1202" t="str">
        <f>IF(AH1202="","",VLOOKUP(AH1202,'Сотрудники и ссылки'!A:B,2,0))</f>
        <v>Серолог</v>
      </c>
      <c r="AJ1202">
        <f>IF(AH1202="","",VLOOKUP(AH1202,'Сотрудники и ссылки'!A:C,3,0))</f>
        <v>20001771</v>
      </c>
      <c r="AK1202" s="14">
        <v>45708</v>
      </c>
      <c r="AL1202" s="2">
        <f>IF(AK1202="","",AK1202+VLOOKUP(I1202,'Вид исследования'!B:E,4,0))</f>
        <v>45709</v>
      </c>
      <c r="AM1202" s="2">
        <f>IF(AK1202="","",AK1202+VLOOKUP(I1202,'Вид исследования'!B:F,5,0))</f>
        <v>45709</v>
      </c>
      <c r="AN1202" s="14">
        <v>45708</v>
      </c>
      <c r="AP1202" s="11" t="s">
        <v>189</v>
      </c>
      <c r="AQ1202" t="str">
        <f>IFERROR(IF(L1202="","",VLOOKUP(L1202&amp;I1202,Продукция!A:K,11,0)),"обратитесь к админ справочника")</f>
        <v>согласно рекомендациям производителя теста</v>
      </c>
      <c r="AR1202" s="11" t="s">
        <v>4823</v>
      </c>
      <c r="AS1202" t="str">
        <f>IFERROR(IF(L1202="","",VLOOKUP(L1202&amp;I1202,Продукция!A:J,10,0)),"обратитесь к админ справочника")</f>
        <v>инструкция тест- ситема Биочек СК -116</v>
      </c>
      <c r="AT1202" s="11" t="s">
        <v>4823</v>
      </c>
      <c r="AU1202" s="11" t="s">
        <v>4823</v>
      </c>
      <c r="AV1202" s="11" t="s">
        <v>2673</v>
      </c>
      <c r="AW1202" s="11" t="s">
        <v>4824</v>
      </c>
      <c r="AX1202" s="11" t="s">
        <v>372</v>
      </c>
      <c r="AY1202" s="11" t="s">
        <v>1523</v>
      </c>
      <c r="AZ1202" s="11">
        <v>106</v>
      </c>
      <c r="BA1202" s="11">
        <v>37</v>
      </c>
      <c r="BC1202" s="11" t="s">
        <v>5124</v>
      </c>
    </row>
    <row r="1203" spans="1:55" x14ac:dyDescent="0.25">
      <c r="A1203" t="str">
        <f t="shared" si="22"/>
        <v>С/339NDV (BioChek) болезнь Ньюкасла уровень антител</v>
      </c>
      <c r="B1203" t="str">
        <f>IF(E1203="","",INDEX(Лаборатории!A:A,MATCH('Производственный контроль'!E1203,Лаборатории!B:B,0)))</f>
        <v xml:space="preserve">КУРИНОЕ ЦАРСТВО АО </v>
      </c>
      <c r="C1203" t="str">
        <f>IF(E1203="","",VLOOKUP(E1203,Лаборатории!B:D,3,0))</f>
        <v>U377_CHL</v>
      </c>
      <c r="D1203" s="12">
        <v>45705</v>
      </c>
      <c r="E1203" s="11" t="s">
        <v>793</v>
      </c>
      <c r="F1203" s="11" t="s">
        <v>371</v>
      </c>
      <c r="G1203" s="11" t="s">
        <v>372</v>
      </c>
      <c r="H1203" s="11" t="s">
        <v>262</v>
      </c>
      <c r="I1203" s="11" t="s">
        <v>3424</v>
      </c>
      <c r="J1203" t="str">
        <f>IF(L1203="","",VLOOKUP(L1203,Продукция!B:D,3,0))</f>
        <v>Биологический_материал</v>
      </c>
      <c r="K1203" t="str">
        <f>IF(L1203="","",VLOOKUP(L1203,Продукция!B:C,2,0))</f>
        <v>Сыворотка крови</v>
      </c>
      <c r="L1203" s="151" t="s">
        <v>302</v>
      </c>
      <c r="M1203">
        <f>IF(L1203="","",VLOOKUP(L1203,Продукция!B:L,11,0))</f>
        <v>0</v>
      </c>
      <c r="N1203" s="11" t="s">
        <v>873</v>
      </c>
      <c r="P1203" s="11" t="s">
        <v>340</v>
      </c>
      <c r="Q1203" s="11" t="s">
        <v>854</v>
      </c>
      <c r="R1203" s="153" t="s">
        <v>5170</v>
      </c>
      <c r="S1203" s="11">
        <v>15</v>
      </c>
      <c r="T1203" s="11" t="s">
        <v>5178</v>
      </c>
      <c r="V1203" s="14">
        <v>45697</v>
      </c>
      <c r="Z1203" s="11" t="s">
        <v>4823</v>
      </c>
      <c r="AA1203" s="15">
        <v>0.55902777777777779</v>
      </c>
      <c r="AB1203" t="str">
        <f>IF(L1203="","",VLOOKUP(L1203&amp;I1203,Продукция!A:I,9,0))</f>
        <v>рекомендация производителя набора</v>
      </c>
      <c r="AC1203" s="14">
        <v>45708</v>
      </c>
      <c r="AD1203" s="11" t="s">
        <v>2673</v>
      </c>
      <c r="AE1203" s="11" t="s">
        <v>4823</v>
      </c>
      <c r="AF1203" t="str">
        <f>IF(AD1203="","",VLOOKUP(AD1203,'Сотрудники и ссылки'!A:B,2,0))</f>
        <v>Серолог</v>
      </c>
      <c r="AG1203">
        <f>IF(AD1203="","",VLOOKUP(AD1203,'Сотрудники и ссылки'!A:C,3,0))</f>
        <v>20001771</v>
      </c>
      <c r="AH1203" s="11" t="s">
        <v>2673</v>
      </c>
      <c r="AI1203" t="str">
        <f>IF(AH1203="","",VLOOKUP(AH1203,'Сотрудники и ссылки'!A:B,2,0))</f>
        <v>Серолог</v>
      </c>
      <c r="AJ1203">
        <f>IF(AH1203="","",VLOOKUP(AH1203,'Сотрудники и ссылки'!A:C,3,0))</f>
        <v>20001771</v>
      </c>
      <c r="AK1203" s="14">
        <v>45708</v>
      </c>
      <c r="AL1203" s="2">
        <f>IF(AK1203="","",AK1203+VLOOKUP(I1203,'Вид исследования'!B:E,4,0))</f>
        <v>45709</v>
      </c>
      <c r="AM1203" s="2">
        <f>IF(AK1203="","",AK1203+VLOOKUP(I1203,'Вид исследования'!B:F,5,0))</f>
        <v>45709</v>
      </c>
      <c r="AN1203" s="14">
        <v>45708</v>
      </c>
      <c r="AP1203" s="11" t="s">
        <v>189</v>
      </c>
      <c r="AQ1203" t="str">
        <f>IFERROR(IF(L1203="","",VLOOKUP(L1203&amp;I1203,Продукция!A:K,11,0)),"обратитесь к админ справочника")</f>
        <v>согласно рекомендациям производителя теста</v>
      </c>
      <c r="AR1203" s="11" t="s">
        <v>4823</v>
      </c>
      <c r="AS1203" t="str">
        <f>IFERROR(IF(L1203="","",VLOOKUP(L1203&amp;I1203,Продукция!A:J,10,0)),"обратитесь к админ справочника")</f>
        <v>инструкция тест- ситема Биочек СК -116</v>
      </c>
      <c r="AT1203" s="11" t="s">
        <v>4823</v>
      </c>
      <c r="AU1203" s="11" t="s">
        <v>4823</v>
      </c>
      <c r="AV1203" s="11" t="s">
        <v>2673</v>
      </c>
      <c r="AW1203" s="11" t="s">
        <v>4824</v>
      </c>
      <c r="AX1203" s="11" t="s">
        <v>372</v>
      </c>
      <c r="AY1203" s="11" t="s">
        <v>1525</v>
      </c>
      <c r="AZ1203" s="11">
        <v>106</v>
      </c>
      <c r="BA1203" s="11">
        <v>38</v>
      </c>
      <c r="BC1203" s="11" t="s">
        <v>5124</v>
      </c>
    </row>
    <row r="1204" spans="1:55" x14ac:dyDescent="0.25">
      <c r="A1204" t="str">
        <f t="shared" si="22"/>
        <v>С/339NDV (BioChek) болезнь Ньюкасла уровень антител</v>
      </c>
      <c r="B1204" t="str">
        <f>IF(E1204="","",INDEX(Лаборатории!A:A,MATCH('Производственный контроль'!E1204,Лаборатории!B:B,0)))</f>
        <v xml:space="preserve">КУРИНОЕ ЦАРСТВО АО </v>
      </c>
      <c r="C1204" t="str">
        <f>IF(E1204="","",VLOOKUP(E1204,Лаборатории!B:D,3,0))</f>
        <v>U377_CHL</v>
      </c>
      <c r="D1204" s="12">
        <v>45705</v>
      </c>
      <c r="E1204" s="11" t="s">
        <v>793</v>
      </c>
      <c r="F1204" s="11" t="s">
        <v>371</v>
      </c>
      <c r="G1204" s="11" t="s">
        <v>372</v>
      </c>
      <c r="H1204" s="11" t="s">
        <v>262</v>
      </c>
      <c r="I1204" s="11" t="s">
        <v>3424</v>
      </c>
      <c r="J1204" t="str">
        <f>IF(L1204="","",VLOOKUP(L1204,Продукция!B:D,3,0))</f>
        <v>Биологический_материал</v>
      </c>
      <c r="K1204" t="str">
        <f>IF(L1204="","",VLOOKUP(L1204,Продукция!B:C,2,0))</f>
        <v>Сыворотка крови</v>
      </c>
      <c r="L1204" s="151" t="s">
        <v>302</v>
      </c>
      <c r="M1204">
        <f>IF(L1204="","",VLOOKUP(L1204,Продукция!B:L,11,0))</f>
        <v>0</v>
      </c>
      <c r="N1204" s="11" t="s">
        <v>873</v>
      </c>
      <c r="P1204" s="11" t="s">
        <v>340</v>
      </c>
      <c r="Q1204" s="11" t="s">
        <v>854</v>
      </c>
      <c r="R1204" s="153" t="s">
        <v>5171</v>
      </c>
      <c r="S1204" s="11">
        <v>15</v>
      </c>
      <c r="T1204" s="11" t="s">
        <v>5178</v>
      </c>
      <c r="V1204" s="14">
        <v>45698</v>
      </c>
      <c r="Z1204" s="11" t="s">
        <v>4823</v>
      </c>
      <c r="AA1204" s="15">
        <v>0.55902777777777779</v>
      </c>
      <c r="AB1204" t="str">
        <f>IF(L1204="","",VLOOKUP(L1204&amp;I1204,Продукция!A:I,9,0))</f>
        <v>рекомендация производителя набора</v>
      </c>
      <c r="AC1204" s="14">
        <v>45708</v>
      </c>
      <c r="AD1204" s="11" t="s">
        <v>2673</v>
      </c>
      <c r="AE1204" s="11" t="s">
        <v>4823</v>
      </c>
      <c r="AF1204" t="str">
        <f>IF(AD1204="","",VLOOKUP(AD1204,'Сотрудники и ссылки'!A:B,2,0))</f>
        <v>Серолог</v>
      </c>
      <c r="AG1204">
        <f>IF(AD1204="","",VLOOKUP(AD1204,'Сотрудники и ссылки'!A:C,3,0))</f>
        <v>20001771</v>
      </c>
      <c r="AH1204" s="11" t="s">
        <v>2673</v>
      </c>
      <c r="AI1204" t="str">
        <f>IF(AH1204="","",VLOOKUP(AH1204,'Сотрудники и ссылки'!A:B,2,0))</f>
        <v>Серолог</v>
      </c>
      <c r="AJ1204">
        <f>IF(AH1204="","",VLOOKUP(AH1204,'Сотрудники и ссылки'!A:C,3,0))</f>
        <v>20001771</v>
      </c>
      <c r="AK1204" s="14">
        <v>45708</v>
      </c>
      <c r="AL1204" s="2">
        <f>IF(AK1204="","",AK1204+VLOOKUP(I1204,'Вид исследования'!B:E,4,0))</f>
        <v>45709</v>
      </c>
      <c r="AM1204" s="2">
        <f>IF(AK1204="","",AK1204+VLOOKUP(I1204,'Вид исследования'!B:F,5,0))</f>
        <v>45709</v>
      </c>
      <c r="AN1204" s="14">
        <v>45708</v>
      </c>
      <c r="AP1204" s="11" t="s">
        <v>189</v>
      </c>
      <c r="AQ1204" t="str">
        <f>IFERROR(IF(L1204="","",VLOOKUP(L1204&amp;I1204,Продукция!A:K,11,0)),"обратитесь к админ справочника")</f>
        <v>согласно рекомендациям производителя теста</v>
      </c>
      <c r="AR1204" s="11" t="s">
        <v>4823</v>
      </c>
      <c r="AS1204" t="str">
        <f>IFERROR(IF(L1204="","",VLOOKUP(L1204&amp;I1204,Продукция!A:J,10,0)),"обратитесь к админ справочника")</f>
        <v>инструкция тест- ситема Биочек СК -116</v>
      </c>
      <c r="AT1204" s="11" t="s">
        <v>4823</v>
      </c>
      <c r="AU1204" s="11" t="s">
        <v>4823</v>
      </c>
      <c r="AV1204" s="11" t="s">
        <v>2673</v>
      </c>
      <c r="AW1204" s="11" t="s">
        <v>4824</v>
      </c>
      <c r="AX1204" s="11" t="s">
        <v>372</v>
      </c>
      <c r="AY1204" s="11" t="s">
        <v>1526</v>
      </c>
      <c r="AZ1204" s="11">
        <v>106</v>
      </c>
      <c r="BA1204" s="11">
        <v>38</v>
      </c>
      <c r="BC1204" s="11" t="s">
        <v>5124</v>
      </c>
    </row>
    <row r="1205" spans="1:55" x14ac:dyDescent="0.25">
      <c r="A1205" t="str">
        <f t="shared" si="22"/>
        <v>С/339NDV (BioChek) болезнь Ньюкасла уровень антител</v>
      </c>
      <c r="B1205" t="str">
        <f>IF(E1205="","",INDEX(Лаборатории!A:A,MATCH('Производственный контроль'!E1205,Лаборатории!B:B,0)))</f>
        <v xml:space="preserve">КУРИНОЕ ЦАРСТВО АО </v>
      </c>
      <c r="C1205" t="str">
        <f>IF(E1205="","",VLOOKUP(E1205,Лаборатории!B:D,3,0))</f>
        <v>U377_CHL</v>
      </c>
      <c r="D1205" s="12">
        <v>45705</v>
      </c>
      <c r="E1205" s="11" t="s">
        <v>793</v>
      </c>
      <c r="F1205" s="11" t="s">
        <v>371</v>
      </c>
      <c r="G1205" s="11" t="s">
        <v>372</v>
      </c>
      <c r="H1205" s="11" t="s">
        <v>262</v>
      </c>
      <c r="I1205" s="11" t="s">
        <v>3424</v>
      </c>
      <c r="J1205" t="str">
        <f>IF(L1205="","",VLOOKUP(L1205,Продукция!B:D,3,0))</f>
        <v>Биологический_материал</v>
      </c>
      <c r="K1205" t="str">
        <f>IF(L1205="","",VLOOKUP(L1205,Продукция!B:C,2,0))</f>
        <v>Сыворотка крови</v>
      </c>
      <c r="L1205" s="151" t="s">
        <v>302</v>
      </c>
      <c r="M1205">
        <f>IF(L1205="","",VLOOKUP(L1205,Продукция!B:L,11,0))</f>
        <v>0</v>
      </c>
      <c r="N1205" s="11" t="s">
        <v>873</v>
      </c>
      <c r="P1205" s="11" t="s">
        <v>340</v>
      </c>
      <c r="Q1205" s="11" t="s">
        <v>854</v>
      </c>
      <c r="R1205" s="153" t="s">
        <v>5173</v>
      </c>
      <c r="S1205" s="11">
        <v>15</v>
      </c>
      <c r="T1205" s="11" t="s">
        <v>5178</v>
      </c>
      <c r="V1205" s="14">
        <v>45699</v>
      </c>
      <c r="Z1205" s="11" t="s">
        <v>4823</v>
      </c>
      <c r="AA1205" s="15">
        <v>0.55902777777777779</v>
      </c>
      <c r="AB1205" t="str">
        <f>IF(L1205="","",VLOOKUP(L1205&amp;I1205,Продукция!A:I,9,0))</f>
        <v>рекомендация производителя набора</v>
      </c>
      <c r="AC1205" s="14">
        <v>45708</v>
      </c>
      <c r="AD1205" s="11" t="s">
        <v>2673</v>
      </c>
      <c r="AE1205" s="11" t="s">
        <v>4823</v>
      </c>
      <c r="AF1205" t="str">
        <f>IF(AD1205="","",VLOOKUP(AD1205,'Сотрудники и ссылки'!A:B,2,0))</f>
        <v>Серолог</v>
      </c>
      <c r="AG1205">
        <f>IF(AD1205="","",VLOOKUP(AD1205,'Сотрудники и ссылки'!A:C,3,0))</f>
        <v>20001771</v>
      </c>
      <c r="AH1205" s="11" t="s">
        <v>2673</v>
      </c>
      <c r="AI1205" t="str">
        <f>IF(AH1205="","",VLOOKUP(AH1205,'Сотрудники и ссылки'!A:B,2,0))</f>
        <v>Серолог</v>
      </c>
      <c r="AJ1205">
        <f>IF(AH1205="","",VLOOKUP(AH1205,'Сотрудники и ссылки'!A:C,3,0))</f>
        <v>20001771</v>
      </c>
      <c r="AK1205" s="14">
        <v>45708</v>
      </c>
      <c r="AL1205" s="2">
        <f>IF(AK1205="","",AK1205+VLOOKUP(I1205,'Вид исследования'!B:E,4,0))</f>
        <v>45709</v>
      </c>
      <c r="AM1205" s="2">
        <f>IF(AK1205="","",AK1205+VLOOKUP(I1205,'Вид исследования'!B:F,5,0))</f>
        <v>45709</v>
      </c>
      <c r="AN1205" s="14">
        <v>45708</v>
      </c>
      <c r="AP1205" s="11" t="s">
        <v>189</v>
      </c>
      <c r="AQ1205" t="str">
        <f>IFERROR(IF(L1205="","",VLOOKUP(L1205&amp;I1205,Продукция!A:K,11,0)),"обратитесь к админ справочника")</f>
        <v>согласно рекомендациям производителя теста</v>
      </c>
      <c r="AR1205" s="11" t="s">
        <v>4823</v>
      </c>
      <c r="AS1205" t="str">
        <f>IFERROR(IF(L1205="","",VLOOKUP(L1205&amp;I1205,Продукция!A:J,10,0)),"обратитесь к админ справочника")</f>
        <v>инструкция тест- ситема Биочек СК -116</v>
      </c>
      <c r="AT1205" s="11" t="s">
        <v>4823</v>
      </c>
      <c r="AU1205" s="11" t="s">
        <v>4823</v>
      </c>
      <c r="AV1205" s="11" t="s">
        <v>2673</v>
      </c>
      <c r="AW1205" s="11" t="s">
        <v>4824</v>
      </c>
      <c r="AX1205" s="11" t="s">
        <v>372</v>
      </c>
      <c r="AY1205" s="11" t="s">
        <v>1528</v>
      </c>
      <c r="AZ1205" s="11">
        <v>106</v>
      </c>
      <c r="BA1205" s="11">
        <v>38</v>
      </c>
      <c r="BC1205" s="11" t="s">
        <v>5124</v>
      </c>
    </row>
    <row r="1206" spans="1:55" x14ac:dyDescent="0.25">
      <c r="A1206" t="str">
        <f t="shared" si="22"/>
        <v>С/339NDV (BioChek) болезнь Ньюкасла уровень антител</v>
      </c>
      <c r="B1206" t="str">
        <f>IF(E1206="","",INDEX(Лаборатории!A:A,MATCH('Производственный контроль'!E1206,Лаборатории!B:B,0)))</f>
        <v xml:space="preserve">КУРИНОЕ ЦАРСТВО АО </v>
      </c>
      <c r="C1206" t="str">
        <f>IF(E1206="","",VLOOKUP(E1206,Лаборатории!B:D,3,0))</f>
        <v>U377_CHL</v>
      </c>
      <c r="D1206" s="12">
        <v>45705</v>
      </c>
      <c r="E1206" s="11" t="s">
        <v>793</v>
      </c>
      <c r="F1206" s="11" t="s">
        <v>371</v>
      </c>
      <c r="G1206" s="11" t="s">
        <v>372</v>
      </c>
      <c r="H1206" s="11" t="s">
        <v>262</v>
      </c>
      <c r="I1206" s="11" t="s">
        <v>3424</v>
      </c>
      <c r="J1206" t="str">
        <f>IF(L1206="","",VLOOKUP(L1206,Продукция!B:D,3,0))</f>
        <v>Биологический_материал</v>
      </c>
      <c r="K1206" t="str">
        <f>IF(L1206="","",VLOOKUP(L1206,Продукция!B:C,2,0))</f>
        <v>Сыворотка крови</v>
      </c>
      <c r="L1206" s="151" t="s">
        <v>302</v>
      </c>
      <c r="M1206">
        <f>IF(L1206="","",VLOOKUP(L1206,Продукция!B:L,11,0))</f>
        <v>0</v>
      </c>
      <c r="N1206" s="11" t="s">
        <v>873</v>
      </c>
      <c r="P1206" s="11" t="s">
        <v>340</v>
      </c>
      <c r="Q1206" s="11" t="s">
        <v>854</v>
      </c>
      <c r="R1206" s="153" t="s">
        <v>5177</v>
      </c>
      <c r="S1206" s="11">
        <v>15</v>
      </c>
      <c r="T1206" s="11" t="s">
        <v>5178</v>
      </c>
      <c r="V1206" s="14">
        <v>45701</v>
      </c>
      <c r="Z1206" s="11" t="s">
        <v>4823</v>
      </c>
      <c r="AA1206" s="15">
        <v>0.55902777777777779</v>
      </c>
      <c r="AB1206" t="str">
        <f>IF(L1206="","",VLOOKUP(L1206&amp;I1206,Продукция!A:I,9,0))</f>
        <v>рекомендация производителя набора</v>
      </c>
      <c r="AC1206" s="14">
        <v>45708</v>
      </c>
      <c r="AD1206" s="11" t="s">
        <v>2673</v>
      </c>
      <c r="AE1206" s="11" t="s">
        <v>4823</v>
      </c>
      <c r="AF1206" t="str">
        <f>IF(AD1206="","",VLOOKUP(AD1206,'Сотрудники и ссылки'!A:B,2,0))</f>
        <v>Серолог</v>
      </c>
      <c r="AG1206">
        <f>IF(AD1206="","",VLOOKUP(AD1206,'Сотрудники и ссылки'!A:C,3,0))</f>
        <v>20001771</v>
      </c>
      <c r="AH1206" s="11" t="s">
        <v>2673</v>
      </c>
      <c r="AI1206" t="str">
        <f>IF(AH1206="","",VLOOKUP(AH1206,'Сотрудники и ссылки'!A:B,2,0))</f>
        <v>Серолог</v>
      </c>
      <c r="AJ1206">
        <f>IF(AH1206="","",VLOOKUP(AH1206,'Сотрудники и ссылки'!A:C,3,0))</f>
        <v>20001771</v>
      </c>
      <c r="AK1206" s="14">
        <v>45708</v>
      </c>
      <c r="AL1206" s="2">
        <f>IF(AK1206="","",AK1206+VLOOKUP(I1206,'Вид исследования'!B:E,4,0))</f>
        <v>45709</v>
      </c>
      <c r="AM1206" s="2">
        <f>IF(AK1206="","",AK1206+VLOOKUP(I1206,'Вид исследования'!B:F,5,0))</f>
        <v>45709</v>
      </c>
      <c r="AN1206" s="14">
        <v>45708</v>
      </c>
      <c r="AP1206" s="11" t="s">
        <v>189</v>
      </c>
      <c r="AQ1206" t="str">
        <f>IFERROR(IF(L1206="","",VLOOKUP(L1206&amp;I1206,Продукция!A:K,11,0)),"обратитесь к админ справочника")</f>
        <v>согласно рекомендациям производителя теста</v>
      </c>
      <c r="AR1206" s="11" t="s">
        <v>4823</v>
      </c>
      <c r="AS1206" t="str">
        <f>IFERROR(IF(L1206="","",VLOOKUP(L1206&amp;I1206,Продукция!A:J,10,0)),"обратитесь к админ справочника")</f>
        <v>инструкция тест- ситема Биочек СК -116</v>
      </c>
      <c r="AT1206" s="11" t="s">
        <v>4823</v>
      </c>
      <c r="AU1206" s="11" t="s">
        <v>4823</v>
      </c>
      <c r="AV1206" s="11" t="s">
        <v>2673</v>
      </c>
      <c r="AW1206" s="11" t="s">
        <v>4824</v>
      </c>
      <c r="AX1206" s="11" t="s">
        <v>372</v>
      </c>
      <c r="AY1206" s="11" t="s">
        <v>1531</v>
      </c>
      <c r="AZ1206" s="11">
        <v>106</v>
      </c>
      <c r="BA1206" s="11">
        <v>38</v>
      </c>
      <c r="BC1206" s="11" t="s">
        <v>5124</v>
      </c>
    </row>
    <row r="1207" spans="1:55" x14ac:dyDescent="0.25">
      <c r="A1207" t="str">
        <f t="shared" si="22"/>
        <v xml:space="preserve">С/339CAV (BioChek) анемия уровень антител </v>
      </c>
      <c r="B1207" t="str">
        <f>IF(E1207="","",INDEX(Лаборатории!A:A,MATCH('Производственный контроль'!E1207,Лаборатории!B:B,0)))</f>
        <v xml:space="preserve">КУРИНОЕ ЦАРСТВО АО </v>
      </c>
      <c r="C1207" t="str">
        <f>IF(E1207="","",VLOOKUP(E1207,Лаборатории!B:D,3,0))</f>
        <v>U377_CHL</v>
      </c>
      <c r="D1207" s="12">
        <v>45705</v>
      </c>
      <c r="E1207" s="11" t="s">
        <v>793</v>
      </c>
      <c r="F1207" s="11" t="s">
        <v>371</v>
      </c>
      <c r="G1207" s="11" t="s">
        <v>372</v>
      </c>
      <c r="H1207" s="11" t="s">
        <v>262</v>
      </c>
      <c r="I1207" s="11" t="s">
        <v>3412</v>
      </c>
      <c r="J1207" t="str">
        <f>IF(L1207="","",VLOOKUP(L1207,Продукция!B:D,3,0))</f>
        <v>Биологический_материал</v>
      </c>
      <c r="K1207" t="str">
        <f>IF(L1207="","",VLOOKUP(L1207,Продукция!B:C,2,0))</f>
        <v>Сыворотка крови</v>
      </c>
      <c r="L1207" s="151" t="s">
        <v>302</v>
      </c>
      <c r="M1207">
        <f>IF(L1207="","",VLOOKUP(L1207,Продукция!B:L,11,0))</f>
        <v>0</v>
      </c>
      <c r="N1207" s="11" t="s">
        <v>873</v>
      </c>
      <c r="P1207" s="11" t="s">
        <v>340</v>
      </c>
      <c r="Q1207" s="11" t="s">
        <v>854</v>
      </c>
      <c r="R1207" s="153" t="s">
        <v>5167</v>
      </c>
      <c r="S1207" s="11">
        <v>15</v>
      </c>
      <c r="T1207" s="11" t="s">
        <v>5178</v>
      </c>
      <c r="V1207" s="14">
        <v>45696</v>
      </c>
      <c r="Z1207" s="11" t="s">
        <v>4823</v>
      </c>
      <c r="AA1207" s="15">
        <v>0.55902777777777779</v>
      </c>
      <c r="AB1207" t="str">
        <f>IF(L1207="","",VLOOKUP(L1207&amp;I1207,Продукция!A:I,9,0))</f>
        <v>рекомендация производителя набора</v>
      </c>
      <c r="AC1207" s="14">
        <v>45708</v>
      </c>
      <c r="AD1207" s="11" t="s">
        <v>2676</v>
      </c>
      <c r="AE1207" s="11" t="s">
        <v>4823</v>
      </c>
      <c r="AF1207" t="str">
        <f>IF(AD1207="","",VLOOKUP(AD1207,'Сотрудники и ссылки'!A:B,2,0))</f>
        <v>Серолог</v>
      </c>
      <c r="AG1207">
        <f>IF(AD1207="","",VLOOKUP(AD1207,'Сотрудники и ссылки'!A:C,3,0))</f>
        <v>20007746</v>
      </c>
      <c r="AH1207" s="11" t="s">
        <v>2676</v>
      </c>
      <c r="AI1207" t="str">
        <f>IF(AH1207="","",VLOOKUP(AH1207,'Сотрудники и ссылки'!A:B,2,0))</f>
        <v>Серолог</v>
      </c>
      <c r="AJ1207">
        <f>IF(AH1207="","",VLOOKUP(AH1207,'Сотрудники и ссылки'!A:C,3,0))</f>
        <v>20007746</v>
      </c>
      <c r="AK1207" s="14">
        <v>45708</v>
      </c>
      <c r="AL1207" s="2">
        <f>IF(AK1207="","",AK1207+VLOOKUP(I1207,'Вид исследования'!B:E,4,0))</f>
        <v>45709</v>
      </c>
      <c r="AM1207" s="2">
        <f>IF(AK1207="","",AK1207+VLOOKUP(I1207,'Вид исследования'!B:F,5,0))</f>
        <v>45709</v>
      </c>
      <c r="AN1207" s="14">
        <v>45708</v>
      </c>
      <c r="AP1207" s="11" t="s">
        <v>189</v>
      </c>
      <c r="AQ1207" t="str">
        <f>IFERROR(IF(L1207="","",VLOOKUP(L1207&amp;I1207,Продукция!A:K,11,0)),"обратитесь к админ справочника")</f>
        <v>согласно рекомендациям производителя теста</v>
      </c>
      <c r="AR1207" s="11" t="s">
        <v>4823</v>
      </c>
      <c r="AS1207" t="str">
        <f>IFERROR(IF(L1207="","",VLOOKUP(L1207&amp;I1207,Продукция!A:J,10,0)),"обратитесь к админ справочника")</f>
        <v>инструкция тест- ситема Биочек СК -126</v>
      </c>
      <c r="AT1207" s="11" t="s">
        <v>4823</v>
      </c>
      <c r="AU1207" s="11" t="s">
        <v>4823</v>
      </c>
      <c r="AV1207" s="11" t="s">
        <v>2676</v>
      </c>
      <c r="AW1207" s="11" t="s">
        <v>4824</v>
      </c>
      <c r="AX1207" s="11" t="s">
        <v>372</v>
      </c>
      <c r="AY1207" s="11" t="s">
        <v>1522</v>
      </c>
      <c r="AZ1207" s="11">
        <v>106</v>
      </c>
      <c r="BA1207" s="11">
        <v>37</v>
      </c>
      <c r="BC1207" s="11" t="s">
        <v>5124</v>
      </c>
    </row>
    <row r="1208" spans="1:55" x14ac:dyDescent="0.25">
      <c r="A1208" t="str">
        <f t="shared" si="22"/>
        <v xml:space="preserve">С/339CAV (BioChek) анемия уровень антител </v>
      </c>
      <c r="B1208" t="str">
        <f>IF(E1208="","",INDEX(Лаборатории!A:A,MATCH('Производственный контроль'!E1208,Лаборатории!B:B,0)))</f>
        <v xml:space="preserve">КУРИНОЕ ЦАРСТВО АО </v>
      </c>
      <c r="C1208" t="str">
        <f>IF(E1208="","",VLOOKUP(E1208,Лаборатории!B:D,3,0))</f>
        <v>U377_CHL</v>
      </c>
      <c r="D1208" s="12">
        <v>45705</v>
      </c>
      <c r="E1208" s="11" t="s">
        <v>793</v>
      </c>
      <c r="F1208" s="11" t="s">
        <v>371</v>
      </c>
      <c r="G1208" s="11" t="s">
        <v>372</v>
      </c>
      <c r="H1208" s="11" t="s">
        <v>262</v>
      </c>
      <c r="I1208" s="11" t="s">
        <v>3412</v>
      </c>
      <c r="J1208" t="str">
        <f>IF(L1208="","",VLOOKUP(L1208,Продукция!B:D,3,0))</f>
        <v>Биологический_материал</v>
      </c>
      <c r="K1208" t="str">
        <f>IF(L1208="","",VLOOKUP(L1208,Продукция!B:C,2,0))</f>
        <v>Сыворотка крови</v>
      </c>
      <c r="L1208" s="151" t="s">
        <v>302</v>
      </c>
      <c r="M1208">
        <f>IF(L1208="","",VLOOKUP(L1208,Продукция!B:L,11,0))</f>
        <v>0</v>
      </c>
      <c r="N1208" s="11" t="s">
        <v>873</v>
      </c>
      <c r="P1208" s="11" t="s">
        <v>340</v>
      </c>
      <c r="Q1208" s="11" t="s">
        <v>854</v>
      </c>
      <c r="R1208" s="153" t="s">
        <v>5168</v>
      </c>
      <c r="S1208" s="11">
        <v>15</v>
      </c>
      <c r="T1208" s="11" t="s">
        <v>5178</v>
      </c>
      <c r="V1208" s="14">
        <v>45696</v>
      </c>
      <c r="Z1208" s="11" t="s">
        <v>4823</v>
      </c>
      <c r="AA1208" s="15">
        <v>0.55902777777777779</v>
      </c>
      <c r="AB1208" t="str">
        <f>IF(L1208="","",VLOOKUP(L1208&amp;I1208,Продукция!A:I,9,0))</f>
        <v>рекомендация производителя набора</v>
      </c>
      <c r="AC1208" s="14">
        <v>45708</v>
      </c>
      <c r="AD1208" s="11" t="s">
        <v>2676</v>
      </c>
      <c r="AE1208" s="11" t="s">
        <v>4823</v>
      </c>
      <c r="AF1208" t="str">
        <f>IF(AD1208="","",VLOOKUP(AD1208,'Сотрудники и ссылки'!A:B,2,0))</f>
        <v>Серолог</v>
      </c>
      <c r="AG1208">
        <f>IF(AD1208="","",VLOOKUP(AD1208,'Сотрудники и ссылки'!A:C,3,0))</f>
        <v>20007746</v>
      </c>
      <c r="AH1208" s="11" t="s">
        <v>2676</v>
      </c>
      <c r="AI1208" t="str">
        <f>IF(AH1208="","",VLOOKUP(AH1208,'Сотрудники и ссылки'!A:B,2,0))</f>
        <v>Серолог</v>
      </c>
      <c r="AJ1208">
        <f>IF(AH1208="","",VLOOKUP(AH1208,'Сотрудники и ссылки'!A:C,3,0))</f>
        <v>20007746</v>
      </c>
      <c r="AK1208" s="14">
        <v>45708</v>
      </c>
      <c r="AL1208" s="2">
        <f>IF(AK1208="","",AK1208+VLOOKUP(I1208,'Вид исследования'!B:E,4,0))</f>
        <v>45709</v>
      </c>
      <c r="AM1208" s="2">
        <f>IF(AK1208="","",AK1208+VLOOKUP(I1208,'Вид исследования'!B:F,5,0))</f>
        <v>45709</v>
      </c>
      <c r="AN1208" s="14">
        <v>45708</v>
      </c>
      <c r="AP1208" s="11" t="s">
        <v>189</v>
      </c>
      <c r="AQ1208" t="str">
        <f>IFERROR(IF(L1208="","",VLOOKUP(L1208&amp;I1208,Продукция!A:K,11,0)),"обратитесь к админ справочника")</f>
        <v>согласно рекомендациям производителя теста</v>
      </c>
      <c r="AR1208" s="11" t="s">
        <v>4823</v>
      </c>
      <c r="AS1208" t="str">
        <f>IFERROR(IF(L1208="","",VLOOKUP(L1208&amp;I1208,Продукция!A:J,10,0)),"обратитесь к админ справочника")</f>
        <v>инструкция тест- ситема Биочек СК -126</v>
      </c>
      <c r="AT1208" s="11" t="s">
        <v>4823</v>
      </c>
      <c r="AU1208" s="11" t="s">
        <v>4823</v>
      </c>
      <c r="AV1208" s="11" t="s">
        <v>2676</v>
      </c>
      <c r="AW1208" s="11" t="s">
        <v>4824</v>
      </c>
      <c r="AX1208" s="11" t="s">
        <v>372</v>
      </c>
      <c r="AY1208" s="11" t="s">
        <v>1523</v>
      </c>
      <c r="AZ1208" s="11">
        <v>106</v>
      </c>
      <c r="BA1208" s="11">
        <v>37</v>
      </c>
      <c r="BC1208" s="11" t="s">
        <v>5124</v>
      </c>
    </row>
    <row r="1209" spans="1:55" x14ac:dyDescent="0.25">
      <c r="A1209" t="str">
        <f t="shared" si="22"/>
        <v xml:space="preserve">С/339CAV (BioChek) анемия уровень антител </v>
      </c>
      <c r="B1209" t="str">
        <f>IF(E1209="","",INDEX(Лаборатории!A:A,MATCH('Производственный контроль'!E1209,Лаборатории!B:B,0)))</f>
        <v xml:space="preserve">КУРИНОЕ ЦАРСТВО АО </v>
      </c>
      <c r="C1209" t="str">
        <f>IF(E1209="","",VLOOKUP(E1209,Лаборатории!B:D,3,0))</f>
        <v>U377_CHL</v>
      </c>
      <c r="D1209" s="12">
        <v>45705</v>
      </c>
      <c r="E1209" s="11" t="s">
        <v>793</v>
      </c>
      <c r="F1209" s="11" t="s">
        <v>371</v>
      </c>
      <c r="G1209" s="11" t="s">
        <v>372</v>
      </c>
      <c r="H1209" s="11" t="s">
        <v>262</v>
      </c>
      <c r="I1209" s="11" t="s">
        <v>3412</v>
      </c>
      <c r="J1209" t="str">
        <f>IF(L1209="","",VLOOKUP(L1209,Продукция!B:D,3,0))</f>
        <v>Биологический_материал</v>
      </c>
      <c r="K1209" t="str">
        <f>IF(L1209="","",VLOOKUP(L1209,Продукция!B:C,2,0))</f>
        <v>Сыворотка крови</v>
      </c>
      <c r="L1209" s="151" t="s">
        <v>302</v>
      </c>
      <c r="M1209">
        <f>IF(L1209="","",VLOOKUP(L1209,Продукция!B:L,11,0))</f>
        <v>0</v>
      </c>
      <c r="N1209" s="11" t="s">
        <v>873</v>
      </c>
      <c r="P1209" s="11" t="s">
        <v>340</v>
      </c>
      <c r="Q1209" s="11" t="s">
        <v>854</v>
      </c>
      <c r="R1209" s="153" t="s">
        <v>5170</v>
      </c>
      <c r="S1209" s="11">
        <v>15</v>
      </c>
      <c r="T1209" s="11" t="s">
        <v>5178</v>
      </c>
      <c r="V1209" s="14">
        <v>45697</v>
      </c>
      <c r="Z1209" s="11" t="s">
        <v>4823</v>
      </c>
      <c r="AA1209" s="15">
        <v>0.55902777777777779</v>
      </c>
      <c r="AB1209" t="str">
        <f>IF(L1209="","",VLOOKUP(L1209&amp;I1209,Продукция!A:I,9,0))</f>
        <v>рекомендация производителя набора</v>
      </c>
      <c r="AC1209" s="14">
        <v>45708</v>
      </c>
      <c r="AD1209" s="11" t="s">
        <v>2676</v>
      </c>
      <c r="AE1209" s="11" t="s">
        <v>4823</v>
      </c>
      <c r="AF1209" t="str">
        <f>IF(AD1209="","",VLOOKUP(AD1209,'Сотрудники и ссылки'!A:B,2,0))</f>
        <v>Серолог</v>
      </c>
      <c r="AG1209">
        <f>IF(AD1209="","",VLOOKUP(AD1209,'Сотрудники и ссылки'!A:C,3,0))</f>
        <v>20007746</v>
      </c>
      <c r="AH1209" s="11" t="s">
        <v>2676</v>
      </c>
      <c r="AI1209" t="str">
        <f>IF(AH1209="","",VLOOKUP(AH1209,'Сотрудники и ссылки'!A:B,2,0))</f>
        <v>Серолог</v>
      </c>
      <c r="AJ1209">
        <f>IF(AH1209="","",VLOOKUP(AH1209,'Сотрудники и ссылки'!A:C,3,0))</f>
        <v>20007746</v>
      </c>
      <c r="AK1209" s="14">
        <v>45708</v>
      </c>
      <c r="AL1209" s="2">
        <f>IF(AK1209="","",AK1209+VLOOKUP(I1209,'Вид исследования'!B:E,4,0))</f>
        <v>45709</v>
      </c>
      <c r="AM1209" s="2">
        <f>IF(AK1209="","",AK1209+VLOOKUP(I1209,'Вид исследования'!B:F,5,0))</f>
        <v>45709</v>
      </c>
      <c r="AN1209" s="14">
        <v>45708</v>
      </c>
      <c r="AP1209" s="11" t="s">
        <v>189</v>
      </c>
      <c r="AQ1209" t="str">
        <f>IFERROR(IF(L1209="","",VLOOKUP(L1209&amp;I1209,Продукция!A:K,11,0)),"обратитесь к админ справочника")</f>
        <v>согласно рекомендациям производителя теста</v>
      </c>
      <c r="AR1209" s="11" t="s">
        <v>4823</v>
      </c>
      <c r="AS1209" t="str">
        <f>IFERROR(IF(L1209="","",VLOOKUP(L1209&amp;I1209,Продукция!A:J,10,0)),"обратитесь к админ справочника")</f>
        <v>инструкция тест- ситема Биочек СК -126</v>
      </c>
      <c r="AT1209" s="11" t="s">
        <v>4823</v>
      </c>
      <c r="AU1209" s="11" t="s">
        <v>4823</v>
      </c>
      <c r="AV1209" s="11" t="s">
        <v>2676</v>
      </c>
      <c r="AW1209" s="11" t="s">
        <v>4824</v>
      </c>
      <c r="AX1209" s="11" t="s">
        <v>372</v>
      </c>
      <c r="AY1209" s="11" t="s">
        <v>1525</v>
      </c>
      <c r="AZ1209" s="11">
        <v>106</v>
      </c>
      <c r="BA1209" s="11">
        <v>38</v>
      </c>
      <c r="BC1209" s="11" t="s">
        <v>5124</v>
      </c>
    </row>
    <row r="1210" spans="1:55" x14ac:dyDescent="0.25">
      <c r="A1210" t="str">
        <f t="shared" si="22"/>
        <v xml:space="preserve">С/339CAV (BioChek) анемия уровень антител </v>
      </c>
      <c r="B1210" t="str">
        <f>IF(E1210="","",INDEX(Лаборатории!A:A,MATCH('Производственный контроль'!E1210,Лаборатории!B:B,0)))</f>
        <v xml:space="preserve">КУРИНОЕ ЦАРСТВО АО </v>
      </c>
      <c r="C1210" t="str">
        <f>IF(E1210="","",VLOOKUP(E1210,Лаборатории!B:D,3,0))</f>
        <v>U377_CHL</v>
      </c>
      <c r="D1210" s="12">
        <v>45705</v>
      </c>
      <c r="E1210" s="11" t="s">
        <v>793</v>
      </c>
      <c r="F1210" s="11" t="s">
        <v>371</v>
      </c>
      <c r="G1210" s="11" t="s">
        <v>372</v>
      </c>
      <c r="H1210" s="11" t="s">
        <v>262</v>
      </c>
      <c r="I1210" s="11" t="s">
        <v>3412</v>
      </c>
      <c r="J1210" t="str">
        <f>IF(L1210="","",VLOOKUP(L1210,Продукция!B:D,3,0))</f>
        <v>Биологический_материал</v>
      </c>
      <c r="K1210" t="str">
        <f>IF(L1210="","",VLOOKUP(L1210,Продукция!B:C,2,0))</f>
        <v>Сыворотка крови</v>
      </c>
      <c r="L1210" s="151" t="s">
        <v>302</v>
      </c>
      <c r="M1210">
        <f>IF(L1210="","",VLOOKUP(L1210,Продукция!B:L,11,0))</f>
        <v>0</v>
      </c>
      <c r="N1210" s="11" t="s">
        <v>873</v>
      </c>
      <c r="P1210" s="11" t="s">
        <v>340</v>
      </c>
      <c r="Q1210" s="11" t="s">
        <v>854</v>
      </c>
      <c r="R1210" s="153" t="s">
        <v>5171</v>
      </c>
      <c r="S1210" s="11">
        <v>15</v>
      </c>
      <c r="T1210" s="11" t="s">
        <v>5178</v>
      </c>
      <c r="V1210" s="14">
        <v>45698</v>
      </c>
      <c r="Z1210" s="11" t="s">
        <v>4823</v>
      </c>
      <c r="AA1210" s="15">
        <v>0.55902777777777779</v>
      </c>
      <c r="AB1210" t="str">
        <f>IF(L1210="","",VLOOKUP(L1210&amp;I1210,Продукция!A:I,9,0))</f>
        <v>рекомендация производителя набора</v>
      </c>
      <c r="AC1210" s="14">
        <v>45708</v>
      </c>
      <c r="AD1210" s="11" t="s">
        <v>2676</v>
      </c>
      <c r="AE1210" s="11" t="s">
        <v>4823</v>
      </c>
      <c r="AF1210" t="str">
        <f>IF(AD1210="","",VLOOKUP(AD1210,'Сотрудники и ссылки'!A:B,2,0))</f>
        <v>Серолог</v>
      </c>
      <c r="AG1210">
        <f>IF(AD1210="","",VLOOKUP(AD1210,'Сотрудники и ссылки'!A:C,3,0))</f>
        <v>20007746</v>
      </c>
      <c r="AH1210" s="11" t="s">
        <v>2676</v>
      </c>
      <c r="AI1210" t="str">
        <f>IF(AH1210="","",VLOOKUP(AH1210,'Сотрудники и ссылки'!A:B,2,0))</f>
        <v>Серолог</v>
      </c>
      <c r="AJ1210">
        <f>IF(AH1210="","",VLOOKUP(AH1210,'Сотрудники и ссылки'!A:C,3,0))</f>
        <v>20007746</v>
      </c>
      <c r="AK1210" s="14">
        <v>45708</v>
      </c>
      <c r="AL1210" s="2">
        <f>IF(AK1210="","",AK1210+VLOOKUP(I1210,'Вид исследования'!B:E,4,0))</f>
        <v>45709</v>
      </c>
      <c r="AM1210" s="2">
        <f>IF(AK1210="","",AK1210+VLOOKUP(I1210,'Вид исследования'!B:F,5,0))</f>
        <v>45709</v>
      </c>
      <c r="AN1210" s="14">
        <v>45708</v>
      </c>
      <c r="AP1210" s="11" t="s">
        <v>189</v>
      </c>
      <c r="AQ1210" t="str">
        <f>IFERROR(IF(L1210="","",VLOOKUP(L1210&amp;I1210,Продукция!A:K,11,0)),"обратитесь к админ справочника")</f>
        <v>согласно рекомендациям производителя теста</v>
      </c>
      <c r="AR1210" s="11" t="s">
        <v>4823</v>
      </c>
      <c r="AS1210" t="str">
        <f>IFERROR(IF(L1210="","",VLOOKUP(L1210&amp;I1210,Продукция!A:J,10,0)),"обратитесь к админ справочника")</f>
        <v>инструкция тест- ситема Биочек СК -126</v>
      </c>
      <c r="AT1210" s="11" t="s">
        <v>4823</v>
      </c>
      <c r="AU1210" s="11" t="s">
        <v>4823</v>
      </c>
      <c r="AV1210" s="11" t="s">
        <v>2676</v>
      </c>
      <c r="AW1210" s="11" t="s">
        <v>4824</v>
      </c>
      <c r="AX1210" s="11" t="s">
        <v>372</v>
      </c>
      <c r="AY1210" s="11" t="s">
        <v>1526</v>
      </c>
      <c r="AZ1210" s="11">
        <v>106</v>
      </c>
      <c r="BA1210" s="11">
        <v>38</v>
      </c>
      <c r="BC1210" s="11" t="s">
        <v>5124</v>
      </c>
    </row>
    <row r="1211" spans="1:55" x14ac:dyDescent="0.25">
      <c r="A1211" t="str">
        <f t="shared" si="22"/>
        <v xml:space="preserve">С/339CAV (BioChek) анемия уровень антител </v>
      </c>
      <c r="B1211" t="str">
        <f>IF(E1211="","",INDEX(Лаборатории!A:A,MATCH('Производственный контроль'!E1211,Лаборатории!B:B,0)))</f>
        <v xml:space="preserve">КУРИНОЕ ЦАРСТВО АО </v>
      </c>
      <c r="C1211" t="str">
        <f>IF(E1211="","",VLOOKUP(E1211,Лаборатории!B:D,3,0))</f>
        <v>U377_CHL</v>
      </c>
      <c r="D1211" s="12">
        <v>45705</v>
      </c>
      <c r="E1211" s="11" t="s">
        <v>793</v>
      </c>
      <c r="F1211" s="11" t="s">
        <v>371</v>
      </c>
      <c r="G1211" s="11" t="s">
        <v>372</v>
      </c>
      <c r="H1211" s="11" t="s">
        <v>262</v>
      </c>
      <c r="I1211" s="11" t="s">
        <v>3412</v>
      </c>
      <c r="J1211" t="str">
        <f>IF(L1211="","",VLOOKUP(L1211,Продукция!B:D,3,0))</f>
        <v>Биологический_материал</v>
      </c>
      <c r="K1211" t="str">
        <f>IF(L1211="","",VLOOKUP(L1211,Продукция!B:C,2,0))</f>
        <v>Сыворотка крови</v>
      </c>
      <c r="L1211" s="151" t="s">
        <v>302</v>
      </c>
      <c r="M1211">
        <f>IF(L1211="","",VLOOKUP(L1211,Продукция!B:L,11,0))</f>
        <v>0</v>
      </c>
      <c r="N1211" s="11" t="s">
        <v>873</v>
      </c>
      <c r="P1211" s="11" t="s">
        <v>340</v>
      </c>
      <c r="Q1211" s="11" t="s">
        <v>854</v>
      </c>
      <c r="R1211" s="153" t="s">
        <v>5173</v>
      </c>
      <c r="S1211" s="11">
        <v>15</v>
      </c>
      <c r="T1211" s="11" t="s">
        <v>5178</v>
      </c>
      <c r="V1211" s="14">
        <v>45699</v>
      </c>
      <c r="Z1211" s="11" t="s">
        <v>4823</v>
      </c>
      <c r="AA1211" s="15">
        <v>0.55902777777777779</v>
      </c>
      <c r="AB1211" t="str">
        <f>IF(L1211="","",VLOOKUP(L1211&amp;I1211,Продукция!A:I,9,0))</f>
        <v>рекомендация производителя набора</v>
      </c>
      <c r="AC1211" s="14">
        <v>45708</v>
      </c>
      <c r="AD1211" s="11" t="s">
        <v>2676</v>
      </c>
      <c r="AE1211" s="11" t="s">
        <v>4823</v>
      </c>
      <c r="AF1211" t="str">
        <f>IF(AD1211="","",VLOOKUP(AD1211,'Сотрудники и ссылки'!A:B,2,0))</f>
        <v>Серолог</v>
      </c>
      <c r="AG1211">
        <f>IF(AD1211="","",VLOOKUP(AD1211,'Сотрудники и ссылки'!A:C,3,0))</f>
        <v>20007746</v>
      </c>
      <c r="AH1211" s="11" t="s">
        <v>2676</v>
      </c>
      <c r="AI1211" t="str">
        <f>IF(AH1211="","",VLOOKUP(AH1211,'Сотрудники и ссылки'!A:B,2,0))</f>
        <v>Серолог</v>
      </c>
      <c r="AJ1211">
        <f>IF(AH1211="","",VLOOKUP(AH1211,'Сотрудники и ссылки'!A:C,3,0))</f>
        <v>20007746</v>
      </c>
      <c r="AK1211" s="14">
        <v>45708</v>
      </c>
      <c r="AL1211" s="2">
        <f>IF(AK1211="","",AK1211+VLOOKUP(I1211,'Вид исследования'!B:E,4,0))</f>
        <v>45709</v>
      </c>
      <c r="AM1211" s="2">
        <f>IF(AK1211="","",AK1211+VLOOKUP(I1211,'Вид исследования'!B:F,5,0))</f>
        <v>45709</v>
      </c>
      <c r="AN1211" s="14">
        <v>45708</v>
      </c>
      <c r="AP1211" s="11" t="s">
        <v>189</v>
      </c>
      <c r="AQ1211" t="str">
        <f>IFERROR(IF(L1211="","",VLOOKUP(L1211&amp;I1211,Продукция!A:K,11,0)),"обратитесь к админ справочника")</f>
        <v>согласно рекомендациям производителя теста</v>
      </c>
      <c r="AR1211" s="11" t="s">
        <v>4823</v>
      </c>
      <c r="AS1211" t="str">
        <f>IFERROR(IF(L1211="","",VLOOKUP(L1211&amp;I1211,Продукция!A:J,10,0)),"обратитесь к админ справочника")</f>
        <v>инструкция тест- ситема Биочек СК -126</v>
      </c>
      <c r="AT1211" s="11" t="s">
        <v>4823</v>
      </c>
      <c r="AU1211" s="11" t="s">
        <v>4823</v>
      </c>
      <c r="AV1211" s="11" t="s">
        <v>2676</v>
      </c>
      <c r="AW1211" s="11" t="s">
        <v>4824</v>
      </c>
      <c r="AX1211" s="11" t="s">
        <v>372</v>
      </c>
      <c r="AY1211" s="11" t="s">
        <v>1528</v>
      </c>
      <c r="AZ1211" s="11">
        <v>106</v>
      </c>
      <c r="BA1211" s="11">
        <v>38</v>
      </c>
      <c r="BC1211" s="11" t="s">
        <v>5124</v>
      </c>
    </row>
    <row r="1212" spans="1:55" x14ac:dyDescent="0.25">
      <c r="A1212" t="str">
        <f t="shared" si="22"/>
        <v xml:space="preserve">С/339CAV (BioChek) анемия уровень антител </v>
      </c>
      <c r="B1212" t="str">
        <f>IF(E1212="","",INDEX(Лаборатории!A:A,MATCH('Производственный контроль'!E1212,Лаборатории!B:B,0)))</f>
        <v xml:space="preserve">КУРИНОЕ ЦАРСТВО АО </v>
      </c>
      <c r="C1212" t="str">
        <f>IF(E1212="","",VLOOKUP(E1212,Лаборатории!B:D,3,0))</f>
        <v>U377_CHL</v>
      </c>
      <c r="D1212" s="12">
        <v>45705</v>
      </c>
      <c r="E1212" s="11" t="s">
        <v>793</v>
      </c>
      <c r="F1212" s="11" t="s">
        <v>371</v>
      </c>
      <c r="G1212" s="11" t="s">
        <v>372</v>
      </c>
      <c r="H1212" s="11" t="s">
        <v>262</v>
      </c>
      <c r="I1212" s="11" t="s">
        <v>3412</v>
      </c>
      <c r="J1212" t="str">
        <f>IF(L1212="","",VLOOKUP(L1212,Продукция!B:D,3,0))</f>
        <v>Биологический_материал</v>
      </c>
      <c r="K1212" t="str">
        <f>IF(L1212="","",VLOOKUP(L1212,Продукция!B:C,2,0))</f>
        <v>Сыворотка крови</v>
      </c>
      <c r="L1212" s="151" t="s">
        <v>302</v>
      </c>
      <c r="M1212">
        <f>IF(L1212="","",VLOOKUP(L1212,Продукция!B:L,11,0))</f>
        <v>0</v>
      </c>
      <c r="N1212" s="11" t="s">
        <v>873</v>
      </c>
      <c r="P1212" s="11" t="s">
        <v>340</v>
      </c>
      <c r="Q1212" s="11" t="s">
        <v>854</v>
      </c>
      <c r="R1212" s="153" t="s">
        <v>5177</v>
      </c>
      <c r="S1212" s="11">
        <v>15</v>
      </c>
      <c r="T1212" s="11" t="s">
        <v>5178</v>
      </c>
      <c r="V1212" s="14">
        <v>45701</v>
      </c>
      <c r="Z1212" s="11" t="s">
        <v>4823</v>
      </c>
      <c r="AA1212" s="15">
        <v>0.55902777777777779</v>
      </c>
      <c r="AB1212" t="str">
        <f>IF(L1212="","",VLOOKUP(L1212&amp;I1212,Продукция!A:I,9,0))</f>
        <v>рекомендация производителя набора</v>
      </c>
      <c r="AC1212" s="14">
        <v>45708</v>
      </c>
      <c r="AD1212" s="11" t="s">
        <v>2676</v>
      </c>
      <c r="AE1212" s="11" t="s">
        <v>4823</v>
      </c>
      <c r="AF1212" t="str">
        <f>IF(AD1212="","",VLOOKUP(AD1212,'Сотрудники и ссылки'!A:B,2,0))</f>
        <v>Серолог</v>
      </c>
      <c r="AG1212">
        <f>IF(AD1212="","",VLOOKUP(AD1212,'Сотрудники и ссылки'!A:C,3,0))</f>
        <v>20007746</v>
      </c>
      <c r="AH1212" s="11" t="s">
        <v>2676</v>
      </c>
      <c r="AI1212" t="str">
        <f>IF(AH1212="","",VLOOKUP(AH1212,'Сотрудники и ссылки'!A:B,2,0))</f>
        <v>Серолог</v>
      </c>
      <c r="AJ1212">
        <f>IF(AH1212="","",VLOOKUP(AH1212,'Сотрудники и ссылки'!A:C,3,0))</f>
        <v>20007746</v>
      </c>
      <c r="AK1212" s="14">
        <v>45708</v>
      </c>
      <c r="AL1212" s="2">
        <f>IF(AK1212="","",AK1212+VLOOKUP(I1212,'Вид исследования'!B:E,4,0))</f>
        <v>45709</v>
      </c>
      <c r="AM1212" s="2">
        <f>IF(AK1212="","",AK1212+VLOOKUP(I1212,'Вид исследования'!B:F,5,0))</f>
        <v>45709</v>
      </c>
      <c r="AN1212" s="14">
        <v>45708</v>
      </c>
      <c r="AP1212" s="11" t="s">
        <v>189</v>
      </c>
      <c r="AQ1212" t="str">
        <f>IFERROR(IF(L1212="","",VLOOKUP(L1212&amp;I1212,Продукция!A:K,11,0)),"обратитесь к админ справочника")</f>
        <v>согласно рекомендациям производителя теста</v>
      </c>
      <c r="AR1212" s="11" t="s">
        <v>4823</v>
      </c>
      <c r="AS1212" t="str">
        <f>IFERROR(IF(L1212="","",VLOOKUP(L1212&amp;I1212,Продукция!A:J,10,0)),"обратитесь к админ справочника")</f>
        <v>инструкция тест- ситема Биочек СК -126</v>
      </c>
      <c r="AT1212" s="11" t="s">
        <v>4823</v>
      </c>
      <c r="AU1212" s="11" t="s">
        <v>4823</v>
      </c>
      <c r="AV1212" s="11" t="s">
        <v>2676</v>
      </c>
      <c r="AW1212" s="11" t="s">
        <v>4824</v>
      </c>
      <c r="AX1212" s="11" t="s">
        <v>372</v>
      </c>
      <c r="AY1212" s="11" t="s">
        <v>1531</v>
      </c>
      <c r="AZ1212" s="11">
        <v>106</v>
      </c>
      <c r="BA1212" s="11">
        <v>38</v>
      </c>
      <c r="BC1212" s="11" t="s">
        <v>5124</v>
      </c>
    </row>
    <row r="1213" spans="1:55" x14ac:dyDescent="0.25">
      <c r="A1213" t="str">
        <f t="shared" si="22"/>
        <v>С/339FADV (BioChek) аденовирус уровень антител</v>
      </c>
      <c r="B1213" t="str">
        <f>IF(E1213="","",INDEX(Лаборатории!A:A,MATCH('Производственный контроль'!E1213,Лаборатории!B:B,0)))</f>
        <v xml:space="preserve">КУРИНОЕ ЦАРСТВО АО </v>
      </c>
      <c r="C1213" t="str">
        <f>IF(E1213="","",VLOOKUP(E1213,Лаборатории!B:D,3,0))</f>
        <v>U377_CHL</v>
      </c>
      <c r="D1213" s="12">
        <v>45705</v>
      </c>
      <c r="E1213" s="11" t="s">
        <v>793</v>
      </c>
      <c r="F1213" s="11" t="s">
        <v>371</v>
      </c>
      <c r="G1213" s="11" t="s">
        <v>372</v>
      </c>
      <c r="H1213" s="11" t="s">
        <v>262</v>
      </c>
      <c r="I1213" s="11" t="s">
        <v>3414</v>
      </c>
      <c r="J1213" t="str">
        <f>IF(L1213="","",VLOOKUP(L1213,Продукция!B:D,3,0))</f>
        <v>Биологический_материал</v>
      </c>
      <c r="K1213" t="str">
        <f>IF(L1213="","",VLOOKUP(L1213,Продукция!B:C,2,0))</f>
        <v>Сыворотка крови</v>
      </c>
      <c r="L1213" s="151" t="s">
        <v>302</v>
      </c>
      <c r="M1213">
        <f>IF(L1213="","",VLOOKUP(L1213,Продукция!B:L,11,0))</f>
        <v>0</v>
      </c>
      <c r="N1213" s="11" t="s">
        <v>873</v>
      </c>
      <c r="P1213" s="11" t="s">
        <v>340</v>
      </c>
      <c r="Q1213" s="11" t="s">
        <v>854</v>
      </c>
      <c r="R1213" s="153" t="s">
        <v>5167</v>
      </c>
      <c r="S1213" s="11">
        <v>15</v>
      </c>
      <c r="T1213" s="11" t="s">
        <v>5178</v>
      </c>
      <c r="V1213" s="14">
        <v>45696</v>
      </c>
      <c r="Z1213" s="11" t="s">
        <v>4823</v>
      </c>
      <c r="AA1213" s="15">
        <v>0.55902777777777779</v>
      </c>
      <c r="AB1213" t="str">
        <f>IF(L1213="","",VLOOKUP(L1213&amp;I1213,Продукция!A:I,9,0))</f>
        <v>рекомендация производителя набора</v>
      </c>
      <c r="AC1213" s="14">
        <v>45708</v>
      </c>
      <c r="AD1213" s="11" t="s">
        <v>2676</v>
      </c>
      <c r="AE1213" s="11" t="s">
        <v>4823</v>
      </c>
      <c r="AF1213" t="str">
        <f>IF(AD1213="","",VLOOKUP(AD1213,'Сотрудники и ссылки'!A:B,2,0))</f>
        <v>Серолог</v>
      </c>
      <c r="AG1213">
        <f>IF(AD1213="","",VLOOKUP(AD1213,'Сотрудники и ссылки'!A:C,3,0))</f>
        <v>20007746</v>
      </c>
      <c r="AH1213" s="11" t="s">
        <v>2676</v>
      </c>
      <c r="AI1213" t="str">
        <f>IF(AH1213="","",VLOOKUP(AH1213,'Сотрудники и ссылки'!A:B,2,0))</f>
        <v>Серолог</v>
      </c>
      <c r="AJ1213">
        <f>IF(AH1213="","",VLOOKUP(AH1213,'Сотрудники и ссылки'!A:C,3,0))</f>
        <v>20007746</v>
      </c>
      <c r="AK1213" s="14">
        <v>45708</v>
      </c>
      <c r="AL1213" s="2">
        <f>IF(AK1213="","",AK1213+VLOOKUP(I1213,'Вид исследования'!B:E,4,0))</f>
        <v>45709</v>
      </c>
      <c r="AM1213" s="2">
        <f>IF(AK1213="","",AK1213+VLOOKUP(I1213,'Вид исследования'!B:F,5,0))</f>
        <v>45709</v>
      </c>
      <c r="AN1213" s="14">
        <v>45708</v>
      </c>
      <c r="AP1213" s="11" t="s">
        <v>189</v>
      </c>
      <c r="AQ1213" t="str">
        <f>IFERROR(IF(L1213="","",VLOOKUP(L1213&amp;I1213,Продукция!A:K,11,0)),"обратитесь к админ справочника")</f>
        <v>согласно рекомендациям производителя теста</v>
      </c>
      <c r="AR1213" s="11" t="s">
        <v>4823</v>
      </c>
      <c r="AS1213" t="str">
        <f>IFERROR(IF(L1213="","",VLOOKUP(L1213&amp;I1213,Продукция!A:J,10,0)),"обратитесь к админ справочника")</f>
        <v>инструкция тест- ситема Биочек СК -132</v>
      </c>
      <c r="AT1213" s="11" t="s">
        <v>4823</v>
      </c>
      <c r="AU1213" s="11" t="s">
        <v>4823</v>
      </c>
      <c r="AV1213" s="11" t="s">
        <v>2676</v>
      </c>
      <c r="AW1213" s="11" t="s">
        <v>4824</v>
      </c>
      <c r="AX1213" s="11" t="s">
        <v>372</v>
      </c>
      <c r="AY1213" s="11" t="s">
        <v>1522</v>
      </c>
      <c r="AZ1213" s="11">
        <v>106</v>
      </c>
      <c r="BA1213" s="11">
        <v>37</v>
      </c>
      <c r="BC1213" s="11" t="s">
        <v>5124</v>
      </c>
    </row>
    <row r="1214" spans="1:55" x14ac:dyDescent="0.25">
      <c r="A1214" t="str">
        <f t="shared" si="22"/>
        <v>С/339FADV (BioChek) аденовирус уровень антител</v>
      </c>
      <c r="B1214" t="str">
        <f>IF(E1214="","",INDEX(Лаборатории!A:A,MATCH('Производственный контроль'!E1214,Лаборатории!B:B,0)))</f>
        <v xml:space="preserve">КУРИНОЕ ЦАРСТВО АО </v>
      </c>
      <c r="C1214" t="str">
        <f>IF(E1214="","",VLOOKUP(E1214,Лаборатории!B:D,3,0))</f>
        <v>U377_CHL</v>
      </c>
      <c r="D1214" s="12">
        <v>45705</v>
      </c>
      <c r="E1214" s="11" t="s">
        <v>793</v>
      </c>
      <c r="F1214" s="11" t="s">
        <v>371</v>
      </c>
      <c r="G1214" s="11" t="s">
        <v>372</v>
      </c>
      <c r="H1214" s="11" t="s">
        <v>262</v>
      </c>
      <c r="I1214" s="11" t="s">
        <v>3414</v>
      </c>
      <c r="J1214" t="str">
        <f>IF(L1214="","",VLOOKUP(L1214,Продукция!B:D,3,0))</f>
        <v>Биологический_материал</v>
      </c>
      <c r="K1214" t="str">
        <f>IF(L1214="","",VLOOKUP(L1214,Продукция!B:C,2,0))</f>
        <v>Сыворотка крови</v>
      </c>
      <c r="L1214" s="151" t="s">
        <v>302</v>
      </c>
      <c r="M1214">
        <f>IF(L1214="","",VLOOKUP(L1214,Продукция!B:L,11,0))</f>
        <v>0</v>
      </c>
      <c r="N1214" s="11" t="s">
        <v>873</v>
      </c>
      <c r="P1214" s="11" t="s">
        <v>340</v>
      </c>
      <c r="Q1214" s="11" t="s">
        <v>854</v>
      </c>
      <c r="R1214" s="153" t="s">
        <v>5168</v>
      </c>
      <c r="S1214" s="11">
        <v>15</v>
      </c>
      <c r="T1214" s="11" t="s">
        <v>5178</v>
      </c>
      <c r="V1214" s="14">
        <v>45696</v>
      </c>
      <c r="Z1214" s="11" t="s">
        <v>4823</v>
      </c>
      <c r="AA1214" s="15">
        <v>0.55902777777777779</v>
      </c>
      <c r="AB1214" t="str">
        <f>IF(L1214="","",VLOOKUP(L1214&amp;I1214,Продукция!A:I,9,0))</f>
        <v>рекомендация производителя набора</v>
      </c>
      <c r="AC1214" s="14">
        <v>45708</v>
      </c>
      <c r="AD1214" s="11" t="s">
        <v>2676</v>
      </c>
      <c r="AE1214" s="11" t="s">
        <v>4823</v>
      </c>
      <c r="AF1214" t="str">
        <f>IF(AD1214="","",VLOOKUP(AD1214,'Сотрудники и ссылки'!A:B,2,0))</f>
        <v>Серолог</v>
      </c>
      <c r="AG1214">
        <f>IF(AD1214="","",VLOOKUP(AD1214,'Сотрудники и ссылки'!A:C,3,0))</f>
        <v>20007746</v>
      </c>
      <c r="AH1214" s="11" t="s">
        <v>2676</v>
      </c>
      <c r="AI1214" t="str">
        <f>IF(AH1214="","",VLOOKUP(AH1214,'Сотрудники и ссылки'!A:B,2,0))</f>
        <v>Серолог</v>
      </c>
      <c r="AJ1214">
        <f>IF(AH1214="","",VLOOKUP(AH1214,'Сотрудники и ссылки'!A:C,3,0))</f>
        <v>20007746</v>
      </c>
      <c r="AK1214" s="14">
        <v>45708</v>
      </c>
      <c r="AL1214" s="2">
        <f>IF(AK1214="","",AK1214+VLOOKUP(I1214,'Вид исследования'!B:E,4,0))</f>
        <v>45709</v>
      </c>
      <c r="AM1214" s="2">
        <f>IF(AK1214="","",AK1214+VLOOKUP(I1214,'Вид исследования'!B:F,5,0))</f>
        <v>45709</v>
      </c>
      <c r="AN1214" s="14">
        <v>45708</v>
      </c>
      <c r="AP1214" s="11" t="s">
        <v>189</v>
      </c>
      <c r="AQ1214" t="str">
        <f>IFERROR(IF(L1214="","",VLOOKUP(L1214&amp;I1214,Продукция!A:K,11,0)),"обратитесь к админ справочника")</f>
        <v>согласно рекомендациям производителя теста</v>
      </c>
      <c r="AR1214" s="11" t="s">
        <v>4823</v>
      </c>
      <c r="AS1214" t="str">
        <f>IFERROR(IF(L1214="","",VLOOKUP(L1214&amp;I1214,Продукция!A:J,10,0)),"обратитесь к админ справочника")</f>
        <v>инструкция тест- ситема Биочек СК -132</v>
      </c>
      <c r="AT1214" s="11" t="s">
        <v>4823</v>
      </c>
      <c r="AU1214" s="11" t="s">
        <v>4823</v>
      </c>
      <c r="AV1214" s="11" t="s">
        <v>2676</v>
      </c>
      <c r="AW1214" s="11" t="s">
        <v>4824</v>
      </c>
      <c r="AX1214" s="11" t="s">
        <v>372</v>
      </c>
      <c r="AY1214" s="11" t="s">
        <v>1523</v>
      </c>
      <c r="AZ1214" s="11">
        <v>106</v>
      </c>
      <c r="BA1214" s="11">
        <v>37</v>
      </c>
      <c r="BC1214" s="11" t="s">
        <v>5124</v>
      </c>
    </row>
    <row r="1215" spans="1:55" x14ac:dyDescent="0.25">
      <c r="A1215" t="str">
        <f t="shared" si="22"/>
        <v>С/339FADV (BioChek) аденовирус уровень антител</v>
      </c>
      <c r="B1215" t="str">
        <f>IF(E1215="","",INDEX(Лаборатории!A:A,MATCH('Производственный контроль'!E1215,Лаборатории!B:B,0)))</f>
        <v xml:space="preserve">КУРИНОЕ ЦАРСТВО АО </v>
      </c>
      <c r="C1215" t="str">
        <f>IF(E1215="","",VLOOKUP(E1215,Лаборатории!B:D,3,0))</f>
        <v>U377_CHL</v>
      </c>
      <c r="D1215" s="12">
        <v>45705</v>
      </c>
      <c r="E1215" s="11" t="s">
        <v>793</v>
      </c>
      <c r="F1215" s="11" t="s">
        <v>371</v>
      </c>
      <c r="G1215" s="11" t="s">
        <v>372</v>
      </c>
      <c r="H1215" s="11" t="s">
        <v>262</v>
      </c>
      <c r="I1215" s="11" t="s">
        <v>3414</v>
      </c>
      <c r="J1215" t="str">
        <f>IF(L1215="","",VLOOKUP(L1215,Продукция!B:D,3,0))</f>
        <v>Биологический_материал</v>
      </c>
      <c r="K1215" t="str">
        <f>IF(L1215="","",VLOOKUP(L1215,Продукция!B:C,2,0))</f>
        <v>Сыворотка крови</v>
      </c>
      <c r="L1215" s="151" t="s">
        <v>302</v>
      </c>
      <c r="M1215">
        <f>IF(L1215="","",VLOOKUP(L1215,Продукция!B:L,11,0))</f>
        <v>0</v>
      </c>
      <c r="N1215" s="11" t="s">
        <v>873</v>
      </c>
      <c r="P1215" s="11" t="s">
        <v>340</v>
      </c>
      <c r="Q1215" s="11" t="s">
        <v>854</v>
      </c>
      <c r="R1215" s="153" t="s">
        <v>5170</v>
      </c>
      <c r="S1215" s="11">
        <v>15</v>
      </c>
      <c r="T1215" s="11" t="s">
        <v>5178</v>
      </c>
      <c r="V1215" s="14">
        <v>45697</v>
      </c>
      <c r="Z1215" s="11" t="s">
        <v>4823</v>
      </c>
      <c r="AA1215" s="15">
        <v>0.55902777777777779</v>
      </c>
      <c r="AB1215" t="str">
        <f>IF(L1215="","",VLOOKUP(L1215&amp;I1215,Продукция!A:I,9,0))</f>
        <v>рекомендация производителя набора</v>
      </c>
      <c r="AC1215" s="14">
        <v>45708</v>
      </c>
      <c r="AD1215" s="11" t="s">
        <v>2676</v>
      </c>
      <c r="AE1215" s="11" t="s">
        <v>4823</v>
      </c>
      <c r="AF1215" t="str">
        <f>IF(AD1215="","",VLOOKUP(AD1215,'Сотрудники и ссылки'!A:B,2,0))</f>
        <v>Серолог</v>
      </c>
      <c r="AG1215">
        <f>IF(AD1215="","",VLOOKUP(AD1215,'Сотрудники и ссылки'!A:C,3,0))</f>
        <v>20007746</v>
      </c>
      <c r="AH1215" s="11" t="s">
        <v>2676</v>
      </c>
      <c r="AI1215" t="str">
        <f>IF(AH1215="","",VLOOKUP(AH1215,'Сотрудники и ссылки'!A:B,2,0))</f>
        <v>Серолог</v>
      </c>
      <c r="AJ1215">
        <f>IF(AH1215="","",VLOOKUP(AH1215,'Сотрудники и ссылки'!A:C,3,0))</f>
        <v>20007746</v>
      </c>
      <c r="AK1215" s="14">
        <v>45708</v>
      </c>
      <c r="AL1215" s="2">
        <f>IF(AK1215="","",AK1215+VLOOKUP(I1215,'Вид исследования'!B:E,4,0))</f>
        <v>45709</v>
      </c>
      <c r="AM1215" s="2">
        <f>IF(AK1215="","",AK1215+VLOOKUP(I1215,'Вид исследования'!B:F,5,0))</f>
        <v>45709</v>
      </c>
      <c r="AN1215" s="14">
        <v>45708</v>
      </c>
      <c r="AP1215" s="11" t="s">
        <v>189</v>
      </c>
      <c r="AQ1215" t="str">
        <f>IFERROR(IF(L1215="","",VLOOKUP(L1215&amp;I1215,Продукция!A:K,11,0)),"обратитесь к админ справочника")</f>
        <v>согласно рекомендациям производителя теста</v>
      </c>
      <c r="AR1215" s="11" t="s">
        <v>4823</v>
      </c>
      <c r="AS1215" t="str">
        <f>IFERROR(IF(L1215="","",VLOOKUP(L1215&amp;I1215,Продукция!A:J,10,0)),"обратитесь к админ справочника")</f>
        <v>инструкция тест- ситема Биочек СК -132</v>
      </c>
      <c r="AT1215" s="11" t="s">
        <v>4823</v>
      </c>
      <c r="AU1215" s="11" t="s">
        <v>4823</v>
      </c>
      <c r="AV1215" s="11" t="s">
        <v>2676</v>
      </c>
      <c r="AW1215" s="11" t="s">
        <v>4824</v>
      </c>
      <c r="AX1215" s="11" t="s">
        <v>372</v>
      </c>
      <c r="AY1215" s="11" t="s">
        <v>1525</v>
      </c>
      <c r="AZ1215" s="11">
        <v>106</v>
      </c>
      <c r="BA1215" s="11">
        <v>38</v>
      </c>
      <c r="BC1215" s="11" t="s">
        <v>5124</v>
      </c>
    </row>
    <row r="1216" spans="1:55" x14ac:dyDescent="0.25">
      <c r="A1216" t="str">
        <f t="shared" si="22"/>
        <v>С/339FADV (BioChek) аденовирус уровень антител</v>
      </c>
      <c r="B1216" t="str">
        <f>IF(E1216="","",INDEX(Лаборатории!A:A,MATCH('Производственный контроль'!E1216,Лаборатории!B:B,0)))</f>
        <v xml:space="preserve">КУРИНОЕ ЦАРСТВО АО </v>
      </c>
      <c r="C1216" t="str">
        <f>IF(E1216="","",VLOOKUP(E1216,Лаборатории!B:D,3,0))</f>
        <v>U377_CHL</v>
      </c>
      <c r="D1216" s="12">
        <v>45705</v>
      </c>
      <c r="E1216" s="11" t="s">
        <v>793</v>
      </c>
      <c r="F1216" s="11" t="s">
        <v>371</v>
      </c>
      <c r="G1216" s="11" t="s">
        <v>372</v>
      </c>
      <c r="H1216" s="11" t="s">
        <v>262</v>
      </c>
      <c r="I1216" s="11" t="s">
        <v>3414</v>
      </c>
      <c r="J1216" t="str">
        <f>IF(L1216="","",VLOOKUP(L1216,Продукция!B:D,3,0))</f>
        <v>Биологический_материал</v>
      </c>
      <c r="K1216" t="str">
        <f>IF(L1216="","",VLOOKUP(L1216,Продукция!B:C,2,0))</f>
        <v>Сыворотка крови</v>
      </c>
      <c r="L1216" s="151" t="s">
        <v>302</v>
      </c>
      <c r="M1216">
        <f>IF(L1216="","",VLOOKUP(L1216,Продукция!B:L,11,0))</f>
        <v>0</v>
      </c>
      <c r="N1216" s="11" t="s">
        <v>873</v>
      </c>
      <c r="P1216" s="11" t="s">
        <v>340</v>
      </c>
      <c r="Q1216" s="11" t="s">
        <v>854</v>
      </c>
      <c r="R1216" s="153" t="s">
        <v>5171</v>
      </c>
      <c r="S1216" s="11">
        <v>15</v>
      </c>
      <c r="T1216" s="11" t="s">
        <v>5178</v>
      </c>
      <c r="V1216" s="14">
        <v>45698</v>
      </c>
      <c r="Z1216" s="11" t="s">
        <v>4823</v>
      </c>
      <c r="AA1216" s="15">
        <v>0.55902777777777779</v>
      </c>
      <c r="AB1216" t="str">
        <f>IF(L1216="","",VLOOKUP(L1216&amp;I1216,Продукция!A:I,9,0))</f>
        <v>рекомендация производителя набора</v>
      </c>
      <c r="AC1216" s="14">
        <v>45708</v>
      </c>
      <c r="AD1216" s="11" t="s">
        <v>2676</v>
      </c>
      <c r="AE1216" s="11" t="s">
        <v>4823</v>
      </c>
      <c r="AF1216" t="str">
        <f>IF(AD1216="","",VLOOKUP(AD1216,'Сотрудники и ссылки'!A:B,2,0))</f>
        <v>Серолог</v>
      </c>
      <c r="AG1216">
        <f>IF(AD1216="","",VLOOKUP(AD1216,'Сотрудники и ссылки'!A:C,3,0))</f>
        <v>20007746</v>
      </c>
      <c r="AH1216" s="11" t="s">
        <v>2676</v>
      </c>
      <c r="AI1216" t="str">
        <f>IF(AH1216="","",VLOOKUP(AH1216,'Сотрудники и ссылки'!A:B,2,0))</f>
        <v>Серолог</v>
      </c>
      <c r="AJ1216">
        <f>IF(AH1216="","",VLOOKUP(AH1216,'Сотрудники и ссылки'!A:C,3,0))</f>
        <v>20007746</v>
      </c>
      <c r="AK1216" s="14">
        <v>45708</v>
      </c>
      <c r="AL1216" s="2">
        <f>IF(AK1216="","",AK1216+VLOOKUP(I1216,'Вид исследования'!B:E,4,0))</f>
        <v>45709</v>
      </c>
      <c r="AM1216" s="2">
        <f>IF(AK1216="","",AK1216+VLOOKUP(I1216,'Вид исследования'!B:F,5,0))</f>
        <v>45709</v>
      </c>
      <c r="AN1216" s="14">
        <v>45708</v>
      </c>
      <c r="AP1216" s="11" t="s">
        <v>189</v>
      </c>
      <c r="AQ1216" t="str">
        <f>IFERROR(IF(L1216="","",VLOOKUP(L1216&amp;I1216,Продукция!A:K,11,0)),"обратитесь к админ справочника")</f>
        <v>согласно рекомендациям производителя теста</v>
      </c>
      <c r="AR1216" s="11" t="s">
        <v>4823</v>
      </c>
      <c r="AS1216" t="str">
        <f>IFERROR(IF(L1216="","",VLOOKUP(L1216&amp;I1216,Продукция!A:J,10,0)),"обратитесь к админ справочника")</f>
        <v>инструкция тест- ситема Биочек СК -132</v>
      </c>
      <c r="AT1216" s="11" t="s">
        <v>4823</v>
      </c>
      <c r="AU1216" s="11" t="s">
        <v>4823</v>
      </c>
      <c r="AV1216" s="11" t="s">
        <v>2676</v>
      </c>
      <c r="AW1216" s="11" t="s">
        <v>4824</v>
      </c>
      <c r="AX1216" s="11" t="s">
        <v>372</v>
      </c>
      <c r="AY1216" s="11" t="s">
        <v>1526</v>
      </c>
      <c r="AZ1216" s="11">
        <v>106</v>
      </c>
      <c r="BA1216" s="11">
        <v>38</v>
      </c>
      <c r="BC1216" s="11" t="s">
        <v>5124</v>
      </c>
    </row>
    <row r="1217" spans="1:55" x14ac:dyDescent="0.25">
      <c r="A1217" t="str">
        <f t="shared" si="22"/>
        <v>С/339FADV (BioChek) аденовирус уровень антител</v>
      </c>
      <c r="B1217" t="str">
        <f>IF(E1217="","",INDEX(Лаборатории!A:A,MATCH('Производственный контроль'!E1217,Лаборатории!B:B,0)))</f>
        <v xml:space="preserve">КУРИНОЕ ЦАРСТВО АО </v>
      </c>
      <c r="C1217" t="str">
        <f>IF(E1217="","",VLOOKUP(E1217,Лаборатории!B:D,3,0))</f>
        <v>U377_CHL</v>
      </c>
      <c r="D1217" s="12">
        <v>45705</v>
      </c>
      <c r="E1217" s="11" t="s">
        <v>793</v>
      </c>
      <c r="F1217" s="11" t="s">
        <v>371</v>
      </c>
      <c r="G1217" s="11" t="s">
        <v>372</v>
      </c>
      <c r="H1217" s="11" t="s">
        <v>262</v>
      </c>
      <c r="I1217" s="11" t="s">
        <v>3414</v>
      </c>
      <c r="J1217" t="str">
        <f>IF(L1217="","",VLOOKUP(L1217,Продукция!B:D,3,0))</f>
        <v>Биологический_материал</v>
      </c>
      <c r="K1217" t="str">
        <f>IF(L1217="","",VLOOKUP(L1217,Продукция!B:C,2,0))</f>
        <v>Сыворотка крови</v>
      </c>
      <c r="L1217" s="151" t="s">
        <v>302</v>
      </c>
      <c r="M1217">
        <f>IF(L1217="","",VLOOKUP(L1217,Продукция!B:L,11,0))</f>
        <v>0</v>
      </c>
      <c r="N1217" s="11" t="s">
        <v>873</v>
      </c>
      <c r="P1217" s="11" t="s">
        <v>340</v>
      </c>
      <c r="Q1217" s="11" t="s">
        <v>854</v>
      </c>
      <c r="R1217" s="153" t="s">
        <v>5173</v>
      </c>
      <c r="S1217" s="11">
        <v>15</v>
      </c>
      <c r="T1217" s="11" t="s">
        <v>5178</v>
      </c>
      <c r="V1217" s="14">
        <v>45699</v>
      </c>
      <c r="Z1217" s="11" t="s">
        <v>4823</v>
      </c>
      <c r="AA1217" s="15">
        <v>0.55902777777777779</v>
      </c>
      <c r="AB1217" t="str">
        <f>IF(L1217="","",VLOOKUP(L1217&amp;I1217,Продукция!A:I,9,0))</f>
        <v>рекомендация производителя набора</v>
      </c>
      <c r="AC1217" s="14">
        <v>45708</v>
      </c>
      <c r="AD1217" s="11" t="s">
        <v>2676</v>
      </c>
      <c r="AE1217" s="11" t="s">
        <v>4823</v>
      </c>
      <c r="AF1217" t="str">
        <f>IF(AD1217="","",VLOOKUP(AD1217,'Сотрудники и ссылки'!A:B,2,0))</f>
        <v>Серолог</v>
      </c>
      <c r="AG1217">
        <f>IF(AD1217="","",VLOOKUP(AD1217,'Сотрудники и ссылки'!A:C,3,0))</f>
        <v>20007746</v>
      </c>
      <c r="AH1217" s="11" t="s">
        <v>2676</v>
      </c>
      <c r="AI1217" t="str">
        <f>IF(AH1217="","",VLOOKUP(AH1217,'Сотрудники и ссылки'!A:B,2,0))</f>
        <v>Серолог</v>
      </c>
      <c r="AJ1217">
        <f>IF(AH1217="","",VLOOKUP(AH1217,'Сотрудники и ссылки'!A:C,3,0))</f>
        <v>20007746</v>
      </c>
      <c r="AK1217" s="14">
        <v>45708</v>
      </c>
      <c r="AL1217" s="2">
        <f>IF(AK1217="","",AK1217+VLOOKUP(I1217,'Вид исследования'!B:E,4,0))</f>
        <v>45709</v>
      </c>
      <c r="AM1217" s="2">
        <f>IF(AK1217="","",AK1217+VLOOKUP(I1217,'Вид исследования'!B:F,5,0))</f>
        <v>45709</v>
      </c>
      <c r="AN1217" s="14">
        <v>45708</v>
      </c>
      <c r="AP1217" s="11" t="s">
        <v>189</v>
      </c>
      <c r="AQ1217" t="str">
        <f>IFERROR(IF(L1217="","",VLOOKUP(L1217&amp;I1217,Продукция!A:K,11,0)),"обратитесь к админ справочника")</f>
        <v>согласно рекомендациям производителя теста</v>
      </c>
      <c r="AR1217" s="11" t="s">
        <v>4823</v>
      </c>
      <c r="AS1217" t="str">
        <f>IFERROR(IF(L1217="","",VLOOKUP(L1217&amp;I1217,Продукция!A:J,10,0)),"обратитесь к админ справочника")</f>
        <v>инструкция тест- ситема Биочек СК -132</v>
      </c>
      <c r="AT1217" s="11" t="s">
        <v>4823</v>
      </c>
      <c r="AU1217" s="11" t="s">
        <v>4823</v>
      </c>
      <c r="AV1217" s="11" t="s">
        <v>2676</v>
      </c>
      <c r="AW1217" s="11" t="s">
        <v>4824</v>
      </c>
      <c r="AX1217" s="11" t="s">
        <v>372</v>
      </c>
      <c r="AY1217" s="11" t="s">
        <v>1528</v>
      </c>
      <c r="AZ1217" s="11">
        <v>106</v>
      </c>
      <c r="BA1217" s="11">
        <v>38</v>
      </c>
      <c r="BC1217" s="11" t="s">
        <v>5124</v>
      </c>
    </row>
    <row r="1218" spans="1:55" x14ac:dyDescent="0.25">
      <c r="A1218" t="str">
        <f t="shared" si="22"/>
        <v>С/339FADV (BioChek) аденовирус уровень антител</v>
      </c>
      <c r="B1218" t="str">
        <f>IF(E1218="","",INDEX(Лаборатории!A:A,MATCH('Производственный контроль'!E1218,Лаборатории!B:B,0)))</f>
        <v xml:space="preserve">КУРИНОЕ ЦАРСТВО АО </v>
      </c>
      <c r="C1218" t="str">
        <f>IF(E1218="","",VLOOKUP(E1218,Лаборатории!B:D,3,0))</f>
        <v>U377_CHL</v>
      </c>
      <c r="D1218" s="12">
        <v>45705</v>
      </c>
      <c r="E1218" s="11" t="s">
        <v>793</v>
      </c>
      <c r="F1218" s="11" t="s">
        <v>371</v>
      </c>
      <c r="G1218" s="11" t="s">
        <v>372</v>
      </c>
      <c r="H1218" s="11" t="s">
        <v>262</v>
      </c>
      <c r="I1218" s="11" t="s">
        <v>3414</v>
      </c>
      <c r="J1218" t="str">
        <f>IF(L1218="","",VLOOKUP(L1218,Продукция!B:D,3,0))</f>
        <v>Биологический_материал</v>
      </c>
      <c r="K1218" t="str">
        <f>IF(L1218="","",VLOOKUP(L1218,Продукция!B:C,2,0))</f>
        <v>Сыворотка крови</v>
      </c>
      <c r="L1218" s="151" t="s">
        <v>302</v>
      </c>
      <c r="M1218">
        <f>IF(L1218="","",VLOOKUP(L1218,Продукция!B:L,11,0))</f>
        <v>0</v>
      </c>
      <c r="N1218" s="11" t="s">
        <v>873</v>
      </c>
      <c r="P1218" s="11" t="s">
        <v>340</v>
      </c>
      <c r="Q1218" s="11" t="s">
        <v>854</v>
      </c>
      <c r="R1218" s="153" t="s">
        <v>5177</v>
      </c>
      <c r="S1218" s="11">
        <v>15</v>
      </c>
      <c r="T1218" s="11" t="s">
        <v>5178</v>
      </c>
      <c r="V1218" s="14">
        <v>45701</v>
      </c>
      <c r="Z1218" s="11" t="s">
        <v>4823</v>
      </c>
      <c r="AA1218" s="15">
        <v>0.55902777777777779</v>
      </c>
      <c r="AB1218" t="str">
        <f>IF(L1218="","",VLOOKUP(L1218&amp;I1218,Продукция!A:I,9,0))</f>
        <v>рекомендация производителя набора</v>
      </c>
      <c r="AC1218" s="14">
        <v>45708</v>
      </c>
      <c r="AD1218" s="11" t="s">
        <v>2676</v>
      </c>
      <c r="AE1218" s="11" t="s">
        <v>4823</v>
      </c>
      <c r="AF1218" t="str">
        <f>IF(AD1218="","",VLOOKUP(AD1218,'Сотрудники и ссылки'!A:B,2,0))</f>
        <v>Серолог</v>
      </c>
      <c r="AG1218">
        <f>IF(AD1218="","",VLOOKUP(AD1218,'Сотрудники и ссылки'!A:C,3,0))</f>
        <v>20007746</v>
      </c>
      <c r="AH1218" s="11" t="s">
        <v>2676</v>
      </c>
      <c r="AI1218" t="str">
        <f>IF(AH1218="","",VLOOKUP(AH1218,'Сотрудники и ссылки'!A:B,2,0))</f>
        <v>Серолог</v>
      </c>
      <c r="AJ1218">
        <f>IF(AH1218="","",VLOOKUP(AH1218,'Сотрудники и ссылки'!A:C,3,0))</f>
        <v>20007746</v>
      </c>
      <c r="AK1218" s="14">
        <v>45708</v>
      </c>
      <c r="AL1218" s="2">
        <f>IF(AK1218="","",AK1218+VLOOKUP(I1218,'Вид исследования'!B:E,4,0))</f>
        <v>45709</v>
      </c>
      <c r="AM1218" s="2">
        <f>IF(AK1218="","",AK1218+VLOOKUP(I1218,'Вид исследования'!B:F,5,0))</f>
        <v>45709</v>
      </c>
      <c r="AN1218" s="14">
        <v>45708</v>
      </c>
      <c r="AP1218" s="11" t="s">
        <v>189</v>
      </c>
      <c r="AQ1218" t="str">
        <f>IFERROR(IF(L1218="","",VLOOKUP(L1218&amp;I1218,Продукция!A:K,11,0)),"обратитесь к админ справочника")</f>
        <v>согласно рекомендациям производителя теста</v>
      </c>
      <c r="AR1218" s="11" t="s">
        <v>4823</v>
      </c>
      <c r="AS1218" t="str">
        <f>IFERROR(IF(L1218="","",VLOOKUP(L1218&amp;I1218,Продукция!A:J,10,0)),"обратитесь к админ справочника")</f>
        <v>инструкция тест- ситема Биочек СК -132</v>
      </c>
      <c r="AT1218" s="11" t="s">
        <v>4823</v>
      </c>
      <c r="AU1218" s="11" t="s">
        <v>4823</v>
      </c>
      <c r="AV1218" s="11" t="s">
        <v>2676</v>
      </c>
      <c r="AW1218" s="11" t="s">
        <v>4824</v>
      </c>
      <c r="AX1218" s="11" t="s">
        <v>372</v>
      </c>
      <c r="AY1218" s="11" t="s">
        <v>1531</v>
      </c>
      <c r="AZ1218" s="11">
        <v>106</v>
      </c>
      <c r="BA1218" s="11">
        <v>38</v>
      </c>
      <c r="BC1218" s="11" t="s">
        <v>5124</v>
      </c>
    </row>
    <row r="1219" spans="1:55" x14ac:dyDescent="0.25">
      <c r="A1219" t="str">
        <f t="shared" si="22"/>
        <v>С/339MG (BioChek) микоплазма галлисептикум уровень антител</v>
      </c>
      <c r="B1219" t="str">
        <f>IF(E1219="","",INDEX(Лаборатории!A:A,MATCH('Производственный контроль'!E1219,Лаборатории!B:B,0)))</f>
        <v xml:space="preserve">КУРИНОЕ ЦАРСТВО АО </v>
      </c>
      <c r="C1219" t="str">
        <f>IF(E1219="","",VLOOKUP(E1219,Лаборатории!B:D,3,0))</f>
        <v>U377_CHL</v>
      </c>
      <c r="D1219" s="12">
        <v>45705</v>
      </c>
      <c r="E1219" s="11" t="s">
        <v>793</v>
      </c>
      <c r="F1219" s="11" t="s">
        <v>371</v>
      </c>
      <c r="G1219" s="11" t="s">
        <v>372</v>
      </c>
      <c r="H1219" s="11" t="s">
        <v>262</v>
      </c>
      <c r="I1219" s="11" t="s">
        <v>3422</v>
      </c>
      <c r="J1219" t="str">
        <f>IF(L1219="","",VLOOKUP(L1219,Продукция!B:D,3,0))</f>
        <v>Биологический_материал</v>
      </c>
      <c r="K1219" t="str">
        <f>IF(L1219="","",VLOOKUP(L1219,Продукция!B:C,2,0))</f>
        <v>Сыворотка крови</v>
      </c>
      <c r="L1219" s="151" t="s">
        <v>302</v>
      </c>
      <c r="M1219">
        <f>IF(L1219="","",VLOOKUP(L1219,Продукция!B:L,11,0))</f>
        <v>0</v>
      </c>
      <c r="N1219" s="11" t="s">
        <v>873</v>
      </c>
      <c r="P1219" s="11" t="s">
        <v>340</v>
      </c>
      <c r="Q1219" s="11" t="s">
        <v>854</v>
      </c>
      <c r="R1219" s="153" t="s">
        <v>5167</v>
      </c>
      <c r="S1219" s="11">
        <v>15</v>
      </c>
      <c r="T1219" s="11" t="s">
        <v>5178</v>
      </c>
      <c r="V1219" s="14">
        <v>45696</v>
      </c>
      <c r="Z1219" s="11" t="s">
        <v>4823</v>
      </c>
      <c r="AA1219" s="15">
        <v>0.55902777777777779</v>
      </c>
      <c r="AB1219" t="str">
        <f>IF(L1219="","",VLOOKUP(L1219&amp;I1219,Продукция!A:I,9,0))</f>
        <v>рекомендация производителя набора</v>
      </c>
      <c r="AC1219" s="14">
        <v>45708</v>
      </c>
      <c r="AD1219" s="11" t="s">
        <v>2676</v>
      </c>
      <c r="AE1219" s="11" t="s">
        <v>4823</v>
      </c>
      <c r="AF1219" t="str">
        <f>IF(AD1219="","",VLOOKUP(AD1219,'Сотрудники и ссылки'!A:B,2,0))</f>
        <v>Серолог</v>
      </c>
      <c r="AG1219">
        <f>IF(AD1219="","",VLOOKUP(AD1219,'Сотрудники и ссылки'!A:C,3,0))</f>
        <v>20007746</v>
      </c>
      <c r="AH1219" s="11" t="s">
        <v>2676</v>
      </c>
      <c r="AI1219" t="str">
        <f>IF(AH1219="","",VLOOKUP(AH1219,'Сотрудники и ссылки'!A:B,2,0))</f>
        <v>Серолог</v>
      </c>
      <c r="AJ1219">
        <f>IF(AH1219="","",VLOOKUP(AH1219,'Сотрудники и ссылки'!A:C,3,0))</f>
        <v>20007746</v>
      </c>
      <c r="AK1219" s="14">
        <v>45708</v>
      </c>
      <c r="AL1219" s="2">
        <f>IF(AK1219="","",AK1219+VLOOKUP(I1219,'Вид исследования'!B:E,4,0))</f>
        <v>45709</v>
      </c>
      <c r="AM1219" s="2">
        <f>IF(AK1219="","",AK1219+VLOOKUP(I1219,'Вид исследования'!B:F,5,0))</f>
        <v>45709</v>
      </c>
      <c r="AN1219" s="14">
        <v>45708</v>
      </c>
      <c r="AP1219" s="11" t="s">
        <v>189</v>
      </c>
      <c r="AQ1219" t="str">
        <f>IFERROR(IF(L1219="","",VLOOKUP(L1219&amp;I1219,Продукция!A:K,11,0)),"обратитесь к админ справочника")</f>
        <v>согласно рекомендациям производителя теста</v>
      </c>
      <c r="AR1219" s="11" t="s">
        <v>4823</v>
      </c>
      <c r="AS1219" t="str">
        <f>IFERROR(IF(L1219="","",VLOOKUP(L1219&amp;I1219,Продукция!A:J,10,0)),"обратитесь к админ справочника")</f>
        <v>инструкция тест- ситема Биочек СК -114</v>
      </c>
      <c r="AT1219" s="11" t="s">
        <v>4823</v>
      </c>
      <c r="AU1219" s="11" t="s">
        <v>4823</v>
      </c>
      <c r="AV1219" s="11" t="s">
        <v>2676</v>
      </c>
      <c r="AW1219" s="11" t="s">
        <v>4824</v>
      </c>
      <c r="AX1219" s="11" t="s">
        <v>372</v>
      </c>
      <c r="AY1219" s="11" t="s">
        <v>1522</v>
      </c>
      <c r="AZ1219" s="11">
        <v>106</v>
      </c>
      <c r="BA1219" s="11">
        <v>37</v>
      </c>
      <c r="BC1219" s="11" t="s">
        <v>5124</v>
      </c>
    </row>
    <row r="1220" spans="1:55" x14ac:dyDescent="0.25">
      <c r="A1220" t="str">
        <f t="shared" si="22"/>
        <v>С/339MG (BioChek) микоплазма галлисептикум уровень антител</v>
      </c>
      <c r="B1220" t="str">
        <f>IF(E1220="","",INDEX(Лаборатории!A:A,MATCH('Производственный контроль'!E1220,Лаборатории!B:B,0)))</f>
        <v xml:space="preserve">КУРИНОЕ ЦАРСТВО АО </v>
      </c>
      <c r="C1220" t="str">
        <f>IF(E1220="","",VLOOKUP(E1220,Лаборатории!B:D,3,0))</f>
        <v>U377_CHL</v>
      </c>
      <c r="D1220" s="12">
        <v>45705</v>
      </c>
      <c r="E1220" s="11" t="s">
        <v>793</v>
      </c>
      <c r="F1220" s="11" t="s">
        <v>371</v>
      </c>
      <c r="G1220" s="11" t="s">
        <v>372</v>
      </c>
      <c r="H1220" s="11" t="s">
        <v>262</v>
      </c>
      <c r="I1220" s="11" t="s">
        <v>3422</v>
      </c>
      <c r="J1220" t="str">
        <f>IF(L1220="","",VLOOKUP(L1220,Продукция!B:D,3,0))</f>
        <v>Биологический_материал</v>
      </c>
      <c r="K1220" t="str">
        <f>IF(L1220="","",VLOOKUP(L1220,Продукция!B:C,2,0))</f>
        <v>Сыворотка крови</v>
      </c>
      <c r="L1220" s="151" t="s">
        <v>302</v>
      </c>
      <c r="M1220">
        <f>IF(L1220="","",VLOOKUP(L1220,Продукция!B:L,11,0))</f>
        <v>0</v>
      </c>
      <c r="N1220" s="11" t="s">
        <v>873</v>
      </c>
      <c r="P1220" s="11" t="s">
        <v>340</v>
      </c>
      <c r="Q1220" s="11" t="s">
        <v>854</v>
      </c>
      <c r="R1220" s="153" t="s">
        <v>5168</v>
      </c>
      <c r="S1220" s="11">
        <v>15</v>
      </c>
      <c r="T1220" s="11" t="s">
        <v>5178</v>
      </c>
      <c r="V1220" s="14">
        <v>45696</v>
      </c>
      <c r="Z1220" s="11" t="s">
        <v>4823</v>
      </c>
      <c r="AA1220" s="15">
        <v>0.55902777777777779</v>
      </c>
      <c r="AB1220" t="str">
        <f>IF(L1220="","",VLOOKUP(L1220&amp;I1220,Продукция!A:I,9,0))</f>
        <v>рекомендация производителя набора</v>
      </c>
      <c r="AC1220" s="14">
        <v>45708</v>
      </c>
      <c r="AD1220" s="11" t="s">
        <v>2676</v>
      </c>
      <c r="AE1220" s="11" t="s">
        <v>4823</v>
      </c>
      <c r="AF1220" t="str">
        <f>IF(AD1220="","",VLOOKUP(AD1220,'Сотрудники и ссылки'!A:B,2,0))</f>
        <v>Серолог</v>
      </c>
      <c r="AG1220">
        <f>IF(AD1220="","",VLOOKUP(AD1220,'Сотрудники и ссылки'!A:C,3,0))</f>
        <v>20007746</v>
      </c>
      <c r="AH1220" s="11" t="s">
        <v>2676</v>
      </c>
      <c r="AI1220" t="str">
        <f>IF(AH1220="","",VLOOKUP(AH1220,'Сотрудники и ссылки'!A:B,2,0))</f>
        <v>Серолог</v>
      </c>
      <c r="AJ1220">
        <f>IF(AH1220="","",VLOOKUP(AH1220,'Сотрудники и ссылки'!A:C,3,0))</f>
        <v>20007746</v>
      </c>
      <c r="AK1220" s="14">
        <v>45708</v>
      </c>
      <c r="AL1220" s="2">
        <f>IF(AK1220="","",AK1220+VLOOKUP(I1220,'Вид исследования'!B:E,4,0))</f>
        <v>45709</v>
      </c>
      <c r="AM1220" s="2">
        <f>IF(AK1220="","",AK1220+VLOOKUP(I1220,'Вид исследования'!B:F,5,0))</f>
        <v>45709</v>
      </c>
      <c r="AN1220" s="14">
        <v>45708</v>
      </c>
      <c r="AP1220" s="11" t="s">
        <v>189</v>
      </c>
      <c r="AQ1220" t="str">
        <f>IFERROR(IF(L1220="","",VLOOKUP(L1220&amp;I1220,Продукция!A:K,11,0)),"обратитесь к админ справочника")</f>
        <v>согласно рекомендациям производителя теста</v>
      </c>
      <c r="AR1220" s="11" t="s">
        <v>4823</v>
      </c>
      <c r="AS1220" t="str">
        <f>IFERROR(IF(L1220="","",VLOOKUP(L1220&amp;I1220,Продукция!A:J,10,0)),"обратитесь к админ справочника")</f>
        <v>инструкция тест- ситема Биочек СК -114</v>
      </c>
      <c r="AT1220" s="11" t="s">
        <v>4823</v>
      </c>
      <c r="AU1220" s="11" t="s">
        <v>4823</v>
      </c>
      <c r="AV1220" s="11" t="s">
        <v>2676</v>
      </c>
      <c r="AW1220" s="11" t="s">
        <v>4824</v>
      </c>
      <c r="AX1220" s="11" t="s">
        <v>372</v>
      </c>
      <c r="AY1220" s="11" t="s">
        <v>1523</v>
      </c>
      <c r="AZ1220" s="11">
        <v>106</v>
      </c>
      <c r="BA1220" s="11">
        <v>37</v>
      </c>
      <c r="BC1220" s="11" t="s">
        <v>5124</v>
      </c>
    </row>
    <row r="1221" spans="1:55" x14ac:dyDescent="0.25">
      <c r="A1221" t="str">
        <f t="shared" si="22"/>
        <v>С/339MG (BioChek) микоплазма галлисептикум уровень антител</v>
      </c>
      <c r="B1221" t="str">
        <f>IF(E1221="","",INDEX(Лаборатории!A:A,MATCH('Производственный контроль'!E1221,Лаборатории!B:B,0)))</f>
        <v xml:space="preserve">КУРИНОЕ ЦАРСТВО АО </v>
      </c>
      <c r="C1221" t="str">
        <f>IF(E1221="","",VLOOKUP(E1221,Лаборатории!B:D,3,0))</f>
        <v>U377_CHL</v>
      </c>
      <c r="D1221" s="12">
        <v>45705</v>
      </c>
      <c r="E1221" s="11" t="s">
        <v>793</v>
      </c>
      <c r="F1221" s="11" t="s">
        <v>371</v>
      </c>
      <c r="G1221" s="11" t="s">
        <v>372</v>
      </c>
      <c r="H1221" s="11" t="s">
        <v>262</v>
      </c>
      <c r="I1221" s="11" t="s">
        <v>3422</v>
      </c>
      <c r="J1221" t="str">
        <f>IF(L1221="","",VLOOKUP(L1221,Продукция!B:D,3,0))</f>
        <v>Биологический_материал</v>
      </c>
      <c r="K1221" t="str">
        <f>IF(L1221="","",VLOOKUP(L1221,Продукция!B:C,2,0))</f>
        <v>Сыворотка крови</v>
      </c>
      <c r="L1221" s="151" t="s">
        <v>302</v>
      </c>
      <c r="M1221">
        <f>IF(L1221="","",VLOOKUP(L1221,Продукция!B:L,11,0))</f>
        <v>0</v>
      </c>
      <c r="N1221" s="11" t="s">
        <v>873</v>
      </c>
      <c r="P1221" s="11" t="s">
        <v>340</v>
      </c>
      <c r="Q1221" s="11" t="s">
        <v>854</v>
      </c>
      <c r="R1221" s="153" t="s">
        <v>5170</v>
      </c>
      <c r="S1221" s="11">
        <v>15</v>
      </c>
      <c r="T1221" s="11" t="s">
        <v>5178</v>
      </c>
      <c r="V1221" s="14">
        <v>45697</v>
      </c>
      <c r="Z1221" s="11" t="s">
        <v>4823</v>
      </c>
      <c r="AA1221" s="15">
        <v>0.55902777777777779</v>
      </c>
      <c r="AB1221" t="str">
        <f>IF(L1221="","",VLOOKUP(L1221&amp;I1221,Продукция!A:I,9,0))</f>
        <v>рекомендация производителя набора</v>
      </c>
      <c r="AC1221" s="14">
        <v>45708</v>
      </c>
      <c r="AD1221" s="11" t="s">
        <v>2676</v>
      </c>
      <c r="AE1221" s="11" t="s">
        <v>4823</v>
      </c>
      <c r="AF1221" t="str">
        <f>IF(AD1221="","",VLOOKUP(AD1221,'Сотрудники и ссылки'!A:B,2,0))</f>
        <v>Серолог</v>
      </c>
      <c r="AG1221">
        <f>IF(AD1221="","",VLOOKUP(AD1221,'Сотрудники и ссылки'!A:C,3,0))</f>
        <v>20007746</v>
      </c>
      <c r="AH1221" s="11" t="s">
        <v>2676</v>
      </c>
      <c r="AI1221" t="str">
        <f>IF(AH1221="","",VLOOKUP(AH1221,'Сотрудники и ссылки'!A:B,2,0))</f>
        <v>Серолог</v>
      </c>
      <c r="AJ1221">
        <f>IF(AH1221="","",VLOOKUP(AH1221,'Сотрудники и ссылки'!A:C,3,0))</f>
        <v>20007746</v>
      </c>
      <c r="AK1221" s="14">
        <v>45708</v>
      </c>
      <c r="AL1221" s="2">
        <f>IF(AK1221="","",AK1221+VLOOKUP(I1221,'Вид исследования'!B:E,4,0))</f>
        <v>45709</v>
      </c>
      <c r="AM1221" s="2">
        <f>IF(AK1221="","",AK1221+VLOOKUP(I1221,'Вид исследования'!B:F,5,0))</f>
        <v>45709</v>
      </c>
      <c r="AN1221" s="14">
        <v>45708</v>
      </c>
      <c r="AP1221" s="11" t="s">
        <v>189</v>
      </c>
      <c r="AQ1221" t="str">
        <f>IFERROR(IF(L1221="","",VLOOKUP(L1221&amp;I1221,Продукция!A:K,11,0)),"обратитесь к админ справочника")</f>
        <v>согласно рекомендациям производителя теста</v>
      </c>
      <c r="AR1221" s="11" t="s">
        <v>4823</v>
      </c>
      <c r="AS1221" t="str">
        <f>IFERROR(IF(L1221="","",VLOOKUP(L1221&amp;I1221,Продукция!A:J,10,0)),"обратитесь к админ справочника")</f>
        <v>инструкция тест- ситема Биочек СК -114</v>
      </c>
      <c r="AT1221" s="11" t="s">
        <v>4823</v>
      </c>
      <c r="AU1221" s="11" t="s">
        <v>4823</v>
      </c>
      <c r="AV1221" s="11" t="s">
        <v>2676</v>
      </c>
      <c r="AW1221" s="11" t="s">
        <v>4824</v>
      </c>
      <c r="AX1221" s="11" t="s">
        <v>372</v>
      </c>
      <c r="AY1221" s="11" t="s">
        <v>1525</v>
      </c>
      <c r="AZ1221" s="11">
        <v>106</v>
      </c>
      <c r="BA1221" s="11">
        <v>38</v>
      </c>
      <c r="BC1221" s="11" t="s">
        <v>5124</v>
      </c>
    </row>
    <row r="1222" spans="1:55" x14ac:dyDescent="0.25">
      <c r="A1222" t="str">
        <f t="shared" si="22"/>
        <v>С/339MG (BioChek) микоплазма галлисептикум уровень антител</v>
      </c>
      <c r="B1222" t="str">
        <f>IF(E1222="","",INDEX(Лаборатории!A:A,MATCH('Производственный контроль'!E1222,Лаборатории!B:B,0)))</f>
        <v xml:space="preserve">КУРИНОЕ ЦАРСТВО АО </v>
      </c>
      <c r="C1222" t="str">
        <f>IF(E1222="","",VLOOKUP(E1222,Лаборатории!B:D,3,0))</f>
        <v>U377_CHL</v>
      </c>
      <c r="D1222" s="12">
        <v>45705</v>
      </c>
      <c r="E1222" s="11" t="s">
        <v>793</v>
      </c>
      <c r="F1222" s="11" t="s">
        <v>371</v>
      </c>
      <c r="G1222" s="11" t="s">
        <v>372</v>
      </c>
      <c r="H1222" s="11" t="s">
        <v>262</v>
      </c>
      <c r="I1222" s="11" t="s">
        <v>3422</v>
      </c>
      <c r="J1222" t="str">
        <f>IF(L1222="","",VLOOKUP(L1222,Продукция!B:D,3,0))</f>
        <v>Биологический_материал</v>
      </c>
      <c r="K1222" t="str">
        <f>IF(L1222="","",VLOOKUP(L1222,Продукция!B:C,2,0))</f>
        <v>Сыворотка крови</v>
      </c>
      <c r="L1222" s="151" t="s">
        <v>302</v>
      </c>
      <c r="M1222">
        <f>IF(L1222="","",VLOOKUP(L1222,Продукция!B:L,11,0))</f>
        <v>0</v>
      </c>
      <c r="N1222" s="11" t="s">
        <v>873</v>
      </c>
      <c r="P1222" s="11" t="s">
        <v>340</v>
      </c>
      <c r="Q1222" s="11" t="s">
        <v>854</v>
      </c>
      <c r="R1222" s="153" t="s">
        <v>5171</v>
      </c>
      <c r="S1222" s="11">
        <v>15</v>
      </c>
      <c r="T1222" s="11" t="s">
        <v>5178</v>
      </c>
      <c r="V1222" s="14">
        <v>45698</v>
      </c>
      <c r="Z1222" s="11" t="s">
        <v>4823</v>
      </c>
      <c r="AA1222" s="15">
        <v>0.55902777777777779</v>
      </c>
      <c r="AB1222" t="str">
        <f>IF(L1222="","",VLOOKUP(L1222&amp;I1222,Продукция!A:I,9,0))</f>
        <v>рекомендация производителя набора</v>
      </c>
      <c r="AC1222" s="14">
        <v>45708</v>
      </c>
      <c r="AD1222" s="11" t="s">
        <v>2676</v>
      </c>
      <c r="AE1222" s="11" t="s">
        <v>4823</v>
      </c>
      <c r="AF1222" t="str">
        <f>IF(AD1222="","",VLOOKUP(AD1222,'Сотрудники и ссылки'!A:B,2,0))</f>
        <v>Серолог</v>
      </c>
      <c r="AG1222">
        <f>IF(AD1222="","",VLOOKUP(AD1222,'Сотрудники и ссылки'!A:C,3,0))</f>
        <v>20007746</v>
      </c>
      <c r="AH1222" s="11" t="s">
        <v>2676</v>
      </c>
      <c r="AI1222" t="str">
        <f>IF(AH1222="","",VLOOKUP(AH1222,'Сотрудники и ссылки'!A:B,2,0))</f>
        <v>Серолог</v>
      </c>
      <c r="AJ1222">
        <f>IF(AH1222="","",VLOOKUP(AH1222,'Сотрудники и ссылки'!A:C,3,0))</f>
        <v>20007746</v>
      </c>
      <c r="AK1222" s="14">
        <v>45708</v>
      </c>
      <c r="AL1222" s="2">
        <f>IF(AK1222="","",AK1222+VLOOKUP(I1222,'Вид исследования'!B:E,4,0))</f>
        <v>45709</v>
      </c>
      <c r="AM1222" s="2">
        <f>IF(AK1222="","",AK1222+VLOOKUP(I1222,'Вид исследования'!B:F,5,0))</f>
        <v>45709</v>
      </c>
      <c r="AN1222" s="14">
        <v>45708</v>
      </c>
      <c r="AP1222" s="11" t="s">
        <v>189</v>
      </c>
      <c r="AQ1222" t="str">
        <f>IFERROR(IF(L1222="","",VLOOKUP(L1222&amp;I1222,Продукция!A:K,11,0)),"обратитесь к админ справочника")</f>
        <v>согласно рекомендациям производителя теста</v>
      </c>
      <c r="AR1222" s="11" t="s">
        <v>4823</v>
      </c>
      <c r="AS1222" t="str">
        <f>IFERROR(IF(L1222="","",VLOOKUP(L1222&amp;I1222,Продукция!A:J,10,0)),"обратитесь к админ справочника")</f>
        <v>инструкция тест- ситема Биочек СК -114</v>
      </c>
      <c r="AT1222" s="11" t="s">
        <v>4823</v>
      </c>
      <c r="AU1222" s="11" t="s">
        <v>4823</v>
      </c>
      <c r="AV1222" s="11" t="s">
        <v>2676</v>
      </c>
      <c r="AW1222" s="11" t="s">
        <v>4824</v>
      </c>
      <c r="AX1222" s="11" t="s">
        <v>372</v>
      </c>
      <c r="AY1222" s="11" t="s">
        <v>1526</v>
      </c>
      <c r="AZ1222" s="11">
        <v>106</v>
      </c>
      <c r="BA1222" s="11">
        <v>38</v>
      </c>
      <c r="BC1222" s="11" t="s">
        <v>5124</v>
      </c>
    </row>
    <row r="1223" spans="1:55" x14ac:dyDescent="0.25">
      <c r="A1223" t="str">
        <f t="shared" si="22"/>
        <v>С/339MG (BioChek) микоплазма галлисептикум уровень антител</v>
      </c>
      <c r="B1223" t="str">
        <f>IF(E1223="","",INDEX(Лаборатории!A:A,MATCH('Производственный контроль'!E1223,Лаборатории!B:B,0)))</f>
        <v xml:space="preserve">КУРИНОЕ ЦАРСТВО АО </v>
      </c>
      <c r="C1223" t="str">
        <f>IF(E1223="","",VLOOKUP(E1223,Лаборатории!B:D,3,0))</f>
        <v>U377_CHL</v>
      </c>
      <c r="D1223" s="12">
        <v>45705</v>
      </c>
      <c r="E1223" s="11" t="s">
        <v>793</v>
      </c>
      <c r="F1223" s="11" t="s">
        <v>371</v>
      </c>
      <c r="G1223" s="11" t="s">
        <v>372</v>
      </c>
      <c r="H1223" s="11" t="s">
        <v>262</v>
      </c>
      <c r="I1223" s="11" t="s">
        <v>3422</v>
      </c>
      <c r="J1223" t="str">
        <f>IF(L1223="","",VLOOKUP(L1223,Продукция!B:D,3,0))</f>
        <v>Биологический_материал</v>
      </c>
      <c r="K1223" t="str">
        <f>IF(L1223="","",VLOOKUP(L1223,Продукция!B:C,2,0))</f>
        <v>Сыворотка крови</v>
      </c>
      <c r="L1223" s="151" t="s">
        <v>302</v>
      </c>
      <c r="M1223">
        <f>IF(L1223="","",VLOOKUP(L1223,Продукция!B:L,11,0))</f>
        <v>0</v>
      </c>
      <c r="N1223" s="11" t="s">
        <v>873</v>
      </c>
      <c r="P1223" s="11" t="s">
        <v>340</v>
      </c>
      <c r="Q1223" s="11" t="s">
        <v>854</v>
      </c>
      <c r="R1223" s="153" t="s">
        <v>5173</v>
      </c>
      <c r="S1223" s="11">
        <v>15</v>
      </c>
      <c r="T1223" s="11" t="s">
        <v>5178</v>
      </c>
      <c r="V1223" s="14">
        <v>45699</v>
      </c>
      <c r="Z1223" s="11" t="s">
        <v>4823</v>
      </c>
      <c r="AA1223" s="15">
        <v>0.55902777777777779</v>
      </c>
      <c r="AB1223" t="str">
        <f>IF(L1223="","",VLOOKUP(L1223&amp;I1223,Продукция!A:I,9,0))</f>
        <v>рекомендация производителя набора</v>
      </c>
      <c r="AC1223" s="14">
        <v>45708</v>
      </c>
      <c r="AD1223" s="11" t="s">
        <v>2676</v>
      </c>
      <c r="AE1223" s="11" t="s">
        <v>4823</v>
      </c>
      <c r="AF1223" t="str">
        <f>IF(AD1223="","",VLOOKUP(AD1223,'Сотрудники и ссылки'!A:B,2,0))</f>
        <v>Серолог</v>
      </c>
      <c r="AG1223">
        <f>IF(AD1223="","",VLOOKUP(AD1223,'Сотрудники и ссылки'!A:C,3,0))</f>
        <v>20007746</v>
      </c>
      <c r="AH1223" s="11" t="s">
        <v>2676</v>
      </c>
      <c r="AI1223" t="str">
        <f>IF(AH1223="","",VLOOKUP(AH1223,'Сотрудники и ссылки'!A:B,2,0))</f>
        <v>Серолог</v>
      </c>
      <c r="AJ1223">
        <f>IF(AH1223="","",VLOOKUP(AH1223,'Сотрудники и ссылки'!A:C,3,0))</f>
        <v>20007746</v>
      </c>
      <c r="AK1223" s="14">
        <v>45708</v>
      </c>
      <c r="AL1223" s="2">
        <f>IF(AK1223="","",AK1223+VLOOKUP(I1223,'Вид исследования'!B:E,4,0))</f>
        <v>45709</v>
      </c>
      <c r="AM1223" s="2">
        <f>IF(AK1223="","",AK1223+VLOOKUP(I1223,'Вид исследования'!B:F,5,0))</f>
        <v>45709</v>
      </c>
      <c r="AN1223" s="14">
        <v>45708</v>
      </c>
      <c r="AP1223" s="11" t="s">
        <v>189</v>
      </c>
      <c r="AQ1223" t="str">
        <f>IFERROR(IF(L1223="","",VLOOKUP(L1223&amp;I1223,Продукция!A:K,11,0)),"обратитесь к админ справочника")</f>
        <v>согласно рекомендациям производителя теста</v>
      </c>
      <c r="AR1223" s="11" t="s">
        <v>4823</v>
      </c>
      <c r="AS1223" t="str">
        <f>IFERROR(IF(L1223="","",VLOOKUP(L1223&amp;I1223,Продукция!A:J,10,0)),"обратитесь к админ справочника")</f>
        <v>инструкция тест- ситема Биочек СК -114</v>
      </c>
      <c r="AT1223" s="11" t="s">
        <v>4823</v>
      </c>
      <c r="AU1223" s="11" t="s">
        <v>4823</v>
      </c>
      <c r="AV1223" s="11" t="s">
        <v>2676</v>
      </c>
      <c r="AW1223" s="11" t="s">
        <v>4824</v>
      </c>
      <c r="AX1223" s="11" t="s">
        <v>372</v>
      </c>
      <c r="AY1223" s="11" t="s">
        <v>1528</v>
      </c>
      <c r="AZ1223" s="11">
        <v>106</v>
      </c>
      <c r="BA1223" s="11">
        <v>38</v>
      </c>
      <c r="BC1223" s="11" t="s">
        <v>5124</v>
      </c>
    </row>
    <row r="1224" spans="1:55" x14ac:dyDescent="0.25">
      <c r="A1224" t="str">
        <f t="shared" si="22"/>
        <v>С/339MG (BioChek) микоплазма галлисептикум уровень антител</v>
      </c>
      <c r="B1224" t="str">
        <f>IF(E1224="","",INDEX(Лаборатории!A:A,MATCH('Производственный контроль'!E1224,Лаборатории!B:B,0)))</f>
        <v xml:space="preserve">КУРИНОЕ ЦАРСТВО АО </v>
      </c>
      <c r="C1224" t="str">
        <f>IF(E1224="","",VLOOKUP(E1224,Лаборатории!B:D,3,0))</f>
        <v>U377_CHL</v>
      </c>
      <c r="D1224" s="12">
        <v>45705</v>
      </c>
      <c r="E1224" s="11" t="s">
        <v>793</v>
      </c>
      <c r="F1224" s="11" t="s">
        <v>371</v>
      </c>
      <c r="G1224" s="11" t="s">
        <v>372</v>
      </c>
      <c r="H1224" s="11" t="s">
        <v>262</v>
      </c>
      <c r="I1224" s="11" t="s">
        <v>3422</v>
      </c>
      <c r="J1224" t="str">
        <f>IF(L1224="","",VLOOKUP(L1224,Продукция!B:D,3,0))</f>
        <v>Биологический_материал</v>
      </c>
      <c r="K1224" t="str">
        <f>IF(L1224="","",VLOOKUP(L1224,Продукция!B:C,2,0))</f>
        <v>Сыворотка крови</v>
      </c>
      <c r="L1224" s="151" t="s">
        <v>302</v>
      </c>
      <c r="M1224">
        <f>IF(L1224="","",VLOOKUP(L1224,Продукция!B:L,11,0))</f>
        <v>0</v>
      </c>
      <c r="N1224" s="11" t="s">
        <v>873</v>
      </c>
      <c r="P1224" s="11" t="s">
        <v>340</v>
      </c>
      <c r="Q1224" s="11" t="s">
        <v>854</v>
      </c>
      <c r="R1224" s="153" t="s">
        <v>5177</v>
      </c>
      <c r="S1224" s="11">
        <v>15</v>
      </c>
      <c r="T1224" s="11" t="s">
        <v>5178</v>
      </c>
      <c r="V1224" s="14">
        <v>45701</v>
      </c>
      <c r="Z1224" s="11" t="s">
        <v>4823</v>
      </c>
      <c r="AA1224" s="15">
        <v>0.55902777777777779</v>
      </c>
      <c r="AB1224" t="str">
        <f>IF(L1224="","",VLOOKUP(L1224&amp;I1224,Продукция!A:I,9,0))</f>
        <v>рекомендация производителя набора</v>
      </c>
      <c r="AC1224" s="14">
        <v>45708</v>
      </c>
      <c r="AD1224" s="11" t="s">
        <v>2676</v>
      </c>
      <c r="AE1224" s="11" t="s">
        <v>4823</v>
      </c>
      <c r="AF1224" t="str">
        <f>IF(AD1224="","",VLOOKUP(AD1224,'Сотрудники и ссылки'!A:B,2,0))</f>
        <v>Серолог</v>
      </c>
      <c r="AG1224">
        <f>IF(AD1224="","",VLOOKUP(AD1224,'Сотрудники и ссылки'!A:C,3,0))</f>
        <v>20007746</v>
      </c>
      <c r="AH1224" s="11" t="s">
        <v>2676</v>
      </c>
      <c r="AI1224" t="str">
        <f>IF(AH1224="","",VLOOKUP(AH1224,'Сотрудники и ссылки'!A:B,2,0))</f>
        <v>Серолог</v>
      </c>
      <c r="AJ1224">
        <f>IF(AH1224="","",VLOOKUP(AH1224,'Сотрудники и ссылки'!A:C,3,0))</f>
        <v>20007746</v>
      </c>
      <c r="AK1224" s="14">
        <v>45708</v>
      </c>
      <c r="AL1224" s="2">
        <f>IF(AK1224="","",AK1224+VLOOKUP(I1224,'Вид исследования'!B:E,4,0))</f>
        <v>45709</v>
      </c>
      <c r="AM1224" s="2">
        <f>IF(AK1224="","",AK1224+VLOOKUP(I1224,'Вид исследования'!B:F,5,0))</f>
        <v>45709</v>
      </c>
      <c r="AN1224" s="14">
        <v>45708</v>
      </c>
      <c r="AP1224" s="11" t="s">
        <v>189</v>
      </c>
      <c r="AQ1224" t="str">
        <f>IFERROR(IF(L1224="","",VLOOKUP(L1224&amp;I1224,Продукция!A:K,11,0)),"обратитесь к админ справочника")</f>
        <v>согласно рекомендациям производителя теста</v>
      </c>
      <c r="AR1224" s="11" t="s">
        <v>4823</v>
      </c>
      <c r="AS1224" t="str">
        <f>IFERROR(IF(L1224="","",VLOOKUP(L1224&amp;I1224,Продукция!A:J,10,0)),"обратитесь к админ справочника")</f>
        <v>инструкция тест- ситема Биочек СК -114</v>
      </c>
      <c r="AT1224" s="11" t="s">
        <v>4823</v>
      </c>
      <c r="AU1224" s="11" t="s">
        <v>4823</v>
      </c>
      <c r="AV1224" s="11" t="s">
        <v>2676</v>
      </c>
      <c r="AW1224" s="11" t="s">
        <v>4824</v>
      </c>
      <c r="AX1224" s="11" t="s">
        <v>372</v>
      </c>
      <c r="AY1224" s="11" t="s">
        <v>1531</v>
      </c>
      <c r="AZ1224" s="11">
        <v>106</v>
      </c>
      <c r="BA1224" s="11">
        <v>38</v>
      </c>
      <c r="BC1224" s="11" t="s">
        <v>5124</v>
      </c>
    </row>
    <row r="1225" spans="1:55" x14ac:dyDescent="0.25">
      <c r="A1225" t="str">
        <f t="shared" si="22"/>
        <v>С/339MS (BioChek) микоплазма синовия уровень антител</v>
      </c>
      <c r="B1225" t="str">
        <f>IF(E1225="","",INDEX(Лаборатории!A:A,MATCH('Производственный контроль'!E1225,Лаборатории!B:B,0)))</f>
        <v xml:space="preserve">КУРИНОЕ ЦАРСТВО АО </v>
      </c>
      <c r="C1225" t="str">
        <f>IF(E1225="","",VLOOKUP(E1225,Лаборатории!B:D,3,0))</f>
        <v>U377_CHL</v>
      </c>
      <c r="D1225" s="12">
        <v>45705</v>
      </c>
      <c r="E1225" s="11" t="s">
        <v>793</v>
      </c>
      <c r="F1225" s="11" t="s">
        <v>371</v>
      </c>
      <c r="G1225" s="11" t="s">
        <v>372</v>
      </c>
      <c r="H1225" s="11" t="s">
        <v>262</v>
      </c>
      <c r="I1225" s="11" t="s">
        <v>3423</v>
      </c>
      <c r="J1225" t="str">
        <f>IF(L1225="","",VLOOKUP(L1225,Продукция!B:D,3,0))</f>
        <v>Биологический_материал</v>
      </c>
      <c r="K1225" t="str">
        <f>IF(L1225="","",VLOOKUP(L1225,Продукция!B:C,2,0))</f>
        <v>Сыворотка крови</v>
      </c>
      <c r="L1225" s="151" t="s">
        <v>302</v>
      </c>
      <c r="M1225">
        <f>IF(L1225="","",VLOOKUP(L1225,Продукция!B:L,11,0))</f>
        <v>0</v>
      </c>
      <c r="N1225" s="11" t="s">
        <v>873</v>
      </c>
      <c r="P1225" s="11" t="s">
        <v>340</v>
      </c>
      <c r="Q1225" s="11" t="s">
        <v>854</v>
      </c>
      <c r="R1225" s="153" t="s">
        <v>5167</v>
      </c>
      <c r="S1225" s="11">
        <v>15</v>
      </c>
      <c r="T1225" s="11" t="s">
        <v>5178</v>
      </c>
      <c r="V1225" s="14">
        <v>45696</v>
      </c>
      <c r="Z1225" s="11" t="s">
        <v>4823</v>
      </c>
      <c r="AA1225" s="15">
        <v>0.55902777777777779</v>
      </c>
      <c r="AB1225" t="str">
        <f>IF(L1225="","",VLOOKUP(L1225&amp;I1225,Продукция!A:I,9,0))</f>
        <v>рекомендация производителя набора</v>
      </c>
      <c r="AC1225" s="14">
        <v>45708</v>
      </c>
      <c r="AD1225" s="11" t="s">
        <v>2676</v>
      </c>
      <c r="AE1225" s="11" t="s">
        <v>4823</v>
      </c>
      <c r="AF1225" t="str">
        <f>IF(AD1225="","",VLOOKUP(AD1225,'Сотрудники и ссылки'!A:B,2,0))</f>
        <v>Серолог</v>
      </c>
      <c r="AG1225">
        <f>IF(AD1225="","",VLOOKUP(AD1225,'Сотрудники и ссылки'!A:C,3,0))</f>
        <v>20007746</v>
      </c>
      <c r="AH1225" s="11" t="s">
        <v>2676</v>
      </c>
      <c r="AI1225" t="str">
        <f>IF(AH1225="","",VLOOKUP(AH1225,'Сотрудники и ссылки'!A:B,2,0))</f>
        <v>Серолог</v>
      </c>
      <c r="AJ1225">
        <f>IF(AH1225="","",VLOOKUP(AH1225,'Сотрудники и ссылки'!A:C,3,0))</f>
        <v>20007746</v>
      </c>
      <c r="AK1225" s="14">
        <v>45708</v>
      </c>
      <c r="AL1225" s="2">
        <f>IF(AK1225="","",AK1225+VLOOKUP(I1225,'Вид исследования'!B:E,4,0))</f>
        <v>45709</v>
      </c>
      <c r="AM1225" s="2">
        <f>IF(AK1225="","",AK1225+VLOOKUP(I1225,'Вид исследования'!B:F,5,0))</f>
        <v>45709</v>
      </c>
      <c r="AN1225" s="14">
        <v>45708</v>
      </c>
      <c r="AP1225" s="11" t="s">
        <v>189</v>
      </c>
      <c r="AQ1225" t="str">
        <f>IFERROR(IF(L1225="","",VLOOKUP(L1225&amp;I1225,Продукция!A:K,11,0)),"обратитесь к админ справочника")</f>
        <v>согласно рекомендациям производителя теста</v>
      </c>
      <c r="AR1225" s="11" t="s">
        <v>4823</v>
      </c>
      <c r="AS1225" t="str">
        <f>IFERROR(IF(L1225="","",VLOOKUP(L1225&amp;I1225,Продукция!A:J,10,0)),"обратитесь к админ справочника")</f>
        <v>инструкция тест- ситема Биочек СК -115</v>
      </c>
      <c r="AT1225" s="11" t="s">
        <v>4823</v>
      </c>
      <c r="AU1225" s="11" t="s">
        <v>4823</v>
      </c>
      <c r="AV1225" s="11" t="s">
        <v>2676</v>
      </c>
      <c r="AW1225" s="11" t="s">
        <v>4824</v>
      </c>
      <c r="AX1225" s="11" t="s">
        <v>372</v>
      </c>
      <c r="AY1225" s="11" t="s">
        <v>1522</v>
      </c>
      <c r="AZ1225" s="11">
        <v>106</v>
      </c>
      <c r="BA1225" s="11">
        <v>37</v>
      </c>
      <c r="BC1225" s="11" t="s">
        <v>5124</v>
      </c>
    </row>
    <row r="1226" spans="1:55" x14ac:dyDescent="0.25">
      <c r="A1226" t="str">
        <f t="shared" si="22"/>
        <v>С/339MS (BioChek) микоплазма синовия уровень антител</v>
      </c>
      <c r="B1226" t="str">
        <f>IF(E1226="","",INDEX(Лаборатории!A:A,MATCH('Производственный контроль'!E1226,Лаборатории!B:B,0)))</f>
        <v xml:space="preserve">КУРИНОЕ ЦАРСТВО АО </v>
      </c>
      <c r="C1226" t="str">
        <f>IF(E1226="","",VLOOKUP(E1226,Лаборатории!B:D,3,0))</f>
        <v>U377_CHL</v>
      </c>
      <c r="D1226" s="12">
        <v>45705</v>
      </c>
      <c r="E1226" s="11" t="s">
        <v>793</v>
      </c>
      <c r="F1226" s="11" t="s">
        <v>371</v>
      </c>
      <c r="G1226" s="11" t="s">
        <v>372</v>
      </c>
      <c r="H1226" s="11" t="s">
        <v>262</v>
      </c>
      <c r="I1226" s="11" t="s">
        <v>3423</v>
      </c>
      <c r="J1226" t="str">
        <f>IF(L1226="","",VLOOKUP(L1226,Продукция!B:D,3,0))</f>
        <v>Биологический_материал</v>
      </c>
      <c r="K1226" t="str">
        <f>IF(L1226="","",VLOOKUP(L1226,Продукция!B:C,2,0))</f>
        <v>Сыворотка крови</v>
      </c>
      <c r="L1226" s="151" t="s">
        <v>302</v>
      </c>
      <c r="M1226">
        <f>IF(L1226="","",VLOOKUP(L1226,Продукция!B:L,11,0))</f>
        <v>0</v>
      </c>
      <c r="N1226" s="11" t="s">
        <v>873</v>
      </c>
      <c r="P1226" s="11" t="s">
        <v>340</v>
      </c>
      <c r="Q1226" s="11" t="s">
        <v>854</v>
      </c>
      <c r="R1226" s="153" t="s">
        <v>5168</v>
      </c>
      <c r="S1226" s="11">
        <v>15</v>
      </c>
      <c r="T1226" s="11" t="s">
        <v>5178</v>
      </c>
      <c r="V1226" s="14">
        <v>45696</v>
      </c>
      <c r="Z1226" s="11" t="s">
        <v>4823</v>
      </c>
      <c r="AA1226" s="15">
        <v>0.55902777777777779</v>
      </c>
      <c r="AB1226" t="str">
        <f>IF(L1226="","",VLOOKUP(L1226&amp;I1226,Продукция!A:I,9,0))</f>
        <v>рекомендация производителя набора</v>
      </c>
      <c r="AC1226" s="14">
        <v>45708</v>
      </c>
      <c r="AD1226" s="11" t="s">
        <v>2676</v>
      </c>
      <c r="AE1226" s="11" t="s">
        <v>4823</v>
      </c>
      <c r="AF1226" t="str">
        <f>IF(AD1226="","",VLOOKUP(AD1226,'Сотрудники и ссылки'!A:B,2,0))</f>
        <v>Серолог</v>
      </c>
      <c r="AG1226">
        <f>IF(AD1226="","",VLOOKUP(AD1226,'Сотрудники и ссылки'!A:C,3,0))</f>
        <v>20007746</v>
      </c>
      <c r="AH1226" s="11" t="s">
        <v>2676</v>
      </c>
      <c r="AI1226" t="str">
        <f>IF(AH1226="","",VLOOKUP(AH1226,'Сотрудники и ссылки'!A:B,2,0))</f>
        <v>Серолог</v>
      </c>
      <c r="AJ1226">
        <f>IF(AH1226="","",VLOOKUP(AH1226,'Сотрудники и ссылки'!A:C,3,0))</f>
        <v>20007746</v>
      </c>
      <c r="AK1226" s="14">
        <v>45708</v>
      </c>
      <c r="AL1226" s="2">
        <f>IF(AK1226="","",AK1226+VLOOKUP(I1226,'Вид исследования'!B:E,4,0))</f>
        <v>45709</v>
      </c>
      <c r="AM1226" s="2">
        <f>IF(AK1226="","",AK1226+VLOOKUP(I1226,'Вид исследования'!B:F,5,0))</f>
        <v>45709</v>
      </c>
      <c r="AN1226" s="14">
        <v>45708</v>
      </c>
      <c r="AP1226" s="11" t="s">
        <v>189</v>
      </c>
      <c r="AQ1226" t="str">
        <f>IFERROR(IF(L1226="","",VLOOKUP(L1226&amp;I1226,Продукция!A:K,11,0)),"обратитесь к админ справочника")</f>
        <v>согласно рекомендациям производителя теста</v>
      </c>
      <c r="AR1226" s="11" t="s">
        <v>4823</v>
      </c>
      <c r="AS1226" t="str">
        <f>IFERROR(IF(L1226="","",VLOOKUP(L1226&amp;I1226,Продукция!A:J,10,0)),"обратитесь к админ справочника")</f>
        <v>инструкция тест- ситема Биочек СК -115</v>
      </c>
      <c r="AT1226" s="11" t="s">
        <v>4823</v>
      </c>
      <c r="AU1226" s="11" t="s">
        <v>4823</v>
      </c>
      <c r="AV1226" s="11" t="s">
        <v>2676</v>
      </c>
      <c r="AW1226" s="11" t="s">
        <v>4824</v>
      </c>
      <c r="AX1226" s="11" t="s">
        <v>372</v>
      </c>
      <c r="AY1226" s="11" t="s">
        <v>1523</v>
      </c>
      <c r="AZ1226" s="11">
        <v>106</v>
      </c>
      <c r="BA1226" s="11">
        <v>37</v>
      </c>
      <c r="BC1226" s="11" t="s">
        <v>5124</v>
      </c>
    </row>
    <row r="1227" spans="1:55" x14ac:dyDescent="0.25">
      <c r="A1227" t="str">
        <f t="shared" si="22"/>
        <v>С/339MS (BioChek) микоплазма синовия уровень антител</v>
      </c>
      <c r="B1227" t="str">
        <f>IF(E1227="","",INDEX(Лаборатории!A:A,MATCH('Производственный контроль'!E1227,Лаборатории!B:B,0)))</f>
        <v xml:space="preserve">КУРИНОЕ ЦАРСТВО АО </v>
      </c>
      <c r="C1227" t="str">
        <f>IF(E1227="","",VLOOKUP(E1227,Лаборатории!B:D,3,0))</f>
        <v>U377_CHL</v>
      </c>
      <c r="D1227" s="12">
        <v>45705</v>
      </c>
      <c r="E1227" s="11" t="s">
        <v>793</v>
      </c>
      <c r="F1227" s="11" t="s">
        <v>371</v>
      </c>
      <c r="G1227" s="11" t="s">
        <v>372</v>
      </c>
      <c r="H1227" s="11" t="s">
        <v>262</v>
      </c>
      <c r="I1227" s="11" t="s">
        <v>3423</v>
      </c>
      <c r="J1227" t="str">
        <f>IF(L1227="","",VLOOKUP(L1227,Продукция!B:D,3,0))</f>
        <v>Биологический_материал</v>
      </c>
      <c r="K1227" t="str">
        <f>IF(L1227="","",VLOOKUP(L1227,Продукция!B:C,2,0))</f>
        <v>Сыворотка крови</v>
      </c>
      <c r="L1227" s="151" t="s">
        <v>302</v>
      </c>
      <c r="M1227">
        <f>IF(L1227="","",VLOOKUP(L1227,Продукция!B:L,11,0))</f>
        <v>0</v>
      </c>
      <c r="N1227" s="11" t="s">
        <v>873</v>
      </c>
      <c r="P1227" s="11" t="s">
        <v>340</v>
      </c>
      <c r="Q1227" s="11" t="s">
        <v>854</v>
      </c>
      <c r="R1227" s="153" t="s">
        <v>5170</v>
      </c>
      <c r="S1227" s="11">
        <v>15</v>
      </c>
      <c r="T1227" s="11" t="s">
        <v>5178</v>
      </c>
      <c r="V1227" s="14">
        <v>45697</v>
      </c>
      <c r="Z1227" s="11" t="s">
        <v>4823</v>
      </c>
      <c r="AA1227" s="15">
        <v>0.55902777777777779</v>
      </c>
      <c r="AB1227" t="str">
        <f>IF(L1227="","",VLOOKUP(L1227&amp;I1227,Продукция!A:I,9,0))</f>
        <v>рекомендация производителя набора</v>
      </c>
      <c r="AC1227" s="14">
        <v>45708</v>
      </c>
      <c r="AD1227" s="11" t="s">
        <v>2676</v>
      </c>
      <c r="AE1227" s="11" t="s">
        <v>4823</v>
      </c>
      <c r="AF1227" t="str">
        <f>IF(AD1227="","",VLOOKUP(AD1227,'Сотрудники и ссылки'!A:B,2,0))</f>
        <v>Серолог</v>
      </c>
      <c r="AG1227">
        <f>IF(AD1227="","",VLOOKUP(AD1227,'Сотрудники и ссылки'!A:C,3,0))</f>
        <v>20007746</v>
      </c>
      <c r="AH1227" s="11" t="s">
        <v>2676</v>
      </c>
      <c r="AI1227" t="str">
        <f>IF(AH1227="","",VLOOKUP(AH1227,'Сотрудники и ссылки'!A:B,2,0))</f>
        <v>Серолог</v>
      </c>
      <c r="AJ1227">
        <f>IF(AH1227="","",VLOOKUP(AH1227,'Сотрудники и ссылки'!A:C,3,0))</f>
        <v>20007746</v>
      </c>
      <c r="AK1227" s="14">
        <v>45708</v>
      </c>
      <c r="AL1227" s="2">
        <f>IF(AK1227="","",AK1227+VLOOKUP(I1227,'Вид исследования'!B:E,4,0))</f>
        <v>45709</v>
      </c>
      <c r="AM1227" s="2">
        <f>IF(AK1227="","",AK1227+VLOOKUP(I1227,'Вид исследования'!B:F,5,0))</f>
        <v>45709</v>
      </c>
      <c r="AN1227" s="14">
        <v>45708</v>
      </c>
      <c r="AP1227" s="11" t="s">
        <v>189</v>
      </c>
      <c r="AQ1227" t="str">
        <f>IFERROR(IF(L1227="","",VLOOKUP(L1227&amp;I1227,Продукция!A:K,11,0)),"обратитесь к админ справочника")</f>
        <v>согласно рекомендациям производителя теста</v>
      </c>
      <c r="AR1227" s="11" t="s">
        <v>4823</v>
      </c>
      <c r="AS1227" t="str">
        <f>IFERROR(IF(L1227="","",VLOOKUP(L1227&amp;I1227,Продукция!A:J,10,0)),"обратитесь к админ справочника")</f>
        <v>инструкция тест- ситема Биочек СК -115</v>
      </c>
      <c r="AT1227" s="11" t="s">
        <v>4823</v>
      </c>
      <c r="AU1227" s="11" t="s">
        <v>4823</v>
      </c>
      <c r="AV1227" s="11" t="s">
        <v>2676</v>
      </c>
      <c r="AW1227" s="11" t="s">
        <v>4824</v>
      </c>
      <c r="AX1227" s="11" t="s">
        <v>372</v>
      </c>
      <c r="AY1227" s="11" t="s">
        <v>1525</v>
      </c>
      <c r="AZ1227" s="11">
        <v>106</v>
      </c>
      <c r="BA1227" s="11">
        <v>38</v>
      </c>
      <c r="BC1227" s="11" t="s">
        <v>5124</v>
      </c>
    </row>
    <row r="1228" spans="1:55" x14ac:dyDescent="0.25">
      <c r="A1228" t="str">
        <f t="shared" si="22"/>
        <v>С/339MS (BioChek) микоплазма синовия уровень антител</v>
      </c>
      <c r="B1228" t="str">
        <f>IF(E1228="","",INDEX(Лаборатории!A:A,MATCH('Производственный контроль'!E1228,Лаборатории!B:B,0)))</f>
        <v xml:space="preserve">КУРИНОЕ ЦАРСТВО АО </v>
      </c>
      <c r="C1228" t="str">
        <f>IF(E1228="","",VLOOKUP(E1228,Лаборатории!B:D,3,0))</f>
        <v>U377_CHL</v>
      </c>
      <c r="D1228" s="12">
        <v>45705</v>
      </c>
      <c r="E1228" s="11" t="s">
        <v>793</v>
      </c>
      <c r="F1228" s="11" t="s">
        <v>371</v>
      </c>
      <c r="G1228" s="11" t="s">
        <v>372</v>
      </c>
      <c r="H1228" s="11" t="s">
        <v>262</v>
      </c>
      <c r="I1228" s="11" t="s">
        <v>3423</v>
      </c>
      <c r="J1228" t="str">
        <f>IF(L1228="","",VLOOKUP(L1228,Продукция!B:D,3,0))</f>
        <v>Биологический_материал</v>
      </c>
      <c r="K1228" t="str">
        <f>IF(L1228="","",VLOOKUP(L1228,Продукция!B:C,2,0))</f>
        <v>Сыворотка крови</v>
      </c>
      <c r="L1228" s="151" t="s">
        <v>302</v>
      </c>
      <c r="M1228">
        <f>IF(L1228="","",VLOOKUP(L1228,Продукция!B:L,11,0))</f>
        <v>0</v>
      </c>
      <c r="N1228" s="11" t="s">
        <v>873</v>
      </c>
      <c r="P1228" s="11" t="s">
        <v>340</v>
      </c>
      <c r="Q1228" s="11" t="s">
        <v>854</v>
      </c>
      <c r="R1228" s="153" t="s">
        <v>5171</v>
      </c>
      <c r="S1228" s="11">
        <v>15</v>
      </c>
      <c r="T1228" s="11" t="s">
        <v>5178</v>
      </c>
      <c r="V1228" s="14">
        <v>45698</v>
      </c>
      <c r="Z1228" s="11" t="s">
        <v>4823</v>
      </c>
      <c r="AA1228" s="15">
        <v>0.55902777777777779</v>
      </c>
      <c r="AB1228" t="str">
        <f>IF(L1228="","",VLOOKUP(L1228&amp;I1228,Продукция!A:I,9,0))</f>
        <v>рекомендация производителя набора</v>
      </c>
      <c r="AC1228" s="14">
        <v>45708</v>
      </c>
      <c r="AD1228" s="11" t="s">
        <v>2676</v>
      </c>
      <c r="AE1228" s="11" t="s">
        <v>4823</v>
      </c>
      <c r="AF1228" t="str">
        <f>IF(AD1228="","",VLOOKUP(AD1228,'Сотрудники и ссылки'!A:B,2,0))</f>
        <v>Серолог</v>
      </c>
      <c r="AG1228">
        <f>IF(AD1228="","",VLOOKUP(AD1228,'Сотрудники и ссылки'!A:C,3,0))</f>
        <v>20007746</v>
      </c>
      <c r="AH1228" s="11" t="s">
        <v>2676</v>
      </c>
      <c r="AI1228" t="str">
        <f>IF(AH1228="","",VLOOKUP(AH1228,'Сотрудники и ссылки'!A:B,2,0))</f>
        <v>Серолог</v>
      </c>
      <c r="AJ1228">
        <f>IF(AH1228="","",VLOOKUP(AH1228,'Сотрудники и ссылки'!A:C,3,0))</f>
        <v>20007746</v>
      </c>
      <c r="AK1228" s="14">
        <v>45708</v>
      </c>
      <c r="AL1228" s="2">
        <f>IF(AK1228="","",AK1228+VLOOKUP(I1228,'Вид исследования'!B:E,4,0))</f>
        <v>45709</v>
      </c>
      <c r="AM1228" s="2">
        <f>IF(AK1228="","",AK1228+VLOOKUP(I1228,'Вид исследования'!B:F,5,0))</f>
        <v>45709</v>
      </c>
      <c r="AN1228" s="14">
        <v>45708</v>
      </c>
      <c r="AP1228" s="11" t="s">
        <v>189</v>
      </c>
      <c r="AQ1228" t="str">
        <f>IFERROR(IF(L1228="","",VLOOKUP(L1228&amp;I1228,Продукция!A:K,11,0)),"обратитесь к админ справочника")</f>
        <v>согласно рекомендациям производителя теста</v>
      </c>
      <c r="AR1228" s="11" t="s">
        <v>4823</v>
      </c>
      <c r="AS1228" t="str">
        <f>IFERROR(IF(L1228="","",VLOOKUP(L1228&amp;I1228,Продукция!A:J,10,0)),"обратитесь к админ справочника")</f>
        <v>инструкция тест- ситема Биочек СК -115</v>
      </c>
      <c r="AT1228" s="11" t="s">
        <v>4823</v>
      </c>
      <c r="AU1228" s="11" t="s">
        <v>4823</v>
      </c>
      <c r="AV1228" s="11" t="s">
        <v>2676</v>
      </c>
      <c r="AW1228" s="11" t="s">
        <v>4824</v>
      </c>
      <c r="AX1228" s="11" t="s">
        <v>372</v>
      </c>
      <c r="AY1228" s="11" t="s">
        <v>1526</v>
      </c>
      <c r="AZ1228" s="11">
        <v>106</v>
      </c>
      <c r="BA1228" s="11">
        <v>38</v>
      </c>
      <c r="BC1228" s="11" t="s">
        <v>5124</v>
      </c>
    </row>
    <row r="1229" spans="1:55" x14ac:dyDescent="0.25">
      <c r="A1229" t="str">
        <f t="shared" si="22"/>
        <v>С/339MS (BioChek) микоплазма синовия уровень антител</v>
      </c>
      <c r="B1229" t="str">
        <f>IF(E1229="","",INDEX(Лаборатории!A:A,MATCH('Производственный контроль'!E1229,Лаборатории!B:B,0)))</f>
        <v xml:space="preserve">КУРИНОЕ ЦАРСТВО АО </v>
      </c>
      <c r="C1229" t="str">
        <f>IF(E1229="","",VLOOKUP(E1229,Лаборатории!B:D,3,0))</f>
        <v>U377_CHL</v>
      </c>
      <c r="D1229" s="12">
        <v>45705</v>
      </c>
      <c r="E1229" s="11" t="s">
        <v>793</v>
      </c>
      <c r="F1229" s="11" t="s">
        <v>371</v>
      </c>
      <c r="G1229" s="11" t="s">
        <v>372</v>
      </c>
      <c r="H1229" s="11" t="s">
        <v>262</v>
      </c>
      <c r="I1229" s="11" t="s">
        <v>3423</v>
      </c>
      <c r="J1229" t="str">
        <f>IF(L1229="","",VLOOKUP(L1229,Продукция!B:D,3,0))</f>
        <v>Биологический_материал</v>
      </c>
      <c r="K1229" t="str">
        <f>IF(L1229="","",VLOOKUP(L1229,Продукция!B:C,2,0))</f>
        <v>Сыворотка крови</v>
      </c>
      <c r="L1229" s="151" t="s">
        <v>302</v>
      </c>
      <c r="M1229">
        <f>IF(L1229="","",VLOOKUP(L1229,Продукция!B:L,11,0))</f>
        <v>0</v>
      </c>
      <c r="N1229" s="11" t="s">
        <v>873</v>
      </c>
      <c r="P1229" s="11" t="s">
        <v>340</v>
      </c>
      <c r="Q1229" s="11" t="s">
        <v>854</v>
      </c>
      <c r="R1229" s="153" t="s">
        <v>5173</v>
      </c>
      <c r="S1229" s="11">
        <v>15</v>
      </c>
      <c r="T1229" s="11" t="s">
        <v>5178</v>
      </c>
      <c r="V1229" s="14">
        <v>45699</v>
      </c>
      <c r="Z1229" s="11" t="s">
        <v>4823</v>
      </c>
      <c r="AA1229" s="15">
        <v>0.55902777777777779</v>
      </c>
      <c r="AB1229" t="str">
        <f>IF(L1229="","",VLOOKUP(L1229&amp;I1229,Продукция!A:I,9,0))</f>
        <v>рекомендация производителя набора</v>
      </c>
      <c r="AC1229" s="14">
        <v>45708</v>
      </c>
      <c r="AD1229" s="11" t="s">
        <v>2676</v>
      </c>
      <c r="AE1229" s="11" t="s">
        <v>4823</v>
      </c>
      <c r="AF1229" t="str">
        <f>IF(AD1229="","",VLOOKUP(AD1229,'Сотрудники и ссылки'!A:B,2,0))</f>
        <v>Серолог</v>
      </c>
      <c r="AG1229">
        <f>IF(AD1229="","",VLOOKUP(AD1229,'Сотрудники и ссылки'!A:C,3,0))</f>
        <v>20007746</v>
      </c>
      <c r="AH1229" s="11" t="s">
        <v>2676</v>
      </c>
      <c r="AI1229" t="str">
        <f>IF(AH1229="","",VLOOKUP(AH1229,'Сотрудники и ссылки'!A:B,2,0))</f>
        <v>Серолог</v>
      </c>
      <c r="AJ1229">
        <f>IF(AH1229="","",VLOOKUP(AH1229,'Сотрудники и ссылки'!A:C,3,0))</f>
        <v>20007746</v>
      </c>
      <c r="AK1229" s="14">
        <v>45708</v>
      </c>
      <c r="AL1229" s="2">
        <f>IF(AK1229="","",AK1229+VLOOKUP(I1229,'Вид исследования'!B:E,4,0))</f>
        <v>45709</v>
      </c>
      <c r="AM1229" s="2">
        <f>IF(AK1229="","",AK1229+VLOOKUP(I1229,'Вид исследования'!B:F,5,0))</f>
        <v>45709</v>
      </c>
      <c r="AN1229" s="14">
        <v>45708</v>
      </c>
      <c r="AP1229" s="11" t="s">
        <v>189</v>
      </c>
      <c r="AQ1229" t="str">
        <f>IFERROR(IF(L1229="","",VLOOKUP(L1229&amp;I1229,Продукция!A:K,11,0)),"обратитесь к админ справочника")</f>
        <v>согласно рекомендациям производителя теста</v>
      </c>
      <c r="AR1229" s="11" t="s">
        <v>4823</v>
      </c>
      <c r="AS1229" t="str">
        <f>IFERROR(IF(L1229="","",VLOOKUP(L1229&amp;I1229,Продукция!A:J,10,0)),"обратитесь к админ справочника")</f>
        <v>инструкция тест- ситема Биочек СК -115</v>
      </c>
      <c r="AT1229" s="11" t="s">
        <v>4823</v>
      </c>
      <c r="AU1229" s="11" t="s">
        <v>4823</v>
      </c>
      <c r="AV1229" s="11" t="s">
        <v>2676</v>
      </c>
      <c r="AW1229" s="11" t="s">
        <v>4824</v>
      </c>
      <c r="AX1229" s="11" t="s">
        <v>372</v>
      </c>
      <c r="AY1229" s="11" t="s">
        <v>1528</v>
      </c>
      <c r="AZ1229" s="11">
        <v>106</v>
      </c>
      <c r="BA1229" s="11">
        <v>38</v>
      </c>
      <c r="BC1229" s="11" t="s">
        <v>5124</v>
      </c>
    </row>
    <row r="1230" spans="1:55" x14ac:dyDescent="0.25">
      <c r="A1230" t="str">
        <f t="shared" si="22"/>
        <v>С/339MS (BioChek) микоплазма синовия уровень антител</v>
      </c>
      <c r="B1230" t="str">
        <f>IF(E1230="","",INDEX(Лаборатории!A:A,MATCH('Производственный контроль'!E1230,Лаборатории!B:B,0)))</f>
        <v xml:space="preserve">КУРИНОЕ ЦАРСТВО АО </v>
      </c>
      <c r="C1230" t="str">
        <f>IF(E1230="","",VLOOKUP(E1230,Лаборатории!B:D,3,0))</f>
        <v>U377_CHL</v>
      </c>
      <c r="D1230" s="12">
        <v>45705</v>
      </c>
      <c r="E1230" s="11" t="s">
        <v>793</v>
      </c>
      <c r="F1230" s="11" t="s">
        <v>371</v>
      </c>
      <c r="G1230" s="11" t="s">
        <v>372</v>
      </c>
      <c r="H1230" s="11" t="s">
        <v>262</v>
      </c>
      <c r="I1230" s="11" t="s">
        <v>3423</v>
      </c>
      <c r="J1230" t="str">
        <f>IF(L1230="","",VLOOKUP(L1230,Продукция!B:D,3,0))</f>
        <v>Биологический_материал</v>
      </c>
      <c r="K1230" t="str">
        <f>IF(L1230="","",VLOOKUP(L1230,Продукция!B:C,2,0))</f>
        <v>Сыворотка крови</v>
      </c>
      <c r="L1230" s="151" t="s">
        <v>302</v>
      </c>
      <c r="M1230">
        <f>IF(L1230="","",VLOOKUP(L1230,Продукция!B:L,11,0))</f>
        <v>0</v>
      </c>
      <c r="N1230" s="11" t="s">
        <v>873</v>
      </c>
      <c r="P1230" s="11" t="s">
        <v>340</v>
      </c>
      <c r="Q1230" s="11" t="s">
        <v>854</v>
      </c>
      <c r="R1230" s="153" t="s">
        <v>5177</v>
      </c>
      <c r="S1230" s="11">
        <v>15</v>
      </c>
      <c r="T1230" s="11" t="s">
        <v>5178</v>
      </c>
      <c r="V1230" s="14">
        <v>45701</v>
      </c>
      <c r="Z1230" s="11" t="s">
        <v>4823</v>
      </c>
      <c r="AA1230" s="15">
        <v>0.55902777777777779</v>
      </c>
      <c r="AB1230" t="str">
        <f>IF(L1230="","",VLOOKUP(L1230&amp;I1230,Продукция!A:I,9,0))</f>
        <v>рекомендация производителя набора</v>
      </c>
      <c r="AC1230" s="14">
        <v>45708</v>
      </c>
      <c r="AD1230" s="11" t="s">
        <v>2676</v>
      </c>
      <c r="AE1230" s="11" t="s">
        <v>4823</v>
      </c>
      <c r="AF1230" t="str">
        <f>IF(AD1230="","",VLOOKUP(AD1230,'Сотрудники и ссылки'!A:B,2,0))</f>
        <v>Серолог</v>
      </c>
      <c r="AG1230">
        <f>IF(AD1230="","",VLOOKUP(AD1230,'Сотрудники и ссылки'!A:C,3,0))</f>
        <v>20007746</v>
      </c>
      <c r="AH1230" s="11" t="s">
        <v>2676</v>
      </c>
      <c r="AI1230" t="str">
        <f>IF(AH1230="","",VLOOKUP(AH1230,'Сотрудники и ссылки'!A:B,2,0))</f>
        <v>Серолог</v>
      </c>
      <c r="AJ1230">
        <f>IF(AH1230="","",VLOOKUP(AH1230,'Сотрудники и ссылки'!A:C,3,0))</f>
        <v>20007746</v>
      </c>
      <c r="AK1230" s="14">
        <v>45708</v>
      </c>
      <c r="AL1230" s="2">
        <f>IF(AK1230="","",AK1230+VLOOKUP(I1230,'Вид исследования'!B:E,4,0))</f>
        <v>45709</v>
      </c>
      <c r="AM1230" s="2">
        <f>IF(AK1230="","",AK1230+VLOOKUP(I1230,'Вид исследования'!B:F,5,0))</f>
        <v>45709</v>
      </c>
      <c r="AN1230" s="14">
        <v>45708</v>
      </c>
      <c r="AP1230" s="11" t="s">
        <v>189</v>
      </c>
      <c r="AQ1230" t="str">
        <f>IFERROR(IF(L1230="","",VLOOKUP(L1230&amp;I1230,Продукция!A:K,11,0)),"обратитесь к админ справочника")</f>
        <v>согласно рекомендациям производителя теста</v>
      </c>
      <c r="AR1230" s="11" t="s">
        <v>4823</v>
      </c>
      <c r="AS1230" t="str">
        <f>IFERROR(IF(L1230="","",VLOOKUP(L1230&amp;I1230,Продукция!A:J,10,0)),"обратитесь к админ справочника")</f>
        <v>инструкция тест- ситема Биочек СК -115</v>
      </c>
      <c r="AT1230" s="11" t="s">
        <v>4823</v>
      </c>
      <c r="AU1230" s="11" t="s">
        <v>4823</v>
      </c>
      <c r="AV1230" s="11" t="s">
        <v>2676</v>
      </c>
      <c r="AW1230" s="11" t="s">
        <v>4824</v>
      </c>
      <c r="AX1230" s="11" t="s">
        <v>372</v>
      </c>
      <c r="AY1230" s="11" t="s">
        <v>1531</v>
      </c>
      <c r="AZ1230" s="11">
        <v>106</v>
      </c>
      <c r="BA1230" s="11">
        <v>38</v>
      </c>
      <c r="BC1230" s="11" t="s">
        <v>5124</v>
      </c>
    </row>
    <row r="1231" spans="1:55" x14ac:dyDescent="0.25">
      <c r="A1231" t="str">
        <f t="shared" ref="A1231:A1294" si="23">T1231&amp;I1231</f>
        <v>С/339ORT (BioChek) орнитобактерии уровень антител</v>
      </c>
      <c r="B1231" t="str">
        <f>IF(E1231="","",INDEX(Лаборатории!A:A,MATCH('Производственный контроль'!E1231,Лаборатории!B:B,0)))</f>
        <v xml:space="preserve">КУРИНОЕ ЦАРСТВО АО </v>
      </c>
      <c r="C1231" t="str">
        <f>IF(E1231="","",VLOOKUP(E1231,Лаборатории!B:D,3,0))</f>
        <v>U377_CHL</v>
      </c>
      <c r="D1231" s="12">
        <v>45705</v>
      </c>
      <c r="E1231" s="11" t="s">
        <v>793</v>
      </c>
      <c r="F1231" s="11" t="s">
        <v>371</v>
      </c>
      <c r="G1231" s="11" t="s">
        <v>372</v>
      </c>
      <c r="H1231" s="11" t="s">
        <v>262</v>
      </c>
      <c r="I1231" s="11" t="s">
        <v>3425</v>
      </c>
      <c r="J1231" t="str">
        <f>IF(L1231="","",VLOOKUP(L1231,Продукция!B:D,3,0))</f>
        <v>Биологический_материал</v>
      </c>
      <c r="K1231" t="str">
        <f>IF(L1231="","",VLOOKUP(L1231,Продукция!B:C,2,0))</f>
        <v>Сыворотка крови</v>
      </c>
      <c r="L1231" s="151" t="s">
        <v>302</v>
      </c>
      <c r="M1231">
        <f>IF(L1231="","",VLOOKUP(L1231,Продукция!B:L,11,0))</f>
        <v>0</v>
      </c>
      <c r="N1231" s="11" t="s">
        <v>873</v>
      </c>
      <c r="P1231" s="11" t="s">
        <v>340</v>
      </c>
      <c r="Q1231" s="11" t="s">
        <v>854</v>
      </c>
      <c r="R1231" s="153" t="s">
        <v>5167</v>
      </c>
      <c r="S1231" s="11">
        <v>15</v>
      </c>
      <c r="T1231" s="11" t="s">
        <v>5178</v>
      </c>
      <c r="V1231" s="14">
        <v>45696</v>
      </c>
      <c r="Z1231" s="11" t="s">
        <v>4823</v>
      </c>
      <c r="AA1231" s="15">
        <v>0.55902777777777779</v>
      </c>
      <c r="AB1231" t="str">
        <f>IF(L1231="","",VLOOKUP(L1231&amp;I1231,Продукция!A:I,9,0))</f>
        <v>рекомендация производителя набора</v>
      </c>
      <c r="AC1231" s="14">
        <v>45708</v>
      </c>
      <c r="AD1231" s="11" t="s">
        <v>2676</v>
      </c>
      <c r="AE1231" s="11" t="s">
        <v>4823</v>
      </c>
      <c r="AF1231" t="str">
        <f>IF(AD1231="","",VLOOKUP(AD1231,'Сотрудники и ссылки'!A:B,2,0))</f>
        <v>Серолог</v>
      </c>
      <c r="AG1231">
        <f>IF(AD1231="","",VLOOKUP(AD1231,'Сотрудники и ссылки'!A:C,3,0))</f>
        <v>20007746</v>
      </c>
      <c r="AH1231" s="11" t="s">
        <v>2676</v>
      </c>
      <c r="AI1231" t="str">
        <f>IF(AH1231="","",VLOOKUP(AH1231,'Сотрудники и ссылки'!A:B,2,0))</f>
        <v>Серолог</v>
      </c>
      <c r="AJ1231">
        <f>IF(AH1231="","",VLOOKUP(AH1231,'Сотрудники и ссылки'!A:C,3,0))</f>
        <v>20007746</v>
      </c>
      <c r="AK1231" s="14">
        <v>45708</v>
      </c>
      <c r="AL1231" s="2">
        <f>IF(AK1231="","",AK1231+VLOOKUP(I1231,'Вид исследования'!B:E,4,0))</f>
        <v>45709</v>
      </c>
      <c r="AM1231" s="2">
        <f>IF(AK1231="","",AK1231+VLOOKUP(I1231,'Вид исследования'!B:F,5,0))</f>
        <v>45709</v>
      </c>
      <c r="AN1231" s="14">
        <v>45708</v>
      </c>
      <c r="AP1231" s="11" t="s">
        <v>189</v>
      </c>
      <c r="AQ1231" t="str">
        <f>IFERROR(IF(L1231="","",VLOOKUP(L1231&amp;I1231,Продукция!A:K,11,0)),"обратитесь к админ справочника")</f>
        <v>согласно рекомендациям производителя теста</v>
      </c>
      <c r="AR1231" s="11" t="s">
        <v>4823</v>
      </c>
      <c r="AS1231" t="str">
        <f>IFERROR(IF(L1231="","",VLOOKUP(L1231&amp;I1231,Продукция!A:J,10,0)),"обратитесь к админ справочника")</f>
        <v>инструкция тест- ситема Биочек СК-108</v>
      </c>
      <c r="AT1231" s="11" t="s">
        <v>4823</v>
      </c>
      <c r="AU1231" s="11" t="s">
        <v>4823</v>
      </c>
      <c r="AV1231" s="11" t="s">
        <v>2676</v>
      </c>
      <c r="AW1231" s="11" t="s">
        <v>4824</v>
      </c>
      <c r="AX1231" s="11" t="s">
        <v>372</v>
      </c>
      <c r="AY1231" s="11" t="s">
        <v>1522</v>
      </c>
      <c r="AZ1231" s="11">
        <v>106</v>
      </c>
      <c r="BA1231" s="11">
        <v>37</v>
      </c>
      <c r="BC1231" s="11" t="s">
        <v>5124</v>
      </c>
    </row>
    <row r="1232" spans="1:55" x14ac:dyDescent="0.25">
      <c r="A1232" t="str">
        <f t="shared" si="23"/>
        <v>С/339ORT (BioChek) орнитобактерии уровень антител</v>
      </c>
      <c r="B1232" t="str">
        <f>IF(E1232="","",INDEX(Лаборатории!A:A,MATCH('Производственный контроль'!E1232,Лаборатории!B:B,0)))</f>
        <v xml:space="preserve">КУРИНОЕ ЦАРСТВО АО </v>
      </c>
      <c r="C1232" t="str">
        <f>IF(E1232="","",VLOOKUP(E1232,Лаборатории!B:D,3,0))</f>
        <v>U377_CHL</v>
      </c>
      <c r="D1232" s="12">
        <v>45705</v>
      </c>
      <c r="E1232" s="11" t="s">
        <v>793</v>
      </c>
      <c r="F1232" s="11" t="s">
        <v>371</v>
      </c>
      <c r="G1232" s="11" t="s">
        <v>372</v>
      </c>
      <c r="H1232" s="11" t="s">
        <v>262</v>
      </c>
      <c r="I1232" s="11" t="s">
        <v>3425</v>
      </c>
      <c r="J1232" t="str">
        <f>IF(L1232="","",VLOOKUP(L1232,Продукция!B:D,3,0))</f>
        <v>Биологический_материал</v>
      </c>
      <c r="K1232" t="str">
        <f>IF(L1232="","",VLOOKUP(L1232,Продукция!B:C,2,0))</f>
        <v>Сыворотка крови</v>
      </c>
      <c r="L1232" s="151" t="s">
        <v>302</v>
      </c>
      <c r="M1232">
        <f>IF(L1232="","",VLOOKUP(L1232,Продукция!B:L,11,0))</f>
        <v>0</v>
      </c>
      <c r="N1232" s="11" t="s">
        <v>873</v>
      </c>
      <c r="P1232" s="11" t="s">
        <v>340</v>
      </c>
      <c r="Q1232" s="11" t="s">
        <v>854</v>
      </c>
      <c r="R1232" s="153" t="s">
        <v>5168</v>
      </c>
      <c r="S1232" s="11">
        <v>15</v>
      </c>
      <c r="T1232" s="11" t="s">
        <v>5178</v>
      </c>
      <c r="V1232" s="14">
        <v>45696</v>
      </c>
      <c r="Z1232" s="11" t="s">
        <v>4823</v>
      </c>
      <c r="AA1232" s="15">
        <v>0.55902777777777779</v>
      </c>
      <c r="AB1232" t="str">
        <f>IF(L1232="","",VLOOKUP(L1232&amp;I1232,Продукция!A:I,9,0))</f>
        <v>рекомендация производителя набора</v>
      </c>
      <c r="AC1232" s="14">
        <v>45708</v>
      </c>
      <c r="AD1232" s="11" t="s">
        <v>2676</v>
      </c>
      <c r="AE1232" s="11" t="s">
        <v>4823</v>
      </c>
      <c r="AF1232" t="str">
        <f>IF(AD1232="","",VLOOKUP(AD1232,'Сотрудники и ссылки'!A:B,2,0))</f>
        <v>Серолог</v>
      </c>
      <c r="AG1232">
        <f>IF(AD1232="","",VLOOKUP(AD1232,'Сотрудники и ссылки'!A:C,3,0))</f>
        <v>20007746</v>
      </c>
      <c r="AH1232" s="11" t="s">
        <v>2676</v>
      </c>
      <c r="AI1232" t="str">
        <f>IF(AH1232="","",VLOOKUP(AH1232,'Сотрудники и ссылки'!A:B,2,0))</f>
        <v>Серолог</v>
      </c>
      <c r="AJ1232">
        <f>IF(AH1232="","",VLOOKUP(AH1232,'Сотрудники и ссылки'!A:C,3,0))</f>
        <v>20007746</v>
      </c>
      <c r="AK1232" s="14">
        <v>45708</v>
      </c>
      <c r="AL1232" s="2">
        <f>IF(AK1232="","",AK1232+VLOOKUP(I1232,'Вид исследования'!B:E,4,0))</f>
        <v>45709</v>
      </c>
      <c r="AM1232" s="2">
        <f>IF(AK1232="","",AK1232+VLOOKUP(I1232,'Вид исследования'!B:F,5,0))</f>
        <v>45709</v>
      </c>
      <c r="AN1232" s="14">
        <v>45708</v>
      </c>
      <c r="AP1232" s="11" t="s">
        <v>189</v>
      </c>
      <c r="AQ1232" t="str">
        <f>IFERROR(IF(L1232="","",VLOOKUP(L1232&amp;I1232,Продукция!A:K,11,0)),"обратитесь к админ справочника")</f>
        <v>согласно рекомендациям производителя теста</v>
      </c>
      <c r="AR1232" s="11" t="s">
        <v>4823</v>
      </c>
      <c r="AS1232" t="str">
        <f>IFERROR(IF(L1232="","",VLOOKUP(L1232&amp;I1232,Продукция!A:J,10,0)),"обратитесь к админ справочника")</f>
        <v>инструкция тест- ситема Биочек СК-108</v>
      </c>
      <c r="AT1232" s="11" t="s">
        <v>4823</v>
      </c>
      <c r="AU1232" s="11" t="s">
        <v>4823</v>
      </c>
      <c r="AV1232" s="11" t="s">
        <v>2676</v>
      </c>
      <c r="AW1232" s="11" t="s">
        <v>4824</v>
      </c>
      <c r="AX1232" s="11" t="s">
        <v>372</v>
      </c>
      <c r="AY1232" s="11" t="s">
        <v>1523</v>
      </c>
      <c r="AZ1232" s="11">
        <v>106</v>
      </c>
      <c r="BA1232" s="11">
        <v>37</v>
      </c>
      <c r="BC1232" s="11" t="s">
        <v>5124</v>
      </c>
    </row>
    <row r="1233" spans="1:55" x14ac:dyDescent="0.25">
      <c r="A1233" t="str">
        <f t="shared" si="23"/>
        <v>С/339ORT (BioChek) орнитобактерии уровень антител</v>
      </c>
      <c r="B1233" t="str">
        <f>IF(E1233="","",INDEX(Лаборатории!A:A,MATCH('Производственный контроль'!E1233,Лаборатории!B:B,0)))</f>
        <v xml:space="preserve">КУРИНОЕ ЦАРСТВО АО </v>
      </c>
      <c r="C1233" t="str">
        <f>IF(E1233="","",VLOOKUP(E1233,Лаборатории!B:D,3,0))</f>
        <v>U377_CHL</v>
      </c>
      <c r="D1233" s="12">
        <v>45705</v>
      </c>
      <c r="E1233" s="11" t="s">
        <v>793</v>
      </c>
      <c r="F1233" s="11" t="s">
        <v>371</v>
      </c>
      <c r="G1233" s="11" t="s">
        <v>372</v>
      </c>
      <c r="H1233" s="11" t="s">
        <v>262</v>
      </c>
      <c r="I1233" s="11" t="s">
        <v>3425</v>
      </c>
      <c r="J1233" t="str">
        <f>IF(L1233="","",VLOOKUP(L1233,Продукция!B:D,3,0))</f>
        <v>Биологический_материал</v>
      </c>
      <c r="K1233" t="str">
        <f>IF(L1233="","",VLOOKUP(L1233,Продукция!B:C,2,0))</f>
        <v>Сыворотка крови</v>
      </c>
      <c r="L1233" s="151" t="s">
        <v>302</v>
      </c>
      <c r="M1233">
        <f>IF(L1233="","",VLOOKUP(L1233,Продукция!B:L,11,0))</f>
        <v>0</v>
      </c>
      <c r="N1233" s="11" t="s">
        <v>873</v>
      </c>
      <c r="P1233" s="11" t="s">
        <v>340</v>
      </c>
      <c r="Q1233" s="11" t="s">
        <v>854</v>
      </c>
      <c r="R1233" s="153" t="s">
        <v>5170</v>
      </c>
      <c r="S1233" s="11">
        <v>15</v>
      </c>
      <c r="T1233" s="11" t="s">
        <v>5178</v>
      </c>
      <c r="V1233" s="14">
        <v>45697</v>
      </c>
      <c r="Z1233" s="11" t="s">
        <v>4823</v>
      </c>
      <c r="AA1233" s="15">
        <v>0.55902777777777779</v>
      </c>
      <c r="AB1233" t="str">
        <f>IF(L1233="","",VLOOKUP(L1233&amp;I1233,Продукция!A:I,9,0))</f>
        <v>рекомендация производителя набора</v>
      </c>
      <c r="AC1233" s="14">
        <v>45708</v>
      </c>
      <c r="AD1233" s="11" t="s">
        <v>2676</v>
      </c>
      <c r="AE1233" s="11" t="s">
        <v>4823</v>
      </c>
      <c r="AF1233" t="str">
        <f>IF(AD1233="","",VLOOKUP(AD1233,'Сотрудники и ссылки'!A:B,2,0))</f>
        <v>Серолог</v>
      </c>
      <c r="AG1233">
        <f>IF(AD1233="","",VLOOKUP(AD1233,'Сотрудники и ссылки'!A:C,3,0))</f>
        <v>20007746</v>
      </c>
      <c r="AH1233" s="11" t="s">
        <v>2676</v>
      </c>
      <c r="AI1233" t="str">
        <f>IF(AH1233="","",VLOOKUP(AH1233,'Сотрудники и ссылки'!A:B,2,0))</f>
        <v>Серолог</v>
      </c>
      <c r="AJ1233">
        <f>IF(AH1233="","",VLOOKUP(AH1233,'Сотрудники и ссылки'!A:C,3,0))</f>
        <v>20007746</v>
      </c>
      <c r="AK1233" s="14">
        <v>45708</v>
      </c>
      <c r="AL1233" s="2">
        <f>IF(AK1233="","",AK1233+VLOOKUP(I1233,'Вид исследования'!B:E,4,0))</f>
        <v>45709</v>
      </c>
      <c r="AM1233" s="2">
        <f>IF(AK1233="","",AK1233+VLOOKUP(I1233,'Вид исследования'!B:F,5,0))</f>
        <v>45709</v>
      </c>
      <c r="AN1233" s="14">
        <v>45708</v>
      </c>
      <c r="AP1233" s="11" t="s">
        <v>189</v>
      </c>
      <c r="AQ1233" t="str">
        <f>IFERROR(IF(L1233="","",VLOOKUP(L1233&amp;I1233,Продукция!A:K,11,0)),"обратитесь к админ справочника")</f>
        <v>согласно рекомендациям производителя теста</v>
      </c>
      <c r="AR1233" s="11" t="s">
        <v>4823</v>
      </c>
      <c r="AS1233" t="str">
        <f>IFERROR(IF(L1233="","",VLOOKUP(L1233&amp;I1233,Продукция!A:J,10,0)),"обратитесь к админ справочника")</f>
        <v>инструкция тест- ситема Биочек СК-108</v>
      </c>
      <c r="AT1233" s="11" t="s">
        <v>4823</v>
      </c>
      <c r="AU1233" s="11" t="s">
        <v>4823</v>
      </c>
      <c r="AV1233" s="11" t="s">
        <v>2676</v>
      </c>
      <c r="AW1233" s="11" t="s">
        <v>4824</v>
      </c>
      <c r="AX1233" s="11" t="s">
        <v>372</v>
      </c>
      <c r="AY1233" s="11" t="s">
        <v>1525</v>
      </c>
      <c r="AZ1233" s="11">
        <v>106</v>
      </c>
      <c r="BA1233" s="11">
        <v>38</v>
      </c>
      <c r="BC1233" s="11" t="s">
        <v>5124</v>
      </c>
    </row>
    <row r="1234" spans="1:55" x14ac:dyDescent="0.25">
      <c r="A1234" t="str">
        <f t="shared" si="23"/>
        <v>С/339ORT (BioChek) орнитобактерии уровень антител</v>
      </c>
      <c r="B1234" t="str">
        <f>IF(E1234="","",INDEX(Лаборатории!A:A,MATCH('Производственный контроль'!E1234,Лаборатории!B:B,0)))</f>
        <v xml:space="preserve">КУРИНОЕ ЦАРСТВО АО </v>
      </c>
      <c r="C1234" t="str">
        <f>IF(E1234="","",VLOOKUP(E1234,Лаборатории!B:D,3,0))</f>
        <v>U377_CHL</v>
      </c>
      <c r="D1234" s="12">
        <v>45705</v>
      </c>
      <c r="E1234" s="11" t="s">
        <v>793</v>
      </c>
      <c r="F1234" s="11" t="s">
        <v>371</v>
      </c>
      <c r="G1234" s="11" t="s">
        <v>372</v>
      </c>
      <c r="H1234" s="11" t="s">
        <v>262</v>
      </c>
      <c r="I1234" s="11" t="s">
        <v>3425</v>
      </c>
      <c r="J1234" t="str">
        <f>IF(L1234="","",VLOOKUP(L1234,Продукция!B:D,3,0))</f>
        <v>Биологический_материал</v>
      </c>
      <c r="K1234" t="str">
        <f>IF(L1234="","",VLOOKUP(L1234,Продукция!B:C,2,0))</f>
        <v>Сыворотка крови</v>
      </c>
      <c r="L1234" s="151" t="s">
        <v>302</v>
      </c>
      <c r="M1234">
        <f>IF(L1234="","",VLOOKUP(L1234,Продукция!B:L,11,0))</f>
        <v>0</v>
      </c>
      <c r="N1234" s="11" t="s">
        <v>873</v>
      </c>
      <c r="P1234" s="11" t="s">
        <v>340</v>
      </c>
      <c r="Q1234" s="11" t="s">
        <v>854</v>
      </c>
      <c r="R1234" s="153" t="s">
        <v>5171</v>
      </c>
      <c r="S1234" s="11">
        <v>15</v>
      </c>
      <c r="T1234" s="11" t="s">
        <v>5178</v>
      </c>
      <c r="V1234" s="14">
        <v>45698</v>
      </c>
      <c r="Z1234" s="11" t="s">
        <v>4823</v>
      </c>
      <c r="AA1234" s="15">
        <v>0.55902777777777779</v>
      </c>
      <c r="AB1234" t="str">
        <f>IF(L1234="","",VLOOKUP(L1234&amp;I1234,Продукция!A:I,9,0))</f>
        <v>рекомендация производителя набора</v>
      </c>
      <c r="AC1234" s="14">
        <v>45708</v>
      </c>
      <c r="AD1234" s="11" t="s">
        <v>2676</v>
      </c>
      <c r="AE1234" s="11" t="s">
        <v>4823</v>
      </c>
      <c r="AF1234" t="str">
        <f>IF(AD1234="","",VLOOKUP(AD1234,'Сотрудники и ссылки'!A:B,2,0))</f>
        <v>Серолог</v>
      </c>
      <c r="AG1234">
        <f>IF(AD1234="","",VLOOKUP(AD1234,'Сотрудники и ссылки'!A:C,3,0))</f>
        <v>20007746</v>
      </c>
      <c r="AH1234" s="11" t="s">
        <v>2676</v>
      </c>
      <c r="AI1234" t="str">
        <f>IF(AH1234="","",VLOOKUP(AH1234,'Сотрудники и ссылки'!A:B,2,0))</f>
        <v>Серолог</v>
      </c>
      <c r="AJ1234">
        <f>IF(AH1234="","",VLOOKUP(AH1234,'Сотрудники и ссылки'!A:C,3,0))</f>
        <v>20007746</v>
      </c>
      <c r="AK1234" s="14">
        <v>45708</v>
      </c>
      <c r="AL1234" s="2">
        <f>IF(AK1234="","",AK1234+VLOOKUP(I1234,'Вид исследования'!B:E,4,0))</f>
        <v>45709</v>
      </c>
      <c r="AM1234" s="2">
        <f>IF(AK1234="","",AK1234+VLOOKUP(I1234,'Вид исследования'!B:F,5,0))</f>
        <v>45709</v>
      </c>
      <c r="AN1234" s="14">
        <v>45708</v>
      </c>
      <c r="AP1234" s="11" t="s">
        <v>189</v>
      </c>
      <c r="AQ1234" t="str">
        <f>IFERROR(IF(L1234="","",VLOOKUP(L1234&amp;I1234,Продукция!A:K,11,0)),"обратитесь к админ справочника")</f>
        <v>согласно рекомендациям производителя теста</v>
      </c>
      <c r="AR1234" s="11" t="s">
        <v>4823</v>
      </c>
      <c r="AS1234" t="str">
        <f>IFERROR(IF(L1234="","",VLOOKUP(L1234&amp;I1234,Продукция!A:J,10,0)),"обратитесь к админ справочника")</f>
        <v>инструкция тест- ситема Биочек СК-108</v>
      </c>
      <c r="AT1234" s="11" t="s">
        <v>4823</v>
      </c>
      <c r="AU1234" s="11" t="s">
        <v>4823</v>
      </c>
      <c r="AV1234" s="11" t="s">
        <v>2676</v>
      </c>
      <c r="AW1234" s="11" t="s">
        <v>4824</v>
      </c>
      <c r="AX1234" s="11" t="s">
        <v>372</v>
      </c>
      <c r="AY1234" s="11" t="s">
        <v>1526</v>
      </c>
      <c r="AZ1234" s="11">
        <v>106</v>
      </c>
      <c r="BA1234" s="11">
        <v>38</v>
      </c>
      <c r="BC1234" s="11" t="s">
        <v>5124</v>
      </c>
    </row>
    <row r="1235" spans="1:55" x14ac:dyDescent="0.25">
      <c r="A1235" t="str">
        <f t="shared" si="23"/>
        <v>С/339ORT (BioChek) орнитобактерии уровень антител</v>
      </c>
      <c r="B1235" t="str">
        <f>IF(E1235="","",INDEX(Лаборатории!A:A,MATCH('Производственный контроль'!E1235,Лаборатории!B:B,0)))</f>
        <v xml:space="preserve">КУРИНОЕ ЦАРСТВО АО </v>
      </c>
      <c r="C1235" t="str">
        <f>IF(E1235="","",VLOOKUP(E1235,Лаборатории!B:D,3,0))</f>
        <v>U377_CHL</v>
      </c>
      <c r="D1235" s="12">
        <v>45705</v>
      </c>
      <c r="E1235" s="11" t="s">
        <v>793</v>
      </c>
      <c r="F1235" s="11" t="s">
        <v>371</v>
      </c>
      <c r="G1235" s="11" t="s">
        <v>372</v>
      </c>
      <c r="H1235" s="11" t="s">
        <v>262</v>
      </c>
      <c r="I1235" s="11" t="s">
        <v>3425</v>
      </c>
      <c r="J1235" t="str">
        <f>IF(L1235="","",VLOOKUP(L1235,Продукция!B:D,3,0))</f>
        <v>Биологический_материал</v>
      </c>
      <c r="K1235" t="str">
        <f>IF(L1235="","",VLOOKUP(L1235,Продукция!B:C,2,0))</f>
        <v>Сыворотка крови</v>
      </c>
      <c r="L1235" s="151" t="s">
        <v>302</v>
      </c>
      <c r="M1235">
        <f>IF(L1235="","",VLOOKUP(L1235,Продукция!B:L,11,0))</f>
        <v>0</v>
      </c>
      <c r="N1235" s="11" t="s">
        <v>873</v>
      </c>
      <c r="P1235" s="11" t="s">
        <v>340</v>
      </c>
      <c r="Q1235" s="11" t="s">
        <v>854</v>
      </c>
      <c r="R1235" s="153" t="s">
        <v>5173</v>
      </c>
      <c r="S1235" s="11">
        <v>15</v>
      </c>
      <c r="T1235" s="11" t="s">
        <v>5178</v>
      </c>
      <c r="V1235" s="14">
        <v>45699</v>
      </c>
      <c r="Z1235" s="11" t="s">
        <v>4823</v>
      </c>
      <c r="AA1235" s="15">
        <v>0.55902777777777779</v>
      </c>
      <c r="AB1235" t="str">
        <f>IF(L1235="","",VLOOKUP(L1235&amp;I1235,Продукция!A:I,9,0))</f>
        <v>рекомендация производителя набора</v>
      </c>
      <c r="AC1235" s="14">
        <v>45708</v>
      </c>
      <c r="AD1235" s="11" t="s">
        <v>2676</v>
      </c>
      <c r="AE1235" s="11" t="s">
        <v>4823</v>
      </c>
      <c r="AF1235" t="str">
        <f>IF(AD1235="","",VLOOKUP(AD1235,'Сотрудники и ссылки'!A:B,2,0))</f>
        <v>Серолог</v>
      </c>
      <c r="AG1235">
        <f>IF(AD1235="","",VLOOKUP(AD1235,'Сотрудники и ссылки'!A:C,3,0))</f>
        <v>20007746</v>
      </c>
      <c r="AH1235" s="11" t="s">
        <v>2676</v>
      </c>
      <c r="AI1235" t="str">
        <f>IF(AH1235="","",VLOOKUP(AH1235,'Сотрудники и ссылки'!A:B,2,0))</f>
        <v>Серолог</v>
      </c>
      <c r="AJ1235">
        <f>IF(AH1235="","",VLOOKUP(AH1235,'Сотрудники и ссылки'!A:C,3,0))</f>
        <v>20007746</v>
      </c>
      <c r="AK1235" s="14">
        <v>45708</v>
      </c>
      <c r="AL1235" s="2">
        <f>IF(AK1235="","",AK1235+VLOOKUP(I1235,'Вид исследования'!B:E,4,0))</f>
        <v>45709</v>
      </c>
      <c r="AM1235" s="2">
        <f>IF(AK1235="","",AK1235+VLOOKUP(I1235,'Вид исследования'!B:F,5,0))</f>
        <v>45709</v>
      </c>
      <c r="AN1235" s="14">
        <v>45708</v>
      </c>
      <c r="AP1235" s="11" t="s">
        <v>189</v>
      </c>
      <c r="AQ1235" t="str">
        <f>IFERROR(IF(L1235="","",VLOOKUP(L1235&amp;I1235,Продукция!A:K,11,0)),"обратитесь к админ справочника")</f>
        <v>согласно рекомендациям производителя теста</v>
      </c>
      <c r="AR1235" s="11" t="s">
        <v>4823</v>
      </c>
      <c r="AS1235" t="str">
        <f>IFERROR(IF(L1235="","",VLOOKUP(L1235&amp;I1235,Продукция!A:J,10,0)),"обратитесь к админ справочника")</f>
        <v>инструкция тест- ситема Биочек СК-108</v>
      </c>
      <c r="AT1235" s="11" t="s">
        <v>4823</v>
      </c>
      <c r="AU1235" s="11" t="s">
        <v>4823</v>
      </c>
      <c r="AV1235" s="11" t="s">
        <v>2676</v>
      </c>
      <c r="AW1235" s="11" t="s">
        <v>4824</v>
      </c>
      <c r="AX1235" s="11" t="s">
        <v>372</v>
      </c>
      <c r="AY1235" s="11" t="s">
        <v>1528</v>
      </c>
      <c r="AZ1235" s="11">
        <v>106</v>
      </c>
      <c r="BA1235" s="11">
        <v>38</v>
      </c>
      <c r="BC1235" s="11" t="s">
        <v>5124</v>
      </c>
    </row>
    <row r="1236" spans="1:55" x14ac:dyDescent="0.25">
      <c r="A1236" t="str">
        <f t="shared" si="23"/>
        <v>С/339ORT (BioChek) орнитобактерии уровень антител</v>
      </c>
      <c r="B1236" t="str">
        <f>IF(E1236="","",INDEX(Лаборатории!A:A,MATCH('Производственный контроль'!E1236,Лаборатории!B:B,0)))</f>
        <v xml:space="preserve">КУРИНОЕ ЦАРСТВО АО </v>
      </c>
      <c r="C1236" t="str">
        <f>IF(E1236="","",VLOOKUP(E1236,Лаборатории!B:D,3,0))</f>
        <v>U377_CHL</v>
      </c>
      <c r="D1236" s="12">
        <v>45705</v>
      </c>
      <c r="E1236" s="11" t="s">
        <v>793</v>
      </c>
      <c r="F1236" s="11" t="s">
        <v>371</v>
      </c>
      <c r="G1236" s="11" t="s">
        <v>372</v>
      </c>
      <c r="H1236" s="11" t="s">
        <v>262</v>
      </c>
      <c r="I1236" s="11" t="s">
        <v>3425</v>
      </c>
      <c r="J1236" t="str">
        <f>IF(L1236="","",VLOOKUP(L1236,Продукция!B:D,3,0))</f>
        <v>Биологический_материал</v>
      </c>
      <c r="K1236" t="str">
        <f>IF(L1236="","",VLOOKUP(L1236,Продукция!B:C,2,0))</f>
        <v>Сыворотка крови</v>
      </c>
      <c r="L1236" s="151" t="s">
        <v>302</v>
      </c>
      <c r="M1236">
        <f>IF(L1236="","",VLOOKUP(L1236,Продукция!B:L,11,0))</f>
        <v>0</v>
      </c>
      <c r="N1236" s="11" t="s">
        <v>873</v>
      </c>
      <c r="P1236" s="11" t="s">
        <v>340</v>
      </c>
      <c r="Q1236" s="11" t="s">
        <v>854</v>
      </c>
      <c r="R1236" s="153" t="s">
        <v>5177</v>
      </c>
      <c r="S1236" s="11">
        <v>15</v>
      </c>
      <c r="T1236" s="11" t="s">
        <v>5178</v>
      </c>
      <c r="V1236" s="14">
        <v>45701</v>
      </c>
      <c r="Z1236" s="11" t="s">
        <v>4823</v>
      </c>
      <c r="AA1236" s="15">
        <v>0.55902777777777779</v>
      </c>
      <c r="AB1236" t="str">
        <f>IF(L1236="","",VLOOKUP(L1236&amp;I1236,Продукция!A:I,9,0))</f>
        <v>рекомендация производителя набора</v>
      </c>
      <c r="AC1236" s="14">
        <v>45708</v>
      </c>
      <c r="AD1236" s="11" t="s">
        <v>2676</v>
      </c>
      <c r="AE1236" s="11" t="s">
        <v>4823</v>
      </c>
      <c r="AF1236" t="str">
        <f>IF(AD1236="","",VLOOKUP(AD1236,'Сотрудники и ссылки'!A:B,2,0))</f>
        <v>Серолог</v>
      </c>
      <c r="AG1236">
        <f>IF(AD1236="","",VLOOKUP(AD1236,'Сотрудники и ссылки'!A:C,3,0))</f>
        <v>20007746</v>
      </c>
      <c r="AH1236" s="11" t="s">
        <v>2676</v>
      </c>
      <c r="AI1236" t="str">
        <f>IF(AH1236="","",VLOOKUP(AH1236,'Сотрудники и ссылки'!A:B,2,0))</f>
        <v>Серолог</v>
      </c>
      <c r="AJ1236">
        <f>IF(AH1236="","",VLOOKUP(AH1236,'Сотрудники и ссылки'!A:C,3,0))</f>
        <v>20007746</v>
      </c>
      <c r="AK1236" s="14">
        <v>45708</v>
      </c>
      <c r="AL1236" s="2">
        <f>IF(AK1236="","",AK1236+VLOOKUP(I1236,'Вид исследования'!B:E,4,0))</f>
        <v>45709</v>
      </c>
      <c r="AM1236" s="2">
        <f>IF(AK1236="","",AK1236+VLOOKUP(I1236,'Вид исследования'!B:F,5,0))</f>
        <v>45709</v>
      </c>
      <c r="AN1236" s="14">
        <v>45708</v>
      </c>
      <c r="AP1236" s="11" t="s">
        <v>189</v>
      </c>
      <c r="AQ1236" t="str">
        <f>IFERROR(IF(L1236="","",VLOOKUP(L1236&amp;I1236,Продукция!A:K,11,0)),"обратитесь к админ справочника")</f>
        <v>согласно рекомендациям производителя теста</v>
      </c>
      <c r="AR1236" s="11" t="s">
        <v>4823</v>
      </c>
      <c r="AS1236" t="str">
        <f>IFERROR(IF(L1236="","",VLOOKUP(L1236&amp;I1236,Продукция!A:J,10,0)),"обратитесь к админ справочника")</f>
        <v>инструкция тест- ситема Биочек СК-108</v>
      </c>
      <c r="AT1236" s="11" t="s">
        <v>4823</v>
      </c>
      <c r="AU1236" s="11" t="s">
        <v>4823</v>
      </c>
      <c r="AV1236" s="11" t="s">
        <v>2676</v>
      </c>
      <c r="AW1236" s="11" t="s">
        <v>4824</v>
      </c>
      <c r="AX1236" s="11" t="s">
        <v>372</v>
      </c>
      <c r="AY1236" s="11" t="s">
        <v>1531</v>
      </c>
      <c r="AZ1236" s="11">
        <v>106</v>
      </c>
      <c r="BA1236" s="11">
        <v>38</v>
      </c>
      <c r="BC1236" s="11" t="s">
        <v>5124</v>
      </c>
    </row>
    <row r="1237" spans="1:55" x14ac:dyDescent="0.25">
      <c r="A1237" t="str">
        <f t="shared" si="23"/>
        <v>С/339SE (BioChek) сальмонелла группы В и D уровень антител</v>
      </c>
      <c r="B1237" t="str">
        <f>IF(E1237="","",INDEX(Лаборатории!A:A,MATCH('Производственный контроль'!E1237,Лаборатории!B:B,0)))</f>
        <v xml:space="preserve">КУРИНОЕ ЦАРСТВО АО </v>
      </c>
      <c r="C1237" t="str">
        <f>IF(E1237="","",VLOOKUP(E1237,Лаборатории!B:D,3,0))</f>
        <v>U377_CHL</v>
      </c>
      <c r="D1237" s="12">
        <v>45705</v>
      </c>
      <c r="E1237" s="11" t="s">
        <v>793</v>
      </c>
      <c r="F1237" s="11" t="s">
        <v>371</v>
      </c>
      <c r="G1237" s="11" t="s">
        <v>372</v>
      </c>
      <c r="H1237" s="11" t="s">
        <v>262</v>
      </c>
      <c r="I1237" s="11" t="s">
        <v>3428</v>
      </c>
      <c r="J1237" t="str">
        <f>IF(L1237="","",VLOOKUP(L1237,Продукция!B:D,3,0))</f>
        <v>Биологический_материал</v>
      </c>
      <c r="K1237" t="str">
        <f>IF(L1237="","",VLOOKUP(L1237,Продукция!B:C,2,0))</f>
        <v>Сыворотка крови</v>
      </c>
      <c r="L1237" s="151" t="s">
        <v>302</v>
      </c>
      <c r="M1237">
        <f>IF(L1237="","",VLOOKUP(L1237,Продукция!B:L,11,0))</f>
        <v>0</v>
      </c>
      <c r="N1237" s="11" t="s">
        <v>873</v>
      </c>
      <c r="P1237" s="11" t="s">
        <v>340</v>
      </c>
      <c r="Q1237" s="11" t="s">
        <v>854</v>
      </c>
      <c r="R1237" s="153" t="s">
        <v>5167</v>
      </c>
      <c r="S1237" s="11">
        <v>15</v>
      </c>
      <c r="T1237" s="11" t="s">
        <v>5178</v>
      </c>
      <c r="V1237" s="14">
        <v>45696</v>
      </c>
      <c r="Z1237" s="11" t="s">
        <v>4823</v>
      </c>
      <c r="AA1237" s="15">
        <v>0.55902777777777779</v>
      </c>
      <c r="AB1237" t="str">
        <f>IF(L1237="","",VLOOKUP(L1237&amp;I1237,Продукция!A:I,9,0))</f>
        <v>рекомендация производителя набора</v>
      </c>
      <c r="AC1237" s="14">
        <v>45708</v>
      </c>
      <c r="AD1237" s="11" t="s">
        <v>2676</v>
      </c>
      <c r="AE1237" s="11" t="s">
        <v>4823</v>
      </c>
      <c r="AF1237" t="str">
        <f>IF(AD1237="","",VLOOKUP(AD1237,'Сотрудники и ссылки'!A:B,2,0))</f>
        <v>Серолог</v>
      </c>
      <c r="AG1237">
        <f>IF(AD1237="","",VLOOKUP(AD1237,'Сотрудники и ссылки'!A:C,3,0))</f>
        <v>20007746</v>
      </c>
      <c r="AH1237" s="11" t="s">
        <v>2676</v>
      </c>
      <c r="AI1237" t="str">
        <f>IF(AH1237="","",VLOOKUP(AH1237,'Сотрудники и ссылки'!A:B,2,0))</f>
        <v>Серолог</v>
      </c>
      <c r="AJ1237">
        <f>IF(AH1237="","",VLOOKUP(AH1237,'Сотрудники и ссылки'!A:C,3,0))</f>
        <v>20007746</v>
      </c>
      <c r="AK1237" s="14">
        <v>45708</v>
      </c>
      <c r="AL1237" s="2">
        <f>IF(AK1237="","",AK1237+VLOOKUP(I1237,'Вид исследования'!B:E,4,0))</f>
        <v>45709</v>
      </c>
      <c r="AM1237" s="2">
        <f>IF(AK1237="","",AK1237+VLOOKUP(I1237,'Вид исследования'!B:F,5,0))</f>
        <v>45709</v>
      </c>
      <c r="AN1237" s="14">
        <v>45708</v>
      </c>
      <c r="AP1237" s="11" t="s">
        <v>189</v>
      </c>
      <c r="AQ1237" t="str">
        <f>IFERROR(IF(L1237="","",VLOOKUP(L1237&amp;I1237,Продукция!A:K,11,0)),"обратитесь к админ справочника")</f>
        <v>согласно рекомендациям производителя теста</v>
      </c>
      <c r="AR1237" s="11" t="s">
        <v>4823</v>
      </c>
      <c r="AS1237" t="str">
        <f>IFERROR(IF(L1237="","",VLOOKUP(L1237&amp;I1237,Продукция!A:J,10,0)),"обратитесь к админ справочника")</f>
        <v>инструкция тест- ситема Биочек СК -218</v>
      </c>
      <c r="AT1237" s="11" t="s">
        <v>4823</v>
      </c>
      <c r="AU1237" s="11" t="s">
        <v>4823</v>
      </c>
      <c r="AV1237" s="11" t="s">
        <v>2676</v>
      </c>
      <c r="AW1237" s="11" t="s">
        <v>4824</v>
      </c>
      <c r="AX1237" s="11" t="s">
        <v>372</v>
      </c>
      <c r="AY1237" s="11" t="s">
        <v>1522</v>
      </c>
      <c r="AZ1237" s="11">
        <v>106</v>
      </c>
      <c r="BA1237" s="11">
        <v>37</v>
      </c>
      <c r="BC1237" s="11" t="s">
        <v>5124</v>
      </c>
    </row>
    <row r="1238" spans="1:55" x14ac:dyDescent="0.25">
      <c r="A1238" t="str">
        <f t="shared" si="23"/>
        <v>С/339SE (BioChek) сальмонелла группы В и D уровень антител</v>
      </c>
      <c r="B1238" t="str">
        <f>IF(E1238="","",INDEX(Лаборатории!A:A,MATCH('Производственный контроль'!E1238,Лаборатории!B:B,0)))</f>
        <v xml:space="preserve">КУРИНОЕ ЦАРСТВО АО </v>
      </c>
      <c r="C1238" t="str">
        <f>IF(E1238="","",VLOOKUP(E1238,Лаборатории!B:D,3,0))</f>
        <v>U377_CHL</v>
      </c>
      <c r="D1238" s="12">
        <v>45705</v>
      </c>
      <c r="E1238" s="11" t="s">
        <v>793</v>
      </c>
      <c r="F1238" s="11" t="s">
        <v>371</v>
      </c>
      <c r="G1238" s="11" t="s">
        <v>372</v>
      </c>
      <c r="H1238" s="11" t="s">
        <v>262</v>
      </c>
      <c r="I1238" s="11" t="s">
        <v>3428</v>
      </c>
      <c r="J1238" t="str">
        <f>IF(L1238="","",VLOOKUP(L1238,Продукция!B:D,3,0))</f>
        <v>Биологический_материал</v>
      </c>
      <c r="K1238" t="str">
        <f>IF(L1238="","",VLOOKUP(L1238,Продукция!B:C,2,0))</f>
        <v>Сыворотка крови</v>
      </c>
      <c r="L1238" s="151" t="s">
        <v>302</v>
      </c>
      <c r="M1238">
        <f>IF(L1238="","",VLOOKUP(L1238,Продукция!B:L,11,0))</f>
        <v>0</v>
      </c>
      <c r="N1238" s="11" t="s">
        <v>873</v>
      </c>
      <c r="P1238" s="11" t="s">
        <v>340</v>
      </c>
      <c r="Q1238" s="11" t="s">
        <v>854</v>
      </c>
      <c r="R1238" s="153" t="s">
        <v>5168</v>
      </c>
      <c r="S1238" s="11">
        <v>15</v>
      </c>
      <c r="T1238" s="11" t="s">
        <v>5178</v>
      </c>
      <c r="V1238" s="14">
        <v>45696</v>
      </c>
      <c r="Z1238" s="11" t="s">
        <v>4823</v>
      </c>
      <c r="AA1238" s="15">
        <v>0.55902777777777779</v>
      </c>
      <c r="AB1238" t="str">
        <f>IF(L1238="","",VLOOKUP(L1238&amp;I1238,Продукция!A:I,9,0))</f>
        <v>рекомендация производителя набора</v>
      </c>
      <c r="AC1238" s="14">
        <v>45708</v>
      </c>
      <c r="AD1238" s="11" t="s">
        <v>2676</v>
      </c>
      <c r="AE1238" s="11" t="s">
        <v>4823</v>
      </c>
      <c r="AF1238" t="str">
        <f>IF(AD1238="","",VLOOKUP(AD1238,'Сотрудники и ссылки'!A:B,2,0))</f>
        <v>Серолог</v>
      </c>
      <c r="AG1238">
        <f>IF(AD1238="","",VLOOKUP(AD1238,'Сотрудники и ссылки'!A:C,3,0))</f>
        <v>20007746</v>
      </c>
      <c r="AH1238" s="11" t="s">
        <v>2676</v>
      </c>
      <c r="AI1238" t="str">
        <f>IF(AH1238="","",VLOOKUP(AH1238,'Сотрудники и ссылки'!A:B,2,0))</f>
        <v>Серолог</v>
      </c>
      <c r="AJ1238">
        <f>IF(AH1238="","",VLOOKUP(AH1238,'Сотрудники и ссылки'!A:C,3,0))</f>
        <v>20007746</v>
      </c>
      <c r="AK1238" s="14">
        <v>45708</v>
      </c>
      <c r="AL1238" s="2">
        <f>IF(AK1238="","",AK1238+VLOOKUP(I1238,'Вид исследования'!B:E,4,0))</f>
        <v>45709</v>
      </c>
      <c r="AM1238" s="2">
        <f>IF(AK1238="","",AK1238+VLOOKUP(I1238,'Вид исследования'!B:F,5,0))</f>
        <v>45709</v>
      </c>
      <c r="AN1238" s="14">
        <v>45708</v>
      </c>
      <c r="AP1238" s="11" t="s">
        <v>189</v>
      </c>
      <c r="AQ1238" t="str">
        <f>IFERROR(IF(L1238="","",VLOOKUP(L1238&amp;I1238,Продукция!A:K,11,0)),"обратитесь к админ справочника")</f>
        <v>согласно рекомендациям производителя теста</v>
      </c>
      <c r="AR1238" s="11" t="s">
        <v>4823</v>
      </c>
      <c r="AS1238" t="str">
        <f>IFERROR(IF(L1238="","",VLOOKUP(L1238&amp;I1238,Продукция!A:J,10,0)),"обратитесь к админ справочника")</f>
        <v>инструкция тест- ситема Биочек СК -218</v>
      </c>
      <c r="AT1238" s="11" t="s">
        <v>4823</v>
      </c>
      <c r="AU1238" s="11" t="s">
        <v>4823</v>
      </c>
      <c r="AV1238" s="11" t="s">
        <v>2676</v>
      </c>
      <c r="AW1238" s="11" t="s">
        <v>4824</v>
      </c>
      <c r="AX1238" s="11" t="s">
        <v>372</v>
      </c>
      <c r="AY1238" s="11" t="s">
        <v>1523</v>
      </c>
      <c r="AZ1238" s="11">
        <v>106</v>
      </c>
      <c r="BA1238" s="11">
        <v>37</v>
      </c>
      <c r="BC1238" s="11" t="s">
        <v>5124</v>
      </c>
    </row>
    <row r="1239" spans="1:55" x14ac:dyDescent="0.25">
      <c r="A1239" t="str">
        <f t="shared" si="23"/>
        <v>С/339SE (BioChek) сальмонелла группы В и D уровень антител</v>
      </c>
      <c r="B1239" t="str">
        <f>IF(E1239="","",INDEX(Лаборатории!A:A,MATCH('Производственный контроль'!E1239,Лаборатории!B:B,0)))</f>
        <v xml:space="preserve">КУРИНОЕ ЦАРСТВО АО </v>
      </c>
      <c r="C1239" t="str">
        <f>IF(E1239="","",VLOOKUP(E1239,Лаборатории!B:D,3,0))</f>
        <v>U377_CHL</v>
      </c>
      <c r="D1239" s="12">
        <v>45705</v>
      </c>
      <c r="E1239" s="11" t="s">
        <v>793</v>
      </c>
      <c r="F1239" s="11" t="s">
        <v>371</v>
      </c>
      <c r="G1239" s="11" t="s">
        <v>372</v>
      </c>
      <c r="H1239" s="11" t="s">
        <v>262</v>
      </c>
      <c r="I1239" s="11" t="s">
        <v>3428</v>
      </c>
      <c r="J1239" t="str">
        <f>IF(L1239="","",VLOOKUP(L1239,Продукция!B:D,3,0))</f>
        <v>Биологический_материал</v>
      </c>
      <c r="K1239" t="str">
        <f>IF(L1239="","",VLOOKUP(L1239,Продукция!B:C,2,0))</f>
        <v>Сыворотка крови</v>
      </c>
      <c r="L1239" s="151" t="s">
        <v>302</v>
      </c>
      <c r="M1239">
        <f>IF(L1239="","",VLOOKUP(L1239,Продукция!B:L,11,0))</f>
        <v>0</v>
      </c>
      <c r="N1239" s="11" t="s">
        <v>873</v>
      </c>
      <c r="P1239" s="11" t="s">
        <v>340</v>
      </c>
      <c r="Q1239" s="11" t="s">
        <v>854</v>
      </c>
      <c r="R1239" s="153" t="s">
        <v>5170</v>
      </c>
      <c r="S1239" s="11">
        <v>15</v>
      </c>
      <c r="T1239" s="11" t="s">
        <v>5178</v>
      </c>
      <c r="V1239" s="14">
        <v>45697</v>
      </c>
      <c r="Z1239" s="11" t="s">
        <v>4823</v>
      </c>
      <c r="AA1239" s="15">
        <v>0.55902777777777779</v>
      </c>
      <c r="AB1239" t="str">
        <f>IF(L1239="","",VLOOKUP(L1239&amp;I1239,Продукция!A:I,9,0))</f>
        <v>рекомендация производителя набора</v>
      </c>
      <c r="AC1239" s="14">
        <v>45708</v>
      </c>
      <c r="AD1239" s="11" t="s">
        <v>2676</v>
      </c>
      <c r="AE1239" s="11" t="s">
        <v>4823</v>
      </c>
      <c r="AF1239" t="str">
        <f>IF(AD1239="","",VLOOKUP(AD1239,'Сотрудники и ссылки'!A:B,2,0))</f>
        <v>Серолог</v>
      </c>
      <c r="AG1239">
        <f>IF(AD1239="","",VLOOKUP(AD1239,'Сотрудники и ссылки'!A:C,3,0))</f>
        <v>20007746</v>
      </c>
      <c r="AH1239" s="11" t="s">
        <v>2676</v>
      </c>
      <c r="AI1239" t="str">
        <f>IF(AH1239="","",VLOOKUP(AH1239,'Сотрудники и ссылки'!A:B,2,0))</f>
        <v>Серолог</v>
      </c>
      <c r="AJ1239">
        <f>IF(AH1239="","",VLOOKUP(AH1239,'Сотрудники и ссылки'!A:C,3,0))</f>
        <v>20007746</v>
      </c>
      <c r="AK1239" s="14">
        <v>45708</v>
      </c>
      <c r="AL1239" s="2">
        <f>IF(AK1239="","",AK1239+VLOOKUP(I1239,'Вид исследования'!B:E,4,0))</f>
        <v>45709</v>
      </c>
      <c r="AM1239" s="2">
        <f>IF(AK1239="","",AK1239+VLOOKUP(I1239,'Вид исследования'!B:F,5,0))</f>
        <v>45709</v>
      </c>
      <c r="AN1239" s="14">
        <v>45708</v>
      </c>
      <c r="AP1239" s="11" t="s">
        <v>189</v>
      </c>
      <c r="AQ1239" t="str">
        <f>IFERROR(IF(L1239="","",VLOOKUP(L1239&amp;I1239,Продукция!A:K,11,0)),"обратитесь к админ справочника")</f>
        <v>согласно рекомендациям производителя теста</v>
      </c>
      <c r="AR1239" s="11" t="s">
        <v>4823</v>
      </c>
      <c r="AS1239" t="str">
        <f>IFERROR(IF(L1239="","",VLOOKUP(L1239&amp;I1239,Продукция!A:J,10,0)),"обратитесь к админ справочника")</f>
        <v>инструкция тест- ситема Биочек СК -218</v>
      </c>
      <c r="AT1239" s="11" t="s">
        <v>4823</v>
      </c>
      <c r="AU1239" s="11" t="s">
        <v>4823</v>
      </c>
      <c r="AV1239" s="11" t="s">
        <v>2676</v>
      </c>
      <c r="AW1239" s="11" t="s">
        <v>4824</v>
      </c>
      <c r="AX1239" s="11" t="s">
        <v>372</v>
      </c>
      <c r="AY1239" s="11" t="s">
        <v>1525</v>
      </c>
      <c r="AZ1239" s="11">
        <v>106</v>
      </c>
      <c r="BA1239" s="11">
        <v>38</v>
      </c>
      <c r="BC1239" s="11" t="s">
        <v>5124</v>
      </c>
    </row>
    <row r="1240" spans="1:55" x14ac:dyDescent="0.25">
      <c r="A1240" t="str">
        <f t="shared" si="23"/>
        <v>С/339SE (BioChek) сальмонелла группы В и D уровень антител</v>
      </c>
      <c r="B1240" t="str">
        <f>IF(E1240="","",INDEX(Лаборатории!A:A,MATCH('Производственный контроль'!E1240,Лаборатории!B:B,0)))</f>
        <v xml:space="preserve">КУРИНОЕ ЦАРСТВО АО </v>
      </c>
      <c r="C1240" t="str">
        <f>IF(E1240="","",VLOOKUP(E1240,Лаборатории!B:D,3,0))</f>
        <v>U377_CHL</v>
      </c>
      <c r="D1240" s="12">
        <v>45705</v>
      </c>
      <c r="E1240" s="11" t="s">
        <v>793</v>
      </c>
      <c r="F1240" s="11" t="s">
        <v>371</v>
      </c>
      <c r="G1240" s="11" t="s">
        <v>372</v>
      </c>
      <c r="H1240" s="11" t="s">
        <v>262</v>
      </c>
      <c r="I1240" s="11" t="s">
        <v>3428</v>
      </c>
      <c r="J1240" t="str">
        <f>IF(L1240="","",VLOOKUP(L1240,Продукция!B:D,3,0))</f>
        <v>Биологический_материал</v>
      </c>
      <c r="K1240" t="str">
        <f>IF(L1240="","",VLOOKUP(L1240,Продукция!B:C,2,0))</f>
        <v>Сыворотка крови</v>
      </c>
      <c r="L1240" s="151" t="s">
        <v>302</v>
      </c>
      <c r="M1240">
        <f>IF(L1240="","",VLOOKUP(L1240,Продукция!B:L,11,0))</f>
        <v>0</v>
      </c>
      <c r="N1240" s="11" t="s">
        <v>873</v>
      </c>
      <c r="P1240" s="11" t="s">
        <v>340</v>
      </c>
      <c r="Q1240" s="11" t="s">
        <v>854</v>
      </c>
      <c r="R1240" s="153" t="s">
        <v>5171</v>
      </c>
      <c r="S1240" s="11">
        <v>15</v>
      </c>
      <c r="T1240" s="11" t="s">
        <v>5178</v>
      </c>
      <c r="V1240" s="14">
        <v>45698</v>
      </c>
      <c r="Z1240" s="11" t="s">
        <v>4823</v>
      </c>
      <c r="AA1240" s="15">
        <v>0.55902777777777779</v>
      </c>
      <c r="AB1240" t="str">
        <f>IF(L1240="","",VLOOKUP(L1240&amp;I1240,Продукция!A:I,9,0))</f>
        <v>рекомендация производителя набора</v>
      </c>
      <c r="AC1240" s="14">
        <v>45708</v>
      </c>
      <c r="AD1240" s="11" t="s">
        <v>2676</v>
      </c>
      <c r="AE1240" s="11" t="s">
        <v>4823</v>
      </c>
      <c r="AF1240" t="str">
        <f>IF(AD1240="","",VLOOKUP(AD1240,'Сотрудники и ссылки'!A:B,2,0))</f>
        <v>Серолог</v>
      </c>
      <c r="AG1240">
        <f>IF(AD1240="","",VLOOKUP(AD1240,'Сотрудники и ссылки'!A:C,3,0))</f>
        <v>20007746</v>
      </c>
      <c r="AH1240" s="11" t="s">
        <v>2676</v>
      </c>
      <c r="AI1240" t="str">
        <f>IF(AH1240="","",VLOOKUP(AH1240,'Сотрудники и ссылки'!A:B,2,0))</f>
        <v>Серолог</v>
      </c>
      <c r="AJ1240">
        <f>IF(AH1240="","",VLOOKUP(AH1240,'Сотрудники и ссылки'!A:C,3,0))</f>
        <v>20007746</v>
      </c>
      <c r="AK1240" s="14">
        <v>45708</v>
      </c>
      <c r="AL1240" s="2">
        <f>IF(AK1240="","",AK1240+VLOOKUP(I1240,'Вид исследования'!B:E,4,0))</f>
        <v>45709</v>
      </c>
      <c r="AM1240" s="2">
        <f>IF(AK1240="","",AK1240+VLOOKUP(I1240,'Вид исследования'!B:F,5,0))</f>
        <v>45709</v>
      </c>
      <c r="AN1240" s="14">
        <v>45708</v>
      </c>
      <c r="AP1240" s="11" t="s">
        <v>189</v>
      </c>
      <c r="AQ1240" t="str">
        <f>IFERROR(IF(L1240="","",VLOOKUP(L1240&amp;I1240,Продукция!A:K,11,0)),"обратитесь к админ справочника")</f>
        <v>согласно рекомендациям производителя теста</v>
      </c>
      <c r="AR1240" s="11" t="s">
        <v>4823</v>
      </c>
      <c r="AS1240" t="str">
        <f>IFERROR(IF(L1240="","",VLOOKUP(L1240&amp;I1240,Продукция!A:J,10,0)),"обратитесь к админ справочника")</f>
        <v>инструкция тест- ситема Биочек СК -218</v>
      </c>
      <c r="AT1240" s="11" t="s">
        <v>4823</v>
      </c>
      <c r="AU1240" s="11" t="s">
        <v>4823</v>
      </c>
      <c r="AV1240" s="11" t="s">
        <v>2676</v>
      </c>
      <c r="AW1240" s="11" t="s">
        <v>4824</v>
      </c>
      <c r="AX1240" s="11" t="s">
        <v>372</v>
      </c>
      <c r="AY1240" s="11" t="s">
        <v>1526</v>
      </c>
      <c r="AZ1240" s="11">
        <v>106</v>
      </c>
      <c r="BA1240" s="11">
        <v>38</v>
      </c>
      <c r="BC1240" s="11" t="s">
        <v>5124</v>
      </c>
    </row>
    <row r="1241" spans="1:55" x14ac:dyDescent="0.25">
      <c r="A1241" t="str">
        <f t="shared" si="23"/>
        <v>С/339SE (BioChek) сальмонелла группы В и D уровень антител</v>
      </c>
      <c r="B1241" t="str">
        <f>IF(E1241="","",INDEX(Лаборатории!A:A,MATCH('Производственный контроль'!E1241,Лаборатории!B:B,0)))</f>
        <v xml:space="preserve">КУРИНОЕ ЦАРСТВО АО </v>
      </c>
      <c r="C1241" t="str">
        <f>IF(E1241="","",VLOOKUP(E1241,Лаборатории!B:D,3,0))</f>
        <v>U377_CHL</v>
      </c>
      <c r="D1241" s="12">
        <v>45705</v>
      </c>
      <c r="E1241" s="11" t="s">
        <v>793</v>
      </c>
      <c r="F1241" s="11" t="s">
        <v>371</v>
      </c>
      <c r="G1241" s="11" t="s">
        <v>372</v>
      </c>
      <c r="H1241" s="11" t="s">
        <v>262</v>
      </c>
      <c r="I1241" s="11" t="s">
        <v>3428</v>
      </c>
      <c r="J1241" t="str">
        <f>IF(L1241="","",VLOOKUP(L1241,Продукция!B:D,3,0))</f>
        <v>Биологический_материал</v>
      </c>
      <c r="K1241" t="str">
        <f>IF(L1241="","",VLOOKUP(L1241,Продукция!B:C,2,0))</f>
        <v>Сыворотка крови</v>
      </c>
      <c r="L1241" s="151" t="s">
        <v>302</v>
      </c>
      <c r="M1241">
        <f>IF(L1241="","",VLOOKUP(L1241,Продукция!B:L,11,0))</f>
        <v>0</v>
      </c>
      <c r="N1241" s="11" t="s">
        <v>873</v>
      </c>
      <c r="P1241" s="11" t="s">
        <v>340</v>
      </c>
      <c r="Q1241" s="11" t="s">
        <v>854</v>
      </c>
      <c r="R1241" s="153" t="s">
        <v>5173</v>
      </c>
      <c r="S1241" s="11">
        <v>15</v>
      </c>
      <c r="T1241" s="11" t="s">
        <v>5178</v>
      </c>
      <c r="V1241" s="14">
        <v>45699</v>
      </c>
      <c r="Z1241" s="11" t="s">
        <v>4823</v>
      </c>
      <c r="AA1241" s="15">
        <v>0.55902777777777779</v>
      </c>
      <c r="AB1241" t="str">
        <f>IF(L1241="","",VLOOKUP(L1241&amp;I1241,Продукция!A:I,9,0))</f>
        <v>рекомендация производителя набора</v>
      </c>
      <c r="AC1241" s="14">
        <v>45708</v>
      </c>
      <c r="AD1241" s="11" t="s">
        <v>2676</v>
      </c>
      <c r="AE1241" s="11" t="s">
        <v>4823</v>
      </c>
      <c r="AF1241" t="str">
        <f>IF(AD1241="","",VLOOKUP(AD1241,'Сотрудники и ссылки'!A:B,2,0))</f>
        <v>Серолог</v>
      </c>
      <c r="AG1241">
        <f>IF(AD1241="","",VLOOKUP(AD1241,'Сотрудники и ссылки'!A:C,3,0))</f>
        <v>20007746</v>
      </c>
      <c r="AH1241" s="11" t="s">
        <v>2676</v>
      </c>
      <c r="AI1241" t="str">
        <f>IF(AH1241="","",VLOOKUP(AH1241,'Сотрудники и ссылки'!A:B,2,0))</f>
        <v>Серолог</v>
      </c>
      <c r="AJ1241">
        <f>IF(AH1241="","",VLOOKUP(AH1241,'Сотрудники и ссылки'!A:C,3,0))</f>
        <v>20007746</v>
      </c>
      <c r="AK1241" s="14">
        <v>45708</v>
      </c>
      <c r="AL1241" s="2">
        <f>IF(AK1241="","",AK1241+VLOOKUP(I1241,'Вид исследования'!B:E,4,0))</f>
        <v>45709</v>
      </c>
      <c r="AM1241" s="2">
        <f>IF(AK1241="","",AK1241+VLOOKUP(I1241,'Вид исследования'!B:F,5,0))</f>
        <v>45709</v>
      </c>
      <c r="AN1241" s="14">
        <v>45708</v>
      </c>
      <c r="AP1241" s="11" t="s">
        <v>189</v>
      </c>
      <c r="AQ1241" t="str">
        <f>IFERROR(IF(L1241="","",VLOOKUP(L1241&amp;I1241,Продукция!A:K,11,0)),"обратитесь к админ справочника")</f>
        <v>согласно рекомендациям производителя теста</v>
      </c>
      <c r="AR1241" s="11" t="s">
        <v>4823</v>
      </c>
      <c r="AS1241" t="str">
        <f>IFERROR(IF(L1241="","",VLOOKUP(L1241&amp;I1241,Продукция!A:J,10,0)),"обратитесь к админ справочника")</f>
        <v>инструкция тест- ситема Биочек СК -218</v>
      </c>
      <c r="AT1241" s="11" t="s">
        <v>4823</v>
      </c>
      <c r="AU1241" s="11" t="s">
        <v>4823</v>
      </c>
      <c r="AV1241" s="11" t="s">
        <v>2676</v>
      </c>
      <c r="AW1241" s="11" t="s">
        <v>4824</v>
      </c>
      <c r="AX1241" s="11" t="s">
        <v>372</v>
      </c>
      <c r="AY1241" s="11" t="s">
        <v>1528</v>
      </c>
      <c r="AZ1241" s="11">
        <v>106</v>
      </c>
      <c r="BA1241" s="11">
        <v>38</v>
      </c>
      <c r="BC1241" s="11" t="s">
        <v>5124</v>
      </c>
    </row>
    <row r="1242" spans="1:55" x14ac:dyDescent="0.25">
      <c r="A1242" t="str">
        <f t="shared" si="23"/>
        <v>С/339SE (BioChek) сальмонелла группы В и D уровень антител</v>
      </c>
      <c r="B1242" t="str">
        <f>IF(E1242="","",INDEX(Лаборатории!A:A,MATCH('Производственный контроль'!E1242,Лаборатории!B:B,0)))</f>
        <v xml:space="preserve">КУРИНОЕ ЦАРСТВО АО </v>
      </c>
      <c r="C1242" t="str">
        <f>IF(E1242="","",VLOOKUP(E1242,Лаборатории!B:D,3,0))</f>
        <v>U377_CHL</v>
      </c>
      <c r="D1242" s="12">
        <v>45705</v>
      </c>
      <c r="E1242" s="11" t="s">
        <v>793</v>
      </c>
      <c r="F1242" s="11" t="s">
        <v>371</v>
      </c>
      <c r="G1242" s="11" t="s">
        <v>372</v>
      </c>
      <c r="H1242" s="11" t="s">
        <v>262</v>
      </c>
      <c r="I1242" s="11" t="s">
        <v>3428</v>
      </c>
      <c r="J1242" t="str">
        <f>IF(L1242="","",VLOOKUP(L1242,Продукция!B:D,3,0))</f>
        <v>Биологический_материал</v>
      </c>
      <c r="K1242" t="str">
        <f>IF(L1242="","",VLOOKUP(L1242,Продукция!B:C,2,0))</f>
        <v>Сыворотка крови</v>
      </c>
      <c r="L1242" s="151" t="s">
        <v>302</v>
      </c>
      <c r="M1242">
        <f>IF(L1242="","",VLOOKUP(L1242,Продукция!B:L,11,0))</f>
        <v>0</v>
      </c>
      <c r="N1242" s="11" t="s">
        <v>873</v>
      </c>
      <c r="P1242" s="11" t="s">
        <v>340</v>
      </c>
      <c r="Q1242" s="11" t="s">
        <v>854</v>
      </c>
      <c r="R1242" s="153" t="s">
        <v>5177</v>
      </c>
      <c r="S1242" s="11">
        <v>15</v>
      </c>
      <c r="T1242" s="11" t="s">
        <v>5178</v>
      </c>
      <c r="V1242" s="14">
        <v>45701</v>
      </c>
      <c r="Z1242" s="11" t="s">
        <v>4823</v>
      </c>
      <c r="AA1242" s="15">
        <v>0.55902777777777779</v>
      </c>
      <c r="AB1242" t="str">
        <f>IF(L1242="","",VLOOKUP(L1242&amp;I1242,Продукция!A:I,9,0))</f>
        <v>рекомендация производителя набора</v>
      </c>
      <c r="AC1242" s="14">
        <v>45708</v>
      </c>
      <c r="AD1242" s="11" t="s">
        <v>2676</v>
      </c>
      <c r="AE1242" s="11" t="s">
        <v>4823</v>
      </c>
      <c r="AF1242" t="str">
        <f>IF(AD1242="","",VLOOKUP(AD1242,'Сотрудники и ссылки'!A:B,2,0))</f>
        <v>Серолог</v>
      </c>
      <c r="AG1242">
        <f>IF(AD1242="","",VLOOKUP(AD1242,'Сотрудники и ссылки'!A:C,3,0))</f>
        <v>20007746</v>
      </c>
      <c r="AH1242" s="11" t="s">
        <v>2676</v>
      </c>
      <c r="AI1242" t="str">
        <f>IF(AH1242="","",VLOOKUP(AH1242,'Сотрудники и ссылки'!A:B,2,0))</f>
        <v>Серолог</v>
      </c>
      <c r="AJ1242">
        <f>IF(AH1242="","",VLOOKUP(AH1242,'Сотрудники и ссылки'!A:C,3,0))</f>
        <v>20007746</v>
      </c>
      <c r="AK1242" s="14">
        <v>45708</v>
      </c>
      <c r="AL1242" s="2">
        <f>IF(AK1242="","",AK1242+VLOOKUP(I1242,'Вид исследования'!B:E,4,0))</f>
        <v>45709</v>
      </c>
      <c r="AM1242" s="2">
        <f>IF(AK1242="","",AK1242+VLOOKUP(I1242,'Вид исследования'!B:F,5,0))</f>
        <v>45709</v>
      </c>
      <c r="AN1242" s="14">
        <v>45708</v>
      </c>
      <c r="AP1242" s="11" t="s">
        <v>189</v>
      </c>
      <c r="AQ1242" t="str">
        <f>IFERROR(IF(L1242="","",VLOOKUP(L1242&amp;I1242,Продукция!A:K,11,0)),"обратитесь к админ справочника")</f>
        <v>согласно рекомендациям производителя теста</v>
      </c>
      <c r="AR1242" s="11" t="s">
        <v>4823</v>
      </c>
      <c r="AS1242" t="str">
        <f>IFERROR(IF(L1242="","",VLOOKUP(L1242&amp;I1242,Продукция!A:J,10,0)),"обратитесь к админ справочника")</f>
        <v>инструкция тест- ситема Биочек СК -218</v>
      </c>
      <c r="AT1242" s="11" t="s">
        <v>4823</v>
      </c>
      <c r="AU1242" s="11" t="s">
        <v>4823</v>
      </c>
      <c r="AV1242" s="11" t="s">
        <v>2676</v>
      </c>
      <c r="AW1242" s="11" t="s">
        <v>4824</v>
      </c>
      <c r="AX1242" s="11" t="s">
        <v>372</v>
      </c>
      <c r="AY1242" s="11" t="s">
        <v>1531</v>
      </c>
      <c r="AZ1242" s="11">
        <v>106</v>
      </c>
      <c r="BA1242" s="11">
        <v>38</v>
      </c>
      <c r="BC1242" s="11" t="s">
        <v>5124</v>
      </c>
    </row>
    <row r="1243" spans="1:55" x14ac:dyDescent="0.25">
      <c r="A1243" t="str">
        <f t="shared" si="23"/>
        <v>С/342Болезнь Ньюкасла уровень антител</v>
      </c>
      <c r="B1243" t="str">
        <f>IF(E1243="","",INDEX(Лаборатории!A:A,MATCH('Производственный контроль'!E1243,Лаборатории!B:B,0)))</f>
        <v xml:space="preserve">КУРИНОЕ ЦАРСТВО АО </v>
      </c>
      <c r="C1243" t="str">
        <f>IF(E1243="","",VLOOKUP(E1243,Лаборатории!B:D,3,0))</f>
        <v>U377_CHL</v>
      </c>
      <c r="D1243" s="12">
        <v>45706</v>
      </c>
      <c r="E1243" s="11" t="s">
        <v>793</v>
      </c>
      <c r="F1243" s="11" t="s">
        <v>544</v>
      </c>
      <c r="G1243" s="11" t="s">
        <v>561</v>
      </c>
      <c r="H1243" s="11" t="s">
        <v>312</v>
      </c>
      <c r="I1243" s="11" t="s">
        <v>3434</v>
      </c>
      <c r="J1243" t="str">
        <f>IF(L1243="","",VLOOKUP(L1243,Продукция!B:D,3,0))</f>
        <v>Биологический_материал</v>
      </c>
      <c r="K1243" t="str">
        <f>IF(L1243="","",VLOOKUP(L1243,Продукция!B:C,2,0))</f>
        <v>Сыворотка крови</v>
      </c>
      <c r="L1243" s="151" t="s">
        <v>302</v>
      </c>
      <c r="M1243">
        <f>IF(L1243="","",VLOOKUP(L1243,Продукция!B:L,11,0))</f>
        <v>0</v>
      </c>
      <c r="N1243" s="11" t="s">
        <v>873</v>
      </c>
      <c r="P1243" s="11" t="s">
        <v>340</v>
      </c>
      <c r="Q1243" s="11" t="s">
        <v>854</v>
      </c>
      <c r="R1243" s="153" t="s">
        <v>5179</v>
      </c>
      <c r="S1243" s="11">
        <v>20</v>
      </c>
      <c r="T1243" s="11" t="s">
        <v>5186</v>
      </c>
      <c r="V1243" s="14">
        <v>45705</v>
      </c>
      <c r="Z1243" s="11" t="s">
        <v>4823</v>
      </c>
      <c r="AA1243" s="15">
        <v>0.50416666666666665</v>
      </c>
      <c r="AB1243" t="str">
        <f>IF(L1243="","",VLOOKUP(L1243&amp;I1243,Продукция!A:I,9,0))</f>
        <v>рекомендация производителя набора</v>
      </c>
      <c r="AC1243" s="14">
        <v>45707</v>
      </c>
      <c r="AD1243" s="11" t="s">
        <v>2673</v>
      </c>
      <c r="AE1243" s="11" t="s">
        <v>4823</v>
      </c>
      <c r="AF1243" t="str">
        <f>IF(AD1243="","",VLOOKUP(AD1243,'Сотрудники и ссылки'!A:B,2,0))</f>
        <v>Серолог</v>
      </c>
      <c r="AG1243">
        <f>IF(AD1243="","",VLOOKUP(AD1243,'Сотрудники и ссылки'!A:C,3,0))</f>
        <v>20001771</v>
      </c>
      <c r="AH1243" s="11" t="s">
        <v>2673</v>
      </c>
      <c r="AI1243" t="str">
        <f>IF(AH1243="","",VLOOKUP(AH1243,'Сотрудники и ссылки'!A:B,2,0))</f>
        <v>Серолог</v>
      </c>
      <c r="AJ1243">
        <f>IF(AH1243="","",VLOOKUP(AH1243,'Сотрудники и ссылки'!A:C,3,0))</f>
        <v>20001771</v>
      </c>
      <c r="AK1243" s="14">
        <v>45707</v>
      </c>
      <c r="AL1243" s="2">
        <f>IF(AK1243="","",AK1243+VLOOKUP(I1243,'Вид исследования'!B:E,4,0))</f>
        <v>45708</v>
      </c>
      <c r="AM1243" s="2">
        <f>IF(AK1243="","",AK1243+VLOOKUP(I1243,'Вид исследования'!B:F,5,0))</f>
        <v>45708</v>
      </c>
      <c r="AN1243" s="14">
        <v>45707</v>
      </c>
      <c r="AP1243" s="11" t="s">
        <v>189</v>
      </c>
      <c r="AQ1243" t="str">
        <f>IFERROR(IF(L1243="","",VLOOKUP(L1243&amp;I1243,Продукция!A:K,11,0)),"обратитесь к админ справочника")</f>
        <v>согласно рекомендациям производителя теста</v>
      </c>
      <c r="AR1243" s="11" t="s">
        <v>4823</v>
      </c>
      <c r="AS1243" t="str">
        <f>IFERROR(IF(L1243="","",VLOOKUP(L1243&amp;I1243,Продукция!A:J,10,0)),"обратитесь к админ справочника")</f>
        <v>инструкция по применению набора РЗГА Ньюкасла</v>
      </c>
      <c r="AT1243" s="11" t="s">
        <v>4823</v>
      </c>
      <c r="AU1243" s="11" t="s">
        <v>4823</v>
      </c>
      <c r="AV1243" s="11" t="s">
        <v>2673</v>
      </c>
      <c r="AW1243" s="11" t="s">
        <v>4824</v>
      </c>
      <c r="AX1243" s="11" t="s">
        <v>561</v>
      </c>
      <c r="AY1243" s="11" t="s">
        <v>1054</v>
      </c>
      <c r="AZ1243" s="11">
        <v>154</v>
      </c>
      <c r="BA1243" s="11">
        <v>39</v>
      </c>
      <c r="BC1243" s="11" t="s">
        <v>4855</v>
      </c>
    </row>
    <row r="1244" spans="1:55" x14ac:dyDescent="0.25">
      <c r="A1244" t="str">
        <f t="shared" si="23"/>
        <v>С/342Болезнь Ньюкасла уровень антител</v>
      </c>
      <c r="B1244" t="str">
        <f>IF(E1244="","",INDEX(Лаборатории!A:A,MATCH('Производственный контроль'!E1244,Лаборатории!B:B,0)))</f>
        <v xml:space="preserve">КУРИНОЕ ЦАРСТВО АО </v>
      </c>
      <c r="C1244" t="str">
        <f>IF(E1244="","",VLOOKUP(E1244,Лаборатории!B:D,3,0))</f>
        <v>U377_CHL</v>
      </c>
      <c r="D1244" s="12">
        <v>45706</v>
      </c>
      <c r="E1244" s="11" t="s">
        <v>793</v>
      </c>
      <c r="F1244" s="11" t="s">
        <v>544</v>
      </c>
      <c r="G1244" s="11" t="s">
        <v>561</v>
      </c>
      <c r="H1244" s="11" t="s">
        <v>312</v>
      </c>
      <c r="I1244" s="11" t="s">
        <v>3434</v>
      </c>
      <c r="J1244" t="str">
        <f>IF(L1244="","",VLOOKUP(L1244,Продукция!B:D,3,0))</f>
        <v>Биологический_материал</v>
      </c>
      <c r="K1244" t="str">
        <f>IF(L1244="","",VLOOKUP(L1244,Продукция!B:C,2,0))</f>
        <v>Сыворотка крови</v>
      </c>
      <c r="L1244" s="151" t="s">
        <v>302</v>
      </c>
      <c r="M1244">
        <f>IF(L1244="","",VLOOKUP(L1244,Продукция!B:L,11,0))</f>
        <v>0</v>
      </c>
      <c r="N1244" s="11" t="s">
        <v>873</v>
      </c>
      <c r="P1244" s="11" t="s">
        <v>340</v>
      </c>
      <c r="Q1244" s="11" t="s">
        <v>854</v>
      </c>
      <c r="R1244" s="153" t="s">
        <v>5180</v>
      </c>
      <c r="S1244" s="11">
        <v>20</v>
      </c>
      <c r="T1244" s="11" t="s">
        <v>5186</v>
      </c>
      <c r="V1244" s="14">
        <v>45705</v>
      </c>
      <c r="Z1244" s="11" t="s">
        <v>4823</v>
      </c>
      <c r="AA1244" s="15">
        <v>0.50416666666666665</v>
      </c>
      <c r="AB1244" t="str">
        <f>IF(L1244="","",VLOOKUP(L1244&amp;I1244,Продукция!A:I,9,0))</f>
        <v>рекомендация производителя набора</v>
      </c>
      <c r="AC1244" s="14">
        <v>45707</v>
      </c>
      <c r="AD1244" s="11" t="s">
        <v>2673</v>
      </c>
      <c r="AE1244" s="11" t="s">
        <v>4823</v>
      </c>
      <c r="AF1244" t="str">
        <f>IF(AD1244="","",VLOOKUP(AD1244,'Сотрудники и ссылки'!A:B,2,0))</f>
        <v>Серолог</v>
      </c>
      <c r="AG1244">
        <f>IF(AD1244="","",VLOOKUP(AD1244,'Сотрудники и ссылки'!A:C,3,0))</f>
        <v>20001771</v>
      </c>
      <c r="AH1244" s="11" t="s">
        <v>2673</v>
      </c>
      <c r="AI1244" t="str">
        <f>IF(AH1244="","",VLOOKUP(AH1244,'Сотрудники и ссылки'!A:B,2,0))</f>
        <v>Серолог</v>
      </c>
      <c r="AJ1244">
        <f>IF(AH1244="","",VLOOKUP(AH1244,'Сотрудники и ссылки'!A:C,3,0))</f>
        <v>20001771</v>
      </c>
      <c r="AK1244" s="14">
        <v>45707</v>
      </c>
      <c r="AL1244" s="2">
        <f>IF(AK1244="","",AK1244+VLOOKUP(I1244,'Вид исследования'!B:E,4,0))</f>
        <v>45708</v>
      </c>
      <c r="AM1244" s="2">
        <f>IF(AK1244="","",AK1244+VLOOKUP(I1244,'Вид исследования'!B:F,5,0))</f>
        <v>45708</v>
      </c>
      <c r="AN1244" s="14">
        <v>45707</v>
      </c>
      <c r="AP1244" s="11" t="s">
        <v>189</v>
      </c>
      <c r="AQ1244" t="str">
        <f>IFERROR(IF(L1244="","",VLOOKUP(L1244&amp;I1244,Продукция!A:K,11,0)),"обратитесь к админ справочника")</f>
        <v>согласно рекомендациям производителя теста</v>
      </c>
      <c r="AR1244" s="11" t="s">
        <v>4823</v>
      </c>
      <c r="AS1244" t="str">
        <f>IFERROR(IF(L1244="","",VLOOKUP(L1244&amp;I1244,Продукция!A:J,10,0)),"обратитесь к админ справочника")</f>
        <v>инструкция по применению набора РЗГА Ньюкасла</v>
      </c>
      <c r="AT1244" s="11" t="s">
        <v>4823</v>
      </c>
      <c r="AU1244" s="11" t="s">
        <v>4823</v>
      </c>
      <c r="AV1244" s="11" t="s">
        <v>2673</v>
      </c>
      <c r="AW1244" s="11" t="s">
        <v>4824</v>
      </c>
      <c r="AX1244" s="11" t="s">
        <v>561</v>
      </c>
      <c r="AY1244" s="11" t="s">
        <v>1057</v>
      </c>
      <c r="AZ1244" s="11">
        <v>154</v>
      </c>
      <c r="BA1244" s="11">
        <v>39</v>
      </c>
      <c r="BC1244" s="11" t="s">
        <v>4855</v>
      </c>
    </row>
    <row r="1245" spans="1:55" x14ac:dyDescent="0.25">
      <c r="A1245" t="str">
        <f t="shared" si="23"/>
        <v>С/342Болезнь Ньюкасла уровень антител</v>
      </c>
      <c r="B1245" t="str">
        <f>IF(E1245="","",INDEX(Лаборатории!A:A,MATCH('Производственный контроль'!E1245,Лаборатории!B:B,0)))</f>
        <v xml:space="preserve">КУРИНОЕ ЦАРСТВО АО </v>
      </c>
      <c r="C1245" t="str">
        <f>IF(E1245="","",VLOOKUP(E1245,Лаборатории!B:D,3,0))</f>
        <v>U377_CHL</v>
      </c>
      <c r="D1245" s="12">
        <v>45706</v>
      </c>
      <c r="E1245" s="11" t="s">
        <v>793</v>
      </c>
      <c r="F1245" s="11" t="s">
        <v>544</v>
      </c>
      <c r="G1245" s="11" t="s">
        <v>561</v>
      </c>
      <c r="H1245" s="11" t="s">
        <v>312</v>
      </c>
      <c r="I1245" s="11" t="s">
        <v>3434</v>
      </c>
      <c r="J1245" t="str">
        <f>IF(L1245="","",VLOOKUP(L1245,Продукция!B:D,3,0))</f>
        <v>Биологический_материал</v>
      </c>
      <c r="K1245" t="str">
        <f>IF(L1245="","",VLOOKUP(L1245,Продукция!B:C,2,0))</f>
        <v>Сыворотка крови</v>
      </c>
      <c r="L1245" s="151" t="s">
        <v>302</v>
      </c>
      <c r="M1245">
        <f>IF(L1245="","",VLOOKUP(L1245,Продукция!B:L,11,0))</f>
        <v>0</v>
      </c>
      <c r="N1245" s="11" t="s">
        <v>873</v>
      </c>
      <c r="P1245" s="11" t="s">
        <v>340</v>
      </c>
      <c r="Q1245" s="11" t="s">
        <v>854</v>
      </c>
      <c r="R1245" s="153" t="s">
        <v>5181</v>
      </c>
      <c r="S1245" s="11">
        <v>20</v>
      </c>
      <c r="T1245" s="11" t="s">
        <v>5186</v>
      </c>
      <c r="V1245" s="14">
        <v>45705</v>
      </c>
      <c r="Z1245" s="11" t="s">
        <v>4823</v>
      </c>
      <c r="AA1245" s="15">
        <v>0.50416666666666665</v>
      </c>
      <c r="AB1245" t="str">
        <f>IF(L1245="","",VLOOKUP(L1245&amp;I1245,Продукция!A:I,9,0))</f>
        <v>рекомендация производителя набора</v>
      </c>
      <c r="AC1245" s="14">
        <v>45707</v>
      </c>
      <c r="AD1245" s="11" t="s">
        <v>2673</v>
      </c>
      <c r="AE1245" s="11" t="s">
        <v>4823</v>
      </c>
      <c r="AF1245" t="str">
        <f>IF(AD1245="","",VLOOKUP(AD1245,'Сотрудники и ссылки'!A:B,2,0))</f>
        <v>Серолог</v>
      </c>
      <c r="AG1245">
        <f>IF(AD1245="","",VLOOKUP(AD1245,'Сотрудники и ссылки'!A:C,3,0))</f>
        <v>20001771</v>
      </c>
      <c r="AH1245" s="11" t="s">
        <v>2673</v>
      </c>
      <c r="AI1245" t="str">
        <f>IF(AH1245="","",VLOOKUP(AH1245,'Сотрудники и ссылки'!A:B,2,0))</f>
        <v>Серолог</v>
      </c>
      <c r="AJ1245">
        <f>IF(AH1245="","",VLOOKUP(AH1245,'Сотрудники и ссылки'!A:C,3,0))</f>
        <v>20001771</v>
      </c>
      <c r="AK1245" s="14">
        <v>45707</v>
      </c>
      <c r="AL1245" s="2">
        <f>IF(AK1245="","",AK1245+VLOOKUP(I1245,'Вид исследования'!B:E,4,0))</f>
        <v>45708</v>
      </c>
      <c r="AM1245" s="2">
        <f>IF(AK1245="","",AK1245+VLOOKUP(I1245,'Вид исследования'!B:F,5,0))</f>
        <v>45708</v>
      </c>
      <c r="AN1245" s="14">
        <v>45707</v>
      </c>
      <c r="AP1245" s="11" t="s">
        <v>189</v>
      </c>
      <c r="AQ1245" t="str">
        <f>IFERROR(IF(L1245="","",VLOOKUP(L1245&amp;I1245,Продукция!A:K,11,0)),"обратитесь к админ справочника")</f>
        <v>согласно рекомендациям производителя теста</v>
      </c>
      <c r="AR1245" s="11" t="s">
        <v>4823</v>
      </c>
      <c r="AS1245" t="str">
        <f>IFERROR(IF(L1245="","",VLOOKUP(L1245&amp;I1245,Продукция!A:J,10,0)),"обратитесь к админ справочника")</f>
        <v>инструкция по применению набора РЗГА Ньюкасла</v>
      </c>
      <c r="AT1245" s="11" t="s">
        <v>4823</v>
      </c>
      <c r="AU1245" s="11" t="s">
        <v>4823</v>
      </c>
      <c r="AV1245" s="11" t="s">
        <v>2673</v>
      </c>
      <c r="AW1245" s="11" t="s">
        <v>4824</v>
      </c>
      <c r="AX1245" s="11" t="s">
        <v>561</v>
      </c>
      <c r="AY1245" s="11" t="s">
        <v>1060</v>
      </c>
      <c r="AZ1245" s="11">
        <v>154</v>
      </c>
      <c r="BA1245" s="11">
        <v>41</v>
      </c>
      <c r="BC1245" s="11" t="s">
        <v>4855</v>
      </c>
    </row>
    <row r="1246" spans="1:55" x14ac:dyDescent="0.25">
      <c r="A1246" t="str">
        <f t="shared" si="23"/>
        <v>С/342Болезнь Ньюкасла уровень антител</v>
      </c>
      <c r="B1246" t="str">
        <f>IF(E1246="","",INDEX(Лаборатории!A:A,MATCH('Производственный контроль'!E1246,Лаборатории!B:B,0)))</f>
        <v xml:space="preserve">КУРИНОЕ ЦАРСТВО АО </v>
      </c>
      <c r="C1246" t="str">
        <f>IF(E1246="","",VLOOKUP(E1246,Лаборатории!B:D,3,0))</f>
        <v>U377_CHL</v>
      </c>
      <c r="D1246" s="12">
        <v>45706</v>
      </c>
      <c r="E1246" s="11" t="s">
        <v>793</v>
      </c>
      <c r="F1246" s="11" t="s">
        <v>544</v>
      </c>
      <c r="G1246" s="11" t="s">
        <v>561</v>
      </c>
      <c r="H1246" s="11" t="s">
        <v>312</v>
      </c>
      <c r="I1246" s="11" t="s">
        <v>3434</v>
      </c>
      <c r="J1246" t="str">
        <f>IF(L1246="","",VLOOKUP(L1246,Продукция!B:D,3,0))</f>
        <v>Биологический_материал</v>
      </c>
      <c r="K1246" t="str">
        <f>IF(L1246="","",VLOOKUP(L1246,Продукция!B:C,2,0))</f>
        <v>Сыворотка крови</v>
      </c>
      <c r="L1246" s="151" t="s">
        <v>302</v>
      </c>
      <c r="M1246">
        <f>IF(L1246="","",VLOOKUP(L1246,Продукция!B:L,11,0))</f>
        <v>0</v>
      </c>
      <c r="N1246" s="11" t="s">
        <v>873</v>
      </c>
      <c r="P1246" s="11" t="s">
        <v>340</v>
      </c>
      <c r="Q1246" s="11" t="s">
        <v>854</v>
      </c>
      <c r="R1246" s="153" t="s">
        <v>5182</v>
      </c>
      <c r="S1246" s="11">
        <v>20</v>
      </c>
      <c r="T1246" s="11" t="s">
        <v>5186</v>
      </c>
      <c r="V1246" s="14">
        <v>45705</v>
      </c>
      <c r="Z1246" s="11" t="s">
        <v>4823</v>
      </c>
      <c r="AA1246" s="15">
        <v>0.50416666666666665</v>
      </c>
      <c r="AB1246" t="str">
        <f>IF(L1246="","",VLOOKUP(L1246&amp;I1246,Продукция!A:I,9,0))</f>
        <v>рекомендация производителя набора</v>
      </c>
      <c r="AC1246" s="14">
        <v>45707</v>
      </c>
      <c r="AD1246" s="11" t="s">
        <v>2673</v>
      </c>
      <c r="AE1246" s="11" t="s">
        <v>4823</v>
      </c>
      <c r="AF1246" t="str">
        <f>IF(AD1246="","",VLOOKUP(AD1246,'Сотрудники и ссылки'!A:B,2,0))</f>
        <v>Серолог</v>
      </c>
      <c r="AG1246">
        <f>IF(AD1246="","",VLOOKUP(AD1246,'Сотрудники и ссылки'!A:C,3,0))</f>
        <v>20001771</v>
      </c>
      <c r="AH1246" s="11" t="s">
        <v>2673</v>
      </c>
      <c r="AI1246" t="str">
        <f>IF(AH1246="","",VLOOKUP(AH1246,'Сотрудники и ссылки'!A:B,2,0))</f>
        <v>Серолог</v>
      </c>
      <c r="AJ1246">
        <f>IF(AH1246="","",VLOOKUP(AH1246,'Сотрудники и ссылки'!A:C,3,0))</f>
        <v>20001771</v>
      </c>
      <c r="AK1246" s="14">
        <v>45707</v>
      </c>
      <c r="AL1246" s="2">
        <f>IF(AK1246="","",AK1246+VLOOKUP(I1246,'Вид исследования'!B:E,4,0))</f>
        <v>45708</v>
      </c>
      <c r="AM1246" s="2">
        <f>IF(AK1246="","",AK1246+VLOOKUP(I1246,'Вид исследования'!B:F,5,0))</f>
        <v>45708</v>
      </c>
      <c r="AN1246" s="14">
        <v>45707</v>
      </c>
      <c r="AP1246" s="11" t="s">
        <v>189</v>
      </c>
      <c r="AQ1246" t="str">
        <f>IFERROR(IF(L1246="","",VLOOKUP(L1246&amp;I1246,Продукция!A:K,11,0)),"обратитесь к админ справочника")</f>
        <v>согласно рекомендациям производителя теста</v>
      </c>
      <c r="AR1246" s="11" t="s">
        <v>4823</v>
      </c>
      <c r="AS1246" t="str">
        <f>IFERROR(IF(L1246="","",VLOOKUP(L1246&amp;I1246,Продукция!A:J,10,0)),"обратитесь к админ справочника")</f>
        <v>инструкция по применению набора РЗГА Ньюкасла</v>
      </c>
      <c r="AT1246" s="11" t="s">
        <v>4823</v>
      </c>
      <c r="AU1246" s="11" t="s">
        <v>4823</v>
      </c>
      <c r="AV1246" s="11" t="s">
        <v>2673</v>
      </c>
      <c r="AW1246" s="11" t="s">
        <v>4824</v>
      </c>
      <c r="AX1246" s="11" t="s">
        <v>561</v>
      </c>
      <c r="AY1246" s="11" t="s">
        <v>1063</v>
      </c>
      <c r="AZ1246" s="11">
        <v>154</v>
      </c>
      <c r="BA1246" s="11">
        <v>41</v>
      </c>
      <c r="BC1246" s="11" t="s">
        <v>4855</v>
      </c>
    </row>
    <row r="1247" spans="1:55" x14ac:dyDescent="0.25">
      <c r="A1247" t="str">
        <f t="shared" si="23"/>
        <v>С/342Болезнь Ньюкасла уровень антител</v>
      </c>
      <c r="B1247" t="str">
        <f>IF(E1247="","",INDEX(Лаборатории!A:A,MATCH('Производственный контроль'!E1247,Лаборатории!B:B,0)))</f>
        <v xml:space="preserve">КУРИНОЕ ЦАРСТВО АО </v>
      </c>
      <c r="C1247" t="str">
        <f>IF(E1247="","",VLOOKUP(E1247,Лаборатории!B:D,3,0))</f>
        <v>U377_CHL</v>
      </c>
      <c r="D1247" s="12">
        <v>45706</v>
      </c>
      <c r="E1247" s="11" t="s">
        <v>793</v>
      </c>
      <c r="F1247" s="11" t="s">
        <v>544</v>
      </c>
      <c r="G1247" s="11" t="s">
        <v>561</v>
      </c>
      <c r="H1247" s="11" t="s">
        <v>312</v>
      </c>
      <c r="I1247" s="11" t="s">
        <v>3434</v>
      </c>
      <c r="J1247" t="str">
        <f>IF(L1247="","",VLOOKUP(L1247,Продукция!B:D,3,0))</f>
        <v>Биологический_материал</v>
      </c>
      <c r="K1247" t="str">
        <f>IF(L1247="","",VLOOKUP(L1247,Продукция!B:C,2,0))</f>
        <v>Сыворотка крови</v>
      </c>
      <c r="L1247" s="151" t="s">
        <v>302</v>
      </c>
      <c r="M1247">
        <f>IF(L1247="","",VLOOKUP(L1247,Продукция!B:L,11,0))</f>
        <v>0</v>
      </c>
      <c r="N1247" s="11" t="s">
        <v>873</v>
      </c>
      <c r="P1247" s="11" t="s">
        <v>340</v>
      </c>
      <c r="Q1247" s="11" t="s">
        <v>854</v>
      </c>
      <c r="R1247" s="153" t="s">
        <v>5183</v>
      </c>
      <c r="S1247" s="11">
        <v>20</v>
      </c>
      <c r="T1247" s="11" t="s">
        <v>5186</v>
      </c>
      <c r="V1247" s="14">
        <v>45704</v>
      </c>
      <c r="Z1247" s="11" t="s">
        <v>4823</v>
      </c>
      <c r="AA1247" s="15">
        <v>0.50416666666666665</v>
      </c>
      <c r="AB1247" t="str">
        <f>IF(L1247="","",VLOOKUP(L1247&amp;I1247,Продукция!A:I,9,0))</f>
        <v>рекомендация производителя набора</v>
      </c>
      <c r="AC1247" s="14">
        <v>45707</v>
      </c>
      <c r="AD1247" s="11" t="s">
        <v>2673</v>
      </c>
      <c r="AE1247" s="11" t="s">
        <v>4823</v>
      </c>
      <c r="AF1247" t="str">
        <f>IF(AD1247="","",VLOOKUP(AD1247,'Сотрудники и ссылки'!A:B,2,0))</f>
        <v>Серолог</v>
      </c>
      <c r="AG1247">
        <f>IF(AD1247="","",VLOOKUP(AD1247,'Сотрудники и ссылки'!A:C,3,0))</f>
        <v>20001771</v>
      </c>
      <c r="AH1247" s="11" t="s">
        <v>2673</v>
      </c>
      <c r="AI1247" t="str">
        <f>IF(AH1247="","",VLOOKUP(AH1247,'Сотрудники и ссылки'!A:B,2,0))</f>
        <v>Серолог</v>
      </c>
      <c r="AJ1247">
        <f>IF(AH1247="","",VLOOKUP(AH1247,'Сотрудники и ссылки'!A:C,3,0))</f>
        <v>20001771</v>
      </c>
      <c r="AK1247" s="14">
        <v>45707</v>
      </c>
      <c r="AL1247" s="2">
        <f>IF(AK1247="","",AK1247+VLOOKUP(I1247,'Вид исследования'!B:E,4,0))</f>
        <v>45708</v>
      </c>
      <c r="AM1247" s="2">
        <f>IF(AK1247="","",AK1247+VLOOKUP(I1247,'Вид исследования'!B:F,5,0))</f>
        <v>45708</v>
      </c>
      <c r="AN1247" s="14">
        <v>45707</v>
      </c>
      <c r="AP1247" s="11" t="s">
        <v>189</v>
      </c>
      <c r="AQ1247" t="str">
        <f>IFERROR(IF(L1247="","",VLOOKUP(L1247&amp;I1247,Продукция!A:K,11,0)),"обратитесь к админ справочника")</f>
        <v>согласно рекомендациям производителя теста</v>
      </c>
      <c r="AR1247" s="11" t="s">
        <v>4823</v>
      </c>
      <c r="AS1247" t="str">
        <f>IFERROR(IF(L1247="","",VLOOKUP(L1247&amp;I1247,Продукция!A:J,10,0)),"обратитесь к админ справочника")</f>
        <v>инструкция по применению набора РЗГА Ньюкасла</v>
      </c>
      <c r="AT1247" s="11" t="s">
        <v>4823</v>
      </c>
      <c r="AU1247" s="11" t="s">
        <v>4823</v>
      </c>
      <c r="AV1247" s="11" t="s">
        <v>2673</v>
      </c>
      <c r="AW1247" s="11" t="s">
        <v>4824</v>
      </c>
      <c r="AX1247" s="11" t="s">
        <v>561</v>
      </c>
      <c r="AY1247" s="11" t="s">
        <v>1066</v>
      </c>
      <c r="AZ1247" s="11">
        <v>154</v>
      </c>
      <c r="BA1247" s="11">
        <v>40</v>
      </c>
      <c r="BC1247" s="11" t="s">
        <v>4855</v>
      </c>
    </row>
    <row r="1248" spans="1:55" x14ac:dyDescent="0.25">
      <c r="A1248" t="str">
        <f t="shared" si="23"/>
        <v>С/342Болезнь Ньюкасла уровень антител</v>
      </c>
      <c r="B1248" t="str">
        <f>IF(E1248="","",INDEX(Лаборатории!A:A,MATCH('Производственный контроль'!E1248,Лаборатории!B:B,0)))</f>
        <v xml:space="preserve">КУРИНОЕ ЦАРСТВО АО </v>
      </c>
      <c r="C1248" t="str">
        <f>IF(E1248="","",VLOOKUP(E1248,Лаборатории!B:D,3,0))</f>
        <v>U377_CHL</v>
      </c>
      <c r="D1248" s="12">
        <v>45706</v>
      </c>
      <c r="E1248" s="11" t="s">
        <v>793</v>
      </c>
      <c r="F1248" s="11" t="s">
        <v>544</v>
      </c>
      <c r="G1248" s="11" t="s">
        <v>561</v>
      </c>
      <c r="H1248" s="11" t="s">
        <v>312</v>
      </c>
      <c r="I1248" s="11" t="s">
        <v>3434</v>
      </c>
      <c r="J1248" t="str">
        <f>IF(L1248="","",VLOOKUP(L1248,Продукция!B:D,3,0))</f>
        <v>Биологический_материал</v>
      </c>
      <c r="K1248" t="str">
        <f>IF(L1248="","",VLOOKUP(L1248,Продукция!B:C,2,0))</f>
        <v>Сыворотка крови</v>
      </c>
      <c r="L1248" s="151" t="s">
        <v>302</v>
      </c>
      <c r="M1248">
        <f>IF(L1248="","",VLOOKUP(L1248,Продукция!B:L,11,0))</f>
        <v>0</v>
      </c>
      <c r="N1248" s="11" t="s">
        <v>873</v>
      </c>
      <c r="P1248" s="11" t="s">
        <v>340</v>
      </c>
      <c r="Q1248" s="11" t="s">
        <v>854</v>
      </c>
      <c r="R1248" s="153" t="s">
        <v>5184</v>
      </c>
      <c r="S1248" s="11">
        <v>20</v>
      </c>
      <c r="T1248" s="11" t="s">
        <v>5186</v>
      </c>
      <c r="V1248" s="14">
        <v>45704</v>
      </c>
      <c r="Z1248" s="11" t="s">
        <v>4823</v>
      </c>
      <c r="AA1248" s="15">
        <v>0.50416666666666665</v>
      </c>
      <c r="AB1248" t="str">
        <f>IF(L1248="","",VLOOKUP(L1248&amp;I1248,Продукция!A:I,9,0))</f>
        <v>рекомендация производителя набора</v>
      </c>
      <c r="AC1248" s="14">
        <v>45707</v>
      </c>
      <c r="AD1248" s="11" t="s">
        <v>2673</v>
      </c>
      <c r="AE1248" s="11" t="s">
        <v>4823</v>
      </c>
      <c r="AF1248" t="str">
        <f>IF(AD1248="","",VLOOKUP(AD1248,'Сотрудники и ссылки'!A:B,2,0))</f>
        <v>Серолог</v>
      </c>
      <c r="AG1248">
        <f>IF(AD1248="","",VLOOKUP(AD1248,'Сотрудники и ссылки'!A:C,3,0))</f>
        <v>20001771</v>
      </c>
      <c r="AH1248" s="11" t="s">
        <v>2673</v>
      </c>
      <c r="AI1248" t="str">
        <f>IF(AH1248="","",VLOOKUP(AH1248,'Сотрудники и ссылки'!A:B,2,0))</f>
        <v>Серолог</v>
      </c>
      <c r="AJ1248">
        <f>IF(AH1248="","",VLOOKUP(AH1248,'Сотрудники и ссылки'!A:C,3,0))</f>
        <v>20001771</v>
      </c>
      <c r="AK1248" s="14">
        <v>45707</v>
      </c>
      <c r="AL1248" s="2">
        <f>IF(AK1248="","",AK1248+VLOOKUP(I1248,'Вид исследования'!B:E,4,0))</f>
        <v>45708</v>
      </c>
      <c r="AM1248" s="2">
        <f>IF(AK1248="","",AK1248+VLOOKUP(I1248,'Вид исследования'!B:F,5,0))</f>
        <v>45708</v>
      </c>
      <c r="AN1248" s="14">
        <v>45707</v>
      </c>
      <c r="AP1248" s="11" t="s">
        <v>189</v>
      </c>
      <c r="AQ1248" t="str">
        <f>IFERROR(IF(L1248="","",VLOOKUP(L1248&amp;I1248,Продукция!A:K,11,0)),"обратитесь к админ справочника")</f>
        <v>согласно рекомендациям производителя теста</v>
      </c>
      <c r="AR1248" s="11" t="s">
        <v>4823</v>
      </c>
      <c r="AS1248" t="str">
        <f>IFERROR(IF(L1248="","",VLOOKUP(L1248&amp;I1248,Продукция!A:J,10,0)),"обратитесь к админ справочника")</f>
        <v>инструкция по применению набора РЗГА Ньюкасла</v>
      </c>
      <c r="AT1248" s="11" t="s">
        <v>4823</v>
      </c>
      <c r="AU1248" s="11" t="s">
        <v>4823</v>
      </c>
      <c r="AV1248" s="11" t="s">
        <v>2673</v>
      </c>
      <c r="AW1248" s="11" t="s">
        <v>4824</v>
      </c>
      <c r="AX1248" s="11" t="s">
        <v>561</v>
      </c>
      <c r="AY1248" s="11" t="s">
        <v>1069</v>
      </c>
      <c r="AZ1248" s="11">
        <v>154</v>
      </c>
      <c r="BA1248" s="11">
        <v>40</v>
      </c>
      <c r="BC1248" s="11" t="s">
        <v>4855</v>
      </c>
    </row>
    <row r="1249" spans="1:55" x14ac:dyDescent="0.25">
      <c r="A1249" t="str">
        <f t="shared" si="23"/>
        <v>С/342Болезнь Ньюкасла уровень антител</v>
      </c>
      <c r="B1249" t="str">
        <f>IF(E1249="","",INDEX(Лаборатории!A:A,MATCH('Производственный контроль'!E1249,Лаборатории!B:B,0)))</f>
        <v xml:space="preserve">КУРИНОЕ ЦАРСТВО АО </v>
      </c>
      <c r="C1249" t="str">
        <f>IF(E1249="","",VLOOKUP(E1249,Лаборатории!B:D,3,0))</f>
        <v>U377_CHL</v>
      </c>
      <c r="D1249" s="12">
        <v>45706</v>
      </c>
      <c r="E1249" s="11" t="s">
        <v>793</v>
      </c>
      <c r="F1249" s="11" t="s">
        <v>544</v>
      </c>
      <c r="G1249" s="11" t="s">
        <v>561</v>
      </c>
      <c r="H1249" s="11" t="s">
        <v>312</v>
      </c>
      <c r="I1249" s="11" t="s">
        <v>3434</v>
      </c>
      <c r="J1249" t="str">
        <f>IF(L1249="","",VLOOKUP(L1249,Продукция!B:D,3,0))</f>
        <v>Биологический_материал</v>
      </c>
      <c r="K1249" t="str">
        <f>IF(L1249="","",VLOOKUP(L1249,Продукция!B:C,2,0))</f>
        <v>Сыворотка крови</v>
      </c>
      <c r="L1249" s="151" t="s">
        <v>302</v>
      </c>
      <c r="M1249">
        <f>IF(L1249="","",VLOOKUP(L1249,Продукция!B:L,11,0))</f>
        <v>0</v>
      </c>
      <c r="N1249" s="11" t="s">
        <v>873</v>
      </c>
      <c r="P1249" s="11" t="s">
        <v>340</v>
      </c>
      <c r="Q1249" s="11" t="s">
        <v>854</v>
      </c>
      <c r="R1249" s="153" t="s">
        <v>4860</v>
      </c>
      <c r="S1249" s="11">
        <v>20</v>
      </c>
      <c r="T1249" s="11" t="s">
        <v>5186</v>
      </c>
      <c r="V1249" s="14">
        <v>45704</v>
      </c>
      <c r="Z1249" s="11" t="s">
        <v>4823</v>
      </c>
      <c r="AA1249" s="15">
        <v>0.50416666666666665</v>
      </c>
      <c r="AB1249" t="str">
        <f>IF(L1249="","",VLOOKUP(L1249&amp;I1249,Продукция!A:I,9,0))</f>
        <v>рекомендация производителя набора</v>
      </c>
      <c r="AC1249" s="14">
        <v>45707</v>
      </c>
      <c r="AD1249" s="11" t="s">
        <v>2673</v>
      </c>
      <c r="AE1249" s="11" t="s">
        <v>4823</v>
      </c>
      <c r="AF1249" t="str">
        <f>IF(AD1249="","",VLOOKUP(AD1249,'Сотрудники и ссылки'!A:B,2,0))</f>
        <v>Серолог</v>
      </c>
      <c r="AG1249">
        <f>IF(AD1249="","",VLOOKUP(AD1249,'Сотрудники и ссылки'!A:C,3,0))</f>
        <v>20001771</v>
      </c>
      <c r="AH1249" s="11" t="s">
        <v>2673</v>
      </c>
      <c r="AI1249" t="str">
        <f>IF(AH1249="","",VLOOKUP(AH1249,'Сотрудники и ссылки'!A:B,2,0))</f>
        <v>Серолог</v>
      </c>
      <c r="AJ1249">
        <f>IF(AH1249="","",VLOOKUP(AH1249,'Сотрудники и ссылки'!A:C,3,0))</f>
        <v>20001771</v>
      </c>
      <c r="AK1249" s="14">
        <v>45707</v>
      </c>
      <c r="AL1249" s="2">
        <f>IF(AK1249="","",AK1249+VLOOKUP(I1249,'Вид исследования'!B:E,4,0))</f>
        <v>45708</v>
      </c>
      <c r="AM1249" s="2">
        <f>IF(AK1249="","",AK1249+VLOOKUP(I1249,'Вид исследования'!B:F,5,0))</f>
        <v>45708</v>
      </c>
      <c r="AN1249" s="14">
        <v>45707</v>
      </c>
      <c r="AP1249" s="11" t="s">
        <v>189</v>
      </c>
      <c r="AQ1249" t="str">
        <f>IFERROR(IF(L1249="","",VLOOKUP(L1249&amp;I1249,Продукция!A:K,11,0)),"обратитесь к админ справочника")</f>
        <v>согласно рекомендациям производителя теста</v>
      </c>
      <c r="AR1249" s="11" t="s">
        <v>4823</v>
      </c>
      <c r="AS1249" t="str">
        <f>IFERROR(IF(L1249="","",VLOOKUP(L1249&amp;I1249,Продукция!A:J,10,0)),"обратитесь к админ справочника")</f>
        <v>инструкция по применению набора РЗГА Ньюкасла</v>
      </c>
      <c r="AT1249" s="11" t="s">
        <v>4823</v>
      </c>
      <c r="AU1249" s="11" t="s">
        <v>4823</v>
      </c>
      <c r="AV1249" s="11" t="s">
        <v>2673</v>
      </c>
      <c r="AW1249" s="11" t="s">
        <v>4824</v>
      </c>
      <c r="AX1249" s="11" t="s">
        <v>561</v>
      </c>
      <c r="AY1249" s="11" t="s">
        <v>1072</v>
      </c>
      <c r="AZ1249" s="11">
        <v>154</v>
      </c>
      <c r="BA1249" s="11">
        <v>40</v>
      </c>
      <c r="BC1249" s="11" t="s">
        <v>4855</v>
      </c>
    </row>
    <row r="1250" spans="1:55" x14ac:dyDescent="0.25">
      <c r="A1250" t="str">
        <f t="shared" si="23"/>
        <v>С/342Болезнь Ньюкасла уровень антител</v>
      </c>
      <c r="B1250" t="str">
        <f>IF(E1250="","",INDEX(Лаборатории!A:A,MATCH('Производственный контроль'!E1250,Лаборатории!B:B,0)))</f>
        <v xml:space="preserve">КУРИНОЕ ЦАРСТВО АО </v>
      </c>
      <c r="C1250" t="str">
        <f>IF(E1250="","",VLOOKUP(E1250,Лаборатории!B:D,3,0))</f>
        <v>U377_CHL</v>
      </c>
      <c r="D1250" s="12">
        <v>45706</v>
      </c>
      <c r="E1250" s="11" t="s">
        <v>793</v>
      </c>
      <c r="F1250" s="11" t="s">
        <v>544</v>
      </c>
      <c r="G1250" s="11" t="s">
        <v>561</v>
      </c>
      <c r="H1250" s="11" t="s">
        <v>312</v>
      </c>
      <c r="I1250" s="11" t="s">
        <v>3434</v>
      </c>
      <c r="J1250" t="str">
        <f>IF(L1250="","",VLOOKUP(L1250,Продукция!B:D,3,0))</f>
        <v>Биологический_материал</v>
      </c>
      <c r="K1250" t="str">
        <f>IF(L1250="","",VLOOKUP(L1250,Продукция!B:C,2,0))</f>
        <v>Сыворотка крови</v>
      </c>
      <c r="L1250" s="151" t="s">
        <v>302</v>
      </c>
      <c r="M1250">
        <f>IF(L1250="","",VLOOKUP(L1250,Продукция!B:L,11,0))</f>
        <v>0</v>
      </c>
      <c r="N1250" s="11" t="s">
        <v>873</v>
      </c>
      <c r="P1250" s="11" t="s">
        <v>340</v>
      </c>
      <c r="Q1250" s="11" t="s">
        <v>854</v>
      </c>
      <c r="R1250" s="153" t="s">
        <v>5185</v>
      </c>
      <c r="S1250" s="11">
        <v>20</v>
      </c>
      <c r="T1250" s="11" t="s">
        <v>5186</v>
      </c>
      <c r="V1250" s="14">
        <v>45704</v>
      </c>
      <c r="Z1250" s="11" t="s">
        <v>4823</v>
      </c>
      <c r="AA1250" s="15">
        <v>0.50416666666666665</v>
      </c>
      <c r="AB1250" t="str">
        <f>IF(L1250="","",VLOOKUP(L1250&amp;I1250,Продукция!A:I,9,0))</f>
        <v>рекомендация производителя набора</v>
      </c>
      <c r="AC1250" s="14">
        <v>45707</v>
      </c>
      <c r="AD1250" s="11" t="s">
        <v>2673</v>
      </c>
      <c r="AE1250" s="11" t="s">
        <v>4823</v>
      </c>
      <c r="AF1250" t="str">
        <f>IF(AD1250="","",VLOOKUP(AD1250,'Сотрудники и ссылки'!A:B,2,0))</f>
        <v>Серолог</v>
      </c>
      <c r="AG1250">
        <f>IF(AD1250="","",VLOOKUP(AD1250,'Сотрудники и ссылки'!A:C,3,0))</f>
        <v>20001771</v>
      </c>
      <c r="AH1250" s="11" t="s">
        <v>2673</v>
      </c>
      <c r="AI1250" t="str">
        <f>IF(AH1250="","",VLOOKUP(AH1250,'Сотрудники и ссылки'!A:B,2,0))</f>
        <v>Серолог</v>
      </c>
      <c r="AJ1250">
        <f>IF(AH1250="","",VLOOKUP(AH1250,'Сотрудники и ссылки'!A:C,3,0))</f>
        <v>20001771</v>
      </c>
      <c r="AK1250" s="14">
        <v>45707</v>
      </c>
      <c r="AL1250" s="2">
        <f>IF(AK1250="","",AK1250+VLOOKUP(I1250,'Вид исследования'!B:E,4,0))</f>
        <v>45708</v>
      </c>
      <c r="AM1250" s="2">
        <f>IF(AK1250="","",AK1250+VLOOKUP(I1250,'Вид исследования'!B:F,5,0))</f>
        <v>45708</v>
      </c>
      <c r="AN1250" s="14">
        <v>45707</v>
      </c>
      <c r="AP1250" s="11" t="s">
        <v>189</v>
      </c>
      <c r="AQ1250" t="str">
        <f>IFERROR(IF(L1250="","",VLOOKUP(L1250&amp;I1250,Продукция!A:K,11,0)),"обратитесь к админ справочника")</f>
        <v>согласно рекомендациям производителя теста</v>
      </c>
      <c r="AR1250" s="11" t="s">
        <v>4823</v>
      </c>
      <c r="AS1250" t="str">
        <f>IFERROR(IF(L1250="","",VLOOKUP(L1250&amp;I1250,Продукция!A:J,10,0)),"обратитесь к админ справочника")</f>
        <v>инструкция по применению набора РЗГА Ньюкасла</v>
      </c>
      <c r="AT1250" s="11" t="s">
        <v>4823</v>
      </c>
      <c r="AU1250" s="11" t="s">
        <v>4823</v>
      </c>
      <c r="AV1250" s="11" t="s">
        <v>2673</v>
      </c>
      <c r="AW1250" s="11" t="s">
        <v>4824</v>
      </c>
      <c r="AX1250" s="11" t="s">
        <v>561</v>
      </c>
      <c r="AY1250" s="11" t="s">
        <v>1075</v>
      </c>
      <c r="AZ1250" s="11">
        <v>154</v>
      </c>
      <c r="BA1250" s="11">
        <v>40</v>
      </c>
      <c r="BC1250" s="11" t="s">
        <v>4855</v>
      </c>
    </row>
    <row r="1251" spans="1:55" x14ac:dyDescent="0.25">
      <c r="A1251" t="str">
        <f t="shared" si="23"/>
        <v>С/342Вирус гриппа птиц подтипа H9 уровень антител (ВНИИЗЖ)</v>
      </c>
      <c r="B1251" t="str">
        <f>IF(E1251="","",INDEX(Лаборатории!A:A,MATCH('Производственный контроль'!E1251,Лаборатории!B:B,0)))</f>
        <v xml:space="preserve">КУРИНОЕ ЦАРСТВО АО </v>
      </c>
      <c r="C1251" t="str">
        <f>IF(E1251="","",VLOOKUP(E1251,Лаборатории!B:D,3,0))</f>
        <v>U377_CHL</v>
      </c>
      <c r="D1251" s="12">
        <v>45706</v>
      </c>
      <c r="E1251" s="11" t="s">
        <v>793</v>
      </c>
      <c r="F1251" s="11" t="s">
        <v>544</v>
      </c>
      <c r="G1251" s="11" t="s">
        <v>561</v>
      </c>
      <c r="H1251" s="11" t="s">
        <v>312</v>
      </c>
      <c r="I1251" s="11" t="s">
        <v>3435</v>
      </c>
      <c r="J1251" t="str">
        <f>IF(L1251="","",VLOOKUP(L1251,Продукция!B:D,3,0))</f>
        <v>Биологический_материал</v>
      </c>
      <c r="K1251" t="str">
        <f>IF(L1251="","",VLOOKUP(L1251,Продукция!B:C,2,0))</f>
        <v>Сыворотка крови</v>
      </c>
      <c r="L1251" s="151" t="s">
        <v>302</v>
      </c>
      <c r="M1251">
        <f>IF(L1251="","",VLOOKUP(L1251,Продукция!B:L,11,0))</f>
        <v>0</v>
      </c>
      <c r="N1251" s="11" t="s">
        <v>873</v>
      </c>
      <c r="P1251" s="11" t="s">
        <v>340</v>
      </c>
      <c r="Q1251" s="11" t="s">
        <v>854</v>
      </c>
      <c r="R1251" s="153" t="s">
        <v>4860</v>
      </c>
      <c r="S1251" s="11">
        <v>20</v>
      </c>
      <c r="T1251" s="11" t="s">
        <v>5186</v>
      </c>
      <c r="V1251" s="14">
        <v>45704</v>
      </c>
      <c r="Z1251" s="11" t="s">
        <v>4823</v>
      </c>
      <c r="AA1251" s="15">
        <v>0.50416666666666665</v>
      </c>
      <c r="AB1251" t="str">
        <f>IF(L1251="","",VLOOKUP(L1251&amp;I1251,Продукция!A:I,9,0))</f>
        <v>рекомендация производителя набора</v>
      </c>
      <c r="AC1251" s="14">
        <v>45707</v>
      </c>
      <c r="AD1251" s="11" t="s">
        <v>2676</v>
      </c>
      <c r="AE1251" s="11" t="s">
        <v>4823</v>
      </c>
      <c r="AF1251" t="str">
        <f>IF(AD1251="","",VLOOKUP(AD1251,'Сотрудники и ссылки'!A:B,2,0))</f>
        <v>Серолог</v>
      </c>
      <c r="AG1251">
        <f>IF(AD1251="","",VLOOKUP(AD1251,'Сотрудники и ссылки'!A:C,3,0))</f>
        <v>20007746</v>
      </c>
      <c r="AH1251" s="11" t="s">
        <v>2676</v>
      </c>
      <c r="AI1251" t="str">
        <f>IF(AH1251="","",VLOOKUP(AH1251,'Сотрудники и ссылки'!A:B,2,0))</f>
        <v>Серолог</v>
      </c>
      <c r="AJ1251">
        <f>IF(AH1251="","",VLOOKUP(AH1251,'Сотрудники и ссылки'!A:C,3,0))</f>
        <v>20007746</v>
      </c>
      <c r="AK1251" s="14">
        <v>45707</v>
      </c>
      <c r="AL1251" s="2">
        <f>IF(AK1251="","",AK1251+VLOOKUP(I1251,'Вид исследования'!B:E,4,0))</f>
        <v>45708</v>
      </c>
      <c r="AM1251" s="2">
        <f>IF(AK1251="","",AK1251+VLOOKUP(I1251,'Вид исследования'!B:F,5,0))</f>
        <v>45708</v>
      </c>
      <c r="AN1251" s="14">
        <v>45707</v>
      </c>
      <c r="AP1251" s="11" t="s">
        <v>189</v>
      </c>
      <c r="AQ1251" t="str">
        <f>IFERROR(IF(L1251="","",VLOOKUP(L1251&amp;I1251,Продукция!A:K,11,0)),"обратитесь к админ справочника")</f>
        <v>согласно рекомендациям производителя теста</v>
      </c>
      <c r="AR1251" s="11" t="s">
        <v>4823</v>
      </c>
      <c r="AS1251" t="str">
        <f>IFERROR(IF(L1251="","",VLOOKUP(L1251&amp;I1251,Продукция!A:J,10,0)),"обратитесь к админ справочника")</f>
        <v>инструкция по применению набора AI, Н9</v>
      </c>
      <c r="AT1251" s="11" t="s">
        <v>4823</v>
      </c>
      <c r="AU1251" s="11" t="s">
        <v>4823</v>
      </c>
      <c r="AV1251" s="11" t="s">
        <v>2676</v>
      </c>
      <c r="AW1251" s="11" t="s">
        <v>4824</v>
      </c>
      <c r="AX1251" s="11" t="s">
        <v>561</v>
      </c>
      <c r="AY1251" s="11" t="s">
        <v>1072</v>
      </c>
      <c r="AZ1251" s="11">
        <v>154</v>
      </c>
      <c r="BA1251" s="11">
        <v>40</v>
      </c>
      <c r="BC1251" s="11" t="s">
        <v>4855</v>
      </c>
    </row>
    <row r="1252" spans="1:55" x14ac:dyDescent="0.25">
      <c r="A1252" t="str">
        <f t="shared" si="23"/>
        <v>С/342Вирус гриппа птиц подтипа H9 уровень антител (ВНИИЗЖ)</v>
      </c>
      <c r="B1252" t="str">
        <f>IF(E1252="","",INDEX(Лаборатории!A:A,MATCH('Производственный контроль'!E1252,Лаборатории!B:B,0)))</f>
        <v xml:space="preserve">КУРИНОЕ ЦАРСТВО АО </v>
      </c>
      <c r="C1252" t="str">
        <f>IF(E1252="","",VLOOKUP(E1252,Лаборатории!B:D,3,0))</f>
        <v>U377_CHL</v>
      </c>
      <c r="D1252" s="12">
        <v>45706</v>
      </c>
      <c r="E1252" s="11" t="s">
        <v>793</v>
      </c>
      <c r="F1252" s="11" t="s">
        <v>544</v>
      </c>
      <c r="G1252" s="11" t="s">
        <v>561</v>
      </c>
      <c r="H1252" s="11" t="s">
        <v>312</v>
      </c>
      <c r="I1252" s="11" t="s">
        <v>3435</v>
      </c>
      <c r="J1252" t="str">
        <f>IF(L1252="","",VLOOKUP(L1252,Продукция!B:D,3,0))</f>
        <v>Биологический_материал</v>
      </c>
      <c r="K1252" t="str">
        <f>IF(L1252="","",VLOOKUP(L1252,Продукция!B:C,2,0))</f>
        <v>Сыворотка крови</v>
      </c>
      <c r="L1252" s="151" t="s">
        <v>302</v>
      </c>
      <c r="M1252">
        <f>IF(L1252="","",VLOOKUP(L1252,Продукция!B:L,11,0))</f>
        <v>0</v>
      </c>
      <c r="N1252" s="11" t="s">
        <v>873</v>
      </c>
      <c r="P1252" s="11" t="s">
        <v>340</v>
      </c>
      <c r="Q1252" s="11" t="s">
        <v>854</v>
      </c>
      <c r="R1252" s="153" t="s">
        <v>5185</v>
      </c>
      <c r="S1252" s="11">
        <v>20</v>
      </c>
      <c r="T1252" s="11" t="s">
        <v>5186</v>
      </c>
      <c r="V1252" s="14">
        <v>45704</v>
      </c>
      <c r="Z1252" s="11" t="s">
        <v>4823</v>
      </c>
      <c r="AA1252" s="15">
        <v>0.50416666666666665</v>
      </c>
      <c r="AB1252" t="str">
        <f>IF(L1252="","",VLOOKUP(L1252&amp;I1252,Продукция!A:I,9,0))</f>
        <v>рекомендация производителя набора</v>
      </c>
      <c r="AC1252" s="14">
        <v>45707</v>
      </c>
      <c r="AD1252" s="11" t="s">
        <v>2676</v>
      </c>
      <c r="AE1252" s="11" t="s">
        <v>4823</v>
      </c>
      <c r="AF1252" t="str">
        <f>IF(AD1252="","",VLOOKUP(AD1252,'Сотрудники и ссылки'!A:B,2,0))</f>
        <v>Серолог</v>
      </c>
      <c r="AG1252">
        <f>IF(AD1252="","",VLOOKUP(AD1252,'Сотрудники и ссылки'!A:C,3,0))</f>
        <v>20007746</v>
      </c>
      <c r="AH1252" s="11" t="s">
        <v>2676</v>
      </c>
      <c r="AI1252" t="str">
        <f>IF(AH1252="","",VLOOKUP(AH1252,'Сотрудники и ссылки'!A:B,2,0))</f>
        <v>Серолог</v>
      </c>
      <c r="AJ1252">
        <f>IF(AH1252="","",VLOOKUP(AH1252,'Сотрудники и ссылки'!A:C,3,0))</f>
        <v>20007746</v>
      </c>
      <c r="AK1252" s="14">
        <v>45707</v>
      </c>
      <c r="AL1252" s="2">
        <f>IF(AK1252="","",AK1252+VLOOKUP(I1252,'Вид исследования'!B:E,4,0))</f>
        <v>45708</v>
      </c>
      <c r="AM1252" s="2">
        <f>IF(AK1252="","",AK1252+VLOOKUP(I1252,'Вид исследования'!B:F,5,0))</f>
        <v>45708</v>
      </c>
      <c r="AN1252" s="14">
        <v>45707</v>
      </c>
      <c r="AP1252" s="11" t="s">
        <v>189</v>
      </c>
      <c r="AQ1252" t="str">
        <f>IFERROR(IF(L1252="","",VLOOKUP(L1252&amp;I1252,Продукция!A:K,11,0)),"обратитесь к админ справочника")</f>
        <v>согласно рекомендациям производителя теста</v>
      </c>
      <c r="AR1252" s="11" t="s">
        <v>4823</v>
      </c>
      <c r="AS1252" t="str">
        <f>IFERROR(IF(L1252="","",VLOOKUP(L1252&amp;I1252,Продукция!A:J,10,0)),"обратитесь к админ справочника")</f>
        <v>инструкция по применению набора AI, Н9</v>
      </c>
      <c r="AT1252" s="11" t="s">
        <v>4823</v>
      </c>
      <c r="AU1252" s="11" t="s">
        <v>4823</v>
      </c>
      <c r="AV1252" s="11" t="s">
        <v>2676</v>
      </c>
      <c r="AW1252" s="11" t="s">
        <v>4824</v>
      </c>
      <c r="AX1252" s="11" t="s">
        <v>561</v>
      </c>
      <c r="AY1252" s="11" t="s">
        <v>1075</v>
      </c>
      <c r="AZ1252" s="11">
        <v>154</v>
      </c>
      <c r="BA1252" s="11">
        <v>40</v>
      </c>
      <c r="BC1252" s="11" t="s">
        <v>4855</v>
      </c>
    </row>
    <row r="1253" spans="1:55" x14ac:dyDescent="0.25">
      <c r="A1253" t="str">
        <f t="shared" si="23"/>
        <v>С/342Вирус гриппа птиц подтипа Н5 уровень антител (ВНИИЗЖ)</v>
      </c>
      <c r="B1253" t="str">
        <f>IF(E1253="","",INDEX(Лаборатории!A:A,MATCH('Производственный контроль'!E1253,Лаборатории!B:B,0)))</f>
        <v xml:space="preserve">КУРИНОЕ ЦАРСТВО АО </v>
      </c>
      <c r="C1253" t="str">
        <f>IF(E1253="","",VLOOKUP(E1253,Лаборатории!B:D,3,0))</f>
        <v>U377_CHL</v>
      </c>
      <c r="D1253" s="12">
        <v>45706</v>
      </c>
      <c r="E1253" s="11" t="s">
        <v>793</v>
      </c>
      <c r="F1253" s="11" t="s">
        <v>544</v>
      </c>
      <c r="G1253" s="11" t="s">
        <v>561</v>
      </c>
      <c r="H1253" s="11" t="s">
        <v>312</v>
      </c>
      <c r="I1253" s="11" t="s">
        <v>3437</v>
      </c>
      <c r="J1253" t="str">
        <f>IF(L1253="","",VLOOKUP(L1253,Продукция!B:D,3,0))</f>
        <v>Биологический_материал</v>
      </c>
      <c r="K1253" t="str">
        <f>IF(L1253="","",VLOOKUP(L1253,Продукция!B:C,2,0))</f>
        <v>Сыворотка крови</v>
      </c>
      <c r="L1253" s="151" t="s">
        <v>302</v>
      </c>
      <c r="M1253">
        <f>IF(L1253="","",VLOOKUP(L1253,Продукция!B:L,11,0))</f>
        <v>0</v>
      </c>
      <c r="N1253" s="11" t="s">
        <v>873</v>
      </c>
      <c r="P1253" s="11" t="s">
        <v>340</v>
      </c>
      <c r="Q1253" s="11" t="s">
        <v>854</v>
      </c>
      <c r="R1253" s="153" t="s">
        <v>4860</v>
      </c>
      <c r="S1253" s="11">
        <v>20</v>
      </c>
      <c r="T1253" s="11" t="s">
        <v>5186</v>
      </c>
      <c r="V1253" s="14">
        <v>45704</v>
      </c>
      <c r="Z1253" s="11" t="s">
        <v>4823</v>
      </c>
      <c r="AA1253" s="15">
        <v>0.50416666666666665</v>
      </c>
      <c r="AB1253" t="str">
        <f>IF(L1253="","",VLOOKUP(L1253&amp;I1253,Продукция!A:I,9,0))</f>
        <v>рекомендация производителя набора</v>
      </c>
      <c r="AC1253" s="14">
        <v>45707</v>
      </c>
      <c r="AD1253" s="11" t="s">
        <v>2676</v>
      </c>
      <c r="AE1253" s="11" t="s">
        <v>4823</v>
      </c>
      <c r="AF1253" t="str">
        <f>IF(AD1253="","",VLOOKUP(AD1253,'Сотрудники и ссылки'!A:B,2,0))</f>
        <v>Серолог</v>
      </c>
      <c r="AG1253">
        <f>IF(AD1253="","",VLOOKUP(AD1253,'Сотрудники и ссылки'!A:C,3,0))</f>
        <v>20007746</v>
      </c>
      <c r="AH1253" s="11" t="s">
        <v>2676</v>
      </c>
      <c r="AI1253" t="str">
        <f>IF(AH1253="","",VLOOKUP(AH1253,'Сотрудники и ссылки'!A:B,2,0))</f>
        <v>Серолог</v>
      </c>
      <c r="AJ1253">
        <f>IF(AH1253="","",VLOOKUP(AH1253,'Сотрудники и ссылки'!A:C,3,0))</f>
        <v>20007746</v>
      </c>
      <c r="AK1253" s="14">
        <v>45707</v>
      </c>
      <c r="AL1253" s="2">
        <f>IF(AK1253="","",AK1253+VLOOKUP(I1253,'Вид исследования'!B:E,4,0))</f>
        <v>45708</v>
      </c>
      <c r="AM1253" s="2">
        <f>IF(AK1253="","",AK1253+VLOOKUP(I1253,'Вид исследования'!B:F,5,0))</f>
        <v>45708</v>
      </c>
      <c r="AN1253" s="14">
        <v>45707</v>
      </c>
      <c r="AP1253" s="11" t="s">
        <v>189</v>
      </c>
      <c r="AQ1253" t="str">
        <f>IFERROR(IF(L1253="","",VLOOKUP(L1253&amp;I1253,Продукция!A:K,11,0)),"обратитесь к админ справочника")</f>
        <v>согласно рекомендациям производителя теста</v>
      </c>
      <c r="AR1253" s="11" t="s">
        <v>4823</v>
      </c>
      <c r="AS1253" t="str">
        <f>IFERROR(IF(L1253="","",VLOOKUP(L1253&amp;I1253,Продукция!A:J,10,0)),"обратитесь к админ справочника")</f>
        <v>инструкция по применению набора AI, Н5</v>
      </c>
      <c r="AT1253" s="11" t="s">
        <v>4823</v>
      </c>
      <c r="AU1253" s="11" t="s">
        <v>4823</v>
      </c>
      <c r="AV1253" s="11" t="s">
        <v>2676</v>
      </c>
      <c r="AW1253" s="11" t="s">
        <v>4824</v>
      </c>
      <c r="AX1253" s="11" t="s">
        <v>561</v>
      </c>
      <c r="AY1253" s="11" t="s">
        <v>1072</v>
      </c>
      <c r="AZ1253" s="11">
        <v>154</v>
      </c>
      <c r="BA1253" s="11">
        <v>40</v>
      </c>
      <c r="BC1253" s="11" t="s">
        <v>4855</v>
      </c>
    </row>
    <row r="1254" spans="1:55" x14ac:dyDescent="0.25">
      <c r="A1254" t="str">
        <f t="shared" si="23"/>
        <v>С/342Вирус гриппа птиц подтипа Н5 уровень антител (ВНИИЗЖ)</v>
      </c>
      <c r="B1254" t="str">
        <f>IF(E1254="","",INDEX(Лаборатории!A:A,MATCH('Производственный контроль'!E1254,Лаборатории!B:B,0)))</f>
        <v xml:space="preserve">КУРИНОЕ ЦАРСТВО АО </v>
      </c>
      <c r="C1254" t="str">
        <f>IF(E1254="","",VLOOKUP(E1254,Лаборатории!B:D,3,0))</f>
        <v>U377_CHL</v>
      </c>
      <c r="D1254" s="12">
        <v>45706</v>
      </c>
      <c r="E1254" s="11" t="s">
        <v>793</v>
      </c>
      <c r="F1254" s="11" t="s">
        <v>544</v>
      </c>
      <c r="G1254" s="11" t="s">
        <v>561</v>
      </c>
      <c r="H1254" s="11" t="s">
        <v>312</v>
      </c>
      <c r="I1254" s="11" t="s">
        <v>3437</v>
      </c>
      <c r="J1254" t="str">
        <f>IF(L1254="","",VLOOKUP(L1254,Продукция!B:D,3,0))</f>
        <v>Биологический_материал</v>
      </c>
      <c r="K1254" t="str">
        <f>IF(L1254="","",VLOOKUP(L1254,Продукция!B:C,2,0))</f>
        <v>Сыворотка крови</v>
      </c>
      <c r="L1254" s="151" t="s">
        <v>302</v>
      </c>
      <c r="M1254">
        <f>IF(L1254="","",VLOOKUP(L1254,Продукция!B:L,11,0))</f>
        <v>0</v>
      </c>
      <c r="N1254" s="11" t="s">
        <v>873</v>
      </c>
      <c r="P1254" s="11" t="s">
        <v>340</v>
      </c>
      <c r="Q1254" s="11" t="s">
        <v>854</v>
      </c>
      <c r="R1254" s="153" t="s">
        <v>5185</v>
      </c>
      <c r="S1254" s="11">
        <v>20</v>
      </c>
      <c r="T1254" s="11" t="s">
        <v>5186</v>
      </c>
      <c r="V1254" s="14">
        <v>45704</v>
      </c>
      <c r="Z1254" s="11" t="s">
        <v>4823</v>
      </c>
      <c r="AA1254" s="15">
        <v>0.50416666666666665</v>
      </c>
      <c r="AB1254" t="str">
        <f>IF(L1254="","",VLOOKUP(L1254&amp;I1254,Продукция!A:I,9,0))</f>
        <v>рекомендация производителя набора</v>
      </c>
      <c r="AC1254" s="14">
        <v>45707</v>
      </c>
      <c r="AD1254" s="11" t="s">
        <v>2676</v>
      </c>
      <c r="AE1254" s="11" t="s">
        <v>4823</v>
      </c>
      <c r="AF1254" t="str">
        <f>IF(AD1254="","",VLOOKUP(AD1254,'Сотрудники и ссылки'!A:B,2,0))</f>
        <v>Серолог</v>
      </c>
      <c r="AG1254">
        <f>IF(AD1254="","",VLOOKUP(AD1254,'Сотрудники и ссылки'!A:C,3,0))</f>
        <v>20007746</v>
      </c>
      <c r="AH1254" s="11" t="s">
        <v>2676</v>
      </c>
      <c r="AI1254" t="str">
        <f>IF(AH1254="","",VLOOKUP(AH1254,'Сотрудники и ссылки'!A:B,2,0))</f>
        <v>Серолог</v>
      </c>
      <c r="AJ1254">
        <f>IF(AH1254="","",VLOOKUP(AH1254,'Сотрудники и ссылки'!A:C,3,0))</f>
        <v>20007746</v>
      </c>
      <c r="AK1254" s="14">
        <v>45707</v>
      </c>
      <c r="AL1254" s="2">
        <f>IF(AK1254="","",AK1254+VLOOKUP(I1254,'Вид исследования'!B:E,4,0))</f>
        <v>45708</v>
      </c>
      <c r="AM1254" s="2">
        <f>IF(AK1254="","",AK1254+VLOOKUP(I1254,'Вид исследования'!B:F,5,0))</f>
        <v>45708</v>
      </c>
      <c r="AN1254" s="14">
        <v>45707</v>
      </c>
      <c r="AP1254" s="11" t="s">
        <v>189</v>
      </c>
      <c r="AQ1254" t="str">
        <f>IFERROR(IF(L1254="","",VLOOKUP(L1254&amp;I1254,Продукция!A:K,11,0)),"обратитесь к админ справочника")</f>
        <v>согласно рекомендациям производителя теста</v>
      </c>
      <c r="AR1254" s="11" t="s">
        <v>4823</v>
      </c>
      <c r="AS1254" t="str">
        <f>IFERROR(IF(L1254="","",VLOOKUP(L1254&amp;I1254,Продукция!A:J,10,0)),"обратитесь к админ справочника")</f>
        <v>инструкция по применению набора AI, Н5</v>
      </c>
      <c r="AT1254" s="11" t="s">
        <v>4823</v>
      </c>
      <c r="AU1254" s="11" t="s">
        <v>4823</v>
      </c>
      <c r="AV1254" s="11" t="s">
        <v>2676</v>
      </c>
      <c r="AW1254" s="11" t="s">
        <v>4824</v>
      </c>
      <c r="AX1254" s="11" t="s">
        <v>561</v>
      </c>
      <c r="AY1254" s="11" t="s">
        <v>1075</v>
      </c>
      <c r="AZ1254" s="11">
        <v>154</v>
      </c>
      <c r="BA1254" s="11">
        <v>40</v>
      </c>
      <c r="BC1254" s="11" t="s">
        <v>4855</v>
      </c>
    </row>
    <row r="1255" spans="1:55" x14ac:dyDescent="0.25">
      <c r="A1255" t="str">
        <f t="shared" si="23"/>
        <v>С/342ART (BioChek) инфекционный альвеолярный ринотрахеит тип А и В уровень антител</v>
      </c>
      <c r="B1255" t="str">
        <f>IF(E1255="","",INDEX(Лаборатории!A:A,MATCH('Производственный контроль'!E1255,Лаборатории!B:B,0)))</f>
        <v xml:space="preserve">КУРИНОЕ ЦАРСТВО АО </v>
      </c>
      <c r="C1255" t="str">
        <f>IF(E1255="","",VLOOKUP(E1255,Лаборатории!B:D,3,0))</f>
        <v>U377_CHL</v>
      </c>
      <c r="D1255" s="12">
        <v>45706</v>
      </c>
      <c r="E1255" s="11" t="s">
        <v>793</v>
      </c>
      <c r="F1255" s="11" t="s">
        <v>544</v>
      </c>
      <c r="G1255" s="11" t="s">
        <v>561</v>
      </c>
      <c r="H1255" s="11" t="s">
        <v>262</v>
      </c>
      <c r="I1255" s="11" t="s">
        <v>3409</v>
      </c>
      <c r="J1255" t="str">
        <f>IF(L1255="","",VLOOKUP(L1255,Продукция!B:D,3,0))</f>
        <v>Биологический_материал</v>
      </c>
      <c r="K1255" t="str">
        <f>IF(L1255="","",VLOOKUP(L1255,Продукция!B:C,2,0))</f>
        <v>Сыворотка крови</v>
      </c>
      <c r="L1255" s="151" t="s">
        <v>302</v>
      </c>
      <c r="M1255">
        <f>IF(L1255="","",VLOOKUP(L1255,Продукция!B:L,11,0))</f>
        <v>0</v>
      </c>
      <c r="N1255" s="11" t="s">
        <v>873</v>
      </c>
      <c r="P1255" s="11" t="s">
        <v>340</v>
      </c>
      <c r="Q1255" s="11" t="s">
        <v>854</v>
      </c>
      <c r="R1255" s="160" t="s">
        <v>4860</v>
      </c>
      <c r="S1255" s="11">
        <v>18</v>
      </c>
      <c r="T1255" s="11" t="s">
        <v>5186</v>
      </c>
      <c r="V1255" s="14">
        <v>45704</v>
      </c>
      <c r="Z1255" s="11" t="s">
        <v>4823</v>
      </c>
      <c r="AA1255" s="15">
        <v>0.50416666666666665</v>
      </c>
      <c r="AB1255" t="str">
        <f>IF(L1255="","",VLOOKUP(L1255&amp;I1255,Продукция!A:I,9,0))</f>
        <v>рекомендация производителя набора</v>
      </c>
      <c r="AC1255" s="14">
        <v>45716</v>
      </c>
      <c r="AD1255" s="11" t="s">
        <v>2673</v>
      </c>
      <c r="AE1255" s="11" t="s">
        <v>4823</v>
      </c>
      <c r="AF1255" t="str">
        <f>IF(AD1255="","",VLOOKUP(AD1255,'Сотрудники и ссылки'!A:B,2,0))</f>
        <v>Серолог</v>
      </c>
      <c r="AG1255">
        <f>IF(AD1255="","",VLOOKUP(AD1255,'Сотрудники и ссылки'!A:C,3,0))</f>
        <v>20001771</v>
      </c>
      <c r="AH1255" s="11" t="s">
        <v>2673</v>
      </c>
      <c r="AI1255" t="str">
        <f>IF(AH1255="","",VLOOKUP(AH1255,'Сотрудники и ссылки'!A:B,2,0))</f>
        <v>Серолог</v>
      </c>
      <c r="AJ1255">
        <f>IF(AH1255="","",VLOOKUP(AH1255,'Сотрудники и ссылки'!A:C,3,0))</f>
        <v>20001771</v>
      </c>
      <c r="AK1255" s="14">
        <v>45716</v>
      </c>
      <c r="AL1255" s="2">
        <f>IF(AK1255="","",AK1255+VLOOKUP(I1255,'Вид исследования'!B:E,4,0))</f>
        <v>45717</v>
      </c>
      <c r="AM1255" s="2">
        <f>IF(AK1255="","",AK1255+VLOOKUP(I1255,'Вид исследования'!B:F,5,0))</f>
        <v>45717</v>
      </c>
      <c r="AN1255" s="14">
        <v>45716</v>
      </c>
      <c r="AP1255" s="11" t="s">
        <v>189</v>
      </c>
      <c r="AQ1255" t="str">
        <f>IFERROR(IF(L1255="","",VLOOKUP(L1255&amp;I1255,Продукция!A:K,11,0)),"обратитесь к админ справочника")</f>
        <v>согласно рекомендациям производителя теста</v>
      </c>
      <c r="AR1255" s="11" t="s">
        <v>4823</v>
      </c>
      <c r="AS1255" t="str">
        <f>IFERROR(IF(L1255="","",VLOOKUP(L1255&amp;I1255,Продукция!A:J,10,0)),"обратитесь к админ справочника")</f>
        <v>инструкция тест- ситема Биочек СК-120</v>
      </c>
      <c r="AT1255" s="11" t="s">
        <v>4823</v>
      </c>
      <c r="AU1255" s="11" t="s">
        <v>4823</v>
      </c>
      <c r="AV1255" s="11" t="s">
        <v>2673</v>
      </c>
      <c r="AW1255" s="11" t="s">
        <v>4824</v>
      </c>
      <c r="AX1255" s="11" t="s">
        <v>561</v>
      </c>
      <c r="AY1255" s="11" t="s">
        <v>1072</v>
      </c>
      <c r="AZ1255" s="11">
        <v>154</v>
      </c>
      <c r="BA1255" s="11">
        <v>40</v>
      </c>
      <c r="BC1255" s="11" t="s">
        <v>4855</v>
      </c>
    </row>
    <row r="1256" spans="1:55" x14ac:dyDescent="0.25">
      <c r="A1256" t="str">
        <f t="shared" si="23"/>
        <v>С/342ART (BioChek) инфекционный альвеолярный ринотрахеит тип А и В уровень антител</v>
      </c>
      <c r="B1256" t="str">
        <f>IF(E1256="","",INDEX(Лаборатории!A:A,MATCH('Производственный контроль'!E1256,Лаборатории!B:B,0)))</f>
        <v xml:space="preserve">КУРИНОЕ ЦАРСТВО АО </v>
      </c>
      <c r="C1256" t="str">
        <f>IF(E1256="","",VLOOKUP(E1256,Лаборатории!B:D,3,0))</f>
        <v>U377_CHL</v>
      </c>
      <c r="D1256" s="12">
        <v>45706</v>
      </c>
      <c r="E1256" s="11" t="s">
        <v>793</v>
      </c>
      <c r="F1256" s="11" t="s">
        <v>544</v>
      </c>
      <c r="G1256" s="11" t="s">
        <v>561</v>
      </c>
      <c r="H1256" s="11" t="s">
        <v>262</v>
      </c>
      <c r="I1256" s="11" t="s">
        <v>3409</v>
      </c>
      <c r="J1256" t="str">
        <f>IF(L1256="","",VLOOKUP(L1256,Продукция!B:D,3,0))</f>
        <v>Биологический_материал</v>
      </c>
      <c r="K1256" t="str">
        <f>IF(L1256="","",VLOOKUP(L1256,Продукция!B:C,2,0))</f>
        <v>Сыворотка крови</v>
      </c>
      <c r="L1256" s="151" t="s">
        <v>302</v>
      </c>
      <c r="M1256">
        <f>IF(L1256="","",VLOOKUP(L1256,Продукция!B:L,11,0))</f>
        <v>0</v>
      </c>
      <c r="N1256" s="11" t="s">
        <v>873</v>
      </c>
      <c r="P1256" s="11" t="s">
        <v>340</v>
      </c>
      <c r="Q1256" s="11" t="s">
        <v>854</v>
      </c>
      <c r="R1256" s="160" t="s">
        <v>5185</v>
      </c>
      <c r="S1256" s="11">
        <v>18</v>
      </c>
      <c r="T1256" s="11" t="s">
        <v>5186</v>
      </c>
      <c r="V1256" s="14">
        <v>45704</v>
      </c>
      <c r="Z1256" s="11" t="s">
        <v>4823</v>
      </c>
      <c r="AA1256" s="15">
        <v>0.50416666666666665</v>
      </c>
      <c r="AB1256" t="str">
        <f>IF(L1256="","",VLOOKUP(L1256&amp;I1256,Продукция!A:I,9,0))</f>
        <v>рекомендация производителя набора</v>
      </c>
      <c r="AC1256" s="14">
        <v>45716</v>
      </c>
      <c r="AD1256" s="11" t="s">
        <v>2673</v>
      </c>
      <c r="AE1256" s="11" t="s">
        <v>4823</v>
      </c>
      <c r="AF1256" t="str">
        <f>IF(AD1256="","",VLOOKUP(AD1256,'Сотрудники и ссылки'!A:B,2,0))</f>
        <v>Серолог</v>
      </c>
      <c r="AG1256">
        <f>IF(AD1256="","",VLOOKUP(AD1256,'Сотрудники и ссылки'!A:C,3,0))</f>
        <v>20001771</v>
      </c>
      <c r="AH1256" s="11" t="s">
        <v>2673</v>
      </c>
      <c r="AI1256" t="str">
        <f>IF(AH1256="","",VLOOKUP(AH1256,'Сотрудники и ссылки'!A:B,2,0))</f>
        <v>Серолог</v>
      </c>
      <c r="AJ1256">
        <f>IF(AH1256="","",VLOOKUP(AH1256,'Сотрудники и ссылки'!A:C,3,0))</f>
        <v>20001771</v>
      </c>
      <c r="AK1256" s="14">
        <v>45716</v>
      </c>
      <c r="AL1256" s="2">
        <f>IF(AK1256="","",AK1256+VLOOKUP(I1256,'Вид исследования'!B:E,4,0))</f>
        <v>45717</v>
      </c>
      <c r="AM1256" s="2">
        <f>IF(AK1256="","",AK1256+VLOOKUP(I1256,'Вид исследования'!B:F,5,0))</f>
        <v>45717</v>
      </c>
      <c r="AN1256" s="14">
        <v>45716</v>
      </c>
      <c r="AP1256" s="11" t="s">
        <v>189</v>
      </c>
      <c r="AQ1256" t="str">
        <f>IFERROR(IF(L1256="","",VLOOKUP(L1256&amp;I1256,Продукция!A:K,11,0)),"обратитесь к админ справочника")</f>
        <v>согласно рекомендациям производителя теста</v>
      </c>
      <c r="AR1256" s="11" t="s">
        <v>4823</v>
      </c>
      <c r="AS1256" t="str">
        <f>IFERROR(IF(L1256="","",VLOOKUP(L1256&amp;I1256,Продукция!A:J,10,0)),"обратитесь к админ справочника")</f>
        <v>инструкция тест- ситема Биочек СК-120</v>
      </c>
      <c r="AT1256" s="11" t="s">
        <v>4823</v>
      </c>
      <c r="AU1256" s="11" t="s">
        <v>4823</v>
      </c>
      <c r="AV1256" s="11" t="s">
        <v>2673</v>
      </c>
      <c r="AW1256" s="11" t="s">
        <v>4824</v>
      </c>
      <c r="AX1256" s="11" t="s">
        <v>561</v>
      </c>
      <c r="AY1256" s="11" t="s">
        <v>1075</v>
      </c>
      <c r="AZ1256" s="11">
        <v>154</v>
      </c>
      <c r="BA1256" s="11">
        <v>40</v>
      </c>
      <c r="BC1256" s="11" t="s">
        <v>4855</v>
      </c>
    </row>
    <row r="1257" spans="1:55" x14ac:dyDescent="0.25">
      <c r="A1257" t="str">
        <f t="shared" si="23"/>
        <v>С/342IBD (BioChek) болезнь Гамборо уровень антител</v>
      </c>
      <c r="B1257" t="str">
        <f>IF(E1257="","",INDEX(Лаборатории!A:A,MATCH('Производственный контроль'!E1257,Лаборатории!B:B,0)))</f>
        <v xml:space="preserve">КУРИНОЕ ЦАРСТВО АО </v>
      </c>
      <c r="C1257" t="str">
        <f>IF(E1257="","",VLOOKUP(E1257,Лаборатории!B:D,3,0))</f>
        <v>U377_CHL</v>
      </c>
      <c r="D1257" s="12">
        <v>45706</v>
      </c>
      <c r="E1257" s="11" t="s">
        <v>793</v>
      </c>
      <c r="F1257" s="11" t="s">
        <v>544</v>
      </c>
      <c r="G1257" s="11" t="s">
        <v>561</v>
      </c>
      <c r="H1257" s="11" t="s">
        <v>262</v>
      </c>
      <c r="I1257" s="11" t="s">
        <v>3415</v>
      </c>
      <c r="J1257" t="str">
        <f>IF(L1257="","",VLOOKUP(L1257,Продукция!B:D,3,0))</f>
        <v>Биологический_материал</v>
      </c>
      <c r="K1257" t="str">
        <f>IF(L1257="","",VLOOKUP(L1257,Продукция!B:C,2,0))</f>
        <v>Сыворотка крови</v>
      </c>
      <c r="L1257" s="151" t="s">
        <v>302</v>
      </c>
      <c r="M1257">
        <f>IF(L1257="","",VLOOKUP(L1257,Продукция!B:L,11,0))</f>
        <v>0</v>
      </c>
      <c r="N1257" s="11" t="s">
        <v>873</v>
      </c>
      <c r="P1257" s="11" t="s">
        <v>340</v>
      </c>
      <c r="Q1257" s="11" t="s">
        <v>854</v>
      </c>
      <c r="R1257" s="153" t="s">
        <v>4860</v>
      </c>
      <c r="S1257" s="11">
        <v>18</v>
      </c>
      <c r="T1257" s="11" t="s">
        <v>5186</v>
      </c>
      <c r="V1257" s="14">
        <v>45704</v>
      </c>
      <c r="Z1257" s="11" t="s">
        <v>4823</v>
      </c>
      <c r="AA1257" s="15">
        <v>0.50416666666666665</v>
      </c>
      <c r="AB1257" t="str">
        <f>IF(L1257="","",VLOOKUP(L1257&amp;I1257,Продукция!A:I,9,0))</f>
        <v>рекомендация производителя набора</v>
      </c>
      <c r="AC1257" s="14">
        <v>45712</v>
      </c>
      <c r="AD1257" s="11" t="s">
        <v>2673</v>
      </c>
      <c r="AE1257" s="11" t="s">
        <v>4823</v>
      </c>
      <c r="AF1257" t="str">
        <f>IF(AD1257="","",VLOOKUP(AD1257,'Сотрудники и ссылки'!A:B,2,0))</f>
        <v>Серолог</v>
      </c>
      <c r="AG1257">
        <f>IF(AD1257="","",VLOOKUP(AD1257,'Сотрудники и ссылки'!A:C,3,0))</f>
        <v>20001771</v>
      </c>
      <c r="AH1257" s="11" t="s">
        <v>2673</v>
      </c>
      <c r="AI1257" t="str">
        <f>IF(AH1257="","",VLOOKUP(AH1257,'Сотрудники и ссылки'!A:B,2,0))</f>
        <v>Серолог</v>
      </c>
      <c r="AJ1257">
        <f>IF(AH1257="","",VLOOKUP(AH1257,'Сотрудники и ссылки'!A:C,3,0))</f>
        <v>20001771</v>
      </c>
      <c r="AK1257" s="14">
        <v>45712</v>
      </c>
      <c r="AL1257" s="2">
        <f>IF(AK1257="","",AK1257+VLOOKUP(I1257,'Вид исследования'!B:E,4,0))</f>
        <v>45713</v>
      </c>
      <c r="AM1257" s="2">
        <f>IF(AK1257="","",AK1257+VLOOKUP(I1257,'Вид исследования'!B:F,5,0))</f>
        <v>45713</v>
      </c>
      <c r="AN1257" s="14">
        <v>45712</v>
      </c>
      <c r="AP1257" s="11" t="s">
        <v>189</v>
      </c>
      <c r="AQ1257" t="str">
        <f>IFERROR(IF(L1257="","",VLOOKUP(L1257&amp;I1257,Продукция!A:K,11,0)),"обратитесь к админ справочника")</f>
        <v>согласно рекомендациям производителя теста</v>
      </c>
      <c r="AR1257" s="11" t="s">
        <v>4823</v>
      </c>
      <c r="AS1257" t="str">
        <f>IFERROR(IF(L1257="","",VLOOKUP(L1257&amp;I1257,Продукция!A:J,10,0)),"обратитесь к админ справочника")</f>
        <v>инструкция тест- ситема Биочек СК-113</v>
      </c>
      <c r="AT1257" s="11" t="s">
        <v>4823</v>
      </c>
      <c r="AU1257" s="11" t="s">
        <v>4823</v>
      </c>
      <c r="AV1257" s="11" t="s">
        <v>2673</v>
      </c>
      <c r="AW1257" s="11" t="s">
        <v>4824</v>
      </c>
      <c r="AX1257" s="11" t="s">
        <v>561</v>
      </c>
      <c r="AY1257" s="11" t="s">
        <v>1072</v>
      </c>
      <c r="AZ1257" s="11">
        <v>154</v>
      </c>
      <c r="BA1257" s="11">
        <v>40</v>
      </c>
      <c r="BC1257" s="11" t="s">
        <v>4855</v>
      </c>
    </row>
    <row r="1258" spans="1:55" x14ac:dyDescent="0.25">
      <c r="A1258" t="str">
        <f t="shared" si="23"/>
        <v>С/342IBD (BioChek) болезнь Гамборо уровень антител</v>
      </c>
      <c r="B1258" t="str">
        <f>IF(E1258="","",INDEX(Лаборатории!A:A,MATCH('Производственный контроль'!E1258,Лаборатории!B:B,0)))</f>
        <v xml:space="preserve">КУРИНОЕ ЦАРСТВО АО </v>
      </c>
      <c r="C1258" t="str">
        <f>IF(E1258="","",VLOOKUP(E1258,Лаборатории!B:D,3,0))</f>
        <v>U377_CHL</v>
      </c>
      <c r="D1258" s="12">
        <v>45706</v>
      </c>
      <c r="E1258" s="11" t="s">
        <v>793</v>
      </c>
      <c r="F1258" s="11" t="s">
        <v>544</v>
      </c>
      <c r="G1258" s="11" t="s">
        <v>561</v>
      </c>
      <c r="H1258" s="11" t="s">
        <v>262</v>
      </c>
      <c r="I1258" s="11" t="s">
        <v>3415</v>
      </c>
      <c r="J1258" t="str">
        <f>IF(L1258="","",VLOOKUP(L1258,Продукция!B:D,3,0))</f>
        <v>Биологический_материал</v>
      </c>
      <c r="K1258" t="str">
        <f>IF(L1258="","",VLOOKUP(L1258,Продукция!B:C,2,0))</f>
        <v>Сыворотка крови</v>
      </c>
      <c r="L1258" s="151" t="s">
        <v>302</v>
      </c>
      <c r="M1258">
        <f>IF(L1258="","",VLOOKUP(L1258,Продукция!B:L,11,0))</f>
        <v>0</v>
      </c>
      <c r="N1258" s="11" t="s">
        <v>873</v>
      </c>
      <c r="P1258" s="11" t="s">
        <v>340</v>
      </c>
      <c r="Q1258" s="11" t="s">
        <v>854</v>
      </c>
      <c r="R1258" s="153" t="s">
        <v>5185</v>
      </c>
      <c r="S1258" s="11">
        <v>18</v>
      </c>
      <c r="T1258" s="11" t="s">
        <v>5186</v>
      </c>
      <c r="V1258" s="14">
        <v>45704</v>
      </c>
      <c r="Z1258" s="11" t="s">
        <v>4823</v>
      </c>
      <c r="AA1258" s="15">
        <v>0.50416666666666665</v>
      </c>
      <c r="AB1258" t="str">
        <f>IF(L1258="","",VLOOKUP(L1258&amp;I1258,Продукция!A:I,9,0))</f>
        <v>рекомендация производителя набора</v>
      </c>
      <c r="AC1258" s="14">
        <v>45712</v>
      </c>
      <c r="AD1258" s="11" t="s">
        <v>2673</v>
      </c>
      <c r="AE1258" s="11" t="s">
        <v>4823</v>
      </c>
      <c r="AF1258" t="str">
        <f>IF(AD1258="","",VLOOKUP(AD1258,'Сотрудники и ссылки'!A:B,2,0))</f>
        <v>Серолог</v>
      </c>
      <c r="AG1258">
        <f>IF(AD1258="","",VLOOKUP(AD1258,'Сотрудники и ссылки'!A:C,3,0))</f>
        <v>20001771</v>
      </c>
      <c r="AH1258" s="11" t="s">
        <v>2673</v>
      </c>
      <c r="AI1258" t="str">
        <f>IF(AH1258="","",VLOOKUP(AH1258,'Сотрудники и ссылки'!A:B,2,0))</f>
        <v>Серолог</v>
      </c>
      <c r="AJ1258">
        <f>IF(AH1258="","",VLOOKUP(AH1258,'Сотрудники и ссылки'!A:C,3,0))</f>
        <v>20001771</v>
      </c>
      <c r="AK1258" s="14">
        <v>45712</v>
      </c>
      <c r="AL1258" s="2">
        <f>IF(AK1258="","",AK1258+VLOOKUP(I1258,'Вид исследования'!B:E,4,0))</f>
        <v>45713</v>
      </c>
      <c r="AM1258" s="2">
        <f>IF(AK1258="","",AK1258+VLOOKUP(I1258,'Вид исследования'!B:F,5,0))</f>
        <v>45713</v>
      </c>
      <c r="AN1258" s="14">
        <v>45712</v>
      </c>
      <c r="AP1258" s="11" t="s">
        <v>189</v>
      </c>
      <c r="AQ1258" t="str">
        <f>IFERROR(IF(L1258="","",VLOOKUP(L1258&amp;I1258,Продукция!A:K,11,0)),"обратитесь к админ справочника")</f>
        <v>согласно рекомендациям производителя теста</v>
      </c>
      <c r="AR1258" s="11" t="s">
        <v>4823</v>
      </c>
      <c r="AS1258" t="str">
        <f>IFERROR(IF(L1258="","",VLOOKUP(L1258&amp;I1258,Продукция!A:J,10,0)),"обратитесь к админ справочника")</f>
        <v>инструкция тест- ситема Биочек СК-113</v>
      </c>
      <c r="AT1258" s="11" t="s">
        <v>4823</v>
      </c>
      <c r="AU1258" s="11" t="s">
        <v>4823</v>
      </c>
      <c r="AV1258" s="11" t="s">
        <v>2673</v>
      </c>
      <c r="AW1258" s="11" t="s">
        <v>4824</v>
      </c>
      <c r="AX1258" s="11" t="s">
        <v>561</v>
      </c>
      <c r="AY1258" s="11" t="s">
        <v>1075</v>
      </c>
      <c r="AZ1258" s="11">
        <v>154</v>
      </c>
      <c r="BA1258" s="11">
        <v>40</v>
      </c>
      <c r="BC1258" s="11" t="s">
        <v>4855</v>
      </c>
    </row>
    <row r="1259" spans="1:55" x14ac:dyDescent="0.25">
      <c r="A1259" t="str">
        <f t="shared" si="23"/>
        <v>С/342IBV (BioChek) инфекционный бронхит уровень антител</v>
      </c>
      <c r="B1259" t="str">
        <f>IF(E1259="","",INDEX(Лаборатории!A:A,MATCH('Производственный контроль'!E1259,Лаборатории!B:B,0)))</f>
        <v xml:space="preserve">КУРИНОЕ ЦАРСТВО АО </v>
      </c>
      <c r="C1259" t="str">
        <f>IF(E1259="","",VLOOKUP(E1259,Лаборатории!B:D,3,0))</f>
        <v>U377_CHL</v>
      </c>
      <c r="D1259" s="12">
        <v>45706</v>
      </c>
      <c r="E1259" s="11" t="s">
        <v>793</v>
      </c>
      <c r="F1259" s="11" t="s">
        <v>544</v>
      </c>
      <c r="G1259" s="11" t="s">
        <v>561</v>
      </c>
      <c r="H1259" s="11" t="s">
        <v>262</v>
      </c>
      <c r="I1259" s="11" t="s">
        <v>3416</v>
      </c>
      <c r="J1259" t="str">
        <f>IF(L1259="","",VLOOKUP(L1259,Продукция!B:D,3,0))</f>
        <v>Биологический_материал</v>
      </c>
      <c r="K1259" t="str">
        <f>IF(L1259="","",VLOOKUP(L1259,Продукция!B:C,2,0))</f>
        <v>Сыворотка крови</v>
      </c>
      <c r="L1259" s="151" t="s">
        <v>302</v>
      </c>
      <c r="M1259">
        <f>IF(L1259="","",VLOOKUP(L1259,Продукция!B:L,11,0))</f>
        <v>0</v>
      </c>
      <c r="N1259" s="11" t="s">
        <v>873</v>
      </c>
      <c r="P1259" s="11" t="s">
        <v>340</v>
      </c>
      <c r="Q1259" s="11" t="s">
        <v>854</v>
      </c>
      <c r="R1259" s="153" t="s">
        <v>4860</v>
      </c>
      <c r="S1259" s="11">
        <v>18</v>
      </c>
      <c r="T1259" s="11" t="s">
        <v>5186</v>
      </c>
      <c r="V1259" s="14">
        <v>45704</v>
      </c>
      <c r="Z1259" s="11" t="s">
        <v>4823</v>
      </c>
      <c r="AA1259" s="15">
        <v>0.50416666666666665</v>
      </c>
      <c r="AB1259" t="str">
        <f>IF(L1259="","",VLOOKUP(L1259&amp;I1259,Продукция!A:I,9,0))</f>
        <v>рекомендация производителя набора</v>
      </c>
      <c r="AC1259" s="14">
        <v>45712</v>
      </c>
      <c r="AD1259" s="11" t="s">
        <v>2673</v>
      </c>
      <c r="AE1259" s="11" t="s">
        <v>4823</v>
      </c>
      <c r="AF1259" t="str">
        <f>IF(AD1259="","",VLOOKUP(AD1259,'Сотрудники и ссылки'!A:B,2,0))</f>
        <v>Серолог</v>
      </c>
      <c r="AG1259">
        <f>IF(AD1259="","",VLOOKUP(AD1259,'Сотрудники и ссылки'!A:C,3,0))</f>
        <v>20001771</v>
      </c>
      <c r="AH1259" s="11" t="s">
        <v>2673</v>
      </c>
      <c r="AI1259" t="str">
        <f>IF(AH1259="","",VLOOKUP(AH1259,'Сотрудники и ссылки'!A:B,2,0))</f>
        <v>Серолог</v>
      </c>
      <c r="AJ1259">
        <f>IF(AH1259="","",VLOOKUP(AH1259,'Сотрудники и ссылки'!A:C,3,0))</f>
        <v>20001771</v>
      </c>
      <c r="AK1259" s="14">
        <v>45712</v>
      </c>
      <c r="AL1259" s="2">
        <f>IF(AK1259="","",AK1259+VLOOKUP(I1259,'Вид исследования'!B:E,4,0))</f>
        <v>45713</v>
      </c>
      <c r="AM1259" s="2">
        <f>IF(AK1259="","",AK1259+VLOOKUP(I1259,'Вид исследования'!B:F,5,0))</f>
        <v>45713</v>
      </c>
      <c r="AN1259" s="14">
        <v>45712</v>
      </c>
      <c r="AP1259" s="11" t="s">
        <v>189</v>
      </c>
      <c r="AQ1259" t="str">
        <f>IFERROR(IF(L1259="","",VLOOKUP(L1259&amp;I1259,Продукция!A:K,11,0)),"обратитесь к админ справочника")</f>
        <v>согласно рекомендациям производителя теста</v>
      </c>
      <c r="AR1259" s="11" t="s">
        <v>4823</v>
      </c>
      <c r="AS1259" t="str">
        <f>IFERROR(IF(L1259="","",VLOOKUP(L1259&amp;I1259,Продукция!A:J,10,0)),"обратитесь к админ справочника")</f>
        <v>инструкция тест- ситема Биочек СК-119</v>
      </c>
      <c r="AT1259" s="11" t="s">
        <v>4823</v>
      </c>
      <c r="AU1259" s="11" t="s">
        <v>4823</v>
      </c>
      <c r="AV1259" s="11" t="s">
        <v>2673</v>
      </c>
      <c r="AW1259" s="11" t="s">
        <v>4824</v>
      </c>
      <c r="AX1259" s="11" t="s">
        <v>561</v>
      </c>
      <c r="AY1259" s="11" t="s">
        <v>1072</v>
      </c>
      <c r="AZ1259" s="11">
        <v>154</v>
      </c>
      <c r="BA1259" s="11">
        <v>40</v>
      </c>
      <c r="BC1259" s="11" t="s">
        <v>4855</v>
      </c>
    </row>
    <row r="1260" spans="1:55" x14ac:dyDescent="0.25">
      <c r="A1260" t="str">
        <f t="shared" si="23"/>
        <v>С/342IBV (BioChek) инфекционный бронхит уровень антител</v>
      </c>
      <c r="B1260" t="str">
        <f>IF(E1260="","",INDEX(Лаборатории!A:A,MATCH('Производственный контроль'!E1260,Лаборатории!B:B,0)))</f>
        <v xml:space="preserve">КУРИНОЕ ЦАРСТВО АО </v>
      </c>
      <c r="C1260" t="str">
        <f>IF(E1260="","",VLOOKUP(E1260,Лаборатории!B:D,3,0))</f>
        <v>U377_CHL</v>
      </c>
      <c r="D1260" s="12">
        <v>45706</v>
      </c>
      <c r="E1260" s="11" t="s">
        <v>793</v>
      </c>
      <c r="F1260" s="11" t="s">
        <v>544</v>
      </c>
      <c r="G1260" s="11" t="s">
        <v>561</v>
      </c>
      <c r="H1260" s="11" t="s">
        <v>262</v>
      </c>
      <c r="I1260" s="11" t="s">
        <v>3416</v>
      </c>
      <c r="J1260" t="str">
        <f>IF(L1260="","",VLOOKUP(L1260,Продукция!B:D,3,0))</f>
        <v>Биологический_материал</v>
      </c>
      <c r="K1260" t="str">
        <f>IF(L1260="","",VLOOKUP(L1260,Продукция!B:C,2,0))</f>
        <v>Сыворотка крови</v>
      </c>
      <c r="L1260" s="151" t="s">
        <v>302</v>
      </c>
      <c r="M1260">
        <f>IF(L1260="","",VLOOKUP(L1260,Продукция!B:L,11,0))</f>
        <v>0</v>
      </c>
      <c r="N1260" s="11" t="s">
        <v>873</v>
      </c>
      <c r="P1260" s="11" t="s">
        <v>340</v>
      </c>
      <c r="Q1260" s="11" t="s">
        <v>854</v>
      </c>
      <c r="R1260" s="153" t="s">
        <v>5185</v>
      </c>
      <c r="S1260" s="11">
        <v>18</v>
      </c>
      <c r="T1260" s="11" t="s">
        <v>5186</v>
      </c>
      <c r="V1260" s="14">
        <v>45704</v>
      </c>
      <c r="Z1260" s="11" t="s">
        <v>4823</v>
      </c>
      <c r="AA1260" s="15">
        <v>0.50416666666666665</v>
      </c>
      <c r="AB1260" t="str">
        <f>IF(L1260="","",VLOOKUP(L1260&amp;I1260,Продукция!A:I,9,0))</f>
        <v>рекомендация производителя набора</v>
      </c>
      <c r="AC1260" s="14">
        <v>45712</v>
      </c>
      <c r="AD1260" s="11" t="s">
        <v>2673</v>
      </c>
      <c r="AE1260" s="11" t="s">
        <v>4823</v>
      </c>
      <c r="AF1260" t="str">
        <f>IF(AD1260="","",VLOOKUP(AD1260,'Сотрудники и ссылки'!A:B,2,0))</f>
        <v>Серолог</v>
      </c>
      <c r="AG1260">
        <f>IF(AD1260="","",VLOOKUP(AD1260,'Сотрудники и ссылки'!A:C,3,0))</f>
        <v>20001771</v>
      </c>
      <c r="AH1260" s="11" t="s">
        <v>2673</v>
      </c>
      <c r="AI1260" t="str">
        <f>IF(AH1260="","",VLOOKUP(AH1260,'Сотрудники и ссылки'!A:B,2,0))</f>
        <v>Серолог</v>
      </c>
      <c r="AJ1260">
        <f>IF(AH1260="","",VLOOKUP(AH1260,'Сотрудники и ссылки'!A:C,3,0))</f>
        <v>20001771</v>
      </c>
      <c r="AK1260" s="14">
        <v>45712</v>
      </c>
      <c r="AL1260" s="2">
        <f>IF(AK1260="","",AK1260+VLOOKUP(I1260,'Вид исследования'!B:E,4,0))</f>
        <v>45713</v>
      </c>
      <c r="AM1260" s="2">
        <f>IF(AK1260="","",AK1260+VLOOKUP(I1260,'Вид исследования'!B:F,5,0))</f>
        <v>45713</v>
      </c>
      <c r="AN1260" s="14">
        <v>45712</v>
      </c>
      <c r="AP1260" s="11" t="s">
        <v>189</v>
      </c>
      <c r="AQ1260" t="str">
        <f>IFERROR(IF(L1260="","",VLOOKUP(L1260&amp;I1260,Продукция!A:K,11,0)),"обратитесь к админ справочника")</f>
        <v>согласно рекомендациям производителя теста</v>
      </c>
      <c r="AR1260" s="11" t="s">
        <v>4823</v>
      </c>
      <c r="AS1260" t="str">
        <f>IFERROR(IF(L1260="","",VLOOKUP(L1260&amp;I1260,Продукция!A:J,10,0)),"обратитесь к админ справочника")</f>
        <v>инструкция тест- ситема Биочек СК-119</v>
      </c>
      <c r="AT1260" s="11" t="s">
        <v>4823</v>
      </c>
      <c r="AU1260" s="11" t="s">
        <v>4823</v>
      </c>
      <c r="AV1260" s="11" t="s">
        <v>2673</v>
      </c>
      <c r="AW1260" s="11" t="s">
        <v>4824</v>
      </c>
      <c r="AX1260" s="11" t="s">
        <v>561</v>
      </c>
      <c r="AY1260" s="11" t="s">
        <v>1075</v>
      </c>
      <c r="AZ1260" s="11">
        <v>154</v>
      </c>
      <c r="BA1260" s="11">
        <v>40</v>
      </c>
      <c r="BC1260" s="11" t="s">
        <v>4855</v>
      </c>
    </row>
    <row r="1261" spans="1:55" x14ac:dyDescent="0.25">
      <c r="A1261" t="str">
        <f t="shared" si="23"/>
        <v>С/342REO (BioChek) реовирус уровень антител</v>
      </c>
      <c r="B1261" t="str">
        <f>IF(E1261="","",INDEX(Лаборатории!A:A,MATCH('Производственный контроль'!E1261,Лаборатории!B:B,0)))</f>
        <v xml:space="preserve">КУРИНОЕ ЦАРСТВО АО </v>
      </c>
      <c r="C1261" t="str">
        <f>IF(E1261="","",VLOOKUP(E1261,Лаборатории!B:D,3,0))</f>
        <v>U377_CHL</v>
      </c>
      <c r="D1261" s="12">
        <v>45706</v>
      </c>
      <c r="E1261" s="11" t="s">
        <v>793</v>
      </c>
      <c r="F1261" s="11" t="s">
        <v>544</v>
      </c>
      <c r="G1261" s="11" t="s">
        <v>561</v>
      </c>
      <c r="H1261" s="11" t="s">
        <v>262</v>
      </c>
      <c r="I1261" s="11" t="s">
        <v>3426</v>
      </c>
      <c r="J1261" t="str">
        <f>IF(L1261="","",VLOOKUP(L1261,Продукция!B:D,3,0))</f>
        <v>Биологический_материал</v>
      </c>
      <c r="K1261" t="str">
        <f>IF(L1261="","",VLOOKUP(L1261,Продукция!B:C,2,0))</f>
        <v>Сыворотка крови</v>
      </c>
      <c r="L1261" s="151" t="s">
        <v>302</v>
      </c>
      <c r="M1261">
        <f>IF(L1261="","",VLOOKUP(L1261,Продукция!B:L,11,0))</f>
        <v>0</v>
      </c>
      <c r="N1261" s="11" t="s">
        <v>873</v>
      </c>
      <c r="P1261" s="11" t="s">
        <v>340</v>
      </c>
      <c r="Q1261" s="11" t="s">
        <v>854</v>
      </c>
      <c r="R1261" s="153" t="s">
        <v>4860</v>
      </c>
      <c r="S1261" s="11">
        <v>18</v>
      </c>
      <c r="T1261" s="11" t="s">
        <v>5186</v>
      </c>
      <c r="V1261" s="14">
        <v>45704</v>
      </c>
      <c r="Z1261" s="11" t="s">
        <v>4823</v>
      </c>
      <c r="AA1261" s="15">
        <v>0.50416666666666665</v>
      </c>
      <c r="AB1261" t="str">
        <f>IF(L1261="","",VLOOKUP(L1261&amp;I1261,Продукция!A:I,9,0))</f>
        <v>рекомендация производителя набора</v>
      </c>
      <c r="AC1261" s="14">
        <v>45712</v>
      </c>
      <c r="AD1261" s="11" t="s">
        <v>2676</v>
      </c>
      <c r="AE1261" s="11" t="s">
        <v>4823</v>
      </c>
      <c r="AF1261" t="str">
        <f>IF(AD1261="","",VLOOKUP(AD1261,'Сотрудники и ссылки'!A:B,2,0))</f>
        <v>Серолог</v>
      </c>
      <c r="AG1261">
        <f>IF(AD1261="","",VLOOKUP(AD1261,'Сотрудники и ссылки'!A:C,3,0))</f>
        <v>20007746</v>
      </c>
      <c r="AH1261" s="11" t="s">
        <v>2676</v>
      </c>
      <c r="AI1261" t="str">
        <f>IF(AH1261="","",VLOOKUP(AH1261,'Сотрудники и ссылки'!A:B,2,0))</f>
        <v>Серолог</v>
      </c>
      <c r="AJ1261">
        <f>IF(AH1261="","",VLOOKUP(AH1261,'Сотрудники и ссылки'!A:C,3,0))</f>
        <v>20007746</v>
      </c>
      <c r="AK1261" s="14">
        <v>45712</v>
      </c>
      <c r="AL1261" s="2">
        <f>IF(AK1261="","",AK1261+VLOOKUP(I1261,'Вид исследования'!B:E,4,0))</f>
        <v>45713</v>
      </c>
      <c r="AM1261" s="2">
        <f>IF(AK1261="","",AK1261+VLOOKUP(I1261,'Вид исследования'!B:F,5,0))</f>
        <v>45713</v>
      </c>
      <c r="AN1261" s="14">
        <v>45712</v>
      </c>
      <c r="AP1261" s="11" t="s">
        <v>189</v>
      </c>
      <c r="AQ1261" t="str">
        <f>IFERROR(IF(L1261="","",VLOOKUP(L1261&amp;I1261,Продукция!A:K,11,0)),"обратитесь к админ справочника")</f>
        <v>согласно рекомендациям производителя теста</v>
      </c>
      <c r="AR1261" s="11" t="s">
        <v>4823</v>
      </c>
      <c r="AS1261" t="str">
        <f>IFERROR(IF(L1261="","",VLOOKUP(L1261&amp;I1261,Продукция!A:J,10,0)),"обратитесь к админ справочника")</f>
        <v>инструкция тест- ситема Биочек СК -110</v>
      </c>
      <c r="AT1261" s="11" t="s">
        <v>4823</v>
      </c>
      <c r="AU1261" s="11" t="s">
        <v>4823</v>
      </c>
      <c r="AV1261" s="11" t="s">
        <v>2676</v>
      </c>
      <c r="AW1261" s="11" t="s">
        <v>4824</v>
      </c>
      <c r="AX1261" s="11" t="s">
        <v>561</v>
      </c>
      <c r="AY1261" s="11" t="s">
        <v>1072</v>
      </c>
      <c r="AZ1261" s="11">
        <v>154</v>
      </c>
      <c r="BA1261" s="11">
        <v>40</v>
      </c>
      <c r="BC1261" s="11" t="s">
        <v>4855</v>
      </c>
    </row>
    <row r="1262" spans="1:55" x14ac:dyDescent="0.25">
      <c r="A1262" t="str">
        <f t="shared" si="23"/>
        <v>С/342REO (BioChek) реовирус уровень антител</v>
      </c>
      <c r="B1262" t="str">
        <f>IF(E1262="","",INDEX(Лаборатории!A:A,MATCH('Производственный контроль'!E1262,Лаборатории!B:B,0)))</f>
        <v xml:space="preserve">КУРИНОЕ ЦАРСТВО АО </v>
      </c>
      <c r="C1262" t="str">
        <f>IF(E1262="","",VLOOKUP(E1262,Лаборатории!B:D,3,0))</f>
        <v>U377_CHL</v>
      </c>
      <c r="D1262" s="12">
        <v>45706</v>
      </c>
      <c r="E1262" s="11" t="s">
        <v>793</v>
      </c>
      <c r="F1262" s="11" t="s">
        <v>544</v>
      </c>
      <c r="G1262" s="11" t="s">
        <v>561</v>
      </c>
      <c r="H1262" s="11" t="s">
        <v>262</v>
      </c>
      <c r="I1262" s="11" t="s">
        <v>3426</v>
      </c>
      <c r="J1262" t="str">
        <f>IF(L1262="","",VLOOKUP(L1262,Продукция!B:D,3,0))</f>
        <v>Биологический_материал</v>
      </c>
      <c r="K1262" t="str">
        <f>IF(L1262="","",VLOOKUP(L1262,Продукция!B:C,2,0))</f>
        <v>Сыворотка крови</v>
      </c>
      <c r="L1262" s="151" t="s">
        <v>302</v>
      </c>
      <c r="M1262">
        <f>IF(L1262="","",VLOOKUP(L1262,Продукция!B:L,11,0))</f>
        <v>0</v>
      </c>
      <c r="N1262" s="11" t="s">
        <v>873</v>
      </c>
      <c r="P1262" s="11" t="s">
        <v>340</v>
      </c>
      <c r="Q1262" s="11" t="s">
        <v>854</v>
      </c>
      <c r="R1262" s="153" t="s">
        <v>5185</v>
      </c>
      <c r="S1262" s="11">
        <v>18</v>
      </c>
      <c r="T1262" s="11" t="s">
        <v>5186</v>
      </c>
      <c r="V1262" s="14">
        <v>45704</v>
      </c>
      <c r="Z1262" s="11" t="s">
        <v>4823</v>
      </c>
      <c r="AA1262" s="15">
        <v>0.50416666666666665</v>
      </c>
      <c r="AB1262" t="str">
        <f>IF(L1262="","",VLOOKUP(L1262&amp;I1262,Продукция!A:I,9,0))</f>
        <v>рекомендация производителя набора</v>
      </c>
      <c r="AC1262" s="14">
        <v>45712</v>
      </c>
      <c r="AD1262" s="11" t="s">
        <v>2676</v>
      </c>
      <c r="AE1262" s="11" t="s">
        <v>4823</v>
      </c>
      <c r="AF1262" t="str">
        <f>IF(AD1262="","",VLOOKUP(AD1262,'Сотрудники и ссылки'!A:B,2,0))</f>
        <v>Серолог</v>
      </c>
      <c r="AG1262">
        <f>IF(AD1262="","",VLOOKUP(AD1262,'Сотрудники и ссылки'!A:C,3,0))</f>
        <v>20007746</v>
      </c>
      <c r="AH1262" s="11" t="s">
        <v>2676</v>
      </c>
      <c r="AI1262" t="str">
        <f>IF(AH1262="","",VLOOKUP(AH1262,'Сотрудники и ссылки'!A:B,2,0))</f>
        <v>Серолог</v>
      </c>
      <c r="AJ1262">
        <f>IF(AH1262="","",VLOOKUP(AH1262,'Сотрудники и ссылки'!A:C,3,0))</f>
        <v>20007746</v>
      </c>
      <c r="AK1262" s="14">
        <v>45712</v>
      </c>
      <c r="AL1262" s="2">
        <f>IF(AK1262="","",AK1262+VLOOKUP(I1262,'Вид исследования'!B:E,4,0))</f>
        <v>45713</v>
      </c>
      <c r="AM1262" s="2">
        <f>IF(AK1262="","",AK1262+VLOOKUP(I1262,'Вид исследования'!B:F,5,0))</f>
        <v>45713</v>
      </c>
      <c r="AN1262" s="14">
        <v>45712</v>
      </c>
      <c r="AP1262" s="11" t="s">
        <v>189</v>
      </c>
      <c r="AQ1262" t="str">
        <f>IFERROR(IF(L1262="","",VLOOKUP(L1262&amp;I1262,Продукция!A:K,11,0)),"обратитесь к админ справочника")</f>
        <v>согласно рекомендациям производителя теста</v>
      </c>
      <c r="AR1262" s="11" t="s">
        <v>4823</v>
      </c>
      <c r="AS1262" t="str">
        <f>IFERROR(IF(L1262="","",VLOOKUP(L1262&amp;I1262,Продукция!A:J,10,0)),"обратитесь к админ справочника")</f>
        <v>инструкция тест- ситема Биочек СК -110</v>
      </c>
      <c r="AT1262" s="11" t="s">
        <v>4823</v>
      </c>
      <c r="AU1262" s="11" t="s">
        <v>4823</v>
      </c>
      <c r="AV1262" s="11" t="s">
        <v>2676</v>
      </c>
      <c r="AW1262" s="11" t="s">
        <v>4824</v>
      </c>
      <c r="AX1262" s="11" t="s">
        <v>561</v>
      </c>
      <c r="AY1262" s="11" t="s">
        <v>1075</v>
      </c>
      <c r="AZ1262" s="11">
        <v>154</v>
      </c>
      <c r="BA1262" s="11">
        <v>40</v>
      </c>
      <c r="BC1262" s="11" t="s">
        <v>4855</v>
      </c>
    </row>
    <row r="1263" spans="1:55" x14ac:dyDescent="0.25">
      <c r="A1263" t="str">
        <f t="shared" si="23"/>
        <v>С/342NDV (BioChek) болезнь Ньюкасла уровень антител</v>
      </c>
      <c r="B1263" t="str">
        <f>IF(E1263="","",INDEX(Лаборатории!A:A,MATCH('Производственный контроль'!E1263,Лаборатории!B:B,0)))</f>
        <v xml:space="preserve">КУРИНОЕ ЦАРСТВО АО </v>
      </c>
      <c r="C1263" t="str">
        <f>IF(E1263="","",VLOOKUP(E1263,Лаборатории!B:D,3,0))</f>
        <v>U377_CHL</v>
      </c>
      <c r="D1263" s="12">
        <v>45706</v>
      </c>
      <c r="E1263" s="11" t="s">
        <v>793</v>
      </c>
      <c r="F1263" s="11" t="s">
        <v>544</v>
      </c>
      <c r="G1263" s="11" t="s">
        <v>561</v>
      </c>
      <c r="H1263" s="11" t="s">
        <v>262</v>
      </c>
      <c r="I1263" s="11" t="s">
        <v>3424</v>
      </c>
      <c r="J1263" t="str">
        <f>IF(L1263="","",VLOOKUP(L1263,Продукция!B:D,3,0))</f>
        <v>Биологический_материал</v>
      </c>
      <c r="K1263" t="str">
        <f>IF(L1263="","",VLOOKUP(L1263,Продукция!B:C,2,0))</f>
        <v>Сыворотка крови</v>
      </c>
      <c r="L1263" s="151" t="s">
        <v>302</v>
      </c>
      <c r="M1263">
        <f>IF(L1263="","",VLOOKUP(L1263,Продукция!B:L,11,0))</f>
        <v>0</v>
      </c>
      <c r="N1263" s="11" t="s">
        <v>873</v>
      </c>
      <c r="P1263" s="11" t="s">
        <v>340</v>
      </c>
      <c r="Q1263" s="11" t="s">
        <v>854</v>
      </c>
      <c r="R1263" s="153" t="s">
        <v>4860</v>
      </c>
      <c r="S1263" s="11">
        <v>18</v>
      </c>
      <c r="T1263" s="11" t="s">
        <v>5186</v>
      </c>
      <c r="V1263" s="14">
        <v>45704</v>
      </c>
      <c r="Z1263" s="11" t="s">
        <v>4823</v>
      </c>
      <c r="AA1263" s="15">
        <v>0.50416666666666665</v>
      </c>
      <c r="AB1263" t="str">
        <f>IF(L1263="","",VLOOKUP(L1263&amp;I1263,Продукция!A:I,9,0))</f>
        <v>рекомендация производителя набора</v>
      </c>
      <c r="AC1263" s="14">
        <v>45712</v>
      </c>
      <c r="AD1263" s="11" t="s">
        <v>2676</v>
      </c>
      <c r="AE1263" s="11" t="s">
        <v>4823</v>
      </c>
      <c r="AF1263" t="str">
        <f>IF(AD1263="","",VLOOKUP(AD1263,'Сотрудники и ссылки'!A:B,2,0))</f>
        <v>Серолог</v>
      </c>
      <c r="AG1263">
        <f>IF(AD1263="","",VLOOKUP(AD1263,'Сотрудники и ссылки'!A:C,3,0))</f>
        <v>20007746</v>
      </c>
      <c r="AH1263" s="11" t="s">
        <v>2676</v>
      </c>
      <c r="AI1263" t="str">
        <f>IF(AH1263="","",VLOOKUP(AH1263,'Сотрудники и ссылки'!A:B,2,0))</f>
        <v>Серолог</v>
      </c>
      <c r="AJ1263">
        <f>IF(AH1263="","",VLOOKUP(AH1263,'Сотрудники и ссылки'!A:C,3,0))</f>
        <v>20007746</v>
      </c>
      <c r="AK1263" s="14">
        <v>45712</v>
      </c>
      <c r="AL1263" s="2">
        <f>IF(AK1263="","",AK1263+VLOOKUP(I1263,'Вид исследования'!B:E,4,0))</f>
        <v>45713</v>
      </c>
      <c r="AM1263" s="2">
        <f>IF(AK1263="","",AK1263+VLOOKUP(I1263,'Вид исследования'!B:F,5,0))</f>
        <v>45713</v>
      </c>
      <c r="AN1263" s="14">
        <v>45712</v>
      </c>
      <c r="AP1263" s="11" t="s">
        <v>189</v>
      </c>
      <c r="AQ1263" t="str">
        <f>IFERROR(IF(L1263="","",VLOOKUP(L1263&amp;I1263,Продукция!A:K,11,0)),"обратитесь к админ справочника")</f>
        <v>согласно рекомендациям производителя теста</v>
      </c>
      <c r="AR1263" s="11" t="s">
        <v>4823</v>
      </c>
      <c r="AS1263" t="str">
        <f>IFERROR(IF(L1263="","",VLOOKUP(L1263&amp;I1263,Продукция!A:J,10,0)),"обратитесь к админ справочника")</f>
        <v>инструкция тест- ситема Биочек СК -116</v>
      </c>
      <c r="AT1263" s="11" t="s">
        <v>4823</v>
      </c>
      <c r="AU1263" s="11" t="s">
        <v>4823</v>
      </c>
      <c r="AV1263" s="11" t="s">
        <v>2676</v>
      </c>
      <c r="AW1263" s="11" t="s">
        <v>4824</v>
      </c>
      <c r="AX1263" s="11" t="s">
        <v>561</v>
      </c>
      <c r="AY1263" s="11" t="s">
        <v>1072</v>
      </c>
      <c r="AZ1263" s="11">
        <v>154</v>
      </c>
      <c r="BA1263" s="11">
        <v>40</v>
      </c>
      <c r="BC1263" s="11" t="s">
        <v>4855</v>
      </c>
    </row>
    <row r="1264" spans="1:55" x14ac:dyDescent="0.25">
      <c r="A1264" t="str">
        <f t="shared" si="23"/>
        <v>С/342NDV (BioChek) болезнь Ньюкасла уровень антител</v>
      </c>
      <c r="B1264" t="str">
        <f>IF(E1264="","",INDEX(Лаборатории!A:A,MATCH('Производственный контроль'!E1264,Лаборатории!B:B,0)))</f>
        <v xml:space="preserve">КУРИНОЕ ЦАРСТВО АО </v>
      </c>
      <c r="C1264" t="str">
        <f>IF(E1264="","",VLOOKUP(E1264,Лаборатории!B:D,3,0))</f>
        <v>U377_CHL</v>
      </c>
      <c r="D1264" s="12">
        <v>45706</v>
      </c>
      <c r="E1264" s="11" t="s">
        <v>793</v>
      </c>
      <c r="F1264" s="11" t="s">
        <v>544</v>
      </c>
      <c r="G1264" s="11" t="s">
        <v>561</v>
      </c>
      <c r="H1264" s="11" t="s">
        <v>262</v>
      </c>
      <c r="I1264" s="11" t="s">
        <v>3424</v>
      </c>
      <c r="J1264" t="str">
        <f>IF(L1264="","",VLOOKUP(L1264,Продукция!B:D,3,0))</f>
        <v>Биологический_материал</v>
      </c>
      <c r="K1264" t="str">
        <f>IF(L1264="","",VLOOKUP(L1264,Продукция!B:C,2,0))</f>
        <v>Сыворотка крови</v>
      </c>
      <c r="L1264" s="151" t="s">
        <v>302</v>
      </c>
      <c r="M1264">
        <f>IF(L1264="","",VLOOKUP(L1264,Продукция!B:L,11,0))</f>
        <v>0</v>
      </c>
      <c r="N1264" s="11" t="s">
        <v>873</v>
      </c>
      <c r="P1264" s="11" t="s">
        <v>340</v>
      </c>
      <c r="Q1264" s="11" t="s">
        <v>854</v>
      </c>
      <c r="R1264" s="153" t="s">
        <v>5185</v>
      </c>
      <c r="S1264" s="11">
        <v>18</v>
      </c>
      <c r="T1264" s="11" t="s">
        <v>5186</v>
      </c>
      <c r="V1264" s="14">
        <v>45704</v>
      </c>
      <c r="Z1264" s="11" t="s">
        <v>4823</v>
      </c>
      <c r="AA1264" s="15">
        <v>0.50416666666666665</v>
      </c>
      <c r="AB1264" t="str">
        <f>IF(L1264="","",VLOOKUP(L1264&amp;I1264,Продукция!A:I,9,0))</f>
        <v>рекомендация производителя набора</v>
      </c>
      <c r="AC1264" s="14">
        <v>45712</v>
      </c>
      <c r="AD1264" s="11" t="s">
        <v>2676</v>
      </c>
      <c r="AE1264" s="11" t="s">
        <v>4823</v>
      </c>
      <c r="AF1264" t="str">
        <f>IF(AD1264="","",VLOOKUP(AD1264,'Сотрудники и ссылки'!A:B,2,0))</f>
        <v>Серолог</v>
      </c>
      <c r="AG1264">
        <f>IF(AD1264="","",VLOOKUP(AD1264,'Сотрудники и ссылки'!A:C,3,0))</f>
        <v>20007746</v>
      </c>
      <c r="AH1264" s="11" t="s">
        <v>2676</v>
      </c>
      <c r="AI1264" t="str">
        <f>IF(AH1264="","",VLOOKUP(AH1264,'Сотрудники и ссылки'!A:B,2,0))</f>
        <v>Серолог</v>
      </c>
      <c r="AJ1264">
        <f>IF(AH1264="","",VLOOKUP(AH1264,'Сотрудники и ссылки'!A:C,3,0))</f>
        <v>20007746</v>
      </c>
      <c r="AK1264" s="14">
        <v>45712</v>
      </c>
      <c r="AL1264" s="2">
        <f>IF(AK1264="","",AK1264+VLOOKUP(I1264,'Вид исследования'!B:E,4,0))</f>
        <v>45713</v>
      </c>
      <c r="AM1264" s="2">
        <f>IF(AK1264="","",AK1264+VLOOKUP(I1264,'Вид исследования'!B:F,5,0))</f>
        <v>45713</v>
      </c>
      <c r="AN1264" s="14">
        <v>45712</v>
      </c>
      <c r="AP1264" s="11" t="s">
        <v>189</v>
      </c>
      <c r="AQ1264" t="str">
        <f>IFERROR(IF(L1264="","",VLOOKUP(L1264&amp;I1264,Продукция!A:K,11,0)),"обратитесь к админ справочника")</f>
        <v>согласно рекомендациям производителя теста</v>
      </c>
      <c r="AR1264" s="11" t="s">
        <v>4823</v>
      </c>
      <c r="AS1264" t="str">
        <f>IFERROR(IF(L1264="","",VLOOKUP(L1264&amp;I1264,Продукция!A:J,10,0)),"обратитесь к админ справочника")</f>
        <v>инструкция тест- ситема Биочек СК -116</v>
      </c>
      <c r="AT1264" s="11" t="s">
        <v>4823</v>
      </c>
      <c r="AU1264" s="11" t="s">
        <v>4823</v>
      </c>
      <c r="AV1264" s="11" t="s">
        <v>2676</v>
      </c>
      <c r="AW1264" s="11" t="s">
        <v>4824</v>
      </c>
      <c r="AX1264" s="11" t="s">
        <v>561</v>
      </c>
      <c r="AY1264" s="11" t="s">
        <v>1075</v>
      </c>
      <c r="AZ1264" s="11">
        <v>154</v>
      </c>
      <c r="BA1264" s="11">
        <v>40</v>
      </c>
      <c r="BC1264" s="11" t="s">
        <v>4855</v>
      </c>
    </row>
    <row r="1265" spans="1:55" x14ac:dyDescent="0.25">
      <c r="A1265" t="str">
        <f t="shared" si="23"/>
        <v>С/360Вирус гриппа птиц подтипа H9 уровень антител (ВНИИЗЖ)</v>
      </c>
      <c r="B1265" t="str">
        <f>IF(E1265="","",INDEX(Лаборатории!A:A,MATCH('Производственный контроль'!E1265,Лаборатории!B:B,0)))</f>
        <v xml:space="preserve">КУРИНОЕ ЦАРСТВО АО </v>
      </c>
      <c r="C1265" t="str">
        <f>IF(E1265="","",VLOOKUP(E1265,Лаборатории!B:D,3,0))</f>
        <v>U377_CHL</v>
      </c>
      <c r="D1265" s="12">
        <v>45708</v>
      </c>
      <c r="E1265" s="11" t="s">
        <v>793</v>
      </c>
      <c r="F1265" s="11" t="s">
        <v>544</v>
      </c>
      <c r="G1265" s="11" t="s">
        <v>565</v>
      </c>
      <c r="H1265" s="11" t="s">
        <v>312</v>
      </c>
      <c r="I1265" s="11" t="s">
        <v>3435</v>
      </c>
      <c r="J1265" t="str">
        <f>IF(L1265="","",VLOOKUP(L1265,Продукция!B:D,3,0))</f>
        <v>Биологический_материал</v>
      </c>
      <c r="K1265" t="str">
        <f>IF(L1265="","",VLOOKUP(L1265,Продукция!B:C,2,0))</f>
        <v>Сыворотка крови</v>
      </c>
      <c r="L1265" s="151" t="s">
        <v>302</v>
      </c>
      <c r="M1265">
        <f>IF(L1265="","",VLOOKUP(L1265,Продукция!B:L,11,0))</f>
        <v>0</v>
      </c>
      <c r="N1265" s="11" t="s">
        <v>873</v>
      </c>
      <c r="P1265" s="11" t="s">
        <v>340</v>
      </c>
      <c r="Q1265" s="11" t="s">
        <v>854</v>
      </c>
      <c r="R1265" s="153" t="s">
        <v>5092</v>
      </c>
      <c r="S1265" s="11">
        <v>20</v>
      </c>
      <c r="T1265" s="11" t="s">
        <v>5187</v>
      </c>
      <c r="V1265" s="14">
        <v>45706</v>
      </c>
      <c r="Z1265" s="11" t="s">
        <v>4823</v>
      </c>
      <c r="AA1265" s="15">
        <v>0.5</v>
      </c>
      <c r="AB1265" t="str">
        <f>IF(L1265="","",VLOOKUP(L1265&amp;I1265,Продукция!A:I,9,0))</f>
        <v>рекомендация производителя набора</v>
      </c>
      <c r="AC1265" s="14">
        <v>45714</v>
      </c>
      <c r="AD1265" s="11" t="s">
        <v>2673</v>
      </c>
      <c r="AE1265" s="11" t="s">
        <v>4823</v>
      </c>
      <c r="AF1265" t="str">
        <f>IF(AD1265="","",VLOOKUP(AD1265,'Сотрудники и ссылки'!A:B,2,0))</f>
        <v>Серолог</v>
      </c>
      <c r="AG1265">
        <f>IF(AD1265="","",VLOOKUP(AD1265,'Сотрудники и ссылки'!A:C,3,0))</f>
        <v>20001771</v>
      </c>
      <c r="AH1265" s="11" t="s">
        <v>2673</v>
      </c>
      <c r="AI1265" t="str">
        <f>IF(AH1265="","",VLOOKUP(AH1265,'Сотрудники и ссылки'!A:B,2,0))</f>
        <v>Серолог</v>
      </c>
      <c r="AJ1265">
        <f>IF(AH1265="","",VLOOKUP(AH1265,'Сотрудники и ссылки'!A:C,3,0))</f>
        <v>20001771</v>
      </c>
      <c r="AK1265" s="14">
        <v>45714</v>
      </c>
      <c r="AL1265" s="2">
        <f>IF(AK1265="","",AK1265+VLOOKUP(I1265,'Вид исследования'!B:E,4,0))</f>
        <v>45715</v>
      </c>
      <c r="AM1265" s="2">
        <f>IF(AK1265="","",AK1265+VLOOKUP(I1265,'Вид исследования'!B:F,5,0))</f>
        <v>45715</v>
      </c>
      <c r="AN1265" s="14">
        <v>45714</v>
      </c>
      <c r="AP1265" s="11" t="s">
        <v>189</v>
      </c>
      <c r="AQ1265" t="str">
        <f>IFERROR(IF(L1265="","",VLOOKUP(L1265&amp;I1265,Продукция!A:K,11,0)),"обратитесь к админ справочника")</f>
        <v>согласно рекомендациям производителя теста</v>
      </c>
      <c r="AR1265" s="11" t="s">
        <v>4823</v>
      </c>
      <c r="AS1265" t="str">
        <f>IFERROR(IF(L1265="","",VLOOKUP(L1265&amp;I1265,Продукция!A:J,10,0)),"обратитесь к админ справочника")</f>
        <v>инструкция по применению набора AI, Н9</v>
      </c>
      <c r="AT1265" s="11" t="s">
        <v>4823</v>
      </c>
      <c r="AU1265" s="11" t="s">
        <v>4823</v>
      </c>
      <c r="AV1265" s="11" t="s">
        <v>2673</v>
      </c>
      <c r="AW1265" s="11" t="s">
        <v>4824</v>
      </c>
      <c r="AX1265" s="11" t="s">
        <v>565</v>
      </c>
      <c r="AY1265" s="11" t="s">
        <v>1257</v>
      </c>
      <c r="AZ1265" s="11">
        <v>154</v>
      </c>
      <c r="BA1265" s="11">
        <v>1</v>
      </c>
      <c r="BC1265" s="11" t="s">
        <v>5109</v>
      </c>
    </row>
    <row r="1266" spans="1:55" x14ac:dyDescent="0.25">
      <c r="A1266" t="str">
        <f t="shared" si="23"/>
        <v>С/360Вирус гриппа птиц подтипа Н5 уровень антител (ВНИИЗЖ)</v>
      </c>
      <c r="B1266" t="str">
        <f>IF(E1266="","",INDEX(Лаборатории!A:A,MATCH('Производственный контроль'!E1266,Лаборатории!B:B,0)))</f>
        <v xml:space="preserve">КУРИНОЕ ЦАРСТВО АО </v>
      </c>
      <c r="C1266" t="str">
        <f>IF(E1266="","",VLOOKUP(E1266,Лаборатории!B:D,3,0))</f>
        <v>U377_CHL</v>
      </c>
      <c r="D1266" s="12">
        <v>45708</v>
      </c>
      <c r="E1266" s="11" t="s">
        <v>793</v>
      </c>
      <c r="F1266" s="11" t="s">
        <v>544</v>
      </c>
      <c r="G1266" s="11" t="s">
        <v>565</v>
      </c>
      <c r="H1266" s="11" t="s">
        <v>312</v>
      </c>
      <c r="I1266" s="11" t="s">
        <v>3437</v>
      </c>
      <c r="J1266" t="str">
        <f>IF(L1266="","",VLOOKUP(L1266,Продукция!B:D,3,0))</f>
        <v>Биологический_материал</v>
      </c>
      <c r="K1266" t="str">
        <f>IF(L1266="","",VLOOKUP(L1266,Продукция!B:C,2,0))</f>
        <v>Сыворотка крови</v>
      </c>
      <c r="L1266" s="151" t="s">
        <v>302</v>
      </c>
      <c r="M1266">
        <f>IF(L1266="","",VLOOKUP(L1266,Продукция!B:L,11,0))</f>
        <v>0</v>
      </c>
      <c r="N1266" s="11" t="s">
        <v>873</v>
      </c>
      <c r="P1266" s="11" t="s">
        <v>340</v>
      </c>
      <c r="Q1266" s="11" t="s">
        <v>854</v>
      </c>
      <c r="R1266" s="153" t="s">
        <v>5092</v>
      </c>
      <c r="S1266" s="11">
        <v>20</v>
      </c>
      <c r="T1266" s="11" t="s">
        <v>5187</v>
      </c>
      <c r="V1266" s="14">
        <v>45706</v>
      </c>
      <c r="Z1266" s="11" t="s">
        <v>4823</v>
      </c>
      <c r="AA1266" s="15">
        <v>0.5</v>
      </c>
      <c r="AB1266" t="str">
        <f>IF(L1266="","",VLOOKUP(L1266&amp;I1266,Продукция!A:I,9,0))</f>
        <v>рекомендация производителя набора</v>
      </c>
      <c r="AC1266" s="14">
        <v>45714</v>
      </c>
      <c r="AD1266" s="11" t="s">
        <v>2676</v>
      </c>
      <c r="AE1266" s="11" t="s">
        <v>4823</v>
      </c>
      <c r="AF1266" t="str">
        <f>IF(AD1266="","",VLOOKUP(AD1266,'Сотрудники и ссылки'!A:B,2,0))</f>
        <v>Серолог</v>
      </c>
      <c r="AG1266">
        <f>IF(AD1266="","",VLOOKUP(AD1266,'Сотрудники и ссылки'!A:C,3,0))</f>
        <v>20007746</v>
      </c>
      <c r="AH1266" s="11" t="s">
        <v>2676</v>
      </c>
      <c r="AI1266" t="str">
        <f>IF(AH1266="","",VLOOKUP(AH1266,'Сотрудники и ссылки'!A:B,2,0))</f>
        <v>Серолог</v>
      </c>
      <c r="AJ1266">
        <f>IF(AH1266="","",VLOOKUP(AH1266,'Сотрудники и ссылки'!A:C,3,0))</f>
        <v>20007746</v>
      </c>
      <c r="AK1266" s="14">
        <v>45714</v>
      </c>
      <c r="AL1266" s="2">
        <f>IF(AK1266="","",AK1266+VLOOKUP(I1266,'Вид исследования'!B:E,4,0))</f>
        <v>45715</v>
      </c>
      <c r="AM1266" s="2">
        <f>IF(AK1266="","",AK1266+VLOOKUP(I1266,'Вид исследования'!B:F,5,0))</f>
        <v>45715</v>
      </c>
      <c r="AN1266" s="14">
        <v>45714</v>
      </c>
      <c r="AP1266" s="11" t="s">
        <v>189</v>
      </c>
      <c r="AQ1266" t="str">
        <f>IFERROR(IF(L1266="","",VLOOKUP(L1266&amp;I1266,Продукция!A:K,11,0)),"обратитесь к админ справочника")</f>
        <v>согласно рекомендациям производителя теста</v>
      </c>
      <c r="AR1266" s="11" t="s">
        <v>4823</v>
      </c>
      <c r="AS1266" t="str">
        <f>IFERROR(IF(L1266="","",VLOOKUP(L1266&amp;I1266,Продукция!A:J,10,0)),"обратитесь к админ справочника")</f>
        <v>инструкция по применению набора AI, Н5</v>
      </c>
      <c r="AT1266" s="11" t="s">
        <v>4823</v>
      </c>
      <c r="AU1266" s="11" t="s">
        <v>4823</v>
      </c>
      <c r="AV1266" s="11" t="s">
        <v>2676</v>
      </c>
      <c r="AW1266" s="11" t="s">
        <v>4824</v>
      </c>
      <c r="AX1266" s="11" t="s">
        <v>565</v>
      </c>
      <c r="AY1266" s="11" t="s">
        <v>1257</v>
      </c>
      <c r="AZ1266" s="11">
        <v>154</v>
      </c>
      <c r="BA1266" s="11">
        <v>1</v>
      </c>
      <c r="BC1266" s="11" t="s">
        <v>5109</v>
      </c>
    </row>
    <row r="1267" spans="1:55" x14ac:dyDescent="0.25">
      <c r="A1267" t="str">
        <f t="shared" si="23"/>
        <v>С/361Болезнь Ньюкасла уровень антител</v>
      </c>
      <c r="B1267" t="str">
        <f>IF(E1267="","",INDEX(Лаборатории!A:A,MATCH('Производственный контроль'!E1267,Лаборатории!B:B,0)))</f>
        <v xml:space="preserve">КУРИНОЕ ЦАРСТВО АО </v>
      </c>
      <c r="C1267" t="str">
        <f>IF(E1267="","",VLOOKUP(E1267,Лаборатории!B:D,3,0))</f>
        <v>U377_CHL</v>
      </c>
      <c r="D1267" s="12">
        <v>45708</v>
      </c>
      <c r="E1267" s="11" t="s">
        <v>793</v>
      </c>
      <c r="F1267" s="11" t="s">
        <v>371</v>
      </c>
      <c r="G1267" s="11" t="s">
        <v>502</v>
      </c>
      <c r="H1267" s="11" t="s">
        <v>312</v>
      </c>
      <c r="I1267" s="11" t="s">
        <v>3434</v>
      </c>
      <c r="J1267" t="str">
        <f>IF(L1267="","",VLOOKUP(L1267,Продукция!B:D,3,0))</f>
        <v>Биологический_материал</v>
      </c>
      <c r="K1267" t="str">
        <f>IF(L1267="","",VLOOKUP(L1267,Продукция!B:C,2,0))</f>
        <v>Сыворотка крови</v>
      </c>
      <c r="L1267" s="151" t="s">
        <v>302</v>
      </c>
      <c r="M1267">
        <f>IF(L1267="","",VLOOKUP(L1267,Продукция!B:L,11,0))</f>
        <v>0</v>
      </c>
      <c r="N1267" s="11" t="s">
        <v>873</v>
      </c>
      <c r="P1267" s="11" t="s">
        <v>340</v>
      </c>
      <c r="Q1267" s="11" t="s">
        <v>854</v>
      </c>
      <c r="R1267" s="153" t="s">
        <v>5188</v>
      </c>
      <c r="S1267" s="11">
        <v>20</v>
      </c>
      <c r="T1267" s="11" t="s">
        <v>5196</v>
      </c>
      <c r="V1267" s="14">
        <v>45702</v>
      </c>
      <c r="Z1267" s="11" t="s">
        <v>4823</v>
      </c>
      <c r="AA1267" s="15">
        <v>0.55208333333333337</v>
      </c>
      <c r="AB1267" t="str">
        <f>IF(L1267="","",VLOOKUP(L1267&amp;I1267,Продукция!A:I,9,0))</f>
        <v>рекомендация производителя набора</v>
      </c>
      <c r="AC1267" s="14">
        <v>45713</v>
      </c>
      <c r="AD1267" s="11" t="s">
        <v>2676</v>
      </c>
      <c r="AE1267" s="11" t="s">
        <v>4823</v>
      </c>
      <c r="AF1267" t="str">
        <f>IF(AD1267="","",VLOOKUP(AD1267,'Сотрудники и ссылки'!A:B,2,0))</f>
        <v>Серолог</v>
      </c>
      <c r="AG1267">
        <f>IF(AD1267="","",VLOOKUP(AD1267,'Сотрудники и ссылки'!A:C,3,0))</f>
        <v>20007746</v>
      </c>
      <c r="AH1267" s="11" t="s">
        <v>2676</v>
      </c>
      <c r="AI1267" t="str">
        <f>IF(AH1267="","",VLOOKUP(AH1267,'Сотрудники и ссылки'!A:B,2,0))</f>
        <v>Серолог</v>
      </c>
      <c r="AJ1267">
        <f>IF(AH1267="","",VLOOKUP(AH1267,'Сотрудники и ссылки'!A:C,3,0))</f>
        <v>20007746</v>
      </c>
      <c r="AK1267" s="14">
        <v>45713</v>
      </c>
      <c r="AL1267" s="2">
        <f>IF(AK1267="","",AK1267+VLOOKUP(I1267,'Вид исследования'!B:E,4,0))</f>
        <v>45714</v>
      </c>
      <c r="AM1267" s="2">
        <f>IF(AK1267="","",AK1267+VLOOKUP(I1267,'Вид исследования'!B:F,5,0))</f>
        <v>45714</v>
      </c>
      <c r="AN1267" s="14">
        <v>45713</v>
      </c>
      <c r="AP1267" s="11" t="s">
        <v>189</v>
      </c>
      <c r="AQ1267" t="str">
        <f>IFERROR(IF(L1267="","",VLOOKUP(L1267&amp;I1267,Продукция!A:K,11,0)),"обратитесь к админ справочника")</f>
        <v>согласно рекомендациям производителя теста</v>
      </c>
      <c r="AR1267" s="11" t="s">
        <v>4823</v>
      </c>
      <c r="AS1267" t="str">
        <f>IFERROR(IF(L1267="","",VLOOKUP(L1267&amp;I1267,Продукция!A:J,10,0)),"обратитесь к админ справочника")</f>
        <v>инструкция по применению набора РЗГА Ньюкасла</v>
      </c>
      <c r="AT1267" s="11" t="s">
        <v>4823</v>
      </c>
      <c r="AU1267" s="11" t="s">
        <v>4823</v>
      </c>
      <c r="AV1267" s="11" t="s">
        <v>2676</v>
      </c>
      <c r="AW1267" s="11" t="s">
        <v>4824</v>
      </c>
      <c r="AX1267" s="11" t="s">
        <v>502</v>
      </c>
      <c r="AY1267" s="11" t="s">
        <v>1010</v>
      </c>
      <c r="AZ1267" s="11">
        <v>106</v>
      </c>
      <c r="BA1267" s="11">
        <v>36</v>
      </c>
      <c r="BC1267" s="11" t="s">
        <v>4896</v>
      </c>
    </row>
    <row r="1268" spans="1:55" x14ac:dyDescent="0.25">
      <c r="A1268" t="str">
        <f t="shared" si="23"/>
        <v>С/361Болезнь Ньюкасла уровень антител</v>
      </c>
      <c r="B1268" t="str">
        <f>IF(E1268="","",INDEX(Лаборатории!A:A,MATCH('Производственный контроль'!E1268,Лаборатории!B:B,0)))</f>
        <v xml:space="preserve">КУРИНОЕ ЦАРСТВО АО </v>
      </c>
      <c r="C1268" t="str">
        <f>IF(E1268="","",VLOOKUP(E1268,Лаборатории!B:D,3,0))</f>
        <v>U377_CHL</v>
      </c>
      <c r="D1268" s="12">
        <v>45708</v>
      </c>
      <c r="E1268" s="11" t="s">
        <v>793</v>
      </c>
      <c r="F1268" s="11" t="s">
        <v>371</v>
      </c>
      <c r="G1268" s="11" t="s">
        <v>502</v>
      </c>
      <c r="H1268" s="11" t="s">
        <v>312</v>
      </c>
      <c r="I1268" s="11" t="s">
        <v>3434</v>
      </c>
      <c r="J1268" t="str">
        <f>IF(L1268="","",VLOOKUP(L1268,Продукция!B:D,3,0))</f>
        <v>Биологический_материал</v>
      </c>
      <c r="K1268" t="str">
        <f>IF(L1268="","",VLOOKUP(L1268,Продукция!B:C,2,0))</f>
        <v>Сыворотка крови</v>
      </c>
      <c r="L1268" s="151" t="s">
        <v>302</v>
      </c>
      <c r="M1268">
        <f>IF(L1268="","",VLOOKUP(L1268,Продукция!B:L,11,0))</f>
        <v>0</v>
      </c>
      <c r="N1268" s="11" t="s">
        <v>873</v>
      </c>
      <c r="P1268" s="11" t="s">
        <v>340</v>
      </c>
      <c r="Q1268" s="11" t="s">
        <v>854</v>
      </c>
      <c r="R1268" s="153" t="s">
        <v>4840</v>
      </c>
      <c r="S1268" s="11">
        <v>20</v>
      </c>
      <c r="T1268" s="11" t="s">
        <v>5196</v>
      </c>
      <c r="V1268" s="14">
        <v>45704</v>
      </c>
      <c r="Z1268" s="11" t="s">
        <v>4823</v>
      </c>
      <c r="AA1268" s="15">
        <v>0.55208333333333337</v>
      </c>
      <c r="AB1268" t="str">
        <f>IF(L1268="","",VLOOKUP(L1268&amp;I1268,Продукция!A:I,9,0))</f>
        <v>рекомендация производителя набора</v>
      </c>
      <c r="AC1268" s="14">
        <v>45713</v>
      </c>
      <c r="AD1268" s="11" t="s">
        <v>2676</v>
      </c>
      <c r="AE1268" s="11" t="s">
        <v>4823</v>
      </c>
      <c r="AF1268" t="str">
        <f>IF(AD1268="","",VLOOKUP(AD1268,'Сотрудники и ссылки'!A:B,2,0))</f>
        <v>Серолог</v>
      </c>
      <c r="AG1268">
        <f>IF(AD1268="","",VLOOKUP(AD1268,'Сотрудники и ссылки'!A:C,3,0))</f>
        <v>20007746</v>
      </c>
      <c r="AH1268" s="11" t="s">
        <v>2676</v>
      </c>
      <c r="AI1268" t="str">
        <f>IF(AH1268="","",VLOOKUP(AH1268,'Сотрудники и ссылки'!A:B,2,0))</f>
        <v>Серолог</v>
      </c>
      <c r="AJ1268">
        <f>IF(AH1268="","",VLOOKUP(AH1268,'Сотрудники и ссылки'!A:C,3,0))</f>
        <v>20007746</v>
      </c>
      <c r="AK1268" s="14">
        <v>45713</v>
      </c>
      <c r="AL1268" s="2">
        <f>IF(AK1268="","",AK1268+VLOOKUP(I1268,'Вид исследования'!B:E,4,0))</f>
        <v>45714</v>
      </c>
      <c r="AM1268" s="2">
        <f>IF(AK1268="","",AK1268+VLOOKUP(I1268,'Вид исследования'!B:F,5,0))</f>
        <v>45714</v>
      </c>
      <c r="AN1268" s="14">
        <v>45713</v>
      </c>
      <c r="AP1268" s="11" t="s">
        <v>189</v>
      </c>
      <c r="AQ1268" t="str">
        <f>IFERROR(IF(L1268="","",VLOOKUP(L1268&amp;I1268,Продукция!A:K,11,0)),"обратитесь к админ справочника")</f>
        <v>согласно рекомендациям производителя теста</v>
      </c>
      <c r="AR1268" s="11" t="s">
        <v>4823</v>
      </c>
      <c r="AS1268" t="str">
        <f>IFERROR(IF(L1268="","",VLOOKUP(L1268&amp;I1268,Продукция!A:J,10,0)),"обратитесь к админ справочника")</f>
        <v>инструкция по применению набора РЗГА Ньюкасла</v>
      </c>
      <c r="AT1268" s="11" t="s">
        <v>4823</v>
      </c>
      <c r="AU1268" s="11" t="s">
        <v>4823</v>
      </c>
      <c r="AV1268" s="11" t="s">
        <v>2676</v>
      </c>
      <c r="AW1268" s="11" t="s">
        <v>4824</v>
      </c>
      <c r="AX1268" s="11" t="s">
        <v>502</v>
      </c>
      <c r="AY1268" s="11" t="s">
        <v>1011</v>
      </c>
      <c r="AZ1268" s="11">
        <v>106</v>
      </c>
      <c r="BA1268" s="11">
        <v>39</v>
      </c>
      <c r="BC1268" s="11" t="s">
        <v>4896</v>
      </c>
    </row>
    <row r="1269" spans="1:55" x14ac:dyDescent="0.25">
      <c r="A1269" t="str">
        <f t="shared" si="23"/>
        <v>С/361Болезнь Ньюкасла уровень антител</v>
      </c>
      <c r="B1269" t="str">
        <f>IF(E1269="","",INDEX(Лаборатории!A:A,MATCH('Производственный контроль'!E1269,Лаборатории!B:B,0)))</f>
        <v xml:space="preserve">КУРИНОЕ ЦАРСТВО АО </v>
      </c>
      <c r="C1269" t="str">
        <f>IF(E1269="","",VLOOKUP(E1269,Лаборатории!B:D,3,0))</f>
        <v>U377_CHL</v>
      </c>
      <c r="D1269" s="12">
        <v>45708</v>
      </c>
      <c r="E1269" s="11" t="s">
        <v>793</v>
      </c>
      <c r="F1269" s="11" t="s">
        <v>371</v>
      </c>
      <c r="G1269" s="11" t="s">
        <v>502</v>
      </c>
      <c r="H1269" s="11" t="s">
        <v>312</v>
      </c>
      <c r="I1269" s="11" t="s">
        <v>3434</v>
      </c>
      <c r="J1269" t="str">
        <f>IF(L1269="","",VLOOKUP(L1269,Продукция!B:D,3,0))</f>
        <v>Биологический_материал</v>
      </c>
      <c r="K1269" t="str">
        <f>IF(L1269="","",VLOOKUP(L1269,Продукция!B:C,2,0))</f>
        <v>Сыворотка крови</v>
      </c>
      <c r="L1269" s="151" t="s">
        <v>302</v>
      </c>
      <c r="M1269">
        <f>IF(L1269="","",VLOOKUP(L1269,Продукция!B:L,11,0))</f>
        <v>0</v>
      </c>
      <c r="N1269" s="11" t="s">
        <v>873</v>
      </c>
      <c r="P1269" s="11" t="s">
        <v>340</v>
      </c>
      <c r="Q1269" s="11" t="s">
        <v>854</v>
      </c>
      <c r="R1269" s="153" t="s">
        <v>5189</v>
      </c>
      <c r="S1269" s="11">
        <v>20</v>
      </c>
      <c r="T1269" s="11" t="s">
        <v>5196</v>
      </c>
      <c r="V1269" s="14">
        <v>45702</v>
      </c>
      <c r="Z1269" s="11" t="s">
        <v>4823</v>
      </c>
      <c r="AA1269" s="15">
        <v>0.55208333333333337</v>
      </c>
      <c r="AB1269" t="str">
        <f>IF(L1269="","",VLOOKUP(L1269&amp;I1269,Продукция!A:I,9,0))</f>
        <v>рекомендация производителя набора</v>
      </c>
      <c r="AC1269" s="14">
        <v>45713</v>
      </c>
      <c r="AD1269" s="11" t="s">
        <v>2676</v>
      </c>
      <c r="AE1269" s="11" t="s">
        <v>4823</v>
      </c>
      <c r="AF1269" t="str">
        <f>IF(AD1269="","",VLOOKUP(AD1269,'Сотрудники и ссылки'!A:B,2,0))</f>
        <v>Серолог</v>
      </c>
      <c r="AG1269">
        <f>IF(AD1269="","",VLOOKUP(AD1269,'Сотрудники и ссылки'!A:C,3,0))</f>
        <v>20007746</v>
      </c>
      <c r="AH1269" s="11" t="s">
        <v>2676</v>
      </c>
      <c r="AI1269" t="str">
        <f>IF(AH1269="","",VLOOKUP(AH1269,'Сотрудники и ссылки'!A:B,2,0))</f>
        <v>Серолог</v>
      </c>
      <c r="AJ1269">
        <f>IF(AH1269="","",VLOOKUP(AH1269,'Сотрудники и ссылки'!A:C,3,0))</f>
        <v>20007746</v>
      </c>
      <c r="AK1269" s="14">
        <v>45713</v>
      </c>
      <c r="AL1269" s="2">
        <f>IF(AK1269="","",AK1269+VLOOKUP(I1269,'Вид исследования'!B:E,4,0))</f>
        <v>45714</v>
      </c>
      <c r="AM1269" s="2">
        <f>IF(AK1269="","",AK1269+VLOOKUP(I1269,'Вид исследования'!B:F,5,0))</f>
        <v>45714</v>
      </c>
      <c r="AN1269" s="14">
        <v>45713</v>
      </c>
      <c r="AP1269" s="11" t="s">
        <v>189</v>
      </c>
      <c r="AQ1269" t="str">
        <f>IFERROR(IF(L1269="","",VLOOKUP(L1269&amp;I1269,Продукция!A:K,11,0)),"обратитесь к админ справочника")</f>
        <v>согласно рекомендациям производителя теста</v>
      </c>
      <c r="AR1269" s="11" t="s">
        <v>4823</v>
      </c>
      <c r="AS1269" t="str">
        <f>IFERROR(IF(L1269="","",VLOOKUP(L1269&amp;I1269,Продукция!A:J,10,0)),"обратитесь к админ справочника")</f>
        <v>инструкция по применению набора РЗГА Ньюкасла</v>
      </c>
      <c r="AT1269" s="11" t="s">
        <v>4823</v>
      </c>
      <c r="AU1269" s="11" t="s">
        <v>4823</v>
      </c>
      <c r="AV1269" s="11" t="s">
        <v>2676</v>
      </c>
      <c r="AW1269" s="11" t="s">
        <v>4824</v>
      </c>
      <c r="AX1269" s="11" t="s">
        <v>502</v>
      </c>
      <c r="AY1269" s="11" t="s">
        <v>1012</v>
      </c>
      <c r="AZ1269" s="11">
        <v>106</v>
      </c>
      <c r="BA1269" s="11">
        <v>37</v>
      </c>
      <c r="BC1269" s="11" t="s">
        <v>4896</v>
      </c>
    </row>
    <row r="1270" spans="1:55" x14ac:dyDescent="0.25">
      <c r="A1270" t="str">
        <f t="shared" si="23"/>
        <v>С/361Болезнь Ньюкасла уровень антител</v>
      </c>
      <c r="B1270" t="str">
        <f>IF(E1270="","",INDEX(Лаборатории!A:A,MATCH('Производственный контроль'!E1270,Лаборатории!B:B,0)))</f>
        <v xml:space="preserve">КУРИНОЕ ЦАРСТВО АО </v>
      </c>
      <c r="C1270" t="str">
        <f>IF(E1270="","",VLOOKUP(E1270,Лаборатории!B:D,3,0))</f>
        <v>U377_CHL</v>
      </c>
      <c r="D1270" s="12">
        <v>45708</v>
      </c>
      <c r="E1270" s="11" t="s">
        <v>793</v>
      </c>
      <c r="F1270" s="11" t="s">
        <v>371</v>
      </c>
      <c r="G1270" s="11" t="s">
        <v>502</v>
      </c>
      <c r="H1270" s="11" t="s">
        <v>312</v>
      </c>
      <c r="I1270" s="11" t="s">
        <v>3434</v>
      </c>
      <c r="J1270" t="str">
        <f>IF(L1270="","",VLOOKUP(L1270,Продукция!B:D,3,0))</f>
        <v>Биологический_материал</v>
      </c>
      <c r="K1270" t="str">
        <f>IF(L1270="","",VLOOKUP(L1270,Продукция!B:C,2,0))</f>
        <v>Сыворотка крови</v>
      </c>
      <c r="L1270" s="151" t="s">
        <v>302</v>
      </c>
      <c r="M1270">
        <f>IF(L1270="","",VLOOKUP(L1270,Продукция!B:L,11,0))</f>
        <v>0</v>
      </c>
      <c r="N1270" s="11" t="s">
        <v>873</v>
      </c>
      <c r="P1270" s="11" t="s">
        <v>340</v>
      </c>
      <c r="Q1270" s="11" t="s">
        <v>854</v>
      </c>
      <c r="R1270" s="153" t="s">
        <v>5190</v>
      </c>
      <c r="S1270" s="11">
        <v>20</v>
      </c>
      <c r="T1270" s="11" t="s">
        <v>5196</v>
      </c>
      <c r="V1270" s="14">
        <v>45702</v>
      </c>
      <c r="Z1270" s="11" t="s">
        <v>4823</v>
      </c>
      <c r="AA1270" s="15">
        <v>0.55208333333333337</v>
      </c>
      <c r="AB1270" t="str">
        <f>IF(L1270="","",VLOOKUP(L1270&amp;I1270,Продукция!A:I,9,0))</f>
        <v>рекомендация производителя набора</v>
      </c>
      <c r="AC1270" s="14">
        <v>45713</v>
      </c>
      <c r="AD1270" s="11" t="s">
        <v>2676</v>
      </c>
      <c r="AE1270" s="11" t="s">
        <v>4823</v>
      </c>
      <c r="AF1270" t="str">
        <f>IF(AD1270="","",VLOOKUP(AD1270,'Сотрудники и ссылки'!A:B,2,0))</f>
        <v>Серолог</v>
      </c>
      <c r="AG1270">
        <f>IF(AD1270="","",VLOOKUP(AD1270,'Сотрудники и ссылки'!A:C,3,0))</f>
        <v>20007746</v>
      </c>
      <c r="AH1270" s="11" t="s">
        <v>2676</v>
      </c>
      <c r="AI1270" t="str">
        <f>IF(AH1270="","",VLOOKUP(AH1270,'Сотрудники и ссылки'!A:B,2,0))</f>
        <v>Серолог</v>
      </c>
      <c r="AJ1270">
        <f>IF(AH1270="","",VLOOKUP(AH1270,'Сотрудники и ссылки'!A:C,3,0))</f>
        <v>20007746</v>
      </c>
      <c r="AK1270" s="14">
        <v>45713</v>
      </c>
      <c r="AL1270" s="2">
        <f>IF(AK1270="","",AK1270+VLOOKUP(I1270,'Вид исследования'!B:E,4,0))</f>
        <v>45714</v>
      </c>
      <c r="AM1270" s="2">
        <f>IF(AK1270="","",AK1270+VLOOKUP(I1270,'Вид исследования'!B:F,5,0))</f>
        <v>45714</v>
      </c>
      <c r="AN1270" s="14">
        <v>45713</v>
      </c>
      <c r="AP1270" s="11" t="s">
        <v>189</v>
      </c>
      <c r="AQ1270" t="str">
        <f>IFERROR(IF(L1270="","",VLOOKUP(L1270&amp;I1270,Продукция!A:K,11,0)),"обратитесь к админ справочника")</f>
        <v>согласно рекомендациям производителя теста</v>
      </c>
      <c r="AR1270" s="11" t="s">
        <v>4823</v>
      </c>
      <c r="AS1270" t="str">
        <f>IFERROR(IF(L1270="","",VLOOKUP(L1270&amp;I1270,Продукция!A:J,10,0)),"обратитесь к админ справочника")</f>
        <v>инструкция по применению набора РЗГА Ньюкасла</v>
      </c>
      <c r="AT1270" s="11" t="s">
        <v>4823</v>
      </c>
      <c r="AU1270" s="11" t="s">
        <v>4823</v>
      </c>
      <c r="AV1270" s="11" t="s">
        <v>2676</v>
      </c>
      <c r="AW1270" s="11" t="s">
        <v>4824</v>
      </c>
      <c r="AX1270" s="11" t="s">
        <v>502</v>
      </c>
      <c r="AY1270" s="11" t="s">
        <v>1013</v>
      </c>
      <c r="AZ1270" s="11">
        <v>106</v>
      </c>
      <c r="BA1270" s="11">
        <v>37</v>
      </c>
      <c r="BC1270" s="11" t="s">
        <v>4896</v>
      </c>
    </row>
    <row r="1271" spans="1:55" x14ac:dyDescent="0.25">
      <c r="A1271" t="str">
        <f t="shared" si="23"/>
        <v>С/361Болезнь Ньюкасла уровень антител</v>
      </c>
      <c r="B1271" t="str">
        <f>IF(E1271="","",INDEX(Лаборатории!A:A,MATCH('Производственный контроль'!E1271,Лаборатории!B:B,0)))</f>
        <v xml:space="preserve">КУРИНОЕ ЦАРСТВО АО </v>
      </c>
      <c r="C1271" t="str">
        <f>IF(E1271="","",VLOOKUP(E1271,Лаборатории!B:D,3,0))</f>
        <v>U377_CHL</v>
      </c>
      <c r="D1271" s="12">
        <v>45708</v>
      </c>
      <c r="E1271" s="11" t="s">
        <v>793</v>
      </c>
      <c r="F1271" s="11" t="s">
        <v>371</v>
      </c>
      <c r="G1271" s="11" t="s">
        <v>502</v>
      </c>
      <c r="H1271" s="11" t="s">
        <v>312</v>
      </c>
      <c r="I1271" s="11" t="s">
        <v>3434</v>
      </c>
      <c r="J1271" t="str">
        <f>IF(L1271="","",VLOOKUP(L1271,Продукция!B:D,3,0))</f>
        <v>Биологический_материал</v>
      </c>
      <c r="K1271" t="str">
        <f>IF(L1271="","",VLOOKUP(L1271,Продукция!B:C,2,0))</f>
        <v>Сыворотка крови</v>
      </c>
      <c r="L1271" s="151" t="s">
        <v>302</v>
      </c>
      <c r="M1271">
        <f>IF(L1271="","",VLOOKUP(L1271,Продукция!B:L,11,0))</f>
        <v>0</v>
      </c>
      <c r="N1271" s="11" t="s">
        <v>873</v>
      </c>
      <c r="P1271" s="11" t="s">
        <v>340</v>
      </c>
      <c r="Q1271" s="11" t="s">
        <v>854</v>
      </c>
      <c r="R1271" s="153" t="s">
        <v>5191</v>
      </c>
      <c r="S1271" s="11">
        <v>20</v>
      </c>
      <c r="T1271" s="11" t="s">
        <v>5196</v>
      </c>
      <c r="V1271" s="14">
        <v>45704</v>
      </c>
      <c r="Z1271" s="11" t="s">
        <v>4823</v>
      </c>
      <c r="AA1271" s="15">
        <v>0.55208333333333337</v>
      </c>
      <c r="AB1271" t="str">
        <f>IF(L1271="","",VLOOKUP(L1271&amp;I1271,Продукция!A:I,9,0))</f>
        <v>рекомендация производителя набора</v>
      </c>
      <c r="AC1271" s="14">
        <v>45713</v>
      </c>
      <c r="AD1271" s="11" t="s">
        <v>2676</v>
      </c>
      <c r="AE1271" s="11" t="s">
        <v>4823</v>
      </c>
      <c r="AF1271" t="str">
        <f>IF(AD1271="","",VLOOKUP(AD1271,'Сотрудники и ссылки'!A:B,2,0))</f>
        <v>Серолог</v>
      </c>
      <c r="AG1271">
        <f>IF(AD1271="","",VLOOKUP(AD1271,'Сотрудники и ссылки'!A:C,3,0))</f>
        <v>20007746</v>
      </c>
      <c r="AH1271" s="11" t="s">
        <v>2676</v>
      </c>
      <c r="AI1271" t="str">
        <f>IF(AH1271="","",VLOOKUP(AH1271,'Сотрудники и ссылки'!A:B,2,0))</f>
        <v>Серолог</v>
      </c>
      <c r="AJ1271">
        <f>IF(AH1271="","",VLOOKUP(AH1271,'Сотрудники и ссылки'!A:C,3,0))</f>
        <v>20007746</v>
      </c>
      <c r="AK1271" s="14">
        <v>45713</v>
      </c>
      <c r="AL1271" s="2">
        <f>IF(AK1271="","",AK1271+VLOOKUP(I1271,'Вид исследования'!B:E,4,0))</f>
        <v>45714</v>
      </c>
      <c r="AM1271" s="2">
        <f>IF(AK1271="","",AK1271+VLOOKUP(I1271,'Вид исследования'!B:F,5,0))</f>
        <v>45714</v>
      </c>
      <c r="AN1271" s="14">
        <v>45713</v>
      </c>
      <c r="AP1271" s="11" t="s">
        <v>189</v>
      </c>
      <c r="AQ1271" t="str">
        <f>IFERROR(IF(L1271="","",VLOOKUP(L1271&amp;I1271,Продукция!A:K,11,0)),"обратитесь к админ справочника")</f>
        <v>согласно рекомендациям производителя теста</v>
      </c>
      <c r="AR1271" s="11" t="s">
        <v>4823</v>
      </c>
      <c r="AS1271" t="str">
        <f>IFERROR(IF(L1271="","",VLOOKUP(L1271&amp;I1271,Продукция!A:J,10,0)),"обратитесь к админ справочника")</f>
        <v>инструкция по применению набора РЗГА Ньюкасла</v>
      </c>
      <c r="AT1271" s="11" t="s">
        <v>4823</v>
      </c>
      <c r="AU1271" s="11" t="s">
        <v>4823</v>
      </c>
      <c r="AV1271" s="11" t="s">
        <v>2676</v>
      </c>
      <c r="AW1271" s="11" t="s">
        <v>4824</v>
      </c>
      <c r="AX1271" s="11" t="s">
        <v>502</v>
      </c>
      <c r="AY1271" s="11" t="s">
        <v>1014</v>
      </c>
      <c r="AZ1271" s="11">
        <v>106</v>
      </c>
      <c r="BA1271" s="11">
        <v>38</v>
      </c>
      <c r="BC1271" s="11" t="s">
        <v>4896</v>
      </c>
    </row>
    <row r="1272" spans="1:55" x14ac:dyDescent="0.25">
      <c r="A1272" t="str">
        <f t="shared" si="23"/>
        <v>С/361Болезнь Ньюкасла уровень антител</v>
      </c>
      <c r="B1272" t="str">
        <f>IF(E1272="","",INDEX(Лаборатории!A:A,MATCH('Производственный контроль'!E1272,Лаборатории!B:B,0)))</f>
        <v xml:space="preserve">КУРИНОЕ ЦАРСТВО АО </v>
      </c>
      <c r="C1272" t="str">
        <f>IF(E1272="","",VLOOKUP(E1272,Лаборатории!B:D,3,0))</f>
        <v>U377_CHL</v>
      </c>
      <c r="D1272" s="12">
        <v>45708</v>
      </c>
      <c r="E1272" s="11" t="s">
        <v>793</v>
      </c>
      <c r="F1272" s="11" t="s">
        <v>371</v>
      </c>
      <c r="G1272" s="11" t="s">
        <v>502</v>
      </c>
      <c r="H1272" s="11" t="s">
        <v>312</v>
      </c>
      <c r="I1272" s="11" t="s">
        <v>3434</v>
      </c>
      <c r="J1272" t="str">
        <f>IF(L1272="","",VLOOKUP(L1272,Продукция!B:D,3,0))</f>
        <v>Биологический_материал</v>
      </c>
      <c r="K1272" t="str">
        <f>IF(L1272="","",VLOOKUP(L1272,Продукция!B:C,2,0))</f>
        <v>Сыворотка крови</v>
      </c>
      <c r="L1272" s="151" t="s">
        <v>302</v>
      </c>
      <c r="M1272">
        <f>IF(L1272="","",VLOOKUP(L1272,Продукция!B:L,11,0))</f>
        <v>0</v>
      </c>
      <c r="N1272" s="11" t="s">
        <v>873</v>
      </c>
      <c r="P1272" s="11" t="s">
        <v>340</v>
      </c>
      <c r="Q1272" s="11" t="s">
        <v>854</v>
      </c>
      <c r="R1272" s="153" t="s">
        <v>4856</v>
      </c>
      <c r="S1272" s="11">
        <v>20</v>
      </c>
      <c r="T1272" s="11" t="s">
        <v>5196</v>
      </c>
      <c r="V1272" s="14">
        <v>45705</v>
      </c>
      <c r="Z1272" s="11" t="s">
        <v>4823</v>
      </c>
      <c r="AA1272" s="15">
        <v>0.55208333333333337</v>
      </c>
      <c r="AB1272" t="str">
        <f>IF(L1272="","",VLOOKUP(L1272&amp;I1272,Продукция!A:I,9,0))</f>
        <v>рекомендация производителя набора</v>
      </c>
      <c r="AC1272" s="14">
        <v>45713</v>
      </c>
      <c r="AD1272" s="11" t="s">
        <v>2676</v>
      </c>
      <c r="AE1272" s="11" t="s">
        <v>4823</v>
      </c>
      <c r="AF1272" t="str">
        <f>IF(AD1272="","",VLOOKUP(AD1272,'Сотрудники и ссылки'!A:B,2,0))</f>
        <v>Серолог</v>
      </c>
      <c r="AG1272">
        <f>IF(AD1272="","",VLOOKUP(AD1272,'Сотрудники и ссылки'!A:C,3,0))</f>
        <v>20007746</v>
      </c>
      <c r="AH1272" s="11" t="s">
        <v>2676</v>
      </c>
      <c r="AI1272" t="str">
        <f>IF(AH1272="","",VLOOKUP(AH1272,'Сотрудники и ссылки'!A:B,2,0))</f>
        <v>Серолог</v>
      </c>
      <c r="AJ1272">
        <f>IF(AH1272="","",VLOOKUP(AH1272,'Сотрудники и ссылки'!A:C,3,0))</f>
        <v>20007746</v>
      </c>
      <c r="AK1272" s="14">
        <v>45713</v>
      </c>
      <c r="AL1272" s="2">
        <f>IF(AK1272="","",AK1272+VLOOKUP(I1272,'Вид исследования'!B:E,4,0))</f>
        <v>45714</v>
      </c>
      <c r="AM1272" s="2">
        <f>IF(AK1272="","",AK1272+VLOOKUP(I1272,'Вид исследования'!B:F,5,0))</f>
        <v>45714</v>
      </c>
      <c r="AN1272" s="14">
        <v>45713</v>
      </c>
      <c r="AP1272" s="11" t="s">
        <v>189</v>
      </c>
      <c r="AQ1272" t="str">
        <f>IFERROR(IF(L1272="","",VLOOKUP(L1272&amp;I1272,Продукция!A:K,11,0)),"обратитесь к админ справочника")</f>
        <v>согласно рекомендациям производителя теста</v>
      </c>
      <c r="AR1272" s="11" t="s">
        <v>4823</v>
      </c>
      <c r="AS1272" t="str">
        <f>IFERROR(IF(L1272="","",VLOOKUP(L1272&amp;I1272,Продукция!A:J,10,0)),"обратитесь к админ справочника")</f>
        <v>инструкция по применению набора РЗГА Ньюкасла</v>
      </c>
      <c r="AT1272" s="11" t="s">
        <v>4823</v>
      </c>
      <c r="AU1272" s="11" t="s">
        <v>4823</v>
      </c>
      <c r="AV1272" s="11" t="s">
        <v>2676</v>
      </c>
      <c r="AW1272" s="11" t="s">
        <v>4824</v>
      </c>
      <c r="AX1272" s="11" t="s">
        <v>502</v>
      </c>
      <c r="AY1272" s="11" t="s">
        <v>1015</v>
      </c>
      <c r="AZ1272" s="11">
        <v>106</v>
      </c>
      <c r="BA1272" s="11">
        <v>39</v>
      </c>
      <c r="BC1272" s="11" t="s">
        <v>4896</v>
      </c>
    </row>
    <row r="1273" spans="1:55" x14ac:dyDescent="0.25">
      <c r="A1273" t="str">
        <f t="shared" si="23"/>
        <v>С/361Болезнь Ньюкасла уровень антител</v>
      </c>
      <c r="B1273" t="str">
        <f>IF(E1273="","",INDEX(Лаборатории!A:A,MATCH('Производственный контроль'!E1273,Лаборатории!B:B,0)))</f>
        <v xml:space="preserve">КУРИНОЕ ЦАРСТВО АО </v>
      </c>
      <c r="C1273" t="str">
        <f>IF(E1273="","",VLOOKUP(E1273,Лаборатории!B:D,3,0))</f>
        <v>U377_CHL</v>
      </c>
      <c r="D1273" s="12">
        <v>45708</v>
      </c>
      <c r="E1273" s="11" t="s">
        <v>793</v>
      </c>
      <c r="F1273" s="11" t="s">
        <v>371</v>
      </c>
      <c r="G1273" s="11" t="s">
        <v>502</v>
      </c>
      <c r="H1273" s="11" t="s">
        <v>312</v>
      </c>
      <c r="I1273" s="11" t="s">
        <v>3434</v>
      </c>
      <c r="J1273" t="str">
        <f>IF(L1273="","",VLOOKUP(L1273,Продукция!B:D,3,0))</f>
        <v>Биологический_материал</v>
      </c>
      <c r="K1273" t="str">
        <f>IF(L1273="","",VLOOKUP(L1273,Продукция!B:C,2,0))</f>
        <v>Сыворотка крови</v>
      </c>
      <c r="L1273" s="151" t="s">
        <v>302</v>
      </c>
      <c r="M1273">
        <f>IF(L1273="","",VLOOKUP(L1273,Продукция!B:L,11,0))</f>
        <v>0</v>
      </c>
      <c r="N1273" s="11" t="s">
        <v>873</v>
      </c>
      <c r="P1273" s="11" t="s">
        <v>340</v>
      </c>
      <c r="Q1273" s="11" t="s">
        <v>854</v>
      </c>
      <c r="R1273" s="153" t="s">
        <v>5192</v>
      </c>
      <c r="S1273" s="11">
        <v>20</v>
      </c>
      <c r="T1273" s="11" t="s">
        <v>5196</v>
      </c>
      <c r="V1273" s="14">
        <v>45704</v>
      </c>
      <c r="Z1273" s="11" t="s">
        <v>4823</v>
      </c>
      <c r="AA1273" s="15">
        <v>0.55208333333333337</v>
      </c>
      <c r="AB1273" t="str">
        <f>IF(L1273="","",VLOOKUP(L1273&amp;I1273,Продукция!A:I,9,0))</f>
        <v>рекомендация производителя набора</v>
      </c>
      <c r="AC1273" s="14">
        <v>45713</v>
      </c>
      <c r="AD1273" s="11" t="s">
        <v>2676</v>
      </c>
      <c r="AE1273" s="11" t="s">
        <v>4823</v>
      </c>
      <c r="AF1273" t="str">
        <f>IF(AD1273="","",VLOOKUP(AD1273,'Сотрудники и ссылки'!A:B,2,0))</f>
        <v>Серолог</v>
      </c>
      <c r="AG1273">
        <f>IF(AD1273="","",VLOOKUP(AD1273,'Сотрудники и ссылки'!A:C,3,0))</f>
        <v>20007746</v>
      </c>
      <c r="AH1273" s="11" t="s">
        <v>2676</v>
      </c>
      <c r="AI1273" t="str">
        <f>IF(AH1273="","",VLOOKUP(AH1273,'Сотрудники и ссылки'!A:B,2,0))</f>
        <v>Серолог</v>
      </c>
      <c r="AJ1273">
        <f>IF(AH1273="","",VLOOKUP(AH1273,'Сотрудники и ссылки'!A:C,3,0))</f>
        <v>20007746</v>
      </c>
      <c r="AK1273" s="14">
        <v>45713</v>
      </c>
      <c r="AL1273" s="2">
        <f>IF(AK1273="","",AK1273+VLOOKUP(I1273,'Вид исследования'!B:E,4,0))</f>
        <v>45714</v>
      </c>
      <c r="AM1273" s="2">
        <f>IF(AK1273="","",AK1273+VLOOKUP(I1273,'Вид исследования'!B:F,5,0))</f>
        <v>45714</v>
      </c>
      <c r="AN1273" s="14">
        <v>45713</v>
      </c>
      <c r="AP1273" s="11" t="s">
        <v>189</v>
      </c>
      <c r="AQ1273" t="str">
        <f>IFERROR(IF(L1273="","",VLOOKUP(L1273&amp;I1273,Продукция!A:K,11,0)),"обратитесь к админ справочника")</f>
        <v>согласно рекомендациям производителя теста</v>
      </c>
      <c r="AR1273" s="11" t="s">
        <v>4823</v>
      </c>
      <c r="AS1273" t="str">
        <f>IFERROR(IF(L1273="","",VLOOKUP(L1273&amp;I1273,Продукция!A:J,10,0)),"обратитесь к админ справочника")</f>
        <v>инструкция по применению набора РЗГА Ньюкасла</v>
      </c>
      <c r="AT1273" s="11" t="s">
        <v>4823</v>
      </c>
      <c r="AU1273" s="11" t="s">
        <v>4823</v>
      </c>
      <c r="AV1273" s="11" t="s">
        <v>2676</v>
      </c>
      <c r="AW1273" s="11" t="s">
        <v>4824</v>
      </c>
      <c r="AX1273" s="11" t="s">
        <v>502</v>
      </c>
      <c r="AY1273" s="11" t="s">
        <v>1016</v>
      </c>
      <c r="AZ1273" s="11">
        <v>106</v>
      </c>
      <c r="BA1273" s="11">
        <v>36</v>
      </c>
      <c r="BC1273" s="11" t="s">
        <v>4896</v>
      </c>
    </row>
    <row r="1274" spans="1:55" x14ac:dyDescent="0.25">
      <c r="A1274" t="str">
        <f t="shared" si="23"/>
        <v>С/361Болезнь Ньюкасла уровень антител</v>
      </c>
      <c r="B1274" t="str">
        <f>IF(E1274="","",INDEX(Лаборатории!A:A,MATCH('Производственный контроль'!E1274,Лаборатории!B:B,0)))</f>
        <v xml:space="preserve">КУРИНОЕ ЦАРСТВО АО </v>
      </c>
      <c r="C1274" t="str">
        <f>IF(E1274="","",VLOOKUP(E1274,Лаборатории!B:D,3,0))</f>
        <v>U377_CHL</v>
      </c>
      <c r="D1274" s="12">
        <v>45708</v>
      </c>
      <c r="E1274" s="11" t="s">
        <v>793</v>
      </c>
      <c r="F1274" s="11" t="s">
        <v>371</v>
      </c>
      <c r="G1274" s="11" t="s">
        <v>502</v>
      </c>
      <c r="H1274" s="11" t="s">
        <v>312</v>
      </c>
      <c r="I1274" s="11" t="s">
        <v>3434</v>
      </c>
      <c r="J1274" t="str">
        <f>IF(L1274="","",VLOOKUP(L1274,Продукция!B:D,3,0))</f>
        <v>Биологический_материал</v>
      </c>
      <c r="K1274" t="str">
        <f>IF(L1274="","",VLOOKUP(L1274,Продукция!B:C,2,0))</f>
        <v>Сыворотка крови</v>
      </c>
      <c r="L1274" s="151" t="s">
        <v>302</v>
      </c>
      <c r="M1274">
        <f>IF(L1274="","",VLOOKUP(L1274,Продукция!B:L,11,0))</f>
        <v>0</v>
      </c>
      <c r="N1274" s="11" t="s">
        <v>873</v>
      </c>
      <c r="P1274" s="11" t="s">
        <v>340</v>
      </c>
      <c r="Q1274" s="11" t="s">
        <v>854</v>
      </c>
      <c r="R1274" s="153" t="s">
        <v>5193</v>
      </c>
      <c r="S1274" s="11">
        <v>20</v>
      </c>
      <c r="T1274" s="11" t="s">
        <v>5196</v>
      </c>
      <c r="V1274" s="14">
        <v>45705</v>
      </c>
      <c r="Z1274" s="11" t="s">
        <v>4823</v>
      </c>
      <c r="AA1274" s="15">
        <v>0.55208333333333337</v>
      </c>
      <c r="AB1274" t="str">
        <f>IF(L1274="","",VLOOKUP(L1274&amp;I1274,Продукция!A:I,9,0))</f>
        <v>рекомендация производителя набора</v>
      </c>
      <c r="AC1274" s="14">
        <v>45713</v>
      </c>
      <c r="AD1274" s="11" t="s">
        <v>2676</v>
      </c>
      <c r="AE1274" s="11" t="s">
        <v>4823</v>
      </c>
      <c r="AF1274" t="str">
        <f>IF(AD1274="","",VLOOKUP(AD1274,'Сотрудники и ссылки'!A:B,2,0))</f>
        <v>Серолог</v>
      </c>
      <c r="AG1274">
        <f>IF(AD1274="","",VLOOKUP(AD1274,'Сотрудники и ссылки'!A:C,3,0))</f>
        <v>20007746</v>
      </c>
      <c r="AH1274" s="11" t="s">
        <v>2676</v>
      </c>
      <c r="AI1274" t="str">
        <f>IF(AH1274="","",VLOOKUP(AH1274,'Сотрудники и ссылки'!A:B,2,0))</f>
        <v>Серолог</v>
      </c>
      <c r="AJ1274">
        <f>IF(AH1274="","",VLOOKUP(AH1274,'Сотрудники и ссылки'!A:C,3,0))</f>
        <v>20007746</v>
      </c>
      <c r="AK1274" s="14">
        <v>45713</v>
      </c>
      <c r="AL1274" s="2">
        <f>IF(AK1274="","",AK1274+VLOOKUP(I1274,'Вид исследования'!B:E,4,0))</f>
        <v>45714</v>
      </c>
      <c r="AM1274" s="2">
        <f>IF(AK1274="","",AK1274+VLOOKUP(I1274,'Вид исследования'!B:F,5,0))</f>
        <v>45714</v>
      </c>
      <c r="AN1274" s="14">
        <v>45713</v>
      </c>
      <c r="AP1274" s="11" t="s">
        <v>189</v>
      </c>
      <c r="AQ1274" t="str">
        <f>IFERROR(IF(L1274="","",VLOOKUP(L1274&amp;I1274,Продукция!A:K,11,0)),"обратитесь к админ справочника")</f>
        <v>согласно рекомендациям производителя теста</v>
      </c>
      <c r="AR1274" s="11" t="s">
        <v>4823</v>
      </c>
      <c r="AS1274" t="str">
        <f>IFERROR(IF(L1274="","",VLOOKUP(L1274&amp;I1274,Продукция!A:J,10,0)),"обратитесь к админ справочника")</f>
        <v>инструкция по применению набора РЗГА Ньюкасла</v>
      </c>
      <c r="AT1274" s="11" t="s">
        <v>4823</v>
      </c>
      <c r="AU1274" s="11" t="s">
        <v>4823</v>
      </c>
      <c r="AV1274" s="11" t="s">
        <v>2676</v>
      </c>
      <c r="AW1274" s="11" t="s">
        <v>4824</v>
      </c>
      <c r="AX1274" s="11" t="s">
        <v>502</v>
      </c>
      <c r="AY1274" s="11" t="s">
        <v>1017</v>
      </c>
      <c r="AZ1274" s="11">
        <v>106</v>
      </c>
      <c r="BA1274" s="11">
        <v>38</v>
      </c>
      <c r="BC1274" s="11" t="s">
        <v>4896</v>
      </c>
    </row>
    <row r="1275" spans="1:55" x14ac:dyDescent="0.25">
      <c r="A1275" t="str">
        <f t="shared" si="23"/>
        <v>С/361Болезнь Ньюкасла уровень антител</v>
      </c>
      <c r="B1275" t="str">
        <f>IF(E1275="","",INDEX(Лаборатории!A:A,MATCH('Производственный контроль'!E1275,Лаборатории!B:B,0)))</f>
        <v xml:space="preserve">КУРИНОЕ ЦАРСТВО АО </v>
      </c>
      <c r="C1275" t="str">
        <f>IF(E1275="","",VLOOKUP(E1275,Лаборатории!B:D,3,0))</f>
        <v>U377_CHL</v>
      </c>
      <c r="D1275" s="12">
        <v>45708</v>
      </c>
      <c r="E1275" s="11" t="s">
        <v>793</v>
      </c>
      <c r="F1275" s="11" t="s">
        <v>371</v>
      </c>
      <c r="G1275" s="11" t="s">
        <v>502</v>
      </c>
      <c r="H1275" s="11" t="s">
        <v>312</v>
      </c>
      <c r="I1275" s="11" t="s">
        <v>3434</v>
      </c>
      <c r="J1275" t="str">
        <f>IF(L1275="","",VLOOKUP(L1275,Продукция!B:D,3,0))</f>
        <v>Биологический_материал</v>
      </c>
      <c r="K1275" t="str">
        <f>IF(L1275="","",VLOOKUP(L1275,Продукция!B:C,2,0))</f>
        <v>Сыворотка крови</v>
      </c>
      <c r="L1275" s="151" t="s">
        <v>302</v>
      </c>
      <c r="M1275">
        <f>IF(L1275="","",VLOOKUP(L1275,Продукция!B:L,11,0))</f>
        <v>0</v>
      </c>
      <c r="N1275" s="11" t="s">
        <v>873</v>
      </c>
      <c r="P1275" s="11" t="s">
        <v>340</v>
      </c>
      <c r="Q1275" s="11" t="s">
        <v>854</v>
      </c>
      <c r="R1275" s="153" t="s">
        <v>5014</v>
      </c>
      <c r="S1275" s="11">
        <v>20</v>
      </c>
      <c r="T1275" s="11" t="s">
        <v>5196</v>
      </c>
      <c r="V1275" s="14">
        <v>45706</v>
      </c>
      <c r="Z1275" s="11" t="s">
        <v>4823</v>
      </c>
      <c r="AA1275" s="15">
        <v>0.55208333333333337</v>
      </c>
      <c r="AB1275" t="str">
        <f>IF(L1275="","",VLOOKUP(L1275&amp;I1275,Продукция!A:I,9,0))</f>
        <v>рекомендация производителя набора</v>
      </c>
      <c r="AC1275" s="14">
        <v>45713</v>
      </c>
      <c r="AD1275" s="11" t="s">
        <v>2676</v>
      </c>
      <c r="AE1275" s="11" t="s">
        <v>4823</v>
      </c>
      <c r="AF1275" t="str">
        <f>IF(AD1275="","",VLOOKUP(AD1275,'Сотрудники и ссылки'!A:B,2,0))</f>
        <v>Серолог</v>
      </c>
      <c r="AG1275">
        <f>IF(AD1275="","",VLOOKUP(AD1275,'Сотрудники и ссылки'!A:C,3,0))</f>
        <v>20007746</v>
      </c>
      <c r="AH1275" s="11" t="s">
        <v>2676</v>
      </c>
      <c r="AI1275" t="str">
        <f>IF(AH1275="","",VLOOKUP(AH1275,'Сотрудники и ссылки'!A:B,2,0))</f>
        <v>Серолог</v>
      </c>
      <c r="AJ1275">
        <f>IF(AH1275="","",VLOOKUP(AH1275,'Сотрудники и ссылки'!A:C,3,0))</f>
        <v>20007746</v>
      </c>
      <c r="AK1275" s="14">
        <v>45713</v>
      </c>
      <c r="AL1275" s="2">
        <f>IF(AK1275="","",AK1275+VLOOKUP(I1275,'Вид исследования'!B:E,4,0))</f>
        <v>45714</v>
      </c>
      <c r="AM1275" s="2">
        <f>IF(AK1275="","",AK1275+VLOOKUP(I1275,'Вид исследования'!B:F,5,0))</f>
        <v>45714</v>
      </c>
      <c r="AN1275" s="14">
        <v>45713</v>
      </c>
      <c r="AP1275" s="11" t="s">
        <v>189</v>
      </c>
      <c r="AQ1275" t="str">
        <f>IFERROR(IF(L1275="","",VLOOKUP(L1275&amp;I1275,Продукция!A:K,11,0)),"обратитесь к админ справочника")</f>
        <v>согласно рекомендациям производителя теста</v>
      </c>
      <c r="AR1275" s="11" t="s">
        <v>4823</v>
      </c>
      <c r="AS1275" t="str">
        <f>IFERROR(IF(L1275="","",VLOOKUP(L1275&amp;I1275,Продукция!A:J,10,0)),"обратитесь к админ справочника")</f>
        <v>инструкция по применению набора РЗГА Ньюкасла</v>
      </c>
      <c r="AT1275" s="11" t="s">
        <v>4823</v>
      </c>
      <c r="AU1275" s="11" t="s">
        <v>4823</v>
      </c>
      <c r="AV1275" s="11" t="s">
        <v>2676</v>
      </c>
      <c r="AW1275" s="11" t="s">
        <v>4824</v>
      </c>
      <c r="AX1275" s="11" t="s">
        <v>502</v>
      </c>
      <c r="AY1275" s="11" t="s">
        <v>1004</v>
      </c>
      <c r="AZ1275" s="11">
        <v>106</v>
      </c>
      <c r="BA1275" s="11">
        <v>38</v>
      </c>
      <c r="BC1275" s="11" t="s">
        <v>4896</v>
      </c>
    </row>
    <row r="1276" spans="1:55" x14ac:dyDescent="0.25">
      <c r="A1276" t="str">
        <f t="shared" si="23"/>
        <v>С/361Болезнь Ньюкасла уровень антител</v>
      </c>
      <c r="B1276" t="str">
        <f>IF(E1276="","",INDEX(Лаборатории!A:A,MATCH('Производственный контроль'!E1276,Лаборатории!B:B,0)))</f>
        <v xml:space="preserve">КУРИНОЕ ЦАРСТВО АО </v>
      </c>
      <c r="C1276" t="str">
        <f>IF(E1276="","",VLOOKUP(E1276,Лаборатории!B:D,3,0))</f>
        <v>U377_CHL</v>
      </c>
      <c r="D1276" s="12">
        <v>45708</v>
      </c>
      <c r="E1276" s="11" t="s">
        <v>793</v>
      </c>
      <c r="F1276" s="11" t="s">
        <v>371</v>
      </c>
      <c r="G1276" s="11" t="s">
        <v>502</v>
      </c>
      <c r="H1276" s="11" t="s">
        <v>312</v>
      </c>
      <c r="I1276" s="11" t="s">
        <v>3434</v>
      </c>
      <c r="J1276" t="str">
        <f>IF(L1276="","",VLOOKUP(L1276,Продукция!B:D,3,0))</f>
        <v>Биологический_материал</v>
      </c>
      <c r="K1276" t="str">
        <f>IF(L1276="","",VLOOKUP(L1276,Продукция!B:C,2,0))</f>
        <v>Сыворотка крови</v>
      </c>
      <c r="L1276" s="151" t="s">
        <v>302</v>
      </c>
      <c r="M1276">
        <f>IF(L1276="","",VLOOKUP(L1276,Продукция!B:L,11,0))</f>
        <v>0</v>
      </c>
      <c r="N1276" s="11" t="s">
        <v>873</v>
      </c>
      <c r="P1276" s="11" t="s">
        <v>340</v>
      </c>
      <c r="Q1276" s="11" t="s">
        <v>854</v>
      </c>
      <c r="R1276" s="153" t="s">
        <v>4857</v>
      </c>
      <c r="S1276" s="11">
        <v>20</v>
      </c>
      <c r="T1276" s="11" t="s">
        <v>5196</v>
      </c>
      <c r="V1276" s="14">
        <v>45706</v>
      </c>
      <c r="Z1276" s="11" t="s">
        <v>4823</v>
      </c>
      <c r="AA1276" s="15">
        <v>0.55208333333333337</v>
      </c>
      <c r="AB1276" t="str">
        <f>IF(L1276="","",VLOOKUP(L1276&amp;I1276,Продукция!A:I,9,0))</f>
        <v>рекомендация производителя набора</v>
      </c>
      <c r="AC1276" s="14">
        <v>45713</v>
      </c>
      <c r="AD1276" s="11" t="s">
        <v>2676</v>
      </c>
      <c r="AE1276" s="11" t="s">
        <v>4823</v>
      </c>
      <c r="AF1276" t="str">
        <f>IF(AD1276="","",VLOOKUP(AD1276,'Сотрудники и ссылки'!A:B,2,0))</f>
        <v>Серолог</v>
      </c>
      <c r="AG1276">
        <f>IF(AD1276="","",VLOOKUP(AD1276,'Сотрудники и ссылки'!A:C,3,0))</f>
        <v>20007746</v>
      </c>
      <c r="AH1276" s="11" t="s">
        <v>2676</v>
      </c>
      <c r="AI1276" t="str">
        <f>IF(AH1276="","",VLOOKUP(AH1276,'Сотрудники и ссылки'!A:B,2,0))</f>
        <v>Серолог</v>
      </c>
      <c r="AJ1276">
        <f>IF(AH1276="","",VLOOKUP(AH1276,'Сотрудники и ссылки'!A:C,3,0))</f>
        <v>20007746</v>
      </c>
      <c r="AK1276" s="14">
        <v>45713</v>
      </c>
      <c r="AL1276" s="2">
        <f>IF(AK1276="","",AK1276+VLOOKUP(I1276,'Вид исследования'!B:E,4,0))</f>
        <v>45714</v>
      </c>
      <c r="AM1276" s="2">
        <f>IF(AK1276="","",AK1276+VLOOKUP(I1276,'Вид исследования'!B:F,5,0))</f>
        <v>45714</v>
      </c>
      <c r="AN1276" s="14">
        <v>45713</v>
      </c>
      <c r="AP1276" s="11" t="s">
        <v>189</v>
      </c>
      <c r="AQ1276" t="str">
        <f>IFERROR(IF(L1276="","",VLOOKUP(L1276&amp;I1276,Продукция!A:K,11,0)),"обратитесь к админ справочника")</f>
        <v>согласно рекомендациям производителя теста</v>
      </c>
      <c r="AR1276" s="11" t="s">
        <v>4823</v>
      </c>
      <c r="AS1276" t="str">
        <f>IFERROR(IF(L1276="","",VLOOKUP(L1276&amp;I1276,Продукция!A:J,10,0)),"обратитесь к админ справочника")</f>
        <v>инструкция по применению набора РЗГА Ньюкасла</v>
      </c>
      <c r="AT1276" s="11" t="s">
        <v>4823</v>
      </c>
      <c r="AU1276" s="11" t="s">
        <v>4823</v>
      </c>
      <c r="AV1276" s="11" t="s">
        <v>2676</v>
      </c>
      <c r="AW1276" s="11" t="s">
        <v>4824</v>
      </c>
      <c r="AX1276" s="11" t="s">
        <v>502</v>
      </c>
      <c r="AY1276" s="11" t="s">
        <v>1005</v>
      </c>
      <c r="AZ1276" s="11">
        <v>106</v>
      </c>
      <c r="BA1276" s="11">
        <v>39</v>
      </c>
      <c r="BC1276" s="11" t="s">
        <v>4896</v>
      </c>
    </row>
    <row r="1277" spans="1:55" x14ac:dyDescent="0.25">
      <c r="A1277" t="str">
        <f t="shared" si="23"/>
        <v>С/361Болезнь Ньюкасла уровень антител</v>
      </c>
      <c r="B1277" t="str">
        <f>IF(E1277="","",INDEX(Лаборатории!A:A,MATCH('Производственный контроль'!E1277,Лаборатории!B:B,0)))</f>
        <v xml:space="preserve">КУРИНОЕ ЦАРСТВО АО </v>
      </c>
      <c r="C1277" t="str">
        <f>IF(E1277="","",VLOOKUP(E1277,Лаборатории!B:D,3,0))</f>
        <v>U377_CHL</v>
      </c>
      <c r="D1277" s="12">
        <v>45708</v>
      </c>
      <c r="E1277" s="11" t="s">
        <v>793</v>
      </c>
      <c r="F1277" s="11" t="s">
        <v>371</v>
      </c>
      <c r="G1277" s="11" t="s">
        <v>502</v>
      </c>
      <c r="H1277" s="11" t="s">
        <v>312</v>
      </c>
      <c r="I1277" s="11" t="s">
        <v>3434</v>
      </c>
      <c r="J1277" t="str">
        <f>IF(L1277="","",VLOOKUP(L1277,Продукция!B:D,3,0))</f>
        <v>Биологический_материал</v>
      </c>
      <c r="K1277" t="str">
        <f>IF(L1277="","",VLOOKUP(L1277,Продукция!B:C,2,0))</f>
        <v>Сыворотка крови</v>
      </c>
      <c r="L1277" s="151" t="s">
        <v>302</v>
      </c>
      <c r="M1277">
        <f>IF(L1277="","",VLOOKUP(L1277,Продукция!B:L,11,0))</f>
        <v>0</v>
      </c>
      <c r="N1277" s="11" t="s">
        <v>873</v>
      </c>
      <c r="P1277" s="11" t="s">
        <v>340</v>
      </c>
      <c r="Q1277" s="11" t="s">
        <v>854</v>
      </c>
      <c r="R1277" s="153" t="s">
        <v>4864</v>
      </c>
      <c r="S1277" s="11">
        <v>20</v>
      </c>
      <c r="T1277" s="11" t="s">
        <v>5196</v>
      </c>
      <c r="V1277" s="14">
        <v>45707</v>
      </c>
      <c r="Z1277" s="11" t="s">
        <v>4823</v>
      </c>
      <c r="AA1277" s="15">
        <v>0.55208333333333337</v>
      </c>
      <c r="AB1277" t="str">
        <f>IF(L1277="","",VLOOKUP(L1277&amp;I1277,Продукция!A:I,9,0))</f>
        <v>рекомендация производителя набора</v>
      </c>
      <c r="AC1277" s="14">
        <v>45713</v>
      </c>
      <c r="AD1277" s="11" t="s">
        <v>2676</v>
      </c>
      <c r="AE1277" s="11" t="s">
        <v>4823</v>
      </c>
      <c r="AF1277" t="str">
        <f>IF(AD1277="","",VLOOKUP(AD1277,'Сотрудники и ссылки'!A:B,2,0))</f>
        <v>Серолог</v>
      </c>
      <c r="AG1277">
        <f>IF(AD1277="","",VLOOKUP(AD1277,'Сотрудники и ссылки'!A:C,3,0))</f>
        <v>20007746</v>
      </c>
      <c r="AH1277" s="11" t="s">
        <v>2676</v>
      </c>
      <c r="AI1277" t="str">
        <f>IF(AH1277="","",VLOOKUP(AH1277,'Сотрудники и ссылки'!A:B,2,0))</f>
        <v>Серолог</v>
      </c>
      <c r="AJ1277">
        <f>IF(AH1277="","",VLOOKUP(AH1277,'Сотрудники и ссылки'!A:C,3,0))</f>
        <v>20007746</v>
      </c>
      <c r="AK1277" s="14">
        <v>45713</v>
      </c>
      <c r="AL1277" s="2">
        <f>IF(AK1277="","",AK1277+VLOOKUP(I1277,'Вид исследования'!B:E,4,0))</f>
        <v>45714</v>
      </c>
      <c r="AM1277" s="2">
        <f>IF(AK1277="","",AK1277+VLOOKUP(I1277,'Вид исследования'!B:F,5,0))</f>
        <v>45714</v>
      </c>
      <c r="AN1277" s="14">
        <v>45713</v>
      </c>
      <c r="AP1277" s="11" t="s">
        <v>189</v>
      </c>
      <c r="AQ1277" t="str">
        <f>IFERROR(IF(L1277="","",VLOOKUP(L1277&amp;I1277,Продукция!A:K,11,0)),"обратитесь к админ справочника")</f>
        <v>согласно рекомендациям производителя теста</v>
      </c>
      <c r="AR1277" s="11" t="s">
        <v>4823</v>
      </c>
      <c r="AS1277" t="str">
        <f>IFERROR(IF(L1277="","",VLOOKUP(L1277&amp;I1277,Продукция!A:J,10,0)),"обратитесь к админ справочника")</f>
        <v>инструкция по применению набора РЗГА Ньюкасла</v>
      </c>
      <c r="AT1277" s="11" t="s">
        <v>4823</v>
      </c>
      <c r="AU1277" s="11" t="s">
        <v>4823</v>
      </c>
      <c r="AV1277" s="11" t="s">
        <v>2676</v>
      </c>
      <c r="AW1277" s="11" t="s">
        <v>4824</v>
      </c>
      <c r="AX1277" s="11" t="s">
        <v>502</v>
      </c>
      <c r="AY1277" s="11" t="s">
        <v>1006</v>
      </c>
      <c r="AZ1277" s="11">
        <v>106</v>
      </c>
      <c r="BA1277" s="11">
        <v>38</v>
      </c>
      <c r="BC1277" s="11" t="s">
        <v>4896</v>
      </c>
    </row>
    <row r="1278" spans="1:55" x14ac:dyDescent="0.25">
      <c r="A1278" t="str">
        <f t="shared" si="23"/>
        <v>С/361Болезнь Ньюкасла уровень антител</v>
      </c>
      <c r="B1278" t="str">
        <f>IF(E1278="","",INDEX(Лаборатории!A:A,MATCH('Производственный контроль'!E1278,Лаборатории!B:B,0)))</f>
        <v xml:space="preserve">КУРИНОЕ ЦАРСТВО АО </v>
      </c>
      <c r="C1278" t="str">
        <f>IF(E1278="","",VLOOKUP(E1278,Лаборатории!B:D,3,0))</f>
        <v>U377_CHL</v>
      </c>
      <c r="D1278" s="12">
        <v>45708</v>
      </c>
      <c r="E1278" s="11" t="s">
        <v>793</v>
      </c>
      <c r="F1278" s="11" t="s">
        <v>371</v>
      </c>
      <c r="G1278" s="11" t="s">
        <v>502</v>
      </c>
      <c r="H1278" s="11" t="s">
        <v>312</v>
      </c>
      <c r="I1278" s="11" t="s">
        <v>3434</v>
      </c>
      <c r="J1278" t="str">
        <f>IF(L1278="","",VLOOKUP(L1278,Продукция!B:D,3,0))</f>
        <v>Биологический_материал</v>
      </c>
      <c r="K1278" t="str">
        <f>IF(L1278="","",VLOOKUP(L1278,Продукция!B:C,2,0))</f>
        <v>Сыворотка крови</v>
      </c>
      <c r="L1278" s="151" t="s">
        <v>302</v>
      </c>
      <c r="M1278">
        <f>IF(L1278="","",VLOOKUP(L1278,Продукция!B:L,11,0))</f>
        <v>0</v>
      </c>
      <c r="N1278" s="11" t="s">
        <v>873</v>
      </c>
      <c r="P1278" s="11" t="s">
        <v>340</v>
      </c>
      <c r="Q1278" s="11" t="s">
        <v>854</v>
      </c>
      <c r="R1278" s="153" t="s">
        <v>5194</v>
      </c>
      <c r="S1278" s="11">
        <v>20</v>
      </c>
      <c r="T1278" s="11" t="s">
        <v>5196</v>
      </c>
      <c r="V1278" s="14">
        <v>45706</v>
      </c>
      <c r="Z1278" s="11" t="s">
        <v>4823</v>
      </c>
      <c r="AA1278" s="15">
        <v>0.55208333333333337</v>
      </c>
      <c r="AB1278" t="str">
        <f>IF(L1278="","",VLOOKUP(L1278&amp;I1278,Продукция!A:I,9,0))</f>
        <v>рекомендация производителя набора</v>
      </c>
      <c r="AC1278" s="14">
        <v>45713</v>
      </c>
      <c r="AD1278" s="11" t="s">
        <v>2676</v>
      </c>
      <c r="AE1278" s="11" t="s">
        <v>4823</v>
      </c>
      <c r="AF1278" t="str">
        <f>IF(AD1278="","",VLOOKUP(AD1278,'Сотрудники и ссылки'!A:B,2,0))</f>
        <v>Серолог</v>
      </c>
      <c r="AG1278">
        <f>IF(AD1278="","",VLOOKUP(AD1278,'Сотрудники и ссылки'!A:C,3,0))</f>
        <v>20007746</v>
      </c>
      <c r="AH1278" s="11" t="s">
        <v>2676</v>
      </c>
      <c r="AI1278" t="str">
        <f>IF(AH1278="","",VLOOKUP(AH1278,'Сотрудники и ссылки'!A:B,2,0))</f>
        <v>Серолог</v>
      </c>
      <c r="AJ1278">
        <f>IF(AH1278="","",VLOOKUP(AH1278,'Сотрудники и ссылки'!A:C,3,0))</f>
        <v>20007746</v>
      </c>
      <c r="AK1278" s="14">
        <v>45713</v>
      </c>
      <c r="AL1278" s="2">
        <f>IF(AK1278="","",AK1278+VLOOKUP(I1278,'Вид исследования'!B:E,4,0))</f>
        <v>45714</v>
      </c>
      <c r="AM1278" s="2">
        <f>IF(AK1278="","",AK1278+VLOOKUP(I1278,'Вид исследования'!B:F,5,0))</f>
        <v>45714</v>
      </c>
      <c r="AN1278" s="14">
        <v>45713</v>
      </c>
      <c r="AP1278" s="11" t="s">
        <v>189</v>
      </c>
      <c r="AQ1278" t="str">
        <f>IFERROR(IF(L1278="","",VLOOKUP(L1278&amp;I1278,Продукция!A:K,11,0)),"обратитесь к админ справочника")</f>
        <v>согласно рекомендациям производителя теста</v>
      </c>
      <c r="AR1278" s="11" t="s">
        <v>4823</v>
      </c>
      <c r="AS1278" t="str">
        <f>IFERROR(IF(L1278="","",VLOOKUP(L1278&amp;I1278,Продукция!A:J,10,0)),"обратитесь к админ справочника")</f>
        <v>инструкция по применению набора РЗГА Ньюкасла</v>
      </c>
      <c r="AT1278" s="11" t="s">
        <v>4823</v>
      </c>
      <c r="AU1278" s="11" t="s">
        <v>4823</v>
      </c>
      <c r="AV1278" s="11" t="s">
        <v>2676</v>
      </c>
      <c r="AW1278" s="11" t="s">
        <v>4824</v>
      </c>
      <c r="AX1278" s="11" t="s">
        <v>502</v>
      </c>
      <c r="AY1278" s="11" t="s">
        <v>1007</v>
      </c>
      <c r="AZ1278" s="11">
        <v>106</v>
      </c>
      <c r="BA1278" s="11">
        <v>38</v>
      </c>
      <c r="BC1278" s="11" t="s">
        <v>4896</v>
      </c>
    </row>
    <row r="1279" spans="1:55" x14ac:dyDescent="0.25">
      <c r="A1279" t="str">
        <f t="shared" si="23"/>
        <v>С/361Болезнь Ньюкасла уровень антител</v>
      </c>
      <c r="B1279" t="str">
        <f>IF(E1279="","",INDEX(Лаборатории!A:A,MATCH('Производственный контроль'!E1279,Лаборатории!B:B,0)))</f>
        <v xml:space="preserve">КУРИНОЕ ЦАРСТВО АО </v>
      </c>
      <c r="C1279" t="str">
        <f>IF(E1279="","",VLOOKUP(E1279,Лаборатории!B:D,3,0))</f>
        <v>U377_CHL</v>
      </c>
      <c r="D1279" s="12">
        <v>45708</v>
      </c>
      <c r="E1279" s="11" t="s">
        <v>793</v>
      </c>
      <c r="F1279" s="11" t="s">
        <v>371</v>
      </c>
      <c r="G1279" s="11" t="s">
        <v>502</v>
      </c>
      <c r="H1279" s="11" t="s">
        <v>312</v>
      </c>
      <c r="I1279" s="11" t="s">
        <v>3434</v>
      </c>
      <c r="J1279" t="str">
        <f>IF(L1279="","",VLOOKUP(L1279,Продукция!B:D,3,0))</f>
        <v>Биологический_материал</v>
      </c>
      <c r="K1279" t="str">
        <f>IF(L1279="","",VLOOKUP(L1279,Продукция!B:C,2,0))</f>
        <v>Сыворотка крови</v>
      </c>
      <c r="L1279" s="151" t="s">
        <v>302</v>
      </c>
      <c r="M1279">
        <f>IF(L1279="","",VLOOKUP(L1279,Продукция!B:L,11,0))</f>
        <v>0</v>
      </c>
      <c r="N1279" s="11" t="s">
        <v>873</v>
      </c>
      <c r="P1279" s="11" t="s">
        <v>340</v>
      </c>
      <c r="Q1279" s="11" t="s">
        <v>854</v>
      </c>
      <c r="R1279" s="153" t="s">
        <v>5195</v>
      </c>
      <c r="S1279" s="11">
        <v>20</v>
      </c>
      <c r="T1279" s="11" t="s">
        <v>5196</v>
      </c>
      <c r="V1279" s="14">
        <v>45707</v>
      </c>
      <c r="Z1279" s="11" t="s">
        <v>4823</v>
      </c>
      <c r="AA1279" s="15">
        <v>0.55208333333333337</v>
      </c>
      <c r="AB1279" t="str">
        <f>IF(L1279="","",VLOOKUP(L1279&amp;I1279,Продукция!A:I,9,0))</f>
        <v>рекомендация производителя набора</v>
      </c>
      <c r="AC1279" s="14">
        <v>45713</v>
      </c>
      <c r="AD1279" s="11" t="s">
        <v>2676</v>
      </c>
      <c r="AE1279" s="11" t="s">
        <v>4823</v>
      </c>
      <c r="AF1279" t="str">
        <f>IF(AD1279="","",VLOOKUP(AD1279,'Сотрудники и ссылки'!A:B,2,0))</f>
        <v>Серолог</v>
      </c>
      <c r="AG1279">
        <f>IF(AD1279="","",VLOOKUP(AD1279,'Сотрудники и ссылки'!A:C,3,0))</f>
        <v>20007746</v>
      </c>
      <c r="AH1279" s="11" t="s">
        <v>2676</v>
      </c>
      <c r="AI1279" t="str">
        <f>IF(AH1279="","",VLOOKUP(AH1279,'Сотрудники и ссылки'!A:B,2,0))</f>
        <v>Серолог</v>
      </c>
      <c r="AJ1279">
        <f>IF(AH1279="","",VLOOKUP(AH1279,'Сотрудники и ссылки'!A:C,3,0))</f>
        <v>20007746</v>
      </c>
      <c r="AK1279" s="14">
        <v>45713</v>
      </c>
      <c r="AL1279" s="2">
        <f>IF(AK1279="","",AK1279+VLOOKUP(I1279,'Вид исследования'!B:E,4,0))</f>
        <v>45714</v>
      </c>
      <c r="AM1279" s="2">
        <f>IF(AK1279="","",AK1279+VLOOKUP(I1279,'Вид исследования'!B:F,5,0))</f>
        <v>45714</v>
      </c>
      <c r="AN1279" s="14">
        <v>45713</v>
      </c>
      <c r="AP1279" s="11" t="s">
        <v>189</v>
      </c>
      <c r="AQ1279" t="str">
        <f>IFERROR(IF(L1279="","",VLOOKUP(L1279&amp;I1279,Продукция!A:K,11,0)),"обратитесь к админ справочника")</f>
        <v>согласно рекомендациям производителя теста</v>
      </c>
      <c r="AR1279" s="11" t="s">
        <v>4823</v>
      </c>
      <c r="AS1279" t="str">
        <f>IFERROR(IF(L1279="","",VLOOKUP(L1279&amp;I1279,Продукция!A:J,10,0)),"обратитесь к админ справочника")</f>
        <v>инструкция по применению набора РЗГА Ньюкасла</v>
      </c>
      <c r="AT1279" s="11" t="s">
        <v>4823</v>
      </c>
      <c r="AU1279" s="11" t="s">
        <v>4823</v>
      </c>
      <c r="AV1279" s="11" t="s">
        <v>2676</v>
      </c>
      <c r="AW1279" s="11" t="s">
        <v>4824</v>
      </c>
      <c r="AX1279" s="11" t="s">
        <v>502</v>
      </c>
      <c r="AY1279" s="11" t="s">
        <v>1008</v>
      </c>
      <c r="AZ1279" s="11">
        <v>106</v>
      </c>
      <c r="BA1279" s="11">
        <v>38</v>
      </c>
      <c r="BC1279" s="11" t="s">
        <v>4896</v>
      </c>
    </row>
    <row r="1280" spans="1:55" x14ac:dyDescent="0.25">
      <c r="A1280" t="str">
        <f t="shared" si="23"/>
        <v>С/361Болезнь Ньюкасла уровень антител</v>
      </c>
      <c r="B1280" t="str">
        <f>IF(E1280="","",INDEX(Лаборатории!A:A,MATCH('Производственный контроль'!E1280,Лаборатории!B:B,0)))</f>
        <v xml:space="preserve">КУРИНОЕ ЦАРСТВО АО </v>
      </c>
      <c r="C1280" t="str">
        <f>IF(E1280="","",VLOOKUP(E1280,Лаборатории!B:D,3,0))</f>
        <v>U377_CHL</v>
      </c>
      <c r="D1280" s="12">
        <v>45708</v>
      </c>
      <c r="E1280" s="11" t="s">
        <v>793</v>
      </c>
      <c r="F1280" s="11" t="s">
        <v>371</v>
      </c>
      <c r="G1280" s="11" t="s">
        <v>502</v>
      </c>
      <c r="H1280" s="11" t="s">
        <v>312</v>
      </c>
      <c r="I1280" s="11" t="s">
        <v>3434</v>
      </c>
      <c r="J1280" t="str">
        <f>IF(L1280="","",VLOOKUP(L1280,Продукция!B:D,3,0))</f>
        <v>Биологический_материал</v>
      </c>
      <c r="K1280" t="str">
        <f>IF(L1280="","",VLOOKUP(L1280,Продукция!B:C,2,0))</f>
        <v>Сыворотка крови</v>
      </c>
      <c r="L1280" s="151" t="s">
        <v>302</v>
      </c>
      <c r="M1280">
        <f>IF(L1280="","",VLOOKUP(L1280,Продукция!B:L,11,0))</f>
        <v>0</v>
      </c>
      <c r="N1280" s="11" t="s">
        <v>873</v>
      </c>
      <c r="P1280" s="11" t="s">
        <v>340</v>
      </c>
      <c r="Q1280" s="11" t="s">
        <v>854</v>
      </c>
      <c r="R1280" s="153" t="s">
        <v>4858</v>
      </c>
      <c r="S1280" s="11">
        <v>20</v>
      </c>
      <c r="T1280" s="11" t="s">
        <v>5196</v>
      </c>
      <c r="V1280" s="14">
        <v>45705</v>
      </c>
      <c r="Z1280" s="11" t="s">
        <v>4823</v>
      </c>
      <c r="AA1280" s="15">
        <v>0.55208333333333337</v>
      </c>
      <c r="AB1280" t="str">
        <f>IF(L1280="","",VLOOKUP(L1280&amp;I1280,Продукция!A:I,9,0))</f>
        <v>рекомендация производителя набора</v>
      </c>
      <c r="AC1280" s="14">
        <v>45713</v>
      </c>
      <c r="AD1280" s="11" t="s">
        <v>2676</v>
      </c>
      <c r="AE1280" s="11" t="s">
        <v>4823</v>
      </c>
      <c r="AF1280" t="str">
        <f>IF(AD1280="","",VLOOKUP(AD1280,'Сотрудники и ссылки'!A:B,2,0))</f>
        <v>Серолог</v>
      </c>
      <c r="AG1280">
        <f>IF(AD1280="","",VLOOKUP(AD1280,'Сотрудники и ссылки'!A:C,3,0))</f>
        <v>20007746</v>
      </c>
      <c r="AH1280" s="11" t="s">
        <v>2676</v>
      </c>
      <c r="AI1280" t="str">
        <f>IF(AH1280="","",VLOOKUP(AH1280,'Сотрудники и ссылки'!A:B,2,0))</f>
        <v>Серолог</v>
      </c>
      <c r="AJ1280">
        <f>IF(AH1280="","",VLOOKUP(AH1280,'Сотрудники и ссылки'!A:C,3,0))</f>
        <v>20007746</v>
      </c>
      <c r="AK1280" s="14">
        <v>45713</v>
      </c>
      <c r="AL1280" s="2">
        <f>IF(AK1280="","",AK1280+VLOOKUP(I1280,'Вид исследования'!B:E,4,0))</f>
        <v>45714</v>
      </c>
      <c r="AM1280" s="2">
        <f>IF(AK1280="","",AK1280+VLOOKUP(I1280,'Вид исследования'!B:F,5,0))</f>
        <v>45714</v>
      </c>
      <c r="AN1280" s="14">
        <v>45713</v>
      </c>
      <c r="AP1280" s="11" t="s">
        <v>189</v>
      </c>
      <c r="AQ1280" t="str">
        <f>IFERROR(IF(L1280="","",VLOOKUP(L1280&amp;I1280,Продукция!A:K,11,0)),"обратитесь к админ справочника")</f>
        <v>согласно рекомендациям производителя теста</v>
      </c>
      <c r="AR1280" s="11" t="s">
        <v>4823</v>
      </c>
      <c r="AS1280" t="str">
        <f>IFERROR(IF(L1280="","",VLOOKUP(L1280&amp;I1280,Продукция!A:J,10,0)),"обратитесь к админ справочника")</f>
        <v>инструкция по применению набора РЗГА Ньюкасла</v>
      </c>
      <c r="AT1280" s="11" t="s">
        <v>4823</v>
      </c>
      <c r="AU1280" s="11" t="s">
        <v>4823</v>
      </c>
      <c r="AV1280" s="11" t="s">
        <v>2676</v>
      </c>
      <c r="AW1280" s="11" t="s">
        <v>4824</v>
      </c>
      <c r="AX1280" s="11" t="s">
        <v>502</v>
      </c>
      <c r="AY1280" s="11" t="s">
        <v>1009</v>
      </c>
      <c r="AZ1280" s="11">
        <v>106</v>
      </c>
      <c r="BA1280" s="11">
        <v>37</v>
      </c>
      <c r="BC1280" s="11" t="s">
        <v>4896</v>
      </c>
    </row>
    <row r="1281" spans="1:55" x14ac:dyDescent="0.25">
      <c r="A1281" t="str">
        <f t="shared" si="23"/>
        <v>С/361Вирус гриппа птиц подтипа H9 уровень антител (ВНИИЗЖ)</v>
      </c>
      <c r="B1281" t="str">
        <f>IF(E1281="","",INDEX(Лаборатории!A:A,MATCH('Производственный контроль'!E1281,Лаборатории!B:B,0)))</f>
        <v xml:space="preserve">КУРИНОЕ ЦАРСТВО АО </v>
      </c>
      <c r="C1281" t="str">
        <f>IF(E1281="","",VLOOKUP(E1281,Лаборатории!B:D,3,0))</f>
        <v>U377_CHL</v>
      </c>
      <c r="D1281" s="12">
        <v>45708</v>
      </c>
      <c r="E1281" s="11" t="s">
        <v>793</v>
      </c>
      <c r="F1281" s="11" t="s">
        <v>371</v>
      </c>
      <c r="G1281" s="11" t="s">
        <v>502</v>
      </c>
      <c r="H1281" s="11" t="s">
        <v>312</v>
      </c>
      <c r="I1281" s="11" t="s">
        <v>3435</v>
      </c>
      <c r="J1281" t="str">
        <f>IF(L1281="","",VLOOKUP(L1281,Продукция!B:D,3,0))</f>
        <v>Биологический_материал</v>
      </c>
      <c r="K1281" t="str">
        <f>IF(L1281="","",VLOOKUP(L1281,Продукция!B:C,2,0))</f>
        <v>Сыворотка крови</v>
      </c>
      <c r="L1281" s="151" t="s">
        <v>302</v>
      </c>
      <c r="M1281">
        <f>IF(L1281="","",VLOOKUP(L1281,Продукция!B:L,11,0))</f>
        <v>0</v>
      </c>
      <c r="N1281" s="11" t="s">
        <v>873</v>
      </c>
      <c r="P1281" s="11" t="s">
        <v>340</v>
      </c>
      <c r="Q1281" s="11" t="s">
        <v>854</v>
      </c>
      <c r="R1281" s="153" t="s">
        <v>4840</v>
      </c>
      <c r="S1281" s="11">
        <v>20</v>
      </c>
      <c r="T1281" s="11" t="s">
        <v>5196</v>
      </c>
      <c r="V1281" s="14">
        <v>45704</v>
      </c>
      <c r="Z1281" s="11" t="s">
        <v>4823</v>
      </c>
      <c r="AA1281" s="15">
        <v>0.55208333333333337</v>
      </c>
      <c r="AB1281" t="str">
        <f>IF(L1281="","",VLOOKUP(L1281&amp;I1281,Продукция!A:I,9,0))</f>
        <v>рекомендация производителя набора</v>
      </c>
      <c r="AC1281" s="14">
        <v>45714</v>
      </c>
      <c r="AD1281" s="11" t="s">
        <v>2673</v>
      </c>
      <c r="AE1281" s="11" t="s">
        <v>4823</v>
      </c>
      <c r="AF1281" t="str">
        <f>IF(AD1281="","",VLOOKUP(AD1281,'Сотрудники и ссылки'!A:B,2,0))</f>
        <v>Серолог</v>
      </c>
      <c r="AG1281">
        <f>IF(AD1281="","",VLOOKUP(AD1281,'Сотрудники и ссылки'!A:C,3,0))</f>
        <v>20001771</v>
      </c>
      <c r="AH1281" s="11" t="s">
        <v>2673</v>
      </c>
      <c r="AI1281" t="str">
        <f>IF(AH1281="","",VLOOKUP(AH1281,'Сотрудники и ссылки'!A:B,2,0))</f>
        <v>Серолог</v>
      </c>
      <c r="AJ1281">
        <f>IF(AH1281="","",VLOOKUP(AH1281,'Сотрудники и ссылки'!A:C,3,0))</f>
        <v>20001771</v>
      </c>
      <c r="AK1281" s="14">
        <v>45714</v>
      </c>
      <c r="AL1281" s="2">
        <f>IF(AK1281="","",AK1281+VLOOKUP(I1281,'Вид исследования'!B:E,4,0))</f>
        <v>45715</v>
      </c>
      <c r="AM1281" s="2">
        <f>IF(AK1281="","",AK1281+VLOOKUP(I1281,'Вид исследования'!B:F,5,0))</f>
        <v>45715</v>
      </c>
      <c r="AN1281" s="14">
        <v>45714</v>
      </c>
      <c r="AP1281" s="11" t="s">
        <v>189</v>
      </c>
      <c r="AQ1281" t="str">
        <f>IFERROR(IF(L1281="","",VLOOKUP(L1281&amp;I1281,Продукция!A:K,11,0)),"обратитесь к админ справочника")</f>
        <v>согласно рекомендациям производителя теста</v>
      </c>
      <c r="AR1281" s="11" t="s">
        <v>4823</v>
      </c>
      <c r="AS1281" t="str">
        <f>IFERROR(IF(L1281="","",VLOOKUP(L1281&amp;I1281,Продукция!A:J,10,0)),"обратитесь к админ справочника")</f>
        <v>инструкция по применению набора AI, Н9</v>
      </c>
      <c r="AT1281" s="11" t="s">
        <v>4823</v>
      </c>
      <c r="AU1281" s="11" t="s">
        <v>4823</v>
      </c>
      <c r="AV1281" s="11" t="s">
        <v>2673</v>
      </c>
      <c r="AW1281" s="11" t="s">
        <v>4824</v>
      </c>
      <c r="AX1281" s="11" t="s">
        <v>502</v>
      </c>
      <c r="AY1281" s="11" t="s">
        <v>1011</v>
      </c>
      <c r="AZ1281" s="11">
        <v>106</v>
      </c>
      <c r="BA1281" s="11">
        <v>39</v>
      </c>
      <c r="BC1281" s="11" t="s">
        <v>4896</v>
      </c>
    </row>
    <row r="1282" spans="1:55" x14ac:dyDescent="0.25">
      <c r="A1282" t="str">
        <f t="shared" si="23"/>
        <v>С/361Вирус гриппа птиц подтипа H9 уровень антител (ВНИИЗЖ)</v>
      </c>
      <c r="B1282" t="str">
        <f>IF(E1282="","",INDEX(Лаборатории!A:A,MATCH('Производственный контроль'!E1282,Лаборатории!B:B,0)))</f>
        <v xml:space="preserve">КУРИНОЕ ЦАРСТВО АО </v>
      </c>
      <c r="C1282" t="str">
        <f>IF(E1282="","",VLOOKUP(E1282,Лаборатории!B:D,3,0))</f>
        <v>U377_CHL</v>
      </c>
      <c r="D1282" s="12">
        <v>45708</v>
      </c>
      <c r="E1282" s="11" t="s">
        <v>793</v>
      </c>
      <c r="F1282" s="11" t="s">
        <v>371</v>
      </c>
      <c r="G1282" s="11" t="s">
        <v>502</v>
      </c>
      <c r="H1282" s="11" t="s">
        <v>312</v>
      </c>
      <c r="I1282" s="11" t="s">
        <v>3435</v>
      </c>
      <c r="J1282" t="str">
        <f>IF(L1282="","",VLOOKUP(L1282,Продукция!B:D,3,0))</f>
        <v>Биологический_материал</v>
      </c>
      <c r="K1282" t="str">
        <f>IF(L1282="","",VLOOKUP(L1282,Продукция!B:C,2,0))</f>
        <v>Сыворотка крови</v>
      </c>
      <c r="L1282" s="151" t="s">
        <v>302</v>
      </c>
      <c r="M1282">
        <f>IF(L1282="","",VLOOKUP(L1282,Продукция!B:L,11,0))</f>
        <v>0</v>
      </c>
      <c r="N1282" s="11" t="s">
        <v>873</v>
      </c>
      <c r="P1282" s="11" t="s">
        <v>340</v>
      </c>
      <c r="Q1282" s="11" t="s">
        <v>854</v>
      </c>
      <c r="R1282" s="153" t="s">
        <v>4856</v>
      </c>
      <c r="S1282" s="11">
        <v>20</v>
      </c>
      <c r="T1282" s="11" t="s">
        <v>5196</v>
      </c>
      <c r="V1282" s="14">
        <v>45705</v>
      </c>
      <c r="Z1282" s="11" t="s">
        <v>4823</v>
      </c>
      <c r="AA1282" s="15">
        <v>0.55208333333333337</v>
      </c>
      <c r="AB1282" t="str">
        <f>IF(L1282="","",VLOOKUP(L1282&amp;I1282,Продукция!A:I,9,0))</f>
        <v>рекомендация производителя набора</v>
      </c>
      <c r="AC1282" s="14">
        <v>45714</v>
      </c>
      <c r="AD1282" s="11" t="s">
        <v>2673</v>
      </c>
      <c r="AE1282" s="11" t="s">
        <v>4823</v>
      </c>
      <c r="AF1282" t="str">
        <f>IF(AD1282="","",VLOOKUP(AD1282,'Сотрудники и ссылки'!A:B,2,0))</f>
        <v>Серолог</v>
      </c>
      <c r="AG1282">
        <f>IF(AD1282="","",VLOOKUP(AD1282,'Сотрудники и ссылки'!A:C,3,0))</f>
        <v>20001771</v>
      </c>
      <c r="AH1282" s="11" t="s">
        <v>2673</v>
      </c>
      <c r="AI1282" t="str">
        <f>IF(AH1282="","",VLOOKUP(AH1282,'Сотрудники и ссылки'!A:B,2,0))</f>
        <v>Серолог</v>
      </c>
      <c r="AJ1282">
        <f>IF(AH1282="","",VLOOKUP(AH1282,'Сотрудники и ссылки'!A:C,3,0))</f>
        <v>20001771</v>
      </c>
      <c r="AK1282" s="14">
        <v>45714</v>
      </c>
      <c r="AL1282" s="2">
        <f>IF(AK1282="","",AK1282+VLOOKUP(I1282,'Вид исследования'!B:E,4,0))</f>
        <v>45715</v>
      </c>
      <c r="AM1282" s="2">
        <f>IF(AK1282="","",AK1282+VLOOKUP(I1282,'Вид исследования'!B:F,5,0))</f>
        <v>45715</v>
      </c>
      <c r="AN1282" s="14">
        <v>45714</v>
      </c>
      <c r="AP1282" s="11" t="s">
        <v>189</v>
      </c>
      <c r="AQ1282" t="str">
        <f>IFERROR(IF(L1282="","",VLOOKUP(L1282&amp;I1282,Продукция!A:K,11,0)),"обратитесь к админ справочника")</f>
        <v>согласно рекомендациям производителя теста</v>
      </c>
      <c r="AR1282" s="11" t="s">
        <v>4823</v>
      </c>
      <c r="AS1282" t="str">
        <f>IFERROR(IF(L1282="","",VLOOKUP(L1282&amp;I1282,Продукция!A:J,10,0)),"обратитесь к админ справочника")</f>
        <v>инструкция по применению набора AI, Н9</v>
      </c>
      <c r="AT1282" s="11" t="s">
        <v>4823</v>
      </c>
      <c r="AU1282" s="11" t="s">
        <v>4823</v>
      </c>
      <c r="AV1282" s="11" t="s">
        <v>2673</v>
      </c>
      <c r="AW1282" s="11" t="s">
        <v>4824</v>
      </c>
      <c r="AX1282" s="11" t="s">
        <v>502</v>
      </c>
      <c r="AY1282" s="11" t="s">
        <v>1015</v>
      </c>
      <c r="AZ1282" s="11">
        <v>106</v>
      </c>
      <c r="BA1282" s="11">
        <v>39</v>
      </c>
      <c r="BC1282" s="11" t="s">
        <v>4896</v>
      </c>
    </row>
    <row r="1283" spans="1:55" x14ac:dyDescent="0.25">
      <c r="A1283" t="str">
        <f t="shared" si="23"/>
        <v>С/361Вирус гриппа птиц подтипа H9 уровень антител (ВНИИЗЖ)</v>
      </c>
      <c r="B1283" t="str">
        <f>IF(E1283="","",INDEX(Лаборатории!A:A,MATCH('Производственный контроль'!E1283,Лаборатории!B:B,0)))</f>
        <v xml:space="preserve">КУРИНОЕ ЦАРСТВО АО </v>
      </c>
      <c r="C1283" t="str">
        <f>IF(E1283="","",VLOOKUP(E1283,Лаборатории!B:D,3,0))</f>
        <v>U377_CHL</v>
      </c>
      <c r="D1283" s="12">
        <v>45708</v>
      </c>
      <c r="E1283" s="11" t="s">
        <v>793</v>
      </c>
      <c r="F1283" s="11" t="s">
        <v>371</v>
      </c>
      <c r="G1283" s="11" t="s">
        <v>502</v>
      </c>
      <c r="H1283" s="11" t="s">
        <v>312</v>
      </c>
      <c r="I1283" s="11" t="s">
        <v>3435</v>
      </c>
      <c r="J1283" t="str">
        <f>IF(L1283="","",VLOOKUP(L1283,Продукция!B:D,3,0))</f>
        <v>Биологический_материал</v>
      </c>
      <c r="K1283" t="str">
        <f>IF(L1283="","",VLOOKUP(L1283,Продукция!B:C,2,0))</f>
        <v>Сыворотка крови</v>
      </c>
      <c r="L1283" s="151" t="s">
        <v>302</v>
      </c>
      <c r="M1283">
        <f>IF(L1283="","",VLOOKUP(L1283,Продукция!B:L,11,0))</f>
        <v>0</v>
      </c>
      <c r="N1283" s="11" t="s">
        <v>873</v>
      </c>
      <c r="P1283" s="11" t="s">
        <v>340</v>
      </c>
      <c r="Q1283" s="11" t="s">
        <v>854</v>
      </c>
      <c r="R1283" s="153" t="s">
        <v>4857</v>
      </c>
      <c r="S1283" s="11">
        <v>20</v>
      </c>
      <c r="T1283" s="11" t="s">
        <v>5196</v>
      </c>
      <c r="V1283" s="14">
        <v>45706</v>
      </c>
      <c r="Z1283" s="11" t="s">
        <v>4823</v>
      </c>
      <c r="AA1283" s="15">
        <v>0.55208333333333337</v>
      </c>
      <c r="AB1283" t="str">
        <f>IF(L1283="","",VLOOKUP(L1283&amp;I1283,Продукция!A:I,9,0))</f>
        <v>рекомендация производителя набора</v>
      </c>
      <c r="AC1283" s="14">
        <v>45714</v>
      </c>
      <c r="AD1283" s="11" t="s">
        <v>2673</v>
      </c>
      <c r="AE1283" s="11" t="s">
        <v>4823</v>
      </c>
      <c r="AF1283" t="str">
        <f>IF(AD1283="","",VLOOKUP(AD1283,'Сотрудники и ссылки'!A:B,2,0))</f>
        <v>Серолог</v>
      </c>
      <c r="AG1283">
        <f>IF(AD1283="","",VLOOKUP(AD1283,'Сотрудники и ссылки'!A:C,3,0))</f>
        <v>20001771</v>
      </c>
      <c r="AH1283" s="11" t="s">
        <v>2673</v>
      </c>
      <c r="AI1283" t="str">
        <f>IF(AH1283="","",VLOOKUP(AH1283,'Сотрудники и ссылки'!A:B,2,0))</f>
        <v>Серолог</v>
      </c>
      <c r="AJ1283">
        <f>IF(AH1283="","",VLOOKUP(AH1283,'Сотрудники и ссылки'!A:C,3,0))</f>
        <v>20001771</v>
      </c>
      <c r="AK1283" s="14">
        <v>45714</v>
      </c>
      <c r="AL1283" s="2">
        <f>IF(AK1283="","",AK1283+VLOOKUP(I1283,'Вид исследования'!B:E,4,0))</f>
        <v>45715</v>
      </c>
      <c r="AM1283" s="2">
        <f>IF(AK1283="","",AK1283+VLOOKUP(I1283,'Вид исследования'!B:F,5,0))</f>
        <v>45715</v>
      </c>
      <c r="AN1283" s="14">
        <v>45714</v>
      </c>
      <c r="AP1283" s="11" t="s">
        <v>189</v>
      </c>
      <c r="AQ1283" t="str">
        <f>IFERROR(IF(L1283="","",VLOOKUP(L1283&amp;I1283,Продукция!A:K,11,0)),"обратитесь к админ справочника")</f>
        <v>согласно рекомендациям производителя теста</v>
      </c>
      <c r="AR1283" s="11" t="s">
        <v>4823</v>
      </c>
      <c r="AS1283" t="str">
        <f>IFERROR(IF(L1283="","",VLOOKUP(L1283&amp;I1283,Продукция!A:J,10,0)),"обратитесь к админ справочника")</f>
        <v>инструкция по применению набора AI, Н9</v>
      </c>
      <c r="AT1283" s="11" t="s">
        <v>4823</v>
      </c>
      <c r="AU1283" s="11" t="s">
        <v>4823</v>
      </c>
      <c r="AV1283" s="11" t="s">
        <v>2673</v>
      </c>
      <c r="AW1283" s="11" t="s">
        <v>4824</v>
      </c>
      <c r="AX1283" s="11" t="s">
        <v>502</v>
      </c>
      <c r="AY1283" s="11" t="s">
        <v>1005</v>
      </c>
      <c r="AZ1283" s="11">
        <v>106</v>
      </c>
      <c r="BA1283" s="11">
        <v>39</v>
      </c>
      <c r="BC1283" s="11" t="s">
        <v>4896</v>
      </c>
    </row>
    <row r="1284" spans="1:55" x14ac:dyDescent="0.25">
      <c r="A1284" t="str">
        <f t="shared" si="23"/>
        <v>С/361Вирус гриппа птиц подтипа H9 уровень антител (ВНИИЗЖ)</v>
      </c>
      <c r="B1284" t="str">
        <f>IF(E1284="","",INDEX(Лаборатории!A:A,MATCH('Производственный контроль'!E1284,Лаборатории!B:B,0)))</f>
        <v xml:space="preserve">КУРИНОЕ ЦАРСТВО АО </v>
      </c>
      <c r="C1284" t="str">
        <f>IF(E1284="","",VLOOKUP(E1284,Лаборатории!B:D,3,0))</f>
        <v>U377_CHL</v>
      </c>
      <c r="D1284" s="12">
        <v>45708</v>
      </c>
      <c r="E1284" s="11" t="s">
        <v>793</v>
      </c>
      <c r="F1284" s="11" t="s">
        <v>371</v>
      </c>
      <c r="G1284" s="11" t="s">
        <v>502</v>
      </c>
      <c r="H1284" s="11" t="s">
        <v>312</v>
      </c>
      <c r="I1284" s="11" t="s">
        <v>3435</v>
      </c>
      <c r="J1284" t="str">
        <f>IF(L1284="","",VLOOKUP(L1284,Продукция!B:D,3,0))</f>
        <v>Биологический_материал</v>
      </c>
      <c r="K1284" t="str">
        <f>IF(L1284="","",VLOOKUP(L1284,Продукция!B:C,2,0))</f>
        <v>Сыворотка крови</v>
      </c>
      <c r="L1284" s="151" t="s">
        <v>302</v>
      </c>
      <c r="M1284">
        <f>IF(L1284="","",VLOOKUP(L1284,Продукция!B:L,11,0))</f>
        <v>0</v>
      </c>
      <c r="N1284" s="11" t="s">
        <v>873</v>
      </c>
      <c r="P1284" s="11" t="s">
        <v>340</v>
      </c>
      <c r="Q1284" s="11" t="s">
        <v>854</v>
      </c>
      <c r="R1284" s="153" t="s">
        <v>4864</v>
      </c>
      <c r="S1284" s="11">
        <v>20</v>
      </c>
      <c r="T1284" s="11" t="s">
        <v>5196</v>
      </c>
      <c r="V1284" s="14">
        <v>45707</v>
      </c>
      <c r="Z1284" s="11" t="s">
        <v>4823</v>
      </c>
      <c r="AA1284" s="15">
        <v>0.55208333333333337</v>
      </c>
      <c r="AB1284" t="str">
        <f>IF(L1284="","",VLOOKUP(L1284&amp;I1284,Продукция!A:I,9,0))</f>
        <v>рекомендация производителя набора</v>
      </c>
      <c r="AC1284" s="14">
        <v>45714</v>
      </c>
      <c r="AD1284" s="11" t="s">
        <v>2673</v>
      </c>
      <c r="AE1284" s="11" t="s">
        <v>4823</v>
      </c>
      <c r="AF1284" t="str">
        <f>IF(AD1284="","",VLOOKUP(AD1284,'Сотрудники и ссылки'!A:B,2,0))</f>
        <v>Серолог</v>
      </c>
      <c r="AG1284">
        <f>IF(AD1284="","",VLOOKUP(AD1284,'Сотрудники и ссылки'!A:C,3,0))</f>
        <v>20001771</v>
      </c>
      <c r="AH1284" s="11" t="s">
        <v>2673</v>
      </c>
      <c r="AI1284" t="str">
        <f>IF(AH1284="","",VLOOKUP(AH1284,'Сотрудники и ссылки'!A:B,2,0))</f>
        <v>Серолог</v>
      </c>
      <c r="AJ1284">
        <f>IF(AH1284="","",VLOOKUP(AH1284,'Сотрудники и ссылки'!A:C,3,0))</f>
        <v>20001771</v>
      </c>
      <c r="AK1284" s="14">
        <v>45714</v>
      </c>
      <c r="AL1284" s="2">
        <f>IF(AK1284="","",AK1284+VLOOKUP(I1284,'Вид исследования'!B:E,4,0))</f>
        <v>45715</v>
      </c>
      <c r="AM1284" s="2">
        <f>IF(AK1284="","",AK1284+VLOOKUP(I1284,'Вид исследования'!B:F,5,0))</f>
        <v>45715</v>
      </c>
      <c r="AN1284" s="14">
        <v>45714</v>
      </c>
      <c r="AP1284" s="11" t="s">
        <v>189</v>
      </c>
      <c r="AQ1284" t="str">
        <f>IFERROR(IF(L1284="","",VLOOKUP(L1284&amp;I1284,Продукция!A:K,11,0)),"обратитесь к админ справочника")</f>
        <v>согласно рекомендациям производителя теста</v>
      </c>
      <c r="AR1284" s="11" t="s">
        <v>4823</v>
      </c>
      <c r="AS1284" t="str">
        <f>IFERROR(IF(L1284="","",VLOOKUP(L1284&amp;I1284,Продукция!A:J,10,0)),"обратитесь к админ справочника")</f>
        <v>инструкция по применению набора AI, Н9</v>
      </c>
      <c r="AT1284" s="11" t="s">
        <v>4823</v>
      </c>
      <c r="AU1284" s="11" t="s">
        <v>4823</v>
      </c>
      <c r="AV1284" s="11" t="s">
        <v>2673</v>
      </c>
      <c r="AW1284" s="11" t="s">
        <v>4824</v>
      </c>
      <c r="AX1284" s="11" t="s">
        <v>502</v>
      </c>
      <c r="AY1284" s="11" t="s">
        <v>1006</v>
      </c>
      <c r="AZ1284" s="11">
        <v>106</v>
      </c>
      <c r="BA1284" s="11">
        <v>38</v>
      </c>
      <c r="BC1284" s="11" t="s">
        <v>4896</v>
      </c>
    </row>
    <row r="1285" spans="1:55" x14ac:dyDescent="0.25">
      <c r="A1285" t="str">
        <f t="shared" si="23"/>
        <v>С/361Вирус гриппа птиц подтипа Н5 уровень антител (ВНИИЗЖ)</v>
      </c>
      <c r="B1285" t="str">
        <f>IF(E1285="","",INDEX(Лаборатории!A:A,MATCH('Производственный контроль'!E1285,Лаборатории!B:B,0)))</f>
        <v xml:space="preserve">КУРИНОЕ ЦАРСТВО АО </v>
      </c>
      <c r="C1285" t="str">
        <f>IF(E1285="","",VLOOKUP(E1285,Лаборатории!B:D,3,0))</f>
        <v>U377_CHL</v>
      </c>
      <c r="D1285" s="12">
        <v>45708</v>
      </c>
      <c r="E1285" s="11" t="s">
        <v>793</v>
      </c>
      <c r="F1285" s="11" t="s">
        <v>371</v>
      </c>
      <c r="G1285" s="11" t="s">
        <v>502</v>
      </c>
      <c r="H1285" s="11" t="s">
        <v>312</v>
      </c>
      <c r="I1285" s="11" t="s">
        <v>3437</v>
      </c>
      <c r="J1285" t="str">
        <f>IF(L1285="","",VLOOKUP(L1285,Продукция!B:D,3,0))</f>
        <v>Биологический_материал</v>
      </c>
      <c r="K1285" t="str">
        <f>IF(L1285="","",VLOOKUP(L1285,Продукция!B:C,2,0))</f>
        <v>Сыворотка крови</v>
      </c>
      <c r="L1285" s="151" t="s">
        <v>302</v>
      </c>
      <c r="M1285">
        <f>IF(L1285="","",VLOOKUP(L1285,Продукция!B:L,11,0))</f>
        <v>0</v>
      </c>
      <c r="N1285" s="11" t="s">
        <v>873</v>
      </c>
      <c r="P1285" s="11" t="s">
        <v>340</v>
      </c>
      <c r="Q1285" s="11" t="s">
        <v>854</v>
      </c>
      <c r="R1285" s="153" t="s">
        <v>4840</v>
      </c>
      <c r="S1285" s="11">
        <v>20</v>
      </c>
      <c r="T1285" s="11" t="s">
        <v>5196</v>
      </c>
      <c r="V1285" s="14">
        <v>45704</v>
      </c>
      <c r="Z1285" s="11" t="s">
        <v>4823</v>
      </c>
      <c r="AA1285" s="15">
        <v>0.55208333333333337</v>
      </c>
      <c r="AB1285" t="str">
        <f>IF(L1285="","",VLOOKUP(L1285&amp;I1285,Продукция!A:I,9,0))</f>
        <v>рекомендация производителя набора</v>
      </c>
      <c r="AC1285" s="14">
        <v>45714</v>
      </c>
      <c r="AD1285" s="11" t="s">
        <v>2676</v>
      </c>
      <c r="AE1285" s="11" t="s">
        <v>4823</v>
      </c>
      <c r="AF1285" t="str">
        <f>IF(AD1285="","",VLOOKUP(AD1285,'Сотрудники и ссылки'!A:B,2,0))</f>
        <v>Серолог</v>
      </c>
      <c r="AG1285">
        <f>IF(AD1285="","",VLOOKUP(AD1285,'Сотрудники и ссылки'!A:C,3,0))</f>
        <v>20007746</v>
      </c>
      <c r="AH1285" s="11" t="s">
        <v>2676</v>
      </c>
      <c r="AI1285" t="str">
        <f>IF(AH1285="","",VLOOKUP(AH1285,'Сотрудники и ссылки'!A:B,2,0))</f>
        <v>Серолог</v>
      </c>
      <c r="AJ1285">
        <f>IF(AH1285="","",VLOOKUP(AH1285,'Сотрудники и ссылки'!A:C,3,0))</f>
        <v>20007746</v>
      </c>
      <c r="AK1285" s="14">
        <v>45714</v>
      </c>
      <c r="AL1285" s="2">
        <f>IF(AK1285="","",AK1285+VLOOKUP(I1285,'Вид исследования'!B:E,4,0))</f>
        <v>45715</v>
      </c>
      <c r="AM1285" s="2">
        <f>IF(AK1285="","",AK1285+VLOOKUP(I1285,'Вид исследования'!B:F,5,0))</f>
        <v>45715</v>
      </c>
      <c r="AN1285" s="14">
        <v>45714</v>
      </c>
      <c r="AP1285" s="11" t="s">
        <v>189</v>
      </c>
      <c r="AQ1285" t="str">
        <f>IFERROR(IF(L1285="","",VLOOKUP(L1285&amp;I1285,Продукция!A:K,11,0)),"обратитесь к админ справочника")</f>
        <v>согласно рекомендациям производителя теста</v>
      </c>
      <c r="AR1285" s="11" t="s">
        <v>4823</v>
      </c>
      <c r="AS1285" t="str">
        <f>IFERROR(IF(L1285="","",VLOOKUP(L1285&amp;I1285,Продукция!A:J,10,0)),"обратитесь к админ справочника")</f>
        <v>инструкция по применению набора AI, Н5</v>
      </c>
      <c r="AT1285" s="11" t="s">
        <v>4823</v>
      </c>
      <c r="AU1285" s="11" t="s">
        <v>4823</v>
      </c>
      <c r="AV1285" s="11" t="s">
        <v>2676</v>
      </c>
      <c r="AW1285" s="11" t="s">
        <v>4824</v>
      </c>
      <c r="AX1285" s="11" t="s">
        <v>502</v>
      </c>
      <c r="AY1285" s="11" t="s">
        <v>1011</v>
      </c>
      <c r="AZ1285" s="11">
        <v>106</v>
      </c>
      <c r="BA1285" s="11">
        <v>39</v>
      </c>
      <c r="BC1285" s="11" t="s">
        <v>4896</v>
      </c>
    </row>
    <row r="1286" spans="1:55" x14ac:dyDescent="0.25">
      <c r="A1286" t="str">
        <f t="shared" si="23"/>
        <v>С/361Вирус гриппа птиц подтипа Н5 уровень антител (ВНИИЗЖ)</v>
      </c>
      <c r="B1286" t="str">
        <f>IF(E1286="","",INDEX(Лаборатории!A:A,MATCH('Производственный контроль'!E1286,Лаборатории!B:B,0)))</f>
        <v xml:space="preserve">КУРИНОЕ ЦАРСТВО АО </v>
      </c>
      <c r="C1286" t="str">
        <f>IF(E1286="","",VLOOKUP(E1286,Лаборатории!B:D,3,0))</f>
        <v>U377_CHL</v>
      </c>
      <c r="D1286" s="12">
        <v>45708</v>
      </c>
      <c r="E1286" s="11" t="s">
        <v>793</v>
      </c>
      <c r="F1286" s="11" t="s">
        <v>371</v>
      </c>
      <c r="G1286" s="11" t="s">
        <v>502</v>
      </c>
      <c r="H1286" s="11" t="s">
        <v>312</v>
      </c>
      <c r="I1286" s="11" t="s">
        <v>3437</v>
      </c>
      <c r="J1286" t="str">
        <f>IF(L1286="","",VLOOKUP(L1286,Продукция!B:D,3,0))</f>
        <v>Биологический_материал</v>
      </c>
      <c r="K1286" t="str">
        <f>IF(L1286="","",VLOOKUP(L1286,Продукция!B:C,2,0))</f>
        <v>Сыворотка крови</v>
      </c>
      <c r="L1286" s="151" t="s">
        <v>302</v>
      </c>
      <c r="M1286">
        <f>IF(L1286="","",VLOOKUP(L1286,Продукция!B:L,11,0))</f>
        <v>0</v>
      </c>
      <c r="N1286" s="11" t="s">
        <v>873</v>
      </c>
      <c r="P1286" s="11" t="s">
        <v>340</v>
      </c>
      <c r="Q1286" s="11" t="s">
        <v>854</v>
      </c>
      <c r="R1286" s="153" t="s">
        <v>4856</v>
      </c>
      <c r="S1286" s="11">
        <v>20</v>
      </c>
      <c r="T1286" s="11" t="s">
        <v>5196</v>
      </c>
      <c r="V1286" s="14">
        <v>45705</v>
      </c>
      <c r="Z1286" s="11" t="s">
        <v>4823</v>
      </c>
      <c r="AA1286" s="15">
        <v>0.55208333333333337</v>
      </c>
      <c r="AB1286" t="str">
        <f>IF(L1286="","",VLOOKUP(L1286&amp;I1286,Продукция!A:I,9,0))</f>
        <v>рекомендация производителя набора</v>
      </c>
      <c r="AC1286" s="14">
        <v>45714</v>
      </c>
      <c r="AD1286" s="11" t="s">
        <v>2676</v>
      </c>
      <c r="AE1286" s="11" t="s">
        <v>4823</v>
      </c>
      <c r="AF1286" t="str">
        <f>IF(AD1286="","",VLOOKUP(AD1286,'Сотрудники и ссылки'!A:B,2,0))</f>
        <v>Серолог</v>
      </c>
      <c r="AG1286">
        <f>IF(AD1286="","",VLOOKUP(AD1286,'Сотрудники и ссылки'!A:C,3,0))</f>
        <v>20007746</v>
      </c>
      <c r="AH1286" s="11" t="s">
        <v>2676</v>
      </c>
      <c r="AI1286" t="str">
        <f>IF(AH1286="","",VLOOKUP(AH1286,'Сотрудники и ссылки'!A:B,2,0))</f>
        <v>Серолог</v>
      </c>
      <c r="AJ1286">
        <f>IF(AH1286="","",VLOOKUP(AH1286,'Сотрудники и ссылки'!A:C,3,0))</f>
        <v>20007746</v>
      </c>
      <c r="AK1286" s="14">
        <v>45714</v>
      </c>
      <c r="AL1286" s="2">
        <f>IF(AK1286="","",AK1286+VLOOKUP(I1286,'Вид исследования'!B:E,4,0))</f>
        <v>45715</v>
      </c>
      <c r="AM1286" s="2">
        <f>IF(AK1286="","",AK1286+VLOOKUP(I1286,'Вид исследования'!B:F,5,0))</f>
        <v>45715</v>
      </c>
      <c r="AN1286" s="14">
        <v>45714</v>
      </c>
      <c r="AP1286" s="11" t="s">
        <v>189</v>
      </c>
      <c r="AQ1286" t="str">
        <f>IFERROR(IF(L1286="","",VLOOKUP(L1286&amp;I1286,Продукция!A:K,11,0)),"обратитесь к админ справочника")</f>
        <v>согласно рекомендациям производителя теста</v>
      </c>
      <c r="AR1286" s="11" t="s">
        <v>4823</v>
      </c>
      <c r="AS1286" t="str">
        <f>IFERROR(IF(L1286="","",VLOOKUP(L1286&amp;I1286,Продукция!A:J,10,0)),"обратитесь к админ справочника")</f>
        <v>инструкция по применению набора AI, Н5</v>
      </c>
      <c r="AT1286" s="11" t="s">
        <v>4823</v>
      </c>
      <c r="AU1286" s="11" t="s">
        <v>4823</v>
      </c>
      <c r="AV1286" s="11" t="s">
        <v>2676</v>
      </c>
      <c r="AW1286" s="11" t="s">
        <v>4824</v>
      </c>
      <c r="AX1286" s="11" t="s">
        <v>502</v>
      </c>
      <c r="AY1286" s="11" t="s">
        <v>1015</v>
      </c>
      <c r="AZ1286" s="11">
        <v>106</v>
      </c>
      <c r="BA1286" s="11">
        <v>39</v>
      </c>
      <c r="BC1286" s="11" t="s">
        <v>4896</v>
      </c>
    </row>
    <row r="1287" spans="1:55" x14ac:dyDescent="0.25">
      <c r="A1287" t="str">
        <f t="shared" si="23"/>
        <v>С/361Вирус гриппа птиц подтипа Н5 уровень антител (ВНИИЗЖ)</v>
      </c>
      <c r="B1287" t="str">
        <f>IF(E1287="","",INDEX(Лаборатории!A:A,MATCH('Производственный контроль'!E1287,Лаборатории!B:B,0)))</f>
        <v xml:space="preserve">КУРИНОЕ ЦАРСТВО АО </v>
      </c>
      <c r="C1287" t="str">
        <f>IF(E1287="","",VLOOKUP(E1287,Лаборатории!B:D,3,0))</f>
        <v>U377_CHL</v>
      </c>
      <c r="D1287" s="12">
        <v>45708</v>
      </c>
      <c r="E1287" s="11" t="s">
        <v>793</v>
      </c>
      <c r="F1287" s="11" t="s">
        <v>371</v>
      </c>
      <c r="G1287" s="11" t="s">
        <v>502</v>
      </c>
      <c r="H1287" s="11" t="s">
        <v>312</v>
      </c>
      <c r="I1287" s="11" t="s">
        <v>3437</v>
      </c>
      <c r="J1287" t="str">
        <f>IF(L1287="","",VLOOKUP(L1287,Продукция!B:D,3,0))</f>
        <v>Биологический_материал</v>
      </c>
      <c r="K1287" t="str">
        <f>IF(L1287="","",VLOOKUP(L1287,Продукция!B:C,2,0))</f>
        <v>Сыворотка крови</v>
      </c>
      <c r="L1287" s="151" t="s">
        <v>302</v>
      </c>
      <c r="M1287">
        <f>IF(L1287="","",VLOOKUP(L1287,Продукция!B:L,11,0))</f>
        <v>0</v>
      </c>
      <c r="N1287" s="11" t="s">
        <v>873</v>
      </c>
      <c r="P1287" s="11" t="s">
        <v>340</v>
      </c>
      <c r="Q1287" s="11" t="s">
        <v>854</v>
      </c>
      <c r="R1287" s="153" t="s">
        <v>4857</v>
      </c>
      <c r="S1287" s="11">
        <v>20</v>
      </c>
      <c r="T1287" s="11" t="s">
        <v>5196</v>
      </c>
      <c r="V1287" s="14">
        <v>45706</v>
      </c>
      <c r="Z1287" s="11" t="s">
        <v>4823</v>
      </c>
      <c r="AA1287" s="15">
        <v>0.55208333333333337</v>
      </c>
      <c r="AB1287" t="str">
        <f>IF(L1287="","",VLOOKUP(L1287&amp;I1287,Продукция!A:I,9,0))</f>
        <v>рекомендация производителя набора</v>
      </c>
      <c r="AC1287" s="14">
        <v>45714</v>
      </c>
      <c r="AD1287" s="11" t="s">
        <v>2676</v>
      </c>
      <c r="AE1287" s="11" t="s">
        <v>4823</v>
      </c>
      <c r="AF1287" t="str">
        <f>IF(AD1287="","",VLOOKUP(AD1287,'Сотрудники и ссылки'!A:B,2,0))</f>
        <v>Серолог</v>
      </c>
      <c r="AG1287">
        <f>IF(AD1287="","",VLOOKUP(AD1287,'Сотрудники и ссылки'!A:C,3,0))</f>
        <v>20007746</v>
      </c>
      <c r="AH1287" s="11" t="s">
        <v>2676</v>
      </c>
      <c r="AI1287" t="str">
        <f>IF(AH1287="","",VLOOKUP(AH1287,'Сотрудники и ссылки'!A:B,2,0))</f>
        <v>Серолог</v>
      </c>
      <c r="AJ1287">
        <f>IF(AH1287="","",VLOOKUP(AH1287,'Сотрудники и ссылки'!A:C,3,0))</f>
        <v>20007746</v>
      </c>
      <c r="AK1287" s="14">
        <v>45714</v>
      </c>
      <c r="AL1287" s="2">
        <f>IF(AK1287="","",AK1287+VLOOKUP(I1287,'Вид исследования'!B:E,4,0))</f>
        <v>45715</v>
      </c>
      <c r="AM1287" s="2">
        <f>IF(AK1287="","",AK1287+VLOOKUP(I1287,'Вид исследования'!B:F,5,0))</f>
        <v>45715</v>
      </c>
      <c r="AN1287" s="14">
        <v>45714</v>
      </c>
      <c r="AP1287" s="11" t="s">
        <v>189</v>
      </c>
      <c r="AQ1287" t="str">
        <f>IFERROR(IF(L1287="","",VLOOKUP(L1287&amp;I1287,Продукция!A:K,11,0)),"обратитесь к админ справочника")</f>
        <v>согласно рекомендациям производителя теста</v>
      </c>
      <c r="AR1287" s="11" t="s">
        <v>4823</v>
      </c>
      <c r="AS1287" t="str">
        <f>IFERROR(IF(L1287="","",VLOOKUP(L1287&amp;I1287,Продукция!A:J,10,0)),"обратитесь к админ справочника")</f>
        <v>инструкция по применению набора AI, Н5</v>
      </c>
      <c r="AT1287" s="11" t="s">
        <v>4823</v>
      </c>
      <c r="AU1287" s="11" t="s">
        <v>4823</v>
      </c>
      <c r="AV1287" s="11" t="s">
        <v>2676</v>
      </c>
      <c r="AW1287" s="11" t="s">
        <v>4824</v>
      </c>
      <c r="AX1287" s="11" t="s">
        <v>502</v>
      </c>
      <c r="AY1287" s="11" t="s">
        <v>1005</v>
      </c>
      <c r="AZ1287" s="11">
        <v>106</v>
      </c>
      <c r="BA1287" s="11">
        <v>39</v>
      </c>
      <c r="BC1287" s="11" t="s">
        <v>4896</v>
      </c>
    </row>
    <row r="1288" spans="1:55" x14ac:dyDescent="0.25">
      <c r="A1288" t="str">
        <f t="shared" si="23"/>
        <v>С/361Вирус гриппа птиц подтипа Н5 уровень антител (ВНИИЗЖ)</v>
      </c>
      <c r="B1288" t="str">
        <f>IF(E1288="","",INDEX(Лаборатории!A:A,MATCH('Производственный контроль'!E1288,Лаборатории!B:B,0)))</f>
        <v xml:space="preserve">КУРИНОЕ ЦАРСТВО АО </v>
      </c>
      <c r="C1288" t="str">
        <f>IF(E1288="","",VLOOKUP(E1288,Лаборатории!B:D,3,0))</f>
        <v>U377_CHL</v>
      </c>
      <c r="D1288" s="12">
        <v>45708</v>
      </c>
      <c r="E1288" s="11" t="s">
        <v>793</v>
      </c>
      <c r="F1288" s="11" t="s">
        <v>371</v>
      </c>
      <c r="G1288" s="11" t="s">
        <v>502</v>
      </c>
      <c r="H1288" s="11" t="s">
        <v>312</v>
      </c>
      <c r="I1288" s="11" t="s">
        <v>3437</v>
      </c>
      <c r="J1288" t="str">
        <f>IF(L1288="","",VLOOKUP(L1288,Продукция!B:D,3,0))</f>
        <v>Биологический_материал</v>
      </c>
      <c r="K1288" t="str">
        <f>IF(L1288="","",VLOOKUP(L1288,Продукция!B:C,2,0))</f>
        <v>Сыворотка крови</v>
      </c>
      <c r="L1288" s="151" t="s">
        <v>302</v>
      </c>
      <c r="M1288">
        <f>IF(L1288="","",VLOOKUP(L1288,Продукция!B:L,11,0))</f>
        <v>0</v>
      </c>
      <c r="N1288" s="11" t="s">
        <v>873</v>
      </c>
      <c r="P1288" s="11" t="s">
        <v>340</v>
      </c>
      <c r="Q1288" s="11" t="s">
        <v>854</v>
      </c>
      <c r="R1288" s="153" t="s">
        <v>4864</v>
      </c>
      <c r="S1288" s="11">
        <v>20</v>
      </c>
      <c r="T1288" s="11" t="s">
        <v>5196</v>
      </c>
      <c r="V1288" s="14">
        <v>45707</v>
      </c>
      <c r="Z1288" s="11" t="s">
        <v>4823</v>
      </c>
      <c r="AA1288" s="15">
        <v>0.55208333333333337</v>
      </c>
      <c r="AB1288" t="str">
        <f>IF(L1288="","",VLOOKUP(L1288&amp;I1288,Продукция!A:I,9,0))</f>
        <v>рекомендация производителя набора</v>
      </c>
      <c r="AC1288" s="14">
        <v>45714</v>
      </c>
      <c r="AD1288" s="11" t="s">
        <v>2676</v>
      </c>
      <c r="AE1288" s="11" t="s">
        <v>4823</v>
      </c>
      <c r="AF1288" t="str">
        <f>IF(AD1288="","",VLOOKUP(AD1288,'Сотрудники и ссылки'!A:B,2,0))</f>
        <v>Серолог</v>
      </c>
      <c r="AG1288">
        <f>IF(AD1288="","",VLOOKUP(AD1288,'Сотрудники и ссылки'!A:C,3,0))</f>
        <v>20007746</v>
      </c>
      <c r="AH1288" s="11" t="s">
        <v>2676</v>
      </c>
      <c r="AI1288" t="str">
        <f>IF(AH1288="","",VLOOKUP(AH1288,'Сотрудники и ссылки'!A:B,2,0))</f>
        <v>Серолог</v>
      </c>
      <c r="AJ1288">
        <f>IF(AH1288="","",VLOOKUP(AH1288,'Сотрудники и ссылки'!A:C,3,0))</f>
        <v>20007746</v>
      </c>
      <c r="AK1288" s="14">
        <v>45714</v>
      </c>
      <c r="AL1288" s="2">
        <f>IF(AK1288="","",AK1288+VLOOKUP(I1288,'Вид исследования'!B:E,4,0))</f>
        <v>45715</v>
      </c>
      <c r="AM1288" s="2">
        <f>IF(AK1288="","",AK1288+VLOOKUP(I1288,'Вид исследования'!B:F,5,0))</f>
        <v>45715</v>
      </c>
      <c r="AN1288" s="14">
        <v>45714</v>
      </c>
      <c r="AP1288" s="11" t="s">
        <v>189</v>
      </c>
      <c r="AQ1288" t="str">
        <f>IFERROR(IF(L1288="","",VLOOKUP(L1288&amp;I1288,Продукция!A:K,11,0)),"обратитесь к админ справочника")</f>
        <v>согласно рекомендациям производителя теста</v>
      </c>
      <c r="AR1288" s="11" t="s">
        <v>4823</v>
      </c>
      <c r="AS1288" t="str">
        <f>IFERROR(IF(L1288="","",VLOOKUP(L1288&amp;I1288,Продукция!A:J,10,0)),"обратитесь к админ справочника")</f>
        <v>инструкция по применению набора AI, Н5</v>
      </c>
      <c r="AT1288" s="11" t="s">
        <v>4823</v>
      </c>
      <c r="AU1288" s="11" t="s">
        <v>4823</v>
      </c>
      <c r="AV1288" s="11" t="s">
        <v>2676</v>
      </c>
      <c r="AW1288" s="11" t="s">
        <v>4824</v>
      </c>
      <c r="AX1288" s="11" t="s">
        <v>502</v>
      </c>
      <c r="AY1288" s="11" t="s">
        <v>1006</v>
      </c>
      <c r="AZ1288" s="11">
        <v>106</v>
      </c>
      <c r="BA1288" s="11">
        <v>38</v>
      </c>
      <c r="BC1288" s="11" t="s">
        <v>4896</v>
      </c>
    </row>
    <row r="1289" spans="1:55" x14ac:dyDescent="0.25">
      <c r="A1289" t="str">
        <f t="shared" si="23"/>
        <v>С/361ART (BioChek) инфекционный альвеолярный ринотрахеит тип А и В уровень антител</v>
      </c>
      <c r="B1289" t="str">
        <f>IF(E1289="","",INDEX(Лаборатории!A:A,MATCH('Производственный контроль'!E1289,Лаборатории!B:B,0)))</f>
        <v xml:space="preserve">КУРИНОЕ ЦАРСТВО АО </v>
      </c>
      <c r="C1289" t="str">
        <f>IF(E1289="","",VLOOKUP(E1289,Лаборатории!B:D,3,0))</f>
        <v>U377_CHL</v>
      </c>
      <c r="D1289" s="12">
        <v>45708</v>
      </c>
      <c r="E1289" s="11" t="s">
        <v>793</v>
      </c>
      <c r="F1289" s="11" t="s">
        <v>371</v>
      </c>
      <c r="G1289" s="11" t="s">
        <v>502</v>
      </c>
      <c r="H1289" s="11" t="s">
        <v>262</v>
      </c>
      <c r="I1289" s="11" t="s">
        <v>3409</v>
      </c>
      <c r="J1289" t="str">
        <f>IF(L1289="","",VLOOKUP(L1289,Продукция!B:D,3,0))</f>
        <v>Биологический_материал</v>
      </c>
      <c r="K1289" t="str">
        <f>IF(L1289="","",VLOOKUP(L1289,Продукция!B:C,2,0))</f>
        <v>Сыворотка крови</v>
      </c>
      <c r="L1289" s="151" t="s">
        <v>302</v>
      </c>
      <c r="M1289">
        <f>IF(L1289="","",VLOOKUP(L1289,Продукция!B:L,11,0))</f>
        <v>0</v>
      </c>
      <c r="N1289" s="11" t="s">
        <v>873</v>
      </c>
      <c r="P1289" s="11" t="s">
        <v>340</v>
      </c>
      <c r="Q1289" s="11" t="s">
        <v>854</v>
      </c>
      <c r="R1289" s="160" t="s">
        <v>5197</v>
      </c>
      <c r="S1289" s="11">
        <v>18</v>
      </c>
      <c r="T1289" s="11" t="s">
        <v>5196</v>
      </c>
      <c r="V1289" s="14">
        <v>45704</v>
      </c>
      <c r="Z1289" s="11" t="s">
        <v>4823</v>
      </c>
      <c r="AA1289" s="15">
        <v>0.55208333333333337</v>
      </c>
      <c r="AB1289" t="str">
        <f>IF(L1289="","",VLOOKUP(L1289&amp;I1289,Продукция!A:I,9,0))</f>
        <v>рекомендация производителя набора</v>
      </c>
      <c r="AC1289" s="14">
        <v>45715</v>
      </c>
      <c r="AD1289" s="11" t="s">
        <v>2673</v>
      </c>
      <c r="AE1289" s="11" t="s">
        <v>4823</v>
      </c>
      <c r="AF1289" t="str">
        <f>IF(AD1289="","",VLOOKUP(AD1289,'Сотрудники и ссылки'!A:B,2,0))</f>
        <v>Серолог</v>
      </c>
      <c r="AG1289">
        <f>IF(AD1289="","",VLOOKUP(AD1289,'Сотрудники и ссылки'!A:C,3,0))</f>
        <v>20001771</v>
      </c>
      <c r="AH1289" s="11" t="s">
        <v>2673</v>
      </c>
      <c r="AI1289" t="str">
        <f>IF(AH1289="","",VLOOKUP(AH1289,'Сотрудники и ссылки'!A:B,2,0))</f>
        <v>Серолог</v>
      </c>
      <c r="AJ1289">
        <f>IF(AH1289="","",VLOOKUP(AH1289,'Сотрудники и ссылки'!A:C,3,0))</f>
        <v>20001771</v>
      </c>
      <c r="AK1289" s="14">
        <v>45715</v>
      </c>
      <c r="AL1289" s="2">
        <f>IF(AK1289="","",AK1289+VLOOKUP(I1289,'Вид исследования'!B:E,4,0))</f>
        <v>45716</v>
      </c>
      <c r="AM1289" s="2">
        <f>IF(AK1289="","",AK1289+VLOOKUP(I1289,'Вид исследования'!B:F,5,0))</f>
        <v>45716</v>
      </c>
      <c r="AN1289" s="14">
        <v>45715</v>
      </c>
      <c r="AP1289" s="11" t="s">
        <v>189</v>
      </c>
      <c r="AQ1289" t="str">
        <f>IFERROR(IF(L1289="","",VLOOKUP(L1289&amp;I1289,Продукция!A:K,11,0)),"обратитесь к админ справочника")</f>
        <v>согласно рекомендациям производителя теста</v>
      </c>
      <c r="AR1289" s="11" t="s">
        <v>4823</v>
      </c>
      <c r="AS1289" t="str">
        <f>IFERROR(IF(L1289="","",VLOOKUP(L1289&amp;I1289,Продукция!A:J,10,0)),"обратитесь к админ справочника")</f>
        <v>инструкция тест- ситема Биочек СК-120</v>
      </c>
      <c r="AT1289" s="11" t="s">
        <v>4823</v>
      </c>
      <c r="AU1289" s="11" t="s">
        <v>4823</v>
      </c>
      <c r="AV1289" s="11" t="s">
        <v>2673</v>
      </c>
      <c r="AW1289" s="11" t="s">
        <v>4824</v>
      </c>
      <c r="AX1289" s="11" t="s">
        <v>502</v>
      </c>
      <c r="AY1289" s="11" t="s">
        <v>1011</v>
      </c>
      <c r="AZ1289" s="11">
        <v>106</v>
      </c>
      <c r="BA1289" s="11">
        <v>39</v>
      </c>
      <c r="BC1289" s="11" t="s">
        <v>4896</v>
      </c>
    </row>
    <row r="1290" spans="1:55" x14ac:dyDescent="0.25">
      <c r="A1290" t="str">
        <f t="shared" si="23"/>
        <v>С/361ART (BioChek) инфекционный альвеолярный ринотрахеит тип А и В уровень антител</v>
      </c>
      <c r="B1290" t="str">
        <f>IF(E1290="","",INDEX(Лаборатории!A:A,MATCH('Производственный контроль'!E1290,Лаборатории!B:B,0)))</f>
        <v xml:space="preserve">КУРИНОЕ ЦАРСТВО АО </v>
      </c>
      <c r="C1290" t="str">
        <f>IF(E1290="","",VLOOKUP(E1290,Лаборатории!B:D,3,0))</f>
        <v>U377_CHL</v>
      </c>
      <c r="D1290" s="12">
        <v>45708</v>
      </c>
      <c r="E1290" s="11" t="s">
        <v>793</v>
      </c>
      <c r="F1290" s="11" t="s">
        <v>371</v>
      </c>
      <c r="G1290" s="11" t="s">
        <v>502</v>
      </c>
      <c r="H1290" s="11" t="s">
        <v>262</v>
      </c>
      <c r="I1290" s="11" t="s">
        <v>3409</v>
      </c>
      <c r="J1290" t="str">
        <f>IF(L1290="","",VLOOKUP(L1290,Продукция!B:D,3,0))</f>
        <v>Биологический_материал</v>
      </c>
      <c r="K1290" t="str">
        <f>IF(L1290="","",VLOOKUP(L1290,Продукция!B:C,2,0))</f>
        <v>Сыворотка крови</v>
      </c>
      <c r="L1290" s="151" t="s">
        <v>302</v>
      </c>
      <c r="M1290">
        <f>IF(L1290="","",VLOOKUP(L1290,Продукция!B:L,11,0))</f>
        <v>0</v>
      </c>
      <c r="N1290" s="11" t="s">
        <v>873</v>
      </c>
      <c r="P1290" s="11" t="s">
        <v>340</v>
      </c>
      <c r="Q1290" s="11" t="s">
        <v>854</v>
      </c>
      <c r="R1290" s="160" t="s">
        <v>4857</v>
      </c>
      <c r="S1290" s="11">
        <v>18</v>
      </c>
      <c r="T1290" s="11" t="s">
        <v>5196</v>
      </c>
      <c r="V1290" s="14">
        <v>45706</v>
      </c>
      <c r="Z1290" s="11" t="s">
        <v>4823</v>
      </c>
      <c r="AA1290" s="15">
        <v>0.55208333333333337</v>
      </c>
      <c r="AB1290" t="str">
        <f>IF(L1290="","",VLOOKUP(L1290&amp;I1290,Продукция!A:I,9,0))</f>
        <v>рекомендация производителя набора</v>
      </c>
      <c r="AC1290" s="14">
        <v>45715</v>
      </c>
      <c r="AD1290" s="11" t="s">
        <v>2673</v>
      </c>
      <c r="AE1290" s="11" t="s">
        <v>4823</v>
      </c>
      <c r="AF1290" t="str">
        <f>IF(AD1290="","",VLOOKUP(AD1290,'Сотрудники и ссылки'!A:B,2,0))</f>
        <v>Серолог</v>
      </c>
      <c r="AG1290">
        <f>IF(AD1290="","",VLOOKUP(AD1290,'Сотрудники и ссылки'!A:C,3,0))</f>
        <v>20001771</v>
      </c>
      <c r="AH1290" s="11" t="s">
        <v>2673</v>
      </c>
      <c r="AI1290" t="str">
        <f>IF(AH1290="","",VLOOKUP(AH1290,'Сотрудники и ссылки'!A:B,2,0))</f>
        <v>Серолог</v>
      </c>
      <c r="AJ1290">
        <f>IF(AH1290="","",VLOOKUP(AH1290,'Сотрудники и ссылки'!A:C,3,0))</f>
        <v>20001771</v>
      </c>
      <c r="AK1290" s="14">
        <v>45715</v>
      </c>
      <c r="AL1290" s="2">
        <f>IF(AK1290="","",AK1290+VLOOKUP(I1290,'Вид исследования'!B:E,4,0))</f>
        <v>45716</v>
      </c>
      <c r="AM1290" s="2">
        <f>IF(AK1290="","",AK1290+VLOOKUP(I1290,'Вид исследования'!B:F,5,0))</f>
        <v>45716</v>
      </c>
      <c r="AN1290" s="14">
        <v>45715</v>
      </c>
      <c r="AP1290" s="11" t="s">
        <v>189</v>
      </c>
      <c r="AQ1290" t="str">
        <f>IFERROR(IF(L1290="","",VLOOKUP(L1290&amp;I1290,Продукция!A:K,11,0)),"обратитесь к админ справочника")</f>
        <v>согласно рекомендациям производителя теста</v>
      </c>
      <c r="AR1290" s="11" t="s">
        <v>4823</v>
      </c>
      <c r="AS1290" t="str">
        <f>IFERROR(IF(L1290="","",VLOOKUP(L1290&amp;I1290,Продукция!A:J,10,0)),"обратитесь к админ справочника")</f>
        <v>инструкция тест- ситема Биочек СК-120</v>
      </c>
      <c r="AT1290" s="11" t="s">
        <v>4823</v>
      </c>
      <c r="AU1290" s="11" t="s">
        <v>4823</v>
      </c>
      <c r="AV1290" s="11" t="s">
        <v>2673</v>
      </c>
      <c r="AW1290" s="11" t="s">
        <v>4824</v>
      </c>
      <c r="AX1290" s="11" t="s">
        <v>502</v>
      </c>
      <c r="AY1290" s="11" t="s">
        <v>1005</v>
      </c>
      <c r="AZ1290" s="11">
        <v>106</v>
      </c>
      <c r="BA1290" s="11">
        <v>39</v>
      </c>
      <c r="BC1290" s="11" t="s">
        <v>4896</v>
      </c>
    </row>
    <row r="1291" spans="1:55" x14ac:dyDescent="0.25">
      <c r="A1291" t="str">
        <f t="shared" si="23"/>
        <v>С/361ART (BioChek) инфекционный альвеолярный ринотрахеит тип А и В уровень антител</v>
      </c>
      <c r="B1291" t="str">
        <f>IF(E1291="","",INDEX(Лаборатории!A:A,MATCH('Производственный контроль'!E1291,Лаборатории!B:B,0)))</f>
        <v xml:space="preserve">КУРИНОЕ ЦАРСТВО АО </v>
      </c>
      <c r="C1291" t="str">
        <f>IF(E1291="","",VLOOKUP(E1291,Лаборатории!B:D,3,0))</f>
        <v>U377_CHL</v>
      </c>
      <c r="D1291" s="12">
        <v>45708</v>
      </c>
      <c r="E1291" s="11" t="s">
        <v>793</v>
      </c>
      <c r="F1291" s="11" t="s">
        <v>371</v>
      </c>
      <c r="G1291" s="11" t="s">
        <v>502</v>
      </c>
      <c r="H1291" s="11" t="s">
        <v>262</v>
      </c>
      <c r="I1291" s="11" t="s">
        <v>3409</v>
      </c>
      <c r="J1291" t="str">
        <f>IF(L1291="","",VLOOKUP(L1291,Продукция!B:D,3,0))</f>
        <v>Биологический_материал</v>
      </c>
      <c r="K1291" t="str">
        <f>IF(L1291="","",VLOOKUP(L1291,Продукция!B:C,2,0))</f>
        <v>Сыворотка крови</v>
      </c>
      <c r="L1291" s="151" t="s">
        <v>302</v>
      </c>
      <c r="M1291">
        <f>IF(L1291="","",VLOOKUP(L1291,Продукция!B:L,11,0))</f>
        <v>0</v>
      </c>
      <c r="N1291" s="11" t="s">
        <v>873</v>
      </c>
      <c r="P1291" s="11" t="s">
        <v>340</v>
      </c>
      <c r="Q1291" s="11" t="s">
        <v>854</v>
      </c>
      <c r="R1291" s="160" t="s">
        <v>4864</v>
      </c>
      <c r="S1291" s="11">
        <v>18</v>
      </c>
      <c r="T1291" s="11" t="s">
        <v>5196</v>
      </c>
      <c r="V1291" s="14">
        <v>45707</v>
      </c>
      <c r="Z1291" s="11" t="s">
        <v>4823</v>
      </c>
      <c r="AA1291" s="15">
        <v>0.55208333333333337</v>
      </c>
      <c r="AB1291" t="str">
        <f>IF(L1291="","",VLOOKUP(L1291&amp;I1291,Продукция!A:I,9,0))</f>
        <v>рекомендация производителя набора</v>
      </c>
      <c r="AC1291" s="14">
        <v>45715</v>
      </c>
      <c r="AD1291" s="11" t="s">
        <v>2673</v>
      </c>
      <c r="AE1291" s="11" t="s">
        <v>4823</v>
      </c>
      <c r="AF1291" t="str">
        <f>IF(AD1291="","",VLOOKUP(AD1291,'Сотрудники и ссылки'!A:B,2,0))</f>
        <v>Серолог</v>
      </c>
      <c r="AG1291">
        <f>IF(AD1291="","",VLOOKUP(AD1291,'Сотрудники и ссылки'!A:C,3,0))</f>
        <v>20001771</v>
      </c>
      <c r="AH1291" s="11" t="s">
        <v>2673</v>
      </c>
      <c r="AI1291" t="str">
        <f>IF(AH1291="","",VLOOKUP(AH1291,'Сотрудники и ссылки'!A:B,2,0))</f>
        <v>Серолог</v>
      </c>
      <c r="AJ1291">
        <f>IF(AH1291="","",VLOOKUP(AH1291,'Сотрудники и ссылки'!A:C,3,0))</f>
        <v>20001771</v>
      </c>
      <c r="AK1291" s="14">
        <v>45715</v>
      </c>
      <c r="AL1291" s="2">
        <f>IF(AK1291="","",AK1291+VLOOKUP(I1291,'Вид исследования'!B:E,4,0))</f>
        <v>45716</v>
      </c>
      <c r="AM1291" s="2">
        <f>IF(AK1291="","",AK1291+VLOOKUP(I1291,'Вид исследования'!B:F,5,0))</f>
        <v>45716</v>
      </c>
      <c r="AN1291" s="14">
        <v>45715</v>
      </c>
      <c r="AP1291" s="11" t="s">
        <v>189</v>
      </c>
      <c r="AQ1291" t="str">
        <f>IFERROR(IF(L1291="","",VLOOKUP(L1291&amp;I1291,Продукция!A:K,11,0)),"обратитесь к админ справочника")</f>
        <v>согласно рекомендациям производителя теста</v>
      </c>
      <c r="AR1291" s="11" t="s">
        <v>4823</v>
      </c>
      <c r="AS1291" t="str">
        <f>IFERROR(IF(L1291="","",VLOOKUP(L1291&amp;I1291,Продукция!A:J,10,0)),"обратитесь к админ справочника")</f>
        <v>инструкция тест- ситема Биочек СК-120</v>
      </c>
      <c r="AT1291" s="11" t="s">
        <v>4823</v>
      </c>
      <c r="AU1291" s="11" t="s">
        <v>4823</v>
      </c>
      <c r="AV1291" s="11" t="s">
        <v>2673</v>
      </c>
      <c r="AW1291" s="11" t="s">
        <v>4824</v>
      </c>
      <c r="AX1291" s="11" t="s">
        <v>502</v>
      </c>
      <c r="AY1291" s="11" t="s">
        <v>1006</v>
      </c>
      <c r="AZ1291" s="11">
        <v>106</v>
      </c>
      <c r="BA1291" s="11">
        <v>38</v>
      </c>
      <c r="BC1291" s="11" t="s">
        <v>4896</v>
      </c>
    </row>
    <row r="1292" spans="1:55" x14ac:dyDescent="0.25">
      <c r="A1292" t="str">
        <f t="shared" si="23"/>
        <v>С/361ART (BioChek) инфекционный альвеолярный ринотрахеит тип А и В уровень антител</v>
      </c>
      <c r="B1292" t="str">
        <f>IF(E1292="","",INDEX(Лаборатории!A:A,MATCH('Производственный контроль'!E1292,Лаборатории!B:B,0)))</f>
        <v xml:space="preserve">КУРИНОЕ ЦАРСТВО АО </v>
      </c>
      <c r="C1292" t="str">
        <f>IF(E1292="","",VLOOKUP(E1292,Лаборатории!B:D,3,0))</f>
        <v>U377_CHL</v>
      </c>
      <c r="D1292" s="12">
        <v>45708</v>
      </c>
      <c r="E1292" s="11" t="s">
        <v>793</v>
      </c>
      <c r="F1292" s="11" t="s">
        <v>371</v>
      </c>
      <c r="G1292" s="11" t="s">
        <v>502</v>
      </c>
      <c r="H1292" s="11" t="s">
        <v>262</v>
      </c>
      <c r="I1292" s="11" t="s">
        <v>3409</v>
      </c>
      <c r="J1292" t="str">
        <f>IF(L1292="","",VLOOKUP(L1292,Продукция!B:D,3,0))</f>
        <v>Биологический_материал</v>
      </c>
      <c r="K1292" t="str">
        <f>IF(L1292="","",VLOOKUP(L1292,Продукция!B:C,2,0))</f>
        <v>Сыворотка крови</v>
      </c>
      <c r="L1292" s="151" t="s">
        <v>302</v>
      </c>
      <c r="M1292">
        <f>IF(L1292="","",VLOOKUP(L1292,Продукция!B:L,11,0))</f>
        <v>0</v>
      </c>
      <c r="N1292" s="11" t="s">
        <v>873</v>
      </c>
      <c r="P1292" s="11" t="s">
        <v>340</v>
      </c>
      <c r="Q1292" s="11" t="s">
        <v>854</v>
      </c>
      <c r="R1292" s="160" t="s">
        <v>5198</v>
      </c>
      <c r="S1292" s="11">
        <v>18</v>
      </c>
      <c r="T1292" s="11" t="s">
        <v>5196</v>
      </c>
      <c r="V1292" s="14">
        <v>45702</v>
      </c>
      <c r="Z1292" s="11" t="s">
        <v>4823</v>
      </c>
      <c r="AA1292" s="15">
        <v>0.55208333333333337</v>
      </c>
      <c r="AB1292" t="str">
        <f>IF(L1292="","",VLOOKUP(L1292&amp;I1292,Продукция!A:I,9,0))</f>
        <v>рекомендация производителя набора</v>
      </c>
      <c r="AC1292" s="14">
        <v>45715</v>
      </c>
      <c r="AD1292" s="11" t="s">
        <v>2673</v>
      </c>
      <c r="AE1292" s="11" t="s">
        <v>4823</v>
      </c>
      <c r="AF1292" t="str">
        <f>IF(AD1292="","",VLOOKUP(AD1292,'Сотрудники и ссылки'!A:B,2,0))</f>
        <v>Серолог</v>
      </c>
      <c r="AG1292">
        <f>IF(AD1292="","",VLOOKUP(AD1292,'Сотрудники и ссылки'!A:C,3,0))</f>
        <v>20001771</v>
      </c>
      <c r="AH1292" s="11" t="s">
        <v>2673</v>
      </c>
      <c r="AI1292" t="str">
        <f>IF(AH1292="","",VLOOKUP(AH1292,'Сотрудники и ссылки'!A:B,2,0))</f>
        <v>Серолог</v>
      </c>
      <c r="AJ1292">
        <f>IF(AH1292="","",VLOOKUP(AH1292,'Сотрудники и ссылки'!A:C,3,0))</f>
        <v>20001771</v>
      </c>
      <c r="AK1292" s="14">
        <v>45715</v>
      </c>
      <c r="AL1292" s="2">
        <f>IF(AK1292="","",AK1292+VLOOKUP(I1292,'Вид исследования'!B:E,4,0))</f>
        <v>45716</v>
      </c>
      <c r="AM1292" s="2">
        <f>IF(AK1292="","",AK1292+VLOOKUP(I1292,'Вид исследования'!B:F,5,0))</f>
        <v>45716</v>
      </c>
      <c r="AN1292" s="14">
        <v>45715</v>
      </c>
      <c r="AP1292" s="11" t="s">
        <v>189</v>
      </c>
      <c r="AQ1292" t="str">
        <f>IFERROR(IF(L1292="","",VLOOKUP(L1292&amp;I1292,Продукция!A:K,11,0)),"обратитесь к админ справочника")</f>
        <v>согласно рекомендациям производителя теста</v>
      </c>
      <c r="AR1292" s="11" t="s">
        <v>4823</v>
      </c>
      <c r="AS1292" t="str">
        <f>IFERROR(IF(L1292="","",VLOOKUP(L1292&amp;I1292,Продукция!A:J,10,0)),"обратитесь к админ справочника")</f>
        <v>инструкция тест- ситема Биочек СК-120</v>
      </c>
      <c r="AT1292" s="11" t="s">
        <v>4823</v>
      </c>
      <c r="AU1292" s="11" t="s">
        <v>4823</v>
      </c>
      <c r="AV1292" s="11" t="s">
        <v>2673</v>
      </c>
      <c r="AW1292" s="11" t="s">
        <v>4824</v>
      </c>
      <c r="AX1292" s="11" t="s">
        <v>502</v>
      </c>
      <c r="AY1292" s="11" t="s">
        <v>1010</v>
      </c>
      <c r="AZ1292" s="11">
        <v>106</v>
      </c>
      <c r="BA1292" s="11">
        <v>36</v>
      </c>
      <c r="BC1292" s="11" t="s">
        <v>4896</v>
      </c>
    </row>
    <row r="1293" spans="1:55" x14ac:dyDescent="0.25">
      <c r="A1293" t="str">
        <f t="shared" si="23"/>
        <v>С/361ART (BioChek) инфекционный альвеолярный ринотрахеит тип А и В уровень антител</v>
      </c>
      <c r="B1293" t="str">
        <f>IF(E1293="","",INDEX(Лаборатории!A:A,MATCH('Производственный контроль'!E1293,Лаборатории!B:B,0)))</f>
        <v xml:space="preserve">КУРИНОЕ ЦАРСТВО АО </v>
      </c>
      <c r="C1293" t="str">
        <f>IF(E1293="","",VLOOKUP(E1293,Лаборатории!B:D,3,0))</f>
        <v>U377_CHL</v>
      </c>
      <c r="D1293" s="12">
        <v>45708</v>
      </c>
      <c r="E1293" s="11" t="s">
        <v>793</v>
      </c>
      <c r="F1293" s="11" t="s">
        <v>371</v>
      </c>
      <c r="G1293" s="11" t="s">
        <v>502</v>
      </c>
      <c r="H1293" s="11" t="s">
        <v>262</v>
      </c>
      <c r="I1293" s="11" t="s">
        <v>3409</v>
      </c>
      <c r="J1293" t="str">
        <f>IF(L1293="","",VLOOKUP(L1293,Продукция!B:D,3,0))</f>
        <v>Биологический_материал</v>
      </c>
      <c r="K1293" t="str">
        <f>IF(L1293="","",VLOOKUP(L1293,Продукция!B:C,2,0))</f>
        <v>Сыворотка крови</v>
      </c>
      <c r="L1293" s="151" t="s">
        <v>302</v>
      </c>
      <c r="M1293">
        <f>IF(L1293="","",VLOOKUP(L1293,Продукция!B:L,11,0))</f>
        <v>0</v>
      </c>
      <c r="N1293" s="11" t="s">
        <v>873</v>
      </c>
      <c r="P1293" s="11" t="s">
        <v>340</v>
      </c>
      <c r="Q1293" s="11" t="s">
        <v>854</v>
      </c>
      <c r="R1293" s="160" t="s">
        <v>5199</v>
      </c>
      <c r="S1293" s="11">
        <v>18</v>
      </c>
      <c r="T1293" s="11" t="s">
        <v>5196</v>
      </c>
      <c r="V1293" s="14">
        <v>45704</v>
      </c>
      <c r="Z1293" s="11" t="s">
        <v>4823</v>
      </c>
      <c r="AA1293" s="15">
        <v>0.55208333333333337</v>
      </c>
      <c r="AB1293" t="str">
        <f>IF(L1293="","",VLOOKUP(L1293&amp;I1293,Продукция!A:I,9,0))</f>
        <v>рекомендация производителя набора</v>
      </c>
      <c r="AC1293" s="14">
        <v>45715</v>
      </c>
      <c r="AD1293" s="11" t="s">
        <v>2673</v>
      </c>
      <c r="AE1293" s="11" t="s">
        <v>4823</v>
      </c>
      <c r="AF1293" t="str">
        <f>IF(AD1293="","",VLOOKUP(AD1293,'Сотрудники и ссылки'!A:B,2,0))</f>
        <v>Серолог</v>
      </c>
      <c r="AG1293">
        <f>IF(AD1293="","",VLOOKUP(AD1293,'Сотрудники и ссылки'!A:C,3,0))</f>
        <v>20001771</v>
      </c>
      <c r="AH1293" s="11" t="s">
        <v>2673</v>
      </c>
      <c r="AI1293" t="str">
        <f>IF(AH1293="","",VLOOKUP(AH1293,'Сотрудники и ссылки'!A:B,2,0))</f>
        <v>Серолог</v>
      </c>
      <c r="AJ1293">
        <f>IF(AH1293="","",VLOOKUP(AH1293,'Сотрудники и ссылки'!A:C,3,0))</f>
        <v>20001771</v>
      </c>
      <c r="AK1293" s="14">
        <v>45715</v>
      </c>
      <c r="AL1293" s="2">
        <f>IF(AK1293="","",AK1293+VLOOKUP(I1293,'Вид исследования'!B:E,4,0))</f>
        <v>45716</v>
      </c>
      <c r="AM1293" s="2">
        <f>IF(AK1293="","",AK1293+VLOOKUP(I1293,'Вид исследования'!B:F,5,0))</f>
        <v>45716</v>
      </c>
      <c r="AN1293" s="14">
        <v>45715</v>
      </c>
      <c r="AP1293" s="11" t="s">
        <v>189</v>
      </c>
      <c r="AQ1293" t="str">
        <f>IFERROR(IF(L1293="","",VLOOKUP(L1293&amp;I1293,Продукция!A:K,11,0)),"обратитесь к админ справочника")</f>
        <v>согласно рекомендациям производителя теста</v>
      </c>
      <c r="AR1293" s="11" t="s">
        <v>4823</v>
      </c>
      <c r="AS1293" t="str">
        <f>IFERROR(IF(L1293="","",VLOOKUP(L1293&amp;I1293,Продукция!A:J,10,0)),"обратитесь к админ справочника")</f>
        <v>инструкция тест- ситема Биочек СК-120</v>
      </c>
      <c r="AT1293" s="11" t="s">
        <v>4823</v>
      </c>
      <c r="AU1293" s="11" t="s">
        <v>4823</v>
      </c>
      <c r="AV1293" s="11" t="s">
        <v>2673</v>
      </c>
      <c r="AW1293" s="11" t="s">
        <v>4824</v>
      </c>
      <c r="AX1293" s="11" t="s">
        <v>502</v>
      </c>
      <c r="AY1293" s="11" t="s">
        <v>1016</v>
      </c>
      <c r="AZ1293" s="11">
        <v>106</v>
      </c>
      <c r="BA1293" s="11">
        <v>36</v>
      </c>
      <c r="BC1293" s="11" t="s">
        <v>4896</v>
      </c>
    </row>
    <row r="1294" spans="1:55" x14ac:dyDescent="0.25">
      <c r="A1294" t="str">
        <f t="shared" si="23"/>
        <v>С/361IBD (BioChek) болезнь Гамборо уровень антител</v>
      </c>
      <c r="B1294" t="str">
        <f>IF(E1294="","",INDEX(Лаборатории!A:A,MATCH('Производственный контроль'!E1294,Лаборатории!B:B,0)))</f>
        <v xml:space="preserve">КУРИНОЕ ЦАРСТВО АО </v>
      </c>
      <c r="C1294" t="str">
        <f>IF(E1294="","",VLOOKUP(E1294,Лаборатории!B:D,3,0))</f>
        <v>U377_CHL</v>
      </c>
      <c r="D1294" s="12">
        <v>45708</v>
      </c>
      <c r="E1294" s="11" t="s">
        <v>793</v>
      </c>
      <c r="F1294" s="11" t="s">
        <v>371</v>
      </c>
      <c r="G1294" s="11" t="s">
        <v>502</v>
      </c>
      <c r="H1294" s="11" t="s">
        <v>262</v>
      </c>
      <c r="I1294" s="11" t="s">
        <v>3415</v>
      </c>
      <c r="J1294" t="str">
        <f>IF(L1294="","",VLOOKUP(L1294,Продукция!B:D,3,0))</f>
        <v>Биологический_материал</v>
      </c>
      <c r="K1294" t="str">
        <f>IF(L1294="","",VLOOKUP(L1294,Продукция!B:C,2,0))</f>
        <v>Сыворотка крови</v>
      </c>
      <c r="L1294" s="151" t="s">
        <v>302</v>
      </c>
      <c r="M1294">
        <f>IF(L1294="","",VLOOKUP(L1294,Продукция!B:L,11,0))</f>
        <v>0</v>
      </c>
      <c r="N1294" s="11" t="s">
        <v>873</v>
      </c>
      <c r="P1294" s="11" t="s">
        <v>340</v>
      </c>
      <c r="Q1294" s="11" t="s">
        <v>854</v>
      </c>
      <c r="R1294" s="153" t="s">
        <v>5197</v>
      </c>
      <c r="S1294" s="11">
        <v>18</v>
      </c>
      <c r="T1294" s="11" t="s">
        <v>5196</v>
      </c>
      <c r="V1294" s="14">
        <v>45704</v>
      </c>
      <c r="Z1294" s="11" t="s">
        <v>4823</v>
      </c>
      <c r="AA1294" s="15">
        <v>0.55208333333333337</v>
      </c>
      <c r="AB1294" t="str">
        <f>IF(L1294="","",VLOOKUP(L1294&amp;I1294,Продукция!A:I,9,0))</f>
        <v>рекомендация производителя набора</v>
      </c>
      <c r="AC1294" s="14">
        <v>45709</v>
      </c>
      <c r="AD1294" s="11" t="s">
        <v>2673</v>
      </c>
      <c r="AE1294" s="11" t="s">
        <v>4823</v>
      </c>
      <c r="AF1294" t="str">
        <f>IF(AD1294="","",VLOOKUP(AD1294,'Сотрудники и ссылки'!A:B,2,0))</f>
        <v>Серолог</v>
      </c>
      <c r="AG1294">
        <f>IF(AD1294="","",VLOOKUP(AD1294,'Сотрудники и ссылки'!A:C,3,0))</f>
        <v>20001771</v>
      </c>
      <c r="AH1294" s="11" t="s">
        <v>2673</v>
      </c>
      <c r="AI1294" t="str">
        <f>IF(AH1294="","",VLOOKUP(AH1294,'Сотрудники и ссылки'!A:B,2,0))</f>
        <v>Серолог</v>
      </c>
      <c r="AJ1294">
        <f>IF(AH1294="","",VLOOKUP(AH1294,'Сотрудники и ссылки'!A:C,3,0))</f>
        <v>20001771</v>
      </c>
      <c r="AK1294" s="14">
        <v>45709</v>
      </c>
      <c r="AL1294" s="2">
        <f>IF(AK1294="","",AK1294+VLOOKUP(I1294,'Вид исследования'!B:E,4,0))</f>
        <v>45710</v>
      </c>
      <c r="AM1294" s="2">
        <f>IF(AK1294="","",AK1294+VLOOKUP(I1294,'Вид исследования'!B:F,5,0))</f>
        <v>45710</v>
      </c>
      <c r="AN1294" s="14">
        <v>45709</v>
      </c>
      <c r="AP1294" s="11" t="s">
        <v>189</v>
      </c>
      <c r="AQ1294" t="str">
        <f>IFERROR(IF(L1294="","",VLOOKUP(L1294&amp;I1294,Продукция!A:K,11,0)),"обратитесь к админ справочника")</f>
        <v>согласно рекомендациям производителя теста</v>
      </c>
      <c r="AR1294" s="11" t="s">
        <v>4823</v>
      </c>
      <c r="AS1294" t="str">
        <f>IFERROR(IF(L1294="","",VLOOKUP(L1294&amp;I1294,Продукция!A:J,10,0)),"обратитесь к админ справочника")</f>
        <v>инструкция тест- ситема Биочек СК-113</v>
      </c>
      <c r="AT1294" s="11" t="s">
        <v>4823</v>
      </c>
      <c r="AU1294" s="11" t="s">
        <v>4823</v>
      </c>
      <c r="AV1294" s="11" t="s">
        <v>2673</v>
      </c>
      <c r="AW1294" s="11" t="s">
        <v>4824</v>
      </c>
      <c r="AX1294" s="11" t="s">
        <v>502</v>
      </c>
      <c r="AY1294" s="11" t="s">
        <v>1011</v>
      </c>
      <c r="AZ1294" s="11">
        <v>106</v>
      </c>
      <c r="BA1294" s="11">
        <v>39</v>
      </c>
      <c r="BC1294" s="11" t="s">
        <v>4896</v>
      </c>
    </row>
    <row r="1295" spans="1:55" x14ac:dyDescent="0.25">
      <c r="A1295" t="str">
        <f t="shared" ref="A1295:A1329" si="24">T1295&amp;I1295</f>
        <v>С/361IBD (BioChek) болезнь Гамборо уровень антител</v>
      </c>
      <c r="B1295" t="str">
        <f>IF(E1295="","",INDEX(Лаборатории!A:A,MATCH('Производственный контроль'!E1295,Лаборатории!B:B,0)))</f>
        <v xml:space="preserve">КУРИНОЕ ЦАРСТВО АО </v>
      </c>
      <c r="C1295" t="str">
        <f>IF(E1295="","",VLOOKUP(E1295,Лаборатории!B:D,3,0))</f>
        <v>U377_CHL</v>
      </c>
      <c r="D1295" s="12">
        <v>45708</v>
      </c>
      <c r="E1295" s="11" t="s">
        <v>793</v>
      </c>
      <c r="F1295" s="11" t="s">
        <v>371</v>
      </c>
      <c r="G1295" s="11" t="s">
        <v>502</v>
      </c>
      <c r="H1295" s="11" t="s">
        <v>262</v>
      </c>
      <c r="I1295" s="11" t="s">
        <v>3415</v>
      </c>
      <c r="J1295" t="str">
        <f>IF(L1295="","",VLOOKUP(L1295,Продукция!B:D,3,0))</f>
        <v>Биологический_материал</v>
      </c>
      <c r="K1295" t="str">
        <f>IF(L1295="","",VLOOKUP(L1295,Продукция!B:C,2,0))</f>
        <v>Сыворотка крови</v>
      </c>
      <c r="L1295" s="151" t="s">
        <v>302</v>
      </c>
      <c r="M1295">
        <f>IF(L1295="","",VLOOKUP(L1295,Продукция!B:L,11,0))</f>
        <v>0</v>
      </c>
      <c r="N1295" s="11" t="s">
        <v>873</v>
      </c>
      <c r="P1295" s="11" t="s">
        <v>340</v>
      </c>
      <c r="Q1295" s="11" t="s">
        <v>854</v>
      </c>
      <c r="R1295" s="153" t="s">
        <v>4857</v>
      </c>
      <c r="S1295" s="11">
        <v>18</v>
      </c>
      <c r="T1295" s="11" t="s">
        <v>5196</v>
      </c>
      <c r="V1295" s="14">
        <v>45706</v>
      </c>
      <c r="Z1295" s="11" t="s">
        <v>4823</v>
      </c>
      <c r="AA1295" s="15">
        <v>0.55208333333333337</v>
      </c>
      <c r="AB1295" t="str">
        <f>IF(L1295="","",VLOOKUP(L1295&amp;I1295,Продукция!A:I,9,0))</f>
        <v>рекомендация производителя набора</v>
      </c>
      <c r="AC1295" s="14">
        <v>45709</v>
      </c>
      <c r="AD1295" s="11" t="s">
        <v>2673</v>
      </c>
      <c r="AE1295" s="11" t="s">
        <v>4823</v>
      </c>
      <c r="AF1295" t="str">
        <f>IF(AD1295="","",VLOOKUP(AD1295,'Сотрудники и ссылки'!A:B,2,0))</f>
        <v>Серолог</v>
      </c>
      <c r="AG1295">
        <f>IF(AD1295="","",VLOOKUP(AD1295,'Сотрудники и ссылки'!A:C,3,0))</f>
        <v>20001771</v>
      </c>
      <c r="AH1295" s="11" t="s">
        <v>2673</v>
      </c>
      <c r="AI1295" t="str">
        <f>IF(AH1295="","",VLOOKUP(AH1295,'Сотрудники и ссылки'!A:B,2,0))</f>
        <v>Серолог</v>
      </c>
      <c r="AJ1295">
        <f>IF(AH1295="","",VLOOKUP(AH1295,'Сотрудники и ссылки'!A:C,3,0))</f>
        <v>20001771</v>
      </c>
      <c r="AK1295" s="14">
        <v>45709</v>
      </c>
      <c r="AL1295" s="2">
        <f>IF(AK1295="","",AK1295+VLOOKUP(I1295,'Вид исследования'!B:E,4,0))</f>
        <v>45710</v>
      </c>
      <c r="AM1295" s="2">
        <f>IF(AK1295="","",AK1295+VLOOKUP(I1295,'Вид исследования'!B:F,5,0))</f>
        <v>45710</v>
      </c>
      <c r="AN1295" s="14">
        <v>45709</v>
      </c>
      <c r="AP1295" s="11" t="s">
        <v>189</v>
      </c>
      <c r="AQ1295" t="str">
        <f>IFERROR(IF(L1295="","",VLOOKUP(L1295&amp;I1295,Продукция!A:K,11,0)),"обратитесь к админ справочника")</f>
        <v>согласно рекомендациям производителя теста</v>
      </c>
      <c r="AR1295" s="11" t="s">
        <v>4823</v>
      </c>
      <c r="AS1295" t="str">
        <f>IFERROR(IF(L1295="","",VLOOKUP(L1295&amp;I1295,Продукция!A:J,10,0)),"обратитесь к админ справочника")</f>
        <v>инструкция тест- ситема Биочек СК-113</v>
      </c>
      <c r="AT1295" s="11" t="s">
        <v>4823</v>
      </c>
      <c r="AU1295" s="11" t="s">
        <v>4823</v>
      </c>
      <c r="AV1295" s="11" t="s">
        <v>2673</v>
      </c>
      <c r="AW1295" s="11" t="s">
        <v>4824</v>
      </c>
      <c r="AX1295" s="11" t="s">
        <v>502</v>
      </c>
      <c r="AY1295" s="11" t="s">
        <v>1005</v>
      </c>
      <c r="AZ1295" s="11">
        <v>106</v>
      </c>
      <c r="BA1295" s="11">
        <v>39</v>
      </c>
      <c r="BC1295" s="11" t="s">
        <v>4896</v>
      </c>
    </row>
    <row r="1296" spans="1:55" x14ac:dyDescent="0.25">
      <c r="A1296" t="str">
        <f t="shared" si="24"/>
        <v>С/361IBD (BioChek) болезнь Гамборо уровень антител</v>
      </c>
      <c r="B1296" t="str">
        <f>IF(E1296="","",INDEX(Лаборатории!A:A,MATCH('Производственный контроль'!E1296,Лаборатории!B:B,0)))</f>
        <v xml:space="preserve">КУРИНОЕ ЦАРСТВО АО </v>
      </c>
      <c r="C1296" t="str">
        <f>IF(E1296="","",VLOOKUP(E1296,Лаборатории!B:D,3,0))</f>
        <v>U377_CHL</v>
      </c>
      <c r="D1296" s="12">
        <v>45708</v>
      </c>
      <c r="E1296" s="11" t="s">
        <v>793</v>
      </c>
      <c r="F1296" s="11" t="s">
        <v>371</v>
      </c>
      <c r="G1296" s="11" t="s">
        <v>502</v>
      </c>
      <c r="H1296" s="11" t="s">
        <v>262</v>
      </c>
      <c r="I1296" s="11" t="s">
        <v>3415</v>
      </c>
      <c r="J1296" t="str">
        <f>IF(L1296="","",VLOOKUP(L1296,Продукция!B:D,3,0))</f>
        <v>Биологический_материал</v>
      </c>
      <c r="K1296" t="str">
        <f>IF(L1296="","",VLOOKUP(L1296,Продукция!B:C,2,0))</f>
        <v>Сыворотка крови</v>
      </c>
      <c r="L1296" s="151" t="s">
        <v>302</v>
      </c>
      <c r="M1296">
        <f>IF(L1296="","",VLOOKUP(L1296,Продукция!B:L,11,0))</f>
        <v>0</v>
      </c>
      <c r="N1296" s="11" t="s">
        <v>873</v>
      </c>
      <c r="P1296" s="11" t="s">
        <v>340</v>
      </c>
      <c r="Q1296" s="11" t="s">
        <v>854</v>
      </c>
      <c r="R1296" s="153" t="s">
        <v>4864</v>
      </c>
      <c r="S1296" s="11">
        <v>18</v>
      </c>
      <c r="T1296" s="11" t="s">
        <v>5196</v>
      </c>
      <c r="V1296" s="14">
        <v>45707</v>
      </c>
      <c r="Z1296" s="11" t="s">
        <v>4823</v>
      </c>
      <c r="AA1296" s="15">
        <v>0.55208333333333337</v>
      </c>
      <c r="AB1296" t="str">
        <f>IF(L1296="","",VLOOKUP(L1296&amp;I1296,Продукция!A:I,9,0))</f>
        <v>рекомендация производителя набора</v>
      </c>
      <c r="AC1296" s="14">
        <v>45709</v>
      </c>
      <c r="AD1296" s="11" t="s">
        <v>2673</v>
      </c>
      <c r="AE1296" s="11" t="s">
        <v>4823</v>
      </c>
      <c r="AF1296" t="str">
        <f>IF(AD1296="","",VLOOKUP(AD1296,'Сотрудники и ссылки'!A:B,2,0))</f>
        <v>Серолог</v>
      </c>
      <c r="AG1296">
        <f>IF(AD1296="","",VLOOKUP(AD1296,'Сотрудники и ссылки'!A:C,3,0))</f>
        <v>20001771</v>
      </c>
      <c r="AH1296" s="11" t="s">
        <v>2673</v>
      </c>
      <c r="AI1296" t="str">
        <f>IF(AH1296="","",VLOOKUP(AH1296,'Сотрудники и ссылки'!A:B,2,0))</f>
        <v>Серолог</v>
      </c>
      <c r="AJ1296">
        <f>IF(AH1296="","",VLOOKUP(AH1296,'Сотрудники и ссылки'!A:C,3,0))</f>
        <v>20001771</v>
      </c>
      <c r="AK1296" s="14">
        <v>45709</v>
      </c>
      <c r="AL1296" s="2">
        <f>IF(AK1296="","",AK1296+VLOOKUP(I1296,'Вид исследования'!B:E,4,0))</f>
        <v>45710</v>
      </c>
      <c r="AM1296" s="2">
        <f>IF(AK1296="","",AK1296+VLOOKUP(I1296,'Вид исследования'!B:F,5,0))</f>
        <v>45710</v>
      </c>
      <c r="AN1296" s="14">
        <v>45709</v>
      </c>
      <c r="AP1296" s="11" t="s">
        <v>189</v>
      </c>
      <c r="AQ1296" t="str">
        <f>IFERROR(IF(L1296="","",VLOOKUP(L1296&amp;I1296,Продукция!A:K,11,0)),"обратитесь к админ справочника")</f>
        <v>согласно рекомендациям производителя теста</v>
      </c>
      <c r="AR1296" s="11" t="s">
        <v>4823</v>
      </c>
      <c r="AS1296" t="str">
        <f>IFERROR(IF(L1296="","",VLOOKUP(L1296&amp;I1296,Продукция!A:J,10,0)),"обратитесь к админ справочника")</f>
        <v>инструкция тест- ситема Биочек СК-113</v>
      </c>
      <c r="AT1296" s="11" t="s">
        <v>4823</v>
      </c>
      <c r="AU1296" s="11" t="s">
        <v>4823</v>
      </c>
      <c r="AV1296" s="11" t="s">
        <v>2673</v>
      </c>
      <c r="AW1296" s="11" t="s">
        <v>4824</v>
      </c>
      <c r="AX1296" s="11" t="s">
        <v>502</v>
      </c>
      <c r="AY1296" s="11" t="s">
        <v>1006</v>
      </c>
      <c r="AZ1296" s="11">
        <v>106</v>
      </c>
      <c r="BA1296" s="11">
        <v>38</v>
      </c>
      <c r="BC1296" s="11" t="s">
        <v>4896</v>
      </c>
    </row>
    <row r="1297" spans="1:55" x14ac:dyDescent="0.25">
      <c r="A1297" t="str">
        <f t="shared" si="24"/>
        <v>С/361IBD (BioChek) болезнь Гамборо уровень антител</v>
      </c>
      <c r="B1297" t="str">
        <f>IF(E1297="","",INDEX(Лаборатории!A:A,MATCH('Производственный контроль'!E1297,Лаборатории!B:B,0)))</f>
        <v xml:space="preserve">КУРИНОЕ ЦАРСТВО АО </v>
      </c>
      <c r="C1297" t="str">
        <f>IF(E1297="","",VLOOKUP(E1297,Лаборатории!B:D,3,0))</f>
        <v>U377_CHL</v>
      </c>
      <c r="D1297" s="12">
        <v>45708</v>
      </c>
      <c r="E1297" s="11" t="s">
        <v>793</v>
      </c>
      <c r="F1297" s="11" t="s">
        <v>371</v>
      </c>
      <c r="G1297" s="11" t="s">
        <v>502</v>
      </c>
      <c r="H1297" s="11" t="s">
        <v>262</v>
      </c>
      <c r="I1297" s="11" t="s">
        <v>3415</v>
      </c>
      <c r="J1297" t="str">
        <f>IF(L1297="","",VLOOKUP(L1297,Продукция!B:D,3,0))</f>
        <v>Биологический_материал</v>
      </c>
      <c r="K1297" t="str">
        <f>IF(L1297="","",VLOOKUP(L1297,Продукция!B:C,2,0))</f>
        <v>Сыворотка крови</v>
      </c>
      <c r="L1297" s="151" t="s">
        <v>302</v>
      </c>
      <c r="M1297">
        <f>IF(L1297="","",VLOOKUP(L1297,Продукция!B:L,11,0))</f>
        <v>0</v>
      </c>
      <c r="N1297" s="11" t="s">
        <v>873</v>
      </c>
      <c r="P1297" s="11" t="s">
        <v>340</v>
      </c>
      <c r="Q1297" s="11" t="s">
        <v>854</v>
      </c>
      <c r="R1297" s="153" t="s">
        <v>5198</v>
      </c>
      <c r="S1297" s="11">
        <v>18</v>
      </c>
      <c r="T1297" s="11" t="s">
        <v>5196</v>
      </c>
      <c r="V1297" s="14">
        <v>45702</v>
      </c>
      <c r="Z1297" s="11" t="s">
        <v>4823</v>
      </c>
      <c r="AA1297" s="15">
        <v>0.55208333333333337</v>
      </c>
      <c r="AB1297" t="str">
        <f>IF(L1297="","",VLOOKUP(L1297&amp;I1297,Продукция!A:I,9,0))</f>
        <v>рекомендация производителя набора</v>
      </c>
      <c r="AC1297" s="14">
        <v>45709</v>
      </c>
      <c r="AD1297" s="11" t="s">
        <v>2673</v>
      </c>
      <c r="AE1297" s="11" t="s">
        <v>4823</v>
      </c>
      <c r="AF1297" t="str">
        <f>IF(AD1297="","",VLOOKUP(AD1297,'Сотрудники и ссылки'!A:B,2,0))</f>
        <v>Серолог</v>
      </c>
      <c r="AG1297">
        <f>IF(AD1297="","",VLOOKUP(AD1297,'Сотрудники и ссылки'!A:C,3,0))</f>
        <v>20001771</v>
      </c>
      <c r="AH1297" s="11" t="s">
        <v>2673</v>
      </c>
      <c r="AI1297" t="str">
        <f>IF(AH1297="","",VLOOKUP(AH1297,'Сотрудники и ссылки'!A:B,2,0))</f>
        <v>Серолог</v>
      </c>
      <c r="AJ1297">
        <f>IF(AH1297="","",VLOOKUP(AH1297,'Сотрудники и ссылки'!A:C,3,0))</f>
        <v>20001771</v>
      </c>
      <c r="AK1297" s="14">
        <v>45709</v>
      </c>
      <c r="AL1297" s="2">
        <f>IF(AK1297="","",AK1297+VLOOKUP(I1297,'Вид исследования'!B:E,4,0))</f>
        <v>45710</v>
      </c>
      <c r="AM1297" s="2">
        <f>IF(AK1297="","",AK1297+VLOOKUP(I1297,'Вид исследования'!B:F,5,0))</f>
        <v>45710</v>
      </c>
      <c r="AN1297" s="14">
        <v>45709</v>
      </c>
      <c r="AP1297" s="11" t="s">
        <v>189</v>
      </c>
      <c r="AQ1297" t="str">
        <f>IFERROR(IF(L1297="","",VLOOKUP(L1297&amp;I1297,Продукция!A:K,11,0)),"обратитесь к админ справочника")</f>
        <v>согласно рекомендациям производителя теста</v>
      </c>
      <c r="AR1297" s="11" t="s">
        <v>4823</v>
      </c>
      <c r="AS1297" t="str">
        <f>IFERROR(IF(L1297="","",VLOOKUP(L1297&amp;I1297,Продукция!A:J,10,0)),"обратитесь к админ справочника")</f>
        <v>инструкция тест- ситема Биочек СК-113</v>
      </c>
      <c r="AT1297" s="11" t="s">
        <v>4823</v>
      </c>
      <c r="AU1297" s="11" t="s">
        <v>4823</v>
      </c>
      <c r="AV1297" s="11" t="s">
        <v>2673</v>
      </c>
      <c r="AW1297" s="11" t="s">
        <v>4824</v>
      </c>
      <c r="AX1297" s="11" t="s">
        <v>502</v>
      </c>
      <c r="AY1297" s="11" t="s">
        <v>1010</v>
      </c>
      <c r="AZ1297" s="11">
        <v>106</v>
      </c>
      <c r="BA1297" s="11">
        <v>36</v>
      </c>
      <c r="BC1297" s="11" t="s">
        <v>4896</v>
      </c>
    </row>
    <row r="1298" spans="1:55" x14ac:dyDescent="0.25">
      <c r="A1298" t="str">
        <f t="shared" si="24"/>
        <v>С/361IBD (BioChek) болезнь Гамборо уровень антител</v>
      </c>
      <c r="B1298" t="str">
        <f>IF(E1298="","",INDEX(Лаборатории!A:A,MATCH('Производственный контроль'!E1298,Лаборатории!B:B,0)))</f>
        <v xml:space="preserve">КУРИНОЕ ЦАРСТВО АО </v>
      </c>
      <c r="C1298" t="str">
        <f>IF(E1298="","",VLOOKUP(E1298,Лаборатории!B:D,3,0))</f>
        <v>U377_CHL</v>
      </c>
      <c r="D1298" s="12">
        <v>45708</v>
      </c>
      <c r="E1298" s="11" t="s">
        <v>793</v>
      </c>
      <c r="F1298" s="11" t="s">
        <v>371</v>
      </c>
      <c r="G1298" s="11" t="s">
        <v>502</v>
      </c>
      <c r="H1298" s="11" t="s">
        <v>262</v>
      </c>
      <c r="I1298" s="11" t="s">
        <v>3415</v>
      </c>
      <c r="J1298" t="str">
        <f>IF(L1298="","",VLOOKUP(L1298,Продукция!B:D,3,0))</f>
        <v>Биологический_материал</v>
      </c>
      <c r="K1298" t="str">
        <f>IF(L1298="","",VLOOKUP(L1298,Продукция!B:C,2,0))</f>
        <v>Сыворотка крови</v>
      </c>
      <c r="L1298" s="151" t="s">
        <v>302</v>
      </c>
      <c r="M1298">
        <f>IF(L1298="","",VLOOKUP(L1298,Продукция!B:L,11,0))</f>
        <v>0</v>
      </c>
      <c r="N1298" s="11" t="s">
        <v>873</v>
      </c>
      <c r="P1298" s="11" t="s">
        <v>340</v>
      </c>
      <c r="Q1298" s="11" t="s">
        <v>854</v>
      </c>
      <c r="R1298" s="153" t="s">
        <v>5199</v>
      </c>
      <c r="S1298" s="11">
        <v>18</v>
      </c>
      <c r="T1298" s="11" t="s">
        <v>5196</v>
      </c>
      <c r="V1298" s="14">
        <v>45704</v>
      </c>
      <c r="Z1298" s="11" t="s">
        <v>4823</v>
      </c>
      <c r="AA1298" s="15">
        <v>0.55208333333333337</v>
      </c>
      <c r="AB1298" t="str">
        <f>IF(L1298="","",VLOOKUP(L1298&amp;I1298,Продукция!A:I,9,0))</f>
        <v>рекомендация производителя набора</v>
      </c>
      <c r="AC1298" s="14">
        <v>45709</v>
      </c>
      <c r="AD1298" s="11" t="s">
        <v>2673</v>
      </c>
      <c r="AE1298" s="11" t="s">
        <v>4823</v>
      </c>
      <c r="AF1298" t="str">
        <f>IF(AD1298="","",VLOOKUP(AD1298,'Сотрудники и ссылки'!A:B,2,0))</f>
        <v>Серолог</v>
      </c>
      <c r="AG1298">
        <f>IF(AD1298="","",VLOOKUP(AD1298,'Сотрудники и ссылки'!A:C,3,0))</f>
        <v>20001771</v>
      </c>
      <c r="AH1298" s="11" t="s">
        <v>2673</v>
      </c>
      <c r="AI1298" t="str">
        <f>IF(AH1298="","",VLOOKUP(AH1298,'Сотрудники и ссылки'!A:B,2,0))</f>
        <v>Серолог</v>
      </c>
      <c r="AJ1298">
        <f>IF(AH1298="","",VLOOKUP(AH1298,'Сотрудники и ссылки'!A:C,3,0))</f>
        <v>20001771</v>
      </c>
      <c r="AK1298" s="14">
        <v>45709</v>
      </c>
      <c r="AL1298" s="2">
        <f>IF(AK1298="","",AK1298+VLOOKUP(I1298,'Вид исследования'!B:E,4,0))</f>
        <v>45710</v>
      </c>
      <c r="AM1298" s="2">
        <f>IF(AK1298="","",AK1298+VLOOKUP(I1298,'Вид исследования'!B:F,5,0))</f>
        <v>45710</v>
      </c>
      <c r="AN1298" s="14">
        <v>45709</v>
      </c>
      <c r="AP1298" s="11" t="s">
        <v>189</v>
      </c>
      <c r="AQ1298" t="str">
        <f>IFERROR(IF(L1298="","",VLOOKUP(L1298&amp;I1298,Продукция!A:K,11,0)),"обратитесь к админ справочника")</f>
        <v>согласно рекомендациям производителя теста</v>
      </c>
      <c r="AR1298" s="11" t="s">
        <v>4823</v>
      </c>
      <c r="AS1298" t="str">
        <f>IFERROR(IF(L1298="","",VLOOKUP(L1298&amp;I1298,Продукция!A:J,10,0)),"обратитесь к админ справочника")</f>
        <v>инструкция тест- ситема Биочек СК-113</v>
      </c>
      <c r="AT1298" s="11" t="s">
        <v>4823</v>
      </c>
      <c r="AU1298" s="11" t="s">
        <v>4823</v>
      </c>
      <c r="AV1298" s="11" t="s">
        <v>2673</v>
      </c>
      <c r="AW1298" s="11" t="s">
        <v>4824</v>
      </c>
      <c r="AX1298" s="11" t="s">
        <v>502</v>
      </c>
      <c r="AY1298" s="11" t="s">
        <v>1016</v>
      </c>
      <c r="AZ1298" s="11">
        <v>106</v>
      </c>
      <c r="BA1298" s="11">
        <v>36</v>
      </c>
      <c r="BC1298" s="11" t="s">
        <v>4896</v>
      </c>
    </row>
    <row r="1299" spans="1:55" x14ac:dyDescent="0.25">
      <c r="A1299" t="str">
        <f t="shared" si="24"/>
        <v>С/361IBV (BioChek) инфекционный бронхит уровень антител</v>
      </c>
      <c r="B1299" t="str">
        <f>IF(E1299="","",INDEX(Лаборатории!A:A,MATCH('Производственный контроль'!E1299,Лаборатории!B:B,0)))</f>
        <v xml:space="preserve">КУРИНОЕ ЦАРСТВО АО </v>
      </c>
      <c r="C1299" t="str">
        <f>IF(E1299="","",VLOOKUP(E1299,Лаборатории!B:D,3,0))</f>
        <v>U377_CHL</v>
      </c>
      <c r="D1299" s="12">
        <v>45708</v>
      </c>
      <c r="E1299" s="11" t="s">
        <v>793</v>
      </c>
      <c r="F1299" s="11" t="s">
        <v>371</v>
      </c>
      <c r="G1299" s="11" t="s">
        <v>502</v>
      </c>
      <c r="H1299" s="11" t="s">
        <v>262</v>
      </c>
      <c r="I1299" s="11" t="s">
        <v>3416</v>
      </c>
      <c r="J1299" t="str">
        <f>IF(L1299="","",VLOOKUP(L1299,Продукция!B:D,3,0))</f>
        <v>Биологический_материал</v>
      </c>
      <c r="K1299" t="str">
        <f>IF(L1299="","",VLOOKUP(L1299,Продукция!B:C,2,0))</f>
        <v>Сыворотка крови</v>
      </c>
      <c r="L1299" s="151" t="s">
        <v>302</v>
      </c>
      <c r="M1299">
        <f>IF(L1299="","",VLOOKUP(L1299,Продукция!B:L,11,0))</f>
        <v>0</v>
      </c>
      <c r="N1299" s="11" t="s">
        <v>873</v>
      </c>
      <c r="P1299" s="11" t="s">
        <v>340</v>
      </c>
      <c r="Q1299" s="11" t="s">
        <v>854</v>
      </c>
      <c r="R1299" s="153" t="s">
        <v>5197</v>
      </c>
      <c r="S1299" s="11">
        <v>18</v>
      </c>
      <c r="T1299" s="11" t="s">
        <v>5196</v>
      </c>
      <c r="V1299" s="14">
        <v>45704</v>
      </c>
      <c r="Z1299" s="11" t="s">
        <v>4823</v>
      </c>
      <c r="AA1299" s="15">
        <v>0.55208333333333337</v>
      </c>
      <c r="AB1299" t="str">
        <f>IF(L1299="","",VLOOKUP(L1299&amp;I1299,Продукция!A:I,9,0))</f>
        <v>рекомендация производителя набора</v>
      </c>
      <c r="AC1299" s="14">
        <v>45709</v>
      </c>
      <c r="AD1299" s="11" t="s">
        <v>2673</v>
      </c>
      <c r="AE1299" s="11" t="s">
        <v>4823</v>
      </c>
      <c r="AF1299" t="str">
        <f>IF(AD1299="","",VLOOKUP(AD1299,'Сотрудники и ссылки'!A:B,2,0))</f>
        <v>Серолог</v>
      </c>
      <c r="AG1299">
        <f>IF(AD1299="","",VLOOKUP(AD1299,'Сотрудники и ссылки'!A:C,3,0))</f>
        <v>20001771</v>
      </c>
      <c r="AH1299" s="11" t="s">
        <v>2673</v>
      </c>
      <c r="AI1299" t="str">
        <f>IF(AH1299="","",VLOOKUP(AH1299,'Сотрудники и ссылки'!A:B,2,0))</f>
        <v>Серолог</v>
      </c>
      <c r="AJ1299">
        <f>IF(AH1299="","",VLOOKUP(AH1299,'Сотрудники и ссылки'!A:C,3,0))</f>
        <v>20001771</v>
      </c>
      <c r="AK1299" s="14">
        <v>45709</v>
      </c>
      <c r="AL1299" s="2">
        <f>IF(AK1299="","",AK1299+VLOOKUP(I1299,'Вид исследования'!B:E,4,0))</f>
        <v>45710</v>
      </c>
      <c r="AM1299" s="2">
        <f>IF(AK1299="","",AK1299+VLOOKUP(I1299,'Вид исследования'!B:F,5,0))</f>
        <v>45710</v>
      </c>
      <c r="AN1299" s="14">
        <v>45709</v>
      </c>
      <c r="AP1299" s="11" t="s">
        <v>189</v>
      </c>
      <c r="AQ1299" t="str">
        <f>IFERROR(IF(L1299="","",VLOOKUP(L1299&amp;I1299,Продукция!A:K,11,0)),"обратитесь к админ справочника")</f>
        <v>согласно рекомендациям производителя теста</v>
      </c>
      <c r="AR1299" s="11" t="s">
        <v>4823</v>
      </c>
      <c r="AS1299" t="str">
        <f>IFERROR(IF(L1299="","",VLOOKUP(L1299&amp;I1299,Продукция!A:J,10,0)),"обратитесь к админ справочника")</f>
        <v>инструкция тест- ситема Биочек СК-119</v>
      </c>
      <c r="AT1299" s="11" t="s">
        <v>4823</v>
      </c>
      <c r="AU1299" s="11" t="s">
        <v>4823</v>
      </c>
      <c r="AV1299" s="11" t="s">
        <v>2673</v>
      </c>
      <c r="AW1299" s="11" t="s">
        <v>4824</v>
      </c>
      <c r="AX1299" s="11" t="s">
        <v>502</v>
      </c>
      <c r="AY1299" s="11" t="s">
        <v>1011</v>
      </c>
      <c r="AZ1299" s="11">
        <v>106</v>
      </c>
      <c r="BA1299" s="11">
        <v>39</v>
      </c>
      <c r="BC1299" s="11" t="s">
        <v>4896</v>
      </c>
    </row>
    <row r="1300" spans="1:55" x14ac:dyDescent="0.25">
      <c r="A1300" t="str">
        <f t="shared" si="24"/>
        <v>С/361IBV (BioChek) инфекционный бронхит уровень антител</v>
      </c>
      <c r="B1300" t="str">
        <f>IF(E1300="","",INDEX(Лаборатории!A:A,MATCH('Производственный контроль'!E1300,Лаборатории!B:B,0)))</f>
        <v xml:space="preserve">КУРИНОЕ ЦАРСТВО АО </v>
      </c>
      <c r="C1300" t="str">
        <f>IF(E1300="","",VLOOKUP(E1300,Лаборатории!B:D,3,0))</f>
        <v>U377_CHL</v>
      </c>
      <c r="D1300" s="12">
        <v>45708</v>
      </c>
      <c r="E1300" s="11" t="s">
        <v>793</v>
      </c>
      <c r="F1300" s="11" t="s">
        <v>371</v>
      </c>
      <c r="G1300" s="11" t="s">
        <v>502</v>
      </c>
      <c r="H1300" s="11" t="s">
        <v>262</v>
      </c>
      <c r="I1300" s="11" t="s">
        <v>3416</v>
      </c>
      <c r="J1300" t="str">
        <f>IF(L1300="","",VLOOKUP(L1300,Продукция!B:D,3,0))</f>
        <v>Биологический_материал</v>
      </c>
      <c r="K1300" t="str">
        <f>IF(L1300="","",VLOOKUP(L1300,Продукция!B:C,2,0))</f>
        <v>Сыворотка крови</v>
      </c>
      <c r="L1300" s="151" t="s">
        <v>302</v>
      </c>
      <c r="M1300">
        <f>IF(L1300="","",VLOOKUP(L1300,Продукция!B:L,11,0))</f>
        <v>0</v>
      </c>
      <c r="N1300" s="11" t="s">
        <v>873</v>
      </c>
      <c r="P1300" s="11" t="s">
        <v>340</v>
      </c>
      <c r="Q1300" s="11" t="s">
        <v>854</v>
      </c>
      <c r="R1300" s="153" t="s">
        <v>4857</v>
      </c>
      <c r="S1300" s="11">
        <v>18</v>
      </c>
      <c r="T1300" s="11" t="s">
        <v>5196</v>
      </c>
      <c r="V1300" s="14">
        <v>45706</v>
      </c>
      <c r="Z1300" s="11" t="s">
        <v>4823</v>
      </c>
      <c r="AA1300" s="15">
        <v>0.55208333333333337</v>
      </c>
      <c r="AB1300" t="str">
        <f>IF(L1300="","",VLOOKUP(L1300&amp;I1300,Продукция!A:I,9,0))</f>
        <v>рекомендация производителя набора</v>
      </c>
      <c r="AC1300" s="14">
        <v>45709</v>
      </c>
      <c r="AD1300" s="11" t="s">
        <v>2673</v>
      </c>
      <c r="AE1300" s="11" t="s">
        <v>4823</v>
      </c>
      <c r="AF1300" t="str">
        <f>IF(AD1300="","",VLOOKUP(AD1300,'Сотрудники и ссылки'!A:B,2,0))</f>
        <v>Серолог</v>
      </c>
      <c r="AG1300">
        <f>IF(AD1300="","",VLOOKUP(AD1300,'Сотрудники и ссылки'!A:C,3,0))</f>
        <v>20001771</v>
      </c>
      <c r="AH1300" s="11" t="s">
        <v>2673</v>
      </c>
      <c r="AI1300" t="str">
        <f>IF(AH1300="","",VLOOKUP(AH1300,'Сотрудники и ссылки'!A:B,2,0))</f>
        <v>Серолог</v>
      </c>
      <c r="AJ1300">
        <f>IF(AH1300="","",VLOOKUP(AH1300,'Сотрудники и ссылки'!A:C,3,0))</f>
        <v>20001771</v>
      </c>
      <c r="AK1300" s="14">
        <v>45709</v>
      </c>
      <c r="AL1300" s="2">
        <f>IF(AK1300="","",AK1300+VLOOKUP(I1300,'Вид исследования'!B:E,4,0))</f>
        <v>45710</v>
      </c>
      <c r="AM1300" s="2">
        <f>IF(AK1300="","",AK1300+VLOOKUP(I1300,'Вид исследования'!B:F,5,0))</f>
        <v>45710</v>
      </c>
      <c r="AN1300" s="14">
        <v>45709</v>
      </c>
      <c r="AP1300" s="11" t="s">
        <v>189</v>
      </c>
      <c r="AQ1300" t="str">
        <f>IFERROR(IF(L1300="","",VLOOKUP(L1300&amp;I1300,Продукция!A:K,11,0)),"обратитесь к админ справочника")</f>
        <v>согласно рекомендациям производителя теста</v>
      </c>
      <c r="AR1300" s="11" t="s">
        <v>4823</v>
      </c>
      <c r="AS1300" t="str">
        <f>IFERROR(IF(L1300="","",VLOOKUP(L1300&amp;I1300,Продукция!A:J,10,0)),"обратитесь к админ справочника")</f>
        <v>инструкция тест- ситема Биочек СК-119</v>
      </c>
      <c r="AT1300" s="11" t="s">
        <v>4823</v>
      </c>
      <c r="AU1300" s="11" t="s">
        <v>4823</v>
      </c>
      <c r="AV1300" s="11" t="s">
        <v>2673</v>
      </c>
      <c r="AW1300" s="11" t="s">
        <v>4824</v>
      </c>
      <c r="AX1300" s="11" t="s">
        <v>502</v>
      </c>
      <c r="AY1300" s="11" t="s">
        <v>1005</v>
      </c>
      <c r="AZ1300" s="11">
        <v>106</v>
      </c>
      <c r="BA1300" s="11">
        <v>39</v>
      </c>
      <c r="BC1300" s="11" t="s">
        <v>4896</v>
      </c>
    </row>
    <row r="1301" spans="1:55" x14ac:dyDescent="0.25">
      <c r="A1301" t="str">
        <f t="shared" si="24"/>
        <v>С/361IBV (BioChek) инфекционный бронхит уровень антител</v>
      </c>
      <c r="B1301" t="str">
        <f>IF(E1301="","",INDEX(Лаборатории!A:A,MATCH('Производственный контроль'!E1301,Лаборатории!B:B,0)))</f>
        <v xml:space="preserve">КУРИНОЕ ЦАРСТВО АО </v>
      </c>
      <c r="C1301" t="str">
        <f>IF(E1301="","",VLOOKUP(E1301,Лаборатории!B:D,3,0))</f>
        <v>U377_CHL</v>
      </c>
      <c r="D1301" s="12">
        <v>45708</v>
      </c>
      <c r="E1301" s="11" t="s">
        <v>793</v>
      </c>
      <c r="F1301" s="11" t="s">
        <v>371</v>
      </c>
      <c r="G1301" s="11" t="s">
        <v>502</v>
      </c>
      <c r="H1301" s="11" t="s">
        <v>262</v>
      </c>
      <c r="I1301" s="11" t="s">
        <v>3416</v>
      </c>
      <c r="J1301" t="str">
        <f>IF(L1301="","",VLOOKUP(L1301,Продукция!B:D,3,0))</f>
        <v>Биологический_материал</v>
      </c>
      <c r="K1301" t="str">
        <f>IF(L1301="","",VLOOKUP(L1301,Продукция!B:C,2,0))</f>
        <v>Сыворотка крови</v>
      </c>
      <c r="L1301" s="151" t="s">
        <v>302</v>
      </c>
      <c r="M1301">
        <f>IF(L1301="","",VLOOKUP(L1301,Продукция!B:L,11,0))</f>
        <v>0</v>
      </c>
      <c r="N1301" s="11" t="s">
        <v>873</v>
      </c>
      <c r="P1301" s="11" t="s">
        <v>340</v>
      </c>
      <c r="Q1301" s="11" t="s">
        <v>854</v>
      </c>
      <c r="R1301" s="153" t="s">
        <v>4864</v>
      </c>
      <c r="S1301" s="11">
        <v>18</v>
      </c>
      <c r="T1301" s="11" t="s">
        <v>5196</v>
      </c>
      <c r="V1301" s="14">
        <v>45707</v>
      </c>
      <c r="Z1301" s="11" t="s">
        <v>4823</v>
      </c>
      <c r="AA1301" s="15">
        <v>0.55208333333333337</v>
      </c>
      <c r="AB1301" t="str">
        <f>IF(L1301="","",VLOOKUP(L1301&amp;I1301,Продукция!A:I,9,0))</f>
        <v>рекомендация производителя набора</v>
      </c>
      <c r="AC1301" s="14">
        <v>45709</v>
      </c>
      <c r="AD1301" s="11" t="s">
        <v>2673</v>
      </c>
      <c r="AE1301" s="11" t="s">
        <v>4823</v>
      </c>
      <c r="AF1301" t="str">
        <f>IF(AD1301="","",VLOOKUP(AD1301,'Сотрудники и ссылки'!A:B,2,0))</f>
        <v>Серолог</v>
      </c>
      <c r="AG1301">
        <f>IF(AD1301="","",VLOOKUP(AD1301,'Сотрудники и ссылки'!A:C,3,0))</f>
        <v>20001771</v>
      </c>
      <c r="AH1301" s="11" t="s">
        <v>2673</v>
      </c>
      <c r="AI1301" t="str">
        <f>IF(AH1301="","",VLOOKUP(AH1301,'Сотрудники и ссылки'!A:B,2,0))</f>
        <v>Серолог</v>
      </c>
      <c r="AJ1301">
        <f>IF(AH1301="","",VLOOKUP(AH1301,'Сотрудники и ссылки'!A:C,3,0))</f>
        <v>20001771</v>
      </c>
      <c r="AK1301" s="14">
        <v>45709</v>
      </c>
      <c r="AL1301" s="2">
        <f>IF(AK1301="","",AK1301+VLOOKUP(I1301,'Вид исследования'!B:E,4,0))</f>
        <v>45710</v>
      </c>
      <c r="AM1301" s="2">
        <f>IF(AK1301="","",AK1301+VLOOKUP(I1301,'Вид исследования'!B:F,5,0))</f>
        <v>45710</v>
      </c>
      <c r="AN1301" s="14">
        <v>45709</v>
      </c>
      <c r="AP1301" s="11" t="s">
        <v>189</v>
      </c>
      <c r="AQ1301" t="str">
        <f>IFERROR(IF(L1301="","",VLOOKUP(L1301&amp;I1301,Продукция!A:K,11,0)),"обратитесь к админ справочника")</f>
        <v>согласно рекомендациям производителя теста</v>
      </c>
      <c r="AR1301" s="11" t="s">
        <v>4823</v>
      </c>
      <c r="AS1301" t="str">
        <f>IFERROR(IF(L1301="","",VLOOKUP(L1301&amp;I1301,Продукция!A:J,10,0)),"обратитесь к админ справочника")</f>
        <v>инструкция тест- ситема Биочек СК-119</v>
      </c>
      <c r="AT1301" s="11" t="s">
        <v>4823</v>
      </c>
      <c r="AU1301" s="11" t="s">
        <v>4823</v>
      </c>
      <c r="AV1301" s="11" t="s">
        <v>2673</v>
      </c>
      <c r="AW1301" s="11" t="s">
        <v>4824</v>
      </c>
      <c r="AX1301" s="11" t="s">
        <v>502</v>
      </c>
      <c r="AY1301" s="11" t="s">
        <v>1006</v>
      </c>
      <c r="AZ1301" s="11">
        <v>106</v>
      </c>
      <c r="BA1301" s="11">
        <v>38</v>
      </c>
      <c r="BC1301" s="11" t="s">
        <v>4896</v>
      </c>
    </row>
    <row r="1302" spans="1:55" x14ac:dyDescent="0.25">
      <c r="A1302" t="str">
        <f t="shared" si="24"/>
        <v>С/361IBV (BioChek) инфекционный бронхит уровень антител</v>
      </c>
      <c r="B1302" t="str">
        <f>IF(E1302="","",INDEX(Лаборатории!A:A,MATCH('Производственный контроль'!E1302,Лаборатории!B:B,0)))</f>
        <v xml:space="preserve">КУРИНОЕ ЦАРСТВО АО </v>
      </c>
      <c r="C1302" t="str">
        <f>IF(E1302="","",VLOOKUP(E1302,Лаборатории!B:D,3,0))</f>
        <v>U377_CHL</v>
      </c>
      <c r="D1302" s="12">
        <v>45708</v>
      </c>
      <c r="E1302" s="11" t="s">
        <v>793</v>
      </c>
      <c r="F1302" s="11" t="s">
        <v>371</v>
      </c>
      <c r="G1302" s="11" t="s">
        <v>502</v>
      </c>
      <c r="H1302" s="11" t="s">
        <v>262</v>
      </c>
      <c r="I1302" s="11" t="s">
        <v>3416</v>
      </c>
      <c r="J1302" t="str">
        <f>IF(L1302="","",VLOOKUP(L1302,Продукция!B:D,3,0))</f>
        <v>Биологический_материал</v>
      </c>
      <c r="K1302" t="str">
        <f>IF(L1302="","",VLOOKUP(L1302,Продукция!B:C,2,0))</f>
        <v>Сыворотка крови</v>
      </c>
      <c r="L1302" s="151" t="s">
        <v>302</v>
      </c>
      <c r="M1302">
        <f>IF(L1302="","",VLOOKUP(L1302,Продукция!B:L,11,0))</f>
        <v>0</v>
      </c>
      <c r="N1302" s="11" t="s">
        <v>873</v>
      </c>
      <c r="P1302" s="11" t="s">
        <v>340</v>
      </c>
      <c r="Q1302" s="11" t="s">
        <v>854</v>
      </c>
      <c r="R1302" s="153" t="s">
        <v>5198</v>
      </c>
      <c r="S1302" s="11">
        <v>18</v>
      </c>
      <c r="T1302" s="11" t="s">
        <v>5196</v>
      </c>
      <c r="V1302" s="14">
        <v>45702</v>
      </c>
      <c r="Z1302" s="11" t="s">
        <v>4823</v>
      </c>
      <c r="AA1302" s="15">
        <v>0.55208333333333337</v>
      </c>
      <c r="AB1302" t="str">
        <f>IF(L1302="","",VLOOKUP(L1302&amp;I1302,Продукция!A:I,9,0))</f>
        <v>рекомендация производителя набора</v>
      </c>
      <c r="AC1302" s="14">
        <v>45709</v>
      </c>
      <c r="AD1302" s="11" t="s">
        <v>2673</v>
      </c>
      <c r="AE1302" s="11" t="s">
        <v>4823</v>
      </c>
      <c r="AF1302" t="str">
        <f>IF(AD1302="","",VLOOKUP(AD1302,'Сотрудники и ссылки'!A:B,2,0))</f>
        <v>Серолог</v>
      </c>
      <c r="AG1302">
        <f>IF(AD1302="","",VLOOKUP(AD1302,'Сотрудники и ссылки'!A:C,3,0))</f>
        <v>20001771</v>
      </c>
      <c r="AH1302" s="11" t="s">
        <v>2673</v>
      </c>
      <c r="AI1302" t="str">
        <f>IF(AH1302="","",VLOOKUP(AH1302,'Сотрудники и ссылки'!A:B,2,0))</f>
        <v>Серолог</v>
      </c>
      <c r="AJ1302">
        <f>IF(AH1302="","",VLOOKUP(AH1302,'Сотрудники и ссылки'!A:C,3,0))</f>
        <v>20001771</v>
      </c>
      <c r="AK1302" s="14">
        <v>45709</v>
      </c>
      <c r="AL1302" s="2">
        <f>IF(AK1302="","",AK1302+VLOOKUP(I1302,'Вид исследования'!B:E,4,0))</f>
        <v>45710</v>
      </c>
      <c r="AM1302" s="2">
        <f>IF(AK1302="","",AK1302+VLOOKUP(I1302,'Вид исследования'!B:F,5,0))</f>
        <v>45710</v>
      </c>
      <c r="AN1302" s="14">
        <v>45709</v>
      </c>
      <c r="AP1302" s="11" t="s">
        <v>189</v>
      </c>
      <c r="AQ1302" t="str">
        <f>IFERROR(IF(L1302="","",VLOOKUP(L1302&amp;I1302,Продукция!A:K,11,0)),"обратитесь к админ справочника")</f>
        <v>согласно рекомендациям производителя теста</v>
      </c>
      <c r="AR1302" s="11" t="s">
        <v>4823</v>
      </c>
      <c r="AS1302" t="str">
        <f>IFERROR(IF(L1302="","",VLOOKUP(L1302&amp;I1302,Продукция!A:J,10,0)),"обратитесь к админ справочника")</f>
        <v>инструкция тест- ситема Биочек СК-119</v>
      </c>
      <c r="AT1302" s="11" t="s">
        <v>4823</v>
      </c>
      <c r="AU1302" s="11" t="s">
        <v>4823</v>
      </c>
      <c r="AV1302" s="11" t="s">
        <v>2673</v>
      </c>
      <c r="AW1302" s="11" t="s">
        <v>4824</v>
      </c>
      <c r="AX1302" s="11" t="s">
        <v>502</v>
      </c>
      <c r="AY1302" s="11" t="s">
        <v>1010</v>
      </c>
      <c r="AZ1302" s="11">
        <v>106</v>
      </c>
      <c r="BA1302" s="11">
        <v>36</v>
      </c>
      <c r="BC1302" s="11" t="s">
        <v>4896</v>
      </c>
    </row>
    <row r="1303" spans="1:55" x14ac:dyDescent="0.25">
      <c r="A1303" t="str">
        <f t="shared" si="24"/>
        <v>С/361IBV (BioChek) инфекционный бронхит уровень антител</v>
      </c>
      <c r="B1303" t="str">
        <f>IF(E1303="","",INDEX(Лаборатории!A:A,MATCH('Производственный контроль'!E1303,Лаборатории!B:B,0)))</f>
        <v xml:space="preserve">КУРИНОЕ ЦАРСТВО АО </v>
      </c>
      <c r="C1303" t="str">
        <f>IF(E1303="","",VLOOKUP(E1303,Лаборатории!B:D,3,0))</f>
        <v>U377_CHL</v>
      </c>
      <c r="D1303" s="12">
        <v>45708</v>
      </c>
      <c r="E1303" s="11" t="s">
        <v>793</v>
      </c>
      <c r="F1303" s="11" t="s">
        <v>371</v>
      </c>
      <c r="G1303" s="11" t="s">
        <v>502</v>
      </c>
      <c r="H1303" s="11" t="s">
        <v>262</v>
      </c>
      <c r="I1303" s="11" t="s">
        <v>3416</v>
      </c>
      <c r="J1303" t="str">
        <f>IF(L1303="","",VLOOKUP(L1303,Продукция!B:D,3,0))</f>
        <v>Биологический_материал</v>
      </c>
      <c r="K1303" t="str">
        <f>IF(L1303="","",VLOOKUP(L1303,Продукция!B:C,2,0))</f>
        <v>Сыворотка крови</v>
      </c>
      <c r="L1303" s="151" t="s">
        <v>302</v>
      </c>
      <c r="M1303">
        <f>IF(L1303="","",VLOOKUP(L1303,Продукция!B:L,11,0))</f>
        <v>0</v>
      </c>
      <c r="N1303" s="11" t="s">
        <v>873</v>
      </c>
      <c r="P1303" s="11" t="s">
        <v>340</v>
      </c>
      <c r="Q1303" s="11" t="s">
        <v>854</v>
      </c>
      <c r="R1303" s="153" t="s">
        <v>5199</v>
      </c>
      <c r="S1303" s="11">
        <v>18</v>
      </c>
      <c r="T1303" s="11" t="s">
        <v>5196</v>
      </c>
      <c r="V1303" s="14">
        <v>45704</v>
      </c>
      <c r="Z1303" s="11" t="s">
        <v>4823</v>
      </c>
      <c r="AA1303" s="15">
        <v>0.55208333333333337</v>
      </c>
      <c r="AB1303" t="str">
        <f>IF(L1303="","",VLOOKUP(L1303&amp;I1303,Продукция!A:I,9,0))</f>
        <v>рекомендация производителя набора</v>
      </c>
      <c r="AC1303" s="14">
        <v>45709</v>
      </c>
      <c r="AD1303" s="11" t="s">
        <v>2673</v>
      </c>
      <c r="AE1303" s="11" t="s">
        <v>4823</v>
      </c>
      <c r="AF1303" t="str">
        <f>IF(AD1303="","",VLOOKUP(AD1303,'Сотрудники и ссылки'!A:B,2,0))</f>
        <v>Серолог</v>
      </c>
      <c r="AG1303">
        <f>IF(AD1303="","",VLOOKUP(AD1303,'Сотрудники и ссылки'!A:C,3,0))</f>
        <v>20001771</v>
      </c>
      <c r="AH1303" s="11" t="s">
        <v>2673</v>
      </c>
      <c r="AI1303" t="str">
        <f>IF(AH1303="","",VLOOKUP(AH1303,'Сотрудники и ссылки'!A:B,2,0))</f>
        <v>Серолог</v>
      </c>
      <c r="AJ1303">
        <f>IF(AH1303="","",VLOOKUP(AH1303,'Сотрудники и ссылки'!A:C,3,0))</f>
        <v>20001771</v>
      </c>
      <c r="AK1303" s="14">
        <v>45709</v>
      </c>
      <c r="AL1303" s="2">
        <f>IF(AK1303="","",AK1303+VLOOKUP(I1303,'Вид исследования'!B:E,4,0))</f>
        <v>45710</v>
      </c>
      <c r="AM1303" s="2">
        <f>IF(AK1303="","",AK1303+VLOOKUP(I1303,'Вид исследования'!B:F,5,0))</f>
        <v>45710</v>
      </c>
      <c r="AN1303" s="14">
        <v>45709</v>
      </c>
      <c r="AP1303" s="11" t="s">
        <v>189</v>
      </c>
      <c r="AQ1303" t="str">
        <f>IFERROR(IF(L1303="","",VLOOKUP(L1303&amp;I1303,Продукция!A:K,11,0)),"обратитесь к админ справочника")</f>
        <v>согласно рекомендациям производителя теста</v>
      </c>
      <c r="AR1303" s="11" t="s">
        <v>4823</v>
      </c>
      <c r="AS1303" t="str">
        <f>IFERROR(IF(L1303="","",VLOOKUP(L1303&amp;I1303,Продукция!A:J,10,0)),"обратитесь к админ справочника")</f>
        <v>инструкция тест- ситема Биочек СК-119</v>
      </c>
      <c r="AT1303" s="11" t="s">
        <v>4823</v>
      </c>
      <c r="AU1303" s="11" t="s">
        <v>4823</v>
      </c>
      <c r="AV1303" s="11" t="s">
        <v>2673</v>
      </c>
      <c r="AW1303" s="11" t="s">
        <v>4824</v>
      </c>
      <c r="AX1303" s="11" t="s">
        <v>502</v>
      </c>
      <c r="AY1303" s="11" t="s">
        <v>1016</v>
      </c>
      <c r="AZ1303" s="11">
        <v>106</v>
      </c>
      <c r="BA1303" s="11">
        <v>36</v>
      </c>
      <c r="BC1303" s="11" t="s">
        <v>4896</v>
      </c>
    </row>
    <row r="1304" spans="1:55" x14ac:dyDescent="0.25">
      <c r="A1304" t="str">
        <f t="shared" si="24"/>
        <v>С/361REO (BioChek) реовирус уровень антител</v>
      </c>
      <c r="B1304" t="str">
        <f>IF(E1304="","",INDEX(Лаборатории!A:A,MATCH('Производственный контроль'!E1304,Лаборатории!B:B,0)))</f>
        <v xml:space="preserve">КУРИНОЕ ЦАРСТВО АО </v>
      </c>
      <c r="C1304" t="str">
        <f>IF(E1304="","",VLOOKUP(E1304,Лаборатории!B:D,3,0))</f>
        <v>U377_CHL</v>
      </c>
      <c r="D1304" s="12">
        <v>45708</v>
      </c>
      <c r="E1304" s="11" t="s">
        <v>793</v>
      </c>
      <c r="F1304" s="11" t="s">
        <v>371</v>
      </c>
      <c r="G1304" s="11" t="s">
        <v>502</v>
      </c>
      <c r="H1304" s="11" t="s">
        <v>262</v>
      </c>
      <c r="I1304" s="11" t="s">
        <v>3426</v>
      </c>
      <c r="J1304" t="str">
        <f>IF(L1304="","",VLOOKUP(L1304,Продукция!B:D,3,0))</f>
        <v>Биологический_материал</v>
      </c>
      <c r="K1304" t="str">
        <f>IF(L1304="","",VLOOKUP(L1304,Продукция!B:C,2,0))</f>
        <v>Сыворотка крови</v>
      </c>
      <c r="L1304" s="151" t="s">
        <v>302</v>
      </c>
      <c r="M1304">
        <f>IF(L1304="","",VLOOKUP(L1304,Продукция!B:L,11,0))</f>
        <v>0</v>
      </c>
      <c r="N1304" s="11" t="s">
        <v>873</v>
      </c>
      <c r="P1304" s="11" t="s">
        <v>340</v>
      </c>
      <c r="Q1304" s="11" t="s">
        <v>854</v>
      </c>
      <c r="R1304" s="153" t="s">
        <v>5197</v>
      </c>
      <c r="S1304" s="11">
        <v>18</v>
      </c>
      <c r="T1304" s="11" t="s">
        <v>5196</v>
      </c>
      <c r="V1304" s="14">
        <v>45704</v>
      </c>
      <c r="Z1304" s="11" t="s">
        <v>4823</v>
      </c>
      <c r="AA1304" s="15">
        <v>0.55208333333333337</v>
      </c>
      <c r="AB1304" t="str">
        <f>IF(L1304="","",VLOOKUP(L1304&amp;I1304,Продукция!A:I,9,0))</f>
        <v>рекомендация производителя набора</v>
      </c>
      <c r="AC1304" s="14">
        <v>45709</v>
      </c>
      <c r="AD1304" s="11" t="s">
        <v>2673</v>
      </c>
      <c r="AE1304" s="11" t="s">
        <v>4823</v>
      </c>
      <c r="AF1304" t="str">
        <f>IF(AD1304="","",VLOOKUP(AD1304,'Сотрудники и ссылки'!A:B,2,0))</f>
        <v>Серолог</v>
      </c>
      <c r="AG1304">
        <f>IF(AD1304="","",VLOOKUP(AD1304,'Сотрудники и ссылки'!A:C,3,0))</f>
        <v>20001771</v>
      </c>
      <c r="AH1304" s="11" t="s">
        <v>2673</v>
      </c>
      <c r="AI1304" t="str">
        <f>IF(AH1304="","",VLOOKUP(AH1304,'Сотрудники и ссылки'!A:B,2,0))</f>
        <v>Серолог</v>
      </c>
      <c r="AJ1304">
        <f>IF(AH1304="","",VLOOKUP(AH1304,'Сотрудники и ссылки'!A:C,3,0))</f>
        <v>20001771</v>
      </c>
      <c r="AK1304" s="14">
        <v>45709</v>
      </c>
      <c r="AL1304" s="2">
        <f>IF(AK1304="","",AK1304+VLOOKUP(I1304,'Вид исследования'!B:E,4,0))</f>
        <v>45710</v>
      </c>
      <c r="AM1304" s="2">
        <f>IF(AK1304="","",AK1304+VLOOKUP(I1304,'Вид исследования'!B:F,5,0))</f>
        <v>45710</v>
      </c>
      <c r="AN1304" s="14">
        <v>45709</v>
      </c>
      <c r="AP1304" s="11" t="s">
        <v>189</v>
      </c>
      <c r="AQ1304" t="str">
        <f>IFERROR(IF(L1304="","",VLOOKUP(L1304&amp;I1304,Продукция!A:K,11,0)),"обратитесь к админ справочника")</f>
        <v>согласно рекомендациям производителя теста</v>
      </c>
      <c r="AR1304" s="11" t="s">
        <v>4823</v>
      </c>
      <c r="AS1304" t="str">
        <f>IFERROR(IF(L1304="","",VLOOKUP(L1304&amp;I1304,Продукция!A:J,10,0)),"обратитесь к админ справочника")</f>
        <v>инструкция тест- ситема Биочек СК -110</v>
      </c>
      <c r="AT1304" s="11" t="s">
        <v>4823</v>
      </c>
      <c r="AU1304" s="11" t="s">
        <v>4823</v>
      </c>
      <c r="AV1304" s="11" t="s">
        <v>2673</v>
      </c>
      <c r="AW1304" s="11" t="s">
        <v>4824</v>
      </c>
      <c r="AX1304" s="11" t="s">
        <v>502</v>
      </c>
      <c r="AY1304" s="11" t="s">
        <v>1011</v>
      </c>
      <c r="AZ1304" s="11">
        <v>106</v>
      </c>
      <c r="BA1304" s="11">
        <v>39</v>
      </c>
      <c r="BC1304" s="11" t="s">
        <v>4896</v>
      </c>
    </row>
    <row r="1305" spans="1:55" x14ac:dyDescent="0.25">
      <c r="A1305" t="str">
        <f t="shared" si="24"/>
        <v>С/361REO (BioChek) реовирус уровень антител</v>
      </c>
      <c r="B1305" t="str">
        <f>IF(E1305="","",INDEX(Лаборатории!A:A,MATCH('Производственный контроль'!E1305,Лаборатории!B:B,0)))</f>
        <v xml:space="preserve">КУРИНОЕ ЦАРСТВО АО </v>
      </c>
      <c r="C1305" t="str">
        <f>IF(E1305="","",VLOOKUP(E1305,Лаборатории!B:D,3,0))</f>
        <v>U377_CHL</v>
      </c>
      <c r="D1305" s="12">
        <v>45708</v>
      </c>
      <c r="E1305" s="11" t="s">
        <v>793</v>
      </c>
      <c r="F1305" s="11" t="s">
        <v>371</v>
      </c>
      <c r="G1305" s="11" t="s">
        <v>502</v>
      </c>
      <c r="H1305" s="11" t="s">
        <v>262</v>
      </c>
      <c r="I1305" s="11" t="s">
        <v>3426</v>
      </c>
      <c r="J1305" t="str">
        <f>IF(L1305="","",VLOOKUP(L1305,Продукция!B:D,3,0))</f>
        <v>Биологический_материал</v>
      </c>
      <c r="K1305" t="str">
        <f>IF(L1305="","",VLOOKUP(L1305,Продукция!B:C,2,0))</f>
        <v>Сыворотка крови</v>
      </c>
      <c r="L1305" s="151" t="s">
        <v>302</v>
      </c>
      <c r="M1305">
        <f>IF(L1305="","",VLOOKUP(L1305,Продукция!B:L,11,0))</f>
        <v>0</v>
      </c>
      <c r="N1305" s="11" t="s">
        <v>873</v>
      </c>
      <c r="P1305" s="11" t="s">
        <v>340</v>
      </c>
      <c r="Q1305" s="11" t="s">
        <v>854</v>
      </c>
      <c r="R1305" s="153" t="s">
        <v>4857</v>
      </c>
      <c r="S1305" s="11">
        <v>18</v>
      </c>
      <c r="T1305" s="11" t="s">
        <v>5196</v>
      </c>
      <c r="V1305" s="14">
        <v>45706</v>
      </c>
      <c r="Z1305" s="11" t="s">
        <v>4823</v>
      </c>
      <c r="AA1305" s="15">
        <v>0.55208333333333337</v>
      </c>
      <c r="AB1305" t="str">
        <f>IF(L1305="","",VLOOKUP(L1305&amp;I1305,Продукция!A:I,9,0))</f>
        <v>рекомендация производителя набора</v>
      </c>
      <c r="AC1305" s="14">
        <v>45709</v>
      </c>
      <c r="AD1305" s="11" t="s">
        <v>2673</v>
      </c>
      <c r="AE1305" s="11" t="s">
        <v>4823</v>
      </c>
      <c r="AF1305" t="str">
        <f>IF(AD1305="","",VLOOKUP(AD1305,'Сотрудники и ссылки'!A:B,2,0))</f>
        <v>Серолог</v>
      </c>
      <c r="AG1305">
        <f>IF(AD1305="","",VLOOKUP(AD1305,'Сотрудники и ссылки'!A:C,3,0))</f>
        <v>20001771</v>
      </c>
      <c r="AH1305" s="11" t="s">
        <v>2673</v>
      </c>
      <c r="AI1305" t="str">
        <f>IF(AH1305="","",VLOOKUP(AH1305,'Сотрудники и ссылки'!A:B,2,0))</f>
        <v>Серолог</v>
      </c>
      <c r="AJ1305">
        <f>IF(AH1305="","",VLOOKUP(AH1305,'Сотрудники и ссылки'!A:C,3,0))</f>
        <v>20001771</v>
      </c>
      <c r="AK1305" s="14">
        <v>45709</v>
      </c>
      <c r="AL1305" s="2">
        <f>IF(AK1305="","",AK1305+VLOOKUP(I1305,'Вид исследования'!B:E,4,0))</f>
        <v>45710</v>
      </c>
      <c r="AM1305" s="2">
        <f>IF(AK1305="","",AK1305+VLOOKUP(I1305,'Вид исследования'!B:F,5,0))</f>
        <v>45710</v>
      </c>
      <c r="AN1305" s="14">
        <v>45709</v>
      </c>
      <c r="AP1305" s="11" t="s">
        <v>189</v>
      </c>
      <c r="AQ1305" t="str">
        <f>IFERROR(IF(L1305="","",VLOOKUP(L1305&amp;I1305,Продукция!A:K,11,0)),"обратитесь к админ справочника")</f>
        <v>согласно рекомендациям производителя теста</v>
      </c>
      <c r="AR1305" s="11" t="s">
        <v>4823</v>
      </c>
      <c r="AS1305" t="str">
        <f>IFERROR(IF(L1305="","",VLOOKUP(L1305&amp;I1305,Продукция!A:J,10,0)),"обратитесь к админ справочника")</f>
        <v>инструкция тест- ситема Биочек СК -110</v>
      </c>
      <c r="AT1305" s="11" t="s">
        <v>4823</v>
      </c>
      <c r="AU1305" s="11" t="s">
        <v>4823</v>
      </c>
      <c r="AV1305" s="11" t="s">
        <v>2673</v>
      </c>
      <c r="AW1305" s="11" t="s">
        <v>4824</v>
      </c>
      <c r="AX1305" s="11" t="s">
        <v>502</v>
      </c>
      <c r="AY1305" s="11" t="s">
        <v>1005</v>
      </c>
      <c r="AZ1305" s="11">
        <v>106</v>
      </c>
      <c r="BA1305" s="11">
        <v>39</v>
      </c>
      <c r="BC1305" s="11" t="s">
        <v>4896</v>
      </c>
    </row>
    <row r="1306" spans="1:55" x14ac:dyDescent="0.25">
      <c r="A1306" t="str">
        <f t="shared" si="24"/>
        <v>С/361REO (BioChek) реовирус уровень антител</v>
      </c>
      <c r="B1306" t="str">
        <f>IF(E1306="","",INDEX(Лаборатории!A:A,MATCH('Производственный контроль'!E1306,Лаборатории!B:B,0)))</f>
        <v xml:space="preserve">КУРИНОЕ ЦАРСТВО АО </v>
      </c>
      <c r="C1306" t="str">
        <f>IF(E1306="","",VLOOKUP(E1306,Лаборатории!B:D,3,0))</f>
        <v>U377_CHL</v>
      </c>
      <c r="D1306" s="12">
        <v>45708</v>
      </c>
      <c r="E1306" s="11" t="s">
        <v>793</v>
      </c>
      <c r="F1306" s="11" t="s">
        <v>371</v>
      </c>
      <c r="G1306" s="11" t="s">
        <v>502</v>
      </c>
      <c r="H1306" s="11" t="s">
        <v>262</v>
      </c>
      <c r="I1306" s="11" t="s">
        <v>3426</v>
      </c>
      <c r="J1306" t="str">
        <f>IF(L1306="","",VLOOKUP(L1306,Продукция!B:D,3,0))</f>
        <v>Биологический_материал</v>
      </c>
      <c r="K1306" t="str">
        <f>IF(L1306="","",VLOOKUP(L1306,Продукция!B:C,2,0))</f>
        <v>Сыворотка крови</v>
      </c>
      <c r="L1306" s="151" t="s">
        <v>302</v>
      </c>
      <c r="M1306">
        <f>IF(L1306="","",VLOOKUP(L1306,Продукция!B:L,11,0))</f>
        <v>0</v>
      </c>
      <c r="N1306" s="11" t="s">
        <v>873</v>
      </c>
      <c r="P1306" s="11" t="s">
        <v>340</v>
      </c>
      <c r="Q1306" s="11" t="s">
        <v>854</v>
      </c>
      <c r="R1306" s="153" t="s">
        <v>4864</v>
      </c>
      <c r="S1306" s="11">
        <v>18</v>
      </c>
      <c r="T1306" s="11" t="s">
        <v>5196</v>
      </c>
      <c r="V1306" s="14">
        <v>45707</v>
      </c>
      <c r="Z1306" s="11" t="s">
        <v>4823</v>
      </c>
      <c r="AA1306" s="15">
        <v>0.55208333333333337</v>
      </c>
      <c r="AB1306" t="str">
        <f>IF(L1306="","",VLOOKUP(L1306&amp;I1306,Продукция!A:I,9,0))</f>
        <v>рекомендация производителя набора</v>
      </c>
      <c r="AC1306" s="14">
        <v>45709</v>
      </c>
      <c r="AD1306" s="11" t="s">
        <v>2673</v>
      </c>
      <c r="AE1306" s="11" t="s">
        <v>4823</v>
      </c>
      <c r="AF1306" t="str">
        <f>IF(AD1306="","",VLOOKUP(AD1306,'Сотрудники и ссылки'!A:B,2,0))</f>
        <v>Серолог</v>
      </c>
      <c r="AG1306">
        <f>IF(AD1306="","",VLOOKUP(AD1306,'Сотрудники и ссылки'!A:C,3,0))</f>
        <v>20001771</v>
      </c>
      <c r="AH1306" s="11" t="s">
        <v>2673</v>
      </c>
      <c r="AI1306" t="str">
        <f>IF(AH1306="","",VLOOKUP(AH1306,'Сотрудники и ссылки'!A:B,2,0))</f>
        <v>Серолог</v>
      </c>
      <c r="AJ1306">
        <f>IF(AH1306="","",VLOOKUP(AH1306,'Сотрудники и ссылки'!A:C,3,0))</f>
        <v>20001771</v>
      </c>
      <c r="AK1306" s="14">
        <v>45709</v>
      </c>
      <c r="AL1306" s="2">
        <f>IF(AK1306="","",AK1306+VLOOKUP(I1306,'Вид исследования'!B:E,4,0))</f>
        <v>45710</v>
      </c>
      <c r="AM1306" s="2">
        <f>IF(AK1306="","",AK1306+VLOOKUP(I1306,'Вид исследования'!B:F,5,0))</f>
        <v>45710</v>
      </c>
      <c r="AN1306" s="14">
        <v>45709</v>
      </c>
      <c r="AP1306" s="11" t="s">
        <v>189</v>
      </c>
      <c r="AQ1306" t="str">
        <f>IFERROR(IF(L1306="","",VLOOKUP(L1306&amp;I1306,Продукция!A:K,11,0)),"обратитесь к админ справочника")</f>
        <v>согласно рекомендациям производителя теста</v>
      </c>
      <c r="AR1306" s="11" t="s">
        <v>4823</v>
      </c>
      <c r="AS1306" t="str">
        <f>IFERROR(IF(L1306="","",VLOOKUP(L1306&amp;I1306,Продукция!A:J,10,0)),"обратитесь к админ справочника")</f>
        <v>инструкция тест- ситема Биочек СК -110</v>
      </c>
      <c r="AT1306" s="11" t="s">
        <v>4823</v>
      </c>
      <c r="AU1306" s="11" t="s">
        <v>4823</v>
      </c>
      <c r="AV1306" s="11" t="s">
        <v>2673</v>
      </c>
      <c r="AW1306" s="11" t="s">
        <v>4824</v>
      </c>
      <c r="AX1306" s="11" t="s">
        <v>502</v>
      </c>
      <c r="AY1306" s="11" t="s">
        <v>1006</v>
      </c>
      <c r="AZ1306" s="11">
        <v>106</v>
      </c>
      <c r="BA1306" s="11">
        <v>38</v>
      </c>
      <c r="BC1306" s="11" t="s">
        <v>4896</v>
      </c>
    </row>
    <row r="1307" spans="1:55" x14ac:dyDescent="0.25">
      <c r="A1307" t="str">
        <f t="shared" si="24"/>
        <v>С/361REO (BioChek) реовирус уровень антител</v>
      </c>
      <c r="B1307" t="str">
        <f>IF(E1307="","",INDEX(Лаборатории!A:A,MATCH('Производственный контроль'!E1307,Лаборатории!B:B,0)))</f>
        <v xml:space="preserve">КУРИНОЕ ЦАРСТВО АО </v>
      </c>
      <c r="C1307" t="str">
        <f>IF(E1307="","",VLOOKUP(E1307,Лаборатории!B:D,3,0))</f>
        <v>U377_CHL</v>
      </c>
      <c r="D1307" s="12">
        <v>45708</v>
      </c>
      <c r="E1307" s="11" t="s">
        <v>793</v>
      </c>
      <c r="F1307" s="11" t="s">
        <v>371</v>
      </c>
      <c r="G1307" s="11" t="s">
        <v>502</v>
      </c>
      <c r="H1307" s="11" t="s">
        <v>262</v>
      </c>
      <c r="I1307" s="11" t="s">
        <v>3426</v>
      </c>
      <c r="J1307" t="str">
        <f>IF(L1307="","",VLOOKUP(L1307,Продукция!B:D,3,0))</f>
        <v>Биологический_материал</v>
      </c>
      <c r="K1307" t="str">
        <f>IF(L1307="","",VLOOKUP(L1307,Продукция!B:C,2,0))</f>
        <v>Сыворотка крови</v>
      </c>
      <c r="L1307" s="151" t="s">
        <v>302</v>
      </c>
      <c r="M1307">
        <f>IF(L1307="","",VLOOKUP(L1307,Продукция!B:L,11,0))</f>
        <v>0</v>
      </c>
      <c r="N1307" s="11" t="s">
        <v>873</v>
      </c>
      <c r="P1307" s="11" t="s">
        <v>340</v>
      </c>
      <c r="Q1307" s="11" t="s">
        <v>854</v>
      </c>
      <c r="R1307" s="153" t="s">
        <v>5198</v>
      </c>
      <c r="S1307" s="11">
        <v>18</v>
      </c>
      <c r="T1307" s="11" t="s">
        <v>5196</v>
      </c>
      <c r="V1307" s="14">
        <v>45702</v>
      </c>
      <c r="Z1307" s="11" t="s">
        <v>4823</v>
      </c>
      <c r="AA1307" s="15">
        <v>0.55208333333333337</v>
      </c>
      <c r="AB1307" t="str">
        <f>IF(L1307="","",VLOOKUP(L1307&amp;I1307,Продукция!A:I,9,0))</f>
        <v>рекомендация производителя набора</v>
      </c>
      <c r="AC1307" s="14">
        <v>45709</v>
      </c>
      <c r="AD1307" s="11" t="s">
        <v>2673</v>
      </c>
      <c r="AE1307" s="11" t="s">
        <v>4823</v>
      </c>
      <c r="AF1307" t="str">
        <f>IF(AD1307="","",VLOOKUP(AD1307,'Сотрудники и ссылки'!A:B,2,0))</f>
        <v>Серолог</v>
      </c>
      <c r="AG1307">
        <f>IF(AD1307="","",VLOOKUP(AD1307,'Сотрудники и ссылки'!A:C,3,0))</f>
        <v>20001771</v>
      </c>
      <c r="AH1307" s="11" t="s">
        <v>2673</v>
      </c>
      <c r="AI1307" t="str">
        <f>IF(AH1307="","",VLOOKUP(AH1307,'Сотрудники и ссылки'!A:B,2,0))</f>
        <v>Серолог</v>
      </c>
      <c r="AJ1307">
        <f>IF(AH1307="","",VLOOKUP(AH1307,'Сотрудники и ссылки'!A:C,3,0))</f>
        <v>20001771</v>
      </c>
      <c r="AK1307" s="14">
        <v>45709</v>
      </c>
      <c r="AL1307" s="2">
        <f>IF(AK1307="","",AK1307+VLOOKUP(I1307,'Вид исследования'!B:E,4,0))</f>
        <v>45710</v>
      </c>
      <c r="AM1307" s="2">
        <f>IF(AK1307="","",AK1307+VLOOKUP(I1307,'Вид исследования'!B:F,5,0))</f>
        <v>45710</v>
      </c>
      <c r="AN1307" s="14">
        <v>45709</v>
      </c>
      <c r="AP1307" s="11" t="s">
        <v>189</v>
      </c>
      <c r="AQ1307" t="str">
        <f>IFERROR(IF(L1307="","",VLOOKUP(L1307&amp;I1307,Продукция!A:K,11,0)),"обратитесь к админ справочника")</f>
        <v>согласно рекомендациям производителя теста</v>
      </c>
      <c r="AR1307" s="11" t="s">
        <v>4823</v>
      </c>
      <c r="AS1307" t="str">
        <f>IFERROR(IF(L1307="","",VLOOKUP(L1307&amp;I1307,Продукция!A:J,10,0)),"обратитесь к админ справочника")</f>
        <v>инструкция тест- ситема Биочек СК -110</v>
      </c>
      <c r="AT1307" s="11" t="s">
        <v>4823</v>
      </c>
      <c r="AU1307" s="11" t="s">
        <v>4823</v>
      </c>
      <c r="AV1307" s="11" t="s">
        <v>2673</v>
      </c>
      <c r="AW1307" s="11" t="s">
        <v>4824</v>
      </c>
      <c r="AX1307" s="11" t="s">
        <v>502</v>
      </c>
      <c r="AY1307" s="11" t="s">
        <v>1010</v>
      </c>
      <c r="AZ1307" s="11">
        <v>106</v>
      </c>
      <c r="BA1307" s="11">
        <v>36</v>
      </c>
      <c r="BC1307" s="11" t="s">
        <v>4896</v>
      </c>
    </row>
    <row r="1308" spans="1:55" x14ac:dyDescent="0.25">
      <c r="A1308" t="str">
        <f t="shared" si="24"/>
        <v>С/361REO (BioChek) реовирус уровень антител</v>
      </c>
      <c r="B1308" t="str">
        <f>IF(E1308="","",INDEX(Лаборатории!A:A,MATCH('Производственный контроль'!E1308,Лаборатории!B:B,0)))</f>
        <v xml:space="preserve">КУРИНОЕ ЦАРСТВО АО </v>
      </c>
      <c r="C1308" t="str">
        <f>IF(E1308="","",VLOOKUP(E1308,Лаборатории!B:D,3,0))</f>
        <v>U377_CHL</v>
      </c>
      <c r="D1308" s="12">
        <v>45708</v>
      </c>
      <c r="E1308" s="11" t="s">
        <v>793</v>
      </c>
      <c r="F1308" s="11" t="s">
        <v>371</v>
      </c>
      <c r="G1308" s="11" t="s">
        <v>502</v>
      </c>
      <c r="H1308" s="11" t="s">
        <v>262</v>
      </c>
      <c r="I1308" s="11" t="s">
        <v>3426</v>
      </c>
      <c r="J1308" t="str">
        <f>IF(L1308="","",VLOOKUP(L1308,Продукция!B:D,3,0))</f>
        <v>Биологический_материал</v>
      </c>
      <c r="K1308" t="str">
        <f>IF(L1308="","",VLOOKUP(L1308,Продукция!B:C,2,0))</f>
        <v>Сыворотка крови</v>
      </c>
      <c r="L1308" s="151" t="s">
        <v>302</v>
      </c>
      <c r="M1308">
        <f>IF(L1308="","",VLOOKUP(L1308,Продукция!B:L,11,0))</f>
        <v>0</v>
      </c>
      <c r="N1308" s="11" t="s">
        <v>873</v>
      </c>
      <c r="P1308" s="11" t="s">
        <v>340</v>
      </c>
      <c r="Q1308" s="11" t="s">
        <v>854</v>
      </c>
      <c r="R1308" s="153" t="s">
        <v>5199</v>
      </c>
      <c r="S1308" s="11">
        <v>18</v>
      </c>
      <c r="T1308" s="11" t="s">
        <v>5196</v>
      </c>
      <c r="V1308" s="14">
        <v>45704</v>
      </c>
      <c r="Z1308" s="11" t="s">
        <v>4823</v>
      </c>
      <c r="AA1308" s="15">
        <v>0.55208333333333337</v>
      </c>
      <c r="AB1308" t="str">
        <f>IF(L1308="","",VLOOKUP(L1308&amp;I1308,Продукция!A:I,9,0))</f>
        <v>рекомендация производителя набора</v>
      </c>
      <c r="AC1308" s="14">
        <v>45709</v>
      </c>
      <c r="AD1308" s="11" t="s">
        <v>2673</v>
      </c>
      <c r="AE1308" s="11" t="s">
        <v>4823</v>
      </c>
      <c r="AF1308" t="str">
        <f>IF(AD1308="","",VLOOKUP(AD1308,'Сотрудники и ссылки'!A:B,2,0))</f>
        <v>Серолог</v>
      </c>
      <c r="AG1308">
        <f>IF(AD1308="","",VLOOKUP(AD1308,'Сотрудники и ссылки'!A:C,3,0))</f>
        <v>20001771</v>
      </c>
      <c r="AH1308" s="11" t="s">
        <v>2673</v>
      </c>
      <c r="AI1308" t="str">
        <f>IF(AH1308="","",VLOOKUP(AH1308,'Сотрудники и ссылки'!A:B,2,0))</f>
        <v>Серолог</v>
      </c>
      <c r="AJ1308">
        <f>IF(AH1308="","",VLOOKUP(AH1308,'Сотрудники и ссылки'!A:C,3,0))</f>
        <v>20001771</v>
      </c>
      <c r="AK1308" s="14">
        <v>45709</v>
      </c>
      <c r="AL1308" s="2">
        <f>IF(AK1308="","",AK1308+VLOOKUP(I1308,'Вид исследования'!B:E,4,0))</f>
        <v>45710</v>
      </c>
      <c r="AM1308" s="2">
        <f>IF(AK1308="","",AK1308+VLOOKUP(I1308,'Вид исследования'!B:F,5,0))</f>
        <v>45710</v>
      </c>
      <c r="AN1308" s="14">
        <v>45709</v>
      </c>
      <c r="AP1308" s="11" t="s">
        <v>189</v>
      </c>
      <c r="AQ1308" t="str">
        <f>IFERROR(IF(L1308="","",VLOOKUP(L1308&amp;I1308,Продукция!A:K,11,0)),"обратитесь к админ справочника")</f>
        <v>согласно рекомендациям производителя теста</v>
      </c>
      <c r="AR1308" s="11" t="s">
        <v>4823</v>
      </c>
      <c r="AS1308" t="str">
        <f>IFERROR(IF(L1308="","",VLOOKUP(L1308&amp;I1308,Продукция!A:J,10,0)),"обратитесь к админ справочника")</f>
        <v>инструкция тест- ситема Биочек СК -110</v>
      </c>
      <c r="AT1308" s="11" t="s">
        <v>4823</v>
      </c>
      <c r="AU1308" s="11" t="s">
        <v>4823</v>
      </c>
      <c r="AV1308" s="11" t="s">
        <v>2673</v>
      </c>
      <c r="AW1308" s="11" t="s">
        <v>4824</v>
      </c>
      <c r="AX1308" s="11" t="s">
        <v>502</v>
      </c>
      <c r="AY1308" s="11" t="s">
        <v>1016</v>
      </c>
      <c r="AZ1308" s="11">
        <v>106</v>
      </c>
      <c r="BA1308" s="11">
        <v>36</v>
      </c>
      <c r="BC1308" s="11" t="s">
        <v>4896</v>
      </c>
    </row>
    <row r="1309" spans="1:55" x14ac:dyDescent="0.25">
      <c r="A1309" t="str">
        <f t="shared" si="24"/>
        <v>С/361NDV (BioChek) болезнь Ньюкасла уровень антител</v>
      </c>
      <c r="B1309" t="str">
        <f>IF(E1309="","",INDEX(Лаборатории!A:A,MATCH('Производственный контроль'!E1309,Лаборатории!B:B,0)))</f>
        <v xml:space="preserve">КУРИНОЕ ЦАРСТВО АО </v>
      </c>
      <c r="C1309" t="str">
        <f>IF(E1309="","",VLOOKUP(E1309,Лаборатории!B:D,3,0))</f>
        <v>U377_CHL</v>
      </c>
      <c r="D1309" s="12">
        <v>45708</v>
      </c>
      <c r="E1309" s="11" t="s">
        <v>793</v>
      </c>
      <c r="F1309" s="11" t="s">
        <v>371</v>
      </c>
      <c r="G1309" s="11" t="s">
        <v>502</v>
      </c>
      <c r="H1309" s="11" t="s">
        <v>262</v>
      </c>
      <c r="I1309" s="11" t="s">
        <v>3424</v>
      </c>
      <c r="J1309" t="str">
        <f>IF(L1309="","",VLOOKUP(L1309,Продукция!B:D,3,0))</f>
        <v>Биологический_материал</v>
      </c>
      <c r="K1309" t="str">
        <f>IF(L1309="","",VLOOKUP(L1309,Продукция!B:C,2,0))</f>
        <v>Сыворотка крови</v>
      </c>
      <c r="L1309" s="151" t="s">
        <v>302</v>
      </c>
      <c r="M1309">
        <f>IF(L1309="","",VLOOKUP(L1309,Продукция!B:L,11,0))</f>
        <v>0</v>
      </c>
      <c r="N1309" s="11" t="s">
        <v>873</v>
      </c>
      <c r="P1309" s="11" t="s">
        <v>340</v>
      </c>
      <c r="Q1309" s="11" t="s">
        <v>854</v>
      </c>
      <c r="R1309" s="153" t="s">
        <v>5197</v>
      </c>
      <c r="S1309" s="11">
        <v>18</v>
      </c>
      <c r="T1309" s="11" t="s">
        <v>5196</v>
      </c>
      <c r="V1309" s="14">
        <v>45704</v>
      </c>
      <c r="Z1309" s="11" t="s">
        <v>4823</v>
      </c>
      <c r="AA1309" s="15">
        <v>0.55208333333333337</v>
      </c>
      <c r="AB1309" t="str">
        <f>IF(L1309="","",VLOOKUP(L1309&amp;I1309,Продукция!A:I,9,0))</f>
        <v>рекомендация производителя набора</v>
      </c>
      <c r="AC1309" s="14">
        <v>45709</v>
      </c>
      <c r="AD1309" s="11" t="s">
        <v>2673</v>
      </c>
      <c r="AE1309" s="11" t="s">
        <v>4823</v>
      </c>
      <c r="AF1309" t="str">
        <f>IF(AD1309="","",VLOOKUP(AD1309,'Сотрудники и ссылки'!A:B,2,0))</f>
        <v>Серолог</v>
      </c>
      <c r="AG1309">
        <f>IF(AD1309="","",VLOOKUP(AD1309,'Сотрудники и ссылки'!A:C,3,0))</f>
        <v>20001771</v>
      </c>
      <c r="AH1309" s="11" t="s">
        <v>2673</v>
      </c>
      <c r="AI1309" t="str">
        <f>IF(AH1309="","",VLOOKUP(AH1309,'Сотрудники и ссылки'!A:B,2,0))</f>
        <v>Серолог</v>
      </c>
      <c r="AJ1309">
        <f>IF(AH1309="","",VLOOKUP(AH1309,'Сотрудники и ссылки'!A:C,3,0))</f>
        <v>20001771</v>
      </c>
      <c r="AK1309" s="14">
        <v>45709</v>
      </c>
      <c r="AL1309" s="2">
        <f>IF(AK1309="","",AK1309+VLOOKUP(I1309,'Вид исследования'!B:E,4,0))</f>
        <v>45710</v>
      </c>
      <c r="AM1309" s="2">
        <f>IF(AK1309="","",AK1309+VLOOKUP(I1309,'Вид исследования'!B:F,5,0))</f>
        <v>45710</v>
      </c>
      <c r="AN1309" s="14">
        <v>45709</v>
      </c>
      <c r="AP1309" s="11" t="s">
        <v>189</v>
      </c>
      <c r="AQ1309" t="str">
        <f>IFERROR(IF(L1309="","",VLOOKUP(L1309&amp;I1309,Продукция!A:K,11,0)),"обратитесь к админ справочника")</f>
        <v>согласно рекомендациям производителя теста</v>
      </c>
      <c r="AR1309" s="11" t="s">
        <v>4823</v>
      </c>
      <c r="AS1309" t="str">
        <f>IFERROR(IF(L1309="","",VLOOKUP(L1309&amp;I1309,Продукция!A:J,10,0)),"обратитесь к админ справочника")</f>
        <v>инструкция тест- ситема Биочек СК -116</v>
      </c>
      <c r="AT1309" s="11" t="s">
        <v>4823</v>
      </c>
      <c r="AU1309" s="11" t="s">
        <v>4823</v>
      </c>
      <c r="AV1309" s="11" t="s">
        <v>2673</v>
      </c>
      <c r="AW1309" s="11" t="s">
        <v>4824</v>
      </c>
      <c r="AX1309" s="11" t="s">
        <v>502</v>
      </c>
      <c r="AY1309" s="11" t="s">
        <v>1011</v>
      </c>
      <c r="AZ1309" s="11">
        <v>106</v>
      </c>
      <c r="BA1309" s="11">
        <v>39</v>
      </c>
      <c r="BC1309" s="11" t="s">
        <v>4896</v>
      </c>
    </row>
    <row r="1310" spans="1:55" x14ac:dyDescent="0.25">
      <c r="A1310" t="str">
        <f t="shared" si="24"/>
        <v>С/361NDV (BioChek) болезнь Ньюкасла уровень антител</v>
      </c>
      <c r="B1310" t="str">
        <f>IF(E1310="","",INDEX(Лаборатории!A:A,MATCH('Производственный контроль'!E1310,Лаборатории!B:B,0)))</f>
        <v xml:space="preserve">КУРИНОЕ ЦАРСТВО АО </v>
      </c>
      <c r="C1310" t="str">
        <f>IF(E1310="","",VLOOKUP(E1310,Лаборатории!B:D,3,0))</f>
        <v>U377_CHL</v>
      </c>
      <c r="D1310" s="12">
        <v>45708</v>
      </c>
      <c r="E1310" s="11" t="s">
        <v>793</v>
      </c>
      <c r="F1310" s="11" t="s">
        <v>371</v>
      </c>
      <c r="G1310" s="11" t="s">
        <v>502</v>
      </c>
      <c r="H1310" s="11" t="s">
        <v>262</v>
      </c>
      <c r="I1310" s="11" t="s">
        <v>3424</v>
      </c>
      <c r="J1310" t="str">
        <f>IF(L1310="","",VLOOKUP(L1310,Продукция!B:D,3,0))</f>
        <v>Биологический_материал</v>
      </c>
      <c r="K1310" t="str">
        <f>IF(L1310="","",VLOOKUP(L1310,Продукция!B:C,2,0))</f>
        <v>Сыворотка крови</v>
      </c>
      <c r="L1310" s="151" t="s">
        <v>302</v>
      </c>
      <c r="M1310">
        <f>IF(L1310="","",VLOOKUP(L1310,Продукция!B:L,11,0))</f>
        <v>0</v>
      </c>
      <c r="N1310" s="11" t="s">
        <v>873</v>
      </c>
      <c r="P1310" s="11" t="s">
        <v>340</v>
      </c>
      <c r="Q1310" s="11" t="s">
        <v>854</v>
      </c>
      <c r="R1310" s="153" t="s">
        <v>4857</v>
      </c>
      <c r="S1310" s="11">
        <v>18</v>
      </c>
      <c r="T1310" s="11" t="s">
        <v>5196</v>
      </c>
      <c r="V1310" s="14">
        <v>45706</v>
      </c>
      <c r="Z1310" s="11" t="s">
        <v>4823</v>
      </c>
      <c r="AA1310" s="15">
        <v>0.55208333333333337</v>
      </c>
      <c r="AB1310" t="str">
        <f>IF(L1310="","",VLOOKUP(L1310&amp;I1310,Продукция!A:I,9,0))</f>
        <v>рекомендация производителя набора</v>
      </c>
      <c r="AC1310" s="14">
        <v>45709</v>
      </c>
      <c r="AD1310" s="11" t="s">
        <v>2673</v>
      </c>
      <c r="AE1310" s="11" t="s">
        <v>4823</v>
      </c>
      <c r="AF1310" t="str">
        <f>IF(AD1310="","",VLOOKUP(AD1310,'Сотрудники и ссылки'!A:B,2,0))</f>
        <v>Серолог</v>
      </c>
      <c r="AG1310">
        <f>IF(AD1310="","",VLOOKUP(AD1310,'Сотрудники и ссылки'!A:C,3,0))</f>
        <v>20001771</v>
      </c>
      <c r="AH1310" s="11" t="s">
        <v>2673</v>
      </c>
      <c r="AI1310" t="str">
        <f>IF(AH1310="","",VLOOKUP(AH1310,'Сотрудники и ссылки'!A:B,2,0))</f>
        <v>Серолог</v>
      </c>
      <c r="AJ1310">
        <f>IF(AH1310="","",VLOOKUP(AH1310,'Сотрудники и ссылки'!A:C,3,0))</f>
        <v>20001771</v>
      </c>
      <c r="AK1310" s="14">
        <v>45709</v>
      </c>
      <c r="AL1310" s="2">
        <f>IF(AK1310="","",AK1310+VLOOKUP(I1310,'Вид исследования'!B:E,4,0))</f>
        <v>45710</v>
      </c>
      <c r="AM1310" s="2">
        <f>IF(AK1310="","",AK1310+VLOOKUP(I1310,'Вид исследования'!B:F,5,0))</f>
        <v>45710</v>
      </c>
      <c r="AN1310" s="14">
        <v>45709</v>
      </c>
      <c r="AP1310" s="11" t="s">
        <v>189</v>
      </c>
      <c r="AQ1310" t="str">
        <f>IFERROR(IF(L1310="","",VLOOKUP(L1310&amp;I1310,Продукция!A:K,11,0)),"обратитесь к админ справочника")</f>
        <v>согласно рекомендациям производителя теста</v>
      </c>
      <c r="AR1310" s="11" t="s">
        <v>4823</v>
      </c>
      <c r="AS1310" t="str">
        <f>IFERROR(IF(L1310="","",VLOOKUP(L1310&amp;I1310,Продукция!A:J,10,0)),"обратитесь к админ справочника")</f>
        <v>инструкция тест- ситема Биочек СК -116</v>
      </c>
      <c r="AT1310" s="11" t="s">
        <v>4823</v>
      </c>
      <c r="AU1310" s="11" t="s">
        <v>4823</v>
      </c>
      <c r="AV1310" s="11" t="s">
        <v>2673</v>
      </c>
      <c r="AW1310" s="11" t="s">
        <v>4824</v>
      </c>
      <c r="AX1310" s="11" t="s">
        <v>502</v>
      </c>
      <c r="AY1310" s="11" t="s">
        <v>1005</v>
      </c>
      <c r="AZ1310" s="11">
        <v>106</v>
      </c>
      <c r="BA1310" s="11">
        <v>39</v>
      </c>
      <c r="BC1310" s="11" t="s">
        <v>4896</v>
      </c>
    </row>
    <row r="1311" spans="1:55" x14ac:dyDescent="0.25">
      <c r="A1311" t="str">
        <f t="shared" si="24"/>
        <v>С/361NDV (BioChek) болезнь Ньюкасла уровень антител</v>
      </c>
      <c r="B1311" t="str">
        <f>IF(E1311="","",INDEX(Лаборатории!A:A,MATCH('Производственный контроль'!E1311,Лаборатории!B:B,0)))</f>
        <v xml:space="preserve">КУРИНОЕ ЦАРСТВО АО </v>
      </c>
      <c r="C1311" t="str">
        <f>IF(E1311="","",VLOOKUP(E1311,Лаборатории!B:D,3,0))</f>
        <v>U377_CHL</v>
      </c>
      <c r="D1311" s="12">
        <v>45708</v>
      </c>
      <c r="E1311" s="11" t="s">
        <v>793</v>
      </c>
      <c r="F1311" s="11" t="s">
        <v>371</v>
      </c>
      <c r="G1311" s="11" t="s">
        <v>502</v>
      </c>
      <c r="H1311" s="11" t="s">
        <v>262</v>
      </c>
      <c r="I1311" s="11" t="s">
        <v>3424</v>
      </c>
      <c r="J1311" t="str">
        <f>IF(L1311="","",VLOOKUP(L1311,Продукция!B:D,3,0))</f>
        <v>Биологический_материал</v>
      </c>
      <c r="K1311" t="str">
        <f>IF(L1311="","",VLOOKUP(L1311,Продукция!B:C,2,0))</f>
        <v>Сыворотка крови</v>
      </c>
      <c r="L1311" s="151" t="s">
        <v>302</v>
      </c>
      <c r="M1311">
        <f>IF(L1311="","",VLOOKUP(L1311,Продукция!B:L,11,0))</f>
        <v>0</v>
      </c>
      <c r="N1311" s="11" t="s">
        <v>873</v>
      </c>
      <c r="P1311" s="11" t="s">
        <v>340</v>
      </c>
      <c r="Q1311" s="11" t="s">
        <v>854</v>
      </c>
      <c r="R1311" s="153" t="s">
        <v>4864</v>
      </c>
      <c r="S1311" s="11">
        <v>18</v>
      </c>
      <c r="T1311" s="11" t="s">
        <v>5196</v>
      </c>
      <c r="V1311" s="14">
        <v>45707</v>
      </c>
      <c r="Z1311" s="11" t="s">
        <v>4823</v>
      </c>
      <c r="AA1311" s="15">
        <v>0.55208333333333337</v>
      </c>
      <c r="AB1311" t="str">
        <f>IF(L1311="","",VLOOKUP(L1311&amp;I1311,Продукция!A:I,9,0))</f>
        <v>рекомендация производителя набора</v>
      </c>
      <c r="AC1311" s="14">
        <v>45709</v>
      </c>
      <c r="AD1311" s="11" t="s">
        <v>2673</v>
      </c>
      <c r="AE1311" s="11" t="s">
        <v>4823</v>
      </c>
      <c r="AF1311" t="str">
        <f>IF(AD1311="","",VLOOKUP(AD1311,'Сотрудники и ссылки'!A:B,2,0))</f>
        <v>Серолог</v>
      </c>
      <c r="AG1311">
        <f>IF(AD1311="","",VLOOKUP(AD1311,'Сотрудники и ссылки'!A:C,3,0))</f>
        <v>20001771</v>
      </c>
      <c r="AH1311" s="11" t="s">
        <v>2673</v>
      </c>
      <c r="AI1311" t="str">
        <f>IF(AH1311="","",VLOOKUP(AH1311,'Сотрудники и ссылки'!A:B,2,0))</f>
        <v>Серолог</v>
      </c>
      <c r="AJ1311">
        <f>IF(AH1311="","",VLOOKUP(AH1311,'Сотрудники и ссылки'!A:C,3,0))</f>
        <v>20001771</v>
      </c>
      <c r="AK1311" s="14">
        <v>45709</v>
      </c>
      <c r="AL1311" s="2">
        <f>IF(AK1311="","",AK1311+VLOOKUP(I1311,'Вид исследования'!B:E,4,0))</f>
        <v>45710</v>
      </c>
      <c r="AM1311" s="2">
        <f>IF(AK1311="","",AK1311+VLOOKUP(I1311,'Вид исследования'!B:F,5,0))</f>
        <v>45710</v>
      </c>
      <c r="AN1311" s="14">
        <v>45709</v>
      </c>
      <c r="AP1311" s="11" t="s">
        <v>189</v>
      </c>
      <c r="AQ1311" t="str">
        <f>IFERROR(IF(L1311="","",VLOOKUP(L1311&amp;I1311,Продукция!A:K,11,0)),"обратитесь к админ справочника")</f>
        <v>согласно рекомендациям производителя теста</v>
      </c>
      <c r="AR1311" s="11" t="s">
        <v>4823</v>
      </c>
      <c r="AS1311" t="str">
        <f>IFERROR(IF(L1311="","",VLOOKUP(L1311&amp;I1311,Продукция!A:J,10,0)),"обратитесь к админ справочника")</f>
        <v>инструкция тест- ситема Биочек СК -116</v>
      </c>
      <c r="AT1311" s="11" t="s">
        <v>4823</v>
      </c>
      <c r="AU1311" s="11" t="s">
        <v>4823</v>
      </c>
      <c r="AV1311" s="11" t="s">
        <v>2673</v>
      </c>
      <c r="AW1311" s="11" t="s">
        <v>4824</v>
      </c>
      <c r="AX1311" s="11" t="s">
        <v>502</v>
      </c>
      <c r="AY1311" s="11" t="s">
        <v>1006</v>
      </c>
      <c r="AZ1311" s="11">
        <v>106</v>
      </c>
      <c r="BA1311" s="11">
        <v>38</v>
      </c>
      <c r="BC1311" s="11" t="s">
        <v>4896</v>
      </c>
    </row>
    <row r="1312" spans="1:55" x14ac:dyDescent="0.25">
      <c r="A1312" t="str">
        <f t="shared" si="24"/>
        <v>С/361NDV (BioChek) болезнь Ньюкасла уровень антител</v>
      </c>
      <c r="B1312" t="str">
        <f>IF(E1312="","",INDEX(Лаборатории!A:A,MATCH('Производственный контроль'!E1312,Лаборатории!B:B,0)))</f>
        <v xml:space="preserve">КУРИНОЕ ЦАРСТВО АО </v>
      </c>
      <c r="C1312" t="str">
        <f>IF(E1312="","",VLOOKUP(E1312,Лаборатории!B:D,3,0))</f>
        <v>U377_CHL</v>
      </c>
      <c r="D1312" s="12">
        <v>45708</v>
      </c>
      <c r="E1312" s="11" t="s">
        <v>793</v>
      </c>
      <c r="F1312" s="11" t="s">
        <v>371</v>
      </c>
      <c r="G1312" s="11" t="s">
        <v>502</v>
      </c>
      <c r="H1312" s="11" t="s">
        <v>262</v>
      </c>
      <c r="I1312" s="11" t="s">
        <v>3424</v>
      </c>
      <c r="J1312" t="str">
        <f>IF(L1312="","",VLOOKUP(L1312,Продукция!B:D,3,0))</f>
        <v>Биологический_материал</v>
      </c>
      <c r="K1312" t="str">
        <f>IF(L1312="","",VLOOKUP(L1312,Продукция!B:C,2,0))</f>
        <v>Сыворотка крови</v>
      </c>
      <c r="L1312" s="151" t="s">
        <v>302</v>
      </c>
      <c r="M1312">
        <f>IF(L1312="","",VLOOKUP(L1312,Продукция!B:L,11,0))</f>
        <v>0</v>
      </c>
      <c r="N1312" s="11" t="s">
        <v>873</v>
      </c>
      <c r="P1312" s="11" t="s">
        <v>340</v>
      </c>
      <c r="Q1312" s="11" t="s">
        <v>854</v>
      </c>
      <c r="R1312" s="153" t="s">
        <v>5198</v>
      </c>
      <c r="S1312" s="11">
        <v>18</v>
      </c>
      <c r="T1312" s="11" t="s">
        <v>5196</v>
      </c>
      <c r="V1312" s="14">
        <v>45702</v>
      </c>
      <c r="Z1312" s="11" t="s">
        <v>4823</v>
      </c>
      <c r="AA1312" s="15">
        <v>0.55208333333333337</v>
      </c>
      <c r="AB1312" t="str">
        <f>IF(L1312="","",VLOOKUP(L1312&amp;I1312,Продукция!A:I,9,0))</f>
        <v>рекомендация производителя набора</v>
      </c>
      <c r="AC1312" s="14">
        <v>45709</v>
      </c>
      <c r="AD1312" s="11" t="s">
        <v>2673</v>
      </c>
      <c r="AE1312" s="11" t="s">
        <v>4823</v>
      </c>
      <c r="AF1312" t="str">
        <f>IF(AD1312="","",VLOOKUP(AD1312,'Сотрудники и ссылки'!A:B,2,0))</f>
        <v>Серолог</v>
      </c>
      <c r="AG1312">
        <f>IF(AD1312="","",VLOOKUP(AD1312,'Сотрудники и ссылки'!A:C,3,0))</f>
        <v>20001771</v>
      </c>
      <c r="AH1312" s="11" t="s">
        <v>2673</v>
      </c>
      <c r="AI1312" t="str">
        <f>IF(AH1312="","",VLOOKUP(AH1312,'Сотрудники и ссылки'!A:B,2,0))</f>
        <v>Серолог</v>
      </c>
      <c r="AJ1312">
        <f>IF(AH1312="","",VLOOKUP(AH1312,'Сотрудники и ссылки'!A:C,3,0))</f>
        <v>20001771</v>
      </c>
      <c r="AK1312" s="14">
        <v>45709</v>
      </c>
      <c r="AL1312" s="2">
        <f>IF(AK1312="","",AK1312+VLOOKUP(I1312,'Вид исследования'!B:E,4,0))</f>
        <v>45710</v>
      </c>
      <c r="AM1312" s="2">
        <f>IF(AK1312="","",AK1312+VLOOKUP(I1312,'Вид исследования'!B:F,5,0))</f>
        <v>45710</v>
      </c>
      <c r="AN1312" s="14">
        <v>45709</v>
      </c>
      <c r="AP1312" s="11" t="s">
        <v>189</v>
      </c>
      <c r="AQ1312" t="str">
        <f>IFERROR(IF(L1312="","",VLOOKUP(L1312&amp;I1312,Продукция!A:K,11,0)),"обратитесь к админ справочника")</f>
        <v>согласно рекомендациям производителя теста</v>
      </c>
      <c r="AR1312" s="11" t="s">
        <v>4823</v>
      </c>
      <c r="AS1312" t="str">
        <f>IFERROR(IF(L1312="","",VLOOKUP(L1312&amp;I1312,Продукция!A:J,10,0)),"обратитесь к админ справочника")</f>
        <v>инструкция тест- ситема Биочек СК -116</v>
      </c>
      <c r="AT1312" s="11" t="s">
        <v>4823</v>
      </c>
      <c r="AU1312" s="11" t="s">
        <v>4823</v>
      </c>
      <c r="AV1312" s="11" t="s">
        <v>2673</v>
      </c>
      <c r="AW1312" s="11" t="s">
        <v>4824</v>
      </c>
      <c r="AX1312" s="11" t="s">
        <v>502</v>
      </c>
      <c r="AY1312" s="11" t="s">
        <v>1010</v>
      </c>
      <c r="AZ1312" s="11">
        <v>106</v>
      </c>
      <c r="BA1312" s="11">
        <v>36</v>
      </c>
      <c r="BC1312" s="11" t="s">
        <v>4896</v>
      </c>
    </row>
    <row r="1313" spans="1:55" x14ac:dyDescent="0.25">
      <c r="A1313" t="str">
        <f t="shared" si="24"/>
        <v>С/361NDV (BioChek) болезнь Ньюкасла уровень антител</v>
      </c>
      <c r="B1313" t="str">
        <f>IF(E1313="","",INDEX(Лаборатории!A:A,MATCH('Производственный контроль'!E1313,Лаборатории!B:B,0)))</f>
        <v xml:space="preserve">КУРИНОЕ ЦАРСТВО АО </v>
      </c>
      <c r="C1313" t="str">
        <f>IF(E1313="","",VLOOKUP(E1313,Лаборатории!B:D,3,0))</f>
        <v>U377_CHL</v>
      </c>
      <c r="D1313" s="12">
        <v>45708</v>
      </c>
      <c r="E1313" s="11" t="s">
        <v>793</v>
      </c>
      <c r="F1313" s="11" t="s">
        <v>371</v>
      </c>
      <c r="G1313" s="11" t="s">
        <v>502</v>
      </c>
      <c r="H1313" s="11" t="s">
        <v>262</v>
      </c>
      <c r="I1313" s="11" t="s">
        <v>3424</v>
      </c>
      <c r="J1313" t="str">
        <f>IF(L1313="","",VLOOKUP(L1313,Продукция!B:D,3,0))</f>
        <v>Биологический_материал</v>
      </c>
      <c r="K1313" t="str">
        <f>IF(L1313="","",VLOOKUP(L1313,Продукция!B:C,2,0))</f>
        <v>Сыворотка крови</v>
      </c>
      <c r="L1313" s="151" t="s">
        <v>302</v>
      </c>
      <c r="M1313">
        <f>IF(L1313="","",VLOOKUP(L1313,Продукция!B:L,11,0))</f>
        <v>0</v>
      </c>
      <c r="N1313" s="11" t="s">
        <v>873</v>
      </c>
      <c r="P1313" s="11" t="s">
        <v>340</v>
      </c>
      <c r="Q1313" s="11" t="s">
        <v>854</v>
      </c>
      <c r="R1313" s="153" t="s">
        <v>5199</v>
      </c>
      <c r="S1313" s="11">
        <v>18</v>
      </c>
      <c r="T1313" s="11" t="s">
        <v>5196</v>
      </c>
      <c r="V1313" s="14">
        <v>45704</v>
      </c>
      <c r="Z1313" s="11" t="s">
        <v>4823</v>
      </c>
      <c r="AA1313" s="15">
        <v>0.55208333333333337</v>
      </c>
      <c r="AB1313" t="str">
        <f>IF(L1313="","",VLOOKUP(L1313&amp;I1313,Продукция!A:I,9,0))</f>
        <v>рекомендация производителя набора</v>
      </c>
      <c r="AC1313" s="14">
        <v>45709</v>
      </c>
      <c r="AD1313" s="11" t="s">
        <v>2673</v>
      </c>
      <c r="AE1313" s="11" t="s">
        <v>4823</v>
      </c>
      <c r="AF1313" t="str">
        <f>IF(AD1313="","",VLOOKUP(AD1313,'Сотрудники и ссылки'!A:B,2,0))</f>
        <v>Серолог</v>
      </c>
      <c r="AG1313">
        <f>IF(AD1313="","",VLOOKUP(AD1313,'Сотрудники и ссылки'!A:C,3,0))</f>
        <v>20001771</v>
      </c>
      <c r="AH1313" s="11" t="s">
        <v>2673</v>
      </c>
      <c r="AI1313" t="str">
        <f>IF(AH1313="","",VLOOKUP(AH1313,'Сотрудники и ссылки'!A:B,2,0))</f>
        <v>Серолог</v>
      </c>
      <c r="AJ1313">
        <f>IF(AH1313="","",VLOOKUP(AH1313,'Сотрудники и ссылки'!A:C,3,0))</f>
        <v>20001771</v>
      </c>
      <c r="AK1313" s="14">
        <v>45709</v>
      </c>
      <c r="AL1313" s="2">
        <f>IF(AK1313="","",AK1313+VLOOKUP(I1313,'Вид исследования'!B:E,4,0))</f>
        <v>45710</v>
      </c>
      <c r="AM1313" s="2">
        <f>IF(AK1313="","",AK1313+VLOOKUP(I1313,'Вид исследования'!B:F,5,0))</f>
        <v>45710</v>
      </c>
      <c r="AN1313" s="14">
        <v>45709</v>
      </c>
      <c r="AP1313" s="11" t="s">
        <v>189</v>
      </c>
      <c r="AQ1313" t="str">
        <f>IFERROR(IF(L1313="","",VLOOKUP(L1313&amp;I1313,Продукция!A:K,11,0)),"обратитесь к админ справочника")</f>
        <v>согласно рекомендациям производителя теста</v>
      </c>
      <c r="AR1313" s="11" t="s">
        <v>4823</v>
      </c>
      <c r="AS1313" t="str">
        <f>IFERROR(IF(L1313="","",VLOOKUP(L1313&amp;I1313,Продукция!A:J,10,0)),"обратитесь к админ справочника")</f>
        <v>инструкция тест- ситема Биочек СК -116</v>
      </c>
      <c r="AT1313" s="11" t="s">
        <v>4823</v>
      </c>
      <c r="AU1313" s="11" t="s">
        <v>4823</v>
      </c>
      <c r="AV1313" s="11" t="s">
        <v>2673</v>
      </c>
      <c r="AW1313" s="11" t="s">
        <v>4824</v>
      </c>
      <c r="AX1313" s="11" t="s">
        <v>502</v>
      </c>
      <c r="AY1313" s="11" t="s">
        <v>1016</v>
      </c>
      <c r="AZ1313" s="11">
        <v>106</v>
      </c>
      <c r="BA1313" s="11">
        <v>36</v>
      </c>
      <c r="BC1313" s="11" t="s">
        <v>4896</v>
      </c>
    </row>
    <row r="1314" spans="1:55" x14ac:dyDescent="0.25">
      <c r="A1314" t="str">
        <f t="shared" si="24"/>
        <v xml:space="preserve">С/361CAV (BioChek) анемия уровень антител </v>
      </c>
      <c r="B1314" t="str">
        <f>IF(E1314="","",INDEX(Лаборатории!A:A,MATCH('Производственный контроль'!E1314,Лаборатории!B:B,0)))</f>
        <v xml:space="preserve">КУРИНОЕ ЦАРСТВО АО </v>
      </c>
      <c r="C1314" t="str">
        <f>IF(E1314="","",VLOOKUP(E1314,Лаборатории!B:D,3,0))</f>
        <v>U377_CHL</v>
      </c>
      <c r="D1314" s="12">
        <v>45708</v>
      </c>
      <c r="E1314" s="11" t="s">
        <v>793</v>
      </c>
      <c r="F1314" s="11" t="s">
        <v>371</v>
      </c>
      <c r="G1314" s="11" t="s">
        <v>502</v>
      </c>
      <c r="H1314" s="11" t="s">
        <v>262</v>
      </c>
      <c r="I1314" s="11" t="s">
        <v>3412</v>
      </c>
      <c r="J1314" t="str">
        <f>IF(L1314="","",VLOOKUP(L1314,Продукция!B:D,3,0))</f>
        <v>Биологический_материал</v>
      </c>
      <c r="K1314" t="str">
        <f>IF(L1314="","",VLOOKUP(L1314,Продукция!B:C,2,0))</f>
        <v>Сыворотка крови</v>
      </c>
      <c r="L1314" s="151" t="s">
        <v>302</v>
      </c>
      <c r="M1314">
        <f>IF(L1314="","",VLOOKUP(L1314,Продукция!B:L,11,0))</f>
        <v>0</v>
      </c>
      <c r="N1314" s="11" t="s">
        <v>873</v>
      </c>
      <c r="P1314" s="11" t="s">
        <v>340</v>
      </c>
      <c r="Q1314" s="11" t="s">
        <v>854</v>
      </c>
      <c r="R1314" s="153" t="s">
        <v>5197</v>
      </c>
      <c r="S1314" s="11">
        <v>18</v>
      </c>
      <c r="T1314" s="11" t="s">
        <v>5196</v>
      </c>
      <c r="V1314" s="14">
        <v>45704</v>
      </c>
      <c r="Z1314" s="11" t="s">
        <v>4823</v>
      </c>
      <c r="AA1314" s="15">
        <v>0.55208333333333337</v>
      </c>
      <c r="AB1314" t="str">
        <f>IF(L1314="","",VLOOKUP(L1314&amp;I1314,Продукция!A:I,9,0))</f>
        <v>рекомендация производителя набора</v>
      </c>
      <c r="AC1314" s="14">
        <v>45709</v>
      </c>
      <c r="AD1314" s="11" t="s">
        <v>2673</v>
      </c>
      <c r="AE1314" s="11" t="s">
        <v>4823</v>
      </c>
      <c r="AF1314" t="str">
        <f>IF(AD1314="","",VLOOKUP(AD1314,'Сотрудники и ссылки'!A:B,2,0))</f>
        <v>Серолог</v>
      </c>
      <c r="AG1314">
        <f>IF(AD1314="","",VLOOKUP(AD1314,'Сотрудники и ссылки'!A:C,3,0))</f>
        <v>20001771</v>
      </c>
      <c r="AH1314" s="11" t="s">
        <v>2673</v>
      </c>
      <c r="AI1314" t="str">
        <f>IF(AH1314="","",VLOOKUP(AH1314,'Сотрудники и ссылки'!A:B,2,0))</f>
        <v>Серолог</v>
      </c>
      <c r="AJ1314">
        <f>IF(AH1314="","",VLOOKUP(AH1314,'Сотрудники и ссылки'!A:C,3,0))</f>
        <v>20001771</v>
      </c>
      <c r="AK1314" s="14">
        <v>45709</v>
      </c>
      <c r="AL1314" s="2">
        <f>IF(AK1314="","",AK1314+VLOOKUP(I1314,'Вид исследования'!B:E,4,0))</f>
        <v>45710</v>
      </c>
      <c r="AM1314" s="2">
        <f>IF(AK1314="","",AK1314+VLOOKUP(I1314,'Вид исследования'!B:F,5,0))</f>
        <v>45710</v>
      </c>
      <c r="AN1314" s="14">
        <v>45709</v>
      </c>
      <c r="AP1314" s="11" t="s">
        <v>189</v>
      </c>
      <c r="AQ1314" t="str">
        <f>IFERROR(IF(L1314="","",VLOOKUP(L1314&amp;I1314,Продукция!A:K,11,0)),"обратитесь к админ справочника")</f>
        <v>согласно рекомендациям производителя теста</v>
      </c>
      <c r="AR1314" s="11" t="s">
        <v>4823</v>
      </c>
      <c r="AS1314" t="str">
        <f>IFERROR(IF(L1314="","",VLOOKUP(L1314&amp;I1314,Продукция!A:J,10,0)),"обратитесь к админ справочника")</f>
        <v>инструкция тест- ситема Биочек СК -126</v>
      </c>
      <c r="AT1314" s="11" t="s">
        <v>4823</v>
      </c>
      <c r="AU1314" s="11" t="s">
        <v>4823</v>
      </c>
      <c r="AV1314" s="11" t="s">
        <v>2673</v>
      </c>
      <c r="AW1314" s="11" t="s">
        <v>4824</v>
      </c>
      <c r="AX1314" s="11" t="s">
        <v>502</v>
      </c>
      <c r="AY1314" s="11" t="s">
        <v>1011</v>
      </c>
      <c r="AZ1314" s="11">
        <v>106</v>
      </c>
      <c r="BA1314" s="11">
        <v>39</v>
      </c>
      <c r="BC1314" s="11" t="s">
        <v>4896</v>
      </c>
    </row>
    <row r="1315" spans="1:55" x14ac:dyDescent="0.25">
      <c r="A1315" t="str">
        <f t="shared" si="24"/>
        <v xml:space="preserve">С/361CAV (BioChek) анемия уровень антител </v>
      </c>
      <c r="B1315" t="str">
        <f>IF(E1315="","",INDEX(Лаборатории!A:A,MATCH('Производственный контроль'!E1315,Лаборатории!B:B,0)))</f>
        <v xml:space="preserve">КУРИНОЕ ЦАРСТВО АО </v>
      </c>
      <c r="C1315" t="str">
        <f>IF(E1315="","",VLOOKUP(E1315,Лаборатории!B:D,3,0))</f>
        <v>U377_CHL</v>
      </c>
      <c r="D1315" s="12">
        <v>45708</v>
      </c>
      <c r="E1315" s="11" t="s">
        <v>793</v>
      </c>
      <c r="F1315" s="11" t="s">
        <v>371</v>
      </c>
      <c r="G1315" s="11" t="s">
        <v>502</v>
      </c>
      <c r="H1315" s="11" t="s">
        <v>262</v>
      </c>
      <c r="I1315" s="11" t="s">
        <v>3412</v>
      </c>
      <c r="J1315" t="str">
        <f>IF(L1315="","",VLOOKUP(L1315,Продукция!B:D,3,0))</f>
        <v>Биологический_материал</v>
      </c>
      <c r="K1315" t="str">
        <f>IF(L1315="","",VLOOKUP(L1315,Продукция!B:C,2,0))</f>
        <v>Сыворотка крови</v>
      </c>
      <c r="L1315" s="151" t="s">
        <v>302</v>
      </c>
      <c r="M1315">
        <f>IF(L1315="","",VLOOKUP(L1315,Продукция!B:L,11,0))</f>
        <v>0</v>
      </c>
      <c r="N1315" s="11" t="s">
        <v>873</v>
      </c>
      <c r="P1315" s="11" t="s">
        <v>340</v>
      </c>
      <c r="Q1315" s="11" t="s">
        <v>854</v>
      </c>
      <c r="R1315" s="153" t="s">
        <v>4857</v>
      </c>
      <c r="S1315" s="11">
        <v>18</v>
      </c>
      <c r="T1315" s="11" t="s">
        <v>5196</v>
      </c>
      <c r="V1315" s="14">
        <v>45706</v>
      </c>
      <c r="Z1315" s="11" t="s">
        <v>4823</v>
      </c>
      <c r="AA1315" s="15">
        <v>0.55208333333333337</v>
      </c>
      <c r="AB1315" t="str">
        <f>IF(L1315="","",VLOOKUP(L1315&amp;I1315,Продукция!A:I,9,0))</f>
        <v>рекомендация производителя набора</v>
      </c>
      <c r="AC1315" s="14">
        <v>45709</v>
      </c>
      <c r="AD1315" s="11" t="s">
        <v>2673</v>
      </c>
      <c r="AE1315" s="11" t="s">
        <v>4823</v>
      </c>
      <c r="AF1315" t="str">
        <f>IF(AD1315="","",VLOOKUP(AD1315,'Сотрудники и ссылки'!A:B,2,0))</f>
        <v>Серолог</v>
      </c>
      <c r="AG1315">
        <f>IF(AD1315="","",VLOOKUP(AD1315,'Сотрудники и ссылки'!A:C,3,0))</f>
        <v>20001771</v>
      </c>
      <c r="AH1315" s="11" t="s">
        <v>2673</v>
      </c>
      <c r="AI1315" t="str">
        <f>IF(AH1315="","",VLOOKUP(AH1315,'Сотрудники и ссылки'!A:B,2,0))</f>
        <v>Серолог</v>
      </c>
      <c r="AJ1315">
        <f>IF(AH1315="","",VLOOKUP(AH1315,'Сотрудники и ссылки'!A:C,3,0))</f>
        <v>20001771</v>
      </c>
      <c r="AK1315" s="14">
        <v>45709</v>
      </c>
      <c r="AL1315" s="2">
        <f>IF(AK1315="","",AK1315+VLOOKUP(I1315,'Вид исследования'!B:E,4,0))</f>
        <v>45710</v>
      </c>
      <c r="AM1315" s="2">
        <f>IF(AK1315="","",AK1315+VLOOKUP(I1315,'Вид исследования'!B:F,5,0))</f>
        <v>45710</v>
      </c>
      <c r="AN1315" s="14">
        <v>45709</v>
      </c>
      <c r="AP1315" s="11" t="s">
        <v>189</v>
      </c>
      <c r="AQ1315" t="str">
        <f>IFERROR(IF(L1315="","",VLOOKUP(L1315&amp;I1315,Продукция!A:K,11,0)),"обратитесь к админ справочника")</f>
        <v>согласно рекомендациям производителя теста</v>
      </c>
      <c r="AR1315" s="11" t="s">
        <v>4823</v>
      </c>
      <c r="AS1315" t="str">
        <f>IFERROR(IF(L1315="","",VLOOKUP(L1315&amp;I1315,Продукция!A:J,10,0)),"обратитесь к админ справочника")</f>
        <v>инструкция тест- ситема Биочек СК -126</v>
      </c>
      <c r="AT1315" s="11" t="s">
        <v>4823</v>
      </c>
      <c r="AU1315" s="11" t="s">
        <v>4823</v>
      </c>
      <c r="AV1315" s="11" t="s">
        <v>2673</v>
      </c>
      <c r="AW1315" s="11" t="s">
        <v>4824</v>
      </c>
      <c r="AX1315" s="11" t="s">
        <v>502</v>
      </c>
      <c r="AY1315" s="11" t="s">
        <v>1005</v>
      </c>
      <c r="AZ1315" s="11">
        <v>106</v>
      </c>
      <c r="BA1315" s="11">
        <v>39</v>
      </c>
      <c r="BC1315" s="11" t="s">
        <v>4896</v>
      </c>
    </row>
    <row r="1316" spans="1:55" x14ac:dyDescent="0.25">
      <c r="A1316" t="str">
        <f t="shared" si="24"/>
        <v xml:space="preserve">С/361CAV (BioChek) анемия уровень антител </v>
      </c>
      <c r="B1316" t="str">
        <f>IF(E1316="","",INDEX(Лаборатории!A:A,MATCH('Производственный контроль'!E1316,Лаборатории!B:B,0)))</f>
        <v xml:space="preserve">КУРИНОЕ ЦАРСТВО АО </v>
      </c>
      <c r="C1316" t="str">
        <f>IF(E1316="","",VLOOKUP(E1316,Лаборатории!B:D,3,0))</f>
        <v>U377_CHL</v>
      </c>
      <c r="D1316" s="12">
        <v>45708</v>
      </c>
      <c r="E1316" s="11" t="s">
        <v>793</v>
      </c>
      <c r="F1316" s="11" t="s">
        <v>371</v>
      </c>
      <c r="G1316" s="11" t="s">
        <v>502</v>
      </c>
      <c r="H1316" s="11" t="s">
        <v>262</v>
      </c>
      <c r="I1316" s="11" t="s">
        <v>3412</v>
      </c>
      <c r="J1316" t="str">
        <f>IF(L1316="","",VLOOKUP(L1316,Продукция!B:D,3,0))</f>
        <v>Биологический_материал</v>
      </c>
      <c r="K1316" t="str">
        <f>IF(L1316="","",VLOOKUP(L1316,Продукция!B:C,2,0))</f>
        <v>Сыворотка крови</v>
      </c>
      <c r="L1316" s="151" t="s">
        <v>302</v>
      </c>
      <c r="M1316">
        <f>IF(L1316="","",VLOOKUP(L1316,Продукция!B:L,11,0))</f>
        <v>0</v>
      </c>
      <c r="N1316" s="11" t="s">
        <v>873</v>
      </c>
      <c r="P1316" s="11" t="s">
        <v>340</v>
      </c>
      <c r="Q1316" s="11" t="s">
        <v>854</v>
      </c>
      <c r="R1316" s="153" t="s">
        <v>4864</v>
      </c>
      <c r="S1316" s="11">
        <v>18</v>
      </c>
      <c r="T1316" s="11" t="s">
        <v>5196</v>
      </c>
      <c r="V1316" s="14">
        <v>45707</v>
      </c>
      <c r="Z1316" s="11" t="s">
        <v>4823</v>
      </c>
      <c r="AA1316" s="15">
        <v>0.55208333333333337</v>
      </c>
      <c r="AB1316" t="str">
        <f>IF(L1316="","",VLOOKUP(L1316&amp;I1316,Продукция!A:I,9,0))</f>
        <v>рекомендация производителя набора</v>
      </c>
      <c r="AC1316" s="14">
        <v>45709</v>
      </c>
      <c r="AD1316" s="11" t="s">
        <v>2673</v>
      </c>
      <c r="AE1316" s="11" t="s">
        <v>4823</v>
      </c>
      <c r="AF1316" t="str">
        <f>IF(AD1316="","",VLOOKUP(AD1316,'Сотрудники и ссылки'!A:B,2,0))</f>
        <v>Серолог</v>
      </c>
      <c r="AG1316">
        <f>IF(AD1316="","",VLOOKUP(AD1316,'Сотрудники и ссылки'!A:C,3,0))</f>
        <v>20001771</v>
      </c>
      <c r="AH1316" s="11" t="s">
        <v>2673</v>
      </c>
      <c r="AI1316" t="str">
        <f>IF(AH1316="","",VLOOKUP(AH1316,'Сотрудники и ссылки'!A:B,2,0))</f>
        <v>Серолог</v>
      </c>
      <c r="AJ1316">
        <f>IF(AH1316="","",VLOOKUP(AH1316,'Сотрудники и ссылки'!A:C,3,0))</f>
        <v>20001771</v>
      </c>
      <c r="AK1316" s="14">
        <v>45709</v>
      </c>
      <c r="AL1316" s="2">
        <f>IF(AK1316="","",AK1316+VLOOKUP(I1316,'Вид исследования'!B:E,4,0))</f>
        <v>45710</v>
      </c>
      <c r="AM1316" s="2">
        <f>IF(AK1316="","",AK1316+VLOOKUP(I1316,'Вид исследования'!B:F,5,0))</f>
        <v>45710</v>
      </c>
      <c r="AN1316" s="14">
        <v>45709</v>
      </c>
      <c r="AP1316" s="11" t="s">
        <v>189</v>
      </c>
      <c r="AQ1316" t="str">
        <f>IFERROR(IF(L1316="","",VLOOKUP(L1316&amp;I1316,Продукция!A:K,11,0)),"обратитесь к админ справочника")</f>
        <v>согласно рекомендациям производителя теста</v>
      </c>
      <c r="AR1316" s="11" t="s">
        <v>4823</v>
      </c>
      <c r="AS1316" t="str">
        <f>IFERROR(IF(L1316="","",VLOOKUP(L1316&amp;I1316,Продукция!A:J,10,0)),"обратитесь к админ справочника")</f>
        <v>инструкция тест- ситема Биочек СК -126</v>
      </c>
      <c r="AT1316" s="11" t="s">
        <v>4823</v>
      </c>
      <c r="AU1316" s="11" t="s">
        <v>4823</v>
      </c>
      <c r="AV1316" s="11" t="s">
        <v>2673</v>
      </c>
      <c r="AW1316" s="11" t="s">
        <v>4824</v>
      </c>
      <c r="AX1316" s="11" t="s">
        <v>502</v>
      </c>
      <c r="AY1316" s="11" t="s">
        <v>1006</v>
      </c>
      <c r="AZ1316" s="11">
        <v>106</v>
      </c>
      <c r="BA1316" s="11">
        <v>38</v>
      </c>
      <c r="BC1316" s="11" t="s">
        <v>4896</v>
      </c>
    </row>
    <row r="1317" spans="1:55" x14ac:dyDescent="0.25">
      <c r="A1317" t="str">
        <f t="shared" si="24"/>
        <v xml:space="preserve">С/361CAV (BioChek) анемия уровень антител </v>
      </c>
      <c r="B1317" t="str">
        <f>IF(E1317="","",INDEX(Лаборатории!A:A,MATCH('Производственный контроль'!E1317,Лаборатории!B:B,0)))</f>
        <v xml:space="preserve">КУРИНОЕ ЦАРСТВО АО </v>
      </c>
      <c r="C1317" t="str">
        <f>IF(E1317="","",VLOOKUP(E1317,Лаборатории!B:D,3,0))</f>
        <v>U377_CHL</v>
      </c>
      <c r="D1317" s="12">
        <v>45708</v>
      </c>
      <c r="E1317" s="11" t="s">
        <v>793</v>
      </c>
      <c r="F1317" s="11" t="s">
        <v>371</v>
      </c>
      <c r="G1317" s="11" t="s">
        <v>502</v>
      </c>
      <c r="H1317" s="11" t="s">
        <v>262</v>
      </c>
      <c r="I1317" s="11" t="s">
        <v>3412</v>
      </c>
      <c r="J1317" t="str">
        <f>IF(L1317="","",VLOOKUP(L1317,Продукция!B:D,3,0))</f>
        <v>Биологический_материал</v>
      </c>
      <c r="K1317" t="str">
        <f>IF(L1317="","",VLOOKUP(L1317,Продукция!B:C,2,0))</f>
        <v>Сыворотка крови</v>
      </c>
      <c r="L1317" s="151" t="s">
        <v>302</v>
      </c>
      <c r="M1317">
        <f>IF(L1317="","",VLOOKUP(L1317,Продукция!B:L,11,0))</f>
        <v>0</v>
      </c>
      <c r="N1317" s="11" t="s">
        <v>873</v>
      </c>
      <c r="P1317" s="11" t="s">
        <v>340</v>
      </c>
      <c r="Q1317" s="11" t="s">
        <v>854</v>
      </c>
      <c r="R1317" s="153" t="s">
        <v>5198</v>
      </c>
      <c r="S1317" s="11">
        <v>18</v>
      </c>
      <c r="T1317" s="11" t="s">
        <v>5196</v>
      </c>
      <c r="V1317" s="14">
        <v>45702</v>
      </c>
      <c r="Z1317" s="11" t="s">
        <v>4823</v>
      </c>
      <c r="AA1317" s="15">
        <v>0.55208333333333337</v>
      </c>
      <c r="AB1317" t="str">
        <f>IF(L1317="","",VLOOKUP(L1317&amp;I1317,Продукция!A:I,9,0))</f>
        <v>рекомендация производителя набора</v>
      </c>
      <c r="AC1317" s="14">
        <v>45709</v>
      </c>
      <c r="AD1317" s="11" t="s">
        <v>2673</v>
      </c>
      <c r="AE1317" s="11" t="s">
        <v>4823</v>
      </c>
      <c r="AF1317" t="str">
        <f>IF(AD1317="","",VLOOKUP(AD1317,'Сотрудники и ссылки'!A:B,2,0))</f>
        <v>Серолог</v>
      </c>
      <c r="AG1317">
        <f>IF(AD1317="","",VLOOKUP(AD1317,'Сотрудники и ссылки'!A:C,3,0))</f>
        <v>20001771</v>
      </c>
      <c r="AH1317" s="11" t="s">
        <v>2673</v>
      </c>
      <c r="AI1317" t="str">
        <f>IF(AH1317="","",VLOOKUP(AH1317,'Сотрудники и ссылки'!A:B,2,0))</f>
        <v>Серолог</v>
      </c>
      <c r="AJ1317">
        <f>IF(AH1317="","",VLOOKUP(AH1317,'Сотрудники и ссылки'!A:C,3,0))</f>
        <v>20001771</v>
      </c>
      <c r="AK1317" s="14">
        <v>45709</v>
      </c>
      <c r="AL1317" s="2">
        <f>IF(AK1317="","",AK1317+VLOOKUP(I1317,'Вид исследования'!B:E,4,0))</f>
        <v>45710</v>
      </c>
      <c r="AM1317" s="2">
        <f>IF(AK1317="","",AK1317+VLOOKUP(I1317,'Вид исследования'!B:F,5,0))</f>
        <v>45710</v>
      </c>
      <c r="AN1317" s="14">
        <v>45709</v>
      </c>
      <c r="AP1317" s="11" t="s">
        <v>189</v>
      </c>
      <c r="AQ1317" t="str">
        <f>IFERROR(IF(L1317="","",VLOOKUP(L1317&amp;I1317,Продукция!A:K,11,0)),"обратитесь к админ справочника")</f>
        <v>согласно рекомендациям производителя теста</v>
      </c>
      <c r="AR1317" s="11" t="s">
        <v>4823</v>
      </c>
      <c r="AS1317" t="str">
        <f>IFERROR(IF(L1317="","",VLOOKUP(L1317&amp;I1317,Продукция!A:J,10,0)),"обратитесь к админ справочника")</f>
        <v>инструкция тест- ситема Биочек СК -126</v>
      </c>
      <c r="AT1317" s="11" t="s">
        <v>4823</v>
      </c>
      <c r="AU1317" s="11" t="s">
        <v>4823</v>
      </c>
      <c r="AV1317" s="11" t="s">
        <v>2673</v>
      </c>
      <c r="AW1317" s="11" t="s">
        <v>4824</v>
      </c>
      <c r="AX1317" s="11" t="s">
        <v>502</v>
      </c>
      <c r="AY1317" s="11" t="s">
        <v>1010</v>
      </c>
      <c r="AZ1317" s="11">
        <v>106</v>
      </c>
      <c r="BA1317" s="11">
        <v>36</v>
      </c>
      <c r="BC1317" s="11" t="s">
        <v>4896</v>
      </c>
    </row>
    <row r="1318" spans="1:55" x14ac:dyDescent="0.25">
      <c r="A1318" t="str">
        <f t="shared" si="24"/>
        <v xml:space="preserve">С/361CAV (BioChek) анемия уровень антител </v>
      </c>
      <c r="B1318" t="str">
        <f>IF(E1318="","",INDEX(Лаборатории!A:A,MATCH('Производственный контроль'!E1318,Лаборатории!B:B,0)))</f>
        <v xml:space="preserve">КУРИНОЕ ЦАРСТВО АО </v>
      </c>
      <c r="C1318" t="str">
        <f>IF(E1318="","",VLOOKUP(E1318,Лаборатории!B:D,3,0))</f>
        <v>U377_CHL</v>
      </c>
      <c r="D1318" s="12">
        <v>45708</v>
      </c>
      <c r="E1318" s="11" t="s">
        <v>793</v>
      </c>
      <c r="F1318" s="11" t="s">
        <v>371</v>
      </c>
      <c r="G1318" s="11" t="s">
        <v>502</v>
      </c>
      <c r="H1318" s="11" t="s">
        <v>262</v>
      </c>
      <c r="I1318" s="11" t="s">
        <v>3412</v>
      </c>
      <c r="J1318" t="str">
        <f>IF(L1318="","",VLOOKUP(L1318,Продукция!B:D,3,0))</f>
        <v>Биологический_материал</v>
      </c>
      <c r="K1318" t="str">
        <f>IF(L1318="","",VLOOKUP(L1318,Продукция!B:C,2,0))</f>
        <v>Сыворотка крови</v>
      </c>
      <c r="L1318" s="151" t="s">
        <v>302</v>
      </c>
      <c r="M1318">
        <f>IF(L1318="","",VLOOKUP(L1318,Продукция!B:L,11,0))</f>
        <v>0</v>
      </c>
      <c r="N1318" s="11" t="s">
        <v>873</v>
      </c>
      <c r="P1318" s="11" t="s">
        <v>340</v>
      </c>
      <c r="Q1318" s="11" t="s">
        <v>854</v>
      </c>
      <c r="R1318" s="153" t="s">
        <v>5199</v>
      </c>
      <c r="S1318" s="11">
        <v>18</v>
      </c>
      <c r="T1318" s="11" t="s">
        <v>5196</v>
      </c>
      <c r="V1318" s="14">
        <v>45704</v>
      </c>
      <c r="Z1318" s="11" t="s">
        <v>4823</v>
      </c>
      <c r="AA1318" s="15">
        <v>0.55208333333333337</v>
      </c>
      <c r="AB1318" t="str">
        <f>IF(L1318="","",VLOOKUP(L1318&amp;I1318,Продукция!A:I,9,0))</f>
        <v>рекомендация производителя набора</v>
      </c>
      <c r="AC1318" s="14">
        <v>45709</v>
      </c>
      <c r="AD1318" s="11" t="s">
        <v>2673</v>
      </c>
      <c r="AE1318" s="11" t="s">
        <v>4823</v>
      </c>
      <c r="AF1318" t="str">
        <f>IF(AD1318="","",VLOOKUP(AD1318,'Сотрудники и ссылки'!A:B,2,0))</f>
        <v>Серолог</v>
      </c>
      <c r="AG1318">
        <f>IF(AD1318="","",VLOOKUP(AD1318,'Сотрудники и ссылки'!A:C,3,0))</f>
        <v>20001771</v>
      </c>
      <c r="AH1318" s="11" t="s">
        <v>2673</v>
      </c>
      <c r="AI1318" t="str">
        <f>IF(AH1318="","",VLOOKUP(AH1318,'Сотрудники и ссылки'!A:B,2,0))</f>
        <v>Серолог</v>
      </c>
      <c r="AJ1318">
        <f>IF(AH1318="","",VLOOKUP(AH1318,'Сотрудники и ссылки'!A:C,3,0))</f>
        <v>20001771</v>
      </c>
      <c r="AK1318" s="14">
        <v>45709</v>
      </c>
      <c r="AL1318" s="2">
        <f>IF(AK1318="","",AK1318+VLOOKUP(I1318,'Вид исследования'!B:E,4,0))</f>
        <v>45710</v>
      </c>
      <c r="AM1318" s="2">
        <f>IF(AK1318="","",AK1318+VLOOKUP(I1318,'Вид исследования'!B:F,5,0))</f>
        <v>45710</v>
      </c>
      <c r="AN1318" s="14">
        <v>45709</v>
      </c>
      <c r="AP1318" s="11" t="s">
        <v>189</v>
      </c>
      <c r="AQ1318" t="str">
        <f>IFERROR(IF(L1318="","",VLOOKUP(L1318&amp;I1318,Продукция!A:K,11,0)),"обратитесь к админ справочника")</f>
        <v>согласно рекомендациям производителя теста</v>
      </c>
      <c r="AR1318" s="11" t="s">
        <v>4823</v>
      </c>
      <c r="AS1318" t="str">
        <f>IFERROR(IF(L1318="","",VLOOKUP(L1318&amp;I1318,Продукция!A:J,10,0)),"обратитесь к админ справочника")</f>
        <v>инструкция тест- ситема Биочек СК -126</v>
      </c>
      <c r="AT1318" s="11" t="s">
        <v>4823</v>
      </c>
      <c r="AU1318" s="11" t="s">
        <v>4823</v>
      </c>
      <c r="AV1318" s="11" t="s">
        <v>2673</v>
      </c>
      <c r="AW1318" s="11" t="s">
        <v>4824</v>
      </c>
      <c r="AX1318" s="11" t="s">
        <v>502</v>
      </c>
      <c r="AY1318" s="11" t="s">
        <v>1016</v>
      </c>
      <c r="AZ1318" s="11">
        <v>106</v>
      </c>
      <c r="BA1318" s="11">
        <v>36</v>
      </c>
      <c r="BC1318" s="11" t="s">
        <v>4896</v>
      </c>
    </row>
    <row r="1319" spans="1:55" x14ac:dyDescent="0.25">
      <c r="A1319" t="str">
        <f t="shared" si="24"/>
        <v>С/361FADV (BioChek) аденовирус уровень антител</v>
      </c>
      <c r="B1319" t="str">
        <f>IF(E1319="","",INDEX(Лаборатории!A:A,MATCH('Производственный контроль'!E1319,Лаборатории!B:B,0)))</f>
        <v xml:space="preserve">КУРИНОЕ ЦАРСТВО АО </v>
      </c>
      <c r="C1319" t="str">
        <f>IF(E1319="","",VLOOKUP(E1319,Лаборатории!B:D,3,0))</f>
        <v>U377_CHL</v>
      </c>
      <c r="D1319" s="12">
        <v>45708</v>
      </c>
      <c r="E1319" s="11" t="s">
        <v>793</v>
      </c>
      <c r="F1319" s="11" t="s">
        <v>371</v>
      </c>
      <c r="G1319" s="11" t="s">
        <v>502</v>
      </c>
      <c r="H1319" s="11" t="s">
        <v>262</v>
      </c>
      <c r="I1319" s="11" t="s">
        <v>3414</v>
      </c>
      <c r="J1319" t="str">
        <f>IF(L1319="","",VLOOKUP(L1319,Продукция!B:D,3,0))</f>
        <v>Биологический_материал</v>
      </c>
      <c r="K1319" t="str">
        <f>IF(L1319="","",VLOOKUP(L1319,Продукция!B:C,2,0))</f>
        <v>Сыворотка крови</v>
      </c>
      <c r="L1319" s="151" t="s">
        <v>302</v>
      </c>
      <c r="M1319">
        <f>IF(L1319="","",VLOOKUP(L1319,Продукция!B:L,11,0))</f>
        <v>0</v>
      </c>
      <c r="N1319" s="11" t="s">
        <v>873</v>
      </c>
      <c r="P1319" s="11" t="s">
        <v>340</v>
      </c>
      <c r="Q1319" s="11" t="s">
        <v>854</v>
      </c>
      <c r="R1319" s="153" t="s">
        <v>5197</v>
      </c>
      <c r="S1319" s="11">
        <v>18</v>
      </c>
      <c r="T1319" s="11" t="s">
        <v>5196</v>
      </c>
      <c r="V1319" s="14">
        <v>45704</v>
      </c>
      <c r="Z1319" s="11" t="s">
        <v>4823</v>
      </c>
      <c r="AA1319" s="15">
        <v>0.55208333333333337</v>
      </c>
      <c r="AB1319" t="str">
        <f>IF(L1319="","",VLOOKUP(L1319&amp;I1319,Продукция!A:I,9,0))</f>
        <v>рекомендация производителя набора</v>
      </c>
      <c r="AC1319" s="14">
        <v>45709</v>
      </c>
      <c r="AD1319" s="11" t="s">
        <v>2676</v>
      </c>
      <c r="AE1319" s="11" t="s">
        <v>4823</v>
      </c>
      <c r="AF1319" t="str">
        <f>IF(AD1319="","",VLOOKUP(AD1319,'Сотрудники и ссылки'!A:B,2,0))</f>
        <v>Серолог</v>
      </c>
      <c r="AG1319">
        <f>IF(AD1319="","",VLOOKUP(AD1319,'Сотрудники и ссылки'!A:C,3,0))</f>
        <v>20007746</v>
      </c>
      <c r="AH1319" s="11" t="s">
        <v>2676</v>
      </c>
      <c r="AI1319" t="str">
        <f>IF(AH1319="","",VLOOKUP(AH1319,'Сотрудники и ссылки'!A:B,2,0))</f>
        <v>Серолог</v>
      </c>
      <c r="AJ1319">
        <f>IF(AH1319="","",VLOOKUP(AH1319,'Сотрудники и ссылки'!A:C,3,0))</f>
        <v>20007746</v>
      </c>
      <c r="AK1319" s="14">
        <v>45709</v>
      </c>
      <c r="AL1319" s="2">
        <f>IF(AK1319="","",AK1319+VLOOKUP(I1319,'Вид исследования'!B:E,4,0))</f>
        <v>45710</v>
      </c>
      <c r="AM1319" s="2">
        <f>IF(AK1319="","",AK1319+VLOOKUP(I1319,'Вид исследования'!B:F,5,0))</f>
        <v>45710</v>
      </c>
      <c r="AN1319" s="14">
        <v>45709</v>
      </c>
      <c r="AP1319" s="11" t="s">
        <v>189</v>
      </c>
      <c r="AQ1319" t="str">
        <f>IFERROR(IF(L1319="","",VLOOKUP(L1319&amp;I1319,Продукция!A:K,11,0)),"обратитесь к админ справочника")</f>
        <v>согласно рекомендациям производителя теста</v>
      </c>
      <c r="AR1319" s="11" t="s">
        <v>4823</v>
      </c>
      <c r="AS1319" t="str">
        <f>IFERROR(IF(L1319="","",VLOOKUP(L1319&amp;I1319,Продукция!A:J,10,0)),"обратитесь к админ справочника")</f>
        <v>инструкция тест- ситема Биочек СК -132</v>
      </c>
      <c r="AT1319" s="11" t="s">
        <v>4823</v>
      </c>
      <c r="AU1319" s="11" t="s">
        <v>4823</v>
      </c>
      <c r="AV1319" s="11" t="s">
        <v>2676</v>
      </c>
      <c r="AW1319" s="11" t="s">
        <v>4824</v>
      </c>
      <c r="AX1319" s="11" t="s">
        <v>502</v>
      </c>
      <c r="AY1319" s="11" t="s">
        <v>1011</v>
      </c>
      <c r="AZ1319" s="11">
        <v>106</v>
      </c>
      <c r="BA1319" s="11">
        <v>39</v>
      </c>
      <c r="BC1319" s="11" t="s">
        <v>4896</v>
      </c>
    </row>
    <row r="1320" spans="1:55" x14ac:dyDescent="0.25">
      <c r="A1320" t="str">
        <f t="shared" si="24"/>
        <v>С/361FADV (BioChek) аденовирус уровень антител</v>
      </c>
      <c r="B1320" t="str">
        <f>IF(E1320="","",INDEX(Лаборатории!A:A,MATCH('Производственный контроль'!E1320,Лаборатории!B:B,0)))</f>
        <v xml:space="preserve">КУРИНОЕ ЦАРСТВО АО </v>
      </c>
      <c r="C1320" t="str">
        <f>IF(E1320="","",VLOOKUP(E1320,Лаборатории!B:D,3,0))</f>
        <v>U377_CHL</v>
      </c>
      <c r="D1320" s="12">
        <v>45708</v>
      </c>
      <c r="E1320" s="11" t="s">
        <v>793</v>
      </c>
      <c r="F1320" s="11" t="s">
        <v>371</v>
      </c>
      <c r="G1320" s="11" t="s">
        <v>502</v>
      </c>
      <c r="H1320" s="11" t="s">
        <v>262</v>
      </c>
      <c r="I1320" s="11" t="s">
        <v>3414</v>
      </c>
      <c r="J1320" t="str">
        <f>IF(L1320="","",VLOOKUP(L1320,Продукция!B:D,3,0))</f>
        <v>Биологический_материал</v>
      </c>
      <c r="K1320" t="str">
        <f>IF(L1320="","",VLOOKUP(L1320,Продукция!B:C,2,0))</f>
        <v>Сыворотка крови</v>
      </c>
      <c r="L1320" s="151" t="s">
        <v>302</v>
      </c>
      <c r="M1320">
        <f>IF(L1320="","",VLOOKUP(L1320,Продукция!B:L,11,0))</f>
        <v>0</v>
      </c>
      <c r="N1320" s="11" t="s">
        <v>873</v>
      </c>
      <c r="P1320" s="11" t="s">
        <v>340</v>
      </c>
      <c r="Q1320" s="11" t="s">
        <v>854</v>
      </c>
      <c r="R1320" s="153" t="s">
        <v>4857</v>
      </c>
      <c r="S1320" s="11">
        <v>18</v>
      </c>
      <c r="T1320" s="11" t="s">
        <v>5196</v>
      </c>
      <c r="V1320" s="14">
        <v>45706</v>
      </c>
      <c r="Z1320" s="11" t="s">
        <v>4823</v>
      </c>
      <c r="AA1320" s="15">
        <v>0.55208333333333337</v>
      </c>
      <c r="AB1320" t="str">
        <f>IF(L1320="","",VLOOKUP(L1320&amp;I1320,Продукция!A:I,9,0))</f>
        <v>рекомендация производителя набора</v>
      </c>
      <c r="AC1320" s="14">
        <v>45709</v>
      </c>
      <c r="AD1320" s="11" t="s">
        <v>2676</v>
      </c>
      <c r="AE1320" s="11" t="s">
        <v>4823</v>
      </c>
      <c r="AF1320" t="str">
        <f>IF(AD1320="","",VLOOKUP(AD1320,'Сотрудники и ссылки'!A:B,2,0))</f>
        <v>Серолог</v>
      </c>
      <c r="AG1320">
        <f>IF(AD1320="","",VLOOKUP(AD1320,'Сотрудники и ссылки'!A:C,3,0))</f>
        <v>20007746</v>
      </c>
      <c r="AH1320" s="11" t="s">
        <v>2676</v>
      </c>
      <c r="AI1320" t="str">
        <f>IF(AH1320="","",VLOOKUP(AH1320,'Сотрудники и ссылки'!A:B,2,0))</f>
        <v>Серолог</v>
      </c>
      <c r="AJ1320">
        <f>IF(AH1320="","",VLOOKUP(AH1320,'Сотрудники и ссылки'!A:C,3,0))</f>
        <v>20007746</v>
      </c>
      <c r="AK1320" s="14">
        <v>45709</v>
      </c>
      <c r="AL1320" s="2">
        <f>IF(AK1320="","",AK1320+VLOOKUP(I1320,'Вид исследования'!B:E,4,0))</f>
        <v>45710</v>
      </c>
      <c r="AM1320" s="2">
        <f>IF(AK1320="","",AK1320+VLOOKUP(I1320,'Вид исследования'!B:F,5,0))</f>
        <v>45710</v>
      </c>
      <c r="AN1320" s="14">
        <v>45709</v>
      </c>
      <c r="AP1320" s="11" t="s">
        <v>189</v>
      </c>
      <c r="AQ1320" t="str">
        <f>IFERROR(IF(L1320="","",VLOOKUP(L1320&amp;I1320,Продукция!A:K,11,0)),"обратитесь к админ справочника")</f>
        <v>согласно рекомендациям производителя теста</v>
      </c>
      <c r="AR1320" s="11" t="s">
        <v>4823</v>
      </c>
      <c r="AS1320" t="str">
        <f>IFERROR(IF(L1320="","",VLOOKUP(L1320&amp;I1320,Продукция!A:J,10,0)),"обратитесь к админ справочника")</f>
        <v>инструкция тест- ситема Биочек СК -132</v>
      </c>
      <c r="AT1320" s="11" t="s">
        <v>4823</v>
      </c>
      <c r="AU1320" s="11" t="s">
        <v>4823</v>
      </c>
      <c r="AV1320" s="11" t="s">
        <v>2676</v>
      </c>
      <c r="AW1320" s="11" t="s">
        <v>4824</v>
      </c>
      <c r="AX1320" s="11" t="s">
        <v>502</v>
      </c>
      <c r="AY1320" s="11" t="s">
        <v>1005</v>
      </c>
      <c r="AZ1320" s="11">
        <v>106</v>
      </c>
      <c r="BA1320" s="11">
        <v>39</v>
      </c>
      <c r="BC1320" s="11" t="s">
        <v>4896</v>
      </c>
    </row>
    <row r="1321" spans="1:55" x14ac:dyDescent="0.25">
      <c r="A1321" t="str">
        <f t="shared" si="24"/>
        <v>С/361FADV (BioChek) аденовирус уровень антител</v>
      </c>
      <c r="B1321" t="str">
        <f>IF(E1321="","",INDEX(Лаборатории!A:A,MATCH('Производственный контроль'!E1321,Лаборатории!B:B,0)))</f>
        <v xml:space="preserve">КУРИНОЕ ЦАРСТВО АО </v>
      </c>
      <c r="C1321" t="str">
        <f>IF(E1321="","",VLOOKUP(E1321,Лаборатории!B:D,3,0))</f>
        <v>U377_CHL</v>
      </c>
      <c r="D1321" s="12">
        <v>45708</v>
      </c>
      <c r="E1321" s="11" t="s">
        <v>793</v>
      </c>
      <c r="F1321" s="11" t="s">
        <v>371</v>
      </c>
      <c r="G1321" s="11" t="s">
        <v>502</v>
      </c>
      <c r="H1321" s="11" t="s">
        <v>262</v>
      </c>
      <c r="I1321" s="11" t="s">
        <v>3414</v>
      </c>
      <c r="J1321" t="str">
        <f>IF(L1321="","",VLOOKUP(L1321,Продукция!B:D,3,0))</f>
        <v>Биологический_материал</v>
      </c>
      <c r="K1321" t="str">
        <f>IF(L1321="","",VLOOKUP(L1321,Продукция!B:C,2,0))</f>
        <v>Сыворотка крови</v>
      </c>
      <c r="L1321" s="151" t="s">
        <v>302</v>
      </c>
      <c r="M1321">
        <f>IF(L1321="","",VLOOKUP(L1321,Продукция!B:L,11,0))</f>
        <v>0</v>
      </c>
      <c r="N1321" s="11" t="s">
        <v>873</v>
      </c>
      <c r="P1321" s="11" t="s">
        <v>340</v>
      </c>
      <c r="Q1321" s="11" t="s">
        <v>854</v>
      </c>
      <c r="R1321" s="153" t="s">
        <v>4864</v>
      </c>
      <c r="S1321" s="11">
        <v>18</v>
      </c>
      <c r="T1321" s="11" t="s">
        <v>5196</v>
      </c>
      <c r="V1321" s="14">
        <v>45707</v>
      </c>
      <c r="Z1321" s="11" t="s">
        <v>4823</v>
      </c>
      <c r="AA1321" s="15">
        <v>0.55208333333333337</v>
      </c>
      <c r="AB1321" t="str">
        <f>IF(L1321="","",VLOOKUP(L1321&amp;I1321,Продукция!A:I,9,0))</f>
        <v>рекомендация производителя набора</v>
      </c>
      <c r="AC1321" s="14">
        <v>45709</v>
      </c>
      <c r="AD1321" s="11" t="s">
        <v>2676</v>
      </c>
      <c r="AE1321" s="11" t="s">
        <v>4823</v>
      </c>
      <c r="AF1321" t="str">
        <f>IF(AD1321="","",VLOOKUP(AD1321,'Сотрудники и ссылки'!A:B,2,0))</f>
        <v>Серолог</v>
      </c>
      <c r="AG1321">
        <f>IF(AD1321="","",VLOOKUP(AD1321,'Сотрудники и ссылки'!A:C,3,0))</f>
        <v>20007746</v>
      </c>
      <c r="AH1321" s="11" t="s">
        <v>2676</v>
      </c>
      <c r="AI1321" t="str">
        <f>IF(AH1321="","",VLOOKUP(AH1321,'Сотрудники и ссылки'!A:B,2,0))</f>
        <v>Серолог</v>
      </c>
      <c r="AJ1321">
        <f>IF(AH1321="","",VLOOKUP(AH1321,'Сотрудники и ссылки'!A:C,3,0))</f>
        <v>20007746</v>
      </c>
      <c r="AK1321" s="14">
        <v>45709</v>
      </c>
      <c r="AL1321" s="2">
        <f>IF(AK1321="","",AK1321+VLOOKUP(I1321,'Вид исследования'!B:E,4,0))</f>
        <v>45710</v>
      </c>
      <c r="AM1321" s="2">
        <f>IF(AK1321="","",AK1321+VLOOKUP(I1321,'Вид исследования'!B:F,5,0))</f>
        <v>45710</v>
      </c>
      <c r="AN1321" s="14">
        <v>45709</v>
      </c>
      <c r="AP1321" s="11" t="s">
        <v>189</v>
      </c>
      <c r="AQ1321" t="str">
        <f>IFERROR(IF(L1321="","",VLOOKUP(L1321&amp;I1321,Продукция!A:K,11,0)),"обратитесь к админ справочника")</f>
        <v>согласно рекомендациям производителя теста</v>
      </c>
      <c r="AR1321" s="11" t="s">
        <v>4823</v>
      </c>
      <c r="AS1321" t="str">
        <f>IFERROR(IF(L1321="","",VLOOKUP(L1321&amp;I1321,Продукция!A:J,10,0)),"обратитесь к админ справочника")</f>
        <v>инструкция тест- ситема Биочек СК -132</v>
      </c>
      <c r="AT1321" s="11" t="s">
        <v>4823</v>
      </c>
      <c r="AU1321" s="11" t="s">
        <v>4823</v>
      </c>
      <c r="AV1321" s="11" t="s">
        <v>2676</v>
      </c>
      <c r="AW1321" s="11" t="s">
        <v>4824</v>
      </c>
      <c r="AX1321" s="11" t="s">
        <v>502</v>
      </c>
      <c r="AY1321" s="11" t="s">
        <v>1006</v>
      </c>
      <c r="AZ1321" s="11">
        <v>106</v>
      </c>
      <c r="BA1321" s="11">
        <v>38</v>
      </c>
      <c r="BC1321" s="11" t="s">
        <v>4896</v>
      </c>
    </row>
    <row r="1322" spans="1:55" x14ac:dyDescent="0.25">
      <c r="A1322" t="str">
        <f t="shared" si="24"/>
        <v>С/361FADV (BioChek) аденовирус уровень антител</v>
      </c>
      <c r="B1322" t="str">
        <f>IF(E1322="","",INDEX(Лаборатории!A:A,MATCH('Производственный контроль'!E1322,Лаборатории!B:B,0)))</f>
        <v xml:space="preserve">КУРИНОЕ ЦАРСТВО АО </v>
      </c>
      <c r="C1322" t="str">
        <f>IF(E1322="","",VLOOKUP(E1322,Лаборатории!B:D,3,0))</f>
        <v>U377_CHL</v>
      </c>
      <c r="D1322" s="12">
        <v>45708</v>
      </c>
      <c r="E1322" s="11" t="s">
        <v>793</v>
      </c>
      <c r="F1322" s="11" t="s">
        <v>371</v>
      </c>
      <c r="G1322" s="11" t="s">
        <v>502</v>
      </c>
      <c r="H1322" s="11" t="s">
        <v>262</v>
      </c>
      <c r="I1322" s="11" t="s">
        <v>3414</v>
      </c>
      <c r="J1322" t="str">
        <f>IF(L1322="","",VLOOKUP(L1322,Продукция!B:D,3,0))</f>
        <v>Биологический_материал</v>
      </c>
      <c r="K1322" t="str">
        <f>IF(L1322="","",VLOOKUP(L1322,Продукция!B:C,2,0))</f>
        <v>Сыворотка крови</v>
      </c>
      <c r="L1322" s="151" t="s">
        <v>302</v>
      </c>
      <c r="M1322">
        <f>IF(L1322="","",VLOOKUP(L1322,Продукция!B:L,11,0))</f>
        <v>0</v>
      </c>
      <c r="N1322" s="11" t="s">
        <v>873</v>
      </c>
      <c r="P1322" s="11" t="s">
        <v>340</v>
      </c>
      <c r="Q1322" s="11" t="s">
        <v>854</v>
      </c>
      <c r="R1322" s="153" t="s">
        <v>5198</v>
      </c>
      <c r="S1322" s="11">
        <v>18</v>
      </c>
      <c r="T1322" s="11" t="s">
        <v>5196</v>
      </c>
      <c r="V1322" s="14">
        <v>45702</v>
      </c>
      <c r="Z1322" s="11" t="s">
        <v>4823</v>
      </c>
      <c r="AA1322" s="15">
        <v>0.55208333333333337</v>
      </c>
      <c r="AB1322" t="str">
        <f>IF(L1322="","",VLOOKUP(L1322&amp;I1322,Продукция!A:I,9,0))</f>
        <v>рекомендация производителя набора</v>
      </c>
      <c r="AC1322" s="14">
        <v>45709</v>
      </c>
      <c r="AD1322" s="11" t="s">
        <v>2676</v>
      </c>
      <c r="AE1322" s="11" t="s">
        <v>4823</v>
      </c>
      <c r="AF1322" t="str">
        <f>IF(AD1322="","",VLOOKUP(AD1322,'Сотрудники и ссылки'!A:B,2,0))</f>
        <v>Серолог</v>
      </c>
      <c r="AG1322">
        <f>IF(AD1322="","",VLOOKUP(AD1322,'Сотрудники и ссылки'!A:C,3,0))</f>
        <v>20007746</v>
      </c>
      <c r="AH1322" s="11" t="s">
        <v>2676</v>
      </c>
      <c r="AI1322" t="str">
        <f>IF(AH1322="","",VLOOKUP(AH1322,'Сотрудники и ссылки'!A:B,2,0))</f>
        <v>Серолог</v>
      </c>
      <c r="AJ1322">
        <f>IF(AH1322="","",VLOOKUP(AH1322,'Сотрудники и ссылки'!A:C,3,0))</f>
        <v>20007746</v>
      </c>
      <c r="AK1322" s="14">
        <v>45709</v>
      </c>
      <c r="AL1322" s="2">
        <f>IF(AK1322="","",AK1322+VLOOKUP(I1322,'Вид исследования'!B:E,4,0))</f>
        <v>45710</v>
      </c>
      <c r="AM1322" s="2">
        <f>IF(AK1322="","",AK1322+VLOOKUP(I1322,'Вид исследования'!B:F,5,0))</f>
        <v>45710</v>
      </c>
      <c r="AN1322" s="14">
        <v>45709</v>
      </c>
      <c r="AP1322" s="11" t="s">
        <v>189</v>
      </c>
      <c r="AQ1322" t="str">
        <f>IFERROR(IF(L1322="","",VLOOKUP(L1322&amp;I1322,Продукция!A:K,11,0)),"обратитесь к админ справочника")</f>
        <v>согласно рекомендациям производителя теста</v>
      </c>
      <c r="AR1322" s="11" t="s">
        <v>4823</v>
      </c>
      <c r="AS1322" t="str">
        <f>IFERROR(IF(L1322="","",VLOOKUP(L1322&amp;I1322,Продукция!A:J,10,0)),"обратитесь к админ справочника")</f>
        <v>инструкция тест- ситема Биочек СК -132</v>
      </c>
      <c r="AT1322" s="11" t="s">
        <v>4823</v>
      </c>
      <c r="AU1322" s="11" t="s">
        <v>4823</v>
      </c>
      <c r="AV1322" s="11" t="s">
        <v>2676</v>
      </c>
      <c r="AW1322" s="11" t="s">
        <v>4824</v>
      </c>
      <c r="AX1322" s="11" t="s">
        <v>502</v>
      </c>
      <c r="AY1322" s="11" t="s">
        <v>1010</v>
      </c>
      <c r="AZ1322" s="11">
        <v>106</v>
      </c>
      <c r="BA1322" s="11">
        <v>36</v>
      </c>
      <c r="BC1322" s="11" t="s">
        <v>4896</v>
      </c>
    </row>
    <row r="1323" spans="1:55" x14ac:dyDescent="0.25">
      <c r="A1323" t="str">
        <f t="shared" si="24"/>
        <v>С/361FADV (BioChek) аденовирус уровень антител</v>
      </c>
      <c r="B1323" t="str">
        <f>IF(E1323="","",INDEX(Лаборатории!A:A,MATCH('Производственный контроль'!E1323,Лаборатории!B:B,0)))</f>
        <v xml:space="preserve">КУРИНОЕ ЦАРСТВО АО </v>
      </c>
      <c r="C1323" t="str">
        <f>IF(E1323="","",VLOOKUP(E1323,Лаборатории!B:D,3,0))</f>
        <v>U377_CHL</v>
      </c>
      <c r="D1323" s="12">
        <v>45708</v>
      </c>
      <c r="E1323" s="11" t="s">
        <v>793</v>
      </c>
      <c r="F1323" s="11" t="s">
        <v>371</v>
      </c>
      <c r="G1323" s="11" t="s">
        <v>502</v>
      </c>
      <c r="H1323" s="11" t="s">
        <v>262</v>
      </c>
      <c r="I1323" s="11" t="s">
        <v>3414</v>
      </c>
      <c r="J1323" t="str">
        <f>IF(L1323="","",VLOOKUP(L1323,Продукция!B:D,3,0))</f>
        <v>Биологический_материал</v>
      </c>
      <c r="K1323" t="str">
        <f>IF(L1323="","",VLOOKUP(L1323,Продукция!B:C,2,0))</f>
        <v>Сыворотка крови</v>
      </c>
      <c r="L1323" s="151" t="s">
        <v>302</v>
      </c>
      <c r="M1323">
        <f>IF(L1323="","",VLOOKUP(L1323,Продукция!B:L,11,0))</f>
        <v>0</v>
      </c>
      <c r="N1323" s="11" t="s">
        <v>873</v>
      </c>
      <c r="P1323" s="11" t="s">
        <v>340</v>
      </c>
      <c r="Q1323" s="11" t="s">
        <v>854</v>
      </c>
      <c r="R1323" s="153" t="s">
        <v>5199</v>
      </c>
      <c r="S1323" s="11">
        <v>18</v>
      </c>
      <c r="T1323" s="11" t="s">
        <v>5196</v>
      </c>
      <c r="V1323" s="14">
        <v>45704</v>
      </c>
      <c r="Z1323" s="11" t="s">
        <v>4823</v>
      </c>
      <c r="AA1323" s="15">
        <v>0.55208333333333337</v>
      </c>
      <c r="AB1323" t="str">
        <f>IF(L1323="","",VLOOKUP(L1323&amp;I1323,Продукция!A:I,9,0))</f>
        <v>рекомендация производителя набора</v>
      </c>
      <c r="AC1323" s="14">
        <v>45709</v>
      </c>
      <c r="AD1323" s="11" t="s">
        <v>2676</v>
      </c>
      <c r="AE1323" s="11" t="s">
        <v>4823</v>
      </c>
      <c r="AF1323" t="str">
        <f>IF(AD1323="","",VLOOKUP(AD1323,'Сотрудники и ссылки'!A:B,2,0))</f>
        <v>Серолог</v>
      </c>
      <c r="AG1323">
        <f>IF(AD1323="","",VLOOKUP(AD1323,'Сотрудники и ссылки'!A:C,3,0))</f>
        <v>20007746</v>
      </c>
      <c r="AH1323" s="11" t="s">
        <v>2676</v>
      </c>
      <c r="AI1323" t="str">
        <f>IF(AH1323="","",VLOOKUP(AH1323,'Сотрудники и ссылки'!A:B,2,0))</f>
        <v>Серолог</v>
      </c>
      <c r="AJ1323">
        <f>IF(AH1323="","",VLOOKUP(AH1323,'Сотрудники и ссылки'!A:C,3,0))</f>
        <v>20007746</v>
      </c>
      <c r="AK1323" s="14">
        <v>45709</v>
      </c>
      <c r="AL1323" s="2">
        <f>IF(AK1323="","",AK1323+VLOOKUP(I1323,'Вид исследования'!B:E,4,0))</f>
        <v>45710</v>
      </c>
      <c r="AM1323" s="2">
        <f>IF(AK1323="","",AK1323+VLOOKUP(I1323,'Вид исследования'!B:F,5,0))</f>
        <v>45710</v>
      </c>
      <c r="AN1323" s="14">
        <v>45709</v>
      </c>
      <c r="AP1323" s="11" t="s">
        <v>189</v>
      </c>
      <c r="AQ1323" t="str">
        <f>IFERROR(IF(L1323="","",VLOOKUP(L1323&amp;I1323,Продукция!A:K,11,0)),"обратитесь к админ справочника")</f>
        <v>согласно рекомендациям производителя теста</v>
      </c>
      <c r="AR1323" s="11" t="s">
        <v>4823</v>
      </c>
      <c r="AS1323" t="str">
        <f>IFERROR(IF(L1323="","",VLOOKUP(L1323&amp;I1323,Продукция!A:J,10,0)),"обратитесь к админ справочника")</f>
        <v>инструкция тест- ситема Биочек СК -132</v>
      </c>
      <c r="AT1323" s="11" t="s">
        <v>4823</v>
      </c>
      <c r="AU1323" s="11" t="s">
        <v>4823</v>
      </c>
      <c r="AV1323" s="11" t="s">
        <v>2676</v>
      </c>
      <c r="AW1323" s="11" t="s">
        <v>4824</v>
      </c>
      <c r="AX1323" s="11" t="s">
        <v>502</v>
      </c>
      <c r="AY1323" s="11" t="s">
        <v>1016</v>
      </c>
      <c r="AZ1323" s="11">
        <v>106</v>
      </c>
      <c r="BA1323" s="11">
        <v>36</v>
      </c>
      <c r="BC1323" s="11" t="s">
        <v>4896</v>
      </c>
    </row>
    <row r="1324" spans="1:55" x14ac:dyDescent="0.25">
      <c r="A1324" t="str">
        <f t="shared" si="24"/>
        <v>С/361MG (BioChek) микоплазма галлисептикум уровень антител</v>
      </c>
      <c r="B1324" t="str">
        <f>IF(E1324="","",INDEX(Лаборатории!A:A,MATCH('Производственный контроль'!E1324,Лаборатории!B:B,0)))</f>
        <v xml:space="preserve">КУРИНОЕ ЦАРСТВО АО </v>
      </c>
      <c r="C1324" t="str">
        <f>IF(E1324="","",VLOOKUP(E1324,Лаборатории!B:D,3,0))</f>
        <v>U377_CHL</v>
      </c>
      <c r="D1324" s="12">
        <v>45708</v>
      </c>
      <c r="E1324" s="11" t="s">
        <v>793</v>
      </c>
      <c r="F1324" s="11" t="s">
        <v>371</v>
      </c>
      <c r="G1324" s="11" t="s">
        <v>502</v>
      </c>
      <c r="H1324" s="11" t="s">
        <v>262</v>
      </c>
      <c r="I1324" s="11" t="s">
        <v>3422</v>
      </c>
      <c r="J1324" t="str">
        <f>IF(L1324="","",VLOOKUP(L1324,Продукция!B:D,3,0))</f>
        <v>Биологический_материал</v>
      </c>
      <c r="K1324" t="str">
        <f>IF(L1324="","",VLOOKUP(L1324,Продукция!B:C,2,0))</f>
        <v>Сыворотка крови</v>
      </c>
      <c r="L1324" s="151" t="s">
        <v>302</v>
      </c>
      <c r="M1324">
        <f>IF(L1324="","",VLOOKUP(L1324,Продукция!B:L,11,0))</f>
        <v>0</v>
      </c>
      <c r="N1324" s="11" t="s">
        <v>873</v>
      </c>
      <c r="P1324" s="11" t="s">
        <v>340</v>
      </c>
      <c r="Q1324" s="11" t="s">
        <v>854</v>
      </c>
      <c r="R1324" s="153" t="s">
        <v>5197</v>
      </c>
      <c r="S1324" s="11">
        <v>18</v>
      </c>
      <c r="T1324" s="11" t="s">
        <v>5196</v>
      </c>
      <c r="V1324" s="14">
        <v>45704</v>
      </c>
      <c r="Z1324" s="11" t="s">
        <v>4823</v>
      </c>
      <c r="AA1324" s="15">
        <v>0.55208333333333337</v>
      </c>
      <c r="AB1324" t="str">
        <f>IF(L1324="","",VLOOKUP(L1324&amp;I1324,Продукция!A:I,9,0))</f>
        <v>рекомендация производителя набора</v>
      </c>
      <c r="AC1324" s="14">
        <v>45709</v>
      </c>
      <c r="AD1324" s="11" t="s">
        <v>2676</v>
      </c>
      <c r="AE1324" s="11" t="s">
        <v>4823</v>
      </c>
      <c r="AF1324" t="str">
        <f>IF(AD1324="","",VLOOKUP(AD1324,'Сотрудники и ссылки'!A:B,2,0))</f>
        <v>Серолог</v>
      </c>
      <c r="AG1324">
        <f>IF(AD1324="","",VLOOKUP(AD1324,'Сотрудники и ссылки'!A:C,3,0))</f>
        <v>20007746</v>
      </c>
      <c r="AH1324" s="11" t="s">
        <v>2676</v>
      </c>
      <c r="AI1324" t="str">
        <f>IF(AH1324="","",VLOOKUP(AH1324,'Сотрудники и ссылки'!A:B,2,0))</f>
        <v>Серолог</v>
      </c>
      <c r="AJ1324">
        <f>IF(AH1324="","",VLOOKUP(AH1324,'Сотрудники и ссылки'!A:C,3,0))</f>
        <v>20007746</v>
      </c>
      <c r="AK1324" s="14">
        <v>45709</v>
      </c>
      <c r="AL1324" s="2">
        <f>IF(AK1324="","",AK1324+VLOOKUP(I1324,'Вид исследования'!B:E,4,0))</f>
        <v>45710</v>
      </c>
      <c r="AM1324" s="2">
        <f>IF(AK1324="","",AK1324+VLOOKUP(I1324,'Вид исследования'!B:F,5,0))</f>
        <v>45710</v>
      </c>
      <c r="AN1324" s="14">
        <v>45709</v>
      </c>
      <c r="AP1324" s="11" t="s">
        <v>189</v>
      </c>
      <c r="AQ1324" t="str">
        <f>IFERROR(IF(L1324="","",VLOOKUP(L1324&amp;I1324,Продукция!A:K,11,0)),"обратитесь к админ справочника")</f>
        <v>согласно рекомендациям производителя теста</v>
      </c>
      <c r="AR1324" s="11" t="s">
        <v>4823</v>
      </c>
      <c r="AS1324" t="str">
        <f>IFERROR(IF(L1324="","",VLOOKUP(L1324&amp;I1324,Продукция!A:J,10,0)),"обратитесь к админ справочника")</f>
        <v>инструкция тест- ситема Биочек СК -114</v>
      </c>
      <c r="AT1324" s="11" t="s">
        <v>4823</v>
      </c>
      <c r="AU1324" s="11" t="s">
        <v>4823</v>
      </c>
      <c r="AV1324" s="11" t="s">
        <v>2676</v>
      </c>
      <c r="AW1324" s="11" t="s">
        <v>4824</v>
      </c>
      <c r="AX1324" s="11" t="s">
        <v>502</v>
      </c>
      <c r="AY1324" s="11" t="s">
        <v>1011</v>
      </c>
      <c r="AZ1324" s="11">
        <v>106</v>
      </c>
      <c r="BA1324" s="11">
        <v>39</v>
      </c>
      <c r="BC1324" s="11" t="s">
        <v>4896</v>
      </c>
    </row>
    <row r="1325" spans="1:55" x14ac:dyDescent="0.25">
      <c r="A1325" t="str">
        <f t="shared" si="24"/>
        <v>С/361MG (BioChek) микоплазма галлисептикум уровень антител</v>
      </c>
      <c r="B1325" t="str">
        <f>IF(E1325="","",INDEX(Лаборатории!A:A,MATCH('Производственный контроль'!E1325,Лаборатории!B:B,0)))</f>
        <v xml:space="preserve">КУРИНОЕ ЦАРСТВО АО </v>
      </c>
      <c r="C1325" t="str">
        <f>IF(E1325="","",VLOOKUP(E1325,Лаборатории!B:D,3,0))</f>
        <v>U377_CHL</v>
      </c>
      <c r="D1325" s="12">
        <v>45708</v>
      </c>
      <c r="E1325" s="11" t="s">
        <v>793</v>
      </c>
      <c r="F1325" s="11" t="s">
        <v>371</v>
      </c>
      <c r="G1325" s="11" t="s">
        <v>502</v>
      </c>
      <c r="H1325" s="11" t="s">
        <v>262</v>
      </c>
      <c r="I1325" s="11" t="s">
        <v>3422</v>
      </c>
      <c r="J1325" t="str">
        <f>IF(L1325="","",VLOOKUP(L1325,Продукция!B:D,3,0))</f>
        <v>Биологический_материал</v>
      </c>
      <c r="K1325" t="str">
        <f>IF(L1325="","",VLOOKUP(L1325,Продукция!B:C,2,0))</f>
        <v>Сыворотка крови</v>
      </c>
      <c r="L1325" s="151" t="s">
        <v>302</v>
      </c>
      <c r="M1325">
        <f>IF(L1325="","",VLOOKUP(L1325,Продукция!B:L,11,0))</f>
        <v>0</v>
      </c>
      <c r="N1325" s="11" t="s">
        <v>873</v>
      </c>
      <c r="P1325" s="11" t="s">
        <v>340</v>
      </c>
      <c r="Q1325" s="11" t="s">
        <v>854</v>
      </c>
      <c r="R1325" s="153" t="s">
        <v>4857</v>
      </c>
      <c r="S1325" s="11">
        <v>18</v>
      </c>
      <c r="T1325" s="11" t="s">
        <v>5196</v>
      </c>
      <c r="V1325" s="14">
        <v>45706</v>
      </c>
      <c r="Z1325" s="11" t="s">
        <v>4823</v>
      </c>
      <c r="AA1325" s="15">
        <v>0.55208333333333337</v>
      </c>
      <c r="AB1325" t="str">
        <f>IF(L1325="","",VLOOKUP(L1325&amp;I1325,Продукция!A:I,9,0))</f>
        <v>рекомендация производителя набора</v>
      </c>
      <c r="AC1325" s="14">
        <v>45709</v>
      </c>
      <c r="AD1325" s="11" t="s">
        <v>2676</v>
      </c>
      <c r="AE1325" s="11" t="s">
        <v>4823</v>
      </c>
      <c r="AF1325" t="str">
        <f>IF(AD1325="","",VLOOKUP(AD1325,'Сотрудники и ссылки'!A:B,2,0))</f>
        <v>Серолог</v>
      </c>
      <c r="AG1325">
        <f>IF(AD1325="","",VLOOKUP(AD1325,'Сотрудники и ссылки'!A:C,3,0))</f>
        <v>20007746</v>
      </c>
      <c r="AH1325" s="11" t="s">
        <v>2676</v>
      </c>
      <c r="AI1325" t="str">
        <f>IF(AH1325="","",VLOOKUP(AH1325,'Сотрудники и ссылки'!A:B,2,0))</f>
        <v>Серолог</v>
      </c>
      <c r="AJ1325">
        <f>IF(AH1325="","",VLOOKUP(AH1325,'Сотрудники и ссылки'!A:C,3,0))</f>
        <v>20007746</v>
      </c>
      <c r="AK1325" s="14">
        <v>45709</v>
      </c>
      <c r="AL1325" s="2">
        <f>IF(AK1325="","",AK1325+VLOOKUP(I1325,'Вид исследования'!B:E,4,0))</f>
        <v>45710</v>
      </c>
      <c r="AM1325" s="2">
        <f>IF(AK1325="","",AK1325+VLOOKUP(I1325,'Вид исследования'!B:F,5,0))</f>
        <v>45710</v>
      </c>
      <c r="AN1325" s="14">
        <v>45709</v>
      </c>
      <c r="AP1325" s="11" t="s">
        <v>189</v>
      </c>
      <c r="AQ1325" t="str">
        <f>IFERROR(IF(L1325="","",VLOOKUP(L1325&amp;I1325,Продукция!A:K,11,0)),"обратитесь к админ справочника")</f>
        <v>согласно рекомендациям производителя теста</v>
      </c>
      <c r="AR1325" s="11" t="s">
        <v>4823</v>
      </c>
      <c r="AS1325" t="str">
        <f>IFERROR(IF(L1325="","",VLOOKUP(L1325&amp;I1325,Продукция!A:J,10,0)),"обратитесь к админ справочника")</f>
        <v>инструкция тест- ситема Биочек СК -114</v>
      </c>
      <c r="AT1325" s="11" t="s">
        <v>4823</v>
      </c>
      <c r="AU1325" s="11" t="s">
        <v>4823</v>
      </c>
      <c r="AV1325" s="11" t="s">
        <v>2676</v>
      </c>
      <c r="AW1325" s="11" t="s">
        <v>4824</v>
      </c>
      <c r="AX1325" s="11" t="s">
        <v>502</v>
      </c>
      <c r="AY1325" s="11" t="s">
        <v>1005</v>
      </c>
      <c r="AZ1325" s="11">
        <v>106</v>
      </c>
      <c r="BA1325" s="11">
        <v>39</v>
      </c>
      <c r="BC1325" s="11" t="s">
        <v>4896</v>
      </c>
    </row>
    <row r="1326" spans="1:55" x14ac:dyDescent="0.25">
      <c r="A1326" t="str">
        <f t="shared" si="24"/>
        <v>С/361MG (BioChek) микоплазма галлисептикум уровень антител</v>
      </c>
      <c r="B1326" t="str">
        <f>IF(E1326="","",INDEX(Лаборатории!A:A,MATCH('Производственный контроль'!E1326,Лаборатории!B:B,0)))</f>
        <v xml:space="preserve">КУРИНОЕ ЦАРСТВО АО </v>
      </c>
      <c r="C1326" t="str">
        <f>IF(E1326="","",VLOOKUP(E1326,Лаборатории!B:D,3,0))</f>
        <v>U377_CHL</v>
      </c>
      <c r="D1326" s="12">
        <v>45708</v>
      </c>
      <c r="E1326" s="11" t="s">
        <v>793</v>
      </c>
      <c r="F1326" s="11" t="s">
        <v>371</v>
      </c>
      <c r="G1326" s="11" t="s">
        <v>502</v>
      </c>
      <c r="H1326" s="11" t="s">
        <v>262</v>
      </c>
      <c r="I1326" s="11" t="s">
        <v>3422</v>
      </c>
      <c r="J1326" t="str">
        <f>IF(L1326="","",VLOOKUP(L1326,Продукция!B:D,3,0))</f>
        <v>Биологический_материал</v>
      </c>
      <c r="K1326" t="str">
        <f>IF(L1326="","",VLOOKUP(L1326,Продукция!B:C,2,0))</f>
        <v>Сыворотка крови</v>
      </c>
      <c r="L1326" s="151" t="s">
        <v>302</v>
      </c>
      <c r="M1326">
        <f>IF(L1326="","",VLOOKUP(L1326,Продукция!B:L,11,0))</f>
        <v>0</v>
      </c>
      <c r="N1326" s="11" t="s">
        <v>873</v>
      </c>
      <c r="P1326" s="11" t="s">
        <v>340</v>
      </c>
      <c r="Q1326" s="11" t="s">
        <v>854</v>
      </c>
      <c r="R1326" s="153" t="s">
        <v>4864</v>
      </c>
      <c r="S1326" s="11">
        <v>18</v>
      </c>
      <c r="T1326" s="11" t="s">
        <v>5196</v>
      </c>
      <c r="V1326" s="14">
        <v>45707</v>
      </c>
      <c r="Z1326" s="11" t="s">
        <v>4823</v>
      </c>
      <c r="AA1326" s="15">
        <v>0.55208333333333337</v>
      </c>
      <c r="AB1326" t="str">
        <f>IF(L1326="","",VLOOKUP(L1326&amp;I1326,Продукция!A:I,9,0))</f>
        <v>рекомендация производителя набора</v>
      </c>
      <c r="AC1326" s="14">
        <v>45709</v>
      </c>
      <c r="AD1326" s="11" t="s">
        <v>2676</v>
      </c>
      <c r="AE1326" s="11" t="s">
        <v>4823</v>
      </c>
      <c r="AF1326" t="str">
        <f>IF(AD1326="","",VLOOKUP(AD1326,'Сотрудники и ссылки'!A:B,2,0))</f>
        <v>Серолог</v>
      </c>
      <c r="AG1326">
        <f>IF(AD1326="","",VLOOKUP(AD1326,'Сотрудники и ссылки'!A:C,3,0))</f>
        <v>20007746</v>
      </c>
      <c r="AH1326" s="11" t="s">
        <v>2676</v>
      </c>
      <c r="AI1326" t="str">
        <f>IF(AH1326="","",VLOOKUP(AH1326,'Сотрудники и ссылки'!A:B,2,0))</f>
        <v>Серолог</v>
      </c>
      <c r="AJ1326">
        <f>IF(AH1326="","",VLOOKUP(AH1326,'Сотрудники и ссылки'!A:C,3,0))</f>
        <v>20007746</v>
      </c>
      <c r="AK1326" s="14">
        <v>45709</v>
      </c>
      <c r="AL1326" s="2">
        <f>IF(AK1326="","",AK1326+VLOOKUP(I1326,'Вид исследования'!B:E,4,0))</f>
        <v>45710</v>
      </c>
      <c r="AM1326" s="2">
        <f>IF(AK1326="","",AK1326+VLOOKUP(I1326,'Вид исследования'!B:F,5,0))</f>
        <v>45710</v>
      </c>
      <c r="AN1326" s="14">
        <v>45709</v>
      </c>
      <c r="AP1326" s="11" t="s">
        <v>189</v>
      </c>
      <c r="AQ1326" t="str">
        <f>IFERROR(IF(L1326="","",VLOOKUP(L1326&amp;I1326,Продукция!A:K,11,0)),"обратитесь к админ справочника")</f>
        <v>согласно рекомендациям производителя теста</v>
      </c>
      <c r="AR1326" s="11" t="s">
        <v>4823</v>
      </c>
      <c r="AS1326" t="str">
        <f>IFERROR(IF(L1326="","",VLOOKUP(L1326&amp;I1326,Продукция!A:J,10,0)),"обратитесь к админ справочника")</f>
        <v>инструкция тест- ситема Биочек СК -114</v>
      </c>
      <c r="AT1326" s="11" t="s">
        <v>4823</v>
      </c>
      <c r="AU1326" s="11" t="s">
        <v>4823</v>
      </c>
      <c r="AV1326" s="11" t="s">
        <v>2676</v>
      </c>
      <c r="AW1326" s="11" t="s">
        <v>4824</v>
      </c>
      <c r="AX1326" s="11" t="s">
        <v>502</v>
      </c>
      <c r="AY1326" s="11" t="s">
        <v>1006</v>
      </c>
      <c r="AZ1326" s="11">
        <v>106</v>
      </c>
      <c r="BA1326" s="11">
        <v>38</v>
      </c>
      <c r="BC1326" s="11" t="s">
        <v>4896</v>
      </c>
    </row>
    <row r="1327" spans="1:55" x14ac:dyDescent="0.25">
      <c r="A1327" t="str">
        <f t="shared" si="24"/>
        <v>С/361MG (BioChek) микоплазма галлисептикум уровень антител</v>
      </c>
      <c r="B1327" t="str">
        <f>IF(E1327="","",INDEX(Лаборатории!A:A,MATCH('Производственный контроль'!E1327,Лаборатории!B:B,0)))</f>
        <v xml:space="preserve">КУРИНОЕ ЦАРСТВО АО </v>
      </c>
      <c r="C1327" t="str">
        <f>IF(E1327="","",VLOOKUP(E1327,Лаборатории!B:D,3,0))</f>
        <v>U377_CHL</v>
      </c>
      <c r="D1327" s="12">
        <v>45708</v>
      </c>
      <c r="E1327" s="11" t="s">
        <v>793</v>
      </c>
      <c r="F1327" s="11" t="s">
        <v>371</v>
      </c>
      <c r="G1327" s="11" t="s">
        <v>502</v>
      </c>
      <c r="H1327" s="11" t="s">
        <v>262</v>
      </c>
      <c r="I1327" s="11" t="s">
        <v>3422</v>
      </c>
      <c r="J1327" t="str">
        <f>IF(L1327="","",VLOOKUP(L1327,Продукция!B:D,3,0))</f>
        <v>Биологический_материал</v>
      </c>
      <c r="K1327" t="str">
        <f>IF(L1327="","",VLOOKUP(L1327,Продукция!B:C,2,0))</f>
        <v>Сыворотка крови</v>
      </c>
      <c r="L1327" s="151" t="s">
        <v>302</v>
      </c>
      <c r="M1327">
        <f>IF(L1327="","",VLOOKUP(L1327,Продукция!B:L,11,0))</f>
        <v>0</v>
      </c>
      <c r="N1327" s="11" t="s">
        <v>873</v>
      </c>
      <c r="P1327" s="11" t="s">
        <v>340</v>
      </c>
      <c r="Q1327" s="11" t="s">
        <v>854</v>
      </c>
      <c r="R1327" s="153" t="s">
        <v>5198</v>
      </c>
      <c r="S1327" s="11">
        <v>18</v>
      </c>
      <c r="T1327" s="11" t="s">
        <v>5196</v>
      </c>
      <c r="V1327" s="14">
        <v>45702</v>
      </c>
      <c r="Z1327" s="11" t="s">
        <v>4823</v>
      </c>
      <c r="AA1327" s="15">
        <v>0.55208333333333337</v>
      </c>
      <c r="AB1327" t="str">
        <f>IF(L1327="","",VLOOKUP(L1327&amp;I1327,Продукция!A:I,9,0))</f>
        <v>рекомендация производителя набора</v>
      </c>
      <c r="AC1327" s="14">
        <v>45709</v>
      </c>
      <c r="AD1327" s="11" t="s">
        <v>2676</v>
      </c>
      <c r="AE1327" s="11" t="s">
        <v>4823</v>
      </c>
      <c r="AF1327" t="str">
        <f>IF(AD1327="","",VLOOKUP(AD1327,'Сотрудники и ссылки'!A:B,2,0))</f>
        <v>Серолог</v>
      </c>
      <c r="AG1327">
        <f>IF(AD1327="","",VLOOKUP(AD1327,'Сотрудники и ссылки'!A:C,3,0))</f>
        <v>20007746</v>
      </c>
      <c r="AH1327" s="11" t="s">
        <v>2676</v>
      </c>
      <c r="AI1327" t="str">
        <f>IF(AH1327="","",VLOOKUP(AH1327,'Сотрудники и ссылки'!A:B,2,0))</f>
        <v>Серолог</v>
      </c>
      <c r="AJ1327">
        <f>IF(AH1327="","",VLOOKUP(AH1327,'Сотрудники и ссылки'!A:C,3,0))</f>
        <v>20007746</v>
      </c>
      <c r="AK1327" s="14">
        <v>45709</v>
      </c>
      <c r="AL1327" s="2">
        <f>IF(AK1327="","",AK1327+VLOOKUP(I1327,'Вид исследования'!B:E,4,0))</f>
        <v>45710</v>
      </c>
      <c r="AM1327" s="2">
        <f>IF(AK1327="","",AK1327+VLOOKUP(I1327,'Вид исследования'!B:F,5,0))</f>
        <v>45710</v>
      </c>
      <c r="AN1327" s="14">
        <v>45709</v>
      </c>
      <c r="AP1327" s="11" t="s">
        <v>189</v>
      </c>
      <c r="AQ1327" t="str">
        <f>IFERROR(IF(L1327="","",VLOOKUP(L1327&amp;I1327,Продукция!A:K,11,0)),"обратитесь к админ справочника")</f>
        <v>согласно рекомендациям производителя теста</v>
      </c>
      <c r="AR1327" s="11" t="s">
        <v>4823</v>
      </c>
      <c r="AS1327" t="str">
        <f>IFERROR(IF(L1327="","",VLOOKUP(L1327&amp;I1327,Продукция!A:J,10,0)),"обратитесь к админ справочника")</f>
        <v>инструкция тест- ситема Биочек СК -114</v>
      </c>
      <c r="AT1327" s="11" t="s">
        <v>4823</v>
      </c>
      <c r="AU1327" s="11" t="s">
        <v>4823</v>
      </c>
      <c r="AV1327" s="11" t="s">
        <v>2676</v>
      </c>
      <c r="AW1327" s="11" t="s">
        <v>4824</v>
      </c>
      <c r="AX1327" s="11" t="s">
        <v>502</v>
      </c>
      <c r="AY1327" s="11" t="s">
        <v>1010</v>
      </c>
      <c r="AZ1327" s="11">
        <v>106</v>
      </c>
      <c r="BA1327" s="11">
        <v>36</v>
      </c>
      <c r="BC1327" s="11" t="s">
        <v>4896</v>
      </c>
    </row>
    <row r="1328" spans="1:55" x14ac:dyDescent="0.25">
      <c r="A1328" t="str">
        <f t="shared" si="24"/>
        <v>С/361MG (BioChek) микоплазма галлисептикум уровень антител</v>
      </c>
      <c r="B1328" t="str">
        <f>IF(E1328="","",INDEX(Лаборатории!A:A,MATCH('Производственный контроль'!E1328,Лаборатории!B:B,0)))</f>
        <v xml:space="preserve">КУРИНОЕ ЦАРСТВО АО </v>
      </c>
      <c r="C1328" t="str">
        <f>IF(E1328="","",VLOOKUP(E1328,Лаборатории!B:D,3,0))</f>
        <v>U377_CHL</v>
      </c>
      <c r="D1328" s="12">
        <v>45708</v>
      </c>
      <c r="E1328" s="11" t="s">
        <v>793</v>
      </c>
      <c r="F1328" s="11" t="s">
        <v>371</v>
      </c>
      <c r="G1328" s="11" t="s">
        <v>502</v>
      </c>
      <c r="H1328" s="11" t="s">
        <v>262</v>
      </c>
      <c r="I1328" s="11" t="s">
        <v>3422</v>
      </c>
      <c r="J1328" t="str">
        <f>IF(L1328="","",VLOOKUP(L1328,Продукция!B:D,3,0))</f>
        <v>Биологический_материал</v>
      </c>
      <c r="K1328" t="str">
        <f>IF(L1328="","",VLOOKUP(L1328,Продукция!B:C,2,0))</f>
        <v>Сыворотка крови</v>
      </c>
      <c r="L1328" s="151" t="s">
        <v>302</v>
      </c>
      <c r="M1328">
        <f>IF(L1328="","",VLOOKUP(L1328,Продукция!B:L,11,0))</f>
        <v>0</v>
      </c>
      <c r="N1328" s="11" t="s">
        <v>873</v>
      </c>
      <c r="P1328" s="11" t="s">
        <v>340</v>
      </c>
      <c r="Q1328" s="11" t="s">
        <v>854</v>
      </c>
      <c r="R1328" s="153" t="s">
        <v>5199</v>
      </c>
      <c r="S1328" s="11">
        <v>18</v>
      </c>
      <c r="T1328" s="11" t="s">
        <v>5196</v>
      </c>
      <c r="V1328" s="14">
        <v>45704</v>
      </c>
      <c r="Z1328" s="11" t="s">
        <v>4823</v>
      </c>
      <c r="AA1328" s="15">
        <v>0.55208333333333337</v>
      </c>
      <c r="AB1328" t="str">
        <f>IF(L1328="","",VLOOKUP(L1328&amp;I1328,Продукция!A:I,9,0))</f>
        <v>рекомендация производителя набора</v>
      </c>
      <c r="AC1328" s="14">
        <v>45709</v>
      </c>
      <c r="AD1328" s="11" t="s">
        <v>2676</v>
      </c>
      <c r="AE1328" s="11" t="s">
        <v>4823</v>
      </c>
      <c r="AF1328" t="str">
        <f>IF(AD1328="","",VLOOKUP(AD1328,'Сотрудники и ссылки'!A:B,2,0))</f>
        <v>Серолог</v>
      </c>
      <c r="AG1328">
        <f>IF(AD1328="","",VLOOKUP(AD1328,'Сотрудники и ссылки'!A:C,3,0))</f>
        <v>20007746</v>
      </c>
      <c r="AH1328" s="11" t="s">
        <v>2676</v>
      </c>
      <c r="AI1328" t="str">
        <f>IF(AH1328="","",VLOOKUP(AH1328,'Сотрудники и ссылки'!A:B,2,0))</f>
        <v>Серолог</v>
      </c>
      <c r="AJ1328">
        <f>IF(AH1328="","",VLOOKUP(AH1328,'Сотрудники и ссылки'!A:C,3,0))</f>
        <v>20007746</v>
      </c>
      <c r="AK1328" s="14">
        <v>45709</v>
      </c>
      <c r="AL1328" s="2">
        <f>IF(AK1328="","",AK1328+VLOOKUP(I1328,'Вид исследования'!B:E,4,0))</f>
        <v>45710</v>
      </c>
      <c r="AM1328" s="2">
        <f>IF(AK1328="","",AK1328+VLOOKUP(I1328,'Вид исследования'!B:F,5,0))</f>
        <v>45710</v>
      </c>
      <c r="AN1328" s="14">
        <v>45709</v>
      </c>
      <c r="AP1328" s="11" t="s">
        <v>189</v>
      </c>
      <c r="AQ1328" t="str">
        <f>IFERROR(IF(L1328="","",VLOOKUP(L1328&amp;I1328,Продукция!A:K,11,0)),"обратитесь к админ справочника")</f>
        <v>согласно рекомендациям производителя теста</v>
      </c>
      <c r="AR1328" s="11" t="s">
        <v>4823</v>
      </c>
      <c r="AS1328" t="str">
        <f>IFERROR(IF(L1328="","",VLOOKUP(L1328&amp;I1328,Продукция!A:J,10,0)),"обратитесь к админ справочника")</f>
        <v>инструкция тест- ситема Биочек СК -114</v>
      </c>
      <c r="AT1328" s="11" t="s">
        <v>4823</v>
      </c>
      <c r="AU1328" s="11" t="s">
        <v>4823</v>
      </c>
      <c r="AV1328" s="11" t="s">
        <v>2676</v>
      </c>
      <c r="AW1328" s="11" t="s">
        <v>4824</v>
      </c>
      <c r="AX1328" s="11" t="s">
        <v>502</v>
      </c>
      <c r="AY1328" s="11" t="s">
        <v>1016</v>
      </c>
      <c r="AZ1328" s="11">
        <v>106</v>
      </c>
      <c r="BA1328" s="11">
        <v>36</v>
      </c>
      <c r="BC1328" s="11" t="s">
        <v>4896</v>
      </c>
    </row>
    <row r="1329" spans="1:55" x14ac:dyDescent="0.25">
      <c r="A1329" t="str">
        <f t="shared" si="24"/>
        <v>С/361MS (BioChek) микоплазма синовия уровень антител</v>
      </c>
      <c r="B1329" t="str">
        <f>IF(E1329="","",INDEX(Лаборатории!A:A,MATCH('Производственный контроль'!E1329,Лаборатории!B:B,0)))</f>
        <v xml:space="preserve">КУРИНОЕ ЦАРСТВО АО </v>
      </c>
      <c r="C1329" t="str">
        <f>IF(E1329="","",VLOOKUP(E1329,Лаборатории!B:D,3,0))</f>
        <v>U377_CHL</v>
      </c>
      <c r="D1329" s="12">
        <v>45708</v>
      </c>
      <c r="E1329" s="11" t="s">
        <v>793</v>
      </c>
      <c r="F1329" s="11" t="s">
        <v>371</v>
      </c>
      <c r="G1329" s="11" t="s">
        <v>502</v>
      </c>
      <c r="H1329" s="11" t="s">
        <v>262</v>
      </c>
      <c r="I1329" s="11" t="s">
        <v>3423</v>
      </c>
      <c r="J1329" t="str">
        <f>IF(L1329="","",VLOOKUP(L1329,Продукция!B:D,3,0))</f>
        <v>Биологический_материал</v>
      </c>
      <c r="K1329" t="str">
        <f>IF(L1329="","",VLOOKUP(L1329,Продукция!B:C,2,0))</f>
        <v>Сыворотка крови</v>
      </c>
      <c r="L1329" s="151" t="s">
        <v>302</v>
      </c>
      <c r="M1329">
        <f>IF(L1329="","",VLOOKUP(L1329,Продукция!B:L,11,0))</f>
        <v>0</v>
      </c>
      <c r="N1329" s="11" t="s">
        <v>873</v>
      </c>
      <c r="P1329" s="11" t="s">
        <v>340</v>
      </c>
      <c r="Q1329" s="11" t="s">
        <v>854</v>
      </c>
      <c r="R1329" s="153" t="s">
        <v>5197</v>
      </c>
      <c r="S1329" s="11">
        <v>18</v>
      </c>
      <c r="T1329" s="11" t="s">
        <v>5196</v>
      </c>
      <c r="V1329" s="14">
        <v>45704</v>
      </c>
      <c r="Z1329" s="11" t="s">
        <v>4823</v>
      </c>
      <c r="AA1329" s="15">
        <v>0.55208333333333337</v>
      </c>
      <c r="AB1329" t="str">
        <f>IF(L1329="","",VLOOKUP(L1329&amp;I1329,Продукция!A:I,9,0))</f>
        <v>рекомендация производителя набора</v>
      </c>
      <c r="AC1329" s="14">
        <v>45709</v>
      </c>
      <c r="AD1329" s="11" t="s">
        <v>2676</v>
      </c>
      <c r="AE1329" s="11" t="s">
        <v>4823</v>
      </c>
      <c r="AF1329" t="str">
        <f>IF(AD1329="","",VLOOKUP(AD1329,'Сотрудники и ссылки'!A:B,2,0))</f>
        <v>Серолог</v>
      </c>
      <c r="AG1329">
        <f>IF(AD1329="","",VLOOKUP(AD1329,'Сотрудники и ссылки'!A:C,3,0))</f>
        <v>20007746</v>
      </c>
      <c r="AH1329" s="11" t="s">
        <v>2676</v>
      </c>
      <c r="AI1329" t="str">
        <f>IF(AH1329="","",VLOOKUP(AH1329,'Сотрудники и ссылки'!A:B,2,0))</f>
        <v>Серолог</v>
      </c>
      <c r="AJ1329">
        <f>IF(AH1329="","",VLOOKUP(AH1329,'Сотрудники и ссылки'!A:C,3,0))</f>
        <v>20007746</v>
      </c>
      <c r="AK1329" s="14">
        <v>45709</v>
      </c>
      <c r="AL1329" s="2">
        <f>IF(AK1329="","",AK1329+VLOOKUP(I1329,'Вид исследования'!B:E,4,0))</f>
        <v>45710</v>
      </c>
      <c r="AM1329" s="2">
        <f>IF(AK1329="","",AK1329+VLOOKUP(I1329,'Вид исследования'!B:F,5,0))</f>
        <v>45710</v>
      </c>
      <c r="AN1329" s="14">
        <v>45709</v>
      </c>
      <c r="AP1329" s="11" t="s">
        <v>189</v>
      </c>
      <c r="AQ1329" t="str">
        <f>IFERROR(IF(L1329="","",VLOOKUP(L1329&amp;I1329,Продукция!A:K,11,0)),"обратитесь к админ справочника")</f>
        <v>согласно рекомендациям производителя теста</v>
      </c>
      <c r="AR1329" s="11" t="s">
        <v>4823</v>
      </c>
      <c r="AS1329" t="str">
        <f>IFERROR(IF(L1329="","",VLOOKUP(L1329&amp;I1329,Продукция!A:J,10,0)),"обратитесь к админ справочника")</f>
        <v>инструкция тест- ситема Биочек СК -115</v>
      </c>
      <c r="AT1329" s="11" t="s">
        <v>4823</v>
      </c>
      <c r="AU1329" s="11" t="s">
        <v>4823</v>
      </c>
      <c r="AV1329" s="11" t="s">
        <v>2676</v>
      </c>
      <c r="AW1329" s="11" t="s">
        <v>4824</v>
      </c>
      <c r="AX1329" s="11" t="s">
        <v>502</v>
      </c>
      <c r="AY1329" s="11" t="s">
        <v>1011</v>
      </c>
      <c r="AZ1329" s="11">
        <v>106</v>
      </c>
      <c r="BA1329" s="11">
        <v>39</v>
      </c>
      <c r="BC1329" s="11" t="s">
        <v>4896</v>
      </c>
    </row>
    <row r="1330" spans="1:55" x14ac:dyDescent="0.25">
      <c r="A1330" t="str">
        <f t="shared" ref="A1330:A1393" si="25">T1330&amp;I1330</f>
        <v>С/361MS (BioChek) микоплазма синовия уровень антител</v>
      </c>
      <c r="B1330" t="str">
        <f>IF(E1330="","",INDEX(Лаборатории!A:A,MATCH('Производственный контроль'!E1330,Лаборатории!B:B,0)))</f>
        <v xml:space="preserve">КУРИНОЕ ЦАРСТВО АО </v>
      </c>
      <c r="C1330" t="str">
        <f>IF(E1330="","",VLOOKUP(E1330,Лаборатории!B:D,3,0))</f>
        <v>U377_CHL</v>
      </c>
      <c r="D1330" s="12">
        <v>45708</v>
      </c>
      <c r="E1330" s="11" t="s">
        <v>793</v>
      </c>
      <c r="F1330" s="11" t="s">
        <v>371</v>
      </c>
      <c r="G1330" s="11" t="s">
        <v>502</v>
      </c>
      <c r="H1330" s="11" t="s">
        <v>262</v>
      </c>
      <c r="I1330" s="11" t="s">
        <v>3423</v>
      </c>
      <c r="J1330" t="str">
        <f>IF(L1330="","",VLOOKUP(L1330,Продукция!B:D,3,0))</f>
        <v>Биологический_материал</v>
      </c>
      <c r="K1330" t="str">
        <f>IF(L1330="","",VLOOKUP(L1330,Продукция!B:C,2,0))</f>
        <v>Сыворотка крови</v>
      </c>
      <c r="L1330" s="151" t="s">
        <v>302</v>
      </c>
      <c r="M1330">
        <f>IF(L1330="","",VLOOKUP(L1330,Продукция!B:L,11,0))</f>
        <v>0</v>
      </c>
      <c r="N1330" s="11" t="s">
        <v>873</v>
      </c>
      <c r="P1330" s="11" t="s">
        <v>340</v>
      </c>
      <c r="Q1330" s="11" t="s">
        <v>854</v>
      </c>
      <c r="R1330" s="153" t="s">
        <v>4857</v>
      </c>
      <c r="S1330" s="11">
        <v>18</v>
      </c>
      <c r="T1330" s="11" t="s">
        <v>5196</v>
      </c>
      <c r="V1330" s="14">
        <v>45706</v>
      </c>
      <c r="Z1330" s="11" t="s">
        <v>4823</v>
      </c>
      <c r="AA1330" s="15">
        <v>0.55208333333333337</v>
      </c>
      <c r="AB1330" t="str">
        <f>IF(L1330="","",VLOOKUP(L1330&amp;I1330,Продукция!A:I,9,0))</f>
        <v>рекомендация производителя набора</v>
      </c>
      <c r="AC1330" s="14">
        <v>45709</v>
      </c>
      <c r="AD1330" s="11" t="s">
        <v>2676</v>
      </c>
      <c r="AE1330" s="11" t="s">
        <v>4823</v>
      </c>
      <c r="AF1330" t="str">
        <f>IF(AD1330="","",VLOOKUP(AD1330,'Сотрудники и ссылки'!A:B,2,0))</f>
        <v>Серолог</v>
      </c>
      <c r="AG1330">
        <f>IF(AD1330="","",VLOOKUP(AD1330,'Сотрудники и ссылки'!A:C,3,0))</f>
        <v>20007746</v>
      </c>
      <c r="AH1330" s="11" t="s">
        <v>2676</v>
      </c>
      <c r="AI1330" t="str">
        <f>IF(AH1330="","",VLOOKUP(AH1330,'Сотрудники и ссылки'!A:B,2,0))</f>
        <v>Серолог</v>
      </c>
      <c r="AJ1330">
        <f>IF(AH1330="","",VLOOKUP(AH1330,'Сотрудники и ссылки'!A:C,3,0))</f>
        <v>20007746</v>
      </c>
      <c r="AK1330" s="14">
        <v>45709</v>
      </c>
      <c r="AL1330" s="2">
        <f>IF(AK1330="","",AK1330+VLOOKUP(I1330,'Вид исследования'!B:E,4,0))</f>
        <v>45710</v>
      </c>
      <c r="AM1330" s="2">
        <f>IF(AK1330="","",AK1330+VLOOKUP(I1330,'Вид исследования'!B:F,5,0))</f>
        <v>45710</v>
      </c>
      <c r="AN1330" s="14">
        <v>45709</v>
      </c>
      <c r="AP1330" s="11" t="s">
        <v>189</v>
      </c>
      <c r="AQ1330" t="str">
        <f>IFERROR(IF(L1330="","",VLOOKUP(L1330&amp;I1330,Продукция!A:K,11,0)),"обратитесь к админ справочника")</f>
        <v>согласно рекомендациям производителя теста</v>
      </c>
      <c r="AR1330" s="11" t="s">
        <v>4823</v>
      </c>
      <c r="AS1330" t="str">
        <f>IFERROR(IF(L1330="","",VLOOKUP(L1330&amp;I1330,Продукция!A:J,10,0)),"обратитесь к админ справочника")</f>
        <v>инструкция тест- ситема Биочек СК -115</v>
      </c>
      <c r="AT1330" s="11" t="s">
        <v>4823</v>
      </c>
      <c r="AU1330" s="11" t="s">
        <v>4823</v>
      </c>
      <c r="AV1330" s="11" t="s">
        <v>2676</v>
      </c>
      <c r="AW1330" s="11" t="s">
        <v>4824</v>
      </c>
      <c r="AX1330" s="11" t="s">
        <v>502</v>
      </c>
      <c r="AY1330" s="11" t="s">
        <v>1005</v>
      </c>
      <c r="AZ1330" s="11">
        <v>106</v>
      </c>
      <c r="BA1330" s="11">
        <v>39</v>
      </c>
      <c r="BC1330" s="11" t="s">
        <v>4896</v>
      </c>
    </row>
    <row r="1331" spans="1:55" x14ac:dyDescent="0.25">
      <c r="A1331" t="str">
        <f t="shared" si="25"/>
        <v>С/361MS (BioChek) микоплазма синовия уровень антител</v>
      </c>
      <c r="B1331" t="str">
        <f>IF(E1331="","",INDEX(Лаборатории!A:A,MATCH('Производственный контроль'!E1331,Лаборатории!B:B,0)))</f>
        <v xml:space="preserve">КУРИНОЕ ЦАРСТВО АО </v>
      </c>
      <c r="C1331" t="str">
        <f>IF(E1331="","",VLOOKUP(E1331,Лаборатории!B:D,3,0))</f>
        <v>U377_CHL</v>
      </c>
      <c r="D1331" s="12">
        <v>45708</v>
      </c>
      <c r="E1331" s="11" t="s">
        <v>793</v>
      </c>
      <c r="F1331" s="11" t="s">
        <v>371</v>
      </c>
      <c r="G1331" s="11" t="s">
        <v>502</v>
      </c>
      <c r="H1331" s="11" t="s">
        <v>262</v>
      </c>
      <c r="I1331" s="11" t="s">
        <v>3423</v>
      </c>
      <c r="J1331" t="str">
        <f>IF(L1331="","",VLOOKUP(L1331,Продукция!B:D,3,0))</f>
        <v>Биологический_материал</v>
      </c>
      <c r="K1331" t="str">
        <f>IF(L1331="","",VLOOKUP(L1331,Продукция!B:C,2,0))</f>
        <v>Сыворотка крови</v>
      </c>
      <c r="L1331" s="151" t="s">
        <v>302</v>
      </c>
      <c r="M1331">
        <f>IF(L1331="","",VLOOKUP(L1331,Продукция!B:L,11,0))</f>
        <v>0</v>
      </c>
      <c r="N1331" s="11" t="s">
        <v>873</v>
      </c>
      <c r="P1331" s="11" t="s">
        <v>340</v>
      </c>
      <c r="Q1331" s="11" t="s">
        <v>854</v>
      </c>
      <c r="R1331" s="153" t="s">
        <v>4864</v>
      </c>
      <c r="S1331" s="11">
        <v>18</v>
      </c>
      <c r="T1331" s="11" t="s">
        <v>5196</v>
      </c>
      <c r="V1331" s="14">
        <v>45707</v>
      </c>
      <c r="Z1331" s="11" t="s">
        <v>4823</v>
      </c>
      <c r="AA1331" s="15">
        <v>0.55208333333333337</v>
      </c>
      <c r="AB1331" t="str">
        <f>IF(L1331="","",VLOOKUP(L1331&amp;I1331,Продукция!A:I,9,0))</f>
        <v>рекомендация производителя набора</v>
      </c>
      <c r="AC1331" s="14">
        <v>45709</v>
      </c>
      <c r="AD1331" s="11" t="s">
        <v>2676</v>
      </c>
      <c r="AE1331" s="11" t="s">
        <v>4823</v>
      </c>
      <c r="AF1331" t="str">
        <f>IF(AD1331="","",VLOOKUP(AD1331,'Сотрудники и ссылки'!A:B,2,0))</f>
        <v>Серолог</v>
      </c>
      <c r="AG1331">
        <f>IF(AD1331="","",VLOOKUP(AD1331,'Сотрудники и ссылки'!A:C,3,0))</f>
        <v>20007746</v>
      </c>
      <c r="AH1331" s="11" t="s">
        <v>2676</v>
      </c>
      <c r="AI1331" t="str">
        <f>IF(AH1331="","",VLOOKUP(AH1331,'Сотрудники и ссылки'!A:B,2,0))</f>
        <v>Серолог</v>
      </c>
      <c r="AJ1331">
        <f>IF(AH1331="","",VLOOKUP(AH1331,'Сотрудники и ссылки'!A:C,3,0))</f>
        <v>20007746</v>
      </c>
      <c r="AK1331" s="14">
        <v>45709</v>
      </c>
      <c r="AL1331" s="2">
        <f>IF(AK1331="","",AK1331+VLOOKUP(I1331,'Вид исследования'!B:E,4,0))</f>
        <v>45710</v>
      </c>
      <c r="AM1331" s="2">
        <f>IF(AK1331="","",AK1331+VLOOKUP(I1331,'Вид исследования'!B:F,5,0))</f>
        <v>45710</v>
      </c>
      <c r="AN1331" s="14">
        <v>45709</v>
      </c>
      <c r="AP1331" s="11" t="s">
        <v>189</v>
      </c>
      <c r="AQ1331" t="str">
        <f>IFERROR(IF(L1331="","",VLOOKUP(L1331&amp;I1331,Продукция!A:K,11,0)),"обратитесь к админ справочника")</f>
        <v>согласно рекомендациям производителя теста</v>
      </c>
      <c r="AR1331" s="11" t="s">
        <v>4823</v>
      </c>
      <c r="AS1331" t="str">
        <f>IFERROR(IF(L1331="","",VLOOKUP(L1331&amp;I1331,Продукция!A:J,10,0)),"обратитесь к админ справочника")</f>
        <v>инструкция тест- ситема Биочек СК -115</v>
      </c>
      <c r="AT1331" s="11" t="s">
        <v>4823</v>
      </c>
      <c r="AU1331" s="11" t="s">
        <v>4823</v>
      </c>
      <c r="AV1331" s="11" t="s">
        <v>2676</v>
      </c>
      <c r="AW1331" s="11" t="s">
        <v>4824</v>
      </c>
      <c r="AX1331" s="11" t="s">
        <v>502</v>
      </c>
      <c r="AY1331" s="11" t="s">
        <v>1006</v>
      </c>
      <c r="AZ1331" s="11">
        <v>106</v>
      </c>
      <c r="BA1331" s="11">
        <v>38</v>
      </c>
      <c r="BC1331" s="11" t="s">
        <v>4896</v>
      </c>
    </row>
    <row r="1332" spans="1:55" x14ac:dyDescent="0.25">
      <c r="A1332" t="str">
        <f t="shared" si="25"/>
        <v>С/361MS (BioChek) микоплазма синовия уровень антител</v>
      </c>
      <c r="B1332" t="str">
        <f>IF(E1332="","",INDEX(Лаборатории!A:A,MATCH('Производственный контроль'!E1332,Лаборатории!B:B,0)))</f>
        <v xml:space="preserve">КУРИНОЕ ЦАРСТВО АО </v>
      </c>
      <c r="C1332" t="str">
        <f>IF(E1332="","",VLOOKUP(E1332,Лаборатории!B:D,3,0))</f>
        <v>U377_CHL</v>
      </c>
      <c r="D1332" s="12">
        <v>45708</v>
      </c>
      <c r="E1332" s="11" t="s">
        <v>793</v>
      </c>
      <c r="F1332" s="11" t="s">
        <v>371</v>
      </c>
      <c r="G1332" s="11" t="s">
        <v>502</v>
      </c>
      <c r="H1332" s="11" t="s">
        <v>262</v>
      </c>
      <c r="I1332" s="11" t="s">
        <v>3423</v>
      </c>
      <c r="J1332" t="str">
        <f>IF(L1332="","",VLOOKUP(L1332,Продукция!B:D,3,0))</f>
        <v>Биологический_материал</v>
      </c>
      <c r="K1332" t="str">
        <f>IF(L1332="","",VLOOKUP(L1332,Продукция!B:C,2,0))</f>
        <v>Сыворотка крови</v>
      </c>
      <c r="L1332" s="151" t="s">
        <v>302</v>
      </c>
      <c r="M1332">
        <f>IF(L1332="","",VLOOKUP(L1332,Продукция!B:L,11,0))</f>
        <v>0</v>
      </c>
      <c r="N1332" s="11" t="s">
        <v>873</v>
      </c>
      <c r="P1332" s="11" t="s">
        <v>340</v>
      </c>
      <c r="Q1332" s="11" t="s">
        <v>854</v>
      </c>
      <c r="R1332" s="153" t="s">
        <v>5198</v>
      </c>
      <c r="S1332" s="11">
        <v>18</v>
      </c>
      <c r="T1332" s="11" t="s">
        <v>5196</v>
      </c>
      <c r="V1332" s="14">
        <v>45702</v>
      </c>
      <c r="Z1332" s="11" t="s">
        <v>4823</v>
      </c>
      <c r="AA1332" s="15">
        <v>0.55208333333333337</v>
      </c>
      <c r="AB1332" t="str">
        <f>IF(L1332="","",VLOOKUP(L1332&amp;I1332,Продукция!A:I,9,0))</f>
        <v>рекомендация производителя набора</v>
      </c>
      <c r="AC1332" s="14">
        <v>45709</v>
      </c>
      <c r="AD1332" s="11" t="s">
        <v>2676</v>
      </c>
      <c r="AE1332" s="11" t="s">
        <v>4823</v>
      </c>
      <c r="AF1332" t="str">
        <f>IF(AD1332="","",VLOOKUP(AD1332,'Сотрудники и ссылки'!A:B,2,0))</f>
        <v>Серолог</v>
      </c>
      <c r="AG1332">
        <f>IF(AD1332="","",VLOOKUP(AD1332,'Сотрудники и ссылки'!A:C,3,0))</f>
        <v>20007746</v>
      </c>
      <c r="AH1332" s="11" t="s">
        <v>2676</v>
      </c>
      <c r="AI1332" t="str">
        <f>IF(AH1332="","",VLOOKUP(AH1332,'Сотрудники и ссылки'!A:B,2,0))</f>
        <v>Серолог</v>
      </c>
      <c r="AJ1332">
        <f>IF(AH1332="","",VLOOKUP(AH1332,'Сотрудники и ссылки'!A:C,3,0))</f>
        <v>20007746</v>
      </c>
      <c r="AK1332" s="14">
        <v>45709</v>
      </c>
      <c r="AL1332" s="2">
        <f>IF(AK1332="","",AK1332+VLOOKUP(I1332,'Вид исследования'!B:E,4,0))</f>
        <v>45710</v>
      </c>
      <c r="AM1332" s="2">
        <f>IF(AK1332="","",AK1332+VLOOKUP(I1332,'Вид исследования'!B:F,5,0))</f>
        <v>45710</v>
      </c>
      <c r="AN1332" s="14">
        <v>45709</v>
      </c>
      <c r="AP1332" s="11" t="s">
        <v>189</v>
      </c>
      <c r="AQ1332" t="str">
        <f>IFERROR(IF(L1332="","",VLOOKUP(L1332&amp;I1332,Продукция!A:K,11,0)),"обратитесь к админ справочника")</f>
        <v>согласно рекомендациям производителя теста</v>
      </c>
      <c r="AR1332" s="11" t="s">
        <v>4823</v>
      </c>
      <c r="AS1332" t="str">
        <f>IFERROR(IF(L1332="","",VLOOKUP(L1332&amp;I1332,Продукция!A:J,10,0)),"обратитесь к админ справочника")</f>
        <v>инструкция тест- ситема Биочек СК -115</v>
      </c>
      <c r="AT1332" s="11" t="s">
        <v>4823</v>
      </c>
      <c r="AU1332" s="11" t="s">
        <v>4823</v>
      </c>
      <c r="AV1332" s="11" t="s">
        <v>2676</v>
      </c>
      <c r="AW1332" s="11" t="s">
        <v>4824</v>
      </c>
      <c r="AX1332" s="11" t="s">
        <v>502</v>
      </c>
      <c r="AY1332" s="11" t="s">
        <v>1010</v>
      </c>
      <c r="AZ1332" s="11">
        <v>106</v>
      </c>
      <c r="BA1332" s="11">
        <v>36</v>
      </c>
      <c r="BC1332" s="11" t="s">
        <v>4896</v>
      </c>
    </row>
    <row r="1333" spans="1:55" x14ac:dyDescent="0.25">
      <c r="A1333" t="str">
        <f t="shared" si="25"/>
        <v>С/361MS (BioChek) микоплазма синовия уровень антител</v>
      </c>
      <c r="B1333" t="str">
        <f>IF(E1333="","",INDEX(Лаборатории!A:A,MATCH('Производственный контроль'!E1333,Лаборатории!B:B,0)))</f>
        <v xml:space="preserve">КУРИНОЕ ЦАРСТВО АО </v>
      </c>
      <c r="C1333" t="str">
        <f>IF(E1333="","",VLOOKUP(E1333,Лаборатории!B:D,3,0))</f>
        <v>U377_CHL</v>
      </c>
      <c r="D1333" s="12">
        <v>45708</v>
      </c>
      <c r="E1333" s="11" t="s">
        <v>793</v>
      </c>
      <c r="F1333" s="11" t="s">
        <v>371</v>
      </c>
      <c r="G1333" s="11" t="s">
        <v>502</v>
      </c>
      <c r="H1333" s="11" t="s">
        <v>262</v>
      </c>
      <c r="I1333" s="11" t="s">
        <v>3423</v>
      </c>
      <c r="J1333" t="str">
        <f>IF(L1333="","",VLOOKUP(L1333,Продукция!B:D,3,0))</f>
        <v>Биологический_материал</v>
      </c>
      <c r="K1333" t="str">
        <f>IF(L1333="","",VLOOKUP(L1333,Продукция!B:C,2,0))</f>
        <v>Сыворотка крови</v>
      </c>
      <c r="L1333" s="151" t="s">
        <v>302</v>
      </c>
      <c r="M1333">
        <f>IF(L1333="","",VLOOKUP(L1333,Продукция!B:L,11,0))</f>
        <v>0</v>
      </c>
      <c r="N1333" s="11" t="s">
        <v>873</v>
      </c>
      <c r="P1333" s="11" t="s">
        <v>340</v>
      </c>
      <c r="Q1333" s="11" t="s">
        <v>854</v>
      </c>
      <c r="R1333" s="153" t="s">
        <v>5199</v>
      </c>
      <c r="S1333" s="11">
        <v>18</v>
      </c>
      <c r="T1333" s="11" t="s">
        <v>5196</v>
      </c>
      <c r="V1333" s="14">
        <v>45704</v>
      </c>
      <c r="Z1333" s="11" t="s">
        <v>4823</v>
      </c>
      <c r="AA1333" s="15">
        <v>0.55208333333333337</v>
      </c>
      <c r="AB1333" t="str">
        <f>IF(L1333="","",VLOOKUP(L1333&amp;I1333,Продукция!A:I,9,0))</f>
        <v>рекомендация производителя набора</v>
      </c>
      <c r="AC1333" s="14">
        <v>45709</v>
      </c>
      <c r="AD1333" s="11" t="s">
        <v>2676</v>
      </c>
      <c r="AE1333" s="11" t="s">
        <v>4823</v>
      </c>
      <c r="AF1333" t="str">
        <f>IF(AD1333="","",VLOOKUP(AD1333,'Сотрудники и ссылки'!A:B,2,0))</f>
        <v>Серолог</v>
      </c>
      <c r="AG1333">
        <f>IF(AD1333="","",VLOOKUP(AD1333,'Сотрудники и ссылки'!A:C,3,0))</f>
        <v>20007746</v>
      </c>
      <c r="AH1333" s="11" t="s">
        <v>2676</v>
      </c>
      <c r="AI1333" t="str">
        <f>IF(AH1333="","",VLOOKUP(AH1333,'Сотрудники и ссылки'!A:B,2,0))</f>
        <v>Серолог</v>
      </c>
      <c r="AJ1333">
        <f>IF(AH1333="","",VLOOKUP(AH1333,'Сотрудники и ссылки'!A:C,3,0))</f>
        <v>20007746</v>
      </c>
      <c r="AK1333" s="14">
        <v>45709</v>
      </c>
      <c r="AL1333" s="2">
        <f>IF(AK1333="","",AK1333+VLOOKUP(I1333,'Вид исследования'!B:E,4,0))</f>
        <v>45710</v>
      </c>
      <c r="AM1333" s="2">
        <f>IF(AK1333="","",AK1333+VLOOKUP(I1333,'Вид исследования'!B:F,5,0))</f>
        <v>45710</v>
      </c>
      <c r="AN1333" s="14">
        <v>45709</v>
      </c>
      <c r="AP1333" s="11" t="s">
        <v>189</v>
      </c>
      <c r="AQ1333" t="str">
        <f>IFERROR(IF(L1333="","",VLOOKUP(L1333&amp;I1333,Продукция!A:K,11,0)),"обратитесь к админ справочника")</f>
        <v>согласно рекомендациям производителя теста</v>
      </c>
      <c r="AR1333" s="11" t="s">
        <v>4823</v>
      </c>
      <c r="AS1333" t="str">
        <f>IFERROR(IF(L1333="","",VLOOKUP(L1333&amp;I1333,Продукция!A:J,10,0)),"обратитесь к админ справочника")</f>
        <v>инструкция тест- ситема Биочек СК -115</v>
      </c>
      <c r="AT1333" s="11" t="s">
        <v>4823</v>
      </c>
      <c r="AU1333" s="11" t="s">
        <v>4823</v>
      </c>
      <c r="AV1333" s="11" t="s">
        <v>2676</v>
      </c>
      <c r="AW1333" s="11" t="s">
        <v>4824</v>
      </c>
      <c r="AX1333" s="11" t="s">
        <v>502</v>
      </c>
      <c r="AY1333" s="11" t="s">
        <v>1016</v>
      </c>
      <c r="AZ1333" s="11">
        <v>106</v>
      </c>
      <c r="BA1333" s="11">
        <v>36</v>
      </c>
      <c r="BC1333" s="11" t="s">
        <v>4896</v>
      </c>
    </row>
    <row r="1334" spans="1:55" x14ac:dyDescent="0.25">
      <c r="A1334" t="str">
        <f t="shared" si="25"/>
        <v>С/361SE (BioChek) сальмонелла группы В и D уровень антител</v>
      </c>
      <c r="B1334" t="str">
        <f>IF(E1334="","",INDEX(Лаборатории!A:A,MATCH('Производственный контроль'!E1334,Лаборатории!B:B,0)))</f>
        <v xml:space="preserve">КУРИНОЕ ЦАРСТВО АО </v>
      </c>
      <c r="C1334" t="str">
        <f>IF(E1334="","",VLOOKUP(E1334,Лаборатории!B:D,3,0))</f>
        <v>U377_CHL</v>
      </c>
      <c r="D1334" s="12">
        <v>45708</v>
      </c>
      <c r="E1334" s="11" t="s">
        <v>793</v>
      </c>
      <c r="F1334" s="11" t="s">
        <v>371</v>
      </c>
      <c r="G1334" s="11" t="s">
        <v>502</v>
      </c>
      <c r="H1334" s="11" t="s">
        <v>262</v>
      </c>
      <c r="I1334" s="11" t="s">
        <v>3428</v>
      </c>
      <c r="J1334" t="str">
        <f>IF(L1334="","",VLOOKUP(L1334,Продукция!B:D,3,0))</f>
        <v>Биологический_материал</v>
      </c>
      <c r="K1334" t="str">
        <f>IF(L1334="","",VLOOKUP(L1334,Продукция!B:C,2,0))</f>
        <v>Сыворотка крови</v>
      </c>
      <c r="L1334" s="151" t="s">
        <v>302</v>
      </c>
      <c r="M1334">
        <f>IF(L1334="","",VLOOKUP(L1334,Продукция!B:L,11,0))</f>
        <v>0</v>
      </c>
      <c r="N1334" s="11" t="s">
        <v>873</v>
      </c>
      <c r="P1334" s="11" t="s">
        <v>340</v>
      </c>
      <c r="Q1334" s="11" t="s">
        <v>854</v>
      </c>
      <c r="R1334" s="153" t="s">
        <v>5197</v>
      </c>
      <c r="S1334" s="11">
        <v>18</v>
      </c>
      <c r="T1334" s="11" t="s">
        <v>5196</v>
      </c>
      <c r="V1334" s="14">
        <v>45704</v>
      </c>
      <c r="Z1334" s="11" t="s">
        <v>4823</v>
      </c>
      <c r="AA1334" s="15">
        <v>0.55208333333333337</v>
      </c>
      <c r="AB1334" t="str">
        <f>IF(L1334="","",VLOOKUP(L1334&amp;I1334,Продукция!A:I,9,0))</f>
        <v>рекомендация производителя набора</v>
      </c>
      <c r="AC1334" s="14">
        <v>45709</v>
      </c>
      <c r="AD1334" s="11" t="s">
        <v>2676</v>
      </c>
      <c r="AE1334" s="11" t="s">
        <v>4823</v>
      </c>
      <c r="AF1334" t="str">
        <f>IF(AD1334="","",VLOOKUP(AD1334,'Сотрудники и ссылки'!A:B,2,0))</f>
        <v>Серолог</v>
      </c>
      <c r="AG1334">
        <f>IF(AD1334="","",VLOOKUP(AD1334,'Сотрудники и ссылки'!A:C,3,0))</f>
        <v>20007746</v>
      </c>
      <c r="AH1334" s="11" t="s">
        <v>2676</v>
      </c>
      <c r="AI1334" t="str">
        <f>IF(AH1334="","",VLOOKUP(AH1334,'Сотрудники и ссылки'!A:B,2,0))</f>
        <v>Серолог</v>
      </c>
      <c r="AJ1334">
        <f>IF(AH1334="","",VLOOKUP(AH1334,'Сотрудники и ссылки'!A:C,3,0))</f>
        <v>20007746</v>
      </c>
      <c r="AK1334" s="14">
        <v>45709</v>
      </c>
      <c r="AL1334" s="2">
        <f>IF(AK1334="","",AK1334+VLOOKUP(I1334,'Вид исследования'!B:E,4,0))</f>
        <v>45710</v>
      </c>
      <c r="AM1334" s="2">
        <f>IF(AK1334="","",AK1334+VLOOKUP(I1334,'Вид исследования'!B:F,5,0))</f>
        <v>45710</v>
      </c>
      <c r="AN1334" s="14">
        <v>45709</v>
      </c>
      <c r="AP1334" s="11" t="s">
        <v>189</v>
      </c>
      <c r="AQ1334" t="str">
        <f>IFERROR(IF(L1334="","",VLOOKUP(L1334&amp;I1334,Продукция!A:K,11,0)),"обратитесь к админ справочника")</f>
        <v>согласно рекомендациям производителя теста</v>
      </c>
      <c r="AR1334" s="11" t="s">
        <v>4823</v>
      </c>
      <c r="AS1334" t="str">
        <f>IFERROR(IF(L1334="","",VLOOKUP(L1334&amp;I1334,Продукция!A:J,10,0)),"обратитесь к админ справочника")</f>
        <v>инструкция тест- ситема Биочек СК -218</v>
      </c>
      <c r="AT1334" s="11" t="s">
        <v>4823</v>
      </c>
      <c r="AU1334" s="11" t="s">
        <v>4823</v>
      </c>
      <c r="AV1334" s="11" t="s">
        <v>2676</v>
      </c>
      <c r="AW1334" s="11" t="s">
        <v>4824</v>
      </c>
      <c r="AX1334" s="11" t="s">
        <v>502</v>
      </c>
      <c r="AY1334" s="11" t="s">
        <v>1011</v>
      </c>
      <c r="AZ1334" s="11">
        <v>106</v>
      </c>
      <c r="BA1334" s="11">
        <v>39</v>
      </c>
      <c r="BC1334" s="11" t="s">
        <v>4896</v>
      </c>
    </row>
    <row r="1335" spans="1:55" x14ac:dyDescent="0.25">
      <c r="A1335" t="str">
        <f t="shared" si="25"/>
        <v>С/361SE (BioChek) сальмонелла группы В и D уровень антител</v>
      </c>
      <c r="B1335" t="str">
        <f>IF(E1335="","",INDEX(Лаборатории!A:A,MATCH('Производственный контроль'!E1335,Лаборатории!B:B,0)))</f>
        <v xml:space="preserve">КУРИНОЕ ЦАРСТВО АО </v>
      </c>
      <c r="C1335" t="str">
        <f>IF(E1335="","",VLOOKUP(E1335,Лаборатории!B:D,3,0))</f>
        <v>U377_CHL</v>
      </c>
      <c r="D1335" s="12">
        <v>45708</v>
      </c>
      <c r="E1335" s="11" t="s">
        <v>793</v>
      </c>
      <c r="F1335" s="11" t="s">
        <v>371</v>
      </c>
      <c r="G1335" s="11" t="s">
        <v>502</v>
      </c>
      <c r="H1335" s="11" t="s">
        <v>262</v>
      </c>
      <c r="I1335" s="11" t="s">
        <v>3428</v>
      </c>
      <c r="J1335" t="str">
        <f>IF(L1335="","",VLOOKUP(L1335,Продукция!B:D,3,0))</f>
        <v>Биологический_материал</v>
      </c>
      <c r="K1335" t="str">
        <f>IF(L1335="","",VLOOKUP(L1335,Продукция!B:C,2,0))</f>
        <v>Сыворотка крови</v>
      </c>
      <c r="L1335" s="151" t="s">
        <v>302</v>
      </c>
      <c r="M1335">
        <f>IF(L1335="","",VLOOKUP(L1335,Продукция!B:L,11,0))</f>
        <v>0</v>
      </c>
      <c r="N1335" s="11" t="s">
        <v>873</v>
      </c>
      <c r="P1335" s="11" t="s">
        <v>340</v>
      </c>
      <c r="Q1335" s="11" t="s">
        <v>854</v>
      </c>
      <c r="R1335" s="153" t="s">
        <v>4857</v>
      </c>
      <c r="S1335" s="11">
        <v>18</v>
      </c>
      <c r="T1335" s="11" t="s">
        <v>5196</v>
      </c>
      <c r="V1335" s="14">
        <v>45706</v>
      </c>
      <c r="Z1335" s="11" t="s">
        <v>4823</v>
      </c>
      <c r="AA1335" s="15">
        <v>0.55208333333333337</v>
      </c>
      <c r="AB1335" t="str">
        <f>IF(L1335="","",VLOOKUP(L1335&amp;I1335,Продукция!A:I,9,0))</f>
        <v>рекомендация производителя набора</v>
      </c>
      <c r="AC1335" s="14">
        <v>45709</v>
      </c>
      <c r="AD1335" s="11" t="s">
        <v>2676</v>
      </c>
      <c r="AE1335" s="11" t="s">
        <v>4823</v>
      </c>
      <c r="AF1335" t="str">
        <f>IF(AD1335="","",VLOOKUP(AD1335,'Сотрудники и ссылки'!A:B,2,0))</f>
        <v>Серолог</v>
      </c>
      <c r="AG1335">
        <f>IF(AD1335="","",VLOOKUP(AD1335,'Сотрудники и ссылки'!A:C,3,0))</f>
        <v>20007746</v>
      </c>
      <c r="AH1335" s="11" t="s">
        <v>2676</v>
      </c>
      <c r="AI1335" t="str">
        <f>IF(AH1335="","",VLOOKUP(AH1335,'Сотрудники и ссылки'!A:B,2,0))</f>
        <v>Серолог</v>
      </c>
      <c r="AJ1335">
        <f>IF(AH1335="","",VLOOKUP(AH1335,'Сотрудники и ссылки'!A:C,3,0))</f>
        <v>20007746</v>
      </c>
      <c r="AK1335" s="14">
        <v>45709</v>
      </c>
      <c r="AL1335" s="2">
        <f>IF(AK1335="","",AK1335+VLOOKUP(I1335,'Вид исследования'!B:E,4,0))</f>
        <v>45710</v>
      </c>
      <c r="AM1335" s="2">
        <f>IF(AK1335="","",AK1335+VLOOKUP(I1335,'Вид исследования'!B:F,5,0))</f>
        <v>45710</v>
      </c>
      <c r="AN1335" s="14">
        <v>45709</v>
      </c>
      <c r="AP1335" s="11" t="s">
        <v>189</v>
      </c>
      <c r="AQ1335" t="str">
        <f>IFERROR(IF(L1335="","",VLOOKUP(L1335&amp;I1335,Продукция!A:K,11,0)),"обратитесь к админ справочника")</f>
        <v>согласно рекомендациям производителя теста</v>
      </c>
      <c r="AR1335" s="11" t="s">
        <v>4823</v>
      </c>
      <c r="AS1335" t="str">
        <f>IFERROR(IF(L1335="","",VLOOKUP(L1335&amp;I1335,Продукция!A:J,10,0)),"обратитесь к админ справочника")</f>
        <v>инструкция тест- ситема Биочек СК -218</v>
      </c>
      <c r="AT1335" s="11" t="s">
        <v>4823</v>
      </c>
      <c r="AU1335" s="11" t="s">
        <v>4823</v>
      </c>
      <c r="AV1335" s="11" t="s">
        <v>2676</v>
      </c>
      <c r="AW1335" s="11" t="s">
        <v>4824</v>
      </c>
      <c r="AX1335" s="11" t="s">
        <v>502</v>
      </c>
      <c r="AY1335" s="11" t="s">
        <v>1005</v>
      </c>
      <c r="AZ1335" s="11">
        <v>106</v>
      </c>
      <c r="BA1335" s="11">
        <v>39</v>
      </c>
      <c r="BC1335" s="11" t="s">
        <v>4896</v>
      </c>
    </row>
    <row r="1336" spans="1:55" x14ac:dyDescent="0.25">
      <c r="A1336" t="str">
        <f t="shared" si="25"/>
        <v>С/361SE (BioChek) сальмонелла группы В и D уровень антител</v>
      </c>
      <c r="B1336" t="str">
        <f>IF(E1336="","",INDEX(Лаборатории!A:A,MATCH('Производственный контроль'!E1336,Лаборатории!B:B,0)))</f>
        <v xml:space="preserve">КУРИНОЕ ЦАРСТВО АО </v>
      </c>
      <c r="C1336" t="str">
        <f>IF(E1336="","",VLOOKUP(E1336,Лаборатории!B:D,3,0))</f>
        <v>U377_CHL</v>
      </c>
      <c r="D1336" s="12">
        <v>45708</v>
      </c>
      <c r="E1336" s="11" t="s">
        <v>793</v>
      </c>
      <c r="F1336" s="11" t="s">
        <v>371</v>
      </c>
      <c r="G1336" s="11" t="s">
        <v>502</v>
      </c>
      <c r="H1336" s="11" t="s">
        <v>262</v>
      </c>
      <c r="I1336" s="11" t="s">
        <v>3428</v>
      </c>
      <c r="J1336" t="str">
        <f>IF(L1336="","",VLOOKUP(L1336,Продукция!B:D,3,0))</f>
        <v>Биологический_материал</v>
      </c>
      <c r="K1336" t="str">
        <f>IF(L1336="","",VLOOKUP(L1336,Продукция!B:C,2,0))</f>
        <v>Сыворотка крови</v>
      </c>
      <c r="L1336" s="151" t="s">
        <v>302</v>
      </c>
      <c r="M1336">
        <f>IF(L1336="","",VLOOKUP(L1336,Продукция!B:L,11,0))</f>
        <v>0</v>
      </c>
      <c r="N1336" s="11" t="s">
        <v>873</v>
      </c>
      <c r="P1336" s="11" t="s">
        <v>340</v>
      </c>
      <c r="Q1336" s="11" t="s">
        <v>854</v>
      </c>
      <c r="R1336" s="153" t="s">
        <v>4864</v>
      </c>
      <c r="S1336" s="11">
        <v>18</v>
      </c>
      <c r="T1336" s="11" t="s">
        <v>5196</v>
      </c>
      <c r="V1336" s="14">
        <v>45707</v>
      </c>
      <c r="Z1336" s="11" t="s">
        <v>4823</v>
      </c>
      <c r="AA1336" s="15">
        <v>0.55208333333333337</v>
      </c>
      <c r="AB1336" t="str">
        <f>IF(L1336="","",VLOOKUP(L1336&amp;I1336,Продукция!A:I,9,0))</f>
        <v>рекомендация производителя набора</v>
      </c>
      <c r="AC1336" s="14">
        <v>45709</v>
      </c>
      <c r="AD1336" s="11" t="s">
        <v>2676</v>
      </c>
      <c r="AE1336" s="11" t="s">
        <v>4823</v>
      </c>
      <c r="AF1336" t="str">
        <f>IF(AD1336="","",VLOOKUP(AD1336,'Сотрудники и ссылки'!A:B,2,0))</f>
        <v>Серолог</v>
      </c>
      <c r="AG1336">
        <f>IF(AD1336="","",VLOOKUP(AD1336,'Сотрудники и ссылки'!A:C,3,0))</f>
        <v>20007746</v>
      </c>
      <c r="AH1336" s="11" t="s">
        <v>2676</v>
      </c>
      <c r="AI1336" t="str">
        <f>IF(AH1336="","",VLOOKUP(AH1336,'Сотрудники и ссылки'!A:B,2,0))</f>
        <v>Серолог</v>
      </c>
      <c r="AJ1336">
        <f>IF(AH1336="","",VLOOKUP(AH1336,'Сотрудники и ссылки'!A:C,3,0))</f>
        <v>20007746</v>
      </c>
      <c r="AK1336" s="14">
        <v>45709</v>
      </c>
      <c r="AL1336" s="2">
        <f>IF(AK1336="","",AK1336+VLOOKUP(I1336,'Вид исследования'!B:E,4,0))</f>
        <v>45710</v>
      </c>
      <c r="AM1336" s="2">
        <f>IF(AK1336="","",AK1336+VLOOKUP(I1336,'Вид исследования'!B:F,5,0))</f>
        <v>45710</v>
      </c>
      <c r="AN1336" s="14">
        <v>45709</v>
      </c>
      <c r="AP1336" s="11" t="s">
        <v>189</v>
      </c>
      <c r="AQ1336" t="str">
        <f>IFERROR(IF(L1336="","",VLOOKUP(L1336&amp;I1336,Продукция!A:K,11,0)),"обратитесь к админ справочника")</f>
        <v>согласно рекомендациям производителя теста</v>
      </c>
      <c r="AR1336" s="11" t="s">
        <v>4823</v>
      </c>
      <c r="AS1336" t="str">
        <f>IFERROR(IF(L1336="","",VLOOKUP(L1336&amp;I1336,Продукция!A:J,10,0)),"обратитесь к админ справочника")</f>
        <v>инструкция тест- ситема Биочек СК -218</v>
      </c>
      <c r="AT1336" s="11" t="s">
        <v>4823</v>
      </c>
      <c r="AU1336" s="11" t="s">
        <v>4823</v>
      </c>
      <c r="AV1336" s="11" t="s">
        <v>2676</v>
      </c>
      <c r="AW1336" s="11" t="s">
        <v>4824</v>
      </c>
      <c r="AX1336" s="11" t="s">
        <v>502</v>
      </c>
      <c r="AY1336" s="11" t="s">
        <v>1006</v>
      </c>
      <c r="AZ1336" s="11">
        <v>106</v>
      </c>
      <c r="BA1336" s="11">
        <v>38</v>
      </c>
      <c r="BC1336" s="11" t="s">
        <v>4896</v>
      </c>
    </row>
    <row r="1337" spans="1:55" x14ac:dyDescent="0.25">
      <c r="A1337" t="str">
        <f t="shared" si="25"/>
        <v>С/361SE (BioChek) сальмонелла группы В и D уровень антител</v>
      </c>
      <c r="B1337" t="str">
        <f>IF(E1337="","",INDEX(Лаборатории!A:A,MATCH('Производственный контроль'!E1337,Лаборатории!B:B,0)))</f>
        <v xml:space="preserve">КУРИНОЕ ЦАРСТВО АО </v>
      </c>
      <c r="C1337" t="str">
        <f>IF(E1337="","",VLOOKUP(E1337,Лаборатории!B:D,3,0))</f>
        <v>U377_CHL</v>
      </c>
      <c r="D1337" s="12">
        <v>45708</v>
      </c>
      <c r="E1337" s="11" t="s">
        <v>793</v>
      </c>
      <c r="F1337" s="11" t="s">
        <v>371</v>
      </c>
      <c r="G1337" s="11" t="s">
        <v>502</v>
      </c>
      <c r="H1337" s="11" t="s">
        <v>262</v>
      </c>
      <c r="I1337" s="11" t="s">
        <v>3428</v>
      </c>
      <c r="J1337" t="str">
        <f>IF(L1337="","",VLOOKUP(L1337,Продукция!B:D,3,0))</f>
        <v>Биологический_материал</v>
      </c>
      <c r="K1337" t="str">
        <f>IF(L1337="","",VLOOKUP(L1337,Продукция!B:C,2,0))</f>
        <v>Сыворотка крови</v>
      </c>
      <c r="L1337" s="151" t="s">
        <v>302</v>
      </c>
      <c r="M1337">
        <f>IF(L1337="","",VLOOKUP(L1337,Продукция!B:L,11,0))</f>
        <v>0</v>
      </c>
      <c r="N1337" s="11" t="s">
        <v>873</v>
      </c>
      <c r="P1337" s="11" t="s">
        <v>340</v>
      </c>
      <c r="Q1337" s="11" t="s">
        <v>854</v>
      </c>
      <c r="R1337" s="153" t="s">
        <v>5198</v>
      </c>
      <c r="S1337" s="11">
        <v>18</v>
      </c>
      <c r="T1337" s="11" t="s">
        <v>5196</v>
      </c>
      <c r="V1337" s="14">
        <v>45702</v>
      </c>
      <c r="Z1337" s="11" t="s">
        <v>4823</v>
      </c>
      <c r="AA1337" s="15">
        <v>0.55208333333333337</v>
      </c>
      <c r="AB1337" t="str">
        <f>IF(L1337="","",VLOOKUP(L1337&amp;I1337,Продукция!A:I,9,0))</f>
        <v>рекомендация производителя набора</v>
      </c>
      <c r="AC1337" s="14">
        <v>45709</v>
      </c>
      <c r="AD1337" s="11" t="s">
        <v>2676</v>
      </c>
      <c r="AE1337" s="11" t="s">
        <v>4823</v>
      </c>
      <c r="AF1337" t="str">
        <f>IF(AD1337="","",VLOOKUP(AD1337,'Сотрудники и ссылки'!A:B,2,0))</f>
        <v>Серолог</v>
      </c>
      <c r="AG1337">
        <f>IF(AD1337="","",VLOOKUP(AD1337,'Сотрудники и ссылки'!A:C,3,0))</f>
        <v>20007746</v>
      </c>
      <c r="AH1337" s="11" t="s">
        <v>2676</v>
      </c>
      <c r="AI1337" t="str">
        <f>IF(AH1337="","",VLOOKUP(AH1337,'Сотрудники и ссылки'!A:B,2,0))</f>
        <v>Серолог</v>
      </c>
      <c r="AJ1337">
        <f>IF(AH1337="","",VLOOKUP(AH1337,'Сотрудники и ссылки'!A:C,3,0))</f>
        <v>20007746</v>
      </c>
      <c r="AK1337" s="14">
        <v>45709</v>
      </c>
      <c r="AL1337" s="2">
        <f>IF(AK1337="","",AK1337+VLOOKUP(I1337,'Вид исследования'!B:E,4,0))</f>
        <v>45710</v>
      </c>
      <c r="AM1337" s="2">
        <f>IF(AK1337="","",AK1337+VLOOKUP(I1337,'Вид исследования'!B:F,5,0))</f>
        <v>45710</v>
      </c>
      <c r="AN1337" s="14">
        <v>45709</v>
      </c>
      <c r="AP1337" s="11" t="s">
        <v>189</v>
      </c>
      <c r="AQ1337" t="str">
        <f>IFERROR(IF(L1337="","",VLOOKUP(L1337&amp;I1337,Продукция!A:K,11,0)),"обратитесь к админ справочника")</f>
        <v>согласно рекомендациям производителя теста</v>
      </c>
      <c r="AR1337" s="11" t="s">
        <v>4823</v>
      </c>
      <c r="AS1337" t="str">
        <f>IFERROR(IF(L1337="","",VLOOKUP(L1337&amp;I1337,Продукция!A:J,10,0)),"обратитесь к админ справочника")</f>
        <v>инструкция тест- ситема Биочек СК -218</v>
      </c>
      <c r="AT1337" s="11" t="s">
        <v>4823</v>
      </c>
      <c r="AU1337" s="11" t="s">
        <v>4823</v>
      </c>
      <c r="AV1337" s="11" t="s">
        <v>2676</v>
      </c>
      <c r="AW1337" s="11" t="s">
        <v>4824</v>
      </c>
      <c r="AX1337" s="11" t="s">
        <v>502</v>
      </c>
      <c r="AY1337" s="11" t="s">
        <v>1010</v>
      </c>
      <c r="AZ1337" s="11">
        <v>106</v>
      </c>
      <c r="BA1337" s="11">
        <v>36</v>
      </c>
      <c r="BC1337" s="11" t="s">
        <v>4896</v>
      </c>
    </row>
    <row r="1338" spans="1:55" x14ac:dyDescent="0.25">
      <c r="A1338" t="str">
        <f t="shared" si="25"/>
        <v>С/361SE (BioChek) сальмонелла группы В и D уровень антител</v>
      </c>
      <c r="B1338" t="str">
        <f>IF(E1338="","",INDEX(Лаборатории!A:A,MATCH('Производственный контроль'!E1338,Лаборатории!B:B,0)))</f>
        <v xml:space="preserve">КУРИНОЕ ЦАРСТВО АО </v>
      </c>
      <c r="C1338" t="str">
        <f>IF(E1338="","",VLOOKUP(E1338,Лаборатории!B:D,3,0))</f>
        <v>U377_CHL</v>
      </c>
      <c r="D1338" s="12">
        <v>45708</v>
      </c>
      <c r="E1338" s="11" t="s">
        <v>793</v>
      </c>
      <c r="F1338" s="11" t="s">
        <v>371</v>
      </c>
      <c r="G1338" s="11" t="s">
        <v>502</v>
      </c>
      <c r="H1338" s="11" t="s">
        <v>262</v>
      </c>
      <c r="I1338" s="11" t="s">
        <v>3428</v>
      </c>
      <c r="J1338" t="str">
        <f>IF(L1338="","",VLOOKUP(L1338,Продукция!B:D,3,0))</f>
        <v>Биологический_материал</v>
      </c>
      <c r="K1338" t="str">
        <f>IF(L1338="","",VLOOKUP(L1338,Продукция!B:C,2,0))</f>
        <v>Сыворотка крови</v>
      </c>
      <c r="L1338" s="151" t="s">
        <v>302</v>
      </c>
      <c r="M1338">
        <f>IF(L1338="","",VLOOKUP(L1338,Продукция!B:L,11,0))</f>
        <v>0</v>
      </c>
      <c r="N1338" s="11" t="s">
        <v>873</v>
      </c>
      <c r="P1338" s="11" t="s">
        <v>340</v>
      </c>
      <c r="Q1338" s="11" t="s">
        <v>854</v>
      </c>
      <c r="R1338" s="153" t="s">
        <v>5199</v>
      </c>
      <c r="S1338" s="11">
        <v>18</v>
      </c>
      <c r="T1338" s="11" t="s">
        <v>5196</v>
      </c>
      <c r="V1338" s="14">
        <v>45704</v>
      </c>
      <c r="Z1338" s="11" t="s">
        <v>4823</v>
      </c>
      <c r="AA1338" s="15">
        <v>0.55208333333333337</v>
      </c>
      <c r="AB1338" t="str">
        <f>IF(L1338="","",VLOOKUP(L1338&amp;I1338,Продукция!A:I,9,0))</f>
        <v>рекомендация производителя набора</v>
      </c>
      <c r="AC1338" s="14">
        <v>45709</v>
      </c>
      <c r="AD1338" s="11" t="s">
        <v>2676</v>
      </c>
      <c r="AE1338" s="11" t="s">
        <v>4823</v>
      </c>
      <c r="AF1338" t="str">
        <f>IF(AD1338="","",VLOOKUP(AD1338,'Сотрудники и ссылки'!A:B,2,0))</f>
        <v>Серолог</v>
      </c>
      <c r="AG1338">
        <f>IF(AD1338="","",VLOOKUP(AD1338,'Сотрудники и ссылки'!A:C,3,0))</f>
        <v>20007746</v>
      </c>
      <c r="AH1338" s="11" t="s">
        <v>2676</v>
      </c>
      <c r="AI1338" t="str">
        <f>IF(AH1338="","",VLOOKUP(AH1338,'Сотрудники и ссылки'!A:B,2,0))</f>
        <v>Серолог</v>
      </c>
      <c r="AJ1338">
        <f>IF(AH1338="","",VLOOKUP(AH1338,'Сотрудники и ссылки'!A:C,3,0))</f>
        <v>20007746</v>
      </c>
      <c r="AK1338" s="14">
        <v>45709</v>
      </c>
      <c r="AL1338" s="2">
        <f>IF(AK1338="","",AK1338+VLOOKUP(I1338,'Вид исследования'!B:E,4,0))</f>
        <v>45710</v>
      </c>
      <c r="AM1338" s="2">
        <f>IF(AK1338="","",AK1338+VLOOKUP(I1338,'Вид исследования'!B:F,5,0))</f>
        <v>45710</v>
      </c>
      <c r="AN1338" s="14">
        <v>45709</v>
      </c>
      <c r="AP1338" s="11" t="s">
        <v>189</v>
      </c>
      <c r="AQ1338" t="str">
        <f>IFERROR(IF(L1338="","",VLOOKUP(L1338&amp;I1338,Продукция!A:K,11,0)),"обратитесь к админ справочника")</f>
        <v>согласно рекомендациям производителя теста</v>
      </c>
      <c r="AR1338" s="11" t="s">
        <v>4823</v>
      </c>
      <c r="AS1338" t="str">
        <f>IFERROR(IF(L1338="","",VLOOKUP(L1338&amp;I1338,Продукция!A:J,10,0)),"обратитесь к админ справочника")</f>
        <v>инструкция тест- ситема Биочек СК -218</v>
      </c>
      <c r="AT1338" s="11" t="s">
        <v>4823</v>
      </c>
      <c r="AU1338" s="11" t="s">
        <v>4823</v>
      </c>
      <c r="AV1338" s="11" t="s">
        <v>2676</v>
      </c>
      <c r="AW1338" s="11" t="s">
        <v>4824</v>
      </c>
      <c r="AX1338" s="11" t="s">
        <v>502</v>
      </c>
      <c r="AY1338" s="11" t="s">
        <v>1016</v>
      </c>
      <c r="AZ1338" s="11">
        <v>106</v>
      </c>
      <c r="BA1338" s="11">
        <v>36</v>
      </c>
      <c r="BC1338" s="11" t="s">
        <v>4896</v>
      </c>
    </row>
    <row r="1339" spans="1:55" x14ac:dyDescent="0.25">
      <c r="A1339" t="str">
        <f t="shared" si="25"/>
        <v>С/361ORT (BioChek) орнитобактерии уровень антител</v>
      </c>
      <c r="B1339" t="str">
        <f>IF(E1339="","",INDEX(Лаборатории!A:A,MATCH('Производственный контроль'!E1339,Лаборатории!B:B,0)))</f>
        <v xml:space="preserve">КУРИНОЕ ЦАРСТВО АО </v>
      </c>
      <c r="C1339" t="str">
        <f>IF(E1339="","",VLOOKUP(E1339,Лаборатории!B:D,3,0))</f>
        <v>U377_CHL</v>
      </c>
      <c r="D1339" s="12">
        <v>45708</v>
      </c>
      <c r="E1339" s="11" t="s">
        <v>793</v>
      </c>
      <c r="F1339" s="11" t="s">
        <v>371</v>
      </c>
      <c r="G1339" s="11" t="s">
        <v>502</v>
      </c>
      <c r="H1339" s="11" t="s">
        <v>262</v>
      </c>
      <c r="I1339" s="11" t="s">
        <v>3425</v>
      </c>
      <c r="J1339" t="str">
        <f>IF(L1339="","",VLOOKUP(L1339,Продукция!B:D,3,0))</f>
        <v>Биологический_материал</v>
      </c>
      <c r="K1339" t="str">
        <f>IF(L1339="","",VLOOKUP(L1339,Продукция!B:C,2,0))</f>
        <v>Сыворотка крови</v>
      </c>
      <c r="L1339" s="151" t="s">
        <v>302</v>
      </c>
      <c r="M1339">
        <f>IF(L1339="","",VLOOKUP(L1339,Продукция!B:L,11,0))</f>
        <v>0</v>
      </c>
      <c r="N1339" s="11" t="s">
        <v>873</v>
      </c>
      <c r="P1339" s="11" t="s">
        <v>340</v>
      </c>
      <c r="Q1339" s="11" t="s">
        <v>854</v>
      </c>
      <c r="R1339" s="153" t="s">
        <v>5197</v>
      </c>
      <c r="S1339" s="11">
        <v>18</v>
      </c>
      <c r="T1339" s="11" t="s">
        <v>5196</v>
      </c>
      <c r="V1339" s="14">
        <v>45704</v>
      </c>
      <c r="Z1339" s="11" t="s">
        <v>4823</v>
      </c>
      <c r="AA1339" s="15">
        <v>0.55208333333333337</v>
      </c>
      <c r="AB1339" t="str">
        <f>IF(L1339="","",VLOOKUP(L1339&amp;I1339,Продукция!A:I,9,0))</f>
        <v>рекомендация производителя набора</v>
      </c>
      <c r="AC1339" s="14">
        <v>45709</v>
      </c>
      <c r="AD1339" s="11" t="s">
        <v>2676</v>
      </c>
      <c r="AE1339" s="11" t="s">
        <v>4823</v>
      </c>
      <c r="AF1339" t="str">
        <f>IF(AD1339="","",VLOOKUP(AD1339,'Сотрудники и ссылки'!A:B,2,0))</f>
        <v>Серолог</v>
      </c>
      <c r="AG1339">
        <f>IF(AD1339="","",VLOOKUP(AD1339,'Сотрудники и ссылки'!A:C,3,0))</f>
        <v>20007746</v>
      </c>
      <c r="AH1339" s="11" t="s">
        <v>2676</v>
      </c>
      <c r="AI1339" t="str">
        <f>IF(AH1339="","",VLOOKUP(AH1339,'Сотрудники и ссылки'!A:B,2,0))</f>
        <v>Серолог</v>
      </c>
      <c r="AJ1339">
        <f>IF(AH1339="","",VLOOKUP(AH1339,'Сотрудники и ссылки'!A:C,3,0))</f>
        <v>20007746</v>
      </c>
      <c r="AK1339" s="14">
        <v>45709</v>
      </c>
      <c r="AL1339" s="2">
        <f>IF(AK1339="","",AK1339+VLOOKUP(I1339,'Вид исследования'!B:E,4,0))</f>
        <v>45710</v>
      </c>
      <c r="AM1339" s="2">
        <f>IF(AK1339="","",AK1339+VLOOKUP(I1339,'Вид исследования'!B:F,5,0))</f>
        <v>45710</v>
      </c>
      <c r="AN1339" s="14">
        <v>45709</v>
      </c>
      <c r="AP1339" s="11" t="s">
        <v>189</v>
      </c>
      <c r="AQ1339" t="str">
        <f>IFERROR(IF(L1339="","",VLOOKUP(L1339&amp;I1339,Продукция!A:K,11,0)),"обратитесь к админ справочника")</f>
        <v>согласно рекомендациям производителя теста</v>
      </c>
      <c r="AR1339" s="11" t="s">
        <v>4823</v>
      </c>
      <c r="AS1339" t="str">
        <f>IFERROR(IF(L1339="","",VLOOKUP(L1339&amp;I1339,Продукция!A:J,10,0)),"обратитесь к админ справочника")</f>
        <v>инструкция тест- ситема Биочек СК-108</v>
      </c>
      <c r="AT1339" s="11" t="s">
        <v>4823</v>
      </c>
      <c r="AU1339" s="11" t="s">
        <v>4823</v>
      </c>
      <c r="AV1339" s="11" t="s">
        <v>2676</v>
      </c>
      <c r="AW1339" s="11" t="s">
        <v>4824</v>
      </c>
      <c r="AX1339" s="11" t="s">
        <v>502</v>
      </c>
      <c r="AY1339" s="11" t="s">
        <v>1011</v>
      </c>
      <c r="AZ1339" s="11">
        <v>106</v>
      </c>
      <c r="BA1339" s="11">
        <v>39</v>
      </c>
      <c r="BC1339" s="11" t="s">
        <v>4896</v>
      </c>
    </row>
    <row r="1340" spans="1:55" x14ac:dyDescent="0.25">
      <c r="A1340" t="str">
        <f t="shared" si="25"/>
        <v>С/361ORT (BioChek) орнитобактерии уровень антител</v>
      </c>
      <c r="B1340" t="str">
        <f>IF(E1340="","",INDEX(Лаборатории!A:A,MATCH('Производственный контроль'!E1340,Лаборатории!B:B,0)))</f>
        <v xml:space="preserve">КУРИНОЕ ЦАРСТВО АО </v>
      </c>
      <c r="C1340" t="str">
        <f>IF(E1340="","",VLOOKUP(E1340,Лаборатории!B:D,3,0))</f>
        <v>U377_CHL</v>
      </c>
      <c r="D1340" s="12">
        <v>45708</v>
      </c>
      <c r="E1340" s="11" t="s">
        <v>793</v>
      </c>
      <c r="F1340" s="11" t="s">
        <v>371</v>
      </c>
      <c r="G1340" s="11" t="s">
        <v>502</v>
      </c>
      <c r="H1340" s="11" t="s">
        <v>262</v>
      </c>
      <c r="I1340" s="11" t="s">
        <v>3425</v>
      </c>
      <c r="J1340" t="str">
        <f>IF(L1340="","",VLOOKUP(L1340,Продукция!B:D,3,0))</f>
        <v>Биологический_материал</v>
      </c>
      <c r="K1340" t="str">
        <f>IF(L1340="","",VLOOKUP(L1340,Продукция!B:C,2,0))</f>
        <v>Сыворотка крови</v>
      </c>
      <c r="L1340" s="151" t="s">
        <v>302</v>
      </c>
      <c r="M1340">
        <f>IF(L1340="","",VLOOKUP(L1340,Продукция!B:L,11,0))</f>
        <v>0</v>
      </c>
      <c r="N1340" s="11" t="s">
        <v>873</v>
      </c>
      <c r="P1340" s="11" t="s">
        <v>340</v>
      </c>
      <c r="Q1340" s="11" t="s">
        <v>854</v>
      </c>
      <c r="R1340" s="153" t="s">
        <v>4857</v>
      </c>
      <c r="S1340" s="11">
        <v>18</v>
      </c>
      <c r="T1340" s="11" t="s">
        <v>5196</v>
      </c>
      <c r="V1340" s="14">
        <v>45706</v>
      </c>
      <c r="Z1340" s="11" t="s">
        <v>4823</v>
      </c>
      <c r="AA1340" s="15">
        <v>0.55208333333333337</v>
      </c>
      <c r="AB1340" t="str">
        <f>IF(L1340="","",VLOOKUP(L1340&amp;I1340,Продукция!A:I,9,0))</f>
        <v>рекомендация производителя набора</v>
      </c>
      <c r="AC1340" s="14">
        <v>45709</v>
      </c>
      <c r="AD1340" s="11" t="s">
        <v>2676</v>
      </c>
      <c r="AE1340" s="11" t="s">
        <v>4823</v>
      </c>
      <c r="AF1340" t="str">
        <f>IF(AD1340="","",VLOOKUP(AD1340,'Сотрудники и ссылки'!A:B,2,0))</f>
        <v>Серолог</v>
      </c>
      <c r="AG1340">
        <f>IF(AD1340="","",VLOOKUP(AD1340,'Сотрудники и ссылки'!A:C,3,0))</f>
        <v>20007746</v>
      </c>
      <c r="AH1340" s="11" t="s">
        <v>2676</v>
      </c>
      <c r="AI1340" t="str">
        <f>IF(AH1340="","",VLOOKUP(AH1340,'Сотрудники и ссылки'!A:B,2,0))</f>
        <v>Серолог</v>
      </c>
      <c r="AJ1340">
        <f>IF(AH1340="","",VLOOKUP(AH1340,'Сотрудники и ссылки'!A:C,3,0))</f>
        <v>20007746</v>
      </c>
      <c r="AK1340" s="14">
        <v>45709</v>
      </c>
      <c r="AL1340" s="2">
        <f>IF(AK1340="","",AK1340+VLOOKUP(I1340,'Вид исследования'!B:E,4,0))</f>
        <v>45710</v>
      </c>
      <c r="AM1340" s="2">
        <f>IF(AK1340="","",AK1340+VLOOKUP(I1340,'Вид исследования'!B:F,5,0))</f>
        <v>45710</v>
      </c>
      <c r="AN1340" s="14">
        <v>45709</v>
      </c>
      <c r="AP1340" s="11" t="s">
        <v>189</v>
      </c>
      <c r="AQ1340" t="str">
        <f>IFERROR(IF(L1340="","",VLOOKUP(L1340&amp;I1340,Продукция!A:K,11,0)),"обратитесь к админ справочника")</f>
        <v>согласно рекомендациям производителя теста</v>
      </c>
      <c r="AR1340" s="11" t="s">
        <v>4823</v>
      </c>
      <c r="AS1340" t="str">
        <f>IFERROR(IF(L1340="","",VLOOKUP(L1340&amp;I1340,Продукция!A:J,10,0)),"обратитесь к админ справочника")</f>
        <v>инструкция тест- ситема Биочек СК-108</v>
      </c>
      <c r="AT1340" s="11" t="s">
        <v>4823</v>
      </c>
      <c r="AU1340" s="11" t="s">
        <v>4823</v>
      </c>
      <c r="AV1340" s="11" t="s">
        <v>2676</v>
      </c>
      <c r="AW1340" s="11" t="s">
        <v>4824</v>
      </c>
      <c r="AX1340" s="11" t="s">
        <v>502</v>
      </c>
      <c r="AY1340" s="11" t="s">
        <v>1005</v>
      </c>
      <c r="AZ1340" s="11">
        <v>106</v>
      </c>
      <c r="BA1340" s="11">
        <v>39</v>
      </c>
      <c r="BC1340" s="11" t="s">
        <v>4896</v>
      </c>
    </row>
    <row r="1341" spans="1:55" x14ac:dyDescent="0.25">
      <c r="A1341" t="str">
        <f t="shared" si="25"/>
        <v>С/361ORT (BioChek) орнитобактерии уровень антител</v>
      </c>
      <c r="B1341" t="str">
        <f>IF(E1341="","",INDEX(Лаборатории!A:A,MATCH('Производственный контроль'!E1341,Лаборатории!B:B,0)))</f>
        <v xml:space="preserve">КУРИНОЕ ЦАРСТВО АО </v>
      </c>
      <c r="C1341" t="str">
        <f>IF(E1341="","",VLOOKUP(E1341,Лаборатории!B:D,3,0))</f>
        <v>U377_CHL</v>
      </c>
      <c r="D1341" s="12">
        <v>45708</v>
      </c>
      <c r="E1341" s="11" t="s">
        <v>793</v>
      </c>
      <c r="F1341" s="11" t="s">
        <v>371</v>
      </c>
      <c r="G1341" s="11" t="s">
        <v>502</v>
      </c>
      <c r="H1341" s="11" t="s">
        <v>262</v>
      </c>
      <c r="I1341" s="11" t="s">
        <v>3425</v>
      </c>
      <c r="J1341" t="str">
        <f>IF(L1341="","",VLOOKUP(L1341,Продукция!B:D,3,0))</f>
        <v>Биологический_материал</v>
      </c>
      <c r="K1341" t="str">
        <f>IF(L1341="","",VLOOKUP(L1341,Продукция!B:C,2,0))</f>
        <v>Сыворотка крови</v>
      </c>
      <c r="L1341" s="151" t="s">
        <v>302</v>
      </c>
      <c r="M1341">
        <f>IF(L1341="","",VLOOKUP(L1341,Продукция!B:L,11,0))</f>
        <v>0</v>
      </c>
      <c r="N1341" s="11" t="s">
        <v>873</v>
      </c>
      <c r="P1341" s="11" t="s">
        <v>340</v>
      </c>
      <c r="Q1341" s="11" t="s">
        <v>854</v>
      </c>
      <c r="R1341" s="153" t="s">
        <v>4864</v>
      </c>
      <c r="S1341" s="11">
        <v>18</v>
      </c>
      <c r="T1341" s="11" t="s">
        <v>5196</v>
      </c>
      <c r="V1341" s="14">
        <v>45707</v>
      </c>
      <c r="Z1341" s="11" t="s">
        <v>4823</v>
      </c>
      <c r="AA1341" s="15">
        <v>0.55208333333333337</v>
      </c>
      <c r="AB1341" t="str">
        <f>IF(L1341="","",VLOOKUP(L1341&amp;I1341,Продукция!A:I,9,0))</f>
        <v>рекомендация производителя набора</v>
      </c>
      <c r="AC1341" s="14">
        <v>45709</v>
      </c>
      <c r="AD1341" s="11" t="s">
        <v>2676</v>
      </c>
      <c r="AE1341" s="11" t="s">
        <v>4823</v>
      </c>
      <c r="AF1341" t="str">
        <f>IF(AD1341="","",VLOOKUP(AD1341,'Сотрудники и ссылки'!A:B,2,0))</f>
        <v>Серолог</v>
      </c>
      <c r="AG1341">
        <f>IF(AD1341="","",VLOOKUP(AD1341,'Сотрудники и ссылки'!A:C,3,0))</f>
        <v>20007746</v>
      </c>
      <c r="AH1341" s="11" t="s">
        <v>2676</v>
      </c>
      <c r="AI1341" t="str">
        <f>IF(AH1341="","",VLOOKUP(AH1341,'Сотрудники и ссылки'!A:B,2,0))</f>
        <v>Серолог</v>
      </c>
      <c r="AJ1341">
        <f>IF(AH1341="","",VLOOKUP(AH1341,'Сотрудники и ссылки'!A:C,3,0))</f>
        <v>20007746</v>
      </c>
      <c r="AK1341" s="14">
        <v>45709</v>
      </c>
      <c r="AL1341" s="2">
        <f>IF(AK1341="","",AK1341+VLOOKUP(I1341,'Вид исследования'!B:E,4,0))</f>
        <v>45710</v>
      </c>
      <c r="AM1341" s="2">
        <f>IF(AK1341="","",AK1341+VLOOKUP(I1341,'Вид исследования'!B:F,5,0))</f>
        <v>45710</v>
      </c>
      <c r="AN1341" s="14">
        <v>45709</v>
      </c>
      <c r="AP1341" s="11" t="s">
        <v>189</v>
      </c>
      <c r="AQ1341" t="str">
        <f>IFERROR(IF(L1341="","",VLOOKUP(L1341&amp;I1341,Продукция!A:K,11,0)),"обратитесь к админ справочника")</f>
        <v>согласно рекомендациям производителя теста</v>
      </c>
      <c r="AR1341" s="11" t="s">
        <v>4823</v>
      </c>
      <c r="AS1341" t="str">
        <f>IFERROR(IF(L1341="","",VLOOKUP(L1341&amp;I1341,Продукция!A:J,10,0)),"обратитесь к админ справочника")</f>
        <v>инструкция тест- ситема Биочек СК-108</v>
      </c>
      <c r="AT1341" s="11" t="s">
        <v>4823</v>
      </c>
      <c r="AU1341" s="11" t="s">
        <v>4823</v>
      </c>
      <c r="AV1341" s="11" t="s">
        <v>2676</v>
      </c>
      <c r="AW1341" s="11" t="s">
        <v>4824</v>
      </c>
      <c r="AX1341" s="11" t="s">
        <v>502</v>
      </c>
      <c r="AY1341" s="11" t="s">
        <v>1006</v>
      </c>
      <c r="AZ1341" s="11">
        <v>106</v>
      </c>
      <c r="BA1341" s="11">
        <v>38</v>
      </c>
      <c r="BC1341" s="11" t="s">
        <v>4896</v>
      </c>
    </row>
    <row r="1342" spans="1:55" x14ac:dyDescent="0.25">
      <c r="A1342" t="str">
        <f t="shared" si="25"/>
        <v>С/361ORT (BioChek) орнитобактерии уровень антител</v>
      </c>
      <c r="B1342" t="str">
        <f>IF(E1342="","",INDEX(Лаборатории!A:A,MATCH('Производственный контроль'!E1342,Лаборатории!B:B,0)))</f>
        <v xml:space="preserve">КУРИНОЕ ЦАРСТВО АО </v>
      </c>
      <c r="C1342" t="str">
        <f>IF(E1342="","",VLOOKUP(E1342,Лаборатории!B:D,3,0))</f>
        <v>U377_CHL</v>
      </c>
      <c r="D1342" s="12">
        <v>45708</v>
      </c>
      <c r="E1342" s="11" t="s">
        <v>793</v>
      </c>
      <c r="F1342" s="11" t="s">
        <v>371</v>
      </c>
      <c r="G1342" s="11" t="s">
        <v>502</v>
      </c>
      <c r="H1342" s="11" t="s">
        <v>262</v>
      </c>
      <c r="I1342" s="11" t="s">
        <v>3425</v>
      </c>
      <c r="J1342" t="str">
        <f>IF(L1342="","",VLOOKUP(L1342,Продукция!B:D,3,0))</f>
        <v>Биологический_материал</v>
      </c>
      <c r="K1342" t="str">
        <f>IF(L1342="","",VLOOKUP(L1342,Продукция!B:C,2,0))</f>
        <v>Сыворотка крови</v>
      </c>
      <c r="L1342" s="151" t="s">
        <v>302</v>
      </c>
      <c r="M1342">
        <f>IF(L1342="","",VLOOKUP(L1342,Продукция!B:L,11,0))</f>
        <v>0</v>
      </c>
      <c r="N1342" s="11" t="s">
        <v>873</v>
      </c>
      <c r="P1342" s="11" t="s">
        <v>340</v>
      </c>
      <c r="Q1342" s="11" t="s">
        <v>854</v>
      </c>
      <c r="R1342" s="153" t="s">
        <v>5198</v>
      </c>
      <c r="S1342" s="11">
        <v>18</v>
      </c>
      <c r="T1342" s="11" t="s">
        <v>5196</v>
      </c>
      <c r="V1342" s="14">
        <v>45702</v>
      </c>
      <c r="Z1342" s="11" t="s">
        <v>4823</v>
      </c>
      <c r="AA1342" s="15">
        <v>0.55208333333333337</v>
      </c>
      <c r="AB1342" t="str">
        <f>IF(L1342="","",VLOOKUP(L1342&amp;I1342,Продукция!A:I,9,0))</f>
        <v>рекомендация производителя набора</v>
      </c>
      <c r="AC1342" s="14">
        <v>45709</v>
      </c>
      <c r="AD1342" s="11" t="s">
        <v>2676</v>
      </c>
      <c r="AE1342" s="11" t="s">
        <v>4823</v>
      </c>
      <c r="AF1342" t="str">
        <f>IF(AD1342="","",VLOOKUP(AD1342,'Сотрудники и ссылки'!A:B,2,0))</f>
        <v>Серолог</v>
      </c>
      <c r="AG1342">
        <f>IF(AD1342="","",VLOOKUP(AD1342,'Сотрудники и ссылки'!A:C,3,0))</f>
        <v>20007746</v>
      </c>
      <c r="AH1342" s="11" t="s">
        <v>2676</v>
      </c>
      <c r="AI1342" t="str">
        <f>IF(AH1342="","",VLOOKUP(AH1342,'Сотрудники и ссылки'!A:B,2,0))</f>
        <v>Серолог</v>
      </c>
      <c r="AJ1342">
        <f>IF(AH1342="","",VLOOKUP(AH1342,'Сотрудники и ссылки'!A:C,3,0))</f>
        <v>20007746</v>
      </c>
      <c r="AK1342" s="14">
        <v>45709</v>
      </c>
      <c r="AL1342" s="2">
        <f>IF(AK1342="","",AK1342+VLOOKUP(I1342,'Вид исследования'!B:E,4,0))</f>
        <v>45710</v>
      </c>
      <c r="AM1342" s="2">
        <f>IF(AK1342="","",AK1342+VLOOKUP(I1342,'Вид исследования'!B:F,5,0))</f>
        <v>45710</v>
      </c>
      <c r="AN1342" s="14">
        <v>45709</v>
      </c>
      <c r="AP1342" s="11" t="s">
        <v>189</v>
      </c>
      <c r="AQ1342" t="str">
        <f>IFERROR(IF(L1342="","",VLOOKUP(L1342&amp;I1342,Продукция!A:K,11,0)),"обратитесь к админ справочника")</f>
        <v>согласно рекомендациям производителя теста</v>
      </c>
      <c r="AR1342" s="11" t="s">
        <v>4823</v>
      </c>
      <c r="AS1342" t="str">
        <f>IFERROR(IF(L1342="","",VLOOKUP(L1342&amp;I1342,Продукция!A:J,10,0)),"обратитесь к админ справочника")</f>
        <v>инструкция тест- ситема Биочек СК-108</v>
      </c>
      <c r="AT1342" s="11" t="s">
        <v>4823</v>
      </c>
      <c r="AU1342" s="11" t="s">
        <v>4823</v>
      </c>
      <c r="AV1342" s="11" t="s">
        <v>2676</v>
      </c>
      <c r="AW1342" s="11" t="s">
        <v>4824</v>
      </c>
      <c r="AX1342" s="11" t="s">
        <v>502</v>
      </c>
      <c r="AY1342" s="11" t="s">
        <v>1010</v>
      </c>
      <c r="AZ1342" s="11">
        <v>106</v>
      </c>
      <c r="BA1342" s="11">
        <v>36</v>
      </c>
      <c r="BC1342" s="11" t="s">
        <v>4896</v>
      </c>
    </row>
    <row r="1343" spans="1:55" x14ac:dyDescent="0.25">
      <c r="A1343" t="str">
        <f t="shared" si="25"/>
        <v>С/361ORT (BioChek) орнитобактерии уровень антител</v>
      </c>
      <c r="B1343" t="str">
        <f>IF(E1343="","",INDEX(Лаборатории!A:A,MATCH('Производственный контроль'!E1343,Лаборатории!B:B,0)))</f>
        <v xml:space="preserve">КУРИНОЕ ЦАРСТВО АО </v>
      </c>
      <c r="C1343" t="str">
        <f>IF(E1343="","",VLOOKUP(E1343,Лаборатории!B:D,3,0))</f>
        <v>U377_CHL</v>
      </c>
      <c r="D1343" s="12">
        <v>45708</v>
      </c>
      <c r="E1343" s="11" t="s">
        <v>793</v>
      </c>
      <c r="F1343" s="11" t="s">
        <v>371</v>
      </c>
      <c r="G1343" s="11" t="s">
        <v>502</v>
      </c>
      <c r="H1343" s="11" t="s">
        <v>262</v>
      </c>
      <c r="I1343" s="11" t="s">
        <v>3425</v>
      </c>
      <c r="J1343" t="str">
        <f>IF(L1343="","",VLOOKUP(L1343,Продукция!B:D,3,0))</f>
        <v>Биологический_материал</v>
      </c>
      <c r="K1343" t="str">
        <f>IF(L1343="","",VLOOKUP(L1343,Продукция!B:C,2,0))</f>
        <v>Сыворотка крови</v>
      </c>
      <c r="L1343" s="151" t="s">
        <v>302</v>
      </c>
      <c r="M1343">
        <f>IF(L1343="","",VLOOKUP(L1343,Продукция!B:L,11,0))</f>
        <v>0</v>
      </c>
      <c r="N1343" s="11" t="s">
        <v>873</v>
      </c>
      <c r="P1343" s="11" t="s">
        <v>340</v>
      </c>
      <c r="Q1343" s="11" t="s">
        <v>854</v>
      </c>
      <c r="R1343" s="153" t="s">
        <v>5199</v>
      </c>
      <c r="S1343" s="11">
        <v>18</v>
      </c>
      <c r="T1343" s="11" t="s">
        <v>5196</v>
      </c>
      <c r="V1343" s="14">
        <v>45704</v>
      </c>
      <c r="Z1343" s="11" t="s">
        <v>4823</v>
      </c>
      <c r="AA1343" s="15">
        <v>0.55208333333333337</v>
      </c>
      <c r="AB1343" t="str">
        <f>IF(L1343="","",VLOOKUP(L1343&amp;I1343,Продукция!A:I,9,0))</f>
        <v>рекомендация производителя набора</v>
      </c>
      <c r="AC1343" s="14">
        <v>45709</v>
      </c>
      <c r="AD1343" s="11" t="s">
        <v>2676</v>
      </c>
      <c r="AE1343" s="11" t="s">
        <v>4823</v>
      </c>
      <c r="AF1343" t="str">
        <f>IF(AD1343="","",VLOOKUP(AD1343,'Сотрудники и ссылки'!A:B,2,0))</f>
        <v>Серолог</v>
      </c>
      <c r="AG1343">
        <f>IF(AD1343="","",VLOOKUP(AD1343,'Сотрудники и ссылки'!A:C,3,0))</f>
        <v>20007746</v>
      </c>
      <c r="AH1343" s="11" t="s">
        <v>2676</v>
      </c>
      <c r="AI1343" t="str">
        <f>IF(AH1343="","",VLOOKUP(AH1343,'Сотрудники и ссылки'!A:B,2,0))</f>
        <v>Серолог</v>
      </c>
      <c r="AJ1343">
        <f>IF(AH1343="","",VLOOKUP(AH1343,'Сотрудники и ссылки'!A:C,3,0))</f>
        <v>20007746</v>
      </c>
      <c r="AK1343" s="14">
        <v>45709</v>
      </c>
      <c r="AL1343" s="2">
        <f>IF(AK1343="","",AK1343+VLOOKUP(I1343,'Вид исследования'!B:E,4,0))</f>
        <v>45710</v>
      </c>
      <c r="AM1343" s="2">
        <f>IF(AK1343="","",AK1343+VLOOKUP(I1343,'Вид исследования'!B:F,5,0))</f>
        <v>45710</v>
      </c>
      <c r="AN1343" s="14">
        <v>45709</v>
      </c>
      <c r="AP1343" s="11" t="s">
        <v>189</v>
      </c>
      <c r="AQ1343" t="str">
        <f>IFERROR(IF(L1343="","",VLOOKUP(L1343&amp;I1343,Продукция!A:K,11,0)),"обратитесь к админ справочника")</f>
        <v>согласно рекомендациям производителя теста</v>
      </c>
      <c r="AR1343" s="11" t="s">
        <v>4823</v>
      </c>
      <c r="AS1343" t="str">
        <f>IFERROR(IF(L1343="","",VLOOKUP(L1343&amp;I1343,Продукция!A:J,10,0)),"обратитесь к админ справочника")</f>
        <v>инструкция тест- ситема Биочек СК-108</v>
      </c>
      <c r="AT1343" s="11" t="s">
        <v>4823</v>
      </c>
      <c r="AU1343" s="11" t="s">
        <v>4823</v>
      </c>
      <c r="AV1343" s="11" t="s">
        <v>2676</v>
      </c>
      <c r="AW1343" s="11" t="s">
        <v>4824</v>
      </c>
      <c r="AX1343" s="11" t="s">
        <v>502</v>
      </c>
      <c r="AY1343" s="11" t="s">
        <v>1016</v>
      </c>
      <c r="AZ1343" s="11">
        <v>106</v>
      </c>
      <c r="BA1343" s="11">
        <v>36</v>
      </c>
      <c r="BC1343" s="11" t="s">
        <v>4896</v>
      </c>
    </row>
    <row r="1344" spans="1:55" x14ac:dyDescent="0.25">
      <c r="A1344" t="str">
        <f t="shared" si="25"/>
        <v>С/363Болезнь Ньюкасла уровень антител</v>
      </c>
      <c r="B1344" t="str">
        <f>IF(E1344="","",INDEX(Лаборатории!A:A,MATCH('Производственный контроль'!E1344,Лаборатории!B:B,0)))</f>
        <v xml:space="preserve">КУРИНОЕ ЦАРСТВО АО </v>
      </c>
      <c r="C1344" t="str">
        <f>IF(E1344="","",VLOOKUP(E1344,Лаборатории!B:D,3,0))</f>
        <v>U377_CHL</v>
      </c>
      <c r="D1344" s="12">
        <v>45709</v>
      </c>
      <c r="E1344" s="11" t="s">
        <v>793</v>
      </c>
      <c r="F1344" s="11" t="s">
        <v>544</v>
      </c>
      <c r="G1344" s="11" t="s">
        <v>561</v>
      </c>
      <c r="H1344" s="11" t="s">
        <v>312</v>
      </c>
      <c r="I1344" s="11" t="s">
        <v>3434</v>
      </c>
      <c r="J1344" t="str">
        <f>IF(L1344="","",VLOOKUP(L1344,Продукция!B:D,3,0))</f>
        <v>Биологический_материал</v>
      </c>
      <c r="K1344" t="str">
        <f>IF(L1344="","",VLOOKUP(L1344,Продукция!B:C,2,0))</f>
        <v>Сыворотка крови</v>
      </c>
      <c r="L1344" s="151" t="s">
        <v>302</v>
      </c>
      <c r="M1344">
        <f>IF(L1344="","",VLOOKUP(L1344,Продукция!B:L,11,0))</f>
        <v>0</v>
      </c>
      <c r="N1344" s="11" t="s">
        <v>873</v>
      </c>
      <c r="P1344" s="11" t="s">
        <v>340</v>
      </c>
      <c r="Q1344" s="11" t="s">
        <v>854</v>
      </c>
      <c r="R1344" s="153" t="s">
        <v>5202</v>
      </c>
      <c r="S1344" s="11">
        <v>20</v>
      </c>
      <c r="T1344" s="11" t="s">
        <v>5203</v>
      </c>
      <c r="V1344" s="14">
        <v>45707</v>
      </c>
      <c r="Z1344" s="11" t="s">
        <v>4823</v>
      </c>
      <c r="AA1344" s="15">
        <v>0.45833333333333331</v>
      </c>
      <c r="AB1344" t="str">
        <f>IF(L1344="","",VLOOKUP(L1344&amp;I1344,Продукция!A:I,9,0))</f>
        <v>рекомендация производителя набора</v>
      </c>
      <c r="AC1344" s="14">
        <v>45713</v>
      </c>
      <c r="AD1344" s="11" t="s">
        <v>2676</v>
      </c>
      <c r="AE1344" s="11" t="s">
        <v>4823</v>
      </c>
      <c r="AF1344" t="str">
        <f>IF(AD1344="","",VLOOKUP(AD1344,'Сотрудники и ссылки'!A:B,2,0))</f>
        <v>Серолог</v>
      </c>
      <c r="AG1344">
        <f>IF(AD1344="","",VLOOKUP(AD1344,'Сотрудники и ссылки'!A:C,3,0))</f>
        <v>20007746</v>
      </c>
      <c r="AH1344" s="11" t="s">
        <v>2676</v>
      </c>
      <c r="AI1344" t="str">
        <f>IF(AH1344="","",VLOOKUP(AH1344,'Сотрудники и ссылки'!A:B,2,0))</f>
        <v>Серолог</v>
      </c>
      <c r="AJ1344">
        <f>IF(AH1344="","",VLOOKUP(AH1344,'Сотрудники и ссылки'!A:C,3,0))</f>
        <v>20007746</v>
      </c>
      <c r="AK1344" s="14">
        <v>45713</v>
      </c>
      <c r="AL1344" s="2">
        <f>IF(AK1344="","",AK1344+VLOOKUP(I1344,'Вид исследования'!B:E,4,0))</f>
        <v>45714</v>
      </c>
      <c r="AM1344" s="2">
        <f>IF(AK1344="","",AK1344+VLOOKUP(I1344,'Вид исследования'!B:F,5,0))</f>
        <v>45714</v>
      </c>
      <c r="AN1344" s="14">
        <v>45713</v>
      </c>
      <c r="AP1344" s="11" t="s">
        <v>189</v>
      </c>
      <c r="AQ1344" t="str">
        <f>IFERROR(IF(L1344="","",VLOOKUP(L1344&amp;I1344,Продукция!A:K,11,0)),"обратитесь к админ справочника")</f>
        <v>согласно рекомендациям производителя теста</v>
      </c>
      <c r="AR1344" s="11" t="s">
        <v>4823</v>
      </c>
      <c r="AS1344" t="str">
        <f>IFERROR(IF(L1344="","",VLOOKUP(L1344&amp;I1344,Продукция!A:J,10,0)),"обратитесь к админ справочника")</f>
        <v>инструкция по применению набора РЗГА Ньюкасла</v>
      </c>
      <c r="AT1344" s="11" t="s">
        <v>4823</v>
      </c>
      <c r="AU1344" s="11" t="s">
        <v>4823</v>
      </c>
      <c r="AV1344" s="11" t="s">
        <v>2676</v>
      </c>
      <c r="AW1344" s="11" t="s">
        <v>4824</v>
      </c>
      <c r="AX1344" s="11" t="s">
        <v>561</v>
      </c>
      <c r="AY1344" s="11" t="s">
        <v>1051</v>
      </c>
      <c r="AZ1344" s="11">
        <v>154</v>
      </c>
      <c r="BA1344" s="11">
        <v>40</v>
      </c>
      <c r="BC1344" s="11" t="s">
        <v>4825</v>
      </c>
    </row>
    <row r="1345" spans="1:55" x14ac:dyDescent="0.25">
      <c r="A1345" t="str">
        <f t="shared" si="25"/>
        <v>С/363Болезнь Ньюкасла уровень антител</v>
      </c>
      <c r="B1345" t="str">
        <f>IF(E1345="","",INDEX(Лаборатории!A:A,MATCH('Производственный контроль'!E1345,Лаборатории!B:B,0)))</f>
        <v xml:space="preserve">КУРИНОЕ ЦАРСТВО АО </v>
      </c>
      <c r="C1345" t="str">
        <f>IF(E1345="","",VLOOKUP(E1345,Лаборатории!B:D,3,0))</f>
        <v>U377_CHL</v>
      </c>
      <c r="D1345" s="12">
        <v>45709</v>
      </c>
      <c r="E1345" s="11" t="s">
        <v>793</v>
      </c>
      <c r="F1345" s="11" t="s">
        <v>544</v>
      </c>
      <c r="G1345" s="11" t="s">
        <v>561</v>
      </c>
      <c r="H1345" s="11" t="s">
        <v>312</v>
      </c>
      <c r="I1345" s="11" t="s">
        <v>3434</v>
      </c>
      <c r="J1345" t="str">
        <f>IF(L1345="","",VLOOKUP(L1345,Продукция!B:D,3,0))</f>
        <v>Биологический_материал</v>
      </c>
      <c r="K1345" t="str">
        <f>IF(L1345="","",VLOOKUP(L1345,Продукция!B:C,2,0))</f>
        <v>Сыворотка крови</v>
      </c>
      <c r="L1345" s="151" t="s">
        <v>302</v>
      </c>
      <c r="M1345">
        <f>IF(L1345="","",VLOOKUP(L1345,Продукция!B:L,11,0))</f>
        <v>0</v>
      </c>
      <c r="N1345" s="11" t="s">
        <v>873</v>
      </c>
      <c r="P1345" s="11" t="s">
        <v>340</v>
      </c>
      <c r="Q1345" s="11" t="s">
        <v>854</v>
      </c>
      <c r="R1345" s="153" t="s">
        <v>5200</v>
      </c>
      <c r="S1345" s="11">
        <v>20</v>
      </c>
      <c r="T1345" s="11" t="s">
        <v>5203</v>
      </c>
      <c r="V1345" s="14">
        <v>45707</v>
      </c>
      <c r="Z1345" s="11" t="s">
        <v>4823</v>
      </c>
      <c r="AA1345" s="15">
        <v>0.45833333333333331</v>
      </c>
      <c r="AB1345" t="str">
        <f>IF(L1345="","",VLOOKUP(L1345&amp;I1345,Продукция!A:I,9,0))</f>
        <v>рекомендация производителя набора</v>
      </c>
      <c r="AC1345" s="14">
        <v>45713</v>
      </c>
      <c r="AD1345" s="11" t="s">
        <v>2676</v>
      </c>
      <c r="AE1345" s="11" t="s">
        <v>4823</v>
      </c>
      <c r="AF1345" t="str">
        <f>IF(AD1345="","",VLOOKUP(AD1345,'Сотрудники и ссылки'!A:B,2,0))</f>
        <v>Серолог</v>
      </c>
      <c r="AG1345">
        <f>IF(AD1345="","",VLOOKUP(AD1345,'Сотрудники и ссылки'!A:C,3,0))</f>
        <v>20007746</v>
      </c>
      <c r="AH1345" s="11" t="s">
        <v>2676</v>
      </c>
      <c r="AI1345" t="str">
        <f>IF(AH1345="","",VLOOKUP(AH1345,'Сотрудники и ссылки'!A:B,2,0))</f>
        <v>Серолог</v>
      </c>
      <c r="AJ1345">
        <f>IF(AH1345="","",VLOOKUP(AH1345,'Сотрудники и ссылки'!A:C,3,0))</f>
        <v>20007746</v>
      </c>
      <c r="AK1345" s="14">
        <v>45713</v>
      </c>
      <c r="AL1345" s="2">
        <f>IF(AK1345="","",AK1345+VLOOKUP(I1345,'Вид исследования'!B:E,4,0))</f>
        <v>45714</v>
      </c>
      <c r="AM1345" s="2">
        <f>IF(AK1345="","",AK1345+VLOOKUP(I1345,'Вид исследования'!B:F,5,0))</f>
        <v>45714</v>
      </c>
      <c r="AN1345" s="14">
        <v>45713</v>
      </c>
      <c r="AP1345" s="11" t="s">
        <v>189</v>
      </c>
      <c r="AQ1345" t="str">
        <f>IFERROR(IF(L1345="","",VLOOKUP(L1345&amp;I1345,Продукция!A:K,11,0)),"обратитесь к админ справочника")</f>
        <v>согласно рекомендациям производителя теста</v>
      </c>
      <c r="AR1345" s="11" t="s">
        <v>4823</v>
      </c>
      <c r="AS1345" t="str">
        <f>IFERROR(IF(L1345="","",VLOOKUP(L1345&amp;I1345,Продукция!A:J,10,0)),"обратитесь к админ справочника")</f>
        <v>инструкция по применению набора РЗГА Ньюкасла</v>
      </c>
      <c r="AT1345" s="11" t="s">
        <v>4823</v>
      </c>
      <c r="AU1345" s="11" t="s">
        <v>4823</v>
      </c>
      <c r="AV1345" s="11" t="s">
        <v>2676</v>
      </c>
      <c r="AW1345" s="11" t="s">
        <v>4824</v>
      </c>
      <c r="AX1345" s="11" t="s">
        <v>561</v>
      </c>
      <c r="AY1345" s="11" t="s">
        <v>1078</v>
      </c>
      <c r="AZ1345" s="11">
        <v>154</v>
      </c>
      <c r="BA1345" s="11">
        <v>40</v>
      </c>
      <c r="BC1345" s="11" t="s">
        <v>4825</v>
      </c>
    </row>
    <row r="1346" spans="1:55" x14ac:dyDescent="0.25">
      <c r="A1346" t="str">
        <f t="shared" si="25"/>
        <v>С/363Болезнь Ньюкасла уровень антител</v>
      </c>
      <c r="B1346" t="str">
        <f>IF(E1346="","",INDEX(Лаборатории!A:A,MATCH('Производственный контроль'!E1346,Лаборатории!B:B,0)))</f>
        <v xml:space="preserve">КУРИНОЕ ЦАРСТВО АО </v>
      </c>
      <c r="C1346" t="str">
        <f>IF(E1346="","",VLOOKUP(E1346,Лаборатории!B:D,3,0))</f>
        <v>U377_CHL</v>
      </c>
      <c r="D1346" s="12">
        <v>45709</v>
      </c>
      <c r="E1346" s="11" t="s">
        <v>793</v>
      </c>
      <c r="F1346" s="11" t="s">
        <v>544</v>
      </c>
      <c r="G1346" s="11" t="s">
        <v>561</v>
      </c>
      <c r="H1346" s="11" t="s">
        <v>312</v>
      </c>
      <c r="I1346" s="11" t="s">
        <v>3434</v>
      </c>
      <c r="J1346" t="str">
        <f>IF(L1346="","",VLOOKUP(L1346,Продукция!B:D,3,0))</f>
        <v>Биологический_материал</v>
      </c>
      <c r="K1346" t="str">
        <f>IF(L1346="","",VLOOKUP(L1346,Продукция!B:C,2,0))</f>
        <v>Сыворотка крови</v>
      </c>
      <c r="L1346" s="151" t="s">
        <v>302</v>
      </c>
      <c r="M1346">
        <f>IF(L1346="","",VLOOKUP(L1346,Продукция!B:L,11,0))</f>
        <v>0</v>
      </c>
      <c r="N1346" s="11" t="s">
        <v>873</v>
      </c>
      <c r="P1346" s="11" t="s">
        <v>340</v>
      </c>
      <c r="Q1346" s="11" t="s">
        <v>854</v>
      </c>
      <c r="R1346" s="153" t="s">
        <v>4959</v>
      </c>
      <c r="S1346" s="11">
        <v>20</v>
      </c>
      <c r="T1346" s="11" t="s">
        <v>5203</v>
      </c>
      <c r="V1346" s="14">
        <v>45708</v>
      </c>
      <c r="Z1346" s="11" t="s">
        <v>4823</v>
      </c>
      <c r="AA1346" s="15">
        <v>0.45833333333333331</v>
      </c>
      <c r="AB1346" t="str">
        <f>IF(L1346="","",VLOOKUP(L1346&amp;I1346,Продукция!A:I,9,0))</f>
        <v>рекомендация производителя набора</v>
      </c>
      <c r="AC1346" s="14">
        <v>45713</v>
      </c>
      <c r="AD1346" s="11" t="s">
        <v>2676</v>
      </c>
      <c r="AE1346" s="11" t="s">
        <v>4823</v>
      </c>
      <c r="AF1346" t="str">
        <f>IF(AD1346="","",VLOOKUP(AD1346,'Сотрудники и ссылки'!A:B,2,0))</f>
        <v>Серолог</v>
      </c>
      <c r="AG1346">
        <f>IF(AD1346="","",VLOOKUP(AD1346,'Сотрудники и ссылки'!A:C,3,0))</f>
        <v>20007746</v>
      </c>
      <c r="AH1346" s="11" t="s">
        <v>2676</v>
      </c>
      <c r="AI1346" t="str">
        <f>IF(AH1346="","",VLOOKUP(AH1346,'Сотрудники и ссылки'!A:B,2,0))</f>
        <v>Серолог</v>
      </c>
      <c r="AJ1346">
        <f>IF(AH1346="","",VLOOKUP(AH1346,'Сотрудники и ссылки'!A:C,3,0))</f>
        <v>20007746</v>
      </c>
      <c r="AK1346" s="14">
        <v>45713</v>
      </c>
      <c r="AL1346" s="2">
        <f>IF(AK1346="","",AK1346+VLOOKUP(I1346,'Вид исследования'!B:E,4,0))</f>
        <v>45714</v>
      </c>
      <c r="AM1346" s="2">
        <f>IF(AK1346="","",AK1346+VLOOKUP(I1346,'Вид исследования'!B:F,5,0))</f>
        <v>45714</v>
      </c>
      <c r="AN1346" s="14">
        <v>45713</v>
      </c>
      <c r="AP1346" s="11" t="s">
        <v>189</v>
      </c>
      <c r="AQ1346" t="str">
        <f>IFERROR(IF(L1346="","",VLOOKUP(L1346&amp;I1346,Продукция!A:K,11,0)),"обратитесь к админ справочника")</f>
        <v>согласно рекомендациям производителя теста</v>
      </c>
      <c r="AR1346" s="11" t="s">
        <v>4823</v>
      </c>
      <c r="AS1346" t="str">
        <f>IFERROR(IF(L1346="","",VLOOKUP(L1346&amp;I1346,Продукция!A:J,10,0)),"обратитесь к админ справочника")</f>
        <v>инструкция по применению набора РЗГА Ньюкасла</v>
      </c>
      <c r="AT1346" s="11" t="s">
        <v>4823</v>
      </c>
      <c r="AU1346" s="11" t="s">
        <v>4823</v>
      </c>
      <c r="AV1346" s="11" t="s">
        <v>2676</v>
      </c>
      <c r="AW1346" s="11" t="s">
        <v>4824</v>
      </c>
      <c r="AX1346" s="11" t="s">
        <v>561</v>
      </c>
      <c r="AY1346" s="11" t="s">
        <v>1081</v>
      </c>
      <c r="AZ1346" s="11">
        <v>154</v>
      </c>
      <c r="BA1346" s="11">
        <v>42</v>
      </c>
      <c r="BC1346" s="11" t="s">
        <v>4825</v>
      </c>
    </row>
    <row r="1347" spans="1:55" x14ac:dyDescent="0.25">
      <c r="A1347" t="str">
        <f t="shared" si="25"/>
        <v>С/363Болезнь Ньюкасла уровень антител</v>
      </c>
      <c r="B1347" t="str">
        <f>IF(E1347="","",INDEX(Лаборатории!A:A,MATCH('Производственный контроль'!E1347,Лаборатории!B:B,0)))</f>
        <v xml:space="preserve">КУРИНОЕ ЦАРСТВО АО </v>
      </c>
      <c r="C1347" t="str">
        <f>IF(E1347="","",VLOOKUP(E1347,Лаборатории!B:D,3,0))</f>
        <v>U377_CHL</v>
      </c>
      <c r="D1347" s="12">
        <v>45709</v>
      </c>
      <c r="E1347" s="11" t="s">
        <v>793</v>
      </c>
      <c r="F1347" s="11" t="s">
        <v>544</v>
      </c>
      <c r="G1347" s="11" t="s">
        <v>561</v>
      </c>
      <c r="H1347" s="11" t="s">
        <v>312</v>
      </c>
      <c r="I1347" s="11" t="s">
        <v>3434</v>
      </c>
      <c r="J1347" t="str">
        <f>IF(L1347="","",VLOOKUP(L1347,Продукция!B:D,3,0))</f>
        <v>Биологический_материал</v>
      </c>
      <c r="K1347" t="str">
        <f>IF(L1347="","",VLOOKUP(L1347,Продукция!B:C,2,0))</f>
        <v>Сыворотка крови</v>
      </c>
      <c r="L1347" s="151" t="s">
        <v>302</v>
      </c>
      <c r="M1347">
        <f>IF(L1347="","",VLOOKUP(L1347,Продукция!B:L,11,0))</f>
        <v>0</v>
      </c>
      <c r="N1347" s="11" t="s">
        <v>873</v>
      </c>
      <c r="P1347" s="11" t="s">
        <v>340</v>
      </c>
      <c r="Q1347" s="11" t="s">
        <v>854</v>
      </c>
      <c r="R1347" s="153" t="s">
        <v>5201</v>
      </c>
      <c r="S1347" s="11">
        <v>20</v>
      </c>
      <c r="T1347" s="11" t="s">
        <v>5203</v>
      </c>
      <c r="V1347" s="14">
        <v>45708</v>
      </c>
      <c r="Z1347" s="11" t="s">
        <v>4823</v>
      </c>
      <c r="AA1347" s="15">
        <v>0.45833333333333331</v>
      </c>
      <c r="AB1347" t="str">
        <f>IF(L1347="","",VLOOKUP(L1347&amp;I1347,Продукция!A:I,9,0))</f>
        <v>рекомендация производителя набора</v>
      </c>
      <c r="AC1347" s="14">
        <v>45713</v>
      </c>
      <c r="AD1347" s="11" t="s">
        <v>2676</v>
      </c>
      <c r="AE1347" s="11" t="s">
        <v>4823</v>
      </c>
      <c r="AF1347" t="str">
        <f>IF(AD1347="","",VLOOKUP(AD1347,'Сотрудники и ссылки'!A:B,2,0))</f>
        <v>Серолог</v>
      </c>
      <c r="AG1347">
        <f>IF(AD1347="","",VLOOKUP(AD1347,'Сотрудники и ссылки'!A:C,3,0))</f>
        <v>20007746</v>
      </c>
      <c r="AH1347" s="11" t="s">
        <v>2676</v>
      </c>
      <c r="AI1347" t="str">
        <f>IF(AH1347="","",VLOOKUP(AH1347,'Сотрудники и ссылки'!A:B,2,0))</f>
        <v>Серолог</v>
      </c>
      <c r="AJ1347">
        <f>IF(AH1347="","",VLOOKUP(AH1347,'Сотрудники и ссылки'!A:C,3,0))</f>
        <v>20007746</v>
      </c>
      <c r="AK1347" s="14">
        <v>45713</v>
      </c>
      <c r="AL1347" s="2">
        <f>IF(AK1347="","",AK1347+VLOOKUP(I1347,'Вид исследования'!B:E,4,0))</f>
        <v>45714</v>
      </c>
      <c r="AM1347" s="2">
        <f>IF(AK1347="","",AK1347+VLOOKUP(I1347,'Вид исследования'!B:F,5,0))</f>
        <v>45714</v>
      </c>
      <c r="AN1347" s="14">
        <v>45713</v>
      </c>
      <c r="AP1347" s="11" t="s">
        <v>189</v>
      </c>
      <c r="AQ1347" t="str">
        <f>IFERROR(IF(L1347="","",VLOOKUP(L1347&amp;I1347,Продукция!A:K,11,0)),"обратитесь к админ справочника")</f>
        <v>согласно рекомендациям производителя теста</v>
      </c>
      <c r="AR1347" s="11" t="s">
        <v>4823</v>
      </c>
      <c r="AS1347" t="str">
        <f>IFERROR(IF(L1347="","",VLOOKUP(L1347&amp;I1347,Продукция!A:J,10,0)),"обратитесь к админ справочника")</f>
        <v>инструкция по применению набора РЗГА Ньюкасла</v>
      </c>
      <c r="AT1347" s="11" t="s">
        <v>4823</v>
      </c>
      <c r="AU1347" s="11" t="s">
        <v>4823</v>
      </c>
      <c r="AV1347" s="11" t="s">
        <v>2676</v>
      </c>
      <c r="AW1347" s="11" t="s">
        <v>4824</v>
      </c>
      <c r="AX1347" s="11" t="s">
        <v>561</v>
      </c>
      <c r="AY1347" s="11" t="s">
        <v>1084</v>
      </c>
      <c r="AZ1347" s="11">
        <v>154</v>
      </c>
      <c r="BA1347" s="11">
        <v>42</v>
      </c>
      <c r="BC1347" s="11" t="s">
        <v>4825</v>
      </c>
    </row>
    <row r="1348" spans="1:55" x14ac:dyDescent="0.25">
      <c r="A1348" t="str">
        <f t="shared" si="25"/>
        <v>С/363Вирус гриппа птиц подтипа H9 уровень антител (ВНИИЗЖ)</v>
      </c>
      <c r="B1348" t="str">
        <f>IF(E1348="","",INDEX(Лаборатории!A:A,MATCH('Производственный контроль'!E1348,Лаборатории!B:B,0)))</f>
        <v xml:space="preserve">КУРИНОЕ ЦАРСТВО АО </v>
      </c>
      <c r="C1348" t="str">
        <f>IF(E1348="","",VLOOKUP(E1348,Лаборатории!B:D,3,0))</f>
        <v>U377_CHL</v>
      </c>
      <c r="D1348" s="12">
        <v>45709</v>
      </c>
      <c r="E1348" s="11" t="s">
        <v>793</v>
      </c>
      <c r="F1348" s="11" t="s">
        <v>544</v>
      </c>
      <c r="G1348" s="11" t="s">
        <v>561</v>
      </c>
      <c r="H1348" s="11" t="s">
        <v>312</v>
      </c>
      <c r="I1348" s="11" t="s">
        <v>3435</v>
      </c>
      <c r="J1348" t="str">
        <f>IF(L1348="","",VLOOKUP(L1348,Продукция!B:D,3,0))</f>
        <v>Биологический_материал</v>
      </c>
      <c r="K1348" t="str">
        <f>IF(L1348="","",VLOOKUP(L1348,Продукция!B:C,2,0))</f>
        <v>Сыворотка крови</v>
      </c>
      <c r="L1348" s="151" t="s">
        <v>302</v>
      </c>
      <c r="M1348">
        <f>IF(L1348="","",VLOOKUP(L1348,Продукция!B:L,11,0))</f>
        <v>0</v>
      </c>
      <c r="N1348" s="11" t="s">
        <v>873</v>
      </c>
      <c r="P1348" s="11" t="s">
        <v>340</v>
      </c>
      <c r="Q1348" s="11" t="s">
        <v>854</v>
      </c>
      <c r="R1348" s="153" t="s">
        <v>5202</v>
      </c>
      <c r="S1348" s="11">
        <v>20</v>
      </c>
      <c r="T1348" s="11" t="s">
        <v>5203</v>
      </c>
      <c r="V1348" s="14">
        <v>45707</v>
      </c>
      <c r="Z1348" s="11" t="s">
        <v>4823</v>
      </c>
      <c r="AA1348" s="15">
        <v>0.45833333333333331</v>
      </c>
      <c r="AB1348" t="str">
        <f>IF(L1348="","",VLOOKUP(L1348&amp;I1348,Продукция!A:I,9,0))</f>
        <v>рекомендация производителя набора</v>
      </c>
      <c r="AC1348" s="14">
        <v>45714</v>
      </c>
      <c r="AD1348" s="11" t="s">
        <v>2673</v>
      </c>
      <c r="AE1348" s="11" t="s">
        <v>4823</v>
      </c>
      <c r="AF1348" t="str">
        <f>IF(AD1348="","",VLOOKUP(AD1348,'Сотрудники и ссылки'!A:B,2,0))</f>
        <v>Серолог</v>
      </c>
      <c r="AG1348">
        <f>IF(AD1348="","",VLOOKUP(AD1348,'Сотрудники и ссылки'!A:C,3,0))</f>
        <v>20001771</v>
      </c>
      <c r="AH1348" s="11" t="s">
        <v>2673</v>
      </c>
      <c r="AI1348" t="str">
        <f>IF(AH1348="","",VLOOKUP(AH1348,'Сотрудники и ссылки'!A:B,2,0))</f>
        <v>Серолог</v>
      </c>
      <c r="AJ1348">
        <f>IF(AH1348="","",VLOOKUP(AH1348,'Сотрудники и ссылки'!A:C,3,0))</f>
        <v>20001771</v>
      </c>
      <c r="AK1348" s="14">
        <v>45714</v>
      </c>
      <c r="AL1348" s="2">
        <f>IF(AK1348="","",AK1348+VLOOKUP(I1348,'Вид исследования'!B:E,4,0))</f>
        <v>45715</v>
      </c>
      <c r="AM1348" s="2">
        <f>IF(AK1348="","",AK1348+VLOOKUP(I1348,'Вид исследования'!B:F,5,0))</f>
        <v>45715</v>
      </c>
      <c r="AN1348" s="14">
        <v>45714</v>
      </c>
      <c r="AP1348" s="11" t="s">
        <v>189</v>
      </c>
      <c r="AQ1348" t="str">
        <f>IFERROR(IF(L1348="","",VLOOKUP(L1348&amp;I1348,Продукция!A:K,11,0)),"обратитесь к админ справочника")</f>
        <v>согласно рекомендациям производителя теста</v>
      </c>
      <c r="AR1348" s="11" t="s">
        <v>4823</v>
      </c>
      <c r="AS1348" t="str">
        <f>IFERROR(IF(L1348="","",VLOOKUP(L1348&amp;I1348,Продукция!A:J,10,0)),"обратитесь к админ справочника")</f>
        <v>инструкция по применению набора AI, Н9</v>
      </c>
      <c r="AT1348" s="11" t="s">
        <v>4823</v>
      </c>
      <c r="AU1348" s="11" t="s">
        <v>4823</v>
      </c>
      <c r="AV1348" s="11" t="s">
        <v>2673</v>
      </c>
      <c r="AW1348" s="11" t="s">
        <v>4824</v>
      </c>
      <c r="AX1348" s="11" t="s">
        <v>561</v>
      </c>
      <c r="AY1348" s="11" t="s">
        <v>1051</v>
      </c>
      <c r="AZ1348" s="11">
        <v>154</v>
      </c>
      <c r="BA1348" s="11">
        <v>40</v>
      </c>
      <c r="BC1348" s="11" t="s">
        <v>4825</v>
      </c>
    </row>
    <row r="1349" spans="1:55" x14ac:dyDescent="0.25">
      <c r="A1349" t="str">
        <f t="shared" si="25"/>
        <v>С/363Вирус гриппа птиц подтипа H9 уровень антител (ВНИИЗЖ)</v>
      </c>
      <c r="B1349" t="str">
        <f>IF(E1349="","",INDEX(Лаборатории!A:A,MATCH('Производственный контроль'!E1349,Лаборатории!B:B,0)))</f>
        <v xml:space="preserve">КУРИНОЕ ЦАРСТВО АО </v>
      </c>
      <c r="C1349" t="str">
        <f>IF(E1349="","",VLOOKUP(E1349,Лаборатории!B:D,3,0))</f>
        <v>U377_CHL</v>
      </c>
      <c r="D1349" s="12">
        <v>45709</v>
      </c>
      <c r="E1349" s="11" t="s">
        <v>793</v>
      </c>
      <c r="F1349" s="11" t="s">
        <v>544</v>
      </c>
      <c r="G1349" s="11" t="s">
        <v>561</v>
      </c>
      <c r="H1349" s="11" t="s">
        <v>312</v>
      </c>
      <c r="I1349" s="11" t="s">
        <v>3435</v>
      </c>
      <c r="J1349" t="str">
        <f>IF(L1349="","",VLOOKUP(L1349,Продукция!B:D,3,0))</f>
        <v>Биологический_материал</v>
      </c>
      <c r="K1349" t="str">
        <f>IF(L1349="","",VLOOKUP(L1349,Продукция!B:C,2,0))</f>
        <v>Сыворотка крови</v>
      </c>
      <c r="L1349" s="151" t="s">
        <v>302</v>
      </c>
      <c r="M1349">
        <f>IF(L1349="","",VLOOKUP(L1349,Продукция!B:L,11,0))</f>
        <v>0</v>
      </c>
      <c r="N1349" s="11" t="s">
        <v>873</v>
      </c>
      <c r="P1349" s="11" t="s">
        <v>340</v>
      </c>
      <c r="Q1349" s="11" t="s">
        <v>854</v>
      </c>
      <c r="R1349" s="153" t="s">
        <v>5200</v>
      </c>
      <c r="S1349" s="11">
        <v>20</v>
      </c>
      <c r="T1349" s="11" t="s">
        <v>5203</v>
      </c>
      <c r="V1349" s="14">
        <v>45707</v>
      </c>
      <c r="Z1349" s="11" t="s">
        <v>4823</v>
      </c>
      <c r="AA1349" s="15">
        <v>0.45833333333333331</v>
      </c>
      <c r="AB1349" t="str">
        <f>IF(L1349="","",VLOOKUP(L1349&amp;I1349,Продукция!A:I,9,0))</f>
        <v>рекомендация производителя набора</v>
      </c>
      <c r="AC1349" s="14">
        <v>45714</v>
      </c>
      <c r="AD1349" s="11" t="s">
        <v>2673</v>
      </c>
      <c r="AE1349" s="11" t="s">
        <v>4823</v>
      </c>
      <c r="AF1349" t="str">
        <f>IF(AD1349="","",VLOOKUP(AD1349,'Сотрудники и ссылки'!A:B,2,0))</f>
        <v>Серолог</v>
      </c>
      <c r="AG1349">
        <f>IF(AD1349="","",VLOOKUP(AD1349,'Сотрудники и ссылки'!A:C,3,0))</f>
        <v>20001771</v>
      </c>
      <c r="AH1349" s="11" t="s">
        <v>2673</v>
      </c>
      <c r="AI1349" t="str">
        <f>IF(AH1349="","",VLOOKUP(AH1349,'Сотрудники и ссылки'!A:B,2,0))</f>
        <v>Серолог</v>
      </c>
      <c r="AJ1349">
        <f>IF(AH1349="","",VLOOKUP(AH1349,'Сотрудники и ссылки'!A:C,3,0))</f>
        <v>20001771</v>
      </c>
      <c r="AK1349" s="14">
        <v>45714</v>
      </c>
      <c r="AL1349" s="2">
        <f>IF(AK1349="","",AK1349+VLOOKUP(I1349,'Вид исследования'!B:E,4,0))</f>
        <v>45715</v>
      </c>
      <c r="AM1349" s="2">
        <f>IF(AK1349="","",AK1349+VLOOKUP(I1349,'Вид исследования'!B:F,5,0))</f>
        <v>45715</v>
      </c>
      <c r="AN1349" s="14">
        <v>45714</v>
      </c>
      <c r="AP1349" s="11" t="s">
        <v>189</v>
      </c>
      <c r="AQ1349" t="str">
        <f>IFERROR(IF(L1349="","",VLOOKUP(L1349&amp;I1349,Продукция!A:K,11,0)),"обратитесь к админ справочника")</f>
        <v>согласно рекомендациям производителя теста</v>
      </c>
      <c r="AR1349" s="11" t="s">
        <v>4823</v>
      </c>
      <c r="AS1349" t="str">
        <f>IFERROR(IF(L1349="","",VLOOKUP(L1349&amp;I1349,Продукция!A:J,10,0)),"обратитесь к админ справочника")</f>
        <v>инструкция по применению набора AI, Н9</v>
      </c>
      <c r="AT1349" s="11" t="s">
        <v>4823</v>
      </c>
      <c r="AU1349" s="11" t="s">
        <v>4823</v>
      </c>
      <c r="AV1349" s="11" t="s">
        <v>2673</v>
      </c>
      <c r="AW1349" s="11" t="s">
        <v>4824</v>
      </c>
      <c r="AX1349" s="11" t="s">
        <v>561</v>
      </c>
      <c r="AY1349" s="11" t="s">
        <v>1078</v>
      </c>
      <c r="AZ1349" s="11">
        <v>154</v>
      </c>
      <c r="BA1349" s="11">
        <v>40</v>
      </c>
      <c r="BC1349" s="11" t="s">
        <v>4825</v>
      </c>
    </row>
    <row r="1350" spans="1:55" x14ac:dyDescent="0.25">
      <c r="A1350" t="str">
        <f t="shared" si="25"/>
        <v>С/363Вирус гриппа птиц подтипа Н5 уровень антител (ВНИИЗЖ)</v>
      </c>
      <c r="B1350" t="str">
        <f>IF(E1350="","",INDEX(Лаборатории!A:A,MATCH('Производственный контроль'!E1350,Лаборатории!B:B,0)))</f>
        <v xml:space="preserve">КУРИНОЕ ЦАРСТВО АО </v>
      </c>
      <c r="C1350" t="str">
        <f>IF(E1350="","",VLOOKUP(E1350,Лаборатории!B:D,3,0))</f>
        <v>U377_CHL</v>
      </c>
      <c r="D1350" s="12">
        <v>45709</v>
      </c>
      <c r="E1350" s="11" t="s">
        <v>793</v>
      </c>
      <c r="F1350" s="11" t="s">
        <v>544</v>
      </c>
      <c r="G1350" s="11" t="s">
        <v>561</v>
      </c>
      <c r="H1350" s="11" t="s">
        <v>312</v>
      </c>
      <c r="I1350" s="11" t="s">
        <v>3437</v>
      </c>
      <c r="J1350" t="str">
        <f>IF(L1350="","",VLOOKUP(L1350,Продукция!B:D,3,0))</f>
        <v>Биологический_материал</v>
      </c>
      <c r="K1350" t="str">
        <f>IF(L1350="","",VLOOKUP(L1350,Продукция!B:C,2,0))</f>
        <v>Сыворотка крови</v>
      </c>
      <c r="L1350" s="151" t="s">
        <v>302</v>
      </c>
      <c r="M1350">
        <f>IF(L1350="","",VLOOKUP(L1350,Продукция!B:L,11,0))</f>
        <v>0</v>
      </c>
      <c r="N1350" s="11" t="s">
        <v>873</v>
      </c>
      <c r="P1350" s="11" t="s">
        <v>340</v>
      </c>
      <c r="Q1350" s="11" t="s">
        <v>854</v>
      </c>
      <c r="R1350" s="153" t="s">
        <v>5202</v>
      </c>
      <c r="S1350" s="11">
        <v>20</v>
      </c>
      <c r="T1350" s="11" t="s">
        <v>5203</v>
      </c>
      <c r="V1350" s="14">
        <v>45707</v>
      </c>
      <c r="Z1350" s="11" t="s">
        <v>4823</v>
      </c>
      <c r="AA1350" s="15">
        <v>0.45833333333333331</v>
      </c>
      <c r="AB1350" t="str">
        <f>IF(L1350="","",VLOOKUP(L1350&amp;I1350,Продукция!A:I,9,0))</f>
        <v>рекомендация производителя набора</v>
      </c>
      <c r="AC1350" s="14">
        <v>45714</v>
      </c>
      <c r="AD1350" s="11" t="s">
        <v>2676</v>
      </c>
      <c r="AE1350" s="11" t="s">
        <v>4823</v>
      </c>
      <c r="AF1350" t="str">
        <f>IF(AD1350="","",VLOOKUP(AD1350,'Сотрудники и ссылки'!A:B,2,0))</f>
        <v>Серолог</v>
      </c>
      <c r="AG1350">
        <f>IF(AD1350="","",VLOOKUP(AD1350,'Сотрудники и ссылки'!A:C,3,0))</f>
        <v>20007746</v>
      </c>
      <c r="AH1350" s="11" t="s">
        <v>2676</v>
      </c>
      <c r="AI1350" t="str">
        <f>IF(AH1350="","",VLOOKUP(AH1350,'Сотрудники и ссылки'!A:B,2,0))</f>
        <v>Серолог</v>
      </c>
      <c r="AJ1350">
        <f>IF(AH1350="","",VLOOKUP(AH1350,'Сотрудники и ссылки'!A:C,3,0))</f>
        <v>20007746</v>
      </c>
      <c r="AK1350" s="14">
        <v>45714</v>
      </c>
      <c r="AL1350" s="2">
        <f>IF(AK1350="","",AK1350+VLOOKUP(I1350,'Вид исследования'!B:E,4,0))</f>
        <v>45715</v>
      </c>
      <c r="AM1350" s="2">
        <f>IF(AK1350="","",AK1350+VLOOKUP(I1350,'Вид исследования'!B:F,5,0))</f>
        <v>45715</v>
      </c>
      <c r="AN1350" s="14">
        <v>45714</v>
      </c>
      <c r="AP1350" s="11" t="s">
        <v>189</v>
      </c>
      <c r="AQ1350" t="str">
        <f>IFERROR(IF(L1350="","",VLOOKUP(L1350&amp;I1350,Продукция!A:K,11,0)),"обратитесь к админ справочника")</f>
        <v>согласно рекомендациям производителя теста</v>
      </c>
      <c r="AR1350" s="11" t="s">
        <v>4823</v>
      </c>
      <c r="AS1350" t="str">
        <f>IFERROR(IF(L1350="","",VLOOKUP(L1350&amp;I1350,Продукция!A:J,10,0)),"обратитесь к админ справочника")</f>
        <v>инструкция по применению набора AI, Н5</v>
      </c>
      <c r="AT1350" s="11" t="s">
        <v>4823</v>
      </c>
      <c r="AU1350" s="11" t="s">
        <v>4823</v>
      </c>
      <c r="AV1350" s="11" t="s">
        <v>2676</v>
      </c>
      <c r="AW1350" s="11" t="s">
        <v>4824</v>
      </c>
      <c r="AX1350" s="11" t="s">
        <v>561</v>
      </c>
      <c r="AY1350" s="11" t="s">
        <v>1051</v>
      </c>
      <c r="AZ1350" s="11">
        <v>154</v>
      </c>
      <c r="BA1350" s="11">
        <v>40</v>
      </c>
      <c r="BC1350" s="11" t="s">
        <v>4825</v>
      </c>
    </row>
    <row r="1351" spans="1:55" x14ac:dyDescent="0.25">
      <c r="A1351" t="str">
        <f t="shared" si="25"/>
        <v>С/363Вирус гриппа птиц подтипа Н5 уровень антител (ВНИИЗЖ)</v>
      </c>
      <c r="B1351" t="str">
        <f>IF(E1351="","",INDEX(Лаборатории!A:A,MATCH('Производственный контроль'!E1351,Лаборатории!B:B,0)))</f>
        <v xml:space="preserve">КУРИНОЕ ЦАРСТВО АО </v>
      </c>
      <c r="C1351" t="str">
        <f>IF(E1351="","",VLOOKUP(E1351,Лаборатории!B:D,3,0))</f>
        <v>U377_CHL</v>
      </c>
      <c r="D1351" s="12">
        <v>45709</v>
      </c>
      <c r="E1351" s="11" t="s">
        <v>793</v>
      </c>
      <c r="F1351" s="11" t="s">
        <v>544</v>
      </c>
      <c r="G1351" s="11" t="s">
        <v>561</v>
      </c>
      <c r="H1351" s="11" t="s">
        <v>312</v>
      </c>
      <c r="I1351" s="11" t="s">
        <v>3437</v>
      </c>
      <c r="J1351" t="str">
        <f>IF(L1351="","",VLOOKUP(L1351,Продукция!B:D,3,0))</f>
        <v>Биологический_материал</v>
      </c>
      <c r="K1351" t="str">
        <f>IF(L1351="","",VLOOKUP(L1351,Продукция!B:C,2,0))</f>
        <v>Сыворотка крови</v>
      </c>
      <c r="L1351" s="151" t="s">
        <v>302</v>
      </c>
      <c r="M1351">
        <f>IF(L1351="","",VLOOKUP(L1351,Продукция!B:L,11,0))</f>
        <v>0</v>
      </c>
      <c r="N1351" s="11" t="s">
        <v>873</v>
      </c>
      <c r="P1351" s="11" t="s">
        <v>340</v>
      </c>
      <c r="Q1351" s="11" t="s">
        <v>854</v>
      </c>
      <c r="R1351" s="153" t="s">
        <v>5200</v>
      </c>
      <c r="S1351" s="11">
        <v>20</v>
      </c>
      <c r="T1351" s="11" t="s">
        <v>5203</v>
      </c>
      <c r="V1351" s="14">
        <v>45707</v>
      </c>
      <c r="Z1351" s="11" t="s">
        <v>4823</v>
      </c>
      <c r="AA1351" s="15">
        <v>0.45833333333333331</v>
      </c>
      <c r="AB1351" t="str">
        <f>IF(L1351="","",VLOOKUP(L1351&amp;I1351,Продукция!A:I,9,0))</f>
        <v>рекомендация производителя набора</v>
      </c>
      <c r="AC1351" s="14">
        <v>45714</v>
      </c>
      <c r="AD1351" s="11" t="s">
        <v>2676</v>
      </c>
      <c r="AE1351" s="11" t="s">
        <v>4823</v>
      </c>
      <c r="AF1351" t="str">
        <f>IF(AD1351="","",VLOOKUP(AD1351,'Сотрудники и ссылки'!A:B,2,0))</f>
        <v>Серолог</v>
      </c>
      <c r="AG1351">
        <f>IF(AD1351="","",VLOOKUP(AD1351,'Сотрудники и ссылки'!A:C,3,0))</f>
        <v>20007746</v>
      </c>
      <c r="AH1351" s="11" t="s">
        <v>2676</v>
      </c>
      <c r="AI1351" t="str">
        <f>IF(AH1351="","",VLOOKUP(AH1351,'Сотрудники и ссылки'!A:B,2,0))</f>
        <v>Серолог</v>
      </c>
      <c r="AJ1351">
        <f>IF(AH1351="","",VLOOKUP(AH1351,'Сотрудники и ссылки'!A:C,3,0))</f>
        <v>20007746</v>
      </c>
      <c r="AK1351" s="14">
        <v>45714</v>
      </c>
      <c r="AL1351" s="2">
        <f>IF(AK1351="","",AK1351+VLOOKUP(I1351,'Вид исследования'!B:E,4,0))</f>
        <v>45715</v>
      </c>
      <c r="AM1351" s="2">
        <f>IF(AK1351="","",AK1351+VLOOKUP(I1351,'Вид исследования'!B:F,5,0))</f>
        <v>45715</v>
      </c>
      <c r="AN1351" s="14">
        <v>45714</v>
      </c>
      <c r="AP1351" s="11" t="s">
        <v>189</v>
      </c>
      <c r="AQ1351" t="str">
        <f>IFERROR(IF(L1351="","",VLOOKUP(L1351&amp;I1351,Продукция!A:K,11,0)),"обратитесь к админ справочника")</f>
        <v>согласно рекомендациям производителя теста</v>
      </c>
      <c r="AR1351" s="11" t="s">
        <v>4823</v>
      </c>
      <c r="AS1351" t="str">
        <f>IFERROR(IF(L1351="","",VLOOKUP(L1351&amp;I1351,Продукция!A:J,10,0)),"обратитесь к админ справочника")</f>
        <v>инструкция по применению набора AI, Н5</v>
      </c>
      <c r="AT1351" s="11" t="s">
        <v>4823</v>
      </c>
      <c r="AU1351" s="11" t="s">
        <v>4823</v>
      </c>
      <c r="AV1351" s="11" t="s">
        <v>2676</v>
      </c>
      <c r="AW1351" s="11" t="s">
        <v>4824</v>
      </c>
      <c r="AX1351" s="11" t="s">
        <v>561</v>
      </c>
      <c r="AY1351" s="11" t="s">
        <v>1078</v>
      </c>
      <c r="AZ1351" s="11">
        <v>154</v>
      </c>
      <c r="BA1351" s="11">
        <v>40</v>
      </c>
      <c r="BC1351" s="11" t="s">
        <v>4825</v>
      </c>
    </row>
    <row r="1352" spans="1:55" x14ac:dyDescent="0.25">
      <c r="A1352" t="str">
        <f t="shared" si="25"/>
        <v>С/364Болезнь Ньюкасла уровень антител</v>
      </c>
      <c r="B1352" t="str">
        <f>IF(E1352="","",INDEX(Лаборатории!A:A,MATCH('Производственный контроль'!E1352,Лаборатории!B:B,0)))</f>
        <v xml:space="preserve">КУРИНОЕ ЦАРСТВО АО </v>
      </c>
      <c r="C1352" t="str">
        <f>IF(E1352="","",VLOOKUP(E1352,Лаборатории!B:D,3,0))</f>
        <v>U377_CHL</v>
      </c>
      <c r="D1352" s="12">
        <v>45709</v>
      </c>
      <c r="E1352" s="11" t="s">
        <v>793</v>
      </c>
      <c r="F1352" s="11" t="s">
        <v>544</v>
      </c>
      <c r="G1352" s="11" t="s">
        <v>561</v>
      </c>
      <c r="H1352" s="11" t="s">
        <v>312</v>
      </c>
      <c r="I1352" s="11" t="s">
        <v>3434</v>
      </c>
      <c r="J1352" t="str">
        <f>IF(L1352="","",VLOOKUP(L1352,Продукция!B:D,3,0))</f>
        <v>Биологический_материал</v>
      </c>
      <c r="K1352" t="str">
        <f>IF(L1352="","",VLOOKUP(L1352,Продукция!B:C,2,0))</f>
        <v>Сыворотка крови</v>
      </c>
      <c r="L1352" s="151" t="s">
        <v>302</v>
      </c>
      <c r="M1352">
        <f>IF(L1352="","",VLOOKUP(L1352,Продукция!B:L,11,0))</f>
        <v>0</v>
      </c>
      <c r="N1352" s="11" t="s">
        <v>873</v>
      </c>
      <c r="P1352" s="11" t="s">
        <v>340</v>
      </c>
      <c r="Q1352" s="11" t="s">
        <v>854</v>
      </c>
      <c r="R1352" s="153" t="s">
        <v>4859</v>
      </c>
      <c r="S1352" s="11">
        <v>20</v>
      </c>
      <c r="T1352" s="11" t="s">
        <v>5205</v>
      </c>
      <c r="V1352" s="14">
        <v>45708</v>
      </c>
      <c r="Z1352" s="11" t="s">
        <v>4823</v>
      </c>
      <c r="AA1352" s="15">
        <v>0.45833333333333331</v>
      </c>
      <c r="AB1352" t="str">
        <f>IF(L1352="","",VLOOKUP(L1352&amp;I1352,Продукция!A:I,9,0))</f>
        <v>рекомендация производителя набора</v>
      </c>
      <c r="AC1352" s="14">
        <v>45713</v>
      </c>
      <c r="AD1352" s="11" t="s">
        <v>2673</v>
      </c>
      <c r="AE1352" s="11" t="s">
        <v>4823</v>
      </c>
      <c r="AF1352" t="str">
        <f>IF(AD1352="","",VLOOKUP(AD1352,'Сотрудники и ссылки'!A:B,2,0))</f>
        <v>Серолог</v>
      </c>
      <c r="AG1352">
        <f>IF(AD1352="","",VLOOKUP(AD1352,'Сотрудники и ссылки'!A:C,3,0))</f>
        <v>20001771</v>
      </c>
      <c r="AH1352" s="11" t="s">
        <v>2673</v>
      </c>
      <c r="AI1352" t="str">
        <f>IF(AH1352="","",VLOOKUP(AH1352,'Сотрудники и ссылки'!A:B,2,0))</f>
        <v>Серолог</v>
      </c>
      <c r="AJ1352">
        <f>IF(AH1352="","",VLOOKUP(AH1352,'Сотрудники и ссылки'!A:C,3,0))</f>
        <v>20001771</v>
      </c>
      <c r="AK1352" s="14">
        <v>45713</v>
      </c>
      <c r="AL1352" s="2">
        <f>IF(AK1352="","",AK1352+VLOOKUP(I1352,'Вид исследования'!B:E,4,0))</f>
        <v>45714</v>
      </c>
      <c r="AM1352" s="2">
        <f>IF(AK1352="","",AK1352+VLOOKUP(I1352,'Вид исследования'!B:F,5,0))</f>
        <v>45714</v>
      </c>
      <c r="AN1352" s="14">
        <v>45713</v>
      </c>
      <c r="AP1352" s="11" t="s">
        <v>189</v>
      </c>
      <c r="AQ1352" t="str">
        <f>IFERROR(IF(L1352="","",VLOOKUP(L1352&amp;I1352,Продукция!A:K,11,0)),"обратитесь к админ справочника")</f>
        <v>согласно рекомендациям производителя теста</v>
      </c>
      <c r="AR1352" s="11" t="s">
        <v>4823</v>
      </c>
      <c r="AS1352" t="str">
        <f>IFERROR(IF(L1352="","",VLOOKUP(L1352&amp;I1352,Продукция!A:J,10,0)),"обратитесь к админ справочника")</f>
        <v>инструкция по применению набора РЗГА Ньюкасла</v>
      </c>
      <c r="AT1352" s="11" t="s">
        <v>4823</v>
      </c>
      <c r="AU1352" s="11" t="s">
        <v>4823</v>
      </c>
      <c r="AV1352" s="11" t="s">
        <v>2673</v>
      </c>
      <c r="AW1352" s="11" t="s">
        <v>4824</v>
      </c>
      <c r="AX1352" s="11" t="s">
        <v>561</v>
      </c>
      <c r="AY1352" s="11" t="s">
        <v>1053</v>
      </c>
      <c r="AZ1352" s="11">
        <v>154</v>
      </c>
      <c r="BA1352" s="11">
        <v>40</v>
      </c>
      <c r="BC1352" s="11" t="s">
        <v>4855</v>
      </c>
    </row>
    <row r="1353" spans="1:55" x14ac:dyDescent="0.25">
      <c r="A1353" t="str">
        <f t="shared" si="25"/>
        <v>С/364Болезнь Ньюкасла уровень антител</v>
      </c>
      <c r="B1353" t="str">
        <f>IF(E1353="","",INDEX(Лаборатории!A:A,MATCH('Производственный контроль'!E1353,Лаборатории!B:B,0)))</f>
        <v xml:space="preserve">КУРИНОЕ ЦАРСТВО АО </v>
      </c>
      <c r="C1353" t="str">
        <f>IF(E1353="","",VLOOKUP(E1353,Лаборатории!B:D,3,0))</f>
        <v>U377_CHL</v>
      </c>
      <c r="D1353" s="12">
        <v>45709</v>
      </c>
      <c r="E1353" s="11" t="s">
        <v>793</v>
      </c>
      <c r="F1353" s="11" t="s">
        <v>544</v>
      </c>
      <c r="G1353" s="11" t="s">
        <v>561</v>
      </c>
      <c r="H1353" s="11" t="s">
        <v>312</v>
      </c>
      <c r="I1353" s="11" t="s">
        <v>3434</v>
      </c>
      <c r="J1353" t="str">
        <f>IF(L1353="","",VLOOKUP(L1353,Продукция!B:D,3,0))</f>
        <v>Биологический_материал</v>
      </c>
      <c r="K1353" t="str">
        <f>IF(L1353="","",VLOOKUP(L1353,Продукция!B:C,2,0))</f>
        <v>Сыворотка крови</v>
      </c>
      <c r="L1353" s="151" t="s">
        <v>302</v>
      </c>
      <c r="M1353">
        <f>IF(L1353="","",VLOOKUP(L1353,Продукция!B:L,11,0))</f>
        <v>0</v>
      </c>
      <c r="N1353" s="11" t="s">
        <v>873</v>
      </c>
      <c r="P1353" s="11" t="s">
        <v>340</v>
      </c>
      <c r="Q1353" s="11" t="s">
        <v>854</v>
      </c>
      <c r="R1353" s="153" t="s">
        <v>4988</v>
      </c>
      <c r="S1353" s="11">
        <v>20</v>
      </c>
      <c r="T1353" s="11" t="s">
        <v>5205</v>
      </c>
      <c r="V1353" s="14">
        <v>45708</v>
      </c>
      <c r="Z1353" s="11" t="s">
        <v>4823</v>
      </c>
      <c r="AA1353" s="15">
        <v>0.45833333333333331</v>
      </c>
      <c r="AB1353" t="str">
        <f>IF(L1353="","",VLOOKUP(L1353&amp;I1353,Продукция!A:I,9,0))</f>
        <v>рекомендация производителя набора</v>
      </c>
      <c r="AC1353" s="14">
        <v>45713</v>
      </c>
      <c r="AD1353" s="11" t="s">
        <v>2673</v>
      </c>
      <c r="AE1353" s="11" t="s">
        <v>4823</v>
      </c>
      <c r="AF1353" t="str">
        <f>IF(AD1353="","",VLOOKUP(AD1353,'Сотрудники и ссылки'!A:B,2,0))</f>
        <v>Серолог</v>
      </c>
      <c r="AG1353">
        <f>IF(AD1353="","",VLOOKUP(AD1353,'Сотрудники и ссылки'!A:C,3,0))</f>
        <v>20001771</v>
      </c>
      <c r="AH1353" s="11" t="s">
        <v>2673</v>
      </c>
      <c r="AI1353" t="str">
        <f>IF(AH1353="","",VLOOKUP(AH1353,'Сотрудники и ссылки'!A:B,2,0))</f>
        <v>Серолог</v>
      </c>
      <c r="AJ1353">
        <f>IF(AH1353="","",VLOOKUP(AH1353,'Сотрудники и ссылки'!A:C,3,0))</f>
        <v>20001771</v>
      </c>
      <c r="AK1353" s="14">
        <v>45713</v>
      </c>
      <c r="AL1353" s="2">
        <f>IF(AK1353="","",AK1353+VLOOKUP(I1353,'Вид исследования'!B:E,4,0))</f>
        <v>45714</v>
      </c>
      <c r="AM1353" s="2">
        <f>IF(AK1353="","",AK1353+VLOOKUP(I1353,'Вид исследования'!B:F,5,0))</f>
        <v>45714</v>
      </c>
      <c r="AN1353" s="14">
        <v>45713</v>
      </c>
      <c r="AP1353" s="11" t="s">
        <v>189</v>
      </c>
      <c r="AQ1353" t="str">
        <f>IFERROR(IF(L1353="","",VLOOKUP(L1353&amp;I1353,Продукция!A:K,11,0)),"обратитесь к админ справочника")</f>
        <v>согласно рекомендациям производителя теста</v>
      </c>
      <c r="AR1353" s="11" t="s">
        <v>4823</v>
      </c>
      <c r="AS1353" t="str">
        <f>IFERROR(IF(L1353="","",VLOOKUP(L1353&amp;I1353,Продукция!A:J,10,0)),"обратитесь к админ справочника")</f>
        <v>инструкция по применению набора РЗГА Ньюкасла</v>
      </c>
      <c r="AT1353" s="11" t="s">
        <v>4823</v>
      </c>
      <c r="AU1353" s="11" t="s">
        <v>4823</v>
      </c>
      <c r="AV1353" s="11" t="s">
        <v>2673</v>
      </c>
      <c r="AW1353" s="11" t="s">
        <v>4824</v>
      </c>
      <c r="AX1353" s="11" t="s">
        <v>561</v>
      </c>
      <c r="AY1353" s="11" t="s">
        <v>1056</v>
      </c>
      <c r="AZ1353" s="11">
        <v>154</v>
      </c>
      <c r="BA1353" s="11">
        <v>40</v>
      </c>
      <c r="BC1353" s="11" t="s">
        <v>4855</v>
      </c>
    </row>
    <row r="1354" spans="1:55" x14ac:dyDescent="0.25">
      <c r="A1354" t="str">
        <f t="shared" si="25"/>
        <v>С/364Болезнь Ньюкасла уровень антител</v>
      </c>
      <c r="B1354" t="str">
        <f>IF(E1354="","",INDEX(Лаборатории!A:A,MATCH('Производственный контроль'!E1354,Лаборатории!B:B,0)))</f>
        <v xml:space="preserve">КУРИНОЕ ЦАРСТВО АО </v>
      </c>
      <c r="C1354" t="str">
        <f>IF(E1354="","",VLOOKUP(E1354,Лаборатории!B:D,3,0))</f>
        <v>U377_CHL</v>
      </c>
      <c r="D1354" s="12">
        <v>45709</v>
      </c>
      <c r="E1354" s="11" t="s">
        <v>793</v>
      </c>
      <c r="F1354" s="11" t="s">
        <v>544</v>
      </c>
      <c r="G1354" s="11" t="s">
        <v>561</v>
      </c>
      <c r="H1354" s="11" t="s">
        <v>312</v>
      </c>
      <c r="I1354" s="11" t="s">
        <v>3434</v>
      </c>
      <c r="J1354" t="str">
        <f>IF(L1354="","",VLOOKUP(L1354,Продукция!B:D,3,0))</f>
        <v>Биологический_материал</v>
      </c>
      <c r="K1354" t="str">
        <f>IF(L1354="","",VLOOKUP(L1354,Продукция!B:C,2,0))</f>
        <v>Сыворотка крови</v>
      </c>
      <c r="L1354" s="151" t="s">
        <v>302</v>
      </c>
      <c r="M1354">
        <f>IF(L1354="","",VLOOKUP(L1354,Продукция!B:L,11,0))</f>
        <v>0</v>
      </c>
      <c r="N1354" s="11" t="s">
        <v>873</v>
      </c>
      <c r="P1354" s="11" t="s">
        <v>340</v>
      </c>
      <c r="Q1354" s="11" t="s">
        <v>854</v>
      </c>
      <c r="R1354" s="153" t="s">
        <v>4929</v>
      </c>
      <c r="S1354" s="11">
        <v>20</v>
      </c>
      <c r="T1354" s="11" t="s">
        <v>5205</v>
      </c>
      <c r="V1354" s="14">
        <v>45708</v>
      </c>
      <c r="Z1354" s="11" t="s">
        <v>4823</v>
      </c>
      <c r="AA1354" s="15">
        <v>0.45833333333333331</v>
      </c>
      <c r="AB1354" t="str">
        <f>IF(L1354="","",VLOOKUP(L1354&amp;I1354,Продукция!A:I,9,0))</f>
        <v>рекомендация производителя набора</v>
      </c>
      <c r="AC1354" s="14">
        <v>45713</v>
      </c>
      <c r="AD1354" s="11" t="s">
        <v>2673</v>
      </c>
      <c r="AE1354" s="11" t="s">
        <v>4823</v>
      </c>
      <c r="AF1354" t="str">
        <f>IF(AD1354="","",VLOOKUP(AD1354,'Сотрудники и ссылки'!A:B,2,0))</f>
        <v>Серолог</v>
      </c>
      <c r="AG1354">
        <f>IF(AD1354="","",VLOOKUP(AD1354,'Сотрудники и ссылки'!A:C,3,0))</f>
        <v>20001771</v>
      </c>
      <c r="AH1354" s="11" t="s">
        <v>2673</v>
      </c>
      <c r="AI1354" t="str">
        <f>IF(AH1354="","",VLOOKUP(AH1354,'Сотрудники и ссылки'!A:B,2,0))</f>
        <v>Серолог</v>
      </c>
      <c r="AJ1354">
        <f>IF(AH1354="","",VLOOKUP(AH1354,'Сотрудники и ссылки'!A:C,3,0))</f>
        <v>20001771</v>
      </c>
      <c r="AK1354" s="14">
        <v>45713</v>
      </c>
      <c r="AL1354" s="2">
        <f>IF(AK1354="","",AK1354+VLOOKUP(I1354,'Вид исследования'!B:E,4,0))</f>
        <v>45714</v>
      </c>
      <c r="AM1354" s="2">
        <f>IF(AK1354="","",AK1354+VLOOKUP(I1354,'Вид исследования'!B:F,5,0))</f>
        <v>45714</v>
      </c>
      <c r="AN1354" s="14">
        <v>45713</v>
      </c>
      <c r="AP1354" s="11" t="s">
        <v>189</v>
      </c>
      <c r="AQ1354" t="str">
        <f>IFERROR(IF(L1354="","",VLOOKUP(L1354&amp;I1354,Продукция!A:K,11,0)),"обратитесь к админ справочника")</f>
        <v>согласно рекомендациям производителя теста</v>
      </c>
      <c r="AR1354" s="11" t="s">
        <v>4823</v>
      </c>
      <c r="AS1354" t="str">
        <f>IFERROR(IF(L1354="","",VLOOKUP(L1354&amp;I1354,Продукция!A:J,10,0)),"обратитесь к админ справочника")</f>
        <v>инструкция по применению набора РЗГА Ньюкасла</v>
      </c>
      <c r="AT1354" s="11" t="s">
        <v>4823</v>
      </c>
      <c r="AU1354" s="11" t="s">
        <v>4823</v>
      </c>
      <c r="AV1354" s="11" t="s">
        <v>2673</v>
      </c>
      <c r="AW1354" s="11" t="s">
        <v>4824</v>
      </c>
      <c r="AX1354" s="11" t="s">
        <v>561</v>
      </c>
      <c r="AY1354" s="11" t="s">
        <v>1059</v>
      </c>
      <c r="AZ1354" s="11">
        <v>154</v>
      </c>
      <c r="BA1354" s="11">
        <v>40</v>
      </c>
      <c r="BC1354" s="11" t="s">
        <v>4855</v>
      </c>
    </row>
    <row r="1355" spans="1:55" x14ac:dyDescent="0.25">
      <c r="A1355" t="str">
        <f t="shared" si="25"/>
        <v>С/364Болезнь Ньюкасла уровень антител</v>
      </c>
      <c r="B1355" t="str">
        <f>IF(E1355="","",INDEX(Лаборатории!A:A,MATCH('Производственный контроль'!E1355,Лаборатории!B:B,0)))</f>
        <v xml:space="preserve">КУРИНОЕ ЦАРСТВО АО </v>
      </c>
      <c r="C1355" t="str">
        <f>IF(E1355="","",VLOOKUP(E1355,Лаборатории!B:D,3,0))</f>
        <v>U377_CHL</v>
      </c>
      <c r="D1355" s="12">
        <v>45709</v>
      </c>
      <c r="E1355" s="11" t="s">
        <v>793</v>
      </c>
      <c r="F1355" s="11" t="s">
        <v>544</v>
      </c>
      <c r="G1355" s="11" t="s">
        <v>561</v>
      </c>
      <c r="H1355" s="11" t="s">
        <v>312</v>
      </c>
      <c r="I1355" s="11" t="s">
        <v>3434</v>
      </c>
      <c r="J1355" t="str">
        <f>IF(L1355="","",VLOOKUP(L1355,Продукция!B:D,3,0))</f>
        <v>Биологический_материал</v>
      </c>
      <c r="K1355" t="str">
        <f>IF(L1355="","",VLOOKUP(L1355,Продукция!B:C,2,0))</f>
        <v>Сыворотка крови</v>
      </c>
      <c r="L1355" s="151" t="s">
        <v>302</v>
      </c>
      <c r="M1355">
        <f>IF(L1355="","",VLOOKUP(L1355,Продукция!B:L,11,0))</f>
        <v>0</v>
      </c>
      <c r="N1355" s="11" t="s">
        <v>873</v>
      </c>
      <c r="P1355" s="11" t="s">
        <v>340</v>
      </c>
      <c r="Q1355" s="11" t="s">
        <v>854</v>
      </c>
      <c r="R1355" s="153" t="s">
        <v>4862</v>
      </c>
      <c r="S1355" s="11">
        <v>20</v>
      </c>
      <c r="T1355" s="11" t="s">
        <v>5205</v>
      </c>
      <c r="V1355" s="14">
        <v>45708</v>
      </c>
      <c r="Z1355" s="11" t="s">
        <v>4823</v>
      </c>
      <c r="AA1355" s="15">
        <v>0.45833333333333331</v>
      </c>
      <c r="AB1355" t="str">
        <f>IF(L1355="","",VLOOKUP(L1355&amp;I1355,Продукция!A:I,9,0))</f>
        <v>рекомендация производителя набора</v>
      </c>
      <c r="AC1355" s="14">
        <v>45713</v>
      </c>
      <c r="AD1355" s="11" t="s">
        <v>2673</v>
      </c>
      <c r="AE1355" s="11" t="s">
        <v>4823</v>
      </c>
      <c r="AF1355" t="str">
        <f>IF(AD1355="","",VLOOKUP(AD1355,'Сотрудники и ссылки'!A:B,2,0))</f>
        <v>Серолог</v>
      </c>
      <c r="AG1355">
        <f>IF(AD1355="","",VLOOKUP(AD1355,'Сотрудники и ссылки'!A:C,3,0))</f>
        <v>20001771</v>
      </c>
      <c r="AH1355" s="11" t="s">
        <v>2673</v>
      </c>
      <c r="AI1355" t="str">
        <f>IF(AH1355="","",VLOOKUP(AH1355,'Сотрудники и ссылки'!A:B,2,0))</f>
        <v>Серолог</v>
      </c>
      <c r="AJ1355">
        <f>IF(AH1355="","",VLOOKUP(AH1355,'Сотрудники и ссылки'!A:C,3,0))</f>
        <v>20001771</v>
      </c>
      <c r="AK1355" s="14">
        <v>45713</v>
      </c>
      <c r="AL1355" s="2">
        <f>IF(AK1355="","",AK1355+VLOOKUP(I1355,'Вид исследования'!B:E,4,0))</f>
        <v>45714</v>
      </c>
      <c r="AM1355" s="2">
        <f>IF(AK1355="","",AK1355+VLOOKUP(I1355,'Вид исследования'!B:F,5,0))</f>
        <v>45714</v>
      </c>
      <c r="AN1355" s="14">
        <v>45713</v>
      </c>
      <c r="AP1355" s="11" t="s">
        <v>189</v>
      </c>
      <c r="AQ1355" t="str">
        <f>IFERROR(IF(L1355="","",VLOOKUP(L1355&amp;I1355,Продукция!A:K,11,0)),"обратитесь к админ справочника")</f>
        <v>согласно рекомендациям производителя теста</v>
      </c>
      <c r="AR1355" s="11" t="s">
        <v>4823</v>
      </c>
      <c r="AS1355" t="str">
        <f>IFERROR(IF(L1355="","",VLOOKUP(L1355&amp;I1355,Продукция!A:J,10,0)),"обратитесь к админ справочника")</f>
        <v>инструкция по применению набора РЗГА Ньюкасла</v>
      </c>
      <c r="AT1355" s="11" t="s">
        <v>4823</v>
      </c>
      <c r="AU1355" s="11" t="s">
        <v>4823</v>
      </c>
      <c r="AV1355" s="11" t="s">
        <v>2673</v>
      </c>
      <c r="AW1355" s="11" t="s">
        <v>4824</v>
      </c>
      <c r="AX1355" s="11" t="s">
        <v>561</v>
      </c>
      <c r="AY1355" s="11" t="s">
        <v>1062</v>
      </c>
      <c r="AZ1355" s="11">
        <v>154</v>
      </c>
      <c r="BA1355" s="11">
        <v>40</v>
      </c>
      <c r="BC1355" s="11" t="s">
        <v>4855</v>
      </c>
    </row>
    <row r="1356" spans="1:55" x14ac:dyDescent="0.25">
      <c r="A1356" t="str">
        <f t="shared" si="25"/>
        <v>С/364Болезнь Ньюкасла уровень антител</v>
      </c>
      <c r="B1356" t="str">
        <f>IF(E1356="","",INDEX(Лаборатории!A:A,MATCH('Производственный контроль'!E1356,Лаборатории!B:B,0)))</f>
        <v xml:space="preserve">КУРИНОЕ ЦАРСТВО АО </v>
      </c>
      <c r="C1356" t="str">
        <f>IF(E1356="","",VLOOKUP(E1356,Лаборатории!B:D,3,0))</f>
        <v>U377_CHL</v>
      </c>
      <c r="D1356" s="12">
        <v>45709</v>
      </c>
      <c r="E1356" s="11" t="s">
        <v>793</v>
      </c>
      <c r="F1356" s="11" t="s">
        <v>544</v>
      </c>
      <c r="G1356" s="11" t="s">
        <v>561</v>
      </c>
      <c r="H1356" s="11" t="s">
        <v>312</v>
      </c>
      <c r="I1356" s="11" t="s">
        <v>3434</v>
      </c>
      <c r="J1356" t="str">
        <f>IF(L1356="","",VLOOKUP(L1356,Продукция!B:D,3,0))</f>
        <v>Биологический_материал</v>
      </c>
      <c r="K1356" t="str">
        <f>IF(L1356="","",VLOOKUP(L1356,Продукция!B:C,2,0))</f>
        <v>Сыворотка крови</v>
      </c>
      <c r="L1356" s="151" t="s">
        <v>302</v>
      </c>
      <c r="M1356">
        <f>IF(L1356="","",VLOOKUP(L1356,Продукция!B:L,11,0))</f>
        <v>0</v>
      </c>
      <c r="N1356" s="11" t="s">
        <v>873</v>
      </c>
      <c r="P1356" s="11" t="s">
        <v>340</v>
      </c>
      <c r="Q1356" s="11" t="s">
        <v>854</v>
      </c>
      <c r="R1356" s="153" t="s">
        <v>4927</v>
      </c>
      <c r="S1356" s="11">
        <v>20</v>
      </c>
      <c r="T1356" s="11" t="s">
        <v>5205</v>
      </c>
      <c r="V1356" s="14">
        <v>45707</v>
      </c>
      <c r="Z1356" s="11" t="s">
        <v>4823</v>
      </c>
      <c r="AA1356" s="15">
        <v>0.45833333333333331</v>
      </c>
      <c r="AB1356" t="str">
        <f>IF(L1356="","",VLOOKUP(L1356&amp;I1356,Продукция!A:I,9,0))</f>
        <v>рекомендация производителя набора</v>
      </c>
      <c r="AC1356" s="14">
        <v>45713</v>
      </c>
      <c r="AD1356" s="11" t="s">
        <v>2673</v>
      </c>
      <c r="AE1356" s="11" t="s">
        <v>4823</v>
      </c>
      <c r="AF1356" t="str">
        <f>IF(AD1356="","",VLOOKUP(AD1356,'Сотрудники и ссылки'!A:B,2,0))</f>
        <v>Серолог</v>
      </c>
      <c r="AG1356">
        <f>IF(AD1356="","",VLOOKUP(AD1356,'Сотрудники и ссылки'!A:C,3,0))</f>
        <v>20001771</v>
      </c>
      <c r="AH1356" s="11" t="s">
        <v>2673</v>
      </c>
      <c r="AI1356" t="str">
        <f>IF(AH1356="","",VLOOKUP(AH1356,'Сотрудники и ссылки'!A:B,2,0))</f>
        <v>Серолог</v>
      </c>
      <c r="AJ1356">
        <f>IF(AH1356="","",VLOOKUP(AH1356,'Сотрудники и ссылки'!A:C,3,0))</f>
        <v>20001771</v>
      </c>
      <c r="AK1356" s="14">
        <v>45713</v>
      </c>
      <c r="AL1356" s="2">
        <f>IF(AK1356="","",AK1356+VLOOKUP(I1356,'Вид исследования'!B:E,4,0))</f>
        <v>45714</v>
      </c>
      <c r="AM1356" s="2">
        <f>IF(AK1356="","",AK1356+VLOOKUP(I1356,'Вид исследования'!B:F,5,0))</f>
        <v>45714</v>
      </c>
      <c r="AN1356" s="14">
        <v>45713</v>
      </c>
      <c r="AP1356" s="11" t="s">
        <v>189</v>
      </c>
      <c r="AQ1356" t="str">
        <f>IFERROR(IF(L1356="","",VLOOKUP(L1356&amp;I1356,Продукция!A:K,11,0)),"обратитесь к админ справочника")</f>
        <v>согласно рекомендациям производителя теста</v>
      </c>
      <c r="AR1356" s="11" t="s">
        <v>4823</v>
      </c>
      <c r="AS1356" t="str">
        <f>IFERROR(IF(L1356="","",VLOOKUP(L1356&amp;I1356,Продукция!A:J,10,0)),"обратитесь к админ справочника")</f>
        <v>инструкция по применению набора РЗГА Ньюкасла</v>
      </c>
      <c r="AT1356" s="11" t="s">
        <v>4823</v>
      </c>
      <c r="AU1356" s="11" t="s">
        <v>4823</v>
      </c>
      <c r="AV1356" s="11" t="s">
        <v>2673</v>
      </c>
      <c r="AW1356" s="11" t="s">
        <v>4824</v>
      </c>
      <c r="AX1356" s="11" t="s">
        <v>561</v>
      </c>
      <c r="AY1356" s="11" t="s">
        <v>1065</v>
      </c>
      <c r="AZ1356" s="11">
        <v>154</v>
      </c>
      <c r="BA1356" s="11">
        <v>39</v>
      </c>
      <c r="BC1356" s="11" t="s">
        <v>4855</v>
      </c>
    </row>
    <row r="1357" spans="1:55" x14ac:dyDescent="0.25">
      <c r="A1357" t="str">
        <f t="shared" si="25"/>
        <v>С/364Болезнь Ньюкасла уровень антител</v>
      </c>
      <c r="B1357" t="str">
        <f>IF(E1357="","",INDEX(Лаборатории!A:A,MATCH('Производственный контроль'!E1357,Лаборатории!B:B,0)))</f>
        <v xml:space="preserve">КУРИНОЕ ЦАРСТВО АО </v>
      </c>
      <c r="C1357" t="str">
        <f>IF(E1357="","",VLOOKUP(E1357,Лаборатории!B:D,3,0))</f>
        <v>U377_CHL</v>
      </c>
      <c r="D1357" s="12">
        <v>45709</v>
      </c>
      <c r="E1357" s="11" t="s">
        <v>793</v>
      </c>
      <c r="F1357" s="11" t="s">
        <v>544</v>
      </c>
      <c r="G1357" s="11" t="s">
        <v>561</v>
      </c>
      <c r="H1357" s="11" t="s">
        <v>312</v>
      </c>
      <c r="I1357" s="11" t="s">
        <v>3434</v>
      </c>
      <c r="J1357" t="str">
        <f>IF(L1357="","",VLOOKUP(L1357,Продукция!B:D,3,0))</f>
        <v>Биологический_материал</v>
      </c>
      <c r="K1357" t="str">
        <f>IF(L1357="","",VLOOKUP(L1357,Продукция!B:C,2,0))</f>
        <v>Сыворотка крови</v>
      </c>
      <c r="L1357" s="151" t="s">
        <v>302</v>
      </c>
      <c r="M1357">
        <f>IF(L1357="","",VLOOKUP(L1357,Продукция!B:L,11,0))</f>
        <v>0</v>
      </c>
      <c r="N1357" s="11" t="s">
        <v>873</v>
      </c>
      <c r="P1357" s="11" t="s">
        <v>340</v>
      </c>
      <c r="Q1357" s="11" t="s">
        <v>854</v>
      </c>
      <c r="R1357" s="153" t="s">
        <v>4861</v>
      </c>
      <c r="S1357" s="11">
        <v>20</v>
      </c>
      <c r="T1357" s="11" t="s">
        <v>5205</v>
      </c>
      <c r="V1357" s="14">
        <v>45707</v>
      </c>
      <c r="Z1357" s="11" t="s">
        <v>4823</v>
      </c>
      <c r="AA1357" s="15">
        <v>0.45833333333333331</v>
      </c>
      <c r="AB1357" t="str">
        <f>IF(L1357="","",VLOOKUP(L1357&amp;I1357,Продукция!A:I,9,0))</f>
        <v>рекомендация производителя набора</v>
      </c>
      <c r="AC1357" s="14">
        <v>45713</v>
      </c>
      <c r="AD1357" s="11" t="s">
        <v>2673</v>
      </c>
      <c r="AE1357" s="11" t="s">
        <v>4823</v>
      </c>
      <c r="AF1357" t="str">
        <f>IF(AD1357="","",VLOOKUP(AD1357,'Сотрудники и ссылки'!A:B,2,0))</f>
        <v>Серолог</v>
      </c>
      <c r="AG1357">
        <f>IF(AD1357="","",VLOOKUP(AD1357,'Сотрудники и ссылки'!A:C,3,0))</f>
        <v>20001771</v>
      </c>
      <c r="AH1357" s="11" t="s">
        <v>2673</v>
      </c>
      <c r="AI1357" t="str">
        <f>IF(AH1357="","",VLOOKUP(AH1357,'Сотрудники и ссылки'!A:B,2,0))</f>
        <v>Серолог</v>
      </c>
      <c r="AJ1357">
        <f>IF(AH1357="","",VLOOKUP(AH1357,'Сотрудники и ссылки'!A:C,3,0))</f>
        <v>20001771</v>
      </c>
      <c r="AK1357" s="14">
        <v>45713</v>
      </c>
      <c r="AL1357" s="2">
        <f>IF(AK1357="","",AK1357+VLOOKUP(I1357,'Вид исследования'!B:E,4,0))</f>
        <v>45714</v>
      </c>
      <c r="AM1357" s="2">
        <f>IF(AK1357="","",AK1357+VLOOKUP(I1357,'Вид исследования'!B:F,5,0))</f>
        <v>45714</v>
      </c>
      <c r="AN1357" s="14">
        <v>45713</v>
      </c>
      <c r="AP1357" s="11" t="s">
        <v>189</v>
      </c>
      <c r="AQ1357" t="str">
        <f>IFERROR(IF(L1357="","",VLOOKUP(L1357&amp;I1357,Продукция!A:K,11,0)),"обратитесь к админ справочника")</f>
        <v>согласно рекомендациям производителя теста</v>
      </c>
      <c r="AR1357" s="11" t="s">
        <v>4823</v>
      </c>
      <c r="AS1357" t="str">
        <f>IFERROR(IF(L1357="","",VLOOKUP(L1357&amp;I1357,Продукция!A:J,10,0)),"обратитесь к админ справочника")</f>
        <v>инструкция по применению набора РЗГА Ньюкасла</v>
      </c>
      <c r="AT1357" s="11" t="s">
        <v>4823</v>
      </c>
      <c r="AU1357" s="11" t="s">
        <v>4823</v>
      </c>
      <c r="AV1357" s="11" t="s">
        <v>2673</v>
      </c>
      <c r="AW1357" s="11" t="s">
        <v>4824</v>
      </c>
      <c r="AX1357" s="11" t="s">
        <v>561</v>
      </c>
      <c r="AY1357" s="11" t="s">
        <v>1068</v>
      </c>
      <c r="AZ1357" s="11">
        <v>154</v>
      </c>
      <c r="BA1357" s="11">
        <v>40</v>
      </c>
      <c r="BC1357" s="11" t="s">
        <v>4855</v>
      </c>
    </row>
    <row r="1358" spans="1:55" x14ac:dyDescent="0.25">
      <c r="A1358" t="str">
        <f t="shared" si="25"/>
        <v>С/364Болезнь Ньюкасла уровень антител</v>
      </c>
      <c r="B1358" t="str">
        <f>IF(E1358="","",INDEX(Лаборатории!A:A,MATCH('Производственный контроль'!E1358,Лаборатории!B:B,0)))</f>
        <v xml:space="preserve">КУРИНОЕ ЦАРСТВО АО </v>
      </c>
      <c r="C1358" t="str">
        <f>IF(E1358="","",VLOOKUP(E1358,Лаборатории!B:D,3,0))</f>
        <v>U377_CHL</v>
      </c>
      <c r="D1358" s="12">
        <v>45709</v>
      </c>
      <c r="E1358" s="11" t="s">
        <v>793</v>
      </c>
      <c r="F1358" s="11" t="s">
        <v>544</v>
      </c>
      <c r="G1358" s="11" t="s">
        <v>561</v>
      </c>
      <c r="H1358" s="11" t="s">
        <v>312</v>
      </c>
      <c r="I1358" s="11" t="s">
        <v>3434</v>
      </c>
      <c r="J1358" t="str">
        <f>IF(L1358="","",VLOOKUP(L1358,Продукция!B:D,3,0))</f>
        <v>Биологический_материал</v>
      </c>
      <c r="K1358" t="str">
        <f>IF(L1358="","",VLOOKUP(L1358,Продукция!B:C,2,0))</f>
        <v>Сыворотка крови</v>
      </c>
      <c r="L1358" s="151" t="s">
        <v>302</v>
      </c>
      <c r="M1358">
        <f>IF(L1358="","",VLOOKUP(L1358,Продукция!B:L,11,0))</f>
        <v>0</v>
      </c>
      <c r="N1358" s="11" t="s">
        <v>873</v>
      </c>
      <c r="P1358" s="11" t="s">
        <v>340</v>
      </c>
      <c r="Q1358" s="11" t="s">
        <v>854</v>
      </c>
      <c r="R1358" s="153" t="s">
        <v>4960</v>
      </c>
      <c r="S1358" s="11">
        <v>20</v>
      </c>
      <c r="T1358" s="11" t="s">
        <v>5205</v>
      </c>
      <c r="V1358" s="14">
        <v>45707</v>
      </c>
      <c r="Z1358" s="11" t="s">
        <v>4823</v>
      </c>
      <c r="AA1358" s="15">
        <v>0.45833333333333331</v>
      </c>
      <c r="AB1358" t="str">
        <f>IF(L1358="","",VLOOKUP(L1358&amp;I1358,Продукция!A:I,9,0))</f>
        <v>рекомендация производителя набора</v>
      </c>
      <c r="AC1358" s="14">
        <v>45713</v>
      </c>
      <c r="AD1358" s="11" t="s">
        <v>2673</v>
      </c>
      <c r="AE1358" s="11" t="s">
        <v>4823</v>
      </c>
      <c r="AF1358" t="str">
        <f>IF(AD1358="","",VLOOKUP(AD1358,'Сотрудники и ссылки'!A:B,2,0))</f>
        <v>Серолог</v>
      </c>
      <c r="AG1358">
        <f>IF(AD1358="","",VLOOKUP(AD1358,'Сотрудники и ссылки'!A:C,3,0))</f>
        <v>20001771</v>
      </c>
      <c r="AH1358" s="11" t="s">
        <v>2673</v>
      </c>
      <c r="AI1358" t="str">
        <f>IF(AH1358="","",VLOOKUP(AH1358,'Сотрудники и ссылки'!A:B,2,0))</f>
        <v>Серолог</v>
      </c>
      <c r="AJ1358">
        <f>IF(AH1358="","",VLOOKUP(AH1358,'Сотрудники и ссылки'!A:C,3,0))</f>
        <v>20001771</v>
      </c>
      <c r="AK1358" s="14">
        <v>45713</v>
      </c>
      <c r="AL1358" s="2">
        <f>IF(AK1358="","",AK1358+VLOOKUP(I1358,'Вид исследования'!B:E,4,0))</f>
        <v>45714</v>
      </c>
      <c r="AM1358" s="2">
        <f>IF(AK1358="","",AK1358+VLOOKUP(I1358,'Вид исследования'!B:F,5,0))</f>
        <v>45714</v>
      </c>
      <c r="AN1358" s="14">
        <v>45713</v>
      </c>
      <c r="AP1358" s="11" t="s">
        <v>189</v>
      </c>
      <c r="AQ1358" t="str">
        <f>IFERROR(IF(L1358="","",VLOOKUP(L1358&amp;I1358,Продукция!A:K,11,0)),"обратитесь к админ справочника")</f>
        <v>согласно рекомендациям производителя теста</v>
      </c>
      <c r="AR1358" s="11" t="s">
        <v>4823</v>
      </c>
      <c r="AS1358" t="str">
        <f>IFERROR(IF(L1358="","",VLOOKUP(L1358&amp;I1358,Продукция!A:J,10,0)),"обратитесь к админ справочника")</f>
        <v>инструкция по применению набора РЗГА Ньюкасла</v>
      </c>
      <c r="AT1358" s="11" t="s">
        <v>4823</v>
      </c>
      <c r="AU1358" s="11" t="s">
        <v>4823</v>
      </c>
      <c r="AV1358" s="11" t="s">
        <v>2673</v>
      </c>
      <c r="AW1358" s="11" t="s">
        <v>4824</v>
      </c>
      <c r="AX1358" s="11" t="s">
        <v>561</v>
      </c>
      <c r="AY1358" s="11" t="s">
        <v>1071</v>
      </c>
      <c r="AZ1358" s="11">
        <v>154</v>
      </c>
      <c r="BA1358" s="11">
        <v>40</v>
      </c>
      <c r="BC1358" s="11" t="s">
        <v>4855</v>
      </c>
    </row>
    <row r="1359" spans="1:55" x14ac:dyDescent="0.25">
      <c r="A1359" t="str">
        <f t="shared" si="25"/>
        <v>С/364Болезнь Ньюкасла уровень антител</v>
      </c>
      <c r="B1359" t="str">
        <f>IF(E1359="","",INDEX(Лаборатории!A:A,MATCH('Производственный контроль'!E1359,Лаборатории!B:B,0)))</f>
        <v xml:space="preserve">КУРИНОЕ ЦАРСТВО АО </v>
      </c>
      <c r="C1359" t="str">
        <f>IF(E1359="","",VLOOKUP(E1359,Лаборатории!B:D,3,0))</f>
        <v>U377_CHL</v>
      </c>
      <c r="D1359" s="12">
        <v>45709</v>
      </c>
      <c r="E1359" s="11" t="s">
        <v>793</v>
      </c>
      <c r="F1359" s="11" t="s">
        <v>544</v>
      </c>
      <c r="G1359" s="11" t="s">
        <v>561</v>
      </c>
      <c r="H1359" s="11" t="s">
        <v>312</v>
      </c>
      <c r="I1359" s="11" t="s">
        <v>3434</v>
      </c>
      <c r="J1359" t="str">
        <f>IF(L1359="","",VLOOKUP(L1359,Продукция!B:D,3,0))</f>
        <v>Биологический_материал</v>
      </c>
      <c r="K1359" t="str">
        <f>IF(L1359="","",VLOOKUP(L1359,Продукция!B:C,2,0))</f>
        <v>Сыворотка крови</v>
      </c>
      <c r="L1359" s="151" t="s">
        <v>302</v>
      </c>
      <c r="M1359">
        <f>IF(L1359="","",VLOOKUP(L1359,Продукция!B:L,11,0))</f>
        <v>0</v>
      </c>
      <c r="N1359" s="11" t="s">
        <v>873</v>
      </c>
      <c r="P1359" s="11" t="s">
        <v>340</v>
      </c>
      <c r="Q1359" s="11" t="s">
        <v>854</v>
      </c>
      <c r="R1359" s="153" t="s">
        <v>5204</v>
      </c>
      <c r="S1359" s="11">
        <v>20</v>
      </c>
      <c r="T1359" s="11" t="s">
        <v>5205</v>
      </c>
      <c r="V1359" s="14">
        <v>45707</v>
      </c>
      <c r="Z1359" s="11" t="s">
        <v>4823</v>
      </c>
      <c r="AA1359" s="15">
        <v>0.45833333333333331</v>
      </c>
      <c r="AB1359" t="str">
        <f>IF(L1359="","",VLOOKUP(L1359&amp;I1359,Продукция!A:I,9,0))</f>
        <v>рекомендация производителя набора</v>
      </c>
      <c r="AC1359" s="14">
        <v>45713</v>
      </c>
      <c r="AD1359" s="11" t="s">
        <v>2673</v>
      </c>
      <c r="AE1359" s="11" t="s">
        <v>4823</v>
      </c>
      <c r="AF1359" t="str">
        <f>IF(AD1359="","",VLOOKUP(AD1359,'Сотрудники и ссылки'!A:B,2,0))</f>
        <v>Серолог</v>
      </c>
      <c r="AG1359">
        <f>IF(AD1359="","",VLOOKUP(AD1359,'Сотрудники и ссылки'!A:C,3,0))</f>
        <v>20001771</v>
      </c>
      <c r="AH1359" s="11" t="s">
        <v>2673</v>
      </c>
      <c r="AI1359" t="str">
        <f>IF(AH1359="","",VLOOKUP(AH1359,'Сотрудники и ссылки'!A:B,2,0))</f>
        <v>Серолог</v>
      </c>
      <c r="AJ1359">
        <f>IF(AH1359="","",VLOOKUP(AH1359,'Сотрудники и ссылки'!A:C,3,0))</f>
        <v>20001771</v>
      </c>
      <c r="AK1359" s="14">
        <v>45713</v>
      </c>
      <c r="AL1359" s="2">
        <f>IF(AK1359="","",AK1359+VLOOKUP(I1359,'Вид исследования'!B:E,4,0))</f>
        <v>45714</v>
      </c>
      <c r="AM1359" s="2">
        <f>IF(AK1359="","",AK1359+VLOOKUP(I1359,'Вид исследования'!B:F,5,0))</f>
        <v>45714</v>
      </c>
      <c r="AN1359" s="14">
        <v>45713</v>
      </c>
      <c r="AP1359" s="11" t="s">
        <v>189</v>
      </c>
      <c r="AQ1359" t="str">
        <f>IFERROR(IF(L1359="","",VLOOKUP(L1359&amp;I1359,Продукция!A:K,11,0)),"обратитесь к админ справочника")</f>
        <v>согласно рекомендациям производителя теста</v>
      </c>
      <c r="AR1359" s="11" t="s">
        <v>4823</v>
      </c>
      <c r="AS1359" t="str">
        <f>IFERROR(IF(L1359="","",VLOOKUP(L1359&amp;I1359,Продукция!A:J,10,0)),"обратитесь к админ справочника")</f>
        <v>инструкция по применению набора РЗГА Ньюкасла</v>
      </c>
      <c r="AT1359" s="11" t="s">
        <v>4823</v>
      </c>
      <c r="AU1359" s="11" t="s">
        <v>4823</v>
      </c>
      <c r="AV1359" s="11" t="s">
        <v>2673</v>
      </c>
      <c r="AW1359" s="11" t="s">
        <v>4824</v>
      </c>
      <c r="AX1359" s="11" t="s">
        <v>561</v>
      </c>
      <c r="AY1359" s="11" t="s">
        <v>1074</v>
      </c>
      <c r="AZ1359" s="11">
        <v>154</v>
      </c>
      <c r="BA1359" s="11">
        <v>40</v>
      </c>
      <c r="BC1359" s="11" t="s">
        <v>4855</v>
      </c>
    </row>
    <row r="1360" spans="1:55" x14ac:dyDescent="0.25">
      <c r="A1360" t="str">
        <f t="shared" si="25"/>
        <v>С/364Вирус гриппа птиц подтипа H9 уровень антител (ВНИИЗЖ)</v>
      </c>
      <c r="B1360" t="str">
        <f>IF(E1360="","",INDEX(Лаборатории!A:A,MATCH('Производственный контроль'!E1360,Лаборатории!B:B,0)))</f>
        <v xml:space="preserve">КУРИНОЕ ЦАРСТВО АО </v>
      </c>
      <c r="C1360" t="str">
        <f>IF(E1360="","",VLOOKUP(E1360,Лаборатории!B:D,3,0))</f>
        <v>U377_CHL</v>
      </c>
      <c r="D1360" s="12">
        <v>45709</v>
      </c>
      <c r="E1360" s="11" t="s">
        <v>793</v>
      </c>
      <c r="F1360" s="11" t="s">
        <v>544</v>
      </c>
      <c r="G1360" s="11" t="s">
        <v>561</v>
      </c>
      <c r="H1360" s="11" t="s">
        <v>312</v>
      </c>
      <c r="I1360" s="11" t="s">
        <v>3435</v>
      </c>
      <c r="J1360" t="str">
        <f>IF(L1360="","",VLOOKUP(L1360,Продукция!B:D,3,0))</f>
        <v>Биологический_материал</v>
      </c>
      <c r="K1360" t="str">
        <f>IF(L1360="","",VLOOKUP(L1360,Продукция!B:C,2,0))</f>
        <v>Сыворотка крови</v>
      </c>
      <c r="L1360" s="151" t="s">
        <v>302</v>
      </c>
      <c r="M1360">
        <f>IF(L1360="","",VLOOKUP(L1360,Продукция!B:L,11,0))</f>
        <v>0</v>
      </c>
      <c r="N1360" s="11" t="s">
        <v>873</v>
      </c>
      <c r="P1360" s="11" t="s">
        <v>340</v>
      </c>
      <c r="Q1360" s="11" t="s">
        <v>854</v>
      </c>
      <c r="R1360" s="153" t="s">
        <v>4859</v>
      </c>
      <c r="S1360" s="11">
        <v>20</v>
      </c>
      <c r="T1360" s="11" t="s">
        <v>5205</v>
      </c>
      <c r="V1360" s="14">
        <v>45708</v>
      </c>
      <c r="Z1360" s="11" t="s">
        <v>4823</v>
      </c>
      <c r="AA1360" s="15">
        <v>0.45833333333333331</v>
      </c>
      <c r="AB1360" t="str">
        <f>IF(L1360="","",VLOOKUP(L1360&amp;I1360,Продукция!A:I,9,0))</f>
        <v>рекомендация производителя набора</v>
      </c>
      <c r="AC1360" s="14">
        <v>45714</v>
      </c>
      <c r="AD1360" s="11" t="s">
        <v>2673</v>
      </c>
      <c r="AE1360" s="11" t="s">
        <v>4823</v>
      </c>
      <c r="AF1360" t="str">
        <f>IF(AD1360="","",VLOOKUP(AD1360,'Сотрудники и ссылки'!A:B,2,0))</f>
        <v>Серолог</v>
      </c>
      <c r="AG1360">
        <f>IF(AD1360="","",VLOOKUP(AD1360,'Сотрудники и ссылки'!A:C,3,0))</f>
        <v>20001771</v>
      </c>
      <c r="AH1360" s="11" t="s">
        <v>2673</v>
      </c>
      <c r="AI1360" t="str">
        <f>IF(AH1360="","",VLOOKUP(AH1360,'Сотрудники и ссылки'!A:B,2,0))</f>
        <v>Серолог</v>
      </c>
      <c r="AJ1360">
        <f>IF(AH1360="","",VLOOKUP(AH1360,'Сотрудники и ссылки'!A:C,3,0))</f>
        <v>20001771</v>
      </c>
      <c r="AK1360" s="14">
        <v>45714</v>
      </c>
      <c r="AL1360" s="2">
        <f>IF(AK1360="","",AK1360+VLOOKUP(I1360,'Вид исследования'!B:E,4,0))</f>
        <v>45715</v>
      </c>
      <c r="AM1360" s="2">
        <f>IF(AK1360="","",AK1360+VLOOKUP(I1360,'Вид исследования'!B:F,5,0))</f>
        <v>45715</v>
      </c>
      <c r="AN1360" s="14">
        <v>45714</v>
      </c>
      <c r="AP1360" s="11" t="s">
        <v>189</v>
      </c>
      <c r="AQ1360" t="str">
        <f>IFERROR(IF(L1360="","",VLOOKUP(L1360&amp;I1360,Продукция!A:K,11,0)),"обратитесь к админ справочника")</f>
        <v>согласно рекомендациям производителя теста</v>
      </c>
      <c r="AR1360" s="11" t="s">
        <v>4823</v>
      </c>
      <c r="AS1360" t="str">
        <f>IFERROR(IF(L1360="","",VLOOKUP(L1360&amp;I1360,Продукция!A:J,10,0)),"обратитесь к админ справочника")</f>
        <v>инструкция по применению набора AI, Н9</v>
      </c>
      <c r="AT1360" s="11" t="s">
        <v>4823</v>
      </c>
      <c r="AU1360" s="11" t="s">
        <v>4823</v>
      </c>
      <c r="AV1360" s="11" t="s">
        <v>2673</v>
      </c>
      <c r="AW1360" s="11" t="s">
        <v>4824</v>
      </c>
      <c r="AX1360" s="11" t="s">
        <v>561</v>
      </c>
      <c r="AY1360" s="11" t="s">
        <v>1053</v>
      </c>
      <c r="AZ1360" s="11">
        <v>154</v>
      </c>
      <c r="BA1360" s="11">
        <v>40</v>
      </c>
      <c r="BC1360" s="11" t="s">
        <v>4855</v>
      </c>
    </row>
    <row r="1361" spans="1:55" x14ac:dyDescent="0.25">
      <c r="A1361" t="str">
        <f t="shared" si="25"/>
        <v>С/364Вирус гриппа птиц подтипа H9 уровень антител (ВНИИЗЖ)</v>
      </c>
      <c r="B1361" t="str">
        <f>IF(E1361="","",INDEX(Лаборатории!A:A,MATCH('Производственный контроль'!E1361,Лаборатории!B:B,0)))</f>
        <v xml:space="preserve">КУРИНОЕ ЦАРСТВО АО </v>
      </c>
      <c r="C1361" t="str">
        <f>IF(E1361="","",VLOOKUP(E1361,Лаборатории!B:D,3,0))</f>
        <v>U377_CHL</v>
      </c>
      <c r="D1361" s="12">
        <v>45709</v>
      </c>
      <c r="E1361" s="11" t="s">
        <v>793</v>
      </c>
      <c r="F1361" s="11" t="s">
        <v>544</v>
      </c>
      <c r="G1361" s="11" t="s">
        <v>561</v>
      </c>
      <c r="H1361" s="11" t="s">
        <v>312</v>
      </c>
      <c r="I1361" s="11" t="s">
        <v>3435</v>
      </c>
      <c r="J1361" t="str">
        <f>IF(L1361="","",VLOOKUP(L1361,Продукция!B:D,3,0))</f>
        <v>Биологический_материал</v>
      </c>
      <c r="K1361" t="str">
        <f>IF(L1361="","",VLOOKUP(L1361,Продукция!B:C,2,0))</f>
        <v>Сыворотка крови</v>
      </c>
      <c r="L1361" s="151" t="s">
        <v>302</v>
      </c>
      <c r="M1361">
        <f>IF(L1361="","",VLOOKUP(L1361,Продукция!B:L,11,0))</f>
        <v>0</v>
      </c>
      <c r="N1361" s="11" t="s">
        <v>873</v>
      </c>
      <c r="P1361" s="11" t="s">
        <v>340</v>
      </c>
      <c r="Q1361" s="11" t="s">
        <v>854</v>
      </c>
      <c r="R1361" s="153" t="s">
        <v>4862</v>
      </c>
      <c r="S1361" s="11">
        <v>20</v>
      </c>
      <c r="T1361" s="11" t="s">
        <v>5205</v>
      </c>
      <c r="V1361" s="14">
        <v>45708</v>
      </c>
      <c r="Z1361" s="11" t="s">
        <v>4823</v>
      </c>
      <c r="AA1361" s="15">
        <v>0.45833333333333331</v>
      </c>
      <c r="AB1361" t="str">
        <f>IF(L1361="","",VLOOKUP(L1361&amp;I1361,Продукция!A:I,9,0))</f>
        <v>рекомендация производителя набора</v>
      </c>
      <c r="AC1361" s="14">
        <v>45714</v>
      </c>
      <c r="AD1361" s="11" t="s">
        <v>2673</v>
      </c>
      <c r="AE1361" s="11" t="s">
        <v>4823</v>
      </c>
      <c r="AF1361" t="str">
        <f>IF(AD1361="","",VLOOKUP(AD1361,'Сотрудники и ссылки'!A:B,2,0))</f>
        <v>Серолог</v>
      </c>
      <c r="AG1361">
        <f>IF(AD1361="","",VLOOKUP(AD1361,'Сотрудники и ссылки'!A:C,3,0))</f>
        <v>20001771</v>
      </c>
      <c r="AH1361" s="11" t="s">
        <v>2673</v>
      </c>
      <c r="AI1361" t="str">
        <f>IF(AH1361="","",VLOOKUP(AH1361,'Сотрудники и ссылки'!A:B,2,0))</f>
        <v>Серолог</v>
      </c>
      <c r="AJ1361">
        <f>IF(AH1361="","",VLOOKUP(AH1361,'Сотрудники и ссылки'!A:C,3,0))</f>
        <v>20001771</v>
      </c>
      <c r="AK1361" s="14">
        <v>45714</v>
      </c>
      <c r="AL1361" s="2">
        <f>IF(AK1361="","",AK1361+VLOOKUP(I1361,'Вид исследования'!B:E,4,0))</f>
        <v>45715</v>
      </c>
      <c r="AM1361" s="2">
        <f>IF(AK1361="","",AK1361+VLOOKUP(I1361,'Вид исследования'!B:F,5,0))</f>
        <v>45715</v>
      </c>
      <c r="AN1361" s="14">
        <v>45714</v>
      </c>
      <c r="AP1361" s="11" t="s">
        <v>189</v>
      </c>
      <c r="AQ1361" t="str">
        <f>IFERROR(IF(L1361="","",VLOOKUP(L1361&amp;I1361,Продукция!A:K,11,0)),"обратитесь к админ справочника")</f>
        <v>согласно рекомендациям производителя теста</v>
      </c>
      <c r="AR1361" s="11" t="s">
        <v>4823</v>
      </c>
      <c r="AS1361" t="str">
        <f>IFERROR(IF(L1361="","",VLOOKUP(L1361&amp;I1361,Продукция!A:J,10,0)),"обратитесь к админ справочника")</f>
        <v>инструкция по применению набора AI, Н9</v>
      </c>
      <c r="AT1361" s="11" t="s">
        <v>4823</v>
      </c>
      <c r="AU1361" s="11" t="s">
        <v>4823</v>
      </c>
      <c r="AV1361" s="11" t="s">
        <v>2673</v>
      </c>
      <c r="AW1361" s="11" t="s">
        <v>4824</v>
      </c>
      <c r="AX1361" s="11" t="s">
        <v>561</v>
      </c>
      <c r="AY1361" s="11" t="s">
        <v>1062</v>
      </c>
      <c r="AZ1361" s="11">
        <v>154</v>
      </c>
      <c r="BA1361" s="11">
        <v>40</v>
      </c>
      <c r="BC1361" s="11" t="s">
        <v>4855</v>
      </c>
    </row>
    <row r="1362" spans="1:55" x14ac:dyDescent="0.25">
      <c r="A1362" t="str">
        <f t="shared" si="25"/>
        <v>С/364Вирус гриппа птиц подтипа H9 уровень антител (ВНИИЗЖ)</v>
      </c>
      <c r="B1362" t="str">
        <f>IF(E1362="","",INDEX(Лаборатории!A:A,MATCH('Производственный контроль'!E1362,Лаборатории!B:B,0)))</f>
        <v xml:space="preserve">КУРИНОЕ ЦАРСТВО АО </v>
      </c>
      <c r="C1362" t="str">
        <f>IF(E1362="","",VLOOKUP(E1362,Лаборатории!B:D,3,0))</f>
        <v>U377_CHL</v>
      </c>
      <c r="D1362" s="12">
        <v>45709</v>
      </c>
      <c r="E1362" s="11" t="s">
        <v>793</v>
      </c>
      <c r="F1362" s="11" t="s">
        <v>544</v>
      </c>
      <c r="G1362" s="11" t="s">
        <v>561</v>
      </c>
      <c r="H1362" s="11" t="s">
        <v>312</v>
      </c>
      <c r="I1362" s="11" t="s">
        <v>3435</v>
      </c>
      <c r="J1362" t="str">
        <f>IF(L1362="","",VLOOKUP(L1362,Продукция!B:D,3,0))</f>
        <v>Биологический_материал</v>
      </c>
      <c r="K1362" t="str">
        <f>IF(L1362="","",VLOOKUP(L1362,Продукция!B:C,2,0))</f>
        <v>Сыворотка крови</v>
      </c>
      <c r="L1362" s="151" t="s">
        <v>302</v>
      </c>
      <c r="M1362">
        <f>IF(L1362="","",VLOOKUP(L1362,Продукция!B:L,11,0))</f>
        <v>0</v>
      </c>
      <c r="N1362" s="11" t="s">
        <v>873</v>
      </c>
      <c r="P1362" s="11" t="s">
        <v>340</v>
      </c>
      <c r="Q1362" s="11" t="s">
        <v>854</v>
      </c>
      <c r="R1362" s="153" t="s">
        <v>4861</v>
      </c>
      <c r="S1362" s="11">
        <v>20</v>
      </c>
      <c r="T1362" s="11" t="s">
        <v>5205</v>
      </c>
      <c r="V1362" s="14">
        <v>45707</v>
      </c>
      <c r="Z1362" s="11" t="s">
        <v>4823</v>
      </c>
      <c r="AA1362" s="15">
        <v>0.45833333333333331</v>
      </c>
      <c r="AB1362" t="str">
        <f>IF(L1362="","",VLOOKUP(L1362&amp;I1362,Продукция!A:I,9,0))</f>
        <v>рекомендация производителя набора</v>
      </c>
      <c r="AC1362" s="14">
        <v>45714</v>
      </c>
      <c r="AD1362" s="11" t="s">
        <v>2673</v>
      </c>
      <c r="AE1362" s="11" t="s">
        <v>4823</v>
      </c>
      <c r="AF1362" t="str">
        <f>IF(AD1362="","",VLOOKUP(AD1362,'Сотрудники и ссылки'!A:B,2,0))</f>
        <v>Серолог</v>
      </c>
      <c r="AG1362">
        <f>IF(AD1362="","",VLOOKUP(AD1362,'Сотрудники и ссылки'!A:C,3,0))</f>
        <v>20001771</v>
      </c>
      <c r="AH1362" s="11" t="s">
        <v>2673</v>
      </c>
      <c r="AI1362" t="str">
        <f>IF(AH1362="","",VLOOKUP(AH1362,'Сотрудники и ссылки'!A:B,2,0))</f>
        <v>Серолог</v>
      </c>
      <c r="AJ1362">
        <f>IF(AH1362="","",VLOOKUP(AH1362,'Сотрудники и ссылки'!A:C,3,0))</f>
        <v>20001771</v>
      </c>
      <c r="AK1362" s="14">
        <v>45714</v>
      </c>
      <c r="AL1362" s="2">
        <f>IF(AK1362="","",AK1362+VLOOKUP(I1362,'Вид исследования'!B:E,4,0))</f>
        <v>45715</v>
      </c>
      <c r="AM1362" s="2">
        <f>IF(AK1362="","",AK1362+VLOOKUP(I1362,'Вид исследования'!B:F,5,0))</f>
        <v>45715</v>
      </c>
      <c r="AN1362" s="14">
        <v>45714</v>
      </c>
      <c r="AP1362" s="11" t="s">
        <v>189</v>
      </c>
      <c r="AQ1362" t="str">
        <f>IFERROR(IF(L1362="","",VLOOKUP(L1362&amp;I1362,Продукция!A:K,11,0)),"обратитесь к админ справочника")</f>
        <v>согласно рекомендациям производителя теста</v>
      </c>
      <c r="AR1362" s="11" t="s">
        <v>4823</v>
      </c>
      <c r="AS1362" t="str">
        <f>IFERROR(IF(L1362="","",VLOOKUP(L1362&amp;I1362,Продукция!A:J,10,0)),"обратитесь к админ справочника")</f>
        <v>инструкция по применению набора AI, Н9</v>
      </c>
      <c r="AT1362" s="11" t="s">
        <v>4823</v>
      </c>
      <c r="AU1362" s="11" t="s">
        <v>4823</v>
      </c>
      <c r="AV1362" s="11" t="s">
        <v>2673</v>
      </c>
      <c r="AW1362" s="11" t="s">
        <v>4824</v>
      </c>
      <c r="AX1362" s="11" t="s">
        <v>561</v>
      </c>
      <c r="AY1362" s="11" t="s">
        <v>1068</v>
      </c>
      <c r="AZ1362" s="11">
        <v>154</v>
      </c>
      <c r="BA1362" s="11">
        <v>40</v>
      </c>
      <c r="BC1362" s="11" t="s">
        <v>4855</v>
      </c>
    </row>
    <row r="1363" spans="1:55" x14ac:dyDescent="0.25">
      <c r="A1363" t="str">
        <f t="shared" si="25"/>
        <v>С/364Вирус гриппа птиц подтипа Н5 уровень антител (ВНИИЗЖ)</v>
      </c>
      <c r="B1363" t="str">
        <f>IF(E1363="","",INDEX(Лаборатории!A:A,MATCH('Производственный контроль'!E1363,Лаборатории!B:B,0)))</f>
        <v xml:space="preserve">КУРИНОЕ ЦАРСТВО АО </v>
      </c>
      <c r="C1363" t="str">
        <f>IF(E1363="","",VLOOKUP(E1363,Лаборатории!B:D,3,0))</f>
        <v>U377_CHL</v>
      </c>
      <c r="D1363" s="12">
        <v>45709</v>
      </c>
      <c r="E1363" s="11" t="s">
        <v>793</v>
      </c>
      <c r="F1363" s="11" t="s">
        <v>544</v>
      </c>
      <c r="G1363" s="11" t="s">
        <v>561</v>
      </c>
      <c r="H1363" s="11" t="s">
        <v>312</v>
      </c>
      <c r="I1363" s="11" t="s">
        <v>3437</v>
      </c>
      <c r="J1363" t="str">
        <f>IF(L1363="","",VLOOKUP(L1363,Продукция!B:D,3,0))</f>
        <v>Биологический_материал</v>
      </c>
      <c r="K1363" t="str">
        <f>IF(L1363="","",VLOOKUP(L1363,Продукция!B:C,2,0))</f>
        <v>Сыворотка крови</v>
      </c>
      <c r="L1363" s="151" t="s">
        <v>302</v>
      </c>
      <c r="M1363">
        <f>IF(L1363="","",VLOOKUP(L1363,Продукция!B:L,11,0))</f>
        <v>0</v>
      </c>
      <c r="N1363" s="11" t="s">
        <v>873</v>
      </c>
      <c r="P1363" s="11" t="s">
        <v>340</v>
      </c>
      <c r="Q1363" s="11" t="s">
        <v>854</v>
      </c>
      <c r="R1363" s="153" t="s">
        <v>4859</v>
      </c>
      <c r="S1363" s="11">
        <v>20</v>
      </c>
      <c r="T1363" s="11" t="s">
        <v>5205</v>
      </c>
      <c r="V1363" s="14">
        <v>45708</v>
      </c>
      <c r="Z1363" s="11" t="s">
        <v>4823</v>
      </c>
      <c r="AA1363" s="15">
        <v>0.45833333333333331</v>
      </c>
      <c r="AB1363" t="str">
        <f>IF(L1363="","",VLOOKUP(L1363&amp;I1363,Продукция!A:I,9,0))</f>
        <v>рекомендация производителя набора</v>
      </c>
      <c r="AC1363" s="14">
        <v>45714</v>
      </c>
      <c r="AD1363" s="11" t="s">
        <v>2676</v>
      </c>
      <c r="AE1363" s="11" t="s">
        <v>4823</v>
      </c>
      <c r="AF1363" t="str">
        <f>IF(AD1363="","",VLOOKUP(AD1363,'Сотрудники и ссылки'!A:B,2,0))</f>
        <v>Серолог</v>
      </c>
      <c r="AG1363">
        <f>IF(AD1363="","",VLOOKUP(AD1363,'Сотрудники и ссылки'!A:C,3,0))</f>
        <v>20007746</v>
      </c>
      <c r="AH1363" s="11" t="s">
        <v>2676</v>
      </c>
      <c r="AI1363" t="str">
        <f>IF(AH1363="","",VLOOKUP(AH1363,'Сотрудники и ссылки'!A:B,2,0))</f>
        <v>Серолог</v>
      </c>
      <c r="AJ1363">
        <f>IF(AH1363="","",VLOOKUP(AH1363,'Сотрудники и ссылки'!A:C,3,0))</f>
        <v>20007746</v>
      </c>
      <c r="AK1363" s="14">
        <v>45714</v>
      </c>
      <c r="AL1363" s="2">
        <f>IF(AK1363="","",AK1363+VLOOKUP(I1363,'Вид исследования'!B:E,4,0))</f>
        <v>45715</v>
      </c>
      <c r="AM1363" s="2">
        <f>IF(AK1363="","",AK1363+VLOOKUP(I1363,'Вид исследования'!B:F,5,0))</f>
        <v>45715</v>
      </c>
      <c r="AN1363" s="14">
        <v>45714</v>
      </c>
      <c r="AP1363" s="11" t="s">
        <v>189</v>
      </c>
      <c r="AQ1363" t="str">
        <f>IFERROR(IF(L1363="","",VLOOKUP(L1363&amp;I1363,Продукция!A:K,11,0)),"обратитесь к админ справочника")</f>
        <v>согласно рекомендациям производителя теста</v>
      </c>
      <c r="AR1363" s="11" t="s">
        <v>4823</v>
      </c>
      <c r="AS1363" t="str">
        <f>IFERROR(IF(L1363="","",VLOOKUP(L1363&amp;I1363,Продукция!A:J,10,0)),"обратитесь к админ справочника")</f>
        <v>инструкция по применению набора AI, Н5</v>
      </c>
      <c r="AT1363" s="11" t="s">
        <v>4823</v>
      </c>
      <c r="AU1363" s="11" t="s">
        <v>4823</v>
      </c>
      <c r="AV1363" s="11" t="s">
        <v>2676</v>
      </c>
      <c r="AW1363" s="11" t="s">
        <v>4824</v>
      </c>
      <c r="AX1363" s="11" t="s">
        <v>561</v>
      </c>
      <c r="AY1363" s="11" t="s">
        <v>1053</v>
      </c>
      <c r="AZ1363" s="11">
        <v>154</v>
      </c>
      <c r="BA1363" s="11">
        <v>40</v>
      </c>
      <c r="BC1363" s="11" t="s">
        <v>4855</v>
      </c>
    </row>
    <row r="1364" spans="1:55" x14ac:dyDescent="0.25">
      <c r="A1364" t="str">
        <f t="shared" si="25"/>
        <v>С/364Вирус гриппа птиц подтипа Н5 уровень антител (ВНИИЗЖ)</v>
      </c>
      <c r="B1364" t="str">
        <f>IF(E1364="","",INDEX(Лаборатории!A:A,MATCH('Производственный контроль'!E1364,Лаборатории!B:B,0)))</f>
        <v xml:space="preserve">КУРИНОЕ ЦАРСТВО АО </v>
      </c>
      <c r="C1364" t="str">
        <f>IF(E1364="","",VLOOKUP(E1364,Лаборатории!B:D,3,0))</f>
        <v>U377_CHL</v>
      </c>
      <c r="D1364" s="12">
        <v>45709</v>
      </c>
      <c r="E1364" s="11" t="s">
        <v>793</v>
      </c>
      <c r="F1364" s="11" t="s">
        <v>544</v>
      </c>
      <c r="G1364" s="11" t="s">
        <v>561</v>
      </c>
      <c r="H1364" s="11" t="s">
        <v>312</v>
      </c>
      <c r="I1364" s="11" t="s">
        <v>3437</v>
      </c>
      <c r="J1364" t="str">
        <f>IF(L1364="","",VLOOKUP(L1364,Продукция!B:D,3,0))</f>
        <v>Биологический_материал</v>
      </c>
      <c r="K1364" t="str">
        <f>IF(L1364="","",VLOOKUP(L1364,Продукция!B:C,2,0))</f>
        <v>Сыворотка крови</v>
      </c>
      <c r="L1364" s="151" t="s">
        <v>302</v>
      </c>
      <c r="M1364">
        <f>IF(L1364="","",VLOOKUP(L1364,Продукция!B:L,11,0))</f>
        <v>0</v>
      </c>
      <c r="N1364" s="11" t="s">
        <v>873</v>
      </c>
      <c r="P1364" s="11" t="s">
        <v>340</v>
      </c>
      <c r="Q1364" s="11" t="s">
        <v>854</v>
      </c>
      <c r="R1364" s="153" t="s">
        <v>4862</v>
      </c>
      <c r="S1364" s="11">
        <v>20</v>
      </c>
      <c r="T1364" s="11" t="s">
        <v>5205</v>
      </c>
      <c r="V1364" s="14">
        <v>45708</v>
      </c>
      <c r="Z1364" s="11" t="s">
        <v>4823</v>
      </c>
      <c r="AA1364" s="15">
        <v>0.45833333333333331</v>
      </c>
      <c r="AB1364" t="str">
        <f>IF(L1364="","",VLOOKUP(L1364&amp;I1364,Продукция!A:I,9,0))</f>
        <v>рекомендация производителя набора</v>
      </c>
      <c r="AC1364" s="14">
        <v>45714</v>
      </c>
      <c r="AD1364" s="11" t="s">
        <v>2676</v>
      </c>
      <c r="AE1364" s="11" t="s">
        <v>4823</v>
      </c>
      <c r="AF1364" t="str">
        <f>IF(AD1364="","",VLOOKUP(AD1364,'Сотрудники и ссылки'!A:B,2,0))</f>
        <v>Серолог</v>
      </c>
      <c r="AG1364">
        <f>IF(AD1364="","",VLOOKUP(AD1364,'Сотрудники и ссылки'!A:C,3,0))</f>
        <v>20007746</v>
      </c>
      <c r="AH1364" s="11" t="s">
        <v>2676</v>
      </c>
      <c r="AI1364" t="str">
        <f>IF(AH1364="","",VLOOKUP(AH1364,'Сотрудники и ссылки'!A:B,2,0))</f>
        <v>Серолог</v>
      </c>
      <c r="AJ1364">
        <f>IF(AH1364="","",VLOOKUP(AH1364,'Сотрудники и ссылки'!A:C,3,0))</f>
        <v>20007746</v>
      </c>
      <c r="AK1364" s="14">
        <v>45714</v>
      </c>
      <c r="AL1364" s="2">
        <f>IF(AK1364="","",AK1364+VLOOKUP(I1364,'Вид исследования'!B:E,4,0))</f>
        <v>45715</v>
      </c>
      <c r="AM1364" s="2">
        <f>IF(AK1364="","",AK1364+VLOOKUP(I1364,'Вид исследования'!B:F,5,0))</f>
        <v>45715</v>
      </c>
      <c r="AN1364" s="14">
        <v>45714</v>
      </c>
      <c r="AP1364" s="11" t="s">
        <v>189</v>
      </c>
      <c r="AQ1364" t="str">
        <f>IFERROR(IF(L1364="","",VLOOKUP(L1364&amp;I1364,Продукция!A:K,11,0)),"обратитесь к админ справочника")</f>
        <v>согласно рекомендациям производителя теста</v>
      </c>
      <c r="AR1364" s="11" t="s">
        <v>4823</v>
      </c>
      <c r="AS1364" t="str">
        <f>IFERROR(IF(L1364="","",VLOOKUP(L1364&amp;I1364,Продукция!A:J,10,0)),"обратитесь к админ справочника")</f>
        <v>инструкция по применению набора AI, Н5</v>
      </c>
      <c r="AT1364" s="11" t="s">
        <v>4823</v>
      </c>
      <c r="AU1364" s="11" t="s">
        <v>4823</v>
      </c>
      <c r="AV1364" s="11" t="s">
        <v>2676</v>
      </c>
      <c r="AW1364" s="11" t="s">
        <v>4824</v>
      </c>
      <c r="AX1364" s="11" t="s">
        <v>561</v>
      </c>
      <c r="AY1364" s="11" t="s">
        <v>1062</v>
      </c>
      <c r="AZ1364" s="11">
        <v>154</v>
      </c>
      <c r="BA1364" s="11">
        <v>40</v>
      </c>
      <c r="BC1364" s="11" t="s">
        <v>4855</v>
      </c>
    </row>
    <row r="1365" spans="1:55" x14ac:dyDescent="0.25">
      <c r="A1365" t="str">
        <f t="shared" si="25"/>
        <v>С/364Вирус гриппа птиц подтипа Н5 уровень антител (ВНИИЗЖ)</v>
      </c>
      <c r="B1365" t="str">
        <f>IF(E1365="","",INDEX(Лаборатории!A:A,MATCH('Производственный контроль'!E1365,Лаборатории!B:B,0)))</f>
        <v xml:space="preserve">КУРИНОЕ ЦАРСТВО АО </v>
      </c>
      <c r="C1365" t="str">
        <f>IF(E1365="","",VLOOKUP(E1365,Лаборатории!B:D,3,0))</f>
        <v>U377_CHL</v>
      </c>
      <c r="D1365" s="12">
        <v>45709</v>
      </c>
      <c r="E1365" s="11" t="s">
        <v>793</v>
      </c>
      <c r="F1365" s="11" t="s">
        <v>544</v>
      </c>
      <c r="G1365" s="11" t="s">
        <v>561</v>
      </c>
      <c r="H1365" s="11" t="s">
        <v>312</v>
      </c>
      <c r="I1365" s="11" t="s">
        <v>3437</v>
      </c>
      <c r="J1365" t="str">
        <f>IF(L1365="","",VLOOKUP(L1365,Продукция!B:D,3,0))</f>
        <v>Биологический_материал</v>
      </c>
      <c r="K1365" t="str">
        <f>IF(L1365="","",VLOOKUP(L1365,Продукция!B:C,2,0))</f>
        <v>Сыворотка крови</v>
      </c>
      <c r="L1365" s="151" t="s">
        <v>302</v>
      </c>
      <c r="M1365">
        <f>IF(L1365="","",VLOOKUP(L1365,Продукция!B:L,11,0))</f>
        <v>0</v>
      </c>
      <c r="N1365" s="11" t="s">
        <v>873</v>
      </c>
      <c r="P1365" s="11" t="s">
        <v>340</v>
      </c>
      <c r="Q1365" s="11" t="s">
        <v>854</v>
      </c>
      <c r="R1365" s="153" t="s">
        <v>4861</v>
      </c>
      <c r="S1365" s="11">
        <v>20</v>
      </c>
      <c r="T1365" s="11" t="s">
        <v>5205</v>
      </c>
      <c r="V1365" s="14">
        <v>45707</v>
      </c>
      <c r="Z1365" s="11" t="s">
        <v>4823</v>
      </c>
      <c r="AA1365" s="15">
        <v>0.45833333333333331</v>
      </c>
      <c r="AB1365" t="str">
        <f>IF(L1365="","",VLOOKUP(L1365&amp;I1365,Продукция!A:I,9,0))</f>
        <v>рекомендация производителя набора</v>
      </c>
      <c r="AC1365" s="14">
        <v>45714</v>
      </c>
      <c r="AD1365" s="11" t="s">
        <v>2676</v>
      </c>
      <c r="AE1365" s="11" t="s">
        <v>4823</v>
      </c>
      <c r="AF1365" t="str">
        <f>IF(AD1365="","",VLOOKUP(AD1365,'Сотрудники и ссылки'!A:B,2,0))</f>
        <v>Серолог</v>
      </c>
      <c r="AG1365">
        <f>IF(AD1365="","",VLOOKUP(AD1365,'Сотрудники и ссылки'!A:C,3,0))</f>
        <v>20007746</v>
      </c>
      <c r="AH1365" s="11" t="s">
        <v>2676</v>
      </c>
      <c r="AI1365" t="str">
        <f>IF(AH1365="","",VLOOKUP(AH1365,'Сотрудники и ссылки'!A:B,2,0))</f>
        <v>Серолог</v>
      </c>
      <c r="AJ1365">
        <f>IF(AH1365="","",VLOOKUP(AH1365,'Сотрудники и ссылки'!A:C,3,0))</f>
        <v>20007746</v>
      </c>
      <c r="AK1365" s="14">
        <v>45714</v>
      </c>
      <c r="AL1365" s="2">
        <f>IF(AK1365="","",AK1365+VLOOKUP(I1365,'Вид исследования'!B:E,4,0))</f>
        <v>45715</v>
      </c>
      <c r="AM1365" s="2">
        <f>IF(AK1365="","",AK1365+VLOOKUP(I1365,'Вид исследования'!B:F,5,0))</f>
        <v>45715</v>
      </c>
      <c r="AN1365" s="14">
        <v>45714</v>
      </c>
      <c r="AP1365" s="11" t="s">
        <v>189</v>
      </c>
      <c r="AQ1365" t="str">
        <f>IFERROR(IF(L1365="","",VLOOKUP(L1365&amp;I1365,Продукция!A:K,11,0)),"обратитесь к админ справочника")</f>
        <v>согласно рекомендациям производителя теста</v>
      </c>
      <c r="AR1365" s="11" t="s">
        <v>4823</v>
      </c>
      <c r="AS1365" t="str">
        <f>IFERROR(IF(L1365="","",VLOOKUP(L1365&amp;I1365,Продукция!A:J,10,0)),"обратитесь к админ справочника")</f>
        <v>инструкция по применению набора AI, Н5</v>
      </c>
      <c r="AT1365" s="11" t="s">
        <v>4823</v>
      </c>
      <c r="AU1365" s="11" t="s">
        <v>4823</v>
      </c>
      <c r="AV1365" s="11" t="s">
        <v>2676</v>
      </c>
      <c r="AW1365" s="11" t="s">
        <v>4824</v>
      </c>
      <c r="AX1365" s="11" t="s">
        <v>561</v>
      </c>
      <c r="AY1365" s="11" t="s">
        <v>1068</v>
      </c>
      <c r="AZ1365" s="11">
        <v>154</v>
      </c>
      <c r="BA1365" s="11">
        <v>40</v>
      </c>
      <c r="BC1365" s="11" t="s">
        <v>4855</v>
      </c>
    </row>
    <row r="1366" spans="1:55" x14ac:dyDescent="0.25">
      <c r="A1366" t="str">
        <f t="shared" si="25"/>
        <v>С/363ART (BioChek) инфекционный альвеолярный ринотрахеит тип А и В уровень антител</v>
      </c>
      <c r="B1366" t="str">
        <f>IF(E1366="","",INDEX(Лаборатории!A:A,MATCH('Производственный контроль'!E1366,Лаборатории!B:B,0)))</f>
        <v xml:space="preserve">КУРИНОЕ ЦАРСТВО АО </v>
      </c>
      <c r="C1366" t="str">
        <f>IF(E1366="","",VLOOKUP(E1366,Лаборатории!B:D,3,0))</f>
        <v>U377_CHL</v>
      </c>
      <c r="D1366" s="12">
        <v>45709</v>
      </c>
      <c r="E1366" s="11" t="s">
        <v>793</v>
      </c>
      <c r="F1366" s="11" t="s">
        <v>544</v>
      </c>
      <c r="G1366" s="11" t="s">
        <v>561</v>
      </c>
      <c r="H1366" s="11" t="s">
        <v>262</v>
      </c>
      <c r="I1366" s="11" t="s">
        <v>3409</v>
      </c>
      <c r="J1366" t="str">
        <f>IF(L1366="","",VLOOKUP(L1366,Продукция!B:D,3,0))</f>
        <v>Биологический_материал</v>
      </c>
      <c r="K1366" t="str">
        <f>IF(L1366="","",VLOOKUP(L1366,Продукция!B:C,2,0))</f>
        <v>Сыворотка крови</v>
      </c>
      <c r="L1366" s="151" t="s">
        <v>302</v>
      </c>
      <c r="M1366">
        <f>IF(L1366="","",VLOOKUP(L1366,Продукция!B:L,11,0))</f>
        <v>0</v>
      </c>
      <c r="N1366" s="11" t="s">
        <v>873</v>
      </c>
      <c r="P1366" s="11" t="s">
        <v>340</v>
      </c>
      <c r="Q1366" s="11" t="s">
        <v>854</v>
      </c>
      <c r="R1366" s="160" t="s">
        <v>5215</v>
      </c>
      <c r="S1366" s="11">
        <v>18</v>
      </c>
      <c r="T1366" s="11" t="s">
        <v>5203</v>
      </c>
      <c r="V1366" s="14">
        <v>45707</v>
      </c>
      <c r="Z1366" s="11" t="s">
        <v>4823</v>
      </c>
      <c r="AA1366" s="15">
        <v>0.45833333333333331</v>
      </c>
      <c r="AB1366" t="str">
        <f>IF(L1366="","",VLOOKUP(L1366&amp;I1366,Продукция!A:I,9,0))</f>
        <v>рекомендация производителя набора</v>
      </c>
      <c r="AC1366" s="14">
        <v>45716</v>
      </c>
      <c r="AD1366" s="11" t="s">
        <v>2673</v>
      </c>
      <c r="AE1366" s="11" t="s">
        <v>4823</v>
      </c>
      <c r="AF1366" t="str">
        <f>IF(AD1366="","",VLOOKUP(AD1366,'Сотрудники и ссылки'!A:B,2,0))</f>
        <v>Серолог</v>
      </c>
      <c r="AG1366">
        <f>IF(AD1366="","",VLOOKUP(AD1366,'Сотрудники и ссылки'!A:C,3,0))</f>
        <v>20001771</v>
      </c>
      <c r="AH1366" s="11" t="s">
        <v>2673</v>
      </c>
      <c r="AI1366" t="str">
        <f>IF(AH1366="","",VLOOKUP(AH1366,'Сотрудники и ссылки'!A:B,2,0))</f>
        <v>Серолог</v>
      </c>
      <c r="AJ1366">
        <f>IF(AH1366="","",VLOOKUP(AH1366,'Сотрудники и ссылки'!A:C,3,0))</f>
        <v>20001771</v>
      </c>
      <c r="AK1366" s="14">
        <v>45716</v>
      </c>
      <c r="AL1366" s="2">
        <f>IF(AK1366="","",AK1366+VLOOKUP(I1366,'Вид исследования'!B:E,4,0))</f>
        <v>45717</v>
      </c>
      <c r="AM1366" s="2">
        <f>IF(AK1366="","",AK1366+VLOOKUP(I1366,'Вид исследования'!B:F,5,0))</f>
        <v>45717</v>
      </c>
      <c r="AN1366" s="14">
        <v>45716</v>
      </c>
      <c r="AP1366" s="11" t="s">
        <v>189</v>
      </c>
      <c r="AQ1366" t="str">
        <f>IFERROR(IF(L1366="","",VLOOKUP(L1366&amp;I1366,Продукция!A:K,11,0)),"обратитесь к админ справочника")</f>
        <v>согласно рекомендациям производителя теста</v>
      </c>
      <c r="AR1366" s="11" t="s">
        <v>4823</v>
      </c>
      <c r="AS1366" t="str">
        <f>IFERROR(IF(L1366="","",VLOOKUP(L1366&amp;I1366,Продукция!A:J,10,0)),"обратитесь к админ справочника")</f>
        <v>инструкция тест- ситема Биочек СК-120</v>
      </c>
      <c r="AT1366" s="11" t="s">
        <v>4823</v>
      </c>
      <c r="AU1366" s="11" t="s">
        <v>4823</v>
      </c>
      <c r="AV1366" s="11" t="s">
        <v>2673</v>
      </c>
      <c r="AW1366" s="11" t="s">
        <v>4824</v>
      </c>
      <c r="AX1366" s="11" t="s">
        <v>561</v>
      </c>
      <c r="AY1366" s="11" t="s">
        <v>1051</v>
      </c>
      <c r="AZ1366" s="11">
        <v>154</v>
      </c>
      <c r="BA1366" s="11">
        <v>40</v>
      </c>
      <c r="BC1366" s="11" t="s">
        <v>4825</v>
      </c>
    </row>
    <row r="1367" spans="1:55" x14ac:dyDescent="0.25">
      <c r="A1367" t="str">
        <f t="shared" si="25"/>
        <v>С/363ART (BioChek) инфекционный альвеолярный ринотрахеит тип А и В уровень антител</v>
      </c>
      <c r="B1367" t="str">
        <f>IF(E1367="","",INDEX(Лаборатории!A:A,MATCH('Производственный контроль'!E1367,Лаборатории!B:B,0)))</f>
        <v xml:space="preserve">КУРИНОЕ ЦАРСТВО АО </v>
      </c>
      <c r="C1367" t="str">
        <f>IF(E1367="","",VLOOKUP(E1367,Лаборатории!B:D,3,0))</f>
        <v>U377_CHL</v>
      </c>
      <c r="D1367" s="12">
        <v>45709</v>
      </c>
      <c r="E1367" s="11" t="s">
        <v>793</v>
      </c>
      <c r="F1367" s="11" t="s">
        <v>544</v>
      </c>
      <c r="G1367" s="11" t="s">
        <v>561</v>
      </c>
      <c r="H1367" s="11" t="s">
        <v>262</v>
      </c>
      <c r="I1367" s="11" t="s">
        <v>3409</v>
      </c>
      <c r="J1367" t="str">
        <f>IF(L1367="","",VLOOKUP(L1367,Продукция!B:D,3,0))</f>
        <v>Биологический_материал</v>
      </c>
      <c r="K1367" t="str">
        <f>IF(L1367="","",VLOOKUP(L1367,Продукция!B:C,2,0))</f>
        <v>Сыворотка крови</v>
      </c>
      <c r="L1367" s="151" t="s">
        <v>302</v>
      </c>
      <c r="M1367">
        <f>IF(L1367="","",VLOOKUP(L1367,Продукция!B:L,11,0))</f>
        <v>0</v>
      </c>
      <c r="N1367" s="11" t="s">
        <v>873</v>
      </c>
      <c r="P1367" s="11" t="s">
        <v>340</v>
      </c>
      <c r="Q1367" s="11" t="s">
        <v>854</v>
      </c>
      <c r="R1367" s="160" t="s">
        <v>5200</v>
      </c>
      <c r="S1367" s="11">
        <v>18</v>
      </c>
      <c r="T1367" s="11" t="s">
        <v>5203</v>
      </c>
      <c r="V1367" s="14">
        <v>45707</v>
      </c>
      <c r="Z1367" s="11" t="s">
        <v>4823</v>
      </c>
      <c r="AA1367" s="15">
        <v>0.45833333333333331</v>
      </c>
      <c r="AB1367" t="str">
        <f>IF(L1367="","",VLOOKUP(L1367&amp;I1367,Продукция!A:I,9,0))</f>
        <v>рекомендация производителя набора</v>
      </c>
      <c r="AC1367" s="14">
        <v>45716</v>
      </c>
      <c r="AD1367" s="11" t="s">
        <v>2673</v>
      </c>
      <c r="AE1367" s="11" t="s">
        <v>4823</v>
      </c>
      <c r="AF1367" t="str">
        <f>IF(AD1367="","",VLOOKUP(AD1367,'Сотрудники и ссылки'!A:B,2,0))</f>
        <v>Серолог</v>
      </c>
      <c r="AG1367">
        <f>IF(AD1367="","",VLOOKUP(AD1367,'Сотрудники и ссылки'!A:C,3,0))</f>
        <v>20001771</v>
      </c>
      <c r="AH1367" s="11" t="s">
        <v>2673</v>
      </c>
      <c r="AI1367" t="str">
        <f>IF(AH1367="","",VLOOKUP(AH1367,'Сотрудники и ссылки'!A:B,2,0))</f>
        <v>Серолог</v>
      </c>
      <c r="AJ1367">
        <f>IF(AH1367="","",VLOOKUP(AH1367,'Сотрудники и ссылки'!A:C,3,0))</f>
        <v>20001771</v>
      </c>
      <c r="AK1367" s="14">
        <v>45716</v>
      </c>
      <c r="AL1367" s="2">
        <f>IF(AK1367="","",AK1367+VLOOKUP(I1367,'Вид исследования'!B:E,4,0))</f>
        <v>45717</v>
      </c>
      <c r="AM1367" s="2">
        <f>IF(AK1367="","",AK1367+VLOOKUP(I1367,'Вид исследования'!B:F,5,0))</f>
        <v>45717</v>
      </c>
      <c r="AN1367" s="14">
        <v>45716</v>
      </c>
      <c r="AP1367" s="11" t="s">
        <v>189</v>
      </c>
      <c r="AQ1367" t="str">
        <f>IFERROR(IF(L1367="","",VLOOKUP(L1367&amp;I1367,Продукция!A:K,11,0)),"обратитесь к админ справочника")</f>
        <v>согласно рекомендациям производителя теста</v>
      </c>
      <c r="AR1367" s="11" t="s">
        <v>4823</v>
      </c>
      <c r="AS1367" t="str">
        <f>IFERROR(IF(L1367="","",VLOOKUP(L1367&amp;I1367,Продукция!A:J,10,0)),"обратитесь к админ справочника")</f>
        <v>инструкция тест- ситема Биочек СК-120</v>
      </c>
      <c r="AT1367" s="11" t="s">
        <v>4823</v>
      </c>
      <c r="AU1367" s="11" t="s">
        <v>4823</v>
      </c>
      <c r="AV1367" s="11" t="s">
        <v>2673</v>
      </c>
      <c r="AW1367" s="11" t="s">
        <v>4824</v>
      </c>
      <c r="AX1367" s="11" t="s">
        <v>561</v>
      </c>
      <c r="AY1367" s="11" t="s">
        <v>1078</v>
      </c>
      <c r="AZ1367" s="11">
        <v>154</v>
      </c>
      <c r="BA1367" s="11">
        <v>40</v>
      </c>
      <c r="BC1367" s="11" t="s">
        <v>4825</v>
      </c>
    </row>
    <row r="1368" spans="1:55" x14ac:dyDescent="0.25">
      <c r="A1368" t="str">
        <f t="shared" si="25"/>
        <v>С/363IBD (BioChek) болезнь Гамборо уровень антител</v>
      </c>
      <c r="B1368" t="str">
        <f>IF(E1368="","",INDEX(Лаборатории!A:A,MATCH('Производственный контроль'!E1368,Лаборатории!B:B,0)))</f>
        <v xml:space="preserve">КУРИНОЕ ЦАРСТВО АО </v>
      </c>
      <c r="C1368" t="str">
        <f>IF(E1368="","",VLOOKUP(E1368,Лаборатории!B:D,3,0))</f>
        <v>U377_CHL</v>
      </c>
      <c r="D1368" s="12">
        <v>45709</v>
      </c>
      <c r="E1368" s="11" t="s">
        <v>793</v>
      </c>
      <c r="F1368" s="11" t="s">
        <v>544</v>
      </c>
      <c r="G1368" s="11" t="s">
        <v>561</v>
      </c>
      <c r="H1368" s="11" t="s">
        <v>262</v>
      </c>
      <c r="I1368" s="11" t="s">
        <v>3415</v>
      </c>
      <c r="J1368" t="str">
        <f>IF(L1368="","",VLOOKUP(L1368,Продукция!B:D,3,0))</f>
        <v>Биологический_материал</v>
      </c>
      <c r="K1368" t="str">
        <f>IF(L1368="","",VLOOKUP(L1368,Продукция!B:C,2,0))</f>
        <v>Сыворотка крови</v>
      </c>
      <c r="L1368" s="151" t="s">
        <v>302</v>
      </c>
      <c r="M1368">
        <f>IF(L1368="","",VLOOKUP(L1368,Продукция!B:L,11,0))</f>
        <v>0</v>
      </c>
      <c r="N1368" s="11" t="s">
        <v>873</v>
      </c>
      <c r="P1368" s="11" t="s">
        <v>340</v>
      </c>
      <c r="Q1368" s="11" t="s">
        <v>854</v>
      </c>
      <c r="R1368" s="153" t="s">
        <v>5202</v>
      </c>
      <c r="S1368" s="11">
        <v>18</v>
      </c>
      <c r="T1368" s="11" t="s">
        <v>5203</v>
      </c>
      <c r="V1368" s="14">
        <v>45707</v>
      </c>
      <c r="Z1368" s="11" t="s">
        <v>4823</v>
      </c>
      <c r="AA1368" s="15">
        <v>0.45833333333333331</v>
      </c>
      <c r="AB1368" t="str">
        <f>IF(L1368="","",VLOOKUP(L1368&amp;I1368,Продукция!A:I,9,0))</f>
        <v>рекомендация производителя набора</v>
      </c>
      <c r="AC1368" s="14">
        <v>45712</v>
      </c>
      <c r="AD1368" s="11" t="s">
        <v>2673</v>
      </c>
      <c r="AE1368" s="11" t="s">
        <v>4823</v>
      </c>
      <c r="AF1368" t="str">
        <f>IF(AD1368="","",VLOOKUP(AD1368,'Сотрудники и ссылки'!A:B,2,0))</f>
        <v>Серолог</v>
      </c>
      <c r="AG1368">
        <f>IF(AD1368="","",VLOOKUP(AD1368,'Сотрудники и ссылки'!A:C,3,0))</f>
        <v>20001771</v>
      </c>
      <c r="AH1368" s="11" t="s">
        <v>2673</v>
      </c>
      <c r="AI1368" t="str">
        <f>IF(AH1368="","",VLOOKUP(AH1368,'Сотрудники и ссылки'!A:B,2,0))</f>
        <v>Серолог</v>
      </c>
      <c r="AJ1368">
        <f>IF(AH1368="","",VLOOKUP(AH1368,'Сотрудники и ссылки'!A:C,3,0))</f>
        <v>20001771</v>
      </c>
      <c r="AK1368" s="14">
        <v>45712</v>
      </c>
      <c r="AL1368" s="2">
        <f>IF(AK1368="","",AK1368+VLOOKUP(I1368,'Вид исследования'!B:E,4,0))</f>
        <v>45713</v>
      </c>
      <c r="AM1368" s="2">
        <f>IF(AK1368="","",AK1368+VLOOKUP(I1368,'Вид исследования'!B:F,5,0))</f>
        <v>45713</v>
      </c>
      <c r="AN1368" s="14">
        <v>45712</v>
      </c>
      <c r="AP1368" s="11" t="s">
        <v>189</v>
      </c>
      <c r="AQ1368" t="str">
        <f>IFERROR(IF(L1368="","",VLOOKUP(L1368&amp;I1368,Продукция!A:K,11,0)),"обратитесь к админ справочника")</f>
        <v>согласно рекомендациям производителя теста</v>
      </c>
      <c r="AR1368" s="11" t="s">
        <v>4823</v>
      </c>
      <c r="AS1368" t="str">
        <f>IFERROR(IF(L1368="","",VLOOKUP(L1368&amp;I1368,Продукция!A:J,10,0)),"обратитесь к админ справочника")</f>
        <v>инструкция тест- ситема Биочек СК-113</v>
      </c>
      <c r="AT1368" s="11" t="s">
        <v>4823</v>
      </c>
      <c r="AU1368" s="11" t="s">
        <v>4823</v>
      </c>
      <c r="AV1368" s="11" t="s">
        <v>2673</v>
      </c>
      <c r="AW1368" s="11" t="s">
        <v>4824</v>
      </c>
      <c r="AX1368" s="11" t="s">
        <v>561</v>
      </c>
      <c r="AY1368" s="11" t="s">
        <v>1051</v>
      </c>
      <c r="AZ1368" s="11">
        <v>154</v>
      </c>
      <c r="BA1368" s="11">
        <v>40</v>
      </c>
      <c r="BC1368" s="11" t="s">
        <v>4825</v>
      </c>
    </row>
    <row r="1369" spans="1:55" x14ac:dyDescent="0.25">
      <c r="A1369" t="str">
        <f t="shared" si="25"/>
        <v>С/363IBD (BioChek) болезнь Гамборо уровень антител</v>
      </c>
      <c r="B1369" t="str">
        <f>IF(E1369="","",INDEX(Лаборатории!A:A,MATCH('Производственный контроль'!E1369,Лаборатории!B:B,0)))</f>
        <v xml:space="preserve">КУРИНОЕ ЦАРСТВО АО </v>
      </c>
      <c r="C1369" t="str">
        <f>IF(E1369="","",VLOOKUP(E1369,Лаборатории!B:D,3,0))</f>
        <v>U377_CHL</v>
      </c>
      <c r="D1369" s="12">
        <v>45709</v>
      </c>
      <c r="E1369" s="11" t="s">
        <v>793</v>
      </c>
      <c r="F1369" s="11" t="s">
        <v>544</v>
      </c>
      <c r="G1369" s="11" t="s">
        <v>561</v>
      </c>
      <c r="H1369" s="11" t="s">
        <v>262</v>
      </c>
      <c r="I1369" s="11" t="s">
        <v>3415</v>
      </c>
      <c r="J1369" t="str">
        <f>IF(L1369="","",VLOOKUP(L1369,Продукция!B:D,3,0))</f>
        <v>Биологический_материал</v>
      </c>
      <c r="K1369" t="str">
        <f>IF(L1369="","",VLOOKUP(L1369,Продукция!B:C,2,0))</f>
        <v>Сыворотка крови</v>
      </c>
      <c r="L1369" s="151" t="s">
        <v>302</v>
      </c>
      <c r="M1369">
        <f>IF(L1369="","",VLOOKUP(L1369,Продукция!B:L,11,0))</f>
        <v>0</v>
      </c>
      <c r="N1369" s="11" t="s">
        <v>873</v>
      </c>
      <c r="P1369" s="11" t="s">
        <v>340</v>
      </c>
      <c r="Q1369" s="11" t="s">
        <v>854</v>
      </c>
      <c r="R1369" s="153" t="s">
        <v>5200</v>
      </c>
      <c r="S1369" s="11">
        <v>18</v>
      </c>
      <c r="T1369" s="11" t="s">
        <v>5203</v>
      </c>
      <c r="V1369" s="14">
        <v>45707</v>
      </c>
      <c r="Z1369" s="11" t="s">
        <v>4823</v>
      </c>
      <c r="AA1369" s="15">
        <v>0.45833333333333331</v>
      </c>
      <c r="AB1369" t="str">
        <f>IF(L1369="","",VLOOKUP(L1369&amp;I1369,Продукция!A:I,9,0))</f>
        <v>рекомендация производителя набора</v>
      </c>
      <c r="AC1369" s="14">
        <v>45712</v>
      </c>
      <c r="AD1369" s="11" t="s">
        <v>2673</v>
      </c>
      <c r="AE1369" s="11" t="s">
        <v>4823</v>
      </c>
      <c r="AF1369" t="str">
        <f>IF(AD1369="","",VLOOKUP(AD1369,'Сотрудники и ссылки'!A:B,2,0))</f>
        <v>Серолог</v>
      </c>
      <c r="AG1369">
        <f>IF(AD1369="","",VLOOKUP(AD1369,'Сотрудники и ссылки'!A:C,3,0))</f>
        <v>20001771</v>
      </c>
      <c r="AH1369" s="11" t="s">
        <v>2673</v>
      </c>
      <c r="AI1369" t="str">
        <f>IF(AH1369="","",VLOOKUP(AH1369,'Сотрудники и ссылки'!A:B,2,0))</f>
        <v>Серолог</v>
      </c>
      <c r="AJ1369">
        <f>IF(AH1369="","",VLOOKUP(AH1369,'Сотрудники и ссылки'!A:C,3,0))</f>
        <v>20001771</v>
      </c>
      <c r="AK1369" s="14">
        <v>45712</v>
      </c>
      <c r="AL1369" s="2">
        <f>IF(AK1369="","",AK1369+VLOOKUP(I1369,'Вид исследования'!B:E,4,0))</f>
        <v>45713</v>
      </c>
      <c r="AM1369" s="2">
        <f>IF(AK1369="","",AK1369+VLOOKUP(I1369,'Вид исследования'!B:F,5,0))</f>
        <v>45713</v>
      </c>
      <c r="AN1369" s="14">
        <v>45712</v>
      </c>
      <c r="AP1369" s="11" t="s">
        <v>189</v>
      </c>
      <c r="AQ1369" t="str">
        <f>IFERROR(IF(L1369="","",VLOOKUP(L1369&amp;I1369,Продукция!A:K,11,0)),"обратитесь к админ справочника")</f>
        <v>согласно рекомендациям производителя теста</v>
      </c>
      <c r="AR1369" s="11" t="s">
        <v>4823</v>
      </c>
      <c r="AS1369" t="str">
        <f>IFERROR(IF(L1369="","",VLOOKUP(L1369&amp;I1369,Продукция!A:J,10,0)),"обратитесь к админ справочника")</f>
        <v>инструкция тест- ситема Биочек СК-113</v>
      </c>
      <c r="AT1369" s="11" t="s">
        <v>4823</v>
      </c>
      <c r="AU1369" s="11" t="s">
        <v>4823</v>
      </c>
      <c r="AV1369" s="11" t="s">
        <v>2673</v>
      </c>
      <c r="AW1369" s="11" t="s">
        <v>4824</v>
      </c>
      <c r="AX1369" s="11" t="s">
        <v>561</v>
      </c>
      <c r="AY1369" s="11" t="s">
        <v>1078</v>
      </c>
      <c r="AZ1369" s="11">
        <v>154</v>
      </c>
      <c r="BA1369" s="11">
        <v>40</v>
      </c>
      <c r="BC1369" s="11" t="s">
        <v>4825</v>
      </c>
    </row>
    <row r="1370" spans="1:55" x14ac:dyDescent="0.25">
      <c r="A1370" t="str">
        <f t="shared" si="25"/>
        <v>С/363IBV (BioChek) инфекционный бронхит уровень антител</v>
      </c>
      <c r="B1370" t="str">
        <f>IF(E1370="","",INDEX(Лаборатории!A:A,MATCH('Производственный контроль'!E1370,Лаборатории!B:B,0)))</f>
        <v xml:space="preserve">КУРИНОЕ ЦАРСТВО АО </v>
      </c>
      <c r="C1370" t="str">
        <f>IF(E1370="","",VLOOKUP(E1370,Лаборатории!B:D,3,0))</f>
        <v>U377_CHL</v>
      </c>
      <c r="D1370" s="12">
        <v>45709</v>
      </c>
      <c r="E1370" s="11" t="s">
        <v>793</v>
      </c>
      <c r="F1370" s="11" t="s">
        <v>544</v>
      </c>
      <c r="G1370" s="11" t="s">
        <v>561</v>
      </c>
      <c r="H1370" s="11" t="s">
        <v>262</v>
      </c>
      <c r="I1370" s="11" t="s">
        <v>3416</v>
      </c>
      <c r="J1370" t="str">
        <f>IF(L1370="","",VLOOKUP(L1370,Продукция!B:D,3,0))</f>
        <v>Биологический_материал</v>
      </c>
      <c r="K1370" t="str">
        <f>IF(L1370="","",VLOOKUP(L1370,Продукция!B:C,2,0))</f>
        <v>Сыворотка крови</v>
      </c>
      <c r="L1370" s="151" t="s">
        <v>302</v>
      </c>
      <c r="M1370">
        <f>IF(L1370="","",VLOOKUP(L1370,Продукция!B:L,11,0))</f>
        <v>0</v>
      </c>
      <c r="N1370" s="11" t="s">
        <v>873</v>
      </c>
      <c r="P1370" s="11" t="s">
        <v>340</v>
      </c>
      <c r="Q1370" s="11" t="s">
        <v>854</v>
      </c>
      <c r="R1370" s="153" t="s">
        <v>5202</v>
      </c>
      <c r="S1370" s="11">
        <v>18</v>
      </c>
      <c r="T1370" s="11" t="s">
        <v>5203</v>
      </c>
      <c r="V1370" s="14">
        <v>45707</v>
      </c>
      <c r="Z1370" s="11" t="s">
        <v>4823</v>
      </c>
      <c r="AA1370" s="15">
        <v>0.45833333333333331</v>
      </c>
      <c r="AB1370" t="str">
        <f>IF(L1370="","",VLOOKUP(L1370&amp;I1370,Продукция!A:I,9,0))</f>
        <v>рекомендация производителя набора</v>
      </c>
      <c r="AC1370" s="14">
        <v>45712</v>
      </c>
      <c r="AD1370" s="11" t="s">
        <v>2673</v>
      </c>
      <c r="AE1370" s="11" t="s">
        <v>4823</v>
      </c>
      <c r="AF1370" t="str">
        <f>IF(AD1370="","",VLOOKUP(AD1370,'Сотрудники и ссылки'!A:B,2,0))</f>
        <v>Серолог</v>
      </c>
      <c r="AG1370">
        <f>IF(AD1370="","",VLOOKUP(AD1370,'Сотрудники и ссылки'!A:C,3,0))</f>
        <v>20001771</v>
      </c>
      <c r="AH1370" s="11" t="s">
        <v>2673</v>
      </c>
      <c r="AI1370" t="str">
        <f>IF(AH1370="","",VLOOKUP(AH1370,'Сотрудники и ссылки'!A:B,2,0))</f>
        <v>Серолог</v>
      </c>
      <c r="AJ1370">
        <f>IF(AH1370="","",VLOOKUP(AH1370,'Сотрудники и ссылки'!A:C,3,0))</f>
        <v>20001771</v>
      </c>
      <c r="AK1370" s="14">
        <v>45712</v>
      </c>
      <c r="AL1370" s="2">
        <f>IF(AK1370="","",AK1370+VLOOKUP(I1370,'Вид исследования'!B:E,4,0))</f>
        <v>45713</v>
      </c>
      <c r="AM1370" s="2">
        <f>IF(AK1370="","",AK1370+VLOOKUP(I1370,'Вид исследования'!B:F,5,0))</f>
        <v>45713</v>
      </c>
      <c r="AN1370" s="14">
        <v>45712</v>
      </c>
      <c r="AP1370" s="11" t="s">
        <v>189</v>
      </c>
      <c r="AQ1370" t="str">
        <f>IFERROR(IF(L1370="","",VLOOKUP(L1370&amp;I1370,Продукция!A:K,11,0)),"обратитесь к админ справочника")</f>
        <v>согласно рекомендациям производителя теста</v>
      </c>
      <c r="AR1370" s="11" t="s">
        <v>4823</v>
      </c>
      <c r="AS1370" t="str">
        <f>IFERROR(IF(L1370="","",VLOOKUP(L1370&amp;I1370,Продукция!A:J,10,0)),"обратитесь к админ справочника")</f>
        <v>инструкция тест- ситема Биочек СК-119</v>
      </c>
      <c r="AT1370" s="11" t="s">
        <v>4823</v>
      </c>
      <c r="AU1370" s="11" t="s">
        <v>4823</v>
      </c>
      <c r="AV1370" s="11" t="s">
        <v>2673</v>
      </c>
      <c r="AW1370" s="11" t="s">
        <v>4824</v>
      </c>
      <c r="AX1370" s="11" t="s">
        <v>561</v>
      </c>
      <c r="AY1370" s="11" t="s">
        <v>1051</v>
      </c>
      <c r="AZ1370" s="11">
        <v>154</v>
      </c>
      <c r="BA1370" s="11">
        <v>40</v>
      </c>
      <c r="BC1370" s="11" t="s">
        <v>4825</v>
      </c>
    </row>
    <row r="1371" spans="1:55" x14ac:dyDescent="0.25">
      <c r="A1371" t="str">
        <f t="shared" si="25"/>
        <v>С/363IBV (BioChek) инфекционный бронхит уровень антител</v>
      </c>
      <c r="B1371" t="str">
        <f>IF(E1371="","",INDEX(Лаборатории!A:A,MATCH('Производственный контроль'!E1371,Лаборатории!B:B,0)))</f>
        <v xml:space="preserve">КУРИНОЕ ЦАРСТВО АО </v>
      </c>
      <c r="C1371" t="str">
        <f>IF(E1371="","",VLOOKUP(E1371,Лаборатории!B:D,3,0))</f>
        <v>U377_CHL</v>
      </c>
      <c r="D1371" s="12">
        <v>45709</v>
      </c>
      <c r="E1371" s="11" t="s">
        <v>793</v>
      </c>
      <c r="F1371" s="11" t="s">
        <v>544</v>
      </c>
      <c r="G1371" s="11" t="s">
        <v>561</v>
      </c>
      <c r="H1371" s="11" t="s">
        <v>262</v>
      </c>
      <c r="I1371" s="11" t="s">
        <v>3416</v>
      </c>
      <c r="J1371" t="str">
        <f>IF(L1371="","",VLOOKUP(L1371,Продукция!B:D,3,0))</f>
        <v>Биологический_материал</v>
      </c>
      <c r="K1371" t="str">
        <f>IF(L1371="","",VLOOKUP(L1371,Продукция!B:C,2,0))</f>
        <v>Сыворотка крови</v>
      </c>
      <c r="L1371" s="151" t="s">
        <v>302</v>
      </c>
      <c r="M1371">
        <f>IF(L1371="","",VLOOKUP(L1371,Продукция!B:L,11,0))</f>
        <v>0</v>
      </c>
      <c r="N1371" s="11" t="s">
        <v>873</v>
      </c>
      <c r="P1371" s="11" t="s">
        <v>340</v>
      </c>
      <c r="Q1371" s="11" t="s">
        <v>854</v>
      </c>
      <c r="R1371" s="153" t="s">
        <v>5200</v>
      </c>
      <c r="S1371" s="11">
        <v>18</v>
      </c>
      <c r="T1371" s="11" t="s">
        <v>5203</v>
      </c>
      <c r="V1371" s="14">
        <v>45707</v>
      </c>
      <c r="Z1371" s="11" t="s">
        <v>4823</v>
      </c>
      <c r="AA1371" s="15">
        <v>0.45833333333333331</v>
      </c>
      <c r="AB1371" t="str">
        <f>IF(L1371="","",VLOOKUP(L1371&amp;I1371,Продукция!A:I,9,0))</f>
        <v>рекомендация производителя набора</v>
      </c>
      <c r="AC1371" s="14">
        <v>45712</v>
      </c>
      <c r="AD1371" s="11" t="s">
        <v>2673</v>
      </c>
      <c r="AE1371" s="11" t="s">
        <v>4823</v>
      </c>
      <c r="AF1371" t="str">
        <f>IF(AD1371="","",VLOOKUP(AD1371,'Сотрудники и ссылки'!A:B,2,0))</f>
        <v>Серолог</v>
      </c>
      <c r="AG1371">
        <f>IF(AD1371="","",VLOOKUP(AD1371,'Сотрудники и ссылки'!A:C,3,0))</f>
        <v>20001771</v>
      </c>
      <c r="AH1371" s="11" t="s">
        <v>2673</v>
      </c>
      <c r="AI1371" t="str">
        <f>IF(AH1371="","",VLOOKUP(AH1371,'Сотрудники и ссылки'!A:B,2,0))</f>
        <v>Серолог</v>
      </c>
      <c r="AJ1371">
        <f>IF(AH1371="","",VLOOKUP(AH1371,'Сотрудники и ссылки'!A:C,3,0))</f>
        <v>20001771</v>
      </c>
      <c r="AK1371" s="14">
        <v>45712</v>
      </c>
      <c r="AL1371" s="2">
        <f>IF(AK1371="","",AK1371+VLOOKUP(I1371,'Вид исследования'!B:E,4,0))</f>
        <v>45713</v>
      </c>
      <c r="AM1371" s="2">
        <f>IF(AK1371="","",AK1371+VLOOKUP(I1371,'Вид исследования'!B:F,5,0))</f>
        <v>45713</v>
      </c>
      <c r="AN1371" s="14">
        <v>45712</v>
      </c>
      <c r="AP1371" s="11" t="s">
        <v>189</v>
      </c>
      <c r="AQ1371" t="str">
        <f>IFERROR(IF(L1371="","",VLOOKUP(L1371&amp;I1371,Продукция!A:K,11,0)),"обратитесь к админ справочника")</f>
        <v>согласно рекомендациям производителя теста</v>
      </c>
      <c r="AR1371" s="11" t="s">
        <v>4823</v>
      </c>
      <c r="AS1371" t="str">
        <f>IFERROR(IF(L1371="","",VLOOKUP(L1371&amp;I1371,Продукция!A:J,10,0)),"обратитесь к админ справочника")</f>
        <v>инструкция тест- ситема Биочек СК-119</v>
      </c>
      <c r="AT1371" s="11" t="s">
        <v>4823</v>
      </c>
      <c r="AU1371" s="11" t="s">
        <v>4823</v>
      </c>
      <c r="AV1371" s="11" t="s">
        <v>2673</v>
      </c>
      <c r="AW1371" s="11" t="s">
        <v>4824</v>
      </c>
      <c r="AX1371" s="11" t="s">
        <v>561</v>
      </c>
      <c r="AY1371" s="11" t="s">
        <v>1078</v>
      </c>
      <c r="AZ1371" s="11">
        <v>154</v>
      </c>
      <c r="BA1371" s="11">
        <v>40</v>
      </c>
      <c r="BC1371" s="11" t="s">
        <v>4825</v>
      </c>
    </row>
    <row r="1372" spans="1:55" x14ac:dyDescent="0.25">
      <c r="A1372" t="str">
        <f t="shared" si="25"/>
        <v>С/363REO (BioChek) реовирус уровень антител</v>
      </c>
      <c r="B1372" t="str">
        <f>IF(E1372="","",INDEX(Лаборатории!A:A,MATCH('Производственный контроль'!E1372,Лаборатории!B:B,0)))</f>
        <v xml:space="preserve">КУРИНОЕ ЦАРСТВО АО </v>
      </c>
      <c r="C1372" t="str">
        <f>IF(E1372="","",VLOOKUP(E1372,Лаборатории!B:D,3,0))</f>
        <v>U377_CHL</v>
      </c>
      <c r="D1372" s="12">
        <v>45709</v>
      </c>
      <c r="E1372" s="11" t="s">
        <v>793</v>
      </c>
      <c r="F1372" s="11" t="s">
        <v>544</v>
      </c>
      <c r="G1372" s="11" t="s">
        <v>561</v>
      </c>
      <c r="H1372" s="11" t="s">
        <v>262</v>
      </c>
      <c r="I1372" s="11" t="s">
        <v>3426</v>
      </c>
      <c r="J1372" t="str">
        <f>IF(L1372="","",VLOOKUP(L1372,Продукция!B:D,3,0))</f>
        <v>Биологический_материал</v>
      </c>
      <c r="K1372" t="str">
        <f>IF(L1372="","",VLOOKUP(L1372,Продукция!B:C,2,0))</f>
        <v>Сыворотка крови</v>
      </c>
      <c r="L1372" s="151" t="s">
        <v>302</v>
      </c>
      <c r="M1372">
        <f>IF(L1372="","",VLOOKUP(L1372,Продукция!B:L,11,0))</f>
        <v>0</v>
      </c>
      <c r="N1372" s="11" t="s">
        <v>873</v>
      </c>
      <c r="P1372" s="11" t="s">
        <v>340</v>
      </c>
      <c r="Q1372" s="11" t="s">
        <v>854</v>
      </c>
      <c r="R1372" s="153" t="s">
        <v>5202</v>
      </c>
      <c r="S1372" s="11">
        <v>18</v>
      </c>
      <c r="T1372" s="11" t="s">
        <v>5203</v>
      </c>
      <c r="V1372" s="14">
        <v>45707</v>
      </c>
      <c r="Z1372" s="11" t="s">
        <v>4823</v>
      </c>
      <c r="AA1372" s="15">
        <v>0.45833333333333331</v>
      </c>
      <c r="AB1372" t="str">
        <f>IF(L1372="","",VLOOKUP(L1372&amp;I1372,Продукция!A:I,9,0))</f>
        <v>рекомендация производителя набора</v>
      </c>
      <c r="AC1372" s="14">
        <v>45712</v>
      </c>
      <c r="AD1372" s="11" t="s">
        <v>2676</v>
      </c>
      <c r="AE1372" s="11" t="s">
        <v>4823</v>
      </c>
      <c r="AF1372" t="str">
        <f>IF(AD1372="","",VLOOKUP(AD1372,'Сотрудники и ссылки'!A:B,2,0))</f>
        <v>Серолог</v>
      </c>
      <c r="AG1372">
        <f>IF(AD1372="","",VLOOKUP(AD1372,'Сотрудники и ссылки'!A:C,3,0))</f>
        <v>20007746</v>
      </c>
      <c r="AH1372" s="11" t="s">
        <v>2676</v>
      </c>
      <c r="AI1372" t="str">
        <f>IF(AH1372="","",VLOOKUP(AH1372,'Сотрудники и ссылки'!A:B,2,0))</f>
        <v>Серолог</v>
      </c>
      <c r="AJ1372">
        <f>IF(AH1372="","",VLOOKUP(AH1372,'Сотрудники и ссылки'!A:C,3,0))</f>
        <v>20007746</v>
      </c>
      <c r="AK1372" s="14">
        <v>45712</v>
      </c>
      <c r="AL1372" s="2">
        <f>IF(AK1372="","",AK1372+VLOOKUP(I1372,'Вид исследования'!B:E,4,0))</f>
        <v>45713</v>
      </c>
      <c r="AM1372" s="2">
        <f>IF(AK1372="","",AK1372+VLOOKUP(I1372,'Вид исследования'!B:F,5,0))</f>
        <v>45713</v>
      </c>
      <c r="AN1372" s="14">
        <v>45712</v>
      </c>
      <c r="AP1372" s="11" t="s">
        <v>189</v>
      </c>
      <c r="AQ1372" t="str">
        <f>IFERROR(IF(L1372="","",VLOOKUP(L1372&amp;I1372,Продукция!A:K,11,0)),"обратитесь к админ справочника")</f>
        <v>согласно рекомендациям производителя теста</v>
      </c>
      <c r="AR1372" s="11" t="s">
        <v>4823</v>
      </c>
      <c r="AS1372" t="str">
        <f>IFERROR(IF(L1372="","",VLOOKUP(L1372&amp;I1372,Продукция!A:J,10,0)),"обратитесь к админ справочника")</f>
        <v>инструкция тест- ситема Биочек СК -110</v>
      </c>
      <c r="AT1372" s="11" t="s">
        <v>4823</v>
      </c>
      <c r="AU1372" s="11" t="s">
        <v>4823</v>
      </c>
      <c r="AV1372" s="11" t="s">
        <v>2676</v>
      </c>
      <c r="AW1372" s="11" t="s">
        <v>4824</v>
      </c>
      <c r="AX1372" s="11" t="s">
        <v>561</v>
      </c>
      <c r="AY1372" s="11" t="s">
        <v>1051</v>
      </c>
      <c r="AZ1372" s="11">
        <v>154</v>
      </c>
      <c r="BA1372" s="11">
        <v>40</v>
      </c>
      <c r="BC1372" s="11" t="s">
        <v>4825</v>
      </c>
    </row>
    <row r="1373" spans="1:55" x14ac:dyDescent="0.25">
      <c r="A1373" t="str">
        <f t="shared" si="25"/>
        <v>С/363REO (BioChek) реовирус уровень антител</v>
      </c>
      <c r="B1373" t="str">
        <f>IF(E1373="","",INDEX(Лаборатории!A:A,MATCH('Производственный контроль'!E1373,Лаборатории!B:B,0)))</f>
        <v xml:space="preserve">КУРИНОЕ ЦАРСТВО АО </v>
      </c>
      <c r="C1373" t="str">
        <f>IF(E1373="","",VLOOKUP(E1373,Лаборатории!B:D,3,0))</f>
        <v>U377_CHL</v>
      </c>
      <c r="D1373" s="12">
        <v>45709</v>
      </c>
      <c r="E1373" s="11" t="s">
        <v>793</v>
      </c>
      <c r="F1373" s="11" t="s">
        <v>544</v>
      </c>
      <c r="G1373" s="11" t="s">
        <v>561</v>
      </c>
      <c r="H1373" s="11" t="s">
        <v>262</v>
      </c>
      <c r="I1373" s="11" t="s">
        <v>3426</v>
      </c>
      <c r="J1373" t="str">
        <f>IF(L1373="","",VLOOKUP(L1373,Продукция!B:D,3,0))</f>
        <v>Биологический_материал</v>
      </c>
      <c r="K1373" t="str">
        <f>IF(L1373="","",VLOOKUP(L1373,Продукция!B:C,2,0))</f>
        <v>Сыворотка крови</v>
      </c>
      <c r="L1373" s="151" t="s">
        <v>302</v>
      </c>
      <c r="M1373">
        <f>IF(L1373="","",VLOOKUP(L1373,Продукция!B:L,11,0))</f>
        <v>0</v>
      </c>
      <c r="N1373" s="11" t="s">
        <v>873</v>
      </c>
      <c r="P1373" s="11" t="s">
        <v>340</v>
      </c>
      <c r="Q1373" s="11" t="s">
        <v>854</v>
      </c>
      <c r="R1373" s="153" t="s">
        <v>5200</v>
      </c>
      <c r="S1373" s="11">
        <v>18</v>
      </c>
      <c r="T1373" s="11" t="s">
        <v>5203</v>
      </c>
      <c r="V1373" s="14">
        <v>45707</v>
      </c>
      <c r="Z1373" s="11" t="s">
        <v>4823</v>
      </c>
      <c r="AA1373" s="15">
        <v>0.45833333333333331</v>
      </c>
      <c r="AB1373" t="str">
        <f>IF(L1373="","",VLOOKUP(L1373&amp;I1373,Продукция!A:I,9,0))</f>
        <v>рекомендация производителя набора</v>
      </c>
      <c r="AC1373" s="14">
        <v>45712</v>
      </c>
      <c r="AD1373" s="11" t="s">
        <v>2676</v>
      </c>
      <c r="AE1373" s="11" t="s">
        <v>4823</v>
      </c>
      <c r="AF1373" t="str">
        <f>IF(AD1373="","",VLOOKUP(AD1373,'Сотрудники и ссылки'!A:B,2,0))</f>
        <v>Серолог</v>
      </c>
      <c r="AG1373">
        <f>IF(AD1373="","",VLOOKUP(AD1373,'Сотрудники и ссылки'!A:C,3,0))</f>
        <v>20007746</v>
      </c>
      <c r="AH1373" s="11" t="s">
        <v>2676</v>
      </c>
      <c r="AI1373" t="str">
        <f>IF(AH1373="","",VLOOKUP(AH1373,'Сотрудники и ссылки'!A:B,2,0))</f>
        <v>Серолог</v>
      </c>
      <c r="AJ1373">
        <f>IF(AH1373="","",VLOOKUP(AH1373,'Сотрудники и ссылки'!A:C,3,0))</f>
        <v>20007746</v>
      </c>
      <c r="AK1373" s="14">
        <v>45712</v>
      </c>
      <c r="AL1373" s="2">
        <f>IF(AK1373="","",AK1373+VLOOKUP(I1373,'Вид исследования'!B:E,4,0))</f>
        <v>45713</v>
      </c>
      <c r="AM1373" s="2">
        <f>IF(AK1373="","",AK1373+VLOOKUP(I1373,'Вид исследования'!B:F,5,0))</f>
        <v>45713</v>
      </c>
      <c r="AN1373" s="14">
        <v>45712</v>
      </c>
      <c r="AP1373" s="11" t="s">
        <v>189</v>
      </c>
      <c r="AQ1373" t="str">
        <f>IFERROR(IF(L1373="","",VLOOKUP(L1373&amp;I1373,Продукция!A:K,11,0)),"обратитесь к админ справочника")</f>
        <v>согласно рекомендациям производителя теста</v>
      </c>
      <c r="AR1373" s="11" t="s">
        <v>4823</v>
      </c>
      <c r="AS1373" t="str">
        <f>IFERROR(IF(L1373="","",VLOOKUP(L1373&amp;I1373,Продукция!A:J,10,0)),"обратитесь к админ справочника")</f>
        <v>инструкция тест- ситема Биочек СК -110</v>
      </c>
      <c r="AT1373" s="11" t="s">
        <v>4823</v>
      </c>
      <c r="AU1373" s="11" t="s">
        <v>4823</v>
      </c>
      <c r="AV1373" s="11" t="s">
        <v>2676</v>
      </c>
      <c r="AW1373" s="11" t="s">
        <v>4824</v>
      </c>
      <c r="AX1373" s="11" t="s">
        <v>561</v>
      </c>
      <c r="AY1373" s="11" t="s">
        <v>1078</v>
      </c>
      <c r="AZ1373" s="11">
        <v>154</v>
      </c>
      <c r="BA1373" s="11">
        <v>40</v>
      </c>
      <c r="BC1373" s="11" t="s">
        <v>4825</v>
      </c>
    </row>
    <row r="1374" spans="1:55" x14ac:dyDescent="0.25">
      <c r="A1374" t="str">
        <f t="shared" si="25"/>
        <v>С/363NDV (BioChek) болезнь Ньюкасла уровень антител</v>
      </c>
      <c r="B1374" t="str">
        <f>IF(E1374="","",INDEX(Лаборатории!A:A,MATCH('Производственный контроль'!E1374,Лаборатории!B:B,0)))</f>
        <v xml:space="preserve">КУРИНОЕ ЦАРСТВО АО </v>
      </c>
      <c r="C1374" t="str">
        <f>IF(E1374="","",VLOOKUP(E1374,Лаборатории!B:D,3,0))</f>
        <v>U377_CHL</v>
      </c>
      <c r="D1374" s="12">
        <v>45709</v>
      </c>
      <c r="E1374" s="11" t="s">
        <v>793</v>
      </c>
      <c r="F1374" s="11" t="s">
        <v>544</v>
      </c>
      <c r="G1374" s="11" t="s">
        <v>561</v>
      </c>
      <c r="H1374" s="11" t="s">
        <v>262</v>
      </c>
      <c r="I1374" s="11" t="s">
        <v>3424</v>
      </c>
      <c r="J1374" t="str">
        <f>IF(L1374="","",VLOOKUP(L1374,Продукция!B:D,3,0))</f>
        <v>Биологический_материал</v>
      </c>
      <c r="K1374" t="str">
        <f>IF(L1374="","",VLOOKUP(L1374,Продукция!B:C,2,0))</f>
        <v>Сыворотка крови</v>
      </c>
      <c r="L1374" s="151" t="s">
        <v>302</v>
      </c>
      <c r="M1374">
        <f>IF(L1374="","",VLOOKUP(L1374,Продукция!B:L,11,0))</f>
        <v>0</v>
      </c>
      <c r="N1374" s="11" t="s">
        <v>873</v>
      </c>
      <c r="P1374" s="11" t="s">
        <v>340</v>
      </c>
      <c r="Q1374" s="11" t="s">
        <v>854</v>
      </c>
      <c r="R1374" s="153" t="s">
        <v>5202</v>
      </c>
      <c r="S1374" s="11">
        <v>18</v>
      </c>
      <c r="T1374" s="11" t="s">
        <v>5203</v>
      </c>
      <c r="V1374" s="14">
        <v>45707</v>
      </c>
      <c r="Z1374" s="11" t="s">
        <v>4823</v>
      </c>
      <c r="AA1374" s="15">
        <v>0.45833333333333331</v>
      </c>
      <c r="AB1374" t="str">
        <f>IF(L1374="","",VLOOKUP(L1374&amp;I1374,Продукция!A:I,9,0))</f>
        <v>рекомендация производителя набора</v>
      </c>
      <c r="AC1374" s="14">
        <v>45712</v>
      </c>
      <c r="AD1374" s="11" t="s">
        <v>2676</v>
      </c>
      <c r="AE1374" s="11" t="s">
        <v>4823</v>
      </c>
      <c r="AF1374" t="str">
        <f>IF(AD1374="","",VLOOKUP(AD1374,'Сотрудники и ссылки'!A:B,2,0))</f>
        <v>Серолог</v>
      </c>
      <c r="AG1374">
        <f>IF(AD1374="","",VLOOKUP(AD1374,'Сотрудники и ссылки'!A:C,3,0))</f>
        <v>20007746</v>
      </c>
      <c r="AH1374" s="11" t="s">
        <v>2676</v>
      </c>
      <c r="AI1374" t="str">
        <f>IF(AH1374="","",VLOOKUP(AH1374,'Сотрудники и ссылки'!A:B,2,0))</f>
        <v>Серолог</v>
      </c>
      <c r="AJ1374">
        <f>IF(AH1374="","",VLOOKUP(AH1374,'Сотрудники и ссылки'!A:C,3,0))</f>
        <v>20007746</v>
      </c>
      <c r="AK1374" s="14">
        <v>45712</v>
      </c>
      <c r="AL1374" s="2">
        <f>IF(AK1374="","",AK1374+VLOOKUP(I1374,'Вид исследования'!B:E,4,0))</f>
        <v>45713</v>
      </c>
      <c r="AM1374" s="2">
        <f>IF(AK1374="","",AK1374+VLOOKUP(I1374,'Вид исследования'!B:F,5,0))</f>
        <v>45713</v>
      </c>
      <c r="AN1374" s="14">
        <v>45712</v>
      </c>
      <c r="AP1374" s="11" t="s">
        <v>189</v>
      </c>
      <c r="AQ1374" t="str">
        <f>IFERROR(IF(L1374="","",VLOOKUP(L1374&amp;I1374,Продукция!A:K,11,0)),"обратитесь к админ справочника")</f>
        <v>согласно рекомендациям производителя теста</v>
      </c>
      <c r="AR1374" s="11" t="s">
        <v>4823</v>
      </c>
      <c r="AS1374" t="str">
        <f>IFERROR(IF(L1374="","",VLOOKUP(L1374&amp;I1374,Продукция!A:J,10,0)),"обратитесь к админ справочника")</f>
        <v>инструкция тест- ситема Биочек СК -116</v>
      </c>
      <c r="AT1374" s="11" t="s">
        <v>4823</v>
      </c>
      <c r="AU1374" s="11" t="s">
        <v>4823</v>
      </c>
      <c r="AV1374" s="11" t="s">
        <v>2676</v>
      </c>
      <c r="AW1374" s="11" t="s">
        <v>4824</v>
      </c>
      <c r="AX1374" s="11" t="s">
        <v>561</v>
      </c>
      <c r="AY1374" s="11" t="s">
        <v>1051</v>
      </c>
      <c r="AZ1374" s="11">
        <v>154</v>
      </c>
      <c r="BA1374" s="11">
        <v>40</v>
      </c>
      <c r="BC1374" s="11" t="s">
        <v>4825</v>
      </c>
    </row>
    <row r="1375" spans="1:55" x14ac:dyDescent="0.25">
      <c r="A1375" t="str">
        <f t="shared" si="25"/>
        <v>С/363NDV (BioChek) болезнь Ньюкасла уровень антител</v>
      </c>
      <c r="B1375" t="str">
        <f>IF(E1375="","",INDEX(Лаборатории!A:A,MATCH('Производственный контроль'!E1375,Лаборатории!B:B,0)))</f>
        <v xml:space="preserve">КУРИНОЕ ЦАРСТВО АО </v>
      </c>
      <c r="C1375" t="str">
        <f>IF(E1375="","",VLOOKUP(E1375,Лаборатории!B:D,3,0))</f>
        <v>U377_CHL</v>
      </c>
      <c r="D1375" s="12">
        <v>45709</v>
      </c>
      <c r="E1375" s="11" t="s">
        <v>793</v>
      </c>
      <c r="F1375" s="11" t="s">
        <v>544</v>
      </c>
      <c r="G1375" s="11" t="s">
        <v>561</v>
      </c>
      <c r="H1375" s="11" t="s">
        <v>262</v>
      </c>
      <c r="I1375" s="11" t="s">
        <v>3424</v>
      </c>
      <c r="J1375" t="str">
        <f>IF(L1375="","",VLOOKUP(L1375,Продукция!B:D,3,0))</f>
        <v>Биологический_материал</v>
      </c>
      <c r="K1375" t="str">
        <f>IF(L1375="","",VLOOKUP(L1375,Продукция!B:C,2,0))</f>
        <v>Сыворотка крови</v>
      </c>
      <c r="L1375" s="151" t="s">
        <v>302</v>
      </c>
      <c r="M1375">
        <f>IF(L1375="","",VLOOKUP(L1375,Продукция!B:L,11,0))</f>
        <v>0</v>
      </c>
      <c r="N1375" s="11" t="s">
        <v>873</v>
      </c>
      <c r="P1375" s="11" t="s">
        <v>340</v>
      </c>
      <c r="Q1375" s="11" t="s">
        <v>854</v>
      </c>
      <c r="R1375" s="153" t="s">
        <v>5200</v>
      </c>
      <c r="S1375" s="11">
        <v>18</v>
      </c>
      <c r="T1375" s="11" t="s">
        <v>5203</v>
      </c>
      <c r="V1375" s="14">
        <v>45707</v>
      </c>
      <c r="Z1375" s="11" t="s">
        <v>4823</v>
      </c>
      <c r="AA1375" s="15">
        <v>0.45833333333333331</v>
      </c>
      <c r="AB1375" t="str">
        <f>IF(L1375="","",VLOOKUP(L1375&amp;I1375,Продукция!A:I,9,0))</f>
        <v>рекомендация производителя набора</v>
      </c>
      <c r="AC1375" s="14">
        <v>45712</v>
      </c>
      <c r="AD1375" s="11" t="s">
        <v>2676</v>
      </c>
      <c r="AE1375" s="11" t="s">
        <v>4823</v>
      </c>
      <c r="AF1375" t="str">
        <f>IF(AD1375="","",VLOOKUP(AD1375,'Сотрудники и ссылки'!A:B,2,0))</f>
        <v>Серолог</v>
      </c>
      <c r="AG1375">
        <f>IF(AD1375="","",VLOOKUP(AD1375,'Сотрудники и ссылки'!A:C,3,0))</f>
        <v>20007746</v>
      </c>
      <c r="AH1375" s="11" t="s">
        <v>2676</v>
      </c>
      <c r="AI1375" t="str">
        <f>IF(AH1375="","",VLOOKUP(AH1375,'Сотрудники и ссылки'!A:B,2,0))</f>
        <v>Серолог</v>
      </c>
      <c r="AJ1375">
        <f>IF(AH1375="","",VLOOKUP(AH1375,'Сотрудники и ссылки'!A:C,3,0))</f>
        <v>20007746</v>
      </c>
      <c r="AK1375" s="14">
        <v>45712</v>
      </c>
      <c r="AL1375" s="2">
        <f>IF(AK1375="","",AK1375+VLOOKUP(I1375,'Вид исследования'!B:E,4,0))</f>
        <v>45713</v>
      </c>
      <c r="AM1375" s="2">
        <f>IF(AK1375="","",AK1375+VLOOKUP(I1375,'Вид исследования'!B:F,5,0))</f>
        <v>45713</v>
      </c>
      <c r="AN1375" s="14">
        <v>45712</v>
      </c>
      <c r="AP1375" s="11" t="s">
        <v>189</v>
      </c>
      <c r="AQ1375" t="str">
        <f>IFERROR(IF(L1375="","",VLOOKUP(L1375&amp;I1375,Продукция!A:K,11,0)),"обратитесь к админ справочника")</f>
        <v>согласно рекомендациям производителя теста</v>
      </c>
      <c r="AR1375" s="11" t="s">
        <v>4823</v>
      </c>
      <c r="AS1375" t="str">
        <f>IFERROR(IF(L1375="","",VLOOKUP(L1375&amp;I1375,Продукция!A:J,10,0)),"обратитесь к админ справочника")</f>
        <v>инструкция тест- ситема Биочек СК -116</v>
      </c>
      <c r="AT1375" s="11" t="s">
        <v>4823</v>
      </c>
      <c r="AU1375" s="11" t="s">
        <v>4823</v>
      </c>
      <c r="AV1375" s="11" t="s">
        <v>2676</v>
      </c>
      <c r="AW1375" s="11" t="s">
        <v>4824</v>
      </c>
      <c r="AX1375" s="11" t="s">
        <v>561</v>
      </c>
      <c r="AY1375" s="11" t="s">
        <v>1078</v>
      </c>
      <c r="AZ1375" s="11">
        <v>154</v>
      </c>
      <c r="BA1375" s="11">
        <v>40</v>
      </c>
      <c r="BC1375" s="11" t="s">
        <v>4825</v>
      </c>
    </row>
    <row r="1376" spans="1:55" x14ac:dyDescent="0.25">
      <c r="A1376" t="str">
        <f t="shared" si="25"/>
        <v>С/364ART (BioChek) инфекционный альвеолярный ринотрахеит тип А и В уровень антител</v>
      </c>
      <c r="B1376" t="str">
        <f>IF(E1376="","",INDEX(Лаборатории!A:A,MATCH('Производственный контроль'!E1376,Лаборатории!B:B,0)))</f>
        <v xml:space="preserve">КУРИНОЕ ЦАРСТВО АО </v>
      </c>
      <c r="C1376" t="str">
        <f>IF(E1376="","",VLOOKUP(E1376,Лаборатории!B:D,3,0))</f>
        <v>U377_CHL</v>
      </c>
      <c r="D1376" s="12">
        <v>45709</v>
      </c>
      <c r="E1376" s="11" t="s">
        <v>793</v>
      </c>
      <c r="F1376" s="11" t="s">
        <v>544</v>
      </c>
      <c r="G1376" s="11" t="s">
        <v>561</v>
      </c>
      <c r="H1376" s="11" t="s">
        <v>262</v>
      </c>
      <c r="I1376" s="11" t="s">
        <v>3409</v>
      </c>
      <c r="J1376" t="str">
        <f>IF(L1376="","",VLOOKUP(L1376,Продукция!B:D,3,0))</f>
        <v>Биологический_материал</v>
      </c>
      <c r="K1376" t="str">
        <f>IF(L1376="","",VLOOKUP(L1376,Продукция!B:C,2,0))</f>
        <v>Сыворотка крови</v>
      </c>
      <c r="L1376" s="151" t="s">
        <v>302</v>
      </c>
      <c r="M1376">
        <f>IF(L1376="","",VLOOKUP(L1376,Продукция!B:L,11,0))</f>
        <v>0</v>
      </c>
      <c r="N1376" s="11" t="s">
        <v>873</v>
      </c>
      <c r="P1376" s="11" t="s">
        <v>340</v>
      </c>
      <c r="Q1376" s="11" t="s">
        <v>854</v>
      </c>
      <c r="R1376" s="160" t="s">
        <v>4861</v>
      </c>
      <c r="S1376" s="11">
        <v>18</v>
      </c>
      <c r="T1376" s="11" t="s">
        <v>5205</v>
      </c>
      <c r="V1376" s="14">
        <v>45707</v>
      </c>
      <c r="Z1376" s="11" t="s">
        <v>4823</v>
      </c>
      <c r="AA1376" s="15">
        <v>0.45833333333333331</v>
      </c>
      <c r="AB1376" t="str">
        <f>IF(L1376="","",VLOOKUP(L1376&amp;I1376,Продукция!A:I,9,0))</f>
        <v>рекомендация производителя набора</v>
      </c>
      <c r="AC1376" s="14">
        <v>45716</v>
      </c>
      <c r="AD1376" s="11" t="s">
        <v>2673</v>
      </c>
      <c r="AE1376" s="11" t="s">
        <v>4823</v>
      </c>
      <c r="AF1376" t="str">
        <f>IF(AD1376="","",VLOOKUP(AD1376,'Сотрудники и ссылки'!A:B,2,0))</f>
        <v>Серолог</v>
      </c>
      <c r="AG1376">
        <f>IF(AD1376="","",VLOOKUP(AD1376,'Сотрудники и ссылки'!A:C,3,0))</f>
        <v>20001771</v>
      </c>
      <c r="AH1376" s="11" t="s">
        <v>2673</v>
      </c>
      <c r="AI1376" t="str">
        <f>IF(AH1376="","",VLOOKUP(AH1376,'Сотрудники и ссылки'!A:B,2,0))</f>
        <v>Серолог</v>
      </c>
      <c r="AJ1376">
        <f>IF(AH1376="","",VLOOKUP(AH1376,'Сотрудники и ссылки'!A:C,3,0))</f>
        <v>20001771</v>
      </c>
      <c r="AK1376" s="14">
        <v>45716</v>
      </c>
      <c r="AL1376" s="2">
        <f>IF(AK1376="","",AK1376+VLOOKUP(I1376,'Вид исследования'!B:E,4,0))</f>
        <v>45717</v>
      </c>
      <c r="AM1376" s="2">
        <f>IF(AK1376="","",AK1376+VLOOKUP(I1376,'Вид исследования'!B:F,5,0))</f>
        <v>45717</v>
      </c>
      <c r="AN1376" s="14">
        <v>45716</v>
      </c>
      <c r="AP1376" s="11" t="s">
        <v>189</v>
      </c>
      <c r="AQ1376" t="str">
        <f>IFERROR(IF(L1376="","",VLOOKUP(L1376&amp;I1376,Продукция!A:K,11,0)),"обратитесь к админ справочника")</f>
        <v>согласно рекомендациям производителя теста</v>
      </c>
      <c r="AR1376" s="11" t="s">
        <v>4823</v>
      </c>
      <c r="AS1376" t="str">
        <f>IFERROR(IF(L1376="","",VLOOKUP(L1376&amp;I1376,Продукция!A:J,10,0)),"обратитесь к админ справочника")</f>
        <v>инструкция тест- ситема Биочек СК-120</v>
      </c>
      <c r="AT1376" s="11" t="s">
        <v>4823</v>
      </c>
      <c r="AU1376" s="11" t="s">
        <v>4823</v>
      </c>
      <c r="AV1376" s="11" t="s">
        <v>2673</v>
      </c>
      <c r="AW1376" s="11" t="s">
        <v>4824</v>
      </c>
      <c r="AX1376" s="11" t="s">
        <v>561</v>
      </c>
      <c r="AY1376" s="11" t="s">
        <v>1068</v>
      </c>
      <c r="AZ1376" s="11">
        <v>154</v>
      </c>
      <c r="BA1376" s="11">
        <v>40</v>
      </c>
      <c r="BC1376" s="11" t="s">
        <v>4855</v>
      </c>
    </row>
    <row r="1377" spans="1:55" x14ac:dyDescent="0.25">
      <c r="A1377" t="str">
        <f t="shared" si="25"/>
        <v>С/364ART (BioChek) инфекционный альвеолярный ринотрахеит тип А и В уровень антител</v>
      </c>
      <c r="B1377" t="str">
        <f>IF(E1377="","",INDEX(Лаборатории!A:A,MATCH('Производственный контроль'!E1377,Лаборатории!B:B,0)))</f>
        <v xml:space="preserve">КУРИНОЕ ЦАРСТВО АО </v>
      </c>
      <c r="C1377" t="str">
        <f>IF(E1377="","",VLOOKUP(E1377,Лаборатории!B:D,3,0))</f>
        <v>U377_CHL</v>
      </c>
      <c r="D1377" s="12">
        <v>45709</v>
      </c>
      <c r="E1377" s="11" t="s">
        <v>793</v>
      </c>
      <c r="F1377" s="11" t="s">
        <v>544</v>
      </c>
      <c r="G1377" s="11" t="s">
        <v>561</v>
      </c>
      <c r="H1377" s="11" t="s">
        <v>262</v>
      </c>
      <c r="I1377" s="11" t="s">
        <v>3409</v>
      </c>
      <c r="J1377" t="str">
        <f>IF(L1377="","",VLOOKUP(L1377,Продукция!B:D,3,0))</f>
        <v>Биологический_материал</v>
      </c>
      <c r="K1377" t="str">
        <f>IF(L1377="","",VLOOKUP(L1377,Продукция!B:C,2,0))</f>
        <v>Сыворотка крови</v>
      </c>
      <c r="L1377" s="151" t="s">
        <v>302</v>
      </c>
      <c r="M1377">
        <f>IF(L1377="","",VLOOKUP(L1377,Продукция!B:L,11,0))</f>
        <v>0</v>
      </c>
      <c r="N1377" s="11" t="s">
        <v>873</v>
      </c>
      <c r="P1377" s="11" t="s">
        <v>340</v>
      </c>
      <c r="Q1377" s="11" t="s">
        <v>854</v>
      </c>
      <c r="R1377" s="153" t="s">
        <v>4862</v>
      </c>
      <c r="S1377" s="11">
        <v>18</v>
      </c>
      <c r="T1377" s="11" t="s">
        <v>5205</v>
      </c>
      <c r="V1377" s="14">
        <v>45708</v>
      </c>
      <c r="Z1377" s="11" t="s">
        <v>4823</v>
      </c>
      <c r="AA1377" s="15">
        <v>0.45833333333333331</v>
      </c>
      <c r="AB1377" t="str">
        <f>IF(L1377="","",VLOOKUP(L1377&amp;I1377,Продукция!A:I,9,0))</f>
        <v>рекомендация производителя набора</v>
      </c>
      <c r="AC1377" s="14">
        <v>45716</v>
      </c>
      <c r="AD1377" s="11" t="s">
        <v>2673</v>
      </c>
      <c r="AE1377" s="11" t="s">
        <v>4823</v>
      </c>
      <c r="AF1377" t="str">
        <f>IF(AD1377="","",VLOOKUP(AD1377,'Сотрудники и ссылки'!A:B,2,0))</f>
        <v>Серолог</v>
      </c>
      <c r="AG1377">
        <f>IF(AD1377="","",VLOOKUP(AD1377,'Сотрудники и ссылки'!A:C,3,0))</f>
        <v>20001771</v>
      </c>
      <c r="AH1377" s="11" t="s">
        <v>2673</v>
      </c>
      <c r="AI1377" t="str">
        <f>IF(AH1377="","",VLOOKUP(AH1377,'Сотрудники и ссылки'!A:B,2,0))</f>
        <v>Серолог</v>
      </c>
      <c r="AJ1377">
        <f>IF(AH1377="","",VLOOKUP(AH1377,'Сотрудники и ссылки'!A:C,3,0))</f>
        <v>20001771</v>
      </c>
      <c r="AK1377" s="14">
        <v>45716</v>
      </c>
      <c r="AL1377" s="2">
        <f>IF(AK1377="","",AK1377+VLOOKUP(I1377,'Вид исследования'!B:E,4,0))</f>
        <v>45717</v>
      </c>
      <c r="AM1377" s="2">
        <f>IF(AK1377="","",AK1377+VLOOKUP(I1377,'Вид исследования'!B:F,5,0))</f>
        <v>45717</v>
      </c>
      <c r="AN1377" s="14">
        <v>45716</v>
      </c>
      <c r="AP1377" s="11" t="s">
        <v>189</v>
      </c>
      <c r="AQ1377" t="str">
        <f>IFERROR(IF(L1377="","",VLOOKUP(L1377&amp;I1377,Продукция!A:K,11,0)),"обратитесь к админ справочника")</f>
        <v>согласно рекомендациям производителя теста</v>
      </c>
      <c r="AR1377" s="11" t="s">
        <v>4823</v>
      </c>
      <c r="AS1377" t="str">
        <f>IFERROR(IF(L1377="","",VLOOKUP(L1377&amp;I1377,Продукция!A:J,10,0)),"обратитесь к админ справочника")</f>
        <v>инструкция тест- ситема Биочек СК-120</v>
      </c>
      <c r="AT1377" s="11" t="s">
        <v>4823</v>
      </c>
      <c r="AU1377" s="11" t="s">
        <v>4823</v>
      </c>
      <c r="AV1377" s="11" t="s">
        <v>2673</v>
      </c>
      <c r="AW1377" s="11" t="s">
        <v>4824</v>
      </c>
      <c r="AX1377" s="11" t="s">
        <v>561</v>
      </c>
      <c r="AY1377" s="11" t="s">
        <v>1062</v>
      </c>
      <c r="AZ1377" s="11">
        <v>154</v>
      </c>
      <c r="BA1377" s="11">
        <v>40</v>
      </c>
      <c r="BC1377" s="11" t="s">
        <v>4855</v>
      </c>
    </row>
    <row r="1378" spans="1:55" x14ac:dyDescent="0.25">
      <c r="A1378" t="str">
        <f t="shared" si="25"/>
        <v>С/364ART (BioChek) инфекционный альвеолярный ринотрахеит тип А и В уровень антител</v>
      </c>
      <c r="B1378" t="str">
        <f>IF(E1378="","",INDEX(Лаборатории!A:A,MATCH('Производственный контроль'!E1378,Лаборатории!B:B,0)))</f>
        <v xml:space="preserve">КУРИНОЕ ЦАРСТВО АО </v>
      </c>
      <c r="C1378" t="str">
        <f>IF(E1378="","",VLOOKUP(E1378,Лаборатории!B:D,3,0))</f>
        <v>U377_CHL</v>
      </c>
      <c r="D1378" s="12">
        <v>45709</v>
      </c>
      <c r="E1378" s="11" t="s">
        <v>793</v>
      </c>
      <c r="F1378" s="11" t="s">
        <v>544</v>
      </c>
      <c r="G1378" s="11" t="s">
        <v>561</v>
      </c>
      <c r="H1378" s="11" t="s">
        <v>262</v>
      </c>
      <c r="I1378" s="11" t="s">
        <v>3409</v>
      </c>
      <c r="J1378" t="str">
        <f>IF(L1378="","",VLOOKUP(L1378,Продукция!B:D,3,0))</f>
        <v>Биологический_материал</v>
      </c>
      <c r="K1378" t="str">
        <f>IF(L1378="","",VLOOKUP(L1378,Продукция!B:C,2,0))</f>
        <v>Сыворотка крови</v>
      </c>
      <c r="L1378" s="151" t="s">
        <v>302</v>
      </c>
      <c r="M1378">
        <f>IF(L1378="","",VLOOKUP(L1378,Продукция!B:L,11,0))</f>
        <v>0</v>
      </c>
      <c r="N1378" s="11" t="s">
        <v>873</v>
      </c>
      <c r="P1378" s="11" t="s">
        <v>340</v>
      </c>
      <c r="Q1378" s="11" t="s">
        <v>854</v>
      </c>
      <c r="R1378" s="153" t="s">
        <v>4859</v>
      </c>
      <c r="S1378" s="11">
        <v>18</v>
      </c>
      <c r="T1378" s="11" t="s">
        <v>5205</v>
      </c>
      <c r="V1378" s="14">
        <v>45708</v>
      </c>
      <c r="Z1378" s="11" t="s">
        <v>4823</v>
      </c>
      <c r="AA1378" s="15">
        <v>0.45833333333333331</v>
      </c>
      <c r="AB1378" t="str">
        <f>IF(L1378="","",VLOOKUP(L1378&amp;I1378,Продукция!A:I,9,0))</f>
        <v>рекомендация производителя набора</v>
      </c>
      <c r="AC1378" s="14">
        <v>45716</v>
      </c>
      <c r="AD1378" s="11" t="s">
        <v>2673</v>
      </c>
      <c r="AE1378" s="11" t="s">
        <v>4823</v>
      </c>
      <c r="AF1378" t="str">
        <f>IF(AD1378="","",VLOOKUP(AD1378,'Сотрудники и ссылки'!A:B,2,0))</f>
        <v>Серолог</v>
      </c>
      <c r="AG1378">
        <f>IF(AD1378="","",VLOOKUP(AD1378,'Сотрудники и ссылки'!A:C,3,0))</f>
        <v>20001771</v>
      </c>
      <c r="AH1378" s="11" t="s">
        <v>2673</v>
      </c>
      <c r="AI1378" t="str">
        <f>IF(AH1378="","",VLOOKUP(AH1378,'Сотрудники и ссылки'!A:B,2,0))</f>
        <v>Серолог</v>
      </c>
      <c r="AJ1378">
        <f>IF(AH1378="","",VLOOKUP(AH1378,'Сотрудники и ссылки'!A:C,3,0))</f>
        <v>20001771</v>
      </c>
      <c r="AK1378" s="14">
        <v>45716</v>
      </c>
      <c r="AL1378" s="2">
        <f>IF(AK1378="","",AK1378+VLOOKUP(I1378,'Вид исследования'!B:E,4,0))</f>
        <v>45717</v>
      </c>
      <c r="AM1378" s="2">
        <f>IF(AK1378="","",AK1378+VLOOKUP(I1378,'Вид исследования'!B:F,5,0))</f>
        <v>45717</v>
      </c>
      <c r="AN1378" s="14">
        <v>45716</v>
      </c>
      <c r="AP1378" s="11" t="s">
        <v>189</v>
      </c>
      <c r="AQ1378" t="str">
        <f>IFERROR(IF(L1378="","",VLOOKUP(L1378&amp;I1378,Продукция!A:K,11,0)),"обратитесь к админ справочника")</f>
        <v>согласно рекомендациям производителя теста</v>
      </c>
      <c r="AR1378" s="11" t="s">
        <v>4823</v>
      </c>
      <c r="AS1378" t="str">
        <f>IFERROR(IF(L1378="","",VLOOKUP(L1378&amp;I1378,Продукция!A:J,10,0)),"обратитесь к админ справочника")</f>
        <v>инструкция тест- ситема Биочек СК-120</v>
      </c>
      <c r="AT1378" s="11" t="s">
        <v>4823</v>
      </c>
      <c r="AU1378" s="11" t="s">
        <v>4823</v>
      </c>
      <c r="AV1378" s="11" t="s">
        <v>2673</v>
      </c>
      <c r="AW1378" s="11" t="s">
        <v>4824</v>
      </c>
      <c r="AX1378" s="11" t="s">
        <v>561</v>
      </c>
      <c r="AY1378" s="11" t="s">
        <v>1053</v>
      </c>
      <c r="AZ1378" s="11">
        <v>154</v>
      </c>
      <c r="BA1378" s="11">
        <v>40</v>
      </c>
      <c r="BC1378" s="11" t="s">
        <v>4855</v>
      </c>
    </row>
    <row r="1379" spans="1:55" x14ac:dyDescent="0.25">
      <c r="A1379" t="str">
        <f t="shared" si="25"/>
        <v>С/364IBD (BioChek) болезнь Гамборо уровень антител</v>
      </c>
      <c r="B1379" t="str">
        <f>IF(E1379="","",INDEX(Лаборатории!A:A,MATCH('Производственный контроль'!E1379,Лаборатории!B:B,0)))</f>
        <v xml:space="preserve">КУРИНОЕ ЦАРСТВО АО </v>
      </c>
      <c r="C1379" t="str">
        <f>IF(E1379="","",VLOOKUP(E1379,Лаборатории!B:D,3,0))</f>
        <v>U377_CHL</v>
      </c>
      <c r="D1379" s="12">
        <v>45709</v>
      </c>
      <c r="E1379" s="11" t="s">
        <v>793</v>
      </c>
      <c r="F1379" s="11" t="s">
        <v>544</v>
      </c>
      <c r="G1379" s="11" t="s">
        <v>561</v>
      </c>
      <c r="H1379" s="11" t="s">
        <v>262</v>
      </c>
      <c r="I1379" s="11" t="s">
        <v>3415</v>
      </c>
      <c r="J1379" t="str">
        <f>IF(L1379="","",VLOOKUP(L1379,Продукция!B:D,3,0))</f>
        <v>Биологический_материал</v>
      </c>
      <c r="K1379" t="str">
        <f>IF(L1379="","",VLOOKUP(L1379,Продукция!B:C,2,0))</f>
        <v>Сыворотка крови</v>
      </c>
      <c r="L1379" s="151" t="s">
        <v>302</v>
      </c>
      <c r="M1379">
        <f>IF(L1379="","",VLOOKUP(L1379,Продукция!B:L,11,0))</f>
        <v>0</v>
      </c>
      <c r="N1379" s="11" t="s">
        <v>873</v>
      </c>
      <c r="P1379" s="11" t="s">
        <v>340</v>
      </c>
      <c r="Q1379" s="11" t="s">
        <v>854</v>
      </c>
      <c r="R1379" s="153" t="s">
        <v>4861</v>
      </c>
      <c r="S1379" s="11">
        <v>18</v>
      </c>
      <c r="T1379" s="11" t="s">
        <v>5205</v>
      </c>
      <c r="V1379" s="14">
        <v>45707</v>
      </c>
      <c r="Z1379" s="11" t="s">
        <v>4823</v>
      </c>
      <c r="AA1379" s="15">
        <v>0.45833333333333331</v>
      </c>
      <c r="AB1379" t="str">
        <f>IF(L1379="","",VLOOKUP(L1379&amp;I1379,Продукция!A:I,9,0))</f>
        <v>рекомендация производителя набора</v>
      </c>
      <c r="AC1379" s="14">
        <v>45712</v>
      </c>
      <c r="AD1379" s="11" t="s">
        <v>2673</v>
      </c>
      <c r="AE1379" s="11" t="s">
        <v>4823</v>
      </c>
      <c r="AF1379" t="str">
        <f>IF(AD1379="","",VLOOKUP(AD1379,'Сотрудники и ссылки'!A:B,2,0))</f>
        <v>Серолог</v>
      </c>
      <c r="AG1379">
        <f>IF(AD1379="","",VLOOKUP(AD1379,'Сотрудники и ссылки'!A:C,3,0))</f>
        <v>20001771</v>
      </c>
      <c r="AH1379" s="11" t="s">
        <v>2673</v>
      </c>
      <c r="AI1379" t="str">
        <f>IF(AH1379="","",VLOOKUP(AH1379,'Сотрудники и ссылки'!A:B,2,0))</f>
        <v>Серолог</v>
      </c>
      <c r="AJ1379">
        <f>IF(AH1379="","",VLOOKUP(AH1379,'Сотрудники и ссылки'!A:C,3,0))</f>
        <v>20001771</v>
      </c>
      <c r="AK1379" s="14">
        <v>45712</v>
      </c>
      <c r="AL1379" s="2">
        <f>IF(AK1379="","",AK1379+VLOOKUP(I1379,'Вид исследования'!B:E,4,0))</f>
        <v>45713</v>
      </c>
      <c r="AM1379" s="2">
        <f>IF(AK1379="","",AK1379+VLOOKUP(I1379,'Вид исследования'!B:F,5,0))</f>
        <v>45713</v>
      </c>
      <c r="AN1379" s="14">
        <v>45712</v>
      </c>
      <c r="AP1379" s="11" t="s">
        <v>189</v>
      </c>
      <c r="AQ1379" t="str">
        <f>IFERROR(IF(L1379="","",VLOOKUP(L1379&amp;I1379,Продукция!A:K,11,0)),"обратитесь к админ справочника")</f>
        <v>согласно рекомендациям производителя теста</v>
      </c>
      <c r="AR1379" s="11" t="s">
        <v>4823</v>
      </c>
      <c r="AS1379" t="str">
        <f>IFERROR(IF(L1379="","",VLOOKUP(L1379&amp;I1379,Продукция!A:J,10,0)),"обратитесь к админ справочника")</f>
        <v>инструкция тест- ситема Биочек СК-113</v>
      </c>
      <c r="AT1379" s="11" t="s">
        <v>4823</v>
      </c>
      <c r="AU1379" s="11" t="s">
        <v>4823</v>
      </c>
      <c r="AV1379" s="11" t="s">
        <v>2673</v>
      </c>
      <c r="AW1379" s="11" t="s">
        <v>4824</v>
      </c>
      <c r="AX1379" s="11" t="s">
        <v>561</v>
      </c>
      <c r="AY1379" s="11" t="s">
        <v>1068</v>
      </c>
      <c r="AZ1379" s="11">
        <v>154</v>
      </c>
      <c r="BA1379" s="11">
        <v>40</v>
      </c>
      <c r="BC1379" s="11" t="s">
        <v>4855</v>
      </c>
    </row>
    <row r="1380" spans="1:55" x14ac:dyDescent="0.25">
      <c r="A1380" t="str">
        <f t="shared" si="25"/>
        <v>С/364IBD (BioChek) болезнь Гамборо уровень антител</v>
      </c>
      <c r="B1380" t="str">
        <f>IF(E1380="","",INDEX(Лаборатории!A:A,MATCH('Производственный контроль'!E1380,Лаборатории!B:B,0)))</f>
        <v xml:space="preserve">КУРИНОЕ ЦАРСТВО АО </v>
      </c>
      <c r="C1380" t="str">
        <f>IF(E1380="","",VLOOKUP(E1380,Лаборатории!B:D,3,0))</f>
        <v>U377_CHL</v>
      </c>
      <c r="D1380" s="12">
        <v>45709</v>
      </c>
      <c r="E1380" s="11" t="s">
        <v>793</v>
      </c>
      <c r="F1380" s="11" t="s">
        <v>544</v>
      </c>
      <c r="G1380" s="11" t="s">
        <v>561</v>
      </c>
      <c r="H1380" s="11" t="s">
        <v>262</v>
      </c>
      <c r="I1380" s="11" t="s">
        <v>3415</v>
      </c>
      <c r="J1380" t="str">
        <f>IF(L1380="","",VLOOKUP(L1380,Продукция!B:D,3,0))</f>
        <v>Биологический_материал</v>
      </c>
      <c r="K1380" t="str">
        <f>IF(L1380="","",VLOOKUP(L1380,Продукция!B:C,2,0))</f>
        <v>Сыворотка крови</v>
      </c>
      <c r="L1380" s="151" t="s">
        <v>302</v>
      </c>
      <c r="M1380">
        <f>IF(L1380="","",VLOOKUP(L1380,Продукция!B:L,11,0))</f>
        <v>0</v>
      </c>
      <c r="N1380" s="11" t="s">
        <v>873</v>
      </c>
      <c r="P1380" s="11" t="s">
        <v>340</v>
      </c>
      <c r="Q1380" s="11" t="s">
        <v>854</v>
      </c>
      <c r="R1380" s="153" t="s">
        <v>4862</v>
      </c>
      <c r="S1380" s="11">
        <v>18</v>
      </c>
      <c r="T1380" s="11" t="s">
        <v>5205</v>
      </c>
      <c r="V1380" s="14">
        <v>45708</v>
      </c>
      <c r="Z1380" s="11" t="s">
        <v>4823</v>
      </c>
      <c r="AA1380" s="15">
        <v>0.45833333333333331</v>
      </c>
      <c r="AB1380" t="str">
        <f>IF(L1380="","",VLOOKUP(L1380&amp;I1380,Продукция!A:I,9,0))</f>
        <v>рекомендация производителя набора</v>
      </c>
      <c r="AC1380" s="14">
        <v>45716</v>
      </c>
      <c r="AD1380" s="11" t="s">
        <v>2673</v>
      </c>
      <c r="AE1380" s="11" t="s">
        <v>4823</v>
      </c>
      <c r="AF1380" t="str">
        <f>IF(AD1380="","",VLOOKUP(AD1380,'Сотрудники и ссылки'!A:B,2,0))</f>
        <v>Серолог</v>
      </c>
      <c r="AG1380">
        <f>IF(AD1380="","",VLOOKUP(AD1380,'Сотрудники и ссылки'!A:C,3,0))</f>
        <v>20001771</v>
      </c>
      <c r="AH1380" s="11" t="s">
        <v>2673</v>
      </c>
      <c r="AI1380" t="str">
        <f>IF(AH1380="","",VLOOKUP(AH1380,'Сотрудники и ссылки'!A:B,2,0))</f>
        <v>Серолог</v>
      </c>
      <c r="AJ1380">
        <f>IF(AH1380="","",VLOOKUP(AH1380,'Сотрудники и ссылки'!A:C,3,0))</f>
        <v>20001771</v>
      </c>
      <c r="AK1380" s="14">
        <v>45716</v>
      </c>
      <c r="AL1380" s="2">
        <f>IF(AK1380="","",AK1380+VLOOKUP(I1380,'Вид исследования'!B:E,4,0))</f>
        <v>45717</v>
      </c>
      <c r="AM1380" s="2">
        <f>IF(AK1380="","",AK1380+VLOOKUP(I1380,'Вид исследования'!B:F,5,0))</f>
        <v>45717</v>
      </c>
      <c r="AN1380" s="14">
        <v>45716</v>
      </c>
      <c r="AP1380" s="11" t="s">
        <v>189</v>
      </c>
      <c r="AQ1380" t="str">
        <f>IFERROR(IF(L1380="","",VLOOKUP(L1380&amp;I1380,Продукция!A:K,11,0)),"обратитесь к админ справочника")</f>
        <v>согласно рекомендациям производителя теста</v>
      </c>
      <c r="AR1380" s="11" t="s">
        <v>4823</v>
      </c>
      <c r="AS1380" t="str">
        <f>IFERROR(IF(L1380="","",VLOOKUP(L1380&amp;I1380,Продукция!A:J,10,0)),"обратитесь к админ справочника")</f>
        <v>инструкция тест- ситема Биочек СК-113</v>
      </c>
      <c r="AT1380" s="11" t="s">
        <v>4823</v>
      </c>
      <c r="AU1380" s="11" t="s">
        <v>4823</v>
      </c>
      <c r="AV1380" s="11" t="s">
        <v>2673</v>
      </c>
      <c r="AW1380" s="11" t="s">
        <v>4824</v>
      </c>
      <c r="AX1380" s="11" t="s">
        <v>561</v>
      </c>
      <c r="AY1380" s="11" t="s">
        <v>1062</v>
      </c>
      <c r="AZ1380" s="11">
        <v>154</v>
      </c>
      <c r="BA1380" s="11">
        <v>40</v>
      </c>
      <c r="BC1380" s="11" t="s">
        <v>4855</v>
      </c>
    </row>
    <row r="1381" spans="1:55" x14ac:dyDescent="0.25">
      <c r="A1381" t="str">
        <f t="shared" si="25"/>
        <v>С/364IBD (BioChek) болезнь Гамборо уровень антител</v>
      </c>
      <c r="B1381" t="str">
        <f>IF(E1381="","",INDEX(Лаборатории!A:A,MATCH('Производственный контроль'!E1381,Лаборатории!B:B,0)))</f>
        <v xml:space="preserve">КУРИНОЕ ЦАРСТВО АО </v>
      </c>
      <c r="C1381" t="str">
        <f>IF(E1381="","",VLOOKUP(E1381,Лаборатории!B:D,3,0))</f>
        <v>U377_CHL</v>
      </c>
      <c r="D1381" s="12">
        <v>45709</v>
      </c>
      <c r="E1381" s="11" t="s">
        <v>793</v>
      </c>
      <c r="F1381" s="11" t="s">
        <v>544</v>
      </c>
      <c r="G1381" s="11" t="s">
        <v>561</v>
      </c>
      <c r="H1381" s="11" t="s">
        <v>262</v>
      </c>
      <c r="I1381" s="11" t="s">
        <v>3415</v>
      </c>
      <c r="J1381" t="str">
        <f>IF(L1381="","",VLOOKUP(L1381,Продукция!B:D,3,0))</f>
        <v>Биологический_материал</v>
      </c>
      <c r="K1381" t="str">
        <f>IF(L1381="","",VLOOKUP(L1381,Продукция!B:C,2,0))</f>
        <v>Сыворотка крови</v>
      </c>
      <c r="L1381" s="151" t="s">
        <v>302</v>
      </c>
      <c r="M1381">
        <f>IF(L1381="","",VLOOKUP(L1381,Продукция!B:L,11,0))</f>
        <v>0</v>
      </c>
      <c r="N1381" s="11" t="s">
        <v>873</v>
      </c>
      <c r="P1381" s="11" t="s">
        <v>340</v>
      </c>
      <c r="Q1381" s="11" t="s">
        <v>854</v>
      </c>
      <c r="R1381" s="153" t="s">
        <v>4859</v>
      </c>
      <c r="S1381" s="11">
        <v>18</v>
      </c>
      <c r="T1381" s="11" t="s">
        <v>5205</v>
      </c>
      <c r="V1381" s="14">
        <v>45708</v>
      </c>
      <c r="Z1381" s="11" t="s">
        <v>4823</v>
      </c>
      <c r="AA1381" s="15">
        <v>0.45833333333333331</v>
      </c>
      <c r="AB1381" t="str">
        <f>IF(L1381="","",VLOOKUP(L1381&amp;I1381,Продукция!A:I,9,0))</f>
        <v>рекомендация производителя набора</v>
      </c>
      <c r="AC1381" s="14">
        <v>45716</v>
      </c>
      <c r="AD1381" s="11" t="s">
        <v>2673</v>
      </c>
      <c r="AE1381" s="11" t="s">
        <v>4823</v>
      </c>
      <c r="AF1381" t="str">
        <f>IF(AD1381="","",VLOOKUP(AD1381,'Сотрудники и ссылки'!A:B,2,0))</f>
        <v>Серолог</v>
      </c>
      <c r="AG1381">
        <f>IF(AD1381="","",VLOOKUP(AD1381,'Сотрудники и ссылки'!A:C,3,0))</f>
        <v>20001771</v>
      </c>
      <c r="AH1381" s="11" t="s">
        <v>2673</v>
      </c>
      <c r="AI1381" t="str">
        <f>IF(AH1381="","",VLOOKUP(AH1381,'Сотрудники и ссылки'!A:B,2,0))</f>
        <v>Серолог</v>
      </c>
      <c r="AJ1381">
        <f>IF(AH1381="","",VLOOKUP(AH1381,'Сотрудники и ссылки'!A:C,3,0))</f>
        <v>20001771</v>
      </c>
      <c r="AK1381" s="14">
        <v>45716</v>
      </c>
      <c r="AL1381" s="2">
        <f>IF(AK1381="","",AK1381+VLOOKUP(I1381,'Вид исследования'!B:E,4,0))</f>
        <v>45717</v>
      </c>
      <c r="AM1381" s="2">
        <f>IF(AK1381="","",AK1381+VLOOKUP(I1381,'Вид исследования'!B:F,5,0))</f>
        <v>45717</v>
      </c>
      <c r="AN1381" s="14">
        <v>45716</v>
      </c>
      <c r="AP1381" s="11" t="s">
        <v>189</v>
      </c>
      <c r="AQ1381" t="str">
        <f>IFERROR(IF(L1381="","",VLOOKUP(L1381&amp;I1381,Продукция!A:K,11,0)),"обратитесь к админ справочника")</f>
        <v>согласно рекомендациям производителя теста</v>
      </c>
      <c r="AR1381" s="11" t="s">
        <v>4823</v>
      </c>
      <c r="AS1381" t="str">
        <f>IFERROR(IF(L1381="","",VLOOKUP(L1381&amp;I1381,Продукция!A:J,10,0)),"обратитесь к админ справочника")</f>
        <v>инструкция тест- ситема Биочек СК-113</v>
      </c>
      <c r="AT1381" s="11" t="s">
        <v>4823</v>
      </c>
      <c r="AU1381" s="11" t="s">
        <v>4823</v>
      </c>
      <c r="AV1381" s="11" t="s">
        <v>2673</v>
      </c>
      <c r="AW1381" s="11" t="s">
        <v>4824</v>
      </c>
      <c r="AX1381" s="11" t="s">
        <v>561</v>
      </c>
      <c r="AY1381" s="11" t="s">
        <v>1053</v>
      </c>
      <c r="AZ1381" s="11">
        <v>154</v>
      </c>
      <c r="BA1381" s="11">
        <v>40</v>
      </c>
      <c r="BC1381" s="11" t="s">
        <v>4855</v>
      </c>
    </row>
    <row r="1382" spans="1:55" x14ac:dyDescent="0.25">
      <c r="A1382" t="str">
        <f t="shared" si="25"/>
        <v>С/364IBV (BioChek) инфекционный бронхит уровень антител</v>
      </c>
      <c r="B1382" t="str">
        <f>IF(E1382="","",INDEX(Лаборатории!A:A,MATCH('Производственный контроль'!E1382,Лаборатории!B:B,0)))</f>
        <v xml:space="preserve">КУРИНОЕ ЦАРСТВО АО </v>
      </c>
      <c r="C1382" t="str">
        <f>IF(E1382="","",VLOOKUP(E1382,Лаборатории!B:D,3,0))</f>
        <v>U377_CHL</v>
      </c>
      <c r="D1382" s="12">
        <v>45709</v>
      </c>
      <c r="E1382" s="11" t="s">
        <v>793</v>
      </c>
      <c r="F1382" s="11" t="s">
        <v>544</v>
      </c>
      <c r="G1382" s="11" t="s">
        <v>561</v>
      </c>
      <c r="H1382" s="11" t="s">
        <v>262</v>
      </c>
      <c r="I1382" s="11" t="s">
        <v>3416</v>
      </c>
      <c r="J1382" t="str">
        <f>IF(L1382="","",VLOOKUP(L1382,Продукция!B:D,3,0))</f>
        <v>Биологический_материал</v>
      </c>
      <c r="K1382" t="str">
        <f>IF(L1382="","",VLOOKUP(L1382,Продукция!B:C,2,0))</f>
        <v>Сыворотка крови</v>
      </c>
      <c r="L1382" s="151" t="s">
        <v>302</v>
      </c>
      <c r="M1382">
        <f>IF(L1382="","",VLOOKUP(L1382,Продукция!B:L,11,0))</f>
        <v>0</v>
      </c>
      <c r="N1382" s="11" t="s">
        <v>873</v>
      </c>
      <c r="P1382" s="11" t="s">
        <v>340</v>
      </c>
      <c r="Q1382" s="11" t="s">
        <v>854</v>
      </c>
      <c r="R1382" s="153" t="s">
        <v>4861</v>
      </c>
      <c r="S1382" s="11">
        <v>18</v>
      </c>
      <c r="T1382" s="11" t="s">
        <v>5205</v>
      </c>
      <c r="V1382" s="14">
        <v>45707</v>
      </c>
      <c r="Z1382" s="11" t="s">
        <v>4823</v>
      </c>
      <c r="AA1382" s="15">
        <v>0.45833333333333331</v>
      </c>
      <c r="AB1382" t="str">
        <f>IF(L1382="","",VLOOKUP(L1382&amp;I1382,Продукция!A:I,9,0))</f>
        <v>рекомендация производителя набора</v>
      </c>
      <c r="AC1382" s="14">
        <v>45712</v>
      </c>
      <c r="AD1382" s="11" t="s">
        <v>2673</v>
      </c>
      <c r="AE1382" s="11" t="s">
        <v>4823</v>
      </c>
      <c r="AF1382" t="str">
        <f>IF(AD1382="","",VLOOKUP(AD1382,'Сотрудники и ссылки'!A:B,2,0))</f>
        <v>Серолог</v>
      </c>
      <c r="AG1382">
        <f>IF(AD1382="","",VLOOKUP(AD1382,'Сотрудники и ссылки'!A:C,3,0))</f>
        <v>20001771</v>
      </c>
      <c r="AH1382" s="11" t="s">
        <v>2673</v>
      </c>
      <c r="AI1382" t="str">
        <f>IF(AH1382="","",VLOOKUP(AH1382,'Сотрудники и ссылки'!A:B,2,0))</f>
        <v>Серолог</v>
      </c>
      <c r="AJ1382">
        <f>IF(AH1382="","",VLOOKUP(AH1382,'Сотрудники и ссылки'!A:C,3,0))</f>
        <v>20001771</v>
      </c>
      <c r="AK1382" s="14">
        <v>45712</v>
      </c>
      <c r="AL1382" s="2">
        <f>IF(AK1382="","",AK1382+VLOOKUP(I1382,'Вид исследования'!B:E,4,0))</f>
        <v>45713</v>
      </c>
      <c r="AM1382" s="2">
        <f>IF(AK1382="","",AK1382+VLOOKUP(I1382,'Вид исследования'!B:F,5,0))</f>
        <v>45713</v>
      </c>
      <c r="AN1382" s="14">
        <v>45712</v>
      </c>
      <c r="AP1382" s="11" t="s">
        <v>189</v>
      </c>
      <c r="AQ1382" t="str">
        <f>IFERROR(IF(L1382="","",VLOOKUP(L1382&amp;I1382,Продукция!A:K,11,0)),"обратитесь к админ справочника")</f>
        <v>согласно рекомендациям производителя теста</v>
      </c>
      <c r="AR1382" s="11" t="s">
        <v>4823</v>
      </c>
      <c r="AS1382" t="str">
        <f>IFERROR(IF(L1382="","",VLOOKUP(L1382&amp;I1382,Продукция!A:J,10,0)),"обратитесь к админ справочника")</f>
        <v>инструкция тест- ситема Биочек СК-119</v>
      </c>
      <c r="AT1382" s="11" t="s">
        <v>4823</v>
      </c>
      <c r="AU1382" s="11" t="s">
        <v>4823</v>
      </c>
      <c r="AV1382" s="11" t="s">
        <v>2673</v>
      </c>
      <c r="AW1382" s="11" t="s">
        <v>4824</v>
      </c>
      <c r="AX1382" s="11" t="s">
        <v>561</v>
      </c>
      <c r="AY1382" s="11" t="s">
        <v>1068</v>
      </c>
      <c r="AZ1382" s="11">
        <v>154</v>
      </c>
      <c r="BA1382" s="11">
        <v>40</v>
      </c>
      <c r="BC1382" s="11" t="s">
        <v>4855</v>
      </c>
    </row>
    <row r="1383" spans="1:55" x14ac:dyDescent="0.25">
      <c r="A1383" t="str">
        <f t="shared" si="25"/>
        <v>С/364IBV (BioChek) инфекционный бронхит уровень антител</v>
      </c>
      <c r="B1383" t="str">
        <f>IF(E1383="","",INDEX(Лаборатории!A:A,MATCH('Производственный контроль'!E1383,Лаборатории!B:B,0)))</f>
        <v xml:space="preserve">КУРИНОЕ ЦАРСТВО АО </v>
      </c>
      <c r="C1383" t="str">
        <f>IF(E1383="","",VLOOKUP(E1383,Лаборатории!B:D,3,0))</f>
        <v>U377_CHL</v>
      </c>
      <c r="D1383" s="12">
        <v>45709</v>
      </c>
      <c r="E1383" s="11" t="s">
        <v>793</v>
      </c>
      <c r="F1383" s="11" t="s">
        <v>544</v>
      </c>
      <c r="G1383" s="11" t="s">
        <v>561</v>
      </c>
      <c r="H1383" s="11" t="s">
        <v>262</v>
      </c>
      <c r="I1383" s="11" t="s">
        <v>3416</v>
      </c>
      <c r="J1383" t="str">
        <f>IF(L1383="","",VLOOKUP(L1383,Продукция!B:D,3,0))</f>
        <v>Биологический_материал</v>
      </c>
      <c r="K1383" t="str">
        <f>IF(L1383="","",VLOOKUP(L1383,Продукция!B:C,2,0))</f>
        <v>Сыворотка крови</v>
      </c>
      <c r="L1383" s="151" t="s">
        <v>302</v>
      </c>
      <c r="M1383">
        <f>IF(L1383="","",VLOOKUP(L1383,Продукция!B:L,11,0))</f>
        <v>0</v>
      </c>
      <c r="N1383" s="11" t="s">
        <v>873</v>
      </c>
      <c r="P1383" s="11" t="s">
        <v>340</v>
      </c>
      <c r="Q1383" s="11" t="s">
        <v>854</v>
      </c>
      <c r="R1383" s="153" t="s">
        <v>4862</v>
      </c>
      <c r="S1383" s="11">
        <v>18</v>
      </c>
      <c r="T1383" s="11" t="s">
        <v>5205</v>
      </c>
      <c r="V1383" s="14">
        <v>45708</v>
      </c>
      <c r="Z1383" s="11" t="s">
        <v>4823</v>
      </c>
      <c r="AA1383" s="15">
        <v>0.45833333333333331</v>
      </c>
      <c r="AB1383" t="str">
        <f>IF(L1383="","",VLOOKUP(L1383&amp;I1383,Продукция!A:I,9,0))</f>
        <v>рекомендация производителя набора</v>
      </c>
      <c r="AC1383" s="14">
        <v>45716</v>
      </c>
      <c r="AD1383" s="11" t="s">
        <v>2673</v>
      </c>
      <c r="AE1383" s="11" t="s">
        <v>4823</v>
      </c>
      <c r="AF1383" t="str">
        <f>IF(AD1383="","",VLOOKUP(AD1383,'Сотрудники и ссылки'!A:B,2,0))</f>
        <v>Серолог</v>
      </c>
      <c r="AG1383">
        <f>IF(AD1383="","",VLOOKUP(AD1383,'Сотрудники и ссылки'!A:C,3,0))</f>
        <v>20001771</v>
      </c>
      <c r="AH1383" s="11" t="s">
        <v>2673</v>
      </c>
      <c r="AI1383" t="str">
        <f>IF(AH1383="","",VLOOKUP(AH1383,'Сотрудники и ссылки'!A:B,2,0))</f>
        <v>Серолог</v>
      </c>
      <c r="AJ1383">
        <f>IF(AH1383="","",VLOOKUP(AH1383,'Сотрудники и ссылки'!A:C,3,0))</f>
        <v>20001771</v>
      </c>
      <c r="AK1383" s="14">
        <v>45716</v>
      </c>
      <c r="AL1383" s="2">
        <f>IF(AK1383="","",AK1383+VLOOKUP(I1383,'Вид исследования'!B:E,4,0))</f>
        <v>45717</v>
      </c>
      <c r="AM1383" s="2">
        <f>IF(AK1383="","",AK1383+VLOOKUP(I1383,'Вид исследования'!B:F,5,0))</f>
        <v>45717</v>
      </c>
      <c r="AN1383" s="14">
        <v>45716</v>
      </c>
      <c r="AP1383" s="11" t="s">
        <v>189</v>
      </c>
      <c r="AQ1383" t="str">
        <f>IFERROR(IF(L1383="","",VLOOKUP(L1383&amp;I1383,Продукция!A:K,11,0)),"обратитесь к админ справочника")</f>
        <v>согласно рекомендациям производителя теста</v>
      </c>
      <c r="AR1383" s="11" t="s">
        <v>4823</v>
      </c>
      <c r="AS1383" t="str">
        <f>IFERROR(IF(L1383="","",VLOOKUP(L1383&amp;I1383,Продукция!A:J,10,0)),"обратитесь к админ справочника")</f>
        <v>инструкция тест- ситема Биочек СК-119</v>
      </c>
      <c r="AT1383" s="11" t="s">
        <v>4823</v>
      </c>
      <c r="AU1383" s="11" t="s">
        <v>4823</v>
      </c>
      <c r="AV1383" s="11" t="s">
        <v>2673</v>
      </c>
      <c r="AW1383" s="11" t="s">
        <v>4824</v>
      </c>
      <c r="AX1383" s="11" t="s">
        <v>561</v>
      </c>
      <c r="AY1383" s="11" t="s">
        <v>1062</v>
      </c>
      <c r="AZ1383" s="11">
        <v>154</v>
      </c>
      <c r="BA1383" s="11">
        <v>40</v>
      </c>
      <c r="BC1383" s="11" t="s">
        <v>4855</v>
      </c>
    </row>
    <row r="1384" spans="1:55" x14ac:dyDescent="0.25">
      <c r="A1384" t="str">
        <f t="shared" si="25"/>
        <v>С/364IBV (BioChek) инфекционный бронхит уровень антител</v>
      </c>
      <c r="B1384" t="str">
        <f>IF(E1384="","",INDEX(Лаборатории!A:A,MATCH('Производственный контроль'!E1384,Лаборатории!B:B,0)))</f>
        <v xml:space="preserve">КУРИНОЕ ЦАРСТВО АО </v>
      </c>
      <c r="C1384" t="str">
        <f>IF(E1384="","",VLOOKUP(E1384,Лаборатории!B:D,3,0))</f>
        <v>U377_CHL</v>
      </c>
      <c r="D1384" s="12">
        <v>45709</v>
      </c>
      <c r="E1384" s="11" t="s">
        <v>793</v>
      </c>
      <c r="F1384" s="11" t="s">
        <v>544</v>
      </c>
      <c r="G1384" s="11" t="s">
        <v>561</v>
      </c>
      <c r="H1384" s="11" t="s">
        <v>262</v>
      </c>
      <c r="I1384" s="11" t="s">
        <v>3416</v>
      </c>
      <c r="J1384" t="str">
        <f>IF(L1384="","",VLOOKUP(L1384,Продукция!B:D,3,0))</f>
        <v>Биологический_материал</v>
      </c>
      <c r="K1384" t="str">
        <f>IF(L1384="","",VLOOKUP(L1384,Продукция!B:C,2,0))</f>
        <v>Сыворотка крови</v>
      </c>
      <c r="L1384" s="151" t="s">
        <v>302</v>
      </c>
      <c r="M1384">
        <f>IF(L1384="","",VLOOKUP(L1384,Продукция!B:L,11,0))</f>
        <v>0</v>
      </c>
      <c r="N1384" s="11" t="s">
        <v>873</v>
      </c>
      <c r="P1384" s="11" t="s">
        <v>340</v>
      </c>
      <c r="Q1384" s="11" t="s">
        <v>854</v>
      </c>
      <c r="R1384" s="153" t="s">
        <v>4859</v>
      </c>
      <c r="S1384" s="11">
        <v>18</v>
      </c>
      <c r="T1384" s="11" t="s">
        <v>5205</v>
      </c>
      <c r="V1384" s="14">
        <v>45708</v>
      </c>
      <c r="Z1384" s="11" t="s">
        <v>4823</v>
      </c>
      <c r="AA1384" s="15">
        <v>0.45833333333333331</v>
      </c>
      <c r="AB1384" t="str">
        <f>IF(L1384="","",VLOOKUP(L1384&amp;I1384,Продукция!A:I,9,0))</f>
        <v>рекомендация производителя набора</v>
      </c>
      <c r="AC1384" s="14">
        <v>45716</v>
      </c>
      <c r="AD1384" s="11" t="s">
        <v>2673</v>
      </c>
      <c r="AE1384" s="11" t="s">
        <v>4823</v>
      </c>
      <c r="AF1384" t="str">
        <f>IF(AD1384="","",VLOOKUP(AD1384,'Сотрудники и ссылки'!A:B,2,0))</f>
        <v>Серолог</v>
      </c>
      <c r="AG1384">
        <f>IF(AD1384="","",VLOOKUP(AD1384,'Сотрудники и ссылки'!A:C,3,0))</f>
        <v>20001771</v>
      </c>
      <c r="AH1384" s="11" t="s">
        <v>2673</v>
      </c>
      <c r="AI1384" t="str">
        <f>IF(AH1384="","",VLOOKUP(AH1384,'Сотрудники и ссылки'!A:B,2,0))</f>
        <v>Серолог</v>
      </c>
      <c r="AJ1384">
        <f>IF(AH1384="","",VLOOKUP(AH1384,'Сотрудники и ссылки'!A:C,3,0))</f>
        <v>20001771</v>
      </c>
      <c r="AK1384" s="14">
        <v>45716</v>
      </c>
      <c r="AL1384" s="2">
        <f>IF(AK1384="","",AK1384+VLOOKUP(I1384,'Вид исследования'!B:E,4,0))</f>
        <v>45717</v>
      </c>
      <c r="AM1384" s="2">
        <f>IF(AK1384="","",AK1384+VLOOKUP(I1384,'Вид исследования'!B:F,5,0))</f>
        <v>45717</v>
      </c>
      <c r="AN1384" s="14">
        <v>45716</v>
      </c>
      <c r="AP1384" s="11" t="s">
        <v>189</v>
      </c>
      <c r="AQ1384" t="str">
        <f>IFERROR(IF(L1384="","",VLOOKUP(L1384&amp;I1384,Продукция!A:K,11,0)),"обратитесь к админ справочника")</f>
        <v>согласно рекомендациям производителя теста</v>
      </c>
      <c r="AR1384" s="11" t="s">
        <v>4823</v>
      </c>
      <c r="AS1384" t="str">
        <f>IFERROR(IF(L1384="","",VLOOKUP(L1384&amp;I1384,Продукция!A:J,10,0)),"обратитесь к админ справочника")</f>
        <v>инструкция тест- ситема Биочек СК-119</v>
      </c>
      <c r="AT1384" s="11" t="s">
        <v>4823</v>
      </c>
      <c r="AU1384" s="11" t="s">
        <v>4823</v>
      </c>
      <c r="AV1384" s="11" t="s">
        <v>2673</v>
      </c>
      <c r="AW1384" s="11" t="s">
        <v>4824</v>
      </c>
      <c r="AX1384" s="11" t="s">
        <v>561</v>
      </c>
      <c r="AY1384" s="11" t="s">
        <v>1053</v>
      </c>
      <c r="AZ1384" s="11">
        <v>154</v>
      </c>
      <c r="BA1384" s="11">
        <v>40</v>
      </c>
      <c r="BC1384" s="11" t="s">
        <v>4855</v>
      </c>
    </row>
    <row r="1385" spans="1:55" x14ac:dyDescent="0.25">
      <c r="A1385" t="str">
        <f t="shared" si="25"/>
        <v>С/364NDV (BioChek) болезнь Ньюкасла уровень антител</v>
      </c>
      <c r="B1385" t="str">
        <f>IF(E1385="","",INDEX(Лаборатории!A:A,MATCH('Производственный контроль'!E1385,Лаборатории!B:B,0)))</f>
        <v xml:space="preserve">КУРИНОЕ ЦАРСТВО АО </v>
      </c>
      <c r="C1385" t="str">
        <f>IF(E1385="","",VLOOKUP(E1385,Лаборатории!B:D,3,0))</f>
        <v>U377_CHL</v>
      </c>
      <c r="D1385" s="12">
        <v>45709</v>
      </c>
      <c r="E1385" s="11" t="s">
        <v>793</v>
      </c>
      <c r="F1385" s="11" t="s">
        <v>544</v>
      </c>
      <c r="G1385" s="11" t="s">
        <v>561</v>
      </c>
      <c r="H1385" s="11" t="s">
        <v>262</v>
      </c>
      <c r="I1385" s="11" t="s">
        <v>3424</v>
      </c>
      <c r="J1385" t="str">
        <f>IF(L1385="","",VLOOKUP(L1385,Продукция!B:D,3,0))</f>
        <v>Биологический_материал</v>
      </c>
      <c r="K1385" t="str">
        <f>IF(L1385="","",VLOOKUP(L1385,Продукция!B:C,2,0))</f>
        <v>Сыворотка крови</v>
      </c>
      <c r="L1385" s="151" t="s">
        <v>302</v>
      </c>
      <c r="M1385">
        <f>IF(L1385="","",VLOOKUP(L1385,Продукция!B:L,11,0))</f>
        <v>0</v>
      </c>
      <c r="N1385" s="11" t="s">
        <v>873</v>
      </c>
      <c r="P1385" s="11" t="s">
        <v>340</v>
      </c>
      <c r="Q1385" s="11" t="s">
        <v>854</v>
      </c>
      <c r="R1385" s="153" t="s">
        <v>4861</v>
      </c>
      <c r="S1385" s="11">
        <v>18</v>
      </c>
      <c r="T1385" s="11" t="s">
        <v>5205</v>
      </c>
      <c r="V1385" s="14">
        <v>45707</v>
      </c>
      <c r="Z1385" s="11" t="s">
        <v>4823</v>
      </c>
      <c r="AA1385" s="15">
        <v>0.45833333333333331</v>
      </c>
      <c r="AB1385" t="str">
        <f>IF(L1385="","",VLOOKUP(L1385&amp;I1385,Продукция!A:I,9,0))</f>
        <v>рекомендация производителя набора</v>
      </c>
      <c r="AC1385" s="14">
        <v>45712</v>
      </c>
      <c r="AD1385" s="11" t="s">
        <v>2676</v>
      </c>
      <c r="AE1385" s="11" t="s">
        <v>4823</v>
      </c>
      <c r="AF1385" t="str">
        <f>IF(AD1385="","",VLOOKUP(AD1385,'Сотрудники и ссылки'!A:B,2,0))</f>
        <v>Серолог</v>
      </c>
      <c r="AG1385">
        <f>IF(AD1385="","",VLOOKUP(AD1385,'Сотрудники и ссылки'!A:C,3,0))</f>
        <v>20007746</v>
      </c>
      <c r="AH1385" s="11" t="s">
        <v>2676</v>
      </c>
      <c r="AI1385" t="str">
        <f>IF(AH1385="","",VLOOKUP(AH1385,'Сотрудники и ссылки'!A:B,2,0))</f>
        <v>Серолог</v>
      </c>
      <c r="AJ1385">
        <f>IF(AH1385="","",VLOOKUP(AH1385,'Сотрудники и ссылки'!A:C,3,0))</f>
        <v>20007746</v>
      </c>
      <c r="AK1385" s="14">
        <v>45712</v>
      </c>
      <c r="AL1385" s="2">
        <f>IF(AK1385="","",AK1385+VLOOKUP(I1385,'Вид исследования'!B:E,4,0))</f>
        <v>45713</v>
      </c>
      <c r="AM1385" s="2">
        <f>IF(AK1385="","",AK1385+VLOOKUP(I1385,'Вид исследования'!B:F,5,0))</f>
        <v>45713</v>
      </c>
      <c r="AN1385" s="14">
        <v>45712</v>
      </c>
      <c r="AP1385" s="11" t="s">
        <v>189</v>
      </c>
      <c r="AQ1385" t="str">
        <f>IFERROR(IF(L1385="","",VLOOKUP(L1385&amp;I1385,Продукция!A:K,11,0)),"обратитесь к админ справочника")</f>
        <v>согласно рекомендациям производителя теста</v>
      </c>
      <c r="AR1385" s="11" t="s">
        <v>4823</v>
      </c>
      <c r="AS1385" t="str">
        <f>IFERROR(IF(L1385="","",VLOOKUP(L1385&amp;I1385,Продукция!A:J,10,0)),"обратитесь к админ справочника")</f>
        <v>инструкция тест- ситема Биочек СК -116</v>
      </c>
      <c r="AT1385" s="11" t="s">
        <v>4823</v>
      </c>
      <c r="AU1385" s="11" t="s">
        <v>4823</v>
      </c>
      <c r="AV1385" s="11" t="s">
        <v>2676</v>
      </c>
      <c r="AW1385" s="11" t="s">
        <v>4824</v>
      </c>
      <c r="AX1385" s="11" t="s">
        <v>561</v>
      </c>
      <c r="AY1385" s="11" t="s">
        <v>1068</v>
      </c>
      <c r="AZ1385" s="11">
        <v>154</v>
      </c>
      <c r="BA1385" s="11">
        <v>40</v>
      </c>
      <c r="BC1385" s="11" t="s">
        <v>4855</v>
      </c>
    </row>
    <row r="1386" spans="1:55" x14ac:dyDescent="0.25">
      <c r="A1386" t="str">
        <f t="shared" si="25"/>
        <v>С/364NDV (BioChek) болезнь Ньюкасла уровень антител</v>
      </c>
      <c r="B1386" t="str">
        <f>IF(E1386="","",INDEX(Лаборатории!A:A,MATCH('Производственный контроль'!E1386,Лаборатории!B:B,0)))</f>
        <v xml:space="preserve">КУРИНОЕ ЦАРСТВО АО </v>
      </c>
      <c r="C1386" t="str">
        <f>IF(E1386="","",VLOOKUP(E1386,Лаборатории!B:D,3,0))</f>
        <v>U377_CHL</v>
      </c>
      <c r="D1386" s="12">
        <v>45709</v>
      </c>
      <c r="E1386" s="11" t="s">
        <v>793</v>
      </c>
      <c r="F1386" s="11" t="s">
        <v>544</v>
      </c>
      <c r="G1386" s="11" t="s">
        <v>561</v>
      </c>
      <c r="H1386" s="11" t="s">
        <v>262</v>
      </c>
      <c r="I1386" s="11" t="s">
        <v>3424</v>
      </c>
      <c r="J1386" t="str">
        <f>IF(L1386="","",VLOOKUP(L1386,Продукция!B:D,3,0))</f>
        <v>Биологический_материал</v>
      </c>
      <c r="K1386" t="str">
        <f>IF(L1386="","",VLOOKUP(L1386,Продукция!B:C,2,0))</f>
        <v>Сыворотка крови</v>
      </c>
      <c r="L1386" s="151" t="s">
        <v>302</v>
      </c>
      <c r="M1386">
        <f>IF(L1386="","",VLOOKUP(L1386,Продукция!B:L,11,0))</f>
        <v>0</v>
      </c>
      <c r="N1386" s="11" t="s">
        <v>873</v>
      </c>
      <c r="P1386" s="11" t="s">
        <v>340</v>
      </c>
      <c r="Q1386" s="11" t="s">
        <v>854</v>
      </c>
      <c r="R1386" s="153" t="s">
        <v>4862</v>
      </c>
      <c r="S1386" s="11">
        <v>18</v>
      </c>
      <c r="T1386" s="11" t="s">
        <v>5205</v>
      </c>
      <c r="V1386" s="14">
        <v>45708</v>
      </c>
      <c r="Z1386" s="11" t="s">
        <v>4823</v>
      </c>
      <c r="AA1386" s="15">
        <v>0.45833333333333331</v>
      </c>
      <c r="AB1386" t="str">
        <f>IF(L1386="","",VLOOKUP(L1386&amp;I1386,Продукция!A:I,9,0))</f>
        <v>рекомендация производителя набора</v>
      </c>
      <c r="AC1386" s="14">
        <v>45716</v>
      </c>
      <c r="AD1386" s="11" t="s">
        <v>2673</v>
      </c>
      <c r="AE1386" s="11" t="s">
        <v>4823</v>
      </c>
      <c r="AF1386" t="str">
        <f>IF(AD1386="","",VLOOKUP(AD1386,'Сотрудники и ссылки'!A:B,2,0))</f>
        <v>Серолог</v>
      </c>
      <c r="AG1386">
        <f>IF(AD1386="","",VLOOKUP(AD1386,'Сотрудники и ссылки'!A:C,3,0))</f>
        <v>20001771</v>
      </c>
      <c r="AH1386" s="11" t="s">
        <v>2673</v>
      </c>
      <c r="AI1386" t="str">
        <f>IF(AH1386="","",VLOOKUP(AH1386,'Сотрудники и ссылки'!A:B,2,0))</f>
        <v>Серолог</v>
      </c>
      <c r="AJ1386">
        <f>IF(AH1386="","",VLOOKUP(AH1386,'Сотрудники и ссылки'!A:C,3,0))</f>
        <v>20001771</v>
      </c>
      <c r="AK1386" s="14">
        <v>45716</v>
      </c>
      <c r="AL1386" s="2">
        <f>IF(AK1386="","",AK1386+VLOOKUP(I1386,'Вид исследования'!B:E,4,0))</f>
        <v>45717</v>
      </c>
      <c r="AM1386" s="2">
        <f>IF(AK1386="","",AK1386+VLOOKUP(I1386,'Вид исследования'!B:F,5,0))</f>
        <v>45717</v>
      </c>
      <c r="AN1386" s="14">
        <v>45716</v>
      </c>
      <c r="AP1386" s="11" t="s">
        <v>189</v>
      </c>
      <c r="AQ1386" t="str">
        <f>IFERROR(IF(L1386="","",VLOOKUP(L1386&amp;I1386,Продукция!A:K,11,0)),"обратитесь к админ справочника")</f>
        <v>согласно рекомендациям производителя теста</v>
      </c>
      <c r="AR1386" s="11" t="s">
        <v>4823</v>
      </c>
      <c r="AS1386" t="str">
        <f>IFERROR(IF(L1386="","",VLOOKUP(L1386&amp;I1386,Продукция!A:J,10,0)),"обратитесь к админ справочника")</f>
        <v>инструкция тест- ситема Биочек СК -116</v>
      </c>
      <c r="AT1386" s="11" t="s">
        <v>4823</v>
      </c>
      <c r="AU1386" s="11" t="s">
        <v>4823</v>
      </c>
      <c r="AV1386" s="11" t="s">
        <v>2673</v>
      </c>
      <c r="AW1386" s="11" t="s">
        <v>4824</v>
      </c>
      <c r="AX1386" s="11" t="s">
        <v>561</v>
      </c>
      <c r="AY1386" s="11" t="s">
        <v>1062</v>
      </c>
      <c r="AZ1386" s="11">
        <v>154</v>
      </c>
      <c r="BA1386" s="11">
        <v>40</v>
      </c>
      <c r="BC1386" s="11" t="s">
        <v>4855</v>
      </c>
    </row>
    <row r="1387" spans="1:55" x14ac:dyDescent="0.25">
      <c r="A1387" t="str">
        <f t="shared" si="25"/>
        <v>С/364NDV (BioChek) болезнь Ньюкасла уровень антител</v>
      </c>
      <c r="B1387" t="str">
        <f>IF(E1387="","",INDEX(Лаборатории!A:A,MATCH('Производственный контроль'!E1387,Лаборатории!B:B,0)))</f>
        <v xml:space="preserve">КУРИНОЕ ЦАРСТВО АО </v>
      </c>
      <c r="C1387" t="str">
        <f>IF(E1387="","",VLOOKUP(E1387,Лаборатории!B:D,3,0))</f>
        <v>U377_CHL</v>
      </c>
      <c r="D1387" s="12">
        <v>45709</v>
      </c>
      <c r="E1387" s="11" t="s">
        <v>793</v>
      </c>
      <c r="F1387" s="11" t="s">
        <v>544</v>
      </c>
      <c r="G1387" s="11" t="s">
        <v>561</v>
      </c>
      <c r="H1387" s="11" t="s">
        <v>262</v>
      </c>
      <c r="I1387" s="11" t="s">
        <v>3424</v>
      </c>
      <c r="J1387" t="str">
        <f>IF(L1387="","",VLOOKUP(L1387,Продукция!B:D,3,0))</f>
        <v>Биологический_материал</v>
      </c>
      <c r="K1387" t="str">
        <f>IF(L1387="","",VLOOKUP(L1387,Продукция!B:C,2,0))</f>
        <v>Сыворотка крови</v>
      </c>
      <c r="L1387" s="151" t="s">
        <v>302</v>
      </c>
      <c r="M1387">
        <f>IF(L1387="","",VLOOKUP(L1387,Продукция!B:L,11,0))</f>
        <v>0</v>
      </c>
      <c r="N1387" s="11" t="s">
        <v>873</v>
      </c>
      <c r="P1387" s="11" t="s">
        <v>340</v>
      </c>
      <c r="Q1387" s="11" t="s">
        <v>854</v>
      </c>
      <c r="R1387" s="153" t="s">
        <v>4859</v>
      </c>
      <c r="S1387" s="11">
        <v>18</v>
      </c>
      <c r="T1387" s="11" t="s">
        <v>5205</v>
      </c>
      <c r="V1387" s="14">
        <v>45708</v>
      </c>
      <c r="Z1387" s="11" t="s">
        <v>4823</v>
      </c>
      <c r="AA1387" s="15">
        <v>0.45833333333333331</v>
      </c>
      <c r="AB1387" t="str">
        <f>IF(L1387="","",VLOOKUP(L1387&amp;I1387,Продукция!A:I,9,0))</f>
        <v>рекомендация производителя набора</v>
      </c>
      <c r="AC1387" s="14">
        <v>45716</v>
      </c>
      <c r="AD1387" s="11" t="s">
        <v>2673</v>
      </c>
      <c r="AE1387" s="11" t="s">
        <v>4823</v>
      </c>
      <c r="AF1387" t="str">
        <f>IF(AD1387="","",VLOOKUP(AD1387,'Сотрудники и ссылки'!A:B,2,0))</f>
        <v>Серолог</v>
      </c>
      <c r="AG1387">
        <f>IF(AD1387="","",VLOOKUP(AD1387,'Сотрудники и ссылки'!A:C,3,0))</f>
        <v>20001771</v>
      </c>
      <c r="AH1387" s="11" t="s">
        <v>2673</v>
      </c>
      <c r="AI1387" t="str">
        <f>IF(AH1387="","",VLOOKUP(AH1387,'Сотрудники и ссылки'!A:B,2,0))</f>
        <v>Серолог</v>
      </c>
      <c r="AJ1387">
        <f>IF(AH1387="","",VLOOKUP(AH1387,'Сотрудники и ссылки'!A:C,3,0))</f>
        <v>20001771</v>
      </c>
      <c r="AK1387" s="14">
        <v>45716</v>
      </c>
      <c r="AL1387" s="2">
        <f>IF(AK1387="","",AK1387+VLOOKUP(I1387,'Вид исследования'!B:E,4,0))</f>
        <v>45717</v>
      </c>
      <c r="AM1387" s="2">
        <f>IF(AK1387="","",AK1387+VLOOKUP(I1387,'Вид исследования'!B:F,5,0))</f>
        <v>45717</v>
      </c>
      <c r="AN1387" s="14">
        <v>45716</v>
      </c>
      <c r="AP1387" s="11" t="s">
        <v>189</v>
      </c>
      <c r="AQ1387" t="str">
        <f>IFERROR(IF(L1387="","",VLOOKUP(L1387&amp;I1387,Продукция!A:K,11,0)),"обратитесь к админ справочника")</f>
        <v>согласно рекомендациям производителя теста</v>
      </c>
      <c r="AR1387" s="11" t="s">
        <v>4823</v>
      </c>
      <c r="AS1387" t="str">
        <f>IFERROR(IF(L1387="","",VLOOKUP(L1387&amp;I1387,Продукция!A:J,10,0)),"обратитесь к админ справочника")</f>
        <v>инструкция тест- ситема Биочек СК -116</v>
      </c>
      <c r="AT1387" s="11" t="s">
        <v>4823</v>
      </c>
      <c r="AU1387" s="11" t="s">
        <v>4823</v>
      </c>
      <c r="AV1387" s="11" t="s">
        <v>2673</v>
      </c>
      <c r="AW1387" s="11" t="s">
        <v>4824</v>
      </c>
      <c r="AX1387" s="11" t="s">
        <v>561</v>
      </c>
      <c r="AY1387" s="11" t="s">
        <v>1053</v>
      </c>
      <c r="AZ1387" s="11">
        <v>154</v>
      </c>
      <c r="BA1387" s="11">
        <v>40</v>
      </c>
      <c r="BC1387" s="11" t="s">
        <v>4855</v>
      </c>
    </row>
    <row r="1388" spans="1:55" x14ac:dyDescent="0.25">
      <c r="A1388" t="str">
        <f t="shared" si="25"/>
        <v>С/364REO (BioChek) реовирус уровень антител</v>
      </c>
      <c r="B1388" t="str">
        <f>IF(E1388="","",INDEX(Лаборатории!A:A,MATCH('Производственный контроль'!E1388,Лаборатории!B:B,0)))</f>
        <v xml:space="preserve">КУРИНОЕ ЦАРСТВО АО </v>
      </c>
      <c r="C1388" t="str">
        <f>IF(E1388="","",VLOOKUP(E1388,Лаборатории!B:D,3,0))</f>
        <v>U377_CHL</v>
      </c>
      <c r="D1388" s="12">
        <v>45709</v>
      </c>
      <c r="E1388" s="11" t="s">
        <v>793</v>
      </c>
      <c r="F1388" s="11" t="s">
        <v>544</v>
      </c>
      <c r="G1388" s="11" t="s">
        <v>561</v>
      </c>
      <c r="H1388" s="11" t="s">
        <v>262</v>
      </c>
      <c r="I1388" s="11" t="s">
        <v>3426</v>
      </c>
      <c r="J1388" t="str">
        <f>IF(L1388="","",VLOOKUP(L1388,Продукция!B:D,3,0))</f>
        <v>Биологический_материал</v>
      </c>
      <c r="K1388" t="str">
        <f>IF(L1388="","",VLOOKUP(L1388,Продукция!B:C,2,0))</f>
        <v>Сыворотка крови</v>
      </c>
      <c r="L1388" s="151" t="s">
        <v>302</v>
      </c>
      <c r="M1388">
        <f>IF(L1388="","",VLOOKUP(L1388,Продукция!B:L,11,0))</f>
        <v>0</v>
      </c>
      <c r="N1388" s="11" t="s">
        <v>873</v>
      </c>
      <c r="P1388" s="11" t="s">
        <v>340</v>
      </c>
      <c r="Q1388" s="11" t="s">
        <v>854</v>
      </c>
      <c r="R1388" s="153" t="s">
        <v>4861</v>
      </c>
      <c r="S1388" s="11">
        <v>18</v>
      </c>
      <c r="T1388" s="11" t="s">
        <v>5205</v>
      </c>
      <c r="V1388" s="14">
        <v>45707</v>
      </c>
      <c r="Z1388" s="11" t="s">
        <v>4823</v>
      </c>
      <c r="AA1388" s="15">
        <v>0.45833333333333331</v>
      </c>
      <c r="AB1388" t="str">
        <f>IF(L1388="","",VLOOKUP(L1388&amp;I1388,Продукция!A:I,9,0))</f>
        <v>рекомендация производителя набора</v>
      </c>
      <c r="AC1388" s="14">
        <v>45712</v>
      </c>
      <c r="AD1388" s="11" t="s">
        <v>2676</v>
      </c>
      <c r="AE1388" s="11" t="s">
        <v>4823</v>
      </c>
      <c r="AF1388" t="str">
        <f>IF(AD1388="","",VLOOKUP(AD1388,'Сотрудники и ссылки'!A:B,2,0))</f>
        <v>Серолог</v>
      </c>
      <c r="AG1388">
        <f>IF(AD1388="","",VLOOKUP(AD1388,'Сотрудники и ссылки'!A:C,3,0))</f>
        <v>20007746</v>
      </c>
      <c r="AH1388" s="11" t="s">
        <v>2676</v>
      </c>
      <c r="AI1388" t="str">
        <f>IF(AH1388="","",VLOOKUP(AH1388,'Сотрудники и ссылки'!A:B,2,0))</f>
        <v>Серолог</v>
      </c>
      <c r="AJ1388">
        <f>IF(AH1388="","",VLOOKUP(AH1388,'Сотрудники и ссылки'!A:C,3,0))</f>
        <v>20007746</v>
      </c>
      <c r="AK1388" s="14">
        <v>45712</v>
      </c>
      <c r="AL1388" s="2">
        <f>IF(AK1388="","",AK1388+VLOOKUP(I1388,'Вид исследования'!B:E,4,0))</f>
        <v>45713</v>
      </c>
      <c r="AM1388" s="2">
        <f>IF(AK1388="","",AK1388+VLOOKUP(I1388,'Вид исследования'!B:F,5,0))</f>
        <v>45713</v>
      </c>
      <c r="AN1388" s="14">
        <v>45712</v>
      </c>
      <c r="AP1388" s="11" t="s">
        <v>189</v>
      </c>
      <c r="AQ1388" t="str">
        <f>IFERROR(IF(L1388="","",VLOOKUP(L1388&amp;I1388,Продукция!A:K,11,0)),"обратитесь к админ справочника")</f>
        <v>согласно рекомендациям производителя теста</v>
      </c>
      <c r="AR1388" s="11" t="s">
        <v>4823</v>
      </c>
      <c r="AS1388" t="str">
        <f>IFERROR(IF(L1388="","",VLOOKUP(L1388&amp;I1388,Продукция!A:J,10,0)),"обратитесь к админ справочника")</f>
        <v>инструкция тест- ситема Биочек СК -110</v>
      </c>
      <c r="AT1388" s="11" t="s">
        <v>4823</v>
      </c>
      <c r="AU1388" s="11" t="s">
        <v>4823</v>
      </c>
      <c r="AV1388" s="11" t="s">
        <v>2676</v>
      </c>
      <c r="AW1388" s="11" t="s">
        <v>4824</v>
      </c>
      <c r="AX1388" s="11" t="s">
        <v>561</v>
      </c>
      <c r="AY1388" s="11" t="s">
        <v>1068</v>
      </c>
      <c r="AZ1388" s="11">
        <v>154</v>
      </c>
      <c r="BA1388" s="11">
        <v>40</v>
      </c>
      <c r="BC1388" s="11" t="s">
        <v>4855</v>
      </c>
    </row>
    <row r="1389" spans="1:55" x14ac:dyDescent="0.25">
      <c r="A1389" t="str">
        <f t="shared" si="25"/>
        <v>С/364REO (BioChek) реовирус уровень антител</v>
      </c>
      <c r="B1389" t="str">
        <f>IF(E1389="","",INDEX(Лаборатории!A:A,MATCH('Производственный контроль'!E1389,Лаборатории!B:B,0)))</f>
        <v xml:space="preserve">КУРИНОЕ ЦАРСТВО АО </v>
      </c>
      <c r="C1389" t="str">
        <f>IF(E1389="","",VLOOKUP(E1389,Лаборатории!B:D,3,0))</f>
        <v>U377_CHL</v>
      </c>
      <c r="D1389" s="12">
        <v>45709</v>
      </c>
      <c r="E1389" s="11" t="s">
        <v>793</v>
      </c>
      <c r="F1389" s="11" t="s">
        <v>544</v>
      </c>
      <c r="G1389" s="11" t="s">
        <v>561</v>
      </c>
      <c r="H1389" s="11" t="s">
        <v>262</v>
      </c>
      <c r="I1389" s="11" t="s">
        <v>3426</v>
      </c>
      <c r="J1389" t="str">
        <f>IF(L1389="","",VLOOKUP(L1389,Продукция!B:D,3,0))</f>
        <v>Биологический_материал</v>
      </c>
      <c r="K1389" t="str">
        <f>IF(L1389="","",VLOOKUP(L1389,Продукция!B:C,2,0))</f>
        <v>Сыворотка крови</v>
      </c>
      <c r="L1389" s="151" t="s">
        <v>302</v>
      </c>
      <c r="M1389">
        <f>IF(L1389="","",VLOOKUP(L1389,Продукция!B:L,11,0))</f>
        <v>0</v>
      </c>
      <c r="N1389" s="11" t="s">
        <v>873</v>
      </c>
      <c r="P1389" s="11" t="s">
        <v>340</v>
      </c>
      <c r="Q1389" s="11" t="s">
        <v>854</v>
      </c>
      <c r="R1389" s="153" t="s">
        <v>4862</v>
      </c>
      <c r="S1389" s="11">
        <v>18</v>
      </c>
      <c r="T1389" s="11" t="s">
        <v>5205</v>
      </c>
      <c r="V1389" s="14">
        <v>45708</v>
      </c>
      <c r="Z1389" s="11" t="s">
        <v>4823</v>
      </c>
      <c r="AA1389" s="15">
        <v>0.45833333333333331</v>
      </c>
      <c r="AB1389" t="str">
        <f>IF(L1389="","",VLOOKUP(L1389&amp;I1389,Продукция!A:I,9,0))</f>
        <v>рекомендация производителя набора</v>
      </c>
      <c r="AC1389" s="14">
        <v>45716</v>
      </c>
      <c r="AD1389" s="11" t="s">
        <v>2673</v>
      </c>
      <c r="AE1389" s="11" t="s">
        <v>4823</v>
      </c>
      <c r="AF1389" t="str">
        <f>IF(AD1389="","",VLOOKUP(AD1389,'Сотрудники и ссылки'!A:B,2,0))</f>
        <v>Серолог</v>
      </c>
      <c r="AG1389">
        <f>IF(AD1389="","",VLOOKUP(AD1389,'Сотрудники и ссылки'!A:C,3,0))</f>
        <v>20001771</v>
      </c>
      <c r="AH1389" s="11" t="s">
        <v>2673</v>
      </c>
      <c r="AI1389" t="str">
        <f>IF(AH1389="","",VLOOKUP(AH1389,'Сотрудники и ссылки'!A:B,2,0))</f>
        <v>Серолог</v>
      </c>
      <c r="AJ1389">
        <f>IF(AH1389="","",VLOOKUP(AH1389,'Сотрудники и ссылки'!A:C,3,0))</f>
        <v>20001771</v>
      </c>
      <c r="AK1389" s="14">
        <v>45716</v>
      </c>
      <c r="AL1389" s="2">
        <f>IF(AK1389="","",AK1389+VLOOKUP(I1389,'Вид исследования'!B:E,4,0))</f>
        <v>45717</v>
      </c>
      <c r="AM1389" s="2">
        <f>IF(AK1389="","",AK1389+VLOOKUP(I1389,'Вид исследования'!B:F,5,0))</f>
        <v>45717</v>
      </c>
      <c r="AN1389" s="14">
        <v>45716</v>
      </c>
      <c r="AP1389" s="11" t="s">
        <v>189</v>
      </c>
      <c r="AQ1389" t="str">
        <f>IFERROR(IF(L1389="","",VLOOKUP(L1389&amp;I1389,Продукция!A:K,11,0)),"обратитесь к админ справочника")</f>
        <v>согласно рекомендациям производителя теста</v>
      </c>
      <c r="AR1389" s="11" t="s">
        <v>4823</v>
      </c>
      <c r="AS1389" t="str">
        <f>IFERROR(IF(L1389="","",VLOOKUP(L1389&amp;I1389,Продукция!A:J,10,0)),"обратитесь к админ справочника")</f>
        <v>инструкция тест- ситема Биочек СК -110</v>
      </c>
      <c r="AT1389" s="11" t="s">
        <v>4823</v>
      </c>
      <c r="AU1389" s="11" t="s">
        <v>4823</v>
      </c>
      <c r="AV1389" s="11" t="s">
        <v>2673</v>
      </c>
      <c r="AW1389" s="11" t="s">
        <v>4824</v>
      </c>
      <c r="AX1389" s="11" t="s">
        <v>561</v>
      </c>
      <c r="AY1389" s="11" t="s">
        <v>1062</v>
      </c>
      <c r="AZ1389" s="11">
        <v>154</v>
      </c>
      <c r="BA1389" s="11">
        <v>40</v>
      </c>
      <c r="BC1389" s="11" t="s">
        <v>4855</v>
      </c>
    </row>
    <row r="1390" spans="1:55" x14ac:dyDescent="0.25">
      <c r="A1390" t="str">
        <f t="shared" si="25"/>
        <v>С/364REO (BioChek) реовирус уровень антител</v>
      </c>
      <c r="B1390" t="str">
        <f>IF(E1390="","",INDEX(Лаборатории!A:A,MATCH('Производственный контроль'!E1390,Лаборатории!B:B,0)))</f>
        <v xml:space="preserve">КУРИНОЕ ЦАРСТВО АО </v>
      </c>
      <c r="C1390" t="str">
        <f>IF(E1390="","",VLOOKUP(E1390,Лаборатории!B:D,3,0))</f>
        <v>U377_CHL</v>
      </c>
      <c r="D1390" s="12">
        <v>45709</v>
      </c>
      <c r="E1390" s="11" t="s">
        <v>793</v>
      </c>
      <c r="F1390" s="11" t="s">
        <v>544</v>
      </c>
      <c r="G1390" s="11" t="s">
        <v>561</v>
      </c>
      <c r="H1390" s="11" t="s">
        <v>262</v>
      </c>
      <c r="I1390" s="11" t="s">
        <v>3426</v>
      </c>
      <c r="J1390" t="str">
        <f>IF(L1390="","",VLOOKUP(L1390,Продукция!B:D,3,0))</f>
        <v>Биологический_материал</v>
      </c>
      <c r="K1390" t="str">
        <f>IF(L1390="","",VLOOKUP(L1390,Продукция!B:C,2,0))</f>
        <v>Сыворотка крови</v>
      </c>
      <c r="L1390" s="151" t="s">
        <v>302</v>
      </c>
      <c r="M1390">
        <f>IF(L1390="","",VLOOKUP(L1390,Продукция!B:L,11,0))</f>
        <v>0</v>
      </c>
      <c r="N1390" s="11" t="s">
        <v>873</v>
      </c>
      <c r="P1390" s="11" t="s">
        <v>340</v>
      </c>
      <c r="Q1390" s="11" t="s">
        <v>854</v>
      </c>
      <c r="R1390" s="153" t="s">
        <v>4859</v>
      </c>
      <c r="S1390" s="11">
        <v>18</v>
      </c>
      <c r="T1390" s="11" t="s">
        <v>5205</v>
      </c>
      <c r="V1390" s="14">
        <v>45708</v>
      </c>
      <c r="Z1390" s="11" t="s">
        <v>4823</v>
      </c>
      <c r="AA1390" s="15">
        <v>0.45833333333333331</v>
      </c>
      <c r="AB1390" t="str">
        <f>IF(L1390="","",VLOOKUP(L1390&amp;I1390,Продукция!A:I,9,0))</f>
        <v>рекомендация производителя набора</v>
      </c>
      <c r="AC1390" s="14">
        <v>45716</v>
      </c>
      <c r="AD1390" s="11" t="s">
        <v>2673</v>
      </c>
      <c r="AE1390" s="11" t="s">
        <v>4823</v>
      </c>
      <c r="AF1390" t="str">
        <f>IF(AD1390="","",VLOOKUP(AD1390,'Сотрудники и ссылки'!A:B,2,0))</f>
        <v>Серолог</v>
      </c>
      <c r="AG1390">
        <f>IF(AD1390="","",VLOOKUP(AD1390,'Сотрудники и ссылки'!A:C,3,0))</f>
        <v>20001771</v>
      </c>
      <c r="AH1390" s="11" t="s">
        <v>2673</v>
      </c>
      <c r="AI1390" t="str">
        <f>IF(AH1390="","",VLOOKUP(AH1390,'Сотрудники и ссылки'!A:B,2,0))</f>
        <v>Серолог</v>
      </c>
      <c r="AJ1390">
        <f>IF(AH1390="","",VLOOKUP(AH1390,'Сотрудники и ссылки'!A:C,3,0))</f>
        <v>20001771</v>
      </c>
      <c r="AK1390" s="14">
        <v>45716</v>
      </c>
      <c r="AL1390" s="2">
        <f>IF(AK1390="","",AK1390+VLOOKUP(I1390,'Вид исследования'!B:E,4,0))</f>
        <v>45717</v>
      </c>
      <c r="AM1390" s="2">
        <f>IF(AK1390="","",AK1390+VLOOKUP(I1390,'Вид исследования'!B:F,5,0))</f>
        <v>45717</v>
      </c>
      <c r="AN1390" s="14">
        <v>45716</v>
      </c>
      <c r="AP1390" s="11" t="s">
        <v>189</v>
      </c>
      <c r="AQ1390" t="str">
        <f>IFERROR(IF(L1390="","",VLOOKUP(L1390&amp;I1390,Продукция!A:K,11,0)),"обратитесь к админ справочника")</f>
        <v>согласно рекомендациям производителя теста</v>
      </c>
      <c r="AR1390" s="11" t="s">
        <v>4823</v>
      </c>
      <c r="AS1390" t="str">
        <f>IFERROR(IF(L1390="","",VLOOKUP(L1390&amp;I1390,Продукция!A:J,10,0)),"обратитесь к админ справочника")</f>
        <v>инструкция тест- ситема Биочек СК -110</v>
      </c>
      <c r="AT1390" s="11" t="s">
        <v>4823</v>
      </c>
      <c r="AU1390" s="11" t="s">
        <v>4823</v>
      </c>
      <c r="AV1390" s="11" t="s">
        <v>2673</v>
      </c>
      <c r="AW1390" s="11" t="s">
        <v>4824</v>
      </c>
      <c r="AX1390" s="11" t="s">
        <v>561</v>
      </c>
      <c r="AY1390" s="11" t="s">
        <v>1053</v>
      </c>
      <c r="AZ1390" s="11">
        <v>154</v>
      </c>
      <c r="BA1390" s="11">
        <v>40</v>
      </c>
      <c r="BC1390" s="11" t="s">
        <v>4855</v>
      </c>
    </row>
    <row r="1391" spans="1:55" x14ac:dyDescent="0.25">
      <c r="A1391" t="str">
        <f t="shared" si="25"/>
        <v>С/379Болезнь Ньюкасла уровень антител</v>
      </c>
      <c r="B1391" t="str">
        <f>IF(E1391="","",INDEX(Лаборатории!A:A,MATCH('Производственный контроль'!E1391,Лаборатории!B:B,0)))</f>
        <v xml:space="preserve">КУРИНОЕ ЦАРСТВО АО </v>
      </c>
      <c r="C1391" t="str">
        <f>IF(E1391="","",VLOOKUP(E1391,Лаборатории!B:D,3,0))</f>
        <v>U377_CHL</v>
      </c>
      <c r="D1391" s="12">
        <v>45712</v>
      </c>
      <c r="E1391" s="11" t="s">
        <v>793</v>
      </c>
      <c r="F1391" s="11" t="s">
        <v>544</v>
      </c>
      <c r="G1391" s="11" t="s">
        <v>561</v>
      </c>
      <c r="H1391" s="11" t="s">
        <v>312</v>
      </c>
      <c r="I1391" s="11" t="s">
        <v>3434</v>
      </c>
      <c r="J1391" t="str">
        <f>IF(L1391="","",VLOOKUP(L1391,Продукция!B:D,3,0))</f>
        <v>Биологический_материал</v>
      </c>
      <c r="K1391" t="str">
        <f>IF(L1391="","",VLOOKUP(L1391,Продукция!B:C,2,0))</f>
        <v>Сыворотка крови</v>
      </c>
      <c r="L1391" s="151" t="s">
        <v>302</v>
      </c>
      <c r="M1391">
        <f>IF(L1391="","",VLOOKUP(L1391,Продукция!B:L,11,0))</f>
        <v>0</v>
      </c>
      <c r="N1391" s="11" t="s">
        <v>873</v>
      </c>
      <c r="P1391" s="11" t="s">
        <v>340</v>
      </c>
      <c r="Q1391" s="11" t="s">
        <v>854</v>
      </c>
      <c r="R1391" s="153" t="s">
        <v>5206</v>
      </c>
      <c r="S1391" s="11">
        <v>20</v>
      </c>
      <c r="T1391" s="11" t="s">
        <v>5208</v>
      </c>
      <c r="V1391" s="14">
        <v>45709</v>
      </c>
      <c r="Z1391" s="11" t="s">
        <v>4823</v>
      </c>
      <c r="AA1391" s="15">
        <v>0.46180555555555558</v>
      </c>
      <c r="AB1391" t="str">
        <f>IF(L1391="","",VLOOKUP(L1391&amp;I1391,Продукция!A:I,9,0))</f>
        <v>рекомендация производителя набора</v>
      </c>
      <c r="AC1391" s="14">
        <v>45713</v>
      </c>
      <c r="AD1391" s="11" t="s">
        <v>2673</v>
      </c>
      <c r="AE1391" s="11" t="s">
        <v>4823</v>
      </c>
      <c r="AF1391" t="str">
        <f>IF(AD1391="","",VLOOKUP(AD1391,'Сотрудники и ссылки'!A:B,2,0))</f>
        <v>Серолог</v>
      </c>
      <c r="AG1391">
        <f>IF(AD1391="","",VLOOKUP(AD1391,'Сотрудники и ссылки'!A:C,3,0))</f>
        <v>20001771</v>
      </c>
      <c r="AH1391" s="11" t="s">
        <v>2673</v>
      </c>
      <c r="AI1391" t="str">
        <f>IF(AH1391="","",VLOOKUP(AH1391,'Сотрудники и ссылки'!A:B,2,0))</f>
        <v>Серолог</v>
      </c>
      <c r="AJ1391">
        <f>IF(AH1391="","",VLOOKUP(AH1391,'Сотрудники и ссылки'!A:C,3,0))</f>
        <v>20001771</v>
      </c>
      <c r="AK1391" s="14">
        <v>45713</v>
      </c>
      <c r="AL1391" s="2">
        <f>IF(AK1391="","",AK1391+VLOOKUP(I1391,'Вид исследования'!B:E,4,0))</f>
        <v>45714</v>
      </c>
      <c r="AM1391" s="2">
        <f>IF(AK1391="","",AK1391+VLOOKUP(I1391,'Вид исследования'!B:F,5,0))</f>
        <v>45714</v>
      </c>
      <c r="AN1391" s="14">
        <v>45713</v>
      </c>
      <c r="AP1391" s="11" t="s">
        <v>189</v>
      </c>
      <c r="AQ1391" t="str">
        <f>IFERROR(IF(L1391="","",VLOOKUP(L1391&amp;I1391,Продукция!A:K,11,0)),"обратитесь к админ справочника")</f>
        <v>согласно рекомендациям производителя теста</v>
      </c>
      <c r="AR1391" s="11" t="s">
        <v>4823</v>
      </c>
      <c r="AS1391" t="str">
        <f>IFERROR(IF(L1391="","",VLOOKUP(L1391&amp;I1391,Продукция!A:J,10,0)),"обратитесь к админ справочника")</f>
        <v>инструкция по применению набора РЗГА Ньюкасла</v>
      </c>
      <c r="AT1391" s="11" t="s">
        <v>4823</v>
      </c>
      <c r="AU1391" s="11" t="s">
        <v>4823</v>
      </c>
      <c r="AV1391" s="11" t="s">
        <v>2673</v>
      </c>
      <c r="AW1391" s="11" t="s">
        <v>4824</v>
      </c>
      <c r="AX1391" s="11" t="s">
        <v>561</v>
      </c>
      <c r="AY1391" s="11" t="s">
        <v>1050</v>
      </c>
      <c r="AZ1391" s="11">
        <v>154</v>
      </c>
      <c r="BA1391" s="11">
        <v>41</v>
      </c>
      <c r="BC1391" s="11" t="s">
        <v>4825</v>
      </c>
    </row>
    <row r="1392" spans="1:55" x14ac:dyDescent="0.25">
      <c r="A1392" t="str">
        <f t="shared" si="25"/>
        <v>С/379Болезнь Ньюкасла уровень антител</v>
      </c>
      <c r="B1392" t="str">
        <f>IF(E1392="","",INDEX(Лаборатории!A:A,MATCH('Производственный контроль'!E1392,Лаборатории!B:B,0)))</f>
        <v xml:space="preserve">КУРИНОЕ ЦАРСТВО АО </v>
      </c>
      <c r="C1392" t="str">
        <f>IF(E1392="","",VLOOKUP(E1392,Лаборатории!B:D,3,0))</f>
        <v>U377_CHL</v>
      </c>
      <c r="D1392" s="12">
        <v>45712</v>
      </c>
      <c r="E1392" s="11" t="s">
        <v>793</v>
      </c>
      <c r="F1392" s="11" t="s">
        <v>544</v>
      </c>
      <c r="G1392" s="11" t="s">
        <v>561</v>
      </c>
      <c r="H1392" s="11" t="s">
        <v>312</v>
      </c>
      <c r="I1392" s="11" t="s">
        <v>3434</v>
      </c>
      <c r="J1392" t="str">
        <f>IF(L1392="","",VLOOKUP(L1392,Продукция!B:D,3,0))</f>
        <v>Биологический_материал</v>
      </c>
      <c r="K1392" t="str">
        <f>IF(L1392="","",VLOOKUP(L1392,Продукция!B:C,2,0))</f>
        <v>Сыворотка крови</v>
      </c>
      <c r="L1392" s="151" t="s">
        <v>302</v>
      </c>
      <c r="M1392">
        <f>IF(L1392="","",VLOOKUP(L1392,Продукция!B:L,11,0))</f>
        <v>0</v>
      </c>
      <c r="N1392" s="11" t="s">
        <v>873</v>
      </c>
      <c r="P1392" s="11" t="s">
        <v>340</v>
      </c>
      <c r="Q1392" s="11" t="s">
        <v>854</v>
      </c>
      <c r="R1392" s="153" t="s">
        <v>4989</v>
      </c>
      <c r="S1392" s="11">
        <v>20</v>
      </c>
      <c r="T1392" s="11" t="s">
        <v>5208</v>
      </c>
      <c r="V1392" s="14">
        <v>45709</v>
      </c>
      <c r="Z1392" s="11" t="s">
        <v>4823</v>
      </c>
      <c r="AA1392" s="15">
        <v>0.46180555555555558</v>
      </c>
      <c r="AB1392" t="str">
        <f>IF(L1392="","",VLOOKUP(L1392&amp;I1392,Продукция!A:I,9,0))</f>
        <v>рекомендация производителя набора</v>
      </c>
      <c r="AC1392" s="14">
        <v>45713</v>
      </c>
      <c r="AD1392" s="11" t="s">
        <v>2673</v>
      </c>
      <c r="AE1392" s="11" t="s">
        <v>4823</v>
      </c>
      <c r="AF1392" t="str">
        <f>IF(AD1392="","",VLOOKUP(AD1392,'Сотрудники и ссылки'!A:B,2,0))</f>
        <v>Серолог</v>
      </c>
      <c r="AG1392">
        <f>IF(AD1392="","",VLOOKUP(AD1392,'Сотрудники и ссылки'!A:C,3,0))</f>
        <v>20001771</v>
      </c>
      <c r="AH1392" s="11" t="s">
        <v>2673</v>
      </c>
      <c r="AI1392" t="str">
        <f>IF(AH1392="","",VLOOKUP(AH1392,'Сотрудники и ссылки'!A:B,2,0))</f>
        <v>Серолог</v>
      </c>
      <c r="AJ1392">
        <f>IF(AH1392="","",VLOOKUP(AH1392,'Сотрудники и ссылки'!A:C,3,0))</f>
        <v>20001771</v>
      </c>
      <c r="AK1392" s="14">
        <v>45713</v>
      </c>
      <c r="AL1392" s="2">
        <f>IF(AK1392="","",AK1392+VLOOKUP(I1392,'Вид исследования'!B:E,4,0))</f>
        <v>45714</v>
      </c>
      <c r="AM1392" s="2">
        <f>IF(AK1392="","",AK1392+VLOOKUP(I1392,'Вид исследования'!B:F,5,0))</f>
        <v>45714</v>
      </c>
      <c r="AN1392" s="14">
        <v>45713</v>
      </c>
      <c r="AP1392" s="11" t="s">
        <v>189</v>
      </c>
      <c r="AQ1392" t="str">
        <f>IFERROR(IF(L1392="","",VLOOKUP(L1392&amp;I1392,Продукция!A:K,11,0)),"обратитесь к админ справочника")</f>
        <v>согласно рекомендациям производителя теста</v>
      </c>
      <c r="AR1392" s="11" t="s">
        <v>4823</v>
      </c>
      <c r="AS1392" t="str">
        <f>IFERROR(IF(L1392="","",VLOOKUP(L1392&amp;I1392,Продукция!A:J,10,0)),"обратитесь к админ справочника")</f>
        <v>инструкция по применению набора РЗГА Ньюкасла</v>
      </c>
      <c r="AT1392" s="11" t="s">
        <v>4823</v>
      </c>
      <c r="AU1392" s="11" t="s">
        <v>4823</v>
      </c>
      <c r="AV1392" s="11" t="s">
        <v>2673</v>
      </c>
      <c r="AW1392" s="11" t="s">
        <v>4824</v>
      </c>
      <c r="AX1392" s="11" t="s">
        <v>561</v>
      </c>
      <c r="AY1392" s="11" t="s">
        <v>1077</v>
      </c>
      <c r="AZ1392" s="11">
        <v>154</v>
      </c>
      <c r="BA1392" s="11">
        <v>41</v>
      </c>
      <c r="BC1392" s="11" t="s">
        <v>4825</v>
      </c>
    </row>
    <row r="1393" spans="1:55" x14ac:dyDescent="0.25">
      <c r="A1393" t="str">
        <f t="shared" si="25"/>
        <v>С/379Болезнь Ньюкасла уровень антител</v>
      </c>
      <c r="B1393" t="str">
        <f>IF(E1393="","",INDEX(Лаборатории!A:A,MATCH('Производственный контроль'!E1393,Лаборатории!B:B,0)))</f>
        <v xml:space="preserve">КУРИНОЕ ЦАРСТВО АО </v>
      </c>
      <c r="C1393" t="str">
        <f>IF(E1393="","",VLOOKUP(E1393,Лаборатории!B:D,3,0))</f>
        <v>U377_CHL</v>
      </c>
      <c r="D1393" s="12">
        <v>45712</v>
      </c>
      <c r="E1393" s="11" t="s">
        <v>793</v>
      </c>
      <c r="F1393" s="11" t="s">
        <v>544</v>
      </c>
      <c r="G1393" s="11" t="s">
        <v>561</v>
      </c>
      <c r="H1393" s="11" t="s">
        <v>312</v>
      </c>
      <c r="I1393" s="11" t="s">
        <v>3434</v>
      </c>
      <c r="J1393" t="str">
        <f>IF(L1393="","",VLOOKUP(L1393,Продукция!B:D,3,0))</f>
        <v>Биологический_материал</v>
      </c>
      <c r="K1393" t="str">
        <f>IF(L1393="","",VLOOKUP(L1393,Продукция!B:C,2,0))</f>
        <v>Сыворотка крови</v>
      </c>
      <c r="L1393" s="151" t="s">
        <v>302</v>
      </c>
      <c r="M1393">
        <f>IF(L1393="","",VLOOKUP(L1393,Продукция!B:L,11,0))</f>
        <v>0</v>
      </c>
      <c r="N1393" s="11" t="s">
        <v>873</v>
      </c>
      <c r="P1393" s="11" t="s">
        <v>340</v>
      </c>
      <c r="Q1393" s="11" t="s">
        <v>854</v>
      </c>
      <c r="R1393" s="153" t="s">
        <v>4930</v>
      </c>
      <c r="S1393" s="11">
        <v>20</v>
      </c>
      <c r="T1393" s="11" t="s">
        <v>5208</v>
      </c>
      <c r="V1393" s="14">
        <v>45709</v>
      </c>
      <c r="Z1393" s="11" t="s">
        <v>4823</v>
      </c>
      <c r="AA1393" s="15">
        <v>0.46180555555555558</v>
      </c>
      <c r="AB1393" t="str">
        <f>IF(L1393="","",VLOOKUP(L1393&amp;I1393,Продукция!A:I,9,0))</f>
        <v>рекомендация производителя набора</v>
      </c>
      <c r="AC1393" s="14">
        <v>45713</v>
      </c>
      <c r="AD1393" s="11" t="s">
        <v>2673</v>
      </c>
      <c r="AE1393" s="11" t="s">
        <v>4823</v>
      </c>
      <c r="AF1393" t="str">
        <f>IF(AD1393="","",VLOOKUP(AD1393,'Сотрудники и ссылки'!A:B,2,0))</f>
        <v>Серолог</v>
      </c>
      <c r="AG1393">
        <f>IF(AD1393="","",VLOOKUP(AD1393,'Сотрудники и ссылки'!A:C,3,0))</f>
        <v>20001771</v>
      </c>
      <c r="AH1393" s="11" t="s">
        <v>2673</v>
      </c>
      <c r="AI1393" t="str">
        <f>IF(AH1393="","",VLOOKUP(AH1393,'Сотрудники и ссылки'!A:B,2,0))</f>
        <v>Серолог</v>
      </c>
      <c r="AJ1393">
        <f>IF(AH1393="","",VLOOKUP(AH1393,'Сотрудники и ссылки'!A:C,3,0))</f>
        <v>20001771</v>
      </c>
      <c r="AK1393" s="14">
        <v>45713</v>
      </c>
      <c r="AL1393" s="2">
        <f>IF(AK1393="","",AK1393+VLOOKUP(I1393,'Вид исследования'!B:E,4,0))</f>
        <v>45714</v>
      </c>
      <c r="AM1393" s="2">
        <f>IF(AK1393="","",AK1393+VLOOKUP(I1393,'Вид исследования'!B:F,5,0))</f>
        <v>45714</v>
      </c>
      <c r="AN1393" s="14">
        <v>45713</v>
      </c>
      <c r="AP1393" s="11" t="s">
        <v>189</v>
      </c>
      <c r="AQ1393" t="str">
        <f>IFERROR(IF(L1393="","",VLOOKUP(L1393&amp;I1393,Продукция!A:K,11,0)),"обратитесь к админ справочника")</f>
        <v>согласно рекомендациям производителя теста</v>
      </c>
      <c r="AR1393" s="11" t="s">
        <v>4823</v>
      </c>
      <c r="AS1393" t="str">
        <f>IFERROR(IF(L1393="","",VLOOKUP(L1393&amp;I1393,Продукция!A:J,10,0)),"обратитесь к админ справочника")</f>
        <v>инструкция по применению набора РЗГА Ньюкасла</v>
      </c>
      <c r="AT1393" s="11" t="s">
        <v>4823</v>
      </c>
      <c r="AU1393" s="11" t="s">
        <v>4823</v>
      </c>
      <c r="AV1393" s="11" t="s">
        <v>2673</v>
      </c>
      <c r="AW1393" s="11" t="s">
        <v>4824</v>
      </c>
      <c r="AX1393" s="11" t="s">
        <v>561</v>
      </c>
      <c r="AY1393" s="11" t="s">
        <v>1080</v>
      </c>
      <c r="AZ1393" s="11">
        <v>154</v>
      </c>
      <c r="BA1393" s="11">
        <v>41</v>
      </c>
      <c r="BC1393" s="11" t="s">
        <v>4825</v>
      </c>
    </row>
    <row r="1394" spans="1:55" x14ac:dyDescent="0.25">
      <c r="A1394" t="str">
        <f t="shared" ref="A1394:A1430" si="26">T1394&amp;I1394</f>
        <v>С/379Болезнь Ньюкасла уровень антител</v>
      </c>
      <c r="B1394" t="str">
        <f>IF(E1394="","",INDEX(Лаборатории!A:A,MATCH('Производственный контроль'!E1394,Лаборатории!B:B,0)))</f>
        <v xml:space="preserve">КУРИНОЕ ЦАРСТВО АО </v>
      </c>
      <c r="C1394" t="str">
        <f>IF(E1394="","",VLOOKUP(E1394,Лаборатории!B:D,3,0))</f>
        <v>U377_CHL</v>
      </c>
      <c r="D1394" s="12">
        <v>45712</v>
      </c>
      <c r="E1394" s="11" t="s">
        <v>793</v>
      </c>
      <c r="F1394" s="11" t="s">
        <v>544</v>
      </c>
      <c r="G1394" s="11" t="s">
        <v>561</v>
      </c>
      <c r="H1394" s="11" t="s">
        <v>312</v>
      </c>
      <c r="I1394" s="11" t="s">
        <v>3434</v>
      </c>
      <c r="J1394" t="str">
        <f>IF(L1394="","",VLOOKUP(L1394,Продукция!B:D,3,0))</f>
        <v>Биологический_материал</v>
      </c>
      <c r="K1394" t="str">
        <f>IF(L1394="","",VLOOKUP(L1394,Продукция!B:C,2,0))</f>
        <v>Сыворотка крови</v>
      </c>
      <c r="L1394" s="151" t="s">
        <v>302</v>
      </c>
      <c r="M1394">
        <f>IF(L1394="","",VLOOKUP(L1394,Продукция!B:L,11,0))</f>
        <v>0</v>
      </c>
      <c r="N1394" s="11" t="s">
        <v>873</v>
      </c>
      <c r="P1394" s="11" t="s">
        <v>340</v>
      </c>
      <c r="Q1394" s="11" t="s">
        <v>854</v>
      </c>
      <c r="R1394" s="153" t="s">
        <v>5207</v>
      </c>
      <c r="S1394" s="11">
        <v>20</v>
      </c>
      <c r="T1394" s="11" t="s">
        <v>5208</v>
      </c>
      <c r="V1394" s="14">
        <v>45709</v>
      </c>
      <c r="Z1394" s="11" t="s">
        <v>4823</v>
      </c>
      <c r="AA1394" s="15">
        <v>0.46180555555555558</v>
      </c>
      <c r="AB1394" t="str">
        <f>IF(L1394="","",VLOOKUP(L1394&amp;I1394,Продукция!A:I,9,0))</f>
        <v>рекомендация производителя набора</v>
      </c>
      <c r="AC1394" s="14">
        <v>45713</v>
      </c>
      <c r="AD1394" s="11" t="s">
        <v>2673</v>
      </c>
      <c r="AE1394" s="11" t="s">
        <v>4823</v>
      </c>
      <c r="AF1394" t="str">
        <f>IF(AD1394="","",VLOOKUP(AD1394,'Сотрудники и ссылки'!A:B,2,0))</f>
        <v>Серолог</v>
      </c>
      <c r="AG1394">
        <f>IF(AD1394="","",VLOOKUP(AD1394,'Сотрудники и ссылки'!A:C,3,0))</f>
        <v>20001771</v>
      </c>
      <c r="AH1394" s="11" t="s">
        <v>2673</v>
      </c>
      <c r="AI1394" t="str">
        <f>IF(AH1394="","",VLOOKUP(AH1394,'Сотрудники и ссылки'!A:B,2,0))</f>
        <v>Серолог</v>
      </c>
      <c r="AJ1394">
        <f>IF(AH1394="","",VLOOKUP(AH1394,'Сотрудники и ссылки'!A:C,3,0))</f>
        <v>20001771</v>
      </c>
      <c r="AK1394" s="14">
        <v>45713</v>
      </c>
      <c r="AL1394" s="2">
        <f>IF(AK1394="","",AK1394+VLOOKUP(I1394,'Вид исследования'!B:E,4,0))</f>
        <v>45714</v>
      </c>
      <c r="AM1394" s="2">
        <f>IF(AK1394="","",AK1394+VLOOKUP(I1394,'Вид исследования'!B:F,5,0))</f>
        <v>45714</v>
      </c>
      <c r="AN1394" s="14">
        <v>45713</v>
      </c>
      <c r="AP1394" s="11" t="s">
        <v>189</v>
      </c>
      <c r="AQ1394" t="str">
        <f>IFERROR(IF(L1394="","",VLOOKUP(L1394&amp;I1394,Продукция!A:K,11,0)),"обратитесь к админ справочника")</f>
        <v>согласно рекомендациям производителя теста</v>
      </c>
      <c r="AR1394" s="11" t="s">
        <v>4823</v>
      </c>
      <c r="AS1394" t="str">
        <f>IFERROR(IF(L1394="","",VLOOKUP(L1394&amp;I1394,Продукция!A:J,10,0)),"обратитесь к админ справочника")</f>
        <v>инструкция по применению набора РЗГА Ньюкасла</v>
      </c>
      <c r="AT1394" s="11" t="s">
        <v>4823</v>
      </c>
      <c r="AU1394" s="11" t="s">
        <v>4823</v>
      </c>
      <c r="AV1394" s="11" t="s">
        <v>2673</v>
      </c>
      <c r="AW1394" s="11" t="s">
        <v>4824</v>
      </c>
      <c r="AX1394" s="11" t="s">
        <v>561</v>
      </c>
      <c r="AY1394" s="11" t="s">
        <v>1083</v>
      </c>
      <c r="AZ1394" s="11">
        <v>154</v>
      </c>
      <c r="BA1394" s="11">
        <v>41</v>
      </c>
      <c r="BC1394" s="11" t="s">
        <v>4825</v>
      </c>
    </row>
    <row r="1395" spans="1:55" x14ac:dyDescent="0.25">
      <c r="A1395" t="str">
        <f t="shared" si="26"/>
        <v>С/380Болезнь Ньюкасла уровень антител</v>
      </c>
      <c r="B1395" t="str">
        <f>IF(E1395="","",INDEX(Лаборатории!A:A,MATCH('Производственный контроль'!E1395,Лаборатории!B:B,0)))</f>
        <v xml:space="preserve">КУРИНОЕ ЦАРСТВО АО </v>
      </c>
      <c r="C1395" t="str">
        <f>IF(E1395="","",VLOOKUP(E1395,Лаборатории!B:D,3,0))</f>
        <v>U377_CHL</v>
      </c>
      <c r="D1395" s="12">
        <v>45712</v>
      </c>
      <c r="E1395" s="11" t="s">
        <v>793</v>
      </c>
      <c r="F1395" s="11" t="s">
        <v>544</v>
      </c>
      <c r="G1395" s="11" t="s">
        <v>561</v>
      </c>
      <c r="H1395" s="11" t="s">
        <v>312</v>
      </c>
      <c r="I1395" s="11" t="s">
        <v>3434</v>
      </c>
      <c r="J1395" t="str">
        <f>IF(L1395="","",VLOOKUP(L1395,Продукция!B:D,3,0))</f>
        <v>Биологический_материал</v>
      </c>
      <c r="K1395" t="str">
        <f>IF(L1395="","",VLOOKUP(L1395,Продукция!B:C,2,0))</f>
        <v>Сыворотка крови</v>
      </c>
      <c r="L1395" s="151" t="s">
        <v>302</v>
      </c>
      <c r="M1395">
        <f>IF(L1395="","",VLOOKUP(L1395,Продукция!B:L,11,0))</f>
        <v>0</v>
      </c>
      <c r="N1395" s="11" t="s">
        <v>873</v>
      </c>
      <c r="P1395" s="11" t="s">
        <v>340</v>
      </c>
      <c r="Q1395" s="11" t="s">
        <v>854</v>
      </c>
      <c r="R1395" s="153" t="s">
        <v>4826</v>
      </c>
      <c r="S1395" s="11">
        <v>20</v>
      </c>
      <c r="T1395" s="11" t="s">
        <v>5209</v>
      </c>
      <c r="V1395" s="14">
        <v>45711</v>
      </c>
      <c r="Z1395" s="11" t="s">
        <v>4823</v>
      </c>
      <c r="AA1395" s="15">
        <v>0.46180555555555558</v>
      </c>
      <c r="AB1395" t="str">
        <f>IF(L1395="","",VLOOKUP(L1395&amp;I1395,Продукция!A:I,9,0))</f>
        <v>рекомендация производителя набора</v>
      </c>
      <c r="AC1395" s="14">
        <v>45713</v>
      </c>
      <c r="AD1395" s="11" t="s">
        <v>2673</v>
      </c>
      <c r="AE1395" s="11" t="s">
        <v>4823</v>
      </c>
      <c r="AF1395" t="str">
        <f>IF(AD1395="","",VLOOKUP(AD1395,'Сотрудники и ссылки'!A:B,2,0))</f>
        <v>Серолог</v>
      </c>
      <c r="AG1395">
        <f>IF(AD1395="","",VLOOKUP(AD1395,'Сотрудники и ссылки'!A:C,3,0))</f>
        <v>20001771</v>
      </c>
      <c r="AH1395" s="11" t="s">
        <v>2673</v>
      </c>
      <c r="AI1395" t="str">
        <f>IF(AH1395="","",VLOOKUP(AH1395,'Сотрудники и ссылки'!A:B,2,0))</f>
        <v>Серолог</v>
      </c>
      <c r="AJ1395">
        <f>IF(AH1395="","",VLOOKUP(AH1395,'Сотрудники и ссылки'!A:C,3,0))</f>
        <v>20001771</v>
      </c>
      <c r="AK1395" s="14">
        <v>45713</v>
      </c>
      <c r="AL1395" s="2">
        <f>IF(AK1395="","",AK1395+VLOOKUP(I1395,'Вид исследования'!B:E,4,0))</f>
        <v>45714</v>
      </c>
      <c r="AM1395" s="2">
        <f>IF(AK1395="","",AK1395+VLOOKUP(I1395,'Вид исследования'!B:F,5,0))</f>
        <v>45714</v>
      </c>
      <c r="AN1395" s="14">
        <v>45713</v>
      </c>
      <c r="AP1395" s="11" t="s">
        <v>189</v>
      </c>
      <c r="AQ1395" t="str">
        <f>IFERROR(IF(L1395="","",VLOOKUP(L1395&amp;I1395,Продукция!A:K,11,0)),"обратитесь к админ справочника")</f>
        <v>согласно рекомендациям производителя теста</v>
      </c>
      <c r="AR1395" s="11" t="s">
        <v>4823</v>
      </c>
      <c r="AS1395" t="str">
        <f>IFERROR(IF(L1395="","",VLOOKUP(L1395&amp;I1395,Продукция!A:J,10,0)),"обратитесь к админ справочника")</f>
        <v>инструкция по применению набора РЗГА Ньюкасла</v>
      </c>
      <c r="AT1395" s="11" t="s">
        <v>4823</v>
      </c>
      <c r="AU1395" s="11" t="s">
        <v>4823</v>
      </c>
      <c r="AV1395" s="11" t="s">
        <v>2673</v>
      </c>
      <c r="AW1395" s="11" t="s">
        <v>4824</v>
      </c>
      <c r="AX1395" s="11" t="s">
        <v>561</v>
      </c>
      <c r="AY1395" s="11" t="s">
        <v>1052</v>
      </c>
      <c r="AZ1395" s="11">
        <v>154</v>
      </c>
      <c r="BA1395" s="11">
        <v>41</v>
      </c>
      <c r="BC1395" s="11" t="s">
        <v>4855</v>
      </c>
    </row>
    <row r="1396" spans="1:55" x14ac:dyDescent="0.25">
      <c r="A1396" t="str">
        <f t="shared" si="26"/>
        <v>С/380Болезнь Ньюкасла уровень антител</v>
      </c>
      <c r="B1396" t="str">
        <f>IF(E1396="","",INDEX(Лаборатории!A:A,MATCH('Производственный контроль'!E1396,Лаборатории!B:B,0)))</f>
        <v xml:space="preserve">КУРИНОЕ ЦАРСТВО АО </v>
      </c>
      <c r="C1396" t="str">
        <f>IF(E1396="","",VLOOKUP(E1396,Лаборатории!B:D,3,0))</f>
        <v>U377_CHL</v>
      </c>
      <c r="D1396" s="12">
        <v>45712</v>
      </c>
      <c r="E1396" s="11" t="s">
        <v>793</v>
      </c>
      <c r="F1396" s="11" t="s">
        <v>544</v>
      </c>
      <c r="G1396" s="11" t="s">
        <v>561</v>
      </c>
      <c r="H1396" s="11" t="s">
        <v>312</v>
      </c>
      <c r="I1396" s="11" t="s">
        <v>3434</v>
      </c>
      <c r="J1396" t="str">
        <f>IF(L1396="","",VLOOKUP(L1396,Продукция!B:D,3,0))</f>
        <v>Биологический_материал</v>
      </c>
      <c r="K1396" t="str">
        <f>IF(L1396="","",VLOOKUP(L1396,Продукция!B:C,2,0))</f>
        <v>Сыворотка крови</v>
      </c>
      <c r="L1396" s="151" t="s">
        <v>302</v>
      </c>
      <c r="M1396">
        <f>IF(L1396="","",VLOOKUP(L1396,Продукция!B:L,11,0))</f>
        <v>0</v>
      </c>
      <c r="N1396" s="11" t="s">
        <v>873</v>
      </c>
      <c r="P1396" s="11" t="s">
        <v>340</v>
      </c>
      <c r="Q1396" s="11" t="s">
        <v>854</v>
      </c>
      <c r="R1396" s="153" t="s">
        <v>4827</v>
      </c>
      <c r="S1396" s="11">
        <v>20</v>
      </c>
      <c r="T1396" s="11" t="s">
        <v>5209</v>
      </c>
      <c r="V1396" s="14">
        <v>45711</v>
      </c>
      <c r="Z1396" s="11" t="s">
        <v>4823</v>
      </c>
      <c r="AA1396" s="15">
        <v>0.46180555555555558</v>
      </c>
      <c r="AB1396" t="str">
        <f>IF(L1396="","",VLOOKUP(L1396&amp;I1396,Продукция!A:I,9,0))</f>
        <v>рекомендация производителя набора</v>
      </c>
      <c r="AC1396" s="14">
        <v>45713</v>
      </c>
      <c r="AD1396" s="11" t="s">
        <v>2673</v>
      </c>
      <c r="AE1396" s="11" t="s">
        <v>4823</v>
      </c>
      <c r="AF1396" t="str">
        <f>IF(AD1396="","",VLOOKUP(AD1396,'Сотрудники и ссылки'!A:B,2,0))</f>
        <v>Серолог</v>
      </c>
      <c r="AG1396">
        <f>IF(AD1396="","",VLOOKUP(AD1396,'Сотрудники и ссылки'!A:C,3,0))</f>
        <v>20001771</v>
      </c>
      <c r="AH1396" s="11" t="s">
        <v>2673</v>
      </c>
      <c r="AI1396" t="str">
        <f>IF(AH1396="","",VLOOKUP(AH1396,'Сотрудники и ссылки'!A:B,2,0))</f>
        <v>Серолог</v>
      </c>
      <c r="AJ1396">
        <f>IF(AH1396="","",VLOOKUP(AH1396,'Сотрудники и ссылки'!A:C,3,0))</f>
        <v>20001771</v>
      </c>
      <c r="AK1396" s="14">
        <v>45713</v>
      </c>
      <c r="AL1396" s="2">
        <f>IF(AK1396="","",AK1396+VLOOKUP(I1396,'Вид исследования'!B:E,4,0))</f>
        <v>45714</v>
      </c>
      <c r="AM1396" s="2">
        <f>IF(AK1396="","",AK1396+VLOOKUP(I1396,'Вид исследования'!B:F,5,0))</f>
        <v>45714</v>
      </c>
      <c r="AN1396" s="14">
        <v>45713</v>
      </c>
      <c r="AP1396" s="11" t="s">
        <v>189</v>
      </c>
      <c r="AQ1396" t="str">
        <f>IFERROR(IF(L1396="","",VLOOKUP(L1396&amp;I1396,Продукция!A:K,11,0)),"обратитесь к админ справочника")</f>
        <v>согласно рекомендациям производителя теста</v>
      </c>
      <c r="AR1396" s="11" t="s">
        <v>4823</v>
      </c>
      <c r="AS1396" t="str">
        <f>IFERROR(IF(L1396="","",VLOOKUP(L1396&amp;I1396,Продукция!A:J,10,0)),"обратитесь к админ справочника")</f>
        <v>инструкция по применению набора РЗГА Ньюкасла</v>
      </c>
      <c r="AT1396" s="11" t="s">
        <v>4823</v>
      </c>
      <c r="AU1396" s="11" t="s">
        <v>4823</v>
      </c>
      <c r="AV1396" s="11" t="s">
        <v>2673</v>
      </c>
      <c r="AW1396" s="11" t="s">
        <v>4824</v>
      </c>
      <c r="AX1396" s="11" t="s">
        <v>561</v>
      </c>
      <c r="AY1396" s="11" t="s">
        <v>1055</v>
      </c>
      <c r="AZ1396" s="11">
        <v>154</v>
      </c>
      <c r="BA1396" s="11">
        <v>41</v>
      </c>
      <c r="BC1396" s="11" t="s">
        <v>4855</v>
      </c>
    </row>
    <row r="1397" spans="1:55" x14ac:dyDescent="0.25">
      <c r="A1397" t="str">
        <f t="shared" si="26"/>
        <v>С/380Болезнь Ньюкасла уровень антител</v>
      </c>
      <c r="B1397" t="str">
        <f>IF(E1397="","",INDEX(Лаборатории!A:A,MATCH('Производственный контроль'!E1397,Лаборатории!B:B,0)))</f>
        <v xml:space="preserve">КУРИНОЕ ЦАРСТВО АО </v>
      </c>
      <c r="C1397" t="str">
        <f>IF(E1397="","",VLOOKUP(E1397,Лаборатории!B:D,3,0))</f>
        <v>U377_CHL</v>
      </c>
      <c r="D1397" s="12">
        <v>45712</v>
      </c>
      <c r="E1397" s="11" t="s">
        <v>793</v>
      </c>
      <c r="F1397" s="11" t="s">
        <v>544</v>
      </c>
      <c r="G1397" s="11" t="s">
        <v>561</v>
      </c>
      <c r="H1397" s="11" t="s">
        <v>312</v>
      </c>
      <c r="I1397" s="11" t="s">
        <v>3434</v>
      </c>
      <c r="J1397" t="str">
        <f>IF(L1397="","",VLOOKUP(L1397,Продукция!B:D,3,0))</f>
        <v>Биологический_материал</v>
      </c>
      <c r="K1397" t="str">
        <f>IF(L1397="","",VLOOKUP(L1397,Продукция!B:C,2,0))</f>
        <v>Сыворотка крови</v>
      </c>
      <c r="L1397" s="151" t="s">
        <v>302</v>
      </c>
      <c r="M1397">
        <f>IF(L1397="","",VLOOKUP(L1397,Продукция!B:L,11,0))</f>
        <v>0</v>
      </c>
      <c r="N1397" s="11" t="s">
        <v>873</v>
      </c>
      <c r="P1397" s="11" t="s">
        <v>340</v>
      </c>
      <c r="Q1397" s="11" t="s">
        <v>854</v>
      </c>
      <c r="R1397" s="153" t="s">
        <v>4828</v>
      </c>
      <c r="S1397" s="11">
        <v>20</v>
      </c>
      <c r="T1397" s="11" t="s">
        <v>5209</v>
      </c>
      <c r="V1397" s="14">
        <v>45711</v>
      </c>
      <c r="Z1397" s="11" t="s">
        <v>4823</v>
      </c>
      <c r="AA1397" s="15">
        <v>0.46180555555555558</v>
      </c>
      <c r="AB1397" t="str">
        <f>IF(L1397="","",VLOOKUP(L1397&amp;I1397,Продукция!A:I,9,0))</f>
        <v>рекомендация производителя набора</v>
      </c>
      <c r="AC1397" s="14">
        <v>45713</v>
      </c>
      <c r="AD1397" s="11" t="s">
        <v>2673</v>
      </c>
      <c r="AE1397" s="11" t="s">
        <v>4823</v>
      </c>
      <c r="AF1397" t="str">
        <f>IF(AD1397="","",VLOOKUP(AD1397,'Сотрудники и ссылки'!A:B,2,0))</f>
        <v>Серолог</v>
      </c>
      <c r="AG1397">
        <f>IF(AD1397="","",VLOOKUP(AD1397,'Сотрудники и ссылки'!A:C,3,0))</f>
        <v>20001771</v>
      </c>
      <c r="AH1397" s="11" t="s">
        <v>2673</v>
      </c>
      <c r="AI1397" t="str">
        <f>IF(AH1397="","",VLOOKUP(AH1397,'Сотрудники и ссылки'!A:B,2,0))</f>
        <v>Серолог</v>
      </c>
      <c r="AJ1397">
        <f>IF(AH1397="","",VLOOKUP(AH1397,'Сотрудники и ссылки'!A:C,3,0))</f>
        <v>20001771</v>
      </c>
      <c r="AK1397" s="14">
        <v>45713</v>
      </c>
      <c r="AL1397" s="2">
        <f>IF(AK1397="","",AK1397+VLOOKUP(I1397,'Вид исследования'!B:E,4,0))</f>
        <v>45714</v>
      </c>
      <c r="AM1397" s="2">
        <f>IF(AK1397="","",AK1397+VLOOKUP(I1397,'Вид исследования'!B:F,5,0))</f>
        <v>45714</v>
      </c>
      <c r="AN1397" s="14">
        <v>45713</v>
      </c>
      <c r="AP1397" s="11" t="s">
        <v>189</v>
      </c>
      <c r="AQ1397" t="str">
        <f>IFERROR(IF(L1397="","",VLOOKUP(L1397&amp;I1397,Продукция!A:K,11,0)),"обратитесь к админ справочника")</f>
        <v>согласно рекомендациям производителя теста</v>
      </c>
      <c r="AR1397" s="11" t="s">
        <v>4823</v>
      </c>
      <c r="AS1397" t="str">
        <f>IFERROR(IF(L1397="","",VLOOKUP(L1397&amp;I1397,Продукция!A:J,10,0)),"обратитесь к админ справочника")</f>
        <v>инструкция по применению набора РЗГА Ньюкасла</v>
      </c>
      <c r="AT1397" s="11" t="s">
        <v>4823</v>
      </c>
      <c r="AU1397" s="11" t="s">
        <v>4823</v>
      </c>
      <c r="AV1397" s="11" t="s">
        <v>2673</v>
      </c>
      <c r="AW1397" s="11" t="s">
        <v>4824</v>
      </c>
      <c r="AX1397" s="11" t="s">
        <v>561</v>
      </c>
      <c r="AY1397" s="11" t="s">
        <v>1058</v>
      </c>
      <c r="AZ1397" s="11">
        <v>154</v>
      </c>
      <c r="BA1397" s="11">
        <v>41</v>
      </c>
      <c r="BC1397" s="11" t="s">
        <v>4855</v>
      </c>
    </row>
    <row r="1398" spans="1:55" x14ac:dyDescent="0.25">
      <c r="A1398" t="str">
        <f t="shared" si="26"/>
        <v>С/380Болезнь Ньюкасла уровень антител</v>
      </c>
      <c r="B1398" t="str">
        <f>IF(E1398="","",INDEX(Лаборатории!A:A,MATCH('Производственный контроль'!E1398,Лаборатории!B:B,0)))</f>
        <v xml:space="preserve">КУРИНОЕ ЦАРСТВО АО </v>
      </c>
      <c r="C1398" t="str">
        <f>IF(E1398="","",VLOOKUP(E1398,Лаборатории!B:D,3,0))</f>
        <v>U377_CHL</v>
      </c>
      <c r="D1398" s="12">
        <v>45712</v>
      </c>
      <c r="E1398" s="11" t="s">
        <v>793</v>
      </c>
      <c r="F1398" s="11" t="s">
        <v>544</v>
      </c>
      <c r="G1398" s="11" t="s">
        <v>561</v>
      </c>
      <c r="H1398" s="11" t="s">
        <v>312</v>
      </c>
      <c r="I1398" s="11" t="s">
        <v>3434</v>
      </c>
      <c r="J1398" t="str">
        <f>IF(L1398="","",VLOOKUP(L1398,Продукция!B:D,3,0))</f>
        <v>Биологический_материал</v>
      </c>
      <c r="K1398" t="str">
        <f>IF(L1398="","",VLOOKUP(L1398,Продукция!B:C,2,0))</f>
        <v>Сыворотка крови</v>
      </c>
      <c r="L1398" s="151" t="s">
        <v>302</v>
      </c>
      <c r="M1398">
        <f>IF(L1398="","",VLOOKUP(L1398,Продукция!B:L,11,0))</f>
        <v>0</v>
      </c>
      <c r="N1398" s="11" t="s">
        <v>873</v>
      </c>
      <c r="P1398" s="11" t="s">
        <v>340</v>
      </c>
      <c r="Q1398" s="11" t="s">
        <v>854</v>
      </c>
      <c r="R1398" s="153" t="s">
        <v>4829</v>
      </c>
      <c r="S1398" s="11">
        <v>20</v>
      </c>
      <c r="T1398" s="11" t="s">
        <v>5209</v>
      </c>
      <c r="V1398" s="14">
        <v>45710</v>
      </c>
      <c r="Z1398" s="11" t="s">
        <v>4823</v>
      </c>
      <c r="AA1398" s="15">
        <v>0.46180555555555558</v>
      </c>
      <c r="AB1398" t="str">
        <f>IF(L1398="","",VLOOKUP(L1398&amp;I1398,Продукция!A:I,9,0))</f>
        <v>рекомендация производителя набора</v>
      </c>
      <c r="AC1398" s="14">
        <v>45713</v>
      </c>
      <c r="AD1398" s="11" t="s">
        <v>2673</v>
      </c>
      <c r="AE1398" s="11" t="s">
        <v>4823</v>
      </c>
      <c r="AF1398" t="str">
        <f>IF(AD1398="","",VLOOKUP(AD1398,'Сотрудники и ссылки'!A:B,2,0))</f>
        <v>Серолог</v>
      </c>
      <c r="AG1398">
        <f>IF(AD1398="","",VLOOKUP(AD1398,'Сотрудники и ссылки'!A:C,3,0))</f>
        <v>20001771</v>
      </c>
      <c r="AH1398" s="11" t="s">
        <v>2673</v>
      </c>
      <c r="AI1398" t="str">
        <f>IF(AH1398="","",VLOOKUP(AH1398,'Сотрудники и ссылки'!A:B,2,0))</f>
        <v>Серолог</v>
      </c>
      <c r="AJ1398">
        <f>IF(AH1398="","",VLOOKUP(AH1398,'Сотрудники и ссылки'!A:C,3,0))</f>
        <v>20001771</v>
      </c>
      <c r="AK1398" s="14">
        <v>45713</v>
      </c>
      <c r="AL1398" s="2">
        <f>IF(AK1398="","",AK1398+VLOOKUP(I1398,'Вид исследования'!B:E,4,0))</f>
        <v>45714</v>
      </c>
      <c r="AM1398" s="2">
        <f>IF(AK1398="","",AK1398+VLOOKUP(I1398,'Вид исследования'!B:F,5,0))</f>
        <v>45714</v>
      </c>
      <c r="AN1398" s="14">
        <v>45713</v>
      </c>
      <c r="AP1398" s="11" t="s">
        <v>189</v>
      </c>
      <c r="AQ1398" t="str">
        <f>IFERROR(IF(L1398="","",VLOOKUP(L1398&amp;I1398,Продукция!A:K,11,0)),"обратитесь к админ справочника")</f>
        <v>согласно рекомендациям производителя теста</v>
      </c>
      <c r="AR1398" s="11" t="s">
        <v>4823</v>
      </c>
      <c r="AS1398" t="str">
        <f>IFERROR(IF(L1398="","",VLOOKUP(L1398&amp;I1398,Продукция!A:J,10,0)),"обратитесь к админ справочника")</f>
        <v>инструкция по применению набора РЗГА Ньюкасла</v>
      </c>
      <c r="AT1398" s="11" t="s">
        <v>4823</v>
      </c>
      <c r="AU1398" s="11" t="s">
        <v>4823</v>
      </c>
      <c r="AV1398" s="11" t="s">
        <v>2673</v>
      </c>
      <c r="AW1398" s="11" t="s">
        <v>4824</v>
      </c>
      <c r="AX1398" s="11" t="s">
        <v>561</v>
      </c>
      <c r="AY1398" s="11" t="s">
        <v>1061</v>
      </c>
      <c r="AZ1398" s="11">
        <v>154</v>
      </c>
      <c r="BA1398" s="11">
        <v>41</v>
      </c>
      <c r="BC1398" s="11" t="s">
        <v>4855</v>
      </c>
    </row>
    <row r="1399" spans="1:55" x14ac:dyDescent="0.25">
      <c r="A1399" t="str">
        <f t="shared" si="26"/>
        <v>С/380Болезнь Ньюкасла уровень антител</v>
      </c>
      <c r="B1399" t="str">
        <f>IF(E1399="","",INDEX(Лаборатории!A:A,MATCH('Производственный контроль'!E1399,Лаборатории!B:B,0)))</f>
        <v xml:space="preserve">КУРИНОЕ ЦАРСТВО АО </v>
      </c>
      <c r="C1399" t="str">
        <f>IF(E1399="","",VLOOKUP(E1399,Лаборатории!B:D,3,0))</f>
        <v>U377_CHL</v>
      </c>
      <c r="D1399" s="12">
        <v>45712</v>
      </c>
      <c r="E1399" s="11" t="s">
        <v>793</v>
      </c>
      <c r="F1399" s="11" t="s">
        <v>544</v>
      </c>
      <c r="G1399" s="11" t="s">
        <v>561</v>
      </c>
      <c r="H1399" s="11" t="s">
        <v>312</v>
      </c>
      <c r="I1399" s="11" t="s">
        <v>3434</v>
      </c>
      <c r="J1399" t="str">
        <f>IF(L1399="","",VLOOKUP(L1399,Продукция!B:D,3,0))</f>
        <v>Биологический_материал</v>
      </c>
      <c r="K1399" t="str">
        <f>IF(L1399="","",VLOOKUP(L1399,Продукция!B:C,2,0))</f>
        <v>Сыворотка крови</v>
      </c>
      <c r="L1399" s="151" t="s">
        <v>302</v>
      </c>
      <c r="M1399">
        <f>IF(L1399="","",VLOOKUP(L1399,Продукция!B:L,11,0))</f>
        <v>0</v>
      </c>
      <c r="N1399" s="11" t="s">
        <v>873</v>
      </c>
      <c r="P1399" s="11" t="s">
        <v>340</v>
      </c>
      <c r="Q1399" s="11" t="s">
        <v>854</v>
      </c>
      <c r="R1399" s="153" t="s">
        <v>4830</v>
      </c>
      <c r="S1399" s="11">
        <v>20</v>
      </c>
      <c r="T1399" s="11" t="s">
        <v>5209</v>
      </c>
      <c r="V1399" s="14">
        <v>45710</v>
      </c>
      <c r="Z1399" s="11" t="s">
        <v>4823</v>
      </c>
      <c r="AA1399" s="15">
        <v>0.46180555555555558</v>
      </c>
      <c r="AB1399" t="str">
        <f>IF(L1399="","",VLOOKUP(L1399&amp;I1399,Продукция!A:I,9,0))</f>
        <v>рекомендация производителя набора</v>
      </c>
      <c r="AC1399" s="14">
        <v>45713</v>
      </c>
      <c r="AD1399" s="11" t="s">
        <v>2673</v>
      </c>
      <c r="AE1399" s="11" t="s">
        <v>4823</v>
      </c>
      <c r="AF1399" t="str">
        <f>IF(AD1399="","",VLOOKUP(AD1399,'Сотрудники и ссылки'!A:B,2,0))</f>
        <v>Серолог</v>
      </c>
      <c r="AG1399">
        <f>IF(AD1399="","",VLOOKUP(AD1399,'Сотрудники и ссылки'!A:C,3,0))</f>
        <v>20001771</v>
      </c>
      <c r="AH1399" s="11" t="s">
        <v>2673</v>
      </c>
      <c r="AI1399" t="str">
        <f>IF(AH1399="","",VLOOKUP(AH1399,'Сотрудники и ссылки'!A:B,2,0))</f>
        <v>Серолог</v>
      </c>
      <c r="AJ1399">
        <f>IF(AH1399="","",VLOOKUP(AH1399,'Сотрудники и ссылки'!A:C,3,0))</f>
        <v>20001771</v>
      </c>
      <c r="AK1399" s="14">
        <v>45713</v>
      </c>
      <c r="AL1399" s="2">
        <f>IF(AK1399="","",AK1399+VLOOKUP(I1399,'Вид исследования'!B:E,4,0))</f>
        <v>45714</v>
      </c>
      <c r="AM1399" s="2">
        <f>IF(AK1399="","",AK1399+VLOOKUP(I1399,'Вид исследования'!B:F,5,0))</f>
        <v>45714</v>
      </c>
      <c r="AN1399" s="14">
        <v>45713</v>
      </c>
      <c r="AP1399" s="11" t="s">
        <v>189</v>
      </c>
      <c r="AQ1399" t="str">
        <f>IFERROR(IF(L1399="","",VLOOKUP(L1399&amp;I1399,Продукция!A:K,11,0)),"обратитесь к админ справочника")</f>
        <v>согласно рекомендациям производителя теста</v>
      </c>
      <c r="AR1399" s="11" t="s">
        <v>4823</v>
      </c>
      <c r="AS1399" t="str">
        <f>IFERROR(IF(L1399="","",VLOOKUP(L1399&amp;I1399,Продукция!A:J,10,0)),"обратитесь к админ справочника")</f>
        <v>инструкция по применению набора РЗГА Ньюкасла</v>
      </c>
      <c r="AT1399" s="11" t="s">
        <v>4823</v>
      </c>
      <c r="AU1399" s="11" t="s">
        <v>4823</v>
      </c>
      <c r="AV1399" s="11" t="s">
        <v>2673</v>
      </c>
      <c r="AW1399" s="11" t="s">
        <v>4824</v>
      </c>
      <c r="AX1399" s="11" t="s">
        <v>561</v>
      </c>
      <c r="AY1399" s="11" t="s">
        <v>1064</v>
      </c>
      <c r="AZ1399" s="11">
        <v>154</v>
      </c>
      <c r="BA1399" s="11">
        <v>41</v>
      </c>
      <c r="BC1399" s="11" t="s">
        <v>4855</v>
      </c>
    </row>
    <row r="1400" spans="1:55" x14ac:dyDescent="0.25">
      <c r="A1400" t="str">
        <f t="shared" si="26"/>
        <v>С/380Болезнь Ньюкасла уровень антител</v>
      </c>
      <c r="B1400" t="str">
        <f>IF(E1400="","",INDEX(Лаборатории!A:A,MATCH('Производственный контроль'!E1400,Лаборатории!B:B,0)))</f>
        <v xml:space="preserve">КУРИНОЕ ЦАРСТВО АО </v>
      </c>
      <c r="C1400" t="str">
        <f>IF(E1400="","",VLOOKUP(E1400,Лаборатории!B:D,3,0))</f>
        <v>U377_CHL</v>
      </c>
      <c r="D1400" s="12">
        <v>45712</v>
      </c>
      <c r="E1400" s="11" t="s">
        <v>793</v>
      </c>
      <c r="F1400" s="11" t="s">
        <v>544</v>
      </c>
      <c r="G1400" s="11" t="s">
        <v>561</v>
      </c>
      <c r="H1400" s="11" t="s">
        <v>312</v>
      </c>
      <c r="I1400" s="11" t="s">
        <v>3434</v>
      </c>
      <c r="J1400" t="str">
        <f>IF(L1400="","",VLOOKUP(L1400,Продукция!B:D,3,0))</f>
        <v>Биологический_материал</v>
      </c>
      <c r="K1400" t="str">
        <f>IF(L1400="","",VLOOKUP(L1400,Продукция!B:C,2,0))</f>
        <v>Сыворотка крови</v>
      </c>
      <c r="L1400" s="151" t="s">
        <v>302</v>
      </c>
      <c r="M1400">
        <f>IF(L1400="","",VLOOKUP(L1400,Продукция!B:L,11,0))</f>
        <v>0</v>
      </c>
      <c r="N1400" s="11" t="s">
        <v>873</v>
      </c>
      <c r="P1400" s="11" t="s">
        <v>340</v>
      </c>
      <c r="Q1400" s="11" t="s">
        <v>854</v>
      </c>
      <c r="R1400" s="153" t="s">
        <v>4831</v>
      </c>
      <c r="S1400" s="11">
        <v>20</v>
      </c>
      <c r="T1400" s="11" t="s">
        <v>5209</v>
      </c>
      <c r="V1400" s="14">
        <v>45710</v>
      </c>
      <c r="Z1400" s="11" t="s">
        <v>4823</v>
      </c>
      <c r="AA1400" s="15">
        <v>0.46180555555555558</v>
      </c>
      <c r="AB1400" t="str">
        <f>IF(L1400="","",VLOOKUP(L1400&amp;I1400,Продукция!A:I,9,0))</f>
        <v>рекомендация производителя набора</v>
      </c>
      <c r="AC1400" s="14">
        <v>45713</v>
      </c>
      <c r="AD1400" s="11" t="s">
        <v>2673</v>
      </c>
      <c r="AE1400" s="11" t="s">
        <v>4823</v>
      </c>
      <c r="AF1400" t="str">
        <f>IF(AD1400="","",VLOOKUP(AD1400,'Сотрудники и ссылки'!A:B,2,0))</f>
        <v>Серолог</v>
      </c>
      <c r="AG1400">
        <f>IF(AD1400="","",VLOOKUP(AD1400,'Сотрудники и ссылки'!A:C,3,0))</f>
        <v>20001771</v>
      </c>
      <c r="AH1400" s="11" t="s">
        <v>2673</v>
      </c>
      <c r="AI1400" t="str">
        <f>IF(AH1400="","",VLOOKUP(AH1400,'Сотрудники и ссылки'!A:B,2,0))</f>
        <v>Серолог</v>
      </c>
      <c r="AJ1400">
        <f>IF(AH1400="","",VLOOKUP(AH1400,'Сотрудники и ссылки'!A:C,3,0))</f>
        <v>20001771</v>
      </c>
      <c r="AK1400" s="14">
        <v>45713</v>
      </c>
      <c r="AL1400" s="2">
        <f>IF(AK1400="","",AK1400+VLOOKUP(I1400,'Вид исследования'!B:E,4,0))</f>
        <v>45714</v>
      </c>
      <c r="AM1400" s="2">
        <f>IF(AK1400="","",AK1400+VLOOKUP(I1400,'Вид исследования'!B:F,5,0))</f>
        <v>45714</v>
      </c>
      <c r="AN1400" s="14">
        <v>45713</v>
      </c>
      <c r="AP1400" s="11" t="s">
        <v>189</v>
      </c>
      <c r="AQ1400" t="str">
        <f>IFERROR(IF(L1400="","",VLOOKUP(L1400&amp;I1400,Продукция!A:K,11,0)),"обратитесь к админ справочника")</f>
        <v>согласно рекомендациям производителя теста</v>
      </c>
      <c r="AR1400" s="11" t="s">
        <v>4823</v>
      </c>
      <c r="AS1400" t="str">
        <f>IFERROR(IF(L1400="","",VLOOKUP(L1400&amp;I1400,Продукция!A:J,10,0)),"обратитесь к админ справочника")</f>
        <v>инструкция по применению набора РЗГА Ньюкасла</v>
      </c>
      <c r="AT1400" s="11" t="s">
        <v>4823</v>
      </c>
      <c r="AU1400" s="11" t="s">
        <v>4823</v>
      </c>
      <c r="AV1400" s="11" t="s">
        <v>2673</v>
      </c>
      <c r="AW1400" s="11" t="s">
        <v>4824</v>
      </c>
      <c r="AX1400" s="11" t="s">
        <v>561</v>
      </c>
      <c r="AY1400" s="11" t="s">
        <v>1067</v>
      </c>
      <c r="AZ1400" s="11">
        <v>154</v>
      </c>
      <c r="BA1400" s="11">
        <v>41</v>
      </c>
      <c r="BC1400" s="11" t="s">
        <v>4855</v>
      </c>
    </row>
    <row r="1401" spans="1:55" x14ac:dyDescent="0.25">
      <c r="A1401" t="str">
        <f t="shared" si="26"/>
        <v>С/380Болезнь Ньюкасла уровень антител</v>
      </c>
      <c r="B1401" t="str">
        <f>IF(E1401="","",INDEX(Лаборатории!A:A,MATCH('Производственный контроль'!E1401,Лаборатории!B:B,0)))</f>
        <v xml:space="preserve">КУРИНОЕ ЦАРСТВО АО </v>
      </c>
      <c r="C1401" t="str">
        <f>IF(E1401="","",VLOOKUP(E1401,Лаборатории!B:D,3,0))</f>
        <v>U377_CHL</v>
      </c>
      <c r="D1401" s="12">
        <v>45712</v>
      </c>
      <c r="E1401" s="11" t="s">
        <v>793</v>
      </c>
      <c r="F1401" s="11" t="s">
        <v>544</v>
      </c>
      <c r="G1401" s="11" t="s">
        <v>561</v>
      </c>
      <c r="H1401" s="11" t="s">
        <v>312</v>
      </c>
      <c r="I1401" s="11" t="s">
        <v>3434</v>
      </c>
      <c r="J1401" t="str">
        <f>IF(L1401="","",VLOOKUP(L1401,Продукция!B:D,3,0))</f>
        <v>Биологический_материал</v>
      </c>
      <c r="K1401" t="str">
        <f>IF(L1401="","",VLOOKUP(L1401,Продукция!B:C,2,0))</f>
        <v>Сыворотка крови</v>
      </c>
      <c r="L1401" s="151" t="s">
        <v>302</v>
      </c>
      <c r="M1401">
        <f>IF(L1401="","",VLOOKUP(L1401,Продукция!B:L,11,0))</f>
        <v>0</v>
      </c>
      <c r="N1401" s="11" t="s">
        <v>873</v>
      </c>
      <c r="P1401" s="11" t="s">
        <v>340</v>
      </c>
      <c r="Q1401" s="11" t="s">
        <v>854</v>
      </c>
      <c r="R1401" s="153" t="s">
        <v>4832</v>
      </c>
      <c r="S1401" s="11">
        <v>20</v>
      </c>
      <c r="T1401" s="11" t="s">
        <v>5209</v>
      </c>
      <c r="V1401" s="14">
        <v>45710</v>
      </c>
      <c r="Z1401" s="11" t="s">
        <v>4823</v>
      </c>
      <c r="AA1401" s="15">
        <v>0.46180555555555558</v>
      </c>
      <c r="AB1401" t="str">
        <f>IF(L1401="","",VLOOKUP(L1401&amp;I1401,Продукция!A:I,9,0))</f>
        <v>рекомендация производителя набора</v>
      </c>
      <c r="AC1401" s="14">
        <v>45713</v>
      </c>
      <c r="AD1401" s="11" t="s">
        <v>2673</v>
      </c>
      <c r="AE1401" s="11" t="s">
        <v>4823</v>
      </c>
      <c r="AF1401" t="str">
        <f>IF(AD1401="","",VLOOKUP(AD1401,'Сотрудники и ссылки'!A:B,2,0))</f>
        <v>Серолог</v>
      </c>
      <c r="AG1401">
        <f>IF(AD1401="","",VLOOKUP(AD1401,'Сотрудники и ссылки'!A:C,3,0))</f>
        <v>20001771</v>
      </c>
      <c r="AH1401" s="11" t="s">
        <v>2673</v>
      </c>
      <c r="AI1401" t="str">
        <f>IF(AH1401="","",VLOOKUP(AH1401,'Сотрудники и ссылки'!A:B,2,0))</f>
        <v>Серолог</v>
      </c>
      <c r="AJ1401">
        <f>IF(AH1401="","",VLOOKUP(AH1401,'Сотрудники и ссылки'!A:C,3,0))</f>
        <v>20001771</v>
      </c>
      <c r="AK1401" s="14">
        <v>45713</v>
      </c>
      <c r="AL1401" s="2">
        <f>IF(AK1401="","",AK1401+VLOOKUP(I1401,'Вид исследования'!B:E,4,0))</f>
        <v>45714</v>
      </c>
      <c r="AM1401" s="2">
        <f>IF(AK1401="","",AK1401+VLOOKUP(I1401,'Вид исследования'!B:F,5,0))</f>
        <v>45714</v>
      </c>
      <c r="AN1401" s="14">
        <v>45713</v>
      </c>
      <c r="AP1401" s="11" t="s">
        <v>189</v>
      </c>
      <c r="AQ1401" t="str">
        <f>IFERROR(IF(L1401="","",VLOOKUP(L1401&amp;I1401,Продукция!A:K,11,0)),"обратитесь к админ справочника")</f>
        <v>согласно рекомендациям производителя теста</v>
      </c>
      <c r="AR1401" s="11" t="s">
        <v>4823</v>
      </c>
      <c r="AS1401" t="str">
        <f>IFERROR(IF(L1401="","",VLOOKUP(L1401&amp;I1401,Продукция!A:J,10,0)),"обратитесь к админ справочника")</f>
        <v>инструкция по применению набора РЗГА Ньюкасла</v>
      </c>
      <c r="AT1401" s="11" t="s">
        <v>4823</v>
      </c>
      <c r="AU1401" s="11" t="s">
        <v>4823</v>
      </c>
      <c r="AV1401" s="11" t="s">
        <v>2673</v>
      </c>
      <c r="AW1401" s="11" t="s">
        <v>4824</v>
      </c>
      <c r="AX1401" s="11" t="s">
        <v>561</v>
      </c>
      <c r="AY1401" s="11" t="s">
        <v>1070</v>
      </c>
      <c r="AZ1401" s="11">
        <v>154</v>
      </c>
      <c r="BA1401" s="11">
        <v>41</v>
      </c>
      <c r="BC1401" s="11" t="s">
        <v>4855</v>
      </c>
    </row>
    <row r="1402" spans="1:55" x14ac:dyDescent="0.25">
      <c r="A1402" t="str">
        <f t="shared" si="26"/>
        <v>С/380Болезнь Ньюкасла уровень антител</v>
      </c>
      <c r="B1402" t="str">
        <f>IF(E1402="","",INDEX(Лаборатории!A:A,MATCH('Производственный контроль'!E1402,Лаборатории!B:B,0)))</f>
        <v xml:space="preserve">КУРИНОЕ ЦАРСТВО АО </v>
      </c>
      <c r="C1402" t="str">
        <f>IF(E1402="","",VLOOKUP(E1402,Лаборатории!B:D,3,0))</f>
        <v>U377_CHL</v>
      </c>
      <c r="D1402" s="12">
        <v>45712</v>
      </c>
      <c r="E1402" s="11" t="s">
        <v>793</v>
      </c>
      <c r="F1402" s="11" t="s">
        <v>544</v>
      </c>
      <c r="G1402" s="11" t="s">
        <v>561</v>
      </c>
      <c r="H1402" s="11" t="s">
        <v>312</v>
      </c>
      <c r="I1402" s="11" t="s">
        <v>3434</v>
      </c>
      <c r="J1402" t="str">
        <f>IF(L1402="","",VLOOKUP(L1402,Продукция!B:D,3,0))</f>
        <v>Биологический_материал</v>
      </c>
      <c r="K1402" t="str">
        <f>IF(L1402="","",VLOOKUP(L1402,Продукция!B:C,2,0))</f>
        <v>Сыворотка крови</v>
      </c>
      <c r="L1402" s="151" t="s">
        <v>302</v>
      </c>
      <c r="M1402">
        <f>IF(L1402="","",VLOOKUP(L1402,Продукция!B:L,11,0))</f>
        <v>0</v>
      </c>
      <c r="N1402" s="11" t="s">
        <v>873</v>
      </c>
      <c r="P1402" s="11" t="s">
        <v>340</v>
      </c>
      <c r="Q1402" s="11" t="s">
        <v>854</v>
      </c>
      <c r="R1402" s="153" t="s">
        <v>4833</v>
      </c>
      <c r="S1402" s="11">
        <v>20</v>
      </c>
      <c r="T1402" s="11" t="s">
        <v>5209</v>
      </c>
      <c r="V1402" s="14">
        <v>45710</v>
      </c>
      <c r="Z1402" s="11" t="s">
        <v>4823</v>
      </c>
      <c r="AA1402" s="15">
        <v>0.46180555555555558</v>
      </c>
      <c r="AB1402" t="str">
        <f>IF(L1402="","",VLOOKUP(L1402&amp;I1402,Продукция!A:I,9,0))</f>
        <v>рекомендация производителя набора</v>
      </c>
      <c r="AC1402" s="14">
        <v>45713</v>
      </c>
      <c r="AD1402" s="11" t="s">
        <v>2673</v>
      </c>
      <c r="AE1402" s="11" t="s">
        <v>4823</v>
      </c>
      <c r="AF1402" t="str">
        <f>IF(AD1402="","",VLOOKUP(AD1402,'Сотрудники и ссылки'!A:B,2,0))</f>
        <v>Серолог</v>
      </c>
      <c r="AG1402">
        <f>IF(AD1402="","",VLOOKUP(AD1402,'Сотрудники и ссылки'!A:C,3,0))</f>
        <v>20001771</v>
      </c>
      <c r="AH1402" s="11" t="s">
        <v>2673</v>
      </c>
      <c r="AI1402" t="str">
        <f>IF(AH1402="","",VLOOKUP(AH1402,'Сотрудники и ссылки'!A:B,2,0))</f>
        <v>Серолог</v>
      </c>
      <c r="AJ1402">
        <f>IF(AH1402="","",VLOOKUP(AH1402,'Сотрудники и ссылки'!A:C,3,0))</f>
        <v>20001771</v>
      </c>
      <c r="AK1402" s="14">
        <v>45713</v>
      </c>
      <c r="AL1402" s="2">
        <f>IF(AK1402="","",AK1402+VLOOKUP(I1402,'Вид исследования'!B:E,4,0))</f>
        <v>45714</v>
      </c>
      <c r="AM1402" s="2">
        <f>IF(AK1402="","",AK1402+VLOOKUP(I1402,'Вид исследования'!B:F,5,0))</f>
        <v>45714</v>
      </c>
      <c r="AN1402" s="14">
        <v>45713</v>
      </c>
      <c r="AP1402" s="11" t="s">
        <v>189</v>
      </c>
      <c r="AQ1402" t="str">
        <f>IFERROR(IF(L1402="","",VLOOKUP(L1402&amp;I1402,Продукция!A:K,11,0)),"обратитесь к админ справочника")</f>
        <v>согласно рекомендациям производителя теста</v>
      </c>
      <c r="AR1402" s="11" t="s">
        <v>4823</v>
      </c>
      <c r="AS1402" t="str">
        <f>IFERROR(IF(L1402="","",VLOOKUP(L1402&amp;I1402,Продукция!A:J,10,0)),"обратитесь к админ справочника")</f>
        <v>инструкция по применению набора РЗГА Ньюкасла</v>
      </c>
      <c r="AT1402" s="11" t="s">
        <v>4823</v>
      </c>
      <c r="AU1402" s="11" t="s">
        <v>4823</v>
      </c>
      <c r="AV1402" s="11" t="s">
        <v>2673</v>
      </c>
      <c r="AW1402" s="11" t="s">
        <v>4824</v>
      </c>
      <c r="AX1402" s="11" t="s">
        <v>561</v>
      </c>
      <c r="AY1402" s="11" t="s">
        <v>1073</v>
      </c>
      <c r="AZ1402" s="11">
        <v>154</v>
      </c>
      <c r="BA1402" s="11">
        <v>41</v>
      </c>
      <c r="BC1402" s="11" t="s">
        <v>4855</v>
      </c>
    </row>
    <row r="1403" spans="1:55" x14ac:dyDescent="0.25">
      <c r="A1403" t="str">
        <f t="shared" si="26"/>
        <v>С/380Болезнь Ньюкасла уровень антител</v>
      </c>
      <c r="B1403" t="str">
        <f>IF(E1403="","",INDEX(Лаборатории!A:A,MATCH('Производственный контроль'!E1403,Лаборатории!B:B,0)))</f>
        <v xml:space="preserve">КУРИНОЕ ЦАРСТВО АО </v>
      </c>
      <c r="C1403" t="str">
        <f>IF(E1403="","",VLOOKUP(E1403,Лаборатории!B:D,3,0))</f>
        <v>U377_CHL</v>
      </c>
      <c r="D1403" s="12">
        <v>45712</v>
      </c>
      <c r="E1403" s="11" t="s">
        <v>793</v>
      </c>
      <c r="F1403" s="11" t="s">
        <v>544</v>
      </c>
      <c r="G1403" s="11" t="s">
        <v>561</v>
      </c>
      <c r="H1403" s="11" t="s">
        <v>312</v>
      </c>
      <c r="I1403" s="11" t="s">
        <v>3434</v>
      </c>
      <c r="J1403" t="str">
        <f>IF(L1403="","",VLOOKUP(L1403,Продукция!B:D,3,0))</f>
        <v>Биологический_материал</v>
      </c>
      <c r="K1403" t="str">
        <f>IF(L1403="","",VLOOKUP(L1403,Продукция!B:C,2,0))</f>
        <v>Сыворотка крови</v>
      </c>
      <c r="L1403" s="151" t="s">
        <v>302</v>
      </c>
      <c r="M1403">
        <f>IF(L1403="","",VLOOKUP(L1403,Продукция!B:L,11,0))</f>
        <v>0</v>
      </c>
      <c r="N1403" s="11" t="s">
        <v>873</v>
      </c>
      <c r="P1403" s="11" t="s">
        <v>340</v>
      </c>
      <c r="Q1403" s="11" t="s">
        <v>854</v>
      </c>
      <c r="R1403" s="153" t="s">
        <v>4834</v>
      </c>
      <c r="S1403" s="11">
        <v>20</v>
      </c>
      <c r="T1403" s="11" t="s">
        <v>5209</v>
      </c>
      <c r="V1403" s="14">
        <v>45710</v>
      </c>
      <c r="Z1403" s="11" t="s">
        <v>4823</v>
      </c>
      <c r="AA1403" s="15">
        <v>0.46180555555555558</v>
      </c>
      <c r="AB1403" t="str">
        <f>IF(L1403="","",VLOOKUP(L1403&amp;I1403,Продукция!A:I,9,0))</f>
        <v>рекомендация производителя набора</v>
      </c>
      <c r="AC1403" s="14">
        <v>45713</v>
      </c>
      <c r="AD1403" s="11" t="s">
        <v>2673</v>
      </c>
      <c r="AE1403" s="11" t="s">
        <v>4823</v>
      </c>
      <c r="AF1403" t="str">
        <f>IF(AD1403="","",VLOOKUP(AD1403,'Сотрудники и ссылки'!A:B,2,0))</f>
        <v>Серолог</v>
      </c>
      <c r="AG1403">
        <f>IF(AD1403="","",VLOOKUP(AD1403,'Сотрудники и ссылки'!A:C,3,0))</f>
        <v>20001771</v>
      </c>
      <c r="AH1403" s="11" t="s">
        <v>2673</v>
      </c>
      <c r="AI1403" t="str">
        <f>IF(AH1403="","",VLOOKUP(AH1403,'Сотрудники и ссылки'!A:B,2,0))</f>
        <v>Серолог</v>
      </c>
      <c r="AJ1403">
        <f>IF(AH1403="","",VLOOKUP(AH1403,'Сотрудники и ссылки'!A:C,3,0))</f>
        <v>20001771</v>
      </c>
      <c r="AK1403" s="14">
        <v>45713</v>
      </c>
      <c r="AL1403" s="2">
        <f>IF(AK1403="","",AK1403+VLOOKUP(I1403,'Вид исследования'!B:E,4,0))</f>
        <v>45714</v>
      </c>
      <c r="AM1403" s="2">
        <f>IF(AK1403="","",AK1403+VLOOKUP(I1403,'Вид исследования'!B:F,5,0))</f>
        <v>45714</v>
      </c>
      <c r="AN1403" s="14">
        <v>45713</v>
      </c>
      <c r="AP1403" s="11" t="s">
        <v>189</v>
      </c>
      <c r="AQ1403" t="str">
        <f>IFERROR(IF(L1403="","",VLOOKUP(L1403&amp;I1403,Продукция!A:K,11,0)),"обратитесь к админ справочника")</f>
        <v>согласно рекомендациям производителя теста</v>
      </c>
      <c r="AR1403" s="11" t="s">
        <v>4823</v>
      </c>
      <c r="AS1403" t="str">
        <f>IFERROR(IF(L1403="","",VLOOKUP(L1403&amp;I1403,Продукция!A:J,10,0)),"обратитесь к админ справочника")</f>
        <v>инструкция по применению набора РЗГА Ньюкасла</v>
      </c>
      <c r="AT1403" s="11" t="s">
        <v>4823</v>
      </c>
      <c r="AU1403" s="11" t="s">
        <v>4823</v>
      </c>
      <c r="AV1403" s="11" t="s">
        <v>2673</v>
      </c>
      <c r="AW1403" s="11" t="s">
        <v>4824</v>
      </c>
      <c r="AX1403" s="11" t="s">
        <v>561</v>
      </c>
      <c r="AY1403" s="11" t="s">
        <v>1076</v>
      </c>
      <c r="AZ1403" s="11">
        <v>154</v>
      </c>
      <c r="BA1403" s="11">
        <v>41</v>
      </c>
      <c r="BC1403" s="11" t="s">
        <v>4855</v>
      </c>
    </row>
    <row r="1404" spans="1:55" x14ac:dyDescent="0.25">
      <c r="A1404" t="str">
        <f t="shared" si="26"/>
        <v>С/380Болезнь Ньюкасла уровень антител</v>
      </c>
      <c r="B1404" t="str">
        <f>IF(E1404="","",INDEX(Лаборатории!A:A,MATCH('Производственный контроль'!E1404,Лаборатории!B:B,0)))</f>
        <v xml:space="preserve">КУРИНОЕ ЦАРСТВО АО </v>
      </c>
      <c r="C1404" t="str">
        <f>IF(E1404="","",VLOOKUP(E1404,Лаборатории!B:D,3,0))</f>
        <v>U377_CHL</v>
      </c>
      <c r="D1404" s="12">
        <v>45712</v>
      </c>
      <c r="E1404" s="11" t="s">
        <v>793</v>
      </c>
      <c r="F1404" s="11" t="s">
        <v>544</v>
      </c>
      <c r="G1404" s="11" t="s">
        <v>561</v>
      </c>
      <c r="H1404" s="11" t="s">
        <v>312</v>
      </c>
      <c r="I1404" s="11" t="s">
        <v>3434</v>
      </c>
      <c r="J1404" t="str">
        <f>IF(L1404="","",VLOOKUP(L1404,Продукция!B:D,3,0))</f>
        <v>Биологический_материал</v>
      </c>
      <c r="K1404" t="str">
        <f>IF(L1404="","",VLOOKUP(L1404,Продукция!B:C,2,0))</f>
        <v>Сыворотка крови</v>
      </c>
      <c r="L1404" s="151" t="s">
        <v>302</v>
      </c>
      <c r="M1404">
        <f>IF(L1404="","",VLOOKUP(L1404,Продукция!B:L,11,0))</f>
        <v>0</v>
      </c>
      <c r="N1404" s="11" t="s">
        <v>873</v>
      </c>
      <c r="P1404" s="11" t="s">
        <v>340</v>
      </c>
      <c r="Q1404" s="11" t="s">
        <v>854</v>
      </c>
      <c r="R1404" s="153" t="s">
        <v>4835</v>
      </c>
      <c r="S1404" s="11">
        <v>20</v>
      </c>
      <c r="T1404" s="11" t="s">
        <v>5209</v>
      </c>
      <c r="V1404" s="14">
        <v>45711</v>
      </c>
      <c r="Z1404" s="11" t="s">
        <v>4823</v>
      </c>
      <c r="AA1404" s="15">
        <v>0.46180555555555558</v>
      </c>
      <c r="AB1404" t="str">
        <f>IF(L1404="","",VLOOKUP(L1404&amp;I1404,Продукция!A:I,9,0))</f>
        <v>рекомендация производителя набора</v>
      </c>
      <c r="AC1404" s="14">
        <v>45713</v>
      </c>
      <c r="AD1404" s="11" t="s">
        <v>2673</v>
      </c>
      <c r="AE1404" s="11" t="s">
        <v>4823</v>
      </c>
      <c r="AF1404" t="str">
        <f>IF(AD1404="","",VLOOKUP(AD1404,'Сотрудники и ссылки'!A:B,2,0))</f>
        <v>Серолог</v>
      </c>
      <c r="AG1404">
        <f>IF(AD1404="","",VLOOKUP(AD1404,'Сотрудники и ссылки'!A:C,3,0))</f>
        <v>20001771</v>
      </c>
      <c r="AH1404" s="11" t="s">
        <v>2673</v>
      </c>
      <c r="AI1404" t="str">
        <f>IF(AH1404="","",VLOOKUP(AH1404,'Сотрудники и ссылки'!A:B,2,0))</f>
        <v>Серолог</v>
      </c>
      <c r="AJ1404">
        <f>IF(AH1404="","",VLOOKUP(AH1404,'Сотрудники и ссылки'!A:C,3,0))</f>
        <v>20001771</v>
      </c>
      <c r="AK1404" s="14">
        <v>45713</v>
      </c>
      <c r="AL1404" s="2">
        <f>IF(AK1404="","",AK1404+VLOOKUP(I1404,'Вид исследования'!B:E,4,0))</f>
        <v>45714</v>
      </c>
      <c r="AM1404" s="2">
        <f>IF(AK1404="","",AK1404+VLOOKUP(I1404,'Вид исследования'!B:F,5,0))</f>
        <v>45714</v>
      </c>
      <c r="AN1404" s="14">
        <v>45713</v>
      </c>
      <c r="AP1404" s="11" t="s">
        <v>189</v>
      </c>
      <c r="AQ1404" t="str">
        <f>IFERROR(IF(L1404="","",VLOOKUP(L1404&amp;I1404,Продукция!A:K,11,0)),"обратитесь к админ справочника")</f>
        <v>согласно рекомендациям производителя теста</v>
      </c>
      <c r="AR1404" s="11" t="s">
        <v>4823</v>
      </c>
      <c r="AS1404" t="str">
        <f>IFERROR(IF(L1404="","",VLOOKUP(L1404&amp;I1404,Продукция!A:J,10,0)),"обратитесь к админ справочника")</f>
        <v>инструкция по применению набора РЗГА Ньюкасла</v>
      </c>
      <c r="AT1404" s="11" t="s">
        <v>4823</v>
      </c>
      <c r="AU1404" s="11" t="s">
        <v>4823</v>
      </c>
      <c r="AV1404" s="11" t="s">
        <v>2673</v>
      </c>
      <c r="AW1404" s="11" t="s">
        <v>4824</v>
      </c>
      <c r="AX1404" s="11" t="s">
        <v>561</v>
      </c>
      <c r="AY1404" s="11" t="s">
        <v>1079</v>
      </c>
      <c r="AZ1404" s="11">
        <v>154</v>
      </c>
      <c r="BA1404" s="11">
        <v>41</v>
      </c>
      <c r="BC1404" s="11" t="s">
        <v>4855</v>
      </c>
    </row>
    <row r="1405" spans="1:55" x14ac:dyDescent="0.25">
      <c r="A1405" t="str">
        <f t="shared" si="26"/>
        <v>С/380Болезнь Ньюкасла уровень антител</v>
      </c>
      <c r="B1405" t="str">
        <f>IF(E1405="","",INDEX(Лаборатории!A:A,MATCH('Производственный контроль'!E1405,Лаборатории!B:B,0)))</f>
        <v xml:space="preserve">КУРИНОЕ ЦАРСТВО АО </v>
      </c>
      <c r="C1405" t="str">
        <f>IF(E1405="","",VLOOKUP(E1405,Лаборатории!B:D,3,0))</f>
        <v>U377_CHL</v>
      </c>
      <c r="D1405" s="12">
        <v>45712</v>
      </c>
      <c r="E1405" s="11" t="s">
        <v>793</v>
      </c>
      <c r="F1405" s="11" t="s">
        <v>544</v>
      </c>
      <c r="G1405" s="11" t="s">
        <v>561</v>
      </c>
      <c r="H1405" s="11" t="s">
        <v>312</v>
      </c>
      <c r="I1405" s="11" t="s">
        <v>3434</v>
      </c>
      <c r="J1405" t="str">
        <f>IF(L1405="","",VLOOKUP(L1405,Продукция!B:D,3,0))</f>
        <v>Биологический_материал</v>
      </c>
      <c r="K1405" t="str">
        <f>IF(L1405="","",VLOOKUP(L1405,Продукция!B:C,2,0))</f>
        <v>Сыворотка крови</v>
      </c>
      <c r="L1405" s="151" t="s">
        <v>302</v>
      </c>
      <c r="M1405">
        <f>IF(L1405="","",VLOOKUP(L1405,Продукция!B:L,11,0))</f>
        <v>0</v>
      </c>
      <c r="N1405" s="11" t="s">
        <v>873</v>
      </c>
      <c r="P1405" s="11" t="s">
        <v>340</v>
      </c>
      <c r="Q1405" s="11" t="s">
        <v>854</v>
      </c>
      <c r="R1405" s="153" t="s">
        <v>4836</v>
      </c>
      <c r="S1405" s="11">
        <v>20</v>
      </c>
      <c r="T1405" s="11" t="s">
        <v>5209</v>
      </c>
      <c r="V1405" s="14">
        <v>45711</v>
      </c>
      <c r="Z1405" s="11" t="s">
        <v>4823</v>
      </c>
      <c r="AA1405" s="15">
        <v>0.46180555555555558</v>
      </c>
      <c r="AB1405" t="str">
        <f>IF(L1405="","",VLOOKUP(L1405&amp;I1405,Продукция!A:I,9,0))</f>
        <v>рекомендация производителя набора</v>
      </c>
      <c r="AC1405" s="14">
        <v>45713</v>
      </c>
      <c r="AD1405" s="11" t="s">
        <v>2673</v>
      </c>
      <c r="AE1405" s="11" t="s">
        <v>4823</v>
      </c>
      <c r="AF1405" t="str">
        <f>IF(AD1405="","",VLOOKUP(AD1405,'Сотрудники и ссылки'!A:B,2,0))</f>
        <v>Серолог</v>
      </c>
      <c r="AG1405">
        <f>IF(AD1405="","",VLOOKUP(AD1405,'Сотрудники и ссылки'!A:C,3,0))</f>
        <v>20001771</v>
      </c>
      <c r="AH1405" s="11" t="s">
        <v>2673</v>
      </c>
      <c r="AI1405" t="str">
        <f>IF(AH1405="","",VLOOKUP(AH1405,'Сотрудники и ссылки'!A:B,2,0))</f>
        <v>Серолог</v>
      </c>
      <c r="AJ1405">
        <f>IF(AH1405="","",VLOOKUP(AH1405,'Сотрудники и ссылки'!A:C,3,0))</f>
        <v>20001771</v>
      </c>
      <c r="AK1405" s="14">
        <v>45713</v>
      </c>
      <c r="AL1405" s="2">
        <f>IF(AK1405="","",AK1405+VLOOKUP(I1405,'Вид исследования'!B:E,4,0))</f>
        <v>45714</v>
      </c>
      <c r="AM1405" s="2">
        <f>IF(AK1405="","",AK1405+VLOOKUP(I1405,'Вид исследования'!B:F,5,0))</f>
        <v>45714</v>
      </c>
      <c r="AN1405" s="14">
        <v>45713</v>
      </c>
      <c r="AP1405" s="11" t="s">
        <v>189</v>
      </c>
      <c r="AQ1405" t="str">
        <f>IFERROR(IF(L1405="","",VLOOKUP(L1405&amp;I1405,Продукция!A:K,11,0)),"обратитесь к админ справочника")</f>
        <v>согласно рекомендациям производителя теста</v>
      </c>
      <c r="AR1405" s="11" t="s">
        <v>4823</v>
      </c>
      <c r="AS1405" t="str">
        <f>IFERROR(IF(L1405="","",VLOOKUP(L1405&amp;I1405,Продукция!A:J,10,0)),"обратитесь к админ справочника")</f>
        <v>инструкция по применению набора РЗГА Ньюкасла</v>
      </c>
      <c r="AT1405" s="11" t="s">
        <v>4823</v>
      </c>
      <c r="AU1405" s="11" t="s">
        <v>4823</v>
      </c>
      <c r="AV1405" s="11" t="s">
        <v>2673</v>
      </c>
      <c r="AW1405" s="11" t="s">
        <v>4824</v>
      </c>
      <c r="AX1405" s="11" t="s">
        <v>561</v>
      </c>
      <c r="AY1405" s="11" t="s">
        <v>1082</v>
      </c>
      <c r="AZ1405" s="11">
        <v>154</v>
      </c>
      <c r="BA1405" s="11">
        <v>40</v>
      </c>
      <c r="BC1405" s="11" t="s">
        <v>4855</v>
      </c>
    </row>
    <row r="1406" spans="1:55" x14ac:dyDescent="0.25">
      <c r="A1406" t="str">
        <f t="shared" si="26"/>
        <v>С/380Болезнь Ньюкасла уровень антител</v>
      </c>
      <c r="B1406" t="str">
        <f>IF(E1406="","",INDEX(Лаборатории!A:A,MATCH('Производственный контроль'!E1406,Лаборатории!B:B,0)))</f>
        <v xml:space="preserve">КУРИНОЕ ЦАРСТВО АО </v>
      </c>
      <c r="C1406" t="str">
        <f>IF(E1406="","",VLOOKUP(E1406,Лаборатории!B:D,3,0))</f>
        <v>U377_CHL</v>
      </c>
      <c r="D1406" s="12">
        <v>45712</v>
      </c>
      <c r="E1406" s="11" t="s">
        <v>793</v>
      </c>
      <c r="F1406" s="11" t="s">
        <v>544</v>
      </c>
      <c r="G1406" s="11" t="s">
        <v>561</v>
      </c>
      <c r="H1406" s="11" t="s">
        <v>312</v>
      </c>
      <c r="I1406" s="11" t="s">
        <v>3434</v>
      </c>
      <c r="J1406" t="str">
        <f>IF(L1406="","",VLOOKUP(L1406,Продукция!B:D,3,0))</f>
        <v>Биологический_материал</v>
      </c>
      <c r="K1406" t="str">
        <f>IF(L1406="","",VLOOKUP(L1406,Продукция!B:C,2,0))</f>
        <v>Сыворотка крови</v>
      </c>
      <c r="L1406" s="151" t="s">
        <v>302</v>
      </c>
      <c r="M1406">
        <f>IF(L1406="","",VLOOKUP(L1406,Продукция!B:L,11,0))</f>
        <v>0</v>
      </c>
      <c r="N1406" s="11" t="s">
        <v>873</v>
      </c>
      <c r="P1406" s="11" t="s">
        <v>340</v>
      </c>
      <c r="Q1406" s="11" t="s">
        <v>854</v>
      </c>
      <c r="R1406" s="153" t="s">
        <v>4837</v>
      </c>
      <c r="S1406" s="11">
        <v>20</v>
      </c>
      <c r="T1406" s="11" t="s">
        <v>5209</v>
      </c>
      <c r="V1406" s="14">
        <v>45711</v>
      </c>
      <c r="Z1406" s="11" t="s">
        <v>4823</v>
      </c>
      <c r="AA1406" s="15">
        <v>0.46180555555555558</v>
      </c>
      <c r="AB1406" t="str">
        <f>IF(L1406="","",VLOOKUP(L1406&amp;I1406,Продукция!A:I,9,0))</f>
        <v>рекомендация производителя набора</v>
      </c>
      <c r="AC1406" s="14">
        <v>45713</v>
      </c>
      <c r="AD1406" s="11" t="s">
        <v>2673</v>
      </c>
      <c r="AE1406" s="11" t="s">
        <v>4823</v>
      </c>
      <c r="AF1406" t="str">
        <f>IF(AD1406="","",VLOOKUP(AD1406,'Сотрудники и ссылки'!A:B,2,0))</f>
        <v>Серолог</v>
      </c>
      <c r="AG1406">
        <f>IF(AD1406="","",VLOOKUP(AD1406,'Сотрудники и ссылки'!A:C,3,0))</f>
        <v>20001771</v>
      </c>
      <c r="AH1406" s="11" t="s">
        <v>2673</v>
      </c>
      <c r="AI1406" t="str">
        <f>IF(AH1406="","",VLOOKUP(AH1406,'Сотрудники и ссылки'!A:B,2,0))</f>
        <v>Серолог</v>
      </c>
      <c r="AJ1406">
        <f>IF(AH1406="","",VLOOKUP(AH1406,'Сотрудники и ссылки'!A:C,3,0))</f>
        <v>20001771</v>
      </c>
      <c r="AK1406" s="14">
        <v>45713</v>
      </c>
      <c r="AL1406" s="2">
        <f>IF(AK1406="","",AK1406+VLOOKUP(I1406,'Вид исследования'!B:E,4,0))</f>
        <v>45714</v>
      </c>
      <c r="AM1406" s="2">
        <f>IF(AK1406="","",AK1406+VLOOKUP(I1406,'Вид исследования'!B:F,5,0))</f>
        <v>45714</v>
      </c>
      <c r="AN1406" s="14">
        <v>45713</v>
      </c>
      <c r="AP1406" s="11" t="s">
        <v>189</v>
      </c>
      <c r="AQ1406" t="str">
        <f>IFERROR(IF(L1406="","",VLOOKUP(L1406&amp;I1406,Продукция!A:K,11,0)),"обратитесь к админ справочника")</f>
        <v>согласно рекомендациям производителя теста</v>
      </c>
      <c r="AR1406" s="11" t="s">
        <v>4823</v>
      </c>
      <c r="AS1406" t="str">
        <f>IFERROR(IF(L1406="","",VLOOKUP(L1406&amp;I1406,Продукция!A:J,10,0)),"обратитесь к админ справочника")</f>
        <v>инструкция по применению набора РЗГА Ньюкасла</v>
      </c>
      <c r="AT1406" s="11" t="s">
        <v>4823</v>
      </c>
      <c r="AU1406" s="11" t="s">
        <v>4823</v>
      </c>
      <c r="AV1406" s="11" t="s">
        <v>2673</v>
      </c>
      <c r="AW1406" s="11" t="s">
        <v>4824</v>
      </c>
      <c r="AX1406" s="11" t="s">
        <v>561</v>
      </c>
      <c r="AY1406" s="11" t="s">
        <v>1085</v>
      </c>
      <c r="AZ1406" s="11">
        <v>154</v>
      </c>
      <c r="BA1406" s="11">
        <v>40</v>
      </c>
      <c r="BC1406" s="11" t="s">
        <v>4855</v>
      </c>
    </row>
    <row r="1407" spans="1:55" x14ac:dyDescent="0.25">
      <c r="A1407" t="str">
        <f t="shared" si="26"/>
        <v>С/380Вирус гриппа птиц подтипа H9 уровень антител (ВНИИЗЖ)</v>
      </c>
      <c r="B1407" t="str">
        <f>IF(E1407="","",INDEX(Лаборатории!A:A,MATCH('Производственный контроль'!E1407,Лаборатории!B:B,0)))</f>
        <v xml:space="preserve">КУРИНОЕ ЦАРСТВО АО </v>
      </c>
      <c r="C1407" t="str">
        <f>IF(E1407="","",VLOOKUP(E1407,Лаборатории!B:D,3,0))</f>
        <v>U377_CHL</v>
      </c>
      <c r="D1407" s="12">
        <v>45712</v>
      </c>
      <c r="E1407" s="11" t="s">
        <v>793</v>
      </c>
      <c r="F1407" s="11" t="s">
        <v>544</v>
      </c>
      <c r="G1407" s="11" t="s">
        <v>561</v>
      </c>
      <c r="H1407" s="11" t="s">
        <v>312</v>
      </c>
      <c r="I1407" s="11" t="s">
        <v>3435</v>
      </c>
      <c r="J1407" t="str">
        <f>IF(L1407="","",VLOOKUP(L1407,Продукция!B:D,3,0))</f>
        <v>Биологический_материал</v>
      </c>
      <c r="K1407" t="str">
        <f>IF(L1407="","",VLOOKUP(L1407,Продукция!B:C,2,0))</f>
        <v>Сыворотка крови</v>
      </c>
      <c r="L1407" s="151" t="s">
        <v>302</v>
      </c>
      <c r="M1407">
        <f>IF(L1407="","",VLOOKUP(L1407,Продукция!B:L,11,0))</f>
        <v>0</v>
      </c>
      <c r="N1407" s="11" t="s">
        <v>873</v>
      </c>
      <c r="P1407" s="11" t="s">
        <v>340</v>
      </c>
      <c r="Q1407" s="11" t="s">
        <v>854</v>
      </c>
      <c r="R1407" s="153" t="s">
        <v>4828</v>
      </c>
      <c r="S1407" s="11">
        <v>20</v>
      </c>
      <c r="T1407" s="11" t="s">
        <v>5209</v>
      </c>
      <c r="V1407" s="14">
        <v>45711</v>
      </c>
      <c r="Z1407" s="11" t="s">
        <v>4823</v>
      </c>
      <c r="AA1407" s="15">
        <v>0.46180555555555558</v>
      </c>
      <c r="AB1407" t="str">
        <f>IF(L1407="","",VLOOKUP(L1407&amp;I1407,Продукция!A:I,9,0))</f>
        <v>рекомендация производителя набора</v>
      </c>
      <c r="AC1407" s="14">
        <v>45714</v>
      </c>
      <c r="AD1407" s="11" t="s">
        <v>2673</v>
      </c>
      <c r="AE1407" s="11" t="s">
        <v>4823</v>
      </c>
      <c r="AF1407" t="str">
        <f>IF(AD1407="","",VLOOKUP(AD1407,'Сотрудники и ссылки'!A:B,2,0))</f>
        <v>Серолог</v>
      </c>
      <c r="AG1407">
        <f>IF(AD1407="","",VLOOKUP(AD1407,'Сотрудники и ссылки'!A:C,3,0))</f>
        <v>20001771</v>
      </c>
      <c r="AH1407" s="11" t="s">
        <v>2673</v>
      </c>
      <c r="AI1407" t="str">
        <f>IF(AH1407="","",VLOOKUP(AH1407,'Сотрудники и ссылки'!A:B,2,0))</f>
        <v>Серолог</v>
      </c>
      <c r="AJ1407">
        <f>IF(AH1407="","",VLOOKUP(AH1407,'Сотрудники и ссылки'!A:C,3,0))</f>
        <v>20001771</v>
      </c>
      <c r="AK1407" s="14">
        <v>45714</v>
      </c>
      <c r="AL1407" s="2">
        <f>IF(AK1407="","",AK1407+VLOOKUP(I1407,'Вид исследования'!B:E,4,0))</f>
        <v>45715</v>
      </c>
      <c r="AM1407" s="2">
        <f>IF(AK1407="","",AK1407+VLOOKUP(I1407,'Вид исследования'!B:F,5,0))</f>
        <v>45715</v>
      </c>
      <c r="AN1407" s="14">
        <v>45714</v>
      </c>
      <c r="AP1407" s="11" t="s">
        <v>189</v>
      </c>
      <c r="AQ1407" t="str">
        <f>IFERROR(IF(L1407="","",VLOOKUP(L1407&amp;I1407,Продукция!A:K,11,0)),"обратитесь к админ справочника")</f>
        <v>согласно рекомендациям производителя теста</v>
      </c>
      <c r="AR1407" s="11" t="s">
        <v>4823</v>
      </c>
      <c r="AS1407" t="str">
        <f>IFERROR(IF(L1407="","",VLOOKUP(L1407&amp;I1407,Продукция!A:J,10,0)),"обратитесь к админ справочника")</f>
        <v>инструкция по применению набора AI, Н9</v>
      </c>
      <c r="AT1407" s="11" t="s">
        <v>4823</v>
      </c>
      <c r="AU1407" s="11" t="s">
        <v>4823</v>
      </c>
      <c r="AV1407" s="11" t="s">
        <v>2673</v>
      </c>
      <c r="AW1407" s="11" t="s">
        <v>4824</v>
      </c>
      <c r="AX1407" s="11" t="s">
        <v>561</v>
      </c>
      <c r="AY1407" s="11" t="s">
        <v>1058</v>
      </c>
      <c r="AZ1407" s="11">
        <v>154</v>
      </c>
      <c r="BA1407" s="11">
        <v>41</v>
      </c>
      <c r="BC1407" s="11" t="s">
        <v>4855</v>
      </c>
    </row>
    <row r="1408" spans="1:55" x14ac:dyDescent="0.25">
      <c r="A1408" t="str">
        <f t="shared" si="26"/>
        <v>С/380Вирус гриппа птиц подтипа H9 уровень антител (ВНИИЗЖ)</v>
      </c>
      <c r="B1408" t="str">
        <f>IF(E1408="","",INDEX(Лаборатории!A:A,MATCH('Производственный контроль'!E1408,Лаборатории!B:B,0)))</f>
        <v xml:space="preserve">КУРИНОЕ ЦАРСТВО АО </v>
      </c>
      <c r="C1408" t="str">
        <f>IF(E1408="","",VLOOKUP(E1408,Лаборатории!B:D,3,0))</f>
        <v>U377_CHL</v>
      </c>
      <c r="D1408" s="12">
        <v>45712</v>
      </c>
      <c r="E1408" s="11" t="s">
        <v>793</v>
      </c>
      <c r="F1408" s="11" t="s">
        <v>544</v>
      </c>
      <c r="G1408" s="11" t="s">
        <v>561</v>
      </c>
      <c r="H1408" s="11" t="s">
        <v>312</v>
      </c>
      <c r="I1408" s="11" t="s">
        <v>3435</v>
      </c>
      <c r="J1408" t="str">
        <f>IF(L1408="","",VLOOKUP(L1408,Продукция!B:D,3,0))</f>
        <v>Биологический_материал</v>
      </c>
      <c r="K1408" t="str">
        <f>IF(L1408="","",VLOOKUP(L1408,Продукция!B:C,2,0))</f>
        <v>Сыворотка крови</v>
      </c>
      <c r="L1408" s="151" t="s">
        <v>302</v>
      </c>
      <c r="M1408">
        <f>IF(L1408="","",VLOOKUP(L1408,Продукция!B:L,11,0))</f>
        <v>0</v>
      </c>
      <c r="N1408" s="11" t="s">
        <v>873</v>
      </c>
      <c r="P1408" s="11" t="s">
        <v>340</v>
      </c>
      <c r="Q1408" s="11" t="s">
        <v>854</v>
      </c>
      <c r="R1408" s="153" t="s">
        <v>4830</v>
      </c>
      <c r="S1408" s="11">
        <v>20</v>
      </c>
      <c r="T1408" s="11" t="s">
        <v>5209</v>
      </c>
      <c r="V1408" s="14">
        <v>45710</v>
      </c>
      <c r="Z1408" s="11" t="s">
        <v>4823</v>
      </c>
      <c r="AA1408" s="15">
        <v>0.46180555555555558</v>
      </c>
      <c r="AB1408" t="str">
        <f>IF(L1408="","",VLOOKUP(L1408&amp;I1408,Продукция!A:I,9,0))</f>
        <v>рекомендация производителя набора</v>
      </c>
      <c r="AC1408" s="14">
        <v>45714</v>
      </c>
      <c r="AD1408" s="11" t="s">
        <v>2673</v>
      </c>
      <c r="AE1408" s="11" t="s">
        <v>4823</v>
      </c>
      <c r="AF1408" t="str">
        <f>IF(AD1408="","",VLOOKUP(AD1408,'Сотрудники и ссылки'!A:B,2,0))</f>
        <v>Серолог</v>
      </c>
      <c r="AG1408">
        <f>IF(AD1408="","",VLOOKUP(AD1408,'Сотрудники и ссылки'!A:C,3,0))</f>
        <v>20001771</v>
      </c>
      <c r="AH1408" s="11" t="s">
        <v>2673</v>
      </c>
      <c r="AI1408" t="str">
        <f>IF(AH1408="","",VLOOKUP(AH1408,'Сотрудники и ссылки'!A:B,2,0))</f>
        <v>Серолог</v>
      </c>
      <c r="AJ1408">
        <f>IF(AH1408="","",VLOOKUP(AH1408,'Сотрудники и ссылки'!A:C,3,0))</f>
        <v>20001771</v>
      </c>
      <c r="AK1408" s="14">
        <v>45714</v>
      </c>
      <c r="AL1408" s="2">
        <f>IF(AK1408="","",AK1408+VLOOKUP(I1408,'Вид исследования'!B:E,4,0))</f>
        <v>45715</v>
      </c>
      <c r="AM1408" s="2">
        <f>IF(AK1408="","",AK1408+VLOOKUP(I1408,'Вид исследования'!B:F,5,0))</f>
        <v>45715</v>
      </c>
      <c r="AN1408" s="14">
        <v>45714</v>
      </c>
      <c r="AP1408" s="11" t="s">
        <v>189</v>
      </c>
      <c r="AQ1408" t="str">
        <f>IFERROR(IF(L1408="","",VLOOKUP(L1408&amp;I1408,Продукция!A:K,11,0)),"обратитесь к админ справочника")</f>
        <v>согласно рекомендациям производителя теста</v>
      </c>
      <c r="AR1408" s="11" t="s">
        <v>4823</v>
      </c>
      <c r="AS1408" t="str">
        <f>IFERROR(IF(L1408="","",VLOOKUP(L1408&amp;I1408,Продукция!A:J,10,0)),"обратитесь к админ справочника")</f>
        <v>инструкция по применению набора AI, Н9</v>
      </c>
      <c r="AT1408" s="11" t="s">
        <v>4823</v>
      </c>
      <c r="AU1408" s="11" t="s">
        <v>4823</v>
      </c>
      <c r="AV1408" s="11" t="s">
        <v>2673</v>
      </c>
      <c r="AW1408" s="11" t="s">
        <v>4824</v>
      </c>
      <c r="AX1408" s="11" t="s">
        <v>561</v>
      </c>
      <c r="AY1408" s="11" t="s">
        <v>1064</v>
      </c>
      <c r="AZ1408" s="11">
        <v>154</v>
      </c>
      <c r="BA1408" s="11">
        <v>41</v>
      </c>
      <c r="BC1408" s="11" t="s">
        <v>4855</v>
      </c>
    </row>
    <row r="1409" spans="1:55" x14ac:dyDescent="0.25">
      <c r="A1409" t="str">
        <f t="shared" si="26"/>
        <v>С/380Вирус гриппа птиц подтипа H9 уровень антител (ВНИИЗЖ)</v>
      </c>
      <c r="B1409" t="str">
        <f>IF(E1409="","",INDEX(Лаборатории!A:A,MATCH('Производственный контроль'!E1409,Лаборатории!B:B,0)))</f>
        <v xml:space="preserve">КУРИНОЕ ЦАРСТВО АО </v>
      </c>
      <c r="C1409" t="str">
        <f>IF(E1409="","",VLOOKUP(E1409,Лаборатории!B:D,3,0))</f>
        <v>U377_CHL</v>
      </c>
      <c r="D1409" s="12">
        <v>45712</v>
      </c>
      <c r="E1409" s="11" t="s">
        <v>793</v>
      </c>
      <c r="F1409" s="11" t="s">
        <v>544</v>
      </c>
      <c r="G1409" s="11" t="s">
        <v>561</v>
      </c>
      <c r="H1409" s="11" t="s">
        <v>312</v>
      </c>
      <c r="I1409" s="11" t="s">
        <v>3435</v>
      </c>
      <c r="J1409" t="str">
        <f>IF(L1409="","",VLOOKUP(L1409,Продукция!B:D,3,0))</f>
        <v>Биологический_материал</v>
      </c>
      <c r="K1409" t="str">
        <f>IF(L1409="","",VLOOKUP(L1409,Продукция!B:C,2,0))</f>
        <v>Сыворотка крови</v>
      </c>
      <c r="L1409" s="151" t="s">
        <v>302</v>
      </c>
      <c r="M1409">
        <f>IF(L1409="","",VLOOKUP(L1409,Продукция!B:L,11,0))</f>
        <v>0</v>
      </c>
      <c r="N1409" s="11" t="s">
        <v>873</v>
      </c>
      <c r="P1409" s="11" t="s">
        <v>340</v>
      </c>
      <c r="Q1409" s="11" t="s">
        <v>854</v>
      </c>
      <c r="R1409" s="153" t="s">
        <v>4834</v>
      </c>
      <c r="S1409" s="11">
        <v>20</v>
      </c>
      <c r="T1409" s="11" t="s">
        <v>5209</v>
      </c>
      <c r="V1409" s="14">
        <v>45710</v>
      </c>
      <c r="Z1409" s="11" t="s">
        <v>4823</v>
      </c>
      <c r="AA1409" s="15">
        <v>0.46180555555555558</v>
      </c>
      <c r="AB1409" t="str">
        <f>IF(L1409="","",VLOOKUP(L1409&amp;I1409,Продукция!A:I,9,0))</f>
        <v>рекомендация производителя набора</v>
      </c>
      <c r="AC1409" s="14">
        <v>45714</v>
      </c>
      <c r="AD1409" s="11" t="s">
        <v>2673</v>
      </c>
      <c r="AE1409" s="11" t="s">
        <v>4823</v>
      </c>
      <c r="AF1409" t="str">
        <f>IF(AD1409="","",VLOOKUP(AD1409,'Сотрудники и ссылки'!A:B,2,0))</f>
        <v>Серолог</v>
      </c>
      <c r="AG1409">
        <f>IF(AD1409="","",VLOOKUP(AD1409,'Сотрудники и ссылки'!A:C,3,0))</f>
        <v>20001771</v>
      </c>
      <c r="AH1409" s="11" t="s">
        <v>2673</v>
      </c>
      <c r="AI1409" t="str">
        <f>IF(AH1409="","",VLOOKUP(AH1409,'Сотрудники и ссылки'!A:B,2,0))</f>
        <v>Серолог</v>
      </c>
      <c r="AJ1409">
        <f>IF(AH1409="","",VLOOKUP(AH1409,'Сотрудники и ссылки'!A:C,3,0))</f>
        <v>20001771</v>
      </c>
      <c r="AK1409" s="14">
        <v>45714</v>
      </c>
      <c r="AL1409" s="2">
        <f>IF(AK1409="","",AK1409+VLOOKUP(I1409,'Вид исследования'!B:E,4,0))</f>
        <v>45715</v>
      </c>
      <c r="AM1409" s="2">
        <f>IF(AK1409="","",AK1409+VLOOKUP(I1409,'Вид исследования'!B:F,5,0))</f>
        <v>45715</v>
      </c>
      <c r="AN1409" s="14">
        <v>45714</v>
      </c>
      <c r="AP1409" s="11" t="s">
        <v>189</v>
      </c>
      <c r="AQ1409" t="str">
        <f>IFERROR(IF(L1409="","",VLOOKUP(L1409&amp;I1409,Продукция!A:K,11,0)),"обратитесь к админ справочника")</f>
        <v>согласно рекомендациям производителя теста</v>
      </c>
      <c r="AR1409" s="11" t="s">
        <v>4823</v>
      </c>
      <c r="AS1409" t="str">
        <f>IFERROR(IF(L1409="","",VLOOKUP(L1409&amp;I1409,Продукция!A:J,10,0)),"обратитесь к админ справочника")</f>
        <v>инструкция по применению набора AI, Н9</v>
      </c>
      <c r="AT1409" s="11" t="s">
        <v>4823</v>
      </c>
      <c r="AU1409" s="11" t="s">
        <v>4823</v>
      </c>
      <c r="AV1409" s="11" t="s">
        <v>2673</v>
      </c>
      <c r="AW1409" s="11" t="s">
        <v>4824</v>
      </c>
      <c r="AX1409" s="11" t="s">
        <v>561</v>
      </c>
      <c r="AY1409" s="11" t="s">
        <v>1076</v>
      </c>
      <c r="AZ1409" s="11">
        <v>154</v>
      </c>
      <c r="BA1409" s="11">
        <v>41</v>
      </c>
      <c r="BC1409" s="11" t="s">
        <v>4855</v>
      </c>
    </row>
    <row r="1410" spans="1:55" x14ac:dyDescent="0.25">
      <c r="A1410" t="str">
        <f t="shared" si="26"/>
        <v>С/380Вирус гриппа птиц подтипа Н5 уровень антител (ВНИИЗЖ)</v>
      </c>
      <c r="B1410" t="str">
        <f>IF(E1410="","",INDEX(Лаборатории!A:A,MATCH('Производственный контроль'!E1410,Лаборатории!B:B,0)))</f>
        <v xml:space="preserve">КУРИНОЕ ЦАРСТВО АО </v>
      </c>
      <c r="C1410" t="str">
        <f>IF(E1410="","",VLOOKUP(E1410,Лаборатории!B:D,3,0))</f>
        <v>U377_CHL</v>
      </c>
      <c r="D1410" s="12">
        <v>45712</v>
      </c>
      <c r="E1410" s="11" t="s">
        <v>793</v>
      </c>
      <c r="F1410" s="11" t="s">
        <v>544</v>
      </c>
      <c r="G1410" s="11" t="s">
        <v>561</v>
      </c>
      <c r="H1410" s="11" t="s">
        <v>312</v>
      </c>
      <c r="I1410" s="11" t="s">
        <v>3437</v>
      </c>
      <c r="J1410" t="str">
        <f>IF(L1410="","",VLOOKUP(L1410,Продукция!B:D,3,0))</f>
        <v>Биологический_материал</v>
      </c>
      <c r="K1410" t="str">
        <f>IF(L1410="","",VLOOKUP(L1410,Продукция!B:C,2,0))</f>
        <v>Сыворотка крови</v>
      </c>
      <c r="L1410" s="151" t="s">
        <v>302</v>
      </c>
      <c r="M1410">
        <f>IF(L1410="","",VLOOKUP(L1410,Продукция!B:L,11,0))</f>
        <v>0</v>
      </c>
      <c r="N1410" s="11" t="s">
        <v>873</v>
      </c>
      <c r="P1410" s="11" t="s">
        <v>340</v>
      </c>
      <c r="Q1410" s="11" t="s">
        <v>854</v>
      </c>
      <c r="R1410" s="153" t="s">
        <v>4828</v>
      </c>
      <c r="S1410" s="11">
        <v>20</v>
      </c>
      <c r="T1410" s="11" t="s">
        <v>5209</v>
      </c>
      <c r="V1410" s="14">
        <v>45711</v>
      </c>
      <c r="Z1410" s="11" t="s">
        <v>4823</v>
      </c>
      <c r="AA1410" s="15">
        <v>0.46180555555555558</v>
      </c>
      <c r="AB1410" t="str">
        <f>IF(L1410="","",VLOOKUP(L1410&amp;I1410,Продукция!A:I,9,0))</f>
        <v>рекомендация производителя набора</v>
      </c>
      <c r="AC1410" s="14">
        <v>45714</v>
      </c>
      <c r="AD1410" s="11" t="s">
        <v>2676</v>
      </c>
      <c r="AE1410" s="11" t="s">
        <v>4823</v>
      </c>
      <c r="AF1410" t="str">
        <f>IF(AD1410="","",VLOOKUP(AD1410,'Сотрудники и ссылки'!A:B,2,0))</f>
        <v>Серолог</v>
      </c>
      <c r="AG1410">
        <f>IF(AD1410="","",VLOOKUP(AD1410,'Сотрудники и ссылки'!A:C,3,0))</f>
        <v>20007746</v>
      </c>
      <c r="AH1410" s="11" t="s">
        <v>2676</v>
      </c>
      <c r="AI1410" t="str">
        <f>IF(AH1410="","",VLOOKUP(AH1410,'Сотрудники и ссылки'!A:B,2,0))</f>
        <v>Серолог</v>
      </c>
      <c r="AJ1410">
        <f>IF(AH1410="","",VLOOKUP(AH1410,'Сотрудники и ссылки'!A:C,3,0))</f>
        <v>20007746</v>
      </c>
      <c r="AK1410" s="14">
        <v>45714</v>
      </c>
      <c r="AL1410" s="2">
        <f>IF(AK1410="","",AK1410+VLOOKUP(I1410,'Вид исследования'!B:E,4,0))</f>
        <v>45715</v>
      </c>
      <c r="AM1410" s="2">
        <f>IF(AK1410="","",AK1410+VLOOKUP(I1410,'Вид исследования'!B:F,5,0))</f>
        <v>45715</v>
      </c>
      <c r="AN1410" s="14">
        <v>45714</v>
      </c>
      <c r="AP1410" s="11" t="s">
        <v>189</v>
      </c>
      <c r="AQ1410" t="str">
        <f>IFERROR(IF(L1410="","",VLOOKUP(L1410&amp;I1410,Продукция!A:K,11,0)),"обратитесь к админ справочника")</f>
        <v>согласно рекомендациям производителя теста</v>
      </c>
      <c r="AR1410" s="11" t="s">
        <v>4823</v>
      </c>
      <c r="AS1410" t="str">
        <f>IFERROR(IF(L1410="","",VLOOKUP(L1410&amp;I1410,Продукция!A:J,10,0)),"обратитесь к админ справочника")</f>
        <v>инструкция по применению набора AI, Н5</v>
      </c>
      <c r="AT1410" s="11" t="s">
        <v>4823</v>
      </c>
      <c r="AU1410" s="11" t="s">
        <v>4823</v>
      </c>
      <c r="AV1410" s="11" t="s">
        <v>2676</v>
      </c>
      <c r="AW1410" s="11" t="s">
        <v>4824</v>
      </c>
      <c r="AX1410" s="11" t="s">
        <v>561</v>
      </c>
      <c r="AY1410" s="11" t="s">
        <v>1058</v>
      </c>
      <c r="AZ1410" s="11">
        <v>154</v>
      </c>
      <c r="BA1410" s="11">
        <v>41</v>
      </c>
      <c r="BC1410" s="11" t="s">
        <v>4855</v>
      </c>
    </row>
    <row r="1411" spans="1:55" x14ac:dyDescent="0.25">
      <c r="A1411" t="str">
        <f t="shared" si="26"/>
        <v>С/380Вирус гриппа птиц подтипа Н5 уровень антител (ВНИИЗЖ)</v>
      </c>
      <c r="B1411" t="str">
        <f>IF(E1411="","",INDEX(Лаборатории!A:A,MATCH('Производственный контроль'!E1411,Лаборатории!B:B,0)))</f>
        <v xml:space="preserve">КУРИНОЕ ЦАРСТВО АО </v>
      </c>
      <c r="C1411" t="str">
        <f>IF(E1411="","",VLOOKUP(E1411,Лаборатории!B:D,3,0))</f>
        <v>U377_CHL</v>
      </c>
      <c r="D1411" s="12">
        <v>45712</v>
      </c>
      <c r="E1411" s="11" t="s">
        <v>793</v>
      </c>
      <c r="F1411" s="11" t="s">
        <v>544</v>
      </c>
      <c r="G1411" s="11" t="s">
        <v>561</v>
      </c>
      <c r="H1411" s="11" t="s">
        <v>312</v>
      </c>
      <c r="I1411" s="11" t="s">
        <v>3437</v>
      </c>
      <c r="J1411" t="str">
        <f>IF(L1411="","",VLOOKUP(L1411,Продукция!B:D,3,0))</f>
        <v>Биологический_материал</v>
      </c>
      <c r="K1411" t="str">
        <f>IF(L1411="","",VLOOKUP(L1411,Продукция!B:C,2,0))</f>
        <v>Сыворотка крови</v>
      </c>
      <c r="L1411" s="151" t="s">
        <v>302</v>
      </c>
      <c r="M1411">
        <f>IF(L1411="","",VLOOKUP(L1411,Продукция!B:L,11,0))</f>
        <v>0</v>
      </c>
      <c r="N1411" s="11" t="s">
        <v>873</v>
      </c>
      <c r="P1411" s="11" t="s">
        <v>340</v>
      </c>
      <c r="Q1411" s="11" t="s">
        <v>854</v>
      </c>
      <c r="R1411" s="153" t="s">
        <v>4830</v>
      </c>
      <c r="S1411" s="11">
        <v>20</v>
      </c>
      <c r="T1411" s="11" t="s">
        <v>5209</v>
      </c>
      <c r="V1411" s="14">
        <v>45710</v>
      </c>
      <c r="Z1411" s="11" t="s">
        <v>4823</v>
      </c>
      <c r="AA1411" s="15">
        <v>0.46180555555555558</v>
      </c>
      <c r="AB1411" t="str">
        <f>IF(L1411="","",VLOOKUP(L1411&amp;I1411,Продукция!A:I,9,0))</f>
        <v>рекомендация производителя набора</v>
      </c>
      <c r="AC1411" s="14">
        <v>45714</v>
      </c>
      <c r="AD1411" s="11" t="s">
        <v>2676</v>
      </c>
      <c r="AE1411" s="11" t="s">
        <v>4823</v>
      </c>
      <c r="AF1411" t="str">
        <f>IF(AD1411="","",VLOOKUP(AD1411,'Сотрудники и ссылки'!A:B,2,0))</f>
        <v>Серолог</v>
      </c>
      <c r="AG1411">
        <f>IF(AD1411="","",VLOOKUP(AD1411,'Сотрудники и ссылки'!A:C,3,0))</f>
        <v>20007746</v>
      </c>
      <c r="AH1411" s="11" t="s">
        <v>2676</v>
      </c>
      <c r="AI1411" t="str">
        <f>IF(AH1411="","",VLOOKUP(AH1411,'Сотрудники и ссылки'!A:B,2,0))</f>
        <v>Серолог</v>
      </c>
      <c r="AJ1411">
        <f>IF(AH1411="","",VLOOKUP(AH1411,'Сотрудники и ссылки'!A:C,3,0))</f>
        <v>20007746</v>
      </c>
      <c r="AK1411" s="14">
        <v>45714</v>
      </c>
      <c r="AL1411" s="2">
        <f>IF(AK1411="","",AK1411+VLOOKUP(I1411,'Вид исследования'!B:E,4,0))</f>
        <v>45715</v>
      </c>
      <c r="AM1411" s="2">
        <f>IF(AK1411="","",AK1411+VLOOKUP(I1411,'Вид исследования'!B:F,5,0))</f>
        <v>45715</v>
      </c>
      <c r="AN1411" s="14">
        <v>45714</v>
      </c>
      <c r="AP1411" s="11" t="s">
        <v>189</v>
      </c>
      <c r="AQ1411" t="str">
        <f>IFERROR(IF(L1411="","",VLOOKUP(L1411&amp;I1411,Продукция!A:K,11,0)),"обратитесь к админ справочника")</f>
        <v>согласно рекомендациям производителя теста</v>
      </c>
      <c r="AR1411" s="11" t="s">
        <v>4823</v>
      </c>
      <c r="AS1411" t="str">
        <f>IFERROR(IF(L1411="","",VLOOKUP(L1411&amp;I1411,Продукция!A:J,10,0)),"обратитесь к админ справочника")</f>
        <v>инструкция по применению набора AI, Н5</v>
      </c>
      <c r="AT1411" s="11" t="s">
        <v>4823</v>
      </c>
      <c r="AU1411" s="11" t="s">
        <v>4823</v>
      </c>
      <c r="AV1411" s="11" t="s">
        <v>2676</v>
      </c>
      <c r="AW1411" s="11" t="s">
        <v>4824</v>
      </c>
      <c r="AX1411" s="11" t="s">
        <v>561</v>
      </c>
      <c r="AY1411" s="11" t="s">
        <v>1064</v>
      </c>
      <c r="AZ1411" s="11">
        <v>154</v>
      </c>
      <c r="BA1411" s="11">
        <v>41</v>
      </c>
      <c r="BC1411" s="11" t="s">
        <v>4855</v>
      </c>
    </row>
    <row r="1412" spans="1:55" x14ac:dyDescent="0.25">
      <c r="A1412" t="str">
        <f t="shared" si="26"/>
        <v>С/380Вирус гриппа птиц подтипа Н5 уровень антител (ВНИИЗЖ)</v>
      </c>
      <c r="B1412" t="str">
        <f>IF(E1412="","",INDEX(Лаборатории!A:A,MATCH('Производственный контроль'!E1412,Лаборатории!B:B,0)))</f>
        <v xml:space="preserve">КУРИНОЕ ЦАРСТВО АО </v>
      </c>
      <c r="C1412" t="str">
        <f>IF(E1412="","",VLOOKUP(E1412,Лаборатории!B:D,3,0))</f>
        <v>U377_CHL</v>
      </c>
      <c r="D1412" s="12">
        <v>45712</v>
      </c>
      <c r="E1412" s="11" t="s">
        <v>793</v>
      </c>
      <c r="F1412" s="11" t="s">
        <v>544</v>
      </c>
      <c r="G1412" s="11" t="s">
        <v>561</v>
      </c>
      <c r="H1412" s="11" t="s">
        <v>312</v>
      </c>
      <c r="I1412" s="11" t="s">
        <v>3437</v>
      </c>
      <c r="J1412" t="str">
        <f>IF(L1412="","",VLOOKUP(L1412,Продукция!B:D,3,0))</f>
        <v>Биологический_материал</v>
      </c>
      <c r="K1412" t="str">
        <f>IF(L1412="","",VLOOKUP(L1412,Продукция!B:C,2,0))</f>
        <v>Сыворотка крови</v>
      </c>
      <c r="L1412" s="151" t="s">
        <v>302</v>
      </c>
      <c r="M1412">
        <f>IF(L1412="","",VLOOKUP(L1412,Продукция!B:L,11,0))</f>
        <v>0</v>
      </c>
      <c r="N1412" s="11" t="s">
        <v>873</v>
      </c>
      <c r="P1412" s="11" t="s">
        <v>340</v>
      </c>
      <c r="Q1412" s="11" t="s">
        <v>854</v>
      </c>
      <c r="R1412" s="153" t="s">
        <v>4834</v>
      </c>
      <c r="S1412" s="11">
        <v>20</v>
      </c>
      <c r="T1412" s="11" t="s">
        <v>5209</v>
      </c>
      <c r="V1412" s="14">
        <v>45710</v>
      </c>
      <c r="Z1412" s="11" t="s">
        <v>4823</v>
      </c>
      <c r="AA1412" s="15">
        <v>0.46180555555555558</v>
      </c>
      <c r="AB1412" t="str">
        <f>IF(L1412="","",VLOOKUP(L1412&amp;I1412,Продукция!A:I,9,0))</f>
        <v>рекомендация производителя набора</v>
      </c>
      <c r="AC1412" s="14">
        <v>45714</v>
      </c>
      <c r="AD1412" s="11" t="s">
        <v>2676</v>
      </c>
      <c r="AE1412" s="11" t="s">
        <v>4823</v>
      </c>
      <c r="AF1412" t="str">
        <f>IF(AD1412="","",VLOOKUP(AD1412,'Сотрудники и ссылки'!A:B,2,0))</f>
        <v>Серолог</v>
      </c>
      <c r="AG1412">
        <f>IF(AD1412="","",VLOOKUP(AD1412,'Сотрудники и ссылки'!A:C,3,0))</f>
        <v>20007746</v>
      </c>
      <c r="AH1412" s="11" t="s">
        <v>2676</v>
      </c>
      <c r="AI1412" t="str">
        <f>IF(AH1412="","",VLOOKUP(AH1412,'Сотрудники и ссылки'!A:B,2,0))</f>
        <v>Серолог</v>
      </c>
      <c r="AJ1412">
        <f>IF(AH1412="","",VLOOKUP(AH1412,'Сотрудники и ссылки'!A:C,3,0))</f>
        <v>20007746</v>
      </c>
      <c r="AK1412" s="14">
        <v>45714</v>
      </c>
      <c r="AL1412" s="2">
        <f>IF(AK1412="","",AK1412+VLOOKUP(I1412,'Вид исследования'!B:E,4,0))</f>
        <v>45715</v>
      </c>
      <c r="AM1412" s="2">
        <f>IF(AK1412="","",AK1412+VLOOKUP(I1412,'Вид исследования'!B:F,5,0))</f>
        <v>45715</v>
      </c>
      <c r="AN1412" s="14">
        <v>45714</v>
      </c>
      <c r="AP1412" s="11" t="s">
        <v>189</v>
      </c>
      <c r="AQ1412" t="str">
        <f>IFERROR(IF(L1412="","",VLOOKUP(L1412&amp;I1412,Продукция!A:K,11,0)),"обратитесь к админ справочника")</f>
        <v>согласно рекомендациям производителя теста</v>
      </c>
      <c r="AR1412" s="11" t="s">
        <v>4823</v>
      </c>
      <c r="AS1412" t="str">
        <f>IFERROR(IF(L1412="","",VLOOKUP(L1412&amp;I1412,Продукция!A:J,10,0)),"обратитесь к админ справочника")</f>
        <v>инструкция по применению набора AI, Н5</v>
      </c>
      <c r="AT1412" s="11" t="s">
        <v>4823</v>
      </c>
      <c r="AU1412" s="11" t="s">
        <v>4823</v>
      </c>
      <c r="AV1412" s="11" t="s">
        <v>2676</v>
      </c>
      <c r="AW1412" s="11" t="s">
        <v>4824</v>
      </c>
      <c r="AX1412" s="11" t="s">
        <v>561</v>
      </c>
      <c r="AY1412" s="11" t="s">
        <v>1076</v>
      </c>
      <c r="AZ1412" s="11">
        <v>154</v>
      </c>
      <c r="BA1412" s="11">
        <v>41</v>
      </c>
      <c r="BC1412" s="11" t="s">
        <v>4855</v>
      </c>
    </row>
    <row r="1413" spans="1:55" x14ac:dyDescent="0.25">
      <c r="A1413" t="str">
        <f t="shared" si="26"/>
        <v>С/380ART (BioChek) инфекционный альвеолярный ринотрахеит тип А и В уровень антител</v>
      </c>
      <c r="B1413" t="str">
        <f>IF(E1413="","",INDEX(Лаборатории!A:A,MATCH('Производственный контроль'!E1413,Лаборатории!B:B,0)))</f>
        <v xml:space="preserve">КУРИНОЕ ЦАРСТВО АО </v>
      </c>
      <c r="C1413" t="str">
        <f>IF(E1413="","",VLOOKUP(E1413,Лаборатории!B:D,3,0))</f>
        <v>U377_CHL</v>
      </c>
      <c r="D1413" s="12">
        <v>45712</v>
      </c>
      <c r="E1413" s="11" t="s">
        <v>793</v>
      </c>
      <c r="F1413" s="11" t="s">
        <v>544</v>
      </c>
      <c r="G1413" s="11" t="s">
        <v>561</v>
      </c>
      <c r="H1413" s="11" t="s">
        <v>262</v>
      </c>
      <c r="I1413" s="11" t="s">
        <v>3409</v>
      </c>
      <c r="J1413" t="str">
        <f>IF(L1413="","",VLOOKUP(L1413,Продукция!B:D,3,0))</f>
        <v>Биологический_материал</v>
      </c>
      <c r="K1413" t="str">
        <f>IF(L1413="","",VLOOKUP(L1413,Продукция!B:C,2,0))</f>
        <v>Сыворотка крови</v>
      </c>
      <c r="L1413" s="151" t="s">
        <v>302</v>
      </c>
      <c r="M1413">
        <f>IF(L1413="","",VLOOKUP(L1413,Продукция!B:L,11,0))</f>
        <v>0</v>
      </c>
      <c r="N1413" s="11" t="s">
        <v>873</v>
      </c>
      <c r="P1413" s="11" t="s">
        <v>340</v>
      </c>
      <c r="Q1413" s="11" t="s">
        <v>854</v>
      </c>
      <c r="R1413" s="153" t="s">
        <v>4830</v>
      </c>
      <c r="S1413" s="11">
        <v>18</v>
      </c>
      <c r="T1413" s="11" t="s">
        <v>5209</v>
      </c>
      <c r="V1413" s="14">
        <v>45710</v>
      </c>
      <c r="Z1413" s="11" t="s">
        <v>4823</v>
      </c>
      <c r="AA1413" s="15">
        <v>0.46180555555555558</v>
      </c>
      <c r="AB1413" t="str">
        <f>IF(L1413="","",VLOOKUP(L1413&amp;I1413,Продукция!A:I,9,0))</f>
        <v>рекомендация производителя набора</v>
      </c>
      <c r="AC1413" s="14">
        <v>45716</v>
      </c>
      <c r="AD1413" s="11" t="s">
        <v>2673</v>
      </c>
      <c r="AE1413" s="11" t="s">
        <v>4823</v>
      </c>
      <c r="AF1413" t="str">
        <f>IF(AD1413="","",VLOOKUP(AD1413,'Сотрудники и ссылки'!A:B,2,0))</f>
        <v>Серолог</v>
      </c>
      <c r="AG1413">
        <f>IF(AD1413="","",VLOOKUP(AD1413,'Сотрудники и ссылки'!A:C,3,0))</f>
        <v>20001771</v>
      </c>
      <c r="AH1413" s="11" t="s">
        <v>2673</v>
      </c>
      <c r="AI1413" t="str">
        <f>IF(AH1413="","",VLOOKUP(AH1413,'Сотрудники и ссылки'!A:B,2,0))</f>
        <v>Серолог</v>
      </c>
      <c r="AJ1413">
        <f>IF(AH1413="","",VLOOKUP(AH1413,'Сотрудники и ссылки'!A:C,3,0))</f>
        <v>20001771</v>
      </c>
      <c r="AK1413" s="14">
        <v>45716</v>
      </c>
      <c r="AL1413" s="2">
        <f>IF(AK1413="","",AK1413+VLOOKUP(I1413,'Вид исследования'!B:E,4,0))</f>
        <v>45717</v>
      </c>
      <c r="AM1413" s="2">
        <f>IF(AK1413="","",AK1413+VLOOKUP(I1413,'Вид исследования'!B:F,5,0))</f>
        <v>45717</v>
      </c>
      <c r="AN1413" s="14">
        <v>45716</v>
      </c>
      <c r="AP1413" s="11" t="s">
        <v>189</v>
      </c>
      <c r="AQ1413" t="str">
        <f>IFERROR(IF(L1413="","",VLOOKUP(L1413&amp;I1413,Продукция!A:K,11,0)),"обратитесь к админ справочника")</f>
        <v>согласно рекомендациям производителя теста</v>
      </c>
      <c r="AR1413" s="11" t="s">
        <v>4823</v>
      </c>
      <c r="AS1413" t="str">
        <f>IFERROR(IF(L1413="","",VLOOKUP(L1413&amp;I1413,Продукция!A:J,10,0)),"обратитесь к админ справочника")</f>
        <v>инструкция тест- ситема Биочек СК-120</v>
      </c>
      <c r="AT1413" s="11" t="s">
        <v>4823</v>
      </c>
      <c r="AU1413" s="11" t="s">
        <v>4823</v>
      </c>
      <c r="AV1413" s="11" t="s">
        <v>2673</v>
      </c>
      <c r="AW1413" s="11" t="s">
        <v>4824</v>
      </c>
      <c r="AX1413" s="11" t="s">
        <v>561</v>
      </c>
      <c r="AY1413" s="11" t="s">
        <v>1064</v>
      </c>
      <c r="AZ1413" s="11">
        <v>154</v>
      </c>
      <c r="BA1413" s="11">
        <v>41</v>
      </c>
      <c r="BC1413" s="11" t="s">
        <v>4855</v>
      </c>
    </row>
    <row r="1414" spans="1:55" x14ac:dyDescent="0.25">
      <c r="A1414" t="str">
        <f t="shared" si="26"/>
        <v>С/380ART (BioChek) инфекционный альвеолярный ринотрахеит тип А и В уровень антител</v>
      </c>
      <c r="B1414" t="str">
        <f>IF(E1414="","",INDEX(Лаборатории!A:A,MATCH('Производственный контроль'!E1414,Лаборатории!B:B,0)))</f>
        <v xml:space="preserve">КУРИНОЕ ЦАРСТВО АО </v>
      </c>
      <c r="C1414" t="str">
        <f>IF(E1414="","",VLOOKUP(E1414,Лаборатории!B:D,3,0))</f>
        <v>U377_CHL</v>
      </c>
      <c r="D1414" s="12">
        <v>45712</v>
      </c>
      <c r="E1414" s="11" t="s">
        <v>793</v>
      </c>
      <c r="F1414" s="11" t="s">
        <v>544</v>
      </c>
      <c r="G1414" s="11" t="s">
        <v>561</v>
      </c>
      <c r="H1414" s="11" t="s">
        <v>262</v>
      </c>
      <c r="I1414" s="11" t="s">
        <v>3409</v>
      </c>
      <c r="J1414" t="str">
        <f>IF(L1414="","",VLOOKUP(L1414,Продукция!B:D,3,0))</f>
        <v>Биологический_материал</v>
      </c>
      <c r="K1414" t="str">
        <f>IF(L1414="","",VLOOKUP(L1414,Продукция!B:C,2,0))</f>
        <v>Сыворотка крови</v>
      </c>
      <c r="L1414" s="151" t="s">
        <v>302</v>
      </c>
      <c r="M1414">
        <f>IF(L1414="","",VLOOKUP(L1414,Продукция!B:L,11,0))</f>
        <v>0</v>
      </c>
      <c r="N1414" s="11" t="s">
        <v>873</v>
      </c>
      <c r="P1414" s="11" t="s">
        <v>340</v>
      </c>
      <c r="Q1414" s="11" t="s">
        <v>854</v>
      </c>
      <c r="R1414" s="153" t="s">
        <v>4828</v>
      </c>
      <c r="S1414" s="11">
        <v>18</v>
      </c>
      <c r="T1414" s="11" t="s">
        <v>5209</v>
      </c>
      <c r="V1414" s="14">
        <v>45711</v>
      </c>
      <c r="Z1414" s="11" t="s">
        <v>4823</v>
      </c>
      <c r="AA1414" s="15">
        <v>0.46180555555555558</v>
      </c>
      <c r="AB1414" t="str">
        <f>IF(L1414="","",VLOOKUP(L1414&amp;I1414,Продукция!A:I,9,0))</f>
        <v>рекомендация производителя набора</v>
      </c>
      <c r="AC1414" s="14">
        <v>45716</v>
      </c>
      <c r="AD1414" s="11" t="s">
        <v>2673</v>
      </c>
      <c r="AE1414" s="11" t="s">
        <v>4823</v>
      </c>
      <c r="AF1414" t="str">
        <f>IF(AD1414="","",VLOOKUP(AD1414,'Сотрудники и ссылки'!A:B,2,0))</f>
        <v>Серолог</v>
      </c>
      <c r="AG1414">
        <f>IF(AD1414="","",VLOOKUP(AD1414,'Сотрудники и ссылки'!A:C,3,0))</f>
        <v>20001771</v>
      </c>
      <c r="AH1414" s="11" t="s">
        <v>2673</v>
      </c>
      <c r="AI1414" t="str">
        <f>IF(AH1414="","",VLOOKUP(AH1414,'Сотрудники и ссылки'!A:B,2,0))</f>
        <v>Серолог</v>
      </c>
      <c r="AJ1414">
        <f>IF(AH1414="","",VLOOKUP(AH1414,'Сотрудники и ссылки'!A:C,3,0))</f>
        <v>20001771</v>
      </c>
      <c r="AK1414" s="14">
        <v>45716</v>
      </c>
      <c r="AL1414" s="2">
        <f>IF(AK1414="","",AK1414+VLOOKUP(I1414,'Вид исследования'!B:E,4,0))</f>
        <v>45717</v>
      </c>
      <c r="AM1414" s="2">
        <f>IF(AK1414="","",AK1414+VLOOKUP(I1414,'Вид исследования'!B:F,5,0))</f>
        <v>45717</v>
      </c>
      <c r="AN1414" s="14">
        <v>45716</v>
      </c>
      <c r="AP1414" s="11" t="s">
        <v>189</v>
      </c>
      <c r="AQ1414" t="str">
        <f>IFERROR(IF(L1414="","",VLOOKUP(L1414&amp;I1414,Продукция!A:K,11,0)),"обратитесь к админ справочника")</f>
        <v>согласно рекомендациям производителя теста</v>
      </c>
      <c r="AR1414" s="11" t="s">
        <v>4823</v>
      </c>
      <c r="AS1414" t="str">
        <f>IFERROR(IF(L1414="","",VLOOKUP(L1414&amp;I1414,Продукция!A:J,10,0)),"обратитесь к админ справочника")</f>
        <v>инструкция тест- ситема Биочек СК-120</v>
      </c>
      <c r="AT1414" s="11" t="s">
        <v>4823</v>
      </c>
      <c r="AU1414" s="11" t="s">
        <v>4823</v>
      </c>
      <c r="AV1414" s="11" t="s">
        <v>2673</v>
      </c>
      <c r="AW1414" s="11" t="s">
        <v>4824</v>
      </c>
      <c r="AX1414" s="11" t="s">
        <v>561</v>
      </c>
      <c r="AY1414" s="11" t="s">
        <v>1058</v>
      </c>
      <c r="AZ1414" s="11">
        <v>154</v>
      </c>
      <c r="BA1414" s="11">
        <v>41</v>
      </c>
      <c r="BC1414" s="11" t="s">
        <v>4855</v>
      </c>
    </row>
    <row r="1415" spans="1:55" x14ac:dyDescent="0.25">
      <c r="A1415" t="str">
        <f t="shared" si="26"/>
        <v>С/380ART (BioChek) инфекционный альвеолярный ринотрахеит тип А и В уровень антител</v>
      </c>
      <c r="B1415" t="str">
        <f>IF(E1415="","",INDEX(Лаборатории!A:A,MATCH('Производственный контроль'!E1415,Лаборатории!B:B,0)))</f>
        <v xml:space="preserve">КУРИНОЕ ЦАРСТВО АО </v>
      </c>
      <c r="C1415" t="str">
        <f>IF(E1415="","",VLOOKUP(E1415,Лаборатории!B:D,3,0))</f>
        <v>U377_CHL</v>
      </c>
      <c r="D1415" s="12">
        <v>45712</v>
      </c>
      <c r="E1415" s="11" t="s">
        <v>793</v>
      </c>
      <c r="F1415" s="11" t="s">
        <v>544</v>
      </c>
      <c r="G1415" s="11" t="s">
        <v>561</v>
      </c>
      <c r="H1415" s="11" t="s">
        <v>262</v>
      </c>
      <c r="I1415" s="11" t="s">
        <v>3409</v>
      </c>
      <c r="J1415" t="str">
        <f>IF(L1415="","",VLOOKUP(L1415,Продукция!B:D,3,0))</f>
        <v>Биологический_материал</v>
      </c>
      <c r="K1415" t="str">
        <f>IF(L1415="","",VLOOKUP(L1415,Продукция!B:C,2,0))</f>
        <v>Сыворотка крови</v>
      </c>
      <c r="L1415" s="151" t="s">
        <v>302</v>
      </c>
      <c r="M1415">
        <f>IF(L1415="","",VLOOKUP(L1415,Продукция!B:L,11,0))</f>
        <v>0</v>
      </c>
      <c r="N1415" s="11" t="s">
        <v>873</v>
      </c>
      <c r="P1415" s="11" t="s">
        <v>340</v>
      </c>
      <c r="Q1415" s="11" t="s">
        <v>854</v>
      </c>
      <c r="R1415" s="153" t="s">
        <v>4834</v>
      </c>
      <c r="S1415" s="11">
        <v>18</v>
      </c>
      <c r="T1415" s="11" t="s">
        <v>5209</v>
      </c>
      <c r="V1415" s="14">
        <v>45710</v>
      </c>
      <c r="Z1415" s="11" t="s">
        <v>4823</v>
      </c>
      <c r="AA1415" s="15">
        <v>0.46180555555555558</v>
      </c>
      <c r="AB1415" t="str">
        <f>IF(L1415="","",VLOOKUP(L1415&amp;I1415,Продукция!A:I,9,0))</f>
        <v>рекомендация производителя набора</v>
      </c>
      <c r="AC1415" s="14">
        <v>45716</v>
      </c>
      <c r="AD1415" s="11" t="s">
        <v>2673</v>
      </c>
      <c r="AE1415" s="11" t="s">
        <v>4823</v>
      </c>
      <c r="AF1415" t="str">
        <f>IF(AD1415="","",VLOOKUP(AD1415,'Сотрудники и ссылки'!A:B,2,0))</f>
        <v>Серолог</v>
      </c>
      <c r="AG1415">
        <f>IF(AD1415="","",VLOOKUP(AD1415,'Сотрудники и ссылки'!A:C,3,0))</f>
        <v>20001771</v>
      </c>
      <c r="AH1415" s="11" t="s">
        <v>2673</v>
      </c>
      <c r="AI1415" t="str">
        <f>IF(AH1415="","",VLOOKUP(AH1415,'Сотрудники и ссылки'!A:B,2,0))</f>
        <v>Серолог</v>
      </c>
      <c r="AJ1415">
        <f>IF(AH1415="","",VLOOKUP(AH1415,'Сотрудники и ссылки'!A:C,3,0))</f>
        <v>20001771</v>
      </c>
      <c r="AK1415" s="14">
        <v>45716</v>
      </c>
      <c r="AL1415" s="2">
        <f>IF(AK1415="","",AK1415+VLOOKUP(I1415,'Вид исследования'!B:E,4,0))</f>
        <v>45717</v>
      </c>
      <c r="AM1415" s="2">
        <f>IF(AK1415="","",AK1415+VLOOKUP(I1415,'Вид исследования'!B:F,5,0))</f>
        <v>45717</v>
      </c>
      <c r="AN1415" s="14">
        <v>45716</v>
      </c>
      <c r="AP1415" s="11" t="s">
        <v>189</v>
      </c>
      <c r="AQ1415" t="str">
        <f>IFERROR(IF(L1415="","",VLOOKUP(L1415&amp;I1415,Продукция!A:K,11,0)),"обратитесь к админ справочника")</f>
        <v>согласно рекомендациям производителя теста</v>
      </c>
      <c r="AR1415" s="11" t="s">
        <v>4823</v>
      </c>
      <c r="AS1415" t="str">
        <f>IFERROR(IF(L1415="","",VLOOKUP(L1415&amp;I1415,Продукция!A:J,10,0)),"обратитесь к админ справочника")</f>
        <v>инструкция тест- ситема Биочек СК-120</v>
      </c>
      <c r="AT1415" s="11" t="s">
        <v>4823</v>
      </c>
      <c r="AU1415" s="11" t="s">
        <v>4823</v>
      </c>
      <c r="AV1415" s="11" t="s">
        <v>2673</v>
      </c>
      <c r="AW1415" s="11" t="s">
        <v>4824</v>
      </c>
      <c r="AX1415" s="11" t="s">
        <v>561</v>
      </c>
      <c r="AY1415" s="11" t="s">
        <v>1076</v>
      </c>
      <c r="AZ1415" s="11">
        <v>154</v>
      </c>
      <c r="BA1415" s="11">
        <v>41</v>
      </c>
      <c r="BC1415" s="11" t="s">
        <v>4855</v>
      </c>
    </row>
    <row r="1416" spans="1:55" x14ac:dyDescent="0.25">
      <c r="A1416" t="str">
        <f t="shared" si="26"/>
        <v>С/380IBD (BioChek) болезнь Гамборо уровень антител</v>
      </c>
      <c r="B1416" t="str">
        <f>IF(E1416="","",INDEX(Лаборатории!A:A,MATCH('Производственный контроль'!E1416,Лаборатории!B:B,0)))</f>
        <v xml:space="preserve">КУРИНОЕ ЦАРСТВО АО </v>
      </c>
      <c r="C1416" t="str">
        <f>IF(E1416="","",VLOOKUP(E1416,Лаборатории!B:D,3,0))</f>
        <v>U377_CHL</v>
      </c>
      <c r="D1416" s="12">
        <v>45712</v>
      </c>
      <c r="E1416" s="11" t="s">
        <v>793</v>
      </c>
      <c r="F1416" s="11" t="s">
        <v>544</v>
      </c>
      <c r="G1416" s="11" t="s">
        <v>561</v>
      </c>
      <c r="H1416" s="11" t="s">
        <v>262</v>
      </c>
      <c r="I1416" s="11" t="s">
        <v>3415</v>
      </c>
      <c r="J1416" t="str">
        <f>IF(L1416="","",VLOOKUP(L1416,Продукция!B:D,3,0))</f>
        <v>Биологический_материал</v>
      </c>
      <c r="K1416" t="str">
        <f>IF(L1416="","",VLOOKUP(L1416,Продукция!B:C,2,0))</f>
        <v>Сыворотка крови</v>
      </c>
      <c r="L1416" s="151" t="s">
        <v>302</v>
      </c>
      <c r="M1416">
        <f>IF(L1416="","",VLOOKUP(L1416,Продукция!B:L,11,0))</f>
        <v>0</v>
      </c>
      <c r="N1416" s="11" t="s">
        <v>873</v>
      </c>
      <c r="P1416" s="11" t="s">
        <v>340</v>
      </c>
      <c r="Q1416" s="11" t="s">
        <v>854</v>
      </c>
      <c r="R1416" s="153" t="s">
        <v>4830</v>
      </c>
      <c r="S1416" s="11">
        <v>18</v>
      </c>
      <c r="T1416" s="11" t="s">
        <v>5209</v>
      </c>
      <c r="V1416" s="14">
        <v>45710</v>
      </c>
      <c r="Z1416" s="11" t="s">
        <v>4823</v>
      </c>
      <c r="AA1416" s="15">
        <v>0.46180555555555558</v>
      </c>
      <c r="AB1416" t="str">
        <f>IF(L1416="","",VLOOKUP(L1416&amp;I1416,Продукция!A:I,9,0))</f>
        <v>рекомендация производителя набора</v>
      </c>
      <c r="AC1416" s="14">
        <v>45716</v>
      </c>
      <c r="AD1416" s="11" t="s">
        <v>2673</v>
      </c>
      <c r="AE1416" s="11" t="s">
        <v>4823</v>
      </c>
      <c r="AF1416" t="str">
        <f>IF(AD1416="","",VLOOKUP(AD1416,'Сотрудники и ссылки'!A:B,2,0))</f>
        <v>Серолог</v>
      </c>
      <c r="AG1416">
        <f>IF(AD1416="","",VLOOKUP(AD1416,'Сотрудники и ссылки'!A:C,3,0))</f>
        <v>20001771</v>
      </c>
      <c r="AH1416" s="11" t="s">
        <v>2673</v>
      </c>
      <c r="AI1416" t="str">
        <f>IF(AH1416="","",VLOOKUP(AH1416,'Сотрудники и ссылки'!A:B,2,0))</f>
        <v>Серолог</v>
      </c>
      <c r="AJ1416">
        <f>IF(AH1416="","",VLOOKUP(AH1416,'Сотрудники и ссылки'!A:C,3,0))</f>
        <v>20001771</v>
      </c>
      <c r="AK1416" s="14">
        <v>45716</v>
      </c>
      <c r="AL1416" s="2">
        <f>IF(AK1416="","",AK1416+VLOOKUP(I1416,'Вид исследования'!B:E,4,0))</f>
        <v>45717</v>
      </c>
      <c r="AM1416" s="2">
        <f>IF(AK1416="","",AK1416+VLOOKUP(I1416,'Вид исследования'!B:F,5,0))</f>
        <v>45717</v>
      </c>
      <c r="AN1416" s="14">
        <v>45716</v>
      </c>
      <c r="AP1416" s="11" t="s">
        <v>189</v>
      </c>
      <c r="AQ1416" t="str">
        <f>IFERROR(IF(L1416="","",VLOOKUP(L1416&amp;I1416,Продукция!A:K,11,0)),"обратитесь к админ справочника")</f>
        <v>согласно рекомендациям производителя теста</v>
      </c>
      <c r="AR1416" s="11" t="s">
        <v>4823</v>
      </c>
      <c r="AS1416" t="str">
        <f>IFERROR(IF(L1416="","",VLOOKUP(L1416&amp;I1416,Продукция!A:J,10,0)),"обратитесь к админ справочника")</f>
        <v>инструкция тест- ситема Биочек СК-113</v>
      </c>
      <c r="AT1416" s="11" t="s">
        <v>4823</v>
      </c>
      <c r="AU1416" s="11" t="s">
        <v>4823</v>
      </c>
      <c r="AV1416" s="11" t="s">
        <v>2673</v>
      </c>
      <c r="AW1416" s="11" t="s">
        <v>4824</v>
      </c>
      <c r="AX1416" s="11" t="s">
        <v>561</v>
      </c>
      <c r="AY1416" s="11" t="s">
        <v>1064</v>
      </c>
      <c r="AZ1416" s="11">
        <v>154</v>
      </c>
      <c r="BA1416" s="11">
        <v>41</v>
      </c>
      <c r="BC1416" s="11" t="s">
        <v>4855</v>
      </c>
    </row>
    <row r="1417" spans="1:55" x14ac:dyDescent="0.25">
      <c r="A1417" t="str">
        <f t="shared" si="26"/>
        <v>С/380IBD (BioChek) болезнь Гамборо уровень антител</v>
      </c>
      <c r="B1417" t="str">
        <f>IF(E1417="","",INDEX(Лаборатории!A:A,MATCH('Производственный контроль'!E1417,Лаборатории!B:B,0)))</f>
        <v xml:space="preserve">КУРИНОЕ ЦАРСТВО АО </v>
      </c>
      <c r="C1417" t="str">
        <f>IF(E1417="","",VLOOKUP(E1417,Лаборатории!B:D,3,0))</f>
        <v>U377_CHL</v>
      </c>
      <c r="D1417" s="12">
        <v>45712</v>
      </c>
      <c r="E1417" s="11" t="s">
        <v>793</v>
      </c>
      <c r="F1417" s="11" t="s">
        <v>544</v>
      </c>
      <c r="G1417" s="11" t="s">
        <v>561</v>
      </c>
      <c r="H1417" s="11" t="s">
        <v>262</v>
      </c>
      <c r="I1417" s="11" t="s">
        <v>3415</v>
      </c>
      <c r="J1417" t="str">
        <f>IF(L1417="","",VLOOKUP(L1417,Продукция!B:D,3,0))</f>
        <v>Биологический_материал</v>
      </c>
      <c r="K1417" t="str">
        <f>IF(L1417="","",VLOOKUP(L1417,Продукция!B:C,2,0))</f>
        <v>Сыворотка крови</v>
      </c>
      <c r="L1417" s="151" t="s">
        <v>302</v>
      </c>
      <c r="M1417">
        <f>IF(L1417="","",VLOOKUP(L1417,Продукция!B:L,11,0))</f>
        <v>0</v>
      </c>
      <c r="N1417" s="11" t="s">
        <v>873</v>
      </c>
      <c r="P1417" s="11" t="s">
        <v>340</v>
      </c>
      <c r="Q1417" s="11" t="s">
        <v>854</v>
      </c>
      <c r="R1417" s="153" t="s">
        <v>4828</v>
      </c>
      <c r="S1417" s="11">
        <v>18</v>
      </c>
      <c r="T1417" s="11" t="s">
        <v>5209</v>
      </c>
      <c r="V1417" s="14">
        <v>45711</v>
      </c>
      <c r="Z1417" s="11" t="s">
        <v>4823</v>
      </c>
      <c r="AA1417" s="15">
        <v>0.46180555555555558</v>
      </c>
      <c r="AB1417" t="str">
        <f>IF(L1417="","",VLOOKUP(L1417&amp;I1417,Продукция!A:I,9,0))</f>
        <v>рекомендация производителя набора</v>
      </c>
      <c r="AC1417" s="14">
        <v>45716</v>
      </c>
      <c r="AD1417" s="11" t="s">
        <v>2673</v>
      </c>
      <c r="AE1417" s="11" t="s">
        <v>4823</v>
      </c>
      <c r="AF1417" t="str">
        <f>IF(AD1417="","",VLOOKUP(AD1417,'Сотрудники и ссылки'!A:B,2,0))</f>
        <v>Серолог</v>
      </c>
      <c r="AG1417">
        <f>IF(AD1417="","",VLOOKUP(AD1417,'Сотрудники и ссылки'!A:C,3,0))</f>
        <v>20001771</v>
      </c>
      <c r="AH1417" s="11" t="s">
        <v>2673</v>
      </c>
      <c r="AI1417" t="str">
        <f>IF(AH1417="","",VLOOKUP(AH1417,'Сотрудники и ссылки'!A:B,2,0))</f>
        <v>Серолог</v>
      </c>
      <c r="AJ1417">
        <f>IF(AH1417="","",VLOOKUP(AH1417,'Сотрудники и ссылки'!A:C,3,0))</f>
        <v>20001771</v>
      </c>
      <c r="AK1417" s="14">
        <v>45716</v>
      </c>
      <c r="AL1417" s="2">
        <f>IF(AK1417="","",AK1417+VLOOKUP(I1417,'Вид исследования'!B:E,4,0))</f>
        <v>45717</v>
      </c>
      <c r="AM1417" s="2">
        <f>IF(AK1417="","",AK1417+VLOOKUP(I1417,'Вид исследования'!B:F,5,0))</f>
        <v>45717</v>
      </c>
      <c r="AN1417" s="14">
        <v>45716</v>
      </c>
      <c r="AP1417" s="11" t="s">
        <v>189</v>
      </c>
      <c r="AQ1417" t="str">
        <f>IFERROR(IF(L1417="","",VLOOKUP(L1417&amp;I1417,Продукция!A:K,11,0)),"обратитесь к админ справочника")</f>
        <v>согласно рекомендациям производителя теста</v>
      </c>
      <c r="AR1417" s="11" t="s">
        <v>4823</v>
      </c>
      <c r="AS1417" t="str">
        <f>IFERROR(IF(L1417="","",VLOOKUP(L1417&amp;I1417,Продукция!A:J,10,0)),"обратитесь к админ справочника")</f>
        <v>инструкция тест- ситема Биочек СК-113</v>
      </c>
      <c r="AT1417" s="11" t="s">
        <v>4823</v>
      </c>
      <c r="AU1417" s="11" t="s">
        <v>4823</v>
      </c>
      <c r="AV1417" s="11" t="s">
        <v>2673</v>
      </c>
      <c r="AW1417" s="11" t="s">
        <v>4824</v>
      </c>
      <c r="AX1417" s="11" t="s">
        <v>561</v>
      </c>
      <c r="AY1417" s="11" t="s">
        <v>1058</v>
      </c>
      <c r="AZ1417" s="11">
        <v>154</v>
      </c>
      <c r="BA1417" s="11">
        <v>41</v>
      </c>
      <c r="BC1417" s="11" t="s">
        <v>4855</v>
      </c>
    </row>
    <row r="1418" spans="1:55" x14ac:dyDescent="0.25">
      <c r="A1418" t="str">
        <f t="shared" si="26"/>
        <v>С/380IBD (BioChek) болезнь Гамборо уровень антител</v>
      </c>
      <c r="B1418" t="str">
        <f>IF(E1418="","",INDEX(Лаборатории!A:A,MATCH('Производственный контроль'!E1418,Лаборатории!B:B,0)))</f>
        <v xml:space="preserve">КУРИНОЕ ЦАРСТВО АО </v>
      </c>
      <c r="C1418" t="str">
        <f>IF(E1418="","",VLOOKUP(E1418,Лаборатории!B:D,3,0))</f>
        <v>U377_CHL</v>
      </c>
      <c r="D1418" s="12">
        <v>45712</v>
      </c>
      <c r="E1418" s="11" t="s">
        <v>793</v>
      </c>
      <c r="F1418" s="11" t="s">
        <v>544</v>
      </c>
      <c r="G1418" s="11" t="s">
        <v>561</v>
      </c>
      <c r="H1418" s="11" t="s">
        <v>262</v>
      </c>
      <c r="I1418" s="11" t="s">
        <v>3415</v>
      </c>
      <c r="J1418" t="str">
        <f>IF(L1418="","",VLOOKUP(L1418,Продукция!B:D,3,0))</f>
        <v>Биологический_материал</v>
      </c>
      <c r="K1418" t="str">
        <f>IF(L1418="","",VLOOKUP(L1418,Продукция!B:C,2,0))</f>
        <v>Сыворотка крови</v>
      </c>
      <c r="L1418" s="151" t="s">
        <v>302</v>
      </c>
      <c r="M1418">
        <f>IF(L1418="","",VLOOKUP(L1418,Продукция!B:L,11,0))</f>
        <v>0</v>
      </c>
      <c r="N1418" s="11" t="s">
        <v>873</v>
      </c>
      <c r="P1418" s="11" t="s">
        <v>340</v>
      </c>
      <c r="Q1418" s="11" t="s">
        <v>854</v>
      </c>
      <c r="R1418" s="153" t="s">
        <v>4834</v>
      </c>
      <c r="S1418" s="11">
        <v>18</v>
      </c>
      <c r="T1418" s="11" t="s">
        <v>5209</v>
      </c>
      <c r="V1418" s="14">
        <v>45710</v>
      </c>
      <c r="Z1418" s="11" t="s">
        <v>4823</v>
      </c>
      <c r="AA1418" s="15">
        <v>0.46180555555555558</v>
      </c>
      <c r="AB1418" t="str">
        <f>IF(L1418="","",VLOOKUP(L1418&amp;I1418,Продукция!A:I,9,0))</f>
        <v>рекомендация производителя набора</v>
      </c>
      <c r="AC1418" s="14">
        <v>45716</v>
      </c>
      <c r="AD1418" s="11" t="s">
        <v>2673</v>
      </c>
      <c r="AE1418" s="11" t="s">
        <v>4823</v>
      </c>
      <c r="AF1418" t="str">
        <f>IF(AD1418="","",VLOOKUP(AD1418,'Сотрудники и ссылки'!A:B,2,0))</f>
        <v>Серолог</v>
      </c>
      <c r="AG1418">
        <f>IF(AD1418="","",VLOOKUP(AD1418,'Сотрудники и ссылки'!A:C,3,0))</f>
        <v>20001771</v>
      </c>
      <c r="AH1418" s="11" t="s">
        <v>2673</v>
      </c>
      <c r="AI1418" t="str">
        <f>IF(AH1418="","",VLOOKUP(AH1418,'Сотрудники и ссылки'!A:B,2,0))</f>
        <v>Серолог</v>
      </c>
      <c r="AJ1418">
        <f>IF(AH1418="","",VLOOKUP(AH1418,'Сотрудники и ссылки'!A:C,3,0))</f>
        <v>20001771</v>
      </c>
      <c r="AK1418" s="14">
        <v>45716</v>
      </c>
      <c r="AL1418" s="2">
        <f>IF(AK1418="","",AK1418+VLOOKUP(I1418,'Вид исследования'!B:E,4,0))</f>
        <v>45717</v>
      </c>
      <c r="AM1418" s="2">
        <f>IF(AK1418="","",AK1418+VLOOKUP(I1418,'Вид исследования'!B:F,5,0))</f>
        <v>45717</v>
      </c>
      <c r="AN1418" s="14">
        <v>45716</v>
      </c>
      <c r="AP1418" s="11" t="s">
        <v>189</v>
      </c>
      <c r="AQ1418" t="str">
        <f>IFERROR(IF(L1418="","",VLOOKUP(L1418&amp;I1418,Продукция!A:K,11,0)),"обратитесь к админ справочника")</f>
        <v>согласно рекомендациям производителя теста</v>
      </c>
      <c r="AR1418" s="11" t="s">
        <v>4823</v>
      </c>
      <c r="AS1418" t="str">
        <f>IFERROR(IF(L1418="","",VLOOKUP(L1418&amp;I1418,Продукция!A:J,10,0)),"обратитесь к админ справочника")</f>
        <v>инструкция тест- ситема Биочек СК-113</v>
      </c>
      <c r="AT1418" s="11" t="s">
        <v>4823</v>
      </c>
      <c r="AU1418" s="11" t="s">
        <v>4823</v>
      </c>
      <c r="AV1418" s="11" t="s">
        <v>2673</v>
      </c>
      <c r="AW1418" s="11" t="s">
        <v>4824</v>
      </c>
      <c r="AX1418" s="11" t="s">
        <v>561</v>
      </c>
      <c r="AY1418" s="11" t="s">
        <v>1076</v>
      </c>
      <c r="AZ1418" s="11">
        <v>154</v>
      </c>
      <c r="BA1418" s="11">
        <v>41</v>
      </c>
      <c r="BC1418" s="11" t="s">
        <v>4855</v>
      </c>
    </row>
    <row r="1419" spans="1:55" x14ac:dyDescent="0.25">
      <c r="A1419" t="str">
        <f t="shared" si="26"/>
        <v>С/380IBV (BioChek) инфекционный бронхит уровень антител</v>
      </c>
      <c r="B1419" t="str">
        <f>IF(E1419="","",INDEX(Лаборатории!A:A,MATCH('Производственный контроль'!E1419,Лаборатории!B:B,0)))</f>
        <v xml:space="preserve">КУРИНОЕ ЦАРСТВО АО </v>
      </c>
      <c r="C1419" t="str">
        <f>IF(E1419="","",VLOOKUP(E1419,Лаборатории!B:D,3,0))</f>
        <v>U377_CHL</v>
      </c>
      <c r="D1419" s="12">
        <v>45712</v>
      </c>
      <c r="E1419" s="11" t="s">
        <v>793</v>
      </c>
      <c r="F1419" s="11" t="s">
        <v>544</v>
      </c>
      <c r="G1419" s="11" t="s">
        <v>561</v>
      </c>
      <c r="H1419" s="11" t="s">
        <v>262</v>
      </c>
      <c r="I1419" s="11" t="s">
        <v>3416</v>
      </c>
      <c r="J1419" t="str">
        <f>IF(L1419="","",VLOOKUP(L1419,Продукция!B:D,3,0))</f>
        <v>Биологический_материал</v>
      </c>
      <c r="K1419" t="str">
        <f>IF(L1419="","",VLOOKUP(L1419,Продукция!B:C,2,0))</f>
        <v>Сыворотка крови</v>
      </c>
      <c r="L1419" s="151" t="s">
        <v>302</v>
      </c>
      <c r="M1419">
        <f>IF(L1419="","",VLOOKUP(L1419,Продукция!B:L,11,0))</f>
        <v>0</v>
      </c>
      <c r="N1419" s="11" t="s">
        <v>873</v>
      </c>
      <c r="P1419" s="11" t="s">
        <v>340</v>
      </c>
      <c r="Q1419" s="11" t="s">
        <v>854</v>
      </c>
      <c r="R1419" s="153" t="s">
        <v>4830</v>
      </c>
      <c r="S1419" s="11">
        <v>18</v>
      </c>
      <c r="T1419" s="11" t="s">
        <v>5209</v>
      </c>
      <c r="V1419" s="14">
        <v>45710</v>
      </c>
      <c r="Z1419" s="11" t="s">
        <v>4823</v>
      </c>
      <c r="AA1419" s="15">
        <v>0.46180555555555558</v>
      </c>
      <c r="AB1419" t="str">
        <f>IF(L1419="","",VLOOKUP(L1419&amp;I1419,Продукция!A:I,9,0))</f>
        <v>рекомендация производителя набора</v>
      </c>
      <c r="AC1419" s="14">
        <v>45716</v>
      </c>
      <c r="AD1419" s="11" t="s">
        <v>2673</v>
      </c>
      <c r="AE1419" s="11" t="s">
        <v>4823</v>
      </c>
      <c r="AF1419" t="str">
        <f>IF(AD1419="","",VLOOKUP(AD1419,'Сотрудники и ссылки'!A:B,2,0))</f>
        <v>Серолог</v>
      </c>
      <c r="AG1419">
        <f>IF(AD1419="","",VLOOKUP(AD1419,'Сотрудники и ссылки'!A:C,3,0))</f>
        <v>20001771</v>
      </c>
      <c r="AH1419" s="11" t="s">
        <v>2673</v>
      </c>
      <c r="AI1419" t="str">
        <f>IF(AH1419="","",VLOOKUP(AH1419,'Сотрудники и ссылки'!A:B,2,0))</f>
        <v>Серолог</v>
      </c>
      <c r="AJ1419">
        <f>IF(AH1419="","",VLOOKUP(AH1419,'Сотрудники и ссылки'!A:C,3,0))</f>
        <v>20001771</v>
      </c>
      <c r="AK1419" s="14">
        <v>45716</v>
      </c>
      <c r="AL1419" s="2">
        <f>IF(AK1419="","",AK1419+VLOOKUP(I1419,'Вид исследования'!B:E,4,0))</f>
        <v>45717</v>
      </c>
      <c r="AM1419" s="2">
        <f>IF(AK1419="","",AK1419+VLOOKUP(I1419,'Вид исследования'!B:F,5,0))</f>
        <v>45717</v>
      </c>
      <c r="AN1419" s="14">
        <v>45716</v>
      </c>
      <c r="AP1419" s="11" t="s">
        <v>189</v>
      </c>
      <c r="AQ1419" t="str">
        <f>IFERROR(IF(L1419="","",VLOOKUP(L1419&amp;I1419,Продукция!A:K,11,0)),"обратитесь к админ справочника")</f>
        <v>согласно рекомендациям производителя теста</v>
      </c>
      <c r="AR1419" s="11" t="s">
        <v>4823</v>
      </c>
      <c r="AS1419" t="str">
        <f>IFERROR(IF(L1419="","",VLOOKUP(L1419&amp;I1419,Продукция!A:J,10,0)),"обратитесь к админ справочника")</f>
        <v>инструкция тест- ситема Биочек СК-119</v>
      </c>
      <c r="AT1419" s="11" t="s">
        <v>4823</v>
      </c>
      <c r="AU1419" s="11" t="s">
        <v>4823</v>
      </c>
      <c r="AV1419" s="11" t="s">
        <v>2673</v>
      </c>
      <c r="AW1419" s="11" t="s">
        <v>4824</v>
      </c>
      <c r="AX1419" s="11" t="s">
        <v>561</v>
      </c>
      <c r="AY1419" s="11" t="s">
        <v>1064</v>
      </c>
      <c r="AZ1419" s="11">
        <v>154</v>
      </c>
      <c r="BA1419" s="11">
        <v>41</v>
      </c>
      <c r="BC1419" s="11" t="s">
        <v>4855</v>
      </c>
    </row>
    <row r="1420" spans="1:55" x14ac:dyDescent="0.25">
      <c r="A1420" t="str">
        <f t="shared" si="26"/>
        <v>С/380IBV (BioChek) инфекционный бронхит уровень антител</v>
      </c>
      <c r="B1420" t="str">
        <f>IF(E1420="","",INDEX(Лаборатории!A:A,MATCH('Производственный контроль'!E1420,Лаборатории!B:B,0)))</f>
        <v xml:space="preserve">КУРИНОЕ ЦАРСТВО АО </v>
      </c>
      <c r="C1420" t="str">
        <f>IF(E1420="","",VLOOKUP(E1420,Лаборатории!B:D,3,0))</f>
        <v>U377_CHL</v>
      </c>
      <c r="D1420" s="12">
        <v>45712</v>
      </c>
      <c r="E1420" s="11" t="s">
        <v>793</v>
      </c>
      <c r="F1420" s="11" t="s">
        <v>544</v>
      </c>
      <c r="G1420" s="11" t="s">
        <v>561</v>
      </c>
      <c r="H1420" s="11" t="s">
        <v>262</v>
      </c>
      <c r="I1420" s="11" t="s">
        <v>3416</v>
      </c>
      <c r="J1420" t="str">
        <f>IF(L1420="","",VLOOKUP(L1420,Продукция!B:D,3,0))</f>
        <v>Биологический_материал</v>
      </c>
      <c r="K1420" t="str">
        <f>IF(L1420="","",VLOOKUP(L1420,Продукция!B:C,2,0))</f>
        <v>Сыворотка крови</v>
      </c>
      <c r="L1420" s="151" t="s">
        <v>302</v>
      </c>
      <c r="M1420">
        <f>IF(L1420="","",VLOOKUP(L1420,Продукция!B:L,11,0))</f>
        <v>0</v>
      </c>
      <c r="N1420" s="11" t="s">
        <v>873</v>
      </c>
      <c r="P1420" s="11" t="s">
        <v>340</v>
      </c>
      <c r="Q1420" s="11" t="s">
        <v>854</v>
      </c>
      <c r="R1420" s="153" t="s">
        <v>4828</v>
      </c>
      <c r="S1420" s="11">
        <v>18</v>
      </c>
      <c r="T1420" s="11" t="s">
        <v>5209</v>
      </c>
      <c r="V1420" s="14">
        <v>45711</v>
      </c>
      <c r="Z1420" s="11" t="s">
        <v>4823</v>
      </c>
      <c r="AA1420" s="15">
        <v>0.46180555555555558</v>
      </c>
      <c r="AB1420" t="str">
        <f>IF(L1420="","",VLOOKUP(L1420&amp;I1420,Продукция!A:I,9,0))</f>
        <v>рекомендация производителя набора</v>
      </c>
      <c r="AC1420" s="14">
        <v>45716</v>
      </c>
      <c r="AD1420" s="11" t="s">
        <v>2673</v>
      </c>
      <c r="AE1420" s="11" t="s">
        <v>4823</v>
      </c>
      <c r="AF1420" t="str">
        <f>IF(AD1420="","",VLOOKUP(AD1420,'Сотрудники и ссылки'!A:B,2,0))</f>
        <v>Серолог</v>
      </c>
      <c r="AG1420">
        <f>IF(AD1420="","",VLOOKUP(AD1420,'Сотрудники и ссылки'!A:C,3,0))</f>
        <v>20001771</v>
      </c>
      <c r="AH1420" s="11" t="s">
        <v>2673</v>
      </c>
      <c r="AI1420" t="str">
        <f>IF(AH1420="","",VLOOKUP(AH1420,'Сотрудники и ссылки'!A:B,2,0))</f>
        <v>Серолог</v>
      </c>
      <c r="AJ1420">
        <f>IF(AH1420="","",VLOOKUP(AH1420,'Сотрудники и ссылки'!A:C,3,0))</f>
        <v>20001771</v>
      </c>
      <c r="AK1420" s="14">
        <v>45716</v>
      </c>
      <c r="AL1420" s="2">
        <f>IF(AK1420="","",AK1420+VLOOKUP(I1420,'Вид исследования'!B:E,4,0))</f>
        <v>45717</v>
      </c>
      <c r="AM1420" s="2">
        <f>IF(AK1420="","",AK1420+VLOOKUP(I1420,'Вид исследования'!B:F,5,0))</f>
        <v>45717</v>
      </c>
      <c r="AN1420" s="14">
        <v>45716</v>
      </c>
      <c r="AP1420" s="11" t="s">
        <v>189</v>
      </c>
      <c r="AQ1420" t="str">
        <f>IFERROR(IF(L1420="","",VLOOKUP(L1420&amp;I1420,Продукция!A:K,11,0)),"обратитесь к админ справочника")</f>
        <v>согласно рекомендациям производителя теста</v>
      </c>
      <c r="AR1420" s="11" t="s">
        <v>4823</v>
      </c>
      <c r="AS1420" t="str">
        <f>IFERROR(IF(L1420="","",VLOOKUP(L1420&amp;I1420,Продукция!A:J,10,0)),"обратитесь к админ справочника")</f>
        <v>инструкция тест- ситема Биочек СК-119</v>
      </c>
      <c r="AT1420" s="11" t="s">
        <v>4823</v>
      </c>
      <c r="AU1420" s="11" t="s">
        <v>4823</v>
      </c>
      <c r="AV1420" s="11" t="s">
        <v>2673</v>
      </c>
      <c r="AW1420" s="11" t="s">
        <v>4824</v>
      </c>
      <c r="AX1420" s="11" t="s">
        <v>561</v>
      </c>
      <c r="AY1420" s="11" t="s">
        <v>1058</v>
      </c>
      <c r="AZ1420" s="11">
        <v>154</v>
      </c>
      <c r="BA1420" s="11">
        <v>41</v>
      </c>
      <c r="BC1420" s="11" t="s">
        <v>4855</v>
      </c>
    </row>
    <row r="1421" spans="1:55" x14ac:dyDescent="0.25">
      <c r="A1421" t="str">
        <f t="shared" si="26"/>
        <v>С/380IBV (BioChek) инфекционный бронхит уровень антител</v>
      </c>
      <c r="B1421" t="str">
        <f>IF(E1421="","",INDEX(Лаборатории!A:A,MATCH('Производственный контроль'!E1421,Лаборатории!B:B,0)))</f>
        <v xml:space="preserve">КУРИНОЕ ЦАРСТВО АО </v>
      </c>
      <c r="C1421" t="str">
        <f>IF(E1421="","",VLOOKUP(E1421,Лаборатории!B:D,3,0))</f>
        <v>U377_CHL</v>
      </c>
      <c r="D1421" s="12">
        <v>45712</v>
      </c>
      <c r="E1421" s="11" t="s">
        <v>793</v>
      </c>
      <c r="F1421" s="11" t="s">
        <v>544</v>
      </c>
      <c r="G1421" s="11" t="s">
        <v>561</v>
      </c>
      <c r="H1421" s="11" t="s">
        <v>262</v>
      </c>
      <c r="I1421" s="11" t="s">
        <v>3416</v>
      </c>
      <c r="J1421" t="str">
        <f>IF(L1421="","",VLOOKUP(L1421,Продукция!B:D,3,0))</f>
        <v>Биологический_материал</v>
      </c>
      <c r="K1421" t="str">
        <f>IF(L1421="","",VLOOKUP(L1421,Продукция!B:C,2,0))</f>
        <v>Сыворотка крови</v>
      </c>
      <c r="L1421" s="151" t="s">
        <v>302</v>
      </c>
      <c r="M1421">
        <f>IF(L1421="","",VLOOKUP(L1421,Продукция!B:L,11,0))</f>
        <v>0</v>
      </c>
      <c r="N1421" s="11" t="s">
        <v>873</v>
      </c>
      <c r="P1421" s="11" t="s">
        <v>340</v>
      </c>
      <c r="Q1421" s="11" t="s">
        <v>854</v>
      </c>
      <c r="R1421" s="153" t="s">
        <v>4834</v>
      </c>
      <c r="S1421" s="11">
        <v>18</v>
      </c>
      <c r="T1421" s="11" t="s">
        <v>5209</v>
      </c>
      <c r="V1421" s="14">
        <v>45710</v>
      </c>
      <c r="Z1421" s="11" t="s">
        <v>4823</v>
      </c>
      <c r="AA1421" s="15">
        <v>0.46180555555555558</v>
      </c>
      <c r="AB1421" t="str">
        <f>IF(L1421="","",VLOOKUP(L1421&amp;I1421,Продукция!A:I,9,0))</f>
        <v>рекомендация производителя набора</v>
      </c>
      <c r="AC1421" s="14">
        <v>45716</v>
      </c>
      <c r="AD1421" s="11" t="s">
        <v>2673</v>
      </c>
      <c r="AE1421" s="11" t="s">
        <v>4823</v>
      </c>
      <c r="AF1421" t="str">
        <f>IF(AD1421="","",VLOOKUP(AD1421,'Сотрудники и ссылки'!A:B,2,0))</f>
        <v>Серолог</v>
      </c>
      <c r="AG1421">
        <f>IF(AD1421="","",VLOOKUP(AD1421,'Сотрудники и ссылки'!A:C,3,0))</f>
        <v>20001771</v>
      </c>
      <c r="AH1421" s="11" t="s">
        <v>2673</v>
      </c>
      <c r="AI1421" t="str">
        <f>IF(AH1421="","",VLOOKUP(AH1421,'Сотрудники и ссылки'!A:B,2,0))</f>
        <v>Серолог</v>
      </c>
      <c r="AJ1421">
        <f>IF(AH1421="","",VLOOKUP(AH1421,'Сотрудники и ссылки'!A:C,3,0))</f>
        <v>20001771</v>
      </c>
      <c r="AK1421" s="14">
        <v>45716</v>
      </c>
      <c r="AL1421" s="2">
        <f>IF(AK1421="","",AK1421+VLOOKUP(I1421,'Вид исследования'!B:E,4,0))</f>
        <v>45717</v>
      </c>
      <c r="AM1421" s="2">
        <f>IF(AK1421="","",AK1421+VLOOKUP(I1421,'Вид исследования'!B:F,5,0))</f>
        <v>45717</v>
      </c>
      <c r="AN1421" s="14">
        <v>45716</v>
      </c>
      <c r="AP1421" s="11" t="s">
        <v>189</v>
      </c>
      <c r="AQ1421" t="str">
        <f>IFERROR(IF(L1421="","",VLOOKUP(L1421&amp;I1421,Продукция!A:K,11,0)),"обратитесь к админ справочника")</f>
        <v>согласно рекомендациям производителя теста</v>
      </c>
      <c r="AR1421" s="11" t="s">
        <v>4823</v>
      </c>
      <c r="AS1421" t="str">
        <f>IFERROR(IF(L1421="","",VLOOKUP(L1421&amp;I1421,Продукция!A:J,10,0)),"обратитесь к админ справочника")</f>
        <v>инструкция тест- ситема Биочек СК-119</v>
      </c>
      <c r="AT1421" s="11" t="s">
        <v>4823</v>
      </c>
      <c r="AU1421" s="11" t="s">
        <v>4823</v>
      </c>
      <c r="AV1421" s="11" t="s">
        <v>2673</v>
      </c>
      <c r="AW1421" s="11" t="s">
        <v>4824</v>
      </c>
      <c r="AX1421" s="11" t="s">
        <v>561</v>
      </c>
      <c r="AY1421" s="11" t="s">
        <v>1076</v>
      </c>
      <c r="AZ1421" s="11">
        <v>154</v>
      </c>
      <c r="BA1421" s="11">
        <v>41</v>
      </c>
      <c r="BC1421" s="11" t="s">
        <v>4855</v>
      </c>
    </row>
    <row r="1422" spans="1:55" x14ac:dyDescent="0.25">
      <c r="A1422" t="str">
        <f t="shared" si="26"/>
        <v>С/380REO (BioChek) реовирус уровень антител</v>
      </c>
      <c r="B1422" t="str">
        <f>IF(E1422="","",INDEX(Лаборатории!A:A,MATCH('Производственный контроль'!E1422,Лаборатории!B:B,0)))</f>
        <v xml:space="preserve">КУРИНОЕ ЦАРСТВО АО </v>
      </c>
      <c r="C1422" t="str">
        <f>IF(E1422="","",VLOOKUP(E1422,Лаборатории!B:D,3,0))</f>
        <v>U377_CHL</v>
      </c>
      <c r="D1422" s="12">
        <v>45712</v>
      </c>
      <c r="E1422" s="11" t="s">
        <v>793</v>
      </c>
      <c r="F1422" s="11" t="s">
        <v>544</v>
      </c>
      <c r="G1422" s="11" t="s">
        <v>561</v>
      </c>
      <c r="H1422" s="11" t="s">
        <v>262</v>
      </c>
      <c r="I1422" s="11" t="s">
        <v>3426</v>
      </c>
      <c r="J1422" t="str">
        <f>IF(L1422="","",VLOOKUP(L1422,Продукция!B:D,3,0))</f>
        <v>Биологический_материал</v>
      </c>
      <c r="K1422" t="str">
        <f>IF(L1422="","",VLOOKUP(L1422,Продукция!B:C,2,0))</f>
        <v>Сыворотка крови</v>
      </c>
      <c r="L1422" s="151" t="s">
        <v>302</v>
      </c>
      <c r="M1422">
        <f>IF(L1422="","",VLOOKUP(L1422,Продукция!B:L,11,0))</f>
        <v>0</v>
      </c>
      <c r="N1422" s="11" t="s">
        <v>873</v>
      </c>
      <c r="P1422" s="11" t="s">
        <v>340</v>
      </c>
      <c r="Q1422" s="11" t="s">
        <v>854</v>
      </c>
      <c r="R1422" s="153" t="s">
        <v>4830</v>
      </c>
      <c r="S1422" s="11">
        <v>18</v>
      </c>
      <c r="T1422" s="11" t="s">
        <v>5209</v>
      </c>
      <c r="V1422" s="14">
        <v>45710</v>
      </c>
      <c r="Z1422" s="11" t="s">
        <v>4823</v>
      </c>
      <c r="AA1422" s="15">
        <v>0.46180555555555558</v>
      </c>
      <c r="AB1422" t="str">
        <f>IF(L1422="","",VLOOKUP(L1422&amp;I1422,Продукция!A:I,9,0))</f>
        <v>рекомендация производителя набора</v>
      </c>
      <c r="AC1422" s="14">
        <v>45716</v>
      </c>
      <c r="AD1422" s="11" t="s">
        <v>2673</v>
      </c>
      <c r="AE1422" s="11" t="s">
        <v>4823</v>
      </c>
      <c r="AF1422" t="str">
        <f>IF(AD1422="","",VLOOKUP(AD1422,'Сотрудники и ссылки'!A:B,2,0))</f>
        <v>Серолог</v>
      </c>
      <c r="AG1422">
        <f>IF(AD1422="","",VLOOKUP(AD1422,'Сотрудники и ссылки'!A:C,3,0))</f>
        <v>20001771</v>
      </c>
      <c r="AH1422" s="11" t="s">
        <v>2673</v>
      </c>
      <c r="AI1422" t="str">
        <f>IF(AH1422="","",VLOOKUP(AH1422,'Сотрудники и ссылки'!A:B,2,0))</f>
        <v>Серолог</v>
      </c>
      <c r="AJ1422">
        <f>IF(AH1422="","",VLOOKUP(AH1422,'Сотрудники и ссылки'!A:C,3,0))</f>
        <v>20001771</v>
      </c>
      <c r="AK1422" s="14">
        <v>45716</v>
      </c>
      <c r="AL1422" s="2">
        <f>IF(AK1422="","",AK1422+VLOOKUP(I1422,'Вид исследования'!B:E,4,0))</f>
        <v>45717</v>
      </c>
      <c r="AM1422" s="2">
        <f>IF(AK1422="","",AK1422+VLOOKUP(I1422,'Вид исследования'!B:F,5,0))</f>
        <v>45717</v>
      </c>
      <c r="AN1422" s="14">
        <v>45716</v>
      </c>
      <c r="AP1422" s="11" t="s">
        <v>189</v>
      </c>
      <c r="AQ1422" t="str">
        <f>IFERROR(IF(L1422="","",VLOOKUP(L1422&amp;I1422,Продукция!A:K,11,0)),"обратитесь к админ справочника")</f>
        <v>согласно рекомендациям производителя теста</v>
      </c>
      <c r="AR1422" s="11" t="s">
        <v>4823</v>
      </c>
      <c r="AS1422" t="str">
        <f>IFERROR(IF(L1422="","",VLOOKUP(L1422&amp;I1422,Продукция!A:J,10,0)),"обратитесь к админ справочника")</f>
        <v>инструкция тест- ситема Биочек СК -110</v>
      </c>
      <c r="AT1422" s="11" t="s">
        <v>4823</v>
      </c>
      <c r="AU1422" s="11" t="s">
        <v>4823</v>
      </c>
      <c r="AV1422" s="11" t="s">
        <v>2673</v>
      </c>
      <c r="AW1422" s="11" t="s">
        <v>4824</v>
      </c>
      <c r="AX1422" s="11" t="s">
        <v>561</v>
      </c>
      <c r="AY1422" s="11" t="s">
        <v>1064</v>
      </c>
      <c r="AZ1422" s="11">
        <v>154</v>
      </c>
      <c r="BA1422" s="11">
        <v>41</v>
      </c>
      <c r="BC1422" s="11" t="s">
        <v>4855</v>
      </c>
    </row>
    <row r="1423" spans="1:55" x14ac:dyDescent="0.25">
      <c r="A1423" t="str">
        <f t="shared" si="26"/>
        <v>С/380REO (BioChek) реовирус уровень антител</v>
      </c>
      <c r="B1423" t="str">
        <f>IF(E1423="","",INDEX(Лаборатории!A:A,MATCH('Производственный контроль'!E1423,Лаборатории!B:B,0)))</f>
        <v xml:space="preserve">КУРИНОЕ ЦАРСТВО АО </v>
      </c>
      <c r="C1423" t="str">
        <f>IF(E1423="","",VLOOKUP(E1423,Лаборатории!B:D,3,0))</f>
        <v>U377_CHL</v>
      </c>
      <c r="D1423" s="12">
        <v>45712</v>
      </c>
      <c r="E1423" s="11" t="s">
        <v>793</v>
      </c>
      <c r="F1423" s="11" t="s">
        <v>544</v>
      </c>
      <c r="G1423" s="11" t="s">
        <v>561</v>
      </c>
      <c r="H1423" s="11" t="s">
        <v>262</v>
      </c>
      <c r="I1423" s="11" t="s">
        <v>3426</v>
      </c>
      <c r="J1423" t="str">
        <f>IF(L1423="","",VLOOKUP(L1423,Продукция!B:D,3,0))</f>
        <v>Биологический_материал</v>
      </c>
      <c r="K1423" t="str">
        <f>IF(L1423="","",VLOOKUP(L1423,Продукция!B:C,2,0))</f>
        <v>Сыворотка крови</v>
      </c>
      <c r="L1423" s="151" t="s">
        <v>302</v>
      </c>
      <c r="M1423">
        <f>IF(L1423="","",VLOOKUP(L1423,Продукция!B:L,11,0))</f>
        <v>0</v>
      </c>
      <c r="N1423" s="11" t="s">
        <v>873</v>
      </c>
      <c r="P1423" s="11" t="s">
        <v>340</v>
      </c>
      <c r="Q1423" s="11" t="s">
        <v>854</v>
      </c>
      <c r="R1423" s="153" t="s">
        <v>4828</v>
      </c>
      <c r="S1423" s="11">
        <v>18</v>
      </c>
      <c r="T1423" s="11" t="s">
        <v>5209</v>
      </c>
      <c r="V1423" s="14">
        <v>45711</v>
      </c>
      <c r="Z1423" s="11" t="s">
        <v>4823</v>
      </c>
      <c r="AA1423" s="15">
        <v>0.46180555555555558</v>
      </c>
      <c r="AB1423" t="str">
        <f>IF(L1423="","",VLOOKUP(L1423&amp;I1423,Продукция!A:I,9,0))</f>
        <v>рекомендация производителя набора</v>
      </c>
      <c r="AC1423" s="14">
        <v>45716</v>
      </c>
      <c r="AD1423" s="11" t="s">
        <v>2673</v>
      </c>
      <c r="AE1423" s="11" t="s">
        <v>4823</v>
      </c>
      <c r="AF1423" t="str">
        <f>IF(AD1423="","",VLOOKUP(AD1423,'Сотрудники и ссылки'!A:B,2,0))</f>
        <v>Серолог</v>
      </c>
      <c r="AG1423">
        <f>IF(AD1423="","",VLOOKUP(AD1423,'Сотрудники и ссылки'!A:C,3,0))</f>
        <v>20001771</v>
      </c>
      <c r="AH1423" s="11" t="s">
        <v>2673</v>
      </c>
      <c r="AI1423" t="str">
        <f>IF(AH1423="","",VLOOKUP(AH1423,'Сотрудники и ссылки'!A:B,2,0))</f>
        <v>Серолог</v>
      </c>
      <c r="AJ1423">
        <f>IF(AH1423="","",VLOOKUP(AH1423,'Сотрудники и ссылки'!A:C,3,0))</f>
        <v>20001771</v>
      </c>
      <c r="AK1423" s="14">
        <v>45716</v>
      </c>
      <c r="AL1423" s="2">
        <f>IF(AK1423="","",AK1423+VLOOKUP(I1423,'Вид исследования'!B:E,4,0))</f>
        <v>45717</v>
      </c>
      <c r="AM1423" s="2">
        <f>IF(AK1423="","",AK1423+VLOOKUP(I1423,'Вид исследования'!B:F,5,0))</f>
        <v>45717</v>
      </c>
      <c r="AN1423" s="14">
        <v>45716</v>
      </c>
      <c r="AP1423" s="11" t="s">
        <v>189</v>
      </c>
      <c r="AQ1423" t="str">
        <f>IFERROR(IF(L1423="","",VLOOKUP(L1423&amp;I1423,Продукция!A:K,11,0)),"обратитесь к админ справочника")</f>
        <v>согласно рекомендациям производителя теста</v>
      </c>
      <c r="AR1423" s="11" t="s">
        <v>4823</v>
      </c>
      <c r="AS1423" t="str">
        <f>IFERROR(IF(L1423="","",VLOOKUP(L1423&amp;I1423,Продукция!A:J,10,0)),"обратитесь к админ справочника")</f>
        <v>инструкция тест- ситема Биочек СК -110</v>
      </c>
      <c r="AT1423" s="11" t="s">
        <v>4823</v>
      </c>
      <c r="AU1423" s="11" t="s">
        <v>4823</v>
      </c>
      <c r="AV1423" s="11" t="s">
        <v>2673</v>
      </c>
      <c r="AW1423" s="11" t="s">
        <v>4824</v>
      </c>
      <c r="AX1423" s="11" t="s">
        <v>561</v>
      </c>
      <c r="AY1423" s="11" t="s">
        <v>1058</v>
      </c>
      <c r="AZ1423" s="11">
        <v>154</v>
      </c>
      <c r="BA1423" s="11">
        <v>41</v>
      </c>
      <c r="BC1423" s="11" t="s">
        <v>4855</v>
      </c>
    </row>
    <row r="1424" spans="1:55" x14ac:dyDescent="0.25">
      <c r="A1424" t="str">
        <f t="shared" si="26"/>
        <v>С/380REO (BioChek) реовирус уровень антител</v>
      </c>
      <c r="B1424" t="str">
        <f>IF(E1424="","",INDEX(Лаборатории!A:A,MATCH('Производственный контроль'!E1424,Лаборатории!B:B,0)))</f>
        <v xml:space="preserve">КУРИНОЕ ЦАРСТВО АО </v>
      </c>
      <c r="C1424" t="str">
        <f>IF(E1424="","",VLOOKUP(E1424,Лаборатории!B:D,3,0))</f>
        <v>U377_CHL</v>
      </c>
      <c r="D1424" s="12">
        <v>45712</v>
      </c>
      <c r="E1424" s="11" t="s">
        <v>793</v>
      </c>
      <c r="F1424" s="11" t="s">
        <v>544</v>
      </c>
      <c r="G1424" s="11" t="s">
        <v>561</v>
      </c>
      <c r="H1424" s="11" t="s">
        <v>262</v>
      </c>
      <c r="I1424" s="11" t="s">
        <v>3426</v>
      </c>
      <c r="J1424" t="str">
        <f>IF(L1424="","",VLOOKUP(L1424,Продукция!B:D,3,0))</f>
        <v>Биологический_материал</v>
      </c>
      <c r="K1424" t="str">
        <f>IF(L1424="","",VLOOKUP(L1424,Продукция!B:C,2,0))</f>
        <v>Сыворотка крови</v>
      </c>
      <c r="L1424" s="151" t="s">
        <v>302</v>
      </c>
      <c r="M1424">
        <f>IF(L1424="","",VLOOKUP(L1424,Продукция!B:L,11,0))</f>
        <v>0</v>
      </c>
      <c r="N1424" s="11" t="s">
        <v>873</v>
      </c>
      <c r="P1424" s="11" t="s">
        <v>340</v>
      </c>
      <c r="Q1424" s="11" t="s">
        <v>854</v>
      </c>
      <c r="R1424" s="153" t="s">
        <v>4834</v>
      </c>
      <c r="S1424" s="11">
        <v>18</v>
      </c>
      <c r="T1424" s="11" t="s">
        <v>5209</v>
      </c>
      <c r="V1424" s="14">
        <v>45710</v>
      </c>
      <c r="Z1424" s="11" t="s">
        <v>4823</v>
      </c>
      <c r="AA1424" s="15">
        <v>0.46180555555555558</v>
      </c>
      <c r="AB1424" t="str">
        <f>IF(L1424="","",VLOOKUP(L1424&amp;I1424,Продукция!A:I,9,0))</f>
        <v>рекомендация производителя набора</v>
      </c>
      <c r="AC1424" s="14">
        <v>45716</v>
      </c>
      <c r="AD1424" s="11" t="s">
        <v>2673</v>
      </c>
      <c r="AE1424" s="11" t="s">
        <v>4823</v>
      </c>
      <c r="AF1424" t="str">
        <f>IF(AD1424="","",VLOOKUP(AD1424,'Сотрудники и ссылки'!A:B,2,0))</f>
        <v>Серолог</v>
      </c>
      <c r="AG1424">
        <f>IF(AD1424="","",VLOOKUP(AD1424,'Сотрудники и ссылки'!A:C,3,0))</f>
        <v>20001771</v>
      </c>
      <c r="AH1424" s="11" t="s">
        <v>2673</v>
      </c>
      <c r="AI1424" t="str">
        <f>IF(AH1424="","",VLOOKUP(AH1424,'Сотрудники и ссылки'!A:B,2,0))</f>
        <v>Серолог</v>
      </c>
      <c r="AJ1424">
        <f>IF(AH1424="","",VLOOKUP(AH1424,'Сотрудники и ссылки'!A:C,3,0))</f>
        <v>20001771</v>
      </c>
      <c r="AK1424" s="14">
        <v>45716</v>
      </c>
      <c r="AL1424" s="2">
        <f>IF(AK1424="","",AK1424+VLOOKUP(I1424,'Вид исследования'!B:E,4,0))</f>
        <v>45717</v>
      </c>
      <c r="AM1424" s="2">
        <f>IF(AK1424="","",AK1424+VLOOKUP(I1424,'Вид исследования'!B:F,5,0))</f>
        <v>45717</v>
      </c>
      <c r="AN1424" s="14">
        <v>45716</v>
      </c>
      <c r="AP1424" s="11" t="s">
        <v>189</v>
      </c>
      <c r="AQ1424" t="str">
        <f>IFERROR(IF(L1424="","",VLOOKUP(L1424&amp;I1424,Продукция!A:K,11,0)),"обратитесь к админ справочника")</f>
        <v>согласно рекомендациям производителя теста</v>
      </c>
      <c r="AR1424" s="11" t="s">
        <v>4823</v>
      </c>
      <c r="AS1424" t="str">
        <f>IFERROR(IF(L1424="","",VLOOKUP(L1424&amp;I1424,Продукция!A:J,10,0)),"обратитесь к админ справочника")</f>
        <v>инструкция тест- ситема Биочек СК -110</v>
      </c>
      <c r="AT1424" s="11" t="s">
        <v>4823</v>
      </c>
      <c r="AU1424" s="11" t="s">
        <v>4823</v>
      </c>
      <c r="AV1424" s="11" t="s">
        <v>2673</v>
      </c>
      <c r="AW1424" s="11" t="s">
        <v>4824</v>
      </c>
      <c r="AX1424" s="11" t="s">
        <v>561</v>
      </c>
      <c r="AY1424" s="11" t="s">
        <v>1076</v>
      </c>
      <c r="AZ1424" s="11">
        <v>154</v>
      </c>
      <c r="BA1424" s="11">
        <v>41</v>
      </c>
      <c r="BC1424" s="11" t="s">
        <v>4855</v>
      </c>
    </row>
    <row r="1425" spans="1:55" x14ac:dyDescent="0.25">
      <c r="A1425" t="str">
        <f t="shared" si="26"/>
        <v>С/380NDV (BioChek) болезнь Ньюкасла уровень антител</v>
      </c>
      <c r="B1425" t="str">
        <f>IF(E1425="","",INDEX(Лаборатории!A:A,MATCH('Производственный контроль'!E1425,Лаборатории!B:B,0)))</f>
        <v xml:space="preserve">КУРИНОЕ ЦАРСТВО АО </v>
      </c>
      <c r="C1425" t="str">
        <f>IF(E1425="","",VLOOKUP(E1425,Лаборатории!B:D,3,0))</f>
        <v>U377_CHL</v>
      </c>
      <c r="D1425" s="12">
        <v>45712</v>
      </c>
      <c r="E1425" s="11" t="s">
        <v>793</v>
      </c>
      <c r="F1425" s="11" t="s">
        <v>544</v>
      </c>
      <c r="G1425" s="11" t="s">
        <v>561</v>
      </c>
      <c r="H1425" s="11" t="s">
        <v>262</v>
      </c>
      <c r="I1425" s="11" t="s">
        <v>3424</v>
      </c>
      <c r="J1425" t="str">
        <f>IF(L1425="","",VLOOKUP(L1425,Продукция!B:D,3,0))</f>
        <v>Биологический_материал</v>
      </c>
      <c r="K1425" t="str">
        <f>IF(L1425="","",VLOOKUP(L1425,Продукция!B:C,2,0))</f>
        <v>Сыворотка крови</v>
      </c>
      <c r="L1425" s="151" t="s">
        <v>302</v>
      </c>
      <c r="M1425">
        <f>IF(L1425="","",VLOOKUP(L1425,Продукция!B:L,11,0))</f>
        <v>0</v>
      </c>
      <c r="N1425" s="11" t="s">
        <v>873</v>
      </c>
      <c r="P1425" s="11" t="s">
        <v>340</v>
      </c>
      <c r="Q1425" s="11" t="s">
        <v>854</v>
      </c>
      <c r="R1425" s="153" t="s">
        <v>4830</v>
      </c>
      <c r="S1425" s="11">
        <v>18</v>
      </c>
      <c r="T1425" s="11" t="s">
        <v>5209</v>
      </c>
      <c r="V1425" s="14">
        <v>45710</v>
      </c>
      <c r="Z1425" s="11" t="s">
        <v>4823</v>
      </c>
      <c r="AA1425" s="15">
        <v>0.46180555555555558</v>
      </c>
      <c r="AB1425" t="str">
        <f>IF(L1425="","",VLOOKUP(L1425&amp;I1425,Продукция!A:I,9,0))</f>
        <v>рекомендация производителя набора</v>
      </c>
      <c r="AC1425" s="14">
        <v>45716</v>
      </c>
      <c r="AD1425" s="11" t="s">
        <v>2673</v>
      </c>
      <c r="AE1425" s="11" t="s">
        <v>4823</v>
      </c>
      <c r="AF1425" t="str">
        <f>IF(AD1425="","",VLOOKUP(AD1425,'Сотрудники и ссылки'!A:B,2,0))</f>
        <v>Серолог</v>
      </c>
      <c r="AG1425">
        <f>IF(AD1425="","",VLOOKUP(AD1425,'Сотрудники и ссылки'!A:C,3,0))</f>
        <v>20001771</v>
      </c>
      <c r="AH1425" s="11" t="s">
        <v>2673</v>
      </c>
      <c r="AI1425" t="str">
        <f>IF(AH1425="","",VLOOKUP(AH1425,'Сотрудники и ссылки'!A:B,2,0))</f>
        <v>Серолог</v>
      </c>
      <c r="AJ1425">
        <f>IF(AH1425="","",VLOOKUP(AH1425,'Сотрудники и ссылки'!A:C,3,0))</f>
        <v>20001771</v>
      </c>
      <c r="AK1425" s="14">
        <v>45716</v>
      </c>
      <c r="AL1425" s="2">
        <f>IF(AK1425="","",AK1425+VLOOKUP(I1425,'Вид исследования'!B:E,4,0))</f>
        <v>45717</v>
      </c>
      <c r="AM1425" s="2">
        <f>IF(AK1425="","",AK1425+VLOOKUP(I1425,'Вид исследования'!B:F,5,0))</f>
        <v>45717</v>
      </c>
      <c r="AN1425" s="14">
        <v>45716</v>
      </c>
      <c r="AP1425" s="11" t="s">
        <v>189</v>
      </c>
      <c r="AQ1425" t="str">
        <f>IFERROR(IF(L1425="","",VLOOKUP(L1425&amp;I1425,Продукция!A:K,11,0)),"обратитесь к админ справочника")</f>
        <v>согласно рекомендациям производителя теста</v>
      </c>
      <c r="AR1425" s="11" t="s">
        <v>4823</v>
      </c>
      <c r="AS1425" t="str">
        <f>IFERROR(IF(L1425="","",VLOOKUP(L1425&amp;I1425,Продукция!A:J,10,0)),"обратитесь к админ справочника")</f>
        <v>инструкция тест- ситема Биочек СК -116</v>
      </c>
      <c r="AT1425" s="11" t="s">
        <v>4823</v>
      </c>
      <c r="AU1425" s="11" t="s">
        <v>4823</v>
      </c>
      <c r="AV1425" s="11" t="s">
        <v>2673</v>
      </c>
      <c r="AW1425" s="11" t="s">
        <v>4824</v>
      </c>
      <c r="AX1425" s="11" t="s">
        <v>561</v>
      </c>
      <c r="AY1425" s="11" t="s">
        <v>1064</v>
      </c>
      <c r="AZ1425" s="11">
        <v>154</v>
      </c>
      <c r="BA1425" s="11">
        <v>41</v>
      </c>
      <c r="BC1425" s="11" t="s">
        <v>4855</v>
      </c>
    </row>
    <row r="1426" spans="1:55" x14ac:dyDescent="0.25">
      <c r="A1426" t="str">
        <f t="shared" si="26"/>
        <v>С/380NDV (BioChek) болезнь Ньюкасла уровень антител</v>
      </c>
      <c r="B1426" t="str">
        <f>IF(E1426="","",INDEX(Лаборатории!A:A,MATCH('Производственный контроль'!E1426,Лаборатории!B:B,0)))</f>
        <v xml:space="preserve">КУРИНОЕ ЦАРСТВО АО </v>
      </c>
      <c r="C1426" t="str">
        <f>IF(E1426="","",VLOOKUP(E1426,Лаборатории!B:D,3,0))</f>
        <v>U377_CHL</v>
      </c>
      <c r="D1426" s="12">
        <v>45712</v>
      </c>
      <c r="E1426" s="11" t="s">
        <v>793</v>
      </c>
      <c r="F1426" s="11" t="s">
        <v>544</v>
      </c>
      <c r="G1426" s="11" t="s">
        <v>561</v>
      </c>
      <c r="H1426" s="11" t="s">
        <v>262</v>
      </c>
      <c r="I1426" s="11" t="s">
        <v>3424</v>
      </c>
      <c r="J1426" t="str">
        <f>IF(L1426="","",VLOOKUP(L1426,Продукция!B:D,3,0))</f>
        <v>Биологический_материал</v>
      </c>
      <c r="K1426" t="str">
        <f>IF(L1426="","",VLOOKUP(L1426,Продукция!B:C,2,0))</f>
        <v>Сыворотка крови</v>
      </c>
      <c r="L1426" s="151" t="s">
        <v>302</v>
      </c>
      <c r="M1426">
        <f>IF(L1426="","",VLOOKUP(L1426,Продукция!B:L,11,0))</f>
        <v>0</v>
      </c>
      <c r="N1426" s="11" t="s">
        <v>873</v>
      </c>
      <c r="P1426" s="11" t="s">
        <v>340</v>
      </c>
      <c r="Q1426" s="11" t="s">
        <v>854</v>
      </c>
      <c r="R1426" s="153" t="s">
        <v>4828</v>
      </c>
      <c r="S1426" s="11">
        <v>18</v>
      </c>
      <c r="T1426" s="11" t="s">
        <v>5209</v>
      </c>
      <c r="V1426" s="14">
        <v>45711</v>
      </c>
      <c r="Z1426" s="11" t="s">
        <v>4823</v>
      </c>
      <c r="AA1426" s="15">
        <v>0.46180555555555558</v>
      </c>
      <c r="AB1426" t="str">
        <f>IF(L1426="","",VLOOKUP(L1426&amp;I1426,Продукция!A:I,9,0))</f>
        <v>рекомендация производителя набора</v>
      </c>
      <c r="AC1426" s="14">
        <v>45716</v>
      </c>
      <c r="AD1426" s="11" t="s">
        <v>2673</v>
      </c>
      <c r="AE1426" s="11" t="s">
        <v>4823</v>
      </c>
      <c r="AF1426" t="str">
        <f>IF(AD1426="","",VLOOKUP(AD1426,'Сотрудники и ссылки'!A:B,2,0))</f>
        <v>Серолог</v>
      </c>
      <c r="AG1426">
        <f>IF(AD1426="","",VLOOKUP(AD1426,'Сотрудники и ссылки'!A:C,3,0))</f>
        <v>20001771</v>
      </c>
      <c r="AH1426" s="11" t="s">
        <v>2673</v>
      </c>
      <c r="AI1426" t="str">
        <f>IF(AH1426="","",VLOOKUP(AH1426,'Сотрудники и ссылки'!A:B,2,0))</f>
        <v>Серолог</v>
      </c>
      <c r="AJ1426">
        <f>IF(AH1426="","",VLOOKUP(AH1426,'Сотрудники и ссылки'!A:C,3,0))</f>
        <v>20001771</v>
      </c>
      <c r="AK1426" s="14">
        <v>45716</v>
      </c>
      <c r="AL1426" s="2">
        <f>IF(AK1426="","",AK1426+VLOOKUP(I1426,'Вид исследования'!B:E,4,0))</f>
        <v>45717</v>
      </c>
      <c r="AM1426" s="2">
        <f>IF(AK1426="","",AK1426+VLOOKUP(I1426,'Вид исследования'!B:F,5,0))</f>
        <v>45717</v>
      </c>
      <c r="AN1426" s="14">
        <v>45716</v>
      </c>
      <c r="AP1426" s="11" t="s">
        <v>189</v>
      </c>
      <c r="AQ1426" t="str">
        <f>IFERROR(IF(L1426="","",VLOOKUP(L1426&amp;I1426,Продукция!A:K,11,0)),"обратитесь к админ справочника")</f>
        <v>согласно рекомендациям производителя теста</v>
      </c>
      <c r="AR1426" s="11" t="s">
        <v>4823</v>
      </c>
      <c r="AS1426" t="str">
        <f>IFERROR(IF(L1426="","",VLOOKUP(L1426&amp;I1426,Продукция!A:J,10,0)),"обратитесь к админ справочника")</f>
        <v>инструкция тест- ситема Биочек СК -116</v>
      </c>
      <c r="AT1426" s="11" t="s">
        <v>4823</v>
      </c>
      <c r="AU1426" s="11" t="s">
        <v>4823</v>
      </c>
      <c r="AV1426" s="11" t="s">
        <v>2673</v>
      </c>
      <c r="AW1426" s="11" t="s">
        <v>4824</v>
      </c>
      <c r="AX1426" s="11" t="s">
        <v>561</v>
      </c>
      <c r="AY1426" s="11" t="s">
        <v>1058</v>
      </c>
      <c r="AZ1426" s="11">
        <v>154</v>
      </c>
      <c r="BA1426" s="11">
        <v>41</v>
      </c>
      <c r="BC1426" s="11" t="s">
        <v>4855</v>
      </c>
    </row>
    <row r="1427" spans="1:55" x14ac:dyDescent="0.25">
      <c r="A1427" t="str">
        <f t="shared" si="26"/>
        <v>С/380NDV (BioChek) болезнь Ньюкасла уровень антител</v>
      </c>
      <c r="B1427" t="str">
        <f>IF(E1427="","",INDEX(Лаборатории!A:A,MATCH('Производственный контроль'!E1427,Лаборатории!B:B,0)))</f>
        <v xml:space="preserve">КУРИНОЕ ЦАРСТВО АО </v>
      </c>
      <c r="C1427" t="str">
        <f>IF(E1427="","",VLOOKUP(E1427,Лаборатории!B:D,3,0))</f>
        <v>U377_CHL</v>
      </c>
      <c r="D1427" s="12">
        <v>45712</v>
      </c>
      <c r="E1427" s="11" t="s">
        <v>793</v>
      </c>
      <c r="F1427" s="11" t="s">
        <v>544</v>
      </c>
      <c r="G1427" s="11" t="s">
        <v>561</v>
      </c>
      <c r="H1427" s="11" t="s">
        <v>262</v>
      </c>
      <c r="I1427" s="11" t="s">
        <v>3424</v>
      </c>
      <c r="J1427" t="str">
        <f>IF(L1427="","",VLOOKUP(L1427,Продукция!B:D,3,0))</f>
        <v>Биологический_материал</v>
      </c>
      <c r="K1427" t="str">
        <f>IF(L1427="","",VLOOKUP(L1427,Продукция!B:C,2,0))</f>
        <v>Сыворотка крови</v>
      </c>
      <c r="L1427" s="151" t="s">
        <v>302</v>
      </c>
      <c r="M1427">
        <f>IF(L1427="","",VLOOKUP(L1427,Продукция!B:L,11,0))</f>
        <v>0</v>
      </c>
      <c r="N1427" s="11" t="s">
        <v>873</v>
      </c>
      <c r="P1427" s="11" t="s">
        <v>340</v>
      </c>
      <c r="Q1427" s="11" t="s">
        <v>854</v>
      </c>
      <c r="R1427" s="153" t="s">
        <v>4834</v>
      </c>
      <c r="S1427" s="11">
        <v>18</v>
      </c>
      <c r="T1427" s="11" t="s">
        <v>5209</v>
      </c>
      <c r="V1427" s="14">
        <v>45710</v>
      </c>
      <c r="Z1427" s="11" t="s">
        <v>4823</v>
      </c>
      <c r="AA1427" s="15">
        <v>0.46180555555555558</v>
      </c>
      <c r="AB1427" t="str">
        <f>IF(L1427="","",VLOOKUP(L1427&amp;I1427,Продукция!A:I,9,0))</f>
        <v>рекомендация производителя набора</v>
      </c>
      <c r="AC1427" s="14">
        <v>45716</v>
      </c>
      <c r="AD1427" s="11" t="s">
        <v>2673</v>
      </c>
      <c r="AE1427" s="11" t="s">
        <v>4823</v>
      </c>
      <c r="AF1427" t="str">
        <f>IF(AD1427="","",VLOOKUP(AD1427,'Сотрудники и ссылки'!A:B,2,0))</f>
        <v>Серолог</v>
      </c>
      <c r="AG1427">
        <f>IF(AD1427="","",VLOOKUP(AD1427,'Сотрудники и ссылки'!A:C,3,0))</f>
        <v>20001771</v>
      </c>
      <c r="AH1427" s="11" t="s">
        <v>2673</v>
      </c>
      <c r="AI1427" t="str">
        <f>IF(AH1427="","",VLOOKUP(AH1427,'Сотрудники и ссылки'!A:B,2,0))</f>
        <v>Серолог</v>
      </c>
      <c r="AJ1427">
        <f>IF(AH1427="","",VLOOKUP(AH1427,'Сотрудники и ссылки'!A:C,3,0))</f>
        <v>20001771</v>
      </c>
      <c r="AK1427" s="14">
        <v>45716</v>
      </c>
      <c r="AL1427" s="2">
        <f>IF(AK1427="","",AK1427+VLOOKUP(I1427,'Вид исследования'!B:E,4,0))</f>
        <v>45717</v>
      </c>
      <c r="AM1427" s="2">
        <f>IF(AK1427="","",AK1427+VLOOKUP(I1427,'Вид исследования'!B:F,5,0))</f>
        <v>45717</v>
      </c>
      <c r="AN1427" s="14">
        <v>45716</v>
      </c>
      <c r="AP1427" s="11" t="s">
        <v>189</v>
      </c>
      <c r="AQ1427" t="str">
        <f>IFERROR(IF(L1427="","",VLOOKUP(L1427&amp;I1427,Продукция!A:K,11,0)),"обратитесь к админ справочника")</f>
        <v>согласно рекомендациям производителя теста</v>
      </c>
      <c r="AR1427" s="11" t="s">
        <v>4823</v>
      </c>
      <c r="AS1427" t="str">
        <f>IFERROR(IF(L1427="","",VLOOKUP(L1427&amp;I1427,Продукция!A:J,10,0)),"обратитесь к админ справочника")</f>
        <v>инструкция тест- ситема Биочек СК -116</v>
      </c>
      <c r="AT1427" s="11" t="s">
        <v>4823</v>
      </c>
      <c r="AU1427" s="11" t="s">
        <v>4823</v>
      </c>
      <c r="AV1427" s="11" t="s">
        <v>2673</v>
      </c>
      <c r="AW1427" s="11" t="s">
        <v>4824</v>
      </c>
      <c r="AX1427" s="11" t="s">
        <v>561</v>
      </c>
      <c r="AY1427" s="11" t="s">
        <v>1076</v>
      </c>
      <c r="AZ1427" s="11">
        <v>154</v>
      </c>
      <c r="BA1427" s="11">
        <v>41</v>
      </c>
      <c r="BC1427" s="11" t="s">
        <v>4855</v>
      </c>
    </row>
    <row r="1428" spans="1:55" x14ac:dyDescent="0.25">
      <c r="A1428" t="str">
        <f t="shared" si="26"/>
        <v xml:space="preserve">С/342CAV (BioChek) анемия уровень антител </v>
      </c>
      <c r="B1428" t="str">
        <f>IF(E1428="","",INDEX(Лаборатории!A:A,MATCH('Производственный контроль'!E1428,Лаборатории!B:B,0)))</f>
        <v xml:space="preserve">КУРИНОЕ ЦАРСТВО АО </v>
      </c>
      <c r="C1428" t="str">
        <f>IF(E1428="","",VLOOKUP(E1428,Лаборатории!B:D,3,0))</f>
        <v>U377_CHL</v>
      </c>
      <c r="D1428" s="12">
        <v>45706</v>
      </c>
      <c r="E1428" s="11" t="s">
        <v>793</v>
      </c>
      <c r="F1428" s="11" t="s">
        <v>544</v>
      </c>
      <c r="G1428" s="11" t="s">
        <v>561</v>
      </c>
      <c r="H1428" s="11" t="s">
        <v>262</v>
      </c>
      <c r="I1428" s="11" t="s">
        <v>3412</v>
      </c>
      <c r="J1428" t="str">
        <f>IF(L1428="","",VLOOKUP(L1428,Продукция!B:D,3,0))</f>
        <v>Биологический_материал</v>
      </c>
      <c r="K1428" t="str">
        <f>IF(L1428="","",VLOOKUP(L1428,Продукция!B:C,2,0))</f>
        <v>Сыворотка крови</v>
      </c>
      <c r="L1428" s="151" t="s">
        <v>302</v>
      </c>
      <c r="M1428">
        <f>IF(L1428="","",VLOOKUP(L1428,Продукция!B:L,11,0))</f>
        <v>0</v>
      </c>
      <c r="N1428" s="11" t="s">
        <v>873</v>
      </c>
      <c r="P1428" s="11" t="s">
        <v>340</v>
      </c>
      <c r="Q1428" s="11" t="s">
        <v>854</v>
      </c>
      <c r="R1428" s="153" t="s">
        <v>4860</v>
      </c>
      <c r="S1428" s="11">
        <v>18</v>
      </c>
      <c r="T1428" s="11" t="s">
        <v>5186</v>
      </c>
      <c r="V1428" s="14">
        <v>45704</v>
      </c>
      <c r="Z1428" s="11" t="s">
        <v>4823</v>
      </c>
      <c r="AA1428" s="15">
        <v>0.50416666666666665</v>
      </c>
      <c r="AB1428" t="str">
        <f>IF(L1428="","",VLOOKUP(L1428&amp;I1428,Продукция!A:I,9,0))</f>
        <v>рекомендация производителя набора</v>
      </c>
      <c r="AC1428" s="14">
        <v>45716</v>
      </c>
      <c r="AD1428" s="11" t="s">
        <v>2676</v>
      </c>
      <c r="AE1428" s="11" t="s">
        <v>4823</v>
      </c>
      <c r="AF1428" t="str">
        <f>IF(AD1428="","",VLOOKUP(AD1428,'Сотрудники и ссылки'!A:B,2,0))</f>
        <v>Серолог</v>
      </c>
      <c r="AG1428">
        <f>IF(AD1428="","",VLOOKUP(AD1428,'Сотрудники и ссылки'!A:C,3,0))</f>
        <v>20007746</v>
      </c>
      <c r="AH1428" s="11" t="s">
        <v>2676</v>
      </c>
      <c r="AI1428" t="str">
        <f>IF(AH1428="","",VLOOKUP(AH1428,'Сотрудники и ссылки'!A:B,2,0))</f>
        <v>Серолог</v>
      </c>
      <c r="AJ1428">
        <f>IF(AH1428="","",VLOOKUP(AH1428,'Сотрудники и ссылки'!A:C,3,0))</f>
        <v>20007746</v>
      </c>
      <c r="AK1428" s="14">
        <v>45716</v>
      </c>
      <c r="AL1428" s="2">
        <f>IF(AK1428="","",AK1428+VLOOKUP(I1428,'Вид исследования'!B:E,4,0))</f>
        <v>45717</v>
      </c>
      <c r="AM1428" s="2">
        <f>IF(AK1428="","",AK1428+VLOOKUP(I1428,'Вид исследования'!B:F,5,0))</f>
        <v>45717</v>
      </c>
      <c r="AN1428" s="14">
        <v>45716</v>
      </c>
      <c r="AP1428" s="11" t="s">
        <v>189</v>
      </c>
      <c r="AQ1428" t="str">
        <f>IFERROR(IF(L1428="","",VLOOKUP(L1428&amp;I1428,Продукция!A:K,11,0)),"обратитесь к админ справочника")</f>
        <v>согласно рекомендациям производителя теста</v>
      </c>
      <c r="AR1428" s="11" t="s">
        <v>4823</v>
      </c>
      <c r="AS1428" t="str">
        <f>IFERROR(IF(L1428="","",VLOOKUP(L1428&amp;I1428,Продукция!A:J,10,0)),"обратитесь к админ справочника")</f>
        <v>инструкция тест- ситема Биочек СК -126</v>
      </c>
      <c r="AT1428" s="11" t="s">
        <v>4823</v>
      </c>
      <c r="AU1428" s="11" t="s">
        <v>4823</v>
      </c>
      <c r="AV1428" s="11" t="s">
        <v>2676</v>
      </c>
      <c r="AW1428" s="11" t="s">
        <v>4824</v>
      </c>
      <c r="AX1428" s="11" t="s">
        <v>561</v>
      </c>
      <c r="AY1428" s="11" t="s">
        <v>1072</v>
      </c>
      <c r="AZ1428" s="11">
        <v>154</v>
      </c>
      <c r="BA1428" s="11">
        <v>40</v>
      </c>
      <c r="BC1428" s="11" t="s">
        <v>4855</v>
      </c>
    </row>
    <row r="1429" spans="1:55" x14ac:dyDescent="0.25">
      <c r="A1429" t="str">
        <f t="shared" si="26"/>
        <v xml:space="preserve">С/342CAV (BioChek) анемия уровень антител </v>
      </c>
      <c r="B1429" t="str">
        <f>IF(E1429="","",INDEX(Лаборатории!A:A,MATCH('Производственный контроль'!E1429,Лаборатории!B:B,0)))</f>
        <v xml:space="preserve">КУРИНОЕ ЦАРСТВО АО </v>
      </c>
      <c r="C1429" t="str">
        <f>IF(E1429="","",VLOOKUP(E1429,Лаборатории!B:D,3,0))</f>
        <v>U377_CHL</v>
      </c>
      <c r="D1429" s="12">
        <v>45706</v>
      </c>
      <c r="E1429" s="11" t="s">
        <v>793</v>
      </c>
      <c r="F1429" s="11" t="s">
        <v>544</v>
      </c>
      <c r="G1429" s="11" t="s">
        <v>561</v>
      </c>
      <c r="H1429" s="11" t="s">
        <v>262</v>
      </c>
      <c r="I1429" s="11" t="s">
        <v>3412</v>
      </c>
      <c r="J1429" t="str">
        <f>IF(L1429="","",VLOOKUP(L1429,Продукция!B:D,3,0))</f>
        <v>Биологический_материал</v>
      </c>
      <c r="K1429" t="str">
        <f>IF(L1429="","",VLOOKUP(L1429,Продукция!B:C,2,0))</f>
        <v>Сыворотка крови</v>
      </c>
      <c r="L1429" s="151" t="s">
        <v>302</v>
      </c>
      <c r="M1429">
        <f>IF(L1429="","",VLOOKUP(L1429,Продукция!B:L,11,0))</f>
        <v>0</v>
      </c>
      <c r="N1429" s="11" t="s">
        <v>873</v>
      </c>
      <c r="P1429" s="11" t="s">
        <v>340</v>
      </c>
      <c r="Q1429" s="11" t="s">
        <v>854</v>
      </c>
      <c r="R1429" s="153" t="s">
        <v>5185</v>
      </c>
      <c r="S1429" s="11">
        <v>18</v>
      </c>
      <c r="T1429" s="11" t="s">
        <v>5186</v>
      </c>
      <c r="V1429" s="14">
        <v>45704</v>
      </c>
      <c r="Z1429" s="11" t="s">
        <v>4823</v>
      </c>
      <c r="AA1429" s="15">
        <v>0.50416666666666665</v>
      </c>
      <c r="AB1429" t="str">
        <f>IF(L1429="","",VLOOKUP(L1429&amp;I1429,Продукция!A:I,9,0))</f>
        <v>рекомендация производителя набора</v>
      </c>
      <c r="AC1429" s="14">
        <v>45716</v>
      </c>
      <c r="AD1429" s="11" t="s">
        <v>2676</v>
      </c>
      <c r="AE1429" s="11" t="s">
        <v>4823</v>
      </c>
      <c r="AF1429" t="str">
        <f>IF(AD1429="","",VLOOKUP(AD1429,'Сотрудники и ссылки'!A:B,2,0))</f>
        <v>Серолог</v>
      </c>
      <c r="AG1429">
        <f>IF(AD1429="","",VLOOKUP(AD1429,'Сотрудники и ссылки'!A:C,3,0))</f>
        <v>20007746</v>
      </c>
      <c r="AH1429" s="11" t="s">
        <v>2676</v>
      </c>
      <c r="AI1429" t="str">
        <f>IF(AH1429="","",VLOOKUP(AH1429,'Сотрудники и ссылки'!A:B,2,0))</f>
        <v>Серолог</v>
      </c>
      <c r="AJ1429">
        <f>IF(AH1429="","",VLOOKUP(AH1429,'Сотрудники и ссылки'!A:C,3,0))</f>
        <v>20007746</v>
      </c>
      <c r="AK1429" s="14">
        <v>45716</v>
      </c>
      <c r="AL1429" s="2">
        <f>IF(AK1429="","",AK1429+VLOOKUP(I1429,'Вид исследования'!B:E,4,0))</f>
        <v>45717</v>
      </c>
      <c r="AM1429" s="2">
        <f>IF(AK1429="","",AK1429+VLOOKUP(I1429,'Вид исследования'!B:F,5,0))</f>
        <v>45717</v>
      </c>
      <c r="AN1429" s="14">
        <v>45716</v>
      </c>
      <c r="AP1429" s="11" t="s">
        <v>189</v>
      </c>
      <c r="AQ1429" t="str">
        <f>IFERROR(IF(L1429="","",VLOOKUP(L1429&amp;I1429,Продукция!A:K,11,0)),"обратитесь к админ справочника")</f>
        <v>согласно рекомендациям производителя теста</v>
      </c>
      <c r="AR1429" s="11" t="s">
        <v>4823</v>
      </c>
      <c r="AS1429" t="str">
        <f>IFERROR(IF(L1429="","",VLOOKUP(L1429&amp;I1429,Продукция!A:J,10,0)),"обратитесь к админ справочника")</f>
        <v>инструкция тест- ситема Биочек СК -126</v>
      </c>
      <c r="AT1429" s="11" t="s">
        <v>4823</v>
      </c>
      <c r="AU1429" s="11" t="s">
        <v>4823</v>
      </c>
      <c r="AV1429" s="11" t="s">
        <v>2676</v>
      </c>
      <c r="AW1429" s="11" t="s">
        <v>4824</v>
      </c>
      <c r="AX1429" s="11" t="s">
        <v>561</v>
      </c>
      <c r="AY1429" s="11" t="s">
        <v>1075</v>
      </c>
      <c r="AZ1429" s="11">
        <v>154</v>
      </c>
      <c r="BA1429" s="11">
        <v>40</v>
      </c>
      <c r="BC1429" s="11" t="s">
        <v>4855</v>
      </c>
    </row>
    <row r="1430" spans="1:55" x14ac:dyDescent="0.25">
      <c r="A1430" t="str">
        <f t="shared" si="26"/>
        <v xml:space="preserve">С/364CAV (BioChek) анемия уровень антител </v>
      </c>
      <c r="B1430" t="str">
        <f>IF(E1430="","",INDEX(Лаборатории!A:A,MATCH('Производственный контроль'!E1430,Лаборатории!B:B,0)))</f>
        <v xml:space="preserve">КУРИНОЕ ЦАРСТВО АО </v>
      </c>
      <c r="C1430" t="str">
        <f>IF(E1430="","",VLOOKUP(E1430,Лаборатории!B:D,3,0))</f>
        <v>U377_CHL</v>
      </c>
      <c r="D1430" s="12">
        <v>45709</v>
      </c>
      <c r="E1430" s="11" t="s">
        <v>793</v>
      </c>
      <c r="F1430" s="11" t="s">
        <v>544</v>
      </c>
      <c r="G1430" s="11" t="s">
        <v>561</v>
      </c>
      <c r="H1430" s="11" t="s">
        <v>262</v>
      </c>
      <c r="I1430" s="11" t="s">
        <v>3412</v>
      </c>
      <c r="J1430" t="str">
        <f>IF(L1430="","",VLOOKUP(L1430,Продукция!B:D,3,0))</f>
        <v>Биологический_материал</v>
      </c>
      <c r="K1430" t="str">
        <f>IF(L1430="","",VLOOKUP(L1430,Продукция!B:C,2,0))</f>
        <v>Сыворотка крови</v>
      </c>
      <c r="L1430" s="151" t="s">
        <v>302</v>
      </c>
      <c r="M1430">
        <f>IF(L1430="","",VLOOKUP(L1430,Продукция!B:L,11,0))</f>
        <v>0</v>
      </c>
      <c r="N1430" s="11" t="s">
        <v>873</v>
      </c>
      <c r="P1430" s="11" t="s">
        <v>340</v>
      </c>
      <c r="Q1430" s="11" t="s">
        <v>854</v>
      </c>
      <c r="R1430" s="153" t="s">
        <v>4862</v>
      </c>
      <c r="S1430" s="11">
        <v>18</v>
      </c>
      <c r="T1430" s="11" t="s">
        <v>5205</v>
      </c>
      <c r="V1430" s="14">
        <v>45708</v>
      </c>
      <c r="Z1430" s="11" t="s">
        <v>4823</v>
      </c>
      <c r="AA1430" s="15">
        <v>0.45833333333333331</v>
      </c>
      <c r="AB1430" t="str">
        <f>IF(L1430="","",VLOOKUP(L1430&amp;I1430,Продукция!A:I,9,0))</f>
        <v>рекомендация производителя набора</v>
      </c>
      <c r="AC1430" s="14">
        <v>45716</v>
      </c>
      <c r="AD1430" s="11" t="s">
        <v>2676</v>
      </c>
      <c r="AE1430" s="11" t="s">
        <v>4823</v>
      </c>
      <c r="AF1430" t="str">
        <f>IF(AD1430="","",VLOOKUP(AD1430,'Сотрудники и ссылки'!A:B,2,0))</f>
        <v>Серолог</v>
      </c>
      <c r="AG1430">
        <f>IF(AD1430="","",VLOOKUP(AD1430,'Сотрудники и ссылки'!A:C,3,0))</f>
        <v>20007746</v>
      </c>
      <c r="AH1430" s="11" t="s">
        <v>2676</v>
      </c>
      <c r="AI1430" t="str">
        <f>IF(AH1430="","",VLOOKUP(AH1430,'Сотрудники и ссылки'!A:B,2,0))</f>
        <v>Серолог</v>
      </c>
      <c r="AJ1430">
        <f>IF(AH1430="","",VLOOKUP(AH1430,'Сотрудники и ссылки'!A:C,3,0))</f>
        <v>20007746</v>
      </c>
      <c r="AK1430" s="14">
        <v>45716</v>
      </c>
      <c r="AL1430" s="2">
        <f>IF(AK1430="","",AK1430+VLOOKUP(I1430,'Вид исследования'!B:E,4,0))</f>
        <v>45717</v>
      </c>
      <c r="AM1430" s="2">
        <f>IF(AK1430="","",AK1430+VLOOKUP(I1430,'Вид исследования'!B:F,5,0))</f>
        <v>45717</v>
      </c>
      <c r="AN1430" s="14">
        <v>45716</v>
      </c>
      <c r="AP1430" s="11" t="s">
        <v>189</v>
      </c>
      <c r="AQ1430" t="str">
        <f>IFERROR(IF(L1430="","",VLOOKUP(L1430&amp;I1430,Продукция!A:K,11,0)),"обратитесь к админ справочника")</f>
        <v>согласно рекомендациям производителя теста</v>
      </c>
      <c r="AR1430" s="11" t="s">
        <v>4823</v>
      </c>
      <c r="AS1430" t="str">
        <f>IFERROR(IF(L1430="","",VLOOKUP(L1430&amp;I1430,Продукция!A:J,10,0)),"обратитесь к админ справочника")</f>
        <v>инструкция тест- ситема Биочек СК -126</v>
      </c>
      <c r="AT1430" s="11" t="s">
        <v>4823</v>
      </c>
      <c r="AU1430" s="11" t="s">
        <v>4823</v>
      </c>
      <c r="AV1430" s="11" t="s">
        <v>2676</v>
      </c>
      <c r="AW1430" s="11" t="s">
        <v>4824</v>
      </c>
      <c r="AX1430" s="11" t="s">
        <v>561</v>
      </c>
      <c r="AY1430" s="11" t="s">
        <v>1062</v>
      </c>
      <c r="AZ1430" s="11">
        <v>154</v>
      </c>
      <c r="BA1430" s="11">
        <v>40</v>
      </c>
      <c r="BC1430" s="11" t="s">
        <v>4855</v>
      </c>
    </row>
    <row r="1431" spans="1:55" x14ac:dyDescent="0.25">
      <c r="A1431" t="str">
        <f t="shared" ref="A1431:A1494" si="27">T1431&amp;I1431</f>
        <v xml:space="preserve">С/364CAV (BioChek) анемия уровень антител </v>
      </c>
      <c r="B1431" t="str">
        <f>IF(E1431="","",INDEX(Лаборатории!A:A,MATCH('Производственный контроль'!E1431,Лаборатории!B:B,0)))</f>
        <v xml:space="preserve">КУРИНОЕ ЦАРСТВО АО </v>
      </c>
      <c r="C1431" t="str">
        <f>IF(E1431="","",VLOOKUP(E1431,Лаборатории!B:D,3,0))</f>
        <v>U377_CHL</v>
      </c>
      <c r="D1431" s="12">
        <v>45709</v>
      </c>
      <c r="E1431" s="11" t="s">
        <v>793</v>
      </c>
      <c r="F1431" s="11" t="s">
        <v>544</v>
      </c>
      <c r="G1431" s="11" t="s">
        <v>561</v>
      </c>
      <c r="H1431" s="11" t="s">
        <v>262</v>
      </c>
      <c r="I1431" s="11" t="s">
        <v>3412</v>
      </c>
      <c r="J1431" t="str">
        <f>IF(L1431="","",VLOOKUP(L1431,Продукция!B:D,3,0))</f>
        <v>Биологический_материал</v>
      </c>
      <c r="K1431" t="str">
        <f>IF(L1431="","",VLOOKUP(L1431,Продукция!B:C,2,0))</f>
        <v>Сыворотка крови</v>
      </c>
      <c r="L1431" s="151" t="s">
        <v>302</v>
      </c>
      <c r="M1431">
        <f>IF(L1431="","",VLOOKUP(L1431,Продукция!B:L,11,0))</f>
        <v>0</v>
      </c>
      <c r="N1431" s="11" t="s">
        <v>873</v>
      </c>
      <c r="P1431" s="11" t="s">
        <v>340</v>
      </c>
      <c r="Q1431" s="11" t="s">
        <v>854</v>
      </c>
      <c r="R1431" s="153" t="s">
        <v>4859</v>
      </c>
      <c r="S1431" s="11">
        <v>18</v>
      </c>
      <c r="T1431" s="11" t="s">
        <v>5205</v>
      </c>
      <c r="V1431" s="14">
        <v>45708</v>
      </c>
      <c r="Z1431" s="11" t="s">
        <v>4823</v>
      </c>
      <c r="AA1431" s="15">
        <v>0.45833333333333331</v>
      </c>
      <c r="AB1431" t="str">
        <f>IF(L1431="","",VLOOKUP(L1431&amp;I1431,Продукция!A:I,9,0))</f>
        <v>рекомендация производителя набора</v>
      </c>
      <c r="AC1431" s="14">
        <v>45716</v>
      </c>
      <c r="AD1431" s="11" t="s">
        <v>2676</v>
      </c>
      <c r="AE1431" s="11" t="s">
        <v>4823</v>
      </c>
      <c r="AF1431" t="str">
        <f>IF(AD1431="","",VLOOKUP(AD1431,'Сотрудники и ссылки'!A:B,2,0))</f>
        <v>Серолог</v>
      </c>
      <c r="AG1431">
        <f>IF(AD1431="","",VLOOKUP(AD1431,'Сотрудники и ссылки'!A:C,3,0))</f>
        <v>20007746</v>
      </c>
      <c r="AH1431" s="11" t="s">
        <v>2676</v>
      </c>
      <c r="AI1431" t="str">
        <f>IF(AH1431="","",VLOOKUP(AH1431,'Сотрудники и ссылки'!A:B,2,0))</f>
        <v>Серолог</v>
      </c>
      <c r="AJ1431">
        <f>IF(AH1431="","",VLOOKUP(AH1431,'Сотрудники и ссылки'!A:C,3,0))</f>
        <v>20007746</v>
      </c>
      <c r="AK1431" s="14">
        <v>45716</v>
      </c>
      <c r="AL1431" s="2">
        <f>IF(AK1431="","",AK1431+VLOOKUP(I1431,'Вид исследования'!B:E,4,0))</f>
        <v>45717</v>
      </c>
      <c r="AM1431" s="2">
        <f>IF(AK1431="","",AK1431+VLOOKUP(I1431,'Вид исследования'!B:F,5,0))</f>
        <v>45717</v>
      </c>
      <c r="AN1431" s="14">
        <v>45716</v>
      </c>
      <c r="AP1431" s="11" t="s">
        <v>189</v>
      </c>
      <c r="AQ1431" t="str">
        <f>IFERROR(IF(L1431="","",VLOOKUP(L1431&amp;I1431,Продукция!A:K,11,0)),"обратитесь к админ справочника")</f>
        <v>согласно рекомендациям производителя теста</v>
      </c>
      <c r="AR1431" s="11" t="s">
        <v>4823</v>
      </c>
      <c r="AS1431" t="str">
        <f>IFERROR(IF(L1431="","",VLOOKUP(L1431&amp;I1431,Продукция!A:J,10,0)),"обратитесь к админ справочника")</f>
        <v>инструкция тест- ситема Биочек СК -126</v>
      </c>
      <c r="AT1431" s="11" t="s">
        <v>4823</v>
      </c>
      <c r="AU1431" s="11" t="s">
        <v>4823</v>
      </c>
      <c r="AV1431" s="11" t="s">
        <v>2676</v>
      </c>
      <c r="AW1431" s="11" t="s">
        <v>4824</v>
      </c>
      <c r="AX1431" s="11" t="s">
        <v>561</v>
      </c>
      <c r="AY1431" s="11" t="s">
        <v>1053</v>
      </c>
      <c r="AZ1431" s="11">
        <v>154</v>
      </c>
      <c r="BA1431" s="11">
        <v>40</v>
      </c>
      <c r="BC1431" s="11" t="s">
        <v>4855</v>
      </c>
    </row>
    <row r="1432" spans="1:55" x14ac:dyDescent="0.25">
      <c r="A1432" t="str">
        <f t="shared" si="27"/>
        <v xml:space="preserve">С/380CAV (BioChek) анемия уровень антител </v>
      </c>
      <c r="B1432" t="str">
        <f>IF(E1432="","",INDEX(Лаборатории!A:A,MATCH('Производственный контроль'!E1432,Лаборатории!B:B,0)))</f>
        <v xml:space="preserve">КУРИНОЕ ЦАРСТВО АО </v>
      </c>
      <c r="C1432" t="str">
        <f>IF(E1432="","",VLOOKUP(E1432,Лаборатории!B:D,3,0))</f>
        <v>U377_CHL</v>
      </c>
      <c r="D1432" s="12">
        <v>45712</v>
      </c>
      <c r="E1432" s="11" t="s">
        <v>793</v>
      </c>
      <c r="F1432" s="11" t="s">
        <v>544</v>
      </c>
      <c r="G1432" s="11" t="s">
        <v>561</v>
      </c>
      <c r="H1432" s="11" t="s">
        <v>262</v>
      </c>
      <c r="I1432" s="11" t="s">
        <v>3412</v>
      </c>
      <c r="J1432" t="str">
        <f>IF(L1432="","",VLOOKUP(L1432,Продукция!B:D,3,0))</f>
        <v>Биологический_материал</v>
      </c>
      <c r="K1432" t="str">
        <f>IF(L1432="","",VLOOKUP(L1432,Продукция!B:C,2,0))</f>
        <v>Сыворотка крови</v>
      </c>
      <c r="L1432" s="151" t="s">
        <v>302</v>
      </c>
      <c r="M1432">
        <f>IF(L1432="","",VLOOKUP(L1432,Продукция!B:L,11,0))</f>
        <v>0</v>
      </c>
      <c r="N1432" s="11" t="s">
        <v>873</v>
      </c>
      <c r="P1432" s="11" t="s">
        <v>340</v>
      </c>
      <c r="Q1432" s="11" t="s">
        <v>854</v>
      </c>
      <c r="R1432" s="153" t="s">
        <v>4830</v>
      </c>
      <c r="S1432" s="11">
        <v>18</v>
      </c>
      <c r="T1432" s="11" t="s">
        <v>5209</v>
      </c>
      <c r="V1432" s="14">
        <v>45710</v>
      </c>
      <c r="Z1432" s="11" t="s">
        <v>4823</v>
      </c>
      <c r="AA1432" s="15">
        <v>0.46180555555555558</v>
      </c>
      <c r="AB1432" t="str">
        <f>IF(L1432="","",VLOOKUP(L1432&amp;I1432,Продукция!A:I,9,0))</f>
        <v>рекомендация производителя набора</v>
      </c>
      <c r="AC1432" s="14">
        <v>45716</v>
      </c>
      <c r="AD1432" s="11" t="s">
        <v>2676</v>
      </c>
      <c r="AE1432" s="11" t="s">
        <v>4823</v>
      </c>
      <c r="AF1432" t="str">
        <f>IF(AD1432="","",VLOOKUP(AD1432,'Сотрудники и ссылки'!A:B,2,0))</f>
        <v>Серолог</v>
      </c>
      <c r="AG1432">
        <f>IF(AD1432="","",VLOOKUP(AD1432,'Сотрудники и ссылки'!A:C,3,0))</f>
        <v>20007746</v>
      </c>
      <c r="AH1432" s="11" t="s">
        <v>2676</v>
      </c>
      <c r="AI1432" t="str">
        <f>IF(AH1432="","",VLOOKUP(AH1432,'Сотрудники и ссылки'!A:B,2,0))</f>
        <v>Серолог</v>
      </c>
      <c r="AJ1432">
        <f>IF(AH1432="","",VLOOKUP(AH1432,'Сотрудники и ссылки'!A:C,3,0))</f>
        <v>20007746</v>
      </c>
      <c r="AK1432" s="14">
        <v>45716</v>
      </c>
      <c r="AL1432" s="2">
        <f>IF(AK1432="","",AK1432+VLOOKUP(I1432,'Вид исследования'!B:E,4,0))</f>
        <v>45717</v>
      </c>
      <c r="AM1432" s="2">
        <f>IF(AK1432="","",AK1432+VLOOKUP(I1432,'Вид исследования'!B:F,5,0))</f>
        <v>45717</v>
      </c>
      <c r="AN1432" s="14">
        <v>45716</v>
      </c>
      <c r="AP1432" s="11" t="s">
        <v>189</v>
      </c>
      <c r="AQ1432" t="str">
        <f>IFERROR(IF(L1432="","",VLOOKUP(L1432&amp;I1432,Продукция!A:K,11,0)),"обратитесь к админ справочника")</f>
        <v>согласно рекомендациям производителя теста</v>
      </c>
      <c r="AR1432" s="11" t="s">
        <v>4823</v>
      </c>
      <c r="AS1432" t="str">
        <f>IFERROR(IF(L1432="","",VLOOKUP(L1432&amp;I1432,Продукция!A:J,10,0)),"обратитесь к админ справочника")</f>
        <v>инструкция тест- ситема Биочек СК -126</v>
      </c>
      <c r="AT1432" s="11" t="s">
        <v>4823</v>
      </c>
      <c r="AU1432" s="11" t="s">
        <v>4823</v>
      </c>
      <c r="AV1432" s="11" t="s">
        <v>2676</v>
      </c>
      <c r="AW1432" s="11" t="s">
        <v>4824</v>
      </c>
      <c r="AX1432" s="11" t="s">
        <v>561</v>
      </c>
      <c r="AY1432" s="11" t="s">
        <v>1064</v>
      </c>
      <c r="AZ1432" s="11">
        <v>154</v>
      </c>
      <c r="BA1432" s="11">
        <v>41</v>
      </c>
      <c r="BC1432" s="11" t="s">
        <v>4855</v>
      </c>
    </row>
    <row r="1433" spans="1:55" x14ac:dyDescent="0.25">
      <c r="A1433" t="str">
        <f t="shared" si="27"/>
        <v>С/342FADV (BioChek) аденовирус уровень антител</v>
      </c>
      <c r="B1433" t="str">
        <f>IF(E1433="","",INDEX(Лаборатории!A:A,MATCH('Производственный контроль'!E1433,Лаборатории!B:B,0)))</f>
        <v xml:space="preserve">КУРИНОЕ ЦАРСТВО АО </v>
      </c>
      <c r="C1433" t="str">
        <f>IF(E1433="","",VLOOKUP(E1433,Лаборатории!B:D,3,0))</f>
        <v>U377_CHL</v>
      </c>
      <c r="D1433" s="12">
        <v>45706</v>
      </c>
      <c r="E1433" s="11" t="s">
        <v>793</v>
      </c>
      <c r="F1433" s="11" t="s">
        <v>544</v>
      </c>
      <c r="G1433" s="11" t="s">
        <v>561</v>
      </c>
      <c r="H1433" s="11" t="s">
        <v>262</v>
      </c>
      <c r="I1433" s="11" t="s">
        <v>3414</v>
      </c>
      <c r="J1433" t="str">
        <f>IF(L1433="","",VLOOKUP(L1433,Продукция!B:D,3,0))</f>
        <v>Биологический_материал</v>
      </c>
      <c r="K1433" t="str">
        <f>IF(L1433="","",VLOOKUP(L1433,Продукция!B:C,2,0))</f>
        <v>Сыворотка крови</v>
      </c>
      <c r="L1433" s="151" t="s">
        <v>302</v>
      </c>
      <c r="M1433">
        <f>IF(L1433="","",VLOOKUP(L1433,Продукция!B:L,11,0))</f>
        <v>0</v>
      </c>
      <c r="N1433" s="11" t="s">
        <v>873</v>
      </c>
      <c r="P1433" s="11" t="s">
        <v>340</v>
      </c>
      <c r="Q1433" s="11" t="s">
        <v>854</v>
      </c>
      <c r="R1433" s="153" t="s">
        <v>4860</v>
      </c>
      <c r="S1433" s="11">
        <v>18</v>
      </c>
      <c r="T1433" s="11" t="s">
        <v>5186</v>
      </c>
      <c r="V1433" s="14">
        <v>45704</v>
      </c>
      <c r="Z1433" s="11" t="s">
        <v>4823</v>
      </c>
      <c r="AA1433" s="15">
        <v>0.50416666666666665</v>
      </c>
      <c r="AB1433" t="str">
        <f>IF(L1433="","",VLOOKUP(L1433&amp;I1433,Продукция!A:I,9,0))</f>
        <v>рекомендация производителя набора</v>
      </c>
      <c r="AC1433" s="14">
        <v>45716</v>
      </c>
      <c r="AD1433" s="11" t="s">
        <v>2676</v>
      </c>
      <c r="AE1433" s="11" t="s">
        <v>4823</v>
      </c>
      <c r="AF1433" t="str">
        <f>IF(AD1433="","",VLOOKUP(AD1433,'Сотрудники и ссылки'!A:B,2,0))</f>
        <v>Серолог</v>
      </c>
      <c r="AG1433">
        <f>IF(AD1433="","",VLOOKUP(AD1433,'Сотрудники и ссылки'!A:C,3,0))</f>
        <v>20007746</v>
      </c>
      <c r="AH1433" s="11" t="s">
        <v>2676</v>
      </c>
      <c r="AI1433" t="str">
        <f>IF(AH1433="","",VLOOKUP(AH1433,'Сотрудники и ссылки'!A:B,2,0))</f>
        <v>Серолог</v>
      </c>
      <c r="AJ1433">
        <f>IF(AH1433="","",VLOOKUP(AH1433,'Сотрудники и ссылки'!A:C,3,0))</f>
        <v>20007746</v>
      </c>
      <c r="AK1433" s="14">
        <v>45716</v>
      </c>
      <c r="AL1433" s="2">
        <f>IF(AK1433="","",AK1433+VLOOKUP(I1433,'Вид исследования'!B:E,4,0))</f>
        <v>45717</v>
      </c>
      <c r="AM1433" s="2">
        <f>IF(AK1433="","",AK1433+VLOOKUP(I1433,'Вид исследования'!B:F,5,0))</f>
        <v>45717</v>
      </c>
      <c r="AN1433" s="14">
        <v>45716</v>
      </c>
      <c r="AP1433" s="11" t="s">
        <v>189</v>
      </c>
      <c r="AQ1433" t="str">
        <f>IFERROR(IF(L1433="","",VLOOKUP(L1433&amp;I1433,Продукция!A:K,11,0)),"обратитесь к админ справочника")</f>
        <v>согласно рекомендациям производителя теста</v>
      </c>
      <c r="AR1433" s="11" t="s">
        <v>4823</v>
      </c>
      <c r="AS1433" t="str">
        <f>IFERROR(IF(L1433="","",VLOOKUP(L1433&amp;I1433,Продукция!A:J,10,0)),"обратитесь к админ справочника")</f>
        <v>инструкция тест- ситема Биочек СК -132</v>
      </c>
      <c r="AT1433" s="11" t="s">
        <v>4823</v>
      </c>
      <c r="AU1433" s="11" t="s">
        <v>4823</v>
      </c>
      <c r="AV1433" s="11" t="s">
        <v>2676</v>
      </c>
      <c r="AW1433" s="11" t="s">
        <v>4824</v>
      </c>
      <c r="AX1433" s="11" t="s">
        <v>561</v>
      </c>
      <c r="AY1433" s="11" t="s">
        <v>1072</v>
      </c>
      <c r="AZ1433" s="11">
        <v>154</v>
      </c>
      <c r="BA1433" s="11">
        <v>40</v>
      </c>
      <c r="BC1433" s="11" t="s">
        <v>4855</v>
      </c>
    </row>
    <row r="1434" spans="1:55" x14ac:dyDescent="0.25">
      <c r="A1434" t="str">
        <f t="shared" si="27"/>
        <v>С/342FADV (BioChek) аденовирус уровень антител</v>
      </c>
      <c r="B1434" t="str">
        <f>IF(E1434="","",INDEX(Лаборатории!A:A,MATCH('Производственный контроль'!E1434,Лаборатории!B:B,0)))</f>
        <v xml:space="preserve">КУРИНОЕ ЦАРСТВО АО </v>
      </c>
      <c r="C1434" t="str">
        <f>IF(E1434="","",VLOOKUP(E1434,Лаборатории!B:D,3,0))</f>
        <v>U377_CHL</v>
      </c>
      <c r="D1434" s="12">
        <v>45706</v>
      </c>
      <c r="E1434" s="11" t="s">
        <v>793</v>
      </c>
      <c r="F1434" s="11" t="s">
        <v>544</v>
      </c>
      <c r="G1434" s="11" t="s">
        <v>561</v>
      </c>
      <c r="H1434" s="11" t="s">
        <v>262</v>
      </c>
      <c r="I1434" s="11" t="s">
        <v>3414</v>
      </c>
      <c r="J1434" t="str">
        <f>IF(L1434="","",VLOOKUP(L1434,Продукция!B:D,3,0))</f>
        <v>Биологический_материал</v>
      </c>
      <c r="K1434" t="str">
        <f>IF(L1434="","",VLOOKUP(L1434,Продукция!B:C,2,0))</f>
        <v>Сыворотка крови</v>
      </c>
      <c r="L1434" s="151" t="s">
        <v>302</v>
      </c>
      <c r="M1434">
        <f>IF(L1434="","",VLOOKUP(L1434,Продукция!B:L,11,0))</f>
        <v>0</v>
      </c>
      <c r="N1434" s="11" t="s">
        <v>873</v>
      </c>
      <c r="P1434" s="11" t="s">
        <v>340</v>
      </c>
      <c r="Q1434" s="11" t="s">
        <v>854</v>
      </c>
      <c r="R1434" s="153" t="s">
        <v>5185</v>
      </c>
      <c r="S1434" s="11">
        <v>18</v>
      </c>
      <c r="T1434" s="11" t="s">
        <v>5186</v>
      </c>
      <c r="V1434" s="14">
        <v>45704</v>
      </c>
      <c r="Z1434" s="11" t="s">
        <v>4823</v>
      </c>
      <c r="AA1434" s="15">
        <v>0.50416666666666665</v>
      </c>
      <c r="AB1434" t="str">
        <f>IF(L1434="","",VLOOKUP(L1434&amp;I1434,Продукция!A:I,9,0))</f>
        <v>рекомендация производителя набора</v>
      </c>
      <c r="AC1434" s="14">
        <v>45716</v>
      </c>
      <c r="AD1434" s="11" t="s">
        <v>2676</v>
      </c>
      <c r="AE1434" s="11" t="s">
        <v>4823</v>
      </c>
      <c r="AF1434" t="str">
        <f>IF(AD1434="","",VLOOKUP(AD1434,'Сотрудники и ссылки'!A:B,2,0))</f>
        <v>Серолог</v>
      </c>
      <c r="AG1434">
        <f>IF(AD1434="","",VLOOKUP(AD1434,'Сотрудники и ссылки'!A:C,3,0))</f>
        <v>20007746</v>
      </c>
      <c r="AH1434" s="11" t="s">
        <v>2676</v>
      </c>
      <c r="AI1434" t="str">
        <f>IF(AH1434="","",VLOOKUP(AH1434,'Сотрудники и ссылки'!A:B,2,0))</f>
        <v>Серолог</v>
      </c>
      <c r="AJ1434">
        <f>IF(AH1434="","",VLOOKUP(AH1434,'Сотрудники и ссылки'!A:C,3,0))</f>
        <v>20007746</v>
      </c>
      <c r="AK1434" s="14">
        <v>45716</v>
      </c>
      <c r="AL1434" s="2">
        <f>IF(AK1434="","",AK1434+VLOOKUP(I1434,'Вид исследования'!B:E,4,0))</f>
        <v>45717</v>
      </c>
      <c r="AM1434" s="2">
        <f>IF(AK1434="","",AK1434+VLOOKUP(I1434,'Вид исследования'!B:F,5,0))</f>
        <v>45717</v>
      </c>
      <c r="AN1434" s="14">
        <v>45716</v>
      </c>
      <c r="AP1434" s="11" t="s">
        <v>189</v>
      </c>
      <c r="AQ1434" t="str">
        <f>IFERROR(IF(L1434="","",VLOOKUP(L1434&amp;I1434,Продукция!A:K,11,0)),"обратитесь к админ справочника")</f>
        <v>согласно рекомендациям производителя теста</v>
      </c>
      <c r="AR1434" s="11" t="s">
        <v>4823</v>
      </c>
      <c r="AS1434" t="str">
        <f>IFERROR(IF(L1434="","",VLOOKUP(L1434&amp;I1434,Продукция!A:J,10,0)),"обратитесь к админ справочника")</f>
        <v>инструкция тест- ситема Биочек СК -132</v>
      </c>
      <c r="AT1434" s="11" t="s">
        <v>4823</v>
      </c>
      <c r="AU1434" s="11" t="s">
        <v>4823</v>
      </c>
      <c r="AV1434" s="11" t="s">
        <v>2676</v>
      </c>
      <c r="AW1434" s="11" t="s">
        <v>4824</v>
      </c>
      <c r="AX1434" s="11" t="s">
        <v>561</v>
      </c>
      <c r="AY1434" s="11" t="s">
        <v>1075</v>
      </c>
      <c r="AZ1434" s="11">
        <v>154</v>
      </c>
      <c r="BA1434" s="11">
        <v>40</v>
      </c>
      <c r="BC1434" s="11" t="s">
        <v>4855</v>
      </c>
    </row>
    <row r="1435" spans="1:55" x14ac:dyDescent="0.25">
      <c r="A1435" t="str">
        <f t="shared" si="27"/>
        <v>С/364FADV (BioChek) аденовирус уровень антител</v>
      </c>
      <c r="B1435" t="str">
        <f>IF(E1435="","",INDEX(Лаборатории!A:A,MATCH('Производственный контроль'!E1435,Лаборатории!B:B,0)))</f>
        <v xml:space="preserve">КУРИНОЕ ЦАРСТВО АО </v>
      </c>
      <c r="C1435" t="str">
        <f>IF(E1435="","",VLOOKUP(E1435,Лаборатории!B:D,3,0))</f>
        <v>U377_CHL</v>
      </c>
      <c r="D1435" s="12">
        <v>45709</v>
      </c>
      <c r="E1435" s="11" t="s">
        <v>793</v>
      </c>
      <c r="F1435" s="11" t="s">
        <v>544</v>
      </c>
      <c r="G1435" s="11" t="s">
        <v>561</v>
      </c>
      <c r="H1435" s="11" t="s">
        <v>262</v>
      </c>
      <c r="I1435" s="11" t="s">
        <v>3414</v>
      </c>
      <c r="J1435" t="str">
        <f>IF(L1435="","",VLOOKUP(L1435,Продукция!B:D,3,0))</f>
        <v>Биологический_материал</v>
      </c>
      <c r="K1435" t="str">
        <f>IF(L1435="","",VLOOKUP(L1435,Продукция!B:C,2,0))</f>
        <v>Сыворотка крови</v>
      </c>
      <c r="L1435" s="151" t="s">
        <v>302</v>
      </c>
      <c r="M1435">
        <f>IF(L1435="","",VLOOKUP(L1435,Продукция!B:L,11,0))</f>
        <v>0</v>
      </c>
      <c r="N1435" s="11" t="s">
        <v>873</v>
      </c>
      <c r="P1435" s="11" t="s">
        <v>340</v>
      </c>
      <c r="Q1435" s="11" t="s">
        <v>854</v>
      </c>
      <c r="R1435" s="153" t="s">
        <v>4862</v>
      </c>
      <c r="S1435" s="11">
        <v>18</v>
      </c>
      <c r="T1435" s="11" t="s">
        <v>5205</v>
      </c>
      <c r="V1435" s="14">
        <v>45708</v>
      </c>
      <c r="Z1435" s="11" t="s">
        <v>4823</v>
      </c>
      <c r="AA1435" s="15">
        <v>0.45833333333333331</v>
      </c>
      <c r="AB1435" t="str">
        <f>IF(L1435="","",VLOOKUP(L1435&amp;I1435,Продукция!A:I,9,0))</f>
        <v>рекомендация производителя набора</v>
      </c>
      <c r="AC1435" s="14">
        <v>45716</v>
      </c>
      <c r="AD1435" s="11" t="s">
        <v>2676</v>
      </c>
      <c r="AE1435" s="11" t="s">
        <v>4823</v>
      </c>
      <c r="AF1435" t="str">
        <f>IF(AD1435="","",VLOOKUP(AD1435,'Сотрудники и ссылки'!A:B,2,0))</f>
        <v>Серолог</v>
      </c>
      <c r="AG1435">
        <f>IF(AD1435="","",VLOOKUP(AD1435,'Сотрудники и ссылки'!A:C,3,0))</f>
        <v>20007746</v>
      </c>
      <c r="AH1435" s="11" t="s">
        <v>2676</v>
      </c>
      <c r="AI1435" t="str">
        <f>IF(AH1435="","",VLOOKUP(AH1435,'Сотрудники и ссылки'!A:B,2,0))</f>
        <v>Серолог</v>
      </c>
      <c r="AJ1435">
        <f>IF(AH1435="","",VLOOKUP(AH1435,'Сотрудники и ссылки'!A:C,3,0))</f>
        <v>20007746</v>
      </c>
      <c r="AK1435" s="14">
        <v>45716</v>
      </c>
      <c r="AL1435" s="2">
        <f>IF(AK1435="","",AK1435+VLOOKUP(I1435,'Вид исследования'!B:E,4,0))</f>
        <v>45717</v>
      </c>
      <c r="AM1435" s="2">
        <f>IF(AK1435="","",AK1435+VLOOKUP(I1435,'Вид исследования'!B:F,5,0))</f>
        <v>45717</v>
      </c>
      <c r="AN1435" s="14">
        <v>45716</v>
      </c>
      <c r="AP1435" s="11" t="s">
        <v>189</v>
      </c>
      <c r="AQ1435" t="str">
        <f>IFERROR(IF(L1435="","",VLOOKUP(L1435&amp;I1435,Продукция!A:K,11,0)),"обратитесь к админ справочника")</f>
        <v>согласно рекомендациям производителя теста</v>
      </c>
      <c r="AR1435" s="11" t="s">
        <v>4823</v>
      </c>
      <c r="AS1435" t="str">
        <f>IFERROR(IF(L1435="","",VLOOKUP(L1435&amp;I1435,Продукция!A:J,10,0)),"обратитесь к админ справочника")</f>
        <v>инструкция тест- ситема Биочек СК -132</v>
      </c>
      <c r="AT1435" s="11" t="s">
        <v>4823</v>
      </c>
      <c r="AU1435" s="11" t="s">
        <v>4823</v>
      </c>
      <c r="AV1435" s="11" t="s">
        <v>2676</v>
      </c>
      <c r="AW1435" s="11" t="s">
        <v>4824</v>
      </c>
      <c r="AX1435" s="11" t="s">
        <v>561</v>
      </c>
      <c r="AY1435" s="11" t="s">
        <v>1062</v>
      </c>
      <c r="AZ1435" s="11">
        <v>154</v>
      </c>
      <c r="BA1435" s="11">
        <v>40</v>
      </c>
      <c r="BC1435" s="11" t="s">
        <v>4855</v>
      </c>
    </row>
    <row r="1436" spans="1:55" x14ac:dyDescent="0.25">
      <c r="A1436" t="str">
        <f t="shared" si="27"/>
        <v>С/364FADV (BioChek) аденовирус уровень антител</v>
      </c>
      <c r="B1436" t="str">
        <f>IF(E1436="","",INDEX(Лаборатории!A:A,MATCH('Производственный контроль'!E1436,Лаборатории!B:B,0)))</f>
        <v xml:space="preserve">КУРИНОЕ ЦАРСТВО АО </v>
      </c>
      <c r="C1436" t="str">
        <f>IF(E1436="","",VLOOKUP(E1436,Лаборатории!B:D,3,0))</f>
        <v>U377_CHL</v>
      </c>
      <c r="D1436" s="12">
        <v>45709</v>
      </c>
      <c r="E1436" s="11" t="s">
        <v>793</v>
      </c>
      <c r="F1436" s="11" t="s">
        <v>544</v>
      </c>
      <c r="G1436" s="11" t="s">
        <v>561</v>
      </c>
      <c r="H1436" s="11" t="s">
        <v>262</v>
      </c>
      <c r="I1436" s="11" t="s">
        <v>3414</v>
      </c>
      <c r="J1436" t="str">
        <f>IF(L1436="","",VLOOKUP(L1436,Продукция!B:D,3,0))</f>
        <v>Биологический_материал</v>
      </c>
      <c r="K1436" t="str">
        <f>IF(L1436="","",VLOOKUP(L1436,Продукция!B:C,2,0))</f>
        <v>Сыворотка крови</v>
      </c>
      <c r="L1436" s="151" t="s">
        <v>302</v>
      </c>
      <c r="M1436">
        <f>IF(L1436="","",VLOOKUP(L1436,Продукция!B:L,11,0))</f>
        <v>0</v>
      </c>
      <c r="N1436" s="11" t="s">
        <v>873</v>
      </c>
      <c r="P1436" s="11" t="s">
        <v>340</v>
      </c>
      <c r="Q1436" s="11" t="s">
        <v>854</v>
      </c>
      <c r="R1436" s="153" t="s">
        <v>4859</v>
      </c>
      <c r="S1436" s="11">
        <v>18</v>
      </c>
      <c r="T1436" s="11" t="s">
        <v>5205</v>
      </c>
      <c r="V1436" s="14">
        <v>45708</v>
      </c>
      <c r="Z1436" s="11" t="s">
        <v>4823</v>
      </c>
      <c r="AA1436" s="15">
        <v>0.45833333333333331</v>
      </c>
      <c r="AB1436" t="str">
        <f>IF(L1436="","",VLOOKUP(L1436&amp;I1436,Продукция!A:I,9,0))</f>
        <v>рекомендация производителя набора</v>
      </c>
      <c r="AC1436" s="14">
        <v>45716</v>
      </c>
      <c r="AD1436" s="11" t="s">
        <v>2676</v>
      </c>
      <c r="AE1436" s="11" t="s">
        <v>4823</v>
      </c>
      <c r="AF1436" t="str">
        <f>IF(AD1436="","",VLOOKUP(AD1436,'Сотрудники и ссылки'!A:B,2,0))</f>
        <v>Серолог</v>
      </c>
      <c r="AG1436">
        <f>IF(AD1436="","",VLOOKUP(AD1436,'Сотрудники и ссылки'!A:C,3,0))</f>
        <v>20007746</v>
      </c>
      <c r="AH1436" s="11" t="s">
        <v>2676</v>
      </c>
      <c r="AI1436" t="str">
        <f>IF(AH1436="","",VLOOKUP(AH1436,'Сотрудники и ссылки'!A:B,2,0))</f>
        <v>Серолог</v>
      </c>
      <c r="AJ1436">
        <f>IF(AH1436="","",VLOOKUP(AH1436,'Сотрудники и ссылки'!A:C,3,0))</f>
        <v>20007746</v>
      </c>
      <c r="AK1436" s="14">
        <v>45716</v>
      </c>
      <c r="AL1436" s="2">
        <f>IF(AK1436="","",AK1436+VLOOKUP(I1436,'Вид исследования'!B:E,4,0))</f>
        <v>45717</v>
      </c>
      <c r="AM1436" s="2">
        <f>IF(AK1436="","",AK1436+VLOOKUP(I1436,'Вид исследования'!B:F,5,0))</f>
        <v>45717</v>
      </c>
      <c r="AN1436" s="14">
        <v>45716</v>
      </c>
      <c r="AP1436" s="11" t="s">
        <v>189</v>
      </c>
      <c r="AQ1436" t="str">
        <f>IFERROR(IF(L1436="","",VLOOKUP(L1436&amp;I1436,Продукция!A:K,11,0)),"обратитесь к админ справочника")</f>
        <v>согласно рекомендациям производителя теста</v>
      </c>
      <c r="AR1436" s="11" t="s">
        <v>4823</v>
      </c>
      <c r="AS1436" t="str">
        <f>IFERROR(IF(L1436="","",VLOOKUP(L1436&amp;I1436,Продукция!A:J,10,0)),"обратитесь к админ справочника")</f>
        <v>инструкция тест- ситема Биочек СК -132</v>
      </c>
      <c r="AT1436" s="11" t="s">
        <v>4823</v>
      </c>
      <c r="AU1436" s="11" t="s">
        <v>4823</v>
      </c>
      <c r="AV1436" s="11" t="s">
        <v>2676</v>
      </c>
      <c r="AW1436" s="11" t="s">
        <v>4824</v>
      </c>
      <c r="AX1436" s="11" t="s">
        <v>561</v>
      </c>
      <c r="AY1436" s="11" t="s">
        <v>1053</v>
      </c>
      <c r="AZ1436" s="11">
        <v>154</v>
      </c>
      <c r="BA1436" s="11">
        <v>40</v>
      </c>
      <c r="BC1436" s="11" t="s">
        <v>4855</v>
      </c>
    </row>
    <row r="1437" spans="1:55" x14ac:dyDescent="0.25">
      <c r="A1437" t="str">
        <f t="shared" si="27"/>
        <v>С/380FADV (BioChek) аденовирус уровень антител</v>
      </c>
      <c r="B1437" t="str">
        <f>IF(E1437="","",INDEX(Лаборатории!A:A,MATCH('Производственный контроль'!E1437,Лаборатории!B:B,0)))</f>
        <v xml:space="preserve">КУРИНОЕ ЦАРСТВО АО </v>
      </c>
      <c r="C1437" t="str">
        <f>IF(E1437="","",VLOOKUP(E1437,Лаборатории!B:D,3,0))</f>
        <v>U377_CHL</v>
      </c>
      <c r="D1437" s="12">
        <v>45712</v>
      </c>
      <c r="E1437" s="11" t="s">
        <v>793</v>
      </c>
      <c r="F1437" s="11" t="s">
        <v>544</v>
      </c>
      <c r="G1437" s="11" t="s">
        <v>561</v>
      </c>
      <c r="H1437" s="11" t="s">
        <v>262</v>
      </c>
      <c r="I1437" s="11" t="s">
        <v>3414</v>
      </c>
      <c r="J1437" t="str">
        <f>IF(L1437="","",VLOOKUP(L1437,Продукция!B:D,3,0))</f>
        <v>Биологический_материал</v>
      </c>
      <c r="K1437" t="str">
        <f>IF(L1437="","",VLOOKUP(L1437,Продукция!B:C,2,0))</f>
        <v>Сыворотка крови</v>
      </c>
      <c r="L1437" s="151" t="s">
        <v>302</v>
      </c>
      <c r="M1437">
        <f>IF(L1437="","",VLOOKUP(L1437,Продукция!B:L,11,0))</f>
        <v>0</v>
      </c>
      <c r="N1437" s="11" t="s">
        <v>873</v>
      </c>
      <c r="P1437" s="11" t="s">
        <v>340</v>
      </c>
      <c r="Q1437" s="11" t="s">
        <v>854</v>
      </c>
      <c r="R1437" s="153" t="s">
        <v>4830</v>
      </c>
      <c r="S1437" s="11">
        <v>18</v>
      </c>
      <c r="T1437" s="11" t="s">
        <v>5209</v>
      </c>
      <c r="V1437" s="14">
        <v>45710</v>
      </c>
      <c r="Z1437" s="11" t="s">
        <v>4823</v>
      </c>
      <c r="AA1437" s="15">
        <v>0.46180555555555558</v>
      </c>
      <c r="AB1437" t="str">
        <f>IF(L1437="","",VLOOKUP(L1437&amp;I1437,Продукция!A:I,9,0))</f>
        <v>рекомендация производителя набора</v>
      </c>
      <c r="AC1437" s="14">
        <v>45716</v>
      </c>
      <c r="AD1437" s="11" t="s">
        <v>2676</v>
      </c>
      <c r="AE1437" s="11" t="s">
        <v>4823</v>
      </c>
      <c r="AF1437" t="str">
        <f>IF(AD1437="","",VLOOKUP(AD1437,'Сотрудники и ссылки'!A:B,2,0))</f>
        <v>Серолог</v>
      </c>
      <c r="AG1437">
        <f>IF(AD1437="","",VLOOKUP(AD1437,'Сотрудники и ссылки'!A:C,3,0))</f>
        <v>20007746</v>
      </c>
      <c r="AH1437" s="11" t="s">
        <v>2676</v>
      </c>
      <c r="AI1437" t="str">
        <f>IF(AH1437="","",VLOOKUP(AH1437,'Сотрудники и ссылки'!A:B,2,0))</f>
        <v>Серолог</v>
      </c>
      <c r="AJ1437">
        <f>IF(AH1437="","",VLOOKUP(AH1437,'Сотрудники и ссылки'!A:C,3,0))</f>
        <v>20007746</v>
      </c>
      <c r="AK1437" s="14">
        <v>45716</v>
      </c>
      <c r="AL1437" s="2">
        <f>IF(AK1437="","",AK1437+VLOOKUP(I1437,'Вид исследования'!B:E,4,0))</f>
        <v>45717</v>
      </c>
      <c r="AM1437" s="2">
        <f>IF(AK1437="","",AK1437+VLOOKUP(I1437,'Вид исследования'!B:F,5,0))</f>
        <v>45717</v>
      </c>
      <c r="AN1437" s="14">
        <v>45716</v>
      </c>
      <c r="AP1437" s="11" t="s">
        <v>189</v>
      </c>
      <c r="AQ1437" t="str">
        <f>IFERROR(IF(L1437="","",VLOOKUP(L1437&amp;I1437,Продукция!A:K,11,0)),"обратитесь к админ справочника")</f>
        <v>согласно рекомендациям производителя теста</v>
      </c>
      <c r="AR1437" s="11" t="s">
        <v>4823</v>
      </c>
      <c r="AS1437" t="str">
        <f>IFERROR(IF(L1437="","",VLOOKUP(L1437&amp;I1437,Продукция!A:J,10,0)),"обратитесь к админ справочника")</f>
        <v>инструкция тест- ситема Биочек СК -132</v>
      </c>
      <c r="AT1437" s="11" t="s">
        <v>4823</v>
      </c>
      <c r="AU1437" s="11" t="s">
        <v>4823</v>
      </c>
      <c r="AV1437" s="11" t="s">
        <v>2676</v>
      </c>
      <c r="AW1437" s="11" t="s">
        <v>4824</v>
      </c>
      <c r="AX1437" s="11" t="s">
        <v>561</v>
      </c>
      <c r="AY1437" s="11" t="s">
        <v>1064</v>
      </c>
      <c r="AZ1437" s="11">
        <v>154</v>
      </c>
      <c r="BA1437" s="11">
        <v>41</v>
      </c>
      <c r="BC1437" s="11" t="s">
        <v>4855</v>
      </c>
    </row>
    <row r="1438" spans="1:55" x14ac:dyDescent="0.25">
      <c r="A1438" t="str">
        <f t="shared" si="27"/>
        <v>С/342MG (BioChek) микоплазма галлисептикум уровень антител</v>
      </c>
      <c r="B1438" t="str">
        <f>IF(E1438="","",INDEX(Лаборатории!A:A,MATCH('Производственный контроль'!E1438,Лаборатории!B:B,0)))</f>
        <v xml:space="preserve">КУРИНОЕ ЦАРСТВО АО </v>
      </c>
      <c r="C1438" t="str">
        <f>IF(E1438="","",VLOOKUP(E1438,Лаборатории!B:D,3,0))</f>
        <v>U377_CHL</v>
      </c>
      <c r="D1438" s="12">
        <v>45706</v>
      </c>
      <c r="E1438" s="11" t="s">
        <v>793</v>
      </c>
      <c r="F1438" s="11" t="s">
        <v>544</v>
      </c>
      <c r="G1438" s="11" t="s">
        <v>561</v>
      </c>
      <c r="H1438" s="11" t="s">
        <v>262</v>
      </c>
      <c r="I1438" s="11" t="s">
        <v>3422</v>
      </c>
      <c r="J1438" t="str">
        <f>IF(L1438="","",VLOOKUP(L1438,Продукция!B:D,3,0))</f>
        <v>Биологический_материал</v>
      </c>
      <c r="K1438" t="str">
        <f>IF(L1438="","",VLOOKUP(L1438,Продукция!B:C,2,0))</f>
        <v>Сыворотка крови</v>
      </c>
      <c r="L1438" s="151" t="s">
        <v>302</v>
      </c>
      <c r="M1438">
        <f>IF(L1438="","",VLOOKUP(L1438,Продукция!B:L,11,0))</f>
        <v>0</v>
      </c>
      <c r="N1438" s="11" t="s">
        <v>873</v>
      </c>
      <c r="P1438" s="11" t="s">
        <v>340</v>
      </c>
      <c r="Q1438" s="11" t="s">
        <v>854</v>
      </c>
      <c r="R1438" s="153" t="s">
        <v>4860</v>
      </c>
      <c r="S1438" s="11">
        <v>18</v>
      </c>
      <c r="T1438" s="11" t="s">
        <v>5186</v>
      </c>
      <c r="V1438" s="14">
        <v>45704</v>
      </c>
      <c r="Z1438" s="11" t="s">
        <v>4823</v>
      </c>
      <c r="AA1438" s="15">
        <v>0.50416666666666665</v>
      </c>
      <c r="AB1438" t="str">
        <f>IF(L1438="","",VLOOKUP(L1438&amp;I1438,Продукция!A:I,9,0))</f>
        <v>рекомендация производителя набора</v>
      </c>
      <c r="AC1438" s="14">
        <v>45716</v>
      </c>
      <c r="AD1438" s="11" t="s">
        <v>2676</v>
      </c>
      <c r="AE1438" s="11" t="s">
        <v>4823</v>
      </c>
      <c r="AF1438" t="str">
        <f>IF(AD1438="","",VLOOKUP(AD1438,'Сотрудники и ссылки'!A:B,2,0))</f>
        <v>Серолог</v>
      </c>
      <c r="AG1438">
        <f>IF(AD1438="","",VLOOKUP(AD1438,'Сотрудники и ссылки'!A:C,3,0))</f>
        <v>20007746</v>
      </c>
      <c r="AH1438" s="11" t="s">
        <v>2676</v>
      </c>
      <c r="AI1438" t="str">
        <f>IF(AH1438="","",VLOOKUP(AH1438,'Сотрудники и ссылки'!A:B,2,0))</f>
        <v>Серолог</v>
      </c>
      <c r="AJ1438">
        <f>IF(AH1438="","",VLOOKUP(AH1438,'Сотрудники и ссылки'!A:C,3,0))</f>
        <v>20007746</v>
      </c>
      <c r="AK1438" s="14">
        <v>45716</v>
      </c>
      <c r="AL1438" s="2">
        <f>IF(AK1438="","",AK1438+VLOOKUP(I1438,'Вид исследования'!B:E,4,0))</f>
        <v>45717</v>
      </c>
      <c r="AM1438" s="2">
        <f>IF(AK1438="","",AK1438+VLOOKUP(I1438,'Вид исследования'!B:F,5,0))</f>
        <v>45717</v>
      </c>
      <c r="AN1438" s="14">
        <v>45716</v>
      </c>
      <c r="AP1438" s="11" t="s">
        <v>189</v>
      </c>
      <c r="AQ1438" t="str">
        <f>IFERROR(IF(L1438="","",VLOOKUP(L1438&amp;I1438,Продукция!A:K,11,0)),"обратитесь к админ справочника")</f>
        <v>согласно рекомендациям производителя теста</v>
      </c>
      <c r="AR1438" s="11" t="s">
        <v>4823</v>
      </c>
      <c r="AS1438" t="str">
        <f>IFERROR(IF(L1438="","",VLOOKUP(L1438&amp;I1438,Продукция!A:J,10,0)),"обратитесь к админ справочника")</f>
        <v>инструкция тест- ситема Биочек СК -114</v>
      </c>
      <c r="AT1438" s="11" t="s">
        <v>4823</v>
      </c>
      <c r="AU1438" s="11" t="s">
        <v>4823</v>
      </c>
      <c r="AV1438" s="11" t="s">
        <v>2676</v>
      </c>
      <c r="AW1438" s="11" t="s">
        <v>4824</v>
      </c>
      <c r="AX1438" s="11" t="s">
        <v>561</v>
      </c>
      <c r="AY1438" s="11" t="s">
        <v>1072</v>
      </c>
      <c r="AZ1438" s="11">
        <v>154</v>
      </c>
      <c r="BA1438" s="11">
        <v>40</v>
      </c>
      <c r="BC1438" s="11" t="s">
        <v>4855</v>
      </c>
    </row>
    <row r="1439" spans="1:55" x14ac:dyDescent="0.25">
      <c r="A1439" t="str">
        <f t="shared" si="27"/>
        <v>С/342MG (BioChek) микоплазма галлисептикум уровень антител</v>
      </c>
      <c r="B1439" t="str">
        <f>IF(E1439="","",INDEX(Лаборатории!A:A,MATCH('Производственный контроль'!E1439,Лаборатории!B:B,0)))</f>
        <v xml:space="preserve">КУРИНОЕ ЦАРСТВО АО </v>
      </c>
      <c r="C1439" t="str">
        <f>IF(E1439="","",VLOOKUP(E1439,Лаборатории!B:D,3,0))</f>
        <v>U377_CHL</v>
      </c>
      <c r="D1439" s="12">
        <v>45706</v>
      </c>
      <c r="E1439" s="11" t="s">
        <v>793</v>
      </c>
      <c r="F1439" s="11" t="s">
        <v>544</v>
      </c>
      <c r="G1439" s="11" t="s">
        <v>561</v>
      </c>
      <c r="H1439" s="11" t="s">
        <v>262</v>
      </c>
      <c r="I1439" s="11" t="s">
        <v>3422</v>
      </c>
      <c r="J1439" t="str">
        <f>IF(L1439="","",VLOOKUP(L1439,Продукция!B:D,3,0))</f>
        <v>Биологический_материал</v>
      </c>
      <c r="K1439" t="str">
        <f>IF(L1439="","",VLOOKUP(L1439,Продукция!B:C,2,0))</f>
        <v>Сыворотка крови</v>
      </c>
      <c r="L1439" s="151" t="s">
        <v>302</v>
      </c>
      <c r="M1439">
        <f>IF(L1439="","",VLOOKUP(L1439,Продукция!B:L,11,0))</f>
        <v>0</v>
      </c>
      <c r="N1439" s="11" t="s">
        <v>873</v>
      </c>
      <c r="P1439" s="11" t="s">
        <v>340</v>
      </c>
      <c r="Q1439" s="11" t="s">
        <v>854</v>
      </c>
      <c r="R1439" s="153" t="s">
        <v>5185</v>
      </c>
      <c r="S1439" s="11">
        <v>18</v>
      </c>
      <c r="T1439" s="11" t="s">
        <v>5186</v>
      </c>
      <c r="V1439" s="14">
        <v>45704</v>
      </c>
      <c r="Z1439" s="11" t="s">
        <v>4823</v>
      </c>
      <c r="AA1439" s="15">
        <v>0.50416666666666665</v>
      </c>
      <c r="AB1439" t="str">
        <f>IF(L1439="","",VLOOKUP(L1439&amp;I1439,Продукция!A:I,9,0))</f>
        <v>рекомендация производителя набора</v>
      </c>
      <c r="AC1439" s="14">
        <v>45716</v>
      </c>
      <c r="AD1439" s="11" t="s">
        <v>2676</v>
      </c>
      <c r="AE1439" s="11" t="s">
        <v>4823</v>
      </c>
      <c r="AF1439" t="str">
        <f>IF(AD1439="","",VLOOKUP(AD1439,'Сотрудники и ссылки'!A:B,2,0))</f>
        <v>Серолог</v>
      </c>
      <c r="AG1439">
        <f>IF(AD1439="","",VLOOKUP(AD1439,'Сотрудники и ссылки'!A:C,3,0))</f>
        <v>20007746</v>
      </c>
      <c r="AH1439" s="11" t="s">
        <v>2676</v>
      </c>
      <c r="AI1439" t="str">
        <f>IF(AH1439="","",VLOOKUP(AH1439,'Сотрудники и ссылки'!A:B,2,0))</f>
        <v>Серолог</v>
      </c>
      <c r="AJ1439">
        <f>IF(AH1439="","",VLOOKUP(AH1439,'Сотрудники и ссылки'!A:C,3,0))</f>
        <v>20007746</v>
      </c>
      <c r="AK1439" s="14">
        <v>45716</v>
      </c>
      <c r="AL1439" s="2">
        <f>IF(AK1439="","",AK1439+VLOOKUP(I1439,'Вид исследования'!B:E,4,0))</f>
        <v>45717</v>
      </c>
      <c r="AM1439" s="2">
        <f>IF(AK1439="","",AK1439+VLOOKUP(I1439,'Вид исследования'!B:F,5,0))</f>
        <v>45717</v>
      </c>
      <c r="AN1439" s="14">
        <v>45716</v>
      </c>
      <c r="AP1439" s="11" t="s">
        <v>189</v>
      </c>
      <c r="AQ1439" t="str">
        <f>IFERROR(IF(L1439="","",VLOOKUP(L1439&amp;I1439,Продукция!A:K,11,0)),"обратитесь к админ справочника")</f>
        <v>согласно рекомендациям производителя теста</v>
      </c>
      <c r="AR1439" s="11" t="s">
        <v>4823</v>
      </c>
      <c r="AS1439" t="str">
        <f>IFERROR(IF(L1439="","",VLOOKUP(L1439&amp;I1439,Продукция!A:J,10,0)),"обратитесь к админ справочника")</f>
        <v>инструкция тест- ситема Биочек СК -114</v>
      </c>
      <c r="AT1439" s="11" t="s">
        <v>4823</v>
      </c>
      <c r="AU1439" s="11" t="s">
        <v>4823</v>
      </c>
      <c r="AV1439" s="11" t="s">
        <v>2676</v>
      </c>
      <c r="AW1439" s="11" t="s">
        <v>4824</v>
      </c>
      <c r="AX1439" s="11" t="s">
        <v>561</v>
      </c>
      <c r="AY1439" s="11" t="s">
        <v>1075</v>
      </c>
      <c r="AZ1439" s="11">
        <v>154</v>
      </c>
      <c r="BA1439" s="11">
        <v>40</v>
      </c>
      <c r="BC1439" s="11" t="s">
        <v>4855</v>
      </c>
    </row>
    <row r="1440" spans="1:55" x14ac:dyDescent="0.25">
      <c r="A1440" t="str">
        <f t="shared" si="27"/>
        <v>С/364MG (BioChek) микоплазма галлисептикум уровень антител</v>
      </c>
      <c r="B1440" t="str">
        <f>IF(E1440="","",INDEX(Лаборатории!A:A,MATCH('Производственный контроль'!E1440,Лаборатории!B:B,0)))</f>
        <v xml:space="preserve">КУРИНОЕ ЦАРСТВО АО </v>
      </c>
      <c r="C1440" t="str">
        <f>IF(E1440="","",VLOOKUP(E1440,Лаборатории!B:D,3,0))</f>
        <v>U377_CHL</v>
      </c>
      <c r="D1440" s="12">
        <v>45709</v>
      </c>
      <c r="E1440" s="11" t="s">
        <v>793</v>
      </c>
      <c r="F1440" s="11" t="s">
        <v>544</v>
      </c>
      <c r="G1440" s="11" t="s">
        <v>561</v>
      </c>
      <c r="H1440" s="11" t="s">
        <v>262</v>
      </c>
      <c r="I1440" s="11" t="s">
        <v>3422</v>
      </c>
      <c r="J1440" t="str">
        <f>IF(L1440="","",VLOOKUP(L1440,Продукция!B:D,3,0))</f>
        <v>Биологический_материал</v>
      </c>
      <c r="K1440" t="str">
        <f>IF(L1440="","",VLOOKUP(L1440,Продукция!B:C,2,0))</f>
        <v>Сыворотка крови</v>
      </c>
      <c r="L1440" s="151" t="s">
        <v>302</v>
      </c>
      <c r="M1440">
        <f>IF(L1440="","",VLOOKUP(L1440,Продукция!B:L,11,0))</f>
        <v>0</v>
      </c>
      <c r="N1440" s="11" t="s">
        <v>873</v>
      </c>
      <c r="P1440" s="11" t="s">
        <v>340</v>
      </c>
      <c r="Q1440" s="11" t="s">
        <v>854</v>
      </c>
      <c r="R1440" s="153" t="s">
        <v>4862</v>
      </c>
      <c r="S1440" s="11">
        <v>18</v>
      </c>
      <c r="T1440" s="11" t="s">
        <v>5205</v>
      </c>
      <c r="V1440" s="14">
        <v>45708</v>
      </c>
      <c r="Z1440" s="11" t="s">
        <v>4823</v>
      </c>
      <c r="AA1440" s="15">
        <v>0.45833333333333331</v>
      </c>
      <c r="AB1440" t="str">
        <f>IF(L1440="","",VLOOKUP(L1440&amp;I1440,Продукция!A:I,9,0))</f>
        <v>рекомендация производителя набора</v>
      </c>
      <c r="AC1440" s="14">
        <v>45716</v>
      </c>
      <c r="AD1440" s="11" t="s">
        <v>2676</v>
      </c>
      <c r="AE1440" s="11" t="s">
        <v>4823</v>
      </c>
      <c r="AF1440" t="str">
        <f>IF(AD1440="","",VLOOKUP(AD1440,'Сотрудники и ссылки'!A:B,2,0))</f>
        <v>Серолог</v>
      </c>
      <c r="AG1440">
        <f>IF(AD1440="","",VLOOKUP(AD1440,'Сотрудники и ссылки'!A:C,3,0))</f>
        <v>20007746</v>
      </c>
      <c r="AH1440" s="11" t="s">
        <v>2676</v>
      </c>
      <c r="AI1440" t="str">
        <f>IF(AH1440="","",VLOOKUP(AH1440,'Сотрудники и ссылки'!A:B,2,0))</f>
        <v>Серолог</v>
      </c>
      <c r="AJ1440">
        <f>IF(AH1440="","",VLOOKUP(AH1440,'Сотрудники и ссылки'!A:C,3,0))</f>
        <v>20007746</v>
      </c>
      <c r="AK1440" s="14">
        <v>45716</v>
      </c>
      <c r="AL1440" s="2">
        <f>IF(AK1440="","",AK1440+VLOOKUP(I1440,'Вид исследования'!B:E,4,0))</f>
        <v>45717</v>
      </c>
      <c r="AM1440" s="2">
        <f>IF(AK1440="","",AK1440+VLOOKUP(I1440,'Вид исследования'!B:F,5,0))</f>
        <v>45717</v>
      </c>
      <c r="AN1440" s="14">
        <v>45716</v>
      </c>
      <c r="AP1440" s="11" t="s">
        <v>189</v>
      </c>
      <c r="AQ1440" t="str">
        <f>IFERROR(IF(L1440="","",VLOOKUP(L1440&amp;I1440,Продукция!A:K,11,0)),"обратитесь к админ справочника")</f>
        <v>согласно рекомендациям производителя теста</v>
      </c>
      <c r="AR1440" s="11" t="s">
        <v>4823</v>
      </c>
      <c r="AS1440" t="str">
        <f>IFERROR(IF(L1440="","",VLOOKUP(L1440&amp;I1440,Продукция!A:J,10,0)),"обратитесь к админ справочника")</f>
        <v>инструкция тест- ситема Биочек СК -114</v>
      </c>
      <c r="AT1440" s="11" t="s">
        <v>4823</v>
      </c>
      <c r="AU1440" s="11" t="s">
        <v>4823</v>
      </c>
      <c r="AV1440" s="11" t="s">
        <v>2676</v>
      </c>
      <c r="AW1440" s="11" t="s">
        <v>4824</v>
      </c>
      <c r="AX1440" s="11" t="s">
        <v>561</v>
      </c>
      <c r="AY1440" s="11" t="s">
        <v>1062</v>
      </c>
      <c r="AZ1440" s="11">
        <v>154</v>
      </c>
      <c r="BA1440" s="11">
        <v>40</v>
      </c>
      <c r="BC1440" s="11" t="s">
        <v>4855</v>
      </c>
    </row>
    <row r="1441" spans="1:55" x14ac:dyDescent="0.25">
      <c r="A1441" t="str">
        <f t="shared" si="27"/>
        <v>С/364MG (BioChek) микоплазма галлисептикум уровень антител</v>
      </c>
      <c r="B1441" t="str">
        <f>IF(E1441="","",INDEX(Лаборатории!A:A,MATCH('Производственный контроль'!E1441,Лаборатории!B:B,0)))</f>
        <v xml:space="preserve">КУРИНОЕ ЦАРСТВО АО </v>
      </c>
      <c r="C1441" t="str">
        <f>IF(E1441="","",VLOOKUP(E1441,Лаборатории!B:D,3,0))</f>
        <v>U377_CHL</v>
      </c>
      <c r="D1441" s="12">
        <v>45709</v>
      </c>
      <c r="E1441" s="11" t="s">
        <v>793</v>
      </c>
      <c r="F1441" s="11" t="s">
        <v>544</v>
      </c>
      <c r="G1441" s="11" t="s">
        <v>561</v>
      </c>
      <c r="H1441" s="11" t="s">
        <v>262</v>
      </c>
      <c r="I1441" s="11" t="s">
        <v>3422</v>
      </c>
      <c r="J1441" t="str">
        <f>IF(L1441="","",VLOOKUP(L1441,Продукция!B:D,3,0))</f>
        <v>Биологический_материал</v>
      </c>
      <c r="K1441" t="str">
        <f>IF(L1441="","",VLOOKUP(L1441,Продукция!B:C,2,0))</f>
        <v>Сыворотка крови</v>
      </c>
      <c r="L1441" s="151" t="s">
        <v>302</v>
      </c>
      <c r="M1441">
        <f>IF(L1441="","",VLOOKUP(L1441,Продукция!B:L,11,0))</f>
        <v>0</v>
      </c>
      <c r="N1441" s="11" t="s">
        <v>873</v>
      </c>
      <c r="P1441" s="11" t="s">
        <v>340</v>
      </c>
      <c r="Q1441" s="11" t="s">
        <v>854</v>
      </c>
      <c r="R1441" s="153" t="s">
        <v>4859</v>
      </c>
      <c r="S1441" s="11">
        <v>18</v>
      </c>
      <c r="T1441" s="11" t="s">
        <v>5205</v>
      </c>
      <c r="V1441" s="14">
        <v>45708</v>
      </c>
      <c r="Z1441" s="11" t="s">
        <v>4823</v>
      </c>
      <c r="AA1441" s="15">
        <v>0.45833333333333331</v>
      </c>
      <c r="AB1441" t="str">
        <f>IF(L1441="","",VLOOKUP(L1441&amp;I1441,Продукция!A:I,9,0))</f>
        <v>рекомендация производителя набора</v>
      </c>
      <c r="AC1441" s="14">
        <v>45716</v>
      </c>
      <c r="AD1441" s="11" t="s">
        <v>2676</v>
      </c>
      <c r="AE1441" s="11" t="s">
        <v>4823</v>
      </c>
      <c r="AF1441" t="str">
        <f>IF(AD1441="","",VLOOKUP(AD1441,'Сотрудники и ссылки'!A:B,2,0))</f>
        <v>Серолог</v>
      </c>
      <c r="AG1441">
        <f>IF(AD1441="","",VLOOKUP(AD1441,'Сотрудники и ссылки'!A:C,3,0))</f>
        <v>20007746</v>
      </c>
      <c r="AH1441" s="11" t="s">
        <v>2676</v>
      </c>
      <c r="AI1441" t="str">
        <f>IF(AH1441="","",VLOOKUP(AH1441,'Сотрудники и ссылки'!A:B,2,0))</f>
        <v>Серолог</v>
      </c>
      <c r="AJ1441">
        <f>IF(AH1441="","",VLOOKUP(AH1441,'Сотрудники и ссылки'!A:C,3,0))</f>
        <v>20007746</v>
      </c>
      <c r="AK1441" s="14">
        <v>45716</v>
      </c>
      <c r="AL1441" s="2">
        <f>IF(AK1441="","",AK1441+VLOOKUP(I1441,'Вид исследования'!B:E,4,0))</f>
        <v>45717</v>
      </c>
      <c r="AM1441" s="2">
        <f>IF(AK1441="","",AK1441+VLOOKUP(I1441,'Вид исследования'!B:F,5,0))</f>
        <v>45717</v>
      </c>
      <c r="AN1441" s="14">
        <v>45716</v>
      </c>
      <c r="AP1441" s="11" t="s">
        <v>189</v>
      </c>
      <c r="AQ1441" t="str">
        <f>IFERROR(IF(L1441="","",VLOOKUP(L1441&amp;I1441,Продукция!A:K,11,0)),"обратитесь к админ справочника")</f>
        <v>согласно рекомендациям производителя теста</v>
      </c>
      <c r="AR1441" s="11" t="s">
        <v>4823</v>
      </c>
      <c r="AS1441" t="str">
        <f>IFERROR(IF(L1441="","",VLOOKUP(L1441&amp;I1441,Продукция!A:J,10,0)),"обратитесь к админ справочника")</f>
        <v>инструкция тест- ситема Биочек СК -114</v>
      </c>
      <c r="AT1441" s="11" t="s">
        <v>4823</v>
      </c>
      <c r="AU1441" s="11" t="s">
        <v>4823</v>
      </c>
      <c r="AV1441" s="11" t="s">
        <v>2676</v>
      </c>
      <c r="AW1441" s="11" t="s">
        <v>4824</v>
      </c>
      <c r="AX1441" s="11" t="s">
        <v>561</v>
      </c>
      <c r="AY1441" s="11" t="s">
        <v>1053</v>
      </c>
      <c r="AZ1441" s="11">
        <v>154</v>
      </c>
      <c r="BA1441" s="11">
        <v>40</v>
      </c>
      <c r="BC1441" s="11" t="s">
        <v>4855</v>
      </c>
    </row>
    <row r="1442" spans="1:55" x14ac:dyDescent="0.25">
      <c r="A1442" t="str">
        <f t="shared" si="27"/>
        <v>С/380MG (BioChek) микоплазма галлисептикум уровень антител</v>
      </c>
      <c r="B1442" t="str">
        <f>IF(E1442="","",INDEX(Лаборатории!A:A,MATCH('Производственный контроль'!E1442,Лаборатории!B:B,0)))</f>
        <v xml:space="preserve">КУРИНОЕ ЦАРСТВО АО </v>
      </c>
      <c r="C1442" t="str">
        <f>IF(E1442="","",VLOOKUP(E1442,Лаборатории!B:D,3,0))</f>
        <v>U377_CHL</v>
      </c>
      <c r="D1442" s="12">
        <v>45712</v>
      </c>
      <c r="E1442" s="11" t="s">
        <v>793</v>
      </c>
      <c r="F1442" s="11" t="s">
        <v>544</v>
      </c>
      <c r="G1442" s="11" t="s">
        <v>561</v>
      </c>
      <c r="H1442" s="11" t="s">
        <v>262</v>
      </c>
      <c r="I1442" s="11" t="s">
        <v>3422</v>
      </c>
      <c r="J1442" t="str">
        <f>IF(L1442="","",VLOOKUP(L1442,Продукция!B:D,3,0))</f>
        <v>Биологический_материал</v>
      </c>
      <c r="K1442" t="str">
        <f>IF(L1442="","",VLOOKUP(L1442,Продукция!B:C,2,0))</f>
        <v>Сыворотка крови</v>
      </c>
      <c r="L1442" s="151" t="s">
        <v>302</v>
      </c>
      <c r="M1442">
        <f>IF(L1442="","",VLOOKUP(L1442,Продукция!B:L,11,0))</f>
        <v>0</v>
      </c>
      <c r="N1442" s="11" t="s">
        <v>873</v>
      </c>
      <c r="P1442" s="11" t="s">
        <v>340</v>
      </c>
      <c r="Q1442" s="11" t="s">
        <v>854</v>
      </c>
      <c r="R1442" s="153" t="s">
        <v>4830</v>
      </c>
      <c r="S1442" s="11">
        <v>18</v>
      </c>
      <c r="T1442" s="11" t="s">
        <v>5209</v>
      </c>
      <c r="V1442" s="14">
        <v>45710</v>
      </c>
      <c r="Z1442" s="11" t="s">
        <v>4823</v>
      </c>
      <c r="AA1442" s="15">
        <v>0.46180555555555558</v>
      </c>
      <c r="AB1442" t="str">
        <f>IF(L1442="","",VLOOKUP(L1442&amp;I1442,Продукция!A:I,9,0))</f>
        <v>рекомендация производителя набора</v>
      </c>
      <c r="AC1442" s="14">
        <v>45716</v>
      </c>
      <c r="AD1442" s="11" t="s">
        <v>2676</v>
      </c>
      <c r="AE1442" s="11" t="s">
        <v>4823</v>
      </c>
      <c r="AF1442" t="str">
        <f>IF(AD1442="","",VLOOKUP(AD1442,'Сотрудники и ссылки'!A:B,2,0))</f>
        <v>Серолог</v>
      </c>
      <c r="AG1442">
        <f>IF(AD1442="","",VLOOKUP(AD1442,'Сотрудники и ссылки'!A:C,3,0))</f>
        <v>20007746</v>
      </c>
      <c r="AH1442" s="11" t="s">
        <v>2676</v>
      </c>
      <c r="AI1442" t="str">
        <f>IF(AH1442="","",VLOOKUP(AH1442,'Сотрудники и ссылки'!A:B,2,0))</f>
        <v>Серолог</v>
      </c>
      <c r="AJ1442">
        <f>IF(AH1442="","",VLOOKUP(AH1442,'Сотрудники и ссылки'!A:C,3,0))</f>
        <v>20007746</v>
      </c>
      <c r="AK1442" s="14">
        <v>45716</v>
      </c>
      <c r="AL1442" s="2">
        <f>IF(AK1442="","",AK1442+VLOOKUP(I1442,'Вид исследования'!B:E,4,0))</f>
        <v>45717</v>
      </c>
      <c r="AM1442" s="2">
        <f>IF(AK1442="","",AK1442+VLOOKUP(I1442,'Вид исследования'!B:F,5,0))</f>
        <v>45717</v>
      </c>
      <c r="AN1442" s="14">
        <v>45716</v>
      </c>
      <c r="AP1442" s="11" t="s">
        <v>189</v>
      </c>
      <c r="AQ1442" t="str">
        <f>IFERROR(IF(L1442="","",VLOOKUP(L1442&amp;I1442,Продукция!A:K,11,0)),"обратитесь к админ справочника")</f>
        <v>согласно рекомендациям производителя теста</v>
      </c>
      <c r="AR1442" s="11" t="s">
        <v>4823</v>
      </c>
      <c r="AS1442" t="str">
        <f>IFERROR(IF(L1442="","",VLOOKUP(L1442&amp;I1442,Продукция!A:J,10,0)),"обратитесь к админ справочника")</f>
        <v>инструкция тест- ситема Биочек СК -114</v>
      </c>
      <c r="AT1442" s="11" t="s">
        <v>4823</v>
      </c>
      <c r="AU1442" s="11" t="s">
        <v>4823</v>
      </c>
      <c r="AV1442" s="11" t="s">
        <v>2676</v>
      </c>
      <c r="AW1442" s="11" t="s">
        <v>4824</v>
      </c>
      <c r="AX1442" s="11" t="s">
        <v>561</v>
      </c>
      <c r="AY1442" s="11" t="s">
        <v>1064</v>
      </c>
      <c r="AZ1442" s="11">
        <v>154</v>
      </c>
      <c r="BA1442" s="11">
        <v>41</v>
      </c>
      <c r="BC1442" s="11" t="s">
        <v>4855</v>
      </c>
    </row>
    <row r="1443" spans="1:55" x14ac:dyDescent="0.25">
      <c r="A1443" t="str">
        <f t="shared" si="27"/>
        <v>С/342MS (BioChek) микоплазма синовия уровень антител</v>
      </c>
      <c r="B1443" t="str">
        <f>IF(E1443="","",INDEX(Лаборатории!A:A,MATCH('Производственный контроль'!E1443,Лаборатории!B:B,0)))</f>
        <v xml:space="preserve">КУРИНОЕ ЦАРСТВО АО </v>
      </c>
      <c r="C1443" t="str">
        <f>IF(E1443="","",VLOOKUP(E1443,Лаборатории!B:D,3,0))</f>
        <v>U377_CHL</v>
      </c>
      <c r="D1443" s="12">
        <v>45706</v>
      </c>
      <c r="E1443" s="11" t="s">
        <v>793</v>
      </c>
      <c r="F1443" s="11" t="s">
        <v>544</v>
      </c>
      <c r="G1443" s="11" t="s">
        <v>561</v>
      </c>
      <c r="H1443" s="11" t="s">
        <v>262</v>
      </c>
      <c r="I1443" s="11" t="s">
        <v>3423</v>
      </c>
      <c r="J1443" t="str">
        <f>IF(L1443="","",VLOOKUP(L1443,Продукция!B:D,3,0))</f>
        <v>Биологический_материал</v>
      </c>
      <c r="K1443" t="str">
        <f>IF(L1443="","",VLOOKUP(L1443,Продукция!B:C,2,0))</f>
        <v>Сыворотка крови</v>
      </c>
      <c r="L1443" s="151" t="s">
        <v>302</v>
      </c>
      <c r="M1443">
        <f>IF(L1443="","",VLOOKUP(L1443,Продукция!B:L,11,0))</f>
        <v>0</v>
      </c>
      <c r="N1443" s="11" t="s">
        <v>873</v>
      </c>
      <c r="P1443" s="11" t="s">
        <v>340</v>
      </c>
      <c r="Q1443" s="11" t="s">
        <v>854</v>
      </c>
      <c r="R1443" s="153" t="s">
        <v>4860</v>
      </c>
      <c r="S1443" s="11">
        <v>18</v>
      </c>
      <c r="T1443" s="11" t="s">
        <v>5186</v>
      </c>
      <c r="V1443" s="14">
        <v>45704</v>
      </c>
      <c r="Z1443" s="11" t="s">
        <v>4823</v>
      </c>
      <c r="AA1443" s="15">
        <v>0.50416666666666665</v>
      </c>
      <c r="AB1443" t="str">
        <f>IF(L1443="","",VLOOKUP(L1443&amp;I1443,Продукция!A:I,9,0))</f>
        <v>рекомендация производителя набора</v>
      </c>
      <c r="AC1443" s="14">
        <v>45716</v>
      </c>
      <c r="AD1443" s="11" t="s">
        <v>2676</v>
      </c>
      <c r="AE1443" s="11" t="s">
        <v>4823</v>
      </c>
      <c r="AF1443" t="str">
        <f>IF(AD1443="","",VLOOKUP(AD1443,'Сотрудники и ссылки'!A:B,2,0))</f>
        <v>Серолог</v>
      </c>
      <c r="AG1443">
        <f>IF(AD1443="","",VLOOKUP(AD1443,'Сотрудники и ссылки'!A:C,3,0))</f>
        <v>20007746</v>
      </c>
      <c r="AH1443" s="11" t="s">
        <v>2676</v>
      </c>
      <c r="AI1443" t="str">
        <f>IF(AH1443="","",VLOOKUP(AH1443,'Сотрудники и ссылки'!A:B,2,0))</f>
        <v>Серолог</v>
      </c>
      <c r="AJ1443">
        <f>IF(AH1443="","",VLOOKUP(AH1443,'Сотрудники и ссылки'!A:C,3,0))</f>
        <v>20007746</v>
      </c>
      <c r="AK1443" s="14">
        <v>45716</v>
      </c>
      <c r="AL1443" s="2">
        <f>IF(AK1443="","",AK1443+VLOOKUP(I1443,'Вид исследования'!B:E,4,0))</f>
        <v>45717</v>
      </c>
      <c r="AM1443" s="2">
        <f>IF(AK1443="","",AK1443+VLOOKUP(I1443,'Вид исследования'!B:F,5,0))</f>
        <v>45717</v>
      </c>
      <c r="AN1443" s="14">
        <v>45716</v>
      </c>
      <c r="AP1443" s="11" t="s">
        <v>189</v>
      </c>
      <c r="AQ1443" t="str">
        <f>IFERROR(IF(L1443="","",VLOOKUP(L1443&amp;I1443,Продукция!A:K,11,0)),"обратитесь к админ справочника")</f>
        <v>согласно рекомендациям производителя теста</v>
      </c>
      <c r="AR1443" s="11" t="s">
        <v>4823</v>
      </c>
      <c r="AS1443" t="str">
        <f>IFERROR(IF(L1443="","",VLOOKUP(L1443&amp;I1443,Продукция!A:J,10,0)),"обратитесь к админ справочника")</f>
        <v>инструкция тест- ситема Биочек СК -115</v>
      </c>
      <c r="AT1443" s="11" t="s">
        <v>4823</v>
      </c>
      <c r="AU1443" s="11" t="s">
        <v>4823</v>
      </c>
      <c r="AV1443" s="11" t="s">
        <v>2676</v>
      </c>
      <c r="AW1443" s="11" t="s">
        <v>4824</v>
      </c>
      <c r="AX1443" s="11" t="s">
        <v>561</v>
      </c>
      <c r="AY1443" s="11" t="s">
        <v>1072</v>
      </c>
      <c r="AZ1443" s="11">
        <v>154</v>
      </c>
      <c r="BA1443" s="11">
        <v>40</v>
      </c>
      <c r="BC1443" s="11" t="s">
        <v>4855</v>
      </c>
    </row>
    <row r="1444" spans="1:55" x14ac:dyDescent="0.25">
      <c r="A1444" t="str">
        <f t="shared" si="27"/>
        <v>С/342MS (BioChek) микоплазма синовия уровень антител</v>
      </c>
      <c r="B1444" t="str">
        <f>IF(E1444="","",INDEX(Лаборатории!A:A,MATCH('Производственный контроль'!E1444,Лаборатории!B:B,0)))</f>
        <v xml:space="preserve">КУРИНОЕ ЦАРСТВО АО </v>
      </c>
      <c r="C1444" t="str">
        <f>IF(E1444="","",VLOOKUP(E1444,Лаборатории!B:D,3,0))</f>
        <v>U377_CHL</v>
      </c>
      <c r="D1444" s="12">
        <v>45706</v>
      </c>
      <c r="E1444" s="11" t="s">
        <v>793</v>
      </c>
      <c r="F1444" s="11" t="s">
        <v>544</v>
      </c>
      <c r="G1444" s="11" t="s">
        <v>561</v>
      </c>
      <c r="H1444" s="11" t="s">
        <v>262</v>
      </c>
      <c r="I1444" s="11" t="s">
        <v>3423</v>
      </c>
      <c r="J1444" t="str">
        <f>IF(L1444="","",VLOOKUP(L1444,Продукция!B:D,3,0))</f>
        <v>Биологический_материал</v>
      </c>
      <c r="K1444" t="str">
        <f>IF(L1444="","",VLOOKUP(L1444,Продукция!B:C,2,0))</f>
        <v>Сыворотка крови</v>
      </c>
      <c r="L1444" s="151" t="s">
        <v>302</v>
      </c>
      <c r="M1444">
        <f>IF(L1444="","",VLOOKUP(L1444,Продукция!B:L,11,0))</f>
        <v>0</v>
      </c>
      <c r="N1444" s="11" t="s">
        <v>873</v>
      </c>
      <c r="P1444" s="11" t="s">
        <v>340</v>
      </c>
      <c r="Q1444" s="11" t="s">
        <v>854</v>
      </c>
      <c r="R1444" s="153" t="s">
        <v>5185</v>
      </c>
      <c r="S1444" s="11">
        <v>18</v>
      </c>
      <c r="T1444" s="11" t="s">
        <v>5186</v>
      </c>
      <c r="V1444" s="14">
        <v>45704</v>
      </c>
      <c r="Z1444" s="11" t="s">
        <v>4823</v>
      </c>
      <c r="AA1444" s="15">
        <v>0.50416666666666665</v>
      </c>
      <c r="AB1444" t="str">
        <f>IF(L1444="","",VLOOKUP(L1444&amp;I1444,Продукция!A:I,9,0))</f>
        <v>рекомендация производителя набора</v>
      </c>
      <c r="AC1444" s="14">
        <v>45716</v>
      </c>
      <c r="AD1444" s="11" t="s">
        <v>2676</v>
      </c>
      <c r="AE1444" s="11" t="s">
        <v>4823</v>
      </c>
      <c r="AF1444" t="str">
        <f>IF(AD1444="","",VLOOKUP(AD1444,'Сотрудники и ссылки'!A:B,2,0))</f>
        <v>Серолог</v>
      </c>
      <c r="AG1444">
        <f>IF(AD1444="","",VLOOKUP(AD1444,'Сотрудники и ссылки'!A:C,3,0))</f>
        <v>20007746</v>
      </c>
      <c r="AH1444" s="11" t="s">
        <v>2676</v>
      </c>
      <c r="AI1444" t="str">
        <f>IF(AH1444="","",VLOOKUP(AH1444,'Сотрудники и ссылки'!A:B,2,0))</f>
        <v>Серолог</v>
      </c>
      <c r="AJ1444">
        <f>IF(AH1444="","",VLOOKUP(AH1444,'Сотрудники и ссылки'!A:C,3,0))</f>
        <v>20007746</v>
      </c>
      <c r="AK1444" s="14">
        <v>45716</v>
      </c>
      <c r="AL1444" s="2">
        <f>IF(AK1444="","",AK1444+VLOOKUP(I1444,'Вид исследования'!B:E,4,0))</f>
        <v>45717</v>
      </c>
      <c r="AM1444" s="2">
        <f>IF(AK1444="","",AK1444+VLOOKUP(I1444,'Вид исследования'!B:F,5,0))</f>
        <v>45717</v>
      </c>
      <c r="AN1444" s="14">
        <v>45716</v>
      </c>
      <c r="AP1444" s="11" t="s">
        <v>189</v>
      </c>
      <c r="AQ1444" t="str">
        <f>IFERROR(IF(L1444="","",VLOOKUP(L1444&amp;I1444,Продукция!A:K,11,0)),"обратитесь к админ справочника")</f>
        <v>согласно рекомендациям производителя теста</v>
      </c>
      <c r="AR1444" s="11" t="s">
        <v>4823</v>
      </c>
      <c r="AS1444" t="str">
        <f>IFERROR(IF(L1444="","",VLOOKUP(L1444&amp;I1444,Продукция!A:J,10,0)),"обратитесь к админ справочника")</f>
        <v>инструкция тест- ситема Биочек СК -115</v>
      </c>
      <c r="AT1444" s="11" t="s">
        <v>4823</v>
      </c>
      <c r="AU1444" s="11" t="s">
        <v>4823</v>
      </c>
      <c r="AV1444" s="11" t="s">
        <v>2676</v>
      </c>
      <c r="AW1444" s="11" t="s">
        <v>4824</v>
      </c>
      <c r="AX1444" s="11" t="s">
        <v>561</v>
      </c>
      <c r="AY1444" s="11" t="s">
        <v>1075</v>
      </c>
      <c r="AZ1444" s="11">
        <v>154</v>
      </c>
      <c r="BA1444" s="11">
        <v>40</v>
      </c>
      <c r="BC1444" s="11" t="s">
        <v>4855</v>
      </c>
    </row>
    <row r="1445" spans="1:55" x14ac:dyDescent="0.25">
      <c r="A1445" t="str">
        <f t="shared" si="27"/>
        <v>С/364MS (BioChek) микоплазма синовия уровень антител</v>
      </c>
      <c r="B1445" t="str">
        <f>IF(E1445="","",INDEX(Лаборатории!A:A,MATCH('Производственный контроль'!E1445,Лаборатории!B:B,0)))</f>
        <v xml:space="preserve">КУРИНОЕ ЦАРСТВО АО </v>
      </c>
      <c r="C1445" t="str">
        <f>IF(E1445="","",VLOOKUP(E1445,Лаборатории!B:D,3,0))</f>
        <v>U377_CHL</v>
      </c>
      <c r="D1445" s="12">
        <v>45709</v>
      </c>
      <c r="E1445" s="11" t="s">
        <v>793</v>
      </c>
      <c r="F1445" s="11" t="s">
        <v>544</v>
      </c>
      <c r="G1445" s="11" t="s">
        <v>561</v>
      </c>
      <c r="H1445" s="11" t="s">
        <v>262</v>
      </c>
      <c r="I1445" s="11" t="s">
        <v>3423</v>
      </c>
      <c r="J1445" t="str">
        <f>IF(L1445="","",VLOOKUP(L1445,Продукция!B:D,3,0))</f>
        <v>Биологический_материал</v>
      </c>
      <c r="K1445" t="str">
        <f>IF(L1445="","",VLOOKUP(L1445,Продукция!B:C,2,0))</f>
        <v>Сыворотка крови</v>
      </c>
      <c r="L1445" s="151" t="s">
        <v>302</v>
      </c>
      <c r="M1445">
        <f>IF(L1445="","",VLOOKUP(L1445,Продукция!B:L,11,0))</f>
        <v>0</v>
      </c>
      <c r="N1445" s="11" t="s">
        <v>873</v>
      </c>
      <c r="P1445" s="11" t="s">
        <v>340</v>
      </c>
      <c r="Q1445" s="11" t="s">
        <v>854</v>
      </c>
      <c r="R1445" s="153" t="s">
        <v>4862</v>
      </c>
      <c r="S1445" s="11">
        <v>18</v>
      </c>
      <c r="T1445" s="11" t="s">
        <v>5205</v>
      </c>
      <c r="V1445" s="14">
        <v>45708</v>
      </c>
      <c r="Z1445" s="11" t="s">
        <v>4823</v>
      </c>
      <c r="AA1445" s="15">
        <v>0.45833333333333331</v>
      </c>
      <c r="AB1445" t="str">
        <f>IF(L1445="","",VLOOKUP(L1445&amp;I1445,Продукция!A:I,9,0))</f>
        <v>рекомендация производителя набора</v>
      </c>
      <c r="AC1445" s="14">
        <v>45716</v>
      </c>
      <c r="AD1445" s="11" t="s">
        <v>2676</v>
      </c>
      <c r="AE1445" s="11" t="s">
        <v>4823</v>
      </c>
      <c r="AF1445" t="str">
        <f>IF(AD1445="","",VLOOKUP(AD1445,'Сотрудники и ссылки'!A:B,2,0))</f>
        <v>Серолог</v>
      </c>
      <c r="AG1445">
        <f>IF(AD1445="","",VLOOKUP(AD1445,'Сотрудники и ссылки'!A:C,3,0))</f>
        <v>20007746</v>
      </c>
      <c r="AH1445" s="11" t="s">
        <v>2676</v>
      </c>
      <c r="AI1445" t="str">
        <f>IF(AH1445="","",VLOOKUP(AH1445,'Сотрудники и ссылки'!A:B,2,0))</f>
        <v>Серолог</v>
      </c>
      <c r="AJ1445">
        <f>IF(AH1445="","",VLOOKUP(AH1445,'Сотрудники и ссылки'!A:C,3,0))</f>
        <v>20007746</v>
      </c>
      <c r="AK1445" s="14">
        <v>45716</v>
      </c>
      <c r="AL1445" s="2">
        <f>IF(AK1445="","",AK1445+VLOOKUP(I1445,'Вид исследования'!B:E,4,0))</f>
        <v>45717</v>
      </c>
      <c r="AM1445" s="2">
        <f>IF(AK1445="","",AK1445+VLOOKUP(I1445,'Вид исследования'!B:F,5,0))</f>
        <v>45717</v>
      </c>
      <c r="AN1445" s="14">
        <v>45716</v>
      </c>
      <c r="AP1445" s="11" t="s">
        <v>189</v>
      </c>
      <c r="AQ1445" t="str">
        <f>IFERROR(IF(L1445="","",VLOOKUP(L1445&amp;I1445,Продукция!A:K,11,0)),"обратитесь к админ справочника")</f>
        <v>согласно рекомендациям производителя теста</v>
      </c>
      <c r="AR1445" s="11" t="s">
        <v>4823</v>
      </c>
      <c r="AS1445" t="str">
        <f>IFERROR(IF(L1445="","",VLOOKUP(L1445&amp;I1445,Продукция!A:J,10,0)),"обратитесь к админ справочника")</f>
        <v>инструкция тест- ситема Биочек СК -115</v>
      </c>
      <c r="AT1445" s="11" t="s">
        <v>4823</v>
      </c>
      <c r="AU1445" s="11" t="s">
        <v>4823</v>
      </c>
      <c r="AV1445" s="11" t="s">
        <v>2676</v>
      </c>
      <c r="AW1445" s="11" t="s">
        <v>4824</v>
      </c>
      <c r="AX1445" s="11" t="s">
        <v>561</v>
      </c>
      <c r="AY1445" s="11" t="s">
        <v>1062</v>
      </c>
      <c r="AZ1445" s="11">
        <v>154</v>
      </c>
      <c r="BA1445" s="11">
        <v>40</v>
      </c>
      <c r="BC1445" s="11" t="s">
        <v>4855</v>
      </c>
    </row>
    <row r="1446" spans="1:55" x14ac:dyDescent="0.25">
      <c r="A1446" t="str">
        <f t="shared" si="27"/>
        <v>С/364MS (BioChek) микоплазма синовия уровень антител</v>
      </c>
      <c r="B1446" t="str">
        <f>IF(E1446="","",INDEX(Лаборатории!A:A,MATCH('Производственный контроль'!E1446,Лаборатории!B:B,0)))</f>
        <v xml:space="preserve">КУРИНОЕ ЦАРСТВО АО </v>
      </c>
      <c r="C1446" t="str">
        <f>IF(E1446="","",VLOOKUP(E1446,Лаборатории!B:D,3,0))</f>
        <v>U377_CHL</v>
      </c>
      <c r="D1446" s="12">
        <v>45709</v>
      </c>
      <c r="E1446" s="11" t="s">
        <v>793</v>
      </c>
      <c r="F1446" s="11" t="s">
        <v>544</v>
      </c>
      <c r="G1446" s="11" t="s">
        <v>561</v>
      </c>
      <c r="H1446" s="11" t="s">
        <v>262</v>
      </c>
      <c r="I1446" s="11" t="s">
        <v>3423</v>
      </c>
      <c r="J1446" t="str">
        <f>IF(L1446="","",VLOOKUP(L1446,Продукция!B:D,3,0))</f>
        <v>Биологический_материал</v>
      </c>
      <c r="K1446" t="str">
        <f>IF(L1446="","",VLOOKUP(L1446,Продукция!B:C,2,0))</f>
        <v>Сыворотка крови</v>
      </c>
      <c r="L1446" s="151" t="s">
        <v>302</v>
      </c>
      <c r="M1446">
        <f>IF(L1446="","",VLOOKUP(L1446,Продукция!B:L,11,0))</f>
        <v>0</v>
      </c>
      <c r="N1446" s="11" t="s">
        <v>873</v>
      </c>
      <c r="P1446" s="11" t="s">
        <v>340</v>
      </c>
      <c r="Q1446" s="11" t="s">
        <v>854</v>
      </c>
      <c r="R1446" s="153" t="s">
        <v>4859</v>
      </c>
      <c r="S1446" s="11">
        <v>18</v>
      </c>
      <c r="T1446" s="11" t="s">
        <v>5205</v>
      </c>
      <c r="V1446" s="14">
        <v>45708</v>
      </c>
      <c r="Z1446" s="11" t="s">
        <v>4823</v>
      </c>
      <c r="AA1446" s="15">
        <v>0.45833333333333331</v>
      </c>
      <c r="AB1446" t="str">
        <f>IF(L1446="","",VLOOKUP(L1446&amp;I1446,Продукция!A:I,9,0))</f>
        <v>рекомендация производителя набора</v>
      </c>
      <c r="AC1446" s="14">
        <v>45716</v>
      </c>
      <c r="AD1446" s="11" t="s">
        <v>2676</v>
      </c>
      <c r="AE1446" s="11" t="s">
        <v>4823</v>
      </c>
      <c r="AF1446" t="str">
        <f>IF(AD1446="","",VLOOKUP(AD1446,'Сотрудники и ссылки'!A:B,2,0))</f>
        <v>Серолог</v>
      </c>
      <c r="AG1446">
        <f>IF(AD1446="","",VLOOKUP(AD1446,'Сотрудники и ссылки'!A:C,3,0))</f>
        <v>20007746</v>
      </c>
      <c r="AH1446" s="11" t="s">
        <v>2676</v>
      </c>
      <c r="AI1446" t="str">
        <f>IF(AH1446="","",VLOOKUP(AH1446,'Сотрудники и ссылки'!A:B,2,0))</f>
        <v>Серолог</v>
      </c>
      <c r="AJ1446">
        <f>IF(AH1446="","",VLOOKUP(AH1446,'Сотрудники и ссылки'!A:C,3,0))</f>
        <v>20007746</v>
      </c>
      <c r="AK1446" s="14">
        <v>45716</v>
      </c>
      <c r="AL1446" s="2">
        <f>IF(AK1446="","",AK1446+VLOOKUP(I1446,'Вид исследования'!B:E,4,0))</f>
        <v>45717</v>
      </c>
      <c r="AM1446" s="2">
        <f>IF(AK1446="","",AK1446+VLOOKUP(I1446,'Вид исследования'!B:F,5,0))</f>
        <v>45717</v>
      </c>
      <c r="AN1446" s="14">
        <v>45716</v>
      </c>
      <c r="AP1446" s="11" t="s">
        <v>189</v>
      </c>
      <c r="AQ1446" t="str">
        <f>IFERROR(IF(L1446="","",VLOOKUP(L1446&amp;I1446,Продукция!A:K,11,0)),"обратитесь к админ справочника")</f>
        <v>согласно рекомендациям производителя теста</v>
      </c>
      <c r="AR1446" s="11" t="s">
        <v>4823</v>
      </c>
      <c r="AS1446" t="str">
        <f>IFERROR(IF(L1446="","",VLOOKUP(L1446&amp;I1446,Продукция!A:J,10,0)),"обратитесь к админ справочника")</f>
        <v>инструкция тест- ситема Биочек СК -115</v>
      </c>
      <c r="AT1446" s="11" t="s">
        <v>4823</v>
      </c>
      <c r="AU1446" s="11" t="s">
        <v>4823</v>
      </c>
      <c r="AV1446" s="11" t="s">
        <v>2676</v>
      </c>
      <c r="AW1446" s="11" t="s">
        <v>4824</v>
      </c>
      <c r="AX1446" s="11" t="s">
        <v>561</v>
      </c>
      <c r="AY1446" s="11" t="s">
        <v>1053</v>
      </c>
      <c r="AZ1446" s="11">
        <v>154</v>
      </c>
      <c r="BA1446" s="11">
        <v>40</v>
      </c>
      <c r="BC1446" s="11" t="s">
        <v>4855</v>
      </c>
    </row>
    <row r="1447" spans="1:55" x14ac:dyDescent="0.25">
      <c r="A1447" t="str">
        <f t="shared" si="27"/>
        <v>С/380MS (BioChek) микоплазма синовия уровень антител</v>
      </c>
      <c r="B1447" t="str">
        <f>IF(E1447="","",INDEX(Лаборатории!A:A,MATCH('Производственный контроль'!E1447,Лаборатории!B:B,0)))</f>
        <v xml:space="preserve">КУРИНОЕ ЦАРСТВО АО </v>
      </c>
      <c r="C1447" t="str">
        <f>IF(E1447="","",VLOOKUP(E1447,Лаборатории!B:D,3,0))</f>
        <v>U377_CHL</v>
      </c>
      <c r="D1447" s="12">
        <v>45712</v>
      </c>
      <c r="E1447" s="11" t="s">
        <v>793</v>
      </c>
      <c r="F1447" s="11" t="s">
        <v>544</v>
      </c>
      <c r="G1447" s="11" t="s">
        <v>561</v>
      </c>
      <c r="H1447" s="11" t="s">
        <v>262</v>
      </c>
      <c r="I1447" s="11" t="s">
        <v>3423</v>
      </c>
      <c r="J1447" t="str">
        <f>IF(L1447="","",VLOOKUP(L1447,Продукция!B:D,3,0))</f>
        <v>Биологический_материал</v>
      </c>
      <c r="K1447" t="str">
        <f>IF(L1447="","",VLOOKUP(L1447,Продукция!B:C,2,0))</f>
        <v>Сыворотка крови</v>
      </c>
      <c r="L1447" s="151" t="s">
        <v>302</v>
      </c>
      <c r="M1447">
        <f>IF(L1447="","",VLOOKUP(L1447,Продукция!B:L,11,0))</f>
        <v>0</v>
      </c>
      <c r="N1447" s="11" t="s">
        <v>873</v>
      </c>
      <c r="P1447" s="11" t="s">
        <v>340</v>
      </c>
      <c r="Q1447" s="11" t="s">
        <v>854</v>
      </c>
      <c r="R1447" s="153" t="s">
        <v>4830</v>
      </c>
      <c r="S1447" s="11">
        <v>18</v>
      </c>
      <c r="T1447" s="11" t="s">
        <v>5209</v>
      </c>
      <c r="V1447" s="14">
        <v>45710</v>
      </c>
      <c r="Z1447" s="11" t="s">
        <v>4823</v>
      </c>
      <c r="AA1447" s="15">
        <v>0.46180555555555558</v>
      </c>
      <c r="AB1447" t="str">
        <f>IF(L1447="","",VLOOKUP(L1447&amp;I1447,Продукция!A:I,9,0))</f>
        <v>рекомендация производителя набора</v>
      </c>
      <c r="AC1447" s="14">
        <v>45716</v>
      </c>
      <c r="AD1447" s="11" t="s">
        <v>2676</v>
      </c>
      <c r="AE1447" s="11" t="s">
        <v>4823</v>
      </c>
      <c r="AF1447" t="str">
        <f>IF(AD1447="","",VLOOKUP(AD1447,'Сотрудники и ссылки'!A:B,2,0))</f>
        <v>Серолог</v>
      </c>
      <c r="AG1447">
        <f>IF(AD1447="","",VLOOKUP(AD1447,'Сотрудники и ссылки'!A:C,3,0))</f>
        <v>20007746</v>
      </c>
      <c r="AH1447" s="11" t="s">
        <v>2676</v>
      </c>
      <c r="AI1447" t="str">
        <f>IF(AH1447="","",VLOOKUP(AH1447,'Сотрудники и ссылки'!A:B,2,0))</f>
        <v>Серолог</v>
      </c>
      <c r="AJ1447">
        <f>IF(AH1447="","",VLOOKUP(AH1447,'Сотрудники и ссылки'!A:C,3,0))</f>
        <v>20007746</v>
      </c>
      <c r="AK1447" s="14">
        <v>45716</v>
      </c>
      <c r="AL1447" s="2">
        <f>IF(AK1447="","",AK1447+VLOOKUP(I1447,'Вид исследования'!B:E,4,0))</f>
        <v>45717</v>
      </c>
      <c r="AM1447" s="2">
        <f>IF(AK1447="","",AK1447+VLOOKUP(I1447,'Вид исследования'!B:F,5,0))</f>
        <v>45717</v>
      </c>
      <c r="AN1447" s="14">
        <v>45716</v>
      </c>
      <c r="AP1447" s="11" t="s">
        <v>189</v>
      </c>
      <c r="AQ1447" t="str">
        <f>IFERROR(IF(L1447="","",VLOOKUP(L1447&amp;I1447,Продукция!A:K,11,0)),"обратитесь к админ справочника")</f>
        <v>согласно рекомендациям производителя теста</v>
      </c>
      <c r="AR1447" s="11" t="s">
        <v>4823</v>
      </c>
      <c r="AS1447" t="str">
        <f>IFERROR(IF(L1447="","",VLOOKUP(L1447&amp;I1447,Продукция!A:J,10,0)),"обратитесь к админ справочника")</f>
        <v>инструкция тест- ситема Биочек СК -115</v>
      </c>
      <c r="AT1447" s="11" t="s">
        <v>4823</v>
      </c>
      <c r="AU1447" s="11" t="s">
        <v>4823</v>
      </c>
      <c r="AV1447" s="11" t="s">
        <v>2676</v>
      </c>
      <c r="AW1447" s="11" t="s">
        <v>4824</v>
      </c>
      <c r="AX1447" s="11" t="s">
        <v>561</v>
      </c>
      <c r="AY1447" s="11" t="s">
        <v>1064</v>
      </c>
      <c r="AZ1447" s="11">
        <v>154</v>
      </c>
      <c r="BA1447" s="11">
        <v>41</v>
      </c>
      <c r="BC1447" s="11" t="s">
        <v>4855</v>
      </c>
    </row>
    <row r="1448" spans="1:55" x14ac:dyDescent="0.25">
      <c r="A1448" t="str">
        <f t="shared" si="27"/>
        <v>С/342ORT (BioChek) орнитобактерии уровень антител</v>
      </c>
      <c r="B1448" t="str">
        <f>IF(E1448="","",INDEX(Лаборатории!A:A,MATCH('Производственный контроль'!E1448,Лаборатории!B:B,0)))</f>
        <v xml:space="preserve">КУРИНОЕ ЦАРСТВО АО </v>
      </c>
      <c r="C1448" t="str">
        <f>IF(E1448="","",VLOOKUP(E1448,Лаборатории!B:D,3,0))</f>
        <v>U377_CHL</v>
      </c>
      <c r="D1448" s="12">
        <v>45706</v>
      </c>
      <c r="E1448" s="11" t="s">
        <v>793</v>
      </c>
      <c r="F1448" s="11" t="s">
        <v>544</v>
      </c>
      <c r="G1448" s="11" t="s">
        <v>561</v>
      </c>
      <c r="H1448" s="11" t="s">
        <v>262</v>
      </c>
      <c r="I1448" s="11" t="s">
        <v>3425</v>
      </c>
      <c r="J1448" t="str">
        <f>IF(L1448="","",VLOOKUP(L1448,Продукция!B:D,3,0))</f>
        <v>Биологический_материал</v>
      </c>
      <c r="K1448" t="str">
        <f>IF(L1448="","",VLOOKUP(L1448,Продукция!B:C,2,0))</f>
        <v>Сыворотка крови</v>
      </c>
      <c r="L1448" s="151" t="s">
        <v>302</v>
      </c>
      <c r="M1448">
        <f>IF(L1448="","",VLOOKUP(L1448,Продукция!B:L,11,0))</f>
        <v>0</v>
      </c>
      <c r="N1448" s="11" t="s">
        <v>873</v>
      </c>
      <c r="P1448" s="11" t="s">
        <v>340</v>
      </c>
      <c r="Q1448" s="11" t="s">
        <v>854</v>
      </c>
      <c r="R1448" s="153" t="s">
        <v>4860</v>
      </c>
      <c r="S1448" s="11">
        <v>18</v>
      </c>
      <c r="T1448" s="11" t="s">
        <v>5186</v>
      </c>
      <c r="V1448" s="14">
        <v>45704</v>
      </c>
      <c r="Z1448" s="11" t="s">
        <v>4823</v>
      </c>
      <c r="AA1448" s="15">
        <v>0.50416666666666665</v>
      </c>
      <c r="AB1448" t="str">
        <f>IF(L1448="","",VLOOKUP(L1448&amp;I1448,Продукция!A:I,9,0))</f>
        <v>рекомендация производителя набора</v>
      </c>
      <c r="AC1448" s="14">
        <v>45716</v>
      </c>
      <c r="AD1448" s="11" t="s">
        <v>2676</v>
      </c>
      <c r="AE1448" s="11" t="s">
        <v>4823</v>
      </c>
      <c r="AF1448" t="str">
        <f>IF(AD1448="","",VLOOKUP(AD1448,'Сотрудники и ссылки'!A:B,2,0))</f>
        <v>Серолог</v>
      </c>
      <c r="AG1448">
        <f>IF(AD1448="","",VLOOKUP(AD1448,'Сотрудники и ссылки'!A:C,3,0))</f>
        <v>20007746</v>
      </c>
      <c r="AH1448" s="11" t="s">
        <v>2676</v>
      </c>
      <c r="AI1448" t="str">
        <f>IF(AH1448="","",VLOOKUP(AH1448,'Сотрудники и ссылки'!A:B,2,0))</f>
        <v>Серолог</v>
      </c>
      <c r="AJ1448">
        <f>IF(AH1448="","",VLOOKUP(AH1448,'Сотрудники и ссылки'!A:C,3,0))</f>
        <v>20007746</v>
      </c>
      <c r="AK1448" s="14">
        <v>45716</v>
      </c>
      <c r="AL1448" s="2">
        <f>IF(AK1448="","",AK1448+VLOOKUP(I1448,'Вид исследования'!B:E,4,0))</f>
        <v>45717</v>
      </c>
      <c r="AM1448" s="2">
        <f>IF(AK1448="","",AK1448+VLOOKUP(I1448,'Вид исследования'!B:F,5,0))</f>
        <v>45717</v>
      </c>
      <c r="AN1448" s="14">
        <v>45716</v>
      </c>
      <c r="AP1448" s="11" t="s">
        <v>189</v>
      </c>
      <c r="AQ1448" t="str">
        <f>IFERROR(IF(L1448="","",VLOOKUP(L1448&amp;I1448,Продукция!A:K,11,0)),"обратитесь к админ справочника")</f>
        <v>согласно рекомендациям производителя теста</v>
      </c>
      <c r="AR1448" s="11" t="s">
        <v>4823</v>
      </c>
      <c r="AS1448" t="str">
        <f>IFERROR(IF(L1448="","",VLOOKUP(L1448&amp;I1448,Продукция!A:J,10,0)),"обратитесь к админ справочника")</f>
        <v>инструкция тест- ситема Биочек СК-108</v>
      </c>
      <c r="AT1448" s="11" t="s">
        <v>4823</v>
      </c>
      <c r="AU1448" s="11" t="s">
        <v>4823</v>
      </c>
      <c r="AV1448" s="11" t="s">
        <v>2676</v>
      </c>
      <c r="AW1448" s="11" t="s">
        <v>4824</v>
      </c>
      <c r="AX1448" s="11" t="s">
        <v>561</v>
      </c>
      <c r="AY1448" s="11" t="s">
        <v>1072</v>
      </c>
      <c r="AZ1448" s="11">
        <v>154</v>
      </c>
      <c r="BA1448" s="11">
        <v>40</v>
      </c>
      <c r="BC1448" s="11" t="s">
        <v>4855</v>
      </c>
    </row>
    <row r="1449" spans="1:55" x14ac:dyDescent="0.25">
      <c r="A1449" t="str">
        <f t="shared" si="27"/>
        <v>С/342ORT (BioChek) орнитобактерии уровень антител</v>
      </c>
      <c r="B1449" t="str">
        <f>IF(E1449="","",INDEX(Лаборатории!A:A,MATCH('Производственный контроль'!E1449,Лаборатории!B:B,0)))</f>
        <v xml:space="preserve">КУРИНОЕ ЦАРСТВО АО </v>
      </c>
      <c r="C1449" t="str">
        <f>IF(E1449="","",VLOOKUP(E1449,Лаборатории!B:D,3,0))</f>
        <v>U377_CHL</v>
      </c>
      <c r="D1449" s="12">
        <v>45706</v>
      </c>
      <c r="E1449" s="11" t="s">
        <v>793</v>
      </c>
      <c r="F1449" s="11" t="s">
        <v>544</v>
      </c>
      <c r="G1449" s="11" t="s">
        <v>561</v>
      </c>
      <c r="H1449" s="11" t="s">
        <v>262</v>
      </c>
      <c r="I1449" s="11" t="s">
        <v>3425</v>
      </c>
      <c r="J1449" t="str">
        <f>IF(L1449="","",VLOOKUP(L1449,Продукция!B:D,3,0))</f>
        <v>Биологический_материал</v>
      </c>
      <c r="K1449" t="str">
        <f>IF(L1449="","",VLOOKUP(L1449,Продукция!B:C,2,0))</f>
        <v>Сыворотка крови</v>
      </c>
      <c r="L1449" s="151" t="s">
        <v>302</v>
      </c>
      <c r="M1449">
        <f>IF(L1449="","",VLOOKUP(L1449,Продукция!B:L,11,0))</f>
        <v>0</v>
      </c>
      <c r="N1449" s="11" t="s">
        <v>873</v>
      </c>
      <c r="P1449" s="11" t="s">
        <v>340</v>
      </c>
      <c r="Q1449" s="11" t="s">
        <v>854</v>
      </c>
      <c r="R1449" s="153" t="s">
        <v>5185</v>
      </c>
      <c r="S1449" s="11">
        <v>18</v>
      </c>
      <c r="T1449" s="11" t="s">
        <v>5186</v>
      </c>
      <c r="V1449" s="14">
        <v>45704</v>
      </c>
      <c r="Z1449" s="11" t="s">
        <v>4823</v>
      </c>
      <c r="AA1449" s="15">
        <v>0.50416666666666665</v>
      </c>
      <c r="AB1449" t="str">
        <f>IF(L1449="","",VLOOKUP(L1449&amp;I1449,Продукция!A:I,9,0))</f>
        <v>рекомендация производителя набора</v>
      </c>
      <c r="AC1449" s="14">
        <v>45716</v>
      </c>
      <c r="AD1449" s="11" t="s">
        <v>2676</v>
      </c>
      <c r="AE1449" s="11" t="s">
        <v>4823</v>
      </c>
      <c r="AF1449" t="str">
        <f>IF(AD1449="","",VLOOKUP(AD1449,'Сотрудники и ссылки'!A:B,2,0))</f>
        <v>Серолог</v>
      </c>
      <c r="AG1449">
        <f>IF(AD1449="","",VLOOKUP(AD1449,'Сотрудники и ссылки'!A:C,3,0))</f>
        <v>20007746</v>
      </c>
      <c r="AH1449" s="11" t="s">
        <v>2676</v>
      </c>
      <c r="AI1449" t="str">
        <f>IF(AH1449="","",VLOOKUP(AH1449,'Сотрудники и ссылки'!A:B,2,0))</f>
        <v>Серолог</v>
      </c>
      <c r="AJ1449">
        <f>IF(AH1449="","",VLOOKUP(AH1449,'Сотрудники и ссылки'!A:C,3,0))</f>
        <v>20007746</v>
      </c>
      <c r="AK1449" s="14">
        <v>45716</v>
      </c>
      <c r="AL1449" s="2">
        <f>IF(AK1449="","",AK1449+VLOOKUP(I1449,'Вид исследования'!B:E,4,0))</f>
        <v>45717</v>
      </c>
      <c r="AM1449" s="2">
        <f>IF(AK1449="","",AK1449+VLOOKUP(I1449,'Вид исследования'!B:F,5,0))</f>
        <v>45717</v>
      </c>
      <c r="AN1449" s="14">
        <v>45716</v>
      </c>
      <c r="AP1449" s="11" t="s">
        <v>189</v>
      </c>
      <c r="AQ1449" t="str">
        <f>IFERROR(IF(L1449="","",VLOOKUP(L1449&amp;I1449,Продукция!A:K,11,0)),"обратитесь к админ справочника")</f>
        <v>согласно рекомендациям производителя теста</v>
      </c>
      <c r="AR1449" s="11" t="s">
        <v>4823</v>
      </c>
      <c r="AS1449" t="str">
        <f>IFERROR(IF(L1449="","",VLOOKUP(L1449&amp;I1449,Продукция!A:J,10,0)),"обратитесь к админ справочника")</f>
        <v>инструкция тест- ситема Биочек СК-108</v>
      </c>
      <c r="AT1449" s="11" t="s">
        <v>4823</v>
      </c>
      <c r="AU1449" s="11" t="s">
        <v>4823</v>
      </c>
      <c r="AV1449" s="11" t="s">
        <v>2676</v>
      </c>
      <c r="AW1449" s="11" t="s">
        <v>4824</v>
      </c>
      <c r="AX1449" s="11" t="s">
        <v>561</v>
      </c>
      <c r="AY1449" s="11" t="s">
        <v>1075</v>
      </c>
      <c r="AZ1449" s="11">
        <v>154</v>
      </c>
      <c r="BA1449" s="11">
        <v>40</v>
      </c>
      <c r="BC1449" s="11" t="s">
        <v>4855</v>
      </c>
    </row>
    <row r="1450" spans="1:55" x14ac:dyDescent="0.25">
      <c r="A1450" t="str">
        <f t="shared" si="27"/>
        <v>С/364ORT (BioChek) орнитобактерии уровень антител</v>
      </c>
      <c r="B1450" t="str">
        <f>IF(E1450="","",INDEX(Лаборатории!A:A,MATCH('Производственный контроль'!E1450,Лаборатории!B:B,0)))</f>
        <v xml:space="preserve">КУРИНОЕ ЦАРСТВО АО </v>
      </c>
      <c r="C1450" t="str">
        <f>IF(E1450="","",VLOOKUP(E1450,Лаборатории!B:D,3,0))</f>
        <v>U377_CHL</v>
      </c>
      <c r="D1450" s="12">
        <v>45709</v>
      </c>
      <c r="E1450" s="11" t="s">
        <v>793</v>
      </c>
      <c r="F1450" s="11" t="s">
        <v>544</v>
      </c>
      <c r="G1450" s="11" t="s">
        <v>561</v>
      </c>
      <c r="H1450" s="11" t="s">
        <v>262</v>
      </c>
      <c r="I1450" s="11" t="s">
        <v>3425</v>
      </c>
      <c r="J1450" t="str">
        <f>IF(L1450="","",VLOOKUP(L1450,Продукция!B:D,3,0))</f>
        <v>Биологический_материал</v>
      </c>
      <c r="K1450" t="str">
        <f>IF(L1450="","",VLOOKUP(L1450,Продукция!B:C,2,0))</f>
        <v>Сыворотка крови</v>
      </c>
      <c r="L1450" s="151" t="s">
        <v>302</v>
      </c>
      <c r="M1450">
        <f>IF(L1450="","",VLOOKUP(L1450,Продукция!B:L,11,0))</f>
        <v>0</v>
      </c>
      <c r="N1450" s="11" t="s">
        <v>873</v>
      </c>
      <c r="P1450" s="11" t="s">
        <v>340</v>
      </c>
      <c r="Q1450" s="11" t="s">
        <v>854</v>
      </c>
      <c r="R1450" s="153" t="s">
        <v>4862</v>
      </c>
      <c r="S1450" s="11">
        <v>18</v>
      </c>
      <c r="T1450" s="11" t="s">
        <v>5205</v>
      </c>
      <c r="V1450" s="14">
        <v>45708</v>
      </c>
      <c r="Z1450" s="11" t="s">
        <v>4823</v>
      </c>
      <c r="AA1450" s="15">
        <v>0.45833333333333331</v>
      </c>
      <c r="AB1450" t="str">
        <f>IF(L1450="","",VLOOKUP(L1450&amp;I1450,Продукция!A:I,9,0))</f>
        <v>рекомендация производителя набора</v>
      </c>
      <c r="AC1450" s="14">
        <v>45716</v>
      </c>
      <c r="AD1450" s="11" t="s">
        <v>2676</v>
      </c>
      <c r="AE1450" s="11" t="s">
        <v>4823</v>
      </c>
      <c r="AF1450" t="str">
        <f>IF(AD1450="","",VLOOKUP(AD1450,'Сотрудники и ссылки'!A:B,2,0))</f>
        <v>Серолог</v>
      </c>
      <c r="AG1450">
        <f>IF(AD1450="","",VLOOKUP(AD1450,'Сотрудники и ссылки'!A:C,3,0))</f>
        <v>20007746</v>
      </c>
      <c r="AH1450" s="11" t="s">
        <v>2676</v>
      </c>
      <c r="AI1450" t="str">
        <f>IF(AH1450="","",VLOOKUP(AH1450,'Сотрудники и ссылки'!A:B,2,0))</f>
        <v>Серолог</v>
      </c>
      <c r="AJ1450">
        <f>IF(AH1450="","",VLOOKUP(AH1450,'Сотрудники и ссылки'!A:C,3,0))</f>
        <v>20007746</v>
      </c>
      <c r="AK1450" s="14">
        <v>45716</v>
      </c>
      <c r="AL1450" s="2">
        <f>IF(AK1450="","",AK1450+VLOOKUP(I1450,'Вид исследования'!B:E,4,0))</f>
        <v>45717</v>
      </c>
      <c r="AM1450" s="2">
        <f>IF(AK1450="","",AK1450+VLOOKUP(I1450,'Вид исследования'!B:F,5,0))</f>
        <v>45717</v>
      </c>
      <c r="AN1450" s="14">
        <v>45716</v>
      </c>
      <c r="AP1450" s="11" t="s">
        <v>189</v>
      </c>
      <c r="AQ1450" t="str">
        <f>IFERROR(IF(L1450="","",VLOOKUP(L1450&amp;I1450,Продукция!A:K,11,0)),"обратитесь к админ справочника")</f>
        <v>согласно рекомендациям производителя теста</v>
      </c>
      <c r="AR1450" s="11" t="s">
        <v>4823</v>
      </c>
      <c r="AS1450" t="str">
        <f>IFERROR(IF(L1450="","",VLOOKUP(L1450&amp;I1450,Продукция!A:J,10,0)),"обратитесь к админ справочника")</f>
        <v>инструкция тест- ситема Биочек СК-108</v>
      </c>
      <c r="AT1450" s="11" t="s">
        <v>4823</v>
      </c>
      <c r="AU1450" s="11" t="s">
        <v>4823</v>
      </c>
      <c r="AV1450" s="11" t="s">
        <v>2676</v>
      </c>
      <c r="AW1450" s="11" t="s">
        <v>4824</v>
      </c>
      <c r="AX1450" s="11" t="s">
        <v>561</v>
      </c>
      <c r="AY1450" s="11" t="s">
        <v>1062</v>
      </c>
      <c r="AZ1450" s="11">
        <v>154</v>
      </c>
      <c r="BA1450" s="11">
        <v>40</v>
      </c>
      <c r="BC1450" s="11" t="s">
        <v>4855</v>
      </c>
    </row>
    <row r="1451" spans="1:55" x14ac:dyDescent="0.25">
      <c r="A1451" t="str">
        <f t="shared" si="27"/>
        <v>С/364ORT (BioChek) орнитобактерии уровень антител</v>
      </c>
      <c r="B1451" t="str">
        <f>IF(E1451="","",INDEX(Лаборатории!A:A,MATCH('Производственный контроль'!E1451,Лаборатории!B:B,0)))</f>
        <v xml:space="preserve">КУРИНОЕ ЦАРСТВО АО </v>
      </c>
      <c r="C1451" t="str">
        <f>IF(E1451="","",VLOOKUP(E1451,Лаборатории!B:D,3,0))</f>
        <v>U377_CHL</v>
      </c>
      <c r="D1451" s="12">
        <v>45709</v>
      </c>
      <c r="E1451" s="11" t="s">
        <v>793</v>
      </c>
      <c r="F1451" s="11" t="s">
        <v>544</v>
      </c>
      <c r="G1451" s="11" t="s">
        <v>561</v>
      </c>
      <c r="H1451" s="11" t="s">
        <v>262</v>
      </c>
      <c r="I1451" s="11" t="s">
        <v>3425</v>
      </c>
      <c r="J1451" t="str">
        <f>IF(L1451="","",VLOOKUP(L1451,Продукция!B:D,3,0))</f>
        <v>Биологический_материал</v>
      </c>
      <c r="K1451" t="str">
        <f>IF(L1451="","",VLOOKUP(L1451,Продукция!B:C,2,0))</f>
        <v>Сыворотка крови</v>
      </c>
      <c r="L1451" s="151" t="s">
        <v>302</v>
      </c>
      <c r="M1451">
        <f>IF(L1451="","",VLOOKUP(L1451,Продукция!B:L,11,0))</f>
        <v>0</v>
      </c>
      <c r="N1451" s="11" t="s">
        <v>873</v>
      </c>
      <c r="P1451" s="11" t="s">
        <v>340</v>
      </c>
      <c r="Q1451" s="11" t="s">
        <v>854</v>
      </c>
      <c r="R1451" s="153" t="s">
        <v>4859</v>
      </c>
      <c r="S1451" s="11">
        <v>18</v>
      </c>
      <c r="T1451" s="11" t="s">
        <v>5205</v>
      </c>
      <c r="V1451" s="14">
        <v>45708</v>
      </c>
      <c r="Z1451" s="11" t="s">
        <v>4823</v>
      </c>
      <c r="AA1451" s="15">
        <v>0.45833333333333331</v>
      </c>
      <c r="AB1451" t="str">
        <f>IF(L1451="","",VLOOKUP(L1451&amp;I1451,Продукция!A:I,9,0))</f>
        <v>рекомендация производителя набора</v>
      </c>
      <c r="AC1451" s="14">
        <v>45716</v>
      </c>
      <c r="AD1451" s="11" t="s">
        <v>2676</v>
      </c>
      <c r="AE1451" s="11" t="s">
        <v>4823</v>
      </c>
      <c r="AF1451" t="str">
        <f>IF(AD1451="","",VLOOKUP(AD1451,'Сотрудники и ссылки'!A:B,2,0))</f>
        <v>Серолог</v>
      </c>
      <c r="AG1451">
        <f>IF(AD1451="","",VLOOKUP(AD1451,'Сотрудники и ссылки'!A:C,3,0))</f>
        <v>20007746</v>
      </c>
      <c r="AH1451" s="11" t="s">
        <v>2676</v>
      </c>
      <c r="AI1451" t="str">
        <f>IF(AH1451="","",VLOOKUP(AH1451,'Сотрудники и ссылки'!A:B,2,0))</f>
        <v>Серолог</v>
      </c>
      <c r="AJ1451">
        <f>IF(AH1451="","",VLOOKUP(AH1451,'Сотрудники и ссылки'!A:C,3,0))</f>
        <v>20007746</v>
      </c>
      <c r="AK1451" s="14">
        <v>45716</v>
      </c>
      <c r="AL1451" s="2">
        <f>IF(AK1451="","",AK1451+VLOOKUP(I1451,'Вид исследования'!B:E,4,0))</f>
        <v>45717</v>
      </c>
      <c r="AM1451" s="2">
        <f>IF(AK1451="","",AK1451+VLOOKUP(I1451,'Вид исследования'!B:F,5,0))</f>
        <v>45717</v>
      </c>
      <c r="AN1451" s="14">
        <v>45716</v>
      </c>
      <c r="AP1451" s="11" t="s">
        <v>189</v>
      </c>
      <c r="AQ1451" t="str">
        <f>IFERROR(IF(L1451="","",VLOOKUP(L1451&amp;I1451,Продукция!A:K,11,0)),"обратитесь к админ справочника")</f>
        <v>согласно рекомендациям производителя теста</v>
      </c>
      <c r="AR1451" s="11" t="s">
        <v>4823</v>
      </c>
      <c r="AS1451" t="str">
        <f>IFERROR(IF(L1451="","",VLOOKUP(L1451&amp;I1451,Продукция!A:J,10,0)),"обратитесь к админ справочника")</f>
        <v>инструкция тест- ситема Биочек СК-108</v>
      </c>
      <c r="AT1451" s="11" t="s">
        <v>4823</v>
      </c>
      <c r="AU1451" s="11" t="s">
        <v>4823</v>
      </c>
      <c r="AV1451" s="11" t="s">
        <v>2676</v>
      </c>
      <c r="AW1451" s="11" t="s">
        <v>4824</v>
      </c>
      <c r="AX1451" s="11" t="s">
        <v>561</v>
      </c>
      <c r="AY1451" s="11" t="s">
        <v>1053</v>
      </c>
      <c r="AZ1451" s="11">
        <v>154</v>
      </c>
      <c r="BA1451" s="11">
        <v>40</v>
      </c>
      <c r="BC1451" s="11" t="s">
        <v>4855</v>
      </c>
    </row>
    <row r="1452" spans="1:55" x14ac:dyDescent="0.25">
      <c r="A1452" t="str">
        <f t="shared" si="27"/>
        <v>С/380ORT (BioChek) орнитобактерии уровень антител</v>
      </c>
      <c r="B1452" t="str">
        <f>IF(E1452="","",INDEX(Лаборатории!A:A,MATCH('Производственный контроль'!E1452,Лаборатории!B:B,0)))</f>
        <v xml:space="preserve">КУРИНОЕ ЦАРСТВО АО </v>
      </c>
      <c r="C1452" t="str">
        <f>IF(E1452="","",VLOOKUP(E1452,Лаборатории!B:D,3,0))</f>
        <v>U377_CHL</v>
      </c>
      <c r="D1452" s="12">
        <v>45712</v>
      </c>
      <c r="E1452" s="11" t="s">
        <v>793</v>
      </c>
      <c r="F1452" s="11" t="s">
        <v>544</v>
      </c>
      <c r="G1452" s="11" t="s">
        <v>561</v>
      </c>
      <c r="H1452" s="11" t="s">
        <v>262</v>
      </c>
      <c r="I1452" s="11" t="s">
        <v>3425</v>
      </c>
      <c r="J1452" t="str">
        <f>IF(L1452="","",VLOOKUP(L1452,Продукция!B:D,3,0))</f>
        <v>Биологический_материал</v>
      </c>
      <c r="K1452" t="str">
        <f>IF(L1452="","",VLOOKUP(L1452,Продукция!B:C,2,0))</f>
        <v>Сыворотка крови</v>
      </c>
      <c r="L1452" s="151" t="s">
        <v>302</v>
      </c>
      <c r="M1452">
        <f>IF(L1452="","",VLOOKUP(L1452,Продукция!B:L,11,0))</f>
        <v>0</v>
      </c>
      <c r="N1452" s="11" t="s">
        <v>873</v>
      </c>
      <c r="P1452" s="11" t="s">
        <v>340</v>
      </c>
      <c r="Q1452" s="11" t="s">
        <v>854</v>
      </c>
      <c r="R1452" s="153" t="s">
        <v>4830</v>
      </c>
      <c r="S1452" s="11">
        <v>18</v>
      </c>
      <c r="T1452" s="11" t="s">
        <v>5209</v>
      </c>
      <c r="V1452" s="14">
        <v>45710</v>
      </c>
      <c r="Z1452" s="11" t="s">
        <v>4823</v>
      </c>
      <c r="AA1452" s="15">
        <v>0.46180555555555558</v>
      </c>
      <c r="AB1452" t="str">
        <f>IF(L1452="","",VLOOKUP(L1452&amp;I1452,Продукция!A:I,9,0))</f>
        <v>рекомендация производителя набора</v>
      </c>
      <c r="AC1452" s="14">
        <v>45716</v>
      </c>
      <c r="AD1452" s="11" t="s">
        <v>2676</v>
      </c>
      <c r="AE1452" s="11" t="s">
        <v>4823</v>
      </c>
      <c r="AF1452" t="str">
        <f>IF(AD1452="","",VLOOKUP(AD1452,'Сотрудники и ссылки'!A:B,2,0))</f>
        <v>Серолог</v>
      </c>
      <c r="AG1452">
        <f>IF(AD1452="","",VLOOKUP(AD1452,'Сотрудники и ссылки'!A:C,3,0))</f>
        <v>20007746</v>
      </c>
      <c r="AH1452" s="11" t="s">
        <v>2676</v>
      </c>
      <c r="AI1452" t="str">
        <f>IF(AH1452="","",VLOOKUP(AH1452,'Сотрудники и ссылки'!A:B,2,0))</f>
        <v>Серолог</v>
      </c>
      <c r="AJ1452">
        <f>IF(AH1452="","",VLOOKUP(AH1452,'Сотрудники и ссылки'!A:C,3,0))</f>
        <v>20007746</v>
      </c>
      <c r="AK1452" s="14">
        <v>45716</v>
      </c>
      <c r="AL1452" s="2">
        <f>IF(AK1452="","",AK1452+VLOOKUP(I1452,'Вид исследования'!B:E,4,0))</f>
        <v>45717</v>
      </c>
      <c r="AM1452" s="2">
        <f>IF(AK1452="","",AK1452+VLOOKUP(I1452,'Вид исследования'!B:F,5,0))</f>
        <v>45717</v>
      </c>
      <c r="AN1452" s="14">
        <v>45716</v>
      </c>
      <c r="AP1452" s="11" t="s">
        <v>189</v>
      </c>
      <c r="AQ1452" t="str">
        <f>IFERROR(IF(L1452="","",VLOOKUP(L1452&amp;I1452,Продукция!A:K,11,0)),"обратитесь к админ справочника")</f>
        <v>согласно рекомендациям производителя теста</v>
      </c>
      <c r="AR1452" s="11" t="s">
        <v>4823</v>
      </c>
      <c r="AS1452" t="str">
        <f>IFERROR(IF(L1452="","",VLOOKUP(L1452&amp;I1452,Продукция!A:J,10,0)),"обратитесь к админ справочника")</f>
        <v>инструкция тест- ситема Биочек СК-108</v>
      </c>
      <c r="AT1452" s="11" t="s">
        <v>4823</v>
      </c>
      <c r="AU1452" s="11" t="s">
        <v>4823</v>
      </c>
      <c r="AV1452" s="11" t="s">
        <v>2676</v>
      </c>
      <c r="AW1452" s="11" t="s">
        <v>4824</v>
      </c>
      <c r="AX1452" s="11" t="s">
        <v>561</v>
      </c>
      <c r="AY1452" s="11" t="s">
        <v>1064</v>
      </c>
      <c r="AZ1452" s="11">
        <v>154</v>
      </c>
      <c r="BA1452" s="11">
        <v>41</v>
      </c>
      <c r="BC1452" s="11" t="s">
        <v>4855</v>
      </c>
    </row>
    <row r="1453" spans="1:55" x14ac:dyDescent="0.25">
      <c r="A1453" t="str">
        <f t="shared" si="27"/>
        <v>С/342SE (BioChek) сальмонелла группы В и D уровень антител</v>
      </c>
      <c r="B1453" t="str">
        <f>IF(E1453="","",INDEX(Лаборатории!A:A,MATCH('Производственный контроль'!E1453,Лаборатории!B:B,0)))</f>
        <v xml:space="preserve">КУРИНОЕ ЦАРСТВО АО </v>
      </c>
      <c r="C1453" t="str">
        <f>IF(E1453="","",VLOOKUP(E1453,Лаборатории!B:D,3,0))</f>
        <v>U377_CHL</v>
      </c>
      <c r="D1453" s="12">
        <v>45706</v>
      </c>
      <c r="E1453" s="11" t="s">
        <v>793</v>
      </c>
      <c r="F1453" s="11" t="s">
        <v>544</v>
      </c>
      <c r="G1453" s="11" t="s">
        <v>561</v>
      </c>
      <c r="H1453" s="11" t="s">
        <v>262</v>
      </c>
      <c r="I1453" s="11" t="s">
        <v>3428</v>
      </c>
      <c r="J1453" t="str">
        <f>IF(L1453="","",VLOOKUP(L1453,Продукция!B:D,3,0))</f>
        <v>Биологический_материал</v>
      </c>
      <c r="K1453" t="str">
        <f>IF(L1453="","",VLOOKUP(L1453,Продукция!B:C,2,0))</f>
        <v>Сыворотка крови</v>
      </c>
      <c r="L1453" s="151" t="s">
        <v>302</v>
      </c>
      <c r="M1453">
        <f>IF(L1453="","",VLOOKUP(L1453,Продукция!B:L,11,0))</f>
        <v>0</v>
      </c>
      <c r="N1453" s="11" t="s">
        <v>873</v>
      </c>
      <c r="P1453" s="11" t="s">
        <v>340</v>
      </c>
      <c r="Q1453" s="11" t="s">
        <v>854</v>
      </c>
      <c r="R1453" s="153" t="s">
        <v>4860</v>
      </c>
      <c r="S1453" s="11">
        <v>18</v>
      </c>
      <c r="T1453" s="11" t="s">
        <v>5186</v>
      </c>
      <c r="V1453" s="14">
        <v>45704</v>
      </c>
      <c r="Z1453" s="11" t="s">
        <v>4823</v>
      </c>
      <c r="AA1453" s="15">
        <v>0.50416666666666665</v>
      </c>
      <c r="AB1453" t="str">
        <f>IF(L1453="","",VLOOKUP(L1453&amp;I1453,Продукция!A:I,9,0))</f>
        <v>рекомендация производителя набора</v>
      </c>
      <c r="AC1453" s="14">
        <v>45716</v>
      </c>
      <c r="AD1453" s="11" t="s">
        <v>2676</v>
      </c>
      <c r="AE1453" s="11" t="s">
        <v>4823</v>
      </c>
      <c r="AF1453" t="str">
        <f>IF(AD1453="","",VLOOKUP(AD1453,'Сотрудники и ссылки'!A:B,2,0))</f>
        <v>Серолог</v>
      </c>
      <c r="AG1453">
        <f>IF(AD1453="","",VLOOKUP(AD1453,'Сотрудники и ссылки'!A:C,3,0))</f>
        <v>20007746</v>
      </c>
      <c r="AH1453" s="11" t="s">
        <v>2676</v>
      </c>
      <c r="AI1453" t="str">
        <f>IF(AH1453="","",VLOOKUP(AH1453,'Сотрудники и ссылки'!A:B,2,0))</f>
        <v>Серолог</v>
      </c>
      <c r="AJ1453">
        <f>IF(AH1453="","",VLOOKUP(AH1453,'Сотрудники и ссылки'!A:C,3,0))</f>
        <v>20007746</v>
      </c>
      <c r="AK1453" s="14">
        <v>45716</v>
      </c>
      <c r="AL1453" s="2">
        <f>IF(AK1453="","",AK1453+VLOOKUP(I1453,'Вид исследования'!B:E,4,0))</f>
        <v>45717</v>
      </c>
      <c r="AM1453" s="2">
        <f>IF(AK1453="","",AK1453+VLOOKUP(I1453,'Вид исследования'!B:F,5,0))</f>
        <v>45717</v>
      </c>
      <c r="AN1453" s="14">
        <v>45716</v>
      </c>
      <c r="AP1453" s="11" t="s">
        <v>189</v>
      </c>
      <c r="AQ1453" t="str">
        <f>IFERROR(IF(L1453="","",VLOOKUP(L1453&amp;I1453,Продукция!A:K,11,0)),"обратитесь к админ справочника")</f>
        <v>согласно рекомендациям производителя теста</v>
      </c>
      <c r="AR1453" s="11" t="s">
        <v>4823</v>
      </c>
      <c r="AS1453" t="str">
        <f>IFERROR(IF(L1453="","",VLOOKUP(L1453&amp;I1453,Продукция!A:J,10,0)),"обратитесь к админ справочника")</f>
        <v>инструкция тест- ситема Биочек СК -218</v>
      </c>
      <c r="AT1453" s="11" t="s">
        <v>4823</v>
      </c>
      <c r="AU1453" s="11" t="s">
        <v>4823</v>
      </c>
      <c r="AV1453" s="11" t="s">
        <v>2676</v>
      </c>
      <c r="AW1453" s="11" t="s">
        <v>4824</v>
      </c>
      <c r="AX1453" s="11" t="s">
        <v>561</v>
      </c>
      <c r="AY1453" s="11" t="s">
        <v>1072</v>
      </c>
      <c r="AZ1453" s="11">
        <v>154</v>
      </c>
      <c r="BA1453" s="11">
        <v>40</v>
      </c>
      <c r="BC1453" s="11" t="s">
        <v>4855</v>
      </c>
    </row>
    <row r="1454" spans="1:55" x14ac:dyDescent="0.25">
      <c r="A1454" t="str">
        <f t="shared" si="27"/>
        <v>С/342SE (BioChek) сальмонелла группы В и D уровень антител</v>
      </c>
      <c r="B1454" t="str">
        <f>IF(E1454="","",INDEX(Лаборатории!A:A,MATCH('Производственный контроль'!E1454,Лаборатории!B:B,0)))</f>
        <v xml:space="preserve">КУРИНОЕ ЦАРСТВО АО </v>
      </c>
      <c r="C1454" t="str">
        <f>IF(E1454="","",VLOOKUP(E1454,Лаборатории!B:D,3,0))</f>
        <v>U377_CHL</v>
      </c>
      <c r="D1454" s="12">
        <v>45706</v>
      </c>
      <c r="E1454" s="11" t="s">
        <v>793</v>
      </c>
      <c r="F1454" s="11" t="s">
        <v>544</v>
      </c>
      <c r="G1454" s="11" t="s">
        <v>561</v>
      </c>
      <c r="H1454" s="11" t="s">
        <v>262</v>
      </c>
      <c r="I1454" s="11" t="s">
        <v>3428</v>
      </c>
      <c r="J1454" t="str">
        <f>IF(L1454="","",VLOOKUP(L1454,Продукция!B:D,3,0))</f>
        <v>Биологический_материал</v>
      </c>
      <c r="K1454" t="str">
        <f>IF(L1454="","",VLOOKUP(L1454,Продукция!B:C,2,0))</f>
        <v>Сыворотка крови</v>
      </c>
      <c r="L1454" s="151" t="s">
        <v>302</v>
      </c>
      <c r="M1454">
        <f>IF(L1454="","",VLOOKUP(L1454,Продукция!B:L,11,0))</f>
        <v>0</v>
      </c>
      <c r="N1454" s="11" t="s">
        <v>873</v>
      </c>
      <c r="P1454" s="11" t="s">
        <v>340</v>
      </c>
      <c r="Q1454" s="11" t="s">
        <v>854</v>
      </c>
      <c r="R1454" s="153" t="s">
        <v>5185</v>
      </c>
      <c r="S1454" s="11">
        <v>18</v>
      </c>
      <c r="T1454" s="11" t="s">
        <v>5186</v>
      </c>
      <c r="V1454" s="14">
        <v>45704</v>
      </c>
      <c r="Z1454" s="11" t="s">
        <v>4823</v>
      </c>
      <c r="AA1454" s="15">
        <v>0.50416666666666665</v>
      </c>
      <c r="AB1454" t="str">
        <f>IF(L1454="","",VLOOKUP(L1454&amp;I1454,Продукция!A:I,9,0))</f>
        <v>рекомендация производителя набора</v>
      </c>
      <c r="AC1454" s="14">
        <v>45716</v>
      </c>
      <c r="AD1454" s="11" t="s">
        <v>2676</v>
      </c>
      <c r="AE1454" s="11" t="s">
        <v>4823</v>
      </c>
      <c r="AF1454" t="str">
        <f>IF(AD1454="","",VLOOKUP(AD1454,'Сотрудники и ссылки'!A:B,2,0))</f>
        <v>Серолог</v>
      </c>
      <c r="AG1454">
        <f>IF(AD1454="","",VLOOKUP(AD1454,'Сотрудники и ссылки'!A:C,3,0))</f>
        <v>20007746</v>
      </c>
      <c r="AH1454" s="11" t="s">
        <v>2676</v>
      </c>
      <c r="AI1454" t="str">
        <f>IF(AH1454="","",VLOOKUP(AH1454,'Сотрудники и ссылки'!A:B,2,0))</f>
        <v>Серолог</v>
      </c>
      <c r="AJ1454">
        <f>IF(AH1454="","",VLOOKUP(AH1454,'Сотрудники и ссылки'!A:C,3,0))</f>
        <v>20007746</v>
      </c>
      <c r="AK1454" s="14">
        <v>45716</v>
      </c>
      <c r="AL1454" s="2">
        <f>IF(AK1454="","",AK1454+VLOOKUP(I1454,'Вид исследования'!B:E,4,0))</f>
        <v>45717</v>
      </c>
      <c r="AM1454" s="2">
        <f>IF(AK1454="","",AK1454+VLOOKUP(I1454,'Вид исследования'!B:F,5,0))</f>
        <v>45717</v>
      </c>
      <c r="AN1454" s="14">
        <v>45716</v>
      </c>
      <c r="AP1454" s="11" t="s">
        <v>189</v>
      </c>
      <c r="AQ1454" t="str">
        <f>IFERROR(IF(L1454="","",VLOOKUP(L1454&amp;I1454,Продукция!A:K,11,0)),"обратитесь к админ справочника")</f>
        <v>согласно рекомендациям производителя теста</v>
      </c>
      <c r="AR1454" s="11" t="s">
        <v>4823</v>
      </c>
      <c r="AS1454" t="str">
        <f>IFERROR(IF(L1454="","",VLOOKUP(L1454&amp;I1454,Продукция!A:J,10,0)),"обратитесь к админ справочника")</f>
        <v>инструкция тест- ситема Биочек СК -218</v>
      </c>
      <c r="AT1454" s="11" t="s">
        <v>4823</v>
      </c>
      <c r="AU1454" s="11" t="s">
        <v>4823</v>
      </c>
      <c r="AV1454" s="11" t="s">
        <v>2676</v>
      </c>
      <c r="AW1454" s="11" t="s">
        <v>4824</v>
      </c>
      <c r="AX1454" s="11" t="s">
        <v>561</v>
      </c>
      <c r="AY1454" s="11" t="s">
        <v>1075</v>
      </c>
      <c r="AZ1454" s="11">
        <v>154</v>
      </c>
      <c r="BA1454" s="11">
        <v>40</v>
      </c>
      <c r="BC1454" s="11" t="s">
        <v>4855</v>
      </c>
    </row>
    <row r="1455" spans="1:55" x14ac:dyDescent="0.25">
      <c r="A1455" t="str">
        <f t="shared" si="27"/>
        <v>С/364SE (BioChek) сальмонелла группы В и D уровень антител</v>
      </c>
      <c r="B1455" t="str">
        <f>IF(E1455="","",INDEX(Лаборатории!A:A,MATCH('Производственный контроль'!E1455,Лаборатории!B:B,0)))</f>
        <v xml:space="preserve">КУРИНОЕ ЦАРСТВО АО </v>
      </c>
      <c r="C1455" t="str">
        <f>IF(E1455="","",VLOOKUP(E1455,Лаборатории!B:D,3,0))</f>
        <v>U377_CHL</v>
      </c>
      <c r="D1455" s="12">
        <v>45709</v>
      </c>
      <c r="E1455" s="11" t="s">
        <v>793</v>
      </c>
      <c r="F1455" s="11" t="s">
        <v>544</v>
      </c>
      <c r="G1455" s="11" t="s">
        <v>561</v>
      </c>
      <c r="H1455" s="11" t="s">
        <v>262</v>
      </c>
      <c r="I1455" s="11" t="s">
        <v>3428</v>
      </c>
      <c r="J1455" t="str">
        <f>IF(L1455="","",VLOOKUP(L1455,Продукция!B:D,3,0))</f>
        <v>Биологический_материал</v>
      </c>
      <c r="K1455" t="str">
        <f>IF(L1455="","",VLOOKUP(L1455,Продукция!B:C,2,0))</f>
        <v>Сыворотка крови</v>
      </c>
      <c r="L1455" s="151" t="s">
        <v>302</v>
      </c>
      <c r="M1455">
        <f>IF(L1455="","",VLOOKUP(L1455,Продукция!B:L,11,0))</f>
        <v>0</v>
      </c>
      <c r="N1455" s="11" t="s">
        <v>873</v>
      </c>
      <c r="P1455" s="11" t="s">
        <v>340</v>
      </c>
      <c r="Q1455" s="11" t="s">
        <v>854</v>
      </c>
      <c r="R1455" s="153" t="s">
        <v>4862</v>
      </c>
      <c r="S1455" s="11">
        <v>18</v>
      </c>
      <c r="T1455" s="11" t="s">
        <v>5205</v>
      </c>
      <c r="V1455" s="14">
        <v>45708</v>
      </c>
      <c r="Z1455" s="11" t="s">
        <v>4823</v>
      </c>
      <c r="AA1455" s="15">
        <v>0.45833333333333331</v>
      </c>
      <c r="AB1455" t="str">
        <f>IF(L1455="","",VLOOKUP(L1455&amp;I1455,Продукция!A:I,9,0))</f>
        <v>рекомендация производителя набора</v>
      </c>
      <c r="AC1455" s="14">
        <v>45716</v>
      </c>
      <c r="AD1455" s="11" t="s">
        <v>2676</v>
      </c>
      <c r="AE1455" s="11" t="s">
        <v>4823</v>
      </c>
      <c r="AF1455" t="str">
        <f>IF(AD1455="","",VLOOKUP(AD1455,'Сотрудники и ссылки'!A:B,2,0))</f>
        <v>Серолог</v>
      </c>
      <c r="AG1455">
        <f>IF(AD1455="","",VLOOKUP(AD1455,'Сотрудники и ссылки'!A:C,3,0))</f>
        <v>20007746</v>
      </c>
      <c r="AH1455" s="11" t="s">
        <v>2676</v>
      </c>
      <c r="AI1455" t="str">
        <f>IF(AH1455="","",VLOOKUP(AH1455,'Сотрудники и ссылки'!A:B,2,0))</f>
        <v>Серолог</v>
      </c>
      <c r="AJ1455">
        <f>IF(AH1455="","",VLOOKUP(AH1455,'Сотрудники и ссылки'!A:C,3,0))</f>
        <v>20007746</v>
      </c>
      <c r="AK1455" s="14">
        <v>45716</v>
      </c>
      <c r="AL1455" s="2">
        <f>IF(AK1455="","",AK1455+VLOOKUP(I1455,'Вид исследования'!B:E,4,0))</f>
        <v>45717</v>
      </c>
      <c r="AM1455" s="2">
        <f>IF(AK1455="","",AK1455+VLOOKUP(I1455,'Вид исследования'!B:F,5,0))</f>
        <v>45717</v>
      </c>
      <c r="AN1455" s="14">
        <v>45716</v>
      </c>
      <c r="AP1455" s="11" t="s">
        <v>189</v>
      </c>
      <c r="AQ1455" t="str">
        <f>IFERROR(IF(L1455="","",VLOOKUP(L1455&amp;I1455,Продукция!A:K,11,0)),"обратитесь к админ справочника")</f>
        <v>согласно рекомендациям производителя теста</v>
      </c>
      <c r="AR1455" s="11" t="s">
        <v>4823</v>
      </c>
      <c r="AS1455" t="str">
        <f>IFERROR(IF(L1455="","",VLOOKUP(L1455&amp;I1455,Продукция!A:J,10,0)),"обратитесь к админ справочника")</f>
        <v>инструкция тест- ситема Биочек СК -218</v>
      </c>
      <c r="AT1455" s="11" t="s">
        <v>4823</v>
      </c>
      <c r="AU1455" s="11" t="s">
        <v>4823</v>
      </c>
      <c r="AV1455" s="11" t="s">
        <v>2676</v>
      </c>
      <c r="AW1455" s="11" t="s">
        <v>4824</v>
      </c>
      <c r="AX1455" s="11" t="s">
        <v>561</v>
      </c>
      <c r="AY1455" s="11" t="s">
        <v>1062</v>
      </c>
      <c r="AZ1455" s="11">
        <v>154</v>
      </c>
      <c r="BA1455" s="11">
        <v>40</v>
      </c>
      <c r="BC1455" s="11" t="s">
        <v>4855</v>
      </c>
    </row>
    <row r="1456" spans="1:55" x14ac:dyDescent="0.25">
      <c r="A1456" t="str">
        <f t="shared" si="27"/>
        <v>С/364SE (BioChek) сальмонелла группы В и D уровень антител</v>
      </c>
      <c r="B1456" t="str">
        <f>IF(E1456="","",INDEX(Лаборатории!A:A,MATCH('Производственный контроль'!E1456,Лаборатории!B:B,0)))</f>
        <v xml:space="preserve">КУРИНОЕ ЦАРСТВО АО </v>
      </c>
      <c r="C1456" t="str">
        <f>IF(E1456="","",VLOOKUP(E1456,Лаборатории!B:D,3,0))</f>
        <v>U377_CHL</v>
      </c>
      <c r="D1456" s="12">
        <v>45709</v>
      </c>
      <c r="E1456" s="11" t="s">
        <v>793</v>
      </c>
      <c r="F1456" s="11" t="s">
        <v>544</v>
      </c>
      <c r="G1456" s="11" t="s">
        <v>561</v>
      </c>
      <c r="H1456" s="11" t="s">
        <v>262</v>
      </c>
      <c r="I1456" s="11" t="s">
        <v>3428</v>
      </c>
      <c r="J1456" t="str">
        <f>IF(L1456="","",VLOOKUP(L1456,Продукция!B:D,3,0))</f>
        <v>Биологический_материал</v>
      </c>
      <c r="K1456" t="str">
        <f>IF(L1456="","",VLOOKUP(L1456,Продукция!B:C,2,0))</f>
        <v>Сыворотка крови</v>
      </c>
      <c r="L1456" s="151" t="s">
        <v>302</v>
      </c>
      <c r="M1456">
        <f>IF(L1456="","",VLOOKUP(L1456,Продукция!B:L,11,0))</f>
        <v>0</v>
      </c>
      <c r="N1456" s="11" t="s">
        <v>873</v>
      </c>
      <c r="P1456" s="11" t="s">
        <v>340</v>
      </c>
      <c r="Q1456" s="11" t="s">
        <v>854</v>
      </c>
      <c r="R1456" s="153" t="s">
        <v>4859</v>
      </c>
      <c r="S1456" s="11">
        <v>18</v>
      </c>
      <c r="T1456" s="11" t="s">
        <v>5205</v>
      </c>
      <c r="V1456" s="14">
        <v>45708</v>
      </c>
      <c r="Z1456" s="11" t="s">
        <v>4823</v>
      </c>
      <c r="AA1456" s="15">
        <v>0.45833333333333331</v>
      </c>
      <c r="AB1456" t="str">
        <f>IF(L1456="","",VLOOKUP(L1456&amp;I1456,Продукция!A:I,9,0))</f>
        <v>рекомендация производителя набора</v>
      </c>
      <c r="AC1456" s="14">
        <v>45716</v>
      </c>
      <c r="AD1456" s="11" t="s">
        <v>2676</v>
      </c>
      <c r="AE1456" s="11" t="s">
        <v>4823</v>
      </c>
      <c r="AF1456" t="str">
        <f>IF(AD1456="","",VLOOKUP(AD1456,'Сотрудники и ссылки'!A:B,2,0))</f>
        <v>Серолог</v>
      </c>
      <c r="AG1456">
        <f>IF(AD1456="","",VLOOKUP(AD1456,'Сотрудники и ссылки'!A:C,3,0))</f>
        <v>20007746</v>
      </c>
      <c r="AH1456" s="11" t="s">
        <v>2676</v>
      </c>
      <c r="AI1456" t="str">
        <f>IF(AH1456="","",VLOOKUP(AH1456,'Сотрудники и ссылки'!A:B,2,0))</f>
        <v>Серолог</v>
      </c>
      <c r="AJ1456">
        <f>IF(AH1456="","",VLOOKUP(AH1456,'Сотрудники и ссылки'!A:C,3,0))</f>
        <v>20007746</v>
      </c>
      <c r="AK1456" s="14">
        <v>45716</v>
      </c>
      <c r="AL1456" s="2">
        <f>IF(AK1456="","",AK1456+VLOOKUP(I1456,'Вид исследования'!B:E,4,0))</f>
        <v>45717</v>
      </c>
      <c r="AM1456" s="2">
        <f>IF(AK1456="","",AK1456+VLOOKUP(I1456,'Вид исследования'!B:F,5,0))</f>
        <v>45717</v>
      </c>
      <c r="AN1456" s="14">
        <v>45716</v>
      </c>
      <c r="AP1456" s="11" t="s">
        <v>189</v>
      </c>
      <c r="AQ1456" t="str">
        <f>IFERROR(IF(L1456="","",VLOOKUP(L1456&amp;I1456,Продукция!A:K,11,0)),"обратитесь к админ справочника")</f>
        <v>согласно рекомендациям производителя теста</v>
      </c>
      <c r="AR1456" s="11" t="s">
        <v>4823</v>
      </c>
      <c r="AS1456" t="str">
        <f>IFERROR(IF(L1456="","",VLOOKUP(L1456&amp;I1456,Продукция!A:J,10,0)),"обратитесь к админ справочника")</f>
        <v>инструкция тест- ситема Биочек СК -218</v>
      </c>
      <c r="AT1456" s="11" t="s">
        <v>4823</v>
      </c>
      <c r="AU1456" s="11" t="s">
        <v>4823</v>
      </c>
      <c r="AV1456" s="11" t="s">
        <v>2676</v>
      </c>
      <c r="AW1456" s="11" t="s">
        <v>4824</v>
      </c>
      <c r="AX1456" s="11" t="s">
        <v>561</v>
      </c>
      <c r="AY1456" s="11" t="s">
        <v>1053</v>
      </c>
      <c r="AZ1456" s="11">
        <v>154</v>
      </c>
      <c r="BA1456" s="11">
        <v>40</v>
      </c>
      <c r="BC1456" s="11" t="s">
        <v>4855</v>
      </c>
    </row>
    <row r="1457" spans="1:55" x14ac:dyDescent="0.25">
      <c r="A1457" t="str">
        <f t="shared" si="27"/>
        <v>С/380SE (BioChek) сальмонелла группы В и D уровень антител</v>
      </c>
      <c r="B1457" t="str">
        <f>IF(E1457="","",INDEX(Лаборатории!A:A,MATCH('Производственный контроль'!E1457,Лаборатории!B:B,0)))</f>
        <v xml:space="preserve">КУРИНОЕ ЦАРСТВО АО </v>
      </c>
      <c r="C1457" t="str">
        <f>IF(E1457="","",VLOOKUP(E1457,Лаборатории!B:D,3,0))</f>
        <v>U377_CHL</v>
      </c>
      <c r="D1457" s="12">
        <v>45712</v>
      </c>
      <c r="E1457" s="11" t="s">
        <v>793</v>
      </c>
      <c r="F1457" s="11" t="s">
        <v>544</v>
      </c>
      <c r="G1457" s="11" t="s">
        <v>561</v>
      </c>
      <c r="H1457" s="11" t="s">
        <v>262</v>
      </c>
      <c r="I1457" s="11" t="s">
        <v>3428</v>
      </c>
      <c r="J1457" t="str">
        <f>IF(L1457="","",VLOOKUP(L1457,Продукция!B:D,3,0))</f>
        <v>Биологический_материал</v>
      </c>
      <c r="K1457" t="str">
        <f>IF(L1457="","",VLOOKUP(L1457,Продукция!B:C,2,0))</f>
        <v>Сыворотка крови</v>
      </c>
      <c r="L1457" s="151" t="s">
        <v>302</v>
      </c>
      <c r="M1457">
        <f>IF(L1457="","",VLOOKUP(L1457,Продукция!B:L,11,0))</f>
        <v>0</v>
      </c>
      <c r="N1457" s="11" t="s">
        <v>873</v>
      </c>
      <c r="P1457" s="11" t="s">
        <v>340</v>
      </c>
      <c r="Q1457" s="11" t="s">
        <v>854</v>
      </c>
      <c r="R1457" s="153" t="s">
        <v>4830</v>
      </c>
      <c r="S1457" s="11">
        <v>18</v>
      </c>
      <c r="T1457" s="11" t="s">
        <v>5209</v>
      </c>
      <c r="V1457" s="14">
        <v>45710</v>
      </c>
      <c r="Z1457" s="11" t="s">
        <v>4823</v>
      </c>
      <c r="AA1457" s="15">
        <v>0.46180555555555558</v>
      </c>
      <c r="AB1457" t="str">
        <f>IF(L1457="","",VLOOKUP(L1457&amp;I1457,Продукция!A:I,9,0))</f>
        <v>рекомендация производителя набора</v>
      </c>
      <c r="AC1457" s="14">
        <v>45716</v>
      </c>
      <c r="AD1457" s="11" t="s">
        <v>2676</v>
      </c>
      <c r="AE1457" s="11" t="s">
        <v>4823</v>
      </c>
      <c r="AF1457" t="str">
        <f>IF(AD1457="","",VLOOKUP(AD1457,'Сотрудники и ссылки'!A:B,2,0))</f>
        <v>Серолог</v>
      </c>
      <c r="AG1457">
        <f>IF(AD1457="","",VLOOKUP(AD1457,'Сотрудники и ссылки'!A:C,3,0))</f>
        <v>20007746</v>
      </c>
      <c r="AH1457" s="11" t="s">
        <v>2676</v>
      </c>
      <c r="AI1457" t="str">
        <f>IF(AH1457="","",VLOOKUP(AH1457,'Сотрудники и ссылки'!A:B,2,0))</f>
        <v>Серолог</v>
      </c>
      <c r="AJ1457">
        <f>IF(AH1457="","",VLOOKUP(AH1457,'Сотрудники и ссылки'!A:C,3,0))</f>
        <v>20007746</v>
      </c>
      <c r="AK1457" s="14">
        <v>45716</v>
      </c>
      <c r="AL1457" s="2">
        <f>IF(AK1457="","",AK1457+VLOOKUP(I1457,'Вид исследования'!B:E,4,0))</f>
        <v>45717</v>
      </c>
      <c r="AM1457" s="2">
        <f>IF(AK1457="","",AK1457+VLOOKUP(I1457,'Вид исследования'!B:F,5,0))</f>
        <v>45717</v>
      </c>
      <c r="AN1457" s="14">
        <v>45716</v>
      </c>
      <c r="AP1457" s="11" t="s">
        <v>189</v>
      </c>
      <c r="AQ1457" t="str">
        <f>IFERROR(IF(L1457="","",VLOOKUP(L1457&amp;I1457,Продукция!A:K,11,0)),"обратитесь к админ справочника")</f>
        <v>согласно рекомендациям производителя теста</v>
      </c>
      <c r="AR1457" s="11" t="s">
        <v>4823</v>
      </c>
      <c r="AS1457" t="str">
        <f>IFERROR(IF(L1457="","",VLOOKUP(L1457&amp;I1457,Продукция!A:J,10,0)),"обратитесь к админ справочника")</f>
        <v>инструкция тест- ситема Биочек СК -218</v>
      </c>
      <c r="AT1457" s="11" t="s">
        <v>4823</v>
      </c>
      <c r="AU1457" s="11" t="s">
        <v>4823</v>
      </c>
      <c r="AV1457" s="11" t="s">
        <v>2676</v>
      </c>
      <c r="AW1457" s="11" t="s">
        <v>4824</v>
      </c>
      <c r="AX1457" s="11" t="s">
        <v>561</v>
      </c>
      <c r="AY1457" s="11" t="s">
        <v>1064</v>
      </c>
      <c r="AZ1457" s="11">
        <v>154</v>
      </c>
      <c r="BA1457" s="11">
        <v>41</v>
      </c>
      <c r="BC1457" s="11" t="s">
        <v>4855</v>
      </c>
    </row>
    <row r="1458" spans="1:55" x14ac:dyDescent="0.25">
      <c r="A1458" t="str">
        <f t="shared" si="27"/>
        <v>С/392Болезнь Ньюкасла уровень антител</v>
      </c>
      <c r="B1458" t="str">
        <f>IF(E1458="","",INDEX(Лаборатории!A:A,MATCH('Производственный контроль'!E1458,Лаборатории!B:B,0)))</f>
        <v xml:space="preserve">КУРИНОЕ ЦАРСТВО АО </v>
      </c>
      <c r="C1458" t="str">
        <f>IF(E1458="","",VLOOKUP(E1458,Лаборатории!B:D,3,0))</f>
        <v>U377_CHL</v>
      </c>
      <c r="D1458" s="12">
        <v>45712</v>
      </c>
      <c r="E1458" s="11" t="s">
        <v>793</v>
      </c>
      <c r="F1458" s="11" t="s">
        <v>544</v>
      </c>
      <c r="G1458" s="11" t="s">
        <v>4490</v>
      </c>
      <c r="H1458" s="11" t="s">
        <v>312</v>
      </c>
      <c r="I1458" s="11" t="s">
        <v>3434</v>
      </c>
      <c r="J1458" t="str">
        <f>IF(L1458="","",VLOOKUP(L1458,Продукция!B:D,3,0))</f>
        <v>Биологический_материал</v>
      </c>
      <c r="K1458" t="str">
        <f>IF(L1458="","",VLOOKUP(L1458,Продукция!B:C,2,0))</f>
        <v>Сыворотка крови</v>
      </c>
      <c r="L1458" s="151" t="s">
        <v>302</v>
      </c>
      <c r="M1458">
        <f>IF(L1458="","",VLOOKUP(L1458,Продукция!B:L,11,0))</f>
        <v>0</v>
      </c>
      <c r="N1458" s="11" t="s">
        <v>873</v>
      </c>
      <c r="P1458" s="11" t="s">
        <v>340</v>
      </c>
      <c r="Q1458" s="11" t="s">
        <v>854</v>
      </c>
      <c r="R1458" s="153" t="s">
        <v>5210</v>
      </c>
      <c r="S1458" s="11">
        <v>20</v>
      </c>
      <c r="T1458" s="11" t="s">
        <v>5213</v>
      </c>
      <c r="V1458" s="14">
        <v>45693</v>
      </c>
      <c r="Z1458" s="11" t="s">
        <v>4823</v>
      </c>
      <c r="AA1458" s="15">
        <v>0.54166666666666663</v>
      </c>
      <c r="AB1458" t="str">
        <f>IF(L1458="","",VLOOKUP(L1458&amp;I1458,Продукция!A:I,9,0))</f>
        <v>рекомендация производителя набора</v>
      </c>
      <c r="AC1458" s="14">
        <v>45713</v>
      </c>
      <c r="AD1458" s="11" t="s">
        <v>2676</v>
      </c>
      <c r="AE1458" s="11" t="s">
        <v>4823</v>
      </c>
      <c r="AF1458" t="str">
        <f>IF(AD1458="","",VLOOKUP(AD1458,'Сотрудники и ссылки'!A:B,2,0))</f>
        <v>Серолог</v>
      </c>
      <c r="AG1458">
        <f>IF(AD1458="","",VLOOKUP(AD1458,'Сотрудники и ссылки'!A:C,3,0))</f>
        <v>20007746</v>
      </c>
      <c r="AH1458" s="11" t="s">
        <v>2676</v>
      </c>
      <c r="AI1458" t="str">
        <f>IF(AH1458="","",VLOOKUP(AH1458,'Сотрудники и ссылки'!A:B,2,0))</f>
        <v>Серолог</v>
      </c>
      <c r="AJ1458">
        <f>IF(AH1458="","",VLOOKUP(AH1458,'Сотрудники и ссылки'!A:C,3,0))</f>
        <v>20007746</v>
      </c>
      <c r="AK1458" s="14">
        <v>45713</v>
      </c>
      <c r="AL1458" s="2">
        <f>IF(AK1458="","",AK1458+VLOOKUP(I1458,'Вид исследования'!B:E,4,0))</f>
        <v>45714</v>
      </c>
      <c r="AM1458" s="2">
        <f>IF(AK1458="","",AK1458+VLOOKUP(I1458,'Вид исследования'!B:F,5,0))</f>
        <v>45714</v>
      </c>
      <c r="AN1458" s="14">
        <v>45713</v>
      </c>
      <c r="AP1458" s="11" t="s">
        <v>189</v>
      </c>
      <c r="AQ1458" t="str">
        <f>IFERROR(IF(L1458="","",VLOOKUP(L1458&amp;I1458,Продукция!A:K,11,0)),"обратитесь к админ справочника")</f>
        <v>согласно рекомендациям производителя теста</v>
      </c>
      <c r="AR1458" s="11" t="s">
        <v>4823</v>
      </c>
      <c r="AS1458" t="str">
        <f>IFERROR(IF(L1458="","",VLOOKUP(L1458&amp;I1458,Продукция!A:J,10,0)),"обратитесь к админ справочника")</f>
        <v>инструкция по применению набора РЗГА Ньюкасла</v>
      </c>
      <c r="AT1458" s="11" t="s">
        <v>4823</v>
      </c>
      <c r="AU1458" s="11" t="s">
        <v>4823</v>
      </c>
      <c r="AV1458" s="11" t="s">
        <v>2676</v>
      </c>
      <c r="AW1458" s="11" t="s">
        <v>4824</v>
      </c>
      <c r="AX1458" s="11" t="s">
        <v>4490</v>
      </c>
      <c r="AY1458" s="11" t="s">
        <v>3274</v>
      </c>
      <c r="AZ1458" s="11">
        <v>154</v>
      </c>
      <c r="BA1458" s="11">
        <v>1</v>
      </c>
      <c r="BC1458" s="11" t="s">
        <v>5212</v>
      </c>
    </row>
    <row r="1459" spans="1:55" x14ac:dyDescent="0.25">
      <c r="A1459" t="str">
        <f t="shared" si="27"/>
        <v>С/392Болезнь Ньюкасла уровень антител</v>
      </c>
      <c r="B1459" t="str">
        <f>IF(E1459="","",INDEX(Лаборатории!A:A,MATCH('Производственный контроль'!E1459,Лаборатории!B:B,0)))</f>
        <v xml:space="preserve">КУРИНОЕ ЦАРСТВО АО </v>
      </c>
      <c r="C1459" t="str">
        <f>IF(E1459="","",VLOOKUP(E1459,Лаборатории!B:D,3,0))</f>
        <v>U377_CHL</v>
      </c>
      <c r="D1459" s="12">
        <v>45712</v>
      </c>
      <c r="E1459" s="11" t="s">
        <v>793</v>
      </c>
      <c r="F1459" s="11" t="s">
        <v>544</v>
      </c>
      <c r="G1459" s="11" t="s">
        <v>4490</v>
      </c>
      <c r="H1459" s="11" t="s">
        <v>312</v>
      </c>
      <c r="I1459" s="11" t="s">
        <v>3434</v>
      </c>
      <c r="J1459" t="str">
        <f>IF(L1459="","",VLOOKUP(L1459,Продукция!B:D,3,0))</f>
        <v>Биологический_материал</v>
      </c>
      <c r="K1459" t="str">
        <f>IF(L1459="","",VLOOKUP(L1459,Продукция!B:C,2,0))</f>
        <v>Сыворотка крови</v>
      </c>
      <c r="L1459" s="151" t="s">
        <v>302</v>
      </c>
      <c r="M1459">
        <f>IF(L1459="","",VLOOKUP(L1459,Продукция!B:L,11,0))</f>
        <v>0</v>
      </c>
      <c r="N1459" s="11" t="s">
        <v>873</v>
      </c>
      <c r="P1459" s="11" t="s">
        <v>340</v>
      </c>
      <c r="Q1459" s="11" t="s">
        <v>854</v>
      </c>
      <c r="R1459" s="153" t="s">
        <v>5211</v>
      </c>
      <c r="S1459" s="11">
        <v>20</v>
      </c>
      <c r="T1459" s="11" t="s">
        <v>5213</v>
      </c>
      <c r="V1459" s="14">
        <v>45697</v>
      </c>
      <c r="Z1459" s="11" t="s">
        <v>4823</v>
      </c>
      <c r="AA1459" s="15">
        <v>0.54166666666666663</v>
      </c>
      <c r="AB1459" t="str">
        <f>IF(L1459="","",VLOOKUP(L1459&amp;I1459,Продукция!A:I,9,0))</f>
        <v>рекомендация производителя набора</v>
      </c>
      <c r="AC1459" s="14">
        <v>45713</v>
      </c>
      <c r="AD1459" s="11" t="s">
        <v>2676</v>
      </c>
      <c r="AE1459" s="11" t="s">
        <v>4823</v>
      </c>
      <c r="AF1459" t="str">
        <f>IF(AD1459="","",VLOOKUP(AD1459,'Сотрудники и ссылки'!A:B,2,0))</f>
        <v>Серолог</v>
      </c>
      <c r="AG1459">
        <f>IF(AD1459="","",VLOOKUP(AD1459,'Сотрудники и ссылки'!A:C,3,0))</f>
        <v>20007746</v>
      </c>
      <c r="AH1459" s="11" t="s">
        <v>2676</v>
      </c>
      <c r="AI1459" t="str">
        <f>IF(AH1459="","",VLOOKUP(AH1459,'Сотрудники и ссылки'!A:B,2,0))</f>
        <v>Серолог</v>
      </c>
      <c r="AJ1459">
        <f>IF(AH1459="","",VLOOKUP(AH1459,'Сотрудники и ссылки'!A:C,3,0))</f>
        <v>20007746</v>
      </c>
      <c r="AK1459" s="14">
        <v>45713</v>
      </c>
      <c r="AL1459" s="2">
        <f>IF(AK1459="","",AK1459+VLOOKUP(I1459,'Вид исследования'!B:E,4,0))</f>
        <v>45714</v>
      </c>
      <c r="AM1459" s="2">
        <f>IF(AK1459="","",AK1459+VLOOKUP(I1459,'Вид исследования'!B:F,5,0))</f>
        <v>45714</v>
      </c>
      <c r="AN1459" s="14">
        <v>45713</v>
      </c>
      <c r="AP1459" s="11" t="s">
        <v>189</v>
      </c>
      <c r="AQ1459" t="str">
        <f>IFERROR(IF(L1459="","",VLOOKUP(L1459&amp;I1459,Продукция!A:K,11,0)),"обратитесь к админ справочника")</f>
        <v>согласно рекомендациям производителя теста</v>
      </c>
      <c r="AR1459" s="11" t="s">
        <v>4823</v>
      </c>
      <c r="AS1459" t="str">
        <f>IFERROR(IF(L1459="","",VLOOKUP(L1459&amp;I1459,Продукция!A:J,10,0)),"обратитесь к админ справочника")</f>
        <v>инструкция по применению набора РЗГА Ньюкасла</v>
      </c>
      <c r="AT1459" s="11" t="s">
        <v>4823</v>
      </c>
      <c r="AU1459" s="11" t="s">
        <v>4823</v>
      </c>
      <c r="AV1459" s="11" t="s">
        <v>2676</v>
      </c>
      <c r="AW1459" s="11" t="s">
        <v>4824</v>
      </c>
      <c r="AX1459" s="11" t="s">
        <v>4490</v>
      </c>
      <c r="AY1459" s="11" t="s">
        <v>3275</v>
      </c>
      <c r="AZ1459" s="11">
        <v>154</v>
      </c>
      <c r="BA1459" s="11">
        <v>1</v>
      </c>
      <c r="BC1459" s="11" t="s">
        <v>5212</v>
      </c>
    </row>
    <row r="1460" spans="1:55" x14ac:dyDescent="0.25">
      <c r="A1460" t="str">
        <f t="shared" si="27"/>
        <v>С/392Вирус гриппа птиц подтипа H9 уровень антител (ВНИИЗЖ)</v>
      </c>
      <c r="B1460" t="str">
        <f>IF(E1460="","",INDEX(Лаборатории!A:A,MATCH('Производственный контроль'!E1460,Лаборатории!B:B,0)))</f>
        <v xml:space="preserve">КУРИНОЕ ЦАРСТВО АО </v>
      </c>
      <c r="C1460" t="str">
        <f>IF(E1460="","",VLOOKUP(E1460,Лаборатории!B:D,3,0))</f>
        <v>U377_CHL</v>
      </c>
      <c r="D1460" s="12">
        <v>45712</v>
      </c>
      <c r="E1460" s="11" t="s">
        <v>793</v>
      </c>
      <c r="F1460" s="11" t="s">
        <v>544</v>
      </c>
      <c r="G1460" s="11" t="s">
        <v>4490</v>
      </c>
      <c r="H1460" s="11" t="s">
        <v>312</v>
      </c>
      <c r="I1460" s="11" t="s">
        <v>3435</v>
      </c>
      <c r="J1460" t="str">
        <f>IF(L1460="","",VLOOKUP(L1460,Продукция!B:D,3,0))</f>
        <v>Биологический_материал</v>
      </c>
      <c r="K1460" t="str">
        <f>IF(L1460="","",VLOOKUP(L1460,Продукция!B:C,2,0))</f>
        <v>Сыворотка крови</v>
      </c>
      <c r="L1460" s="151" t="s">
        <v>302</v>
      </c>
      <c r="M1460">
        <f>IF(L1460="","",VLOOKUP(L1460,Продукция!B:L,11,0))</f>
        <v>0</v>
      </c>
      <c r="N1460" s="11" t="s">
        <v>873</v>
      </c>
      <c r="P1460" s="11" t="s">
        <v>340</v>
      </c>
      <c r="Q1460" s="11" t="s">
        <v>854</v>
      </c>
      <c r="R1460" s="153" t="s">
        <v>5210</v>
      </c>
      <c r="S1460" s="11">
        <v>20</v>
      </c>
      <c r="T1460" s="11" t="s">
        <v>5213</v>
      </c>
      <c r="V1460" s="14">
        <v>45693</v>
      </c>
      <c r="Z1460" s="11" t="s">
        <v>4823</v>
      </c>
      <c r="AA1460" s="15">
        <v>0.54166666666666663</v>
      </c>
      <c r="AB1460" t="str">
        <f>IF(L1460="","",VLOOKUP(L1460&amp;I1460,Продукция!A:I,9,0))</f>
        <v>рекомендация производителя набора</v>
      </c>
      <c r="AC1460" s="14">
        <v>45714</v>
      </c>
      <c r="AD1460" s="11" t="s">
        <v>2673</v>
      </c>
      <c r="AE1460" s="11" t="s">
        <v>4823</v>
      </c>
      <c r="AF1460" t="str">
        <f>IF(AD1460="","",VLOOKUP(AD1460,'Сотрудники и ссылки'!A:B,2,0))</f>
        <v>Серолог</v>
      </c>
      <c r="AG1460">
        <f>IF(AD1460="","",VLOOKUP(AD1460,'Сотрудники и ссылки'!A:C,3,0))</f>
        <v>20001771</v>
      </c>
      <c r="AH1460" s="11" t="s">
        <v>2673</v>
      </c>
      <c r="AI1460" t="str">
        <f>IF(AH1460="","",VLOOKUP(AH1460,'Сотрудники и ссылки'!A:B,2,0))</f>
        <v>Серолог</v>
      </c>
      <c r="AJ1460">
        <f>IF(AH1460="","",VLOOKUP(AH1460,'Сотрудники и ссылки'!A:C,3,0))</f>
        <v>20001771</v>
      </c>
      <c r="AK1460" s="14">
        <v>45714</v>
      </c>
      <c r="AL1460" s="2">
        <f>IF(AK1460="","",AK1460+VLOOKUP(I1460,'Вид исследования'!B:E,4,0))</f>
        <v>45715</v>
      </c>
      <c r="AM1460" s="2">
        <f>IF(AK1460="","",AK1460+VLOOKUP(I1460,'Вид исследования'!B:F,5,0))</f>
        <v>45715</v>
      </c>
      <c r="AN1460" s="14">
        <v>45714</v>
      </c>
      <c r="AP1460" s="11" t="s">
        <v>189</v>
      </c>
      <c r="AQ1460" t="str">
        <f>IFERROR(IF(L1460="","",VLOOKUP(L1460&amp;I1460,Продукция!A:K,11,0)),"обратитесь к админ справочника")</f>
        <v>согласно рекомендациям производителя теста</v>
      </c>
      <c r="AR1460" s="11" t="s">
        <v>4823</v>
      </c>
      <c r="AS1460" t="str">
        <f>IFERROR(IF(L1460="","",VLOOKUP(L1460&amp;I1460,Продукция!A:J,10,0)),"обратитесь к админ справочника")</f>
        <v>инструкция по применению набора AI, Н9</v>
      </c>
      <c r="AT1460" s="11" t="s">
        <v>4823</v>
      </c>
      <c r="AU1460" s="11" t="s">
        <v>4823</v>
      </c>
      <c r="AV1460" s="11" t="s">
        <v>2673</v>
      </c>
      <c r="AW1460" s="11" t="s">
        <v>4824</v>
      </c>
      <c r="AX1460" s="11" t="s">
        <v>4490</v>
      </c>
      <c r="AY1460" s="11" t="s">
        <v>3274</v>
      </c>
      <c r="AZ1460" s="11">
        <v>154</v>
      </c>
      <c r="BA1460" s="11">
        <v>1</v>
      </c>
      <c r="BC1460" s="11" t="s">
        <v>5212</v>
      </c>
    </row>
    <row r="1461" spans="1:55" x14ac:dyDescent="0.25">
      <c r="A1461" t="str">
        <f t="shared" si="27"/>
        <v>С/392Вирус гриппа птиц подтипа H9 уровень антител (ВНИИЗЖ)</v>
      </c>
      <c r="B1461" t="str">
        <f>IF(E1461="","",INDEX(Лаборатории!A:A,MATCH('Производственный контроль'!E1461,Лаборатории!B:B,0)))</f>
        <v xml:space="preserve">КУРИНОЕ ЦАРСТВО АО </v>
      </c>
      <c r="C1461" t="str">
        <f>IF(E1461="","",VLOOKUP(E1461,Лаборатории!B:D,3,0))</f>
        <v>U377_CHL</v>
      </c>
      <c r="D1461" s="12">
        <v>45712</v>
      </c>
      <c r="E1461" s="11" t="s">
        <v>793</v>
      </c>
      <c r="F1461" s="11" t="s">
        <v>544</v>
      </c>
      <c r="G1461" s="11" t="s">
        <v>4490</v>
      </c>
      <c r="H1461" s="11" t="s">
        <v>312</v>
      </c>
      <c r="I1461" s="11" t="s">
        <v>3435</v>
      </c>
      <c r="J1461" t="str">
        <f>IF(L1461="","",VLOOKUP(L1461,Продукция!B:D,3,0))</f>
        <v>Биологический_материал</v>
      </c>
      <c r="K1461" t="str">
        <f>IF(L1461="","",VLOOKUP(L1461,Продукция!B:C,2,0))</f>
        <v>Сыворотка крови</v>
      </c>
      <c r="L1461" s="151" t="s">
        <v>302</v>
      </c>
      <c r="M1461">
        <f>IF(L1461="","",VLOOKUP(L1461,Продукция!B:L,11,0))</f>
        <v>0</v>
      </c>
      <c r="N1461" s="11" t="s">
        <v>873</v>
      </c>
      <c r="P1461" s="11" t="s">
        <v>340</v>
      </c>
      <c r="Q1461" s="11" t="s">
        <v>854</v>
      </c>
      <c r="R1461" s="153" t="s">
        <v>5211</v>
      </c>
      <c r="S1461" s="11">
        <v>20</v>
      </c>
      <c r="T1461" s="11" t="s">
        <v>5213</v>
      </c>
      <c r="V1461" s="14">
        <v>45697</v>
      </c>
      <c r="Z1461" s="11" t="s">
        <v>4823</v>
      </c>
      <c r="AA1461" s="15">
        <v>0.54166666666666663</v>
      </c>
      <c r="AB1461" t="str">
        <f>IF(L1461="","",VLOOKUP(L1461&amp;I1461,Продукция!A:I,9,0))</f>
        <v>рекомендация производителя набора</v>
      </c>
      <c r="AC1461" s="14">
        <v>45714</v>
      </c>
      <c r="AD1461" s="11" t="s">
        <v>2673</v>
      </c>
      <c r="AE1461" s="11" t="s">
        <v>4823</v>
      </c>
      <c r="AF1461" t="str">
        <f>IF(AD1461="","",VLOOKUP(AD1461,'Сотрудники и ссылки'!A:B,2,0))</f>
        <v>Серолог</v>
      </c>
      <c r="AG1461">
        <f>IF(AD1461="","",VLOOKUP(AD1461,'Сотрудники и ссылки'!A:C,3,0))</f>
        <v>20001771</v>
      </c>
      <c r="AH1461" s="11" t="s">
        <v>2673</v>
      </c>
      <c r="AI1461" t="str">
        <f>IF(AH1461="","",VLOOKUP(AH1461,'Сотрудники и ссылки'!A:B,2,0))</f>
        <v>Серолог</v>
      </c>
      <c r="AJ1461">
        <f>IF(AH1461="","",VLOOKUP(AH1461,'Сотрудники и ссылки'!A:C,3,0))</f>
        <v>20001771</v>
      </c>
      <c r="AK1461" s="14">
        <v>45714</v>
      </c>
      <c r="AL1461" s="2">
        <f>IF(AK1461="","",AK1461+VLOOKUP(I1461,'Вид исследования'!B:E,4,0))</f>
        <v>45715</v>
      </c>
      <c r="AM1461" s="2">
        <f>IF(AK1461="","",AK1461+VLOOKUP(I1461,'Вид исследования'!B:F,5,0))</f>
        <v>45715</v>
      </c>
      <c r="AN1461" s="14">
        <v>45714</v>
      </c>
      <c r="AP1461" s="11" t="s">
        <v>189</v>
      </c>
      <c r="AQ1461" t="str">
        <f>IFERROR(IF(L1461="","",VLOOKUP(L1461&amp;I1461,Продукция!A:K,11,0)),"обратитесь к админ справочника")</f>
        <v>согласно рекомендациям производителя теста</v>
      </c>
      <c r="AR1461" s="11" t="s">
        <v>4823</v>
      </c>
      <c r="AS1461" t="str">
        <f>IFERROR(IF(L1461="","",VLOOKUP(L1461&amp;I1461,Продукция!A:J,10,0)),"обратитесь к админ справочника")</f>
        <v>инструкция по применению набора AI, Н9</v>
      </c>
      <c r="AT1461" s="11" t="s">
        <v>4823</v>
      </c>
      <c r="AU1461" s="11" t="s">
        <v>4823</v>
      </c>
      <c r="AV1461" s="11" t="s">
        <v>2673</v>
      </c>
      <c r="AW1461" s="11" t="s">
        <v>4824</v>
      </c>
      <c r="AX1461" s="11" t="s">
        <v>4490</v>
      </c>
      <c r="AY1461" s="11" t="s">
        <v>3275</v>
      </c>
      <c r="AZ1461" s="11">
        <v>154</v>
      </c>
      <c r="BA1461" s="11">
        <v>1</v>
      </c>
      <c r="BC1461" s="11" t="s">
        <v>5212</v>
      </c>
    </row>
    <row r="1462" spans="1:55" x14ac:dyDescent="0.25">
      <c r="A1462" t="str">
        <f t="shared" si="27"/>
        <v>С/392Вирус гриппа птиц подтипа Н5 уровень антител (ВНИИЗЖ)</v>
      </c>
      <c r="B1462" t="str">
        <f>IF(E1462="","",INDEX(Лаборатории!A:A,MATCH('Производственный контроль'!E1462,Лаборатории!B:B,0)))</f>
        <v xml:space="preserve">КУРИНОЕ ЦАРСТВО АО </v>
      </c>
      <c r="C1462" t="str">
        <f>IF(E1462="","",VLOOKUP(E1462,Лаборатории!B:D,3,0))</f>
        <v>U377_CHL</v>
      </c>
      <c r="D1462" s="12">
        <v>45712</v>
      </c>
      <c r="E1462" s="11" t="s">
        <v>793</v>
      </c>
      <c r="F1462" s="11" t="s">
        <v>544</v>
      </c>
      <c r="G1462" s="11" t="s">
        <v>4490</v>
      </c>
      <c r="H1462" s="11" t="s">
        <v>312</v>
      </c>
      <c r="I1462" s="11" t="s">
        <v>3437</v>
      </c>
      <c r="J1462" t="str">
        <f>IF(L1462="","",VLOOKUP(L1462,Продукция!B:D,3,0))</f>
        <v>Биологический_материал</v>
      </c>
      <c r="K1462" t="str">
        <f>IF(L1462="","",VLOOKUP(L1462,Продукция!B:C,2,0))</f>
        <v>Сыворотка крови</v>
      </c>
      <c r="L1462" s="151" t="s">
        <v>302</v>
      </c>
      <c r="M1462">
        <f>IF(L1462="","",VLOOKUP(L1462,Продукция!B:L,11,0))</f>
        <v>0</v>
      </c>
      <c r="N1462" s="11" t="s">
        <v>873</v>
      </c>
      <c r="P1462" s="11" t="s">
        <v>340</v>
      </c>
      <c r="Q1462" s="11" t="s">
        <v>854</v>
      </c>
      <c r="R1462" s="153" t="s">
        <v>5210</v>
      </c>
      <c r="S1462" s="11">
        <v>20</v>
      </c>
      <c r="T1462" s="11" t="s">
        <v>5213</v>
      </c>
      <c r="V1462" s="14">
        <v>45693</v>
      </c>
      <c r="Z1462" s="11" t="s">
        <v>4823</v>
      </c>
      <c r="AA1462" s="15">
        <v>0.54166666666666663</v>
      </c>
      <c r="AB1462" t="str">
        <f>IF(L1462="","",VLOOKUP(L1462&amp;I1462,Продукция!A:I,9,0))</f>
        <v>рекомендация производителя набора</v>
      </c>
      <c r="AC1462" s="14">
        <v>45714</v>
      </c>
      <c r="AD1462" s="11" t="s">
        <v>2676</v>
      </c>
      <c r="AE1462" s="11" t="s">
        <v>4823</v>
      </c>
      <c r="AF1462" t="str">
        <f>IF(AD1462="","",VLOOKUP(AD1462,'Сотрудники и ссылки'!A:B,2,0))</f>
        <v>Серолог</v>
      </c>
      <c r="AG1462">
        <f>IF(AD1462="","",VLOOKUP(AD1462,'Сотрудники и ссылки'!A:C,3,0))</f>
        <v>20007746</v>
      </c>
      <c r="AH1462" s="11" t="s">
        <v>2676</v>
      </c>
      <c r="AI1462" t="str">
        <f>IF(AH1462="","",VLOOKUP(AH1462,'Сотрудники и ссылки'!A:B,2,0))</f>
        <v>Серолог</v>
      </c>
      <c r="AJ1462">
        <f>IF(AH1462="","",VLOOKUP(AH1462,'Сотрудники и ссылки'!A:C,3,0))</f>
        <v>20007746</v>
      </c>
      <c r="AK1462" s="14">
        <v>45714</v>
      </c>
      <c r="AL1462" s="2">
        <f>IF(AK1462="","",AK1462+VLOOKUP(I1462,'Вид исследования'!B:E,4,0))</f>
        <v>45715</v>
      </c>
      <c r="AM1462" s="2">
        <f>IF(AK1462="","",AK1462+VLOOKUP(I1462,'Вид исследования'!B:F,5,0))</f>
        <v>45715</v>
      </c>
      <c r="AN1462" s="14">
        <v>45714</v>
      </c>
      <c r="AP1462" s="11" t="s">
        <v>189</v>
      </c>
      <c r="AQ1462" t="str">
        <f>IFERROR(IF(L1462="","",VLOOKUP(L1462&amp;I1462,Продукция!A:K,11,0)),"обратитесь к админ справочника")</f>
        <v>согласно рекомендациям производителя теста</v>
      </c>
      <c r="AR1462" s="11" t="s">
        <v>4823</v>
      </c>
      <c r="AS1462" t="str">
        <f>IFERROR(IF(L1462="","",VLOOKUP(L1462&amp;I1462,Продукция!A:J,10,0)),"обратитесь к админ справочника")</f>
        <v>инструкция по применению набора AI, Н5</v>
      </c>
      <c r="AT1462" s="11" t="s">
        <v>4823</v>
      </c>
      <c r="AU1462" s="11" t="s">
        <v>4823</v>
      </c>
      <c r="AV1462" s="11" t="s">
        <v>2676</v>
      </c>
      <c r="AW1462" s="11" t="s">
        <v>4824</v>
      </c>
      <c r="AX1462" s="11" t="s">
        <v>4490</v>
      </c>
      <c r="AY1462" s="11" t="s">
        <v>3274</v>
      </c>
      <c r="AZ1462" s="11">
        <v>154</v>
      </c>
      <c r="BA1462" s="11">
        <v>1</v>
      </c>
      <c r="BC1462" s="11" t="s">
        <v>5212</v>
      </c>
    </row>
    <row r="1463" spans="1:55" x14ac:dyDescent="0.25">
      <c r="A1463" t="str">
        <f t="shared" si="27"/>
        <v>С/392Вирус гриппа птиц подтипа Н5 уровень антител (ВНИИЗЖ)</v>
      </c>
      <c r="B1463" t="str">
        <f>IF(E1463="","",INDEX(Лаборатории!A:A,MATCH('Производственный контроль'!E1463,Лаборатории!B:B,0)))</f>
        <v xml:space="preserve">КУРИНОЕ ЦАРСТВО АО </v>
      </c>
      <c r="C1463" t="str">
        <f>IF(E1463="","",VLOOKUP(E1463,Лаборатории!B:D,3,0))</f>
        <v>U377_CHL</v>
      </c>
      <c r="D1463" s="12">
        <v>45712</v>
      </c>
      <c r="E1463" s="11" t="s">
        <v>793</v>
      </c>
      <c r="F1463" s="11" t="s">
        <v>544</v>
      </c>
      <c r="G1463" s="11" t="s">
        <v>4490</v>
      </c>
      <c r="H1463" s="11" t="s">
        <v>312</v>
      </c>
      <c r="I1463" s="11" t="s">
        <v>3437</v>
      </c>
      <c r="J1463" t="str">
        <f>IF(L1463="","",VLOOKUP(L1463,Продукция!B:D,3,0))</f>
        <v>Биологический_материал</v>
      </c>
      <c r="K1463" t="str">
        <f>IF(L1463="","",VLOOKUP(L1463,Продукция!B:C,2,0))</f>
        <v>Сыворотка крови</v>
      </c>
      <c r="L1463" s="151" t="s">
        <v>302</v>
      </c>
      <c r="M1463">
        <f>IF(L1463="","",VLOOKUP(L1463,Продукция!B:L,11,0))</f>
        <v>0</v>
      </c>
      <c r="N1463" s="11" t="s">
        <v>873</v>
      </c>
      <c r="P1463" s="11" t="s">
        <v>340</v>
      </c>
      <c r="Q1463" s="11" t="s">
        <v>854</v>
      </c>
      <c r="R1463" s="153" t="s">
        <v>5211</v>
      </c>
      <c r="S1463" s="11">
        <v>20</v>
      </c>
      <c r="T1463" s="11" t="s">
        <v>5213</v>
      </c>
      <c r="V1463" s="14">
        <v>45697</v>
      </c>
      <c r="Z1463" s="11" t="s">
        <v>4823</v>
      </c>
      <c r="AA1463" s="15">
        <v>0.54166666666666663</v>
      </c>
      <c r="AB1463" t="str">
        <f>IF(L1463="","",VLOOKUP(L1463&amp;I1463,Продукция!A:I,9,0))</f>
        <v>рекомендация производителя набора</v>
      </c>
      <c r="AC1463" s="14">
        <v>45714</v>
      </c>
      <c r="AD1463" s="11" t="s">
        <v>2676</v>
      </c>
      <c r="AE1463" s="11" t="s">
        <v>4823</v>
      </c>
      <c r="AF1463" t="str">
        <f>IF(AD1463="","",VLOOKUP(AD1463,'Сотрудники и ссылки'!A:B,2,0))</f>
        <v>Серолог</v>
      </c>
      <c r="AG1463">
        <f>IF(AD1463="","",VLOOKUP(AD1463,'Сотрудники и ссылки'!A:C,3,0))</f>
        <v>20007746</v>
      </c>
      <c r="AH1463" s="11" t="s">
        <v>2676</v>
      </c>
      <c r="AI1463" t="str">
        <f>IF(AH1463="","",VLOOKUP(AH1463,'Сотрудники и ссылки'!A:B,2,0))</f>
        <v>Серолог</v>
      </c>
      <c r="AJ1463">
        <f>IF(AH1463="","",VLOOKUP(AH1463,'Сотрудники и ссылки'!A:C,3,0))</f>
        <v>20007746</v>
      </c>
      <c r="AK1463" s="14">
        <v>45714</v>
      </c>
      <c r="AL1463" s="2">
        <f>IF(AK1463="","",AK1463+VLOOKUP(I1463,'Вид исследования'!B:E,4,0))</f>
        <v>45715</v>
      </c>
      <c r="AM1463" s="2">
        <f>IF(AK1463="","",AK1463+VLOOKUP(I1463,'Вид исследования'!B:F,5,0))</f>
        <v>45715</v>
      </c>
      <c r="AN1463" s="14">
        <v>45714</v>
      </c>
      <c r="AP1463" s="11" t="s">
        <v>189</v>
      </c>
      <c r="AQ1463" t="str">
        <f>IFERROR(IF(L1463="","",VLOOKUP(L1463&amp;I1463,Продукция!A:K,11,0)),"обратитесь к админ справочника")</f>
        <v>согласно рекомендациям производителя теста</v>
      </c>
      <c r="AR1463" s="11" t="s">
        <v>4823</v>
      </c>
      <c r="AS1463" t="str">
        <f>IFERROR(IF(L1463="","",VLOOKUP(L1463&amp;I1463,Продукция!A:J,10,0)),"обратитесь к админ справочника")</f>
        <v>инструкция по применению набора AI, Н5</v>
      </c>
      <c r="AT1463" s="11" t="s">
        <v>4823</v>
      </c>
      <c r="AU1463" s="11" t="s">
        <v>4823</v>
      </c>
      <c r="AV1463" s="11" t="s">
        <v>2676</v>
      </c>
      <c r="AW1463" s="11" t="s">
        <v>4824</v>
      </c>
      <c r="AX1463" s="11" t="s">
        <v>4490</v>
      </c>
      <c r="AY1463" s="11" t="s">
        <v>3275</v>
      </c>
      <c r="AZ1463" s="11">
        <v>154</v>
      </c>
      <c r="BA1463" s="11">
        <v>1</v>
      </c>
      <c r="BC1463" s="11" t="s">
        <v>5212</v>
      </c>
    </row>
    <row r="1464" spans="1:55" x14ac:dyDescent="0.25">
      <c r="A1464" t="str">
        <f t="shared" si="27"/>
        <v>С/392ART (BioChek) инфекционный альвеолярный ринотрахеит тип А и В уровень антител</v>
      </c>
      <c r="B1464" t="str">
        <f>IF(E1464="","",INDEX(Лаборатории!A:A,MATCH('Производственный контроль'!E1464,Лаборатории!B:B,0)))</f>
        <v xml:space="preserve">КУРИНОЕ ЦАРСТВО АО </v>
      </c>
      <c r="C1464" t="str">
        <f>IF(E1464="","",VLOOKUP(E1464,Лаборатории!B:D,3,0))</f>
        <v>U377_CHL</v>
      </c>
      <c r="D1464" s="12">
        <v>45712</v>
      </c>
      <c r="E1464" s="11" t="s">
        <v>793</v>
      </c>
      <c r="F1464" s="11" t="s">
        <v>544</v>
      </c>
      <c r="G1464" s="11" t="s">
        <v>4490</v>
      </c>
      <c r="H1464" s="11" t="s">
        <v>262</v>
      </c>
      <c r="I1464" s="11" t="s">
        <v>3409</v>
      </c>
      <c r="J1464" t="str">
        <f>IF(L1464="","",VLOOKUP(L1464,Продукция!B:D,3,0))</f>
        <v>Биологический_материал</v>
      </c>
      <c r="K1464" t="str">
        <f>IF(L1464="","",VLOOKUP(L1464,Продукция!B:C,2,0))</f>
        <v>Сыворотка крови</v>
      </c>
      <c r="L1464" s="151" t="s">
        <v>302</v>
      </c>
      <c r="M1464">
        <f>IF(L1464="","",VLOOKUP(L1464,Продукция!B:L,11,0))</f>
        <v>0</v>
      </c>
      <c r="N1464" s="11" t="s">
        <v>873</v>
      </c>
      <c r="P1464" s="11" t="s">
        <v>340</v>
      </c>
      <c r="Q1464" s="11" t="s">
        <v>854</v>
      </c>
      <c r="R1464" s="153" t="s">
        <v>5210</v>
      </c>
      <c r="S1464" s="11">
        <v>18</v>
      </c>
      <c r="T1464" s="11" t="s">
        <v>5213</v>
      </c>
      <c r="V1464" s="14">
        <v>45693</v>
      </c>
      <c r="Z1464" s="11" t="s">
        <v>4823</v>
      </c>
      <c r="AA1464" s="15">
        <v>0.54166666666666663</v>
      </c>
      <c r="AB1464" t="str">
        <f>IF(L1464="","",VLOOKUP(L1464&amp;I1464,Продукция!A:I,9,0))</f>
        <v>рекомендация производителя набора</v>
      </c>
      <c r="AC1464" s="14">
        <v>45715</v>
      </c>
      <c r="AD1464" s="11" t="s">
        <v>2673</v>
      </c>
      <c r="AE1464" s="11" t="s">
        <v>4823</v>
      </c>
      <c r="AF1464" t="str">
        <f>IF(AD1464="","",VLOOKUP(AD1464,'Сотрудники и ссылки'!A:B,2,0))</f>
        <v>Серолог</v>
      </c>
      <c r="AG1464">
        <f>IF(AD1464="","",VLOOKUP(AD1464,'Сотрудники и ссылки'!A:C,3,0))</f>
        <v>20001771</v>
      </c>
      <c r="AH1464" s="11" t="s">
        <v>2673</v>
      </c>
      <c r="AI1464" t="str">
        <f>IF(AH1464="","",VLOOKUP(AH1464,'Сотрудники и ссылки'!A:B,2,0))</f>
        <v>Серолог</v>
      </c>
      <c r="AJ1464">
        <f>IF(AH1464="","",VLOOKUP(AH1464,'Сотрудники и ссылки'!A:C,3,0))</f>
        <v>20001771</v>
      </c>
      <c r="AK1464" s="14">
        <v>45715</v>
      </c>
      <c r="AL1464" s="2">
        <f>IF(AK1464="","",AK1464+VLOOKUP(I1464,'Вид исследования'!B:E,4,0))</f>
        <v>45716</v>
      </c>
      <c r="AM1464" s="2">
        <f>IF(AK1464="","",AK1464+VLOOKUP(I1464,'Вид исследования'!B:F,5,0))</f>
        <v>45716</v>
      </c>
      <c r="AN1464" s="14">
        <v>45715</v>
      </c>
      <c r="AP1464" s="11" t="s">
        <v>189</v>
      </c>
      <c r="AQ1464" t="str">
        <f>IFERROR(IF(L1464="","",VLOOKUP(L1464&amp;I1464,Продукция!A:K,11,0)),"обратитесь к админ справочника")</f>
        <v>согласно рекомендациям производителя теста</v>
      </c>
      <c r="AR1464" s="11" t="s">
        <v>4823</v>
      </c>
      <c r="AS1464" t="str">
        <f>IFERROR(IF(L1464="","",VLOOKUP(L1464&amp;I1464,Продукция!A:J,10,0)),"обратитесь к админ справочника")</f>
        <v>инструкция тест- ситема Биочек СК-120</v>
      </c>
      <c r="AT1464" s="11" t="s">
        <v>4823</v>
      </c>
      <c r="AU1464" s="11" t="s">
        <v>4823</v>
      </c>
      <c r="AV1464" s="11" t="s">
        <v>2673</v>
      </c>
      <c r="AW1464" s="11" t="s">
        <v>4824</v>
      </c>
      <c r="AX1464" s="11" t="s">
        <v>4490</v>
      </c>
      <c r="AY1464" s="11" t="s">
        <v>3274</v>
      </c>
      <c r="AZ1464" s="11">
        <v>154</v>
      </c>
      <c r="BA1464" s="11">
        <v>1</v>
      </c>
      <c r="BC1464" s="11" t="s">
        <v>5212</v>
      </c>
    </row>
    <row r="1465" spans="1:55" x14ac:dyDescent="0.25">
      <c r="A1465" t="str">
        <f t="shared" si="27"/>
        <v>С/392ART (BioChek) инфекционный альвеолярный ринотрахеит тип А и В уровень антител</v>
      </c>
      <c r="B1465" t="str">
        <f>IF(E1465="","",INDEX(Лаборатории!A:A,MATCH('Производственный контроль'!E1465,Лаборатории!B:B,0)))</f>
        <v xml:space="preserve">КУРИНОЕ ЦАРСТВО АО </v>
      </c>
      <c r="C1465" t="str">
        <f>IF(E1465="","",VLOOKUP(E1465,Лаборатории!B:D,3,0))</f>
        <v>U377_CHL</v>
      </c>
      <c r="D1465" s="12">
        <v>45712</v>
      </c>
      <c r="E1465" s="11" t="s">
        <v>793</v>
      </c>
      <c r="F1465" s="11" t="s">
        <v>544</v>
      </c>
      <c r="G1465" s="11" t="s">
        <v>4490</v>
      </c>
      <c r="H1465" s="11" t="s">
        <v>262</v>
      </c>
      <c r="I1465" s="11" t="s">
        <v>3409</v>
      </c>
      <c r="J1465" t="str">
        <f>IF(L1465="","",VLOOKUP(L1465,Продукция!B:D,3,0))</f>
        <v>Биологический_материал</v>
      </c>
      <c r="K1465" t="str">
        <f>IF(L1465="","",VLOOKUP(L1465,Продукция!B:C,2,0))</f>
        <v>Сыворотка крови</v>
      </c>
      <c r="L1465" s="151" t="s">
        <v>302</v>
      </c>
      <c r="M1465">
        <f>IF(L1465="","",VLOOKUP(L1465,Продукция!B:L,11,0))</f>
        <v>0</v>
      </c>
      <c r="N1465" s="11" t="s">
        <v>873</v>
      </c>
      <c r="P1465" s="11" t="s">
        <v>340</v>
      </c>
      <c r="Q1465" s="11" t="s">
        <v>854</v>
      </c>
      <c r="R1465" s="153" t="s">
        <v>5211</v>
      </c>
      <c r="S1465" s="11">
        <v>18</v>
      </c>
      <c r="T1465" s="11" t="s">
        <v>5213</v>
      </c>
      <c r="V1465" s="14">
        <v>45697</v>
      </c>
      <c r="Z1465" s="11" t="s">
        <v>4823</v>
      </c>
      <c r="AA1465" s="15">
        <v>0.54166666666666663</v>
      </c>
      <c r="AB1465" t="str">
        <f>IF(L1465="","",VLOOKUP(L1465&amp;I1465,Продукция!A:I,9,0))</f>
        <v>рекомендация производителя набора</v>
      </c>
      <c r="AC1465" s="14">
        <v>45715</v>
      </c>
      <c r="AD1465" s="11" t="s">
        <v>2673</v>
      </c>
      <c r="AE1465" s="11" t="s">
        <v>4823</v>
      </c>
      <c r="AF1465" t="str">
        <f>IF(AD1465="","",VLOOKUP(AD1465,'Сотрудники и ссылки'!A:B,2,0))</f>
        <v>Серолог</v>
      </c>
      <c r="AG1465">
        <f>IF(AD1465="","",VLOOKUP(AD1465,'Сотрудники и ссылки'!A:C,3,0))</f>
        <v>20001771</v>
      </c>
      <c r="AH1465" s="11" t="s">
        <v>2673</v>
      </c>
      <c r="AI1465" t="str">
        <f>IF(AH1465="","",VLOOKUP(AH1465,'Сотрудники и ссылки'!A:B,2,0))</f>
        <v>Серолог</v>
      </c>
      <c r="AJ1465">
        <f>IF(AH1465="","",VLOOKUP(AH1465,'Сотрудники и ссылки'!A:C,3,0))</f>
        <v>20001771</v>
      </c>
      <c r="AK1465" s="14">
        <v>45715</v>
      </c>
      <c r="AL1465" s="2">
        <f>IF(AK1465="","",AK1465+VLOOKUP(I1465,'Вид исследования'!B:E,4,0))</f>
        <v>45716</v>
      </c>
      <c r="AM1465" s="2">
        <f>IF(AK1465="","",AK1465+VLOOKUP(I1465,'Вид исследования'!B:F,5,0))</f>
        <v>45716</v>
      </c>
      <c r="AN1465" s="14">
        <v>45715</v>
      </c>
      <c r="AP1465" s="11" t="s">
        <v>189</v>
      </c>
      <c r="AQ1465" t="str">
        <f>IFERROR(IF(L1465="","",VLOOKUP(L1465&amp;I1465,Продукция!A:K,11,0)),"обратитесь к админ справочника")</f>
        <v>согласно рекомендациям производителя теста</v>
      </c>
      <c r="AR1465" s="11" t="s">
        <v>4823</v>
      </c>
      <c r="AS1465" t="str">
        <f>IFERROR(IF(L1465="","",VLOOKUP(L1465&amp;I1465,Продукция!A:J,10,0)),"обратитесь к админ справочника")</f>
        <v>инструкция тест- ситема Биочек СК-120</v>
      </c>
      <c r="AT1465" s="11" t="s">
        <v>4823</v>
      </c>
      <c r="AU1465" s="11" t="s">
        <v>4823</v>
      </c>
      <c r="AV1465" s="11" t="s">
        <v>2673</v>
      </c>
      <c r="AW1465" s="11" t="s">
        <v>4824</v>
      </c>
      <c r="AX1465" s="11" t="s">
        <v>4490</v>
      </c>
      <c r="AY1465" s="11" t="s">
        <v>3275</v>
      </c>
      <c r="AZ1465" s="11">
        <v>154</v>
      </c>
      <c r="BA1465" s="11">
        <v>1</v>
      </c>
      <c r="BC1465" s="11" t="s">
        <v>5212</v>
      </c>
    </row>
    <row r="1466" spans="1:55" x14ac:dyDescent="0.25">
      <c r="A1466" t="str">
        <f t="shared" si="27"/>
        <v>С/392IBD (BioChek) болезнь Гамборо уровень антител</v>
      </c>
      <c r="B1466" t="str">
        <f>IF(E1466="","",INDEX(Лаборатории!A:A,MATCH('Производственный контроль'!E1466,Лаборатории!B:B,0)))</f>
        <v xml:space="preserve">КУРИНОЕ ЦАРСТВО АО </v>
      </c>
      <c r="C1466" t="str">
        <f>IF(E1466="","",VLOOKUP(E1466,Лаборатории!B:D,3,0))</f>
        <v>U377_CHL</v>
      </c>
      <c r="D1466" s="12">
        <v>45712</v>
      </c>
      <c r="E1466" s="11" t="s">
        <v>793</v>
      </c>
      <c r="F1466" s="11" t="s">
        <v>544</v>
      </c>
      <c r="G1466" s="11" t="s">
        <v>4490</v>
      </c>
      <c r="H1466" s="11" t="s">
        <v>262</v>
      </c>
      <c r="I1466" s="11" t="s">
        <v>3415</v>
      </c>
      <c r="J1466" t="str">
        <f>IF(L1466="","",VLOOKUP(L1466,Продукция!B:D,3,0))</f>
        <v>Биологический_материал</v>
      </c>
      <c r="K1466" t="str">
        <f>IF(L1466="","",VLOOKUP(L1466,Продукция!B:C,2,0))</f>
        <v>Сыворотка крови</v>
      </c>
      <c r="L1466" s="151" t="s">
        <v>302</v>
      </c>
      <c r="M1466">
        <f>IF(L1466="","",VLOOKUP(L1466,Продукция!B:L,11,0))</f>
        <v>0</v>
      </c>
      <c r="N1466" s="11" t="s">
        <v>873</v>
      </c>
      <c r="P1466" s="11" t="s">
        <v>340</v>
      </c>
      <c r="Q1466" s="11" t="s">
        <v>854</v>
      </c>
      <c r="R1466" s="153" t="s">
        <v>5210</v>
      </c>
      <c r="S1466" s="11">
        <v>18</v>
      </c>
      <c r="T1466" s="11" t="s">
        <v>5213</v>
      </c>
      <c r="V1466" s="14">
        <v>45693</v>
      </c>
      <c r="Z1466" s="11" t="s">
        <v>4823</v>
      </c>
      <c r="AA1466" s="15">
        <v>0.54166666666666663</v>
      </c>
      <c r="AB1466" t="str">
        <f>IF(L1466="","",VLOOKUP(L1466&amp;I1466,Продукция!A:I,9,0))</f>
        <v>рекомендация производителя набора</v>
      </c>
      <c r="AC1466" s="14">
        <v>45715</v>
      </c>
      <c r="AD1466" s="11" t="s">
        <v>2673</v>
      </c>
      <c r="AE1466" s="11" t="s">
        <v>4823</v>
      </c>
      <c r="AF1466" t="str">
        <f>IF(AD1466="","",VLOOKUP(AD1466,'Сотрудники и ссылки'!A:B,2,0))</f>
        <v>Серолог</v>
      </c>
      <c r="AG1466">
        <f>IF(AD1466="","",VLOOKUP(AD1466,'Сотрудники и ссылки'!A:C,3,0))</f>
        <v>20001771</v>
      </c>
      <c r="AH1466" s="11" t="s">
        <v>2673</v>
      </c>
      <c r="AI1466" t="str">
        <f>IF(AH1466="","",VLOOKUP(AH1466,'Сотрудники и ссылки'!A:B,2,0))</f>
        <v>Серолог</v>
      </c>
      <c r="AJ1466">
        <f>IF(AH1466="","",VLOOKUP(AH1466,'Сотрудники и ссылки'!A:C,3,0))</f>
        <v>20001771</v>
      </c>
      <c r="AK1466" s="14">
        <v>45715</v>
      </c>
      <c r="AL1466" s="2">
        <f>IF(AK1466="","",AK1466+VLOOKUP(I1466,'Вид исследования'!B:E,4,0))</f>
        <v>45716</v>
      </c>
      <c r="AM1466" s="2">
        <f>IF(AK1466="","",AK1466+VLOOKUP(I1466,'Вид исследования'!B:F,5,0))</f>
        <v>45716</v>
      </c>
      <c r="AN1466" s="14">
        <v>45715</v>
      </c>
      <c r="AP1466" s="11" t="s">
        <v>189</v>
      </c>
      <c r="AQ1466" t="str">
        <f>IFERROR(IF(L1466="","",VLOOKUP(L1466&amp;I1466,Продукция!A:K,11,0)),"обратитесь к админ справочника")</f>
        <v>согласно рекомендациям производителя теста</v>
      </c>
      <c r="AR1466" s="11" t="s">
        <v>4823</v>
      </c>
      <c r="AS1466" t="str">
        <f>IFERROR(IF(L1466="","",VLOOKUP(L1466&amp;I1466,Продукция!A:J,10,0)),"обратитесь к админ справочника")</f>
        <v>инструкция тест- ситема Биочек СК-113</v>
      </c>
      <c r="AT1466" s="11" t="s">
        <v>4823</v>
      </c>
      <c r="AU1466" s="11" t="s">
        <v>4823</v>
      </c>
      <c r="AV1466" s="11" t="s">
        <v>2673</v>
      </c>
      <c r="AW1466" s="11" t="s">
        <v>4824</v>
      </c>
      <c r="AX1466" s="11" t="s">
        <v>4490</v>
      </c>
      <c r="AY1466" s="11" t="s">
        <v>3274</v>
      </c>
      <c r="AZ1466" s="11">
        <v>154</v>
      </c>
      <c r="BA1466" s="11">
        <v>1</v>
      </c>
      <c r="BC1466" s="11" t="s">
        <v>5212</v>
      </c>
    </row>
    <row r="1467" spans="1:55" x14ac:dyDescent="0.25">
      <c r="A1467" t="str">
        <f t="shared" si="27"/>
        <v>С/392IBD (BioChek) болезнь Гамборо уровень антител</v>
      </c>
      <c r="B1467" t="str">
        <f>IF(E1467="","",INDEX(Лаборатории!A:A,MATCH('Производственный контроль'!E1467,Лаборатории!B:B,0)))</f>
        <v xml:space="preserve">КУРИНОЕ ЦАРСТВО АО </v>
      </c>
      <c r="C1467" t="str">
        <f>IF(E1467="","",VLOOKUP(E1467,Лаборатории!B:D,3,0))</f>
        <v>U377_CHL</v>
      </c>
      <c r="D1467" s="12">
        <v>45712</v>
      </c>
      <c r="E1467" s="11" t="s">
        <v>793</v>
      </c>
      <c r="F1467" s="11" t="s">
        <v>544</v>
      </c>
      <c r="G1467" s="11" t="s">
        <v>4490</v>
      </c>
      <c r="H1467" s="11" t="s">
        <v>262</v>
      </c>
      <c r="I1467" s="11" t="s">
        <v>3415</v>
      </c>
      <c r="J1467" t="str">
        <f>IF(L1467="","",VLOOKUP(L1467,Продукция!B:D,3,0))</f>
        <v>Биологический_материал</v>
      </c>
      <c r="K1467" t="str">
        <f>IF(L1467="","",VLOOKUP(L1467,Продукция!B:C,2,0))</f>
        <v>Сыворотка крови</v>
      </c>
      <c r="L1467" s="151" t="s">
        <v>302</v>
      </c>
      <c r="M1467">
        <f>IF(L1467="","",VLOOKUP(L1467,Продукция!B:L,11,0))</f>
        <v>0</v>
      </c>
      <c r="N1467" s="11" t="s">
        <v>873</v>
      </c>
      <c r="P1467" s="11" t="s">
        <v>340</v>
      </c>
      <c r="Q1467" s="11" t="s">
        <v>854</v>
      </c>
      <c r="R1467" s="153" t="s">
        <v>5211</v>
      </c>
      <c r="S1467" s="11">
        <v>18</v>
      </c>
      <c r="T1467" s="11" t="s">
        <v>5213</v>
      </c>
      <c r="V1467" s="14">
        <v>45697</v>
      </c>
      <c r="Z1467" s="11" t="s">
        <v>4823</v>
      </c>
      <c r="AA1467" s="15">
        <v>0.54166666666666663</v>
      </c>
      <c r="AB1467" t="str">
        <f>IF(L1467="","",VLOOKUP(L1467&amp;I1467,Продукция!A:I,9,0))</f>
        <v>рекомендация производителя набора</v>
      </c>
      <c r="AC1467" s="14">
        <v>45715</v>
      </c>
      <c r="AD1467" s="11" t="s">
        <v>2673</v>
      </c>
      <c r="AE1467" s="11" t="s">
        <v>4823</v>
      </c>
      <c r="AF1467" t="str">
        <f>IF(AD1467="","",VLOOKUP(AD1467,'Сотрудники и ссылки'!A:B,2,0))</f>
        <v>Серолог</v>
      </c>
      <c r="AG1467">
        <f>IF(AD1467="","",VLOOKUP(AD1467,'Сотрудники и ссылки'!A:C,3,0))</f>
        <v>20001771</v>
      </c>
      <c r="AH1467" s="11" t="s">
        <v>2673</v>
      </c>
      <c r="AI1467" t="str">
        <f>IF(AH1467="","",VLOOKUP(AH1467,'Сотрудники и ссылки'!A:B,2,0))</f>
        <v>Серолог</v>
      </c>
      <c r="AJ1467">
        <f>IF(AH1467="","",VLOOKUP(AH1467,'Сотрудники и ссылки'!A:C,3,0))</f>
        <v>20001771</v>
      </c>
      <c r="AK1467" s="14">
        <v>45715</v>
      </c>
      <c r="AL1467" s="2">
        <f>IF(AK1467="","",AK1467+VLOOKUP(I1467,'Вид исследования'!B:E,4,0))</f>
        <v>45716</v>
      </c>
      <c r="AM1467" s="2">
        <f>IF(AK1467="","",AK1467+VLOOKUP(I1467,'Вид исследования'!B:F,5,0))</f>
        <v>45716</v>
      </c>
      <c r="AN1467" s="14">
        <v>45715</v>
      </c>
      <c r="AP1467" s="11" t="s">
        <v>189</v>
      </c>
      <c r="AQ1467" t="str">
        <f>IFERROR(IF(L1467="","",VLOOKUP(L1467&amp;I1467,Продукция!A:K,11,0)),"обратитесь к админ справочника")</f>
        <v>согласно рекомендациям производителя теста</v>
      </c>
      <c r="AR1467" s="11" t="s">
        <v>4823</v>
      </c>
      <c r="AS1467" t="str">
        <f>IFERROR(IF(L1467="","",VLOOKUP(L1467&amp;I1467,Продукция!A:J,10,0)),"обратитесь к админ справочника")</f>
        <v>инструкция тест- ситема Биочек СК-113</v>
      </c>
      <c r="AT1467" s="11" t="s">
        <v>4823</v>
      </c>
      <c r="AU1467" s="11" t="s">
        <v>4823</v>
      </c>
      <c r="AV1467" s="11" t="s">
        <v>2673</v>
      </c>
      <c r="AW1467" s="11" t="s">
        <v>4824</v>
      </c>
      <c r="AX1467" s="11" t="s">
        <v>4490</v>
      </c>
      <c r="AY1467" s="11" t="s">
        <v>3275</v>
      </c>
      <c r="AZ1467" s="11">
        <v>154</v>
      </c>
      <c r="BA1467" s="11">
        <v>1</v>
      </c>
      <c r="BC1467" s="11" t="s">
        <v>5212</v>
      </c>
    </row>
    <row r="1468" spans="1:55" x14ac:dyDescent="0.25">
      <c r="A1468" t="str">
        <f t="shared" si="27"/>
        <v>С/392IBV (BioChek) инфекционный бронхит уровень антител</v>
      </c>
      <c r="B1468" t="str">
        <f>IF(E1468="","",INDEX(Лаборатории!A:A,MATCH('Производственный контроль'!E1468,Лаборатории!B:B,0)))</f>
        <v xml:space="preserve">КУРИНОЕ ЦАРСТВО АО </v>
      </c>
      <c r="C1468" t="str">
        <f>IF(E1468="","",VLOOKUP(E1468,Лаборатории!B:D,3,0))</f>
        <v>U377_CHL</v>
      </c>
      <c r="D1468" s="12">
        <v>45712</v>
      </c>
      <c r="E1468" s="11" t="s">
        <v>793</v>
      </c>
      <c r="F1468" s="11" t="s">
        <v>544</v>
      </c>
      <c r="G1468" s="11" t="s">
        <v>4490</v>
      </c>
      <c r="H1468" s="11" t="s">
        <v>262</v>
      </c>
      <c r="I1468" s="11" t="s">
        <v>3416</v>
      </c>
      <c r="J1468" t="str">
        <f>IF(L1468="","",VLOOKUP(L1468,Продукция!B:D,3,0))</f>
        <v>Биологический_материал</v>
      </c>
      <c r="K1468" t="str">
        <f>IF(L1468="","",VLOOKUP(L1468,Продукция!B:C,2,0))</f>
        <v>Сыворотка крови</v>
      </c>
      <c r="L1468" s="151" t="s">
        <v>302</v>
      </c>
      <c r="M1468">
        <f>IF(L1468="","",VLOOKUP(L1468,Продукция!B:L,11,0))</f>
        <v>0</v>
      </c>
      <c r="N1468" s="11" t="s">
        <v>873</v>
      </c>
      <c r="P1468" s="11" t="s">
        <v>340</v>
      </c>
      <c r="Q1468" s="11" t="s">
        <v>854</v>
      </c>
      <c r="R1468" s="153" t="s">
        <v>5210</v>
      </c>
      <c r="S1468" s="11">
        <v>18</v>
      </c>
      <c r="T1468" s="11" t="s">
        <v>5213</v>
      </c>
      <c r="V1468" s="14">
        <v>45693</v>
      </c>
      <c r="Z1468" s="11" t="s">
        <v>4823</v>
      </c>
      <c r="AA1468" s="15">
        <v>0.54166666666666663</v>
      </c>
      <c r="AB1468" t="str">
        <f>IF(L1468="","",VLOOKUP(L1468&amp;I1468,Продукция!A:I,9,0))</f>
        <v>рекомендация производителя набора</v>
      </c>
      <c r="AC1468" s="14">
        <v>45715</v>
      </c>
      <c r="AD1468" s="11" t="s">
        <v>2673</v>
      </c>
      <c r="AE1468" s="11" t="s">
        <v>4823</v>
      </c>
      <c r="AF1468" t="str">
        <f>IF(AD1468="","",VLOOKUP(AD1468,'Сотрудники и ссылки'!A:B,2,0))</f>
        <v>Серолог</v>
      </c>
      <c r="AG1468">
        <f>IF(AD1468="","",VLOOKUP(AD1468,'Сотрудники и ссылки'!A:C,3,0))</f>
        <v>20001771</v>
      </c>
      <c r="AH1468" s="11" t="s">
        <v>2673</v>
      </c>
      <c r="AI1468" t="str">
        <f>IF(AH1468="","",VLOOKUP(AH1468,'Сотрудники и ссылки'!A:B,2,0))</f>
        <v>Серолог</v>
      </c>
      <c r="AJ1468">
        <f>IF(AH1468="","",VLOOKUP(AH1468,'Сотрудники и ссылки'!A:C,3,0))</f>
        <v>20001771</v>
      </c>
      <c r="AK1468" s="14">
        <v>45715</v>
      </c>
      <c r="AL1468" s="2">
        <f>IF(AK1468="","",AK1468+VLOOKUP(I1468,'Вид исследования'!B:E,4,0))</f>
        <v>45716</v>
      </c>
      <c r="AM1468" s="2">
        <f>IF(AK1468="","",AK1468+VLOOKUP(I1468,'Вид исследования'!B:F,5,0))</f>
        <v>45716</v>
      </c>
      <c r="AN1468" s="14">
        <v>45715</v>
      </c>
      <c r="AP1468" s="11" t="s">
        <v>189</v>
      </c>
      <c r="AQ1468" t="str">
        <f>IFERROR(IF(L1468="","",VLOOKUP(L1468&amp;I1468,Продукция!A:K,11,0)),"обратитесь к админ справочника")</f>
        <v>согласно рекомендациям производителя теста</v>
      </c>
      <c r="AR1468" s="11" t="s">
        <v>4823</v>
      </c>
      <c r="AS1468" t="str">
        <f>IFERROR(IF(L1468="","",VLOOKUP(L1468&amp;I1468,Продукция!A:J,10,0)),"обратитесь к админ справочника")</f>
        <v>инструкция тест- ситема Биочек СК-119</v>
      </c>
      <c r="AT1468" s="11" t="s">
        <v>4823</v>
      </c>
      <c r="AU1468" s="11" t="s">
        <v>4823</v>
      </c>
      <c r="AV1468" s="11" t="s">
        <v>2673</v>
      </c>
      <c r="AW1468" s="11" t="s">
        <v>4824</v>
      </c>
      <c r="AX1468" s="11" t="s">
        <v>4490</v>
      </c>
      <c r="AY1468" s="11" t="s">
        <v>3274</v>
      </c>
      <c r="AZ1468" s="11">
        <v>154</v>
      </c>
      <c r="BA1468" s="11">
        <v>1</v>
      </c>
      <c r="BC1468" s="11" t="s">
        <v>5212</v>
      </c>
    </row>
    <row r="1469" spans="1:55" x14ac:dyDescent="0.25">
      <c r="A1469" t="str">
        <f t="shared" si="27"/>
        <v>С/392IBV (BioChek) инфекционный бронхит уровень антител</v>
      </c>
      <c r="B1469" t="str">
        <f>IF(E1469="","",INDEX(Лаборатории!A:A,MATCH('Производственный контроль'!E1469,Лаборатории!B:B,0)))</f>
        <v xml:space="preserve">КУРИНОЕ ЦАРСТВО АО </v>
      </c>
      <c r="C1469" t="str">
        <f>IF(E1469="","",VLOOKUP(E1469,Лаборатории!B:D,3,0))</f>
        <v>U377_CHL</v>
      </c>
      <c r="D1469" s="12">
        <v>45712</v>
      </c>
      <c r="E1469" s="11" t="s">
        <v>793</v>
      </c>
      <c r="F1469" s="11" t="s">
        <v>544</v>
      </c>
      <c r="G1469" s="11" t="s">
        <v>4490</v>
      </c>
      <c r="H1469" s="11" t="s">
        <v>262</v>
      </c>
      <c r="I1469" s="11" t="s">
        <v>3416</v>
      </c>
      <c r="J1469" t="str">
        <f>IF(L1469="","",VLOOKUP(L1469,Продукция!B:D,3,0))</f>
        <v>Биологический_материал</v>
      </c>
      <c r="K1469" t="str">
        <f>IF(L1469="","",VLOOKUP(L1469,Продукция!B:C,2,0))</f>
        <v>Сыворотка крови</v>
      </c>
      <c r="L1469" s="151" t="s">
        <v>302</v>
      </c>
      <c r="M1469">
        <f>IF(L1469="","",VLOOKUP(L1469,Продукция!B:L,11,0))</f>
        <v>0</v>
      </c>
      <c r="N1469" s="11" t="s">
        <v>873</v>
      </c>
      <c r="P1469" s="11" t="s">
        <v>340</v>
      </c>
      <c r="Q1469" s="11" t="s">
        <v>854</v>
      </c>
      <c r="R1469" s="153" t="s">
        <v>5211</v>
      </c>
      <c r="S1469" s="11">
        <v>18</v>
      </c>
      <c r="T1469" s="11" t="s">
        <v>5213</v>
      </c>
      <c r="V1469" s="14">
        <v>45697</v>
      </c>
      <c r="Z1469" s="11" t="s">
        <v>4823</v>
      </c>
      <c r="AA1469" s="15">
        <v>0.54166666666666663</v>
      </c>
      <c r="AB1469" t="str">
        <f>IF(L1469="","",VLOOKUP(L1469&amp;I1469,Продукция!A:I,9,0))</f>
        <v>рекомендация производителя набора</v>
      </c>
      <c r="AC1469" s="14">
        <v>45715</v>
      </c>
      <c r="AD1469" s="11" t="s">
        <v>2673</v>
      </c>
      <c r="AE1469" s="11" t="s">
        <v>4823</v>
      </c>
      <c r="AF1469" t="str">
        <f>IF(AD1469="","",VLOOKUP(AD1469,'Сотрудники и ссылки'!A:B,2,0))</f>
        <v>Серолог</v>
      </c>
      <c r="AG1469">
        <f>IF(AD1469="","",VLOOKUP(AD1469,'Сотрудники и ссылки'!A:C,3,0))</f>
        <v>20001771</v>
      </c>
      <c r="AH1469" s="11" t="s">
        <v>2673</v>
      </c>
      <c r="AI1469" t="str">
        <f>IF(AH1469="","",VLOOKUP(AH1469,'Сотрудники и ссылки'!A:B,2,0))</f>
        <v>Серолог</v>
      </c>
      <c r="AJ1469">
        <f>IF(AH1469="","",VLOOKUP(AH1469,'Сотрудники и ссылки'!A:C,3,0))</f>
        <v>20001771</v>
      </c>
      <c r="AK1469" s="14">
        <v>45715</v>
      </c>
      <c r="AL1469" s="2">
        <f>IF(AK1469="","",AK1469+VLOOKUP(I1469,'Вид исследования'!B:E,4,0))</f>
        <v>45716</v>
      </c>
      <c r="AM1469" s="2">
        <f>IF(AK1469="","",AK1469+VLOOKUP(I1469,'Вид исследования'!B:F,5,0))</f>
        <v>45716</v>
      </c>
      <c r="AN1469" s="14">
        <v>45715</v>
      </c>
      <c r="AP1469" s="11" t="s">
        <v>189</v>
      </c>
      <c r="AQ1469" t="str">
        <f>IFERROR(IF(L1469="","",VLOOKUP(L1469&amp;I1469,Продукция!A:K,11,0)),"обратитесь к админ справочника")</f>
        <v>согласно рекомендациям производителя теста</v>
      </c>
      <c r="AR1469" s="11" t="s">
        <v>4823</v>
      </c>
      <c r="AS1469" t="str">
        <f>IFERROR(IF(L1469="","",VLOOKUP(L1469&amp;I1469,Продукция!A:J,10,0)),"обратитесь к админ справочника")</f>
        <v>инструкция тест- ситема Биочек СК-119</v>
      </c>
      <c r="AT1469" s="11" t="s">
        <v>4823</v>
      </c>
      <c r="AU1469" s="11" t="s">
        <v>4823</v>
      </c>
      <c r="AV1469" s="11" t="s">
        <v>2673</v>
      </c>
      <c r="AW1469" s="11" t="s">
        <v>4824</v>
      </c>
      <c r="AX1469" s="11" t="s">
        <v>4490</v>
      </c>
      <c r="AY1469" s="11" t="s">
        <v>3275</v>
      </c>
      <c r="AZ1469" s="11">
        <v>154</v>
      </c>
      <c r="BA1469" s="11">
        <v>1</v>
      </c>
      <c r="BC1469" s="11" t="s">
        <v>5212</v>
      </c>
    </row>
    <row r="1470" spans="1:55" x14ac:dyDescent="0.25">
      <c r="A1470" t="str">
        <f t="shared" si="27"/>
        <v>С/392REO (BioChek) реовирус уровень антител</v>
      </c>
      <c r="B1470" t="str">
        <f>IF(E1470="","",INDEX(Лаборатории!A:A,MATCH('Производственный контроль'!E1470,Лаборатории!B:B,0)))</f>
        <v xml:space="preserve">КУРИНОЕ ЦАРСТВО АО </v>
      </c>
      <c r="C1470" t="str">
        <f>IF(E1470="","",VLOOKUP(E1470,Лаборатории!B:D,3,0))</f>
        <v>U377_CHL</v>
      </c>
      <c r="D1470" s="12">
        <v>45712</v>
      </c>
      <c r="E1470" s="11" t="s">
        <v>793</v>
      </c>
      <c r="F1470" s="11" t="s">
        <v>544</v>
      </c>
      <c r="G1470" s="11" t="s">
        <v>4490</v>
      </c>
      <c r="H1470" s="11" t="s">
        <v>262</v>
      </c>
      <c r="I1470" s="11" t="s">
        <v>3426</v>
      </c>
      <c r="J1470" t="str">
        <f>IF(L1470="","",VLOOKUP(L1470,Продукция!B:D,3,0))</f>
        <v>Биологический_материал</v>
      </c>
      <c r="K1470" t="str">
        <f>IF(L1470="","",VLOOKUP(L1470,Продукция!B:C,2,0))</f>
        <v>Сыворотка крови</v>
      </c>
      <c r="L1470" s="151" t="s">
        <v>302</v>
      </c>
      <c r="M1470">
        <f>IF(L1470="","",VLOOKUP(L1470,Продукция!B:L,11,0))</f>
        <v>0</v>
      </c>
      <c r="N1470" s="11" t="s">
        <v>873</v>
      </c>
      <c r="P1470" s="11" t="s">
        <v>340</v>
      </c>
      <c r="Q1470" s="11" t="s">
        <v>854</v>
      </c>
      <c r="R1470" s="153" t="s">
        <v>5210</v>
      </c>
      <c r="S1470" s="11">
        <v>18</v>
      </c>
      <c r="T1470" s="11" t="s">
        <v>5213</v>
      </c>
      <c r="V1470" s="14">
        <v>45693</v>
      </c>
      <c r="Z1470" s="11" t="s">
        <v>4823</v>
      </c>
      <c r="AA1470" s="15">
        <v>0.54166666666666663</v>
      </c>
      <c r="AB1470" t="str">
        <f>IF(L1470="","",VLOOKUP(L1470&amp;I1470,Продукция!A:I,9,0))</f>
        <v>рекомендация производителя набора</v>
      </c>
      <c r="AC1470" s="14">
        <v>45715</v>
      </c>
      <c r="AD1470" s="11" t="s">
        <v>2673</v>
      </c>
      <c r="AE1470" s="11" t="s">
        <v>4823</v>
      </c>
      <c r="AF1470" t="str">
        <f>IF(AD1470="","",VLOOKUP(AD1470,'Сотрудники и ссылки'!A:B,2,0))</f>
        <v>Серолог</v>
      </c>
      <c r="AG1470">
        <f>IF(AD1470="","",VLOOKUP(AD1470,'Сотрудники и ссылки'!A:C,3,0))</f>
        <v>20001771</v>
      </c>
      <c r="AH1470" s="11" t="s">
        <v>2673</v>
      </c>
      <c r="AI1470" t="str">
        <f>IF(AH1470="","",VLOOKUP(AH1470,'Сотрудники и ссылки'!A:B,2,0))</f>
        <v>Серолог</v>
      </c>
      <c r="AJ1470">
        <f>IF(AH1470="","",VLOOKUP(AH1470,'Сотрудники и ссылки'!A:C,3,0))</f>
        <v>20001771</v>
      </c>
      <c r="AK1470" s="14">
        <v>45715</v>
      </c>
      <c r="AL1470" s="2">
        <f>IF(AK1470="","",AK1470+VLOOKUP(I1470,'Вид исследования'!B:E,4,0))</f>
        <v>45716</v>
      </c>
      <c r="AM1470" s="2">
        <f>IF(AK1470="","",AK1470+VLOOKUP(I1470,'Вид исследования'!B:F,5,0))</f>
        <v>45716</v>
      </c>
      <c r="AN1470" s="14">
        <v>45715</v>
      </c>
      <c r="AP1470" s="11" t="s">
        <v>189</v>
      </c>
      <c r="AQ1470" t="str">
        <f>IFERROR(IF(L1470="","",VLOOKUP(L1470&amp;I1470,Продукция!A:K,11,0)),"обратитесь к админ справочника")</f>
        <v>согласно рекомендациям производителя теста</v>
      </c>
      <c r="AR1470" s="11" t="s">
        <v>4823</v>
      </c>
      <c r="AS1470" t="str">
        <f>IFERROR(IF(L1470="","",VLOOKUP(L1470&amp;I1470,Продукция!A:J,10,0)),"обратитесь к админ справочника")</f>
        <v>инструкция тест- ситема Биочек СК -110</v>
      </c>
      <c r="AT1470" s="11" t="s">
        <v>4823</v>
      </c>
      <c r="AU1470" s="11" t="s">
        <v>4823</v>
      </c>
      <c r="AV1470" s="11" t="s">
        <v>2673</v>
      </c>
      <c r="AW1470" s="11" t="s">
        <v>4824</v>
      </c>
      <c r="AX1470" s="11" t="s">
        <v>4490</v>
      </c>
      <c r="AY1470" s="11" t="s">
        <v>3274</v>
      </c>
      <c r="AZ1470" s="11">
        <v>154</v>
      </c>
      <c r="BA1470" s="11">
        <v>1</v>
      </c>
      <c r="BC1470" s="11" t="s">
        <v>5212</v>
      </c>
    </row>
    <row r="1471" spans="1:55" x14ac:dyDescent="0.25">
      <c r="A1471" t="str">
        <f t="shared" si="27"/>
        <v>С/392REO (BioChek) реовирус уровень антител</v>
      </c>
      <c r="B1471" t="str">
        <f>IF(E1471="","",INDEX(Лаборатории!A:A,MATCH('Производственный контроль'!E1471,Лаборатории!B:B,0)))</f>
        <v xml:space="preserve">КУРИНОЕ ЦАРСТВО АО </v>
      </c>
      <c r="C1471" t="str">
        <f>IF(E1471="","",VLOOKUP(E1471,Лаборатории!B:D,3,0))</f>
        <v>U377_CHL</v>
      </c>
      <c r="D1471" s="12">
        <v>45712</v>
      </c>
      <c r="E1471" s="11" t="s">
        <v>793</v>
      </c>
      <c r="F1471" s="11" t="s">
        <v>544</v>
      </c>
      <c r="G1471" s="11" t="s">
        <v>4490</v>
      </c>
      <c r="H1471" s="11" t="s">
        <v>262</v>
      </c>
      <c r="I1471" s="11" t="s">
        <v>3426</v>
      </c>
      <c r="J1471" t="str">
        <f>IF(L1471="","",VLOOKUP(L1471,Продукция!B:D,3,0))</f>
        <v>Биологический_материал</v>
      </c>
      <c r="K1471" t="str">
        <f>IF(L1471="","",VLOOKUP(L1471,Продукция!B:C,2,0))</f>
        <v>Сыворотка крови</v>
      </c>
      <c r="L1471" s="151" t="s">
        <v>302</v>
      </c>
      <c r="M1471">
        <f>IF(L1471="","",VLOOKUP(L1471,Продукция!B:L,11,0))</f>
        <v>0</v>
      </c>
      <c r="N1471" s="11" t="s">
        <v>873</v>
      </c>
      <c r="P1471" s="11" t="s">
        <v>340</v>
      </c>
      <c r="Q1471" s="11" t="s">
        <v>854</v>
      </c>
      <c r="R1471" s="153" t="s">
        <v>5211</v>
      </c>
      <c r="S1471" s="11">
        <v>18</v>
      </c>
      <c r="T1471" s="11" t="s">
        <v>5213</v>
      </c>
      <c r="V1471" s="14">
        <v>45697</v>
      </c>
      <c r="Z1471" s="11" t="s">
        <v>4823</v>
      </c>
      <c r="AA1471" s="15">
        <v>0.54166666666666663</v>
      </c>
      <c r="AB1471" t="str">
        <f>IF(L1471="","",VLOOKUP(L1471&amp;I1471,Продукция!A:I,9,0))</f>
        <v>рекомендация производителя набора</v>
      </c>
      <c r="AC1471" s="14">
        <v>45715</v>
      </c>
      <c r="AD1471" s="11" t="s">
        <v>2673</v>
      </c>
      <c r="AE1471" s="11" t="s">
        <v>4823</v>
      </c>
      <c r="AF1471" t="str">
        <f>IF(AD1471="","",VLOOKUP(AD1471,'Сотрудники и ссылки'!A:B,2,0))</f>
        <v>Серолог</v>
      </c>
      <c r="AG1471">
        <f>IF(AD1471="","",VLOOKUP(AD1471,'Сотрудники и ссылки'!A:C,3,0))</f>
        <v>20001771</v>
      </c>
      <c r="AH1471" s="11" t="s">
        <v>2673</v>
      </c>
      <c r="AI1471" t="str">
        <f>IF(AH1471="","",VLOOKUP(AH1471,'Сотрудники и ссылки'!A:B,2,0))</f>
        <v>Серолог</v>
      </c>
      <c r="AJ1471">
        <f>IF(AH1471="","",VLOOKUP(AH1471,'Сотрудники и ссылки'!A:C,3,0))</f>
        <v>20001771</v>
      </c>
      <c r="AK1471" s="14">
        <v>45715</v>
      </c>
      <c r="AL1471" s="2">
        <f>IF(AK1471="","",AK1471+VLOOKUP(I1471,'Вид исследования'!B:E,4,0))</f>
        <v>45716</v>
      </c>
      <c r="AM1471" s="2">
        <f>IF(AK1471="","",AK1471+VLOOKUP(I1471,'Вид исследования'!B:F,5,0))</f>
        <v>45716</v>
      </c>
      <c r="AN1471" s="14">
        <v>45715</v>
      </c>
      <c r="AP1471" s="11" t="s">
        <v>189</v>
      </c>
      <c r="AQ1471" t="str">
        <f>IFERROR(IF(L1471="","",VLOOKUP(L1471&amp;I1471,Продукция!A:K,11,0)),"обратитесь к админ справочника")</f>
        <v>согласно рекомендациям производителя теста</v>
      </c>
      <c r="AR1471" s="11" t="s">
        <v>4823</v>
      </c>
      <c r="AS1471" t="str">
        <f>IFERROR(IF(L1471="","",VLOOKUP(L1471&amp;I1471,Продукция!A:J,10,0)),"обратитесь к админ справочника")</f>
        <v>инструкция тест- ситема Биочек СК -110</v>
      </c>
      <c r="AT1471" s="11" t="s">
        <v>4823</v>
      </c>
      <c r="AU1471" s="11" t="s">
        <v>4823</v>
      </c>
      <c r="AV1471" s="11" t="s">
        <v>2673</v>
      </c>
      <c r="AW1471" s="11" t="s">
        <v>4824</v>
      </c>
      <c r="AX1471" s="11" t="s">
        <v>4490</v>
      </c>
      <c r="AY1471" s="11" t="s">
        <v>3275</v>
      </c>
      <c r="AZ1471" s="11">
        <v>154</v>
      </c>
      <c r="BA1471" s="11">
        <v>1</v>
      </c>
      <c r="BC1471" s="11" t="s">
        <v>5212</v>
      </c>
    </row>
    <row r="1472" spans="1:55" x14ac:dyDescent="0.25">
      <c r="A1472" t="str">
        <f t="shared" si="27"/>
        <v xml:space="preserve">С/392CAV (BioChek) анемия уровень антител </v>
      </c>
      <c r="B1472" t="str">
        <f>IF(E1472="","",INDEX(Лаборатории!A:A,MATCH('Производственный контроль'!E1472,Лаборатории!B:B,0)))</f>
        <v xml:space="preserve">КУРИНОЕ ЦАРСТВО АО </v>
      </c>
      <c r="C1472" t="str">
        <f>IF(E1472="","",VLOOKUP(E1472,Лаборатории!B:D,3,0))</f>
        <v>U377_CHL</v>
      </c>
      <c r="D1472" s="12">
        <v>45712</v>
      </c>
      <c r="E1472" s="11" t="s">
        <v>793</v>
      </c>
      <c r="F1472" s="11" t="s">
        <v>544</v>
      </c>
      <c r="G1472" s="11" t="s">
        <v>4490</v>
      </c>
      <c r="H1472" s="11" t="s">
        <v>262</v>
      </c>
      <c r="I1472" s="11" t="s">
        <v>3412</v>
      </c>
      <c r="J1472" t="str">
        <f>IF(L1472="","",VLOOKUP(L1472,Продукция!B:D,3,0))</f>
        <v>Биологический_материал</v>
      </c>
      <c r="K1472" t="str">
        <f>IF(L1472="","",VLOOKUP(L1472,Продукция!B:C,2,0))</f>
        <v>Сыворотка крови</v>
      </c>
      <c r="L1472" s="151" t="s">
        <v>302</v>
      </c>
      <c r="M1472">
        <f>IF(L1472="","",VLOOKUP(L1472,Продукция!B:L,11,0))</f>
        <v>0</v>
      </c>
      <c r="N1472" s="11" t="s">
        <v>873</v>
      </c>
      <c r="P1472" s="11" t="s">
        <v>340</v>
      </c>
      <c r="Q1472" s="11" t="s">
        <v>854</v>
      </c>
      <c r="R1472" s="153" t="s">
        <v>5210</v>
      </c>
      <c r="S1472" s="11">
        <v>18</v>
      </c>
      <c r="T1472" s="11" t="s">
        <v>5213</v>
      </c>
      <c r="V1472" s="14">
        <v>45693</v>
      </c>
      <c r="Z1472" s="11" t="s">
        <v>4823</v>
      </c>
      <c r="AA1472" s="15">
        <v>0.54166666666666663</v>
      </c>
      <c r="AB1472" t="str">
        <f>IF(L1472="","",VLOOKUP(L1472&amp;I1472,Продукция!A:I,9,0))</f>
        <v>рекомендация производителя набора</v>
      </c>
      <c r="AC1472" s="14">
        <v>45715</v>
      </c>
      <c r="AD1472" s="11" t="s">
        <v>2676</v>
      </c>
      <c r="AE1472" s="11" t="s">
        <v>4823</v>
      </c>
      <c r="AF1472" t="str">
        <f>IF(AD1472="","",VLOOKUP(AD1472,'Сотрудники и ссылки'!A:B,2,0))</f>
        <v>Серолог</v>
      </c>
      <c r="AG1472">
        <f>IF(AD1472="","",VLOOKUP(AD1472,'Сотрудники и ссылки'!A:C,3,0))</f>
        <v>20007746</v>
      </c>
      <c r="AH1472" s="11" t="s">
        <v>2676</v>
      </c>
      <c r="AI1472" t="str">
        <f>IF(AH1472="","",VLOOKUP(AH1472,'Сотрудники и ссылки'!A:B,2,0))</f>
        <v>Серолог</v>
      </c>
      <c r="AJ1472">
        <f>IF(AH1472="","",VLOOKUP(AH1472,'Сотрудники и ссылки'!A:C,3,0))</f>
        <v>20007746</v>
      </c>
      <c r="AK1472" s="14">
        <v>45715</v>
      </c>
      <c r="AL1472" s="2">
        <f>IF(AK1472="","",AK1472+VLOOKUP(I1472,'Вид исследования'!B:E,4,0))</f>
        <v>45716</v>
      </c>
      <c r="AM1472" s="2">
        <f>IF(AK1472="","",AK1472+VLOOKUP(I1472,'Вид исследования'!B:F,5,0))</f>
        <v>45716</v>
      </c>
      <c r="AN1472" s="14">
        <v>45715</v>
      </c>
      <c r="AP1472" s="11" t="s">
        <v>189</v>
      </c>
      <c r="AQ1472" t="str">
        <f>IFERROR(IF(L1472="","",VLOOKUP(L1472&amp;I1472,Продукция!A:K,11,0)),"обратитесь к админ справочника")</f>
        <v>согласно рекомендациям производителя теста</v>
      </c>
      <c r="AR1472" s="11" t="s">
        <v>4823</v>
      </c>
      <c r="AS1472" t="str">
        <f>IFERROR(IF(L1472="","",VLOOKUP(L1472&amp;I1472,Продукция!A:J,10,0)),"обратитесь к админ справочника")</f>
        <v>инструкция тест- ситема Биочек СК -126</v>
      </c>
      <c r="AT1472" s="11" t="s">
        <v>4823</v>
      </c>
      <c r="AU1472" s="11" t="s">
        <v>4823</v>
      </c>
      <c r="AV1472" s="11" t="s">
        <v>2676</v>
      </c>
      <c r="AW1472" s="11" t="s">
        <v>4824</v>
      </c>
      <c r="AX1472" s="11" t="s">
        <v>4490</v>
      </c>
      <c r="AY1472" s="11" t="s">
        <v>3274</v>
      </c>
      <c r="AZ1472" s="11">
        <v>154</v>
      </c>
      <c r="BA1472" s="11">
        <v>1</v>
      </c>
      <c r="BC1472" s="11" t="s">
        <v>5212</v>
      </c>
    </row>
    <row r="1473" spans="1:55" x14ac:dyDescent="0.25">
      <c r="A1473" t="str">
        <f t="shared" si="27"/>
        <v xml:space="preserve">С/392CAV (BioChek) анемия уровень антител </v>
      </c>
      <c r="B1473" t="str">
        <f>IF(E1473="","",INDEX(Лаборатории!A:A,MATCH('Производственный контроль'!E1473,Лаборатории!B:B,0)))</f>
        <v xml:space="preserve">КУРИНОЕ ЦАРСТВО АО </v>
      </c>
      <c r="C1473" t="str">
        <f>IF(E1473="","",VLOOKUP(E1473,Лаборатории!B:D,3,0))</f>
        <v>U377_CHL</v>
      </c>
      <c r="D1473" s="12">
        <v>45712</v>
      </c>
      <c r="E1473" s="11" t="s">
        <v>793</v>
      </c>
      <c r="F1473" s="11" t="s">
        <v>544</v>
      </c>
      <c r="G1473" s="11" t="s">
        <v>4490</v>
      </c>
      <c r="H1473" s="11" t="s">
        <v>262</v>
      </c>
      <c r="I1473" s="11" t="s">
        <v>3412</v>
      </c>
      <c r="J1473" t="str">
        <f>IF(L1473="","",VLOOKUP(L1473,Продукция!B:D,3,0))</f>
        <v>Биологический_материал</v>
      </c>
      <c r="K1473" t="str">
        <f>IF(L1473="","",VLOOKUP(L1473,Продукция!B:C,2,0))</f>
        <v>Сыворотка крови</v>
      </c>
      <c r="L1473" s="151" t="s">
        <v>302</v>
      </c>
      <c r="M1473">
        <f>IF(L1473="","",VLOOKUP(L1473,Продукция!B:L,11,0))</f>
        <v>0</v>
      </c>
      <c r="N1473" s="11" t="s">
        <v>873</v>
      </c>
      <c r="P1473" s="11" t="s">
        <v>340</v>
      </c>
      <c r="Q1473" s="11" t="s">
        <v>854</v>
      </c>
      <c r="R1473" s="153" t="s">
        <v>5211</v>
      </c>
      <c r="S1473" s="11">
        <v>18</v>
      </c>
      <c r="T1473" s="11" t="s">
        <v>5213</v>
      </c>
      <c r="V1473" s="14">
        <v>45697</v>
      </c>
      <c r="Z1473" s="11" t="s">
        <v>4823</v>
      </c>
      <c r="AA1473" s="15">
        <v>0.54166666666666663</v>
      </c>
      <c r="AB1473" t="str">
        <f>IF(L1473="","",VLOOKUP(L1473&amp;I1473,Продукция!A:I,9,0))</f>
        <v>рекомендация производителя набора</v>
      </c>
      <c r="AC1473" s="14">
        <v>45715</v>
      </c>
      <c r="AD1473" s="11" t="s">
        <v>2676</v>
      </c>
      <c r="AE1473" s="11" t="s">
        <v>4823</v>
      </c>
      <c r="AF1473" t="str">
        <f>IF(AD1473="","",VLOOKUP(AD1473,'Сотрудники и ссылки'!A:B,2,0))</f>
        <v>Серолог</v>
      </c>
      <c r="AG1473">
        <f>IF(AD1473="","",VLOOKUP(AD1473,'Сотрудники и ссылки'!A:C,3,0))</f>
        <v>20007746</v>
      </c>
      <c r="AH1473" s="11" t="s">
        <v>2676</v>
      </c>
      <c r="AI1473" t="str">
        <f>IF(AH1473="","",VLOOKUP(AH1473,'Сотрудники и ссылки'!A:B,2,0))</f>
        <v>Серолог</v>
      </c>
      <c r="AJ1473">
        <f>IF(AH1473="","",VLOOKUP(AH1473,'Сотрудники и ссылки'!A:C,3,0))</f>
        <v>20007746</v>
      </c>
      <c r="AK1473" s="14">
        <v>45715</v>
      </c>
      <c r="AL1473" s="2">
        <f>IF(AK1473="","",AK1473+VLOOKUP(I1473,'Вид исследования'!B:E,4,0))</f>
        <v>45716</v>
      </c>
      <c r="AM1473" s="2">
        <f>IF(AK1473="","",AK1473+VLOOKUP(I1473,'Вид исследования'!B:F,5,0))</f>
        <v>45716</v>
      </c>
      <c r="AN1473" s="14">
        <v>45715</v>
      </c>
      <c r="AP1473" s="11" t="s">
        <v>189</v>
      </c>
      <c r="AQ1473" t="str">
        <f>IFERROR(IF(L1473="","",VLOOKUP(L1473&amp;I1473,Продукция!A:K,11,0)),"обратитесь к админ справочника")</f>
        <v>согласно рекомендациям производителя теста</v>
      </c>
      <c r="AR1473" s="11" t="s">
        <v>4823</v>
      </c>
      <c r="AS1473" t="str">
        <f>IFERROR(IF(L1473="","",VLOOKUP(L1473&amp;I1473,Продукция!A:J,10,0)),"обратитесь к админ справочника")</f>
        <v>инструкция тест- ситема Биочек СК -126</v>
      </c>
      <c r="AT1473" s="11" t="s">
        <v>4823</v>
      </c>
      <c r="AU1473" s="11" t="s">
        <v>4823</v>
      </c>
      <c r="AV1473" s="11" t="s">
        <v>2676</v>
      </c>
      <c r="AW1473" s="11" t="s">
        <v>4824</v>
      </c>
      <c r="AX1473" s="11" t="s">
        <v>4490</v>
      </c>
      <c r="AY1473" s="11" t="s">
        <v>3275</v>
      </c>
      <c r="AZ1473" s="11">
        <v>154</v>
      </c>
      <c r="BA1473" s="11">
        <v>1</v>
      </c>
      <c r="BC1473" s="11" t="s">
        <v>5212</v>
      </c>
    </row>
    <row r="1474" spans="1:55" x14ac:dyDescent="0.25">
      <c r="A1474" t="str">
        <f t="shared" si="27"/>
        <v>С/392FADV (BioChek) аденовирус уровень антител</v>
      </c>
      <c r="B1474" t="str">
        <f>IF(E1474="","",INDEX(Лаборатории!A:A,MATCH('Производственный контроль'!E1474,Лаборатории!B:B,0)))</f>
        <v xml:space="preserve">КУРИНОЕ ЦАРСТВО АО </v>
      </c>
      <c r="C1474" t="str">
        <f>IF(E1474="","",VLOOKUP(E1474,Лаборатории!B:D,3,0))</f>
        <v>U377_CHL</v>
      </c>
      <c r="D1474" s="12">
        <v>45712</v>
      </c>
      <c r="E1474" s="11" t="s">
        <v>793</v>
      </c>
      <c r="F1474" s="11" t="s">
        <v>544</v>
      </c>
      <c r="G1474" s="11" t="s">
        <v>4490</v>
      </c>
      <c r="H1474" s="11" t="s">
        <v>262</v>
      </c>
      <c r="I1474" s="11" t="s">
        <v>3414</v>
      </c>
      <c r="J1474" t="str">
        <f>IF(L1474="","",VLOOKUP(L1474,Продукция!B:D,3,0))</f>
        <v>Биологический_материал</v>
      </c>
      <c r="K1474" t="str">
        <f>IF(L1474="","",VLOOKUP(L1474,Продукция!B:C,2,0))</f>
        <v>Сыворотка крови</v>
      </c>
      <c r="L1474" s="151" t="s">
        <v>302</v>
      </c>
      <c r="M1474">
        <f>IF(L1474="","",VLOOKUP(L1474,Продукция!B:L,11,0))</f>
        <v>0</v>
      </c>
      <c r="N1474" s="11" t="s">
        <v>873</v>
      </c>
      <c r="P1474" s="11" t="s">
        <v>340</v>
      </c>
      <c r="Q1474" s="11" t="s">
        <v>854</v>
      </c>
      <c r="R1474" s="153" t="s">
        <v>5210</v>
      </c>
      <c r="S1474" s="11">
        <v>18</v>
      </c>
      <c r="T1474" s="11" t="s">
        <v>5213</v>
      </c>
      <c r="V1474" s="14">
        <v>45693</v>
      </c>
      <c r="Z1474" s="11" t="s">
        <v>4823</v>
      </c>
      <c r="AA1474" s="15">
        <v>0.54166666666666663</v>
      </c>
      <c r="AB1474" t="str">
        <f>IF(L1474="","",VLOOKUP(L1474&amp;I1474,Продукция!A:I,9,0))</f>
        <v>рекомендация производителя набора</v>
      </c>
      <c r="AC1474" s="14">
        <v>45715</v>
      </c>
      <c r="AD1474" s="11" t="s">
        <v>2676</v>
      </c>
      <c r="AE1474" s="11" t="s">
        <v>4823</v>
      </c>
      <c r="AF1474" t="str">
        <f>IF(AD1474="","",VLOOKUP(AD1474,'Сотрудники и ссылки'!A:B,2,0))</f>
        <v>Серолог</v>
      </c>
      <c r="AG1474">
        <f>IF(AD1474="","",VLOOKUP(AD1474,'Сотрудники и ссылки'!A:C,3,0))</f>
        <v>20007746</v>
      </c>
      <c r="AH1474" s="11" t="s">
        <v>2676</v>
      </c>
      <c r="AI1474" t="str">
        <f>IF(AH1474="","",VLOOKUP(AH1474,'Сотрудники и ссылки'!A:B,2,0))</f>
        <v>Серолог</v>
      </c>
      <c r="AJ1474">
        <f>IF(AH1474="","",VLOOKUP(AH1474,'Сотрудники и ссылки'!A:C,3,0))</f>
        <v>20007746</v>
      </c>
      <c r="AK1474" s="14">
        <v>45715</v>
      </c>
      <c r="AL1474" s="2">
        <f>IF(AK1474="","",AK1474+VLOOKUP(I1474,'Вид исследования'!B:E,4,0))</f>
        <v>45716</v>
      </c>
      <c r="AM1474" s="2">
        <f>IF(AK1474="","",AK1474+VLOOKUP(I1474,'Вид исследования'!B:F,5,0))</f>
        <v>45716</v>
      </c>
      <c r="AN1474" s="14">
        <v>45715</v>
      </c>
      <c r="AP1474" s="11" t="s">
        <v>189</v>
      </c>
      <c r="AQ1474" t="str">
        <f>IFERROR(IF(L1474="","",VLOOKUP(L1474&amp;I1474,Продукция!A:K,11,0)),"обратитесь к админ справочника")</f>
        <v>согласно рекомендациям производителя теста</v>
      </c>
      <c r="AR1474" s="11" t="s">
        <v>4823</v>
      </c>
      <c r="AS1474" t="str">
        <f>IFERROR(IF(L1474="","",VLOOKUP(L1474&amp;I1474,Продукция!A:J,10,0)),"обратитесь к админ справочника")</f>
        <v>инструкция тест- ситема Биочек СК -132</v>
      </c>
      <c r="AT1474" s="11" t="s">
        <v>4823</v>
      </c>
      <c r="AU1474" s="11" t="s">
        <v>4823</v>
      </c>
      <c r="AV1474" s="11" t="s">
        <v>2676</v>
      </c>
      <c r="AW1474" s="11" t="s">
        <v>4824</v>
      </c>
      <c r="AX1474" s="11" t="s">
        <v>4490</v>
      </c>
      <c r="AY1474" s="11" t="s">
        <v>3274</v>
      </c>
      <c r="AZ1474" s="11">
        <v>154</v>
      </c>
      <c r="BA1474" s="11">
        <v>1</v>
      </c>
      <c r="BC1474" s="11" t="s">
        <v>5212</v>
      </c>
    </row>
    <row r="1475" spans="1:55" x14ac:dyDescent="0.25">
      <c r="A1475" t="str">
        <f t="shared" si="27"/>
        <v>С/392FADV (BioChek) аденовирус уровень антител</v>
      </c>
      <c r="B1475" t="str">
        <f>IF(E1475="","",INDEX(Лаборатории!A:A,MATCH('Производственный контроль'!E1475,Лаборатории!B:B,0)))</f>
        <v xml:space="preserve">КУРИНОЕ ЦАРСТВО АО </v>
      </c>
      <c r="C1475" t="str">
        <f>IF(E1475="","",VLOOKUP(E1475,Лаборатории!B:D,3,0))</f>
        <v>U377_CHL</v>
      </c>
      <c r="D1475" s="12">
        <v>45712</v>
      </c>
      <c r="E1475" s="11" t="s">
        <v>793</v>
      </c>
      <c r="F1475" s="11" t="s">
        <v>544</v>
      </c>
      <c r="G1475" s="11" t="s">
        <v>4490</v>
      </c>
      <c r="H1475" s="11" t="s">
        <v>262</v>
      </c>
      <c r="I1475" s="11" t="s">
        <v>3414</v>
      </c>
      <c r="J1475" t="str">
        <f>IF(L1475="","",VLOOKUP(L1475,Продукция!B:D,3,0))</f>
        <v>Биологический_материал</v>
      </c>
      <c r="K1475" t="str">
        <f>IF(L1475="","",VLOOKUP(L1475,Продукция!B:C,2,0))</f>
        <v>Сыворотка крови</v>
      </c>
      <c r="L1475" s="151" t="s">
        <v>302</v>
      </c>
      <c r="M1475">
        <f>IF(L1475="","",VLOOKUP(L1475,Продукция!B:L,11,0))</f>
        <v>0</v>
      </c>
      <c r="N1475" s="11" t="s">
        <v>873</v>
      </c>
      <c r="P1475" s="11" t="s">
        <v>340</v>
      </c>
      <c r="Q1475" s="11" t="s">
        <v>854</v>
      </c>
      <c r="R1475" s="153" t="s">
        <v>5211</v>
      </c>
      <c r="S1475" s="11">
        <v>18</v>
      </c>
      <c r="T1475" s="11" t="s">
        <v>5213</v>
      </c>
      <c r="V1475" s="14">
        <v>45697</v>
      </c>
      <c r="Z1475" s="11" t="s">
        <v>4823</v>
      </c>
      <c r="AA1475" s="15">
        <v>0.54166666666666663</v>
      </c>
      <c r="AB1475" t="str">
        <f>IF(L1475="","",VLOOKUP(L1475&amp;I1475,Продукция!A:I,9,0))</f>
        <v>рекомендация производителя набора</v>
      </c>
      <c r="AC1475" s="14">
        <v>45715</v>
      </c>
      <c r="AD1475" s="11" t="s">
        <v>2676</v>
      </c>
      <c r="AE1475" s="11" t="s">
        <v>4823</v>
      </c>
      <c r="AF1475" t="str">
        <f>IF(AD1475="","",VLOOKUP(AD1475,'Сотрудники и ссылки'!A:B,2,0))</f>
        <v>Серолог</v>
      </c>
      <c r="AG1475">
        <f>IF(AD1475="","",VLOOKUP(AD1475,'Сотрудники и ссылки'!A:C,3,0))</f>
        <v>20007746</v>
      </c>
      <c r="AH1475" s="11" t="s">
        <v>2676</v>
      </c>
      <c r="AI1475" t="str">
        <f>IF(AH1475="","",VLOOKUP(AH1475,'Сотрудники и ссылки'!A:B,2,0))</f>
        <v>Серолог</v>
      </c>
      <c r="AJ1475">
        <f>IF(AH1475="","",VLOOKUP(AH1475,'Сотрудники и ссылки'!A:C,3,0))</f>
        <v>20007746</v>
      </c>
      <c r="AK1475" s="14">
        <v>45715</v>
      </c>
      <c r="AL1475" s="2">
        <f>IF(AK1475="","",AK1475+VLOOKUP(I1475,'Вид исследования'!B:E,4,0))</f>
        <v>45716</v>
      </c>
      <c r="AM1475" s="2">
        <f>IF(AK1475="","",AK1475+VLOOKUP(I1475,'Вид исследования'!B:F,5,0))</f>
        <v>45716</v>
      </c>
      <c r="AN1475" s="14">
        <v>45715</v>
      </c>
      <c r="AP1475" s="11" t="s">
        <v>189</v>
      </c>
      <c r="AQ1475" t="str">
        <f>IFERROR(IF(L1475="","",VLOOKUP(L1475&amp;I1475,Продукция!A:K,11,0)),"обратитесь к админ справочника")</f>
        <v>согласно рекомендациям производителя теста</v>
      </c>
      <c r="AR1475" s="11" t="s">
        <v>4823</v>
      </c>
      <c r="AS1475" t="str">
        <f>IFERROR(IF(L1475="","",VLOOKUP(L1475&amp;I1475,Продукция!A:J,10,0)),"обратитесь к админ справочника")</f>
        <v>инструкция тест- ситема Биочек СК -132</v>
      </c>
      <c r="AT1475" s="11" t="s">
        <v>4823</v>
      </c>
      <c r="AU1475" s="11" t="s">
        <v>4823</v>
      </c>
      <c r="AV1475" s="11" t="s">
        <v>2676</v>
      </c>
      <c r="AW1475" s="11" t="s">
        <v>4824</v>
      </c>
      <c r="AX1475" s="11" t="s">
        <v>4490</v>
      </c>
      <c r="AY1475" s="11" t="s">
        <v>3275</v>
      </c>
      <c r="AZ1475" s="11">
        <v>154</v>
      </c>
      <c r="BA1475" s="11">
        <v>1</v>
      </c>
      <c r="BC1475" s="11" t="s">
        <v>5212</v>
      </c>
    </row>
    <row r="1476" spans="1:55" x14ac:dyDescent="0.25">
      <c r="A1476" t="str">
        <f t="shared" si="27"/>
        <v>С/392MG (BioChek) микоплазма галлисептикум уровень антител</v>
      </c>
      <c r="B1476" t="str">
        <f>IF(E1476="","",INDEX(Лаборатории!A:A,MATCH('Производственный контроль'!E1476,Лаборатории!B:B,0)))</f>
        <v xml:space="preserve">КУРИНОЕ ЦАРСТВО АО </v>
      </c>
      <c r="C1476" t="str">
        <f>IF(E1476="","",VLOOKUP(E1476,Лаборатории!B:D,3,0))</f>
        <v>U377_CHL</v>
      </c>
      <c r="D1476" s="12">
        <v>45712</v>
      </c>
      <c r="E1476" s="11" t="s">
        <v>793</v>
      </c>
      <c r="F1476" s="11" t="s">
        <v>544</v>
      </c>
      <c r="G1476" s="11" t="s">
        <v>4490</v>
      </c>
      <c r="H1476" s="11" t="s">
        <v>262</v>
      </c>
      <c r="I1476" s="11" t="s">
        <v>3422</v>
      </c>
      <c r="J1476" t="str">
        <f>IF(L1476="","",VLOOKUP(L1476,Продукция!B:D,3,0))</f>
        <v>Биологический_материал</v>
      </c>
      <c r="K1476" t="str">
        <f>IF(L1476="","",VLOOKUP(L1476,Продукция!B:C,2,0))</f>
        <v>Сыворотка крови</v>
      </c>
      <c r="L1476" s="151" t="s">
        <v>302</v>
      </c>
      <c r="M1476">
        <f>IF(L1476="","",VLOOKUP(L1476,Продукция!B:L,11,0))</f>
        <v>0</v>
      </c>
      <c r="N1476" s="11" t="s">
        <v>873</v>
      </c>
      <c r="P1476" s="11" t="s">
        <v>340</v>
      </c>
      <c r="Q1476" s="11" t="s">
        <v>854</v>
      </c>
      <c r="R1476" s="153" t="s">
        <v>5210</v>
      </c>
      <c r="S1476" s="11">
        <v>18</v>
      </c>
      <c r="T1476" s="11" t="s">
        <v>5213</v>
      </c>
      <c r="V1476" s="14">
        <v>45693</v>
      </c>
      <c r="Z1476" s="11" t="s">
        <v>4823</v>
      </c>
      <c r="AA1476" s="15">
        <v>0.54166666666666663</v>
      </c>
      <c r="AB1476" t="str">
        <f>IF(L1476="","",VLOOKUP(L1476&amp;I1476,Продукция!A:I,9,0))</f>
        <v>рекомендация производителя набора</v>
      </c>
      <c r="AC1476" s="14">
        <v>45715</v>
      </c>
      <c r="AD1476" s="11" t="s">
        <v>2676</v>
      </c>
      <c r="AE1476" s="11" t="s">
        <v>4823</v>
      </c>
      <c r="AF1476" t="str">
        <f>IF(AD1476="","",VLOOKUP(AD1476,'Сотрудники и ссылки'!A:B,2,0))</f>
        <v>Серолог</v>
      </c>
      <c r="AG1476">
        <f>IF(AD1476="","",VLOOKUP(AD1476,'Сотрудники и ссылки'!A:C,3,0))</f>
        <v>20007746</v>
      </c>
      <c r="AH1476" s="11" t="s">
        <v>2676</v>
      </c>
      <c r="AI1476" t="str">
        <f>IF(AH1476="","",VLOOKUP(AH1476,'Сотрудники и ссылки'!A:B,2,0))</f>
        <v>Серолог</v>
      </c>
      <c r="AJ1476">
        <f>IF(AH1476="","",VLOOKUP(AH1476,'Сотрудники и ссылки'!A:C,3,0))</f>
        <v>20007746</v>
      </c>
      <c r="AK1476" s="14">
        <v>45715</v>
      </c>
      <c r="AL1476" s="2">
        <f>IF(AK1476="","",AK1476+VLOOKUP(I1476,'Вид исследования'!B:E,4,0))</f>
        <v>45716</v>
      </c>
      <c r="AM1476" s="2">
        <f>IF(AK1476="","",AK1476+VLOOKUP(I1476,'Вид исследования'!B:F,5,0))</f>
        <v>45716</v>
      </c>
      <c r="AN1476" s="14">
        <v>45715</v>
      </c>
      <c r="AP1476" s="11" t="s">
        <v>189</v>
      </c>
      <c r="AQ1476" t="str">
        <f>IFERROR(IF(L1476="","",VLOOKUP(L1476&amp;I1476,Продукция!A:K,11,0)),"обратитесь к админ справочника")</f>
        <v>согласно рекомендациям производителя теста</v>
      </c>
      <c r="AR1476" s="11" t="s">
        <v>4823</v>
      </c>
      <c r="AS1476" t="str">
        <f>IFERROR(IF(L1476="","",VLOOKUP(L1476&amp;I1476,Продукция!A:J,10,0)),"обратитесь к админ справочника")</f>
        <v>инструкция тест- ситема Биочек СК -114</v>
      </c>
      <c r="AT1476" s="11" t="s">
        <v>4823</v>
      </c>
      <c r="AU1476" s="11" t="s">
        <v>4823</v>
      </c>
      <c r="AV1476" s="11" t="s">
        <v>2676</v>
      </c>
      <c r="AW1476" s="11" t="s">
        <v>4824</v>
      </c>
      <c r="AX1476" s="11" t="s">
        <v>4490</v>
      </c>
      <c r="AY1476" s="11" t="s">
        <v>3274</v>
      </c>
      <c r="AZ1476" s="11">
        <v>154</v>
      </c>
      <c r="BA1476" s="11">
        <v>1</v>
      </c>
      <c r="BC1476" s="11" t="s">
        <v>5212</v>
      </c>
    </row>
    <row r="1477" spans="1:55" x14ac:dyDescent="0.25">
      <c r="A1477" t="str">
        <f t="shared" si="27"/>
        <v>С/392MG (BioChek) микоплазма галлисептикум уровень антител</v>
      </c>
      <c r="B1477" t="str">
        <f>IF(E1477="","",INDEX(Лаборатории!A:A,MATCH('Производственный контроль'!E1477,Лаборатории!B:B,0)))</f>
        <v xml:space="preserve">КУРИНОЕ ЦАРСТВО АО </v>
      </c>
      <c r="C1477" t="str">
        <f>IF(E1477="","",VLOOKUP(E1477,Лаборатории!B:D,3,0))</f>
        <v>U377_CHL</v>
      </c>
      <c r="D1477" s="12">
        <v>45712</v>
      </c>
      <c r="E1477" s="11" t="s">
        <v>793</v>
      </c>
      <c r="F1477" s="11" t="s">
        <v>544</v>
      </c>
      <c r="G1477" s="11" t="s">
        <v>4490</v>
      </c>
      <c r="H1477" s="11" t="s">
        <v>262</v>
      </c>
      <c r="I1477" s="11" t="s">
        <v>3422</v>
      </c>
      <c r="J1477" t="str">
        <f>IF(L1477="","",VLOOKUP(L1477,Продукция!B:D,3,0))</f>
        <v>Биологический_материал</v>
      </c>
      <c r="K1477" t="str">
        <f>IF(L1477="","",VLOOKUP(L1477,Продукция!B:C,2,0))</f>
        <v>Сыворотка крови</v>
      </c>
      <c r="L1477" s="151" t="s">
        <v>302</v>
      </c>
      <c r="M1477">
        <f>IF(L1477="","",VLOOKUP(L1477,Продукция!B:L,11,0))</f>
        <v>0</v>
      </c>
      <c r="N1477" s="11" t="s">
        <v>873</v>
      </c>
      <c r="P1477" s="11" t="s">
        <v>340</v>
      </c>
      <c r="Q1477" s="11" t="s">
        <v>854</v>
      </c>
      <c r="R1477" s="153" t="s">
        <v>5211</v>
      </c>
      <c r="S1477" s="11">
        <v>18</v>
      </c>
      <c r="T1477" s="11" t="s">
        <v>5213</v>
      </c>
      <c r="V1477" s="14">
        <v>45697</v>
      </c>
      <c r="Z1477" s="11" t="s">
        <v>4823</v>
      </c>
      <c r="AA1477" s="15">
        <v>0.54166666666666663</v>
      </c>
      <c r="AB1477" t="str">
        <f>IF(L1477="","",VLOOKUP(L1477&amp;I1477,Продукция!A:I,9,0))</f>
        <v>рекомендация производителя набора</v>
      </c>
      <c r="AC1477" s="14">
        <v>45715</v>
      </c>
      <c r="AD1477" s="11" t="s">
        <v>2676</v>
      </c>
      <c r="AE1477" s="11" t="s">
        <v>4823</v>
      </c>
      <c r="AF1477" t="str">
        <f>IF(AD1477="","",VLOOKUP(AD1477,'Сотрудники и ссылки'!A:B,2,0))</f>
        <v>Серолог</v>
      </c>
      <c r="AG1477">
        <f>IF(AD1477="","",VLOOKUP(AD1477,'Сотрудники и ссылки'!A:C,3,0))</f>
        <v>20007746</v>
      </c>
      <c r="AH1477" s="11" t="s">
        <v>2676</v>
      </c>
      <c r="AI1477" t="str">
        <f>IF(AH1477="","",VLOOKUP(AH1477,'Сотрудники и ссылки'!A:B,2,0))</f>
        <v>Серолог</v>
      </c>
      <c r="AJ1477">
        <f>IF(AH1477="","",VLOOKUP(AH1477,'Сотрудники и ссылки'!A:C,3,0))</f>
        <v>20007746</v>
      </c>
      <c r="AK1477" s="14">
        <v>45715</v>
      </c>
      <c r="AL1477" s="2">
        <f>IF(AK1477="","",AK1477+VLOOKUP(I1477,'Вид исследования'!B:E,4,0))</f>
        <v>45716</v>
      </c>
      <c r="AM1477" s="2">
        <f>IF(AK1477="","",AK1477+VLOOKUP(I1477,'Вид исследования'!B:F,5,0))</f>
        <v>45716</v>
      </c>
      <c r="AN1477" s="14">
        <v>45715</v>
      </c>
      <c r="AP1477" s="11" t="s">
        <v>189</v>
      </c>
      <c r="AQ1477" t="str">
        <f>IFERROR(IF(L1477="","",VLOOKUP(L1477&amp;I1477,Продукция!A:K,11,0)),"обратитесь к админ справочника")</f>
        <v>согласно рекомендациям производителя теста</v>
      </c>
      <c r="AR1477" s="11" t="s">
        <v>4823</v>
      </c>
      <c r="AS1477" t="str">
        <f>IFERROR(IF(L1477="","",VLOOKUP(L1477&amp;I1477,Продукция!A:J,10,0)),"обратитесь к админ справочника")</f>
        <v>инструкция тест- ситема Биочек СК -114</v>
      </c>
      <c r="AT1477" s="11" t="s">
        <v>4823</v>
      </c>
      <c r="AU1477" s="11" t="s">
        <v>4823</v>
      </c>
      <c r="AV1477" s="11" t="s">
        <v>2676</v>
      </c>
      <c r="AW1477" s="11" t="s">
        <v>4824</v>
      </c>
      <c r="AX1477" s="11" t="s">
        <v>4490</v>
      </c>
      <c r="AY1477" s="11" t="s">
        <v>3275</v>
      </c>
      <c r="AZ1477" s="11">
        <v>154</v>
      </c>
      <c r="BA1477" s="11">
        <v>1</v>
      </c>
      <c r="BC1477" s="11" t="s">
        <v>5212</v>
      </c>
    </row>
    <row r="1478" spans="1:55" x14ac:dyDescent="0.25">
      <c r="A1478" t="str">
        <f t="shared" si="27"/>
        <v>С/392MS (BioChek) микоплазма синовия уровень антител</v>
      </c>
      <c r="B1478" t="str">
        <f>IF(E1478="","",INDEX(Лаборатории!A:A,MATCH('Производственный контроль'!E1478,Лаборатории!B:B,0)))</f>
        <v xml:space="preserve">КУРИНОЕ ЦАРСТВО АО </v>
      </c>
      <c r="C1478" t="str">
        <f>IF(E1478="","",VLOOKUP(E1478,Лаборатории!B:D,3,0))</f>
        <v>U377_CHL</v>
      </c>
      <c r="D1478" s="12">
        <v>45712</v>
      </c>
      <c r="E1478" s="11" t="s">
        <v>793</v>
      </c>
      <c r="F1478" s="11" t="s">
        <v>544</v>
      </c>
      <c r="G1478" s="11" t="s">
        <v>4490</v>
      </c>
      <c r="H1478" s="11" t="s">
        <v>262</v>
      </c>
      <c r="I1478" s="11" t="s">
        <v>3423</v>
      </c>
      <c r="J1478" t="str">
        <f>IF(L1478="","",VLOOKUP(L1478,Продукция!B:D,3,0))</f>
        <v>Биологический_материал</v>
      </c>
      <c r="K1478" t="str">
        <f>IF(L1478="","",VLOOKUP(L1478,Продукция!B:C,2,0))</f>
        <v>Сыворотка крови</v>
      </c>
      <c r="L1478" s="151" t="s">
        <v>302</v>
      </c>
      <c r="M1478">
        <f>IF(L1478="","",VLOOKUP(L1478,Продукция!B:L,11,0))</f>
        <v>0</v>
      </c>
      <c r="N1478" s="11" t="s">
        <v>873</v>
      </c>
      <c r="P1478" s="11" t="s">
        <v>340</v>
      </c>
      <c r="Q1478" s="11" t="s">
        <v>854</v>
      </c>
      <c r="R1478" s="153" t="s">
        <v>5210</v>
      </c>
      <c r="S1478" s="11">
        <v>18</v>
      </c>
      <c r="T1478" s="11" t="s">
        <v>5213</v>
      </c>
      <c r="V1478" s="14">
        <v>45693</v>
      </c>
      <c r="Z1478" s="11" t="s">
        <v>4823</v>
      </c>
      <c r="AA1478" s="15">
        <v>0.54166666666666663</v>
      </c>
      <c r="AB1478" t="str">
        <f>IF(L1478="","",VLOOKUP(L1478&amp;I1478,Продукция!A:I,9,0))</f>
        <v>рекомендация производителя набора</v>
      </c>
      <c r="AC1478" s="14">
        <v>45715</v>
      </c>
      <c r="AD1478" s="11" t="s">
        <v>2676</v>
      </c>
      <c r="AE1478" s="11" t="s">
        <v>4823</v>
      </c>
      <c r="AF1478" t="str">
        <f>IF(AD1478="","",VLOOKUP(AD1478,'Сотрудники и ссылки'!A:B,2,0))</f>
        <v>Серолог</v>
      </c>
      <c r="AG1478">
        <f>IF(AD1478="","",VLOOKUP(AD1478,'Сотрудники и ссылки'!A:C,3,0))</f>
        <v>20007746</v>
      </c>
      <c r="AH1478" s="11" t="s">
        <v>2676</v>
      </c>
      <c r="AI1478" t="str">
        <f>IF(AH1478="","",VLOOKUP(AH1478,'Сотрудники и ссылки'!A:B,2,0))</f>
        <v>Серолог</v>
      </c>
      <c r="AJ1478">
        <f>IF(AH1478="","",VLOOKUP(AH1478,'Сотрудники и ссылки'!A:C,3,0))</f>
        <v>20007746</v>
      </c>
      <c r="AK1478" s="14">
        <v>45715</v>
      </c>
      <c r="AL1478" s="2">
        <f>IF(AK1478="","",AK1478+VLOOKUP(I1478,'Вид исследования'!B:E,4,0))</f>
        <v>45716</v>
      </c>
      <c r="AM1478" s="2">
        <f>IF(AK1478="","",AK1478+VLOOKUP(I1478,'Вид исследования'!B:F,5,0))</f>
        <v>45716</v>
      </c>
      <c r="AN1478" s="14">
        <v>45715</v>
      </c>
      <c r="AP1478" s="11" t="s">
        <v>189</v>
      </c>
      <c r="AQ1478" t="str">
        <f>IFERROR(IF(L1478="","",VLOOKUP(L1478&amp;I1478,Продукция!A:K,11,0)),"обратитесь к админ справочника")</f>
        <v>согласно рекомендациям производителя теста</v>
      </c>
      <c r="AR1478" s="11" t="s">
        <v>4823</v>
      </c>
      <c r="AS1478" t="str">
        <f>IFERROR(IF(L1478="","",VLOOKUP(L1478&amp;I1478,Продукция!A:J,10,0)),"обратитесь к админ справочника")</f>
        <v>инструкция тест- ситема Биочек СК -115</v>
      </c>
      <c r="AT1478" s="11" t="s">
        <v>4823</v>
      </c>
      <c r="AU1478" s="11" t="s">
        <v>4823</v>
      </c>
      <c r="AV1478" s="11" t="s">
        <v>2676</v>
      </c>
      <c r="AW1478" s="11" t="s">
        <v>4824</v>
      </c>
      <c r="AX1478" s="11" t="s">
        <v>4490</v>
      </c>
      <c r="AY1478" s="11" t="s">
        <v>3274</v>
      </c>
      <c r="AZ1478" s="11">
        <v>154</v>
      </c>
      <c r="BA1478" s="11">
        <v>1</v>
      </c>
      <c r="BC1478" s="11" t="s">
        <v>5212</v>
      </c>
    </row>
    <row r="1479" spans="1:55" x14ac:dyDescent="0.25">
      <c r="A1479" t="str">
        <f t="shared" si="27"/>
        <v>С/392MS (BioChek) микоплазма синовия уровень антител</v>
      </c>
      <c r="B1479" t="str">
        <f>IF(E1479="","",INDEX(Лаборатории!A:A,MATCH('Производственный контроль'!E1479,Лаборатории!B:B,0)))</f>
        <v xml:space="preserve">КУРИНОЕ ЦАРСТВО АО </v>
      </c>
      <c r="C1479" t="str">
        <f>IF(E1479="","",VLOOKUP(E1479,Лаборатории!B:D,3,0))</f>
        <v>U377_CHL</v>
      </c>
      <c r="D1479" s="12">
        <v>45712</v>
      </c>
      <c r="E1479" s="11" t="s">
        <v>793</v>
      </c>
      <c r="F1479" s="11" t="s">
        <v>544</v>
      </c>
      <c r="G1479" s="11" t="s">
        <v>4490</v>
      </c>
      <c r="H1479" s="11" t="s">
        <v>262</v>
      </c>
      <c r="I1479" s="11" t="s">
        <v>3423</v>
      </c>
      <c r="J1479" t="str">
        <f>IF(L1479="","",VLOOKUP(L1479,Продукция!B:D,3,0))</f>
        <v>Биологический_материал</v>
      </c>
      <c r="K1479" t="str">
        <f>IF(L1479="","",VLOOKUP(L1479,Продукция!B:C,2,0))</f>
        <v>Сыворотка крови</v>
      </c>
      <c r="L1479" s="151" t="s">
        <v>302</v>
      </c>
      <c r="M1479">
        <f>IF(L1479="","",VLOOKUP(L1479,Продукция!B:L,11,0))</f>
        <v>0</v>
      </c>
      <c r="N1479" s="11" t="s">
        <v>873</v>
      </c>
      <c r="P1479" s="11" t="s">
        <v>340</v>
      </c>
      <c r="Q1479" s="11" t="s">
        <v>854</v>
      </c>
      <c r="R1479" s="153" t="s">
        <v>5211</v>
      </c>
      <c r="S1479" s="11">
        <v>18</v>
      </c>
      <c r="T1479" s="11" t="s">
        <v>5213</v>
      </c>
      <c r="V1479" s="14">
        <v>45697</v>
      </c>
      <c r="Z1479" s="11" t="s">
        <v>4823</v>
      </c>
      <c r="AA1479" s="15">
        <v>0.54166666666666663</v>
      </c>
      <c r="AB1479" t="str">
        <f>IF(L1479="","",VLOOKUP(L1479&amp;I1479,Продукция!A:I,9,0))</f>
        <v>рекомендация производителя набора</v>
      </c>
      <c r="AC1479" s="14">
        <v>45715</v>
      </c>
      <c r="AD1479" s="11" t="s">
        <v>2676</v>
      </c>
      <c r="AE1479" s="11" t="s">
        <v>4823</v>
      </c>
      <c r="AF1479" t="str">
        <f>IF(AD1479="","",VLOOKUP(AD1479,'Сотрудники и ссылки'!A:B,2,0))</f>
        <v>Серолог</v>
      </c>
      <c r="AG1479">
        <f>IF(AD1479="","",VLOOKUP(AD1479,'Сотрудники и ссылки'!A:C,3,0))</f>
        <v>20007746</v>
      </c>
      <c r="AH1479" s="11" t="s">
        <v>2676</v>
      </c>
      <c r="AI1479" t="str">
        <f>IF(AH1479="","",VLOOKUP(AH1479,'Сотрудники и ссылки'!A:B,2,0))</f>
        <v>Серолог</v>
      </c>
      <c r="AJ1479">
        <f>IF(AH1479="","",VLOOKUP(AH1479,'Сотрудники и ссылки'!A:C,3,0))</f>
        <v>20007746</v>
      </c>
      <c r="AK1479" s="14">
        <v>45715</v>
      </c>
      <c r="AL1479" s="2">
        <f>IF(AK1479="","",AK1479+VLOOKUP(I1479,'Вид исследования'!B:E,4,0))</f>
        <v>45716</v>
      </c>
      <c r="AM1479" s="2">
        <f>IF(AK1479="","",AK1479+VLOOKUP(I1479,'Вид исследования'!B:F,5,0))</f>
        <v>45716</v>
      </c>
      <c r="AN1479" s="14">
        <v>45715</v>
      </c>
      <c r="AP1479" s="11" t="s">
        <v>189</v>
      </c>
      <c r="AQ1479" t="str">
        <f>IFERROR(IF(L1479="","",VLOOKUP(L1479&amp;I1479,Продукция!A:K,11,0)),"обратитесь к админ справочника")</f>
        <v>согласно рекомендациям производителя теста</v>
      </c>
      <c r="AR1479" s="11" t="s">
        <v>4823</v>
      </c>
      <c r="AS1479" t="str">
        <f>IFERROR(IF(L1479="","",VLOOKUP(L1479&amp;I1479,Продукция!A:J,10,0)),"обратитесь к админ справочника")</f>
        <v>инструкция тест- ситема Биочек СК -115</v>
      </c>
      <c r="AT1479" s="11" t="s">
        <v>4823</v>
      </c>
      <c r="AU1479" s="11" t="s">
        <v>4823</v>
      </c>
      <c r="AV1479" s="11" t="s">
        <v>2676</v>
      </c>
      <c r="AW1479" s="11" t="s">
        <v>4824</v>
      </c>
      <c r="AX1479" s="11" t="s">
        <v>4490</v>
      </c>
      <c r="AY1479" s="11" t="s">
        <v>3275</v>
      </c>
      <c r="AZ1479" s="11">
        <v>154</v>
      </c>
      <c r="BA1479" s="11">
        <v>1</v>
      </c>
      <c r="BC1479" s="11" t="s">
        <v>5212</v>
      </c>
    </row>
    <row r="1480" spans="1:55" x14ac:dyDescent="0.25">
      <c r="A1480" t="str">
        <f t="shared" si="27"/>
        <v>С/392AE (BioChek) энцефаломиелит уровень антител</v>
      </c>
      <c r="B1480" t="str">
        <f>IF(E1480="","",INDEX(Лаборатории!A:A,MATCH('Производственный контроль'!E1480,Лаборатории!B:B,0)))</f>
        <v xml:space="preserve">КУРИНОЕ ЦАРСТВО АО </v>
      </c>
      <c r="C1480" t="str">
        <f>IF(E1480="","",VLOOKUP(E1480,Лаборатории!B:D,3,0))</f>
        <v>U377_CHL</v>
      </c>
      <c r="D1480" s="12">
        <v>45712</v>
      </c>
      <c r="E1480" s="11" t="s">
        <v>793</v>
      </c>
      <c r="F1480" s="11" t="s">
        <v>544</v>
      </c>
      <c r="G1480" s="11" t="s">
        <v>4490</v>
      </c>
      <c r="H1480" s="11" t="s">
        <v>262</v>
      </c>
      <c r="I1480" s="11" t="s">
        <v>3405</v>
      </c>
      <c r="J1480" t="str">
        <f>IF(L1480="","",VLOOKUP(L1480,Продукция!B:D,3,0))</f>
        <v>Биологический_материал</v>
      </c>
      <c r="K1480" t="str">
        <f>IF(L1480="","",VLOOKUP(L1480,Продукция!B:C,2,0))</f>
        <v>Сыворотка крови</v>
      </c>
      <c r="L1480" s="151" t="s">
        <v>302</v>
      </c>
      <c r="M1480">
        <f>IF(L1480="","",VLOOKUP(L1480,Продукция!B:L,11,0))</f>
        <v>0</v>
      </c>
      <c r="N1480" s="11" t="s">
        <v>873</v>
      </c>
      <c r="P1480" s="11" t="s">
        <v>340</v>
      </c>
      <c r="Q1480" s="11" t="s">
        <v>854</v>
      </c>
      <c r="R1480" s="153" t="s">
        <v>5210</v>
      </c>
      <c r="S1480" s="11">
        <v>18</v>
      </c>
      <c r="T1480" s="11" t="s">
        <v>5213</v>
      </c>
      <c r="V1480" s="14">
        <v>45693</v>
      </c>
      <c r="Z1480" s="11" t="s">
        <v>4823</v>
      </c>
      <c r="AA1480" s="15">
        <v>0.54166666666666663</v>
      </c>
      <c r="AB1480" t="str">
        <f>IF(L1480="","",VLOOKUP(L1480&amp;I1480,Продукция!A:I,9,0))</f>
        <v>рекомендация производителя набора</v>
      </c>
      <c r="AC1480" s="14">
        <v>45715</v>
      </c>
      <c r="AD1480" s="11" t="s">
        <v>2676</v>
      </c>
      <c r="AE1480" s="11" t="s">
        <v>4823</v>
      </c>
      <c r="AF1480" t="str">
        <f>IF(AD1480="","",VLOOKUP(AD1480,'Сотрудники и ссылки'!A:B,2,0))</f>
        <v>Серолог</v>
      </c>
      <c r="AG1480">
        <f>IF(AD1480="","",VLOOKUP(AD1480,'Сотрудники и ссылки'!A:C,3,0))</f>
        <v>20007746</v>
      </c>
      <c r="AH1480" s="11" t="s">
        <v>2676</v>
      </c>
      <c r="AI1480" t="str">
        <f>IF(AH1480="","",VLOOKUP(AH1480,'Сотрудники и ссылки'!A:B,2,0))</f>
        <v>Серолог</v>
      </c>
      <c r="AJ1480">
        <f>IF(AH1480="","",VLOOKUP(AH1480,'Сотрудники и ссылки'!A:C,3,0))</f>
        <v>20007746</v>
      </c>
      <c r="AK1480" s="14">
        <v>45715</v>
      </c>
      <c r="AL1480" s="2">
        <f>IF(AK1480="","",AK1480+VLOOKUP(I1480,'Вид исследования'!B:E,4,0))</f>
        <v>45716</v>
      </c>
      <c r="AM1480" s="2">
        <f>IF(AK1480="","",AK1480+VLOOKUP(I1480,'Вид исследования'!B:F,5,0))</f>
        <v>45716</v>
      </c>
      <c r="AN1480" s="14">
        <v>45715</v>
      </c>
      <c r="AP1480" s="11" t="s">
        <v>189</v>
      </c>
      <c r="AQ1480" t="str">
        <f>IFERROR(IF(L1480="","",VLOOKUP(L1480&amp;I1480,Продукция!A:K,11,0)),"обратитесь к админ справочника")</f>
        <v>согласно рекомендациям производителя теста</v>
      </c>
      <c r="AR1480" s="11" t="s">
        <v>4823</v>
      </c>
      <c r="AS1480" t="str">
        <f>IFERROR(IF(L1480="","",VLOOKUP(L1480&amp;I1480,Продукция!A:J,10,0)),"обратитесь к админ справочника")</f>
        <v>инструкция тест- ситема Биочек СК -123</v>
      </c>
      <c r="AT1480" s="11" t="s">
        <v>4823</v>
      </c>
      <c r="AU1480" s="11" t="s">
        <v>4823</v>
      </c>
      <c r="AV1480" s="11" t="s">
        <v>2676</v>
      </c>
      <c r="AW1480" s="11" t="s">
        <v>4824</v>
      </c>
      <c r="AX1480" s="11" t="s">
        <v>4490</v>
      </c>
      <c r="AY1480" s="11" t="s">
        <v>3274</v>
      </c>
      <c r="AZ1480" s="11">
        <v>154</v>
      </c>
      <c r="BA1480" s="11">
        <v>1</v>
      </c>
      <c r="BC1480" s="11" t="s">
        <v>5212</v>
      </c>
    </row>
    <row r="1481" spans="1:55" x14ac:dyDescent="0.25">
      <c r="A1481" t="str">
        <f t="shared" si="27"/>
        <v>С/392AE (BioChek) энцефаломиелит уровень антител</v>
      </c>
      <c r="B1481" t="str">
        <f>IF(E1481="","",INDEX(Лаборатории!A:A,MATCH('Производственный контроль'!E1481,Лаборатории!B:B,0)))</f>
        <v xml:space="preserve">КУРИНОЕ ЦАРСТВО АО </v>
      </c>
      <c r="C1481" t="str">
        <f>IF(E1481="","",VLOOKUP(E1481,Лаборатории!B:D,3,0))</f>
        <v>U377_CHL</v>
      </c>
      <c r="D1481" s="12">
        <v>45712</v>
      </c>
      <c r="E1481" s="11" t="s">
        <v>793</v>
      </c>
      <c r="F1481" s="11" t="s">
        <v>544</v>
      </c>
      <c r="G1481" s="11" t="s">
        <v>4490</v>
      </c>
      <c r="H1481" s="11" t="s">
        <v>262</v>
      </c>
      <c r="I1481" s="11" t="s">
        <v>3405</v>
      </c>
      <c r="J1481" t="str">
        <f>IF(L1481="","",VLOOKUP(L1481,Продукция!B:D,3,0))</f>
        <v>Биологический_материал</v>
      </c>
      <c r="K1481" t="str">
        <f>IF(L1481="","",VLOOKUP(L1481,Продукция!B:C,2,0))</f>
        <v>Сыворотка крови</v>
      </c>
      <c r="L1481" s="151" t="s">
        <v>302</v>
      </c>
      <c r="M1481">
        <f>IF(L1481="","",VLOOKUP(L1481,Продукция!B:L,11,0))</f>
        <v>0</v>
      </c>
      <c r="N1481" s="11" t="s">
        <v>873</v>
      </c>
      <c r="P1481" s="11" t="s">
        <v>340</v>
      </c>
      <c r="Q1481" s="11" t="s">
        <v>854</v>
      </c>
      <c r="R1481" s="153" t="s">
        <v>5211</v>
      </c>
      <c r="S1481" s="11">
        <v>18</v>
      </c>
      <c r="T1481" s="11" t="s">
        <v>5213</v>
      </c>
      <c r="V1481" s="14">
        <v>45697</v>
      </c>
      <c r="Z1481" s="11" t="s">
        <v>4823</v>
      </c>
      <c r="AA1481" s="15">
        <v>0.54166666666666663</v>
      </c>
      <c r="AB1481" t="str">
        <f>IF(L1481="","",VLOOKUP(L1481&amp;I1481,Продукция!A:I,9,0))</f>
        <v>рекомендация производителя набора</v>
      </c>
      <c r="AC1481" s="14">
        <v>45715</v>
      </c>
      <c r="AD1481" s="11" t="s">
        <v>2676</v>
      </c>
      <c r="AE1481" s="11" t="s">
        <v>4823</v>
      </c>
      <c r="AF1481" t="str">
        <f>IF(AD1481="","",VLOOKUP(AD1481,'Сотрудники и ссылки'!A:B,2,0))</f>
        <v>Серолог</v>
      </c>
      <c r="AG1481">
        <f>IF(AD1481="","",VLOOKUP(AD1481,'Сотрудники и ссылки'!A:C,3,0))</f>
        <v>20007746</v>
      </c>
      <c r="AH1481" s="11" t="s">
        <v>2676</v>
      </c>
      <c r="AI1481" t="str">
        <f>IF(AH1481="","",VLOOKUP(AH1481,'Сотрудники и ссылки'!A:B,2,0))</f>
        <v>Серолог</v>
      </c>
      <c r="AJ1481">
        <f>IF(AH1481="","",VLOOKUP(AH1481,'Сотрудники и ссылки'!A:C,3,0))</f>
        <v>20007746</v>
      </c>
      <c r="AK1481" s="14">
        <v>45715</v>
      </c>
      <c r="AL1481" s="2">
        <f>IF(AK1481="","",AK1481+VLOOKUP(I1481,'Вид исследования'!B:E,4,0))</f>
        <v>45716</v>
      </c>
      <c r="AM1481" s="2">
        <f>IF(AK1481="","",AK1481+VLOOKUP(I1481,'Вид исследования'!B:F,5,0))</f>
        <v>45716</v>
      </c>
      <c r="AN1481" s="14">
        <v>45715</v>
      </c>
      <c r="AP1481" s="11" t="s">
        <v>189</v>
      </c>
      <c r="AQ1481" t="str">
        <f>IFERROR(IF(L1481="","",VLOOKUP(L1481&amp;I1481,Продукция!A:K,11,0)),"обратитесь к админ справочника")</f>
        <v>согласно рекомендациям производителя теста</v>
      </c>
      <c r="AR1481" s="11" t="s">
        <v>4823</v>
      </c>
      <c r="AS1481" t="str">
        <f>IFERROR(IF(L1481="","",VLOOKUP(L1481&amp;I1481,Продукция!A:J,10,0)),"обратитесь к админ справочника")</f>
        <v>инструкция тест- ситема Биочек СК -123</v>
      </c>
      <c r="AT1481" s="11" t="s">
        <v>4823</v>
      </c>
      <c r="AU1481" s="11" t="s">
        <v>4823</v>
      </c>
      <c r="AV1481" s="11" t="s">
        <v>2676</v>
      </c>
      <c r="AW1481" s="11" t="s">
        <v>4824</v>
      </c>
      <c r="AX1481" s="11" t="s">
        <v>4490</v>
      </c>
      <c r="AY1481" s="11" t="s">
        <v>3275</v>
      </c>
      <c r="AZ1481" s="11">
        <v>154</v>
      </c>
      <c r="BA1481" s="11">
        <v>1</v>
      </c>
      <c r="BC1481" s="11" t="s">
        <v>5212</v>
      </c>
    </row>
    <row r="1482" spans="1:55" x14ac:dyDescent="0.25">
      <c r="A1482" t="str">
        <f t="shared" si="27"/>
        <v>С/393Вирус гриппа птиц подтипа H9 уровень антител (ВНИИЗЖ)</v>
      </c>
      <c r="B1482" t="str">
        <f>IF(E1482="","",INDEX(Лаборатории!A:A,MATCH('Производственный контроль'!E1482,Лаборатории!B:B,0)))</f>
        <v xml:space="preserve">КУРИНОЕ ЦАРСТВО АО </v>
      </c>
      <c r="C1482" t="str">
        <f>IF(E1482="","",VLOOKUP(E1482,Лаборатории!B:D,3,0))</f>
        <v>U377_CHL</v>
      </c>
      <c r="D1482" s="12">
        <v>45713</v>
      </c>
      <c r="E1482" s="11" t="s">
        <v>793</v>
      </c>
      <c r="F1482" s="11" t="s">
        <v>544</v>
      </c>
      <c r="G1482" s="11" t="s">
        <v>565</v>
      </c>
      <c r="H1482" s="11" t="s">
        <v>312</v>
      </c>
      <c r="I1482" s="11" t="s">
        <v>3435</v>
      </c>
      <c r="J1482" t="str">
        <f>IF(L1482="","",VLOOKUP(L1482,Продукция!B:D,3,0))</f>
        <v>Биологический_материал</v>
      </c>
      <c r="K1482" t="str">
        <f>IF(L1482="","",VLOOKUP(L1482,Продукция!B:C,2,0))</f>
        <v>Сыворотка крови</v>
      </c>
      <c r="L1482" s="151" t="s">
        <v>302</v>
      </c>
      <c r="M1482">
        <f>IF(L1482="","",VLOOKUP(L1482,Продукция!B:L,11,0))</f>
        <v>0</v>
      </c>
      <c r="N1482" s="11" t="s">
        <v>873</v>
      </c>
      <c r="P1482" s="11" t="s">
        <v>340</v>
      </c>
      <c r="Q1482" s="11" t="s">
        <v>854</v>
      </c>
      <c r="R1482" s="153" t="s">
        <v>4931</v>
      </c>
      <c r="S1482" s="11">
        <v>20</v>
      </c>
      <c r="T1482" s="11" t="s">
        <v>5214</v>
      </c>
      <c r="V1482" s="14">
        <v>45712</v>
      </c>
      <c r="Z1482" s="11" t="s">
        <v>4823</v>
      </c>
      <c r="AA1482" s="15">
        <v>0.59375</v>
      </c>
      <c r="AB1482" t="str">
        <f>IF(L1482="","",VLOOKUP(L1482&amp;I1482,Продукция!A:I,9,0))</f>
        <v>рекомендация производителя набора</v>
      </c>
      <c r="AC1482" s="14">
        <v>45714</v>
      </c>
      <c r="AD1482" s="11" t="s">
        <v>2673</v>
      </c>
      <c r="AE1482" s="11" t="s">
        <v>4823</v>
      </c>
      <c r="AF1482" t="str">
        <f>IF(AD1482="","",VLOOKUP(AD1482,'Сотрудники и ссылки'!A:B,2,0))</f>
        <v>Серолог</v>
      </c>
      <c r="AG1482">
        <f>IF(AD1482="","",VLOOKUP(AD1482,'Сотрудники и ссылки'!A:C,3,0))</f>
        <v>20001771</v>
      </c>
      <c r="AH1482" s="11" t="s">
        <v>2673</v>
      </c>
      <c r="AI1482" t="str">
        <f>IF(AH1482="","",VLOOKUP(AH1482,'Сотрудники и ссылки'!A:B,2,0))</f>
        <v>Серолог</v>
      </c>
      <c r="AJ1482">
        <f>IF(AH1482="","",VLOOKUP(AH1482,'Сотрудники и ссылки'!A:C,3,0))</f>
        <v>20001771</v>
      </c>
      <c r="AK1482" s="14">
        <v>45714</v>
      </c>
      <c r="AL1482" s="2">
        <f>IF(AK1482="","",AK1482+VLOOKUP(I1482,'Вид исследования'!B:E,4,0))</f>
        <v>45715</v>
      </c>
      <c r="AM1482" s="2">
        <f>IF(AK1482="","",AK1482+VLOOKUP(I1482,'Вид исследования'!B:F,5,0))</f>
        <v>45715</v>
      </c>
      <c r="AN1482" s="14">
        <v>45714</v>
      </c>
      <c r="AP1482" s="11" t="s">
        <v>189</v>
      </c>
      <c r="AQ1482" t="str">
        <f>IFERROR(IF(L1482="","",VLOOKUP(L1482&amp;I1482,Продукция!A:K,11,0)),"обратитесь к админ справочника")</f>
        <v>согласно рекомендациям производителя теста</v>
      </c>
      <c r="AR1482" s="11" t="s">
        <v>4823</v>
      </c>
      <c r="AS1482" t="str">
        <f>IFERROR(IF(L1482="","",VLOOKUP(L1482&amp;I1482,Продукция!A:J,10,0)),"обратитесь к админ справочника")</f>
        <v>инструкция по применению набора AI, Н9</v>
      </c>
      <c r="AT1482" s="11" t="s">
        <v>4823</v>
      </c>
      <c r="AU1482" s="11" t="s">
        <v>4823</v>
      </c>
      <c r="AV1482" s="11" t="s">
        <v>2673</v>
      </c>
      <c r="AW1482" s="11" t="s">
        <v>4824</v>
      </c>
      <c r="AX1482" s="11" t="s">
        <v>565</v>
      </c>
      <c r="AY1482" s="11" t="s">
        <v>1252</v>
      </c>
      <c r="AZ1482" s="11">
        <v>154</v>
      </c>
      <c r="BA1482" s="11">
        <v>1</v>
      </c>
      <c r="BC1482" s="11" t="s">
        <v>5109</v>
      </c>
    </row>
    <row r="1483" spans="1:55" x14ac:dyDescent="0.25">
      <c r="A1483" t="str">
        <f t="shared" ref="A1483:A1485" si="28">T1483&amp;I1483</f>
        <v>С/393Вирус гриппа птиц подтипа H9 уровень антител (ВНИИЗЖ)</v>
      </c>
      <c r="B1483" t="str">
        <f>IF(E1483="","",INDEX(Лаборатории!A:A,MATCH('Производственный контроль'!E1483,Лаборатории!B:B,0)))</f>
        <v xml:space="preserve">КУРИНОЕ ЦАРСТВО АО </v>
      </c>
      <c r="C1483" t="str">
        <f>IF(E1483="","",VLOOKUP(E1483,Лаборатории!B:D,3,0))</f>
        <v>U377_CHL</v>
      </c>
      <c r="D1483" s="12">
        <v>45713</v>
      </c>
      <c r="E1483" s="11" t="s">
        <v>793</v>
      </c>
      <c r="F1483" s="11" t="s">
        <v>544</v>
      </c>
      <c r="G1483" s="11" t="s">
        <v>565</v>
      </c>
      <c r="H1483" s="11" t="s">
        <v>312</v>
      </c>
      <c r="I1483" s="11" t="s">
        <v>3435</v>
      </c>
      <c r="J1483" t="str">
        <f>IF(L1483="","",VLOOKUP(L1483,Продукция!B:D,3,0))</f>
        <v>Биологический_материал</v>
      </c>
      <c r="K1483" t="str">
        <f>IF(L1483="","",VLOOKUP(L1483,Продукция!B:C,2,0))</f>
        <v>Сыворотка крови</v>
      </c>
      <c r="L1483" s="151" t="s">
        <v>302</v>
      </c>
      <c r="M1483">
        <f>IF(L1483="","",VLOOKUP(L1483,Продукция!B:L,11,0))</f>
        <v>0</v>
      </c>
      <c r="N1483" s="11" t="s">
        <v>873</v>
      </c>
      <c r="P1483" s="11" t="s">
        <v>340</v>
      </c>
      <c r="Q1483" s="11" t="s">
        <v>854</v>
      </c>
      <c r="R1483" s="153" t="s">
        <v>5105</v>
      </c>
      <c r="S1483" s="11">
        <v>20</v>
      </c>
      <c r="T1483" s="11" t="s">
        <v>5214</v>
      </c>
      <c r="V1483" s="14">
        <v>45711</v>
      </c>
      <c r="Z1483" s="11" t="s">
        <v>4823</v>
      </c>
      <c r="AA1483" s="15">
        <v>0.59375</v>
      </c>
      <c r="AB1483" t="str">
        <f>IF(L1483="","",VLOOKUP(L1483&amp;I1483,Продукция!A:I,9,0))</f>
        <v>рекомендация производителя набора</v>
      </c>
      <c r="AC1483" s="14">
        <v>45714</v>
      </c>
      <c r="AD1483" s="11" t="s">
        <v>2673</v>
      </c>
      <c r="AE1483" s="11" t="s">
        <v>4823</v>
      </c>
      <c r="AF1483" t="str">
        <f>IF(AD1483="","",VLOOKUP(AD1483,'Сотрудники и ссылки'!A:B,2,0))</f>
        <v>Серолог</v>
      </c>
      <c r="AG1483">
        <f>IF(AD1483="","",VLOOKUP(AD1483,'Сотрудники и ссылки'!A:C,3,0))</f>
        <v>20001771</v>
      </c>
      <c r="AH1483" s="11" t="s">
        <v>2673</v>
      </c>
      <c r="AI1483" t="str">
        <f>IF(AH1483="","",VLOOKUP(AH1483,'Сотрудники и ссылки'!A:B,2,0))</f>
        <v>Серолог</v>
      </c>
      <c r="AJ1483">
        <f>IF(AH1483="","",VLOOKUP(AH1483,'Сотрудники и ссылки'!A:C,3,0))</f>
        <v>20001771</v>
      </c>
      <c r="AK1483" s="14">
        <v>45714</v>
      </c>
      <c r="AL1483" s="2">
        <f>IF(AK1483="","",AK1483+VLOOKUP(I1483,'Вид исследования'!B:E,4,0))</f>
        <v>45715</v>
      </c>
      <c r="AM1483" s="2">
        <f>IF(AK1483="","",AK1483+VLOOKUP(I1483,'Вид исследования'!B:F,5,0))</f>
        <v>45715</v>
      </c>
      <c r="AN1483" s="14">
        <v>45714</v>
      </c>
      <c r="AP1483" s="11" t="s">
        <v>189</v>
      </c>
      <c r="AQ1483" t="str">
        <f>IFERROR(IF(L1483="","",VLOOKUP(L1483&amp;I1483,Продукция!A:K,11,0)),"обратитесь к админ справочника")</f>
        <v>согласно рекомендациям производителя теста</v>
      </c>
      <c r="AR1483" s="11" t="s">
        <v>4823</v>
      </c>
      <c r="AS1483" t="str">
        <f>IFERROR(IF(L1483="","",VLOOKUP(L1483&amp;I1483,Продукция!A:J,10,0)),"обратитесь к админ справочника")</f>
        <v>инструкция по применению набора AI, Н9</v>
      </c>
      <c r="AT1483" s="11" t="s">
        <v>4823</v>
      </c>
      <c r="AU1483" s="11" t="s">
        <v>4823</v>
      </c>
      <c r="AV1483" s="11" t="s">
        <v>2673</v>
      </c>
      <c r="AW1483" s="11" t="s">
        <v>4824</v>
      </c>
      <c r="AX1483" s="11" t="s">
        <v>565</v>
      </c>
      <c r="AY1483" s="11" t="s">
        <v>1267</v>
      </c>
      <c r="AZ1483" s="11">
        <v>154</v>
      </c>
      <c r="BA1483" s="11">
        <v>1</v>
      </c>
      <c r="BC1483" s="11" t="s">
        <v>5109</v>
      </c>
    </row>
    <row r="1484" spans="1:55" x14ac:dyDescent="0.25">
      <c r="A1484" t="str">
        <f t="shared" si="28"/>
        <v>С/393Вирус гриппа птиц подтипа H9 уровень антител (ВНИИЗЖ)</v>
      </c>
      <c r="B1484" t="str">
        <f>IF(E1484="","",INDEX(Лаборатории!A:A,MATCH('Производственный контроль'!E1484,Лаборатории!B:B,0)))</f>
        <v xml:space="preserve">КУРИНОЕ ЦАРСТВО АО </v>
      </c>
      <c r="C1484" t="str">
        <f>IF(E1484="","",VLOOKUP(E1484,Лаборатории!B:D,3,0))</f>
        <v>U377_CHL</v>
      </c>
      <c r="D1484" s="12">
        <v>45713</v>
      </c>
      <c r="E1484" s="11" t="s">
        <v>793</v>
      </c>
      <c r="F1484" s="11" t="s">
        <v>544</v>
      </c>
      <c r="G1484" s="11" t="s">
        <v>565</v>
      </c>
      <c r="H1484" s="11" t="s">
        <v>312</v>
      </c>
      <c r="I1484" s="11" t="s">
        <v>3435</v>
      </c>
      <c r="J1484" t="str">
        <f>IF(L1484="","",VLOOKUP(L1484,Продукция!B:D,3,0))</f>
        <v>Биологический_материал</v>
      </c>
      <c r="K1484" t="str">
        <f>IF(L1484="","",VLOOKUP(L1484,Продукция!B:C,2,0))</f>
        <v>Сыворотка крови</v>
      </c>
      <c r="L1484" s="151" t="s">
        <v>302</v>
      </c>
      <c r="M1484">
        <f>IF(L1484="","",VLOOKUP(L1484,Продукция!B:L,11,0))</f>
        <v>0</v>
      </c>
      <c r="N1484" s="11" t="s">
        <v>873</v>
      </c>
      <c r="P1484" s="11" t="s">
        <v>340</v>
      </c>
      <c r="Q1484" s="11" t="s">
        <v>854</v>
      </c>
      <c r="R1484" s="153" t="s">
        <v>5105</v>
      </c>
      <c r="S1484" s="11">
        <v>20</v>
      </c>
      <c r="T1484" s="11" t="s">
        <v>5214</v>
      </c>
      <c r="V1484" s="14">
        <v>45711</v>
      </c>
      <c r="Z1484" s="11" t="s">
        <v>4823</v>
      </c>
      <c r="AA1484" s="15">
        <v>0.59375</v>
      </c>
      <c r="AB1484" t="str">
        <f>IF(L1484="","",VLOOKUP(L1484&amp;I1484,Продукция!A:I,9,0))</f>
        <v>рекомендация производителя набора</v>
      </c>
      <c r="AC1484" s="14">
        <v>45714</v>
      </c>
      <c r="AD1484" s="11" t="s">
        <v>2673</v>
      </c>
      <c r="AE1484" s="11" t="s">
        <v>4823</v>
      </c>
      <c r="AF1484" t="str">
        <f>IF(AD1484="","",VLOOKUP(AD1484,'Сотрудники и ссылки'!A:B,2,0))</f>
        <v>Серолог</v>
      </c>
      <c r="AG1484">
        <f>IF(AD1484="","",VLOOKUP(AD1484,'Сотрудники и ссылки'!A:C,3,0))</f>
        <v>20001771</v>
      </c>
      <c r="AH1484" s="11" t="s">
        <v>2673</v>
      </c>
      <c r="AI1484" t="str">
        <f>IF(AH1484="","",VLOOKUP(AH1484,'Сотрудники и ссылки'!A:B,2,0))</f>
        <v>Серолог</v>
      </c>
      <c r="AJ1484">
        <f>IF(AH1484="","",VLOOKUP(AH1484,'Сотрудники и ссылки'!A:C,3,0))</f>
        <v>20001771</v>
      </c>
      <c r="AK1484" s="14">
        <v>45714</v>
      </c>
      <c r="AL1484" s="2">
        <f>IF(AK1484="","",AK1484+VLOOKUP(I1484,'Вид исследования'!B:E,4,0))</f>
        <v>45715</v>
      </c>
      <c r="AM1484" s="2">
        <f>IF(AK1484="","",AK1484+VLOOKUP(I1484,'Вид исследования'!B:F,5,0))</f>
        <v>45715</v>
      </c>
      <c r="AN1484" s="14">
        <v>45714</v>
      </c>
      <c r="AP1484" s="11" t="s">
        <v>189</v>
      </c>
      <c r="AQ1484" t="str">
        <f>IFERROR(IF(L1484="","",VLOOKUP(L1484&amp;I1484,Продукция!A:K,11,0)),"обратитесь к админ справочника")</f>
        <v>согласно рекомендациям производителя теста</v>
      </c>
      <c r="AR1484" s="11" t="s">
        <v>4823</v>
      </c>
      <c r="AS1484" t="str">
        <f>IFERROR(IF(L1484="","",VLOOKUP(L1484&amp;I1484,Продукция!A:J,10,0)),"обратитесь к админ справочника")</f>
        <v>инструкция по применению набора AI, Н9</v>
      </c>
      <c r="AT1484" s="11" t="s">
        <v>4823</v>
      </c>
      <c r="AU1484" s="11" t="s">
        <v>4823</v>
      </c>
      <c r="AV1484" s="11" t="s">
        <v>2673</v>
      </c>
      <c r="AW1484" s="11" t="s">
        <v>4824</v>
      </c>
      <c r="AX1484" s="11" t="s">
        <v>565</v>
      </c>
      <c r="AY1484" s="11" t="s">
        <v>1267</v>
      </c>
      <c r="AZ1484" s="11">
        <v>154</v>
      </c>
      <c r="BA1484" s="11">
        <v>1</v>
      </c>
      <c r="BC1484" s="11" t="s">
        <v>5109</v>
      </c>
    </row>
    <row r="1485" spans="1:55" x14ac:dyDescent="0.25">
      <c r="A1485" t="str">
        <f t="shared" si="28"/>
        <v>С/393Вирус гриппа птиц подтипа Н5 уровень антител (ВНИИЗЖ)</v>
      </c>
      <c r="B1485" t="str">
        <f>IF(E1485="","",INDEX(Лаборатории!A:A,MATCH('Производственный контроль'!E1485,Лаборатории!B:B,0)))</f>
        <v xml:space="preserve">КУРИНОЕ ЦАРСТВО АО </v>
      </c>
      <c r="C1485" t="str">
        <f>IF(E1485="","",VLOOKUP(E1485,Лаборатории!B:D,3,0))</f>
        <v>U377_CHL</v>
      </c>
      <c r="D1485" s="12">
        <v>45713</v>
      </c>
      <c r="E1485" s="11" t="s">
        <v>793</v>
      </c>
      <c r="F1485" s="11" t="s">
        <v>544</v>
      </c>
      <c r="G1485" s="11" t="s">
        <v>565</v>
      </c>
      <c r="H1485" s="11" t="s">
        <v>312</v>
      </c>
      <c r="I1485" s="11" t="s">
        <v>3437</v>
      </c>
      <c r="J1485" t="str">
        <f>IF(L1485="","",VLOOKUP(L1485,Продукция!B:D,3,0))</f>
        <v>Биологический_материал</v>
      </c>
      <c r="K1485" t="str">
        <f>IF(L1485="","",VLOOKUP(L1485,Продукция!B:C,2,0))</f>
        <v>Сыворотка крови</v>
      </c>
      <c r="L1485" s="151" t="s">
        <v>302</v>
      </c>
      <c r="M1485">
        <f>IF(L1485="","",VLOOKUP(L1485,Продукция!B:L,11,0))</f>
        <v>0</v>
      </c>
      <c r="N1485" s="11" t="s">
        <v>873</v>
      </c>
      <c r="P1485" s="11" t="s">
        <v>340</v>
      </c>
      <c r="Q1485" s="11" t="s">
        <v>854</v>
      </c>
      <c r="R1485" s="153" t="s">
        <v>4931</v>
      </c>
      <c r="S1485" s="11">
        <v>20</v>
      </c>
      <c r="T1485" s="11" t="s">
        <v>5214</v>
      </c>
      <c r="V1485" s="14">
        <v>45712</v>
      </c>
      <c r="Z1485" s="11" t="s">
        <v>4823</v>
      </c>
      <c r="AA1485" s="15">
        <v>0.59375</v>
      </c>
      <c r="AB1485" t="str">
        <f>IF(L1485="","",VLOOKUP(L1485&amp;I1485,Продукция!A:I,9,0))</f>
        <v>рекомендация производителя набора</v>
      </c>
      <c r="AC1485" s="14">
        <v>45714</v>
      </c>
      <c r="AD1485" s="11" t="s">
        <v>2676</v>
      </c>
      <c r="AE1485" s="11" t="s">
        <v>4823</v>
      </c>
      <c r="AF1485" t="str">
        <f>IF(AD1485="","",VLOOKUP(AD1485,'Сотрудники и ссылки'!A:B,2,0))</f>
        <v>Серолог</v>
      </c>
      <c r="AG1485">
        <f>IF(AD1485="","",VLOOKUP(AD1485,'Сотрудники и ссылки'!A:C,3,0))</f>
        <v>20007746</v>
      </c>
      <c r="AH1485" s="11" t="s">
        <v>2676</v>
      </c>
      <c r="AI1485" t="str">
        <f>IF(AH1485="","",VLOOKUP(AH1485,'Сотрудники и ссылки'!A:B,2,0))</f>
        <v>Серолог</v>
      </c>
      <c r="AJ1485">
        <f>IF(AH1485="","",VLOOKUP(AH1485,'Сотрудники и ссылки'!A:C,3,0))</f>
        <v>20007746</v>
      </c>
      <c r="AK1485" s="14">
        <v>45714</v>
      </c>
      <c r="AL1485" s="2">
        <f>IF(AK1485="","",AK1485+VLOOKUP(I1485,'Вид исследования'!B:E,4,0))</f>
        <v>45715</v>
      </c>
      <c r="AM1485" s="2">
        <f>IF(AK1485="","",AK1485+VLOOKUP(I1485,'Вид исследования'!B:F,5,0))</f>
        <v>45715</v>
      </c>
      <c r="AN1485" s="14">
        <v>45714</v>
      </c>
      <c r="AP1485" s="11" t="s">
        <v>189</v>
      </c>
      <c r="AQ1485" t="str">
        <f>IFERROR(IF(L1485="","",VLOOKUP(L1485&amp;I1485,Продукция!A:K,11,0)),"обратитесь к админ справочника")</f>
        <v>согласно рекомендациям производителя теста</v>
      </c>
      <c r="AR1485" s="11" t="s">
        <v>4823</v>
      </c>
      <c r="AS1485" t="str">
        <f>IFERROR(IF(L1485="","",VLOOKUP(L1485&amp;I1485,Продукция!A:J,10,0)),"обратитесь к админ справочника")</f>
        <v>инструкция по применению набора AI, Н5</v>
      </c>
      <c r="AT1485" s="11" t="s">
        <v>4823</v>
      </c>
      <c r="AU1485" s="11" t="s">
        <v>4823</v>
      </c>
      <c r="AV1485" s="11" t="s">
        <v>2676</v>
      </c>
      <c r="AW1485" s="11" t="s">
        <v>4824</v>
      </c>
      <c r="AX1485" s="11" t="s">
        <v>565</v>
      </c>
      <c r="AY1485" s="11" t="s">
        <v>1252</v>
      </c>
      <c r="AZ1485" s="11">
        <v>154</v>
      </c>
      <c r="BA1485" s="11">
        <v>1</v>
      </c>
      <c r="BC1485" s="11" t="s">
        <v>5109</v>
      </c>
    </row>
    <row r="1486" spans="1:55" x14ac:dyDescent="0.25">
      <c r="A1486" t="str">
        <f t="shared" si="27"/>
        <v>С/393Вирус гриппа птиц подтипа Н5 уровень антител (ВНИИЗЖ)</v>
      </c>
      <c r="B1486" t="str">
        <f>IF(E1486="","",INDEX(Лаборатории!A:A,MATCH('Производственный контроль'!E1486,Лаборатории!B:B,0)))</f>
        <v xml:space="preserve">КУРИНОЕ ЦАРСТВО АО </v>
      </c>
      <c r="C1486" t="str">
        <f>IF(E1486="","",VLOOKUP(E1486,Лаборатории!B:D,3,0))</f>
        <v>U377_CHL</v>
      </c>
      <c r="D1486" s="12">
        <v>45713</v>
      </c>
      <c r="E1486" s="11" t="s">
        <v>793</v>
      </c>
      <c r="F1486" s="11" t="s">
        <v>544</v>
      </c>
      <c r="G1486" s="11" t="s">
        <v>565</v>
      </c>
      <c r="H1486" s="11" t="s">
        <v>312</v>
      </c>
      <c r="I1486" s="11" t="s">
        <v>3437</v>
      </c>
      <c r="J1486" t="str">
        <f>IF(L1486="","",VLOOKUP(L1486,Продукция!B:D,3,0))</f>
        <v>Биологический_материал</v>
      </c>
      <c r="K1486" t="str">
        <f>IF(L1486="","",VLOOKUP(L1486,Продукция!B:C,2,0))</f>
        <v>Сыворотка крови</v>
      </c>
      <c r="L1486" s="151" t="s">
        <v>302</v>
      </c>
      <c r="M1486">
        <f>IF(L1486="","",VLOOKUP(L1486,Продукция!B:L,11,0))</f>
        <v>0</v>
      </c>
      <c r="N1486" s="11" t="s">
        <v>873</v>
      </c>
      <c r="P1486" s="11" t="s">
        <v>340</v>
      </c>
      <c r="Q1486" s="11" t="s">
        <v>854</v>
      </c>
      <c r="R1486" s="153" t="s">
        <v>5105</v>
      </c>
      <c r="S1486" s="11">
        <v>20</v>
      </c>
      <c r="T1486" s="11" t="s">
        <v>5214</v>
      </c>
      <c r="V1486" s="14">
        <v>45711</v>
      </c>
      <c r="Z1486" s="11" t="s">
        <v>4823</v>
      </c>
      <c r="AA1486" s="15">
        <v>0.59375</v>
      </c>
      <c r="AB1486" t="str">
        <f>IF(L1486="","",VLOOKUP(L1486&amp;I1486,Продукция!A:I,9,0))</f>
        <v>рекомендация производителя набора</v>
      </c>
      <c r="AC1486" s="14">
        <v>45714</v>
      </c>
      <c r="AD1486" s="11" t="s">
        <v>2676</v>
      </c>
      <c r="AE1486" s="11" t="s">
        <v>4823</v>
      </c>
      <c r="AF1486" t="str">
        <f>IF(AD1486="","",VLOOKUP(AD1486,'Сотрудники и ссылки'!A:B,2,0))</f>
        <v>Серолог</v>
      </c>
      <c r="AG1486">
        <f>IF(AD1486="","",VLOOKUP(AD1486,'Сотрудники и ссылки'!A:C,3,0))</f>
        <v>20007746</v>
      </c>
      <c r="AH1486" s="11" t="s">
        <v>2676</v>
      </c>
      <c r="AI1486" t="str">
        <f>IF(AH1486="","",VLOOKUP(AH1486,'Сотрудники и ссылки'!A:B,2,0))</f>
        <v>Серолог</v>
      </c>
      <c r="AJ1486">
        <f>IF(AH1486="","",VLOOKUP(AH1486,'Сотрудники и ссылки'!A:C,3,0))</f>
        <v>20007746</v>
      </c>
      <c r="AK1486" s="14">
        <v>45714</v>
      </c>
      <c r="AL1486" s="2">
        <f>IF(AK1486="","",AK1486+VLOOKUP(I1486,'Вид исследования'!B:E,4,0))</f>
        <v>45715</v>
      </c>
      <c r="AM1486" s="2">
        <f>IF(AK1486="","",AK1486+VLOOKUP(I1486,'Вид исследования'!B:F,5,0))</f>
        <v>45715</v>
      </c>
      <c r="AN1486" s="14">
        <v>45714</v>
      </c>
      <c r="AP1486" s="11" t="s">
        <v>189</v>
      </c>
      <c r="AQ1486" t="str">
        <f>IFERROR(IF(L1486="","",VLOOKUP(L1486&amp;I1486,Продукция!A:K,11,0)),"обратитесь к админ справочника")</f>
        <v>согласно рекомендациям производителя теста</v>
      </c>
      <c r="AR1486" s="11" t="s">
        <v>4823</v>
      </c>
      <c r="AS1486" t="str">
        <f>IFERROR(IF(L1486="","",VLOOKUP(L1486&amp;I1486,Продукция!A:J,10,0)),"обратитесь к админ справочника")</f>
        <v>инструкция по применению набора AI, Н5</v>
      </c>
      <c r="AT1486" s="11" t="s">
        <v>4823</v>
      </c>
      <c r="AU1486" s="11" t="s">
        <v>4823</v>
      </c>
      <c r="AV1486" s="11" t="s">
        <v>2676</v>
      </c>
      <c r="AW1486" s="11" t="s">
        <v>4824</v>
      </c>
      <c r="AX1486" s="11" t="s">
        <v>565</v>
      </c>
      <c r="AY1486" s="11" t="s">
        <v>1267</v>
      </c>
      <c r="AZ1486" s="11">
        <v>154</v>
      </c>
      <c r="BA1486" s="11">
        <v>1</v>
      </c>
      <c r="BC1486" s="11" t="s">
        <v>5109</v>
      </c>
    </row>
    <row r="1487" spans="1:55" x14ac:dyDescent="0.25">
      <c r="A1487" t="str">
        <f t="shared" si="27"/>
        <v>С/393Вирус гриппа птиц подтипа Н5 уровень антител (ВНИИЗЖ)</v>
      </c>
      <c r="B1487" t="str">
        <f>IF(E1487="","",INDEX(Лаборатории!A:A,MATCH('Производственный контроль'!E1487,Лаборатории!B:B,0)))</f>
        <v xml:space="preserve">КУРИНОЕ ЦАРСТВО АО </v>
      </c>
      <c r="C1487" t="str">
        <f>IF(E1487="","",VLOOKUP(E1487,Лаборатории!B:D,3,0))</f>
        <v>U377_CHL</v>
      </c>
      <c r="D1487" s="12">
        <v>45713</v>
      </c>
      <c r="E1487" s="11" t="s">
        <v>793</v>
      </c>
      <c r="F1487" s="11" t="s">
        <v>544</v>
      </c>
      <c r="G1487" s="11" t="s">
        <v>565</v>
      </c>
      <c r="H1487" s="11" t="s">
        <v>312</v>
      </c>
      <c r="I1487" s="11" t="s">
        <v>3437</v>
      </c>
      <c r="J1487" t="str">
        <f>IF(L1487="","",VLOOKUP(L1487,Продукция!B:D,3,0))</f>
        <v>Биологический_материал</v>
      </c>
      <c r="K1487" t="str">
        <f>IF(L1487="","",VLOOKUP(L1487,Продукция!B:C,2,0))</f>
        <v>Сыворотка крови</v>
      </c>
      <c r="L1487" s="151" t="s">
        <v>302</v>
      </c>
      <c r="M1487">
        <f>IF(L1487="","",VLOOKUP(L1487,Продукция!B:L,11,0))</f>
        <v>0</v>
      </c>
      <c r="N1487" s="11" t="s">
        <v>873</v>
      </c>
      <c r="P1487" s="11" t="s">
        <v>340</v>
      </c>
      <c r="Q1487" s="11" t="s">
        <v>854</v>
      </c>
      <c r="R1487" s="153" t="s">
        <v>5105</v>
      </c>
      <c r="S1487" s="11">
        <v>20</v>
      </c>
      <c r="T1487" s="11" t="s">
        <v>5214</v>
      </c>
      <c r="V1487" s="14">
        <v>45711</v>
      </c>
      <c r="Z1487" s="11" t="s">
        <v>4823</v>
      </c>
      <c r="AA1487" s="15">
        <v>0.59375</v>
      </c>
      <c r="AB1487" t="str">
        <f>IF(L1487="","",VLOOKUP(L1487&amp;I1487,Продукция!A:I,9,0))</f>
        <v>рекомендация производителя набора</v>
      </c>
      <c r="AC1487" s="14">
        <v>45714</v>
      </c>
      <c r="AD1487" s="11" t="s">
        <v>2676</v>
      </c>
      <c r="AE1487" s="11" t="s">
        <v>4823</v>
      </c>
      <c r="AF1487" t="str">
        <f>IF(AD1487="","",VLOOKUP(AD1487,'Сотрудники и ссылки'!A:B,2,0))</f>
        <v>Серолог</v>
      </c>
      <c r="AG1487">
        <f>IF(AD1487="","",VLOOKUP(AD1487,'Сотрудники и ссылки'!A:C,3,0))</f>
        <v>20007746</v>
      </c>
      <c r="AH1487" s="11" t="s">
        <v>2676</v>
      </c>
      <c r="AI1487" t="str">
        <f>IF(AH1487="","",VLOOKUP(AH1487,'Сотрудники и ссылки'!A:B,2,0))</f>
        <v>Серолог</v>
      </c>
      <c r="AJ1487">
        <f>IF(AH1487="","",VLOOKUP(AH1487,'Сотрудники и ссылки'!A:C,3,0))</f>
        <v>20007746</v>
      </c>
      <c r="AK1487" s="14">
        <v>45714</v>
      </c>
      <c r="AL1487" s="2">
        <f>IF(AK1487="","",AK1487+VLOOKUP(I1487,'Вид исследования'!B:E,4,0))</f>
        <v>45715</v>
      </c>
      <c r="AM1487" s="2">
        <f>IF(AK1487="","",AK1487+VLOOKUP(I1487,'Вид исследования'!B:F,5,0))</f>
        <v>45715</v>
      </c>
      <c r="AN1487" s="14">
        <v>45714</v>
      </c>
      <c r="AP1487" s="11" t="s">
        <v>189</v>
      </c>
      <c r="AQ1487" t="str">
        <f>IFERROR(IF(L1487="","",VLOOKUP(L1487&amp;I1487,Продукция!A:K,11,0)),"обратитесь к админ справочника")</f>
        <v>согласно рекомендациям производителя теста</v>
      </c>
      <c r="AR1487" s="11" t="s">
        <v>4823</v>
      </c>
      <c r="AS1487" t="str">
        <f>IFERROR(IF(L1487="","",VLOOKUP(L1487&amp;I1487,Продукция!A:J,10,0)),"обратитесь к админ справочника")</f>
        <v>инструкция по применению набора AI, Н5</v>
      </c>
      <c r="AT1487" s="11" t="s">
        <v>4823</v>
      </c>
      <c r="AU1487" s="11" t="s">
        <v>4823</v>
      </c>
      <c r="AV1487" s="11" t="s">
        <v>2676</v>
      </c>
      <c r="AW1487" s="11" t="s">
        <v>4824</v>
      </c>
      <c r="AX1487" s="11" t="s">
        <v>565</v>
      </c>
      <c r="AY1487" s="11" t="s">
        <v>1267</v>
      </c>
      <c r="AZ1487" s="11">
        <v>154</v>
      </c>
      <c r="BA1487" s="11">
        <v>1</v>
      </c>
      <c r="BC1487" s="11" t="s">
        <v>5109</v>
      </c>
    </row>
    <row r="1488" spans="1:55" x14ac:dyDescent="0.25">
      <c r="A1488" t="str">
        <f t="shared" si="27"/>
        <v>С/393Болезнь Ньюкасла уровень антител</v>
      </c>
      <c r="B1488" t="str">
        <f>IF(E1488="","",INDEX(Лаборатории!A:A,MATCH('Производственный контроль'!E1488,Лаборатории!B:B,0)))</f>
        <v xml:space="preserve">КУРИНОЕ ЦАРСТВО АО </v>
      </c>
      <c r="C1488" t="str">
        <f>IF(E1488="","",VLOOKUP(E1488,Лаборатории!B:D,3,0))</f>
        <v>U377_CHL</v>
      </c>
      <c r="D1488" s="12">
        <v>45713</v>
      </c>
      <c r="E1488" s="11" t="s">
        <v>793</v>
      </c>
      <c r="F1488" s="11" t="s">
        <v>544</v>
      </c>
      <c r="G1488" s="11" t="s">
        <v>565</v>
      </c>
      <c r="H1488" s="11" t="s">
        <v>312</v>
      </c>
      <c r="I1488" s="11" t="s">
        <v>3434</v>
      </c>
      <c r="J1488" t="str">
        <f>IF(L1488="","",VLOOKUP(L1488,Продукция!B:D,3,0))</f>
        <v>Биологический_материал</v>
      </c>
      <c r="K1488" t="str">
        <f>IF(L1488="","",VLOOKUP(L1488,Продукция!B:C,2,0))</f>
        <v>Сыворотка крови</v>
      </c>
      <c r="L1488" s="151" t="s">
        <v>302</v>
      </c>
      <c r="M1488">
        <f>IF(L1488="","",VLOOKUP(L1488,Продукция!B:L,11,0))</f>
        <v>0</v>
      </c>
      <c r="N1488" s="11" t="s">
        <v>873</v>
      </c>
      <c r="P1488" s="11" t="s">
        <v>340</v>
      </c>
      <c r="Q1488" s="11" t="s">
        <v>854</v>
      </c>
      <c r="R1488" s="153" t="s">
        <v>4931</v>
      </c>
      <c r="S1488" s="11">
        <v>20</v>
      </c>
      <c r="T1488" s="11" t="s">
        <v>5214</v>
      </c>
      <c r="V1488" s="14">
        <v>45712</v>
      </c>
      <c r="Z1488" s="11" t="s">
        <v>4823</v>
      </c>
      <c r="AA1488" s="15">
        <v>0.59375</v>
      </c>
      <c r="AB1488" t="str">
        <f>IF(L1488="","",VLOOKUP(L1488&amp;I1488,Продукция!A:I,9,0))</f>
        <v>рекомендация производителя набора</v>
      </c>
      <c r="AC1488" s="14">
        <v>45720</v>
      </c>
      <c r="AD1488" s="11" t="s">
        <v>2676</v>
      </c>
      <c r="AE1488" s="11" t="s">
        <v>4823</v>
      </c>
      <c r="AF1488" t="str">
        <f>IF(AD1488="","",VLOOKUP(AD1488,'Сотрудники и ссылки'!A:B,2,0))</f>
        <v>Серолог</v>
      </c>
      <c r="AG1488">
        <f>IF(AD1488="","",VLOOKUP(AD1488,'Сотрудники и ссылки'!A:C,3,0))</f>
        <v>20007746</v>
      </c>
      <c r="AH1488" s="11" t="s">
        <v>2676</v>
      </c>
      <c r="AI1488" t="str">
        <f>IF(AH1488="","",VLOOKUP(AH1488,'Сотрудники и ссылки'!A:B,2,0))</f>
        <v>Серолог</v>
      </c>
      <c r="AJ1488">
        <f>IF(AH1488="","",VLOOKUP(AH1488,'Сотрудники и ссылки'!A:C,3,0))</f>
        <v>20007746</v>
      </c>
      <c r="AK1488" s="14">
        <v>45720</v>
      </c>
      <c r="AL1488" s="2">
        <f>IF(AK1488="","",AK1488+VLOOKUP(I1488,'Вид исследования'!B:E,4,0))</f>
        <v>45721</v>
      </c>
      <c r="AM1488" s="2">
        <f>IF(AK1488="","",AK1488+VLOOKUP(I1488,'Вид исследования'!B:F,5,0))</f>
        <v>45721</v>
      </c>
      <c r="AN1488" s="14">
        <v>45720</v>
      </c>
      <c r="AP1488" s="11" t="s">
        <v>189</v>
      </c>
      <c r="AQ1488" t="str">
        <f>IFERROR(IF(L1488="","",VLOOKUP(L1488&amp;I1488,Продукция!A:K,11,0)),"обратитесь к админ справочника")</f>
        <v>согласно рекомендациям производителя теста</v>
      </c>
      <c r="AR1488" s="11" t="s">
        <v>4823</v>
      </c>
      <c r="AS1488" t="str">
        <f>IFERROR(IF(L1488="","",VLOOKUP(L1488&amp;I1488,Продукция!A:J,10,0)),"обратитесь к админ справочника")</f>
        <v>инструкция по применению набора РЗГА Ньюкасла</v>
      </c>
      <c r="AT1488" s="11" t="s">
        <v>4823</v>
      </c>
      <c r="AU1488" s="11" t="s">
        <v>4823</v>
      </c>
      <c r="AV1488" s="11" t="s">
        <v>2676</v>
      </c>
      <c r="AW1488" s="11" t="s">
        <v>4824</v>
      </c>
      <c r="AX1488" s="11" t="s">
        <v>565</v>
      </c>
      <c r="AY1488" s="11" t="s">
        <v>1252</v>
      </c>
      <c r="AZ1488" s="11">
        <v>154</v>
      </c>
      <c r="BA1488" s="11">
        <v>1</v>
      </c>
      <c r="BC1488" s="11" t="s">
        <v>5109</v>
      </c>
    </row>
    <row r="1489" spans="1:55" x14ac:dyDescent="0.25">
      <c r="A1489" t="str">
        <f t="shared" si="27"/>
        <v>С/393Болезнь Ньюкасла уровень антител</v>
      </c>
      <c r="B1489" t="str">
        <f>IF(E1489="","",INDEX(Лаборатории!A:A,MATCH('Производственный контроль'!E1489,Лаборатории!B:B,0)))</f>
        <v xml:space="preserve">КУРИНОЕ ЦАРСТВО АО </v>
      </c>
      <c r="C1489" t="str">
        <f>IF(E1489="","",VLOOKUP(E1489,Лаборатории!B:D,3,0))</f>
        <v>U377_CHL</v>
      </c>
      <c r="D1489" s="12">
        <v>45713</v>
      </c>
      <c r="E1489" s="11" t="s">
        <v>793</v>
      </c>
      <c r="F1489" s="11" t="s">
        <v>544</v>
      </c>
      <c r="G1489" s="11" t="s">
        <v>565</v>
      </c>
      <c r="H1489" s="11" t="s">
        <v>312</v>
      </c>
      <c r="I1489" s="11" t="s">
        <v>3434</v>
      </c>
      <c r="J1489" t="str">
        <f>IF(L1489="","",VLOOKUP(L1489,Продукция!B:D,3,0))</f>
        <v>Биологический_материал</v>
      </c>
      <c r="K1489" t="str">
        <f>IF(L1489="","",VLOOKUP(L1489,Продукция!B:C,2,0))</f>
        <v>Сыворотка крови</v>
      </c>
      <c r="L1489" s="151" t="s">
        <v>302</v>
      </c>
      <c r="M1489">
        <f>IF(L1489="","",VLOOKUP(L1489,Продукция!B:L,11,0))</f>
        <v>0</v>
      </c>
      <c r="N1489" s="11" t="s">
        <v>873</v>
      </c>
      <c r="P1489" s="11" t="s">
        <v>340</v>
      </c>
      <c r="Q1489" s="11" t="s">
        <v>854</v>
      </c>
      <c r="R1489" s="153" t="s">
        <v>5105</v>
      </c>
      <c r="S1489" s="11">
        <v>20</v>
      </c>
      <c r="T1489" s="11" t="s">
        <v>5214</v>
      </c>
      <c r="V1489" s="14">
        <v>45711</v>
      </c>
      <c r="Z1489" s="11" t="s">
        <v>4823</v>
      </c>
      <c r="AA1489" s="15">
        <v>0.59375</v>
      </c>
      <c r="AB1489" t="str">
        <f>IF(L1489="","",VLOOKUP(L1489&amp;I1489,Продукция!A:I,9,0))</f>
        <v>рекомендация производителя набора</v>
      </c>
      <c r="AC1489" s="14">
        <v>45720</v>
      </c>
      <c r="AD1489" s="11" t="s">
        <v>2676</v>
      </c>
      <c r="AE1489" s="11" t="s">
        <v>4823</v>
      </c>
      <c r="AF1489" t="str">
        <f>IF(AD1489="","",VLOOKUP(AD1489,'Сотрудники и ссылки'!A:B,2,0))</f>
        <v>Серолог</v>
      </c>
      <c r="AG1489">
        <f>IF(AD1489="","",VLOOKUP(AD1489,'Сотрудники и ссылки'!A:C,3,0))</f>
        <v>20007746</v>
      </c>
      <c r="AH1489" s="11" t="s">
        <v>2676</v>
      </c>
      <c r="AI1489" t="str">
        <f>IF(AH1489="","",VLOOKUP(AH1489,'Сотрудники и ссылки'!A:B,2,0))</f>
        <v>Серолог</v>
      </c>
      <c r="AJ1489">
        <f>IF(AH1489="","",VLOOKUP(AH1489,'Сотрудники и ссылки'!A:C,3,0))</f>
        <v>20007746</v>
      </c>
      <c r="AK1489" s="14">
        <v>45720</v>
      </c>
      <c r="AL1489" s="2">
        <f>IF(AK1489="","",AK1489+VLOOKUP(I1489,'Вид исследования'!B:E,4,0))</f>
        <v>45721</v>
      </c>
      <c r="AM1489" s="2">
        <f>IF(AK1489="","",AK1489+VLOOKUP(I1489,'Вид исследования'!B:F,5,0))</f>
        <v>45721</v>
      </c>
      <c r="AN1489" s="14">
        <v>45720</v>
      </c>
      <c r="AP1489" s="11" t="s">
        <v>189</v>
      </c>
      <c r="AQ1489" t="str">
        <f>IFERROR(IF(L1489="","",VLOOKUP(L1489&amp;I1489,Продукция!A:K,11,0)),"обратитесь к админ справочника")</f>
        <v>согласно рекомендациям производителя теста</v>
      </c>
      <c r="AR1489" s="11" t="s">
        <v>4823</v>
      </c>
      <c r="AS1489" t="str">
        <f>IFERROR(IF(L1489="","",VLOOKUP(L1489&amp;I1489,Продукция!A:J,10,0)),"обратитесь к админ справочника")</f>
        <v>инструкция по применению набора РЗГА Ньюкасла</v>
      </c>
      <c r="AT1489" s="11" t="s">
        <v>4823</v>
      </c>
      <c r="AU1489" s="11" t="s">
        <v>4823</v>
      </c>
      <c r="AV1489" s="11" t="s">
        <v>2676</v>
      </c>
      <c r="AW1489" s="11" t="s">
        <v>4824</v>
      </c>
      <c r="AX1489" s="11" t="s">
        <v>565</v>
      </c>
      <c r="AY1489" s="11" t="s">
        <v>1267</v>
      </c>
      <c r="AZ1489" s="11">
        <v>154</v>
      </c>
      <c r="BA1489" s="11">
        <v>1</v>
      </c>
      <c r="BC1489" s="11" t="s">
        <v>5109</v>
      </c>
    </row>
    <row r="1490" spans="1:55" x14ac:dyDescent="0.25">
      <c r="A1490" t="str">
        <f t="shared" si="27"/>
        <v>С/393Болезнь Ньюкасла уровень антител</v>
      </c>
      <c r="B1490" t="str">
        <f>IF(E1490="","",INDEX(Лаборатории!A:A,MATCH('Производственный контроль'!E1490,Лаборатории!B:B,0)))</f>
        <v xml:space="preserve">КУРИНОЕ ЦАРСТВО АО </v>
      </c>
      <c r="C1490" t="str">
        <f>IF(E1490="","",VLOOKUP(E1490,Лаборатории!B:D,3,0))</f>
        <v>U377_CHL</v>
      </c>
      <c r="D1490" s="12">
        <v>45713</v>
      </c>
      <c r="E1490" s="11" t="s">
        <v>793</v>
      </c>
      <c r="F1490" s="11" t="s">
        <v>544</v>
      </c>
      <c r="G1490" s="11" t="s">
        <v>565</v>
      </c>
      <c r="H1490" s="11" t="s">
        <v>312</v>
      </c>
      <c r="I1490" s="11" t="s">
        <v>3434</v>
      </c>
      <c r="J1490" t="str">
        <f>IF(L1490="","",VLOOKUP(L1490,Продукция!B:D,3,0))</f>
        <v>Биологический_материал</v>
      </c>
      <c r="K1490" t="str">
        <f>IF(L1490="","",VLOOKUP(L1490,Продукция!B:C,2,0))</f>
        <v>Сыворотка крови</v>
      </c>
      <c r="L1490" s="151" t="s">
        <v>302</v>
      </c>
      <c r="M1490">
        <f>IF(L1490="","",VLOOKUP(L1490,Продукция!B:L,11,0))</f>
        <v>0</v>
      </c>
      <c r="N1490" s="11" t="s">
        <v>873</v>
      </c>
      <c r="P1490" s="11" t="s">
        <v>340</v>
      </c>
      <c r="Q1490" s="11" t="s">
        <v>854</v>
      </c>
      <c r="R1490" s="153" t="s">
        <v>5105</v>
      </c>
      <c r="S1490" s="11">
        <v>20</v>
      </c>
      <c r="T1490" s="11" t="s">
        <v>5214</v>
      </c>
      <c r="V1490" s="14">
        <v>45711</v>
      </c>
      <c r="Z1490" s="11" t="s">
        <v>4823</v>
      </c>
      <c r="AA1490" s="15">
        <v>0.59375</v>
      </c>
      <c r="AB1490" t="str">
        <f>IF(L1490="","",VLOOKUP(L1490&amp;I1490,Продукция!A:I,9,0))</f>
        <v>рекомендация производителя набора</v>
      </c>
      <c r="AC1490" s="14">
        <v>45720</v>
      </c>
      <c r="AD1490" s="11" t="s">
        <v>2676</v>
      </c>
      <c r="AE1490" s="11" t="s">
        <v>4823</v>
      </c>
      <c r="AF1490" t="str">
        <f>IF(AD1490="","",VLOOKUP(AD1490,'Сотрудники и ссылки'!A:B,2,0))</f>
        <v>Серолог</v>
      </c>
      <c r="AG1490">
        <f>IF(AD1490="","",VLOOKUP(AD1490,'Сотрудники и ссылки'!A:C,3,0))</f>
        <v>20007746</v>
      </c>
      <c r="AH1490" s="11" t="s">
        <v>2676</v>
      </c>
      <c r="AI1490" t="str">
        <f>IF(AH1490="","",VLOOKUP(AH1490,'Сотрудники и ссылки'!A:B,2,0))</f>
        <v>Серолог</v>
      </c>
      <c r="AJ1490">
        <f>IF(AH1490="","",VLOOKUP(AH1490,'Сотрудники и ссылки'!A:C,3,0))</f>
        <v>20007746</v>
      </c>
      <c r="AK1490" s="14">
        <v>45720</v>
      </c>
      <c r="AL1490" s="2">
        <f>IF(AK1490="","",AK1490+VLOOKUP(I1490,'Вид исследования'!B:E,4,0))</f>
        <v>45721</v>
      </c>
      <c r="AM1490" s="2">
        <f>IF(AK1490="","",AK1490+VLOOKUP(I1490,'Вид исследования'!B:F,5,0))</f>
        <v>45721</v>
      </c>
      <c r="AN1490" s="14">
        <v>45720</v>
      </c>
      <c r="AP1490" s="11" t="s">
        <v>189</v>
      </c>
      <c r="AQ1490" t="str">
        <f>IFERROR(IF(L1490="","",VLOOKUP(L1490&amp;I1490,Продукция!A:K,11,0)),"обратитесь к админ справочника")</f>
        <v>согласно рекомендациям производителя теста</v>
      </c>
      <c r="AR1490" s="11" t="s">
        <v>4823</v>
      </c>
      <c r="AS1490" t="str">
        <f>IFERROR(IF(L1490="","",VLOOKUP(L1490&amp;I1490,Продукция!A:J,10,0)),"обратитесь к админ справочника")</f>
        <v>инструкция по применению набора РЗГА Ньюкасла</v>
      </c>
      <c r="AT1490" s="11" t="s">
        <v>4823</v>
      </c>
      <c r="AU1490" s="11" t="s">
        <v>4823</v>
      </c>
      <c r="AV1490" s="11" t="s">
        <v>2676</v>
      </c>
      <c r="AW1490" s="11" t="s">
        <v>4824</v>
      </c>
      <c r="AX1490" s="11" t="s">
        <v>565</v>
      </c>
      <c r="AY1490" s="11" t="s">
        <v>1267</v>
      </c>
      <c r="AZ1490" s="11">
        <v>154</v>
      </c>
      <c r="BA1490" s="11">
        <v>1</v>
      </c>
      <c r="BC1490" s="11" t="s">
        <v>5109</v>
      </c>
    </row>
    <row r="1491" spans="1:55" x14ac:dyDescent="0.25">
      <c r="A1491" t="str">
        <f t="shared" si="27"/>
        <v>С/393MG (BioChek) микоплазма галлисептикум уровень антител</v>
      </c>
      <c r="B1491" t="str">
        <f>IF(E1491="","",INDEX(Лаборатории!A:A,MATCH('Производственный контроль'!E1491,Лаборатории!B:B,0)))</f>
        <v xml:space="preserve">КУРИНОЕ ЦАРСТВО АО </v>
      </c>
      <c r="C1491" t="str">
        <f>IF(E1491="","",VLOOKUP(E1491,Лаборатории!B:D,3,0))</f>
        <v>U377_CHL</v>
      </c>
      <c r="D1491" s="12">
        <v>45713</v>
      </c>
      <c r="E1491" s="11" t="s">
        <v>793</v>
      </c>
      <c r="F1491" s="11" t="s">
        <v>544</v>
      </c>
      <c r="G1491" s="11" t="s">
        <v>565</v>
      </c>
      <c r="H1491" s="11" t="s">
        <v>262</v>
      </c>
      <c r="I1491" s="11" t="s">
        <v>3422</v>
      </c>
      <c r="J1491" t="str">
        <f>IF(L1491="","",VLOOKUP(L1491,Продукция!B:D,3,0))</f>
        <v>Биологический_материал</v>
      </c>
      <c r="K1491" t="str">
        <f>IF(L1491="","",VLOOKUP(L1491,Продукция!B:C,2,0))</f>
        <v>Сыворотка крови</v>
      </c>
      <c r="L1491" s="151" t="s">
        <v>302</v>
      </c>
      <c r="M1491">
        <f>IF(L1491="","",VLOOKUP(L1491,Продукция!B:L,11,0))</f>
        <v>0</v>
      </c>
      <c r="N1491" s="11" t="s">
        <v>873</v>
      </c>
      <c r="P1491" s="11" t="s">
        <v>340</v>
      </c>
      <c r="Q1491" s="11" t="s">
        <v>854</v>
      </c>
      <c r="R1491" s="153" t="s">
        <v>4931</v>
      </c>
      <c r="S1491" s="11">
        <v>20</v>
      </c>
      <c r="T1491" s="11" t="s">
        <v>5214</v>
      </c>
      <c r="V1491" s="14">
        <v>45712</v>
      </c>
      <c r="Z1491" s="11" t="s">
        <v>4823</v>
      </c>
      <c r="AA1491" s="15">
        <v>0.59375</v>
      </c>
      <c r="AB1491" t="str">
        <f>IF(L1491="","",VLOOKUP(L1491&amp;I1491,Продукция!A:I,9,0))</f>
        <v>рекомендация производителя набора</v>
      </c>
      <c r="AC1491" s="14">
        <v>45723</v>
      </c>
      <c r="AD1491" s="11" t="s">
        <v>2676</v>
      </c>
      <c r="AE1491" s="11" t="s">
        <v>4823</v>
      </c>
      <c r="AF1491" t="str">
        <f>IF(AD1491="","",VLOOKUP(AD1491,'Сотрудники и ссылки'!A:B,2,0))</f>
        <v>Серолог</v>
      </c>
      <c r="AG1491">
        <f>IF(AD1491="","",VLOOKUP(AD1491,'Сотрудники и ссылки'!A:C,3,0))</f>
        <v>20007746</v>
      </c>
      <c r="AH1491" s="11" t="s">
        <v>2676</v>
      </c>
      <c r="AI1491" t="str">
        <f>IF(AH1491="","",VLOOKUP(AH1491,'Сотрудники и ссылки'!A:B,2,0))</f>
        <v>Серолог</v>
      </c>
      <c r="AJ1491">
        <f>IF(AH1491="","",VLOOKUP(AH1491,'Сотрудники и ссылки'!A:C,3,0))</f>
        <v>20007746</v>
      </c>
      <c r="AK1491" s="14">
        <v>45723</v>
      </c>
      <c r="AL1491" s="2">
        <f>IF(AK1491="","",AK1491+VLOOKUP(I1491,'Вид исследования'!B:E,4,0))</f>
        <v>45724</v>
      </c>
      <c r="AM1491" s="2">
        <f>IF(AK1491="","",AK1491+VLOOKUP(I1491,'Вид исследования'!B:F,5,0))</f>
        <v>45724</v>
      </c>
      <c r="AN1491" s="14">
        <v>45723</v>
      </c>
      <c r="AP1491" s="11" t="s">
        <v>189</v>
      </c>
      <c r="AQ1491" t="str">
        <f>IFERROR(IF(L1491="","",VLOOKUP(L1491&amp;I1491,Продукция!A:K,11,0)),"обратитесь к админ справочника")</f>
        <v>согласно рекомендациям производителя теста</v>
      </c>
      <c r="AR1491" s="11" t="s">
        <v>4823</v>
      </c>
      <c r="AS1491" t="str">
        <f>IFERROR(IF(L1491="","",VLOOKUP(L1491&amp;I1491,Продукция!A:J,10,0)),"обратитесь к админ справочника")</f>
        <v>инструкция тест- ситема Биочек СК -114</v>
      </c>
      <c r="AT1491" s="11" t="s">
        <v>4823</v>
      </c>
      <c r="AU1491" s="11" t="s">
        <v>4823</v>
      </c>
      <c r="AV1491" s="11" t="s">
        <v>2676</v>
      </c>
      <c r="AW1491" s="11" t="s">
        <v>4824</v>
      </c>
      <c r="AX1491" s="11" t="s">
        <v>565</v>
      </c>
      <c r="AY1491" s="11" t="s">
        <v>1252</v>
      </c>
      <c r="AZ1491" s="11">
        <v>154</v>
      </c>
      <c r="BA1491" s="11">
        <v>1</v>
      </c>
      <c r="BC1491" s="11" t="s">
        <v>5109</v>
      </c>
    </row>
    <row r="1492" spans="1:55" x14ac:dyDescent="0.25">
      <c r="A1492" t="str">
        <f t="shared" si="27"/>
        <v>С/393MG (BioChek) микоплазма галлисептикум уровень антител</v>
      </c>
      <c r="B1492" t="str">
        <f>IF(E1492="","",INDEX(Лаборатории!A:A,MATCH('Производственный контроль'!E1492,Лаборатории!B:B,0)))</f>
        <v xml:space="preserve">КУРИНОЕ ЦАРСТВО АО </v>
      </c>
      <c r="C1492" t="str">
        <f>IF(E1492="","",VLOOKUP(E1492,Лаборатории!B:D,3,0))</f>
        <v>U377_CHL</v>
      </c>
      <c r="D1492" s="12">
        <v>45713</v>
      </c>
      <c r="E1492" s="11" t="s">
        <v>793</v>
      </c>
      <c r="F1492" s="11" t="s">
        <v>544</v>
      </c>
      <c r="G1492" s="11" t="s">
        <v>565</v>
      </c>
      <c r="H1492" s="11" t="s">
        <v>262</v>
      </c>
      <c r="I1492" s="11" t="s">
        <v>3422</v>
      </c>
      <c r="J1492" t="str">
        <f>IF(L1492="","",VLOOKUP(L1492,Продукция!B:D,3,0))</f>
        <v>Биологический_материал</v>
      </c>
      <c r="K1492" t="str">
        <f>IF(L1492="","",VLOOKUP(L1492,Продукция!B:C,2,0))</f>
        <v>Сыворотка крови</v>
      </c>
      <c r="L1492" s="151" t="s">
        <v>302</v>
      </c>
      <c r="M1492">
        <f>IF(L1492="","",VLOOKUP(L1492,Продукция!B:L,11,0))</f>
        <v>0</v>
      </c>
      <c r="N1492" s="11" t="s">
        <v>873</v>
      </c>
      <c r="P1492" s="11" t="s">
        <v>340</v>
      </c>
      <c r="Q1492" s="11" t="s">
        <v>854</v>
      </c>
      <c r="R1492" s="153" t="s">
        <v>5105</v>
      </c>
      <c r="S1492" s="11">
        <v>20</v>
      </c>
      <c r="T1492" s="11" t="s">
        <v>5214</v>
      </c>
      <c r="V1492" s="14">
        <v>45711</v>
      </c>
      <c r="Z1492" s="11" t="s">
        <v>4823</v>
      </c>
      <c r="AA1492" s="15">
        <v>0.59375</v>
      </c>
      <c r="AB1492" t="str">
        <f>IF(L1492="","",VLOOKUP(L1492&amp;I1492,Продукция!A:I,9,0))</f>
        <v>рекомендация производителя набора</v>
      </c>
      <c r="AC1492" s="14">
        <v>45723</v>
      </c>
      <c r="AD1492" s="11" t="s">
        <v>2676</v>
      </c>
      <c r="AE1492" s="11" t="s">
        <v>4823</v>
      </c>
      <c r="AF1492" t="str">
        <f>IF(AD1492="","",VLOOKUP(AD1492,'Сотрудники и ссылки'!A:B,2,0))</f>
        <v>Серолог</v>
      </c>
      <c r="AG1492">
        <f>IF(AD1492="","",VLOOKUP(AD1492,'Сотрудники и ссылки'!A:C,3,0))</f>
        <v>20007746</v>
      </c>
      <c r="AH1492" s="11" t="s">
        <v>2676</v>
      </c>
      <c r="AI1492" t="str">
        <f>IF(AH1492="","",VLOOKUP(AH1492,'Сотрудники и ссылки'!A:B,2,0))</f>
        <v>Серолог</v>
      </c>
      <c r="AJ1492">
        <f>IF(AH1492="","",VLOOKUP(AH1492,'Сотрудники и ссылки'!A:C,3,0))</f>
        <v>20007746</v>
      </c>
      <c r="AK1492" s="14">
        <v>45723</v>
      </c>
      <c r="AL1492" s="2">
        <f>IF(AK1492="","",AK1492+VLOOKUP(I1492,'Вид исследования'!B:E,4,0))</f>
        <v>45724</v>
      </c>
      <c r="AM1492" s="2">
        <f>IF(AK1492="","",AK1492+VLOOKUP(I1492,'Вид исследования'!B:F,5,0))</f>
        <v>45724</v>
      </c>
      <c r="AN1492" s="14">
        <v>45723</v>
      </c>
      <c r="AP1492" s="11" t="s">
        <v>189</v>
      </c>
      <c r="AQ1492" t="str">
        <f>IFERROR(IF(L1492="","",VLOOKUP(L1492&amp;I1492,Продукция!A:K,11,0)),"обратитесь к админ справочника")</f>
        <v>согласно рекомендациям производителя теста</v>
      </c>
      <c r="AR1492" s="11" t="s">
        <v>4823</v>
      </c>
      <c r="AS1492" t="str">
        <f>IFERROR(IF(L1492="","",VLOOKUP(L1492&amp;I1492,Продукция!A:J,10,0)),"обратитесь к админ справочника")</f>
        <v>инструкция тест- ситема Биочек СК -114</v>
      </c>
      <c r="AT1492" s="11" t="s">
        <v>4823</v>
      </c>
      <c r="AU1492" s="11" t="s">
        <v>4823</v>
      </c>
      <c r="AV1492" s="11" t="s">
        <v>2676</v>
      </c>
      <c r="AW1492" s="11" t="s">
        <v>4824</v>
      </c>
      <c r="AX1492" s="11" t="s">
        <v>565</v>
      </c>
      <c r="AY1492" s="11" t="s">
        <v>1267</v>
      </c>
      <c r="AZ1492" s="11">
        <v>154</v>
      </c>
      <c r="BA1492" s="11">
        <v>1</v>
      </c>
      <c r="BC1492" s="11" t="s">
        <v>5109</v>
      </c>
    </row>
    <row r="1493" spans="1:55" x14ac:dyDescent="0.25">
      <c r="A1493" t="str">
        <f t="shared" si="27"/>
        <v>С/393MG (BioChek) микоплазма галлисептикум уровень антител</v>
      </c>
      <c r="B1493" t="str">
        <f>IF(E1493="","",INDEX(Лаборатории!A:A,MATCH('Производственный контроль'!E1493,Лаборатории!B:B,0)))</f>
        <v xml:space="preserve">КУРИНОЕ ЦАРСТВО АО </v>
      </c>
      <c r="C1493" t="str">
        <f>IF(E1493="","",VLOOKUP(E1493,Лаборатории!B:D,3,0))</f>
        <v>U377_CHL</v>
      </c>
      <c r="D1493" s="12">
        <v>45713</v>
      </c>
      <c r="E1493" s="11" t="s">
        <v>793</v>
      </c>
      <c r="F1493" s="11" t="s">
        <v>544</v>
      </c>
      <c r="G1493" s="11" t="s">
        <v>565</v>
      </c>
      <c r="H1493" s="11" t="s">
        <v>262</v>
      </c>
      <c r="I1493" s="11" t="s">
        <v>3422</v>
      </c>
      <c r="J1493" t="str">
        <f>IF(L1493="","",VLOOKUP(L1493,Продукция!B:D,3,0))</f>
        <v>Биологический_материал</v>
      </c>
      <c r="K1493" t="str">
        <f>IF(L1493="","",VLOOKUP(L1493,Продукция!B:C,2,0))</f>
        <v>Сыворотка крови</v>
      </c>
      <c r="L1493" s="151" t="s">
        <v>302</v>
      </c>
      <c r="M1493">
        <f>IF(L1493="","",VLOOKUP(L1493,Продукция!B:L,11,0))</f>
        <v>0</v>
      </c>
      <c r="N1493" s="11" t="s">
        <v>873</v>
      </c>
      <c r="P1493" s="11" t="s">
        <v>340</v>
      </c>
      <c r="Q1493" s="11" t="s">
        <v>854</v>
      </c>
      <c r="R1493" s="153" t="s">
        <v>5105</v>
      </c>
      <c r="S1493" s="11">
        <v>20</v>
      </c>
      <c r="T1493" s="11" t="s">
        <v>5214</v>
      </c>
      <c r="V1493" s="14">
        <v>45711</v>
      </c>
      <c r="Z1493" s="11" t="s">
        <v>4823</v>
      </c>
      <c r="AA1493" s="15">
        <v>0.59375</v>
      </c>
      <c r="AB1493" t="str">
        <f>IF(L1493="","",VLOOKUP(L1493&amp;I1493,Продукция!A:I,9,0))</f>
        <v>рекомендация производителя набора</v>
      </c>
      <c r="AC1493" s="14">
        <v>45723</v>
      </c>
      <c r="AD1493" s="11" t="s">
        <v>2676</v>
      </c>
      <c r="AE1493" s="11" t="s">
        <v>4823</v>
      </c>
      <c r="AF1493" t="str">
        <f>IF(AD1493="","",VLOOKUP(AD1493,'Сотрудники и ссылки'!A:B,2,0))</f>
        <v>Серолог</v>
      </c>
      <c r="AG1493">
        <f>IF(AD1493="","",VLOOKUP(AD1493,'Сотрудники и ссылки'!A:C,3,0))</f>
        <v>20007746</v>
      </c>
      <c r="AH1493" s="11" t="s">
        <v>2676</v>
      </c>
      <c r="AI1493" t="str">
        <f>IF(AH1493="","",VLOOKUP(AH1493,'Сотрудники и ссылки'!A:B,2,0))</f>
        <v>Серолог</v>
      </c>
      <c r="AJ1493">
        <f>IF(AH1493="","",VLOOKUP(AH1493,'Сотрудники и ссылки'!A:C,3,0))</f>
        <v>20007746</v>
      </c>
      <c r="AK1493" s="14">
        <v>45723</v>
      </c>
      <c r="AL1493" s="2">
        <f>IF(AK1493="","",AK1493+VLOOKUP(I1493,'Вид исследования'!B:E,4,0))</f>
        <v>45724</v>
      </c>
      <c r="AM1493" s="2">
        <f>IF(AK1493="","",AK1493+VLOOKUP(I1493,'Вид исследования'!B:F,5,0))</f>
        <v>45724</v>
      </c>
      <c r="AN1493" s="14">
        <v>45723</v>
      </c>
      <c r="AP1493" s="11" t="s">
        <v>189</v>
      </c>
      <c r="AQ1493" t="str">
        <f>IFERROR(IF(L1493="","",VLOOKUP(L1493&amp;I1493,Продукция!A:K,11,0)),"обратитесь к админ справочника")</f>
        <v>согласно рекомендациям производителя теста</v>
      </c>
      <c r="AR1493" s="11" t="s">
        <v>4823</v>
      </c>
      <c r="AS1493" t="str">
        <f>IFERROR(IF(L1493="","",VLOOKUP(L1493&amp;I1493,Продукция!A:J,10,0)),"обратитесь к админ справочника")</f>
        <v>инструкция тест- ситема Биочек СК -114</v>
      </c>
      <c r="AT1493" s="11" t="s">
        <v>4823</v>
      </c>
      <c r="AU1493" s="11" t="s">
        <v>4823</v>
      </c>
      <c r="AV1493" s="11" t="s">
        <v>2676</v>
      </c>
      <c r="AW1493" s="11" t="s">
        <v>4824</v>
      </c>
      <c r="AX1493" s="11" t="s">
        <v>565</v>
      </c>
      <c r="AY1493" s="11" t="s">
        <v>1267</v>
      </c>
      <c r="AZ1493" s="11">
        <v>154</v>
      </c>
      <c r="BA1493" s="11">
        <v>1</v>
      </c>
      <c r="BC1493" s="11" t="s">
        <v>5109</v>
      </c>
    </row>
    <row r="1494" spans="1:55" x14ac:dyDescent="0.25">
      <c r="A1494" t="str">
        <f t="shared" si="27"/>
        <v>С/393MS (BioChek) микоплазма синовия уровень антител</v>
      </c>
      <c r="B1494" t="str">
        <f>IF(E1494="","",INDEX(Лаборатории!A:A,MATCH('Производственный контроль'!E1494,Лаборатории!B:B,0)))</f>
        <v xml:space="preserve">КУРИНОЕ ЦАРСТВО АО </v>
      </c>
      <c r="C1494" t="str">
        <f>IF(E1494="","",VLOOKUP(E1494,Лаборатории!B:D,3,0))</f>
        <v>U377_CHL</v>
      </c>
      <c r="D1494" s="12">
        <v>45713</v>
      </c>
      <c r="E1494" s="11" t="s">
        <v>793</v>
      </c>
      <c r="F1494" s="11" t="s">
        <v>544</v>
      </c>
      <c r="G1494" s="11" t="s">
        <v>565</v>
      </c>
      <c r="H1494" s="11" t="s">
        <v>262</v>
      </c>
      <c r="I1494" s="11" t="s">
        <v>3423</v>
      </c>
      <c r="J1494" t="str">
        <f>IF(L1494="","",VLOOKUP(L1494,Продукция!B:D,3,0))</f>
        <v>Биологический_материал</v>
      </c>
      <c r="K1494" t="str">
        <f>IF(L1494="","",VLOOKUP(L1494,Продукция!B:C,2,0))</f>
        <v>Сыворотка крови</v>
      </c>
      <c r="L1494" s="151" t="s">
        <v>302</v>
      </c>
      <c r="M1494">
        <f>IF(L1494="","",VLOOKUP(L1494,Продукция!B:L,11,0))</f>
        <v>0</v>
      </c>
      <c r="N1494" s="11" t="s">
        <v>873</v>
      </c>
      <c r="P1494" s="11" t="s">
        <v>340</v>
      </c>
      <c r="Q1494" s="11" t="s">
        <v>854</v>
      </c>
      <c r="R1494" s="153" t="s">
        <v>4931</v>
      </c>
      <c r="S1494" s="11">
        <v>20</v>
      </c>
      <c r="T1494" s="11" t="s">
        <v>5214</v>
      </c>
      <c r="V1494" s="14">
        <v>45712</v>
      </c>
      <c r="Z1494" s="11" t="s">
        <v>4823</v>
      </c>
      <c r="AA1494" s="15">
        <v>0.59375</v>
      </c>
      <c r="AB1494" t="str">
        <f>IF(L1494="","",VLOOKUP(L1494&amp;I1494,Продукция!A:I,9,0))</f>
        <v>рекомендация производителя набора</v>
      </c>
      <c r="AC1494" s="14">
        <v>45723</v>
      </c>
      <c r="AD1494" s="11" t="s">
        <v>2673</v>
      </c>
      <c r="AE1494" s="11" t="s">
        <v>4823</v>
      </c>
      <c r="AF1494" t="str">
        <f>IF(AD1494="","",VLOOKUP(AD1494,'Сотрудники и ссылки'!A:B,2,0))</f>
        <v>Серолог</v>
      </c>
      <c r="AG1494">
        <f>IF(AD1494="","",VLOOKUP(AD1494,'Сотрудники и ссылки'!A:C,3,0))</f>
        <v>20001771</v>
      </c>
      <c r="AH1494" s="11" t="s">
        <v>2673</v>
      </c>
      <c r="AI1494" t="str">
        <f>IF(AH1494="","",VLOOKUP(AH1494,'Сотрудники и ссылки'!A:B,2,0))</f>
        <v>Серолог</v>
      </c>
      <c r="AJ1494">
        <f>IF(AH1494="","",VLOOKUP(AH1494,'Сотрудники и ссылки'!A:C,3,0))</f>
        <v>20001771</v>
      </c>
      <c r="AK1494" s="14">
        <v>45723</v>
      </c>
      <c r="AL1494" s="2">
        <f>IF(AK1494="","",AK1494+VLOOKUP(I1494,'Вид исследования'!B:E,4,0))</f>
        <v>45724</v>
      </c>
      <c r="AM1494" s="2">
        <f>IF(AK1494="","",AK1494+VLOOKUP(I1494,'Вид исследования'!B:F,5,0))</f>
        <v>45724</v>
      </c>
      <c r="AN1494" s="14">
        <v>45723</v>
      </c>
      <c r="AP1494" s="11" t="s">
        <v>189</v>
      </c>
      <c r="AQ1494" t="str">
        <f>IFERROR(IF(L1494="","",VLOOKUP(L1494&amp;I1494,Продукция!A:K,11,0)),"обратитесь к админ справочника")</f>
        <v>согласно рекомендациям производителя теста</v>
      </c>
      <c r="AR1494" s="11" t="s">
        <v>4823</v>
      </c>
      <c r="AS1494" t="str">
        <f>IFERROR(IF(L1494="","",VLOOKUP(L1494&amp;I1494,Продукция!A:J,10,0)),"обратитесь к админ справочника")</f>
        <v>инструкция тест- ситема Биочек СК -115</v>
      </c>
      <c r="AT1494" s="11" t="s">
        <v>4823</v>
      </c>
      <c r="AU1494" s="11" t="s">
        <v>4823</v>
      </c>
      <c r="AV1494" s="11" t="s">
        <v>2673</v>
      </c>
      <c r="AW1494" s="11" t="s">
        <v>4824</v>
      </c>
      <c r="AX1494" s="11" t="s">
        <v>565</v>
      </c>
      <c r="AY1494" s="11" t="s">
        <v>1252</v>
      </c>
      <c r="AZ1494" s="11">
        <v>154</v>
      </c>
      <c r="BA1494" s="11">
        <v>1</v>
      </c>
      <c r="BC1494" s="11" t="s">
        <v>5109</v>
      </c>
    </row>
    <row r="1495" spans="1:55" x14ac:dyDescent="0.25">
      <c r="A1495" t="str">
        <f t="shared" ref="A1495:A1558" si="29">T1495&amp;I1495</f>
        <v>С/393MS (BioChek) микоплазма синовия уровень антител</v>
      </c>
      <c r="B1495" t="str">
        <f>IF(E1495="","",INDEX(Лаборатории!A:A,MATCH('Производственный контроль'!E1495,Лаборатории!B:B,0)))</f>
        <v xml:space="preserve">КУРИНОЕ ЦАРСТВО АО </v>
      </c>
      <c r="C1495" t="str">
        <f>IF(E1495="","",VLOOKUP(E1495,Лаборатории!B:D,3,0))</f>
        <v>U377_CHL</v>
      </c>
      <c r="D1495" s="12">
        <v>45713</v>
      </c>
      <c r="E1495" s="11" t="s">
        <v>793</v>
      </c>
      <c r="F1495" s="11" t="s">
        <v>544</v>
      </c>
      <c r="G1495" s="11" t="s">
        <v>565</v>
      </c>
      <c r="H1495" s="11" t="s">
        <v>262</v>
      </c>
      <c r="I1495" s="11" t="s">
        <v>3423</v>
      </c>
      <c r="J1495" t="str">
        <f>IF(L1495="","",VLOOKUP(L1495,Продукция!B:D,3,0))</f>
        <v>Биологический_материал</v>
      </c>
      <c r="K1495" t="str">
        <f>IF(L1495="","",VLOOKUP(L1495,Продукция!B:C,2,0))</f>
        <v>Сыворотка крови</v>
      </c>
      <c r="L1495" s="151" t="s">
        <v>302</v>
      </c>
      <c r="M1495">
        <f>IF(L1495="","",VLOOKUP(L1495,Продукция!B:L,11,0))</f>
        <v>0</v>
      </c>
      <c r="N1495" s="11" t="s">
        <v>873</v>
      </c>
      <c r="P1495" s="11" t="s">
        <v>340</v>
      </c>
      <c r="Q1495" s="11" t="s">
        <v>854</v>
      </c>
      <c r="R1495" s="153" t="s">
        <v>5105</v>
      </c>
      <c r="S1495" s="11">
        <v>20</v>
      </c>
      <c r="T1495" s="11" t="s">
        <v>5214</v>
      </c>
      <c r="V1495" s="14">
        <v>45711</v>
      </c>
      <c r="Z1495" s="11" t="s">
        <v>4823</v>
      </c>
      <c r="AA1495" s="15">
        <v>0.59375</v>
      </c>
      <c r="AB1495" t="str">
        <f>IF(L1495="","",VLOOKUP(L1495&amp;I1495,Продукция!A:I,9,0))</f>
        <v>рекомендация производителя набора</v>
      </c>
      <c r="AC1495" s="14">
        <v>45723</v>
      </c>
      <c r="AD1495" s="11" t="s">
        <v>2673</v>
      </c>
      <c r="AE1495" s="11" t="s">
        <v>4823</v>
      </c>
      <c r="AF1495" t="str">
        <f>IF(AD1495="","",VLOOKUP(AD1495,'Сотрудники и ссылки'!A:B,2,0))</f>
        <v>Серолог</v>
      </c>
      <c r="AG1495">
        <f>IF(AD1495="","",VLOOKUP(AD1495,'Сотрудники и ссылки'!A:C,3,0))</f>
        <v>20001771</v>
      </c>
      <c r="AH1495" s="11" t="s">
        <v>2673</v>
      </c>
      <c r="AI1495" t="str">
        <f>IF(AH1495="","",VLOOKUP(AH1495,'Сотрудники и ссылки'!A:B,2,0))</f>
        <v>Серолог</v>
      </c>
      <c r="AJ1495">
        <f>IF(AH1495="","",VLOOKUP(AH1495,'Сотрудники и ссылки'!A:C,3,0))</f>
        <v>20001771</v>
      </c>
      <c r="AK1495" s="14">
        <v>45723</v>
      </c>
      <c r="AL1495" s="2">
        <f>IF(AK1495="","",AK1495+VLOOKUP(I1495,'Вид исследования'!B:E,4,0))</f>
        <v>45724</v>
      </c>
      <c r="AM1495" s="2">
        <f>IF(AK1495="","",AK1495+VLOOKUP(I1495,'Вид исследования'!B:F,5,0))</f>
        <v>45724</v>
      </c>
      <c r="AN1495" s="14">
        <v>45723</v>
      </c>
      <c r="AP1495" s="11" t="s">
        <v>189</v>
      </c>
      <c r="AQ1495" t="str">
        <f>IFERROR(IF(L1495="","",VLOOKUP(L1495&amp;I1495,Продукция!A:K,11,0)),"обратитесь к админ справочника")</f>
        <v>согласно рекомендациям производителя теста</v>
      </c>
      <c r="AR1495" s="11" t="s">
        <v>4823</v>
      </c>
      <c r="AS1495" t="str">
        <f>IFERROR(IF(L1495="","",VLOOKUP(L1495&amp;I1495,Продукция!A:J,10,0)),"обратитесь к админ справочника")</f>
        <v>инструкция тест- ситема Биочек СК -115</v>
      </c>
      <c r="AT1495" s="11" t="s">
        <v>4823</v>
      </c>
      <c r="AU1495" s="11" t="s">
        <v>4823</v>
      </c>
      <c r="AV1495" s="11" t="s">
        <v>2673</v>
      </c>
      <c r="AW1495" s="11" t="s">
        <v>4824</v>
      </c>
      <c r="AX1495" s="11" t="s">
        <v>565</v>
      </c>
      <c r="AY1495" s="11" t="s">
        <v>1267</v>
      </c>
      <c r="AZ1495" s="11">
        <v>154</v>
      </c>
      <c r="BA1495" s="11">
        <v>1</v>
      </c>
      <c r="BC1495" s="11" t="s">
        <v>5109</v>
      </c>
    </row>
    <row r="1496" spans="1:55" x14ac:dyDescent="0.25">
      <c r="A1496" t="str">
        <f t="shared" si="29"/>
        <v>С/393MS (BioChek) микоплазма синовия уровень антител</v>
      </c>
      <c r="B1496" t="str">
        <f>IF(E1496="","",INDEX(Лаборатории!A:A,MATCH('Производственный контроль'!E1496,Лаборатории!B:B,0)))</f>
        <v xml:space="preserve">КУРИНОЕ ЦАРСТВО АО </v>
      </c>
      <c r="C1496" t="str">
        <f>IF(E1496="","",VLOOKUP(E1496,Лаборатории!B:D,3,0))</f>
        <v>U377_CHL</v>
      </c>
      <c r="D1496" s="12">
        <v>45713</v>
      </c>
      <c r="E1496" s="11" t="s">
        <v>793</v>
      </c>
      <c r="F1496" s="11" t="s">
        <v>544</v>
      </c>
      <c r="G1496" s="11" t="s">
        <v>565</v>
      </c>
      <c r="H1496" s="11" t="s">
        <v>262</v>
      </c>
      <c r="I1496" s="11" t="s">
        <v>3423</v>
      </c>
      <c r="J1496" t="str">
        <f>IF(L1496="","",VLOOKUP(L1496,Продукция!B:D,3,0))</f>
        <v>Биологический_материал</v>
      </c>
      <c r="K1496" t="str">
        <f>IF(L1496="","",VLOOKUP(L1496,Продукция!B:C,2,0))</f>
        <v>Сыворотка крови</v>
      </c>
      <c r="L1496" s="151" t="s">
        <v>302</v>
      </c>
      <c r="M1496">
        <f>IF(L1496="","",VLOOKUP(L1496,Продукция!B:L,11,0))</f>
        <v>0</v>
      </c>
      <c r="N1496" s="11" t="s">
        <v>873</v>
      </c>
      <c r="P1496" s="11" t="s">
        <v>340</v>
      </c>
      <c r="Q1496" s="11" t="s">
        <v>854</v>
      </c>
      <c r="R1496" s="153" t="s">
        <v>5105</v>
      </c>
      <c r="S1496" s="11">
        <v>20</v>
      </c>
      <c r="T1496" s="11" t="s">
        <v>5214</v>
      </c>
      <c r="V1496" s="14">
        <v>45711</v>
      </c>
      <c r="Z1496" s="11" t="s">
        <v>4823</v>
      </c>
      <c r="AA1496" s="15">
        <v>0.59375</v>
      </c>
      <c r="AB1496" t="str">
        <f>IF(L1496="","",VLOOKUP(L1496&amp;I1496,Продукция!A:I,9,0))</f>
        <v>рекомендация производителя набора</v>
      </c>
      <c r="AC1496" s="14">
        <v>45723</v>
      </c>
      <c r="AD1496" s="11" t="s">
        <v>2673</v>
      </c>
      <c r="AE1496" s="11" t="s">
        <v>4823</v>
      </c>
      <c r="AF1496" t="str">
        <f>IF(AD1496="","",VLOOKUP(AD1496,'Сотрудники и ссылки'!A:B,2,0))</f>
        <v>Серолог</v>
      </c>
      <c r="AG1496">
        <f>IF(AD1496="","",VLOOKUP(AD1496,'Сотрудники и ссылки'!A:C,3,0))</f>
        <v>20001771</v>
      </c>
      <c r="AH1496" s="11" t="s">
        <v>2673</v>
      </c>
      <c r="AI1496" t="str">
        <f>IF(AH1496="","",VLOOKUP(AH1496,'Сотрудники и ссылки'!A:B,2,0))</f>
        <v>Серолог</v>
      </c>
      <c r="AJ1496">
        <f>IF(AH1496="","",VLOOKUP(AH1496,'Сотрудники и ссылки'!A:C,3,0))</f>
        <v>20001771</v>
      </c>
      <c r="AK1496" s="14">
        <v>45723</v>
      </c>
      <c r="AL1496" s="2">
        <f>IF(AK1496="","",AK1496+VLOOKUP(I1496,'Вид исследования'!B:E,4,0))</f>
        <v>45724</v>
      </c>
      <c r="AM1496" s="2">
        <f>IF(AK1496="","",AK1496+VLOOKUP(I1496,'Вид исследования'!B:F,5,0))</f>
        <v>45724</v>
      </c>
      <c r="AN1496" s="14">
        <v>45723</v>
      </c>
      <c r="AP1496" s="11" t="s">
        <v>189</v>
      </c>
      <c r="AQ1496" t="str">
        <f>IFERROR(IF(L1496="","",VLOOKUP(L1496&amp;I1496,Продукция!A:K,11,0)),"обратитесь к админ справочника")</f>
        <v>согласно рекомендациям производителя теста</v>
      </c>
      <c r="AR1496" s="11" t="s">
        <v>4823</v>
      </c>
      <c r="AS1496" t="str">
        <f>IFERROR(IF(L1496="","",VLOOKUP(L1496&amp;I1496,Продукция!A:J,10,0)),"обратитесь к админ справочника")</f>
        <v>инструкция тест- ситема Биочек СК -115</v>
      </c>
      <c r="AT1496" s="11" t="s">
        <v>4823</v>
      </c>
      <c r="AU1496" s="11" t="s">
        <v>4823</v>
      </c>
      <c r="AV1496" s="11" t="s">
        <v>2673</v>
      </c>
      <c r="AW1496" s="11" t="s">
        <v>4824</v>
      </c>
      <c r="AX1496" s="11" t="s">
        <v>565</v>
      </c>
      <c r="AY1496" s="11" t="s">
        <v>1267</v>
      </c>
      <c r="AZ1496" s="11">
        <v>154</v>
      </c>
      <c r="BA1496" s="11">
        <v>1</v>
      </c>
      <c r="BC1496" s="11" t="s">
        <v>5109</v>
      </c>
    </row>
    <row r="1497" spans="1:55" x14ac:dyDescent="0.25">
      <c r="A1497" t="str">
        <f t="shared" si="29"/>
        <v>С/408Болезнь Ньюкасла уровень антител</v>
      </c>
      <c r="B1497" t="str">
        <f>IF(E1497="","",INDEX(Лаборатории!A:A,MATCH('Производственный контроль'!E1497,Лаборатории!B:B,0)))</f>
        <v xml:space="preserve">КУРИНОЕ ЦАРСТВО АО </v>
      </c>
      <c r="C1497" t="str">
        <f>IF(E1497="","",VLOOKUP(E1497,Лаборатории!B:D,3,0))</f>
        <v>U377_CHL</v>
      </c>
      <c r="D1497" s="12">
        <v>45715</v>
      </c>
      <c r="E1497" s="11" t="s">
        <v>793</v>
      </c>
      <c r="F1497" s="11" t="s">
        <v>371</v>
      </c>
      <c r="G1497" s="11" t="s">
        <v>372</v>
      </c>
      <c r="H1497" s="11" t="s">
        <v>312</v>
      </c>
      <c r="I1497" s="11" t="s">
        <v>3434</v>
      </c>
      <c r="J1497" t="str">
        <f>IF(L1497="","",VLOOKUP(L1497,Продукция!B:D,3,0))</f>
        <v>Биологический_материал</v>
      </c>
      <c r="K1497" t="str">
        <f>IF(L1497="","",VLOOKUP(L1497,Продукция!B:C,2,0))</f>
        <v>Сыворотка крови</v>
      </c>
      <c r="L1497" s="151" t="s">
        <v>302</v>
      </c>
      <c r="M1497">
        <f>IF(L1497="","",VLOOKUP(L1497,Продукция!B:L,11,0))</f>
        <v>0</v>
      </c>
      <c r="N1497" s="11" t="s">
        <v>873</v>
      </c>
      <c r="P1497" s="11" t="s">
        <v>340</v>
      </c>
      <c r="Q1497" s="11" t="s">
        <v>854</v>
      </c>
      <c r="R1497" s="153" t="s">
        <v>5119</v>
      </c>
      <c r="S1497" s="11">
        <v>20</v>
      </c>
      <c r="T1497" s="11" t="s">
        <v>5216</v>
      </c>
      <c r="V1497" s="14">
        <v>45708</v>
      </c>
      <c r="Z1497" s="11" t="s">
        <v>4823</v>
      </c>
      <c r="AA1497" s="15">
        <v>0.54166666666666663</v>
      </c>
      <c r="AB1497" t="str">
        <f>IF(L1497="","",VLOOKUP(L1497&amp;I1497,Продукция!A:I,9,0))</f>
        <v>рекомендация производителя набора</v>
      </c>
      <c r="AC1497" s="14">
        <v>45720</v>
      </c>
      <c r="AD1497" s="11" t="s">
        <v>2676</v>
      </c>
      <c r="AE1497" s="11" t="s">
        <v>4823</v>
      </c>
      <c r="AF1497" t="str">
        <f>IF(AD1497="","",VLOOKUP(AD1497,'Сотрудники и ссылки'!A:B,2,0))</f>
        <v>Серолог</v>
      </c>
      <c r="AG1497">
        <f>IF(AD1497="","",VLOOKUP(AD1497,'Сотрудники и ссылки'!A:C,3,0))</f>
        <v>20007746</v>
      </c>
      <c r="AH1497" s="11" t="s">
        <v>2676</v>
      </c>
      <c r="AI1497" t="str">
        <f>IF(AH1497="","",VLOOKUP(AH1497,'Сотрудники и ссылки'!A:B,2,0))</f>
        <v>Серолог</v>
      </c>
      <c r="AJ1497">
        <f>IF(AH1497="","",VLOOKUP(AH1497,'Сотрудники и ссылки'!A:C,3,0))</f>
        <v>20007746</v>
      </c>
      <c r="AK1497" s="14">
        <v>45720</v>
      </c>
      <c r="AL1497" s="2">
        <f>IF(AK1497="","",AK1497+VLOOKUP(I1497,'Вид исследования'!B:E,4,0))</f>
        <v>45721</v>
      </c>
      <c r="AM1497" s="2">
        <f>IF(AK1497="","",AK1497+VLOOKUP(I1497,'Вид исследования'!B:F,5,0))</f>
        <v>45721</v>
      </c>
      <c r="AN1497" s="14">
        <v>45720</v>
      </c>
      <c r="AP1497" s="11" t="s">
        <v>189</v>
      </c>
      <c r="AQ1497" t="str">
        <f>IFERROR(IF(L1497="","",VLOOKUP(L1497&amp;I1497,Продукция!A:K,11,0)),"обратитесь к админ справочника")</f>
        <v>согласно рекомендациям производителя теста</v>
      </c>
      <c r="AR1497" s="11" t="s">
        <v>4823</v>
      </c>
      <c r="AS1497" t="str">
        <f>IFERROR(IF(L1497="","",VLOOKUP(L1497&amp;I1497,Продукция!A:J,10,0)),"обратитесь к админ справочника")</f>
        <v>инструкция по применению набора РЗГА Ньюкасла</v>
      </c>
      <c r="AT1497" s="11" t="s">
        <v>4823</v>
      </c>
      <c r="AU1497" s="11" t="s">
        <v>4823</v>
      </c>
      <c r="AV1497" s="11" t="s">
        <v>2676</v>
      </c>
      <c r="AW1497" s="11" t="s">
        <v>4824</v>
      </c>
      <c r="AX1497" s="11" t="s">
        <v>372</v>
      </c>
      <c r="AY1497" s="11" t="s">
        <v>1542</v>
      </c>
      <c r="AZ1497" s="11">
        <v>107</v>
      </c>
      <c r="BA1497" s="11">
        <v>4</v>
      </c>
      <c r="BC1497" s="11" t="s">
        <v>4870</v>
      </c>
    </row>
    <row r="1498" spans="1:55" x14ac:dyDescent="0.25">
      <c r="A1498" t="str">
        <f t="shared" si="29"/>
        <v>С/408Болезнь Ньюкасла уровень антител</v>
      </c>
      <c r="B1498" t="str">
        <f>IF(E1498="","",INDEX(Лаборатории!A:A,MATCH('Производственный контроль'!E1498,Лаборатории!B:B,0)))</f>
        <v xml:space="preserve">КУРИНОЕ ЦАРСТВО АО </v>
      </c>
      <c r="C1498" t="str">
        <f>IF(E1498="","",VLOOKUP(E1498,Лаборатории!B:D,3,0))</f>
        <v>U377_CHL</v>
      </c>
      <c r="D1498" s="12">
        <v>45715</v>
      </c>
      <c r="E1498" s="11" t="s">
        <v>793</v>
      </c>
      <c r="F1498" s="11" t="s">
        <v>371</v>
      </c>
      <c r="G1498" s="11" t="s">
        <v>372</v>
      </c>
      <c r="H1498" s="11" t="s">
        <v>312</v>
      </c>
      <c r="I1498" s="11" t="s">
        <v>3434</v>
      </c>
      <c r="J1498" t="str">
        <f>IF(L1498="","",VLOOKUP(L1498,Продукция!B:D,3,0))</f>
        <v>Биологический_материал</v>
      </c>
      <c r="K1498" t="str">
        <f>IF(L1498="","",VLOOKUP(L1498,Продукция!B:C,2,0))</f>
        <v>Сыворотка крови</v>
      </c>
      <c r="L1498" s="151" t="s">
        <v>302</v>
      </c>
      <c r="M1498">
        <f>IF(L1498="","",VLOOKUP(L1498,Продукция!B:L,11,0))</f>
        <v>0</v>
      </c>
      <c r="N1498" s="11" t="s">
        <v>873</v>
      </c>
      <c r="P1498" s="11" t="s">
        <v>340</v>
      </c>
      <c r="Q1498" s="11" t="s">
        <v>854</v>
      </c>
      <c r="R1498" s="153" t="s">
        <v>5173</v>
      </c>
      <c r="S1498" s="11">
        <v>20</v>
      </c>
      <c r="T1498" s="11" t="s">
        <v>5216</v>
      </c>
      <c r="V1498" s="14">
        <v>45714</v>
      </c>
      <c r="Z1498" s="11" t="s">
        <v>4823</v>
      </c>
      <c r="AA1498" s="15">
        <v>0.54166666666666663</v>
      </c>
      <c r="AB1498" t="str">
        <f>IF(L1498="","",VLOOKUP(L1498&amp;I1498,Продукция!A:I,9,0))</f>
        <v>рекомендация производителя набора</v>
      </c>
      <c r="AC1498" s="14">
        <v>45720</v>
      </c>
      <c r="AD1498" s="11" t="s">
        <v>2676</v>
      </c>
      <c r="AE1498" s="11" t="s">
        <v>4823</v>
      </c>
      <c r="AF1498" t="str">
        <f>IF(AD1498="","",VLOOKUP(AD1498,'Сотрудники и ссылки'!A:B,2,0))</f>
        <v>Серолог</v>
      </c>
      <c r="AG1498">
        <f>IF(AD1498="","",VLOOKUP(AD1498,'Сотрудники и ссылки'!A:C,3,0))</f>
        <v>20007746</v>
      </c>
      <c r="AH1498" s="11" t="s">
        <v>2676</v>
      </c>
      <c r="AI1498" t="str">
        <f>IF(AH1498="","",VLOOKUP(AH1498,'Сотрудники и ссылки'!A:B,2,0))</f>
        <v>Серолог</v>
      </c>
      <c r="AJ1498">
        <f>IF(AH1498="","",VLOOKUP(AH1498,'Сотрудники и ссылки'!A:C,3,0))</f>
        <v>20007746</v>
      </c>
      <c r="AK1498" s="14">
        <v>45720</v>
      </c>
      <c r="AL1498" s="2">
        <f>IF(AK1498="","",AK1498+VLOOKUP(I1498,'Вид исследования'!B:E,4,0))</f>
        <v>45721</v>
      </c>
      <c r="AM1498" s="2">
        <f>IF(AK1498="","",AK1498+VLOOKUP(I1498,'Вид исследования'!B:F,5,0))</f>
        <v>45721</v>
      </c>
      <c r="AN1498" s="14">
        <v>45720</v>
      </c>
      <c r="AP1498" s="11" t="s">
        <v>189</v>
      </c>
      <c r="AQ1498" t="str">
        <f>IFERROR(IF(L1498="","",VLOOKUP(L1498&amp;I1498,Продукция!A:K,11,0)),"обратитесь к админ справочника")</f>
        <v>согласно рекомендациям производителя теста</v>
      </c>
      <c r="AR1498" s="11" t="s">
        <v>4823</v>
      </c>
      <c r="AS1498" t="str">
        <f>IFERROR(IF(L1498="","",VLOOKUP(L1498&amp;I1498,Продукция!A:J,10,0)),"обратитесь к админ справочника")</f>
        <v>инструкция по применению набора РЗГА Ньюкасла</v>
      </c>
      <c r="AT1498" s="11" t="s">
        <v>4823</v>
      </c>
      <c r="AU1498" s="11" t="s">
        <v>4823</v>
      </c>
      <c r="AV1498" s="11" t="s">
        <v>2676</v>
      </c>
      <c r="AW1498" s="11" t="s">
        <v>4824</v>
      </c>
      <c r="AX1498" s="11" t="s">
        <v>372</v>
      </c>
      <c r="AY1498" s="11" t="s">
        <v>1528</v>
      </c>
      <c r="AZ1498" s="11">
        <v>107</v>
      </c>
      <c r="BA1498" s="11">
        <v>3</v>
      </c>
      <c r="BC1498" s="11" t="s">
        <v>4870</v>
      </c>
    </row>
    <row r="1499" spans="1:55" x14ac:dyDescent="0.25">
      <c r="A1499" t="str">
        <f t="shared" si="29"/>
        <v>С/408Вирус гриппа птиц подтипа H9 уровень антител (ВНИИЗЖ)</v>
      </c>
      <c r="B1499" t="str">
        <f>IF(E1499="","",INDEX(Лаборатории!A:A,MATCH('Производственный контроль'!E1499,Лаборатории!B:B,0)))</f>
        <v xml:space="preserve">КУРИНОЕ ЦАРСТВО АО </v>
      </c>
      <c r="C1499" t="str">
        <f>IF(E1499="","",VLOOKUP(E1499,Лаборатории!B:D,3,0))</f>
        <v>U377_CHL</v>
      </c>
      <c r="D1499" s="12">
        <v>45715</v>
      </c>
      <c r="E1499" s="11" t="s">
        <v>793</v>
      </c>
      <c r="F1499" s="11" t="s">
        <v>371</v>
      </c>
      <c r="G1499" s="11" t="s">
        <v>372</v>
      </c>
      <c r="H1499" s="11" t="s">
        <v>312</v>
      </c>
      <c r="I1499" s="11" t="s">
        <v>3435</v>
      </c>
      <c r="J1499" t="str">
        <f>IF(L1499="","",VLOOKUP(L1499,Продукция!B:D,3,0))</f>
        <v>Биологический_материал</v>
      </c>
      <c r="K1499" t="str">
        <f>IF(L1499="","",VLOOKUP(L1499,Продукция!B:C,2,0))</f>
        <v>Сыворотка крови</v>
      </c>
      <c r="L1499" s="151" t="s">
        <v>302</v>
      </c>
      <c r="M1499">
        <f>IF(L1499="","",VLOOKUP(L1499,Продукция!B:L,11,0))</f>
        <v>0</v>
      </c>
      <c r="N1499" s="11" t="s">
        <v>873</v>
      </c>
      <c r="P1499" s="11" t="s">
        <v>340</v>
      </c>
      <c r="Q1499" s="11" t="s">
        <v>854</v>
      </c>
      <c r="R1499" s="153" t="s">
        <v>5119</v>
      </c>
      <c r="S1499" s="11">
        <v>20</v>
      </c>
      <c r="T1499" s="11" t="s">
        <v>5216</v>
      </c>
      <c r="V1499" s="14">
        <v>45708</v>
      </c>
      <c r="Z1499" s="11" t="s">
        <v>4823</v>
      </c>
      <c r="AA1499" s="15">
        <v>0.54166666666666663</v>
      </c>
      <c r="AB1499" t="str">
        <f>IF(L1499="","",VLOOKUP(L1499&amp;I1499,Продукция!A:I,9,0))</f>
        <v>рекомендация производителя набора</v>
      </c>
      <c r="AC1499" s="14">
        <v>45721</v>
      </c>
      <c r="AD1499" s="11" t="s">
        <v>2673</v>
      </c>
      <c r="AE1499" s="11" t="s">
        <v>4823</v>
      </c>
      <c r="AF1499" t="str">
        <f>IF(AD1499="","",VLOOKUP(AD1499,'Сотрудники и ссылки'!A:B,2,0))</f>
        <v>Серолог</v>
      </c>
      <c r="AG1499">
        <f>IF(AD1499="","",VLOOKUP(AD1499,'Сотрудники и ссылки'!A:C,3,0))</f>
        <v>20001771</v>
      </c>
      <c r="AH1499" s="11" t="s">
        <v>2673</v>
      </c>
      <c r="AI1499" t="str">
        <f>IF(AH1499="","",VLOOKUP(AH1499,'Сотрудники и ссылки'!A:B,2,0))</f>
        <v>Серолог</v>
      </c>
      <c r="AJ1499">
        <f>IF(AH1499="","",VLOOKUP(AH1499,'Сотрудники и ссылки'!A:C,3,0))</f>
        <v>20001771</v>
      </c>
      <c r="AK1499" s="14">
        <v>45721</v>
      </c>
      <c r="AL1499" s="2">
        <f>IF(AK1499="","",AK1499+VLOOKUP(I1499,'Вид исследования'!B:E,4,0))</f>
        <v>45722</v>
      </c>
      <c r="AM1499" s="2">
        <f>IF(AK1499="","",AK1499+VLOOKUP(I1499,'Вид исследования'!B:F,5,0))</f>
        <v>45722</v>
      </c>
      <c r="AN1499" s="14">
        <v>45721</v>
      </c>
      <c r="AP1499" s="11" t="s">
        <v>189</v>
      </c>
      <c r="AQ1499" t="str">
        <f>IFERROR(IF(L1499="","",VLOOKUP(L1499&amp;I1499,Продукция!A:K,11,0)),"обратитесь к админ справочника")</f>
        <v>согласно рекомендациям производителя теста</v>
      </c>
      <c r="AR1499" s="11" t="s">
        <v>4823</v>
      </c>
      <c r="AS1499" t="str">
        <f>IFERROR(IF(L1499="","",VLOOKUP(L1499&amp;I1499,Продукция!A:J,10,0)),"обратитесь к админ справочника")</f>
        <v>инструкция по применению набора AI, Н9</v>
      </c>
      <c r="AT1499" s="11" t="s">
        <v>4823</v>
      </c>
      <c r="AU1499" s="11" t="s">
        <v>4823</v>
      </c>
      <c r="AV1499" s="11" t="s">
        <v>2673</v>
      </c>
      <c r="AW1499" s="11" t="s">
        <v>4824</v>
      </c>
      <c r="AX1499" s="11" t="s">
        <v>372</v>
      </c>
      <c r="AY1499" s="11" t="s">
        <v>1542</v>
      </c>
      <c r="AZ1499" s="11">
        <v>107</v>
      </c>
      <c r="BA1499" s="11">
        <v>4</v>
      </c>
      <c r="BC1499" s="11" t="s">
        <v>4870</v>
      </c>
    </row>
    <row r="1500" spans="1:55" x14ac:dyDescent="0.25">
      <c r="A1500" t="str">
        <f t="shared" si="29"/>
        <v>С/408Вирус гриппа птиц подтипа H9 уровень антител (ВНИИЗЖ)</v>
      </c>
      <c r="B1500" t="str">
        <f>IF(E1500="","",INDEX(Лаборатории!A:A,MATCH('Производственный контроль'!E1500,Лаборатории!B:B,0)))</f>
        <v xml:space="preserve">КУРИНОЕ ЦАРСТВО АО </v>
      </c>
      <c r="C1500" t="str">
        <f>IF(E1500="","",VLOOKUP(E1500,Лаборатории!B:D,3,0))</f>
        <v>U377_CHL</v>
      </c>
      <c r="D1500" s="12">
        <v>45715</v>
      </c>
      <c r="E1500" s="11" t="s">
        <v>793</v>
      </c>
      <c r="F1500" s="11" t="s">
        <v>371</v>
      </c>
      <c r="G1500" s="11" t="s">
        <v>372</v>
      </c>
      <c r="H1500" s="11" t="s">
        <v>312</v>
      </c>
      <c r="I1500" s="11" t="s">
        <v>3435</v>
      </c>
      <c r="J1500" t="str">
        <f>IF(L1500="","",VLOOKUP(L1500,Продукция!B:D,3,0))</f>
        <v>Биологический_материал</v>
      </c>
      <c r="K1500" t="str">
        <f>IF(L1500="","",VLOOKUP(L1500,Продукция!B:C,2,0))</f>
        <v>Сыворотка крови</v>
      </c>
      <c r="L1500" s="151" t="s">
        <v>302</v>
      </c>
      <c r="M1500">
        <f>IF(L1500="","",VLOOKUP(L1500,Продукция!B:L,11,0))</f>
        <v>0</v>
      </c>
      <c r="N1500" s="11" t="s">
        <v>873</v>
      </c>
      <c r="P1500" s="11" t="s">
        <v>340</v>
      </c>
      <c r="Q1500" s="11" t="s">
        <v>854</v>
      </c>
      <c r="R1500" s="153" t="s">
        <v>5173</v>
      </c>
      <c r="S1500" s="11">
        <v>20</v>
      </c>
      <c r="T1500" s="11" t="s">
        <v>5216</v>
      </c>
      <c r="V1500" s="14">
        <v>45714</v>
      </c>
      <c r="Z1500" s="11" t="s">
        <v>4823</v>
      </c>
      <c r="AA1500" s="15">
        <v>0.54166666666666663</v>
      </c>
      <c r="AB1500" t="str">
        <f>IF(L1500="","",VLOOKUP(L1500&amp;I1500,Продукция!A:I,9,0))</f>
        <v>рекомендация производителя набора</v>
      </c>
      <c r="AC1500" s="14">
        <v>45721</v>
      </c>
      <c r="AD1500" s="11" t="s">
        <v>2673</v>
      </c>
      <c r="AE1500" s="11" t="s">
        <v>4823</v>
      </c>
      <c r="AF1500" t="str">
        <f>IF(AD1500="","",VLOOKUP(AD1500,'Сотрудники и ссылки'!A:B,2,0))</f>
        <v>Серолог</v>
      </c>
      <c r="AG1500">
        <f>IF(AD1500="","",VLOOKUP(AD1500,'Сотрудники и ссылки'!A:C,3,0))</f>
        <v>20001771</v>
      </c>
      <c r="AH1500" s="11" t="s">
        <v>2673</v>
      </c>
      <c r="AI1500" t="str">
        <f>IF(AH1500="","",VLOOKUP(AH1500,'Сотрудники и ссылки'!A:B,2,0))</f>
        <v>Серолог</v>
      </c>
      <c r="AJ1500">
        <f>IF(AH1500="","",VLOOKUP(AH1500,'Сотрудники и ссылки'!A:C,3,0))</f>
        <v>20001771</v>
      </c>
      <c r="AK1500" s="14">
        <v>45721</v>
      </c>
      <c r="AL1500" s="2">
        <f>IF(AK1500="","",AK1500+VLOOKUP(I1500,'Вид исследования'!B:E,4,0))</f>
        <v>45722</v>
      </c>
      <c r="AM1500" s="2">
        <f>IF(AK1500="","",AK1500+VLOOKUP(I1500,'Вид исследования'!B:F,5,0))</f>
        <v>45722</v>
      </c>
      <c r="AN1500" s="14">
        <v>45721</v>
      </c>
      <c r="AP1500" s="11" t="s">
        <v>189</v>
      </c>
      <c r="AQ1500" t="str">
        <f>IFERROR(IF(L1500="","",VLOOKUP(L1500&amp;I1500,Продукция!A:K,11,0)),"обратитесь к админ справочника")</f>
        <v>согласно рекомендациям производителя теста</v>
      </c>
      <c r="AR1500" s="11" t="s">
        <v>4823</v>
      </c>
      <c r="AS1500" t="str">
        <f>IFERROR(IF(L1500="","",VLOOKUP(L1500&amp;I1500,Продукция!A:J,10,0)),"обратитесь к админ справочника")</f>
        <v>инструкция по применению набора AI, Н9</v>
      </c>
      <c r="AT1500" s="11" t="s">
        <v>4823</v>
      </c>
      <c r="AU1500" s="11" t="s">
        <v>4823</v>
      </c>
      <c r="AV1500" s="11" t="s">
        <v>2673</v>
      </c>
      <c r="AW1500" s="11" t="s">
        <v>4824</v>
      </c>
      <c r="AX1500" s="11" t="s">
        <v>372</v>
      </c>
      <c r="AY1500" s="11" t="s">
        <v>1528</v>
      </c>
      <c r="AZ1500" s="11">
        <v>107</v>
      </c>
      <c r="BA1500" s="11">
        <v>3</v>
      </c>
      <c r="BC1500" s="11" t="s">
        <v>4870</v>
      </c>
    </row>
    <row r="1501" spans="1:55" x14ac:dyDescent="0.25">
      <c r="A1501" t="str">
        <f t="shared" si="29"/>
        <v>С/408Вирус гриппа птиц подтипа Н5 уровень антител (ВНИИЗЖ)</v>
      </c>
      <c r="B1501" t="str">
        <f>IF(E1501="","",INDEX(Лаборатории!A:A,MATCH('Производственный контроль'!E1501,Лаборатории!B:B,0)))</f>
        <v xml:space="preserve">КУРИНОЕ ЦАРСТВО АО </v>
      </c>
      <c r="C1501" t="str">
        <f>IF(E1501="","",VLOOKUP(E1501,Лаборатории!B:D,3,0))</f>
        <v>U377_CHL</v>
      </c>
      <c r="D1501" s="12">
        <v>45715</v>
      </c>
      <c r="E1501" s="11" t="s">
        <v>793</v>
      </c>
      <c r="F1501" s="11" t="s">
        <v>371</v>
      </c>
      <c r="G1501" s="11" t="s">
        <v>372</v>
      </c>
      <c r="H1501" s="11" t="s">
        <v>312</v>
      </c>
      <c r="I1501" s="11" t="s">
        <v>3437</v>
      </c>
      <c r="J1501" t="str">
        <f>IF(L1501="","",VLOOKUP(L1501,Продукция!B:D,3,0))</f>
        <v>Биологический_материал</v>
      </c>
      <c r="K1501" t="str">
        <f>IF(L1501="","",VLOOKUP(L1501,Продукция!B:C,2,0))</f>
        <v>Сыворотка крови</v>
      </c>
      <c r="L1501" s="151" t="s">
        <v>302</v>
      </c>
      <c r="M1501">
        <f>IF(L1501="","",VLOOKUP(L1501,Продукция!B:L,11,0))</f>
        <v>0</v>
      </c>
      <c r="N1501" s="11" t="s">
        <v>873</v>
      </c>
      <c r="P1501" s="11" t="s">
        <v>340</v>
      </c>
      <c r="Q1501" s="11" t="s">
        <v>854</v>
      </c>
      <c r="R1501" s="153" t="s">
        <v>5119</v>
      </c>
      <c r="S1501" s="11">
        <v>20</v>
      </c>
      <c r="T1501" s="11" t="s">
        <v>5216</v>
      </c>
      <c r="V1501" s="14">
        <v>45708</v>
      </c>
      <c r="Z1501" s="11" t="s">
        <v>4823</v>
      </c>
      <c r="AA1501" s="15">
        <v>0.54166666666666663</v>
      </c>
      <c r="AB1501" t="str">
        <f>IF(L1501="","",VLOOKUP(L1501&amp;I1501,Продукция!A:I,9,0))</f>
        <v>рекомендация производителя набора</v>
      </c>
      <c r="AC1501" s="14">
        <v>45721</v>
      </c>
      <c r="AD1501" s="11" t="s">
        <v>2676</v>
      </c>
      <c r="AE1501" s="11" t="s">
        <v>4823</v>
      </c>
      <c r="AF1501" t="str">
        <f>IF(AD1501="","",VLOOKUP(AD1501,'Сотрудники и ссылки'!A:B,2,0))</f>
        <v>Серолог</v>
      </c>
      <c r="AG1501">
        <f>IF(AD1501="","",VLOOKUP(AD1501,'Сотрудники и ссылки'!A:C,3,0))</f>
        <v>20007746</v>
      </c>
      <c r="AH1501" s="11" t="s">
        <v>2676</v>
      </c>
      <c r="AI1501" t="str">
        <f>IF(AH1501="","",VLOOKUP(AH1501,'Сотрудники и ссылки'!A:B,2,0))</f>
        <v>Серолог</v>
      </c>
      <c r="AJ1501">
        <f>IF(AH1501="","",VLOOKUP(AH1501,'Сотрудники и ссылки'!A:C,3,0))</f>
        <v>20007746</v>
      </c>
      <c r="AK1501" s="14">
        <v>45721</v>
      </c>
      <c r="AL1501" s="2">
        <f>IF(AK1501="","",AK1501+VLOOKUP(I1501,'Вид исследования'!B:E,4,0))</f>
        <v>45722</v>
      </c>
      <c r="AM1501" s="2">
        <f>IF(AK1501="","",AK1501+VLOOKUP(I1501,'Вид исследования'!B:F,5,0))</f>
        <v>45722</v>
      </c>
      <c r="AN1501" s="14">
        <v>45721</v>
      </c>
      <c r="AP1501" s="11" t="s">
        <v>189</v>
      </c>
      <c r="AQ1501" t="str">
        <f>IFERROR(IF(L1501="","",VLOOKUP(L1501&amp;I1501,Продукция!A:K,11,0)),"обратитесь к админ справочника")</f>
        <v>согласно рекомендациям производителя теста</v>
      </c>
      <c r="AR1501" s="11" t="s">
        <v>4823</v>
      </c>
      <c r="AS1501" t="str">
        <f>IFERROR(IF(L1501="","",VLOOKUP(L1501&amp;I1501,Продукция!A:J,10,0)),"обратитесь к админ справочника")</f>
        <v>инструкция по применению набора AI, Н5</v>
      </c>
      <c r="AT1501" s="11" t="s">
        <v>4823</v>
      </c>
      <c r="AU1501" s="11" t="s">
        <v>4823</v>
      </c>
      <c r="AV1501" s="11" t="s">
        <v>2676</v>
      </c>
      <c r="AW1501" s="11" t="s">
        <v>4824</v>
      </c>
      <c r="AX1501" s="11" t="s">
        <v>372</v>
      </c>
      <c r="AY1501" s="11" t="s">
        <v>1542</v>
      </c>
      <c r="AZ1501" s="11">
        <v>107</v>
      </c>
      <c r="BA1501" s="11">
        <v>4</v>
      </c>
      <c r="BC1501" s="11" t="s">
        <v>4870</v>
      </c>
    </row>
    <row r="1502" spans="1:55" x14ac:dyDescent="0.25">
      <c r="A1502" t="str">
        <f t="shared" si="29"/>
        <v>С/408Вирус гриппа птиц подтипа Н5 уровень антител (ВНИИЗЖ)</v>
      </c>
      <c r="B1502" t="str">
        <f>IF(E1502="","",INDEX(Лаборатории!A:A,MATCH('Производственный контроль'!E1502,Лаборатории!B:B,0)))</f>
        <v xml:space="preserve">КУРИНОЕ ЦАРСТВО АО </v>
      </c>
      <c r="C1502" t="str">
        <f>IF(E1502="","",VLOOKUP(E1502,Лаборатории!B:D,3,0))</f>
        <v>U377_CHL</v>
      </c>
      <c r="D1502" s="12">
        <v>45715</v>
      </c>
      <c r="E1502" s="11" t="s">
        <v>793</v>
      </c>
      <c r="F1502" s="11" t="s">
        <v>371</v>
      </c>
      <c r="G1502" s="11" t="s">
        <v>372</v>
      </c>
      <c r="H1502" s="11" t="s">
        <v>312</v>
      </c>
      <c r="I1502" s="11" t="s">
        <v>3437</v>
      </c>
      <c r="J1502" t="str">
        <f>IF(L1502="","",VLOOKUP(L1502,Продукция!B:D,3,0))</f>
        <v>Биологический_материал</v>
      </c>
      <c r="K1502" t="str">
        <f>IF(L1502="","",VLOOKUP(L1502,Продукция!B:C,2,0))</f>
        <v>Сыворотка крови</v>
      </c>
      <c r="L1502" s="151" t="s">
        <v>302</v>
      </c>
      <c r="M1502">
        <f>IF(L1502="","",VLOOKUP(L1502,Продукция!B:L,11,0))</f>
        <v>0</v>
      </c>
      <c r="N1502" s="11" t="s">
        <v>873</v>
      </c>
      <c r="P1502" s="11" t="s">
        <v>340</v>
      </c>
      <c r="Q1502" s="11" t="s">
        <v>854</v>
      </c>
      <c r="R1502" s="153" t="s">
        <v>5173</v>
      </c>
      <c r="S1502" s="11">
        <v>20</v>
      </c>
      <c r="T1502" s="11" t="s">
        <v>5216</v>
      </c>
      <c r="V1502" s="14">
        <v>45714</v>
      </c>
      <c r="Z1502" s="11" t="s">
        <v>4823</v>
      </c>
      <c r="AA1502" s="15">
        <v>0.54166666666666663</v>
      </c>
      <c r="AB1502" t="str">
        <f>IF(L1502="","",VLOOKUP(L1502&amp;I1502,Продукция!A:I,9,0))</f>
        <v>рекомендация производителя набора</v>
      </c>
      <c r="AC1502" s="14">
        <v>45721</v>
      </c>
      <c r="AD1502" s="11" t="s">
        <v>2676</v>
      </c>
      <c r="AE1502" s="11" t="s">
        <v>4823</v>
      </c>
      <c r="AF1502" t="str">
        <f>IF(AD1502="","",VLOOKUP(AD1502,'Сотрудники и ссылки'!A:B,2,0))</f>
        <v>Серолог</v>
      </c>
      <c r="AG1502">
        <f>IF(AD1502="","",VLOOKUP(AD1502,'Сотрудники и ссылки'!A:C,3,0))</f>
        <v>20007746</v>
      </c>
      <c r="AH1502" s="11" t="s">
        <v>2676</v>
      </c>
      <c r="AI1502" t="str">
        <f>IF(AH1502="","",VLOOKUP(AH1502,'Сотрудники и ссылки'!A:B,2,0))</f>
        <v>Серолог</v>
      </c>
      <c r="AJ1502">
        <f>IF(AH1502="","",VLOOKUP(AH1502,'Сотрудники и ссылки'!A:C,3,0))</f>
        <v>20007746</v>
      </c>
      <c r="AK1502" s="14">
        <v>45721</v>
      </c>
      <c r="AL1502" s="2">
        <f>IF(AK1502="","",AK1502+VLOOKUP(I1502,'Вид исследования'!B:E,4,0))</f>
        <v>45722</v>
      </c>
      <c r="AM1502" s="2">
        <f>IF(AK1502="","",AK1502+VLOOKUP(I1502,'Вид исследования'!B:F,5,0))</f>
        <v>45722</v>
      </c>
      <c r="AN1502" s="14">
        <v>45721</v>
      </c>
      <c r="AP1502" s="11" t="s">
        <v>189</v>
      </c>
      <c r="AQ1502" t="str">
        <f>IFERROR(IF(L1502="","",VLOOKUP(L1502&amp;I1502,Продукция!A:K,11,0)),"обратитесь к админ справочника")</f>
        <v>согласно рекомендациям производителя теста</v>
      </c>
      <c r="AR1502" s="11" t="s">
        <v>4823</v>
      </c>
      <c r="AS1502" t="str">
        <f>IFERROR(IF(L1502="","",VLOOKUP(L1502&amp;I1502,Продукция!A:J,10,0)),"обратитесь к админ справочника")</f>
        <v>инструкция по применению набора AI, Н5</v>
      </c>
      <c r="AT1502" s="11" t="s">
        <v>4823</v>
      </c>
      <c r="AU1502" s="11" t="s">
        <v>4823</v>
      </c>
      <c r="AV1502" s="11" t="s">
        <v>2676</v>
      </c>
      <c r="AW1502" s="11" t="s">
        <v>4824</v>
      </c>
      <c r="AX1502" s="11" t="s">
        <v>372</v>
      </c>
      <c r="AY1502" s="11" t="s">
        <v>1528</v>
      </c>
      <c r="AZ1502" s="11">
        <v>107</v>
      </c>
      <c r="BA1502" s="11">
        <v>3</v>
      </c>
      <c r="BC1502" s="11" t="s">
        <v>4870</v>
      </c>
    </row>
    <row r="1503" spans="1:55" x14ac:dyDescent="0.25">
      <c r="A1503" t="str">
        <f t="shared" si="29"/>
        <v>С/408IBD (BioChek) болезнь Гамборо уровень антител</v>
      </c>
      <c r="B1503" t="str">
        <f>IF(E1503="","",INDEX(Лаборатории!A:A,MATCH('Производственный контроль'!E1503,Лаборатории!B:B,0)))</f>
        <v xml:space="preserve">КУРИНОЕ ЦАРСТВО АО </v>
      </c>
      <c r="C1503" t="str">
        <f>IF(E1503="","",VLOOKUP(E1503,Лаборатории!B:D,3,0))</f>
        <v>U377_CHL</v>
      </c>
      <c r="D1503" s="12">
        <v>45715</v>
      </c>
      <c r="E1503" s="11" t="s">
        <v>793</v>
      </c>
      <c r="F1503" s="11" t="s">
        <v>371</v>
      </c>
      <c r="G1503" s="11" t="s">
        <v>372</v>
      </c>
      <c r="H1503" s="11" t="s">
        <v>262</v>
      </c>
      <c r="I1503" s="11" t="s">
        <v>3415</v>
      </c>
      <c r="J1503" t="str">
        <f>IF(L1503="","",VLOOKUP(L1503,Продукция!B:D,3,0))</f>
        <v>Биологический_материал</v>
      </c>
      <c r="K1503" t="str">
        <f>IF(L1503="","",VLOOKUP(L1503,Продукция!B:C,2,0))</f>
        <v>Сыворотка крови</v>
      </c>
      <c r="L1503" s="151" t="s">
        <v>302</v>
      </c>
      <c r="M1503">
        <f>IF(L1503="","",VLOOKUP(L1503,Продукция!B:L,11,0))</f>
        <v>0</v>
      </c>
      <c r="N1503" s="11" t="s">
        <v>873</v>
      </c>
      <c r="P1503" s="11" t="s">
        <v>340</v>
      </c>
      <c r="Q1503" s="11" t="s">
        <v>854</v>
      </c>
      <c r="R1503" s="153" t="s">
        <v>5119</v>
      </c>
      <c r="S1503" s="11">
        <v>20</v>
      </c>
      <c r="T1503" s="11" t="s">
        <v>5216</v>
      </c>
      <c r="V1503" s="14">
        <v>45708</v>
      </c>
      <c r="Z1503" s="11" t="s">
        <v>4823</v>
      </c>
      <c r="AA1503" s="15">
        <v>0.54166666666666663</v>
      </c>
      <c r="AB1503" t="str">
        <f>IF(L1503="","",VLOOKUP(L1503&amp;I1503,Продукция!A:I,9,0))</f>
        <v>рекомендация производителя набора</v>
      </c>
      <c r="AC1503" s="14">
        <v>45719</v>
      </c>
      <c r="AD1503" s="11" t="s">
        <v>2673</v>
      </c>
      <c r="AE1503" s="11" t="s">
        <v>4823</v>
      </c>
      <c r="AF1503" t="str">
        <f>IF(AD1503="","",VLOOKUP(AD1503,'Сотрудники и ссылки'!A:B,2,0))</f>
        <v>Серолог</v>
      </c>
      <c r="AG1503">
        <f>IF(AD1503="","",VLOOKUP(AD1503,'Сотрудники и ссылки'!A:C,3,0))</f>
        <v>20001771</v>
      </c>
      <c r="AH1503" s="11" t="s">
        <v>2673</v>
      </c>
      <c r="AI1503" t="str">
        <f>IF(AH1503="","",VLOOKUP(AH1503,'Сотрудники и ссылки'!A:B,2,0))</f>
        <v>Серолог</v>
      </c>
      <c r="AJ1503">
        <f>IF(AH1503="","",VLOOKUP(AH1503,'Сотрудники и ссылки'!A:C,3,0))</f>
        <v>20001771</v>
      </c>
      <c r="AK1503" s="14">
        <v>45719</v>
      </c>
      <c r="AL1503" s="2">
        <f>IF(AK1503="","",AK1503+VLOOKUP(I1503,'Вид исследования'!B:E,4,0))</f>
        <v>45720</v>
      </c>
      <c r="AM1503" s="2">
        <f>IF(AK1503="","",AK1503+VLOOKUP(I1503,'Вид исследования'!B:F,5,0))</f>
        <v>45720</v>
      </c>
      <c r="AN1503" s="14">
        <v>45719</v>
      </c>
      <c r="AP1503" s="11" t="s">
        <v>189</v>
      </c>
      <c r="AQ1503" t="str">
        <f>IFERROR(IF(L1503="","",VLOOKUP(L1503&amp;I1503,Продукция!A:K,11,0)),"обратитесь к админ справочника")</f>
        <v>согласно рекомендациям производителя теста</v>
      </c>
      <c r="AR1503" s="11" t="s">
        <v>4823</v>
      </c>
      <c r="AS1503" t="str">
        <f>IFERROR(IF(L1503="","",VLOOKUP(L1503&amp;I1503,Продукция!A:J,10,0)),"обратитесь к админ справочника")</f>
        <v>инструкция тест- ситема Биочек СК-113</v>
      </c>
      <c r="AT1503" s="11" t="s">
        <v>4823</v>
      </c>
      <c r="AU1503" s="11" t="s">
        <v>4823</v>
      </c>
      <c r="AV1503" s="11" t="s">
        <v>2673</v>
      </c>
      <c r="AW1503" s="11" t="s">
        <v>4824</v>
      </c>
      <c r="AX1503" s="11" t="s">
        <v>372</v>
      </c>
      <c r="AY1503" s="11" t="s">
        <v>1542</v>
      </c>
      <c r="AZ1503" s="11">
        <v>107</v>
      </c>
      <c r="BA1503" s="11">
        <v>4</v>
      </c>
      <c r="BC1503" s="11" t="s">
        <v>4870</v>
      </c>
    </row>
    <row r="1504" spans="1:55" x14ac:dyDescent="0.25">
      <c r="A1504" t="str">
        <f t="shared" si="29"/>
        <v>С/408IBD (BioChek) болезнь Гамборо уровень антител</v>
      </c>
      <c r="B1504" t="str">
        <f>IF(E1504="","",INDEX(Лаборатории!A:A,MATCH('Производственный контроль'!E1504,Лаборатории!B:B,0)))</f>
        <v xml:space="preserve">КУРИНОЕ ЦАРСТВО АО </v>
      </c>
      <c r="C1504" t="str">
        <f>IF(E1504="","",VLOOKUP(E1504,Лаборатории!B:D,3,0))</f>
        <v>U377_CHL</v>
      </c>
      <c r="D1504" s="12">
        <v>45715</v>
      </c>
      <c r="E1504" s="11" t="s">
        <v>793</v>
      </c>
      <c r="F1504" s="11" t="s">
        <v>371</v>
      </c>
      <c r="G1504" s="11" t="s">
        <v>372</v>
      </c>
      <c r="H1504" s="11" t="s">
        <v>262</v>
      </c>
      <c r="I1504" s="11" t="s">
        <v>3415</v>
      </c>
      <c r="J1504" t="str">
        <f>IF(L1504="","",VLOOKUP(L1504,Продукция!B:D,3,0))</f>
        <v>Биологический_материал</v>
      </c>
      <c r="K1504" t="str">
        <f>IF(L1504="","",VLOOKUP(L1504,Продукция!B:C,2,0))</f>
        <v>Сыворотка крови</v>
      </c>
      <c r="L1504" s="151" t="s">
        <v>302</v>
      </c>
      <c r="M1504">
        <f>IF(L1504="","",VLOOKUP(L1504,Продукция!B:L,11,0))</f>
        <v>0</v>
      </c>
      <c r="N1504" s="11" t="s">
        <v>873</v>
      </c>
      <c r="P1504" s="11" t="s">
        <v>340</v>
      </c>
      <c r="Q1504" s="11" t="s">
        <v>854</v>
      </c>
      <c r="R1504" s="153" t="s">
        <v>5173</v>
      </c>
      <c r="S1504" s="11">
        <v>20</v>
      </c>
      <c r="T1504" s="11" t="s">
        <v>5216</v>
      </c>
      <c r="V1504" s="14">
        <v>45714</v>
      </c>
      <c r="Z1504" s="11" t="s">
        <v>4823</v>
      </c>
      <c r="AA1504" s="15">
        <v>0.54166666666666663</v>
      </c>
      <c r="AB1504" t="str">
        <f>IF(L1504="","",VLOOKUP(L1504&amp;I1504,Продукция!A:I,9,0))</f>
        <v>рекомендация производителя набора</v>
      </c>
      <c r="AC1504" s="14">
        <v>45719</v>
      </c>
      <c r="AD1504" s="11" t="s">
        <v>2673</v>
      </c>
      <c r="AE1504" s="11" t="s">
        <v>4823</v>
      </c>
      <c r="AF1504" t="str">
        <f>IF(AD1504="","",VLOOKUP(AD1504,'Сотрудники и ссылки'!A:B,2,0))</f>
        <v>Серолог</v>
      </c>
      <c r="AG1504">
        <f>IF(AD1504="","",VLOOKUP(AD1504,'Сотрудники и ссылки'!A:C,3,0))</f>
        <v>20001771</v>
      </c>
      <c r="AH1504" s="11" t="s">
        <v>2673</v>
      </c>
      <c r="AI1504" t="str">
        <f>IF(AH1504="","",VLOOKUP(AH1504,'Сотрудники и ссылки'!A:B,2,0))</f>
        <v>Серолог</v>
      </c>
      <c r="AJ1504">
        <f>IF(AH1504="","",VLOOKUP(AH1504,'Сотрудники и ссылки'!A:C,3,0))</f>
        <v>20001771</v>
      </c>
      <c r="AK1504" s="14">
        <v>45719</v>
      </c>
      <c r="AL1504" s="2">
        <f>IF(AK1504="","",AK1504+VLOOKUP(I1504,'Вид исследования'!B:E,4,0))</f>
        <v>45720</v>
      </c>
      <c r="AM1504" s="2">
        <f>IF(AK1504="","",AK1504+VLOOKUP(I1504,'Вид исследования'!B:F,5,0))</f>
        <v>45720</v>
      </c>
      <c r="AN1504" s="14">
        <v>45719</v>
      </c>
      <c r="AP1504" s="11" t="s">
        <v>189</v>
      </c>
      <c r="AQ1504" t="str">
        <f>IFERROR(IF(L1504="","",VLOOKUP(L1504&amp;I1504,Продукция!A:K,11,0)),"обратитесь к админ справочника")</f>
        <v>согласно рекомендациям производителя теста</v>
      </c>
      <c r="AR1504" s="11" t="s">
        <v>4823</v>
      </c>
      <c r="AS1504" t="str">
        <f>IFERROR(IF(L1504="","",VLOOKUP(L1504&amp;I1504,Продукция!A:J,10,0)),"обратитесь к админ справочника")</f>
        <v>инструкция тест- ситема Биочек СК-113</v>
      </c>
      <c r="AT1504" s="11" t="s">
        <v>4823</v>
      </c>
      <c r="AU1504" s="11" t="s">
        <v>4823</v>
      </c>
      <c r="AV1504" s="11" t="s">
        <v>2673</v>
      </c>
      <c r="AW1504" s="11" t="s">
        <v>4824</v>
      </c>
      <c r="AX1504" s="11" t="s">
        <v>372</v>
      </c>
      <c r="AY1504" s="11" t="s">
        <v>1528</v>
      </c>
      <c r="AZ1504" s="11">
        <v>107</v>
      </c>
      <c r="BA1504" s="11">
        <v>3</v>
      </c>
      <c r="BC1504" s="11" t="s">
        <v>4870</v>
      </c>
    </row>
    <row r="1505" spans="1:55" x14ac:dyDescent="0.25">
      <c r="A1505" t="str">
        <f t="shared" si="29"/>
        <v>С/409Болезнь Ньюкасла уровень антител</v>
      </c>
      <c r="B1505" t="str">
        <f>IF(E1505="","",INDEX(Лаборатории!A:A,MATCH('Производственный контроль'!E1505,Лаборатории!B:B,0)))</f>
        <v xml:space="preserve">КУРИНОЕ ЦАРСТВО АО </v>
      </c>
      <c r="C1505" t="str">
        <f>IF(E1505="","",VLOOKUP(E1505,Лаборатории!B:D,3,0))</f>
        <v>U377_CHL</v>
      </c>
      <c r="D1505" s="12">
        <v>45715</v>
      </c>
      <c r="E1505" s="11" t="s">
        <v>793</v>
      </c>
      <c r="F1505" s="11" t="s">
        <v>371</v>
      </c>
      <c r="G1505" s="11" t="s">
        <v>506</v>
      </c>
      <c r="H1505" s="11" t="s">
        <v>312</v>
      </c>
      <c r="I1505" s="11" t="s">
        <v>3434</v>
      </c>
      <c r="J1505" t="str">
        <f>IF(L1505="","",VLOOKUP(L1505,Продукция!B:D,3,0))</f>
        <v>Биологический_материал</v>
      </c>
      <c r="K1505" t="str">
        <f>IF(L1505="","",VLOOKUP(L1505,Продукция!B:C,2,0))</f>
        <v>Сыворотка крови</v>
      </c>
      <c r="L1505" s="151" t="s">
        <v>302</v>
      </c>
      <c r="M1505">
        <f>IF(L1505="","",VLOOKUP(L1505,Продукция!B:L,11,0))</f>
        <v>0</v>
      </c>
      <c r="N1505" s="11" t="s">
        <v>873</v>
      </c>
      <c r="P1505" s="11" t="s">
        <v>340</v>
      </c>
      <c r="Q1505" s="11" t="s">
        <v>854</v>
      </c>
      <c r="R1505" s="153" t="s">
        <v>4871</v>
      </c>
      <c r="S1505" s="11">
        <v>20</v>
      </c>
      <c r="T1505" s="11" t="s">
        <v>5217</v>
      </c>
      <c r="V1505" s="14">
        <v>45707</v>
      </c>
      <c r="Z1505" s="11" t="s">
        <v>4823</v>
      </c>
      <c r="AA1505" s="15">
        <v>0.54166666666666663</v>
      </c>
      <c r="AB1505" t="str">
        <f>IF(L1505="","",VLOOKUP(L1505&amp;I1505,Продукция!A:I,9,0))</f>
        <v>рекомендация производителя набора</v>
      </c>
      <c r="AC1505" s="14">
        <v>45720</v>
      </c>
      <c r="AD1505" s="11" t="s">
        <v>2673</v>
      </c>
      <c r="AE1505" s="11" t="s">
        <v>4823</v>
      </c>
      <c r="AF1505" t="str">
        <f>IF(AD1505="","",VLOOKUP(AD1505,'Сотрудники и ссылки'!A:B,2,0))</f>
        <v>Серолог</v>
      </c>
      <c r="AG1505">
        <f>IF(AD1505="","",VLOOKUP(AD1505,'Сотрудники и ссылки'!A:C,3,0))</f>
        <v>20001771</v>
      </c>
      <c r="AH1505" s="11" t="s">
        <v>2673</v>
      </c>
      <c r="AI1505" t="str">
        <f>IF(AH1505="","",VLOOKUP(AH1505,'Сотрудники и ссылки'!A:B,2,0))</f>
        <v>Серолог</v>
      </c>
      <c r="AJ1505">
        <f>IF(AH1505="","",VLOOKUP(AH1505,'Сотрудники и ссылки'!A:C,3,0))</f>
        <v>20001771</v>
      </c>
      <c r="AK1505" s="14">
        <v>45720</v>
      </c>
      <c r="AL1505" s="2">
        <f>IF(AK1505="","",AK1505+VLOOKUP(I1505,'Вид исследования'!B:E,4,0))</f>
        <v>45721</v>
      </c>
      <c r="AM1505" s="2">
        <f>IF(AK1505="","",AK1505+VLOOKUP(I1505,'Вид исследования'!B:F,5,0))</f>
        <v>45721</v>
      </c>
      <c r="AN1505" s="14">
        <v>45720</v>
      </c>
      <c r="AP1505" s="11" t="s">
        <v>189</v>
      </c>
      <c r="AQ1505" t="str">
        <f>IFERROR(IF(L1505="","",VLOOKUP(L1505&amp;I1505,Продукция!A:K,11,0)),"обратитесь к админ справочника")</f>
        <v>согласно рекомендациям производителя теста</v>
      </c>
      <c r="AR1505" s="11" t="s">
        <v>4823</v>
      </c>
      <c r="AS1505" t="str">
        <f>IFERROR(IF(L1505="","",VLOOKUP(L1505&amp;I1505,Продукция!A:J,10,0)),"обратитесь к админ справочника")</f>
        <v>инструкция по применению набора РЗГА Ньюкасла</v>
      </c>
      <c r="AT1505" s="11" t="s">
        <v>4823</v>
      </c>
      <c r="AU1505" s="11" t="s">
        <v>4823</v>
      </c>
      <c r="AV1505" s="11" t="s">
        <v>2673</v>
      </c>
      <c r="AW1505" s="11" t="s">
        <v>4824</v>
      </c>
      <c r="AX1505" s="11" t="s">
        <v>506</v>
      </c>
      <c r="AY1505" s="11" t="s">
        <v>1148</v>
      </c>
      <c r="AZ1505" s="11">
        <v>106</v>
      </c>
      <c r="BA1505" s="11">
        <v>38</v>
      </c>
      <c r="BC1505" s="11" t="s">
        <v>4992</v>
      </c>
    </row>
    <row r="1506" spans="1:55" x14ac:dyDescent="0.25">
      <c r="A1506" t="str">
        <f t="shared" si="29"/>
        <v>С/409Болезнь Ньюкасла уровень антител</v>
      </c>
      <c r="B1506" t="str">
        <f>IF(E1506="","",INDEX(Лаборатории!A:A,MATCH('Производственный контроль'!E1506,Лаборатории!B:B,0)))</f>
        <v xml:space="preserve">КУРИНОЕ ЦАРСТВО АО </v>
      </c>
      <c r="C1506" t="str">
        <f>IF(E1506="","",VLOOKUP(E1506,Лаборатории!B:D,3,0))</f>
        <v>U377_CHL</v>
      </c>
      <c r="D1506" s="12">
        <v>45715</v>
      </c>
      <c r="E1506" s="11" t="s">
        <v>793</v>
      </c>
      <c r="F1506" s="11" t="s">
        <v>371</v>
      </c>
      <c r="G1506" s="11" t="s">
        <v>506</v>
      </c>
      <c r="H1506" s="11" t="s">
        <v>312</v>
      </c>
      <c r="I1506" s="11" t="s">
        <v>3434</v>
      </c>
      <c r="J1506" t="str">
        <f>IF(L1506="","",VLOOKUP(L1506,Продукция!B:D,3,0))</f>
        <v>Биологический_материал</v>
      </c>
      <c r="K1506" t="str">
        <f>IF(L1506="","",VLOOKUP(L1506,Продукция!B:C,2,0))</f>
        <v>Сыворотка крови</v>
      </c>
      <c r="L1506" s="151" t="s">
        <v>302</v>
      </c>
      <c r="M1506">
        <f>IF(L1506="","",VLOOKUP(L1506,Продукция!B:L,11,0))</f>
        <v>0</v>
      </c>
      <c r="N1506" s="11" t="s">
        <v>873</v>
      </c>
      <c r="P1506" s="11" t="s">
        <v>340</v>
      </c>
      <c r="Q1506" s="11" t="s">
        <v>854</v>
      </c>
      <c r="R1506" s="153" t="s">
        <v>4872</v>
      </c>
      <c r="S1506" s="11">
        <v>20</v>
      </c>
      <c r="T1506" s="11" t="s">
        <v>5217</v>
      </c>
      <c r="V1506" s="14">
        <v>45709</v>
      </c>
      <c r="Z1506" s="11" t="s">
        <v>4823</v>
      </c>
      <c r="AA1506" s="15">
        <v>0.54166666666666663</v>
      </c>
      <c r="AB1506" t="str">
        <f>IF(L1506="","",VLOOKUP(L1506&amp;I1506,Продукция!A:I,9,0))</f>
        <v>рекомендация производителя набора</v>
      </c>
      <c r="AC1506" s="14">
        <v>45720</v>
      </c>
      <c r="AD1506" s="11" t="s">
        <v>2673</v>
      </c>
      <c r="AE1506" s="11" t="s">
        <v>4823</v>
      </c>
      <c r="AF1506" t="str">
        <f>IF(AD1506="","",VLOOKUP(AD1506,'Сотрудники и ссылки'!A:B,2,0))</f>
        <v>Серолог</v>
      </c>
      <c r="AG1506">
        <f>IF(AD1506="","",VLOOKUP(AD1506,'Сотрудники и ссылки'!A:C,3,0))</f>
        <v>20001771</v>
      </c>
      <c r="AH1506" s="11" t="s">
        <v>2673</v>
      </c>
      <c r="AI1506" t="str">
        <f>IF(AH1506="","",VLOOKUP(AH1506,'Сотрудники и ссылки'!A:B,2,0))</f>
        <v>Серолог</v>
      </c>
      <c r="AJ1506">
        <f>IF(AH1506="","",VLOOKUP(AH1506,'Сотрудники и ссылки'!A:C,3,0))</f>
        <v>20001771</v>
      </c>
      <c r="AK1506" s="14">
        <v>45720</v>
      </c>
      <c r="AL1506" s="2">
        <f>IF(AK1506="","",AK1506+VLOOKUP(I1506,'Вид исследования'!B:E,4,0))</f>
        <v>45721</v>
      </c>
      <c r="AM1506" s="2">
        <f>IF(AK1506="","",AK1506+VLOOKUP(I1506,'Вид исследования'!B:F,5,0))</f>
        <v>45721</v>
      </c>
      <c r="AN1506" s="14">
        <v>45720</v>
      </c>
      <c r="AP1506" s="11" t="s">
        <v>189</v>
      </c>
      <c r="AQ1506" t="str">
        <f>IFERROR(IF(L1506="","",VLOOKUP(L1506&amp;I1506,Продукция!A:K,11,0)),"обратитесь к админ справочника")</f>
        <v>согласно рекомендациям производителя теста</v>
      </c>
      <c r="AR1506" s="11" t="s">
        <v>4823</v>
      </c>
      <c r="AS1506" t="str">
        <f>IFERROR(IF(L1506="","",VLOOKUP(L1506&amp;I1506,Продукция!A:J,10,0)),"обратитесь к админ справочника")</f>
        <v>инструкция по применению набора РЗГА Ньюкасла</v>
      </c>
      <c r="AT1506" s="11" t="s">
        <v>4823</v>
      </c>
      <c r="AU1506" s="11" t="s">
        <v>4823</v>
      </c>
      <c r="AV1506" s="11" t="s">
        <v>2673</v>
      </c>
      <c r="AW1506" s="11" t="s">
        <v>4824</v>
      </c>
      <c r="AX1506" s="11" t="s">
        <v>506</v>
      </c>
      <c r="AY1506" s="11" t="s">
        <v>1147</v>
      </c>
      <c r="AZ1506" s="11">
        <v>106</v>
      </c>
      <c r="BA1506" s="11">
        <v>39</v>
      </c>
      <c r="BC1506" s="11" t="s">
        <v>4992</v>
      </c>
    </row>
    <row r="1507" spans="1:55" x14ac:dyDescent="0.25">
      <c r="A1507" t="str">
        <f t="shared" si="29"/>
        <v>С/409Болезнь Ньюкасла уровень антител</v>
      </c>
      <c r="B1507" t="str">
        <f>IF(E1507="","",INDEX(Лаборатории!A:A,MATCH('Производственный контроль'!E1507,Лаборатории!B:B,0)))</f>
        <v xml:space="preserve">КУРИНОЕ ЦАРСТВО АО </v>
      </c>
      <c r="C1507" t="str">
        <f>IF(E1507="","",VLOOKUP(E1507,Лаборатории!B:D,3,0))</f>
        <v>U377_CHL</v>
      </c>
      <c r="D1507" s="12">
        <v>45715</v>
      </c>
      <c r="E1507" s="11" t="s">
        <v>793</v>
      </c>
      <c r="F1507" s="11" t="s">
        <v>371</v>
      </c>
      <c r="G1507" s="11" t="s">
        <v>506</v>
      </c>
      <c r="H1507" s="11" t="s">
        <v>312</v>
      </c>
      <c r="I1507" s="11" t="s">
        <v>3434</v>
      </c>
      <c r="J1507" t="str">
        <f>IF(L1507="","",VLOOKUP(L1507,Продукция!B:D,3,0))</f>
        <v>Биологический_материал</v>
      </c>
      <c r="K1507" t="str">
        <f>IF(L1507="","",VLOOKUP(L1507,Продукция!B:C,2,0))</f>
        <v>Сыворотка крови</v>
      </c>
      <c r="L1507" s="151" t="s">
        <v>302</v>
      </c>
      <c r="M1507">
        <f>IF(L1507="","",VLOOKUP(L1507,Продукция!B:L,11,0))</f>
        <v>0</v>
      </c>
      <c r="N1507" s="11" t="s">
        <v>873</v>
      </c>
      <c r="P1507" s="11" t="s">
        <v>340</v>
      </c>
      <c r="Q1507" s="11" t="s">
        <v>854</v>
      </c>
      <c r="R1507" s="153" t="s">
        <v>4873</v>
      </c>
      <c r="S1507" s="11">
        <v>20</v>
      </c>
      <c r="T1507" s="11" t="s">
        <v>5217</v>
      </c>
      <c r="V1507" s="14">
        <v>45709</v>
      </c>
      <c r="Z1507" s="11" t="s">
        <v>4823</v>
      </c>
      <c r="AA1507" s="15">
        <v>0.54166666666666663</v>
      </c>
      <c r="AB1507" t="str">
        <f>IF(L1507="","",VLOOKUP(L1507&amp;I1507,Продукция!A:I,9,0))</f>
        <v>рекомендация производителя набора</v>
      </c>
      <c r="AC1507" s="14">
        <v>45720</v>
      </c>
      <c r="AD1507" s="11" t="s">
        <v>2673</v>
      </c>
      <c r="AE1507" s="11" t="s">
        <v>4823</v>
      </c>
      <c r="AF1507" t="str">
        <f>IF(AD1507="","",VLOOKUP(AD1507,'Сотрудники и ссылки'!A:B,2,0))</f>
        <v>Серолог</v>
      </c>
      <c r="AG1507">
        <f>IF(AD1507="","",VLOOKUP(AD1507,'Сотрудники и ссылки'!A:C,3,0))</f>
        <v>20001771</v>
      </c>
      <c r="AH1507" s="11" t="s">
        <v>2673</v>
      </c>
      <c r="AI1507" t="str">
        <f>IF(AH1507="","",VLOOKUP(AH1507,'Сотрудники и ссылки'!A:B,2,0))</f>
        <v>Серолог</v>
      </c>
      <c r="AJ1507">
        <f>IF(AH1507="","",VLOOKUP(AH1507,'Сотрудники и ссылки'!A:C,3,0))</f>
        <v>20001771</v>
      </c>
      <c r="AK1507" s="14">
        <v>45720</v>
      </c>
      <c r="AL1507" s="2">
        <f>IF(AK1507="","",AK1507+VLOOKUP(I1507,'Вид исследования'!B:E,4,0))</f>
        <v>45721</v>
      </c>
      <c r="AM1507" s="2">
        <f>IF(AK1507="","",AK1507+VLOOKUP(I1507,'Вид исследования'!B:F,5,0))</f>
        <v>45721</v>
      </c>
      <c r="AN1507" s="14">
        <v>45720</v>
      </c>
      <c r="AP1507" s="11" t="s">
        <v>189</v>
      </c>
      <c r="AQ1507" t="str">
        <f>IFERROR(IF(L1507="","",VLOOKUP(L1507&amp;I1507,Продукция!A:K,11,0)),"обратитесь к админ справочника")</f>
        <v>согласно рекомендациям производителя теста</v>
      </c>
      <c r="AR1507" s="11" t="s">
        <v>4823</v>
      </c>
      <c r="AS1507" t="str">
        <f>IFERROR(IF(L1507="","",VLOOKUP(L1507&amp;I1507,Продукция!A:J,10,0)),"обратитесь к админ справочника")</f>
        <v>инструкция по применению набора РЗГА Ньюкасла</v>
      </c>
      <c r="AT1507" s="11" t="s">
        <v>4823</v>
      </c>
      <c r="AU1507" s="11" t="s">
        <v>4823</v>
      </c>
      <c r="AV1507" s="11" t="s">
        <v>2673</v>
      </c>
      <c r="AW1507" s="11" t="s">
        <v>4824</v>
      </c>
      <c r="AX1507" s="11" t="s">
        <v>506</v>
      </c>
      <c r="AY1507" s="11" t="s">
        <v>1146</v>
      </c>
      <c r="AZ1507" s="11">
        <v>106</v>
      </c>
      <c r="BA1507" s="11">
        <v>39</v>
      </c>
      <c r="BC1507" s="11" t="s">
        <v>4992</v>
      </c>
    </row>
    <row r="1508" spans="1:55" x14ac:dyDescent="0.25">
      <c r="A1508" t="str">
        <f t="shared" si="29"/>
        <v>С/409Болезнь Ньюкасла уровень антител</v>
      </c>
      <c r="B1508" t="str">
        <f>IF(E1508="","",INDEX(Лаборатории!A:A,MATCH('Производственный контроль'!E1508,Лаборатории!B:B,0)))</f>
        <v xml:space="preserve">КУРИНОЕ ЦАРСТВО АО </v>
      </c>
      <c r="C1508" t="str">
        <f>IF(E1508="","",VLOOKUP(E1508,Лаборатории!B:D,3,0))</f>
        <v>U377_CHL</v>
      </c>
      <c r="D1508" s="12">
        <v>45715</v>
      </c>
      <c r="E1508" s="11" t="s">
        <v>793</v>
      </c>
      <c r="F1508" s="11" t="s">
        <v>371</v>
      </c>
      <c r="G1508" s="11" t="s">
        <v>506</v>
      </c>
      <c r="H1508" s="11" t="s">
        <v>312</v>
      </c>
      <c r="I1508" s="11" t="s">
        <v>3434</v>
      </c>
      <c r="J1508" t="str">
        <f>IF(L1508="","",VLOOKUP(L1508,Продукция!B:D,3,0))</f>
        <v>Биологический_материал</v>
      </c>
      <c r="K1508" t="str">
        <f>IF(L1508="","",VLOOKUP(L1508,Продукция!B:C,2,0))</f>
        <v>Сыворотка крови</v>
      </c>
      <c r="L1508" s="151" t="s">
        <v>302</v>
      </c>
      <c r="M1508">
        <f>IF(L1508="","",VLOOKUP(L1508,Продукция!B:L,11,0))</f>
        <v>0</v>
      </c>
      <c r="N1508" s="11" t="s">
        <v>873</v>
      </c>
      <c r="P1508" s="11" t="s">
        <v>340</v>
      </c>
      <c r="Q1508" s="11" t="s">
        <v>854</v>
      </c>
      <c r="R1508" s="153" t="s">
        <v>4874</v>
      </c>
      <c r="S1508" s="11">
        <v>20</v>
      </c>
      <c r="T1508" s="11" t="s">
        <v>5217</v>
      </c>
      <c r="V1508" s="14">
        <v>45709</v>
      </c>
      <c r="Z1508" s="11" t="s">
        <v>4823</v>
      </c>
      <c r="AA1508" s="15">
        <v>0.54166666666666663</v>
      </c>
      <c r="AB1508" t="str">
        <f>IF(L1508="","",VLOOKUP(L1508&amp;I1508,Продукция!A:I,9,0))</f>
        <v>рекомендация производителя набора</v>
      </c>
      <c r="AC1508" s="14">
        <v>45720</v>
      </c>
      <c r="AD1508" s="11" t="s">
        <v>2673</v>
      </c>
      <c r="AE1508" s="11" t="s">
        <v>4823</v>
      </c>
      <c r="AF1508" t="str">
        <f>IF(AD1508="","",VLOOKUP(AD1508,'Сотрудники и ссылки'!A:B,2,0))</f>
        <v>Серолог</v>
      </c>
      <c r="AG1508">
        <f>IF(AD1508="","",VLOOKUP(AD1508,'Сотрудники и ссылки'!A:C,3,0))</f>
        <v>20001771</v>
      </c>
      <c r="AH1508" s="11" t="s">
        <v>2673</v>
      </c>
      <c r="AI1508" t="str">
        <f>IF(AH1508="","",VLOOKUP(AH1508,'Сотрудники и ссылки'!A:B,2,0))</f>
        <v>Серолог</v>
      </c>
      <c r="AJ1508">
        <f>IF(AH1508="","",VLOOKUP(AH1508,'Сотрудники и ссылки'!A:C,3,0))</f>
        <v>20001771</v>
      </c>
      <c r="AK1508" s="14">
        <v>45720</v>
      </c>
      <c r="AL1508" s="2">
        <f>IF(AK1508="","",AK1508+VLOOKUP(I1508,'Вид исследования'!B:E,4,0))</f>
        <v>45721</v>
      </c>
      <c r="AM1508" s="2">
        <f>IF(AK1508="","",AK1508+VLOOKUP(I1508,'Вид исследования'!B:F,5,0))</f>
        <v>45721</v>
      </c>
      <c r="AN1508" s="14">
        <v>45720</v>
      </c>
      <c r="AP1508" s="11" t="s">
        <v>189</v>
      </c>
      <c r="AQ1508" t="str">
        <f>IFERROR(IF(L1508="","",VLOOKUP(L1508&amp;I1508,Продукция!A:K,11,0)),"обратитесь к админ справочника")</f>
        <v>согласно рекомендациям производителя теста</v>
      </c>
      <c r="AR1508" s="11" t="s">
        <v>4823</v>
      </c>
      <c r="AS1508" t="str">
        <f>IFERROR(IF(L1508="","",VLOOKUP(L1508&amp;I1508,Продукция!A:J,10,0)),"обратитесь к админ справочника")</f>
        <v>инструкция по применению набора РЗГА Ньюкасла</v>
      </c>
      <c r="AT1508" s="11" t="s">
        <v>4823</v>
      </c>
      <c r="AU1508" s="11" t="s">
        <v>4823</v>
      </c>
      <c r="AV1508" s="11" t="s">
        <v>2673</v>
      </c>
      <c r="AW1508" s="11" t="s">
        <v>4824</v>
      </c>
      <c r="AX1508" s="11" t="s">
        <v>506</v>
      </c>
      <c r="AY1508" s="11" t="s">
        <v>1145</v>
      </c>
      <c r="AZ1508" s="11">
        <v>106</v>
      </c>
      <c r="BA1508" s="11">
        <v>39</v>
      </c>
      <c r="BC1508" s="11" t="s">
        <v>4992</v>
      </c>
    </row>
    <row r="1509" spans="1:55" x14ac:dyDescent="0.25">
      <c r="A1509" t="str">
        <f t="shared" si="29"/>
        <v>С/409Болезнь Ньюкасла уровень антител</v>
      </c>
      <c r="B1509" t="str">
        <f>IF(E1509="","",INDEX(Лаборатории!A:A,MATCH('Производственный контроль'!E1509,Лаборатории!B:B,0)))</f>
        <v xml:space="preserve">КУРИНОЕ ЦАРСТВО АО </v>
      </c>
      <c r="C1509" t="str">
        <f>IF(E1509="","",VLOOKUP(E1509,Лаборатории!B:D,3,0))</f>
        <v>U377_CHL</v>
      </c>
      <c r="D1509" s="12">
        <v>45715</v>
      </c>
      <c r="E1509" s="11" t="s">
        <v>793</v>
      </c>
      <c r="F1509" s="11" t="s">
        <v>371</v>
      </c>
      <c r="G1509" s="11" t="s">
        <v>506</v>
      </c>
      <c r="H1509" s="11" t="s">
        <v>312</v>
      </c>
      <c r="I1509" s="11" t="s">
        <v>3434</v>
      </c>
      <c r="J1509" t="str">
        <f>IF(L1509="","",VLOOKUP(L1509,Продукция!B:D,3,0))</f>
        <v>Биологический_материал</v>
      </c>
      <c r="K1509" t="str">
        <f>IF(L1509="","",VLOOKUP(L1509,Продукция!B:C,2,0))</f>
        <v>Сыворотка крови</v>
      </c>
      <c r="L1509" s="151" t="s">
        <v>302</v>
      </c>
      <c r="M1509">
        <f>IF(L1509="","",VLOOKUP(L1509,Продукция!B:L,11,0))</f>
        <v>0</v>
      </c>
      <c r="N1509" s="11" t="s">
        <v>873</v>
      </c>
      <c r="P1509" s="11" t="s">
        <v>340</v>
      </c>
      <c r="Q1509" s="11" t="s">
        <v>854</v>
      </c>
      <c r="R1509" s="153" t="s">
        <v>4875</v>
      </c>
      <c r="S1509" s="11">
        <v>20</v>
      </c>
      <c r="T1509" s="11" t="s">
        <v>5217</v>
      </c>
      <c r="V1509" s="14">
        <v>45710</v>
      </c>
      <c r="Z1509" s="11" t="s">
        <v>4823</v>
      </c>
      <c r="AA1509" s="15">
        <v>0.54166666666666663</v>
      </c>
      <c r="AB1509" t="str">
        <f>IF(L1509="","",VLOOKUP(L1509&amp;I1509,Продукция!A:I,9,0))</f>
        <v>рекомендация производителя набора</v>
      </c>
      <c r="AC1509" s="14">
        <v>45720</v>
      </c>
      <c r="AD1509" s="11" t="s">
        <v>2673</v>
      </c>
      <c r="AE1509" s="11" t="s">
        <v>4823</v>
      </c>
      <c r="AF1509" t="str">
        <f>IF(AD1509="","",VLOOKUP(AD1509,'Сотрудники и ссылки'!A:B,2,0))</f>
        <v>Серолог</v>
      </c>
      <c r="AG1509">
        <f>IF(AD1509="","",VLOOKUP(AD1509,'Сотрудники и ссылки'!A:C,3,0))</f>
        <v>20001771</v>
      </c>
      <c r="AH1509" s="11" t="s">
        <v>2673</v>
      </c>
      <c r="AI1509" t="str">
        <f>IF(AH1509="","",VLOOKUP(AH1509,'Сотрудники и ссылки'!A:B,2,0))</f>
        <v>Серолог</v>
      </c>
      <c r="AJ1509">
        <f>IF(AH1509="","",VLOOKUP(AH1509,'Сотрудники и ссылки'!A:C,3,0))</f>
        <v>20001771</v>
      </c>
      <c r="AK1509" s="14">
        <v>45720</v>
      </c>
      <c r="AL1509" s="2">
        <f>IF(AK1509="","",AK1509+VLOOKUP(I1509,'Вид исследования'!B:E,4,0))</f>
        <v>45721</v>
      </c>
      <c r="AM1509" s="2">
        <f>IF(AK1509="","",AK1509+VLOOKUP(I1509,'Вид исследования'!B:F,5,0))</f>
        <v>45721</v>
      </c>
      <c r="AN1509" s="14">
        <v>45720</v>
      </c>
      <c r="AP1509" s="11" t="s">
        <v>189</v>
      </c>
      <c r="AQ1509" t="str">
        <f>IFERROR(IF(L1509="","",VLOOKUP(L1509&amp;I1509,Продукция!A:K,11,0)),"обратитесь к админ справочника")</f>
        <v>согласно рекомендациям производителя теста</v>
      </c>
      <c r="AR1509" s="11" t="s">
        <v>4823</v>
      </c>
      <c r="AS1509" t="str">
        <f>IFERROR(IF(L1509="","",VLOOKUP(L1509&amp;I1509,Продукция!A:J,10,0)),"обратитесь к админ справочника")</f>
        <v>инструкция по применению набора РЗГА Ньюкасла</v>
      </c>
      <c r="AT1509" s="11" t="s">
        <v>4823</v>
      </c>
      <c r="AU1509" s="11" t="s">
        <v>4823</v>
      </c>
      <c r="AV1509" s="11" t="s">
        <v>2673</v>
      </c>
      <c r="AW1509" s="11" t="s">
        <v>4824</v>
      </c>
      <c r="AX1509" s="11" t="s">
        <v>506</v>
      </c>
      <c r="AY1509" s="11" t="s">
        <v>1144</v>
      </c>
      <c r="AZ1509" s="11">
        <v>106</v>
      </c>
      <c r="BA1509" s="11">
        <v>38</v>
      </c>
      <c r="BC1509" s="11" t="s">
        <v>4992</v>
      </c>
    </row>
    <row r="1510" spans="1:55" x14ac:dyDescent="0.25">
      <c r="A1510" t="str">
        <f t="shared" si="29"/>
        <v>С/409Болезнь Ньюкасла уровень антител</v>
      </c>
      <c r="B1510" t="str">
        <f>IF(E1510="","",INDEX(Лаборатории!A:A,MATCH('Производственный контроль'!E1510,Лаборатории!B:B,0)))</f>
        <v xml:space="preserve">КУРИНОЕ ЦАРСТВО АО </v>
      </c>
      <c r="C1510" t="str">
        <f>IF(E1510="","",VLOOKUP(E1510,Лаборатории!B:D,3,0))</f>
        <v>U377_CHL</v>
      </c>
      <c r="D1510" s="12">
        <v>45715</v>
      </c>
      <c r="E1510" s="11" t="s">
        <v>793</v>
      </c>
      <c r="F1510" s="11" t="s">
        <v>371</v>
      </c>
      <c r="G1510" s="11" t="s">
        <v>506</v>
      </c>
      <c r="H1510" s="11" t="s">
        <v>312</v>
      </c>
      <c r="I1510" s="11" t="s">
        <v>3434</v>
      </c>
      <c r="J1510" t="str">
        <f>IF(L1510="","",VLOOKUP(L1510,Продукция!B:D,3,0))</f>
        <v>Биологический_материал</v>
      </c>
      <c r="K1510" t="str">
        <f>IF(L1510="","",VLOOKUP(L1510,Продукция!B:C,2,0))</f>
        <v>Сыворотка крови</v>
      </c>
      <c r="L1510" s="151" t="s">
        <v>302</v>
      </c>
      <c r="M1510">
        <f>IF(L1510="","",VLOOKUP(L1510,Продукция!B:L,11,0))</f>
        <v>0</v>
      </c>
      <c r="N1510" s="11" t="s">
        <v>873</v>
      </c>
      <c r="P1510" s="11" t="s">
        <v>340</v>
      </c>
      <c r="Q1510" s="11" t="s">
        <v>854</v>
      </c>
      <c r="R1510" s="153" t="s">
        <v>4876</v>
      </c>
      <c r="S1510" s="11">
        <v>20</v>
      </c>
      <c r="T1510" s="11" t="s">
        <v>5217</v>
      </c>
      <c r="V1510" s="14">
        <v>45710</v>
      </c>
      <c r="Z1510" s="11" t="s">
        <v>4823</v>
      </c>
      <c r="AA1510" s="15">
        <v>0.54166666666666663</v>
      </c>
      <c r="AB1510" t="str">
        <f>IF(L1510="","",VLOOKUP(L1510&amp;I1510,Продукция!A:I,9,0))</f>
        <v>рекомендация производителя набора</v>
      </c>
      <c r="AC1510" s="14">
        <v>45720</v>
      </c>
      <c r="AD1510" s="11" t="s">
        <v>2673</v>
      </c>
      <c r="AE1510" s="11" t="s">
        <v>4823</v>
      </c>
      <c r="AF1510" t="str">
        <f>IF(AD1510="","",VLOOKUP(AD1510,'Сотрудники и ссылки'!A:B,2,0))</f>
        <v>Серолог</v>
      </c>
      <c r="AG1510">
        <f>IF(AD1510="","",VLOOKUP(AD1510,'Сотрудники и ссылки'!A:C,3,0))</f>
        <v>20001771</v>
      </c>
      <c r="AH1510" s="11" t="s">
        <v>2673</v>
      </c>
      <c r="AI1510" t="str">
        <f>IF(AH1510="","",VLOOKUP(AH1510,'Сотрудники и ссылки'!A:B,2,0))</f>
        <v>Серолог</v>
      </c>
      <c r="AJ1510">
        <f>IF(AH1510="","",VLOOKUP(AH1510,'Сотрудники и ссылки'!A:C,3,0))</f>
        <v>20001771</v>
      </c>
      <c r="AK1510" s="14">
        <v>45720</v>
      </c>
      <c r="AL1510" s="2">
        <f>IF(AK1510="","",AK1510+VLOOKUP(I1510,'Вид исследования'!B:E,4,0))</f>
        <v>45721</v>
      </c>
      <c r="AM1510" s="2">
        <f>IF(AK1510="","",AK1510+VLOOKUP(I1510,'Вид исследования'!B:F,5,0))</f>
        <v>45721</v>
      </c>
      <c r="AN1510" s="14">
        <v>45720</v>
      </c>
      <c r="AP1510" s="11" t="s">
        <v>189</v>
      </c>
      <c r="AQ1510" t="str">
        <f>IFERROR(IF(L1510="","",VLOOKUP(L1510&amp;I1510,Продукция!A:K,11,0)),"обратитесь к админ справочника")</f>
        <v>согласно рекомендациям производителя теста</v>
      </c>
      <c r="AR1510" s="11" t="s">
        <v>4823</v>
      </c>
      <c r="AS1510" t="str">
        <f>IFERROR(IF(L1510="","",VLOOKUP(L1510&amp;I1510,Продукция!A:J,10,0)),"обратитесь к админ справочника")</f>
        <v>инструкция по применению набора РЗГА Ньюкасла</v>
      </c>
      <c r="AT1510" s="11" t="s">
        <v>4823</v>
      </c>
      <c r="AU1510" s="11" t="s">
        <v>4823</v>
      </c>
      <c r="AV1510" s="11" t="s">
        <v>2673</v>
      </c>
      <c r="AW1510" s="11" t="s">
        <v>4824</v>
      </c>
      <c r="AX1510" s="11" t="s">
        <v>506</v>
      </c>
      <c r="AY1510" s="11" t="s">
        <v>1143</v>
      </c>
      <c r="AZ1510" s="11">
        <v>106</v>
      </c>
      <c r="BA1510" s="11">
        <v>38</v>
      </c>
      <c r="BC1510" s="11" t="s">
        <v>4992</v>
      </c>
    </row>
    <row r="1511" spans="1:55" x14ac:dyDescent="0.25">
      <c r="A1511" t="str">
        <f t="shared" si="29"/>
        <v>С/409Болезнь Ньюкасла уровень антител</v>
      </c>
      <c r="B1511" t="str">
        <f>IF(E1511="","",INDEX(Лаборатории!A:A,MATCH('Производственный контроль'!E1511,Лаборатории!B:B,0)))</f>
        <v xml:space="preserve">КУРИНОЕ ЦАРСТВО АО </v>
      </c>
      <c r="C1511" t="str">
        <f>IF(E1511="","",VLOOKUP(E1511,Лаборатории!B:D,3,0))</f>
        <v>U377_CHL</v>
      </c>
      <c r="D1511" s="12">
        <v>45715</v>
      </c>
      <c r="E1511" s="11" t="s">
        <v>793</v>
      </c>
      <c r="F1511" s="11" t="s">
        <v>371</v>
      </c>
      <c r="G1511" s="11" t="s">
        <v>506</v>
      </c>
      <c r="H1511" s="11" t="s">
        <v>312</v>
      </c>
      <c r="I1511" s="11" t="s">
        <v>3434</v>
      </c>
      <c r="J1511" t="str">
        <f>IF(L1511="","",VLOOKUP(L1511,Продукция!B:D,3,0))</f>
        <v>Биологический_материал</v>
      </c>
      <c r="K1511" t="str">
        <f>IF(L1511="","",VLOOKUP(L1511,Продукция!B:C,2,0))</f>
        <v>Сыворотка крови</v>
      </c>
      <c r="L1511" s="151" t="s">
        <v>302</v>
      </c>
      <c r="M1511">
        <f>IF(L1511="","",VLOOKUP(L1511,Продукция!B:L,11,0))</f>
        <v>0</v>
      </c>
      <c r="N1511" s="11" t="s">
        <v>873</v>
      </c>
      <c r="P1511" s="11" t="s">
        <v>340</v>
      </c>
      <c r="Q1511" s="11" t="s">
        <v>854</v>
      </c>
      <c r="R1511" s="153" t="s">
        <v>4877</v>
      </c>
      <c r="S1511" s="11">
        <v>20</v>
      </c>
      <c r="T1511" s="11" t="s">
        <v>5217</v>
      </c>
      <c r="V1511" s="14">
        <v>45710</v>
      </c>
      <c r="Z1511" s="11" t="s">
        <v>4823</v>
      </c>
      <c r="AA1511" s="15">
        <v>0.54166666666666663</v>
      </c>
      <c r="AB1511" t="str">
        <f>IF(L1511="","",VLOOKUP(L1511&amp;I1511,Продукция!A:I,9,0))</f>
        <v>рекомендация производителя набора</v>
      </c>
      <c r="AC1511" s="14">
        <v>45720</v>
      </c>
      <c r="AD1511" s="11" t="s">
        <v>2673</v>
      </c>
      <c r="AE1511" s="11" t="s">
        <v>4823</v>
      </c>
      <c r="AF1511" t="str">
        <f>IF(AD1511="","",VLOOKUP(AD1511,'Сотрудники и ссылки'!A:B,2,0))</f>
        <v>Серолог</v>
      </c>
      <c r="AG1511">
        <f>IF(AD1511="","",VLOOKUP(AD1511,'Сотрудники и ссылки'!A:C,3,0))</f>
        <v>20001771</v>
      </c>
      <c r="AH1511" s="11" t="s">
        <v>2673</v>
      </c>
      <c r="AI1511" t="str">
        <f>IF(AH1511="","",VLOOKUP(AH1511,'Сотрудники и ссылки'!A:B,2,0))</f>
        <v>Серолог</v>
      </c>
      <c r="AJ1511">
        <f>IF(AH1511="","",VLOOKUP(AH1511,'Сотрудники и ссылки'!A:C,3,0))</f>
        <v>20001771</v>
      </c>
      <c r="AK1511" s="14">
        <v>45720</v>
      </c>
      <c r="AL1511" s="2">
        <f>IF(AK1511="","",AK1511+VLOOKUP(I1511,'Вид исследования'!B:E,4,0))</f>
        <v>45721</v>
      </c>
      <c r="AM1511" s="2">
        <f>IF(AK1511="","",AK1511+VLOOKUP(I1511,'Вид исследования'!B:F,5,0))</f>
        <v>45721</v>
      </c>
      <c r="AN1511" s="14">
        <v>45720</v>
      </c>
      <c r="AP1511" s="11" t="s">
        <v>189</v>
      </c>
      <c r="AQ1511" t="str">
        <f>IFERROR(IF(L1511="","",VLOOKUP(L1511&amp;I1511,Продукция!A:K,11,0)),"обратитесь к админ справочника")</f>
        <v>согласно рекомендациям производителя теста</v>
      </c>
      <c r="AR1511" s="11" t="s">
        <v>4823</v>
      </c>
      <c r="AS1511" t="str">
        <f>IFERROR(IF(L1511="","",VLOOKUP(L1511&amp;I1511,Продукция!A:J,10,0)),"обратитесь к админ справочника")</f>
        <v>инструкция по применению набора РЗГА Ньюкасла</v>
      </c>
      <c r="AT1511" s="11" t="s">
        <v>4823</v>
      </c>
      <c r="AU1511" s="11" t="s">
        <v>4823</v>
      </c>
      <c r="AV1511" s="11" t="s">
        <v>2673</v>
      </c>
      <c r="AW1511" s="11" t="s">
        <v>4824</v>
      </c>
      <c r="AX1511" s="11" t="s">
        <v>506</v>
      </c>
      <c r="AY1511" s="11" t="s">
        <v>1142</v>
      </c>
      <c r="AZ1511" s="11">
        <v>106</v>
      </c>
      <c r="BA1511" s="11">
        <v>38</v>
      </c>
      <c r="BC1511" s="11" t="s">
        <v>4992</v>
      </c>
    </row>
    <row r="1512" spans="1:55" x14ac:dyDescent="0.25">
      <c r="A1512" t="str">
        <f t="shared" si="29"/>
        <v>С/409Болезнь Ньюкасла уровень антител</v>
      </c>
      <c r="B1512" t="str">
        <f>IF(E1512="","",INDEX(Лаборатории!A:A,MATCH('Производственный контроль'!E1512,Лаборатории!B:B,0)))</f>
        <v xml:space="preserve">КУРИНОЕ ЦАРСТВО АО </v>
      </c>
      <c r="C1512" t="str">
        <f>IF(E1512="","",VLOOKUP(E1512,Лаборатории!B:D,3,0))</f>
        <v>U377_CHL</v>
      </c>
      <c r="D1512" s="12">
        <v>45715</v>
      </c>
      <c r="E1512" s="11" t="s">
        <v>793</v>
      </c>
      <c r="F1512" s="11" t="s">
        <v>371</v>
      </c>
      <c r="G1512" s="11" t="s">
        <v>506</v>
      </c>
      <c r="H1512" s="11" t="s">
        <v>312</v>
      </c>
      <c r="I1512" s="11" t="s">
        <v>3434</v>
      </c>
      <c r="J1512" t="str">
        <f>IF(L1512="","",VLOOKUP(L1512,Продукция!B:D,3,0))</f>
        <v>Биологический_материал</v>
      </c>
      <c r="K1512" t="str">
        <f>IF(L1512="","",VLOOKUP(L1512,Продукция!B:C,2,0))</f>
        <v>Сыворотка крови</v>
      </c>
      <c r="L1512" s="151" t="s">
        <v>302</v>
      </c>
      <c r="M1512">
        <f>IF(L1512="","",VLOOKUP(L1512,Продукция!B:L,11,0))</f>
        <v>0</v>
      </c>
      <c r="N1512" s="11" t="s">
        <v>873</v>
      </c>
      <c r="P1512" s="11" t="s">
        <v>340</v>
      </c>
      <c r="Q1512" s="11" t="s">
        <v>854</v>
      </c>
      <c r="R1512" s="153" t="s">
        <v>4878</v>
      </c>
      <c r="S1512" s="11">
        <v>20</v>
      </c>
      <c r="T1512" s="11" t="s">
        <v>5217</v>
      </c>
      <c r="V1512" s="14">
        <v>45711</v>
      </c>
      <c r="Z1512" s="11" t="s">
        <v>4823</v>
      </c>
      <c r="AA1512" s="15">
        <v>0.54166666666666663</v>
      </c>
      <c r="AB1512" t="str">
        <f>IF(L1512="","",VLOOKUP(L1512&amp;I1512,Продукция!A:I,9,0))</f>
        <v>рекомендация производителя набора</v>
      </c>
      <c r="AC1512" s="14">
        <v>45720</v>
      </c>
      <c r="AD1512" s="11" t="s">
        <v>2673</v>
      </c>
      <c r="AE1512" s="11" t="s">
        <v>4823</v>
      </c>
      <c r="AF1512" t="str">
        <f>IF(AD1512="","",VLOOKUP(AD1512,'Сотрудники и ссылки'!A:B,2,0))</f>
        <v>Серолог</v>
      </c>
      <c r="AG1512">
        <f>IF(AD1512="","",VLOOKUP(AD1512,'Сотрудники и ссылки'!A:C,3,0))</f>
        <v>20001771</v>
      </c>
      <c r="AH1512" s="11" t="s">
        <v>2673</v>
      </c>
      <c r="AI1512" t="str">
        <f>IF(AH1512="","",VLOOKUP(AH1512,'Сотрудники и ссылки'!A:B,2,0))</f>
        <v>Серолог</v>
      </c>
      <c r="AJ1512">
        <f>IF(AH1512="","",VLOOKUP(AH1512,'Сотрудники и ссылки'!A:C,3,0))</f>
        <v>20001771</v>
      </c>
      <c r="AK1512" s="14">
        <v>45720</v>
      </c>
      <c r="AL1512" s="2">
        <f>IF(AK1512="","",AK1512+VLOOKUP(I1512,'Вид исследования'!B:E,4,0))</f>
        <v>45721</v>
      </c>
      <c r="AM1512" s="2">
        <f>IF(AK1512="","",AK1512+VLOOKUP(I1512,'Вид исследования'!B:F,5,0))</f>
        <v>45721</v>
      </c>
      <c r="AN1512" s="14">
        <v>45720</v>
      </c>
      <c r="AP1512" s="11" t="s">
        <v>189</v>
      </c>
      <c r="AQ1512" t="str">
        <f>IFERROR(IF(L1512="","",VLOOKUP(L1512&amp;I1512,Продукция!A:K,11,0)),"обратитесь к админ справочника")</f>
        <v>согласно рекомендациям производителя теста</v>
      </c>
      <c r="AR1512" s="11" t="s">
        <v>4823</v>
      </c>
      <c r="AS1512" t="str">
        <f>IFERROR(IF(L1512="","",VLOOKUP(L1512&amp;I1512,Продукция!A:J,10,0)),"обратитесь к админ справочника")</f>
        <v>инструкция по применению набора РЗГА Ньюкасла</v>
      </c>
      <c r="AT1512" s="11" t="s">
        <v>4823</v>
      </c>
      <c r="AU1512" s="11" t="s">
        <v>4823</v>
      </c>
      <c r="AV1512" s="11" t="s">
        <v>2673</v>
      </c>
      <c r="AW1512" s="11" t="s">
        <v>4824</v>
      </c>
      <c r="AX1512" s="11" t="s">
        <v>506</v>
      </c>
      <c r="AY1512" s="11" t="s">
        <v>1141</v>
      </c>
      <c r="AZ1512" s="11">
        <v>106</v>
      </c>
      <c r="BA1512" s="11">
        <v>38</v>
      </c>
      <c r="BC1512" s="11" t="s">
        <v>4992</v>
      </c>
    </row>
    <row r="1513" spans="1:55" x14ac:dyDescent="0.25">
      <c r="A1513" t="str">
        <f t="shared" si="29"/>
        <v>С/409Болезнь Ньюкасла уровень антител</v>
      </c>
      <c r="B1513" t="str">
        <f>IF(E1513="","",INDEX(Лаборатории!A:A,MATCH('Производственный контроль'!E1513,Лаборатории!B:B,0)))</f>
        <v xml:space="preserve">КУРИНОЕ ЦАРСТВО АО </v>
      </c>
      <c r="C1513" t="str">
        <f>IF(E1513="","",VLOOKUP(E1513,Лаборатории!B:D,3,0))</f>
        <v>U377_CHL</v>
      </c>
      <c r="D1513" s="12">
        <v>45715</v>
      </c>
      <c r="E1513" s="11" t="s">
        <v>793</v>
      </c>
      <c r="F1513" s="11" t="s">
        <v>371</v>
      </c>
      <c r="G1513" s="11" t="s">
        <v>506</v>
      </c>
      <c r="H1513" s="11" t="s">
        <v>312</v>
      </c>
      <c r="I1513" s="11" t="s">
        <v>3434</v>
      </c>
      <c r="J1513" t="str">
        <f>IF(L1513="","",VLOOKUP(L1513,Продукция!B:D,3,0))</f>
        <v>Биологический_материал</v>
      </c>
      <c r="K1513" t="str">
        <f>IF(L1513="","",VLOOKUP(L1513,Продукция!B:C,2,0))</f>
        <v>Сыворотка крови</v>
      </c>
      <c r="L1513" s="151" t="s">
        <v>302</v>
      </c>
      <c r="M1513">
        <f>IF(L1513="","",VLOOKUP(L1513,Продукция!B:L,11,0))</f>
        <v>0</v>
      </c>
      <c r="N1513" s="11" t="s">
        <v>873</v>
      </c>
      <c r="P1513" s="11" t="s">
        <v>340</v>
      </c>
      <c r="Q1513" s="11" t="s">
        <v>854</v>
      </c>
      <c r="R1513" s="153" t="s">
        <v>4879</v>
      </c>
      <c r="S1513" s="11">
        <v>20</v>
      </c>
      <c r="T1513" s="11" t="s">
        <v>5217</v>
      </c>
      <c r="V1513" s="14">
        <v>45711</v>
      </c>
      <c r="Z1513" s="11" t="s">
        <v>4823</v>
      </c>
      <c r="AA1513" s="15">
        <v>0.54166666666666663</v>
      </c>
      <c r="AB1513" t="str">
        <f>IF(L1513="","",VLOOKUP(L1513&amp;I1513,Продукция!A:I,9,0))</f>
        <v>рекомендация производителя набора</v>
      </c>
      <c r="AC1513" s="14">
        <v>45720</v>
      </c>
      <c r="AD1513" s="11" t="s">
        <v>2673</v>
      </c>
      <c r="AE1513" s="11" t="s">
        <v>4823</v>
      </c>
      <c r="AF1513" t="str">
        <f>IF(AD1513="","",VLOOKUP(AD1513,'Сотрудники и ссылки'!A:B,2,0))</f>
        <v>Серолог</v>
      </c>
      <c r="AG1513">
        <f>IF(AD1513="","",VLOOKUP(AD1513,'Сотрудники и ссылки'!A:C,3,0))</f>
        <v>20001771</v>
      </c>
      <c r="AH1513" s="11" t="s">
        <v>2673</v>
      </c>
      <c r="AI1513" t="str">
        <f>IF(AH1513="","",VLOOKUP(AH1513,'Сотрудники и ссылки'!A:B,2,0))</f>
        <v>Серолог</v>
      </c>
      <c r="AJ1513">
        <f>IF(AH1513="","",VLOOKUP(AH1513,'Сотрудники и ссылки'!A:C,3,0))</f>
        <v>20001771</v>
      </c>
      <c r="AK1513" s="14">
        <v>45720</v>
      </c>
      <c r="AL1513" s="2">
        <f>IF(AK1513="","",AK1513+VLOOKUP(I1513,'Вид исследования'!B:E,4,0))</f>
        <v>45721</v>
      </c>
      <c r="AM1513" s="2">
        <f>IF(AK1513="","",AK1513+VLOOKUP(I1513,'Вид исследования'!B:F,5,0))</f>
        <v>45721</v>
      </c>
      <c r="AN1513" s="14">
        <v>45720</v>
      </c>
      <c r="AP1513" s="11" t="s">
        <v>189</v>
      </c>
      <c r="AQ1513" t="str">
        <f>IFERROR(IF(L1513="","",VLOOKUP(L1513&amp;I1513,Продукция!A:K,11,0)),"обратитесь к админ справочника")</f>
        <v>согласно рекомендациям производителя теста</v>
      </c>
      <c r="AR1513" s="11" t="s">
        <v>4823</v>
      </c>
      <c r="AS1513" t="str">
        <f>IFERROR(IF(L1513="","",VLOOKUP(L1513&amp;I1513,Продукция!A:J,10,0)),"обратитесь к админ справочника")</f>
        <v>инструкция по применению набора РЗГА Ньюкасла</v>
      </c>
      <c r="AT1513" s="11" t="s">
        <v>4823</v>
      </c>
      <c r="AU1513" s="11" t="s">
        <v>4823</v>
      </c>
      <c r="AV1513" s="11" t="s">
        <v>2673</v>
      </c>
      <c r="AW1513" s="11" t="s">
        <v>4824</v>
      </c>
      <c r="AX1513" s="11" t="s">
        <v>506</v>
      </c>
      <c r="AY1513" s="11" t="s">
        <v>1133</v>
      </c>
      <c r="AZ1513" s="11">
        <v>106</v>
      </c>
      <c r="BA1513" s="11">
        <v>38</v>
      </c>
      <c r="BC1513" s="11" t="s">
        <v>4992</v>
      </c>
    </row>
    <row r="1514" spans="1:55" x14ac:dyDescent="0.25">
      <c r="A1514" t="str">
        <f t="shared" si="29"/>
        <v>С/409Болезнь Ньюкасла уровень антител</v>
      </c>
      <c r="B1514" t="str">
        <f>IF(E1514="","",INDEX(Лаборатории!A:A,MATCH('Производственный контроль'!E1514,Лаборатории!B:B,0)))</f>
        <v xml:space="preserve">КУРИНОЕ ЦАРСТВО АО </v>
      </c>
      <c r="C1514" t="str">
        <f>IF(E1514="","",VLOOKUP(E1514,Лаборатории!B:D,3,0))</f>
        <v>U377_CHL</v>
      </c>
      <c r="D1514" s="12">
        <v>45715</v>
      </c>
      <c r="E1514" s="11" t="s">
        <v>793</v>
      </c>
      <c r="F1514" s="11" t="s">
        <v>371</v>
      </c>
      <c r="G1514" s="11" t="s">
        <v>506</v>
      </c>
      <c r="H1514" s="11" t="s">
        <v>312</v>
      </c>
      <c r="I1514" s="11" t="s">
        <v>3434</v>
      </c>
      <c r="J1514" t="str">
        <f>IF(L1514="","",VLOOKUP(L1514,Продукция!B:D,3,0))</f>
        <v>Биологический_материал</v>
      </c>
      <c r="K1514" t="str">
        <f>IF(L1514="","",VLOOKUP(L1514,Продукция!B:C,2,0))</f>
        <v>Сыворотка крови</v>
      </c>
      <c r="L1514" s="151" t="s">
        <v>302</v>
      </c>
      <c r="M1514">
        <f>IF(L1514="","",VLOOKUP(L1514,Продукция!B:L,11,0))</f>
        <v>0</v>
      </c>
      <c r="N1514" s="11" t="s">
        <v>873</v>
      </c>
      <c r="P1514" s="11" t="s">
        <v>340</v>
      </c>
      <c r="Q1514" s="11" t="s">
        <v>854</v>
      </c>
      <c r="R1514" s="153" t="s">
        <v>4880</v>
      </c>
      <c r="S1514" s="11">
        <v>20</v>
      </c>
      <c r="T1514" s="11" t="s">
        <v>5217</v>
      </c>
      <c r="V1514" s="14">
        <v>45711</v>
      </c>
      <c r="Z1514" s="11" t="s">
        <v>4823</v>
      </c>
      <c r="AA1514" s="15">
        <v>0.54166666666666663</v>
      </c>
      <c r="AB1514" t="str">
        <f>IF(L1514="","",VLOOKUP(L1514&amp;I1514,Продукция!A:I,9,0))</f>
        <v>рекомендация производителя набора</v>
      </c>
      <c r="AC1514" s="14">
        <v>45720</v>
      </c>
      <c r="AD1514" s="11" t="s">
        <v>2673</v>
      </c>
      <c r="AE1514" s="11" t="s">
        <v>4823</v>
      </c>
      <c r="AF1514" t="str">
        <f>IF(AD1514="","",VLOOKUP(AD1514,'Сотрудники и ссылки'!A:B,2,0))</f>
        <v>Серолог</v>
      </c>
      <c r="AG1514">
        <f>IF(AD1514="","",VLOOKUP(AD1514,'Сотрудники и ссылки'!A:C,3,0))</f>
        <v>20001771</v>
      </c>
      <c r="AH1514" s="11" t="s">
        <v>2673</v>
      </c>
      <c r="AI1514" t="str">
        <f>IF(AH1514="","",VLOOKUP(AH1514,'Сотрудники и ссылки'!A:B,2,0))</f>
        <v>Серолог</v>
      </c>
      <c r="AJ1514">
        <f>IF(AH1514="","",VLOOKUP(AH1514,'Сотрудники и ссылки'!A:C,3,0))</f>
        <v>20001771</v>
      </c>
      <c r="AK1514" s="14">
        <v>45720</v>
      </c>
      <c r="AL1514" s="2">
        <f>IF(AK1514="","",AK1514+VLOOKUP(I1514,'Вид исследования'!B:E,4,0))</f>
        <v>45721</v>
      </c>
      <c r="AM1514" s="2">
        <f>IF(AK1514="","",AK1514+VLOOKUP(I1514,'Вид исследования'!B:F,5,0))</f>
        <v>45721</v>
      </c>
      <c r="AN1514" s="14">
        <v>45720</v>
      </c>
      <c r="AP1514" s="11" t="s">
        <v>189</v>
      </c>
      <c r="AQ1514" t="str">
        <f>IFERROR(IF(L1514="","",VLOOKUP(L1514&amp;I1514,Продукция!A:K,11,0)),"обратитесь к админ справочника")</f>
        <v>согласно рекомендациям производителя теста</v>
      </c>
      <c r="AR1514" s="11" t="s">
        <v>4823</v>
      </c>
      <c r="AS1514" t="str">
        <f>IFERROR(IF(L1514="","",VLOOKUP(L1514&amp;I1514,Продукция!A:J,10,0)),"обратитесь к админ справочника")</f>
        <v>инструкция по применению набора РЗГА Ньюкасла</v>
      </c>
      <c r="AT1514" s="11" t="s">
        <v>4823</v>
      </c>
      <c r="AU1514" s="11" t="s">
        <v>4823</v>
      </c>
      <c r="AV1514" s="11" t="s">
        <v>2673</v>
      </c>
      <c r="AW1514" s="11" t="s">
        <v>4824</v>
      </c>
      <c r="AX1514" s="11" t="s">
        <v>506</v>
      </c>
      <c r="AY1514" s="11" t="s">
        <v>1134</v>
      </c>
      <c r="AZ1514" s="11">
        <v>106</v>
      </c>
      <c r="BA1514" s="11">
        <v>38</v>
      </c>
      <c r="BC1514" s="11" t="s">
        <v>4992</v>
      </c>
    </row>
    <row r="1515" spans="1:55" x14ac:dyDescent="0.25">
      <c r="A1515" t="str">
        <f t="shared" si="29"/>
        <v>С/409Болезнь Ньюкасла уровень антител</v>
      </c>
      <c r="B1515" t="str">
        <f>IF(E1515="","",INDEX(Лаборатории!A:A,MATCH('Производственный контроль'!E1515,Лаборатории!B:B,0)))</f>
        <v xml:space="preserve">КУРИНОЕ ЦАРСТВО АО </v>
      </c>
      <c r="C1515" t="str">
        <f>IF(E1515="","",VLOOKUP(E1515,Лаборатории!B:D,3,0))</f>
        <v>U377_CHL</v>
      </c>
      <c r="D1515" s="12">
        <v>45715</v>
      </c>
      <c r="E1515" s="11" t="s">
        <v>793</v>
      </c>
      <c r="F1515" s="11" t="s">
        <v>371</v>
      </c>
      <c r="G1515" s="11" t="s">
        <v>506</v>
      </c>
      <c r="H1515" s="11" t="s">
        <v>312</v>
      </c>
      <c r="I1515" s="11" t="s">
        <v>3434</v>
      </c>
      <c r="J1515" t="str">
        <f>IF(L1515="","",VLOOKUP(L1515,Продукция!B:D,3,0))</f>
        <v>Биологический_материал</v>
      </c>
      <c r="K1515" t="str">
        <f>IF(L1515="","",VLOOKUP(L1515,Продукция!B:C,2,0))</f>
        <v>Сыворотка крови</v>
      </c>
      <c r="L1515" s="151" t="s">
        <v>302</v>
      </c>
      <c r="M1515">
        <f>IF(L1515="","",VLOOKUP(L1515,Продукция!B:L,11,0))</f>
        <v>0</v>
      </c>
      <c r="N1515" s="11" t="s">
        <v>873</v>
      </c>
      <c r="P1515" s="11" t="s">
        <v>340</v>
      </c>
      <c r="Q1515" s="11" t="s">
        <v>854</v>
      </c>
      <c r="R1515" s="153" t="s">
        <v>4881</v>
      </c>
      <c r="S1515" s="11">
        <v>20</v>
      </c>
      <c r="T1515" s="11" t="s">
        <v>5217</v>
      </c>
      <c r="V1515" s="14">
        <v>45712</v>
      </c>
      <c r="Z1515" s="11" t="s">
        <v>4823</v>
      </c>
      <c r="AA1515" s="15">
        <v>0.54166666666666663</v>
      </c>
      <c r="AB1515" t="str">
        <f>IF(L1515="","",VLOOKUP(L1515&amp;I1515,Продукция!A:I,9,0))</f>
        <v>рекомендация производителя набора</v>
      </c>
      <c r="AC1515" s="14">
        <v>45720</v>
      </c>
      <c r="AD1515" s="11" t="s">
        <v>2673</v>
      </c>
      <c r="AE1515" s="11" t="s">
        <v>4823</v>
      </c>
      <c r="AF1515" t="str">
        <f>IF(AD1515="","",VLOOKUP(AD1515,'Сотрудники и ссылки'!A:B,2,0))</f>
        <v>Серолог</v>
      </c>
      <c r="AG1515">
        <f>IF(AD1515="","",VLOOKUP(AD1515,'Сотрудники и ссылки'!A:C,3,0))</f>
        <v>20001771</v>
      </c>
      <c r="AH1515" s="11" t="s">
        <v>2673</v>
      </c>
      <c r="AI1515" t="str">
        <f>IF(AH1515="","",VLOOKUP(AH1515,'Сотрудники и ссылки'!A:B,2,0))</f>
        <v>Серолог</v>
      </c>
      <c r="AJ1515">
        <f>IF(AH1515="","",VLOOKUP(AH1515,'Сотрудники и ссылки'!A:C,3,0))</f>
        <v>20001771</v>
      </c>
      <c r="AK1515" s="14">
        <v>45720</v>
      </c>
      <c r="AL1515" s="2">
        <f>IF(AK1515="","",AK1515+VLOOKUP(I1515,'Вид исследования'!B:E,4,0))</f>
        <v>45721</v>
      </c>
      <c r="AM1515" s="2">
        <f>IF(AK1515="","",AK1515+VLOOKUP(I1515,'Вид исследования'!B:F,5,0))</f>
        <v>45721</v>
      </c>
      <c r="AN1515" s="14">
        <v>45720</v>
      </c>
      <c r="AP1515" s="11" t="s">
        <v>189</v>
      </c>
      <c r="AQ1515" t="str">
        <f>IFERROR(IF(L1515="","",VLOOKUP(L1515&amp;I1515,Продукция!A:K,11,0)),"обратитесь к админ справочника")</f>
        <v>согласно рекомендациям производителя теста</v>
      </c>
      <c r="AR1515" s="11" t="s">
        <v>4823</v>
      </c>
      <c r="AS1515" t="str">
        <f>IFERROR(IF(L1515="","",VLOOKUP(L1515&amp;I1515,Продукция!A:J,10,0)),"обратитесь к админ справочника")</f>
        <v>инструкция по применению набора РЗГА Ньюкасла</v>
      </c>
      <c r="AT1515" s="11" t="s">
        <v>4823</v>
      </c>
      <c r="AU1515" s="11" t="s">
        <v>4823</v>
      </c>
      <c r="AV1515" s="11" t="s">
        <v>2673</v>
      </c>
      <c r="AW1515" s="11" t="s">
        <v>4824</v>
      </c>
      <c r="AX1515" s="11" t="s">
        <v>506</v>
      </c>
      <c r="AY1515" s="11" t="s">
        <v>1135</v>
      </c>
      <c r="AZ1515" s="11">
        <v>106</v>
      </c>
      <c r="BA1515" s="11">
        <v>38</v>
      </c>
      <c r="BC1515" s="11" t="s">
        <v>4992</v>
      </c>
    </row>
    <row r="1516" spans="1:55" x14ac:dyDescent="0.25">
      <c r="A1516" t="str">
        <f t="shared" si="29"/>
        <v>С/409Болезнь Ньюкасла уровень антител</v>
      </c>
      <c r="B1516" t="str">
        <f>IF(E1516="","",INDEX(Лаборатории!A:A,MATCH('Производственный контроль'!E1516,Лаборатории!B:B,0)))</f>
        <v xml:space="preserve">КУРИНОЕ ЦАРСТВО АО </v>
      </c>
      <c r="C1516" t="str">
        <f>IF(E1516="","",VLOOKUP(E1516,Лаборатории!B:D,3,0))</f>
        <v>U377_CHL</v>
      </c>
      <c r="D1516" s="12">
        <v>45715</v>
      </c>
      <c r="E1516" s="11" t="s">
        <v>793</v>
      </c>
      <c r="F1516" s="11" t="s">
        <v>371</v>
      </c>
      <c r="G1516" s="11" t="s">
        <v>506</v>
      </c>
      <c r="H1516" s="11" t="s">
        <v>312</v>
      </c>
      <c r="I1516" s="11" t="s">
        <v>3434</v>
      </c>
      <c r="J1516" t="str">
        <f>IF(L1516="","",VLOOKUP(L1516,Продукция!B:D,3,0))</f>
        <v>Биологический_материал</v>
      </c>
      <c r="K1516" t="str">
        <f>IF(L1516="","",VLOOKUP(L1516,Продукция!B:C,2,0))</f>
        <v>Сыворотка крови</v>
      </c>
      <c r="L1516" s="151" t="s">
        <v>302</v>
      </c>
      <c r="M1516">
        <f>IF(L1516="","",VLOOKUP(L1516,Продукция!B:L,11,0))</f>
        <v>0</v>
      </c>
      <c r="N1516" s="11" t="s">
        <v>873</v>
      </c>
      <c r="P1516" s="11" t="s">
        <v>340</v>
      </c>
      <c r="Q1516" s="11" t="s">
        <v>854</v>
      </c>
      <c r="R1516" s="153" t="s">
        <v>4882</v>
      </c>
      <c r="S1516" s="11">
        <v>20</v>
      </c>
      <c r="T1516" s="11" t="s">
        <v>5217</v>
      </c>
      <c r="V1516" s="14">
        <v>45712</v>
      </c>
      <c r="Z1516" s="11" t="s">
        <v>4823</v>
      </c>
      <c r="AA1516" s="15">
        <v>0.54166666666666663</v>
      </c>
      <c r="AB1516" t="str">
        <f>IF(L1516="","",VLOOKUP(L1516&amp;I1516,Продукция!A:I,9,0))</f>
        <v>рекомендация производителя набора</v>
      </c>
      <c r="AC1516" s="14">
        <v>45720</v>
      </c>
      <c r="AD1516" s="11" t="s">
        <v>2673</v>
      </c>
      <c r="AE1516" s="11" t="s">
        <v>4823</v>
      </c>
      <c r="AF1516" t="str">
        <f>IF(AD1516="","",VLOOKUP(AD1516,'Сотрудники и ссылки'!A:B,2,0))</f>
        <v>Серолог</v>
      </c>
      <c r="AG1516">
        <f>IF(AD1516="","",VLOOKUP(AD1516,'Сотрудники и ссылки'!A:C,3,0))</f>
        <v>20001771</v>
      </c>
      <c r="AH1516" s="11" t="s">
        <v>2673</v>
      </c>
      <c r="AI1516" t="str">
        <f>IF(AH1516="","",VLOOKUP(AH1516,'Сотрудники и ссылки'!A:B,2,0))</f>
        <v>Серолог</v>
      </c>
      <c r="AJ1516">
        <f>IF(AH1516="","",VLOOKUP(AH1516,'Сотрудники и ссылки'!A:C,3,0))</f>
        <v>20001771</v>
      </c>
      <c r="AK1516" s="14">
        <v>45720</v>
      </c>
      <c r="AL1516" s="2">
        <f>IF(AK1516="","",AK1516+VLOOKUP(I1516,'Вид исследования'!B:E,4,0))</f>
        <v>45721</v>
      </c>
      <c r="AM1516" s="2">
        <f>IF(AK1516="","",AK1516+VLOOKUP(I1516,'Вид исследования'!B:F,5,0))</f>
        <v>45721</v>
      </c>
      <c r="AN1516" s="14">
        <v>45720</v>
      </c>
      <c r="AP1516" s="11" t="s">
        <v>189</v>
      </c>
      <c r="AQ1516" t="str">
        <f>IFERROR(IF(L1516="","",VLOOKUP(L1516&amp;I1516,Продукция!A:K,11,0)),"обратитесь к админ справочника")</f>
        <v>согласно рекомендациям производителя теста</v>
      </c>
      <c r="AR1516" s="11" t="s">
        <v>4823</v>
      </c>
      <c r="AS1516" t="str">
        <f>IFERROR(IF(L1516="","",VLOOKUP(L1516&amp;I1516,Продукция!A:J,10,0)),"обратитесь к админ справочника")</f>
        <v>инструкция по применению набора РЗГА Ньюкасла</v>
      </c>
      <c r="AT1516" s="11" t="s">
        <v>4823</v>
      </c>
      <c r="AU1516" s="11" t="s">
        <v>4823</v>
      </c>
      <c r="AV1516" s="11" t="s">
        <v>2673</v>
      </c>
      <c r="AW1516" s="11" t="s">
        <v>4824</v>
      </c>
      <c r="AX1516" s="11" t="s">
        <v>506</v>
      </c>
      <c r="AY1516" s="11" t="s">
        <v>1136</v>
      </c>
      <c r="AZ1516" s="11">
        <v>106</v>
      </c>
      <c r="BA1516" s="11">
        <v>38</v>
      </c>
      <c r="BC1516" s="11" t="s">
        <v>4992</v>
      </c>
    </row>
    <row r="1517" spans="1:55" x14ac:dyDescent="0.25">
      <c r="A1517" t="str">
        <f t="shared" si="29"/>
        <v>С/409Болезнь Ньюкасла уровень антител</v>
      </c>
      <c r="B1517" t="str">
        <f>IF(E1517="","",INDEX(Лаборатории!A:A,MATCH('Производственный контроль'!E1517,Лаборатории!B:B,0)))</f>
        <v xml:space="preserve">КУРИНОЕ ЦАРСТВО АО </v>
      </c>
      <c r="C1517" t="str">
        <f>IF(E1517="","",VLOOKUP(E1517,Лаборатории!B:D,3,0))</f>
        <v>U377_CHL</v>
      </c>
      <c r="D1517" s="12">
        <v>45715</v>
      </c>
      <c r="E1517" s="11" t="s">
        <v>793</v>
      </c>
      <c r="F1517" s="11" t="s">
        <v>371</v>
      </c>
      <c r="G1517" s="11" t="s">
        <v>506</v>
      </c>
      <c r="H1517" s="11" t="s">
        <v>312</v>
      </c>
      <c r="I1517" s="11" t="s">
        <v>3434</v>
      </c>
      <c r="J1517" t="str">
        <f>IF(L1517="","",VLOOKUP(L1517,Продукция!B:D,3,0))</f>
        <v>Биологический_материал</v>
      </c>
      <c r="K1517" t="str">
        <f>IF(L1517="","",VLOOKUP(L1517,Продукция!B:C,2,0))</f>
        <v>Сыворотка крови</v>
      </c>
      <c r="L1517" s="151" t="s">
        <v>302</v>
      </c>
      <c r="M1517">
        <f>IF(L1517="","",VLOOKUP(L1517,Продукция!B:L,11,0))</f>
        <v>0</v>
      </c>
      <c r="N1517" s="11" t="s">
        <v>873</v>
      </c>
      <c r="P1517" s="11" t="s">
        <v>340</v>
      </c>
      <c r="Q1517" s="11" t="s">
        <v>854</v>
      </c>
      <c r="R1517" s="153" t="s">
        <v>4883</v>
      </c>
      <c r="S1517" s="11">
        <v>20</v>
      </c>
      <c r="T1517" s="11" t="s">
        <v>5217</v>
      </c>
      <c r="V1517" s="14">
        <v>45712</v>
      </c>
      <c r="Z1517" s="11" t="s">
        <v>4823</v>
      </c>
      <c r="AA1517" s="15">
        <v>0.54166666666666663</v>
      </c>
      <c r="AB1517" t="str">
        <f>IF(L1517="","",VLOOKUP(L1517&amp;I1517,Продукция!A:I,9,0))</f>
        <v>рекомендация производителя набора</v>
      </c>
      <c r="AC1517" s="14">
        <v>45720</v>
      </c>
      <c r="AD1517" s="11" t="s">
        <v>2673</v>
      </c>
      <c r="AE1517" s="11" t="s">
        <v>4823</v>
      </c>
      <c r="AF1517" t="str">
        <f>IF(AD1517="","",VLOOKUP(AD1517,'Сотрудники и ссылки'!A:B,2,0))</f>
        <v>Серолог</v>
      </c>
      <c r="AG1517">
        <f>IF(AD1517="","",VLOOKUP(AD1517,'Сотрудники и ссылки'!A:C,3,0))</f>
        <v>20001771</v>
      </c>
      <c r="AH1517" s="11" t="s">
        <v>2673</v>
      </c>
      <c r="AI1517" t="str">
        <f>IF(AH1517="","",VLOOKUP(AH1517,'Сотрудники и ссылки'!A:B,2,0))</f>
        <v>Серолог</v>
      </c>
      <c r="AJ1517">
        <f>IF(AH1517="","",VLOOKUP(AH1517,'Сотрудники и ссылки'!A:C,3,0))</f>
        <v>20001771</v>
      </c>
      <c r="AK1517" s="14">
        <v>45720</v>
      </c>
      <c r="AL1517" s="2">
        <f>IF(AK1517="","",AK1517+VLOOKUP(I1517,'Вид исследования'!B:E,4,0))</f>
        <v>45721</v>
      </c>
      <c r="AM1517" s="2">
        <f>IF(AK1517="","",AK1517+VLOOKUP(I1517,'Вид исследования'!B:F,5,0))</f>
        <v>45721</v>
      </c>
      <c r="AN1517" s="14">
        <v>45720</v>
      </c>
      <c r="AP1517" s="11" t="s">
        <v>189</v>
      </c>
      <c r="AQ1517" t="str">
        <f>IFERROR(IF(L1517="","",VLOOKUP(L1517&amp;I1517,Продукция!A:K,11,0)),"обратитесь к админ справочника")</f>
        <v>согласно рекомендациям производителя теста</v>
      </c>
      <c r="AR1517" s="11" t="s">
        <v>4823</v>
      </c>
      <c r="AS1517" t="str">
        <f>IFERROR(IF(L1517="","",VLOOKUP(L1517&amp;I1517,Продукция!A:J,10,0)),"обратитесь к админ справочника")</f>
        <v>инструкция по применению набора РЗГА Ньюкасла</v>
      </c>
      <c r="AT1517" s="11" t="s">
        <v>4823</v>
      </c>
      <c r="AU1517" s="11" t="s">
        <v>4823</v>
      </c>
      <c r="AV1517" s="11" t="s">
        <v>2673</v>
      </c>
      <c r="AW1517" s="11" t="s">
        <v>4824</v>
      </c>
      <c r="AX1517" s="11" t="s">
        <v>506</v>
      </c>
      <c r="AY1517" s="11" t="s">
        <v>1137</v>
      </c>
      <c r="AZ1517" s="11">
        <v>106</v>
      </c>
      <c r="BA1517" s="11">
        <v>38</v>
      </c>
      <c r="BC1517" s="11" t="s">
        <v>4992</v>
      </c>
    </row>
    <row r="1518" spans="1:55" x14ac:dyDescent="0.25">
      <c r="A1518" t="str">
        <f t="shared" si="29"/>
        <v>С/409Болезнь Ньюкасла уровень антител</v>
      </c>
      <c r="B1518" t="str">
        <f>IF(E1518="","",INDEX(Лаборатории!A:A,MATCH('Производственный контроль'!E1518,Лаборатории!B:B,0)))</f>
        <v xml:space="preserve">КУРИНОЕ ЦАРСТВО АО </v>
      </c>
      <c r="C1518" t="str">
        <f>IF(E1518="","",VLOOKUP(E1518,Лаборатории!B:D,3,0))</f>
        <v>U377_CHL</v>
      </c>
      <c r="D1518" s="12">
        <v>45715</v>
      </c>
      <c r="E1518" s="11" t="s">
        <v>793</v>
      </c>
      <c r="F1518" s="11" t="s">
        <v>371</v>
      </c>
      <c r="G1518" s="11" t="s">
        <v>506</v>
      </c>
      <c r="H1518" s="11" t="s">
        <v>312</v>
      </c>
      <c r="I1518" s="11" t="s">
        <v>3434</v>
      </c>
      <c r="J1518" t="str">
        <f>IF(L1518="","",VLOOKUP(L1518,Продукция!B:D,3,0))</f>
        <v>Биологический_материал</v>
      </c>
      <c r="K1518" t="str">
        <f>IF(L1518="","",VLOOKUP(L1518,Продукция!B:C,2,0))</f>
        <v>Сыворотка крови</v>
      </c>
      <c r="L1518" s="151" t="s">
        <v>302</v>
      </c>
      <c r="M1518">
        <f>IF(L1518="","",VLOOKUP(L1518,Продукция!B:L,11,0))</f>
        <v>0</v>
      </c>
      <c r="N1518" s="11" t="s">
        <v>873</v>
      </c>
      <c r="P1518" s="11" t="s">
        <v>340</v>
      </c>
      <c r="Q1518" s="11" t="s">
        <v>854</v>
      </c>
      <c r="R1518" s="153" t="s">
        <v>4884</v>
      </c>
      <c r="S1518" s="11">
        <v>20</v>
      </c>
      <c r="T1518" s="11" t="s">
        <v>5217</v>
      </c>
      <c r="V1518" s="14">
        <v>45712</v>
      </c>
      <c r="Z1518" s="11" t="s">
        <v>4823</v>
      </c>
      <c r="AA1518" s="15">
        <v>0.54166666666666663</v>
      </c>
      <c r="AB1518" t="str">
        <f>IF(L1518="","",VLOOKUP(L1518&amp;I1518,Продукция!A:I,9,0))</f>
        <v>рекомендация производителя набора</v>
      </c>
      <c r="AC1518" s="14">
        <v>45720</v>
      </c>
      <c r="AD1518" s="11" t="s">
        <v>2673</v>
      </c>
      <c r="AE1518" s="11" t="s">
        <v>4823</v>
      </c>
      <c r="AF1518" t="str">
        <f>IF(AD1518="","",VLOOKUP(AD1518,'Сотрудники и ссылки'!A:B,2,0))</f>
        <v>Серолог</v>
      </c>
      <c r="AG1518">
        <f>IF(AD1518="","",VLOOKUP(AD1518,'Сотрудники и ссылки'!A:C,3,0))</f>
        <v>20001771</v>
      </c>
      <c r="AH1518" s="11" t="s">
        <v>2673</v>
      </c>
      <c r="AI1518" t="str">
        <f>IF(AH1518="","",VLOOKUP(AH1518,'Сотрудники и ссылки'!A:B,2,0))</f>
        <v>Серолог</v>
      </c>
      <c r="AJ1518">
        <f>IF(AH1518="","",VLOOKUP(AH1518,'Сотрудники и ссылки'!A:C,3,0))</f>
        <v>20001771</v>
      </c>
      <c r="AK1518" s="14">
        <v>45720</v>
      </c>
      <c r="AL1518" s="2">
        <f>IF(AK1518="","",AK1518+VLOOKUP(I1518,'Вид исследования'!B:E,4,0))</f>
        <v>45721</v>
      </c>
      <c r="AM1518" s="2">
        <f>IF(AK1518="","",AK1518+VLOOKUP(I1518,'Вид исследования'!B:F,5,0))</f>
        <v>45721</v>
      </c>
      <c r="AN1518" s="14">
        <v>45720</v>
      </c>
      <c r="AP1518" s="11" t="s">
        <v>189</v>
      </c>
      <c r="AQ1518" t="str">
        <f>IFERROR(IF(L1518="","",VLOOKUP(L1518&amp;I1518,Продукция!A:K,11,0)),"обратитесь к админ справочника")</f>
        <v>согласно рекомендациям производителя теста</v>
      </c>
      <c r="AR1518" s="11" t="s">
        <v>4823</v>
      </c>
      <c r="AS1518" t="str">
        <f>IFERROR(IF(L1518="","",VLOOKUP(L1518&amp;I1518,Продукция!A:J,10,0)),"обратитесь к админ справочника")</f>
        <v>инструкция по применению набора РЗГА Ньюкасла</v>
      </c>
      <c r="AT1518" s="11" t="s">
        <v>4823</v>
      </c>
      <c r="AU1518" s="11" t="s">
        <v>4823</v>
      </c>
      <c r="AV1518" s="11" t="s">
        <v>2673</v>
      </c>
      <c r="AW1518" s="11" t="s">
        <v>4824</v>
      </c>
      <c r="AX1518" s="11" t="s">
        <v>506</v>
      </c>
      <c r="AY1518" s="11" t="s">
        <v>1138</v>
      </c>
      <c r="AZ1518" s="11">
        <v>106</v>
      </c>
      <c r="BA1518" s="11">
        <v>38</v>
      </c>
      <c r="BC1518" s="11" t="s">
        <v>4992</v>
      </c>
    </row>
    <row r="1519" spans="1:55" x14ac:dyDescent="0.25">
      <c r="A1519" t="str">
        <f t="shared" si="29"/>
        <v>С/409Болезнь Ньюкасла уровень антител</v>
      </c>
      <c r="B1519" t="str">
        <f>IF(E1519="","",INDEX(Лаборатории!A:A,MATCH('Производственный контроль'!E1519,Лаборатории!B:B,0)))</f>
        <v xml:space="preserve">КУРИНОЕ ЦАРСТВО АО </v>
      </c>
      <c r="C1519" t="str">
        <f>IF(E1519="","",VLOOKUP(E1519,Лаборатории!B:D,3,0))</f>
        <v>U377_CHL</v>
      </c>
      <c r="D1519" s="12">
        <v>45715</v>
      </c>
      <c r="E1519" s="11" t="s">
        <v>793</v>
      </c>
      <c r="F1519" s="11" t="s">
        <v>371</v>
      </c>
      <c r="G1519" s="11" t="s">
        <v>506</v>
      </c>
      <c r="H1519" s="11" t="s">
        <v>312</v>
      </c>
      <c r="I1519" s="11" t="s">
        <v>3434</v>
      </c>
      <c r="J1519" t="str">
        <f>IF(L1519="","",VLOOKUP(L1519,Продукция!B:D,3,0))</f>
        <v>Биологический_материал</v>
      </c>
      <c r="K1519" t="str">
        <f>IF(L1519="","",VLOOKUP(L1519,Продукция!B:C,2,0))</f>
        <v>Сыворотка крови</v>
      </c>
      <c r="L1519" s="151" t="s">
        <v>302</v>
      </c>
      <c r="M1519">
        <f>IF(L1519="","",VLOOKUP(L1519,Продукция!B:L,11,0))</f>
        <v>0</v>
      </c>
      <c r="N1519" s="11" t="s">
        <v>873</v>
      </c>
      <c r="P1519" s="11" t="s">
        <v>340</v>
      </c>
      <c r="Q1519" s="11" t="s">
        <v>854</v>
      </c>
      <c r="R1519" s="153" t="s">
        <v>4885</v>
      </c>
      <c r="S1519" s="11">
        <v>20</v>
      </c>
      <c r="T1519" s="11" t="s">
        <v>5217</v>
      </c>
      <c r="V1519" s="14">
        <v>45713</v>
      </c>
      <c r="Z1519" s="11" t="s">
        <v>4823</v>
      </c>
      <c r="AA1519" s="15">
        <v>0.54166666666666663</v>
      </c>
      <c r="AB1519" t="str">
        <f>IF(L1519="","",VLOOKUP(L1519&amp;I1519,Продукция!A:I,9,0))</f>
        <v>рекомендация производителя набора</v>
      </c>
      <c r="AC1519" s="14">
        <v>45720</v>
      </c>
      <c r="AD1519" s="11" t="s">
        <v>2673</v>
      </c>
      <c r="AE1519" s="11" t="s">
        <v>4823</v>
      </c>
      <c r="AF1519" t="str">
        <f>IF(AD1519="","",VLOOKUP(AD1519,'Сотрудники и ссылки'!A:B,2,0))</f>
        <v>Серолог</v>
      </c>
      <c r="AG1519">
        <f>IF(AD1519="","",VLOOKUP(AD1519,'Сотрудники и ссылки'!A:C,3,0))</f>
        <v>20001771</v>
      </c>
      <c r="AH1519" s="11" t="s">
        <v>2673</v>
      </c>
      <c r="AI1519" t="str">
        <f>IF(AH1519="","",VLOOKUP(AH1519,'Сотрудники и ссылки'!A:B,2,0))</f>
        <v>Серолог</v>
      </c>
      <c r="AJ1519">
        <f>IF(AH1519="","",VLOOKUP(AH1519,'Сотрудники и ссылки'!A:C,3,0))</f>
        <v>20001771</v>
      </c>
      <c r="AK1519" s="14">
        <v>45720</v>
      </c>
      <c r="AL1519" s="2">
        <f>IF(AK1519="","",AK1519+VLOOKUP(I1519,'Вид исследования'!B:E,4,0))</f>
        <v>45721</v>
      </c>
      <c r="AM1519" s="2">
        <f>IF(AK1519="","",AK1519+VLOOKUP(I1519,'Вид исследования'!B:F,5,0))</f>
        <v>45721</v>
      </c>
      <c r="AN1519" s="14">
        <v>45720</v>
      </c>
      <c r="AP1519" s="11" t="s">
        <v>189</v>
      </c>
      <c r="AQ1519" t="str">
        <f>IFERROR(IF(L1519="","",VLOOKUP(L1519&amp;I1519,Продукция!A:K,11,0)),"обратитесь к админ справочника")</f>
        <v>согласно рекомендациям производителя теста</v>
      </c>
      <c r="AR1519" s="11" t="s">
        <v>4823</v>
      </c>
      <c r="AS1519" t="str">
        <f>IFERROR(IF(L1519="","",VLOOKUP(L1519&amp;I1519,Продукция!A:J,10,0)),"обратитесь к админ справочника")</f>
        <v>инструкция по применению набора РЗГА Ньюкасла</v>
      </c>
      <c r="AT1519" s="11" t="s">
        <v>4823</v>
      </c>
      <c r="AU1519" s="11" t="s">
        <v>4823</v>
      </c>
      <c r="AV1519" s="11" t="s">
        <v>2673</v>
      </c>
      <c r="AW1519" s="11" t="s">
        <v>4824</v>
      </c>
      <c r="AX1519" s="11" t="s">
        <v>506</v>
      </c>
      <c r="AY1519" s="11" t="s">
        <v>1139</v>
      </c>
      <c r="AZ1519" s="11">
        <v>106</v>
      </c>
      <c r="BA1519" s="11">
        <v>38</v>
      </c>
      <c r="BC1519" s="11" t="s">
        <v>4992</v>
      </c>
    </row>
    <row r="1520" spans="1:55" x14ac:dyDescent="0.25">
      <c r="A1520" t="str">
        <f t="shared" si="29"/>
        <v>С/409Болезнь Ньюкасла уровень антител</v>
      </c>
      <c r="B1520" t="str">
        <f>IF(E1520="","",INDEX(Лаборатории!A:A,MATCH('Производственный контроль'!E1520,Лаборатории!B:B,0)))</f>
        <v xml:space="preserve">КУРИНОЕ ЦАРСТВО АО </v>
      </c>
      <c r="C1520" t="str">
        <f>IF(E1520="","",VLOOKUP(E1520,Лаборатории!B:D,3,0))</f>
        <v>U377_CHL</v>
      </c>
      <c r="D1520" s="12">
        <v>45715</v>
      </c>
      <c r="E1520" s="11" t="s">
        <v>793</v>
      </c>
      <c r="F1520" s="11" t="s">
        <v>371</v>
      </c>
      <c r="G1520" s="11" t="s">
        <v>506</v>
      </c>
      <c r="H1520" s="11" t="s">
        <v>312</v>
      </c>
      <c r="I1520" s="11" t="s">
        <v>3434</v>
      </c>
      <c r="J1520" t="str">
        <f>IF(L1520="","",VLOOKUP(L1520,Продукция!B:D,3,0))</f>
        <v>Биологический_материал</v>
      </c>
      <c r="K1520" t="str">
        <f>IF(L1520="","",VLOOKUP(L1520,Продукция!B:C,2,0))</f>
        <v>Сыворотка крови</v>
      </c>
      <c r="L1520" s="151" t="s">
        <v>302</v>
      </c>
      <c r="M1520">
        <f>IF(L1520="","",VLOOKUP(L1520,Продукция!B:L,11,0))</f>
        <v>0</v>
      </c>
      <c r="N1520" s="11" t="s">
        <v>873</v>
      </c>
      <c r="P1520" s="11" t="s">
        <v>340</v>
      </c>
      <c r="Q1520" s="11" t="s">
        <v>854</v>
      </c>
      <c r="R1520" s="153" t="s">
        <v>4886</v>
      </c>
      <c r="S1520" s="11">
        <v>20</v>
      </c>
      <c r="T1520" s="11" t="s">
        <v>5217</v>
      </c>
      <c r="V1520" s="14">
        <v>45713</v>
      </c>
      <c r="Z1520" s="11" t="s">
        <v>4823</v>
      </c>
      <c r="AA1520" s="15">
        <v>0.54166666666666663</v>
      </c>
      <c r="AB1520" t="str">
        <f>IF(L1520="","",VLOOKUP(L1520&amp;I1520,Продукция!A:I,9,0))</f>
        <v>рекомендация производителя набора</v>
      </c>
      <c r="AC1520" s="14">
        <v>45720</v>
      </c>
      <c r="AD1520" s="11" t="s">
        <v>2673</v>
      </c>
      <c r="AE1520" s="11" t="s">
        <v>4823</v>
      </c>
      <c r="AF1520" t="str">
        <f>IF(AD1520="","",VLOOKUP(AD1520,'Сотрудники и ссылки'!A:B,2,0))</f>
        <v>Серолог</v>
      </c>
      <c r="AG1520">
        <f>IF(AD1520="","",VLOOKUP(AD1520,'Сотрудники и ссылки'!A:C,3,0))</f>
        <v>20001771</v>
      </c>
      <c r="AH1520" s="11" t="s">
        <v>2673</v>
      </c>
      <c r="AI1520" t="str">
        <f>IF(AH1520="","",VLOOKUP(AH1520,'Сотрудники и ссылки'!A:B,2,0))</f>
        <v>Серолог</v>
      </c>
      <c r="AJ1520">
        <f>IF(AH1520="","",VLOOKUP(AH1520,'Сотрудники и ссылки'!A:C,3,0))</f>
        <v>20001771</v>
      </c>
      <c r="AK1520" s="14">
        <v>45720</v>
      </c>
      <c r="AL1520" s="2">
        <f>IF(AK1520="","",AK1520+VLOOKUP(I1520,'Вид исследования'!B:E,4,0))</f>
        <v>45721</v>
      </c>
      <c r="AM1520" s="2">
        <f>IF(AK1520="","",AK1520+VLOOKUP(I1520,'Вид исследования'!B:F,5,0))</f>
        <v>45721</v>
      </c>
      <c r="AN1520" s="14">
        <v>45720</v>
      </c>
      <c r="AP1520" s="11" t="s">
        <v>189</v>
      </c>
      <c r="AQ1520" t="str">
        <f>IFERROR(IF(L1520="","",VLOOKUP(L1520&amp;I1520,Продукция!A:K,11,0)),"обратитесь к админ справочника")</f>
        <v>согласно рекомендациям производителя теста</v>
      </c>
      <c r="AR1520" s="11" t="s">
        <v>4823</v>
      </c>
      <c r="AS1520" t="str">
        <f>IFERROR(IF(L1520="","",VLOOKUP(L1520&amp;I1520,Продукция!A:J,10,0)),"обратитесь к админ справочника")</f>
        <v>инструкция по применению набора РЗГА Ньюкасла</v>
      </c>
      <c r="AT1520" s="11" t="s">
        <v>4823</v>
      </c>
      <c r="AU1520" s="11" t="s">
        <v>4823</v>
      </c>
      <c r="AV1520" s="11" t="s">
        <v>2673</v>
      </c>
      <c r="AW1520" s="11" t="s">
        <v>4824</v>
      </c>
      <c r="AX1520" s="11" t="s">
        <v>506</v>
      </c>
      <c r="AY1520" s="11" t="s">
        <v>1140</v>
      </c>
      <c r="AZ1520" s="11">
        <v>106</v>
      </c>
      <c r="BA1520" s="11">
        <v>38</v>
      </c>
      <c r="BC1520" s="11" t="s">
        <v>4992</v>
      </c>
    </row>
    <row r="1521" spans="1:55" x14ac:dyDescent="0.25">
      <c r="A1521" t="str">
        <f t="shared" si="29"/>
        <v>С/409Болезнь Ньюкасла уровень антител</v>
      </c>
      <c r="B1521" t="str">
        <f>IF(E1521="","",INDEX(Лаборатории!A:A,MATCH('Производственный контроль'!E1521,Лаборатории!B:B,0)))</f>
        <v xml:space="preserve">КУРИНОЕ ЦАРСТВО АО </v>
      </c>
      <c r="C1521" t="str">
        <f>IF(E1521="","",VLOOKUP(E1521,Лаборатории!B:D,3,0))</f>
        <v>U377_CHL</v>
      </c>
      <c r="D1521" s="12">
        <v>45715</v>
      </c>
      <c r="E1521" s="11" t="s">
        <v>793</v>
      </c>
      <c r="F1521" s="11" t="s">
        <v>371</v>
      </c>
      <c r="G1521" s="11" t="s">
        <v>506</v>
      </c>
      <c r="H1521" s="11" t="s">
        <v>312</v>
      </c>
      <c r="I1521" s="11" t="s">
        <v>3434</v>
      </c>
      <c r="J1521" t="str">
        <f>IF(L1521="","",VLOOKUP(L1521,Продукция!B:D,3,0))</f>
        <v>Биологический_материал</v>
      </c>
      <c r="K1521" t="str">
        <f>IF(L1521="","",VLOOKUP(L1521,Продукция!B:C,2,0))</f>
        <v>Сыворотка крови</v>
      </c>
      <c r="L1521" s="151" t="s">
        <v>302</v>
      </c>
      <c r="M1521">
        <f>IF(L1521="","",VLOOKUP(L1521,Продукция!B:L,11,0))</f>
        <v>0</v>
      </c>
      <c r="N1521" s="11" t="s">
        <v>873</v>
      </c>
      <c r="P1521" s="11" t="s">
        <v>340</v>
      </c>
      <c r="Q1521" s="11" t="s">
        <v>854</v>
      </c>
      <c r="R1521" s="153" t="s">
        <v>4887</v>
      </c>
      <c r="S1521" s="11">
        <v>20</v>
      </c>
      <c r="T1521" s="11" t="s">
        <v>5217</v>
      </c>
      <c r="V1521" s="14">
        <v>45713</v>
      </c>
      <c r="Z1521" s="11" t="s">
        <v>4823</v>
      </c>
      <c r="AA1521" s="15">
        <v>0.54166666666666663</v>
      </c>
      <c r="AB1521" t="str">
        <f>IF(L1521="","",VLOOKUP(L1521&amp;I1521,Продукция!A:I,9,0))</f>
        <v>рекомендация производителя набора</v>
      </c>
      <c r="AC1521" s="14">
        <v>45720</v>
      </c>
      <c r="AD1521" s="11" t="s">
        <v>2676</v>
      </c>
      <c r="AE1521" s="11" t="s">
        <v>4823</v>
      </c>
      <c r="AF1521" t="str">
        <f>IF(AD1521="","",VLOOKUP(AD1521,'Сотрудники и ссылки'!A:B,2,0))</f>
        <v>Серолог</v>
      </c>
      <c r="AG1521">
        <f>IF(AD1521="","",VLOOKUP(AD1521,'Сотрудники и ссылки'!A:C,3,0))</f>
        <v>20007746</v>
      </c>
      <c r="AH1521" s="11" t="s">
        <v>2676</v>
      </c>
      <c r="AI1521" t="str">
        <f>IF(AH1521="","",VLOOKUP(AH1521,'Сотрудники и ссылки'!A:B,2,0))</f>
        <v>Серолог</v>
      </c>
      <c r="AJ1521">
        <f>IF(AH1521="","",VLOOKUP(AH1521,'Сотрудники и ссылки'!A:C,3,0))</f>
        <v>20007746</v>
      </c>
      <c r="AK1521" s="14">
        <v>45720</v>
      </c>
      <c r="AL1521" s="2">
        <f>IF(AK1521="","",AK1521+VLOOKUP(I1521,'Вид исследования'!B:E,4,0))</f>
        <v>45721</v>
      </c>
      <c r="AM1521" s="2">
        <f>IF(AK1521="","",AK1521+VLOOKUP(I1521,'Вид исследования'!B:F,5,0))</f>
        <v>45721</v>
      </c>
      <c r="AN1521" s="14">
        <v>45720</v>
      </c>
      <c r="AP1521" s="11" t="s">
        <v>189</v>
      </c>
      <c r="AQ1521" t="str">
        <f>IFERROR(IF(L1521="","",VLOOKUP(L1521&amp;I1521,Продукция!A:K,11,0)),"обратитесь к админ справочника")</f>
        <v>согласно рекомендациям производителя теста</v>
      </c>
      <c r="AR1521" s="11" t="s">
        <v>4823</v>
      </c>
      <c r="AS1521" t="str">
        <f>IFERROR(IF(L1521="","",VLOOKUP(L1521&amp;I1521,Продукция!A:J,10,0)),"обратитесь к админ справочника")</f>
        <v>инструкция по применению набора РЗГА Ньюкасла</v>
      </c>
      <c r="AT1521" s="11" t="s">
        <v>4823</v>
      </c>
      <c r="AU1521" s="11" t="s">
        <v>4823</v>
      </c>
      <c r="AV1521" s="11" t="s">
        <v>2676</v>
      </c>
      <c r="AW1521" s="11" t="s">
        <v>4824</v>
      </c>
      <c r="AX1521" s="11" t="s">
        <v>506</v>
      </c>
      <c r="AY1521" s="11" t="s">
        <v>1149</v>
      </c>
      <c r="AZ1521" s="11">
        <v>106</v>
      </c>
      <c r="BA1521" s="11">
        <v>38</v>
      </c>
      <c r="BC1521" s="11" t="s">
        <v>4992</v>
      </c>
    </row>
    <row r="1522" spans="1:55" x14ac:dyDescent="0.25">
      <c r="A1522" t="str">
        <f t="shared" si="29"/>
        <v>С/409Болезнь Ньюкасла уровень антител</v>
      </c>
      <c r="B1522" t="str">
        <f>IF(E1522="","",INDEX(Лаборатории!A:A,MATCH('Производственный контроль'!E1522,Лаборатории!B:B,0)))</f>
        <v xml:space="preserve">КУРИНОЕ ЦАРСТВО АО </v>
      </c>
      <c r="C1522" t="str">
        <f>IF(E1522="","",VLOOKUP(E1522,Лаборатории!B:D,3,0))</f>
        <v>U377_CHL</v>
      </c>
      <c r="D1522" s="12">
        <v>45715</v>
      </c>
      <c r="E1522" s="11" t="s">
        <v>793</v>
      </c>
      <c r="F1522" s="11" t="s">
        <v>371</v>
      </c>
      <c r="G1522" s="11" t="s">
        <v>506</v>
      </c>
      <c r="H1522" s="11" t="s">
        <v>312</v>
      </c>
      <c r="I1522" s="11" t="s">
        <v>3434</v>
      </c>
      <c r="J1522" t="str">
        <f>IF(L1522="","",VLOOKUP(L1522,Продукция!B:D,3,0))</f>
        <v>Биологический_материал</v>
      </c>
      <c r="K1522" t="str">
        <f>IF(L1522="","",VLOOKUP(L1522,Продукция!B:C,2,0))</f>
        <v>Сыворотка крови</v>
      </c>
      <c r="L1522" s="151" t="s">
        <v>302</v>
      </c>
      <c r="M1522">
        <f>IF(L1522="","",VLOOKUP(L1522,Продукция!B:L,11,0))</f>
        <v>0</v>
      </c>
      <c r="N1522" s="11" t="s">
        <v>873</v>
      </c>
      <c r="P1522" s="11" t="s">
        <v>340</v>
      </c>
      <c r="Q1522" s="11" t="s">
        <v>854</v>
      </c>
      <c r="R1522" s="153" t="s">
        <v>4888</v>
      </c>
      <c r="S1522" s="11">
        <v>20</v>
      </c>
      <c r="T1522" s="11" t="s">
        <v>5217</v>
      </c>
      <c r="V1522" s="14">
        <v>45713</v>
      </c>
      <c r="Z1522" s="11" t="s">
        <v>4823</v>
      </c>
      <c r="AA1522" s="15">
        <v>0.54166666666666663</v>
      </c>
      <c r="AB1522" t="str">
        <f>IF(L1522="","",VLOOKUP(L1522&amp;I1522,Продукция!A:I,9,0))</f>
        <v>рекомендация производителя набора</v>
      </c>
      <c r="AC1522" s="14">
        <v>45720</v>
      </c>
      <c r="AD1522" s="11" t="s">
        <v>2676</v>
      </c>
      <c r="AE1522" s="11" t="s">
        <v>4823</v>
      </c>
      <c r="AF1522" t="str">
        <f>IF(AD1522="","",VLOOKUP(AD1522,'Сотрудники и ссылки'!A:B,2,0))</f>
        <v>Серолог</v>
      </c>
      <c r="AG1522">
        <f>IF(AD1522="","",VLOOKUP(AD1522,'Сотрудники и ссылки'!A:C,3,0))</f>
        <v>20007746</v>
      </c>
      <c r="AH1522" s="11" t="s">
        <v>2676</v>
      </c>
      <c r="AI1522" t="str">
        <f>IF(AH1522="","",VLOOKUP(AH1522,'Сотрудники и ссылки'!A:B,2,0))</f>
        <v>Серолог</v>
      </c>
      <c r="AJ1522">
        <f>IF(AH1522="","",VLOOKUP(AH1522,'Сотрудники и ссылки'!A:C,3,0))</f>
        <v>20007746</v>
      </c>
      <c r="AK1522" s="14">
        <v>45720</v>
      </c>
      <c r="AL1522" s="2">
        <f>IF(AK1522="","",AK1522+VLOOKUP(I1522,'Вид исследования'!B:E,4,0))</f>
        <v>45721</v>
      </c>
      <c r="AM1522" s="2">
        <f>IF(AK1522="","",AK1522+VLOOKUP(I1522,'Вид исследования'!B:F,5,0))</f>
        <v>45721</v>
      </c>
      <c r="AN1522" s="14">
        <v>45720</v>
      </c>
      <c r="AP1522" s="11" t="s">
        <v>189</v>
      </c>
      <c r="AQ1522" t="str">
        <f>IFERROR(IF(L1522="","",VLOOKUP(L1522&amp;I1522,Продукция!A:K,11,0)),"обратитесь к админ справочника")</f>
        <v>согласно рекомендациям производителя теста</v>
      </c>
      <c r="AR1522" s="11" t="s">
        <v>4823</v>
      </c>
      <c r="AS1522" t="str">
        <f>IFERROR(IF(L1522="","",VLOOKUP(L1522&amp;I1522,Продукция!A:J,10,0)),"обратитесь к админ справочника")</f>
        <v>инструкция по применению набора РЗГА Ньюкасла</v>
      </c>
      <c r="AT1522" s="11" t="s">
        <v>4823</v>
      </c>
      <c r="AU1522" s="11" t="s">
        <v>4823</v>
      </c>
      <c r="AV1522" s="11" t="s">
        <v>2676</v>
      </c>
      <c r="AW1522" s="11" t="s">
        <v>4824</v>
      </c>
      <c r="AX1522" s="11" t="s">
        <v>506</v>
      </c>
      <c r="AY1522" s="11" t="s">
        <v>1150</v>
      </c>
      <c r="AZ1522" s="11">
        <v>106</v>
      </c>
      <c r="BA1522" s="11">
        <v>38</v>
      </c>
      <c r="BC1522" s="11" t="s">
        <v>4992</v>
      </c>
    </row>
    <row r="1523" spans="1:55" x14ac:dyDescent="0.25">
      <c r="A1523" t="str">
        <f t="shared" si="29"/>
        <v>С/409Болезнь Ньюкасла уровень антител</v>
      </c>
      <c r="B1523" t="str">
        <f>IF(E1523="","",INDEX(Лаборатории!A:A,MATCH('Производственный контроль'!E1523,Лаборатории!B:B,0)))</f>
        <v xml:space="preserve">КУРИНОЕ ЦАРСТВО АО </v>
      </c>
      <c r="C1523" t="str">
        <f>IF(E1523="","",VLOOKUP(E1523,Лаборатории!B:D,3,0))</f>
        <v>U377_CHL</v>
      </c>
      <c r="D1523" s="12">
        <v>45715</v>
      </c>
      <c r="E1523" s="11" t="s">
        <v>793</v>
      </c>
      <c r="F1523" s="11" t="s">
        <v>371</v>
      </c>
      <c r="G1523" s="11" t="s">
        <v>506</v>
      </c>
      <c r="H1523" s="11" t="s">
        <v>312</v>
      </c>
      <c r="I1523" s="11" t="s">
        <v>3434</v>
      </c>
      <c r="J1523" t="str">
        <f>IF(L1523="","",VLOOKUP(L1523,Продукция!B:D,3,0))</f>
        <v>Биологический_материал</v>
      </c>
      <c r="K1523" t="str">
        <f>IF(L1523="","",VLOOKUP(L1523,Продукция!B:C,2,0))</f>
        <v>Сыворотка крови</v>
      </c>
      <c r="L1523" s="151" t="s">
        <v>302</v>
      </c>
      <c r="M1523">
        <f>IF(L1523="","",VLOOKUP(L1523,Продукция!B:L,11,0))</f>
        <v>0</v>
      </c>
      <c r="N1523" s="11" t="s">
        <v>873</v>
      </c>
      <c r="P1523" s="11" t="s">
        <v>340</v>
      </c>
      <c r="Q1523" s="11" t="s">
        <v>854</v>
      </c>
      <c r="R1523" s="153" t="s">
        <v>4889</v>
      </c>
      <c r="S1523" s="11">
        <v>20</v>
      </c>
      <c r="T1523" s="11" t="s">
        <v>5217</v>
      </c>
      <c r="V1523" s="14">
        <v>45713</v>
      </c>
      <c r="Z1523" s="11" t="s">
        <v>4823</v>
      </c>
      <c r="AA1523" s="15">
        <v>0.54166666666666663</v>
      </c>
      <c r="AB1523" t="str">
        <f>IF(L1523="","",VLOOKUP(L1523&amp;I1523,Продукция!A:I,9,0))</f>
        <v>рекомендация производителя набора</v>
      </c>
      <c r="AC1523" s="14">
        <v>45720</v>
      </c>
      <c r="AD1523" s="11" t="s">
        <v>2676</v>
      </c>
      <c r="AE1523" s="11" t="s">
        <v>4823</v>
      </c>
      <c r="AF1523" t="str">
        <f>IF(AD1523="","",VLOOKUP(AD1523,'Сотрудники и ссылки'!A:B,2,0))</f>
        <v>Серолог</v>
      </c>
      <c r="AG1523">
        <f>IF(AD1523="","",VLOOKUP(AD1523,'Сотрудники и ссылки'!A:C,3,0))</f>
        <v>20007746</v>
      </c>
      <c r="AH1523" s="11" t="s">
        <v>2676</v>
      </c>
      <c r="AI1523" t="str">
        <f>IF(AH1523="","",VLOOKUP(AH1523,'Сотрудники и ссылки'!A:B,2,0))</f>
        <v>Серолог</v>
      </c>
      <c r="AJ1523">
        <f>IF(AH1523="","",VLOOKUP(AH1523,'Сотрудники и ссылки'!A:C,3,0))</f>
        <v>20007746</v>
      </c>
      <c r="AK1523" s="14">
        <v>45720</v>
      </c>
      <c r="AL1523" s="2">
        <f>IF(AK1523="","",AK1523+VLOOKUP(I1523,'Вид исследования'!B:E,4,0))</f>
        <v>45721</v>
      </c>
      <c r="AM1523" s="2">
        <f>IF(AK1523="","",AK1523+VLOOKUP(I1523,'Вид исследования'!B:F,5,0))</f>
        <v>45721</v>
      </c>
      <c r="AN1523" s="14">
        <v>45720</v>
      </c>
      <c r="AP1523" s="11" t="s">
        <v>189</v>
      </c>
      <c r="AQ1523" t="str">
        <f>IFERROR(IF(L1523="","",VLOOKUP(L1523&amp;I1523,Продукция!A:K,11,0)),"обратитесь к админ справочника")</f>
        <v>согласно рекомендациям производителя теста</v>
      </c>
      <c r="AR1523" s="11" t="s">
        <v>4823</v>
      </c>
      <c r="AS1523" t="str">
        <f>IFERROR(IF(L1523="","",VLOOKUP(L1523&amp;I1523,Продукция!A:J,10,0)),"обратитесь к админ справочника")</f>
        <v>инструкция по применению набора РЗГА Ньюкасла</v>
      </c>
      <c r="AT1523" s="11" t="s">
        <v>4823</v>
      </c>
      <c r="AU1523" s="11" t="s">
        <v>4823</v>
      </c>
      <c r="AV1523" s="11" t="s">
        <v>2676</v>
      </c>
      <c r="AW1523" s="11" t="s">
        <v>4824</v>
      </c>
      <c r="AX1523" s="11" t="s">
        <v>506</v>
      </c>
      <c r="AY1523" s="11" t="s">
        <v>1151</v>
      </c>
      <c r="AZ1523" s="11">
        <v>106</v>
      </c>
      <c r="BA1523" s="11">
        <v>38</v>
      </c>
      <c r="BC1523" s="11" t="s">
        <v>4992</v>
      </c>
    </row>
    <row r="1524" spans="1:55" x14ac:dyDescent="0.25">
      <c r="A1524" t="str">
        <f t="shared" si="29"/>
        <v>С/409Болезнь Ньюкасла уровень антител</v>
      </c>
      <c r="B1524" t="str">
        <f>IF(E1524="","",INDEX(Лаборатории!A:A,MATCH('Производственный контроль'!E1524,Лаборатории!B:B,0)))</f>
        <v xml:space="preserve">КУРИНОЕ ЦАРСТВО АО </v>
      </c>
      <c r="C1524" t="str">
        <f>IF(E1524="","",VLOOKUP(E1524,Лаборатории!B:D,3,0))</f>
        <v>U377_CHL</v>
      </c>
      <c r="D1524" s="12">
        <v>45715</v>
      </c>
      <c r="E1524" s="11" t="s">
        <v>793</v>
      </c>
      <c r="F1524" s="11" t="s">
        <v>371</v>
      </c>
      <c r="G1524" s="11" t="s">
        <v>506</v>
      </c>
      <c r="H1524" s="11" t="s">
        <v>312</v>
      </c>
      <c r="I1524" s="11" t="s">
        <v>3434</v>
      </c>
      <c r="J1524" t="str">
        <f>IF(L1524="","",VLOOKUP(L1524,Продукция!B:D,3,0))</f>
        <v>Биологический_материал</v>
      </c>
      <c r="K1524" t="str">
        <f>IF(L1524="","",VLOOKUP(L1524,Продукция!B:C,2,0))</f>
        <v>Сыворотка крови</v>
      </c>
      <c r="L1524" s="151" t="s">
        <v>302</v>
      </c>
      <c r="M1524">
        <f>IF(L1524="","",VLOOKUP(L1524,Продукция!B:L,11,0))</f>
        <v>0</v>
      </c>
      <c r="N1524" s="11" t="s">
        <v>873</v>
      </c>
      <c r="P1524" s="11" t="s">
        <v>340</v>
      </c>
      <c r="Q1524" s="11" t="s">
        <v>854</v>
      </c>
      <c r="R1524" s="153" t="s">
        <v>4890</v>
      </c>
      <c r="S1524" s="11">
        <v>20</v>
      </c>
      <c r="T1524" s="11" t="s">
        <v>5217</v>
      </c>
      <c r="V1524" s="14">
        <v>45714</v>
      </c>
      <c r="Z1524" s="11" t="s">
        <v>4823</v>
      </c>
      <c r="AA1524" s="15">
        <v>0.54166666666666663</v>
      </c>
      <c r="AB1524" t="str">
        <f>IF(L1524="","",VLOOKUP(L1524&amp;I1524,Продукция!A:I,9,0))</f>
        <v>рекомендация производителя набора</v>
      </c>
      <c r="AC1524" s="14">
        <v>45720</v>
      </c>
      <c r="AD1524" s="11" t="s">
        <v>2676</v>
      </c>
      <c r="AE1524" s="11" t="s">
        <v>4823</v>
      </c>
      <c r="AF1524" t="str">
        <f>IF(AD1524="","",VLOOKUP(AD1524,'Сотрудники и ссылки'!A:B,2,0))</f>
        <v>Серолог</v>
      </c>
      <c r="AG1524">
        <f>IF(AD1524="","",VLOOKUP(AD1524,'Сотрудники и ссылки'!A:C,3,0))</f>
        <v>20007746</v>
      </c>
      <c r="AH1524" s="11" t="s">
        <v>2676</v>
      </c>
      <c r="AI1524" t="str">
        <f>IF(AH1524="","",VLOOKUP(AH1524,'Сотрудники и ссылки'!A:B,2,0))</f>
        <v>Серолог</v>
      </c>
      <c r="AJ1524">
        <f>IF(AH1524="","",VLOOKUP(AH1524,'Сотрудники и ссылки'!A:C,3,0))</f>
        <v>20007746</v>
      </c>
      <c r="AK1524" s="14">
        <v>45720</v>
      </c>
      <c r="AL1524" s="2">
        <f>IF(AK1524="","",AK1524+VLOOKUP(I1524,'Вид исследования'!B:E,4,0))</f>
        <v>45721</v>
      </c>
      <c r="AM1524" s="2">
        <f>IF(AK1524="","",AK1524+VLOOKUP(I1524,'Вид исследования'!B:F,5,0))</f>
        <v>45721</v>
      </c>
      <c r="AN1524" s="14">
        <v>45720</v>
      </c>
      <c r="AP1524" s="11" t="s">
        <v>189</v>
      </c>
      <c r="AQ1524" t="str">
        <f>IFERROR(IF(L1524="","",VLOOKUP(L1524&amp;I1524,Продукция!A:K,11,0)),"обратитесь к админ справочника")</f>
        <v>согласно рекомендациям производителя теста</v>
      </c>
      <c r="AR1524" s="11" t="s">
        <v>4823</v>
      </c>
      <c r="AS1524" t="str">
        <f>IFERROR(IF(L1524="","",VLOOKUP(L1524&amp;I1524,Продукция!A:J,10,0)),"обратитесь к админ справочника")</f>
        <v>инструкция по применению набора РЗГА Ньюкасла</v>
      </c>
      <c r="AT1524" s="11" t="s">
        <v>4823</v>
      </c>
      <c r="AU1524" s="11" t="s">
        <v>4823</v>
      </c>
      <c r="AV1524" s="11" t="s">
        <v>2676</v>
      </c>
      <c r="AW1524" s="11" t="s">
        <v>4824</v>
      </c>
      <c r="AX1524" s="11" t="s">
        <v>506</v>
      </c>
      <c r="AY1524" s="11" t="s">
        <v>1124</v>
      </c>
      <c r="AZ1524" s="11">
        <v>106</v>
      </c>
      <c r="BA1524" s="11">
        <v>38</v>
      </c>
      <c r="BC1524" s="11" t="s">
        <v>4992</v>
      </c>
    </row>
    <row r="1525" spans="1:55" x14ac:dyDescent="0.25">
      <c r="A1525" t="str">
        <f t="shared" si="29"/>
        <v>С/409Болезнь Ньюкасла уровень антител</v>
      </c>
      <c r="B1525" t="str">
        <f>IF(E1525="","",INDEX(Лаборатории!A:A,MATCH('Производственный контроль'!E1525,Лаборатории!B:B,0)))</f>
        <v xml:space="preserve">КУРИНОЕ ЦАРСТВО АО </v>
      </c>
      <c r="C1525" t="str">
        <f>IF(E1525="","",VLOOKUP(E1525,Лаборатории!B:D,3,0))</f>
        <v>U377_CHL</v>
      </c>
      <c r="D1525" s="12">
        <v>45715</v>
      </c>
      <c r="E1525" s="11" t="s">
        <v>793</v>
      </c>
      <c r="F1525" s="11" t="s">
        <v>371</v>
      </c>
      <c r="G1525" s="11" t="s">
        <v>506</v>
      </c>
      <c r="H1525" s="11" t="s">
        <v>312</v>
      </c>
      <c r="I1525" s="11" t="s">
        <v>3434</v>
      </c>
      <c r="J1525" t="str">
        <f>IF(L1525="","",VLOOKUP(L1525,Продукция!B:D,3,0))</f>
        <v>Биологический_материал</v>
      </c>
      <c r="K1525" t="str">
        <f>IF(L1525="","",VLOOKUP(L1525,Продукция!B:C,2,0))</f>
        <v>Сыворотка крови</v>
      </c>
      <c r="L1525" s="151" t="s">
        <v>302</v>
      </c>
      <c r="M1525">
        <f>IF(L1525="","",VLOOKUP(L1525,Продукция!B:L,11,0))</f>
        <v>0</v>
      </c>
      <c r="N1525" s="11" t="s">
        <v>873</v>
      </c>
      <c r="P1525" s="11" t="s">
        <v>340</v>
      </c>
      <c r="Q1525" s="11" t="s">
        <v>854</v>
      </c>
      <c r="R1525" s="153" t="s">
        <v>4891</v>
      </c>
      <c r="S1525" s="11">
        <v>20</v>
      </c>
      <c r="T1525" s="11" t="s">
        <v>5217</v>
      </c>
      <c r="V1525" s="14">
        <v>45714</v>
      </c>
      <c r="Z1525" s="11" t="s">
        <v>4823</v>
      </c>
      <c r="AA1525" s="15">
        <v>0.54166666666666663</v>
      </c>
      <c r="AB1525" t="str">
        <f>IF(L1525="","",VLOOKUP(L1525&amp;I1525,Продукция!A:I,9,0))</f>
        <v>рекомендация производителя набора</v>
      </c>
      <c r="AC1525" s="14">
        <v>45720</v>
      </c>
      <c r="AD1525" s="11" t="s">
        <v>2676</v>
      </c>
      <c r="AE1525" s="11" t="s">
        <v>4823</v>
      </c>
      <c r="AF1525" t="str">
        <f>IF(AD1525="","",VLOOKUP(AD1525,'Сотрудники и ссылки'!A:B,2,0))</f>
        <v>Серолог</v>
      </c>
      <c r="AG1525">
        <f>IF(AD1525="","",VLOOKUP(AD1525,'Сотрудники и ссылки'!A:C,3,0))</f>
        <v>20007746</v>
      </c>
      <c r="AH1525" s="11" t="s">
        <v>2676</v>
      </c>
      <c r="AI1525" t="str">
        <f>IF(AH1525="","",VLOOKUP(AH1525,'Сотрудники и ссылки'!A:B,2,0))</f>
        <v>Серолог</v>
      </c>
      <c r="AJ1525">
        <f>IF(AH1525="","",VLOOKUP(AH1525,'Сотрудники и ссылки'!A:C,3,0))</f>
        <v>20007746</v>
      </c>
      <c r="AK1525" s="14">
        <v>45720</v>
      </c>
      <c r="AL1525" s="2">
        <f>IF(AK1525="","",AK1525+VLOOKUP(I1525,'Вид исследования'!B:E,4,0))</f>
        <v>45721</v>
      </c>
      <c r="AM1525" s="2">
        <f>IF(AK1525="","",AK1525+VLOOKUP(I1525,'Вид исследования'!B:F,5,0))</f>
        <v>45721</v>
      </c>
      <c r="AN1525" s="14">
        <v>45720</v>
      </c>
      <c r="AP1525" s="11" t="s">
        <v>189</v>
      </c>
      <c r="AQ1525" t="str">
        <f>IFERROR(IF(L1525="","",VLOOKUP(L1525&amp;I1525,Продукция!A:K,11,0)),"обратитесь к админ справочника")</f>
        <v>согласно рекомендациям производителя теста</v>
      </c>
      <c r="AR1525" s="11" t="s">
        <v>4823</v>
      </c>
      <c r="AS1525" t="str">
        <f>IFERROR(IF(L1525="","",VLOOKUP(L1525&amp;I1525,Продукция!A:J,10,0)),"обратитесь к админ справочника")</f>
        <v>инструкция по применению набора РЗГА Ньюкасла</v>
      </c>
      <c r="AT1525" s="11" t="s">
        <v>4823</v>
      </c>
      <c r="AU1525" s="11" t="s">
        <v>4823</v>
      </c>
      <c r="AV1525" s="11" t="s">
        <v>2676</v>
      </c>
      <c r="AW1525" s="11" t="s">
        <v>4824</v>
      </c>
      <c r="AX1525" s="11" t="s">
        <v>506</v>
      </c>
      <c r="AY1525" s="11" t="s">
        <v>1125</v>
      </c>
      <c r="AZ1525" s="11">
        <v>106</v>
      </c>
      <c r="BA1525" s="11">
        <v>38</v>
      </c>
      <c r="BC1525" s="11" t="s">
        <v>4992</v>
      </c>
    </row>
    <row r="1526" spans="1:55" x14ac:dyDescent="0.25">
      <c r="A1526" t="str">
        <f t="shared" si="29"/>
        <v>С/409Болезнь Ньюкасла уровень антител</v>
      </c>
      <c r="B1526" t="str">
        <f>IF(E1526="","",INDEX(Лаборатории!A:A,MATCH('Производственный контроль'!E1526,Лаборатории!B:B,0)))</f>
        <v xml:space="preserve">КУРИНОЕ ЦАРСТВО АО </v>
      </c>
      <c r="C1526" t="str">
        <f>IF(E1526="","",VLOOKUP(E1526,Лаборатории!B:D,3,0))</f>
        <v>U377_CHL</v>
      </c>
      <c r="D1526" s="12">
        <v>45715</v>
      </c>
      <c r="E1526" s="11" t="s">
        <v>793</v>
      </c>
      <c r="F1526" s="11" t="s">
        <v>371</v>
      </c>
      <c r="G1526" s="11" t="s">
        <v>506</v>
      </c>
      <c r="H1526" s="11" t="s">
        <v>312</v>
      </c>
      <c r="I1526" s="11" t="s">
        <v>3434</v>
      </c>
      <c r="J1526" t="str">
        <f>IF(L1526="","",VLOOKUP(L1526,Продукция!B:D,3,0))</f>
        <v>Биологический_материал</v>
      </c>
      <c r="K1526" t="str">
        <f>IF(L1526="","",VLOOKUP(L1526,Продукция!B:C,2,0))</f>
        <v>Сыворотка крови</v>
      </c>
      <c r="L1526" s="151" t="s">
        <v>302</v>
      </c>
      <c r="M1526">
        <f>IF(L1526="","",VLOOKUP(L1526,Продукция!B:L,11,0))</f>
        <v>0</v>
      </c>
      <c r="N1526" s="11" t="s">
        <v>873</v>
      </c>
      <c r="P1526" s="11" t="s">
        <v>340</v>
      </c>
      <c r="Q1526" s="11" t="s">
        <v>854</v>
      </c>
      <c r="R1526" s="153" t="s">
        <v>4892</v>
      </c>
      <c r="S1526" s="11">
        <v>20</v>
      </c>
      <c r="T1526" s="11" t="s">
        <v>5217</v>
      </c>
      <c r="V1526" s="14">
        <v>45715</v>
      </c>
      <c r="Z1526" s="11" t="s">
        <v>4823</v>
      </c>
      <c r="AA1526" s="15">
        <v>0.54166666666666663</v>
      </c>
      <c r="AB1526" t="str">
        <f>IF(L1526="","",VLOOKUP(L1526&amp;I1526,Продукция!A:I,9,0))</f>
        <v>рекомендация производителя набора</v>
      </c>
      <c r="AC1526" s="14">
        <v>45720</v>
      </c>
      <c r="AD1526" s="11" t="s">
        <v>2676</v>
      </c>
      <c r="AE1526" s="11" t="s">
        <v>4823</v>
      </c>
      <c r="AF1526" t="str">
        <f>IF(AD1526="","",VLOOKUP(AD1526,'Сотрудники и ссылки'!A:B,2,0))</f>
        <v>Серолог</v>
      </c>
      <c r="AG1526">
        <f>IF(AD1526="","",VLOOKUP(AD1526,'Сотрудники и ссылки'!A:C,3,0))</f>
        <v>20007746</v>
      </c>
      <c r="AH1526" s="11" t="s">
        <v>2676</v>
      </c>
      <c r="AI1526" t="str">
        <f>IF(AH1526="","",VLOOKUP(AH1526,'Сотрудники и ссылки'!A:B,2,0))</f>
        <v>Серолог</v>
      </c>
      <c r="AJ1526">
        <f>IF(AH1526="","",VLOOKUP(AH1526,'Сотрудники и ссылки'!A:C,3,0))</f>
        <v>20007746</v>
      </c>
      <c r="AK1526" s="14">
        <v>45720</v>
      </c>
      <c r="AL1526" s="2">
        <f>IF(AK1526="","",AK1526+VLOOKUP(I1526,'Вид исследования'!B:E,4,0))</f>
        <v>45721</v>
      </c>
      <c r="AM1526" s="2">
        <f>IF(AK1526="","",AK1526+VLOOKUP(I1526,'Вид исследования'!B:F,5,0))</f>
        <v>45721</v>
      </c>
      <c r="AN1526" s="14">
        <v>45720</v>
      </c>
      <c r="AP1526" s="11" t="s">
        <v>189</v>
      </c>
      <c r="AQ1526" t="str">
        <f>IFERROR(IF(L1526="","",VLOOKUP(L1526&amp;I1526,Продукция!A:K,11,0)),"обратитесь к админ справочника")</f>
        <v>согласно рекомендациям производителя теста</v>
      </c>
      <c r="AR1526" s="11" t="s">
        <v>4823</v>
      </c>
      <c r="AS1526" t="str">
        <f>IFERROR(IF(L1526="","",VLOOKUP(L1526&amp;I1526,Продукция!A:J,10,0)),"обратитесь к админ справочника")</f>
        <v>инструкция по применению набора РЗГА Ньюкасла</v>
      </c>
      <c r="AT1526" s="11" t="s">
        <v>4823</v>
      </c>
      <c r="AU1526" s="11" t="s">
        <v>4823</v>
      </c>
      <c r="AV1526" s="11" t="s">
        <v>2676</v>
      </c>
      <c r="AW1526" s="11" t="s">
        <v>4824</v>
      </c>
      <c r="AX1526" s="11" t="s">
        <v>506</v>
      </c>
      <c r="AY1526" s="11" t="s">
        <v>1122</v>
      </c>
      <c r="AZ1526" s="11">
        <v>106</v>
      </c>
      <c r="BA1526" s="11">
        <v>38</v>
      </c>
      <c r="BC1526" s="11" t="s">
        <v>4992</v>
      </c>
    </row>
    <row r="1527" spans="1:55" x14ac:dyDescent="0.25">
      <c r="A1527" t="str">
        <f t="shared" si="29"/>
        <v>С/409Болезнь Ньюкасла уровень антител</v>
      </c>
      <c r="B1527" t="str">
        <f>IF(E1527="","",INDEX(Лаборатории!A:A,MATCH('Производственный контроль'!E1527,Лаборатории!B:B,0)))</f>
        <v xml:space="preserve">КУРИНОЕ ЦАРСТВО АО </v>
      </c>
      <c r="C1527" t="str">
        <f>IF(E1527="","",VLOOKUP(E1527,Лаборатории!B:D,3,0))</f>
        <v>U377_CHL</v>
      </c>
      <c r="D1527" s="12">
        <v>45715</v>
      </c>
      <c r="E1527" s="11" t="s">
        <v>793</v>
      </c>
      <c r="F1527" s="11" t="s">
        <v>371</v>
      </c>
      <c r="G1527" s="11" t="s">
        <v>506</v>
      </c>
      <c r="H1527" s="11" t="s">
        <v>312</v>
      </c>
      <c r="I1527" s="11" t="s">
        <v>3434</v>
      </c>
      <c r="J1527" t="str">
        <f>IF(L1527="","",VLOOKUP(L1527,Продукция!B:D,3,0))</f>
        <v>Биологический_материал</v>
      </c>
      <c r="K1527" t="str">
        <f>IF(L1527="","",VLOOKUP(L1527,Продукция!B:C,2,0))</f>
        <v>Сыворотка крови</v>
      </c>
      <c r="L1527" s="151" t="s">
        <v>302</v>
      </c>
      <c r="M1527">
        <f>IF(L1527="","",VLOOKUP(L1527,Продукция!B:L,11,0))</f>
        <v>0</v>
      </c>
      <c r="N1527" s="11" t="s">
        <v>873</v>
      </c>
      <c r="P1527" s="11" t="s">
        <v>340</v>
      </c>
      <c r="Q1527" s="11" t="s">
        <v>854</v>
      </c>
      <c r="R1527" s="153" t="s">
        <v>4893</v>
      </c>
      <c r="S1527" s="11">
        <v>20</v>
      </c>
      <c r="T1527" s="11" t="s">
        <v>5217</v>
      </c>
      <c r="V1527" s="14">
        <v>45715</v>
      </c>
      <c r="Z1527" s="11" t="s">
        <v>4823</v>
      </c>
      <c r="AA1527" s="15">
        <v>0.54166666666666663</v>
      </c>
      <c r="AB1527" t="str">
        <f>IF(L1527="","",VLOOKUP(L1527&amp;I1527,Продукция!A:I,9,0))</f>
        <v>рекомендация производителя набора</v>
      </c>
      <c r="AC1527" s="14">
        <v>45720</v>
      </c>
      <c r="AD1527" s="11" t="s">
        <v>2676</v>
      </c>
      <c r="AE1527" s="11" t="s">
        <v>4823</v>
      </c>
      <c r="AF1527" t="str">
        <f>IF(AD1527="","",VLOOKUP(AD1527,'Сотрудники и ссылки'!A:B,2,0))</f>
        <v>Серолог</v>
      </c>
      <c r="AG1527">
        <f>IF(AD1527="","",VLOOKUP(AD1527,'Сотрудники и ссылки'!A:C,3,0))</f>
        <v>20007746</v>
      </c>
      <c r="AH1527" s="11" t="s">
        <v>2676</v>
      </c>
      <c r="AI1527" t="str">
        <f>IF(AH1527="","",VLOOKUP(AH1527,'Сотрудники и ссылки'!A:B,2,0))</f>
        <v>Серолог</v>
      </c>
      <c r="AJ1527">
        <f>IF(AH1527="","",VLOOKUP(AH1527,'Сотрудники и ссылки'!A:C,3,0))</f>
        <v>20007746</v>
      </c>
      <c r="AK1527" s="14">
        <v>45720</v>
      </c>
      <c r="AL1527" s="2">
        <f>IF(AK1527="","",AK1527+VLOOKUP(I1527,'Вид исследования'!B:E,4,0))</f>
        <v>45721</v>
      </c>
      <c r="AM1527" s="2">
        <f>IF(AK1527="","",AK1527+VLOOKUP(I1527,'Вид исследования'!B:F,5,0))</f>
        <v>45721</v>
      </c>
      <c r="AN1527" s="14">
        <v>45720</v>
      </c>
      <c r="AP1527" s="11" t="s">
        <v>189</v>
      </c>
      <c r="AQ1527" t="str">
        <f>IFERROR(IF(L1527="","",VLOOKUP(L1527&amp;I1527,Продукция!A:K,11,0)),"обратитесь к админ справочника")</f>
        <v>согласно рекомендациям производителя теста</v>
      </c>
      <c r="AR1527" s="11" t="s">
        <v>4823</v>
      </c>
      <c r="AS1527" t="str">
        <f>IFERROR(IF(L1527="","",VLOOKUP(L1527&amp;I1527,Продукция!A:J,10,0)),"обратитесь к админ справочника")</f>
        <v>инструкция по применению набора РЗГА Ньюкасла</v>
      </c>
      <c r="AT1527" s="11" t="s">
        <v>4823</v>
      </c>
      <c r="AU1527" s="11" t="s">
        <v>4823</v>
      </c>
      <c r="AV1527" s="11" t="s">
        <v>2676</v>
      </c>
      <c r="AW1527" s="11" t="s">
        <v>4824</v>
      </c>
      <c r="AX1527" s="11" t="s">
        <v>506</v>
      </c>
      <c r="AY1527" s="11" t="s">
        <v>1123</v>
      </c>
      <c r="AZ1527" s="11">
        <v>106</v>
      </c>
      <c r="BA1527" s="11">
        <v>39</v>
      </c>
      <c r="BC1527" s="11" t="s">
        <v>4992</v>
      </c>
    </row>
    <row r="1528" spans="1:55" x14ac:dyDescent="0.25">
      <c r="A1528" t="str">
        <f t="shared" si="29"/>
        <v>С/409Болезнь Ньюкасла уровень антител</v>
      </c>
      <c r="B1528" t="str">
        <f>IF(E1528="","",INDEX(Лаборатории!A:A,MATCH('Производственный контроль'!E1528,Лаборатории!B:B,0)))</f>
        <v xml:space="preserve">КУРИНОЕ ЦАРСТВО АО </v>
      </c>
      <c r="C1528" t="str">
        <f>IF(E1528="","",VLOOKUP(E1528,Лаборатории!B:D,3,0))</f>
        <v>U377_CHL</v>
      </c>
      <c r="D1528" s="12">
        <v>45715</v>
      </c>
      <c r="E1528" s="11" t="s">
        <v>793</v>
      </c>
      <c r="F1528" s="11" t="s">
        <v>371</v>
      </c>
      <c r="G1528" s="11" t="s">
        <v>506</v>
      </c>
      <c r="H1528" s="11" t="s">
        <v>312</v>
      </c>
      <c r="I1528" s="11" t="s">
        <v>3434</v>
      </c>
      <c r="J1528" t="str">
        <f>IF(L1528="","",VLOOKUP(L1528,Продукция!B:D,3,0))</f>
        <v>Биологический_материал</v>
      </c>
      <c r="K1528" t="str">
        <f>IF(L1528="","",VLOOKUP(L1528,Продукция!B:C,2,0))</f>
        <v>Сыворотка крови</v>
      </c>
      <c r="L1528" s="151" t="s">
        <v>302</v>
      </c>
      <c r="M1528">
        <f>IF(L1528="","",VLOOKUP(L1528,Продукция!B:L,11,0))</f>
        <v>0</v>
      </c>
      <c r="N1528" s="11" t="s">
        <v>873</v>
      </c>
      <c r="P1528" s="11" t="s">
        <v>340</v>
      </c>
      <c r="Q1528" s="11" t="s">
        <v>854</v>
      </c>
      <c r="R1528" s="153" t="s">
        <v>4894</v>
      </c>
      <c r="S1528" s="11">
        <v>20</v>
      </c>
      <c r="T1528" s="11" t="s">
        <v>5217</v>
      </c>
      <c r="V1528" s="14">
        <v>45715</v>
      </c>
      <c r="Z1528" s="11" t="s">
        <v>4823</v>
      </c>
      <c r="AA1528" s="15">
        <v>0.54166666666666663</v>
      </c>
      <c r="AB1528" t="str">
        <f>IF(L1528="","",VLOOKUP(L1528&amp;I1528,Продукция!A:I,9,0))</f>
        <v>рекомендация производителя набора</v>
      </c>
      <c r="AC1528" s="14">
        <v>45720</v>
      </c>
      <c r="AD1528" s="11" t="s">
        <v>2676</v>
      </c>
      <c r="AE1528" s="11" t="s">
        <v>4823</v>
      </c>
      <c r="AF1528" t="str">
        <f>IF(AD1528="","",VLOOKUP(AD1528,'Сотрудники и ссылки'!A:B,2,0))</f>
        <v>Серолог</v>
      </c>
      <c r="AG1528">
        <f>IF(AD1528="","",VLOOKUP(AD1528,'Сотрудники и ссылки'!A:C,3,0))</f>
        <v>20007746</v>
      </c>
      <c r="AH1528" s="11" t="s">
        <v>2676</v>
      </c>
      <c r="AI1528" t="str">
        <f>IF(AH1528="","",VLOOKUP(AH1528,'Сотрудники и ссылки'!A:B,2,0))</f>
        <v>Серолог</v>
      </c>
      <c r="AJ1528">
        <f>IF(AH1528="","",VLOOKUP(AH1528,'Сотрудники и ссылки'!A:C,3,0))</f>
        <v>20007746</v>
      </c>
      <c r="AK1528" s="14">
        <v>45720</v>
      </c>
      <c r="AL1528" s="2">
        <f>IF(AK1528="","",AK1528+VLOOKUP(I1528,'Вид исследования'!B:E,4,0))</f>
        <v>45721</v>
      </c>
      <c r="AM1528" s="2">
        <f>IF(AK1528="","",AK1528+VLOOKUP(I1528,'Вид исследования'!B:F,5,0))</f>
        <v>45721</v>
      </c>
      <c r="AN1528" s="14">
        <v>45720</v>
      </c>
      <c r="AP1528" s="11" t="s">
        <v>189</v>
      </c>
      <c r="AQ1528" t="str">
        <f>IFERROR(IF(L1528="","",VLOOKUP(L1528&amp;I1528,Продукция!A:K,11,0)),"обратитесь к админ справочника")</f>
        <v>согласно рекомендациям производителя теста</v>
      </c>
      <c r="AR1528" s="11" t="s">
        <v>4823</v>
      </c>
      <c r="AS1528" t="str">
        <f>IFERROR(IF(L1528="","",VLOOKUP(L1528&amp;I1528,Продукция!A:J,10,0)),"обратитесь к админ справочника")</f>
        <v>инструкция по применению набора РЗГА Ньюкасла</v>
      </c>
      <c r="AT1528" s="11" t="s">
        <v>4823</v>
      </c>
      <c r="AU1528" s="11" t="s">
        <v>4823</v>
      </c>
      <c r="AV1528" s="11" t="s">
        <v>2676</v>
      </c>
      <c r="AW1528" s="11" t="s">
        <v>4824</v>
      </c>
      <c r="AX1528" s="11" t="s">
        <v>506</v>
      </c>
      <c r="AY1528" s="11" t="s">
        <v>1126</v>
      </c>
      <c r="AZ1528" s="11">
        <v>106</v>
      </c>
      <c r="BA1528" s="11">
        <v>39</v>
      </c>
      <c r="BC1528" s="11" t="s">
        <v>4992</v>
      </c>
    </row>
    <row r="1529" spans="1:55" x14ac:dyDescent="0.25">
      <c r="A1529" t="str">
        <f t="shared" si="29"/>
        <v>С/409Болезнь Ньюкасла уровень антител</v>
      </c>
      <c r="B1529" t="str">
        <f>IF(E1529="","",INDEX(Лаборатории!A:A,MATCH('Производственный контроль'!E1529,Лаборатории!B:B,0)))</f>
        <v xml:space="preserve">КУРИНОЕ ЦАРСТВО АО </v>
      </c>
      <c r="C1529" t="str">
        <f>IF(E1529="","",VLOOKUP(E1529,Лаборатории!B:D,3,0))</f>
        <v>U377_CHL</v>
      </c>
      <c r="D1529" s="12">
        <v>45715</v>
      </c>
      <c r="E1529" s="11" t="s">
        <v>793</v>
      </c>
      <c r="F1529" s="11" t="s">
        <v>371</v>
      </c>
      <c r="G1529" s="11" t="s">
        <v>506</v>
      </c>
      <c r="H1529" s="11" t="s">
        <v>312</v>
      </c>
      <c r="I1529" s="11" t="s">
        <v>3434</v>
      </c>
      <c r="J1529" t="str">
        <f>IF(L1529="","",VLOOKUP(L1529,Продукция!B:D,3,0))</f>
        <v>Биологический_материал</v>
      </c>
      <c r="K1529" t="str">
        <f>IF(L1529="","",VLOOKUP(L1529,Продукция!B:C,2,0))</f>
        <v>Сыворотка крови</v>
      </c>
      <c r="L1529" s="151" t="s">
        <v>302</v>
      </c>
      <c r="M1529">
        <f>IF(L1529="","",VLOOKUP(L1529,Продукция!B:L,11,0))</f>
        <v>0</v>
      </c>
      <c r="N1529" s="11" t="s">
        <v>873</v>
      </c>
      <c r="P1529" s="11" t="s">
        <v>340</v>
      </c>
      <c r="Q1529" s="11" t="s">
        <v>854</v>
      </c>
      <c r="R1529" s="153" t="s">
        <v>4993</v>
      </c>
      <c r="S1529" s="11">
        <v>20</v>
      </c>
      <c r="T1529" s="11" t="s">
        <v>5217</v>
      </c>
      <c r="V1529" s="14">
        <v>45715</v>
      </c>
      <c r="Z1529" s="11" t="s">
        <v>4823</v>
      </c>
      <c r="AA1529" s="15">
        <v>0.54166666666666663</v>
      </c>
      <c r="AB1529" t="str">
        <f>IF(L1529="","",VLOOKUP(L1529&amp;I1529,Продукция!A:I,9,0))</f>
        <v>рекомендация производителя набора</v>
      </c>
      <c r="AC1529" s="14">
        <v>45720</v>
      </c>
      <c r="AD1529" s="11" t="s">
        <v>2676</v>
      </c>
      <c r="AE1529" s="11" t="s">
        <v>4823</v>
      </c>
      <c r="AF1529" t="str">
        <f>IF(AD1529="","",VLOOKUP(AD1529,'Сотрудники и ссылки'!A:B,2,0))</f>
        <v>Серолог</v>
      </c>
      <c r="AG1529">
        <f>IF(AD1529="","",VLOOKUP(AD1529,'Сотрудники и ссылки'!A:C,3,0))</f>
        <v>20007746</v>
      </c>
      <c r="AH1529" s="11" t="s">
        <v>2676</v>
      </c>
      <c r="AI1529" t="str">
        <f>IF(AH1529="","",VLOOKUP(AH1529,'Сотрудники и ссылки'!A:B,2,0))</f>
        <v>Серолог</v>
      </c>
      <c r="AJ1529">
        <f>IF(AH1529="","",VLOOKUP(AH1529,'Сотрудники и ссылки'!A:C,3,0))</f>
        <v>20007746</v>
      </c>
      <c r="AK1529" s="14">
        <v>45720</v>
      </c>
      <c r="AL1529" s="2">
        <f>IF(AK1529="","",AK1529+VLOOKUP(I1529,'Вид исследования'!B:E,4,0))</f>
        <v>45721</v>
      </c>
      <c r="AM1529" s="2">
        <f>IF(AK1529="","",AK1529+VLOOKUP(I1529,'Вид исследования'!B:F,5,0))</f>
        <v>45721</v>
      </c>
      <c r="AN1529" s="14">
        <v>45720</v>
      </c>
      <c r="AP1529" s="11" t="s">
        <v>189</v>
      </c>
      <c r="AQ1529" t="str">
        <f>IFERROR(IF(L1529="","",VLOOKUP(L1529&amp;I1529,Продукция!A:K,11,0)),"обратитесь к админ справочника")</f>
        <v>согласно рекомендациям производителя теста</v>
      </c>
      <c r="AR1529" s="11" t="s">
        <v>4823</v>
      </c>
      <c r="AS1529" t="str">
        <f>IFERROR(IF(L1529="","",VLOOKUP(L1529&amp;I1529,Продукция!A:J,10,0)),"обратитесь к админ справочника")</f>
        <v>инструкция по применению набора РЗГА Ньюкасла</v>
      </c>
      <c r="AT1529" s="11" t="s">
        <v>4823</v>
      </c>
      <c r="AU1529" s="11" t="s">
        <v>4823</v>
      </c>
      <c r="AV1529" s="11" t="s">
        <v>2676</v>
      </c>
      <c r="AW1529" s="11" t="s">
        <v>4824</v>
      </c>
      <c r="AX1529" s="11" t="s">
        <v>506</v>
      </c>
      <c r="AY1529" s="11" t="s">
        <v>1127</v>
      </c>
      <c r="AZ1529" s="11">
        <v>106</v>
      </c>
      <c r="BA1529" s="11">
        <v>39</v>
      </c>
      <c r="BC1529" s="11" t="s">
        <v>4992</v>
      </c>
    </row>
    <row r="1530" spans="1:55" x14ac:dyDescent="0.25">
      <c r="A1530" t="str">
        <f t="shared" si="29"/>
        <v>С/409Болезнь Ньюкасла уровень антител</v>
      </c>
      <c r="B1530" t="str">
        <f>IF(E1530="","",INDEX(Лаборатории!A:A,MATCH('Производственный контроль'!E1530,Лаборатории!B:B,0)))</f>
        <v xml:space="preserve">КУРИНОЕ ЦАРСТВО АО </v>
      </c>
      <c r="C1530" t="str">
        <f>IF(E1530="","",VLOOKUP(E1530,Лаборатории!B:D,3,0))</f>
        <v>U377_CHL</v>
      </c>
      <c r="D1530" s="12">
        <v>45715</v>
      </c>
      <c r="E1530" s="11" t="s">
        <v>793</v>
      </c>
      <c r="F1530" s="11" t="s">
        <v>371</v>
      </c>
      <c r="G1530" s="11" t="s">
        <v>506</v>
      </c>
      <c r="H1530" s="11" t="s">
        <v>312</v>
      </c>
      <c r="I1530" s="11" t="s">
        <v>3434</v>
      </c>
      <c r="J1530" t="str">
        <f>IF(L1530="","",VLOOKUP(L1530,Продукция!B:D,3,0))</f>
        <v>Биологический_материал</v>
      </c>
      <c r="K1530" t="str">
        <f>IF(L1530="","",VLOOKUP(L1530,Продукция!B:C,2,0))</f>
        <v>Сыворотка крови</v>
      </c>
      <c r="L1530" s="151" t="s">
        <v>302</v>
      </c>
      <c r="M1530">
        <f>IF(L1530="","",VLOOKUP(L1530,Продукция!B:L,11,0))</f>
        <v>0</v>
      </c>
      <c r="N1530" s="11" t="s">
        <v>873</v>
      </c>
      <c r="P1530" s="11" t="s">
        <v>340</v>
      </c>
      <c r="Q1530" s="11" t="s">
        <v>854</v>
      </c>
      <c r="R1530" s="153" t="s">
        <v>4996</v>
      </c>
      <c r="S1530" s="11">
        <v>20</v>
      </c>
      <c r="T1530" s="11" t="s">
        <v>5217</v>
      </c>
      <c r="V1530" s="14">
        <v>45715</v>
      </c>
      <c r="Z1530" s="11" t="s">
        <v>4823</v>
      </c>
      <c r="AA1530" s="15">
        <v>0.54166666666666663</v>
      </c>
      <c r="AB1530" t="str">
        <f>IF(L1530="","",VLOOKUP(L1530&amp;I1530,Продукция!A:I,9,0))</f>
        <v>рекомендация производителя набора</v>
      </c>
      <c r="AC1530" s="14">
        <v>45720</v>
      </c>
      <c r="AD1530" s="11" t="s">
        <v>2676</v>
      </c>
      <c r="AE1530" s="11" t="s">
        <v>4823</v>
      </c>
      <c r="AF1530" t="str">
        <f>IF(AD1530="","",VLOOKUP(AD1530,'Сотрудники и ссылки'!A:B,2,0))</f>
        <v>Серолог</v>
      </c>
      <c r="AG1530">
        <f>IF(AD1530="","",VLOOKUP(AD1530,'Сотрудники и ссылки'!A:C,3,0))</f>
        <v>20007746</v>
      </c>
      <c r="AH1530" s="11" t="s">
        <v>2676</v>
      </c>
      <c r="AI1530" t="str">
        <f>IF(AH1530="","",VLOOKUP(AH1530,'Сотрудники и ссылки'!A:B,2,0))</f>
        <v>Серолог</v>
      </c>
      <c r="AJ1530">
        <f>IF(AH1530="","",VLOOKUP(AH1530,'Сотрудники и ссылки'!A:C,3,0))</f>
        <v>20007746</v>
      </c>
      <c r="AK1530" s="14">
        <v>45720</v>
      </c>
      <c r="AL1530" s="2">
        <f>IF(AK1530="","",AK1530+VLOOKUP(I1530,'Вид исследования'!B:E,4,0))</f>
        <v>45721</v>
      </c>
      <c r="AM1530" s="2">
        <f>IF(AK1530="","",AK1530+VLOOKUP(I1530,'Вид исследования'!B:F,5,0))</f>
        <v>45721</v>
      </c>
      <c r="AN1530" s="14">
        <v>45720</v>
      </c>
      <c r="AP1530" s="11" t="s">
        <v>189</v>
      </c>
      <c r="AQ1530" t="str">
        <f>IFERROR(IF(L1530="","",VLOOKUP(L1530&amp;I1530,Продукция!A:K,11,0)),"обратитесь к админ справочника")</f>
        <v>согласно рекомендациям производителя теста</v>
      </c>
      <c r="AR1530" s="11" t="s">
        <v>4823</v>
      </c>
      <c r="AS1530" t="str">
        <f>IFERROR(IF(L1530="","",VLOOKUP(L1530&amp;I1530,Продукция!A:J,10,0)),"обратитесь к админ справочника")</f>
        <v>инструкция по применению набора РЗГА Ньюкасла</v>
      </c>
      <c r="AT1530" s="11" t="s">
        <v>4823</v>
      </c>
      <c r="AU1530" s="11" t="s">
        <v>4823</v>
      </c>
      <c r="AV1530" s="11" t="s">
        <v>2676</v>
      </c>
      <c r="AW1530" s="11" t="s">
        <v>4824</v>
      </c>
      <c r="AX1530" s="11" t="s">
        <v>506</v>
      </c>
      <c r="AY1530" s="11" t="s">
        <v>1128</v>
      </c>
      <c r="AZ1530" s="11">
        <v>106</v>
      </c>
      <c r="BA1530" s="11">
        <v>39</v>
      </c>
      <c r="BC1530" s="11" t="s">
        <v>4992</v>
      </c>
    </row>
    <row r="1531" spans="1:55" x14ac:dyDescent="0.25">
      <c r="A1531" t="str">
        <f t="shared" si="29"/>
        <v>С/409Болезнь Ньюкасла уровень антител</v>
      </c>
      <c r="B1531" t="str">
        <f>IF(E1531="","",INDEX(Лаборатории!A:A,MATCH('Производственный контроль'!E1531,Лаборатории!B:B,0)))</f>
        <v xml:space="preserve">КУРИНОЕ ЦАРСТВО АО </v>
      </c>
      <c r="C1531" t="str">
        <f>IF(E1531="","",VLOOKUP(E1531,Лаборатории!B:D,3,0))</f>
        <v>U377_CHL</v>
      </c>
      <c r="D1531" s="12">
        <v>45715</v>
      </c>
      <c r="E1531" s="11" t="s">
        <v>793</v>
      </c>
      <c r="F1531" s="11" t="s">
        <v>371</v>
      </c>
      <c r="G1531" s="11" t="s">
        <v>506</v>
      </c>
      <c r="H1531" s="11" t="s">
        <v>312</v>
      </c>
      <c r="I1531" s="11" t="s">
        <v>3434</v>
      </c>
      <c r="J1531" t="str">
        <f>IF(L1531="","",VLOOKUP(L1531,Продукция!B:D,3,0))</f>
        <v>Биологический_материал</v>
      </c>
      <c r="K1531" t="str">
        <f>IF(L1531="","",VLOOKUP(L1531,Продукция!B:C,2,0))</f>
        <v>Сыворотка крови</v>
      </c>
      <c r="L1531" s="151" t="s">
        <v>302</v>
      </c>
      <c r="M1531">
        <f>IF(L1531="","",VLOOKUP(L1531,Продукция!B:L,11,0))</f>
        <v>0</v>
      </c>
      <c r="N1531" s="11" t="s">
        <v>873</v>
      </c>
      <c r="P1531" s="11" t="s">
        <v>340</v>
      </c>
      <c r="Q1531" s="11" t="s">
        <v>854</v>
      </c>
      <c r="R1531" s="153" t="s">
        <v>4995</v>
      </c>
      <c r="S1531" s="11">
        <v>20</v>
      </c>
      <c r="T1531" s="11" t="s">
        <v>5217</v>
      </c>
      <c r="V1531" s="14">
        <v>45715</v>
      </c>
      <c r="Z1531" s="11" t="s">
        <v>4823</v>
      </c>
      <c r="AA1531" s="15">
        <v>0.54166666666666663</v>
      </c>
      <c r="AB1531" t="str">
        <f>IF(L1531="","",VLOOKUP(L1531&amp;I1531,Продукция!A:I,9,0))</f>
        <v>рекомендация производителя набора</v>
      </c>
      <c r="AC1531" s="14">
        <v>45720</v>
      </c>
      <c r="AD1531" s="11" t="s">
        <v>2676</v>
      </c>
      <c r="AE1531" s="11" t="s">
        <v>4823</v>
      </c>
      <c r="AF1531" t="str">
        <f>IF(AD1531="","",VLOOKUP(AD1531,'Сотрудники и ссылки'!A:B,2,0))</f>
        <v>Серолог</v>
      </c>
      <c r="AG1531">
        <f>IF(AD1531="","",VLOOKUP(AD1531,'Сотрудники и ссылки'!A:C,3,0))</f>
        <v>20007746</v>
      </c>
      <c r="AH1531" s="11" t="s">
        <v>2676</v>
      </c>
      <c r="AI1531" t="str">
        <f>IF(AH1531="","",VLOOKUP(AH1531,'Сотрудники и ссылки'!A:B,2,0))</f>
        <v>Серолог</v>
      </c>
      <c r="AJ1531">
        <f>IF(AH1531="","",VLOOKUP(AH1531,'Сотрудники и ссылки'!A:C,3,0))</f>
        <v>20007746</v>
      </c>
      <c r="AK1531" s="14">
        <v>45720</v>
      </c>
      <c r="AL1531" s="2">
        <f>IF(AK1531="","",AK1531+VLOOKUP(I1531,'Вид исследования'!B:E,4,0))</f>
        <v>45721</v>
      </c>
      <c r="AM1531" s="2">
        <f>IF(AK1531="","",AK1531+VLOOKUP(I1531,'Вид исследования'!B:F,5,0))</f>
        <v>45721</v>
      </c>
      <c r="AN1531" s="14">
        <v>45720</v>
      </c>
      <c r="AP1531" s="11" t="s">
        <v>189</v>
      </c>
      <c r="AQ1531" t="str">
        <f>IFERROR(IF(L1531="","",VLOOKUP(L1531&amp;I1531,Продукция!A:K,11,0)),"обратитесь к админ справочника")</f>
        <v>согласно рекомендациям производителя теста</v>
      </c>
      <c r="AR1531" s="11" t="s">
        <v>4823</v>
      </c>
      <c r="AS1531" t="str">
        <f>IFERROR(IF(L1531="","",VLOOKUP(L1531&amp;I1531,Продукция!A:J,10,0)),"обратитесь к админ справочника")</f>
        <v>инструкция по применению набора РЗГА Ньюкасла</v>
      </c>
      <c r="AT1531" s="11" t="s">
        <v>4823</v>
      </c>
      <c r="AU1531" s="11" t="s">
        <v>4823</v>
      </c>
      <c r="AV1531" s="11" t="s">
        <v>2676</v>
      </c>
      <c r="AW1531" s="11" t="s">
        <v>4824</v>
      </c>
      <c r="AX1531" s="11" t="s">
        <v>506</v>
      </c>
      <c r="AY1531" s="11" t="s">
        <v>1121</v>
      </c>
      <c r="AZ1531" s="11">
        <v>106</v>
      </c>
      <c r="BA1531" s="11">
        <v>39</v>
      </c>
      <c r="BC1531" s="11" t="s">
        <v>4992</v>
      </c>
    </row>
    <row r="1532" spans="1:55" x14ac:dyDescent="0.25">
      <c r="A1532" t="str">
        <f t="shared" si="29"/>
        <v>С/409Вирус гриппа птиц подтипа H9 уровень антител (ВНИИЗЖ)</v>
      </c>
      <c r="B1532" t="str">
        <f>IF(E1532="","",INDEX(Лаборатории!A:A,MATCH('Производственный контроль'!E1532,Лаборатории!B:B,0)))</f>
        <v xml:space="preserve">КУРИНОЕ ЦАРСТВО АО </v>
      </c>
      <c r="C1532" t="str">
        <f>IF(E1532="","",VLOOKUP(E1532,Лаборатории!B:D,3,0))</f>
        <v>U377_CHL</v>
      </c>
      <c r="D1532" s="12">
        <v>45715</v>
      </c>
      <c r="E1532" s="11" t="s">
        <v>793</v>
      </c>
      <c r="F1532" s="11" t="s">
        <v>371</v>
      </c>
      <c r="G1532" s="11" t="s">
        <v>506</v>
      </c>
      <c r="H1532" s="11" t="s">
        <v>312</v>
      </c>
      <c r="I1532" s="11" t="s">
        <v>3435</v>
      </c>
      <c r="J1532" t="str">
        <f>IF(L1532="","",VLOOKUP(L1532,Продукция!B:D,3,0))</f>
        <v>Биологический_материал</v>
      </c>
      <c r="K1532" t="str">
        <f>IF(L1532="","",VLOOKUP(L1532,Продукция!B:C,2,0))</f>
        <v>Сыворотка крови</v>
      </c>
      <c r="L1532" s="151" t="s">
        <v>302</v>
      </c>
      <c r="M1532">
        <f>IF(L1532="","",VLOOKUP(L1532,Продукция!B:L,11,0))</f>
        <v>0</v>
      </c>
      <c r="N1532" s="11" t="s">
        <v>873</v>
      </c>
      <c r="P1532" s="11" t="s">
        <v>340</v>
      </c>
      <c r="Q1532" s="11" t="s">
        <v>854</v>
      </c>
      <c r="R1532" s="153" t="s">
        <v>4890</v>
      </c>
      <c r="S1532" s="11">
        <v>20</v>
      </c>
      <c r="T1532" s="11" t="s">
        <v>5217</v>
      </c>
      <c r="V1532" s="14">
        <v>45714</v>
      </c>
      <c r="Z1532" s="11" t="s">
        <v>4823</v>
      </c>
      <c r="AA1532" s="15">
        <v>0.54166666666666663</v>
      </c>
      <c r="AB1532" t="str">
        <f>IF(L1532="","",VLOOKUP(L1532&amp;I1532,Продукция!A:I,9,0))</f>
        <v>рекомендация производителя набора</v>
      </c>
      <c r="AC1532" s="14">
        <v>45721</v>
      </c>
      <c r="AD1532" s="11" t="s">
        <v>2673</v>
      </c>
      <c r="AE1532" s="11" t="s">
        <v>4823</v>
      </c>
      <c r="AF1532" t="str">
        <f>IF(AD1532="","",VLOOKUP(AD1532,'Сотрудники и ссылки'!A:B,2,0))</f>
        <v>Серолог</v>
      </c>
      <c r="AG1532">
        <f>IF(AD1532="","",VLOOKUP(AD1532,'Сотрудники и ссылки'!A:C,3,0))</f>
        <v>20001771</v>
      </c>
      <c r="AH1532" s="11" t="s">
        <v>2673</v>
      </c>
      <c r="AI1532" t="str">
        <f>IF(AH1532="","",VLOOKUP(AH1532,'Сотрудники и ссылки'!A:B,2,0))</f>
        <v>Серолог</v>
      </c>
      <c r="AJ1532">
        <f>IF(AH1532="","",VLOOKUP(AH1532,'Сотрудники и ссылки'!A:C,3,0))</f>
        <v>20001771</v>
      </c>
      <c r="AK1532" s="14">
        <v>45721</v>
      </c>
      <c r="AL1532" s="2">
        <f>IF(AK1532="","",AK1532+VLOOKUP(I1532,'Вид исследования'!B:E,4,0))</f>
        <v>45722</v>
      </c>
      <c r="AM1532" s="2">
        <f>IF(AK1532="","",AK1532+VLOOKUP(I1532,'Вид исследования'!B:F,5,0))</f>
        <v>45722</v>
      </c>
      <c r="AN1532" s="14">
        <v>45721</v>
      </c>
      <c r="AP1532" s="11" t="s">
        <v>189</v>
      </c>
      <c r="AQ1532" t="str">
        <f>IFERROR(IF(L1532="","",VLOOKUP(L1532&amp;I1532,Продукция!A:K,11,0)),"обратитесь к админ справочника")</f>
        <v>согласно рекомендациям производителя теста</v>
      </c>
      <c r="AR1532" s="11" t="s">
        <v>4823</v>
      </c>
      <c r="AS1532" t="str">
        <f>IFERROR(IF(L1532="","",VLOOKUP(L1532&amp;I1532,Продукция!A:J,10,0)),"обратитесь к админ справочника")</f>
        <v>инструкция по применению набора AI, Н9</v>
      </c>
      <c r="AT1532" s="11" t="s">
        <v>4823</v>
      </c>
      <c r="AU1532" s="11" t="s">
        <v>4823</v>
      </c>
      <c r="AV1532" s="11" t="s">
        <v>2673</v>
      </c>
      <c r="AW1532" s="11" t="s">
        <v>4824</v>
      </c>
      <c r="AX1532" s="11" t="s">
        <v>506</v>
      </c>
      <c r="AY1532" s="11" t="s">
        <v>1124</v>
      </c>
      <c r="AZ1532" s="11">
        <v>106</v>
      </c>
      <c r="BA1532" s="11">
        <v>38</v>
      </c>
      <c r="BC1532" s="11" t="s">
        <v>4992</v>
      </c>
    </row>
    <row r="1533" spans="1:55" x14ac:dyDescent="0.25">
      <c r="A1533" t="str">
        <f t="shared" si="29"/>
        <v>С/409Вирус гриппа птиц подтипа H9 уровень антител (ВНИИЗЖ)</v>
      </c>
      <c r="B1533" t="str">
        <f>IF(E1533="","",INDEX(Лаборатории!A:A,MATCH('Производственный контроль'!E1533,Лаборатории!B:B,0)))</f>
        <v xml:space="preserve">КУРИНОЕ ЦАРСТВО АО </v>
      </c>
      <c r="C1533" t="str">
        <f>IF(E1533="","",VLOOKUP(E1533,Лаборатории!B:D,3,0))</f>
        <v>U377_CHL</v>
      </c>
      <c r="D1533" s="12">
        <v>45715</v>
      </c>
      <c r="E1533" s="11" t="s">
        <v>793</v>
      </c>
      <c r="F1533" s="11" t="s">
        <v>371</v>
      </c>
      <c r="G1533" s="11" t="s">
        <v>506</v>
      </c>
      <c r="H1533" s="11" t="s">
        <v>312</v>
      </c>
      <c r="I1533" s="11" t="s">
        <v>3435</v>
      </c>
      <c r="J1533" t="str">
        <f>IF(L1533="","",VLOOKUP(L1533,Продукция!B:D,3,0))</f>
        <v>Биологический_материал</v>
      </c>
      <c r="K1533" t="str">
        <f>IF(L1533="","",VLOOKUP(L1533,Продукция!B:C,2,0))</f>
        <v>Сыворотка крови</v>
      </c>
      <c r="L1533" s="151" t="s">
        <v>302</v>
      </c>
      <c r="M1533">
        <f>IF(L1533="","",VLOOKUP(L1533,Продукция!B:L,11,0))</f>
        <v>0</v>
      </c>
      <c r="N1533" s="11" t="s">
        <v>873</v>
      </c>
      <c r="P1533" s="11" t="s">
        <v>340</v>
      </c>
      <c r="Q1533" s="11" t="s">
        <v>854</v>
      </c>
      <c r="R1533" s="153" t="s">
        <v>4880</v>
      </c>
      <c r="S1533" s="11">
        <v>20</v>
      </c>
      <c r="T1533" s="11" t="s">
        <v>5217</v>
      </c>
      <c r="V1533" s="14">
        <v>45711</v>
      </c>
      <c r="Z1533" s="11" t="s">
        <v>4823</v>
      </c>
      <c r="AA1533" s="15">
        <v>0.54166666666666663</v>
      </c>
      <c r="AB1533" t="str">
        <f>IF(L1533="","",VLOOKUP(L1533&amp;I1533,Продукция!A:I,9,0))</f>
        <v>рекомендация производителя набора</v>
      </c>
      <c r="AC1533" s="14">
        <v>45721</v>
      </c>
      <c r="AD1533" s="11" t="s">
        <v>2673</v>
      </c>
      <c r="AE1533" s="11" t="s">
        <v>4823</v>
      </c>
      <c r="AF1533" t="str">
        <f>IF(AD1533="","",VLOOKUP(AD1533,'Сотрудники и ссылки'!A:B,2,0))</f>
        <v>Серолог</v>
      </c>
      <c r="AG1533">
        <f>IF(AD1533="","",VLOOKUP(AD1533,'Сотрудники и ссылки'!A:C,3,0))</f>
        <v>20001771</v>
      </c>
      <c r="AH1533" s="11" t="s">
        <v>2673</v>
      </c>
      <c r="AI1533" t="str">
        <f>IF(AH1533="","",VLOOKUP(AH1533,'Сотрудники и ссылки'!A:B,2,0))</f>
        <v>Серолог</v>
      </c>
      <c r="AJ1533">
        <f>IF(AH1533="","",VLOOKUP(AH1533,'Сотрудники и ссылки'!A:C,3,0))</f>
        <v>20001771</v>
      </c>
      <c r="AK1533" s="14">
        <v>45721</v>
      </c>
      <c r="AL1533" s="2">
        <f>IF(AK1533="","",AK1533+VLOOKUP(I1533,'Вид исследования'!B:E,4,0))</f>
        <v>45722</v>
      </c>
      <c r="AM1533" s="2">
        <f>IF(AK1533="","",AK1533+VLOOKUP(I1533,'Вид исследования'!B:F,5,0))</f>
        <v>45722</v>
      </c>
      <c r="AN1533" s="14">
        <v>45721</v>
      </c>
      <c r="AP1533" s="11" t="s">
        <v>189</v>
      </c>
      <c r="AQ1533" t="str">
        <f>IFERROR(IF(L1533="","",VLOOKUP(L1533&amp;I1533,Продукция!A:K,11,0)),"обратитесь к админ справочника")</f>
        <v>согласно рекомендациям производителя теста</v>
      </c>
      <c r="AR1533" s="11" t="s">
        <v>4823</v>
      </c>
      <c r="AS1533" t="str">
        <f>IFERROR(IF(L1533="","",VLOOKUP(L1533&amp;I1533,Продукция!A:J,10,0)),"обратитесь к админ справочника")</f>
        <v>инструкция по применению набора AI, Н9</v>
      </c>
      <c r="AT1533" s="11" t="s">
        <v>4823</v>
      </c>
      <c r="AU1533" s="11" t="s">
        <v>4823</v>
      </c>
      <c r="AV1533" s="11" t="s">
        <v>2673</v>
      </c>
      <c r="AW1533" s="11" t="s">
        <v>4824</v>
      </c>
      <c r="AX1533" s="11" t="s">
        <v>506</v>
      </c>
      <c r="AY1533" s="11" t="s">
        <v>1134</v>
      </c>
      <c r="AZ1533" s="11">
        <v>106</v>
      </c>
      <c r="BA1533" s="11">
        <v>38</v>
      </c>
      <c r="BC1533" s="11" t="s">
        <v>4992</v>
      </c>
    </row>
    <row r="1534" spans="1:55" x14ac:dyDescent="0.25">
      <c r="A1534" t="str">
        <f t="shared" si="29"/>
        <v>С/409Вирус гриппа птиц подтипа H9 уровень антител (ВНИИЗЖ)</v>
      </c>
      <c r="B1534" t="str">
        <f>IF(E1534="","",INDEX(Лаборатории!A:A,MATCH('Производственный контроль'!E1534,Лаборатории!B:B,0)))</f>
        <v xml:space="preserve">КУРИНОЕ ЦАРСТВО АО </v>
      </c>
      <c r="C1534" t="str">
        <f>IF(E1534="","",VLOOKUP(E1534,Лаборатории!B:D,3,0))</f>
        <v>U377_CHL</v>
      </c>
      <c r="D1534" s="12">
        <v>45715</v>
      </c>
      <c r="E1534" s="11" t="s">
        <v>793</v>
      </c>
      <c r="F1534" s="11" t="s">
        <v>371</v>
      </c>
      <c r="G1534" s="11" t="s">
        <v>506</v>
      </c>
      <c r="H1534" s="11" t="s">
        <v>312</v>
      </c>
      <c r="I1534" s="11" t="s">
        <v>3435</v>
      </c>
      <c r="J1534" t="str">
        <f>IF(L1534="","",VLOOKUP(L1534,Продукция!B:D,3,0))</f>
        <v>Биологический_материал</v>
      </c>
      <c r="K1534" t="str">
        <f>IF(L1534="","",VLOOKUP(L1534,Продукция!B:C,2,0))</f>
        <v>Сыворотка крови</v>
      </c>
      <c r="L1534" s="151" t="s">
        <v>302</v>
      </c>
      <c r="M1534">
        <f>IF(L1534="","",VLOOKUP(L1534,Продукция!B:L,11,0))</f>
        <v>0</v>
      </c>
      <c r="N1534" s="11" t="s">
        <v>873</v>
      </c>
      <c r="P1534" s="11" t="s">
        <v>340</v>
      </c>
      <c r="Q1534" s="11" t="s">
        <v>854</v>
      </c>
      <c r="R1534" s="153" t="s">
        <v>4881</v>
      </c>
      <c r="S1534" s="11">
        <v>20</v>
      </c>
      <c r="T1534" s="11" t="s">
        <v>5217</v>
      </c>
      <c r="V1534" s="14">
        <v>45712</v>
      </c>
      <c r="Z1534" s="11" t="s">
        <v>4823</v>
      </c>
      <c r="AA1534" s="15">
        <v>0.54166666666666663</v>
      </c>
      <c r="AB1534" t="str">
        <f>IF(L1534="","",VLOOKUP(L1534&amp;I1534,Продукция!A:I,9,0))</f>
        <v>рекомендация производителя набора</v>
      </c>
      <c r="AC1534" s="14">
        <v>45721</v>
      </c>
      <c r="AD1534" s="11" t="s">
        <v>2673</v>
      </c>
      <c r="AE1534" s="11" t="s">
        <v>4823</v>
      </c>
      <c r="AF1534" t="str">
        <f>IF(AD1534="","",VLOOKUP(AD1534,'Сотрудники и ссылки'!A:B,2,0))</f>
        <v>Серолог</v>
      </c>
      <c r="AG1534">
        <f>IF(AD1534="","",VLOOKUP(AD1534,'Сотрудники и ссылки'!A:C,3,0))</f>
        <v>20001771</v>
      </c>
      <c r="AH1534" s="11" t="s">
        <v>2673</v>
      </c>
      <c r="AI1534" t="str">
        <f>IF(AH1534="","",VLOOKUP(AH1534,'Сотрудники и ссылки'!A:B,2,0))</f>
        <v>Серолог</v>
      </c>
      <c r="AJ1534">
        <f>IF(AH1534="","",VLOOKUP(AH1534,'Сотрудники и ссылки'!A:C,3,0))</f>
        <v>20001771</v>
      </c>
      <c r="AK1534" s="14">
        <v>45721</v>
      </c>
      <c r="AL1534" s="2">
        <f>IF(AK1534="","",AK1534+VLOOKUP(I1534,'Вид исследования'!B:E,4,0))</f>
        <v>45722</v>
      </c>
      <c r="AM1534" s="2">
        <f>IF(AK1534="","",AK1534+VLOOKUP(I1534,'Вид исследования'!B:F,5,0))</f>
        <v>45722</v>
      </c>
      <c r="AN1534" s="14">
        <v>45721</v>
      </c>
      <c r="AP1534" s="11" t="s">
        <v>189</v>
      </c>
      <c r="AQ1534" t="str">
        <f>IFERROR(IF(L1534="","",VLOOKUP(L1534&amp;I1534,Продукция!A:K,11,0)),"обратитесь к админ справочника")</f>
        <v>согласно рекомендациям производителя теста</v>
      </c>
      <c r="AR1534" s="11" t="s">
        <v>4823</v>
      </c>
      <c r="AS1534" t="str">
        <f>IFERROR(IF(L1534="","",VLOOKUP(L1534&amp;I1534,Продукция!A:J,10,0)),"обратитесь к админ справочника")</f>
        <v>инструкция по применению набора AI, Н9</v>
      </c>
      <c r="AT1534" s="11" t="s">
        <v>4823</v>
      </c>
      <c r="AU1534" s="11" t="s">
        <v>4823</v>
      </c>
      <c r="AV1534" s="11" t="s">
        <v>2673</v>
      </c>
      <c r="AW1534" s="11" t="s">
        <v>4824</v>
      </c>
      <c r="AX1534" s="11" t="s">
        <v>506</v>
      </c>
      <c r="AY1534" s="11" t="s">
        <v>1135</v>
      </c>
      <c r="AZ1534" s="11">
        <v>106</v>
      </c>
      <c r="BA1534" s="11">
        <v>38</v>
      </c>
      <c r="BC1534" s="11" t="s">
        <v>4992</v>
      </c>
    </row>
    <row r="1535" spans="1:55" x14ac:dyDescent="0.25">
      <c r="A1535" t="str">
        <f t="shared" si="29"/>
        <v>С/409Вирус гриппа птиц подтипа H9 уровень антител (ВНИИЗЖ)</v>
      </c>
      <c r="B1535" t="str">
        <f>IF(E1535="","",INDEX(Лаборатории!A:A,MATCH('Производственный контроль'!E1535,Лаборатории!B:B,0)))</f>
        <v xml:space="preserve">КУРИНОЕ ЦАРСТВО АО </v>
      </c>
      <c r="C1535" t="str">
        <f>IF(E1535="","",VLOOKUP(E1535,Лаборатории!B:D,3,0))</f>
        <v>U377_CHL</v>
      </c>
      <c r="D1535" s="12">
        <v>45715</v>
      </c>
      <c r="E1535" s="11" t="s">
        <v>793</v>
      </c>
      <c r="F1535" s="11" t="s">
        <v>371</v>
      </c>
      <c r="G1535" s="11" t="s">
        <v>506</v>
      </c>
      <c r="H1535" s="11" t="s">
        <v>312</v>
      </c>
      <c r="I1535" s="11" t="s">
        <v>3435</v>
      </c>
      <c r="J1535" t="str">
        <f>IF(L1535="","",VLOOKUP(L1535,Продукция!B:D,3,0))</f>
        <v>Биологический_материал</v>
      </c>
      <c r="K1535" t="str">
        <f>IF(L1535="","",VLOOKUP(L1535,Продукция!B:C,2,0))</f>
        <v>Сыворотка крови</v>
      </c>
      <c r="L1535" s="151" t="s">
        <v>302</v>
      </c>
      <c r="M1535">
        <f>IF(L1535="","",VLOOKUP(L1535,Продукция!B:L,11,0))</f>
        <v>0</v>
      </c>
      <c r="N1535" s="11" t="s">
        <v>873</v>
      </c>
      <c r="P1535" s="11" t="s">
        <v>340</v>
      </c>
      <c r="Q1535" s="11" t="s">
        <v>854</v>
      </c>
      <c r="R1535" s="153" t="s">
        <v>4882</v>
      </c>
      <c r="S1535" s="11">
        <v>20</v>
      </c>
      <c r="T1535" s="11" t="s">
        <v>5217</v>
      </c>
      <c r="V1535" s="14">
        <v>45712</v>
      </c>
      <c r="Z1535" s="11" t="s">
        <v>4823</v>
      </c>
      <c r="AA1535" s="15">
        <v>0.54166666666666663</v>
      </c>
      <c r="AB1535" t="str">
        <f>IF(L1535="","",VLOOKUP(L1535&amp;I1535,Продукция!A:I,9,0))</f>
        <v>рекомендация производителя набора</v>
      </c>
      <c r="AC1535" s="14">
        <v>45721</v>
      </c>
      <c r="AD1535" s="11" t="s">
        <v>2673</v>
      </c>
      <c r="AE1535" s="11" t="s">
        <v>4823</v>
      </c>
      <c r="AF1535" t="str">
        <f>IF(AD1535="","",VLOOKUP(AD1535,'Сотрудники и ссылки'!A:B,2,0))</f>
        <v>Серолог</v>
      </c>
      <c r="AG1535">
        <f>IF(AD1535="","",VLOOKUP(AD1535,'Сотрудники и ссылки'!A:C,3,0))</f>
        <v>20001771</v>
      </c>
      <c r="AH1535" s="11" t="s">
        <v>2673</v>
      </c>
      <c r="AI1535" t="str">
        <f>IF(AH1535="","",VLOOKUP(AH1535,'Сотрудники и ссылки'!A:B,2,0))</f>
        <v>Серолог</v>
      </c>
      <c r="AJ1535">
        <f>IF(AH1535="","",VLOOKUP(AH1535,'Сотрудники и ссылки'!A:C,3,0))</f>
        <v>20001771</v>
      </c>
      <c r="AK1535" s="14">
        <v>45721</v>
      </c>
      <c r="AL1535" s="2">
        <f>IF(AK1535="","",AK1535+VLOOKUP(I1535,'Вид исследования'!B:E,4,0))</f>
        <v>45722</v>
      </c>
      <c r="AM1535" s="2">
        <f>IF(AK1535="","",AK1535+VLOOKUP(I1535,'Вид исследования'!B:F,5,0))</f>
        <v>45722</v>
      </c>
      <c r="AN1535" s="14">
        <v>45721</v>
      </c>
      <c r="AP1535" s="11" t="s">
        <v>189</v>
      </c>
      <c r="AQ1535" t="str">
        <f>IFERROR(IF(L1535="","",VLOOKUP(L1535&amp;I1535,Продукция!A:K,11,0)),"обратитесь к админ справочника")</f>
        <v>согласно рекомендациям производителя теста</v>
      </c>
      <c r="AR1535" s="11" t="s">
        <v>4823</v>
      </c>
      <c r="AS1535" t="str">
        <f>IFERROR(IF(L1535="","",VLOOKUP(L1535&amp;I1535,Продукция!A:J,10,0)),"обратитесь к админ справочника")</f>
        <v>инструкция по применению набора AI, Н9</v>
      </c>
      <c r="AT1535" s="11" t="s">
        <v>4823</v>
      </c>
      <c r="AU1535" s="11" t="s">
        <v>4823</v>
      </c>
      <c r="AV1535" s="11" t="s">
        <v>2673</v>
      </c>
      <c r="AW1535" s="11" t="s">
        <v>4824</v>
      </c>
      <c r="AX1535" s="11" t="s">
        <v>506</v>
      </c>
      <c r="AY1535" s="11" t="s">
        <v>1136</v>
      </c>
      <c r="AZ1535" s="11">
        <v>106</v>
      </c>
      <c r="BA1535" s="11">
        <v>38</v>
      </c>
      <c r="BC1535" s="11" t="s">
        <v>4992</v>
      </c>
    </row>
    <row r="1536" spans="1:55" x14ac:dyDescent="0.25">
      <c r="A1536" t="str">
        <f t="shared" si="29"/>
        <v>С/409Вирус гриппа птиц подтипа H9 уровень антител (ВНИИЗЖ)</v>
      </c>
      <c r="B1536" t="str">
        <f>IF(E1536="","",INDEX(Лаборатории!A:A,MATCH('Производственный контроль'!E1536,Лаборатории!B:B,0)))</f>
        <v xml:space="preserve">КУРИНОЕ ЦАРСТВО АО </v>
      </c>
      <c r="C1536" t="str">
        <f>IF(E1536="","",VLOOKUP(E1536,Лаборатории!B:D,3,0))</f>
        <v>U377_CHL</v>
      </c>
      <c r="D1536" s="12">
        <v>45715</v>
      </c>
      <c r="E1536" s="11" t="s">
        <v>793</v>
      </c>
      <c r="F1536" s="11" t="s">
        <v>371</v>
      </c>
      <c r="G1536" s="11" t="s">
        <v>506</v>
      </c>
      <c r="H1536" s="11" t="s">
        <v>312</v>
      </c>
      <c r="I1536" s="11" t="s">
        <v>3435</v>
      </c>
      <c r="J1536" t="str">
        <f>IF(L1536="","",VLOOKUP(L1536,Продукция!B:D,3,0))</f>
        <v>Биологический_материал</v>
      </c>
      <c r="K1536" t="str">
        <f>IF(L1536="","",VLOOKUP(L1536,Продукция!B:C,2,0))</f>
        <v>Сыворотка крови</v>
      </c>
      <c r="L1536" s="151" t="s">
        <v>302</v>
      </c>
      <c r="M1536">
        <f>IF(L1536="","",VLOOKUP(L1536,Продукция!B:L,11,0))</f>
        <v>0</v>
      </c>
      <c r="N1536" s="11" t="s">
        <v>873</v>
      </c>
      <c r="P1536" s="11" t="s">
        <v>340</v>
      </c>
      <c r="Q1536" s="11" t="s">
        <v>854</v>
      </c>
      <c r="R1536" s="153" t="s">
        <v>4885</v>
      </c>
      <c r="S1536" s="11">
        <v>20</v>
      </c>
      <c r="T1536" s="11" t="s">
        <v>5217</v>
      </c>
      <c r="V1536" s="14">
        <v>45713</v>
      </c>
      <c r="Z1536" s="11" t="s">
        <v>4823</v>
      </c>
      <c r="AA1536" s="15">
        <v>0.54166666666666663</v>
      </c>
      <c r="AB1536" t="str">
        <f>IF(L1536="","",VLOOKUP(L1536&amp;I1536,Продукция!A:I,9,0))</f>
        <v>рекомендация производителя набора</v>
      </c>
      <c r="AC1536" s="14">
        <v>45721</v>
      </c>
      <c r="AD1536" s="11" t="s">
        <v>2673</v>
      </c>
      <c r="AE1536" s="11" t="s">
        <v>4823</v>
      </c>
      <c r="AF1536" t="str">
        <f>IF(AD1536="","",VLOOKUP(AD1536,'Сотрудники и ссылки'!A:B,2,0))</f>
        <v>Серолог</v>
      </c>
      <c r="AG1536">
        <f>IF(AD1536="","",VLOOKUP(AD1536,'Сотрудники и ссылки'!A:C,3,0))</f>
        <v>20001771</v>
      </c>
      <c r="AH1536" s="11" t="s">
        <v>2673</v>
      </c>
      <c r="AI1536" t="str">
        <f>IF(AH1536="","",VLOOKUP(AH1536,'Сотрудники и ссылки'!A:B,2,0))</f>
        <v>Серолог</v>
      </c>
      <c r="AJ1536">
        <f>IF(AH1536="","",VLOOKUP(AH1536,'Сотрудники и ссылки'!A:C,3,0))</f>
        <v>20001771</v>
      </c>
      <c r="AK1536" s="14">
        <v>45721</v>
      </c>
      <c r="AL1536" s="2">
        <f>IF(AK1536="","",AK1536+VLOOKUP(I1536,'Вид исследования'!B:E,4,0))</f>
        <v>45722</v>
      </c>
      <c r="AM1536" s="2">
        <f>IF(AK1536="","",AK1536+VLOOKUP(I1536,'Вид исследования'!B:F,5,0))</f>
        <v>45722</v>
      </c>
      <c r="AN1536" s="14">
        <v>45721</v>
      </c>
      <c r="AP1536" s="11" t="s">
        <v>189</v>
      </c>
      <c r="AQ1536" t="str">
        <f>IFERROR(IF(L1536="","",VLOOKUP(L1536&amp;I1536,Продукция!A:K,11,0)),"обратитесь к админ справочника")</f>
        <v>согласно рекомендациям производителя теста</v>
      </c>
      <c r="AR1536" s="11" t="s">
        <v>4823</v>
      </c>
      <c r="AS1536" t="str">
        <f>IFERROR(IF(L1536="","",VLOOKUP(L1536&amp;I1536,Продукция!A:J,10,0)),"обратитесь к админ справочника")</f>
        <v>инструкция по применению набора AI, Н9</v>
      </c>
      <c r="AT1536" s="11" t="s">
        <v>4823</v>
      </c>
      <c r="AU1536" s="11" t="s">
        <v>4823</v>
      </c>
      <c r="AV1536" s="11" t="s">
        <v>2673</v>
      </c>
      <c r="AW1536" s="11" t="s">
        <v>4824</v>
      </c>
      <c r="AX1536" s="11" t="s">
        <v>506</v>
      </c>
      <c r="AY1536" s="11" t="s">
        <v>1139</v>
      </c>
      <c r="AZ1536" s="11">
        <v>106</v>
      </c>
      <c r="BA1536" s="11">
        <v>38</v>
      </c>
      <c r="BC1536" s="11" t="s">
        <v>4992</v>
      </c>
    </row>
    <row r="1537" spans="1:55" x14ac:dyDescent="0.25">
      <c r="A1537" t="str">
        <f t="shared" si="29"/>
        <v>С/409Вирус гриппа птиц подтипа H9 уровень антител (ВНИИЗЖ)</v>
      </c>
      <c r="B1537" t="str">
        <f>IF(E1537="","",INDEX(Лаборатории!A:A,MATCH('Производственный контроль'!E1537,Лаборатории!B:B,0)))</f>
        <v xml:space="preserve">КУРИНОЕ ЦАРСТВО АО </v>
      </c>
      <c r="C1537" t="str">
        <f>IF(E1537="","",VLOOKUP(E1537,Лаборатории!B:D,3,0))</f>
        <v>U377_CHL</v>
      </c>
      <c r="D1537" s="12">
        <v>45715</v>
      </c>
      <c r="E1537" s="11" t="s">
        <v>793</v>
      </c>
      <c r="F1537" s="11" t="s">
        <v>371</v>
      </c>
      <c r="G1537" s="11" t="s">
        <v>506</v>
      </c>
      <c r="H1537" s="11" t="s">
        <v>312</v>
      </c>
      <c r="I1537" s="11" t="s">
        <v>3435</v>
      </c>
      <c r="J1537" t="str">
        <f>IF(L1537="","",VLOOKUP(L1537,Продукция!B:D,3,0))</f>
        <v>Биологический_материал</v>
      </c>
      <c r="K1537" t="str">
        <f>IF(L1537="","",VLOOKUP(L1537,Продукция!B:C,2,0))</f>
        <v>Сыворотка крови</v>
      </c>
      <c r="L1537" s="151" t="s">
        <v>302</v>
      </c>
      <c r="M1537">
        <f>IF(L1537="","",VLOOKUP(L1537,Продукция!B:L,11,0))</f>
        <v>0</v>
      </c>
      <c r="N1537" s="11" t="s">
        <v>873</v>
      </c>
      <c r="P1537" s="11" t="s">
        <v>340</v>
      </c>
      <c r="Q1537" s="11" t="s">
        <v>854</v>
      </c>
      <c r="R1537" s="153" t="s">
        <v>4886</v>
      </c>
      <c r="S1537" s="11">
        <v>20</v>
      </c>
      <c r="T1537" s="11" t="s">
        <v>5217</v>
      </c>
      <c r="V1537" s="14">
        <v>45713</v>
      </c>
      <c r="Z1537" s="11" t="s">
        <v>4823</v>
      </c>
      <c r="AA1537" s="15">
        <v>0.54166666666666663</v>
      </c>
      <c r="AB1537" t="str">
        <f>IF(L1537="","",VLOOKUP(L1537&amp;I1537,Продукция!A:I,9,0))</f>
        <v>рекомендация производителя набора</v>
      </c>
      <c r="AC1537" s="14">
        <v>45721</v>
      </c>
      <c r="AD1537" s="11" t="s">
        <v>2673</v>
      </c>
      <c r="AE1537" s="11" t="s">
        <v>4823</v>
      </c>
      <c r="AF1537" t="str">
        <f>IF(AD1537="","",VLOOKUP(AD1537,'Сотрудники и ссылки'!A:B,2,0))</f>
        <v>Серолог</v>
      </c>
      <c r="AG1537">
        <f>IF(AD1537="","",VLOOKUP(AD1537,'Сотрудники и ссылки'!A:C,3,0))</f>
        <v>20001771</v>
      </c>
      <c r="AH1537" s="11" t="s">
        <v>2673</v>
      </c>
      <c r="AI1537" t="str">
        <f>IF(AH1537="","",VLOOKUP(AH1537,'Сотрудники и ссылки'!A:B,2,0))</f>
        <v>Серолог</v>
      </c>
      <c r="AJ1537">
        <f>IF(AH1537="","",VLOOKUP(AH1537,'Сотрудники и ссылки'!A:C,3,0))</f>
        <v>20001771</v>
      </c>
      <c r="AK1537" s="14">
        <v>45721</v>
      </c>
      <c r="AL1537" s="2">
        <f>IF(AK1537="","",AK1537+VLOOKUP(I1537,'Вид исследования'!B:E,4,0))</f>
        <v>45722</v>
      </c>
      <c r="AM1537" s="2">
        <f>IF(AK1537="","",AK1537+VLOOKUP(I1537,'Вид исследования'!B:F,5,0))</f>
        <v>45722</v>
      </c>
      <c r="AN1537" s="14">
        <v>45721</v>
      </c>
      <c r="AP1537" s="11" t="s">
        <v>189</v>
      </c>
      <c r="AQ1537" t="str">
        <f>IFERROR(IF(L1537="","",VLOOKUP(L1537&amp;I1537,Продукция!A:K,11,0)),"обратитесь к админ справочника")</f>
        <v>согласно рекомендациям производителя теста</v>
      </c>
      <c r="AR1537" s="11" t="s">
        <v>4823</v>
      </c>
      <c r="AS1537" t="str">
        <f>IFERROR(IF(L1537="","",VLOOKUP(L1537&amp;I1537,Продукция!A:J,10,0)),"обратитесь к админ справочника")</f>
        <v>инструкция по применению набора AI, Н9</v>
      </c>
      <c r="AT1537" s="11" t="s">
        <v>4823</v>
      </c>
      <c r="AU1537" s="11" t="s">
        <v>4823</v>
      </c>
      <c r="AV1537" s="11" t="s">
        <v>2673</v>
      </c>
      <c r="AW1537" s="11" t="s">
        <v>4824</v>
      </c>
      <c r="AX1537" s="11" t="s">
        <v>506</v>
      </c>
      <c r="AY1537" s="11" t="s">
        <v>1140</v>
      </c>
      <c r="AZ1537" s="11">
        <v>106</v>
      </c>
      <c r="BA1537" s="11">
        <v>38</v>
      </c>
      <c r="BC1537" s="11" t="s">
        <v>4992</v>
      </c>
    </row>
    <row r="1538" spans="1:55" x14ac:dyDescent="0.25">
      <c r="A1538" t="str">
        <f t="shared" si="29"/>
        <v>С/409Вирус гриппа птиц подтипа H9 уровень антител (ВНИИЗЖ)</v>
      </c>
      <c r="B1538" t="str">
        <f>IF(E1538="","",INDEX(Лаборатории!A:A,MATCH('Производственный контроль'!E1538,Лаборатории!B:B,0)))</f>
        <v xml:space="preserve">КУРИНОЕ ЦАРСТВО АО </v>
      </c>
      <c r="C1538" t="str">
        <f>IF(E1538="","",VLOOKUP(E1538,Лаборатории!B:D,3,0))</f>
        <v>U377_CHL</v>
      </c>
      <c r="D1538" s="12">
        <v>45715</v>
      </c>
      <c r="E1538" s="11" t="s">
        <v>793</v>
      </c>
      <c r="F1538" s="11" t="s">
        <v>371</v>
      </c>
      <c r="G1538" s="11" t="s">
        <v>506</v>
      </c>
      <c r="H1538" s="11" t="s">
        <v>312</v>
      </c>
      <c r="I1538" s="11" t="s">
        <v>3435</v>
      </c>
      <c r="J1538" t="str">
        <f>IF(L1538="","",VLOOKUP(L1538,Продукция!B:D,3,0))</f>
        <v>Биологический_материал</v>
      </c>
      <c r="K1538" t="str">
        <f>IF(L1538="","",VLOOKUP(L1538,Продукция!B:C,2,0))</f>
        <v>Сыворотка крови</v>
      </c>
      <c r="L1538" s="151" t="s">
        <v>302</v>
      </c>
      <c r="M1538">
        <f>IF(L1538="","",VLOOKUP(L1538,Продукция!B:L,11,0))</f>
        <v>0</v>
      </c>
      <c r="N1538" s="11" t="s">
        <v>873</v>
      </c>
      <c r="P1538" s="11" t="s">
        <v>340</v>
      </c>
      <c r="Q1538" s="11" t="s">
        <v>854</v>
      </c>
      <c r="R1538" s="153" t="s">
        <v>4876</v>
      </c>
      <c r="S1538" s="11">
        <v>20</v>
      </c>
      <c r="T1538" s="11" t="s">
        <v>5217</v>
      </c>
      <c r="V1538" s="14">
        <v>45710</v>
      </c>
      <c r="Z1538" s="11" t="s">
        <v>4823</v>
      </c>
      <c r="AA1538" s="15">
        <v>0.54166666666666663</v>
      </c>
      <c r="AB1538" t="str">
        <f>IF(L1538="","",VLOOKUP(L1538&amp;I1538,Продукция!A:I,9,0))</f>
        <v>рекомендация производителя набора</v>
      </c>
      <c r="AC1538" s="14">
        <v>45721</v>
      </c>
      <c r="AD1538" s="11" t="s">
        <v>2673</v>
      </c>
      <c r="AE1538" s="11" t="s">
        <v>4823</v>
      </c>
      <c r="AF1538" t="str">
        <f>IF(AD1538="","",VLOOKUP(AD1538,'Сотрудники и ссылки'!A:B,2,0))</f>
        <v>Серолог</v>
      </c>
      <c r="AG1538">
        <f>IF(AD1538="","",VLOOKUP(AD1538,'Сотрудники и ссылки'!A:C,3,0))</f>
        <v>20001771</v>
      </c>
      <c r="AH1538" s="11" t="s">
        <v>2673</v>
      </c>
      <c r="AI1538" t="str">
        <f>IF(AH1538="","",VLOOKUP(AH1538,'Сотрудники и ссылки'!A:B,2,0))</f>
        <v>Серолог</v>
      </c>
      <c r="AJ1538">
        <f>IF(AH1538="","",VLOOKUP(AH1538,'Сотрудники и ссылки'!A:C,3,0))</f>
        <v>20001771</v>
      </c>
      <c r="AK1538" s="14">
        <v>45721</v>
      </c>
      <c r="AL1538" s="2">
        <f>IF(AK1538="","",AK1538+VLOOKUP(I1538,'Вид исследования'!B:E,4,0))</f>
        <v>45722</v>
      </c>
      <c r="AM1538" s="2">
        <f>IF(AK1538="","",AK1538+VLOOKUP(I1538,'Вид исследования'!B:F,5,0))</f>
        <v>45722</v>
      </c>
      <c r="AN1538" s="14">
        <v>45721</v>
      </c>
      <c r="AP1538" s="11" t="s">
        <v>189</v>
      </c>
      <c r="AQ1538" t="str">
        <f>IFERROR(IF(L1538="","",VLOOKUP(L1538&amp;I1538,Продукция!A:K,11,0)),"обратитесь к админ справочника")</f>
        <v>согласно рекомендациям производителя теста</v>
      </c>
      <c r="AR1538" s="11" t="s">
        <v>4823</v>
      </c>
      <c r="AS1538" t="str">
        <f>IFERROR(IF(L1538="","",VLOOKUP(L1538&amp;I1538,Продукция!A:J,10,0)),"обратитесь к админ справочника")</f>
        <v>инструкция по применению набора AI, Н9</v>
      </c>
      <c r="AT1538" s="11" t="s">
        <v>4823</v>
      </c>
      <c r="AU1538" s="11" t="s">
        <v>4823</v>
      </c>
      <c r="AV1538" s="11" t="s">
        <v>2673</v>
      </c>
      <c r="AW1538" s="11" t="s">
        <v>4824</v>
      </c>
      <c r="AX1538" s="11" t="s">
        <v>506</v>
      </c>
      <c r="AY1538" s="11" t="s">
        <v>1143</v>
      </c>
      <c r="AZ1538" s="11">
        <v>106</v>
      </c>
      <c r="BA1538" s="11">
        <v>38</v>
      </c>
      <c r="BC1538" s="11" t="s">
        <v>4992</v>
      </c>
    </row>
    <row r="1539" spans="1:55" x14ac:dyDescent="0.25">
      <c r="A1539" t="str">
        <f t="shared" si="29"/>
        <v>С/409Вирус гриппа птиц подтипа H9 уровень антител (ВНИИЗЖ)</v>
      </c>
      <c r="B1539" t="str">
        <f>IF(E1539="","",INDEX(Лаборатории!A:A,MATCH('Производственный контроль'!E1539,Лаборатории!B:B,0)))</f>
        <v xml:space="preserve">КУРИНОЕ ЦАРСТВО АО </v>
      </c>
      <c r="C1539" t="str">
        <f>IF(E1539="","",VLOOKUP(E1539,Лаборатории!B:D,3,0))</f>
        <v>U377_CHL</v>
      </c>
      <c r="D1539" s="12">
        <v>45715</v>
      </c>
      <c r="E1539" s="11" t="s">
        <v>793</v>
      </c>
      <c r="F1539" s="11" t="s">
        <v>371</v>
      </c>
      <c r="G1539" s="11" t="s">
        <v>506</v>
      </c>
      <c r="H1539" s="11" t="s">
        <v>312</v>
      </c>
      <c r="I1539" s="11" t="s">
        <v>3435</v>
      </c>
      <c r="J1539" t="str">
        <f>IF(L1539="","",VLOOKUP(L1539,Продукция!B:D,3,0))</f>
        <v>Биологический_материал</v>
      </c>
      <c r="K1539" t="str">
        <f>IF(L1539="","",VLOOKUP(L1539,Продукция!B:C,2,0))</f>
        <v>Сыворотка крови</v>
      </c>
      <c r="L1539" s="151" t="s">
        <v>302</v>
      </c>
      <c r="M1539">
        <f>IF(L1539="","",VLOOKUP(L1539,Продукция!B:L,11,0))</f>
        <v>0</v>
      </c>
      <c r="N1539" s="11" t="s">
        <v>873</v>
      </c>
      <c r="P1539" s="11" t="s">
        <v>340</v>
      </c>
      <c r="Q1539" s="11" t="s">
        <v>854</v>
      </c>
      <c r="R1539" s="153" t="s">
        <v>4875</v>
      </c>
      <c r="S1539" s="11">
        <v>20</v>
      </c>
      <c r="T1539" s="11" t="s">
        <v>5217</v>
      </c>
      <c r="V1539" s="14">
        <v>45710</v>
      </c>
      <c r="Z1539" s="11" t="s">
        <v>4823</v>
      </c>
      <c r="AA1539" s="15">
        <v>0.54166666666666663</v>
      </c>
      <c r="AB1539" t="str">
        <f>IF(L1539="","",VLOOKUP(L1539&amp;I1539,Продукция!A:I,9,0))</f>
        <v>рекомендация производителя набора</v>
      </c>
      <c r="AC1539" s="14">
        <v>45721</v>
      </c>
      <c r="AD1539" s="11" t="s">
        <v>2673</v>
      </c>
      <c r="AE1539" s="11" t="s">
        <v>4823</v>
      </c>
      <c r="AF1539" t="str">
        <f>IF(AD1539="","",VLOOKUP(AD1539,'Сотрудники и ссылки'!A:B,2,0))</f>
        <v>Серолог</v>
      </c>
      <c r="AG1539">
        <f>IF(AD1539="","",VLOOKUP(AD1539,'Сотрудники и ссылки'!A:C,3,0))</f>
        <v>20001771</v>
      </c>
      <c r="AH1539" s="11" t="s">
        <v>2673</v>
      </c>
      <c r="AI1539" t="str">
        <f>IF(AH1539="","",VLOOKUP(AH1539,'Сотрудники и ссылки'!A:B,2,0))</f>
        <v>Серолог</v>
      </c>
      <c r="AJ1539">
        <f>IF(AH1539="","",VLOOKUP(AH1539,'Сотрудники и ссылки'!A:C,3,0))</f>
        <v>20001771</v>
      </c>
      <c r="AK1539" s="14">
        <v>45721</v>
      </c>
      <c r="AL1539" s="2">
        <f>IF(AK1539="","",AK1539+VLOOKUP(I1539,'Вид исследования'!B:E,4,0))</f>
        <v>45722</v>
      </c>
      <c r="AM1539" s="2">
        <f>IF(AK1539="","",AK1539+VLOOKUP(I1539,'Вид исследования'!B:F,5,0))</f>
        <v>45722</v>
      </c>
      <c r="AN1539" s="14">
        <v>45721</v>
      </c>
      <c r="AP1539" s="11" t="s">
        <v>189</v>
      </c>
      <c r="AQ1539" t="str">
        <f>IFERROR(IF(L1539="","",VLOOKUP(L1539&amp;I1539,Продукция!A:K,11,0)),"обратитесь к админ справочника")</f>
        <v>согласно рекомендациям производителя теста</v>
      </c>
      <c r="AR1539" s="11" t="s">
        <v>4823</v>
      </c>
      <c r="AS1539" t="str">
        <f>IFERROR(IF(L1539="","",VLOOKUP(L1539&amp;I1539,Продукция!A:J,10,0)),"обратитесь к админ справочника")</f>
        <v>инструкция по применению набора AI, Н9</v>
      </c>
      <c r="AT1539" s="11" t="s">
        <v>4823</v>
      </c>
      <c r="AU1539" s="11" t="s">
        <v>4823</v>
      </c>
      <c r="AV1539" s="11" t="s">
        <v>2673</v>
      </c>
      <c r="AW1539" s="11" t="s">
        <v>4824</v>
      </c>
      <c r="AX1539" s="11" t="s">
        <v>506</v>
      </c>
      <c r="AY1539" s="11" t="s">
        <v>1144</v>
      </c>
      <c r="AZ1539" s="11">
        <v>106</v>
      </c>
      <c r="BA1539" s="11">
        <v>38</v>
      </c>
      <c r="BC1539" s="11" t="s">
        <v>4992</v>
      </c>
    </row>
    <row r="1540" spans="1:55" x14ac:dyDescent="0.25">
      <c r="A1540" t="str">
        <f t="shared" si="29"/>
        <v>С/409Вирус гриппа птиц подтипа Н5 уровень антител (ВНИИЗЖ)</v>
      </c>
      <c r="B1540" t="str">
        <f>IF(E1540="","",INDEX(Лаборатории!A:A,MATCH('Производственный контроль'!E1540,Лаборатории!B:B,0)))</f>
        <v xml:space="preserve">КУРИНОЕ ЦАРСТВО АО </v>
      </c>
      <c r="C1540" t="str">
        <f>IF(E1540="","",VLOOKUP(E1540,Лаборатории!B:D,3,0))</f>
        <v>U377_CHL</v>
      </c>
      <c r="D1540" s="12">
        <v>45715</v>
      </c>
      <c r="E1540" s="11" t="s">
        <v>793</v>
      </c>
      <c r="F1540" s="11" t="s">
        <v>371</v>
      </c>
      <c r="G1540" s="11" t="s">
        <v>506</v>
      </c>
      <c r="H1540" s="11" t="s">
        <v>312</v>
      </c>
      <c r="I1540" s="11" t="s">
        <v>3437</v>
      </c>
      <c r="J1540" t="str">
        <f>IF(L1540="","",VLOOKUP(L1540,Продукция!B:D,3,0))</f>
        <v>Биологический_материал</v>
      </c>
      <c r="K1540" t="str">
        <f>IF(L1540="","",VLOOKUP(L1540,Продукция!B:C,2,0))</f>
        <v>Сыворотка крови</v>
      </c>
      <c r="L1540" s="151" t="s">
        <v>302</v>
      </c>
      <c r="M1540">
        <f>IF(L1540="","",VLOOKUP(L1540,Продукция!B:L,11,0))</f>
        <v>0</v>
      </c>
      <c r="N1540" s="11" t="s">
        <v>873</v>
      </c>
      <c r="P1540" s="11" t="s">
        <v>340</v>
      </c>
      <c r="Q1540" s="11" t="s">
        <v>854</v>
      </c>
      <c r="R1540" s="153" t="s">
        <v>4890</v>
      </c>
      <c r="S1540" s="11">
        <v>20</v>
      </c>
      <c r="T1540" s="11" t="s">
        <v>5217</v>
      </c>
      <c r="V1540" s="14">
        <v>45714</v>
      </c>
      <c r="Z1540" s="11" t="s">
        <v>4823</v>
      </c>
      <c r="AA1540" s="15">
        <v>0.54166666666666663</v>
      </c>
      <c r="AB1540" t="str">
        <f>IF(L1540="","",VLOOKUP(L1540&amp;I1540,Продукция!A:I,9,0))</f>
        <v>рекомендация производителя набора</v>
      </c>
      <c r="AC1540" s="14">
        <v>45721</v>
      </c>
      <c r="AD1540" s="11" t="s">
        <v>2676</v>
      </c>
      <c r="AE1540" s="11" t="s">
        <v>4823</v>
      </c>
      <c r="AF1540" t="str">
        <f>IF(AD1540="","",VLOOKUP(AD1540,'Сотрудники и ссылки'!A:B,2,0))</f>
        <v>Серолог</v>
      </c>
      <c r="AG1540">
        <f>IF(AD1540="","",VLOOKUP(AD1540,'Сотрудники и ссылки'!A:C,3,0))</f>
        <v>20007746</v>
      </c>
      <c r="AH1540" s="11" t="s">
        <v>2676</v>
      </c>
      <c r="AI1540" t="str">
        <f>IF(AH1540="","",VLOOKUP(AH1540,'Сотрудники и ссылки'!A:B,2,0))</f>
        <v>Серолог</v>
      </c>
      <c r="AJ1540">
        <f>IF(AH1540="","",VLOOKUP(AH1540,'Сотрудники и ссылки'!A:C,3,0))</f>
        <v>20007746</v>
      </c>
      <c r="AK1540" s="14">
        <v>45721</v>
      </c>
      <c r="AL1540" s="2">
        <f>IF(AK1540="","",AK1540+VLOOKUP(I1540,'Вид исследования'!B:E,4,0))</f>
        <v>45722</v>
      </c>
      <c r="AM1540" s="2">
        <f>IF(AK1540="","",AK1540+VLOOKUP(I1540,'Вид исследования'!B:F,5,0))</f>
        <v>45722</v>
      </c>
      <c r="AN1540" s="14">
        <v>45721</v>
      </c>
      <c r="AP1540" s="11" t="s">
        <v>189</v>
      </c>
      <c r="AQ1540" t="str">
        <f>IFERROR(IF(L1540="","",VLOOKUP(L1540&amp;I1540,Продукция!A:K,11,0)),"обратитесь к админ справочника")</f>
        <v>согласно рекомендациям производителя теста</v>
      </c>
      <c r="AR1540" s="11" t="s">
        <v>4823</v>
      </c>
      <c r="AS1540" t="str">
        <f>IFERROR(IF(L1540="","",VLOOKUP(L1540&amp;I1540,Продукция!A:J,10,0)),"обратитесь к админ справочника")</f>
        <v>инструкция по применению набора AI, Н5</v>
      </c>
      <c r="AT1540" s="11" t="s">
        <v>4823</v>
      </c>
      <c r="AU1540" s="11" t="s">
        <v>4823</v>
      </c>
      <c r="AV1540" s="11" t="s">
        <v>2676</v>
      </c>
      <c r="AW1540" s="11" t="s">
        <v>4824</v>
      </c>
      <c r="AX1540" s="11" t="s">
        <v>506</v>
      </c>
      <c r="AY1540" s="11" t="s">
        <v>1124</v>
      </c>
      <c r="AZ1540" s="11">
        <v>106</v>
      </c>
      <c r="BA1540" s="11">
        <v>38</v>
      </c>
      <c r="BC1540" s="11" t="s">
        <v>4992</v>
      </c>
    </row>
    <row r="1541" spans="1:55" x14ac:dyDescent="0.25">
      <c r="A1541" t="str">
        <f t="shared" si="29"/>
        <v>С/409Вирус гриппа птиц подтипа Н5 уровень антител (ВНИИЗЖ)</v>
      </c>
      <c r="B1541" t="str">
        <f>IF(E1541="","",INDEX(Лаборатории!A:A,MATCH('Производственный контроль'!E1541,Лаборатории!B:B,0)))</f>
        <v xml:space="preserve">КУРИНОЕ ЦАРСТВО АО </v>
      </c>
      <c r="C1541" t="str">
        <f>IF(E1541="","",VLOOKUP(E1541,Лаборатории!B:D,3,0))</f>
        <v>U377_CHL</v>
      </c>
      <c r="D1541" s="12">
        <v>45715</v>
      </c>
      <c r="E1541" s="11" t="s">
        <v>793</v>
      </c>
      <c r="F1541" s="11" t="s">
        <v>371</v>
      </c>
      <c r="G1541" s="11" t="s">
        <v>506</v>
      </c>
      <c r="H1541" s="11" t="s">
        <v>312</v>
      </c>
      <c r="I1541" s="11" t="s">
        <v>3437</v>
      </c>
      <c r="J1541" t="str">
        <f>IF(L1541="","",VLOOKUP(L1541,Продукция!B:D,3,0))</f>
        <v>Биологический_материал</v>
      </c>
      <c r="K1541" t="str">
        <f>IF(L1541="","",VLOOKUP(L1541,Продукция!B:C,2,0))</f>
        <v>Сыворотка крови</v>
      </c>
      <c r="L1541" s="151" t="s">
        <v>302</v>
      </c>
      <c r="M1541">
        <f>IF(L1541="","",VLOOKUP(L1541,Продукция!B:L,11,0))</f>
        <v>0</v>
      </c>
      <c r="N1541" s="11" t="s">
        <v>873</v>
      </c>
      <c r="P1541" s="11" t="s">
        <v>340</v>
      </c>
      <c r="Q1541" s="11" t="s">
        <v>854</v>
      </c>
      <c r="R1541" s="153" t="s">
        <v>4880</v>
      </c>
      <c r="S1541" s="11">
        <v>20</v>
      </c>
      <c r="T1541" s="11" t="s">
        <v>5217</v>
      </c>
      <c r="V1541" s="14">
        <v>45711</v>
      </c>
      <c r="Z1541" s="11" t="s">
        <v>4823</v>
      </c>
      <c r="AA1541" s="15">
        <v>0.54166666666666663</v>
      </c>
      <c r="AB1541" t="str">
        <f>IF(L1541="","",VLOOKUP(L1541&amp;I1541,Продукция!A:I,9,0))</f>
        <v>рекомендация производителя набора</v>
      </c>
      <c r="AC1541" s="14">
        <v>45721</v>
      </c>
      <c r="AD1541" s="11" t="s">
        <v>2676</v>
      </c>
      <c r="AE1541" s="11" t="s">
        <v>4823</v>
      </c>
      <c r="AF1541" t="str">
        <f>IF(AD1541="","",VLOOKUP(AD1541,'Сотрудники и ссылки'!A:B,2,0))</f>
        <v>Серолог</v>
      </c>
      <c r="AG1541">
        <f>IF(AD1541="","",VLOOKUP(AD1541,'Сотрудники и ссылки'!A:C,3,0))</f>
        <v>20007746</v>
      </c>
      <c r="AH1541" s="11" t="s">
        <v>2676</v>
      </c>
      <c r="AI1541" t="str">
        <f>IF(AH1541="","",VLOOKUP(AH1541,'Сотрудники и ссылки'!A:B,2,0))</f>
        <v>Серолог</v>
      </c>
      <c r="AJ1541">
        <f>IF(AH1541="","",VLOOKUP(AH1541,'Сотрудники и ссылки'!A:C,3,0))</f>
        <v>20007746</v>
      </c>
      <c r="AK1541" s="14">
        <v>45721</v>
      </c>
      <c r="AL1541" s="2">
        <f>IF(AK1541="","",AK1541+VLOOKUP(I1541,'Вид исследования'!B:E,4,0))</f>
        <v>45722</v>
      </c>
      <c r="AM1541" s="2">
        <f>IF(AK1541="","",AK1541+VLOOKUP(I1541,'Вид исследования'!B:F,5,0))</f>
        <v>45722</v>
      </c>
      <c r="AN1541" s="14">
        <v>45721</v>
      </c>
      <c r="AP1541" s="11" t="s">
        <v>189</v>
      </c>
      <c r="AQ1541" t="str">
        <f>IFERROR(IF(L1541="","",VLOOKUP(L1541&amp;I1541,Продукция!A:K,11,0)),"обратитесь к админ справочника")</f>
        <v>согласно рекомендациям производителя теста</v>
      </c>
      <c r="AR1541" s="11" t="s">
        <v>4823</v>
      </c>
      <c r="AS1541" t="str">
        <f>IFERROR(IF(L1541="","",VLOOKUP(L1541&amp;I1541,Продукция!A:J,10,0)),"обратитесь к админ справочника")</f>
        <v>инструкция по применению набора AI, Н5</v>
      </c>
      <c r="AT1541" s="11" t="s">
        <v>4823</v>
      </c>
      <c r="AU1541" s="11" t="s">
        <v>4823</v>
      </c>
      <c r="AV1541" s="11" t="s">
        <v>2676</v>
      </c>
      <c r="AW1541" s="11" t="s">
        <v>4824</v>
      </c>
      <c r="AX1541" s="11" t="s">
        <v>506</v>
      </c>
      <c r="AY1541" s="11" t="s">
        <v>1134</v>
      </c>
      <c r="AZ1541" s="11">
        <v>106</v>
      </c>
      <c r="BA1541" s="11">
        <v>38</v>
      </c>
      <c r="BC1541" s="11" t="s">
        <v>4992</v>
      </c>
    </row>
    <row r="1542" spans="1:55" x14ac:dyDescent="0.25">
      <c r="A1542" t="str">
        <f t="shared" si="29"/>
        <v>С/409Вирус гриппа птиц подтипа Н5 уровень антител (ВНИИЗЖ)</v>
      </c>
      <c r="B1542" t="str">
        <f>IF(E1542="","",INDEX(Лаборатории!A:A,MATCH('Производственный контроль'!E1542,Лаборатории!B:B,0)))</f>
        <v xml:space="preserve">КУРИНОЕ ЦАРСТВО АО </v>
      </c>
      <c r="C1542" t="str">
        <f>IF(E1542="","",VLOOKUP(E1542,Лаборатории!B:D,3,0))</f>
        <v>U377_CHL</v>
      </c>
      <c r="D1542" s="12">
        <v>45715</v>
      </c>
      <c r="E1542" s="11" t="s">
        <v>793</v>
      </c>
      <c r="F1542" s="11" t="s">
        <v>371</v>
      </c>
      <c r="G1542" s="11" t="s">
        <v>506</v>
      </c>
      <c r="H1542" s="11" t="s">
        <v>312</v>
      </c>
      <c r="I1542" s="11" t="s">
        <v>3437</v>
      </c>
      <c r="J1542" t="str">
        <f>IF(L1542="","",VLOOKUP(L1542,Продукция!B:D,3,0))</f>
        <v>Биологический_материал</v>
      </c>
      <c r="K1542" t="str">
        <f>IF(L1542="","",VLOOKUP(L1542,Продукция!B:C,2,0))</f>
        <v>Сыворотка крови</v>
      </c>
      <c r="L1542" s="151" t="s">
        <v>302</v>
      </c>
      <c r="M1542">
        <f>IF(L1542="","",VLOOKUP(L1542,Продукция!B:L,11,0))</f>
        <v>0</v>
      </c>
      <c r="N1542" s="11" t="s">
        <v>873</v>
      </c>
      <c r="P1542" s="11" t="s">
        <v>340</v>
      </c>
      <c r="Q1542" s="11" t="s">
        <v>854</v>
      </c>
      <c r="R1542" s="153" t="s">
        <v>4881</v>
      </c>
      <c r="S1542" s="11">
        <v>20</v>
      </c>
      <c r="T1542" s="11" t="s">
        <v>5217</v>
      </c>
      <c r="V1542" s="14">
        <v>45712</v>
      </c>
      <c r="Z1542" s="11" t="s">
        <v>4823</v>
      </c>
      <c r="AA1542" s="15">
        <v>0.54166666666666663</v>
      </c>
      <c r="AB1542" t="str">
        <f>IF(L1542="","",VLOOKUP(L1542&amp;I1542,Продукция!A:I,9,0))</f>
        <v>рекомендация производителя набора</v>
      </c>
      <c r="AC1542" s="14">
        <v>45721</v>
      </c>
      <c r="AD1542" s="11" t="s">
        <v>2676</v>
      </c>
      <c r="AE1542" s="11" t="s">
        <v>4823</v>
      </c>
      <c r="AF1542" t="str">
        <f>IF(AD1542="","",VLOOKUP(AD1542,'Сотрудники и ссылки'!A:B,2,0))</f>
        <v>Серолог</v>
      </c>
      <c r="AG1542">
        <f>IF(AD1542="","",VLOOKUP(AD1542,'Сотрудники и ссылки'!A:C,3,0))</f>
        <v>20007746</v>
      </c>
      <c r="AH1542" s="11" t="s">
        <v>2676</v>
      </c>
      <c r="AI1542" t="str">
        <f>IF(AH1542="","",VLOOKUP(AH1542,'Сотрудники и ссылки'!A:B,2,0))</f>
        <v>Серолог</v>
      </c>
      <c r="AJ1542">
        <f>IF(AH1542="","",VLOOKUP(AH1542,'Сотрудники и ссылки'!A:C,3,0))</f>
        <v>20007746</v>
      </c>
      <c r="AK1542" s="14">
        <v>45721</v>
      </c>
      <c r="AL1542" s="2">
        <f>IF(AK1542="","",AK1542+VLOOKUP(I1542,'Вид исследования'!B:E,4,0))</f>
        <v>45722</v>
      </c>
      <c r="AM1542" s="2">
        <f>IF(AK1542="","",AK1542+VLOOKUP(I1542,'Вид исследования'!B:F,5,0))</f>
        <v>45722</v>
      </c>
      <c r="AN1542" s="14">
        <v>45721</v>
      </c>
      <c r="AP1542" s="11" t="s">
        <v>189</v>
      </c>
      <c r="AQ1542" t="str">
        <f>IFERROR(IF(L1542="","",VLOOKUP(L1542&amp;I1542,Продукция!A:K,11,0)),"обратитесь к админ справочника")</f>
        <v>согласно рекомендациям производителя теста</v>
      </c>
      <c r="AR1542" s="11" t="s">
        <v>4823</v>
      </c>
      <c r="AS1542" t="str">
        <f>IFERROR(IF(L1542="","",VLOOKUP(L1542&amp;I1542,Продукция!A:J,10,0)),"обратитесь к админ справочника")</f>
        <v>инструкция по применению набора AI, Н5</v>
      </c>
      <c r="AT1542" s="11" t="s">
        <v>4823</v>
      </c>
      <c r="AU1542" s="11" t="s">
        <v>4823</v>
      </c>
      <c r="AV1542" s="11" t="s">
        <v>2676</v>
      </c>
      <c r="AW1542" s="11" t="s">
        <v>4824</v>
      </c>
      <c r="AX1542" s="11" t="s">
        <v>506</v>
      </c>
      <c r="AY1542" s="11" t="s">
        <v>1135</v>
      </c>
      <c r="AZ1542" s="11">
        <v>106</v>
      </c>
      <c r="BA1542" s="11">
        <v>38</v>
      </c>
      <c r="BC1542" s="11" t="s">
        <v>4992</v>
      </c>
    </row>
    <row r="1543" spans="1:55" x14ac:dyDescent="0.25">
      <c r="A1543" t="str">
        <f t="shared" si="29"/>
        <v>С/409Вирус гриппа птиц подтипа Н5 уровень антител (ВНИИЗЖ)</v>
      </c>
      <c r="B1543" t="str">
        <f>IF(E1543="","",INDEX(Лаборатории!A:A,MATCH('Производственный контроль'!E1543,Лаборатории!B:B,0)))</f>
        <v xml:space="preserve">КУРИНОЕ ЦАРСТВО АО </v>
      </c>
      <c r="C1543" t="str">
        <f>IF(E1543="","",VLOOKUP(E1543,Лаборатории!B:D,3,0))</f>
        <v>U377_CHL</v>
      </c>
      <c r="D1543" s="12">
        <v>45715</v>
      </c>
      <c r="E1543" s="11" t="s">
        <v>793</v>
      </c>
      <c r="F1543" s="11" t="s">
        <v>371</v>
      </c>
      <c r="G1543" s="11" t="s">
        <v>506</v>
      </c>
      <c r="H1543" s="11" t="s">
        <v>312</v>
      </c>
      <c r="I1543" s="11" t="s">
        <v>3437</v>
      </c>
      <c r="J1543" t="str">
        <f>IF(L1543="","",VLOOKUP(L1543,Продукция!B:D,3,0))</f>
        <v>Биологический_материал</v>
      </c>
      <c r="K1543" t="str">
        <f>IF(L1543="","",VLOOKUP(L1543,Продукция!B:C,2,0))</f>
        <v>Сыворотка крови</v>
      </c>
      <c r="L1543" s="151" t="s">
        <v>302</v>
      </c>
      <c r="M1543">
        <f>IF(L1543="","",VLOOKUP(L1543,Продукция!B:L,11,0))</f>
        <v>0</v>
      </c>
      <c r="N1543" s="11" t="s">
        <v>873</v>
      </c>
      <c r="P1543" s="11" t="s">
        <v>340</v>
      </c>
      <c r="Q1543" s="11" t="s">
        <v>854</v>
      </c>
      <c r="R1543" s="153" t="s">
        <v>4882</v>
      </c>
      <c r="S1543" s="11">
        <v>20</v>
      </c>
      <c r="T1543" s="11" t="s">
        <v>5217</v>
      </c>
      <c r="V1543" s="14">
        <v>45712</v>
      </c>
      <c r="Z1543" s="11" t="s">
        <v>4823</v>
      </c>
      <c r="AA1543" s="15">
        <v>0.54166666666666663</v>
      </c>
      <c r="AB1543" t="str">
        <f>IF(L1543="","",VLOOKUP(L1543&amp;I1543,Продукция!A:I,9,0))</f>
        <v>рекомендация производителя набора</v>
      </c>
      <c r="AC1543" s="14">
        <v>45721</v>
      </c>
      <c r="AD1543" s="11" t="s">
        <v>2676</v>
      </c>
      <c r="AE1543" s="11" t="s">
        <v>4823</v>
      </c>
      <c r="AF1543" t="str">
        <f>IF(AD1543="","",VLOOKUP(AD1543,'Сотрудники и ссылки'!A:B,2,0))</f>
        <v>Серолог</v>
      </c>
      <c r="AG1543">
        <f>IF(AD1543="","",VLOOKUP(AD1543,'Сотрудники и ссылки'!A:C,3,0))</f>
        <v>20007746</v>
      </c>
      <c r="AH1543" s="11" t="s">
        <v>2676</v>
      </c>
      <c r="AI1543" t="str">
        <f>IF(AH1543="","",VLOOKUP(AH1543,'Сотрудники и ссылки'!A:B,2,0))</f>
        <v>Серолог</v>
      </c>
      <c r="AJ1543">
        <f>IF(AH1543="","",VLOOKUP(AH1543,'Сотрудники и ссылки'!A:C,3,0))</f>
        <v>20007746</v>
      </c>
      <c r="AK1543" s="14">
        <v>45721</v>
      </c>
      <c r="AL1543" s="2">
        <f>IF(AK1543="","",AK1543+VLOOKUP(I1543,'Вид исследования'!B:E,4,0))</f>
        <v>45722</v>
      </c>
      <c r="AM1543" s="2">
        <f>IF(AK1543="","",AK1543+VLOOKUP(I1543,'Вид исследования'!B:F,5,0))</f>
        <v>45722</v>
      </c>
      <c r="AN1543" s="14">
        <v>45721</v>
      </c>
      <c r="AP1543" s="11" t="s">
        <v>189</v>
      </c>
      <c r="AQ1543" t="str">
        <f>IFERROR(IF(L1543="","",VLOOKUP(L1543&amp;I1543,Продукция!A:K,11,0)),"обратитесь к админ справочника")</f>
        <v>согласно рекомендациям производителя теста</v>
      </c>
      <c r="AR1543" s="11" t="s">
        <v>4823</v>
      </c>
      <c r="AS1543" t="str">
        <f>IFERROR(IF(L1543="","",VLOOKUP(L1543&amp;I1543,Продукция!A:J,10,0)),"обратитесь к админ справочника")</f>
        <v>инструкция по применению набора AI, Н5</v>
      </c>
      <c r="AT1543" s="11" t="s">
        <v>4823</v>
      </c>
      <c r="AU1543" s="11" t="s">
        <v>4823</v>
      </c>
      <c r="AV1543" s="11" t="s">
        <v>2676</v>
      </c>
      <c r="AW1543" s="11" t="s">
        <v>4824</v>
      </c>
      <c r="AX1543" s="11" t="s">
        <v>506</v>
      </c>
      <c r="AY1543" s="11" t="s">
        <v>1136</v>
      </c>
      <c r="AZ1543" s="11">
        <v>106</v>
      </c>
      <c r="BA1543" s="11">
        <v>38</v>
      </c>
      <c r="BC1543" s="11" t="s">
        <v>4992</v>
      </c>
    </row>
    <row r="1544" spans="1:55" x14ac:dyDescent="0.25">
      <c r="A1544" t="str">
        <f t="shared" si="29"/>
        <v>С/409Вирус гриппа птиц подтипа Н5 уровень антител (ВНИИЗЖ)</v>
      </c>
      <c r="B1544" t="str">
        <f>IF(E1544="","",INDEX(Лаборатории!A:A,MATCH('Производственный контроль'!E1544,Лаборатории!B:B,0)))</f>
        <v xml:space="preserve">КУРИНОЕ ЦАРСТВО АО </v>
      </c>
      <c r="C1544" t="str">
        <f>IF(E1544="","",VLOOKUP(E1544,Лаборатории!B:D,3,0))</f>
        <v>U377_CHL</v>
      </c>
      <c r="D1544" s="12">
        <v>45715</v>
      </c>
      <c r="E1544" s="11" t="s">
        <v>793</v>
      </c>
      <c r="F1544" s="11" t="s">
        <v>371</v>
      </c>
      <c r="G1544" s="11" t="s">
        <v>506</v>
      </c>
      <c r="H1544" s="11" t="s">
        <v>312</v>
      </c>
      <c r="I1544" s="11" t="s">
        <v>3437</v>
      </c>
      <c r="J1544" t="str">
        <f>IF(L1544="","",VLOOKUP(L1544,Продукция!B:D,3,0))</f>
        <v>Биологический_материал</v>
      </c>
      <c r="K1544" t="str">
        <f>IF(L1544="","",VLOOKUP(L1544,Продукция!B:C,2,0))</f>
        <v>Сыворотка крови</v>
      </c>
      <c r="L1544" s="151" t="s">
        <v>302</v>
      </c>
      <c r="M1544">
        <f>IF(L1544="","",VLOOKUP(L1544,Продукция!B:L,11,0))</f>
        <v>0</v>
      </c>
      <c r="N1544" s="11" t="s">
        <v>873</v>
      </c>
      <c r="P1544" s="11" t="s">
        <v>340</v>
      </c>
      <c r="Q1544" s="11" t="s">
        <v>854</v>
      </c>
      <c r="R1544" s="153" t="s">
        <v>4885</v>
      </c>
      <c r="S1544" s="11">
        <v>20</v>
      </c>
      <c r="T1544" s="11" t="s">
        <v>5217</v>
      </c>
      <c r="V1544" s="14">
        <v>45713</v>
      </c>
      <c r="Z1544" s="11" t="s">
        <v>4823</v>
      </c>
      <c r="AA1544" s="15">
        <v>0.54166666666666663</v>
      </c>
      <c r="AB1544" t="str">
        <f>IF(L1544="","",VLOOKUP(L1544&amp;I1544,Продукция!A:I,9,0))</f>
        <v>рекомендация производителя набора</v>
      </c>
      <c r="AC1544" s="14">
        <v>45721</v>
      </c>
      <c r="AD1544" s="11" t="s">
        <v>2676</v>
      </c>
      <c r="AE1544" s="11" t="s">
        <v>4823</v>
      </c>
      <c r="AF1544" t="str">
        <f>IF(AD1544="","",VLOOKUP(AD1544,'Сотрудники и ссылки'!A:B,2,0))</f>
        <v>Серолог</v>
      </c>
      <c r="AG1544">
        <f>IF(AD1544="","",VLOOKUP(AD1544,'Сотрудники и ссылки'!A:C,3,0))</f>
        <v>20007746</v>
      </c>
      <c r="AH1544" s="11" t="s">
        <v>2676</v>
      </c>
      <c r="AI1544" t="str">
        <f>IF(AH1544="","",VLOOKUP(AH1544,'Сотрудники и ссылки'!A:B,2,0))</f>
        <v>Серолог</v>
      </c>
      <c r="AJ1544">
        <f>IF(AH1544="","",VLOOKUP(AH1544,'Сотрудники и ссылки'!A:C,3,0))</f>
        <v>20007746</v>
      </c>
      <c r="AK1544" s="14">
        <v>45721</v>
      </c>
      <c r="AL1544" s="2">
        <f>IF(AK1544="","",AK1544+VLOOKUP(I1544,'Вид исследования'!B:E,4,0))</f>
        <v>45722</v>
      </c>
      <c r="AM1544" s="2">
        <f>IF(AK1544="","",AK1544+VLOOKUP(I1544,'Вид исследования'!B:F,5,0))</f>
        <v>45722</v>
      </c>
      <c r="AN1544" s="14">
        <v>45721</v>
      </c>
      <c r="AP1544" s="11" t="s">
        <v>189</v>
      </c>
      <c r="AQ1544" t="str">
        <f>IFERROR(IF(L1544="","",VLOOKUP(L1544&amp;I1544,Продукция!A:K,11,0)),"обратитесь к админ справочника")</f>
        <v>согласно рекомендациям производителя теста</v>
      </c>
      <c r="AR1544" s="11" t="s">
        <v>4823</v>
      </c>
      <c r="AS1544" t="str">
        <f>IFERROR(IF(L1544="","",VLOOKUP(L1544&amp;I1544,Продукция!A:J,10,0)),"обратитесь к админ справочника")</f>
        <v>инструкция по применению набора AI, Н5</v>
      </c>
      <c r="AT1544" s="11" t="s">
        <v>4823</v>
      </c>
      <c r="AU1544" s="11" t="s">
        <v>4823</v>
      </c>
      <c r="AV1544" s="11" t="s">
        <v>2676</v>
      </c>
      <c r="AW1544" s="11" t="s">
        <v>4824</v>
      </c>
      <c r="AX1544" s="11" t="s">
        <v>506</v>
      </c>
      <c r="AY1544" s="11" t="s">
        <v>1139</v>
      </c>
      <c r="AZ1544" s="11">
        <v>106</v>
      </c>
      <c r="BA1544" s="11">
        <v>38</v>
      </c>
      <c r="BC1544" s="11" t="s">
        <v>4992</v>
      </c>
    </row>
    <row r="1545" spans="1:55" x14ac:dyDescent="0.25">
      <c r="A1545" t="str">
        <f t="shared" si="29"/>
        <v>С/409Вирус гриппа птиц подтипа Н5 уровень антител (ВНИИЗЖ)</v>
      </c>
      <c r="B1545" t="str">
        <f>IF(E1545="","",INDEX(Лаборатории!A:A,MATCH('Производственный контроль'!E1545,Лаборатории!B:B,0)))</f>
        <v xml:space="preserve">КУРИНОЕ ЦАРСТВО АО </v>
      </c>
      <c r="C1545" t="str">
        <f>IF(E1545="","",VLOOKUP(E1545,Лаборатории!B:D,3,0))</f>
        <v>U377_CHL</v>
      </c>
      <c r="D1545" s="12">
        <v>45715</v>
      </c>
      <c r="E1545" s="11" t="s">
        <v>793</v>
      </c>
      <c r="F1545" s="11" t="s">
        <v>371</v>
      </c>
      <c r="G1545" s="11" t="s">
        <v>506</v>
      </c>
      <c r="H1545" s="11" t="s">
        <v>312</v>
      </c>
      <c r="I1545" s="11" t="s">
        <v>3437</v>
      </c>
      <c r="J1545" t="str">
        <f>IF(L1545="","",VLOOKUP(L1545,Продукция!B:D,3,0))</f>
        <v>Биологический_материал</v>
      </c>
      <c r="K1545" t="str">
        <f>IF(L1545="","",VLOOKUP(L1545,Продукция!B:C,2,0))</f>
        <v>Сыворотка крови</v>
      </c>
      <c r="L1545" s="151" t="s">
        <v>302</v>
      </c>
      <c r="M1545">
        <f>IF(L1545="","",VLOOKUP(L1545,Продукция!B:L,11,0))</f>
        <v>0</v>
      </c>
      <c r="N1545" s="11" t="s">
        <v>873</v>
      </c>
      <c r="P1545" s="11" t="s">
        <v>340</v>
      </c>
      <c r="Q1545" s="11" t="s">
        <v>854</v>
      </c>
      <c r="R1545" s="153" t="s">
        <v>4886</v>
      </c>
      <c r="S1545" s="11">
        <v>20</v>
      </c>
      <c r="T1545" s="11" t="s">
        <v>5217</v>
      </c>
      <c r="V1545" s="14">
        <v>45713</v>
      </c>
      <c r="Z1545" s="11" t="s">
        <v>4823</v>
      </c>
      <c r="AA1545" s="15">
        <v>0.54166666666666663</v>
      </c>
      <c r="AB1545" t="str">
        <f>IF(L1545="","",VLOOKUP(L1545&amp;I1545,Продукция!A:I,9,0))</f>
        <v>рекомендация производителя набора</v>
      </c>
      <c r="AC1545" s="14">
        <v>45721</v>
      </c>
      <c r="AD1545" s="11" t="s">
        <v>2676</v>
      </c>
      <c r="AE1545" s="11" t="s">
        <v>4823</v>
      </c>
      <c r="AF1545" t="str">
        <f>IF(AD1545="","",VLOOKUP(AD1545,'Сотрудники и ссылки'!A:B,2,0))</f>
        <v>Серолог</v>
      </c>
      <c r="AG1545">
        <f>IF(AD1545="","",VLOOKUP(AD1545,'Сотрудники и ссылки'!A:C,3,0))</f>
        <v>20007746</v>
      </c>
      <c r="AH1545" s="11" t="s">
        <v>2676</v>
      </c>
      <c r="AI1545" t="str">
        <f>IF(AH1545="","",VLOOKUP(AH1545,'Сотрудники и ссылки'!A:B,2,0))</f>
        <v>Серолог</v>
      </c>
      <c r="AJ1545">
        <f>IF(AH1545="","",VLOOKUP(AH1545,'Сотрудники и ссылки'!A:C,3,0))</f>
        <v>20007746</v>
      </c>
      <c r="AK1545" s="14">
        <v>45721</v>
      </c>
      <c r="AL1545" s="2">
        <f>IF(AK1545="","",AK1545+VLOOKUP(I1545,'Вид исследования'!B:E,4,0))</f>
        <v>45722</v>
      </c>
      <c r="AM1545" s="2">
        <f>IF(AK1545="","",AK1545+VLOOKUP(I1545,'Вид исследования'!B:F,5,0))</f>
        <v>45722</v>
      </c>
      <c r="AN1545" s="14">
        <v>45721</v>
      </c>
      <c r="AP1545" s="11" t="s">
        <v>189</v>
      </c>
      <c r="AQ1545" t="str">
        <f>IFERROR(IF(L1545="","",VLOOKUP(L1545&amp;I1545,Продукция!A:K,11,0)),"обратитесь к админ справочника")</f>
        <v>согласно рекомендациям производителя теста</v>
      </c>
      <c r="AR1545" s="11" t="s">
        <v>4823</v>
      </c>
      <c r="AS1545" t="str">
        <f>IFERROR(IF(L1545="","",VLOOKUP(L1545&amp;I1545,Продукция!A:J,10,0)),"обратитесь к админ справочника")</f>
        <v>инструкция по применению набора AI, Н5</v>
      </c>
      <c r="AT1545" s="11" t="s">
        <v>4823</v>
      </c>
      <c r="AU1545" s="11" t="s">
        <v>4823</v>
      </c>
      <c r="AV1545" s="11" t="s">
        <v>2676</v>
      </c>
      <c r="AW1545" s="11" t="s">
        <v>4824</v>
      </c>
      <c r="AX1545" s="11" t="s">
        <v>506</v>
      </c>
      <c r="AY1545" s="11" t="s">
        <v>1140</v>
      </c>
      <c r="AZ1545" s="11">
        <v>106</v>
      </c>
      <c r="BA1545" s="11">
        <v>38</v>
      </c>
      <c r="BC1545" s="11" t="s">
        <v>4992</v>
      </c>
    </row>
    <row r="1546" spans="1:55" x14ac:dyDescent="0.25">
      <c r="A1546" t="str">
        <f t="shared" si="29"/>
        <v>С/409Вирус гриппа птиц подтипа Н5 уровень антител (ВНИИЗЖ)</v>
      </c>
      <c r="B1546" t="str">
        <f>IF(E1546="","",INDEX(Лаборатории!A:A,MATCH('Производственный контроль'!E1546,Лаборатории!B:B,0)))</f>
        <v xml:space="preserve">КУРИНОЕ ЦАРСТВО АО </v>
      </c>
      <c r="C1546" t="str">
        <f>IF(E1546="","",VLOOKUP(E1546,Лаборатории!B:D,3,0))</f>
        <v>U377_CHL</v>
      </c>
      <c r="D1546" s="12">
        <v>45715</v>
      </c>
      <c r="E1546" s="11" t="s">
        <v>793</v>
      </c>
      <c r="F1546" s="11" t="s">
        <v>371</v>
      </c>
      <c r="G1546" s="11" t="s">
        <v>506</v>
      </c>
      <c r="H1546" s="11" t="s">
        <v>312</v>
      </c>
      <c r="I1546" s="11" t="s">
        <v>3437</v>
      </c>
      <c r="J1546" t="str">
        <f>IF(L1546="","",VLOOKUP(L1546,Продукция!B:D,3,0))</f>
        <v>Биологический_материал</v>
      </c>
      <c r="K1546" t="str">
        <f>IF(L1546="","",VLOOKUP(L1546,Продукция!B:C,2,0))</f>
        <v>Сыворотка крови</v>
      </c>
      <c r="L1546" s="151" t="s">
        <v>302</v>
      </c>
      <c r="M1546">
        <f>IF(L1546="","",VLOOKUP(L1546,Продукция!B:L,11,0))</f>
        <v>0</v>
      </c>
      <c r="N1546" s="11" t="s">
        <v>873</v>
      </c>
      <c r="P1546" s="11" t="s">
        <v>340</v>
      </c>
      <c r="Q1546" s="11" t="s">
        <v>854</v>
      </c>
      <c r="R1546" s="153" t="s">
        <v>4876</v>
      </c>
      <c r="S1546" s="11">
        <v>20</v>
      </c>
      <c r="T1546" s="11" t="s">
        <v>5217</v>
      </c>
      <c r="V1546" s="14">
        <v>45710</v>
      </c>
      <c r="Z1546" s="11" t="s">
        <v>4823</v>
      </c>
      <c r="AA1546" s="15">
        <v>0.54166666666666663</v>
      </c>
      <c r="AB1546" t="str">
        <f>IF(L1546="","",VLOOKUP(L1546&amp;I1546,Продукция!A:I,9,0))</f>
        <v>рекомендация производителя набора</v>
      </c>
      <c r="AC1546" s="14">
        <v>45721</v>
      </c>
      <c r="AD1546" s="11" t="s">
        <v>2676</v>
      </c>
      <c r="AE1546" s="11" t="s">
        <v>4823</v>
      </c>
      <c r="AF1546" t="str">
        <f>IF(AD1546="","",VLOOKUP(AD1546,'Сотрудники и ссылки'!A:B,2,0))</f>
        <v>Серолог</v>
      </c>
      <c r="AG1546">
        <f>IF(AD1546="","",VLOOKUP(AD1546,'Сотрудники и ссылки'!A:C,3,0))</f>
        <v>20007746</v>
      </c>
      <c r="AH1546" s="11" t="s">
        <v>2676</v>
      </c>
      <c r="AI1546" t="str">
        <f>IF(AH1546="","",VLOOKUP(AH1546,'Сотрудники и ссылки'!A:B,2,0))</f>
        <v>Серолог</v>
      </c>
      <c r="AJ1546">
        <f>IF(AH1546="","",VLOOKUP(AH1546,'Сотрудники и ссылки'!A:C,3,0))</f>
        <v>20007746</v>
      </c>
      <c r="AK1546" s="14">
        <v>45721</v>
      </c>
      <c r="AL1546" s="2">
        <f>IF(AK1546="","",AK1546+VLOOKUP(I1546,'Вид исследования'!B:E,4,0))</f>
        <v>45722</v>
      </c>
      <c r="AM1546" s="2">
        <f>IF(AK1546="","",AK1546+VLOOKUP(I1546,'Вид исследования'!B:F,5,0))</f>
        <v>45722</v>
      </c>
      <c r="AN1546" s="14">
        <v>45721</v>
      </c>
      <c r="AP1546" s="11" t="s">
        <v>189</v>
      </c>
      <c r="AQ1546" t="str">
        <f>IFERROR(IF(L1546="","",VLOOKUP(L1546&amp;I1546,Продукция!A:K,11,0)),"обратитесь к админ справочника")</f>
        <v>согласно рекомендациям производителя теста</v>
      </c>
      <c r="AR1546" s="11" t="s">
        <v>4823</v>
      </c>
      <c r="AS1546" t="str">
        <f>IFERROR(IF(L1546="","",VLOOKUP(L1546&amp;I1546,Продукция!A:J,10,0)),"обратитесь к админ справочника")</f>
        <v>инструкция по применению набора AI, Н5</v>
      </c>
      <c r="AT1546" s="11" t="s">
        <v>4823</v>
      </c>
      <c r="AU1546" s="11" t="s">
        <v>4823</v>
      </c>
      <c r="AV1546" s="11" t="s">
        <v>2676</v>
      </c>
      <c r="AW1546" s="11" t="s">
        <v>4824</v>
      </c>
      <c r="AX1546" s="11" t="s">
        <v>506</v>
      </c>
      <c r="AY1546" s="11" t="s">
        <v>1143</v>
      </c>
      <c r="AZ1546" s="11">
        <v>106</v>
      </c>
      <c r="BA1546" s="11">
        <v>38</v>
      </c>
      <c r="BC1546" s="11" t="s">
        <v>4992</v>
      </c>
    </row>
    <row r="1547" spans="1:55" x14ac:dyDescent="0.25">
      <c r="A1547" t="str">
        <f t="shared" si="29"/>
        <v>С/409Вирус гриппа птиц подтипа Н5 уровень антител (ВНИИЗЖ)</v>
      </c>
      <c r="B1547" t="str">
        <f>IF(E1547="","",INDEX(Лаборатории!A:A,MATCH('Производственный контроль'!E1547,Лаборатории!B:B,0)))</f>
        <v xml:space="preserve">КУРИНОЕ ЦАРСТВО АО </v>
      </c>
      <c r="C1547" t="str">
        <f>IF(E1547="","",VLOOKUP(E1547,Лаборатории!B:D,3,0))</f>
        <v>U377_CHL</v>
      </c>
      <c r="D1547" s="12">
        <v>45715</v>
      </c>
      <c r="E1547" s="11" t="s">
        <v>793</v>
      </c>
      <c r="F1547" s="11" t="s">
        <v>371</v>
      </c>
      <c r="G1547" s="11" t="s">
        <v>506</v>
      </c>
      <c r="H1547" s="11" t="s">
        <v>312</v>
      </c>
      <c r="I1547" s="11" t="s">
        <v>3437</v>
      </c>
      <c r="J1547" t="str">
        <f>IF(L1547="","",VLOOKUP(L1547,Продукция!B:D,3,0))</f>
        <v>Биологический_материал</v>
      </c>
      <c r="K1547" t="str">
        <f>IF(L1547="","",VLOOKUP(L1547,Продукция!B:C,2,0))</f>
        <v>Сыворотка крови</v>
      </c>
      <c r="L1547" s="151" t="s">
        <v>302</v>
      </c>
      <c r="M1547">
        <f>IF(L1547="","",VLOOKUP(L1547,Продукция!B:L,11,0))</f>
        <v>0</v>
      </c>
      <c r="N1547" s="11" t="s">
        <v>873</v>
      </c>
      <c r="P1547" s="11" t="s">
        <v>340</v>
      </c>
      <c r="Q1547" s="11" t="s">
        <v>854</v>
      </c>
      <c r="R1547" s="153" t="s">
        <v>4875</v>
      </c>
      <c r="S1547" s="11">
        <v>20</v>
      </c>
      <c r="T1547" s="11" t="s">
        <v>5217</v>
      </c>
      <c r="V1547" s="14">
        <v>45710</v>
      </c>
      <c r="Z1547" s="11" t="s">
        <v>4823</v>
      </c>
      <c r="AA1547" s="15">
        <v>0.54166666666666663</v>
      </c>
      <c r="AB1547" t="str">
        <f>IF(L1547="","",VLOOKUP(L1547&amp;I1547,Продукция!A:I,9,0))</f>
        <v>рекомендация производителя набора</v>
      </c>
      <c r="AC1547" s="14">
        <v>45721</v>
      </c>
      <c r="AD1547" s="11" t="s">
        <v>2676</v>
      </c>
      <c r="AE1547" s="11" t="s">
        <v>4823</v>
      </c>
      <c r="AF1547" t="str">
        <f>IF(AD1547="","",VLOOKUP(AD1547,'Сотрудники и ссылки'!A:B,2,0))</f>
        <v>Серолог</v>
      </c>
      <c r="AG1547">
        <f>IF(AD1547="","",VLOOKUP(AD1547,'Сотрудники и ссылки'!A:C,3,0))</f>
        <v>20007746</v>
      </c>
      <c r="AH1547" s="11" t="s">
        <v>2676</v>
      </c>
      <c r="AI1547" t="str">
        <f>IF(AH1547="","",VLOOKUP(AH1547,'Сотрудники и ссылки'!A:B,2,0))</f>
        <v>Серолог</v>
      </c>
      <c r="AJ1547">
        <f>IF(AH1547="","",VLOOKUP(AH1547,'Сотрудники и ссылки'!A:C,3,0))</f>
        <v>20007746</v>
      </c>
      <c r="AK1547" s="14">
        <v>45721</v>
      </c>
      <c r="AL1547" s="2">
        <f>IF(AK1547="","",AK1547+VLOOKUP(I1547,'Вид исследования'!B:E,4,0))</f>
        <v>45722</v>
      </c>
      <c r="AM1547" s="2">
        <f>IF(AK1547="","",AK1547+VLOOKUP(I1547,'Вид исследования'!B:F,5,0))</f>
        <v>45722</v>
      </c>
      <c r="AN1547" s="14">
        <v>45721</v>
      </c>
      <c r="AP1547" s="11" t="s">
        <v>189</v>
      </c>
      <c r="AQ1547" t="str">
        <f>IFERROR(IF(L1547="","",VLOOKUP(L1547&amp;I1547,Продукция!A:K,11,0)),"обратитесь к админ справочника")</f>
        <v>согласно рекомендациям производителя теста</v>
      </c>
      <c r="AR1547" s="11" t="s">
        <v>4823</v>
      </c>
      <c r="AS1547" t="str">
        <f>IFERROR(IF(L1547="","",VLOOKUP(L1547&amp;I1547,Продукция!A:J,10,0)),"обратитесь к админ справочника")</f>
        <v>инструкция по применению набора AI, Н5</v>
      </c>
      <c r="AT1547" s="11" t="s">
        <v>4823</v>
      </c>
      <c r="AU1547" s="11" t="s">
        <v>4823</v>
      </c>
      <c r="AV1547" s="11" t="s">
        <v>2676</v>
      </c>
      <c r="AW1547" s="11" t="s">
        <v>4824</v>
      </c>
      <c r="AX1547" s="11" t="s">
        <v>506</v>
      </c>
      <c r="AY1547" s="11" t="s">
        <v>1144</v>
      </c>
      <c r="AZ1547" s="11">
        <v>106</v>
      </c>
      <c r="BA1547" s="11">
        <v>38</v>
      </c>
      <c r="BC1547" s="11" t="s">
        <v>4992</v>
      </c>
    </row>
    <row r="1548" spans="1:55" x14ac:dyDescent="0.25">
      <c r="A1548" t="str">
        <f t="shared" si="29"/>
        <v>С/409ART (BioChek) инфекционный альвеолярный ринотрахеит тип А и В уровень антител</v>
      </c>
      <c r="B1548" t="str">
        <f>IF(E1548="","",INDEX(Лаборатории!A:A,MATCH('Производственный контроль'!E1548,Лаборатории!B:B,0)))</f>
        <v xml:space="preserve">КУРИНОЕ ЦАРСТВО АО </v>
      </c>
      <c r="C1548" t="str">
        <f>IF(E1548="","",VLOOKUP(E1548,Лаборатории!B:D,3,0))</f>
        <v>U377_CHL</v>
      </c>
      <c r="D1548" s="12">
        <v>45715</v>
      </c>
      <c r="E1548" s="11" t="s">
        <v>793</v>
      </c>
      <c r="F1548" s="11" t="s">
        <v>371</v>
      </c>
      <c r="G1548" s="11" t="s">
        <v>506</v>
      </c>
      <c r="H1548" s="11" t="s">
        <v>262</v>
      </c>
      <c r="I1548" s="11" t="s">
        <v>3409</v>
      </c>
      <c r="J1548" t="str">
        <f>IF(L1548="","",VLOOKUP(L1548,Продукция!B:D,3,0))</f>
        <v>Биологический_материал</v>
      </c>
      <c r="K1548" t="str">
        <f>IF(L1548="","",VLOOKUP(L1548,Продукция!B:C,2,0))</f>
        <v>Сыворотка крови</v>
      </c>
      <c r="L1548" s="151" t="s">
        <v>302</v>
      </c>
      <c r="M1548">
        <f>IF(L1548="","",VLOOKUP(L1548,Продукция!B:L,11,0))</f>
        <v>0</v>
      </c>
      <c r="N1548" s="11" t="s">
        <v>873</v>
      </c>
      <c r="P1548" s="11" t="s">
        <v>340</v>
      </c>
      <c r="Q1548" s="11" t="s">
        <v>854</v>
      </c>
      <c r="R1548" s="153" t="s">
        <v>4876</v>
      </c>
      <c r="S1548" s="11">
        <v>18</v>
      </c>
      <c r="T1548" s="11" t="s">
        <v>5217</v>
      </c>
      <c r="V1548" s="14">
        <v>45710</v>
      </c>
      <c r="Z1548" s="11" t="s">
        <v>4823</v>
      </c>
      <c r="AA1548" s="15">
        <v>0.54166666666666663</v>
      </c>
      <c r="AB1548" t="str">
        <f>IF(L1548="","",VLOOKUP(L1548&amp;I1548,Продукция!A:I,9,0))</f>
        <v>рекомендация производителя набора</v>
      </c>
      <c r="AC1548" s="14">
        <v>45719</v>
      </c>
      <c r="AD1548" s="11" t="s">
        <v>2673</v>
      </c>
      <c r="AE1548" s="11" t="s">
        <v>4823</v>
      </c>
      <c r="AF1548" t="str">
        <f>IF(AD1548="","",VLOOKUP(AD1548,'Сотрудники и ссылки'!A:B,2,0))</f>
        <v>Серолог</v>
      </c>
      <c r="AG1548">
        <f>IF(AD1548="","",VLOOKUP(AD1548,'Сотрудники и ссылки'!A:C,3,0))</f>
        <v>20001771</v>
      </c>
      <c r="AH1548" s="11" t="s">
        <v>2673</v>
      </c>
      <c r="AI1548" t="str">
        <f>IF(AH1548="","",VLOOKUP(AH1548,'Сотрудники и ссылки'!A:B,2,0))</f>
        <v>Серолог</v>
      </c>
      <c r="AJ1548">
        <f>IF(AH1548="","",VLOOKUP(AH1548,'Сотрудники и ссылки'!A:C,3,0))</f>
        <v>20001771</v>
      </c>
      <c r="AK1548" s="14">
        <v>45719</v>
      </c>
      <c r="AL1548" s="2">
        <f>IF(AK1548="","",AK1548+VLOOKUP(I1548,'Вид исследования'!B:E,4,0))</f>
        <v>45720</v>
      </c>
      <c r="AM1548" s="2">
        <f>IF(AK1548="","",AK1548+VLOOKUP(I1548,'Вид исследования'!B:F,5,0))</f>
        <v>45720</v>
      </c>
      <c r="AN1548" s="14">
        <v>45719</v>
      </c>
      <c r="AP1548" s="11" t="s">
        <v>189</v>
      </c>
      <c r="AQ1548" t="str">
        <f>IFERROR(IF(L1548="","",VLOOKUP(L1548&amp;I1548,Продукция!A:K,11,0)),"обратитесь к админ справочника")</f>
        <v>согласно рекомендациям производителя теста</v>
      </c>
      <c r="AR1548" s="11" t="s">
        <v>4823</v>
      </c>
      <c r="AS1548" t="str">
        <f>IFERROR(IF(L1548="","",VLOOKUP(L1548&amp;I1548,Продукция!A:J,10,0)),"обратитесь к админ справочника")</f>
        <v>инструкция тест- ситема Биочек СК-120</v>
      </c>
      <c r="AT1548" s="11" t="s">
        <v>4823</v>
      </c>
      <c r="AU1548" s="11" t="s">
        <v>4823</v>
      </c>
      <c r="AV1548" s="11" t="s">
        <v>2673</v>
      </c>
      <c r="AW1548" s="11" t="s">
        <v>4824</v>
      </c>
      <c r="AX1548" s="11" t="s">
        <v>506</v>
      </c>
      <c r="AY1548" s="11" t="s">
        <v>1143</v>
      </c>
      <c r="AZ1548" s="11">
        <v>106</v>
      </c>
      <c r="BA1548" s="11">
        <v>38</v>
      </c>
      <c r="BC1548" s="11" t="s">
        <v>4992</v>
      </c>
    </row>
    <row r="1549" spans="1:55" x14ac:dyDescent="0.25">
      <c r="A1549" t="str">
        <f t="shared" si="29"/>
        <v>С/409ART (BioChek) инфекционный альвеолярный ринотрахеит тип А и В уровень антител</v>
      </c>
      <c r="B1549" t="str">
        <f>IF(E1549="","",INDEX(Лаборатории!A:A,MATCH('Производственный контроль'!E1549,Лаборатории!B:B,0)))</f>
        <v xml:space="preserve">КУРИНОЕ ЦАРСТВО АО </v>
      </c>
      <c r="C1549" t="str">
        <f>IF(E1549="","",VLOOKUP(E1549,Лаборатории!B:D,3,0))</f>
        <v>U377_CHL</v>
      </c>
      <c r="D1549" s="12">
        <v>45715</v>
      </c>
      <c r="E1549" s="11" t="s">
        <v>793</v>
      </c>
      <c r="F1549" s="11" t="s">
        <v>371</v>
      </c>
      <c r="G1549" s="11" t="s">
        <v>506</v>
      </c>
      <c r="H1549" s="11" t="s">
        <v>262</v>
      </c>
      <c r="I1549" s="11" t="s">
        <v>3409</v>
      </c>
      <c r="J1549" t="str">
        <f>IF(L1549="","",VLOOKUP(L1549,Продукция!B:D,3,0))</f>
        <v>Биологический_материал</v>
      </c>
      <c r="K1549" t="str">
        <f>IF(L1549="","",VLOOKUP(L1549,Продукция!B:C,2,0))</f>
        <v>Сыворотка крови</v>
      </c>
      <c r="L1549" s="151" t="s">
        <v>302</v>
      </c>
      <c r="M1549">
        <f>IF(L1549="","",VLOOKUP(L1549,Продукция!B:L,11,0))</f>
        <v>0</v>
      </c>
      <c r="N1549" s="11" t="s">
        <v>873</v>
      </c>
      <c r="P1549" s="11" t="s">
        <v>340</v>
      </c>
      <c r="Q1549" s="11" t="s">
        <v>854</v>
      </c>
      <c r="R1549" s="153" t="s">
        <v>4875</v>
      </c>
      <c r="S1549" s="11">
        <v>18</v>
      </c>
      <c r="T1549" s="11" t="s">
        <v>5217</v>
      </c>
      <c r="V1549" s="14">
        <v>45710</v>
      </c>
      <c r="Z1549" s="11" t="s">
        <v>4823</v>
      </c>
      <c r="AA1549" s="15">
        <v>0.54166666666666663</v>
      </c>
      <c r="AB1549" t="str">
        <f>IF(L1549="","",VLOOKUP(L1549&amp;I1549,Продукция!A:I,9,0))</f>
        <v>рекомендация производителя набора</v>
      </c>
      <c r="AC1549" s="14">
        <v>45719</v>
      </c>
      <c r="AD1549" s="11" t="s">
        <v>2673</v>
      </c>
      <c r="AE1549" s="11" t="s">
        <v>4823</v>
      </c>
      <c r="AF1549" t="str">
        <f>IF(AD1549="","",VLOOKUP(AD1549,'Сотрудники и ссылки'!A:B,2,0))</f>
        <v>Серолог</v>
      </c>
      <c r="AG1549">
        <f>IF(AD1549="","",VLOOKUP(AD1549,'Сотрудники и ссылки'!A:C,3,0))</f>
        <v>20001771</v>
      </c>
      <c r="AH1549" s="11" t="s">
        <v>2673</v>
      </c>
      <c r="AI1549" t="str">
        <f>IF(AH1549="","",VLOOKUP(AH1549,'Сотрудники и ссылки'!A:B,2,0))</f>
        <v>Серолог</v>
      </c>
      <c r="AJ1549">
        <f>IF(AH1549="","",VLOOKUP(AH1549,'Сотрудники и ссылки'!A:C,3,0))</f>
        <v>20001771</v>
      </c>
      <c r="AK1549" s="14">
        <v>45719</v>
      </c>
      <c r="AL1549" s="2">
        <f>IF(AK1549="","",AK1549+VLOOKUP(I1549,'Вид исследования'!B:E,4,0))</f>
        <v>45720</v>
      </c>
      <c r="AM1549" s="2">
        <f>IF(AK1549="","",AK1549+VLOOKUP(I1549,'Вид исследования'!B:F,5,0))</f>
        <v>45720</v>
      </c>
      <c r="AN1549" s="14">
        <v>45719</v>
      </c>
      <c r="AP1549" s="11" t="s">
        <v>189</v>
      </c>
      <c r="AQ1549" t="str">
        <f>IFERROR(IF(L1549="","",VLOOKUP(L1549&amp;I1549,Продукция!A:K,11,0)),"обратитесь к админ справочника")</f>
        <v>согласно рекомендациям производителя теста</v>
      </c>
      <c r="AR1549" s="11" t="s">
        <v>4823</v>
      </c>
      <c r="AS1549" t="str">
        <f>IFERROR(IF(L1549="","",VLOOKUP(L1549&amp;I1549,Продукция!A:J,10,0)),"обратитесь к админ справочника")</f>
        <v>инструкция тест- ситема Биочек СК-120</v>
      </c>
      <c r="AT1549" s="11" t="s">
        <v>4823</v>
      </c>
      <c r="AU1549" s="11" t="s">
        <v>4823</v>
      </c>
      <c r="AV1549" s="11" t="s">
        <v>2673</v>
      </c>
      <c r="AW1549" s="11" t="s">
        <v>4824</v>
      </c>
      <c r="AX1549" s="11" t="s">
        <v>506</v>
      </c>
      <c r="AY1549" s="11" t="s">
        <v>1144</v>
      </c>
      <c r="AZ1549" s="11">
        <v>106</v>
      </c>
      <c r="BA1549" s="11">
        <v>38</v>
      </c>
      <c r="BC1549" s="11" t="s">
        <v>4992</v>
      </c>
    </row>
    <row r="1550" spans="1:55" x14ac:dyDescent="0.25">
      <c r="A1550" t="str">
        <f t="shared" si="29"/>
        <v>С/409ART (BioChek) инфекционный альвеолярный ринотрахеит тип А и В уровень антител</v>
      </c>
      <c r="B1550" t="str">
        <f>IF(E1550="","",INDEX(Лаборатории!A:A,MATCH('Производственный контроль'!E1550,Лаборатории!B:B,0)))</f>
        <v xml:space="preserve">КУРИНОЕ ЦАРСТВО АО </v>
      </c>
      <c r="C1550" t="str">
        <f>IF(E1550="","",VLOOKUP(E1550,Лаборатории!B:D,3,0))</f>
        <v>U377_CHL</v>
      </c>
      <c r="D1550" s="12">
        <v>45715</v>
      </c>
      <c r="E1550" s="11" t="s">
        <v>793</v>
      </c>
      <c r="F1550" s="11" t="s">
        <v>371</v>
      </c>
      <c r="G1550" s="11" t="s">
        <v>506</v>
      </c>
      <c r="H1550" s="11" t="s">
        <v>262</v>
      </c>
      <c r="I1550" s="11" t="s">
        <v>3409</v>
      </c>
      <c r="J1550" t="str">
        <f>IF(L1550="","",VLOOKUP(L1550,Продукция!B:D,3,0))</f>
        <v>Биологический_материал</v>
      </c>
      <c r="K1550" t="str">
        <f>IF(L1550="","",VLOOKUP(L1550,Продукция!B:C,2,0))</f>
        <v>Сыворотка крови</v>
      </c>
      <c r="L1550" s="151" t="s">
        <v>302</v>
      </c>
      <c r="M1550">
        <f>IF(L1550="","",VLOOKUP(L1550,Продукция!B:L,11,0))</f>
        <v>0</v>
      </c>
      <c r="N1550" s="11" t="s">
        <v>873</v>
      </c>
      <c r="P1550" s="11" t="s">
        <v>340</v>
      </c>
      <c r="Q1550" s="11" t="s">
        <v>854</v>
      </c>
      <c r="R1550" s="153" t="s">
        <v>4885</v>
      </c>
      <c r="S1550" s="11">
        <v>18</v>
      </c>
      <c r="T1550" s="11" t="s">
        <v>5217</v>
      </c>
      <c r="V1550" s="14">
        <v>45713</v>
      </c>
      <c r="Z1550" s="11" t="s">
        <v>4823</v>
      </c>
      <c r="AA1550" s="15">
        <v>0.54166666666666663</v>
      </c>
      <c r="AB1550" t="str">
        <f>IF(L1550="","",VLOOKUP(L1550&amp;I1550,Продукция!A:I,9,0))</f>
        <v>рекомендация производителя набора</v>
      </c>
      <c r="AC1550" s="14">
        <v>45719</v>
      </c>
      <c r="AD1550" s="11" t="s">
        <v>2673</v>
      </c>
      <c r="AE1550" s="11" t="s">
        <v>4823</v>
      </c>
      <c r="AF1550" t="str">
        <f>IF(AD1550="","",VLOOKUP(AD1550,'Сотрудники и ссылки'!A:B,2,0))</f>
        <v>Серолог</v>
      </c>
      <c r="AG1550">
        <f>IF(AD1550="","",VLOOKUP(AD1550,'Сотрудники и ссылки'!A:C,3,0))</f>
        <v>20001771</v>
      </c>
      <c r="AH1550" s="11" t="s">
        <v>2673</v>
      </c>
      <c r="AI1550" t="str">
        <f>IF(AH1550="","",VLOOKUP(AH1550,'Сотрудники и ссылки'!A:B,2,0))</f>
        <v>Серолог</v>
      </c>
      <c r="AJ1550">
        <f>IF(AH1550="","",VLOOKUP(AH1550,'Сотрудники и ссылки'!A:C,3,0))</f>
        <v>20001771</v>
      </c>
      <c r="AK1550" s="14">
        <v>45719</v>
      </c>
      <c r="AL1550" s="2">
        <f>IF(AK1550="","",AK1550+VLOOKUP(I1550,'Вид исследования'!B:E,4,0))</f>
        <v>45720</v>
      </c>
      <c r="AM1550" s="2">
        <f>IF(AK1550="","",AK1550+VLOOKUP(I1550,'Вид исследования'!B:F,5,0))</f>
        <v>45720</v>
      </c>
      <c r="AN1550" s="14">
        <v>45719</v>
      </c>
      <c r="AP1550" s="11" t="s">
        <v>189</v>
      </c>
      <c r="AQ1550" t="str">
        <f>IFERROR(IF(L1550="","",VLOOKUP(L1550&amp;I1550,Продукция!A:K,11,0)),"обратитесь к админ справочника")</f>
        <v>согласно рекомендациям производителя теста</v>
      </c>
      <c r="AR1550" s="11" t="s">
        <v>4823</v>
      </c>
      <c r="AS1550" t="str">
        <f>IFERROR(IF(L1550="","",VLOOKUP(L1550&amp;I1550,Продукция!A:J,10,0)),"обратитесь к админ справочника")</f>
        <v>инструкция тест- ситема Биочек СК-120</v>
      </c>
      <c r="AT1550" s="11" t="s">
        <v>4823</v>
      </c>
      <c r="AU1550" s="11" t="s">
        <v>4823</v>
      </c>
      <c r="AV1550" s="11" t="s">
        <v>2673</v>
      </c>
      <c r="AW1550" s="11" t="s">
        <v>4824</v>
      </c>
      <c r="AX1550" s="11" t="s">
        <v>506</v>
      </c>
      <c r="AY1550" s="11" t="s">
        <v>1139</v>
      </c>
      <c r="AZ1550" s="11">
        <v>106</v>
      </c>
      <c r="BA1550" s="11">
        <v>38</v>
      </c>
      <c r="BC1550" s="11" t="s">
        <v>4992</v>
      </c>
    </row>
    <row r="1551" spans="1:55" x14ac:dyDescent="0.25">
      <c r="A1551" t="str">
        <f t="shared" si="29"/>
        <v>С/409ART (BioChek) инфекционный альвеолярный ринотрахеит тип А и В уровень антител</v>
      </c>
      <c r="B1551" t="str">
        <f>IF(E1551="","",INDEX(Лаборатории!A:A,MATCH('Производственный контроль'!E1551,Лаборатории!B:B,0)))</f>
        <v xml:space="preserve">КУРИНОЕ ЦАРСТВО АО </v>
      </c>
      <c r="C1551" t="str">
        <f>IF(E1551="","",VLOOKUP(E1551,Лаборатории!B:D,3,0))</f>
        <v>U377_CHL</v>
      </c>
      <c r="D1551" s="12">
        <v>45715</v>
      </c>
      <c r="E1551" s="11" t="s">
        <v>793</v>
      </c>
      <c r="F1551" s="11" t="s">
        <v>371</v>
      </c>
      <c r="G1551" s="11" t="s">
        <v>506</v>
      </c>
      <c r="H1551" s="11" t="s">
        <v>262</v>
      </c>
      <c r="I1551" s="11" t="s">
        <v>3409</v>
      </c>
      <c r="J1551" t="str">
        <f>IF(L1551="","",VLOOKUP(L1551,Продукция!B:D,3,0))</f>
        <v>Биологический_материал</v>
      </c>
      <c r="K1551" t="str">
        <f>IF(L1551="","",VLOOKUP(L1551,Продукция!B:C,2,0))</f>
        <v>Сыворотка крови</v>
      </c>
      <c r="L1551" s="151" t="s">
        <v>302</v>
      </c>
      <c r="M1551">
        <f>IF(L1551="","",VLOOKUP(L1551,Продукция!B:L,11,0))</f>
        <v>0</v>
      </c>
      <c r="N1551" s="11" t="s">
        <v>873</v>
      </c>
      <c r="P1551" s="11" t="s">
        <v>340</v>
      </c>
      <c r="Q1551" s="11" t="s">
        <v>854</v>
      </c>
      <c r="R1551" s="153" t="s">
        <v>4886</v>
      </c>
      <c r="S1551" s="11">
        <v>18</v>
      </c>
      <c r="T1551" s="11" t="s">
        <v>5217</v>
      </c>
      <c r="V1551" s="14">
        <v>45713</v>
      </c>
      <c r="Z1551" s="11" t="s">
        <v>4823</v>
      </c>
      <c r="AA1551" s="15">
        <v>0.54166666666666663</v>
      </c>
      <c r="AB1551" t="str">
        <f>IF(L1551="","",VLOOKUP(L1551&amp;I1551,Продукция!A:I,9,0))</f>
        <v>рекомендация производителя набора</v>
      </c>
      <c r="AC1551" s="14">
        <v>45719</v>
      </c>
      <c r="AD1551" s="11" t="s">
        <v>2673</v>
      </c>
      <c r="AE1551" s="11" t="s">
        <v>4823</v>
      </c>
      <c r="AF1551" t="str">
        <f>IF(AD1551="","",VLOOKUP(AD1551,'Сотрудники и ссылки'!A:B,2,0))</f>
        <v>Серолог</v>
      </c>
      <c r="AG1551">
        <f>IF(AD1551="","",VLOOKUP(AD1551,'Сотрудники и ссылки'!A:C,3,0))</f>
        <v>20001771</v>
      </c>
      <c r="AH1551" s="11" t="s">
        <v>2673</v>
      </c>
      <c r="AI1551" t="str">
        <f>IF(AH1551="","",VLOOKUP(AH1551,'Сотрудники и ссылки'!A:B,2,0))</f>
        <v>Серолог</v>
      </c>
      <c r="AJ1551">
        <f>IF(AH1551="","",VLOOKUP(AH1551,'Сотрудники и ссылки'!A:C,3,0))</f>
        <v>20001771</v>
      </c>
      <c r="AK1551" s="14">
        <v>45719</v>
      </c>
      <c r="AL1551" s="2">
        <f>IF(AK1551="","",AK1551+VLOOKUP(I1551,'Вид исследования'!B:E,4,0))</f>
        <v>45720</v>
      </c>
      <c r="AM1551" s="2">
        <f>IF(AK1551="","",AK1551+VLOOKUP(I1551,'Вид исследования'!B:F,5,0))</f>
        <v>45720</v>
      </c>
      <c r="AN1551" s="14">
        <v>45719</v>
      </c>
      <c r="AP1551" s="11" t="s">
        <v>189</v>
      </c>
      <c r="AQ1551" t="str">
        <f>IFERROR(IF(L1551="","",VLOOKUP(L1551&amp;I1551,Продукция!A:K,11,0)),"обратитесь к админ справочника")</f>
        <v>согласно рекомендациям производителя теста</v>
      </c>
      <c r="AR1551" s="11" t="s">
        <v>4823</v>
      </c>
      <c r="AS1551" t="str">
        <f>IFERROR(IF(L1551="","",VLOOKUP(L1551&amp;I1551,Продукция!A:J,10,0)),"обратитесь к админ справочника")</f>
        <v>инструкция тест- ситема Биочек СК-120</v>
      </c>
      <c r="AT1551" s="11" t="s">
        <v>4823</v>
      </c>
      <c r="AU1551" s="11" t="s">
        <v>4823</v>
      </c>
      <c r="AV1551" s="11" t="s">
        <v>2673</v>
      </c>
      <c r="AW1551" s="11" t="s">
        <v>4824</v>
      </c>
      <c r="AX1551" s="11" t="s">
        <v>506</v>
      </c>
      <c r="AY1551" s="11" t="s">
        <v>1140</v>
      </c>
      <c r="AZ1551" s="11">
        <v>106</v>
      </c>
      <c r="BA1551" s="11">
        <v>38</v>
      </c>
      <c r="BC1551" s="11" t="s">
        <v>4992</v>
      </c>
    </row>
    <row r="1552" spans="1:55" x14ac:dyDescent="0.25">
      <c r="A1552" t="str">
        <f t="shared" si="29"/>
        <v>С/409ART (BioChek) инфекционный альвеолярный ринотрахеит тип А и В уровень антител</v>
      </c>
      <c r="B1552" t="str">
        <f>IF(E1552="","",INDEX(Лаборатории!A:A,MATCH('Производственный контроль'!E1552,Лаборатории!B:B,0)))</f>
        <v xml:space="preserve">КУРИНОЕ ЦАРСТВО АО </v>
      </c>
      <c r="C1552" t="str">
        <f>IF(E1552="","",VLOOKUP(E1552,Лаборатории!B:D,3,0))</f>
        <v>U377_CHL</v>
      </c>
      <c r="D1552" s="12">
        <v>45715</v>
      </c>
      <c r="E1552" s="11" t="s">
        <v>793</v>
      </c>
      <c r="F1552" s="11" t="s">
        <v>371</v>
      </c>
      <c r="G1552" s="11" t="s">
        <v>506</v>
      </c>
      <c r="H1552" s="11" t="s">
        <v>262</v>
      </c>
      <c r="I1552" s="11" t="s">
        <v>3409</v>
      </c>
      <c r="J1552" t="str">
        <f>IF(L1552="","",VLOOKUP(L1552,Продукция!B:D,3,0))</f>
        <v>Биологический_материал</v>
      </c>
      <c r="K1552" t="str">
        <f>IF(L1552="","",VLOOKUP(L1552,Продукция!B:C,2,0))</f>
        <v>Сыворотка крови</v>
      </c>
      <c r="L1552" s="151" t="s">
        <v>302</v>
      </c>
      <c r="M1552">
        <f>IF(L1552="","",VLOOKUP(L1552,Продукция!B:L,11,0))</f>
        <v>0</v>
      </c>
      <c r="N1552" s="11" t="s">
        <v>873</v>
      </c>
      <c r="P1552" s="11" t="s">
        <v>340</v>
      </c>
      <c r="Q1552" s="11" t="s">
        <v>854</v>
      </c>
      <c r="R1552" s="153" t="s">
        <v>4890</v>
      </c>
      <c r="S1552" s="11">
        <v>18</v>
      </c>
      <c r="T1552" s="11" t="s">
        <v>5217</v>
      </c>
      <c r="V1552" s="14">
        <v>45714</v>
      </c>
      <c r="Z1552" s="11" t="s">
        <v>4823</v>
      </c>
      <c r="AA1552" s="15">
        <v>0.54166666666666663</v>
      </c>
      <c r="AB1552" t="str">
        <f>IF(L1552="","",VLOOKUP(L1552&amp;I1552,Продукция!A:I,9,0))</f>
        <v>рекомендация производителя набора</v>
      </c>
      <c r="AC1552" s="14">
        <v>45719</v>
      </c>
      <c r="AD1552" s="11" t="s">
        <v>2673</v>
      </c>
      <c r="AE1552" s="11" t="s">
        <v>4823</v>
      </c>
      <c r="AF1552" t="str">
        <f>IF(AD1552="","",VLOOKUP(AD1552,'Сотрудники и ссылки'!A:B,2,0))</f>
        <v>Серолог</v>
      </c>
      <c r="AG1552">
        <f>IF(AD1552="","",VLOOKUP(AD1552,'Сотрудники и ссылки'!A:C,3,0))</f>
        <v>20001771</v>
      </c>
      <c r="AH1552" s="11" t="s">
        <v>2673</v>
      </c>
      <c r="AI1552" t="str">
        <f>IF(AH1552="","",VLOOKUP(AH1552,'Сотрудники и ссылки'!A:B,2,0))</f>
        <v>Серолог</v>
      </c>
      <c r="AJ1552">
        <f>IF(AH1552="","",VLOOKUP(AH1552,'Сотрудники и ссылки'!A:C,3,0))</f>
        <v>20001771</v>
      </c>
      <c r="AK1552" s="14">
        <v>45719</v>
      </c>
      <c r="AL1552" s="2">
        <f>IF(AK1552="","",AK1552+VLOOKUP(I1552,'Вид исследования'!B:E,4,0))</f>
        <v>45720</v>
      </c>
      <c r="AM1552" s="2">
        <f>IF(AK1552="","",AK1552+VLOOKUP(I1552,'Вид исследования'!B:F,5,0))</f>
        <v>45720</v>
      </c>
      <c r="AN1552" s="14">
        <v>45719</v>
      </c>
      <c r="AP1552" s="11" t="s">
        <v>189</v>
      </c>
      <c r="AQ1552" t="str">
        <f>IFERROR(IF(L1552="","",VLOOKUP(L1552&amp;I1552,Продукция!A:K,11,0)),"обратитесь к админ справочника")</f>
        <v>согласно рекомендациям производителя теста</v>
      </c>
      <c r="AR1552" s="11" t="s">
        <v>4823</v>
      </c>
      <c r="AS1552" t="str">
        <f>IFERROR(IF(L1552="","",VLOOKUP(L1552&amp;I1552,Продукция!A:J,10,0)),"обратитесь к админ справочника")</f>
        <v>инструкция тест- ситема Биочек СК-120</v>
      </c>
      <c r="AT1552" s="11" t="s">
        <v>4823</v>
      </c>
      <c r="AU1552" s="11" t="s">
        <v>4823</v>
      </c>
      <c r="AV1552" s="11" t="s">
        <v>2673</v>
      </c>
      <c r="AW1552" s="11" t="s">
        <v>4824</v>
      </c>
      <c r="AX1552" s="11" t="s">
        <v>506</v>
      </c>
      <c r="AY1552" s="11" t="s">
        <v>1124</v>
      </c>
      <c r="AZ1552" s="11">
        <v>106</v>
      </c>
      <c r="BA1552" s="11">
        <v>38</v>
      </c>
      <c r="BC1552" s="11" t="s">
        <v>4992</v>
      </c>
    </row>
    <row r="1553" spans="1:55" x14ac:dyDescent="0.25">
      <c r="A1553" t="str">
        <f t="shared" si="29"/>
        <v>С/409IBD (BioChek) болезнь Гамборо уровень антител</v>
      </c>
      <c r="B1553" t="str">
        <f>IF(E1553="","",INDEX(Лаборатории!A:A,MATCH('Производственный контроль'!E1553,Лаборатории!B:B,0)))</f>
        <v xml:space="preserve">КУРИНОЕ ЦАРСТВО АО </v>
      </c>
      <c r="C1553" t="str">
        <f>IF(E1553="","",VLOOKUP(E1553,Лаборатории!B:D,3,0))</f>
        <v>U377_CHL</v>
      </c>
      <c r="D1553" s="12">
        <v>45715</v>
      </c>
      <c r="E1553" s="11" t="s">
        <v>793</v>
      </c>
      <c r="F1553" s="11" t="s">
        <v>371</v>
      </c>
      <c r="G1553" s="11" t="s">
        <v>506</v>
      </c>
      <c r="H1553" s="11" t="s">
        <v>262</v>
      </c>
      <c r="I1553" s="11" t="s">
        <v>3415</v>
      </c>
      <c r="J1553" t="str">
        <f>IF(L1553="","",VLOOKUP(L1553,Продукция!B:D,3,0))</f>
        <v>Биологический_материал</v>
      </c>
      <c r="K1553" t="str">
        <f>IF(L1553="","",VLOOKUP(L1553,Продукция!B:C,2,0))</f>
        <v>Сыворотка крови</v>
      </c>
      <c r="L1553" s="151" t="s">
        <v>302</v>
      </c>
      <c r="M1553">
        <f>IF(L1553="","",VLOOKUP(L1553,Продукция!B:L,11,0))</f>
        <v>0</v>
      </c>
      <c r="N1553" s="11" t="s">
        <v>873</v>
      </c>
      <c r="P1553" s="11" t="s">
        <v>340</v>
      </c>
      <c r="Q1553" s="11" t="s">
        <v>854</v>
      </c>
      <c r="R1553" s="153" t="s">
        <v>4876</v>
      </c>
      <c r="S1553" s="11">
        <v>18</v>
      </c>
      <c r="T1553" s="11" t="s">
        <v>5217</v>
      </c>
      <c r="V1553" s="14">
        <v>45710</v>
      </c>
      <c r="Z1553" s="11" t="s">
        <v>4823</v>
      </c>
      <c r="AA1553" s="15">
        <v>0.54166666666666663</v>
      </c>
      <c r="AB1553" t="str">
        <f>IF(L1553="","",VLOOKUP(L1553&amp;I1553,Продукция!A:I,9,0))</f>
        <v>рекомендация производителя набора</v>
      </c>
      <c r="AC1553" s="14">
        <v>45719</v>
      </c>
      <c r="AD1553" s="11" t="s">
        <v>2673</v>
      </c>
      <c r="AE1553" s="11" t="s">
        <v>4823</v>
      </c>
      <c r="AF1553" t="str">
        <f>IF(AD1553="","",VLOOKUP(AD1553,'Сотрудники и ссылки'!A:B,2,0))</f>
        <v>Серолог</v>
      </c>
      <c r="AG1553">
        <f>IF(AD1553="","",VLOOKUP(AD1553,'Сотрудники и ссылки'!A:C,3,0))</f>
        <v>20001771</v>
      </c>
      <c r="AH1553" s="11" t="s">
        <v>2673</v>
      </c>
      <c r="AI1553" t="str">
        <f>IF(AH1553="","",VLOOKUP(AH1553,'Сотрудники и ссылки'!A:B,2,0))</f>
        <v>Серолог</v>
      </c>
      <c r="AJ1553">
        <f>IF(AH1553="","",VLOOKUP(AH1553,'Сотрудники и ссылки'!A:C,3,0))</f>
        <v>20001771</v>
      </c>
      <c r="AK1553" s="14">
        <v>45719</v>
      </c>
      <c r="AL1553" s="2">
        <f>IF(AK1553="","",AK1553+VLOOKUP(I1553,'Вид исследования'!B:E,4,0))</f>
        <v>45720</v>
      </c>
      <c r="AM1553" s="2">
        <f>IF(AK1553="","",AK1553+VLOOKUP(I1553,'Вид исследования'!B:F,5,0))</f>
        <v>45720</v>
      </c>
      <c r="AN1553" s="14">
        <v>45719</v>
      </c>
      <c r="AP1553" s="11" t="s">
        <v>189</v>
      </c>
      <c r="AQ1553" t="str">
        <f>IFERROR(IF(L1553="","",VLOOKUP(L1553&amp;I1553,Продукция!A:K,11,0)),"обратитесь к админ справочника")</f>
        <v>согласно рекомендациям производителя теста</v>
      </c>
      <c r="AR1553" s="11" t="s">
        <v>4823</v>
      </c>
      <c r="AS1553" t="str">
        <f>IFERROR(IF(L1553="","",VLOOKUP(L1553&amp;I1553,Продукция!A:J,10,0)),"обратитесь к админ справочника")</f>
        <v>инструкция тест- ситема Биочек СК-113</v>
      </c>
      <c r="AT1553" s="11" t="s">
        <v>4823</v>
      </c>
      <c r="AU1553" s="11" t="s">
        <v>4823</v>
      </c>
      <c r="AV1553" s="11" t="s">
        <v>2673</v>
      </c>
      <c r="AW1553" s="11" t="s">
        <v>4824</v>
      </c>
      <c r="AX1553" s="11" t="s">
        <v>506</v>
      </c>
      <c r="AY1553" s="11" t="s">
        <v>1143</v>
      </c>
      <c r="AZ1553" s="11">
        <v>106</v>
      </c>
      <c r="BA1553" s="11">
        <v>38</v>
      </c>
      <c r="BC1553" s="11" t="s">
        <v>4992</v>
      </c>
    </row>
    <row r="1554" spans="1:55" x14ac:dyDescent="0.25">
      <c r="A1554" t="str">
        <f t="shared" si="29"/>
        <v>С/409IBD (BioChek) болезнь Гамборо уровень антител</v>
      </c>
      <c r="B1554" t="str">
        <f>IF(E1554="","",INDEX(Лаборатории!A:A,MATCH('Производственный контроль'!E1554,Лаборатории!B:B,0)))</f>
        <v xml:space="preserve">КУРИНОЕ ЦАРСТВО АО </v>
      </c>
      <c r="C1554" t="str">
        <f>IF(E1554="","",VLOOKUP(E1554,Лаборатории!B:D,3,0))</f>
        <v>U377_CHL</v>
      </c>
      <c r="D1554" s="12">
        <v>45715</v>
      </c>
      <c r="E1554" s="11" t="s">
        <v>793</v>
      </c>
      <c r="F1554" s="11" t="s">
        <v>371</v>
      </c>
      <c r="G1554" s="11" t="s">
        <v>506</v>
      </c>
      <c r="H1554" s="11" t="s">
        <v>262</v>
      </c>
      <c r="I1554" s="11" t="s">
        <v>3415</v>
      </c>
      <c r="J1554" t="str">
        <f>IF(L1554="","",VLOOKUP(L1554,Продукция!B:D,3,0))</f>
        <v>Биологический_материал</v>
      </c>
      <c r="K1554" t="str">
        <f>IF(L1554="","",VLOOKUP(L1554,Продукция!B:C,2,0))</f>
        <v>Сыворотка крови</v>
      </c>
      <c r="L1554" s="151" t="s">
        <v>302</v>
      </c>
      <c r="M1554">
        <f>IF(L1554="","",VLOOKUP(L1554,Продукция!B:L,11,0))</f>
        <v>0</v>
      </c>
      <c r="N1554" s="11" t="s">
        <v>873</v>
      </c>
      <c r="P1554" s="11" t="s">
        <v>340</v>
      </c>
      <c r="Q1554" s="11" t="s">
        <v>854</v>
      </c>
      <c r="R1554" s="153" t="s">
        <v>4875</v>
      </c>
      <c r="S1554" s="11">
        <v>18</v>
      </c>
      <c r="T1554" s="11" t="s">
        <v>5217</v>
      </c>
      <c r="V1554" s="14">
        <v>45710</v>
      </c>
      <c r="Z1554" s="11" t="s">
        <v>4823</v>
      </c>
      <c r="AA1554" s="15">
        <v>0.54166666666666663</v>
      </c>
      <c r="AB1554" t="str">
        <f>IF(L1554="","",VLOOKUP(L1554&amp;I1554,Продукция!A:I,9,0))</f>
        <v>рекомендация производителя набора</v>
      </c>
      <c r="AC1554" s="14">
        <v>45719</v>
      </c>
      <c r="AD1554" s="11" t="s">
        <v>2673</v>
      </c>
      <c r="AE1554" s="11" t="s">
        <v>4823</v>
      </c>
      <c r="AF1554" t="str">
        <f>IF(AD1554="","",VLOOKUP(AD1554,'Сотрудники и ссылки'!A:B,2,0))</f>
        <v>Серолог</v>
      </c>
      <c r="AG1554">
        <f>IF(AD1554="","",VLOOKUP(AD1554,'Сотрудники и ссылки'!A:C,3,0))</f>
        <v>20001771</v>
      </c>
      <c r="AH1554" s="11" t="s">
        <v>2673</v>
      </c>
      <c r="AI1554" t="str">
        <f>IF(AH1554="","",VLOOKUP(AH1554,'Сотрудники и ссылки'!A:B,2,0))</f>
        <v>Серолог</v>
      </c>
      <c r="AJ1554">
        <f>IF(AH1554="","",VLOOKUP(AH1554,'Сотрудники и ссылки'!A:C,3,0))</f>
        <v>20001771</v>
      </c>
      <c r="AK1554" s="14">
        <v>45719</v>
      </c>
      <c r="AL1554" s="2">
        <f>IF(AK1554="","",AK1554+VLOOKUP(I1554,'Вид исследования'!B:E,4,0))</f>
        <v>45720</v>
      </c>
      <c r="AM1554" s="2">
        <f>IF(AK1554="","",AK1554+VLOOKUP(I1554,'Вид исследования'!B:F,5,0))</f>
        <v>45720</v>
      </c>
      <c r="AN1554" s="14">
        <v>45719</v>
      </c>
      <c r="AP1554" s="11" t="s">
        <v>189</v>
      </c>
      <c r="AQ1554" t="str">
        <f>IFERROR(IF(L1554="","",VLOOKUP(L1554&amp;I1554,Продукция!A:K,11,0)),"обратитесь к админ справочника")</f>
        <v>согласно рекомендациям производителя теста</v>
      </c>
      <c r="AR1554" s="11" t="s">
        <v>4823</v>
      </c>
      <c r="AS1554" t="str">
        <f>IFERROR(IF(L1554="","",VLOOKUP(L1554&amp;I1554,Продукция!A:J,10,0)),"обратитесь к админ справочника")</f>
        <v>инструкция тест- ситема Биочек СК-113</v>
      </c>
      <c r="AT1554" s="11" t="s">
        <v>4823</v>
      </c>
      <c r="AU1554" s="11" t="s">
        <v>4823</v>
      </c>
      <c r="AV1554" s="11" t="s">
        <v>2673</v>
      </c>
      <c r="AW1554" s="11" t="s">
        <v>4824</v>
      </c>
      <c r="AX1554" s="11" t="s">
        <v>506</v>
      </c>
      <c r="AY1554" s="11" t="s">
        <v>1144</v>
      </c>
      <c r="AZ1554" s="11">
        <v>106</v>
      </c>
      <c r="BA1554" s="11">
        <v>38</v>
      </c>
      <c r="BC1554" s="11" t="s">
        <v>4992</v>
      </c>
    </row>
    <row r="1555" spans="1:55" x14ac:dyDescent="0.25">
      <c r="A1555" t="str">
        <f t="shared" si="29"/>
        <v>С/409IBD (BioChek) болезнь Гамборо уровень антител</v>
      </c>
      <c r="B1555" t="str">
        <f>IF(E1555="","",INDEX(Лаборатории!A:A,MATCH('Производственный контроль'!E1555,Лаборатории!B:B,0)))</f>
        <v xml:space="preserve">КУРИНОЕ ЦАРСТВО АО </v>
      </c>
      <c r="C1555" t="str">
        <f>IF(E1555="","",VLOOKUP(E1555,Лаборатории!B:D,3,0))</f>
        <v>U377_CHL</v>
      </c>
      <c r="D1555" s="12">
        <v>45715</v>
      </c>
      <c r="E1555" s="11" t="s">
        <v>793</v>
      </c>
      <c r="F1555" s="11" t="s">
        <v>371</v>
      </c>
      <c r="G1555" s="11" t="s">
        <v>506</v>
      </c>
      <c r="H1555" s="11" t="s">
        <v>262</v>
      </c>
      <c r="I1555" s="11" t="s">
        <v>3415</v>
      </c>
      <c r="J1555" t="str">
        <f>IF(L1555="","",VLOOKUP(L1555,Продукция!B:D,3,0))</f>
        <v>Биологический_материал</v>
      </c>
      <c r="K1555" t="str">
        <f>IF(L1555="","",VLOOKUP(L1555,Продукция!B:C,2,0))</f>
        <v>Сыворотка крови</v>
      </c>
      <c r="L1555" s="151" t="s">
        <v>302</v>
      </c>
      <c r="M1555">
        <f>IF(L1555="","",VLOOKUP(L1555,Продукция!B:L,11,0))</f>
        <v>0</v>
      </c>
      <c r="N1555" s="11" t="s">
        <v>873</v>
      </c>
      <c r="P1555" s="11" t="s">
        <v>340</v>
      </c>
      <c r="Q1555" s="11" t="s">
        <v>854</v>
      </c>
      <c r="R1555" s="153" t="s">
        <v>4885</v>
      </c>
      <c r="S1555" s="11">
        <v>18</v>
      </c>
      <c r="T1555" s="11" t="s">
        <v>5217</v>
      </c>
      <c r="V1555" s="14">
        <v>45713</v>
      </c>
      <c r="Z1555" s="11" t="s">
        <v>4823</v>
      </c>
      <c r="AA1555" s="15">
        <v>0.54166666666666663</v>
      </c>
      <c r="AB1555" t="str">
        <f>IF(L1555="","",VLOOKUP(L1555&amp;I1555,Продукция!A:I,9,0))</f>
        <v>рекомендация производителя набора</v>
      </c>
      <c r="AC1555" s="14">
        <v>45719</v>
      </c>
      <c r="AD1555" s="11" t="s">
        <v>2673</v>
      </c>
      <c r="AE1555" s="11" t="s">
        <v>4823</v>
      </c>
      <c r="AF1555" t="str">
        <f>IF(AD1555="","",VLOOKUP(AD1555,'Сотрудники и ссылки'!A:B,2,0))</f>
        <v>Серолог</v>
      </c>
      <c r="AG1555">
        <f>IF(AD1555="","",VLOOKUP(AD1555,'Сотрудники и ссылки'!A:C,3,0))</f>
        <v>20001771</v>
      </c>
      <c r="AH1555" s="11" t="s">
        <v>2673</v>
      </c>
      <c r="AI1555" t="str">
        <f>IF(AH1555="","",VLOOKUP(AH1555,'Сотрудники и ссылки'!A:B,2,0))</f>
        <v>Серолог</v>
      </c>
      <c r="AJ1555">
        <f>IF(AH1555="","",VLOOKUP(AH1555,'Сотрудники и ссылки'!A:C,3,0))</f>
        <v>20001771</v>
      </c>
      <c r="AK1555" s="14">
        <v>45719</v>
      </c>
      <c r="AL1555" s="2">
        <f>IF(AK1555="","",AK1555+VLOOKUP(I1555,'Вид исследования'!B:E,4,0))</f>
        <v>45720</v>
      </c>
      <c r="AM1555" s="2">
        <f>IF(AK1555="","",AK1555+VLOOKUP(I1555,'Вид исследования'!B:F,5,0))</f>
        <v>45720</v>
      </c>
      <c r="AN1555" s="14">
        <v>45719</v>
      </c>
      <c r="AP1555" s="11" t="s">
        <v>189</v>
      </c>
      <c r="AQ1555" t="str">
        <f>IFERROR(IF(L1555="","",VLOOKUP(L1555&amp;I1555,Продукция!A:K,11,0)),"обратитесь к админ справочника")</f>
        <v>согласно рекомендациям производителя теста</v>
      </c>
      <c r="AR1555" s="11" t="s">
        <v>4823</v>
      </c>
      <c r="AS1555" t="str">
        <f>IFERROR(IF(L1555="","",VLOOKUP(L1555&amp;I1555,Продукция!A:J,10,0)),"обратитесь к админ справочника")</f>
        <v>инструкция тест- ситема Биочек СК-113</v>
      </c>
      <c r="AT1555" s="11" t="s">
        <v>4823</v>
      </c>
      <c r="AU1555" s="11" t="s">
        <v>4823</v>
      </c>
      <c r="AV1555" s="11" t="s">
        <v>2673</v>
      </c>
      <c r="AW1555" s="11" t="s">
        <v>4824</v>
      </c>
      <c r="AX1555" s="11" t="s">
        <v>506</v>
      </c>
      <c r="AY1555" s="11" t="s">
        <v>1139</v>
      </c>
      <c r="AZ1555" s="11">
        <v>106</v>
      </c>
      <c r="BA1555" s="11">
        <v>38</v>
      </c>
      <c r="BC1555" s="11" t="s">
        <v>4992</v>
      </c>
    </row>
    <row r="1556" spans="1:55" x14ac:dyDescent="0.25">
      <c r="A1556" t="str">
        <f t="shared" si="29"/>
        <v>С/409IBD (BioChek) болезнь Гамборо уровень антител</v>
      </c>
      <c r="B1556" t="str">
        <f>IF(E1556="","",INDEX(Лаборатории!A:A,MATCH('Производственный контроль'!E1556,Лаборатории!B:B,0)))</f>
        <v xml:space="preserve">КУРИНОЕ ЦАРСТВО АО </v>
      </c>
      <c r="C1556" t="str">
        <f>IF(E1556="","",VLOOKUP(E1556,Лаборатории!B:D,3,0))</f>
        <v>U377_CHL</v>
      </c>
      <c r="D1556" s="12">
        <v>45715</v>
      </c>
      <c r="E1556" s="11" t="s">
        <v>793</v>
      </c>
      <c r="F1556" s="11" t="s">
        <v>371</v>
      </c>
      <c r="G1556" s="11" t="s">
        <v>506</v>
      </c>
      <c r="H1556" s="11" t="s">
        <v>262</v>
      </c>
      <c r="I1556" s="11" t="s">
        <v>3415</v>
      </c>
      <c r="J1556" t="str">
        <f>IF(L1556="","",VLOOKUP(L1556,Продукция!B:D,3,0))</f>
        <v>Биологический_материал</v>
      </c>
      <c r="K1556" t="str">
        <f>IF(L1556="","",VLOOKUP(L1556,Продукция!B:C,2,0))</f>
        <v>Сыворотка крови</v>
      </c>
      <c r="L1556" s="151" t="s">
        <v>302</v>
      </c>
      <c r="M1556">
        <f>IF(L1556="","",VLOOKUP(L1556,Продукция!B:L,11,0))</f>
        <v>0</v>
      </c>
      <c r="N1556" s="11" t="s">
        <v>873</v>
      </c>
      <c r="P1556" s="11" t="s">
        <v>340</v>
      </c>
      <c r="Q1556" s="11" t="s">
        <v>854</v>
      </c>
      <c r="R1556" s="153" t="s">
        <v>4886</v>
      </c>
      <c r="S1556" s="11">
        <v>18</v>
      </c>
      <c r="T1556" s="11" t="s">
        <v>5217</v>
      </c>
      <c r="V1556" s="14">
        <v>45713</v>
      </c>
      <c r="Z1556" s="11" t="s">
        <v>4823</v>
      </c>
      <c r="AA1556" s="15">
        <v>0.54166666666666663</v>
      </c>
      <c r="AB1556" t="str">
        <f>IF(L1556="","",VLOOKUP(L1556&amp;I1556,Продукция!A:I,9,0))</f>
        <v>рекомендация производителя набора</v>
      </c>
      <c r="AC1556" s="14">
        <v>45719</v>
      </c>
      <c r="AD1556" s="11" t="s">
        <v>2673</v>
      </c>
      <c r="AE1556" s="11" t="s">
        <v>4823</v>
      </c>
      <c r="AF1556" t="str">
        <f>IF(AD1556="","",VLOOKUP(AD1556,'Сотрудники и ссылки'!A:B,2,0))</f>
        <v>Серолог</v>
      </c>
      <c r="AG1556">
        <f>IF(AD1556="","",VLOOKUP(AD1556,'Сотрудники и ссылки'!A:C,3,0))</f>
        <v>20001771</v>
      </c>
      <c r="AH1556" s="11" t="s">
        <v>2673</v>
      </c>
      <c r="AI1556" t="str">
        <f>IF(AH1556="","",VLOOKUP(AH1556,'Сотрудники и ссылки'!A:B,2,0))</f>
        <v>Серолог</v>
      </c>
      <c r="AJ1556">
        <f>IF(AH1556="","",VLOOKUP(AH1556,'Сотрудники и ссылки'!A:C,3,0))</f>
        <v>20001771</v>
      </c>
      <c r="AK1556" s="14">
        <v>45719</v>
      </c>
      <c r="AL1556" s="2">
        <f>IF(AK1556="","",AK1556+VLOOKUP(I1556,'Вид исследования'!B:E,4,0))</f>
        <v>45720</v>
      </c>
      <c r="AM1556" s="2">
        <f>IF(AK1556="","",AK1556+VLOOKUP(I1556,'Вид исследования'!B:F,5,0))</f>
        <v>45720</v>
      </c>
      <c r="AN1556" s="14">
        <v>45719</v>
      </c>
      <c r="AP1556" s="11" t="s">
        <v>189</v>
      </c>
      <c r="AQ1556" t="str">
        <f>IFERROR(IF(L1556="","",VLOOKUP(L1556&amp;I1556,Продукция!A:K,11,0)),"обратитесь к админ справочника")</f>
        <v>согласно рекомендациям производителя теста</v>
      </c>
      <c r="AR1556" s="11" t="s">
        <v>4823</v>
      </c>
      <c r="AS1556" t="str">
        <f>IFERROR(IF(L1556="","",VLOOKUP(L1556&amp;I1556,Продукция!A:J,10,0)),"обратитесь к админ справочника")</f>
        <v>инструкция тест- ситема Биочек СК-113</v>
      </c>
      <c r="AT1556" s="11" t="s">
        <v>4823</v>
      </c>
      <c r="AU1556" s="11" t="s">
        <v>4823</v>
      </c>
      <c r="AV1556" s="11" t="s">
        <v>2673</v>
      </c>
      <c r="AW1556" s="11" t="s">
        <v>4824</v>
      </c>
      <c r="AX1556" s="11" t="s">
        <v>506</v>
      </c>
      <c r="AY1556" s="11" t="s">
        <v>1140</v>
      </c>
      <c r="AZ1556" s="11">
        <v>106</v>
      </c>
      <c r="BA1556" s="11">
        <v>38</v>
      </c>
      <c r="BC1556" s="11" t="s">
        <v>4992</v>
      </c>
    </row>
    <row r="1557" spans="1:55" x14ac:dyDescent="0.25">
      <c r="A1557" t="str">
        <f t="shared" si="29"/>
        <v>С/409IBD (BioChek) болезнь Гамборо уровень антител</v>
      </c>
      <c r="B1557" t="str">
        <f>IF(E1557="","",INDEX(Лаборатории!A:A,MATCH('Производственный контроль'!E1557,Лаборатории!B:B,0)))</f>
        <v xml:space="preserve">КУРИНОЕ ЦАРСТВО АО </v>
      </c>
      <c r="C1557" t="str">
        <f>IF(E1557="","",VLOOKUP(E1557,Лаборатории!B:D,3,0))</f>
        <v>U377_CHL</v>
      </c>
      <c r="D1557" s="12">
        <v>45715</v>
      </c>
      <c r="E1557" s="11" t="s">
        <v>793</v>
      </c>
      <c r="F1557" s="11" t="s">
        <v>371</v>
      </c>
      <c r="G1557" s="11" t="s">
        <v>506</v>
      </c>
      <c r="H1557" s="11" t="s">
        <v>262</v>
      </c>
      <c r="I1557" s="11" t="s">
        <v>3415</v>
      </c>
      <c r="J1557" t="str">
        <f>IF(L1557="","",VLOOKUP(L1557,Продукция!B:D,3,0))</f>
        <v>Биологический_материал</v>
      </c>
      <c r="K1557" t="str">
        <f>IF(L1557="","",VLOOKUP(L1557,Продукция!B:C,2,0))</f>
        <v>Сыворотка крови</v>
      </c>
      <c r="L1557" s="151" t="s">
        <v>302</v>
      </c>
      <c r="M1557">
        <f>IF(L1557="","",VLOOKUP(L1557,Продукция!B:L,11,0))</f>
        <v>0</v>
      </c>
      <c r="N1557" s="11" t="s">
        <v>873</v>
      </c>
      <c r="P1557" s="11" t="s">
        <v>340</v>
      </c>
      <c r="Q1557" s="11" t="s">
        <v>854</v>
      </c>
      <c r="R1557" s="153" t="s">
        <v>4890</v>
      </c>
      <c r="S1557" s="11">
        <v>18</v>
      </c>
      <c r="T1557" s="11" t="s">
        <v>5217</v>
      </c>
      <c r="V1557" s="14">
        <v>45714</v>
      </c>
      <c r="Z1557" s="11" t="s">
        <v>4823</v>
      </c>
      <c r="AA1557" s="15">
        <v>0.54166666666666663</v>
      </c>
      <c r="AB1557" t="str">
        <f>IF(L1557="","",VLOOKUP(L1557&amp;I1557,Продукция!A:I,9,0))</f>
        <v>рекомендация производителя набора</v>
      </c>
      <c r="AC1557" s="14">
        <v>45719</v>
      </c>
      <c r="AD1557" s="11" t="s">
        <v>2673</v>
      </c>
      <c r="AE1557" s="11" t="s">
        <v>4823</v>
      </c>
      <c r="AF1557" t="str">
        <f>IF(AD1557="","",VLOOKUP(AD1557,'Сотрудники и ссылки'!A:B,2,0))</f>
        <v>Серолог</v>
      </c>
      <c r="AG1557">
        <f>IF(AD1557="","",VLOOKUP(AD1557,'Сотрудники и ссылки'!A:C,3,0))</f>
        <v>20001771</v>
      </c>
      <c r="AH1557" s="11" t="s">
        <v>2673</v>
      </c>
      <c r="AI1557" t="str">
        <f>IF(AH1557="","",VLOOKUP(AH1557,'Сотрудники и ссылки'!A:B,2,0))</f>
        <v>Серолог</v>
      </c>
      <c r="AJ1557">
        <f>IF(AH1557="","",VLOOKUP(AH1557,'Сотрудники и ссылки'!A:C,3,0))</f>
        <v>20001771</v>
      </c>
      <c r="AK1557" s="14">
        <v>45719</v>
      </c>
      <c r="AL1557" s="2">
        <f>IF(AK1557="","",AK1557+VLOOKUP(I1557,'Вид исследования'!B:E,4,0))</f>
        <v>45720</v>
      </c>
      <c r="AM1557" s="2">
        <f>IF(AK1557="","",AK1557+VLOOKUP(I1557,'Вид исследования'!B:F,5,0))</f>
        <v>45720</v>
      </c>
      <c r="AN1557" s="14">
        <v>45719</v>
      </c>
      <c r="AP1557" s="11" t="s">
        <v>189</v>
      </c>
      <c r="AQ1557" t="str">
        <f>IFERROR(IF(L1557="","",VLOOKUP(L1557&amp;I1557,Продукция!A:K,11,0)),"обратитесь к админ справочника")</f>
        <v>согласно рекомендациям производителя теста</v>
      </c>
      <c r="AR1557" s="11" t="s">
        <v>4823</v>
      </c>
      <c r="AS1557" t="str">
        <f>IFERROR(IF(L1557="","",VLOOKUP(L1557&amp;I1557,Продукция!A:J,10,0)),"обратитесь к админ справочника")</f>
        <v>инструкция тест- ситема Биочек СК-113</v>
      </c>
      <c r="AT1557" s="11" t="s">
        <v>4823</v>
      </c>
      <c r="AU1557" s="11" t="s">
        <v>4823</v>
      </c>
      <c r="AV1557" s="11" t="s">
        <v>2673</v>
      </c>
      <c r="AW1557" s="11" t="s">
        <v>4824</v>
      </c>
      <c r="AX1557" s="11" t="s">
        <v>506</v>
      </c>
      <c r="AY1557" s="11" t="s">
        <v>1124</v>
      </c>
      <c r="AZ1557" s="11">
        <v>106</v>
      </c>
      <c r="BA1557" s="11">
        <v>38</v>
      </c>
      <c r="BC1557" s="11" t="s">
        <v>4992</v>
      </c>
    </row>
    <row r="1558" spans="1:55" x14ac:dyDescent="0.25">
      <c r="A1558" t="str">
        <f t="shared" si="29"/>
        <v>С/409IBV (BioChek) инфекционный бронхит уровень антител</v>
      </c>
      <c r="B1558" t="str">
        <f>IF(E1558="","",INDEX(Лаборатории!A:A,MATCH('Производственный контроль'!E1558,Лаборатории!B:B,0)))</f>
        <v xml:space="preserve">КУРИНОЕ ЦАРСТВО АО </v>
      </c>
      <c r="C1558" t="str">
        <f>IF(E1558="","",VLOOKUP(E1558,Лаборатории!B:D,3,0))</f>
        <v>U377_CHL</v>
      </c>
      <c r="D1558" s="12">
        <v>45715</v>
      </c>
      <c r="E1558" s="11" t="s">
        <v>793</v>
      </c>
      <c r="F1558" s="11" t="s">
        <v>371</v>
      </c>
      <c r="G1558" s="11" t="s">
        <v>506</v>
      </c>
      <c r="H1558" s="11" t="s">
        <v>262</v>
      </c>
      <c r="I1558" s="11" t="s">
        <v>3416</v>
      </c>
      <c r="J1558" t="str">
        <f>IF(L1558="","",VLOOKUP(L1558,Продукция!B:D,3,0))</f>
        <v>Биологический_материал</v>
      </c>
      <c r="K1558" t="str">
        <f>IF(L1558="","",VLOOKUP(L1558,Продукция!B:C,2,0))</f>
        <v>Сыворотка крови</v>
      </c>
      <c r="L1558" s="151" t="s">
        <v>302</v>
      </c>
      <c r="M1558">
        <f>IF(L1558="","",VLOOKUP(L1558,Продукция!B:L,11,0))</f>
        <v>0</v>
      </c>
      <c r="N1558" s="11" t="s">
        <v>873</v>
      </c>
      <c r="P1558" s="11" t="s">
        <v>340</v>
      </c>
      <c r="Q1558" s="11" t="s">
        <v>854</v>
      </c>
      <c r="R1558" s="153" t="s">
        <v>4876</v>
      </c>
      <c r="S1558" s="11">
        <v>18</v>
      </c>
      <c r="T1558" s="11" t="s">
        <v>5217</v>
      </c>
      <c r="V1558" s="14">
        <v>45710</v>
      </c>
      <c r="Z1558" s="11" t="s">
        <v>4823</v>
      </c>
      <c r="AA1558" s="15">
        <v>0.54166666666666663</v>
      </c>
      <c r="AB1558" t="str">
        <f>IF(L1558="","",VLOOKUP(L1558&amp;I1558,Продукция!A:I,9,0))</f>
        <v>рекомендация производителя набора</v>
      </c>
      <c r="AC1558" s="14">
        <v>45719</v>
      </c>
      <c r="AD1558" s="11" t="s">
        <v>2676</v>
      </c>
      <c r="AE1558" s="11" t="s">
        <v>4823</v>
      </c>
      <c r="AF1558" t="str">
        <f>IF(AD1558="","",VLOOKUP(AD1558,'Сотрудники и ссылки'!A:B,2,0))</f>
        <v>Серолог</v>
      </c>
      <c r="AG1558">
        <f>IF(AD1558="","",VLOOKUP(AD1558,'Сотрудники и ссылки'!A:C,3,0))</f>
        <v>20007746</v>
      </c>
      <c r="AH1558" s="11" t="s">
        <v>2676</v>
      </c>
      <c r="AI1558" t="str">
        <f>IF(AH1558="","",VLOOKUP(AH1558,'Сотрудники и ссылки'!A:B,2,0))</f>
        <v>Серолог</v>
      </c>
      <c r="AJ1558">
        <f>IF(AH1558="","",VLOOKUP(AH1558,'Сотрудники и ссылки'!A:C,3,0))</f>
        <v>20007746</v>
      </c>
      <c r="AK1558" s="14">
        <v>45719</v>
      </c>
      <c r="AL1558" s="2">
        <f>IF(AK1558="","",AK1558+VLOOKUP(I1558,'Вид исследования'!B:E,4,0))</f>
        <v>45720</v>
      </c>
      <c r="AM1558" s="2">
        <f>IF(AK1558="","",AK1558+VLOOKUP(I1558,'Вид исследования'!B:F,5,0))</f>
        <v>45720</v>
      </c>
      <c r="AN1558" s="14">
        <v>45719</v>
      </c>
      <c r="AP1558" s="11" t="s">
        <v>189</v>
      </c>
      <c r="AQ1558" t="str">
        <f>IFERROR(IF(L1558="","",VLOOKUP(L1558&amp;I1558,Продукция!A:K,11,0)),"обратитесь к админ справочника")</f>
        <v>согласно рекомендациям производителя теста</v>
      </c>
      <c r="AR1558" s="11" t="s">
        <v>4823</v>
      </c>
      <c r="AS1558" t="str">
        <f>IFERROR(IF(L1558="","",VLOOKUP(L1558&amp;I1558,Продукция!A:J,10,0)),"обратитесь к админ справочника")</f>
        <v>инструкция тест- ситема Биочек СК-119</v>
      </c>
      <c r="AT1558" s="11" t="s">
        <v>4823</v>
      </c>
      <c r="AU1558" s="11" t="s">
        <v>4823</v>
      </c>
      <c r="AV1558" s="11" t="s">
        <v>2676</v>
      </c>
      <c r="AW1558" s="11" t="s">
        <v>4824</v>
      </c>
      <c r="AX1558" s="11" t="s">
        <v>506</v>
      </c>
      <c r="AY1558" s="11" t="s">
        <v>1143</v>
      </c>
      <c r="AZ1558" s="11">
        <v>106</v>
      </c>
      <c r="BA1558" s="11">
        <v>38</v>
      </c>
      <c r="BC1558" s="11" t="s">
        <v>4992</v>
      </c>
    </row>
    <row r="1559" spans="1:55" x14ac:dyDescent="0.25">
      <c r="A1559" t="str">
        <f t="shared" ref="A1559:A1622" si="30">T1559&amp;I1559</f>
        <v>С/409IBV (BioChek) инфекционный бронхит уровень антител</v>
      </c>
      <c r="B1559" t="str">
        <f>IF(E1559="","",INDEX(Лаборатории!A:A,MATCH('Производственный контроль'!E1559,Лаборатории!B:B,0)))</f>
        <v xml:space="preserve">КУРИНОЕ ЦАРСТВО АО </v>
      </c>
      <c r="C1559" t="str">
        <f>IF(E1559="","",VLOOKUP(E1559,Лаборатории!B:D,3,0))</f>
        <v>U377_CHL</v>
      </c>
      <c r="D1559" s="12">
        <v>45715</v>
      </c>
      <c r="E1559" s="11" t="s">
        <v>793</v>
      </c>
      <c r="F1559" s="11" t="s">
        <v>371</v>
      </c>
      <c r="G1559" s="11" t="s">
        <v>506</v>
      </c>
      <c r="H1559" s="11" t="s">
        <v>262</v>
      </c>
      <c r="I1559" s="11" t="s">
        <v>3416</v>
      </c>
      <c r="J1559" t="str">
        <f>IF(L1559="","",VLOOKUP(L1559,Продукция!B:D,3,0))</f>
        <v>Биологический_материал</v>
      </c>
      <c r="K1559" t="str">
        <f>IF(L1559="","",VLOOKUP(L1559,Продукция!B:C,2,0))</f>
        <v>Сыворотка крови</v>
      </c>
      <c r="L1559" s="151" t="s">
        <v>302</v>
      </c>
      <c r="M1559">
        <f>IF(L1559="","",VLOOKUP(L1559,Продукция!B:L,11,0))</f>
        <v>0</v>
      </c>
      <c r="N1559" s="11" t="s">
        <v>873</v>
      </c>
      <c r="P1559" s="11" t="s">
        <v>340</v>
      </c>
      <c r="Q1559" s="11" t="s">
        <v>854</v>
      </c>
      <c r="R1559" s="153" t="s">
        <v>4875</v>
      </c>
      <c r="S1559" s="11">
        <v>18</v>
      </c>
      <c r="T1559" s="11" t="s">
        <v>5217</v>
      </c>
      <c r="V1559" s="14">
        <v>45710</v>
      </c>
      <c r="Z1559" s="11" t="s">
        <v>4823</v>
      </c>
      <c r="AA1559" s="15">
        <v>0.54166666666666663</v>
      </c>
      <c r="AB1559" t="str">
        <f>IF(L1559="","",VLOOKUP(L1559&amp;I1559,Продукция!A:I,9,0))</f>
        <v>рекомендация производителя набора</v>
      </c>
      <c r="AC1559" s="14">
        <v>45719</v>
      </c>
      <c r="AD1559" s="11" t="s">
        <v>2676</v>
      </c>
      <c r="AE1559" s="11" t="s">
        <v>4823</v>
      </c>
      <c r="AF1559" t="str">
        <f>IF(AD1559="","",VLOOKUP(AD1559,'Сотрудники и ссылки'!A:B,2,0))</f>
        <v>Серолог</v>
      </c>
      <c r="AG1559">
        <f>IF(AD1559="","",VLOOKUP(AD1559,'Сотрудники и ссылки'!A:C,3,0))</f>
        <v>20007746</v>
      </c>
      <c r="AH1559" s="11" t="s">
        <v>2676</v>
      </c>
      <c r="AI1559" t="str">
        <f>IF(AH1559="","",VLOOKUP(AH1559,'Сотрудники и ссылки'!A:B,2,0))</f>
        <v>Серолог</v>
      </c>
      <c r="AJ1559">
        <f>IF(AH1559="","",VLOOKUP(AH1559,'Сотрудники и ссылки'!A:C,3,0))</f>
        <v>20007746</v>
      </c>
      <c r="AK1559" s="14">
        <v>45719</v>
      </c>
      <c r="AL1559" s="2">
        <f>IF(AK1559="","",AK1559+VLOOKUP(I1559,'Вид исследования'!B:E,4,0))</f>
        <v>45720</v>
      </c>
      <c r="AM1559" s="2">
        <f>IF(AK1559="","",AK1559+VLOOKUP(I1559,'Вид исследования'!B:F,5,0))</f>
        <v>45720</v>
      </c>
      <c r="AN1559" s="14">
        <v>45719</v>
      </c>
      <c r="AP1559" s="11" t="s">
        <v>189</v>
      </c>
      <c r="AQ1559" t="str">
        <f>IFERROR(IF(L1559="","",VLOOKUP(L1559&amp;I1559,Продукция!A:K,11,0)),"обратитесь к админ справочника")</f>
        <v>согласно рекомендациям производителя теста</v>
      </c>
      <c r="AR1559" s="11" t="s">
        <v>4823</v>
      </c>
      <c r="AS1559" t="str">
        <f>IFERROR(IF(L1559="","",VLOOKUP(L1559&amp;I1559,Продукция!A:J,10,0)),"обратитесь к админ справочника")</f>
        <v>инструкция тест- ситема Биочек СК-119</v>
      </c>
      <c r="AT1559" s="11" t="s">
        <v>4823</v>
      </c>
      <c r="AU1559" s="11" t="s">
        <v>4823</v>
      </c>
      <c r="AV1559" s="11" t="s">
        <v>2676</v>
      </c>
      <c r="AW1559" s="11" t="s">
        <v>4824</v>
      </c>
      <c r="AX1559" s="11" t="s">
        <v>506</v>
      </c>
      <c r="AY1559" s="11" t="s">
        <v>1144</v>
      </c>
      <c r="AZ1559" s="11">
        <v>106</v>
      </c>
      <c r="BA1559" s="11">
        <v>38</v>
      </c>
      <c r="BC1559" s="11" t="s">
        <v>4992</v>
      </c>
    </row>
    <row r="1560" spans="1:55" x14ac:dyDescent="0.25">
      <c r="A1560" t="str">
        <f t="shared" si="30"/>
        <v>С/409IBV (BioChek) инфекционный бронхит уровень антител</v>
      </c>
      <c r="B1560" t="str">
        <f>IF(E1560="","",INDEX(Лаборатории!A:A,MATCH('Производственный контроль'!E1560,Лаборатории!B:B,0)))</f>
        <v xml:space="preserve">КУРИНОЕ ЦАРСТВО АО </v>
      </c>
      <c r="C1560" t="str">
        <f>IF(E1560="","",VLOOKUP(E1560,Лаборатории!B:D,3,0))</f>
        <v>U377_CHL</v>
      </c>
      <c r="D1560" s="12">
        <v>45715</v>
      </c>
      <c r="E1560" s="11" t="s">
        <v>793</v>
      </c>
      <c r="F1560" s="11" t="s">
        <v>371</v>
      </c>
      <c r="G1560" s="11" t="s">
        <v>506</v>
      </c>
      <c r="H1560" s="11" t="s">
        <v>262</v>
      </c>
      <c r="I1560" s="11" t="s">
        <v>3416</v>
      </c>
      <c r="J1560" t="str">
        <f>IF(L1560="","",VLOOKUP(L1560,Продукция!B:D,3,0))</f>
        <v>Биологический_материал</v>
      </c>
      <c r="K1560" t="str">
        <f>IF(L1560="","",VLOOKUP(L1560,Продукция!B:C,2,0))</f>
        <v>Сыворотка крови</v>
      </c>
      <c r="L1560" s="151" t="s">
        <v>302</v>
      </c>
      <c r="M1560">
        <f>IF(L1560="","",VLOOKUP(L1560,Продукция!B:L,11,0))</f>
        <v>0</v>
      </c>
      <c r="N1560" s="11" t="s">
        <v>873</v>
      </c>
      <c r="P1560" s="11" t="s">
        <v>340</v>
      </c>
      <c r="Q1560" s="11" t="s">
        <v>854</v>
      </c>
      <c r="R1560" s="153" t="s">
        <v>4885</v>
      </c>
      <c r="S1560" s="11">
        <v>18</v>
      </c>
      <c r="T1560" s="11" t="s">
        <v>5217</v>
      </c>
      <c r="V1560" s="14">
        <v>45713</v>
      </c>
      <c r="Z1560" s="11" t="s">
        <v>4823</v>
      </c>
      <c r="AA1560" s="15">
        <v>0.54166666666666663</v>
      </c>
      <c r="AB1560" t="str">
        <f>IF(L1560="","",VLOOKUP(L1560&amp;I1560,Продукция!A:I,9,0))</f>
        <v>рекомендация производителя набора</v>
      </c>
      <c r="AC1560" s="14">
        <v>45719</v>
      </c>
      <c r="AD1560" s="11" t="s">
        <v>2676</v>
      </c>
      <c r="AE1560" s="11" t="s">
        <v>4823</v>
      </c>
      <c r="AF1560" t="str">
        <f>IF(AD1560="","",VLOOKUP(AD1560,'Сотрудники и ссылки'!A:B,2,0))</f>
        <v>Серолог</v>
      </c>
      <c r="AG1560">
        <f>IF(AD1560="","",VLOOKUP(AD1560,'Сотрудники и ссылки'!A:C,3,0))</f>
        <v>20007746</v>
      </c>
      <c r="AH1560" s="11" t="s">
        <v>2676</v>
      </c>
      <c r="AI1560" t="str">
        <f>IF(AH1560="","",VLOOKUP(AH1560,'Сотрудники и ссылки'!A:B,2,0))</f>
        <v>Серолог</v>
      </c>
      <c r="AJ1560">
        <f>IF(AH1560="","",VLOOKUP(AH1560,'Сотрудники и ссылки'!A:C,3,0))</f>
        <v>20007746</v>
      </c>
      <c r="AK1560" s="14">
        <v>45719</v>
      </c>
      <c r="AL1560" s="2">
        <f>IF(AK1560="","",AK1560+VLOOKUP(I1560,'Вид исследования'!B:E,4,0))</f>
        <v>45720</v>
      </c>
      <c r="AM1560" s="2">
        <f>IF(AK1560="","",AK1560+VLOOKUP(I1560,'Вид исследования'!B:F,5,0))</f>
        <v>45720</v>
      </c>
      <c r="AN1560" s="14">
        <v>45719</v>
      </c>
      <c r="AP1560" s="11" t="s">
        <v>189</v>
      </c>
      <c r="AQ1560" t="str">
        <f>IFERROR(IF(L1560="","",VLOOKUP(L1560&amp;I1560,Продукция!A:K,11,0)),"обратитесь к админ справочника")</f>
        <v>согласно рекомендациям производителя теста</v>
      </c>
      <c r="AR1560" s="11" t="s">
        <v>4823</v>
      </c>
      <c r="AS1560" t="str">
        <f>IFERROR(IF(L1560="","",VLOOKUP(L1560&amp;I1560,Продукция!A:J,10,0)),"обратитесь к админ справочника")</f>
        <v>инструкция тест- ситема Биочек СК-119</v>
      </c>
      <c r="AT1560" s="11" t="s">
        <v>4823</v>
      </c>
      <c r="AU1560" s="11" t="s">
        <v>4823</v>
      </c>
      <c r="AV1560" s="11" t="s">
        <v>2676</v>
      </c>
      <c r="AW1560" s="11" t="s">
        <v>4824</v>
      </c>
      <c r="AX1560" s="11" t="s">
        <v>506</v>
      </c>
      <c r="AY1560" s="11" t="s">
        <v>1139</v>
      </c>
      <c r="AZ1560" s="11">
        <v>106</v>
      </c>
      <c r="BA1560" s="11">
        <v>38</v>
      </c>
      <c r="BC1560" s="11" t="s">
        <v>4992</v>
      </c>
    </row>
    <row r="1561" spans="1:55" x14ac:dyDescent="0.25">
      <c r="A1561" t="str">
        <f t="shared" si="30"/>
        <v>С/409IBV (BioChek) инфекционный бронхит уровень антител</v>
      </c>
      <c r="B1561" t="str">
        <f>IF(E1561="","",INDEX(Лаборатории!A:A,MATCH('Производственный контроль'!E1561,Лаборатории!B:B,0)))</f>
        <v xml:space="preserve">КУРИНОЕ ЦАРСТВО АО </v>
      </c>
      <c r="C1561" t="str">
        <f>IF(E1561="","",VLOOKUP(E1561,Лаборатории!B:D,3,0))</f>
        <v>U377_CHL</v>
      </c>
      <c r="D1561" s="12">
        <v>45715</v>
      </c>
      <c r="E1561" s="11" t="s">
        <v>793</v>
      </c>
      <c r="F1561" s="11" t="s">
        <v>371</v>
      </c>
      <c r="G1561" s="11" t="s">
        <v>506</v>
      </c>
      <c r="H1561" s="11" t="s">
        <v>262</v>
      </c>
      <c r="I1561" s="11" t="s">
        <v>3416</v>
      </c>
      <c r="J1561" t="str">
        <f>IF(L1561="","",VLOOKUP(L1561,Продукция!B:D,3,0))</f>
        <v>Биологический_материал</v>
      </c>
      <c r="K1561" t="str">
        <f>IF(L1561="","",VLOOKUP(L1561,Продукция!B:C,2,0))</f>
        <v>Сыворотка крови</v>
      </c>
      <c r="L1561" s="151" t="s">
        <v>302</v>
      </c>
      <c r="M1561">
        <f>IF(L1561="","",VLOOKUP(L1561,Продукция!B:L,11,0))</f>
        <v>0</v>
      </c>
      <c r="N1561" s="11" t="s">
        <v>873</v>
      </c>
      <c r="P1561" s="11" t="s">
        <v>340</v>
      </c>
      <c r="Q1561" s="11" t="s">
        <v>854</v>
      </c>
      <c r="R1561" s="153" t="s">
        <v>4886</v>
      </c>
      <c r="S1561" s="11">
        <v>18</v>
      </c>
      <c r="T1561" s="11" t="s">
        <v>5217</v>
      </c>
      <c r="V1561" s="14">
        <v>45713</v>
      </c>
      <c r="Z1561" s="11" t="s">
        <v>4823</v>
      </c>
      <c r="AA1561" s="15">
        <v>0.54166666666666663</v>
      </c>
      <c r="AB1561" t="str">
        <f>IF(L1561="","",VLOOKUP(L1561&amp;I1561,Продукция!A:I,9,0))</f>
        <v>рекомендация производителя набора</v>
      </c>
      <c r="AC1561" s="14">
        <v>45719</v>
      </c>
      <c r="AD1561" s="11" t="s">
        <v>2676</v>
      </c>
      <c r="AE1561" s="11" t="s">
        <v>4823</v>
      </c>
      <c r="AF1561" t="str">
        <f>IF(AD1561="","",VLOOKUP(AD1561,'Сотрудники и ссылки'!A:B,2,0))</f>
        <v>Серолог</v>
      </c>
      <c r="AG1561">
        <f>IF(AD1561="","",VLOOKUP(AD1561,'Сотрудники и ссылки'!A:C,3,0))</f>
        <v>20007746</v>
      </c>
      <c r="AH1561" s="11" t="s">
        <v>2676</v>
      </c>
      <c r="AI1561" t="str">
        <f>IF(AH1561="","",VLOOKUP(AH1561,'Сотрудники и ссылки'!A:B,2,0))</f>
        <v>Серолог</v>
      </c>
      <c r="AJ1561">
        <f>IF(AH1561="","",VLOOKUP(AH1561,'Сотрудники и ссылки'!A:C,3,0))</f>
        <v>20007746</v>
      </c>
      <c r="AK1561" s="14">
        <v>45719</v>
      </c>
      <c r="AL1561" s="2">
        <f>IF(AK1561="","",AK1561+VLOOKUP(I1561,'Вид исследования'!B:E,4,0))</f>
        <v>45720</v>
      </c>
      <c r="AM1561" s="2">
        <f>IF(AK1561="","",AK1561+VLOOKUP(I1561,'Вид исследования'!B:F,5,0))</f>
        <v>45720</v>
      </c>
      <c r="AN1561" s="14">
        <v>45719</v>
      </c>
      <c r="AP1561" s="11" t="s">
        <v>189</v>
      </c>
      <c r="AQ1561" t="str">
        <f>IFERROR(IF(L1561="","",VLOOKUP(L1561&amp;I1561,Продукция!A:K,11,0)),"обратитесь к админ справочника")</f>
        <v>согласно рекомендациям производителя теста</v>
      </c>
      <c r="AR1561" s="11" t="s">
        <v>4823</v>
      </c>
      <c r="AS1561" t="str">
        <f>IFERROR(IF(L1561="","",VLOOKUP(L1561&amp;I1561,Продукция!A:J,10,0)),"обратитесь к админ справочника")</f>
        <v>инструкция тест- ситема Биочек СК-119</v>
      </c>
      <c r="AT1561" s="11" t="s">
        <v>4823</v>
      </c>
      <c r="AU1561" s="11" t="s">
        <v>4823</v>
      </c>
      <c r="AV1561" s="11" t="s">
        <v>2676</v>
      </c>
      <c r="AW1561" s="11" t="s">
        <v>4824</v>
      </c>
      <c r="AX1561" s="11" t="s">
        <v>506</v>
      </c>
      <c r="AY1561" s="11" t="s">
        <v>1140</v>
      </c>
      <c r="AZ1561" s="11">
        <v>106</v>
      </c>
      <c r="BA1561" s="11">
        <v>38</v>
      </c>
      <c r="BC1561" s="11" t="s">
        <v>4992</v>
      </c>
    </row>
    <row r="1562" spans="1:55" x14ac:dyDescent="0.25">
      <c r="A1562" t="str">
        <f t="shared" si="30"/>
        <v>С/409IBV (BioChek) инфекционный бронхит уровень антител</v>
      </c>
      <c r="B1562" t="str">
        <f>IF(E1562="","",INDEX(Лаборатории!A:A,MATCH('Производственный контроль'!E1562,Лаборатории!B:B,0)))</f>
        <v xml:space="preserve">КУРИНОЕ ЦАРСТВО АО </v>
      </c>
      <c r="C1562" t="str">
        <f>IF(E1562="","",VLOOKUP(E1562,Лаборатории!B:D,3,0))</f>
        <v>U377_CHL</v>
      </c>
      <c r="D1562" s="12">
        <v>45715</v>
      </c>
      <c r="E1562" s="11" t="s">
        <v>793</v>
      </c>
      <c r="F1562" s="11" t="s">
        <v>371</v>
      </c>
      <c r="G1562" s="11" t="s">
        <v>506</v>
      </c>
      <c r="H1562" s="11" t="s">
        <v>262</v>
      </c>
      <c r="I1562" s="11" t="s">
        <v>3416</v>
      </c>
      <c r="J1562" t="str">
        <f>IF(L1562="","",VLOOKUP(L1562,Продукция!B:D,3,0))</f>
        <v>Биологический_материал</v>
      </c>
      <c r="K1562" t="str">
        <f>IF(L1562="","",VLOOKUP(L1562,Продукция!B:C,2,0))</f>
        <v>Сыворотка крови</v>
      </c>
      <c r="L1562" s="151" t="s">
        <v>302</v>
      </c>
      <c r="M1562">
        <f>IF(L1562="","",VLOOKUP(L1562,Продукция!B:L,11,0))</f>
        <v>0</v>
      </c>
      <c r="N1562" s="11" t="s">
        <v>873</v>
      </c>
      <c r="P1562" s="11" t="s">
        <v>340</v>
      </c>
      <c r="Q1562" s="11" t="s">
        <v>854</v>
      </c>
      <c r="R1562" s="153" t="s">
        <v>4890</v>
      </c>
      <c r="S1562" s="11">
        <v>18</v>
      </c>
      <c r="T1562" s="11" t="s">
        <v>5217</v>
      </c>
      <c r="V1562" s="14">
        <v>45714</v>
      </c>
      <c r="Z1562" s="11" t="s">
        <v>4823</v>
      </c>
      <c r="AA1562" s="15">
        <v>0.54166666666666663</v>
      </c>
      <c r="AB1562" t="str">
        <f>IF(L1562="","",VLOOKUP(L1562&amp;I1562,Продукция!A:I,9,0))</f>
        <v>рекомендация производителя набора</v>
      </c>
      <c r="AC1562" s="14">
        <v>45719</v>
      </c>
      <c r="AD1562" s="11" t="s">
        <v>2676</v>
      </c>
      <c r="AE1562" s="11" t="s">
        <v>4823</v>
      </c>
      <c r="AF1562" t="str">
        <f>IF(AD1562="","",VLOOKUP(AD1562,'Сотрудники и ссылки'!A:B,2,0))</f>
        <v>Серолог</v>
      </c>
      <c r="AG1562">
        <f>IF(AD1562="","",VLOOKUP(AD1562,'Сотрудники и ссылки'!A:C,3,0))</f>
        <v>20007746</v>
      </c>
      <c r="AH1562" s="11" t="s">
        <v>2676</v>
      </c>
      <c r="AI1562" t="str">
        <f>IF(AH1562="","",VLOOKUP(AH1562,'Сотрудники и ссылки'!A:B,2,0))</f>
        <v>Серолог</v>
      </c>
      <c r="AJ1562">
        <f>IF(AH1562="","",VLOOKUP(AH1562,'Сотрудники и ссылки'!A:C,3,0))</f>
        <v>20007746</v>
      </c>
      <c r="AK1562" s="14">
        <v>45719</v>
      </c>
      <c r="AL1562" s="2">
        <f>IF(AK1562="","",AK1562+VLOOKUP(I1562,'Вид исследования'!B:E,4,0))</f>
        <v>45720</v>
      </c>
      <c r="AM1562" s="2">
        <f>IF(AK1562="","",AK1562+VLOOKUP(I1562,'Вид исследования'!B:F,5,0))</f>
        <v>45720</v>
      </c>
      <c r="AN1562" s="14">
        <v>45719</v>
      </c>
      <c r="AP1562" s="11" t="s">
        <v>189</v>
      </c>
      <c r="AQ1562" t="str">
        <f>IFERROR(IF(L1562="","",VLOOKUP(L1562&amp;I1562,Продукция!A:K,11,0)),"обратитесь к админ справочника")</f>
        <v>согласно рекомендациям производителя теста</v>
      </c>
      <c r="AR1562" s="11" t="s">
        <v>4823</v>
      </c>
      <c r="AS1562" t="str">
        <f>IFERROR(IF(L1562="","",VLOOKUP(L1562&amp;I1562,Продукция!A:J,10,0)),"обратитесь к админ справочника")</f>
        <v>инструкция тест- ситема Биочек СК-119</v>
      </c>
      <c r="AT1562" s="11" t="s">
        <v>4823</v>
      </c>
      <c r="AU1562" s="11" t="s">
        <v>4823</v>
      </c>
      <c r="AV1562" s="11" t="s">
        <v>2676</v>
      </c>
      <c r="AW1562" s="11" t="s">
        <v>4824</v>
      </c>
      <c r="AX1562" s="11" t="s">
        <v>506</v>
      </c>
      <c r="AY1562" s="11" t="s">
        <v>1124</v>
      </c>
      <c r="AZ1562" s="11">
        <v>106</v>
      </c>
      <c r="BA1562" s="11">
        <v>38</v>
      </c>
      <c r="BC1562" s="11" t="s">
        <v>4992</v>
      </c>
    </row>
    <row r="1563" spans="1:55" x14ac:dyDescent="0.25">
      <c r="A1563" t="str">
        <f t="shared" si="30"/>
        <v>С/409REO (BioChek) реовирус уровень антител</v>
      </c>
      <c r="B1563" t="str">
        <f>IF(E1563="","",INDEX(Лаборатории!A:A,MATCH('Производственный контроль'!E1563,Лаборатории!B:B,0)))</f>
        <v xml:space="preserve">КУРИНОЕ ЦАРСТВО АО </v>
      </c>
      <c r="C1563" t="str">
        <f>IF(E1563="","",VLOOKUP(E1563,Лаборатории!B:D,3,0))</f>
        <v>U377_CHL</v>
      </c>
      <c r="D1563" s="12">
        <v>45715</v>
      </c>
      <c r="E1563" s="11" t="s">
        <v>793</v>
      </c>
      <c r="F1563" s="11" t="s">
        <v>371</v>
      </c>
      <c r="G1563" s="11" t="s">
        <v>506</v>
      </c>
      <c r="H1563" s="11" t="s">
        <v>262</v>
      </c>
      <c r="I1563" s="11" t="s">
        <v>3426</v>
      </c>
      <c r="J1563" t="str">
        <f>IF(L1563="","",VLOOKUP(L1563,Продукция!B:D,3,0))</f>
        <v>Биологический_материал</v>
      </c>
      <c r="K1563" t="str">
        <f>IF(L1563="","",VLOOKUP(L1563,Продукция!B:C,2,0))</f>
        <v>Сыворотка крови</v>
      </c>
      <c r="L1563" s="151" t="s">
        <v>302</v>
      </c>
      <c r="M1563">
        <f>IF(L1563="","",VLOOKUP(L1563,Продукция!B:L,11,0))</f>
        <v>0</v>
      </c>
      <c r="N1563" s="11" t="s">
        <v>873</v>
      </c>
      <c r="P1563" s="11" t="s">
        <v>340</v>
      </c>
      <c r="Q1563" s="11" t="s">
        <v>854</v>
      </c>
      <c r="R1563" s="153" t="s">
        <v>4876</v>
      </c>
      <c r="S1563" s="11">
        <v>18</v>
      </c>
      <c r="T1563" s="11" t="s">
        <v>5217</v>
      </c>
      <c r="V1563" s="14">
        <v>45710</v>
      </c>
      <c r="Z1563" s="11" t="s">
        <v>4823</v>
      </c>
      <c r="AA1563" s="15">
        <v>0.54166666666666663</v>
      </c>
      <c r="AB1563" t="str">
        <f>IF(L1563="","",VLOOKUP(L1563&amp;I1563,Продукция!A:I,9,0))</f>
        <v>рекомендация производителя набора</v>
      </c>
      <c r="AC1563" s="14">
        <v>45719</v>
      </c>
      <c r="AD1563" s="11" t="s">
        <v>2676</v>
      </c>
      <c r="AE1563" s="11" t="s">
        <v>4823</v>
      </c>
      <c r="AF1563" t="str">
        <f>IF(AD1563="","",VLOOKUP(AD1563,'Сотрудники и ссылки'!A:B,2,0))</f>
        <v>Серолог</v>
      </c>
      <c r="AG1563">
        <f>IF(AD1563="","",VLOOKUP(AD1563,'Сотрудники и ссылки'!A:C,3,0))</f>
        <v>20007746</v>
      </c>
      <c r="AH1563" s="11" t="s">
        <v>2676</v>
      </c>
      <c r="AI1563" t="str">
        <f>IF(AH1563="","",VLOOKUP(AH1563,'Сотрудники и ссылки'!A:B,2,0))</f>
        <v>Серолог</v>
      </c>
      <c r="AJ1563">
        <f>IF(AH1563="","",VLOOKUP(AH1563,'Сотрудники и ссылки'!A:C,3,0))</f>
        <v>20007746</v>
      </c>
      <c r="AK1563" s="14">
        <v>45719</v>
      </c>
      <c r="AL1563" s="2">
        <f>IF(AK1563="","",AK1563+VLOOKUP(I1563,'Вид исследования'!B:E,4,0))</f>
        <v>45720</v>
      </c>
      <c r="AM1563" s="2">
        <f>IF(AK1563="","",AK1563+VLOOKUP(I1563,'Вид исследования'!B:F,5,0))</f>
        <v>45720</v>
      </c>
      <c r="AN1563" s="14">
        <v>45719</v>
      </c>
      <c r="AP1563" s="11" t="s">
        <v>189</v>
      </c>
      <c r="AQ1563" t="str">
        <f>IFERROR(IF(L1563="","",VLOOKUP(L1563&amp;I1563,Продукция!A:K,11,0)),"обратитесь к админ справочника")</f>
        <v>согласно рекомендациям производителя теста</v>
      </c>
      <c r="AR1563" s="11" t="s">
        <v>4823</v>
      </c>
      <c r="AS1563" t="str">
        <f>IFERROR(IF(L1563="","",VLOOKUP(L1563&amp;I1563,Продукция!A:J,10,0)),"обратитесь к админ справочника")</f>
        <v>инструкция тест- ситема Биочек СК -110</v>
      </c>
      <c r="AT1563" s="11" t="s">
        <v>4823</v>
      </c>
      <c r="AU1563" s="11" t="s">
        <v>4823</v>
      </c>
      <c r="AV1563" s="11" t="s">
        <v>2676</v>
      </c>
      <c r="AW1563" s="11" t="s">
        <v>4824</v>
      </c>
      <c r="AX1563" s="11" t="s">
        <v>506</v>
      </c>
      <c r="AY1563" s="11" t="s">
        <v>1143</v>
      </c>
      <c r="AZ1563" s="11">
        <v>106</v>
      </c>
      <c r="BA1563" s="11">
        <v>38</v>
      </c>
      <c r="BC1563" s="11" t="s">
        <v>4992</v>
      </c>
    </row>
    <row r="1564" spans="1:55" x14ac:dyDescent="0.25">
      <c r="A1564" t="str">
        <f t="shared" si="30"/>
        <v>С/409REO (BioChek) реовирус уровень антител</v>
      </c>
      <c r="B1564" t="str">
        <f>IF(E1564="","",INDEX(Лаборатории!A:A,MATCH('Производственный контроль'!E1564,Лаборатории!B:B,0)))</f>
        <v xml:space="preserve">КУРИНОЕ ЦАРСТВО АО </v>
      </c>
      <c r="C1564" t="str">
        <f>IF(E1564="","",VLOOKUP(E1564,Лаборатории!B:D,3,0))</f>
        <v>U377_CHL</v>
      </c>
      <c r="D1564" s="12">
        <v>45715</v>
      </c>
      <c r="E1564" s="11" t="s">
        <v>793</v>
      </c>
      <c r="F1564" s="11" t="s">
        <v>371</v>
      </c>
      <c r="G1564" s="11" t="s">
        <v>506</v>
      </c>
      <c r="H1564" s="11" t="s">
        <v>262</v>
      </c>
      <c r="I1564" s="11" t="s">
        <v>3426</v>
      </c>
      <c r="J1564" t="str">
        <f>IF(L1564="","",VLOOKUP(L1564,Продукция!B:D,3,0))</f>
        <v>Биологический_материал</v>
      </c>
      <c r="K1564" t="str">
        <f>IF(L1564="","",VLOOKUP(L1564,Продукция!B:C,2,0))</f>
        <v>Сыворотка крови</v>
      </c>
      <c r="L1564" s="151" t="s">
        <v>302</v>
      </c>
      <c r="M1564">
        <f>IF(L1564="","",VLOOKUP(L1564,Продукция!B:L,11,0))</f>
        <v>0</v>
      </c>
      <c r="N1564" s="11" t="s">
        <v>873</v>
      </c>
      <c r="P1564" s="11" t="s">
        <v>340</v>
      </c>
      <c r="Q1564" s="11" t="s">
        <v>854</v>
      </c>
      <c r="R1564" s="153" t="s">
        <v>4875</v>
      </c>
      <c r="S1564" s="11">
        <v>18</v>
      </c>
      <c r="T1564" s="11" t="s">
        <v>5217</v>
      </c>
      <c r="V1564" s="14">
        <v>45710</v>
      </c>
      <c r="Z1564" s="11" t="s">
        <v>4823</v>
      </c>
      <c r="AA1564" s="15">
        <v>0.54166666666666663</v>
      </c>
      <c r="AB1564" t="str">
        <f>IF(L1564="","",VLOOKUP(L1564&amp;I1564,Продукция!A:I,9,0))</f>
        <v>рекомендация производителя набора</v>
      </c>
      <c r="AC1564" s="14">
        <v>45719</v>
      </c>
      <c r="AD1564" s="11" t="s">
        <v>2676</v>
      </c>
      <c r="AE1564" s="11" t="s">
        <v>4823</v>
      </c>
      <c r="AF1564" t="str">
        <f>IF(AD1564="","",VLOOKUP(AD1564,'Сотрудники и ссылки'!A:B,2,0))</f>
        <v>Серолог</v>
      </c>
      <c r="AG1564">
        <f>IF(AD1564="","",VLOOKUP(AD1564,'Сотрудники и ссылки'!A:C,3,0))</f>
        <v>20007746</v>
      </c>
      <c r="AH1564" s="11" t="s">
        <v>2676</v>
      </c>
      <c r="AI1564" t="str">
        <f>IF(AH1564="","",VLOOKUP(AH1564,'Сотрудники и ссылки'!A:B,2,0))</f>
        <v>Серолог</v>
      </c>
      <c r="AJ1564">
        <f>IF(AH1564="","",VLOOKUP(AH1564,'Сотрудники и ссылки'!A:C,3,0))</f>
        <v>20007746</v>
      </c>
      <c r="AK1564" s="14">
        <v>45719</v>
      </c>
      <c r="AL1564" s="2">
        <f>IF(AK1564="","",AK1564+VLOOKUP(I1564,'Вид исследования'!B:E,4,0))</f>
        <v>45720</v>
      </c>
      <c r="AM1564" s="2">
        <f>IF(AK1564="","",AK1564+VLOOKUP(I1564,'Вид исследования'!B:F,5,0))</f>
        <v>45720</v>
      </c>
      <c r="AN1564" s="14">
        <v>45719</v>
      </c>
      <c r="AP1564" s="11" t="s">
        <v>189</v>
      </c>
      <c r="AQ1564" t="str">
        <f>IFERROR(IF(L1564="","",VLOOKUP(L1564&amp;I1564,Продукция!A:K,11,0)),"обратитесь к админ справочника")</f>
        <v>согласно рекомендациям производителя теста</v>
      </c>
      <c r="AR1564" s="11" t="s">
        <v>4823</v>
      </c>
      <c r="AS1564" t="str">
        <f>IFERROR(IF(L1564="","",VLOOKUP(L1564&amp;I1564,Продукция!A:J,10,0)),"обратитесь к админ справочника")</f>
        <v>инструкция тест- ситема Биочек СК -110</v>
      </c>
      <c r="AT1564" s="11" t="s">
        <v>4823</v>
      </c>
      <c r="AU1564" s="11" t="s">
        <v>4823</v>
      </c>
      <c r="AV1564" s="11" t="s">
        <v>2676</v>
      </c>
      <c r="AW1564" s="11" t="s">
        <v>4824</v>
      </c>
      <c r="AX1564" s="11" t="s">
        <v>506</v>
      </c>
      <c r="AY1564" s="11" t="s">
        <v>1144</v>
      </c>
      <c r="AZ1564" s="11">
        <v>106</v>
      </c>
      <c r="BA1564" s="11">
        <v>38</v>
      </c>
      <c r="BC1564" s="11" t="s">
        <v>4992</v>
      </c>
    </row>
    <row r="1565" spans="1:55" x14ac:dyDescent="0.25">
      <c r="A1565" t="str">
        <f t="shared" si="30"/>
        <v>С/409REO (BioChek) реовирус уровень антител</v>
      </c>
      <c r="B1565" t="str">
        <f>IF(E1565="","",INDEX(Лаборатории!A:A,MATCH('Производственный контроль'!E1565,Лаборатории!B:B,0)))</f>
        <v xml:space="preserve">КУРИНОЕ ЦАРСТВО АО </v>
      </c>
      <c r="C1565" t="str">
        <f>IF(E1565="","",VLOOKUP(E1565,Лаборатории!B:D,3,0))</f>
        <v>U377_CHL</v>
      </c>
      <c r="D1565" s="12">
        <v>45715</v>
      </c>
      <c r="E1565" s="11" t="s">
        <v>793</v>
      </c>
      <c r="F1565" s="11" t="s">
        <v>371</v>
      </c>
      <c r="G1565" s="11" t="s">
        <v>506</v>
      </c>
      <c r="H1565" s="11" t="s">
        <v>262</v>
      </c>
      <c r="I1565" s="11" t="s">
        <v>3426</v>
      </c>
      <c r="J1565" t="str">
        <f>IF(L1565="","",VLOOKUP(L1565,Продукция!B:D,3,0))</f>
        <v>Биологический_материал</v>
      </c>
      <c r="K1565" t="str">
        <f>IF(L1565="","",VLOOKUP(L1565,Продукция!B:C,2,0))</f>
        <v>Сыворотка крови</v>
      </c>
      <c r="L1565" s="151" t="s">
        <v>302</v>
      </c>
      <c r="M1565">
        <f>IF(L1565="","",VLOOKUP(L1565,Продукция!B:L,11,0))</f>
        <v>0</v>
      </c>
      <c r="N1565" s="11" t="s">
        <v>873</v>
      </c>
      <c r="P1565" s="11" t="s">
        <v>340</v>
      </c>
      <c r="Q1565" s="11" t="s">
        <v>854</v>
      </c>
      <c r="R1565" s="153" t="s">
        <v>4885</v>
      </c>
      <c r="S1565" s="11">
        <v>18</v>
      </c>
      <c r="T1565" s="11" t="s">
        <v>5217</v>
      </c>
      <c r="V1565" s="14">
        <v>45713</v>
      </c>
      <c r="Z1565" s="11" t="s">
        <v>4823</v>
      </c>
      <c r="AA1565" s="15">
        <v>0.54166666666666663</v>
      </c>
      <c r="AB1565" t="str">
        <f>IF(L1565="","",VLOOKUP(L1565&amp;I1565,Продукция!A:I,9,0))</f>
        <v>рекомендация производителя набора</v>
      </c>
      <c r="AC1565" s="14">
        <v>45719</v>
      </c>
      <c r="AD1565" s="11" t="s">
        <v>2676</v>
      </c>
      <c r="AE1565" s="11" t="s">
        <v>4823</v>
      </c>
      <c r="AF1565" t="str">
        <f>IF(AD1565="","",VLOOKUP(AD1565,'Сотрудники и ссылки'!A:B,2,0))</f>
        <v>Серолог</v>
      </c>
      <c r="AG1565">
        <f>IF(AD1565="","",VLOOKUP(AD1565,'Сотрудники и ссылки'!A:C,3,0))</f>
        <v>20007746</v>
      </c>
      <c r="AH1565" s="11" t="s">
        <v>2676</v>
      </c>
      <c r="AI1565" t="str">
        <f>IF(AH1565="","",VLOOKUP(AH1565,'Сотрудники и ссылки'!A:B,2,0))</f>
        <v>Серолог</v>
      </c>
      <c r="AJ1565">
        <f>IF(AH1565="","",VLOOKUP(AH1565,'Сотрудники и ссылки'!A:C,3,0))</f>
        <v>20007746</v>
      </c>
      <c r="AK1565" s="14">
        <v>45719</v>
      </c>
      <c r="AL1565" s="2">
        <f>IF(AK1565="","",AK1565+VLOOKUP(I1565,'Вид исследования'!B:E,4,0))</f>
        <v>45720</v>
      </c>
      <c r="AM1565" s="2">
        <f>IF(AK1565="","",AK1565+VLOOKUP(I1565,'Вид исследования'!B:F,5,0))</f>
        <v>45720</v>
      </c>
      <c r="AN1565" s="14">
        <v>45719</v>
      </c>
      <c r="AP1565" s="11" t="s">
        <v>189</v>
      </c>
      <c r="AQ1565" t="str">
        <f>IFERROR(IF(L1565="","",VLOOKUP(L1565&amp;I1565,Продукция!A:K,11,0)),"обратитесь к админ справочника")</f>
        <v>согласно рекомендациям производителя теста</v>
      </c>
      <c r="AR1565" s="11" t="s">
        <v>4823</v>
      </c>
      <c r="AS1565" t="str">
        <f>IFERROR(IF(L1565="","",VLOOKUP(L1565&amp;I1565,Продукция!A:J,10,0)),"обратитесь к админ справочника")</f>
        <v>инструкция тест- ситема Биочек СК -110</v>
      </c>
      <c r="AT1565" s="11" t="s">
        <v>4823</v>
      </c>
      <c r="AU1565" s="11" t="s">
        <v>4823</v>
      </c>
      <c r="AV1565" s="11" t="s">
        <v>2676</v>
      </c>
      <c r="AW1565" s="11" t="s">
        <v>4824</v>
      </c>
      <c r="AX1565" s="11" t="s">
        <v>506</v>
      </c>
      <c r="AY1565" s="11" t="s">
        <v>1139</v>
      </c>
      <c r="AZ1565" s="11">
        <v>106</v>
      </c>
      <c r="BA1565" s="11">
        <v>38</v>
      </c>
      <c r="BC1565" s="11" t="s">
        <v>4992</v>
      </c>
    </row>
    <row r="1566" spans="1:55" x14ac:dyDescent="0.25">
      <c r="A1566" t="str">
        <f t="shared" si="30"/>
        <v>С/409REO (BioChek) реовирус уровень антител</v>
      </c>
      <c r="B1566" t="str">
        <f>IF(E1566="","",INDEX(Лаборатории!A:A,MATCH('Производственный контроль'!E1566,Лаборатории!B:B,0)))</f>
        <v xml:space="preserve">КУРИНОЕ ЦАРСТВО АО </v>
      </c>
      <c r="C1566" t="str">
        <f>IF(E1566="","",VLOOKUP(E1566,Лаборатории!B:D,3,0))</f>
        <v>U377_CHL</v>
      </c>
      <c r="D1566" s="12">
        <v>45715</v>
      </c>
      <c r="E1566" s="11" t="s">
        <v>793</v>
      </c>
      <c r="F1566" s="11" t="s">
        <v>371</v>
      </c>
      <c r="G1566" s="11" t="s">
        <v>506</v>
      </c>
      <c r="H1566" s="11" t="s">
        <v>262</v>
      </c>
      <c r="I1566" s="11" t="s">
        <v>3426</v>
      </c>
      <c r="J1566" t="str">
        <f>IF(L1566="","",VLOOKUP(L1566,Продукция!B:D,3,0))</f>
        <v>Биологический_материал</v>
      </c>
      <c r="K1566" t="str">
        <f>IF(L1566="","",VLOOKUP(L1566,Продукция!B:C,2,0))</f>
        <v>Сыворотка крови</v>
      </c>
      <c r="L1566" s="151" t="s">
        <v>302</v>
      </c>
      <c r="M1566">
        <f>IF(L1566="","",VLOOKUP(L1566,Продукция!B:L,11,0))</f>
        <v>0</v>
      </c>
      <c r="N1566" s="11" t="s">
        <v>873</v>
      </c>
      <c r="P1566" s="11" t="s">
        <v>340</v>
      </c>
      <c r="Q1566" s="11" t="s">
        <v>854</v>
      </c>
      <c r="R1566" s="153" t="s">
        <v>4886</v>
      </c>
      <c r="S1566" s="11">
        <v>18</v>
      </c>
      <c r="T1566" s="11" t="s">
        <v>5217</v>
      </c>
      <c r="V1566" s="14">
        <v>45713</v>
      </c>
      <c r="Z1566" s="11" t="s">
        <v>4823</v>
      </c>
      <c r="AA1566" s="15">
        <v>0.54166666666666663</v>
      </c>
      <c r="AB1566" t="str">
        <f>IF(L1566="","",VLOOKUP(L1566&amp;I1566,Продукция!A:I,9,0))</f>
        <v>рекомендация производителя набора</v>
      </c>
      <c r="AC1566" s="14">
        <v>45719</v>
      </c>
      <c r="AD1566" s="11" t="s">
        <v>2676</v>
      </c>
      <c r="AE1566" s="11" t="s">
        <v>4823</v>
      </c>
      <c r="AF1566" t="str">
        <f>IF(AD1566="","",VLOOKUP(AD1566,'Сотрудники и ссылки'!A:B,2,0))</f>
        <v>Серолог</v>
      </c>
      <c r="AG1566">
        <f>IF(AD1566="","",VLOOKUP(AD1566,'Сотрудники и ссылки'!A:C,3,0))</f>
        <v>20007746</v>
      </c>
      <c r="AH1566" s="11" t="s">
        <v>2676</v>
      </c>
      <c r="AI1566" t="str">
        <f>IF(AH1566="","",VLOOKUP(AH1566,'Сотрудники и ссылки'!A:B,2,0))</f>
        <v>Серолог</v>
      </c>
      <c r="AJ1566">
        <f>IF(AH1566="","",VLOOKUP(AH1566,'Сотрудники и ссылки'!A:C,3,0))</f>
        <v>20007746</v>
      </c>
      <c r="AK1566" s="14">
        <v>45719</v>
      </c>
      <c r="AL1566" s="2">
        <f>IF(AK1566="","",AK1566+VLOOKUP(I1566,'Вид исследования'!B:E,4,0))</f>
        <v>45720</v>
      </c>
      <c r="AM1566" s="2">
        <f>IF(AK1566="","",AK1566+VLOOKUP(I1566,'Вид исследования'!B:F,5,0))</f>
        <v>45720</v>
      </c>
      <c r="AN1566" s="14">
        <v>45719</v>
      </c>
      <c r="AP1566" s="11" t="s">
        <v>189</v>
      </c>
      <c r="AQ1566" t="str">
        <f>IFERROR(IF(L1566="","",VLOOKUP(L1566&amp;I1566,Продукция!A:K,11,0)),"обратитесь к админ справочника")</f>
        <v>согласно рекомендациям производителя теста</v>
      </c>
      <c r="AR1566" s="11" t="s">
        <v>4823</v>
      </c>
      <c r="AS1566" t="str">
        <f>IFERROR(IF(L1566="","",VLOOKUP(L1566&amp;I1566,Продукция!A:J,10,0)),"обратитесь к админ справочника")</f>
        <v>инструкция тест- ситема Биочек СК -110</v>
      </c>
      <c r="AT1566" s="11" t="s">
        <v>4823</v>
      </c>
      <c r="AU1566" s="11" t="s">
        <v>4823</v>
      </c>
      <c r="AV1566" s="11" t="s">
        <v>2676</v>
      </c>
      <c r="AW1566" s="11" t="s">
        <v>4824</v>
      </c>
      <c r="AX1566" s="11" t="s">
        <v>506</v>
      </c>
      <c r="AY1566" s="11" t="s">
        <v>1140</v>
      </c>
      <c r="AZ1566" s="11">
        <v>106</v>
      </c>
      <c r="BA1566" s="11">
        <v>38</v>
      </c>
      <c r="BC1566" s="11" t="s">
        <v>4992</v>
      </c>
    </row>
    <row r="1567" spans="1:55" x14ac:dyDescent="0.25">
      <c r="A1567" t="str">
        <f t="shared" si="30"/>
        <v>С/409REO (BioChek) реовирус уровень антител</v>
      </c>
      <c r="B1567" t="str">
        <f>IF(E1567="","",INDEX(Лаборатории!A:A,MATCH('Производственный контроль'!E1567,Лаборатории!B:B,0)))</f>
        <v xml:space="preserve">КУРИНОЕ ЦАРСТВО АО </v>
      </c>
      <c r="C1567" t="str">
        <f>IF(E1567="","",VLOOKUP(E1567,Лаборатории!B:D,3,0))</f>
        <v>U377_CHL</v>
      </c>
      <c r="D1567" s="12">
        <v>45715</v>
      </c>
      <c r="E1567" s="11" t="s">
        <v>793</v>
      </c>
      <c r="F1567" s="11" t="s">
        <v>371</v>
      </c>
      <c r="G1567" s="11" t="s">
        <v>506</v>
      </c>
      <c r="H1567" s="11" t="s">
        <v>262</v>
      </c>
      <c r="I1567" s="11" t="s">
        <v>3426</v>
      </c>
      <c r="J1567" t="str">
        <f>IF(L1567="","",VLOOKUP(L1567,Продукция!B:D,3,0))</f>
        <v>Биологический_материал</v>
      </c>
      <c r="K1567" t="str">
        <f>IF(L1567="","",VLOOKUP(L1567,Продукция!B:C,2,0))</f>
        <v>Сыворотка крови</v>
      </c>
      <c r="L1567" s="151" t="s">
        <v>302</v>
      </c>
      <c r="M1567">
        <f>IF(L1567="","",VLOOKUP(L1567,Продукция!B:L,11,0))</f>
        <v>0</v>
      </c>
      <c r="N1567" s="11" t="s">
        <v>873</v>
      </c>
      <c r="P1567" s="11" t="s">
        <v>340</v>
      </c>
      <c r="Q1567" s="11" t="s">
        <v>854</v>
      </c>
      <c r="R1567" s="153" t="s">
        <v>4890</v>
      </c>
      <c r="S1567" s="11">
        <v>18</v>
      </c>
      <c r="T1567" s="11" t="s">
        <v>5217</v>
      </c>
      <c r="V1567" s="14">
        <v>45714</v>
      </c>
      <c r="Z1567" s="11" t="s">
        <v>4823</v>
      </c>
      <c r="AA1567" s="15">
        <v>0.54166666666666663</v>
      </c>
      <c r="AB1567" t="str">
        <f>IF(L1567="","",VLOOKUP(L1567&amp;I1567,Продукция!A:I,9,0))</f>
        <v>рекомендация производителя набора</v>
      </c>
      <c r="AC1567" s="14">
        <v>45719</v>
      </c>
      <c r="AD1567" s="11" t="s">
        <v>2676</v>
      </c>
      <c r="AE1567" s="11" t="s">
        <v>4823</v>
      </c>
      <c r="AF1567" t="str">
        <f>IF(AD1567="","",VLOOKUP(AD1567,'Сотрудники и ссылки'!A:B,2,0))</f>
        <v>Серолог</v>
      </c>
      <c r="AG1567">
        <f>IF(AD1567="","",VLOOKUP(AD1567,'Сотрудники и ссылки'!A:C,3,0))</f>
        <v>20007746</v>
      </c>
      <c r="AH1567" s="11" t="s">
        <v>2676</v>
      </c>
      <c r="AI1567" t="str">
        <f>IF(AH1567="","",VLOOKUP(AH1567,'Сотрудники и ссылки'!A:B,2,0))</f>
        <v>Серолог</v>
      </c>
      <c r="AJ1567">
        <f>IF(AH1567="","",VLOOKUP(AH1567,'Сотрудники и ссылки'!A:C,3,0))</f>
        <v>20007746</v>
      </c>
      <c r="AK1567" s="14">
        <v>45719</v>
      </c>
      <c r="AL1567" s="2">
        <f>IF(AK1567="","",AK1567+VLOOKUP(I1567,'Вид исследования'!B:E,4,0))</f>
        <v>45720</v>
      </c>
      <c r="AM1567" s="2">
        <f>IF(AK1567="","",AK1567+VLOOKUP(I1567,'Вид исследования'!B:F,5,0))</f>
        <v>45720</v>
      </c>
      <c r="AN1567" s="14">
        <v>45719</v>
      </c>
      <c r="AP1567" s="11" t="s">
        <v>189</v>
      </c>
      <c r="AQ1567" t="str">
        <f>IFERROR(IF(L1567="","",VLOOKUP(L1567&amp;I1567,Продукция!A:K,11,0)),"обратитесь к админ справочника")</f>
        <v>согласно рекомендациям производителя теста</v>
      </c>
      <c r="AR1567" s="11" t="s">
        <v>4823</v>
      </c>
      <c r="AS1567" t="str">
        <f>IFERROR(IF(L1567="","",VLOOKUP(L1567&amp;I1567,Продукция!A:J,10,0)),"обратитесь к админ справочника")</f>
        <v>инструкция тест- ситема Биочек СК -110</v>
      </c>
      <c r="AT1567" s="11" t="s">
        <v>4823</v>
      </c>
      <c r="AU1567" s="11" t="s">
        <v>4823</v>
      </c>
      <c r="AV1567" s="11" t="s">
        <v>2676</v>
      </c>
      <c r="AW1567" s="11" t="s">
        <v>4824</v>
      </c>
      <c r="AX1567" s="11" t="s">
        <v>506</v>
      </c>
      <c r="AY1567" s="11" t="s">
        <v>1124</v>
      </c>
      <c r="AZ1567" s="11">
        <v>106</v>
      </c>
      <c r="BA1567" s="11">
        <v>38</v>
      </c>
      <c r="BC1567" s="11" t="s">
        <v>4992</v>
      </c>
    </row>
    <row r="1568" spans="1:55" x14ac:dyDescent="0.25">
      <c r="A1568" t="str">
        <f t="shared" si="30"/>
        <v>С/409NDV (BioChek) болезнь Ньюкасла уровень антител</v>
      </c>
      <c r="B1568" t="str">
        <f>IF(E1568="","",INDEX(Лаборатории!A:A,MATCH('Производственный контроль'!E1568,Лаборатории!B:B,0)))</f>
        <v xml:space="preserve">КУРИНОЕ ЦАРСТВО АО </v>
      </c>
      <c r="C1568" t="str">
        <f>IF(E1568="","",VLOOKUP(E1568,Лаборатории!B:D,3,0))</f>
        <v>U377_CHL</v>
      </c>
      <c r="D1568" s="12">
        <v>45715</v>
      </c>
      <c r="E1568" s="11" t="s">
        <v>793</v>
      </c>
      <c r="F1568" s="11" t="s">
        <v>371</v>
      </c>
      <c r="G1568" s="11" t="s">
        <v>506</v>
      </c>
      <c r="H1568" s="11" t="s">
        <v>262</v>
      </c>
      <c r="I1568" s="11" t="s">
        <v>3424</v>
      </c>
      <c r="J1568" t="str">
        <f>IF(L1568="","",VLOOKUP(L1568,Продукция!B:D,3,0))</f>
        <v>Биологический_материал</v>
      </c>
      <c r="K1568" t="str">
        <f>IF(L1568="","",VLOOKUP(L1568,Продукция!B:C,2,0))</f>
        <v>Сыворотка крови</v>
      </c>
      <c r="L1568" s="151" t="s">
        <v>302</v>
      </c>
      <c r="M1568">
        <f>IF(L1568="","",VLOOKUP(L1568,Продукция!B:L,11,0))</f>
        <v>0</v>
      </c>
      <c r="N1568" s="11" t="s">
        <v>873</v>
      </c>
      <c r="P1568" s="11" t="s">
        <v>340</v>
      </c>
      <c r="Q1568" s="11" t="s">
        <v>854</v>
      </c>
      <c r="R1568" s="153" t="s">
        <v>4876</v>
      </c>
      <c r="S1568" s="11">
        <v>18</v>
      </c>
      <c r="T1568" s="11" t="s">
        <v>5217</v>
      </c>
      <c r="V1568" s="14">
        <v>45710</v>
      </c>
      <c r="Z1568" s="11" t="s">
        <v>4823</v>
      </c>
      <c r="AA1568" s="15">
        <v>0.54166666666666663</v>
      </c>
      <c r="AB1568" t="str">
        <f>IF(L1568="","",VLOOKUP(L1568&amp;I1568,Продукция!A:I,9,0))</f>
        <v>рекомендация производителя набора</v>
      </c>
      <c r="AC1568" s="14">
        <v>45719</v>
      </c>
      <c r="AD1568" s="11" t="s">
        <v>2676</v>
      </c>
      <c r="AE1568" s="11" t="s">
        <v>4823</v>
      </c>
      <c r="AF1568" t="str">
        <f>IF(AD1568="","",VLOOKUP(AD1568,'Сотрудники и ссылки'!A:B,2,0))</f>
        <v>Серолог</v>
      </c>
      <c r="AG1568">
        <f>IF(AD1568="","",VLOOKUP(AD1568,'Сотрудники и ссылки'!A:C,3,0))</f>
        <v>20007746</v>
      </c>
      <c r="AH1568" s="11" t="s">
        <v>2676</v>
      </c>
      <c r="AI1568" t="str">
        <f>IF(AH1568="","",VLOOKUP(AH1568,'Сотрудники и ссылки'!A:B,2,0))</f>
        <v>Серолог</v>
      </c>
      <c r="AJ1568">
        <f>IF(AH1568="","",VLOOKUP(AH1568,'Сотрудники и ссылки'!A:C,3,0))</f>
        <v>20007746</v>
      </c>
      <c r="AK1568" s="14">
        <v>45719</v>
      </c>
      <c r="AL1568" s="2">
        <f>IF(AK1568="","",AK1568+VLOOKUP(I1568,'Вид исследования'!B:E,4,0))</f>
        <v>45720</v>
      </c>
      <c r="AM1568" s="2">
        <f>IF(AK1568="","",AK1568+VLOOKUP(I1568,'Вид исследования'!B:F,5,0))</f>
        <v>45720</v>
      </c>
      <c r="AN1568" s="14">
        <v>45719</v>
      </c>
      <c r="AP1568" s="11" t="s">
        <v>189</v>
      </c>
      <c r="AQ1568" t="str">
        <f>IFERROR(IF(L1568="","",VLOOKUP(L1568&amp;I1568,Продукция!A:K,11,0)),"обратитесь к админ справочника")</f>
        <v>согласно рекомендациям производителя теста</v>
      </c>
      <c r="AR1568" s="11" t="s">
        <v>4823</v>
      </c>
      <c r="AS1568" t="str">
        <f>IFERROR(IF(L1568="","",VLOOKUP(L1568&amp;I1568,Продукция!A:J,10,0)),"обратитесь к админ справочника")</f>
        <v>инструкция тест- ситема Биочек СК -116</v>
      </c>
      <c r="AT1568" s="11" t="s">
        <v>4823</v>
      </c>
      <c r="AU1568" s="11" t="s">
        <v>4823</v>
      </c>
      <c r="AV1568" s="11" t="s">
        <v>2676</v>
      </c>
      <c r="AW1568" s="11" t="s">
        <v>4824</v>
      </c>
      <c r="AX1568" s="11" t="s">
        <v>506</v>
      </c>
      <c r="AY1568" s="11" t="s">
        <v>1143</v>
      </c>
      <c r="AZ1568" s="11">
        <v>106</v>
      </c>
      <c r="BA1568" s="11">
        <v>38</v>
      </c>
      <c r="BC1568" s="11" t="s">
        <v>4992</v>
      </c>
    </row>
    <row r="1569" spans="1:55" x14ac:dyDescent="0.25">
      <c r="A1569" t="str">
        <f t="shared" si="30"/>
        <v>С/409NDV (BioChek) болезнь Ньюкасла уровень антител</v>
      </c>
      <c r="B1569" t="str">
        <f>IF(E1569="","",INDEX(Лаборатории!A:A,MATCH('Производственный контроль'!E1569,Лаборатории!B:B,0)))</f>
        <v xml:space="preserve">КУРИНОЕ ЦАРСТВО АО </v>
      </c>
      <c r="C1569" t="str">
        <f>IF(E1569="","",VLOOKUP(E1569,Лаборатории!B:D,3,0))</f>
        <v>U377_CHL</v>
      </c>
      <c r="D1569" s="12">
        <v>45715</v>
      </c>
      <c r="E1569" s="11" t="s">
        <v>793</v>
      </c>
      <c r="F1569" s="11" t="s">
        <v>371</v>
      </c>
      <c r="G1569" s="11" t="s">
        <v>506</v>
      </c>
      <c r="H1569" s="11" t="s">
        <v>262</v>
      </c>
      <c r="I1569" s="11" t="s">
        <v>3424</v>
      </c>
      <c r="J1569" t="str">
        <f>IF(L1569="","",VLOOKUP(L1569,Продукция!B:D,3,0))</f>
        <v>Биологический_материал</v>
      </c>
      <c r="K1569" t="str">
        <f>IF(L1569="","",VLOOKUP(L1569,Продукция!B:C,2,0))</f>
        <v>Сыворотка крови</v>
      </c>
      <c r="L1569" s="151" t="s">
        <v>302</v>
      </c>
      <c r="M1569">
        <f>IF(L1569="","",VLOOKUP(L1569,Продукция!B:L,11,0))</f>
        <v>0</v>
      </c>
      <c r="N1569" s="11" t="s">
        <v>873</v>
      </c>
      <c r="P1569" s="11" t="s">
        <v>340</v>
      </c>
      <c r="Q1569" s="11" t="s">
        <v>854</v>
      </c>
      <c r="R1569" s="153" t="s">
        <v>4875</v>
      </c>
      <c r="S1569" s="11">
        <v>18</v>
      </c>
      <c r="T1569" s="11" t="s">
        <v>5217</v>
      </c>
      <c r="V1569" s="14">
        <v>45710</v>
      </c>
      <c r="Z1569" s="11" t="s">
        <v>4823</v>
      </c>
      <c r="AA1569" s="15">
        <v>0.54166666666666663</v>
      </c>
      <c r="AB1569" t="str">
        <f>IF(L1569="","",VLOOKUP(L1569&amp;I1569,Продукция!A:I,9,0))</f>
        <v>рекомендация производителя набора</v>
      </c>
      <c r="AC1569" s="14">
        <v>45719</v>
      </c>
      <c r="AD1569" s="11" t="s">
        <v>2676</v>
      </c>
      <c r="AE1569" s="11" t="s">
        <v>4823</v>
      </c>
      <c r="AF1569" t="str">
        <f>IF(AD1569="","",VLOOKUP(AD1569,'Сотрудники и ссылки'!A:B,2,0))</f>
        <v>Серолог</v>
      </c>
      <c r="AG1569">
        <f>IF(AD1569="","",VLOOKUP(AD1569,'Сотрудники и ссылки'!A:C,3,0))</f>
        <v>20007746</v>
      </c>
      <c r="AH1569" s="11" t="s">
        <v>2676</v>
      </c>
      <c r="AI1569" t="str">
        <f>IF(AH1569="","",VLOOKUP(AH1569,'Сотрудники и ссылки'!A:B,2,0))</f>
        <v>Серолог</v>
      </c>
      <c r="AJ1569">
        <f>IF(AH1569="","",VLOOKUP(AH1569,'Сотрудники и ссылки'!A:C,3,0))</f>
        <v>20007746</v>
      </c>
      <c r="AK1569" s="14">
        <v>45719</v>
      </c>
      <c r="AL1569" s="2">
        <f>IF(AK1569="","",AK1569+VLOOKUP(I1569,'Вид исследования'!B:E,4,0))</f>
        <v>45720</v>
      </c>
      <c r="AM1569" s="2">
        <f>IF(AK1569="","",AK1569+VLOOKUP(I1569,'Вид исследования'!B:F,5,0))</f>
        <v>45720</v>
      </c>
      <c r="AN1569" s="14">
        <v>45719</v>
      </c>
      <c r="AP1569" s="11" t="s">
        <v>189</v>
      </c>
      <c r="AQ1569" t="str">
        <f>IFERROR(IF(L1569="","",VLOOKUP(L1569&amp;I1569,Продукция!A:K,11,0)),"обратитесь к админ справочника")</f>
        <v>согласно рекомендациям производителя теста</v>
      </c>
      <c r="AR1569" s="11" t="s">
        <v>4823</v>
      </c>
      <c r="AS1569" t="str">
        <f>IFERROR(IF(L1569="","",VLOOKUP(L1569&amp;I1569,Продукция!A:J,10,0)),"обратитесь к админ справочника")</f>
        <v>инструкция тест- ситема Биочек СК -116</v>
      </c>
      <c r="AT1569" s="11" t="s">
        <v>4823</v>
      </c>
      <c r="AU1569" s="11" t="s">
        <v>4823</v>
      </c>
      <c r="AV1569" s="11" t="s">
        <v>2676</v>
      </c>
      <c r="AW1569" s="11" t="s">
        <v>4824</v>
      </c>
      <c r="AX1569" s="11" t="s">
        <v>506</v>
      </c>
      <c r="AY1569" s="11" t="s">
        <v>1144</v>
      </c>
      <c r="AZ1569" s="11">
        <v>106</v>
      </c>
      <c r="BA1569" s="11">
        <v>38</v>
      </c>
      <c r="BC1569" s="11" t="s">
        <v>4992</v>
      </c>
    </row>
    <row r="1570" spans="1:55" x14ac:dyDescent="0.25">
      <c r="A1570" t="str">
        <f t="shared" si="30"/>
        <v>С/409NDV (BioChek) болезнь Ньюкасла уровень антител</v>
      </c>
      <c r="B1570" t="str">
        <f>IF(E1570="","",INDEX(Лаборатории!A:A,MATCH('Производственный контроль'!E1570,Лаборатории!B:B,0)))</f>
        <v xml:space="preserve">КУРИНОЕ ЦАРСТВО АО </v>
      </c>
      <c r="C1570" t="str">
        <f>IF(E1570="","",VLOOKUP(E1570,Лаборатории!B:D,3,0))</f>
        <v>U377_CHL</v>
      </c>
      <c r="D1570" s="12">
        <v>45715</v>
      </c>
      <c r="E1570" s="11" t="s">
        <v>793</v>
      </c>
      <c r="F1570" s="11" t="s">
        <v>371</v>
      </c>
      <c r="G1570" s="11" t="s">
        <v>506</v>
      </c>
      <c r="H1570" s="11" t="s">
        <v>262</v>
      </c>
      <c r="I1570" s="11" t="s">
        <v>3424</v>
      </c>
      <c r="J1570" t="str">
        <f>IF(L1570="","",VLOOKUP(L1570,Продукция!B:D,3,0))</f>
        <v>Биологический_материал</v>
      </c>
      <c r="K1570" t="str">
        <f>IF(L1570="","",VLOOKUP(L1570,Продукция!B:C,2,0))</f>
        <v>Сыворотка крови</v>
      </c>
      <c r="L1570" s="151" t="s">
        <v>302</v>
      </c>
      <c r="M1570">
        <f>IF(L1570="","",VLOOKUP(L1570,Продукция!B:L,11,0))</f>
        <v>0</v>
      </c>
      <c r="N1570" s="11" t="s">
        <v>873</v>
      </c>
      <c r="P1570" s="11" t="s">
        <v>340</v>
      </c>
      <c r="Q1570" s="11" t="s">
        <v>854</v>
      </c>
      <c r="R1570" s="153" t="s">
        <v>4885</v>
      </c>
      <c r="S1570" s="11">
        <v>18</v>
      </c>
      <c r="T1570" s="11" t="s">
        <v>5217</v>
      </c>
      <c r="V1570" s="14">
        <v>45713</v>
      </c>
      <c r="Z1570" s="11" t="s">
        <v>4823</v>
      </c>
      <c r="AA1570" s="15">
        <v>0.54166666666666663</v>
      </c>
      <c r="AB1570" t="str">
        <f>IF(L1570="","",VLOOKUP(L1570&amp;I1570,Продукция!A:I,9,0))</f>
        <v>рекомендация производителя набора</v>
      </c>
      <c r="AC1570" s="14">
        <v>45719</v>
      </c>
      <c r="AD1570" s="11" t="s">
        <v>2676</v>
      </c>
      <c r="AE1570" s="11" t="s">
        <v>4823</v>
      </c>
      <c r="AF1570" t="str">
        <f>IF(AD1570="","",VLOOKUP(AD1570,'Сотрудники и ссылки'!A:B,2,0))</f>
        <v>Серолог</v>
      </c>
      <c r="AG1570">
        <f>IF(AD1570="","",VLOOKUP(AD1570,'Сотрудники и ссылки'!A:C,3,0))</f>
        <v>20007746</v>
      </c>
      <c r="AH1570" s="11" t="s">
        <v>2676</v>
      </c>
      <c r="AI1570" t="str">
        <f>IF(AH1570="","",VLOOKUP(AH1570,'Сотрудники и ссылки'!A:B,2,0))</f>
        <v>Серолог</v>
      </c>
      <c r="AJ1570">
        <f>IF(AH1570="","",VLOOKUP(AH1570,'Сотрудники и ссылки'!A:C,3,0))</f>
        <v>20007746</v>
      </c>
      <c r="AK1570" s="14">
        <v>45719</v>
      </c>
      <c r="AL1570" s="2">
        <f>IF(AK1570="","",AK1570+VLOOKUP(I1570,'Вид исследования'!B:E,4,0))</f>
        <v>45720</v>
      </c>
      <c r="AM1570" s="2">
        <f>IF(AK1570="","",AK1570+VLOOKUP(I1570,'Вид исследования'!B:F,5,0))</f>
        <v>45720</v>
      </c>
      <c r="AN1570" s="14">
        <v>45719</v>
      </c>
      <c r="AP1570" s="11" t="s">
        <v>189</v>
      </c>
      <c r="AQ1570" t="str">
        <f>IFERROR(IF(L1570="","",VLOOKUP(L1570&amp;I1570,Продукция!A:K,11,0)),"обратитесь к админ справочника")</f>
        <v>согласно рекомендациям производителя теста</v>
      </c>
      <c r="AR1570" s="11" t="s">
        <v>4823</v>
      </c>
      <c r="AS1570" t="str">
        <f>IFERROR(IF(L1570="","",VLOOKUP(L1570&amp;I1570,Продукция!A:J,10,0)),"обратитесь к админ справочника")</f>
        <v>инструкция тест- ситема Биочек СК -116</v>
      </c>
      <c r="AT1570" s="11" t="s">
        <v>4823</v>
      </c>
      <c r="AU1570" s="11" t="s">
        <v>4823</v>
      </c>
      <c r="AV1570" s="11" t="s">
        <v>2676</v>
      </c>
      <c r="AW1570" s="11" t="s">
        <v>4824</v>
      </c>
      <c r="AX1570" s="11" t="s">
        <v>506</v>
      </c>
      <c r="AY1570" s="11" t="s">
        <v>1139</v>
      </c>
      <c r="AZ1570" s="11">
        <v>106</v>
      </c>
      <c r="BA1570" s="11">
        <v>38</v>
      </c>
      <c r="BC1570" s="11" t="s">
        <v>4992</v>
      </c>
    </row>
    <row r="1571" spans="1:55" x14ac:dyDescent="0.25">
      <c r="A1571" t="str">
        <f t="shared" si="30"/>
        <v>С/409NDV (BioChek) болезнь Ньюкасла уровень антител</v>
      </c>
      <c r="B1571" t="str">
        <f>IF(E1571="","",INDEX(Лаборатории!A:A,MATCH('Производственный контроль'!E1571,Лаборатории!B:B,0)))</f>
        <v xml:space="preserve">КУРИНОЕ ЦАРСТВО АО </v>
      </c>
      <c r="C1571" t="str">
        <f>IF(E1571="","",VLOOKUP(E1571,Лаборатории!B:D,3,0))</f>
        <v>U377_CHL</v>
      </c>
      <c r="D1571" s="12">
        <v>45715</v>
      </c>
      <c r="E1571" s="11" t="s">
        <v>793</v>
      </c>
      <c r="F1571" s="11" t="s">
        <v>371</v>
      </c>
      <c r="G1571" s="11" t="s">
        <v>506</v>
      </c>
      <c r="H1571" s="11" t="s">
        <v>262</v>
      </c>
      <c r="I1571" s="11" t="s">
        <v>3424</v>
      </c>
      <c r="J1571" t="str">
        <f>IF(L1571="","",VLOOKUP(L1571,Продукция!B:D,3,0))</f>
        <v>Биологический_материал</v>
      </c>
      <c r="K1571" t="str">
        <f>IF(L1571="","",VLOOKUP(L1571,Продукция!B:C,2,0))</f>
        <v>Сыворотка крови</v>
      </c>
      <c r="L1571" s="151" t="s">
        <v>302</v>
      </c>
      <c r="M1571">
        <f>IF(L1571="","",VLOOKUP(L1571,Продукция!B:L,11,0))</f>
        <v>0</v>
      </c>
      <c r="N1571" s="11" t="s">
        <v>873</v>
      </c>
      <c r="P1571" s="11" t="s">
        <v>340</v>
      </c>
      <c r="Q1571" s="11" t="s">
        <v>854</v>
      </c>
      <c r="R1571" s="153" t="s">
        <v>4886</v>
      </c>
      <c r="S1571" s="11">
        <v>18</v>
      </c>
      <c r="T1571" s="11" t="s">
        <v>5217</v>
      </c>
      <c r="V1571" s="14">
        <v>45713</v>
      </c>
      <c r="Z1571" s="11" t="s">
        <v>4823</v>
      </c>
      <c r="AA1571" s="15">
        <v>0.54166666666666663</v>
      </c>
      <c r="AB1571" t="str">
        <f>IF(L1571="","",VLOOKUP(L1571&amp;I1571,Продукция!A:I,9,0))</f>
        <v>рекомендация производителя набора</v>
      </c>
      <c r="AC1571" s="14">
        <v>45719</v>
      </c>
      <c r="AD1571" s="11" t="s">
        <v>2676</v>
      </c>
      <c r="AE1571" s="11" t="s">
        <v>4823</v>
      </c>
      <c r="AF1571" t="str">
        <f>IF(AD1571="","",VLOOKUP(AD1571,'Сотрудники и ссылки'!A:B,2,0))</f>
        <v>Серолог</v>
      </c>
      <c r="AG1571">
        <f>IF(AD1571="","",VLOOKUP(AD1571,'Сотрудники и ссылки'!A:C,3,0))</f>
        <v>20007746</v>
      </c>
      <c r="AH1571" s="11" t="s">
        <v>2676</v>
      </c>
      <c r="AI1571" t="str">
        <f>IF(AH1571="","",VLOOKUP(AH1571,'Сотрудники и ссылки'!A:B,2,0))</f>
        <v>Серолог</v>
      </c>
      <c r="AJ1571">
        <f>IF(AH1571="","",VLOOKUP(AH1571,'Сотрудники и ссылки'!A:C,3,0))</f>
        <v>20007746</v>
      </c>
      <c r="AK1571" s="14">
        <v>45719</v>
      </c>
      <c r="AL1571" s="2">
        <f>IF(AK1571="","",AK1571+VLOOKUP(I1571,'Вид исследования'!B:E,4,0))</f>
        <v>45720</v>
      </c>
      <c r="AM1571" s="2">
        <f>IF(AK1571="","",AK1571+VLOOKUP(I1571,'Вид исследования'!B:F,5,0))</f>
        <v>45720</v>
      </c>
      <c r="AN1571" s="14">
        <v>45719</v>
      </c>
      <c r="AP1571" s="11" t="s">
        <v>189</v>
      </c>
      <c r="AQ1571" t="str">
        <f>IFERROR(IF(L1571="","",VLOOKUP(L1571&amp;I1571,Продукция!A:K,11,0)),"обратитесь к админ справочника")</f>
        <v>согласно рекомендациям производителя теста</v>
      </c>
      <c r="AR1571" s="11" t="s">
        <v>4823</v>
      </c>
      <c r="AS1571" t="str">
        <f>IFERROR(IF(L1571="","",VLOOKUP(L1571&amp;I1571,Продукция!A:J,10,0)),"обратитесь к админ справочника")</f>
        <v>инструкция тест- ситема Биочек СК -116</v>
      </c>
      <c r="AT1571" s="11" t="s">
        <v>4823</v>
      </c>
      <c r="AU1571" s="11" t="s">
        <v>4823</v>
      </c>
      <c r="AV1571" s="11" t="s">
        <v>2676</v>
      </c>
      <c r="AW1571" s="11" t="s">
        <v>4824</v>
      </c>
      <c r="AX1571" s="11" t="s">
        <v>506</v>
      </c>
      <c r="AY1571" s="11" t="s">
        <v>1140</v>
      </c>
      <c r="AZ1571" s="11">
        <v>106</v>
      </c>
      <c r="BA1571" s="11">
        <v>38</v>
      </c>
      <c r="BC1571" s="11" t="s">
        <v>4992</v>
      </c>
    </row>
    <row r="1572" spans="1:55" x14ac:dyDescent="0.25">
      <c r="A1572" t="str">
        <f t="shared" si="30"/>
        <v>С/409NDV (BioChek) болезнь Ньюкасла уровень антител</v>
      </c>
      <c r="B1572" t="str">
        <f>IF(E1572="","",INDEX(Лаборатории!A:A,MATCH('Производственный контроль'!E1572,Лаборатории!B:B,0)))</f>
        <v xml:space="preserve">КУРИНОЕ ЦАРСТВО АО </v>
      </c>
      <c r="C1572" t="str">
        <f>IF(E1572="","",VLOOKUP(E1572,Лаборатории!B:D,3,0))</f>
        <v>U377_CHL</v>
      </c>
      <c r="D1572" s="12">
        <v>45715</v>
      </c>
      <c r="E1572" s="11" t="s">
        <v>793</v>
      </c>
      <c r="F1572" s="11" t="s">
        <v>371</v>
      </c>
      <c r="G1572" s="11" t="s">
        <v>506</v>
      </c>
      <c r="H1572" s="11" t="s">
        <v>262</v>
      </c>
      <c r="I1572" s="11" t="s">
        <v>3424</v>
      </c>
      <c r="J1572" t="str">
        <f>IF(L1572="","",VLOOKUP(L1572,Продукция!B:D,3,0))</f>
        <v>Биологический_материал</v>
      </c>
      <c r="K1572" t="str">
        <f>IF(L1572="","",VLOOKUP(L1572,Продукция!B:C,2,0))</f>
        <v>Сыворотка крови</v>
      </c>
      <c r="L1572" s="151" t="s">
        <v>302</v>
      </c>
      <c r="M1572">
        <f>IF(L1572="","",VLOOKUP(L1572,Продукция!B:L,11,0))</f>
        <v>0</v>
      </c>
      <c r="N1572" s="11" t="s">
        <v>873</v>
      </c>
      <c r="P1572" s="11" t="s">
        <v>340</v>
      </c>
      <c r="Q1572" s="11" t="s">
        <v>854</v>
      </c>
      <c r="R1572" s="153" t="s">
        <v>4890</v>
      </c>
      <c r="S1572" s="11">
        <v>18</v>
      </c>
      <c r="T1572" s="11" t="s">
        <v>5217</v>
      </c>
      <c r="V1572" s="14">
        <v>45714</v>
      </c>
      <c r="Z1572" s="11" t="s">
        <v>4823</v>
      </c>
      <c r="AA1572" s="15">
        <v>0.54166666666666663</v>
      </c>
      <c r="AB1572" t="str">
        <f>IF(L1572="","",VLOOKUP(L1572&amp;I1572,Продукция!A:I,9,0))</f>
        <v>рекомендация производителя набора</v>
      </c>
      <c r="AC1572" s="14">
        <v>45719</v>
      </c>
      <c r="AD1572" s="11" t="s">
        <v>2676</v>
      </c>
      <c r="AE1572" s="11" t="s">
        <v>4823</v>
      </c>
      <c r="AF1572" t="str">
        <f>IF(AD1572="","",VLOOKUP(AD1572,'Сотрудники и ссылки'!A:B,2,0))</f>
        <v>Серолог</v>
      </c>
      <c r="AG1572">
        <f>IF(AD1572="","",VLOOKUP(AD1572,'Сотрудники и ссылки'!A:C,3,0))</f>
        <v>20007746</v>
      </c>
      <c r="AH1572" s="11" t="s">
        <v>2676</v>
      </c>
      <c r="AI1572" t="str">
        <f>IF(AH1572="","",VLOOKUP(AH1572,'Сотрудники и ссылки'!A:B,2,0))</f>
        <v>Серолог</v>
      </c>
      <c r="AJ1572">
        <f>IF(AH1572="","",VLOOKUP(AH1572,'Сотрудники и ссылки'!A:C,3,0))</f>
        <v>20007746</v>
      </c>
      <c r="AK1572" s="14">
        <v>45719</v>
      </c>
      <c r="AL1572" s="2">
        <f>IF(AK1572="","",AK1572+VLOOKUP(I1572,'Вид исследования'!B:E,4,0))</f>
        <v>45720</v>
      </c>
      <c r="AM1572" s="2">
        <f>IF(AK1572="","",AK1572+VLOOKUP(I1572,'Вид исследования'!B:F,5,0))</f>
        <v>45720</v>
      </c>
      <c r="AN1572" s="14">
        <v>45719</v>
      </c>
      <c r="AP1572" s="11" t="s">
        <v>189</v>
      </c>
      <c r="AQ1572" t="str">
        <f>IFERROR(IF(L1572="","",VLOOKUP(L1572&amp;I1572,Продукция!A:K,11,0)),"обратитесь к админ справочника")</f>
        <v>согласно рекомендациям производителя теста</v>
      </c>
      <c r="AR1572" s="11" t="s">
        <v>4823</v>
      </c>
      <c r="AS1572" t="str">
        <f>IFERROR(IF(L1572="","",VLOOKUP(L1572&amp;I1572,Продукция!A:J,10,0)),"обратитесь к админ справочника")</f>
        <v>инструкция тест- ситема Биочек СК -116</v>
      </c>
      <c r="AT1572" s="11" t="s">
        <v>4823</v>
      </c>
      <c r="AU1572" s="11" t="s">
        <v>4823</v>
      </c>
      <c r="AV1572" s="11" t="s">
        <v>2676</v>
      </c>
      <c r="AW1572" s="11" t="s">
        <v>4824</v>
      </c>
      <c r="AX1572" s="11" t="s">
        <v>506</v>
      </c>
      <c r="AY1572" s="11" t="s">
        <v>1124</v>
      </c>
      <c r="AZ1572" s="11">
        <v>106</v>
      </c>
      <c r="BA1572" s="11">
        <v>38</v>
      </c>
      <c r="BC1572" s="11" t="s">
        <v>4992</v>
      </c>
    </row>
    <row r="1573" spans="1:55" x14ac:dyDescent="0.25">
      <c r="A1573" t="str">
        <f t="shared" si="30"/>
        <v>С/443Болезнь Ньюкасла уровень антител</v>
      </c>
      <c r="B1573" t="str">
        <f>IF(E1573="","",INDEX(Лаборатории!A:A,MATCH('Производственный контроль'!E1573,Лаборатории!B:B,0)))</f>
        <v xml:space="preserve">КУРИНОЕ ЦАРСТВО АО </v>
      </c>
      <c r="C1573" t="str">
        <f>IF(E1573="","",VLOOKUP(E1573,Лаборатории!B:D,3,0))</f>
        <v>U377_CHL</v>
      </c>
      <c r="D1573" s="12">
        <v>45722</v>
      </c>
      <c r="E1573" s="11" t="s">
        <v>793</v>
      </c>
      <c r="F1573" s="11" t="s">
        <v>544</v>
      </c>
      <c r="G1573" s="11" t="s">
        <v>565</v>
      </c>
      <c r="H1573" s="11" t="s">
        <v>312</v>
      </c>
      <c r="I1573" s="11" t="s">
        <v>3434</v>
      </c>
      <c r="J1573" t="str">
        <f>IF(L1573="","",VLOOKUP(L1573,Продукция!B:D,3,0))</f>
        <v>Биологический_материал</v>
      </c>
      <c r="K1573" t="str">
        <f>IF(L1573="","",VLOOKUP(L1573,Продукция!B:C,2,0))</f>
        <v>Сыворотка крови</v>
      </c>
      <c r="L1573" s="151" t="s">
        <v>302</v>
      </c>
      <c r="M1573">
        <f>IF(L1573="","",VLOOKUP(L1573,Продукция!B:L,11,0))</f>
        <v>0</v>
      </c>
      <c r="N1573" s="11" t="s">
        <v>873</v>
      </c>
      <c r="P1573" s="11" t="s">
        <v>340</v>
      </c>
      <c r="Q1573" s="11" t="s">
        <v>854</v>
      </c>
      <c r="R1573" s="153" t="s">
        <v>5218</v>
      </c>
      <c r="S1573" s="11">
        <v>20</v>
      </c>
      <c r="T1573" s="11" t="s">
        <v>5225</v>
      </c>
      <c r="V1573" s="14">
        <v>45711</v>
      </c>
      <c r="Z1573" s="11" t="s">
        <v>4823</v>
      </c>
      <c r="AA1573" s="15">
        <v>0.40972222222222227</v>
      </c>
      <c r="AB1573" t="str">
        <f>IF(L1573="","",VLOOKUP(L1573&amp;I1573,Продукция!A:I,9,0))</f>
        <v>рекомендация производителя набора</v>
      </c>
      <c r="AC1573" s="14">
        <v>45722</v>
      </c>
      <c r="AD1573" s="11" t="s">
        <v>2673</v>
      </c>
      <c r="AE1573" s="11" t="s">
        <v>4823</v>
      </c>
      <c r="AF1573" t="str">
        <f>IF(AD1573="","",VLOOKUP(AD1573,'Сотрудники и ссылки'!A:B,2,0))</f>
        <v>Серолог</v>
      </c>
      <c r="AG1573">
        <f>IF(AD1573="","",VLOOKUP(AD1573,'Сотрудники и ссылки'!A:C,3,0))</f>
        <v>20001771</v>
      </c>
      <c r="AH1573" s="11" t="s">
        <v>2673</v>
      </c>
      <c r="AI1573" t="str">
        <f>IF(AH1573="","",VLOOKUP(AH1573,'Сотрудники и ссылки'!A:B,2,0))</f>
        <v>Серолог</v>
      </c>
      <c r="AJ1573">
        <f>IF(AH1573="","",VLOOKUP(AH1573,'Сотрудники и ссылки'!A:C,3,0))</f>
        <v>20001771</v>
      </c>
      <c r="AK1573" s="14">
        <v>45722</v>
      </c>
      <c r="AL1573" s="2">
        <f>IF(AK1573="","",AK1573+VLOOKUP(I1573,'Вид исследования'!B:E,4,0))</f>
        <v>45723</v>
      </c>
      <c r="AM1573" s="2">
        <f>IF(AK1573="","",AK1573+VLOOKUP(I1573,'Вид исследования'!B:F,5,0))</f>
        <v>45723</v>
      </c>
      <c r="AN1573" s="14">
        <v>45722</v>
      </c>
      <c r="AP1573" s="11" t="s">
        <v>189</v>
      </c>
      <c r="AQ1573" t="str">
        <f>IFERROR(IF(L1573="","",VLOOKUP(L1573&amp;I1573,Продукция!A:K,11,0)),"обратитесь к админ справочника")</f>
        <v>согласно рекомендациям производителя теста</v>
      </c>
      <c r="AR1573" s="11" t="s">
        <v>4823</v>
      </c>
      <c r="AS1573" t="str">
        <f>IFERROR(IF(L1573="","",VLOOKUP(L1573&amp;I1573,Продукция!A:J,10,0)),"обратитесь к админ справочника")</f>
        <v>инструкция по применению набора РЗГА Ньюкасла</v>
      </c>
      <c r="AT1573" s="11" t="s">
        <v>4823</v>
      </c>
      <c r="AU1573" s="11" t="s">
        <v>4823</v>
      </c>
      <c r="AV1573" s="11" t="s">
        <v>2673</v>
      </c>
      <c r="AW1573" s="11" t="s">
        <v>4824</v>
      </c>
      <c r="AX1573" s="11" t="s">
        <v>565</v>
      </c>
      <c r="AY1573" s="11" t="s">
        <v>1289</v>
      </c>
      <c r="AZ1573" s="11">
        <v>154</v>
      </c>
      <c r="BA1573" s="11">
        <v>1</v>
      </c>
      <c r="BC1573" s="11" t="s">
        <v>5155</v>
      </c>
    </row>
    <row r="1574" spans="1:55" x14ac:dyDescent="0.25">
      <c r="A1574" t="str">
        <f t="shared" si="30"/>
        <v>С/443Болезнь Ньюкасла уровень антител</v>
      </c>
      <c r="B1574" t="str">
        <f>IF(E1574="","",INDEX(Лаборатории!A:A,MATCH('Производственный контроль'!E1574,Лаборатории!B:B,0)))</f>
        <v xml:space="preserve">КУРИНОЕ ЦАРСТВО АО </v>
      </c>
      <c r="C1574" t="str">
        <f>IF(E1574="","",VLOOKUP(E1574,Лаборатории!B:D,3,0))</f>
        <v>U377_CHL</v>
      </c>
      <c r="D1574" s="12">
        <v>45722</v>
      </c>
      <c r="E1574" s="11" t="s">
        <v>793</v>
      </c>
      <c r="F1574" s="11" t="s">
        <v>544</v>
      </c>
      <c r="G1574" s="11" t="s">
        <v>565</v>
      </c>
      <c r="H1574" s="11" t="s">
        <v>312</v>
      </c>
      <c r="I1574" s="11" t="s">
        <v>3434</v>
      </c>
      <c r="J1574" t="str">
        <f>IF(L1574="","",VLOOKUP(L1574,Продукция!B:D,3,0))</f>
        <v>Биологический_материал</v>
      </c>
      <c r="K1574" t="str">
        <f>IF(L1574="","",VLOOKUP(L1574,Продукция!B:C,2,0))</f>
        <v>Сыворотка крови</v>
      </c>
      <c r="L1574" s="151" t="s">
        <v>302</v>
      </c>
      <c r="M1574">
        <f>IF(L1574="","",VLOOKUP(L1574,Продукция!B:L,11,0))</f>
        <v>0</v>
      </c>
      <c r="N1574" s="11" t="s">
        <v>873</v>
      </c>
      <c r="P1574" s="11" t="s">
        <v>340</v>
      </c>
      <c r="Q1574" s="11" t="s">
        <v>854</v>
      </c>
      <c r="R1574" s="153" t="s">
        <v>5219</v>
      </c>
      <c r="S1574" s="11">
        <v>20</v>
      </c>
      <c r="T1574" s="11" t="s">
        <v>5225</v>
      </c>
      <c r="V1574" s="14">
        <v>45711</v>
      </c>
      <c r="Z1574" s="11" t="s">
        <v>4823</v>
      </c>
      <c r="AA1574" s="15">
        <v>0.40972222222222227</v>
      </c>
      <c r="AB1574" t="str">
        <f>IF(L1574="","",VLOOKUP(L1574&amp;I1574,Продукция!A:I,9,0))</f>
        <v>рекомендация производителя набора</v>
      </c>
      <c r="AC1574" s="14">
        <v>45722</v>
      </c>
      <c r="AD1574" s="11" t="s">
        <v>2673</v>
      </c>
      <c r="AE1574" s="11" t="s">
        <v>4823</v>
      </c>
      <c r="AF1574" t="str">
        <f>IF(AD1574="","",VLOOKUP(AD1574,'Сотрудники и ссылки'!A:B,2,0))</f>
        <v>Серолог</v>
      </c>
      <c r="AG1574">
        <f>IF(AD1574="","",VLOOKUP(AD1574,'Сотрудники и ссылки'!A:C,3,0))</f>
        <v>20001771</v>
      </c>
      <c r="AH1574" s="11" t="s">
        <v>2673</v>
      </c>
      <c r="AI1574" t="str">
        <f>IF(AH1574="","",VLOOKUP(AH1574,'Сотрудники и ссылки'!A:B,2,0))</f>
        <v>Серолог</v>
      </c>
      <c r="AJ1574">
        <f>IF(AH1574="","",VLOOKUP(AH1574,'Сотрудники и ссылки'!A:C,3,0))</f>
        <v>20001771</v>
      </c>
      <c r="AK1574" s="14">
        <v>45722</v>
      </c>
      <c r="AL1574" s="2">
        <f>IF(AK1574="","",AK1574+VLOOKUP(I1574,'Вид исследования'!B:E,4,0))</f>
        <v>45723</v>
      </c>
      <c r="AM1574" s="2">
        <f>IF(AK1574="","",AK1574+VLOOKUP(I1574,'Вид исследования'!B:F,5,0))</f>
        <v>45723</v>
      </c>
      <c r="AN1574" s="14">
        <v>45722</v>
      </c>
      <c r="AP1574" s="11" t="s">
        <v>189</v>
      </c>
      <c r="AQ1574" t="str">
        <f>IFERROR(IF(L1574="","",VLOOKUP(L1574&amp;I1574,Продукция!A:K,11,0)),"обратитесь к админ справочника")</f>
        <v>согласно рекомендациям производителя теста</v>
      </c>
      <c r="AR1574" s="11" t="s">
        <v>4823</v>
      </c>
      <c r="AS1574" t="str">
        <f>IFERROR(IF(L1574="","",VLOOKUP(L1574&amp;I1574,Продукция!A:J,10,0)),"обратитесь к админ справочника")</f>
        <v>инструкция по применению набора РЗГА Ньюкасла</v>
      </c>
      <c r="AT1574" s="11" t="s">
        <v>4823</v>
      </c>
      <c r="AU1574" s="11" t="s">
        <v>4823</v>
      </c>
      <c r="AV1574" s="11" t="s">
        <v>2673</v>
      </c>
      <c r="AW1574" s="11" t="s">
        <v>4824</v>
      </c>
      <c r="AX1574" s="11" t="s">
        <v>565</v>
      </c>
      <c r="AY1574" s="11" t="s">
        <v>1290</v>
      </c>
      <c r="AZ1574" s="11">
        <v>154</v>
      </c>
      <c r="BA1574" s="11">
        <v>1</v>
      </c>
      <c r="BC1574" s="11" t="s">
        <v>5155</v>
      </c>
    </row>
    <row r="1575" spans="1:55" x14ac:dyDescent="0.25">
      <c r="A1575" t="str">
        <f t="shared" si="30"/>
        <v>С/443Болезнь Ньюкасла уровень антител</v>
      </c>
      <c r="B1575" t="str">
        <f>IF(E1575="","",INDEX(Лаборатории!A:A,MATCH('Производственный контроль'!E1575,Лаборатории!B:B,0)))</f>
        <v xml:space="preserve">КУРИНОЕ ЦАРСТВО АО </v>
      </c>
      <c r="C1575" t="str">
        <f>IF(E1575="","",VLOOKUP(E1575,Лаборатории!B:D,3,0))</f>
        <v>U377_CHL</v>
      </c>
      <c r="D1575" s="12">
        <v>45722</v>
      </c>
      <c r="E1575" s="11" t="s">
        <v>793</v>
      </c>
      <c r="F1575" s="11" t="s">
        <v>544</v>
      </c>
      <c r="G1575" s="11" t="s">
        <v>565</v>
      </c>
      <c r="H1575" s="11" t="s">
        <v>312</v>
      </c>
      <c r="I1575" s="11" t="s">
        <v>3434</v>
      </c>
      <c r="J1575" t="str">
        <f>IF(L1575="","",VLOOKUP(L1575,Продукция!B:D,3,0))</f>
        <v>Биологический_материал</v>
      </c>
      <c r="K1575" t="str">
        <f>IF(L1575="","",VLOOKUP(L1575,Продукция!B:C,2,0))</f>
        <v>Сыворотка крови</v>
      </c>
      <c r="L1575" s="151" t="s">
        <v>302</v>
      </c>
      <c r="M1575">
        <f>IF(L1575="","",VLOOKUP(L1575,Продукция!B:L,11,0))</f>
        <v>0</v>
      </c>
      <c r="N1575" s="11" t="s">
        <v>873</v>
      </c>
      <c r="P1575" s="11" t="s">
        <v>340</v>
      </c>
      <c r="Q1575" s="11" t="s">
        <v>854</v>
      </c>
      <c r="R1575" s="153" t="s">
        <v>5220</v>
      </c>
      <c r="S1575" s="11">
        <v>20</v>
      </c>
      <c r="T1575" s="11" t="s">
        <v>5225</v>
      </c>
      <c r="V1575" s="14">
        <v>45712</v>
      </c>
      <c r="Z1575" s="11" t="s">
        <v>4823</v>
      </c>
      <c r="AA1575" s="15">
        <v>0.40972222222222227</v>
      </c>
      <c r="AB1575" t="str">
        <f>IF(L1575="","",VLOOKUP(L1575&amp;I1575,Продукция!A:I,9,0))</f>
        <v>рекомендация производителя набора</v>
      </c>
      <c r="AC1575" s="14">
        <v>45722</v>
      </c>
      <c r="AD1575" s="11" t="s">
        <v>2673</v>
      </c>
      <c r="AE1575" s="11" t="s">
        <v>4823</v>
      </c>
      <c r="AF1575" t="str">
        <f>IF(AD1575="","",VLOOKUP(AD1575,'Сотрудники и ссылки'!A:B,2,0))</f>
        <v>Серолог</v>
      </c>
      <c r="AG1575">
        <f>IF(AD1575="","",VLOOKUP(AD1575,'Сотрудники и ссылки'!A:C,3,0))</f>
        <v>20001771</v>
      </c>
      <c r="AH1575" s="11" t="s">
        <v>2673</v>
      </c>
      <c r="AI1575" t="str">
        <f>IF(AH1575="","",VLOOKUP(AH1575,'Сотрудники и ссылки'!A:B,2,0))</f>
        <v>Серолог</v>
      </c>
      <c r="AJ1575">
        <f>IF(AH1575="","",VLOOKUP(AH1575,'Сотрудники и ссылки'!A:C,3,0))</f>
        <v>20001771</v>
      </c>
      <c r="AK1575" s="14">
        <v>45722</v>
      </c>
      <c r="AL1575" s="2">
        <f>IF(AK1575="","",AK1575+VLOOKUP(I1575,'Вид исследования'!B:E,4,0))</f>
        <v>45723</v>
      </c>
      <c r="AM1575" s="2">
        <f>IF(AK1575="","",AK1575+VLOOKUP(I1575,'Вид исследования'!B:F,5,0))</f>
        <v>45723</v>
      </c>
      <c r="AN1575" s="14">
        <v>45722</v>
      </c>
      <c r="AP1575" s="11" t="s">
        <v>189</v>
      </c>
      <c r="AQ1575" t="str">
        <f>IFERROR(IF(L1575="","",VLOOKUP(L1575&amp;I1575,Продукция!A:K,11,0)),"обратитесь к админ справочника")</f>
        <v>согласно рекомендациям производителя теста</v>
      </c>
      <c r="AR1575" s="11" t="s">
        <v>4823</v>
      </c>
      <c r="AS1575" t="str">
        <f>IFERROR(IF(L1575="","",VLOOKUP(L1575&amp;I1575,Продукция!A:J,10,0)),"обратитесь к админ справочника")</f>
        <v>инструкция по применению набора РЗГА Ньюкасла</v>
      </c>
      <c r="AT1575" s="11" t="s">
        <v>4823</v>
      </c>
      <c r="AU1575" s="11" t="s">
        <v>4823</v>
      </c>
      <c r="AV1575" s="11" t="s">
        <v>2673</v>
      </c>
      <c r="AW1575" s="11" t="s">
        <v>4824</v>
      </c>
      <c r="AX1575" s="11" t="s">
        <v>565</v>
      </c>
      <c r="AY1575" s="11" t="s">
        <v>1291</v>
      </c>
      <c r="AZ1575" s="11">
        <v>154</v>
      </c>
      <c r="BA1575" s="11">
        <v>1</v>
      </c>
      <c r="BC1575" s="11" t="s">
        <v>5155</v>
      </c>
    </row>
    <row r="1576" spans="1:55" x14ac:dyDescent="0.25">
      <c r="A1576" t="str">
        <f t="shared" si="30"/>
        <v>С/443Болезнь Ньюкасла уровень антител</v>
      </c>
      <c r="B1576" t="str">
        <f>IF(E1576="","",INDEX(Лаборатории!A:A,MATCH('Производственный контроль'!E1576,Лаборатории!B:B,0)))</f>
        <v xml:space="preserve">КУРИНОЕ ЦАРСТВО АО </v>
      </c>
      <c r="C1576" t="str">
        <f>IF(E1576="","",VLOOKUP(E1576,Лаборатории!B:D,3,0))</f>
        <v>U377_CHL</v>
      </c>
      <c r="D1576" s="12">
        <v>45722</v>
      </c>
      <c r="E1576" s="11" t="s">
        <v>793</v>
      </c>
      <c r="F1576" s="11" t="s">
        <v>544</v>
      </c>
      <c r="G1576" s="11" t="s">
        <v>565</v>
      </c>
      <c r="H1576" s="11" t="s">
        <v>312</v>
      </c>
      <c r="I1576" s="11" t="s">
        <v>3434</v>
      </c>
      <c r="J1576" t="str">
        <f>IF(L1576="","",VLOOKUP(L1576,Продукция!B:D,3,0))</f>
        <v>Биологический_материал</v>
      </c>
      <c r="K1576" t="str">
        <f>IF(L1576="","",VLOOKUP(L1576,Продукция!B:C,2,0))</f>
        <v>Сыворотка крови</v>
      </c>
      <c r="L1576" s="151" t="s">
        <v>302</v>
      </c>
      <c r="M1576">
        <f>IF(L1576="","",VLOOKUP(L1576,Продукция!B:L,11,0))</f>
        <v>0</v>
      </c>
      <c r="N1576" s="11" t="s">
        <v>873</v>
      </c>
      <c r="P1576" s="11" t="s">
        <v>340</v>
      </c>
      <c r="Q1576" s="11" t="s">
        <v>854</v>
      </c>
      <c r="R1576" s="153" t="s">
        <v>5221</v>
      </c>
      <c r="S1576" s="11">
        <v>20</v>
      </c>
      <c r="T1576" s="11" t="s">
        <v>5225</v>
      </c>
      <c r="V1576" s="14">
        <v>45712</v>
      </c>
      <c r="Z1576" s="11" t="s">
        <v>4823</v>
      </c>
      <c r="AA1576" s="15">
        <v>0.40972222222222227</v>
      </c>
      <c r="AB1576" t="str">
        <f>IF(L1576="","",VLOOKUP(L1576&amp;I1576,Продукция!A:I,9,0))</f>
        <v>рекомендация производителя набора</v>
      </c>
      <c r="AC1576" s="14">
        <v>45722</v>
      </c>
      <c r="AD1576" s="11" t="s">
        <v>2673</v>
      </c>
      <c r="AE1576" s="11" t="s">
        <v>4823</v>
      </c>
      <c r="AF1576" t="str">
        <f>IF(AD1576="","",VLOOKUP(AD1576,'Сотрудники и ссылки'!A:B,2,0))</f>
        <v>Серолог</v>
      </c>
      <c r="AG1576">
        <f>IF(AD1576="","",VLOOKUP(AD1576,'Сотрудники и ссылки'!A:C,3,0))</f>
        <v>20001771</v>
      </c>
      <c r="AH1576" s="11" t="s">
        <v>2673</v>
      </c>
      <c r="AI1576" t="str">
        <f>IF(AH1576="","",VLOOKUP(AH1576,'Сотрудники и ссылки'!A:B,2,0))</f>
        <v>Серолог</v>
      </c>
      <c r="AJ1576">
        <f>IF(AH1576="","",VLOOKUP(AH1576,'Сотрудники и ссылки'!A:C,3,0))</f>
        <v>20001771</v>
      </c>
      <c r="AK1576" s="14">
        <v>45722</v>
      </c>
      <c r="AL1576" s="2">
        <f>IF(AK1576="","",AK1576+VLOOKUP(I1576,'Вид исследования'!B:E,4,0))</f>
        <v>45723</v>
      </c>
      <c r="AM1576" s="2">
        <f>IF(AK1576="","",AK1576+VLOOKUP(I1576,'Вид исследования'!B:F,5,0))</f>
        <v>45723</v>
      </c>
      <c r="AN1576" s="14">
        <v>45722</v>
      </c>
      <c r="AP1576" s="11" t="s">
        <v>189</v>
      </c>
      <c r="AQ1576" t="str">
        <f>IFERROR(IF(L1576="","",VLOOKUP(L1576&amp;I1576,Продукция!A:K,11,0)),"обратитесь к админ справочника")</f>
        <v>согласно рекомендациям производителя теста</v>
      </c>
      <c r="AR1576" s="11" t="s">
        <v>4823</v>
      </c>
      <c r="AS1576" t="str">
        <f>IFERROR(IF(L1576="","",VLOOKUP(L1576&amp;I1576,Продукция!A:J,10,0)),"обратитесь к админ справочника")</f>
        <v>инструкция по применению набора РЗГА Ньюкасла</v>
      </c>
      <c r="AT1576" s="11" t="s">
        <v>4823</v>
      </c>
      <c r="AU1576" s="11" t="s">
        <v>4823</v>
      </c>
      <c r="AV1576" s="11" t="s">
        <v>2673</v>
      </c>
      <c r="AW1576" s="11" t="s">
        <v>4824</v>
      </c>
      <c r="AX1576" s="11" t="s">
        <v>565</v>
      </c>
      <c r="AY1576" s="11" t="s">
        <v>1292</v>
      </c>
      <c r="AZ1576" s="11">
        <v>154</v>
      </c>
      <c r="BA1576" s="11">
        <v>1</v>
      </c>
      <c r="BC1576" s="11" t="s">
        <v>5155</v>
      </c>
    </row>
    <row r="1577" spans="1:55" x14ac:dyDescent="0.25">
      <c r="A1577" t="str">
        <f t="shared" si="30"/>
        <v>С/443Болезнь Ньюкасла уровень антител</v>
      </c>
      <c r="B1577" t="str">
        <f>IF(E1577="","",INDEX(Лаборатории!A:A,MATCH('Производственный контроль'!E1577,Лаборатории!B:B,0)))</f>
        <v xml:space="preserve">КУРИНОЕ ЦАРСТВО АО </v>
      </c>
      <c r="C1577" t="str">
        <f>IF(E1577="","",VLOOKUP(E1577,Лаборатории!B:D,3,0))</f>
        <v>U377_CHL</v>
      </c>
      <c r="D1577" s="12">
        <v>45722</v>
      </c>
      <c r="E1577" s="11" t="s">
        <v>793</v>
      </c>
      <c r="F1577" s="11" t="s">
        <v>544</v>
      </c>
      <c r="G1577" s="11" t="s">
        <v>565</v>
      </c>
      <c r="H1577" s="11" t="s">
        <v>312</v>
      </c>
      <c r="I1577" s="11" t="s">
        <v>3434</v>
      </c>
      <c r="J1577" t="str">
        <f>IF(L1577="","",VLOOKUP(L1577,Продукция!B:D,3,0))</f>
        <v>Биологический_материал</v>
      </c>
      <c r="K1577" t="str">
        <f>IF(L1577="","",VLOOKUP(L1577,Продукция!B:C,2,0))</f>
        <v>Сыворотка крови</v>
      </c>
      <c r="L1577" s="151" t="s">
        <v>302</v>
      </c>
      <c r="M1577">
        <f>IF(L1577="","",VLOOKUP(L1577,Продукция!B:L,11,0))</f>
        <v>0</v>
      </c>
      <c r="N1577" s="11" t="s">
        <v>873</v>
      </c>
      <c r="P1577" s="11" t="s">
        <v>340</v>
      </c>
      <c r="Q1577" s="11" t="s">
        <v>854</v>
      </c>
      <c r="R1577" s="153" t="s">
        <v>5222</v>
      </c>
      <c r="S1577" s="11">
        <v>20</v>
      </c>
      <c r="T1577" s="11" t="s">
        <v>5225</v>
      </c>
      <c r="V1577" s="14">
        <v>45712</v>
      </c>
      <c r="Z1577" s="11" t="s">
        <v>4823</v>
      </c>
      <c r="AA1577" s="15">
        <v>0.40972222222222227</v>
      </c>
      <c r="AB1577" t="str">
        <f>IF(L1577="","",VLOOKUP(L1577&amp;I1577,Продукция!A:I,9,0))</f>
        <v>рекомендация производителя набора</v>
      </c>
      <c r="AC1577" s="14">
        <v>45722</v>
      </c>
      <c r="AD1577" s="11" t="s">
        <v>2673</v>
      </c>
      <c r="AE1577" s="11" t="s">
        <v>4823</v>
      </c>
      <c r="AF1577" t="str">
        <f>IF(AD1577="","",VLOOKUP(AD1577,'Сотрудники и ссылки'!A:B,2,0))</f>
        <v>Серолог</v>
      </c>
      <c r="AG1577">
        <f>IF(AD1577="","",VLOOKUP(AD1577,'Сотрудники и ссылки'!A:C,3,0))</f>
        <v>20001771</v>
      </c>
      <c r="AH1577" s="11" t="s">
        <v>2673</v>
      </c>
      <c r="AI1577" t="str">
        <f>IF(AH1577="","",VLOOKUP(AH1577,'Сотрудники и ссылки'!A:B,2,0))</f>
        <v>Серолог</v>
      </c>
      <c r="AJ1577">
        <f>IF(AH1577="","",VLOOKUP(AH1577,'Сотрудники и ссылки'!A:C,3,0))</f>
        <v>20001771</v>
      </c>
      <c r="AK1577" s="14">
        <v>45722</v>
      </c>
      <c r="AL1577" s="2">
        <f>IF(AK1577="","",AK1577+VLOOKUP(I1577,'Вид исследования'!B:E,4,0))</f>
        <v>45723</v>
      </c>
      <c r="AM1577" s="2">
        <f>IF(AK1577="","",AK1577+VLOOKUP(I1577,'Вид исследования'!B:F,5,0))</f>
        <v>45723</v>
      </c>
      <c r="AN1577" s="14">
        <v>45722</v>
      </c>
      <c r="AP1577" s="11" t="s">
        <v>189</v>
      </c>
      <c r="AQ1577" t="str">
        <f>IFERROR(IF(L1577="","",VLOOKUP(L1577&amp;I1577,Продукция!A:K,11,0)),"обратитесь к админ справочника")</f>
        <v>согласно рекомендациям производителя теста</v>
      </c>
      <c r="AR1577" s="11" t="s">
        <v>4823</v>
      </c>
      <c r="AS1577" t="str">
        <f>IFERROR(IF(L1577="","",VLOOKUP(L1577&amp;I1577,Продукция!A:J,10,0)),"обратитесь к админ справочника")</f>
        <v>инструкция по применению набора РЗГА Ньюкасла</v>
      </c>
      <c r="AT1577" s="11" t="s">
        <v>4823</v>
      </c>
      <c r="AU1577" s="11" t="s">
        <v>4823</v>
      </c>
      <c r="AV1577" s="11" t="s">
        <v>2673</v>
      </c>
      <c r="AW1577" s="11" t="s">
        <v>4824</v>
      </c>
      <c r="AX1577" s="11" t="s">
        <v>565</v>
      </c>
      <c r="AY1577" s="11" t="s">
        <v>1293</v>
      </c>
      <c r="AZ1577" s="11">
        <v>154</v>
      </c>
      <c r="BA1577" s="11">
        <v>1</v>
      </c>
      <c r="BC1577" s="11" t="s">
        <v>5155</v>
      </c>
    </row>
    <row r="1578" spans="1:55" x14ac:dyDescent="0.25">
      <c r="A1578" t="str">
        <f t="shared" si="30"/>
        <v>С/443Болезнь Ньюкасла уровень антител</v>
      </c>
      <c r="B1578" t="str">
        <f>IF(E1578="","",INDEX(Лаборатории!A:A,MATCH('Производственный контроль'!E1578,Лаборатории!B:B,0)))</f>
        <v xml:space="preserve">КУРИНОЕ ЦАРСТВО АО </v>
      </c>
      <c r="C1578" t="str">
        <f>IF(E1578="","",VLOOKUP(E1578,Лаборатории!B:D,3,0))</f>
        <v>U377_CHL</v>
      </c>
      <c r="D1578" s="12">
        <v>45722</v>
      </c>
      <c r="E1578" s="11" t="s">
        <v>793</v>
      </c>
      <c r="F1578" s="11" t="s">
        <v>544</v>
      </c>
      <c r="G1578" s="11" t="s">
        <v>565</v>
      </c>
      <c r="H1578" s="11" t="s">
        <v>312</v>
      </c>
      <c r="I1578" s="11" t="s">
        <v>3434</v>
      </c>
      <c r="J1578" t="str">
        <f>IF(L1578="","",VLOOKUP(L1578,Продукция!B:D,3,0))</f>
        <v>Биологический_материал</v>
      </c>
      <c r="K1578" t="str">
        <f>IF(L1578="","",VLOOKUP(L1578,Продукция!B:C,2,0))</f>
        <v>Сыворотка крови</v>
      </c>
      <c r="L1578" s="151" t="s">
        <v>302</v>
      </c>
      <c r="M1578">
        <f>IF(L1578="","",VLOOKUP(L1578,Продукция!B:L,11,0))</f>
        <v>0</v>
      </c>
      <c r="N1578" s="11" t="s">
        <v>873</v>
      </c>
      <c r="P1578" s="11" t="s">
        <v>340</v>
      </c>
      <c r="Q1578" s="11" t="s">
        <v>854</v>
      </c>
      <c r="R1578" s="153" t="s">
        <v>5223</v>
      </c>
      <c r="S1578" s="11">
        <v>20</v>
      </c>
      <c r="T1578" s="11" t="s">
        <v>5225</v>
      </c>
      <c r="V1578" s="14">
        <v>45712</v>
      </c>
      <c r="Z1578" s="11" t="s">
        <v>4823</v>
      </c>
      <c r="AA1578" s="15">
        <v>0.40972222222222227</v>
      </c>
      <c r="AB1578" t="str">
        <f>IF(L1578="","",VLOOKUP(L1578&amp;I1578,Продукция!A:I,9,0))</f>
        <v>рекомендация производителя набора</v>
      </c>
      <c r="AC1578" s="14">
        <v>45722</v>
      </c>
      <c r="AD1578" s="11" t="s">
        <v>2673</v>
      </c>
      <c r="AE1578" s="11" t="s">
        <v>4823</v>
      </c>
      <c r="AF1578" t="str">
        <f>IF(AD1578="","",VLOOKUP(AD1578,'Сотрудники и ссылки'!A:B,2,0))</f>
        <v>Серолог</v>
      </c>
      <c r="AG1578">
        <f>IF(AD1578="","",VLOOKUP(AD1578,'Сотрудники и ссылки'!A:C,3,0))</f>
        <v>20001771</v>
      </c>
      <c r="AH1578" s="11" t="s">
        <v>2673</v>
      </c>
      <c r="AI1578" t="str">
        <f>IF(AH1578="","",VLOOKUP(AH1578,'Сотрудники и ссылки'!A:B,2,0))</f>
        <v>Серолог</v>
      </c>
      <c r="AJ1578">
        <f>IF(AH1578="","",VLOOKUP(AH1578,'Сотрудники и ссылки'!A:C,3,0))</f>
        <v>20001771</v>
      </c>
      <c r="AK1578" s="14">
        <v>45722</v>
      </c>
      <c r="AL1578" s="2">
        <f>IF(AK1578="","",AK1578+VLOOKUP(I1578,'Вид исследования'!B:E,4,0))</f>
        <v>45723</v>
      </c>
      <c r="AM1578" s="2">
        <f>IF(AK1578="","",AK1578+VLOOKUP(I1578,'Вид исследования'!B:F,5,0))</f>
        <v>45723</v>
      </c>
      <c r="AN1578" s="14">
        <v>45722</v>
      </c>
      <c r="AP1578" s="11" t="s">
        <v>189</v>
      </c>
      <c r="AQ1578" t="str">
        <f>IFERROR(IF(L1578="","",VLOOKUP(L1578&amp;I1578,Продукция!A:K,11,0)),"обратитесь к админ справочника")</f>
        <v>согласно рекомендациям производителя теста</v>
      </c>
      <c r="AR1578" s="11" t="s">
        <v>4823</v>
      </c>
      <c r="AS1578" t="str">
        <f>IFERROR(IF(L1578="","",VLOOKUP(L1578&amp;I1578,Продукция!A:J,10,0)),"обратитесь к админ справочника")</f>
        <v>инструкция по применению набора РЗГА Ньюкасла</v>
      </c>
      <c r="AT1578" s="11" t="s">
        <v>4823</v>
      </c>
      <c r="AU1578" s="11" t="s">
        <v>4823</v>
      </c>
      <c r="AV1578" s="11" t="s">
        <v>2673</v>
      </c>
      <c r="AW1578" s="11" t="s">
        <v>4824</v>
      </c>
      <c r="AX1578" s="11" t="s">
        <v>565</v>
      </c>
      <c r="AY1578" s="11" t="s">
        <v>1294</v>
      </c>
      <c r="AZ1578" s="11">
        <v>154</v>
      </c>
      <c r="BA1578" s="11">
        <v>1</v>
      </c>
      <c r="BC1578" s="11" t="s">
        <v>5155</v>
      </c>
    </row>
    <row r="1579" spans="1:55" x14ac:dyDescent="0.25">
      <c r="A1579" t="str">
        <f t="shared" si="30"/>
        <v>С/443Болезнь Ньюкасла уровень антител</v>
      </c>
      <c r="B1579" t="str">
        <f>IF(E1579="","",INDEX(Лаборатории!A:A,MATCH('Производственный контроль'!E1579,Лаборатории!B:B,0)))</f>
        <v xml:space="preserve">КУРИНОЕ ЦАРСТВО АО </v>
      </c>
      <c r="C1579" t="str">
        <f>IF(E1579="","",VLOOKUP(E1579,Лаборатории!B:D,3,0))</f>
        <v>U377_CHL</v>
      </c>
      <c r="D1579" s="12">
        <v>45722</v>
      </c>
      <c r="E1579" s="11" t="s">
        <v>793</v>
      </c>
      <c r="F1579" s="11" t="s">
        <v>544</v>
      </c>
      <c r="G1579" s="11" t="s">
        <v>565</v>
      </c>
      <c r="H1579" s="11" t="s">
        <v>312</v>
      </c>
      <c r="I1579" s="11" t="s">
        <v>3434</v>
      </c>
      <c r="J1579" t="str">
        <f>IF(L1579="","",VLOOKUP(L1579,Продукция!B:D,3,0))</f>
        <v>Биологический_материал</v>
      </c>
      <c r="K1579" t="str">
        <f>IF(L1579="","",VLOOKUP(L1579,Продукция!B:C,2,0))</f>
        <v>Сыворотка крови</v>
      </c>
      <c r="L1579" s="151" t="s">
        <v>302</v>
      </c>
      <c r="M1579">
        <f>IF(L1579="","",VLOOKUP(L1579,Продукция!B:L,11,0))</f>
        <v>0</v>
      </c>
      <c r="N1579" s="11" t="s">
        <v>873</v>
      </c>
      <c r="P1579" s="11" t="s">
        <v>340</v>
      </c>
      <c r="Q1579" s="11" t="s">
        <v>854</v>
      </c>
      <c r="R1579" s="153" t="s">
        <v>5224</v>
      </c>
      <c r="S1579" s="11">
        <v>20</v>
      </c>
      <c r="T1579" s="11" t="s">
        <v>5225</v>
      </c>
      <c r="V1579" s="14">
        <v>45713</v>
      </c>
      <c r="Z1579" s="11" t="s">
        <v>4823</v>
      </c>
      <c r="AA1579" s="15">
        <v>0.40972222222222227</v>
      </c>
      <c r="AB1579" t="str">
        <f>IF(L1579="","",VLOOKUP(L1579&amp;I1579,Продукция!A:I,9,0))</f>
        <v>рекомендация производителя набора</v>
      </c>
      <c r="AC1579" s="14">
        <v>45722</v>
      </c>
      <c r="AD1579" s="11" t="s">
        <v>2673</v>
      </c>
      <c r="AE1579" s="11" t="s">
        <v>4823</v>
      </c>
      <c r="AF1579" t="str">
        <f>IF(AD1579="","",VLOOKUP(AD1579,'Сотрудники и ссылки'!A:B,2,0))</f>
        <v>Серолог</v>
      </c>
      <c r="AG1579">
        <f>IF(AD1579="","",VLOOKUP(AD1579,'Сотрудники и ссылки'!A:C,3,0))</f>
        <v>20001771</v>
      </c>
      <c r="AH1579" s="11" t="s">
        <v>2673</v>
      </c>
      <c r="AI1579" t="str">
        <f>IF(AH1579="","",VLOOKUP(AH1579,'Сотрудники и ссылки'!A:B,2,0))</f>
        <v>Серолог</v>
      </c>
      <c r="AJ1579">
        <f>IF(AH1579="","",VLOOKUP(AH1579,'Сотрудники и ссылки'!A:C,3,0))</f>
        <v>20001771</v>
      </c>
      <c r="AK1579" s="14">
        <v>45722</v>
      </c>
      <c r="AL1579" s="2">
        <f>IF(AK1579="","",AK1579+VLOOKUP(I1579,'Вид исследования'!B:E,4,0))</f>
        <v>45723</v>
      </c>
      <c r="AM1579" s="2">
        <f>IF(AK1579="","",AK1579+VLOOKUP(I1579,'Вид исследования'!B:F,5,0))</f>
        <v>45723</v>
      </c>
      <c r="AN1579" s="14">
        <v>45722</v>
      </c>
      <c r="AP1579" s="11" t="s">
        <v>189</v>
      </c>
      <c r="AQ1579" t="str">
        <f>IFERROR(IF(L1579="","",VLOOKUP(L1579&amp;I1579,Продукция!A:K,11,0)),"обратитесь к админ справочника")</f>
        <v>согласно рекомендациям производителя теста</v>
      </c>
      <c r="AR1579" s="11" t="s">
        <v>4823</v>
      </c>
      <c r="AS1579" t="str">
        <f>IFERROR(IF(L1579="","",VLOOKUP(L1579&amp;I1579,Продукция!A:J,10,0)),"обратитесь к админ справочника")</f>
        <v>инструкция по применению набора РЗГА Ньюкасла</v>
      </c>
      <c r="AT1579" s="11" t="s">
        <v>4823</v>
      </c>
      <c r="AU1579" s="11" t="s">
        <v>4823</v>
      </c>
      <c r="AV1579" s="11" t="s">
        <v>2673</v>
      </c>
      <c r="AW1579" s="11" t="s">
        <v>4824</v>
      </c>
      <c r="AX1579" s="11" t="s">
        <v>565</v>
      </c>
      <c r="AY1579" s="11" t="s">
        <v>1301</v>
      </c>
      <c r="AZ1579" s="11">
        <v>154</v>
      </c>
      <c r="BA1579" s="11">
        <v>1</v>
      </c>
      <c r="BC1579" s="11" t="s">
        <v>5155</v>
      </c>
    </row>
    <row r="1580" spans="1:55" x14ac:dyDescent="0.25">
      <c r="A1580" t="str">
        <f t="shared" si="30"/>
        <v>С/443Вирус гриппа птиц подтипа H9 уровень антител (ВНИИЗЖ)</v>
      </c>
      <c r="B1580" t="str">
        <f>IF(E1580="","",INDEX(Лаборатории!A:A,MATCH('Производственный контроль'!E1580,Лаборатории!B:B,0)))</f>
        <v xml:space="preserve">КУРИНОЕ ЦАРСТВО АО </v>
      </c>
      <c r="C1580" t="str">
        <f>IF(E1580="","",VLOOKUP(E1580,Лаборатории!B:D,3,0))</f>
        <v>U377_CHL</v>
      </c>
      <c r="D1580" s="12">
        <v>45722</v>
      </c>
      <c r="E1580" s="11" t="s">
        <v>793</v>
      </c>
      <c r="F1580" s="11" t="s">
        <v>544</v>
      </c>
      <c r="G1580" s="11" t="s">
        <v>565</v>
      </c>
      <c r="H1580" s="11" t="s">
        <v>312</v>
      </c>
      <c r="I1580" s="11" t="s">
        <v>3435</v>
      </c>
      <c r="J1580" t="str">
        <f>IF(L1580="","",VLOOKUP(L1580,Продукция!B:D,3,0))</f>
        <v>Биологический_материал</v>
      </c>
      <c r="K1580" t="str">
        <f>IF(L1580="","",VLOOKUP(L1580,Продукция!B:C,2,0))</f>
        <v>Сыворотка крови</v>
      </c>
      <c r="L1580" s="151" t="s">
        <v>302</v>
      </c>
      <c r="M1580">
        <f>IF(L1580="","",VLOOKUP(L1580,Продукция!B:L,11,0))</f>
        <v>0</v>
      </c>
      <c r="N1580" s="11" t="s">
        <v>873</v>
      </c>
      <c r="P1580" s="11" t="s">
        <v>340</v>
      </c>
      <c r="Q1580" s="11" t="s">
        <v>854</v>
      </c>
      <c r="R1580" s="153" t="s">
        <v>5218</v>
      </c>
      <c r="S1580" s="11">
        <v>20</v>
      </c>
      <c r="T1580" s="11" t="s">
        <v>5225</v>
      </c>
      <c r="V1580" s="14">
        <v>45711</v>
      </c>
      <c r="Z1580" s="11" t="s">
        <v>4823</v>
      </c>
      <c r="AA1580" s="15">
        <v>0.40972222222222227</v>
      </c>
      <c r="AB1580" t="str">
        <f>IF(L1580="","",VLOOKUP(L1580&amp;I1580,Продукция!A:I,9,0))</f>
        <v>рекомендация производителя набора</v>
      </c>
      <c r="AC1580" s="14">
        <v>45722</v>
      </c>
      <c r="AD1580" s="11" t="s">
        <v>2673</v>
      </c>
      <c r="AE1580" s="11" t="s">
        <v>4823</v>
      </c>
      <c r="AF1580" t="str">
        <f>IF(AD1580="","",VLOOKUP(AD1580,'Сотрудники и ссылки'!A:B,2,0))</f>
        <v>Серолог</v>
      </c>
      <c r="AG1580">
        <f>IF(AD1580="","",VLOOKUP(AD1580,'Сотрудники и ссылки'!A:C,3,0))</f>
        <v>20001771</v>
      </c>
      <c r="AH1580" s="11" t="s">
        <v>2673</v>
      </c>
      <c r="AI1580" t="str">
        <f>IF(AH1580="","",VLOOKUP(AH1580,'Сотрудники и ссылки'!A:B,2,0))</f>
        <v>Серолог</v>
      </c>
      <c r="AJ1580">
        <f>IF(AH1580="","",VLOOKUP(AH1580,'Сотрудники и ссылки'!A:C,3,0))</f>
        <v>20001771</v>
      </c>
      <c r="AK1580" s="14">
        <v>45722</v>
      </c>
      <c r="AL1580" s="2">
        <f>IF(AK1580="","",AK1580+VLOOKUP(I1580,'Вид исследования'!B:E,4,0))</f>
        <v>45723</v>
      </c>
      <c r="AM1580" s="2">
        <f>IF(AK1580="","",AK1580+VLOOKUP(I1580,'Вид исследования'!B:F,5,0))</f>
        <v>45723</v>
      </c>
      <c r="AN1580" s="14">
        <v>45722</v>
      </c>
      <c r="AP1580" s="11" t="s">
        <v>189</v>
      </c>
      <c r="AQ1580" t="str">
        <f>IFERROR(IF(L1580="","",VLOOKUP(L1580&amp;I1580,Продукция!A:K,11,0)),"обратитесь к админ справочника")</f>
        <v>согласно рекомендациям производителя теста</v>
      </c>
      <c r="AR1580" s="11" t="s">
        <v>4823</v>
      </c>
      <c r="AS1580" t="str">
        <f>IFERROR(IF(L1580="","",VLOOKUP(L1580&amp;I1580,Продукция!A:J,10,0)),"обратитесь к админ справочника")</f>
        <v>инструкция по применению набора AI, Н9</v>
      </c>
      <c r="AT1580" s="11" t="s">
        <v>4823</v>
      </c>
      <c r="AU1580" s="11" t="s">
        <v>4823</v>
      </c>
      <c r="AV1580" s="11" t="s">
        <v>2673</v>
      </c>
      <c r="AW1580" s="11" t="s">
        <v>4824</v>
      </c>
      <c r="AX1580" s="11" t="s">
        <v>565</v>
      </c>
      <c r="AY1580" s="11" t="s">
        <v>1289</v>
      </c>
      <c r="AZ1580" s="11">
        <v>154</v>
      </c>
      <c r="BA1580" s="11">
        <v>1</v>
      </c>
      <c r="BC1580" s="11" t="s">
        <v>5155</v>
      </c>
    </row>
    <row r="1581" spans="1:55" x14ac:dyDescent="0.25">
      <c r="A1581" t="str">
        <f t="shared" si="30"/>
        <v>С/443Вирус гриппа птиц подтипа H9 уровень антител (ВНИИЗЖ)</v>
      </c>
      <c r="B1581" t="str">
        <f>IF(E1581="","",INDEX(Лаборатории!A:A,MATCH('Производственный контроль'!E1581,Лаборатории!B:B,0)))</f>
        <v xml:space="preserve">КУРИНОЕ ЦАРСТВО АО </v>
      </c>
      <c r="C1581" t="str">
        <f>IF(E1581="","",VLOOKUP(E1581,Лаборатории!B:D,3,0))</f>
        <v>U377_CHL</v>
      </c>
      <c r="D1581" s="12">
        <v>45722</v>
      </c>
      <c r="E1581" s="11" t="s">
        <v>793</v>
      </c>
      <c r="F1581" s="11" t="s">
        <v>544</v>
      </c>
      <c r="G1581" s="11" t="s">
        <v>565</v>
      </c>
      <c r="H1581" s="11" t="s">
        <v>312</v>
      </c>
      <c r="I1581" s="11" t="s">
        <v>3435</v>
      </c>
      <c r="J1581" t="str">
        <f>IF(L1581="","",VLOOKUP(L1581,Продукция!B:D,3,0))</f>
        <v>Биологический_материал</v>
      </c>
      <c r="K1581" t="str">
        <f>IF(L1581="","",VLOOKUP(L1581,Продукция!B:C,2,0))</f>
        <v>Сыворотка крови</v>
      </c>
      <c r="L1581" s="151" t="s">
        <v>302</v>
      </c>
      <c r="M1581">
        <f>IF(L1581="","",VLOOKUP(L1581,Продукция!B:L,11,0))</f>
        <v>0</v>
      </c>
      <c r="N1581" s="11" t="s">
        <v>873</v>
      </c>
      <c r="P1581" s="11" t="s">
        <v>340</v>
      </c>
      <c r="Q1581" s="11" t="s">
        <v>854</v>
      </c>
      <c r="R1581" s="153" t="s">
        <v>5219</v>
      </c>
      <c r="S1581" s="11">
        <v>20</v>
      </c>
      <c r="T1581" s="11" t="s">
        <v>5225</v>
      </c>
      <c r="V1581" s="14">
        <v>45711</v>
      </c>
      <c r="Z1581" s="11" t="s">
        <v>4823</v>
      </c>
      <c r="AA1581" s="15">
        <v>0.40972222222222227</v>
      </c>
      <c r="AB1581" t="str">
        <f>IF(L1581="","",VLOOKUP(L1581&amp;I1581,Продукция!A:I,9,0))</f>
        <v>рекомендация производителя набора</v>
      </c>
      <c r="AC1581" s="14">
        <v>45722</v>
      </c>
      <c r="AD1581" s="11" t="s">
        <v>2673</v>
      </c>
      <c r="AE1581" s="11" t="s">
        <v>4823</v>
      </c>
      <c r="AF1581" t="str">
        <f>IF(AD1581="","",VLOOKUP(AD1581,'Сотрудники и ссылки'!A:B,2,0))</f>
        <v>Серолог</v>
      </c>
      <c r="AG1581">
        <f>IF(AD1581="","",VLOOKUP(AD1581,'Сотрудники и ссылки'!A:C,3,0))</f>
        <v>20001771</v>
      </c>
      <c r="AH1581" s="11" t="s">
        <v>2673</v>
      </c>
      <c r="AI1581" t="str">
        <f>IF(AH1581="","",VLOOKUP(AH1581,'Сотрудники и ссылки'!A:B,2,0))</f>
        <v>Серолог</v>
      </c>
      <c r="AJ1581">
        <f>IF(AH1581="","",VLOOKUP(AH1581,'Сотрудники и ссылки'!A:C,3,0))</f>
        <v>20001771</v>
      </c>
      <c r="AK1581" s="14">
        <v>45722</v>
      </c>
      <c r="AL1581" s="2">
        <f>IF(AK1581="","",AK1581+VLOOKUP(I1581,'Вид исследования'!B:E,4,0))</f>
        <v>45723</v>
      </c>
      <c r="AM1581" s="2">
        <f>IF(AK1581="","",AK1581+VLOOKUP(I1581,'Вид исследования'!B:F,5,0))</f>
        <v>45723</v>
      </c>
      <c r="AN1581" s="14">
        <v>45722</v>
      </c>
      <c r="AP1581" s="11" t="s">
        <v>189</v>
      </c>
      <c r="AQ1581" t="str">
        <f>IFERROR(IF(L1581="","",VLOOKUP(L1581&amp;I1581,Продукция!A:K,11,0)),"обратитесь к админ справочника")</f>
        <v>согласно рекомендациям производителя теста</v>
      </c>
      <c r="AR1581" s="11" t="s">
        <v>4823</v>
      </c>
      <c r="AS1581" t="str">
        <f>IFERROR(IF(L1581="","",VLOOKUP(L1581&amp;I1581,Продукция!A:J,10,0)),"обратитесь к админ справочника")</f>
        <v>инструкция по применению набора AI, Н9</v>
      </c>
      <c r="AT1581" s="11" t="s">
        <v>4823</v>
      </c>
      <c r="AU1581" s="11" t="s">
        <v>4823</v>
      </c>
      <c r="AV1581" s="11" t="s">
        <v>2673</v>
      </c>
      <c r="AW1581" s="11" t="s">
        <v>4824</v>
      </c>
      <c r="AX1581" s="11" t="s">
        <v>565</v>
      </c>
      <c r="AY1581" s="11" t="s">
        <v>1290</v>
      </c>
      <c r="AZ1581" s="11">
        <v>154</v>
      </c>
      <c r="BA1581" s="11">
        <v>1</v>
      </c>
      <c r="BC1581" s="11" t="s">
        <v>5155</v>
      </c>
    </row>
    <row r="1582" spans="1:55" x14ac:dyDescent="0.25">
      <c r="A1582" t="str">
        <f t="shared" si="30"/>
        <v>С/443Вирус гриппа птиц подтипа H9 уровень антител (ВНИИЗЖ)</v>
      </c>
      <c r="B1582" t="str">
        <f>IF(E1582="","",INDEX(Лаборатории!A:A,MATCH('Производственный контроль'!E1582,Лаборатории!B:B,0)))</f>
        <v xml:space="preserve">КУРИНОЕ ЦАРСТВО АО </v>
      </c>
      <c r="C1582" t="str">
        <f>IF(E1582="","",VLOOKUP(E1582,Лаборатории!B:D,3,0))</f>
        <v>U377_CHL</v>
      </c>
      <c r="D1582" s="12">
        <v>45722</v>
      </c>
      <c r="E1582" s="11" t="s">
        <v>793</v>
      </c>
      <c r="F1582" s="11" t="s">
        <v>544</v>
      </c>
      <c r="G1582" s="11" t="s">
        <v>565</v>
      </c>
      <c r="H1582" s="11" t="s">
        <v>312</v>
      </c>
      <c r="I1582" s="11" t="s">
        <v>3435</v>
      </c>
      <c r="J1582" t="str">
        <f>IF(L1582="","",VLOOKUP(L1582,Продукция!B:D,3,0))</f>
        <v>Биологический_материал</v>
      </c>
      <c r="K1582" t="str">
        <f>IF(L1582="","",VLOOKUP(L1582,Продукция!B:C,2,0))</f>
        <v>Сыворотка крови</v>
      </c>
      <c r="L1582" s="151" t="s">
        <v>302</v>
      </c>
      <c r="M1582">
        <f>IF(L1582="","",VLOOKUP(L1582,Продукция!B:L,11,0))</f>
        <v>0</v>
      </c>
      <c r="N1582" s="11" t="s">
        <v>873</v>
      </c>
      <c r="P1582" s="11" t="s">
        <v>340</v>
      </c>
      <c r="Q1582" s="11" t="s">
        <v>854</v>
      </c>
      <c r="R1582" s="153" t="s">
        <v>5220</v>
      </c>
      <c r="S1582" s="11">
        <v>20</v>
      </c>
      <c r="T1582" s="11" t="s">
        <v>5225</v>
      </c>
      <c r="V1582" s="14">
        <v>45712</v>
      </c>
      <c r="Z1582" s="11" t="s">
        <v>4823</v>
      </c>
      <c r="AA1582" s="15">
        <v>0.40972222222222227</v>
      </c>
      <c r="AB1582" t="str">
        <f>IF(L1582="","",VLOOKUP(L1582&amp;I1582,Продукция!A:I,9,0))</f>
        <v>рекомендация производителя набора</v>
      </c>
      <c r="AC1582" s="14">
        <v>45722</v>
      </c>
      <c r="AD1582" s="11" t="s">
        <v>2673</v>
      </c>
      <c r="AE1582" s="11" t="s">
        <v>4823</v>
      </c>
      <c r="AF1582" t="str">
        <f>IF(AD1582="","",VLOOKUP(AD1582,'Сотрудники и ссылки'!A:B,2,0))</f>
        <v>Серолог</v>
      </c>
      <c r="AG1582">
        <f>IF(AD1582="","",VLOOKUP(AD1582,'Сотрудники и ссылки'!A:C,3,0))</f>
        <v>20001771</v>
      </c>
      <c r="AH1582" s="11" t="s">
        <v>2673</v>
      </c>
      <c r="AI1582" t="str">
        <f>IF(AH1582="","",VLOOKUP(AH1582,'Сотрудники и ссылки'!A:B,2,0))</f>
        <v>Серолог</v>
      </c>
      <c r="AJ1582">
        <f>IF(AH1582="","",VLOOKUP(AH1582,'Сотрудники и ссылки'!A:C,3,0))</f>
        <v>20001771</v>
      </c>
      <c r="AK1582" s="14">
        <v>45722</v>
      </c>
      <c r="AL1582" s="2">
        <f>IF(AK1582="","",AK1582+VLOOKUP(I1582,'Вид исследования'!B:E,4,0))</f>
        <v>45723</v>
      </c>
      <c r="AM1582" s="2">
        <f>IF(AK1582="","",AK1582+VLOOKUP(I1582,'Вид исследования'!B:F,5,0))</f>
        <v>45723</v>
      </c>
      <c r="AN1582" s="14">
        <v>45722</v>
      </c>
      <c r="AP1582" s="11" t="s">
        <v>189</v>
      </c>
      <c r="AQ1582" t="str">
        <f>IFERROR(IF(L1582="","",VLOOKUP(L1582&amp;I1582,Продукция!A:K,11,0)),"обратитесь к админ справочника")</f>
        <v>согласно рекомендациям производителя теста</v>
      </c>
      <c r="AR1582" s="11" t="s">
        <v>4823</v>
      </c>
      <c r="AS1582" t="str">
        <f>IFERROR(IF(L1582="","",VLOOKUP(L1582&amp;I1582,Продукция!A:J,10,0)),"обратитесь к админ справочника")</f>
        <v>инструкция по применению набора AI, Н9</v>
      </c>
      <c r="AT1582" s="11" t="s">
        <v>4823</v>
      </c>
      <c r="AU1582" s="11" t="s">
        <v>4823</v>
      </c>
      <c r="AV1582" s="11" t="s">
        <v>2673</v>
      </c>
      <c r="AW1582" s="11" t="s">
        <v>4824</v>
      </c>
      <c r="AX1582" s="11" t="s">
        <v>565</v>
      </c>
      <c r="AY1582" s="11" t="s">
        <v>1291</v>
      </c>
      <c r="AZ1582" s="11">
        <v>154</v>
      </c>
      <c r="BA1582" s="11">
        <v>1</v>
      </c>
      <c r="BC1582" s="11" t="s">
        <v>5155</v>
      </c>
    </row>
    <row r="1583" spans="1:55" x14ac:dyDescent="0.25">
      <c r="A1583" t="str">
        <f t="shared" si="30"/>
        <v>С/443Вирус гриппа птиц подтипа H9 уровень антител (ВНИИЗЖ)</v>
      </c>
      <c r="B1583" t="str">
        <f>IF(E1583="","",INDEX(Лаборатории!A:A,MATCH('Производственный контроль'!E1583,Лаборатории!B:B,0)))</f>
        <v xml:space="preserve">КУРИНОЕ ЦАРСТВО АО </v>
      </c>
      <c r="C1583" t="str">
        <f>IF(E1583="","",VLOOKUP(E1583,Лаборатории!B:D,3,0))</f>
        <v>U377_CHL</v>
      </c>
      <c r="D1583" s="12">
        <v>45722</v>
      </c>
      <c r="E1583" s="11" t="s">
        <v>793</v>
      </c>
      <c r="F1583" s="11" t="s">
        <v>544</v>
      </c>
      <c r="G1583" s="11" t="s">
        <v>565</v>
      </c>
      <c r="H1583" s="11" t="s">
        <v>312</v>
      </c>
      <c r="I1583" s="11" t="s">
        <v>3435</v>
      </c>
      <c r="J1583" t="str">
        <f>IF(L1583="","",VLOOKUP(L1583,Продукция!B:D,3,0))</f>
        <v>Биологический_материал</v>
      </c>
      <c r="K1583" t="str">
        <f>IF(L1583="","",VLOOKUP(L1583,Продукция!B:C,2,0))</f>
        <v>Сыворотка крови</v>
      </c>
      <c r="L1583" s="151" t="s">
        <v>302</v>
      </c>
      <c r="M1583">
        <f>IF(L1583="","",VLOOKUP(L1583,Продукция!B:L,11,0))</f>
        <v>0</v>
      </c>
      <c r="N1583" s="11" t="s">
        <v>873</v>
      </c>
      <c r="P1583" s="11" t="s">
        <v>340</v>
      </c>
      <c r="Q1583" s="11" t="s">
        <v>854</v>
      </c>
      <c r="R1583" s="153" t="s">
        <v>5221</v>
      </c>
      <c r="S1583" s="11">
        <v>20</v>
      </c>
      <c r="T1583" s="11" t="s">
        <v>5225</v>
      </c>
      <c r="V1583" s="14">
        <v>45712</v>
      </c>
      <c r="Z1583" s="11" t="s">
        <v>4823</v>
      </c>
      <c r="AA1583" s="15">
        <v>0.40972222222222227</v>
      </c>
      <c r="AB1583" t="str">
        <f>IF(L1583="","",VLOOKUP(L1583&amp;I1583,Продукция!A:I,9,0))</f>
        <v>рекомендация производителя набора</v>
      </c>
      <c r="AC1583" s="14">
        <v>45722</v>
      </c>
      <c r="AD1583" s="11" t="s">
        <v>2673</v>
      </c>
      <c r="AE1583" s="11" t="s">
        <v>4823</v>
      </c>
      <c r="AF1583" t="str">
        <f>IF(AD1583="","",VLOOKUP(AD1583,'Сотрудники и ссылки'!A:B,2,0))</f>
        <v>Серолог</v>
      </c>
      <c r="AG1583">
        <f>IF(AD1583="","",VLOOKUP(AD1583,'Сотрудники и ссылки'!A:C,3,0))</f>
        <v>20001771</v>
      </c>
      <c r="AH1583" s="11" t="s">
        <v>2673</v>
      </c>
      <c r="AI1583" t="str">
        <f>IF(AH1583="","",VLOOKUP(AH1583,'Сотрудники и ссылки'!A:B,2,0))</f>
        <v>Серолог</v>
      </c>
      <c r="AJ1583">
        <f>IF(AH1583="","",VLOOKUP(AH1583,'Сотрудники и ссылки'!A:C,3,0))</f>
        <v>20001771</v>
      </c>
      <c r="AK1583" s="14">
        <v>45722</v>
      </c>
      <c r="AL1583" s="2">
        <f>IF(AK1583="","",AK1583+VLOOKUP(I1583,'Вид исследования'!B:E,4,0))</f>
        <v>45723</v>
      </c>
      <c r="AM1583" s="2">
        <f>IF(AK1583="","",AK1583+VLOOKUP(I1583,'Вид исследования'!B:F,5,0))</f>
        <v>45723</v>
      </c>
      <c r="AN1583" s="14">
        <v>45722</v>
      </c>
      <c r="AP1583" s="11" t="s">
        <v>189</v>
      </c>
      <c r="AQ1583" t="str">
        <f>IFERROR(IF(L1583="","",VLOOKUP(L1583&amp;I1583,Продукция!A:K,11,0)),"обратитесь к админ справочника")</f>
        <v>согласно рекомендациям производителя теста</v>
      </c>
      <c r="AR1583" s="11" t="s">
        <v>4823</v>
      </c>
      <c r="AS1583" t="str">
        <f>IFERROR(IF(L1583="","",VLOOKUP(L1583&amp;I1583,Продукция!A:J,10,0)),"обратитесь к админ справочника")</f>
        <v>инструкция по применению набора AI, Н9</v>
      </c>
      <c r="AT1583" s="11" t="s">
        <v>4823</v>
      </c>
      <c r="AU1583" s="11" t="s">
        <v>4823</v>
      </c>
      <c r="AV1583" s="11" t="s">
        <v>2673</v>
      </c>
      <c r="AW1583" s="11" t="s">
        <v>4824</v>
      </c>
      <c r="AX1583" s="11" t="s">
        <v>565</v>
      </c>
      <c r="AY1583" s="11" t="s">
        <v>1292</v>
      </c>
      <c r="AZ1583" s="11">
        <v>154</v>
      </c>
      <c r="BA1583" s="11">
        <v>1</v>
      </c>
      <c r="BC1583" s="11" t="s">
        <v>5155</v>
      </c>
    </row>
    <row r="1584" spans="1:55" x14ac:dyDescent="0.25">
      <c r="A1584" t="str">
        <f t="shared" si="30"/>
        <v>С/443Вирус гриппа птиц подтипа H9 уровень антител (ВНИИЗЖ)</v>
      </c>
      <c r="B1584" t="str">
        <f>IF(E1584="","",INDEX(Лаборатории!A:A,MATCH('Производственный контроль'!E1584,Лаборатории!B:B,0)))</f>
        <v xml:space="preserve">КУРИНОЕ ЦАРСТВО АО </v>
      </c>
      <c r="C1584" t="str">
        <f>IF(E1584="","",VLOOKUP(E1584,Лаборатории!B:D,3,0))</f>
        <v>U377_CHL</v>
      </c>
      <c r="D1584" s="12">
        <v>45722</v>
      </c>
      <c r="E1584" s="11" t="s">
        <v>793</v>
      </c>
      <c r="F1584" s="11" t="s">
        <v>544</v>
      </c>
      <c r="G1584" s="11" t="s">
        <v>565</v>
      </c>
      <c r="H1584" s="11" t="s">
        <v>312</v>
      </c>
      <c r="I1584" s="11" t="s">
        <v>3435</v>
      </c>
      <c r="J1584" t="str">
        <f>IF(L1584="","",VLOOKUP(L1584,Продукция!B:D,3,0))</f>
        <v>Биологический_материал</v>
      </c>
      <c r="K1584" t="str">
        <f>IF(L1584="","",VLOOKUP(L1584,Продукция!B:C,2,0))</f>
        <v>Сыворотка крови</v>
      </c>
      <c r="L1584" s="151" t="s">
        <v>302</v>
      </c>
      <c r="M1584">
        <f>IF(L1584="","",VLOOKUP(L1584,Продукция!B:L,11,0))</f>
        <v>0</v>
      </c>
      <c r="N1584" s="11" t="s">
        <v>873</v>
      </c>
      <c r="P1584" s="11" t="s">
        <v>340</v>
      </c>
      <c r="Q1584" s="11" t="s">
        <v>854</v>
      </c>
      <c r="R1584" s="153" t="s">
        <v>5222</v>
      </c>
      <c r="S1584" s="11">
        <v>20</v>
      </c>
      <c r="T1584" s="11" t="s">
        <v>5225</v>
      </c>
      <c r="V1584" s="14">
        <v>45712</v>
      </c>
      <c r="Z1584" s="11" t="s">
        <v>4823</v>
      </c>
      <c r="AA1584" s="15">
        <v>0.40972222222222227</v>
      </c>
      <c r="AB1584" t="str">
        <f>IF(L1584="","",VLOOKUP(L1584&amp;I1584,Продукция!A:I,9,0))</f>
        <v>рекомендация производителя набора</v>
      </c>
      <c r="AC1584" s="14">
        <v>45722</v>
      </c>
      <c r="AD1584" s="11" t="s">
        <v>2676</v>
      </c>
      <c r="AE1584" s="11" t="s">
        <v>4823</v>
      </c>
      <c r="AF1584" t="str">
        <f>IF(AD1584="","",VLOOKUP(AD1584,'Сотрудники и ссылки'!A:B,2,0))</f>
        <v>Серолог</v>
      </c>
      <c r="AG1584">
        <f>IF(AD1584="","",VLOOKUP(AD1584,'Сотрудники и ссылки'!A:C,3,0))</f>
        <v>20007746</v>
      </c>
      <c r="AH1584" s="11" t="s">
        <v>2676</v>
      </c>
      <c r="AI1584" t="str">
        <f>IF(AH1584="","",VLOOKUP(AH1584,'Сотрудники и ссылки'!A:B,2,0))</f>
        <v>Серолог</v>
      </c>
      <c r="AJ1584">
        <f>IF(AH1584="","",VLOOKUP(AH1584,'Сотрудники и ссылки'!A:C,3,0))</f>
        <v>20007746</v>
      </c>
      <c r="AK1584" s="14">
        <v>45722</v>
      </c>
      <c r="AL1584" s="2">
        <f>IF(AK1584="","",AK1584+VLOOKUP(I1584,'Вид исследования'!B:E,4,0))</f>
        <v>45723</v>
      </c>
      <c r="AM1584" s="2">
        <f>IF(AK1584="","",AK1584+VLOOKUP(I1584,'Вид исследования'!B:F,5,0))</f>
        <v>45723</v>
      </c>
      <c r="AN1584" s="14">
        <v>45722</v>
      </c>
      <c r="AP1584" s="11" t="s">
        <v>189</v>
      </c>
      <c r="AQ1584" t="str">
        <f>IFERROR(IF(L1584="","",VLOOKUP(L1584&amp;I1584,Продукция!A:K,11,0)),"обратитесь к админ справочника")</f>
        <v>согласно рекомендациям производителя теста</v>
      </c>
      <c r="AR1584" s="11" t="s">
        <v>4823</v>
      </c>
      <c r="AS1584" t="str">
        <f>IFERROR(IF(L1584="","",VLOOKUP(L1584&amp;I1584,Продукция!A:J,10,0)),"обратитесь к админ справочника")</f>
        <v>инструкция по применению набора AI, Н9</v>
      </c>
      <c r="AT1584" s="11" t="s">
        <v>4823</v>
      </c>
      <c r="AU1584" s="11" t="s">
        <v>4823</v>
      </c>
      <c r="AV1584" s="11" t="s">
        <v>2676</v>
      </c>
      <c r="AW1584" s="11" t="s">
        <v>4824</v>
      </c>
      <c r="AX1584" s="11" t="s">
        <v>565</v>
      </c>
      <c r="AY1584" s="11" t="s">
        <v>1293</v>
      </c>
      <c r="AZ1584" s="11">
        <v>154</v>
      </c>
      <c r="BA1584" s="11">
        <v>1</v>
      </c>
      <c r="BC1584" s="11" t="s">
        <v>5155</v>
      </c>
    </row>
    <row r="1585" spans="1:55" x14ac:dyDescent="0.25">
      <c r="A1585" t="str">
        <f t="shared" si="30"/>
        <v>С/443Вирус гриппа птиц подтипа H9 уровень антител (ВНИИЗЖ)</v>
      </c>
      <c r="B1585" t="str">
        <f>IF(E1585="","",INDEX(Лаборатории!A:A,MATCH('Производственный контроль'!E1585,Лаборатории!B:B,0)))</f>
        <v xml:space="preserve">КУРИНОЕ ЦАРСТВО АО </v>
      </c>
      <c r="C1585" t="str">
        <f>IF(E1585="","",VLOOKUP(E1585,Лаборатории!B:D,3,0))</f>
        <v>U377_CHL</v>
      </c>
      <c r="D1585" s="12">
        <v>45722</v>
      </c>
      <c r="E1585" s="11" t="s">
        <v>793</v>
      </c>
      <c r="F1585" s="11" t="s">
        <v>544</v>
      </c>
      <c r="G1585" s="11" t="s">
        <v>565</v>
      </c>
      <c r="H1585" s="11" t="s">
        <v>312</v>
      </c>
      <c r="I1585" s="11" t="s">
        <v>3435</v>
      </c>
      <c r="J1585" t="str">
        <f>IF(L1585="","",VLOOKUP(L1585,Продукция!B:D,3,0))</f>
        <v>Биологический_материал</v>
      </c>
      <c r="K1585" t="str">
        <f>IF(L1585="","",VLOOKUP(L1585,Продукция!B:C,2,0))</f>
        <v>Сыворотка крови</v>
      </c>
      <c r="L1585" s="151" t="s">
        <v>302</v>
      </c>
      <c r="M1585">
        <f>IF(L1585="","",VLOOKUP(L1585,Продукция!B:L,11,0))</f>
        <v>0</v>
      </c>
      <c r="N1585" s="11" t="s">
        <v>873</v>
      </c>
      <c r="P1585" s="11" t="s">
        <v>340</v>
      </c>
      <c r="Q1585" s="11" t="s">
        <v>854</v>
      </c>
      <c r="R1585" s="153" t="s">
        <v>5223</v>
      </c>
      <c r="S1585" s="11">
        <v>20</v>
      </c>
      <c r="T1585" s="11" t="s">
        <v>5225</v>
      </c>
      <c r="V1585" s="14">
        <v>45712</v>
      </c>
      <c r="Z1585" s="11" t="s">
        <v>4823</v>
      </c>
      <c r="AA1585" s="15">
        <v>0.40972222222222227</v>
      </c>
      <c r="AB1585" t="str">
        <f>IF(L1585="","",VLOOKUP(L1585&amp;I1585,Продукция!A:I,9,0))</f>
        <v>рекомендация производителя набора</v>
      </c>
      <c r="AC1585" s="14">
        <v>45722</v>
      </c>
      <c r="AD1585" s="11" t="s">
        <v>2676</v>
      </c>
      <c r="AE1585" s="11" t="s">
        <v>4823</v>
      </c>
      <c r="AF1585" t="str">
        <f>IF(AD1585="","",VLOOKUP(AD1585,'Сотрудники и ссылки'!A:B,2,0))</f>
        <v>Серолог</v>
      </c>
      <c r="AG1585">
        <f>IF(AD1585="","",VLOOKUP(AD1585,'Сотрудники и ссылки'!A:C,3,0))</f>
        <v>20007746</v>
      </c>
      <c r="AH1585" s="11" t="s">
        <v>2676</v>
      </c>
      <c r="AI1585" t="str">
        <f>IF(AH1585="","",VLOOKUP(AH1585,'Сотрудники и ссылки'!A:B,2,0))</f>
        <v>Серолог</v>
      </c>
      <c r="AJ1585">
        <f>IF(AH1585="","",VLOOKUP(AH1585,'Сотрудники и ссылки'!A:C,3,0))</f>
        <v>20007746</v>
      </c>
      <c r="AK1585" s="14">
        <v>45722</v>
      </c>
      <c r="AL1585" s="2">
        <f>IF(AK1585="","",AK1585+VLOOKUP(I1585,'Вид исследования'!B:E,4,0))</f>
        <v>45723</v>
      </c>
      <c r="AM1585" s="2">
        <f>IF(AK1585="","",AK1585+VLOOKUP(I1585,'Вид исследования'!B:F,5,0))</f>
        <v>45723</v>
      </c>
      <c r="AN1585" s="14">
        <v>45722</v>
      </c>
      <c r="AP1585" s="11" t="s">
        <v>189</v>
      </c>
      <c r="AQ1585" t="str">
        <f>IFERROR(IF(L1585="","",VLOOKUP(L1585&amp;I1585,Продукция!A:K,11,0)),"обратитесь к админ справочника")</f>
        <v>согласно рекомендациям производителя теста</v>
      </c>
      <c r="AR1585" s="11" t="s">
        <v>4823</v>
      </c>
      <c r="AS1585" t="str">
        <f>IFERROR(IF(L1585="","",VLOOKUP(L1585&amp;I1585,Продукция!A:J,10,0)),"обратитесь к админ справочника")</f>
        <v>инструкция по применению набора AI, Н9</v>
      </c>
      <c r="AT1585" s="11" t="s">
        <v>4823</v>
      </c>
      <c r="AU1585" s="11" t="s">
        <v>4823</v>
      </c>
      <c r="AV1585" s="11" t="s">
        <v>2676</v>
      </c>
      <c r="AW1585" s="11" t="s">
        <v>4824</v>
      </c>
      <c r="AX1585" s="11" t="s">
        <v>565</v>
      </c>
      <c r="AY1585" s="11" t="s">
        <v>1294</v>
      </c>
      <c r="AZ1585" s="11">
        <v>154</v>
      </c>
      <c r="BA1585" s="11">
        <v>1</v>
      </c>
      <c r="BC1585" s="11" t="s">
        <v>5155</v>
      </c>
    </row>
    <row r="1586" spans="1:55" x14ac:dyDescent="0.25">
      <c r="A1586" t="str">
        <f t="shared" si="30"/>
        <v>С/443Вирус гриппа птиц подтипа H9 уровень антител (ВНИИЗЖ)</v>
      </c>
      <c r="B1586" t="str">
        <f>IF(E1586="","",INDEX(Лаборатории!A:A,MATCH('Производственный контроль'!E1586,Лаборатории!B:B,0)))</f>
        <v xml:space="preserve">КУРИНОЕ ЦАРСТВО АО </v>
      </c>
      <c r="C1586" t="str">
        <f>IF(E1586="","",VLOOKUP(E1586,Лаборатории!B:D,3,0))</f>
        <v>U377_CHL</v>
      </c>
      <c r="D1586" s="12">
        <v>45722</v>
      </c>
      <c r="E1586" s="11" t="s">
        <v>793</v>
      </c>
      <c r="F1586" s="11" t="s">
        <v>544</v>
      </c>
      <c r="G1586" s="11" t="s">
        <v>565</v>
      </c>
      <c r="H1586" s="11" t="s">
        <v>312</v>
      </c>
      <c r="I1586" s="11" t="s">
        <v>3435</v>
      </c>
      <c r="J1586" t="str">
        <f>IF(L1586="","",VLOOKUP(L1586,Продукция!B:D,3,0))</f>
        <v>Биологический_материал</v>
      </c>
      <c r="K1586" t="str">
        <f>IF(L1586="","",VLOOKUP(L1586,Продукция!B:C,2,0))</f>
        <v>Сыворотка крови</v>
      </c>
      <c r="L1586" s="151" t="s">
        <v>302</v>
      </c>
      <c r="M1586">
        <f>IF(L1586="","",VLOOKUP(L1586,Продукция!B:L,11,0))</f>
        <v>0</v>
      </c>
      <c r="N1586" s="11" t="s">
        <v>873</v>
      </c>
      <c r="P1586" s="11" t="s">
        <v>340</v>
      </c>
      <c r="Q1586" s="11" t="s">
        <v>854</v>
      </c>
      <c r="R1586" s="153" t="s">
        <v>5224</v>
      </c>
      <c r="S1586" s="11">
        <v>20</v>
      </c>
      <c r="T1586" s="11" t="s">
        <v>5225</v>
      </c>
      <c r="V1586" s="14">
        <v>45713</v>
      </c>
      <c r="Z1586" s="11" t="s">
        <v>4823</v>
      </c>
      <c r="AA1586" s="15">
        <v>0.40972222222222227</v>
      </c>
      <c r="AB1586" t="str">
        <f>IF(L1586="","",VLOOKUP(L1586&amp;I1586,Продукция!A:I,9,0))</f>
        <v>рекомендация производителя набора</v>
      </c>
      <c r="AC1586" s="14">
        <v>45722</v>
      </c>
      <c r="AD1586" s="11" t="s">
        <v>2676</v>
      </c>
      <c r="AE1586" s="11" t="s">
        <v>4823</v>
      </c>
      <c r="AF1586" t="str">
        <f>IF(AD1586="","",VLOOKUP(AD1586,'Сотрудники и ссылки'!A:B,2,0))</f>
        <v>Серолог</v>
      </c>
      <c r="AG1586">
        <f>IF(AD1586="","",VLOOKUP(AD1586,'Сотрудники и ссылки'!A:C,3,0))</f>
        <v>20007746</v>
      </c>
      <c r="AH1586" s="11" t="s">
        <v>2676</v>
      </c>
      <c r="AI1586" t="str">
        <f>IF(AH1586="","",VLOOKUP(AH1586,'Сотрудники и ссылки'!A:B,2,0))</f>
        <v>Серолог</v>
      </c>
      <c r="AJ1586">
        <f>IF(AH1586="","",VLOOKUP(AH1586,'Сотрудники и ссылки'!A:C,3,0))</f>
        <v>20007746</v>
      </c>
      <c r="AK1586" s="14">
        <v>45722</v>
      </c>
      <c r="AL1586" s="2">
        <f>IF(AK1586="","",AK1586+VLOOKUP(I1586,'Вид исследования'!B:E,4,0))</f>
        <v>45723</v>
      </c>
      <c r="AM1586" s="2">
        <f>IF(AK1586="","",AK1586+VLOOKUP(I1586,'Вид исследования'!B:F,5,0))</f>
        <v>45723</v>
      </c>
      <c r="AN1586" s="14">
        <v>45722</v>
      </c>
      <c r="AP1586" s="11" t="s">
        <v>189</v>
      </c>
      <c r="AQ1586" t="str">
        <f>IFERROR(IF(L1586="","",VLOOKUP(L1586&amp;I1586,Продукция!A:K,11,0)),"обратитесь к админ справочника")</f>
        <v>согласно рекомендациям производителя теста</v>
      </c>
      <c r="AR1586" s="11" t="s">
        <v>4823</v>
      </c>
      <c r="AS1586" t="str">
        <f>IFERROR(IF(L1586="","",VLOOKUP(L1586&amp;I1586,Продукция!A:J,10,0)),"обратитесь к админ справочника")</f>
        <v>инструкция по применению набора AI, Н9</v>
      </c>
      <c r="AT1586" s="11" t="s">
        <v>4823</v>
      </c>
      <c r="AU1586" s="11" t="s">
        <v>4823</v>
      </c>
      <c r="AV1586" s="11" t="s">
        <v>2676</v>
      </c>
      <c r="AW1586" s="11" t="s">
        <v>4824</v>
      </c>
      <c r="AX1586" s="11" t="s">
        <v>565</v>
      </c>
      <c r="AY1586" s="11" t="s">
        <v>1301</v>
      </c>
      <c r="AZ1586" s="11">
        <v>154</v>
      </c>
      <c r="BA1586" s="11">
        <v>1</v>
      </c>
      <c r="BC1586" s="11" t="s">
        <v>5155</v>
      </c>
    </row>
    <row r="1587" spans="1:55" x14ac:dyDescent="0.25">
      <c r="A1587" t="str">
        <f t="shared" si="30"/>
        <v>С/443Вирус гриппа птиц подтипа H9 уровень антител (ВНИИЗЖ)</v>
      </c>
      <c r="B1587" t="str">
        <f>IF(E1587="","",INDEX(Лаборатории!A:A,MATCH('Производственный контроль'!E1587,Лаборатории!B:B,0)))</f>
        <v xml:space="preserve">КУРИНОЕ ЦАРСТВО АО </v>
      </c>
      <c r="C1587" t="str">
        <f>IF(E1587="","",VLOOKUP(E1587,Лаборатории!B:D,3,0))</f>
        <v>U377_CHL</v>
      </c>
      <c r="D1587" s="12">
        <v>45722</v>
      </c>
      <c r="E1587" s="11" t="s">
        <v>793</v>
      </c>
      <c r="F1587" s="11" t="s">
        <v>544</v>
      </c>
      <c r="G1587" s="11" t="s">
        <v>565</v>
      </c>
      <c r="H1587" s="11" t="s">
        <v>312</v>
      </c>
      <c r="I1587" s="11" t="s">
        <v>3435</v>
      </c>
      <c r="J1587" t="str">
        <f>IF(L1587="","",VLOOKUP(L1587,Продукция!B:D,3,0))</f>
        <v>Биологический_материал</v>
      </c>
      <c r="K1587" t="str">
        <f>IF(L1587="","",VLOOKUP(L1587,Продукция!B:C,2,0))</f>
        <v>Сыворотка крови</v>
      </c>
      <c r="L1587" s="151" t="s">
        <v>302</v>
      </c>
      <c r="M1587">
        <f>IF(L1587="","",VLOOKUP(L1587,Продукция!B:L,11,0))</f>
        <v>0</v>
      </c>
      <c r="N1587" s="11" t="s">
        <v>873</v>
      </c>
      <c r="P1587" s="11" t="s">
        <v>340</v>
      </c>
      <c r="Q1587" s="11" t="s">
        <v>854</v>
      </c>
      <c r="R1587" s="153" t="s">
        <v>5226</v>
      </c>
      <c r="S1587" s="11">
        <v>20</v>
      </c>
      <c r="T1587" s="11" t="s">
        <v>5225</v>
      </c>
      <c r="V1587" s="14">
        <v>45712</v>
      </c>
      <c r="Z1587" s="11" t="s">
        <v>4823</v>
      </c>
      <c r="AA1587" s="15">
        <v>0.40972222222222227</v>
      </c>
      <c r="AB1587" t="str">
        <f>IF(L1587="","",VLOOKUP(L1587&amp;I1587,Продукция!A:I,9,0))</f>
        <v>рекомендация производителя набора</v>
      </c>
      <c r="AC1587" s="14">
        <v>45722</v>
      </c>
      <c r="AD1587" s="11" t="s">
        <v>2676</v>
      </c>
      <c r="AE1587" s="11" t="s">
        <v>4823</v>
      </c>
      <c r="AF1587" t="str">
        <f>IF(AD1587="","",VLOOKUP(AD1587,'Сотрудники и ссылки'!A:B,2,0))</f>
        <v>Серолог</v>
      </c>
      <c r="AG1587">
        <f>IF(AD1587="","",VLOOKUP(AD1587,'Сотрудники и ссылки'!A:C,3,0))</f>
        <v>20007746</v>
      </c>
      <c r="AH1587" s="11" t="s">
        <v>2676</v>
      </c>
      <c r="AI1587" t="str">
        <f>IF(AH1587="","",VLOOKUP(AH1587,'Сотрудники и ссылки'!A:B,2,0))</f>
        <v>Серолог</v>
      </c>
      <c r="AJ1587">
        <f>IF(AH1587="","",VLOOKUP(AH1587,'Сотрудники и ссылки'!A:C,3,0))</f>
        <v>20007746</v>
      </c>
      <c r="AK1587" s="14">
        <v>45722</v>
      </c>
      <c r="AL1587" s="2">
        <f>IF(AK1587="","",AK1587+VLOOKUP(I1587,'Вид исследования'!B:E,4,0))</f>
        <v>45723</v>
      </c>
      <c r="AM1587" s="2">
        <f>IF(AK1587="","",AK1587+VLOOKUP(I1587,'Вид исследования'!B:F,5,0))</f>
        <v>45723</v>
      </c>
      <c r="AN1587" s="14">
        <v>45722</v>
      </c>
      <c r="AP1587" s="11" t="s">
        <v>189</v>
      </c>
      <c r="AQ1587" t="str">
        <f>IFERROR(IF(L1587="","",VLOOKUP(L1587&amp;I1587,Продукция!A:K,11,0)),"обратитесь к админ справочника")</f>
        <v>согласно рекомендациям производителя теста</v>
      </c>
      <c r="AR1587" s="11" t="s">
        <v>4823</v>
      </c>
      <c r="AS1587" t="str">
        <f>IFERROR(IF(L1587="","",VLOOKUP(L1587&amp;I1587,Продукция!A:J,10,0)),"обратитесь к админ справочника")</f>
        <v>инструкция по применению набора AI, Н9</v>
      </c>
      <c r="AT1587" s="11" t="s">
        <v>4823</v>
      </c>
      <c r="AU1587" s="11" t="s">
        <v>4823</v>
      </c>
      <c r="AV1587" s="11" t="s">
        <v>2676</v>
      </c>
      <c r="AW1587" s="11" t="s">
        <v>4824</v>
      </c>
      <c r="AX1587" s="11" t="s">
        <v>565</v>
      </c>
      <c r="AY1587" s="11" t="s">
        <v>1295</v>
      </c>
      <c r="AZ1587" s="11">
        <v>154</v>
      </c>
      <c r="BA1587" s="11">
        <v>1</v>
      </c>
      <c r="BC1587" s="11" t="s">
        <v>5155</v>
      </c>
    </row>
    <row r="1588" spans="1:55" x14ac:dyDescent="0.25">
      <c r="A1588" t="str">
        <f t="shared" si="30"/>
        <v>С/443Вирус гриппа птиц подтипа Н5 уровень антител (ВНИИЗЖ)</v>
      </c>
      <c r="B1588" t="str">
        <f>IF(E1588="","",INDEX(Лаборатории!A:A,MATCH('Производственный контроль'!E1588,Лаборатории!B:B,0)))</f>
        <v xml:space="preserve">КУРИНОЕ ЦАРСТВО АО </v>
      </c>
      <c r="C1588" t="str">
        <f>IF(E1588="","",VLOOKUP(E1588,Лаборатории!B:D,3,0))</f>
        <v>U377_CHL</v>
      </c>
      <c r="D1588" s="12">
        <v>45722</v>
      </c>
      <c r="E1588" s="11" t="s">
        <v>793</v>
      </c>
      <c r="F1588" s="11" t="s">
        <v>544</v>
      </c>
      <c r="G1588" s="11" t="s">
        <v>565</v>
      </c>
      <c r="H1588" s="11" t="s">
        <v>312</v>
      </c>
      <c r="I1588" s="11" t="s">
        <v>3437</v>
      </c>
      <c r="J1588" t="str">
        <f>IF(L1588="","",VLOOKUP(L1588,Продукция!B:D,3,0))</f>
        <v>Биологический_материал</v>
      </c>
      <c r="K1588" t="str">
        <f>IF(L1588="","",VLOOKUP(L1588,Продукция!B:C,2,0))</f>
        <v>Сыворотка крови</v>
      </c>
      <c r="L1588" s="151" t="s">
        <v>302</v>
      </c>
      <c r="M1588">
        <f>IF(L1588="","",VLOOKUP(L1588,Продукция!B:L,11,0))</f>
        <v>0</v>
      </c>
      <c r="N1588" s="11" t="s">
        <v>873</v>
      </c>
      <c r="P1588" s="11" t="s">
        <v>340</v>
      </c>
      <c r="Q1588" s="11" t="s">
        <v>854</v>
      </c>
      <c r="R1588" s="153" t="s">
        <v>5218</v>
      </c>
      <c r="S1588" s="11">
        <v>20</v>
      </c>
      <c r="T1588" s="11" t="s">
        <v>5225</v>
      </c>
      <c r="V1588" s="14">
        <v>45711</v>
      </c>
      <c r="Z1588" s="11" t="s">
        <v>4823</v>
      </c>
      <c r="AA1588" s="15">
        <v>0.40972222222222227</v>
      </c>
      <c r="AB1588" t="str">
        <f>IF(L1588="","",VLOOKUP(L1588&amp;I1588,Продукция!A:I,9,0))</f>
        <v>рекомендация производителя набора</v>
      </c>
      <c r="AC1588" s="14">
        <v>45722</v>
      </c>
      <c r="AD1588" s="11" t="s">
        <v>2676</v>
      </c>
      <c r="AE1588" s="11" t="s">
        <v>4823</v>
      </c>
      <c r="AF1588" t="str">
        <f>IF(AD1588="","",VLOOKUP(AD1588,'Сотрудники и ссылки'!A:B,2,0))</f>
        <v>Серолог</v>
      </c>
      <c r="AG1588">
        <f>IF(AD1588="","",VLOOKUP(AD1588,'Сотрудники и ссылки'!A:C,3,0))</f>
        <v>20007746</v>
      </c>
      <c r="AH1588" s="11" t="s">
        <v>2676</v>
      </c>
      <c r="AI1588" t="str">
        <f>IF(AH1588="","",VLOOKUP(AH1588,'Сотрудники и ссылки'!A:B,2,0))</f>
        <v>Серолог</v>
      </c>
      <c r="AJ1588">
        <f>IF(AH1588="","",VLOOKUP(AH1588,'Сотрудники и ссылки'!A:C,3,0))</f>
        <v>20007746</v>
      </c>
      <c r="AK1588" s="14">
        <v>45722</v>
      </c>
      <c r="AL1588" s="2">
        <f>IF(AK1588="","",AK1588+VLOOKUP(I1588,'Вид исследования'!B:E,4,0))</f>
        <v>45723</v>
      </c>
      <c r="AM1588" s="2">
        <f>IF(AK1588="","",AK1588+VLOOKUP(I1588,'Вид исследования'!B:F,5,0))</f>
        <v>45723</v>
      </c>
      <c r="AN1588" s="14">
        <v>45722</v>
      </c>
      <c r="AP1588" s="11" t="s">
        <v>189</v>
      </c>
      <c r="AQ1588" t="str">
        <f>IFERROR(IF(L1588="","",VLOOKUP(L1588&amp;I1588,Продукция!A:K,11,0)),"обратитесь к админ справочника")</f>
        <v>согласно рекомендациям производителя теста</v>
      </c>
      <c r="AR1588" s="11" t="s">
        <v>4823</v>
      </c>
      <c r="AS1588" t="str">
        <f>IFERROR(IF(L1588="","",VLOOKUP(L1588&amp;I1588,Продукция!A:J,10,0)),"обратитесь к админ справочника")</f>
        <v>инструкция по применению набора AI, Н5</v>
      </c>
      <c r="AT1588" s="11" t="s">
        <v>4823</v>
      </c>
      <c r="AU1588" s="11" t="s">
        <v>4823</v>
      </c>
      <c r="AV1588" s="11" t="s">
        <v>2676</v>
      </c>
      <c r="AW1588" s="11" t="s">
        <v>4824</v>
      </c>
      <c r="AX1588" s="11" t="s">
        <v>565</v>
      </c>
      <c r="AY1588" s="11" t="s">
        <v>1289</v>
      </c>
      <c r="AZ1588" s="11">
        <v>154</v>
      </c>
      <c r="BA1588" s="11">
        <v>1</v>
      </c>
      <c r="BC1588" s="11" t="s">
        <v>5155</v>
      </c>
    </row>
    <row r="1589" spans="1:55" x14ac:dyDescent="0.25">
      <c r="A1589" t="str">
        <f t="shared" si="30"/>
        <v>С/443Вирус гриппа птиц подтипа Н5 уровень антител (ВНИИЗЖ)</v>
      </c>
      <c r="B1589" t="str">
        <f>IF(E1589="","",INDEX(Лаборатории!A:A,MATCH('Производственный контроль'!E1589,Лаборатории!B:B,0)))</f>
        <v xml:space="preserve">КУРИНОЕ ЦАРСТВО АО </v>
      </c>
      <c r="C1589" t="str">
        <f>IF(E1589="","",VLOOKUP(E1589,Лаборатории!B:D,3,0))</f>
        <v>U377_CHL</v>
      </c>
      <c r="D1589" s="12">
        <v>45722</v>
      </c>
      <c r="E1589" s="11" t="s">
        <v>793</v>
      </c>
      <c r="F1589" s="11" t="s">
        <v>544</v>
      </c>
      <c r="G1589" s="11" t="s">
        <v>565</v>
      </c>
      <c r="H1589" s="11" t="s">
        <v>312</v>
      </c>
      <c r="I1589" s="11" t="s">
        <v>3437</v>
      </c>
      <c r="J1589" t="str">
        <f>IF(L1589="","",VLOOKUP(L1589,Продукция!B:D,3,0))</f>
        <v>Биологический_материал</v>
      </c>
      <c r="K1589" t="str">
        <f>IF(L1589="","",VLOOKUP(L1589,Продукция!B:C,2,0))</f>
        <v>Сыворотка крови</v>
      </c>
      <c r="L1589" s="151" t="s">
        <v>302</v>
      </c>
      <c r="M1589">
        <f>IF(L1589="","",VLOOKUP(L1589,Продукция!B:L,11,0))</f>
        <v>0</v>
      </c>
      <c r="N1589" s="11" t="s">
        <v>873</v>
      </c>
      <c r="P1589" s="11" t="s">
        <v>340</v>
      </c>
      <c r="Q1589" s="11" t="s">
        <v>854</v>
      </c>
      <c r="R1589" s="153" t="s">
        <v>5219</v>
      </c>
      <c r="S1589" s="11">
        <v>20</v>
      </c>
      <c r="T1589" s="11" t="s">
        <v>5225</v>
      </c>
      <c r="V1589" s="14">
        <v>45711</v>
      </c>
      <c r="Z1589" s="11" t="s">
        <v>4823</v>
      </c>
      <c r="AA1589" s="15">
        <v>0.40972222222222227</v>
      </c>
      <c r="AB1589" t="str">
        <f>IF(L1589="","",VLOOKUP(L1589&amp;I1589,Продукция!A:I,9,0))</f>
        <v>рекомендация производителя набора</v>
      </c>
      <c r="AC1589" s="14">
        <v>45722</v>
      </c>
      <c r="AD1589" s="11" t="s">
        <v>2676</v>
      </c>
      <c r="AE1589" s="11" t="s">
        <v>4823</v>
      </c>
      <c r="AF1589" t="str">
        <f>IF(AD1589="","",VLOOKUP(AD1589,'Сотрудники и ссылки'!A:B,2,0))</f>
        <v>Серолог</v>
      </c>
      <c r="AG1589">
        <f>IF(AD1589="","",VLOOKUP(AD1589,'Сотрудники и ссылки'!A:C,3,0))</f>
        <v>20007746</v>
      </c>
      <c r="AH1589" s="11" t="s">
        <v>2676</v>
      </c>
      <c r="AI1589" t="str">
        <f>IF(AH1589="","",VLOOKUP(AH1589,'Сотрудники и ссылки'!A:B,2,0))</f>
        <v>Серолог</v>
      </c>
      <c r="AJ1589">
        <f>IF(AH1589="","",VLOOKUP(AH1589,'Сотрудники и ссылки'!A:C,3,0))</f>
        <v>20007746</v>
      </c>
      <c r="AK1589" s="14">
        <v>45722</v>
      </c>
      <c r="AL1589" s="2">
        <f>IF(AK1589="","",AK1589+VLOOKUP(I1589,'Вид исследования'!B:E,4,0))</f>
        <v>45723</v>
      </c>
      <c r="AM1589" s="2">
        <f>IF(AK1589="","",AK1589+VLOOKUP(I1589,'Вид исследования'!B:F,5,0))</f>
        <v>45723</v>
      </c>
      <c r="AN1589" s="14">
        <v>45722</v>
      </c>
      <c r="AP1589" s="11" t="s">
        <v>189</v>
      </c>
      <c r="AQ1589" t="str">
        <f>IFERROR(IF(L1589="","",VLOOKUP(L1589&amp;I1589,Продукция!A:K,11,0)),"обратитесь к админ справочника")</f>
        <v>согласно рекомендациям производителя теста</v>
      </c>
      <c r="AR1589" s="11" t="s">
        <v>4823</v>
      </c>
      <c r="AS1589" t="str">
        <f>IFERROR(IF(L1589="","",VLOOKUP(L1589&amp;I1589,Продукция!A:J,10,0)),"обратитесь к админ справочника")</f>
        <v>инструкция по применению набора AI, Н5</v>
      </c>
      <c r="AT1589" s="11" t="s">
        <v>4823</v>
      </c>
      <c r="AU1589" s="11" t="s">
        <v>4823</v>
      </c>
      <c r="AV1589" s="11" t="s">
        <v>2676</v>
      </c>
      <c r="AW1589" s="11" t="s">
        <v>4824</v>
      </c>
      <c r="AX1589" s="11" t="s">
        <v>565</v>
      </c>
      <c r="AY1589" s="11" t="s">
        <v>1290</v>
      </c>
      <c r="AZ1589" s="11">
        <v>154</v>
      </c>
      <c r="BA1589" s="11">
        <v>1</v>
      </c>
      <c r="BC1589" s="11" t="s">
        <v>5155</v>
      </c>
    </row>
    <row r="1590" spans="1:55" x14ac:dyDescent="0.25">
      <c r="A1590" t="str">
        <f t="shared" si="30"/>
        <v>С/443Вирус гриппа птиц подтипа Н5 уровень антител (ВНИИЗЖ)</v>
      </c>
      <c r="B1590" t="str">
        <f>IF(E1590="","",INDEX(Лаборатории!A:A,MATCH('Производственный контроль'!E1590,Лаборатории!B:B,0)))</f>
        <v xml:space="preserve">КУРИНОЕ ЦАРСТВО АО </v>
      </c>
      <c r="C1590" t="str">
        <f>IF(E1590="","",VLOOKUP(E1590,Лаборатории!B:D,3,0))</f>
        <v>U377_CHL</v>
      </c>
      <c r="D1590" s="12">
        <v>45722</v>
      </c>
      <c r="E1590" s="11" t="s">
        <v>793</v>
      </c>
      <c r="F1590" s="11" t="s">
        <v>544</v>
      </c>
      <c r="G1590" s="11" t="s">
        <v>565</v>
      </c>
      <c r="H1590" s="11" t="s">
        <v>312</v>
      </c>
      <c r="I1590" s="11" t="s">
        <v>3437</v>
      </c>
      <c r="J1590" t="str">
        <f>IF(L1590="","",VLOOKUP(L1590,Продукция!B:D,3,0))</f>
        <v>Биологический_материал</v>
      </c>
      <c r="K1590" t="str">
        <f>IF(L1590="","",VLOOKUP(L1590,Продукция!B:C,2,0))</f>
        <v>Сыворотка крови</v>
      </c>
      <c r="L1590" s="151" t="s">
        <v>302</v>
      </c>
      <c r="M1590">
        <f>IF(L1590="","",VLOOKUP(L1590,Продукция!B:L,11,0))</f>
        <v>0</v>
      </c>
      <c r="N1590" s="11" t="s">
        <v>873</v>
      </c>
      <c r="P1590" s="11" t="s">
        <v>340</v>
      </c>
      <c r="Q1590" s="11" t="s">
        <v>854</v>
      </c>
      <c r="R1590" s="153" t="s">
        <v>5220</v>
      </c>
      <c r="S1590" s="11">
        <v>20</v>
      </c>
      <c r="T1590" s="11" t="s">
        <v>5225</v>
      </c>
      <c r="V1590" s="14">
        <v>45712</v>
      </c>
      <c r="Z1590" s="11" t="s">
        <v>4823</v>
      </c>
      <c r="AA1590" s="15">
        <v>0.40972222222222227</v>
      </c>
      <c r="AB1590" t="str">
        <f>IF(L1590="","",VLOOKUP(L1590&amp;I1590,Продукция!A:I,9,0))</f>
        <v>рекомендация производителя набора</v>
      </c>
      <c r="AC1590" s="14">
        <v>45722</v>
      </c>
      <c r="AD1590" s="11" t="s">
        <v>2676</v>
      </c>
      <c r="AE1590" s="11" t="s">
        <v>4823</v>
      </c>
      <c r="AF1590" t="str">
        <f>IF(AD1590="","",VLOOKUP(AD1590,'Сотрудники и ссылки'!A:B,2,0))</f>
        <v>Серолог</v>
      </c>
      <c r="AG1590">
        <f>IF(AD1590="","",VLOOKUP(AD1590,'Сотрудники и ссылки'!A:C,3,0))</f>
        <v>20007746</v>
      </c>
      <c r="AH1590" s="11" t="s">
        <v>2676</v>
      </c>
      <c r="AI1590" t="str">
        <f>IF(AH1590="","",VLOOKUP(AH1590,'Сотрудники и ссылки'!A:B,2,0))</f>
        <v>Серолог</v>
      </c>
      <c r="AJ1590">
        <f>IF(AH1590="","",VLOOKUP(AH1590,'Сотрудники и ссылки'!A:C,3,0))</f>
        <v>20007746</v>
      </c>
      <c r="AK1590" s="14">
        <v>45722</v>
      </c>
      <c r="AL1590" s="2">
        <f>IF(AK1590="","",AK1590+VLOOKUP(I1590,'Вид исследования'!B:E,4,0))</f>
        <v>45723</v>
      </c>
      <c r="AM1590" s="2">
        <f>IF(AK1590="","",AK1590+VLOOKUP(I1590,'Вид исследования'!B:F,5,0))</f>
        <v>45723</v>
      </c>
      <c r="AN1590" s="14">
        <v>45722</v>
      </c>
      <c r="AP1590" s="11" t="s">
        <v>189</v>
      </c>
      <c r="AQ1590" t="str">
        <f>IFERROR(IF(L1590="","",VLOOKUP(L1590&amp;I1590,Продукция!A:K,11,0)),"обратитесь к админ справочника")</f>
        <v>согласно рекомендациям производителя теста</v>
      </c>
      <c r="AR1590" s="11" t="s">
        <v>4823</v>
      </c>
      <c r="AS1590" t="str">
        <f>IFERROR(IF(L1590="","",VLOOKUP(L1590&amp;I1590,Продукция!A:J,10,0)),"обратитесь к админ справочника")</f>
        <v>инструкция по применению набора AI, Н5</v>
      </c>
      <c r="AT1590" s="11" t="s">
        <v>4823</v>
      </c>
      <c r="AU1590" s="11" t="s">
        <v>4823</v>
      </c>
      <c r="AV1590" s="11" t="s">
        <v>2676</v>
      </c>
      <c r="AW1590" s="11" t="s">
        <v>4824</v>
      </c>
      <c r="AX1590" s="11" t="s">
        <v>565</v>
      </c>
      <c r="AY1590" s="11" t="s">
        <v>1291</v>
      </c>
      <c r="AZ1590" s="11">
        <v>154</v>
      </c>
      <c r="BA1590" s="11">
        <v>1</v>
      </c>
      <c r="BC1590" s="11" t="s">
        <v>5155</v>
      </c>
    </row>
    <row r="1591" spans="1:55" x14ac:dyDescent="0.25">
      <c r="A1591" t="str">
        <f t="shared" si="30"/>
        <v>С/443Вирус гриппа птиц подтипа Н5 уровень антител (ВНИИЗЖ)</v>
      </c>
      <c r="B1591" t="str">
        <f>IF(E1591="","",INDEX(Лаборатории!A:A,MATCH('Производственный контроль'!E1591,Лаборатории!B:B,0)))</f>
        <v xml:space="preserve">КУРИНОЕ ЦАРСТВО АО </v>
      </c>
      <c r="C1591" t="str">
        <f>IF(E1591="","",VLOOKUP(E1591,Лаборатории!B:D,3,0))</f>
        <v>U377_CHL</v>
      </c>
      <c r="D1591" s="12">
        <v>45722</v>
      </c>
      <c r="E1591" s="11" t="s">
        <v>793</v>
      </c>
      <c r="F1591" s="11" t="s">
        <v>544</v>
      </c>
      <c r="G1591" s="11" t="s">
        <v>565</v>
      </c>
      <c r="H1591" s="11" t="s">
        <v>312</v>
      </c>
      <c r="I1591" s="11" t="s">
        <v>3437</v>
      </c>
      <c r="J1591" t="str">
        <f>IF(L1591="","",VLOOKUP(L1591,Продукция!B:D,3,0))</f>
        <v>Биологический_материал</v>
      </c>
      <c r="K1591" t="str">
        <f>IF(L1591="","",VLOOKUP(L1591,Продукция!B:C,2,0))</f>
        <v>Сыворотка крови</v>
      </c>
      <c r="L1591" s="151" t="s">
        <v>302</v>
      </c>
      <c r="M1591">
        <f>IF(L1591="","",VLOOKUP(L1591,Продукция!B:L,11,0))</f>
        <v>0</v>
      </c>
      <c r="N1591" s="11" t="s">
        <v>873</v>
      </c>
      <c r="P1591" s="11" t="s">
        <v>340</v>
      </c>
      <c r="Q1591" s="11" t="s">
        <v>854</v>
      </c>
      <c r="R1591" s="153" t="s">
        <v>5221</v>
      </c>
      <c r="S1591" s="11">
        <v>20</v>
      </c>
      <c r="T1591" s="11" t="s">
        <v>5225</v>
      </c>
      <c r="V1591" s="14">
        <v>45712</v>
      </c>
      <c r="Z1591" s="11" t="s">
        <v>4823</v>
      </c>
      <c r="AA1591" s="15">
        <v>0.40972222222222227</v>
      </c>
      <c r="AB1591" t="str">
        <f>IF(L1591="","",VLOOKUP(L1591&amp;I1591,Продукция!A:I,9,0))</f>
        <v>рекомендация производителя набора</v>
      </c>
      <c r="AC1591" s="14">
        <v>45722</v>
      </c>
      <c r="AD1591" s="11" t="s">
        <v>2676</v>
      </c>
      <c r="AE1591" s="11" t="s">
        <v>4823</v>
      </c>
      <c r="AF1591" t="str">
        <f>IF(AD1591="","",VLOOKUP(AD1591,'Сотрудники и ссылки'!A:B,2,0))</f>
        <v>Серолог</v>
      </c>
      <c r="AG1591">
        <f>IF(AD1591="","",VLOOKUP(AD1591,'Сотрудники и ссылки'!A:C,3,0))</f>
        <v>20007746</v>
      </c>
      <c r="AH1591" s="11" t="s">
        <v>2676</v>
      </c>
      <c r="AI1591" t="str">
        <f>IF(AH1591="","",VLOOKUP(AH1591,'Сотрудники и ссылки'!A:B,2,0))</f>
        <v>Серолог</v>
      </c>
      <c r="AJ1591">
        <f>IF(AH1591="","",VLOOKUP(AH1591,'Сотрудники и ссылки'!A:C,3,0))</f>
        <v>20007746</v>
      </c>
      <c r="AK1591" s="14">
        <v>45722</v>
      </c>
      <c r="AL1591" s="2">
        <f>IF(AK1591="","",AK1591+VLOOKUP(I1591,'Вид исследования'!B:E,4,0))</f>
        <v>45723</v>
      </c>
      <c r="AM1591" s="2">
        <f>IF(AK1591="","",AK1591+VLOOKUP(I1591,'Вид исследования'!B:F,5,0))</f>
        <v>45723</v>
      </c>
      <c r="AN1591" s="14">
        <v>45722</v>
      </c>
      <c r="AP1591" s="11" t="s">
        <v>189</v>
      </c>
      <c r="AQ1591" t="str">
        <f>IFERROR(IF(L1591="","",VLOOKUP(L1591&amp;I1591,Продукция!A:K,11,0)),"обратитесь к админ справочника")</f>
        <v>согласно рекомендациям производителя теста</v>
      </c>
      <c r="AR1591" s="11" t="s">
        <v>4823</v>
      </c>
      <c r="AS1591" t="str">
        <f>IFERROR(IF(L1591="","",VLOOKUP(L1591&amp;I1591,Продукция!A:J,10,0)),"обратитесь к админ справочника")</f>
        <v>инструкция по применению набора AI, Н5</v>
      </c>
      <c r="AT1591" s="11" t="s">
        <v>4823</v>
      </c>
      <c r="AU1591" s="11" t="s">
        <v>4823</v>
      </c>
      <c r="AV1591" s="11" t="s">
        <v>2676</v>
      </c>
      <c r="AW1591" s="11" t="s">
        <v>4824</v>
      </c>
      <c r="AX1591" s="11" t="s">
        <v>565</v>
      </c>
      <c r="AY1591" s="11" t="s">
        <v>1292</v>
      </c>
      <c r="AZ1591" s="11">
        <v>154</v>
      </c>
      <c r="BA1591" s="11">
        <v>1</v>
      </c>
      <c r="BC1591" s="11" t="s">
        <v>5155</v>
      </c>
    </row>
    <row r="1592" spans="1:55" x14ac:dyDescent="0.25">
      <c r="A1592" t="str">
        <f t="shared" si="30"/>
        <v>С/443Вирус гриппа птиц подтипа Н5 уровень антител (ВНИИЗЖ)</v>
      </c>
      <c r="B1592" t="str">
        <f>IF(E1592="","",INDEX(Лаборатории!A:A,MATCH('Производственный контроль'!E1592,Лаборатории!B:B,0)))</f>
        <v xml:space="preserve">КУРИНОЕ ЦАРСТВО АО </v>
      </c>
      <c r="C1592" t="str">
        <f>IF(E1592="","",VLOOKUP(E1592,Лаборатории!B:D,3,0))</f>
        <v>U377_CHL</v>
      </c>
      <c r="D1592" s="12">
        <v>45722</v>
      </c>
      <c r="E1592" s="11" t="s">
        <v>793</v>
      </c>
      <c r="F1592" s="11" t="s">
        <v>544</v>
      </c>
      <c r="G1592" s="11" t="s">
        <v>565</v>
      </c>
      <c r="H1592" s="11" t="s">
        <v>312</v>
      </c>
      <c r="I1592" s="11" t="s">
        <v>3437</v>
      </c>
      <c r="J1592" t="str">
        <f>IF(L1592="","",VLOOKUP(L1592,Продукция!B:D,3,0))</f>
        <v>Биологический_материал</v>
      </c>
      <c r="K1592" t="str">
        <f>IF(L1592="","",VLOOKUP(L1592,Продукция!B:C,2,0))</f>
        <v>Сыворотка крови</v>
      </c>
      <c r="L1592" s="151" t="s">
        <v>302</v>
      </c>
      <c r="M1592">
        <f>IF(L1592="","",VLOOKUP(L1592,Продукция!B:L,11,0))</f>
        <v>0</v>
      </c>
      <c r="N1592" s="11" t="s">
        <v>873</v>
      </c>
      <c r="P1592" s="11" t="s">
        <v>340</v>
      </c>
      <c r="Q1592" s="11" t="s">
        <v>854</v>
      </c>
      <c r="R1592" s="153" t="s">
        <v>5222</v>
      </c>
      <c r="S1592" s="11">
        <v>20</v>
      </c>
      <c r="T1592" s="11" t="s">
        <v>5225</v>
      </c>
      <c r="V1592" s="14">
        <v>45712</v>
      </c>
      <c r="Z1592" s="11" t="s">
        <v>4823</v>
      </c>
      <c r="AA1592" s="15">
        <v>0.40972222222222227</v>
      </c>
      <c r="AB1592" t="str">
        <f>IF(L1592="","",VLOOKUP(L1592&amp;I1592,Продукция!A:I,9,0))</f>
        <v>рекомендация производителя набора</v>
      </c>
      <c r="AC1592" s="14">
        <v>45722</v>
      </c>
      <c r="AD1592" s="11" t="s">
        <v>2676</v>
      </c>
      <c r="AE1592" s="11" t="s">
        <v>4823</v>
      </c>
      <c r="AF1592" t="str">
        <f>IF(AD1592="","",VLOOKUP(AD1592,'Сотрудники и ссылки'!A:B,2,0))</f>
        <v>Серолог</v>
      </c>
      <c r="AG1592">
        <f>IF(AD1592="","",VLOOKUP(AD1592,'Сотрудники и ссылки'!A:C,3,0))</f>
        <v>20007746</v>
      </c>
      <c r="AH1592" s="11" t="s">
        <v>2676</v>
      </c>
      <c r="AI1592" t="str">
        <f>IF(AH1592="","",VLOOKUP(AH1592,'Сотрудники и ссылки'!A:B,2,0))</f>
        <v>Серолог</v>
      </c>
      <c r="AJ1592">
        <f>IF(AH1592="","",VLOOKUP(AH1592,'Сотрудники и ссылки'!A:C,3,0))</f>
        <v>20007746</v>
      </c>
      <c r="AK1592" s="14">
        <v>45722</v>
      </c>
      <c r="AL1592" s="2">
        <f>IF(AK1592="","",AK1592+VLOOKUP(I1592,'Вид исследования'!B:E,4,0))</f>
        <v>45723</v>
      </c>
      <c r="AM1592" s="2">
        <f>IF(AK1592="","",AK1592+VLOOKUP(I1592,'Вид исследования'!B:F,5,0))</f>
        <v>45723</v>
      </c>
      <c r="AN1592" s="14">
        <v>45722</v>
      </c>
      <c r="AP1592" s="11" t="s">
        <v>189</v>
      </c>
      <c r="AQ1592" t="str">
        <f>IFERROR(IF(L1592="","",VLOOKUP(L1592&amp;I1592,Продукция!A:K,11,0)),"обратитесь к админ справочника")</f>
        <v>согласно рекомендациям производителя теста</v>
      </c>
      <c r="AR1592" s="11" t="s">
        <v>4823</v>
      </c>
      <c r="AS1592" t="str">
        <f>IFERROR(IF(L1592="","",VLOOKUP(L1592&amp;I1592,Продукция!A:J,10,0)),"обратитесь к админ справочника")</f>
        <v>инструкция по применению набора AI, Н5</v>
      </c>
      <c r="AT1592" s="11" t="s">
        <v>4823</v>
      </c>
      <c r="AU1592" s="11" t="s">
        <v>4823</v>
      </c>
      <c r="AV1592" s="11" t="s">
        <v>2676</v>
      </c>
      <c r="AW1592" s="11" t="s">
        <v>4824</v>
      </c>
      <c r="AX1592" s="11" t="s">
        <v>565</v>
      </c>
      <c r="AY1592" s="11" t="s">
        <v>1293</v>
      </c>
      <c r="AZ1592" s="11">
        <v>154</v>
      </c>
      <c r="BA1592" s="11">
        <v>1</v>
      </c>
      <c r="BC1592" s="11" t="s">
        <v>5155</v>
      </c>
    </row>
    <row r="1593" spans="1:55" x14ac:dyDescent="0.25">
      <c r="A1593" t="str">
        <f t="shared" si="30"/>
        <v>С/443Вирус гриппа птиц подтипа Н5 уровень антител (ВНИИЗЖ)</v>
      </c>
      <c r="B1593" t="str">
        <f>IF(E1593="","",INDEX(Лаборатории!A:A,MATCH('Производственный контроль'!E1593,Лаборатории!B:B,0)))</f>
        <v xml:space="preserve">КУРИНОЕ ЦАРСТВО АО </v>
      </c>
      <c r="C1593" t="str">
        <f>IF(E1593="","",VLOOKUP(E1593,Лаборатории!B:D,3,0))</f>
        <v>U377_CHL</v>
      </c>
      <c r="D1593" s="12">
        <v>45722</v>
      </c>
      <c r="E1593" s="11" t="s">
        <v>793</v>
      </c>
      <c r="F1593" s="11" t="s">
        <v>544</v>
      </c>
      <c r="G1593" s="11" t="s">
        <v>565</v>
      </c>
      <c r="H1593" s="11" t="s">
        <v>312</v>
      </c>
      <c r="I1593" s="11" t="s">
        <v>3437</v>
      </c>
      <c r="J1593" t="str">
        <f>IF(L1593="","",VLOOKUP(L1593,Продукция!B:D,3,0))</f>
        <v>Биологический_материал</v>
      </c>
      <c r="K1593" t="str">
        <f>IF(L1593="","",VLOOKUP(L1593,Продукция!B:C,2,0))</f>
        <v>Сыворотка крови</v>
      </c>
      <c r="L1593" s="151" t="s">
        <v>302</v>
      </c>
      <c r="M1593">
        <f>IF(L1593="","",VLOOKUP(L1593,Продукция!B:L,11,0))</f>
        <v>0</v>
      </c>
      <c r="N1593" s="11" t="s">
        <v>873</v>
      </c>
      <c r="P1593" s="11" t="s">
        <v>340</v>
      </c>
      <c r="Q1593" s="11" t="s">
        <v>854</v>
      </c>
      <c r="R1593" s="153" t="s">
        <v>5223</v>
      </c>
      <c r="S1593" s="11">
        <v>20</v>
      </c>
      <c r="T1593" s="11" t="s">
        <v>5225</v>
      </c>
      <c r="V1593" s="14">
        <v>45712</v>
      </c>
      <c r="Z1593" s="11" t="s">
        <v>4823</v>
      </c>
      <c r="AA1593" s="15">
        <v>0.40972222222222227</v>
      </c>
      <c r="AB1593" t="str">
        <f>IF(L1593="","",VLOOKUP(L1593&amp;I1593,Продукция!A:I,9,0))</f>
        <v>рекомендация производителя набора</v>
      </c>
      <c r="AC1593" s="14">
        <v>45722</v>
      </c>
      <c r="AD1593" s="11" t="s">
        <v>2676</v>
      </c>
      <c r="AE1593" s="11" t="s">
        <v>4823</v>
      </c>
      <c r="AF1593" t="str">
        <f>IF(AD1593="","",VLOOKUP(AD1593,'Сотрудники и ссылки'!A:B,2,0))</f>
        <v>Серолог</v>
      </c>
      <c r="AG1593">
        <f>IF(AD1593="","",VLOOKUP(AD1593,'Сотрудники и ссылки'!A:C,3,0))</f>
        <v>20007746</v>
      </c>
      <c r="AH1593" s="11" t="s">
        <v>2676</v>
      </c>
      <c r="AI1593" t="str">
        <f>IF(AH1593="","",VLOOKUP(AH1593,'Сотрудники и ссылки'!A:B,2,0))</f>
        <v>Серолог</v>
      </c>
      <c r="AJ1593">
        <f>IF(AH1593="","",VLOOKUP(AH1593,'Сотрудники и ссылки'!A:C,3,0))</f>
        <v>20007746</v>
      </c>
      <c r="AK1593" s="14">
        <v>45722</v>
      </c>
      <c r="AL1593" s="2">
        <f>IF(AK1593="","",AK1593+VLOOKUP(I1593,'Вид исследования'!B:E,4,0))</f>
        <v>45723</v>
      </c>
      <c r="AM1593" s="2">
        <f>IF(AK1593="","",AK1593+VLOOKUP(I1593,'Вид исследования'!B:F,5,0))</f>
        <v>45723</v>
      </c>
      <c r="AN1593" s="14">
        <v>45722</v>
      </c>
      <c r="AP1593" s="11" t="s">
        <v>189</v>
      </c>
      <c r="AQ1593" t="str">
        <f>IFERROR(IF(L1593="","",VLOOKUP(L1593&amp;I1593,Продукция!A:K,11,0)),"обратитесь к админ справочника")</f>
        <v>согласно рекомендациям производителя теста</v>
      </c>
      <c r="AR1593" s="11" t="s">
        <v>4823</v>
      </c>
      <c r="AS1593" t="str">
        <f>IFERROR(IF(L1593="","",VLOOKUP(L1593&amp;I1593,Продукция!A:J,10,0)),"обратитесь к админ справочника")</f>
        <v>инструкция по применению набора AI, Н5</v>
      </c>
      <c r="AT1593" s="11" t="s">
        <v>4823</v>
      </c>
      <c r="AU1593" s="11" t="s">
        <v>4823</v>
      </c>
      <c r="AV1593" s="11" t="s">
        <v>2676</v>
      </c>
      <c r="AW1593" s="11" t="s">
        <v>4824</v>
      </c>
      <c r="AX1593" s="11" t="s">
        <v>565</v>
      </c>
      <c r="AY1593" s="11" t="s">
        <v>1294</v>
      </c>
      <c r="AZ1593" s="11">
        <v>154</v>
      </c>
      <c r="BA1593" s="11">
        <v>1</v>
      </c>
      <c r="BC1593" s="11" t="s">
        <v>5155</v>
      </c>
    </row>
    <row r="1594" spans="1:55" x14ac:dyDescent="0.25">
      <c r="A1594" t="str">
        <f t="shared" si="30"/>
        <v>С/443Вирус гриппа птиц подтипа Н5 уровень антител (ВНИИЗЖ)</v>
      </c>
      <c r="B1594" t="str">
        <f>IF(E1594="","",INDEX(Лаборатории!A:A,MATCH('Производственный контроль'!E1594,Лаборатории!B:B,0)))</f>
        <v xml:space="preserve">КУРИНОЕ ЦАРСТВО АО </v>
      </c>
      <c r="C1594" t="str">
        <f>IF(E1594="","",VLOOKUP(E1594,Лаборатории!B:D,3,0))</f>
        <v>U377_CHL</v>
      </c>
      <c r="D1594" s="12">
        <v>45722</v>
      </c>
      <c r="E1594" s="11" t="s">
        <v>793</v>
      </c>
      <c r="F1594" s="11" t="s">
        <v>544</v>
      </c>
      <c r="G1594" s="11" t="s">
        <v>565</v>
      </c>
      <c r="H1594" s="11" t="s">
        <v>312</v>
      </c>
      <c r="I1594" s="11" t="s">
        <v>3437</v>
      </c>
      <c r="J1594" t="str">
        <f>IF(L1594="","",VLOOKUP(L1594,Продукция!B:D,3,0))</f>
        <v>Биологический_материал</v>
      </c>
      <c r="K1594" t="str">
        <f>IF(L1594="","",VLOOKUP(L1594,Продукция!B:C,2,0))</f>
        <v>Сыворотка крови</v>
      </c>
      <c r="L1594" s="151" t="s">
        <v>302</v>
      </c>
      <c r="M1594">
        <f>IF(L1594="","",VLOOKUP(L1594,Продукция!B:L,11,0))</f>
        <v>0</v>
      </c>
      <c r="N1594" s="11" t="s">
        <v>873</v>
      </c>
      <c r="P1594" s="11" t="s">
        <v>340</v>
      </c>
      <c r="Q1594" s="11" t="s">
        <v>854</v>
      </c>
      <c r="R1594" s="153" t="s">
        <v>5224</v>
      </c>
      <c r="S1594" s="11">
        <v>20</v>
      </c>
      <c r="T1594" s="11" t="s">
        <v>5225</v>
      </c>
      <c r="V1594" s="14">
        <v>45713</v>
      </c>
      <c r="Z1594" s="11" t="s">
        <v>4823</v>
      </c>
      <c r="AA1594" s="15">
        <v>0.40972222222222227</v>
      </c>
      <c r="AB1594" t="str">
        <f>IF(L1594="","",VLOOKUP(L1594&amp;I1594,Продукция!A:I,9,0))</f>
        <v>рекомендация производителя набора</v>
      </c>
      <c r="AC1594" s="14">
        <v>45722</v>
      </c>
      <c r="AD1594" s="11" t="s">
        <v>2676</v>
      </c>
      <c r="AE1594" s="11" t="s">
        <v>4823</v>
      </c>
      <c r="AF1594" t="str">
        <f>IF(AD1594="","",VLOOKUP(AD1594,'Сотрудники и ссылки'!A:B,2,0))</f>
        <v>Серолог</v>
      </c>
      <c r="AG1594">
        <f>IF(AD1594="","",VLOOKUP(AD1594,'Сотрудники и ссылки'!A:C,3,0))</f>
        <v>20007746</v>
      </c>
      <c r="AH1594" s="11" t="s">
        <v>2676</v>
      </c>
      <c r="AI1594" t="str">
        <f>IF(AH1594="","",VLOOKUP(AH1594,'Сотрудники и ссылки'!A:B,2,0))</f>
        <v>Серолог</v>
      </c>
      <c r="AJ1594">
        <f>IF(AH1594="","",VLOOKUP(AH1594,'Сотрудники и ссылки'!A:C,3,0))</f>
        <v>20007746</v>
      </c>
      <c r="AK1594" s="14">
        <v>45722</v>
      </c>
      <c r="AL1594" s="2">
        <f>IF(AK1594="","",AK1594+VLOOKUP(I1594,'Вид исследования'!B:E,4,0))</f>
        <v>45723</v>
      </c>
      <c r="AM1594" s="2">
        <f>IF(AK1594="","",AK1594+VLOOKUP(I1594,'Вид исследования'!B:F,5,0))</f>
        <v>45723</v>
      </c>
      <c r="AN1594" s="14">
        <v>45722</v>
      </c>
      <c r="AP1594" s="11" t="s">
        <v>189</v>
      </c>
      <c r="AQ1594" t="str">
        <f>IFERROR(IF(L1594="","",VLOOKUP(L1594&amp;I1594,Продукция!A:K,11,0)),"обратитесь к админ справочника")</f>
        <v>согласно рекомендациям производителя теста</v>
      </c>
      <c r="AR1594" s="11" t="s">
        <v>4823</v>
      </c>
      <c r="AS1594" t="str">
        <f>IFERROR(IF(L1594="","",VLOOKUP(L1594&amp;I1594,Продукция!A:J,10,0)),"обратитесь к админ справочника")</f>
        <v>инструкция по применению набора AI, Н5</v>
      </c>
      <c r="AT1594" s="11" t="s">
        <v>4823</v>
      </c>
      <c r="AU1594" s="11" t="s">
        <v>4823</v>
      </c>
      <c r="AV1594" s="11" t="s">
        <v>2676</v>
      </c>
      <c r="AW1594" s="11" t="s">
        <v>4824</v>
      </c>
      <c r="AX1594" s="11" t="s">
        <v>565</v>
      </c>
      <c r="AY1594" s="11" t="s">
        <v>1301</v>
      </c>
      <c r="AZ1594" s="11">
        <v>154</v>
      </c>
      <c r="BA1594" s="11">
        <v>1</v>
      </c>
      <c r="BC1594" s="11" t="s">
        <v>5155</v>
      </c>
    </row>
    <row r="1595" spans="1:55" x14ac:dyDescent="0.25">
      <c r="A1595" t="str">
        <f t="shared" si="30"/>
        <v>С/443Вирус гриппа птиц подтипа Н5 уровень антител (ВНИИЗЖ)</v>
      </c>
      <c r="B1595" t="str">
        <f>IF(E1595="","",INDEX(Лаборатории!A:A,MATCH('Производственный контроль'!E1595,Лаборатории!B:B,0)))</f>
        <v xml:space="preserve">КУРИНОЕ ЦАРСТВО АО </v>
      </c>
      <c r="C1595" t="str">
        <f>IF(E1595="","",VLOOKUP(E1595,Лаборатории!B:D,3,0))</f>
        <v>U377_CHL</v>
      </c>
      <c r="D1595" s="12">
        <v>45722</v>
      </c>
      <c r="E1595" s="11" t="s">
        <v>793</v>
      </c>
      <c r="F1595" s="11" t="s">
        <v>544</v>
      </c>
      <c r="G1595" s="11" t="s">
        <v>565</v>
      </c>
      <c r="H1595" s="11" t="s">
        <v>312</v>
      </c>
      <c r="I1595" s="11" t="s">
        <v>3437</v>
      </c>
      <c r="J1595" t="str">
        <f>IF(L1595="","",VLOOKUP(L1595,Продукция!B:D,3,0))</f>
        <v>Биологический_материал</v>
      </c>
      <c r="K1595" t="str">
        <f>IF(L1595="","",VLOOKUP(L1595,Продукция!B:C,2,0))</f>
        <v>Сыворотка крови</v>
      </c>
      <c r="L1595" s="151" t="s">
        <v>302</v>
      </c>
      <c r="M1595">
        <f>IF(L1595="","",VLOOKUP(L1595,Продукция!B:L,11,0))</f>
        <v>0</v>
      </c>
      <c r="N1595" s="11" t="s">
        <v>873</v>
      </c>
      <c r="P1595" s="11" t="s">
        <v>340</v>
      </c>
      <c r="Q1595" s="11" t="s">
        <v>854</v>
      </c>
      <c r="R1595" s="153" t="s">
        <v>5226</v>
      </c>
      <c r="S1595" s="11">
        <v>20</v>
      </c>
      <c r="T1595" s="11" t="s">
        <v>5225</v>
      </c>
      <c r="V1595" s="14">
        <v>45712</v>
      </c>
      <c r="Z1595" s="11" t="s">
        <v>4823</v>
      </c>
      <c r="AA1595" s="15">
        <v>0.40972222222222227</v>
      </c>
      <c r="AB1595" t="str">
        <f>IF(L1595="","",VLOOKUP(L1595&amp;I1595,Продукция!A:I,9,0))</f>
        <v>рекомендация производителя набора</v>
      </c>
      <c r="AC1595" s="14">
        <v>45722</v>
      </c>
      <c r="AD1595" s="11" t="s">
        <v>2676</v>
      </c>
      <c r="AE1595" s="11" t="s">
        <v>4823</v>
      </c>
      <c r="AF1595" t="str">
        <f>IF(AD1595="","",VLOOKUP(AD1595,'Сотрудники и ссылки'!A:B,2,0))</f>
        <v>Серолог</v>
      </c>
      <c r="AG1595">
        <f>IF(AD1595="","",VLOOKUP(AD1595,'Сотрудники и ссылки'!A:C,3,0))</f>
        <v>20007746</v>
      </c>
      <c r="AH1595" s="11" t="s">
        <v>2676</v>
      </c>
      <c r="AI1595" t="str">
        <f>IF(AH1595="","",VLOOKUP(AH1595,'Сотрудники и ссылки'!A:B,2,0))</f>
        <v>Серолог</v>
      </c>
      <c r="AJ1595">
        <f>IF(AH1595="","",VLOOKUP(AH1595,'Сотрудники и ссылки'!A:C,3,0))</f>
        <v>20007746</v>
      </c>
      <c r="AK1595" s="14">
        <v>45722</v>
      </c>
      <c r="AL1595" s="2">
        <f>IF(AK1595="","",AK1595+VLOOKUP(I1595,'Вид исследования'!B:E,4,0))</f>
        <v>45723</v>
      </c>
      <c r="AM1595" s="2">
        <f>IF(AK1595="","",AK1595+VLOOKUP(I1595,'Вид исследования'!B:F,5,0))</f>
        <v>45723</v>
      </c>
      <c r="AN1595" s="14">
        <v>45722</v>
      </c>
      <c r="AP1595" s="11" t="s">
        <v>189</v>
      </c>
      <c r="AQ1595" t="str">
        <f>IFERROR(IF(L1595="","",VLOOKUP(L1595&amp;I1595,Продукция!A:K,11,0)),"обратитесь к админ справочника")</f>
        <v>согласно рекомендациям производителя теста</v>
      </c>
      <c r="AR1595" s="11" t="s">
        <v>4823</v>
      </c>
      <c r="AS1595" t="str">
        <f>IFERROR(IF(L1595="","",VLOOKUP(L1595&amp;I1595,Продукция!A:J,10,0)),"обратитесь к админ справочника")</f>
        <v>инструкция по применению набора AI, Н5</v>
      </c>
      <c r="AT1595" s="11" t="s">
        <v>4823</v>
      </c>
      <c r="AU1595" s="11" t="s">
        <v>4823</v>
      </c>
      <c r="AV1595" s="11" t="s">
        <v>2676</v>
      </c>
      <c r="AW1595" s="11" t="s">
        <v>4824</v>
      </c>
      <c r="AX1595" s="11" t="s">
        <v>565</v>
      </c>
      <c r="AY1595" s="11" t="s">
        <v>1295</v>
      </c>
      <c r="AZ1595" s="11">
        <v>154</v>
      </c>
      <c r="BA1595" s="11">
        <v>1</v>
      </c>
      <c r="BC1595" s="11" t="s">
        <v>5155</v>
      </c>
    </row>
    <row r="1596" spans="1:55" x14ac:dyDescent="0.25">
      <c r="A1596" t="str">
        <f t="shared" si="30"/>
        <v>С/443MG (BioChek) микоплазма галлисептикум уровень антител</v>
      </c>
      <c r="B1596" t="str">
        <f>IF(E1596="","",INDEX(Лаборатории!A:A,MATCH('Производственный контроль'!E1596,Лаборатории!B:B,0)))</f>
        <v xml:space="preserve">КУРИНОЕ ЦАРСТВО АО </v>
      </c>
      <c r="C1596" t="str">
        <f>IF(E1596="","",VLOOKUP(E1596,Лаборатории!B:D,3,0))</f>
        <v>U377_CHL</v>
      </c>
      <c r="D1596" s="12">
        <v>45722</v>
      </c>
      <c r="E1596" s="11" t="s">
        <v>793</v>
      </c>
      <c r="F1596" s="11" t="s">
        <v>544</v>
      </c>
      <c r="G1596" s="11" t="s">
        <v>565</v>
      </c>
      <c r="H1596" s="11" t="s">
        <v>262</v>
      </c>
      <c r="I1596" s="11" t="s">
        <v>3422</v>
      </c>
      <c r="J1596" t="str">
        <f>IF(L1596="","",VLOOKUP(L1596,Продукция!B:D,3,0))</f>
        <v>Биологический_материал</v>
      </c>
      <c r="K1596" t="str">
        <f>IF(L1596="","",VLOOKUP(L1596,Продукция!B:C,2,0))</f>
        <v>Сыворотка крови</v>
      </c>
      <c r="L1596" s="151" t="s">
        <v>302</v>
      </c>
      <c r="M1596">
        <f>IF(L1596="","",VLOOKUP(L1596,Продукция!B:L,11,0))</f>
        <v>0</v>
      </c>
      <c r="N1596" s="11" t="s">
        <v>873</v>
      </c>
      <c r="P1596" s="11" t="s">
        <v>340</v>
      </c>
      <c r="Q1596" s="11" t="s">
        <v>854</v>
      </c>
      <c r="R1596" s="153" t="s">
        <v>5218</v>
      </c>
      <c r="S1596" s="11">
        <v>18</v>
      </c>
      <c r="T1596" s="11" t="s">
        <v>5225</v>
      </c>
      <c r="V1596" s="14">
        <v>45711</v>
      </c>
      <c r="Z1596" s="11" t="s">
        <v>4823</v>
      </c>
      <c r="AA1596" s="15">
        <v>0.40972222222222227</v>
      </c>
      <c r="AB1596" t="str">
        <f>IF(L1596="","",VLOOKUP(L1596&amp;I1596,Продукция!A:I,9,0))</f>
        <v>рекомендация производителя набора</v>
      </c>
      <c r="AC1596" s="14">
        <v>45723</v>
      </c>
      <c r="AD1596" s="11" t="s">
        <v>2676</v>
      </c>
      <c r="AE1596" s="11" t="s">
        <v>4823</v>
      </c>
      <c r="AF1596" t="str">
        <f>IF(AD1596="","",VLOOKUP(AD1596,'Сотрудники и ссылки'!A:B,2,0))</f>
        <v>Серолог</v>
      </c>
      <c r="AG1596">
        <f>IF(AD1596="","",VLOOKUP(AD1596,'Сотрудники и ссылки'!A:C,3,0))</f>
        <v>20007746</v>
      </c>
      <c r="AH1596" s="11" t="s">
        <v>2676</v>
      </c>
      <c r="AI1596" t="str">
        <f>IF(AH1596="","",VLOOKUP(AH1596,'Сотрудники и ссылки'!A:B,2,0))</f>
        <v>Серолог</v>
      </c>
      <c r="AJ1596">
        <f>IF(AH1596="","",VLOOKUP(AH1596,'Сотрудники и ссылки'!A:C,3,0))</f>
        <v>20007746</v>
      </c>
      <c r="AK1596" s="14">
        <v>45723</v>
      </c>
      <c r="AL1596" s="2">
        <f>IF(AK1596="","",AK1596+VLOOKUP(I1596,'Вид исследования'!B:E,4,0))</f>
        <v>45724</v>
      </c>
      <c r="AM1596" s="2">
        <f>IF(AK1596="","",AK1596+VLOOKUP(I1596,'Вид исследования'!B:F,5,0))</f>
        <v>45724</v>
      </c>
      <c r="AN1596" s="14">
        <v>45723</v>
      </c>
      <c r="AP1596" s="11" t="s">
        <v>189</v>
      </c>
      <c r="AQ1596" t="str">
        <f>IFERROR(IF(L1596="","",VLOOKUP(L1596&amp;I1596,Продукция!A:K,11,0)),"обратитесь к админ справочника")</f>
        <v>согласно рекомендациям производителя теста</v>
      </c>
      <c r="AR1596" s="11" t="s">
        <v>4823</v>
      </c>
      <c r="AS1596" t="str">
        <f>IFERROR(IF(L1596="","",VLOOKUP(L1596&amp;I1596,Продукция!A:J,10,0)),"обратитесь к админ справочника")</f>
        <v>инструкция тест- ситема Биочек СК -114</v>
      </c>
      <c r="AT1596" s="11" t="s">
        <v>4823</v>
      </c>
      <c r="AU1596" s="11" t="s">
        <v>4823</v>
      </c>
      <c r="AV1596" s="11" t="s">
        <v>2676</v>
      </c>
      <c r="AW1596" s="11" t="s">
        <v>4824</v>
      </c>
      <c r="AX1596" s="11" t="s">
        <v>565</v>
      </c>
      <c r="AY1596" s="11" t="s">
        <v>1289</v>
      </c>
      <c r="AZ1596" s="11">
        <v>154</v>
      </c>
      <c r="BA1596" s="11">
        <v>1</v>
      </c>
      <c r="BC1596" s="11" t="s">
        <v>5155</v>
      </c>
    </row>
    <row r="1597" spans="1:55" x14ac:dyDescent="0.25">
      <c r="A1597" t="str">
        <f t="shared" si="30"/>
        <v>С/443MG (BioChek) микоплазма галлисептикум уровень антител</v>
      </c>
      <c r="B1597" t="str">
        <f>IF(E1597="","",INDEX(Лаборатории!A:A,MATCH('Производственный контроль'!E1597,Лаборатории!B:B,0)))</f>
        <v xml:space="preserve">КУРИНОЕ ЦАРСТВО АО </v>
      </c>
      <c r="C1597" t="str">
        <f>IF(E1597="","",VLOOKUP(E1597,Лаборатории!B:D,3,0))</f>
        <v>U377_CHL</v>
      </c>
      <c r="D1597" s="12">
        <v>45722</v>
      </c>
      <c r="E1597" s="11" t="s">
        <v>793</v>
      </c>
      <c r="F1597" s="11" t="s">
        <v>544</v>
      </c>
      <c r="G1597" s="11" t="s">
        <v>565</v>
      </c>
      <c r="H1597" s="11" t="s">
        <v>262</v>
      </c>
      <c r="I1597" s="11" t="s">
        <v>3422</v>
      </c>
      <c r="J1597" t="str">
        <f>IF(L1597="","",VLOOKUP(L1597,Продукция!B:D,3,0))</f>
        <v>Биологический_материал</v>
      </c>
      <c r="K1597" t="str">
        <f>IF(L1597="","",VLOOKUP(L1597,Продукция!B:C,2,0))</f>
        <v>Сыворотка крови</v>
      </c>
      <c r="L1597" s="151" t="s">
        <v>302</v>
      </c>
      <c r="M1597">
        <f>IF(L1597="","",VLOOKUP(L1597,Продукция!B:L,11,0))</f>
        <v>0</v>
      </c>
      <c r="N1597" s="11" t="s">
        <v>873</v>
      </c>
      <c r="P1597" s="11" t="s">
        <v>340</v>
      </c>
      <c r="Q1597" s="11" t="s">
        <v>854</v>
      </c>
      <c r="R1597" s="153" t="s">
        <v>5219</v>
      </c>
      <c r="S1597" s="11">
        <v>18</v>
      </c>
      <c r="T1597" s="11" t="s">
        <v>5225</v>
      </c>
      <c r="V1597" s="14">
        <v>45711</v>
      </c>
      <c r="Z1597" s="11" t="s">
        <v>4823</v>
      </c>
      <c r="AA1597" s="15">
        <v>0.40972222222222227</v>
      </c>
      <c r="AB1597" t="str">
        <f>IF(L1597="","",VLOOKUP(L1597&amp;I1597,Продукция!A:I,9,0))</f>
        <v>рекомендация производителя набора</v>
      </c>
      <c r="AC1597" s="14">
        <v>45723</v>
      </c>
      <c r="AD1597" s="11" t="s">
        <v>2676</v>
      </c>
      <c r="AE1597" s="11" t="s">
        <v>4823</v>
      </c>
      <c r="AF1597" t="str">
        <f>IF(AD1597="","",VLOOKUP(AD1597,'Сотрудники и ссылки'!A:B,2,0))</f>
        <v>Серолог</v>
      </c>
      <c r="AG1597">
        <f>IF(AD1597="","",VLOOKUP(AD1597,'Сотрудники и ссылки'!A:C,3,0))</f>
        <v>20007746</v>
      </c>
      <c r="AH1597" s="11" t="s">
        <v>2676</v>
      </c>
      <c r="AI1597" t="str">
        <f>IF(AH1597="","",VLOOKUP(AH1597,'Сотрудники и ссылки'!A:B,2,0))</f>
        <v>Серолог</v>
      </c>
      <c r="AJ1597">
        <f>IF(AH1597="","",VLOOKUP(AH1597,'Сотрудники и ссылки'!A:C,3,0))</f>
        <v>20007746</v>
      </c>
      <c r="AK1597" s="14">
        <v>45723</v>
      </c>
      <c r="AL1597" s="2">
        <f>IF(AK1597="","",AK1597+VLOOKUP(I1597,'Вид исследования'!B:E,4,0))</f>
        <v>45724</v>
      </c>
      <c r="AM1597" s="2">
        <f>IF(AK1597="","",AK1597+VLOOKUP(I1597,'Вид исследования'!B:F,5,0))</f>
        <v>45724</v>
      </c>
      <c r="AN1597" s="14">
        <v>45723</v>
      </c>
      <c r="AP1597" s="11" t="s">
        <v>189</v>
      </c>
      <c r="AQ1597" t="str">
        <f>IFERROR(IF(L1597="","",VLOOKUP(L1597&amp;I1597,Продукция!A:K,11,0)),"обратитесь к админ справочника")</f>
        <v>согласно рекомендациям производителя теста</v>
      </c>
      <c r="AR1597" s="11" t="s">
        <v>4823</v>
      </c>
      <c r="AS1597" t="str">
        <f>IFERROR(IF(L1597="","",VLOOKUP(L1597&amp;I1597,Продукция!A:J,10,0)),"обратитесь к админ справочника")</f>
        <v>инструкция тест- ситема Биочек СК -114</v>
      </c>
      <c r="AT1597" s="11" t="s">
        <v>4823</v>
      </c>
      <c r="AU1597" s="11" t="s">
        <v>4823</v>
      </c>
      <c r="AV1597" s="11" t="s">
        <v>2676</v>
      </c>
      <c r="AW1597" s="11" t="s">
        <v>4824</v>
      </c>
      <c r="AX1597" s="11" t="s">
        <v>565</v>
      </c>
      <c r="AY1597" s="11" t="s">
        <v>1290</v>
      </c>
      <c r="AZ1597" s="11">
        <v>154</v>
      </c>
      <c r="BA1597" s="11">
        <v>1</v>
      </c>
      <c r="BC1597" s="11" t="s">
        <v>5155</v>
      </c>
    </row>
    <row r="1598" spans="1:55" x14ac:dyDescent="0.25">
      <c r="A1598" t="str">
        <f t="shared" si="30"/>
        <v>С/443MG (BioChek) микоплазма галлисептикум уровень антител</v>
      </c>
      <c r="B1598" t="str">
        <f>IF(E1598="","",INDEX(Лаборатории!A:A,MATCH('Производственный контроль'!E1598,Лаборатории!B:B,0)))</f>
        <v xml:space="preserve">КУРИНОЕ ЦАРСТВО АО </v>
      </c>
      <c r="C1598" t="str">
        <f>IF(E1598="","",VLOOKUP(E1598,Лаборатории!B:D,3,0))</f>
        <v>U377_CHL</v>
      </c>
      <c r="D1598" s="12">
        <v>45722</v>
      </c>
      <c r="E1598" s="11" t="s">
        <v>793</v>
      </c>
      <c r="F1598" s="11" t="s">
        <v>544</v>
      </c>
      <c r="G1598" s="11" t="s">
        <v>565</v>
      </c>
      <c r="H1598" s="11" t="s">
        <v>262</v>
      </c>
      <c r="I1598" s="11" t="s">
        <v>3422</v>
      </c>
      <c r="J1598" t="str">
        <f>IF(L1598="","",VLOOKUP(L1598,Продукция!B:D,3,0))</f>
        <v>Биологический_материал</v>
      </c>
      <c r="K1598" t="str">
        <f>IF(L1598="","",VLOOKUP(L1598,Продукция!B:C,2,0))</f>
        <v>Сыворотка крови</v>
      </c>
      <c r="L1598" s="151" t="s">
        <v>302</v>
      </c>
      <c r="M1598">
        <f>IF(L1598="","",VLOOKUP(L1598,Продукция!B:L,11,0))</f>
        <v>0</v>
      </c>
      <c r="N1598" s="11" t="s">
        <v>873</v>
      </c>
      <c r="P1598" s="11" t="s">
        <v>340</v>
      </c>
      <c r="Q1598" s="11" t="s">
        <v>854</v>
      </c>
      <c r="R1598" s="153" t="s">
        <v>5220</v>
      </c>
      <c r="S1598" s="11">
        <v>18</v>
      </c>
      <c r="T1598" s="11" t="s">
        <v>5225</v>
      </c>
      <c r="V1598" s="14">
        <v>45712</v>
      </c>
      <c r="Z1598" s="11" t="s">
        <v>4823</v>
      </c>
      <c r="AA1598" s="15">
        <v>0.40972222222222227</v>
      </c>
      <c r="AB1598" t="str">
        <f>IF(L1598="","",VLOOKUP(L1598&amp;I1598,Продукция!A:I,9,0))</f>
        <v>рекомендация производителя набора</v>
      </c>
      <c r="AC1598" s="14">
        <v>45723</v>
      </c>
      <c r="AD1598" s="11" t="s">
        <v>2676</v>
      </c>
      <c r="AE1598" s="11" t="s">
        <v>4823</v>
      </c>
      <c r="AF1598" t="str">
        <f>IF(AD1598="","",VLOOKUP(AD1598,'Сотрудники и ссылки'!A:B,2,0))</f>
        <v>Серолог</v>
      </c>
      <c r="AG1598">
        <f>IF(AD1598="","",VLOOKUP(AD1598,'Сотрудники и ссылки'!A:C,3,0))</f>
        <v>20007746</v>
      </c>
      <c r="AH1598" s="11" t="s">
        <v>2676</v>
      </c>
      <c r="AI1598" t="str">
        <f>IF(AH1598="","",VLOOKUP(AH1598,'Сотрудники и ссылки'!A:B,2,0))</f>
        <v>Серолог</v>
      </c>
      <c r="AJ1598">
        <f>IF(AH1598="","",VLOOKUP(AH1598,'Сотрудники и ссылки'!A:C,3,0))</f>
        <v>20007746</v>
      </c>
      <c r="AK1598" s="14">
        <v>45723</v>
      </c>
      <c r="AL1598" s="2">
        <f>IF(AK1598="","",AK1598+VLOOKUP(I1598,'Вид исследования'!B:E,4,0))</f>
        <v>45724</v>
      </c>
      <c r="AM1598" s="2">
        <f>IF(AK1598="","",AK1598+VLOOKUP(I1598,'Вид исследования'!B:F,5,0))</f>
        <v>45724</v>
      </c>
      <c r="AN1598" s="14">
        <v>45723</v>
      </c>
      <c r="AP1598" s="11" t="s">
        <v>189</v>
      </c>
      <c r="AQ1598" t="str">
        <f>IFERROR(IF(L1598="","",VLOOKUP(L1598&amp;I1598,Продукция!A:K,11,0)),"обратитесь к админ справочника")</f>
        <v>согласно рекомендациям производителя теста</v>
      </c>
      <c r="AR1598" s="11" t="s">
        <v>4823</v>
      </c>
      <c r="AS1598" t="str">
        <f>IFERROR(IF(L1598="","",VLOOKUP(L1598&amp;I1598,Продукция!A:J,10,0)),"обратитесь к админ справочника")</f>
        <v>инструкция тест- ситема Биочек СК -114</v>
      </c>
      <c r="AT1598" s="11" t="s">
        <v>4823</v>
      </c>
      <c r="AU1598" s="11" t="s">
        <v>4823</v>
      </c>
      <c r="AV1598" s="11" t="s">
        <v>2676</v>
      </c>
      <c r="AW1598" s="11" t="s">
        <v>4824</v>
      </c>
      <c r="AX1598" s="11" t="s">
        <v>565</v>
      </c>
      <c r="AY1598" s="11" t="s">
        <v>1291</v>
      </c>
      <c r="AZ1598" s="11">
        <v>154</v>
      </c>
      <c r="BA1598" s="11">
        <v>1</v>
      </c>
      <c r="BC1598" s="11" t="s">
        <v>5155</v>
      </c>
    </row>
    <row r="1599" spans="1:55" x14ac:dyDescent="0.25">
      <c r="A1599" t="str">
        <f t="shared" si="30"/>
        <v>С/443MG (BioChek) микоплазма галлисептикум уровень антител</v>
      </c>
      <c r="B1599" t="str">
        <f>IF(E1599="","",INDEX(Лаборатории!A:A,MATCH('Производственный контроль'!E1599,Лаборатории!B:B,0)))</f>
        <v xml:space="preserve">КУРИНОЕ ЦАРСТВО АО </v>
      </c>
      <c r="C1599" t="str">
        <f>IF(E1599="","",VLOOKUP(E1599,Лаборатории!B:D,3,0))</f>
        <v>U377_CHL</v>
      </c>
      <c r="D1599" s="12">
        <v>45722</v>
      </c>
      <c r="E1599" s="11" t="s">
        <v>793</v>
      </c>
      <c r="F1599" s="11" t="s">
        <v>544</v>
      </c>
      <c r="G1599" s="11" t="s">
        <v>565</v>
      </c>
      <c r="H1599" s="11" t="s">
        <v>262</v>
      </c>
      <c r="I1599" s="11" t="s">
        <v>3422</v>
      </c>
      <c r="J1599" t="str">
        <f>IF(L1599="","",VLOOKUP(L1599,Продукция!B:D,3,0))</f>
        <v>Биологический_материал</v>
      </c>
      <c r="K1599" t="str">
        <f>IF(L1599="","",VLOOKUP(L1599,Продукция!B:C,2,0))</f>
        <v>Сыворотка крови</v>
      </c>
      <c r="L1599" s="151" t="s">
        <v>302</v>
      </c>
      <c r="M1599">
        <f>IF(L1599="","",VLOOKUP(L1599,Продукция!B:L,11,0))</f>
        <v>0</v>
      </c>
      <c r="N1599" s="11" t="s">
        <v>873</v>
      </c>
      <c r="P1599" s="11" t="s">
        <v>340</v>
      </c>
      <c r="Q1599" s="11" t="s">
        <v>854</v>
      </c>
      <c r="R1599" s="153" t="s">
        <v>5221</v>
      </c>
      <c r="S1599" s="11">
        <v>18</v>
      </c>
      <c r="T1599" s="11" t="s">
        <v>5225</v>
      </c>
      <c r="V1599" s="14">
        <v>45712</v>
      </c>
      <c r="Z1599" s="11" t="s">
        <v>4823</v>
      </c>
      <c r="AA1599" s="15">
        <v>0.40972222222222227</v>
      </c>
      <c r="AB1599" t="str">
        <f>IF(L1599="","",VLOOKUP(L1599&amp;I1599,Продукция!A:I,9,0))</f>
        <v>рекомендация производителя набора</v>
      </c>
      <c r="AC1599" s="14">
        <v>45723</v>
      </c>
      <c r="AD1599" s="11" t="s">
        <v>2676</v>
      </c>
      <c r="AE1599" s="11" t="s">
        <v>4823</v>
      </c>
      <c r="AF1599" t="str">
        <f>IF(AD1599="","",VLOOKUP(AD1599,'Сотрудники и ссылки'!A:B,2,0))</f>
        <v>Серолог</v>
      </c>
      <c r="AG1599">
        <f>IF(AD1599="","",VLOOKUP(AD1599,'Сотрудники и ссылки'!A:C,3,0))</f>
        <v>20007746</v>
      </c>
      <c r="AH1599" s="11" t="s">
        <v>2676</v>
      </c>
      <c r="AI1599" t="str">
        <f>IF(AH1599="","",VLOOKUP(AH1599,'Сотрудники и ссылки'!A:B,2,0))</f>
        <v>Серолог</v>
      </c>
      <c r="AJ1599">
        <f>IF(AH1599="","",VLOOKUP(AH1599,'Сотрудники и ссылки'!A:C,3,0))</f>
        <v>20007746</v>
      </c>
      <c r="AK1599" s="14">
        <v>45723</v>
      </c>
      <c r="AL1599" s="2">
        <f>IF(AK1599="","",AK1599+VLOOKUP(I1599,'Вид исследования'!B:E,4,0))</f>
        <v>45724</v>
      </c>
      <c r="AM1599" s="2">
        <f>IF(AK1599="","",AK1599+VLOOKUP(I1599,'Вид исследования'!B:F,5,0))</f>
        <v>45724</v>
      </c>
      <c r="AN1599" s="14">
        <v>45723</v>
      </c>
      <c r="AP1599" s="11" t="s">
        <v>189</v>
      </c>
      <c r="AQ1599" t="str">
        <f>IFERROR(IF(L1599="","",VLOOKUP(L1599&amp;I1599,Продукция!A:K,11,0)),"обратитесь к админ справочника")</f>
        <v>согласно рекомендациям производителя теста</v>
      </c>
      <c r="AR1599" s="11" t="s">
        <v>4823</v>
      </c>
      <c r="AS1599" t="str">
        <f>IFERROR(IF(L1599="","",VLOOKUP(L1599&amp;I1599,Продукция!A:J,10,0)),"обратитесь к админ справочника")</f>
        <v>инструкция тест- ситема Биочек СК -114</v>
      </c>
      <c r="AT1599" s="11" t="s">
        <v>4823</v>
      </c>
      <c r="AU1599" s="11" t="s">
        <v>4823</v>
      </c>
      <c r="AV1599" s="11" t="s">
        <v>2676</v>
      </c>
      <c r="AW1599" s="11" t="s">
        <v>4824</v>
      </c>
      <c r="AX1599" s="11" t="s">
        <v>565</v>
      </c>
      <c r="AY1599" s="11" t="s">
        <v>1292</v>
      </c>
      <c r="AZ1599" s="11">
        <v>154</v>
      </c>
      <c r="BA1599" s="11">
        <v>1</v>
      </c>
      <c r="BC1599" s="11" t="s">
        <v>5155</v>
      </c>
    </row>
    <row r="1600" spans="1:55" x14ac:dyDescent="0.25">
      <c r="A1600" t="str">
        <f t="shared" si="30"/>
        <v>С/443MG (BioChek) микоплазма галлисептикум уровень антител</v>
      </c>
      <c r="B1600" t="str">
        <f>IF(E1600="","",INDEX(Лаборатории!A:A,MATCH('Производственный контроль'!E1600,Лаборатории!B:B,0)))</f>
        <v xml:space="preserve">КУРИНОЕ ЦАРСТВО АО </v>
      </c>
      <c r="C1600" t="str">
        <f>IF(E1600="","",VLOOKUP(E1600,Лаборатории!B:D,3,0))</f>
        <v>U377_CHL</v>
      </c>
      <c r="D1600" s="12">
        <v>45722</v>
      </c>
      <c r="E1600" s="11" t="s">
        <v>793</v>
      </c>
      <c r="F1600" s="11" t="s">
        <v>544</v>
      </c>
      <c r="G1600" s="11" t="s">
        <v>565</v>
      </c>
      <c r="H1600" s="11" t="s">
        <v>262</v>
      </c>
      <c r="I1600" s="11" t="s">
        <v>3422</v>
      </c>
      <c r="J1600" t="str">
        <f>IF(L1600="","",VLOOKUP(L1600,Продукция!B:D,3,0))</f>
        <v>Биологический_материал</v>
      </c>
      <c r="K1600" t="str">
        <f>IF(L1600="","",VLOOKUP(L1600,Продукция!B:C,2,0))</f>
        <v>Сыворотка крови</v>
      </c>
      <c r="L1600" s="151" t="s">
        <v>302</v>
      </c>
      <c r="M1600">
        <f>IF(L1600="","",VLOOKUP(L1600,Продукция!B:L,11,0))</f>
        <v>0</v>
      </c>
      <c r="N1600" s="11" t="s">
        <v>873</v>
      </c>
      <c r="P1600" s="11" t="s">
        <v>340</v>
      </c>
      <c r="Q1600" s="11" t="s">
        <v>854</v>
      </c>
      <c r="R1600" s="153" t="s">
        <v>5222</v>
      </c>
      <c r="S1600" s="11">
        <v>18</v>
      </c>
      <c r="T1600" s="11" t="s">
        <v>5225</v>
      </c>
      <c r="V1600" s="14">
        <v>45712</v>
      </c>
      <c r="Z1600" s="11" t="s">
        <v>4823</v>
      </c>
      <c r="AA1600" s="15">
        <v>0.40972222222222227</v>
      </c>
      <c r="AB1600" t="str">
        <f>IF(L1600="","",VLOOKUP(L1600&amp;I1600,Продукция!A:I,9,0))</f>
        <v>рекомендация производителя набора</v>
      </c>
      <c r="AC1600" s="14">
        <v>45723</v>
      </c>
      <c r="AD1600" s="11" t="s">
        <v>2676</v>
      </c>
      <c r="AE1600" s="11" t="s">
        <v>4823</v>
      </c>
      <c r="AF1600" t="str">
        <f>IF(AD1600="","",VLOOKUP(AD1600,'Сотрудники и ссылки'!A:B,2,0))</f>
        <v>Серолог</v>
      </c>
      <c r="AG1600">
        <f>IF(AD1600="","",VLOOKUP(AD1600,'Сотрудники и ссылки'!A:C,3,0))</f>
        <v>20007746</v>
      </c>
      <c r="AH1600" s="11" t="s">
        <v>2676</v>
      </c>
      <c r="AI1600" t="str">
        <f>IF(AH1600="","",VLOOKUP(AH1600,'Сотрудники и ссылки'!A:B,2,0))</f>
        <v>Серолог</v>
      </c>
      <c r="AJ1600">
        <f>IF(AH1600="","",VLOOKUP(AH1600,'Сотрудники и ссылки'!A:C,3,0))</f>
        <v>20007746</v>
      </c>
      <c r="AK1600" s="14">
        <v>45723</v>
      </c>
      <c r="AL1600" s="2">
        <f>IF(AK1600="","",AK1600+VLOOKUP(I1600,'Вид исследования'!B:E,4,0))</f>
        <v>45724</v>
      </c>
      <c r="AM1600" s="2">
        <f>IF(AK1600="","",AK1600+VLOOKUP(I1600,'Вид исследования'!B:F,5,0))</f>
        <v>45724</v>
      </c>
      <c r="AN1600" s="14">
        <v>45723</v>
      </c>
      <c r="AP1600" s="11" t="s">
        <v>189</v>
      </c>
      <c r="AQ1600" t="str">
        <f>IFERROR(IF(L1600="","",VLOOKUP(L1600&amp;I1600,Продукция!A:K,11,0)),"обратитесь к админ справочника")</f>
        <v>согласно рекомендациям производителя теста</v>
      </c>
      <c r="AR1600" s="11" t="s">
        <v>4823</v>
      </c>
      <c r="AS1600" t="str">
        <f>IFERROR(IF(L1600="","",VLOOKUP(L1600&amp;I1600,Продукция!A:J,10,0)),"обратитесь к админ справочника")</f>
        <v>инструкция тест- ситема Биочек СК -114</v>
      </c>
      <c r="AT1600" s="11" t="s">
        <v>4823</v>
      </c>
      <c r="AU1600" s="11" t="s">
        <v>4823</v>
      </c>
      <c r="AV1600" s="11" t="s">
        <v>2676</v>
      </c>
      <c r="AW1600" s="11" t="s">
        <v>4824</v>
      </c>
      <c r="AX1600" s="11" t="s">
        <v>565</v>
      </c>
      <c r="AY1600" s="11" t="s">
        <v>1293</v>
      </c>
      <c r="AZ1600" s="11">
        <v>154</v>
      </c>
      <c r="BA1600" s="11">
        <v>1</v>
      </c>
      <c r="BC1600" s="11" t="s">
        <v>5155</v>
      </c>
    </row>
    <row r="1601" spans="1:55" x14ac:dyDescent="0.25">
      <c r="A1601" t="str">
        <f t="shared" si="30"/>
        <v>С/443MG (BioChek) микоплазма галлисептикум уровень антител</v>
      </c>
      <c r="B1601" t="str">
        <f>IF(E1601="","",INDEX(Лаборатории!A:A,MATCH('Производственный контроль'!E1601,Лаборатории!B:B,0)))</f>
        <v xml:space="preserve">КУРИНОЕ ЦАРСТВО АО </v>
      </c>
      <c r="C1601" t="str">
        <f>IF(E1601="","",VLOOKUP(E1601,Лаборатории!B:D,3,0))</f>
        <v>U377_CHL</v>
      </c>
      <c r="D1601" s="12">
        <v>45722</v>
      </c>
      <c r="E1601" s="11" t="s">
        <v>793</v>
      </c>
      <c r="F1601" s="11" t="s">
        <v>544</v>
      </c>
      <c r="G1601" s="11" t="s">
        <v>565</v>
      </c>
      <c r="H1601" s="11" t="s">
        <v>262</v>
      </c>
      <c r="I1601" s="11" t="s">
        <v>3422</v>
      </c>
      <c r="J1601" t="str">
        <f>IF(L1601="","",VLOOKUP(L1601,Продукция!B:D,3,0))</f>
        <v>Биологический_материал</v>
      </c>
      <c r="K1601" t="str">
        <f>IF(L1601="","",VLOOKUP(L1601,Продукция!B:C,2,0))</f>
        <v>Сыворотка крови</v>
      </c>
      <c r="L1601" s="151" t="s">
        <v>302</v>
      </c>
      <c r="M1601">
        <f>IF(L1601="","",VLOOKUP(L1601,Продукция!B:L,11,0))</f>
        <v>0</v>
      </c>
      <c r="N1601" s="11" t="s">
        <v>873</v>
      </c>
      <c r="P1601" s="11" t="s">
        <v>340</v>
      </c>
      <c r="Q1601" s="11" t="s">
        <v>854</v>
      </c>
      <c r="R1601" s="153" t="s">
        <v>5223</v>
      </c>
      <c r="S1601" s="11">
        <v>18</v>
      </c>
      <c r="T1601" s="11" t="s">
        <v>5225</v>
      </c>
      <c r="V1601" s="14">
        <v>45712</v>
      </c>
      <c r="Z1601" s="11" t="s">
        <v>4823</v>
      </c>
      <c r="AA1601" s="15">
        <v>0.40972222222222227</v>
      </c>
      <c r="AB1601" t="str">
        <f>IF(L1601="","",VLOOKUP(L1601&amp;I1601,Продукция!A:I,9,0))</f>
        <v>рекомендация производителя набора</v>
      </c>
      <c r="AC1601" s="14">
        <v>45723</v>
      </c>
      <c r="AD1601" s="11" t="s">
        <v>2676</v>
      </c>
      <c r="AE1601" s="11" t="s">
        <v>4823</v>
      </c>
      <c r="AF1601" t="str">
        <f>IF(AD1601="","",VLOOKUP(AD1601,'Сотрудники и ссылки'!A:B,2,0))</f>
        <v>Серолог</v>
      </c>
      <c r="AG1601">
        <f>IF(AD1601="","",VLOOKUP(AD1601,'Сотрудники и ссылки'!A:C,3,0))</f>
        <v>20007746</v>
      </c>
      <c r="AH1601" s="11" t="s">
        <v>2676</v>
      </c>
      <c r="AI1601" t="str">
        <f>IF(AH1601="","",VLOOKUP(AH1601,'Сотрудники и ссылки'!A:B,2,0))</f>
        <v>Серолог</v>
      </c>
      <c r="AJ1601">
        <f>IF(AH1601="","",VLOOKUP(AH1601,'Сотрудники и ссылки'!A:C,3,0))</f>
        <v>20007746</v>
      </c>
      <c r="AK1601" s="14">
        <v>45723</v>
      </c>
      <c r="AL1601" s="2">
        <f>IF(AK1601="","",AK1601+VLOOKUP(I1601,'Вид исследования'!B:E,4,0))</f>
        <v>45724</v>
      </c>
      <c r="AM1601" s="2">
        <f>IF(AK1601="","",AK1601+VLOOKUP(I1601,'Вид исследования'!B:F,5,0))</f>
        <v>45724</v>
      </c>
      <c r="AN1601" s="14">
        <v>45723</v>
      </c>
      <c r="AP1601" s="11" t="s">
        <v>189</v>
      </c>
      <c r="AQ1601" t="str">
        <f>IFERROR(IF(L1601="","",VLOOKUP(L1601&amp;I1601,Продукция!A:K,11,0)),"обратитесь к админ справочника")</f>
        <v>согласно рекомендациям производителя теста</v>
      </c>
      <c r="AR1601" s="11" t="s">
        <v>4823</v>
      </c>
      <c r="AS1601" t="str">
        <f>IFERROR(IF(L1601="","",VLOOKUP(L1601&amp;I1601,Продукция!A:J,10,0)),"обратитесь к админ справочника")</f>
        <v>инструкция тест- ситема Биочек СК -114</v>
      </c>
      <c r="AT1601" s="11" t="s">
        <v>4823</v>
      </c>
      <c r="AU1601" s="11" t="s">
        <v>4823</v>
      </c>
      <c r="AV1601" s="11" t="s">
        <v>2676</v>
      </c>
      <c r="AW1601" s="11" t="s">
        <v>4824</v>
      </c>
      <c r="AX1601" s="11" t="s">
        <v>565</v>
      </c>
      <c r="AY1601" s="11" t="s">
        <v>1294</v>
      </c>
      <c r="AZ1601" s="11">
        <v>154</v>
      </c>
      <c r="BA1601" s="11">
        <v>1</v>
      </c>
      <c r="BC1601" s="11" t="s">
        <v>5155</v>
      </c>
    </row>
    <row r="1602" spans="1:55" x14ac:dyDescent="0.25">
      <c r="A1602" t="str">
        <f t="shared" si="30"/>
        <v>С/443MG (BioChek) микоплазма галлисептикум уровень антител</v>
      </c>
      <c r="B1602" t="str">
        <f>IF(E1602="","",INDEX(Лаборатории!A:A,MATCH('Производственный контроль'!E1602,Лаборатории!B:B,0)))</f>
        <v xml:space="preserve">КУРИНОЕ ЦАРСТВО АО </v>
      </c>
      <c r="C1602" t="str">
        <f>IF(E1602="","",VLOOKUP(E1602,Лаборатории!B:D,3,0))</f>
        <v>U377_CHL</v>
      </c>
      <c r="D1602" s="12">
        <v>45722</v>
      </c>
      <c r="E1602" s="11" t="s">
        <v>793</v>
      </c>
      <c r="F1602" s="11" t="s">
        <v>544</v>
      </c>
      <c r="G1602" s="11" t="s">
        <v>565</v>
      </c>
      <c r="H1602" s="11" t="s">
        <v>262</v>
      </c>
      <c r="I1602" s="11" t="s">
        <v>3422</v>
      </c>
      <c r="J1602" t="str">
        <f>IF(L1602="","",VLOOKUP(L1602,Продукция!B:D,3,0))</f>
        <v>Биологический_материал</v>
      </c>
      <c r="K1602" t="str">
        <f>IF(L1602="","",VLOOKUP(L1602,Продукция!B:C,2,0))</f>
        <v>Сыворотка крови</v>
      </c>
      <c r="L1602" s="151" t="s">
        <v>302</v>
      </c>
      <c r="M1602">
        <f>IF(L1602="","",VLOOKUP(L1602,Продукция!B:L,11,0))</f>
        <v>0</v>
      </c>
      <c r="N1602" s="11" t="s">
        <v>873</v>
      </c>
      <c r="P1602" s="11" t="s">
        <v>340</v>
      </c>
      <c r="Q1602" s="11" t="s">
        <v>854</v>
      </c>
      <c r="R1602" s="153" t="s">
        <v>5224</v>
      </c>
      <c r="S1602" s="11">
        <v>18</v>
      </c>
      <c r="T1602" s="11" t="s">
        <v>5225</v>
      </c>
      <c r="V1602" s="14">
        <v>45713</v>
      </c>
      <c r="Z1602" s="11" t="s">
        <v>4823</v>
      </c>
      <c r="AA1602" s="15">
        <v>0.40972222222222227</v>
      </c>
      <c r="AB1602" t="str">
        <f>IF(L1602="","",VLOOKUP(L1602&amp;I1602,Продукция!A:I,9,0))</f>
        <v>рекомендация производителя набора</v>
      </c>
      <c r="AC1602" s="14">
        <v>45723</v>
      </c>
      <c r="AD1602" s="11" t="s">
        <v>2676</v>
      </c>
      <c r="AE1602" s="11" t="s">
        <v>4823</v>
      </c>
      <c r="AF1602" t="str">
        <f>IF(AD1602="","",VLOOKUP(AD1602,'Сотрудники и ссылки'!A:B,2,0))</f>
        <v>Серолог</v>
      </c>
      <c r="AG1602">
        <f>IF(AD1602="","",VLOOKUP(AD1602,'Сотрудники и ссылки'!A:C,3,0))</f>
        <v>20007746</v>
      </c>
      <c r="AH1602" s="11" t="s">
        <v>2676</v>
      </c>
      <c r="AI1602" t="str">
        <f>IF(AH1602="","",VLOOKUP(AH1602,'Сотрудники и ссылки'!A:B,2,0))</f>
        <v>Серолог</v>
      </c>
      <c r="AJ1602">
        <f>IF(AH1602="","",VLOOKUP(AH1602,'Сотрудники и ссылки'!A:C,3,0))</f>
        <v>20007746</v>
      </c>
      <c r="AK1602" s="14">
        <v>45723</v>
      </c>
      <c r="AL1602" s="2">
        <f>IF(AK1602="","",AK1602+VLOOKUP(I1602,'Вид исследования'!B:E,4,0))</f>
        <v>45724</v>
      </c>
      <c r="AM1602" s="2">
        <f>IF(AK1602="","",AK1602+VLOOKUP(I1602,'Вид исследования'!B:F,5,0))</f>
        <v>45724</v>
      </c>
      <c r="AN1602" s="14">
        <v>45723</v>
      </c>
      <c r="AP1602" s="11" t="s">
        <v>189</v>
      </c>
      <c r="AQ1602" t="str">
        <f>IFERROR(IF(L1602="","",VLOOKUP(L1602&amp;I1602,Продукция!A:K,11,0)),"обратитесь к админ справочника")</f>
        <v>согласно рекомендациям производителя теста</v>
      </c>
      <c r="AR1602" s="11" t="s">
        <v>4823</v>
      </c>
      <c r="AS1602" t="str">
        <f>IFERROR(IF(L1602="","",VLOOKUP(L1602&amp;I1602,Продукция!A:J,10,0)),"обратитесь к админ справочника")</f>
        <v>инструкция тест- ситема Биочек СК -114</v>
      </c>
      <c r="AT1602" s="11" t="s">
        <v>4823</v>
      </c>
      <c r="AU1602" s="11" t="s">
        <v>4823</v>
      </c>
      <c r="AV1602" s="11" t="s">
        <v>2676</v>
      </c>
      <c r="AW1602" s="11" t="s">
        <v>4824</v>
      </c>
      <c r="AX1602" s="11" t="s">
        <v>565</v>
      </c>
      <c r="AY1602" s="11" t="s">
        <v>1301</v>
      </c>
      <c r="AZ1602" s="11">
        <v>154</v>
      </c>
      <c r="BA1602" s="11">
        <v>1</v>
      </c>
      <c r="BC1602" s="11" t="s">
        <v>5155</v>
      </c>
    </row>
    <row r="1603" spans="1:55" x14ac:dyDescent="0.25">
      <c r="A1603" t="str">
        <f t="shared" si="30"/>
        <v>С/443MS (BioChek) микоплазма синовия уровень антител</v>
      </c>
      <c r="B1603" t="str">
        <f>IF(E1603="","",INDEX(Лаборатории!A:A,MATCH('Производственный контроль'!E1603,Лаборатории!B:B,0)))</f>
        <v xml:space="preserve">КУРИНОЕ ЦАРСТВО АО </v>
      </c>
      <c r="C1603" t="str">
        <f>IF(E1603="","",VLOOKUP(E1603,Лаборатории!B:D,3,0))</f>
        <v>U377_CHL</v>
      </c>
      <c r="D1603" s="12">
        <v>45722</v>
      </c>
      <c r="E1603" s="11" t="s">
        <v>793</v>
      </c>
      <c r="F1603" s="11" t="s">
        <v>544</v>
      </c>
      <c r="G1603" s="11" t="s">
        <v>565</v>
      </c>
      <c r="H1603" s="11" t="s">
        <v>262</v>
      </c>
      <c r="I1603" s="11" t="s">
        <v>3423</v>
      </c>
      <c r="J1603" t="str">
        <f>IF(L1603="","",VLOOKUP(L1603,Продукция!B:D,3,0))</f>
        <v>Биологический_материал</v>
      </c>
      <c r="K1603" t="str">
        <f>IF(L1603="","",VLOOKUP(L1603,Продукция!B:C,2,0))</f>
        <v>Сыворотка крови</v>
      </c>
      <c r="L1603" s="151" t="s">
        <v>302</v>
      </c>
      <c r="M1603">
        <f>IF(L1603="","",VLOOKUP(L1603,Продукция!B:L,11,0))</f>
        <v>0</v>
      </c>
      <c r="N1603" s="11" t="s">
        <v>873</v>
      </c>
      <c r="P1603" s="11" t="s">
        <v>340</v>
      </c>
      <c r="Q1603" s="11" t="s">
        <v>854</v>
      </c>
      <c r="R1603" s="153" t="s">
        <v>5218</v>
      </c>
      <c r="S1603" s="11">
        <v>18</v>
      </c>
      <c r="T1603" s="11" t="s">
        <v>5225</v>
      </c>
      <c r="V1603" s="14">
        <v>45711</v>
      </c>
      <c r="Z1603" s="11" t="s">
        <v>4823</v>
      </c>
      <c r="AA1603" s="15">
        <v>0.40972222222222227</v>
      </c>
      <c r="AB1603" t="str">
        <f>IF(L1603="","",VLOOKUP(L1603&amp;I1603,Продукция!A:I,9,0))</f>
        <v>рекомендация производителя набора</v>
      </c>
      <c r="AC1603" s="14">
        <v>45723</v>
      </c>
      <c r="AD1603" s="11" t="s">
        <v>2673</v>
      </c>
      <c r="AE1603" s="11" t="s">
        <v>4823</v>
      </c>
      <c r="AF1603" t="str">
        <f>IF(AD1603="","",VLOOKUP(AD1603,'Сотрудники и ссылки'!A:B,2,0))</f>
        <v>Серолог</v>
      </c>
      <c r="AG1603">
        <f>IF(AD1603="","",VLOOKUP(AD1603,'Сотрудники и ссылки'!A:C,3,0))</f>
        <v>20001771</v>
      </c>
      <c r="AH1603" s="11" t="s">
        <v>2673</v>
      </c>
      <c r="AI1603" t="str">
        <f>IF(AH1603="","",VLOOKUP(AH1603,'Сотрудники и ссылки'!A:B,2,0))</f>
        <v>Серолог</v>
      </c>
      <c r="AJ1603">
        <f>IF(AH1603="","",VLOOKUP(AH1603,'Сотрудники и ссылки'!A:C,3,0))</f>
        <v>20001771</v>
      </c>
      <c r="AK1603" s="14">
        <v>45723</v>
      </c>
      <c r="AL1603" s="2">
        <f>IF(AK1603="","",AK1603+VLOOKUP(I1603,'Вид исследования'!B:E,4,0))</f>
        <v>45724</v>
      </c>
      <c r="AM1603" s="2">
        <f>IF(AK1603="","",AK1603+VLOOKUP(I1603,'Вид исследования'!B:F,5,0))</f>
        <v>45724</v>
      </c>
      <c r="AN1603" s="14">
        <v>45723</v>
      </c>
      <c r="AP1603" s="11" t="s">
        <v>189</v>
      </c>
      <c r="AQ1603" t="str">
        <f>IFERROR(IF(L1603="","",VLOOKUP(L1603&amp;I1603,Продукция!A:K,11,0)),"обратитесь к админ справочника")</f>
        <v>согласно рекомендациям производителя теста</v>
      </c>
      <c r="AR1603" s="11" t="s">
        <v>4823</v>
      </c>
      <c r="AS1603" t="str">
        <f>IFERROR(IF(L1603="","",VLOOKUP(L1603&amp;I1603,Продукция!A:J,10,0)),"обратитесь к админ справочника")</f>
        <v>инструкция тест- ситема Биочек СК -115</v>
      </c>
      <c r="AT1603" s="11" t="s">
        <v>4823</v>
      </c>
      <c r="AU1603" s="11" t="s">
        <v>4823</v>
      </c>
      <c r="AV1603" s="11" t="s">
        <v>2673</v>
      </c>
      <c r="AW1603" s="11" t="s">
        <v>4824</v>
      </c>
      <c r="AX1603" s="11" t="s">
        <v>565</v>
      </c>
      <c r="AY1603" s="11" t="s">
        <v>1289</v>
      </c>
      <c r="AZ1603" s="11">
        <v>154</v>
      </c>
      <c r="BA1603" s="11">
        <v>1</v>
      </c>
      <c r="BC1603" s="11" t="s">
        <v>5155</v>
      </c>
    </row>
    <row r="1604" spans="1:55" x14ac:dyDescent="0.25">
      <c r="A1604" t="str">
        <f t="shared" si="30"/>
        <v>С/443MS (BioChek) микоплазма синовия уровень антител</v>
      </c>
      <c r="B1604" t="str">
        <f>IF(E1604="","",INDEX(Лаборатории!A:A,MATCH('Производственный контроль'!E1604,Лаборатории!B:B,0)))</f>
        <v xml:space="preserve">КУРИНОЕ ЦАРСТВО АО </v>
      </c>
      <c r="C1604" t="str">
        <f>IF(E1604="","",VLOOKUP(E1604,Лаборатории!B:D,3,0))</f>
        <v>U377_CHL</v>
      </c>
      <c r="D1604" s="12">
        <v>45722</v>
      </c>
      <c r="E1604" s="11" t="s">
        <v>793</v>
      </c>
      <c r="F1604" s="11" t="s">
        <v>544</v>
      </c>
      <c r="G1604" s="11" t="s">
        <v>565</v>
      </c>
      <c r="H1604" s="11" t="s">
        <v>262</v>
      </c>
      <c r="I1604" s="11" t="s">
        <v>3423</v>
      </c>
      <c r="J1604" t="str">
        <f>IF(L1604="","",VLOOKUP(L1604,Продукция!B:D,3,0))</f>
        <v>Биологический_материал</v>
      </c>
      <c r="K1604" t="str">
        <f>IF(L1604="","",VLOOKUP(L1604,Продукция!B:C,2,0))</f>
        <v>Сыворотка крови</v>
      </c>
      <c r="L1604" s="151" t="s">
        <v>302</v>
      </c>
      <c r="M1604">
        <f>IF(L1604="","",VLOOKUP(L1604,Продукция!B:L,11,0))</f>
        <v>0</v>
      </c>
      <c r="N1604" s="11" t="s">
        <v>873</v>
      </c>
      <c r="P1604" s="11" t="s">
        <v>340</v>
      </c>
      <c r="Q1604" s="11" t="s">
        <v>854</v>
      </c>
      <c r="R1604" s="153" t="s">
        <v>5219</v>
      </c>
      <c r="S1604" s="11">
        <v>18</v>
      </c>
      <c r="T1604" s="11" t="s">
        <v>5225</v>
      </c>
      <c r="V1604" s="14">
        <v>45711</v>
      </c>
      <c r="Z1604" s="11" t="s">
        <v>4823</v>
      </c>
      <c r="AA1604" s="15">
        <v>0.40972222222222227</v>
      </c>
      <c r="AB1604" t="str">
        <f>IF(L1604="","",VLOOKUP(L1604&amp;I1604,Продукция!A:I,9,0))</f>
        <v>рекомендация производителя набора</v>
      </c>
      <c r="AC1604" s="14">
        <v>45723</v>
      </c>
      <c r="AD1604" s="11" t="s">
        <v>2673</v>
      </c>
      <c r="AE1604" s="11" t="s">
        <v>4823</v>
      </c>
      <c r="AF1604" t="str">
        <f>IF(AD1604="","",VLOOKUP(AD1604,'Сотрудники и ссылки'!A:B,2,0))</f>
        <v>Серолог</v>
      </c>
      <c r="AG1604">
        <f>IF(AD1604="","",VLOOKUP(AD1604,'Сотрудники и ссылки'!A:C,3,0))</f>
        <v>20001771</v>
      </c>
      <c r="AH1604" s="11" t="s">
        <v>2673</v>
      </c>
      <c r="AI1604" t="str">
        <f>IF(AH1604="","",VLOOKUP(AH1604,'Сотрудники и ссылки'!A:B,2,0))</f>
        <v>Серолог</v>
      </c>
      <c r="AJ1604">
        <f>IF(AH1604="","",VLOOKUP(AH1604,'Сотрудники и ссылки'!A:C,3,0))</f>
        <v>20001771</v>
      </c>
      <c r="AK1604" s="14">
        <v>45723</v>
      </c>
      <c r="AL1604" s="2">
        <f>IF(AK1604="","",AK1604+VLOOKUP(I1604,'Вид исследования'!B:E,4,0))</f>
        <v>45724</v>
      </c>
      <c r="AM1604" s="2">
        <f>IF(AK1604="","",AK1604+VLOOKUP(I1604,'Вид исследования'!B:F,5,0))</f>
        <v>45724</v>
      </c>
      <c r="AN1604" s="14">
        <v>45723</v>
      </c>
      <c r="AP1604" s="11" t="s">
        <v>189</v>
      </c>
      <c r="AQ1604" t="str">
        <f>IFERROR(IF(L1604="","",VLOOKUP(L1604&amp;I1604,Продукция!A:K,11,0)),"обратитесь к админ справочника")</f>
        <v>согласно рекомендациям производителя теста</v>
      </c>
      <c r="AR1604" s="11" t="s">
        <v>4823</v>
      </c>
      <c r="AS1604" t="str">
        <f>IFERROR(IF(L1604="","",VLOOKUP(L1604&amp;I1604,Продукция!A:J,10,0)),"обратитесь к админ справочника")</f>
        <v>инструкция тест- ситема Биочек СК -115</v>
      </c>
      <c r="AT1604" s="11" t="s">
        <v>4823</v>
      </c>
      <c r="AU1604" s="11" t="s">
        <v>4823</v>
      </c>
      <c r="AV1604" s="11" t="s">
        <v>2673</v>
      </c>
      <c r="AW1604" s="11" t="s">
        <v>4824</v>
      </c>
      <c r="AX1604" s="11" t="s">
        <v>565</v>
      </c>
      <c r="AY1604" s="11" t="s">
        <v>1290</v>
      </c>
      <c r="AZ1604" s="11">
        <v>154</v>
      </c>
      <c r="BA1604" s="11">
        <v>1</v>
      </c>
      <c r="BC1604" s="11" t="s">
        <v>5155</v>
      </c>
    </row>
    <row r="1605" spans="1:55" x14ac:dyDescent="0.25">
      <c r="A1605" t="str">
        <f t="shared" si="30"/>
        <v>С/443MS (BioChek) микоплазма синовия уровень антител</v>
      </c>
      <c r="B1605" t="str">
        <f>IF(E1605="","",INDEX(Лаборатории!A:A,MATCH('Производственный контроль'!E1605,Лаборатории!B:B,0)))</f>
        <v xml:space="preserve">КУРИНОЕ ЦАРСТВО АО </v>
      </c>
      <c r="C1605" t="str">
        <f>IF(E1605="","",VLOOKUP(E1605,Лаборатории!B:D,3,0))</f>
        <v>U377_CHL</v>
      </c>
      <c r="D1605" s="12">
        <v>45722</v>
      </c>
      <c r="E1605" s="11" t="s">
        <v>793</v>
      </c>
      <c r="F1605" s="11" t="s">
        <v>544</v>
      </c>
      <c r="G1605" s="11" t="s">
        <v>565</v>
      </c>
      <c r="H1605" s="11" t="s">
        <v>262</v>
      </c>
      <c r="I1605" s="11" t="s">
        <v>3423</v>
      </c>
      <c r="J1605" t="str">
        <f>IF(L1605="","",VLOOKUP(L1605,Продукция!B:D,3,0))</f>
        <v>Биологический_материал</v>
      </c>
      <c r="K1605" t="str">
        <f>IF(L1605="","",VLOOKUP(L1605,Продукция!B:C,2,0))</f>
        <v>Сыворотка крови</v>
      </c>
      <c r="L1605" s="151" t="s">
        <v>302</v>
      </c>
      <c r="M1605">
        <f>IF(L1605="","",VLOOKUP(L1605,Продукция!B:L,11,0))</f>
        <v>0</v>
      </c>
      <c r="N1605" s="11" t="s">
        <v>873</v>
      </c>
      <c r="P1605" s="11" t="s">
        <v>340</v>
      </c>
      <c r="Q1605" s="11" t="s">
        <v>854</v>
      </c>
      <c r="R1605" s="153" t="s">
        <v>5220</v>
      </c>
      <c r="S1605" s="11">
        <v>18</v>
      </c>
      <c r="T1605" s="11" t="s">
        <v>5225</v>
      </c>
      <c r="V1605" s="14">
        <v>45712</v>
      </c>
      <c r="Z1605" s="11" t="s">
        <v>4823</v>
      </c>
      <c r="AA1605" s="15">
        <v>0.40972222222222227</v>
      </c>
      <c r="AB1605" t="str">
        <f>IF(L1605="","",VLOOKUP(L1605&amp;I1605,Продукция!A:I,9,0))</f>
        <v>рекомендация производителя набора</v>
      </c>
      <c r="AC1605" s="14">
        <v>45723</v>
      </c>
      <c r="AD1605" s="11" t="s">
        <v>2673</v>
      </c>
      <c r="AE1605" s="11" t="s">
        <v>4823</v>
      </c>
      <c r="AF1605" t="str">
        <f>IF(AD1605="","",VLOOKUP(AD1605,'Сотрудники и ссылки'!A:B,2,0))</f>
        <v>Серолог</v>
      </c>
      <c r="AG1605">
        <f>IF(AD1605="","",VLOOKUP(AD1605,'Сотрудники и ссылки'!A:C,3,0))</f>
        <v>20001771</v>
      </c>
      <c r="AH1605" s="11" t="s">
        <v>2673</v>
      </c>
      <c r="AI1605" t="str">
        <f>IF(AH1605="","",VLOOKUP(AH1605,'Сотрудники и ссылки'!A:B,2,0))</f>
        <v>Серолог</v>
      </c>
      <c r="AJ1605">
        <f>IF(AH1605="","",VLOOKUP(AH1605,'Сотрудники и ссылки'!A:C,3,0))</f>
        <v>20001771</v>
      </c>
      <c r="AK1605" s="14">
        <v>45723</v>
      </c>
      <c r="AL1605" s="2">
        <f>IF(AK1605="","",AK1605+VLOOKUP(I1605,'Вид исследования'!B:E,4,0))</f>
        <v>45724</v>
      </c>
      <c r="AM1605" s="2">
        <f>IF(AK1605="","",AK1605+VLOOKUP(I1605,'Вид исследования'!B:F,5,0))</f>
        <v>45724</v>
      </c>
      <c r="AN1605" s="14">
        <v>45723</v>
      </c>
      <c r="AP1605" s="11" t="s">
        <v>189</v>
      </c>
      <c r="AQ1605" t="str">
        <f>IFERROR(IF(L1605="","",VLOOKUP(L1605&amp;I1605,Продукция!A:K,11,0)),"обратитесь к админ справочника")</f>
        <v>согласно рекомендациям производителя теста</v>
      </c>
      <c r="AR1605" s="11" t="s">
        <v>4823</v>
      </c>
      <c r="AS1605" t="str">
        <f>IFERROR(IF(L1605="","",VLOOKUP(L1605&amp;I1605,Продукция!A:J,10,0)),"обратитесь к админ справочника")</f>
        <v>инструкция тест- ситема Биочек СК -115</v>
      </c>
      <c r="AT1605" s="11" t="s">
        <v>4823</v>
      </c>
      <c r="AU1605" s="11" t="s">
        <v>4823</v>
      </c>
      <c r="AV1605" s="11" t="s">
        <v>2673</v>
      </c>
      <c r="AW1605" s="11" t="s">
        <v>4824</v>
      </c>
      <c r="AX1605" s="11" t="s">
        <v>565</v>
      </c>
      <c r="AY1605" s="11" t="s">
        <v>1291</v>
      </c>
      <c r="AZ1605" s="11">
        <v>154</v>
      </c>
      <c r="BA1605" s="11">
        <v>1</v>
      </c>
      <c r="BC1605" s="11" t="s">
        <v>5155</v>
      </c>
    </row>
    <row r="1606" spans="1:55" x14ac:dyDescent="0.25">
      <c r="A1606" t="str">
        <f t="shared" si="30"/>
        <v>С/443MS (BioChek) микоплазма синовия уровень антител</v>
      </c>
      <c r="B1606" t="str">
        <f>IF(E1606="","",INDEX(Лаборатории!A:A,MATCH('Производственный контроль'!E1606,Лаборатории!B:B,0)))</f>
        <v xml:space="preserve">КУРИНОЕ ЦАРСТВО АО </v>
      </c>
      <c r="C1606" t="str">
        <f>IF(E1606="","",VLOOKUP(E1606,Лаборатории!B:D,3,0))</f>
        <v>U377_CHL</v>
      </c>
      <c r="D1606" s="12">
        <v>45722</v>
      </c>
      <c r="E1606" s="11" t="s">
        <v>793</v>
      </c>
      <c r="F1606" s="11" t="s">
        <v>544</v>
      </c>
      <c r="G1606" s="11" t="s">
        <v>565</v>
      </c>
      <c r="H1606" s="11" t="s">
        <v>262</v>
      </c>
      <c r="I1606" s="11" t="s">
        <v>3423</v>
      </c>
      <c r="J1606" t="str">
        <f>IF(L1606="","",VLOOKUP(L1606,Продукция!B:D,3,0))</f>
        <v>Биологический_материал</v>
      </c>
      <c r="K1606" t="str">
        <f>IF(L1606="","",VLOOKUP(L1606,Продукция!B:C,2,0))</f>
        <v>Сыворотка крови</v>
      </c>
      <c r="L1606" s="151" t="s">
        <v>302</v>
      </c>
      <c r="M1606">
        <f>IF(L1606="","",VLOOKUP(L1606,Продукция!B:L,11,0))</f>
        <v>0</v>
      </c>
      <c r="N1606" s="11" t="s">
        <v>873</v>
      </c>
      <c r="P1606" s="11" t="s">
        <v>340</v>
      </c>
      <c r="Q1606" s="11" t="s">
        <v>854</v>
      </c>
      <c r="R1606" s="153" t="s">
        <v>5221</v>
      </c>
      <c r="S1606" s="11">
        <v>18</v>
      </c>
      <c r="T1606" s="11" t="s">
        <v>5225</v>
      </c>
      <c r="V1606" s="14">
        <v>45712</v>
      </c>
      <c r="Z1606" s="11" t="s">
        <v>4823</v>
      </c>
      <c r="AA1606" s="15">
        <v>0.40972222222222227</v>
      </c>
      <c r="AB1606" t="str">
        <f>IF(L1606="","",VLOOKUP(L1606&amp;I1606,Продукция!A:I,9,0))</f>
        <v>рекомендация производителя набора</v>
      </c>
      <c r="AC1606" s="14">
        <v>45723</v>
      </c>
      <c r="AD1606" s="11" t="s">
        <v>2673</v>
      </c>
      <c r="AE1606" s="11" t="s">
        <v>4823</v>
      </c>
      <c r="AF1606" t="str">
        <f>IF(AD1606="","",VLOOKUP(AD1606,'Сотрудники и ссылки'!A:B,2,0))</f>
        <v>Серолог</v>
      </c>
      <c r="AG1606">
        <f>IF(AD1606="","",VLOOKUP(AD1606,'Сотрудники и ссылки'!A:C,3,0))</f>
        <v>20001771</v>
      </c>
      <c r="AH1606" s="11" t="s">
        <v>2673</v>
      </c>
      <c r="AI1606" t="str">
        <f>IF(AH1606="","",VLOOKUP(AH1606,'Сотрудники и ссылки'!A:B,2,0))</f>
        <v>Серолог</v>
      </c>
      <c r="AJ1606">
        <f>IF(AH1606="","",VLOOKUP(AH1606,'Сотрудники и ссылки'!A:C,3,0))</f>
        <v>20001771</v>
      </c>
      <c r="AK1606" s="14">
        <v>45723</v>
      </c>
      <c r="AL1606" s="2">
        <f>IF(AK1606="","",AK1606+VLOOKUP(I1606,'Вид исследования'!B:E,4,0))</f>
        <v>45724</v>
      </c>
      <c r="AM1606" s="2">
        <f>IF(AK1606="","",AK1606+VLOOKUP(I1606,'Вид исследования'!B:F,5,0))</f>
        <v>45724</v>
      </c>
      <c r="AN1606" s="14">
        <v>45723</v>
      </c>
      <c r="AP1606" s="11" t="s">
        <v>189</v>
      </c>
      <c r="AQ1606" t="str">
        <f>IFERROR(IF(L1606="","",VLOOKUP(L1606&amp;I1606,Продукция!A:K,11,0)),"обратитесь к админ справочника")</f>
        <v>согласно рекомендациям производителя теста</v>
      </c>
      <c r="AR1606" s="11" t="s">
        <v>4823</v>
      </c>
      <c r="AS1606" t="str">
        <f>IFERROR(IF(L1606="","",VLOOKUP(L1606&amp;I1606,Продукция!A:J,10,0)),"обратитесь к админ справочника")</f>
        <v>инструкция тест- ситема Биочек СК -115</v>
      </c>
      <c r="AT1606" s="11" t="s">
        <v>4823</v>
      </c>
      <c r="AU1606" s="11" t="s">
        <v>4823</v>
      </c>
      <c r="AV1606" s="11" t="s">
        <v>2673</v>
      </c>
      <c r="AW1606" s="11" t="s">
        <v>4824</v>
      </c>
      <c r="AX1606" s="11" t="s">
        <v>565</v>
      </c>
      <c r="AY1606" s="11" t="s">
        <v>1292</v>
      </c>
      <c r="AZ1606" s="11">
        <v>154</v>
      </c>
      <c r="BA1606" s="11">
        <v>1</v>
      </c>
      <c r="BC1606" s="11" t="s">
        <v>5155</v>
      </c>
    </row>
    <row r="1607" spans="1:55" x14ac:dyDescent="0.25">
      <c r="A1607" t="str">
        <f t="shared" si="30"/>
        <v>С/443MS (BioChek) микоплазма синовия уровень антител</v>
      </c>
      <c r="B1607" t="str">
        <f>IF(E1607="","",INDEX(Лаборатории!A:A,MATCH('Производственный контроль'!E1607,Лаборатории!B:B,0)))</f>
        <v xml:space="preserve">КУРИНОЕ ЦАРСТВО АО </v>
      </c>
      <c r="C1607" t="str">
        <f>IF(E1607="","",VLOOKUP(E1607,Лаборатории!B:D,3,0))</f>
        <v>U377_CHL</v>
      </c>
      <c r="D1607" s="12">
        <v>45722</v>
      </c>
      <c r="E1607" s="11" t="s">
        <v>793</v>
      </c>
      <c r="F1607" s="11" t="s">
        <v>544</v>
      </c>
      <c r="G1607" s="11" t="s">
        <v>565</v>
      </c>
      <c r="H1607" s="11" t="s">
        <v>262</v>
      </c>
      <c r="I1607" s="11" t="s">
        <v>3423</v>
      </c>
      <c r="J1607" t="str">
        <f>IF(L1607="","",VLOOKUP(L1607,Продукция!B:D,3,0))</f>
        <v>Биологический_материал</v>
      </c>
      <c r="K1607" t="str">
        <f>IF(L1607="","",VLOOKUP(L1607,Продукция!B:C,2,0))</f>
        <v>Сыворотка крови</v>
      </c>
      <c r="L1607" s="151" t="s">
        <v>302</v>
      </c>
      <c r="M1607">
        <f>IF(L1607="","",VLOOKUP(L1607,Продукция!B:L,11,0))</f>
        <v>0</v>
      </c>
      <c r="N1607" s="11" t="s">
        <v>873</v>
      </c>
      <c r="P1607" s="11" t="s">
        <v>340</v>
      </c>
      <c r="Q1607" s="11" t="s">
        <v>854</v>
      </c>
      <c r="R1607" s="153" t="s">
        <v>5222</v>
      </c>
      <c r="S1607" s="11">
        <v>18</v>
      </c>
      <c r="T1607" s="11" t="s">
        <v>5225</v>
      </c>
      <c r="V1607" s="14">
        <v>45712</v>
      </c>
      <c r="Z1607" s="11" t="s">
        <v>4823</v>
      </c>
      <c r="AA1607" s="15">
        <v>0.40972222222222227</v>
      </c>
      <c r="AB1607" t="str">
        <f>IF(L1607="","",VLOOKUP(L1607&amp;I1607,Продукция!A:I,9,0))</f>
        <v>рекомендация производителя набора</v>
      </c>
      <c r="AC1607" s="14">
        <v>45723</v>
      </c>
      <c r="AD1607" s="11" t="s">
        <v>2673</v>
      </c>
      <c r="AE1607" s="11" t="s">
        <v>4823</v>
      </c>
      <c r="AF1607" t="str">
        <f>IF(AD1607="","",VLOOKUP(AD1607,'Сотрудники и ссылки'!A:B,2,0))</f>
        <v>Серолог</v>
      </c>
      <c r="AG1607">
        <f>IF(AD1607="","",VLOOKUP(AD1607,'Сотрудники и ссылки'!A:C,3,0))</f>
        <v>20001771</v>
      </c>
      <c r="AH1607" s="11" t="s">
        <v>2673</v>
      </c>
      <c r="AI1607" t="str">
        <f>IF(AH1607="","",VLOOKUP(AH1607,'Сотрудники и ссылки'!A:B,2,0))</f>
        <v>Серолог</v>
      </c>
      <c r="AJ1607">
        <f>IF(AH1607="","",VLOOKUP(AH1607,'Сотрудники и ссылки'!A:C,3,0))</f>
        <v>20001771</v>
      </c>
      <c r="AK1607" s="14">
        <v>45723</v>
      </c>
      <c r="AL1607" s="2">
        <f>IF(AK1607="","",AK1607+VLOOKUP(I1607,'Вид исследования'!B:E,4,0))</f>
        <v>45724</v>
      </c>
      <c r="AM1607" s="2">
        <f>IF(AK1607="","",AK1607+VLOOKUP(I1607,'Вид исследования'!B:F,5,0))</f>
        <v>45724</v>
      </c>
      <c r="AN1607" s="14">
        <v>45723</v>
      </c>
      <c r="AP1607" s="11" t="s">
        <v>189</v>
      </c>
      <c r="AQ1607" t="str">
        <f>IFERROR(IF(L1607="","",VLOOKUP(L1607&amp;I1607,Продукция!A:K,11,0)),"обратитесь к админ справочника")</f>
        <v>согласно рекомендациям производителя теста</v>
      </c>
      <c r="AR1607" s="11" t="s">
        <v>4823</v>
      </c>
      <c r="AS1607" t="str">
        <f>IFERROR(IF(L1607="","",VLOOKUP(L1607&amp;I1607,Продукция!A:J,10,0)),"обратитесь к админ справочника")</f>
        <v>инструкция тест- ситема Биочек СК -115</v>
      </c>
      <c r="AT1607" s="11" t="s">
        <v>4823</v>
      </c>
      <c r="AU1607" s="11" t="s">
        <v>4823</v>
      </c>
      <c r="AV1607" s="11" t="s">
        <v>2673</v>
      </c>
      <c r="AW1607" s="11" t="s">
        <v>4824</v>
      </c>
      <c r="AX1607" s="11" t="s">
        <v>565</v>
      </c>
      <c r="AY1607" s="11" t="s">
        <v>1293</v>
      </c>
      <c r="AZ1607" s="11">
        <v>154</v>
      </c>
      <c r="BA1607" s="11">
        <v>1</v>
      </c>
      <c r="BC1607" s="11" t="s">
        <v>5155</v>
      </c>
    </row>
    <row r="1608" spans="1:55" x14ac:dyDescent="0.25">
      <c r="A1608" t="str">
        <f t="shared" si="30"/>
        <v>С/443MS (BioChek) микоплазма синовия уровень антител</v>
      </c>
      <c r="B1608" t="str">
        <f>IF(E1608="","",INDEX(Лаборатории!A:A,MATCH('Производственный контроль'!E1608,Лаборатории!B:B,0)))</f>
        <v xml:space="preserve">КУРИНОЕ ЦАРСТВО АО </v>
      </c>
      <c r="C1608" t="str">
        <f>IF(E1608="","",VLOOKUP(E1608,Лаборатории!B:D,3,0))</f>
        <v>U377_CHL</v>
      </c>
      <c r="D1608" s="12">
        <v>45722</v>
      </c>
      <c r="E1608" s="11" t="s">
        <v>793</v>
      </c>
      <c r="F1608" s="11" t="s">
        <v>544</v>
      </c>
      <c r="G1608" s="11" t="s">
        <v>565</v>
      </c>
      <c r="H1608" s="11" t="s">
        <v>262</v>
      </c>
      <c r="I1608" s="11" t="s">
        <v>3423</v>
      </c>
      <c r="J1608" t="str">
        <f>IF(L1608="","",VLOOKUP(L1608,Продукция!B:D,3,0))</f>
        <v>Биологический_материал</v>
      </c>
      <c r="K1608" t="str">
        <f>IF(L1608="","",VLOOKUP(L1608,Продукция!B:C,2,0))</f>
        <v>Сыворотка крови</v>
      </c>
      <c r="L1608" s="151" t="s">
        <v>302</v>
      </c>
      <c r="M1608">
        <f>IF(L1608="","",VLOOKUP(L1608,Продукция!B:L,11,0))</f>
        <v>0</v>
      </c>
      <c r="N1608" s="11" t="s">
        <v>873</v>
      </c>
      <c r="P1608" s="11" t="s">
        <v>340</v>
      </c>
      <c r="Q1608" s="11" t="s">
        <v>854</v>
      </c>
      <c r="R1608" s="153" t="s">
        <v>5223</v>
      </c>
      <c r="S1608" s="11">
        <v>18</v>
      </c>
      <c r="T1608" s="11" t="s">
        <v>5225</v>
      </c>
      <c r="V1608" s="14">
        <v>45712</v>
      </c>
      <c r="Z1608" s="11" t="s">
        <v>4823</v>
      </c>
      <c r="AA1608" s="15">
        <v>0.40972222222222227</v>
      </c>
      <c r="AB1608" t="str">
        <f>IF(L1608="","",VLOOKUP(L1608&amp;I1608,Продукция!A:I,9,0))</f>
        <v>рекомендация производителя набора</v>
      </c>
      <c r="AC1608" s="14">
        <v>45723</v>
      </c>
      <c r="AD1608" s="11" t="s">
        <v>2673</v>
      </c>
      <c r="AE1608" s="11" t="s">
        <v>4823</v>
      </c>
      <c r="AF1608" t="str">
        <f>IF(AD1608="","",VLOOKUP(AD1608,'Сотрудники и ссылки'!A:B,2,0))</f>
        <v>Серолог</v>
      </c>
      <c r="AG1608">
        <f>IF(AD1608="","",VLOOKUP(AD1608,'Сотрудники и ссылки'!A:C,3,0))</f>
        <v>20001771</v>
      </c>
      <c r="AH1608" s="11" t="s">
        <v>2673</v>
      </c>
      <c r="AI1608" t="str">
        <f>IF(AH1608="","",VLOOKUP(AH1608,'Сотрудники и ссылки'!A:B,2,0))</f>
        <v>Серолог</v>
      </c>
      <c r="AJ1608">
        <f>IF(AH1608="","",VLOOKUP(AH1608,'Сотрудники и ссылки'!A:C,3,0))</f>
        <v>20001771</v>
      </c>
      <c r="AK1608" s="14">
        <v>45723</v>
      </c>
      <c r="AL1608" s="2">
        <f>IF(AK1608="","",AK1608+VLOOKUP(I1608,'Вид исследования'!B:E,4,0))</f>
        <v>45724</v>
      </c>
      <c r="AM1608" s="2">
        <f>IF(AK1608="","",AK1608+VLOOKUP(I1608,'Вид исследования'!B:F,5,0))</f>
        <v>45724</v>
      </c>
      <c r="AN1608" s="14">
        <v>45723</v>
      </c>
      <c r="AP1608" s="11" t="s">
        <v>189</v>
      </c>
      <c r="AQ1608" t="str">
        <f>IFERROR(IF(L1608="","",VLOOKUP(L1608&amp;I1608,Продукция!A:K,11,0)),"обратитесь к админ справочника")</f>
        <v>согласно рекомендациям производителя теста</v>
      </c>
      <c r="AR1608" s="11" t="s">
        <v>4823</v>
      </c>
      <c r="AS1608" t="str">
        <f>IFERROR(IF(L1608="","",VLOOKUP(L1608&amp;I1608,Продукция!A:J,10,0)),"обратитесь к админ справочника")</f>
        <v>инструкция тест- ситема Биочек СК -115</v>
      </c>
      <c r="AT1608" s="11" t="s">
        <v>4823</v>
      </c>
      <c r="AU1608" s="11" t="s">
        <v>4823</v>
      </c>
      <c r="AV1608" s="11" t="s">
        <v>2673</v>
      </c>
      <c r="AW1608" s="11" t="s">
        <v>4824</v>
      </c>
      <c r="AX1608" s="11" t="s">
        <v>565</v>
      </c>
      <c r="AY1608" s="11" t="s">
        <v>1294</v>
      </c>
      <c r="AZ1608" s="11">
        <v>154</v>
      </c>
      <c r="BA1608" s="11">
        <v>1</v>
      </c>
      <c r="BC1608" s="11" t="s">
        <v>5155</v>
      </c>
    </row>
    <row r="1609" spans="1:55" x14ac:dyDescent="0.25">
      <c r="A1609" t="str">
        <f t="shared" si="30"/>
        <v>С/443MS (BioChek) микоплазма синовия уровень антител</v>
      </c>
      <c r="B1609" t="str">
        <f>IF(E1609="","",INDEX(Лаборатории!A:A,MATCH('Производственный контроль'!E1609,Лаборатории!B:B,0)))</f>
        <v xml:space="preserve">КУРИНОЕ ЦАРСТВО АО </v>
      </c>
      <c r="C1609" t="str">
        <f>IF(E1609="","",VLOOKUP(E1609,Лаборатории!B:D,3,0))</f>
        <v>U377_CHL</v>
      </c>
      <c r="D1609" s="12">
        <v>45722</v>
      </c>
      <c r="E1609" s="11" t="s">
        <v>793</v>
      </c>
      <c r="F1609" s="11" t="s">
        <v>544</v>
      </c>
      <c r="G1609" s="11" t="s">
        <v>565</v>
      </c>
      <c r="H1609" s="11" t="s">
        <v>262</v>
      </c>
      <c r="I1609" s="11" t="s">
        <v>3423</v>
      </c>
      <c r="J1609" t="str">
        <f>IF(L1609="","",VLOOKUP(L1609,Продукция!B:D,3,0))</f>
        <v>Биологический_материал</v>
      </c>
      <c r="K1609" t="str">
        <f>IF(L1609="","",VLOOKUP(L1609,Продукция!B:C,2,0))</f>
        <v>Сыворотка крови</v>
      </c>
      <c r="L1609" s="151" t="s">
        <v>302</v>
      </c>
      <c r="M1609">
        <f>IF(L1609="","",VLOOKUP(L1609,Продукция!B:L,11,0))</f>
        <v>0</v>
      </c>
      <c r="N1609" s="11" t="s">
        <v>873</v>
      </c>
      <c r="P1609" s="11" t="s">
        <v>340</v>
      </c>
      <c r="Q1609" s="11" t="s">
        <v>854</v>
      </c>
      <c r="R1609" s="153" t="s">
        <v>5224</v>
      </c>
      <c r="S1609" s="11">
        <v>18</v>
      </c>
      <c r="T1609" s="11" t="s">
        <v>5225</v>
      </c>
      <c r="V1609" s="14">
        <v>45713</v>
      </c>
      <c r="Z1609" s="11" t="s">
        <v>4823</v>
      </c>
      <c r="AA1609" s="15">
        <v>0.40972222222222227</v>
      </c>
      <c r="AB1609" t="str">
        <f>IF(L1609="","",VLOOKUP(L1609&amp;I1609,Продукция!A:I,9,0))</f>
        <v>рекомендация производителя набора</v>
      </c>
      <c r="AC1609" s="14">
        <v>45723</v>
      </c>
      <c r="AD1609" s="11" t="s">
        <v>2673</v>
      </c>
      <c r="AE1609" s="11" t="s">
        <v>4823</v>
      </c>
      <c r="AF1609" t="str">
        <f>IF(AD1609="","",VLOOKUP(AD1609,'Сотрудники и ссылки'!A:B,2,0))</f>
        <v>Серолог</v>
      </c>
      <c r="AG1609">
        <f>IF(AD1609="","",VLOOKUP(AD1609,'Сотрудники и ссылки'!A:C,3,0))</f>
        <v>20001771</v>
      </c>
      <c r="AH1609" s="11" t="s">
        <v>2673</v>
      </c>
      <c r="AI1609" t="str">
        <f>IF(AH1609="","",VLOOKUP(AH1609,'Сотрудники и ссылки'!A:B,2,0))</f>
        <v>Серолог</v>
      </c>
      <c r="AJ1609">
        <f>IF(AH1609="","",VLOOKUP(AH1609,'Сотрудники и ссылки'!A:C,3,0))</f>
        <v>20001771</v>
      </c>
      <c r="AK1609" s="14">
        <v>45723</v>
      </c>
      <c r="AL1609" s="2">
        <f>IF(AK1609="","",AK1609+VLOOKUP(I1609,'Вид исследования'!B:E,4,0))</f>
        <v>45724</v>
      </c>
      <c r="AM1609" s="2">
        <f>IF(AK1609="","",AK1609+VLOOKUP(I1609,'Вид исследования'!B:F,5,0))</f>
        <v>45724</v>
      </c>
      <c r="AN1609" s="14">
        <v>45723</v>
      </c>
      <c r="AP1609" s="11" t="s">
        <v>189</v>
      </c>
      <c r="AQ1609" t="str">
        <f>IFERROR(IF(L1609="","",VLOOKUP(L1609&amp;I1609,Продукция!A:K,11,0)),"обратитесь к админ справочника")</f>
        <v>согласно рекомендациям производителя теста</v>
      </c>
      <c r="AR1609" s="11" t="s">
        <v>4823</v>
      </c>
      <c r="AS1609" t="str">
        <f>IFERROR(IF(L1609="","",VLOOKUP(L1609&amp;I1609,Продукция!A:J,10,0)),"обратитесь к админ справочника")</f>
        <v>инструкция тест- ситема Биочек СК -115</v>
      </c>
      <c r="AT1609" s="11" t="s">
        <v>4823</v>
      </c>
      <c r="AU1609" s="11" t="s">
        <v>4823</v>
      </c>
      <c r="AV1609" s="11" t="s">
        <v>2673</v>
      </c>
      <c r="AW1609" s="11" t="s">
        <v>4824</v>
      </c>
      <c r="AX1609" s="11" t="s">
        <v>565</v>
      </c>
      <c r="AY1609" s="11" t="s">
        <v>1301</v>
      </c>
      <c r="AZ1609" s="11">
        <v>154</v>
      </c>
      <c r="BA1609" s="11">
        <v>1</v>
      </c>
      <c r="BC1609" s="11" t="s">
        <v>5155</v>
      </c>
    </row>
    <row r="1610" spans="1:55" x14ac:dyDescent="0.25">
      <c r="A1610" t="str">
        <f t="shared" si="30"/>
        <v>С/451Болезнь Ньюкасла уровень антител</v>
      </c>
      <c r="B1610" t="str">
        <f>IF(E1610="","",INDEX(Лаборатории!A:A,MATCH('Производственный контроль'!E1610,Лаборатории!B:B,0)))</f>
        <v xml:space="preserve">КУРИНОЕ ЦАРСТВО АО </v>
      </c>
      <c r="C1610" t="str">
        <f>IF(E1610="","",VLOOKUP(E1610,Лаборатории!B:D,3,0))</f>
        <v>U377_CHL</v>
      </c>
      <c r="D1610" s="12">
        <v>45723</v>
      </c>
      <c r="E1610" s="11" t="s">
        <v>793</v>
      </c>
      <c r="F1610" s="11" t="s">
        <v>544</v>
      </c>
      <c r="G1610" s="11" t="s">
        <v>561</v>
      </c>
      <c r="H1610" s="11" t="s">
        <v>312</v>
      </c>
      <c r="I1610" s="11" t="s">
        <v>3434</v>
      </c>
      <c r="J1610" t="str">
        <f>IF(L1610="","",VLOOKUP(L1610,Продукция!B:D,3,0))</f>
        <v>Биологический_материал</v>
      </c>
      <c r="K1610" t="str">
        <f>IF(L1610="","",VLOOKUP(L1610,Продукция!B:C,2,0))</f>
        <v>Сыворотка крови</v>
      </c>
      <c r="L1610" s="151" t="s">
        <v>302</v>
      </c>
      <c r="M1610">
        <f>IF(L1610="","",VLOOKUP(L1610,Продукция!B:L,11,0))</f>
        <v>0</v>
      </c>
      <c r="N1610" s="11" t="s">
        <v>873</v>
      </c>
      <c r="P1610" s="11" t="s">
        <v>340</v>
      </c>
      <c r="Q1610" s="11" t="s">
        <v>854</v>
      </c>
      <c r="R1610" s="153" t="s">
        <v>5229</v>
      </c>
      <c r="S1610" s="11">
        <v>20</v>
      </c>
      <c r="T1610" s="11" t="s">
        <v>5228</v>
      </c>
      <c r="V1610" s="14">
        <v>45719</v>
      </c>
      <c r="Z1610" s="11" t="s">
        <v>4823</v>
      </c>
      <c r="AA1610" s="15">
        <v>0.40625</v>
      </c>
      <c r="AB1610" t="str">
        <f>IF(L1610="","",VLOOKUP(L1610&amp;I1610,Продукция!A:I,9,0))</f>
        <v>рекомендация производителя набора</v>
      </c>
      <c r="AC1610" s="14">
        <v>45728</v>
      </c>
      <c r="AD1610" s="11" t="s">
        <v>2676</v>
      </c>
      <c r="AE1610" s="11" t="s">
        <v>4823</v>
      </c>
      <c r="AF1610" t="str">
        <f>IF(AD1610="","",VLOOKUP(AD1610,'Сотрудники и ссылки'!A:B,2,0))</f>
        <v>Серолог</v>
      </c>
      <c r="AG1610">
        <f>IF(AD1610="","",VLOOKUP(AD1610,'Сотрудники и ссылки'!A:C,3,0))</f>
        <v>20007746</v>
      </c>
      <c r="AH1610" s="11" t="s">
        <v>2676</v>
      </c>
      <c r="AI1610" t="str">
        <f>IF(AH1610="","",VLOOKUP(AH1610,'Сотрудники и ссылки'!A:B,2,0))</f>
        <v>Серолог</v>
      </c>
      <c r="AJ1610">
        <f>IF(AH1610="","",VLOOKUP(AH1610,'Сотрудники и ссылки'!A:C,3,0))</f>
        <v>20007746</v>
      </c>
      <c r="AK1610" s="14">
        <v>45728</v>
      </c>
      <c r="AL1610" s="2">
        <f>IF(AK1610="","",AK1610+VLOOKUP(I1610,'Вид исследования'!B:E,4,0))</f>
        <v>45729</v>
      </c>
      <c r="AM1610" s="2">
        <f>IF(AK1610="","",AK1610+VLOOKUP(I1610,'Вид исследования'!B:F,5,0))</f>
        <v>45729</v>
      </c>
      <c r="AN1610" s="14">
        <v>45728</v>
      </c>
      <c r="AP1610" s="11" t="s">
        <v>189</v>
      </c>
      <c r="AQ1610" t="str">
        <f>IFERROR(IF(L1610="","",VLOOKUP(L1610&amp;I1610,Продукция!A:K,11,0)),"обратитесь к админ справочника")</f>
        <v>согласно рекомендациям производителя теста</v>
      </c>
      <c r="AR1610" s="11" t="s">
        <v>4823</v>
      </c>
      <c r="AS1610" t="str">
        <f>IFERROR(IF(L1610="","",VLOOKUP(L1610&amp;I1610,Продукция!A:J,10,0)),"обратитесь к админ справочника")</f>
        <v>инструкция по применению набора РЗГА Ньюкасла</v>
      </c>
      <c r="AT1610" s="11" t="s">
        <v>4823</v>
      </c>
      <c r="AU1610" s="11" t="s">
        <v>4823</v>
      </c>
      <c r="AV1610" s="11" t="s">
        <v>2676</v>
      </c>
      <c r="AW1610" s="11" t="s">
        <v>4824</v>
      </c>
      <c r="AX1610" s="11" t="s">
        <v>561</v>
      </c>
      <c r="AY1610" s="11" t="s">
        <v>1060</v>
      </c>
      <c r="AZ1610" s="11">
        <v>155</v>
      </c>
      <c r="BA1610" s="11">
        <v>1</v>
      </c>
      <c r="BC1610" s="11" t="s">
        <v>4825</v>
      </c>
    </row>
    <row r="1611" spans="1:55" x14ac:dyDescent="0.25">
      <c r="A1611" t="str">
        <f t="shared" si="30"/>
        <v>С/451Болезнь Ньюкасла уровень антител</v>
      </c>
      <c r="B1611" t="str">
        <f>IF(E1611="","",INDEX(Лаборатории!A:A,MATCH('Производственный контроль'!E1611,Лаборатории!B:B,0)))</f>
        <v xml:space="preserve">КУРИНОЕ ЦАРСТВО АО </v>
      </c>
      <c r="C1611" t="str">
        <f>IF(E1611="","",VLOOKUP(E1611,Лаборатории!B:D,3,0))</f>
        <v>U377_CHL</v>
      </c>
      <c r="D1611" s="12">
        <v>45723</v>
      </c>
      <c r="E1611" s="11" t="s">
        <v>793</v>
      </c>
      <c r="F1611" s="11" t="s">
        <v>544</v>
      </c>
      <c r="G1611" s="11" t="s">
        <v>561</v>
      </c>
      <c r="H1611" s="11" t="s">
        <v>312</v>
      </c>
      <c r="I1611" s="11" t="s">
        <v>3434</v>
      </c>
      <c r="J1611" t="str">
        <f>IF(L1611="","",VLOOKUP(L1611,Продукция!B:D,3,0))</f>
        <v>Биологический_материал</v>
      </c>
      <c r="K1611" t="str">
        <f>IF(L1611="","",VLOOKUP(L1611,Продукция!B:C,2,0))</f>
        <v>Сыворотка крови</v>
      </c>
      <c r="L1611" s="151" t="s">
        <v>302</v>
      </c>
      <c r="M1611">
        <f>IF(L1611="","",VLOOKUP(L1611,Продукция!B:L,11,0))</f>
        <v>0</v>
      </c>
      <c r="N1611" s="11" t="s">
        <v>873</v>
      </c>
      <c r="P1611" s="11" t="s">
        <v>340</v>
      </c>
      <c r="Q1611" s="11" t="s">
        <v>854</v>
      </c>
      <c r="R1611" s="153" t="s">
        <v>5227</v>
      </c>
      <c r="S1611" s="11">
        <v>20</v>
      </c>
      <c r="T1611" s="11" t="s">
        <v>5228</v>
      </c>
      <c r="V1611" s="14">
        <v>45721</v>
      </c>
      <c r="Z1611" s="11" t="s">
        <v>4823</v>
      </c>
      <c r="AA1611" s="15">
        <v>0.40625</v>
      </c>
      <c r="AB1611" t="str">
        <f>IF(L1611="","",VLOOKUP(L1611&amp;I1611,Продукция!A:I,9,0))</f>
        <v>рекомендация производителя набора</v>
      </c>
      <c r="AC1611" s="14">
        <v>45728</v>
      </c>
      <c r="AD1611" s="11" t="s">
        <v>2676</v>
      </c>
      <c r="AE1611" s="11" t="s">
        <v>4823</v>
      </c>
      <c r="AF1611" t="str">
        <f>IF(AD1611="","",VLOOKUP(AD1611,'Сотрудники и ссылки'!A:B,2,0))</f>
        <v>Серолог</v>
      </c>
      <c r="AG1611">
        <f>IF(AD1611="","",VLOOKUP(AD1611,'Сотрудники и ссылки'!A:C,3,0))</f>
        <v>20007746</v>
      </c>
      <c r="AH1611" s="11" t="s">
        <v>2676</v>
      </c>
      <c r="AI1611" t="str">
        <f>IF(AH1611="","",VLOOKUP(AH1611,'Сотрудники и ссылки'!A:B,2,0))</f>
        <v>Серолог</v>
      </c>
      <c r="AJ1611">
        <f>IF(AH1611="","",VLOOKUP(AH1611,'Сотрудники и ссылки'!A:C,3,0))</f>
        <v>20007746</v>
      </c>
      <c r="AK1611" s="14">
        <v>45728</v>
      </c>
      <c r="AL1611" s="2">
        <f>IF(AK1611="","",AK1611+VLOOKUP(I1611,'Вид исследования'!B:E,4,0))</f>
        <v>45729</v>
      </c>
      <c r="AM1611" s="2">
        <f>IF(AK1611="","",AK1611+VLOOKUP(I1611,'Вид исследования'!B:F,5,0))</f>
        <v>45729</v>
      </c>
      <c r="AN1611" s="14">
        <v>45728</v>
      </c>
      <c r="AP1611" s="11" t="s">
        <v>189</v>
      </c>
      <c r="AQ1611" t="str">
        <f>IFERROR(IF(L1611="","",VLOOKUP(L1611&amp;I1611,Продукция!A:K,11,0)),"обратитесь к админ справочника")</f>
        <v>согласно рекомендациям производителя теста</v>
      </c>
      <c r="AR1611" s="11" t="s">
        <v>4823</v>
      </c>
      <c r="AS1611" t="str">
        <f>IFERROR(IF(L1611="","",VLOOKUP(L1611&amp;I1611,Продукция!A:J,10,0)),"обратитесь к админ справочника")</f>
        <v>инструкция по применению набора РЗГА Ньюкасла</v>
      </c>
      <c r="AT1611" s="11" t="s">
        <v>4823</v>
      </c>
      <c r="AU1611" s="11" t="s">
        <v>4823</v>
      </c>
      <c r="AV1611" s="11" t="s">
        <v>2676</v>
      </c>
      <c r="AW1611" s="11" t="s">
        <v>4824</v>
      </c>
      <c r="AX1611" s="11" t="s">
        <v>561</v>
      </c>
      <c r="AY1611" s="11" t="s">
        <v>1081</v>
      </c>
      <c r="AZ1611" s="11">
        <v>155</v>
      </c>
      <c r="BA1611" s="11">
        <v>1</v>
      </c>
      <c r="BC1611" s="11" t="s">
        <v>4825</v>
      </c>
    </row>
    <row r="1612" spans="1:55" x14ac:dyDescent="0.25">
      <c r="A1612" t="str">
        <f t="shared" si="30"/>
        <v>С/451Вирус гриппа птиц подтипа H9 уровень антител (ВНИИЗЖ)</v>
      </c>
      <c r="B1612" t="str">
        <f>IF(E1612="","",INDEX(Лаборатории!A:A,MATCH('Производственный контроль'!E1612,Лаборатории!B:B,0)))</f>
        <v xml:space="preserve">КУРИНОЕ ЦАРСТВО АО </v>
      </c>
      <c r="C1612" t="str">
        <f>IF(E1612="","",VLOOKUP(E1612,Лаборатории!B:D,3,0))</f>
        <v>U377_CHL</v>
      </c>
      <c r="D1612" s="12">
        <v>45723</v>
      </c>
      <c r="E1612" s="11" t="s">
        <v>793</v>
      </c>
      <c r="F1612" s="11" t="s">
        <v>544</v>
      </c>
      <c r="G1612" s="11" t="s">
        <v>561</v>
      </c>
      <c r="H1612" s="11" t="s">
        <v>312</v>
      </c>
      <c r="I1612" s="11" t="s">
        <v>3435</v>
      </c>
      <c r="J1612" t="str">
        <f>IF(L1612="","",VLOOKUP(L1612,Продукция!B:D,3,0))</f>
        <v>Биологический_материал</v>
      </c>
      <c r="K1612" t="str">
        <f>IF(L1612="","",VLOOKUP(L1612,Продукция!B:C,2,0))</f>
        <v>Сыворотка крови</v>
      </c>
      <c r="L1612" s="151" t="s">
        <v>302</v>
      </c>
      <c r="M1612">
        <f>IF(L1612="","",VLOOKUP(L1612,Продукция!B:L,11,0))</f>
        <v>0</v>
      </c>
      <c r="N1612" s="11" t="s">
        <v>873</v>
      </c>
      <c r="P1612" s="11" t="s">
        <v>340</v>
      </c>
      <c r="Q1612" s="11" t="s">
        <v>854</v>
      </c>
      <c r="R1612" s="153" t="s">
        <v>5229</v>
      </c>
      <c r="S1612" s="11">
        <v>20</v>
      </c>
      <c r="T1612" s="11" t="s">
        <v>5228</v>
      </c>
      <c r="V1612" s="14">
        <v>45719</v>
      </c>
      <c r="Z1612" s="11" t="s">
        <v>4823</v>
      </c>
      <c r="AA1612" s="15">
        <v>0.40625</v>
      </c>
      <c r="AB1612" t="str">
        <f>IF(L1612="","",VLOOKUP(L1612&amp;I1612,Продукция!A:I,9,0))</f>
        <v>рекомендация производителя набора</v>
      </c>
      <c r="AC1612" s="14">
        <v>45728</v>
      </c>
      <c r="AD1612" s="11" t="s">
        <v>2676</v>
      </c>
      <c r="AE1612" s="11" t="s">
        <v>4823</v>
      </c>
      <c r="AF1612" t="str">
        <f>IF(AD1612="","",VLOOKUP(AD1612,'Сотрудники и ссылки'!A:B,2,0))</f>
        <v>Серолог</v>
      </c>
      <c r="AG1612">
        <f>IF(AD1612="","",VLOOKUP(AD1612,'Сотрудники и ссылки'!A:C,3,0))</f>
        <v>20007746</v>
      </c>
      <c r="AH1612" s="11" t="s">
        <v>2676</v>
      </c>
      <c r="AI1612" t="str">
        <f>IF(AH1612="","",VLOOKUP(AH1612,'Сотрудники и ссылки'!A:B,2,0))</f>
        <v>Серолог</v>
      </c>
      <c r="AJ1612">
        <f>IF(AH1612="","",VLOOKUP(AH1612,'Сотрудники и ссылки'!A:C,3,0))</f>
        <v>20007746</v>
      </c>
      <c r="AK1612" s="14">
        <v>45728</v>
      </c>
      <c r="AL1612" s="2">
        <f>IF(AK1612="","",AK1612+VLOOKUP(I1612,'Вид исследования'!B:E,4,0))</f>
        <v>45729</v>
      </c>
      <c r="AM1612" s="2">
        <f>IF(AK1612="","",AK1612+VLOOKUP(I1612,'Вид исследования'!B:F,5,0))</f>
        <v>45729</v>
      </c>
      <c r="AN1612" s="14">
        <v>45728</v>
      </c>
      <c r="AP1612" s="11" t="s">
        <v>189</v>
      </c>
      <c r="AQ1612" t="str">
        <f>IFERROR(IF(L1612="","",VLOOKUP(L1612&amp;I1612,Продукция!A:K,11,0)),"обратитесь к админ справочника")</f>
        <v>согласно рекомендациям производителя теста</v>
      </c>
      <c r="AR1612" s="11" t="s">
        <v>4823</v>
      </c>
      <c r="AS1612" t="str">
        <f>IFERROR(IF(L1612="","",VLOOKUP(L1612&amp;I1612,Продукция!A:J,10,0)),"обратитесь к админ справочника")</f>
        <v>инструкция по применению набора AI, Н9</v>
      </c>
      <c r="AT1612" s="11" t="s">
        <v>4823</v>
      </c>
      <c r="AU1612" s="11" t="s">
        <v>4823</v>
      </c>
      <c r="AV1612" s="11" t="s">
        <v>2676</v>
      </c>
      <c r="AW1612" s="11" t="s">
        <v>4824</v>
      </c>
      <c r="AX1612" s="11" t="s">
        <v>561</v>
      </c>
      <c r="AY1612" s="11" t="s">
        <v>1060</v>
      </c>
      <c r="AZ1612" s="11">
        <v>155</v>
      </c>
      <c r="BA1612" s="11">
        <v>1</v>
      </c>
      <c r="BC1612" s="11" t="s">
        <v>4825</v>
      </c>
    </row>
    <row r="1613" spans="1:55" x14ac:dyDescent="0.25">
      <c r="A1613" t="str">
        <f t="shared" si="30"/>
        <v>С/451Вирус гриппа птиц подтипа H9 уровень антител (ВНИИЗЖ)</v>
      </c>
      <c r="B1613" t="str">
        <f>IF(E1613="","",INDEX(Лаборатории!A:A,MATCH('Производственный контроль'!E1613,Лаборатории!B:B,0)))</f>
        <v xml:space="preserve">КУРИНОЕ ЦАРСТВО АО </v>
      </c>
      <c r="C1613" t="str">
        <f>IF(E1613="","",VLOOKUP(E1613,Лаборатории!B:D,3,0))</f>
        <v>U377_CHL</v>
      </c>
      <c r="D1613" s="12">
        <v>45723</v>
      </c>
      <c r="E1613" s="11" t="s">
        <v>793</v>
      </c>
      <c r="F1613" s="11" t="s">
        <v>544</v>
      </c>
      <c r="G1613" s="11" t="s">
        <v>561</v>
      </c>
      <c r="H1613" s="11" t="s">
        <v>312</v>
      </c>
      <c r="I1613" s="11" t="s">
        <v>3435</v>
      </c>
      <c r="J1613" t="str">
        <f>IF(L1613="","",VLOOKUP(L1613,Продукция!B:D,3,0))</f>
        <v>Биологический_материал</v>
      </c>
      <c r="K1613" t="str">
        <f>IF(L1613="","",VLOOKUP(L1613,Продукция!B:C,2,0))</f>
        <v>Сыворотка крови</v>
      </c>
      <c r="L1613" s="151" t="s">
        <v>302</v>
      </c>
      <c r="M1613">
        <f>IF(L1613="","",VLOOKUP(L1613,Продукция!B:L,11,0))</f>
        <v>0</v>
      </c>
      <c r="N1613" s="11" t="s">
        <v>873</v>
      </c>
      <c r="P1613" s="11" t="s">
        <v>340</v>
      </c>
      <c r="Q1613" s="11" t="s">
        <v>854</v>
      </c>
      <c r="R1613" s="153" t="s">
        <v>5227</v>
      </c>
      <c r="S1613" s="11">
        <v>20</v>
      </c>
      <c r="T1613" s="11" t="s">
        <v>5228</v>
      </c>
      <c r="V1613" s="14">
        <v>45721</v>
      </c>
      <c r="Z1613" s="11" t="s">
        <v>4823</v>
      </c>
      <c r="AA1613" s="15">
        <v>0.40625</v>
      </c>
      <c r="AB1613" t="str">
        <f>IF(L1613="","",VLOOKUP(L1613&amp;I1613,Продукция!A:I,9,0))</f>
        <v>рекомендация производителя набора</v>
      </c>
      <c r="AC1613" s="14">
        <v>45728</v>
      </c>
      <c r="AD1613" s="11" t="s">
        <v>2676</v>
      </c>
      <c r="AE1613" s="11" t="s">
        <v>4823</v>
      </c>
      <c r="AF1613" t="str">
        <f>IF(AD1613="","",VLOOKUP(AD1613,'Сотрудники и ссылки'!A:B,2,0))</f>
        <v>Серолог</v>
      </c>
      <c r="AG1613">
        <f>IF(AD1613="","",VLOOKUP(AD1613,'Сотрудники и ссылки'!A:C,3,0))</f>
        <v>20007746</v>
      </c>
      <c r="AH1613" s="11" t="s">
        <v>2676</v>
      </c>
      <c r="AI1613" t="str">
        <f>IF(AH1613="","",VLOOKUP(AH1613,'Сотрудники и ссылки'!A:B,2,0))</f>
        <v>Серолог</v>
      </c>
      <c r="AJ1613">
        <f>IF(AH1613="","",VLOOKUP(AH1613,'Сотрудники и ссылки'!A:C,3,0))</f>
        <v>20007746</v>
      </c>
      <c r="AK1613" s="14">
        <v>45728</v>
      </c>
      <c r="AL1613" s="2">
        <f>IF(AK1613="","",AK1613+VLOOKUP(I1613,'Вид исследования'!B:E,4,0))</f>
        <v>45729</v>
      </c>
      <c r="AM1613" s="2">
        <f>IF(AK1613="","",AK1613+VLOOKUP(I1613,'Вид исследования'!B:F,5,0))</f>
        <v>45729</v>
      </c>
      <c r="AN1613" s="14">
        <v>45728</v>
      </c>
      <c r="AP1613" s="11" t="s">
        <v>189</v>
      </c>
      <c r="AQ1613" t="str">
        <f>IFERROR(IF(L1613="","",VLOOKUP(L1613&amp;I1613,Продукция!A:K,11,0)),"обратитесь к админ справочника")</f>
        <v>согласно рекомендациям производителя теста</v>
      </c>
      <c r="AR1613" s="11" t="s">
        <v>4823</v>
      </c>
      <c r="AS1613" t="str">
        <f>IFERROR(IF(L1613="","",VLOOKUP(L1613&amp;I1613,Продукция!A:J,10,0)),"обратитесь к админ справочника")</f>
        <v>инструкция по применению набора AI, Н9</v>
      </c>
      <c r="AT1613" s="11" t="s">
        <v>4823</v>
      </c>
      <c r="AU1613" s="11" t="s">
        <v>4823</v>
      </c>
      <c r="AV1613" s="11" t="s">
        <v>2676</v>
      </c>
      <c r="AW1613" s="11" t="s">
        <v>4824</v>
      </c>
      <c r="AX1613" s="11" t="s">
        <v>561</v>
      </c>
      <c r="AY1613" s="11" t="s">
        <v>1081</v>
      </c>
      <c r="AZ1613" s="11">
        <v>155</v>
      </c>
      <c r="BA1613" s="11">
        <v>1</v>
      </c>
      <c r="BC1613" s="11" t="s">
        <v>4825</v>
      </c>
    </row>
    <row r="1614" spans="1:55" x14ac:dyDescent="0.25">
      <c r="A1614" t="str">
        <f t="shared" si="30"/>
        <v>С/451Вирус гриппа птиц подтипа Н5 уровень антител (ВНИИЗЖ)</v>
      </c>
      <c r="B1614" t="str">
        <f>IF(E1614="","",INDEX(Лаборатории!A:A,MATCH('Производственный контроль'!E1614,Лаборатории!B:B,0)))</f>
        <v xml:space="preserve">КУРИНОЕ ЦАРСТВО АО </v>
      </c>
      <c r="C1614" t="str">
        <f>IF(E1614="","",VLOOKUP(E1614,Лаборатории!B:D,3,0))</f>
        <v>U377_CHL</v>
      </c>
      <c r="D1614" s="12">
        <v>45723</v>
      </c>
      <c r="E1614" s="11" t="s">
        <v>793</v>
      </c>
      <c r="F1614" s="11" t="s">
        <v>544</v>
      </c>
      <c r="G1614" s="11" t="s">
        <v>561</v>
      </c>
      <c r="H1614" s="11" t="s">
        <v>312</v>
      </c>
      <c r="I1614" s="11" t="s">
        <v>3437</v>
      </c>
      <c r="J1614" t="str">
        <f>IF(L1614="","",VLOOKUP(L1614,Продукция!B:D,3,0))</f>
        <v>Биологический_материал</v>
      </c>
      <c r="K1614" t="str">
        <f>IF(L1614="","",VLOOKUP(L1614,Продукция!B:C,2,0))</f>
        <v>Сыворотка крови</v>
      </c>
      <c r="L1614" s="151" t="s">
        <v>302</v>
      </c>
      <c r="M1614">
        <f>IF(L1614="","",VLOOKUP(L1614,Продукция!B:L,11,0))</f>
        <v>0</v>
      </c>
      <c r="N1614" s="11" t="s">
        <v>873</v>
      </c>
      <c r="P1614" s="11" t="s">
        <v>340</v>
      </c>
      <c r="Q1614" s="11" t="s">
        <v>854</v>
      </c>
      <c r="R1614" s="153" t="s">
        <v>5229</v>
      </c>
      <c r="S1614" s="11">
        <v>20</v>
      </c>
      <c r="T1614" s="11" t="s">
        <v>5228</v>
      </c>
      <c r="V1614" s="14">
        <v>45719</v>
      </c>
      <c r="Z1614" s="11" t="s">
        <v>4823</v>
      </c>
      <c r="AA1614" s="15">
        <v>0.40625</v>
      </c>
      <c r="AB1614" t="str">
        <f>IF(L1614="","",VLOOKUP(L1614&amp;I1614,Продукция!A:I,9,0))</f>
        <v>рекомендация производителя набора</v>
      </c>
      <c r="AC1614" s="14">
        <v>45728</v>
      </c>
      <c r="AD1614" s="11" t="s">
        <v>2676</v>
      </c>
      <c r="AE1614" s="11" t="s">
        <v>4823</v>
      </c>
      <c r="AF1614" t="str">
        <f>IF(AD1614="","",VLOOKUP(AD1614,'Сотрудники и ссылки'!A:B,2,0))</f>
        <v>Серолог</v>
      </c>
      <c r="AG1614">
        <f>IF(AD1614="","",VLOOKUP(AD1614,'Сотрудники и ссылки'!A:C,3,0))</f>
        <v>20007746</v>
      </c>
      <c r="AH1614" s="11" t="s">
        <v>2676</v>
      </c>
      <c r="AI1614" t="str">
        <f>IF(AH1614="","",VLOOKUP(AH1614,'Сотрудники и ссылки'!A:B,2,0))</f>
        <v>Серолог</v>
      </c>
      <c r="AJ1614">
        <f>IF(AH1614="","",VLOOKUP(AH1614,'Сотрудники и ссылки'!A:C,3,0))</f>
        <v>20007746</v>
      </c>
      <c r="AK1614" s="14">
        <v>45728</v>
      </c>
      <c r="AL1614" s="2">
        <f>IF(AK1614="","",AK1614+VLOOKUP(I1614,'Вид исследования'!B:E,4,0))</f>
        <v>45729</v>
      </c>
      <c r="AM1614" s="2">
        <f>IF(AK1614="","",AK1614+VLOOKUP(I1614,'Вид исследования'!B:F,5,0))</f>
        <v>45729</v>
      </c>
      <c r="AN1614" s="14">
        <v>45728</v>
      </c>
      <c r="AP1614" s="11" t="s">
        <v>189</v>
      </c>
      <c r="AQ1614" t="str">
        <f>IFERROR(IF(L1614="","",VLOOKUP(L1614&amp;I1614,Продукция!A:K,11,0)),"обратитесь к админ справочника")</f>
        <v>согласно рекомендациям производителя теста</v>
      </c>
      <c r="AR1614" s="11" t="s">
        <v>4823</v>
      </c>
      <c r="AS1614" t="str">
        <f>IFERROR(IF(L1614="","",VLOOKUP(L1614&amp;I1614,Продукция!A:J,10,0)),"обратитесь к админ справочника")</f>
        <v>инструкция по применению набора AI, Н5</v>
      </c>
      <c r="AT1614" s="11" t="s">
        <v>4823</v>
      </c>
      <c r="AU1614" s="11" t="s">
        <v>4823</v>
      </c>
      <c r="AV1614" s="11" t="s">
        <v>2676</v>
      </c>
      <c r="AW1614" s="11" t="s">
        <v>4824</v>
      </c>
      <c r="AX1614" s="11" t="s">
        <v>561</v>
      </c>
      <c r="AY1614" s="11" t="s">
        <v>1060</v>
      </c>
      <c r="AZ1614" s="11">
        <v>155</v>
      </c>
      <c r="BA1614" s="11">
        <v>1</v>
      </c>
      <c r="BC1614" s="11" t="s">
        <v>4825</v>
      </c>
    </row>
    <row r="1615" spans="1:55" x14ac:dyDescent="0.25">
      <c r="A1615" t="str">
        <f t="shared" si="30"/>
        <v>С/451Вирус гриппа птиц подтипа Н5 уровень антител (ВНИИЗЖ)</v>
      </c>
      <c r="B1615" t="str">
        <f>IF(E1615="","",INDEX(Лаборатории!A:A,MATCH('Производственный контроль'!E1615,Лаборатории!B:B,0)))</f>
        <v xml:space="preserve">КУРИНОЕ ЦАРСТВО АО </v>
      </c>
      <c r="C1615" t="str">
        <f>IF(E1615="","",VLOOKUP(E1615,Лаборатории!B:D,3,0))</f>
        <v>U377_CHL</v>
      </c>
      <c r="D1615" s="12">
        <v>45723</v>
      </c>
      <c r="E1615" s="11" t="s">
        <v>793</v>
      </c>
      <c r="F1615" s="11" t="s">
        <v>544</v>
      </c>
      <c r="G1615" s="11" t="s">
        <v>561</v>
      </c>
      <c r="H1615" s="11" t="s">
        <v>312</v>
      </c>
      <c r="I1615" s="11" t="s">
        <v>3437</v>
      </c>
      <c r="J1615" t="str">
        <f>IF(L1615="","",VLOOKUP(L1615,Продукция!B:D,3,0))</f>
        <v>Биологический_материал</v>
      </c>
      <c r="K1615" t="str">
        <f>IF(L1615="","",VLOOKUP(L1615,Продукция!B:C,2,0))</f>
        <v>Сыворотка крови</v>
      </c>
      <c r="L1615" s="151" t="s">
        <v>302</v>
      </c>
      <c r="M1615">
        <f>IF(L1615="","",VLOOKUP(L1615,Продукция!B:L,11,0))</f>
        <v>0</v>
      </c>
      <c r="N1615" s="11" t="s">
        <v>873</v>
      </c>
      <c r="P1615" s="11" t="s">
        <v>340</v>
      </c>
      <c r="Q1615" s="11" t="s">
        <v>854</v>
      </c>
      <c r="R1615" s="153" t="s">
        <v>5227</v>
      </c>
      <c r="S1615" s="11">
        <v>20</v>
      </c>
      <c r="T1615" s="11" t="s">
        <v>5228</v>
      </c>
      <c r="V1615" s="14">
        <v>45721</v>
      </c>
      <c r="Z1615" s="11" t="s">
        <v>4823</v>
      </c>
      <c r="AA1615" s="15">
        <v>0.40625</v>
      </c>
      <c r="AB1615" t="str">
        <f>IF(L1615="","",VLOOKUP(L1615&amp;I1615,Продукция!A:I,9,0))</f>
        <v>рекомендация производителя набора</v>
      </c>
      <c r="AC1615" s="14">
        <v>45728</v>
      </c>
      <c r="AD1615" s="11" t="s">
        <v>2676</v>
      </c>
      <c r="AE1615" s="11" t="s">
        <v>4823</v>
      </c>
      <c r="AF1615" t="str">
        <f>IF(AD1615="","",VLOOKUP(AD1615,'Сотрудники и ссылки'!A:B,2,0))</f>
        <v>Серолог</v>
      </c>
      <c r="AG1615">
        <f>IF(AD1615="","",VLOOKUP(AD1615,'Сотрудники и ссылки'!A:C,3,0))</f>
        <v>20007746</v>
      </c>
      <c r="AH1615" s="11" t="s">
        <v>2676</v>
      </c>
      <c r="AI1615" t="str">
        <f>IF(AH1615="","",VLOOKUP(AH1615,'Сотрудники и ссылки'!A:B,2,0))</f>
        <v>Серолог</v>
      </c>
      <c r="AJ1615">
        <f>IF(AH1615="","",VLOOKUP(AH1615,'Сотрудники и ссылки'!A:C,3,0))</f>
        <v>20007746</v>
      </c>
      <c r="AK1615" s="14">
        <v>45728</v>
      </c>
      <c r="AL1615" s="2">
        <f>IF(AK1615="","",AK1615+VLOOKUP(I1615,'Вид исследования'!B:E,4,0))</f>
        <v>45729</v>
      </c>
      <c r="AM1615" s="2">
        <f>IF(AK1615="","",AK1615+VLOOKUP(I1615,'Вид исследования'!B:F,5,0))</f>
        <v>45729</v>
      </c>
      <c r="AN1615" s="14">
        <v>45728</v>
      </c>
      <c r="AP1615" s="11" t="s">
        <v>189</v>
      </c>
      <c r="AQ1615" t="str">
        <f>IFERROR(IF(L1615="","",VLOOKUP(L1615&amp;I1615,Продукция!A:K,11,0)),"обратитесь к админ справочника")</f>
        <v>согласно рекомендациям производителя теста</v>
      </c>
      <c r="AR1615" s="11" t="s">
        <v>4823</v>
      </c>
      <c r="AS1615" t="str">
        <f>IFERROR(IF(L1615="","",VLOOKUP(L1615&amp;I1615,Продукция!A:J,10,0)),"обратитесь к админ справочника")</f>
        <v>инструкция по применению набора AI, Н5</v>
      </c>
      <c r="AT1615" s="11" t="s">
        <v>4823</v>
      </c>
      <c r="AU1615" s="11" t="s">
        <v>4823</v>
      </c>
      <c r="AV1615" s="11" t="s">
        <v>2676</v>
      </c>
      <c r="AW1615" s="11" t="s">
        <v>4824</v>
      </c>
      <c r="AX1615" s="11" t="s">
        <v>561</v>
      </c>
      <c r="AY1615" s="11" t="s">
        <v>1081</v>
      </c>
      <c r="AZ1615" s="11">
        <v>155</v>
      </c>
      <c r="BA1615" s="11">
        <v>1</v>
      </c>
      <c r="BC1615" s="11" t="s">
        <v>4825</v>
      </c>
    </row>
    <row r="1616" spans="1:55" x14ac:dyDescent="0.25">
      <c r="A1616" t="str">
        <f t="shared" si="30"/>
        <v>С/451MG (BioChek) микоплазма галлисептикум уровень антител</v>
      </c>
      <c r="B1616" t="str">
        <f>IF(E1616="","",INDEX(Лаборатории!A:A,MATCH('Производственный контроль'!E1616,Лаборатории!B:B,0)))</f>
        <v xml:space="preserve">КУРИНОЕ ЦАРСТВО АО </v>
      </c>
      <c r="C1616" t="str">
        <f>IF(E1616="","",VLOOKUP(E1616,Лаборатории!B:D,3,0))</f>
        <v>U377_CHL</v>
      </c>
      <c r="D1616" s="12">
        <v>45723</v>
      </c>
      <c r="E1616" s="11" t="s">
        <v>793</v>
      </c>
      <c r="F1616" s="11" t="s">
        <v>544</v>
      </c>
      <c r="G1616" s="11" t="s">
        <v>561</v>
      </c>
      <c r="H1616" s="11" t="s">
        <v>262</v>
      </c>
      <c r="I1616" s="11" t="s">
        <v>3422</v>
      </c>
      <c r="J1616" t="str">
        <f>IF(L1616="","",VLOOKUP(L1616,Продукция!B:D,3,0))</f>
        <v>Биологический_материал</v>
      </c>
      <c r="K1616" t="str">
        <f>IF(L1616="","",VLOOKUP(L1616,Продукция!B:C,2,0))</f>
        <v>Сыворотка крови</v>
      </c>
      <c r="L1616" s="151" t="s">
        <v>302</v>
      </c>
      <c r="M1616">
        <f>IF(L1616="","",VLOOKUP(L1616,Продукция!B:L,11,0))</f>
        <v>0</v>
      </c>
      <c r="N1616" s="11" t="s">
        <v>873</v>
      </c>
      <c r="P1616" s="11" t="s">
        <v>340</v>
      </c>
      <c r="Q1616" s="11" t="s">
        <v>854</v>
      </c>
      <c r="R1616" s="153" t="s">
        <v>5229</v>
      </c>
      <c r="S1616" s="11">
        <v>20</v>
      </c>
      <c r="T1616" s="11" t="s">
        <v>5228</v>
      </c>
      <c r="V1616" s="14">
        <v>45719</v>
      </c>
      <c r="Z1616" s="11" t="s">
        <v>4823</v>
      </c>
      <c r="AA1616" s="15">
        <v>0.40625</v>
      </c>
      <c r="AB1616" t="str">
        <f>IF(L1616="","",VLOOKUP(L1616&amp;I1616,Продукция!A:I,9,0))</f>
        <v>рекомендация производителя набора</v>
      </c>
      <c r="AC1616" s="14">
        <v>45733</v>
      </c>
      <c r="AD1616" s="11" t="s">
        <v>2676</v>
      </c>
      <c r="AE1616" s="11" t="s">
        <v>4823</v>
      </c>
      <c r="AF1616" t="str">
        <f>IF(AD1616="","",VLOOKUP(AD1616,'Сотрудники и ссылки'!A:B,2,0))</f>
        <v>Серолог</v>
      </c>
      <c r="AG1616">
        <f>IF(AD1616="","",VLOOKUP(AD1616,'Сотрудники и ссылки'!A:C,3,0))</f>
        <v>20007746</v>
      </c>
      <c r="AH1616" s="11" t="s">
        <v>2676</v>
      </c>
      <c r="AI1616" t="str">
        <f>IF(AH1616="","",VLOOKUP(AH1616,'Сотрудники и ссылки'!A:B,2,0))</f>
        <v>Серолог</v>
      </c>
      <c r="AJ1616">
        <f>IF(AH1616="","",VLOOKUP(AH1616,'Сотрудники и ссылки'!A:C,3,0))</f>
        <v>20007746</v>
      </c>
      <c r="AK1616" s="14">
        <v>45733</v>
      </c>
      <c r="AL1616" s="2">
        <f>IF(AK1616="","",AK1616+VLOOKUP(I1616,'Вид исследования'!B:E,4,0))</f>
        <v>45734</v>
      </c>
      <c r="AM1616" s="2">
        <f>IF(AK1616="","",AK1616+VLOOKUP(I1616,'Вид исследования'!B:F,5,0))</f>
        <v>45734</v>
      </c>
      <c r="AN1616" s="156">
        <v>45733</v>
      </c>
      <c r="AP1616" s="11" t="s">
        <v>189</v>
      </c>
      <c r="AQ1616" t="str">
        <f>IFERROR(IF(L1616="","",VLOOKUP(L1616&amp;I1616,Продукция!A:K,11,0)),"обратитесь к админ справочника")</f>
        <v>согласно рекомендациям производителя теста</v>
      </c>
      <c r="AR1616" s="11" t="s">
        <v>4823</v>
      </c>
      <c r="AS1616" t="str">
        <f>IFERROR(IF(L1616="","",VLOOKUP(L1616&amp;I1616,Продукция!A:J,10,0)),"обратитесь к админ справочника")</f>
        <v>инструкция тест- ситема Биочек СК -114</v>
      </c>
      <c r="AT1616" s="11" t="s">
        <v>4823</v>
      </c>
      <c r="AU1616" s="11" t="s">
        <v>4823</v>
      </c>
      <c r="AV1616" s="11" t="s">
        <v>2676</v>
      </c>
      <c r="AW1616" s="11" t="s">
        <v>4824</v>
      </c>
      <c r="AX1616" s="11" t="s">
        <v>561</v>
      </c>
      <c r="AY1616" s="11" t="s">
        <v>1060</v>
      </c>
      <c r="AZ1616" s="11">
        <v>155</v>
      </c>
      <c r="BA1616" s="11">
        <v>1</v>
      </c>
      <c r="BC1616" s="11" t="s">
        <v>4825</v>
      </c>
    </row>
    <row r="1617" spans="1:55" x14ac:dyDescent="0.25">
      <c r="A1617" t="str">
        <f t="shared" si="30"/>
        <v>С/451MG (BioChek) микоплазма галлисептикум уровень антител</v>
      </c>
      <c r="B1617" t="str">
        <f>IF(E1617="","",INDEX(Лаборатории!A:A,MATCH('Производственный контроль'!E1617,Лаборатории!B:B,0)))</f>
        <v xml:space="preserve">КУРИНОЕ ЦАРСТВО АО </v>
      </c>
      <c r="C1617" t="str">
        <f>IF(E1617="","",VLOOKUP(E1617,Лаборатории!B:D,3,0))</f>
        <v>U377_CHL</v>
      </c>
      <c r="D1617" s="12">
        <v>45723</v>
      </c>
      <c r="E1617" s="11" t="s">
        <v>793</v>
      </c>
      <c r="F1617" s="11" t="s">
        <v>544</v>
      </c>
      <c r="G1617" s="11" t="s">
        <v>561</v>
      </c>
      <c r="H1617" s="11" t="s">
        <v>262</v>
      </c>
      <c r="I1617" s="11" t="s">
        <v>3422</v>
      </c>
      <c r="J1617" t="str">
        <f>IF(L1617="","",VLOOKUP(L1617,Продукция!B:D,3,0))</f>
        <v>Биологический_материал</v>
      </c>
      <c r="K1617" t="str">
        <f>IF(L1617="","",VLOOKUP(L1617,Продукция!B:C,2,0))</f>
        <v>Сыворотка крови</v>
      </c>
      <c r="L1617" s="151" t="s">
        <v>302</v>
      </c>
      <c r="M1617">
        <f>IF(L1617="","",VLOOKUP(L1617,Продукция!B:L,11,0))</f>
        <v>0</v>
      </c>
      <c r="N1617" s="11" t="s">
        <v>873</v>
      </c>
      <c r="P1617" s="11" t="s">
        <v>340</v>
      </c>
      <c r="Q1617" s="11" t="s">
        <v>854</v>
      </c>
      <c r="R1617" s="153" t="s">
        <v>5227</v>
      </c>
      <c r="S1617" s="11">
        <v>20</v>
      </c>
      <c r="T1617" s="11" t="s">
        <v>5228</v>
      </c>
      <c r="V1617" s="14">
        <v>45721</v>
      </c>
      <c r="Z1617" s="11" t="s">
        <v>4823</v>
      </c>
      <c r="AA1617" s="15">
        <v>0.40625</v>
      </c>
      <c r="AB1617" t="str">
        <f>IF(L1617="","",VLOOKUP(L1617&amp;I1617,Продукция!A:I,9,0))</f>
        <v>рекомендация производителя набора</v>
      </c>
      <c r="AC1617" s="14">
        <v>45733</v>
      </c>
      <c r="AD1617" s="11" t="s">
        <v>2676</v>
      </c>
      <c r="AE1617" s="11" t="s">
        <v>4823</v>
      </c>
      <c r="AF1617" t="str">
        <f>IF(AD1617="","",VLOOKUP(AD1617,'Сотрудники и ссылки'!A:B,2,0))</f>
        <v>Серолог</v>
      </c>
      <c r="AG1617">
        <f>IF(AD1617="","",VLOOKUP(AD1617,'Сотрудники и ссылки'!A:C,3,0))</f>
        <v>20007746</v>
      </c>
      <c r="AH1617" s="11" t="s">
        <v>2676</v>
      </c>
      <c r="AI1617" t="str">
        <f>IF(AH1617="","",VLOOKUP(AH1617,'Сотрудники и ссылки'!A:B,2,0))</f>
        <v>Серолог</v>
      </c>
      <c r="AJ1617">
        <f>IF(AH1617="","",VLOOKUP(AH1617,'Сотрудники и ссылки'!A:C,3,0))</f>
        <v>20007746</v>
      </c>
      <c r="AK1617" s="14">
        <v>45733</v>
      </c>
      <c r="AL1617" s="2">
        <f>IF(AK1617="","",AK1617+VLOOKUP(I1617,'Вид исследования'!B:E,4,0))</f>
        <v>45734</v>
      </c>
      <c r="AM1617" s="2">
        <f>IF(AK1617="","",AK1617+VLOOKUP(I1617,'Вид исследования'!B:F,5,0))</f>
        <v>45734</v>
      </c>
      <c r="AN1617" s="156">
        <v>45733</v>
      </c>
      <c r="AP1617" s="11" t="s">
        <v>189</v>
      </c>
      <c r="AQ1617" t="str">
        <f>IFERROR(IF(L1617="","",VLOOKUP(L1617&amp;I1617,Продукция!A:K,11,0)),"обратитесь к админ справочника")</f>
        <v>согласно рекомендациям производителя теста</v>
      </c>
      <c r="AR1617" s="11" t="s">
        <v>4823</v>
      </c>
      <c r="AS1617" t="str">
        <f>IFERROR(IF(L1617="","",VLOOKUP(L1617&amp;I1617,Продукция!A:J,10,0)),"обратитесь к админ справочника")</f>
        <v>инструкция тест- ситема Биочек СК -114</v>
      </c>
      <c r="AT1617" s="11" t="s">
        <v>4823</v>
      </c>
      <c r="AU1617" s="11" t="s">
        <v>4823</v>
      </c>
      <c r="AV1617" s="11" t="s">
        <v>2676</v>
      </c>
      <c r="AW1617" s="11" t="s">
        <v>4824</v>
      </c>
      <c r="AX1617" s="11" t="s">
        <v>561</v>
      </c>
      <c r="AY1617" s="11" t="s">
        <v>1081</v>
      </c>
      <c r="AZ1617" s="11">
        <v>155</v>
      </c>
      <c r="BA1617" s="11">
        <v>1</v>
      </c>
      <c r="BC1617" s="11" t="s">
        <v>4825</v>
      </c>
    </row>
    <row r="1618" spans="1:55" x14ac:dyDescent="0.25">
      <c r="A1618" t="str">
        <f t="shared" si="30"/>
        <v>С/451MS (BioChek) микоплазма синовия уровень антител</v>
      </c>
      <c r="B1618" t="str">
        <f>IF(E1618="","",INDEX(Лаборатории!A:A,MATCH('Производственный контроль'!E1618,Лаборатории!B:B,0)))</f>
        <v xml:space="preserve">КУРИНОЕ ЦАРСТВО АО </v>
      </c>
      <c r="C1618" t="str">
        <f>IF(E1618="","",VLOOKUP(E1618,Лаборатории!B:D,3,0))</f>
        <v>U377_CHL</v>
      </c>
      <c r="D1618" s="12">
        <v>45723</v>
      </c>
      <c r="E1618" s="11" t="s">
        <v>793</v>
      </c>
      <c r="F1618" s="11" t="s">
        <v>544</v>
      </c>
      <c r="G1618" s="11" t="s">
        <v>561</v>
      </c>
      <c r="H1618" s="11" t="s">
        <v>262</v>
      </c>
      <c r="I1618" s="11" t="s">
        <v>3423</v>
      </c>
      <c r="J1618" t="str">
        <f>IF(L1618="","",VLOOKUP(L1618,Продукция!B:D,3,0))</f>
        <v>Биологический_материал</v>
      </c>
      <c r="K1618" t="str">
        <f>IF(L1618="","",VLOOKUP(L1618,Продукция!B:C,2,0))</f>
        <v>Сыворотка крови</v>
      </c>
      <c r="L1618" s="151" t="s">
        <v>302</v>
      </c>
      <c r="M1618">
        <f>IF(L1618="","",VLOOKUP(L1618,Продукция!B:L,11,0))</f>
        <v>0</v>
      </c>
      <c r="N1618" s="11" t="s">
        <v>873</v>
      </c>
      <c r="P1618" s="11" t="s">
        <v>340</v>
      </c>
      <c r="Q1618" s="11" t="s">
        <v>854</v>
      </c>
      <c r="R1618" s="153" t="s">
        <v>5229</v>
      </c>
      <c r="S1618" s="11">
        <v>20</v>
      </c>
      <c r="T1618" s="11" t="s">
        <v>5228</v>
      </c>
      <c r="V1618" s="14">
        <v>45719</v>
      </c>
      <c r="Z1618" s="11" t="s">
        <v>4823</v>
      </c>
      <c r="AA1618" s="15">
        <v>0.40625</v>
      </c>
      <c r="AB1618" t="str">
        <f>IF(L1618="","",VLOOKUP(L1618&amp;I1618,Продукция!A:I,9,0))</f>
        <v>рекомендация производителя набора</v>
      </c>
      <c r="AC1618" s="14">
        <v>45733</v>
      </c>
      <c r="AD1618" s="11" t="s">
        <v>2673</v>
      </c>
      <c r="AE1618" s="11" t="s">
        <v>4823</v>
      </c>
      <c r="AF1618" t="str">
        <f>IF(AD1618="","",VLOOKUP(AD1618,'Сотрудники и ссылки'!A:B,2,0))</f>
        <v>Серолог</v>
      </c>
      <c r="AG1618">
        <f>IF(AD1618="","",VLOOKUP(AD1618,'Сотрудники и ссылки'!A:C,3,0))</f>
        <v>20001771</v>
      </c>
      <c r="AH1618" s="11" t="s">
        <v>2673</v>
      </c>
      <c r="AI1618" t="str">
        <f>IF(AH1618="","",VLOOKUP(AH1618,'Сотрудники и ссылки'!A:B,2,0))</f>
        <v>Серолог</v>
      </c>
      <c r="AJ1618">
        <f>IF(AH1618="","",VLOOKUP(AH1618,'Сотрудники и ссылки'!A:C,3,0))</f>
        <v>20001771</v>
      </c>
      <c r="AK1618" s="14">
        <v>45733</v>
      </c>
      <c r="AL1618" s="2">
        <f>IF(AK1618="","",AK1618+VLOOKUP(I1618,'Вид исследования'!B:E,4,0))</f>
        <v>45734</v>
      </c>
      <c r="AM1618" s="2">
        <f>IF(AK1618="","",AK1618+VLOOKUP(I1618,'Вид исследования'!B:F,5,0))</f>
        <v>45734</v>
      </c>
      <c r="AN1618" s="156">
        <v>45733</v>
      </c>
      <c r="AP1618" s="11" t="s">
        <v>189</v>
      </c>
      <c r="AQ1618" t="str">
        <f>IFERROR(IF(L1618="","",VLOOKUP(L1618&amp;I1618,Продукция!A:K,11,0)),"обратитесь к админ справочника")</f>
        <v>согласно рекомендациям производителя теста</v>
      </c>
      <c r="AR1618" s="11" t="s">
        <v>4823</v>
      </c>
      <c r="AS1618" t="str">
        <f>IFERROR(IF(L1618="","",VLOOKUP(L1618&amp;I1618,Продукция!A:J,10,0)),"обратитесь к админ справочника")</f>
        <v>инструкция тест- ситема Биочек СК -115</v>
      </c>
      <c r="AT1618" s="11" t="s">
        <v>4823</v>
      </c>
      <c r="AU1618" s="11" t="s">
        <v>4823</v>
      </c>
      <c r="AV1618" s="11" t="s">
        <v>2673</v>
      </c>
      <c r="AW1618" s="11" t="s">
        <v>4824</v>
      </c>
      <c r="AX1618" s="11" t="s">
        <v>561</v>
      </c>
      <c r="AY1618" s="11" t="s">
        <v>1060</v>
      </c>
      <c r="AZ1618" s="11">
        <v>155</v>
      </c>
      <c r="BA1618" s="11">
        <v>1</v>
      </c>
      <c r="BC1618" s="11" t="s">
        <v>4825</v>
      </c>
    </row>
    <row r="1619" spans="1:55" x14ac:dyDescent="0.25">
      <c r="A1619" t="str">
        <f t="shared" si="30"/>
        <v>С/451MS (BioChek) микоплазма синовия уровень антител</v>
      </c>
      <c r="B1619" t="str">
        <f>IF(E1619="","",INDEX(Лаборатории!A:A,MATCH('Производственный контроль'!E1619,Лаборатории!B:B,0)))</f>
        <v xml:space="preserve">КУРИНОЕ ЦАРСТВО АО </v>
      </c>
      <c r="C1619" t="str">
        <f>IF(E1619="","",VLOOKUP(E1619,Лаборатории!B:D,3,0))</f>
        <v>U377_CHL</v>
      </c>
      <c r="D1619" s="12">
        <v>45723</v>
      </c>
      <c r="E1619" s="11" t="s">
        <v>793</v>
      </c>
      <c r="F1619" s="11" t="s">
        <v>544</v>
      </c>
      <c r="G1619" s="11" t="s">
        <v>561</v>
      </c>
      <c r="H1619" s="11" t="s">
        <v>262</v>
      </c>
      <c r="I1619" s="11" t="s">
        <v>3423</v>
      </c>
      <c r="J1619" t="str">
        <f>IF(L1619="","",VLOOKUP(L1619,Продукция!B:D,3,0))</f>
        <v>Биологический_материал</v>
      </c>
      <c r="K1619" t="str">
        <f>IF(L1619="","",VLOOKUP(L1619,Продукция!B:C,2,0))</f>
        <v>Сыворотка крови</v>
      </c>
      <c r="L1619" s="151" t="s">
        <v>302</v>
      </c>
      <c r="M1619">
        <f>IF(L1619="","",VLOOKUP(L1619,Продукция!B:L,11,0))</f>
        <v>0</v>
      </c>
      <c r="N1619" s="11" t="s">
        <v>873</v>
      </c>
      <c r="P1619" s="11" t="s">
        <v>340</v>
      </c>
      <c r="Q1619" s="11" t="s">
        <v>854</v>
      </c>
      <c r="R1619" s="153" t="s">
        <v>5227</v>
      </c>
      <c r="S1619" s="11">
        <v>20</v>
      </c>
      <c r="T1619" s="11" t="s">
        <v>5228</v>
      </c>
      <c r="V1619" s="14">
        <v>45721</v>
      </c>
      <c r="Z1619" s="11" t="s">
        <v>4823</v>
      </c>
      <c r="AA1619" s="15">
        <v>0.40625</v>
      </c>
      <c r="AB1619" t="str">
        <f>IF(L1619="","",VLOOKUP(L1619&amp;I1619,Продукция!A:I,9,0))</f>
        <v>рекомендация производителя набора</v>
      </c>
      <c r="AC1619" s="14">
        <v>45733</v>
      </c>
      <c r="AD1619" s="11" t="s">
        <v>2673</v>
      </c>
      <c r="AE1619" s="11" t="s">
        <v>4823</v>
      </c>
      <c r="AF1619" t="str">
        <f>IF(AD1619="","",VLOOKUP(AD1619,'Сотрудники и ссылки'!A:B,2,0))</f>
        <v>Серолог</v>
      </c>
      <c r="AG1619">
        <f>IF(AD1619="","",VLOOKUP(AD1619,'Сотрудники и ссылки'!A:C,3,0))</f>
        <v>20001771</v>
      </c>
      <c r="AH1619" s="11" t="s">
        <v>2673</v>
      </c>
      <c r="AI1619" t="str">
        <f>IF(AH1619="","",VLOOKUP(AH1619,'Сотрудники и ссылки'!A:B,2,0))</f>
        <v>Серолог</v>
      </c>
      <c r="AJ1619">
        <f>IF(AH1619="","",VLOOKUP(AH1619,'Сотрудники и ссылки'!A:C,3,0))</f>
        <v>20001771</v>
      </c>
      <c r="AK1619" s="14">
        <v>45733</v>
      </c>
      <c r="AL1619" s="2">
        <f>IF(AK1619="","",AK1619+VLOOKUP(I1619,'Вид исследования'!B:E,4,0))</f>
        <v>45734</v>
      </c>
      <c r="AM1619" s="2">
        <f>IF(AK1619="","",AK1619+VLOOKUP(I1619,'Вид исследования'!B:F,5,0))</f>
        <v>45734</v>
      </c>
      <c r="AN1619" s="156">
        <v>45733</v>
      </c>
      <c r="AP1619" s="11" t="s">
        <v>189</v>
      </c>
      <c r="AQ1619" t="str">
        <f>IFERROR(IF(L1619="","",VLOOKUP(L1619&amp;I1619,Продукция!A:K,11,0)),"обратитесь к админ справочника")</f>
        <v>согласно рекомендациям производителя теста</v>
      </c>
      <c r="AR1619" s="11" t="s">
        <v>4823</v>
      </c>
      <c r="AS1619" t="str">
        <f>IFERROR(IF(L1619="","",VLOOKUP(L1619&amp;I1619,Продукция!A:J,10,0)),"обратитесь к админ справочника")</f>
        <v>инструкция тест- ситема Биочек СК -115</v>
      </c>
      <c r="AT1619" s="11" t="s">
        <v>4823</v>
      </c>
      <c r="AU1619" s="11" t="s">
        <v>4823</v>
      </c>
      <c r="AV1619" s="11" t="s">
        <v>2673</v>
      </c>
      <c r="AW1619" s="11" t="s">
        <v>4824</v>
      </c>
      <c r="AX1619" s="11" t="s">
        <v>561</v>
      </c>
      <c r="AY1619" s="11" t="s">
        <v>1081</v>
      </c>
      <c r="AZ1619" s="11">
        <v>155</v>
      </c>
      <c r="BA1619" s="11">
        <v>1</v>
      </c>
      <c r="BC1619" s="11" t="s">
        <v>4825</v>
      </c>
    </row>
    <row r="1620" spans="1:55" x14ac:dyDescent="0.25">
      <c r="A1620" t="str">
        <f t="shared" si="30"/>
        <v>С/452Болезнь Ньюкасла уровень антител</v>
      </c>
      <c r="B1620" t="str">
        <f>IF(E1620="","",INDEX(Лаборатории!A:A,MATCH('Производственный контроль'!E1620,Лаборатории!B:B,0)))</f>
        <v xml:space="preserve">КУРИНОЕ ЦАРСТВО АО </v>
      </c>
      <c r="C1620" t="str">
        <f>IF(E1620="","",VLOOKUP(E1620,Лаборатории!B:D,3,0))</f>
        <v>U377_CHL</v>
      </c>
      <c r="D1620" s="12">
        <v>45723</v>
      </c>
      <c r="E1620" s="11" t="s">
        <v>793</v>
      </c>
      <c r="F1620" s="11" t="s">
        <v>544</v>
      </c>
      <c r="G1620" s="11" t="s">
        <v>698</v>
      </c>
      <c r="H1620" s="11" t="s">
        <v>312</v>
      </c>
      <c r="I1620" s="11" t="s">
        <v>3434</v>
      </c>
      <c r="J1620" t="str">
        <f>IF(L1620="","",VLOOKUP(L1620,Продукция!B:D,3,0))</f>
        <v>Биологический_материал</v>
      </c>
      <c r="K1620" t="str">
        <f>IF(L1620="","",VLOOKUP(L1620,Продукция!B:C,2,0))</f>
        <v>Сыворотка крови</v>
      </c>
      <c r="L1620" s="151" t="s">
        <v>302</v>
      </c>
      <c r="M1620">
        <f>IF(L1620="","",VLOOKUP(L1620,Продукция!B:L,11,0))</f>
        <v>0</v>
      </c>
      <c r="N1620" s="11" t="s">
        <v>873</v>
      </c>
      <c r="P1620" s="11" t="s">
        <v>340</v>
      </c>
      <c r="Q1620" s="11" t="s">
        <v>854</v>
      </c>
      <c r="R1620" s="153" t="s">
        <v>4865</v>
      </c>
      <c r="S1620" s="11">
        <v>20</v>
      </c>
      <c r="T1620" s="11" t="s">
        <v>5230</v>
      </c>
      <c r="V1620" s="14">
        <v>45713</v>
      </c>
      <c r="Z1620" s="11" t="s">
        <v>4823</v>
      </c>
      <c r="AA1620" s="15">
        <v>0.40625</v>
      </c>
      <c r="AB1620" t="str">
        <f>IF(L1620="","",VLOOKUP(L1620&amp;I1620,Продукция!A:I,9,0))</f>
        <v>рекомендация производителя набора</v>
      </c>
      <c r="AC1620" s="14">
        <v>45728</v>
      </c>
      <c r="AD1620" s="11" t="s">
        <v>2676</v>
      </c>
      <c r="AE1620" s="11" t="s">
        <v>4823</v>
      </c>
      <c r="AF1620" t="str">
        <f>IF(AD1620="","",VLOOKUP(AD1620,'Сотрудники и ссылки'!A:B,2,0))</f>
        <v>Серолог</v>
      </c>
      <c r="AG1620">
        <f>IF(AD1620="","",VLOOKUP(AD1620,'Сотрудники и ссылки'!A:C,3,0))</f>
        <v>20007746</v>
      </c>
      <c r="AH1620" s="11" t="s">
        <v>2676</v>
      </c>
      <c r="AI1620" t="str">
        <f>IF(AH1620="","",VLOOKUP(AH1620,'Сотрудники и ссылки'!A:B,2,0))</f>
        <v>Серолог</v>
      </c>
      <c r="AJ1620">
        <f>IF(AH1620="","",VLOOKUP(AH1620,'Сотрудники и ссылки'!A:C,3,0))</f>
        <v>20007746</v>
      </c>
      <c r="AK1620" s="14">
        <v>45728</v>
      </c>
      <c r="AL1620" s="2">
        <f>IF(AK1620="","",AK1620+VLOOKUP(I1620,'Вид исследования'!B:E,4,0))</f>
        <v>45729</v>
      </c>
      <c r="AM1620" s="2">
        <f>IF(AK1620="","",AK1620+VLOOKUP(I1620,'Вид исследования'!B:F,5,0))</f>
        <v>45729</v>
      </c>
      <c r="AN1620" s="14">
        <v>45728</v>
      </c>
      <c r="AP1620" s="11" t="s">
        <v>189</v>
      </c>
      <c r="AQ1620" t="str">
        <f>IFERROR(IF(L1620="","",VLOOKUP(L1620&amp;I1620,Продукция!A:K,11,0)),"обратитесь к админ справочника")</f>
        <v>согласно рекомендациям производителя теста</v>
      </c>
      <c r="AR1620" s="11" t="s">
        <v>4823</v>
      </c>
      <c r="AS1620" t="str">
        <f>IFERROR(IF(L1620="","",VLOOKUP(L1620&amp;I1620,Продукция!A:J,10,0)),"обратитесь к админ справочника")</f>
        <v>инструкция по применению набора РЗГА Ньюкасла</v>
      </c>
      <c r="AT1620" s="11" t="s">
        <v>4823</v>
      </c>
      <c r="AU1620" s="11" t="s">
        <v>4823</v>
      </c>
      <c r="AV1620" s="11" t="s">
        <v>2676</v>
      </c>
      <c r="AW1620" s="11" t="s">
        <v>4824</v>
      </c>
      <c r="AX1620" s="11" t="s">
        <v>698</v>
      </c>
      <c r="AZ1620" s="11">
        <v>1</v>
      </c>
      <c r="BA1620" s="11">
        <v>1</v>
      </c>
      <c r="BC1620" s="11" t="s">
        <v>4867</v>
      </c>
    </row>
    <row r="1621" spans="1:55" x14ac:dyDescent="0.25">
      <c r="A1621" t="str">
        <f t="shared" si="30"/>
        <v>С/452Болезнь Ньюкасла уровень антител</v>
      </c>
      <c r="B1621" t="str">
        <f>IF(E1621="","",INDEX(Лаборатории!A:A,MATCH('Производственный контроль'!E1621,Лаборатории!B:B,0)))</f>
        <v xml:space="preserve">КУРИНОЕ ЦАРСТВО АО </v>
      </c>
      <c r="C1621" t="str">
        <f>IF(E1621="","",VLOOKUP(E1621,Лаборатории!B:D,3,0))</f>
        <v>U377_CHL</v>
      </c>
      <c r="D1621" s="12">
        <v>45723</v>
      </c>
      <c r="E1621" s="11" t="s">
        <v>793</v>
      </c>
      <c r="F1621" s="11" t="s">
        <v>544</v>
      </c>
      <c r="G1621" s="11" t="s">
        <v>698</v>
      </c>
      <c r="H1621" s="11" t="s">
        <v>312</v>
      </c>
      <c r="I1621" s="11" t="s">
        <v>3434</v>
      </c>
      <c r="J1621" t="str">
        <f>IF(L1621="","",VLOOKUP(L1621,Продукция!B:D,3,0))</f>
        <v>Биологический_материал</v>
      </c>
      <c r="K1621" t="str">
        <f>IF(L1621="","",VLOOKUP(L1621,Продукция!B:C,2,0))</f>
        <v>Сыворотка крови</v>
      </c>
      <c r="L1621" s="151" t="s">
        <v>302</v>
      </c>
      <c r="M1621">
        <f>IF(L1621="","",VLOOKUP(L1621,Продукция!B:L,11,0))</f>
        <v>0</v>
      </c>
      <c r="N1621" s="11" t="s">
        <v>873</v>
      </c>
      <c r="P1621" s="11" t="s">
        <v>340</v>
      </c>
      <c r="Q1621" s="11" t="s">
        <v>854</v>
      </c>
      <c r="R1621" s="153" t="s">
        <v>4865</v>
      </c>
      <c r="S1621" s="11">
        <v>20</v>
      </c>
      <c r="T1621" s="11" t="s">
        <v>5230</v>
      </c>
      <c r="V1621" s="14">
        <v>45716</v>
      </c>
      <c r="Z1621" s="11" t="s">
        <v>4823</v>
      </c>
      <c r="AA1621" s="15">
        <v>0.40625</v>
      </c>
      <c r="AB1621" t="str">
        <f>IF(L1621="","",VLOOKUP(L1621&amp;I1621,Продукция!A:I,9,0))</f>
        <v>рекомендация производителя набора</v>
      </c>
      <c r="AC1621" s="14">
        <v>45728</v>
      </c>
      <c r="AD1621" s="11" t="s">
        <v>2676</v>
      </c>
      <c r="AE1621" s="11" t="s">
        <v>4823</v>
      </c>
      <c r="AF1621" t="str">
        <f>IF(AD1621="","",VLOOKUP(AD1621,'Сотрудники и ссылки'!A:B,2,0))</f>
        <v>Серолог</v>
      </c>
      <c r="AG1621">
        <f>IF(AD1621="","",VLOOKUP(AD1621,'Сотрудники и ссылки'!A:C,3,0))</f>
        <v>20007746</v>
      </c>
      <c r="AH1621" s="11" t="s">
        <v>2676</v>
      </c>
      <c r="AI1621" t="str">
        <f>IF(AH1621="","",VLOOKUP(AH1621,'Сотрудники и ссылки'!A:B,2,0))</f>
        <v>Серолог</v>
      </c>
      <c r="AJ1621">
        <f>IF(AH1621="","",VLOOKUP(AH1621,'Сотрудники и ссылки'!A:C,3,0))</f>
        <v>20007746</v>
      </c>
      <c r="AK1621" s="14">
        <v>45728</v>
      </c>
      <c r="AL1621" s="2">
        <f>IF(AK1621="","",AK1621+VLOOKUP(I1621,'Вид исследования'!B:E,4,0))</f>
        <v>45729</v>
      </c>
      <c r="AM1621" s="2">
        <f>IF(AK1621="","",AK1621+VLOOKUP(I1621,'Вид исследования'!B:F,5,0))</f>
        <v>45729</v>
      </c>
      <c r="AN1621" s="14">
        <v>45728</v>
      </c>
      <c r="AP1621" s="11" t="s">
        <v>189</v>
      </c>
      <c r="AQ1621" t="str">
        <f>IFERROR(IF(L1621="","",VLOOKUP(L1621&amp;I1621,Продукция!A:K,11,0)),"обратитесь к админ справочника")</f>
        <v>согласно рекомендациям производителя теста</v>
      </c>
      <c r="AR1621" s="11" t="s">
        <v>4823</v>
      </c>
      <c r="AS1621" t="str">
        <f>IFERROR(IF(L1621="","",VLOOKUP(L1621&amp;I1621,Продукция!A:J,10,0)),"обратитесь к админ справочника")</f>
        <v>инструкция по применению набора РЗГА Ньюкасла</v>
      </c>
      <c r="AT1621" s="11" t="s">
        <v>4823</v>
      </c>
      <c r="AU1621" s="11" t="s">
        <v>4823</v>
      </c>
      <c r="AV1621" s="11" t="s">
        <v>2676</v>
      </c>
      <c r="AW1621" s="11" t="s">
        <v>4824</v>
      </c>
      <c r="AX1621" s="11" t="s">
        <v>698</v>
      </c>
      <c r="AZ1621" s="11">
        <v>1</v>
      </c>
      <c r="BA1621" s="11">
        <v>1</v>
      </c>
      <c r="BC1621" s="11" t="s">
        <v>4867</v>
      </c>
    </row>
    <row r="1622" spans="1:55" x14ac:dyDescent="0.25">
      <c r="A1622" t="str">
        <f t="shared" si="30"/>
        <v>С/452Болезнь Ньюкасла уровень антител</v>
      </c>
      <c r="B1622" t="str">
        <f>IF(E1622="","",INDEX(Лаборатории!A:A,MATCH('Производственный контроль'!E1622,Лаборатории!B:B,0)))</f>
        <v xml:space="preserve">КУРИНОЕ ЦАРСТВО АО </v>
      </c>
      <c r="C1622" t="str">
        <f>IF(E1622="","",VLOOKUP(E1622,Лаборатории!B:D,3,0))</f>
        <v>U377_CHL</v>
      </c>
      <c r="D1622" s="12">
        <v>45723</v>
      </c>
      <c r="E1622" s="11" t="s">
        <v>793</v>
      </c>
      <c r="F1622" s="11" t="s">
        <v>544</v>
      </c>
      <c r="G1622" s="11" t="s">
        <v>698</v>
      </c>
      <c r="H1622" s="11" t="s">
        <v>312</v>
      </c>
      <c r="I1622" s="11" t="s">
        <v>3434</v>
      </c>
      <c r="J1622" t="str">
        <f>IF(L1622="","",VLOOKUP(L1622,Продукция!B:D,3,0))</f>
        <v>Биологический_материал</v>
      </c>
      <c r="K1622" t="str">
        <f>IF(L1622="","",VLOOKUP(L1622,Продукция!B:C,2,0))</f>
        <v>Сыворотка крови</v>
      </c>
      <c r="L1622" s="151" t="s">
        <v>302</v>
      </c>
      <c r="M1622">
        <f>IF(L1622="","",VLOOKUP(L1622,Продукция!B:L,11,0))</f>
        <v>0</v>
      </c>
      <c r="N1622" s="11" t="s">
        <v>873</v>
      </c>
      <c r="P1622" s="11" t="s">
        <v>340</v>
      </c>
      <c r="Q1622" s="11" t="s">
        <v>854</v>
      </c>
      <c r="R1622" s="153" t="s">
        <v>4865</v>
      </c>
      <c r="S1622" s="11">
        <v>20</v>
      </c>
      <c r="T1622" s="11" t="s">
        <v>5230</v>
      </c>
      <c r="V1622" s="14">
        <v>45722</v>
      </c>
      <c r="Z1622" s="11" t="s">
        <v>4823</v>
      </c>
      <c r="AA1622" s="15">
        <v>0.40625</v>
      </c>
      <c r="AB1622" t="str">
        <f>IF(L1622="","",VLOOKUP(L1622&amp;I1622,Продукция!A:I,9,0))</f>
        <v>рекомендация производителя набора</v>
      </c>
      <c r="AC1622" s="14">
        <v>45728</v>
      </c>
      <c r="AD1622" s="11" t="s">
        <v>2676</v>
      </c>
      <c r="AE1622" s="11" t="s">
        <v>4823</v>
      </c>
      <c r="AF1622" t="str">
        <f>IF(AD1622="","",VLOOKUP(AD1622,'Сотрудники и ссылки'!A:B,2,0))</f>
        <v>Серолог</v>
      </c>
      <c r="AG1622">
        <f>IF(AD1622="","",VLOOKUP(AD1622,'Сотрудники и ссылки'!A:C,3,0))</f>
        <v>20007746</v>
      </c>
      <c r="AH1622" s="11" t="s">
        <v>2676</v>
      </c>
      <c r="AI1622" t="str">
        <f>IF(AH1622="","",VLOOKUP(AH1622,'Сотрудники и ссылки'!A:B,2,0))</f>
        <v>Серолог</v>
      </c>
      <c r="AJ1622">
        <f>IF(AH1622="","",VLOOKUP(AH1622,'Сотрудники и ссылки'!A:C,3,0))</f>
        <v>20007746</v>
      </c>
      <c r="AK1622" s="14">
        <v>45728</v>
      </c>
      <c r="AL1622" s="2">
        <f>IF(AK1622="","",AK1622+VLOOKUP(I1622,'Вид исследования'!B:E,4,0))</f>
        <v>45729</v>
      </c>
      <c r="AM1622" s="2">
        <f>IF(AK1622="","",AK1622+VLOOKUP(I1622,'Вид исследования'!B:F,5,0))</f>
        <v>45729</v>
      </c>
      <c r="AN1622" s="14">
        <v>45728</v>
      </c>
      <c r="AP1622" s="11" t="s">
        <v>189</v>
      </c>
      <c r="AQ1622" t="str">
        <f>IFERROR(IF(L1622="","",VLOOKUP(L1622&amp;I1622,Продукция!A:K,11,0)),"обратитесь к админ справочника")</f>
        <v>согласно рекомендациям производителя теста</v>
      </c>
      <c r="AR1622" s="11" t="s">
        <v>4823</v>
      </c>
      <c r="AS1622" t="str">
        <f>IFERROR(IF(L1622="","",VLOOKUP(L1622&amp;I1622,Продукция!A:J,10,0)),"обратитесь к админ справочника")</f>
        <v>инструкция по применению набора РЗГА Ньюкасла</v>
      </c>
      <c r="AT1622" s="11" t="s">
        <v>4823</v>
      </c>
      <c r="AU1622" s="11" t="s">
        <v>4823</v>
      </c>
      <c r="AV1622" s="11" t="s">
        <v>2676</v>
      </c>
      <c r="AW1622" s="11" t="s">
        <v>4824</v>
      </c>
      <c r="AX1622" s="11" t="s">
        <v>698</v>
      </c>
      <c r="AZ1622" s="11">
        <v>1</v>
      </c>
      <c r="BA1622" s="11">
        <v>1</v>
      </c>
      <c r="BC1622" s="11" t="s">
        <v>4867</v>
      </c>
    </row>
    <row r="1623" spans="1:55" x14ac:dyDescent="0.25">
      <c r="A1623" t="str">
        <f t="shared" ref="A1623:A1686" si="31">T1623&amp;I1623</f>
        <v>С/452Вирус гриппа птиц подтипа H9 уровень антител (ВНИИЗЖ)</v>
      </c>
      <c r="B1623" t="str">
        <f>IF(E1623="","",INDEX(Лаборатории!A:A,MATCH('Производственный контроль'!E1623,Лаборатории!B:B,0)))</f>
        <v xml:space="preserve">КУРИНОЕ ЦАРСТВО АО </v>
      </c>
      <c r="C1623" t="str">
        <f>IF(E1623="","",VLOOKUP(E1623,Лаборатории!B:D,3,0))</f>
        <v>U377_CHL</v>
      </c>
      <c r="D1623" s="12">
        <v>45723</v>
      </c>
      <c r="E1623" s="11" t="s">
        <v>793</v>
      </c>
      <c r="F1623" s="11" t="s">
        <v>544</v>
      </c>
      <c r="G1623" s="11" t="s">
        <v>698</v>
      </c>
      <c r="H1623" s="11" t="s">
        <v>312</v>
      </c>
      <c r="I1623" s="11" t="s">
        <v>3435</v>
      </c>
      <c r="J1623" t="str">
        <f>IF(L1623="","",VLOOKUP(L1623,Продукция!B:D,3,0))</f>
        <v>Биологический_материал</v>
      </c>
      <c r="K1623" t="str">
        <f>IF(L1623="","",VLOOKUP(L1623,Продукция!B:C,2,0))</f>
        <v>Сыворотка крови</v>
      </c>
      <c r="L1623" s="151" t="s">
        <v>302</v>
      </c>
      <c r="M1623">
        <f>IF(L1623="","",VLOOKUP(L1623,Продукция!B:L,11,0))</f>
        <v>0</v>
      </c>
      <c r="N1623" s="11" t="s">
        <v>873</v>
      </c>
      <c r="P1623" s="11" t="s">
        <v>340</v>
      </c>
      <c r="Q1623" s="11" t="s">
        <v>854</v>
      </c>
      <c r="R1623" s="153" t="s">
        <v>4865</v>
      </c>
      <c r="S1623" s="11">
        <v>20</v>
      </c>
      <c r="T1623" s="11" t="s">
        <v>5230</v>
      </c>
      <c r="V1623" s="14">
        <v>45713</v>
      </c>
      <c r="Z1623" s="11" t="s">
        <v>4823</v>
      </c>
      <c r="AA1623" s="15">
        <v>0.40625</v>
      </c>
      <c r="AB1623" t="str">
        <f>IF(L1623="","",VLOOKUP(L1623&amp;I1623,Продукция!A:I,9,0))</f>
        <v>рекомендация производителя набора</v>
      </c>
      <c r="AC1623" s="14">
        <v>45728</v>
      </c>
      <c r="AD1623" s="11" t="s">
        <v>2676</v>
      </c>
      <c r="AE1623" s="11" t="s">
        <v>4823</v>
      </c>
      <c r="AF1623" t="str">
        <f>IF(AD1623="","",VLOOKUP(AD1623,'Сотрудники и ссылки'!A:B,2,0))</f>
        <v>Серолог</v>
      </c>
      <c r="AG1623">
        <f>IF(AD1623="","",VLOOKUP(AD1623,'Сотрудники и ссылки'!A:C,3,0))</f>
        <v>20007746</v>
      </c>
      <c r="AH1623" s="11" t="s">
        <v>2676</v>
      </c>
      <c r="AI1623" t="str">
        <f>IF(AH1623="","",VLOOKUP(AH1623,'Сотрудники и ссылки'!A:B,2,0))</f>
        <v>Серолог</v>
      </c>
      <c r="AJ1623">
        <f>IF(AH1623="","",VLOOKUP(AH1623,'Сотрудники и ссылки'!A:C,3,0))</f>
        <v>20007746</v>
      </c>
      <c r="AK1623" s="14">
        <v>45728</v>
      </c>
      <c r="AL1623" s="2">
        <f>IF(AK1623="","",AK1623+VLOOKUP(I1623,'Вид исследования'!B:E,4,0))</f>
        <v>45729</v>
      </c>
      <c r="AM1623" s="2">
        <f>IF(AK1623="","",AK1623+VLOOKUP(I1623,'Вид исследования'!B:F,5,0))</f>
        <v>45729</v>
      </c>
      <c r="AN1623" s="14">
        <v>45728</v>
      </c>
      <c r="AP1623" s="11" t="s">
        <v>189</v>
      </c>
      <c r="AQ1623" t="str">
        <f>IFERROR(IF(L1623="","",VLOOKUP(L1623&amp;I1623,Продукция!A:K,11,0)),"обратитесь к админ справочника")</f>
        <v>согласно рекомендациям производителя теста</v>
      </c>
      <c r="AR1623" s="11" t="s">
        <v>4823</v>
      </c>
      <c r="AS1623" t="str">
        <f>IFERROR(IF(L1623="","",VLOOKUP(L1623&amp;I1623,Продукция!A:J,10,0)),"обратитесь к админ справочника")</f>
        <v>инструкция по применению набора AI, Н9</v>
      </c>
      <c r="AT1623" s="11" t="s">
        <v>4823</v>
      </c>
      <c r="AU1623" s="11" t="s">
        <v>4823</v>
      </c>
      <c r="AV1623" s="11" t="s">
        <v>2676</v>
      </c>
      <c r="AW1623" s="11" t="s">
        <v>4824</v>
      </c>
      <c r="AX1623" s="11" t="s">
        <v>698</v>
      </c>
      <c r="AZ1623" s="11">
        <v>1</v>
      </c>
      <c r="BA1623" s="11">
        <v>1</v>
      </c>
      <c r="BC1623" s="11" t="s">
        <v>4867</v>
      </c>
    </row>
    <row r="1624" spans="1:55" x14ac:dyDescent="0.25">
      <c r="A1624" t="str">
        <f t="shared" si="31"/>
        <v>С/452Вирус гриппа птиц подтипа H9 уровень антител (ВНИИЗЖ)</v>
      </c>
      <c r="B1624" t="str">
        <f>IF(E1624="","",INDEX(Лаборатории!A:A,MATCH('Производственный контроль'!E1624,Лаборатории!B:B,0)))</f>
        <v xml:space="preserve">КУРИНОЕ ЦАРСТВО АО </v>
      </c>
      <c r="C1624" t="str">
        <f>IF(E1624="","",VLOOKUP(E1624,Лаборатории!B:D,3,0))</f>
        <v>U377_CHL</v>
      </c>
      <c r="D1624" s="12">
        <v>45723</v>
      </c>
      <c r="E1624" s="11" t="s">
        <v>793</v>
      </c>
      <c r="F1624" s="11" t="s">
        <v>544</v>
      </c>
      <c r="G1624" s="11" t="s">
        <v>698</v>
      </c>
      <c r="H1624" s="11" t="s">
        <v>312</v>
      </c>
      <c r="I1624" s="11" t="s">
        <v>3435</v>
      </c>
      <c r="J1624" t="str">
        <f>IF(L1624="","",VLOOKUP(L1624,Продукция!B:D,3,0))</f>
        <v>Биологический_материал</v>
      </c>
      <c r="K1624" t="str">
        <f>IF(L1624="","",VLOOKUP(L1624,Продукция!B:C,2,0))</f>
        <v>Сыворотка крови</v>
      </c>
      <c r="L1624" s="151" t="s">
        <v>302</v>
      </c>
      <c r="M1624">
        <f>IF(L1624="","",VLOOKUP(L1624,Продукция!B:L,11,0))</f>
        <v>0</v>
      </c>
      <c r="N1624" s="11" t="s">
        <v>873</v>
      </c>
      <c r="P1624" s="11" t="s">
        <v>340</v>
      </c>
      <c r="Q1624" s="11" t="s">
        <v>854</v>
      </c>
      <c r="R1624" s="153" t="s">
        <v>4865</v>
      </c>
      <c r="S1624" s="11">
        <v>20</v>
      </c>
      <c r="T1624" s="11" t="s">
        <v>5230</v>
      </c>
      <c r="V1624" s="14">
        <v>45716</v>
      </c>
      <c r="Z1624" s="11" t="s">
        <v>4823</v>
      </c>
      <c r="AA1624" s="15">
        <v>0.40625</v>
      </c>
      <c r="AB1624" t="str">
        <f>IF(L1624="","",VLOOKUP(L1624&amp;I1624,Продукция!A:I,9,0))</f>
        <v>рекомендация производителя набора</v>
      </c>
      <c r="AC1624" s="14">
        <v>45728</v>
      </c>
      <c r="AD1624" s="11" t="s">
        <v>2676</v>
      </c>
      <c r="AE1624" s="11" t="s">
        <v>4823</v>
      </c>
      <c r="AF1624" t="str">
        <f>IF(AD1624="","",VLOOKUP(AD1624,'Сотрудники и ссылки'!A:B,2,0))</f>
        <v>Серолог</v>
      </c>
      <c r="AG1624">
        <f>IF(AD1624="","",VLOOKUP(AD1624,'Сотрудники и ссылки'!A:C,3,0))</f>
        <v>20007746</v>
      </c>
      <c r="AH1624" s="11" t="s">
        <v>2676</v>
      </c>
      <c r="AI1624" t="str">
        <f>IF(AH1624="","",VLOOKUP(AH1624,'Сотрудники и ссылки'!A:B,2,0))</f>
        <v>Серолог</v>
      </c>
      <c r="AJ1624">
        <f>IF(AH1624="","",VLOOKUP(AH1624,'Сотрудники и ссылки'!A:C,3,0))</f>
        <v>20007746</v>
      </c>
      <c r="AK1624" s="14">
        <v>45728</v>
      </c>
      <c r="AL1624" s="2">
        <f>IF(AK1624="","",AK1624+VLOOKUP(I1624,'Вид исследования'!B:E,4,0))</f>
        <v>45729</v>
      </c>
      <c r="AM1624" s="2">
        <f>IF(AK1624="","",AK1624+VLOOKUP(I1624,'Вид исследования'!B:F,5,0))</f>
        <v>45729</v>
      </c>
      <c r="AN1624" s="14">
        <v>45728</v>
      </c>
      <c r="AP1624" s="11" t="s">
        <v>189</v>
      </c>
      <c r="AQ1624" t="str">
        <f>IFERROR(IF(L1624="","",VLOOKUP(L1624&amp;I1624,Продукция!A:K,11,0)),"обратитесь к админ справочника")</f>
        <v>согласно рекомендациям производителя теста</v>
      </c>
      <c r="AR1624" s="11" t="s">
        <v>4823</v>
      </c>
      <c r="AS1624" t="str">
        <f>IFERROR(IF(L1624="","",VLOOKUP(L1624&amp;I1624,Продукция!A:J,10,0)),"обратитесь к админ справочника")</f>
        <v>инструкция по применению набора AI, Н9</v>
      </c>
      <c r="AT1624" s="11" t="s">
        <v>4823</v>
      </c>
      <c r="AU1624" s="11" t="s">
        <v>4823</v>
      </c>
      <c r="AV1624" s="11" t="s">
        <v>2676</v>
      </c>
      <c r="AW1624" s="11" t="s">
        <v>4824</v>
      </c>
      <c r="AX1624" s="11" t="s">
        <v>698</v>
      </c>
      <c r="AZ1624" s="11">
        <v>1</v>
      </c>
      <c r="BA1624" s="11">
        <v>1</v>
      </c>
      <c r="BC1624" s="11" t="s">
        <v>4867</v>
      </c>
    </row>
    <row r="1625" spans="1:55" x14ac:dyDescent="0.25">
      <c r="A1625" t="str">
        <f t="shared" si="31"/>
        <v>С/452Вирус гриппа птиц подтипа H9 уровень антител (ВНИИЗЖ)</v>
      </c>
      <c r="B1625" t="str">
        <f>IF(E1625="","",INDEX(Лаборатории!A:A,MATCH('Производственный контроль'!E1625,Лаборатории!B:B,0)))</f>
        <v xml:space="preserve">КУРИНОЕ ЦАРСТВО АО </v>
      </c>
      <c r="C1625" t="str">
        <f>IF(E1625="","",VLOOKUP(E1625,Лаборатории!B:D,3,0))</f>
        <v>U377_CHL</v>
      </c>
      <c r="D1625" s="12">
        <v>45723</v>
      </c>
      <c r="E1625" s="11" t="s">
        <v>793</v>
      </c>
      <c r="F1625" s="11" t="s">
        <v>544</v>
      </c>
      <c r="G1625" s="11" t="s">
        <v>698</v>
      </c>
      <c r="H1625" s="11" t="s">
        <v>312</v>
      </c>
      <c r="I1625" s="11" t="s">
        <v>3435</v>
      </c>
      <c r="J1625" t="str">
        <f>IF(L1625="","",VLOOKUP(L1625,Продукция!B:D,3,0))</f>
        <v>Биологический_материал</v>
      </c>
      <c r="K1625" t="str">
        <f>IF(L1625="","",VLOOKUP(L1625,Продукция!B:C,2,0))</f>
        <v>Сыворотка крови</v>
      </c>
      <c r="L1625" s="151" t="s">
        <v>302</v>
      </c>
      <c r="M1625">
        <f>IF(L1625="","",VLOOKUP(L1625,Продукция!B:L,11,0))</f>
        <v>0</v>
      </c>
      <c r="N1625" s="11" t="s">
        <v>873</v>
      </c>
      <c r="P1625" s="11" t="s">
        <v>340</v>
      </c>
      <c r="Q1625" s="11" t="s">
        <v>854</v>
      </c>
      <c r="R1625" s="153" t="s">
        <v>4865</v>
      </c>
      <c r="S1625" s="11">
        <v>20</v>
      </c>
      <c r="T1625" s="11" t="s">
        <v>5230</v>
      </c>
      <c r="V1625" s="14">
        <v>45722</v>
      </c>
      <c r="Z1625" s="11" t="s">
        <v>4823</v>
      </c>
      <c r="AA1625" s="15">
        <v>0.40625</v>
      </c>
      <c r="AB1625" t="str">
        <f>IF(L1625="","",VLOOKUP(L1625&amp;I1625,Продукция!A:I,9,0))</f>
        <v>рекомендация производителя набора</v>
      </c>
      <c r="AC1625" s="14">
        <v>45728</v>
      </c>
      <c r="AD1625" s="11" t="s">
        <v>2676</v>
      </c>
      <c r="AE1625" s="11" t="s">
        <v>4823</v>
      </c>
      <c r="AF1625" t="str">
        <f>IF(AD1625="","",VLOOKUP(AD1625,'Сотрудники и ссылки'!A:B,2,0))</f>
        <v>Серолог</v>
      </c>
      <c r="AG1625">
        <f>IF(AD1625="","",VLOOKUP(AD1625,'Сотрудники и ссылки'!A:C,3,0))</f>
        <v>20007746</v>
      </c>
      <c r="AH1625" s="11" t="s">
        <v>2676</v>
      </c>
      <c r="AI1625" t="str">
        <f>IF(AH1625="","",VLOOKUP(AH1625,'Сотрудники и ссылки'!A:B,2,0))</f>
        <v>Серолог</v>
      </c>
      <c r="AJ1625">
        <f>IF(AH1625="","",VLOOKUP(AH1625,'Сотрудники и ссылки'!A:C,3,0))</f>
        <v>20007746</v>
      </c>
      <c r="AK1625" s="14">
        <v>45728</v>
      </c>
      <c r="AL1625" s="2">
        <f>IF(AK1625="","",AK1625+VLOOKUP(I1625,'Вид исследования'!B:E,4,0))</f>
        <v>45729</v>
      </c>
      <c r="AM1625" s="2">
        <f>IF(AK1625="","",AK1625+VLOOKUP(I1625,'Вид исследования'!B:F,5,0))</f>
        <v>45729</v>
      </c>
      <c r="AN1625" s="14">
        <v>45728</v>
      </c>
      <c r="AP1625" s="11" t="s">
        <v>189</v>
      </c>
      <c r="AQ1625" t="str">
        <f>IFERROR(IF(L1625="","",VLOOKUP(L1625&amp;I1625,Продукция!A:K,11,0)),"обратитесь к админ справочника")</f>
        <v>согласно рекомендациям производителя теста</v>
      </c>
      <c r="AR1625" s="11" t="s">
        <v>4823</v>
      </c>
      <c r="AS1625" t="str">
        <f>IFERROR(IF(L1625="","",VLOOKUP(L1625&amp;I1625,Продукция!A:J,10,0)),"обратитесь к админ справочника")</f>
        <v>инструкция по применению набора AI, Н9</v>
      </c>
      <c r="AT1625" s="11" t="s">
        <v>4823</v>
      </c>
      <c r="AU1625" s="11" t="s">
        <v>4823</v>
      </c>
      <c r="AV1625" s="11" t="s">
        <v>2676</v>
      </c>
      <c r="AW1625" s="11" t="s">
        <v>4824</v>
      </c>
      <c r="AX1625" s="11" t="s">
        <v>698</v>
      </c>
      <c r="AZ1625" s="11">
        <v>1</v>
      </c>
      <c r="BA1625" s="11">
        <v>1</v>
      </c>
      <c r="BC1625" s="11" t="s">
        <v>4867</v>
      </c>
    </row>
    <row r="1626" spans="1:55" x14ac:dyDescent="0.25">
      <c r="A1626" t="str">
        <f t="shared" si="31"/>
        <v>С/452Вирус гриппа птиц подтипа Н5 уровень антител (ВНИИЗЖ)</v>
      </c>
      <c r="B1626" t="str">
        <f>IF(E1626="","",INDEX(Лаборатории!A:A,MATCH('Производственный контроль'!E1626,Лаборатории!B:B,0)))</f>
        <v xml:space="preserve">КУРИНОЕ ЦАРСТВО АО </v>
      </c>
      <c r="C1626" t="str">
        <f>IF(E1626="","",VLOOKUP(E1626,Лаборатории!B:D,3,0))</f>
        <v>U377_CHL</v>
      </c>
      <c r="D1626" s="12">
        <v>45723</v>
      </c>
      <c r="E1626" s="11" t="s">
        <v>793</v>
      </c>
      <c r="F1626" s="11" t="s">
        <v>544</v>
      </c>
      <c r="G1626" s="11" t="s">
        <v>698</v>
      </c>
      <c r="H1626" s="11" t="s">
        <v>312</v>
      </c>
      <c r="I1626" s="11" t="s">
        <v>3437</v>
      </c>
      <c r="J1626" t="str">
        <f>IF(L1626="","",VLOOKUP(L1626,Продукция!B:D,3,0))</f>
        <v>Биологический_материал</v>
      </c>
      <c r="K1626" t="str">
        <f>IF(L1626="","",VLOOKUP(L1626,Продукция!B:C,2,0))</f>
        <v>Сыворотка крови</v>
      </c>
      <c r="L1626" s="151" t="s">
        <v>302</v>
      </c>
      <c r="M1626">
        <f>IF(L1626="","",VLOOKUP(L1626,Продукция!B:L,11,0))</f>
        <v>0</v>
      </c>
      <c r="N1626" s="11" t="s">
        <v>873</v>
      </c>
      <c r="P1626" s="11" t="s">
        <v>340</v>
      </c>
      <c r="Q1626" s="11" t="s">
        <v>854</v>
      </c>
      <c r="R1626" s="153" t="s">
        <v>4865</v>
      </c>
      <c r="S1626" s="11">
        <v>20</v>
      </c>
      <c r="T1626" s="11" t="s">
        <v>5230</v>
      </c>
      <c r="V1626" s="14">
        <v>45713</v>
      </c>
      <c r="Z1626" s="11" t="s">
        <v>4823</v>
      </c>
      <c r="AA1626" s="15">
        <v>0.40625</v>
      </c>
      <c r="AB1626" t="str">
        <f>IF(L1626="","",VLOOKUP(L1626&amp;I1626,Продукция!A:I,9,0))</f>
        <v>рекомендация производителя набора</v>
      </c>
      <c r="AC1626" s="14">
        <v>45728</v>
      </c>
      <c r="AD1626" s="11" t="s">
        <v>2676</v>
      </c>
      <c r="AE1626" s="11" t="s">
        <v>4823</v>
      </c>
      <c r="AF1626" t="str">
        <f>IF(AD1626="","",VLOOKUP(AD1626,'Сотрудники и ссылки'!A:B,2,0))</f>
        <v>Серолог</v>
      </c>
      <c r="AG1626">
        <f>IF(AD1626="","",VLOOKUP(AD1626,'Сотрудники и ссылки'!A:C,3,0))</f>
        <v>20007746</v>
      </c>
      <c r="AH1626" s="11" t="s">
        <v>2676</v>
      </c>
      <c r="AI1626" t="str">
        <f>IF(AH1626="","",VLOOKUP(AH1626,'Сотрудники и ссылки'!A:B,2,0))</f>
        <v>Серолог</v>
      </c>
      <c r="AJ1626">
        <f>IF(AH1626="","",VLOOKUP(AH1626,'Сотрудники и ссылки'!A:C,3,0))</f>
        <v>20007746</v>
      </c>
      <c r="AK1626" s="14">
        <v>45728</v>
      </c>
      <c r="AL1626" s="2">
        <f>IF(AK1626="","",AK1626+VLOOKUP(I1626,'Вид исследования'!B:E,4,0))</f>
        <v>45729</v>
      </c>
      <c r="AM1626" s="2">
        <f>IF(AK1626="","",AK1626+VLOOKUP(I1626,'Вид исследования'!B:F,5,0))</f>
        <v>45729</v>
      </c>
      <c r="AN1626" s="14">
        <v>45728</v>
      </c>
      <c r="AP1626" s="11" t="s">
        <v>189</v>
      </c>
      <c r="AQ1626" t="str">
        <f>IFERROR(IF(L1626="","",VLOOKUP(L1626&amp;I1626,Продукция!A:K,11,0)),"обратитесь к админ справочника")</f>
        <v>согласно рекомендациям производителя теста</v>
      </c>
      <c r="AR1626" s="11" t="s">
        <v>4823</v>
      </c>
      <c r="AS1626" t="str">
        <f>IFERROR(IF(L1626="","",VLOOKUP(L1626&amp;I1626,Продукция!A:J,10,0)),"обратитесь к админ справочника")</f>
        <v>инструкция по применению набора AI, Н5</v>
      </c>
      <c r="AT1626" s="11" t="s">
        <v>4823</v>
      </c>
      <c r="AU1626" s="11" t="s">
        <v>4823</v>
      </c>
      <c r="AV1626" s="11" t="s">
        <v>2676</v>
      </c>
      <c r="AW1626" s="11" t="s">
        <v>4824</v>
      </c>
      <c r="AX1626" s="11" t="s">
        <v>698</v>
      </c>
      <c r="AZ1626" s="11">
        <v>1</v>
      </c>
      <c r="BA1626" s="11">
        <v>1</v>
      </c>
      <c r="BC1626" s="11" t="s">
        <v>4867</v>
      </c>
    </row>
    <row r="1627" spans="1:55" x14ac:dyDescent="0.25">
      <c r="A1627" t="str">
        <f t="shared" si="31"/>
        <v>С/452Вирус гриппа птиц подтипа Н5 уровень антител (ВНИИЗЖ)</v>
      </c>
      <c r="B1627" t="str">
        <f>IF(E1627="","",INDEX(Лаборатории!A:A,MATCH('Производственный контроль'!E1627,Лаборатории!B:B,0)))</f>
        <v xml:space="preserve">КУРИНОЕ ЦАРСТВО АО </v>
      </c>
      <c r="C1627" t="str">
        <f>IF(E1627="","",VLOOKUP(E1627,Лаборатории!B:D,3,0))</f>
        <v>U377_CHL</v>
      </c>
      <c r="D1627" s="12">
        <v>45723</v>
      </c>
      <c r="E1627" s="11" t="s">
        <v>793</v>
      </c>
      <c r="F1627" s="11" t="s">
        <v>544</v>
      </c>
      <c r="G1627" s="11" t="s">
        <v>698</v>
      </c>
      <c r="H1627" s="11" t="s">
        <v>312</v>
      </c>
      <c r="I1627" s="11" t="s">
        <v>3437</v>
      </c>
      <c r="J1627" t="str">
        <f>IF(L1627="","",VLOOKUP(L1627,Продукция!B:D,3,0))</f>
        <v>Биологический_материал</v>
      </c>
      <c r="K1627" t="str">
        <f>IF(L1627="","",VLOOKUP(L1627,Продукция!B:C,2,0))</f>
        <v>Сыворотка крови</v>
      </c>
      <c r="L1627" s="151" t="s">
        <v>302</v>
      </c>
      <c r="M1627">
        <f>IF(L1627="","",VLOOKUP(L1627,Продукция!B:L,11,0))</f>
        <v>0</v>
      </c>
      <c r="N1627" s="11" t="s">
        <v>873</v>
      </c>
      <c r="P1627" s="11" t="s">
        <v>340</v>
      </c>
      <c r="Q1627" s="11" t="s">
        <v>854</v>
      </c>
      <c r="R1627" s="153" t="s">
        <v>4865</v>
      </c>
      <c r="S1627" s="11">
        <v>20</v>
      </c>
      <c r="T1627" s="11" t="s">
        <v>5230</v>
      </c>
      <c r="V1627" s="14">
        <v>45716</v>
      </c>
      <c r="Z1627" s="11" t="s">
        <v>4823</v>
      </c>
      <c r="AA1627" s="15">
        <v>0.40625</v>
      </c>
      <c r="AB1627" t="str">
        <f>IF(L1627="","",VLOOKUP(L1627&amp;I1627,Продукция!A:I,9,0))</f>
        <v>рекомендация производителя набора</v>
      </c>
      <c r="AC1627" s="14">
        <v>45728</v>
      </c>
      <c r="AD1627" s="11" t="s">
        <v>2676</v>
      </c>
      <c r="AE1627" s="11" t="s">
        <v>4823</v>
      </c>
      <c r="AF1627" t="str">
        <f>IF(AD1627="","",VLOOKUP(AD1627,'Сотрудники и ссылки'!A:B,2,0))</f>
        <v>Серолог</v>
      </c>
      <c r="AG1627">
        <f>IF(AD1627="","",VLOOKUP(AD1627,'Сотрудники и ссылки'!A:C,3,0))</f>
        <v>20007746</v>
      </c>
      <c r="AH1627" s="11" t="s">
        <v>2676</v>
      </c>
      <c r="AI1627" t="str">
        <f>IF(AH1627="","",VLOOKUP(AH1627,'Сотрудники и ссылки'!A:B,2,0))</f>
        <v>Серолог</v>
      </c>
      <c r="AJ1627">
        <f>IF(AH1627="","",VLOOKUP(AH1627,'Сотрудники и ссылки'!A:C,3,0))</f>
        <v>20007746</v>
      </c>
      <c r="AK1627" s="14">
        <v>45728</v>
      </c>
      <c r="AL1627" s="2">
        <f>IF(AK1627="","",AK1627+VLOOKUP(I1627,'Вид исследования'!B:E,4,0))</f>
        <v>45729</v>
      </c>
      <c r="AM1627" s="2">
        <f>IF(AK1627="","",AK1627+VLOOKUP(I1627,'Вид исследования'!B:F,5,0))</f>
        <v>45729</v>
      </c>
      <c r="AN1627" s="14">
        <v>45728</v>
      </c>
      <c r="AP1627" s="11" t="s">
        <v>189</v>
      </c>
      <c r="AQ1627" t="str">
        <f>IFERROR(IF(L1627="","",VLOOKUP(L1627&amp;I1627,Продукция!A:K,11,0)),"обратитесь к админ справочника")</f>
        <v>согласно рекомендациям производителя теста</v>
      </c>
      <c r="AR1627" s="11" t="s">
        <v>4823</v>
      </c>
      <c r="AS1627" t="str">
        <f>IFERROR(IF(L1627="","",VLOOKUP(L1627&amp;I1627,Продукция!A:J,10,0)),"обратитесь к админ справочника")</f>
        <v>инструкция по применению набора AI, Н5</v>
      </c>
      <c r="AT1627" s="11" t="s">
        <v>4823</v>
      </c>
      <c r="AU1627" s="11" t="s">
        <v>4823</v>
      </c>
      <c r="AV1627" s="11" t="s">
        <v>2676</v>
      </c>
      <c r="AW1627" s="11" t="s">
        <v>4824</v>
      </c>
      <c r="AX1627" s="11" t="s">
        <v>698</v>
      </c>
      <c r="AZ1627" s="11">
        <v>1</v>
      </c>
      <c r="BA1627" s="11">
        <v>1</v>
      </c>
      <c r="BC1627" s="11" t="s">
        <v>4867</v>
      </c>
    </row>
    <row r="1628" spans="1:55" x14ac:dyDescent="0.25">
      <c r="A1628" t="str">
        <f t="shared" si="31"/>
        <v>С/452Вирус гриппа птиц подтипа Н5 уровень антител (ВНИИЗЖ)</v>
      </c>
      <c r="B1628" t="str">
        <f>IF(E1628="","",INDEX(Лаборатории!A:A,MATCH('Производственный контроль'!E1628,Лаборатории!B:B,0)))</f>
        <v xml:space="preserve">КУРИНОЕ ЦАРСТВО АО </v>
      </c>
      <c r="C1628" t="str">
        <f>IF(E1628="","",VLOOKUP(E1628,Лаборатории!B:D,3,0))</f>
        <v>U377_CHL</v>
      </c>
      <c r="D1628" s="12">
        <v>45723</v>
      </c>
      <c r="E1628" s="11" t="s">
        <v>793</v>
      </c>
      <c r="F1628" s="11" t="s">
        <v>544</v>
      </c>
      <c r="G1628" s="11" t="s">
        <v>698</v>
      </c>
      <c r="H1628" s="11" t="s">
        <v>312</v>
      </c>
      <c r="I1628" s="11" t="s">
        <v>3437</v>
      </c>
      <c r="J1628" t="str">
        <f>IF(L1628="","",VLOOKUP(L1628,Продукция!B:D,3,0))</f>
        <v>Биологический_материал</v>
      </c>
      <c r="K1628" t="str">
        <f>IF(L1628="","",VLOOKUP(L1628,Продукция!B:C,2,0))</f>
        <v>Сыворотка крови</v>
      </c>
      <c r="L1628" s="151" t="s">
        <v>302</v>
      </c>
      <c r="M1628">
        <f>IF(L1628="","",VLOOKUP(L1628,Продукция!B:L,11,0))</f>
        <v>0</v>
      </c>
      <c r="N1628" s="11" t="s">
        <v>873</v>
      </c>
      <c r="P1628" s="11" t="s">
        <v>340</v>
      </c>
      <c r="Q1628" s="11" t="s">
        <v>854</v>
      </c>
      <c r="R1628" s="153" t="s">
        <v>4865</v>
      </c>
      <c r="S1628" s="11">
        <v>20</v>
      </c>
      <c r="T1628" s="11" t="s">
        <v>5230</v>
      </c>
      <c r="V1628" s="14">
        <v>45722</v>
      </c>
      <c r="Z1628" s="11" t="s">
        <v>4823</v>
      </c>
      <c r="AA1628" s="15">
        <v>0.40625</v>
      </c>
      <c r="AB1628" t="str">
        <f>IF(L1628="","",VLOOKUP(L1628&amp;I1628,Продукция!A:I,9,0))</f>
        <v>рекомендация производителя набора</v>
      </c>
      <c r="AC1628" s="14">
        <v>45728</v>
      </c>
      <c r="AD1628" s="11" t="s">
        <v>2676</v>
      </c>
      <c r="AE1628" s="11" t="s">
        <v>4823</v>
      </c>
      <c r="AF1628" t="str">
        <f>IF(AD1628="","",VLOOKUP(AD1628,'Сотрудники и ссылки'!A:B,2,0))</f>
        <v>Серолог</v>
      </c>
      <c r="AG1628">
        <f>IF(AD1628="","",VLOOKUP(AD1628,'Сотрудники и ссылки'!A:C,3,0))</f>
        <v>20007746</v>
      </c>
      <c r="AH1628" s="11" t="s">
        <v>2676</v>
      </c>
      <c r="AI1628" t="str">
        <f>IF(AH1628="","",VLOOKUP(AH1628,'Сотрудники и ссылки'!A:B,2,0))</f>
        <v>Серолог</v>
      </c>
      <c r="AJ1628">
        <f>IF(AH1628="","",VLOOKUP(AH1628,'Сотрудники и ссылки'!A:C,3,0))</f>
        <v>20007746</v>
      </c>
      <c r="AK1628" s="14">
        <v>45728</v>
      </c>
      <c r="AL1628" s="2">
        <f>IF(AK1628="","",AK1628+VLOOKUP(I1628,'Вид исследования'!B:E,4,0))</f>
        <v>45729</v>
      </c>
      <c r="AM1628" s="2">
        <f>IF(AK1628="","",AK1628+VLOOKUP(I1628,'Вид исследования'!B:F,5,0))</f>
        <v>45729</v>
      </c>
      <c r="AN1628" s="14">
        <v>45728</v>
      </c>
      <c r="AP1628" s="11" t="s">
        <v>189</v>
      </c>
      <c r="AQ1628" t="str">
        <f>IFERROR(IF(L1628="","",VLOOKUP(L1628&amp;I1628,Продукция!A:K,11,0)),"обратитесь к админ справочника")</f>
        <v>согласно рекомендациям производителя теста</v>
      </c>
      <c r="AR1628" s="11" t="s">
        <v>4823</v>
      </c>
      <c r="AS1628" t="str">
        <f>IFERROR(IF(L1628="","",VLOOKUP(L1628&amp;I1628,Продукция!A:J,10,0)),"обратитесь к админ справочника")</f>
        <v>инструкция по применению набора AI, Н5</v>
      </c>
      <c r="AT1628" s="11" t="s">
        <v>4823</v>
      </c>
      <c r="AU1628" s="11" t="s">
        <v>4823</v>
      </c>
      <c r="AV1628" s="11" t="s">
        <v>2676</v>
      </c>
      <c r="AW1628" s="11" t="s">
        <v>4824</v>
      </c>
      <c r="AX1628" s="11" t="s">
        <v>698</v>
      </c>
      <c r="AZ1628" s="11">
        <v>1</v>
      </c>
      <c r="BA1628" s="11">
        <v>1</v>
      </c>
      <c r="BC1628" s="11" t="s">
        <v>4867</v>
      </c>
    </row>
    <row r="1629" spans="1:55" x14ac:dyDescent="0.25">
      <c r="A1629" t="str">
        <f t="shared" si="31"/>
        <v>С/469IBV (BioChek) инфекционный бронхит уровень антител</v>
      </c>
      <c r="B1629" t="str">
        <f>IF(E1629="","",INDEX(Лаборатории!A:A,MATCH('Производственный контроль'!E1629,Лаборатории!B:B,0)))</f>
        <v xml:space="preserve">КУРИНОЕ ЦАРСТВО АО </v>
      </c>
      <c r="C1629" t="str">
        <f>IF(E1629="","",VLOOKUP(E1629,Лаборатории!B:D,3,0))</f>
        <v>U377_CHL</v>
      </c>
      <c r="D1629" s="12">
        <v>45726</v>
      </c>
      <c r="E1629" s="11" t="s">
        <v>793</v>
      </c>
      <c r="F1629" s="11" t="s">
        <v>544</v>
      </c>
      <c r="G1629" s="11" t="s">
        <v>561</v>
      </c>
      <c r="H1629" s="11" t="s">
        <v>262</v>
      </c>
      <c r="I1629" s="11" t="s">
        <v>3416</v>
      </c>
      <c r="J1629" t="str">
        <f>IF(L1629="","",VLOOKUP(L1629,Продукция!B:D,3,0))</f>
        <v>Биологический_материал</v>
      </c>
      <c r="K1629" t="str">
        <f>IF(L1629="","",VLOOKUP(L1629,Продукция!B:C,2,0))</f>
        <v>Сыворотка крови</v>
      </c>
      <c r="L1629" s="151" t="s">
        <v>302</v>
      </c>
      <c r="M1629">
        <f>IF(L1629="","",VLOOKUP(L1629,Продукция!B:L,11,0))</f>
        <v>0</v>
      </c>
      <c r="N1629" s="11" t="s">
        <v>873</v>
      </c>
      <c r="P1629" s="11" t="s">
        <v>340</v>
      </c>
      <c r="Q1629" s="11" t="s">
        <v>854</v>
      </c>
      <c r="R1629" s="153" t="s">
        <v>5207</v>
      </c>
      <c r="S1629" s="11">
        <v>18</v>
      </c>
      <c r="T1629" s="11" t="s">
        <v>5231</v>
      </c>
      <c r="V1629" s="14">
        <v>45724</v>
      </c>
      <c r="Z1629" s="11" t="s">
        <v>4823</v>
      </c>
      <c r="AA1629" s="15">
        <v>0.47569444444444442</v>
      </c>
      <c r="AB1629" t="str">
        <f>IF(L1629="","",VLOOKUP(L1629&amp;I1629,Продукция!A:I,9,0))</f>
        <v>рекомендация производителя набора</v>
      </c>
      <c r="AC1629" s="14">
        <v>45737</v>
      </c>
      <c r="AD1629" s="11" t="s">
        <v>2676</v>
      </c>
      <c r="AE1629" s="11" t="s">
        <v>4823</v>
      </c>
      <c r="AF1629" t="str">
        <f>IF(AD1629="","",VLOOKUP(AD1629,'Сотрудники и ссылки'!A:B,2,0))</f>
        <v>Серолог</v>
      </c>
      <c r="AG1629">
        <f>IF(AD1629="","",VLOOKUP(AD1629,'Сотрудники и ссылки'!A:C,3,0))</f>
        <v>20007746</v>
      </c>
      <c r="AH1629" s="11" t="s">
        <v>2676</v>
      </c>
      <c r="AI1629" t="str">
        <f>IF(AH1629="","",VLOOKUP(AH1629,'Сотрудники и ссылки'!A:B,2,0))</f>
        <v>Серолог</v>
      </c>
      <c r="AJ1629">
        <f>IF(AH1629="","",VLOOKUP(AH1629,'Сотрудники и ссылки'!A:C,3,0))</f>
        <v>20007746</v>
      </c>
      <c r="AK1629" s="14">
        <v>45737</v>
      </c>
      <c r="AL1629" s="2">
        <f>IF(AK1629="","",AK1629+VLOOKUP(I1629,'Вид исследования'!B:E,4,0))</f>
        <v>45738</v>
      </c>
      <c r="AM1629" s="2">
        <f>IF(AK1629="","",AK1629+VLOOKUP(I1629,'Вид исследования'!B:F,5,0))</f>
        <v>45738</v>
      </c>
      <c r="AN1629" s="156">
        <v>45737</v>
      </c>
      <c r="AP1629" s="11" t="s">
        <v>189</v>
      </c>
      <c r="AQ1629" t="str">
        <f>IFERROR(IF(L1629="","",VLOOKUP(L1629&amp;I1629,Продукция!A:K,11,0)),"обратитесь к админ справочника")</f>
        <v>согласно рекомендациям производителя теста</v>
      </c>
      <c r="AR1629" s="11" t="s">
        <v>4823</v>
      </c>
      <c r="AS1629" t="str">
        <f>IFERROR(IF(L1629="","",VLOOKUP(L1629&amp;I1629,Продукция!A:J,10,0)),"обратитесь к админ справочника")</f>
        <v>инструкция тест- ситема Биочек СК-119</v>
      </c>
      <c r="AT1629" s="11" t="s">
        <v>4823</v>
      </c>
      <c r="AU1629" s="11" t="s">
        <v>4823</v>
      </c>
      <c r="AV1629" s="11" t="s">
        <v>2676</v>
      </c>
      <c r="AW1629" s="11" t="s">
        <v>4824</v>
      </c>
      <c r="AX1629" s="11" t="s">
        <v>561</v>
      </c>
      <c r="AY1629" s="11" t="s">
        <v>1083</v>
      </c>
      <c r="AZ1629" s="11">
        <v>155</v>
      </c>
      <c r="BA1629" s="11">
        <v>1</v>
      </c>
      <c r="BC1629" s="11" t="s">
        <v>4855</v>
      </c>
    </row>
    <row r="1630" spans="1:55" x14ac:dyDescent="0.25">
      <c r="A1630" t="str">
        <f t="shared" si="31"/>
        <v>С/469IBD (BioChek) болезнь Гамборо уровень антител</v>
      </c>
      <c r="B1630" t="str">
        <f>IF(E1630="","",INDEX(Лаборатории!A:A,MATCH('Производственный контроль'!E1630,Лаборатории!B:B,0)))</f>
        <v xml:space="preserve">КУРИНОЕ ЦАРСТВО АО </v>
      </c>
      <c r="C1630" t="str">
        <f>IF(E1630="","",VLOOKUP(E1630,Лаборатории!B:D,3,0))</f>
        <v>U377_CHL</v>
      </c>
      <c r="D1630" s="12">
        <v>45726</v>
      </c>
      <c r="E1630" s="11" t="s">
        <v>793</v>
      </c>
      <c r="F1630" s="11" t="s">
        <v>544</v>
      </c>
      <c r="G1630" s="11" t="s">
        <v>561</v>
      </c>
      <c r="H1630" s="11" t="s">
        <v>262</v>
      </c>
      <c r="I1630" s="11" t="s">
        <v>3415</v>
      </c>
      <c r="J1630" t="str">
        <f>IF(L1630="","",VLOOKUP(L1630,Продукция!B:D,3,0))</f>
        <v>Биологический_материал</v>
      </c>
      <c r="K1630" t="str">
        <f>IF(L1630="","",VLOOKUP(L1630,Продукция!B:C,2,0))</f>
        <v>Сыворотка крови</v>
      </c>
      <c r="L1630" s="151" t="s">
        <v>302</v>
      </c>
      <c r="M1630">
        <f>IF(L1630="","",VLOOKUP(L1630,Продукция!B:L,11,0))</f>
        <v>0</v>
      </c>
      <c r="N1630" s="11" t="s">
        <v>873</v>
      </c>
      <c r="P1630" s="11" t="s">
        <v>340</v>
      </c>
      <c r="Q1630" s="11" t="s">
        <v>854</v>
      </c>
      <c r="R1630" s="153" t="s">
        <v>5207</v>
      </c>
      <c r="S1630" s="11">
        <v>18</v>
      </c>
      <c r="T1630" s="11" t="s">
        <v>5231</v>
      </c>
      <c r="V1630" s="14">
        <v>45724</v>
      </c>
      <c r="Z1630" s="11" t="s">
        <v>4823</v>
      </c>
      <c r="AA1630" s="15">
        <v>0.47569444444444442</v>
      </c>
      <c r="AB1630" t="str">
        <f>IF(L1630="","",VLOOKUP(L1630&amp;I1630,Продукция!A:I,9,0))</f>
        <v>рекомендация производителя набора</v>
      </c>
      <c r="AC1630" s="14">
        <v>45737</v>
      </c>
      <c r="AD1630" s="11" t="s">
        <v>2676</v>
      </c>
      <c r="AE1630" s="11" t="s">
        <v>4823</v>
      </c>
      <c r="AF1630" t="str">
        <f>IF(AD1630="","",VLOOKUP(AD1630,'Сотрудники и ссылки'!A:B,2,0))</f>
        <v>Серолог</v>
      </c>
      <c r="AG1630">
        <f>IF(AD1630="","",VLOOKUP(AD1630,'Сотрудники и ссылки'!A:C,3,0))</f>
        <v>20007746</v>
      </c>
      <c r="AH1630" s="11" t="s">
        <v>2676</v>
      </c>
      <c r="AI1630" t="str">
        <f>IF(AH1630="","",VLOOKUP(AH1630,'Сотрудники и ссылки'!A:B,2,0))</f>
        <v>Серолог</v>
      </c>
      <c r="AJ1630">
        <f>IF(AH1630="","",VLOOKUP(AH1630,'Сотрудники и ссылки'!A:C,3,0))</f>
        <v>20007746</v>
      </c>
      <c r="AK1630" s="14">
        <v>45737</v>
      </c>
      <c r="AL1630" s="2">
        <f>IF(AK1630="","",AK1630+VLOOKUP(I1630,'Вид исследования'!B:E,4,0))</f>
        <v>45738</v>
      </c>
      <c r="AM1630" s="2">
        <f>IF(AK1630="","",AK1630+VLOOKUP(I1630,'Вид исследования'!B:F,5,0))</f>
        <v>45738</v>
      </c>
      <c r="AN1630" s="156">
        <v>45737</v>
      </c>
      <c r="AP1630" s="11" t="s">
        <v>189</v>
      </c>
      <c r="AQ1630" t="str">
        <f>IFERROR(IF(L1630="","",VLOOKUP(L1630&amp;I1630,Продукция!A:K,11,0)),"обратитесь к админ справочника")</f>
        <v>согласно рекомендациям производителя теста</v>
      </c>
      <c r="AR1630" s="11" t="s">
        <v>4823</v>
      </c>
      <c r="AS1630" t="str">
        <f>IFERROR(IF(L1630="","",VLOOKUP(L1630&amp;I1630,Продукция!A:J,10,0)),"обратитесь к админ справочника")</f>
        <v>инструкция тест- ситема Биочек СК-113</v>
      </c>
      <c r="AT1630" s="11" t="s">
        <v>4823</v>
      </c>
      <c r="AU1630" s="11" t="s">
        <v>4823</v>
      </c>
      <c r="AV1630" s="11" t="s">
        <v>2676</v>
      </c>
      <c r="AW1630" s="11" t="s">
        <v>4824</v>
      </c>
      <c r="AX1630" s="11" t="s">
        <v>561</v>
      </c>
      <c r="AY1630" s="11" t="s">
        <v>1083</v>
      </c>
      <c r="AZ1630" s="11">
        <v>155</v>
      </c>
      <c r="BA1630" s="11">
        <v>1</v>
      </c>
      <c r="BC1630" s="11" t="s">
        <v>4855</v>
      </c>
    </row>
    <row r="1631" spans="1:55" x14ac:dyDescent="0.25">
      <c r="A1631" t="str">
        <f t="shared" si="31"/>
        <v>С/469REO (BioChek) реовирус уровень антител</v>
      </c>
      <c r="B1631" t="str">
        <f>IF(E1631="","",INDEX(Лаборатории!A:A,MATCH('Производственный контроль'!E1631,Лаборатории!B:B,0)))</f>
        <v xml:space="preserve">КУРИНОЕ ЦАРСТВО АО </v>
      </c>
      <c r="C1631" t="str">
        <f>IF(E1631="","",VLOOKUP(E1631,Лаборатории!B:D,3,0))</f>
        <v>U377_CHL</v>
      </c>
      <c r="D1631" s="12">
        <v>45726</v>
      </c>
      <c r="E1631" s="11" t="s">
        <v>793</v>
      </c>
      <c r="F1631" s="11" t="s">
        <v>544</v>
      </c>
      <c r="G1631" s="11" t="s">
        <v>561</v>
      </c>
      <c r="H1631" s="11" t="s">
        <v>262</v>
      </c>
      <c r="I1631" s="11" t="s">
        <v>3426</v>
      </c>
      <c r="J1631" t="str">
        <f>IF(L1631="","",VLOOKUP(L1631,Продукция!B:D,3,0))</f>
        <v>Биологический_материал</v>
      </c>
      <c r="K1631" t="str">
        <f>IF(L1631="","",VLOOKUP(L1631,Продукция!B:C,2,0))</f>
        <v>Сыворотка крови</v>
      </c>
      <c r="L1631" s="151" t="s">
        <v>302</v>
      </c>
      <c r="M1631">
        <f>IF(L1631="","",VLOOKUP(L1631,Продукция!B:L,11,0))</f>
        <v>0</v>
      </c>
      <c r="N1631" s="11" t="s">
        <v>873</v>
      </c>
      <c r="P1631" s="11" t="s">
        <v>340</v>
      </c>
      <c r="Q1631" s="11" t="s">
        <v>854</v>
      </c>
      <c r="R1631" s="153" t="s">
        <v>5207</v>
      </c>
      <c r="S1631" s="11">
        <v>18</v>
      </c>
      <c r="T1631" s="11" t="s">
        <v>5231</v>
      </c>
      <c r="V1631" s="14">
        <v>45724</v>
      </c>
      <c r="Z1631" s="11" t="s">
        <v>4823</v>
      </c>
      <c r="AA1631" s="15">
        <v>0.47569444444444442</v>
      </c>
      <c r="AB1631" t="str">
        <f>IF(L1631="","",VLOOKUP(L1631&amp;I1631,Продукция!A:I,9,0))</f>
        <v>рекомендация производителя набора</v>
      </c>
      <c r="AC1631" s="14">
        <v>45737</v>
      </c>
      <c r="AD1631" s="11" t="s">
        <v>2676</v>
      </c>
      <c r="AE1631" s="11" t="s">
        <v>4823</v>
      </c>
      <c r="AF1631" t="str">
        <f>IF(AD1631="","",VLOOKUP(AD1631,'Сотрудники и ссылки'!A:B,2,0))</f>
        <v>Серолог</v>
      </c>
      <c r="AG1631">
        <f>IF(AD1631="","",VLOOKUP(AD1631,'Сотрудники и ссылки'!A:C,3,0))</f>
        <v>20007746</v>
      </c>
      <c r="AH1631" s="11" t="s">
        <v>2676</v>
      </c>
      <c r="AI1631" t="str">
        <f>IF(AH1631="","",VLOOKUP(AH1631,'Сотрудники и ссылки'!A:B,2,0))</f>
        <v>Серолог</v>
      </c>
      <c r="AJ1631">
        <f>IF(AH1631="","",VLOOKUP(AH1631,'Сотрудники и ссылки'!A:C,3,0))</f>
        <v>20007746</v>
      </c>
      <c r="AK1631" s="14">
        <v>45737</v>
      </c>
      <c r="AL1631" s="2">
        <f>IF(AK1631="","",AK1631+VLOOKUP(I1631,'Вид исследования'!B:E,4,0))</f>
        <v>45738</v>
      </c>
      <c r="AM1631" s="2">
        <f>IF(AK1631="","",AK1631+VLOOKUP(I1631,'Вид исследования'!B:F,5,0))</f>
        <v>45738</v>
      </c>
      <c r="AN1631" s="156">
        <v>45737</v>
      </c>
      <c r="AP1631" s="11" t="s">
        <v>189</v>
      </c>
      <c r="AQ1631" t="str">
        <f>IFERROR(IF(L1631="","",VLOOKUP(L1631&amp;I1631,Продукция!A:K,11,0)),"обратитесь к админ справочника")</f>
        <v>согласно рекомендациям производителя теста</v>
      </c>
      <c r="AR1631" s="11" t="s">
        <v>4823</v>
      </c>
      <c r="AS1631" t="str">
        <f>IFERROR(IF(L1631="","",VLOOKUP(L1631&amp;I1631,Продукция!A:J,10,0)),"обратитесь к админ справочника")</f>
        <v>инструкция тест- ситема Биочек СК -110</v>
      </c>
      <c r="AT1631" s="11" t="s">
        <v>4823</v>
      </c>
      <c r="AU1631" s="11" t="s">
        <v>4823</v>
      </c>
      <c r="AV1631" s="11" t="s">
        <v>2676</v>
      </c>
      <c r="AW1631" s="11" t="s">
        <v>4824</v>
      </c>
      <c r="AX1631" s="11" t="s">
        <v>561</v>
      </c>
      <c r="AY1631" s="11" t="s">
        <v>1083</v>
      </c>
      <c r="AZ1631" s="11">
        <v>155</v>
      </c>
      <c r="BA1631" s="11">
        <v>1</v>
      </c>
      <c r="BC1631" s="11" t="s">
        <v>4855</v>
      </c>
    </row>
    <row r="1632" spans="1:55" x14ac:dyDescent="0.25">
      <c r="A1632" t="str">
        <f t="shared" si="31"/>
        <v>С/469AE (BioChek) энцефаломиелит уровень антител</v>
      </c>
      <c r="B1632" t="str">
        <f>IF(E1632="","",INDEX(Лаборатории!A:A,MATCH('Производственный контроль'!E1632,Лаборатории!B:B,0)))</f>
        <v xml:space="preserve">КУРИНОЕ ЦАРСТВО АО </v>
      </c>
      <c r="C1632" t="str">
        <f>IF(E1632="","",VLOOKUP(E1632,Лаборатории!B:D,3,0))</f>
        <v>U377_CHL</v>
      </c>
      <c r="D1632" s="12">
        <v>45726</v>
      </c>
      <c r="E1632" s="11" t="s">
        <v>793</v>
      </c>
      <c r="F1632" s="11" t="s">
        <v>544</v>
      </c>
      <c r="G1632" s="11" t="s">
        <v>561</v>
      </c>
      <c r="H1632" s="11" t="s">
        <v>262</v>
      </c>
      <c r="I1632" s="11" t="s">
        <v>3405</v>
      </c>
      <c r="J1632" t="str">
        <f>IF(L1632="","",VLOOKUP(L1632,Продукция!B:D,3,0))</f>
        <v>Биологический_материал</v>
      </c>
      <c r="K1632" t="str">
        <f>IF(L1632="","",VLOOKUP(L1632,Продукция!B:C,2,0))</f>
        <v>Сыворотка крови</v>
      </c>
      <c r="L1632" s="151" t="s">
        <v>302</v>
      </c>
      <c r="M1632">
        <f>IF(L1632="","",VLOOKUP(L1632,Продукция!B:L,11,0))</f>
        <v>0</v>
      </c>
      <c r="N1632" s="11" t="s">
        <v>873</v>
      </c>
      <c r="P1632" s="11" t="s">
        <v>340</v>
      </c>
      <c r="Q1632" s="11" t="s">
        <v>854</v>
      </c>
      <c r="R1632" s="153" t="s">
        <v>5207</v>
      </c>
      <c r="S1632" s="11">
        <v>18</v>
      </c>
      <c r="T1632" s="11" t="s">
        <v>5231</v>
      </c>
      <c r="V1632" s="14">
        <v>45724</v>
      </c>
      <c r="Z1632" s="11" t="s">
        <v>4823</v>
      </c>
      <c r="AA1632" s="15">
        <v>0.47569444444444442</v>
      </c>
      <c r="AB1632" t="str">
        <f>IF(L1632="","",VLOOKUP(L1632&amp;I1632,Продукция!A:I,9,0))</f>
        <v>рекомендация производителя набора</v>
      </c>
      <c r="AC1632" s="14">
        <v>45737</v>
      </c>
      <c r="AD1632" s="11" t="s">
        <v>2676</v>
      </c>
      <c r="AE1632" s="11" t="s">
        <v>4823</v>
      </c>
      <c r="AF1632" t="str">
        <f>IF(AD1632="","",VLOOKUP(AD1632,'Сотрудники и ссылки'!A:B,2,0))</f>
        <v>Серолог</v>
      </c>
      <c r="AG1632">
        <f>IF(AD1632="","",VLOOKUP(AD1632,'Сотрудники и ссылки'!A:C,3,0))</f>
        <v>20007746</v>
      </c>
      <c r="AH1632" s="11" t="s">
        <v>2676</v>
      </c>
      <c r="AI1632" t="str">
        <f>IF(AH1632="","",VLOOKUP(AH1632,'Сотрудники и ссылки'!A:B,2,0))</f>
        <v>Серолог</v>
      </c>
      <c r="AJ1632">
        <f>IF(AH1632="","",VLOOKUP(AH1632,'Сотрудники и ссылки'!A:C,3,0))</f>
        <v>20007746</v>
      </c>
      <c r="AK1632" s="14">
        <v>45737</v>
      </c>
      <c r="AL1632" s="2">
        <f>IF(AK1632="","",AK1632+VLOOKUP(I1632,'Вид исследования'!B:E,4,0))</f>
        <v>45738</v>
      </c>
      <c r="AM1632" s="2">
        <f>IF(AK1632="","",AK1632+VLOOKUP(I1632,'Вид исследования'!B:F,5,0))</f>
        <v>45738</v>
      </c>
      <c r="AN1632" s="156">
        <v>45737</v>
      </c>
      <c r="AP1632" s="11" t="s">
        <v>189</v>
      </c>
      <c r="AQ1632" t="str">
        <f>IFERROR(IF(L1632="","",VLOOKUP(L1632&amp;I1632,Продукция!A:K,11,0)),"обратитесь к админ справочника")</f>
        <v>согласно рекомендациям производителя теста</v>
      </c>
      <c r="AR1632" s="11" t="s">
        <v>4823</v>
      </c>
      <c r="AS1632" t="str">
        <f>IFERROR(IF(L1632="","",VLOOKUP(L1632&amp;I1632,Продукция!A:J,10,0)),"обратитесь к админ справочника")</f>
        <v>инструкция тест- ситема Биочек СК -123</v>
      </c>
      <c r="AT1632" s="11" t="s">
        <v>4823</v>
      </c>
      <c r="AU1632" s="11" t="s">
        <v>4823</v>
      </c>
      <c r="AV1632" s="11" t="s">
        <v>2676</v>
      </c>
      <c r="AW1632" s="11" t="s">
        <v>4824</v>
      </c>
      <c r="AX1632" s="11" t="s">
        <v>561</v>
      </c>
      <c r="AY1632" s="11" t="s">
        <v>1083</v>
      </c>
      <c r="AZ1632" s="11">
        <v>155</v>
      </c>
      <c r="BA1632" s="11">
        <v>1</v>
      </c>
      <c r="BC1632" s="11" t="s">
        <v>4855</v>
      </c>
    </row>
    <row r="1633" spans="1:55" x14ac:dyDescent="0.25">
      <c r="A1633" t="str">
        <f t="shared" si="31"/>
        <v>С/469ART (BioChek) инфекционный альвеолярный ринотрахеит тип А и В уровень антител</v>
      </c>
      <c r="B1633" t="str">
        <f>IF(E1633="","",INDEX(Лаборатории!A:A,MATCH('Производственный контроль'!E1633,Лаборатории!B:B,0)))</f>
        <v xml:space="preserve">КУРИНОЕ ЦАРСТВО АО </v>
      </c>
      <c r="C1633" t="str">
        <f>IF(E1633="","",VLOOKUP(E1633,Лаборатории!B:D,3,0))</f>
        <v>U377_CHL</v>
      </c>
      <c r="D1633" s="12">
        <v>45726</v>
      </c>
      <c r="E1633" s="11" t="s">
        <v>793</v>
      </c>
      <c r="F1633" s="11" t="s">
        <v>544</v>
      </c>
      <c r="G1633" s="11" t="s">
        <v>561</v>
      </c>
      <c r="H1633" s="11" t="s">
        <v>262</v>
      </c>
      <c r="I1633" s="11" t="s">
        <v>3409</v>
      </c>
      <c r="J1633" t="str">
        <f>IF(L1633="","",VLOOKUP(L1633,Продукция!B:D,3,0))</f>
        <v>Биологический_материал</v>
      </c>
      <c r="K1633" t="str">
        <f>IF(L1633="","",VLOOKUP(L1633,Продукция!B:C,2,0))</f>
        <v>Сыворотка крови</v>
      </c>
      <c r="L1633" s="151" t="s">
        <v>302</v>
      </c>
      <c r="M1633">
        <f>IF(L1633="","",VLOOKUP(L1633,Продукция!B:L,11,0))</f>
        <v>0</v>
      </c>
      <c r="N1633" s="11" t="s">
        <v>873</v>
      </c>
      <c r="P1633" s="11" t="s">
        <v>340</v>
      </c>
      <c r="Q1633" s="11" t="s">
        <v>854</v>
      </c>
      <c r="R1633" s="153" t="s">
        <v>5207</v>
      </c>
      <c r="S1633" s="11">
        <v>18</v>
      </c>
      <c r="T1633" s="11" t="s">
        <v>5231</v>
      </c>
      <c r="V1633" s="14">
        <v>45724</v>
      </c>
      <c r="Z1633" s="11" t="s">
        <v>4823</v>
      </c>
      <c r="AA1633" s="15">
        <v>0.47569444444444442</v>
      </c>
      <c r="AB1633" t="str">
        <f>IF(L1633="","",VLOOKUP(L1633&amp;I1633,Продукция!A:I,9,0))</f>
        <v>рекомендация производителя набора</v>
      </c>
      <c r="AC1633" s="14">
        <v>45737</v>
      </c>
      <c r="AD1633" s="11" t="s">
        <v>2673</v>
      </c>
      <c r="AE1633" s="11" t="s">
        <v>4823</v>
      </c>
      <c r="AF1633" t="str">
        <f>IF(AD1633="","",VLOOKUP(AD1633,'Сотрудники и ссылки'!A:B,2,0))</f>
        <v>Серолог</v>
      </c>
      <c r="AG1633">
        <f>IF(AD1633="","",VLOOKUP(AD1633,'Сотрудники и ссылки'!A:C,3,0))</f>
        <v>20001771</v>
      </c>
      <c r="AH1633" s="11" t="s">
        <v>2673</v>
      </c>
      <c r="AI1633" t="str">
        <f>IF(AH1633="","",VLOOKUP(AH1633,'Сотрудники и ссылки'!A:B,2,0))</f>
        <v>Серолог</v>
      </c>
      <c r="AJ1633">
        <f>IF(AH1633="","",VLOOKUP(AH1633,'Сотрудники и ссылки'!A:C,3,0))</f>
        <v>20001771</v>
      </c>
      <c r="AK1633" s="14">
        <v>45737</v>
      </c>
      <c r="AL1633" s="2">
        <f>IF(AK1633="","",AK1633+VLOOKUP(I1633,'Вид исследования'!B:E,4,0))</f>
        <v>45738</v>
      </c>
      <c r="AM1633" s="2">
        <f>IF(AK1633="","",AK1633+VLOOKUP(I1633,'Вид исследования'!B:F,5,0))</f>
        <v>45738</v>
      </c>
      <c r="AN1633" s="156">
        <v>45737</v>
      </c>
      <c r="AP1633" s="11" t="s">
        <v>189</v>
      </c>
      <c r="AQ1633" t="str">
        <f>IFERROR(IF(L1633="","",VLOOKUP(L1633&amp;I1633,Продукция!A:K,11,0)),"обратитесь к админ справочника")</f>
        <v>согласно рекомендациям производителя теста</v>
      </c>
      <c r="AR1633" s="11" t="s">
        <v>4823</v>
      </c>
      <c r="AS1633" t="str">
        <f>IFERROR(IF(L1633="","",VLOOKUP(L1633&amp;I1633,Продукция!A:J,10,0)),"обратитесь к админ справочника")</f>
        <v>инструкция тест- ситема Биочек СК-120</v>
      </c>
      <c r="AT1633" s="11" t="s">
        <v>4823</v>
      </c>
      <c r="AU1633" s="11" t="s">
        <v>4823</v>
      </c>
      <c r="AV1633" s="11" t="s">
        <v>2673</v>
      </c>
      <c r="AW1633" s="11" t="s">
        <v>4824</v>
      </c>
      <c r="AX1633" s="11" t="s">
        <v>561</v>
      </c>
      <c r="AY1633" s="11" t="s">
        <v>1083</v>
      </c>
      <c r="AZ1633" s="11">
        <v>155</v>
      </c>
      <c r="BA1633" s="11">
        <v>1</v>
      </c>
      <c r="BC1633" s="11" t="s">
        <v>4855</v>
      </c>
    </row>
    <row r="1634" spans="1:55" x14ac:dyDescent="0.25">
      <c r="A1634" t="str">
        <f t="shared" si="31"/>
        <v xml:space="preserve">С/469CAV (BioChek) анемия уровень антител </v>
      </c>
      <c r="B1634" t="str">
        <f>IF(E1634="","",INDEX(Лаборатории!A:A,MATCH('Производственный контроль'!E1634,Лаборатории!B:B,0)))</f>
        <v xml:space="preserve">КУРИНОЕ ЦАРСТВО АО </v>
      </c>
      <c r="C1634" t="str">
        <f>IF(E1634="","",VLOOKUP(E1634,Лаборатории!B:D,3,0))</f>
        <v>U377_CHL</v>
      </c>
      <c r="D1634" s="12">
        <v>45726</v>
      </c>
      <c r="E1634" s="11" t="s">
        <v>793</v>
      </c>
      <c r="F1634" s="11" t="s">
        <v>544</v>
      </c>
      <c r="G1634" s="11" t="s">
        <v>561</v>
      </c>
      <c r="H1634" s="11" t="s">
        <v>262</v>
      </c>
      <c r="I1634" s="11" t="s">
        <v>3412</v>
      </c>
      <c r="J1634" t="str">
        <f>IF(L1634="","",VLOOKUP(L1634,Продукция!B:D,3,0))</f>
        <v>Биологический_материал</v>
      </c>
      <c r="K1634" t="str">
        <f>IF(L1634="","",VLOOKUP(L1634,Продукция!B:C,2,0))</f>
        <v>Сыворотка крови</v>
      </c>
      <c r="L1634" s="151" t="s">
        <v>302</v>
      </c>
      <c r="M1634">
        <f>IF(L1634="","",VLOOKUP(L1634,Продукция!B:L,11,0))</f>
        <v>0</v>
      </c>
      <c r="N1634" s="11" t="s">
        <v>873</v>
      </c>
      <c r="P1634" s="11" t="s">
        <v>340</v>
      </c>
      <c r="Q1634" s="11" t="s">
        <v>854</v>
      </c>
      <c r="R1634" s="153" t="s">
        <v>5207</v>
      </c>
      <c r="S1634" s="11">
        <v>18</v>
      </c>
      <c r="T1634" s="11" t="s">
        <v>5231</v>
      </c>
      <c r="V1634" s="14">
        <v>45724</v>
      </c>
      <c r="Z1634" s="11" t="s">
        <v>4823</v>
      </c>
      <c r="AA1634" s="15">
        <v>0.47569444444444442</v>
      </c>
      <c r="AB1634" t="str">
        <f>IF(L1634="","",VLOOKUP(L1634&amp;I1634,Продукция!A:I,9,0))</f>
        <v>рекомендация производителя набора</v>
      </c>
      <c r="AC1634" s="14">
        <v>45737</v>
      </c>
      <c r="AD1634" s="11" t="s">
        <v>2673</v>
      </c>
      <c r="AE1634" s="11" t="s">
        <v>4823</v>
      </c>
      <c r="AF1634" t="str">
        <f>IF(AD1634="","",VLOOKUP(AD1634,'Сотрудники и ссылки'!A:B,2,0))</f>
        <v>Серолог</v>
      </c>
      <c r="AG1634">
        <f>IF(AD1634="","",VLOOKUP(AD1634,'Сотрудники и ссылки'!A:C,3,0))</f>
        <v>20001771</v>
      </c>
      <c r="AH1634" s="11" t="s">
        <v>2673</v>
      </c>
      <c r="AI1634" t="str">
        <f>IF(AH1634="","",VLOOKUP(AH1634,'Сотрудники и ссылки'!A:B,2,0))</f>
        <v>Серолог</v>
      </c>
      <c r="AJ1634">
        <f>IF(AH1634="","",VLOOKUP(AH1634,'Сотрудники и ссылки'!A:C,3,0))</f>
        <v>20001771</v>
      </c>
      <c r="AK1634" s="14">
        <v>45737</v>
      </c>
      <c r="AL1634" s="2">
        <f>IF(AK1634="","",AK1634+VLOOKUP(I1634,'Вид исследования'!B:E,4,0))</f>
        <v>45738</v>
      </c>
      <c r="AM1634" s="2">
        <f>IF(AK1634="","",AK1634+VLOOKUP(I1634,'Вид исследования'!B:F,5,0))</f>
        <v>45738</v>
      </c>
      <c r="AN1634" s="156">
        <v>45737</v>
      </c>
      <c r="AP1634" s="11" t="s">
        <v>189</v>
      </c>
      <c r="AQ1634" t="str">
        <f>IFERROR(IF(L1634="","",VLOOKUP(L1634&amp;I1634,Продукция!A:K,11,0)),"обратитесь к админ справочника")</f>
        <v>согласно рекомендациям производителя теста</v>
      </c>
      <c r="AR1634" s="11" t="s">
        <v>4823</v>
      </c>
      <c r="AS1634" t="str">
        <f>IFERROR(IF(L1634="","",VLOOKUP(L1634&amp;I1634,Продукция!A:J,10,0)),"обратитесь к админ справочника")</f>
        <v>инструкция тест- ситема Биочек СК -126</v>
      </c>
      <c r="AT1634" s="11" t="s">
        <v>4823</v>
      </c>
      <c r="AU1634" s="11" t="s">
        <v>4823</v>
      </c>
      <c r="AV1634" s="11" t="s">
        <v>2673</v>
      </c>
      <c r="AW1634" s="11" t="s">
        <v>4824</v>
      </c>
      <c r="AX1634" s="11" t="s">
        <v>561</v>
      </c>
      <c r="AY1634" s="11" t="s">
        <v>1083</v>
      </c>
      <c r="AZ1634" s="11">
        <v>155</v>
      </c>
      <c r="BA1634" s="11">
        <v>1</v>
      </c>
      <c r="BC1634" s="11" t="s">
        <v>4855</v>
      </c>
    </row>
    <row r="1635" spans="1:55" x14ac:dyDescent="0.25">
      <c r="A1635" t="str">
        <f t="shared" si="31"/>
        <v>С/469FADV (BioChek) аденовирус уровень антител</v>
      </c>
      <c r="B1635" t="str">
        <f>IF(E1635="","",INDEX(Лаборатории!A:A,MATCH('Производственный контроль'!E1635,Лаборатории!B:B,0)))</f>
        <v xml:space="preserve">КУРИНОЕ ЦАРСТВО АО </v>
      </c>
      <c r="C1635" t="str">
        <f>IF(E1635="","",VLOOKUP(E1635,Лаборатории!B:D,3,0))</f>
        <v>U377_CHL</v>
      </c>
      <c r="D1635" s="12">
        <v>45726</v>
      </c>
      <c r="E1635" s="11" t="s">
        <v>793</v>
      </c>
      <c r="F1635" s="11" t="s">
        <v>544</v>
      </c>
      <c r="G1635" s="11" t="s">
        <v>561</v>
      </c>
      <c r="H1635" s="11" t="s">
        <v>262</v>
      </c>
      <c r="I1635" s="11" t="s">
        <v>3414</v>
      </c>
      <c r="J1635" t="str">
        <f>IF(L1635="","",VLOOKUP(L1635,Продукция!B:D,3,0))</f>
        <v>Биологический_материал</v>
      </c>
      <c r="K1635" t="str">
        <f>IF(L1635="","",VLOOKUP(L1635,Продукция!B:C,2,0))</f>
        <v>Сыворотка крови</v>
      </c>
      <c r="L1635" s="151" t="s">
        <v>302</v>
      </c>
      <c r="M1635">
        <f>IF(L1635="","",VLOOKUP(L1635,Продукция!B:L,11,0))</f>
        <v>0</v>
      </c>
      <c r="N1635" s="11" t="s">
        <v>873</v>
      </c>
      <c r="P1635" s="11" t="s">
        <v>340</v>
      </c>
      <c r="Q1635" s="11" t="s">
        <v>854</v>
      </c>
      <c r="R1635" s="153" t="s">
        <v>5207</v>
      </c>
      <c r="S1635" s="11">
        <v>18</v>
      </c>
      <c r="T1635" s="11" t="s">
        <v>5231</v>
      </c>
      <c r="V1635" s="14">
        <v>45724</v>
      </c>
      <c r="Z1635" s="11" t="s">
        <v>4823</v>
      </c>
      <c r="AA1635" s="15">
        <v>0.47569444444444442</v>
      </c>
      <c r="AB1635" t="str">
        <f>IF(L1635="","",VLOOKUP(L1635&amp;I1635,Продукция!A:I,9,0))</f>
        <v>рекомендация производителя набора</v>
      </c>
      <c r="AC1635" s="14">
        <v>45737</v>
      </c>
      <c r="AD1635" s="11" t="s">
        <v>2673</v>
      </c>
      <c r="AE1635" s="11" t="s">
        <v>4823</v>
      </c>
      <c r="AF1635" t="str">
        <f>IF(AD1635="","",VLOOKUP(AD1635,'Сотрудники и ссылки'!A:B,2,0))</f>
        <v>Серолог</v>
      </c>
      <c r="AG1635">
        <f>IF(AD1635="","",VLOOKUP(AD1635,'Сотрудники и ссылки'!A:C,3,0))</f>
        <v>20001771</v>
      </c>
      <c r="AH1635" s="11" t="s">
        <v>2673</v>
      </c>
      <c r="AI1635" t="str">
        <f>IF(AH1635="","",VLOOKUP(AH1635,'Сотрудники и ссылки'!A:B,2,0))</f>
        <v>Серолог</v>
      </c>
      <c r="AJ1635">
        <f>IF(AH1635="","",VLOOKUP(AH1635,'Сотрудники и ссылки'!A:C,3,0))</f>
        <v>20001771</v>
      </c>
      <c r="AK1635" s="14">
        <v>45737</v>
      </c>
      <c r="AL1635" s="2">
        <f>IF(AK1635="","",AK1635+VLOOKUP(I1635,'Вид исследования'!B:E,4,0))</f>
        <v>45738</v>
      </c>
      <c r="AM1635" s="2">
        <f>IF(AK1635="","",AK1635+VLOOKUP(I1635,'Вид исследования'!B:F,5,0))</f>
        <v>45738</v>
      </c>
      <c r="AN1635" s="156">
        <v>45737</v>
      </c>
      <c r="AP1635" s="11" t="s">
        <v>189</v>
      </c>
      <c r="AQ1635" t="str">
        <f>IFERROR(IF(L1635="","",VLOOKUP(L1635&amp;I1635,Продукция!A:K,11,0)),"обратитесь к админ справочника")</f>
        <v>согласно рекомендациям производителя теста</v>
      </c>
      <c r="AR1635" s="11" t="s">
        <v>4823</v>
      </c>
      <c r="AS1635" t="str">
        <f>IFERROR(IF(L1635="","",VLOOKUP(L1635&amp;I1635,Продукция!A:J,10,0)),"обратитесь к админ справочника")</f>
        <v>инструкция тест- ситема Биочек СК -132</v>
      </c>
      <c r="AT1635" s="11" t="s">
        <v>4823</v>
      </c>
      <c r="AU1635" s="11" t="s">
        <v>4823</v>
      </c>
      <c r="AV1635" s="11" t="s">
        <v>2673</v>
      </c>
      <c r="AW1635" s="11" t="s">
        <v>4824</v>
      </c>
      <c r="AX1635" s="11" t="s">
        <v>561</v>
      </c>
      <c r="AY1635" s="11" t="s">
        <v>1083</v>
      </c>
      <c r="AZ1635" s="11">
        <v>155</v>
      </c>
      <c r="BA1635" s="11">
        <v>1</v>
      </c>
      <c r="BC1635" s="11" t="s">
        <v>4855</v>
      </c>
    </row>
    <row r="1636" spans="1:55" x14ac:dyDescent="0.25">
      <c r="A1636" t="str">
        <f t="shared" si="31"/>
        <v>С/469MS (BioChek) микоплазма синовия уровень антител</v>
      </c>
      <c r="B1636" t="str">
        <f>IF(E1636="","",INDEX(Лаборатории!A:A,MATCH('Производственный контроль'!E1636,Лаборатории!B:B,0)))</f>
        <v xml:space="preserve">КУРИНОЕ ЦАРСТВО АО </v>
      </c>
      <c r="C1636" t="str">
        <f>IF(E1636="","",VLOOKUP(E1636,Лаборатории!B:D,3,0))</f>
        <v>U377_CHL</v>
      </c>
      <c r="D1636" s="12">
        <v>45726</v>
      </c>
      <c r="E1636" s="11" t="s">
        <v>793</v>
      </c>
      <c r="F1636" s="11" t="s">
        <v>544</v>
      </c>
      <c r="G1636" s="11" t="s">
        <v>561</v>
      </c>
      <c r="H1636" s="11" t="s">
        <v>262</v>
      </c>
      <c r="I1636" s="11" t="s">
        <v>3423</v>
      </c>
      <c r="J1636" t="str">
        <f>IF(L1636="","",VLOOKUP(L1636,Продукция!B:D,3,0))</f>
        <v>Биологический_материал</v>
      </c>
      <c r="K1636" t="str">
        <f>IF(L1636="","",VLOOKUP(L1636,Продукция!B:C,2,0))</f>
        <v>Сыворотка крови</v>
      </c>
      <c r="L1636" s="151" t="s">
        <v>302</v>
      </c>
      <c r="M1636">
        <f>IF(L1636="","",VLOOKUP(L1636,Продукция!B:L,11,0))</f>
        <v>0</v>
      </c>
      <c r="N1636" s="11" t="s">
        <v>873</v>
      </c>
      <c r="P1636" s="11" t="s">
        <v>340</v>
      </c>
      <c r="Q1636" s="11" t="s">
        <v>854</v>
      </c>
      <c r="R1636" s="153" t="s">
        <v>5207</v>
      </c>
      <c r="S1636" s="11">
        <v>18</v>
      </c>
      <c r="T1636" s="11" t="s">
        <v>5231</v>
      </c>
      <c r="V1636" s="14">
        <v>45724</v>
      </c>
      <c r="Z1636" s="11" t="s">
        <v>4823</v>
      </c>
      <c r="AA1636" s="15">
        <v>0.47569444444444442</v>
      </c>
      <c r="AB1636" t="str">
        <f>IF(L1636="","",VLOOKUP(L1636&amp;I1636,Продукция!A:I,9,0))</f>
        <v>рекомендация производителя набора</v>
      </c>
      <c r="AC1636" s="14">
        <v>45737</v>
      </c>
      <c r="AD1636" s="11" t="s">
        <v>2673</v>
      </c>
      <c r="AE1636" s="11" t="s">
        <v>4823</v>
      </c>
      <c r="AF1636" t="str">
        <f>IF(AD1636="","",VLOOKUP(AD1636,'Сотрудники и ссылки'!A:B,2,0))</f>
        <v>Серолог</v>
      </c>
      <c r="AG1636">
        <f>IF(AD1636="","",VLOOKUP(AD1636,'Сотрудники и ссылки'!A:C,3,0))</f>
        <v>20001771</v>
      </c>
      <c r="AH1636" s="11" t="s">
        <v>2673</v>
      </c>
      <c r="AI1636" t="str">
        <f>IF(AH1636="","",VLOOKUP(AH1636,'Сотрудники и ссылки'!A:B,2,0))</f>
        <v>Серолог</v>
      </c>
      <c r="AJ1636">
        <f>IF(AH1636="","",VLOOKUP(AH1636,'Сотрудники и ссылки'!A:C,3,0))</f>
        <v>20001771</v>
      </c>
      <c r="AK1636" s="14">
        <v>45737</v>
      </c>
      <c r="AL1636" s="2">
        <f>IF(AK1636="","",AK1636+VLOOKUP(I1636,'Вид исследования'!B:E,4,0))</f>
        <v>45738</v>
      </c>
      <c r="AM1636" s="2">
        <f>IF(AK1636="","",AK1636+VLOOKUP(I1636,'Вид исследования'!B:F,5,0))</f>
        <v>45738</v>
      </c>
      <c r="AN1636" s="156">
        <v>45737</v>
      </c>
      <c r="AP1636" s="11" t="s">
        <v>189</v>
      </c>
      <c r="AQ1636" t="str">
        <f>IFERROR(IF(L1636="","",VLOOKUP(L1636&amp;I1636,Продукция!A:K,11,0)),"обратитесь к админ справочника")</f>
        <v>согласно рекомендациям производителя теста</v>
      </c>
      <c r="AR1636" s="11" t="s">
        <v>4823</v>
      </c>
      <c r="AS1636" t="str">
        <f>IFERROR(IF(L1636="","",VLOOKUP(L1636&amp;I1636,Продукция!A:J,10,0)),"обратитесь к админ справочника")</f>
        <v>инструкция тест- ситема Биочек СК -115</v>
      </c>
      <c r="AT1636" s="11" t="s">
        <v>4823</v>
      </c>
      <c r="AU1636" s="11" t="s">
        <v>4823</v>
      </c>
      <c r="AV1636" s="11" t="s">
        <v>2673</v>
      </c>
      <c r="AW1636" s="11" t="s">
        <v>4824</v>
      </c>
      <c r="AX1636" s="11" t="s">
        <v>561</v>
      </c>
      <c r="AY1636" s="11" t="s">
        <v>1083</v>
      </c>
      <c r="AZ1636" s="11">
        <v>155</v>
      </c>
      <c r="BA1636" s="11">
        <v>1</v>
      </c>
      <c r="BC1636" s="11" t="s">
        <v>4855</v>
      </c>
    </row>
    <row r="1637" spans="1:55" x14ac:dyDescent="0.25">
      <c r="A1637" t="str">
        <f t="shared" si="31"/>
        <v>С/469MG (BioChek) микоплазма галлисептикум уровень антител</v>
      </c>
      <c r="B1637" t="str">
        <f>IF(E1637="","",INDEX(Лаборатории!A:A,MATCH('Производственный контроль'!E1637,Лаборатории!B:B,0)))</f>
        <v xml:space="preserve">КУРИНОЕ ЦАРСТВО АО </v>
      </c>
      <c r="C1637" t="str">
        <f>IF(E1637="","",VLOOKUP(E1637,Лаборатории!B:D,3,0))</f>
        <v>U377_CHL</v>
      </c>
      <c r="D1637" s="12">
        <v>45726</v>
      </c>
      <c r="E1637" s="11" t="s">
        <v>793</v>
      </c>
      <c r="F1637" s="11" t="s">
        <v>544</v>
      </c>
      <c r="G1637" s="11" t="s">
        <v>561</v>
      </c>
      <c r="H1637" s="11" t="s">
        <v>262</v>
      </c>
      <c r="I1637" s="11" t="s">
        <v>3422</v>
      </c>
      <c r="J1637" t="str">
        <f>IF(L1637="","",VLOOKUP(L1637,Продукция!B:D,3,0))</f>
        <v>Биологический_материал</v>
      </c>
      <c r="K1637" t="str">
        <f>IF(L1637="","",VLOOKUP(L1637,Продукция!B:C,2,0))</f>
        <v>Сыворотка крови</v>
      </c>
      <c r="L1637" s="151" t="s">
        <v>302</v>
      </c>
      <c r="M1637">
        <f>IF(L1637="","",VLOOKUP(L1637,Продукция!B:L,11,0))</f>
        <v>0</v>
      </c>
      <c r="N1637" s="11" t="s">
        <v>873</v>
      </c>
      <c r="P1637" s="11" t="s">
        <v>340</v>
      </c>
      <c r="Q1637" s="11" t="s">
        <v>854</v>
      </c>
      <c r="R1637" s="153" t="s">
        <v>5207</v>
      </c>
      <c r="S1637" s="11">
        <v>18</v>
      </c>
      <c r="T1637" s="11" t="s">
        <v>5231</v>
      </c>
      <c r="V1637" s="14">
        <v>45724</v>
      </c>
      <c r="Z1637" s="11" t="s">
        <v>4823</v>
      </c>
      <c r="AA1637" s="15">
        <v>0.47569444444444442</v>
      </c>
      <c r="AB1637" t="str">
        <f>IF(L1637="","",VLOOKUP(L1637&amp;I1637,Продукция!A:I,9,0))</f>
        <v>рекомендация производителя набора</v>
      </c>
      <c r="AC1637" s="14">
        <v>45737</v>
      </c>
      <c r="AD1637" s="11" t="s">
        <v>2673</v>
      </c>
      <c r="AE1637" s="11" t="s">
        <v>4823</v>
      </c>
      <c r="AF1637" t="str">
        <f>IF(AD1637="","",VLOOKUP(AD1637,'Сотрудники и ссылки'!A:B,2,0))</f>
        <v>Серолог</v>
      </c>
      <c r="AG1637">
        <f>IF(AD1637="","",VLOOKUP(AD1637,'Сотрудники и ссылки'!A:C,3,0))</f>
        <v>20001771</v>
      </c>
      <c r="AH1637" s="11" t="s">
        <v>2673</v>
      </c>
      <c r="AI1637" t="str">
        <f>IF(AH1637="","",VLOOKUP(AH1637,'Сотрудники и ссылки'!A:B,2,0))</f>
        <v>Серолог</v>
      </c>
      <c r="AJ1637">
        <f>IF(AH1637="","",VLOOKUP(AH1637,'Сотрудники и ссылки'!A:C,3,0))</f>
        <v>20001771</v>
      </c>
      <c r="AK1637" s="14">
        <v>45737</v>
      </c>
      <c r="AL1637" s="2">
        <f>IF(AK1637="","",AK1637+VLOOKUP(I1637,'Вид исследования'!B:E,4,0))</f>
        <v>45738</v>
      </c>
      <c r="AM1637" s="2">
        <f>IF(AK1637="","",AK1637+VLOOKUP(I1637,'Вид исследования'!B:F,5,0))</f>
        <v>45738</v>
      </c>
      <c r="AN1637" s="156">
        <v>45737</v>
      </c>
      <c r="AP1637" s="11" t="s">
        <v>189</v>
      </c>
      <c r="AQ1637" t="str">
        <f>IFERROR(IF(L1637="","",VLOOKUP(L1637&amp;I1637,Продукция!A:K,11,0)),"обратитесь к админ справочника")</f>
        <v>согласно рекомендациям производителя теста</v>
      </c>
      <c r="AR1637" s="11" t="s">
        <v>4823</v>
      </c>
      <c r="AS1637" t="str">
        <f>IFERROR(IF(L1637="","",VLOOKUP(L1637&amp;I1637,Продукция!A:J,10,0)),"обратитесь к админ справочника")</f>
        <v>инструкция тест- ситема Биочек СК -114</v>
      </c>
      <c r="AT1637" s="11" t="s">
        <v>4823</v>
      </c>
      <c r="AU1637" s="11" t="s">
        <v>4823</v>
      </c>
      <c r="AV1637" s="11" t="s">
        <v>2673</v>
      </c>
      <c r="AW1637" s="11" t="s">
        <v>4824</v>
      </c>
      <c r="AX1637" s="11" t="s">
        <v>561</v>
      </c>
      <c r="AY1637" s="11" t="s">
        <v>1083</v>
      </c>
      <c r="AZ1637" s="11">
        <v>155</v>
      </c>
      <c r="BA1637" s="11">
        <v>1</v>
      </c>
      <c r="BC1637" s="11" t="s">
        <v>4855</v>
      </c>
    </row>
    <row r="1638" spans="1:55" x14ac:dyDescent="0.25">
      <c r="A1638" t="str">
        <f t="shared" si="31"/>
        <v>С/469Болезнь Ньюкасла уровень антител</v>
      </c>
      <c r="B1638" t="str">
        <f>IF(E1638="","",INDEX(Лаборатории!A:A,MATCH('Производственный контроль'!E1638,Лаборатории!B:B,0)))</f>
        <v xml:space="preserve">КУРИНОЕ ЦАРСТВО АО </v>
      </c>
      <c r="C1638" t="str">
        <f>IF(E1638="","",VLOOKUP(E1638,Лаборатории!B:D,3,0))</f>
        <v>U377_CHL</v>
      </c>
      <c r="D1638" s="12">
        <v>45726</v>
      </c>
      <c r="E1638" s="11" t="s">
        <v>793</v>
      </c>
      <c r="F1638" s="11" t="s">
        <v>544</v>
      </c>
      <c r="G1638" s="11" t="s">
        <v>561</v>
      </c>
      <c r="H1638" s="11" t="s">
        <v>312</v>
      </c>
      <c r="I1638" s="11" t="s">
        <v>3434</v>
      </c>
      <c r="J1638" t="str">
        <f>IF(L1638="","",VLOOKUP(L1638,Продукция!B:D,3,0))</f>
        <v>Биологический_материал</v>
      </c>
      <c r="K1638" t="str">
        <f>IF(L1638="","",VLOOKUP(L1638,Продукция!B:C,2,0))</f>
        <v>Сыворотка крови</v>
      </c>
      <c r="L1638" s="151" t="s">
        <v>302</v>
      </c>
      <c r="M1638">
        <f>IF(L1638="","",VLOOKUP(L1638,Продукция!B:L,11,0))</f>
        <v>0</v>
      </c>
      <c r="N1638" s="11" t="s">
        <v>873</v>
      </c>
      <c r="P1638" s="11" t="s">
        <v>340</v>
      </c>
      <c r="Q1638" s="11" t="s">
        <v>854</v>
      </c>
      <c r="R1638" s="153" t="s">
        <v>5207</v>
      </c>
      <c r="S1638" s="11">
        <v>20</v>
      </c>
      <c r="T1638" s="11" t="s">
        <v>5231</v>
      </c>
      <c r="V1638" s="14">
        <v>45724</v>
      </c>
      <c r="Z1638" s="11" t="s">
        <v>4823</v>
      </c>
      <c r="AA1638" s="15">
        <v>0.47569444444444442</v>
      </c>
      <c r="AB1638" t="str">
        <f>IF(L1638="","",VLOOKUP(L1638&amp;I1638,Продукция!A:I,9,0))</f>
        <v>рекомендация производителя набора</v>
      </c>
      <c r="AC1638" s="14">
        <v>45728</v>
      </c>
      <c r="AD1638" s="11" t="s">
        <v>2676</v>
      </c>
      <c r="AE1638" s="11" t="s">
        <v>4823</v>
      </c>
      <c r="AF1638" t="str">
        <f>IF(AD1638="","",VLOOKUP(AD1638,'Сотрудники и ссылки'!A:B,2,0))</f>
        <v>Серолог</v>
      </c>
      <c r="AG1638">
        <f>IF(AD1638="","",VLOOKUP(AD1638,'Сотрудники и ссылки'!A:C,3,0))</f>
        <v>20007746</v>
      </c>
      <c r="AH1638" s="11" t="s">
        <v>2676</v>
      </c>
      <c r="AI1638" t="str">
        <f>IF(AH1638="","",VLOOKUP(AH1638,'Сотрудники и ссылки'!A:B,2,0))</f>
        <v>Серолог</v>
      </c>
      <c r="AJ1638">
        <f>IF(AH1638="","",VLOOKUP(AH1638,'Сотрудники и ссылки'!A:C,3,0))</f>
        <v>20007746</v>
      </c>
      <c r="AK1638" s="14">
        <v>45728</v>
      </c>
      <c r="AL1638" s="2">
        <f>IF(AK1638="","",AK1638+VLOOKUP(I1638,'Вид исследования'!B:E,4,0))</f>
        <v>45729</v>
      </c>
      <c r="AM1638" s="2">
        <f>IF(AK1638="","",AK1638+VLOOKUP(I1638,'Вид исследования'!B:F,5,0))</f>
        <v>45729</v>
      </c>
      <c r="AN1638" s="14">
        <v>45728</v>
      </c>
      <c r="AP1638" s="11" t="s">
        <v>189</v>
      </c>
      <c r="AQ1638" t="str">
        <f>IFERROR(IF(L1638="","",VLOOKUP(L1638&amp;I1638,Продукция!A:K,11,0)),"обратитесь к админ справочника")</f>
        <v>согласно рекомендациям производителя теста</v>
      </c>
      <c r="AR1638" s="11" t="s">
        <v>4823</v>
      </c>
      <c r="AS1638" t="str">
        <f>IFERROR(IF(L1638="","",VLOOKUP(L1638&amp;I1638,Продукция!A:J,10,0)),"обратитесь к админ справочника")</f>
        <v>инструкция по применению набора РЗГА Ньюкасла</v>
      </c>
      <c r="AT1638" s="11" t="s">
        <v>4823</v>
      </c>
      <c r="AU1638" s="11" t="s">
        <v>4823</v>
      </c>
      <c r="AV1638" s="11" t="s">
        <v>2676</v>
      </c>
      <c r="AW1638" s="11" t="s">
        <v>4824</v>
      </c>
      <c r="AX1638" s="11" t="s">
        <v>561</v>
      </c>
      <c r="AY1638" s="11" t="s">
        <v>1083</v>
      </c>
      <c r="AZ1638" s="11">
        <v>155</v>
      </c>
      <c r="BA1638" s="11">
        <v>1</v>
      </c>
      <c r="BC1638" s="11" t="s">
        <v>4855</v>
      </c>
    </row>
    <row r="1639" spans="1:55" x14ac:dyDescent="0.25">
      <c r="A1639" t="str">
        <f t="shared" si="31"/>
        <v>С/469Вирус гриппа птиц подтипа H9 уровень антител (ВНИИЗЖ)</v>
      </c>
      <c r="B1639" t="str">
        <f>IF(E1639="","",INDEX(Лаборатории!A:A,MATCH('Производственный контроль'!E1639,Лаборатории!B:B,0)))</f>
        <v xml:space="preserve">КУРИНОЕ ЦАРСТВО АО </v>
      </c>
      <c r="C1639" t="str">
        <f>IF(E1639="","",VLOOKUP(E1639,Лаборатории!B:D,3,0))</f>
        <v>U377_CHL</v>
      </c>
      <c r="D1639" s="12">
        <v>45726</v>
      </c>
      <c r="E1639" s="11" t="s">
        <v>793</v>
      </c>
      <c r="F1639" s="11" t="s">
        <v>544</v>
      </c>
      <c r="G1639" s="11" t="s">
        <v>561</v>
      </c>
      <c r="H1639" s="11" t="s">
        <v>312</v>
      </c>
      <c r="I1639" s="11" t="s">
        <v>3435</v>
      </c>
      <c r="J1639" t="str">
        <f>IF(L1639="","",VLOOKUP(L1639,Продукция!B:D,3,0))</f>
        <v>Биологический_материал</v>
      </c>
      <c r="K1639" t="str">
        <f>IF(L1639="","",VLOOKUP(L1639,Продукция!B:C,2,0))</f>
        <v>Сыворотка крови</v>
      </c>
      <c r="L1639" s="151" t="s">
        <v>302</v>
      </c>
      <c r="M1639">
        <f>IF(L1639="","",VLOOKUP(L1639,Продукция!B:L,11,0))</f>
        <v>0</v>
      </c>
      <c r="N1639" s="11" t="s">
        <v>873</v>
      </c>
      <c r="P1639" s="11" t="s">
        <v>340</v>
      </c>
      <c r="Q1639" s="11" t="s">
        <v>854</v>
      </c>
      <c r="R1639" s="153" t="s">
        <v>5207</v>
      </c>
      <c r="S1639" s="11">
        <v>20</v>
      </c>
      <c r="T1639" s="11" t="s">
        <v>5231</v>
      </c>
      <c r="V1639" s="14">
        <v>45724</v>
      </c>
      <c r="Z1639" s="11" t="s">
        <v>4823</v>
      </c>
      <c r="AA1639" s="15">
        <v>0.47569444444444442</v>
      </c>
      <c r="AB1639" t="str">
        <f>IF(L1639="","",VLOOKUP(L1639&amp;I1639,Продукция!A:I,9,0))</f>
        <v>рекомендация производителя набора</v>
      </c>
      <c r="AC1639" s="14">
        <v>45728</v>
      </c>
      <c r="AD1639" s="11" t="s">
        <v>2676</v>
      </c>
      <c r="AE1639" s="11" t="s">
        <v>4823</v>
      </c>
      <c r="AF1639" t="str">
        <f>IF(AD1639="","",VLOOKUP(AD1639,'Сотрудники и ссылки'!A:B,2,0))</f>
        <v>Серолог</v>
      </c>
      <c r="AG1639">
        <f>IF(AD1639="","",VLOOKUP(AD1639,'Сотрудники и ссылки'!A:C,3,0))</f>
        <v>20007746</v>
      </c>
      <c r="AH1639" s="11" t="s">
        <v>2676</v>
      </c>
      <c r="AI1639" t="str">
        <f>IF(AH1639="","",VLOOKUP(AH1639,'Сотрудники и ссылки'!A:B,2,0))</f>
        <v>Серолог</v>
      </c>
      <c r="AJ1639">
        <f>IF(AH1639="","",VLOOKUP(AH1639,'Сотрудники и ссылки'!A:C,3,0))</f>
        <v>20007746</v>
      </c>
      <c r="AK1639" s="14">
        <v>45728</v>
      </c>
      <c r="AL1639" s="2">
        <f>IF(AK1639="","",AK1639+VLOOKUP(I1639,'Вид исследования'!B:E,4,0))</f>
        <v>45729</v>
      </c>
      <c r="AM1639" s="2">
        <f>IF(AK1639="","",AK1639+VLOOKUP(I1639,'Вид исследования'!B:F,5,0))</f>
        <v>45729</v>
      </c>
      <c r="AN1639" s="14">
        <v>45728</v>
      </c>
      <c r="AP1639" s="11" t="s">
        <v>189</v>
      </c>
      <c r="AQ1639" t="str">
        <f>IFERROR(IF(L1639="","",VLOOKUP(L1639&amp;I1639,Продукция!A:K,11,0)),"обратитесь к админ справочника")</f>
        <v>согласно рекомендациям производителя теста</v>
      </c>
      <c r="AR1639" s="11" t="s">
        <v>4823</v>
      </c>
      <c r="AS1639" t="str">
        <f>IFERROR(IF(L1639="","",VLOOKUP(L1639&amp;I1639,Продукция!A:J,10,0)),"обратитесь к админ справочника")</f>
        <v>инструкция по применению набора AI, Н9</v>
      </c>
      <c r="AT1639" s="11" t="s">
        <v>4823</v>
      </c>
      <c r="AU1639" s="11" t="s">
        <v>4823</v>
      </c>
      <c r="AV1639" s="11" t="s">
        <v>2676</v>
      </c>
      <c r="AW1639" s="11" t="s">
        <v>4824</v>
      </c>
      <c r="AX1639" s="11" t="s">
        <v>561</v>
      </c>
      <c r="AY1639" s="11" t="s">
        <v>1083</v>
      </c>
      <c r="AZ1639" s="11">
        <v>155</v>
      </c>
      <c r="BA1639" s="11">
        <v>1</v>
      </c>
      <c r="BC1639" s="11" t="s">
        <v>4855</v>
      </c>
    </row>
    <row r="1640" spans="1:55" x14ac:dyDescent="0.25">
      <c r="A1640" t="str">
        <f t="shared" si="31"/>
        <v>С/469Вирус гриппа птиц подтипа Н5 уровень антител (ВНИИЗЖ)</v>
      </c>
      <c r="B1640" t="str">
        <f>IF(E1640="","",INDEX(Лаборатории!A:A,MATCH('Производственный контроль'!E1640,Лаборатории!B:B,0)))</f>
        <v xml:space="preserve">КУРИНОЕ ЦАРСТВО АО </v>
      </c>
      <c r="C1640" t="str">
        <f>IF(E1640="","",VLOOKUP(E1640,Лаборатории!B:D,3,0))</f>
        <v>U377_CHL</v>
      </c>
      <c r="D1640" s="12">
        <v>45726</v>
      </c>
      <c r="E1640" s="11" t="s">
        <v>793</v>
      </c>
      <c r="F1640" s="11" t="s">
        <v>544</v>
      </c>
      <c r="G1640" s="11" t="s">
        <v>561</v>
      </c>
      <c r="H1640" s="11" t="s">
        <v>312</v>
      </c>
      <c r="I1640" s="11" t="s">
        <v>3437</v>
      </c>
      <c r="J1640" t="str">
        <f>IF(L1640="","",VLOOKUP(L1640,Продукция!B:D,3,0))</f>
        <v>Биологический_материал</v>
      </c>
      <c r="K1640" t="str">
        <f>IF(L1640="","",VLOOKUP(L1640,Продукция!B:C,2,0))</f>
        <v>Сыворотка крови</v>
      </c>
      <c r="L1640" s="151" t="s">
        <v>302</v>
      </c>
      <c r="M1640">
        <f>IF(L1640="","",VLOOKUP(L1640,Продукция!B:L,11,0))</f>
        <v>0</v>
      </c>
      <c r="N1640" s="11" t="s">
        <v>873</v>
      </c>
      <c r="P1640" s="11" t="s">
        <v>340</v>
      </c>
      <c r="Q1640" s="11" t="s">
        <v>854</v>
      </c>
      <c r="R1640" s="153" t="s">
        <v>5207</v>
      </c>
      <c r="S1640" s="11">
        <v>20</v>
      </c>
      <c r="T1640" s="11" t="s">
        <v>5231</v>
      </c>
      <c r="V1640" s="14">
        <v>45724</v>
      </c>
      <c r="Z1640" s="11" t="s">
        <v>4823</v>
      </c>
      <c r="AA1640" s="15">
        <v>0.47569444444444442</v>
      </c>
      <c r="AB1640" t="str">
        <f>IF(L1640="","",VLOOKUP(L1640&amp;I1640,Продукция!A:I,9,0))</f>
        <v>рекомендация производителя набора</v>
      </c>
      <c r="AC1640" s="14">
        <v>45728</v>
      </c>
      <c r="AD1640" s="11" t="s">
        <v>2676</v>
      </c>
      <c r="AE1640" s="11" t="s">
        <v>4823</v>
      </c>
      <c r="AF1640" t="str">
        <f>IF(AD1640="","",VLOOKUP(AD1640,'Сотрудники и ссылки'!A:B,2,0))</f>
        <v>Серолог</v>
      </c>
      <c r="AG1640">
        <f>IF(AD1640="","",VLOOKUP(AD1640,'Сотрудники и ссылки'!A:C,3,0))</f>
        <v>20007746</v>
      </c>
      <c r="AH1640" s="11" t="s">
        <v>2676</v>
      </c>
      <c r="AI1640" t="str">
        <f>IF(AH1640="","",VLOOKUP(AH1640,'Сотрудники и ссылки'!A:B,2,0))</f>
        <v>Серолог</v>
      </c>
      <c r="AJ1640">
        <f>IF(AH1640="","",VLOOKUP(AH1640,'Сотрудники и ссылки'!A:C,3,0))</f>
        <v>20007746</v>
      </c>
      <c r="AK1640" s="14">
        <v>45728</v>
      </c>
      <c r="AL1640" s="2">
        <f>IF(AK1640="","",AK1640+VLOOKUP(I1640,'Вид исследования'!B:E,4,0))</f>
        <v>45729</v>
      </c>
      <c r="AM1640" s="2">
        <f>IF(AK1640="","",AK1640+VLOOKUP(I1640,'Вид исследования'!B:F,5,0))</f>
        <v>45729</v>
      </c>
      <c r="AN1640" s="14">
        <v>45728</v>
      </c>
      <c r="AP1640" s="11" t="s">
        <v>189</v>
      </c>
      <c r="AQ1640" t="str">
        <f>IFERROR(IF(L1640="","",VLOOKUP(L1640&amp;I1640,Продукция!A:K,11,0)),"обратитесь к админ справочника")</f>
        <v>согласно рекомендациям производителя теста</v>
      </c>
      <c r="AR1640" s="11" t="s">
        <v>4823</v>
      </c>
      <c r="AS1640" t="str">
        <f>IFERROR(IF(L1640="","",VLOOKUP(L1640&amp;I1640,Продукция!A:J,10,0)),"обратитесь к админ справочника")</f>
        <v>инструкция по применению набора AI, Н5</v>
      </c>
      <c r="AT1640" s="11" t="s">
        <v>4823</v>
      </c>
      <c r="AU1640" s="11" t="s">
        <v>4823</v>
      </c>
      <c r="AV1640" s="11" t="s">
        <v>2676</v>
      </c>
      <c r="AW1640" s="11" t="s">
        <v>4824</v>
      </c>
      <c r="AX1640" s="11" t="s">
        <v>561</v>
      </c>
      <c r="AY1640" s="11" t="s">
        <v>1083</v>
      </c>
      <c r="AZ1640" s="11">
        <v>155</v>
      </c>
      <c r="BA1640" s="11">
        <v>1</v>
      </c>
      <c r="BC1640" s="11" t="s">
        <v>4855</v>
      </c>
    </row>
    <row r="1641" spans="1:55" x14ac:dyDescent="0.25">
      <c r="A1641" t="str">
        <f t="shared" si="31"/>
        <v>С/469Вирус гриппа птиц подтипа H9 уровень антител (ВНИИЗЖ)</v>
      </c>
      <c r="B1641" t="str">
        <f>IF(E1641="","",INDEX(Лаборатории!A:A,MATCH('Производственный контроль'!E1641,Лаборатории!B:B,0)))</f>
        <v xml:space="preserve">КУРИНОЕ ЦАРСТВО АО </v>
      </c>
      <c r="C1641" t="str">
        <f>IF(E1641="","",VLOOKUP(E1641,Лаборатории!B:D,3,0))</f>
        <v>U377_CHL</v>
      </c>
      <c r="D1641" s="12">
        <v>45726</v>
      </c>
      <c r="E1641" s="11" t="s">
        <v>793</v>
      </c>
      <c r="F1641" s="11" t="s">
        <v>544</v>
      </c>
      <c r="G1641" s="11" t="s">
        <v>561</v>
      </c>
      <c r="H1641" s="11" t="s">
        <v>312</v>
      </c>
      <c r="I1641" s="11" t="s">
        <v>3435</v>
      </c>
      <c r="J1641" t="str">
        <f>IF(L1641="","",VLOOKUP(L1641,Продукция!B:D,3,0))</f>
        <v>Биологический_материал</v>
      </c>
      <c r="K1641" t="str">
        <f>IF(L1641="","",VLOOKUP(L1641,Продукция!B:C,2,0))</f>
        <v>Сыворотка крови</v>
      </c>
      <c r="L1641" s="151" t="s">
        <v>302</v>
      </c>
      <c r="M1641">
        <f>IF(L1641="","",VLOOKUP(L1641,Продукция!B:L,11,0))</f>
        <v>0</v>
      </c>
      <c r="N1641" s="11" t="s">
        <v>873</v>
      </c>
      <c r="P1641" s="11" t="s">
        <v>340</v>
      </c>
      <c r="Q1641" s="11" t="s">
        <v>854</v>
      </c>
      <c r="R1641" s="153" t="s">
        <v>4989</v>
      </c>
      <c r="S1641" s="11">
        <v>20</v>
      </c>
      <c r="T1641" s="11" t="s">
        <v>5231</v>
      </c>
      <c r="V1641" s="14">
        <v>45724</v>
      </c>
      <c r="Z1641" s="11" t="s">
        <v>4823</v>
      </c>
      <c r="AA1641" s="15">
        <v>0.47569444444444442</v>
      </c>
      <c r="AB1641" t="str">
        <f>IF(L1641="","",VLOOKUP(L1641&amp;I1641,Продукция!A:I,9,0))</f>
        <v>рекомендация производителя набора</v>
      </c>
      <c r="AC1641" s="14">
        <v>45728</v>
      </c>
      <c r="AD1641" s="11" t="s">
        <v>2676</v>
      </c>
      <c r="AE1641" s="11" t="s">
        <v>4823</v>
      </c>
      <c r="AF1641" t="str">
        <f>IF(AD1641="","",VLOOKUP(AD1641,'Сотрудники и ссылки'!A:B,2,0))</f>
        <v>Серолог</v>
      </c>
      <c r="AG1641">
        <f>IF(AD1641="","",VLOOKUP(AD1641,'Сотрудники и ссылки'!A:C,3,0))</f>
        <v>20007746</v>
      </c>
      <c r="AH1641" s="11" t="s">
        <v>2676</v>
      </c>
      <c r="AI1641" t="str">
        <f>IF(AH1641="","",VLOOKUP(AH1641,'Сотрудники и ссылки'!A:B,2,0))</f>
        <v>Серолог</v>
      </c>
      <c r="AJ1641">
        <f>IF(AH1641="","",VLOOKUP(AH1641,'Сотрудники и ссылки'!A:C,3,0))</f>
        <v>20007746</v>
      </c>
      <c r="AK1641" s="14">
        <v>45728</v>
      </c>
      <c r="AL1641" s="2">
        <f>IF(AK1641="","",AK1641+VLOOKUP(I1641,'Вид исследования'!B:E,4,0))</f>
        <v>45729</v>
      </c>
      <c r="AM1641" s="2">
        <f>IF(AK1641="","",AK1641+VLOOKUP(I1641,'Вид исследования'!B:F,5,0))</f>
        <v>45729</v>
      </c>
      <c r="AN1641" s="14">
        <v>45728</v>
      </c>
      <c r="AP1641" s="11" t="s">
        <v>189</v>
      </c>
      <c r="AQ1641" t="str">
        <f>IFERROR(IF(L1641="","",VLOOKUP(L1641&amp;I1641,Продукция!A:K,11,0)),"обратитесь к админ справочника")</f>
        <v>согласно рекомендациям производителя теста</v>
      </c>
      <c r="AR1641" s="11" t="s">
        <v>4823</v>
      </c>
      <c r="AS1641" t="str">
        <f>IFERROR(IF(L1641="","",VLOOKUP(L1641&amp;I1641,Продукция!A:J,10,0)),"обратитесь к админ справочника")</f>
        <v>инструкция по применению набора AI, Н9</v>
      </c>
      <c r="AT1641" s="11" t="s">
        <v>4823</v>
      </c>
      <c r="AU1641" s="11" t="s">
        <v>4823</v>
      </c>
      <c r="AV1641" s="11" t="s">
        <v>2676</v>
      </c>
      <c r="AW1641" s="11" t="s">
        <v>4824</v>
      </c>
      <c r="AX1641" s="11" t="s">
        <v>561</v>
      </c>
      <c r="AY1641" s="11" t="s">
        <v>1077</v>
      </c>
      <c r="AZ1641" s="11">
        <v>155</v>
      </c>
      <c r="BA1641" s="11">
        <v>1</v>
      </c>
      <c r="BC1641" s="11" t="s">
        <v>4855</v>
      </c>
    </row>
    <row r="1642" spans="1:55" x14ac:dyDescent="0.25">
      <c r="A1642" t="str">
        <f t="shared" si="31"/>
        <v>С/469Вирус гриппа птиц подтипа Н5 уровень антител (ВНИИЗЖ)</v>
      </c>
      <c r="B1642" t="str">
        <f>IF(E1642="","",INDEX(Лаборатории!A:A,MATCH('Производственный контроль'!E1642,Лаборатории!B:B,0)))</f>
        <v xml:space="preserve">КУРИНОЕ ЦАРСТВО АО </v>
      </c>
      <c r="C1642" t="str">
        <f>IF(E1642="","",VLOOKUP(E1642,Лаборатории!B:D,3,0))</f>
        <v>U377_CHL</v>
      </c>
      <c r="D1642" s="12">
        <v>45726</v>
      </c>
      <c r="E1642" s="11" t="s">
        <v>793</v>
      </c>
      <c r="F1642" s="11" t="s">
        <v>544</v>
      </c>
      <c r="G1642" s="11" t="s">
        <v>561</v>
      </c>
      <c r="H1642" s="11" t="s">
        <v>312</v>
      </c>
      <c r="I1642" s="11" t="s">
        <v>3437</v>
      </c>
      <c r="J1642" t="str">
        <f>IF(L1642="","",VLOOKUP(L1642,Продукция!B:D,3,0))</f>
        <v>Биологический_материал</v>
      </c>
      <c r="K1642" t="str">
        <f>IF(L1642="","",VLOOKUP(L1642,Продукция!B:C,2,0))</f>
        <v>Сыворотка крови</v>
      </c>
      <c r="L1642" s="151" t="s">
        <v>302</v>
      </c>
      <c r="M1642">
        <f>IF(L1642="","",VLOOKUP(L1642,Продукция!B:L,11,0))</f>
        <v>0</v>
      </c>
      <c r="N1642" s="11" t="s">
        <v>873</v>
      </c>
      <c r="P1642" s="11" t="s">
        <v>340</v>
      </c>
      <c r="Q1642" s="11" t="s">
        <v>854</v>
      </c>
      <c r="R1642" s="153" t="s">
        <v>4989</v>
      </c>
      <c r="S1642" s="11">
        <v>20</v>
      </c>
      <c r="T1642" s="11" t="s">
        <v>5231</v>
      </c>
      <c r="V1642" s="14">
        <v>45724</v>
      </c>
      <c r="Z1642" s="11" t="s">
        <v>4823</v>
      </c>
      <c r="AA1642" s="15">
        <v>0.47569444444444442</v>
      </c>
      <c r="AB1642" t="str">
        <f>IF(L1642="","",VLOOKUP(L1642&amp;I1642,Продукция!A:I,9,0))</f>
        <v>рекомендация производителя набора</v>
      </c>
      <c r="AC1642" s="14">
        <v>45728</v>
      </c>
      <c r="AD1642" s="11" t="s">
        <v>2676</v>
      </c>
      <c r="AE1642" s="11" t="s">
        <v>4823</v>
      </c>
      <c r="AF1642" t="str">
        <f>IF(AD1642="","",VLOOKUP(AD1642,'Сотрудники и ссылки'!A:B,2,0))</f>
        <v>Серолог</v>
      </c>
      <c r="AG1642">
        <f>IF(AD1642="","",VLOOKUP(AD1642,'Сотрудники и ссылки'!A:C,3,0))</f>
        <v>20007746</v>
      </c>
      <c r="AH1642" s="11" t="s">
        <v>2676</v>
      </c>
      <c r="AI1642" t="str">
        <f>IF(AH1642="","",VLOOKUP(AH1642,'Сотрудники и ссылки'!A:B,2,0))</f>
        <v>Серолог</v>
      </c>
      <c r="AJ1642">
        <f>IF(AH1642="","",VLOOKUP(AH1642,'Сотрудники и ссылки'!A:C,3,0))</f>
        <v>20007746</v>
      </c>
      <c r="AK1642" s="14">
        <v>45728</v>
      </c>
      <c r="AL1642" s="2">
        <f>IF(AK1642="","",AK1642+VLOOKUP(I1642,'Вид исследования'!B:E,4,0))</f>
        <v>45729</v>
      </c>
      <c r="AM1642" s="2">
        <f>IF(AK1642="","",AK1642+VLOOKUP(I1642,'Вид исследования'!B:F,5,0))</f>
        <v>45729</v>
      </c>
      <c r="AN1642" s="14">
        <v>45728</v>
      </c>
      <c r="AP1642" s="11" t="s">
        <v>189</v>
      </c>
      <c r="AQ1642" t="str">
        <f>IFERROR(IF(L1642="","",VLOOKUP(L1642&amp;I1642,Продукция!A:K,11,0)),"обратитесь к админ справочника")</f>
        <v>согласно рекомендациям производителя теста</v>
      </c>
      <c r="AR1642" s="11" t="s">
        <v>4823</v>
      </c>
      <c r="AS1642" t="str">
        <f>IFERROR(IF(L1642="","",VLOOKUP(L1642&amp;I1642,Продукция!A:J,10,0)),"обратитесь к админ справочника")</f>
        <v>инструкция по применению набора AI, Н5</v>
      </c>
      <c r="AT1642" s="11" t="s">
        <v>4823</v>
      </c>
      <c r="AU1642" s="11" t="s">
        <v>4823</v>
      </c>
      <c r="AV1642" s="11" t="s">
        <v>2676</v>
      </c>
      <c r="AW1642" s="11" t="s">
        <v>4824</v>
      </c>
      <c r="AX1642" s="11" t="s">
        <v>561</v>
      </c>
      <c r="AY1642" s="11" t="s">
        <v>1077</v>
      </c>
      <c r="AZ1642" s="11">
        <v>155</v>
      </c>
      <c r="BA1642" s="11">
        <v>1</v>
      </c>
      <c r="BC1642" s="11" t="s">
        <v>4855</v>
      </c>
    </row>
    <row r="1643" spans="1:55" x14ac:dyDescent="0.25">
      <c r="A1643" t="str">
        <f t="shared" si="31"/>
        <v>С/475Болезнь Ньюкасла уровень антител</v>
      </c>
      <c r="B1643" t="str">
        <f>IF(E1643="","",INDEX(Лаборатории!A:A,MATCH('Производственный контроль'!E1643,Лаборатории!B:B,0)))</f>
        <v xml:space="preserve">КУРИНОЕ ЦАРСТВО АО </v>
      </c>
      <c r="C1643" t="str">
        <f>IF(E1643="","",VLOOKUP(E1643,Лаборатории!B:D,3,0))</f>
        <v>U377_CHL</v>
      </c>
      <c r="D1643" s="12">
        <v>45726</v>
      </c>
      <c r="E1643" s="11" t="s">
        <v>793</v>
      </c>
      <c r="F1643" s="11" t="s">
        <v>371</v>
      </c>
      <c r="G1643" s="11" t="s">
        <v>506</v>
      </c>
      <c r="H1643" s="11" t="s">
        <v>312</v>
      </c>
      <c r="I1643" s="11" t="s">
        <v>3434</v>
      </c>
      <c r="J1643" t="str">
        <f>IF(L1643="","",VLOOKUP(L1643,Продукция!B:D,3,0))</f>
        <v>Биологический_материал</v>
      </c>
      <c r="K1643" t="str">
        <f>IF(L1643="","",VLOOKUP(L1643,Продукция!B:C,2,0))</f>
        <v>Сыворотка крови</v>
      </c>
      <c r="L1643" s="151" t="s">
        <v>302</v>
      </c>
      <c r="M1643">
        <f>IF(L1643="","",VLOOKUP(L1643,Продукция!B:L,11,0))</f>
        <v>0</v>
      </c>
      <c r="N1643" s="11" t="s">
        <v>873</v>
      </c>
      <c r="P1643" s="11" t="s">
        <v>340</v>
      </c>
      <c r="Q1643" s="11" t="s">
        <v>854</v>
      </c>
      <c r="R1643" s="153" t="s">
        <v>4994</v>
      </c>
      <c r="S1643" s="11">
        <v>20</v>
      </c>
      <c r="T1643" s="11" t="s">
        <v>5232</v>
      </c>
      <c r="V1643" s="14">
        <v>45717</v>
      </c>
      <c r="Z1643" s="11" t="s">
        <v>4823</v>
      </c>
      <c r="AA1643" s="15">
        <v>0.55208333333333337</v>
      </c>
      <c r="AB1643" t="str">
        <f>IF(L1643="","",VLOOKUP(L1643&amp;I1643,Продукция!A:I,9,0))</f>
        <v>рекомендация производителя набора</v>
      </c>
      <c r="AC1643" s="14">
        <v>45727</v>
      </c>
      <c r="AD1643" s="11" t="s">
        <v>2676</v>
      </c>
      <c r="AE1643" s="11" t="s">
        <v>4823</v>
      </c>
      <c r="AF1643" t="str">
        <f>IF(AD1643="","",VLOOKUP(AD1643,'Сотрудники и ссылки'!A:B,2,0))</f>
        <v>Серолог</v>
      </c>
      <c r="AG1643">
        <f>IF(AD1643="","",VLOOKUP(AD1643,'Сотрудники и ссылки'!A:C,3,0))</f>
        <v>20007746</v>
      </c>
      <c r="AH1643" s="11" t="s">
        <v>2676</v>
      </c>
      <c r="AI1643" t="str">
        <f>IF(AH1643="","",VLOOKUP(AH1643,'Сотрудники и ссылки'!A:B,2,0))</f>
        <v>Серолог</v>
      </c>
      <c r="AJ1643">
        <f>IF(AH1643="","",VLOOKUP(AH1643,'Сотрудники и ссылки'!A:C,3,0))</f>
        <v>20007746</v>
      </c>
      <c r="AK1643" s="14">
        <v>45727</v>
      </c>
      <c r="AL1643" s="2">
        <f>IF(AK1643="","",AK1643+VLOOKUP(I1643,'Вид исследования'!B:E,4,0))</f>
        <v>45728</v>
      </c>
      <c r="AM1643" s="2">
        <f>IF(AK1643="","",AK1643+VLOOKUP(I1643,'Вид исследования'!B:F,5,0))</f>
        <v>45728</v>
      </c>
      <c r="AN1643" s="14">
        <v>45727</v>
      </c>
      <c r="AP1643" s="11" t="s">
        <v>189</v>
      </c>
      <c r="AQ1643" t="str">
        <f>IFERROR(IF(L1643="","",VLOOKUP(L1643&amp;I1643,Продукция!A:K,11,0)),"обратитесь к админ справочника")</f>
        <v>согласно рекомендациям производителя теста</v>
      </c>
      <c r="AR1643" s="11" t="s">
        <v>4823</v>
      </c>
      <c r="AS1643" t="str">
        <f>IFERROR(IF(L1643="","",VLOOKUP(L1643&amp;I1643,Продукция!A:J,10,0)),"обратитесь к админ справочника")</f>
        <v>инструкция по применению набора РЗГА Ньюкасла</v>
      </c>
      <c r="AT1643" s="11" t="s">
        <v>4823</v>
      </c>
      <c r="AU1643" s="11" t="s">
        <v>4823</v>
      </c>
      <c r="AV1643" s="11" t="s">
        <v>2676</v>
      </c>
      <c r="AW1643" s="11" t="s">
        <v>4824</v>
      </c>
      <c r="AX1643" s="11" t="s">
        <v>506</v>
      </c>
      <c r="AY1643" s="11" t="s">
        <v>1120</v>
      </c>
      <c r="AZ1643" s="11">
        <v>106</v>
      </c>
      <c r="BA1643" s="11">
        <v>39</v>
      </c>
      <c r="BC1643" s="11" t="s">
        <v>4992</v>
      </c>
    </row>
    <row r="1644" spans="1:55" x14ac:dyDescent="0.25">
      <c r="A1644" t="str">
        <f t="shared" si="31"/>
        <v>С/475Болезнь Ньюкасла уровень антител</v>
      </c>
      <c r="B1644" t="str">
        <f>IF(E1644="","",INDEX(Лаборатории!A:A,MATCH('Производственный контроль'!E1644,Лаборатории!B:B,0)))</f>
        <v xml:space="preserve">КУРИНОЕ ЦАРСТВО АО </v>
      </c>
      <c r="C1644" t="str">
        <f>IF(E1644="","",VLOOKUP(E1644,Лаборатории!B:D,3,0))</f>
        <v>U377_CHL</v>
      </c>
      <c r="D1644" s="12">
        <v>45726</v>
      </c>
      <c r="E1644" s="11" t="s">
        <v>793</v>
      </c>
      <c r="F1644" s="11" t="s">
        <v>371</v>
      </c>
      <c r="G1644" s="11" t="s">
        <v>506</v>
      </c>
      <c r="H1644" s="11" t="s">
        <v>312</v>
      </c>
      <c r="I1644" s="11" t="s">
        <v>3434</v>
      </c>
      <c r="J1644" t="str">
        <f>IF(L1644="","",VLOOKUP(L1644,Продукция!B:D,3,0))</f>
        <v>Биологический_материал</v>
      </c>
      <c r="K1644" t="str">
        <f>IF(L1644="","",VLOOKUP(L1644,Продукция!B:C,2,0))</f>
        <v>Сыворотка крови</v>
      </c>
      <c r="L1644" s="151" t="s">
        <v>302</v>
      </c>
      <c r="M1644">
        <f>IF(L1644="","",VLOOKUP(L1644,Продукция!B:L,11,0))</f>
        <v>0</v>
      </c>
      <c r="N1644" s="11" t="s">
        <v>873</v>
      </c>
      <c r="P1644" s="11" t="s">
        <v>340</v>
      </c>
      <c r="Q1644" s="11" t="s">
        <v>854</v>
      </c>
      <c r="R1644" s="153" t="s">
        <v>4998</v>
      </c>
      <c r="S1644" s="11">
        <v>20</v>
      </c>
      <c r="T1644" s="11" t="s">
        <v>5232</v>
      </c>
      <c r="V1644" s="14">
        <v>45717</v>
      </c>
      <c r="Z1644" s="11" t="s">
        <v>4823</v>
      </c>
      <c r="AA1644" s="15">
        <v>0.55208333333333337</v>
      </c>
      <c r="AB1644" t="str">
        <f>IF(L1644="","",VLOOKUP(L1644&amp;I1644,Продукция!A:I,9,0))</f>
        <v>рекомендация производителя набора</v>
      </c>
      <c r="AC1644" s="14">
        <v>45727</v>
      </c>
      <c r="AD1644" s="11" t="s">
        <v>2676</v>
      </c>
      <c r="AE1644" s="11" t="s">
        <v>4823</v>
      </c>
      <c r="AF1644" t="str">
        <f>IF(AD1644="","",VLOOKUP(AD1644,'Сотрудники и ссылки'!A:B,2,0))</f>
        <v>Серолог</v>
      </c>
      <c r="AG1644">
        <f>IF(AD1644="","",VLOOKUP(AD1644,'Сотрудники и ссылки'!A:C,3,0))</f>
        <v>20007746</v>
      </c>
      <c r="AH1644" s="11" t="s">
        <v>2676</v>
      </c>
      <c r="AI1644" t="str">
        <f>IF(AH1644="","",VLOOKUP(AH1644,'Сотрудники и ссылки'!A:B,2,0))</f>
        <v>Серолог</v>
      </c>
      <c r="AJ1644">
        <f>IF(AH1644="","",VLOOKUP(AH1644,'Сотрудники и ссылки'!A:C,3,0))</f>
        <v>20007746</v>
      </c>
      <c r="AK1644" s="14">
        <v>45727</v>
      </c>
      <c r="AL1644" s="2">
        <f>IF(AK1644="","",AK1644+VLOOKUP(I1644,'Вид исследования'!B:E,4,0))</f>
        <v>45728</v>
      </c>
      <c r="AM1644" s="2">
        <f>IF(AK1644="","",AK1644+VLOOKUP(I1644,'Вид исследования'!B:F,5,0))</f>
        <v>45728</v>
      </c>
      <c r="AN1644" s="14">
        <v>45727</v>
      </c>
      <c r="AP1644" s="11" t="s">
        <v>189</v>
      </c>
      <c r="AQ1644" t="str">
        <f>IFERROR(IF(L1644="","",VLOOKUP(L1644&amp;I1644,Продукция!A:K,11,0)),"обратитесь к админ справочника")</f>
        <v>согласно рекомендациям производителя теста</v>
      </c>
      <c r="AR1644" s="11" t="s">
        <v>4823</v>
      </c>
      <c r="AS1644" t="str">
        <f>IFERROR(IF(L1644="","",VLOOKUP(L1644&amp;I1644,Продукция!A:J,10,0)),"обратитесь к админ справочника")</f>
        <v>инструкция по применению набора РЗГА Ньюкасла</v>
      </c>
      <c r="AT1644" s="11" t="s">
        <v>4823</v>
      </c>
      <c r="AU1644" s="11" t="s">
        <v>4823</v>
      </c>
      <c r="AV1644" s="11" t="s">
        <v>2676</v>
      </c>
      <c r="AW1644" s="11" t="s">
        <v>4824</v>
      </c>
      <c r="AX1644" s="11" t="s">
        <v>506</v>
      </c>
      <c r="AY1644" s="11" t="s">
        <v>1119</v>
      </c>
      <c r="AZ1644" s="11">
        <v>106</v>
      </c>
      <c r="BA1644" s="11">
        <v>39</v>
      </c>
      <c r="BC1644" s="11" t="s">
        <v>4992</v>
      </c>
    </row>
    <row r="1645" spans="1:55" x14ac:dyDescent="0.25">
      <c r="A1645" t="str">
        <f t="shared" si="31"/>
        <v>С/475Болезнь Ньюкасла уровень антител</v>
      </c>
      <c r="B1645" t="str">
        <f>IF(E1645="","",INDEX(Лаборатории!A:A,MATCH('Производственный контроль'!E1645,Лаборатории!B:B,0)))</f>
        <v xml:space="preserve">КУРИНОЕ ЦАРСТВО АО </v>
      </c>
      <c r="C1645" t="str">
        <f>IF(E1645="","",VLOOKUP(E1645,Лаборатории!B:D,3,0))</f>
        <v>U377_CHL</v>
      </c>
      <c r="D1645" s="12">
        <v>45726</v>
      </c>
      <c r="E1645" s="11" t="s">
        <v>793</v>
      </c>
      <c r="F1645" s="11" t="s">
        <v>371</v>
      </c>
      <c r="G1645" s="11" t="s">
        <v>506</v>
      </c>
      <c r="H1645" s="11" t="s">
        <v>312</v>
      </c>
      <c r="I1645" s="11" t="s">
        <v>3434</v>
      </c>
      <c r="J1645" t="str">
        <f>IF(L1645="","",VLOOKUP(L1645,Продукция!B:D,3,0))</f>
        <v>Биологический_материал</v>
      </c>
      <c r="K1645" t="str">
        <f>IF(L1645="","",VLOOKUP(L1645,Продукция!B:C,2,0))</f>
        <v>Сыворотка крови</v>
      </c>
      <c r="L1645" s="151" t="s">
        <v>302</v>
      </c>
      <c r="M1645">
        <f>IF(L1645="","",VLOOKUP(L1645,Продукция!B:L,11,0))</f>
        <v>0</v>
      </c>
      <c r="N1645" s="11" t="s">
        <v>873</v>
      </c>
      <c r="P1645" s="11" t="s">
        <v>340</v>
      </c>
      <c r="Q1645" s="11" t="s">
        <v>854</v>
      </c>
      <c r="R1645" s="153" t="s">
        <v>4997</v>
      </c>
      <c r="S1645" s="11">
        <v>20</v>
      </c>
      <c r="T1645" s="11" t="s">
        <v>5232</v>
      </c>
      <c r="V1645" s="14">
        <v>45717</v>
      </c>
      <c r="Z1645" s="11" t="s">
        <v>4823</v>
      </c>
      <c r="AA1645" s="15">
        <v>0.55208333333333337</v>
      </c>
      <c r="AB1645" t="str">
        <f>IF(L1645="","",VLOOKUP(L1645&amp;I1645,Продукция!A:I,9,0))</f>
        <v>рекомендация производителя набора</v>
      </c>
      <c r="AC1645" s="14">
        <v>45727</v>
      </c>
      <c r="AD1645" s="11" t="s">
        <v>2676</v>
      </c>
      <c r="AE1645" s="11" t="s">
        <v>4823</v>
      </c>
      <c r="AF1645" t="str">
        <f>IF(AD1645="","",VLOOKUP(AD1645,'Сотрудники и ссылки'!A:B,2,0))</f>
        <v>Серолог</v>
      </c>
      <c r="AG1645">
        <f>IF(AD1645="","",VLOOKUP(AD1645,'Сотрудники и ссылки'!A:C,3,0))</f>
        <v>20007746</v>
      </c>
      <c r="AH1645" s="11" t="s">
        <v>2676</v>
      </c>
      <c r="AI1645" t="str">
        <f>IF(AH1645="","",VLOOKUP(AH1645,'Сотрудники и ссылки'!A:B,2,0))</f>
        <v>Серолог</v>
      </c>
      <c r="AJ1645">
        <f>IF(AH1645="","",VLOOKUP(AH1645,'Сотрудники и ссылки'!A:C,3,0))</f>
        <v>20007746</v>
      </c>
      <c r="AK1645" s="14">
        <v>45727</v>
      </c>
      <c r="AL1645" s="2">
        <f>IF(AK1645="","",AK1645+VLOOKUP(I1645,'Вид исследования'!B:E,4,0))</f>
        <v>45728</v>
      </c>
      <c r="AM1645" s="2">
        <f>IF(AK1645="","",AK1645+VLOOKUP(I1645,'Вид исследования'!B:F,5,0))</f>
        <v>45728</v>
      </c>
      <c r="AN1645" s="14">
        <v>45727</v>
      </c>
      <c r="AP1645" s="11" t="s">
        <v>189</v>
      </c>
      <c r="AQ1645" t="str">
        <f>IFERROR(IF(L1645="","",VLOOKUP(L1645&amp;I1645,Продукция!A:K,11,0)),"обратитесь к админ справочника")</f>
        <v>согласно рекомендациям производителя теста</v>
      </c>
      <c r="AR1645" s="11" t="s">
        <v>4823</v>
      </c>
      <c r="AS1645" t="str">
        <f>IFERROR(IF(L1645="","",VLOOKUP(L1645&amp;I1645,Продукция!A:J,10,0)),"обратитесь к админ справочника")</f>
        <v>инструкция по применению набора РЗГА Ньюкасла</v>
      </c>
      <c r="AT1645" s="11" t="s">
        <v>4823</v>
      </c>
      <c r="AU1645" s="11" t="s">
        <v>4823</v>
      </c>
      <c r="AV1645" s="11" t="s">
        <v>2676</v>
      </c>
      <c r="AW1645" s="11" t="s">
        <v>4824</v>
      </c>
      <c r="AX1645" s="11" t="s">
        <v>506</v>
      </c>
      <c r="AY1645" s="11" t="s">
        <v>1129</v>
      </c>
      <c r="AZ1645" s="11">
        <v>106</v>
      </c>
      <c r="BA1645" s="11">
        <v>39</v>
      </c>
      <c r="BC1645" s="11" t="s">
        <v>4992</v>
      </c>
    </row>
    <row r="1646" spans="1:55" x14ac:dyDescent="0.25">
      <c r="A1646" t="str">
        <f t="shared" si="31"/>
        <v>С/475Болезнь Ньюкасла уровень антител</v>
      </c>
      <c r="B1646" t="str">
        <f>IF(E1646="","",INDEX(Лаборатории!A:A,MATCH('Производственный контроль'!E1646,Лаборатории!B:B,0)))</f>
        <v xml:space="preserve">КУРИНОЕ ЦАРСТВО АО </v>
      </c>
      <c r="C1646" t="str">
        <f>IF(E1646="","",VLOOKUP(E1646,Лаборатории!B:D,3,0))</f>
        <v>U377_CHL</v>
      </c>
      <c r="D1646" s="12">
        <v>45726</v>
      </c>
      <c r="E1646" s="11" t="s">
        <v>793</v>
      </c>
      <c r="F1646" s="11" t="s">
        <v>371</v>
      </c>
      <c r="G1646" s="11" t="s">
        <v>506</v>
      </c>
      <c r="H1646" s="11" t="s">
        <v>312</v>
      </c>
      <c r="I1646" s="11" t="s">
        <v>3434</v>
      </c>
      <c r="J1646" t="str">
        <f>IF(L1646="","",VLOOKUP(L1646,Продукция!B:D,3,0))</f>
        <v>Биологический_материал</v>
      </c>
      <c r="K1646" t="str">
        <f>IF(L1646="","",VLOOKUP(L1646,Продукция!B:C,2,0))</f>
        <v>Сыворотка крови</v>
      </c>
      <c r="L1646" s="151" t="s">
        <v>302</v>
      </c>
      <c r="M1646">
        <f>IF(L1646="","",VLOOKUP(L1646,Продукция!B:L,11,0))</f>
        <v>0</v>
      </c>
      <c r="N1646" s="11" t="s">
        <v>873</v>
      </c>
      <c r="P1646" s="11" t="s">
        <v>340</v>
      </c>
      <c r="Q1646" s="11" t="s">
        <v>854</v>
      </c>
      <c r="R1646" s="153" t="s">
        <v>5000</v>
      </c>
      <c r="S1646" s="11">
        <v>20</v>
      </c>
      <c r="T1646" s="11" t="s">
        <v>5232</v>
      </c>
      <c r="V1646" s="14">
        <v>45717</v>
      </c>
      <c r="Z1646" s="11" t="s">
        <v>4823</v>
      </c>
      <c r="AA1646" s="15">
        <v>0.55208333333333337</v>
      </c>
      <c r="AB1646" t="str">
        <f>IF(L1646="","",VLOOKUP(L1646&amp;I1646,Продукция!A:I,9,0))</f>
        <v>рекомендация производителя набора</v>
      </c>
      <c r="AC1646" s="14">
        <v>45727</v>
      </c>
      <c r="AD1646" s="11" t="s">
        <v>2676</v>
      </c>
      <c r="AE1646" s="11" t="s">
        <v>4823</v>
      </c>
      <c r="AF1646" t="str">
        <f>IF(AD1646="","",VLOOKUP(AD1646,'Сотрудники и ссылки'!A:B,2,0))</f>
        <v>Серолог</v>
      </c>
      <c r="AG1646">
        <f>IF(AD1646="","",VLOOKUP(AD1646,'Сотрудники и ссылки'!A:C,3,0))</f>
        <v>20007746</v>
      </c>
      <c r="AH1646" s="11" t="s">
        <v>2676</v>
      </c>
      <c r="AI1646" t="str">
        <f>IF(AH1646="","",VLOOKUP(AH1646,'Сотрудники и ссылки'!A:B,2,0))</f>
        <v>Серолог</v>
      </c>
      <c r="AJ1646">
        <f>IF(AH1646="","",VLOOKUP(AH1646,'Сотрудники и ссылки'!A:C,3,0))</f>
        <v>20007746</v>
      </c>
      <c r="AK1646" s="14">
        <v>45727</v>
      </c>
      <c r="AL1646" s="2">
        <f>IF(AK1646="","",AK1646+VLOOKUP(I1646,'Вид исследования'!B:E,4,0))</f>
        <v>45728</v>
      </c>
      <c r="AM1646" s="2">
        <f>IF(AK1646="","",AK1646+VLOOKUP(I1646,'Вид исследования'!B:F,5,0))</f>
        <v>45728</v>
      </c>
      <c r="AN1646" s="14">
        <v>45727</v>
      </c>
      <c r="AP1646" s="11" t="s">
        <v>189</v>
      </c>
      <c r="AQ1646" t="str">
        <f>IFERROR(IF(L1646="","",VLOOKUP(L1646&amp;I1646,Продукция!A:K,11,0)),"обратитесь к админ справочника")</f>
        <v>согласно рекомендациям производителя теста</v>
      </c>
      <c r="AR1646" s="11" t="s">
        <v>4823</v>
      </c>
      <c r="AS1646" t="str">
        <f>IFERROR(IF(L1646="","",VLOOKUP(L1646&amp;I1646,Продукция!A:J,10,0)),"обратитесь к админ справочника")</f>
        <v>инструкция по применению набора РЗГА Ньюкасла</v>
      </c>
      <c r="AT1646" s="11" t="s">
        <v>4823</v>
      </c>
      <c r="AU1646" s="11" t="s">
        <v>4823</v>
      </c>
      <c r="AV1646" s="11" t="s">
        <v>2676</v>
      </c>
      <c r="AW1646" s="11" t="s">
        <v>4824</v>
      </c>
      <c r="AX1646" s="11" t="s">
        <v>506</v>
      </c>
      <c r="AY1646" s="11" t="s">
        <v>1130</v>
      </c>
      <c r="AZ1646" s="11">
        <v>106</v>
      </c>
      <c r="BA1646" s="11">
        <v>39</v>
      </c>
      <c r="BC1646" s="11" t="s">
        <v>4992</v>
      </c>
    </row>
    <row r="1647" spans="1:55" x14ac:dyDescent="0.25">
      <c r="A1647" t="str">
        <f t="shared" si="31"/>
        <v>С/475Болезнь Ньюкасла уровень антител</v>
      </c>
      <c r="B1647" t="str">
        <f>IF(E1647="","",INDEX(Лаборатории!A:A,MATCH('Производственный контроль'!E1647,Лаборатории!B:B,0)))</f>
        <v xml:space="preserve">КУРИНОЕ ЦАРСТВО АО </v>
      </c>
      <c r="C1647" t="str">
        <f>IF(E1647="","",VLOOKUP(E1647,Лаборатории!B:D,3,0))</f>
        <v>U377_CHL</v>
      </c>
      <c r="D1647" s="12">
        <v>45726</v>
      </c>
      <c r="E1647" s="11" t="s">
        <v>793</v>
      </c>
      <c r="F1647" s="11" t="s">
        <v>371</v>
      </c>
      <c r="G1647" s="11" t="s">
        <v>506</v>
      </c>
      <c r="H1647" s="11" t="s">
        <v>312</v>
      </c>
      <c r="I1647" s="11" t="s">
        <v>3434</v>
      </c>
      <c r="J1647" t="str">
        <f>IF(L1647="","",VLOOKUP(L1647,Продукция!B:D,3,0))</f>
        <v>Биологический_материал</v>
      </c>
      <c r="K1647" t="str">
        <f>IF(L1647="","",VLOOKUP(L1647,Продукция!B:C,2,0))</f>
        <v>Сыворотка крови</v>
      </c>
      <c r="L1647" s="151" t="s">
        <v>302</v>
      </c>
      <c r="M1647">
        <f>IF(L1647="","",VLOOKUP(L1647,Продукция!B:L,11,0))</f>
        <v>0</v>
      </c>
      <c r="N1647" s="11" t="s">
        <v>873</v>
      </c>
      <c r="P1647" s="11" t="s">
        <v>340</v>
      </c>
      <c r="Q1647" s="11" t="s">
        <v>854</v>
      </c>
      <c r="R1647" s="153" t="s">
        <v>5001</v>
      </c>
      <c r="S1647" s="11">
        <v>20</v>
      </c>
      <c r="T1647" s="11" t="s">
        <v>5232</v>
      </c>
      <c r="V1647" s="14">
        <v>45718</v>
      </c>
      <c r="Z1647" s="11" t="s">
        <v>4823</v>
      </c>
      <c r="AA1647" s="15">
        <v>0.55208333333333337</v>
      </c>
      <c r="AB1647" t="str">
        <f>IF(L1647="","",VLOOKUP(L1647&amp;I1647,Продукция!A:I,9,0))</f>
        <v>рекомендация производителя набора</v>
      </c>
      <c r="AC1647" s="14">
        <v>45727</v>
      </c>
      <c r="AD1647" s="11" t="s">
        <v>2676</v>
      </c>
      <c r="AE1647" s="11" t="s">
        <v>4823</v>
      </c>
      <c r="AF1647" t="str">
        <f>IF(AD1647="","",VLOOKUP(AD1647,'Сотрудники и ссылки'!A:B,2,0))</f>
        <v>Серолог</v>
      </c>
      <c r="AG1647">
        <f>IF(AD1647="","",VLOOKUP(AD1647,'Сотрудники и ссылки'!A:C,3,0))</f>
        <v>20007746</v>
      </c>
      <c r="AH1647" s="11" t="s">
        <v>2676</v>
      </c>
      <c r="AI1647" t="str">
        <f>IF(AH1647="","",VLOOKUP(AH1647,'Сотрудники и ссылки'!A:B,2,0))</f>
        <v>Серолог</v>
      </c>
      <c r="AJ1647">
        <f>IF(AH1647="","",VLOOKUP(AH1647,'Сотрудники и ссылки'!A:C,3,0))</f>
        <v>20007746</v>
      </c>
      <c r="AK1647" s="14">
        <v>45727</v>
      </c>
      <c r="AL1647" s="2">
        <f>IF(AK1647="","",AK1647+VLOOKUP(I1647,'Вид исследования'!B:E,4,0))</f>
        <v>45728</v>
      </c>
      <c r="AM1647" s="2">
        <f>IF(AK1647="","",AK1647+VLOOKUP(I1647,'Вид исследования'!B:F,5,0))</f>
        <v>45728</v>
      </c>
      <c r="AN1647" s="14">
        <v>45727</v>
      </c>
      <c r="AP1647" s="11" t="s">
        <v>189</v>
      </c>
      <c r="AQ1647" t="str">
        <f>IFERROR(IF(L1647="","",VLOOKUP(L1647&amp;I1647,Продукция!A:K,11,0)),"обратитесь к админ справочника")</f>
        <v>согласно рекомендациям производителя теста</v>
      </c>
      <c r="AR1647" s="11" t="s">
        <v>4823</v>
      </c>
      <c r="AS1647" t="str">
        <f>IFERROR(IF(L1647="","",VLOOKUP(L1647&amp;I1647,Продукция!A:J,10,0)),"обратитесь к админ справочника")</f>
        <v>инструкция по применению набора РЗГА Ньюкасла</v>
      </c>
      <c r="AT1647" s="11" t="s">
        <v>4823</v>
      </c>
      <c r="AU1647" s="11" t="s">
        <v>4823</v>
      </c>
      <c r="AV1647" s="11" t="s">
        <v>2676</v>
      </c>
      <c r="AW1647" s="11" t="s">
        <v>4824</v>
      </c>
      <c r="AX1647" s="11" t="s">
        <v>506</v>
      </c>
      <c r="AY1647" s="11" t="s">
        <v>1131</v>
      </c>
      <c r="AZ1647" s="11">
        <v>106</v>
      </c>
      <c r="BA1647" s="11">
        <v>39</v>
      </c>
      <c r="BC1647" s="11" t="s">
        <v>4992</v>
      </c>
    </row>
    <row r="1648" spans="1:55" x14ac:dyDescent="0.25">
      <c r="A1648" t="str">
        <f t="shared" si="31"/>
        <v>С/475Болезнь Ньюкасла уровень антител</v>
      </c>
      <c r="B1648" t="str">
        <f>IF(E1648="","",INDEX(Лаборатории!A:A,MATCH('Производственный контроль'!E1648,Лаборатории!B:B,0)))</f>
        <v xml:space="preserve">КУРИНОЕ ЦАРСТВО АО </v>
      </c>
      <c r="C1648" t="str">
        <f>IF(E1648="","",VLOOKUP(E1648,Лаборатории!B:D,3,0))</f>
        <v>U377_CHL</v>
      </c>
      <c r="D1648" s="12">
        <v>45726</v>
      </c>
      <c r="E1648" s="11" t="s">
        <v>793</v>
      </c>
      <c r="F1648" s="11" t="s">
        <v>371</v>
      </c>
      <c r="G1648" s="11" t="s">
        <v>506</v>
      </c>
      <c r="H1648" s="11" t="s">
        <v>312</v>
      </c>
      <c r="I1648" s="11" t="s">
        <v>3434</v>
      </c>
      <c r="J1648" t="str">
        <f>IF(L1648="","",VLOOKUP(L1648,Продукция!B:D,3,0))</f>
        <v>Биологический_материал</v>
      </c>
      <c r="K1648" t="str">
        <f>IF(L1648="","",VLOOKUP(L1648,Продукция!B:C,2,0))</f>
        <v>Сыворотка крови</v>
      </c>
      <c r="L1648" s="151" t="s">
        <v>302</v>
      </c>
      <c r="M1648">
        <f>IF(L1648="","",VLOOKUP(L1648,Продукция!B:L,11,0))</f>
        <v>0</v>
      </c>
      <c r="N1648" s="11" t="s">
        <v>873</v>
      </c>
      <c r="P1648" s="11" t="s">
        <v>340</v>
      </c>
      <c r="Q1648" s="11" t="s">
        <v>854</v>
      </c>
      <c r="R1648" s="153" t="s">
        <v>5002</v>
      </c>
      <c r="S1648" s="11">
        <v>20</v>
      </c>
      <c r="T1648" s="11" t="s">
        <v>5232</v>
      </c>
      <c r="V1648" s="14">
        <v>45718</v>
      </c>
      <c r="Z1648" s="11" t="s">
        <v>4823</v>
      </c>
      <c r="AA1648" s="15">
        <v>0.55208333333333337</v>
      </c>
      <c r="AB1648" t="str">
        <f>IF(L1648="","",VLOOKUP(L1648&amp;I1648,Продукция!A:I,9,0))</f>
        <v>рекомендация производителя набора</v>
      </c>
      <c r="AC1648" s="14">
        <v>45727</v>
      </c>
      <c r="AD1648" s="11" t="s">
        <v>2676</v>
      </c>
      <c r="AE1648" s="11" t="s">
        <v>4823</v>
      </c>
      <c r="AF1648" t="str">
        <f>IF(AD1648="","",VLOOKUP(AD1648,'Сотрудники и ссылки'!A:B,2,0))</f>
        <v>Серолог</v>
      </c>
      <c r="AG1648">
        <f>IF(AD1648="","",VLOOKUP(AD1648,'Сотрудники и ссылки'!A:C,3,0))</f>
        <v>20007746</v>
      </c>
      <c r="AH1648" s="11" t="s">
        <v>2676</v>
      </c>
      <c r="AI1648" t="str">
        <f>IF(AH1648="","",VLOOKUP(AH1648,'Сотрудники и ссылки'!A:B,2,0))</f>
        <v>Серолог</v>
      </c>
      <c r="AJ1648">
        <f>IF(AH1648="","",VLOOKUP(AH1648,'Сотрудники и ссылки'!A:C,3,0))</f>
        <v>20007746</v>
      </c>
      <c r="AK1648" s="14">
        <v>45727</v>
      </c>
      <c r="AL1648" s="2">
        <f>IF(AK1648="","",AK1648+VLOOKUP(I1648,'Вид исследования'!B:E,4,0))</f>
        <v>45728</v>
      </c>
      <c r="AM1648" s="2">
        <f>IF(AK1648="","",AK1648+VLOOKUP(I1648,'Вид исследования'!B:F,5,0))</f>
        <v>45728</v>
      </c>
      <c r="AN1648" s="14">
        <v>45727</v>
      </c>
      <c r="AP1648" s="11" t="s">
        <v>189</v>
      </c>
      <c r="AQ1648" t="str">
        <f>IFERROR(IF(L1648="","",VLOOKUP(L1648&amp;I1648,Продукция!A:K,11,0)),"обратитесь к админ справочника")</f>
        <v>согласно рекомендациям производителя теста</v>
      </c>
      <c r="AR1648" s="11" t="s">
        <v>4823</v>
      </c>
      <c r="AS1648" t="str">
        <f>IFERROR(IF(L1648="","",VLOOKUP(L1648&amp;I1648,Продукция!A:J,10,0)),"обратитесь к админ справочника")</f>
        <v>инструкция по применению набора РЗГА Ньюкасла</v>
      </c>
      <c r="AT1648" s="11" t="s">
        <v>4823</v>
      </c>
      <c r="AU1648" s="11" t="s">
        <v>4823</v>
      </c>
      <c r="AV1648" s="11" t="s">
        <v>2676</v>
      </c>
      <c r="AW1648" s="11" t="s">
        <v>4824</v>
      </c>
      <c r="AX1648" s="11" t="s">
        <v>506</v>
      </c>
      <c r="AY1648" s="11" t="s">
        <v>1132</v>
      </c>
      <c r="AZ1648" s="11">
        <v>106</v>
      </c>
      <c r="BA1648" s="11">
        <v>39</v>
      </c>
      <c r="BC1648" s="11" t="s">
        <v>4992</v>
      </c>
    </row>
    <row r="1649" spans="1:55" x14ac:dyDescent="0.25">
      <c r="A1649" t="str">
        <f t="shared" si="31"/>
        <v>С/475Болезнь Ньюкасла уровень антител</v>
      </c>
      <c r="B1649" t="str">
        <f>IF(E1649="","",INDEX(Лаборатории!A:A,MATCH('Производственный контроль'!E1649,Лаборатории!B:B,0)))</f>
        <v xml:space="preserve">КУРИНОЕ ЦАРСТВО АО </v>
      </c>
      <c r="C1649" t="str">
        <f>IF(E1649="","",VLOOKUP(E1649,Лаборатории!B:D,3,0))</f>
        <v>U377_CHL</v>
      </c>
      <c r="D1649" s="12">
        <v>45726</v>
      </c>
      <c r="E1649" s="11" t="s">
        <v>793</v>
      </c>
      <c r="F1649" s="11" t="s">
        <v>371</v>
      </c>
      <c r="G1649" s="11" t="s">
        <v>506</v>
      </c>
      <c r="H1649" s="11" t="s">
        <v>312</v>
      </c>
      <c r="I1649" s="11" t="s">
        <v>3434</v>
      </c>
      <c r="J1649" t="str">
        <f>IF(L1649="","",VLOOKUP(L1649,Продукция!B:D,3,0))</f>
        <v>Биологический_материал</v>
      </c>
      <c r="K1649" t="str">
        <f>IF(L1649="","",VLOOKUP(L1649,Продукция!B:C,2,0))</f>
        <v>Сыворотка крови</v>
      </c>
      <c r="L1649" s="151" t="s">
        <v>302</v>
      </c>
      <c r="M1649">
        <f>IF(L1649="","",VLOOKUP(L1649,Продукция!B:L,11,0))</f>
        <v>0</v>
      </c>
      <c r="N1649" s="11" t="s">
        <v>873</v>
      </c>
      <c r="P1649" s="11" t="s">
        <v>340</v>
      </c>
      <c r="Q1649" s="11" t="s">
        <v>854</v>
      </c>
      <c r="R1649" s="153" t="s">
        <v>4999</v>
      </c>
      <c r="S1649" s="11">
        <v>20</v>
      </c>
      <c r="T1649" s="11" t="s">
        <v>5232</v>
      </c>
      <c r="V1649" s="14">
        <v>45718</v>
      </c>
      <c r="Z1649" s="11" t="s">
        <v>4823</v>
      </c>
      <c r="AA1649" s="15">
        <v>0.55208333333333337</v>
      </c>
      <c r="AB1649" t="str">
        <f>IF(L1649="","",VLOOKUP(L1649&amp;I1649,Продукция!A:I,9,0))</f>
        <v>рекомендация производителя набора</v>
      </c>
      <c r="AC1649" s="14">
        <v>45727</v>
      </c>
      <c r="AD1649" s="11" t="s">
        <v>2676</v>
      </c>
      <c r="AE1649" s="11" t="s">
        <v>4823</v>
      </c>
      <c r="AF1649" t="str">
        <f>IF(AD1649="","",VLOOKUP(AD1649,'Сотрудники и ссылки'!A:B,2,0))</f>
        <v>Серолог</v>
      </c>
      <c r="AG1649">
        <f>IF(AD1649="","",VLOOKUP(AD1649,'Сотрудники и ссылки'!A:C,3,0))</f>
        <v>20007746</v>
      </c>
      <c r="AH1649" s="11" t="s">
        <v>2676</v>
      </c>
      <c r="AI1649" t="str">
        <f>IF(AH1649="","",VLOOKUP(AH1649,'Сотрудники и ссылки'!A:B,2,0))</f>
        <v>Серолог</v>
      </c>
      <c r="AJ1649">
        <f>IF(AH1649="","",VLOOKUP(AH1649,'Сотрудники и ссылки'!A:C,3,0))</f>
        <v>20007746</v>
      </c>
      <c r="AK1649" s="14">
        <v>45727</v>
      </c>
      <c r="AL1649" s="2">
        <f>IF(AK1649="","",AK1649+VLOOKUP(I1649,'Вид исследования'!B:E,4,0))</f>
        <v>45728</v>
      </c>
      <c r="AM1649" s="2">
        <f>IF(AK1649="","",AK1649+VLOOKUP(I1649,'Вид исследования'!B:F,5,0))</f>
        <v>45728</v>
      </c>
      <c r="AN1649" s="14">
        <v>45727</v>
      </c>
      <c r="AP1649" s="11" t="s">
        <v>189</v>
      </c>
      <c r="AQ1649" t="str">
        <f>IFERROR(IF(L1649="","",VLOOKUP(L1649&amp;I1649,Продукция!A:K,11,0)),"обратитесь к админ справочника")</f>
        <v>согласно рекомендациям производителя теста</v>
      </c>
      <c r="AR1649" s="11" t="s">
        <v>4823</v>
      </c>
      <c r="AS1649" t="str">
        <f>IFERROR(IF(L1649="","",VLOOKUP(L1649&amp;I1649,Продукция!A:J,10,0)),"обратитесь к админ справочника")</f>
        <v>инструкция по применению набора РЗГА Ньюкасла</v>
      </c>
      <c r="AT1649" s="11" t="s">
        <v>4823</v>
      </c>
      <c r="AU1649" s="11" t="s">
        <v>4823</v>
      </c>
      <c r="AV1649" s="11" t="s">
        <v>2676</v>
      </c>
      <c r="AW1649" s="11" t="s">
        <v>4824</v>
      </c>
      <c r="AX1649" s="11" t="s">
        <v>506</v>
      </c>
      <c r="AY1649" s="11" t="s">
        <v>1118</v>
      </c>
      <c r="AZ1649" s="11">
        <v>106</v>
      </c>
      <c r="BA1649" s="11">
        <v>39</v>
      </c>
      <c r="BC1649" s="11" t="s">
        <v>4992</v>
      </c>
    </row>
    <row r="1650" spans="1:55" x14ac:dyDescent="0.25">
      <c r="A1650" t="str">
        <f t="shared" si="31"/>
        <v>С/475Болезнь Ньюкасла уровень антител</v>
      </c>
      <c r="B1650" t="str">
        <f>IF(E1650="","",INDEX(Лаборатории!A:A,MATCH('Производственный контроль'!E1650,Лаборатории!B:B,0)))</f>
        <v xml:space="preserve">КУРИНОЕ ЦАРСТВО АО </v>
      </c>
      <c r="C1650" t="str">
        <f>IF(E1650="","",VLOOKUP(E1650,Лаборатории!B:D,3,0))</f>
        <v>U377_CHL</v>
      </c>
      <c r="D1650" s="12">
        <v>45726</v>
      </c>
      <c r="E1650" s="11" t="s">
        <v>793</v>
      </c>
      <c r="F1650" s="11" t="s">
        <v>371</v>
      </c>
      <c r="G1650" s="11" t="s">
        <v>506</v>
      </c>
      <c r="H1650" s="11" t="s">
        <v>312</v>
      </c>
      <c r="I1650" s="11" t="s">
        <v>3434</v>
      </c>
      <c r="J1650" t="str">
        <f>IF(L1650="","",VLOOKUP(L1650,Продукция!B:D,3,0))</f>
        <v>Биологический_материал</v>
      </c>
      <c r="K1650" t="str">
        <f>IF(L1650="","",VLOOKUP(L1650,Продукция!B:C,2,0))</f>
        <v>Сыворотка крови</v>
      </c>
      <c r="L1650" s="151" t="s">
        <v>302</v>
      </c>
      <c r="M1650">
        <f>IF(L1650="","",VLOOKUP(L1650,Продукция!B:L,11,0))</f>
        <v>0</v>
      </c>
      <c r="N1650" s="11" t="s">
        <v>873</v>
      </c>
      <c r="P1650" s="11" t="s">
        <v>340</v>
      </c>
      <c r="Q1650" s="11" t="s">
        <v>854</v>
      </c>
      <c r="R1650" s="153" t="s">
        <v>5003</v>
      </c>
      <c r="S1650" s="11">
        <v>20</v>
      </c>
      <c r="T1650" s="11" t="s">
        <v>5232</v>
      </c>
      <c r="V1650" s="14">
        <v>45718</v>
      </c>
      <c r="Z1650" s="11" t="s">
        <v>4823</v>
      </c>
      <c r="AA1650" s="15">
        <v>0.55208333333333337</v>
      </c>
      <c r="AB1650" t="str">
        <f>IF(L1650="","",VLOOKUP(L1650&amp;I1650,Продукция!A:I,9,0))</f>
        <v>рекомендация производителя набора</v>
      </c>
      <c r="AC1650" s="14">
        <v>45727</v>
      </c>
      <c r="AD1650" s="11" t="s">
        <v>2676</v>
      </c>
      <c r="AE1650" s="11" t="s">
        <v>4823</v>
      </c>
      <c r="AF1650" t="str">
        <f>IF(AD1650="","",VLOOKUP(AD1650,'Сотрудники и ссылки'!A:B,2,0))</f>
        <v>Серолог</v>
      </c>
      <c r="AG1650">
        <f>IF(AD1650="","",VLOOKUP(AD1650,'Сотрудники и ссылки'!A:C,3,0))</f>
        <v>20007746</v>
      </c>
      <c r="AH1650" s="11" t="s">
        <v>2676</v>
      </c>
      <c r="AI1650" t="str">
        <f>IF(AH1650="","",VLOOKUP(AH1650,'Сотрудники и ссылки'!A:B,2,0))</f>
        <v>Серолог</v>
      </c>
      <c r="AJ1650">
        <f>IF(AH1650="","",VLOOKUP(AH1650,'Сотрудники и ссылки'!A:C,3,0))</f>
        <v>20007746</v>
      </c>
      <c r="AK1650" s="14">
        <v>45727</v>
      </c>
      <c r="AL1650" s="2">
        <f>IF(AK1650="","",AK1650+VLOOKUP(I1650,'Вид исследования'!B:E,4,0))</f>
        <v>45728</v>
      </c>
      <c r="AM1650" s="2">
        <f>IF(AK1650="","",AK1650+VLOOKUP(I1650,'Вид исследования'!B:F,5,0))</f>
        <v>45728</v>
      </c>
      <c r="AN1650" s="14">
        <v>45727</v>
      </c>
      <c r="AP1650" s="11" t="s">
        <v>189</v>
      </c>
      <c r="AQ1650" t="str">
        <f>IFERROR(IF(L1650="","",VLOOKUP(L1650&amp;I1650,Продукция!A:K,11,0)),"обратитесь к админ справочника")</f>
        <v>согласно рекомендациям производителя теста</v>
      </c>
      <c r="AR1650" s="11" t="s">
        <v>4823</v>
      </c>
      <c r="AS1650" t="str">
        <f>IFERROR(IF(L1650="","",VLOOKUP(L1650&amp;I1650,Продукция!A:J,10,0)),"обратитесь к админ справочника")</f>
        <v>инструкция по применению набора РЗГА Ньюкасла</v>
      </c>
      <c r="AT1650" s="11" t="s">
        <v>4823</v>
      </c>
      <c r="AU1650" s="11" t="s">
        <v>4823</v>
      </c>
      <c r="AV1650" s="11" t="s">
        <v>2676</v>
      </c>
      <c r="AW1650" s="11" t="s">
        <v>4824</v>
      </c>
      <c r="AX1650" s="11" t="s">
        <v>506</v>
      </c>
      <c r="AY1650" s="11" t="s">
        <v>1117</v>
      </c>
      <c r="AZ1650" s="11">
        <v>106</v>
      </c>
      <c r="BA1650" s="11">
        <v>39</v>
      </c>
      <c r="BC1650" s="11" t="s">
        <v>4992</v>
      </c>
    </row>
    <row r="1651" spans="1:55" x14ac:dyDescent="0.25">
      <c r="A1651" t="str">
        <f t="shared" si="31"/>
        <v>С/475Болезнь Ньюкасла уровень антител</v>
      </c>
      <c r="B1651" t="str">
        <f>IF(E1651="","",INDEX(Лаборатории!A:A,MATCH('Производственный контроль'!E1651,Лаборатории!B:B,0)))</f>
        <v xml:space="preserve">КУРИНОЕ ЦАРСТВО АО </v>
      </c>
      <c r="C1651" t="str">
        <f>IF(E1651="","",VLOOKUP(E1651,Лаборатории!B:D,3,0))</f>
        <v>U377_CHL</v>
      </c>
      <c r="D1651" s="12">
        <v>45726</v>
      </c>
      <c r="E1651" s="11" t="s">
        <v>793</v>
      </c>
      <c r="F1651" s="11" t="s">
        <v>371</v>
      </c>
      <c r="G1651" s="11" t="s">
        <v>506</v>
      </c>
      <c r="H1651" s="11" t="s">
        <v>312</v>
      </c>
      <c r="I1651" s="11" t="s">
        <v>3434</v>
      </c>
      <c r="J1651" t="str">
        <f>IF(L1651="","",VLOOKUP(L1651,Продукция!B:D,3,0))</f>
        <v>Биологический_материал</v>
      </c>
      <c r="K1651" t="str">
        <f>IF(L1651="","",VLOOKUP(L1651,Продукция!B:C,2,0))</f>
        <v>Сыворотка крови</v>
      </c>
      <c r="L1651" s="151" t="s">
        <v>302</v>
      </c>
      <c r="M1651">
        <f>IF(L1651="","",VLOOKUP(L1651,Продукция!B:L,11,0))</f>
        <v>0</v>
      </c>
      <c r="N1651" s="11" t="s">
        <v>873</v>
      </c>
      <c r="P1651" s="11" t="s">
        <v>340</v>
      </c>
      <c r="Q1651" s="11" t="s">
        <v>854</v>
      </c>
      <c r="R1651" s="153" t="s">
        <v>5004</v>
      </c>
      <c r="S1651" s="11">
        <v>20</v>
      </c>
      <c r="T1651" s="11" t="s">
        <v>5232</v>
      </c>
      <c r="V1651" s="14">
        <v>45719</v>
      </c>
      <c r="Z1651" s="11" t="s">
        <v>4823</v>
      </c>
      <c r="AA1651" s="15">
        <v>0.55208333333333337</v>
      </c>
      <c r="AB1651" t="str">
        <f>IF(L1651="","",VLOOKUP(L1651&amp;I1651,Продукция!A:I,9,0))</f>
        <v>рекомендация производителя набора</v>
      </c>
      <c r="AC1651" s="14">
        <v>45727</v>
      </c>
      <c r="AD1651" s="11" t="s">
        <v>2676</v>
      </c>
      <c r="AE1651" s="11" t="s">
        <v>4823</v>
      </c>
      <c r="AF1651" t="str">
        <f>IF(AD1651="","",VLOOKUP(AD1651,'Сотрудники и ссылки'!A:B,2,0))</f>
        <v>Серолог</v>
      </c>
      <c r="AG1651">
        <f>IF(AD1651="","",VLOOKUP(AD1651,'Сотрудники и ссылки'!A:C,3,0))</f>
        <v>20007746</v>
      </c>
      <c r="AH1651" s="11" t="s">
        <v>2676</v>
      </c>
      <c r="AI1651" t="str">
        <f>IF(AH1651="","",VLOOKUP(AH1651,'Сотрудники и ссылки'!A:B,2,0))</f>
        <v>Серолог</v>
      </c>
      <c r="AJ1651">
        <f>IF(AH1651="","",VLOOKUP(AH1651,'Сотрудники и ссылки'!A:C,3,0))</f>
        <v>20007746</v>
      </c>
      <c r="AK1651" s="14">
        <v>45727</v>
      </c>
      <c r="AL1651" s="2">
        <f>IF(AK1651="","",AK1651+VLOOKUP(I1651,'Вид исследования'!B:E,4,0))</f>
        <v>45728</v>
      </c>
      <c r="AM1651" s="2">
        <f>IF(AK1651="","",AK1651+VLOOKUP(I1651,'Вид исследования'!B:F,5,0))</f>
        <v>45728</v>
      </c>
      <c r="AN1651" s="14">
        <v>45727</v>
      </c>
      <c r="AP1651" s="11" t="s">
        <v>189</v>
      </c>
      <c r="AQ1651" t="str">
        <f>IFERROR(IF(L1651="","",VLOOKUP(L1651&amp;I1651,Продукция!A:K,11,0)),"обратитесь к админ справочника")</f>
        <v>согласно рекомендациям производителя теста</v>
      </c>
      <c r="AR1651" s="11" t="s">
        <v>4823</v>
      </c>
      <c r="AS1651" t="str">
        <f>IFERROR(IF(L1651="","",VLOOKUP(L1651&amp;I1651,Продукция!A:J,10,0)),"обратитесь к админ справочника")</f>
        <v>инструкция по применению набора РЗГА Ньюкасла</v>
      </c>
      <c r="AT1651" s="11" t="s">
        <v>4823</v>
      </c>
      <c r="AU1651" s="11" t="s">
        <v>4823</v>
      </c>
      <c r="AV1651" s="11" t="s">
        <v>2676</v>
      </c>
      <c r="AW1651" s="11" t="s">
        <v>4824</v>
      </c>
      <c r="AX1651" s="11" t="s">
        <v>506</v>
      </c>
      <c r="AY1651" s="11" t="s">
        <v>1116</v>
      </c>
      <c r="AZ1651" s="11">
        <v>106</v>
      </c>
      <c r="BA1651" s="11">
        <v>39</v>
      </c>
      <c r="BC1651" s="11" t="s">
        <v>4992</v>
      </c>
    </row>
    <row r="1652" spans="1:55" x14ac:dyDescent="0.25">
      <c r="A1652" t="str">
        <f t="shared" si="31"/>
        <v>С/475Болезнь Ньюкасла уровень антител</v>
      </c>
      <c r="B1652" t="str">
        <f>IF(E1652="","",INDEX(Лаборатории!A:A,MATCH('Производственный контроль'!E1652,Лаборатории!B:B,0)))</f>
        <v xml:space="preserve">КУРИНОЕ ЦАРСТВО АО </v>
      </c>
      <c r="C1652" t="str">
        <f>IF(E1652="","",VLOOKUP(E1652,Лаборатории!B:D,3,0))</f>
        <v>U377_CHL</v>
      </c>
      <c r="D1652" s="12">
        <v>45726</v>
      </c>
      <c r="E1652" s="11" t="s">
        <v>793</v>
      </c>
      <c r="F1652" s="11" t="s">
        <v>371</v>
      </c>
      <c r="G1652" s="11" t="s">
        <v>506</v>
      </c>
      <c r="H1652" s="11" t="s">
        <v>312</v>
      </c>
      <c r="I1652" s="11" t="s">
        <v>3434</v>
      </c>
      <c r="J1652" t="str">
        <f>IF(L1652="","",VLOOKUP(L1652,Продукция!B:D,3,0))</f>
        <v>Биологический_материал</v>
      </c>
      <c r="K1652" t="str">
        <f>IF(L1652="","",VLOOKUP(L1652,Продукция!B:C,2,0))</f>
        <v>Сыворотка крови</v>
      </c>
      <c r="L1652" s="151" t="s">
        <v>302</v>
      </c>
      <c r="M1652">
        <f>IF(L1652="","",VLOOKUP(L1652,Продукция!B:L,11,0))</f>
        <v>0</v>
      </c>
      <c r="N1652" s="11" t="s">
        <v>873</v>
      </c>
      <c r="P1652" s="11" t="s">
        <v>340</v>
      </c>
      <c r="Q1652" s="11" t="s">
        <v>854</v>
      </c>
      <c r="R1652" s="153" t="s">
        <v>5005</v>
      </c>
      <c r="S1652" s="11">
        <v>20</v>
      </c>
      <c r="T1652" s="11" t="s">
        <v>5232</v>
      </c>
      <c r="V1652" s="14">
        <v>45719</v>
      </c>
      <c r="Z1652" s="11" t="s">
        <v>4823</v>
      </c>
      <c r="AA1652" s="15">
        <v>0.55208333333333337</v>
      </c>
      <c r="AB1652" t="str">
        <f>IF(L1652="","",VLOOKUP(L1652&amp;I1652,Продукция!A:I,9,0))</f>
        <v>рекомендация производителя набора</v>
      </c>
      <c r="AC1652" s="14">
        <v>45727</v>
      </c>
      <c r="AD1652" s="11" t="s">
        <v>2676</v>
      </c>
      <c r="AE1652" s="11" t="s">
        <v>4823</v>
      </c>
      <c r="AF1652" t="str">
        <f>IF(AD1652="","",VLOOKUP(AD1652,'Сотрудники и ссылки'!A:B,2,0))</f>
        <v>Серолог</v>
      </c>
      <c r="AG1652">
        <f>IF(AD1652="","",VLOOKUP(AD1652,'Сотрудники и ссылки'!A:C,3,0))</f>
        <v>20007746</v>
      </c>
      <c r="AH1652" s="11" t="s">
        <v>2676</v>
      </c>
      <c r="AI1652" t="str">
        <f>IF(AH1652="","",VLOOKUP(AH1652,'Сотрудники и ссылки'!A:B,2,0))</f>
        <v>Серолог</v>
      </c>
      <c r="AJ1652">
        <f>IF(AH1652="","",VLOOKUP(AH1652,'Сотрудники и ссылки'!A:C,3,0))</f>
        <v>20007746</v>
      </c>
      <c r="AK1652" s="14">
        <v>45727</v>
      </c>
      <c r="AL1652" s="2">
        <f>IF(AK1652="","",AK1652+VLOOKUP(I1652,'Вид исследования'!B:E,4,0))</f>
        <v>45728</v>
      </c>
      <c r="AM1652" s="2">
        <f>IF(AK1652="","",AK1652+VLOOKUP(I1652,'Вид исследования'!B:F,5,0))</f>
        <v>45728</v>
      </c>
      <c r="AN1652" s="14">
        <v>45727</v>
      </c>
      <c r="AP1652" s="11" t="s">
        <v>189</v>
      </c>
      <c r="AQ1652" t="str">
        <f>IFERROR(IF(L1652="","",VLOOKUP(L1652&amp;I1652,Продукция!A:K,11,0)),"обратитесь к админ справочника")</f>
        <v>согласно рекомендациям производителя теста</v>
      </c>
      <c r="AR1652" s="11" t="s">
        <v>4823</v>
      </c>
      <c r="AS1652" t="str">
        <f>IFERROR(IF(L1652="","",VLOOKUP(L1652&amp;I1652,Продукция!A:J,10,0)),"обратитесь к админ справочника")</f>
        <v>инструкция по применению набора РЗГА Ньюкасла</v>
      </c>
      <c r="AT1652" s="11" t="s">
        <v>4823</v>
      </c>
      <c r="AU1652" s="11" t="s">
        <v>4823</v>
      </c>
      <c r="AV1652" s="11" t="s">
        <v>2676</v>
      </c>
      <c r="AW1652" s="11" t="s">
        <v>4824</v>
      </c>
      <c r="AX1652" s="11" t="s">
        <v>506</v>
      </c>
      <c r="AY1652" s="11" t="s">
        <v>1115</v>
      </c>
      <c r="AZ1652" s="11">
        <v>106</v>
      </c>
      <c r="BA1652" s="11">
        <v>39</v>
      </c>
      <c r="BC1652" s="11" t="s">
        <v>4992</v>
      </c>
    </row>
    <row r="1653" spans="1:55" x14ac:dyDescent="0.25">
      <c r="A1653" t="str">
        <f t="shared" si="31"/>
        <v>С/475Болезнь Ньюкасла уровень антител</v>
      </c>
      <c r="B1653" t="str">
        <f>IF(E1653="","",INDEX(Лаборатории!A:A,MATCH('Производственный контроль'!E1653,Лаборатории!B:B,0)))</f>
        <v xml:space="preserve">КУРИНОЕ ЦАРСТВО АО </v>
      </c>
      <c r="C1653" t="str">
        <f>IF(E1653="","",VLOOKUP(E1653,Лаборатории!B:D,3,0))</f>
        <v>U377_CHL</v>
      </c>
      <c r="D1653" s="12">
        <v>45726</v>
      </c>
      <c r="E1653" s="11" t="s">
        <v>793</v>
      </c>
      <c r="F1653" s="11" t="s">
        <v>371</v>
      </c>
      <c r="G1653" s="11" t="s">
        <v>506</v>
      </c>
      <c r="H1653" s="11" t="s">
        <v>312</v>
      </c>
      <c r="I1653" s="11" t="s">
        <v>3434</v>
      </c>
      <c r="J1653" t="str">
        <f>IF(L1653="","",VLOOKUP(L1653,Продукция!B:D,3,0))</f>
        <v>Биологический_материал</v>
      </c>
      <c r="K1653" t="str">
        <f>IF(L1653="","",VLOOKUP(L1653,Продукция!B:C,2,0))</f>
        <v>Сыворотка крови</v>
      </c>
      <c r="L1653" s="151" t="s">
        <v>302</v>
      </c>
      <c r="M1653">
        <f>IF(L1653="","",VLOOKUP(L1653,Продукция!B:L,11,0))</f>
        <v>0</v>
      </c>
      <c r="N1653" s="11" t="s">
        <v>873</v>
      </c>
      <c r="P1653" s="11" t="s">
        <v>340</v>
      </c>
      <c r="Q1653" s="11" t="s">
        <v>854</v>
      </c>
      <c r="R1653" s="153" t="s">
        <v>5006</v>
      </c>
      <c r="S1653" s="11">
        <v>20</v>
      </c>
      <c r="T1653" s="11" t="s">
        <v>5232</v>
      </c>
      <c r="V1653" s="14">
        <v>45719</v>
      </c>
      <c r="Z1653" s="11" t="s">
        <v>4823</v>
      </c>
      <c r="AA1653" s="15">
        <v>0.55208333333333337</v>
      </c>
      <c r="AB1653" t="str">
        <f>IF(L1653="","",VLOOKUP(L1653&amp;I1653,Продукция!A:I,9,0))</f>
        <v>рекомендация производителя набора</v>
      </c>
      <c r="AC1653" s="14">
        <v>45727</v>
      </c>
      <c r="AD1653" s="11" t="s">
        <v>2676</v>
      </c>
      <c r="AE1653" s="11" t="s">
        <v>4823</v>
      </c>
      <c r="AF1653" t="str">
        <f>IF(AD1653="","",VLOOKUP(AD1653,'Сотрудники и ссылки'!A:B,2,0))</f>
        <v>Серолог</v>
      </c>
      <c r="AG1653">
        <f>IF(AD1653="","",VLOOKUP(AD1653,'Сотрудники и ссылки'!A:C,3,0))</f>
        <v>20007746</v>
      </c>
      <c r="AH1653" s="11" t="s">
        <v>2676</v>
      </c>
      <c r="AI1653" t="str">
        <f>IF(AH1653="","",VLOOKUP(AH1653,'Сотрудники и ссылки'!A:B,2,0))</f>
        <v>Серолог</v>
      </c>
      <c r="AJ1653">
        <f>IF(AH1653="","",VLOOKUP(AH1653,'Сотрудники и ссылки'!A:C,3,0))</f>
        <v>20007746</v>
      </c>
      <c r="AK1653" s="14">
        <v>45727</v>
      </c>
      <c r="AL1653" s="2">
        <f>IF(AK1653="","",AK1653+VLOOKUP(I1653,'Вид исследования'!B:E,4,0))</f>
        <v>45728</v>
      </c>
      <c r="AM1653" s="2">
        <f>IF(AK1653="","",AK1653+VLOOKUP(I1653,'Вид исследования'!B:F,5,0))</f>
        <v>45728</v>
      </c>
      <c r="AN1653" s="14">
        <v>45727</v>
      </c>
      <c r="AP1653" s="11" t="s">
        <v>189</v>
      </c>
      <c r="AQ1653" t="str">
        <f>IFERROR(IF(L1653="","",VLOOKUP(L1653&amp;I1653,Продукция!A:K,11,0)),"обратитесь к админ справочника")</f>
        <v>согласно рекомендациям производителя теста</v>
      </c>
      <c r="AR1653" s="11" t="s">
        <v>4823</v>
      </c>
      <c r="AS1653" t="str">
        <f>IFERROR(IF(L1653="","",VLOOKUP(L1653&amp;I1653,Продукция!A:J,10,0)),"обратитесь к админ справочника")</f>
        <v>инструкция по применению набора РЗГА Ньюкасла</v>
      </c>
      <c r="AT1653" s="11" t="s">
        <v>4823</v>
      </c>
      <c r="AU1653" s="11" t="s">
        <v>4823</v>
      </c>
      <c r="AV1653" s="11" t="s">
        <v>2676</v>
      </c>
      <c r="AW1653" s="11" t="s">
        <v>4824</v>
      </c>
      <c r="AX1653" s="11" t="s">
        <v>506</v>
      </c>
      <c r="AY1653" s="11" t="s">
        <v>1114</v>
      </c>
      <c r="AZ1653" s="11">
        <v>106</v>
      </c>
      <c r="BA1653" s="11">
        <v>39</v>
      </c>
      <c r="BC1653" s="11" t="s">
        <v>4992</v>
      </c>
    </row>
    <row r="1654" spans="1:55" x14ac:dyDescent="0.25">
      <c r="A1654" t="str">
        <f t="shared" si="31"/>
        <v>С/475Болезнь Ньюкасла уровень антител</v>
      </c>
      <c r="B1654" t="str">
        <f>IF(E1654="","",INDEX(Лаборатории!A:A,MATCH('Производственный контроль'!E1654,Лаборатории!B:B,0)))</f>
        <v xml:space="preserve">КУРИНОЕ ЦАРСТВО АО </v>
      </c>
      <c r="C1654" t="str">
        <f>IF(E1654="","",VLOOKUP(E1654,Лаборатории!B:D,3,0))</f>
        <v>U377_CHL</v>
      </c>
      <c r="D1654" s="12">
        <v>45726</v>
      </c>
      <c r="E1654" s="11" t="s">
        <v>793</v>
      </c>
      <c r="F1654" s="11" t="s">
        <v>371</v>
      </c>
      <c r="G1654" s="11" t="s">
        <v>506</v>
      </c>
      <c r="H1654" s="11" t="s">
        <v>312</v>
      </c>
      <c r="I1654" s="11" t="s">
        <v>3434</v>
      </c>
      <c r="J1654" t="str">
        <f>IF(L1654="","",VLOOKUP(L1654,Продукция!B:D,3,0))</f>
        <v>Биологический_материал</v>
      </c>
      <c r="K1654" t="str">
        <f>IF(L1654="","",VLOOKUP(L1654,Продукция!B:C,2,0))</f>
        <v>Сыворотка крови</v>
      </c>
      <c r="L1654" s="151" t="s">
        <v>302</v>
      </c>
      <c r="M1654">
        <f>IF(L1654="","",VLOOKUP(L1654,Продукция!B:L,11,0))</f>
        <v>0</v>
      </c>
      <c r="N1654" s="11" t="s">
        <v>873</v>
      </c>
      <c r="P1654" s="11" t="s">
        <v>340</v>
      </c>
      <c r="Q1654" s="11" t="s">
        <v>854</v>
      </c>
      <c r="R1654" s="153" t="s">
        <v>5007</v>
      </c>
      <c r="S1654" s="11">
        <v>20</v>
      </c>
      <c r="T1654" s="11" t="s">
        <v>5232</v>
      </c>
      <c r="V1654" s="14">
        <v>45719</v>
      </c>
      <c r="Z1654" s="11" t="s">
        <v>4823</v>
      </c>
      <c r="AA1654" s="15">
        <v>0.55208333333333337</v>
      </c>
      <c r="AB1654" t="str">
        <f>IF(L1654="","",VLOOKUP(L1654&amp;I1654,Продукция!A:I,9,0))</f>
        <v>рекомендация производителя набора</v>
      </c>
      <c r="AC1654" s="14">
        <v>45727</v>
      </c>
      <c r="AD1654" s="11" t="s">
        <v>2676</v>
      </c>
      <c r="AE1654" s="11" t="s">
        <v>4823</v>
      </c>
      <c r="AF1654" t="str">
        <f>IF(AD1654="","",VLOOKUP(AD1654,'Сотрудники и ссылки'!A:B,2,0))</f>
        <v>Серолог</v>
      </c>
      <c r="AG1654">
        <f>IF(AD1654="","",VLOOKUP(AD1654,'Сотрудники и ссылки'!A:C,3,0))</f>
        <v>20007746</v>
      </c>
      <c r="AH1654" s="11" t="s">
        <v>2676</v>
      </c>
      <c r="AI1654" t="str">
        <f>IF(AH1654="","",VLOOKUP(AH1654,'Сотрудники и ссылки'!A:B,2,0))</f>
        <v>Серолог</v>
      </c>
      <c r="AJ1654">
        <f>IF(AH1654="","",VLOOKUP(AH1654,'Сотрудники и ссылки'!A:C,3,0))</f>
        <v>20007746</v>
      </c>
      <c r="AK1654" s="14">
        <v>45727</v>
      </c>
      <c r="AL1654" s="2">
        <f>IF(AK1654="","",AK1654+VLOOKUP(I1654,'Вид исследования'!B:E,4,0))</f>
        <v>45728</v>
      </c>
      <c r="AM1654" s="2">
        <f>IF(AK1654="","",AK1654+VLOOKUP(I1654,'Вид исследования'!B:F,5,0))</f>
        <v>45728</v>
      </c>
      <c r="AN1654" s="14">
        <v>45727</v>
      </c>
      <c r="AP1654" s="11" t="s">
        <v>189</v>
      </c>
      <c r="AQ1654" t="str">
        <f>IFERROR(IF(L1654="","",VLOOKUP(L1654&amp;I1654,Продукция!A:K,11,0)),"обратитесь к админ справочника")</f>
        <v>согласно рекомендациям производителя теста</v>
      </c>
      <c r="AR1654" s="11" t="s">
        <v>4823</v>
      </c>
      <c r="AS1654" t="str">
        <f>IFERROR(IF(L1654="","",VLOOKUP(L1654&amp;I1654,Продукция!A:J,10,0)),"обратитесь к админ справочника")</f>
        <v>инструкция по применению набора РЗГА Ньюкасла</v>
      </c>
      <c r="AT1654" s="11" t="s">
        <v>4823</v>
      </c>
      <c r="AU1654" s="11" t="s">
        <v>4823</v>
      </c>
      <c r="AV1654" s="11" t="s">
        <v>2676</v>
      </c>
      <c r="AW1654" s="11" t="s">
        <v>4824</v>
      </c>
      <c r="AX1654" s="11" t="s">
        <v>506</v>
      </c>
      <c r="AY1654" s="11" t="s">
        <v>1113</v>
      </c>
      <c r="AZ1654" s="11">
        <v>106</v>
      </c>
      <c r="BA1654" s="11">
        <v>39</v>
      </c>
      <c r="BC1654" s="11" t="s">
        <v>4992</v>
      </c>
    </row>
    <row r="1655" spans="1:55" x14ac:dyDescent="0.25">
      <c r="A1655" t="str">
        <f t="shared" si="31"/>
        <v>С/475Болезнь Ньюкасла уровень антител</v>
      </c>
      <c r="B1655" t="str">
        <f>IF(E1655="","",INDEX(Лаборатории!A:A,MATCH('Производственный контроль'!E1655,Лаборатории!B:B,0)))</f>
        <v xml:space="preserve">КУРИНОЕ ЦАРСТВО АО </v>
      </c>
      <c r="C1655" t="str">
        <f>IF(E1655="","",VLOOKUP(E1655,Лаборатории!B:D,3,0))</f>
        <v>U377_CHL</v>
      </c>
      <c r="D1655" s="12">
        <v>45726</v>
      </c>
      <c r="E1655" s="11" t="s">
        <v>793</v>
      </c>
      <c r="F1655" s="11" t="s">
        <v>371</v>
      </c>
      <c r="G1655" s="11" t="s">
        <v>506</v>
      </c>
      <c r="H1655" s="11" t="s">
        <v>312</v>
      </c>
      <c r="I1655" s="11" t="s">
        <v>3434</v>
      </c>
      <c r="J1655" t="str">
        <f>IF(L1655="","",VLOOKUP(L1655,Продукция!B:D,3,0))</f>
        <v>Биологический_материал</v>
      </c>
      <c r="K1655" t="str">
        <f>IF(L1655="","",VLOOKUP(L1655,Продукция!B:C,2,0))</f>
        <v>Сыворотка крови</v>
      </c>
      <c r="L1655" s="151" t="s">
        <v>302</v>
      </c>
      <c r="M1655">
        <f>IF(L1655="","",VLOOKUP(L1655,Продукция!B:L,11,0))</f>
        <v>0</v>
      </c>
      <c r="N1655" s="11" t="s">
        <v>873</v>
      </c>
      <c r="P1655" s="11" t="s">
        <v>340</v>
      </c>
      <c r="Q1655" s="11" t="s">
        <v>854</v>
      </c>
      <c r="R1655" s="153" t="s">
        <v>5008</v>
      </c>
      <c r="S1655" s="11">
        <v>20</v>
      </c>
      <c r="T1655" s="11" t="s">
        <v>5232</v>
      </c>
      <c r="V1655" s="14">
        <v>45720</v>
      </c>
      <c r="Z1655" s="11" t="s">
        <v>4823</v>
      </c>
      <c r="AA1655" s="15">
        <v>0.55208333333333337</v>
      </c>
      <c r="AB1655" t="str">
        <f>IF(L1655="","",VLOOKUP(L1655&amp;I1655,Продукция!A:I,9,0))</f>
        <v>рекомендация производителя набора</v>
      </c>
      <c r="AC1655" s="14">
        <v>45727</v>
      </c>
      <c r="AD1655" s="11" t="s">
        <v>2676</v>
      </c>
      <c r="AE1655" s="11" t="s">
        <v>4823</v>
      </c>
      <c r="AF1655" t="str">
        <f>IF(AD1655="","",VLOOKUP(AD1655,'Сотрудники и ссылки'!A:B,2,0))</f>
        <v>Серолог</v>
      </c>
      <c r="AG1655">
        <f>IF(AD1655="","",VLOOKUP(AD1655,'Сотрудники и ссылки'!A:C,3,0))</f>
        <v>20007746</v>
      </c>
      <c r="AH1655" s="11" t="s">
        <v>2676</v>
      </c>
      <c r="AI1655" t="str">
        <f>IF(AH1655="","",VLOOKUP(AH1655,'Сотрудники и ссылки'!A:B,2,0))</f>
        <v>Серолог</v>
      </c>
      <c r="AJ1655">
        <f>IF(AH1655="","",VLOOKUP(AH1655,'Сотрудники и ссылки'!A:C,3,0))</f>
        <v>20007746</v>
      </c>
      <c r="AK1655" s="14">
        <v>45727</v>
      </c>
      <c r="AL1655" s="2">
        <f>IF(AK1655="","",AK1655+VLOOKUP(I1655,'Вид исследования'!B:E,4,0))</f>
        <v>45728</v>
      </c>
      <c r="AM1655" s="2">
        <f>IF(AK1655="","",AK1655+VLOOKUP(I1655,'Вид исследования'!B:F,5,0))</f>
        <v>45728</v>
      </c>
      <c r="AN1655" s="14">
        <v>45727</v>
      </c>
      <c r="AP1655" s="11" t="s">
        <v>189</v>
      </c>
      <c r="AQ1655" t="str">
        <f>IFERROR(IF(L1655="","",VLOOKUP(L1655&amp;I1655,Продукция!A:K,11,0)),"обратитесь к админ справочника")</f>
        <v>согласно рекомендациям производителя теста</v>
      </c>
      <c r="AR1655" s="11" t="s">
        <v>4823</v>
      </c>
      <c r="AS1655" t="str">
        <f>IFERROR(IF(L1655="","",VLOOKUP(L1655&amp;I1655,Продукция!A:J,10,0)),"обратитесь к админ справочника")</f>
        <v>инструкция по применению набора РЗГА Ньюкасла</v>
      </c>
      <c r="AT1655" s="11" t="s">
        <v>4823</v>
      </c>
      <c r="AU1655" s="11" t="s">
        <v>4823</v>
      </c>
      <c r="AV1655" s="11" t="s">
        <v>2676</v>
      </c>
      <c r="AW1655" s="11" t="s">
        <v>4824</v>
      </c>
      <c r="AX1655" s="11" t="s">
        <v>506</v>
      </c>
      <c r="AY1655" s="11" t="s">
        <v>1112</v>
      </c>
      <c r="AZ1655" s="11">
        <v>106</v>
      </c>
      <c r="BA1655" s="11">
        <v>39</v>
      </c>
      <c r="BC1655" s="11" t="s">
        <v>4992</v>
      </c>
    </row>
    <row r="1656" spans="1:55" x14ac:dyDescent="0.25">
      <c r="A1656" t="str">
        <f t="shared" si="31"/>
        <v>С/475Болезнь Ньюкасла уровень антител</v>
      </c>
      <c r="B1656" t="str">
        <f>IF(E1656="","",INDEX(Лаборатории!A:A,MATCH('Производственный контроль'!E1656,Лаборатории!B:B,0)))</f>
        <v xml:space="preserve">КУРИНОЕ ЦАРСТВО АО </v>
      </c>
      <c r="C1656" t="str">
        <f>IF(E1656="","",VLOOKUP(E1656,Лаборатории!B:D,3,0))</f>
        <v>U377_CHL</v>
      </c>
      <c r="D1656" s="12">
        <v>45726</v>
      </c>
      <c r="E1656" s="11" t="s">
        <v>793</v>
      </c>
      <c r="F1656" s="11" t="s">
        <v>371</v>
      </c>
      <c r="G1656" s="11" t="s">
        <v>506</v>
      </c>
      <c r="H1656" s="11" t="s">
        <v>312</v>
      </c>
      <c r="I1656" s="11" t="s">
        <v>3434</v>
      </c>
      <c r="J1656" t="str">
        <f>IF(L1656="","",VLOOKUP(L1656,Продукция!B:D,3,0))</f>
        <v>Биологический_материал</v>
      </c>
      <c r="K1656" t="str">
        <f>IF(L1656="","",VLOOKUP(L1656,Продукция!B:C,2,0))</f>
        <v>Сыворотка крови</v>
      </c>
      <c r="L1656" s="151" t="s">
        <v>302</v>
      </c>
      <c r="M1656">
        <f>IF(L1656="","",VLOOKUP(L1656,Продукция!B:L,11,0))</f>
        <v>0</v>
      </c>
      <c r="N1656" s="11" t="s">
        <v>873</v>
      </c>
      <c r="P1656" s="11" t="s">
        <v>340</v>
      </c>
      <c r="Q1656" s="11" t="s">
        <v>854</v>
      </c>
      <c r="R1656" s="153" t="s">
        <v>5009</v>
      </c>
      <c r="S1656" s="11">
        <v>20</v>
      </c>
      <c r="T1656" s="11" t="s">
        <v>5232</v>
      </c>
      <c r="V1656" s="14">
        <v>45720</v>
      </c>
      <c r="Z1656" s="11" t="s">
        <v>4823</v>
      </c>
      <c r="AA1656" s="15">
        <v>0.55208333333333337</v>
      </c>
      <c r="AB1656" t="str">
        <f>IF(L1656="","",VLOOKUP(L1656&amp;I1656,Продукция!A:I,9,0))</f>
        <v>рекомендация производителя набора</v>
      </c>
      <c r="AC1656" s="14">
        <v>45727</v>
      </c>
      <c r="AD1656" s="11" t="s">
        <v>2676</v>
      </c>
      <c r="AE1656" s="11" t="s">
        <v>4823</v>
      </c>
      <c r="AF1656" t="str">
        <f>IF(AD1656="","",VLOOKUP(AD1656,'Сотрудники и ссылки'!A:B,2,0))</f>
        <v>Серолог</v>
      </c>
      <c r="AG1656">
        <f>IF(AD1656="","",VLOOKUP(AD1656,'Сотрудники и ссылки'!A:C,3,0))</f>
        <v>20007746</v>
      </c>
      <c r="AH1656" s="11" t="s">
        <v>2676</v>
      </c>
      <c r="AI1656" t="str">
        <f>IF(AH1656="","",VLOOKUP(AH1656,'Сотрудники и ссылки'!A:B,2,0))</f>
        <v>Серолог</v>
      </c>
      <c r="AJ1656">
        <f>IF(AH1656="","",VLOOKUP(AH1656,'Сотрудники и ссылки'!A:C,3,0))</f>
        <v>20007746</v>
      </c>
      <c r="AK1656" s="14">
        <v>45727</v>
      </c>
      <c r="AL1656" s="2">
        <f>IF(AK1656="","",AK1656+VLOOKUP(I1656,'Вид исследования'!B:E,4,0))</f>
        <v>45728</v>
      </c>
      <c r="AM1656" s="2">
        <f>IF(AK1656="","",AK1656+VLOOKUP(I1656,'Вид исследования'!B:F,5,0))</f>
        <v>45728</v>
      </c>
      <c r="AN1656" s="14">
        <v>45727</v>
      </c>
      <c r="AP1656" s="11" t="s">
        <v>189</v>
      </c>
      <c r="AQ1656" t="str">
        <f>IFERROR(IF(L1656="","",VLOOKUP(L1656&amp;I1656,Продукция!A:K,11,0)),"обратитесь к админ справочника")</f>
        <v>согласно рекомендациям производителя теста</v>
      </c>
      <c r="AR1656" s="11" t="s">
        <v>4823</v>
      </c>
      <c r="AS1656" t="str">
        <f>IFERROR(IF(L1656="","",VLOOKUP(L1656&amp;I1656,Продукция!A:J,10,0)),"обратитесь к админ справочника")</f>
        <v>инструкция по применению набора РЗГА Ньюкасла</v>
      </c>
      <c r="AT1656" s="11" t="s">
        <v>4823</v>
      </c>
      <c r="AU1656" s="11" t="s">
        <v>4823</v>
      </c>
      <c r="AV1656" s="11" t="s">
        <v>2676</v>
      </c>
      <c r="AW1656" s="11" t="s">
        <v>4824</v>
      </c>
      <c r="AX1656" s="11" t="s">
        <v>506</v>
      </c>
      <c r="AY1656" s="11" t="s">
        <v>1111</v>
      </c>
      <c r="AZ1656" s="11">
        <v>106</v>
      </c>
      <c r="BA1656" s="11">
        <v>39</v>
      </c>
      <c r="BC1656" s="11" t="s">
        <v>4992</v>
      </c>
    </row>
    <row r="1657" spans="1:55" x14ac:dyDescent="0.25">
      <c r="A1657" t="str">
        <f t="shared" si="31"/>
        <v>С/475Болезнь Ньюкасла уровень антител</v>
      </c>
      <c r="B1657" t="str">
        <f>IF(E1657="","",INDEX(Лаборатории!A:A,MATCH('Производственный контроль'!E1657,Лаборатории!B:B,0)))</f>
        <v xml:space="preserve">КУРИНОЕ ЦАРСТВО АО </v>
      </c>
      <c r="C1657" t="str">
        <f>IF(E1657="","",VLOOKUP(E1657,Лаборатории!B:D,3,0))</f>
        <v>U377_CHL</v>
      </c>
      <c r="D1657" s="12">
        <v>45726</v>
      </c>
      <c r="E1657" s="11" t="s">
        <v>793</v>
      </c>
      <c r="F1657" s="11" t="s">
        <v>371</v>
      </c>
      <c r="G1657" s="11" t="s">
        <v>506</v>
      </c>
      <c r="H1657" s="11" t="s">
        <v>312</v>
      </c>
      <c r="I1657" s="11" t="s">
        <v>3434</v>
      </c>
      <c r="J1657" t="str">
        <f>IF(L1657="","",VLOOKUP(L1657,Продукция!B:D,3,0))</f>
        <v>Биологический_материал</v>
      </c>
      <c r="K1657" t="str">
        <f>IF(L1657="","",VLOOKUP(L1657,Продукция!B:C,2,0))</f>
        <v>Сыворотка крови</v>
      </c>
      <c r="L1657" s="151" t="s">
        <v>302</v>
      </c>
      <c r="M1657">
        <f>IF(L1657="","",VLOOKUP(L1657,Продукция!B:L,11,0))</f>
        <v>0</v>
      </c>
      <c r="N1657" s="11" t="s">
        <v>873</v>
      </c>
      <c r="P1657" s="11" t="s">
        <v>340</v>
      </c>
      <c r="Q1657" s="11" t="s">
        <v>854</v>
      </c>
      <c r="R1657" s="153" t="s">
        <v>5010</v>
      </c>
      <c r="S1657" s="11">
        <v>20</v>
      </c>
      <c r="T1657" s="11" t="s">
        <v>5232</v>
      </c>
      <c r="V1657" s="14">
        <v>45720</v>
      </c>
      <c r="Z1657" s="11" t="s">
        <v>4823</v>
      </c>
      <c r="AA1657" s="15">
        <v>0.55208333333333337</v>
      </c>
      <c r="AB1657" t="str">
        <f>IF(L1657="","",VLOOKUP(L1657&amp;I1657,Продукция!A:I,9,0))</f>
        <v>рекомендация производителя набора</v>
      </c>
      <c r="AC1657" s="14">
        <v>45727</v>
      </c>
      <c r="AD1657" s="11" t="s">
        <v>2676</v>
      </c>
      <c r="AE1657" s="11" t="s">
        <v>4823</v>
      </c>
      <c r="AF1657" t="str">
        <f>IF(AD1657="","",VLOOKUP(AD1657,'Сотрудники и ссылки'!A:B,2,0))</f>
        <v>Серолог</v>
      </c>
      <c r="AG1657">
        <f>IF(AD1657="","",VLOOKUP(AD1657,'Сотрудники и ссылки'!A:C,3,0))</f>
        <v>20007746</v>
      </c>
      <c r="AH1657" s="11" t="s">
        <v>2676</v>
      </c>
      <c r="AI1657" t="str">
        <f>IF(AH1657="","",VLOOKUP(AH1657,'Сотрудники и ссылки'!A:B,2,0))</f>
        <v>Серолог</v>
      </c>
      <c r="AJ1657">
        <f>IF(AH1657="","",VLOOKUP(AH1657,'Сотрудники и ссылки'!A:C,3,0))</f>
        <v>20007746</v>
      </c>
      <c r="AK1657" s="14">
        <v>45727</v>
      </c>
      <c r="AL1657" s="2">
        <f>IF(AK1657="","",AK1657+VLOOKUP(I1657,'Вид исследования'!B:E,4,0))</f>
        <v>45728</v>
      </c>
      <c r="AM1657" s="2">
        <f>IF(AK1657="","",AK1657+VLOOKUP(I1657,'Вид исследования'!B:F,5,0))</f>
        <v>45728</v>
      </c>
      <c r="AN1657" s="14">
        <v>45727</v>
      </c>
      <c r="AP1657" s="11" t="s">
        <v>189</v>
      </c>
      <c r="AQ1657" t="str">
        <f>IFERROR(IF(L1657="","",VLOOKUP(L1657&amp;I1657,Продукция!A:K,11,0)),"обратитесь к админ справочника")</f>
        <v>согласно рекомендациям производителя теста</v>
      </c>
      <c r="AR1657" s="11" t="s">
        <v>4823</v>
      </c>
      <c r="AS1657" t="str">
        <f>IFERROR(IF(L1657="","",VLOOKUP(L1657&amp;I1657,Продукция!A:J,10,0)),"обратитесь к админ справочника")</f>
        <v>инструкция по применению набора РЗГА Ньюкасла</v>
      </c>
      <c r="AT1657" s="11" t="s">
        <v>4823</v>
      </c>
      <c r="AU1657" s="11" t="s">
        <v>4823</v>
      </c>
      <c r="AV1657" s="11" t="s">
        <v>2676</v>
      </c>
      <c r="AW1657" s="11" t="s">
        <v>4824</v>
      </c>
      <c r="AX1657" s="11" t="s">
        <v>506</v>
      </c>
      <c r="AY1657" s="11" t="s">
        <v>1110</v>
      </c>
      <c r="AZ1657" s="11">
        <v>106</v>
      </c>
      <c r="BA1657" s="11">
        <v>39</v>
      </c>
      <c r="BC1657" s="11" t="s">
        <v>4992</v>
      </c>
    </row>
    <row r="1658" spans="1:55" x14ac:dyDescent="0.25">
      <c r="A1658" t="str">
        <f t="shared" si="31"/>
        <v>С/475Болезнь Ньюкасла уровень антител</v>
      </c>
      <c r="B1658" t="str">
        <f>IF(E1658="","",INDEX(Лаборатории!A:A,MATCH('Производственный контроль'!E1658,Лаборатории!B:B,0)))</f>
        <v xml:space="preserve">КУРИНОЕ ЦАРСТВО АО </v>
      </c>
      <c r="C1658" t="str">
        <f>IF(E1658="","",VLOOKUP(E1658,Лаборатории!B:D,3,0))</f>
        <v>U377_CHL</v>
      </c>
      <c r="D1658" s="12">
        <v>45726</v>
      </c>
      <c r="E1658" s="11" t="s">
        <v>793</v>
      </c>
      <c r="F1658" s="11" t="s">
        <v>371</v>
      </c>
      <c r="G1658" s="11" t="s">
        <v>506</v>
      </c>
      <c r="H1658" s="11" t="s">
        <v>312</v>
      </c>
      <c r="I1658" s="11" t="s">
        <v>3434</v>
      </c>
      <c r="J1658" t="str">
        <f>IF(L1658="","",VLOOKUP(L1658,Продукция!B:D,3,0))</f>
        <v>Биологический_материал</v>
      </c>
      <c r="K1658" t="str">
        <f>IF(L1658="","",VLOOKUP(L1658,Продукция!B:C,2,0))</f>
        <v>Сыворотка крови</v>
      </c>
      <c r="L1658" s="151" t="s">
        <v>302</v>
      </c>
      <c r="M1658">
        <f>IF(L1658="","",VLOOKUP(L1658,Продукция!B:L,11,0))</f>
        <v>0</v>
      </c>
      <c r="N1658" s="11" t="s">
        <v>873</v>
      </c>
      <c r="P1658" s="11" t="s">
        <v>340</v>
      </c>
      <c r="Q1658" s="11" t="s">
        <v>854</v>
      </c>
      <c r="R1658" s="153" t="s">
        <v>5011</v>
      </c>
      <c r="S1658" s="11">
        <v>20</v>
      </c>
      <c r="T1658" s="11" t="s">
        <v>5232</v>
      </c>
      <c r="V1658" s="14">
        <v>45720</v>
      </c>
      <c r="Z1658" s="11" t="s">
        <v>4823</v>
      </c>
      <c r="AA1658" s="15">
        <v>0.55208333333333337</v>
      </c>
      <c r="AB1658" t="str">
        <f>IF(L1658="","",VLOOKUP(L1658&amp;I1658,Продукция!A:I,9,0))</f>
        <v>рекомендация производителя набора</v>
      </c>
      <c r="AC1658" s="14">
        <v>45727</v>
      </c>
      <c r="AD1658" s="11" t="s">
        <v>2676</v>
      </c>
      <c r="AE1658" s="11" t="s">
        <v>4823</v>
      </c>
      <c r="AF1658" t="str">
        <f>IF(AD1658="","",VLOOKUP(AD1658,'Сотрудники и ссылки'!A:B,2,0))</f>
        <v>Серолог</v>
      </c>
      <c r="AG1658">
        <f>IF(AD1658="","",VLOOKUP(AD1658,'Сотрудники и ссылки'!A:C,3,0))</f>
        <v>20007746</v>
      </c>
      <c r="AH1658" s="11" t="s">
        <v>2676</v>
      </c>
      <c r="AI1658" t="str">
        <f>IF(AH1658="","",VLOOKUP(AH1658,'Сотрудники и ссылки'!A:B,2,0))</f>
        <v>Серолог</v>
      </c>
      <c r="AJ1658">
        <f>IF(AH1658="","",VLOOKUP(AH1658,'Сотрудники и ссылки'!A:C,3,0))</f>
        <v>20007746</v>
      </c>
      <c r="AK1658" s="14">
        <v>45727</v>
      </c>
      <c r="AL1658" s="2">
        <f>IF(AK1658="","",AK1658+VLOOKUP(I1658,'Вид исследования'!B:E,4,0))</f>
        <v>45728</v>
      </c>
      <c r="AM1658" s="2">
        <f>IF(AK1658="","",AK1658+VLOOKUP(I1658,'Вид исследования'!B:F,5,0))</f>
        <v>45728</v>
      </c>
      <c r="AN1658" s="14">
        <v>45727</v>
      </c>
      <c r="AP1658" s="11" t="s">
        <v>189</v>
      </c>
      <c r="AQ1658" t="str">
        <f>IFERROR(IF(L1658="","",VLOOKUP(L1658&amp;I1658,Продукция!A:K,11,0)),"обратитесь к админ справочника")</f>
        <v>согласно рекомендациям производителя теста</v>
      </c>
      <c r="AR1658" s="11" t="s">
        <v>4823</v>
      </c>
      <c r="AS1658" t="str">
        <f>IFERROR(IF(L1658="","",VLOOKUP(L1658&amp;I1658,Продукция!A:J,10,0)),"обратитесь к админ справочника")</f>
        <v>инструкция по применению набора РЗГА Ньюкасла</v>
      </c>
      <c r="AT1658" s="11" t="s">
        <v>4823</v>
      </c>
      <c r="AU1658" s="11" t="s">
        <v>4823</v>
      </c>
      <c r="AV1658" s="11" t="s">
        <v>2676</v>
      </c>
      <c r="AW1658" s="11" t="s">
        <v>4824</v>
      </c>
      <c r="AX1658" s="11" t="s">
        <v>506</v>
      </c>
      <c r="AY1658" s="11" t="s">
        <v>1109</v>
      </c>
      <c r="AZ1658" s="11">
        <v>106</v>
      </c>
      <c r="BA1658" s="11">
        <v>39</v>
      </c>
      <c r="BC1658" s="11" t="s">
        <v>4992</v>
      </c>
    </row>
    <row r="1659" spans="1:55" x14ac:dyDescent="0.25">
      <c r="A1659" t="str">
        <f t="shared" si="31"/>
        <v>С/475Болезнь Ньюкасла уровень антител</v>
      </c>
      <c r="B1659" t="str">
        <f>IF(E1659="","",INDEX(Лаборатории!A:A,MATCH('Производственный контроль'!E1659,Лаборатории!B:B,0)))</f>
        <v xml:space="preserve">КУРИНОЕ ЦАРСТВО АО </v>
      </c>
      <c r="C1659" t="str">
        <f>IF(E1659="","",VLOOKUP(E1659,Лаборатории!B:D,3,0))</f>
        <v>U377_CHL</v>
      </c>
      <c r="D1659" s="12">
        <v>45726</v>
      </c>
      <c r="E1659" s="11" t="s">
        <v>793</v>
      </c>
      <c r="F1659" s="11" t="s">
        <v>371</v>
      </c>
      <c r="G1659" s="11" t="s">
        <v>506</v>
      </c>
      <c r="H1659" s="11" t="s">
        <v>312</v>
      </c>
      <c r="I1659" s="11" t="s">
        <v>3434</v>
      </c>
      <c r="J1659" t="str">
        <f>IF(L1659="","",VLOOKUP(L1659,Продукция!B:D,3,0))</f>
        <v>Биологический_материал</v>
      </c>
      <c r="K1659" t="str">
        <f>IF(L1659="","",VLOOKUP(L1659,Продукция!B:C,2,0))</f>
        <v>Сыворотка крови</v>
      </c>
      <c r="L1659" s="151" t="s">
        <v>302</v>
      </c>
      <c r="M1659">
        <f>IF(L1659="","",VLOOKUP(L1659,Продукция!B:L,11,0))</f>
        <v>0</v>
      </c>
      <c r="N1659" s="11" t="s">
        <v>873</v>
      </c>
      <c r="P1659" s="11" t="s">
        <v>340</v>
      </c>
      <c r="Q1659" s="11" t="s">
        <v>854</v>
      </c>
      <c r="R1659" s="153" t="s">
        <v>5012</v>
      </c>
      <c r="S1659" s="11">
        <v>20</v>
      </c>
      <c r="T1659" s="11" t="s">
        <v>5232</v>
      </c>
      <c r="V1659" s="14">
        <v>45721</v>
      </c>
      <c r="Z1659" s="11" t="s">
        <v>4823</v>
      </c>
      <c r="AA1659" s="15">
        <v>0.55208333333333337</v>
      </c>
      <c r="AB1659" t="str">
        <f>IF(L1659="","",VLOOKUP(L1659&amp;I1659,Продукция!A:I,9,0))</f>
        <v>рекомендация производителя набора</v>
      </c>
      <c r="AC1659" s="14">
        <v>45727</v>
      </c>
      <c r="AD1659" s="11" t="s">
        <v>2676</v>
      </c>
      <c r="AE1659" s="11" t="s">
        <v>4823</v>
      </c>
      <c r="AF1659" t="str">
        <f>IF(AD1659="","",VLOOKUP(AD1659,'Сотрудники и ссылки'!A:B,2,0))</f>
        <v>Серолог</v>
      </c>
      <c r="AG1659">
        <f>IF(AD1659="","",VLOOKUP(AD1659,'Сотрудники и ссылки'!A:C,3,0))</f>
        <v>20007746</v>
      </c>
      <c r="AH1659" s="11" t="s">
        <v>2676</v>
      </c>
      <c r="AI1659" t="str">
        <f>IF(AH1659="","",VLOOKUP(AH1659,'Сотрудники и ссылки'!A:B,2,0))</f>
        <v>Серолог</v>
      </c>
      <c r="AJ1659">
        <f>IF(AH1659="","",VLOOKUP(AH1659,'Сотрудники и ссылки'!A:C,3,0))</f>
        <v>20007746</v>
      </c>
      <c r="AK1659" s="14">
        <v>45727</v>
      </c>
      <c r="AL1659" s="2">
        <f>IF(AK1659="","",AK1659+VLOOKUP(I1659,'Вид исследования'!B:E,4,0))</f>
        <v>45728</v>
      </c>
      <c r="AM1659" s="2">
        <f>IF(AK1659="","",AK1659+VLOOKUP(I1659,'Вид исследования'!B:F,5,0))</f>
        <v>45728</v>
      </c>
      <c r="AN1659" s="14">
        <v>45727</v>
      </c>
      <c r="AP1659" s="11" t="s">
        <v>189</v>
      </c>
      <c r="AQ1659" t="str">
        <f>IFERROR(IF(L1659="","",VLOOKUP(L1659&amp;I1659,Продукция!A:K,11,0)),"обратитесь к админ справочника")</f>
        <v>согласно рекомендациям производителя теста</v>
      </c>
      <c r="AR1659" s="11" t="s">
        <v>4823</v>
      </c>
      <c r="AS1659" t="str">
        <f>IFERROR(IF(L1659="","",VLOOKUP(L1659&amp;I1659,Продукция!A:J,10,0)),"обратитесь к админ справочника")</f>
        <v>инструкция по применению набора РЗГА Ньюкасла</v>
      </c>
      <c r="AT1659" s="11" t="s">
        <v>4823</v>
      </c>
      <c r="AU1659" s="11" t="s">
        <v>4823</v>
      </c>
      <c r="AV1659" s="11" t="s">
        <v>2676</v>
      </c>
      <c r="AW1659" s="11" t="s">
        <v>4824</v>
      </c>
      <c r="AX1659" s="11" t="s">
        <v>506</v>
      </c>
      <c r="AY1659" s="11" t="s">
        <v>1152</v>
      </c>
      <c r="AZ1659" s="11">
        <v>106</v>
      </c>
      <c r="BA1659" s="11">
        <v>39</v>
      </c>
      <c r="BC1659" s="11" t="s">
        <v>4992</v>
      </c>
    </row>
    <row r="1660" spans="1:55" x14ac:dyDescent="0.25">
      <c r="A1660" t="str">
        <f t="shared" si="31"/>
        <v>С/475Вирус гриппа птиц подтипа H9 уровень антител (ВНИИЗЖ)</v>
      </c>
      <c r="B1660" t="str">
        <f>IF(E1660="","",INDEX(Лаборатории!A:A,MATCH('Производственный контроль'!E1660,Лаборатории!B:B,0)))</f>
        <v xml:space="preserve">КУРИНОЕ ЦАРСТВО АО </v>
      </c>
      <c r="C1660" t="str">
        <f>IF(E1660="","",VLOOKUP(E1660,Лаборатории!B:D,3,0))</f>
        <v>U377_CHL</v>
      </c>
      <c r="D1660" s="12">
        <v>45726</v>
      </c>
      <c r="E1660" s="11" t="s">
        <v>793</v>
      </c>
      <c r="F1660" s="11" t="s">
        <v>371</v>
      </c>
      <c r="G1660" s="11" t="s">
        <v>506</v>
      </c>
      <c r="H1660" s="11" t="s">
        <v>312</v>
      </c>
      <c r="I1660" s="11" t="s">
        <v>3435</v>
      </c>
      <c r="J1660" t="str">
        <f>IF(L1660="","",VLOOKUP(L1660,Продукция!B:D,3,0))</f>
        <v>Биологический_материал</v>
      </c>
      <c r="K1660" t="str">
        <f>IF(L1660="","",VLOOKUP(L1660,Продукция!B:C,2,0))</f>
        <v>Сыворотка крови</v>
      </c>
      <c r="L1660" s="151" t="s">
        <v>302</v>
      </c>
      <c r="M1660">
        <f>IF(L1660="","",VLOOKUP(L1660,Продукция!B:L,11,0))</f>
        <v>0</v>
      </c>
      <c r="N1660" s="11" t="s">
        <v>873</v>
      </c>
      <c r="P1660" s="11" t="s">
        <v>340</v>
      </c>
      <c r="Q1660" s="11" t="s">
        <v>854</v>
      </c>
      <c r="R1660" s="153" t="s">
        <v>5001</v>
      </c>
      <c r="S1660" s="11">
        <v>20</v>
      </c>
      <c r="T1660" s="11" t="s">
        <v>5232</v>
      </c>
      <c r="V1660" s="14">
        <v>45718</v>
      </c>
      <c r="Z1660" s="11" t="s">
        <v>4823</v>
      </c>
      <c r="AA1660" s="15">
        <v>0.55208333333333337</v>
      </c>
      <c r="AB1660" t="str">
        <f>IF(L1660="","",VLOOKUP(L1660&amp;I1660,Продукция!A:I,9,0))</f>
        <v>рекомендация производителя набора</v>
      </c>
      <c r="AC1660" s="14">
        <v>45728</v>
      </c>
      <c r="AD1660" s="11" t="s">
        <v>2676</v>
      </c>
      <c r="AE1660" s="11" t="s">
        <v>4823</v>
      </c>
      <c r="AF1660" t="str">
        <f>IF(AD1660="","",VLOOKUP(AD1660,'Сотрудники и ссылки'!A:B,2,0))</f>
        <v>Серолог</v>
      </c>
      <c r="AG1660">
        <f>IF(AD1660="","",VLOOKUP(AD1660,'Сотрудники и ссылки'!A:C,3,0))</f>
        <v>20007746</v>
      </c>
      <c r="AH1660" s="11" t="s">
        <v>2676</v>
      </c>
      <c r="AI1660" t="str">
        <f>IF(AH1660="","",VLOOKUP(AH1660,'Сотрудники и ссылки'!A:B,2,0))</f>
        <v>Серолог</v>
      </c>
      <c r="AJ1660">
        <f>IF(AH1660="","",VLOOKUP(AH1660,'Сотрудники и ссылки'!A:C,3,0))</f>
        <v>20007746</v>
      </c>
      <c r="AK1660" s="14">
        <v>45728</v>
      </c>
      <c r="AL1660" s="2">
        <f>IF(AK1660="","",AK1660+VLOOKUP(I1660,'Вид исследования'!B:E,4,0))</f>
        <v>45729</v>
      </c>
      <c r="AM1660" s="2">
        <f>IF(AK1660="","",AK1660+VLOOKUP(I1660,'Вид исследования'!B:F,5,0))</f>
        <v>45729</v>
      </c>
      <c r="AN1660" s="14">
        <v>45728</v>
      </c>
      <c r="AP1660" s="11" t="s">
        <v>189</v>
      </c>
      <c r="AQ1660" t="str">
        <f>IFERROR(IF(L1660="","",VLOOKUP(L1660&amp;I1660,Продукция!A:K,11,0)),"обратитесь к админ справочника")</f>
        <v>согласно рекомендациям производителя теста</v>
      </c>
      <c r="AR1660" s="11" t="s">
        <v>4823</v>
      </c>
      <c r="AS1660" t="str">
        <f>IFERROR(IF(L1660="","",VLOOKUP(L1660&amp;I1660,Продукция!A:J,10,0)),"обратитесь к админ справочника")</f>
        <v>инструкция по применению набора AI, Н9</v>
      </c>
      <c r="AT1660" s="11" t="s">
        <v>4823</v>
      </c>
      <c r="AU1660" s="11" t="s">
        <v>4823</v>
      </c>
      <c r="AV1660" s="11" t="s">
        <v>2676</v>
      </c>
      <c r="AW1660" s="11" t="s">
        <v>4824</v>
      </c>
      <c r="AX1660" s="11" t="s">
        <v>506</v>
      </c>
      <c r="AY1660" s="11" t="s">
        <v>1131</v>
      </c>
      <c r="AZ1660" s="11">
        <v>106</v>
      </c>
      <c r="BA1660" s="11">
        <v>39</v>
      </c>
      <c r="BC1660" s="11" t="s">
        <v>4992</v>
      </c>
    </row>
    <row r="1661" spans="1:55" x14ac:dyDescent="0.25">
      <c r="A1661" t="str">
        <f t="shared" si="31"/>
        <v>С/475Вирус гриппа птиц подтипа H9 уровень антител (ВНИИЗЖ)</v>
      </c>
      <c r="B1661" t="str">
        <f>IF(E1661="","",INDEX(Лаборатории!A:A,MATCH('Производственный контроль'!E1661,Лаборатории!B:B,0)))</f>
        <v xml:space="preserve">КУРИНОЕ ЦАРСТВО АО </v>
      </c>
      <c r="C1661" t="str">
        <f>IF(E1661="","",VLOOKUP(E1661,Лаборатории!B:D,3,0))</f>
        <v>U377_CHL</v>
      </c>
      <c r="D1661" s="12">
        <v>45726</v>
      </c>
      <c r="E1661" s="11" t="s">
        <v>793</v>
      </c>
      <c r="F1661" s="11" t="s">
        <v>371</v>
      </c>
      <c r="G1661" s="11" t="s">
        <v>506</v>
      </c>
      <c r="H1661" s="11" t="s">
        <v>312</v>
      </c>
      <c r="I1661" s="11" t="s">
        <v>3435</v>
      </c>
      <c r="J1661" t="str">
        <f>IF(L1661="","",VLOOKUP(L1661,Продукция!B:D,3,0))</f>
        <v>Биологический_материал</v>
      </c>
      <c r="K1661" t="str">
        <f>IF(L1661="","",VLOOKUP(L1661,Продукция!B:C,2,0))</f>
        <v>Сыворотка крови</v>
      </c>
      <c r="L1661" s="151" t="s">
        <v>302</v>
      </c>
      <c r="M1661">
        <f>IF(L1661="","",VLOOKUP(L1661,Продукция!B:L,11,0))</f>
        <v>0</v>
      </c>
      <c r="N1661" s="11" t="s">
        <v>873</v>
      </c>
      <c r="P1661" s="11" t="s">
        <v>340</v>
      </c>
      <c r="Q1661" s="11" t="s">
        <v>854</v>
      </c>
      <c r="R1661" s="153" t="s">
        <v>5003</v>
      </c>
      <c r="S1661" s="11">
        <v>20</v>
      </c>
      <c r="T1661" s="11" t="s">
        <v>5232</v>
      </c>
      <c r="V1661" s="14">
        <v>45718</v>
      </c>
      <c r="Z1661" s="11" t="s">
        <v>4823</v>
      </c>
      <c r="AA1661" s="15">
        <v>0.55208333333333337</v>
      </c>
      <c r="AB1661" t="str">
        <f>IF(L1661="","",VLOOKUP(L1661&amp;I1661,Продукция!A:I,9,0))</f>
        <v>рекомендация производителя набора</v>
      </c>
      <c r="AC1661" s="14">
        <v>45728</v>
      </c>
      <c r="AD1661" s="11" t="s">
        <v>2676</v>
      </c>
      <c r="AE1661" s="11" t="s">
        <v>4823</v>
      </c>
      <c r="AF1661" t="str">
        <f>IF(AD1661="","",VLOOKUP(AD1661,'Сотрудники и ссылки'!A:B,2,0))</f>
        <v>Серолог</v>
      </c>
      <c r="AG1661">
        <f>IF(AD1661="","",VLOOKUP(AD1661,'Сотрудники и ссылки'!A:C,3,0))</f>
        <v>20007746</v>
      </c>
      <c r="AH1661" s="11" t="s">
        <v>2676</v>
      </c>
      <c r="AI1661" t="str">
        <f>IF(AH1661="","",VLOOKUP(AH1661,'Сотрудники и ссылки'!A:B,2,0))</f>
        <v>Серолог</v>
      </c>
      <c r="AJ1661">
        <f>IF(AH1661="","",VLOOKUP(AH1661,'Сотрудники и ссылки'!A:C,3,0))</f>
        <v>20007746</v>
      </c>
      <c r="AK1661" s="14">
        <v>45728</v>
      </c>
      <c r="AL1661" s="2">
        <f>IF(AK1661="","",AK1661+VLOOKUP(I1661,'Вид исследования'!B:E,4,0))</f>
        <v>45729</v>
      </c>
      <c r="AM1661" s="2">
        <f>IF(AK1661="","",AK1661+VLOOKUP(I1661,'Вид исследования'!B:F,5,0))</f>
        <v>45729</v>
      </c>
      <c r="AN1661" s="14">
        <v>45728</v>
      </c>
      <c r="AP1661" s="11" t="s">
        <v>189</v>
      </c>
      <c r="AQ1661" t="str">
        <f>IFERROR(IF(L1661="","",VLOOKUP(L1661&amp;I1661,Продукция!A:K,11,0)),"обратитесь к админ справочника")</f>
        <v>согласно рекомендациям производителя теста</v>
      </c>
      <c r="AR1661" s="11" t="s">
        <v>4823</v>
      </c>
      <c r="AS1661" t="str">
        <f>IFERROR(IF(L1661="","",VLOOKUP(L1661&amp;I1661,Продукция!A:J,10,0)),"обратитесь к админ справочника")</f>
        <v>инструкция по применению набора AI, Н9</v>
      </c>
      <c r="AT1661" s="11" t="s">
        <v>4823</v>
      </c>
      <c r="AU1661" s="11" t="s">
        <v>4823</v>
      </c>
      <c r="AV1661" s="11" t="s">
        <v>2676</v>
      </c>
      <c r="AW1661" s="11" t="s">
        <v>4824</v>
      </c>
      <c r="AX1661" s="11" t="s">
        <v>506</v>
      </c>
      <c r="AY1661" s="11" t="s">
        <v>1117</v>
      </c>
      <c r="AZ1661" s="11">
        <v>106</v>
      </c>
      <c r="BA1661" s="11">
        <v>39</v>
      </c>
      <c r="BC1661" s="11" t="s">
        <v>4992</v>
      </c>
    </row>
    <row r="1662" spans="1:55" x14ac:dyDescent="0.25">
      <c r="A1662" t="str">
        <f t="shared" si="31"/>
        <v>С/475Вирус гриппа птиц подтипа H9 уровень антител (ВНИИЗЖ)</v>
      </c>
      <c r="B1662" t="str">
        <f>IF(E1662="","",INDEX(Лаборатории!A:A,MATCH('Производственный контроль'!E1662,Лаборатории!B:B,0)))</f>
        <v xml:space="preserve">КУРИНОЕ ЦАРСТВО АО </v>
      </c>
      <c r="C1662" t="str">
        <f>IF(E1662="","",VLOOKUP(E1662,Лаборатории!B:D,3,0))</f>
        <v>U377_CHL</v>
      </c>
      <c r="D1662" s="12">
        <v>45726</v>
      </c>
      <c r="E1662" s="11" t="s">
        <v>793</v>
      </c>
      <c r="F1662" s="11" t="s">
        <v>371</v>
      </c>
      <c r="G1662" s="11" t="s">
        <v>506</v>
      </c>
      <c r="H1662" s="11" t="s">
        <v>312</v>
      </c>
      <c r="I1662" s="11" t="s">
        <v>3435</v>
      </c>
      <c r="J1662" t="str">
        <f>IF(L1662="","",VLOOKUP(L1662,Продукция!B:D,3,0))</f>
        <v>Биологический_материал</v>
      </c>
      <c r="K1662" t="str">
        <f>IF(L1662="","",VLOOKUP(L1662,Продукция!B:C,2,0))</f>
        <v>Сыворотка крови</v>
      </c>
      <c r="L1662" s="151" t="s">
        <v>302</v>
      </c>
      <c r="M1662">
        <f>IF(L1662="","",VLOOKUP(L1662,Продукция!B:L,11,0))</f>
        <v>0</v>
      </c>
      <c r="N1662" s="11" t="s">
        <v>873</v>
      </c>
      <c r="P1662" s="11" t="s">
        <v>340</v>
      </c>
      <c r="Q1662" s="11" t="s">
        <v>854</v>
      </c>
      <c r="R1662" s="153" t="s">
        <v>5009</v>
      </c>
      <c r="S1662" s="11">
        <v>20</v>
      </c>
      <c r="T1662" s="11" t="s">
        <v>5232</v>
      </c>
      <c r="V1662" s="14">
        <v>45720</v>
      </c>
      <c r="Z1662" s="11" t="s">
        <v>4823</v>
      </c>
      <c r="AA1662" s="15">
        <v>0.55208333333333337</v>
      </c>
      <c r="AB1662" t="str">
        <f>IF(L1662="","",VLOOKUP(L1662&amp;I1662,Продукция!A:I,9,0))</f>
        <v>рекомендация производителя набора</v>
      </c>
      <c r="AC1662" s="14">
        <v>45728</v>
      </c>
      <c r="AD1662" s="11" t="s">
        <v>2676</v>
      </c>
      <c r="AE1662" s="11" t="s">
        <v>4823</v>
      </c>
      <c r="AF1662" t="str">
        <f>IF(AD1662="","",VLOOKUP(AD1662,'Сотрудники и ссылки'!A:B,2,0))</f>
        <v>Серолог</v>
      </c>
      <c r="AG1662">
        <f>IF(AD1662="","",VLOOKUP(AD1662,'Сотрудники и ссылки'!A:C,3,0))</f>
        <v>20007746</v>
      </c>
      <c r="AH1662" s="11" t="s">
        <v>2676</v>
      </c>
      <c r="AI1662" t="str">
        <f>IF(AH1662="","",VLOOKUP(AH1662,'Сотрудники и ссылки'!A:B,2,0))</f>
        <v>Серолог</v>
      </c>
      <c r="AJ1662">
        <f>IF(AH1662="","",VLOOKUP(AH1662,'Сотрудники и ссылки'!A:C,3,0))</f>
        <v>20007746</v>
      </c>
      <c r="AK1662" s="14">
        <v>45728</v>
      </c>
      <c r="AL1662" s="2">
        <f>IF(AK1662="","",AK1662+VLOOKUP(I1662,'Вид исследования'!B:E,4,0))</f>
        <v>45729</v>
      </c>
      <c r="AM1662" s="2">
        <f>IF(AK1662="","",AK1662+VLOOKUP(I1662,'Вид исследования'!B:F,5,0))</f>
        <v>45729</v>
      </c>
      <c r="AN1662" s="14">
        <v>45728</v>
      </c>
      <c r="AP1662" s="11" t="s">
        <v>189</v>
      </c>
      <c r="AQ1662" t="str">
        <f>IFERROR(IF(L1662="","",VLOOKUP(L1662&amp;I1662,Продукция!A:K,11,0)),"обратитесь к админ справочника")</f>
        <v>согласно рекомендациям производителя теста</v>
      </c>
      <c r="AR1662" s="11" t="s">
        <v>4823</v>
      </c>
      <c r="AS1662" t="str">
        <f>IFERROR(IF(L1662="","",VLOOKUP(L1662&amp;I1662,Продукция!A:J,10,0)),"обратитесь к админ справочника")</f>
        <v>инструкция по применению набора AI, Н9</v>
      </c>
      <c r="AT1662" s="11" t="s">
        <v>4823</v>
      </c>
      <c r="AU1662" s="11" t="s">
        <v>4823</v>
      </c>
      <c r="AV1662" s="11" t="s">
        <v>2676</v>
      </c>
      <c r="AW1662" s="11" t="s">
        <v>4824</v>
      </c>
      <c r="AX1662" s="11" t="s">
        <v>506</v>
      </c>
      <c r="AY1662" s="11" t="s">
        <v>1111</v>
      </c>
      <c r="AZ1662" s="11">
        <v>106</v>
      </c>
      <c r="BA1662" s="11">
        <v>39</v>
      </c>
      <c r="BC1662" s="11" t="s">
        <v>4992</v>
      </c>
    </row>
    <row r="1663" spans="1:55" x14ac:dyDescent="0.25">
      <c r="A1663" t="str">
        <f t="shared" si="31"/>
        <v>С/475Вирус гриппа птиц подтипа Н5 уровень антител (ВНИИЗЖ)</v>
      </c>
      <c r="B1663" t="str">
        <f>IF(E1663="","",INDEX(Лаборатории!A:A,MATCH('Производственный контроль'!E1663,Лаборатории!B:B,0)))</f>
        <v xml:space="preserve">КУРИНОЕ ЦАРСТВО АО </v>
      </c>
      <c r="C1663" t="str">
        <f>IF(E1663="","",VLOOKUP(E1663,Лаборатории!B:D,3,0))</f>
        <v>U377_CHL</v>
      </c>
      <c r="D1663" s="12">
        <v>45726</v>
      </c>
      <c r="E1663" s="11" t="s">
        <v>793</v>
      </c>
      <c r="F1663" s="11" t="s">
        <v>371</v>
      </c>
      <c r="G1663" s="11" t="s">
        <v>506</v>
      </c>
      <c r="H1663" s="11" t="s">
        <v>312</v>
      </c>
      <c r="I1663" s="11" t="s">
        <v>3437</v>
      </c>
      <c r="J1663" t="str">
        <f>IF(L1663="","",VLOOKUP(L1663,Продукция!B:D,3,0))</f>
        <v>Биологический_материал</v>
      </c>
      <c r="K1663" t="str">
        <f>IF(L1663="","",VLOOKUP(L1663,Продукция!B:C,2,0))</f>
        <v>Сыворотка крови</v>
      </c>
      <c r="L1663" s="151" t="s">
        <v>302</v>
      </c>
      <c r="M1663">
        <f>IF(L1663="","",VLOOKUP(L1663,Продукция!B:L,11,0))</f>
        <v>0</v>
      </c>
      <c r="N1663" s="11" t="s">
        <v>873</v>
      </c>
      <c r="P1663" s="11" t="s">
        <v>340</v>
      </c>
      <c r="Q1663" s="11" t="s">
        <v>854</v>
      </c>
      <c r="R1663" s="153" t="s">
        <v>5001</v>
      </c>
      <c r="S1663" s="11">
        <v>20</v>
      </c>
      <c r="T1663" s="11" t="s">
        <v>5232</v>
      </c>
      <c r="V1663" s="14">
        <v>45718</v>
      </c>
      <c r="Z1663" s="11" t="s">
        <v>4823</v>
      </c>
      <c r="AA1663" s="15">
        <v>0.55208333333333337</v>
      </c>
      <c r="AB1663" t="str">
        <f>IF(L1663="","",VLOOKUP(L1663&amp;I1663,Продукция!A:I,9,0))</f>
        <v>рекомендация производителя набора</v>
      </c>
      <c r="AC1663" s="14">
        <v>45728</v>
      </c>
      <c r="AD1663" s="11" t="s">
        <v>2676</v>
      </c>
      <c r="AE1663" s="11" t="s">
        <v>4823</v>
      </c>
      <c r="AF1663" t="str">
        <f>IF(AD1663="","",VLOOKUP(AD1663,'Сотрудники и ссылки'!A:B,2,0))</f>
        <v>Серолог</v>
      </c>
      <c r="AG1663">
        <f>IF(AD1663="","",VLOOKUP(AD1663,'Сотрудники и ссылки'!A:C,3,0))</f>
        <v>20007746</v>
      </c>
      <c r="AH1663" s="11" t="s">
        <v>2676</v>
      </c>
      <c r="AI1663" t="str">
        <f>IF(AH1663="","",VLOOKUP(AH1663,'Сотрудники и ссылки'!A:B,2,0))</f>
        <v>Серолог</v>
      </c>
      <c r="AJ1663">
        <f>IF(AH1663="","",VLOOKUP(AH1663,'Сотрудники и ссылки'!A:C,3,0))</f>
        <v>20007746</v>
      </c>
      <c r="AK1663" s="14">
        <v>45728</v>
      </c>
      <c r="AL1663" s="2">
        <f>IF(AK1663="","",AK1663+VLOOKUP(I1663,'Вид исследования'!B:E,4,0))</f>
        <v>45729</v>
      </c>
      <c r="AM1663" s="2">
        <f>IF(AK1663="","",AK1663+VLOOKUP(I1663,'Вид исследования'!B:F,5,0))</f>
        <v>45729</v>
      </c>
      <c r="AN1663" s="14">
        <v>45728</v>
      </c>
      <c r="AP1663" s="11" t="s">
        <v>189</v>
      </c>
      <c r="AQ1663" t="str">
        <f>IFERROR(IF(L1663="","",VLOOKUP(L1663&amp;I1663,Продукция!A:K,11,0)),"обратитесь к админ справочника")</f>
        <v>согласно рекомендациям производителя теста</v>
      </c>
      <c r="AR1663" s="11" t="s">
        <v>4823</v>
      </c>
      <c r="AS1663" t="str">
        <f>IFERROR(IF(L1663="","",VLOOKUP(L1663&amp;I1663,Продукция!A:J,10,0)),"обратитесь к админ справочника")</f>
        <v>инструкция по применению набора AI, Н5</v>
      </c>
      <c r="AT1663" s="11" t="s">
        <v>4823</v>
      </c>
      <c r="AU1663" s="11" t="s">
        <v>4823</v>
      </c>
      <c r="AV1663" s="11" t="s">
        <v>2676</v>
      </c>
      <c r="AW1663" s="11" t="s">
        <v>4824</v>
      </c>
      <c r="AX1663" s="11" t="s">
        <v>506</v>
      </c>
      <c r="AY1663" s="11" t="s">
        <v>1131</v>
      </c>
      <c r="AZ1663" s="11">
        <v>106</v>
      </c>
      <c r="BA1663" s="11">
        <v>39</v>
      </c>
      <c r="BC1663" s="11" t="s">
        <v>4992</v>
      </c>
    </row>
    <row r="1664" spans="1:55" x14ac:dyDescent="0.25">
      <c r="A1664" t="str">
        <f t="shared" si="31"/>
        <v>С/475Вирус гриппа птиц подтипа Н5 уровень антител (ВНИИЗЖ)</v>
      </c>
      <c r="B1664" t="str">
        <f>IF(E1664="","",INDEX(Лаборатории!A:A,MATCH('Производственный контроль'!E1664,Лаборатории!B:B,0)))</f>
        <v xml:space="preserve">КУРИНОЕ ЦАРСТВО АО </v>
      </c>
      <c r="C1664" t="str">
        <f>IF(E1664="","",VLOOKUP(E1664,Лаборатории!B:D,3,0))</f>
        <v>U377_CHL</v>
      </c>
      <c r="D1664" s="12">
        <v>45726</v>
      </c>
      <c r="E1664" s="11" t="s">
        <v>793</v>
      </c>
      <c r="F1664" s="11" t="s">
        <v>371</v>
      </c>
      <c r="G1664" s="11" t="s">
        <v>506</v>
      </c>
      <c r="H1664" s="11" t="s">
        <v>312</v>
      </c>
      <c r="I1664" s="11" t="s">
        <v>3437</v>
      </c>
      <c r="J1664" t="str">
        <f>IF(L1664="","",VLOOKUP(L1664,Продукция!B:D,3,0))</f>
        <v>Биологический_материал</v>
      </c>
      <c r="K1664" t="str">
        <f>IF(L1664="","",VLOOKUP(L1664,Продукция!B:C,2,0))</f>
        <v>Сыворотка крови</v>
      </c>
      <c r="L1664" s="151" t="s">
        <v>302</v>
      </c>
      <c r="M1664">
        <f>IF(L1664="","",VLOOKUP(L1664,Продукция!B:L,11,0))</f>
        <v>0</v>
      </c>
      <c r="N1664" s="11" t="s">
        <v>873</v>
      </c>
      <c r="P1664" s="11" t="s">
        <v>340</v>
      </c>
      <c r="Q1664" s="11" t="s">
        <v>854</v>
      </c>
      <c r="R1664" s="153" t="s">
        <v>5003</v>
      </c>
      <c r="S1664" s="11">
        <v>20</v>
      </c>
      <c r="T1664" s="11" t="s">
        <v>5232</v>
      </c>
      <c r="V1664" s="14">
        <v>45718</v>
      </c>
      <c r="Z1664" s="11" t="s">
        <v>4823</v>
      </c>
      <c r="AA1664" s="15">
        <v>0.55208333333333337</v>
      </c>
      <c r="AB1664" t="str">
        <f>IF(L1664="","",VLOOKUP(L1664&amp;I1664,Продукция!A:I,9,0))</f>
        <v>рекомендация производителя набора</v>
      </c>
      <c r="AC1664" s="14">
        <v>45728</v>
      </c>
      <c r="AD1664" s="11" t="s">
        <v>2676</v>
      </c>
      <c r="AE1664" s="11" t="s">
        <v>4823</v>
      </c>
      <c r="AF1664" t="str">
        <f>IF(AD1664="","",VLOOKUP(AD1664,'Сотрудники и ссылки'!A:B,2,0))</f>
        <v>Серолог</v>
      </c>
      <c r="AG1664">
        <f>IF(AD1664="","",VLOOKUP(AD1664,'Сотрудники и ссылки'!A:C,3,0))</f>
        <v>20007746</v>
      </c>
      <c r="AH1664" s="11" t="s">
        <v>2676</v>
      </c>
      <c r="AI1664" t="str">
        <f>IF(AH1664="","",VLOOKUP(AH1664,'Сотрудники и ссылки'!A:B,2,0))</f>
        <v>Серолог</v>
      </c>
      <c r="AJ1664">
        <f>IF(AH1664="","",VLOOKUP(AH1664,'Сотрудники и ссылки'!A:C,3,0))</f>
        <v>20007746</v>
      </c>
      <c r="AK1664" s="14">
        <v>45728</v>
      </c>
      <c r="AL1664" s="2">
        <f>IF(AK1664="","",AK1664+VLOOKUP(I1664,'Вид исследования'!B:E,4,0))</f>
        <v>45729</v>
      </c>
      <c r="AM1664" s="2">
        <f>IF(AK1664="","",AK1664+VLOOKUP(I1664,'Вид исследования'!B:F,5,0))</f>
        <v>45729</v>
      </c>
      <c r="AN1664" s="14">
        <v>45728</v>
      </c>
      <c r="AP1664" s="11" t="s">
        <v>189</v>
      </c>
      <c r="AQ1664" t="str">
        <f>IFERROR(IF(L1664="","",VLOOKUP(L1664&amp;I1664,Продукция!A:K,11,0)),"обратитесь к админ справочника")</f>
        <v>согласно рекомендациям производителя теста</v>
      </c>
      <c r="AR1664" s="11" t="s">
        <v>4823</v>
      </c>
      <c r="AS1664" t="str">
        <f>IFERROR(IF(L1664="","",VLOOKUP(L1664&amp;I1664,Продукция!A:J,10,0)),"обратитесь к админ справочника")</f>
        <v>инструкция по применению набора AI, Н5</v>
      </c>
      <c r="AT1664" s="11" t="s">
        <v>4823</v>
      </c>
      <c r="AU1664" s="11" t="s">
        <v>4823</v>
      </c>
      <c r="AV1664" s="11" t="s">
        <v>2676</v>
      </c>
      <c r="AW1664" s="11" t="s">
        <v>4824</v>
      </c>
      <c r="AX1664" s="11" t="s">
        <v>506</v>
      </c>
      <c r="AY1664" s="11" t="s">
        <v>1117</v>
      </c>
      <c r="AZ1664" s="11">
        <v>106</v>
      </c>
      <c r="BA1664" s="11">
        <v>39</v>
      </c>
      <c r="BC1664" s="11" t="s">
        <v>4992</v>
      </c>
    </row>
    <row r="1665" spans="1:55" x14ac:dyDescent="0.25">
      <c r="A1665" t="str">
        <f t="shared" si="31"/>
        <v>С/475Вирус гриппа птиц подтипа Н5 уровень антител (ВНИИЗЖ)</v>
      </c>
      <c r="B1665" t="str">
        <f>IF(E1665="","",INDEX(Лаборатории!A:A,MATCH('Производственный контроль'!E1665,Лаборатории!B:B,0)))</f>
        <v xml:space="preserve">КУРИНОЕ ЦАРСТВО АО </v>
      </c>
      <c r="C1665" t="str">
        <f>IF(E1665="","",VLOOKUP(E1665,Лаборатории!B:D,3,0))</f>
        <v>U377_CHL</v>
      </c>
      <c r="D1665" s="12">
        <v>45726</v>
      </c>
      <c r="E1665" s="11" t="s">
        <v>793</v>
      </c>
      <c r="F1665" s="11" t="s">
        <v>371</v>
      </c>
      <c r="G1665" s="11" t="s">
        <v>506</v>
      </c>
      <c r="H1665" s="11" t="s">
        <v>312</v>
      </c>
      <c r="I1665" s="11" t="s">
        <v>3437</v>
      </c>
      <c r="J1665" t="str">
        <f>IF(L1665="","",VLOOKUP(L1665,Продукция!B:D,3,0))</f>
        <v>Биологический_материал</v>
      </c>
      <c r="K1665" t="str">
        <f>IF(L1665="","",VLOOKUP(L1665,Продукция!B:C,2,0))</f>
        <v>Сыворотка крови</v>
      </c>
      <c r="L1665" s="151" t="s">
        <v>302</v>
      </c>
      <c r="M1665">
        <f>IF(L1665="","",VLOOKUP(L1665,Продукция!B:L,11,0))</f>
        <v>0</v>
      </c>
      <c r="N1665" s="11" t="s">
        <v>873</v>
      </c>
      <c r="P1665" s="11" t="s">
        <v>340</v>
      </c>
      <c r="Q1665" s="11" t="s">
        <v>854</v>
      </c>
      <c r="R1665" s="153" t="s">
        <v>5009</v>
      </c>
      <c r="S1665" s="11">
        <v>20</v>
      </c>
      <c r="T1665" s="11" t="s">
        <v>5232</v>
      </c>
      <c r="V1665" s="14">
        <v>45720</v>
      </c>
      <c r="Z1665" s="11" t="s">
        <v>4823</v>
      </c>
      <c r="AA1665" s="15">
        <v>0.55208333333333337</v>
      </c>
      <c r="AB1665" t="str">
        <f>IF(L1665="","",VLOOKUP(L1665&amp;I1665,Продукция!A:I,9,0))</f>
        <v>рекомендация производителя набора</v>
      </c>
      <c r="AC1665" s="14">
        <v>45728</v>
      </c>
      <c r="AD1665" s="11" t="s">
        <v>2676</v>
      </c>
      <c r="AE1665" s="11" t="s">
        <v>4823</v>
      </c>
      <c r="AF1665" t="str">
        <f>IF(AD1665="","",VLOOKUP(AD1665,'Сотрудники и ссылки'!A:B,2,0))</f>
        <v>Серолог</v>
      </c>
      <c r="AG1665">
        <f>IF(AD1665="","",VLOOKUP(AD1665,'Сотрудники и ссылки'!A:C,3,0))</f>
        <v>20007746</v>
      </c>
      <c r="AH1665" s="11" t="s">
        <v>2676</v>
      </c>
      <c r="AI1665" t="str">
        <f>IF(AH1665="","",VLOOKUP(AH1665,'Сотрудники и ссылки'!A:B,2,0))</f>
        <v>Серолог</v>
      </c>
      <c r="AJ1665">
        <f>IF(AH1665="","",VLOOKUP(AH1665,'Сотрудники и ссылки'!A:C,3,0))</f>
        <v>20007746</v>
      </c>
      <c r="AK1665" s="14">
        <v>45728</v>
      </c>
      <c r="AL1665" s="2">
        <f>IF(AK1665="","",AK1665+VLOOKUP(I1665,'Вид исследования'!B:E,4,0))</f>
        <v>45729</v>
      </c>
      <c r="AM1665" s="2">
        <f>IF(AK1665="","",AK1665+VLOOKUP(I1665,'Вид исследования'!B:F,5,0))</f>
        <v>45729</v>
      </c>
      <c r="AN1665" s="14">
        <v>45728</v>
      </c>
      <c r="AP1665" s="11" t="s">
        <v>189</v>
      </c>
      <c r="AQ1665" t="str">
        <f>IFERROR(IF(L1665="","",VLOOKUP(L1665&amp;I1665,Продукция!A:K,11,0)),"обратитесь к админ справочника")</f>
        <v>согласно рекомендациям производителя теста</v>
      </c>
      <c r="AR1665" s="11" t="s">
        <v>4823</v>
      </c>
      <c r="AS1665" t="str">
        <f>IFERROR(IF(L1665="","",VLOOKUP(L1665&amp;I1665,Продукция!A:J,10,0)),"обратитесь к админ справочника")</f>
        <v>инструкция по применению набора AI, Н5</v>
      </c>
      <c r="AT1665" s="11" t="s">
        <v>4823</v>
      </c>
      <c r="AU1665" s="11" t="s">
        <v>4823</v>
      </c>
      <c r="AV1665" s="11" t="s">
        <v>2676</v>
      </c>
      <c r="AW1665" s="11" t="s">
        <v>4824</v>
      </c>
      <c r="AX1665" s="11" t="s">
        <v>506</v>
      </c>
      <c r="AY1665" s="11" t="s">
        <v>1111</v>
      </c>
      <c r="AZ1665" s="11">
        <v>106</v>
      </c>
      <c r="BA1665" s="11">
        <v>39</v>
      </c>
      <c r="BC1665" s="11" t="s">
        <v>4992</v>
      </c>
    </row>
    <row r="1666" spans="1:55" x14ac:dyDescent="0.25">
      <c r="A1666" t="str">
        <f t="shared" si="31"/>
        <v>С/475ART (BioChek) инфекционный альвеолярный ринотрахеит тип А и В уровень антител</v>
      </c>
      <c r="B1666" t="str">
        <f>IF(E1666="","",INDEX(Лаборатории!A:A,MATCH('Производственный контроль'!E1666,Лаборатории!B:B,0)))</f>
        <v xml:space="preserve">КУРИНОЕ ЦАРСТВО АО </v>
      </c>
      <c r="C1666" t="str">
        <f>IF(E1666="","",VLOOKUP(E1666,Лаборатории!B:D,3,0))</f>
        <v>U377_CHL</v>
      </c>
      <c r="D1666" s="12">
        <v>45726</v>
      </c>
      <c r="E1666" s="11" t="s">
        <v>793</v>
      </c>
      <c r="F1666" s="11" t="s">
        <v>371</v>
      </c>
      <c r="G1666" s="11" t="s">
        <v>506</v>
      </c>
      <c r="H1666" s="11" t="s">
        <v>262</v>
      </c>
      <c r="I1666" s="11" t="s">
        <v>3409</v>
      </c>
      <c r="J1666" t="str">
        <f>IF(L1666="","",VLOOKUP(L1666,Продукция!B:D,3,0))</f>
        <v>Биологический_материал</v>
      </c>
      <c r="K1666" t="str">
        <f>IF(L1666="","",VLOOKUP(L1666,Продукция!B:C,2,0))</f>
        <v>Сыворотка крови</v>
      </c>
      <c r="L1666" s="151" t="s">
        <v>302</v>
      </c>
      <c r="M1666">
        <f>IF(L1666="","",VLOOKUP(L1666,Продукция!B:L,11,0))</f>
        <v>0</v>
      </c>
      <c r="N1666" s="11" t="s">
        <v>873</v>
      </c>
      <c r="P1666" s="11" t="s">
        <v>340</v>
      </c>
      <c r="Q1666" s="11" t="s">
        <v>854</v>
      </c>
      <c r="R1666" s="153" t="s">
        <v>5001</v>
      </c>
      <c r="S1666" s="11">
        <v>18</v>
      </c>
      <c r="T1666" s="11" t="s">
        <v>5232</v>
      </c>
      <c r="V1666" s="14">
        <v>45718</v>
      </c>
      <c r="Z1666" s="11" t="s">
        <v>4823</v>
      </c>
      <c r="AA1666" s="15">
        <v>0.55208333333333337</v>
      </c>
      <c r="AB1666" t="str">
        <f>IF(L1666="","",VLOOKUP(L1666&amp;I1666,Продукция!A:I,9,0))</f>
        <v>рекомендация производителя набора</v>
      </c>
      <c r="AC1666" s="14">
        <v>45729</v>
      </c>
      <c r="AD1666" s="11" t="s">
        <v>2676</v>
      </c>
      <c r="AE1666" s="11" t="s">
        <v>4823</v>
      </c>
      <c r="AF1666" t="str">
        <f>IF(AD1666="","",VLOOKUP(AD1666,'Сотрудники и ссылки'!A:B,2,0))</f>
        <v>Серолог</v>
      </c>
      <c r="AG1666">
        <f>IF(AD1666="","",VLOOKUP(AD1666,'Сотрудники и ссылки'!A:C,3,0))</f>
        <v>20007746</v>
      </c>
      <c r="AH1666" s="11" t="s">
        <v>2676</v>
      </c>
      <c r="AI1666" t="str">
        <f>IF(AH1666="","",VLOOKUP(AH1666,'Сотрудники и ссылки'!A:B,2,0))</f>
        <v>Серолог</v>
      </c>
      <c r="AJ1666">
        <f>IF(AH1666="","",VLOOKUP(AH1666,'Сотрудники и ссылки'!A:C,3,0))</f>
        <v>20007746</v>
      </c>
      <c r="AK1666" s="14">
        <v>45729</v>
      </c>
      <c r="AL1666" s="2">
        <f>IF(AK1666="","",AK1666+VLOOKUP(I1666,'Вид исследования'!B:E,4,0))</f>
        <v>45730</v>
      </c>
      <c r="AM1666" s="2">
        <f>IF(AK1666="","",AK1666+VLOOKUP(I1666,'Вид исследования'!B:F,5,0))</f>
        <v>45730</v>
      </c>
      <c r="AN1666" s="14">
        <v>45729</v>
      </c>
      <c r="AP1666" s="11" t="s">
        <v>189</v>
      </c>
      <c r="AQ1666" t="str">
        <f>IFERROR(IF(L1666="","",VLOOKUP(L1666&amp;I1666,Продукция!A:K,11,0)),"обратитесь к админ справочника")</f>
        <v>согласно рекомендациям производителя теста</v>
      </c>
      <c r="AR1666" s="11" t="s">
        <v>4823</v>
      </c>
      <c r="AS1666" t="str">
        <f>IFERROR(IF(L1666="","",VLOOKUP(L1666&amp;I1666,Продукция!A:J,10,0)),"обратитесь к админ справочника")</f>
        <v>инструкция тест- ситема Биочек СК-120</v>
      </c>
      <c r="AT1666" s="11" t="s">
        <v>4823</v>
      </c>
      <c r="AU1666" s="11" t="s">
        <v>4823</v>
      </c>
      <c r="AV1666" s="11" t="s">
        <v>2676</v>
      </c>
      <c r="AW1666" s="11" t="s">
        <v>4824</v>
      </c>
      <c r="AX1666" s="11" t="s">
        <v>506</v>
      </c>
      <c r="AY1666" s="11" t="s">
        <v>1131</v>
      </c>
      <c r="AZ1666" s="11">
        <v>106</v>
      </c>
      <c r="BA1666" s="11">
        <v>39</v>
      </c>
      <c r="BC1666" s="11" t="s">
        <v>4992</v>
      </c>
    </row>
    <row r="1667" spans="1:55" x14ac:dyDescent="0.25">
      <c r="A1667" t="str">
        <f t="shared" si="31"/>
        <v>С/475ART (BioChek) инфекционный альвеолярный ринотрахеит тип А и В уровень антител</v>
      </c>
      <c r="B1667" t="str">
        <f>IF(E1667="","",INDEX(Лаборатории!A:A,MATCH('Производственный контроль'!E1667,Лаборатории!B:B,0)))</f>
        <v xml:space="preserve">КУРИНОЕ ЦАРСТВО АО </v>
      </c>
      <c r="C1667" t="str">
        <f>IF(E1667="","",VLOOKUP(E1667,Лаборатории!B:D,3,0))</f>
        <v>U377_CHL</v>
      </c>
      <c r="D1667" s="12">
        <v>45726</v>
      </c>
      <c r="E1667" s="11" t="s">
        <v>793</v>
      </c>
      <c r="F1667" s="11" t="s">
        <v>371</v>
      </c>
      <c r="G1667" s="11" t="s">
        <v>506</v>
      </c>
      <c r="H1667" s="11" t="s">
        <v>262</v>
      </c>
      <c r="I1667" s="11" t="s">
        <v>3409</v>
      </c>
      <c r="J1667" t="str">
        <f>IF(L1667="","",VLOOKUP(L1667,Продукция!B:D,3,0))</f>
        <v>Биологический_материал</v>
      </c>
      <c r="K1667" t="str">
        <f>IF(L1667="","",VLOOKUP(L1667,Продукция!B:C,2,0))</f>
        <v>Сыворотка крови</v>
      </c>
      <c r="L1667" s="151" t="s">
        <v>302</v>
      </c>
      <c r="M1667">
        <f>IF(L1667="","",VLOOKUP(L1667,Продукция!B:L,11,0))</f>
        <v>0</v>
      </c>
      <c r="N1667" s="11" t="s">
        <v>873</v>
      </c>
      <c r="P1667" s="11" t="s">
        <v>340</v>
      </c>
      <c r="Q1667" s="11" t="s">
        <v>854</v>
      </c>
      <c r="R1667" s="153" t="s">
        <v>5003</v>
      </c>
      <c r="S1667" s="11">
        <v>18</v>
      </c>
      <c r="T1667" s="11" t="s">
        <v>5232</v>
      </c>
      <c r="V1667" s="14">
        <v>45718</v>
      </c>
      <c r="Z1667" s="11" t="s">
        <v>4823</v>
      </c>
      <c r="AA1667" s="15">
        <v>0.55208333333333337</v>
      </c>
      <c r="AB1667" t="str">
        <f>IF(L1667="","",VLOOKUP(L1667&amp;I1667,Продукция!A:I,9,0))</f>
        <v>рекомендация производителя набора</v>
      </c>
      <c r="AC1667" s="14">
        <v>45729</v>
      </c>
      <c r="AD1667" s="11" t="s">
        <v>2676</v>
      </c>
      <c r="AE1667" s="11" t="s">
        <v>4823</v>
      </c>
      <c r="AF1667" t="str">
        <f>IF(AD1667="","",VLOOKUP(AD1667,'Сотрудники и ссылки'!A:B,2,0))</f>
        <v>Серолог</v>
      </c>
      <c r="AG1667">
        <f>IF(AD1667="","",VLOOKUP(AD1667,'Сотрудники и ссылки'!A:C,3,0))</f>
        <v>20007746</v>
      </c>
      <c r="AH1667" s="11" t="s">
        <v>2676</v>
      </c>
      <c r="AI1667" t="str">
        <f>IF(AH1667="","",VLOOKUP(AH1667,'Сотрудники и ссылки'!A:B,2,0))</f>
        <v>Серолог</v>
      </c>
      <c r="AJ1667">
        <f>IF(AH1667="","",VLOOKUP(AH1667,'Сотрудники и ссылки'!A:C,3,0))</f>
        <v>20007746</v>
      </c>
      <c r="AK1667" s="14">
        <v>45729</v>
      </c>
      <c r="AL1667" s="2">
        <f>IF(AK1667="","",AK1667+VLOOKUP(I1667,'Вид исследования'!B:E,4,0))</f>
        <v>45730</v>
      </c>
      <c r="AM1667" s="2">
        <f>IF(AK1667="","",AK1667+VLOOKUP(I1667,'Вид исследования'!B:F,5,0))</f>
        <v>45730</v>
      </c>
      <c r="AN1667" s="14">
        <v>45729</v>
      </c>
      <c r="AP1667" s="11" t="s">
        <v>189</v>
      </c>
      <c r="AQ1667" t="str">
        <f>IFERROR(IF(L1667="","",VLOOKUP(L1667&amp;I1667,Продукция!A:K,11,0)),"обратитесь к админ справочника")</f>
        <v>согласно рекомендациям производителя теста</v>
      </c>
      <c r="AR1667" s="11" t="s">
        <v>4823</v>
      </c>
      <c r="AS1667" t="str">
        <f>IFERROR(IF(L1667="","",VLOOKUP(L1667&amp;I1667,Продукция!A:J,10,0)),"обратитесь к админ справочника")</f>
        <v>инструкция тест- ситема Биочек СК-120</v>
      </c>
      <c r="AT1667" s="11" t="s">
        <v>4823</v>
      </c>
      <c r="AU1667" s="11" t="s">
        <v>4823</v>
      </c>
      <c r="AV1667" s="11" t="s">
        <v>2676</v>
      </c>
      <c r="AW1667" s="11" t="s">
        <v>4824</v>
      </c>
      <c r="AX1667" s="11" t="s">
        <v>506</v>
      </c>
      <c r="AY1667" s="11" t="s">
        <v>1117</v>
      </c>
      <c r="AZ1667" s="11">
        <v>106</v>
      </c>
      <c r="BA1667" s="11">
        <v>39</v>
      </c>
      <c r="BC1667" s="11" t="s">
        <v>4992</v>
      </c>
    </row>
    <row r="1668" spans="1:55" x14ac:dyDescent="0.25">
      <c r="A1668" t="str">
        <f t="shared" si="31"/>
        <v>С/475ART (BioChek) инфекционный альвеолярный ринотрахеит тип А и В уровень антител</v>
      </c>
      <c r="B1668" t="str">
        <f>IF(E1668="","",INDEX(Лаборатории!A:A,MATCH('Производственный контроль'!E1668,Лаборатории!B:B,0)))</f>
        <v xml:space="preserve">КУРИНОЕ ЦАРСТВО АО </v>
      </c>
      <c r="C1668" t="str">
        <f>IF(E1668="","",VLOOKUP(E1668,Лаборатории!B:D,3,0))</f>
        <v>U377_CHL</v>
      </c>
      <c r="D1668" s="12">
        <v>45726</v>
      </c>
      <c r="E1668" s="11" t="s">
        <v>793</v>
      </c>
      <c r="F1668" s="11" t="s">
        <v>371</v>
      </c>
      <c r="G1668" s="11" t="s">
        <v>506</v>
      </c>
      <c r="H1668" s="11" t="s">
        <v>262</v>
      </c>
      <c r="I1668" s="11" t="s">
        <v>3409</v>
      </c>
      <c r="J1668" t="str">
        <f>IF(L1668="","",VLOOKUP(L1668,Продукция!B:D,3,0))</f>
        <v>Биологический_материал</v>
      </c>
      <c r="K1668" t="str">
        <f>IF(L1668="","",VLOOKUP(L1668,Продукция!B:C,2,0))</f>
        <v>Сыворотка крови</v>
      </c>
      <c r="L1668" s="151" t="s">
        <v>302</v>
      </c>
      <c r="M1668">
        <f>IF(L1668="","",VLOOKUP(L1668,Продукция!B:L,11,0))</f>
        <v>0</v>
      </c>
      <c r="N1668" s="11" t="s">
        <v>873</v>
      </c>
      <c r="P1668" s="11" t="s">
        <v>340</v>
      </c>
      <c r="Q1668" s="11" t="s">
        <v>854</v>
      </c>
      <c r="R1668" s="153" t="s">
        <v>5009</v>
      </c>
      <c r="S1668" s="11">
        <v>18</v>
      </c>
      <c r="T1668" s="11" t="s">
        <v>5232</v>
      </c>
      <c r="V1668" s="14">
        <v>45720</v>
      </c>
      <c r="Z1668" s="11" t="s">
        <v>4823</v>
      </c>
      <c r="AA1668" s="15">
        <v>0.55208333333333337</v>
      </c>
      <c r="AB1668" t="str">
        <f>IF(L1668="","",VLOOKUP(L1668&amp;I1668,Продукция!A:I,9,0))</f>
        <v>рекомендация производителя набора</v>
      </c>
      <c r="AC1668" s="14">
        <v>45729</v>
      </c>
      <c r="AD1668" s="11" t="s">
        <v>2676</v>
      </c>
      <c r="AE1668" s="11" t="s">
        <v>4823</v>
      </c>
      <c r="AF1668" t="str">
        <f>IF(AD1668="","",VLOOKUP(AD1668,'Сотрудники и ссылки'!A:B,2,0))</f>
        <v>Серолог</v>
      </c>
      <c r="AG1668">
        <f>IF(AD1668="","",VLOOKUP(AD1668,'Сотрудники и ссылки'!A:C,3,0))</f>
        <v>20007746</v>
      </c>
      <c r="AH1668" s="11" t="s">
        <v>2676</v>
      </c>
      <c r="AI1668" t="str">
        <f>IF(AH1668="","",VLOOKUP(AH1668,'Сотрудники и ссылки'!A:B,2,0))</f>
        <v>Серолог</v>
      </c>
      <c r="AJ1668">
        <f>IF(AH1668="","",VLOOKUP(AH1668,'Сотрудники и ссылки'!A:C,3,0))</f>
        <v>20007746</v>
      </c>
      <c r="AK1668" s="14">
        <v>45729</v>
      </c>
      <c r="AL1668" s="2">
        <f>IF(AK1668="","",AK1668+VLOOKUP(I1668,'Вид исследования'!B:E,4,0))</f>
        <v>45730</v>
      </c>
      <c r="AM1668" s="2">
        <f>IF(AK1668="","",AK1668+VLOOKUP(I1668,'Вид исследования'!B:F,5,0))</f>
        <v>45730</v>
      </c>
      <c r="AN1668" s="14">
        <v>45729</v>
      </c>
      <c r="AP1668" s="11" t="s">
        <v>189</v>
      </c>
      <c r="AQ1668" t="str">
        <f>IFERROR(IF(L1668="","",VLOOKUP(L1668&amp;I1668,Продукция!A:K,11,0)),"обратитесь к админ справочника")</f>
        <v>согласно рекомендациям производителя теста</v>
      </c>
      <c r="AR1668" s="11" t="s">
        <v>4823</v>
      </c>
      <c r="AS1668" t="str">
        <f>IFERROR(IF(L1668="","",VLOOKUP(L1668&amp;I1668,Продукция!A:J,10,0)),"обратитесь к админ справочника")</f>
        <v>инструкция тест- ситема Биочек СК-120</v>
      </c>
      <c r="AT1668" s="11" t="s">
        <v>4823</v>
      </c>
      <c r="AU1668" s="11" t="s">
        <v>4823</v>
      </c>
      <c r="AV1668" s="11" t="s">
        <v>2676</v>
      </c>
      <c r="AW1668" s="11" t="s">
        <v>4824</v>
      </c>
      <c r="AX1668" s="11" t="s">
        <v>506</v>
      </c>
      <c r="AY1668" s="11" t="s">
        <v>1111</v>
      </c>
      <c r="AZ1668" s="11">
        <v>106</v>
      </c>
      <c r="BA1668" s="11">
        <v>39</v>
      </c>
      <c r="BC1668" s="11" t="s">
        <v>4992</v>
      </c>
    </row>
    <row r="1669" spans="1:55" x14ac:dyDescent="0.25">
      <c r="A1669" t="str">
        <f t="shared" si="31"/>
        <v>С/475ART (BioChek) инфекционный альвеолярный ринотрахеит тип А и В уровень антител</v>
      </c>
      <c r="B1669" t="str">
        <f>IF(E1669="","",INDEX(Лаборатории!A:A,MATCH('Производственный контроль'!E1669,Лаборатории!B:B,0)))</f>
        <v xml:space="preserve">КУРИНОЕ ЦАРСТВО АО </v>
      </c>
      <c r="C1669" t="str">
        <f>IF(E1669="","",VLOOKUP(E1669,Лаборатории!B:D,3,0))</f>
        <v>U377_CHL</v>
      </c>
      <c r="D1669" s="12">
        <v>45726</v>
      </c>
      <c r="E1669" s="11" t="s">
        <v>793</v>
      </c>
      <c r="F1669" s="11" t="s">
        <v>371</v>
      </c>
      <c r="G1669" s="11" t="s">
        <v>506</v>
      </c>
      <c r="H1669" s="11" t="s">
        <v>262</v>
      </c>
      <c r="I1669" s="11" t="s">
        <v>3409</v>
      </c>
      <c r="J1669" t="str">
        <f>IF(L1669="","",VLOOKUP(L1669,Продукция!B:D,3,0))</f>
        <v>Биологический_материал</v>
      </c>
      <c r="K1669" t="str">
        <f>IF(L1669="","",VLOOKUP(L1669,Продукция!B:C,2,0))</f>
        <v>Сыворотка крови</v>
      </c>
      <c r="L1669" s="151" t="s">
        <v>302</v>
      </c>
      <c r="M1669">
        <f>IF(L1669="","",VLOOKUP(L1669,Продукция!B:L,11,0))</f>
        <v>0</v>
      </c>
      <c r="N1669" s="11" t="s">
        <v>873</v>
      </c>
      <c r="P1669" s="11" t="s">
        <v>340</v>
      </c>
      <c r="Q1669" s="11" t="s">
        <v>854</v>
      </c>
      <c r="R1669" s="153" t="s">
        <v>4994</v>
      </c>
      <c r="S1669" s="11">
        <v>18</v>
      </c>
      <c r="T1669" s="11" t="s">
        <v>5232</v>
      </c>
      <c r="V1669" s="14">
        <v>45717</v>
      </c>
      <c r="Z1669" s="11" t="s">
        <v>4823</v>
      </c>
      <c r="AA1669" s="15">
        <v>0.55208333333333337</v>
      </c>
      <c r="AB1669" t="str">
        <f>IF(L1669="","",VLOOKUP(L1669&amp;I1669,Продукция!A:I,9,0))</f>
        <v>рекомендация производителя набора</v>
      </c>
      <c r="AC1669" s="14">
        <v>45729</v>
      </c>
      <c r="AD1669" s="11" t="s">
        <v>2676</v>
      </c>
      <c r="AE1669" s="11" t="s">
        <v>4823</v>
      </c>
      <c r="AF1669" t="str">
        <f>IF(AD1669="","",VLOOKUP(AD1669,'Сотрудники и ссылки'!A:B,2,0))</f>
        <v>Серолог</v>
      </c>
      <c r="AG1669">
        <f>IF(AD1669="","",VLOOKUP(AD1669,'Сотрудники и ссылки'!A:C,3,0))</f>
        <v>20007746</v>
      </c>
      <c r="AH1669" s="11" t="s">
        <v>2676</v>
      </c>
      <c r="AI1669" t="str">
        <f>IF(AH1669="","",VLOOKUP(AH1669,'Сотрудники и ссылки'!A:B,2,0))</f>
        <v>Серолог</v>
      </c>
      <c r="AJ1669">
        <f>IF(AH1669="","",VLOOKUP(AH1669,'Сотрудники и ссылки'!A:C,3,0))</f>
        <v>20007746</v>
      </c>
      <c r="AK1669" s="14">
        <v>45729</v>
      </c>
      <c r="AL1669" s="2">
        <f>IF(AK1669="","",AK1669+VLOOKUP(I1669,'Вид исследования'!B:E,4,0))</f>
        <v>45730</v>
      </c>
      <c r="AM1669" s="2">
        <f>IF(AK1669="","",AK1669+VLOOKUP(I1669,'Вид исследования'!B:F,5,0))</f>
        <v>45730</v>
      </c>
      <c r="AN1669" s="14">
        <v>45729</v>
      </c>
      <c r="AP1669" s="11" t="s">
        <v>189</v>
      </c>
      <c r="AQ1669" t="str">
        <f>IFERROR(IF(L1669="","",VLOOKUP(L1669&amp;I1669,Продукция!A:K,11,0)),"обратитесь к админ справочника")</f>
        <v>согласно рекомендациям производителя теста</v>
      </c>
      <c r="AR1669" s="11" t="s">
        <v>4823</v>
      </c>
      <c r="AS1669" t="str">
        <f>IFERROR(IF(L1669="","",VLOOKUP(L1669&amp;I1669,Продукция!A:J,10,0)),"обратитесь к админ справочника")</f>
        <v>инструкция тест- ситема Биочек СК-120</v>
      </c>
      <c r="AT1669" s="11" t="s">
        <v>4823</v>
      </c>
      <c r="AU1669" s="11" t="s">
        <v>4823</v>
      </c>
      <c r="AV1669" s="11" t="s">
        <v>2676</v>
      </c>
      <c r="AW1669" s="11" t="s">
        <v>4824</v>
      </c>
      <c r="AX1669" s="11" t="s">
        <v>506</v>
      </c>
      <c r="AY1669" s="11" t="s">
        <v>1120</v>
      </c>
      <c r="AZ1669" s="11">
        <v>106</v>
      </c>
      <c r="BA1669" s="11">
        <v>39</v>
      </c>
      <c r="BC1669" s="11" t="s">
        <v>4992</v>
      </c>
    </row>
    <row r="1670" spans="1:55" x14ac:dyDescent="0.25">
      <c r="A1670" t="str">
        <f t="shared" si="31"/>
        <v>С/475ART (BioChek) инфекционный альвеолярный ринотрахеит тип А и В уровень антител</v>
      </c>
      <c r="B1670" t="str">
        <f>IF(E1670="","",INDEX(Лаборатории!A:A,MATCH('Производственный контроль'!E1670,Лаборатории!B:B,0)))</f>
        <v xml:space="preserve">КУРИНОЕ ЦАРСТВО АО </v>
      </c>
      <c r="C1670" t="str">
        <f>IF(E1670="","",VLOOKUP(E1670,Лаборатории!B:D,3,0))</f>
        <v>U377_CHL</v>
      </c>
      <c r="D1670" s="12">
        <v>45726</v>
      </c>
      <c r="E1670" s="11" t="s">
        <v>793</v>
      </c>
      <c r="F1670" s="11" t="s">
        <v>371</v>
      </c>
      <c r="G1670" s="11" t="s">
        <v>506</v>
      </c>
      <c r="H1670" s="11" t="s">
        <v>262</v>
      </c>
      <c r="I1670" s="11" t="s">
        <v>3409</v>
      </c>
      <c r="J1670" t="str">
        <f>IF(L1670="","",VLOOKUP(L1670,Продукция!B:D,3,0))</f>
        <v>Биологический_материал</v>
      </c>
      <c r="K1670" t="str">
        <f>IF(L1670="","",VLOOKUP(L1670,Продукция!B:C,2,0))</f>
        <v>Сыворотка крови</v>
      </c>
      <c r="L1670" s="151" t="s">
        <v>302</v>
      </c>
      <c r="M1670">
        <f>IF(L1670="","",VLOOKUP(L1670,Продукция!B:L,11,0))</f>
        <v>0</v>
      </c>
      <c r="N1670" s="11" t="s">
        <v>873</v>
      </c>
      <c r="P1670" s="11" t="s">
        <v>340</v>
      </c>
      <c r="Q1670" s="11" t="s">
        <v>854</v>
      </c>
      <c r="R1670" s="153" t="s">
        <v>5004</v>
      </c>
      <c r="S1670" s="11">
        <v>18</v>
      </c>
      <c r="T1670" s="11" t="s">
        <v>5232</v>
      </c>
      <c r="V1670" s="14">
        <v>45719</v>
      </c>
      <c r="Z1670" s="11" t="s">
        <v>4823</v>
      </c>
      <c r="AA1670" s="15">
        <v>0.55208333333333337</v>
      </c>
      <c r="AB1670" t="str">
        <f>IF(L1670="","",VLOOKUP(L1670&amp;I1670,Продукция!A:I,9,0))</f>
        <v>рекомендация производителя набора</v>
      </c>
      <c r="AC1670" s="14">
        <v>45729</v>
      </c>
      <c r="AD1670" s="11" t="s">
        <v>2676</v>
      </c>
      <c r="AE1670" s="11" t="s">
        <v>4823</v>
      </c>
      <c r="AF1670" t="str">
        <f>IF(AD1670="","",VLOOKUP(AD1670,'Сотрудники и ссылки'!A:B,2,0))</f>
        <v>Серолог</v>
      </c>
      <c r="AG1670">
        <f>IF(AD1670="","",VLOOKUP(AD1670,'Сотрудники и ссылки'!A:C,3,0))</f>
        <v>20007746</v>
      </c>
      <c r="AH1670" s="11" t="s">
        <v>2676</v>
      </c>
      <c r="AI1670" t="str">
        <f>IF(AH1670="","",VLOOKUP(AH1670,'Сотрудники и ссылки'!A:B,2,0))</f>
        <v>Серолог</v>
      </c>
      <c r="AJ1670">
        <f>IF(AH1670="","",VLOOKUP(AH1670,'Сотрудники и ссылки'!A:C,3,0))</f>
        <v>20007746</v>
      </c>
      <c r="AK1670" s="14">
        <v>45729</v>
      </c>
      <c r="AL1670" s="2">
        <f>IF(AK1670="","",AK1670+VLOOKUP(I1670,'Вид исследования'!B:E,4,0))</f>
        <v>45730</v>
      </c>
      <c r="AM1670" s="2">
        <f>IF(AK1670="","",AK1670+VLOOKUP(I1670,'Вид исследования'!B:F,5,0))</f>
        <v>45730</v>
      </c>
      <c r="AN1670" s="14">
        <v>45729</v>
      </c>
      <c r="AP1670" s="11" t="s">
        <v>189</v>
      </c>
      <c r="AQ1670" t="str">
        <f>IFERROR(IF(L1670="","",VLOOKUP(L1670&amp;I1670,Продукция!A:K,11,0)),"обратитесь к админ справочника")</f>
        <v>согласно рекомендациям производителя теста</v>
      </c>
      <c r="AR1670" s="11" t="s">
        <v>4823</v>
      </c>
      <c r="AS1670" t="str">
        <f>IFERROR(IF(L1670="","",VLOOKUP(L1670&amp;I1670,Продукция!A:J,10,0)),"обратитесь к админ справочника")</f>
        <v>инструкция тест- ситема Биочек СК-120</v>
      </c>
      <c r="AT1670" s="11" t="s">
        <v>4823</v>
      </c>
      <c r="AU1670" s="11" t="s">
        <v>4823</v>
      </c>
      <c r="AV1670" s="11" t="s">
        <v>2676</v>
      </c>
      <c r="AW1670" s="11" t="s">
        <v>4824</v>
      </c>
      <c r="AX1670" s="11" t="s">
        <v>506</v>
      </c>
      <c r="AY1670" s="11" t="s">
        <v>1116</v>
      </c>
      <c r="AZ1670" s="11">
        <v>106</v>
      </c>
      <c r="BA1670" s="11">
        <v>39</v>
      </c>
      <c r="BC1670" s="11" t="s">
        <v>4992</v>
      </c>
    </row>
    <row r="1671" spans="1:55" x14ac:dyDescent="0.25">
      <c r="A1671" t="str">
        <f t="shared" si="31"/>
        <v>С/475IBV (BioChek) инфекционный бронхит уровень антител</v>
      </c>
      <c r="B1671" t="str">
        <f>IF(E1671="","",INDEX(Лаборатории!A:A,MATCH('Производственный контроль'!E1671,Лаборатории!B:B,0)))</f>
        <v xml:space="preserve">КУРИНОЕ ЦАРСТВО АО </v>
      </c>
      <c r="C1671" t="str">
        <f>IF(E1671="","",VLOOKUP(E1671,Лаборатории!B:D,3,0))</f>
        <v>U377_CHL</v>
      </c>
      <c r="D1671" s="12">
        <v>45726</v>
      </c>
      <c r="E1671" s="11" t="s">
        <v>793</v>
      </c>
      <c r="F1671" s="11" t="s">
        <v>371</v>
      </c>
      <c r="G1671" s="11" t="s">
        <v>506</v>
      </c>
      <c r="H1671" s="11" t="s">
        <v>262</v>
      </c>
      <c r="I1671" s="11" t="s">
        <v>3416</v>
      </c>
      <c r="J1671" t="str">
        <f>IF(L1671="","",VLOOKUP(L1671,Продукция!B:D,3,0))</f>
        <v>Биологический_материал</v>
      </c>
      <c r="K1671" t="str">
        <f>IF(L1671="","",VLOOKUP(L1671,Продукция!B:C,2,0))</f>
        <v>Сыворотка крови</v>
      </c>
      <c r="L1671" s="151" t="s">
        <v>302</v>
      </c>
      <c r="M1671">
        <f>IF(L1671="","",VLOOKUP(L1671,Продукция!B:L,11,0))</f>
        <v>0</v>
      </c>
      <c r="N1671" s="11" t="s">
        <v>873</v>
      </c>
      <c r="P1671" s="11" t="s">
        <v>340</v>
      </c>
      <c r="Q1671" s="11" t="s">
        <v>854</v>
      </c>
      <c r="R1671" s="153" t="s">
        <v>5001</v>
      </c>
      <c r="S1671" s="11">
        <v>18</v>
      </c>
      <c r="T1671" s="11" t="s">
        <v>5232</v>
      </c>
      <c r="V1671" s="14">
        <v>45718</v>
      </c>
      <c r="Z1671" s="11" t="s">
        <v>4823</v>
      </c>
      <c r="AA1671" s="15">
        <v>0.55208333333333337</v>
      </c>
      <c r="AB1671" t="str">
        <f>IF(L1671="","",VLOOKUP(L1671&amp;I1671,Продукция!A:I,9,0))</f>
        <v>рекомендация производителя набора</v>
      </c>
      <c r="AC1671" s="14">
        <v>45729</v>
      </c>
      <c r="AD1671" s="11" t="s">
        <v>2676</v>
      </c>
      <c r="AE1671" s="11" t="s">
        <v>4823</v>
      </c>
      <c r="AF1671" t="str">
        <f>IF(AD1671="","",VLOOKUP(AD1671,'Сотрудники и ссылки'!A:B,2,0))</f>
        <v>Серолог</v>
      </c>
      <c r="AG1671">
        <f>IF(AD1671="","",VLOOKUP(AD1671,'Сотрудники и ссылки'!A:C,3,0))</f>
        <v>20007746</v>
      </c>
      <c r="AH1671" s="11" t="s">
        <v>2676</v>
      </c>
      <c r="AI1671" t="str">
        <f>IF(AH1671="","",VLOOKUP(AH1671,'Сотрудники и ссылки'!A:B,2,0))</f>
        <v>Серолог</v>
      </c>
      <c r="AJ1671">
        <f>IF(AH1671="","",VLOOKUP(AH1671,'Сотрудники и ссылки'!A:C,3,0))</f>
        <v>20007746</v>
      </c>
      <c r="AK1671" s="14">
        <v>45729</v>
      </c>
      <c r="AL1671" s="2">
        <f>IF(AK1671="","",AK1671+VLOOKUP(I1671,'Вид исследования'!B:E,4,0))</f>
        <v>45730</v>
      </c>
      <c r="AM1671" s="2">
        <f>IF(AK1671="","",AK1671+VLOOKUP(I1671,'Вид исследования'!B:F,5,0))</f>
        <v>45730</v>
      </c>
      <c r="AN1671" s="14">
        <v>45729</v>
      </c>
      <c r="AP1671" s="11" t="s">
        <v>189</v>
      </c>
      <c r="AQ1671" t="str">
        <f>IFERROR(IF(L1671="","",VLOOKUP(L1671&amp;I1671,Продукция!A:K,11,0)),"обратитесь к админ справочника")</f>
        <v>согласно рекомендациям производителя теста</v>
      </c>
      <c r="AR1671" s="11" t="s">
        <v>4823</v>
      </c>
      <c r="AS1671" t="str">
        <f>IFERROR(IF(L1671="","",VLOOKUP(L1671&amp;I1671,Продукция!A:J,10,0)),"обратитесь к админ справочника")</f>
        <v>инструкция тест- ситема Биочек СК-119</v>
      </c>
      <c r="AT1671" s="11" t="s">
        <v>4823</v>
      </c>
      <c r="AU1671" s="11" t="s">
        <v>4823</v>
      </c>
      <c r="AV1671" s="11" t="s">
        <v>2676</v>
      </c>
      <c r="AW1671" s="11" t="s">
        <v>4824</v>
      </c>
      <c r="AX1671" s="11" t="s">
        <v>506</v>
      </c>
      <c r="AY1671" s="11" t="s">
        <v>1131</v>
      </c>
      <c r="AZ1671" s="11">
        <v>106</v>
      </c>
      <c r="BA1671" s="11">
        <v>39</v>
      </c>
      <c r="BC1671" s="11" t="s">
        <v>4992</v>
      </c>
    </row>
    <row r="1672" spans="1:55" x14ac:dyDescent="0.25">
      <c r="A1672" t="str">
        <f t="shared" si="31"/>
        <v>С/475IBV (BioChek) инфекционный бронхит уровень антител</v>
      </c>
      <c r="B1672" t="str">
        <f>IF(E1672="","",INDEX(Лаборатории!A:A,MATCH('Производственный контроль'!E1672,Лаборатории!B:B,0)))</f>
        <v xml:space="preserve">КУРИНОЕ ЦАРСТВО АО </v>
      </c>
      <c r="C1672" t="str">
        <f>IF(E1672="","",VLOOKUP(E1672,Лаборатории!B:D,3,0))</f>
        <v>U377_CHL</v>
      </c>
      <c r="D1672" s="12">
        <v>45726</v>
      </c>
      <c r="E1672" s="11" t="s">
        <v>793</v>
      </c>
      <c r="F1672" s="11" t="s">
        <v>371</v>
      </c>
      <c r="G1672" s="11" t="s">
        <v>506</v>
      </c>
      <c r="H1672" s="11" t="s">
        <v>262</v>
      </c>
      <c r="I1672" s="11" t="s">
        <v>3416</v>
      </c>
      <c r="J1672" t="str">
        <f>IF(L1672="","",VLOOKUP(L1672,Продукция!B:D,3,0))</f>
        <v>Биологический_материал</v>
      </c>
      <c r="K1672" t="str">
        <f>IF(L1672="","",VLOOKUP(L1672,Продукция!B:C,2,0))</f>
        <v>Сыворотка крови</v>
      </c>
      <c r="L1672" s="151" t="s">
        <v>302</v>
      </c>
      <c r="M1672">
        <f>IF(L1672="","",VLOOKUP(L1672,Продукция!B:L,11,0))</f>
        <v>0</v>
      </c>
      <c r="N1672" s="11" t="s">
        <v>873</v>
      </c>
      <c r="P1672" s="11" t="s">
        <v>340</v>
      </c>
      <c r="Q1672" s="11" t="s">
        <v>854</v>
      </c>
      <c r="R1672" s="153" t="s">
        <v>5003</v>
      </c>
      <c r="S1672" s="11">
        <v>18</v>
      </c>
      <c r="T1672" s="11" t="s">
        <v>5232</v>
      </c>
      <c r="V1672" s="14">
        <v>45718</v>
      </c>
      <c r="Z1672" s="11" t="s">
        <v>4823</v>
      </c>
      <c r="AA1672" s="15">
        <v>0.55208333333333337</v>
      </c>
      <c r="AB1672" t="str">
        <f>IF(L1672="","",VLOOKUP(L1672&amp;I1672,Продукция!A:I,9,0))</f>
        <v>рекомендация производителя набора</v>
      </c>
      <c r="AC1672" s="14">
        <v>45729</v>
      </c>
      <c r="AD1672" s="11" t="s">
        <v>2676</v>
      </c>
      <c r="AE1672" s="11" t="s">
        <v>4823</v>
      </c>
      <c r="AF1672" t="str">
        <f>IF(AD1672="","",VLOOKUP(AD1672,'Сотрудники и ссылки'!A:B,2,0))</f>
        <v>Серолог</v>
      </c>
      <c r="AG1672">
        <f>IF(AD1672="","",VLOOKUP(AD1672,'Сотрудники и ссылки'!A:C,3,0))</f>
        <v>20007746</v>
      </c>
      <c r="AH1672" s="11" t="s">
        <v>2676</v>
      </c>
      <c r="AI1672" t="str">
        <f>IF(AH1672="","",VLOOKUP(AH1672,'Сотрудники и ссылки'!A:B,2,0))</f>
        <v>Серолог</v>
      </c>
      <c r="AJ1672">
        <f>IF(AH1672="","",VLOOKUP(AH1672,'Сотрудники и ссылки'!A:C,3,0))</f>
        <v>20007746</v>
      </c>
      <c r="AK1672" s="14">
        <v>45729</v>
      </c>
      <c r="AL1672" s="2">
        <f>IF(AK1672="","",AK1672+VLOOKUP(I1672,'Вид исследования'!B:E,4,0))</f>
        <v>45730</v>
      </c>
      <c r="AM1672" s="2">
        <f>IF(AK1672="","",AK1672+VLOOKUP(I1672,'Вид исследования'!B:F,5,0))</f>
        <v>45730</v>
      </c>
      <c r="AN1672" s="14">
        <v>45729</v>
      </c>
      <c r="AP1672" s="11" t="s">
        <v>189</v>
      </c>
      <c r="AQ1672" t="str">
        <f>IFERROR(IF(L1672="","",VLOOKUP(L1672&amp;I1672,Продукция!A:K,11,0)),"обратитесь к админ справочника")</f>
        <v>согласно рекомендациям производителя теста</v>
      </c>
      <c r="AR1672" s="11" t="s">
        <v>4823</v>
      </c>
      <c r="AS1672" t="str">
        <f>IFERROR(IF(L1672="","",VLOOKUP(L1672&amp;I1672,Продукция!A:J,10,0)),"обратитесь к админ справочника")</f>
        <v>инструкция тест- ситема Биочек СК-119</v>
      </c>
      <c r="AT1672" s="11" t="s">
        <v>4823</v>
      </c>
      <c r="AU1672" s="11" t="s">
        <v>4823</v>
      </c>
      <c r="AV1672" s="11" t="s">
        <v>2676</v>
      </c>
      <c r="AW1672" s="11" t="s">
        <v>4824</v>
      </c>
      <c r="AX1672" s="11" t="s">
        <v>506</v>
      </c>
      <c r="AY1672" s="11" t="s">
        <v>1117</v>
      </c>
      <c r="AZ1672" s="11">
        <v>106</v>
      </c>
      <c r="BA1672" s="11">
        <v>39</v>
      </c>
      <c r="BC1672" s="11" t="s">
        <v>4992</v>
      </c>
    </row>
    <row r="1673" spans="1:55" x14ac:dyDescent="0.25">
      <c r="A1673" t="str">
        <f t="shared" si="31"/>
        <v>С/475IBV (BioChek) инфекционный бронхит уровень антител</v>
      </c>
      <c r="B1673" t="str">
        <f>IF(E1673="","",INDEX(Лаборатории!A:A,MATCH('Производственный контроль'!E1673,Лаборатории!B:B,0)))</f>
        <v xml:space="preserve">КУРИНОЕ ЦАРСТВО АО </v>
      </c>
      <c r="C1673" t="str">
        <f>IF(E1673="","",VLOOKUP(E1673,Лаборатории!B:D,3,0))</f>
        <v>U377_CHL</v>
      </c>
      <c r="D1673" s="12">
        <v>45726</v>
      </c>
      <c r="E1673" s="11" t="s">
        <v>793</v>
      </c>
      <c r="F1673" s="11" t="s">
        <v>371</v>
      </c>
      <c r="G1673" s="11" t="s">
        <v>506</v>
      </c>
      <c r="H1673" s="11" t="s">
        <v>262</v>
      </c>
      <c r="I1673" s="11" t="s">
        <v>3416</v>
      </c>
      <c r="J1673" t="str">
        <f>IF(L1673="","",VLOOKUP(L1673,Продукция!B:D,3,0))</f>
        <v>Биологический_материал</v>
      </c>
      <c r="K1673" t="str">
        <f>IF(L1673="","",VLOOKUP(L1673,Продукция!B:C,2,0))</f>
        <v>Сыворотка крови</v>
      </c>
      <c r="L1673" s="151" t="s">
        <v>302</v>
      </c>
      <c r="M1673">
        <f>IF(L1673="","",VLOOKUP(L1673,Продукция!B:L,11,0))</f>
        <v>0</v>
      </c>
      <c r="N1673" s="11" t="s">
        <v>873</v>
      </c>
      <c r="P1673" s="11" t="s">
        <v>340</v>
      </c>
      <c r="Q1673" s="11" t="s">
        <v>854</v>
      </c>
      <c r="R1673" s="153" t="s">
        <v>5009</v>
      </c>
      <c r="S1673" s="11">
        <v>18</v>
      </c>
      <c r="T1673" s="11" t="s">
        <v>5232</v>
      </c>
      <c r="V1673" s="14">
        <v>45720</v>
      </c>
      <c r="Z1673" s="11" t="s">
        <v>4823</v>
      </c>
      <c r="AA1673" s="15">
        <v>0.55208333333333337</v>
      </c>
      <c r="AB1673" t="str">
        <f>IF(L1673="","",VLOOKUP(L1673&amp;I1673,Продукция!A:I,9,0))</f>
        <v>рекомендация производителя набора</v>
      </c>
      <c r="AC1673" s="14">
        <v>45729</v>
      </c>
      <c r="AD1673" s="11" t="s">
        <v>2676</v>
      </c>
      <c r="AE1673" s="11" t="s">
        <v>4823</v>
      </c>
      <c r="AF1673" t="str">
        <f>IF(AD1673="","",VLOOKUP(AD1673,'Сотрудники и ссылки'!A:B,2,0))</f>
        <v>Серолог</v>
      </c>
      <c r="AG1673">
        <f>IF(AD1673="","",VLOOKUP(AD1673,'Сотрудники и ссылки'!A:C,3,0))</f>
        <v>20007746</v>
      </c>
      <c r="AH1673" s="11" t="s">
        <v>2676</v>
      </c>
      <c r="AI1673" t="str">
        <f>IF(AH1673="","",VLOOKUP(AH1673,'Сотрудники и ссылки'!A:B,2,0))</f>
        <v>Серолог</v>
      </c>
      <c r="AJ1673">
        <f>IF(AH1673="","",VLOOKUP(AH1673,'Сотрудники и ссылки'!A:C,3,0))</f>
        <v>20007746</v>
      </c>
      <c r="AK1673" s="14">
        <v>45729</v>
      </c>
      <c r="AL1673" s="2">
        <f>IF(AK1673="","",AK1673+VLOOKUP(I1673,'Вид исследования'!B:E,4,0))</f>
        <v>45730</v>
      </c>
      <c r="AM1673" s="2">
        <f>IF(AK1673="","",AK1673+VLOOKUP(I1673,'Вид исследования'!B:F,5,0))</f>
        <v>45730</v>
      </c>
      <c r="AN1673" s="14">
        <v>45729</v>
      </c>
      <c r="AP1673" s="11" t="s">
        <v>189</v>
      </c>
      <c r="AQ1673" t="str">
        <f>IFERROR(IF(L1673="","",VLOOKUP(L1673&amp;I1673,Продукция!A:K,11,0)),"обратитесь к админ справочника")</f>
        <v>согласно рекомендациям производителя теста</v>
      </c>
      <c r="AR1673" s="11" t="s">
        <v>4823</v>
      </c>
      <c r="AS1673" t="str">
        <f>IFERROR(IF(L1673="","",VLOOKUP(L1673&amp;I1673,Продукция!A:J,10,0)),"обратитесь к админ справочника")</f>
        <v>инструкция тест- ситема Биочек СК-119</v>
      </c>
      <c r="AT1673" s="11" t="s">
        <v>4823</v>
      </c>
      <c r="AU1673" s="11" t="s">
        <v>4823</v>
      </c>
      <c r="AV1673" s="11" t="s">
        <v>2676</v>
      </c>
      <c r="AW1673" s="11" t="s">
        <v>4824</v>
      </c>
      <c r="AX1673" s="11" t="s">
        <v>506</v>
      </c>
      <c r="AY1673" s="11" t="s">
        <v>1111</v>
      </c>
      <c r="AZ1673" s="11">
        <v>106</v>
      </c>
      <c r="BA1673" s="11">
        <v>39</v>
      </c>
      <c r="BC1673" s="11" t="s">
        <v>4992</v>
      </c>
    </row>
    <row r="1674" spans="1:55" x14ac:dyDescent="0.25">
      <c r="A1674" t="str">
        <f t="shared" si="31"/>
        <v>С/475IBV (BioChek) инфекционный бронхит уровень антител</v>
      </c>
      <c r="B1674" t="str">
        <f>IF(E1674="","",INDEX(Лаборатории!A:A,MATCH('Производственный контроль'!E1674,Лаборатории!B:B,0)))</f>
        <v xml:space="preserve">КУРИНОЕ ЦАРСТВО АО </v>
      </c>
      <c r="C1674" t="str">
        <f>IF(E1674="","",VLOOKUP(E1674,Лаборатории!B:D,3,0))</f>
        <v>U377_CHL</v>
      </c>
      <c r="D1674" s="12">
        <v>45726</v>
      </c>
      <c r="E1674" s="11" t="s">
        <v>793</v>
      </c>
      <c r="F1674" s="11" t="s">
        <v>371</v>
      </c>
      <c r="G1674" s="11" t="s">
        <v>506</v>
      </c>
      <c r="H1674" s="11" t="s">
        <v>262</v>
      </c>
      <c r="I1674" s="11" t="s">
        <v>3416</v>
      </c>
      <c r="J1674" t="str">
        <f>IF(L1674="","",VLOOKUP(L1674,Продукция!B:D,3,0))</f>
        <v>Биологический_материал</v>
      </c>
      <c r="K1674" t="str">
        <f>IF(L1674="","",VLOOKUP(L1674,Продукция!B:C,2,0))</f>
        <v>Сыворотка крови</v>
      </c>
      <c r="L1674" s="151" t="s">
        <v>302</v>
      </c>
      <c r="M1674">
        <f>IF(L1674="","",VLOOKUP(L1674,Продукция!B:L,11,0))</f>
        <v>0</v>
      </c>
      <c r="N1674" s="11" t="s">
        <v>873</v>
      </c>
      <c r="P1674" s="11" t="s">
        <v>340</v>
      </c>
      <c r="Q1674" s="11" t="s">
        <v>854</v>
      </c>
      <c r="R1674" s="153" t="s">
        <v>4994</v>
      </c>
      <c r="S1674" s="11">
        <v>18</v>
      </c>
      <c r="T1674" s="11" t="s">
        <v>5232</v>
      </c>
      <c r="V1674" s="14">
        <v>45717</v>
      </c>
      <c r="Z1674" s="11" t="s">
        <v>4823</v>
      </c>
      <c r="AA1674" s="15">
        <v>0.55208333333333337</v>
      </c>
      <c r="AB1674" t="str">
        <f>IF(L1674="","",VLOOKUP(L1674&amp;I1674,Продукция!A:I,9,0))</f>
        <v>рекомендация производителя набора</v>
      </c>
      <c r="AC1674" s="14">
        <v>45729</v>
      </c>
      <c r="AD1674" s="11" t="s">
        <v>2676</v>
      </c>
      <c r="AE1674" s="11" t="s">
        <v>4823</v>
      </c>
      <c r="AF1674" t="str">
        <f>IF(AD1674="","",VLOOKUP(AD1674,'Сотрудники и ссылки'!A:B,2,0))</f>
        <v>Серолог</v>
      </c>
      <c r="AG1674">
        <f>IF(AD1674="","",VLOOKUP(AD1674,'Сотрудники и ссылки'!A:C,3,0))</f>
        <v>20007746</v>
      </c>
      <c r="AH1674" s="11" t="s">
        <v>2676</v>
      </c>
      <c r="AI1674" t="str">
        <f>IF(AH1674="","",VLOOKUP(AH1674,'Сотрудники и ссылки'!A:B,2,0))</f>
        <v>Серолог</v>
      </c>
      <c r="AJ1674">
        <f>IF(AH1674="","",VLOOKUP(AH1674,'Сотрудники и ссылки'!A:C,3,0))</f>
        <v>20007746</v>
      </c>
      <c r="AK1674" s="14">
        <v>45729</v>
      </c>
      <c r="AL1674" s="2">
        <f>IF(AK1674="","",AK1674+VLOOKUP(I1674,'Вид исследования'!B:E,4,0))</f>
        <v>45730</v>
      </c>
      <c r="AM1674" s="2">
        <f>IF(AK1674="","",AK1674+VLOOKUP(I1674,'Вид исследования'!B:F,5,0))</f>
        <v>45730</v>
      </c>
      <c r="AN1674" s="14">
        <v>45729</v>
      </c>
      <c r="AP1674" s="11" t="s">
        <v>189</v>
      </c>
      <c r="AQ1674" t="str">
        <f>IFERROR(IF(L1674="","",VLOOKUP(L1674&amp;I1674,Продукция!A:K,11,0)),"обратитесь к админ справочника")</f>
        <v>согласно рекомендациям производителя теста</v>
      </c>
      <c r="AR1674" s="11" t="s">
        <v>4823</v>
      </c>
      <c r="AS1674" t="str">
        <f>IFERROR(IF(L1674="","",VLOOKUP(L1674&amp;I1674,Продукция!A:J,10,0)),"обратитесь к админ справочника")</f>
        <v>инструкция тест- ситема Биочек СК-119</v>
      </c>
      <c r="AT1674" s="11" t="s">
        <v>4823</v>
      </c>
      <c r="AU1674" s="11" t="s">
        <v>4823</v>
      </c>
      <c r="AV1674" s="11" t="s">
        <v>2676</v>
      </c>
      <c r="AW1674" s="11" t="s">
        <v>4824</v>
      </c>
      <c r="AX1674" s="11" t="s">
        <v>506</v>
      </c>
      <c r="AY1674" s="11" t="s">
        <v>1120</v>
      </c>
      <c r="AZ1674" s="11">
        <v>106</v>
      </c>
      <c r="BA1674" s="11">
        <v>39</v>
      </c>
      <c r="BC1674" s="11" t="s">
        <v>4992</v>
      </c>
    </row>
    <row r="1675" spans="1:55" x14ac:dyDescent="0.25">
      <c r="A1675" t="str">
        <f t="shared" si="31"/>
        <v>С/475IBV (BioChek) инфекционный бронхит уровень антител</v>
      </c>
      <c r="B1675" t="str">
        <f>IF(E1675="","",INDEX(Лаборатории!A:A,MATCH('Производственный контроль'!E1675,Лаборатории!B:B,0)))</f>
        <v xml:space="preserve">КУРИНОЕ ЦАРСТВО АО </v>
      </c>
      <c r="C1675" t="str">
        <f>IF(E1675="","",VLOOKUP(E1675,Лаборатории!B:D,3,0))</f>
        <v>U377_CHL</v>
      </c>
      <c r="D1675" s="12">
        <v>45726</v>
      </c>
      <c r="E1675" s="11" t="s">
        <v>793</v>
      </c>
      <c r="F1675" s="11" t="s">
        <v>371</v>
      </c>
      <c r="G1675" s="11" t="s">
        <v>506</v>
      </c>
      <c r="H1675" s="11" t="s">
        <v>262</v>
      </c>
      <c r="I1675" s="11" t="s">
        <v>3416</v>
      </c>
      <c r="J1675" t="str">
        <f>IF(L1675="","",VLOOKUP(L1675,Продукция!B:D,3,0))</f>
        <v>Биологический_материал</v>
      </c>
      <c r="K1675" t="str">
        <f>IF(L1675="","",VLOOKUP(L1675,Продукция!B:C,2,0))</f>
        <v>Сыворотка крови</v>
      </c>
      <c r="L1675" s="151" t="s">
        <v>302</v>
      </c>
      <c r="M1675">
        <f>IF(L1675="","",VLOOKUP(L1675,Продукция!B:L,11,0))</f>
        <v>0</v>
      </c>
      <c r="N1675" s="11" t="s">
        <v>873</v>
      </c>
      <c r="P1675" s="11" t="s">
        <v>340</v>
      </c>
      <c r="Q1675" s="11" t="s">
        <v>854</v>
      </c>
      <c r="R1675" s="153" t="s">
        <v>5004</v>
      </c>
      <c r="S1675" s="11">
        <v>18</v>
      </c>
      <c r="T1675" s="11" t="s">
        <v>5232</v>
      </c>
      <c r="V1675" s="14">
        <v>45719</v>
      </c>
      <c r="Z1675" s="11" t="s">
        <v>4823</v>
      </c>
      <c r="AA1675" s="15">
        <v>0.55208333333333337</v>
      </c>
      <c r="AB1675" t="str">
        <f>IF(L1675="","",VLOOKUP(L1675&amp;I1675,Продукция!A:I,9,0))</f>
        <v>рекомендация производителя набора</v>
      </c>
      <c r="AC1675" s="14">
        <v>45729</v>
      </c>
      <c r="AD1675" s="11" t="s">
        <v>2676</v>
      </c>
      <c r="AE1675" s="11" t="s">
        <v>4823</v>
      </c>
      <c r="AF1675" t="str">
        <f>IF(AD1675="","",VLOOKUP(AD1675,'Сотрудники и ссылки'!A:B,2,0))</f>
        <v>Серолог</v>
      </c>
      <c r="AG1675">
        <f>IF(AD1675="","",VLOOKUP(AD1675,'Сотрудники и ссылки'!A:C,3,0))</f>
        <v>20007746</v>
      </c>
      <c r="AH1675" s="11" t="s">
        <v>2676</v>
      </c>
      <c r="AI1675" t="str">
        <f>IF(AH1675="","",VLOOKUP(AH1675,'Сотрудники и ссылки'!A:B,2,0))</f>
        <v>Серолог</v>
      </c>
      <c r="AJ1675">
        <f>IF(AH1675="","",VLOOKUP(AH1675,'Сотрудники и ссылки'!A:C,3,0))</f>
        <v>20007746</v>
      </c>
      <c r="AK1675" s="14">
        <v>45729</v>
      </c>
      <c r="AL1675" s="2">
        <f>IF(AK1675="","",AK1675+VLOOKUP(I1675,'Вид исследования'!B:E,4,0))</f>
        <v>45730</v>
      </c>
      <c r="AM1675" s="2">
        <f>IF(AK1675="","",AK1675+VLOOKUP(I1675,'Вид исследования'!B:F,5,0))</f>
        <v>45730</v>
      </c>
      <c r="AN1675" s="14">
        <v>45729</v>
      </c>
      <c r="AP1675" s="11" t="s">
        <v>189</v>
      </c>
      <c r="AQ1675" t="str">
        <f>IFERROR(IF(L1675="","",VLOOKUP(L1675&amp;I1675,Продукция!A:K,11,0)),"обратитесь к админ справочника")</f>
        <v>согласно рекомендациям производителя теста</v>
      </c>
      <c r="AR1675" s="11" t="s">
        <v>4823</v>
      </c>
      <c r="AS1675" t="str">
        <f>IFERROR(IF(L1675="","",VLOOKUP(L1675&amp;I1675,Продукция!A:J,10,0)),"обратитесь к админ справочника")</f>
        <v>инструкция тест- ситема Биочек СК-119</v>
      </c>
      <c r="AT1675" s="11" t="s">
        <v>4823</v>
      </c>
      <c r="AU1675" s="11" t="s">
        <v>4823</v>
      </c>
      <c r="AV1675" s="11" t="s">
        <v>2676</v>
      </c>
      <c r="AW1675" s="11" t="s">
        <v>4824</v>
      </c>
      <c r="AX1675" s="11" t="s">
        <v>506</v>
      </c>
      <c r="AY1675" s="11" t="s">
        <v>1116</v>
      </c>
      <c r="AZ1675" s="11">
        <v>106</v>
      </c>
      <c r="BA1675" s="11">
        <v>39</v>
      </c>
      <c r="BC1675" s="11" t="s">
        <v>4992</v>
      </c>
    </row>
    <row r="1676" spans="1:55" x14ac:dyDescent="0.25">
      <c r="A1676" t="str">
        <f t="shared" si="31"/>
        <v>С/475IBD (BioChek) болезнь Гамборо уровень антител</v>
      </c>
      <c r="B1676" t="str">
        <f>IF(E1676="","",INDEX(Лаборатории!A:A,MATCH('Производственный контроль'!E1676,Лаборатории!B:B,0)))</f>
        <v xml:space="preserve">КУРИНОЕ ЦАРСТВО АО </v>
      </c>
      <c r="C1676" t="str">
        <f>IF(E1676="","",VLOOKUP(E1676,Лаборатории!B:D,3,0))</f>
        <v>U377_CHL</v>
      </c>
      <c r="D1676" s="12">
        <v>45726</v>
      </c>
      <c r="E1676" s="11" t="s">
        <v>793</v>
      </c>
      <c r="F1676" s="11" t="s">
        <v>371</v>
      </c>
      <c r="G1676" s="11" t="s">
        <v>506</v>
      </c>
      <c r="H1676" s="11" t="s">
        <v>262</v>
      </c>
      <c r="I1676" s="11" t="s">
        <v>3415</v>
      </c>
      <c r="J1676" t="str">
        <f>IF(L1676="","",VLOOKUP(L1676,Продукция!B:D,3,0))</f>
        <v>Биологический_материал</v>
      </c>
      <c r="K1676" t="str">
        <f>IF(L1676="","",VLOOKUP(L1676,Продукция!B:C,2,0))</f>
        <v>Сыворотка крови</v>
      </c>
      <c r="L1676" s="151" t="s">
        <v>302</v>
      </c>
      <c r="M1676">
        <f>IF(L1676="","",VLOOKUP(L1676,Продукция!B:L,11,0))</f>
        <v>0</v>
      </c>
      <c r="N1676" s="11" t="s">
        <v>873</v>
      </c>
      <c r="P1676" s="11" t="s">
        <v>340</v>
      </c>
      <c r="Q1676" s="11" t="s">
        <v>854</v>
      </c>
      <c r="R1676" s="153" t="s">
        <v>5001</v>
      </c>
      <c r="S1676" s="11">
        <v>18</v>
      </c>
      <c r="T1676" s="11" t="s">
        <v>5232</v>
      </c>
      <c r="V1676" s="14">
        <v>45718</v>
      </c>
      <c r="Z1676" s="11" t="s">
        <v>4823</v>
      </c>
      <c r="AA1676" s="15">
        <v>0.55208333333333337</v>
      </c>
      <c r="AB1676" t="str">
        <f>IF(L1676="","",VLOOKUP(L1676&amp;I1676,Продукция!A:I,9,0))</f>
        <v>рекомендация производителя набора</v>
      </c>
      <c r="AC1676" s="14">
        <v>45729</v>
      </c>
      <c r="AD1676" s="11" t="s">
        <v>2676</v>
      </c>
      <c r="AE1676" s="11" t="s">
        <v>4823</v>
      </c>
      <c r="AF1676" t="str">
        <f>IF(AD1676="","",VLOOKUP(AD1676,'Сотрудники и ссылки'!A:B,2,0))</f>
        <v>Серолог</v>
      </c>
      <c r="AG1676">
        <f>IF(AD1676="","",VLOOKUP(AD1676,'Сотрудники и ссылки'!A:C,3,0))</f>
        <v>20007746</v>
      </c>
      <c r="AH1676" s="11" t="s">
        <v>2676</v>
      </c>
      <c r="AI1676" t="str">
        <f>IF(AH1676="","",VLOOKUP(AH1676,'Сотрудники и ссылки'!A:B,2,0))</f>
        <v>Серолог</v>
      </c>
      <c r="AJ1676">
        <f>IF(AH1676="","",VLOOKUP(AH1676,'Сотрудники и ссылки'!A:C,3,0))</f>
        <v>20007746</v>
      </c>
      <c r="AK1676" s="14">
        <v>45729</v>
      </c>
      <c r="AL1676" s="2">
        <f>IF(AK1676="","",AK1676+VLOOKUP(I1676,'Вид исследования'!B:E,4,0))</f>
        <v>45730</v>
      </c>
      <c r="AM1676" s="2">
        <f>IF(AK1676="","",AK1676+VLOOKUP(I1676,'Вид исследования'!B:F,5,0))</f>
        <v>45730</v>
      </c>
      <c r="AN1676" s="14">
        <v>45729</v>
      </c>
      <c r="AP1676" s="11" t="s">
        <v>189</v>
      </c>
      <c r="AQ1676" t="str">
        <f>IFERROR(IF(L1676="","",VLOOKUP(L1676&amp;I1676,Продукция!A:K,11,0)),"обратитесь к админ справочника")</f>
        <v>согласно рекомендациям производителя теста</v>
      </c>
      <c r="AR1676" s="11" t="s">
        <v>4823</v>
      </c>
      <c r="AS1676" t="str">
        <f>IFERROR(IF(L1676="","",VLOOKUP(L1676&amp;I1676,Продукция!A:J,10,0)),"обратитесь к админ справочника")</f>
        <v>инструкция тест- ситема Биочек СК-113</v>
      </c>
      <c r="AT1676" s="11" t="s">
        <v>4823</v>
      </c>
      <c r="AU1676" s="11" t="s">
        <v>4823</v>
      </c>
      <c r="AV1676" s="11" t="s">
        <v>2676</v>
      </c>
      <c r="AW1676" s="11" t="s">
        <v>4824</v>
      </c>
      <c r="AX1676" s="11" t="s">
        <v>506</v>
      </c>
      <c r="AY1676" s="11" t="s">
        <v>1131</v>
      </c>
      <c r="AZ1676" s="11">
        <v>106</v>
      </c>
      <c r="BA1676" s="11">
        <v>39</v>
      </c>
      <c r="BC1676" s="11" t="s">
        <v>4992</v>
      </c>
    </row>
    <row r="1677" spans="1:55" x14ac:dyDescent="0.25">
      <c r="A1677" t="str">
        <f t="shared" si="31"/>
        <v>С/475IBD (BioChek) болезнь Гамборо уровень антител</v>
      </c>
      <c r="B1677" t="str">
        <f>IF(E1677="","",INDEX(Лаборатории!A:A,MATCH('Производственный контроль'!E1677,Лаборатории!B:B,0)))</f>
        <v xml:space="preserve">КУРИНОЕ ЦАРСТВО АО </v>
      </c>
      <c r="C1677" t="str">
        <f>IF(E1677="","",VLOOKUP(E1677,Лаборатории!B:D,3,0))</f>
        <v>U377_CHL</v>
      </c>
      <c r="D1677" s="12">
        <v>45726</v>
      </c>
      <c r="E1677" s="11" t="s">
        <v>793</v>
      </c>
      <c r="F1677" s="11" t="s">
        <v>371</v>
      </c>
      <c r="G1677" s="11" t="s">
        <v>506</v>
      </c>
      <c r="H1677" s="11" t="s">
        <v>262</v>
      </c>
      <c r="I1677" s="11" t="s">
        <v>3415</v>
      </c>
      <c r="J1677" t="str">
        <f>IF(L1677="","",VLOOKUP(L1677,Продукция!B:D,3,0))</f>
        <v>Биологический_материал</v>
      </c>
      <c r="K1677" t="str">
        <f>IF(L1677="","",VLOOKUP(L1677,Продукция!B:C,2,0))</f>
        <v>Сыворотка крови</v>
      </c>
      <c r="L1677" s="151" t="s">
        <v>302</v>
      </c>
      <c r="M1677">
        <f>IF(L1677="","",VLOOKUP(L1677,Продукция!B:L,11,0))</f>
        <v>0</v>
      </c>
      <c r="N1677" s="11" t="s">
        <v>873</v>
      </c>
      <c r="P1677" s="11" t="s">
        <v>340</v>
      </c>
      <c r="Q1677" s="11" t="s">
        <v>854</v>
      </c>
      <c r="R1677" s="153" t="s">
        <v>5003</v>
      </c>
      <c r="S1677" s="11">
        <v>18</v>
      </c>
      <c r="T1677" s="11" t="s">
        <v>5232</v>
      </c>
      <c r="V1677" s="14">
        <v>45718</v>
      </c>
      <c r="Z1677" s="11" t="s">
        <v>4823</v>
      </c>
      <c r="AA1677" s="15">
        <v>0.55208333333333337</v>
      </c>
      <c r="AB1677" t="str">
        <f>IF(L1677="","",VLOOKUP(L1677&amp;I1677,Продукция!A:I,9,0))</f>
        <v>рекомендация производителя набора</v>
      </c>
      <c r="AC1677" s="14">
        <v>45729</v>
      </c>
      <c r="AD1677" s="11" t="s">
        <v>2676</v>
      </c>
      <c r="AE1677" s="11" t="s">
        <v>4823</v>
      </c>
      <c r="AF1677" t="str">
        <f>IF(AD1677="","",VLOOKUP(AD1677,'Сотрудники и ссылки'!A:B,2,0))</f>
        <v>Серолог</v>
      </c>
      <c r="AG1677">
        <f>IF(AD1677="","",VLOOKUP(AD1677,'Сотрудники и ссылки'!A:C,3,0))</f>
        <v>20007746</v>
      </c>
      <c r="AH1677" s="11" t="s">
        <v>2676</v>
      </c>
      <c r="AI1677" t="str">
        <f>IF(AH1677="","",VLOOKUP(AH1677,'Сотрудники и ссылки'!A:B,2,0))</f>
        <v>Серолог</v>
      </c>
      <c r="AJ1677">
        <f>IF(AH1677="","",VLOOKUP(AH1677,'Сотрудники и ссылки'!A:C,3,0))</f>
        <v>20007746</v>
      </c>
      <c r="AK1677" s="14">
        <v>45729</v>
      </c>
      <c r="AL1677" s="2">
        <f>IF(AK1677="","",AK1677+VLOOKUP(I1677,'Вид исследования'!B:E,4,0))</f>
        <v>45730</v>
      </c>
      <c r="AM1677" s="2">
        <f>IF(AK1677="","",AK1677+VLOOKUP(I1677,'Вид исследования'!B:F,5,0))</f>
        <v>45730</v>
      </c>
      <c r="AN1677" s="14">
        <v>45729</v>
      </c>
      <c r="AP1677" s="11" t="s">
        <v>189</v>
      </c>
      <c r="AQ1677" t="str">
        <f>IFERROR(IF(L1677="","",VLOOKUP(L1677&amp;I1677,Продукция!A:K,11,0)),"обратитесь к админ справочника")</f>
        <v>согласно рекомендациям производителя теста</v>
      </c>
      <c r="AR1677" s="11" t="s">
        <v>4823</v>
      </c>
      <c r="AS1677" t="str">
        <f>IFERROR(IF(L1677="","",VLOOKUP(L1677&amp;I1677,Продукция!A:J,10,0)),"обратитесь к админ справочника")</f>
        <v>инструкция тест- ситема Биочек СК-113</v>
      </c>
      <c r="AT1677" s="11" t="s">
        <v>4823</v>
      </c>
      <c r="AU1677" s="11" t="s">
        <v>4823</v>
      </c>
      <c r="AV1677" s="11" t="s">
        <v>2676</v>
      </c>
      <c r="AW1677" s="11" t="s">
        <v>4824</v>
      </c>
      <c r="AX1677" s="11" t="s">
        <v>506</v>
      </c>
      <c r="AY1677" s="11" t="s">
        <v>1117</v>
      </c>
      <c r="AZ1677" s="11">
        <v>106</v>
      </c>
      <c r="BA1677" s="11">
        <v>39</v>
      </c>
      <c r="BC1677" s="11" t="s">
        <v>4992</v>
      </c>
    </row>
    <row r="1678" spans="1:55" x14ac:dyDescent="0.25">
      <c r="A1678" t="str">
        <f t="shared" si="31"/>
        <v>С/475IBD (BioChek) болезнь Гамборо уровень антител</v>
      </c>
      <c r="B1678" t="str">
        <f>IF(E1678="","",INDEX(Лаборатории!A:A,MATCH('Производственный контроль'!E1678,Лаборатории!B:B,0)))</f>
        <v xml:space="preserve">КУРИНОЕ ЦАРСТВО АО </v>
      </c>
      <c r="C1678" t="str">
        <f>IF(E1678="","",VLOOKUP(E1678,Лаборатории!B:D,3,0))</f>
        <v>U377_CHL</v>
      </c>
      <c r="D1678" s="12">
        <v>45726</v>
      </c>
      <c r="E1678" s="11" t="s">
        <v>793</v>
      </c>
      <c r="F1678" s="11" t="s">
        <v>371</v>
      </c>
      <c r="G1678" s="11" t="s">
        <v>506</v>
      </c>
      <c r="H1678" s="11" t="s">
        <v>262</v>
      </c>
      <c r="I1678" s="11" t="s">
        <v>3415</v>
      </c>
      <c r="J1678" t="str">
        <f>IF(L1678="","",VLOOKUP(L1678,Продукция!B:D,3,0))</f>
        <v>Биологический_материал</v>
      </c>
      <c r="K1678" t="str">
        <f>IF(L1678="","",VLOOKUP(L1678,Продукция!B:C,2,0))</f>
        <v>Сыворотка крови</v>
      </c>
      <c r="L1678" s="151" t="s">
        <v>302</v>
      </c>
      <c r="M1678">
        <f>IF(L1678="","",VLOOKUP(L1678,Продукция!B:L,11,0))</f>
        <v>0</v>
      </c>
      <c r="N1678" s="11" t="s">
        <v>873</v>
      </c>
      <c r="P1678" s="11" t="s">
        <v>340</v>
      </c>
      <c r="Q1678" s="11" t="s">
        <v>854</v>
      </c>
      <c r="R1678" s="153" t="s">
        <v>5009</v>
      </c>
      <c r="S1678" s="11">
        <v>18</v>
      </c>
      <c r="T1678" s="11" t="s">
        <v>5232</v>
      </c>
      <c r="V1678" s="14">
        <v>45720</v>
      </c>
      <c r="Z1678" s="11" t="s">
        <v>4823</v>
      </c>
      <c r="AA1678" s="15">
        <v>0.55208333333333337</v>
      </c>
      <c r="AB1678" t="str">
        <f>IF(L1678="","",VLOOKUP(L1678&amp;I1678,Продукция!A:I,9,0))</f>
        <v>рекомендация производителя набора</v>
      </c>
      <c r="AC1678" s="14">
        <v>45729</v>
      </c>
      <c r="AD1678" s="11" t="s">
        <v>2676</v>
      </c>
      <c r="AE1678" s="11" t="s">
        <v>4823</v>
      </c>
      <c r="AF1678" t="str">
        <f>IF(AD1678="","",VLOOKUP(AD1678,'Сотрудники и ссылки'!A:B,2,0))</f>
        <v>Серолог</v>
      </c>
      <c r="AG1678">
        <f>IF(AD1678="","",VLOOKUP(AD1678,'Сотрудники и ссылки'!A:C,3,0))</f>
        <v>20007746</v>
      </c>
      <c r="AH1678" s="11" t="s">
        <v>2676</v>
      </c>
      <c r="AI1678" t="str">
        <f>IF(AH1678="","",VLOOKUP(AH1678,'Сотрудники и ссылки'!A:B,2,0))</f>
        <v>Серолог</v>
      </c>
      <c r="AJ1678">
        <f>IF(AH1678="","",VLOOKUP(AH1678,'Сотрудники и ссылки'!A:C,3,0))</f>
        <v>20007746</v>
      </c>
      <c r="AK1678" s="14">
        <v>45729</v>
      </c>
      <c r="AL1678" s="2">
        <f>IF(AK1678="","",AK1678+VLOOKUP(I1678,'Вид исследования'!B:E,4,0))</f>
        <v>45730</v>
      </c>
      <c r="AM1678" s="2">
        <f>IF(AK1678="","",AK1678+VLOOKUP(I1678,'Вид исследования'!B:F,5,0))</f>
        <v>45730</v>
      </c>
      <c r="AN1678" s="14">
        <v>45729</v>
      </c>
      <c r="AP1678" s="11" t="s">
        <v>189</v>
      </c>
      <c r="AQ1678" t="str">
        <f>IFERROR(IF(L1678="","",VLOOKUP(L1678&amp;I1678,Продукция!A:K,11,0)),"обратитесь к админ справочника")</f>
        <v>согласно рекомендациям производителя теста</v>
      </c>
      <c r="AR1678" s="11" t="s">
        <v>4823</v>
      </c>
      <c r="AS1678" t="str">
        <f>IFERROR(IF(L1678="","",VLOOKUP(L1678&amp;I1678,Продукция!A:J,10,0)),"обратитесь к админ справочника")</f>
        <v>инструкция тест- ситема Биочек СК-113</v>
      </c>
      <c r="AT1678" s="11" t="s">
        <v>4823</v>
      </c>
      <c r="AU1678" s="11" t="s">
        <v>4823</v>
      </c>
      <c r="AV1678" s="11" t="s">
        <v>2676</v>
      </c>
      <c r="AW1678" s="11" t="s">
        <v>4824</v>
      </c>
      <c r="AX1678" s="11" t="s">
        <v>506</v>
      </c>
      <c r="AY1678" s="11" t="s">
        <v>1111</v>
      </c>
      <c r="AZ1678" s="11">
        <v>106</v>
      </c>
      <c r="BA1678" s="11">
        <v>39</v>
      </c>
      <c r="BC1678" s="11" t="s">
        <v>4992</v>
      </c>
    </row>
    <row r="1679" spans="1:55" x14ac:dyDescent="0.25">
      <c r="A1679" t="str">
        <f t="shared" si="31"/>
        <v>С/475IBD (BioChek) болезнь Гамборо уровень антител</v>
      </c>
      <c r="B1679" t="str">
        <f>IF(E1679="","",INDEX(Лаборатории!A:A,MATCH('Производственный контроль'!E1679,Лаборатории!B:B,0)))</f>
        <v xml:space="preserve">КУРИНОЕ ЦАРСТВО АО </v>
      </c>
      <c r="C1679" t="str">
        <f>IF(E1679="","",VLOOKUP(E1679,Лаборатории!B:D,3,0))</f>
        <v>U377_CHL</v>
      </c>
      <c r="D1679" s="12">
        <v>45726</v>
      </c>
      <c r="E1679" s="11" t="s">
        <v>793</v>
      </c>
      <c r="F1679" s="11" t="s">
        <v>371</v>
      </c>
      <c r="G1679" s="11" t="s">
        <v>506</v>
      </c>
      <c r="H1679" s="11" t="s">
        <v>262</v>
      </c>
      <c r="I1679" s="11" t="s">
        <v>3415</v>
      </c>
      <c r="J1679" t="str">
        <f>IF(L1679="","",VLOOKUP(L1679,Продукция!B:D,3,0))</f>
        <v>Биологический_материал</v>
      </c>
      <c r="K1679" t="str">
        <f>IF(L1679="","",VLOOKUP(L1679,Продукция!B:C,2,0))</f>
        <v>Сыворотка крови</v>
      </c>
      <c r="L1679" s="151" t="s">
        <v>302</v>
      </c>
      <c r="M1679">
        <f>IF(L1679="","",VLOOKUP(L1679,Продукция!B:L,11,0))</f>
        <v>0</v>
      </c>
      <c r="N1679" s="11" t="s">
        <v>873</v>
      </c>
      <c r="P1679" s="11" t="s">
        <v>340</v>
      </c>
      <c r="Q1679" s="11" t="s">
        <v>854</v>
      </c>
      <c r="R1679" s="153" t="s">
        <v>4994</v>
      </c>
      <c r="S1679" s="11">
        <v>18</v>
      </c>
      <c r="T1679" s="11" t="s">
        <v>5232</v>
      </c>
      <c r="V1679" s="14">
        <v>45717</v>
      </c>
      <c r="Z1679" s="11" t="s">
        <v>4823</v>
      </c>
      <c r="AA1679" s="15">
        <v>0.55208333333333337</v>
      </c>
      <c r="AB1679" t="str">
        <f>IF(L1679="","",VLOOKUP(L1679&amp;I1679,Продукция!A:I,9,0))</f>
        <v>рекомендация производителя набора</v>
      </c>
      <c r="AC1679" s="14">
        <v>45729</v>
      </c>
      <c r="AD1679" s="11" t="s">
        <v>2676</v>
      </c>
      <c r="AE1679" s="11" t="s">
        <v>4823</v>
      </c>
      <c r="AF1679" t="str">
        <f>IF(AD1679="","",VLOOKUP(AD1679,'Сотрудники и ссылки'!A:B,2,0))</f>
        <v>Серолог</v>
      </c>
      <c r="AG1679">
        <f>IF(AD1679="","",VLOOKUP(AD1679,'Сотрудники и ссылки'!A:C,3,0))</f>
        <v>20007746</v>
      </c>
      <c r="AH1679" s="11" t="s">
        <v>2676</v>
      </c>
      <c r="AI1679" t="str">
        <f>IF(AH1679="","",VLOOKUP(AH1679,'Сотрудники и ссылки'!A:B,2,0))</f>
        <v>Серолог</v>
      </c>
      <c r="AJ1679">
        <f>IF(AH1679="","",VLOOKUP(AH1679,'Сотрудники и ссылки'!A:C,3,0))</f>
        <v>20007746</v>
      </c>
      <c r="AK1679" s="14">
        <v>45729</v>
      </c>
      <c r="AL1679" s="2">
        <f>IF(AK1679="","",AK1679+VLOOKUP(I1679,'Вид исследования'!B:E,4,0))</f>
        <v>45730</v>
      </c>
      <c r="AM1679" s="2">
        <f>IF(AK1679="","",AK1679+VLOOKUP(I1679,'Вид исследования'!B:F,5,0))</f>
        <v>45730</v>
      </c>
      <c r="AN1679" s="14">
        <v>45729</v>
      </c>
      <c r="AP1679" s="11" t="s">
        <v>189</v>
      </c>
      <c r="AQ1679" t="str">
        <f>IFERROR(IF(L1679="","",VLOOKUP(L1679&amp;I1679,Продукция!A:K,11,0)),"обратитесь к админ справочника")</f>
        <v>согласно рекомендациям производителя теста</v>
      </c>
      <c r="AR1679" s="11" t="s">
        <v>4823</v>
      </c>
      <c r="AS1679" t="str">
        <f>IFERROR(IF(L1679="","",VLOOKUP(L1679&amp;I1679,Продукция!A:J,10,0)),"обратитесь к админ справочника")</f>
        <v>инструкция тест- ситема Биочек СК-113</v>
      </c>
      <c r="AT1679" s="11" t="s">
        <v>4823</v>
      </c>
      <c r="AU1679" s="11" t="s">
        <v>4823</v>
      </c>
      <c r="AV1679" s="11" t="s">
        <v>2676</v>
      </c>
      <c r="AW1679" s="11" t="s">
        <v>4824</v>
      </c>
      <c r="AX1679" s="11" t="s">
        <v>506</v>
      </c>
      <c r="AY1679" s="11" t="s">
        <v>1120</v>
      </c>
      <c r="AZ1679" s="11">
        <v>106</v>
      </c>
      <c r="BA1679" s="11">
        <v>39</v>
      </c>
      <c r="BC1679" s="11" t="s">
        <v>4992</v>
      </c>
    </row>
    <row r="1680" spans="1:55" x14ac:dyDescent="0.25">
      <c r="A1680" t="str">
        <f t="shared" si="31"/>
        <v>С/475IBD (BioChek) болезнь Гамборо уровень антител</v>
      </c>
      <c r="B1680" t="str">
        <f>IF(E1680="","",INDEX(Лаборатории!A:A,MATCH('Производственный контроль'!E1680,Лаборатории!B:B,0)))</f>
        <v xml:space="preserve">КУРИНОЕ ЦАРСТВО АО </v>
      </c>
      <c r="C1680" t="str">
        <f>IF(E1680="","",VLOOKUP(E1680,Лаборатории!B:D,3,0))</f>
        <v>U377_CHL</v>
      </c>
      <c r="D1680" s="12">
        <v>45726</v>
      </c>
      <c r="E1680" s="11" t="s">
        <v>793</v>
      </c>
      <c r="F1680" s="11" t="s">
        <v>371</v>
      </c>
      <c r="G1680" s="11" t="s">
        <v>506</v>
      </c>
      <c r="H1680" s="11" t="s">
        <v>262</v>
      </c>
      <c r="I1680" s="11" t="s">
        <v>3415</v>
      </c>
      <c r="J1680" t="str">
        <f>IF(L1680="","",VLOOKUP(L1680,Продукция!B:D,3,0))</f>
        <v>Биологический_материал</v>
      </c>
      <c r="K1680" t="str">
        <f>IF(L1680="","",VLOOKUP(L1680,Продукция!B:C,2,0))</f>
        <v>Сыворотка крови</v>
      </c>
      <c r="L1680" s="151" t="s">
        <v>302</v>
      </c>
      <c r="M1680">
        <f>IF(L1680="","",VLOOKUP(L1680,Продукция!B:L,11,0))</f>
        <v>0</v>
      </c>
      <c r="N1680" s="11" t="s">
        <v>873</v>
      </c>
      <c r="P1680" s="11" t="s">
        <v>340</v>
      </c>
      <c r="Q1680" s="11" t="s">
        <v>854</v>
      </c>
      <c r="R1680" s="153" t="s">
        <v>5004</v>
      </c>
      <c r="S1680" s="11">
        <v>18</v>
      </c>
      <c r="T1680" s="11" t="s">
        <v>5232</v>
      </c>
      <c r="V1680" s="14">
        <v>45719</v>
      </c>
      <c r="Z1680" s="11" t="s">
        <v>4823</v>
      </c>
      <c r="AA1680" s="15">
        <v>0.55208333333333337</v>
      </c>
      <c r="AB1680" t="str">
        <f>IF(L1680="","",VLOOKUP(L1680&amp;I1680,Продукция!A:I,9,0))</f>
        <v>рекомендация производителя набора</v>
      </c>
      <c r="AC1680" s="14">
        <v>45729</v>
      </c>
      <c r="AD1680" s="11" t="s">
        <v>2676</v>
      </c>
      <c r="AE1680" s="11" t="s">
        <v>4823</v>
      </c>
      <c r="AF1680" t="str">
        <f>IF(AD1680="","",VLOOKUP(AD1680,'Сотрудники и ссылки'!A:B,2,0))</f>
        <v>Серолог</v>
      </c>
      <c r="AG1680">
        <f>IF(AD1680="","",VLOOKUP(AD1680,'Сотрудники и ссылки'!A:C,3,0))</f>
        <v>20007746</v>
      </c>
      <c r="AH1680" s="11" t="s">
        <v>2676</v>
      </c>
      <c r="AI1680" t="str">
        <f>IF(AH1680="","",VLOOKUP(AH1680,'Сотрудники и ссылки'!A:B,2,0))</f>
        <v>Серолог</v>
      </c>
      <c r="AJ1680">
        <f>IF(AH1680="","",VLOOKUP(AH1680,'Сотрудники и ссылки'!A:C,3,0))</f>
        <v>20007746</v>
      </c>
      <c r="AK1680" s="14">
        <v>45729</v>
      </c>
      <c r="AL1680" s="2">
        <f>IF(AK1680="","",AK1680+VLOOKUP(I1680,'Вид исследования'!B:E,4,0))</f>
        <v>45730</v>
      </c>
      <c r="AM1680" s="2">
        <f>IF(AK1680="","",AK1680+VLOOKUP(I1680,'Вид исследования'!B:F,5,0))</f>
        <v>45730</v>
      </c>
      <c r="AN1680" s="14">
        <v>45729</v>
      </c>
      <c r="AP1680" s="11" t="s">
        <v>189</v>
      </c>
      <c r="AQ1680" t="str">
        <f>IFERROR(IF(L1680="","",VLOOKUP(L1680&amp;I1680,Продукция!A:K,11,0)),"обратитесь к админ справочника")</f>
        <v>согласно рекомендациям производителя теста</v>
      </c>
      <c r="AR1680" s="11" t="s">
        <v>4823</v>
      </c>
      <c r="AS1680" t="str">
        <f>IFERROR(IF(L1680="","",VLOOKUP(L1680&amp;I1680,Продукция!A:J,10,0)),"обратитесь к админ справочника")</f>
        <v>инструкция тест- ситема Биочек СК-113</v>
      </c>
      <c r="AT1680" s="11" t="s">
        <v>4823</v>
      </c>
      <c r="AU1680" s="11" t="s">
        <v>4823</v>
      </c>
      <c r="AV1680" s="11" t="s">
        <v>2676</v>
      </c>
      <c r="AW1680" s="11" t="s">
        <v>4824</v>
      </c>
      <c r="AX1680" s="11" t="s">
        <v>506</v>
      </c>
      <c r="AY1680" s="11" t="s">
        <v>1116</v>
      </c>
      <c r="AZ1680" s="11">
        <v>106</v>
      </c>
      <c r="BA1680" s="11">
        <v>39</v>
      </c>
      <c r="BC1680" s="11" t="s">
        <v>4992</v>
      </c>
    </row>
    <row r="1681" spans="1:55" x14ac:dyDescent="0.25">
      <c r="A1681" t="str">
        <f t="shared" si="31"/>
        <v>С/475REO (BioChek) реовирус уровень антител</v>
      </c>
      <c r="B1681" t="str">
        <f>IF(E1681="","",INDEX(Лаборатории!A:A,MATCH('Производственный контроль'!E1681,Лаборатории!B:B,0)))</f>
        <v xml:space="preserve">КУРИНОЕ ЦАРСТВО АО </v>
      </c>
      <c r="C1681" t="str">
        <f>IF(E1681="","",VLOOKUP(E1681,Лаборатории!B:D,3,0))</f>
        <v>U377_CHL</v>
      </c>
      <c r="D1681" s="12">
        <v>45726</v>
      </c>
      <c r="E1681" s="11" t="s">
        <v>793</v>
      </c>
      <c r="F1681" s="11" t="s">
        <v>371</v>
      </c>
      <c r="G1681" s="11" t="s">
        <v>506</v>
      </c>
      <c r="H1681" s="11" t="s">
        <v>262</v>
      </c>
      <c r="I1681" s="11" t="s">
        <v>3426</v>
      </c>
      <c r="J1681" t="str">
        <f>IF(L1681="","",VLOOKUP(L1681,Продукция!B:D,3,0))</f>
        <v>Биологический_материал</v>
      </c>
      <c r="K1681" t="str">
        <f>IF(L1681="","",VLOOKUP(L1681,Продукция!B:C,2,0))</f>
        <v>Сыворотка крови</v>
      </c>
      <c r="L1681" s="151" t="s">
        <v>302</v>
      </c>
      <c r="M1681">
        <f>IF(L1681="","",VLOOKUP(L1681,Продукция!B:L,11,0))</f>
        <v>0</v>
      </c>
      <c r="N1681" s="11" t="s">
        <v>873</v>
      </c>
      <c r="P1681" s="11" t="s">
        <v>340</v>
      </c>
      <c r="Q1681" s="11" t="s">
        <v>854</v>
      </c>
      <c r="R1681" s="153" t="s">
        <v>5001</v>
      </c>
      <c r="S1681" s="11">
        <v>18</v>
      </c>
      <c r="T1681" s="11" t="s">
        <v>5232</v>
      </c>
      <c r="V1681" s="14">
        <v>45718</v>
      </c>
      <c r="Z1681" s="11" t="s">
        <v>4823</v>
      </c>
      <c r="AA1681" s="15">
        <v>0.55208333333333337</v>
      </c>
      <c r="AB1681" t="str">
        <f>IF(L1681="","",VLOOKUP(L1681&amp;I1681,Продукция!A:I,9,0))</f>
        <v>рекомендация производителя набора</v>
      </c>
      <c r="AC1681" s="14">
        <v>45729</v>
      </c>
      <c r="AD1681" s="11" t="s">
        <v>2676</v>
      </c>
      <c r="AE1681" s="11" t="s">
        <v>4823</v>
      </c>
      <c r="AF1681" t="str">
        <f>IF(AD1681="","",VLOOKUP(AD1681,'Сотрудники и ссылки'!A:B,2,0))</f>
        <v>Серолог</v>
      </c>
      <c r="AG1681">
        <f>IF(AD1681="","",VLOOKUP(AD1681,'Сотрудники и ссылки'!A:C,3,0))</f>
        <v>20007746</v>
      </c>
      <c r="AH1681" s="11" t="s">
        <v>2676</v>
      </c>
      <c r="AI1681" t="str">
        <f>IF(AH1681="","",VLOOKUP(AH1681,'Сотрудники и ссылки'!A:B,2,0))</f>
        <v>Серолог</v>
      </c>
      <c r="AJ1681">
        <f>IF(AH1681="","",VLOOKUP(AH1681,'Сотрудники и ссылки'!A:C,3,0))</f>
        <v>20007746</v>
      </c>
      <c r="AK1681" s="14">
        <v>45729</v>
      </c>
      <c r="AL1681" s="2">
        <f>IF(AK1681="","",AK1681+VLOOKUP(I1681,'Вид исследования'!B:E,4,0))</f>
        <v>45730</v>
      </c>
      <c r="AM1681" s="2">
        <f>IF(AK1681="","",AK1681+VLOOKUP(I1681,'Вид исследования'!B:F,5,0))</f>
        <v>45730</v>
      </c>
      <c r="AN1681" s="14">
        <v>45729</v>
      </c>
      <c r="AP1681" s="11" t="s">
        <v>189</v>
      </c>
      <c r="AQ1681" t="str">
        <f>IFERROR(IF(L1681="","",VLOOKUP(L1681&amp;I1681,Продукция!A:K,11,0)),"обратитесь к админ справочника")</f>
        <v>согласно рекомендациям производителя теста</v>
      </c>
      <c r="AR1681" s="11" t="s">
        <v>4823</v>
      </c>
      <c r="AS1681" t="str">
        <f>IFERROR(IF(L1681="","",VLOOKUP(L1681&amp;I1681,Продукция!A:J,10,0)),"обратитесь к админ справочника")</f>
        <v>инструкция тест- ситема Биочек СК -110</v>
      </c>
      <c r="AT1681" s="11" t="s">
        <v>4823</v>
      </c>
      <c r="AU1681" s="11" t="s">
        <v>4823</v>
      </c>
      <c r="AV1681" s="11" t="s">
        <v>2676</v>
      </c>
      <c r="AW1681" s="11" t="s">
        <v>4824</v>
      </c>
      <c r="AX1681" s="11" t="s">
        <v>506</v>
      </c>
      <c r="AY1681" s="11" t="s">
        <v>1131</v>
      </c>
      <c r="AZ1681" s="11">
        <v>106</v>
      </c>
      <c r="BA1681" s="11">
        <v>39</v>
      </c>
      <c r="BC1681" s="11" t="s">
        <v>4992</v>
      </c>
    </row>
    <row r="1682" spans="1:55" x14ac:dyDescent="0.25">
      <c r="A1682" t="str">
        <f t="shared" si="31"/>
        <v>С/475REO (BioChek) реовирус уровень антител</v>
      </c>
      <c r="B1682" t="str">
        <f>IF(E1682="","",INDEX(Лаборатории!A:A,MATCH('Производственный контроль'!E1682,Лаборатории!B:B,0)))</f>
        <v xml:space="preserve">КУРИНОЕ ЦАРСТВО АО </v>
      </c>
      <c r="C1682" t="str">
        <f>IF(E1682="","",VLOOKUP(E1682,Лаборатории!B:D,3,0))</f>
        <v>U377_CHL</v>
      </c>
      <c r="D1682" s="12">
        <v>45726</v>
      </c>
      <c r="E1682" s="11" t="s">
        <v>793</v>
      </c>
      <c r="F1682" s="11" t="s">
        <v>371</v>
      </c>
      <c r="G1682" s="11" t="s">
        <v>506</v>
      </c>
      <c r="H1682" s="11" t="s">
        <v>262</v>
      </c>
      <c r="I1682" s="11" t="s">
        <v>3426</v>
      </c>
      <c r="J1682" t="str">
        <f>IF(L1682="","",VLOOKUP(L1682,Продукция!B:D,3,0))</f>
        <v>Биологический_материал</v>
      </c>
      <c r="K1682" t="str">
        <f>IF(L1682="","",VLOOKUP(L1682,Продукция!B:C,2,0))</f>
        <v>Сыворотка крови</v>
      </c>
      <c r="L1682" s="151" t="s">
        <v>302</v>
      </c>
      <c r="M1682">
        <f>IF(L1682="","",VLOOKUP(L1682,Продукция!B:L,11,0))</f>
        <v>0</v>
      </c>
      <c r="N1682" s="11" t="s">
        <v>873</v>
      </c>
      <c r="P1682" s="11" t="s">
        <v>340</v>
      </c>
      <c r="Q1682" s="11" t="s">
        <v>854</v>
      </c>
      <c r="R1682" s="153" t="s">
        <v>5003</v>
      </c>
      <c r="S1682" s="11">
        <v>18</v>
      </c>
      <c r="T1682" s="11" t="s">
        <v>5232</v>
      </c>
      <c r="V1682" s="14">
        <v>45718</v>
      </c>
      <c r="Z1682" s="11" t="s">
        <v>4823</v>
      </c>
      <c r="AA1682" s="15">
        <v>0.55208333333333337</v>
      </c>
      <c r="AB1682" t="str">
        <f>IF(L1682="","",VLOOKUP(L1682&amp;I1682,Продукция!A:I,9,0))</f>
        <v>рекомендация производителя набора</v>
      </c>
      <c r="AC1682" s="14">
        <v>45729</v>
      </c>
      <c r="AD1682" s="11" t="s">
        <v>2676</v>
      </c>
      <c r="AE1682" s="11" t="s">
        <v>4823</v>
      </c>
      <c r="AF1682" t="str">
        <f>IF(AD1682="","",VLOOKUP(AD1682,'Сотрудники и ссылки'!A:B,2,0))</f>
        <v>Серолог</v>
      </c>
      <c r="AG1682">
        <f>IF(AD1682="","",VLOOKUP(AD1682,'Сотрудники и ссылки'!A:C,3,0))</f>
        <v>20007746</v>
      </c>
      <c r="AH1682" s="11" t="s">
        <v>2676</v>
      </c>
      <c r="AI1682" t="str">
        <f>IF(AH1682="","",VLOOKUP(AH1682,'Сотрудники и ссылки'!A:B,2,0))</f>
        <v>Серолог</v>
      </c>
      <c r="AJ1682">
        <f>IF(AH1682="","",VLOOKUP(AH1682,'Сотрудники и ссылки'!A:C,3,0))</f>
        <v>20007746</v>
      </c>
      <c r="AK1682" s="14">
        <v>45729</v>
      </c>
      <c r="AL1682" s="2">
        <f>IF(AK1682="","",AK1682+VLOOKUP(I1682,'Вид исследования'!B:E,4,0))</f>
        <v>45730</v>
      </c>
      <c r="AM1682" s="2">
        <f>IF(AK1682="","",AK1682+VLOOKUP(I1682,'Вид исследования'!B:F,5,0))</f>
        <v>45730</v>
      </c>
      <c r="AN1682" s="14">
        <v>45729</v>
      </c>
      <c r="AP1682" s="11" t="s">
        <v>189</v>
      </c>
      <c r="AQ1682" t="str">
        <f>IFERROR(IF(L1682="","",VLOOKUP(L1682&amp;I1682,Продукция!A:K,11,0)),"обратитесь к админ справочника")</f>
        <v>согласно рекомендациям производителя теста</v>
      </c>
      <c r="AR1682" s="11" t="s">
        <v>4823</v>
      </c>
      <c r="AS1682" t="str">
        <f>IFERROR(IF(L1682="","",VLOOKUP(L1682&amp;I1682,Продукция!A:J,10,0)),"обратитесь к админ справочника")</f>
        <v>инструкция тест- ситема Биочек СК -110</v>
      </c>
      <c r="AT1682" s="11" t="s">
        <v>4823</v>
      </c>
      <c r="AU1682" s="11" t="s">
        <v>4823</v>
      </c>
      <c r="AV1682" s="11" t="s">
        <v>2676</v>
      </c>
      <c r="AW1682" s="11" t="s">
        <v>4824</v>
      </c>
      <c r="AX1682" s="11" t="s">
        <v>506</v>
      </c>
      <c r="AY1682" s="11" t="s">
        <v>1117</v>
      </c>
      <c r="AZ1682" s="11">
        <v>106</v>
      </c>
      <c r="BA1682" s="11">
        <v>39</v>
      </c>
      <c r="BC1682" s="11" t="s">
        <v>4992</v>
      </c>
    </row>
    <row r="1683" spans="1:55" x14ac:dyDescent="0.25">
      <c r="A1683" t="str">
        <f t="shared" si="31"/>
        <v>С/475REO (BioChek) реовирус уровень антител</v>
      </c>
      <c r="B1683" t="str">
        <f>IF(E1683="","",INDEX(Лаборатории!A:A,MATCH('Производственный контроль'!E1683,Лаборатории!B:B,0)))</f>
        <v xml:space="preserve">КУРИНОЕ ЦАРСТВО АО </v>
      </c>
      <c r="C1683" t="str">
        <f>IF(E1683="","",VLOOKUP(E1683,Лаборатории!B:D,3,0))</f>
        <v>U377_CHL</v>
      </c>
      <c r="D1683" s="12">
        <v>45726</v>
      </c>
      <c r="E1683" s="11" t="s">
        <v>793</v>
      </c>
      <c r="F1683" s="11" t="s">
        <v>371</v>
      </c>
      <c r="G1683" s="11" t="s">
        <v>506</v>
      </c>
      <c r="H1683" s="11" t="s">
        <v>262</v>
      </c>
      <c r="I1683" s="11" t="s">
        <v>3426</v>
      </c>
      <c r="J1683" t="str">
        <f>IF(L1683="","",VLOOKUP(L1683,Продукция!B:D,3,0))</f>
        <v>Биологический_материал</v>
      </c>
      <c r="K1683" t="str">
        <f>IF(L1683="","",VLOOKUP(L1683,Продукция!B:C,2,0))</f>
        <v>Сыворотка крови</v>
      </c>
      <c r="L1683" s="151" t="s">
        <v>302</v>
      </c>
      <c r="M1683">
        <f>IF(L1683="","",VLOOKUP(L1683,Продукция!B:L,11,0))</f>
        <v>0</v>
      </c>
      <c r="N1683" s="11" t="s">
        <v>873</v>
      </c>
      <c r="P1683" s="11" t="s">
        <v>340</v>
      </c>
      <c r="Q1683" s="11" t="s">
        <v>854</v>
      </c>
      <c r="R1683" s="153" t="s">
        <v>5009</v>
      </c>
      <c r="S1683" s="11">
        <v>18</v>
      </c>
      <c r="T1683" s="11" t="s">
        <v>5232</v>
      </c>
      <c r="V1683" s="14">
        <v>45720</v>
      </c>
      <c r="Z1683" s="11" t="s">
        <v>4823</v>
      </c>
      <c r="AA1683" s="15">
        <v>0.55208333333333337</v>
      </c>
      <c r="AB1683" t="str">
        <f>IF(L1683="","",VLOOKUP(L1683&amp;I1683,Продукция!A:I,9,0))</f>
        <v>рекомендация производителя набора</v>
      </c>
      <c r="AC1683" s="14">
        <v>45729</v>
      </c>
      <c r="AD1683" s="11" t="s">
        <v>2676</v>
      </c>
      <c r="AE1683" s="11" t="s">
        <v>4823</v>
      </c>
      <c r="AF1683" t="str">
        <f>IF(AD1683="","",VLOOKUP(AD1683,'Сотрудники и ссылки'!A:B,2,0))</f>
        <v>Серолог</v>
      </c>
      <c r="AG1683">
        <f>IF(AD1683="","",VLOOKUP(AD1683,'Сотрудники и ссылки'!A:C,3,0))</f>
        <v>20007746</v>
      </c>
      <c r="AH1683" s="11" t="s">
        <v>2676</v>
      </c>
      <c r="AI1683" t="str">
        <f>IF(AH1683="","",VLOOKUP(AH1683,'Сотрудники и ссылки'!A:B,2,0))</f>
        <v>Серолог</v>
      </c>
      <c r="AJ1683">
        <f>IF(AH1683="","",VLOOKUP(AH1683,'Сотрудники и ссылки'!A:C,3,0))</f>
        <v>20007746</v>
      </c>
      <c r="AK1683" s="14">
        <v>45729</v>
      </c>
      <c r="AL1683" s="2">
        <f>IF(AK1683="","",AK1683+VLOOKUP(I1683,'Вид исследования'!B:E,4,0))</f>
        <v>45730</v>
      </c>
      <c r="AM1683" s="2">
        <f>IF(AK1683="","",AK1683+VLOOKUP(I1683,'Вид исследования'!B:F,5,0))</f>
        <v>45730</v>
      </c>
      <c r="AN1683" s="14">
        <v>45729</v>
      </c>
      <c r="AP1683" s="11" t="s">
        <v>189</v>
      </c>
      <c r="AQ1683" t="str">
        <f>IFERROR(IF(L1683="","",VLOOKUP(L1683&amp;I1683,Продукция!A:K,11,0)),"обратитесь к админ справочника")</f>
        <v>согласно рекомендациям производителя теста</v>
      </c>
      <c r="AR1683" s="11" t="s">
        <v>4823</v>
      </c>
      <c r="AS1683" t="str">
        <f>IFERROR(IF(L1683="","",VLOOKUP(L1683&amp;I1683,Продукция!A:J,10,0)),"обратитесь к админ справочника")</f>
        <v>инструкция тест- ситема Биочек СК -110</v>
      </c>
      <c r="AT1683" s="11" t="s">
        <v>4823</v>
      </c>
      <c r="AU1683" s="11" t="s">
        <v>4823</v>
      </c>
      <c r="AV1683" s="11" t="s">
        <v>2676</v>
      </c>
      <c r="AW1683" s="11" t="s">
        <v>4824</v>
      </c>
      <c r="AX1683" s="11" t="s">
        <v>506</v>
      </c>
      <c r="AY1683" s="11" t="s">
        <v>1111</v>
      </c>
      <c r="AZ1683" s="11">
        <v>106</v>
      </c>
      <c r="BA1683" s="11">
        <v>39</v>
      </c>
      <c r="BC1683" s="11" t="s">
        <v>4992</v>
      </c>
    </row>
    <row r="1684" spans="1:55" x14ac:dyDescent="0.25">
      <c r="A1684" t="str">
        <f t="shared" si="31"/>
        <v>С/475REO (BioChek) реовирус уровень антител</v>
      </c>
      <c r="B1684" t="str">
        <f>IF(E1684="","",INDEX(Лаборатории!A:A,MATCH('Производственный контроль'!E1684,Лаборатории!B:B,0)))</f>
        <v xml:space="preserve">КУРИНОЕ ЦАРСТВО АО </v>
      </c>
      <c r="C1684" t="str">
        <f>IF(E1684="","",VLOOKUP(E1684,Лаборатории!B:D,3,0))</f>
        <v>U377_CHL</v>
      </c>
      <c r="D1684" s="12">
        <v>45726</v>
      </c>
      <c r="E1684" s="11" t="s">
        <v>793</v>
      </c>
      <c r="F1684" s="11" t="s">
        <v>371</v>
      </c>
      <c r="G1684" s="11" t="s">
        <v>506</v>
      </c>
      <c r="H1684" s="11" t="s">
        <v>262</v>
      </c>
      <c r="I1684" s="11" t="s">
        <v>3426</v>
      </c>
      <c r="J1684" t="str">
        <f>IF(L1684="","",VLOOKUP(L1684,Продукция!B:D,3,0))</f>
        <v>Биологический_материал</v>
      </c>
      <c r="K1684" t="str">
        <f>IF(L1684="","",VLOOKUP(L1684,Продукция!B:C,2,0))</f>
        <v>Сыворотка крови</v>
      </c>
      <c r="L1684" s="151" t="s">
        <v>302</v>
      </c>
      <c r="M1684">
        <f>IF(L1684="","",VLOOKUP(L1684,Продукция!B:L,11,0))</f>
        <v>0</v>
      </c>
      <c r="N1684" s="11" t="s">
        <v>873</v>
      </c>
      <c r="P1684" s="11" t="s">
        <v>340</v>
      </c>
      <c r="Q1684" s="11" t="s">
        <v>854</v>
      </c>
      <c r="R1684" s="153" t="s">
        <v>4994</v>
      </c>
      <c r="S1684" s="11">
        <v>18</v>
      </c>
      <c r="T1684" s="11" t="s">
        <v>5232</v>
      </c>
      <c r="V1684" s="14">
        <v>45717</v>
      </c>
      <c r="Z1684" s="11" t="s">
        <v>4823</v>
      </c>
      <c r="AA1684" s="15">
        <v>0.55208333333333337</v>
      </c>
      <c r="AB1684" t="str">
        <f>IF(L1684="","",VLOOKUP(L1684&amp;I1684,Продукция!A:I,9,0))</f>
        <v>рекомендация производителя набора</v>
      </c>
      <c r="AC1684" s="14">
        <v>45729</v>
      </c>
      <c r="AD1684" s="11" t="s">
        <v>2676</v>
      </c>
      <c r="AE1684" s="11" t="s">
        <v>4823</v>
      </c>
      <c r="AF1684" t="str">
        <f>IF(AD1684="","",VLOOKUP(AD1684,'Сотрудники и ссылки'!A:B,2,0))</f>
        <v>Серолог</v>
      </c>
      <c r="AG1684">
        <f>IF(AD1684="","",VLOOKUP(AD1684,'Сотрудники и ссылки'!A:C,3,0))</f>
        <v>20007746</v>
      </c>
      <c r="AH1684" s="11" t="s">
        <v>2676</v>
      </c>
      <c r="AI1684" t="str">
        <f>IF(AH1684="","",VLOOKUP(AH1684,'Сотрудники и ссылки'!A:B,2,0))</f>
        <v>Серолог</v>
      </c>
      <c r="AJ1684">
        <f>IF(AH1684="","",VLOOKUP(AH1684,'Сотрудники и ссылки'!A:C,3,0))</f>
        <v>20007746</v>
      </c>
      <c r="AK1684" s="14">
        <v>45729</v>
      </c>
      <c r="AL1684" s="2">
        <f>IF(AK1684="","",AK1684+VLOOKUP(I1684,'Вид исследования'!B:E,4,0))</f>
        <v>45730</v>
      </c>
      <c r="AM1684" s="2">
        <f>IF(AK1684="","",AK1684+VLOOKUP(I1684,'Вид исследования'!B:F,5,0))</f>
        <v>45730</v>
      </c>
      <c r="AN1684" s="14">
        <v>45729</v>
      </c>
      <c r="AP1684" s="11" t="s">
        <v>189</v>
      </c>
      <c r="AQ1684" t="str">
        <f>IFERROR(IF(L1684="","",VLOOKUP(L1684&amp;I1684,Продукция!A:K,11,0)),"обратитесь к админ справочника")</f>
        <v>согласно рекомендациям производителя теста</v>
      </c>
      <c r="AR1684" s="11" t="s">
        <v>4823</v>
      </c>
      <c r="AS1684" t="str">
        <f>IFERROR(IF(L1684="","",VLOOKUP(L1684&amp;I1684,Продукция!A:J,10,0)),"обратитесь к админ справочника")</f>
        <v>инструкция тест- ситема Биочек СК -110</v>
      </c>
      <c r="AT1684" s="11" t="s">
        <v>4823</v>
      </c>
      <c r="AU1684" s="11" t="s">
        <v>4823</v>
      </c>
      <c r="AV1684" s="11" t="s">
        <v>2676</v>
      </c>
      <c r="AW1684" s="11" t="s">
        <v>4824</v>
      </c>
      <c r="AX1684" s="11" t="s">
        <v>506</v>
      </c>
      <c r="AY1684" s="11" t="s">
        <v>1120</v>
      </c>
      <c r="AZ1684" s="11">
        <v>106</v>
      </c>
      <c r="BA1684" s="11">
        <v>39</v>
      </c>
      <c r="BC1684" s="11" t="s">
        <v>4992</v>
      </c>
    </row>
    <row r="1685" spans="1:55" x14ac:dyDescent="0.25">
      <c r="A1685" t="str">
        <f t="shared" si="31"/>
        <v>С/475REO (BioChek) реовирус уровень антител</v>
      </c>
      <c r="B1685" t="str">
        <f>IF(E1685="","",INDEX(Лаборатории!A:A,MATCH('Производственный контроль'!E1685,Лаборатории!B:B,0)))</f>
        <v xml:space="preserve">КУРИНОЕ ЦАРСТВО АО </v>
      </c>
      <c r="C1685" t="str">
        <f>IF(E1685="","",VLOOKUP(E1685,Лаборатории!B:D,3,0))</f>
        <v>U377_CHL</v>
      </c>
      <c r="D1685" s="12">
        <v>45726</v>
      </c>
      <c r="E1685" s="11" t="s">
        <v>793</v>
      </c>
      <c r="F1685" s="11" t="s">
        <v>371</v>
      </c>
      <c r="G1685" s="11" t="s">
        <v>506</v>
      </c>
      <c r="H1685" s="11" t="s">
        <v>262</v>
      </c>
      <c r="I1685" s="11" t="s">
        <v>3426</v>
      </c>
      <c r="J1685" t="str">
        <f>IF(L1685="","",VLOOKUP(L1685,Продукция!B:D,3,0))</f>
        <v>Биологический_материал</v>
      </c>
      <c r="K1685" t="str">
        <f>IF(L1685="","",VLOOKUP(L1685,Продукция!B:C,2,0))</f>
        <v>Сыворотка крови</v>
      </c>
      <c r="L1685" s="151" t="s">
        <v>302</v>
      </c>
      <c r="M1685">
        <f>IF(L1685="","",VLOOKUP(L1685,Продукция!B:L,11,0))</f>
        <v>0</v>
      </c>
      <c r="N1685" s="11" t="s">
        <v>873</v>
      </c>
      <c r="P1685" s="11" t="s">
        <v>340</v>
      </c>
      <c r="Q1685" s="11" t="s">
        <v>854</v>
      </c>
      <c r="R1685" s="153" t="s">
        <v>5004</v>
      </c>
      <c r="S1685" s="11">
        <v>18</v>
      </c>
      <c r="T1685" s="11" t="s">
        <v>5232</v>
      </c>
      <c r="V1685" s="14">
        <v>45719</v>
      </c>
      <c r="Z1685" s="11" t="s">
        <v>4823</v>
      </c>
      <c r="AA1685" s="15">
        <v>0.55208333333333337</v>
      </c>
      <c r="AB1685" t="str">
        <f>IF(L1685="","",VLOOKUP(L1685&amp;I1685,Продукция!A:I,9,0))</f>
        <v>рекомендация производителя набора</v>
      </c>
      <c r="AC1685" s="14">
        <v>45729</v>
      </c>
      <c r="AD1685" s="11" t="s">
        <v>2676</v>
      </c>
      <c r="AE1685" s="11" t="s">
        <v>4823</v>
      </c>
      <c r="AF1685" t="str">
        <f>IF(AD1685="","",VLOOKUP(AD1685,'Сотрудники и ссылки'!A:B,2,0))</f>
        <v>Серолог</v>
      </c>
      <c r="AG1685">
        <f>IF(AD1685="","",VLOOKUP(AD1685,'Сотрудники и ссылки'!A:C,3,0))</f>
        <v>20007746</v>
      </c>
      <c r="AH1685" s="11" t="s">
        <v>2676</v>
      </c>
      <c r="AI1685" t="str">
        <f>IF(AH1685="","",VLOOKUP(AH1685,'Сотрудники и ссылки'!A:B,2,0))</f>
        <v>Серолог</v>
      </c>
      <c r="AJ1685">
        <f>IF(AH1685="","",VLOOKUP(AH1685,'Сотрудники и ссылки'!A:C,3,0))</f>
        <v>20007746</v>
      </c>
      <c r="AK1685" s="14">
        <v>45729</v>
      </c>
      <c r="AL1685" s="2">
        <f>IF(AK1685="","",AK1685+VLOOKUP(I1685,'Вид исследования'!B:E,4,0))</f>
        <v>45730</v>
      </c>
      <c r="AM1685" s="2">
        <f>IF(AK1685="","",AK1685+VLOOKUP(I1685,'Вид исследования'!B:F,5,0))</f>
        <v>45730</v>
      </c>
      <c r="AN1685" s="14">
        <v>45729</v>
      </c>
      <c r="AP1685" s="11" t="s">
        <v>189</v>
      </c>
      <c r="AQ1685" t="str">
        <f>IFERROR(IF(L1685="","",VLOOKUP(L1685&amp;I1685,Продукция!A:K,11,0)),"обратитесь к админ справочника")</f>
        <v>согласно рекомендациям производителя теста</v>
      </c>
      <c r="AR1685" s="11" t="s">
        <v>4823</v>
      </c>
      <c r="AS1685" t="str">
        <f>IFERROR(IF(L1685="","",VLOOKUP(L1685&amp;I1685,Продукция!A:J,10,0)),"обратитесь к админ справочника")</f>
        <v>инструкция тест- ситема Биочек СК -110</v>
      </c>
      <c r="AT1685" s="11" t="s">
        <v>4823</v>
      </c>
      <c r="AU1685" s="11" t="s">
        <v>4823</v>
      </c>
      <c r="AV1685" s="11" t="s">
        <v>2676</v>
      </c>
      <c r="AW1685" s="11" t="s">
        <v>4824</v>
      </c>
      <c r="AX1685" s="11" t="s">
        <v>506</v>
      </c>
      <c r="AY1685" s="11" t="s">
        <v>1116</v>
      </c>
      <c r="AZ1685" s="11">
        <v>106</v>
      </c>
      <c r="BA1685" s="11">
        <v>39</v>
      </c>
      <c r="BC1685" s="11" t="s">
        <v>4992</v>
      </c>
    </row>
    <row r="1686" spans="1:55" x14ac:dyDescent="0.25">
      <c r="A1686" t="str">
        <f t="shared" si="31"/>
        <v>С/475NDV (BioChek) болезнь Ньюкасла уровень антител</v>
      </c>
      <c r="B1686" t="str">
        <f>IF(E1686="","",INDEX(Лаборатории!A:A,MATCH('Производственный контроль'!E1686,Лаборатории!B:B,0)))</f>
        <v xml:space="preserve">КУРИНОЕ ЦАРСТВО АО </v>
      </c>
      <c r="C1686" t="str">
        <f>IF(E1686="","",VLOOKUP(E1686,Лаборатории!B:D,3,0))</f>
        <v>U377_CHL</v>
      </c>
      <c r="D1686" s="12">
        <v>45726</v>
      </c>
      <c r="E1686" s="11" t="s">
        <v>793</v>
      </c>
      <c r="F1686" s="11" t="s">
        <v>371</v>
      </c>
      <c r="G1686" s="11" t="s">
        <v>506</v>
      </c>
      <c r="H1686" s="11" t="s">
        <v>262</v>
      </c>
      <c r="I1686" s="11" t="s">
        <v>3424</v>
      </c>
      <c r="J1686" t="str">
        <f>IF(L1686="","",VLOOKUP(L1686,Продукция!B:D,3,0))</f>
        <v>Биологический_материал</v>
      </c>
      <c r="K1686" t="str">
        <f>IF(L1686="","",VLOOKUP(L1686,Продукция!B:C,2,0))</f>
        <v>Сыворотка крови</v>
      </c>
      <c r="L1686" s="151" t="s">
        <v>302</v>
      </c>
      <c r="M1686">
        <f>IF(L1686="","",VLOOKUP(L1686,Продукция!B:L,11,0))</f>
        <v>0</v>
      </c>
      <c r="N1686" s="11" t="s">
        <v>873</v>
      </c>
      <c r="P1686" s="11" t="s">
        <v>340</v>
      </c>
      <c r="Q1686" s="11" t="s">
        <v>854</v>
      </c>
      <c r="R1686" s="153" t="s">
        <v>5001</v>
      </c>
      <c r="S1686" s="11">
        <v>18</v>
      </c>
      <c r="T1686" s="11" t="s">
        <v>5232</v>
      </c>
      <c r="V1686" s="14">
        <v>45718</v>
      </c>
      <c r="Z1686" s="11" t="s">
        <v>4823</v>
      </c>
      <c r="AA1686" s="15">
        <v>0.55208333333333337</v>
      </c>
      <c r="AB1686" t="str">
        <f>IF(L1686="","",VLOOKUP(L1686&amp;I1686,Продукция!A:I,9,0))</f>
        <v>рекомендация производителя набора</v>
      </c>
      <c r="AC1686" s="14">
        <v>45729</v>
      </c>
      <c r="AD1686" s="11" t="s">
        <v>2676</v>
      </c>
      <c r="AE1686" s="11" t="s">
        <v>4823</v>
      </c>
      <c r="AF1686" t="str">
        <f>IF(AD1686="","",VLOOKUP(AD1686,'Сотрудники и ссылки'!A:B,2,0))</f>
        <v>Серолог</v>
      </c>
      <c r="AG1686">
        <f>IF(AD1686="","",VLOOKUP(AD1686,'Сотрудники и ссылки'!A:C,3,0))</f>
        <v>20007746</v>
      </c>
      <c r="AH1686" s="11" t="s">
        <v>2676</v>
      </c>
      <c r="AI1686" t="str">
        <f>IF(AH1686="","",VLOOKUP(AH1686,'Сотрудники и ссылки'!A:B,2,0))</f>
        <v>Серолог</v>
      </c>
      <c r="AJ1686">
        <f>IF(AH1686="","",VLOOKUP(AH1686,'Сотрудники и ссылки'!A:C,3,0))</f>
        <v>20007746</v>
      </c>
      <c r="AK1686" s="14">
        <v>45729</v>
      </c>
      <c r="AL1686" s="2">
        <f>IF(AK1686="","",AK1686+VLOOKUP(I1686,'Вид исследования'!B:E,4,0))</f>
        <v>45730</v>
      </c>
      <c r="AM1686" s="2">
        <f>IF(AK1686="","",AK1686+VLOOKUP(I1686,'Вид исследования'!B:F,5,0))</f>
        <v>45730</v>
      </c>
      <c r="AN1686" s="14">
        <v>45729</v>
      </c>
      <c r="AP1686" s="11" t="s">
        <v>189</v>
      </c>
      <c r="AQ1686" t="str">
        <f>IFERROR(IF(L1686="","",VLOOKUP(L1686&amp;I1686,Продукция!A:K,11,0)),"обратитесь к админ справочника")</f>
        <v>согласно рекомендациям производителя теста</v>
      </c>
      <c r="AR1686" s="11" t="s">
        <v>4823</v>
      </c>
      <c r="AS1686" t="str">
        <f>IFERROR(IF(L1686="","",VLOOKUP(L1686&amp;I1686,Продукция!A:J,10,0)),"обратитесь к админ справочника")</f>
        <v>инструкция тест- ситема Биочек СК -116</v>
      </c>
      <c r="AT1686" s="11" t="s">
        <v>4823</v>
      </c>
      <c r="AU1686" s="11" t="s">
        <v>4823</v>
      </c>
      <c r="AV1686" s="11" t="s">
        <v>2676</v>
      </c>
      <c r="AW1686" s="11" t="s">
        <v>4824</v>
      </c>
      <c r="AX1686" s="11" t="s">
        <v>506</v>
      </c>
      <c r="AY1686" s="11" t="s">
        <v>1131</v>
      </c>
      <c r="AZ1686" s="11">
        <v>106</v>
      </c>
      <c r="BA1686" s="11">
        <v>39</v>
      </c>
      <c r="BC1686" s="11" t="s">
        <v>4992</v>
      </c>
    </row>
    <row r="1687" spans="1:55" x14ac:dyDescent="0.25">
      <c r="A1687" t="str">
        <f t="shared" ref="A1687:A1750" si="32">T1687&amp;I1687</f>
        <v>С/475NDV (BioChek) болезнь Ньюкасла уровень антител</v>
      </c>
      <c r="B1687" t="str">
        <f>IF(E1687="","",INDEX(Лаборатории!A:A,MATCH('Производственный контроль'!E1687,Лаборатории!B:B,0)))</f>
        <v xml:space="preserve">КУРИНОЕ ЦАРСТВО АО </v>
      </c>
      <c r="C1687" t="str">
        <f>IF(E1687="","",VLOOKUP(E1687,Лаборатории!B:D,3,0))</f>
        <v>U377_CHL</v>
      </c>
      <c r="D1687" s="12">
        <v>45726</v>
      </c>
      <c r="E1687" s="11" t="s">
        <v>793</v>
      </c>
      <c r="F1687" s="11" t="s">
        <v>371</v>
      </c>
      <c r="G1687" s="11" t="s">
        <v>506</v>
      </c>
      <c r="H1687" s="11" t="s">
        <v>262</v>
      </c>
      <c r="I1687" s="11" t="s">
        <v>3424</v>
      </c>
      <c r="J1687" t="str">
        <f>IF(L1687="","",VLOOKUP(L1687,Продукция!B:D,3,0))</f>
        <v>Биологический_материал</v>
      </c>
      <c r="K1687" t="str">
        <f>IF(L1687="","",VLOOKUP(L1687,Продукция!B:C,2,0))</f>
        <v>Сыворотка крови</v>
      </c>
      <c r="L1687" s="151" t="s">
        <v>302</v>
      </c>
      <c r="M1687">
        <f>IF(L1687="","",VLOOKUP(L1687,Продукция!B:L,11,0))</f>
        <v>0</v>
      </c>
      <c r="N1687" s="11" t="s">
        <v>873</v>
      </c>
      <c r="P1687" s="11" t="s">
        <v>340</v>
      </c>
      <c r="Q1687" s="11" t="s">
        <v>854</v>
      </c>
      <c r="R1687" s="153" t="s">
        <v>5003</v>
      </c>
      <c r="S1687" s="11">
        <v>18</v>
      </c>
      <c r="T1687" s="11" t="s">
        <v>5232</v>
      </c>
      <c r="V1687" s="14">
        <v>45718</v>
      </c>
      <c r="Z1687" s="11" t="s">
        <v>4823</v>
      </c>
      <c r="AA1687" s="15">
        <v>0.55208333333333337</v>
      </c>
      <c r="AB1687" t="str">
        <f>IF(L1687="","",VLOOKUP(L1687&amp;I1687,Продукция!A:I,9,0))</f>
        <v>рекомендация производителя набора</v>
      </c>
      <c r="AC1687" s="14">
        <v>45729</v>
      </c>
      <c r="AD1687" s="11" t="s">
        <v>2676</v>
      </c>
      <c r="AE1687" s="11" t="s">
        <v>4823</v>
      </c>
      <c r="AF1687" t="str">
        <f>IF(AD1687="","",VLOOKUP(AD1687,'Сотрудники и ссылки'!A:B,2,0))</f>
        <v>Серолог</v>
      </c>
      <c r="AG1687">
        <f>IF(AD1687="","",VLOOKUP(AD1687,'Сотрудники и ссылки'!A:C,3,0))</f>
        <v>20007746</v>
      </c>
      <c r="AH1687" s="11" t="s">
        <v>2676</v>
      </c>
      <c r="AI1687" t="str">
        <f>IF(AH1687="","",VLOOKUP(AH1687,'Сотрудники и ссылки'!A:B,2,0))</f>
        <v>Серолог</v>
      </c>
      <c r="AJ1687">
        <f>IF(AH1687="","",VLOOKUP(AH1687,'Сотрудники и ссылки'!A:C,3,0))</f>
        <v>20007746</v>
      </c>
      <c r="AK1687" s="14">
        <v>45729</v>
      </c>
      <c r="AL1687" s="2">
        <f>IF(AK1687="","",AK1687+VLOOKUP(I1687,'Вид исследования'!B:E,4,0))</f>
        <v>45730</v>
      </c>
      <c r="AM1687" s="2">
        <f>IF(AK1687="","",AK1687+VLOOKUP(I1687,'Вид исследования'!B:F,5,0))</f>
        <v>45730</v>
      </c>
      <c r="AN1687" s="14">
        <v>45729</v>
      </c>
      <c r="AP1687" s="11" t="s">
        <v>189</v>
      </c>
      <c r="AQ1687" t="str">
        <f>IFERROR(IF(L1687="","",VLOOKUP(L1687&amp;I1687,Продукция!A:K,11,0)),"обратитесь к админ справочника")</f>
        <v>согласно рекомендациям производителя теста</v>
      </c>
      <c r="AR1687" s="11" t="s">
        <v>4823</v>
      </c>
      <c r="AS1687" t="str">
        <f>IFERROR(IF(L1687="","",VLOOKUP(L1687&amp;I1687,Продукция!A:J,10,0)),"обратитесь к админ справочника")</f>
        <v>инструкция тест- ситема Биочек СК -116</v>
      </c>
      <c r="AT1687" s="11" t="s">
        <v>4823</v>
      </c>
      <c r="AU1687" s="11" t="s">
        <v>4823</v>
      </c>
      <c r="AV1687" s="11" t="s">
        <v>2676</v>
      </c>
      <c r="AW1687" s="11" t="s">
        <v>4824</v>
      </c>
      <c r="AX1687" s="11" t="s">
        <v>506</v>
      </c>
      <c r="AY1687" s="11" t="s">
        <v>1117</v>
      </c>
      <c r="AZ1687" s="11">
        <v>106</v>
      </c>
      <c r="BA1687" s="11">
        <v>39</v>
      </c>
      <c r="BC1687" s="11" t="s">
        <v>4992</v>
      </c>
    </row>
    <row r="1688" spans="1:55" x14ac:dyDescent="0.25">
      <c r="A1688" t="str">
        <f t="shared" si="32"/>
        <v>С/475NDV (BioChek) болезнь Ньюкасла уровень антител</v>
      </c>
      <c r="B1688" t="str">
        <f>IF(E1688="","",INDEX(Лаборатории!A:A,MATCH('Производственный контроль'!E1688,Лаборатории!B:B,0)))</f>
        <v xml:space="preserve">КУРИНОЕ ЦАРСТВО АО </v>
      </c>
      <c r="C1688" t="str">
        <f>IF(E1688="","",VLOOKUP(E1688,Лаборатории!B:D,3,0))</f>
        <v>U377_CHL</v>
      </c>
      <c r="D1688" s="12">
        <v>45726</v>
      </c>
      <c r="E1688" s="11" t="s">
        <v>793</v>
      </c>
      <c r="F1688" s="11" t="s">
        <v>371</v>
      </c>
      <c r="G1688" s="11" t="s">
        <v>506</v>
      </c>
      <c r="H1688" s="11" t="s">
        <v>262</v>
      </c>
      <c r="I1688" s="11" t="s">
        <v>3424</v>
      </c>
      <c r="J1688" t="str">
        <f>IF(L1688="","",VLOOKUP(L1688,Продукция!B:D,3,0))</f>
        <v>Биологический_материал</v>
      </c>
      <c r="K1688" t="str">
        <f>IF(L1688="","",VLOOKUP(L1688,Продукция!B:C,2,0))</f>
        <v>Сыворотка крови</v>
      </c>
      <c r="L1688" s="151" t="s">
        <v>302</v>
      </c>
      <c r="M1688">
        <f>IF(L1688="","",VLOOKUP(L1688,Продукция!B:L,11,0))</f>
        <v>0</v>
      </c>
      <c r="N1688" s="11" t="s">
        <v>873</v>
      </c>
      <c r="P1688" s="11" t="s">
        <v>340</v>
      </c>
      <c r="Q1688" s="11" t="s">
        <v>854</v>
      </c>
      <c r="R1688" s="153" t="s">
        <v>5009</v>
      </c>
      <c r="S1688" s="11">
        <v>18</v>
      </c>
      <c r="T1688" s="11" t="s">
        <v>5232</v>
      </c>
      <c r="V1688" s="14">
        <v>45720</v>
      </c>
      <c r="Z1688" s="11" t="s">
        <v>4823</v>
      </c>
      <c r="AA1688" s="15">
        <v>0.55208333333333337</v>
      </c>
      <c r="AB1688" t="str">
        <f>IF(L1688="","",VLOOKUP(L1688&amp;I1688,Продукция!A:I,9,0))</f>
        <v>рекомендация производителя набора</v>
      </c>
      <c r="AC1688" s="14">
        <v>45729</v>
      </c>
      <c r="AD1688" s="11" t="s">
        <v>2676</v>
      </c>
      <c r="AE1688" s="11" t="s">
        <v>4823</v>
      </c>
      <c r="AF1688" t="str">
        <f>IF(AD1688="","",VLOOKUP(AD1688,'Сотрудники и ссылки'!A:B,2,0))</f>
        <v>Серолог</v>
      </c>
      <c r="AG1688">
        <f>IF(AD1688="","",VLOOKUP(AD1688,'Сотрудники и ссылки'!A:C,3,0))</f>
        <v>20007746</v>
      </c>
      <c r="AH1688" s="11" t="s">
        <v>2676</v>
      </c>
      <c r="AI1688" t="str">
        <f>IF(AH1688="","",VLOOKUP(AH1688,'Сотрудники и ссылки'!A:B,2,0))</f>
        <v>Серолог</v>
      </c>
      <c r="AJ1688">
        <f>IF(AH1688="","",VLOOKUP(AH1688,'Сотрудники и ссылки'!A:C,3,0))</f>
        <v>20007746</v>
      </c>
      <c r="AK1688" s="14">
        <v>45729</v>
      </c>
      <c r="AL1688" s="2">
        <f>IF(AK1688="","",AK1688+VLOOKUP(I1688,'Вид исследования'!B:E,4,0))</f>
        <v>45730</v>
      </c>
      <c r="AM1688" s="2">
        <f>IF(AK1688="","",AK1688+VLOOKUP(I1688,'Вид исследования'!B:F,5,0))</f>
        <v>45730</v>
      </c>
      <c r="AN1688" s="14">
        <v>45729</v>
      </c>
      <c r="AP1688" s="11" t="s">
        <v>189</v>
      </c>
      <c r="AQ1688" t="str">
        <f>IFERROR(IF(L1688="","",VLOOKUP(L1688&amp;I1688,Продукция!A:K,11,0)),"обратитесь к админ справочника")</f>
        <v>согласно рекомендациям производителя теста</v>
      </c>
      <c r="AR1688" s="11" t="s">
        <v>4823</v>
      </c>
      <c r="AS1688" t="str">
        <f>IFERROR(IF(L1688="","",VLOOKUP(L1688&amp;I1688,Продукция!A:J,10,0)),"обратитесь к админ справочника")</f>
        <v>инструкция тест- ситема Биочек СК -116</v>
      </c>
      <c r="AT1688" s="11" t="s">
        <v>4823</v>
      </c>
      <c r="AU1688" s="11" t="s">
        <v>4823</v>
      </c>
      <c r="AV1688" s="11" t="s">
        <v>2676</v>
      </c>
      <c r="AW1688" s="11" t="s">
        <v>4824</v>
      </c>
      <c r="AX1688" s="11" t="s">
        <v>506</v>
      </c>
      <c r="AY1688" s="11" t="s">
        <v>1111</v>
      </c>
      <c r="AZ1688" s="11">
        <v>106</v>
      </c>
      <c r="BA1688" s="11">
        <v>39</v>
      </c>
      <c r="BC1688" s="11" t="s">
        <v>4992</v>
      </c>
    </row>
    <row r="1689" spans="1:55" x14ac:dyDescent="0.25">
      <c r="A1689" t="str">
        <f t="shared" si="32"/>
        <v>С/475NDV (BioChek) болезнь Ньюкасла уровень антител</v>
      </c>
      <c r="B1689" t="str">
        <f>IF(E1689="","",INDEX(Лаборатории!A:A,MATCH('Производственный контроль'!E1689,Лаборатории!B:B,0)))</f>
        <v xml:space="preserve">КУРИНОЕ ЦАРСТВО АО </v>
      </c>
      <c r="C1689" t="str">
        <f>IF(E1689="","",VLOOKUP(E1689,Лаборатории!B:D,3,0))</f>
        <v>U377_CHL</v>
      </c>
      <c r="D1689" s="12">
        <v>45726</v>
      </c>
      <c r="E1689" s="11" t="s">
        <v>793</v>
      </c>
      <c r="F1689" s="11" t="s">
        <v>371</v>
      </c>
      <c r="G1689" s="11" t="s">
        <v>506</v>
      </c>
      <c r="H1689" s="11" t="s">
        <v>262</v>
      </c>
      <c r="I1689" s="11" t="s">
        <v>3424</v>
      </c>
      <c r="J1689" t="str">
        <f>IF(L1689="","",VLOOKUP(L1689,Продукция!B:D,3,0))</f>
        <v>Биологический_материал</v>
      </c>
      <c r="K1689" t="str">
        <f>IF(L1689="","",VLOOKUP(L1689,Продукция!B:C,2,0))</f>
        <v>Сыворотка крови</v>
      </c>
      <c r="L1689" s="151" t="s">
        <v>302</v>
      </c>
      <c r="M1689">
        <f>IF(L1689="","",VLOOKUP(L1689,Продукция!B:L,11,0))</f>
        <v>0</v>
      </c>
      <c r="N1689" s="11" t="s">
        <v>873</v>
      </c>
      <c r="P1689" s="11" t="s">
        <v>340</v>
      </c>
      <c r="Q1689" s="11" t="s">
        <v>854</v>
      </c>
      <c r="R1689" s="153" t="s">
        <v>4994</v>
      </c>
      <c r="S1689" s="11">
        <v>18</v>
      </c>
      <c r="T1689" s="11" t="s">
        <v>5232</v>
      </c>
      <c r="V1689" s="14">
        <v>45717</v>
      </c>
      <c r="Z1689" s="11" t="s">
        <v>4823</v>
      </c>
      <c r="AA1689" s="15">
        <v>0.55208333333333337</v>
      </c>
      <c r="AB1689" t="str">
        <f>IF(L1689="","",VLOOKUP(L1689&amp;I1689,Продукция!A:I,9,0))</f>
        <v>рекомендация производителя набора</v>
      </c>
      <c r="AC1689" s="14">
        <v>45729</v>
      </c>
      <c r="AD1689" s="11" t="s">
        <v>2676</v>
      </c>
      <c r="AE1689" s="11" t="s">
        <v>4823</v>
      </c>
      <c r="AF1689" t="str">
        <f>IF(AD1689="","",VLOOKUP(AD1689,'Сотрудники и ссылки'!A:B,2,0))</f>
        <v>Серолог</v>
      </c>
      <c r="AG1689">
        <f>IF(AD1689="","",VLOOKUP(AD1689,'Сотрудники и ссылки'!A:C,3,0))</f>
        <v>20007746</v>
      </c>
      <c r="AH1689" s="11" t="s">
        <v>2676</v>
      </c>
      <c r="AI1689" t="str">
        <f>IF(AH1689="","",VLOOKUP(AH1689,'Сотрудники и ссылки'!A:B,2,0))</f>
        <v>Серолог</v>
      </c>
      <c r="AJ1689">
        <f>IF(AH1689="","",VLOOKUP(AH1689,'Сотрудники и ссылки'!A:C,3,0))</f>
        <v>20007746</v>
      </c>
      <c r="AK1689" s="14">
        <v>45729</v>
      </c>
      <c r="AL1689" s="2">
        <f>IF(AK1689="","",AK1689+VLOOKUP(I1689,'Вид исследования'!B:E,4,0))</f>
        <v>45730</v>
      </c>
      <c r="AM1689" s="2">
        <f>IF(AK1689="","",AK1689+VLOOKUP(I1689,'Вид исследования'!B:F,5,0))</f>
        <v>45730</v>
      </c>
      <c r="AN1689" s="14">
        <v>45729</v>
      </c>
      <c r="AP1689" s="11" t="s">
        <v>189</v>
      </c>
      <c r="AQ1689" t="str">
        <f>IFERROR(IF(L1689="","",VLOOKUP(L1689&amp;I1689,Продукция!A:K,11,0)),"обратитесь к админ справочника")</f>
        <v>согласно рекомендациям производителя теста</v>
      </c>
      <c r="AR1689" s="11" t="s">
        <v>4823</v>
      </c>
      <c r="AS1689" t="str">
        <f>IFERROR(IF(L1689="","",VLOOKUP(L1689&amp;I1689,Продукция!A:J,10,0)),"обратитесь к админ справочника")</f>
        <v>инструкция тест- ситема Биочек СК -116</v>
      </c>
      <c r="AT1689" s="11" t="s">
        <v>4823</v>
      </c>
      <c r="AU1689" s="11" t="s">
        <v>4823</v>
      </c>
      <c r="AV1689" s="11" t="s">
        <v>2676</v>
      </c>
      <c r="AW1689" s="11" t="s">
        <v>4824</v>
      </c>
      <c r="AX1689" s="11" t="s">
        <v>506</v>
      </c>
      <c r="AY1689" s="11" t="s">
        <v>1120</v>
      </c>
      <c r="AZ1689" s="11">
        <v>106</v>
      </c>
      <c r="BA1689" s="11">
        <v>39</v>
      </c>
      <c r="BC1689" s="11" t="s">
        <v>4992</v>
      </c>
    </row>
    <row r="1690" spans="1:55" x14ac:dyDescent="0.25">
      <c r="A1690" t="str">
        <f t="shared" si="32"/>
        <v>С/475NDV (BioChek) болезнь Ньюкасла уровень антител</v>
      </c>
      <c r="B1690" t="str">
        <f>IF(E1690="","",INDEX(Лаборатории!A:A,MATCH('Производственный контроль'!E1690,Лаборатории!B:B,0)))</f>
        <v xml:space="preserve">КУРИНОЕ ЦАРСТВО АО </v>
      </c>
      <c r="C1690" t="str">
        <f>IF(E1690="","",VLOOKUP(E1690,Лаборатории!B:D,3,0))</f>
        <v>U377_CHL</v>
      </c>
      <c r="D1690" s="12">
        <v>45726</v>
      </c>
      <c r="E1690" s="11" t="s">
        <v>793</v>
      </c>
      <c r="F1690" s="11" t="s">
        <v>371</v>
      </c>
      <c r="G1690" s="11" t="s">
        <v>506</v>
      </c>
      <c r="H1690" s="11" t="s">
        <v>262</v>
      </c>
      <c r="I1690" s="11" t="s">
        <v>3424</v>
      </c>
      <c r="J1690" t="str">
        <f>IF(L1690="","",VLOOKUP(L1690,Продукция!B:D,3,0))</f>
        <v>Биологический_материал</v>
      </c>
      <c r="K1690" t="str">
        <f>IF(L1690="","",VLOOKUP(L1690,Продукция!B:C,2,0))</f>
        <v>Сыворотка крови</v>
      </c>
      <c r="L1690" s="151" t="s">
        <v>302</v>
      </c>
      <c r="M1690">
        <f>IF(L1690="","",VLOOKUP(L1690,Продукция!B:L,11,0))</f>
        <v>0</v>
      </c>
      <c r="N1690" s="11" t="s">
        <v>873</v>
      </c>
      <c r="P1690" s="11" t="s">
        <v>340</v>
      </c>
      <c r="Q1690" s="11" t="s">
        <v>854</v>
      </c>
      <c r="R1690" s="153" t="s">
        <v>5004</v>
      </c>
      <c r="S1690" s="11">
        <v>18</v>
      </c>
      <c r="T1690" s="11" t="s">
        <v>5232</v>
      </c>
      <c r="V1690" s="14">
        <v>45719</v>
      </c>
      <c r="Z1690" s="11" t="s">
        <v>4823</v>
      </c>
      <c r="AA1690" s="15">
        <v>0.55208333333333337</v>
      </c>
      <c r="AB1690" t="str">
        <f>IF(L1690="","",VLOOKUP(L1690&amp;I1690,Продукция!A:I,9,0))</f>
        <v>рекомендация производителя набора</v>
      </c>
      <c r="AC1690" s="14">
        <v>45729</v>
      </c>
      <c r="AD1690" s="11" t="s">
        <v>2676</v>
      </c>
      <c r="AE1690" s="11" t="s">
        <v>4823</v>
      </c>
      <c r="AF1690" t="str">
        <f>IF(AD1690="","",VLOOKUP(AD1690,'Сотрудники и ссылки'!A:B,2,0))</f>
        <v>Серолог</v>
      </c>
      <c r="AG1690">
        <f>IF(AD1690="","",VLOOKUP(AD1690,'Сотрудники и ссылки'!A:C,3,0))</f>
        <v>20007746</v>
      </c>
      <c r="AH1690" s="11" t="s">
        <v>2676</v>
      </c>
      <c r="AI1690" t="str">
        <f>IF(AH1690="","",VLOOKUP(AH1690,'Сотрудники и ссылки'!A:B,2,0))</f>
        <v>Серолог</v>
      </c>
      <c r="AJ1690">
        <f>IF(AH1690="","",VLOOKUP(AH1690,'Сотрудники и ссылки'!A:C,3,0))</f>
        <v>20007746</v>
      </c>
      <c r="AK1690" s="14">
        <v>45729</v>
      </c>
      <c r="AL1690" s="2">
        <f>IF(AK1690="","",AK1690+VLOOKUP(I1690,'Вид исследования'!B:E,4,0))</f>
        <v>45730</v>
      </c>
      <c r="AM1690" s="2">
        <f>IF(AK1690="","",AK1690+VLOOKUP(I1690,'Вид исследования'!B:F,5,0))</f>
        <v>45730</v>
      </c>
      <c r="AN1690" s="14">
        <v>45729</v>
      </c>
      <c r="AP1690" s="11" t="s">
        <v>189</v>
      </c>
      <c r="AQ1690" t="str">
        <f>IFERROR(IF(L1690="","",VLOOKUP(L1690&amp;I1690,Продукция!A:K,11,0)),"обратитесь к админ справочника")</f>
        <v>согласно рекомендациям производителя теста</v>
      </c>
      <c r="AR1690" s="11" t="s">
        <v>4823</v>
      </c>
      <c r="AS1690" t="str">
        <f>IFERROR(IF(L1690="","",VLOOKUP(L1690&amp;I1690,Продукция!A:J,10,0)),"обратитесь к админ справочника")</f>
        <v>инструкция тест- ситема Биочек СК -116</v>
      </c>
      <c r="AT1690" s="11" t="s">
        <v>4823</v>
      </c>
      <c r="AU1690" s="11" t="s">
        <v>4823</v>
      </c>
      <c r="AV1690" s="11" t="s">
        <v>2676</v>
      </c>
      <c r="AW1690" s="11" t="s">
        <v>4824</v>
      </c>
      <c r="AX1690" s="11" t="s">
        <v>506</v>
      </c>
      <c r="AY1690" s="11" t="s">
        <v>1116</v>
      </c>
      <c r="AZ1690" s="11">
        <v>106</v>
      </c>
      <c r="BA1690" s="11">
        <v>39</v>
      </c>
      <c r="BC1690" s="11" t="s">
        <v>4992</v>
      </c>
    </row>
    <row r="1691" spans="1:55" x14ac:dyDescent="0.25">
      <c r="A1691" t="str">
        <f t="shared" si="32"/>
        <v>С/484Болезнь Ньюкасла уровень антител</v>
      </c>
      <c r="B1691" t="str">
        <f>IF(E1691="","",INDEX(Лаборатории!A:A,MATCH('Производственный контроль'!E1691,Лаборатории!B:B,0)))</f>
        <v xml:space="preserve">КУРИНОЕ ЦАРСТВО АО </v>
      </c>
      <c r="C1691" t="str">
        <f>IF(E1691="","",VLOOKUP(E1691,Лаборатории!B:D,3,0))</f>
        <v>U377_CHL</v>
      </c>
      <c r="D1691" s="12">
        <v>45726</v>
      </c>
      <c r="E1691" s="11" t="s">
        <v>793</v>
      </c>
      <c r="F1691" s="11" t="s">
        <v>371</v>
      </c>
      <c r="G1691" s="11" t="s">
        <v>506</v>
      </c>
      <c r="H1691" s="11" t="s">
        <v>312</v>
      </c>
      <c r="I1691" s="11" t="s">
        <v>3434</v>
      </c>
      <c r="J1691" t="str">
        <f>IF(L1691="","",VLOOKUP(L1691,Продукция!B:D,3,0))</f>
        <v>Биологический_материал</v>
      </c>
      <c r="K1691" t="str">
        <f>IF(L1691="","",VLOOKUP(L1691,Продукция!B:C,2,0))</f>
        <v>Сыворотка крови</v>
      </c>
      <c r="L1691" s="151" t="s">
        <v>302</v>
      </c>
      <c r="M1691">
        <f>IF(L1691="","",VLOOKUP(L1691,Продукция!B:L,11,0))</f>
        <v>0</v>
      </c>
      <c r="N1691" s="11" t="s">
        <v>873</v>
      </c>
      <c r="P1691" s="11" t="s">
        <v>340</v>
      </c>
      <c r="Q1691" s="11" t="s">
        <v>854</v>
      </c>
      <c r="R1691" s="153" t="s">
        <v>5233</v>
      </c>
      <c r="S1691" s="11">
        <v>20</v>
      </c>
      <c r="T1691" s="11" t="s">
        <v>5241</v>
      </c>
      <c r="V1691" s="14">
        <v>45723</v>
      </c>
      <c r="Z1691" s="11" t="s">
        <v>4823</v>
      </c>
      <c r="AA1691" s="15">
        <v>0.68402777777777779</v>
      </c>
      <c r="AB1691" t="str">
        <f>IF(L1691="","",VLOOKUP(L1691&amp;I1691,Продукция!A:I,9,0))</f>
        <v>рекомендация производителя набора</v>
      </c>
      <c r="AC1691" s="14">
        <v>45728</v>
      </c>
      <c r="AD1691" s="11" t="s">
        <v>2676</v>
      </c>
      <c r="AE1691" s="11" t="s">
        <v>4823</v>
      </c>
      <c r="AF1691" t="str">
        <f>IF(AD1691="","",VLOOKUP(AD1691,'Сотрудники и ссылки'!A:B,2,0))</f>
        <v>Серолог</v>
      </c>
      <c r="AG1691">
        <f>IF(AD1691="","",VLOOKUP(AD1691,'Сотрудники и ссылки'!A:C,3,0))</f>
        <v>20007746</v>
      </c>
      <c r="AH1691" s="11" t="s">
        <v>2676</v>
      </c>
      <c r="AI1691" t="str">
        <f>IF(AH1691="","",VLOOKUP(AH1691,'Сотрудники и ссылки'!A:B,2,0))</f>
        <v>Серолог</v>
      </c>
      <c r="AJ1691">
        <f>IF(AH1691="","",VLOOKUP(AH1691,'Сотрудники и ссылки'!A:C,3,0))</f>
        <v>20007746</v>
      </c>
      <c r="AK1691" s="14">
        <v>45728</v>
      </c>
      <c r="AL1691" s="2">
        <f>IF(AK1691="","",AK1691+VLOOKUP(I1691,'Вид исследования'!B:E,4,0))</f>
        <v>45729</v>
      </c>
      <c r="AM1691" s="2">
        <f>IF(AK1691="","",AK1691+VLOOKUP(I1691,'Вид исследования'!B:F,5,0))</f>
        <v>45729</v>
      </c>
      <c r="AN1691" s="14">
        <v>45728</v>
      </c>
      <c r="AP1691" s="11" t="s">
        <v>189</v>
      </c>
      <c r="AQ1691" t="str">
        <f>IFERROR(IF(L1691="","",VLOOKUP(L1691&amp;I1691,Продукция!A:K,11,0)),"обратитесь к админ справочника")</f>
        <v>согласно рекомендациям производителя теста</v>
      </c>
      <c r="AR1691" s="11" t="s">
        <v>4823</v>
      </c>
      <c r="AS1691" t="str">
        <f>IFERROR(IF(L1691="","",VLOOKUP(L1691&amp;I1691,Продукция!A:J,10,0)),"обратитесь к админ справочника")</f>
        <v>инструкция по применению набора РЗГА Ньюкасла</v>
      </c>
      <c r="AT1691" s="11" t="s">
        <v>4823</v>
      </c>
      <c r="AU1691" s="11" t="s">
        <v>4823</v>
      </c>
      <c r="AV1691" s="11" t="s">
        <v>2676</v>
      </c>
      <c r="AW1691" s="11" t="s">
        <v>4824</v>
      </c>
      <c r="AX1691" s="11" t="s">
        <v>506</v>
      </c>
      <c r="AY1691" s="11" t="s">
        <v>1146</v>
      </c>
      <c r="AZ1691" s="11">
        <v>107</v>
      </c>
      <c r="BA1691" s="11">
        <v>1</v>
      </c>
      <c r="BC1691" s="11" t="s">
        <v>4992</v>
      </c>
    </row>
    <row r="1692" spans="1:55" x14ac:dyDescent="0.25">
      <c r="A1692" t="str">
        <f t="shared" si="32"/>
        <v>С/484Болезнь Ньюкасла уровень антител</v>
      </c>
      <c r="B1692" t="str">
        <f>IF(E1692="","",INDEX(Лаборатории!A:A,MATCH('Производственный контроль'!E1692,Лаборатории!B:B,0)))</f>
        <v xml:space="preserve">КУРИНОЕ ЦАРСТВО АО </v>
      </c>
      <c r="C1692" t="str">
        <f>IF(E1692="","",VLOOKUP(E1692,Лаборатории!B:D,3,0))</f>
        <v>U377_CHL</v>
      </c>
      <c r="D1692" s="12">
        <v>45726</v>
      </c>
      <c r="E1692" s="11" t="s">
        <v>793</v>
      </c>
      <c r="F1692" s="11" t="s">
        <v>371</v>
      </c>
      <c r="G1692" s="11" t="s">
        <v>506</v>
      </c>
      <c r="H1692" s="11" t="s">
        <v>312</v>
      </c>
      <c r="I1692" s="11" t="s">
        <v>3434</v>
      </c>
      <c r="J1692" t="str">
        <f>IF(L1692="","",VLOOKUP(L1692,Продукция!B:D,3,0))</f>
        <v>Биологический_материал</v>
      </c>
      <c r="K1692" t="str">
        <f>IF(L1692="","",VLOOKUP(L1692,Продукция!B:C,2,0))</f>
        <v>Сыворотка крови</v>
      </c>
      <c r="L1692" s="151" t="s">
        <v>302</v>
      </c>
      <c r="M1692">
        <f>IF(L1692="","",VLOOKUP(L1692,Продукция!B:L,11,0))</f>
        <v>0</v>
      </c>
      <c r="N1692" s="11" t="s">
        <v>873</v>
      </c>
      <c r="P1692" s="11" t="s">
        <v>340</v>
      </c>
      <c r="Q1692" s="11" t="s">
        <v>854</v>
      </c>
      <c r="R1692" s="153" t="s">
        <v>5234</v>
      </c>
      <c r="S1692" s="11">
        <v>20</v>
      </c>
      <c r="T1692" s="11" t="s">
        <v>5241</v>
      </c>
      <c r="V1692" s="14">
        <v>45725</v>
      </c>
      <c r="Z1692" s="11" t="s">
        <v>4823</v>
      </c>
      <c r="AA1692" s="15">
        <v>0.68402777777777779</v>
      </c>
      <c r="AB1692" t="str">
        <f>IF(L1692="","",VLOOKUP(L1692&amp;I1692,Продукция!A:I,9,0))</f>
        <v>рекомендация производителя набора</v>
      </c>
      <c r="AC1692" s="14">
        <v>45728</v>
      </c>
      <c r="AD1692" s="11" t="s">
        <v>2676</v>
      </c>
      <c r="AE1692" s="11" t="s">
        <v>4823</v>
      </c>
      <c r="AF1692" t="str">
        <f>IF(AD1692="","",VLOOKUP(AD1692,'Сотрудники и ссылки'!A:B,2,0))</f>
        <v>Серолог</v>
      </c>
      <c r="AG1692">
        <f>IF(AD1692="","",VLOOKUP(AD1692,'Сотрудники и ссылки'!A:C,3,0))</f>
        <v>20007746</v>
      </c>
      <c r="AH1692" s="11" t="s">
        <v>2676</v>
      </c>
      <c r="AI1692" t="str">
        <f>IF(AH1692="","",VLOOKUP(AH1692,'Сотрудники и ссылки'!A:B,2,0))</f>
        <v>Серолог</v>
      </c>
      <c r="AJ1692">
        <f>IF(AH1692="","",VLOOKUP(AH1692,'Сотрудники и ссылки'!A:C,3,0))</f>
        <v>20007746</v>
      </c>
      <c r="AK1692" s="14">
        <v>45728</v>
      </c>
      <c r="AL1692" s="2">
        <f>IF(AK1692="","",AK1692+VLOOKUP(I1692,'Вид исследования'!B:E,4,0))</f>
        <v>45729</v>
      </c>
      <c r="AM1692" s="2">
        <f>IF(AK1692="","",AK1692+VLOOKUP(I1692,'Вид исследования'!B:F,5,0))</f>
        <v>45729</v>
      </c>
      <c r="AN1692" s="14">
        <v>45728</v>
      </c>
      <c r="AP1692" s="11" t="s">
        <v>189</v>
      </c>
      <c r="AQ1692" t="str">
        <f>IFERROR(IF(L1692="","",VLOOKUP(L1692&amp;I1692,Продукция!A:K,11,0)),"обратитесь к админ справочника")</f>
        <v>согласно рекомендациям производителя теста</v>
      </c>
      <c r="AR1692" s="11" t="s">
        <v>4823</v>
      </c>
      <c r="AS1692" t="str">
        <f>IFERROR(IF(L1692="","",VLOOKUP(L1692&amp;I1692,Продукция!A:J,10,0)),"обратитесь к админ справочника")</f>
        <v>инструкция по применению набора РЗГА Ньюкасла</v>
      </c>
      <c r="AT1692" s="11" t="s">
        <v>4823</v>
      </c>
      <c r="AU1692" s="11" t="s">
        <v>4823</v>
      </c>
      <c r="AV1692" s="11" t="s">
        <v>2676</v>
      </c>
      <c r="AW1692" s="11" t="s">
        <v>4824</v>
      </c>
      <c r="AX1692" s="11" t="s">
        <v>506</v>
      </c>
      <c r="AY1692" s="11" t="s">
        <v>1142</v>
      </c>
      <c r="AZ1692" s="11">
        <v>107</v>
      </c>
      <c r="BA1692" s="11">
        <v>1</v>
      </c>
      <c r="BC1692" s="11" t="s">
        <v>4992</v>
      </c>
    </row>
    <row r="1693" spans="1:55" x14ac:dyDescent="0.25">
      <c r="A1693" t="str">
        <f t="shared" si="32"/>
        <v>С/484Вирус гриппа птиц подтипа H9 уровень антител (ВНИИЗЖ)</v>
      </c>
      <c r="B1693" t="str">
        <f>IF(E1693="","",INDEX(Лаборатории!A:A,MATCH('Производственный контроль'!E1693,Лаборатории!B:B,0)))</f>
        <v xml:space="preserve">КУРИНОЕ ЦАРСТВО АО </v>
      </c>
      <c r="C1693" t="str">
        <f>IF(E1693="","",VLOOKUP(E1693,Лаборатории!B:D,3,0))</f>
        <v>U377_CHL</v>
      </c>
      <c r="D1693" s="12">
        <v>45726</v>
      </c>
      <c r="E1693" s="11" t="s">
        <v>793</v>
      </c>
      <c r="F1693" s="11" t="s">
        <v>371</v>
      </c>
      <c r="G1693" s="11" t="s">
        <v>506</v>
      </c>
      <c r="H1693" s="11" t="s">
        <v>312</v>
      </c>
      <c r="I1693" s="11" t="s">
        <v>3435</v>
      </c>
      <c r="J1693" t="str">
        <f>IF(L1693="","",VLOOKUP(L1693,Продукция!B:D,3,0))</f>
        <v>Биологический_материал</v>
      </c>
      <c r="K1693" t="str">
        <f>IF(L1693="","",VLOOKUP(L1693,Продукция!B:C,2,0))</f>
        <v>Сыворотка крови</v>
      </c>
      <c r="L1693" s="151" t="s">
        <v>302</v>
      </c>
      <c r="M1693">
        <f>IF(L1693="","",VLOOKUP(L1693,Продукция!B:L,11,0))</f>
        <v>0</v>
      </c>
      <c r="N1693" s="11" t="s">
        <v>873</v>
      </c>
      <c r="P1693" s="11" t="s">
        <v>340</v>
      </c>
      <c r="Q1693" s="11" t="s">
        <v>854</v>
      </c>
      <c r="R1693" s="153" t="s">
        <v>5233</v>
      </c>
      <c r="S1693" s="11">
        <v>20</v>
      </c>
      <c r="T1693" s="11" t="s">
        <v>5241</v>
      </c>
      <c r="V1693" s="14">
        <v>45723</v>
      </c>
      <c r="Z1693" s="11" t="s">
        <v>4823</v>
      </c>
      <c r="AA1693" s="15">
        <v>0.68402777777777779</v>
      </c>
      <c r="AB1693" t="str">
        <f>IF(L1693="","",VLOOKUP(L1693&amp;I1693,Продукция!A:I,9,0))</f>
        <v>рекомендация производителя набора</v>
      </c>
      <c r="AC1693" s="14">
        <v>45728</v>
      </c>
      <c r="AD1693" s="11" t="s">
        <v>2676</v>
      </c>
      <c r="AE1693" s="11" t="s">
        <v>4823</v>
      </c>
      <c r="AF1693" t="str">
        <f>IF(AD1693="","",VLOOKUP(AD1693,'Сотрудники и ссылки'!A:B,2,0))</f>
        <v>Серолог</v>
      </c>
      <c r="AG1693">
        <f>IF(AD1693="","",VLOOKUP(AD1693,'Сотрудники и ссылки'!A:C,3,0))</f>
        <v>20007746</v>
      </c>
      <c r="AH1693" s="11" t="s">
        <v>2676</v>
      </c>
      <c r="AI1693" t="str">
        <f>IF(AH1693="","",VLOOKUP(AH1693,'Сотрудники и ссылки'!A:B,2,0))</f>
        <v>Серолог</v>
      </c>
      <c r="AJ1693">
        <f>IF(AH1693="","",VLOOKUP(AH1693,'Сотрудники и ссылки'!A:C,3,0))</f>
        <v>20007746</v>
      </c>
      <c r="AK1693" s="14">
        <v>45728</v>
      </c>
      <c r="AL1693" s="2">
        <f>IF(AK1693="","",AK1693+VLOOKUP(I1693,'Вид исследования'!B:E,4,0))</f>
        <v>45729</v>
      </c>
      <c r="AM1693" s="2">
        <f>IF(AK1693="","",AK1693+VLOOKUP(I1693,'Вид исследования'!B:F,5,0))</f>
        <v>45729</v>
      </c>
      <c r="AN1693" s="14">
        <v>45728</v>
      </c>
      <c r="AP1693" s="11" t="s">
        <v>189</v>
      </c>
      <c r="AQ1693" t="str">
        <f>IFERROR(IF(L1693="","",VLOOKUP(L1693&amp;I1693,Продукция!A:K,11,0)),"обратитесь к админ справочника")</f>
        <v>согласно рекомендациям производителя теста</v>
      </c>
      <c r="AR1693" s="11" t="s">
        <v>4823</v>
      </c>
      <c r="AS1693" t="str">
        <f>IFERROR(IF(L1693="","",VLOOKUP(L1693&amp;I1693,Продукция!A:J,10,0)),"обратитесь к админ справочника")</f>
        <v>инструкция по применению набора AI, Н9</v>
      </c>
      <c r="AT1693" s="11" t="s">
        <v>4823</v>
      </c>
      <c r="AU1693" s="11" t="s">
        <v>4823</v>
      </c>
      <c r="AV1693" s="11" t="s">
        <v>2676</v>
      </c>
      <c r="AW1693" s="11" t="s">
        <v>4824</v>
      </c>
      <c r="AX1693" s="11" t="s">
        <v>506</v>
      </c>
      <c r="AY1693" s="11" t="s">
        <v>1146</v>
      </c>
      <c r="AZ1693" s="11">
        <v>107</v>
      </c>
      <c r="BA1693" s="11">
        <v>1</v>
      </c>
      <c r="BC1693" s="11" t="s">
        <v>4992</v>
      </c>
    </row>
    <row r="1694" spans="1:55" x14ac:dyDescent="0.25">
      <c r="A1694" t="str">
        <f t="shared" si="32"/>
        <v>С/484Вирус гриппа птиц подтипа H9 уровень антител (ВНИИЗЖ)</v>
      </c>
      <c r="B1694" t="str">
        <f>IF(E1694="","",INDEX(Лаборатории!A:A,MATCH('Производственный контроль'!E1694,Лаборатории!B:B,0)))</f>
        <v xml:space="preserve">КУРИНОЕ ЦАРСТВО АО </v>
      </c>
      <c r="C1694" t="str">
        <f>IF(E1694="","",VLOOKUP(E1694,Лаборатории!B:D,3,0))</f>
        <v>U377_CHL</v>
      </c>
      <c r="D1694" s="12">
        <v>45726</v>
      </c>
      <c r="E1694" s="11" t="s">
        <v>793</v>
      </c>
      <c r="F1694" s="11" t="s">
        <v>371</v>
      </c>
      <c r="G1694" s="11" t="s">
        <v>506</v>
      </c>
      <c r="H1694" s="11" t="s">
        <v>312</v>
      </c>
      <c r="I1694" s="11" t="s">
        <v>3435</v>
      </c>
      <c r="J1694" t="str">
        <f>IF(L1694="","",VLOOKUP(L1694,Продукция!B:D,3,0))</f>
        <v>Биологический_материал</v>
      </c>
      <c r="K1694" t="str">
        <f>IF(L1694="","",VLOOKUP(L1694,Продукция!B:C,2,0))</f>
        <v>Сыворотка крови</v>
      </c>
      <c r="L1694" s="151" t="s">
        <v>302</v>
      </c>
      <c r="M1694">
        <f>IF(L1694="","",VLOOKUP(L1694,Продукция!B:L,11,0))</f>
        <v>0</v>
      </c>
      <c r="N1694" s="11" t="s">
        <v>873</v>
      </c>
      <c r="P1694" s="11" t="s">
        <v>340</v>
      </c>
      <c r="Q1694" s="11" t="s">
        <v>854</v>
      </c>
      <c r="R1694" s="153" t="s">
        <v>5234</v>
      </c>
      <c r="S1694" s="11">
        <v>20</v>
      </c>
      <c r="T1694" s="11" t="s">
        <v>5241</v>
      </c>
      <c r="V1694" s="14">
        <v>45725</v>
      </c>
      <c r="Z1694" s="11" t="s">
        <v>4823</v>
      </c>
      <c r="AA1694" s="15">
        <v>0.68402777777777779</v>
      </c>
      <c r="AB1694" t="str">
        <f>IF(L1694="","",VLOOKUP(L1694&amp;I1694,Продукция!A:I,9,0))</f>
        <v>рекомендация производителя набора</v>
      </c>
      <c r="AC1694" s="14">
        <v>45728</v>
      </c>
      <c r="AD1694" s="11" t="s">
        <v>2676</v>
      </c>
      <c r="AE1694" s="11" t="s">
        <v>4823</v>
      </c>
      <c r="AF1694" t="str">
        <f>IF(AD1694="","",VLOOKUP(AD1694,'Сотрудники и ссылки'!A:B,2,0))</f>
        <v>Серолог</v>
      </c>
      <c r="AG1694">
        <f>IF(AD1694="","",VLOOKUP(AD1694,'Сотрудники и ссылки'!A:C,3,0))</f>
        <v>20007746</v>
      </c>
      <c r="AH1694" s="11" t="s">
        <v>2676</v>
      </c>
      <c r="AI1694" t="str">
        <f>IF(AH1694="","",VLOOKUP(AH1694,'Сотрудники и ссылки'!A:B,2,0))</f>
        <v>Серолог</v>
      </c>
      <c r="AJ1694">
        <f>IF(AH1694="","",VLOOKUP(AH1694,'Сотрудники и ссылки'!A:C,3,0))</f>
        <v>20007746</v>
      </c>
      <c r="AK1694" s="14">
        <v>45728</v>
      </c>
      <c r="AL1694" s="2">
        <f>IF(AK1694="","",AK1694+VLOOKUP(I1694,'Вид исследования'!B:E,4,0))</f>
        <v>45729</v>
      </c>
      <c r="AM1694" s="2">
        <f>IF(AK1694="","",AK1694+VLOOKUP(I1694,'Вид исследования'!B:F,5,0))</f>
        <v>45729</v>
      </c>
      <c r="AN1694" s="14">
        <v>45728</v>
      </c>
      <c r="AP1694" s="11" t="s">
        <v>189</v>
      </c>
      <c r="AQ1694" t="str">
        <f>IFERROR(IF(L1694="","",VLOOKUP(L1694&amp;I1694,Продукция!A:K,11,0)),"обратитесь к админ справочника")</f>
        <v>согласно рекомендациям производителя теста</v>
      </c>
      <c r="AR1694" s="11" t="s">
        <v>4823</v>
      </c>
      <c r="AS1694" t="str">
        <f>IFERROR(IF(L1694="","",VLOOKUP(L1694&amp;I1694,Продукция!A:J,10,0)),"обратитесь к админ справочника")</f>
        <v>инструкция по применению набора AI, Н9</v>
      </c>
      <c r="AT1694" s="11" t="s">
        <v>4823</v>
      </c>
      <c r="AU1694" s="11" t="s">
        <v>4823</v>
      </c>
      <c r="AV1694" s="11" t="s">
        <v>2676</v>
      </c>
      <c r="AW1694" s="11" t="s">
        <v>4824</v>
      </c>
      <c r="AX1694" s="11" t="s">
        <v>506</v>
      </c>
      <c r="AY1694" s="11" t="s">
        <v>1142</v>
      </c>
      <c r="AZ1694" s="11">
        <v>107</v>
      </c>
      <c r="BA1694" s="11">
        <v>1</v>
      </c>
      <c r="BC1694" s="11" t="s">
        <v>4992</v>
      </c>
    </row>
    <row r="1695" spans="1:55" x14ac:dyDescent="0.25">
      <c r="A1695" t="str">
        <f t="shared" si="32"/>
        <v>С/484Вирус гриппа птиц подтипа Н5 уровень антител (ВНИИЗЖ)</v>
      </c>
      <c r="B1695" t="str">
        <f>IF(E1695="","",INDEX(Лаборатории!A:A,MATCH('Производственный контроль'!E1695,Лаборатории!B:B,0)))</f>
        <v xml:space="preserve">КУРИНОЕ ЦАРСТВО АО </v>
      </c>
      <c r="C1695" t="str">
        <f>IF(E1695="","",VLOOKUP(E1695,Лаборатории!B:D,3,0))</f>
        <v>U377_CHL</v>
      </c>
      <c r="D1695" s="12">
        <v>45726</v>
      </c>
      <c r="E1695" s="11" t="s">
        <v>793</v>
      </c>
      <c r="F1695" s="11" t="s">
        <v>371</v>
      </c>
      <c r="G1695" s="11" t="s">
        <v>506</v>
      </c>
      <c r="H1695" s="11" t="s">
        <v>312</v>
      </c>
      <c r="I1695" s="11" t="s">
        <v>3437</v>
      </c>
      <c r="J1695" t="str">
        <f>IF(L1695="","",VLOOKUP(L1695,Продукция!B:D,3,0))</f>
        <v>Биологический_материал</v>
      </c>
      <c r="K1695" t="str">
        <f>IF(L1695="","",VLOOKUP(L1695,Продукция!B:C,2,0))</f>
        <v>Сыворотка крови</v>
      </c>
      <c r="L1695" s="151" t="s">
        <v>302</v>
      </c>
      <c r="M1695">
        <f>IF(L1695="","",VLOOKUP(L1695,Продукция!B:L,11,0))</f>
        <v>0</v>
      </c>
      <c r="N1695" s="11" t="s">
        <v>873</v>
      </c>
      <c r="P1695" s="11" t="s">
        <v>340</v>
      </c>
      <c r="Q1695" s="11" t="s">
        <v>854</v>
      </c>
      <c r="R1695" s="153" t="s">
        <v>5233</v>
      </c>
      <c r="S1695" s="11">
        <v>20</v>
      </c>
      <c r="T1695" s="11" t="s">
        <v>5241</v>
      </c>
      <c r="V1695" s="14">
        <v>45723</v>
      </c>
      <c r="Z1695" s="11" t="s">
        <v>4823</v>
      </c>
      <c r="AA1695" s="15">
        <v>0.68402777777777779</v>
      </c>
      <c r="AB1695" t="str">
        <f>IF(L1695="","",VLOOKUP(L1695&amp;I1695,Продукция!A:I,9,0))</f>
        <v>рекомендация производителя набора</v>
      </c>
      <c r="AC1695" s="14">
        <v>45728</v>
      </c>
      <c r="AD1695" s="11" t="s">
        <v>2676</v>
      </c>
      <c r="AE1695" s="11" t="s">
        <v>4823</v>
      </c>
      <c r="AF1695" t="str">
        <f>IF(AD1695="","",VLOOKUP(AD1695,'Сотрудники и ссылки'!A:B,2,0))</f>
        <v>Серолог</v>
      </c>
      <c r="AG1695">
        <f>IF(AD1695="","",VLOOKUP(AD1695,'Сотрудники и ссылки'!A:C,3,0))</f>
        <v>20007746</v>
      </c>
      <c r="AH1695" s="11" t="s">
        <v>2676</v>
      </c>
      <c r="AI1695" t="str">
        <f>IF(AH1695="","",VLOOKUP(AH1695,'Сотрудники и ссылки'!A:B,2,0))</f>
        <v>Серолог</v>
      </c>
      <c r="AJ1695">
        <f>IF(AH1695="","",VLOOKUP(AH1695,'Сотрудники и ссылки'!A:C,3,0))</f>
        <v>20007746</v>
      </c>
      <c r="AK1695" s="14">
        <v>45728</v>
      </c>
      <c r="AL1695" s="2">
        <f>IF(AK1695="","",AK1695+VLOOKUP(I1695,'Вид исследования'!B:E,4,0))</f>
        <v>45729</v>
      </c>
      <c r="AM1695" s="2">
        <f>IF(AK1695="","",AK1695+VLOOKUP(I1695,'Вид исследования'!B:F,5,0))</f>
        <v>45729</v>
      </c>
      <c r="AN1695" s="14">
        <v>45728</v>
      </c>
      <c r="AP1695" s="11" t="s">
        <v>189</v>
      </c>
      <c r="AQ1695" t="str">
        <f>IFERROR(IF(L1695="","",VLOOKUP(L1695&amp;I1695,Продукция!A:K,11,0)),"обратитесь к админ справочника")</f>
        <v>согласно рекомендациям производителя теста</v>
      </c>
      <c r="AR1695" s="11" t="s">
        <v>4823</v>
      </c>
      <c r="AS1695" t="str">
        <f>IFERROR(IF(L1695="","",VLOOKUP(L1695&amp;I1695,Продукция!A:J,10,0)),"обратитесь к админ справочника")</f>
        <v>инструкция по применению набора AI, Н5</v>
      </c>
      <c r="AT1695" s="11" t="s">
        <v>4823</v>
      </c>
      <c r="AU1695" s="11" t="s">
        <v>4823</v>
      </c>
      <c r="AV1695" s="11" t="s">
        <v>2676</v>
      </c>
      <c r="AW1695" s="11" t="s">
        <v>4824</v>
      </c>
      <c r="AX1695" s="11" t="s">
        <v>506</v>
      </c>
      <c r="AY1695" s="11" t="s">
        <v>1146</v>
      </c>
      <c r="AZ1695" s="11">
        <v>107</v>
      </c>
      <c r="BA1695" s="11">
        <v>1</v>
      </c>
      <c r="BC1695" s="11" t="s">
        <v>4992</v>
      </c>
    </row>
    <row r="1696" spans="1:55" x14ac:dyDescent="0.25">
      <c r="A1696" t="str">
        <f t="shared" si="32"/>
        <v>С/484Вирус гриппа птиц подтипа Н5 уровень антител (ВНИИЗЖ)</v>
      </c>
      <c r="B1696" t="str">
        <f>IF(E1696="","",INDEX(Лаборатории!A:A,MATCH('Производственный контроль'!E1696,Лаборатории!B:B,0)))</f>
        <v xml:space="preserve">КУРИНОЕ ЦАРСТВО АО </v>
      </c>
      <c r="C1696" t="str">
        <f>IF(E1696="","",VLOOKUP(E1696,Лаборатории!B:D,3,0))</f>
        <v>U377_CHL</v>
      </c>
      <c r="D1696" s="12">
        <v>45726</v>
      </c>
      <c r="E1696" s="11" t="s">
        <v>793</v>
      </c>
      <c r="F1696" s="11" t="s">
        <v>371</v>
      </c>
      <c r="G1696" s="11" t="s">
        <v>506</v>
      </c>
      <c r="H1696" s="11" t="s">
        <v>312</v>
      </c>
      <c r="I1696" s="11" t="s">
        <v>3437</v>
      </c>
      <c r="J1696" t="str">
        <f>IF(L1696="","",VLOOKUP(L1696,Продукция!B:D,3,0))</f>
        <v>Биологический_материал</v>
      </c>
      <c r="K1696" t="str">
        <f>IF(L1696="","",VLOOKUP(L1696,Продукция!B:C,2,0))</f>
        <v>Сыворотка крови</v>
      </c>
      <c r="L1696" s="151" t="s">
        <v>302</v>
      </c>
      <c r="M1696">
        <f>IF(L1696="","",VLOOKUP(L1696,Продукция!B:L,11,0))</f>
        <v>0</v>
      </c>
      <c r="N1696" s="11" t="s">
        <v>873</v>
      </c>
      <c r="P1696" s="11" t="s">
        <v>340</v>
      </c>
      <c r="Q1696" s="11" t="s">
        <v>854</v>
      </c>
      <c r="R1696" s="153" t="s">
        <v>5234</v>
      </c>
      <c r="S1696" s="11">
        <v>20</v>
      </c>
      <c r="T1696" s="11" t="s">
        <v>5241</v>
      </c>
      <c r="V1696" s="14">
        <v>45725</v>
      </c>
      <c r="Z1696" s="11" t="s">
        <v>4823</v>
      </c>
      <c r="AA1696" s="15">
        <v>0.68402777777777779</v>
      </c>
      <c r="AB1696" t="str">
        <f>IF(L1696="","",VLOOKUP(L1696&amp;I1696,Продукция!A:I,9,0))</f>
        <v>рекомендация производителя набора</v>
      </c>
      <c r="AC1696" s="14">
        <v>45728</v>
      </c>
      <c r="AD1696" s="11" t="s">
        <v>2676</v>
      </c>
      <c r="AE1696" s="11" t="s">
        <v>4823</v>
      </c>
      <c r="AF1696" t="str">
        <f>IF(AD1696="","",VLOOKUP(AD1696,'Сотрудники и ссылки'!A:B,2,0))</f>
        <v>Серолог</v>
      </c>
      <c r="AG1696">
        <f>IF(AD1696="","",VLOOKUP(AD1696,'Сотрудники и ссылки'!A:C,3,0))</f>
        <v>20007746</v>
      </c>
      <c r="AH1696" s="11" t="s">
        <v>2676</v>
      </c>
      <c r="AI1696" t="str">
        <f>IF(AH1696="","",VLOOKUP(AH1696,'Сотрудники и ссылки'!A:B,2,0))</f>
        <v>Серолог</v>
      </c>
      <c r="AJ1696">
        <f>IF(AH1696="","",VLOOKUP(AH1696,'Сотрудники и ссылки'!A:C,3,0))</f>
        <v>20007746</v>
      </c>
      <c r="AK1696" s="14">
        <v>45728</v>
      </c>
      <c r="AL1696" s="2">
        <f>IF(AK1696="","",AK1696+VLOOKUP(I1696,'Вид исследования'!B:E,4,0))</f>
        <v>45729</v>
      </c>
      <c r="AM1696" s="2">
        <f>IF(AK1696="","",AK1696+VLOOKUP(I1696,'Вид исследования'!B:F,5,0))</f>
        <v>45729</v>
      </c>
      <c r="AN1696" s="14">
        <v>45728</v>
      </c>
      <c r="AP1696" s="11" t="s">
        <v>189</v>
      </c>
      <c r="AQ1696" t="str">
        <f>IFERROR(IF(L1696="","",VLOOKUP(L1696&amp;I1696,Продукция!A:K,11,0)),"обратитесь к админ справочника")</f>
        <v>согласно рекомендациям производителя теста</v>
      </c>
      <c r="AR1696" s="11" t="s">
        <v>4823</v>
      </c>
      <c r="AS1696" t="str">
        <f>IFERROR(IF(L1696="","",VLOOKUP(L1696&amp;I1696,Продукция!A:J,10,0)),"обратитесь к админ справочника")</f>
        <v>инструкция по применению набора AI, Н5</v>
      </c>
      <c r="AT1696" s="11" t="s">
        <v>4823</v>
      </c>
      <c r="AU1696" s="11" t="s">
        <v>4823</v>
      </c>
      <c r="AV1696" s="11" t="s">
        <v>2676</v>
      </c>
      <c r="AW1696" s="11" t="s">
        <v>4824</v>
      </c>
      <c r="AX1696" s="11" t="s">
        <v>506</v>
      </c>
      <c r="AY1696" s="11" t="s">
        <v>1142</v>
      </c>
      <c r="AZ1696" s="11">
        <v>107</v>
      </c>
      <c r="BA1696" s="11">
        <v>1</v>
      </c>
      <c r="BC1696" s="11" t="s">
        <v>4992</v>
      </c>
    </row>
    <row r="1697" spans="1:55" x14ac:dyDescent="0.25">
      <c r="A1697" t="str">
        <f t="shared" si="32"/>
        <v>С/484MG (BioChek) микоплазма галлисептикум уровень антител</v>
      </c>
      <c r="B1697" t="str">
        <f>IF(E1697="","",INDEX(Лаборатории!A:A,MATCH('Производственный контроль'!E1697,Лаборатории!B:B,0)))</f>
        <v xml:space="preserve">КУРИНОЕ ЦАРСТВО АО </v>
      </c>
      <c r="C1697" t="str">
        <f>IF(E1697="","",VLOOKUP(E1697,Лаборатории!B:D,3,0))</f>
        <v>U377_CHL</v>
      </c>
      <c r="D1697" s="12">
        <v>45726</v>
      </c>
      <c r="E1697" s="11" t="s">
        <v>793</v>
      </c>
      <c r="F1697" s="11" t="s">
        <v>371</v>
      </c>
      <c r="G1697" s="11" t="s">
        <v>506</v>
      </c>
      <c r="H1697" s="11" t="s">
        <v>262</v>
      </c>
      <c r="I1697" s="11" t="s">
        <v>3422</v>
      </c>
      <c r="J1697" t="str">
        <f>IF(L1697="","",VLOOKUP(L1697,Продукция!B:D,3,0))</f>
        <v>Биологический_материал</v>
      </c>
      <c r="K1697" t="str">
        <f>IF(L1697="","",VLOOKUP(L1697,Продукция!B:C,2,0))</f>
        <v>Сыворотка крови</v>
      </c>
      <c r="L1697" s="151" t="s">
        <v>302</v>
      </c>
      <c r="M1697">
        <f>IF(L1697="","",VLOOKUP(L1697,Продукция!B:L,11,0))</f>
        <v>0</v>
      </c>
      <c r="N1697" s="11" t="s">
        <v>873</v>
      </c>
      <c r="P1697" s="11" t="s">
        <v>340</v>
      </c>
      <c r="Q1697" s="11" t="s">
        <v>854</v>
      </c>
      <c r="R1697" s="153" t="s">
        <v>5233</v>
      </c>
      <c r="S1697" s="11">
        <v>20</v>
      </c>
      <c r="T1697" s="11" t="s">
        <v>5241</v>
      </c>
      <c r="V1697" s="14">
        <v>45723</v>
      </c>
      <c r="Z1697" s="11" t="s">
        <v>4823</v>
      </c>
      <c r="AA1697" s="15">
        <v>0.68402777777777779</v>
      </c>
      <c r="AB1697" t="str">
        <f>IF(L1697="","",VLOOKUP(L1697&amp;I1697,Продукция!A:I,9,0))</f>
        <v>рекомендация производителя набора</v>
      </c>
      <c r="AC1697" s="14">
        <v>45733</v>
      </c>
      <c r="AD1697" s="11" t="s">
        <v>2676</v>
      </c>
      <c r="AE1697" s="11" t="s">
        <v>4823</v>
      </c>
      <c r="AF1697" t="str">
        <f>IF(AD1697="","",VLOOKUP(AD1697,'Сотрудники и ссылки'!A:B,2,0))</f>
        <v>Серолог</v>
      </c>
      <c r="AG1697">
        <f>IF(AD1697="","",VLOOKUP(AD1697,'Сотрудники и ссылки'!A:C,3,0))</f>
        <v>20007746</v>
      </c>
      <c r="AH1697" s="11" t="s">
        <v>2676</v>
      </c>
      <c r="AI1697" t="str">
        <f>IF(AH1697="","",VLOOKUP(AH1697,'Сотрудники и ссылки'!A:B,2,0))</f>
        <v>Серолог</v>
      </c>
      <c r="AJ1697">
        <f>IF(AH1697="","",VLOOKUP(AH1697,'Сотрудники и ссылки'!A:C,3,0))</f>
        <v>20007746</v>
      </c>
      <c r="AK1697" s="14">
        <v>45733</v>
      </c>
      <c r="AL1697" s="2">
        <f>IF(AK1697="","",AK1697+VLOOKUP(I1697,'Вид исследования'!B:E,4,0))</f>
        <v>45734</v>
      </c>
      <c r="AM1697" s="2">
        <f>IF(AK1697="","",AK1697+VLOOKUP(I1697,'Вид исследования'!B:F,5,0))</f>
        <v>45734</v>
      </c>
      <c r="AN1697" s="156">
        <v>45733</v>
      </c>
      <c r="AP1697" s="11" t="s">
        <v>189</v>
      </c>
      <c r="AQ1697" t="str">
        <f>IFERROR(IF(L1697="","",VLOOKUP(L1697&amp;I1697,Продукция!A:K,11,0)),"обратитесь к админ справочника")</f>
        <v>согласно рекомендациям производителя теста</v>
      </c>
      <c r="AR1697" s="11" t="s">
        <v>4823</v>
      </c>
      <c r="AS1697" t="str">
        <f>IFERROR(IF(L1697="","",VLOOKUP(L1697&amp;I1697,Продукция!A:J,10,0)),"обратитесь к админ справочника")</f>
        <v>инструкция тест- ситема Биочек СК -114</v>
      </c>
      <c r="AT1697" s="11" t="s">
        <v>4823</v>
      </c>
      <c r="AU1697" s="11" t="s">
        <v>4823</v>
      </c>
      <c r="AV1697" s="11" t="s">
        <v>2676</v>
      </c>
      <c r="AW1697" s="11" t="s">
        <v>4824</v>
      </c>
      <c r="AX1697" s="11" t="s">
        <v>506</v>
      </c>
      <c r="AY1697" s="11" t="s">
        <v>1146</v>
      </c>
      <c r="AZ1697" s="11">
        <v>107</v>
      </c>
      <c r="BA1697" s="11">
        <v>1</v>
      </c>
      <c r="BC1697" s="11" t="s">
        <v>4992</v>
      </c>
    </row>
    <row r="1698" spans="1:55" x14ac:dyDescent="0.25">
      <c r="A1698" t="str">
        <f t="shared" si="32"/>
        <v>С/484MG (BioChek) микоплазма галлисептикум уровень антител</v>
      </c>
      <c r="B1698" t="str">
        <f>IF(E1698="","",INDEX(Лаборатории!A:A,MATCH('Производственный контроль'!E1698,Лаборатории!B:B,0)))</f>
        <v xml:space="preserve">КУРИНОЕ ЦАРСТВО АО </v>
      </c>
      <c r="C1698" t="str">
        <f>IF(E1698="","",VLOOKUP(E1698,Лаборатории!B:D,3,0))</f>
        <v>U377_CHL</v>
      </c>
      <c r="D1698" s="12">
        <v>45726</v>
      </c>
      <c r="E1698" s="11" t="s">
        <v>793</v>
      </c>
      <c r="F1698" s="11" t="s">
        <v>371</v>
      </c>
      <c r="G1698" s="11" t="s">
        <v>506</v>
      </c>
      <c r="H1698" s="11" t="s">
        <v>262</v>
      </c>
      <c r="I1698" s="11" t="s">
        <v>3422</v>
      </c>
      <c r="J1698" t="str">
        <f>IF(L1698="","",VLOOKUP(L1698,Продукция!B:D,3,0))</f>
        <v>Биологический_материал</v>
      </c>
      <c r="K1698" t="str">
        <f>IF(L1698="","",VLOOKUP(L1698,Продукция!B:C,2,0))</f>
        <v>Сыворотка крови</v>
      </c>
      <c r="L1698" s="151" t="s">
        <v>302</v>
      </c>
      <c r="M1698">
        <f>IF(L1698="","",VLOOKUP(L1698,Продукция!B:L,11,0))</f>
        <v>0</v>
      </c>
      <c r="N1698" s="11" t="s">
        <v>873</v>
      </c>
      <c r="P1698" s="11" t="s">
        <v>340</v>
      </c>
      <c r="Q1698" s="11" t="s">
        <v>854</v>
      </c>
      <c r="R1698" s="153" t="s">
        <v>5234</v>
      </c>
      <c r="S1698" s="11">
        <v>20</v>
      </c>
      <c r="T1698" s="11" t="s">
        <v>5241</v>
      </c>
      <c r="V1698" s="14">
        <v>45725</v>
      </c>
      <c r="Z1698" s="11" t="s">
        <v>4823</v>
      </c>
      <c r="AA1698" s="15">
        <v>0.68402777777777779</v>
      </c>
      <c r="AB1698" t="str">
        <f>IF(L1698="","",VLOOKUP(L1698&amp;I1698,Продукция!A:I,9,0))</f>
        <v>рекомендация производителя набора</v>
      </c>
      <c r="AC1698" s="14">
        <v>45733</v>
      </c>
      <c r="AD1698" s="11" t="s">
        <v>2676</v>
      </c>
      <c r="AE1698" s="11" t="s">
        <v>4823</v>
      </c>
      <c r="AF1698" t="str">
        <f>IF(AD1698="","",VLOOKUP(AD1698,'Сотрудники и ссылки'!A:B,2,0))</f>
        <v>Серолог</v>
      </c>
      <c r="AG1698">
        <f>IF(AD1698="","",VLOOKUP(AD1698,'Сотрудники и ссылки'!A:C,3,0))</f>
        <v>20007746</v>
      </c>
      <c r="AH1698" s="11" t="s">
        <v>2676</v>
      </c>
      <c r="AI1698" t="str">
        <f>IF(AH1698="","",VLOOKUP(AH1698,'Сотрудники и ссылки'!A:B,2,0))</f>
        <v>Серолог</v>
      </c>
      <c r="AJ1698">
        <f>IF(AH1698="","",VLOOKUP(AH1698,'Сотрудники и ссылки'!A:C,3,0))</f>
        <v>20007746</v>
      </c>
      <c r="AK1698" s="14">
        <v>45733</v>
      </c>
      <c r="AL1698" s="2">
        <f>IF(AK1698="","",AK1698+VLOOKUP(I1698,'Вид исследования'!B:E,4,0))</f>
        <v>45734</v>
      </c>
      <c r="AM1698" s="2">
        <f>IF(AK1698="","",AK1698+VLOOKUP(I1698,'Вид исследования'!B:F,5,0))</f>
        <v>45734</v>
      </c>
      <c r="AN1698" s="156">
        <v>45733</v>
      </c>
      <c r="AP1698" s="11" t="s">
        <v>189</v>
      </c>
      <c r="AQ1698" t="str">
        <f>IFERROR(IF(L1698="","",VLOOKUP(L1698&amp;I1698,Продукция!A:K,11,0)),"обратитесь к админ справочника")</f>
        <v>согласно рекомендациям производителя теста</v>
      </c>
      <c r="AR1698" s="11" t="s">
        <v>4823</v>
      </c>
      <c r="AS1698" t="str">
        <f>IFERROR(IF(L1698="","",VLOOKUP(L1698&amp;I1698,Продукция!A:J,10,0)),"обратитесь к админ справочника")</f>
        <v>инструкция тест- ситема Биочек СК -114</v>
      </c>
      <c r="AT1698" s="11" t="s">
        <v>4823</v>
      </c>
      <c r="AU1698" s="11" t="s">
        <v>4823</v>
      </c>
      <c r="AV1698" s="11" t="s">
        <v>2676</v>
      </c>
      <c r="AW1698" s="11" t="s">
        <v>4824</v>
      </c>
      <c r="AX1698" s="11" t="s">
        <v>506</v>
      </c>
      <c r="AY1698" s="11" t="s">
        <v>1142</v>
      </c>
      <c r="AZ1698" s="11">
        <v>107</v>
      </c>
      <c r="BA1698" s="11">
        <v>1</v>
      </c>
      <c r="BC1698" s="11" t="s">
        <v>4992</v>
      </c>
    </row>
    <row r="1699" spans="1:55" x14ac:dyDescent="0.25">
      <c r="A1699" t="str">
        <f t="shared" si="32"/>
        <v>С/484MS (BioChek) микоплазма синовия уровень антител</v>
      </c>
      <c r="B1699" t="str">
        <f>IF(E1699="","",INDEX(Лаборатории!A:A,MATCH('Производственный контроль'!E1699,Лаборатории!B:B,0)))</f>
        <v xml:space="preserve">КУРИНОЕ ЦАРСТВО АО </v>
      </c>
      <c r="C1699" t="str">
        <f>IF(E1699="","",VLOOKUP(E1699,Лаборатории!B:D,3,0))</f>
        <v>U377_CHL</v>
      </c>
      <c r="D1699" s="12">
        <v>45726</v>
      </c>
      <c r="E1699" s="11" t="s">
        <v>793</v>
      </c>
      <c r="F1699" s="11" t="s">
        <v>371</v>
      </c>
      <c r="G1699" s="11" t="s">
        <v>506</v>
      </c>
      <c r="H1699" s="11" t="s">
        <v>262</v>
      </c>
      <c r="I1699" s="11" t="s">
        <v>3423</v>
      </c>
      <c r="J1699" t="str">
        <f>IF(L1699="","",VLOOKUP(L1699,Продукция!B:D,3,0))</f>
        <v>Биологический_материал</v>
      </c>
      <c r="K1699" t="str">
        <f>IF(L1699="","",VLOOKUP(L1699,Продукция!B:C,2,0))</f>
        <v>Сыворотка крови</v>
      </c>
      <c r="L1699" s="151" t="s">
        <v>302</v>
      </c>
      <c r="M1699">
        <f>IF(L1699="","",VLOOKUP(L1699,Продукция!B:L,11,0))</f>
        <v>0</v>
      </c>
      <c r="N1699" s="11" t="s">
        <v>873</v>
      </c>
      <c r="P1699" s="11" t="s">
        <v>340</v>
      </c>
      <c r="Q1699" s="11" t="s">
        <v>854</v>
      </c>
      <c r="R1699" s="153" t="s">
        <v>5233</v>
      </c>
      <c r="S1699" s="11">
        <v>20</v>
      </c>
      <c r="T1699" s="11" t="s">
        <v>5241</v>
      </c>
      <c r="V1699" s="14">
        <v>45723</v>
      </c>
      <c r="Z1699" s="11" t="s">
        <v>4823</v>
      </c>
      <c r="AA1699" s="15">
        <v>0.68402777777777779</v>
      </c>
      <c r="AB1699" t="str">
        <f>IF(L1699="","",VLOOKUP(L1699&amp;I1699,Продукция!A:I,9,0))</f>
        <v>рекомендация производителя набора</v>
      </c>
      <c r="AC1699" s="14">
        <v>45733</v>
      </c>
      <c r="AD1699" s="11" t="s">
        <v>2673</v>
      </c>
      <c r="AE1699" s="11" t="s">
        <v>4823</v>
      </c>
      <c r="AF1699" t="str">
        <f>IF(AD1699="","",VLOOKUP(AD1699,'Сотрудники и ссылки'!A:B,2,0))</f>
        <v>Серолог</v>
      </c>
      <c r="AG1699">
        <f>IF(AD1699="","",VLOOKUP(AD1699,'Сотрудники и ссылки'!A:C,3,0))</f>
        <v>20001771</v>
      </c>
      <c r="AH1699" s="11" t="s">
        <v>2673</v>
      </c>
      <c r="AI1699" t="str">
        <f>IF(AH1699="","",VLOOKUP(AH1699,'Сотрудники и ссылки'!A:B,2,0))</f>
        <v>Серолог</v>
      </c>
      <c r="AJ1699">
        <f>IF(AH1699="","",VLOOKUP(AH1699,'Сотрудники и ссылки'!A:C,3,0))</f>
        <v>20001771</v>
      </c>
      <c r="AK1699" s="14">
        <v>45733</v>
      </c>
      <c r="AL1699" s="2">
        <f>IF(AK1699="","",AK1699+VLOOKUP(I1699,'Вид исследования'!B:E,4,0))</f>
        <v>45734</v>
      </c>
      <c r="AM1699" s="2">
        <f>IF(AK1699="","",AK1699+VLOOKUP(I1699,'Вид исследования'!B:F,5,0))</f>
        <v>45734</v>
      </c>
      <c r="AN1699" s="156">
        <v>45733</v>
      </c>
      <c r="AP1699" s="11" t="s">
        <v>189</v>
      </c>
      <c r="AQ1699" t="str">
        <f>IFERROR(IF(L1699="","",VLOOKUP(L1699&amp;I1699,Продукция!A:K,11,0)),"обратитесь к админ справочника")</f>
        <v>согласно рекомендациям производителя теста</v>
      </c>
      <c r="AR1699" s="11" t="s">
        <v>4823</v>
      </c>
      <c r="AS1699" t="str">
        <f>IFERROR(IF(L1699="","",VLOOKUP(L1699&amp;I1699,Продукция!A:J,10,0)),"обратитесь к админ справочника")</f>
        <v>инструкция тест- ситема Биочек СК -115</v>
      </c>
      <c r="AT1699" s="11" t="s">
        <v>4823</v>
      </c>
      <c r="AU1699" s="11" t="s">
        <v>4823</v>
      </c>
      <c r="AV1699" s="11" t="s">
        <v>2673</v>
      </c>
      <c r="AW1699" s="11" t="s">
        <v>4824</v>
      </c>
      <c r="AX1699" s="11" t="s">
        <v>506</v>
      </c>
      <c r="AY1699" s="11" t="s">
        <v>1146</v>
      </c>
      <c r="AZ1699" s="11">
        <v>107</v>
      </c>
      <c r="BA1699" s="11">
        <v>1</v>
      </c>
      <c r="BC1699" s="11" t="s">
        <v>4992</v>
      </c>
    </row>
    <row r="1700" spans="1:55" x14ac:dyDescent="0.25">
      <c r="A1700" t="str">
        <f t="shared" si="32"/>
        <v>С/484MS (BioChek) микоплазма синовия уровень антител</v>
      </c>
      <c r="B1700" t="str">
        <f>IF(E1700="","",INDEX(Лаборатории!A:A,MATCH('Производственный контроль'!E1700,Лаборатории!B:B,0)))</f>
        <v xml:space="preserve">КУРИНОЕ ЦАРСТВО АО </v>
      </c>
      <c r="C1700" t="str">
        <f>IF(E1700="","",VLOOKUP(E1700,Лаборатории!B:D,3,0))</f>
        <v>U377_CHL</v>
      </c>
      <c r="D1700" s="12">
        <v>45726</v>
      </c>
      <c r="E1700" s="11" t="s">
        <v>793</v>
      </c>
      <c r="F1700" s="11" t="s">
        <v>371</v>
      </c>
      <c r="G1700" s="11" t="s">
        <v>506</v>
      </c>
      <c r="H1700" s="11" t="s">
        <v>262</v>
      </c>
      <c r="I1700" s="11" t="s">
        <v>3423</v>
      </c>
      <c r="J1700" t="str">
        <f>IF(L1700="","",VLOOKUP(L1700,Продукция!B:D,3,0))</f>
        <v>Биологический_материал</v>
      </c>
      <c r="K1700" t="str">
        <f>IF(L1700="","",VLOOKUP(L1700,Продукция!B:C,2,0))</f>
        <v>Сыворотка крови</v>
      </c>
      <c r="L1700" s="151" t="s">
        <v>302</v>
      </c>
      <c r="M1700">
        <f>IF(L1700="","",VLOOKUP(L1700,Продукция!B:L,11,0))</f>
        <v>0</v>
      </c>
      <c r="N1700" s="11" t="s">
        <v>873</v>
      </c>
      <c r="P1700" s="11" t="s">
        <v>340</v>
      </c>
      <c r="Q1700" s="11" t="s">
        <v>854</v>
      </c>
      <c r="R1700" s="153" t="s">
        <v>5234</v>
      </c>
      <c r="S1700" s="11">
        <v>20</v>
      </c>
      <c r="T1700" s="11" t="s">
        <v>5241</v>
      </c>
      <c r="V1700" s="14">
        <v>45725</v>
      </c>
      <c r="Z1700" s="11" t="s">
        <v>4823</v>
      </c>
      <c r="AA1700" s="15">
        <v>0.68402777777777779</v>
      </c>
      <c r="AB1700" t="str">
        <f>IF(L1700="","",VLOOKUP(L1700&amp;I1700,Продукция!A:I,9,0))</f>
        <v>рекомендация производителя набора</v>
      </c>
      <c r="AC1700" s="14">
        <v>45733</v>
      </c>
      <c r="AD1700" s="11" t="s">
        <v>2673</v>
      </c>
      <c r="AE1700" s="11" t="s">
        <v>4823</v>
      </c>
      <c r="AF1700" t="str">
        <f>IF(AD1700="","",VLOOKUP(AD1700,'Сотрудники и ссылки'!A:B,2,0))</f>
        <v>Серолог</v>
      </c>
      <c r="AG1700">
        <f>IF(AD1700="","",VLOOKUP(AD1700,'Сотрудники и ссылки'!A:C,3,0))</f>
        <v>20001771</v>
      </c>
      <c r="AH1700" s="11" t="s">
        <v>2673</v>
      </c>
      <c r="AI1700" t="str">
        <f>IF(AH1700="","",VLOOKUP(AH1700,'Сотрудники и ссылки'!A:B,2,0))</f>
        <v>Серолог</v>
      </c>
      <c r="AJ1700">
        <f>IF(AH1700="","",VLOOKUP(AH1700,'Сотрудники и ссылки'!A:C,3,0))</f>
        <v>20001771</v>
      </c>
      <c r="AK1700" s="14">
        <v>45733</v>
      </c>
      <c r="AL1700" s="2">
        <f>IF(AK1700="","",AK1700+VLOOKUP(I1700,'Вид исследования'!B:E,4,0))</f>
        <v>45734</v>
      </c>
      <c r="AM1700" s="2">
        <f>IF(AK1700="","",AK1700+VLOOKUP(I1700,'Вид исследования'!B:F,5,0))</f>
        <v>45734</v>
      </c>
      <c r="AN1700" s="156">
        <v>45733</v>
      </c>
      <c r="AP1700" s="11" t="s">
        <v>189</v>
      </c>
      <c r="AQ1700" t="str">
        <f>IFERROR(IF(L1700="","",VLOOKUP(L1700&amp;I1700,Продукция!A:K,11,0)),"обратитесь к админ справочника")</f>
        <v>согласно рекомендациям производителя теста</v>
      </c>
      <c r="AR1700" s="11" t="s">
        <v>4823</v>
      </c>
      <c r="AS1700" t="str">
        <f>IFERROR(IF(L1700="","",VLOOKUP(L1700&amp;I1700,Продукция!A:J,10,0)),"обратитесь к админ справочника")</f>
        <v>инструкция тест- ситема Биочек СК -115</v>
      </c>
      <c r="AT1700" s="11" t="s">
        <v>4823</v>
      </c>
      <c r="AU1700" s="11" t="s">
        <v>4823</v>
      </c>
      <c r="AV1700" s="11" t="s">
        <v>2673</v>
      </c>
      <c r="AW1700" s="11" t="s">
        <v>4824</v>
      </c>
      <c r="AX1700" s="11" t="s">
        <v>506</v>
      </c>
      <c r="AY1700" s="11" t="s">
        <v>1142</v>
      </c>
      <c r="AZ1700" s="11">
        <v>107</v>
      </c>
      <c r="BA1700" s="11">
        <v>1</v>
      </c>
      <c r="BC1700" s="11" t="s">
        <v>4992</v>
      </c>
    </row>
    <row r="1701" spans="1:55" x14ac:dyDescent="0.25">
      <c r="A1701" t="str">
        <f t="shared" si="32"/>
        <v xml:space="preserve">С/409CAV (BioChek) анемия уровень антител </v>
      </c>
      <c r="B1701" t="str">
        <f>IF(E1701="","",INDEX(Лаборатории!A:A,MATCH('Производственный контроль'!E1701,Лаборатории!B:B,0)))</f>
        <v xml:space="preserve">КУРИНОЕ ЦАРСТВО АО </v>
      </c>
      <c r="C1701" t="str">
        <f>IF(E1701="","",VLOOKUP(E1701,Лаборатории!B:D,3,0))</f>
        <v>U377_CHL</v>
      </c>
      <c r="D1701" s="12">
        <v>45715</v>
      </c>
      <c r="E1701" s="11" t="s">
        <v>793</v>
      </c>
      <c r="F1701" s="11" t="s">
        <v>371</v>
      </c>
      <c r="G1701" s="11" t="s">
        <v>506</v>
      </c>
      <c r="H1701" s="11" t="s">
        <v>262</v>
      </c>
      <c r="I1701" s="11" t="s">
        <v>3412</v>
      </c>
      <c r="J1701" t="str">
        <f>IF(L1701="","",VLOOKUP(L1701,Продукция!B:D,3,0))</f>
        <v>Биологический_материал</v>
      </c>
      <c r="K1701" t="str">
        <f>IF(L1701="","",VLOOKUP(L1701,Продукция!B:C,2,0))</f>
        <v>Сыворотка крови</v>
      </c>
      <c r="L1701" s="151" t="s">
        <v>302</v>
      </c>
      <c r="M1701">
        <f>IF(L1701="","",VLOOKUP(L1701,Продукция!B:L,11,0))</f>
        <v>0</v>
      </c>
      <c r="N1701" s="11" t="s">
        <v>873</v>
      </c>
      <c r="P1701" s="11" t="s">
        <v>340</v>
      </c>
      <c r="Q1701" s="11" t="s">
        <v>854</v>
      </c>
      <c r="R1701" s="153" t="s">
        <v>4876</v>
      </c>
      <c r="S1701" s="11">
        <v>18</v>
      </c>
      <c r="T1701" s="11" t="s">
        <v>5217</v>
      </c>
      <c r="V1701" s="14">
        <v>45710</v>
      </c>
      <c r="Z1701" s="11" t="s">
        <v>4823</v>
      </c>
      <c r="AA1701" s="15">
        <v>0.54166666666666663</v>
      </c>
      <c r="AB1701" t="str">
        <f>IF(L1701="","",VLOOKUP(L1701&amp;I1701,Продукция!A:I,9,0))</f>
        <v>рекомендация производителя набора</v>
      </c>
      <c r="AC1701" s="14">
        <v>45730</v>
      </c>
      <c r="AD1701" s="11" t="s">
        <v>2676</v>
      </c>
      <c r="AE1701" s="11" t="s">
        <v>4823</v>
      </c>
      <c r="AF1701" t="str">
        <f>IF(AD1701="","",VLOOKUP(AD1701,'Сотрудники и ссылки'!A:B,2,0))</f>
        <v>Серолог</v>
      </c>
      <c r="AG1701">
        <f>IF(AD1701="","",VLOOKUP(AD1701,'Сотрудники и ссылки'!A:C,3,0))</f>
        <v>20007746</v>
      </c>
      <c r="AH1701" s="11" t="s">
        <v>2676</v>
      </c>
      <c r="AI1701" t="str">
        <f>IF(AH1701="","",VLOOKUP(AH1701,'Сотрудники и ссылки'!A:B,2,0))</f>
        <v>Серолог</v>
      </c>
      <c r="AJ1701">
        <f>IF(AH1701="","",VLOOKUP(AH1701,'Сотрудники и ссылки'!A:C,3,0))</f>
        <v>20007746</v>
      </c>
      <c r="AK1701" s="14">
        <v>45730</v>
      </c>
      <c r="AL1701" s="2">
        <f>IF(AK1701="","",AK1701+VLOOKUP(I1701,'Вид исследования'!B:E,4,0))</f>
        <v>45731</v>
      </c>
      <c r="AM1701" s="2">
        <f>IF(AK1701="","",AK1701+VLOOKUP(I1701,'Вид исследования'!B:F,5,0))</f>
        <v>45731</v>
      </c>
      <c r="AN1701" s="14">
        <v>45730</v>
      </c>
      <c r="AP1701" s="11" t="s">
        <v>189</v>
      </c>
      <c r="AQ1701" t="str">
        <f>IFERROR(IF(L1701="","",VLOOKUP(L1701&amp;I1701,Продукция!A:K,11,0)),"обратитесь к админ справочника")</f>
        <v>согласно рекомендациям производителя теста</v>
      </c>
      <c r="AR1701" s="11" t="s">
        <v>4823</v>
      </c>
      <c r="AS1701" t="str">
        <f>IFERROR(IF(L1701="","",VLOOKUP(L1701&amp;I1701,Продукция!A:J,10,0)),"обратитесь к админ справочника")</f>
        <v>инструкция тест- ситема Биочек СК -126</v>
      </c>
      <c r="AT1701" s="11" t="s">
        <v>4823</v>
      </c>
      <c r="AU1701" s="11" t="s">
        <v>4823</v>
      </c>
      <c r="AV1701" s="11" t="s">
        <v>2676</v>
      </c>
      <c r="AW1701" s="11" t="s">
        <v>4824</v>
      </c>
      <c r="AX1701" s="11" t="s">
        <v>506</v>
      </c>
      <c r="AY1701" s="11" t="s">
        <v>1143</v>
      </c>
      <c r="AZ1701" s="11">
        <v>106</v>
      </c>
      <c r="BA1701" s="11">
        <v>38</v>
      </c>
      <c r="BC1701" s="11" t="s">
        <v>4992</v>
      </c>
    </row>
    <row r="1702" spans="1:55" x14ac:dyDescent="0.25">
      <c r="A1702" t="str">
        <f t="shared" si="32"/>
        <v xml:space="preserve">С/409CAV (BioChek) анемия уровень антител </v>
      </c>
      <c r="B1702" t="str">
        <f>IF(E1702="","",INDEX(Лаборатории!A:A,MATCH('Производственный контроль'!E1702,Лаборатории!B:B,0)))</f>
        <v xml:space="preserve">КУРИНОЕ ЦАРСТВО АО </v>
      </c>
      <c r="C1702" t="str">
        <f>IF(E1702="","",VLOOKUP(E1702,Лаборатории!B:D,3,0))</f>
        <v>U377_CHL</v>
      </c>
      <c r="D1702" s="12">
        <v>45743</v>
      </c>
      <c r="E1702" s="11" t="s">
        <v>793</v>
      </c>
      <c r="F1702" s="11" t="s">
        <v>371</v>
      </c>
      <c r="G1702" s="11" t="s">
        <v>506</v>
      </c>
      <c r="H1702" s="11" t="s">
        <v>262</v>
      </c>
      <c r="I1702" s="11" t="s">
        <v>3412</v>
      </c>
      <c r="J1702" t="str">
        <f>IF(L1702="","",VLOOKUP(L1702,Продукция!B:D,3,0))</f>
        <v>Биологический_материал</v>
      </c>
      <c r="K1702" t="str">
        <f>IF(L1702="","",VLOOKUP(L1702,Продукция!B:C,2,0))</f>
        <v>Сыворотка крови</v>
      </c>
      <c r="L1702" s="151" t="s">
        <v>302</v>
      </c>
      <c r="M1702">
        <f>IF(L1702="","",VLOOKUP(L1702,Продукция!B:L,11,0))</f>
        <v>0</v>
      </c>
      <c r="N1702" s="11" t="s">
        <v>873</v>
      </c>
      <c r="P1702" s="11" t="s">
        <v>340</v>
      </c>
      <c r="Q1702" s="11" t="s">
        <v>854</v>
      </c>
      <c r="R1702" s="153" t="s">
        <v>4885</v>
      </c>
      <c r="S1702" s="11">
        <v>18</v>
      </c>
      <c r="T1702" s="11" t="s">
        <v>5217</v>
      </c>
      <c r="V1702" s="14">
        <v>45710</v>
      </c>
      <c r="Z1702" s="11" t="s">
        <v>4823</v>
      </c>
      <c r="AA1702" s="15">
        <v>0.54166666666666663</v>
      </c>
      <c r="AB1702" t="str">
        <f>IF(L1702="","",VLOOKUP(L1702&amp;I1702,Продукция!A:I,9,0))</f>
        <v>рекомендация производителя набора</v>
      </c>
      <c r="AC1702" s="14">
        <v>45730</v>
      </c>
      <c r="AD1702" s="11" t="s">
        <v>2676</v>
      </c>
      <c r="AE1702" s="11" t="s">
        <v>4823</v>
      </c>
      <c r="AF1702" t="str">
        <f>IF(AD1702="","",VLOOKUP(AD1702,'Сотрудники и ссылки'!A:B,2,0))</f>
        <v>Серолог</v>
      </c>
      <c r="AG1702">
        <f>IF(AD1702="","",VLOOKUP(AD1702,'Сотрудники и ссылки'!A:C,3,0))</f>
        <v>20007746</v>
      </c>
      <c r="AH1702" s="11" t="s">
        <v>2676</v>
      </c>
      <c r="AI1702" t="str">
        <f>IF(AH1702="","",VLOOKUP(AH1702,'Сотрудники и ссылки'!A:B,2,0))</f>
        <v>Серолог</v>
      </c>
      <c r="AJ1702">
        <f>IF(AH1702="","",VLOOKUP(AH1702,'Сотрудники и ссылки'!A:C,3,0))</f>
        <v>20007746</v>
      </c>
      <c r="AK1702" s="14">
        <v>45730</v>
      </c>
      <c r="AL1702" s="2">
        <f>IF(AK1702="","",AK1702+VLOOKUP(I1702,'Вид исследования'!B:E,4,0))</f>
        <v>45731</v>
      </c>
      <c r="AM1702" s="2">
        <f>IF(AK1702="","",AK1702+VLOOKUP(I1702,'Вид исследования'!B:F,5,0))</f>
        <v>45731</v>
      </c>
      <c r="AN1702" s="14">
        <v>45730</v>
      </c>
      <c r="AP1702" s="11" t="s">
        <v>189</v>
      </c>
      <c r="AQ1702" t="str">
        <f>IFERROR(IF(L1702="","",VLOOKUP(L1702&amp;I1702,Продукция!A:K,11,0)),"обратитесь к админ справочника")</f>
        <v>согласно рекомендациям производителя теста</v>
      </c>
      <c r="AR1702" s="11" t="s">
        <v>4823</v>
      </c>
      <c r="AS1702" t="str">
        <f>IFERROR(IF(L1702="","",VLOOKUP(L1702&amp;I1702,Продукция!A:J,10,0)),"обратитесь к админ справочника")</f>
        <v>инструкция тест- ситема Биочек СК -126</v>
      </c>
      <c r="AT1702" s="11" t="s">
        <v>4823</v>
      </c>
      <c r="AU1702" s="11" t="s">
        <v>4823</v>
      </c>
      <c r="AV1702" s="11" t="s">
        <v>2676</v>
      </c>
      <c r="AW1702" s="11" t="s">
        <v>4824</v>
      </c>
      <c r="AX1702" s="11" t="s">
        <v>506</v>
      </c>
      <c r="AY1702" s="11" t="s">
        <v>1139</v>
      </c>
      <c r="AZ1702" s="11">
        <v>106</v>
      </c>
      <c r="BA1702" s="11">
        <v>38</v>
      </c>
      <c r="BC1702" s="11" t="s">
        <v>4992</v>
      </c>
    </row>
    <row r="1703" spans="1:55" x14ac:dyDescent="0.25">
      <c r="A1703" t="str">
        <f t="shared" si="32"/>
        <v xml:space="preserve">С/409CAV (BioChek) анемия уровень антител </v>
      </c>
      <c r="B1703" t="str">
        <f>IF(E1703="","",INDEX(Лаборатории!A:A,MATCH('Производственный контроль'!E1703,Лаборатории!B:B,0)))</f>
        <v xml:space="preserve">КУРИНОЕ ЦАРСТВО АО </v>
      </c>
      <c r="C1703" t="str">
        <f>IF(E1703="","",VLOOKUP(E1703,Лаборатории!B:D,3,0))</f>
        <v>U377_CHL</v>
      </c>
      <c r="D1703" s="12">
        <v>45743</v>
      </c>
      <c r="E1703" s="11" t="s">
        <v>793</v>
      </c>
      <c r="F1703" s="11" t="s">
        <v>371</v>
      </c>
      <c r="G1703" s="11" t="s">
        <v>506</v>
      </c>
      <c r="H1703" s="11" t="s">
        <v>262</v>
      </c>
      <c r="I1703" s="11" t="s">
        <v>3412</v>
      </c>
      <c r="J1703" t="str">
        <f>IF(L1703="","",VLOOKUP(L1703,Продукция!B:D,3,0))</f>
        <v>Биологический_материал</v>
      </c>
      <c r="K1703" t="str">
        <f>IF(L1703="","",VLOOKUP(L1703,Продукция!B:C,2,0))</f>
        <v>Сыворотка крови</v>
      </c>
      <c r="L1703" s="151" t="s">
        <v>302</v>
      </c>
      <c r="M1703">
        <f>IF(L1703="","",VLOOKUP(L1703,Продукция!B:L,11,0))</f>
        <v>0</v>
      </c>
      <c r="N1703" s="11" t="s">
        <v>873</v>
      </c>
      <c r="P1703" s="11" t="s">
        <v>340</v>
      </c>
      <c r="Q1703" s="11" t="s">
        <v>854</v>
      </c>
      <c r="R1703" s="153" t="s">
        <v>4890</v>
      </c>
      <c r="S1703" s="11">
        <v>18</v>
      </c>
      <c r="T1703" s="11" t="s">
        <v>5217</v>
      </c>
      <c r="V1703" s="14">
        <v>45713</v>
      </c>
      <c r="Z1703" s="11" t="s">
        <v>4823</v>
      </c>
      <c r="AA1703" s="15">
        <v>0.54166666666666663</v>
      </c>
      <c r="AB1703" t="str">
        <f>IF(L1703="","",VLOOKUP(L1703&amp;I1703,Продукция!A:I,9,0))</f>
        <v>рекомендация производителя набора</v>
      </c>
      <c r="AC1703" s="14">
        <v>45730</v>
      </c>
      <c r="AD1703" s="11" t="s">
        <v>2676</v>
      </c>
      <c r="AE1703" s="11" t="s">
        <v>4823</v>
      </c>
      <c r="AF1703" t="str">
        <f>IF(AD1703="","",VLOOKUP(AD1703,'Сотрудники и ссылки'!A:B,2,0))</f>
        <v>Серолог</v>
      </c>
      <c r="AG1703">
        <f>IF(AD1703="","",VLOOKUP(AD1703,'Сотрудники и ссылки'!A:C,3,0))</f>
        <v>20007746</v>
      </c>
      <c r="AH1703" s="11" t="s">
        <v>2676</v>
      </c>
      <c r="AI1703" t="str">
        <f>IF(AH1703="","",VLOOKUP(AH1703,'Сотрудники и ссылки'!A:B,2,0))</f>
        <v>Серолог</v>
      </c>
      <c r="AJ1703">
        <f>IF(AH1703="","",VLOOKUP(AH1703,'Сотрудники и ссылки'!A:C,3,0))</f>
        <v>20007746</v>
      </c>
      <c r="AK1703" s="14">
        <v>45730</v>
      </c>
      <c r="AL1703" s="2">
        <f>IF(AK1703="","",AK1703+VLOOKUP(I1703,'Вид исследования'!B:E,4,0))</f>
        <v>45731</v>
      </c>
      <c r="AM1703" s="2">
        <f>IF(AK1703="","",AK1703+VLOOKUP(I1703,'Вид исследования'!B:F,5,0))</f>
        <v>45731</v>
      </c>
      <c r="AN1703" s="14">
        <v>45730</v>
      </c>
      <c r="AP1703" s="11" t="s">
        <v>189</v>
      </c>
      <c r="AQ1703" t="str">
        <f>IFERROR(IF(L1703="","",VLOOKUP(L1703&amp;I1703,Продукция!A:K,11,0)),"обратитесь к админ справочника")</f>
        <v>согласно рекомендациям производителя теста</v>
      </c>
      <c r="AR1703" s="11" t="s">
        <v>4823</v>
      </c>
      <c r="AS1703" t="str">
        <f>IFERROR(IF(L1703="","",VLOOKUP(L1703&amp;I1703,Продукция!A:J,10,0)),"обратитесь к админ справочника")</f>
        <v>инструкция тест- ситема Биочек СК -126</v>
      </c>
      <c r="AT1703" s="11" t="s">
        <v>4823</v>
      </c>
      <c r="AU1703" s="11" t="s">
        <v>4823</v>
      </c>
      <c r="AV1703" s="11" t="s">
        <v>2676</v>
      </c>
      <c r="AW1703" s="11" t="s">
        <v>4824</v>
      </c>
      <c r="AX1703" s="11" t="s">
        <v>506</v>
      </c>
      <c r="AY1703" s="11" t="s">
        <v>1124</v>
      </c>
      <c r="AZ1703" s="11">
        <v>106</v>
      </c>
      <c r="BA1703" s="11">
        <v>38</v>
      </c>
      <c r="BC1703" s="11" t="s">
        <v>4992</v>
      </c>
    </row>
    <row r="1704" spans="1:55" x14ac:dyDescent="0.25">
      <c r="A1704" t="str">
        <f t="shared" si="32"/>
        <v xml:space="preserve">С/475CAV (BioChek) анемия уровень антител </v>
      </c>
      <c r="B1704" t="str">
        <f>IF(E1704="","",INDEX(Лаборатории!A:A,MATCH('Производственный контроль'!E1704,Лаборатории!B:B,0)))</f>
        <v xml:space="preserve">КУРИНОЕ ЦАРСТВО АО </v>
      </c>
      <c r="C1704" t="str">
        <f>IF(E1704="","",VLOOKUP(E1704,Лаборатории!B:D,3,0))</f>
        <v>U377_CHL</v>
      </c>
      <c r="D1704" s="12">
        <v>45726</v>
      </c>
      <c r="E1704" s="11" t="s">
        <v>793</v>
      </c>
      <c r="F1704" s="11" t="s">
        <v>371</v>
      </c>
      <c r="G1704" s="11" t="s">
        <v>506</v>
      </c>
      <c r="H1704" s="11" t="s">
        <v>262</v>
      </c>
      <c r="I1704" s="11" t="s">
        <v>3412</v>
      </c>
      <c r="J1704" t="str">
        <f>IF(L1704="","",VLOOKUP(L1704,Продукция!B:D,3,0))</f>
        <v>Биологический_материал</v>
      </c>
      <c r="K1704" t="str">
        <f>IF(L1704="","",VLOOKUP(L1704,Продукция!B:C,2,0))</f>
        <v>Сыворотка крови</v>
      </c>
      <c r="L1704" s="151" t="s">
        <v>302</v>
      </c>
      <c r="M1704">
        <f>IF(L1704="","",VLOOKUP(L1704,Продукция!B:L,11,0))</f>
        <v>0</v>
      </c>
      <c r="N1704" s="11" t="s">
        <v>873</v>
      </c>
      <c r="P1704" s="11" t="s">
        <v>340</v>
      </c>
      <c r="Q1704" s="11" t="s">
        <v>854</v>
      </c>
      <c r="R1704" s="153" t="s">
        <v>5003</v>
      </c>
      <c r="S1704" s="11">
        <v>18</v>
      </c>
      <c r="T1704" s="11" t="s">
        <v>5232</v>
      </c>
      <c r="V1704" s="14">
        <v>45718</v>
      </c>
      <c r="Z1704" s="11" t="s">
        <v>4823</v>
      </c>
      <c r="AA1704" s="15">
        <v>0.55208333333333337</v>
      </c>
      <c r="AB1704" t="str">
        <f>IF(L1704="","",VLOOKUP(L1704&amp;I1704,Продукция!A:I,9,0))</f>
        <v>рекомендация производителя набора</v>
      </c>
      <c r="AC1704" s="14">
        <v>45730</v>
      </c>
      <c r="AD1704" s="11" t="s">
        <v>2676</v>
      </c>
      <c r="AE1704" s="11" t="s">
        <v>4823</v>
      </c>
      <c r="AF1704" t="str">
        <f>IF(AD1704="","",VLOOKUP(AD1704,'Сотрудники и ссылки'!A:B,2,0))</f>
        <v>Серолог</v>
      </c>
      <c r="AG1704">
        <f>IF(AD1704="","",VLOOKUP(AD1704,'Сотрудники и ссылки'!A:C,3,0))</f>
        <v>20007746</v>
      </c>
      <c r="AH1704" s="11" t="s">
        <v>2676</v>
      </c>
      <c r="AI1704" t="str">
        <f>IF(AH1704="","",VLOOKUP(AH1704,'Сотрудники и ссылки'!A:B,2,0))</f>
        <v>Серолог</v>
      </c>
      <c r="AJ1704">
        <f>IF(AH1704="","",VLOOKUP(AH1704,'Сотрудники и ссылки'!A:C,3,0))</f>
        <v>20007746</v>
      </c>
      <c r="AK1704" s="14">
        <v>45730</v>
      </c>
      <c r="AL1704" s="2">
        <f>IF(AK1704="","",AK1704+VLOOKUP(I1704,'Вид исследования'!B:E,4,0))</f>
        <v>45731</v>
      </c>
      <c r="AM1704" s="2">
        <f>IF(AK1704="","",AK1704+VLOOKUP(I1704,'Вид исследования'!B:F,5,0))</f>
        <v>45731</v>
      </c>
      <c r="AN1704" s="14">
        <v>45730</v>
      </c>
      <c r="AP1704" s="11" t="s">
        <v>189</v>
      </c>
      <c r="AQ1704" t="str">
        <f>IFERROR(IF(L1704="","",VLOOKUP(L1704&amp;I1704,Продукция!A:K,11,0)),"обратитесь к админ справочника")</f>
        <v>согласно рекомендациям производителя теста</v>
      </c>
      <c r="AR1704" s="11" t="s">
        <v>4823</v>
      </c>
      <c r="AS1704" t="str">
        <f>IFERROR(IF(L1704="","",VLOOKUP(L1704&amp;I1704,Продукция!A:J,10,0)),"обратитесь к админ справочника")</f>
        <v>инструкция тест- ситема Биочек СК -126</v>
      </c>
      <c r="AT1704" s="11" t="s">
        <v>4823</v>
      </c>
      <c r="AU1704" s="11" t="s">
        <v>4823</v>
      </c>
      <c r="AV1704" s="11" t="s">
        <v>2676</v>
      </c>
      <c r="AW1704" s="11" t="s">
        <v>4824</v>
      </c>
      <c r="AX1704" s="11" t="s">
        <v>506</v>
      </c>
      <c r="AY1704" s="11" t="s">
        <v>1117</v>
      </c>
      <c r="AZ1704" s="11">
        <v>106</v>
      </c>
      <c r="BA1704" s="11">
        <v>39</v>
      </c>
      <c r="BC1704" s="11" t="s">
        <v>4992</v>
      </c>
    </row>
    <row r="1705" spans="1:55" x14ac:dyDescent="0.25">
      <c r="A1705" t="str">
        <f t="shared" si="32"/>
        <v xml:space="preserve">С/475CAV (BioChek) анемия уровень антител </v>
      </c>
      <c r="B1705" t="str">
        <f>IF(E1705="","",INDEX(Лаборатории!A:A,MATCH('Производственный контроль'!E1705,Лаборатории!B:B,0)))</f>
        <v xml:space="preserve">КУРИНОЕ ЦАРСТВО АО </v>
      </c>
      <c r="C1705" t="str">
        <f>IF(E1705="","",VLOOKUP(E1705,Лаборатории!B:D,3,0))</f>
        <v>U377_CHL</v>
      </c>
      <c r="D1705" s="12">
        <v>45726</v>
      </c>
      <c r="E1705" s="11" t="s">
        <v>793</v>
      </c>
      <c r="F1705" s="11" t="s">
        <v>371</v>
      </c>
      <c r="G1705" s="11" t="s">
        <v>506</v>
      </c>
      <c r="H1705" s="11" t="s">
        <v>262</v>
      </c>
      <c r="I1705" s="11" t="s">
        <v>3412</v>
      </c>
      <c r="J1705" t="str">
        <f>IF(L1705="","",VLOOKUP(L1705,Продукция!B:D,3,0))</f>
        <v>Биологический_материал</v>
      </c>
      <c r="K1705" t="str">
        <f>IF(L1705="","",VLOOKUP(L1705,Продукция!B:C,2,0))</f>
        <v>Сыворотка крови</v>
      </c>
      <c r="L1705" s="151" t="s">
        <v>302</v>
      </c>
      <c r="M1705">
        <f>IF(L1705="","",VLOOKUP(L1705,Продукция!B:L,11,0))</f>
        <v>0</v>
      </c>
      <c r="N1705" s="11" t="s">
        <v>873</v>
      </c>
      <c r="P1705" s="11" t="s">
        <v>340</v>
      </c>
      <c r="Q1705" s="11" t="s">
        <v>854</v>
      </c>
      <c r="R1705" s="153" t="s">
        <v>4994</v>
      </c>
      <c r="S1705" s="11">
        <v>18</v>
      </c>
      <c r="T1705" s="11" t="s">
        <v>5232</v>
      </c>
      <c r="V1705" s="14">
        <v>45720</v>
      </c>
      <c r="Z1705" s="11" t="s">
        <v>4823</v>
      </c>
      <c r="AA1705" s="15">
        <v>0.55208333333333337</v>
      </c>
      <c r="AB1705" t="str">
        <f>IF(L1705="","",VLOOKUP(L1705&amp;I1705,Продукция!A:I,9,0))</f>
        <v>рекомендация производителя набора</v>
      </c>
      <c r="AC1705" s="14">
        <v>45730</v>
      </c>
      <c r="AD1705" s="11" t="s">
        <v>2676</v>
      </c>
      <c r="AE1705" s="11" t="s">
        <v>4823</v>
      </c>
      <c r="AF1705" t="str">
        <f>IF(AD1705="","",VLOOKUP(AD1705,'Сотрудники и ссылки'!A:B,2,0))</f>
        <v>Серолог</v>
      </c>
      <c r="AG1705">
        <f>IF(AD1705="","",VLOOKUP(AD1705,'Сотрудники и ссылки'!A:C,3,0))</f>
        <v>20007746</v>
      </c>
      <c r="AH1705" s="11" t="s">
        <v>2676</v>
      </c>
      <c r="AI1705" t="str">
        <f>IF(AH1705="","",VLOOKUP(AH1705,'Сотрудники и ссылки'!A:B,2,0))</f>
        <v>Серолог</v>
      </c>
      <c r="AJ1705">
        <f>IF(AH1705="","",VLOOKUP(AH1705,'Сотрудники и ссылки'!A:C,3,0))</f>
        <v>20007746</v>
      </c>
      <c r="AK1705" s="14">
        <v>45730</v>
      </c>
      <c r="AL1705" s="2">
        <f>IF(AK1705="","",AK1705+VLOOKUP(I1705,'Вид исследования'!B:E,4,0))</f>
        <v>45731</v>
      </c>
      <c r="AM1705" s="2">
        <f>IF(AK1705="","",AK1705+VLOOKUP(I1705,'Вид исследования'!B:F,5,0))</f>
        <v>45731</v>
      </c>
      <c r="AN1705" s="14">
        <v>45730</v>
      </c>
      <c r="AP1705" s="11" t="s">
        <v>189</v>
      </c>
      <c r="AQ1705" t="str">
        <f>IFERROR(IF(L1705="","",VLOOKUP(L1705&amp;I1705,Продукция!A:K,11,0)),"обратитесь к админ справочника")</f>
        <v>согласно рекомендациям производителя теста</v>
      </c>
      <c r="AR1705" s="11" t="s">
        <v>4823</v>
      </c>
      <c r="AS1705" t="str">
        <f>IFERROR(IF(L1705="","",VLOOKUP(L1705&amp;I1705,Продукция!A:J,10,0)),"обратитесь к админ справочника")</f>
        <v>инструкция тест- ситема Биочек СК -126</v>
      </c>
      <c r="AT1705" s="11" t="s">
        <v>4823</v>
      </c>
      <c r="AU1705" s="11" t="s">
        <v>4823</v>
      </c>
      <c r="AV1705" s="11" t="s">
        <v>2676</v>
      </c>
      <c r="AW1705" s="11" t="s">
        <v>4824</v>
      </c>
      <c r="AX1705" s="11" t="s">
        <v>506</v>
      </c>
      <c r="AY1705" s="11" t="s">
        <v>1120</v>
      </c>
      <c r="AZ1705" s="11">
        <v>106</v>
      </c>
      <c r="BA1705" s="11">
        <v>39</v>
      </c>
      <c r="BC1705" s="11" t="s">
        <v>4992</v>
      </c>
    </row>
    <row r="1706" spans="1:55" x14ac:dyDescent="0.25">
      <c r="A1706" t="str">
        <f t="shared" si="32"/>
        <v>С/409FADV (BioChek) аденовирус уровень антител</v>
      </c>
      <c r="B1706" t="str">
        <f>IF(E1706="","",INDEX(Лаборатории!A:A,MATCH('Производственный контроль'!E1706,Лаборатории!B:B,0)))</f>
        <v xml:space="preserve">КУРИНОЕ ЦАРСТВО АО </v>
      </c>
      <c r="C1706" t="str">
        <f>IF(E1706="","",VLOOKUP(E1706,Лаборатории!B:D,3,0))</f>
        <v>U377_CHL</v>
      </c>
      <c r="D1706" s="12">
        <v>45715</v>
      </c>
      <c r="E1706" s="11" t="s">
        <v>793</v>
      </c>
      <c r="F1706" s="11" t="s">
        <v>371</v>
      </c>
      <c r="G1706" s="11" t="s">
        <v>506</v>
      </c>
      <c r="H1706" s="11" t="s">
        <v>262</v>
      </c>
      <c r="I1706" s="11" t="s">
        <v>3414</v>
      </c>
      <c r="J1706" t="str">
        <f>IF(L1706="","",VLOOKUP(L1706,Продукция!B:D,3,0))</f>
        <v>Биологический_материал</v>
      </c>
      <c r="K1706" t="str">
        <f>IF(L1706="","",VLOOKUP(L1706,Продукция!B:C,2,0))</f>
        <v>Сыворотка крови</v>
      </c>
      <c r="L1706" s="151" t="s">
        <v>302</v>
      </c>
      <c r="M1706">
        <f>IF(L1706="","",VLOOKUP(L1706,Продукция!B:L,11,0))</f>
        <v>0</v>
      </c>
      <c r="N1706" s="11" t="s">
        <v>873</v>
      </c>
      <c r="P1706" s="11" t="s">
        <v>340</v>
      </c>
      <c r="Q1706" s="11" t="s">
        <v>854</v>
      </c>
      <c r="R1706" s="153" t="s">
        <v>4876</v>
      </c>
      <c r="S1706" s="11">
        <v>18</v>
      </c>
      <c r="T1706" s="11" t="s">
        <v>5217</v>
      </c>
      <c r="V1706" s="14">
        <v>45710</v>
      </c>
      <c r="Z1706" s="11" t="s">
        <v>4823</v>
      </c>
      <c r="AA1706" s="15">
        <v>0.54166666666666663</v>
      </c>
      <c r="AB1706" t="str">
        <f>IF(L1706="","",VLOOKUP(L1706&amp;I1706,Продукция!A:I,9,0))</f>
        <v>рекомендация производителя набора</v>
      </c>
      <c r="AC1706" s="14">
        <v>45730</v>
      </c>
      <c r="AD1706" s="11" t="s">
        <v>2676</v>
      </c>
      <c r="AE1706" s="11" t="s">
        <v>4823</v>
      </c>
      <c r="AF1706" t="str">
        <f>IF(AD1706="","",VLOOKUP(AD1706,'Сотрудники и ссылки'!A:B,2,0))</f>
        <v>Серолог</v>
      </c>
      <c r="AG1706">
        <f>IF(AD1706="","",VLOOKUP(AD1706,'Сотрудники и ссылки'!A:C,3,0))</f>
        <v>20007746</v>
      </c>
      <c r="AH1706" s="11" t="s">
        <v>2676</v>
      </c>
      <c r="AI1706" t="str">
        <f>IF(AH1706="","",VLOOKUP(AH1706,'Сотрудники и ссылки'!A:B,2,0))</f>
        <v>Серолог</v>
      </c>
      <c r="AJ1706">
        <f>IF(AH1706="","",VLOOKUP(AH1706,'Сотрудники и ссылки'!A:C,3,0))</f>
        <v>20007746</v>
      </c>
      <c r="AK1706" s="14">
        <v>45730</v>
      </c>
      <c r="AL1706" s="2">
        <f>IF(AK1706="","",AK1706+VLOOKUP(I1706,'Вид исследования'!B:E,4,0))</f>
        <v>45731</v>
      </c>
      <c r="AM1706" s="2">
        <f>IF(AK1706="","",AK1706+VLOOKUP(I1706,'Вид исследования'!B:F,5,0))</f>
        <v>45731</v>
      </c>
      <c r="AN1706" s="14">
        <v>45730</v>
      </c>
      <c r="AP1706" s="11" t="s">
        <v>189</v>
      </c>
      <c r="AQ1706" t="str">
        <f>IFERROR(IF(L1706="","",VLOOKUP(L1706&amp;I1706,Продукция!A:K,11,0)),"обратитесь к админ справочника")</f>
        <v>согласно рекомендациям производителя теста</v>
      </c>
      <c r="AR1706" s="11" t="s">
        <v>4823</v>
      </c>
      <c r="AS1706" t="str">
        <f>IFERROR(IF(L1706="","",VLOOKUP(L1706&amp;I1706,Продукция!A:J,10,0)),"обратитесь к админ справочника")</f>
        <v>инструкция тест- ситема Биочек СК -132</v>
      </c>
      <c r="AT1706" s="11" t="s">
        <v>4823</v>
      </c>
      <c r="AU1706" s="11" t="s">
        <v>4823</v>
      </c>
      <c r="AV1706" s="11" t="s">
        <v>2676</v>
      </c>
      <c r="AW1706" s="11" t="s">
        <v>4824</v>
      </c>
      <c r="AX1706" s="11" t="s">
        <v>506</v>
      </c>
      <c r="AY1706" s="11" t="s">
        <v>1143</v>
      </c>
      <c r="AZ1706" s="11">
        <v>106</v>
      </c>
      <c r="BA1706" s="11">
        <v>38</v>
      </c>
      <c r="BC1706" s="11" t="s">
        <v>4992</v>
      </c>
    </row>
    <row r="1707" spans="1:55" x14ac:dyDescent="0.25">
      <c r="A1707" t="str">
        <f t="shared" si="32"/>
        <v>С/409FADV (BioChek) аденовирус уровень антител</v>
      </c>
      <c r="B1707" t="str">
        <f>IF(E1707="","",INDEX(Лаборатории!A:A,MATCH('Производственный контроль'!E1707,Лаборатории!B:B,0)))</f>
        <v xml:space="preserve">КУРИНОЕ ЦАРСТВО АО </v>
      </c>
      <c r="C1707" t="str">
        <f>IF(E1707="","",VLOOKUP(E1707,Лаборатории!B:D,3,0))</f>
        <v>U377_CHL</v>
      </c>
      <c r="D1707" s="12">
        <v>45743</v>
      </c>
      <c r="E1707" s="11" t="s">
        <v>793</v>
      </c>
      <c r="F1707" s="11" t="s">
        <v>371</v>
      </c>
      <c r="G1707" s="11" t="s">
        <v>506</v>
      </c>
      <c r="H1707" s="11" t="s">
        <v>262</v>
      </c>
      <c r="I1707" s="11" t="s">
        <v>3414</v>
      </c>
      <c r="J1707" t="str">
        <f>IF(L1707="","",VLOOKUP(L1707,Продукция!B:D,3,0))</f>
        <v>Биологический_материал</v>
      </c>
      <c r="K1707" t="str">
        <f>IF(L1707="","",VLOOKUP(L1707,Продукция!B:C,2,0))</f>
        <v>Сыворотка крови</v>
      </c>
      <c r="L1707" s="151" t="s">
        <v>302</v>
      </c>
      <c r="M1707">
        <f>IF(L1707="","",VLOOKUP(L1707,Продукция!B:L,11,0))</f>
        <v>0</v>
      </c>
      <c r="N1707" s="11" t="s">
        <v>873</v>
      </c>
      <c r="P1707" s="11" t="s">
        <v>340</v>
      </c>
      <c r="Q1707" s="11" t="s">
        <v>854</v>
      </c>
      <c r="R1707" s="153" t="s">
        <v>4885</v>
      </c>
      <c r="S1707" s="11">
        <v>18</v>
      </c>
      <c r="T1707" s="11" t="s">
        <v>5217</v>
      </c>
      <c r="V1707" s="14">
        <v>45710</v>
      </c>
      <c r="Z1707" s="11" t="s">
        <v>4823</v>
      </c>
      <c r="AA1707" s="15">
        <v>0.54166666666666663</v>
      </c>
      <c r="AB1707" t="str">
        <f>IF(L1707="","",VLOOKUP(L1707&amp;I1707,Продукция!A:I,9,0))</f>
        <v>рекомендация производителя набора</v>
      </c>
      <c r="AC1707" s="14">
        <v>45730</v>
      </c>
      <c r="AD1707" s="11" t="s">
        <v>2676</v>
      </c>
      <c r="AE1707" s="11" t="s">
        <v>4823</v>
      </c>
      <c r="AF1707" t="str">
        <f>IF(AD1707="","",VLOOKUP(AD1707,'Сотрудники и ссылки'!A:B,2,0))</f>
        <v>Серолог</v>
      </c>
      <c r="AG1707">
        <f>IF(AD1707="","",VLOOKUP(AD1707,'Сотрудники и ссылки'!A:C,3,0))</f>
        <v>20007746</v>
      </c>
      <c r="AH1707" s="11" t="s">
        <v>2676</v>
      </c>
      <c r="AI1707" t="str">
        <f>IF(AH1707="","",VLOOKUP(AH1707,'Сотрудники и ссылки'!A:B,2,0))</f>
        <v>Серолог</v>
      </c>
      <c r="AJ1707">
        <f>IF(AH1707="","",VLOOKUP(AH1707,'Сотрудники и ссылки'!A:C,3,0))</f>
        <v>20007746</v>
      </c>
      <c r="AK1707" s="14">
        <v>45730</v>
      </c>
      <c r="AL1707" s="2">
        <f>IF(AK1707="","",AK1707+VLOOKUP(I1707,'Вид исследования'!B:E,4,0))</f>
        <v>45731</v>
      </c>
      <c r="AM1707" s="2">
        <f>IF(AK1707="","",AK1707+VLOOKUP(I1707,'Вид исследования'!B:F,5,0))</f>
        <v>45731</v>
      </c>
      <c r="AN1707" s="14">
        <v>45730</v>
      </c>
      <c r="AP1707" s="11" t="s">
        <v>189</v>
      </c>
      <c r="AQ1707" t="str">
        <f>IFERROR(IF(L1707="","",VLOOKUP(L1707&amp;I1707,Продукция!A:K,11,0)),"обратитесь к админ справочника")</f>
        <v>согласно рекомендациям производителя теста</v>
      </c>
      <c r="AR1707" s="11" t="s">
        <v>4823</v>
      </c>
      <c r="AS1707" t="str">
        <f>IFERROR(IF(L1707="","",VLOOKUP(L1707&amp;I1707,Продукция!A:J,10,0)),"обратитесь к админ справочника")</f>
        <v>инструкция тест- ситема Биочек СК -132</v>
      </c>
      <c r="AT1707" s="11" t="s">
        <v>4823</v>
      </c>
      <c r="AU1707" s="11" t="s">
        <v>4823</v>
      </c>
      <c r="AV1707" s="11" t="s">
        <v>2676</v>
      </c>
      <c r="AW1707" s="11" t="s">
        <v>4824</v>
      </c>
      <c r="AX1707" s="11" t="s">
        <v>506</v>
      </c>
      <c r="AY1707" s="11" t="s">
        <v>1139</v>
      </c>
      <c r="AZ1707" s="11">
        <v>106</v>
      </c>
      <c r="BA1707" s="11">
        <v>38</v>
      </c>
      <c r="BC1707" s="11" t="s">
        <v>4992</v>
      </c>
    </row>
    <row r="1708" spans="1:55" x14ac:dyDescent="0.25">
      <c r="A1708" t="str">
        <f t="shared" si="32"/>
        <v>С/409FADV (BioChek) аденовирус уровень антител</v>
      </c>
      <c r="B1708" t="str">
        <f>IF(E1708="","",INDEX(Лаборатории!A:A,MATCH('Производственный контроль'!E1708,Лаборатории!B:B,0)))</f>
        <v xml:space="preserve">КУРИНОЕ ЦАРСТВО АО </v>
      </c>
      <c r="C1708" t="str">
        <f>IF(E1708="","",VLOOKUP(E1708,Лаборатории!B:D,3,0))</f>
        <v>U377_CHL</v>
      </c>
      <c r="D1708" s="12">
        <v>45743</v>
      </c>
      <c r="E1708" s="11" t="s">
        <v>793</v>
      </c>
      <c r="F1708" s="11" t="s">
        <v>371</v>
      </c>
      <c r="G1708" s="11" t="s">
        <v>506</v>
      </c>
      <c r="H1708" s="11" t="s">
        <v>262</v>
      </c>
      <c r="I1708" s="11" t="s">
        <v>3414</v>
      </c>
      <c r="J1708" t="str">
        <f>IF(L1708="","",VLOOKUP(L1708,Продукция!B:D,3,0))</f>
        <v>Биологический_материал</v>
      </c>
      <c r="K1708" t="str">
        <f>IF(L1708="","",VLOOKUP(L1708,Продукция!B:C,2,0))</f>
        <v>Сыворотка крови</v>
      </c>
      <c r="L1708" s="151" t="s">
        <v>302</v>
      </c>
      <c r="M1708">
        <f>IF(L1708="","",VLOOKUP(L1708,Продукция!B:L,11,0))</f>
        <v>0</v>
      </c>
      <c r="N1708" s="11" t="s">
        <v>873</v>
      </c>
      <c r="P1708" s="11" t="s">
        <v>340</v>
      </c>
      <c r="Q1708" s="11" t="s">
        <v>854</v>
      </c>
      <c r="R1708" s="153" t="s">
        <v>4890</v>
      </c>
      <c r="S1708" s="11">
        <v>18</v>
      </c>
      <c r="T1708" s="11" t="s">
        <v>5217</v>
      </c>
      <c r="V1708" s="14">
        <v>45713</v>
      </c>
      <c r="Z1708" s="11" t="s">
        <v>4823</v>
      </c>
      <c r="AA1708" s="15">
        <v>0.54166666666666663</v>
      </c>
      <c r="AB1708" t="str">
        <f>IF(L1708="","",VLOOKUP(L1708&amp;I1708,Продукция!A:I,9,0))</f>
        <v>рекомендация производителя набора</v>
      </c>
      <c r="AC1708" s="14">
        <v>45730</v>
      </c>
      <c r="AD1708" s="11" t="s">
        <v>2676</v>
      </c>
      <c r="AE1708" s="11" t="s">
        <v>4823</v>
      </c>
      <c r="AF1708" t="str">
        <f>IF(AD1708="","",VLOOKUP(AD1708,'Сотрудники и ссылки'!A:B,2,0))</f>
        <v>Серолог</v>
      </c>
      <c r="AG1708">
        <f>IF(AD1708="","",VLOOKUP(AD1708,'Сотрудники и ссылки'!A:C,3,0))</f>
        <v>20007746</v>
      </c>
      <c r="AH1708" s="11" t="s">
        <v>2676</v>
      </c>
      <c r="AI1708" t="str">
        <f>IF(AH1708="","",VLOOKUP(AH1708,'Сотрудники и ссылки'!A:B,2,0))</f>
        <v>Серолог</v>
      </c>
      <c r="AJ1708">
        <f>IF(AH1708="","",VLOOKUP(AH1708,'Сотрудники и ссылки'!A:C,3,0))</f>
        <v>20007746</v>
      </c>
      <c r="AK1708" s="14">
        <v>45730</v>
      </c>
      <c r="AL1708" s="2">
        <f>IF(AK1708="","",AK1708+VLOOKUP(I1708,'Вид исследования'!B:E,4,0))</f>
        <v>45731</v>
      </c>
      <c r="AM1708" s="2">
        <f>IF(AK1708="","",AK1708+VLOOKUP(I1708,'Вид исследования'!B:F,5,0))</f>
        <v>45731</v>
      </c>
      <c r="AN1708" s="14">
        <v>45730</v>
      </c>
      <c r="AP1708" s="11" t="s">
        <v>189</v>
      </c>
      <c r="AQ1708" t="str">
        <f>IFERROR(IF(L1708="","",VLOOKUP(L1708&amp;I1708,Продукция!A:K,11,0)),"обратитесь к админ справочника")</f>
        <v>согласно рекомендациям производителя теста</v>
      </c>
      <c r="AR1708" s="11" t="s">
        <v>4823</v>
      </c>
      <c r="AS1708" t="str">
        <f>IFERROR(IF(L1708="","",VLOOKUP(L1708&amp;I1708,Продукция!A:J,10,0)),"обратитесь к админ справочника")</f>
        <v>инструкция тест- ситема Биочек СК -132</v>
      </c>
      <c r="AT1708" s="11" t="s">
        <v>4823</v>
      </c>
      <c r="AU1708" s="11" t="s">
        <v>4823</v>
      </c>
      <c r="AV1708" s="11" t="s">
        <v>2676</v>
      </c>
      <c r="AW1708" s="11" t="s">
        <v>4824</v>
      </c>
      <c r="AX1708" s="11" t="s">
        <v>506</v>
      </c>
      <c r="AY1708" s="11" t="s">
        <v>1124</v>
      </c>
      <c r="AZ1708" s="11">
        <v>106</v>
      </c>
      <c r="BA1708" s="11">
        <v>38</v>
      </c>
      <c r="BC1708" s="11" t="s">
        <v>4992</v>
      </c>
    </row>
    <row r="1709" spans="1:55" x14ac:dyDescent="0.25">
      <c r="A1709" t="str">
        <f t="shared" si="32"/>
        <v>С/475FADV (BioChek) аденовирус уровень антител</v>
      </c>
      <c r="B1709" t="str">
        <f>IF(E1709="","",INDEX(Лаборатории!A:A,MATCH('Производственный контроль'!E1709,Лаборатории!B:B,0)))</f>
        <v xml:space="preserve">КУРИНОЕ ЦАРСТВО АО </v>
      </c>
      <c r="C1709" t="str">
        <f>IF(E1709="","",VLOOKUP(E1709,Лаборатории!B:D,3,0))</f>
        <v>U377_CHL</v>
      </c>
      <c r="D1709" s="12">
        <v>45726</v>
      </c>
      <c r="E1709" s="11" t="s">
        <v>793</v>
      </c>
      <c r="F1709" s="11" t="s">
        <v>371</v>
      </c>
      <c r="G1709" s="11" t="s">
        <v>506</v>
      </c>
      <c r="H1709" s="11" t="s">
        <v>262</v>
      </c>
      <c r="I1709" s="11" t="s">
        <v>3414</v>
      </c>
      <c r="J1709" t="str">
        <f>IF(L1709="","",VLOOKUP(L1709,Продукция!B:D,3,0))</f>
        <v>Биологический_материал</v>
      </c>
      <c r="K1709" t="str">
        <f>IF(L1709="","",VLOOKUP(L1709,Продукция!B:C,2,0))</f>
        <v>Сыворотка крови</v>
      </c>
      <c r="L1709" s="151" t="s">
        <v>302</v>
      </c>
      <c r="M1709">
        <f>IF(L1709="","",VLOOKUP(L1709,Продукция!B:L,11,0))</f>
        <v>0</v>
      </c>
      <c r="N1709" s="11" t="s">
        <v>873</v>
      </c>
      <c r="P1709" s="11" t="s">
        <v>340</v>
      </c>
      <c r="Q1709" s="11" t="s">
        <v>854</v>
      </c>
      <c r="R1709" s="153" t="s">
        <v>5003</v>
      </c>
      <c r="S1709" s="11">
        <v>18</v>
      </c>
      <c r="T1709" s="11" t="s">
        <v>5232</v>
      </c>
      <c r="V1709" s="14">
        <v>45718</v>
      </c>
      <c r="Z1709" s="11" t="s">
        <v>4823</v>
      </c>
      <c r="AA1709" s="15">
        <v>0.55208333333333337</v>
      </c>
      <c r="AB1709" t="str">
        <f>IF(L1709="","",VLOOKUP(L1709&amp;I1709,Продукция!A:I,9,0))</f>
        <v>рекомендация производителя набора</v>
      </c>
      <c r="AC1709" s="14">
        <v>45730</v>
      </c>
      <c r="AD1709" s="11" t="s">
        <v>2676</v>
      </c>
      <c r="AE1709" s="11" t="s">
        <v>4823</v>
      </c>
      <c r="AF1709" t="str">
        <f>IF(AD1709="","",VLOOKUP(AD1709,'Сотрудники и ссылки'!A:B,2,0))</f>
        <v>Серолог</v>
      </c>
      <c r="AG1709">
        <f>IF(AD1709="","",VLOOKUP(AD1709,'Сотрудники и ссылки'!A:C,3,0))</f>
        <v>20007746</v>
      </c>
      <c r="AH1709" s="11" t="s">
        <v>2676</v>
      </c>
      <c r="AI1709" t="str">
        <f>IF(AH1709="","",VLOOKUP(AH1709,'Сотрудники и ссылки'!A:B,2,0))</f>
        <v>Серолог</v>
      </c>
      <c r="AJ1709">
        <f>IF(AH1709="","",VLOOKUP(AH1709,'Сотрудники и ссылки'!A:C,3,0))</f>
        <v>20007746</v>
      </c>
      <c r="AK1709" s="14">
        <v>45730</v>
      </c>
      <c r="AL1709" s="2">
        <f>IF(AK1709="","",AK1709+VLOOKUP(I1709,'Вид исследования'!B:E,4,0))</f>
        <v>45731</v>
      </c>
      <c r="AM1709" s="2">
        <f>IF(AK1709="","",AK1709+VLOOKUP(I1709,'Вид исследования'!B:F,5,0))</f>
        <v>45731</v>
      </c>
      <c r="AN1709" s="14">
        <v>45730</v>
      </c>
      <c r="AP1709" s="11" t="s">
        <v>189</v>
      </c>
      <c r="AQ1709" t="str">
        <f>IFERROR(IF(L1709="","",VLOOKUP(L1709&amp;I1709,Продукция!A:K,11,0)),"обратитесь к админ справочника")</f>
        <v>согласно рекомендациям производителя теста</v>
      </c>
      <c r="AR1709" s="11" t="s">
        <v>4823</v>
      </c>
      <c r="AS1709" t="str">
        <f>IFERROR(IF(L1709="","",VLOOKUP(L1709&amp;I1709,Продукция!A:J,10,0)),"обратитесь к админ справочника")</f>
        <v>инструкция тест- ситема Биочек СК -132</v>
      </c>
      <c r="AT1709" s="11" t="s">
        <v>4823</v>
      </c>
      <c r="AU1709" s="11" t="s">
        <v>4823</v>
      </c>
      <c r="AV1709" s="11" t="s">
        <v>2676</v>
      </c>
      <c r="AW1709" s="11" t="s">
        <v>4824</v>
      </c>
      <c r="AX1709" s="11" t="s">
        <v>506</v>
      </c>
      <c r="AY1709" s="11" t="s">
        <v>1117</v>
      </c>
      <c r="AZ1709" s="11">
        <v>106</v>
      </c>
      <c r="BA1709" s="11">
        <v>39</v>
      </c>
      <c r="BC1709" s="11" t="s">
        <v>4992</v>
      </c>
    </row>
    <row r="1710" spans="1:55" x14ac:dyDescent="0.25">
      <c r="A1710" t="str">
        <f t="shared" si="32"/>
        <v>С/475FADV (BioChek) аденовирус уровень антител</v>
      </c>
      <c r="B1710" t="str">
        <f>IF(E1710="","",INDEX(Лаборатории!A:A,MATCH('Производственный контроль'!E1710,Лаборатории!B:B,0)))</f>
        <v xml:space="preserve">КУРИНОЕ ЦАРСТВО АО </v>
      </c>
      <c r="C1710" t="str">
        <f>IF(E1710="","",VLOOKUP(E1710,Лаборатории!B:D,3,0))</f>
        <v>U377_CHL</v>
      </c>
      <c r="D1710" s="12">
        <v>45726</v>
      </c>
      <c r="E1710" s="11" t="s">
        <v>793</v>
      </c>
      <c r="F1710" s="11" t="s">
        <v>371</v>
      </c>
      <c r="G1710" s="11" t="s">
        <v>506</v>
      </c>
      <c r="H1710" s="11" t="s">
        <v>262</v>
      </c>
      <c r="I1710" s="11" t="s">
        <v>3414</v>
      </c>
      <c r="J1710" t="str">
        <f>IF(L1710="","",VLOOKUP(L1710,Продукция!B:D,3,0))</f>
        <v>Биологический_материал</v>
      </c>
      <c r="K1710" t="str">
        <f>IF(L1710="","",VLOOKUP(L1710,Продукция!B:C,2,0))</f>
        <v>Сыворотка крови</v>
      </c>
      <c r="L1710" s="151" t="s">
        <v>302</v>
      </c>
      <c r="M1710">
        <f>IF(L1710="","",VLOOKUP(L1710,Продукция!B:L,11,0))</f>
        <v>0</v>
      </c>
      <c r="N1710" s="11" t="s">
        <v>873</v>
      </c>
      <c r="P1710" s="11" t="s">
        <v>340</v>
      </c>
      <c r="Q1710" s="11" t="s">
        <v>854</v>
      </c>
      <c r="R1710" s="153" t="s">
        <v>4994</v>
      </c>
      <c r="S1710" s="11">
        <v>18</v>
      </c>
      <c r="T1710" s="11" t="s">
        <v>5232</v>
      </c>
      <c r="V1710" s="14">
        <v>45720</v>
      </c>
      <c r="Z1710" s="11" t="s">
        <v>4823</v>
      </c>
      <c r="AA1710" s="15">
        <v>0.55208333333333337</v>
      </c>
      <c r="AB1710" t="str">
        <f>IF(L1710="","",VLOOKUP(L1710&amp;I1710,Продукция!A:I,9,0))</f>
        <v>рекомендация производителя набора</v>
      </c>
      <c r="AC1710" s="14">
        <v>45730</v>
      </c>
      <c r="AD1710" s="11" t="s">
        <v>2676</v>
      </c>
      <c r="AE1710" s="11" t="s">
        <v>4823</v>
      </c>
      <c r="AF1710" t="str">
        <f>IF(AD1710="","",VLOOKUP(AD1710,'Сотрудники и ссылки'!A:B,2,0))</f>
        <v>Серолог</v>
      </c>
      <c r="AG1710">
        <f>IF(AD1710="","",VLOOKUP(AD1710,'Сотрудники и ссылки'!A:C,3,0))</f>
        <v>20007746</v>
      </c>
      <c r="AH1710" s="11" t="s">
        <v>2676</v>
      </c>
      <c r="AI1710" t="str">
        <f>IF(AH1710="","",VLOOKUP(AH1710,'Сотрудники и ссылки'!A:B,2,0))</f>
        <v>Серолог</v>
      </c>
      <c r="AJ1710">
        <f>IF(AH1710="","",VLOOKUP(AH1710,'Сотрудники и ссылки'!A:C,3,0))</f>
        <v>20007746</v>
      </c>
      <c r="AK1710" s="14">
        <v>45730</v>
      </c>
      <c r="AL1710" s="2">
        <f>IF(AK1710="","",AK1710+VLOOKUP(I1710,'Вид исследования'!B:E,4,0))</f>
        <v>45731</v>
      </c>
      <c r="AM1710" s="2">
        <f>IF(AK1710="","",AK1710+VLOOKUP(I1710,'Вид исследования'!B:F,5,0))</f>
        <v>45731</v>
      </c>
      <c r="AN1710" s="14">
        <v>45730</v>
      </c>
      <c r="AP1710" s="11" t="s">
        <v>189</v>
      </c>
      <c r="AQ1710" t="str">
        <f>IFERROR(IF(L1710="","",VLOOKUP(L1710&amp;I1710,Продукция!A:K,11,0)),"обратитесь к админ справочника")</f>
        <v>согласно рекомендациям производителя теста</v>
      </c>
      <c r="AR1710" s="11" t="s">
        <v>4823</v>
      </c>
      <c r="AS1710" t="str">
        <f>IFERROR(IF(L1710="","",VLOOKUP(L1710&amp;I1710,Продукция!A:J,10,0)),"обратитесь к админ справочника")</f>
        <v>инструкция тест- ситема Биочек СК -132</v>
      </c>
      <c r="AT1710" s="11" t="s">
        <v>4823</v>
      </c>
      <c r="AU1710" s="11" t="s">
        <v>4823</v>
      </c>
      <c r="AV1710" s="11" t="s">
        <v>2676</v>
      </c>
      <c r="AW1710" s="11" t="s">
        <v>4824</v>
      </c>
      <c r="AX1710" s="11" t="s">
        <v>506</v>
      </c>
      <c r="AY1710" s="11" t="s">
        <v>1120</v>
      </c>
      <c r="AZ1710" s="11">
        <v>106</v>
      </c>
      <c r="BA1710" s="11">
        <v>39</v>
      </c>
      <c r="BC1710" s="11" t="s">
        <v>4992</v>
      </c>
    </row>
    <row r="1711" spans="1:55" x14ac:dyDescent="0.25">
      <c r="A1711" t="str">
        <f t="shared" si="32"/>
        <v>С/409MG (BioChek) микоплазма галлисептикум уровень антител</v>
      </c>
      <c r="B1711" t="str">
        <f>IF(E1711="","",INDEX(Лаборатории!A:A,MATCH('Производственный контроль'!E1711,Лаборатории!B:B,0)))</f>
        <v xml:space="preserve">КУРИНОЕ ЦАРСТВО АО </v>
      </c>
      <c r="C1711" t="str">
        <f>IF(E1711="","",VLOOKUP(E1711,Лаборатории!B:D,3,0))</f>
        <v>U377_CHL</v>
      </c>
      <c r="D1711" s="12">
        <v>45715</v>
      </c>
      <c r="E1711" s="11" t="s">
        <v>793</v>
      </c>
      <c r="F1711" s="11" t="s">
        <v>371</v>
      </c>
      <c r="G1711" s="11" t="s">
        <v>506</v>
      </c>
      <c r="H1711" s="11" t="s">
        <v>262</v>
      </c>
      <c r="I1711" s="11" t="s">
        <v>3422</v>
      </c>
      <c r="J1711" t="str">
        <f>IF(L1711="","",VLOOKUP(L1711,Продукция!B:D,3,0))</f>
        <v>Биологический_материал</v>
      </c>
      <c r="K1711" t="str">
        <f>IF(L1711="","",VLOOKUP(L1711,Продукция!B:C,2,0))</f>
        <v>Сыворотка крови</v>
      </c>
      <c r="L1711" s="151" t="s">
        <v>302</v>
      </c>
      <c r="M1711">
        <f>IF(L1711="","",VLOOKUP(L1711,Продукция!B:L,11,0))</f>
        <v>0</v>
      </c>
      <c r="N1711" s="11" t="s">
        <v>873</v>
      </c>
      <c r="P1711" s="11" t="s">
        <v>340</v>
      </c>
      <c r="Q1711" s="11" t="s">
        <v>854</v>
      </c>
      <c r="R1711" s="153" t="s">
        <v>4876</v>
      </c>
      <c r="S1711" s="11">
        <v>18</v>
      </c>
      <c r="T1711" s="11" t="s">
        <v>5217</v>
      </c>
      <c r="V1711" s="14">
        <v>45710</v>
      </c>
      <c r="Z1711" s="11" t="s">
        <v>4823</v>
      </c>
      <c r="AA1711" s="15">
        <v>0.54166666666666663</v>
      </c>
      <c r="AB1711" t="str">
        <f>IF(L1711="","",VLOOKUP(L1711&amp;I1711,Продукция!A:I,9,0))</f>
        <v>рекомендация производителя набора</v>
      </c>
      <c r="AC1711" s="14">
        <v>45730</v>
      </c>
      <c r="AD1711" s="11" t="s">
        <v>2676</v>
      </c>
      <c r="AE1711" s="11" t="s">
        <v>4823</v>
      </c>
      <c r="AF1711" t="str">
        <f>IF(AD1711="","",VLOOKUP(AD1711,'Сотрудники и ссылки'!A:B,2,0))</f>
        <v>Серолог</v>
      </c>
      <c r="AG1711">
        <f>IF(AD1711="","",VLOOKUP(AD1711,'Сотрудники и ссылки'!A:C,3,0))</f>
        <v>20007746</v>
      </c>
      <c r="AH1711" s="11" t="s">
        <v>2676</v>
      </c>
      <c r="AI1711" t="str">
        <f>IF(AH1711="","",VLOOKUP(AH1711,'Сотрудники и ссылки'!A:B,2,0))</f>
        <v>Серолог</v>
      </c>
      <c r="AJ1711">
        <f>IF(AH1711="","",VLOOKUP(AH1711,'Сотрудники и ссылки'!A:C,3,0))</f>
        <v>20007746</v>
      </c>
      <c r="AK1711" s="14">
        <v>45730</v>
      </c>
      <c r="AL1711" s="2">
        <f>IF(AK1711="","",AK1711+VLOOKUP(I1711,'Вид исследования'!B:E,4,0))</f>
        <v>45731</v>
      </c>
      <c r="AM1711" s="2">
        <f>IF(AK1711="","",AK1711+VLOOKUP(I1711,'Вид исследования'!B:F,5,0))</f>
        <v>45731</v>
      </c>
      <c r="AN1711" s="14">
        <v>45730</v>
      </c>
      <c r="AP1711" s="11" t="s">
        <v>189</v>
      </c>
      <c r="AQ1711" t="str">
        <f>IFERROR(IF(L1711="","",VLOOKUP(L1711&amp;I1711,Продукция!A:K,11,0)),"обратитесь к админ справочника")</f>
        <v>согласно рекомендациям производителя теста</v>
      </c>
      <c r="AR1711" s="11" t="s">
        <v>4823</v>
      </c>
      <c r="AS1711" t="str">
        <f>IFERROR(IF(L1711="","",VLOOKUP(L1711&amp;I1711,Продукция!A:J,10,0)),"обратитесь к админ справочника")</f>
        <v>инструкция тест- ситема Биочек СК -114</v>
      </c>
      <c r="AT1711" s="11" t="s">
        <v>4823</v>
      </c>
      <c r="AU1711" s="11" t="s">
        <v>4823</v>
      </c>
      <c r="AV1711" s="11" t="s">
        <v>2676</v>
      </c>
      <c r="AW1711" s="11" t="s">
        <v>4824</v>
      </c>
      <c r="AX1711" s="11" t="s">
        <v>506</v>
      </c>
      <c r="AY1711" s="11" t="s">
        <v>1143</v>
      </c>
      <c r="AZ1711" s="11">
        <v>106</v>
      </c>
      <c r="BA1711" s="11">
        <v>38</v>
      </c>
      <c r="BC1711" s="11" t="s">
        <v>4992</v>
      </c>
    </row>
    <row r="1712" spans="1:55" x14ac:dyDescent="0.25">
      <c r="A1712" t="str">
        <f t="shared" si="32"/>
        <v>С/409MG (BioChek) микоплазма галлисептикум уровень антител</v>
      </c>
      <c r="B1712" t="str">
        <f>IF(E1712="","",INDEX(Лаборатории!A:A,MATCH('Производственный контроль'!E1712,Лаборатории!B:B,0)))</f>
        <v xml:space="preserve">КУРИНОЕ ЦАРСТВО АО </v>
      </c>
      <c r="C1712" t="str">
        <f>IF(E1712="","",VLOOKUP(E1712,Лаборатории!B:D,3,0))</f>
        <v>U377_CHL</v>
      </c>
      <c r="D1712" s="12">
        <v>45743</v>
      </c>
      <c r="E1712" s="11" t="s">
        <v>793</v>
      </c>
      <c r="F1712" s="11" t="s">
        <v>371</v>
      </c>
      <c r="G1712" s="11" t="s">
        <v>506</v>
      </c>
      <c r="H1712" s="11" t="s">
        <v>262</v>
      </c>
      <c r="I1712" s="11" t="s">
        <v>3422</v>
      </c>
      <c r="J1712" t="str">
        <f>IF(L1712="","",VLOOKUP(L1712,Продукция!B:D,3,0))</f>
        <v>Биологический_материал</v>
      </c>
      <c r="K1712" t="str">
        <f>IF(L1712="","",VLOOKUP(L1712,Продукция!B:C,2,0))</f>
        <v>Сыворотка крови</v>
      </c>
      <c r="L1712" s="151" t="s">
        <v>302</v>
      </c>
      <c r="M1712">
        <f>IF(L1712="","",VLOOKUP(L1712,Продукция!B:L,11,0))</f>
        <v>0</v>
      </c>
      <c r="N1712" s="11" t="s">
        <v>873</v>
      </c>
      <c r="P1712" s="11" t="s">
        <v>340</v>
      </c>
      <c r="Q1712" s="11" t="s">
        <v>854</v>
      </c>
      <c r="R1712" s="153" t="s">
        <v>4885</v>
      </c>
      <c r="S1712" s="11">
        <v>18</v>
      </c>
      <c r="T1712" s="11" t="s">
        <v>5217</v>
      </c>
      <c r="V1712" s="14">
        <v>45710</v>
      </c>
      <c r="Z1712" s="11" t="s">
        <v>4823</v>
      </c>
      <c r="AA1712" s="15">
        <v>0.54166666666666663</v>
      </c>
      <c r="AB1712" t="str">
        <f>IF(L1712="","",VLOOKUP(L1712&amp;I1712,Продукция!A:I,9,0))</f>
        <v>рекомендация производителя набора</v>
      </c>
      <c r="AC1712" s="14">
        <v>45730</v>
      </c>
      <c r="AD1712" s="11" t="s">
        <v>2676</v>
      </c>
      <c r="AE1712" s="11" t="s">
        <v>4823</v>
      </c>
      <c r="AF1712" t="str">
        <f>IF(AD1712="","",VLOOKUP(AD1712,'Сотрудники и ссылки'!A:B,2,0))</f>
        <v>Серолог</v>
      </c>
      <c r="AG1712">
        <f>IF(AD1712="","",VLOOKUP(AD1712,'Сотрудники и ссылки'!A:C,3,0))</f>
        <v>20007746</v>
      </c>
      <c r="AH1712" s="11" t="s">
        <v>2676</v>
      </c>
      <c r="AI1712" t="str">
        <f>IF(AH1712="","",VLOOKUP(AH1712,'Сотрудники и ссылки'!A:B,2,0))</f>
        <v>Серолог</v>
      </c>
      <c r="AJ1712">
        <f>IF(AH1712="","",VLOOKUP(AH1712,'Сотрудники и ссылки'!A:C,3,0))</f>
        <v>20007746</v>
      </c>
      <c r="AK1712" s="14">
        <v>45730</v>
      </c>
      <c r="AL1712" s="2">
        <f>IF(AK1712="","",AK1712+VLOOKUP(I1712,'Вид исследования'!B:E,4,0))</f>
        <v>45731</v>
      </c>
      <c r="AM1712" s="2">
        <f>IF(AK1712="","",AK1712+VLOOKUP(I1712,'Вид исследования'!B:F,5,0))</f>
        <v>45731</v>
      </c>
      <c r="AN1712" s="14">
        <v>45730</v>
      </c>
      <c r="AP1712" s="11" t="s">
        <v>189</v>
      </c>
      <c r="AQ1712" t="str">
        <f>IFERROR(IF(L1712="","",VLOOKUP(L1712&amp;I1712,Продукция!A:K,11,0)),"обратитесь к админ справочника")</f>
        <v>согласно рекомендациям производителя теста</v>
      </c>
      <c r="AR1712" s="11" t="s">
        <v>4823</v>
      </c>
      <c r="AS1712" t="str">
        <f>IFERROR(IF(L1712="","",VLOOKUP(L1712&amp;I1712,Продукция!A:J,10,0)),"обратитесь к админ справочника")</f>
        <v>инструкция тест- ситема Биочек СК -114</v>
      </c>
      <c r="AT1712" s="11" t="s">
        <v>4823</v>
      </c>
      <c r="AU1712" s="11" t="s">
        <v>4823</v>
      </c>
      <c r="AV1712" s="11" t="s">
        <v>2676</v>
      </c>
      <c r="AW1712" s="11" t="s">
        <v>4824</v>
      </c>
      <c r="AX1712" s="11" t="s">
        <v>506</v>
      </c>
      <c r="AY1712" s="11" t="s">
        <v>1139</v>
      </c>
      <c r="AZ1712" s="11">
        <v>106</v>
      </c>
      <c r="BA1712" s="11">
        <v>38</v>
      </c>
      <c r="BC1712" s="11" t="s">
        <v>4992</v>
      </c>
    </row>
    <row r="1713" spans="1:55" x14ac:dyDescent="0.25">
      <c r="A1713" t="str">
        <f t="shared" si="32"/>
        <v>С/409MG (BioChek) микоплазма галлисептикум уровень антител</v>
      </c>
      <c r="B1713" t="str">
        <f>IF(E1713="","",INDEX(Лаборатории!A:A,MATCH('Производственный контроль'!E1713,Лаборатории!B:B,0)))</f>
        <v xml:space="preserve">КУРИНОЕ ЦАРСТВО АО </v>
      </c>
      <c r="C1713" t="str">
        <f>IF(E1713="","",VLOOKUP(E1713,Лаборатории!B:D,3,0))</f>
        <v>U377_CHL</v>
      </c>
      <c r="D1713" s="12">
        <v>45743</v>
      </c>
      <c r="E1713" s="11" t="s">
        <v>793</v>
      </c>
      <c r="F1713" s="11" t="s">
        <v>371</v>
      </c>
      <c r="G1713" s="11" t="s">
        <v>506</v>
      </c>
      <c r="H1713" s="11" t="s">
        <v>262</v>
      </c>
      <c r="I1713" s="11" t="s">
        <v>3422</v>
      </c>
      <c r="J1713" t="str">
        <f>IF(L1713="","",VLOOKUP(L1713,Продукция!B:D,3,0))</f>
        <v>Биологический_материал</v>
      </c>
      <c r="K1713" t="str">
        <f>IF(L1713="","",VLOOKUP(L1713,Продукция!B:C,2,0))</f>
        <v>Сыворотка крови</v>
      </c>
      <c r="L1713" s="151" t="s">
        <v>302</v>
      </c>
      <c r="M1713">
        <f>IF(L1713="","",VLOOKUP(L1713,Продукция!B:L,11,0))</f>
        <v>0</v>
      </c>
      <c r="N1713" s="11" t="s">
        <v>873</v>
      </c>
      <c r="P1713" s="11" t="s">
        <v>340</v>
      </c>
      <c r="Q1713" s="11" t="s">
        <v>854</v>
      </c>
      <c r="R1713" s="153" t="s">
        <v>4890</v>
      </c>
      <c r="S1713" s="11">
        <v>18</v>
      </c>
      <c r="T1713" s="11" t="s">
        <v>5217</v>
      </c>
      <c r="V1713" s="14">
        <v>45713</v>
      </c>
      <c r="Z1713" s="11" t="s">
        <v>4823</v>
      </c>
      <c r="AA1713" s="15">
        <v>0.54166666666666663</v>
      </c>
      <c r="AB1713" t="str">
        <f>IF(L1713="","",VLOOKUP(L1713&amp;I1713,Продукция!A:I,9,0))</f>
        <v>рекомендация производителя набора</v>
      </c>
      <c r="AC1713" s="14">
        <v>45730</v>
      </c>
      <c r="AD1713" s="11" t="s">
        <v>2676</v>
      </c>
      <c r="AE1713" s="11" t="s">
        <v>4823</v>
      </c>
      <c r="AF1713" t="str">
        <f>IF(AD1713="","",VLOOKUP(AD1713,'Сотрудники и ссылки'!A:B,2,0))</f>
        <v>Серолог</v>
      </c>
      <c r="AG1713">
        <f>IF(AD1713="","",VLOOKUP(AD1713,'Сотрудники и ссылки'!A:C,3,0))</f>
        <v>20007746</v>
      </c>
      <c r="AH1713" s="11" t="s">
        <v>2676</v>
      </c>
      <c r="AI1713" t="str">
        <f>IF(AH1713="","",VLOOKUP(AH1713,'Сотрудники и ссылки'!A:B,2,0))</f>
        <v>Серолог</v>
      </c>
      <c r="AJ1713">
        <f>IF(AH1713="","",VLOOKUP(AH1713,'Сотрудники и ссылки'!A:C,3,0))</f>
        <v>20007746</v>
      </c>
      <c r="AK1713" s="14">
        <v>45730</v>
      </c>
      <c r="AL1713" s="2">
        <f>IF(AK1713="","",AK1713+VLOOKUP(I1713,'Вид исследования'!B:E,4,0))</f>
        <v>45731</v>
      </c>
      <c r="AM1713" s="2">
        <f>IF(AK1713="","",AK1713+VLOOKUP(I1713,'Вид исследования'!B:F,5,0))</f>
        <v>45731</v>
      </c>
      <c r="AN1713" s="14">
        <v>45730</v>
      </c>
      <c r="AP1713" s="11" t="s">
        <v>189</v>
      </c>
      <c r="AQ1713" t="str">
        <f>IFERROR(IF(L1713="","",VLOOKUP(L1713&amp;I1713,Продукция!A:K,11,0)),"обратитесь к админ справочника")</f>
        <v>согласно рекомендациям производителя теста</v>
      </c>
      <c r="AR1713" s="11" t="s">
        <v>4823</v>
      </c>
      <c r="AS1713" t="str">
        <f>IFERROR(IF(L1713="","",VLOOKUP(L1713&amp;I1713,Продукция!A:J,10,0)),"обратитесь к админ справочника")</f>
        <v>инструкция тест- ситема Биочек СК -114</v>
      </c>
      <c r="AT1713" s="11" t="s">
        <v>4823</v>
      </c>
      <c r="AU1713" s="11" t="s">
        <v>4823</v>
      </c>
      <c r="AV1713" s="11" t="s">
        <v>2676</v>
      </c>
      <c r="AW1713" s="11" t="s">
        <v>4824</v>
      </c>
      <c r="AX1713" s="11" t="s">
        <v>506</v>
      </c>
      <c r="AY1713" s="11" t="s">
        <v>1124</v>
      </c>
      <c r="AZ1713" s="11">
        <v>106</v>
      </c>
      <c r="BA1713" s="11">
        <v>38</v>
      </c>
      <c r="BC1713" s="11" t="s">
        <v>4992</v>
      </c>
    </row>
    <row r="1714" spans="1:55" x14ac:dyDescent="0.25">
      <c r="A1714" t="str">
        <f t="shared" si="32"/>
        <v>С/475MG (BioChek) микоплазма галлисептикум уровень антител</v>
      </c>
      <c r="B1714" t="str">
        <f>IF(E1714="","",INDEX(Лаборатории!A:A,MATCH('Производственный контроль'!E1714,Лаборатории!B:B,0)))</f>
        <v xml:space="preserve">КУРИНОЕ ЦАРСТВО АО </v>
      </c>
      <c r="C1714" t="str">
        <f>IF(E1714="","",VLOOKUP(E1714,Лаборатории!B:D,3,0))</f>
        <v>U377_CHL</v>
      </c>
      <c r="D1714" s="12">
        <v>45726</v>
      </c>
      <c r="E1714" s="11" t="s">
        <v>793</v>
      </c>
      <c r="F1714" s="11" t="s">
        <v>371</v>
      </c>
      <c r="G1714" s="11" t="s">
        <v>506</v>
      </c>
      <c r="H1714" s="11" t="s">
        <v>262</v>
      </c>
      <c r="I1714" s="11" t="s">
        <v>3422</v>
      </c>
      <c r="J1714" t="str">
        <f>IF(L1714="","",VLOOKUP(L1714,Продукция!B:D,3,0))</f>
        <v>Биологический_материал</v>
      </c>
      <c r="K1714" t="str">
        <f>IF(L1714="","",VLOOKUP(L1714,Продукция!B:C,2,0))</f>
        <v>Сыворотка крови</v>
      </c>
      <c r="L1714" s="151" t="s">
        <v>302</v>
      </c>
      <c r="M1714">
        <f>IF(L1714="","",VLOOKUP(L1714,Продукция!B:L,11,0))</f>
        <v>0</v>
      </c>
      <c r="N1714" s="11" t="s">
        <v>873</v>
      </c>
      <c r="P1714" s="11" t="s">
        <v>340</v>
      </c>
      <c r="Q1714" s="11" t="s">
        <v>854</v>
      </c>
      <c r="R1714" s="153" t="s">
        <v>5003</v>
      </c>
      <c r="S1714" s="11">
        <v>18</v>
      </c>
      <c r="T1714" s="11" t="s">
        <v>5232</v>
      </c>
      <c r="V1714" s="14">
        <v>45718</v>
      </c>
      <c r="Z1714" s="11" t="s">
        <v>4823</v>
      </c>
      <c r="AA1714" s="15">
        <v>0.55208333333333337</v>
      </c>
      <c r="AB1714" t="str">
        <f>IF(L1714="","",VLOOKUP(L1714&amp;I1714,Продукция!A:I,9,0))</f>
        <v>рекомендация производителя набора</v>
      </c>
      <c r="AC1714" s="14">
        <v>45730</v>
      </c>
      <c r="AD1714" s="11" t="s">
        <v>2676</v>
      </c>
      <c r="AE1714" s="11" t="s">
        <v>4823</v>
      </c>
      <c r="AF1714" t="str">
        <f>IF(AD1714="","",VLOOKUP(AD1714,'Сотрудники и ссылки'!A:B,2,0))</f>
        <v>Серолог</v>
      </c>
      <c r="AG1714">
        <f>IF(AD1714="","",VLOOKUP(AD1714,'Сотрудники и ссылки'!A:C,3,0))</f>
        <v>20007746</v>
      </c>
      <c r="AH1714" s="11" t="s">
        <v>2676</v>
      </c>
      <c r="AI1714" t="str">
        <f>IF(AH1714="","",VLOOKUP(AH1714,'Сотрудники и ссылки'!A:B,2,0))</f>
        <v>Серолог</v>
      </c>
      <c r="AJ1714">
        <f>IF(AH1714="","",VLOOKUP(AH1714,'Сотрудники и ссылки'!A:C,3,0))</f>
        <v>20007746</v>
      </c>
      <c r="AK1714" s="14">
        <v>45730</v>
      </c>
      <c r="AL1714" s="2">
        <f>IF(AK1714="","",AK1714+VLOOKUP(I1714,'Вид исследования'!B:E,4,0))</f>
        <v>45731</v>
      </c>
      <c r="AM1714" s="2">
        <f>IF(AK1714="","",AK1714+VLOOKUP(I1714,'Вид исследования'!B:F,5,0))</f>
        <v>45731</v>
      </c>
      <c r="AN1714" s="14">
        <v>45730</v>
      </c>
      <c r="AP1714" s="11" t="s">
        <v>189</v>
      </c>
      <c r="AQ1714" t="str">
        <f>IFERROR(IF(L1714="","",VLOOKUP(L1714&amp;I1714,Продукция!A:K,11,0)),"обратитесь к админ справочника")</f>
        <v>согласно рекомендациям производителя теста</v>
      </c>
      <c r="AR1714" s="11" t="s">
        <v>4823</v>
      </c>
      <c r="AS1714" t="str">
        <f>IFERROR(IF(L1714="","",VLOOKUP(L1714&amp;I1714,Продукция!A:J,10,0)),"обратитесь к админ справочника")</f>
        <v>инструкция тест- ситема Биочек СК -114</v>
      </c>
      <c r="AT1714" s="11" t="s">
        <v>4823</v>
      </c>
      <c r="AU1714" s="11" t="s">
        <v>4823</v>
      </c>
      <c r="AV1714" s="11" t="s">
        <v>2676</v>
      </c>
      <c r="AW1714" s="11" t="s">
        <v>4824</v>
      </c>
      <c r="AX1714" s="11" t="s">
        <v>506</v>
      </c>
      <c r="AY1714" s="11" t="s">
        <v>1117</v>
      </c>
      <c r="AZ1714" s="11">
        <v>106</v>
      </c>
      <c r="BA1714" s="11">
        <v>39</v>
      </c>
      <c r="BC1714" s="11" t="s">
        <v>4992</v>
      </c>
    </row>
    <row r="1715" spans="1:55" x14ac:dyDescent="0.25">
      <c r="A1715" t="str">
        <f t="shared" si="32"/>
        <v>С/475MG (BioChek) микоплазма галлисептикум уровень антител</v>
      </c>
      <c r="B1715" t="str">
        <f>IF(E1715="","",INDEX(Лаборатории!A:A,MATCH('Производственный контроль'!E1715,Лаборатории!B:B,0)))</f>
        <v xml:space="preserve">КУРИНОЕ ЦАРСТВО АО </v>
      </c>
      <c r="C1715" t="str">
        <f>IF(E1715="","",VLOOKUP(E1715,Лаборатории!B:D,3,0))</f>
        <v>U377_CHL</v>
      </c>
      <c r="D1715" s="12">
        <v>45726</v>
      </c>
      <c r="E1715" s="11" t="s">
        <v>793</v>
      </c>
      <c r="F1715" s="11" t="s">
        <v>371</v>
      </c>
      <c r="G1715" s="11" t="s">
        <v>506</v>
      </c>
      <c r="H1715" s="11" t="s">
        <v>262</v>
      </c>
      <c r="I1715" s="11" t="s">
        <v>3422</v>
      </c>
      <c r="J1715" t="str">
        <f>IF(L1715="","",VLOOKUP(L1715,Продукция!B:D,3,0))</f>
        <v>Биологический_материал</v>
      </c>
      <c r="K1715" t="str">
        <f>IF(L1715="","",VLOOKUP(L1715,Продукция!B:C,2,0))</f>
        <v>Сыворотка крови</v>
      </c>
      <c r="L1715" s="151" t="s">
        <v>302</v>
      </c>
      <c r="M1715">
        <f>IF(L1715="","",VLOOKUP(L1715,Продукция!B:L,11,0))</f>
        <v>0</v>
      </c>
      <c r="N1715" s="11" t="s">
        <v>873</v>
      </c>
      <c r="P1715" s="11" t="s">
        <v>340</v>
      </c>
      <c r="Q1715" s="11" t="s">
        <v>854</v>
      </c>
      <c r="R1715" s="153" t="s">
        <v>4994</v>
      </c>
      <c r="S1715" s="11">
        <v>18</v>
      </c>
      <c r="T1715" s="11" t="s">
        <v>5232</v>
      </c>
      <c r="V1715" s="14">
        <v>45720</v>
      </c>
      <c r="Z1715" s="11" t="s">
        <v>4823</v>
      </c>
      <c r="AA1715" s="15">
        <v>0.55208333333333337</v>
      </c>
      <c r="AB1715" t="str">
        <f>IF(L1715="","",VLOOKUP(L1715&amp;I1715,Продукция!A:I,9,0))</f>
        <v>рекомендация производителя набора</v>
      </c>
      <c r="AC1715" s="14">
        <v>45730</v>
      </c>
      <c r="AD1715" s="11" t="s">
        <v>2676</v>
      </c>
      <c r="AE1715" s="11" t="s">
        <v>4823</v>
      </c>
      <c r="AF1715" t="str">
        <f>IF(AD1715="","",VLOOKUP(AD1715,'Сотрудники и ссылки'!A:B,2,0))</f>
        <v>Серолог</v>
      </c>
      <c r="AG1715">
        <f>IF(AD1715="","",VLOOKUP(AD1715,'Сотрудники и ссылки'!A:C,3,0))</f>
        <v>20007746</v>
      </c>
      <c r="AH1715" s="11" t="s">
        <v>2676</v>
      </c>
      <c r="AI1715" t="str">
        <f>IF(AH1715="","",VLOOKUP(AH1715,'Сотрудники и ссылки'!A:B,2,0))</f>
        <v>Серолог</v>
      </c>
      <c r="AJ1715">
        <f>IF(AH1715="","",VLOOKUP(AH1715,'Сотрудники и ссылки'!A:C,3,0))</f>
        <v>20007746</v>
      </c>
      <c r="AK1715" s="14">
        <v>45730</v>
      </c>
      <c r="AL1715" s="2">
        <f>IF(AK1715="","",AK1715+VLOOKUP(I1715,'Вид исследования'!B:E,4,0))</f>
        <v>45731</v>
      </c>
      <c r="AM1715" s="2">
        <f>IF(AK1715="","",AK1715+VLOOKUP(I1715,'Вид исследования'!B:F,5,0))</f>
        <v>45731</v>
      </c>
      <c r="AN1715" s="14">
        <v>45730</v>
      </c>
      <c r="AP1715" s="11" t="s">
        <v>189</v>
      </c>
      <c r="AQ1715" t="str">
        <f>IFERROR(IF(L1715="","",VLOOKUP(L1715&amp;I1715,Продукция!A:K,11,0)),"обратитесь к админ справочника")</f>
        <v>согласно рекомендациям производителя теста</v>
      </c>
      <c r="AR1715" s="11" t="s">
        <v>4823</v>
      </c>
      <c r="AS1715" t="str">
        <f>IFERROR(IF(L1715="","",VLOOKUP(L1715&amp;I1715,Продукция!A:J,10,0)),"обратитесь к админ справочника")</f>
        <v>инструкция тест- ситема Биочек СК -114</v>
      </c>
      <c r="AT1715" s="11" t="s">
        <v>4823</v>
      </c>
      <c r="AU1715" s="11" t="s">
        <v>4823</v>
      </c>
      <c r="AV1715" s="11" t="s">
        <v>2676</v>
      </c>
      <c r="AW1715" s="11" t="s">
        <v>4824</v>
      </c>
      <c r="AX1715" s="11" t="s">
        <v>506</v>
      </c>
      <c r="AY1715" s="11" t="s">
        <v>1120</v>
      </c>
      <c r="AZ1715" s="11">
        <v>106</v>
      </c>
      <c r="BA1715" s="11">
        <v>39</v>
      </c>
      <c r="BC1715" s="11" t="s">
        <v>4992</v>
      </c>
    </row>
    <row r="1716" spans="1:55" x14ac:dyDescent="0.25">
      <c r="A1716" t="str">
        <f t="shared" si="32"/>
        <v>С/409MS (BioChek) микоплазма синовия уровень антител</v>
      </c>
      <c r="B1716" t="str">
        <f>IF(E1716="","",INDEX(Лаборатории!A:A,MATCH('Производственный контроль'!E1716,Лаборатории!B:B,0)))</f>
        <v xml:space="preserve">КУРИНОЕ ЦАРСТВО АО </v>
      </c>
      <c r="C1716" t="str">
        <f>IF(E1716="","",VLOOKUP(E1716,Лаборатории!B:D,3,0))</f>
        <v>U377_CHL</v>
      </c>
      <c r="D1716" s="12">
        <v>45715</v>
      </c>
      <c r="E1716" s="11" t="s">
        <v>793</v>
      </c>
      <c r="F1716" s="11" t="s">
        <v>371</v>
      </c>
      <c r="G1716" s="11" t="s">
        <v>506</v>
      </c>
      <c r="H1716" s="11" t="s">
        <v>262</v>
      </c>
      <c r="I1716" s="11" t="s">
        <v>3423</v>
      </c>
      <c r="J1716" t="str">
        <f>IF(L1716="","",VLOOKUP(L1716,Продукция!B:D,3,0))</f>
        <v>Биологический_материал</v>
      </c>
      <c r="K1716" t="str">
        <f>IF(L1716="","",VLOOKUP(L1716,Продукция!B:C,2,0))</f>
        <v>Сыворотка крови</v>
      </c>
      <c r="L1716" s="151" t="s">
        <v>302</v>
      </c>
      <c r="M1716">
        <f>IF(L1716="","",VLOOKUP(L1716,Продукция!B:L,11,0))</f>
        <v>0</v>
      </c>
      <c r="N1716" s="11" t="s">
        <v>873</v>
      </c>
      <c r="P1716" s="11" t="s">
        <v>340</v>
      </c>
      <c r="Q1716" s="11" t="s">
        <v>854</v>
      </c>
      <c r="R1716" s="153" t="s">
        <v>4876</v>
      </c>
      <c r="S1716" s="11">
        <v>18</v>
      </c>
      <c r="T1716" s="11" t="s">
        <v>5217</v>
      </c>
      <c r="V1716" s="14">
        <v>45710</v>
      </c>
      <c r="Z1716" s="11" t="s">
        <v>4823</v>
      </c>
      <c r="AA1716" s="15">
        <v>0.54166666666666663</v>
      </c>
      <c r="AB1716" t="str">
        <f>IF(L1716="","",VLOOKUP(L1716&amp;I1716,Продукция!A:I,9,0))</f>
        <v>рекомендация производителя набора</v>
      </c>
      <c r="AC1716" s="14">
        <v>45730</v>
      </c>
      <c r="AD1716" s="11" t="s">
        <v>2676</v>
      </c>
      <c r="AE1716" s="11" t="s">
        <v>4823</v>
      </c>
      <c r="AF1716" t="str">
        <f>IF(AD1716="","",VLOOKUP(AD1716,'Сотрудники и ссылки'!A:B,2,0))</f>
        <v>Серолог</v>
      </c>
      <c r="AG1716">
        <f>IF(AD1716="","",VLOOKUP(AD1716,'Сотрудники и ссылки'!A:C,3,0))</f>
        <v>20007746</v>
      </c>
      <c r="AH1716" s="11" t="s">
        <v>2676</v>
      </c>
      <c r="AI1716" t="str">
        <f>IF(AH1716="","",VLOOKUP(AH1716,'Сотрудники и ссылки'!A:B,2,0))</f>
        <v>Серолог</v>
      </c>
      <c r="AJ1716">
        <f>IF(AH1716="","",VLOOKUP(AH1716,'Сотрудники и ссылки'!A:C,3,0))</f>
        <v>20007746</v>
      </c>
      <c r="AK1716" s="14">
        <v>45730</v>
      </c>
      <c r="AL1716" s="2">
        <f>IF(AK1716="","",AK1716+VLOOKUP(I1716,'Вид исследования'!B:E,4,0))</f>
        <v>45731</v>
      </c>
      <c r="AM1716" s="2">
        <f>IF(AK1716="","",AK1716+VLOOKUP(I1716,'Вид исследования'!B:F,5,0))</f>
        <v>45731</v>
      </c>
      <c r="AN1716" s="14">
        <v>45730</v>
      </c>
      <c r="AP1716" s="11" t="s">
        <v>189</v>
      </c>
      <c r="AQ1716" t="str">
        <f>IFERROR(IF(L1716="","",VLOOKUP(L1716&amp;I1716,Продукция!A:K,11,0)),"обратитесь к админ справочника")</f>
        <v>согласно рекомендациям производителя теста</v>
      </c>
      <c r="AR1716" s="11" t="s">
        <v>4823</v>
      </c>
      <c r="AS1716" t="str">
        <f>IFERROR(IF(L1716="","",VLOOKUP(L1716&amp;I1716,Продукция!A:J,10,0)),"обратитесь к админ справочника")</f>
        <v>инструкция тест- ситема Биочек СК -115</v>
      </c>
      <c r="AT1716" s="11" t="s">
        <v>4823</v>
      </c>
      <c r="AU1716" s="11" t="s">
        <v>4823</v>
      </c>
      <c r="AV1716" s="11" t="s">
        <v>2676</v>
      </c>
      <c r="AW1716" s="11" t="s">
        <v>4824</v>
      </c>
      <c r="AX1716" s="11" t="s">
        <v>506</v>
      </c>
      <c r="AY1716" s="11" t="s">
        <v>1143</v>
      </c>
      <c r="AZ1716" s="11">
        <v>106</v>
      </c>
      <c r="BA1716" s="11">
        <v>38</v>
      </c>
      <c r="BC1716" s="11" t="s">
        <v>4992</v>
      </c>
    </row>
    <row r="1717" spans="1:55" x14ac:dyDescent="0.25">
      <c r="A1717" t="str">
        <f t="shared" si="32"/>
        <v>С/409MS (BioChek) микоплазма синовия уровень антител</v>
      </c>
      <c r="B1717" t="str">
        <f>IF(E1717="","",INDEX(Лаборатории!A:A,MATCH('Производственный контроль'!E1717,Лаборатории!B:B,0)))</f>
        <v xml:space="preserve">КУРИНОЕ ЦАРСТВО АО </v>
      </c>
      <c r="C1717" t="str">
        <f>IF(E1717="","",VLOOKUP(E1717,Лаборатории!B:D,3,0))</f>
        <v>U377_CHL</v>
      </c>
      <c r="D1717" s="12">
        <v>45743</v>
      </c>
      <c r="E1717" s="11" t="s">
        <v>793</v>
      </c>
      <c r="F1717" s="11" t="s">
        <v>371</v>
      </c>
      <c r="G1717" s="11" t="s">
        <v>506</v>
      </c>
      <c r="H1717" s="11" t="s">
        <v>262</v>
      </c>
      <c r="I1717" s="11" t="s">
        <v>3423</v>
      </c>
      <c r="J1717" t="str">
        <f>IF(L1717="","",VLOOKUP(L1717,Продукция!B:D,3,0))</f>
        <v>Биологический_материал</v>
      </c>
      <c r="K1717" t="str">
        <f>IF(L1717="","",VLOOKUP(L1717,Продукция!B:C,2,0))</f>
        <v>Сыворотка крови</v>
      </c>
      <c r="L1717" s="151" t="s">
        <v>302</v>
      </c>
      <c r="M1717">
        <f>IF(L1717="","",VLOOKUP(L1717,Продукция!B:L,11,0))</f>
        <v>0</v>
      </c>
      <c r="N1717" s="11" t="s">
        <v>873</v>
      </c>
      <c r="P1717" s="11" t="s">
        <v>340</v>
      </c>
      <c r="Q1717" s="11" t="s">
        <v>854</v>
      </c>
      <c r="R1717" s="153" t="s">
        <v>4885</v>
      </c>
      <c r="S1717" s="11">
        <v>18</v>
      </c>
      <c r="T1717" s="11" t="s">
        <v>5217</v>
      </c>
      <c r="V1717" s="14">
        <v>45710</v>
      </c>
      <c r="Z1717" s="11" t="s">
        <v>4823</v>
      </c>
      <c r="AA1717" s="15">
        <v>0.54166666666666663</v>
      </c>
      <c r="AB1717" t="str">
        <f>IF(L1717="","",VLOOKUP(L1717&amp;I1717,Продукция!A:I,9,0))</f>
        <v>рекомендация производителя набора</v>
      </c>
      <c r="AC1717" s="14">
        <v>45730</v>
      </c>
      <c r="AD1717" s="11" t="s">
        <v>2676</v>
      </c>
      <c r="AE1717" s="11" t="s">
        <v>4823</v>
      </c>
      <c r="AF1717" t="str">
        <f>IF(AD1717="","",VLOOKUP(AD1717,'Сотрудники и ссылки'!A:B,2,0))</f>
        <v>Серолог</v>
      </c>
      <c r="AG1717">
        <f>IF(AD1717="","",VLOOKUP(AD1717,'Сотрудники и ссылки'!A:C,3,0))</f>
        <v>20007746</v>
      </c>
      <c r="AH1717" s="11" t="s">
        <v>2676</v>
      </c>
      <c r="AI1717" t="str">
        <f>IF(AH1717="","",VLOOKUP(AH1717,'Сотрудники и ссылки'!A:B,2,0))</f>
        <v>Серолог</v>
      </c>
      <c r="AJ1717">
        <f>IF(AH1717="","",VLOOKUP(AH1717,'Сотрудники и ссылки'!A:C,3,0))</f>
        <v>20007746</v>
      </c>
      <c r="AK1717" s="14">
        <v>45730</v>
      </c>
      <c r="AL1717" s="2">
        <f>IF(AK1717="","",AK1717+VLOOKUP(I1717,'Вид исследования'!B:E,4,0))</f>
        <v>45731</v>
      </c>
      <c r="AM1717" s="2">
        <f>IF(AK1717="","",AK1717+VLOOKUP(I1717,'Вид исследования'!B:F,5,0))</f>
        <v>45731</v>
      </c>
      <c r="AN1717" s="14">
        <v>45730</v>
      </c>
      <c r="AP1717" s="11" t="s">
        <v>189</v>
      </c>
      <c r="AQ1717" t="str">
        <f>IFERROR(IF(L1717="","",VLOOKUP(L1717&amp;I1717,Продукция!A:K,11,0)),"обратитесь к админ справочника")</f>
        <v>согласно рекомендациям производителя теста</v>
      </c>
      <c r="AR1717" s="11" t="s">
        <v>4823</v>
      </c>
      <c r="AS1717" t="str">
        <f>IFERROR(IF(L1717="","",VLOOKUP(L1717&amp;I1717,Продукция!A:J,10,0)),"обратитесь к админ справочника")</f>
        <v>инструкция тест- ситема Биочек СК -115</v>
      </c>
      <c r="AT1717" s="11" t="s">
        <v>4823</v>
      </c>
      <c r="AU1717" s="11" t="s">
        <v>4823</v>
      </c>
      <c r="AV1717" s="11" t="s">
        <v>2676</v>
      </c>
      <c r="AW1717" s="11" t="s">
        <v>4824</v>
      </c>
      <c r="AX1717" s="11" t="s">
        <v>506</v>
      </c>
      <c r="AY1717" s="11" t="s">
        <v>1139</v>
      </c>
      <c r="AZ1717" s="11">
        <v>106</v>
      </c>
      <c r="BA1717" s="11">
        <v>38</v>
      </c>
      <c r="BC1717" s="11" t="s">
        <v>4992</v>
      </c>
    </row>
    <row r="1718" spans="1:55" x14ac:dyDescent="0.25">
      <c r="A1718" t="str">
        <f t="shared" si="32"/>
        <v>С/409MS (BioChek) микоплазма синовия уровень антител</v>
      </c>
      <c r="B1718" t="str">
        <f>IF(E1718="","",INDEX(Лаборатории!A:A,MATCH('Производственный контроль'!E1718,Лаборатории!B:B,0)))</f>
        <v xml:space="preserve">КУРИНОЕ ЦАРСТВО АО </v>
      </c>
      <c r="C1718" t="str">
        <f>IF(E1718="","",VLOOKUP(E1718,Лаборатории!B:D,3,0))</f>
        <v>U377_CHL</v>
      </c>
      <c r="D1718" s="12">
        <v>45743</v>
      </c>
      <c r="E1718" s="11" t="s">
        <v>793</v>
      </c>
      <c r="F1718" s="11" t="s">
        <v>371</v>
      </c>
      <c r="G1718" s="11" t="s">
        <v>506</v>
      </c>
      <c r="H1718" s="11" t="s">
        <v>262</v>
      </c>
      <c r="I1718" s="11" t="s">
        <v>3423</v>
      </c>
      <c r="J1718" t="str">
        <f>IF(L1718="","",VLOOKUP(L1718,Продукция!B:D,3,0))</f>
        <v>Биологический_материал</v>
      </c>
      <c r="K1718" t="str">
        <f>IF(L1718="","",VLOOKUP(L1718,Продукция!B:C,2,0))</f>
        <v>Сыворотка крови</v>
      </c>
      <c r="L1718" s="151" t="s">
        <v>302</v>
      </c>
      <c r="M1718">
        <f>IF(L1718="","",VLOOKUP(L1718,Продукция!B:L,11,0))</f>
        <v>0</v>
      </c>
      <c r="N1718" s="11" t="s">
        <v>873</v>
      </c>
      <c r="P1718" s="11" t="s">
        <v>340</v>
      </c>
      <c r="Q1718" s="11" t="s">
        <v>854</v>
      </c>
      <c r="R1718" s="153" t="s">
        <v>4890</v>
      </c>
      <c r="S1718" s="11">
        <v>18</v>
      </c>
      <c r="T1718" s="11" t="s">
        <v>5217</v>
      </c>
      <c r="V1718" s="14">
        <v>45713</v>
      </c>
      <c r="Z1718" s="11" t="s">
        <v>4823</v>
      </c>
      <c r="AA1718" s="15">
        <v>0.54166666666666663</v>
      </c>
      <c r="AB1718" t="str">
        <f>IF(L1718="","",VLOOKUP(L1718&amp;I1718,Продукция!A:I,9,0))</f>
        <v>рекомендация производителя набора</v>
      </c>
      <c r="AC1718" s="14">
        <v>45730</v>
      </c>
      <c r="AD1718" s="11" t="s">
        <v>2676</v>
      </c>
      <c r="AE1718" s="11" t="s">
        <v>4823</v>
      </c>
      <c r="AF1718" t="str">
        <f>IF(AD1718="","",VLOOKUP(AD1718,'Сотрудники и ссылки'!A:B,2,0))</f>
        <v>Серолог</v>
      </c>
      <c r="AG1718">
        <f>IF(AD1718="","",VLOOKUP(AD1718,'Сотрудники и ссылки'!A:C,3,0))</f>
        <v>20007746</v>
      </c>
      <c r="AH1718" s="11" t="s">
        <v>2676</v>
      </c>
      <c r="AI1718" t="str">
        <f>IF(AH1718="","",VLOOKUP(AH1718,'Сотрудники и ссылки'!A:B,2,0))</f>
        <v>Серолог</v>
      </c>
      <c r="AJ1718">
        <f>IF(AH1718="","",VLOOKUP(AH1718,'Сотрудники и ссылки'!A:C,3,0))</f>
        <v>20007746</v>
      </c>
      <c r="AK1718" s="14">
        <v>45730</v>
      </c>
      <c r="AL1718" s="2">
        <f>IF(AK1718="","",AK1718+VLOOKUP(I1718,'Вид исследования'!B:E,4,0))</f>
        <v>45731</v>
      </c>
      <c r="AM1718" s="2">
        <f>IF(AK1718="","",AK1718+VLOOKUP(I1718,'Вид исследования'!B:F,5,0))</f>
        <v>45731</v>
      </c>
      <c r="AN1718" s="14">
        <v>45730</v>
      </c>
      <c r="AP1718" s="11" t="s">
        <v>189</v>
      </c>
      <c r="AQ1718" t="str">
        <f>IFERROR(IF(L1718="","",VLOOKUP(L1718&amp;I1718,Продукция!A:K,11,0)),"обратитесь к админ справочника")</f>
        <v>согласно рекомендациям производителя теста</v>
      </c>
      <c r="AR1718" s="11" t="s">
        <v>4823</v>
      </c>
      <c r="AS1718" t="str">
        <f>IFERROR(IF(L1718="","",VLOOKUP(L1718&amp;I1718,Продукция!A:J,10,0)),"обратитесь к админ справочника")</f>
        <v>инструкция тест- ситема Биочек СК -115</v>
      </c>
      <c r="AT1718" s="11" t="s">
        <v>4823</v>
      </c>
      <c r="AU1718" s="11" t="s">
        <v>4823</v>
      </c>
      <c r="AV1718" s="11" t="s">
        <v>2676</v>
      </c>
      <c r="AW1718" s="11" t="s">
        <v>4824</v>
      </c>
      <c r="AX1718" s="11" t="s">
        <v>506</v>
      </c>
      <c r="AY1718" s="11" t="s">
        <v>1124</v>
      </c>
      <c r="AZ1718" s="11">
        <v>106</v>
      </c>
      <c r="BA1718" s="11">
        <v>38</v>
      </c>
      <c r="BC1718" s="11" t="s">
        <v>4992</v>
      </c>
    </row>
    <row r="1719" spans="1:55" x14ac:dyDescent="0.25">
      <c r="A1719" t="str">
        <f t="shared" si="32"/>
        <v>С/475MS (BioChek) микоплазма синовия уровень антител</v>
      </c>
      <c r="B1719" t="str">
        <f>IF(E1719="","",INDEX(Лаборатории!A:A,MATCH('Производственный контроль'!E1719,Лаборатории!B:B,0)))</f>
        <v xml:space="preserve">КУРИНОЕ ЦАРСТВО АО </v>
      </c>
      <c r="C1719" t="str">
        <f>IF(E1719="","",VLOOKUP(E1719,Лаборатории!B:D,3,0))</f>
        <v>U377_CHL</v>
      </c>
      <c r="D1719" s="12">
        <v>45726</v>
      </c>
      <c r="E1719" s="11" t="s">
        <v>793</v>
      </c>
      <c r="F1719" s="11" t="s">
        <v>371</v>
      </c>
      <c r="G1719" s="11" t="s">
        <v>506</v>
      </c>
      <c r="H1719" s="11" t="s">
        <v>262</v>
      </c>
      <c r="I1719" s="11" t="s">
        <v>3423</v>
      </c>
      <c r="J1719" t="str">
        <f>IF(L1719="","",VLOOKUP(L1719,Продукция!B:D,3,0))</f>
        <v>Биологический_материал</v>
      </c>
      <c r="K1719" t="str">
        <f>IF(L1719="","",VLOOKUP(L1719,Продукция!B:C,2,0))</f>
        <v>Сыворотка крови</v>
      </c>
      <c r="L1719" s="151" t="s">
        <v>302</v>
      </c>
      <c r="M1719">
        <f>IF(L1719="","",VLOOKUP(L1719,Продукция!B:L,11,0))</f>
        <v>0</v>
      </c>
      <c r="N1719" s="11" t="s">
        <v>873</v>
      </c>
      <c r="P1719" s="11" t="s">
        <v>340</v>
      </c>
      <c r="Q1719" s="11" t="s">
        <v>854</v>
      </c>
      <c r="R1719" s="153" t="s">
        <v>5003</v>
      </c>
      <c r="S1719" s="11">
        <v>18</v>
      </c>
      <c r="T1719" s="11" t="s">
        <v>5232</v>
      </c>
      <c r="V1719" s="14">
        <v>45718</v>
      </c>
      <c r="Z1719" s="11" t="s">
        <v>4823</v>
      </c>
      <c r="AA1719" s="15">
        <v>0.55208333333333337</v>
      </c>
      <c r="AB1719" t="str">
        <f>IF(L1719="","",VLOOKUP(L1719&amp;I1719,Продукция!A:I,9,0))</f>
        <v>рекомендация производителя набора</v>
      </c>
      <c r="AC1719" s="14">
        <v>45730</v>
      </c>
      <c r="AD1719" s="11" t="s">
        <v>2676</v>
      </c>
      <c r="AE1719" s="11" t="s">
        <v>4823</v>
      </c>
      <c r="AF1719" t="str">
        <f>IF(AD1719="","",VLOOKUP(AD1719,'Сотрудники и ссылки'!A:B,2,0))</f>
        <v>Серолог</v>
      </c>
      <c r="AG1719">
        <f>IF(AD1719="","",VLOOKUP(AD1719,'Сотрудники и ссылки'!A:C,3,0))</f>
        <v>20007746</v>
      </c>
      <c r="AH1719" s="11" t="s">
        <v>2676</v>
      </c>
      <c r="AI1719" t="str">
        <f>IF(AH1719="","",VLOOKUP(AH1719,'Сотрудники и ссылки'!A:B,2,0))</f>
        <v>Серолог</v>
      </c>
      <c r="AJ1719">
        <f>IF(AH1719="","",VLOOKUP(AH1719,'Сотрудники и ссылки'!A:C,3,0))</f>
        <v>20007746</v>
      </c>
      <c r="AK1719" s="14">
        <v>45730</v>
      </c>
      <c r="AL1719" s="2">
        <f>IF(AK1719="","",AK1719+VLOOKUP(I1719,'Вид исследования'!B:E,4,0))</f>
        <v>45731</v>
      </c>
      <c r="AM1719" s="2">
        <f>IF(AK1719="","",AK1719+VLOOKUP(I1719,'Вид исследования'!B:F,5,0))</f>
        <v>45731</v>
      </c>
      <c r="AN1719" s="14">
        <v>45730</v>
      </c>
      <c r="AP1719" s="11" t="s">
        <v>189</v>
      </c>
      <c r="AQ1719" t="str">
        <f>IFERROR(IF(L1719="","",VLOOKUP(L1719&amp;I1719,Продукция!A:K,11,0)),"обратитесь к админ справочника")</f>
        <v>согласно рекомендациям производителя теста</v>
      </c>
      <c r="AR1719" s="11" t="s">
        <v>4823</v>
      </c>
      <c r="AS1719" t="str">
        <f>IFERROR(IF(L1719="","",VLOOKUP(L1719&amp;I1719,Продукция!A:J,10,0)),"обратитесь к админ справочника")</f>
        <v>инструкция тест- ситема Биочек СК -115</v>
      </c>
      <c r="AT1719" s="11" t="s">
        <v>4823</v>
      </c>
      <c r="AU1719" s="11" t="s">
        <v>4823</v>
      </c>
      <c r="AV1719" s="11" t="s">
        <v>2676</v>
      </c>
      <c r="AW1719" s="11" t="s">
        <v>4824</v>
      </c>
      <c r="AX1719" s="11" t="s">
        <v>506</v>
      </c>
      <c r="AY1719" s="11" t="s">
        <v>1117</v>
      </c>
      <c r="AZ1719" s="11">
        <v>106</v>
      </c>
      <c r="BA1719" s="11">
        <v>39</v>
      </c>
      <c r="BC1719" s="11" t="s">
        <v>4992</v>
      </c>
    </row>
    <row r="1720" spans="1:55" x14ac:dyDescent="0.25">
      <c r="A1720" t="str">
        <f t="shared" si="32"/>
        <v>С/475MS (BioChek) микоплазма синовия уровень антител</v>
      </c>
      <c r="B1720" t="str">
        <f>IF(E1720="","",INDEX(Лаборатории!A:A,MATCH('Производственный контроль'!E1720,Лаборатории!B:B,0)))</f>
        <v xml:space="preserve">КУРИНОЕ ЦАРСТВО АО </v>
      </c>
      <c r="C1720" t="str">
        <f>IF(E1720="","",VLOOKUP(E1720,Лаборатории!B:D,3,0))</f>
        <v>U377_CHL</v>
      </c>
      <c r="D1720" s="12">
        <v>45726</v>
      </c>
      <c r="E1720" s="11" t="s">
        <v>793</v>
      </c>
      <c r="F1720" s="11" t="s">
        <v>371</v>
      </c>
      <c r="G1720" s="11" t="s">
        <v>506</v>
      </c>
      <c r="H1720" s="11" t="s">
        <v>262</v>
      </c>
      <c r="I1720" s="11" t="s">
        <v>3423</v>
      </c>
      <c r="J1720" t="str">
        <f>IF(L1720="","",VLOOKUP(L1720,Продукция!B:D,3,0))</f>
        <v>Биологический_материал</v>
      </c>
      <c r="K1720" t="str">
        <f>IF(L1720="","",VLOOKUP(L1720,Продукция!B:C,2,0))</f>
        <v>Сыворотка крови</v>
      </c>
      <c r="L1720" s="151" t="s">
        <v>302</v>
      </c>
      <c r="M1720">
        <f>IF(L1720="","",VLOOKUP(L1720,Продукция!B:L,11,0))</f>
        <v>0</v>
      </c>
      <c r="N1720" s="11" t="s">
        <v>873</v>
      </c>
      <c r="P1720" s="11" t="s">
        <v>340</v>
      </c>
      <c r="Q1720" s="11" t="s">
        <v>854</v>
      </c>
      <c r="R1720" s="153" t="s">
        <v>4994</v>
      </c>
      <c r="S1720" s="11">
        <v>18</v>
      </c>
      <c r="T1720" s="11" t="s">
        <v>5232</v>
      </c>
      <c r="V1720" s="14">
        <v>45720</v>
      </c>
      <c r="Z1720" s="11" t="s">
        <v>4823</v>
      </c>
      <c r="AA1720" s="15">
        <v>0.55208333333333337</v>
      </c>
      <c r="AB1720" t="str">
        <f>IF(L1720="","",VLOOKUP(L1720&amp;I1720,Продукция!A:I,9,0))</f>
        <v>рекомендация производителя набора</v>
      </c>
      <c r="AC1720" s="14">
        <v>45730</v>
      </c>
      <c r="AD1720" s="11" t="s">
        <v>2676</v>
      </c>
      <c r="AE1720" s="11" t="s">
        <v>4823</v>
      </c>
      <c r="AF1720" t="str">
        <f>IF(AD1720="","",VLOOKUP(AD1720,'Сотрудники и ссылки'!A:B,2,0))</f>
        <v>Серолог</v>
      </c>
      <c r="AG1720">
        <f>IF(AD1720="","",VLOOKUP(AD1720,'Сотрудники и ссылки'!A:C,3,0))</f>
        <v>20007746</v>
      </c>
      <c r="AH1720" s="11" t="s">
        <v>2676</v>
      </c>
      <c r="AI1720" t="str">
        <f>IF(AH1720="","",VLOOKUP(AH1720,'Сотрудники и ссылки'!A:B,2,0))</f>
        <v>Серолог</v>
      </c>
      <c r="AJ1720">
        <f>IF(AH1720="","",VLOOKUP(AH1720,'Сотрудники и ссылки'!A:C,3,0))</f>
        <v>20007746</v>
      </c>
      <c r="AK1720" s="14">
        <v>45730</v>
      </c>
      <c r="AL1720" s="2">
        <f>IF(AK1720="","",AK1720+VLOOKUP(I1720,'Вид исследования'!B:E,4,0))</f>
        <v>45731</v>
      </c>
      <c r="AM1720" s="2">
        <f>IF(AK1720="","",AK1720+VLOOKUP(I1720,'Вид исследования'!B:F,5,0))</f>
        <v>45731</v>
      </c>
      <c r="AN1720" s="14">
        <v>45730</v>
      </c>
      <c r="AP1720" s="11" t="s">
        <v>189</v>
      </c>
      <c r="AQ1720" t="str">
        <f>IFERROR(IF(L1720="","",VLOOKUP(L1720&amp;I1720,Продукция!A:K,11,0)),"обратитесь к админ справочника")</f>
        <v>согласно рекомендациям производителя теста</v>
      </c>
      <c r="AR1720" s="11" t="s">
        <v>4823</v>
      </c>
      <c r="AS1720" t="str">
        <f>IFERROR(IF(L1720="","",VLOOKUP(L1720&amp;I1720,Продукция!A:J,10,0)),"обратитесь к админ справочника")</f>
        <v>инструкция тест- ситема Биочек СК -115</v>
      </c>
      <c r="AT1720" s="11" t="s">
        <v>4823</v>
      </c>
      <c r="AU1720" s="11" t="s">
        <v>4823</v>
      </c>
      <c r="AV1720" s="11" t="s">
        <v>2676</v>
      </c>
      <c r="AW1720" s="11" t="s">
        <v>4824</v>
      </c>
      <c r="AX1720" s="11" t="s">
        <v>506</v>
      </c>
      <c r="AY1720" s="11" t="s">
        <v>1120</v>
      </c>
      <c r="AZ1720" s="11">
        <v>106</v>
      </c>
      <c r="BA1720" s="11">
        <v>39</v>
      </c>
      <c r="BC1720" s="11" t="s">
        <v>4992</v>
      </c>
    </row>
    <row r="1721" spans="1:55" x14ac:dyDescent="0.25">
      <c r="A1721" t="str">
        <f t="shared" si="32"/>
        <v>С/409ORT (BioChek) орнитобактерии уровень антител</v>
      </c>
      <c r="B1721" t="str">
        <f>IF(E1721="","",INDEX(Лаборатории!A:A,MATCH('Производственный контроль'!E1721,Лаборатории!B:B,0)))</f>
        <v xml:space="preserve">КУРИНОЕ ЦАРСТВО АО </v>
      </c>
      <c r="C1721" t="str">
        <f>IF(E1721="","",VLOOKUP(E1721,Лаборатории!B:D,3,0))</f>
        <v>U377_CHL</v>
      </c>
      <c r="D1721" s="12">
        <v>45715</v>
      </c>
      <c r="E1721" s="11" t="s">
        <v>793</v>
      </c>
      <c r="F1721" s="11" t="s">
        <v>371</v>
      </c>
      <c r="G1721" s="11" t="s">
        <v>506</v>
      </c>
      <c r="H1721" s="11" t="s">
        <v>262</v>
      </c>
      <c r="I1721" s="11" t="s">
        <v>3425</v>
      </c>
      <c r="J1721" t="str">
        <f>IF(L1721="","",VLOOKUP(L1721,Продукция!B:D,3,0))</f>
        <v>Биологический_материал</v>
      </c>
      <c r="K1721" t="str">
        <f>IF(L1721="","",VLOOKUP(L1721,Продукция!B:C,2,0))</f>
        <v>Сыворотка крови</v>
      </c>
      <c r="L1721" s="151" t="s">
        <v>302</v>
      </c>
      <c r="M1721">
        <f>IF(L1721="","",VLOOKUP(L1721,Продукция!B:L,11,0))</f>
        <v>0</v>
      </c>
      <c r="N1721" s="11" t="s">
        <v>873</v>
      </c>
      <c r="P1721" s="11" t="s">
        <v>340</v>
      </c>
      <c r="Q1721" s="11" t="s">
        <v>854</v>
      </c>
      <c r="R1721" s="153" t="s">
        <v>4876</v>
      </c>
      <c r="S1721" s="11">
        <v>18</v>
      </c>
      <c r="T1721" s="11" t="s">
        <v>5217</v>
      </c>
      <c r="V1721" s="14">
        <v>45710</v>
      </c>
      <c r="Z1721" s="11" t="s">
        <v>4823</v>
      </c>
      <c r="AA1721" s="15">
        <v>0.54166666666666663</v>
      </c>
      <c r="AB1721" t="str">
        <f>IF(L1721="","",VLOOKUP(L1721&amp;I1721,Продукция!A:I,9,0))</f>
        <v>рекомендация производителя набора</v>
      </c>
      <c r="AC1721" s="14">
        <v>45730</v>
      </c>
      <c r="AD1721" s="11" t="s">
        <v>2676</v>
      </c>
      <c r="AE1721" s="11" t="s">
        <v>4823</v>
      </c>
      <c r="AF1721" t="str">
        <f>IF(AD1721="","",VLOOKUP(AD1721,'Сотрудники и ссылки'!A:B,2,0))</f>
        <v>Серолог</v>
      </c>
      <c r="AG1721">
        <f>IF(AD1721="","",VLOOKUP(AD1721,'Сотрудники и ссылки'!A:C,3,0))</f>
        <v>20007746</v>
      </c>
      <c r="AH1721" s="11" t="s">
        <v>2676</v>
      </c>
      <c r="AI1721" t="str">
        <f>IF(AH1721="","",VLOOKUP(AH1721,'Сотрудники и ссылки'!A:B,2,0))</f>
        <v>Серолог</v>
      </c>
      <c r="AJ1721">
        <f>IF(AH1721="","",VLOOKUP(AH1721,'Сотрудники и ссылки'!A:C,3,0))</f>
        <v>20007746</v>
      </c>
      <c r="AK1721" s="14">
        <v>45730</v>
      </c>
      <c r="AL1721" s="2">
        <f>IF(AK1721="","",AK1721+VLOOKUP(I1721,'Вид исследования'!B:E,4,0))</f>
        <v>45731</v>
      </c>
      <c r="AM1721" s="2">
        <f>IF(AK1721="","",AK1721+VLOOKUP(I1721,'Вид исследования'!B:F,5,0))</f>
        <v>45731</v>
      </c>
      <c r="AN1721" s="14">
        <v>45730</v>
      </c>
      <c r="AP1721" s="11" t="s">
        <v>189</v>
      </c>
      <c r="AQ1721" t="str">
        <f>IFERROR(IF(L1721="","",VLOOKUP(L1721&amp;I1721,Продукция!A:K,11,0)),"обратитесь к админ справочника")</f>
        <v>согласно рекомендациям производителя теста</v>
      </c>
      <c r="AR1721" s="11" t="s">
        <v>4823</v>
      </c>
      <c r="AS1721" t="str">
        <f>IFERROR(IF(L1721="","",VLOOKUP(L1721&amp;I1721,Продукция!A:J,10,0)),"обратитесь к админ справочника")</f>
        <v>инструкция тест- ситема Биочек СК-108</v>
      </c>
      <c r="AT1721" s="11" t="s">
        <v>4823</v>
      </c>
      <c r="AU1721" s="11" t="s">
        <v>4823</v>
      </c>
      <c r="AV1721" s="11" t="s">
        <v>2676</v>
      </c>
      <c r="AW1721" s="11" t="s">
        <v>4824</v>
      </c>
      <c r="AX1721" s="11" t="s">
        <v>506</v>
      </c>
      <c r="AY1721" s="11" t="s">
        <v>1143</v>
      </c>
      <c r="AZ1721" s="11">
        <v>106</v>
      </c>
      <c r="BA1721" s="11">
        <v>38</v>
      </c>
      <c r="BC1721" s="11" t="s">
        <v>4992</v>
      </c>
    </row>
    <row r="1722" spans="1:55" x14ac:dyDescent="0.25">
      <c r="A1722" t="str">
        <f t="shared" si="32"/>
        <v>С/409ORT (BioChek) орнитобактерии уровень антител</v>
      </c>
      <c r="B1722" t="str">
        <f>IF(E1722="","",INDEX(Лаборатории!A:A,MATCH('Производственный контроль'!E1722,Лаборатории!B:B,0)))</f>
        <v xml:space="preserve">КУРИНОЕ ЦАРСТВО АО </v>
      </c>
      <c r="C1722" t="str">
        <f>IF(E1722="","",VLOOKUP(E1722,Лаборатории!B:D,3,0))</f>
        <v>U377_CHL</v>
      </c>
      <c r="D1722" s="12">
        <v>45743</v>
      </c>
      <c r="E1722" s="11" t="s">
        <v>793</v>
      </c>
      <c r="F1722" s="11" t="s">
        <v>371</v>
      </c>
      <c r="G1722" s="11" t="s">
        <v>506</v>
      </c>
      <c r="H1722" s="11" t="s">
        <v>262</v>
      </c>
      <c r="I1722" s="11" t="s">
        <v>3425</v>
      </c>
      <c r="J1722" t="str">
        <f>IF(L1722="","",VLOOKUP(L1722,Продукция!B:D,3,0))</f>
        <v>Биологический_материал</v>
      </c>
      <c r="K1722" t="str">
        <f>IF(L1722="","",VLOOKUP(L1722,Продукция!B:C,2,0))</f>
        <v>Сыворотка крови</v>
      </c>
      <c r="L1722" s="151" t="s">
        <v>302</v>
      </c>
      <c r="M1722">
        <f>IF(L1722="","",VLOOKUP(L1722,Продукция!B:L,11,0))</f>
        <v>0</v>
      </c>
      <c r="N1722" s="11" t="s">
        <v>873</v>
      </c>
      <c r="P1722" s="11" t="s">
        <v>340</v>
      </c>
      <c r="Q1722" s="11" t="s">
        <v>854</v>
      </c>
      <c r="R1722" s="153" t="s">
        <v>4885</v>
      </c>
      <c r="S1722" s="11">
        <v>18</v>
      </c>
      <c r="T1722" s="11" t="s">
        <v>5217</v>
      </c>
      <c r="V1722" s="14">
        <v>45710</v>
      </c>
      <c r="Z1722" s="11" t="s">
        <v>4823</v>
      </c>
      <c r="AA1722" s="15">
        <v>0.54166666666666663</v>
      </c>
      <c r="AB1722" t="str">
        <f>IF(L1722="","",VLOOKUP(L1722&amp;I1722,Продукция!A:I,9,0))</f>
        <v>рекомендация производителя набора</v>
      </c>
      <c r="AC1722" s="14">
        <v>45730</v>
      </c>
      <c r="AD1722" s="11" t="s">
        <v>2676</v>
      </c>
      <c r="AE1722" s="11" t="s">
        <v>4823</v>
      </c>
      <c r="AF1722" t="str">
        <f>IF(AD1722="","",VLOOKUP(AD1722,'Сотрудники и ссылки'!A:B,2,0))</f>
        <v>Серолог</v>
      </c>
      <c r="AG1722">
        <f>IF(AD1722="","",VLOOKUP(AD1722,'Сотрудники и ссылки'!A:C,3,0))</f>
        <v>20007746</v>
      </c>
      <c r="AH1722" s="11" t="s">
        <v>2676</v>
      </c>
      <c r="AI1722" t="str">
        <f>IF(AH1722="","",VLOOKUP(AH1722,'Сотрудники и ссылки'!A:B,2,0))</f>
        <v>Серолог</v>
      </c>
      <c r="AJ1722">
        <f>IF(AH1722="","",VLOOKUP(AH1722,'Сотрудники и ссылки'!A:C,3,0))</f>
        <v>20007746</v>
      </c>
      <c r="AK1722" s="14">
        <v>45730</v>
      </c>
      <c r="AL1722" s="2">
        <f>IF(AK1722="","",AK1722+VLOOKUP(I1722,'Вид исследования'!B:E,4,0))</f>
        <v>45731</v>
      </c>
      <c r="AM1722" s="2">
        <f>IF(AK1722="","",AK1722+VLOOKUP(I1722,'Вид исследования'!B:F,5,0))</f>
        <v>45731</v>
      </c>
      <c r="AN1722" s="14">
        <v>45730</v>
      </c>
      <c r="AP1722" s="11" t="s">
        <v>189</v>
      </c>
      <c r="AQ1722" t="str">
        <f>IFERROR(IF(L1722="","",VLOOKUP(L1722&amp;I1722,Продукция!A:K,11,0)),"обратитесь к админ справочника")</f>
        <v>согласно рекомендациям производителя теста</v>
      </c>
      <c r="AR1722" s="11" t="s">
        <v>4823</v>
      </c>
      <c r="AS1722" t="str">
        <f>IFERROR(IF(L1722="","",VLOOKUP(L1722&amp;I1722,Продукция!A:J,10,0)),"обратитесь к админ справочника")</f>
        <v>инструкция тест- ситема Биочек СК-108</v>
      </c>
      <c r="AT1722" s="11" t="s">
        <v>4823</v>
      </c>
      <c r="AU1722" s="11" t="s">
        <v>4823</v>
      </c>
      <c r="AV1722" s="11" t="s">
        <v>2676</v>
      </c>
      <c r="AW1722" s="11" t="s">
        <v>4824</v>
      </c>
      <c r="AX1722" s="11" t="s">
        <v>506</v>
      </c>
      <c r="AY1722" s="11" t="s">
        <v>1139</v>
      </c>
      <c r="AZ1722" s="11">
        <v>106</v>
      </c>
      <c r="BA1722" s="11">
        <v>38</v>
      </c>
      <c r="BC1722" s="11" t="s">
        <v>4992</v>
      </c>
    </row>
    <row r="1723" spans="1:55" x14ac:dyDescent="0.25">
      <c r="A1723" t="str">
        <f t="shared" si="32"/>
        <v>С/409ORT (BioChek) орнитобактерии уровень антител</v>
      </c>
      <c r="B1723" t="str">
        <f>IF(E1723="","",INDEX(Лаборатории!A:A,MATCH('Производственный контроль'!E1723,Лаборатории!B:B,0)))</f>
        <v xml:space="preserve">КУРИНОЕ ЦАРСТВО АО </v>
      </c>
      <c r="C1723" t="str">
        <f>IF(E1723="","",VLOOKUP(E1723,Лаборатории!B:D,3,0))</f>
        <v>U377_CHL</v>
      </c>
      <c r="D1723" s="12">
        <v>45743</v>
      </c>
      <c r="E1723" s="11" t="s">
        <v>793</v>
      </c>
      <c r="F1723" s="11" t="s">
        <v>371</v>
      </c>
      <c r="G1723" s="11" t="s">
        <v>506</v>
      </c>
      <c r="H1723" s="11" t="s">
        <v>262</v>
      </c>
      <c r="I1723" s="11" t="s">
        <v>3425</v>
      </c>
      <c r="J1723" t="str">
        <f>IF(L1723="","",VLOOKUP(L1723,Продукция!B:D,3,0))</f>
        <v>Биологический_материал</v>
      </c>
      <c r="K1723" t="str">
        <f>IF(L1723="","",VLOOKUP(L1723,Продукция!B:C,2,0))</f>
        <v>Сыворотка крови</v>
      </c>
      <c r="L1723" s="151" t="s">
        <v>302</v>
      </c>
      <c r="M1723">
        <f>IF(L1723="","",VLOOKUP(L1723,Продукция!B:L,11,0))</f>
        <v>0</v>
      </c>
      <c r="N1723" s="11" t="s">
        <v>873</v>
      </c>
      <c r="P1723" s="11" t="s">
        <v>340</v>
      </c>
      <c r="Q1723" s="11" t="s">
        <v>854</v>
      </c>
      <c r="R1723" s="153" t="s">
        <v>4890</v>
      </c>
      <c r="S1723" s="11">
        <v>18</v>
      </c>
      <c r="T1723" s="11" t="s">
        <v>5217</v>
      </c>
      <c r="V1723" s="14">
        <v>45713</v>
      </c>
      <c r="Z1723" s="11" t="s">
        <v>4823</v>
      </c>
      <c r="AA1723" s="15">
        <v>0.54166666666666663</v>
      </c>
      <c r="AB1723" t="str">
        <f>IF(L1723="","",VLOOKUP(L1723&amp;I1723,Продукция!A:I,9,0))</f>
        <v>рекомендация производителя набора</v>
      </c>
      <c r="AC1723" s="14">
        <v>45730</v>
      </c>
      <c r="AD1723" s="11" t="s">
        <v>2676</v>
      </c>
      <c r="AE1723" s="11" t="s">
        <v>4823</v>
      </c>
      <c r="AF1723" t="str">
        <f>IF(AD1723="","",VLOOKUP(AD1723,'Сотрудники и ссылки'!A:B,2,0))</f>
        <v>Серолог</v>
      </c>
      <c r="AG1723">
        <f>IF(AD1723="","",VLOOKUP(AD1723,'Сотрудники и ссылки'!A:C,3,0))</f>
        <v>20007746</v>
      </c>
      <c r="AH1723" s="11" t="s">
        <v>2676</v>
      </c>
      <c r="AI1723" t="str">
        <f>IF(AH1723="","",VLOOKUP(AH1723,'Сотрудники и ссылки'!A:B,2,0))</f>
        <v>Серолог</v>
      </c>
      <c r="AJ1723">
        <f>IF(AH1723="","",VLOOKUP(AH1723,'Сотрудники и ссылки'!A:C,3,0))</f>
        <v>20007746</v>
      </c>
      <c r="AK1723" s="14">
        <v>45730</v>
      </c>
      <c r="AL1723" s="2">
        <f>IF(AK1723="","",AK1723+VLOOKUP(I1723,'Вид исследования'!B:E,4,0))</f>
        <v>45731</v>
      </c>
      <c r="AM1723" s="2">
        <f>IF(AK1723="","",AK1723+VLOOKUP(I1723,'Вид исследования'!B:F,5,0))</f>
        <v>45731</v>
      </c>
      <c r="AN1723" s="14">
        <v>45730</v>
      </c>
      <c r="AP1723" s="11" t="s">
        <v>189</v>
      </c>
      <c r="AQ1723" t="str">
        <f>IFERROR(IF(L1723="","",VLOOKUP(L1723&amp;I1723,Продукция!A:K,11,0)),"обратитесь к админ справочника")</f>
        <v>согласно рекомендациям производителя теста</v>
      </c>
      <c r="AR1723" s="11" t="s">
        <v>4823</v>
      </c>
      <c r="AS1723" t="str">
        <f>IFERROR(IF(L1723="","",VLOOKUP(L1723&amp;I1723,Продукция!A:J,10,0)),"обратитесь к админ справочника")</f>
        <v>инструкция тест- ситема Биочек СК-108</v>
      </c>
      <c r="AT1723" s="11" t="s">
        <v>4823</v>
      </c>
      <c r="AU1723" s="11" t="s">
        <v>4823</v>
      </c>
      <c r="AV1723" s="11" t="s">
        <v>2676</v>
      </c>
      <c r="AW1723" s="11" t="s">
        <v>4824</v>
      </c>
      <c r="AX1723" s="11" t="s">
        <v>506</v>
      </c>
      <c r="AY1723" s="11" t="s">
        <v>1124</v>
      </c>
      <c r="AZ1723" s="11">
        <v>106</v>
      </c>
      <c r="BA1723" s="11">
        <v>38</v>
      </c>
      <c r="BC1723" s="11" t="s">
        <v>4992</v>
      </c>
    </row>
    <row r="1724" spans="1:55" x14ac:dyDescent="0.25">
      <c r="A1724" t="str">
        <f t="shared" si="32"/>
        <v>С/475ORT (BioChek) орнитобактерии уровень антител</v>
      </c>
      <c r="B1724" t="str">
        <f>IF(E1724="","",INDEX(Лаборатории!A:A,MATCH('Производственный контроль'!E1724,Лаборатории!B:B,0)))</f>
        <v xml:space="preserve">КУРИНОЕ ЦАРСТВО АО </v>
      </c>
      <c r="C1724" t="str">
        <f>IF(E1724="","",VLOOKUP(E1724,Лаборатории!B:D,3,0))</f>
        <v>U377_CHL</v>
      </c>
      <c r="D1724" s="12">
        <v>45726</v>
      </c>
      <c r="E1724" s="11" t="s">
        <v>793</v>
      </c>
      <c r="F1724" s="11" t="s">
        <v>371</v>
      </c>
      <c r="G1724" s="11" t="s">
        <v>506</v>
      </c>
      <c r="H1724" s="11" t="s">
        <v>262</v>
      </c>
      <c r="I1724" s="11" t="s">
        <v>3425</v>
      </c>
      <c r="J1724" t="str">
        <f>IF(L1724="","",VLOOKUP(L1724,Продукция!B:D,3,0))</f>
        <v>Биологический_материал</v>
      </c>
      <c r="K1724" t="str">
        <f>IF(L1724="","",VLOOKUP(L1724,Продукция!B:C,2,0))</f>
        <v>Сыворотка крови</v>
      </c>
      <c r="L1724" s="151" t="s">
        <v>302</v>
      </c>
      <c r="M1724">
        <f>IF(L1724="","",VLOOKUP(L1724,Продукция!B:L,11,0))</f>
        <v>0</v>
      </c>
      <c r="N1724" s="11" t="s">
        <v>873</v>
      </c>
      <c r="P1724" s="11" t="s">
        <v>340</v>
      </c>
      <c r="Q1724" s="11" t="s">
        <v>854</v>
      </c>
      <c r="R1724" s="153" t="s">
        <v>5003</v>
      </c>
      <c r="S1724" s="11">
        <v>18</v>
      </c>
      <c r="T1724" s="11" t="s">
        <v>5232</v>
      </c>
      <c r="V1724" s="14">
        <v>45718</v>
      </c>
      <c r="Z1724" s="11" t="s">
        <v>4823</v>
      </c>
      <c r="AA1724" s="15">
        <v>0.55208333333333337</v>
      </c>
      <c r="AB1724" t="str">
        <f>IF(L1724="","",VLOOKUP(L1724&amp;I1724,Продукция!A:I,9,0))</f>
        <v>рекомендация производителя набора</v>
      </c>
      <c r="AC1724" s="14">
        <v>45730</v>
      </c>
      <c r="AD1724" s="11" t="s">
        <v>2676</v>
      </c>
      <c r="AE1724" s="11" t="s">
        <v>4823</v>
      </c>
      <c r="AF1724" t="str">
        <f>IF(AD1724="","",VLOOKUP(AD1724,'Сотрудники и ссылки'!A:B,2,0))</f>
        <v>Серолог</v>
      </c>
      <c r="AG1724">
        <f>IF(AD1724="","",VLOOKUP(AD1724,'Сотрудники и ссылки'!A:C,3,0))</f>
        <v>20007746</v>
      </c>
      <c r="AH1724" s="11" t="s">
        <v>2676</v>
      </c>
      <c r="AI1724" t="str">
        <f>IF(AH1724="","",VLOOKUP(AH1724,'Сотрудники и ссылки'!A:B,2,0))</f>
        <v>Серолог</v>
      </c>
      <c r="AJ1724">
        <f>IF(AH1724="","",VLOOKUP(AH1724,'Сотрудники и ссылки'!A:C,3,0))</f>
        <v>20007746</v>
      </c>
      <c r="AK1724" s="14">
        <v>45730</v>
      </c>
      <c r="AL1724" s="2">
        <f>IF(AK1724="","",AK1724+VLOOKUP(I1724,'Вид исследования'!B:E,4,0))</f>
        <v>45731</v>
      </c>
      <c r="AM1724" s="2">
        <f>IF(AK1724="","",AK1724+VLOOKUP(I1724,'Вид исследования'!B:F,5,0))</f>
        <v>45731</v>
      </c>
      <c r="AN1724" s="14">
        <v>45730</v>
      </c>
      <c r="AP1724" s="11" t="s">
        <v>189</v>
      </c>
      <c r="AQ1724" t="str">
        <f>IFERROR(IF(L1724="","",VLOOKUP(L1724&amp;I1724,Продукция!A:K,11,0)),"обратитесь к админ справочника")</f>
        <v>согласно рекомендациям производителя теста</v>
      </c>
      <c r="AR1724" s="11" t="s">
        <v>4823</v>
      </c>
      <c r="AS1724" t="str">
        <f>IFERROR(IF(L1724="","",VLOOKUP(L1724&amp;I1724,Продукция!A:J,10,0)),"обратитесь к админ справочника")</f>
        <v>инструкция тест- ситема Биочек СК-108</v>
      </c>
      <c r="AT1724" s="11" t="s">
        <v>4823</v>
      </c>
      <c r="AU1724" s="11" t="s">
        <v>4823</v>
      </c>
      <c r="AV1724" s="11" t="s">
        <v>2676</v>
      </c>
      <c r="AW1724" s="11" t="s">
        <v>4824</v>
      </c>
      <c r="AX1724" s="11" t="s">
        <v>506</v>
      </c>
      <c r="AY1724" s="11" t="s">
        <v>1117</v>
      </c>
      <c r="AZ1724" s="11">
        <v>106</v>
      </c>
      <c r="BA1724" s="11">
        <v>39</v>
      </c>
      <c r="BC1724" s="11" t="s">
        <v>4992</v>
      </c>
    </row>
    <row r="1725" spans="1:55" x14ac:dyDescent="0.25">
      <c r="A1725" t="str">
        <f t="shared" si="32"/>
        <v>С/475ORT (BioChek) орнитобактерии уровень антител</v>
      </c>
      <c r="B1725" t="str">
        <f>IF(E1725="","",INDEX(Лаборатории!A:A,MATCH('Производственный контроль'!E1725,Лаборатории!B:B,0)))</f>
        <v xml:space="preserve">КУРИНОЕ ЦАРСТВО АО </v>
      </c>
      <c r="C1725" t="str">
        <f>IF(E1725="","",VLOOKUP(E1725,Лаборатории!B:D,3,0))</f>
        <v>U377_CHL</v>
      </c>
      <c r="D1725" s="12">
        <v>45726</v>
      </c>
      <c r="E1725" s="11" t="s">
        <v>793</v>
      </c>
      <c r="F1725" s="11" t="s">
        <v>371</v>
      </c>
      <c r="G1725" s="11" t="s">
        <v>506</v>
      </c>
      <c r="H1725" s="11" t="s">
        <v>262</v>
      </c>
      <c r="I1725" s="11" t="s">
        <v>3425</v>
      </c>
      <c r="J1725" t="str">
        <f>IF(L1725="","",VLOOKUP(L1725,Продукция!B:D,3,0))</f>
        <v>Биологический_материал</v>
      </c>
      <c r="K1725" t="str">
        <f>IF(L1725="","",VLOOKUP(L1725,Продукция!B:C,2,0))</f>
        <v>Сыворотка крови</v>
      </c>
      <c r="L1725" s="151" t="s">
        <v>302</v>
      </c>
      <c r="M1725">
        <f>IF(L1725="","",VLOOKUP(L1725,Продукция!B:L,11,0))</f>
        <v>0</v>
      </c>
      <c r="N1725" s="11" t="s">
        <v>873</v>
      </c>
      <c r="P1725" s="11" t="s">
        <v>340</v>
      </c>
      <c r="Q1725" s="11" t="s">
        <v>854</v>
      </c>
      <c r="R1725" s="153" t="s">
        <v>4994</v>
      </c>
      <c r="S1725" s="11">
        <v>18</v>
      </c>
      <c r="T1725" s="11" t="s">
        <v>5232</v>
      </c>
      <c r="V1725" s="14">
        <v>45720</v>
      </c>
      <c r="Z1725" s="11" t="s">
        <v>4823</v>
      </c>
      <c r="AA1725" s="15">
        <v>0.55208333333333337</v>
      </c>
      <c r="AB1725" t="str">
        <f>IF(L1725="","",VLOOKUP(L1725&amp;I1725,Продукция!A:I,9,0))</f>
        <v>рекомендация производителя набора</v>
      </c>
      <c r="AC1725" s="14">
        <v>45730</v>
      </c>
      <c r="AD1725" s="11" t="s">
        <v>2676</v>
      </c>
      <c r="AE1725" s="11" t="s">
        <v>4823</v>
      </c>
      <c r="AF1725" t="str">
        <f>IF(AD1725="","",VLOOKUP(AD1725,'Сотрудники и ссылки'!A:B,2,0))</f>
        <v>Серолог</v>
      </c>
      <c r="AG1725">
        <f>IF(AD1725="","",VLOOKUP(AD1725,'Сотрудники и ссылки'!A:C,3,0))</f>
        <v>20007746</v>
      </c>
      <c r="AH1725" s="11" t="s">
        <v>2676</v>
      </c>
      <c r="AI1725" t="str">
        <f>IF(AH1725="","",VLOOKUP(AH1725,'Сотрудники и ссылки'!A:B,2,0))</f>
        <v>Серолог</v>
      </c>
      <c r="AJ1725">
        <f>IF(AH1725="","",VLOOKUP(AH1725,'Сотрудники и ссылки'!A:C,3,0))</f>
        <v>20007746</v>
      </c>
      <c r="AK1725" s="14">
        <v>45730</v>
      </c>
      <c r="AL1725" s="2">
        <f>IF(AK1725="","",AK1725+VLOOKUP(I1725,'Вид исследования'!B:E,4,0))</f>
        <v>45731</v>
      </c>
      <c r="AM1725" s="2">
        <f>IF(AK1725="","",AK1725+VLOOKUP(I1725,'Вид исследования'!B:F,5,0))</f>
        <v>45731</v>
      </c>
      <c r="AN1725" s="14">
        <v>45730</v>
      </c>
      <c r="AP1725" s="11" t="s">
        <v>189</v>
      </c>
      <c r="AQ1725" t="str">
        <f>IFERROR(IF(L1725="","",VLOOKUP(L1725&amp;I1725,Продукция!A:K,11,0)),"обратитесь к админ справочника")</f>
        <v>согласно рекомендациям производителя теста</v>
      </c>
      <c r="AR1725" s="11" t="s">
        <v>4823</v>
      </c>
      <c r="AS1725" t="str">
        <f>IFERROR(IF(L1725="","",VLOOKUP(L1725&amp;I1725,Продукция!A:J,10,0)),"обратитесь к админ справочника")</f>
        <v>инструкция тест- ситема Биочек СК-108</v>
      </c>
      <c r="AT1725" s="11" t="s">
        <v>4823</v>
      </c>
      <c r="AU1725" s="11" t="s">
        <v>4823</v>
      </c>
      <c r="AV1725" s="11" t="s">
        <v>2676</v>
      </c>
      <c r="AW1725" s="11" t="s">
        <v>4824</v>
      </c>
      <c r="AX1725" s="11" t="s">
        <v>506</v>
      </c>
      <c r="AY1725" s="11" t="s">
        <v>1120</v>
      </c>
      <c r="AZ1725" s="11">
        <v>106</v>
      </c>
      <c r="BA1725" s="11">
        <v>39</v>
      </c>
      <c r="BC1725" s="11" t="s">
        <v>4992</v>
      </c>
    </row>
    <row r="1726" spans="1:55" x14ac:dyDescent="0.25">
      <c r="A1726" t="str">
        <f t="shared" si="32"/>
        <v>С/409SE (BioChek) сальмонелла группы В и D уровень антител</v>
      </c>
      <c r="B1726" t="str">
        <f>IF(E1726="","",INDEX(Лаборатории!A:A,MATCH('Производственный контроль'!E1726,Лаборатории!B:B,0)))</f>
        <v xml:space="preserve">КУРИНОЕ ЦАРСТВО АО </v>
      </c>
      <c r="C1726" t="str">
        <f>IF(E1726="","",VLOOKUP(E1726,Лаборатории!B:D,3,0))</f>
        <v>U377_CHL</v>
      </c>
      <c r="D1726" s="12">
        <v>45715</v>
      </c>
      <c r="E1726" s="11" t="s">
        <v>793</v>
      </c>
      <c r="F1726" s="11" t="s">
        <v>371</v>
      </c>
      <c r="G1726" s="11" t="s">
        <v>506</v>
      </c>
      <c r="H1726" s="11" t="s">
        <v>262</v>
      </c>
      <c r="I1726" s="11" t="s">
        <v>3428</v>
      </c>
      <c r="J1726" t="str">
        <f>IF(L1726="","",VLOOKUP(L1726,Продукция!B:D,3,0))</f>
        <v>Биологический_материал</v>
      </c>
      <c r="K1726" t="str">
        <f>IF(L1726="","",VLOOKUP(L1726,Продукция!B:C,2,0))</f>
        <v>Сыворотка крови</v>
      </c>
      <c r="L1726" s="151" t="s">
        <v>302</v>
      </c>
      <c r="M1726">
        <f>IF(L1726="","",VLOOKUP(L1726,Продукция!B:L,11,0))</f>
        <v>0</v>
      </c>
      <c r="N1726" s="11" t="s">
        <v>873</v>
      </c>
      <c r="P1726" s="11" t="s">
        <v>340</v>
      </c>
      <c r="Q1726" s="11" t="s">
        <v>854</v>
      </c>
      <c r="R1726" s="153" t="s">
        <v>4876</v>
      </c>
      <c r="S1726" s="11">
        <v>18</v>
      </c>
      <c r="T1726" s="11" t="s">
        <v>5217</v>
      </c>
      <c r="V1726" s="14">
        <v>45710</v>
      </c>
      <c r="Z1726" s="11" t="s">
        <v>4823</v>
      </c>
      <c r="AA1726" s="15">
        <v>0.54166666666666663</v>
      </c>
      <c r="AB1726" t="str">
        <f>IF(L1726="","",VLOOKUP(L1726&amp;I1726,Продукция!A:I,9,0))</f>
        <v>рекомендация производителя набора</v>
      </c>
      <c r="AC1726" s="14">
        <v>45730</v>
      </c>
      <c r="AD1726" s="11" t="s">
        <v>2676</v>
      </c>
      <c r="AE1726" s="11" t="s">
        <v>4823</v>
      </c>
      <c r="AF1726" t="str">
        <f>IF(AD1726="","",VLOOKUP(AD1726,'Сотрудники и ссылки'!A:B,2,0))</f>
        <v>Серолог</v>
      </c>
      <c r="AG1726">
        <f>IF(AD1726="","",VLOOKUP(AD1726,'Сотрудники и ссылки'!A:C,3,0))</f>
        <v>20007746</v>
      </c>
      <c r="AH1726" s="11" t="s">
        <v>2676</v>
      </c>
      <c r="AI1726" t="str">
        <f>IF(AH1726="","",VLOOKUP(AH1726,'Сотрудники и ссылки'!A:B,2,0))</f>
        <v>Серолог</v>
      </c>
      <c r="AJ1726">
        <f>IF(AH1726="","",VLOOKUP(AH1726,'Сотрудники и ссылки'!A:C,3,0))</f>
        <v>20007746</v>
      </c>
      <c r="AK1726" s="14">
        <v>45730</v>
      </c>
      <c r="AL1726" s="2">
        <f>IF(AK1726="","",AK1726+VLOOKUP(I1726,'Вид исследования'!B:E,4,0))</f>
        <v>45731</v>
      </c>
      <c r="AM1726" s="2">
        <f>IF(AK1726="","",AK1726+VLOOKUP(I1726,'Вид исследования'!B:F,5,0))</f>
        <v>45731</v>
      </c>
      <c r="AN1726" s="14">
        <v>45730</v>
      </c>
      <c r="AP1726" s="11" t="s">
        <v>189</v>
      </c>
      <c r="AQ1726" t="str">
        <f>IFERROR(IF(L1726="","",VLOOKUP(L1726&amp;I1726,Продукция!A:K,11,0)),"обратитесь к админ справочника")</f>
        <v>согласно рекомендациям производителя теста</v>
      </c>
      <c r="AR1726" s="11" t="s">
        <v>4823</v>
      </c>
      <c r="AS1726" t="str">
        <f>IFERROR(IF(L1726="","",VLOOKUP(L1726&amp;I1726,Продукция!A:J,10,0)),"обратитесь к админ справочника")</f>
        <v>инструкция тест- ситема Биочек СК -218</v>
      </c>
      <c r="AT1726" s="11" t="s">
        <v>4823</v>
      </c>
      <c r="AU1726" s="11" t="s">
        <v>4823</v>
      </c>
      <c r="AV1726" s="11" t="s">
        <v>2676</v>
      </c>
      <c r="AW1726" s="11" t="s">
        <v>4824</v>
      </c>
      <c r="AX1726" s="11" t="s">
        <v>506</v>
      </c>
      <c r="AY1726" s="11" t="s">
        <v>1143</v>
      </c>
      <c r="AZ1726" s="11">
        <v>106</v>
      </c>
      <c r="BA1726" s="11">
        <v>38</v>
      </c>
      <c r="BC1726" s="11" t="s">
        <v>4992</v>
      </c>
    </row>
    <row r="1727" spans="1:55" x14ac:dyDescent="0.25">
      <c r="A1727" t="str">
        <f t="shared" si="32"/>
        <v>С/409SE (BioChek) сальмонелла группы В и D уровень антител</v>
      </c>
      <c r="B1727" t="str">
        <f>IF(E1727="","",INDEX(Лаборатории!A:A,MATCH('Производственный контроль'!E1727,Лаборатории!B:B,0)))</f>
        <v xml:space="preserve">КУРИНОЕ ЦАРСТВО АО </v>
      </c>
      <c r="C1727" t="str">
        <f>IF(E1727="","",VLOOKUP(E1727,Лаборатории!B:D,3,0))</f>
        <v>U377_CHL</v>
      </c>
      <c r="D1727" s="12">
        <v>45743</v>
      </c>
      <c r="E1727" s="11" t="s">
        <v>793</v>
      </c>
      <c r="F1727" s="11" t="s">
        <v>371</v>
      </c>
      <c r="G1727" s="11" t="s">
        <v>506</v>
      </c>
      <c r="H1727" s="11" t="s">
        <v>262</v>
      </c>
      <c r="I1727" s="11" t="s">
        <v>3428</v>
      </c>
      <c r="J1727" t="str">
        <f>IF(L1727="","",VLOOKUP(L1727,Продукция!B:D,3,0))</f>
        <v>Биологический_материал</v>
      </c>
      <c r="K1727" t="str">
        <f>IF(L1727="","",VLOOKUP(L1727,Продукция!B:C,2,0))</f>
        <v>Сыворотка крови</v>
      </c>
      <c r="L1727" s="151" t="s">
        <v>302</v>
      </c>
      <c r="M1727">
        <f>IF(L1727="","",VLOOKUP(L1727,Продукция!B:L,11,0))</f>
        <v>0</v>
      </c>
      <c r="N1727" s="11" t="s">
        <v>873</v>
      </c>
      <c r="P1727" s="11" t="s">
        <v>340</v>
      </c>
      <c r="Q1727" s="11" t="s">
        <v>854</v>
      </c>
      <c r="R1727" s="153" t="s">
        <v>4885</v>
      </c>
      <c r="S1727" s="11">
        <v>18</v>
      </c>
      <c r="T1727" s="11" t="s">
        <v>5217</v>
      </c>
      <c r="V1727" s="14">
        <v>45710</v>
      </c>
      <c r="Z1727" s="11" t="s">
        <v>4823</v>
      </c>
      <c r="AA1727" s="15">
        <v>0.54166666666666663</v>
      </c>
      <c r="AB1727" t="str">
        <f>IF(L1727="","",VLOOKUP(L1727&amp;I1727,Продукция!A:I,9,0))</f>
        <v>рекомендация производителя набора</v>
      </c>
      <c r="AC1727" s="14">
        <v>45730</v>
      </c>
      <c r="AD1727" s="11" t="s">
        <v>2676</v>
      </c>
      <c r="AE1727" s="11" t="s">
        <v>4823</v>
      </c>
      <c r="AF1727" t="str">
        <f>IF(AD1727="","",VLOOKUP(AD1727,'Сотрудники и ссылки'!A:B,2,0))</f>
        <v>Серолог</v>
      </c>
      <c r="AG1727">
        <f>IF(AD1727="","",VLOOKUP(AD1727,'Сотрудники и ссылки'!A:C,3,0))</f>
        <v>20007746</v>
      </c>
      <c r="AH1727" s="11" t="s">
        <v>2676</v>
      </c>
      <c r="AI1727" t="str">
        <f>IF(AH1727="","",VLOOKUP(AH1727,'Сотрудники и ссылки'!A:B,2,0))</f>
        <v>Серолог</v>
      </c>
      <c r="AJ1727">
        <f>IF(AH1727="","",VLOOKUP(AH1727,'Сотрудники и ссылки'!A:C,3,0))</f>
        <v>20007746</v>
      </c>
      <c r="AK1727" s="14">
        <v>45730</v>
      </c>
      <c r="AL1727" s="2">
        <f>IF(AK1727="","",AK1727+VLOOKUP(I1727,'Вид исследования'!B:E,4,0))</f>
        <v>45731</v>
      </c>
      <c r="AM1727" s="2">
        <f>IF(AK1727="","",AK1727+VLOOKUP(I1727,'Вид исследования'!B:F,5,0))</f>
        <v>45731</v>
      </c>
      <c r="AN1727" s="14">
        <v>45730</v>
      </c>
      <c r="AP1727" s="11" t="s">
        <v>189</v>
      </c>
      <c r="AQ1727" t="str">
        <f>IFERROR(IF(L1727="","",VLOOKUP(L1727&amp;I1727,Продукция!A:K,11,0)),"обратитесь к админ справочника")</f>
        <v>согласно рекомендациям производителя теста</v>
      </c>
      <c r="AR1727" s="11" t="s">
        <v>4823</v>
      </c>
      <c r="AS1727" t="str">
        <f>IFERROR(IF(L1727="","",VLOOKUP(L1727&amp;I1727,Продукция!A:J,10,0)),"обратитесь к админ справочника")</f>
        <v>инструкция тест- ситема Биочек СК -218</v>
      </c>
      <c r="AT1727" s="11" t="s">
        <v>4823</v>
      </c>
      <c r="AU1727" s="11" t="s">
        <v>4823</v>
      </c>
      <c r="AV1727" s="11" t="s">
        <v>2676</v>
      </c>
      <c r="AW1727" s="11" t="s">
        <v>4824</v>
      </c>
      <c r="AX1727" s="11" t="s">
        <v>506</v>
      </c>
      <c r="AY1727" s="11" t="s">
        <v>1139</v>
      </c>
      <c r="AZ1727" s="11">
        <v>106</v>
      </c>
      <c r="BA1727" s="11">
        <v>38</v>
      </c>
      <c r="BC1727" s="11" t="s">
        <v>4992</v>
      </c>
    </row>
    <row r="1728" spans="1:55" x14ac:dyDescent="0.25">
      <c r="A1728" t="str">
        <f t="shared" si="32"/>
        <v>С/409SE (BioChek) сальмонелла группы В и D уровень антител</v>
      </c>
      <c r="B1728" t="str">
        <f>IF(E1728="","",INDEX(Лаборатории!A:A,MATCH('Производственный контроль'!E1728,Лаборатории!B:B,0)))</f>
        <v xml:space="preserve">КУРИНОЕ ЦАРСТВО АО </v>
      </c>
      <c r="C1728" t="str">
        <f>IF(E1728="","",VLOOKUP(E1728,Лаборатории!B:D,3,0))</f>
        <v>U377_CHL</v>
      </c>
      <c r="D1728" s="12">
        <v>45743</v>
      </c>
      <c r="E1728" s="11" t="s">
        <v>793</v>
      </c>
      <c r="F1728" s="11" t="s">
        <v>371</v>
      </c>
      <c r="G1728" s="11" t="s">
        <v>506</v>
      </c>
      <c r="H1728" s="11" t="s">
        <v>262</v>
      </c>
      <c r="I1728" s="11" t="s">
        <v>3428</v>
      </c>
      <c r="J1728" t="str">
        <f>IF(L1728="","",VLOOKUP(L1728,Продукция!B:D,3,0))</f>
        <v>Биологический_материал</v>
      </c>
      <c r="K1728" t="str">
        <f>IF(L1728="","",VLOOKUP(L1728,Продукция!B:C,2,0))</f>
        <v>Сыворотка крови</v>
      </c>
      <c r="L1728" s="151" t="s">
        <v>302</v>
      </c>
      <c r="M1728">
        <f>IF(L1728="","",VLOOKUP(L1728,Продукция!B:L,11,0))</f>
        <v>0</v>
      </c>
      <c r="N1728" s="11" t="s">
        <v>873</v>
      </c>
      <c r="P1728" s="11" t="s">
        <v>340</v>
      </c>
      <c r="Q1728" s="11" t="s">
        <v>854</v>
      </c>
      <c r="R1728" s="153" t="s">
        <v>4890</v>
      </c>
      <c r="S1728" s="11">
        <v>18</v>
      </c>
      <c r="T1728" s="11" t="s">
        <v>5217</v>
      </c>
      <c r="V1728" s="14">
        <v>45713</v>
      </c>
      <c r="Z1728" s="11" t="s">
        <v>4823</v>
      </c>
      <c r="AA1728" s="15">
        <v>0.54166666666666663</v>
      </c>
      <c r="AB1728" t="str">
        <f>IF(L1728="","",VLOOKUP(L1728&amp;I1728,Продукция!A:I,9,0))</f>
        <v>рекомендация производителя набора</v>
      </c>
      <c r="AC1728" s="14">
        <v>45730</v>
      </c>
      <c r="AD1728" s="11" t="s">
        <v>2676</v>
      </c>
      <c r="AE1728" s="11" t="s">
        <v>4823</v>
      </c>
      <c r="AF1728" t="str">
        <f>IF(AD1728="","",VLOOKUP(AD1728,'Сотрудники и ссылки'!A:B,2,0))</f>
        <v>Серолог</v>
      </c>
      <c r="AG1728">
        <f>IF(AD1728="","",VLOOKUP(AD1728,'Сотрудники и ссылки'!A:C,3,0))</f>
        <v>20007746</v>
      </c>
      <c r="AH1728" s="11" t="s">
        <v>2676</v>
      </c>
      <c r="AI1728" t="str">
        <f>IF(AH1728="","",VLOOKUP(AH1728,'Сотрудники и ссылки'!A:B,2,0))</f>
        <v>Серолог</v>
      </c>
      <c r="AJ1728">
        <f>IF(AH1728="","",VLOOKUP(AH1728,'Сотрудники и ссылки'!A:C,3,0))</f>
        <v>20007746</v>
      </c>
      <c r="AK1728" s="14">
        <v>45730</v>
      </c>
      <c r="AL1728" s="2">
        <f>IF(AK1728="","",AK1728+VLOOKUP(I1728,'Вид исследования'!B:E,4,0))</f>
        <v>45731</v>
      </c>
      <c r="AM1728" s="2">
        <f>IF(AK1728="","",AK1728+VLOOKUP(I1728,'Вид исследования'!B:F,5,0))</f>
        <v>45731</v>
      </c>
      <c r="AN1728" s="14">
        <v>45730</v>
      </c>
      <c r="AP1728" s="11" t="s">
        <v>189</v>
      </c>
      <c r="AQ1728" t="str">
        <f>IFERROR(IF(L1728="","",VLOOKUP(L1728&amp;I1728,Продукция!A:K,11,0)),"обратитесь к админ справочника")</f>
        <v>согласно рекомендациям производителя теста</v>
      </c>
      <c r="AR1728" s="11" t="s">
        <v>4823</v>
      </c>
      <c r="AS1728" t="str">
        <f>IFERROR(IF(L1728="","",VLOOKUP(L1728&amp;I1728,Продукция!A:J,10,0)),"обратитесь к админ справочника")</f>
        <v>инструкция тест- ситема Биочек СК -218</v>
      </c>
      <c r="AT1728" s="11" t="s">
        <v>4823</v>
      </c>
      <c r="AU1728" s="11" t="s">
        <v>4823</v>
      </c>
      <c r="AV1728" s="11" t="s">
        <v>2676</v>
      </c>
      <c r="AW1728" s="11" t="s">
        <v>4824</v>
      </c>
      <c r="AX1728" s="11" t="s">
        <v>506</v>
      </c>
      <c r="AY1728" s="11" t="s">
        <v>1124</v>
      </c>
      <c r="AZ1728" s="11">
        <v>106</v>
      </c>
      <c r="BA1728" s="11">
        <v>38</v>
      </c>
      <c r="BC1728" s="11" t="s">
        <v>4992</v>
      </c>
    </row>
    <row r="1729" spans="1:55" x14ac:dyDescent="0.25">
      <c r="A1729" t="str">
        <f t="shared" si="32"/>
        <v>С/475SE (BioChek) сальмонелла группы В и D уровень антител</v>
      </c>
      <c r="B1729" t="str">
        <f>IF(E1729="","",INDEX(Лаборатории!A:A,MATCH('Производственный контроль'!E1729,Лаборатории!B:B,0)))</f>
        <v xml:space="preserve">КУРИНОЕ ЦАРСТВО АО </v>
      </c>
      <c r="C1729" t="str">
        <f>IF(E1729="","",VLOOKUP(E1729,Лаборатории!B:D,3,0))</f>
        <v>U377_CHL</v>
      </c>
      <c r="D1729" s="12">
        <v>45726</v>
      </c>
      <c r="E1729" s="11" t="s">
        <v>793</v>
      </c>
      <c r="F1729" s="11" t="s">
        <v>371</v>
      </c>
      <c r="G1729" s="11" t="s">
        <v>506</v>
      </c>
      <c r="H1729" s="11" t="s">
        <v>262</v>
      </c>
      <c r="I1729" s="11" t="s">
        <v>3428</v>
      </c>
      <c r="J1729" t="str">
        <f>IF(L1729="","",VLOOKUP(L1729,Продукция!B:D,3,0))</f>
        <v>Биологический_материал</v>
      </c>
      <c r="K1729" t="str">
        <f>IF(L1729="","",VLOOKUP(L1729,Продукция!B:C,2,0))</f>
        <v>Сыворотка крови</v>
      </c>
      <c r="L1729" s="151" t="s">
        <v>302</v>
      </c>
      <c r="M1729">
        <f>IF(L1729="","",VLOOKUP(L1729,Продукция!B:L,11,0))</f>
        <v>0</v>
      </c>
      <c r="N1729" s="11" t="s">
        <v>873</v>
      </c>
      <c r="P1729" s="11" t="s">
        <v>340</v>
      </c>
      <c r="Q1729" s="11" t="s">
        <v>854</v>
      </c>
      <c r="R1729" s="153" t="s">
        <v>5003</v>
      </c>
      <c r="S1729" s="11">
        <v>18</v>
      </c>
      <c r="T1729" s="11" t="s">
        <v>5232</v>
      </c>
      <c r="V1729" s="14">
        <v>45718</v>
      </c>
      <c r="Z1729" s="11" t="s">
        <v>4823</v>
      </c>
      <c r="AA1729" s="15">
        <v>0.55208333333333337</v>
      </c>
      <c r="AB1729" t="str">
        <f>IF(L1729="","",VLOOKUP(L1729&amp;I1729,Продукция!A:I,9,0))</f>
        <v>рекомендация производителя набора</v>
      </c>
      <c r="AC1729" s="14">
        <v>45730</v>
      </c>
      <c r="AD1729" s="11" t="s">
        <v>2676</v>
      </c>
      <c r="AE1729" s="11" t="s">
        <v>4823</v>
      </c>
      <c r="AF1729" t="str">
        <f>IF(AD1729="","",VLOOKUP(AD1729,'Сотрудники и ссылки'!A:B,2,0))</f>
        <v>Серолог</v>
      </c>
      <c r="AG1729">
        <f>IF(AD1729="","",VLOOKUP(AD1729,'Сотрудники и ссылки'!A:C,3,0))</f>
        <v>20007746</v>
      </c>
      <c r="AH1729" s="11" t="s">
        <v>2676</v>
      </c>
      <c r="AI1729" t="str">
        <f>IF(AH1729="","",VLOOKUP(AH1729,'Сотрудники и ссылки'!A:B,2,0))</f>
        <v>Серолог</v>
      </c>
      <c r="AJ1729">
        <f>IF(AH1729="","",VLOOKUP(AH1729,'Сотрудники и ссылки'!A:C,3,0))</f>
        <v>20007746</v>
      </c>
      <c r="AK1729" s="14">
        <v>45730</v>
      </c>
      <c r="AL1729" s="2">
        <f>IF(AK1729="","",AK1729+VLOOKUP(I1729,'Вид исследования'!B:E,4,0))</f>
        <v>45731</v>
      </c>
      <c r="AM1729" s="2">
        <f>IF(AK1729="","",AK1729+VLOOKUP(I1729,'Вид исследования'!B:F,5,0))</f>
        <v>45731</v>
      </c>
      <c r="AN1729" s="14">
        <v>45730</v>
      </c>
      <c r="AP1729" s="11" t="s">
        <v>189</v>
      </c>
      <c r="AQ1729" t="str">
        <f>IFERROR(IF(L1729="","",VLOOKUP(L1729&amp;I1729,Продукция!A:K,11,0)),"обратитесь к админ справочника")</f>
        <v>согласно рекомендациям производителя теста</v>
      </c>
      <c r="AR1729" s="11" t="s">
        <v>4823</v>
      </c>
      <c r="AS1729" t="str">
        <f>IFERROR(IF(L1729="","",VLOOKUP(L1729&amp;I1729,Продукция!A:J,10,0)),"обратитесь к админ справочника")</f>
        <v>инструкция тест- ситема Биочек СК -218</v>
      </c>
      <c r="AT1729" s="11" t="s">
        <v>4823</v>
      </c>
      <c r="AU1729" s="11" t="s">
        <v>4823</v>
      </c>
      <c r="AV1729" s="11" t="s">
        <v>2676</v>
      </c>
      <c r="AW1729" s="11" t="s">
        <v>4824</v>
      </c>
      <c r="AX1729" s="11" t="s">
        <v>506</v>
      </c>
      <c r="AY1729" s="11" t="s">
        <v>1117</v>
      </c>
      <c r="AZ1729" s="11">
        <v>106</v>
      </c>
      <c r="BA1729" s="11">
        <v>39</v>
      </c>
      <c r="BC1729" s="11" t="s">
        <v>4992</v>
      </c>
    </row>
    <row r="1730" spans="1:55" x14ac:dyDescent="0.25">
      <c r="A1730" t="str">
        <f t="shared" si="32"/>
        <v>С/475SE (BioChek) сальмонелла группы В и D уровень антител</v>
      </c>
      <c r="B1730" t="str">
        <f>IF(E1730="","",INDEX(Лаборатории!A:A,MATCH('Производственный контроль'!E1730,Лаборатории!B:B,0)))</f>
        <v xml:space="preserve">КУРИНОЕ ЦАРСТВО АО </v>
      </c>
      <c r="C1730" t="str">
        <f>IF(E1730="","",VLOOKUP(E1730,Лаборатории!B:D,3,0))</f>
        <v>U377_CHL</v>
      </c>
      <c r="D1730" s="12">
        <v>45726</v>
      </c>
      <c r="E1730" s="11" t="s">
        <v>793</v>
      </c>
      <c r="F1730" s="11" t="s">
        <v>371</v>
      </c>
      <c r="G1730" s="11" t="s">
        <v>506</v>
      </c>
      <c r="H1730" s="11" t="s">
        <v>262</v>
      </c>
      <c r="I1730" s="11" t="s">
        <v>3428</v>
      </c>
      <c r="J1730" t="str">
        <f>IF(L1730="","",VLOOKUP(L1730,Продукция!B:D,3,0))</f>
        <v>Биологический_материал</v>
      </c>
      <c r="K1730" t="str">
        <f>IF(L1730="","",VLOOKUP(L1730,Продукция!B:C,2,0))</f>
        <v>Сыворотка крови</v>
      </c>
      <c r="L1730" s="151" t="s">
        <v>302</v>
      </c>
      <c r="M1730">
        <f>IF(L1730="","",VLOOKUP(L1730,Продукция!B:L,11,0))</f>
        <v>0</v>
      </c>
      <c r="N1730" s="11" t="s">
        <v>873</v>
      </c>
      <c r="P1730" s="11" t="s">
        <v>340</v>
      </c>
      <c r="Q1730" s="11" t="s">
        <v>854</v>
      </c>
      <c r="R1730" s="153" t="s">
        <v>4994</v>
      </c>
      <c r="S1730" s="11">
        <v>18</v>
      </c>
      <c r="T1730" s="11" t="s">
        <v>5232</v>
      </c>
      <c r="V1730" s="14">
        <v>45720</v>
      </c>
      <c r="Z1730" s="11" t="s">
        <v>4823</v>
      </c>
      <c r="AA1730" s="15">
        <v>0.55208333333333337</v>
      </c>
      <c r="AB1730" t="str">
        <f>IF(L1730="","",VLOOKUP(L1730&amp;I1730,Продукция!A:I,9,0))</f>
        <v>рекомендация производителя набора</v>
      </c>
      <c r="AC1730" s="14">
        <v>45730</v>
      </c>
      <c r="AD1730" s="11" t="s">
        <v>2676</v>
      </c>
      <c r="AE1730" s="11" t="s">
        <v>4823</v>
      </c>
      <c r="AF1730" t="str">
        <f>IF(AD1730="","",VLOOKUP(AD1730,'Сотрудники и ссылки'!A:B,2,0))</f>
        <v>Серолог</v>
      </c>
      <c r="AG1730">
        <f>IF(AD1730="","",VLOOKUP(AD1730,'Сотрудники и ссылки'!A:C,3,0))</f>
        <v>20007746</v>
      </c>
      <c r="AH1730" s="11" t="s">
        <v>2676</v>
      </c>
      <c r="AI1730" t="str">
        <f>IF(AH1730="","",VLOOKUP(AH1730,'Сотрудники и ссылки'!A:B,2,0))</f>
        <v>Серолог</v>
      </c>
      <c r="AJ1730">
        <f>IF(AH1730="","",VLOOKUP(AH1730,'Сотрудники и ссылки'!A:C,3,0))</f>
        <v>20007746</v>
      </c>
      <c r="AK1730" s="14">
        <v>45730</v>
      </c>
      <c r="AL1730" s="2">
        <f>IF(AK1730="","",AK1730+VLOOKUP(I1730,'Вид исследования'!B:E,4,0))</f>
        <v>45731</v>
      </c>
      <c r="AM1730" s="2">
        <f>IF(AK1730="","",AK1730+VLOOKUP(I1730,'Вид исследования'!B:F,5,0))</f>
        <v>45731</v>
      </c>
      <c r="AN1730" s="14">
        <v>45730</v>
      </c>
      <c r="AP1730" s="11" t="s">
        <v>189</v>
      </c>
      <c r="AQ1730" t="str">
        <f>IFERROR(IF(L1730="","",VLOOKUP(L1730&amp;I1730,Продукция!A:K,11,0)),"обратитесь к админ справочника")</f>
        <v>согласно рекомендациям производителя теста</v>
      </c>
      <c r="AR1730" s="11" t="s">
        <v>4823</v>
      </c>
      <c r="AS1730" t="str">
        <f>IFERROR(IF(L1730="","",VLOOKUP(L1730&amp;I1730,Продукция!A:J,10,0)),"обратитесь к админ справочника")</f>
        <v>инструкция тест- ситема Биочек СК -218</v>
      </c>
      <c r="AT1730" s="11" t="s">
        <v>4823</v>
      </c>
      <c r="AU1730" s="11" t="s">
        <v>4823</v>
      </c>
      <c r="AV1730" s="11" t="s">
        <v>2676</v>
      </c>
      <c r="AW1730" s="11" t="s">
        <v>4824</v>
      </c>
      <c r="AX1730" s="11" t="s">
        <v>506</v>
      </c>
      <c r="AY1730" s="11" t="s">
        <v>1120</v>
      </c>
      <c r="AZ1730" s="11">
        <v>106</v>
      </c>
      <c r="BA1730" s="11">
        <v>39</v>
      </c>
      <c r="BC1730" s="11" t="s">
        <v>4992</v>
      </c>
    </row>
    <row r="1731" spans="1:55" x14ac:dyDescent="0.25">
      <c r="A1731" t="str">
        <f t="shared" si="32"/>
        <v>С/497Болезнь Ньюкасла уровень антител</v>
      </c>
      <c r="B1731" t="str">
        <f>IF(E1731="","",INDEX(Лаборатории!A:A,MATCH('Производственный контроль'!E1731,Лаборатории!B:B,0)))</f>
        <v xml:space="preserve">КУРИНОЕ ЦАРСТВО АО </v>
      </c>
      <c r="C1731" t="str">
        <f>IF(E1731="","",VLOOKUP(E1731,Лаборатории!B:D,3,0))</f>
        <v>U377_CHL</v>
      </c>
      <c r="D1731" s="12">
        <v>45729</v>
      </c>
      <c r="E1731" s="11" t="s">
        <v>793</v>
      </c>
      <c r="F1731" s="11" t="s">
        <v>371</v>
      </c>
      <c r="G1731" s="11" t="s">
        <v>509</v>
      </c>
      <c r="H1731" s="11" t="s">
        <v>312</v>
      </c>
      <c r="I1731" s="11" t="s">
        <v>3434</v>
      </c>
      <c r="J1731" t="str">
        <f>IF(L1731="","",VLOOKUP(L1731,Продукция!B:D,3,0))</f>
        <v>Биологический_материал</v>
      </c>
      <c r="K1731" t="str">
        <f>IF(L1731="","",VLOOKUP(L1731,Продукция!B:C,2,0))</f>
        <v>Сыворотка крови</v>
      </c>
      <c r="L1731" s="151" t="s">
        <v>302</v>
      </c>
      <c r="M1731">
        <f>IF(L1731="","",VLOOKUP(L1731,Продукция!B:L,11,0))</f>
        <v>0</v>
      </c>
      <c r="N1731" s="11" t="s">
        <v>873</v>
      </c>
      <c r="P1731" s="11" t="s">
        <v>340</v>
      </c>
      <c r="Q1731" s="11" t="s">
        <v>854</v>
      </c>
      <c r="R1731" s="153" t="s">
        <v>5235</v>
      </c>
      <c r="S1731" s="11">
        <v>20</v>
      </c>
      <c r="T1731" s="11" t="s">
        <v>5240</v>
      </c>
      <c r="V1731" s="14">
        <v>45722</v>
      </c>
      <c r="Z1731" s="11" t="s">
        <v>4823</v>
      </c>
      <c r="AA1731" s="15">
        <v>0.53472222222222221</v>
      </c>
      <c r="AB1731" t="str">
        <f>IF(L1731="","",VLOOKUP(L1731&amp;I1731,Продукция!A:I,9,0))</f>
        <v>рекомендация производителя набора</v>
      </c>
      <c r="AC1731" s="14">
        <v>45734</v>
      </c>
      <c r="AD1731" s="11" t="s">
        <v>2676</v>
      </c>
      <c r="AE1731" s="11" t="s">
        <v>4823</v>
      </c>
      <c r="AF1731" t="str">
        <f>IF(AD1731="","",VLOOKUP(AD1731,'Сотрудники и ссылки'!A:B,2,0))</f>
        <v>Серолог</v>
      </c>
      <c r="AG1731">
        <f>IF(AD1731="","",VLOOKUP(AD1731,'Сотрудники и ссылки'!A:C,3,0))</f>
        <v>20007746</v>
      </c>
      <c r="AH1731" s="11" t="s">
        <v>2676</v>
      </c>
      <c r="AI1731" t="str">
        <f>IF(AH1731="","",VLOOKUP(AH1731,'Сотрудники и ссылки'!A:B,2,0))</f>
        <v>Серолог</v>
      </c>
      <c r="AJ1731">
        <f>IF(AH1731="","",VLOOKUP(AH1731,'Сотрудники и ссылки'!A:C,3,0))</f>
        <v>20007746</v>
      </c>
      <c r="AK1731" s="14">
        <v>45734</v>
      </c>
      <c r="AL1731" s="2">
        <f>IF(AK1731="","",AK1731+VLOOKUP(I1731,'Вид исследования'!B:E,4,0))</f>
        <v>45735</v>
      </c>
      <c r="AM1731" s="2">
        <f>IF(AK1731="","",AK1731+VLOOKUP(I1731,'Вид исследования'!B:F,5,0))</f>
        <v>45735</v>
      </c>
      <c r="AN1731" s="14">
        <v>45734</v>
      </c>
      <c r="AP1731" s="11" t="s">
        <v>189</v>
      </c>
      <c r="AQ1731" t="str">
        <f>IFERROR(IF(L1731="","",VLOOKUP(L1731&amp;I1731,Продукция!A:K,11,0)),"обратитесь к админ справочника")</f>
        <v>согласно рекомендациям производителя теста</v>
      </c>
      <c r="AR1731" s="11" t="s">
        <v>4823</v>
      </c>
      <c r="AS1731" t="str">
        <f>IFERROR(IF(L1731="","",VLOOKUP(L1731&amp;I1731,Продукция!A:J,10,0)),"обратитесь к админ справочника")</f>
        <v>инструкция по применению набора РЗГА Ньюкасла</v>
      </c>
      <c r="AT1731" s="11" t="s">
        <v>4823</v>
      </c>
      <c r="AU1731" s="11" t="s">
        <v>4823</v>
      </c>
      <c r="AV1731" s="11" t="s">
        <v>2676</v>
      </c>
      <c r="AW1731" s="11" t="s">
        <v>4824</v>
      </c>
      <c r="AX1731" s="11" t="s">
        <v>509</v>
      </c>
      <c r="AY1731" s="11" t="s">
        <v>1725</v>
      </c>
      <c r="AZ1731" s="11">
        <v>107</v>
      </c>
      <c r="BA1731" s="11">
        <v>34</v>
      </c>
      <c r="BC1731" s="11" t="s">
        <v>5026</v>
      </c>
    </row>
    <row r="1732" spans="1:55" x14ac:dyDescent="0.25">
      <c r="A1732" t="str">
        <f t="shared" si="32"/>
        <v>С/497Болезнь Ньюкасла уровень антител</v>
      </c>
      <c r="B1732" t="str">
        <f>IF(E1732="","",INDEX(Лаборатории!A:A,MATCH('Производственный контроль'!E1732,Лаборатории!B:B,0)))</f>
        <v xml:space="preserve">КУРИНОЕ ЦАРСТВО АО </v>
      </c>
      <c r="C1732" t="str">
        <f>IF(E1732="","",VLOOKUP(E1732,Лаборатории!B:D,3,0))</f>
        <v>U377_CHL</v>
      </c>
      <c r="D1732" s="12">
        <v>45729</v>
      </c>
      <c r="E1732" s="11" t="s">
        <v>793</v>
      </c>
      <c r="F1732" s="11" t="s">
        <v>371</v>
      </c>
      <c r="G1732" s="11" t="s">
        <v>509</v>
      </c>
      <c r="H1732" s="11" t="s">
        <v>312</v>
      </c>
      <c r="I1732" s="11" t="s">
        <v>3434</v>
      </c>
      <c r="J1732" t="str">
        <f>IF(L1732="","",VLOOKUP(L1732,Продукция!B:D,3,0))</f>
        <v>Биологический_материал</v>
      </c>
      <c r="K1732" t="str">
        <f>IF(L1732="","",VLOOKUP(L1732,Продукция!B:C,2,0))</f>
        <v>Сыворотка крови</v>
      </c>
      <c r="L1732" s="151" t="s">
        <v>302</v>
      </c>
      <c r="M1732">
        <f>IF(L1732="","",VLOOKUP(L1732,Продукция!B:L,11,0))</f>
        <v>0</v>
      </c>
      <c r="N1732" s="11" t="s">
        <v>873</v>
      </c>
      <c r="P1732" s="11" t="s">
        <v>340</v>
      </c>
      <c r="Q1732" s="11" t="s">
        <v>854</v>
      </c>
      <c r="R1732" s="153" t="s">
        <v>5236</v>
      </c>
      <c r="S1732" s="11">
        <v>20</v>
      </c>
      <c r="T1732" s="11" t="s">
        <v>5240</v>
      </c>
      <c r="V1732" s="14">
        <v>45722</v>
      </c>
      <c r="Z1732" s="11" t="s">
        <v>4823</v>
      </c>
      <c r="AA1732" s="15">
        <v>0.53472222222222221</v>
      </c>
      <c r="AB1732" t="str">
        <f>IF(L1732="","",VLOOKUP(L1732&amp;I1732,Продукция!A:I,9,0))</f>
        <v>рекомендация производителя набора</v>
      </c>
      <c r="AC1732" s="14">
        <v>45734</v>
      </c>
      <c r="AD1732" s="11" t="s">
        <v>2676</v>
      </c>
      <c r="AE1732" s="11" t="s">
        <v>4823</v>
      </c>
      <c r="AF1732" t="str">
        <f>IF(AD1732="","",VLOOKUP(AD1732,'Сотрудники и ссылки'!A:B,2,0))</f>
        <v>Серолог</v>
      </c>
      <c r="AG1732">
        <f>IF(AD1732="","",VLOOKUP(AD1732,'Сотрудники и ссылки'!A:C,3,0))</f>
        <v>20007746</v>
      </c>
      <c r="AH1732" s="11" t="s">
        <v>2676</v>
      </c>
      <c r="AI1732" t="str">
        <f>IF(AH1732="","",VLOOKUP(AH1732,'Сотрудники и ссылки'!A:B,2,0))</f>
        <v>Серолог</v>
      </c>
      <c r="AJ1732">
        <f>IF(AH1732="","",VLOOKUP(AH1732,'Сотрудники и ссылки'!A:C,3,0))</f>
        <v>20007746</v>
      </c>
      <c r="AK1732" s="14">
        <v>45734</v>
      </c>
      <c r="AL1732" s="2">
        <f>IF(AK1732="","",AK1732+VLOOKUP(I1732,'Вид исследования'!B:E,4,0))</f>
        <v>45735</v>
      </c>
      <c r="AM1732" s="2">
        <f>IF(AK1732="","",AK1732+VLOOKUP(I1732,'Вид исследования'!B:F,5,0))</f>
        <v>45735</v>
      </c>
      <c r="AN1732" s="14">
        <v>45734</v>
      </c>
      <c r="AP1732" s="11" t="s">
        <v>189</v>
      </c>
      <c r="AQ1732" t="str">
        <f>IFERROR(IF(L1732="","",VLOOKUP(L1732&amp;I1732,Продукция!A:K,11,0)),"обратитесь к админ справочника")</f>
        <v>согласно рекомендациям производителя теста</v>
      </c>
      <c r="AR1732" s="11" t="s">
        <v>4823</v>
      </c>
      <c r="AS1732" t="str">
        <f>IFERROR(IF(L1732="","",VLOOKUP(L1732&amp;I1732,Продукция!A:J,10,0)),"обратитесь к админ справочника")</f>
        <v>инструкция по применению набора РЗГА Ньюкасла</v>
      </c>
      <c r="AT1732" s="11" t="s">
        <v>4823</v>
      </c>
      <c r="AU1732" s="11" t="s">
        <v>4823</v>
      </c>
      <c r="AV1732" s="11" t="s">
        <v>2676</v>
      </c>
      <c r="AW1732" s="11" t="s">
        <v>4824</v>
      </c>
      <c r="AX1732" s="11" t="s">
        <v>509</v>
      </c>
      <c r="AY1732" s="11" t="s">
        <v>1726</v>
      </c>
      <c r="AZ1732" s="11">
        <v>107</v>
      </c>
      <c r="BA1732" s="11">
        <v>34</v>
      </c>
      <c r="BC1732" s="11" t="s">
        <v>5026</v>
      </c>
    </row>
    <row r="1733" spans="1:55" x14ac:dyDescent="0.25">
      <c r="A1733" t="str">
        <f t="shared" si="32"/>
        <v>С/497Болезнь Ньюкасла уровень антител</v>
      </c>
      <c r="B1733" t="str">
        <f>IF(E1733="","",INDEX(Лаборатории!A:A,MATCH('Производственный контроль'!E1733,Лаборатории!B:B,0)))</f>
        <v xml:space="preserve">КУРИНОЕ ЦАРСТВО АО </v>
      </c>
      <c r="C1733" t="str">
        <f>IF(E1733="","",VLOOKUP(E1733,Лаборатории!B:D,3,0))</f>
        <v>U377_CHL</v>
      </c>
      <c r="D1733" s="12">
        <v>45729</v>
      </c>
      <c r="E1733" s="11" t="s">
        <v>793</v>
      </c>
      <c r="F1733" s="11" t="s">
        <v>371</v>
      </c>
      <c r="G1733" s="11" t="s">
        <v>509</v>
      </c>
      <c r="H1733" s="11" t="s">
        <v>312</v>
      </c>
      <c r="I1733" s="11" t="s">
        <v>3434</v>
      </c>
      <c r="J1733" t="str">
        <f>IF(L1733="","",VLOOKUP(L1733,Продукция!B:D,3,0))</f>
        <v>Биологический_материал</v>
      </c>
      <c r="K1733" t="str">
        <f>IF(L1733="","",VLOOKUP(L1733,Продукция!B:C,2,0))</f>
        <v>Сыворотка крови</v>
      </c>
      <c r="L1733" s="151" t="s">
        <v>302</v>
      </c>
      <c r="M1733">
        <f>IF(L1733="","",VLOOKUP(L1733,Продукция!B:L,11,0))</f>
        <v>0</v>
      </c>
      <c r="N1733" s="11" t="s">
        <v>873</v>
      </c>
      <c r="P1733" s="11" t="s">
        <v>340</v>
      </c>
      <c r="Q1733" s="11" t="s">
        <v>854</v>
      </c>
      <c r="R1733" s="153" t="s">
        <v>5237</v>
      </c>
      <c r="S1733" s="11">
        <v>20</v>
      </c>
      <c r="T1733" s="11" t="s">
        <v>5240</v>
      </c>
      <c r="V1733" s="14">
        <v>45724</v>
      </c>
      <c r="Z1733" s="11" t="s">
        <v>4823</v>
      </c>
      <c r="AA1733" s="15">
        <v>0.53472222222222221</v>
      </c>
      <c r="AB1733" t="str">
        <f>IF(L1733="","",VLOOKUP(L1733&amp;I1733,Продукция!A:I,9,0))</f>
        <v>рекомендация производителя набора</v>
      </c>
      <c r="AC1733" s="14">
        <v>45734</v>
      </c>
      <c r="AD1733" s="11" t="s">
        <v>2676</v>
      </c>
      <c r="AE1733" s="11" t="s">
        <v>4823</v>
      </c>
      <c r="AF1733" t="str">
        <f>IF(AD1733="","",VLOOKUP(AD1733,'Сотрудники и ссылки'!A:B,2,0))</f>
        <v>Серолог</v>
      </c>
      <c r="AG1733">
        <f>IF(AD1733="","",VLOOKUP(AD1733,'Сотрудники и ссылки'!A:C,3,0))</f>
        <v>20007746</v>
      </c>
      <c r="AH1733" s="11" t="s">
        <v>2676</v>
      </c>
      <c r="AI1733" t="str">
        <f>IF(AH1733="","",VLOOKUP(AH1733,'Сотрудники и ссылки'!A:B,2,0))</f>
        <v>Серолог</v>
      </c>
      <c r="AJ1733">
        <f>IF(AH1733="","",VLOOKUP(AH1733,'Сотрудники и ссылки'!A:C,3,0))</f>
        <v>20007746</v>
      </c>
      <c r="AK1733" s="14">
        <v>45734</v>
      </c>
      <c r="AL1733" s="2">
        <f>IF(AK1733="","",AK1733+VLOOKUP(I1733,'Вид исследования'!B:E,4,0))</f>
        <v>45735</v>
      </c>
      <c r="AM1733" s="2">
        <f>IF(AK1733="","",AK1733+VLOOKUP(I1733,'Вид исследования'!B:F,5,0))</f>
        <v>45735</v>
      </c>
      <c r="AN1733" s="14">
        <v>45734</v>
      </c>
      <c r="AP1733" s="11" t="s">
        <v>189</v>
      </c>
      <c r="AQ1733" t="str">
        <f>IFERROR(IF(L1733="","",VLOOKUP(L1733&amp;I1733,Продукция!A:K,11,0)),"обратитесь к админ справочника")</f>
        <v>согласно рекомендациям производителя теста</v>
      </c>
      <c r="AR1733" s="11" t="s">
        <v>4823</v>
      </c>
      <c r="AS1733" t="str">
        <f>IFERROR(IF(L1733="","",VLOOKUP(L1733&amp;I1733,Продукция!A:J,10,0)),"обратитесь к админ справочника")</f>
        <v>инструкция по применению набора РЗГА Ньюкасла</v>
      </c>
      <c r="AT1733" s="11" t="s">
        <v>4823</v>
      </c>
      <c r="AU1733" s="11" t="s">
        <v>4823</v>
      </c>
      <c r="AV1733" s="11" t="s">
        <v>2676</v>
      </c>
      <c r="AW1733" s="11" t="s">
        <v>4824</v>
      </c>
      <c r="AX1733" s="11" t="s">
        <v>509</v>
      </c>
      <c r="AY1733" s="11" t="s">
        <v>1727</v>
      </c>
      <c r="AZ1733" s="11">
        <v>107</v>
      </c>
      <c r="BA1733" s="11">
        <v>35</v>
      </c>
      <c r="BC1733" s="11" t="s">
        <v>5026</v>
      </c>
    </row>
    <row r="1734" spans="1:55" x14ac:dyDescent="0.25">
      <c r="A1734" t="str">
        <f t="shared" si="32"/>
        <v>С/497Болезнь Ньюкасла уровень антител</v>
      </c>
      <c r="B1734" t="str">
        <f>IF(E1734="","",INDEX(Лаборатории!A:A,MATCH('Производственный контроль'!E1734,Лаборатории!B:B,0)))</f>
        <v xml:space="preserve">КУРИНОЕ ЦАРСТВО АО </v>
      </c>
      <c r="C1734" t="str">
        <f>IF(E1734="","",VLOOKUP(E1734,Лаборатории!B:D,3,0))</f>
        <v>U377_CHL</v>
      </c>
      <c r="D1734" s="12">
        <v>45729</v>
      </c>
      <c r="E1734" s="11" t="s">
        <v>793</v>
      </c>
      <c r="F1734" s="11" t="s">
        <v>371</v>
      </c>
      <c r="G1734" s="11" t="s">
        <v>509</v>
      </c>
      <c r="H1734" s="11" t="s">
        <v>312</v>
      </c>
      <c r="I1734" s="11" t="s">
        <v>3434</v>
      </c>
      <c r="J1734" t="str">
        <f>IF(L1734="","",VLOOKUP(L1734,Продукция!B:D,3,0))</f>
        <v>Биологический_материал</v>
      </c>
      <c r="K1734" t="str">
        <f>IF(L1734="","",VLOOKUP(L1734,Продукция!B:C,2,0))</f>
        <v>Сыворотка крови</v>
      </c>
      <c r="L1734" s="151" t="s">
        <v>302</v>
      </c>
      <c r="M1734">
        <f>IF(L1734="","",VLOOKUP(L1734,Продукция!B:L,11,0))</f>
        <v>0</v>
      </c>
      <c r="N1734" s="11" t="s">
        <v>873</v>
      </c>
      <c r="P1734" s="11" t="s">
        <v>340</v>
      </c>
      <c r="Q1734" s="11" t="s">
        <v>854</v>
      </c>
      <c r="R1734" s="153" t="s">
        <v>5016</v>
      </c>
      <c r="S1734" s="11">
        <v>20</v>
      </c>
      <c r="T1734" s="11" t="s">
        <v>5240</v>
      </c>
      <c r="V1734" s="14">
        <v>45724</v>
      </c>
      <c r="Z1734" s="11" t="s">
        <v>4823</v>
      </c>
      <c r="AA1734" s="15">
        <v>0.53472222222222221</v>
      </c>
      <c r="AB1734" t="str">
        <f>IF(L1734="","",VLOOKUP(L1734&amp;I1734,Продукция!A:I,9,0))</f>
        <v>рекомендация производителя набора</v>
      </c>
      <c r="AC1734" s="14">
        <v>45734</v>
      </c>
      <c r="AD1734" s="11" t="s">
        <v>2676</v>
      </c>
      <c r="AE1734" s="11" t="s">
        <v>4823</v>
      </c>
      <c r="AF1734" t="str">
        <f>IF(AD1734="","",VLOOKUP(AD1734,'Сотрудники и ссылки'!A:B,2,0))</f>
        <v>Серолог</v>
      </c>
      <c r="AG1734">
        <f>IF(AD1734="","",VLOOKUP(AD1734,'Сотрудники и ссылки'!A:C,3,0))</f>
        <v>20007746</v>
      </c>
      <c r="AH1734" s="11" t="s">
        <v>2676</v>
      </c>
      <c r="AI1734" t="str">
        <f>IF(AH1734="","",VLOOKUP(AH1734,'Сотрудники и ссылки'!A:B,2,0))</f>
        <v>Серолог</v>
      </c>
      <c r="AJ1734">
        <f>IF(AH1734="","",VLOOKUP(AH1734,'Сотрудники и ссылки'!A:C,3,0))</f>
        <v>20007746</v>
      </c>
      <c r="AK1734" s="14">
        <v>45734</v>
      </c>
      <c r="AL1734" s="2">
        <f>IF(AK1734="","",AK1734+VLOOKUP(I1734,'Вид исследования'!B:E,4,0))</f>
        <v>45735</v>
      </c>
      <c r="AM1734" s="2">
        <f>IF(AK1734="","",AK1734+VLOOKUP(I1734,'Вид исследования'!B:F,5,0))</f>
        <v>45735</v>
      </c>
      <c r="AN1734" s="14">
        <v>45734</v>
      </c>
      <c r="AP1734" s="11" t="s">
        <v>189</v>
      </c>
      <c r="AQ1734" t="str">
        <f>IFERROR(IF(L1734="","",VLOOKUP(L1734&amp;I1734,Продукция!A:K,11,0)),"обратитесь к админ справочника")</f>
        <v>согласно рекомендациям производителя теста</v>
      </c>
      <c r="AR1734" s="11" t="s">
        <v>4823</v>
      </c>
      <c r="AS1734" t="str">
        <f>IFERROR(IF(L1734="","",VLOOKUP(L1734&amp;I1734,Продукция!A:J,10,0)),"обратитесь к админ справочника")</f>
        <v>инструкция по применению набора РЗГА Ньюкасла</v>
      </c>
      <c r="AT1734" s="11" t="s">
        <v>4823</v>
      </c>
      <c r="AU1734" s="11" t="s">
        <v>4823</v>
      </c>
      <c r="AV1734" s="11" t="s">
        <v>2676</v>
      </c>
      <c r="AW1734" s="11" t="s">
        <v>4824</v>
      </c>
      <c r="AX1734" s="11" t="s">
        <v>509</v>
      </c>
      <c r="AY1734" s="11" t="s">
        <v>1728</v>
      </c>
      <c r="AZ1734" s="11">
        <v>107</v>
      </c>
      <c r="BA1734" s="11">
        <v>35</v>
      </c>
      <c r="BC1734" s="11" t="s">
        <v>5026</v>
      </c>
    </row>
    <row r="1735" spans="1:55" x14ac:dyDescent="0.25">
      <c r="A1735" t="str">
        <f t="shared" si="32"/>
        <v>С/497Болезнь Ньюкасла уровень антител</v>
      </c>
      <c r="B1735" t="str">
        <f>IF(E1735="","",INDEX(Лаборатории!A:A,MATCH('Производственный контроль'!E1735,Лаборатории!B:B,0)))</f>
        <v xml:space="preserve">КУРИНОЕ ЦАРСТВО АО </v>
      </c>
      <c r="C1735" t="str">
        <f>IF(E1735="","",VLOOKUP(E1735,Лаборатории!B:D,3,0))</f>
        <v>U377_CHL</v>
      </c>
      <c r="D1735" s="12">
        <v>45729</v>
      </c>
      <c r="E1735" s="11" t="s">
        <v>793</v>
      </c>
      <c r="F1735" s="11" t="s">
        <v>371</v>
      </c>
      <c r="G1735" s="11" t="s">
        <v>509</v>
      </c>
      <c r="H1735" s="11" t="s">
        <v>312</v>
      </c>
      <c r="I1735" s="11" t="s">
        <v>3434</v>
      </c>
      <c r="J1735" t="str">
        <f>IF(L1735="","",VLOOKUP(L1735,Продукция!B:D,3,0))</f>
        <v>Биологический_материал</v>
      </c>
      <c r="K1735" t="str">
        <f>IF(L1735="","",VLOOKUP(L1735,Продукция!B:C,2,0))</f>
        <v>Сыворотка крови</v>
      </c>
      <c r="L1735" s="151" t="s">
        <v>302</v>
      </c>
      <c r="M1735">
        <f>IF(L1735="","",VLOOKUP(L1735,Продукция!B:L,11,0))</f>
        <v>0</v>
      </c>
      <c r="N1735" s="11" t="s">
        <v>873</v>
      </c>
      <c r="P1735" s="11" t="s">
        <v>340</v>
      </c>
      <c r="Q1735" s="11" t="s">
        <v>854</v>
      </c>
      <c r="R1735" s="153" t="s">
        <v>5017</v>
      </c>
      <c r="S1735" s="11">
        <v>20</v>
      </c>
      <c r="T1735" s="11" t="s">
        <v>5240</v>
      </c>
      <c r="V1735" s="14">
        <v>45724</v>
      </c>
      <c r="Z1735" s="11" t="s">
        <v>4823</v>
      </c>
      <c r="AA1735" s="15">
        <v>0.53472222222222221</v>
      </c>
      <c r="AB1735" t="str">
        <f>IF(L1735="","",VLOOKUP(L1735&amp;I1735,Продукция!A:I,9,0))</f>
        <v>рекомендация производителя набора</v>
      </c>
      <c r="AC1735" s="14">
        <v>45734</v>
      </c>
      <c r="AD1735" s="11" t="s">
        <v>2676</v>
      </c>
      <c r="AE1735" s="11" t="s">
        <v>4823</v>
      </c>
      <c r="AF1735" t="str">
        <f>IF(AD1735="","",VLOOKUP(AD1735,'Сотрудники и ссылки'!A:B,2,0))</f>
        <v>Серолог</v>
      </c>
      <c r="AG1735">
        <f>IF(AD1735="","",VLOOKUP(AD1735,'Сотрудники и ссылки'!A:C,3,0))</f>
        <v>20007746</v>
      </c>
      <c r="AH1735" s="11" t="s">
        <v>2676</v>
      </c>
      <c r="AI1735" t="str">
        <f>IF(AH1735="","",VLOOKUP(AH1735,'Сотрудники и ссылки'!A:B,2,0))</f>
        <v>Серолог</v>
      </c>
      <c r="AJ1735">
        <f>IF(AH1735="","",VLOOKUP(AH1735,'Сотрудники и ссылки'!A:C,3,0))</f>
        <v>20007746</v>
      </c>
      <c r="AK1735" s="14">
        <v>45734</v>
      </c>
      <c r="AL1735" s="2">
        <f>IF(AK1735="","",AK1735+VLOOKUP(I1735,'Вид исследования'!B:E,4,0))</f>
        <v>45735</v>
      </c>
      <c r="AM1735" s="2">
        <f>IF(AK1735="","",AK1735+VLOOKUP(I1735,'Вид исследования'!B:F,5,0))</f>
        <v>45735</v>
      </c>
      <c r="AN1735" s="14">
        <v>45734</v>
      </c>
      <c r="AP1735" s="11" t="s">
        <v>189</v>
      </c>
      <c r="AQ1735" t="str">
        <f>IFERROR(IF(L1735="","",VLOOKUP(L1735&amp;I1735,Продукция!A:K,11,0)),"обратитесь к админ справочника")</f>
        <v>согласно рекомендациям производителя теста</v>
      </c>
      <c r="AR1735" s="11" t="s">
        <v>4823</v>
      </c>
      <c r="AS1735" t="str">
        <f>IFERROR(IF(L1735="","",VLOOKUP(L1735&amp;I1735,Продукция!A:J,10,0)),"обратитесь к админ справочника")</f>
        <v>инструкция по применению набора РЗГА Ньюкасла</v>
      </c>
      <c r="AT1735" s="11" t="s">
        <v>4823</v>
      </c>
      <c r="AU1735" s="11" t="s">
        <v>4823</v>
      </c>
      <c r="AV1735" s="11" t="s">
        <v>2676</v>
      </c>
      <c r="AW1735" s="11" t="s">
        <v>4824</v>
      </c>
      <c r="AX1735" s="11" t="s">
        <v>509</v>
      </c>
      <c r="AY1735" s="11" t="s">
        <v>1729</v>
      </c>
      <c r="AZ1735" s="11">
        <v>107</v>
      </c>
      <c r="BA1735" s="11">
        <v>36</v>
      </c>
      <c r="BC1735" s="11" t="s">
        <v>5026</v>
      </c>
    </row>
    <row r="1736" spans="1:55" x14ac:dyDescent="0.25">
      <c r="A1736" t="str">
        <f t="shared" si="32"/>
        <v>С/497Болезнь Ньюкасла уровень антител</v>
      </c>
      <c r="B1736" t="str">
        <f>IF(E1736="","",INDEX(Лаборатории!A:A,MATCH('Производственный контроль'!E1736,Лаборатории!B:B,0)))</f>
        <v xml:space="preserve">КУРИНОЕ ЦАРСТВО АО </v>
      </c>
      <c r="C1736" t="str">
        <f>IF(E1736="","",VLOOKUP(E1736,Лаборатории!B:D,3,0))</f>
        <v>U377_CHL</v>
      </c>
      <c r="D1736" s="12">
        <v>45729</v>
      </c>
      <c r="E1736" s="11" t="s">
        <v>793</v>
      </c>
      <c r="F1736" s="11" t="s">
        <v>371</v>
      </c>
      <c r="G1736" s="11" t="s">
        <v>509</v>
      </c>
      <c r="H1736" s="11" t="s">
        <v>312</v>
      </c>
      <c r="I1736" s="11" t="s">
        <v>3434</v>
      </c>
      <c r="J1736" t="str">
        <f>IF(L1736="","",VLOOKUP(L1736,Продукция!B:D,3,0))</f>
        <v>Биологический_материал</v>
      </c>
      <c r="K1736" t="str">
        <f>IF(L1736="","",VLOOKUP(L1736,Продукция!B:C,2,0))</f>
        <v>Сыворотка крови</v>
      </c>
      <c r="L1736" s="151" t="s">
        <v>302</v>
      </c>
      <c r="M1736">
        <f>IF(L1736="","",VLOOKUP(L1736,Продукция!B:L,11,0))</f>
        <v>0</v>
      </c>
      <c r="N1736" s="11" t="s">
        <v>873</v>
      </c>
      <c r="P1736" s="11" t="s">
        <v>340</v>
      </c>
      <c r="Q1736" s="11" t="s">
        <v>854</v>
      </c>
      <c r="R1736" s="153" t="s">
        <v>5022</v>
      </c>
      <c r="S1736" s="11">
        <v>20</v>
      </c>
      <c r="T1736" s="11" t="s">
        <v>5240</v>
      </c>
      <c r="V1736" s="14">
        <v>45724</v>
      </c>
      <c r="Z1736" s="11" t="s">
        <v>4823</v>
      </c>
      <c r="AA1736" s="15">
        <v>0.53472222222222221</v>
      </c>
      <c r="AB1736" t="str">
        <f>IF(L1736="","",VLOOKUP(L1736&amp;I1736,Продукция!A:I,9,0))</f>
        <v>рекомендация производителя набора</v>
      </c>
      <c r="AC1736" s="14">
        <v>45734</v>
      </c>
      <c r="AD1736" s="11" t="s">
        <v>2676</v>
      </c>
      <c r="AE1736" s="11" t="s">
        <v>4823</v>
      </c>
      <c r="AF1736" t="str">
        <f>IF(AD1736="","",VLOOKUP(AD1736,'Сотрудники и ссылки'!A:B,2,0))</f>
        <v>Серолог</v>
      </c>
      <c r="AG1736">
        <f>IF(AD1736="","",VLOOKUP(AD1736,'Сотрудники и ссылки'!A:C,3,0))</f>
        <v>20007746</v>
      </c>
      <c r="AH1736" s="11" t="s">
        <v>2676</v>
      </c>
      <c r="AI1736" t="str">
        <f>IF(AH1736="","",VLOOKUP(AH1736,'Сотрудники и ссылки'!A:B,2,0))</f>
        <v>Серолог</v>
      </c>
      <c r="AJ1736">
        <f>IF(AH1736="","",VLOOKUP(AH1736,'Сотрудники и ссылки'!A:C,3,0))</f>
        <v>20007746</v>
      </c>
      <c r="AK1736" s="14">
        <v>45734</v>
      </c>
      <c r="AL1736" s="2">
        <f>IF(AK1736="","",AK1736+VLOOKUP(I1736,'Вид исследования'!B:E,4,0))</f>
        <v>45735</v>
      </c>
      <c r="AM1736" s="2">
        <f>IF(AK1736="","",AK1736+VLOOKUP(I1736,'Вид исследования'!B:F,5,0))</f>
        <v>45735</v>
      </c>
      <c r="AN1736" s="14">
        <v>45734</v>
      </c>
      <c r="AP1736" s="11" t="s">
        <v>189</v>
      </c>
      <c r="AQ1736" t="str">
        <f>IFERROR(IF(L1736="","",VLOOKUP(L1736&amp;I1736,Продукция!A:K,11,0)),"обратитесь к админ справочника")</f>
        <v>согласно рекомендациям производителя теста</v>
      </c>
      <c r="AR1736" s="11" t="s">
        <v>4823</v>
      </c>
      <c r="AS1736" t="str">
        <f>IFERROR(IF(L1736="","",VLOOKUP(L1736&amp;I1736,Продукция!A:J,10,0)),"обратитесь к админ справочника")</f>
        <v>инструкция по применению набора РЗГА Ньюкасла</v>
      </c>
      <c r="AT1736" s="11" t="s">
        <v>4823</v>
      </c>
      <c r="AU1736" s="11" t="s">
        <v>4823</v>
      </c>
      <c r="AV1736" s="11" t="s">
        <v>2676</v>
      </c>
      <c r="AW1736" s="11" t="s">
        <v>4824</v>
      </c>
      <c r="AX1736" s="11" t="s">
        <v>509</v>
      </c>
      <c r="AY1736" s="11" t="s">
        <v>1734</v>
      </c>
      <c r="AZ1736" s="11">
        <v>107</v>
      </c>
      <c r="BA1736" s="11">
        <v>36</v>
      </c>
      <c r="BC1736" s="11" t="s">
        <v>5026</v>
      </c>
    </row>
    <row r="1737" spans="1:55" x14ac:dyDescent="0.25">
      <c r="A1737" t="str">
        <f t="shared" si="32"/>
        <v>С/497Болезнь Ньюкасла уровень антител</v>
      </c>
      <c r="B1737" t="str">
        <f>IF(E1737="","",INDEX(Лаборатории!A:A,MATCH('Производственный контроль'!E1737,Лаборатории!B:B,0)))</f>
        <v xml:space="preserve">КУРИНОЕ ЦАРСТВО АО </v>
      </c>
      <c r="C1737" t="str">
        <f>IF(E1737="","",VLOOKUP(E1737,Лаборатории!B:D,3,0))</f>
        <v>U377_CHL</v>
      </c>
      <c r="D1737" s="12">
        <v>45729</v>
      </c>
      <c r="E1737" s="11" t="s">
        <v>793</v>
      </c>
      <c r="F1737" s="11" t="s">
        <v>371</v>
      </c>
      <c r="G1737" s="11" t="s">
        <v>509</v>
      </c>
      <c r="H1737" s="11" t="s">
        <v>312</v>
      </c>
      <c r="I1737" s="11" t="s">
        <v>3434</v>
      </c>
      <c r="J1737" t="str">
        <f>IF(L1737="","",VLOOKUP(L1737,Продукция!B:D,3,0))</f>
        <v>Биологический_материал</v>
      </c>
      <c r="K1737" t="str">
        <f>IF(L1737="","",VLOOKUP(L1737,Продукция!B:C,2,0))</f>
        <v>Сыворотка крови</v>
      </c>
      <c r="L1737" s="151" t="s">
        <v>302</v>
      </c>
      <c r="M1737">
        <f>IF(L1737="","",VLOOKUP(L1737,Продукция!B:L,11,0))</f>
        <v>0</v>
      </c>
      <c r="N1737" s="11" t="s">
        <v>873</v>
      </c>
      <c r="P1737" s="11" t="s">
        <v>340</v>
      </c>
      <c r="Q1737" s="11" t="s">
        <v>854</v>
      </c>
      <c r="R1737" s="153" t="s">
        <v>5023</v>
      </c>
      <c r="S1737" s="11">
        <v>20</v>
      </c>
      <c r="T1737" s="11" t="s">
        <v>5240</v>
      </c>
      <c r="V1737" s="14">
        <v>45725</v>
      </c>
      <c r="Z1737" s="11" t="s">
        <v>4823</v>
      </c>
      <c r="AA1737" s="15">
        <v>0.53472222222222221</v>
      </c>
      <c r="AB1737" t="str">
        <f>IF(L1737="","",VLOOKUP(L1737&amp;I1737,Продукция!A:I,9,0))</f>
        <v>рекомендация производителя набора</v>
      </c>
      <c r="AC1737" s="14">
        <v>45734</v>
      </c>
      <c r="AD1737" s="11" t="s">
        <v>2676</v>
      </c>
      <c r="AE1737" s="11" t="s">
        <v>4823</v>
      </c>
      <c r="AF1737" t="str">
        <f>IF(AD1737="","",VLOOKUP(AD1737,'Сотрудники и ссылки'!A:B,2,0))</f>
        <v>Серолог</v>
      </c>
      <c r="AG1737">
        <f>IF(AD1737="","",VLOOKUP(AD1737,'Сотрудники и ссылки'!A:C,3,0))</f>
        <v>20007746</v>
      </c>
      <c r="AH1737" s="11" t="s">
        <v>2676</v>
      </c>
      <c r="AI1737" t="str">
        <f>IF(AH1737="","",VLOOKUP(AH1737,'Сотрудники и ссылки'!A:B,2,0))</f>
        <v>Серолог</v>
      </c>
      <c r="AJ1737">
        <f>IF(AH1737="","",VLOOKUP(AH1737,'Сотрудники и ссылки'!A:C,3,0))</f>
        <v>20007746</v>
      </c>
      <c r="AK1737" s="14">
        <v>45734</v>
      </c>
      <c r="AL1737" s="2">
        <f>IF(AK1737="","",AK1737+VLOOKUP(I1737,'Вид исследования'!B:E,4,0))</f>
        <v>45735</v>
      </c>
      <c r="AM1737" s="2">
        <f>IF(AK1737="","",AK1737+VLOOKUP(I1737,'Вид исследования'!B:F,5,0))</f>
        <v>45735</v>
      </c>
      <c r="AN1737" s="14">
        <v>45734</v>
      </c>
      <c r="AP1737" s="11" t="s">
        <v>189</v>
      </c>
      <c r="AQ1737" t="str">
        <f>IFERROR(IF(L1737="","",VLOOKUP(L1737&amp;I1737,Продукция!A:K,11,0)),"обратитесь к админ справочника")</f>
        <v>согласно рекомендациям производителя теста</v>
      </c>
      <c r="AR1737" s="11" t="s">
        <v>4823</v>
      </c>
      <c r="AS1737" t="str">
        <f>IFERROR(IF(L1737="","",VLOOKUP(L1737&amp;I1737,Продукция!A:J,10,0)),"обратитесь к админ справочника")</f>
        <v>инструкция по применению набора РЗГА Ньюкасла</v>
      </c>
      <c r="AT1737" s="11" t="s">
        <v>4823</v>
      </c>
      <c r="AU1737" s="11" t="s">
        <v>4823</v>
      </c>
      <c r="AV1737" s="11" t="s">
        <v>2676</v>
      </c>
      <c r="AW1737" s="11" t="s">
        <v>4824</v>
      </c>
      <c r="AX1737" s="11" t="s">
        <v>509</v>
      </c>
      <c r="AY1737" s="11" t="s">
        <v>1738</v>
      </c>
      <c r="AZ1737" s="11">
        <v>107</v>
      </c>
      <c r="BA1737" s="11">
        <v>34</v>
      </c>
      <c r="BC1737" s="11" t="s">
        <v>5026</v>
      </c>
    </row>
    <row r="1738" spans="1:55" x14ac:dyDescent="0.25">
      <c r="A1738" t="str">
        <f t="shared" si="32"/>
        <v>С/497Болезнь Ньюкасла уровень антител</v>
      </c>
      <c r="B1738" t="str">
        <f>IF(E1738="","",INDEX(Лаборатории!A:A,MATCH('Производственный контроль'!E1738,Лаборатории!B:B,0)))</f>
        <v xml:space="preserve">КУРИНОЕ ЦАРСТВО АО </v>
      </c>
      <c r="C1738" t="str">
        <f>IF(E1738="","",VLOOKUP(E1738,Лаборатории!B:D,3,0))</f>
        <v>U377_CHL</v>
      </c>
      <c r="D1738" s="12">
        <v>45729</v>
      </c>
      <c r="E1738" s="11" t="s">
        <v>793</v>
      </c>
      <c r="F1738" s="11" t="s">
        <v>371</v>
      </c>
      <c r="G1738" s="11" t="s">
        <v>509</v>
      </c>
      <c r="H1738" s="11" t="s">
        <v>312</v>
      </c>
      <c r="I1738" s="11" t="s">
        <v>3434</v>
      </c>
      <c r="J1738" t="str">
        <f>IF(L1738="","",VLOOKUP(L1738,Продукция!B:D,3,0))</f>
        <v>Биологический_материал</v>
      </c>
      <c r="K1738" t="str">
        <f>IF(L1738="","",VLOOKUP(L1738,Продукция!B:C,2,0))</f>
        <v>Сыворотка крови</v>
      </c>
      <c r="L1738" s="151" t="s">
        <v>302</v>
      </c>
      <c r="M1738">
        <f>IF(L1738="","",VLOOKUP(L1738,Продукция!B:L,11,0))</f>
        <v>0</v>
      </c>
      <c r="N1738" s="11" t="s">
        <v>873</v>
      </c>
      <c r="P1738" s="11" t="s">
        <v>340</v>
      </c>
      <c r="Q1738" s="11" t="s">
        <v>854</v>
      </c>
      <c r="R1738" s="153" t="s">
        <v>5024</v>
      </c>
      <c r="S1738" s="11">
        <v>20</v>
      </c>
      <c r="T1738" s="11" t="s">
        <v>5240</v>
      </c>
      <c r="V1738" s="14">
        <v>45725</v>
      </c>
      <c r="Z1738" s="11" t="s">
        <v>4823</v>
      </c>
      <c r="AA1738" s="15">
        <v>0.53472222222222221</v>
      </c>
      <c r="AB1738" t="str">
        <f>IF(L1738="","",VLOOKUP(L1738&amp;I1738,Продукция!A:I,9,0))</f>
        <v>рекомендация производителя набора</v>
      </c>
      <c r="AC1738" s="14">
        <v>45734</v>
      </c>
      <c r="AD1738" s="11" t="s">
        <v>2676</v>
      </c>
      <c r="AE1738" s="11" t="s">
        <v>4823</v>
      </c>
      <c r="AF1738" t="str">
        <f>IF(AD1738="","",VLOOKUP(AD1738,'Сотрудники и ссылки'!A:B,2,0))</f>
        <v>Серолог</v>
      </c>
      <c r="AG1738">
        <f>IF(AD1738="","",VLOOKUP(AD1738,'Сотрудники и ссылки'!A:C,3,0))</f>
        <v>20007746</v>
      </c>
      <c r="AH1738" s="11" t="s">
        <v>2676</v>
      </c>
      <c r="AI1738" t="str">
        <f>IF(AH1738="","",VLOOKUP(AH1738,'Сотрудники и ссылки'!A:B,2,0))</f>
        <v>Серолог</v>
      </c>
      <c r="AJ1738">
        <f>IF(AH1738="","",VLOOKUP(AH1738,'Сотрудники и ссылки'!A:C,3,0))</f>
        <v>20007746</v>
      </c>
      <c r="AK1738" s="14">
        <v>45734</v>
      </c>
      <c r="AL1738" s="2">
        <f>IF(AK1738="","",AK1738+VLOOKUP(I1738,'Вид исследования'!B:E,4,0))</f>
        <v>45735</v>
      </c>
      <c r="AM1738" s="2">
        <f>IF(AK1738="","",AK1738+VLOOKUP(I1738,'Вид исследования'!B:F,5,0))</f>
        <v>45735</v>
      </c>
      <c r="AN1738" s="14">
        <v>45734</v>
      </c>
      <c r="AP1738" s="11" t="s">
        <v>189</v>
      </c>
      <c r="AQ1738" t="str">
        <f>IFERROR(IF(L1738="","",VLOOKUP(L1738&amp;I1738,Продукция!A:K,11,0)),"обратитесь к админ справочника")</f>
        <v>согласно рекомендациям производителя теста</v>
      </c>
      <c r="AR1738" s="11" t="s">
        <v>4823</v>
      </c>
      <c r="AS1738" t="str">
        <f>IFERROR(IF(L1738="","",VLOOKUP(L1738&amp;I1738,Продукция!A:J,10,0)),"обратитесь к админ справочника")</f>
        <v>инструкция по применению набора РЗГА Ньюкасла</v>
      </c>
      <c r="AT1738" s="11" t="s">
        <v>4823</v>
      </c>
      <c r="AU1738" s="11" t="s">
        <v>4823</v>
      </c>
      <c r="AV1738" s="11" t="s">
        <v>2676</v>
      </c>
      <c r="AW1738" s="11" t="s">
        <v>4824</v>
      </c>
      <c r="AX1738" s="11" t="s">
        <v>509</v>
      </c>
      <c r="AY1738" s="11" t="s">
        <v>1739</v>
      </c>
      <c r="AZ1738" s="11">
        <v>107</v>
      </c>
      <c r="BA1738" s="11">
        <v>35</v>
      </c>
      <c r="BC1738" s="11" t="s">
        <v>5026</v>
      </c>
    </row>
    <row r="1739" spans="1:55" x14ac:dyDescent="0.25">
      <c r="A1739" t="str">
        <f t="shared" si="32"/>
        <v>С/497Болезнь Ньюкасла уровень антител</v>
      </c>
      <c r="B1739" t="str">
        <f>IF(E1739="","",INDEX(Лаборатории!A:A,MATCH('Производственный контроль'!E1739,Лаборатории!B:B,0)))</f>
        <v xml:space="preserve">КУРИНОЕ ЦАРСТВО АО </v>
      </c>
      <c r="C1739" t="str">
        <f>IF(E1739="","",VLOOKUP(E1739,Лаборатории!B:D,3,0))</f>
        <v>U377_CHL</v>
      </c>
      <c r="D1739" s="12">
        <v>45729</v>
      </c>
      <c r="E1739" s="11" t="s">
        <v>793</v>
      </c>
      <c r="F1739" s="11" t="s">
        <v>371</v>
      </c>
      <c r="G1739" s="11" t="s">
        <v>509</v>
      </c>
      <c r="H1739" s="11" t="s">
        <v>312</v>
      </c>
      <c r="I1739" s="11" t="s">
        <v>3434</v>
      </c>
      <c r="J1739" t="str">
        <f>IF(L1739="","",VLOOKUP(L1739,Продукция!B:D,3,0))</f>
        <v>Биологический_материал</v>
      </c>
      <c r="K1739" t="str">
        <f>IF(L1739="","",VLOOKUP(L1739,Продукция!B:C,2,0))</f>
        <v>Сыворотка крови</v>
      </c>
      <c r="L1739" s="151" t="s">
        <v>302</v>
      </c>
      <c r="M1739">
        <f>IF(L1739="","",VLOOKUP(L1739,Продукция!B:L,11,0))</f>
        <v>0</v>
      </c>
      <c r="N1739" s="11" t="s">
        <v>873</v>
      </c>
      <c r="P1739" s="11" t="s">
        <v>340</v>
      </c>
      <c r="Q1739" s="11" t="s">
        <v>854</v>
      </c>
      <c r="R1739" s="153" t="s">
        <v>5018</v>
      </c>
      <c r="S1739" s="11">
        <v>20</v>
      </c>
      <c r="T1739" s="11" t="s">
        <v>5240</v>
      </c>
      <c r="V1739" s="14">
        <v>45725</v>
      </c>
      <c r="Z1739" s="11" t="s">
        <v>4823</v>
      </c>
      <c r="AA1739" s="15">
        <v>0.53472222222222221</v>
      </c>
      <c r="AB1739" t="str">
        <f>IF(L1739="","",VLOOKUP(L1739&amp;I1739,Продукция!A:I,9,0))</f>
        <v>рекомендация производителя набора</v>
      </c>
      <c r="AC1739" s="14">
        <v>45734</v>
      </c>
      <c r="AD1739" s="11" t="s">
        <v>2676</v>
      </c>
      <c r="AE1739" s="11" t="s">
        <v>4823</v>
      </c>
      <c r="AF1739" t="str">
        <f>IF(AD1739="","",VLOOKUP(AD1739,'Сотрудники и ссылки'!A:B,2,0))</f>
        <v>Серолог</v>
      </c>
      <c r="AG1739">
        <f>IF(AD1739="","",VLOOKUP(AD1739,'Сотрудники и ссылки'!A:C,3,0))</f>
        <v>20007746</v>
      </c>
      <c r="AH1739" s="11" t="s">
        <v>2676</v>
      </c>
      <c r="AI1739" t="str">
        <f>IF(AH1739="","",VLOOKUP(AH1739,'Сотрудники и ссылки'!A:B,2,0))</f>
        <v>Серолог</v>
      </c>
      <c r="AJ1739">
        <f>IF(AH1739="","",VLOOKUP(AH1739,'Сотрудники и ссылки'!A:C,3,0))</f>
        <v>20007746</v>
      </c>
      <c r="AK1739" s="14">
        <v>45734</v>
      </c>
      <c r="AL1739" s="2">
        <f>IF(AK1739="","",AK1739+VLOOKUP(I1739,'Вид исследования'!B:E,4,0))</f>
        <v>45735</v>
      </c>
      <c r="AM1739" s="2">
        <f>IF(AK1739="","",AK1739+VLOOKUP(I1739,'Вид исследования'!B:F,5,0))</f>
        <v>45735</v>
      </c>
      <c r="AN1739" s="14">
        <v>45734</v>
      </c>
      <c r="AP1739" s="11" t="s">
        <v>189</v>
      </c>
      <c r="AQ1739" t="str">
        <f>IFERROR(IF(L1739="","",VLOOKUP(L1739&amp;I1739,Продукция!A:K,11,0)),"обратитесь к админ справочника")</f>
        <v>согласно рекомендациям производителя теста</v>
      </c>
      <c r="AR1739" s="11" t="s">
        <v>4823</v>
      </c>
      <c r="AS1739" t="str">
        <f>IFERROR(IF(L1739="","",VLOOKUP(L1739&amp;I1739,Продукция!A:J,10,0)),"обратитесь к админ справочника")</f>
        <v>инструкция по применению набора РЗГА Ньюкасла</v>
      </c>
      <c r="AT1739" s="11" t="s">
        <v>4823</v>
      </c>
      <c r="AU1739" s="11" t="s">
        <v>4823</v>
      </c>
      <c r="AV1739" s="11" t="s">
        <v>2676</v>
      </c>
      <c r="AW1739" s="11" t="s">
        <v>4824</v>
      </c>
      <c r="AX1739" s="11" t="s">
        <v>509</v>
      </c>
      <c r="AY1739" s="11" t="s">
        <v>1730</v>
      </c>
      <c r="AZ1739" s="11">
        <v>107</v>
      </c>
      <c r="BA1739" s="11">
        <v>35</v>
      </c>
      <c r="BC1739" s="11" t="s">
        <v>5026</v>
      </c>
    </row>
    <row r="1740" spans="1:55" x14ac:dyDescent="0.25">
      <c r="A1740" t="str">
        <f t="shared" si="32"/>
        <v>С/497Болезнь Ньюкасла уровень антител</v>
      </c>
      <c r="B1740" t="str">
        <f>IF(E1740="","",INDEX(Лаборатории!A:A,MATCH('Производственный контроль'!E1740,Лаборатории!B:B,0)))</f>
        <v xml:space="preserve">КУРИНОЕ ЦАРСТВО АО </v>
      </c>
      <c r="C1740" t="str">
        <f>IF(E1740="","",VLOOKUP(E1740,Лаборатории!B:D,3,0))</f>
        <v>U377_CHL</v>
      </c>
      <c r="D1740" s="12">
        <v>45729</v>
      </c>
      <c r="E1740" s="11" t="s">
        <v>793</v>
      </c>
      <c r="F1740" s="11" t="s">
        <v>371</v>
      </c>
      <c r="G1740" s="11" t="s">
        <v>509</v>
      </c>
      <c r="H1740" s="11" t="s">
        <v>312</v>
      </c>
      <c r="I1740" s="11" t="s">
        <v>3434</v>
      </c>
      <c r="J1740" t="str">
        <f>IF(L1740="","",VLOOKUP(L1740,Продукция!B:D,3,0))</f>
        <v>Биологический_материал</v>
      </c>
      <c r="K1740" t="str">
        <f>IF(L1740="","",VLOOKUP(L1740,Продукция!B:C,2,0))</f>
        <v>Сыворотка крови</v>
      </c>
      <c r="L1740" s="151" t="s">
        <v>302</v>
      </c>
      <c r="M1740">
        <f>IF(L1740="","",VLOOKUP(L1740,Продукция!B:L,11,0))</f>
        <v>0</v>
      </c>
      <c r="N1740" s="11" t="s">
        <v>873</v>
      </c>
      <c r="P1740" s="11" t="s">
        <v>340</v>
      </c>
      <c r="Q1740" s="11" t="s">
        <v>854</v>
      </c>
      <c r="R1740" s="153" t="s">
        <v>5019</v>
      </c>
      <c r="S1740" s="11">
        <v>20</v>
      </c>
      <c r="T1740" s="11" t="s">
        <v>5240</v>
      </c>
      <c r="V1740" s="14">
        <v>45726</v>
      </c>
      <c r="Z1740" s="11" t="s">
        <v>4823</v>
      </c>
      <c r="AA1740" s="15">
        <v>0.53472222222222221</v>
      </c>
      <c r="AB1740" t="str">
        <f>IF(L1740="","",VLOOKUP(L1740&amp;I1740,Продукция!A:I,9,0))</f>
        <v>рекомендация производителя набора</v>
      </c>
      <c r="AC1740" s="14">
        <v>45734</v>
      </c>
      <c r="AD1740" s="11" t="s">
        <v>2676</v>
      </c>
      <c r="AE1740" s="11" t="s">
        <v>4823</v>
      </c>
      <c r="AF1740" t="str">
        <f>IF(AD1740="","",VLOOKUP(AD1740,'Сотрудники и ссылки'!A:B,2,0))</f>
        <v>Серолог</v>
      </c>
      <c r="AG1740">
        <f>IF(AD1740="","",VLOOKUP(AD1740,'Сотрудники и ссылки'!A:C,3,0))</f>
        <v>20007746</v>
      </c>
      <c r="AH1740" s="11" t="s">
        <v>2676</v>
      </c>
      <c r="AI1740" t="str">
        <f>IF(AH1740="","",VLOOKUP(AH1740,'Сотрудники и ссылки'!A:B,2,0))</f>
        <v>Серолог</v>
      </c>
      <c r="AJ1740">
        <f>IF(AH1740="","",VLOOKUP(AH1740,'Сотрудники и ссылки'!A:C,3,0))</f>
        <v>20007746</v>
      </c>
      <c r="AK1740" s="14">
        <v>45734</v>
      </c>
      <c r="AL1740" s="2">
        <f>IF(AK1740="","",AK1740+VLOOKUP(I1740,'Вид исследования'!B:E,4,0))</f>
        <v>45735</v>
      </c>
      <c r="AM1740" s="2">
        <f>IF(AK1740="","",AK1740+VLOOKUP(I1740,'Вид исследования'!B:F,5,0))</f>
        <v>45735</v>
      </c>
      <c r="AN1740" s="14">
        <v>45734</v>
      </c>
      <c r="AP1740" s="11" t="s">
        <v>189</v>
      </c>
      <c r="AQ1740" t="str">
        <f>IFERROR(IF(L1740="","",VLOOKUP(L1740&amp;I1740,Продукция!A:K,11,0)),"обратитесь к админ справочника")</f>
        <v>согласно рекомендациям производителя теста</v>
      </c>
      <c r="AR1740" s="11" t="s">
        <v>4823</v>
      </c>
      <c r="AS1740" t="str">
        <f>IFERROR(IF(L1740="","",VLOOKUP(L1740&amp;I1740,Продукция!A:J,10,0)),"обратитесь к админ справочника")</f>
        <v>инструкция по применению набора РЗГА Ньюкасла</v>
      </c>
      <c r="AT1740" s="11" t="s">
        <v>4823</v>
      </c>
      <c r="AU1740" s="11" t="s">
        <v>4823</v>
      </c>
      <c r="AV1740" s="11" t="s">
        <v>2676</v>
      </c>
      <c r="AW1740" s="11" t="s">
        <v>4824</v>
      </c>
      <c r="AX1740" s="11" t="s">
        <v>509</v>
      </c>
      <c r="AY1740" s="11" t="s">
        <v>1731</v>
      </c>
      <c r="AZ1740" s="11">
        <v>107</v>
      </c>
      <c r="BA1740" s="11">
        <v>35</v>
      </c>
      <c r="BC1740" s="11" t="s">
        <v>5026</v>
      </c>
    </row>
    <row r="1741" spans="1:55" x14ac:dyDescent="0.25">
      <c r="A1741" t="str">
        <f t="shared" si="32"/>
        <v>С/497Болезнь Ньюкасла уровень антител</v>
      </c>
      <c r="B1741" t="str">
        <f>IF(E1741="","",INDEX(Лаборатории!A:A,MATCH('Производственный контроль'!E1741,Лаборатории!B:B,0)))</f>
        <v xml:space="preserve">КУРИНОЕ ЦАРСТВО АО </v>
      </c>
      <c r="C1741" t="str">
        <f>IF(E1741="","",VLOOKUP(E1741,Лаборатории!B:D,3,0))</f>
        <v>U377_CHL</v>
      </c>
      <c r="D1741" s="12">
        <v>45729</v>
      </c>
      <c r="E1741" s="11" t="s">
        <v>793</v>
      </c>
      <c r="F1741" s="11" t="s">
        <v>371</v>
      </c>
      <c r="G1741" s="11" t="s">
        <v>509</v>
      </c>
      <c r="H1741" s="11" t="s">
        <v>312</v>
      </c>
      <c r="I1741" s="11" t="s">
        <v>3434</v>
      </c>
      <c r="J1741" t="str">
        <f>IF(L1741="","",VLOOKUP(L1741,Продукция!B:D,3,0))</f>
        <v>Биологический_материал</v>
      </c>
      <c r="K1741" t="str">
        <f>IF(L1741="","",VLOOKUP(L1741,Продукция!B:C,2,0))</f>
        <v>Сыворотка крови</v>
      </c>
      <c r="L1741" s="151" t="s">
        <v>302</v>
      </c>
      <c r="M1741">
        <f>IF(L1741="","",VLOOKUP(L1741,Продукция!B:L,11,0))</f>
        <v>0</v>
      </c>
      <c r="N1741" s="11" t="s">
        <v>873</v>
      </c>
      <c r="P1741" s="11" t="s">
        <v>340</v>
      </c>
      <c r="Q1741" s="11" t="s">
        <v>854</v>
      </c>
      <c r="R1741" s="153" t="s">
        <v>5020</v>
      </c>
      <c r="S1741" s="11">
        <v>20</v>
      </c>
      <c r="T1741" s="11" t="s">
        <v>5240</v>
      </c>
      <c r="V1741" s="14">
        <v>45726</v>
      </c>
      <c r="Z1741" s="11" t="s">
        <v>4823</v>
      </c>
      <c r="AA1741" s="15">
        <v>0.53472222222222221</v>
      </c>
      <c r="AB1741" t="str">
        <f>IF(L1741="","",VLOOKUP(L1741&amp;I1741,Продукция!A:I,9,0))</f>
        <v>рекомендация производителя набора</v>
      </c>
      <c r="AC1741" s="14">
        <v>45734</v>
      </c>
      <c r="AD1741" s="11" t="s">
        <v>2676</v>
      </c>
      <c r="AE1741" s="11" t="s">
        <v>4823</v>
      </c>
      <c r="AF1741" t="str">
        <f>IF(AD1741="","",VLOOKUP(AD1741,'Сотрудники и ссылки'!A:B,2,0))</f>
        <v>Серолог</v>
      </c>
      <c r="AG1741">
        <f>IF(AD1741="","",VLOOKUP(AD1741,'Сотрудники и ссылки'!A:C,3,0))</f>
        <v>20007746</v>
      </c>
      <c r="AH1741" s="11" t="s">
        <v>2676</v>
      </c>
      <c r="AI1741" t="str">
        <f>IF(AH1741="","",VLOOKUP(AH1741,'Сотрудники и ссылки'!A:B,2,0))</f>
        <v>Серолог</v>
      </c>
      <c r="AJ1741">
        <f>IF(AH1741="","",VLOOKUP(AH1741,'Сотрудники и ссылки'!A:C,3,0))</f>
        <v>20007746</v>
      </c>
      <c r="AK1741" s="14">
        <v>45734</v>
      </c>
      <c r="AL1741" s="2">
        <f>IF(AK1741="","",AK1741+VLOOKUP(I1741,'Вид исследования'!B:E,4,0))</f>
        <v>45735</v>
      </c>
      <c r="AM1741" s="2">
        <f>IF(AK1741="","",AK1741+VLOOKUP(I1741,'Вид исследования'!B:F,5,0))</f>
        <v>45735</v>
      </c>
      <c r="AN1741" s="14">
        <v>45734</v>
      </c>
      <c r="AP1741" s="11" t="s">
        <v>189</v>
      </c>
      <c r="AQ1741" t="str">
        <f>IFERROR(IF(L1741="","",VLOOKUP(L1741&amp;I1741,Продукция!A:K,11,0)),"обратитесь к админ справочника")</f>
        <v>согласно рекомендациям производителя теста</v>
      </c>
      <c r="AR1741" s="11" t="s">
        <v>4823</v>
      </c>
      <c r="AS1741" t="str">
        <f>IFERROR(IF(L1741="","",VLOOKUP(L1741&amp;I1741,Продукция!A:J,10,0)),"обратитесь к админ справочника")</f>
        <v>инструкция по применению набора РЗГА Ньюкасла</v>
      </c>
      <c r="AT1741" s="11" t="s">
        <v>4823</v>
      </c>
      <c r="AU1741" s="11" t="s">
        <v>4823</v>
      </c>
      <c r="AV1741" s="11" t="s">
        <v>2676</v>
      </c>
      <c r="AW1741" s="11" t="s">
        <v>4824</v>
      </c>
      <c r="AX1741" s="11" t="s">
        <v>509</v>
      </c>
      <c r="AY1741" s="11" t="s">
        <v>1732</v>
      </c>
      <c r="AZ1741" s="11">
        <v>107</v>
      </c>
      <c r="BA1741" s="11">
        <v>35</v>
      </c>
      <c r="BC1741" s="11" t="s">
        <v>5026</v>
      </c>
    </row>
    <row r="1742" spans="1:55" x14ac:dyDescent="0.25">
      <c r="A1742" t="str">
        <f t="shared" si="32"/>
        <v>С/497Болезнь Ньюкасла уровень антител</v>
      </c>
      <c r="B1742" t="str">
        <f>IF(E1742="","",INDEX(Лаборатории!A:A,MATCH('Производственный контроль'!E1742,Лаборатории!B:B,0)))</f>
        <v xml:space="preserve">КУРИНОЕ ЦАРСТВО АО </v>
      </c>
      <c r="C1742" t="str">
        <f>IF(E1742="","",VLOOKUP(E1742,Лаборатории!B:D,3,0))</f>
        <v>U377_CHL</v>
      </c>
      <c r="D1742" s="12">
        <v>45729</v>
      </c>
      <c r="E1742" s="11" t="s">
        <v>793</v>
      </c>
      <c r="F1742" s="11" t="s">
        <v>371</v>
      </c>
      <c r="G1742" s="11" t="s">
        <v>509</v>
      </c>
      <c r="H1742" s="11" t="s">
        <v>312</v>
      </c>
      <c r="I1742" s="11" t="s">
        <v>3434</v>
      </c>
      <c r="J1742" t="str">
        <f>IF(L1742="","",VLOOKUP(L1742,Продукция!B:D,3,0))</f>
        <v>Биологический_материал</v>
      </c>
      <c r="K1742" t="str">
        <f>IF(L1742="","",VLOOKUP(L1742,Продукция!B:C,2,0))</f>
        <v>Сыворотка крови</v>
      </c>
      <c r="L1742" s="151" t="s">
        <v>302</v>
      </c>
      <c r="M1742">
        <f>IF(L1742="","",VLOOKUP(L1742,Продукция!B:L,11,0))</f>
        <v>0</v>
      </c>
      <c r="N1742" s="11" t="s">
        <v>873</v>
      </c>
      <c r="P1742" s="11" t="s">
        <v>340</v>
      </c>
      <c r="Q1742" s="11" t="s">
        <v>854</v>
      </c>
      <c r="R1742" s="153" t="s">
        <v>5021</v>
      </c>
      <c r="S1742" s="11">
        <v>20</v>
      </c>
      <c r="T1742" s="11" t="s">
        <v>5240</v>
      </c>
      <c r="V1742" s="14">
        <v>45726</v>
      </c>
      <c r="Z1742" s="11" t="s">
        <v>4823</v>
      </c>
      <c r="AA1742" s="15">
        <v>0.53472222222222221</v>
      </c>
      <c r="AB1742" t="str">
        <f>IF(L1742="","",VLOOKUP(L1742&amp;I1742,Продукция!A:I,9,0))</f>
        <v>рекомендация производителя набора</v>
      </c>
      <c r="AC1742" s="14">
        <v>45734</v>
      </c>
      <c r="AD1742" s="11" t="s">
        <v>2676</v>
      </c>
      <c r="AE1742" s="11" t="s">
        <v>4823</v>
      </c>
      <c r="AF1742" t="str">
        <f>IF(AD1742="","",VLOOKUP(AD1742,'Сотрудники и ссылки'!A:B,2,0))</f>
        <v>Серолог</v>
      </c>
      <c r="AG1742">
        <f>IF(AD1742="","",VLOOKUP(AD1742,'Сотрудники и ссылки'!A:C,3,0))</f>
        <v>20007746</v>
      </c>
      <c r="AH1742" s="11" t="s">
        <v>2676</v>
      </c>
      <c r="AI1742" t="str">
        <f>IF(AH1742="","",VLOOKUP(AH1742,'Сотрудники и ссылки'!A:B,2,0))</f>
        <v>Серолог</v>
      </c>
      <c r="AJ1742">
        <f>IF(AH1742="","",VLOOKUP(AH1742,'Сотрудники и ссылки'!A:C,3,0))</f>
        <v>20007746</v>
      </c>
      <c r="AK1742" s="14">
        <v>45734</v>
      </c>
      <c r="AL1742" s="2">
        <f>IF(AK1742="","",AK1742+VLOOKUP(I1742,'Вид исследования'!B:E,4,0))</f>
        <v>45735</v>
      </c>
      <c r="AM1742" s="2">
        <f>IF(AK1742="","",AK1742+VLOOKUP(I1742,'Вид исследования'!B:F,5,0))</f>
        <v>45735</v>
      </c>
      <c r="AN1742" s="14">
        <v>45734</v>
      </c>
      <c r="AP1742" s="11" t="s">
        <v>189</v>
      </c>
      <c r="AQ1742" t="str">
        <f>IFERROR(IF(L1742="","",VLOOKUP(L1742&amp;I1742,Продукция!A:K,11,0)),"обратитесь к админ справочника")</f>
        <v>согласно рекомендациям производителя теста</v>
      </c>
      <c r="AR1742" s="11" t="s">
        <v>4823</v>
      </c>
      <c r="AS1742" t="str">
        <f>IFERROR(IF(L1742="","",VLOOKUP(L1742&amp;I1742,Продукция!A:J,10,0)),"обратитесь к админ справочника")</f>
        <v>инструкция по применению набора РЗГА Ньюкасла</v>
      </c>
      <c r="AT1742" s="11" t="s">
        <v>4823</v>
      </c>
      <c r="AU1742" s="11" t="s">
        <v>4823</v>
      </c>
      <c r="AV1742" s="11" t="s">
        <v>2676</v>
      </c>
      <c r="AW1742" s="11" t="s">
        <v>4824</v>
      </c>
      <c r="AX1742" s="11" t="s">
        <v>509</v>
      </c>
      <c r="AY1742" s="11" t="s">
        <v>1733</v>
      </c>
      <c r="AZ1742" s="11">
        <v>107</v>
      </c>
      <c r="BA1742" s="11">
        <v>35</v>
      </c>
      <c r="BC1742" s="11" t="s">
        <v>5026</v>
      </c>
    </row>
    <row r="1743" spans="1:55" x14ac:dyDescent="0.25">
      <c r="A1743" t="str">
        <f t="shared" si="32"/>
        <v>С/497Вирус гриппа птиц подтипа H9 уровень антител (ВНИИЗЖ)</v>
      </c>
      <c r="B1743" t="str">
        <f>IF(E1743="","",INDEX(Лаборатории!A:A,MATCH('Производственный контроль'!E1743,Лаборатории!B:B,0)))</f>
        <v xml:space="preserve">КУРИНОЕ ЦАРСТВО АО </v>
      </c>
      <c r="C1743" t="str">
        <f>IF(E1743="","",VLOOKUP(E1743,Лаборатории!B:D,3,0))</f>
        <v>U377_CHL</v>
      </c>
      <c r="D1743" s="12">
        <v>45729</v>
      </c>
      <c r="E1743" s="11" t="s">
        <v>793</v>
      </c>
      <c r="F1743" s="11" t="s">
        <v>371</v>
      </c>
      <c r="G1743" s="11" t="s">
        <v>509</v>
      </c>
      <c r="H1743" s="11" t="s">
        <v>312</v>
      </c>
      <c r="I1743" s="11" t="s">
        <v>3435</v>
      </c>
      <c r="J1743" t="str">
        <f>IF(L1743="","",VLOOKUP(L1743,Продукция!B:D,3,0))</f>
        <v>Биологический_материал</v>
      </c>
      <c r="K1743" t="str">
        <f>IF(L1743="","",VLOOKUP(L1743,Продукция!B:C,2,0))</f>
        <v>Сыворотка крови</v>
      </c>
      <c r="L1743" s="151" t="s">
        <v>302</v>
      </c>
      <c r="M1743">
        <f>IF(L1743="","",VLOOKUP(L1743,Продукция!B:L,11,0))</f>
        <v>0</v>
      </c>
      <c r="N1743" s="11" t="s">
        <v>873</v>
      </c>
      <c r="P1743" s="11" t="s">
        <v>340</v>
      </c>
      <c r="Q1743" s="11" t="s">
        <v>854</v>
      </c>
      <c r="R1743" s="153" t="s">
        <v>5016</v>
      </c>
      <c r="S1743" s="11">
        <v>20</v>
      </c>
      <c r="T1743" s="11" t="s">
        <v>5240</v>
      </c>
      <c r="V1743" s="14">
        <v>45724</v>
      </c>
      <c r="Z1743" s="11" t="s">
        <v>4823</v>
      </c>
      <c r="AA1743" s="15">
        <v>0.53472222222222221</v>
      </c>
      <c r="AB1743" t="str">
        <f>IF(L1743="","",VLOOKUP(L1743&amp;I1743,Продукция!A:I,9,0))</f>
        <v>рекомендация производителя набора</v>
      </c>
      <c r="AC1743" s="14">
        <v>45735</v>
      </c>
      <c r="AD1743" s="11" t="s">
        <v>2673</v>
      </c>
      <c r="AE1743" s="11" t="s">
        <v>4823</v>
      </c>
      <c r="AF1743" t="str">
        <f>IF(AD1743="","",VLOOKUP(AD1743,'Сотрудники и ссылки'!A:B,2,0))</f>
        <v>Серолог</v>
      </c>
      <c r="AG1743">
        <f>IF(AD1743="","",VLOOKUP(AD1743,'Сотрудники и ссылки'!A:C,3,0))</f>
        <v>20001771</v>
      </c>
      <c r="AH1743" s="11" t="s">
        <v>2673</v>
      </c>
      <c r="AI1743" t="str">
        <f>IF(AH1743="","",VLOOKUP(AH1743,'Сотрудники и ссылки'!A:B,2,0))</f>
        <v>Серолог</v>
      </c>
      <c r="AJ1743">
        <f>IF(AH1743="","",VLOOKUP(AH1743,'Сотрудники и ссылки'!A:C,3,0))</f>
        <v>20001771</v>
      </c>
      <c r="AK1743" s="14">
        <v>45735</v>
      </c>
      <c r="AL1743" s="2">
        <f>IF(AK1743="","",AK1743+VLOOKUP(I1743,'Вид исследования'!B:E,4,0))</f>
        <v>45736</v>
      </c>
      <c r="AM1743" s="2">
        <f>IF(AK1743="","",AK1743+VLOOKUP(I1743,'Вид исследования'!B:F,5,0))</f>
        <v>45736</v>
      </c>
      <c r="AN1743" s="14">
        <v>45735</v>
      </c>
      <c r="AP1743" s="11" t="s">
        <v>189</v>
      </c>
      <c r="AQ1743" t="str">
        <f>IFERROR(IF(L1743="","",VLOOKUP(L1743&amp;I1743,Продукция!A:K,11,0)),"обратитесь к админ справочника")</f>
        <v>согласно рекомендациям производителя теста</v>
      </c>
      <c r="AR1743" s="11" t="s">
        <v>4823</v>
      </c>
      <c r="AS1743" t="str">
        <f>IFERROR(IF(L1743="","",VLOOKUP(L1743&amp;I1743,Продукция!A:J,10,0)),"обратитесь к админ справочника")</f>
        <v>инструкция по применению набора AI, Н9</v>
      </c>
      <c r="AT1743" s="11" t="s">
        <v>4823</v>
      </c>
      <c r="AU1743" s="11" t="s">
        <v>4823</v>
      </c>
      <c r="AV1743" s="11" t="s">
        <v>2673</v>
      </c>
      <c r="AW1743" s="11" t="s">
        <v>4824</v>
      </c>
      <c r="AX1743" s="11" t="s">
        <v>509</v>
      </c>
      <c r="AY1743" s="11" t="s">
        <v>1728</v>
      </c>
      <c r="AZ1743" s="11">
        <v>107</v>
      </c>
      <c r="BA1743" s="11">
        <v>35</v>
      </c>
      <c r="BC1743" s="11" t="s">
        <v>5026</v>
      </c>
    </row>
    <row r="1744" spans="1:55" x14ac:dyDescent="0.25">
      <c r="A1744" t="str">
        <f t="shared" si="32"/>
        <v>С/497Вирус гриппа птиц подтипа H9 уровень антител (ВНИИЗЖ)</v>
      </c>
      <c r="B1744" t="str">
        <f>IF(E1744="","",INDEX(Лаборатории!A:A,MATCH('Производственный контроль'!E1744,Лаборатории!B:B,0)))</f>
        <v xml:space="preserve">КУРИНОЕ ЦАРСТВО АО </v>
      </c>
      <c r="C1744" t="str">
        <f>IF(E1744="","",VLOOKUP(E1744,Лаборатории!B:D,3,0))</f>
        <v>U377_CHL</v>
      </c>
      <c r="D1744" s="12">
        <v>45729</v>
      </c>
      <c r="E1744" s="11" t="s">
        <v>793</v>
      </c>
      <c r="F1744" s="11" t="s">
        <v>371</v>
      </c>
      <c r="G1744" s="11" t="s">
        <v>509</v>
      </c>
      <c r="H1744" s="11" t="s">
        <v>312</v>
      </c>
      <c r="I1744" s="11" t="s">
        <v>3435</v>
      </c>
      <c r="J1744" t="str">
        <f>IF(L1744="","",VLOOKUP(L1744,Продукция!B:D,3,0))</f>
        <v>Биологический_материал</v>
      </c>
      <c r="K1744" t="str">
        <f>IF(L1744="","",VLOOKUP(L1744,Продукция!B:C,2,0))</f>
        <v>Сыворотка крови</v>
      </c>
      <c r="L1744" s="151" t="s">
        <v>302</v>
      </c>
      <c r="M1744">
        <f>IF(L1744="","",VLOOKUP(L1744,Продукция!B:L,11,0))</f>
        <v>0</v>
      </c>
      <c r="N1744" s="11" t="s">
        <v>873</v>
      </c>
      <c r="P1744" s="11" t="s">
        <v>340</v>
      </c>
      <c r="Q1744" s="11" t="s">
        <v>854</v>
      </c>
      <c r="R1744" s="153" t="s">
        <v>5022</v>
      </c>
      <c r="S1744" s="11">
        <v>20</v>
      </c>
      <c r="T1744" s="11" t="s">
        <v>5240</v>
      </c>
      <c r="V1744" s="14">
        <v>45724</v>
      </c>
      <c r="Z1744" s="11" t="s">
        <v>4823</v>
      </c>
      <c r="AA1744" s="15">
        <v>0.53472222222222221</v>
      </c>
      <c r="AB1744" t="str">
        <f>IF(L1744="","",VLOOKUP(L1744&amp;I1744,Продукция!A:I,9,0))</f>
        <v>рекомендация производителя набора</v>
      </c>
      <c r="AC1744" s="14">
        <v>45735</v>
      </c>
      <c r="AD1744" s="11" t="s">
        <v>2673</v>
      </c>
      <c r="AE1744" s="11" t="s">
        <v>4823</v>
      </c>
      <c r="AF1744" t="str">
        <f>IF(AD1744="","",VLOOKUP(AD1744,'Сотрудники и ссылки'!A:B,2,0))</f>
        <v>Серолог</v>
      </c>
      <c r="AG1744">
        <f>IF(AD1744="","",VLOOKUP(AD1744,'Сотрудники и ссылки'!A:C,3,0))</f>
        <v>20001771</v>
      </c>
      <c r="AH1744" s="11" t="s">
        <v>2673</v>
      </c>
      <c r="AI1744" t="str">
        <f>IF(AH1744="","",VLOOKUP(AH1744,'Сотрудники и ссылки'!A:B,2,0))</f>
        <v>Серолог</v>
      </c>
      <c r="AJ1744">
        <f>IF(AH1744="","",VLOOKUP(AH1744,'Сотрудники и ссылки'!A:C,3,0))</f>
        <v>20001771</v>
      </c>
      <c r="AK1744" s="14">
        <v>45735</v>
      </c>
      <c r="AL1744" s="2">
        <f>IF(AK1744="","",AK1744+VLOOKUP(I1744,'Вид исследования'!B:E,4,0))</f>
        <v>45736</v>
      </c>
      <c r="AM1744" s="2">
        <f>IF(AK1744="","",AK1744+VLOOKUP(I1744,'Вид исследования'!B:F,5,0))</f>
        <v>45736</v>
      </c>
      <c r="AN1744" s="14">
        <v>45735</v>
      </c>
      <c r="AP1744" s="11" t="s">
        <v>189</v>
      </c>
      <c r="AQ1744" t="str">
        <f>IFERROR(IF(L1744="","",VLOOKUP(L1744&amp;I1744,Продукция!A:K,11,0)),"обратитесь к админ справочника")</f>
        <v>согласно рекомендациям производителя теста</v>
      </c>
      <c r="AR1744" s="11" t="s">
        <v>4823</v>
      </c>
      <c r="AS1744" t="str">
        <f>IFERROR(IF(L1744="","",VLOOKUP(L1744&amp;I1744,Продукция!A:J,10,0)),"обратитесь к админ справочника")</f>
        <v>инструкция по применению набора AI, Н9</v>
      </c>
      <c r="AT1744" s="11" t="s">
        <v>4823</v>
      </c>
      <c r="AU1744" s="11" t="s">
        <v>4823</v>
      </c>
      <c r="AV1744" s="11" t="s">
        <v>2673</v>
      </c>
      <c r="AW1744" s="11" t="s">
        <v>4824</v>
      </c>
      <c r="AX1744" s="11" t="s">
        <v>509</v>
      </c>
      <c r="AY1744" s="11" t="s">
        <v>1734</v>
      </c>
      <c r="AZ1744" s="11">
        <v>107</v>
      </c>
      <c r="BA1744" s="11">
        <v>36</v>
      </c>
      <c r="BC1744" s="11" t="s">
        <v>5026</v>
      </c>
    </row>
    <row r="1745" spans="1:55" x14ac:dyDescent="0.25">
      <c r="A1745" t="str">
        <f t="shared" si="32"/>
        <v>С/497Вирус гриппа птиц подтипа H9 уровень антител (ВНИИЗЖ)</v>
      </c>
      <c r="B1745" t="str">
        <f>IF(E1745="","",INDEX(Лаборатории!A:A,MATCH('Производственный контроль'!E1745,Лаборатории!B:B,0)))</f>
        <v xml:space="preserve">КУРИНОЕ ЦАРСТВО АО </v>
      </c>
      <c r="C1745" t="str">
        <f>IF(E1745="","",VLOOKUP(E1745,Лаборатории!B:D,3,0))</f>
        <v>U377_CHL</v>
      </c>
      <c r="D1745" s="12">
        <v>45729</v>
      </c>
      <c r="E1745" s="11" t="s">
        <v>793</v>
      </c>
      <c r="F1745" s="11" t="s">
        <v>371</v>
      </c>
      <c r="G1745" s="11" t="s">
        <v>509</v>
      </c>
      <c r="H1745" s="11" t="s">
        <v>312</v>
      </c>
      <c r="I1745" s="11" t="s">
        <v>3435</v>
      </c>
      <c r="J1745" t="str">
        <f>IF(L1745="","",VLOOKUP(L1745,Продукция!B:D,3,0))</f>
        <v>Биологический_материал</v>
      </c>
      <c r="K1745" t="str">
        <f>IF(L1745="","",VLOOKUP(L1745,Продукция!B:C,2,0))</f>
        <v>Сыворотка крови</v>
      </c>
      <c r="L1745" s="151" t="s">
        <v>302</v>
      </c>
      <c r="M1745">
        <f>IF(L1745="","",VLOOKUP(L1745,Продукция!B:L,11,0))</f>
        <v>0</v>
      </c>
      <c r="N1745" s="11" t="s">
        <v>873</v>
      </c>
      <c r="P1745" s="11" t="s">
        <v>340</v>
      </c>
      <c r="Q1745" s="11" t="s">
        <v>854</v>
      </c>
      <c r="R1745" s="153" t="s">
        <v>5019</v>
      </c>
      <c r="S1745" s="11">
        <v>20</v>
      </c>
      <c r="T1745" s="11" t="s">
        <v>5240</v>
      </c>
      <c r="V1745" s="14">
        <v>45726</v>
      </c>
      <c r="Z1745" s="11" t="s">
        <v>4823</v>
      </c>
      <c r="AA1745" s="15">
        <v>0.53472222222222221</v>
      </c>
      <c r="AB1745" t="str">
        <f>IF(L1745="","",VLOOKUP(L1745&amp;I1745,Продукция!A:I,9,0))</f>
        <v>рекомендация производителя набора</v>
      </c>
      <c r="AC1745" s="14">
        <v>45735</v>
      </c>
      <c r="AD1745" s="11" t="s">
        <v>2673</v>
      </c>
      <c r="AE1745" s="11" t="s">
        <v>4823</v>
      </c>
      <c r="AF1745" t="str">
        <f>IF(AD1745="","",VLOOKUP(AD1745,'Сотрудники и ссылки'!A:B,2,0))</f>
        <v>Серолог</v>
      </c>
      <c r="AG1745">
        <f>IF(AD1745="","",VLOOKUP(AD1745,'Сотрудники и ссылки'!A:C,3,0))</f>
        <v>20001771</v>
      </c>
      <c r="AH1745" s="11" t="s">
        <v>2673</v>
      </c>
      <c r="AI1745" t="str">
        <f>IF(AH1745="","",VLOOKUP(AH1745,'Сотрудники и ссылки'!A:B,2,0))</f>
        <v>Серолог</v>
      </c>
      <c r="AJ1745">
        <f>IF(AH1745="","",VLOOKUP(AH1745,'Сотрудники и ссылки'!A:C,3,0))</f>
        <v>20001771</v>
      </c>
      <c r="AK1745" s="14">
        <v>45735</v>
      </c>
      <c r="AL1745" s="2">
        <f>IF(AK1745="","",AK1745+VLOOKUP(I1745,'Вид исследования'!B:E,4,0))</f>
        <v>45736</v>
      </c>
      <c r="AM1745" s="2">
        <f>IF(AK1745="","",AK1745+VLOOKUP(I1745,'Вид исследования'!B:F,5,0))</f>
        <v>45736</v>
      </c>
      <c r="AN1745" s="14">
        <v>45735</v>
      </c>
      <c r="AP1745" s="11" t="s">
        <v>189</v>
      </c>
      <c r="AQ1745" t="str">
        <f>IFERROR(IF(L1745="","",VLOOKUP(L1745&amp;I1745,Продукция!A:K,11,0)),"обратитесь к админ справочника")</f>
        <v>согласно рекомендациям производителя теста</v>
      </c>
      <c r="AR1745" s="11" t="s">
        <v>4823</v>
      </c>
      <c r="AS1745" t="str">
        <f>IFERROR(IF(L1745="","",VLOOKUP(L1745&amp;I1745,Продукция!A:J,10,0)),"обратитесь к админ справочника")</f>
        <v>инструкция по применению набора AI, Н9</v>
      </c>
      <c r="AT1745" s="11" t="s">
        <v>4823</v>
      </c>
      <c r="AU1745" s="11" t="s">
        <v>4823</v>
      </c>
      <c r="AV1745" s="11" t="s">
        <v>2673</v>
      </c>
      <c r="AW1745" s="11" t="s">
        <v>4824</v>
      </c>
      <c r="AX1745" s="11" t="s">
        <v>509</v>
      </c>
      <c r="AY1745" s="11" t="s">
        <v>1731</v>
      </c>
      <c r="AZ1745" s="11">
        <v>107</v>
      </c>
      <c r="BA1745" s="11">
        <v>35</v>
      </c>
      <c r="BC1745" s="11" t="s">
        <v>5026</v>
      </c>
    </row>
    <row r="1746" spans="1:55" x14ac:dyDescent="0.25">
      <c r="A1746" t="str">
        <f t="shared" si="32"/>
        <v>С/497Вирус гриппа птиц подтипа Н5 уровень антител (ВНИИЗЖ)</v>
      </c>
      <c r="B1746" t="str">
        <f>IF(E1746="","",INDEX(Лаборатории!A:A,MATCH('Производственный контроль'!E1746,Лаборатории!B:B,0)))</f>
        <v xml:space="preserve">КУРИНОЕ ЦАРСТВО АО </v>
      </c>
      <c r="C1746" t="str">
        <f>IF(E1746="","",VLOOKUP(E1746,Лаборатории!B:D,3,0))</f>
        <v>U377_CHL</v>
      </c>
      <c r="D1746" s="12">
        <v>45729</v>
      </c>
      <c r="E1746" s="11" t="s">
        <v>793</v>
      </c>
      <c r="F1746" s="11" t="s">
        <v>371</v>
      </c>
      <c r="G1746" s="11" t="s">
        <v>509</v>
      </c>
      <c r="H1746" s="11" t="s">
        <v>312</v>
      </c>
      <c r="I1746" s="11" t="s">
        <v>3437</v>
      </c>
      <c r="J1746" t="str">
        <f>IF(L1746="","",VLOOKUP(L1746,Продукция!B:D,3,0))</f>
        <v>Биологический_материал</v>
      </c>
      <c r="K1746" t="str">
        <f>IF(L1746="","",VLOOKUP(L1746,Продукция!B:C,2,0))</f>
        <v>Сыворотка крови</v>
      </c>
      <c r="L1746" s="151" t="s">
        <v>302</v>
      </c>
      <c r="M1746">
        <f>IF(L1746="","",VLOOKUP(L1746,Продукция!B:L,11,0))</f>
        <v>0</v>
      </c>
      <c r="N1746" s="11" t="s">
        <v>873</v>
      </c>
      <c r="P1746" s="11" t="s">
        <v>340</v>
      </c>
      <c r="Q1746" s="11" t="s">
        <v>854</v>
      </c>
      <c r="R1746" s="153" t="s">
        <v>5016</v>
      </c>
      <c r="S1746" s="11">
        <v>20</v>
      </c>
      <c r="T1746" s="11" t="s">
        <v>5240</v>
      </c>
      <c r="V1746" s="14">
        <v>45724</v>
      </c>
      <c r="Z1746" s="11" t="s">
        <v>4823</v>
      </c>
      <c r="AA1746" s="15">
        <v>0.53472222222222221</v>
      </c>
      <c r="AB1746" t="str">
        <f>IF(L1746="","",VLOOKUP(L1746&amp;I1746,Продукция!A:I,9,0))</f>
        <v>рекомендация производителя набора</v>
      </c>
      <c r="AC1746" s="14">
        <v>45735</v>
      </c>
      <c r="AD1746" s="11" t="s">
        <v>2676</v>
      </c>
      <c r="AE1746" s="11" t="s">
        <v>4823</v>
      </c>
      <c r="AF1746" t="str">
        <f>IF(AD1746="","",VLOOKUP(AD1746,'Сотрудники и ссылки'!A:B,2,0))</f>
        <v>Серолог</v>
      </c>
      <c r="AG1746">
        <f>IF(AD1746="","",VLOOKUP(AD1746,'Сотрудники и ссылки'!A:C,3,0))</f>
        <v>20007746</v>
      </c>
      <c r="AH1746" s="11" t="s">
        <v>2676</v>
      </c>
      <c r="AI1746" t="str">
        <f>IF(AH1746="","",VLOOKUP(AH1746,'Сотрудники и ссылки'!A:B,2,0))</f>
        <v>Серолог</v>
      </c>
      <c r="AJ1746">
        <f>IF(AH1746="","",VLOOKUP(AH1746,'Сотрудники и ссылки'!A:C,3,0))</f>
        <v>20007746</v>
      </c>
      <c r="AK1746" s="14">
        <v>45735</v>
      </c>
      <c r="AL1746" s="2">
        <f>IF(AK1746="","",AK1746+VLOOKUP(I1746,'Вид исследования'!B:E,4,0))</f>
        <v>45736</v>
      </c>
      <c r="AM1746" s="2">
        <f>IF(AK1746="","",AK1746+VLOOKUP(I1746,'Вид исследования'!B:F,5,0))</f>
        <v>45736</v>
      </c>
      <c r="AN1746" s="14">
        <v>45735</v>
      </c>
      <c r="AP1746" s="11" t="s">
        <v>189</v>
      </c>
      <c r="AQ1746" t="str">
        <f>IFERROR(IF(L1746="","",VLOOKUP(L1746&amp;I1746,Продукция!A:K,11,0)),"обратитесь к админ справочника")</f>
        <v>согласно рекомендациям производителя теста</v>
      </c>
      <c r="AR1746" s="11" t="s">
        <v>4823</v>
      </c>
      <c r="AS1746" t="str">
        <f>IFERROR(IF(L1746="","",VLOOKUP(L1746&amp;I1746,Продукция!A:J,10,0)),"обратитесь к админ справочника")</f>
        <v>инструкция по применению набора AI, Н5</v>
      </c>
      <c r="AT1746" s="11" t="s">
        <v>4823</v>
      </c>
      <c r="AU1746" s="11" t="s">
        <v>4823</v>
      </c>
      <c r="AV1746" s="11" t="s">
        <v>2676</v>
      </c>
      <c r="AW1746" s="11" t="s">
        <v>4824</v>
      </c>
      <c r="AX1746" s="11" t="s">
        <v>509</v>
      </c>
      <c r="AY1746" s="11" t="s">
        <v>1728</v>
      </c>
      <c r="AZ1746" s="11">
        <v>107</v>
      </c>
      <c r="BA1746" s="11">
        <v>35</v>
      </c>
      <c r="BC1746" s="11" t="s">
        <v>5026</v>
      </c>
    </row>
    <row r="1747" spans="1:55" x14ac:dyDescent="0.25">
      <c r="A1747" t="str">
        <f t="shared" si="32"/>
        <v>С/497Вирус гриппа птиц подтипа Н5 уровень антител (ВНИИЗЖ)</v>
      </c>
      <c r="B1747" t="str">
        <f>IF(E1747="","",INDEX(Лаборатории!A:A,MATCH('Производственный контроль'!E1747,Лаборатории!B:B,0)))</f>
        <v xml:space="preserve">КУРИНОЕ ЦАРСТВО АО </v>
      </c>
      <c r="C1747" t="str">
        <f>IF(E1747="","",VLOOKUP(E1747,Лаборатории!B:D,3,0))</f>
        <v>U377_CHL</v>
      </c>
      <c r="D1747" s="12">
        <v>45729</v>
      </c>
      <c r="E1747" s="11" t="s">
        <v>793</v>
      </c>
      <c r="F1747" s="11" t="s">
        <v>371</v>
      </c>
      <c r="G1747" s="11" t="s">
        <v>509</v>
      </c>
      <c r="H1747" s="11" t="s">
        <v>312</v>
      </c>
      <c r="I1747" s="11" t="s">
        <v>3437</v>
      </c>
      <c r="J1747" t="str">
        <f>IF(L1747="","",VLOOKUP(L1747,Продукция!B:D,3,0))</f>
        <v>Биологический_материал</v>
      </c>
      <c r="K1747" t="str">
        <f>IF(L1747="","",VLOOKUP(L1747,Продукция!B:C,2,0))</f>
        <v>Сыворотка крови</v>
      </c>
      <c r="L1747" s="151" t="s">
        <v>302</v>
      </c>
      <c r="M1747">
        <f>IF(L1747="","",VLOOKUP(L1747,Продукция!B:L,11,0))</f>
        <v>0</v>
      </c>
      <c r="N1747" s="11" t="s">
        <v>873</v>
      </c>
      <c r="P1747" s="11" t="s">
        <v>340</v>
      </c>
      <c r="Q1747" s="11" t="s">
        <v>854</v>
      </c>
      <c r="R1747" s="153" t="s">
        <v>5022</v>
      </c>
      <c r="S1747" s="11">
        <v>20</v>
      </c>
      <c r="T1747" s="11" t="s">
        <v>5240</v>
      </c>
      <c r="V1747" s="14">
        <v>45724</v>
      </c>
      <c r="Z1747" s="11" t="s">
        <v>4823</v>
      </c>
      <c r="AA1747" s="15">
        <v>0.53472222222222221</v>
      </c>
      <c r="AB1747" t="str">
        <f>IF(L1747="","",VLOOKUP(L1747&amp;I1747,Продукция!A:I,9,0))</f>
        <v>рекомендация производителя набора</v>
      </c>
      <c r="AC1747" s="14">
        <v>45735</v>
      </c>
      <c r="AD1747" s="11" t="s">
        <v>2676</v>
      </c>
      <c r="AE1747" s="11" t="s">
        <v>4823</v>
      </c>
      <c r="AF1747" t="str">
        <f>IF(AD1747="","",VLOOKUP(AD1747,'Сотрудники и ссылки'!A:B,2,0))</f>
        <v>Серолог</v>
      </c>
      <c r="AG1747">
        <f>IF(AD1747="","",VLOOKUP(AD1747,'Сотрудники и ссылки'!A:C,3,0))</f>
        <v>20007746</v>
      </c>
      <c r="AH1747" s="11" t="s">
        <v>2676</v>
      </c>
      <c r="AI1747" t="str">
        <f>IF(AH1747="","",VLOOKUP(AH1747,'Сотрудники и ссылки'!A:B,2,0))</f>
        <v>Серолог</v>
      </c>
      <c r="AJ1747">
        <f>IF(AH1747="","",VLOOKUP(AH1747,'Сотрудники и ссылки'!A:C,3,0))</f>
        <v>20007746</v>
      </c>
      <c r="AK1747" s="14">
        <v>45735</v>
      </c>
      <c r="AL1747" s="2">
        <f>IF(AK1747="","",AK1747+VLOOKUP(I1747,'Вид исследования'!B:E,4,0))</f>
        <v>45736</v>
      </c>
      <c r="AM1747" s="2">
        <f>IF(AK1747="","",AK1747+VLOOKUP(I1747,'Вид исследования'!B:F,5,0))</f>
        <v>45736</v>
      </c>
      <c r="AN1747" s="14">
        <v>45735</v>
      </c>
      <c r="AP1747" s="11" t="s">
        <v>189</v>
      </c>
      <c r="AQ1747" t="str">
        <f>IFERROR(IF(L1747="","",VLOOKUP(L1747&amp;I1747,Продукция!A:K,11,0)),"обратитесь к админ справочника")</f>
        <v>согласно рекомендациям производителя теста</v>
      </c>
      <c r="AR1747" s="11" t="s">
        <v>4823</v>
      </c>
      <c r="AS1747" t="str">
        <f>IFERROR(IF(L1747="","",VLOOKUP(L1747&amp;I1747,Продукция!A:J,10,0)),"обратитесь к админ справочника")</f>
        <v>инструкция по применению набора AI, Н5</v>
      </c>
      <c r="AT1747" s="11" t="s">
        <v>4823</v>
      </c>
      <c r="AU1747" s="11" t="s">
        <v>4823</v>
      </c>
      <c r="AV1747" s="11" t="s">
        <v>2676</v>
      </c>
      <c r="AW1747" s="11" t="s">
        <v>4824</v>
      </c>
      <c r="AX1747" s="11" t="s">
        <v>509</v>
      </c>
      <c r="AY1747" s="11" t="s">
        <v>1734</v>
      </c>
      <c r="AZ1747" s="11">
        <v>107</v>
      </c>
      <c r="BA1747" s="11">
        <v>36</v>
      </c>
      <c r="BC1747" s="11" t="s">
        <v>5026</v>
      </c>
    </row>
    <row r="1748" spans="1:55" x14ac:dyDescent="0.25">
      <c r="A1748" t="str">
        <f t="shared" si="32"/>
        <v>С/497Вирус гриппа птиц подтипа Н5 уровень антител (ВНИИЗЖ)</v>
      </c>
      <c r="B1748" t="str">
        <f>IF(E1748="","",INDEX(Лаборатории!A:A,MATCH('Производственный контроль'!E1748,Лаборатории!B:B,0)))</f>
        <v xml:space="preserve">КУРИНОЕ ЦАРСТВО АО </v>
      </c>
      <c r="C1748" t="str">
        <f>IF(E1748="","",VLOOKUP(E1748,Лаборатории!B:D,3,0))</f>
        <v>U377_CHL</v>
      </c>
      <c r="D1748" s="12">
        <v>45729</v>
      </c>
      <c r="E1748" s="11" t="s">
        <v>793</v>
      </c>
      <c r="F1748" s="11" t="s">
        <v>371</v>
      </c>
      <c r="G1748" s="11" t="s">
        <v>509</v>
      </c>
      <c r="H1748" s="11" t="s">
        <v>312</v>
      </c>
      <c r="I1748" s="11" t="s">
        <v>3437</v>
      </c>
      <c r="J1748" t="str">
        <f>IF(L1748="","",VLOOKUP(L1748,Продукция!B:D,3,0))</f>
        <v>Биологический_материал</v>
      </c>
      <c r="K1748" t="str">
        <f>IF(L1748="","",VLOOKUP(L1748,Продукция!B:C,2,0))</f>
        <v>Сыворотка крови</v>
      </c>
      <c r="L1748" s="151" t="s">
        <v>302</v>
      </c>
      <c r="M1748">
        <f>IF(L1748="","",VLOOKUP(L1748,Продукция!B:L,11,0))</f>
        <v>0</v>
      </c>
      <c r="N1748" s="11" t="s">
        <v>873</v>
      </c>
      <c r="P1748" s="11" t="s">
        <v>340</v>
      </c>
      <c r="Q1748" s="11" t="s">
        <v>854</v>
      </c>
      <c r="R1748" s="153" t="s">
        <v>5019</v>
      </c>
      <c r="S1748" s="11">
        <v>20</v>
      </c>
      <c r="T1748" s="11" t="s">
        <v>5240</v>
      </c>
      <c r="V1748" s="14">
        <v>45726</v>
      </c>
      <c r="Z1748" s="11" t="s">
        <v>4823</v>
      </c>
      <c r="AA1748" s="15">
        <v>0.53472222222222221</v>
      </c>
      <c r="AB1748" t="str">
        <f>IF(L1748="","",VLOOKUP(L1748&amp;I1748,Продукция!A:I,9,0))</f>
        <v>рекомендация производителя набора</v>
      </c>
      <c r="AC1748" s="14">
        <v>45735</v>
      </c>
      <c r="AD1748" s="11" t="s">
        <v>2676</v>
      </c>
      <c r="AE1748" s="11" t="s">
        <v>4823</v>
      </c>
      <c r="AF1748" t="str">
        <f>IF(AD1748="","",VLOOKUP(AD1748,'Сотрудники и ссылки'!A:B,2,0))</f>
        <v>Серолог</v>
      </c>
      <c r="AG1748">
        <f>IF(AD1748="","",VLOOKUP(AD1748,'Сотрудники и ссылки'!A:C,3,0))</f>
        <v>20007746</v>
      </c>
      <c r="AH1748" s="11" t="s">
        <v>2676</v>
      </c>
      <c r="AI1748" t="str">
        <f>IF(AH1748="","",VLOOKUP(AH1748,'Сотрудники и ссылки'!A:B,2,0))</f>
        <v>Серолог</v>
      </c>
      <c r="AJ1748">
        <f>IF(AH1748="","",VLOOKUP(AH1748,'Сотрудники и ссылки'!A:C,3,0))</f>
        <v>20007746</v>
      </c>
      <c r="AK1748" s="14">
        <v>45735</v>
      </c>
      <c r="AL1748" s="2">
        <f>IF(AK1748="","",AK1748+VLOOKUP(I1748,'Вид исследования'!B:E,4,0))</f>
        <v>45736</v>
      </c>
      <c r="AM1748" s="2">
        <f>IF(AK1748="","",AK1748+VLOOKUP(I1748,'Вид исследования'!B:F,5,0))</f>
        <v>45736</v>
      </c>
      <c r="AN1748" s="14">
        <v>45735</v>
      </c>
      <c r="AP1748" s="11" t="s">
        <v>189</v>
      </c>
      <c r="AQ1748" t="str">
        <f>IFERROR(IF(L1748="","",VLOOKUP(L1748&amp;I1748,Продукция!A:K,11,0)),"обратитесь к админ справочника")</f>
        <v>согласно рекомендациям производителя теста</v>
      </c>
      <c r="AR1748" s="11" t="s">
        <v>4823</v>
      </c>
      <c r="AS1748" t="str">
        <f>IFERROR(IF(L1748="","",VLOOKUP(L1748&amp;I1748,Продукция!A:J,10,0)),"обратитесь к админ справочника")</f>
        <v>инструкция по применению набора AI, Н5</v>
      </c>
      <c r="AT1748" s="11" t="s">
        <v>4823</v>
      </c>
      <c r="AU1748" s="11" t="s">
        <v>4823</v>
      </c>
      <c r="AV1748" s="11" t="s">
        <v>2676</v>
      </c>
      <c r="AW1748" s="11" t="s">
        <v>4824</v>
      </c>
      <c r="AX1748" s="11" t="s">
        <v>509</v>
      </c>
      <c r="AY1748" s="11" t="s">
        <v>1731</v>
      </c>
      <c r="AZ1748" s="11">
        <v>107</v>
      </c>
      <c r="BA1748" s="11">
        <v>35</v>
      </c>
      <c r="BC1748" s="11" t="s">
        <v>5026</v>
      </c>
    </row>
    <row r="1749" spans="1:55" x14ac:dyDescent="0.25">
      <c r="A1749" t="str">
        <f t="shared" si="32"/>
        <v>С/497ART (BioChek) инфекционный альвеолярный ринотрахеит тип А и В уровень антител</v>
      </c>
      <c r="B1749" t="str">
        <f>IF(E1749="","",INDEX(Лаборатории!A:A,MATCH('Производственный контроль'!E1749,Лаборатории!B:B,0)))</f>
        <v xml:space="preserve">КУРИНОЕ ЦАРСТВО АО </v>
      </c>
      <c r="C1749" t="str">
        <f>IF(E1749="","",VLOOKUP(E1749,Лаборатории!B:D,3,0))</f>
        <v>U377_CHL</v>
      </c>
      <c r="D1749" s="12">
        <v>45729</v>
      </c>
      <c r="E1749" s="11" t="s">
        <v>793</v>
      </c>
      <c r="F1749" s="11" t="s">
        <v>371</v>
      </c>
      <c r="G1749" s="11" t="s">
        <v>509</v>
      </c>
      <c r="H1749" s="11" t="s">
        <v>262</v>
      </c>
      <c r="I1749" s="11" t="s">
        <v>3409</v>
      </c>
      <c r="J1749" t="str">
        <f>IF(L1749="","",VLOOKUP(L1749,Продукция!B:D,3,0))</f>
        <v>Биологический_материал</v>
      </c>
      <c r="K1749" t="str">
        <f>IF(L1749="","",VLOOKUP(L1749,Продукция!B:C,2,0))</f>
        <v>Сыворотка крови</v>
      </c>
      <c r="L1749" s="151" t="s">
        <v>302</v>
      </c>
      <c r="M1749">
        <f>IF(L1749="","",VLOOKUP(L1749,Продукция!B:L,11,0))</f>
        <v>0</v>
      </c>
      <c r="N1749" s="11" t="s">
        <v>873</v>
      </c>
      <c r="P1749" s="11" t="s">
        <v>340</v>
      </c>
      <c r="Q1749" s="11" t="s">
        <v>854</v>
      </c>
      <c r="R1749" s="153" t="s">
        <v>5023</v>
      </c>
      <c r="S1749" s="11">
        <v>18</v>
      </c>
      <c r="T1749" s="11" t="s">
        <v>5240</v>
      </c>
      <c r="V1749" s="14">
        <v>45725</v>
      </c>
      <c r="Z1749" s="11" t="s">
        <v>4823</v>
      </c>
      <c r="AA1749" s="15">
        <v>0.53472222222222221</v>
      </c>
      <c r="AB1749" t="str">
        <f>IF(L1749="","",VLOOKUP(L1749&amp;I1749,Продукция!A:I,9,0))</f>
        <v>рекомендация производителя набора</v>
      </c>
      <c r="AC1749" s="14">
        <v>45736</v>
      </c>
      <c r="AD1749" s="11" t="s">
        <v>2673</v>
      </c>
      <c r="AE1749" s="11" t="s">
        <v>4823</v>
      </c>
      <c r="AF1749" t="str">
        <f>IF(AD1749="","",VLOOKUP(AD1749,'Сотрудники и ссылки'!A:B,2,0))</f>
        <v>Серолог</v>
      </c>
      <c r="AG1749">
        <f>IF(AD1749="","",VLOOKUP(AD1749,'Сотрудники и ссылки'!A:C,3,0))</f>
        <v>20001771</v>
      </c>
      <c r="AH1749" s="11" t="s">
        <v>2673</v>
      </c>
      <c r="AI1749" t="str">
        <f>IF(AH1749="","",VLOOKUP(AH1749,'Сотрудники и ссылки'!A:B,2,0))</f>
        <v>Серолог</v>
      </c>
      <c r="AJ1749">
        <f>IF(AH1749="","",VLOOKUP(AH1749,'Сотрудники и ссылки'!A:C,3,0))</f>
        <v>20001771</v>
      </c>
      <c r="AK1749" s="14">
        <v>45736</v>
      </c>
      <c r="AL1749" s="2">
        <f>IF(AK1749="","",AK1749+VLOOKUP(I1749,'Вид исследования'!B:E,4,0))</f>
        <v>45737</v>
      </c>
      <c r="AM1749" s="2">
        <f>IF(AK1749="","",AK1749+VLOOKUP(I1749,'Вид исследования'!B:F,5,0))</f>
        <v>45737</v>
      </c>
      <c r="AN1749" s="14">
        <v>45736</v>
      </c>
      <c r="AP1749" s="11" t="s">
        <v>189</v>
      </c>
      <c r="AQ1749" t="str">
        <f>IFERROR(IF(L1749="","",VLOOKUP(L1749&amp;I1749,Продукция!A:K,11,0)),"обратитесь к админ справочника")</f>
        <v>согласно рекомендациям производителя теста</v>
      </c>
      <c r="AR1749" s="11" t="s">
        <v>4823</v>
      </c>
      <c r="AS1749" t="str">
        <f>IFERROR(IF(L1749="","",VLOOKUP(L1749&amp;I1749,Продукция!A:J,10,0)),"обратитесь к админ справочника")</f>
        <v>инструкция тест- ситема Биочек СК-120</v>
      </c>
      <c r="AT1749" s="11" t="s">
        <v>4823</v>
      </c>
      <c r="AU1749" s="11" t="s">
        <v>4823</v>
      </c>
      <c r="AV1749" s="11" t="s">
        <v>2673</v>
      </c>
      <c r="AW1749" s="11" t="s">
        <v>4824</v>
      </c>
      <c r="AX1749" s="11" t="s">
        <v>509</v>
      </c>
      <c r="AY1749" s="11" t="s">
        <v>1738</v>
      </c>
      <c r="AZ1749" s="11">
        <v>107</v>
      </c>
      <c r="BA1749" s="11">
        <v>34</v>
      </c>
      <c r="BC1749" s="11" t="s">
        <v>5026</v>
      </c>
    </row>
    <row r="1750" spans="1:55" x14ac:dyDescent="0.25">
      <c r="A1750" t="str">
        <f t="shared" si="32"/>
        <v>С/497IBD (BioChek) болезнь Гамборо уровень антител</v>
      </c>
      <c r="B1750" t="str">
        <f>IF(E1750="","",INDEX(Лаборатории!A:A,MATCH('Производственный контроль'!E1750,Лаборатории!B:B,0)))</f>
        <v xml:space="preserve">КУРИНОЕ ЦАРСТВО АО </v>
      </c>
      <c r="C1750" t="str">
        <f>IF(E1750="","",VLOOKUP(E1750,Лаборатории!B:D,3,0))</f>
        <v>U377_CHL</v>
      </c>
      <c r="D1750" s="12">
        <v>45729</v>
      </c>
      <c r="E1750" s="11" t="s">
        <v>793</v>
      </c>
      <c r="F1750" s="11" t="s">
        <v>371</v>
      </c>
      <c r="G1750" s="11" t="s">
        <v>509</v>
      </c>
      <c r="H1750" s="11" t="s">
        <v>262</v>
      </c>
      <c r="I1750" s="11" t="s">
        <v>3415</v>
      </c>
      <c r="J1750" t="str">
        <f>IF(L1750="","",VLOOKUP(L1750,Продукция!B:D,3,0))</f>
        <v>Биологический_материал</v>
      </c>
      <c r="K1750" t="str">
        <f>IF(L1750="","",VLOOKUP(L1750,Продукция!B:C,2,0))</f>
        <v>Сыворотка крови</v>
      </c>
      <c r="L1750" s="151" t="s">
        <v>302</v>
      </c>
      <c r="M1750">
        <f>IF(L1750="","",VLOOKUP(L1750,Продукция!B:L,11,0))</f>
        <v>0</v>
      </c>
      <c r="N1750" s="11" t="s">
        <v>873</v>
      </c>
      <c r="P1750" s="11" t="s">
        <v>340</v>
      </c>
      <c r="Q1750" s="11" t="s">
        <v>854</v>
      </c>
      <c r="R1750" s="153" t="s">
        <v>5023</v>
      </c>
      <c r="S1750" s="11">
        <v>18</v>
      </c>
      <c r="T1750" s="11" t="s">
        <v>5240</v>
      </c>
      <c r="V1750" s="14">
        <v>45725</v>
      </c>
      <c r="Z1750" s="11" t="s">
        <v>4823</v>
      </c>
      <c r="AA1750" s="15">
        <v>0.53472222222222221</v>
      </c>
      <c r="AB1750" t="str">
        <f>IF(L1750="","",VLOOKUP(L1750&amp;I1750,Продукция!A:I,9,0))</f>
        <v>рекомендация производителя набора</v>
      </c>
      <c r="AC1750" s="14">
        <v>45736</v>
      </c>
      <c r="AD1750" s="11" t="s">
        <v>2673</v>
      </c>
      <c r="AE1750" s="11" t="s">
        <v>4823</v>
      </c>
      <c r="AF1750" t="str">
        <f>IF(AD1750="","",VLOOKUP(AD1750,'Сотрудники и ссылки'!A:B,2,0))</f>
        <v>Серолог</v>
      </c>
      <c r="AG1750">
        <f>IF(AD1750="","",VLOOKUP(AD1750,'Сотрудники и ссылки'!A:C,3,0))</f>
        <v>20001771</v>
      </c>
      <c r="AH1750" s="11" t="s">
        <v>2673</v>
      </c>
      <c r="AI1750" t="str">
        <f>IF(AH1750="","",VLOOKUP(AH1750,'Сотрудники и ссылки'!A:B,2,0))</f>
        <v>Серолог</v>
      </c>
      <c r="AJ1750">
        <f>IF(AH1750="","",VLOOKUP(AH1750,'Сотрудники и ссылки'!A:C,3,0))</f>
        <v>20001771</v>
      </c>
      <c r="AK1750" s="14">
        <v>45736</v>
      </c>
      <c r="AL1750" s="2">
        <f>IF(AK1750="","",AK1750+VLOOKUP(I1750,'Вид исследования'!B:E,4,0))</f>
        <v>45737</v>
      </c>
      <c r="AM1750" s="2">
        <f>IF(AK1750="","",AK1750+VLOOKUP(I1750,'Вид исследования'!B:F,5,0))</f>
        <v>45737</v>
      </c>
      <c r="AN1750" s="14">
        <v>45736</v>
      </c>
      <c r="AP1750" s="11" t="s">
        <v>189</v>
      </c>
      <c r="AQ1750" t="str">
        <f>IFERROR(IF(L1750="","",VLOOKUP(L1750&amp;I1750,Продукция!A:K,11,0)),"обратитесь к админ справочника")</f>
        <v>согласно рекомендациям производителя теста</v>
      </c>
      <c r="AR1750" s="11" t="s">
        <v>4823</v>
      </c>
      <c r="AS1750" t="str">
        <f>IFERROR(IF(L1750="","",VLOOKUP(L1750&amp;I1750,Продукция!A:J,10,0)),"обратитесь к админ справочника")</f>
        <v>инструкция тест- ситема Биочек СК-113</v>
      </c>
      <c r="AT1750" s="11" t="s">
        <v>4823</v>
      </c>
      <c r="AU1750" s="11" t="s">
        <v>4823</v>
      </c>
      <c r="AV1750" s="11" t="s">
        <v>2673</v>
      </c>
      <c r="AW1750" s="11" t="s">
        <v>4824</v>
      </c>
      <c r="AX1750" s="11" t="s">
        <v>509</v>
      </c>
      <c r="AY1750" s="11" t="s">
        <v>1738</v>
      </c>
      <c r="AZ1750" s="11">
        <v>107</v>
      </c>
      <c r="BA1750" s="11">
        <v>34</v>
      </c>
      <c r="BC1750" s="11" t="s">
        <v>5026</v>
      </c>
    </row>
    <row r="1751" spans="1:55" x14ac:dyDescent="0.25">
      <c r="A1751" t="str">
        <f t="shared" ref="A1751:A1814" si="33">T1751&amp;I1751</f>
        <v>С/497IBV (BioChek) инфекционный бронхит уровень антител</v>
      </c>
      <c r="B1751" t="str">
        <f>IF(E1751="","",INDEX(Лаборатории!A:A,MATCH('Производственный контроль'!E1751,Лаборатории!B:B,0)))</f>
        <v xml:space="preserve">КУРИНОЕ ЦАРСТВО АО </v>
      </c>
      <c r="C1751" t="str">
        <f>IF(E1751="","",VLOOKUP(E1751,Лаборатории!B:D,3,0))</f>
        <v>U377_CHL</v>
      </c>
      <c r="D1751" s="12">
        <v>45729</v>
      </c>
      <c r="E1751" s="11" t="s">
        <v>793</v>
      </c>
      <c r="F1751" s="11" t="s">
        <v>371</v>
      </c>
      <c r="G1751" s="11" t="s">
        <v>509</v>
      </c>
      <c r="H1751" s="11" t="s">
        <v>262</v>
      </c>
      <c r="I1751" s="11" t="s">
        <v>3416</v>
      </c>
      <c r="J1751" t="str">
        <f>IF(L1751="","",VLOOKUP(L1751,Продукция!B:D,3,0))</f>
        <v>Биологический_материал</v>
      </c>
      <c r="K1751" t="str">
        <f>IF(L1751="","",VLOOKUP(L1751,Продукция!B:C,2,0))</f>
        <v>Сыворотка крови</v>
      </c>
      <c r="L1751" s="151" t="s">
        <v>302</v>
      </c>
      <c r="M1751">
        <f>IF(L1751="","",VLOOKUP(L1751,Продукция!B:L,11,0))</f>
        <v>0</v>
      </c>
      <c r="N1751" s="11" t="s">
        <v>873</v>
      </c>
      <c r="P1751" s="11" t="s">
        <v>340</v>
      </c>
      <c r="Q1751" s="11" t="s">
        <v>854</v>
      </c>
      <c r="R1751" s="153" t="s">
        <v>5023</v>
      </c>
      <c r="S1751" s="11">
        <v>18</v>
      </c>
      <c r="T1751" s="11" t="s">
        <v>5240</v>
      </c>
      <c r="V1751" s="14">
        <v>45725</v>
      </c>
      <c r="Z1751" s="11" t="s">
        <v>4823</v>
      </c>
      <c r="AA1751" s="15">
        <v>0.53472222222222221</v>
      </c>
      <c r="AB1751" t="str">
        <f>IF(L1751="","",VLOOKUP(L1751&amp;I1751,Продукция!A:I,9,0))</f>
        <v>рекомендация производителя набора</v>
      </c>
      <c r="AC1751" s="14">
        <v>45736</v>
      </c>
      <c r="AD1751" s="11" t="s">
        <v>2676</v>
      </c>
      <c r="AE1751" s="11" t="s">
        <v>4823</v>
      </c>
      <c r="AF1751" t="str">
        <f>IF(AD1751="","",VLOOKUP(AD1751,'Сотрудники и ссылки'!A:B,2,0))</f>
        <v>Серолог</v>
      </c>
      <c r="AG1751">
        <f>IF(AD1751="","",VLOOKUP(AD1751,'Сотрудники и ссылки'!A:C,3,0))</f>
        <v>20007746</v>
      </c>
      <c r="AH1751" s="11" t="s">
        <v>2676</v>
      </c>
      <c r="AI1751" t="str">
        <f>IF(AH1751="","",VLOOKUP(AH1751,'Сотрудники и ссылки'!A:B,2,0))</f>
        <v>Серолог</v>
      </c>
      <c r="AJ1751">
        <f>IF(AH1751="","",VLOOKUP(AH1751,'Сотрудники и ссылки'!A:C,3,0))</f>
        <v>20007746</v>
      </c>
      <c r="AK1751" s="14">
        <v>45736</v>
      </c>
      <c r="AL1751" s="2">
        <f>IF(AK1751="","",AK1751+VLOOKUP(I1751,'Вид исследования'!B:E,4,0))</f>
        <v>45737</v>
      </c>
      <c r="AM1751" s="2">
        <f>IF(AK1751="","",AK1751+VLOOKUP(I1751,'Вид исследования'!B:F,5,0))</f>
        <v>45737</v>
      </c>
      <c r="AN1751" s="14">
        <v>45736</v>
      </c>
      <c r="AP1751" s="11" t="s">
        <v>189</v>
      </c>
      <c r="AQ1751" t="str">
        <f>IFERROR(IF(L1751="","",VLOOKUP(L1751&amp;I1751,Продукция!A:K,11,0)),"обратитесь к админ справочника")</f>
        <v>согласно рекомендациям производителя теста</v>
      </c>
      <c r="AR1751" s="11" t="s">
        <v>4823</v>
      </c>
      <c r="AS1751" t="str">
        <f>IFERROR(IF(L1751="","",VLOOKUP(L1751&amp;I1751,Продукция!A:J,10,0)),"обратитесь к админ справочника")</f>
        <v>инструкция тест- ситема Биочек СК-119</v>
      </c>
      <c r="AT1751" s="11" t="s">
        <v>4823</v>
      </c>
      <c r="AU1751" s="11" t="s">
        <v>4823</v>
      </c>
      <c r="AV1751" s="11" t="s">
        <v>2676</v>
      </c>
      <c r="AW1751" s="11" t="s">
        <v>4824</v>
      </c>
      <c r="AX1751" s="11" t="s">
        <v>509</v>
      </c>
      <c r="AY1751" s="11" t="s">
        <v>1738</v>
      </c>
      <c r="AZ1751" s="11">
        <v>107</v>
      </c>
      <c r="BA1751" s="11">
        <v>34</v>
      </c>
      <c r="BC1751" s="11" t="s">
        <v>5026</v>
      </c>
    </row>
    <row r="1752" spans="1:55" x14ac:dyDescent="0.25">
      <c r="A1752" t="str">
        <f t="shared" si="33"/>
        <v>С/497REO (BioChek) реовирус уровень антител</v>
      </c>
      <c r="B1752" t="str">
        <f>IF(E1752="","",INDEX(Лаборатории!A:A,MATCH('Производственный контроль'!E1752,Лаборатории!B:B,0)))</f>
        <v xml:space="preserve">КУРИНОЕ ЦАРСТВО АО </v>
      </c>
      <c r="C1752" t="str">
        <f>IF(E1752="","",VLOOKUP(E1752,Лаборатории!B:D,3,0))</f>
        <v>U377_CHL</v>
      </c>
      <c r="D1752" s="12">
        <v>45729</v>
      </c>
      <c r="E1752" s="11" t="s">
        <v>793</v>
      </c>
      <c r="F1752" s="11" t="s">
        <v>371</v>
      </c>
      <c r="G1752" s="11" t="s">
        <v>509</v>
      </c>
      <c r="H1752" s="11" t="s">
        <v>262</v>
      </c>
      <c r="I1752" s="11" t="s">
        <v>3426</v>
      </c>
      <c r="J1752" t="str">
        <f>IF(L1752="","",VLOOKUP(L1752,Продукция!B:D,3,0))</f>
        <v>Биологический_материал</v>
      </c>
      <c r="K1752" t="str">
        <f>IF(L1752="","",VLOOKUP(L1752,Продукция!B:C,2,0))</f>
        <v>Сыворотка крови</v>
      </c>
      <c r="L1752" s="151" t="s">
        <v>302</v>
      </c>
      <c r="M1752">
        <f>IF(L1752="","",VLOOKUP(L1752,Продукция!B:L,11,0))</f>
        <v>0</v>
      </c>
      <c r="N1752" s="11" t="s">
        <v>873</v>
      </c>
      <c r="P1752" s="11" t="s">
        <v>340</v>
      </c>
      <c r="Q1752" s="11" t="s">
        <v>854</v>
      </c>
      <c r="R1752" s="153" t="s">
        <v>5023</v>
      </c>
      <c r="S1752" s="11">
        <v>18</v>
      </c>
      <c r="T1752" s="11" t="s">
        <v>5240</v>
      </c>
      <c r="V1752" s="14">
        <v>45725</v>
      </c>
      <c r="Z1752" s="11" t="s">
        <v>4823</v>
      </c>
      <c r="AA1752" s="15">
        <v>0.53472222222222221</v>
      </c>
      <c r="AB1752" t="str">
        <f>IF(L1752="","",VLOOKUP(L1752&amp;I1752,Продукция!A:I,9,0))</f>
        <v>рекомендация производителя набора</v>
      </c>
      <c r="AC1752" s="14">
        <v>45736</v>
      </c>
      <c r="AD1752" s="11" t="s">
        <v>2676</v>
      </c>
      <c r="AE1752" s="11" t="s">
        <v>4823</v>
      </c>
      <c r="AF1752" t="str">
        <f>IF(AD1752="","",VLOOKUP(AD1752,'Сотрудники и ссылки'!A:B,2,0))</f>
        <v>Серолог</v>
      </c>
      <c r="AG1752">
        <f>IF(AD1752="","",VLOOKUP(AD1752,'Сотрудники и ссылки'!A:C,3,0))</f>
        <v>20007746</v>
      </c>
      <c r="AH1752" s="11" t="s">
        <v>2676</v>
      </c>
      <c r="AI1752" t="str">
        <f>IF(AH1752="","",VLOOKUP(AH1752,'Сотрудники и ссылки'!A:B,2,0))</f>
        <v>Серолог</v>
      </c>
      <c r="AJ1752">
        <f>IF(AH1752="","",VLOOKUP(AH1752,'Сотрудники и ссылки'!A:C,3,0))</f>
        <v>20007746</v>
      </c>
      <c r="AK1752" s="14">
        <v>45736</v>
      </c>
      <c r="AL1752" s="2">
        <f>IF(AK1752="","",AK1752+VLOOKUP(I1752,'Вид исследования'!B:E,4,0))</f>
        <v>45737</v>
      </c>
      <c r="AM1752" s="2">
        <f>IF(AK1752="","",AK1752+VLOOKUP(I1752,'Вид исследования'!B:F,5,0))</f>
        <v>45737</v>
      </c>
      <c r="AN1752" s="14">
        <v>45736</v>
      </c>
      <c r="AP1752" s="11" t="s">
        <v>189</v>
      </c>
      <c r="AQ1752" t="str">
        <f>IFERROR(IF(L1752="","",VLOOKUP(L1752&amp;I1752,Продукция!A:K,11,0)),"обратитесь к админ справочника")</f>
        <v>согласно рекомендациям производителя теста</v>
      </c>
      <c r="AR1752" s="11" t="s">
        <v>4823</v>
      </c>
      <c r="AS1752" t="str">
        <f>IFERROR(IF(L1752="","",VLOOKUP(L1752&amp;I1752,Продукция!A:J,10,0)),"обратитесь к админ справочника")</f>
        <v>инструкция тест- ситема Биочек СК -110</v>
      </c>
      <c r="AT1752" s="11" t="s">
        <v>4823</v>
      </c>
      <c r="AU1752" s="11" t="s">
        <v>4823</v>
      </c>
      <c r="AV1752" s="11" t="s">
        <v>2676</v>
      </c>
      <c r="AW1752" s="11" t="s">
        <v>4824</v>
      </c>
      <c r="AX1752" s="11" t="s">
        <v>509</v>
      </c>
      <c r="AY1752" s="11" t="s">
        <v>1738</v>
      </c>
      <c r="AZ1752" s="11">
        <v>107</v>
      </c>
      <c r="BA1752" s="11">
        <v>34</v>
      </c>
      <c r="BC1752" s="11" t="s">
        <v>5026</v>
      </c>
    </row>
    <row r="1753" spans="1:55" x14ac:dyDescent="0.25">
      <c r="A1753" t="str">
        <f t="shared" si="33"/>
        <v>С/497NDV (BioChek) болезнь Ньюкасла уровень антител</v>
      </c>
      <c r="B1753" t="str">
        <f>IF(E1753="","",INDEX(Лаборатории!A:A,MATCH('Производственный контроль'!E1753,Лаборатории!B:B,0)))</f>
        <v xml:space="preserve">КУРИНОЕ ЦАРСТВО АО </v>
      </c>
      <c r="C1753" t="str">
        <f>IF(E1753="","",VLOOKUP(E1753,Лаборатории!B:D,3,0))</f>
        <v>U377_CHL</v>
      </c>
      <c r="D1753" s="12">
        <v>45729</v>
      </c>
      <c r="E1753" s="11" t="s">
        <v>793</v>
      </c>
      <c r="F1753" s="11" t="s">
        <v>371</v>
      </c>
      <c r="G1753" s="11" t="s">
        <v>509</v>
      </c>
      <c r="H1753" s="11" t="s">
        <v>262</v>
      </c>
      <c r="I1753" s="11" t="s">
        <v>3424</v>
      </c>
      <c r="J1753" t="str">
        <f>IF(L1753="","",VLOOKUP(L1753,Продукция!B:D,3,0))</f>
        <v>Биологический_материал</v>
      </c>
      <c r="K1753" t="str">
        <f>IF(L1753="","",VLOOKUP(L1753,Продукция!B:C,2,0))</f>
        <v>Сыворотка крови</v>
      </c>
      <c r="L1753" s="151" t="s">
        <v>302</v>
      </c>
      <c r="M1753">
        <f>IF(L1753="","",VLOOKUP(L1753,Продукция!B:L,11,0))</f>
        <v>0</v>
      </c>
      <c r="N1753" s="11" t="s">
        <v>873</v>
      </c>
      <c r="P1753" s="11" t="s">
        <v>340</v>
      </c>
      <c r="Q1753" s="11" t="s">
        <v>854</v>
      </c>
      <c r="R1753" s="153" t="s">
        <v>5023</v>
      </c>
      <c r="S1753" s="11">
        <v>18</v>
      </c>
      <c r="T1753" s="11" t="s">
        <v>5240</v>
      </c>
      <c r="V1753" s="14">
        <v>45725</v>
      </c>
      <c r="Z1753" s="11" t="s">
        <v>4823</v>
      </c>
      <c r="AA1753" s="15">
        <v>0.53472222222222221</v>
      </c>
      <c r="AB1753" t="str">
        <f>IF(L1753="","",VLOOKUP(L1753&amp;I1753,Продукция!A:I,9,0))</f>
        <v>рекомендация производителя набора</v>
      </c>
      <c r="AC1753" s="14">
        <v>45736</v>
      </c>
      <c r="AD1753" s="11" t="s">
        <v>2676</v>
      </c>
      <c r="AE1753" s="11" t="s">
        <v>4823</v>
      </c>
      <c r="AF1753" t="str">
        <f>IF(AD1753="","",VLOOKUP(AD1753,'Сотрудники и ссылки'!A:B,2,0))</f>
        <v>Серолог</v>
      </c>
      <c r="AG1753">
        <f>IF(AD1753="","",VLOOKUP(AD1753,'Сотрудники и ссылки'!A:C,3,0))</f>
        <v>20007746</v>
      </c>
      <c r="AH1753" s="11" t="s">
        <v>2676</v>
      </c>
      <c r="AI1753" t="str">
        <f>IF(AH1753="","",VLOOKUP(AH1753,'Сотрудники и ссылки'!A:B,2,0))</f>
        <v>Серолог</v>
      </c>
      <c r="AJ1753">
        <f>IF(AH1753="","",VLOOKUP(AH1753,'Сотрудники и ссылки'!A:C,3,0))</f>
        <v>20007746</v>
      </c>
      <c r="AK1753" s="14">
        <v>45736</v>
      </c>
      <c r="AL1753" s="2">
        <f>IF(AK1753="","",AK1753+VLOOKUP(I1753,'Вид исследования'!B:E,4,0))</f>
        <v>45737</v>
      </c>
      <c r="AM1753" s="2">
        <f>IF(AK1753="","",AK1753+VLOOKUP(I1753,'Вид исследования'!B:F,5,0))</f>
        <v>45737</v>
      </c>
      <c r="AN1753" s="14">
        <v>45736</v>
      </c>
      <c r="AP1753" s="11" t="s">
        <v>189</v>
      </c>
      <c r="AQ1753" t="str">
        <f>IFERROR(IF(L1753="","",VLOOKUP(L1753&amp;I1753,Продукция!A:K,11,0)),"обратитесь к админ справочника")</f>
        <v>согласно рекомендациям производителя теста</v>
      </c>
      <c r="AR1753" s="11" t="s">
        <v>4823</v>
      </c>
      <c r="AS1753" t="str">
        <f>IFERROR(IF(L1753="","",VLOOKUP(L1753&amp;I1753,Продукция!A:J,10,0)),"обратитесь к админ справочника")</f>
        <v>инструкция тест- ситема Биочек СК -116</v>
      </c>
      <c r="AT1753" s="11" t="s">
        <v>4823</v>
      </c>
      <c r="AU1753" s="11" t="s">
        <v>4823</v>
      </c>
      <c r="AV1753" s="11" t="s">
        <v>2676</v>
      </c>
      <c r="AW1753" s="11" t="s">
        <v>4824</v>
      </c>
      <c r="AX1753" s="11" t="s">
        <v>509</v>
      </c>
      <c r="AY1753" s="11" t="s">
        <v>1738</v>
      </c>
      <c r="AZ1753" s="11">
        <v>107</v>
      </c>
      <c r="BA1753" s="11">
        <v>34</v>
      </c>
      <c r="BC1753" s="11" t="s">
        <v>5026</v>
      </c>
    </row>
    <row r="1754" spans="1:55" x14ac:dyDescent="0.25">
      <c r="A1754" t="str">
        <f t="shared" si="33"/>
        <v>С/497ART (BioChek) инфекционный альвеолярный ринотрахеит тип А и В уровень антител</v>
      </c>
      <c r="B1754" t="str">
        <f>IF(E1754="","",INDEX(Лаборатории!A:A,MATCH('Производственный контроль'!E1754,Лаборатории!B:B,0)))</f>
        <v xml:space="preserve">КУРИНОЕ ЦАРСТВО АО </v>
      </c>
      <c r="C1754" t="str">
        <f>IF(E1754="","",VLOOKUP(E1754,Лаборатории!B:D,3,0))</f>
        <v>U377_CHL</v>
      </c>
      <c r="D1754" s="12">
        <v>45729</v>
      </c>
      <c r="E1754" s="11" t="s">
        <v>793</v>
      </c>
      <c r="F1754" s="11" t="s">
        <v>371</v>
      </c>
      <c r="G1754" s="11" t="s">
        <v>509</v>
      </c>
      <c r="H1754" s="11" t="s">
        <v>262</v>
      </c>
      <c r="I1754" s="11" t="s">
        <v>3409</v>
      </c>
      <c r="J1754" t="str">
        <f>IF(L1754="","",VLOOKUP(L1754,Продукция!B:D,3,0))</f>
        <v>Биологический_материал</v>
      </c>
      <c r="K1754" t="str">
        <f>IF(L1754="","",VLOOKUP(L1754,Продукция!B:C,2,0))</f>
        <v>Сыворотка крови</v>
      </c>
      <c r="L1754" s="151" t="s">
        <v>302</v>
      </c>
      <c r="M1754">
        <f>IF(L1754="","",VLOOKUP(L1754,Продукция!B:L,11,0))</f>
        <v>0</v>
      </c>
      <c r="N1754" s="11" t="s">
        <v>873</v>
      </c>
      <c r="P1754" s="11" t="s">
        <v>340</v>
      </c>
      <c r="Q1754" s="11" t="s">
        <v>854</v>
      </c>
      <c r="R1754" s="153" t="s">
        <v>5018</v>
      </c>
      <c r="S1754" s="11">
        <v>18</v>
      </c>
      <c r="T1754" s="11" t="s">
        <v>5240</v>
      </c>
      <c r="V1754" s="14">
        <v>45725</v>
      </c>
      <c r="Z1754" s="11" t="s">
        <v>4823</v>
      </c>
      <c r="AA1754" s="15">
        <v>0.53472222222222221</v>
      </c>
      <c r="AB1754" t="str">
        <f>IF(L1754="","",VLOOKUP(L1754&amp;I1754,Продукция!A:I,9,0))</f>
        <v>рекомендация производителя набора</v>
      </c>
      <c r="AC1754" s="14">
        <v>45736</v>
      </c>
      <c r="AD1754" s="11" t="s">
        <v>2673</v>
      </c>
      <c r="AE1754" s="11" t="s">
        <v>4823</v>
      </c>
      <c r="AF1754" t="str">
        <f>IF(AD1754="","",VLOOKUP(AD1754,'Сотрудники и ссылки'!A:B,2,0))</f>
        <v>Серолог</v>
      </c>
      <c r="AG1754">
        <f>IF(AD1754="","",VLOOKUP(AD1754,'Сотрудники и ссылки'!A:C,3,0))</f>
        <v>20001771</v>
      </c>
      <c r="AH1754" s="11" t="s">
        <v>2673</v>
      </c>
      <c r="AI1754" t="str">
        <f>IF(AH1754="","",VLOOKUP(AH1754,'Сотрудники и ссылки'!A:B,2,0))</f>
        <v>Серолог</v>
      </c>
      <c r="AJ1754">
        <f>IF(AH1754="","",VLOOKUP(AH1754,'Сотрудники и ссылки'!A:C,3,0))</f>
        <v>20001771</v>
      </c>
      <c r="AK1754" s="14">
        <v>45736</v>
      </c>
      <c r="AL1754" s="2">
        <f>IF(AK1754="","",AK1754+VLOOKUP(I1754,'Вид исследования'!B:E,4,0))</f>
        <v>45737</v>
      </c>
      <c r="AM1754" s="2">
        <f>IF(AK1754="","",AK1754+VLOOKUP(I1754,'Вид исследования'!B:F,5,0))</f>
        <v>45737</v>
      </c>
      <c r="AN1754" s="14">
        <v>45736</v>
      </c>
      <c r="AP1754" s="11" t="s">
        <v>189</v>
      </c>
      <c r="AQ1754" t="str">
        <f>IFERROR(IF(L1754="","",VLOOKUP(L1754&amp;I1754,Продукция!A:K,11,0)),"обратитесь к админ справочника")</f>
        <v>согласно рекомендациям производителя теста</v>
      </c>
      <c r="AR1754" s="11" t="s">
        <v>4823</v>
      </c>
      <c r="AS1754" t="str">
        <f>IFERROR(IF(L1754="","",VLOOKUP(L1754&amp;I1754,Продукция!A:J,10,0)),"обратитесь к админ справочника")</f>
        <v>инструкция тест- ситема Биочек СК-120</v>
      </c>
      <c r="AT1754" s="11" t="s">
        <v>4823</v>
      </c>
      <c r="AU1754" s="11" t="s">
        <v>4823</v>
      </c>
      <c r="AV1754" s="11" t="s">
        <v>2673</v>
      </c>
      <c r="AW1754" s="11" t="s">
        <v>4824</v>
      </c>
      <c r="AX1754" s="11" t="s">
        <v>509</v>
      </c>
      <c r="AY1754" s="11" t="s">
        <v>1730</v>
      </c>
      <c r="AZ1754" s="11">
        <v>107</v>
      </c>
      <c r="BA1754" s="11">
        <v>35</v>
      </c>
      <c r="BC1754" s="11" t="s">
        <v>5026</v>
      </c>
    </row>
    <row r="1755" spans="1:55" x14ac:dyDescent="0.25">
      <c r="A1755" t="str">
        <f t="shared" si="33"/>
        <v>С/497IBD (BioChek) болезнь Гамборо уровень антител</v>
      </c>
      <c r="B1755" t="str">
        <f>IF(E1755="","",INDEX(Лаборатории!A:A,MATCH('Производственный контроль'!E1755,Лаборатории!B:B,0)))</f>
        <v xml:space="preserve">КУРИНОЕ ЦАРСТВО АО </v>
      </c>
      <c r="C1755" t="str">
        <f>IF(E1755="","",VLOOKUP(E1755,Лаборатории!B:D,3,0))</f>
        <v>U377_CHL</v>
      </c>
      <c r="D1755" s="12">
        <v>45729</v>
      </c>
      <c r="E1755" s="11" t="s">
        <v>793</v>
      </c>
      <c r="F1755" s="11" t="s">
        <v>371</v>
      </c>
      <c r="G1755" s="11" t="s">
        <v>509</v>
      </c>
      <c r="H1755" s="11" t="s">
        <v>262</v>
      </c>
      <c r="I1755" s="11" t="s">
        <v>3415</v>
      </c>
      <c r="J1755" t="str">
        <f>IF(L1755="","",VLOOKUP(L1755,Продукция!B:D,3,0))</f>
        <v>Биологический_материал</v>
      </c>
      <c r="K1755" t="str">
        <f>IF(L1755="","",VLOOKUP(L1755,Продукция!B:C,2,0))</f>
        <v>Сыворотка крови</v>
      </c>
      <c r="L1755" s="151" t="s">
        <v>302</v>
      </c>
      <c r="M1755">
        <f>IF(L1755="","",VLOOKUP(L1755,Продукция!B:L,11,0))</f>
        <v>0</v>
      </c>
      <c r="N1755" s="11" t="s">
        <v>873</v>
      </c>
      <c r="P1755" s="11" t="s">
        <v>340</v>
      </c>
      <c r="Q1755" s="11" t="s">
        <v>854</v>
      </c>
      <c r="R1755" s="153" t="s">
        <v>5018</v>
      </c>
      <c r="S1755" s="11">
        <v>18</v>
      </c>
      <c r="T1755" s="11" t="s">
        <v>5240</v>
      </c>
      <c r="V1755" s="14">
        <v>45725</v>
      </c>
      <c r="Z1755" s="11" t="s">
        <v>4823</v>
      </c>
      <c r="AA1755" s="15">
        <v>0.53472222222222221</v>
      </c>
      <c r="AB1755" t="str">
        <f>IF(L1755="","",VLOOKUP(L1755&amp;I1755,Продукция!A:I,9,0))</f>
        <v>рекомендация производителя набора</v>
      </c>
      <c r="AC1755" s="14">
        <v>45736</v>
      </c>
      <c r="AD1755" s="11" t="s">
        <v>2673</v>
      </c>
      <c r="AE1755" s="11" t="s">
        <v>4823</v>
      </c>
      <c r="AF1755" t="str">
        <f>IF(AD1755="","",VLOOKUP(AD1755,'Сотрудники и ссылки'!A:B,2,0))</f>
        <v>Серолог</v>
      </c>
      <c r="AG1755">
        <f>IF(AD1755="","",VLOOKUP(AD1755,'Сотрудники и ссылки'!A:C,3,0))</f>
        <v>20001771</v>
      </c>
      <c r="AH1755" s="11" t="s">
        <v>2673</v>
      </c>
      <c r="AI1755" t="str">
        <f>IF(AH1755="","",VLOOKUP(AH1755,'Сотрудники и ссылки'!A:B,2,0))</f>
        <v>Серолог</v>
      </c>
      <c r="AJ1755">
        <f>IF(AH1755="","",VLOOKUP(AH1755,'Сотрудники и ссылки'!A:C,3,0))</f>
        <v>20001771</v>
      </c>
      <c r="AK1755" s="14">
        <v>45736</v>
      </c>
      <c r="AL1755" s="2">
        <f>IF(AK1755="","",AK1755+VLOOKUP(I1755,'Вид исследования'!B:E,4,0))</f>
        <v>45737</v>
      </c>
      <c r="AM1755" s="2">
        <f>IF(AK1755="","",AK1755+VLOOKUP(I1755,'Вид исследования'!B:F,5,0))</f>
        <v>45737</v>
      </c>
      <c r="AN1755" s="14">
        <v>45736</v>
      </c>
      <c r="AP1755" s="11" t="s">
        <v>189</v>
      </c>
      <c r="AQ1755" t="str">
        <f>IFERROR(IF(L1755="","",VLOOKUP(L1755&amp;I1755,Продукция!A:K,11,0)),"обратитесь к админ справочника")</f>
        <v>согласно рекомендациям производителя теста</v>
      </c>
      <c r="AR1755" s="11" t="s">
        <v>4823</v>
      </c>
      <c r="AS1755" t="str">
        <f>IFERROR(IF(L1755="","",VLOOKUP(L1755&amp;I1755,Продукция!A:J,10,0)),"обратитесь к админ справочника")</f>
        <v>инструкция тест- ситема Биочек СК-113</v>
      </c>
      <c r="AT1755" s="11" t="s">
        <v>4823</v>
      </c>
      <c r="AU1755" s="11" t="s">
        <v>4823</v>
      </c>
      <c r="AV1755" s="11" t="s">
        <v>2673</v>
      </c>
      <c r="AW1755" s="11" t="s">
        <v>4824</v>
      </c>
      <c r="AX1755" s="11" t="s">
        <v>509</v>
      </c>
      <c r="AY1755" s="11" t="s">
        <v>1730</v>
      </c>
      <c r="AZ1755" s="11">
        <v>107</v>
      </c>
      <c r="BA1755" s="11">
        <v>35</v>
      </c>
      <c r="BC1755" s="11" t="s">
        <v>5026</v>
      </c>
    </row>
    <row r="1756" spans="1:55" x14ac:dyDescent="0.25">
      <c r="A1756" t="str">
        <f t="shared" si="33"/>
        <v>С/497IBV (BioChek) инфекционный бронхит уровень антител</v>
      </c>
      <c r="B1756" t="str">
        <f>IF(E1756="","",INDEX(Лаборатории!A:A,MATCH('Производственный контроль'!E1756,Лаборатории!B:B,0)))</f>
        <v xml:space="preserve">КУРИНОЕ ЦАРСТВО АО </v>
      </c>
      <c r="C1756" t="str">
        <f>IF(E1756="","",VLOOKUP(E1756,Лаборатории!B:D,3,0))</f>
        <v>U377_CHL</v>
      </c>
      <c r="D1756" s="12">
        <v>45729</v>
      </c>
      <c r="E1756" s="11" t="s">
        <v>793</v>
      </c>
      <c r="F1756" s="11" t="s">
        <v>371</v>
      </c>
      <c r="G1756" s="11" t="s">
        <v>509</v>
      </c>
      <c r="H1756" s="11" t="s">
        <v>262</v>
      </c>
      <c r="I1756" s="11" t="s">
        <v>3416</v>
      </c>
      <c r="J1756" t="str">
        <f>IF(L1756="","",VLOOKUP(L1756,Продукция!B:D,3,0))</f>
        <v>Биологический_материал</v>
      </c>
      <c r="K1756" t="str">
        <f>IF(L1756="","",VLOOKUP(L1756,Продукция!B:C,2,0))</f>
        <v>Сыворотка крови</v>
      </c>
      <c r="L1756" s="151" t="s">
        <v>302</v>
      </c>
      <c r="M1756">
        <f>IF(L1756="","",VLOOKUP(L1756,Продукция!B:L,11,0))</f>
        <v>0</v>
      </c>
      <c r="N1756" s="11" t="s">
        <v>873</v>
      </c>
      <c r="P1756" s="11" t="s">
        <v>340</v>
      </c>
      <c r="Q1756" s="11" t="s">
        <v>854</v>
      </c>
      <c r="R1756" s="153" t="s">
        <v>5018</v>
      </c>
      <c r="S1756" s="11">
        <v>18</v>
      </c>
      <c r="T1756" s="11" t="s">
        <v>5240</v>
      </c>
      <c r="V1756" s="14">
        <v>45725</v>
      </c>
      <c r="Z1756" s="11" t="s">
        <v>4823</v>
      </c>
      <c r="AA1756" s="15">
        <v>0.53472222222222221</v>
      </c>
      <c r="AB1756" t="str">
        <f>IF(L1756="","",VLOOKUP(L1756&amp;I1756,Продукция!A:I,9,0))</f>
        <v>рекомендация производителя набора</v>
      </c>
      <c r="AC1756" s="14">
        <v>45736</v>
      </c>
      <c r="AD1756" s="11" t="s">
        <v>2676</v>
      </c>
      <c r="AE1756" s="11" t="s">
        <v>4823</v>
      </c>
      <c r="AF1756" t="str">
        <f>IF(AD1756="","",VLOOKUP(AD1756,'Сотрудники и ссылки'!A:B,2,0))</f>
        <v>Серолог</v>
      </c>
      <c r="AG1756">
        <f>IF(AD1756="","",VLOOKUP(AD1756,'Сотрудники и ссылки'!A:C,3,0))</f>
        <v>20007746</v>
      </c>
      <c r="AH1756" s="11" t="s">
        <v>2676</v>
      </c>
      <c r="AI1756" t="str">
        <f>IF(AH1756="","",VLOOKUP(AH1756,'Сотрудники и ссылки'!A:B,2,0))</f>
        <v>Серолог</v>
      </c>
      <c r="AJ1756">
        <f>IF(AH1756="","",VLOOKUP(AH1756,'Сотрудники и ссылки'!A:C,3,0))</f>
        <v>20007746</v>
      </c>
      <c r="AK1756" s="14">
        <v>45736</v>
      </c>
      <c r="AL1756" s="2">
        <f>IF(AK1756="","",AK1756+VLOOKUP(I1756,'Вид исследования'!B:E,4,0))</f>
        <v>45737</v>
      </c>
      <c r="AM1756" s="2">
        <f>IF(AK1756="","",AK1756+VLOOKUP(I1756,'Вид исследования'!B:F,5,0))</f>
        <v>45737</v>
      </c>
      <c r="AN1756" s="14">
        <v>45736</v>
      </c>
      <c r="AP1756" s="11" t="s">
        <v>189</v>
      </c>
      <c r="AQ1756" t="str">
        <f>IFERROR(IF(L1756="","",VLOOKUP(L1756&amp;I1756,Продукция!A:K,11,0)),"обратитесь к админ справочника")</f>
        <v>согласно рекомендациям производителя теста</v>
      </c>
      <c r="AR1756" s="11" t="s">
        <v>4823</v>
      </c>
      <c r="AS1756" t="str">
        <f>IFERROR(IF(L1756="","",VLOOKUP(L1756&amp;I1756,Продукция!A:J,10,0)),"обратитесь к админ справочника")</f>
        <v>инструкция тест- ситема Биочек СК-119</v>
      </c>
      <c r="AT1756" s="11" t="s">
        <v>4823</v>
      </c>
      <c r="AU1756" s="11" t="s">
        <v>4823</v>
      </c>
      <c r="AV1756" s="11" t="s">
        <v>2676</v>
      </c>
      <c r="AW1756" s="11" t="s">
        <v>4824</v>
      </c>
      <c r="AX1756" s="11" t="s">
        <v>509</v>
      </c>
      <c r="AY1756" s="11" t="s">
        <v>1730</v>
      </c>
      <c r="AZ1756" s="11">
        <v>107</v>
      </c>
      <c r="BA1756" s="11">
        <v>35</v>
      </c>
      <c r="BC1756" s="11" t="s">
        <v>5026</v>
      </c>
    </row>
    <row r="1757" spans="1:55" x14ac:dyDescent="0.25">
      <c r="A1757" t="str">
        <f t="shared" si="33"/>
        <v>С/497REO (BioChek) реовирус уровень антител</v>
      </c>
      <c r="B1757" t="str">
        <f>IF(E1757="","",INDEX(Лаборатории!A:A,MATCH('Производственный контроль'!E1757,Лаборатории!B:B,0)))</f>
        <v xml:space="preserve">КУРИНОЕ ЦАРСТВО АО </v>
      </c>
      <c r="C1757" t="str">
        <f>IF(E1757="","",VLOOKUP(E1757,Лаборатории!B:D,3,0))</f>
        <v>U377_CHL</v>
      </c>
      <c r="D1757" s="12">
        <v>45729</v>
      </c>
      <c r="E1757" s="11" t="s">
        <v>793</v>
      </c>
      <c r="F1757" s="11" t="s">
        <v>371</v>
      </c>
      <c r="G1757" s="11" t="s">
        <v>509</v>
      </c>
      <c r="H1757" s="11" t="s">
        <v>262</v>
      </c>
      <c r="I1757" s="11" t="s">
        <v>3426</v>
      </c>
      <c r="J1757" t="str">
        <f>IF(L1757="","",VLOOKUP(L1757,Продукция!B:D,3,0))</f>
        <v>Биологический_материал</v>
      </c>
      <c r="K1757" t="str">
        <f>IF(L1757="","",VLOOKUP(L1757,Продукция!B:C,2,0))</f>
        <v>Сыворотка крови</v>
      </c>
      <c r="L1757" s="151" t="s">
        <v>302</v>
      </c>
      <c r="M1757">
        <f>IF(L1757="","",VLOOKUP(L1757,Продукция!B:L,11,0))</f>
        <v>0</v>
      </c>
      <c r="N1757" s="11" t="s">
        <v>873</v>
      </c>
      <c r="P1757" s="11" t="s">
        <v>340</v>
      </c>
      <c r="Q1757" s="11" t="s">
        <v>854</v>
      </c>
      <c r="R1757" s="153" t="s">
        <v>5018</v>
      </c>
      <c r="S1757" s="11">
        <v>18</v>
      </c>
      <c r="T1757" s="11" t="s">
        <v>5240</v>
      </c>
      <c r="V1757" s="14">
        <v>45725</v>
      </c>
      <c r="Z1757" s="11" t="s">
        <v>4823</v>
      </c>
      <c r="AA1757" s="15">
        <v>0.53472222222222221</v>
      </c>
      <c r="AB1757" t="str">
        <f>IF(L1757="","",VLOOKUP(L1757&amp;I1757,Продукция!A:I,9,0))</f>
        <v>рекомендация производителя набора</v>
      </c>
      <c r="AC1757" s="14">
        <v>45736</v>
      </c>
      <c r="AD1757" s="11" t="s">
        <v>2676</v>
      </c>
      <c r="AE1757" s="11" t="s">
        <v>4823</v>
      </c>
      <c r="AF1757" t="str">
        <f>IF(AD1757="","",VLOOKUP(AD1757,'Сотрудники и ссылки'!A:B,2,0))</f>
        <v>Серолог</v>
      </c>
      <c r="AG1757">
        <f>IF(AD1757="","",VLOOKUP(AD1757,'Сотрудники и ссылки'!A:C,3,0))</f>
        <v>20007746</v>
      </c>
      <c r="AH1757" s="11" t="s">
        <v>2676</v>
      </c>
      <c r="AI1757" t="str">
        <f>IF(AH1757="","",VLOOKUP(AH1757,'Сотрудники и ссылки'!A:B,2,0))</f>
        <v>Серолог</v>
      </c>
      <c r="AJ1757">
        <f>IF(AH1757="","",VLOOKUP(AH1757,'Сотрудники и ссылки'!A:C,3,0))</f>
        <v>20007746</v>
      </c>
      <c r="AK1757" s="14">
        <v>45736</v>
      </c>
      <c r="AL1757" s="2">
        <f>IF(AK1757="","",AK1757+VLOOKUP(I1757,'Вид исследования'!B:E,4,0))</f>
        <v>45737</v>
      </c>
      <c r="AM1757" s="2">
        <f>IF(AK1757="","",AK1757+VLOOKUP(I1757,'Вид исследования'!B:F,5,0))</f>
        <v>45737</v>
      </c>
      <c r="AN1757" s="14">
        <v>45736</v>
      </c>
      <c r="AP1757" s="11" t="s">
        <v>189</v>
      </c>
      <c r="AQ1757" t="str">
        <f>IFERROR(IF(L1757="","",VLOOKUP(L1757&amp;I1757,Продукция!A:K,11,0)),"обратитесь к админ справочника")</f>
        <v>согласно рекомендациям производителя теста</v>
      </c>
      <c r="AR1757" s="11" t="s">
        <v>4823</v>
      </c>
      <c r="AS1757" t="str">
        <f>IFERROR(IF(L1757="","",VLOOKUP(L1757&amp;I1757,Продукция!A:J,10,0)),"обратитесь к админ справочника")</f>
        <v>инструкция тест- ситема Биочек СК -110</v>
      </c>
      <c r="AT1757" s="11" t="s">
        <v>4823</v>
      </c>
      <c r="AU1757" s="11" t="s">
        <v>4823</v>
      </c>
      <c r="AV1757" s="11" t="s">
        <v>2676</v>
      </c>
      <c r="AW1757" s="11" t="s">
        <v>4824</v>
      </c>
      <c r="AX1757" s="11" t="s">
        <v>509</v>
      </c>
      <c r="AY1757" s="11" t="s">
        <v>1730</v>
      </c>
      <c r="AZ1757" s="11">
        <v>107</v>
      </c>
      <c r="BA1757" s="11">
        <v>35</v>
      </c>
      <c r="BC1757" s="11" t="s">
        <v>5026</v>
      </c>
    </row>
    <row r="1758" spans="1:55" x14ac:dyDescent="0.25">
      <c r="A1758" t="str">
        <f t="shared" si="33"/>
        <v>С/497NDV (BioChek) болезнь Ньюкасла уровень антител</v>
      </c>
      <c r="B1758" t="str">
        <f>IF(E1758="","",INDEX(Лаборатории!A:A,MATCH('Производственный контроль'!E1758,Лаборатории!B:B,0)))</f>
        <v xml:space="preserve">КУРИНОЕ ЦАРСТВО АО </v>
      </c>
      <c r="C1758" t="str">
        <f>IF(E1758="","",VLOOKUP(E1758,Лаборатории!B:D,3,0))</f>
        <v>U377_CHL</v>
      </c>
      <c r="D1758" s="12">
        <v>45729</v>
      </c>
      <c r="E1758" s="11" t="s">
        <v>793</v>
      </c>
      <c r="F1758" s="11" t="s">
        <v>371</v>
      </c>
      <c r="G1758" s="11" t="s">
        <v>509</v>
      </c>
      <c r="H1758" s="11" t="s">
        <v>262</v>
      </c>
      <c r="I1758" s="11" t="s">
        <v>3424</v>
      </c>
      <c r="J1758" t="str">
        <f>IF(L1758="","",VLOOKUP(L1758,Продукция!B:D,3,0))</f>
        <v>Биологический_материал</v>
      </c>
      <c r="K1758" t="str">
        <f>IF(L1758="","",VLOOKUP(L1758,Продукция!B:C,2,0))</f>
        <v>Сыворотка крови</v>
      </c>
      <c r="L1758" s="151" t="s">
        <v>302</v>
      </c>
      <c r="M1758">
        <f>IF(L1758="","",VLOOKUP(L1758,Продукция!B:L,11,0))</f>
        <v>0</v>
      </c>
      <c r="N1758" s="11" t="s">
        <v>873</v>
      </c>
      <c r="P1758" s="11" t="s">
        <v>340</v>
      </c>
      <c r="Q1758" s="11" t="s">
        <v>854</v>
      </c>
      <c r="R1758" s="153" t="s">
        <v>5018</v>
      </c>
      <c r="S1758" s="11">
        <v>18</v>
      </c>
      <c r="T1758" s="11" t="s">
        <v>5240</v>
      </c>
      <c r="V1758" s="14">
        <v>45725</v>
      </c>
      <c r="Z1758" s="11" t="s">
        <v>4823</v>
      </c>
      <c r="AA1758" s="15">
        <v>0.53472222222222221</v>
      </c>
      <c r="AB1758" t="str">
        <f>IF(L1758="","",VLOOKUP(L1758&amp;I1758,Продукция!A:I,9,0))</f>
        <v>рекомендация производителя набора</v>
      </c>
      <c r="AC1758" s="14">
        <v>45736</v>
      </c>
      <c r="AD1758" s="11" t="s">
        <v>2676</v>
      </c>
      <c r="AE1758" s="11" t="s">
        <v>4823</v>
      </c>
      <c r="AF1758" t="str">
        <f>IF(AD1758="","",VLOOKUP(AD1758,'Сотрудники и ссылки'!A:B,2,0))</f>
        <v>Серолог</v>
      </c>
      <c r="AG1758">
        <f>IF(AD1758="","",VLOOKUP(AD1758,'Сотрудники и ссылки'!A:C,3,0))</f>
        <v>20007746</v>
      </c>
      <c r="AH1758" s="11" t="s">
        <v>2676</v>
      </c>
      <c r="AI1758" t="str">
        <f>IF(AH1758="","",VLOOKUP(AH1758,'Сотрудники и ссылки'!A:B,2,0))</f>
        <v>Серолог</v>
      </c>
      <c r="AJ1758">
        <f>IF(AH1758="","",VLOOKUP(AH1758,'Сотрудники и ссылки'!A:C,3,0))</f>
        <v>20007746</v>
      </c>
      <c r="AK1758" s="14">
        <v>45736</v>
      </c>
      <c r="AL1758" s="2">
        <f>IF(AK1758="","",AK1758+VLOOKUP(I1758,'Вид исследования'!B:E,4,0))</f>
        <v>45737</v>
      </c>
      <c r="AM1758" s="2">
        <f>IF(AK1758="","",AK1758+VLOOKUP(I1758,'Вид исследования'!B:F,5,0))</f>
        <v>45737</v>
      </c>
      <c r="AN1758" s="14">
        <v>45736</v>
      </c>
      <c r="AP1758" s="11" t="s">
        <v>189</v>
      </c>
      <c r="AQ1758" t="str">
        <f>IFERROR(IF(L1758="","",VLOOKUP(L1758&amp;I1758,Продукция!A:K,11,0)),"обратитесь к админ справочника")</f>
        <v>согласно рекомендациям производителя теста</v>
      </c>
      <c r="AR1758" s="11" t="s">
        <v>4823</v>
      </c>
      <c r="AS1758" t="str">
        <f>IFERROR(IF(L1758="","",VLOOKUP(L1758&amp;I1758,Продукция!A:J,10,0)),"обратитесь к админ справочника")</f>
        <v>инструкция тест- ситема Биочек СК -116</v>
      </c>
      <c r="AT1758" s="11" t="s">
        <v>4823</v>
      </c>
      <c r="AU1758" s="11" t="s">
        <v>4823</v>
      </c>
      <c r="AV1758" s="11" t="s">
        <v>2676</v>
      </c>
      <c r="AW1758" s="11" t="s">
        <v>4824</v>
      </c>
      <c r="AX1758" s="11" t="s">
        <v>509</v>
      </c>
      <c r="AY1758" s="11" t="s">
        <v>1730</v>
      </c>
      <c r="AZ1758" s="11">
        <v>107</v>
      </c>
      <c r="BA1758" s="11">
        <v>35</v>
      </c>
      <c r="BC1758" s="11" t="s">
        <v>5026</v>
      </c>
    </row>
    <row r="1759" spans="1:55" x14ac:dyDescent="0.25">
      <c r="A1759" t="str">
        <f t="shared" si="33"/>
        <v>С/525Болезнь Ньюкасла уровень антител</v>
      </c>
      <c r="B1759" t="str">
        <f>IF(E1759="","",INDEX(Лаборатории!A:A,MATCH('Производственный контроль'!E1759,Лаборатории!B:B,0)))</f>
        <v xml:space="preserve">КУРИНОЕ ЦАРСТВО АО </v>
      </c>
      <c r="C1759" t="str">
        <f>IF(E1759="","",VLOOKUP(E1759,Лаборатории!B:D,3,0))</f>
        <v>U377_CHL</v>
      </c>
      <c r="D1759" s="12">
        <v>45733</v>
      </c>
      <c r="E1759" s="11" t="s">
        <v>793</v>
      </c>
      <c r="F1759" s="11" t="s">
        <v>371</v>
      </c>
      <c r="G1759" s="11" t="s">
        <v>509</v>
      </c>
      <c r="H1759" s="11" t="s">
        <v>312</v>
      </c>
      <c r="I1759" s="11" t="s">
        <v>3434</v>
      </c>
      <c r="J1759" t="str">
        <f>IF(L1759="","",VLOOKUP(L1759,Продукция!B:D,3,0))</f>
        <v>Биологический_материал</v>
      </c>
      <c r="K1759" t="str">
        <f>IF(L1759="","",VLOOKUP(L1759,Продукция!B:C,2,0))</f>
        <v>Сыворотка крови</v>
      </c>
      <c r="L1759" s="151" t="s">
        <v>302</v>
      </c>
      <c r="M1759">
        <f>IF(L1759="","",VLOOKUP(L1759,Продукция!B:L,11,0))</f>
        <v>0</v>
      </c>
      <c r="N1759" s="11" t="s">
        <v>873</v>
      </c>
      <c r="P1759" s="11" t="s">
        <v>340</v>
      </c>
      <c r="Q1759" s="11" t="s">
        <v>854</v>
      </c>
      <c r="R1759" s="153" t="s">
        <v>5041</v>
      </c>
      <c r="S1759" s="11">
        <v>20</v>
      </c>
      <c r="T1759" s="11" t="s">
        <v>5242</v>
      </c>
      <c r="V1759" s="14">
        <v>45727</v>
      </c>
      <c r="Z1759" s="11" t="s">
        <v>4823</v>
      </c>
      <c r="AA1759" s="15">
        <v>0.55555555555555558</v>
      </c>
      <c r="AB1759" t="str">
        <f>IF(L1759="","",VLOOKUP(L1759&amp;I1759,Продукция!A:I,9,0))</f>
        <v>рекомендация производителя набора</v>
      </c>
      <c r="AC1759" s="14">
        <v>45734</v>
      </c>
      <c r="AD1759" s="11" t="s">
        <v>2673</v>
      </c>
      <c r="AE1759" s="11" t="s">
        <v>4823</v>
      </c>
      <c r="AF1759" t="str">
        <f>IF(AD1759="","",VLOOKUP(AD1759,'Сотрудники и ссылки'!A:B,2,0))</f>
        <v>Серолог</v>
      </c>
      <c r="AG1759">
        <f>IF(AD1759="","",VLOOKUP(AD1759,'Сотрудники и ссылки'!A:C,3,0))</f>
        <v>20001771</v>
      </c>
      <c r="AH1759" s="11" t="s">
        <v>2673</v>
      </c>
      <c r="AI1759" t="str">
        <f>IF(AH1759="","",VLOOKUP(AH1759,'Сотрудники и ссылки'!A:B,2,0))</f>
        <v>Серолог</v>
      </c>
      <c r="AJ1759">
        <f>IF(AH1759="","",VLOOKUP(AH1759,'Сотрудники и ссылки'!A:C,3,0))</f>
        <v>20001771</v>
      </c>
      <c r="AK1759" s="14">
        <v>45734</v>
      </c>
      <c r="AL1759" s="2">
        <f>IF(AK1759="","",AK1759+VLOOKUP(I1759,'Вид исследования'!B:E,4,0))</f>
        <v>45735</v>
      </c>
      <c r="AM1759" s="2">
        <f>IF(AK1759="","",AK1759+VLOOKUP(I1759,'Вид исследования'!B:F,5,0))</f>
        <v>45735</v>
      </c>
      <c r="AN1759" s="14">
        <v>45734</v>
      </c>
      <c r="AP1759" s="11" t="s">
        <v>189</v>
      </c>
      <c r="AQ1759" t="str">
        <f>IFERROR(IF(L1759="","",VLOOKUP(L1759&amp;I1759,Продукция!A:K,11,0)),"обратитесь к админ справочника")</f>
        <v>согласно рекомендациям производителя теста</v>
      </c>
      <c r="AR1759" s="11" t="s">
        <v>4823</v>
      </c>
      <c r="AS1759" t="str">
        <f>IFERROR(IF(L1759="","",VLOOKUP(L1759&amp;I1759,Продукция!A:J,10,0)),"обратитесь к админ справочника")</f>
        <v>инструкция по применению набора РЗГА Ньюкасла</v>
      </c>
      <c r="AT1759" s="11" t="s">
        <v>4823</v>
      </c>
      <c r="AU1759" s="11" t="s">
        <v>4823</v>
      </c>
      <c r="AV1759" s="11" t="s">
        <v>2673</v>
      </c>
      <c r="AW1759" s="11" t="s">
        <v>4824</v>
      </c>
      <c r="AX1759" s="11" t="s">
        <v>509</v>
      </c>
      <c r="AY1759" s="11" t="s">
        <v>1735</v>
      </c>
      <c r="AZ1759" s="11">
        <v>107</v>
      </c>
      <c r="BA1759" s="11">
        <v>36</v>
      </c>
      <c r="BC1759" s="11" t="s">
        <v>5026</v>
      </c>
    </row>
    <row r="1760" spans="1:55" x14ac:dyDescent="0.25">
      <c r="A1760" t="str">
        <f t="shared" si="33"/>
        <v>С/525Болезнь Ньюкасла уровень антител</v>
      </c>
      <c r="B1760" t="str">
        <f>IF(E1760="","",INDEX(Лаборатории!A:A,MATCH('Производственный контроль'!E1760,Лаборатории!B:B,0)))</f>
        <v xml:space="preserve">КУРИНОЕ ЦАРСТВО АО </v>
      </c>
      <c r="C1760" t="str">
        <f>IF(E1760="","",VLOOKUP(E1760,Лаборатории!B:D,3,0))</f>
        <v>U377_CHL</v>
      </c>
      <c r="D1760" s="12">
        <v>45733</v>
      </c>
      <c r="E1760" s="11" t="s">
        <v>793</v>
      </c>
      <c r="F1760" s="11" t="s">
        <v>371</v>
      </c>
      <c r="G1760" s="11" t="s">
        <v>509</v>
      </c>
      <c r="H1760" s="11" t="s">
        <v>312</v>
      </c>
      <c r="I1760" s="11" t="s">
        <v>3434</v>
      </c>
      <c r="J1760" t="str">
        <f>IF(L1760="","",VLOOKUP(L1760,Продукция!B:D,3,0))</f>
        <v>Биологический_материал</v>
      </c>
      <c r="K1760" t="str">
        <f>IF(L1760="","",VLOOKUP(L1760,Продукция!B:C,2,0))</f>
        <v>Сыворотка крови</v>
      </c>
      <c r="L1760" s="151" t="s">
        <v>302</v>
      </c>
      <c r="M1760">
        <f>IF(L1760="","",VLOOKUP(L1760,Продукция!B:L,11,0))</f>
        <v>0</v>
      </c>
      <c r="N1760" s="11" t="s">
        <v>873</v>
      </c>
      <c r="P1760" s="11" t="s">
        <v>340</v>
      </c>
      <c r="Q1760" s="11" t="s">
        <v>854</v>
      </c>
      <c r="R1760" s="153" t="s">
        <v>5238</v>
      </c>
      <c r="S1760" s="11">
        <v>20</v>
      </c>
      <c r="T1760" s="11" t="s">
        <v>5242</v>
      </c>
      <c r="V1760" s="14">
        <v>45727</v>
      </c>
      <c r="Z1760" s="11" t="s">
        <v>4823</v>
      </c>
      <c r="AA1760" s="15">
        <v>0.55555555555555558</v>
      </c>
      <c r="AB1760" t="str">
        <f>IF(L1760="","",VLOOKUP(L1760&amp;I1760,Продукция!A:I,9,0))</f>
        <v>рекомендация производителя набора</v>
      </c>
      <c r="AC1760" s="14">
        <v>45734</v>
      </c>
      <c r="AD1760" s="11" t="s">
        <v>2673</v>
      </c>
      <c r="AE1760" s="11" t="s">
        <v>4823</v>
      </c>
      <c r="AF1760" t="str">
        <f>IF(AD1760="","",VLOOKUP(AD1760,'Сотрудники и ссылки'!A:B,2,0))</f>
        <v>Серолог</v>
      </c>
      <c r="AG1760">
        <f>IF(AD1760="","",VLOOKUP(AD1760,'Сотрудники и ссылки'!A:C,3,0))</f>
        <v>20001771</v>
      </c>
      <c r="AH1760" s="11" t="s">
        <v>2673</v>
      </c>
      <c r="AI1760" t="str">
        <f>IF(AH1760="","",VLOOKUP(AH1760,'Сотрудники и ссылки'!A:B,2,0))</f>
        <v>Серолог</v>
      </c>
      <c r="AJ1760">
        <f>IF(AH1760="","",VLOOKUP(AH1760,'Сотрудники и ссылки'!A:C,3,0))</f>
        <v>20001771</v>
      </c>
      <c r="AK1760" s="14">
        <v>45734</v>
      </c>
      <c r="AL1760" s="2">
        <f>IF(AK1760="","",AK1760+VLOOKUP(I1760,'Вид исследования'!B:E,4,0))</f>
        <v>45735</v>
      </c>
      <c r="AM1760" s="2">
        <f>IF(AK1760="","",AK1760+VLOOKUP(I1760,'Вид исследования'!B:F,5,0))</f>
        <v>45735</v>
      </c>
      <c r="AN1760" s="14">
        <v>45734</v>
      </c>
      <c r="AP1760" s="11" t="s">
        <v>189</v>
      </c>
      <c r="AQ1760" t="str">
        <f>IFERROR(IF(L1760="","",VLOOKUP(L1760&amp;I1760,Продукция!A:K,11,0)),"обратитесь к админ справочника")</f>
        <v>согласно рекомендациям производителя теста</v>
      </c>
      <c r="AR1760" s="11" t="s">
        <v>4823</v>
      </c>
      <c r="AS1760" t="str">
        <f>IFERROR(IF(L1760="","",VLOOKUP(L1760&amp;I1760,Продукция!A:J,10,0)),"обратитесь к админ справочника")</f>
        <v>инструкция по применению набора РЗГА Ньюкасла</v>
      </c>
      <c r="AT1760" s="11" t="s">
        <v>4823</v>
      </c>
      <c r="AU1760" s="11" t="s">
        <v>4823</v>
      </c>
      <c r="AV1760" s="11" t="s">
        <v>2673</v>
      </c>
      <c r="AW1760" s="11" t="s">
        <v>4824</v>
      </c>
      <c r="AX1760" s="11" t="s">
        <v>509</v>
      </c>
      <c r="AY1760" s="11" t="s">
        <v>1736</v>
      </c>
      <c r="AZ1760" s="11">
        <v>107</v>
      </c>
      <c r="BA1760" s="11">
        <v>36</v>
      </c>
      <c r="BC1760" s="11" t="s">
        <v>5026</v>
      </c>
    </row>
    <row r="1761" spans="1:55" x14ac:dyDescent="0.25">
      <c r="A1761" t="str">
        <f t="shared" si="33"/>
        <v>С/525Болезнь Ньюкасла уровень антител</v>
      </c>
      <c r="B1761" t="str">
        <f>IF(E1761="","",INDEX(Лаборатории!A:A,MATCH('Производственный контроль'!E1761,Лаборатории!B:B,0)))</f>
        <v xml:space="preserve">КУРИНОЕ ЦАРСТВО АО </v>
      </c>
      <c r="C1761" t="str">
        <f>IF(E1761="","",VLOOKUP(E1761,Лаборатории!B:D,3,0))</f>
        <v>U377_CHL</v>
      </c>
      <c r="D1761" s="12">
        <v>45733</v>
      </c>
      <c r="E1761" s="11" t="s">
        <v>793</v>
      </c>
      <c r="F1761" s="11" t="s">
        <v>371</v>
      </c>
      <c r="G1761" s="11" t="s">
        <v>509</v>
      </c>
      <c r="H1761" s="11" t="s">
        <v>312</v>
      </c>
      <c r="I1761" s="11" t="s">
        <v>3434</v>
      </c>
      <c r="J1761" t="str">
        <f>IF(L1761="","",VLOOKUP(L1761,Продукция!B:D,3,0))</f>
        <v>Биологический_материал</v>
      </c>
      <c r="K1761" t="str">
        <f>IF(L1761="","",VLOOKUP(L1761,Продукция!B:C,2,0))</f>
        <v>Сыворотка крови</v>
      </c>
      <c r="L1761" s="151" t="s">
        <v>302</v>
      </c>
      <c r="M1761">
        <f>IF(L1761="","",VLOOKUP(L1761,Продукция!B:L,11,0))</f>
        <v>0</v>
      </c>
      <c r="N1761" s="11" t="s">
        <v>873</v>
      </c>
      <c r="P1761" s="11" t="s">
        <v>340</v>
      </c>
      <c r="Q1761" s="11" t="s">
        <v>854</v>
      </c>
      <c r="R1761" s="153" t="s">
        <v>5042</v>
      </c>
      <c r="S1761" s="11">
        <v>20</v>
      </c>
      <c r="T1761" s="11" t="s">
        <v>5242</v>
      </c>
      <c r="V1761" s="14">
        <v>45727</v>
      </c>
      <c r="Z1761" s="11" t="s">
        <v>4823</v>
      </c>
      <c r="AA1761" s="15">
        <v>0.55555555555555558</v>
      </c>
      <c r="AB1761" t="str">
        <f>IF(L1761="","",VLOOKUP(L1761&amp;I1761,Продукция!A:I,9,0))</f>
        <v>рекомендация производителя набора</v>
      </c>
      <c r="AC1761" s="14">
        <v>45734</v>
      </c>
      <c r="AD1761" s="11" t="s">
        <v>2673</v>
      </c>
      <c r="AE1761" s="11" t="s">
        <v>4823</v>
      </c>
      <c r="AF1761" t="str">
        <f>IF(AD1761="","",VLOOKUP(AD1761,'Сотрудники и ссылки'!A:B,2,0))</f>
        <v>Серолог</v>
      </c>
      <c r="AG1761">
        <f>IF(AD1761="","",VLOOKUP(AD1761,'Сотрудники и ссылки'!A:C,3,0))</f>
        <v>20001771</v>
      </c>
      <c r="AH1761" s="11" t="s">
        <v>2673</v>
      </c>
      <c r="AI1761" t="str">
        <f>IF(AH1761="","",VLOOKUP(AH1761,'Сотрудники и ссылки'!A:B,2,0))</f>
        <v>Серолог</v>
      </c>
      <c r="AJ1761">
        <f>IF(AH1761="","",VLOOKUP(AH1761,'Сотрудники и ссылки'!A:C,3,0))</f>
        <v>20001771</v>
      </c>
      <c r="AK1761" s="14">
        <v>45734</v>
      </c>
      <c r="AL1761" s="2">
        <f>IF(AK1761="","",AK1761+VLOOKUP(I1761,'Вид исследования'!B:E,4,0))</f>
        <v>45735</v>
      </c>
      <c r="AM1761" s="2">
        <f>IF(AK1761="","",AK1761+VLOOKUP(I1761,'Вид исследования'!B:F,5,0))</f>
        <v>45735</v>
      </c>
      <c r="AN1761" s="14">
        <v>45734</v>
      </c>
      <c r="AP1761" s="11" t="s">
        <v>189</v>
      </c>
      <c r="AQ1761" t="str">
        <f>IFERROR(IF(L1761="","",VLOOKUP(L1761&amp;I1761,Продукция!A:K,11,0)),"обратитесь к админ справочника")</f>
        <v>согласно рекомендациям производителя теста</v>
      </c>
      <c r="AR1761" s="11" t="s">
        <v>4823</v>
      </c>
      <c r="AS1761" t="str">
        <f>IFERROR(IF(L1761="","",VLOOKUP(L1761&amp;I1761,Продукция!A:J,10,0)),"обратитесь к админ справочника")</f>
        <v>инструкция по применению набора РЗГА Ньюкасла</v>
      </c>
      <c r="AT1761" s="11" t="s">
        <v>4823</v>
      </c>
      <c r="AU1761" s="11" t="s">
        <v>4823</v>
      </c>
      <c r="AV1761" s="11" t="s">
        <v>2673</v>
      </c>
      <c r="AW1761" s="11" t="s">
        <v>4824</v>
      </c>
      <c r="AX1761" s="11" t="s">
        <v>509</v>
      </c>
      <c r="AY1761" s="11" t="s">
        <v>1737</v>
      </c>
      <c r="AZ1761" s="11">
        <v>107</v>
      </c>
      <c r="BA1761" s="11">
        <v>36</v>
      </c>
      <c r="BC1761" s="11" t="s">
        <v>5026</v>
      </c>
    </row>
    <row r="1762" spans="1:55" x14ac:dyDescent="0.25">
      <c r="A1762" t="str">
        <f t="shared" si="33"/>
        <v>С/525Болезнь Ньюкасла уровень антител</v>
      </c>
      <c r="B1762" t="str">
        <f>IF(E1762="","",INDEX(Лаборатории!A:A,MATCH('Производственный контроль'!E1762,Лаборатории!B:B,0)))</f>
        <v xml:space="preserve">КУРИНОЕ ЦАРСТВО АО </v>
      </c>
      <c r="C1762" t="str">
        <f>IF(E1762="","",VLOOKUP(E1762,Лаборатории!B:D,3,0))</f>
        <v>U377_CHL</v>
      </c>
      <c r="D1762" s="12">
        <v>45733</v>
      </c>
      <c r="E1762" s="11" t="s">
        <v>793</v>
      </c>
      <c r="F1762" s="11" t="s">
        <v>371</v>
      </c>
      <c r="G1762" s="11" t="s">
        <v>509</v>
      </c>
      <c r="H1762" s="11" t="s">
        <v>312</v>
      </c>
      <c r="I1762" s="11" t="s">
        <v>3434</v>
      </c>
      <c r="J1762" t="str">
        <f>IF(L1762="","",VLOOKUP(L1762,Продукция!B:D,3,0))</f>
        <v>Биологический_материал</v>
      </c>
      <c r="K1762" t="str">
        <f>IF(L1762="","",VLOOKUP(L1762,Продукция!B:C,2,0))</f>
        <v>Сыворотка крови</v>
      </c>
      <c r="L1762" s="151" t="s">
        <v>302</v>
      </c>
      <c r="M1762">
        <f>IF(L1762="","",VLOOKUP(L1762,Продукция!B:L,11,0))</f>
        <v>0</v>
      </c>
      <c r="N1762" s="11" t="s">
        <v>873</v>
      </c>
      <c r="P1762" s="11" t="s">
        <v>340</v>
      </c>
      <c r="Q1762" s="11" t="s">
        <v>854</v>
      </c>
      <c r="R1762" s="153" t="s">
        <v>5043</v>
      </c>
      <c r="S1762" s="11">
        <v>20</v>
      </c>
      <c r="T1762" s="11" t="s">
        <v>5242</v>
      </c>
      <c r="V1762" s="14">
        <v>45729</v>
      </c>
      <c r="Z1762" s="11" t="s">
        <v>4823</v>
      </c>
      <c r="AA1762" s="15">
        <v>0.55555555555555558</v>
      </c>
      <c r="AB1762" t="str">
        <f>IF(L1762="","",VLOOKUP(L1762&amp;I1762,Продукция!A:I,9,0))</f>
        <v>рекомендация производителя набора</v>
      </c>
      <c r="AC1762" s="14">
        <v>45734</v>
      </c>
      <c r="AD1762" s="11" t="s">
        <v>2673</v>
      </c>
      <c r="AE1762" s="11" t="s">
        <v>4823</v>
      </c>
      <c r="AF1762" t="str">
        <f>IF(AD1762="","",VLOOKUP(AD1762,'Сотрудники и ссылки'!A:B,2,0))</f>
        <v>Серолог</v>
      </c>
      <c r="AG1762">
        <f>IF(AD1762="","",VLOOKUP(AD1762,'Сотрудники и ссылки'!A:C,3,0))</f>
        <v>20001771</v>
      </c>
      <c r="AH1762" s="11" t="s">
        <v>2673</v>
      </c>
      <c r="AI1762" t="str">
        <f>IF(AH1762="","",VLOOKUP(AH1762,'Сотрудники и ссылки'!A:B,2,0))</f>
        <v>Серолог</v>
      </c>
      <c r="AJ1762">
        <f>IF(AH1762="","",VLOOKUP(AH1762,'Сотрудники и ссылки'!A:C,3,0))</f>
        <v>20001771</v>
      </c>
      <c r="AK1762" s="14">
        <v>45734</v>
      </c>
      <c r="AL1762" s="2">
        <f>IF(AK1762="","",AK1762+VLOOKUP(I1762,'Вид исследования'!B:E,4,0))</f>
        <v>45735</v>
      </c>
      <c r="AM1762" s="2">
        <f>IF(AK1762="","",AK1762+VLOOKUP(I1762,'Вид исследования'!B:F,5,0))</f>
        <v>45735</v>
      </c>
      <c r="AN1762" s="14">
        <v>45734</v>
      </c>
      <c r="AP1762" s="11" t="s">
        <v>189</v>
      </c>
      <c r="AQ1762" t="str">
        <f>IFERROR(IF(L1762="","",VLOOKUP(L1762&amp;I1762,Продукция!A:K,11,0)),"обратитесь к админ справочника")</f>
        <v>согласно рекомендациям производителя теста</v>
      </c>
      <c r="AR1762" s="11" t="s">
        <v>4823</v>
      </c>
      <c r="AS1762" t="str">
        <f>IFERROR(IF(L1762="","",VLOOKUP(L1762&amp;I1762,Продукция!A:J,10,0)),"обратитесь к админ справочника")</f>
        <v>инструкция по применению набора РЗГА Ньюкасла</v>
      </c>
      <c r="AT1762" s="11" t="s">
        <v>4823</v>
      </c>
      <c r="AU1762" s="11" t="s">
        <v>4823</v>
      </c>
      <c r="AV1762" s="11" t="s">
        <v>2673</v>
      </c>
      <c r="AW1762" s="11" t="s">
        <v>4824</v>
      </c>
      <c r="AX1762" s="11" t="s">
        <v>509</v>
      </c>
      <c r="AY1762" s="11" t="s">
        <v>1754</v>
      </c>
      <c r="AZ1762" s="11">
        <v>107</v>
      </c>
      <c r="BA1762" s="11">
        <v>37</v>
      </c>
      <c r="BC1762" s="11" t="s">
        <v>5026</v>
      </c>
    </row>
    <row r="1763" spans="1:55" x14ac:dyDescent="0.25">
      <c r="A1763" t="str">
        <f t="shared" si="33"/>
        <v>С/525Болезнь Ньюкасла уровень антител</v>
      </c>
      <c r="B1763" t="str">
        <f>IF(E1763="","",INDEX(Лаборатории!A:A,MATCH('Производственный контроль'!E1763,Лаборатории!B:B,0)))</f>
        <v xml:space="preserve">КУРИНОЕ ЦАРСТВО АО </v>
      </c>
      <c r="C1763" t="str">
        <f>IF(E1763="","",VLOOKUP(E1763,Лаборатории!B:D,3,0))</f>
        <v>U377_CHL</v>
      </c>
      <c r="D1763" s="12">
        <v>45733</v>
      </c>
      <c r="E1763" s="11" t="s">
        <v>793</v>
      </c>
      <c r="F1763" s="11" t="s">
        <v>371</v>
      </c>
      <c r="G1763" s="11" t="s">
        <v>509</v>
      </c>
      <c r="H1763" s="11" t="s">
        <v>312</v>
      </c>
      <c r="I1763" s="11" t="s">
        <v>3434</v>
      </c>
      <c r="J1763" t="str">
        <f>IF(L1763="","",VLOOKUP(L1763,Продукция!B:D,3,0))</f>
        <v>Биологический_материал</v>
      </c>
      <c r="K1763" t="str">
        <f>IF(L1763="","",VLOOKUP(L1763,Продукция!B:C,2,0))</f>
        <v>Сыворотка крови</v>
      </c>
      <c r="L1763" s="151" t="s">
        <v>302</v>
      </c>
      <c r="M1763">
        <f>IF(L1763="","",VLOOKUP(L1763,Продукция!B:L,11,0))</f>
        <v>0</v>
      </c>
      <c r="N1763" s="11" t="s">
        <v>873</v>
      </c>
      <c r="P1763" s="11" t="s">
        <v>340</v>
      </c>
      <c r="Q1763" s="11" t="s">
        <v>854</v>
      </c>
      <c r="R1763" s="153" t="s">
        <v>5044</v>
      </c>
      <c r="S1763" s="11">
        <v>20</v>
      </c>
      <c r="T1763" s="11" t="s">
        <v>5242</v>
      </c>
      <c r="V1763" s="14">
        <v>45729</v>
      </c>
      <c r="Z1763" s="11" t="s">
        <v>4823</v>
      </c>
      <c r="AA1763" s="15">
        <v>0.55555555555555558</v>
      </c>
      <c r="AB1763" t="str">
        <f>IF(L1763="","",VLOOKUP(L1763&amp;I1763,Продукция!A:I,9,0))</f>
        <v>рекомендация производителя набора</v>
      </c>
      <c r="AC1763" s="14">
        <v>45734</v>
      </c>
      <c r="AD1763" s="11" t="s">
        <v>2673</v>
      </c>
      <c r="AE1763" s="11" t="s">
        <v>4823</v>
      </c>
      <c r="AF1763" t="str">
        <f>IF(AD1763="","",VLOOKUP(AD1763,'Сотрудники и ссылки'!A:B,2,0))</f>
        <v>Серолог</v>
      </c>
      <c r="AG1763">
        <f>IF(AD1763="","",VLOOKUP(AD1763,'Сотрудники и ссылки'!A:C,3,0))</f>
        <v>20001771</v>
      </c>
      <c r="AH1763" s="11" t="s">
        <v>2673</v>
      </c>
      <c r="AI1763" t="str">
        <f>IF(AH1763="","",VLOOKUP(AH1763,'Сотрудники и ссылки'!A:B,2,0))</f>
        <v>Серолог</v>
      </c>
      <c r="AJ1763">
        <f>IF(AH1763="","",VLOOKUP(AH1763,'Сотрудники и ссылки'!A:C,3,0))</f>
        <v>20001771</v>
      </c>
      <c r="AK1763" s="14">
        <v>45734</v>
      </c>
      <c r="AL1763" s="2">
        <f>IF(AK1763="","",AK1763+VLOOKUP(I1763,'Вид исследования'!B:E,4,0))</f>
        <v>45735</v>
      </c>
      <c r="AM1763" s="2">
        <f>IF(AK1763="","",AK1763+VLOOKUP(I1763,'Вид исследования'!B:F,5,0))</f>
        <v>45735</v>
      </c>
      <c r="AN1763" s="14">
        <v>45734</v>
      </c>
      <c r="AP1763" s="11" t="s">
        <v>189</v>
      </c>
      <c r="AQ1763" t="str">
        <f>IFERROR(IF(L1763="","",VLOOKUP(L1763&amp;I1763,Продукция!A:K,11,0)),"обратитесь к админ справочника")</f>
        <v>согласно рекомендациям производителя теста</v>
      </c>
      <c r="AR1763" s="11" t="s">
        <v>4823</v>
      </c>
      <c r="AS1763" t="str">
        <f>IFERROR(IF(L1763="","",VLOOKUP(L1763&amp;I1763,Продукция!A:J,10,0)),"обратитесь к админ справочника")</f>
        <v>инструкция по применению набора РЗГА Ньюкасла</v>
      </c>
      <c r="AT1763" s="11" t="s">
        <v>4823</v>
      </c>
      <c r="AU1763" s="11" t="s">
        <v>4823</v>
      </c>
      <c r="AV1763" s="11" t="s">
        <v>2673</v>
      </c>
      <c r="AW1763" s="11" t="s">
        <v>4824</v>
      </c>
      <c r="AX1763" s="11" t="s">
        <v>509</v>
      </c>
      <c r="AY1763" s="11" t="s">
        <v>1755</v>
      </c>
      <c r="AZ1763" s="11">
        <v>107</v>
      </c>
      <c r="BA1763" s="11">
        <v>37</v>
      </c>
      <c r="BC1763" s="11" t="s">
        <v>5026</v>
      </c>
    </row>
    <row r="1764" spans="1:55" x14ac:dyDescent="0.25">
      <c r="A1764" t="str">
        <f t="shared" si="33"/>
        <v>С/525Болезнь Ньюкасла уровень антител</v>
      </c>
      <c r="B1764" t="str">
        <f>IF(E1764="","",INDEX(Лаборатории!A:A,MATCH('Производственный контроль'!E1764,Лаборатории!B:B,0)))</f>
        <v xml:space="preserve">КУРИНОЕ ЦАРСТВО АО </v>
      </c>
      <c r="C1764" t="str">
        <f>IF(E1764="","",VLOOKUP(E1764,Лаборатории!B:D,3,0))</f>
        <v>U377_CHL</v>
      </c>
      <c r="D1764" s="12">
        <v>45733</v>
      </c>
      <c r="E1764" s="11" t="s">
        <v>793</v>
      </c>
      <c r="F1764" s="11" t="s">
        <v>371</v>
      </c>
      <c r="G1764" s="11" t="s">
        <v>509</v>
      </c>
      <c r="H1764" s="11" t="s">
        <v>312</v>
      </c>
      <c r="I1764" s="11" t="s">
        <v>3434</v>
      </c>
      <c r="J1764" t="str">
        <f>IF(L1764="","",VLOOKUP(L1764,Продукция!B:D,3,0))</f>
        <v>Биологический_материал</v>
      </c>
      <c r="K1764" t="str">
        <f>IF(L1764="","",VLOOKUP(L1764,Продукция!B:C,2,0))</f>
        <v>Сыворотка крови</v>
      </c>
      <c r="L1764" s="151" t="s">
        <v>302</v>
      </c>
      <c r="M1764">
        <f>IF(L1764="","",VLOOKUP(L1764,Продукция!B:L,11,0))</f>
        <v>0</v>
      </c>
      <c r="N1764" s="11" t="s">
        <v>873</v>
      </c>
      <c r="P1764" s="11" t="s">
        <v>340</v>
      </c>
      <c r="Q1764" s="11" t="s">
        <v>854</v>
      </c>
      <c r="R1764" s="153" t="s">
        <v>5045</v>
      </c>
      <c r="S1764" s="11">
        <v>20</v>
      </c>
      <c r="T1764" s="11" t="s">
        <v>5242</v>
      </c>
      <c r="V1764" s="14">
        <v>45728</v>
      </c>
      <c r="Z1764" s="11" t="s">
        <v>4823</v>
      </c>
      <c r="AA1764" s="15">
        <v>0.55555555555555558</v>
      </c>
      <c r="AB1764" t="str">
        <f>IF(L1764="","",VLOOKUP(L1764&amp;I1764,Продукция!A:I,9,0))</f>
        <v>рекомендация производителя набора</v>
      </c>
      <c r="AC1764" s="14">
        <v>45734</v>
      </c>
      <c r="AD1764" s="11" t="s">
        <v>2673</v>
      </c>
      <c r="AE1764" s="11" t="s">
        <v>4823</v>
      </c>
      <c r="AF1764" t="str">
        <f>IF(AD1764="","",VLOOKUP(AD1764,'Сотрудники и ссылки'!A:B,2,0))</f>
        <v>Серолог</v>
      </c>
      <c r="AG1764">
        <f>IF(AD1764="","",VLOOKUP(AD1764,'Сотрудники и ссылки'!A:C,3,0))</f>
        <v>20001771</v>
      </c>
      <c r="AH1764" s="11" t="s">
        <v>2673</v>
      </c>
      <c r="AI1764" t="str">
        <f>IF(AH1764="","",VLOOKUP(AH1764,'Сотрудники и ссылки'!A:B,2,0))</f>
        <v>Серолог</v>
      </c>
      <c r="AJ1764">
        <f>IF(AH1764="","",VLOOKUP(AH1764,'Сотрудники и ссылки'!A:C,3,0))</f>
        <v>20001771</v>
      </c>
      <c r="AK1764" s="14">
        <v>45734</v>
      </c>
      <c r="AL1764" s="2">
        <f>IF(AK1764="","",AK1764+VLOOKUP(I1764,'Вид исследования'!B:E,4,0))</f>
        <v>45735</v>
      </c>
      <c r="AM1764" s="2">
        <f>IF(AK1764="","",AK1764+VLOOKUP(I1764,'Вид исследования'!B:F,5,0))</f>
        <v>45735</v>
      </c>
      <c r="AN1764" s="14">
        <v>45734</v>
      </c>
      <c r="AP1764" s="11" t="s">
        <v>189</v>
      </c>
      <c r="AQ1764" t="str">
        <f>IFERROR(IF(L1764="","",VLOOKUP(L1764&amp;I1764,Продукция!A:K,11,0)),"обратитесь к админ справочника")</f>
        <v>согласно рекомендациям производителя теста</v>
      </c>
      <c r="AR1764" s="11" t="s">
        <v>4823</v>
      </c>
      <c r="AS1764" t="str">
        <f>IFERROR(IF(L1764="","",VLOOKUP(L1764&amp;I1764,Продукция!A:J,10,0)),"обратитесь к админ справочника")</f>
        <v>инструкция по применению набора РЗГА Ньюкасла</v>
      </c>
      <c r="AT1764" s="11" t="s">
        <v>4823</v>
      </c>
      <c r="AU1764" s="11" t="s">
        <v>4823</v>
      </c>
      <c r="AV1764" s="11" t="s">
        <v>2673</v>
      </c>
      <c r="AW1764" s="11" t="s">
        <v>4824</v>
      </c>
      <c r="AX1764" s="11" t="s">
        <v>509</v>
      </c>
      <c r="AY1764" s="11" t="s">
        <v>1756</v>
      </c>
      <c r="AZ1764" s="11">
        <v>107</v>
      </c>
      <c r="BA1764" s="11">
        <v>36</v>
      </c>
      <c r="BC1764" s="11" t="s">
        <v>5026</v>
      </c>
    </row>
    <row r="1765" spans="1:55" x14ac:dyDescent="0.25">
      <c r="A1765" t="str">
        <f t="shared" si="33"/>
        <v>С/525Болезнь Ньюкасла уровень антител</v>
      </c>
      <c r="B1765" t="str">
        <f>IF(E1765="","",INDEX(Лаборатории!A:A,MATCH('Производственный контроль'!E1765,Лаборатории!B:B,0)))</f>
        <v xml:space="preserve">КУРИНОЕ ЦАРСТВО АО </v>
      </c>
      <c r="C1765" t="str">
        <f>IF(E1765="","",VLOOKUP(E1765,Лаборатории!B:D,3,0))</f>
        <v>U377_CHL</v>
      </c>
      <c r="D1765" s="12">
        <v>45733</v>
      </c>
      <c r="E1765" s="11" t="s">
        <v>793</v>
      </c>
      <c r="F1765" s="11" t="s">
        <v>371</v>
      </c>
      <c r="G1765" s="11" t="s">
        <v>509</v>
      </c>
      <c r="H1765" s="11" t="s">
        <v>312</v>
      </c>
      <c r="I1765" s="11" t="s">
        <v>3434</v>
      </c>
      <c r="J1765" t="str">
        <f>IF(L1765="","",VLOOKUP(L1765,Продукция!B:D,3,0))</f>
        <v>Биологический_материал</v>
      </c>
      <c r="K1765" t="str">
        <f>IF(L1765="","",VLOOKUP(L1765,Продукция!B:C,2,0))</f>
        <v>Сыворотка крови</v>
      </c>
      <c r="L1765" s="151" t="s">
        <v>302</v>
      </c>
      <c r="M1765">
        <f>IF(L1765="","",VLOOKUP(L1765,Продукция!B:L,11,0))</f>
        <v>0</v>
      </c>
      <c r="N1765" s="11" t="s">
        <v>873</v>
      </c>
      <c r="P1765" s="11" t="s">
        <v>340</v>
      </c>
      <c r="Q1765" s="11" t="s">
        <v>854</v>
      </c>
      <c r="R1765" s="153" t="s">
        <v>5046</v>
      </c>
      <c r="S1765" s="11">
        <v>20</v>
      </c>
      <c r="T1765" s="11" t="s">
        <v>5242</v>
      </c>
      <c r="V1765" s="14">
        <v>45728</v>
      </c>
      <c r="Z1765" s="11" t="s">
        <v>4823</v>
      </c>
      <c r="AA1765" s="15">
        <v>0.55555555555555558</v>
      </c>
      <c r="AB1765" t="str">
        <f>IF(L1765="","",VLOOKUP(L1765&amp;I1765,Продукция!A:I,9,0))</f>
        <v>рекомендация производителя набора</v>
      </c>
      <c r="AC1765" s="14">
        <v>45734</v>
      </c>
      <c r="AD1765" s="11" t="s">
        <v>2673</v>
      </c>
      <c r="AE1765" s="11" t="s">
        <v>4823</v>
      </c>
      <c r="AF1765" t="str">
        <f>IF(AD1765="","",VLOOKUP(AD1765,'Сотрудники и ссылки'!A:B,2,0))</f>
        <v>Серолог</v>
      </c>
      <c r="AG1765">
        <f>IF(AD1765="","",VLOOKUP(AD1765,'Сотрудники и ссылки'!A:C,3,0))</f>
        <v>20001771</v>
      </c>
      <c r="AH1765" s="11" t="s">
        <v>2673</v>
      </c>
      <c r="AI1765" t="str">
        <f>IF(AH1765="","",VLOOKUP(AH1765,'Сотрудники и ссылки'!A:B,2,0))</f>
        <v>Серолог</v>
      </c>
      <c r="AJ1765">
        <f>IF(AH1765="","",VLOOKUP(AH1765,'Сотрудники и ссылки'!A:C,3,0))</f>
        <v>20001771</v>
      </c>
      <c r="AK1765" s="14">
        <v>45734</v>
      </c>
      <c r="AL1765" s="2">
        <f>IF(AK1765="","",AK1765+VLOOKUP(I1765,'Вид исследования'!B:E,4,0))</f>
        <v>45735</v>
      </c>
      <c r="AM1765" s="2">
        <f>IF(AK1765="","",AK1765+VLOOKUP(I1765,'Вид исследования'!B:F,5,0))</f>
        <v>45735</v>
      </c>
      <c r="AN1765" s="14">
        <v>45734</v>
      </c>
      <c r="AP1765" s="11" t="s">
        <v>189</v>
      </c>
      <c r="AQ1765" t="str">
        <f>IFERROR(IF(L1765="","",VLOOKUP(L1765&amp;I1765,Продукция!A:K,11,0)),"обратитесь к админ справочника")</f>
        <v>согласно рекомендациям производителя теста</v>
      </c>
      <c r="AR1765" s="11" t="s">
        <v>4823</v>
      </c>
      <c r="AS1765" t="str">
        <f>IFERROR(IF(L1765="","",VLOOKUP(L1765&amp;I1765,Продукция!A:J,10,0)),"обратитесь к админ справочника")</f>
        <v>инструкция по применению набора РЗГА Ньюкасла</v>
      </c>
      <c r="AT1765" s="11" t="s">
        <v>4823</v>
      </c>
      <c r="AU1765" s="11" t="s">
        <v>4823</v>
      </c>
      <c r="AV1765" s="11" t="s">
        <v>2673</v>
      </c>
      <c r="AW1765" s="11" t="s">
        <v>4824</v>
      </c>
      <c r="AX1765" s="11" t="s">
        <v>509</v>
      </c>
      <c r="AY1765" s="11" t="s">
        <v>1757</v>
      </c>
      <c r="AZ1765" s="11">
        <v>107</v>
      </c>
      <c r="BA1765" s="11">
        <v>36</v>
      </c>
      <c r="BC1765" s="11" t="s">
        <v>5026</v>
      </c>
    </row>
    <row r="1766" spans="1:55" x14ac:dyDescent="0.25">
      <c r="A1766" t="str">
        <f t="shared" si="33"/>
        <v>С/525Болезнь Ньюкасла уровень антител</v>
      </c>
      <c r="B1766" t="str">
        <f>IF(E1766="","",INDEX(Лаборатории!A:A,MATCH('Производственный контроль'!E1766,Лаборатории!B:B,0)))</f>
        <v xml:space="preserve">КУРИНОЕ ЦАРСТВО АО </v>
      </c>
      <c r="C1766" t="str">
        <f>IF(E1766="","",VLOOKUP(E1766,Лаборатории!B:D,3,0))</f>
        <v>U377_CHL</v>
      </c>
      <c r="D1766" s="12">
        <v>45733</v>
      </c>
      <c r="E1766" s="11" t="s">
        <v>793</v>
      </c>
      <c r="F1766" s="11" t="s">
        <v>371</v>
      </c>
      <c r="G1766" s="11" t="s">
        <v>509</v>
      </c>
      <c r="H1766" s="11" t="s">
        <v>312</v>
      </c>
      <c r="I1766" s="11" t="s">
        <v>3434</v>
      </c>
      <c r="J1766" t="str">
        <f>IF(L1766="","",VLOOKUP(L1766,Продукция!B:D,3,0))</f>
        <v>Биологический_материал</v>
      </c>
      <c r="K1766" t="str">
        <f>IF(L1766="","",VLOOKUP(L1766,Продукция!B:C,2,0))</f>
        <v>Сыворотка крови</v>
      </c>
      <c r="L1766" s="151" t="s">
        <v>302</v>
      </c>
      <c r="M1766">
        <f>IF(L1766="","",VLOOKUP(L1766,Продукция!B:L,11,0))</f>
        <v>0</v>
      </c>
      <c r="N1766" s="11" t="s">
        <v>873</v>
      </c>
      <c r="P1766" s="11" t="s">
        <v>340</v>
      </c>
      <c r="Q1766" s="11" t="s">
        <v>854</v>
      </c>
      <c r="R1766" s="153" t="s">
        <v>5239</v>
      </c>
      <c r="S1766" s="11">
        <v>20</v>
      </c>
      <c r="T1766" s="11" t="s">
        <v>5242</v>
      </c>
      <c r="V1766" s="14">
        <v>45729</v>
      </c>
      <c r="Z1766" s="11" t="s">
        <v>4823</v>
      </c>
      <c r="AA1766" s="15">
        <v>0.55555555555555558</v>
      </c>
      <c r="AB1766" t="str">
        <f>IF(L1766="","",VLOOKUP(L1766&amp;I1766,Продукция!A:I,9,0))</f>
        <v>рекомендация производителя набора</v>
      </c>
      <c r="AC1766" s="14">
        <v>45734</v>
      </c>
      <c r="AD1766" s="11" t="s">
        <v>2673</v>
      </c>
      <c r="AE1766" s="11" t="s">
        <v>4823</v>
      </c>
      <c r="AF1766" t="str">
        <f>IF(AD1766="","",VLOOKUP(AD1766,'Сотрудники и ссылки'!A:B,2,0))</f>
        <v>Серолог</v>
      </c>
      <c r="AG1766">
        <f>IF(AD1766="","",VLOOKUP(AD1766,'Сотрудники и ссылки'!A:C,3,0))</f>
        <v>20001771</v>
      </c>
      <c r="AH1766" s="11" t="s">
        <v>2673</v>
      </c>
      <c r="AI1766" t="str">
        <f>IF(AH1766="","",VLOOKUP(AH1766,'Сотрудники и ссылки'!A:B,2,0))</f>
        <v>Серолог</v>
      </c>
      <c r="AJ1766">
        <f>IF(AH1766="","",VLOOKUP(AH1766,'Сотрудники и ссылки'!A:C,3,0))</f>
        <v>20001771</v>
      </c>
      <c r="AK1766" s="14">
        <v>45734</v>
      </c>
      <c r="AL1766" s="2">
        <f>IF(AK1766="","",AK1766+VLOOKUP(I1766,'Вид исследования'!B:E,4,0))</f>
        <v>45735</v>
      </c>
      <c r="AM1766" s="2">
        <f>IF(AK1766="","",AK1766+VLOOKUP(I1766,'Вид исследования'!B:F,5,0))</f>
        <v>45735</v>
      </c>
      <c r="AN1766" s="14">
        <v>45734</v>
      </c>
      <c r="AP1766" s="11" t="s">
        <v>189</v>
      </c>
      <c r="AQ1766" t="str">
        <f>IFERROR(IF(L1766="","",VLOOKUP(L1766&amp;I1766,Продукция!A:K,11,0)),"обратитесь к админ справочника")</f>
        <v>согласно рекомендациям производителя теста</v>
      </c>
      <c r="AR1766" s="11" t="s">
        <v>4823</v>
      </c>
      <c r="AS1766" t="str">
        <f>IFERROR(IF(L1766="","",VLOOKUP(L1766&amp;I1766,Продукция!A:J,10,0)),"обратитесь к админ справочника")</f>
        <v>инструкция по применению набора РЗГА Ньюкасла</v>
      </c>
      <c r="AT1766" s="11" t="s">
        <v>4823</v>
      </c>
      <c r="AU1766" s="11" t="s">
        <v>4823</v>
      </c>
      <c r="AV1766" s="11" t="s">
        <v>2673</v>
      </c>
      <c r="AW1766" s="11" t="s">
        <v>4824</v>
      </c>
      <c r="AX1766" s="11" t="s">
        <v>509</v>
      </c>
      <c r="AY1766" s="11" t="s">
        <v>1758</v>
      </c>
      <c r="AZ1766" s="11">
        <v>107</v>
      </c>
      <c r="BA1766" s="11">
        <v>37</v>
      </c>
      <c r="BC1766" s="11" t="s">
        <v>5026</v>
      </c>
    </row>
    <row r="1767" spans="1:55" x14ac:dyDescent="0.25">
      <c r="A1767" t="str">
        <f t="shared" si="33"/>
        <v>С/525Болезнь Ньюкасла уровень антител</v>
      </c>
      <c r="B1767" t="str">
        <f>IF(E1767="","",INDEX(Лаборатории!A:A,MATCH('Производственный контроль'!E1767,Лаборатории!B:B,0)))</f>
        <v xml:space="preserve">КУРИНОЕ ЦАРСТВО АО </v>
      </c>
      <c r="C1767" t="str">
        <f>IF(E1767="","",VLOOKUP(E1767,Лаборатории!B:D,3,0))</f>
        <v>U377_CHL</v>
      </c>
      <c r="D1767" s="12">
        <v>45733</v>
      </c>
      <c r="E1767" s="11" t="s">
        <v>793</v>
      </c>
      <c r="F1767" s="11" t="s">
        <v>371</v>
      </c>
      <c r="G1767" s="11" t="s">
        <v>509</v>
      </c>
      <c r="H1767" s="11" t="s">
        <v>312</v>
      </c>
      <c r="I1767" s="11" t="s">
        <v>3434</v>
      </c>
      <c r="J1767" t="str">
        <f>IF(L1767="","",VLOOKUP(L1767,Продукция!B:D,3,0))</f>
        <v>Биологический_материал</v>
      </c>
      <c r="K1767" t="str">
        <f>IF(L1767="","",VLOOKUP(L1767,Продукция!B:C,2,0))</f>
        <v>Сыворотка крови</v>
      </c>
      <c r="L1767" s="151" t="s">
        <v>302</v>
      </c>
      <c r="M1767">
        <f>IF(L1767="","",VLOOKUP(L1767,Продукция!B:L,11,0))</f>
        <v>0</v>
      </c>
      <c r="N1767" s="11" t="s">
        <v>873</v>
      </c>
      <c r="P1767" s="11" t="s">
        <v>340</v>
      </c>
      <c r="Q1767" s="11" t="s">
        <v>854</v>
      </c>
      <c r="R1767" s="153" t="s">
        <v>5047</v>
      </c>
      <c r="S1767" s="11">
        <v>20</v>
      </c>
      <c r="T1767" s="11" t="s">
        <v>5242</v>
      </c>
      <c r="V1767" s="14">
        <v>45729</v>
      </c>
      <c r="Z1767" s="11" t="s">
        <v>4823</v>
      </c>
      <c r="AA1767" s="15">
        <v>0.55555555555555558</v>
      </c>
      <c r="AB1767" t="str">
        <f>IF(L1767="","",VLOOKUP(L1767&amp;I1767,Продукция!A:I,9,0))</f>
        <v>рекомендация производителя набора</v>
      </c>
      <c r="AC1767" s="14">
        <v>45734</v>
      </c>
      <c r="AD1767" s="11" t="s">
        <v>2673</v>
      </c>
      <c r="AE1767" s="11" t="s">
        <v>4823</v>
      </c>
      <c r="AF1767" t="str">
        <f>IF(AD1767="","",VLOOKUP(AD1767,'Сотрудники и ссылки'!A:B,2,0))</f>
        <v>Серолог</v>
      </c>
      <c r="AG1767">
        <f>IF(AD1767="","",VLOOKUP(AD1767,'Сотрудники и ссылки'!A:C,3,0))</f>
        <v>20001771</v>
      </c>
      <c r="AH1767" s="11" t="s">
        <v>2673</v>
      </c>
      <c r="AI1767" t="str">
        <f>IF(AH1767="","",VLOOKUP(AH1767,'Сотрудники и ссылки'!A:B,2,0))</f>
        <v>Серолог</v>
      </c>
      <c r="AJ1767">
        <f>IF(AH1767="","",VLOOKUP(AH1767,'Сотрудники и ссылки'!A:C,3,0))</f>
        <v>20001771</v>
      </c>
      <c r="AK1767" s="14">
        <v>45734</v>
      </c>
      <c r="AL1767" s="2">
        <f>IF(AK1767="","",AK1767+VLOOKUP(I1767,'Вид исследования'!B:E,4,0))</f>
        <v>45735</v>
      </c>
      <c r="AM1767" s="2">
        <f>IF(AK1767="","",AK1767+VLOOKUP(I1767,'Вид исследования'!B:F,5,0))</f>
        <v>45735</v>
      </c>
      <c r="AN1767" s="14">
        <v>45734</v>
      </c>
      <c r="AP1767" s="11" t="s">
        <v>189</v>
      </c>
      <c r="AQ1767" t="str">
        <f>IFERROR(IF(L1767="","",VLOOKUP(L1767&amp;I1767,Продукция!A:K,11,0)),"обратитесь к админ справочника")</f>
        <v>согласно рекомендациям производителя теста</v>
      </c>
      <c r="AR1767" s="11" t="s">
        <v>4823</v>
      </c>
      <c r="AS1767" t="str">
        <f>IFERROR(IF(L1767="","",VLOOKUP(L1767&amp;I1767,Продукция!A:J,10,0)),"обратитесь к админ справочника")</f>
        <v>инструкция по применению набора РЗГА Ньюкасла</v>
      </c>
      <c r="AT1767" s="11" t="s">
        <v>4823</v>
      </c>
      <c r="AU1767" s="11" t="s">
        <v>4823</v>
      </c>
      <c r="AV1767" s="11" t="s">
        <v>2673</v>
      </c>
      <c r="AW1767" s="11" t="s">
        <v>4824</v>
      </c>
      <c r="AX1767" s="11" t="s">
        <v>509</v>
      </c>
      <c r="AY1767" s="11" t="s">
        <v>1759</v>
      </c>
      <c r="AZ1767" s="11">
        <v>107</v>
      </c>
      <c r="BA1767" s="11">
        <v>37</v>
      </c>
      <c r="BC1767" s="11" t="s">
        <v>5026</v>
      </c>
    </row>
    <row r="1768" spans="1:55" x14ac:dyDescent="0.25">
      <c r="A1768" t="str">
        <f t="shared" si="33"/>
        <v>С/525Болезнь Ньюкасла уровень антител</v>
      </c>
      <c r="B1768" t="str">
        <f>IF(E1768="","",INDEX(Лаборатории!A:A,MATCH('Производственный контроль'!E1768,Лаборатории!B:B,0)))</f>
        <v xml:space="preserve">КУРИНОЕ ЦАРСТВО АО </v>
      </c>
      <c r="C1768" t="str">
        <f>IF(E1768="","",VLOOKUP(E1768,Лаборатории!B:D,3,0))</f>
        <v>U377_CHL</v>
      </c>
      <c r="D1768" s="12">
        <v>45733</v>
      </c>
      <c r="E1768" s="11" t="s">
        <v>793</v>
      </c>
      <c r="F1768" s="11" t="s">
        <v>371</v>
      </c>
      <c r="G1768" s="11" t="s">
        <v>509</v>
      </c>
      <c r="H1768" s="11" t="s">
        <v>312</v>
      </c>
      <c r="I1768" s="11" t="s">
        <v>3434</v>
      </c>
      <c r="J1768" t="str">
        <f>IF(L1768="","",VLOOKUP(L1768,Продукция!B:D,3,0))</f>
        <v>Биологический_материал</v>
      </c>
      <c r="K1768" t="str">
        <f>IF(L1768="","",VLOOKUP(L1768,Продукция!B:C,2,0))</f>
        <v>Сыворотка крови</v>
      </c>
      <c r="L1768" s="151" t="s">
        <v>302</v>
      </c>
      <c r="M1768">
        <f>IF(L1768="","",VLOOKUP(L1768,Продукция!B:L,11,0))</f>
        <v>0</v>
      </c>
      <c r="N1768" s="11" t="s">
        <v>873</v>
      </c>
      <c r="P1768" s="11" t="s">
        <v>340</v>
      </c>
      <c r="Q1768" s="11" t="s">
        <v>854</v>
      </c>
      <c r="R1768" s="153" t="s">
        <v>5048</v>
      </c>
      <c r="S1768" s="11">
        <v>20</v>
      </c>
      <c r="T1768" s="11" t="s">
        <v>5242</v>
      </c>
      <c r="V1768" s="14">
        <v>45728</v>
      </c>
      <c r="Z1768" s="11" t="s">
        <v>4823</v>
      </c>
      <c r="AA1768" s="15">
        <v>0.55555555555555558</v>
      </c>
      <c r="AB1768" t="str">
        <f>IF(L1768="","",VLOOKUP(L1768&amp;I1768,Продукция!A:I,9,0))</f>
        <v>рекомендация производителя набора</v>
      </c>
      <c r="AC1768" s="14">
        <v>45734</v>
      </c>
      <c r="AD1768" s="11" t="s">
        <v>2673</v>
      </c>
      <c r="AE1768" s="11" t="s">
        <v>4823</v>
      </c>
      <c r="AF1768" t="str">
        <f>IF(AD1768="","",VLOOKUP(AD1768,'Сотрудники и ссылки'!A:B,2,0))</f>
        <v>Серолог</v>
      </c>
      <c r="AG1768">
        <f>IF(AD1768="","",VLOOKUP(AD1768,'Сотрудники и ссылки'!A:C,3,0))</f>
        <v>20001771</v>
      </c>
      <c r="AH1768" s="11" t="s">
        <v>2673</v>
      </c>
      <c r="AI1768" t="str">
        <f>IF(AH1768="","",VLOOKUP(AH1768,'Сотрудники и ссылки'!A:B,2,0))</f>
        <v>Серолог</v>
      </c>
      <c r="AJ1768">
        <f>IF(AH1768="","",VLOOKUP(AH1768,'Сотрудники и ссылки'!A:C,3,0))</f>
        <v>20001771</v>
      </c>
      <c r="AK1768" s="14">
        <v>45734</v>
      </c>
      <c r="AL1768" s="2">
        <f>IF(AK1768="","",AK1768+VLOOKUP(I1768,'Вид исследования'!B:E,4,0))</f>
        <v>45735</v>
      </c>
      <c r="AM1768" s="2">
        <f>IF(AK1768="","",AK1768+VLOOKUP(I1768,'Вид исследования'!B:F,5,0))</f>
        <v>45735</v>
      </c>
      <c r="AN1768" s="14">
        <v>45734</v>
      </c>
      <c r="AP1768" s="11" t="s">
        <v>189</v>
      </c>
      <c r="AQ1768" t="str">
        <f>IFERROR(IF(L1768="","",VLOOKUP(L1768&amp;I1768,Продукция!A:K,11,0)),"обратитесь к админ справочника")</f>
        <v>согласно рекомендациям производителя теста</v>
      </c>
      <c r="AR1768" s="11" t="s">
        <v>4823</v>
      </c>
      <c r="AS1768" t="str">
        <f>IFERROR(IF(L1768="","",VLOOKUP(L1768&amp;I1768,Продукция!A:J,10,0)),"обратитесь к админ справочника")</f>
        <v>инструкция по применению набора РЗГА Ньюкасла</v>
      </c>
      <c r="AT1768" s="11" t="s">
        <v>4823</v>
      </c>
      <c r="AU1768" s="11" t="s">
        <v>4823</v>
      </c>
      <c r="AV1768" s="11" t="s">
        <v>2673</v>
      </c>
      <c r="AW1768" s="11" t="s">
        <v>4824</v>
      </c>
      <c r="AX1768" s="11" t="s">
        <v>509</v>
      </c>
      <c r="AY1768" s="11" t="s">
        <v>1760</v>
      </c>
      <c r="AZ1768" s="11">
        <v>107</v>
      </c>
      <c r="BA1768" s="11">
        <v>36</v>
      </c>
      <c r="BC1768" s="11" t="s">
        <v>5026</v>
      </c>
    </row>
    <row r="1769" spans="1:55" x14ac:dyDescent="0.25">
      <c r="A1769" t="str">
        <f t="shared" si="33"/>
        <v>С/525Болезнь Ньюкасла уровень антител</v>
      </c>
      <c r="B1769" t="str">
        <f>IF(E1769="","",INDEX(Лаборатории!A:A,MATCH('Производственный контроль'!E1769,Лаборатории!B:B,0)))</f>
        <v xml:space="preserve">КУРИНОЕ ЦАРСТВО АО </v>
      </c>
      <c r="C1769" t="str">
        <f>IF(E1769="","",VLOOKUP(E1769,Лаборатории!B:D,3,0))</f>
        <v>U377_CHL</v>
      </c>
      <c r="D1769" s="12">
        <v>45733</v>
      </c>
      <c r="E1769" s="11" t="s">
        <v>793</v>
      </c>
      <c r="F1769" s="11" t="s">
        <v>371</v>
      </c>
      <c r="G1769" s="11" t="s">
        <v>509</v>
      </c>
      <c r="H1769" s="11" t="s">
        <v>312</v>
      </c>
      <c r="I1769" s="11" t="s">
        <v>3434</v>
      </c>
      <c r="J1769" t="str">
        <f>IF(L1769="","",VLOOKUP(L1769,Продукция!B:D,3,0))</f>
        <v>Биологический_материал</v>
      </c>
      <c r="K1769" t="str">
        <f>IF(L1769="","",VLOOKUP(L1769,Продукция!B:C,2,0))</f>
        <v>Сыворотка крови</v>
      </c>
      <c r="L1769" s="151" t="s">
        <v>302</v>
      </c>
      <c r="M1769">
        <f>IF(L1769="","",VLOOKUP(L1769,Продукция!B:L,11,0))</f>
        <v>0</v>
      </c>
      <c r="N1769" s="11" t="s">
        <v>873</v>
      </c>
      <c r="P1769" s="11" t="s">
        <v>340</v>
      </c>
      <c r="Q1769" s="11" t="s">
        <v>854</v>
      </c>
      <c r="R1769" s="153" t="s">
        <v>5049</v>
      </c>
      <c r="S1769" s="11">
        <v>20</v>
      </c>
      <c r="T1769" s="11" t="s">
        <v>5242</v>
      </c>
      <c r="V1769" s="14">
        <v>45728</v>
      </c>
      <c r="Z1769" s="11" t="s">
        <v>4823</v>
      </c>
      <c r="AA1769" s="15">
        <v>0.55555555555555558</v>
      </c>
      <c r="AB1769" t="str">
        <f>IF(L1769="","",VLOOKUP(L1769&amp;I1769,Продукция!A:I,9,0))</f>
        <v>рекомендация производителя набора</v>
      </c>
      <c r="AC1769" s="14">
        <v>45734</v>
      </c>
      <c r="AD1769" s="11" t="s">
        <v>2673</v>
      </c>
      <c r="AE1769" s="11" t="s">
        <v>4823</v>
      </c>
      <c r="AF1769" t="str">
        <f>IF(AD1769="","",VLOOKUP(AD1769,'Сотрудники и ссылки'!A:B,2,0))</f>
        <v>Серолог</v>
      </c>
      <c r="AG1769">
        <f>IF(AD1769="","",VLOOKUP(AD1769,'Сотрудники и ссылки'!A:C,3,0))</f>
        <v>20001771</v>
      </c>
      <c r="AH1769" s="11" t="s">
        <v>2673</v>
      </c>
      <c r="AI1769" t="str">
        <f>IF(AH1769="","",VLOOKUP(AH1769,'Сотрудники и ссылки'!A:B,2,0))</f>
        <v>Серолог</v>
      </c>
      <c r="AJ1769">
        <f>IF(AH1769="","",VLOOKUP(AH1769,'Сотрудники и ссылки'!A:C,3,0))</f>
        <v>20001771</v>
      </c>
      <c r="AK1769" s="14">
        <v>45734</v>
      </c>
      <c r="AL1769" s="2">
        <f>IF(AK1769="","",AK1769+VLOOKUP(I1769,'Вид исследования'!B:E,4,0))</f>
        <v>45735</v>
      </c>
      <c r="AM1769" s="2">
        <f>IF(AK1769="","",AK1769+VLOOKUP(I1769,'Вид исследования'!B:F,5,0))</f>
        <v>45735</v>
      </c>
      <c r="AN1769" s="14">
        <v>45734</v>
      </c>
      <c r="AP1769" s="11" t="s">
        <v>189</v>
      </c>
      <c r="AQ1769" t="str">
        <f>IFERROR(IF(L1769="","",VLOOKUP(L1769&amp;I1769,Продукция!A:K,11,0)),"обратитесь к админ справочника")</f>
        <v>согласно рекомендациям производителя теста</v>
      </c>
      <c r="AR1769" s="11" t="s">
        <v>4823</v>
      </c>
      <c r="AS1769" t="str">
        <f>IFERROR(IF(L1769="","",VLOOKUP(L1769&amp;I1769,Продукция!A:J,10,0)),"обратитесь к админ справочника")</f>
        <v>инструкция по применению набора РЗГА Ньюкасла</v>
      </c>
      <c r="AT1769" s="11" t="s">
        <v>4823</v>
      </c>
      <c r="AU1769" s="11" t="s">
        <v>4823</v>
      </c>
      <c r="AV1769" s="11" t="s">
        <v>2673</v>
      </c>
      <c r="AW1769" s="11" t="s">
        <v>4824</v>
      </c>
      <c r="AX1769" s="11" t="s">
        <v>509</v>
      </c>
      <c r="AY1769" s="11" t="s">
        <v>1761</v>
      </c>
      <c r="AZ1769" s="11">
        <v>107</v>
      </c>
      <c r="BA1769" s="11">
        <v>36</v>
      </c>
      <c r="BC1769" s="11" t="s">
        <v>5026</v>
      </c>
    </row>
    <row r="1770" spans="1:55" x14ac:dyDescent="0.25">
      <c r="A1770" t="str">
        <f t="shared" si="33"/>
        <v>С/525Вирус гриппа птиц подтипа H9 уровень антител (ВНИИЗЖ)</v>
      </c>
      <c r="B1770" t="str">
        <f>IF(E1770="","",INDEX(Лаборатории!A:A,MATCH('Производственный контроль'!E1770,Лаборатории!B:B,0)))</f>
        <v xml:space="preserve">КУРИНОЕ ЦАРСТВО АО </v>
      </c>
      <c r="C1770" t="str">
        <f>IF(E1770="","",VLOOKUP(E1770,Лаборатории!B:D,3,0))</f>
        <v>U377_CHL</v>
      </c>
      <c r="D1770" s="12">
        <v>45733</v>
      </c>
      <c r="E1770" s="11" t="s">
        <v>793</v>
      </c>
      <c r="F1770" s="11" t="s">
        <v>371</v>
      </c>
      <c r="G1770" s="11" t="s">
        <v>509</v>
      </c>
      <c r="H1770" s="11" t="s">
        <v>312</v>
      </c>
      <c r="I1770" s="11" t="s">
        <v>3435</v>
      </c>
      <c r="J1770" t="str">
        <f>IF(L1770="","",VLOOKUP(L1770,Продукция!B:D,3,0))</f>
        <v>Биологический_материал</v>
      </c>
      <c r="K1770" t="str">
        <f>IF(L1770="","",VLOOKUP(L1770,Продукция!B:C,2,0))</f>
        <v>Сыворотка крови</v>
      </c>
      <c r="L1770" s="151" t="s">
        <v>302</v>
      </c>
      <c r="M1770">
        <f>IF(L1770="","",VLOOKUP(L1770,Продукция!B:L,11,0))</f>
        <v>0</v>
      </c>
      <c r="N1770" s="11" t="s">
        <v>873</v>
      </c>
      <c r="P1770" s="11" t="s">
        <v>340</v>
      </c>
      <c r="Q1770" s="11" t="s">
        <v>854</v>
      </c>
      <c r="R1770" s="153" t="s">
        <v>5043</v>
      </c>
      <c r="S1770" s="11">
        <v>20</v>
      </c>
      <c r="T1770" s="11" t="s">
        <v>5242</v>
      </c>
      <c r="V1770" s="14">
        <v>45729</v>
      </c>
      <c r="Z1770" s="11" t="s">
        <v>4823</v>
      </c>
      <c r="AA1770" s="15">
        <v>0.55555555555555558</v>
      </c>
      <c r="AB1770" t="str">
        <f>IF(L1770="","",VLOOKUP(L1770&amp;I1770,Продукция!A:I,9,0))</f>
        <v>рекомендация производителя набора</v>
      </c>
      <c r="AC1770" s="14">
        <v>45735</v>
      </c>
      <c r="AD1770" s="11" t="s">
        <v>2673</v>
      </c>
      <c r="AE1770" s="11" t="s">
        <v>4823</v>
      </c>
      <c r="AF1770" t="str">
        <f>IF(AD1770="","",VLOOKUP(AD1770,'Сотрудники и ссылки'!A:B,2,0))</f>
        <v>Серолог</v>
      </c>
      <c r="AG1770">
        <f>IF(AD1770="","",VLOOKUP(AD1770,'Сотрудники и ссылки'!A:C,3,0))</f>
        <v>20001771</v>
      </c>
      <c r="AH1770" s="11" t="s">
        <v>2673</v>
      </c>
      <c r="AI1770" t="str">
        <f>IF(AH1770="","",VLOOKUP(AH1770,'Сотрудники и ссылки'!A:B,2,0))</f>
        <v>Серолог</v>
      </c>
      <c r="AJ1770">
        <f>IF(AH1770="","",VLOOKUP(AH1770,'Сотрудники и ссылки'!A:C,3,0))</f>
        <v>20001771</v>
      </c>
      <c r="AK1770" s="14">
        <v>45735</v>
      </c>
      <c r="AL1770" s="2">
        <f>IF(AK1770="","",AK1770+VLOOKUP(I1770,'Вид исследования'!B:E,4,0))</f>
        <v>45736</v>
      </c>
      <c r="AM1770" s="2">
        <f>IF(AK1770="","",AK1770+VLOOKUP(I1770,'Вид исследования'!B:F,5,0))</f>
        <v>45736</v>
      </c>
      <c r="AN1770" s="14">
        <v>45735</v>
      </c>
      <c r="AP1770" s="11" t="s">
        <v>189</v>
      </c>
      <c r="AQ1770" t="str">
        <f>IFERROR(IF(L1770="","",VLOOKUP(L1770&amp;I1770,Продукция!A:K,11,0)),"обратитесь к админ справочника")</f>
        <v>согласно рекомендациям производителя теста</v>
      </c>
      <c r="AR1770" s="11" t="s">
        <v>4823</v>
      </c>
      <c r="AS1770" t="str">
        <f>IFERROR(IF(L1770="","",VLOOKUP(L1770&amp;I1770,Продукция!A:J,10,0)),"обратитесь к админ справочника")</f>
        <v>инструкция по применению набора AI, Н9</v>
      </c>
      <c r="AT1770" s="11" t="s">
        <v>4823</v>
      </c>
      <c r="AU1770" s="11" t="s">
        <v>4823</v>
      </c>
      <c r="AV1770" s="11" t="s">
        <v>2673</v>
      </c>
      <c r="AW1770" s="11" t="s">
        <v>4824</v>
      </c>
      <c r="AX1770" s="11" t="s">
        <v>509</v>
      </c>
      <c r="AY1770" s="11" t="s">
        <v>1754</v>
      </c>
      <c r="AZ1770" s="11">
        <v>107</v>
      </c>
      <c r="BA1770" s="11">
        <v>37</v>
      </c>
      <c r="BC1770" s="11" t="s">
        <v>5026</v>
      </c>
    </row>
    <row r="1771" spans="1:55" x14ac:dyDescent="0.25">
      <c r="A1771" t="str">
        <f t="shared" si="33"/>
        <v>С/525Вирус гриппа птиц подтипа H9 уровень антител (ВНИИЗЖ)</v>
      </c>
      <c r="B1771" t="str">
        <f>IF(E1771="","",INDEX(Лаборатории!A:A,MATCH('Производственный контроль'!E1771,Лаборатории!B:B,0)))</f>
        <v xml:space="preserve">КУРИНОЕ ЦАРСТВО АО </v>
      </c>
      <c r="C1771" t="str">
        <f>IF(E1771="","",VLOOKUP(E1771,Лаборатории!B:D,3,0))</f>
        <v>U377_CHL</v>
      </c>
      <c r="D1771" s="12">
        <v>45733</v>
      </c>
      <c r="E1771" s="11" t="s">
        <v>793</v>
      </c>
      <c r="F1771" s="11" t="s">
        <v>371</v>
      </c>
      <c r="G1771" s="11" t="s">
        <v>509</v>
      </c>
      <c r="H1771" s="11" t="s">
        <v>312</v>
      </c>
      <c r="I1771" s="11" t="s">
        <v>3435</v>
      </c>
      <c r="J1771" t="str">
        <f>IF(L1771="","",VLOOKUP(L1771,Продукция!B:D,3,0))</f>
        <v>Биологический_материал</v>
      </c>
      <c r="K1771" t="str">
        <f>IF(L1771="","",VLOOKUP(L1771,Продукция!B:C,2,0))</f>
        <v>Сыворотка крови</v>
      </c>
      <c r="L1771" s="151" t="s">
        <v>302</v>
      </c>
      <c r="M1771">
        <f>IF(L1771="","",VLOOKUP(L1771,Продукция!B:L,11,0))</f>
        <v>0</v>
      </c>
      <c r="N1771" s="11" t="s">
        <v>873</v>
      </c>
      <c r="P1771" s="11" t="s">
        <v>340</v>
      </c>
      <c r="Q1771" s="11" t="s">
        <v>854</v>
      </c>
      <c r="R1771" s="153" t="s">
        <v>5044</v>
      </c>
      <c r="S1771" s="11">
        <v>20</v>
      </c>
      <c r="T1771" s="11" t="s">
        <v>5242</v>
      </c>
      <c r="V1771" s="14">
        <v>45729</v>
      </c>
      <c r="Z1771" s="11" t="s">
        <v>4823</v>
      </c>
      <c r="AA1771" s="15">
        <v>0.55555555555555558</v>
      </c>
      <c r="AB1771" t="str">
        <f>IF(L1771="","",VLOOKUP(L1771&amp;I1771,Продукция!A:I,9,0))</f>
        <v>рекомендация производителя набора</v>
      </c>
      <c r="AC1771" s="14">
        <v>45735</v>
      </c>
      <c r="AD1771" s="11" t="s">
        <v>2673</v>
      </c>
      <c r="AE1771" s="11" t="s">
        <v>4823</v>
      </c>
      <c r="AF1771" t="str">
        <f>IF(AD1771="","",VLOOKUP(AD1771,'Сотрудники и ссылки'!A:B,2,0))</f>
        <v>Серолог</v>
      </c>
      <c r="AG1771">
        <f>IF(AD1771="","",VLOOKUP(AD1771,'Сотрудники и ссылки'!A:C,3,0))</f>
        <v>20001771</v>
      </c>
      <c r="AH1771" s="11" t="s">
        <v>2673</v>
      </c>
      <c r="AI1771" t="str">
        <f>IF(AH1771="","",VLOOKUP(AH1771,'Сотрудники и ссылки'!A:B,2,0))</f>
        <v>Серолог</v>
      </c>
      <c r="AJ1771">
        <f>IF(AH1771="","",VLOOKUP(AH1771,'Сотрудники и ссылки'!A:C,3,0))</f>
        <v>20001771</v>
      </c>
      <c r="AK1771" s="14">
        <v>45735</v>
      </c>
      <c r="AL1771" s="2">
        <f>IF(AK1771="","",AK1771+VLOOKUP(I1771,'Вид исследования'!B:E,4,0))</f>
        <v>45736</v>
      </c>
      <c r="AM1771" s="2">
        <f>IF(AK1771="","",AK1771+VLOOKUP(I1771,'Вид исследования'!B:F,5,0))</f>
        <v>45736</v>
      </c>
      <c r="AN1771" s="14">
        <v>45735</v>
      </c>
      <c r="AP1771" s="11" t="s">
        <v>189</v>
      </c>
      <c r="AQ1771" t="str">
        <f>IFERROR(IF(L1771="","",VLOOKUP(L1771&amp;I1771,Продукция!A:K,11,0)),"обратитесь к админ справочника")</f>
        <v>согласно рекомендациям производителя теста</v>
      </c>
      <c r="AR1771" s="11" t="s">
        <v>4823</v>
      </c>
      <c r="AS1771" t="str">
        <f>IFERROR(IF(L1771="","",VLOOKUP(L1771&amp;I1771,Продукция!A:J,10,0)),"обратитесь к админ справочника")</f>
        <v>инструкция по применению набора AI, Н9</v>
      </c>
      <c r="AT1771" s="11" t="s">
        <v>4823</v>
      </c>
      <c r="AU1771" s="11" t="s">
        <v>4823</v>
      </c>
      <c r="AV1771" s="11" t="s">
        <v>2673</v>
      </c>
      <c r="AW1771" s="11" t="s">
        <v>4824</v>
      </c>
      <c r="AX1771" s="11" t="s">
        <v>509</v>
      </c>
      <c r="AY1771" s="11" t="s">
        <v>1755</v>
      </c>
      <c r="AZ1771" s="11">
        <v>107</v>
      </c>
      <c r="BA1771" s="11">
        <v>37</v>
      </c>
      <c r="BC1771" s="11" t="s">
        <v>5026</v>
      </c>
    </row>
    <row r="1772" spans="1:55" x14ac:dyDescent="0.25">
      <c r="A1772" t="str">
        <f t="shared" si="33"/>
        <v>С/525Вирус гриппа птиц подтипа H9 уровень антител (ВНИИЗЖ)</v>
      </c>
      <c r="B1772" t="str">
        <f>IF(E1772="","",INDEX(Лаборатории!A:A,MATCH('Производственный контроль'!E1772,Лаборатории!B:B,0)))</f>
        <v xml:space="preserve">КУРИНОЕ ЦАРСТВО АО </v>
      </c>
      <c r="C1772" t="str">
        <f>IF(E1772="","",VLOOKUP(E1772,Лаборатории!B:D,3,0))</f>
        <v>U377_CHL</v>
      </c>
      <c r="D1772" s="12">
        <v>45733</v>
      </c>
      <c r="E1772" s="11" t="s">
        <v>793</v>
      </c>
      <c r="F1772" s="11" t="s">
        <v>371</v>
      </c>
      <c r="G1772" s="11" t="s">
        <v>509</v>
      </c>
      <c r="H1772" s="11" t="s">
        <v>312</v>
      </c>
      <c r="I1772" s="11" t="s">
        <v>3435</v>
      </c>
      <c r="J1772" t="str">
        <f>IF(L1772="","",VLOOKUP(L1772,Продукция!B:D,3,0))</f>
        <v>Биологический_материал</v>
      </c>
      <c r="K1772" t="str">
        <f>IF(L1772="","",VLOOKUP(L1772,Продукция!B:C,2,0))</f>
        <v>Сыворотка крови</v>
      </c>
      <c r="L1772" s="151" t="s">
        <v>302</v>
      </c>
      <c r="M1772">
        <f>IF(L1772="","",VLOOKUP(L1772,Продукция!B:L,11,0))</f>
        <v>0</v>
      </c>
      <c r="N1772" s="11" t="s">
        <v>873</v>
      </c>
      <c r="P1772" s="11" t="s">
        <v>340</v>
      </c>
      <c r="Q1772" s="11" t="s">
        <v>854</v>
      </c>
      <c r="R1772" s="153" t="s">
        <v>5045</v>
      </c>
      <c r="S1772" s="11">
        <v>20</v>
      </c>
      <c r="T1772" s="11" t="s">
        <v>5242</v>
      </c>
      <c r="V1772" s="14">
        <v>45728</v>
      </c>
      <c r="Z1772" s="11" t="s">
        <v>4823</v>
      </c>
      <c r="AA1772" s="15">
        <v>0.55555555555555558</v>
      </c>
      <c r="AB1772" t="str">
        <f>IF(L1772="","",VLOOKUP(L1772&amp;I1772,Продукция!A:I,9,0))</f>
        <v>рекомендация производителя набора</v>
      </c>
      <c r="AC1772" s="14">
        <v>45735</v>
      </c>
      <c r="AD1772" s="11" t="s">
        <v>2673</v>
      </c>
      <c r="AE1772" s="11" t="s">
        <v>4823</v>
      </c>
      <c r="AF1772" t="str">
        <f>IF(AD1772="","",VLOOKUP(AD1772,'Сотрудники и ссылки'!A:B,2,0))</f>
        <v>Серолог</v>
      </c>
      <c r="AG1772">
        <f>IF(AD1772="","",VLOOKUP(AD1772,'Сотрудники и ссылки'!A:C,3,0))</f>
        <v>20001771</v>
      </c>
      <c r="AH1772" s="11" t="s">
        <v>2673</v>
      </c>
      <c r="AI1772" t="str">
        <f>IF(AH1772="","",VLOOKUP(AH1772,'Сотрудники и ссылки'!A:B,2,0))</f>
        <v>Серолог</v>
      </c>
      <c r="AJ1772">
        <f>IF(AH1772="","",VLOOKUP(AH1772,'Сотрудники и ссылки'!A:C,3,0))</f>
        <v>20001771</v>
      </c>
      <c r="AK1772" s="14">
        <v>45735</v>
      </c>
      <c r="AL1772" s="2">
        <f>IF(AK1772="","",AK1772+VLOOKUP(I1772,'Вид исследования'!B:E,4,0))</f>
        <v>45736</v>
      </c>
      <c r="AM1772" s="2">
        <f>IF(AK1772="","",AK1772+VLOOKUP(I1772,'Вид исследования'!B:F,5,0))</f>
        <v>45736</v>
      </c>
      <c r="AN1772" s="14">
        <v>45735</v>
      </c>
      <c r="AP1772" s="11" t="s">
        <v>189</v>
      </c>
      <c r="AQ1772" t="str">
        <f>IFERROR(IF(L1772="","",VLOOKUP(L1772&amp;I1772,Продукция!A:K,11,0)),"обратитесь к админ справочника")</f>
        <v>согласно рекомендациям производителя теста</v>
      </c>
      <c r="AR1772" s="11" t="s">
        <v>4823</v>
      </c>
      <c r="AS1772" t="str">
        <f>IFERROR(IF(L1772="","",VLOOKUP(L1772&amp;I1772,Продукция!A:J,10,0)),"обратитесь к админ справочника")</f>
        <v>инструкция по применению набора AI, Н9</v>
      </c>
      <c r="AT1772" s="11" t="s">
        <v>4823</v>
      </c>
      <c r="AU1772" s="11" t="s">
        <v>4823</v>
      </c>
      <c r="AV1772" s="11" t="s">
        <v>2673</v>
      </c>
      <c r="AW1772" s="11" t="s">
        <v>4824</v>
      </c>
      <c r="AX1772" s="11" t="s">
        <v>509</v>
      </c>
      <c r="AY1772" s="11" t="s">
        <v>1756</v>
      </c>
      <c r="AZ1772" s="11">
        <v>107</v>
      </c>
      <c r="BA1772" s="11">
        <v>36</v>
      </c>
      <c r="BC1772" s="11" t="s">
        <v>5026</v>
      </c>
    </row>
    <row r="1773" spans="1:55" x14ac:dyDescent="0.25">
      <c r="A1773" t="str">
        <f t="shared" si="33"/>
        <v>С/525Вирус гриппа птиц подтипа Н5 уровень антител (ВНИИЗЖ)</v>
      </c>
      <c r="B1773" t="str">
        <f>IF(E1773="","",INDEX(Лаборатории!A:A,MATCH('Производственный контроль'!E1773,Лаборатории!B:B,0)))</f>
        <v xml:space="preserve">КУРИНОЕ ЦАРСТВО АО </v>
      </c>
      <c r="C1773" t="str">
        <f>IF(E1773="","",VLOOKUP(E1773,Лаборатории!B:D,3,0))</f>
        <v>U377_CHL</v>
      </c>
      <c r="D1773" s="12">
        <v>45733</v>
      </c>
      <c r="E1773" s="11" t="s">
        <v>793</v>
      </c>
      <c r="F1773" s="11" t="s">
        <v>371</v>
      </c>
      <c r="G1773" s="11" t="s">
        <v>509</v>
      </c>
      <c r="H1773" s="11" t="s">
        <v>312</v>
      </c>
      <c r="I1773" s="11" t="s">
        <v>3437</v>
      </c>
      <c r="J1773" t="str">
        <f>IF(L1773="","",VLOOKUP(L1773,Продукция!B:D,3,0))</f>
        <v>Биологический_материал</v>
      </c>
      <c r="K1773" t="str">
        <f>IF(L1773="","",VLOOKUP(L1773,Продукция!B:C,2,0))</f>
        <v>Сыворотка крови</v>
      </c>
      <c r="L1773" s="151" t="s">
        <v>302</v>
      </c>
      <c r="M1773">
        <f>IF(L1773="","",VLOOKUP(L1773,Продукция!B:L,11,0))</f>
        <v>0</v>
      </c>
      <c r="N1773" s="11" t="s">
        <v>873</v>
      </c>
      <c r="P1773" s="11" t="s">
        <v>340</v>
      </c>
      <c r="Q1773" s="11" t="s">
        <v>854</v>
      </c>
      <c r="R1773" s="153" t="s">
        <v>5043</v>
      </c>
      <c r="S1773" s="11">
        <v>20</v>
      </c>
      <c r="T1773" s="11" t="s">
        <v>5242</v>
      </c>
      <c r="V1773" s="14">
        <v>45729</v>
      </c>
      <c r="Z1773" s="11" t="s">
        <v>4823</v>
      </c>
      <c r="AA1773" s="15">
        <v>0.55555555555555558</v>
      </c>
      <c r="AB1773" t="str">
        <f>IF(L1773="","",VLOOKUP(L1773&amp;I1773,Продукция!A:I,9,0))</f>
        <v>рекомендация производителя набора</v>
      </c>
      <c r="AC1773" s="14">
        <v>45735</v>
      </c>
      <c r="AD1773" s="11" t="s">
        <v>2676</v>
      </c>
      <c r="AE1773" s="11" t="s">
        <v>4823</v>
      </c>
      <c r="AF1773" t="str">
        <f>IF(AD1773="","",VLOOKUP(AD1773,'Сотрудники и ссылки'!A:B,2,0))</f>
        <v>Серолог</v>
      </c>
      <c r="AG1773">
        <f>IF(AD1773="","",VLOOKUP(AD1773,'Сотрудники и ссылки'!A:C,3,0))</f>
        <v>20007746</v>
      </c>
      <c r="AH1773" s="11" t="s">
        <v>2676</v>
      </c>
      <c r="AI1773" t="str">
        <f>IF(AH1773="","",VLOOKUP(AH1773,'Сотрудники и ссылки'!A:B,2,0))</f>
        <v>Серолог</v>
      </c>
      <c r="AJ1773">
        <f>IF(AH1773="","",VLOOKUP(AH1773,'Сотрудники и ссылки'!A:C,3,0))</f>
        <v>20007746</v>
      </c>
      <c r="AK1773" s="14">
        <v>45735</v>
      </c>
      <c r="AL1773" s="2">
        <f>IF(AK1773="","",AK1773+VLOOKUP(I1773,'Вид исследования'!B:E,4,0))</f>
        <v>45736</v>
      </c>
      <c r="AM1773" s="2">
        <f>IF(AK1773="","",AK1773+VLOOKUP(I1773,'Вид исследования'!B:F,5,0))</f>
        <v>45736</v>
      </c>
      <c r="AN1773" s="14">
        <v>45735</v>
      </c>
      <c r="AP1773" s="11" t="s">
        <v>189</v>
      </c>
      <c r="AQ1773" t="str">
        <f>IFERROR(IF(L1773="","",VLOOKUP(L1773&amp;I1773,Продукция!A:K,11,0)),"обратитесь к админ справочника")</f>
        <v>согласно рекомендациям производителя теста</v>
      </c>
      <c r="AR1773" s="11" t="s">
        <v>4823</v>
      </c>
      <c r="AS1773" t="str">
        <f>IFERROR(IF(L1773="","",VLOOKUP(L1773&amp;I1773,Продукция!A:J,10,0)),"обратитесь к админ справочника")</f>
        <v>инструкция по применению набора AI, Н5</v>
      </c>
      <c r="AT1773" s="11" t="s">
        <v>4823</v>
      </c>
      <c r="AU1773" s="11" t="s">
        <v>4823</v>
      </c>
      <c r="AV1773" s="11" t="s">
        <v>2676</v>
      </c>
      <c r="AW1773" s="11" t="s">
        <v>4824</v>
      </c>
      <c r="AX1773" s="11" t="s">
        <v>509</v>
      </c>
      <c r="AY1773" s="11" t="s">
        <v>1754</v>
      </c>
      <c r="AZ1773" s="11">
        <v>107</v>
      </c>
      <c r="BA1773" s="11">
        <v>37</v>
      </c>
      <c r="BC1773" s="11" t="s">
        <v>5026</v>
      </c>
    </row>
    <row r="1774" spans="1:55" x14ac:dyDescent="0.25">
      <c r="A1774" t="str">
        <f t="shared" si="33"/>
        <v>С/525Вирус гриппа птиц подтипа Н5 уровень антител (ВНИИЗЖ)</v>
      </c>
      <c r="B1774" t="str">
        <f>IF(E1774="","",INDEX(Лаборатории!A:A,MATCH('Производственный контроль'!E1774,Лаборатории!B:B,0)))</f>
        <v xml:space="preserve">КУРИНОЕ ЦАРСТВО АО </v>
      </c>
      <c r="C1774" t="str">
        <f>IF(E1774="","",VLOOKUP(E1774,Лаборатории!B:D,3,0))</f>
        <v>U377_CHL</v>
      </c>
      <c r="D1774" s="12">
        <v>45733</v>
      </c>
      <c r="E1774" s="11" t="s">
        <v>793</v>
      </c>
      <c r="F1774" s="11" t="s">
        <v>371</v>
      </c>
      <c r="G1774" s="11" t="s">
        <v>509</v>
      </c>
      <c r="H1774" s="11" t="s">
        <v>312</v>
      </c>
      <c r="I1774" s="11" t="s">
        <v>3437</v>
      </c>
      <c r="J1774" t="str">
        <f>IF(L1774="","",VLOOKUP(L1774,Продукция!B:D,3,0))</f>
        <v>Биологический_материал</v>
      </c>
      <c r="K1774" t="str">
        <f>IF(L1774="","",VLOOKUP(L1774,Продукция!B:C,2,0))</f>
        <v>Сыворотка крови</v>
      </c>
      <c r="L1774" s="151" t="s">
        <v>302</v>
      </c>
      <c r="M1774">
        <f>IF(L1774="","",VLOOKUP(L1774,Продукция!B:L,11,0))</f>
        <v>0</v>
      </c>
      <c r="N1774" s="11" t="s">
        <v>873</v>
      </c>
      <c r="P1774" s="11" t="s">
        <v>340</v>
      </c>
      <c r="Q1774" s="11" t="s">
        <v>854</v>
      </c>
      <c r="R1774" s="153" t="s">
        <v>5044</v>
      </c>
      <c r="S1774" s="11">
        <v>20</v>
      </c>
      <c r="T1774" s="11" t="s">
        <v>5242</v>
      </c>
      <c r="V1774" s="14">
        <v>45729</v>
      </c>
      <c r="Z1774" s="11" t="s">
        <v>4823</v>
      </c>
      <c r="AA1774" s="15">
        <v>0.55555555555555558</v>
      </c>
      <c r="AB1774" t="str">
        <f>IF(L1774="","",VLOOKUP(L1774&amp;I1774,Продукция!A:I,9,0))</f>
        <v>рекомендация производителя набора</v>
      </c>
      <c r="AC1774" s="14">
        <v>45735</v>
      </c>
      <c r="AD1774" s="11" t="s">
        <v>2676</v>
      </c>
      <c r="AE1774" s="11" t="s">
        <v>4823</v>
      </c>
      <c r="AF1774" t="str">
        <f>IF(AD1774="","",VLOOKUP(AD1774,'Сотрудники и ссылки'!A:B,2,0))</f>
        <v>Серолог</v>
      </c>
      <c r="AG1774">
        <f>IF(AD1774="","",VLOOKUP(AD1774,'Сотрудники и ссылки'!A:C,3,0))</f>
        <v>20007746</v>
      </c>
      <c r="AH1774" s="11" t="s">
        <v>2676</v>
      </c>
      <c r="AI1774" t="str">
        <f>IF(AH1774="","",VLOOKUP(AH1774,'Сотрудники и ссылки'!A:B,2,0))</f>
        <v>Серолог</v>
      </c>
      <c r="AJ1774">
        <f>IF(AH1774="","",VLOOKUP(AH1774,'Сотрудники и ссылки'!A:C,3,0))</f>
        <v>20007746</v>
      </c>
      <c r="AK1774" s="14">
        <v>45735</v>
      </c>
      <c r="AL1774" s="2">
        <f>IF(AK1774="","",AK1774+VLOOKUP(I1774,'Вид исследования'!B:E,4,0))</f>
        <v>45736</v>
      </c>
      <c r="AM1774" s="2">
        <f>IF(AK1774="","",AK1774+VLOOKUP(I1774,'Вид исследования'!B:F,5,0))</f>
        <v>45736</v>
      </c>
      <c r="AN1774" s="14">
        <v>45735</v>
      </c>
      <c r="AP1774" s="11" t="s">
        <v>189</v>
      </c>
      <c r="AQ1774" t="str">
        <f>IFERROR(IF(L1774="","",VLOOKUP(L1774&amp;I1774,Продукция!A:K,11,0)),"обратитесь к админ справочника")</f>
        <v>согласно рекомендациям производителя теста</v>
      </c>
      <c r="AR1774" s="11" t="s">
        <v>4823</v>
      </c>
      <c r="AS1774" t="str">
        <f>IFERROR(IF(L1774="","",VLOOKUP(L1774&amp;I1774,Продукция!A:J,10,0)),"обратитесь к админ справочника")</f>
        <v>инструкция по применению набора AI, Н5</v>
      </c>
      <c r="AT1774" s="11" t="s">
        <v>4823</v>
      </c>
      <c r="AU1774" s="11" t="s">
        <v>4823</v>
      </c>
      <c r="AV1774" s="11" t="s">
        <v>2676</v>
      </c>
      <c r="AW1774" s="11" t="s">
        <v>4824</v>
      </c>
      <c r="AX1774" s="11" t="s">
        <v>509</v>
      </c>
      <c r="AY1774" s="11" t="s">
        <v>1755</v>
      </c>
      <c r="AZ1774" s="11">
        <v>107</v>
      </c>
      <c r="BA1774" s="11">
        <v>37</v>
      </c>
      <c r="BC1774" s="11" t="s">
        <v>5026</v>
      </c>
    </row>
    <row r="1775" spans="1:55" x14ac:dyDescent="0.25">
      <c r="A1775" t="str">
        <f t="shared" si="33"/>
        <v>С/525Вирус гриппа птиц подтипа Н5 уровень антител (ВНИИЗЖ)</v>
      </c>
      <c r="B1775" t="str">
        <f>IF(E1775="","",INDEX(Лаборатории!A:A,MATCH('Производственный контроль'!E1775,Лаборатории!B:B,0)))</f>
        <v xml:space="preserve">КУРИНОЕ ЦАРСТВО АО </v>
      </c>
      <c r="C1775" t="str">
        <f>IF(E1775="","",VLOOKUP(E1775,Лаборатории!B:D,3,0))</f>
        <v>U377_CHL</v>
      </c>
      <c r="D1775" s="12">
        <v>45733</v>
      </c>
      <c r="E1775" s="11" t="s">
        <v>793</v>
      </c>
      <c r="F1775" s="11" t="s">
        <v>371</v>
      </c>
      <c r="G1775" s="11" t="s">
        <v>509</v>
      </c>
      <c r="H1775" s="11" t="s">
        <v>312</v>
      </c>
      <c r="I1775" s="11" t="s">
        <v>3437</v>
      </c>
      <c r="J1775" t="str">
        <f>IF(L1775="","",VLOOKUP(L1775,Продукция!B:D,3,0))</f>
        <v>Биологический_материал</v>
      </c>
      <c r="K1775" t="str">
        <f>IF(L1775="","",VLOOKUP(L1775,Продукция!B:C,2,0))</f>
        <v>Сыворотка крови</v>
      </c>
      <c r="L1775" s="151" t="s">
        <v>302</v>
      </c>
      <c r="M1775">
        <f>IF(L1775="","",VLOOKUP(L1775,Продукция!B:L,11,0))</f>
        <v>0</v>
      </c>
      <c r="N1775" s="11" t="s">
        <v>873</v>
      </c>
      <c r="P1775" s="11" t="s">
        <v>340</v>
      </c>
      <c r="Q1775" s="11" t="s">
        <v>854</v>
      </c>
      <c r="R1775" s="153" t="s">
        <v>5045</v>
      </c>
      <c r="S1775" s="11">
        <v>20</v>
      </c>
      <c r="T1775" s="11" t="s">
        <v>5242</v>
      </c>
      <c r="V1775" s="14">
        <v>45728</v>
      </c>
      <c r="Z1775" s="11" t="s">
        <v>4823</v>
      </c>
      <c r="AA1775" s="15">
        <v>0.55555555555555558</v>
      </c>
      <c r="AB1775" t="str">
        <f>IF(L1775="","",VLOOKUP(L1775&amp;I1775,Продукция!A:I,9,0))</f>
        <v>рекомендация производителя набора</v>
      </c>
      <c r="AC1775" s="14">
        <v>45735</v>
      </c>
      <c r="AD1775" s="11" t="s">
        <v>2676</v>
      </c>
      <c r="AE1775" s="11" t="s">
        <v>4823</v>
      </c>
      <c r="AF1775" t="str">
        <f>IF(AD1775="","",VLOOKUP(AD1775,'Сотрудники и ссылки'!A:B,2,0))</f>
        <v>Серолог</v>
      </c>
      <c r="AG1775">
        <f>IF(AD1775="","",VLOOKUP(AD1775,'Сотрудники и ссылки'!A:C,3,0))</f>
        <v>20007746</v>
      </c>
      <c r="AH1775" s="11" t="s">
        <v>2676</v>
      </c>
      <c r="AI1775" t="str">
        <f>IF(AH1775="","",VLOOKUP(AH1775,'Сотрудники и ссылки'!A:B,2,0))</f>
        <v>Серолог</v>
      </c>
      <c r="AJ1775">
        <f>IF(AH1775="","",VLOOKUP(AH1775,'Сотрудники и ссылки'!A:C,3,0))</f>
        <v>20007746</v>
      </c>
      <c r="AK1775" s="14">
        <v>45735</v>
      </c>
      <c r="AL1775" s="2">
        <f>IF(AK1775="","",AK1775+VLOOKUP(I1775,'Вид исследования'!B:E,4,0))</f>
        <v>45736</v>
      </c>
      <c r="AM1775" s="2">
        <f>IF(AK1775="","",AK1775+VLOOKUP(I1775,'Вид исследования'!B:F,5,0))</f>
        <v>45736</v>
      </c>
      <c r="AN1775" s="14">
        <v>45735</v>
      </c>
      <c r="AP1775" s="11" t="s">
        <v>189</v>
      </c>
      <c r="AQ1775" t="str">
        <f>IFERROR(IF(L1775="","",VLOOKUP(L1775&amp;I1775,Продукция!A:K,11,0)),"обратитесь к админ справочника")</f>
        <v>согласно рекомендациям производителя теста</v>
      </c>
      <c r="AR1775" s="11" t="s">
        <v>4823</v>
      </c>
      <c r="AS1775" t="str">
        <f>IFERROR(IF(L1775="","",VLOOKUP(L1775&amp;I1775,Продукция!A:J,10,0)),"обратитесь к админ справочника")</f>
        <v>инструкция по применению набора AI, Н5</v>
      </c>
      <c r="AT1775" s="11" t="s">
        <v>4823</v>
      </c>
      <c r="AU1775" s="11" t="s">
        <v>4823</v>
      </c>
      <c r="AV1775" s="11" t="s">
        <v>2676</v>
      </c>
      <c r="AW1775" s="11" t="s">
        <v>4824</v>
      </c>
      <c r="AX1775" s="11" t="s">
        <v>509</v>
      </c>
      <c r="AY1775" s="11" t="s">
        <v>1756</v>
      </c>
      <c r="AZ1775" s="11">
        <v>107</v>
      </c>
      <c r="BA1775" s="11">
        <v>36</v>
      </c>
      <c r="BC1775" s="11" t="s">
        <v>5026</v>
      </c>
    </row>
    <row r="1776" spans="1:55" x14ac:dyDescent="0.25">
      <c r="A1776" t="str">
        <f t="shared" si="33"/>
        <v>С/525ART (BioChek) инфекционный альвеолярный ринотрахеит тип А и В уровень антител</v>
      </c>
      <c r="B1776" t="str">
        <f>IF(E1776="","",INDEX(Лаборатории!A:A,MATCH('Производственный контроль'!E1776,Лаборатории!B:B,0)))</f>
        <v xml:space="preserve">КУРИНОЕ ЦАРСТВО АО </v>
      </c>
      <c r="C1776" t="str">
        <f>IF(E1776="","",VLOOKUP(E1776,Лаборатории!B:D,3,0))</f>
        <v>U377_CHL</v>
      </c>
      <c r="D1776" s="12">
        <v>45733</v>
      </c>
      <c r="E1776" s="11" t="s">
        <v>793</v>
      </c>
      <c r="F1776" s="11" t="s">
        <v>371</v>
      </c>
      <c r="G1776" s="11" t="s">
        <v>509</v>
      </c>
      <c r="H1776" s="11" t="s">
        <v>262</v>
      </c>
      <c r="I1776" s="11" t="s">
        <v>3409</v>
      </c>
      <c r="J1776" t="str">
        <f>IF(L1776="","",VLOOKUP(L1776,Продукция!B:D,3,0))</f>
        <v>Биологический_материал</v>
      </c>
      <c r="K1776" t="str">
        <f>IF(L1776="","",VLOOKUP(L1776,Продукция!B:C,2,0))</f>
        <v>Сыворотка крови</v>
      </c>
      <c r="L1776" s="151" t="s">
        <v>302</v>
      </c>
      <c r="M1776">
        <f>IF(L1776="","",VLOOKUP(L1776,Продукция!B:L,11,0))</f>
        <v>0</v>
      </c>
      <c r="N1776" s="11" t="s">
        <v>873</v>
      </c>
      <c r="P1776" s="11" t="s">
        <v>340</v>
      </c>
      <c r="Q1776" s="11" t="s">
        <v>854</v>
      </c>
      <c r="R1776" s="153" t="s">
        <v>5041</v>
      </c>
      <c r="S1776" s="11">
        <v>18</v>
      </c>
      <c r="T1776" s="11" t="s">
        <v>5242</v>
      </c>
      <c r="V1776" s="14">
        <v>45727</v>
      </c>
      <c r="Z1776" s="11" t="s">
        <v>4823</v>
      </c>
      <c r="AA1776" s="15">
        <v>0.55555555555555558</v>
      </c>
      <c r="AB1776" t="str">
        <f>IF(L1776="","",VLOOKUP(L1776&amp;I1776,Продукция!A:I,9,0))</f>
        <v>рекомендация производителя набора</v>
      </c>
      <c r="AC1776" s="14">
        <v>45736</v>
      </c>
      <c r="AD1776" s="11" t="s">
        <v>2673</v>
      </c>
      <c r="AE1776" s="11" t="s">
        <v>4823</v>
      </c>
      <c r="AF1776" t="str">
        <f>IF(AD1776="","",VLOOKUP(AD1776,'Сотрудники и ссылки'!A:B,2,0))</f>
        <v>Серолог</v>
      </c>
      <c r="AG1776">
        <f>IF(AD1776="","",VLOOKUP(AD1776,'Сотрудники и ссылки'!A:C,3,0))</f>
        <v>20001771</v>
      </c>
      <c r="AH1776" s="11" t="s">
        <v>2673</v>
      </c>
      <c r="AI1776" t="str">
        <f>IF(AH1776="","",VLOOKUP(AH1776,'Сотрудники и ссылки'!A:B,2,0))</f>
        <v>Серолог</v>
      </c>
      <c r="AJ1776">
        <f>IF(AH1776="","",VLOOKUP(AH1776,'Сотрудники и ссылки'!A:C,3,0))</f>
        <v>20001771</v>
      </c>
      <c r="AK1776" s="14">
        <v>45736</v>
      </c>
      <c r="AL1776" s="2">
        <f>IF(AK1776="","",AK1776+VLOOKUP(I1776,'Вид исследования'!B:E,4,0))</f>
        <v>45737</v>
      </c>
      <c r="AM1776" s="2">
        <f>IF(AK1776="","",AK1776+VLOOKUP(I1776,'Вид исследования'!B:F,5,0))</f>
        <v>45737</v>
      </c>
      <c r="AN1776" s="14">
        <v>45736</v>
      </c>
      <c r="AP1776" s="11" t="s">
        <v>189</v>
      </c>
      <c r="AQ1776" t="str">
        <f>IFERROR(IF(L1776="","",VLOOKUP(L1776&amp;I1776,Продукция!A:K,11,0)),"обратитесь к админ справочника")</f>
        <v>согласно рекомендациям производителя теста</v>
      </c>
      <c r="AR1776" s="11" t="s">
        <v>4823</v>
      </c>
      <c r="AS1776" t="str">
        <f>IFERROR(IF(L1776="","",VLOOKUP(L1776&amp;I1776,Продукция!A:J,10,0)),"обратитесь к админ справочника")</f>
        <v>инструкция тест- ситема Биочек СК-120</v>
      </c>
      <c r="AT1776" s="11" t="s">
        <v>4823</v>
      </c>
      <c r="AU1776" s="11" t="s">
        <v>4823</v>
      </c>
      <c r="AV1776" s="11" t="s">
        <v>2673</v>
      </c>
      <c r="AW1776" s="11" t="s">
        <v>4824</v>
      </c>
      <c r="AX1776" s="11" t="s">
        <v>509</v>
      </c>
      <c r="AY1776" s="11" t="s">
        <v>1735</v>
      </c>
      <c r="AZ1776" s="11">
        <v>107</v>
      </c>
      <c r="BA1776" s="11">
        <v>36</v>
      </c>
      <c r="BC1776" s="11" t="s">
        <v>5026</v>
      </c>
    </row>
    <row r="1777" spans="1:55" x14ac:dyDescent="0.25">
      <c r="A1777" t="str">
        <f t="shared" si="33"/>
        <v>С/525IBD (BioChek) болезнь Гамборо уровень антител</v>
      </c>
      <c r="B1777" t="str">
        <f>IF(E1777="","",INDEX(Лаборатории!A:A,MATCH('Производственный контроль'!E1777,Лаборатории!B:B,0)))</f>
        <v xml:space="preserve">КУРИНОЕ ЦАРСТВО АО </v>
      </c>
      <c r="C1777" t="str">
        <f>IF(E1777="","",VLOOKUP(E1777,Лаборатории!B:D,3,0))</f>
        <v>U377_CHL</v>
      </c>
      <c r="D1777" s="12">
        <v>45733</v>
      </c>
      <c r="E1777" s="11" t="s">
        <v>793</v>
      </c>
      <c r="F1777" s="11" t="s">
        <v>371</v>
      </c>
      <c r="G1777" s="11" t="s">
        <v>509</v>
      </c>
      <c r="H1777" s="11" t="s">
        <v>262</v>
      </c>
      <c r="I1777" s="11" t="s">
        <v>3415</v>
      </c>
      <c r="J1777" t="str">
        <f>IF(L1777="","",VLOOKUP(L1777,Продукция!B:D,3,0))</f>
        <v>Биологический_материал</v>
      </c>
      <c r="K1777" t="str">
        <f>IF(L1777="","",VLOOKUP(L1777,Продукция!B:C,2,0))</f>
        <v>Сыворотка крови</v>
      </c>
      <c r="L1777" s="151" t="s">
        <v>302</v>
      </c>
      <c r="M1777">
        <f>IF(L1777="","",VLOOKUP(L1777,Продукция!B:L,11,0))</f>
        <v>0</v>
      </c>
      <c r="N1777" s="11" t="s">
        <v>873</v>
      </c>
      <c r="P1777" s="11" t="s">
        <v>340</v>
      </c>
      <c r="Q1777" s="11" t="s">
        <v>854</v>
      </c>
      <c r="R1777" s="153" t="s">
        <v>5041</v>
      </c>
      <c r="S1777" s="11">
        <v>18</v>
      </c>
      <c r="T1777" s="11" t="s">
        <v>5242</v>
      </c>
      <c r="V1777" s="14">
        <v>45727</v>
      </c>
      <c r="Z1777" s="11" t="s">
        <v>4823</v>
      </c>
      <c r="AA1777" s="15">
        <v>0.55555555555555558</v>
      </c>
      <c r="AB1777" t="str">
        <f>IF(L1777="","",VLOOKUP(L1777&amp;I1777,Продукция!A:I,9,0))</f>
        <v>рекомендация производителя набора</v>
      </c>
      <c r="AC1777" s="14">
        <v>45736</v>
      </c>
      <c r="AD1777" s="11" t="s">
        <v>2673</v>
      </c>
      <c r="AE1777" s="11" t="s">
        <v>4823</v>
      </c>
      <c r="AF1777" t="str">
        <f>IF(AD1777="","",VLOOKUP(AD1777,'Сотрудники и ссылки'!A:B,2,0))</f>
        <v>Серолог</v>
      </c>
      <c r="AG1777">
        <f>IF(AD1777="","",VLOOKUP(AD1777,'Сотрудники и ссылки'!A:C,3,0))</f>
        <v>20001771</v>
      </c>
      <c r="AH1777" s="11" t="s">
        <v>2673</v>
      </c>
      <c r="AI1777" t="str">
        <f>IF(AH1777="","",VLOOKUP(AH1777,'Сотрудники и ссылки'!A:B,2,0))</f>
        <v>Серолог</v>
      </c>
      <c r="AJ1777">
        <f>IF(AH1777="","",VLOOKUP(AH1777,'Сотрудники и ссылки'!A:C,3,0))</f>
        <v>20001771</v>
      </c>
      <c r="AK1777" s="14">
        <v>45736</v>
      </c>
      <c r="AL1777" s="2">
        <f>IF(AK1777="","",AK1777+VLOOKUP(I1777,'Вид исследования'!B:E,4,0))</f>
        <v>45737</v>
      </c>
      <c r="AM1777" s="2">
        <f>IF(AK1777="","",AK1777+VLOOKUP(I1777,'Вид исследования'!B:F,5,0))</f>
        <v>45737</v>
      </c>
      <c r="AN1777" s="14">
        <v>45736</v>
      </c>
      <c r="AP1777" s="11" t="s">
        <v>189</v>
      </c>
      <c r="AQ1777" t="str">
        <f>IFERROR(IF(L1777="","",VLOOKUP(L1777&amp;I1777,Продукция!A:K,11,0)),"обратитесь к админ справочника")</f>
        <v>согласно рекомендациям производителя теста</v>
      </c>
      <c r="AR1777" s="11" t="s">
        <v>4823</v>
      </c>
      <c r="AS1777" t="str">
        <f>IFERROR(IF(L1777="","",VLOOKUP(L1777&amp;I1777,Продукция!A:J,10,0)),"обратитесь к админ справочника")</f>
        <v>инструкция тест- ситема Биочек СК-113</v>
      </c>
      <c r="AT1777" s="11" t="s">
        <v>4823</v>
      </c>
      <c r="AU1777" s="11" t="s">
        <v>4823</v>
      </c>
      <c r="AV1777" s="11" t="s">
        <v>2673</v>
      </c>
      <c r="AW1777" s="11" t="s">
        <v>4824</v>
      </c>
      <c r="AX1777" s="11" t="s">
        <v>509</v>
      </c>
      <c r="AY1777" s="11" t="s">
        <v>1735</v>
      </c>
      <c r="AZ1777" s="11">
        <v>107</v>
      </c>
      <c r="BA1777" s="11">
        <v>36</v>
      </c>
      <c r="BC1777" s="11" t="s">
        <v>5026</v>
      </c>
    </row>
    <row r="1778" spans="1:55" x14ac:dyDescent="0.25">
      <c r="A1778" t="str">
        <f t="shared" si="33"/>
        <v>С/525IBV (BioChek) инфекционный бронхит уровень антител</v>
      </c>
      <c r="B1778" t="str">
        <f>IF(E1778="","",INDEX(Лаборатории!A:A,MATCH('Производственный контроль'!E1778,Лаборатории!B:B,0)))</f>
        <v xml:space="preserve">КУРИНОЕ ЦАРСТВО АО </v>
      </c>
      <c r="C1778" t="str">
        <f>IF(E1778="","",VLOOKUP(E1778,Лаборатории!B:D,3,0))</f>
        <v>U377_CHL</v>
      </c>
      <c r="D1778" s="12">
        <v>45733</v>
      </c>
      <c r="E1778" s="11" t="s">
        <v>793</v>
      </c>
      <c r="F1778" s="11" t="s">
        <v>371</v>
      </c>
      <c r="G1778" s="11" t="s">
        <v>509</v>
      </c>
      <c r="H1778" s="11" t="s">
        <v>262</v>
      </c>
      <c r="I1778" s="11" t="s">
        <v>3416</v>
      </c>
      <c r="J1778" t="str">
        <f>IF(L1778="","",VLOOKUP(L1778,Продукция!B:D,3,0))</f>
        <v>Биологический_материал</v>
      </c>
      <c r="K1778" t="str">
        <f>IF(L1778="","",VLOOKUP(L1778,Продукция!B:C,2,0))</f>
        <v>Сыворотка крови</v>
      </c>
      <c r="L1778" s="151" t="s">
        <v>302</v>
      </c>
      <c r="M1778">
        <f>IF(L1778="","",VLOOKUP(L1778,Продукция!B:L,11,0))</f>
        <v>0</v>
      </c>
      <c r="N1778" s="11" t="s">
        <v>873</v>
      </c>
      <c r="P1778" s="11" t="s">
        <v>340</v>
      </c>
      <c r="Q1778" s="11" t="s">
        <v>854</v>
      </c>
      <c r="R1778" s="153" t="s">
        <v>5041</v>
      </c>
      <c r="S1778" s="11">
        <v>18</v>
      </c>
      <c r="T1778" s="11" t="s">
        <v>5242</v>
      </c>
      <c r="V1778" s="14">
        <v>45727</v>
      </c>
      <c r="Z1778" s="11" t="s">
        <v>4823</v>
      </c>
      <c r="AA1778" s="15">
        <v>0.55555555555555558</v>
      </c>
      <c r="AB1778" t="str">
        <f>IF(L1778="","",VLOOKUP(L1778&amp;I1778,Продукция!A:I,9,0))</f>
        <v>рекомендация производителя набора</v>
      </c>
      <c r="AC1778" s="14">
        <v>45736</v>
      </c>
      <c r="AD1778" s="11" t="s">
        <v>2676</v>
      </c>
      <c r="AE1778" s="11" t="s">
        <v>4823</v>
      </c>
      <c r="AF1778" t="str">
        <f>IF(AD1778="","",VLOOKUP(AD1778,'Сотрудники и ссылки'!A:B,2,0))</f>
        <v>Серолог</v>
      </c>
      <c r="AG1778">
        <f>IF(AD1778="","",VLOOKUP(AD1778,'Сотрудники и ссылки'!A:C,3,0))</f>
        <v>20007746</v>
      </c>
      <c r="AH1778" s="11" t="s">
        <v>2676</v>
      </c>
      <c r="AI1778" t="str">
        <f>IF(AH1778="","",VLOOKUP(AH1778,'Сотрудники и ссылки'!A:B,2,0))</f>
        <v>Серолог</v>
      </c>
      <c r="AJ1778">
        <f>IF(AH1778="","",VLOOKUP(AH1778,'Сотрудники и ссылки'!A:C,3,0))</f>
        <v>20007746</v>
      </c>
      <c r="AK1778" s="14">
        <v>45736</v>
      </c>
      <c r="AL1778" s="2">
        <f>IF(AK1778="","",AK1778+VLOOKUP(I1778,'Вид исследования'!B:E,4,0))</f>
        <v>45737</v>
      </c>
      <c r="AM1778" s="2">
        <f>IF(AK1778="","",AK1778+VLOOKUP(I1778,'Вид исследования'!B:F,5,0))</f>
        <v>45737</v>
      </c>
      <c r="AN1778" s="14">
        <v>45736</v>
      </c>
      <c r="AP1778" s="11" t="s">
        <v>189</v>
      </c>
      <c r="AQ1778" t="str">
        <f>IFERROR(IF(L1778="","",VLOOKUP(L1778&amp;I1778,Продукция!A:K,11,0)),"обратитесь к админ справочника")</f>
        <v>согласно рекомендациям производителя теста</v>
      </c>
      <c r="AR1778" s="11" t="s">
        <v>4823</v>
      </c>
      <c r="AS1778" t="str">
        <f>IFERROR(IF(L1778="","",VLOOKUP(L1778&amp;I1778,Продукция!A:J,10,0)),"обратитесь к админ справочника")</f>
        <v>инструкция тест- ситема Биочек СК-119</v>
      </c>
      <c r="AT1778" s="11" t="s">
        <v>4823</v>
      </c>
      <c r="AU1778" s="11" t="s">
        <v>4823</v>
      </c>
      <c r="AV1778" s="11" t="s">
        <v>2676</v>
      </c>
      <c r="AW1778" s="11" t="s">
        <v>4824</v>
      </c>
      <c r="AX1778" s="11" t="s">
        <v>509</v>
      </c>
      <c r="AY1778" s="11" t="s">
        <v>1735</v>
      </c>
      <c r="AZ1778" s="11">
        <v>107</v>
      </c>
      <c r="BA1778" s="11">
        <v>36</v>
      </c>
      <c r="BC1778" s="11" t="s">
        <v>5026</v>
      </c>
    </row>
    <row r="1779" spans="1:55" x14ac:dyDescent="0.25">
      <c r="A1779" t="str">
        <f t="shared" si="33"/>
        <v>С/525REO (BioChek) реовирус уровень антител</v>
      </c>
      <c r="B1779" t="str">
        <f>IF(E1779="","",INDEX(Лаборатории!A:A,MATCH('Производственный контроль'!E1779,Лаборатории!B:B,0)))</f>
        <v xml:space="preserve">КУРИНОЕ ЦАРСТВО АО </v>
      </c>
      <c r="C1779" t="str">
        <f>IF(E1779="","",VLOOKUP(E1779,Лаборатории!B:D,3,0))</f>
        <v>U377_CHL</v>
      </c>
      <c r="D1779" s="12">
        <v>45733</v>
      </c>
      <c r="E1779" s="11" t="s">
        <v>793</v>
      </c>
      <c r="F1779" s="11" t="s">
        <v>371</v>
      </c>
      <c r="G1779" s="11" t="s">
        <v>509</v>
      </c>
      <c r="H1779" s="11" t="s">
        <v>262</v>
      </c>
      <c r="I1779" s="11" t="s">
        <v>3426</v>
      </c>
      <c r="J1779" t="str">
        <f>IF(L1779="","",VLOOKUP(L1779,Продукция!B:D,3,0))</f>
        <v>Биологический_материал</v>
      </c>
      <c r="K1779" t="str">
        <f>IF(L1779="","",VLOOKUP(L1779,Продукция!B:C,2,0))</f>
        <v>Сыворотка крови</v>
      </c>
      <c r="L1779" s="151" t="s">
        <v>302</v>
      </c>
      <c r="M1779">
        <f>IF(L1779="","",VLOOKUP(L1779,Продукция!B:L,11,0))</f>
        <v>0</v>
      </c>
      <c r="N1779" s="11" t="s">
        <v>873</v>
      </c>
      <c r="P1779" s="11" t="s">
        <v>340</v>
      </c>
      <c r="Q1779" s="11" t="s">
        <v>854</v>
      </c>
      <c r="R1779" s="153" t="s">
        <v>5041</v>
      </c>
      <c r="S1779" s="11">
        <v>18</v>
      </c>
      <c r="T1779" s="11" t="s">
        <v>5242</v>
      </c>
      <c r="V1779" s="14">
        <v>45727</v>
      </c>
      <c r="Z1779" s="11" t="s">
        <v>4823</v>
      </c>
      <c r="AA1779" s="15">
        <v>0.55555555555555558</v>
      </c>
      <c r="AB1779" t="str">
        <f>IF(L1779="","",VLOOKUP(L1779&amp;I1779,Продукция!A:I,9,0))</f>
        <v>рекомендация производителя набора</v>
      </c>
      <c r="AC1779" s="14">
        <v>45736</v>
      </c>
      <c r="AD1779" s="11" t="s">
        <v>2676</v>
      </c>
      <c r="AE1779" s="11" t="s">
        <v>4823</v>
      </c>
      <c r="AF1779" t="str">
        <f>IF(AD1779="","",VLOOKUP(AD1779,'Сотрудники и ссылки'!A:B,2,0))</f>
        <v>Серолог</v>
      </c>
      <c r="AG1779">
        <f>IF(AD1779="","",VLOOKUP(AD1779,'Сотрудники и ссылки'!A:C,3,0))</f>
        <v>20007746</v>
      </c>
      <c r="AH1779" s="11" t="s">
        <v>2676</v>
      </c>
      <c r="AI1779" t="str">
        <f>IF(AH1779="","",VLOOKUP(AH1779,'Сотрудники и ссылки'!A:B,2,0))</f>
        <v>Серолог</v>
      </c>
      <c r="AJ1779">
        <f>IF(AH1779="","",VLOOKUP(AH1779,'Сотрудники и ссылки'!A:C,3,0))</f>
        <v>20007746</v>
      </c>
      <c r="AK1779" s="14">
        <v>45736</v>
      </c>
      <c r="AL1779" s="2">
        <f>IF(AK1779="","",AK1779+VLOOKUP(I1779,'Вид исследования'!B:E,4,0))</f>
        <v>45737</v>
      </c>
      <c r="AM1779" s="2">
        <f>IF(AK1779="","",AK1779+VLOOKUP(I1779,'Вид исследования'!B:F,5,0))</f>
        <v>45737</v>
      </c>
      <c r="AN1779" s="14">
        <v>45736</v>
      </c>
      <c r="AP1779" s="11" t="s">
        <v>189</v>
      </c>
      <c r="AQ1779" t="str">
        <f>IFERROR(IF(L1779="","",VLOOKUP(L1779&amp;I1779,Продукция!A:K,11,0)),"обратитесь к админ справочника")</f>
        <v>согласно рекомендациям производителя теста</v>
      </c>
      <c r="AR1779" s="11" t="s">
        <v>4823</v>
      </c>
      <c r="AS1779" t="str">
        <f>IFERROR(IF(L1779="","",VLOOKUP(L1779&amp;I1779,Продукция!A:J,10,0)),"обратитесь к админ справочника")</f>
        <v>инструкция тест- ситема Биочек СК -110</v>
      </c>
      <c r="AT1779" s="11" t="s">
        <v>4823</v>
      </c>
      <c r="AU1779" s="11" t="s">
        <v>4823</v>
      </c>
      <c r="AV1779" s="11" t="s">
        <v>2676</v>
      </c>
      <c r="AW1779" s="11" t="s">
        <v>4824</v>
      </c>
      <c r="AX1779" s="11" t="s">
        <v>509</v>
      </c>
      <c r="AY1779" s="11" t="s">
        <v>1735</v>
      </c>
      <c r="AZ1779" s="11">
        <v>107</v>
      </c>
      <c r="BA1779" s="11">
        <v>36</v>
      </c>
      <c r="BC1779" s="11" t="s">
        <v>5026</v>
      </c>
    </row>
    <row r="1780" spans="1:55" x14ac:dyDescent="0.25">
      <c r="A1780" t="str">
        <f t="shared" si="33"/>
        <v>С/525NDV (BioChek) болезнь Ньюкасла уровень антител</v>
      </c>
      <c r="B1780" t="str">
        <f>IF(E1780="","",INDEX(Лаборатории!A:A,MATCH('Производственный контроль'!E1780,Лаборатории!B:B,0)))</f>
        <v xml:space="preserve">КУРИНОЕ ЦАРСТВО АО </v>
      </c>
      <c r="C1780" t="str">
        <f>IF(E1780="","",VLOOKUP(E1780,Лаборатории!B:D,3,0))</f>
        <v>U377_CHL</v>
      </c>
      <c r="D1780" s="12">
        <v>45733</v>
      </c>
      <c r="E1780" s="11" t="s">
        <v>793</v>
      </c>
      <c r="F1780" s="11" t="s">
        <v>371</v>
      </c>
      <c r="G1780" s="11" t="s">
        <v>509</v>
      </c>
      <c r="H1780" s="11" t="s">
        <v>262</v>
      </c>
      <c r="I1780" s="11" t="s">
        <v>3424</v>
      </c>
      <c r="J1780" t="str">
        <f>IF(L1780="","",VLOOKUP(L1780,Продукция!B:D,3,0))</f>
        <v>Биологический_материал</v>
      </c>
      <c r="K1780" t="str">
        <f>IF(L1780="","",VLOOKUP(L1780,Продукция!B:C,2,0))</f>
        <v>Сыворотка крови</v>
      </c>
      <c r="L1780" s="151" t="s">
        <v>302</v>
      </c>
      <c r="M1780">
        <f>IF(L1780="","",VLOOKUP(L1780,Продукция!B:L,11,0))</f>
        <v>0</v>
      </c>
      <c r="N1780" s="11" t="s">
        <v>873</v>
      </c>
      <c r="P1780" s="11" t="s">
        <v>340</v>
      </c>
      <c r="Q1780" s="11" t="s">
        <v>854</v>
      </c>
      <c r="R1780" s="153" t="s">
        <v>5041</v>
      </c>
      <c r="S1780" s="11">
        <v>18</v>
      </c>
      <c r="T1780" s="11" t="s">
        <v>5242</v>
      </c>
      <c r="V1780" s="14">
        <v>45727</v>
      </c>
      <c r="Z1780" s="11" t="s">
        <v>4823</v>
      </c>
      <c r="AA1780" s="15">
        <v>0.55555555555555558</v>
      </c>
      <c r="AB1780" t="str">
        <f>IF(L1780="","",VLOOKUP(L1780&amp;I1780,Продукция!A:I,9,0))</f>
        <v>рекомендация производителя набора</v>
      </c>
      <c r="AC1780" s="14">
        <v>45736</v>
      </c>
      <c r="AD1780" s="11" t="s">
        <v>2676</v>
      </c>
      <c r="AE1780" s="11" t="s">
        <v>4823</v>
      </c>
      <c r="AF1780" t="str">
        <f>IF(AD1780="","",VLOOKUP(AD1780,'Сотрудники и ссылки'!A:B,2,0))</f>
        <v>Серолог</v>
      </c>
      <c r="AG1780">
        <f>IF(AD1780="","",VLOOKUP(AD1780,'Сотрудники и ссылки'!A:C,3,0))</f>
        <v>20007746</v>
      </c>
      <c r="AH1780" s="11" t="s">
        <v>2676</v>
      </c>
      <c r="AI1780" t="str">
        <f>IF(AH1780="","",VLOOKUP(AH1780,'Сотрудники и ссылки'!A:B,2,0))</f>
        <v>Серолог</v>
      </c>
      <c r="AJ1780">
        <f>IF(AH1780="","",VLOOKUP(AH1780,'Сотрудники и ссылки'!A:C,3,0))</f>
        <v>20007746</v>
      </c>
      <c r="AK1780" s="14">
        <v>45736</v>
      </c>
      <c r="AL1780" s="2">
        <f>IF(AK1780="","",AK1780+VLOOKUP(I1780,'Вид исследования'!B:E,4,0))</f>
        <v>45737</v>
      </c>
      <c r="AM1780" s="2">
        <f>IF(AK1780="","",AK1780+VLOOKUP(I1780,'Вид исследования'!B:F,5,0))</f>
        <v>45737</v>
      </c>
      <c r="AN1780" s="14">
        <v>45736</v>
      </c>
      <c r="AP1780" s="11" t="s">
        <v>189</v>
      </c>
      <c r="AQ1780" t="str">
        <f>IFERROR(IF(L1780="","",VLOOKUP(L1780&amp;I1780,Продукция!A:K,11,0)),"обратитесь к админ справочника")</f>
        <v>согласно рекомендациям производителя теста</v>
      </c>
      <c r="AR1780" s="11" t="s">
        <v>4823</v>
      </c>
      <c r="AS1780" t="str">
        <f>IFERROR(IF(L1780="","",VLOOKUP(L1780&amp;I1780,Продукция!A:J,10,0)),"обратитесь к админ справочника")</f>
        <v>инструкция тест- ситема Биочек СК -116</v>
      </c>
      <c r="AT1780" s="11" t="s">
        <v>4823</v>
      </c>
      <c r="AU1780" s="11" t="s">
        <v>4823</v>
      </c>
      <c r="AV1780" s="11" t="s">
        <v>2676</v>
      </c>
      <c r="AW1780" s="11" t="s">
        <v>4824</v>
      </c>
      <c r="AX1780" s="11" t="s">
        <v>509</v>
      </c>
      <c r="AY1780" s="11" t="s">
        <v>1735</v>
      </c>
      <c r="AZ1780" s="11">
        <v>107</v>
      </c>
      <c r="BA1780" s="11">
        <v>36</v>
      </c>
      <c r="BC1780" s="11" t="s">
        <v>5026</v>
      </c>
    </row>
    <row r="1781" spans="1:55" x14ac:dyDescent="0.25">
      <c r="A1781" t="str">
        <f t="shared" si="33"/>
        <v>С/525ART (BioChek) инфекционный альвеолярный ринотрахеит тип А и В уровень антител</v>
      </c>
      <c r="B1781" t="str">
        <f>IF(E1781="","",INDEX(Лаборатории!A:A,MATCH('Производственный контроль'!E1781,Лаборатории!B:B,0)))</f>
        <v xml:space="preserve">КУРИНОЕ ЦАРСТВО АО </v>
      </c>
      <c r="C1781" t="str">
        <f>IF(E1781="","",VLOOKUP(E1781,Лаборатории!B:D,3,0))</f>
        <v>U377_CHL</v>
      </c>
      <c r="D1781" s="12">
        <v>45733</v>
      </c>
      <c r="E1781" s="11" t="s">
        <v>793</v>
      </c>
      <c r="F1781" s="11" t="s">
        <v>371</v>
      </c>
      <c r="G1781" s="11" t="s">
        <v>509</v>
      </c>
      <c r="H1781" s="11" t="s">
        <v>262</v>
      </c>
      <c r="I1781" s="11" t="s">
        <v>3409</v>
      </c>
      <c r="J1781" t="str">
        <f>IF(L1781="","",VLOOKUP(L1781,Продукция!B:D,3,0))</f>
        <v>Биологический_материал</v>
      </c>
      <c r="K1781" t="str">
        <f>IF(L1781="","",VLOOKUP(L1781,Продукция!B:C,2,0))</f>
        <v>Сыворотка крови</v>
      </c>
      <c r="L1781" s="151" t="s">
        <v>302</v>
      </c>
      <c r="M1781">
        <f>IF(L1781="","",VLOOKUP(L1781,Продукция!B:L,11,0))</f>
        <v>0</v>
      </c>
      <c r="N1781" s="11" t="s">
        <v>873</v>
      </c>
      <c r="P1781" s="11" t="s">
        <v>340</v>
      </c>
      <c r="Q1781" s="11" t="s">
        <v>854</v>
      </c>
      <c r="R1781" s="153" t="s">
        <v>5042</v>
      </c>
      <c r="S1781" s="11">
        <v>18</v>
      </c>
      <c r="T1781" s="11" t="s">
        <v>5242</v>
      </c>
      <c r="V1781" s="14">
        <v>45727</v>
      </c>
      <c r="Z1781" s="11" t="s">
        <v>4823</v>
      </c>
      <c r="AA1781" s="15">
        <v>0.55555555555555558</v>
      </c>
      <c r="AB1781" t="str">
        <f>IF(L1781="","",VLOOKUP(L1781&amp;I1781,Продукция!A:I,9,0))</f>
        <v>рекомендация производителя набора</v>
      </c>
      <c r="AC1781" s="14">
        <v>45736</v>
      </c>
      <c r="AD1781" s="11" t="s">
        <v>2673</v>
      </c>
      <c r="AE1781" s="11" t="s">
        <v>4823</v>
      </c>
      <c r="AF1781" t="str">
        <f>IF(AD1781="","",VLOOKUP(AD1781,'Сотрудники и ссылки'!A:B,2,0))</f>
        <v>Серолог</v>
      </c>
      <c r="AG1781">
        <f>IF(AD1781="","",VLOOKUP(AD1781,'Сотрудники и ссылки'!A:C,3,0))</f>
        <v>20001771</v>
      </c>
      <c r="AH1781" s="11" t="s">
        <v>2673</v>
      </c>
      <c r="AI1781" t="str">
        <f>IF(AH1781="","",VLOOKUP(AH1781,'Сотрудники и ссылки'!A:B,2,0))</f>
        <v>Серолог</v>
      </c>
      <c r="AJ1781">
        <f>IF(AH1781="","",VLOOKUP(AH1781,'Сотрудники и ссылки'!A:C,3,0))</f>
        <v>20001771</v>
      </c>
      <c r="AK1781" s="14">
        <v>45736</v>
      </c>
      <c r="AL1781" s="2">
        <f>IF(AK1781="","",AK1781+VLOOKUP(I1781,'Вид исследования'!B:E,4,0))</f>
        <v>45737</v>
      </c>
      <c r="AM1781" s="2">
        <f>IF(AK1781="","",AK1781+VLOOKUP(I1781,'Вид исследования'!B:F,5,0))</f>
        <v>45737</v>
      </c>
      <c r="AN1781" s="14">
        <v>45736</v>
      </c>
      <c r="AP1781" s="11" t="s">
        <v>189</v>
      </c>
      <c r="AQ1781" t="str">
        <f>IFERROR(IF(L1781="","",VLOOKUP(L1781&amp;I1781,Продукция!A:K,11,0)),"обратитесь к админ справочника")</f>
        <v>согласно рекомендациям производителя теста</v>
      </c>
      <c r="AR1781" s="11" t="s">
        <v>4823</v>
      </c>
      <c r="AS1781" t="str">
        <f>IFERROR(IF(L1781="","",VLOOKUP(L1781&amp;I1781,Продукция!A:J,10,0)),"обратитесь к админ справочника")</f>
        <v>инструкция тест- ситема Биочек СК-120</v>
      </c>
      <c r="AT1781" s="11" t="s">
        <v>4823</v>
      </c>
      <c r="AU1781" s="11" t="s">
        <v>4823</v>
      </c>
      <c r="AV1781" s="11" t="s">
        <v>2673</v>
      </c>
      <c r="AW1781" s="11" t="s">
        <v>4824</v>
      </c>
      <c r="AX1781" s="11" t="s">
        <v>509</v>
      </c>
      <c r="AY1781" s="11" t="s">
        <v>1737</v>
      </c>
      <c r="AZ1781" s="11">
        <v>107</v>
      </c>
      <c r="BA1781" s="11">
        <v>36</v>
      </c>
      <c r="BC1781" s="11" t="s">
        <v>5026</v>
      </c>
    </row>
    <row r="1782" spans="1:55" x14ac:dyDescent="0.25">
      <c r="A1782" t="str">
        <f t="shared" si="33"/>
        <v>С/525IBD (BioChek) болезнь Гамборо уровень антител</v>
      </c>
      <c r="B1782" t="str">
        <f>IF(E1782="","",INDEX(Лаборатории!A:A,MATCH('Производственный контроль'!E1782,Лаборатории!B:B,0)))</f>
        <v xml:space="preserve">КУРИНОЕ ЦАРСТВО АО </v>
      </c>
      <c r="C1782" t="str">
        <f>IF(E1782="","",VLOOKUP(E1782,Лаборатории!B:D,3,0))</f>
        <v>U377_CHL</v>
      </c>
      <c r="D1782" s="12">
        <v>45733</v>
      </c>
      <c r="E1782" s="11" t="s">
        <v>793</v>
      </c>
      <c r="F1782" s="11" t="s">
        <v>371</v>
      </c>
      <c r="G1782" s="11" t="s">
        <v>509</v>
      </c>
      <c r="H1782" s="11" t="s">
        <v>262</v>
      </c>
      <c r="I1782" s="11" t="s">
        <v>3415</v>
      </c>
      <c r="J1782" t="str">
        <f>IF(L1782="","",VLOOKUP(L1782,Продукция!B:D,3,0))</f>
        <v>Биологический_материал</v>
      </c>
      <c r="K1782" t="str">
        <f>IF(L1782="","",VLOOKUP(L1782,Продукция!B:C,2,0))</f>
        <v>Сыворотка крови</v>
      </c>
      <c r="L1782" s="151" t="s">
        <v>302</v>
      </c>
      <c r="M1782">
        <f>IF(L1782="","",VLOOKUP(L1782,Продукция!B:L,11,0))</f>
        <v>0</v>
      </c>
      <c r="N1782" s="11" t="s">
        <v>873</v>
      </c>
      <c r="P1782" s="11" t="s">
        <v>340</v>
      </c>
      <c r="Q1782" s="11" t="s">
        <v>854</v>
      </c>
      <c r="R1782" s="153" t="s">
        <v>5042</v>
      </c>
      <c r="S1782" s="11">
        <v>18</v>
      </c>
      <c r="T1782" s="11" t="s">
        <v>5242</v>
      </c>
      <c r="V1782" s="14">
        <v>45727</v>
      </c>
      <c r="Z1782" s="11" t="s">
        <v>4823</v>
      </c>
      <c r="AA1782" s="15">
        <v>0.55555555555555558</v>
      </c>
      <c r="AB1782" t="str">
        <f>IF(L1782="","",VLOOKUP(L1782&amp;I1782,Продукция!A:I,9,0))</f>
        <v>рекомендация производителя набора</v>
      </c>
      <c r="AC1782" s="14">
        <v>45736</v>
      </c>
      <c r="AD1782" s="11" t="s">
        <v>2673</v>
      </c>
      <c r="AE1782" s="11" t="s">
        <v>4823</v>
      </c>
      <c r="AF1782" t="str">
        <f>IF(AD1782="","",VLOOKUP(AD1782,'Сотрудники и ссылки'!A:B,2,0))</f>
        <v>Серолог</v>
      </c>
      <c r="AG1782">
        <f>IF(AD1782="","",VLOOKUP(AD1782,'Сотрудники и ссылки'!A:C,3,0))</f>
        <v>20001771</v>
      </c>
      <c r="AH1782" s="11" t="s">
        <v>2673</v>
      </c>
      <c r="AI1782" t="str">
        <f>IF(AH1782="","",VLOOKUP(AH1782,'Сотрудники и ссылки'!A:B,2,0))</f>
        <v>Серолог</v>
      </c>
      <c r="AJ1782">
        <f>IF(AH1782="","",VLOOKUP(AH1782,'Сотрудники и ссылки'!A:C,3,0))</f>
        <v>20001771</v>
      </c>
      <c r="AK1782" s="14">
        <v>45736</v>
      </c>
      <c r="AL1782" s="2">
        <f>IF(AK1782="","",AK1782+VLOOKUP(I1782,'Вид исследования'!B:E,4,0))</f>
        <v>45737</v>
      </c>
      <c r="AM1782" s="2">
        <f>IF(AK1782="","",AK1782+VLOOKUP(I1782,'Вид исследования'!B:F,5,0))</f>
        <v>45737</v>
      </c>
      <c r="AN1782" s="14">
        <v>45736</v>
      </c>
      <c r="AP1782" s="11" t="s">
        <v>189</v>
      </c>
      <c r="AQ1782" t="str">
        <f>IFERROR(IF(L1782="","",VLOOKUP(L1782&amp;I1782,Продукция!A:K,11,0)),"обратитесь к админ справочника")</f>
        <v>согласно рекомендациям производителя теста</v>
      </c>
      <c r="AR1782" s="11" t="s">
        <v>4823</v>
      </c>
      <c r="AS1782" t="str">
        <f>IFERROR(IF(L1782="","",VLOOKUP(L1782&amp;I1782,Продукция!A:J,10,0)),"обратитесь к админ справочника")</f>
        <v>инструкция тест- ситема Биочек СК-113</v>
      </c>
      <c r="AT1782" s="11" t="s">
        <v>4823</v>
      </c>
      <c r="AU1782" s="11" t="s">
        <v>4823</v>
      </c>
      <c r="AV1782" s="11" t="s">
        <v>2673</v>
      </c>
      <c r="AW1782" s="11" t="s">
        <v>4824</v>
      </c>
      <c r="AX1782" s="11" t="s">
        <v>509</v>
      </c>
      <c r="AY1782" s="11" t="s">
        <v>1737</v>
      </c>
      <c r="AZ1782" s="11">
        <v>107</v>
      </c>
      <c r="BA1782" s="11">
        <v>36</v>
      </c>
      <c r="BC1782" s="11" t="s">
        <v>5026</v>
      </c>
    </row>
    <row r="1783" spans="1:55" x14ac:dyDescent="0.25">
      <c r="A1783" t="str">
        <f t="shared" si="33"/>
        <v>С/525IBV (BioChek) инфекционный бронхит уровень антител</v>
      </c>
      <c r="B1783" t="str">
        <f>IF(E1783="","",INDEX(Лаборатории!A:A,MATCH('Производственный контроль'!E1783,Лаборатории!B:B,0)))</f>
        <v xml:space="preserve">КУРИНОЕ ЦАРСТВО АО </v>
      </c>
      <c r="C1783" t="str">
        <f>IF(E1783="","",VLOOKUP(E1783,Лаборатории!B:D,3,0))</f>
        <v>U377_CHL</v>
      </c>
      <c r="D1783" s="12">
        <v>45733</v>
      </c>
      <c r="E1783" s="11" t="s">
        <v>793</v>
      </c>
      <c r="F1783" s="11" t="s">
        <v>371</v>
      </c>
      <c r="G1783" s="11" t="s">
        <v>509</v>
      </c>
      <c r="H1783" s="11" t="s">
        <v>262</v>
      </c>
      <c r="I1783" s="11" t="s">
        <v>3416</v>
      </c>
      <c r="J1783" t="str">
        <f>IF(L1783="","",VLOOKUP(L1783,Продукция!B:D,3,0))</f>
        <v>Биологический_материал</v>
      </c>
      <c r="K1783" t="str">
        <f>IF(L1783="","",VLOOKUP(L1783,Продукция!B:C,2,0))</f>
        <v>Сыворотка крови</v>
      </c>
      <c r="L1783" s="151" t="s">
        <v>302</v>
      </c>
      <c r="M1783">
        <f>IF(L1783="","",VLOOKUP(L1783,Продукция!B:L,11,0))</f>
        <v>0</v>
      </c>
      <c r="N1783" s="11" t="s">
        <v>873</v>
      </c>
      <c r="P1783" s="11" t="s">
        <v>340</v>
      </c>
      <c r="Q1783" s="11" t="s">
        <v>854</v>
      </c>
      <c r="R1783" s="153" t="s">
        <v>5042</v>
      </c>
      <c r="S1783" s="11">
        <v>18</v>
      </c>
      <c r="T1783" s="11" t="s">
        <v>5242</v>
      </c>
      <c r="V1783" s="14">
        <v>45727</v>
      </c>
      <c r="Z1783" s="11" t="s">
        <v>4823</v>
      </c>
      <c r="AA1783" s="15">
        <v>0.55555555555555558</v>
      </c>
      <c r="AB1783" t="str">
        <f>IF(L1783="","",VLOOKUP(L1783&amp;I1783,Продукция!A:I,9,0))</f>
        <v>рекомендация производителя набора</v>
      </c>
      <c r="AC1783" s="14">
        <v>45736</v>
      </c>
      <c r="AD1783" s="11" t="s">
        <v>2676</v>
      </c>
      <c r="AE1783" s="11" t="s">
        <v>4823</v>
      </c>
      <c r="AF1783" t="str">
        <f>IF(AD1783="","",VLOOKUP(AD1783,'Сотрудники и ссылки'!A:B,2,0))</f>
        <v>Серолог</v>
      </c>
      <c r="AG1783">
        <f>IF(AD1783="","",VLOOKUP(AD1783,'Сотрудники и ссылки'!A:C,3,0))</f>
        <v>20007746</v>
      </c>
      <c r="AH1783" s="11" t="s">
        <v>2676</v>
      </c>
      <c r="AI1783" t="str">
        <f>IF(AH1783="","",VLOOKUP(AH1783,'Сотрудники и ссылки'!A:B,2,0))</f>
        <v>Серолог</v>
      </c>
      <c r="AJ1783">
        <f>IF(AH1783="","",VLOOKUP(AH1783,'Сотрудники и ссылки'!A:C,3,0))</f>
        <v>20007746</v>
      </c>
      <c r="AK1783" s="14">
        <v>45736</v>
      </c>
      <c r="AL1783" s="2">
        <f>IF(AK1783="","",AK1783+VLOOKUP(I1783,'Вид исследования'!B:E,4,0))</f>
        <v>45737</v>
      </c>
      <c r="AM1783" s="2">
        <f>IF(AK1783="","",AK1783+VLOOKUP(I1783,'Вид исследования'!B:F,5,0))</f>
        <v>45737</v>
      </c>
      <c r="AN1783" s="14">
        <v>45736</v>
      </c>
      <c r="AP1783" s="11" t="s">
        <v>189</v>
      </c>
      <c r="AQ1783" t="str">
        <f>IFERROR(IF(L1783="","",VLOOKUP(L1783&amp;I1783,Продукция!A:K,11,0)),"обратитесь к админ справочника")</f>
        <v>согласно рекомендациям производителя теста</v>
      </c>
      <c r="AR1783" s="11" t="s">
        <v>4823</v>
      </c>
      <c r="AS1783" t="str">
        <f>IFERROR(IF(L1783="","",VLOOKUP(L1783&amp;I1783,Продукция!A:J,10,0)),"обратитесь к админ справочника")</f>
        <v>инструкция тест- ситема Биочек СК-119</v>
      </c>
      <c r="AT1783" s="11" t="s">
        <v>4823</v>
      </c>
      <c r="AU1783" s="11" t="s">
        <v>4823</v>
      </c>
      <c r="AV1783" s="11" t="s">
        <v>2676</v>
      </c>
      <c r="AW1783" s="11" t="s">
        <v>4824</v>
      </c>
      <c r="AX1783" s="11" t="s">
        <v>509</v>
      </c>
      <c r="AY1783" s="11" t="s">
        <v>1737</v>
      </c>
      <c r="AZ1783" s="11">
        <v>107</v>
      </c>
      <c r="BA1783" s="11">
        <v>36</v>
      </c>
      <c r="BC1783" s="11" t="s">
        <v>5026</v>
      </c>
    </row>
    <row r="1784" spans="1:55" x14ac:dyDescent="0.25">
      <c r="A1784" t="str">
        <f t="shared" si="33"/>
        <v>С/525REO (BioChek) реовирус уровень антител</v>
      </c>
      <c r="B1784" t="str">
        <f>IF(E1784="","",INDEX(Лаборатории!A:A,MATCH('Производственный контроль'!E1784,Лаборатории!B:B,0)))</f>
        <v xml:space="preserve">КУРИНОЕ ЦАРСТВО АО </v>
      </c>
      <c r="C1784" t="str">
        <f>IF(E1784="","",VLOOKUP(E1784,Лаборатории!B:D,3,0))</f>
        <v>U377_CHL</v>
      </c>
      <c r="D1784" s="12">
        <v>45733</v>
      </c>
      <c r="E1784" s="11" t="s">
        <v>793</v>
      </c>
      <c r="F1784" s="11" t="s">
        <v>371</v>
      </c>
      <c r="G1784" s="11" t="s">
        <v>509</v>
      </c>
      <c r="H1784" s="11" t="s">
        <v>262</v>
      </c>
      <c r="I1784" s="11" t="s">
        <v>3426</v>
      </c>
      <c r="J1784" t="str">
        <f>IF(L1784="","",VLOOKUP(L1784,Продукция!B:D,3,0))</f>
        <v>Биологический_материал</v>
      </c>
      <c r="K1784" t="str">
        <f>IF(L1784="","",VLOOKUP(L1784,Продукция!B:C,2,0))</f>
        <v>Сыворотка крови</v>
      </c>
      <c r="L1784" s="151" t="s">
        <v>302</v>
      </c>
      <c r="M1784">
        <f>IF(L1784="","",VLOOKUP(L1784,Продукция!B:L,11,0))</f>
        <v>0</v>
      </c>
      <c r="N1784" s="11" t="s">
        <v>873</v>
      </c>
      <c r="P1784" s="11" t="s">
        <v>340</v>
      </c>
      <c r="Q1784" s="11" t="s">
        <v>854</v>
      </c>
      <c r="R1784" s="153" t="s">
        <v>5042</v>
      </c>
      <c r="S1784" s="11">
        <v>18</v>
      </c>
      <c r="T1784" s="11" t="s">
        <v>5242</v>
      </c>
      <c r="V1784" s="14">
        <v>45727</v>
      </c>
      <c r="Z1784" s="11" t="s">
        <v>4823</v>
      </c>
      <c r="AA1784" s="15">
        <v>0.55555555555555558</v>
      </c>
      <c r="AB1784" t="str">
        <f>IF(L1784="","",VLOOKUP(L1784&amp;I1784,Продукция!A:I,9,0))</f>
        <v>рекомендация производителя набора</v>
      </c>
      <c r="AC1784" s="14">
        <v>45736</v>
      </c>
      <c r="AD1784" s="11" t="s">
        <v>2676</v>
      </c>
      <c r="AE1784" s="11" t="s">
        <v>4823</v>
      </c>
      <c r="AF1784" t="str">
        <f>IF(AD1784="","",VLOOKUP(AD1784,'Сотрудники и ссылки'!A:B,2,0))</f>
        <v>Серолог</v>
      </c>
      <c r="AG1784">
        <f>IF(AD1784="","",VLOOKUP(AD1784,'Сотрудники и ссылки'!A:C,3,0))</f>
        <v>20007746</v>
      </c>
      <c r="AH1784" s="11" t="s">
        <v>2676</v>
      </c>
      <c r="AI1784" t="str">
        <f>IF(AH1784="","",VLOOKUP(AH1784,'Сотрудники и ссылки'!A:B,2,0))</f>
        <v>Серолог</v>
      </c>
      <c r="AJ1784">
        <f>IF(AH1784="","",VLOOKUP(AH1784,'Сотрудники и ссылки'!A:C,3,0))</f>
        <v>20007746</v>
      </c>
      <c r="AK1784" s="14">
        <v>45736</v>
      </c>
      <c r="AL1784" s="2">
        <f>IF(AK1784="","",AK1784+VLOOKUP(I1784,'Вид исследования'!B:E,4,0))</f>
        <v>45737</v>
      </c>
      <c r="AM1784" s="2">
        <f>IF(AK1784="","",AK1784+VLOOKUP(I1784,'Вид исследования'!B:F,5,0))</f>
        <v>45737</v>
      </c>
      <c r="AN1784" s="14">
        <v>45736</v>
      </c>
      <c r="AP1784" s="11" t="s">
        <v>189</v>
      </c>
      <c r="AQ1784" t="str">
        <f>IFERROR(IF(L1784="","",VLOOKUP(L1784&amp;I1784,Продукция!A:K,11,0)),"обратитесь к админ справочника")</f>
        <v>согласно рекомендациям производителя теста</v>
      </c>
      <c r="AR1784" s="11" t="s">
        <v>4823</v>
      </c>
      <c r="AS1784" t="str">
        <f>IFERROR(IF(L1784="","",VLOOKUP(L1784&amp;I1784,Продукция!A:J,10,0)),"обратитесь к админ справочника")</f>
        <v>инструкция тест- ситема Биочек СК -110</v>
      </c>
      <c r="AT1784" s="11" t="s">
        <v>4823</v>
      </c>
      <c r="AU1784" s="11" t="s">
        <v>4823</v>
      </c>
      <c r="AV1784" s="11" t="s">
        <v>2676</v>
      </c>
      <c r="AW1784" s="11" t="s">
        <v>4824</v>
      </c>
      <c r="AX1784" s="11" t="s">
        <v>509</v>
      </c>
      <c r="AY1784" s="11" t="s">
        <v>1737</v>
      </c>
      <c r="AZ1784" s="11">
        <v>107</v>
      </c>
      <c r="BA1784" s="11">
        <v>36</v>
      </c>
      <c r="BC1784" s="11" t="s">
        <v>5026</v>
      </c>
    </row>
    <row r="1785" spans="1:55" x14ac:dyDescent="0.25">
      <c r="A1785" t="str">
        <f t="shared" si="33"/>
        <v>С/525NDV (BioChek) болезнь Ньюкасла уровень антител</v>
      </c>
      <c r="B1785" t="str">
        <f>IF(E1785="","",INDEX(Лаборатории!A:A,MATCH('Производственный контроль'!E1785,Лаборатории!B:B,0)))</f>
        <v xml:space="preserve">КУРИНОЕ ЦАРСТВО АО </v>
      </c>
      <c r="C1785" t="str">
        <f>IF(E1785="","",VLOOKUP(E1785,Лаборатории!B:D,3,0))</f>
        <v>U377_CHL</v>
      </c>
      <c r="D1785" s="12">
        <v>45733</v>
      </c>
      <c r="E1785" s="11" t="s">
        <v>793</v>
      </c>
      <c r="F1785" s="11" t="s">
        <v>371</v>
      </c>
      <c r="G1785" s="11" t="s">
        <v>509</v>
      </c>
      <c r="H1785" s="11" t="s">
        <v>262</v>
      </c>
      <c r="I1785" s="11" t="s">
        <v>3424</v>
      </c>
      <c r="J1785" t="str">
        <f>IF(L1785="","",VLOOKUP(L1785,Продукция!B:D,3,0))</f>
        <v>Биологический_материал</v>
      </c>
      <c r="K1785" t="str">
        <f>IF(L1785="","",VLOOKUP(L1785,Продукция!B:C,2,0))</f>
        <v>Сыворотка крови</v>
      </c>
      <c r="L1785" s="151" t="s">
        <v>302</v>
      </c>
      <c r="M1785">
        <f>IF(L1785="","",VLOOKUP(L1785,Продукция!B:L,11,0))</f>
        <v>0</v>
      </c>
      <c r="N1785" s="11" t="s">
        <v>873</v>
      </c>
      <c r="P1785" s="11" t="s">
        <v>340</v>
      </c>
      <c r="Q1785" s="11" t="s">
        <v>854</v>
      </c>
      <c r="R1785" s="153" t="s">
        <v>5042</v>
      </c>
      <c r="S1785" s="11">
        <v>18</v>
      </c>
      <c r="T1785" s="11" t="s">
        <v>5242</v>
      </c>
      <c r="V1785" s="14">
        <v>45727</v>
      </c>
      <c r="Z1785" s="11" t="s">
        <v>4823</v>
      </c>
      <c r="AA1785" s="15">
        <v>0.55555555555555558</v>
      </c>
      <c r="AB1785" t="str">
        <f>IF(L1785="","",VLOOKUP(L1785&amp;I1785,Продукция!A:I,9,0))</f>
        <v>рекомендация производителя набора</v>
      </c>
      <c r="AC1785" s="14">
        <v>45736</v>
      </c>
      <c r="AD1785" s="11" t="s">
        <v>2676</v>
      </c>
      <c r="AE1785" s="11" t="s">
        <v>4823</v>
      </c>
      <c r="AF1785" t="str">
        <f>IF(AD1785="","",VLOOKUP(AD1785,'Сотрудники и ссылки'!A:B,2,0))</f>
        <v>Серолог</v>
      </c>
      <c r="AG1785">
        <f>IF(AD1785="","",VLOOKUP(AD1785,'Сотрудники и ссылки'!A:C,3,0))</f>
        <v>20007746</v>
      </c>
      <c r="AH1785" s="11" t="s">
        <v>2676</v>
      </c>
      <c r="AI1785" t="str">
        <f>IF(AH1785="","",VLOOKUP(AH1785,'Сотрудники и ссылки'!A:B,2,0))</f>
        <v>Серолог</v>
      </c>
      <c r="AJ1785">
        <f>IF(AH1785="","",VLOOKUP(AH1785,'Сотрудники и ссылки'!A:C,3,0))</f>
        <v>20007746</v>
      </c>
      <c r="AK1785" s="14">
        <v>45736</v>
      </c>
      <c r="AL1785" s="2">
        <f>IF(AK1785="","",AK1785+VLOOKUP(I1785,'Вид исследования'!B:E,4,0))</f>
        <v>45737</v>
      </c>
      <c r="AM1785" s="2">
        <f>IF(AK1785="","",AK1785+VLOOKUP(I1785,'Вид исследования'!B:F,5,0))</f>
        <v>45737</v>
      </c>
      <c r="AN1785" s="14">
        <v>45736</v>
      </c>
      <c r="AP1785" s="11" t="s">
        <v>189</v>
      </c>
      <c r="AQ1785" t="str">
        <f>IFERROR(IF(L1785="","",VLOOKUP(L1785&amp;I1785,Продукция!A:K,11,0)),"обратитесь к админ справочника")</f>
        <v>согласно рекомендациям производителя теста</v>
      </c>
      <c r="AR1785" s="11" t="s">
        <v>4823</v>
      </c>
      <c r="AS1785" t="str">
        <f>IFERROR(IF(L1785="","",VLOOKUP(L1785&amp;I1785,Продукция!A:J,10,0)),"обратитесь к админ справочника")</f>
        <v>инструкция тест- ситема Биочек СК -116</v>
      </c>
      <c r="AT1785" s="11" t="s">
        <v>4823</v>
      </c>
      <c r="AU1785" s="11" t="s">
        <v>4823</v>
      </c>
      <c r="AV1785" s="11" t="s">
        <v>2676</v>
      </c>
      <c r="AW1785" s="11" t="s">
        <v>4824</v>
      </c>
      <c r="AX1785" s="11" t="s">
        <v>509</v>
      </c>
      <c r="AY1785" s="11" t="s">
        <v>1737</v>
      </c>
      <c r="AZ1785" s="11">
        <v>107</v>
      </c>
      <c r="BA1785" s="11">
        <v>36</v>
      </c>
      <c r="BC1785" s="11" t="s">
        <v>5026</v>
      </c>
    </row>
    <row r="1786" spans="1:55" x14ac:dyDescent="0.25">
      <c r="A1786" t="str">
        <f t="shared" si="33"/>
        <v>С/525ART (BioChek) инфекционный альвеолярный ринотрахеит тип А и В уровень антител</v>
      </c>
      <c r="B1786" t="str">
        <f>IF(E1786="","",INDEX(Лаборатории!A:A,MATCH('Производственный контроль'!E1786,Лаборатории!B:B,0)))</f>
        <v xml:space="preserve">КУРИНОЕ ЦАРСТВО АО </v>
      </c>
      <c r="C1786" t="str">
        <f>IF(E1786="","",VLOOKUP(E1786,Лаборатории!B:D,3,0))</f>
        <v>U377_CHL</v>
      </c>
      <c r="D1786" s="12">
        <v>45733</v>
      </c>
      <c r="E1786" s="11" t="s">
        <v>793</v>
      </c>
      <c r="F1786" s="11" t="s">
        <v>371</v>
      </c>
      <c r="G1786" s="11" t="s">
        <v>509</v>
      </c>
      <c r="H1786" s="11" t="s">
        <v>262</v>
      </c>
      <c r="I1786" s="11" t="s">
        <v>3409</v>
      </c>
      <c r="J1786" t="str">
        <f>IF(L1786="","",VLOOKUP(L1786,Продукция!B:D,3,0))</f>
        <v>Биологический_материал</v>
      </c>
      <c r="K1786" t="str">
        <f>IF(L1786="","",VLOOKUP(L1786,Продукция!B:C,2,0))</f>
        <v>Сыворотка крови</v>
      </c>
      <c r="L1786" s="151" t="s">
        <v>302</v>
      </c>
      <c r="M1786">
        <f>IF(L1786="","",VLOOKUP(L1786,Продукция!B:L,11,0))</f>
        <v>0</v>
      </c>
      <c r="N1786" s="11" t="s">
        <v>873</v>
      </c>
      <c r="P1786" s="11" t="s">
        <v>340</v>
      </c>
      <c r="Q1786" s="11" t="s">
        <v>854</v>
      </c>
      <c r="R1786" s="153" t="s">
        <v>5239</v>
      </c>
      <c r="S1786" s="11">
        <v>18</v>
      </c>
      <c r="T1786" s="11" t="s">
        <v>5242</v>
      </c>
      <c r="V1786" s="14">
        <v>45729</v>
      </c>
      <c r="Z1786" s="11" t="s">
        <v>4823</v>
      </c>
      <c r="AA1786" s="15">
        <v>0.55555555555555558</v>
      </c>
      <c r="AB1786" t="str">
        <f>IF(L1786="","",VLOOKUP(L1786&amp;I1786,Продукция!A:I,9,0))</f>
        <v>рекомендация производителя набора</v>
      </c>
      <c r="AC1786" s="14">
        <v>45736</v>
      </c>
      <c r="AD1786" s="11" t="s">
        <v>2673</v>
      </c>
      <c r="AE1786" s="11" t="s">
        <v>4823</v>
      </c>
      <c r="AF1786" t="str">
        <f>IF(AD1786="","",VLOOKUP(AD1786,'Сотрудники и ссылки'!A:B,2,0))</f>
        <v>Серолог</v>
      </c>
      <c r="AG1786">
        <f>IF(AD1786="","",VLOOKUP(AD1786,'Сотрудники и ссылки'!A:C,3,0))</f>
        <v>20001771</v>
      </c>
      <c r="AH1786" s="11" t="s">
        <v>2673</v>
      </c>
      <c r="AI1786" t="str">
        <f>IF(AH1786="","",VLOOKUP(AH1786,'Сотрудники и ссылки'!A:B,2,0))</f>
        <v>Серолог</v>
      </c>
      <c r="AJ1786">
        <f>IF(AH1786="","",VLOOKUP(AH1786,'Сотрудники и ссылки'!A:C,3,0))</f>
        <v>20001771</v>
      </c>
      <c r="AK1786" s="14">
        <v>45736</v>
      </c>
      <c r="AL1786" s="2">
        <f>IF(AK1786="","",AK1786+VLOOKUP(I1786,'Вид исследования'!B:E,4,0))</f>
        <v>45737</v>
      </c>
      <c r="AM1786" s="2">
        <f>IF(AK1786="","",AK1786+VLOOKUP(I1786,'Вид исследования'!B:F,5,0))</f>
        <v>45737</v>
      </c>
      <c r="AN1786" s="14">
        <v>45736</v>
      </c>
      <c r="AP1786" s="11" t="s">
        <v>189</v>
      </c>
      <c r="AQ1786" t="str">
        <f>IFERROR(IF(L1786="","",VLOOKUP(L1786&amp;I1786,Продукция!A:K,11,0)),"обратитесь к админ справочника")</f>
        <v>согласно рекомендациям производителя теста</v>
      </c>
      <c r="AR1786" s="11" t="s">
        <v>4823</v>
      </c>
      <c r="AS1786" t="str">
        <f>IFERROR(IF(L1786="","",VLOOKUP(L1786&amp;I1786,Продукция!A:J,10,0)),"обратитесь к админ справочника")</f>
        <v>инструкция тест- ситема Биочек СК-120</v>
      </c>
      <c r="AT1786" s="11" t="s">
        <v>4823</v>
      </c>
      <c r="AU1786" s="11" t="s">
        <v>4823</v>
      </c>
      <c r="AV1786" s="11" t="s">
        <v>2673</v>
      </c>
      <c r="AW1786" s="11" t="s">
        <v>4824</v>
      </c>
      <c r="AX1786" s="11" t="s">
        <v>509</v>
      </c>
      <c r="AY1786" s="11" t="s">
        <v>1758</v>
      </c>
      <c r="AZ1786" s="11">
        <v>107</v>
      </c>
      <c r="BA1786" s="11">
        <v>37</v>
      </c>
      <c r="BC1786" s="11" t="s">
        <v>5026</v>
      </c>
    </row>
    <row r="1787" spans="1:55" x14ac:dyDescent="0.25">
      <c r="A1787" t="str">
        <f t="shared" si="33"/>
        <v>С/525IBD (BioChek) болезнь Гамборо уровень антител</v>
      </c>
      <c r="B1787" t="str">
        <f>IF(E1787="","",INDEX(Лаборатории!A:A,MATCH('Производственный контроль'!E1787,Лаборатории!B:B,0)))</f>
        <v xml:space="preserve">КУРИНОЕ ЦАРСТВО АО </v>
      </c>
      <c r="C1787" t="str">
        <f>IF(E1787="","",VLOOKUP(E1787,Лаборатории!B:D,3,0))</f>
        <v>U377_CHL</v>
      </c>
      <c r="D1787" s="12">
        <v>45733</v>
      </c>
      <c r="E1787" s="11" t="s">
        <v>793</v>
      </c>
      <c r="F1787" s="11" t="s">
        <v>371</v>
      </c>
      <c r="G1787" s="11" t="s">
        <v>509</v>
      </c>
      <c r="H1787" s="11" t="s">
        <v>262</v>
      </c>
      <c r="I1787" s="11" t="s">
        <v>3415</v>
      </c>
      <c r="J1787" t="str">
        <f>IF(L1787="","",VLOOKUP(L1787,Продукция!B:D,3,0))</f>
        <v>Биологический_материал</v>
      </c>
      <c r="K1787" t="str">
        <f>IF(L1787="","",VLOOKUP(L1787,Продукция!B:C,2,0))</f>
        <v>Сыворотка крови</v>
      </c>
      <c r="L1787" s="151" t="s">
        <v>302</v>
      </c>
      <c r="M1787">
        <f>IF(L1787="","",VLOOKUP(L1787,Продукция!B:L,11,0))</f>
        <v>0</v>
      </c>
      <c r="N1787" s="11" t="s">
        <v>873</v>
      </c>
      <c r="P1787" s="11" t="s">
        <v>340</v>
      </c>
      <c r="Q1787" s="11" t="s">
        <v>854</v>
      </c>
      <c r="R1787" s="153" t="s">
        <v>5239</v>
      </c>
      <c r="S1787" s="11">
        <v>18</v>
      </c>
      <c r="T1787" s="11" t="s">
        <v>5242</v>
      </c>
      <c r="V1787" s="14">
        <v>45729</v>
      </c>
      <c r="Z1787" s="11" t="s">
        <v>4823</v>
      </c>
      <c r="AA1787" s="15">
        <v>0.55555555555555558</v>
      </c>
      <c r="AB1787" t="str">
        <f>IF(L1787="","",VLOOKUP(L1787&amp;I1787,Продукция!A:I,9,0))</f>
        <v>рекомендация производителя набора</v>
      </c>
      <c r="AC1787" s="14">
        <v>45736</v>
      </c>
      <c r="AD1787" s="11" t="s">
        <v>2673</v>
      </c>
      <c r="AE1787" s="11" t="s">
        <v>4823</v>
      </c>
      <c r="AF1787" t="str">
        <f>IF(AD1787="","",VLOOKUP(AD1787,'Сотрудники и ссылки'!A:B,2,0))</f>
        <v>Серолог</v>
      </c>
      <c r="AG1787">
        <f>IF(AD1787="","",VLOOKUP(AD1787,'Сотрудники и ссылки'!A:C,3,0))</f>
        <v>20001771</v>
      </c>
      <c r="AH1787" s="11" t="s">
        <v>2673</v>
      </c>
      <c r="AI1787" t="str">
        <f>IF(AH1787="","",VLOOKUP(AH1787,'Сотрудники и ссылки'!A:B,2,0))</f>
        <v>Серолог</v>
      </c>
      <c r="AJ1787">
        <f>IF(AH1787="","",VLOOKUP(AH1787,'Сотрудники и ссылки'!A:C,3,0))</f>
        <v>20001771</v>
      </c>
      <c r="AK1787" s="14">
        <v>45736</v>
      </c>
      <c r="AL1787" s="2">
        <f>IF(AK1787="","",AK1787+VLOOKUP(I1787,'Вид исследования'!B:E,4,0))</f>
        <v>45737</v>
      </c>
      <c r="AM1787" s="2">
        <f>IF(AK1787="","",AK1787+VLOOKUP(I1787,'Вид исследования'!B:F,5,0))</f>
        <v>45737</v>
      </c>
      <c r="AN1787" s="14">
        <v>45736</v>
      </c>
      <c r="AP1787" s="11" t="s">
        <v>189</v>
      </c>
      <c r="AQ1787" t="str">
        <f>IFERROR(IF(L1787="","",VLOOKUP(L1787&amp;I1787,Продукция!A:K,11,0)),"обратитесь к админ справочника")</f>
        <v>согласно рекомендациям производителя теста</v>
      </c>
      <c r="AR1787" s="11" t="s">
        <v>4823</v>
      </c>
      <c r="AS1787" t="str">
        <f>IFERROR(IF(L1787="","",VLOOKUP(L1787&amp;I1787,Продукция!A:J,10,0)),"обратитесь к админ справочника")</f>
        <v>инструкция тест- ситема Биочек СК-113</v>
      </c>
      <c r="AT1787" s="11" t="s">
        <v>4823</v>
      </c>
      <c r="AU1787" s="11" t="s">
        <v>4823</v>
      </c>
      <c r="AV1787" s="11" t="s">
        <v>2673</v>
      </c>
      <c r="AW1787" s="11" t="s">
        <v>4824</v>
      </c>
      <c r="AX1787" s="11" t="s">
        <v>509</v>
      </c>
      <c r="AY1787" s="11" t="s">
        <v>1758</v>
      </c>
      <c r="AZ1787" s="11">
        <v>107</v>
      </c>
      <c r="BA1787" s="11">
        <v>37</v>
      </c>
      <c r="BC1787" s="11" t="s">
        <v>5026</v>
      </c>
    </row>
    <row r="1788" spans="1:55" x14ac:dyDescent="0.25">
      <c r="A1788" t="str">
        <f t="shared" si="33"/>
        <v>С/525IBV (BioChek) инфекционный бронхит уровень антител</v>
      </c>
      <c r="B1788" t="str">
        <f>IF(E1788="","",INDEX(Лаборатории!A:A,MATCH('Производственный контроль'!E1788,Лаборатории!B:B,0)))</f>
        <v xml:space="preserve">КУРИНОЕ ЦАРСТВО АО </v>
      </c>
      <c r="C1788" t="str">
        <f>IF(E1788="","",VLOOKUP(E1788,Лаборатории!B:D,3,0))</f>
        <v>U377_CHL</v>
      </c>
      <c r="D1788" s="12">
        <v>45733</v>
      </c>
      <c r="E1788" s="11" t="s">
        <v>793</v>
      </c>
      <c r="F1788" s="11" t="s">
        <v>371</v>
      </c>
      <c r="G1788" s="11" t="s">
        <v>509</v>
      </c>
      <c r="H1788" s="11" t="s">
        <v>262</v>
      </c>
      <c r="I1788" s="11" t="s">
        <v>3416</v>
      </c>
      <c r="J1788" t="str">
        <f>IF(L1788="","",VLOOKUP(L1788,Продукция!B:D,3,0))</f>
        <v>Биологический_материал</v>
      </c>
      <c r="K1788" t="str">
        <f>IF(L1788="","",VLOOKUP(L1788,Продукция!B:C,2,0))</f>
        <v>Сыворотка крови</v>
      </c>
      <c r="L1788" s="151" t="s">
        <v>302</v>
      </c>
      <c r="M1788">
        <f>IF(L1788="","",VLOOKUP(L1788,Продукция!B:L,11,0))</f>
        <v>0</v>
      </c>
      <c r="N1788" s="11" t="s">
        <v>873</v>
      </c>
      <c r="P1788" s="11" t="s">
        <v>340</v>
      </c>
      <c r="Q1788" s="11" t="s">
        <v>854</v>
      </c>
      <c r="R1788" s="153" t="s">
        <v>5239</v>
      </c>
      <c r="S1788" s="11">
        <v>18</v>
      </c>
      <c r="T1788" s="11" t="s">
        <v>5242</v>
      </c>
      <c r="V1788" s="14">
        <v>45729</v>
      </c>
      <c r="Z1788" s="11" t="s">
        <v>4823</v>
      </c>
      <c r="AA1788" s="15">
        <v>0.55555555555555558</v>
      </c>
      <c r="AB1788" t="str">
        <f>IF(L1788="","",VLOOKUP(L1788&amp;I1788,Продукция!A:I,9,0))</f>
        <v>рекомендация производителя набора</v>
      </c>
      <c r="AC1788" s="14">
        <v>45736</v>
      </c>
      <c r="AD1788" s="11" t="s">
        <v>2676</v>
      </c>
      <c r="AE1788" s="11" t="s">
        <v>4823</v>
      </c>
      <c r="AF1788" t="str">
        <f>IF(AD1788="","",VLOOKUP(AD1788,'Сотрудники и ссылки'!A:B,2,0))</f>
        <v>Серолог</v>
      </c>
      <c r="AG1788">
        <f>IF(AD1788="","",VLOOKUP(AD1788,'Сотрудники и ссылки'!A:C,3,0))</f>
        <v>20007746</v>
      </c>
      <c r="AH1788" s="11" t="s">
        <v>2676</v>
      </c>
      <c r="AI1788" t="str">
        <f>IF(AH1788="","",VLOOKUP(AH1788,'Сотрудники и ссылки'!A:B,2,0))</f>
        <v>Серолог</v>
      </c>
      <c r="AJ1788">
        <f>IF(AH1788="","",VLOOKUP(AH1788,'Сотрудники и ссылки'!A:C,3,0))</f>
        <v>20007746</v>
      </c>
      <c r="AK1788" s="14">
        <v>45736</v>
      </c>
      <c r="AL1788" s="2">
        <f>IF(AK1788="","",AK1788+VLOOKUP(I1788,'Вид исследования'!B:E,4,0))</f>
        <v>45737</v>
      </c>
      <c r="AM1788" s="2">
        <f>IF(AK1788="","",AK1788+VLOOKUP(I1788,'Вид исследования'!B:F,5,0))</f>
        <v>45737</v>
      </c>
      <c r="AN1788" s="14">
        <v>45736</v>
      </c>
      <c r="AP1788" s="11" t="s">
        <v>189</v>
      </c>
      <c r="AQ1788" t="str">
        <f>IFERROR(IF(L1788="","",VLOOKUP(L1788&amp;I1788,Продукция!A:K,11,0)),"обратитесь к админ справочника")</f>
        <v>согласно рекомендациям производителя теста</v>
      </c>
      <c r="AR1788" s="11" t="s">
        <v>4823</v>
      </c>
      <c r="AS1788" t="str">
        <f>IFERROR(IF(L1788="","",VLOOKUP(L1788&amp;I1788,Продукция!A:J,10,0)),"обратитесь к админ справочника")</f>
        <v>инструкция тест- ситема Биочек СК-119</v>
      </c>
      <c r="AT1788" s="11" t="s">
        <v>4823</v>
      </c>
      <c r="AU1788" s="11" t="s">
        <v>4823</v>
      </c>
      <c r="AV1788" s="11" t="s">
        <v>2676</v>
      </c>
      <c r="AW1788" s="11" t="s">
        <v>4824</v>
      </c>
      <c r="AX1788" s="11" t="s">
        <v>509</v>
      </c>
      <c r="AY1788" s="11" t="s">
        <v>1758</v>
      </c>
      <c r="AZ1788" s="11">
        <v>107</v>
      </c>
      <c r="BA1788" s="11">
        <v>37</v>
      </c>
      <c r="BC1788" s="11" t="s">
        <v>5026</v>
      </c>
    </row>
    <row r="1789" spans="1:55" x14ac:dyDescent="0.25">
      <c r="A1789" t="str">
        <f t="shared" si="33"/>
        <v>С/525REO (BioChek) реовирус уровень антител</v>
      </c>
      <c r="B1789" t="str">
        <f>IF(E1789="","",INDEX(Лаборатории!A:A,MATCH('Производственный контроль'!E1789,Лаборатории!B:B,0)))</f>
        <v xml:space="preserve">КУРИНОЕ ЦАРСТВО АО </v>
      </c>
      <c r="C1789" t="str">
        <f>IF(E1789="","",VLOOKUP(E1789,Лаборатории!B:D,3,0))</f>
        <v>U377_CHL</v>
      </c>
      <c r="D1789" s="12">
        <v>45733</v>
      </c>
      <c r="E1789" s="11" t="s">
        <v>793</v>
      </c>
      <c r="F1789" s="11" t="s">
        <v>371</v>
      </c>
      <c r="G1789" s="11" t="s">
        <v>509</v>
      </c>
      <c r="H1789" s="11" t="s">
        <v>262</v>
      </c>
      <c r="I1789" s="11" t="s">
        <v>3426</v>
      </c>
      <c r="J1789" t="str">
        <f>IF(L1789="","",VLOOKUP(L1789,Продукция!B:D,3,0))</f>
        <v>Биологический_материал</v>
      </c>
      <c r="K1789" t="str">
        <f>IF(L1789="","",VLOOKUP(L1789,Продукция!B:C,2,0))</f>
        <v>Сыворотка крови</v>
      </c>
      <c r="L1789" s="151" t="s">
        <v>302</v>
      </c>
      <c r="M1789">
        <f>IF(L1789="","",VLOOKUP(L1789,Продукция!B:L,11,0))</f>
        <v>0</v>
      </c>
      <c r="N1789" s="11" t="s">
        <v>873</v>
      </c>
      <c r="P1789" s="11" t="s">
        <v>340</v>
      </c>
      <c r="Q1789" s="11" t="s">
        <v>854</v>
      </c>
      <c r="R1789" s="153" t="s">
        <v>5239</v>
      </c>
      <c r="S1789" s="11">
        <v>18</v>
      </c>
      <c r="T1789" s="11" t="s">
        <v>5242</v>
      </c>
      <c r="V1789" s="14">
        <v>45729</v>
      </c>
      <c r="Z1789" s="11" t="s">
        <v>4823</v>
      </c>
      <c r="AA1789" s="15">
        <v>0.55555555555555558</v>
      </c>
      <c r="AB1789" t="str">
        <f>IF(L1789="","",VLOOKUP(L1789&amp;I1789,Продукция!A:I,9,0))</f>
        <v>рекомендация производителя набора</v>
      </c>
      <c r="AC1789" s="14">
        <v>45736</v>
      </c>
      <c r="AD1789" s="11" t="s">
        <v>2676</v>
      </c>
      <c r="AE1789" s="11" t="s">
        <v>4823</v>
      </c>
      <c r="AF1789" t="str">
        <f>IF(AD1789="","",VLOOKUP(AD1789,'Сотрудники и ссылки'!A:B,2,0))</f>
        <v>Серолог</v>
      </c>
      <c r="AG1789">
        <f>IF(AD1789="","",VLOOKUP(AD1789,'Сотрудники и ссылки'!A:C,3,0))</f>
        <v>20007746</v>
      </c>
      <c r="AH1789" s="11" t="s">
        <v>2676</v>
      </c>
      <c r="AI1789" t="str">
        <f>IF(AH1789="","",VLOOKUP(AH1789,'Сотрудники и ссылки'!A:B,2,0))</f>
        <v>Серолог</v>
      </c>
      <c r="AJ1789">
        <f>IF(AH1789="","",VLOOKUP(AH1789,'Сотрудники и ссылки'!A:C,3,0))</f>
        <v>20007746</v>
      </c>
      <c r="AK1789" s="14">
        <v>45736</v>
      </c>
      <c r="AL1789" s="2">
        <f>IF(AK1789="","",AK1789+VLOOKUP(I1789,'Вид исследования'!B:E,4,0))</f>
        <v>45737</v>
      </c>
      <c r="AM1789" s="2">
        <f>IF(AK1789="","",AK1789+VLOOKUP(I1789,'Вид исследования'!B:F,5,0))</f>
        <v>45737</v>
      </c>
      <c r="AN1789" s="14">
        <v>45736</v>
      </c>
      <c r="AP1789" s="11" t="s">
        <v>189</v>
      </c>
      <c r="AQ1789" t="str">
        <f>IFERROR(IF(L1789="","",VLOOKUP(L1789&amp;I1789,Продукция!A:K,11,0)),"обратитесь к админ справочника")</f>
        <v>согласно рекомендациям производителя теста</v>
      </c>
      <c r="AR1789" s="11" t="s">
        <v>4823</v>
      </c>
      <c r="AS1789" t="str">
        <f>IFERROR(IF(L1789="","",VLOOKUP(L1789&amp;I1789,Продукция!A:J,10,0)),"обратитесь к админ справочника")</f>
        <v>инструкция тест- ситема Биочек СК -110</v>
      </c>
      <c r="AT1789" s="11" t="s">
        <v>4823</v>
      </c>
      <c r="AU1789" s="11" t="s">
        <v>4823</v>
      </c>
      <c r="AV1789" s="11" t="s">
        <v>2676</v>
      </c>
      <c r="AW1789" s="11" t="s">
        <v>4824</v>
      </c>
      <c r="AX1789" s="11" t="s">
        <v>509</v>
      </c>
      <c r="AY1789" s="11" t="s">
        <v>1758</v>
      </c>
      <c r="AZ1789" s="11">
        <v>107</v>
      </c>
      <c r="BA1789" s="11">
        <v>37</v>
      </c>
      <c r="BC1789" s="11" t="s">
        <v>5026</v>
      </c>
    </row>
    <row r="1790" spans="1:55" x14ac:dyDescent="0.25">
      <c r="A1790" t="str">
        <f t="shared" si="33"/>
        <v>С/525NDV (BioChek) болезнь Ньюкасла уровень антител</v>
      </c>
      <c r="B1790" t="str">
        <f>IF(E1790="","",INDEX(Лаборатории!A:A,MATCH('Производственный контроль'!E1790,Лаборатории!B:B,0)))</f>
        <v xml:space="preserve">КУРИНОЕ ЦАРСТВО АО </v>
      </c>
      <c r="C1790" t="str">
        <f>IF(E1790="","",VLOOKUP(E1790,Лаборатории!B:D,3,0))</f>
        <v>U377_CHL</v>
      </c>
      <c r="D1790" s="12">
        <v>45733</v>
      </c>
      <c r="E1790" s="11" t="s">
        <v>793</v>
      </c>
      <c r="F1790" s="11" t="s">
        <v>371</v>
      </c>
      <c r="G1790" s="11" t="s">
        <v>509</v>
      </c>
      <c r="H1790" s="11" t="s">
        <v>262</v>
      </c>
      <c r="I1790" s="11" t="s">
        <v>3424</v>
      </c>
      <c r="J1790" t="str">
        <f>IF(L1790="","",VLOOKUP(L1790,Продукция!B:D,3,0))</f>
        <v>Биологический_материал</v>
      </c>
      <c r="K1790" t="str">
        <f>IF(L1790="","",VLOOKUP(L1790,Продукция!B:C,2,0))</f>
        <v>Сыворотка крови</v>
      </c>
      <c r="L1790" s="151" t="s">
        <v>302</v>
      </c>
      <c r="M1790">
        <f>IF(L1790="","",VLOOKUP(L1790,Продукция!B:L,11,0))</f>
        <v>0</v>
      </c>
      <c r="N1790" s="11" t="s">
        <v>873</v>
      </c>
      <c r="P1790" s="11" t="s">
        <v>340</v>
      </c>
      <c r="Q1790" s="11" t="s">
        <v>854</v>
      </c>
      <c r="R1790" s="153" t="s">
        <v>5239</v>
      </c>
      <c r="S1790" s="11">
        <v>18</v>
      </c>
      <c r="T1790" s="11" t="s">
        <v>5242</v>
      </c>
      <c r="V1790" s="14">
        <v>45729</v>
      </c>
      <c r="Z1790" s="11" t="s">
        <v>4823</v>
      </c>
      <c r="AA1790" s="15">
        <v>0.55555555555555558</v>
      </c>
      <c r="AB1790" t="str">
        <f>IF(L1790="","",VLOOKUP(L1790&amp;I1790,Продукция!A:I,9,0))</f>
        <v>рекомендация производителя набора</v>
      </c>
      <c r="AC1790" s="14">
        <v>45736</v>
      </c>
      <c r="AD1790" s="11" t="s">
        <v>2676</v>
      </c>
      <c r="AE1790" s="11" t="s">
        <v>4823</v>
      </c>
      <c r="AF1790" t="str">
        <f>IF(AD1790="","",VLOOKUP(AD1790,'Сотрудники и ссылки'!A:B,2,0))</f>
        <v>Серолог</v>
      </c>
      <c r="AG1790">
        <f>IF(AD1790="","",VLOOKUP(AD1790,'Сотрудники и ссылки'!A:C,3,0))</f>
        <v>20007746</v>
      </c>
      <c r="AH1790" s="11" t="s">
        <v>2676</v>
      </c>
      <c r="AI1790" t="str">
        <f>IF(AH1790="","",VLOOKUP(AH1790,'Сотрудники и ссылки'!A:B,2,0))</f>
        <v>Серолог</v>
      </c>
      <c r="AJ1790">
        <f>IF(AH1790="","",VLOOKUP(AH1790,'Сотрудники и ссылки'!A:C,3,0))</f>
        <v>20007746</v>
      </c>
      <c r="AK1790" s="14">
        <v>45736</v>
      </c>
      <c r="AL1790" s="2">
        <f>IF(AK1790="","",AK1790+VLOOKUP(I1790,'Вид исследования'!B:E,4,0))</f>
        <v>45737</v>
      </c>
      <c r="AM1790" s="2">
        <f>IF(AK1790="","",AK1790+VLOOKUP(I1790,'Вид исследования'!B:F,5,0))</f>
        <v>45737</v>
      </c>
      <c r="AN1790" s="14">
        <v>45736</v>
      </c>
      <c r="AP1790" s="11" t="s">
        <v>189</v>
      </c>
      <c r="AQ1790" t="str">
        <f>IFERROR(IF(L1790="","",VLOOKUP(L1790&amp;I1790,Продукция!A:K,11,0)),"обратитесь к админ справочника")</f>
        <v>согласно рекомендациям производителя теста</v>
      </c>
      <c r="AR1790" s="11" t="s">
        <v>4823</v>
      </c>
      <c r="AS1790" t="str">
        <f>IFERROR(IF(L1790="","",VLOOKUP(L1790&amp;I1790,Продукция!A:J,10,0)),"обратитесь к админ справочника")</f>
        <v>инструкция тест- ситема Биочек СК -116</v>
      </c>
      <c r="AT1790" s="11" t="s">
        <v>4823</v>
      </c>
      <c r="AU1790" s="11" t="s">
        <v>4823</v>
      </c>
      <c r="AV1790" s="11" t="s">
        <v>2676</v>
      </c>
      <c r="AW1790" s="11" t="s">
        <v>4824</v>
      </c>
      <c r="AX1790" s="11" t="s">
        <v>509</v>
      </c>
      <c r="AY1790" s="11" t="s">
        <v>1758</v>
      </c>
      <c r="AZ1790" s="11">
        <v>107</v>
      </c>
      <c r="BA1790" s="11">
        <v>37</v>
      </c>
      <c r="BC1790" s="11" t="s">
        <v>5026</v>
      </c>
    </row>
    <row r="1791" spans="1:55" x14ac:dyDescent="0.25">
      <c r="A1791" t="str">
        <f t="shared" si="33"/>
        <v>С/532Болезнь Ньюкасла уровень антител</v>
      </c>
      <c r="B1791" t="str">
        <f>IF(E1791="","",INDEX(Лаборатории!A:A,MATCH('Производственный контроль'!E1791,Лаборатории!B:B,0)))</f>
        <v xml:space="preserve">КУРИНОЕ ЦАРСТВО АО </v>
      </c>
      <c r="C1791" t="str">
        <f>IF(E1791="","",VLOOKUP(E1791,Лаборатории!B:D,3,0))</f>
        <v>U377_CHL</v>
      </c>
      <c r="D1791" s="12">
        <v>45735</v>
      </c>
      <c r="E1791" s="11" t="s">
        <v>793</v>
      </c>
      <c r="F1791" s="11" t="s">
        <v>371</v>
      </c>
      <c r="G1791" s="11" t="s">
        <v>509</v>
      </c>
      <c r="H1791" s="11" t="s">
        <v>312</v>
      </c>
      <c r="I1791" s="11" t="s">
        <v>3434</v>
      </c>
      <c r="J1791" t="str">
        <f>IF(L1791="","",VLOOKUP(L1791,Продукция!B:D,3,0))</f>
        <v>Биологический_материал</v>
      </c>
      <c r="K1791" t="str">
        <f>IF(L1791="","",VLOOKUP(L1791,Продукция!B:C,2,0))</f>
        <v>Сыворотка крови</v>
      </c>
      <c r="L1791" s="151" t="s">
        <v>302</v>
      </c>
      <c r="M1791">
        <f>IF(L1791="","",VLOOKUP(L1791,Продукция!B:L,11,0))</f>
        <v>0</v>
      </c>
      <c r="N1791" s="11" t="s">
        <v>873</v>
      </c>
      <c r="P1791" s="11" t="s">
        <v>340</v>
      </c>
      <c r="Q1791" s="11" t="s">
        <v>854</v>
      </c>
      <c r="R1791" s="153" t="s">
        <v>5052</v>
      </c>
      <c r="S1791" s="11">
        <v>20</v>
      </c>
      <c r="T1791" s="11" t="s">
        <v>5243</v>
      </c>
      <c r="V1791" s="14">
        <v>45733</v>
      </c>
      <c r="Z1791" s="11" t="s">
        <v>4823</v>
      </c>
      <c r="AA1791" s="15">
        <v>0.55902777777777779</v>
      </c>
      <c r="AB1791" t="str">
        <f>IF(L1791="","",VLOOKUP(L1791&amp;I1791,Продукция!A:I,9,0))</f>
        <v>рекомендация производителя набора</v>
      </c>
      <c r="AC1791" s="14">
        <v>45740</v>
      </c>
      <c r="AD1791" s="11" t="s">
        <v>2676</v>
      </c>
      <c r="AE1791" s="11" t="s">
        <v>4823</v>
      </c>
      <c r="AF1791" t="str">
        <f>IF(AD1791="","",VLOOKUP(AD1791,'Сотрудники и ссылки'!A:B,2,0))</f>
        <v>Серолог</v>
      </c>
      <c r="AG1791">
        <f>IF(AD1791="","",VLOOKUP(AD1791,'Сотрудники и ссылки'!A:C,3,0))</f>
        <v>20007746</v>
      </c>
      <c r="AH1791" s="11" t="s">
        <v>2676</v>
      </c>
      <c r="AI1791" t="str">
        <f>IF(AH1791="","",VLOOKUP(AH1791,'Сотрудники и ссылки'!A:B,2,0))</f>
        <v>Серолог</v>
      </c>
      <c r="AJ1791">
        <f>IF(AH1791="","",VLOOKUP(AH1791,'Сотрудники и ссылки'!A:C,3,0))</f>
        <v>20007746</v>
      </c>
      <c r="AK1791" s="14">
        <v>45740</v>
      </c>
      <c r="AL1791" s="2">
        <f>IF(AK1791="","",AK1791+VLOOKUP(I1791,'Вид исследования'!B:E,4,0))</f>
        <v>45741</v>
      </c>
      <c r="AM1791" s="2">
        <f>IF(AK1791="","",AK1791+VLOOKUP(I1791,'Вид исследования'!B:F,5,0))</f>
        <v>45741</v>
      </c>
      <c r="AN1791" s="14">
        <v>45740</v>
      </c>
      <c r="AP1791" s="11" t="s">
        <v>189</v>
      </c>
      <c r="AQ1791" t="str">
        <f>IFERROR(IF(L1791="","",VLOOKUP(L1791&amp;I1791,Продукция!A:K,11,0)),"обратитесь к админ справочника")</f>
        <v>согласно рекомендациям производителя теста</v>
      </c>
      <c r="AR1791" s="11" t="s">
        <v>4823</v>
      </c>
      <c r="AS1791" t="str">
        <f>IFERROR(IF(L1791="","",VLOOKUP(L1791&amp;I1791,Продукция!A:J,10,0)),"обратитесь к админ справочника")</f>
        <v>инструкция по применению набора РЗГА Ньюкасла</v>
      </c>
      <c r="AT1791" s="11" t="s">
        <v>4823</v>
      </c>
      <c r="AU1791" s="11" t="s">
        <v>4823</v>
      </c>
      <c r="AV1791" s="11" t="s">
        <v>2676</v>
      </c>
      <c r="AW1791" s="11" t="s">
        <v>4824</v>
      </c>
      <c r="AX1791" s="11" t="s">
        <v>509</v>
      </c>
      <c r="AY1791" s="11" t="s">
        <v>1713</v>
      </c>
      <c r="AZ1791" s="11">
        <v>107</v>
      </c>
      <c r="BA1791" s="11">
        <v>38</v>
      </c>
      <c r="BC1791" s="11" t="s">
        <v>5026</v>
      </c>
    </row>
    <row r="1792" spans="1:55" x14ac:dyDescent="0.25">
      <c r="A1792" t="str">
        <f t="shared" si="33"/>
        <v>С/532Болезнь Ньюкасла уровень антител</v>
      </c>
      <c r="B1792" t="str">
        <f>IF(E1792="","",INDEX(Лаборатории!A:A,MATCH('Производственный контроль'!E1792,Лаборатории!B:B,0)))</f>
        <v xml:space="preserve">КУРИНОЕ ЦАРСТВО АО </v>
      </c>
      <c r="C1792" t="str">
        <f>IF(E1792="","",VLOOKUP(E1792,Лаборатории!B:D,3,0))</f>
        <v>U377_CHL</v>
      </c>
      <c r="D1792" s="12">
        <v>45735</v>
      </c>
      <c r="E1792" s="11" t="s">
        <v>793</v>
      </c>
      <c r="F1792" s="11" t="s">
        <v>371</v>
      </c>
      <c r="G1792" s="11" t="s">
        <v>509</v>
      </c>
      <c r="H1792" s="11" t="s">
        <v>312</v>
      </c>
      <c r="I1792" s="11" t="s">
        <v>3434</v>
      </c>
      <c r="J1792" t="str">
        <f>IF(L1792="","",VLOOKUP(L1792,Продукция!B:D,3,0))</f>
        <v>Биологический_материал</v>
      </c>
      <c r="K1792" t="str">
        <f>IF(L1792="","",VLOOKUP(L1792,Продукция!B:C,2,0))</f>
        <v>Сыворотка крови</v>
      </c>
      <c r="L1792" s="151" t="s">
        <v>302</v>
      </c>
      <c r="M1792">
        <f>IF(L1792="","",VLOOKUP(L1792,Продукция!B:L,11,0))</f>
        <v>0</v>
      </c>
      <c r="N1792" s="11" t="s">
        <v>873</v>
      </c>
      <c r="P1792" s="11" t="s">
        <v>340</v>
      </c>
      <c r="Q1792" s="11" t="s">
        <v>854</v>
      </c>
      <c r="R1792" s="153" t="s">
        <v>5053</v>
      </c>
      <c r="S1792" s="11">
        <v>20</v>
      </c>
      <c r="T1792" s="11" t="s">
        <v>5243</v>
      </c>
      <c r="V1792" s="14">
        <v>45732</v>
      </c>
      <c r="Z1792" s="11" t="s">
        <v>4823</v>
      </c>
      <c r="AA1792" s="15">
        <v>0.55902777777777779</v>
      </c>
      <c r="AB1792" t="str">
        <f>IF(L1792="","",VLOOKUP(L1792&amp;I1792,Продукция!A:I,9,0))</f>
        <v>рекомендация производителя набора</v>
      </c>
      <c r="AC1792" s="14">
        <v>45740</v>
      </c>
      <c r="AD1792" s="11" t="s">
        <v>2676</v>
      </c>
      <c r="AE1792" s="11" t="s">
        <v>4823</v>
      </c>
      <c r="AF1792" t="str">
        <f>IF(AD1792="","",VLOOKUP(AD1792,'Сотрудники и ссылки'!A:B,2,0))</f>
        <v>Серолог</v>
      </c>
      <c r="AG1792">
        <f>IF(AD1792="","",VLOOKUP(AD1792,'Сотрудники и ссылки'!A:C,3,0))</f>
        <v>20007746</v>
      </c>
      <c r="AH1792" s="11" t="s">
        <v>2676</v>
      </c>
      <c r="AI1792" t="str">
        <f>IF(AH1792="","",VLOOKUP(AH1792,'Сотрудники и ссылки'!A:B,2,0))</f>
        <v>Серолог</v>
      </c>
      <c r="AJ1792">
        <f>IF(AH1792="","",VLOOKUP(AH1792,'Сотрудники и ссылки'!A:C,3,0))</f>
        <v>20007746</v>
      </c>
      <c r="AK1792" s="14">
        <v>45740</v>
      </c>
      <c r="AL1792" s="2">
        <f>IF(AK1792="","",AK1792+VLOOKUP(I1792,'Вид исследования'!B:E,4,0))</f>
        <v>45741</v>
      </c>
      <c r="AM1792" s="2">
        <f>IF(AK1792="","",AK1792+VLOOKUP(I1792,'Вид исследования'!B:F,5,0))</f>
        <v>45741</v>
      </c>
      <c r="AN1792" s="14">
        <v>45740</v>
      </c>
      <c r="AP1792" s="11" t="s">
        <v>189</v>
      </c>
      <c r="AQ1792" t="str">
        <f>IFERROR(IF(L1792="","",VLOOKUP(L1792&amp;I1792,Продукция!A:K,11,0)),"обратитесь к админ справочника")</f>
        <v>согласно рекомендациям производителя теста</v>
      </c>
      <c r="AR1792" s="11" t="s">
        <v>4823</v>
      </c>
      <c r="AS1792" t="str">
        <f>IFERROR(IF(L1792="","",VLOOKUP(L1792&amp;I1792,Продукция!A:J,10,0)),"обратитесь к админ справочника")</f>
        <v>инструкция по применению набора РЗГА Ньюкасла</v>
      </c>
      <c r="AT1792" s="11" t="s">
        <v>4823</v>
      </c>
      <c r="AU1792" s="11" t="s">
        <v>4823</v>
      </c>
      <c r="AV1792" s="11" t="s">
        <v>2676</v>
      </c>
      <c r="AW1792" s="11" t="s">
        <v>4824</v>
      </c>
      <c r="AX1792" s="11" t="s">
        <v>509</v>
      </c>
      <c r="AY1792" s="11" t="s">
        <v>1714</v>
      </c>
      <c r="AZ1792" s="11">
        <v>107</v>
      </c>
      <c r="BA1792" s="11">
        <v>38</v>
      </c>
      <c r="BC1792" s="11" t="s">
        <v>5026</v>
      </c>
    </row>
    <row r="1793" spans="1:55" x14ac:dyDescent="0.25">
      <c r="A1793" t="str">
        <f t="shared" si="33"/>
        <v>С/532Болезнь Ньюкасла уровень антител</v>
      </c>
      <c r="B1793" t="str">
        <f>IF(E1793="","",INDEX(Лаборатории!A:A,MATCH('Производственный контроль'!E1793,Лаборатории!B:B,0)))</f>
        <v xml:space="preserve">КУРИНОЕ ЦАРСТВО АО </v>
      </c>
      <c r="C1793" t="str">
        <f>IF(E1793="","",VLOOKUP(E1793,Лаборатории!B:D,3,0))</f>
        <v>U377_CHL</v>
      </c>
      <c r="D1793" s="12">
        <v>45735</v>
      </c>
      <c r="E1793" s="11" t="s">
        <v>793</v>
      </c>
      <c r="F1793" s="11" t="s">
        <v>371</v>
      </c>
      <c r="G1793" s="11" t="s">
        <v>509</v>
      </c>
      <c r="H1793" s="11" t="s">
        <v>312</v>
      </c>
      <c r="I1793" s="11" t="s">
        <v>3434</v>
      </c>
      <c r="J1793" t="str">
        <f>IF(L1793="","",VLOOKUP(L1793,Продукция!B:D,3,0))</f>
        <v>Биологический_материал</v>
      </c>
      <c r="K1793" t="str">
        <f>IF(L1793="","",VLOOKUP(L1793,Продукция!B:C,2,0))</f>
        <v>Сыворотка крови</v>
      </c>
      <c r="L1793" s="151" t="s">
        <v>302</v>
      </c>
      <c r="M1793">
        <f>IF(L1793="","",VLOOKUP(L1793,Продукция!B:L,11,0))</f>
        <v>0</v>
      </c>
      <c r="N1793" s="11" t="s">
        <v>873</v>
      </c>
      <c r="P1793" s="11" t="s">
        <v>340</v>
      </c>
      <c r="Q1793" s="11" t="s">
        <v>854</v>
      </c>
      <c r="R1793" s="153" t="s">
        <v>5054</v>
      </c>
      <c r="S1793" s="11">
        <v>20</v>
      </c>
      <c r="T1793" s="11" t="s">
        <v>5243</v>
      </c>
      <c r="V1793" s="14">
        <v>45732</v>
      </c>
      <c r="Z1793" s="11" t="s">
        <v>4823</v>
      </c>
      <c r="AA1793" s="15">
        <v>0.55902777777777779</v>
      </c>
      <c r="AB1793" t="str">
        <f>IF(L1793="","",VLOOKUP(L1793&amp;I1793,Продукция!A:I,9,0))</f>
        <v>рекомендация производителя набора</v>
      </c>
      <c r="AC1793" s="14">
        <v>45740</v>
      </c>
      <c r="AD1793" s="11" t="s">
        <v>2676</v>
      </c>
      <c r="AE1793" s="11" t="s">
        <v>4823</v>
      </c>
      <c r="AF1793" t="str">
        <f>IF(AD1793="","",VLOOKUP(AD1793,'Сотрудники и ссылки'!A:B,2,0))</f>
        <v>Серолог</v>
      </c>
      <c r="AG1793">
        <f>IF(AD1793="","",VLOOKUP(AD1793,'Сотрудники и ссылки'!A:C,3,0))</f>
        <v>20007746</v>
      </c>
      <c r="AH1793" s="11" t="s">
        <v>2676</v>
      </c>
      <c r="AI1793" t="str">
        <f>IF(AH1793="","",VLOOKUP(AH1793,'Сотрудники и ссылки'!A:B,2,0))</f>
        <v>Серолог</v>
      </c>
      <c r="AJ1793">
        <f>IF(AH1793="","",VLOOKUP(AH1793,'Сотрудники и ссылки'!A:C,3,0))</f>
        <v>20007746</v>
      </c>
      <c r="AK1793" s="14">
        <v>45740</v>
      </c>
      <c r="AL1793" s="2">
        <f>IF(AK1793="","",AK1793+VLOOKUP(I1793,'Вид исследования'!B:E,4,0))</f>
        <v>45741</v>
      </c>
      <c r="AM1793" s="2">
        <f>IF(AK1793="","",AK1793+VLOOKUP(I1793,'Вид исследования'!B:F,5,0))</f>
        <v>45741</v>
      </c>
      <c r="AN1793" s="14">
        <v>45740</v>
      </c>
      <c r="AP1793" s="11" t="s">
        <v>189</v>
      </c>
      <c r="AQ1793" t="str">
        <f>IFERROR(IF(L1793="","",VLOOKUP(L1793&amp;I1793,Продукция!A:K,11,0)),"обратитесь к админ справочника")</f>
        <v>согласно рекомендациям производителя теста</v>
      </c>
      <c r="AR1793" s="11" t="s">
        <v>4823</v>
      </c>
      <c r="AS1793" t="str">
        <f>IFERROR(IF(L1793="","",VLOOKUP(L1793&amp;I1793,Продукция!A:J,10,0)),"обратитесь к админ справочника")</f>
        <v>инструкция по применению набора РЗГА Ньюкасла</v>
      </c>
      <c r="AT1793" s="11" t="s">
        <v>4823</v>
      </c>
      <c r="AU1793" s="11" t="s">
        <v>4823</v>
      </c>
      <c r="AV1793" s="11" t="s">
        <v>2676</v>
      </c>
      <c r="AW1793" s="11" t="s">
        <v>4824</v>
      </c>
      <c r="AX1793" s="11" t="s">
        <v>509</v>
      </c>
      <c r="AY1793" s="11" t="s">
        <v>1715</v>
      </c>
      <c r="AZ1793" s="11">
        <v>107</v>
      </c>
      <c r="BA1793" s="11">
        <v>36</v>
      </c>
      <c r="BC1793" s="11" t="s">
        <v>5026</v>
      </c>
    </row>
    <row r="1794" spans="1:55" x14ac:dyDescent="0.25">
      <c r="A1794" t="str">
        <f t="shared" si="33"/>
        <v>С/532Болезнь Ньюкасла уровень антител</v>
      </c>
      <c r="B1794" t="str">
        <f>IF(E1794="","",INDEX(Лаборатории!A:A,MATCH('Производственный контроль'!E1794,Лаборатории!B:B,0)))</f>
        <v xml:space="preserve">КУРИНОЕ ЦАРСТВО АО </v>
      </c>
      <c r="C1794" t="str">
        <f>IF(E1794="","",VLOOKUP(E1794,Лаборатории!B:D,3,0))</f>
        <v>U377_CHL</v>
      </c>
      <c r="D1794" s="12">
        <v>45735</v>
      </c>
      <c r="E1794" s="11" t="s">
        <v>793</v>
      </c>
      <c r="F1794" s="11" t="s">
        <v>371</v>
      </c>
      <c r="G1794" s="11" t="s">
        <v>509</v>
      </c>
      <c r="H1794" s="11" t="s">
        <v>312</v>
      </c>
      <c r="I1794" s="11" t="s">
        <v>3434</v>
      </c>
      <c r="J1794" t="str">
        <f>IF(L1794="","",VLOOKUP(L1794,Продукция!B:D,3,0))</f>
        <v>Биологический_материал</v>
      </c>
      <c r="K1794" t="str">
        <f>IF(L1794="","",VLOOKUP(L1794,Продукция!B:C,2,0))</f>
        <v>Сыворотка крови</v>
      </c>
      <c r="L1794" s="151" t="s">
        <v>302</v>
      </c>
      <c r="M1794">
        <f>IF(L1794="","",VLOOKUP(L1794,Продукция!B:L,11,0))</f>
        <v>0</v>
      </c>
      <c r="N1794" s="11" t="s">
        <v>873</v>
      </c>
      <c r="P1794" s="11" t="s">
        <v>340</v>
      </c>
      <c r="Q1794" s="11" t="s">
        <v>854</v>
      </c>
      <c r="R1794" s="153" t="s">
        <v>5055</v>
      </c>
      <c r="S1794" s="11">
        <v>20</v>
      </c>
      <c r="T1794" s="11" t="s">
        <v>5243</v>
      </c>
      <c r="V1794" s="14">
        <v>45732</v>
      </c>
      <c r="Z1794" s="11" t="s">
        <v>4823</v>
      </c>
      <c r="AA1794" s="15">
        <v>0.55902777777777779</v>
      </c>
      <c r="AB1794" t="str">
        <f>IF(L1794="","",VLOOKUP(L1794&amp;I1794,Продукция!A:I,9,0))</f>
        <v>рекомендация производителя набора</v>
      </c>
      <c r="AC1794" s="14">
        <v>45740</v>
      </c>
      <c r="AD1794" s="11" t="s">
        <v>2676</v>
      </c>
      <c r="AE1794" s="11" t="s">
        <v>4823</v>
      </c>
      <c r="AF1794" t="str">
        <f>IF(AD1794="","",VLOOKUP(AD1794,'Сотрудники и ссылки'!A:B,2,0))</f>
        <v>Серолог</v>
      </c>
      <c r="AG1794">
        <f>IF(AD1794="","",VLOOKUP(AD1794,'Сотрудники и ссылки'!A:C,3,0))</f>
        <v>20007746</v>
      </c>
      <c r="AH1794" s="11" t="s">
        <v>2676</v>
      </c>
      <c r="AI1794" t="str">
        <f>IF(AH1794="","",VLOOKUP(AH1794,'Сотрудники и ссылки'!A:B,2,0))</f>
        <v>Серолог</v>
      </c>
      <c r="AJ1794">
        <f>IF(AH1794="","",VLOOKUP(AH1794,'Сотрудники и ссылки'!A:C,3,0))</f>
        <v>20007746</v>
      </c>
      <c r="AK1794" s="14">
        <v>45740</v>
      </c>
      <c r="AL1794" s="2">
        <f>IF(AK1794="","",AK1794+VLOOKUP(I1794,'Вид исследования'!B:E,4,0))</f>
        <v>45741</v>
      </c>
      <c r="AM1794" s="2">
        <f>IF(AK1794="","",AK1794+VLOOKUP(I1794,'Вид исследования'!B:F,5,0))</f>
        <v>45741</v>
      </c>
      <c r="AN1794" s="14">
        <v>45740</v>
      </c>
      <c r="AP1794" s="11" t="s">
        <v>189</v>
      </c>
      <c r="AQ1794" t="str">
        <f>IFERROR(IF(L1794="","",VLOOKUP(L1794&amp;I1794,Продукция!A:K,11,0)),"обратитесь к админ справочника")</f>
        <v>согласно рекомендациям производителя теста</v>
      </c>
      <c r="AR1794" s="11" t="s">
        <v>4823</v>
      </c>
      <c r="AS1794" t="str">
        <f>IFERROR(IF(L1794="","",VLOOKUP(L1794&amp;I1794,Продукция!A:J,10,0)),"обратитесь к админ справочника")</f>
        <v>инструкция по применению набора РЗГА Ньюкасла</v>
      </c>
      <c r="AT1794" s="11" t="s">
        <v>4823</v>
      </c>
      <c r="AU1794" s="11" t="s">
        <v>4823</v>
      </c>
      <c r="AV1794" s="11" t="s">
        <v>2676</v>
      </c>
      <c r="AW1794" s="11" t="s">
        <v>4824</v>
      </c>
      <c r="AX1794" s="11" t="s">
        <v>509</v>
      </c>
      <c r="AY1794" s="11" t="s">
        <v>1716</v>
      </c>
      <c r="AZ1794" s="11">
        <v>107</v>
      </c>
      <c r="BA1794" s="11">
        <v>38</v>
      </c>
      <c r="BC1794" s="11" t="s">
        <v>5026</v>
      </c>
    </row>
    <row r="1795" spans="1:55" x14ac:dyDescent="0.25">
      <c r="A1795" t="str">
        <f t="shared" si="33"/>
        <v>С/532Болезнь Ньюкасла уровень антител</v>
      </c>
      <c r="B1795" t="str">
        <f>IF(E1795="","",INDEX(Лаборатории!A:A,MATCH('Производственный контроль'!E1795,Лаборатории!B:B,0)))</f>
        <v xml:space="preserve">КУРИНОЕ ЦАРСТВО АО </v>
      </c>
      <c r="C1795" t="str">
        <f>IF(E1795="","",VLOOKUP(E1795,Лаборатории!B:D,3,0))</f>
        <v>U377_CHL</v>
      </c>
      <c r="D1795" s="12">
        <v>45735</v>
      </c>
      <c r="E1795" s="11" t="s">
        <v>793</v>
      </c>
      <c r="F1795" s="11" t="s">
        <v>371</v>
      </c>
      <c r="G1795" s="11" t="s">
        <v>509</v>
      </c>
      <c r="H1795" s="11" t="s">
        <v>312</v>
      </c>
      <c r="I1795" s="11" t="s">
        <v>3434</v>
      </c>
      <c r="J1795" t="str">
        <f>IF(L1795="","",VLOOKUP(L1795,Продукция!B:D,3,0))</f>
        <v>Биологический_материал</v>
      </c>
      <c r="K1795" t="str">
        <f>IF(L1795="","",VLOOKUP(L1795,Продукция!B:C,2,0))</f>
        <v>Сыворотка крови</v>
      </c>
      <c r="L1795" s="151" t="s">
        <v>302</v>
      </c>
      <c r="M1795">
        <f>IF(L1795="","",VLOOKUP(L1795,Продукция!B:L,11,0))</f>
        <v>0</v>
      </c>
      <c r="N1795" s="11" t="s">
        <v>873</v>
      </c>
      <c r="P1795" s="11" t="s">
        <v>340</v>
      </c>
      <c r="Q1795" s="11" t="s">
        <v>854</v>
      </c>
      <c r="R1795" s="153" t="s">
        <v>5051</v>
      </c>
      <c r="S1795" s="11">
        <v>20</v>
      </c>
      <c r="T1795" s="11" t="s">
        <v>5243</v>
      </c>
      <c r="V1795" s="14">
        <v>45731</v>
      </c>
      <c r="Z1795" s="11" t="s">
        <v>4823</v>
      </c>
      <c r="AA1795" s="15">
        <v>0.55902777777777779</v>
      </c>
      <c r="AB1795" t="str">
        <f>IF(L1795="","",VLOOKUP(L1795&amp;I1795,Продукция!A:I,9,0))</f>
        <v>рекомендация производителя набора</v>
      </c>
      <c r="AC1795" s="14">
        <v>45740</v>
      </c>
      <c r="AD1795" s="11" t="s">
        <v>2676</v>
      </c>
      <c r="AE1795" s="11" t="s">
        <v>4823</v>
      </c>
      <c r="AF1795" t="str">
        <f>IF(AD1795="","",VLOOKUP(AD1795,'Сотрудники и ссылки'!A:B,2,0))</f>
        <v>Серолог</v>
      </c>
      <c r="AG1795">
        <f>IF(AD1795="","",VLOOKUP(AD1795,'Сотрудники и ссылки'!A:C,3,0))</f>
        <v>20007746</v>
      </c>
      <c r="AH1795" s="11" t="s">
        <v>2676</v>
      </c>
      <c r="AI1795" t="str">
        <f>IF(AH1795="","",VLOOKUP(AH1795,'Сотрудники и ссылки'!A:B,2,0))</f>
        <v>Серолог</v>
      </c>
      <c r="AJ1795">
        <f>IF(AH1795="","",VLOOKUP(AH1795,'Сотрудники и ссылки'!A:C,3,0))</f>
        <v>20007746</v>
      </c>
      <c r="AK1795" s="14">
        <v>45740</v>
      </c>
      <c r="AL1795" s="2">
        <f>IF(AK1795="","",AK1795+VLOOKUP(I1795,'Вид исследования'!B:E,4,0))</f>
        <v>45741</v>
      </c>
      <c r="AM1795" s="2">
        <f>IF(AK1795="","",AK1795+VLOOKUP(I1795,'Вид исследования'!B:F,5,0))</f>
        <v>45741</v>
      </c>
      <c r="AN1795" s="14">
        <v>45740</v>
      </c>
      <c r="AP1795" s="11" t="s">
        <v>189</v>
      </c>
      <c r="AQ1795" t="str">
        <f>IFERROR(IF(L1795="","",VLOOKUP(L1795&amp;I1795,Продукция!A:K,11,0)),"обратитесь к админ справочника")</f>
        <v>согласно рекомендациям производителя теста</v>
      </c>
      <c r="AR1795" s="11" t="s">
        <v>4823</v>
      </c>
      <c r="AS1795" t="str">
        <f>IFERROR(IF(L1795="","",VLOOKUP(L1795&amp;I1795,Продукция!A:J,10,0)),"обратитесь к админ справочника")</f>
        <v>инструкция по применению набора РЗГА Ньюкасла</v>
      </c>
      <c r="AT1795" s="11" t="s">
        <v>4823</v>
      </c>
      <c r="AU1795" s="11" t="s">
        <v>4823</v>
      </c>
      <c r="AV1795" s="11" t="s">
        <v>2676</v>
      </c>
      <c r="AW1795" s="11" t="s">
        <v>4824</v>
      </c>
      <c r="AX1795" s="11" t="s">
        <v>509</v>
      </c>
      <c r="AY1795" s="11" t="s">
        <v>1717</v>
      </c>
      <c r="AZ1795" s="11">
        <v>107</v>
      </c>
      <c r="BA1795" s="11">
        <v>38</v>
      </c>
      <c r="BC1795" s="11" t="s">
        <v>5026</v>
      </c>
    </row>
    <row r="1796" spans="1:55" x14ac:dyDescent="0.25">
      <c r="A1796" t="str">
        <f t="shared" si="33"/>
        <v>С/532Болезнь Ньюкасла уровень антител</v>
      </c>
      <c r="B1796" t="str">
        <f>IF(E1796="","",INDEX(Лаборатории!A:A,MATCH('Производственный контроль'!E1796,Лаборатории!B:B,0)))</f>
        <v xml:space="preserve">КУРИНОЕ ЦАРСТВО АО </v>
      </c>
      <c r="C1796" t="str">
        <f>IF(E1796="","",VLOOKUP(E1796,Лаборатории!B:D,3,0))</f>
        <v>U377_CHL</v>
      </c>
      <c r="D1796" s="12">
        <v>45735</v>
      </c>
      <c r="E1796" s="11" t="s">
        <v>793</v>
      </c>
      <c r="F1796" s="11" t="s">
        <v>371</v>
      </c>
      <c r="G1796" s="11" t="s">
        <v>509</v>
      </c>
      <c r="H1796" s="11" t="s">
        <v>312</v>
      </c>
      <c r="I1796" s="11" t="s">
        <v>3434</v>
      </c>
      <c r="J1796" t="str">
        <f>IF(L1796="","",VLOOKUP(L1796,Продукция!B:D,3,0))</f>
        <v>Биологический_материал</v>
      </c>
      <c r="K1796" t="str">
        <f>IF(L1796="","",VLOOKUP(L1796,Продукция!B:C,2,0))</f>
        <v>Сыворотка крови</v>
      </c>
      <c r="L1796" s="151" t="s">
        <v>302</v>
      </c>
      <c r="M1796">
        <f>IF(L1796="","",VLOOKUP(L1796,Продукция!B:L,11,0))</f>
        <v>0</v>
      </c>
      <c r="N1796" s="11" t="s">
        <v>873</v>
      </c>
      <c r="P1796" s="11" t="s">
        <v>340</v>
      </c>
      <c r="Q1796" s="11" t="s">
        <v>854</v>
      </c>
      <c r="R1796" s="153" t="s">
        <v>5056</v>
      </c>
      <c r="S1796" s="11">
        <v>20</v>
      </c>
      <c r="T1796" s="11" t="s">
        <v>5243</v>
      </c>
      <c r="V1796" s="14">
        <v>45731</v>
      </c>
      <c r="Z1796" s="11" t="s">
        <v>4823</v>
      </c>
      <c r="AA1796" s="15">
        <v>0.55902777777777779</v>
      </c>
      <c r="AB1796" t="str">
        <f>IF(L1796="","",VLOOKUP(L1796&amp;I1796,Продукция!A:I,9,0))</f>
        <v>рекомендация производителя набора</v>
      </c>
      <c r="AC1796" s="14">
        <v>45740</v>
      </c>
      <c r="AD1796" s="11" t="s">
        <v>2676</v>
      </c>
      <c r="AE1796" s="11" t="s">
        <v>4823</v>
      </c>
      <c r="AF1796" t="str">
        <f>IF(AD1796="","",VLOOKUP(AD1796,'Сотрудники и ссылки'!A:B,2,0))</f>
        <v>Серолог</v>
      </c>
      <c r="AG1796">
        <f>IF(AD1796="","",VLOOKUP(AD1796,'Сотрудники и ссылки'!A:C,3,0))</f>
        <v>20007746</v>
      </c>
      <c r="AH1796" s="11" t="s">
        <v>2676</v>
      </c>
      <c r="AI1796" t="str">
        <f>IF(AH1796="","",VLOOKUP(AH1796,'Сотрудники и ссылки'!A:B,2,0))</f>
        <v>Серолог</v>
      </c>
      <c r="AJ1796">
        <f>IF(AH1796="","",VLOOKUP(AH1796,'Сотрудники и ссылки'!A:C,3,0))</f>
        <v>20007746</v>
      </c>
      <c r="AK1796" s="14">
        <v>45740</v>
      </c>
      <c r="AL1796" s="2">
        <f>IF(AK1796="","",AK1796+VLOOKUP(I1796,'Вид исследования'!B:E,4,0))</f>
        <v>45741</v>
      </c>
      <c r="AM1796" s="2">
        <f>IF(AK1796="","",AK1796+VLOOKUP(I1796,'Вид исследования'!B:F,5,0))</f>
        <v>45741</v>
      </c>
      <c r="AN1796" s="14">
        <v>45740</v>
      </c>
      <c r="AP1796" s="11" t="s">
        <v>189</v>
      </c>
      <c r="AQ1796" t="str">
        <f>IFERROR(IF(L1796="","",VLOOKUP(L1796&amp;I1796,Продукция!A:K,11,0)),"обратитесь к админ справочника")</f>
        <v>согласно рекомендациям производителя теста</v>
      </c>
      <c r="AR1796" s="11" t="s">
        <v>4823</v>
      </c>
      <c r="AS1796" t="str">
        <f>IFERROR(IF(L1796="","",VLOOKUP(L1796&amp;I1796,Продукция!A:J,10,0)),"обратитесь к админ справочника")</f>
        <v>инструкция по применению набора РЗГА Ньюкасла</v>
      </c>
      <c r="AT1796" s="11" t="s">
        <v>4823</v>
      </c>
      <c r="AU1796" s="11" t="s">
        <v>4823</v>
      </c>
      <c r="AV1796" s="11" t="s">
        <v>2676</v>
      </c>
      <c r="AW1796" s="11" t="s">
        <v>4824</v>
      </c>
      <c r="AX1796" s="11" t="s">
        <v>509</v>
      </c>
      <c r="AY1796" s="11" t="s">
        <v>1718</v>
      </c>
      <c r="AZ1796" s="11">
        <v>107</v>
      </c>
      <c r="BA1796" s="11">
        <v>38</v>
      </c>
      <c r="BC1796" s="11" t="s">
        <v>5026</v>
      </c>
    </row>
    <row r="1797" spans="1:55" x14ac:dyDescent="0.25">
      <c r="A1797" t="str">
        <f t="shared" si="33"/>
        <v>С/532Болезнь Ньюкасла уровень антител</v>
      </c>
      <c r="B1797" t="str">
        <f>IF(E1797="","",INDEX(Лаборатории!A:A,MATCH('Производственный контроль'!E1797,Лаборатории!B:B,0)))</f>
        <v xml:space="preserve">КУРИНОЕ ЦАРСТВО АО </v>
      </c>
      <c r="C1797" t="str">
        <f>IF(E1797="","",VLOOKUP(E1797,Лаборатории!B:D,3,0))</f>
        <v>U377_CHL</v>
      </c>
      <c r="D1797" s="12">
        <v>45735</v>
      </c>
      <c r="E1797" s="11" t="s">
        <v>793</v>
      </c>
      <c r="F1797" s="11" t="s">
        <v>371</v>
      </c>
      <c r="G1797" s="11" t="s">
        <v>509</v>
      </c>
      <c r="H1797" s="11" t="s">
        <v>312</v>
      </c>
      <c r="I1797" s="11" t="s">
        <v>3434</v>
      </c>
      <c r="J1797" t="str">
        <f>IF(L1797="","",VLOOKUP(L1797,Продукция!B:D,3,0))</f>
        <v>Биологический_материал</v>
      </c>
      <c r="K1797" t="str">
        <f>IF(L1797="","",VLOOKUP(L1797,Продукция!B:C,2,0))</f>
        <v>Сыворотка крови</v>
      </c>
      <c r="L1797" s="151" t="s">
        <v>302</v>
      </c>
      <c r="M1797">
        <f>IF(L1797="","",VLOOKUP(L1797,Продукция!B:L,11,0))</f>
        <v>0</v>
      </c>
      <c r="N1797" s="11" t="s">
        <v>873</v>
      </c>
      <c r="P1797" s="11" t="s">
        <v>340</v>
      </c>
      <c r="Q1797" s="11" t="s">
        <v>854</v>
      </c>
      <c r="R1797" s="153" t="s">
        <v>5057</v>
      </c>
      <c r="S1797" s="11">
        <v>20</v>
      </c>
      <c r="T1797" s="11" t="s">
        <v>5243</v>
      </c>
      <c r="V1797" s="14">
        <v>45734</v>
      </c>
      <c r="Z1797" s="11" t="s">
        <v>4823</v>
      </c>
      <c r="AA1797" s="15">
        <v>0.55902777777777779</v>
      </c>
      <c r="AB1797" t="str">
        <f>IF(L1797="","",VLOOKUP(L1797&amp;I1797,Продукция!A:I,9,0))</f>
        <v>рекомендация производителя набора</v>
      </c>
      <c r="AC1797" s="14">
        <v>45740</v>
      </c>
      <c r="AD1797" s="11" t="s">
        <v>2673</v>
      </c>
      <c r="AE1797" s="11" t="s">
        <v>4823</v>
      </c>
      <c r="AF1797" t="str">
        <f>IF(AD1797="","",VLOOKUP(AD1797,'Сотрудники и ссылки'!A:B,2,0))</f>
        <v>Серолог</v>
      </c>
      <c r="AG1797">
        <f>IF(AD1797="","",VLOOKUP(AD1797,'Сотрудники и ссылки'!A:C,3,0))</f>
        <v>20001771</v>
      </c>
      <c r="AH1797" s="11" t="s">
        <v>2673</v>
      </c>
      <c r="AI1797" t="str">
        <f>IF(AH1797="","",VLOOKUP(AH1797,'Сотрудники и ссылки'!A:B,2,0))</f>
        <v>Серолог</v>
      </c>
      <c r="AJ1797">
        <f>IF(AH1797="","",VLOOKUP(AH1797,'Сотрудники и ссылки'!A:C,3,0))</f>
        <v>20001771</v>
      </c>
      <c r="AK1797" s="14">
        <v>45740</v>
      </c>
      <c r="AL1797" s="2">
        <f>IF(AK1797="","",AK1797+VLOOKUP(I1797,'Вид исследования'!B:E,4,0))</f>
        <v>45741</v>
      </c>
      <c r="AM1797" s="2">
        <f>IF(AK1797="","",AK1797+VLOOKUP(I1797,'Вид исследования'!B:F,5,0))</f>
        <v>45741</v>
      </c>
      <c r="AN1797" s="14">
        <v>45740</v>
      </c>
      <c r="AP1797" s="11" t="s">
        <v>189</v>
      </c>
      <c r="AQ1797" t="str">
        <f>IFERROR(IF(L1797="","",VLOOKUP(L1797&amp;I1797,Продукция!A:K,11,0)),"обратитесь к админ справочника")</f>
        <v>согласно рекомендациям производителя теста</v>
      </c>
      <c r="AR1797" s="11" t="s">
        <v>4823</v>
      </c>
      <c r="AS1797" t="str">
        <f>IFERROR(IF(L1797="","",VLOOKUP(L1797&amp;I1797,Продукция!A:J,10,0)),"обратитесь к админ справочника")</f>
        <v>инструкция по применению набора РЗГА Ньюкасла</v>
      </c>
      <c r="AT1797" s="11" t="s">
        <v>4823</v>
      </c>
      <c r="AU1797" s="11" t="s">
        <v>4823</v>
      </c>
      <c r="AV1797" s="11" t="s">
        <v>2673</v>
      </c>
      <c r="AW1797" s="11" t="s">
        <v>4824</v>
      </c>
      <c r="AX1797" s="11" t="s">
        <v>509</v>
      </c>
      <c r="AY1797" s="11" t="s">
        <v>1719</v>
      </c>
      <c r="AZ1797" s="11">
        <v>107</v>
      </c>
      <c r="BA1797" s="11">
        <v>37</v>
      </c>
      <c r="BC1797" s="11" t="s">
        <v>5026</v>
      </c>
    </row>
    <row r="1798" spans="1:55" x14ac:dyDescent="0.25">
      <c r="A1798" t="str">
        <f t="shared" si="33"/>
        <v>С/532Болезнь Ньюкасла уровень антител</v>
      </c>
      <c r="B1798" t="str">
        <f>IF(E1798="","",INDEX(Лаборатории!A:A,MATCH('Производственный контроль'!E1798,Лаборатории!B:B,0)))</f>
        <v xml:space="preserve">КУРИНОЕ ЦАРСТВО АО </v>
      </c>
      <c r="C1798" t="str">
        <f>IF(E1798="","",VLOOKUP(E1798,Лаборатории!B:D,3,0))</f>
        <v>U377_CHL</v>
      </c>
      <c r="D1798" s="12">
        <v>45735</v>
      </c>
      <c r="E1798" s="11" t="s">
        <v>793</v>
      </c>
      <c r="F1798" s="11" t="s">
        <v>371</v>
      </c>
      <c r="G1798" s="11" t="s">
        <v>509</v>
      </c>
      <c r="H1798" s="11" t="s">
        <v>312</v>
      </c>
      <c r="I1798" s="11" t="s">
        <v>3434</v>
      </c>
      <c r="J1798" t="str">
        <f>IF(L1798="","",VLOOKUP(L1798,Продукция!B:D,3,0))</f>
        <v>Биологический_материал</v>
      </c>
      <c r="K1798" t="str">
        <f>IF(L1798="","",VLOOKUP(L1798,Продукция!B:C,2,0))</f>
        <v>Сыворотка крови</v>
      </c>
      <c r="L1798" s="151" t="s">
        <v>302</v>
      </c>
      <c r="M1798">
        <f>IF(L1798="","",VLOOKUP(L1798,Продукция!B:L,11,0))</f>
        <v>0</v>
      </c>
      <c r="N1798" s="11" t="s">
        <v>873</v>
      </c>
      <c r="P1798" s="11" t="s">
        <v>340</v>
      </c>
      <c r="Q1798" s="11" t="s">
        <v>854</v>
      </c>
      <c r="R1798" s="153" t="s">
        <v>5058</v>
      </c>
      <c r="S1798" s="11">
        <v>20</v>
      </c>
      <c r="T1798" s="11" t="s">
        <v>5243</v>
      </c>
      <c r="V1798" s="14">
        <v>45734</v>
      </c>
      <c r="Z1798" s="11" t="s">
        <v>4823</v>
      </c>
      <c r="AA1798" s="15">
        <v>0.55902777777777779</v>
      </c>
      <c r="AB1798" t="str">
        <f>IF(L1798="","",VLOOKUP(L1798&amp;I1798,Продукция!A:I,9,0))</f>
        <v>рекомендация производителя набора</v>
      </c>
      <c r="AC1798" s="14">
        <v>45740</v>
      </c>
      <c r="AD1798" s="11" t="s">
        <v>2673</v>
      </c>
      <c r="AE1798" s="11" t="s">
        <v>4823</v>
      </c>
      <c r="AF1798" t="str">
        <f>IF(AD1798="","",VLOOKUP(AD1798,'Сотрудники и ссылки'!A:B,2,0))</f>
        <v>Серолог</v>
      </c>
      <c r="AG1798">
        <f>IF(AD1798="","",VLOOKUP(AD1798,'Сотрудники и ссылки'!A:C,3,0))</f>
        <v>20001771</v>
      </c>
      <c r="AH1798" s="11" t="s">
        <v>2673</v>
      </c>
      <c r="AI1798" t="str">
        <f>IF(AH1798="","",VLOOKUP(AH1798,'Сотрудники и ссылки'!A:B,2,0))</f>
        <v>Серолог</v>
      </c>
      <c r="AJ1798">
        <f>IF(AH1798="","",VLOOKUP(AH1798,'Сотрудники и ссылки'!A:C,3,0))</f>
        <v>20001771</v>
      </c>
      <c r="AK1798" s="14">
        <v>45740</v>
      </c>
      <c r="AL1798" s="2">
        <f>IF(AK1798="","",AK1798+VLOOKUP(I1798,'Вид исследования'!B:E,4,0))</f>
        <v>45741</v>
      </c>
      <c r="AM1798" s="2">
        <f>IF(AK1798="","",AK1798+VLOOKUP(I1798,'Вид исследования'!B:F,5,0))</f>
        <v>45741</v>
      </c>
      <c r="AN1798" s="14">
        <v>45740</v>
      </c>
      <c r="AP1798" s="11" t="s">
        <v>189</v>
      </c>
      <c r="AQ1798" t="str">
        <f>IFERROR(IF(L1798="","",VLOOKUP(L1798&amp;I1798,Продукция!A:K,11,0)),"обратитесь к админ справочника")</f>
        <v>согласно рекомендациям производителя теста</v>
      </c>
      <c r="AR1798" s="11" t="s">
        <v>4823</v>
      </c>
      <c r="AS1798" t="str">
        <f>IFERROR(IF(L1798="","",VLOOKUP(L1798&amp;I1798,Продукция!A:J,10,0)),"обратитесь к админ справочника")</f>
        <v>инструкция по применению набора РЗГА Ньюкасла</v>
      </c>
      <c r="AT1798" s="11" t="s">
        <v>4823</v>
      </c>
      <c r="AU1798" s="11" t="s">
        <v>4823</v>
      </c>
      <c r="AV1798" s="11" t="s">
        <v>2673</v>
      </c>
      <c r="AW1798" s="11" t="s">
        <v>4824</v>
      </c>
      <c r="AX1798" s="11" t="s">
        <v>509</v>
      </c>
      <c r="AY1798" s="11" t="s">
        <v>1720</v>
      </c>
      <c r="AZ1798" s="11">
        <v>107</v>
      </c>
      <c r="BA1798" s="11">
        <v>38</v>
      </c>
      <c r="BC1798" s="11" t="s">
        <v>5026</v>
      </c>
    </row>
    <row r="1799" spans="1:55" x14ac:dyDescent="0.25">
      <c r="A1799" t="str">
        <f t="shared" si="33"/>
        <v>С/532Болезнь Ньюкасла уровень антител</v>
      </c>
      <c r="B1799" t="str">
        <f>IF(E1799="","",INDEX(Лаборатории!A:A,MATCH('Производственный контроль'!E1799,Лаборатории!B:B,0)))</f>
        <v xml:space="preserve">КУРИНОЕ ЦАРСТВО АО </v>
      </c>
      <c r="C1799" t="str">
        <f>IF(E1799="","",VLOOKUP(E1799,Лаборатории!B:D,3,0))</f>
        <v>U377_CHL</v>
      </c>
      <c r="D1799" s="12">
        <v>45735</v>
      </c>
      <c r="E1799" s="11" t="s">
        <v>793</v>
      </c>
      <c r="F1799" s="11" t="s">
        <v>371</v>
      </c>
      <c r="G1799" s="11" t="s">
        <v>509</v>
      </c>
      <c r="H1799" s="11" t="s">
        <v>312</v>
      </c>
      <c r="I1799" s="11" t="s">
        <v>3434</v>
      </c>
      <c r="J1799" t="str">
        <f>IF(L1799="","",VLOOKUP(L1799,Продукция!B:D,3,0))</f>
        <v>Биологический_материал</v>
      </c>
      <c r="K1799" t="str">
        <f>IF(L1799="","",VLOOKUP(L1799,Продукция!B:C,2,0))</f>
        <v>Сыворотка крови</v>
      </c>
      <c r="L1799" s="151" t="s">
        <v>302</v>
      </c>
      <c r="M1799">
        <f>IF(L1799="","",VLOOKUP(L1799,Продукция!B:L,11,0))</f>
        <v>0</v>
      </c>
      <c r="N1799" s="11" t="s">
        <v>873</v>
      </c>
      <c r="P1799" s="11" t="s">
        <v>340</v>
      </c>
      <c r="Q1799" s="11" t="s">
        <v>854</v>
      </c>
      <c r="R1799" s="153" t="s">
        <v>5059</v>
      </c>
      <c r="S1799" s="11">
        <v>20</v>
      </c>
      <c r="T1799" s="11" t="s">
        <v>5243</v>
      </c>
      <c r="V1799" s="14">
        <v>45734</v>
      </c>
      <c r="Z1799" s="11" t="s">
        <v>4823</v>
      </c>
      <c r="AA1799" s="15">
        <v>0.55902777777777779</v>
      </c>
      <c r="AB1799" t="str">
        <f>IF(L1799="","",VLOOKUP(L1799&amp;I1799,Продукция!A:I,9,0))</f>
        <v>рекомендация производителя набора</v>
      </c>
      <c r="AC1799" s="14">
        <v>45740</v>
      </c>
      <c r="AD1799" s="11" t="s">
        <v>2673</v>
      </c>
      <c r="AE1799" s="11" t="s">
        <v>4823</v>
      </c>
      <c r="AF1799" t="str">
        <f>IF(AD1799="","",VLOOKUP(AD1799,'Сотрудники и ссылки'!A:B,2,0))</f>
        <v>Серолог</v>
      </c>
      <c r="AG1799">
        <f>IF(AD1799="","",VLOOKUP(AD1799,'Сотрудники и ссылки'!A:C,3,0))</f>
        <v>20001771</v>
      </c>
      <c r="AH1799" s="11" t="s">
        <v>2673</v>
      </c>
      <c r="AI1799" t="str">
        <f>IF(AH1799="","",VLOOKUP(AH1799,'Сотрудники и ссылки'!A:B,2,0))</f>
        <v>Серолог</v>
      </c>
      <c r="AJ1799">
        <f>IF(AH1799="","",VLOOKUP(AH1799,'Сотрудники и ссылки'!A:C,3,0))</f>
        <v>20001771</v>
      </c>
      <c r="AK1799" s="14">
        <v>45740</v>
      </c>
      <c r="AL1799" s="2">
        <f>IF(AK1799="","",AK1799+VLOOKUP(I1799,'Вид исследования'!B:E,4,0))</f>
        <v>45741</v>
      </c>
      <c r="AM1799" s="2">
        <f>IF(AK1799="","",AK1799+VLOOKUP(I1799,'Вид исследования'!B:F,5,0))</f>
        <v>45741</v>
      </c>
      <c r="AN1799" s="14">
        <v>45740</v>
      </c>
      <c r="AP1799" s="11" t="s">
        <v>189</v>
      </c>
      <c r="AQ1799" t="str">
        <f>IFERROR(IF(L1799="","",VLOOKUP(L1799&amp;I1799,Продукция!A:K,11,0)),"обратитесь к админ справочника")</f>
        <v>согласно рекомендациям производителя теста</v>
      </c>
      <c r="AR1799" s="11" t="s">
        <v>4823</v>
      </c>
      <c r="AS1799" t="str">
        <f>IFERROR(IF(L1799="","",VLOOKUP(L1799&amp;I1799,Продукция!A:J,10,0)),"обратитесь к админ справочника")</f>
        <v>инструкция по применению набора РЗГА Ньюкасла</v>
      </c>
      <c r="AT1799" s="11" t="s">
        <v>4823</v>
      </c>
      <c r="AU1799" s="11" t="s">
        <v>4823</v>
      </c>
      <c r="AV1799" s="11" t="s">
        <v>2673</v>
      </c>
      <c r="AW1799" s="11" t="s">
        <v>4824</v>
      </c>
      <c r="AX1799" s="11" t="s">
        <v>509</v>
      </c>
      <c r="AY1799" s="11" t="s">
        <v>1721</v>
      </c>
      <c r="AZ1799" s="11">
        <v>107</v>
      </c>
      <c r="BA1799" s="11">
        <v>38</v>
      </c>
      <c r="BC1799" s="11" t="s">
        <v>5026</v>
      </c>
    </row>
    <row r="1800" spans="1:55" x14ac:dyDescent="0.25">
      <c r="A1800" t="str">
        <f t="shared" si="33"/>
        <v>С/532Болезнь Ньюкасла уровень антител</v>
      </c>
      <c r="B1800" t="str">
        <f>IF(E1800="","",INDEX(Лаборатории!A:A,MATCH('Производственный контроль'!E1800,Лаборатории!B:B,0)))</f>
        <v xml:space="preserve">КУРИНОЕ ЦАРСТВО АО </v>
      </c>
      <c r="C1800" t="str">
        <f>IF(E1800="","",VLOOKUP(E1800,Лаборатории!B:D,3,0))</f>
        <v>U377_CHL</v>
      </c>
      <c r="D1800" s="12">
        <v>45735</v>
      </c>
      <c r="E1800" s="11" t="s">
        <v>793</v>
      </c>
      <c r="F1800" s="11" t="s">
        <v>371</v>
      </c>
      <c r="G1800" s="11" t="s">
        <v>509</v>
      </c>
      <c r="H1800" s="11" t="s">
        <v>312</v>
      </c>
      <c r="I1800" s="11" t="s">
        <v>3434</v>
      </c>
      <c r="J1800" t="str">
        <f>IF(L1800="","",VLOOKUP(L1800,Продукция!B:D,3,0))</f>
        <v>Биологический_материал</v>
      </c>
      <c r="K1800" t="str">
        <f>IF(L1800="","",VLOOKUP(L1800,Продукция!B:C,2,0))</f>
        <v>Сыворотка крови</v>
      </c>
      <c r="L1800" s="151" t="s">
        <v>302</v>
      </c>
      <c r="M1800">
        <f>IF(L1800="","",VLOOKUP(L1800,Продукция!B:L,11,0))</f>
        <v>0</v>
      </c>
      <c r="N1800" s="11" t="s">
        <v>873</v>
      </c>
      <c r="P1800" s="11" t="s">
        <v>340</v>
      </c>
      <c r="Q1800" s="11" t="s">
        <v>854</v>
      </c>
      <c r="R1800" s="153" t="s">
        <v>5060</v>
      </c>
      <c r="S1800" s="11">
        <v>20</v>
      </c>
      <c r="T1800" s="11" t="s">
        <v>5243</v>
      </c>
      <c r="V1800" s="14">
        <v>45733</v>
      </c>
      <c r="Z1800" s="11" t="s">
        <v>4823</v>
      </c>
      <c r="AA1800" s="15">
        <v>0.55902777777777779</v>
      </c>
      <c r="AB1800" t="str">
        <f>IF(L1800="","",VLOOKUP(L1800&amp;I1800,Продукция!A:I,9,0))</f>
        <v>рекомендация производителя набора</v>
      </c>
      <c r="AC1800" s="14">
        <v>45740</v>
      </c>
      <c r="AD1800" s="11" t="s">
        <v>2673</v>
      </c>
      <c r="AE1800" s="11" t="s">
        <v>4823</v>
      </c>
      <c r="AF1800" t="str">
        <f>IF(AD1800="","",VLOOKUP(AD1800,'Сотрудники и ссылки'!A:B,2,0))</f>
        <v>Серолог</v>
      </c>
      <c r="AG1800">
        <f>IF(AD1800="","",VLOOKUP(AD1800,'Сотрудники и ссылки'!A:C,3,0))</f>
        <v>20001771</v>
      </c>
      <c r="AH1800" s="11" t="s">
        <v>2673</v>
      </c>
      <c r="AI1800" t="str">
        <f>IF(AH1800="","",VLOOKUP(AH1800,'Сотрудники и ссылки'!A:B,2,0))</f>
        <v>Серолог</v>
      </c>
      <c r="AJ1800">
        <f>IF(AH1800="","",VLOOKUP(AH1800,'Сотрудники и ссылки'!A:C,3,0))</f>
        <v>20001771</v>
      </c>
      <c r="AK1800" s="14">
        <v>45740</v>
      </c>
      <c r="AL1800" s="2">
        <f>IF(AK1800="","",AK1800+VLOOKUP(I1800,'Вид исследования'!B:E,4,0))</f>
        <v>45741</v>
      </c>
      <c r="AM1800" s="2">
        <f>IF(AK1800="","",AK1800+VLOOKUP(I1800,'Вид исследования'!B:F,5,0))</f>
        <v>45741</v>
      </c>
      <c r="AN1800" s="14">
        <v>45740</v>
      </c>
      <c r="AP1800" s="11" t="s">
        <v>189</v>
      </c>
      <c r="AQ1800" t="str">
        <f>IFERROR(IF(L1800="","",VLOOKUP(L1800&amp;I1800,Продукция!A:K,11,0)),"обратитесь к админ справочника")</f>
        <v>согласно рекомендациям производителя теста</v>
      </c>
      <c r="AR1800" s="11" t="s">
        <v>4823</v>
      </c>
      <c r="AS1800" t="str">
        <f>IFERROR(IF(L1800="","",VLOOKUP(L1800&amp;I1800,Продукция!A:J,10,0)),"обратитесь к админ справочника")</f>
        <v>инструкция по применению набора РЗГА Ньюкасла</v>
      </c>
      <c r="AT1800" s="11" t="s">
        <v>4823</v>
      </c>
      <c r="AU1800" s="11" t="s">
        <v>4823</v>
      </c>
      <c r="AV1800" s="11" t="s">
        <v>2673</v>
      </c>
      <c r="AW1800" s="11" t="s">
        <v>4824</v>
      </c>
      <c r="AX1800" s="11" t="s">
        <v>509</v>
      </c>
      <c r="AY1800" s="11" t="s">
        <v>1722</v>
      </c>
      <c r="AZ1800" s="11">
        <v>107</v>
      </c>
      <c r="BA1800" s="11">
        <v>37</v>
      </c>
      <c r="BC1800" s="11" t="s">
        <v>5026</v>
      </c>
    </row>
    <row r="1801" spans="1:55" x14ac:dyDescent="0.25">
      <c r="A1801" t="str">
        <f t="shared" si="33"/>
        <v>С/532Болезнь Ньюкасла уровень антител</v>
      </c>
      <c r="B1801" t="str">
        <f>IF(E1801="","",INDEX(Лаборатории!A:A,MATCH('Производственный контроль'!E1801,Лаборатории!B:B,0)))</f>
        <v xml:space="preserve">КУРИНОЕ ЦАРСТВО АО </v>
      </c>
      <c r="C1801" t="str">
        <f>IF(E1801="","",VLOOKUP(E1801,Лаборатории!B:D,3,0))</f>
        <v>U377_CHL</v>
      </c>
      <c r="D1801" s="12">
        <v>45735</v>
      </c>
      <c r="E1801" s="11" t="s">
        <v>793</v>
      </c>
      <c r="F1801" s="11" t="s">
        <v>371</v>
      </c>
      <c r="G1801" s="11" t="s">
        <v>509</v>
      </c>
      <c r="H1801" s="11" t="s">
        <v>312</v>
      </c>
      <c r="I1801" s="11" t="s">
        <v>3434</v>
      </c>
      <c r="J1801" t="str">
        <f>IF(L1801="","",VLOOKUP(L1801,Продукция!B:D,3,0))</f>
        <v>Биологический_материал</v>
      </c>
      <c r="K1801" t="str">
        <f>IF(L1801="","",VLOOKUP(L1801,Продукция!B:C,2,0))</f>
        <v>Сыворотка крови</v>
      </c>
      <c r="L1801" s="151" t="s">
        <v>302</v>
      </c>
      <c r="M1801">
        <f>IF(L1801="","",VLOOKUP(L1801,Продукция!B:L,11,0))</f>
        <v>0</v>
      </c>
      <c r="N1801" s="11" t="s">
        <v>873</v>
      </c>
      <c r="P1801" s="11" t="s">
        <v>340</v>
      </c>
      <c r="Q1801" s="11" t="s">
        <v>854</v>
      </c>
      <c r="R1801" s="153" t="s">
        <v>5061</v>
      </c>
      <c r="S1801" s="11">
        <v>20</v>
      </c>
      <c r="T1801" s="11" t="s">
        <v>5243</v>
      </c>
      <c r="V1801" s="14">
        <v>45733</v>
      </c>
      <c r="Z1801" s="11" t="s">
        <v>4823</v>
      </c>
      <c r="AA1801" s="15">
        <v>0.55902777777777779</v>
      </c>
      <c r="AB1801" t="str">
        <f>IF(L1801="","",VLOOKUP(L1801&amp;I1801,Продукция!A:I,9,0))</f>
        <v>рекомендация производителя набора</v>
      </c>
      <c r="AC1801" s="14">
        <v>45740</v>
      </c>
      <c r="AD1801" s="11" t="s">
        <v>2673</v>
      </c>
      <c r="AE1801" s="11" t="s">
        <v>4823</v>
      </c>
      <c r="AF1801" t="str">
        <f>IF(AD1801="","",VLOOKUP(AD1801,'Сотрудники и ссылки'!A:B,2,0))</f>
        <v>Серолог</v>
      </c>
      <c r="AG1801">
        <f>IF(AD1801="","",VLOOKUP(AD1801,'Сотрудники и ссылки'!A:C,3,0))</f>
        <v>20001771</v>
      </c>
      <c r="AH1801" s="11" t="s">
        <v>2673</v>
      </c>
      <c r="AI1801" t="str">
        <f>IF(AH1801="","",VLOOKUP(AH1801,'Сотрудники и ссылки'!A:B,2,0))</f>
        <v>Серолог</v>
      </c>
      <c r="AJ1801">
        <f>IF(AH1801="","",VLOOKUP(AH1801,'Сотрудники и ссылки'!A:C,3,0))</f>
        <v>20001771</v>
      </c>
      <c r="AK1801" s="14">
        <v>45740</v>
      </c>
      <c r="AL1801" s="2">
        <f>IF(AK1801="","",AK1801+VLOOKUP(I1801,'Вид исследования'!B:E,4,0))</f>
        <v>45741</v>
      </c>
      <c r="AM1801" s="2">
        <f>IF(AK1801="","",AK1801+VLOOKUP(I1801,'Вид исследования'!B:F,5,0))</f>
        <v>45741</v>
      </c>
      <c r="AN1801" s="14">
        <v>45740</v>
      </c>
      <c r="AP1801" s="11" t="s">
        <v>189</v>
      </c>
      <c r="AQ1801" t="str">
        <f>IFERROR(IF(L1801="","",VLOOKUP(L1801&amp;I1801,Продукция!A:K,11,0)),"обратитесь к админ справочника")</f>
        <v>согласно рекомендациям производителя теста</v>
      </c>
      <c r="AR1801" s="11" t="s">
        <v>4823</v>
      </c>
      <c r="AS1801" t="str">
        <f>IFERROR(IF(L1801="","",VLOOKUP(L1801&amp;I1801,Продукция!A:J,10,0)),"обратитесь к админ справочника")</f>
        <v>инструкция по применению набора РЗГА Ньюкасла</v>
      </c>
      <c r="AT1801" s="11" t="s">
        <v>4823</v>
      </c>
      <c r="AU1801" s="11" t="s">
        <v>4823</v>
      </c>
      <c r="AV1801" s="11" t="s">
        <v>2673</v>
      </c>
      <c r="AW1801" s="11" t="s">
        <v>4824</v>
      </c>
      <c r="AX1801" s="11" t="s">
        <v>509</v>
      </c>
      <c r="AY1801" s="11" t="s">
        <v>1723</v>
      </c>
      <c r="AZ1801" s="11">
        <v>107</v>
      </c>
      <c r="BA1801" s="11">
        <v>38</v>
      </c>
      <c r="BC1801" s="11" t="s">
        <v>5026</v>
      </c>
    </row>
    <row r="1802" spans="1:55" x14ac:dyDescent="0.25">
      <c r="A1802" t="str">
        <f t="shared" si="33"/>
        <v>С/532Болезнь Ньюкасла уровень антител</v>
      </c>
      <c r="B1802" t="str">
        <f>IF(E1802="","",INDEX(Лаборатории!A:A,MATCH('Производственный контроль'!E1802,Лаборатории!B:B,0)))</f>
        <v xml:space="preserve">КУРИНОЕ ЦАРСТВО АО </v>
      </c>
      <c r="C1802" t="str">
        <f>IF(E1802="","",VLOOKUP(E1802,Лаборатории!B:D,3,0))</f>
        <v>U377_CHL</v>
      </c>
      <c r="D1802" s="12">
        <v>45735</v>
      </c>
      <c r="E1802" s="11" t="s">
        <v>793</v>
      </c>
      <c r="F1802" s="11" t="s">
        <v>371</v>
      </c>
      <c r="G1802" s="11" t="s">
        <v>509</v>
      </c>
      <c r="H1802" s="11" t="s">
        <v>312</v>
      </c>
      <c r="I1802" s="11" t="s">
        <v>3434</v>
      </c>
      <c r="J1802" t="str">
        <f>IF(L1802="","",VLOOKUP(L1802,Продукция!B:D,3,0))</f>
        <v>Биологический_материал</v>
      </c>
      <c r="K1802" t="str">
        <f>IF(L1802="","",VLOOKUP(L1802,Продукция!B:C,2,0))</f>
        <v>Сыворотка крови</v>
      </c>
      <c r="L1802" s="151" t="s">
        <v>302</v>
      </c>
      <c r="M1802">
        <f>IF(L1802="","",VLOOKUP(L1802,Продукция!B:L,11,0))</f>
        <v>0</v>
      </c>
      <c r="N1802" s="11" t="s">
        <v>873</v>
      </c>
      <c r="P1802" s="11" t="s">
        <v>340</v>
      </c>
      <c r="Q1802" s="11" t="s">
        <v>854</v>
      </c>
      <c r="R1802" s="153" t="s">
        <v>5062</v>
      </c>
      <c r="S1802" s="11">
        <v>20</v>
      </c>
      <c r="T1802" s="11" t="s">
        <v>5243</v>
      </c>
      <c r="V1802" s="14">
        <v>45731</v>
      </c>
      <c r="Z1802" s="11" t="s">
        <v>4823</v>
      </c>
      <c r="AA1802" s="15">
        <v>0.55902777777777779</v>
      </c>
      <c r="AB1802" t="str">
        <f>IF(L1802="","",VLOOKUP(L1802&amp;I1802,Продукция!A:I,9,0))</f>
        <v>рекомендация производителя набора</v>
      </c>
      <c r="AC1802" s="14">
        <v>45740</v>
      </c>
      <c r="AD1802" s="11" t="s">
        <v>2673</v>
      </c>
      <c r="AE1802" s="11" t="s">
        <v>4823</v>
      </c>
      <c r="AF1802" t="str">
        <f>IF(AD1802="","",VLOOKUP(AD1802,'Сотрудники и ссылки'!A:B,2,0))</f>
        <v>Серолог</v>
      </c>
      <c r="AG1802">
        <f>IF(AD1802="","",VLOOKUP(AD1802,'Сотрудники и ссылки'!A:C,3,0))</f>
        <v>20001771</v>
      </c>
      <c r="AH1802" s="11" t="s">
        <v>2673</v>
      </c>
      <c r="AI1802" t="str">
        <f>IF(AH1802="","",VLOOKUP(AH1802,'Сотрудники и ссылки'!A:B,2,0))</f>
        <v>Серолог</v>
      </c>
      <c r="AJ1802">
        <f>IF(AH1802="","",VLOOKUP(AH1802,'Сотрудники и ссылки'!A:C,3,0))</f>
        <v>20001771</v>
      </c>
      <c r="AK1802" s="14">
        <v>45740</v>
      </c>
      <c r="AL1802" s="2">
        <f>IF(AK1802="","",AK1802+VLOOKUP(I1802,'Вид исследования'!B:E,4,0))</f>
        <v>45741</v>
      </c>
      <c r="AM1802" s="2">
        <f>IF(AK1802="","",AK1802+VLOOKUP(I1802,'Вид исследования'!B:F,5,0))</f>
        <v>45741</v>
      </c>
      <c r="AN1802" s="14">
        <v>45740</v>
      </c>
      <c r="AP1802" s="11" t="s">
        <v>189</v>
      </c>
      <c r="AQ1802" t="str">
        <f>IFERROR(IF(L1802="","",VLOOKUP(L1802&amp;I1802,Продукция!A:K,11,0)),"обратитесь к админ справочника")</f>
        <v>согласно рекомендациям производителя теста</v>
      </c>
      <c r="AR1802" s="11" t="s">
        <v>4823</v>
      </c>
      <c r="AS1802" t="str">
        <f>IFERROR(IF(L1802="","",VLOOKUP(L1802&amp;I1802,Продукция!A:J,10,0)),"обратитесь к админ справочника")</f>
        <v>инструкция по применению набора РЗГА Ньюкасла</v>
      </c>
      <c r="AT1802" s="11" t="s">
        <v>4823</v>
      </c>
      <c r="AU1802" s="11" t="s">
        <v>4823</v>
      </c>
      <c r="AV1802" s="11" t="s">
        <v>2673</v>
      </c>
      <c r="AW1802" s="11" t="s">
        <v>4824</v>
      </c>
      <c r="AX1802" s="11" t="s">
        <v>509</v>
      </c>
      <c r="AY1802" s="11" t="s">
        <v>1724</v>
      </c>
      <c r="AZ1802" s="11">
        <v>107</v>
      </c>
      <c r="BA1802" s="11">
        <v>36</v>
      </c>
      <c r="BC1802" s="11" t="s">
        <v>5026</v>
      </c>
    </row>
    <row r="1803" spans="1:55" x14ac:dyDescent="0.25">
      <c r="A1803" t="str">
        <f t="shared" si="33"/>
        <v>С/532Вирус гриппа птиц подтипа H9 уровень антител (ВНИИЗЖ)</v>
      </c>
      <c r="B1803" t="str">
        <f>IF(E1803="","",INDEX(Лаборатории!A:A,MATCH('Производственный контроль'!E1803,Лаборатории!B:B,0)))</f>
        <v xml:space="preserve">КУРИНОЕ ЦАРСТВО АО </v>
      </c>
      <c r="C1803" t="str">
        <f>IF(E1803="","",VLOOKUP(E1803,Лаборатории!B:D,3,0))</f>
        <v>U377_CHL</v>
      </c>
      <c r="D1803" s="12">
        <v>45735</v>
      </c>
      <c r="E1803" s="11" t="s">
        <v>793</v>
      </c>
      <c r="F1803" s="11" t="s">
        <v>371</v>
      </c>
      <c r="G1803" s="11" t="s">
        <v>509</v>
      </c>
      <c r="H1803" s="11" t="s">
        <v>312</v>
      </c>
      <c r="I1803" s="11" t="s">
        <v>3435</v>
      </c>
      <c r="J1803" t="str">
        <f>IF(L1803="","",VLOOKUP(L1803,Продукция!B:D,3,0))</f>
        <v>Биологический_материал</v>
      </c>
      <c r="K1803" t="str">
        <f>IF(L1803="","",VLOOKUP(L1803,Продукция!B:C,2,0))</f>
        <v>Сыворотка крови</v>
      </c>
      <c r="L1803" s="151" t="s">
        <v>302</v>
      </c>
      <c r="M1803">
        <f>IF(L1803="","",VLOOKUP(L1803,Продукция!B:L,11,0))</f>
        <v>0</v>
      </c>
      <c r="N1803" s="11" t="s">
        <v>873</v>
      </c>
      <c r="P1803" s="11" t="s">
        <v>340</v>
      </c>
      <c r="Q1803" s="11" t="s">
        <v>854</v>
      </c>
      <c r="R1803" s="153" t="s">
        <v>5052</v>
      </c>
      <c r="S1803" s="11">
        <v>20</v>
      </c>
      <c r="T1803" s="11" t="s">
        <v>5243</v>
      </c>
      <c r="V1803" s="14">
        <v>45733</v>
      </c>
      <c r="Z1803" s="11" t="s">
        <v>4823</v>
      </c>
      <c r="AA1803" s="15">
        <v>0.55902777777777779</v>
      </c>
      <c r="AB1803" t="str">
        <f>IF(L1803="","",VLOOKUP(L1803&amp;I1803,Продукция!A:I,9,0))</f>
        <v>рекомендация производителя набора</v>
      </c>
      <c r="AC1803" s="14">
        <v>45741</v>
      </c>
      <c r="AD1803" s="11" t="s">
        <v>2673</v>
      </c>
      <c r="AE1803" s="11" t="s">
        <v>4823</v>
      </c>
      <c r="AF1803" t="str">
        <f>IF(AD1803="","",VLOOKUP(AD1803,'Сотрудники и ссылки'!A:B,2,0))</f>
        <v>Серолог</v>
      </c>
      <c r="AG1803">
        <f>IF(AD1803="","",VLOOKUP(AD1803,'Сотрудники и ссылки'!A:C,3,0))</f>
        <v>20001771</v>
      </c>
      <c r="AH1803" s="11" t="s">
        <v>2673</v>
      </c>
      <c r="AI1803" t="str">
        <f>IF(AH1803="","",VLOOKUP(AH1803,'Сотрудники и ссылки'!A:B,2,0))</f>
        <v>Серолог</v>
      </c>
      <c r="AJ1803">
        <f>IF(AH1803="","",VLOOKUP(AH1803,'Сотрудники и ссылки'!A:C,3,0))</f>
        <v>20001771</v>
      </c>
      <c r="AK1803" s="14">
        <v>45741</v>
      </c>
      <c r="AL1803" s="2">
        <f>IF(AK1803="","",AK1803+VLOOKUP(I1803,'Вид исследования'!B:E,4,0))</f>
        <v>45742</v>
      </c>
      <c r="AM1803" s="2">
        <f>IF(AK1803="","",AK1803+VLOOKUP(I1803,'Вид исследования'!B:F,5,0))</f>
        <v>45742</v>
      </c>
      <c r="AN1803" s="14">
        <v>45741</v>
      </c>
      <c r="AP1803" s="11" t="s">
        <v>189</v>
      </c>
      <c r="AQ1803" t="str">
        <f>IFERROR(IF(L1803="","",VLOOKUP(L1803&amp;I1803,Продукция!A:K,11,0)),"обратитесь к админ справочника")</f>
        <v>согласно рекомендациям производителя теста</v>
      </c>
      <c r="AR1803" s="11" t="s">
        <v>4823</v>
      </c>
      <c r="AS1803" t="str">
        <f>IFERROR(IF(L1803="","",VLOOKUP(L1803&amp;I1803,Продукция!A:J,10,0)),"обратитесь к админ справочника")</f>
        <v>инструкция по применению набора AI, Н9</v>
      </c>
      <c r="AT1803" s="11" t="s">
        <v>4823</v>
      </c>
      <c r="AU1803" s="11" t="s">
        <v>4823</v>
      </c>
      <c r="AV1803" s="11" t="s">
        <v>2673</v>
      </c>
      <c r="AW1803" s="11" t="s">
        <v>4824</v>
      </c>
      <c r="AX1803" s="11" t="s">
        <v>509</v>
      </c>
      <c r="AY1803" s="11" t="s">
        <v>1713</v>
      </c>
      <c r="AZ1803" s="11">
        <v>107</v>
      </c>
      <c r="BA1803" s="11">
        <v>38</v>
      </c>
      <c r="BC1803" s="11" t="s">
        <v>5026</v>
      </c>
    </row>
    <row r="1804" spans="1:55" x14ac:dyDescent="0.25">
      <c r="A1804" t="str">
        <f t="shared" si="33"/>
        <v>С/532Вирус гриппа птиц подтипа H9 уровень антител (ВНИИЗЖ)</v>
      </c>
      <c r="B1804" t="str">
        <f>IF(E1804="","",INDEX(Лаборатории!A:A,MATCH('Производственный контроль'!E1804,Лаборатории!B:B,0)))</f>
        <v xml:space="preserve">КУРИНОЕ ЦАРСТВО АО </v>
      </c>
      <c r="C1804" t="str">
        <f>IF(E1804="","",VLOOKUP(E1804,Лаборатории!B:D,3,0))</f>
        <v>U377_CHL</v>
      </c>
      <c r="D1804" s="12">
        <v>45735</v>
      </c>
      <c r="E1804" s="11" t="s">
        <v>793</v>
      </c>
      <c r="F1804" s="11" t="s">
        <v>371</v>
      </c>
      <c r="G1804" s="11" t="s">
        <v>509</v>
      </c>
      <c r="H1804" s="11" t="s">
        <v>312</v>
      </c>
      <c r="I1804" s="11" t="s">
        <v>3435</v>
      </c>
      <c r="J1804" t="str">
        <f>IF(L1804="","",VLOOKUP(L1804,Продукция!B:D,3,0))</f>
        <v>Биологический_материал</v>
      </c>
      <c r="K1804" t="str">
        <f>IF(L1804="","",VLOOKUP(L1804,Продукция!B:C,2,0))</f>
        <v>Сыворотка крови</v>
      </c>
      <c r="L1804" s="151" t="s">
        <v>302</v>
      </c>
      <c r="M1804">
        <f>IF(L1804="","",VLOOKUP(L1804,Продукция!B:L,11,0))</f>
        <v>0</v>
      </c>
      <c r="N1804" s="11" t="s">
        <v>873</v>
      </c>
      <c r="P1804" s="11" t="s">
        <v>340</v>
      </c>
      <c r="Q1804" s="11" t="s">
        <v>854</v>
      </c>
      <c r="R1804" s="153" t="s">
        <v>5058</v>
      </c>
      <c r="S1804" s="11">
        <v>20</v>
      </c>
      <c r="T1804" s="11" t="s">
        <v>5243</v>
      </c>
      <c r="V1804" s="14">
        <v>45734</v>
      </c>
      <c r="Z1804" s="11" t="s">
        <v>4823</v>
      </c>
      <c r="AA1804" s="15">
        <v>0.55902777777777779</v>
      </c>
      <c r="AB1804" t="str">
        <f>IF(L1804="","",VLOOKUP(L1804&amp;I1804,Продукция!A:I,9,0))</f>
        <v>рекомендация производителя набора</v>
      </c>
      <c r="AC1804" s="14">
        <v>45741</v>
      </c>
      <c r="AD1804" s="11" t="s">
        <v>2673</v>
      </c>
      <c r="AE1804" s="11" t="s">
        <v>4823</v>
      </c>
      <c r="AF1804" t="str">
        <f>IF(AD1804="","",VLOOKUP(AD1804,'Сотрудники и ссылки'!A:B,2,0))</f>
        <v>Серолог</v>
      </c>
      <c r="AG1804">
        <f>IF(AD1804="","",VLOOKUP(AD1804,'Сотрудники и ссылки'!A:C,3,0))</f>
        <v>20001771</v>
      </c>
      <c r="AH1804" s="11" t="s">
        <v>2673</v>
      </c>
      <c r="AI1804" t="str">
        <f>IF(AH1804="","",VLOOKUP(AH1804,'Сотрудники и ссылки'!A:B,2,0))</f>
        <v>Серолог</v>
      </c>
      <c r="AJ1804">
        <f>IF(AH1804="","",VLOOKUP(AH1804,'Сотрудники и ссылки'!A:C,3,0))</f>
        <v>20001771</v>
      </c>
      <c r="AK1804" s="14">
        <v>45741</v>
      </c>
      <c r="AL1804" s="2">
        <f>IF(AK1804="","",AK1804+VLOOKUP(I1804,'Вид исследования'!B:E,4,0))</f>
        <v>45742</v>
      </c>
      <c r="AM1804" s="2">
        <f>IF(AK1804="","",AK1804+VLOOKUP(I1804,'Вид исследования'!B:F,5,0))</f>
        <v>45742</v>
      </c>
      <c r="AN1804" s="14">
        <v>45741</v>
      </c>
      <c r="AP1804" s="11" t="s">
        <v>189</v>
      </c>
      <c r="AQ1804" t="str">
        <f>IFERROR(IF(L1804="","",VLOOKUP(L1804&amp;I1804,Продукция!A:K,11,0)),"обратитесь к админ справочника")</f>
        <v>согласно рекомендациям производителя теста</v>
      </c>
      <c r="AR1804" s="11" t="s">
        <v>4823</v>
      </c>
      <c r="AS1804" t="str">
        <f>IFERROR(IF(L1804="","",VLOOKUP(L1804&amp;I1804,Продукция!A:J,10,0)),"обратитесь к админ справочника")</f>
        <v>инструкция по применению набора AI, Н9</v>
      </c>
      <c r="AT1804" s="11" t="s">
        <v>4823</v>
      </c>
      <c r="AU1804" s="11" t="s">
        <v>4823</v>
      </c>
      <c r="AV1804" s="11" t="s">
        <v>2673</v>
      </c>
      <c r="AW1804" s="11" t="s">
        <v>4824</v>
      </c>
      <c r="AX1804" s="11" t="s">
        <v>509</v>
      </c>
      <c r="AY1804" s="11" t="s">
        <v>1720</v>
      </c>
      <c r="AZ1804" s="11">
        <v>107</v>
      </c>
      <c r="BA1804" s="11">
        <v>38</v>
      </c>
      <c r="BC1804" s="11" t="s">
        <v>5026</v>
      </c>
    </row>
    <row r="1805" spans="1:55" x14ac:dyDescent="0.25">
      <c r="A1805" t="str">
        <f t="shared" si="33"/>
        <v>С/532Вирус гриппа птиц подтипа H9 уровень антител (ВНИИЗЖ)</v>
      </c>
      <c r="B1805" t="str">
        <f>IF(E1805="","",INDEX(Лаборатории!A:A,MATCH('Производственный контроль'!E1805,Лаборатории!B:B,0)))</f>
        <v xml:space="preserve">КУРИНОЕ ЦАРСТВО АО </v>
      </c>
      <c r="C1805" t="str">
        <f>IF(E1805="","",VLOOKUP(E1805,Лаборатории!B:D,3,0))</f>
        <v>U377_CHL</v>
      </c>
      <c r="D1805" s="12">
        <v>45735</v>
      </c>
      <c r="E1805" s="11" t="s">
        <v>793</v>
      </c>
      <c r="F1805" s="11" t="s">
        <v>371</v>
      </c>
      <c r="G1805" s="11" t="s">
        <v>509</v>
      </c>
      <c r="H1805" s="11" t="s">
        <v>312</v>
      </c>
      <c r="I1805" s="11" t="s">
        <v>3435</v>
      </c>
      <c r="J1805" t="str">
        <f>IF(L1805="","",VLOOKUP(L1805,Продукция!B:D,3,0))</f>
        <v>Биологический_материал</v>
      </c>
      <c r="K1805" t="str">
        <f>IF(L1805="","",VLOOKUP(L1805,Продукция!B:C,2,0))</f>
        <v>Сыворотка крови</v>
      </c>
      <c r="L1805" s="151" t="s">
        <v>302</v>
      </c>
      <c r="M1805">
        <f>IF(L1805="","",VLOOKUP(L1805,Продукция!B:L,11,0))</f>
        <v>0</v>
      </c>
      <c r="N1805" s="11" t="s">
        <v>873</v>
      </c>
      <c r="P1805" s="11" t="s">
        <v>340</v>
      </c>
      <c r="Q1805" s="11" t="s">
        <v>854</v>
      </c>
      <c r="R1805" s="153" t="s">
        <v>5061</v>
      </c>
      <c r="S1805" s="11">
        <v>20</v>
      </c>
      <c r="T1805" s="11" t="s">
        <v>5243</v>
      </c>
      <c r="V1805" s="14">
        <v>45733</v>
      </c>
      <c r="Z1805" s="11" t="s">
        <v>4823</v>
      </c>
      <c r="AA1805" s="15">
        <v>0.55902777777777779</v>
      </c>
      <c r="AB1805" t="str">
        <f>IF(L1805="","",VLOOKUP(L1805&amp;I1805,Продукция!A:I,9,0))</f>
        <v>рекомендация производителя набора</v>
      </c>
      <c r="AC1805" s="14">
        <v>45741</v>
      </c>
      <c r="AD1805" s="11" t="s">
        <v>2673</v>
      </c>
      <c r="AE1805" s="11" t="s">
        <v>4823</v>
      </c>
      <c r="AF1805" t="str">
        <f>IF(AD1805="","",VLOOKUP(AD1805,'Сотрудники и ссылки'!A:B,2,0))</f>
        <v>Серолог</v>
      </c>
      <c r="AG1805">
        <f>IF(AD1805="","",VLOOKUP(AD1805,'Сотрудники и ссылки'!A:C,3,0))</f>
        <v>20001771</v>
      </c>
      <c r="AH1805" s="11" t="s">
        <v>2673</v>
      </c>
      <c r="AI1805" t="str">
        <f>IF(AH1805="","",VLOOKUP(AH1805,'Сотрудники и ссылки'!A:B,2,0))</f>
        <v>Серолог</v>
      </c>
      <c r="AJ1805">
        <f>IF(AH1805="","",VLOOKUP(AH1805,'Сотрудники и ссылки'!A:C,3,0))</f>
        <v>20001771</v>
      </c>
      <c r="AK1805" s="14">
        <v>45741</v>
      </c>
      <c r="AL1805" s="2">
        <f>IF(AK1805="","",AK1805+VLOOKUP(I1805,'Вид исследования'!B:E,4,0))</f>
        <v>45742</v>
      </c>
      <c r="AM1805" s="2">
        <f>IF(AK1805="","",AK1805+VLOOKUP(I1805,'Вид исследования'!B:F,5,0))</f>
        <v>45742</v>
      </c>
      <c r="AN1805" s="14">
        <v>45741</v>
      </c>
      <c r="AP1805" s="11" t="s">
        <v>189</v>
      </c>
      <c r="AQ1805" t="str">
        <f>IFERROR(IF(L1805="","",VLOOKUP(L1805&amp;I1805,Продукция!A:K,11,0)),"обратитесь к админ справочника")</f>
        <v>согласно рекомендациям производителя теста</v>
      </c>
      <c r="AR1805" s="11" t="s">
        <v>4823</v>
      </c>
      <c r="AS1805" t="str">
        <f>IFERROR(IF(L1805="","",VLOOKUP(L1805&amp;I1805,Продукция!A:J,10,0)),"обратитесь к админ справочника")</f>
        <v>инструкция по применению набора AI, Н9</v>
      </c>
      <c r="AT1805" s="11" t="s">
        <v>4823</v>
      </c>
      <c r="AU1805" s="11" t="s">
        <v>4823</v>
      </c>
      <c r="AV1805" s="11" t="s">
        <v>2673</v>
      </c>
      <c r="AW1805" s="11" t="s">
        <v>4824</v>
      </c>
      <c r="AX1805" s="11" t="s">
        <v>509</v>
      </c>
      <c r="AY1805" s="11" t="s">
        <v>1723</v>
      </c>
      <c r="AZ1805" s="11">
        <v>107</v>
      </c>
      <c r="BA1805" s="11">
        <v>38</v>
      </c>
      <c r="BC1805" s="11" t="s">
        <v>5026</v>
      </c>
    </row>
    <row r="1806" spans="1:55" x14ac:dyDescent="0.25">
      <c r="A1806" t="str">
        <f t="shared" si="33"/>
        <v>С/532Вирус гриппа птиц подтипа Н5 уровень антител (ВНИИЗЖ)</v>
      </c>
      <c r="B1806" t="str">
        <f>IF(E1806="","",INDEX(Лаборатории!A:A,MATCH('Производственный контроль'!E1806,Лаборатории!B:B,0)))</f>
        <v xml:space="preserve">КУРИНОЕ ЦАРСТВО АО </v>
      </c>
      <c r="C1806" t="str">
        <f>IF(E1806="","",VLOOKUP(E1806,Лаборатории!B:D,3,0))</f>
        <v>U377_CHL</v>
      </c>
      <c r="D1806" s="12">
        <v>45735</v>
      </c>
      <c r="E1806" s="11" t="s">
        <v>793</v>
      </c>
      <c r="F1806" s="11" t="s">
        <v>371</v>
      </c>
      <c r="G1806" s="11" t="s">
        <v>509</v>
      </c>
      <c r="H1806" s="11" t="s">
        <v>312</v>
      </c>
      <c r="I1806" s="11" t="s">
        <v>3437</v>
      </c>
      <c r="J1806" t="str">
        <f>IF(L1806="","",VLOOKUP(L1806,Продукция!B:D,3,0))</f>
        <v>Биологический_материал</v>
      </c>
      <c r="K1806" t="str">
        <f>IF(L1806="","",VLOOKUP(L1806,Продукция!B:C,2,0))</f>
        <v>Сыворотка крови</v>
      </c>
      <c r="L1806" s="151" t="s">
        <v>302</v>
      </c>
      <c r="M1806">
        <f>IF(L1806="","",VLOOKUP(L1806,Продукция!B:L,11,0))</f>
        <v>0</v>
      </c>
      <c r="N1806" s="11" t="s">
        <v>873</v>
      </c>
      <c r="P1806" s="11" t="s">
        <v>340</v>
      </c>
      <c r="Q1806" s="11" t="s">
        <v>854</v>
      </c>
      <c r="R1806" s="153" t="s">
        <v>5052</v>
      </c>
      <c r="S1806" s="11">
        <v>20</v>
      </c>
      <c r="T1806" s="11" t="s">
        <v>5243</v>
      </c>
      <c r="V1806" s="14">
        <v>45733</v>
      </c>
      <c r="Z1806" s="11" t="s">
        <v>4823</v>
      </c>
      <c r="AA1806" s="15">
        <v>0.55902777777777779</v>
      </c>
      <c r="AB1806" t="str">
        <f>IF(L1806="","",VLOOKUP(L1806&amp;I1806,Продукция!A:I,9,0))</f>
        <v>рекомендация производителя набора</v>
      </c>
      <c r="AC1806" s="14">
        <v>45741</v>
      </c>
      <c r="AD1806" s="11" t="s">
        <v>2673</v>
      </c>
      <c r="AE1806" s="11" t="s">
        <v>4823</v>
      </c>
      <c r="AF1806" t="str">
        <f>IF(AD1806="","",VLOOKUP(AD1806,'Сотрудники и ссылки'!A:B,2,0))</f>
        <v>Серолог</v>
      </c>
      <c r="AG1806">
        <f>IF(AD1806="","",VLOOKUP(AD1806,'Сотрудники и ссылки'!A:C,3,0))</f>
        <v>20001771</v>
      </c>
      <c r="AH1806" s="11" t="s">
        <v>2673</v>
      </c>
      <c r="AI1806" t="str">
        <f>IF(AH1806="","",VLOOKUP(AH1806,'Сотрудники и ссылки'!A:B,2,0))</f>
        <v>Серолог</v>
      </c>
      <c r="AJ1806">
        <f>IF(AH1806="","",VLOOKUP(AH1806,'Сотрудники и ссылки'!A:C,3,0))</f>
        <v>20001771</v>
      </c>
      <c r="AK1806" s="14">
        <v>45741</v>
      </c>
      <c r="AL1806" s="2">
        <f>IF(AK1806="","",AK1806+VLOOKUP(I1806,'Вид исследования'!B:E,4,0))</f>
        <v>45742</v>
      </c>
      <c r="AM1806" s="2">
        <f>IF(AK1806="","",AK1806+VLOOKUP(I1806,'Вид исследования'!B:F,5,0))</f>
        <v>45742</v>
      </c>
      <c r="AN1806" s="14">
        <v>45741</v>
      </c>
      <c r="AP1806" s="11" t="s">
        <v>189</v>
      </c>
      <c r="AQ1806" t="str">
        <f>IFERROR(IF(L1806="","",VLOOKUP(L1806&amp;I1806,Продукция!A:K,11,0)),"обратитесь к админ справочника")</f>
        <v>согласно рекомендациям производителя теста</v>
      </c>
      <c r="AR1806" s="11" t="s">
        <v>4823</v>
      </c>
      <c r="AS1806" t="str">
        <f>IFERROR(IF(L1806="","",VLOOKUP(L1806&amp;I1806,Продукция!A:J,10,0)),"обратитесь к админ справочника")</f>
        <v>инструкция по применению набора AI, Н5</v>
      </c>
      <c r="AT1806" s="11" t="s">
        <v>4823</v>
      </c>
      <c r="AU1806" s="11" t="s">
        <v>4823</v>
      </c>
      <c r="AV1806" s="11" t="s">
        <v>2673</v>
      </c>
      <c r="AW1806" s="11" t="s">
        <v>4824</v>
      </c>
      <c r="AX1806" s="11" t="s">
        <v>509</v>
      </c>
      <c r="AY1806" s="11" t="s">
        <v>1713</v>
      </c>
      <c r="AZ1806" s="11">
        <v>107</v>
      </c>
      <c r="BA1806" s="11">
        <v>38</v>
      </c>
      <c r="BC1806" s="11" t="s">
        <v>5026</v>
      </c>
    </row>
    <row r="1807" spans="1:55" x14ac:dyDescent="0.25">
      <c r="A1807" t="str">
        <f t="shared" si="33"/>
        <v>С/532Вирус гриппа птиц подтипа Н5 уровень антител (ВНИИЗЖ)</v>
      </c>
      <c r="B1807" t="str">
        <f>IF(E1807="","",INDEX(Лаборатории!A:A,MATCH('Производственный контроль'!E1807,Лаборатории!B:B,0)))</f>
        <v xml:space="preserve">КУРИНОЕ ЦАРСТВО АО </v>
      </c>
      <c r="C1807" t="str">
        <f>IF(E1807="","",VLOOKUP(E1807,Лаборатории!B:D,3,0))</f>
        <v>U377_CHL</v>
      </c>
      <c r="D1807" s="12">
        <v>45735</v>
      </c>
      <c r="E1807" s="11" t="s">
        <v>793</v>
      </c>
      <c r="F1807" s="11" t="s">
        <v>371</v>
      </c>
      <c r="G1807" s="11" t="s">
        <v>509</v>
      </c>
      <c r="H1807" s="11" t="s">
        <v>312</v>
      </c>
      <c r="I1807" s="11" t="s">
        <v>3437</v>
      </c>
      <c r="J1807" t="str">
        <f>IF(L1807="","",VLOOKUP(L1807,Продукция!B:D,3,0))</f>
        <v>Биологический_материал</v>
      </c>
      <c r="K1807" t="str">
        <f>IF(L1807="","",VLOOKUP(L1807,Продукция!B:C,2,0))</f>
        <v>Сыворотка крови</v>
      </c>
      <c r="L1807" s="151" t="s">
        <v>302</v>
      </c>
      <c r="M1807">
        <f>IF(L1807="","",VLOOKUP(L1807,Продукция!B:L,11,0))</f>
        <v>0</v>
      </c>
      <c r="N1807" s="11" t="s">
        <v>873</v>
      </c>
      <c r="P1807" s="11" t="s">
        <v>340</v>
      </c>
      <c r="Q1807" s="11" t="s">
        <v>854</v>
      </c>
      <c r="R1807" s="153" t="s">
        <v>5058</v>
      </c>
      <c r="S1807" s="11">
        <v>20</v>
      </c>
      <c r="T1807" s="11" t="s">
        <v>5243</v>
      </c>
      <c r="V1807" s="14">
        <v>45734</v>
      </c>
      <c r="Z1807" s="11" t="s">
        <v>4823</v>
      </c>
      <c r="AA1807" s="15">
        <v>0.55902777777777779</v>
      </c>
      <c r="AB1807" t="str">
        <f>IF(L1807="","",VLOOKUP(L1807&amp;I1807,Продукция!A:I,9,0))</f>
        <v>рекомендация производителя набора</v>
      </c>
      <c r="AC1807" s="14">
        <v>45741</v>
      </c>
      <c r="AD1807" s="11" t="s">
        <v>2673</v>
      </c>
      <c r="AE1807" s="11" t="s">
        <v>4823</v>
      </c>
      <c r="AF1807" t="str">
        <f>IF(AD1807="","",VLOOKUP(AD1807,'Сотрудники и ссылки'!A:B,2,0))</f>
        <v>Серолог</v>
      </c>
      <c r="AG1807">
        <f>IF(AD1807="","",VLOOKUP(AD1807,'Сотрудники и ссылки'!A:C,3,0))</f>
        <v>20001771</v>
      </c>
      <c r="AH1807" s="11" t="s">
        <v>2673</v>
      </c>
      <c r="AI1807" t="str">
        <f>IF(AH1807="","",VLOOKUP(AH1807,'Сотрудники и ссылки'!A:B,2,0))</f>
        <v>Серолог</v>
      </c>
      <c r="AJ1807">
        <f>IF(AH1807="","",VLOOKUP(AH1807,'Сотрудники и ссылки'!A:C,3,0))</f>
        <v>20001771</v>
      </c>
      <c r="AK1807" s="14">
        <v>45741</v>
      </c>
      <c r="AL1807" s="2">
        <f>IF(AK1807="","",AK1807+VLOOKUP(I1807,'Вид исследования'!B:E,4,0))</f>
        <v>45742</v>
      </c>
      <c r="AM1807" s="2">
        <f>IF(AK1807="","",AK1807+VLOOKUP(I1807,'Вид исследования'!B:F,5,0))</f>
        <v>45742</v>
      </c>
      <c r="AN1807" s="14">
        <v>45741</v>
      </c>
      <c r="AP1807" s="11" t="s">
        <v>189</v>
      </c>
      <c r="AQ1807" t="str">
        <f>IFERROR(IF(L1807="","",VLOOKUP(L1807&amp;I1807,Продукция!A:K,11,0)),"обратитесь к админ справочника")</f>
        <v>согласно рекомендациям производителя теста</v>
      </c>
      <c r="AR1807" s="11" t="s">
        <v>4823</v>
      </c>
      <c r="AS1807" t="str">
        <f>IFERROR(IF(L1807="","",VLOOKUP(L1807&amp;I1807,Продукция!A:J,10,0)),"обратитесь к админ справочника")</f>
        <v>инструкция по применению набора AI, Н5</v>
      </c>
      <c r="AT1807" s="11" t="s">
        <v>4823</v>
      </c>
      <c r="AU1807" s="11" t="s">
        <v>4823</v>
      </c>
      <c r="AV1807" s="11" t="s">
        <v>2673</v>
      </c>
      <c r="AW1807" s="11" t="s">
        <v>4824</v>
      </c>
      <c r="AX1807" s="11" t="s">
        <v>509</v>
      </c>
      <c r="AY1807" s="11" t="s">
        <v>1720</v>
      </c>
      <c r="AZ1807" s="11">
        <v>107</v>
      </c>
      <c r="BA1807" s="11">
        <v>38</v>
      </c>
      <c r="BC1807" s="11" t="s">
        <v>5026</v>
      </c>
    </row>
    <row r="1808" spans="1:55" x14ac:dyDescent="0.25">
      <c r="A1808" t="str">
        <f t="shared" si="33"/>
        <v>С/532Вирус гриппа птиц подтипа Н5 уровень антител (ВНИИЗЖ)</v>
      </c>
      <c r="B1808" t="str">
        <f>IF(E1808="","",INDEX(Лаборатории!A:A,MATCH('Производственный контроль'!E1808,Лаборатории!B:B,0)))</f>
        <v xml:space="preserve">КУРИНОЕ ЦАРСТВО АО </v>
      </c>
      <c r="C1808" t="str">
        <f>IF(E1808="","",VLOOKUP(E1808,Лаборатории!B:D,3,0))</f>
        <v>U377_CHL</v>
      </c>
      <c r="D1808" s="12">
        <v>45735</v>
      </c>
      <c r="E1808" s="11" t="s">
        <v>793</v>
      </c>
      <c r="F1808" s="11" t="s">
        <v>371</v>
      </c>
      <c r="G1808" s="11" t="s">
        <v>509</v>
      </c>
      <c r="H1808" s="11" t="s">
        <v>312</v>
      </c>
      <c r="I1808" s="11" t="s">
        <v>3437</v>
      </c>
      <c r="J1808" t="str">
        <f>IF(L1808="","",VLOOKUP(L1808,Продукция!B:D,3,0))</f>
        <v>Биологический_материал</v>
      </c>
      <c r="K1808" t="str">
        <f>IF(L1808="","",VLOOKUP(L1808,Продукция!B:C,2,0))</f>
        <v>Сыворотка крови</v>
      </c>
      <c r="L1808" s="151" t="s">
        <v>302</v>
      </c>
      <c r="M1808">
        <f>IF(L1808="","",VLOOKUP(L1808,Продукция!B:L,11,0))</f>
        <v>0</v>
      </c>
      <c r="N1808" s="11" t="s">
        <v>873</v>
      </c>
      <c r="P1808" s="11" t="s">
        <v>340</v>
      </c>
      <c r="Q1808" s="11" t="s">
        <v>854</v>
      </c>
      <c r="R1808" s="153" t="s">
        <v>5061</v>
      </c>
      <c r="S1808" s="11">
        <v>20</v>
      </c>
      <c r="T1808" s="11" t="s">
        <v>5243</v>
      </c>
      <c r="V1808" s="14">
        <v>45733</v>
      </c>
      <c r="Z1808" s="11" t="s">
        <v>4823</v>
      </c>
      <c r="AA1808" s="15">
        <v>0.55902777777777779</v>
      </c>
      <c r="AB1808" t="str">
        <f>IF(L1808="","",VLOOKUP(L1808&amp;I1808,Продукция!A:I,9,0))</f>
        <v>рекомендация производителя набора</v>
      </c>
      <c r="AC1808" s="14">
        <v>45741</v>
      </c>
      <c r="AD1808" s="11" t="s">
        <v>2673</v>
      </c>
      <c r="AE1808" s="11" t="s">
        <v>4823</v>
      </c>
      <c r="AF1808" t="str">
        <f>IF(AD1808="","",VLOOKUP(AD1808,'Сотрудники и ссылки'!A:B,2,0))</f>
        <v>Серолог</v>
      </c>
      <c r="AG1808">
        <f>IF(AD1808="","",VLOOKUP(AD1808,'Сотрудники и ссылки'!A:C,3,0))</f>
        <v>20001771</v>
      </c>
      <c r="AH1808" s="11" t="s">
        <v>2673</v>
      </c>
      <c r="AI1808" t="str">
        <f>IF(AH1808="","",VLOOKUP(AH1808,'Сотрудники и ссылки'!A:B,2,0))</f>
        <v>Серолог</v>
      </c>
      <c r="AJ1808">
        <f>IF(AH1808="","",VLOOKUP(AH1808,'Сотрудники и ссылки'!A:C,3,0))</f>
        <v>20001771</v>
      </c>
      <c r="AK1808" s="14">
        <v>45741</v>
      </c>
      <c r="AL1808" s="2">
        <f>IF(AK1808="","",AK1808+VLOOKUP(I1808,'Вид исследования'!B:E,4,0))</f>
        <v>45742</v>
      </c>
      <c r="AM1808" s="2">
        <f>IF(AK1808="","",AK1808+VLOOKUP(I1808,'Вид исследования'!B:F,5,0))</f>
        <v>45742</v>
      </c>
      <c r="AN1808" s="14">
        <v>45741</v>
      </c>
      <c r="AP1808" s="11" t="s">
        <v>189</v>
      </c>
      <c r="AQ1808" t="str">
        <f>IFERROR(IF(L1808="","",VLOOKUP(L1808&amp;I1808,Продукция!A:K,11,0)),"обратитесь к админ справочника")</f>
        <v>согласно рекомендациям производителя теста</v>
      </c>
      <c r="AR1808" s="11" t="s">
        <v>4823</v>
      </c>
      <c r="AS1808" t="str">
        <f>IFERROR(IF(L1808="","",VLOOKUP(L1808&amp;I1808,Продукция!A:J,10,0)),"обратитесь к админ справочника")</f>
        <v>инструкция по применению набора AI, Н5</v>
      </c>
      <c r="AT1808" s="11" t="s">
        <v>4823</v>
      </c>
      <c r="AU1808" s="11" t="s">
        <v>4823</v>
      </c>
      <c r="AV1808" s="11" t="s">
        <v>2673</v>
      </c>
      <c r="AW1808" s="11" t="s">
        <v>4824</v>
      </c>
      <c r="AX1808" s="11" t="s">
        <v>509</v>
      </c>
      <c r="AY1808" s="11" t="s">
        <v>1723</v>
      </c>
      <c r="AZ1808" s="11">
        <v>107</v>
      </c>
      <c r="BA1808" s="11">
        <v>38</v>
      </c>
      <c r="BC1808" s="11" t="s">
        <v>5026</v>
      </c>
    </row>
    <row r="1809" spans="1:55" x14ac:dyDescent="0.25">
      <c r="A1809" t="str">
        <f t="shared" si="33"/>
        <v>С/532ART (BioChek) инфекционный альвеолярный ринотрахеит тип А и В уровень антител</v>
      </c>
      <c r="B1809" t="str">
        <f>IF(E1809="","",INDEX(Лаборатории!A:A,MATCH('Производственный контроль'!E1809,Лаборатории!B:B,0)))</f>
        <v xml:space="preserve">КУРИНОЕ ЦАРСТВО АО </v>
      </c>
      <c r="C1809" t="str">
        <f>IF(E1809="","",VLOOKUP(E1809,Лаборатории!B:D,3,0))</f>
        <v>U377_CHL</v>
      </c>
      <c r="D1809" s="12">
        <v>45735</v>
      </c>
      <c r="E1809" s="11" t="s">
        <v>793</v>
      </c>
      <c r="F1809" s="11" t="s">
        <v>371</v>
      </c>
      <c r="G1809" s="11" t="s">
        <v>509</v>
      </c>
      <c r="H1809" s="11" t="s">
        <v>262</v>
      </c>
      <c r="I1809" s="11" t="s">
        <v>3409</v>
      </c>
      <c r="J1809" t="str">
        <f>IF(L1809="","",VLOOKUP(L1809,Продукция!B:D,3,0))</f>
        <v>Биологический_материал</v>
      </c>
      <c r="K1809" t="str">
        <f>IF(L1809="","",VLOOKUP(L1809,Продукция!B:C,2,0))</f>
        <v>Сыворотка крови</v>
      </c>
      <c r="L1809" s="151" t="s">
        <v>302</v>
      </c>
      <c r="M1809">
        <f>IF(L1809="","",VLOOKUP(L1809,Продукция!B:L,11,0))</f>
        <v>0</v>
      </c>
      <c r="N1809" s="11" t="s">
        <v>873</v>
      </c>
      <c r="P1809" s="11" t="s">
        <v>340</v>
      </c>
      <c r="Q1809" s="11" t="s">
        <v>854</v>
      </c>
      <c r="R1809" s="153" t="s">
        <v>5055</v>
      </c>
      <c r="S1809" s="11">
        <v>18</v>
      </c>
      <c r="T1809" s="11" t="s">
        <v>5243</v>
      </c>
      <c r="V1809" s="14">
        <v>45732</v>
      </c>
      <c r="Z1809" s="11" t="s">
        <v>4823</v>
      </c>
      <c r="AA1809" s="15">
        <v>0.55902777777777779</v>
      </c>
      <c r="AB1809" t="str">
        <f>IF(L1809="","",VLOOKUP(L1809&amp;I1809,Продукция!A:I,9,0))</f>
        <v>рекомендация производителя набора</v>
      </c>
      <c r="AC1809" s="14">
        <v>45742</v>
      </c>
      <c r="AD1809" s="11" t="s">
        <v>2673</v>
      </c>
      <c r="AE1809" s="11" t="s">
        <v>4823</v>
      </c>
      <c r="AF1809" t="str">
        <f>IF(AD1809="","",VLOOKUP(AD1809,'Сотрудники и ссылки'!A:B,2,0))</f>
        <v>Серолог</v>
      </c>
      <c r="AG1809">
        <f>IF(AD1809="","",VLOOKUP(AD1809,'Сотрудники и ссылки'!A:C,3,0))</f>
        <v>20001771</v>
      </c>
      <c r="AH1809" s="11" t="s">
        <v>2673</v>
      </c>
      <c r="AI1809" t="str">
        <f>IF(AH1809="","",VLOOKUP(AH1809,'Сотрудники и ссылки'!A:B,2,0))</f>
        <v>Серолог</v>
      </c>
      <c r="AJ1809">
        <f>IF(AH1809="","",VLOOKUP(AH1809,'Сотрудники и ссылки'!A:C,3,0))</f>
        <v>20001771</v>
      </c>
      <c r="AK1809" s="14">
        <v>45742</v>
      </c>
      <c r="AL1809" s="2">
        <f>IF(AK1809="","",AK1809+VLOOKUP(I1809,'Вид исследования'!B:E,4,0))</f>
        <v>45743</v>
      </c>
      <c r="AM1809" s="2">
        <f>IF(AK1809="","",AK1809+VLOOKUP(I1809,'Вид исследования'!B:F,5,0))</f>
        <v>45743</v>
      </c>
      <c r="AN1809" s="14">
        <v>45742</v>
      </c>
      <c r="AP1809" s="11" t="s">
        <v>189</v>
      </c>
      <c r="AQ1809" t="str">
        <f>IFERROR(IF(L1809="","",VLOOKUP(L1809&amp;I1809,Продукция!A:K,11,0)),"обратитесь к админ справочника")</f>
        <v>согласно рекомендациям производителя теста</v>
      </c>
      <c r="AR1809" s="11" t="s">
        <v>4823</v>
      </c>
      <c r="AS1809" t="str">
        <f>IFERROR(IF(L1809="","",VLOOKUP(L1809&amp;I1809,Продукция!A:J,10,0)),"обратитесь к админ справочника")</f>
        <v>инструкция тест- ситема Биочек СК-120</v>
      </c>
      <c r="AT1809" s="11" t="s">
        <v>4823</v>
      </c>
      <c r="AU1809" s="11" t="s">
        <v>4823</v>
      </c>
      <c r="AV1809" s="11" t="s">
        <v>2673</v>
      </c>
      <c r="AW1809" s="11" t="s">
        <v>4824</v>
      </c>
      <c r="AX1809" s="11" t="s">
        <v>509</v>
      </c>
      <c r="AY1809" s="11" t="s">
        <v>1716</v>
      </c>
      <c r="AZ1809" s="11">
        <v>107</v>
      </c>
      <c r="BA1809" s="11">
        <v>38</v>
      </c>
      <c r="BC1809" s="11" t="s">
        <v>5026</v>
      </c>
    </row>
    <row r="1810" spans="1:55" x14ac:dyDescent="0.25">
      <c r="A1810" t="str">
        <f t="shared" si="33"/>
        <v>С/532IBD (BioChek) болезнь Гамборо уровень антител</v>
      </c>
      <c r="B1810" t="str">
        <f>IF(E1810="","",INDEX(Лаборатории!A:A,MATCH('Производственный контроль'!E1810,Лаборатории!B:B,0)))</f>
        <v xml:space="preserve">КУРИНОЕ ЦАРСТВО АО </v>
      </c>
      <c r="C1810" t="str">
        <f>IF(E1810="","",VLOOKUP(E1810,Лаборатории!B:D,3,0))</f>
        <v>U377_CHL</v>
      </c>
      <c r="D1810" s="12">
        <v>45735</v>
      </c>
      <c r="E1810" s="11" t="s">
        <v>793</v>
      </c>
      <c r="F1810" s="11" t="s">
        <v>371</v>
      </c>
      <c r="G1810" s="11" t="s">
        <v>509</v>
      </c>
      <c r="H1810" s="11" t="s">
        <v>262</v>
      </c>
      <c r="I1810" s="11" t="s">
        <v>3415</v>
      </c>
      <c r="J1810" t="str">
        <f>IF(L1810="","",VLOOKUP(L1810,Продукция!B:D,3,0))</f>
        <v>Биологический_материал</v>
      </c>
      <c r="K1810" t="str">
        <f>IF(L1810="","",VLOOKUP(L1810,Продукция!B:C,2,0))</f>
        <v>Сыворотка крови</v>
      </c>
      <c r="L1810" s="151" t="s">
        <v>302</v>
      </c>
      <c r="M1810">
        <f>IF(L1810="","",VLOOKUP(L1810,Продукция!B:L,11,0))</f>
        <v>0</v>
      </c>
      <c r="N1810" s="11" t="s">
        <v>873</v>
      </c>
      <c r="P1810" s="11" t="s">
        <v>340</v>
      </c>
      <c r="Q1810" s="11" t="s">
        <v>854</v>
      </c>
      <c r="R1810" s="153" t="s">
        <v>5055</v>
      </c>
      <c r="S1810" s="11">
        <v>18</v>
      </c>
      <c r="T1810" s="11" t="s">
        <v>5243</v>
      </c>
      <c r="V1810" s="14">
        <v>45732</v>
      </c>
      <c r="Z1810" s="11" t="s">
        <v>4823</v>
      </c>
      <c r="AA1810" s="15">
        <v>0.55902777777777779</v>
      </c>
      <c r="AB1810" t="str">
        <f>IF(L1810="","",VLOOKUP(L1810&amp;I1810,Продукция!A:I,9,0))</f>
        <v>рекомендация производителя набора</v>
      </c>
      <c r="AC1810" s="14">
        <v>45742</v>
      </c>
      <c r="AD1810" s="11" t="s">
        <v>2673</v>
      </c>
      <c r="AE1810" s="11" t="s">
        <v>4823</v>
      </c>
      <c r="AF1810" t="str">
        <f>IF(AD1810="","",VLOOKUP(AD1810,'Сотрудники и ссылки'!A:B,2,0))</f>
        <v>Серолог</v>
      </c>
      <c r="AG1810">
        <f>IF(AD1810="","",VLOOKUP(AD1810,'Сотрудники и ссылки'!A:C,3,0))</f>
        <v>20001771</v>
      </c>
      <c r="AH1810" s="11" t="s">
        <v>2673</v>
      </c>
      <c r="AI1810" t="str">
        <f>IF(AH1810="","",VLOOKUP(AH1810,'Сотрудники и ссылки'!A:B,2,0))</f>
        <v>Серолог</v>
      </c>
      <c r="AJ1810">
        <f>IF(AH1810="","",VLOOKUP(AH1810,'Сотрудники и ссылки'!A:C,3,0))</f>
        <v>20001771</v>
      </c>
      <c r="AK1810" s="14">
        <v>45742</v>
      </c>
      <c r="AL1810" s="2">
        <f>IF(AK1810="","",AK1810+VLOOKUP(I1810,'Вид исследования'!B:E,4,0))</f>
        <v>45743</v>
      </c>
      <c r="AM1810" s="2">
        <f>IF(AK1810="","",AK1810+VLOOKUP(I1810,'Вид исследования'!B:F,5,0))</f>
        <v>45743</v>
      </c>
      <c r="AN1810" s="14">
        <v>45742</v>
      </c>
      <c r="AP1810" s="11" t="s">
        <v>189</v>
      </c>
      <c r="AQ1810" t="str">
        <f>IFERROR(IF(L1810="","",VLOOKUP(L1810&amp;I1810,Продукция!A:K,11,0)),"обратитесь к админ справочника")</f>
        <v>согласно рекомендациям производителя теста</v>
      </c>
      <c r="AR1810" s="11" t="s">
        <v>4823</v>
      </c>
      <c r="AS1810" t="str">
        <f>IFERROR(IF(L1810="","",VLOOKUP(L1810&amp;I1810,Продукция!A:J,10,0)),"обратитесь к админ справочника")</f>
        <v>инструкция тест- ситема Биочек СК-113</v>
      </c>
      <c r="AT1810" s="11" t="s">
        <v>4823</v>
      </c>
      <c r="AU1810" s="11" t="s">
        <v>4823</v>
      </c>
      <c r="AV1810" s="11" t="s">
        <v>2673</v>
      </c>
      <c r="AW1810" s="11" t="s">
        <v>4824</v>
      </c>
      <c r="AX1810" s="11" t="s">
        <v>509</v>
      </c>
      <c r="AY1810" s="11" t="s">
        <v>1716</v>
      </c>
      <c r="AZ1810" s="11">
        <v>107</v>
      </c>
      <c r="BA1810" s="11">
        <v>38</v>
      </c>
      <c r="BC1810" s="11" t="s">
        <v>5026</v>
      </c>
    </row>
    <row r="1811" spans="1:55" x14ac:dyDescent="0.25">
      <c r="A1811" t="str">
        <f t="shared" si="33"/>
        <v>С/532IBV (BioChek) инфекционный бронхит уровень антител</v>
      </c>
      <c r="B1811" t="str">
        <f>IF(E1811="","",INDEX(Лаборатории!A:A,MATCH('Производственный контроль'!E1811,Лаборатории!B:B,0)))</f>
        <v xml:space="preserve">КУРИНОЕ ЦАРСТВО АО </v>
      </c>
      <c r="C1811" t="str">
        <f>IF(E1811="","",VLOOKUP(E1811,Лаборатории!B:D,3,0))</f>
        <v>U377_CHL</v>
      </c>
      <c r="D1811" s="12">
        <v>45735</v>
      </c>
      <c r="E1811" s="11" t="s">
        <v>793</v>
      </c>
      <c r="F1811" s="11" t="s">
        <v>371</v>
      </c>
      <c r="G1811" s="11" t="s">
        <v>509</v>
      </c>
      <c r="H1811" s="11" t="s">
        <v>262</v>
      </c>
      <c r="I1811" s="11" t="s">
        <v>3416</v>
      </c>
      <c r="J1811" t="str">
        <f>IF(L1811="","",VLOOKUP(L1811,Продукция!B:D,3,0))</f>
        <v>Биологический_материал</v>
      </c>
      <c r="K1811" t="str">
        <f>IF(L1811="","",VLOOKUP(L1811,Продукция!B:C,2,0))</f>
        <v>Сыворотка крови</v>
      </c>
      <c r="L1811" s="151" t="s">
        <v>302</v>
      </c>
      <c r="M1811">
        <f>IF(L1811="","",VLOOKUP(L1811,Продукция!B:L,11,0))</f>
        <v>0</v>
      </c>
      <c r="N1811" s="11" t="s">
        <v>873</v>
      </c>
      <c r="P1811" s="11" t="s">
        <v>340</v>
      </c>
      <c r="Q1811" s="11" t="s">
        <v>854</v>
      </c>
      <c r="R1811" s="153" t="s">
        <v>5055</v>
      </c>
      <c r="S1811" s="11">
        <v>18</v>
      </c>
      <c r="T1811" s="11" t="s">
        <v>5243</v>
      </c>
      <c r="V1811" s="14">
        <v>45732</v>
      </c>
      <c r="Z1811" s="11" t="s">
        <v>4823</v>
      </c>
      <c r="AA1811" s="15">
        <v>0.55902777777777779</v>
      </c>
      <c r="AB1811" t="str">
        <f>IF(L1811="","",VLOOKUP(L1811&amp;I1811,Продукция!A:I,9,0))</f>
        <v>рекомендация производителя набора</v>
      </c>
      <c r="AC1811" s="14">
        <v>45742</v>
      </c>
      <c r="AD1811" s="11" t="s">
        <v>2676</v>
      </c>
      <c r="AE1811" s="11" t="s">
        <v>4823</v>
      </c>
      <c r="AF1811" t="str">
        <f>IF(AD1811="","",VLOOKUP(AD1811,'Сотрудники и ссылки'!A:B,2,0))</f>
        <v>Серолог</v>
      </c>
      <c r="AG1811">
        <f>IF(AD1811="","",VLOOKUP(AD1811,'Сотрудники и ссылки'!A:C,3,0))</f>
        <v>20007746</v>
      </c>
      <c r="AH1811" s="11" t="s">
        <v>2676</v>
      </c>
      <c r="AI1811" t="str">
        <f>IF(AH1811="","",VLOOKUP(AH1811,'Сотрудники и ссылки'!A:B,2,0))</f>
        <v>Серолог</v>
      </c>
      <c r="AJ1811">
        <f>IF(AH1811="","",VLOOKUP(AH1811,'Сотрудники и ссылки'!A:C,3,0))</f>
        <v>20007746</v>
      </c>
      <c r="AK1811" s="14">
        <v>45742</v>
      </c>
      <c r="AL1811" s="2">
        <f>IF(AK1811="","",AK1811+VLOOKUP(I1811,'Вид исследования'!B:E,4,0))</f>
        <v>45743</v>
      </c>
      <c r="AM1811" s="2">
        <f>IF(AK1811="","",AK1811+VLOOKUP(I1811,'Вид исследования'!B:F,5,0))</f>
        <v>45743</v>
      </c>
      <c r="AN1811" s="14">
        <v>45742</v>
      </c>
      <c r="AP1811" s="11" t="s">
        <v>189</v>
      </c>
      <c r="AQ1811" t="str">
        <f>IFERROR(IF(L1811="","",VLOOKUP(L1811&amp;I1811,Продукция!A:K,11,0)),"обратитесь к админ справочника")</f>
        <v>согласно рекомендациям производителя теста</v>
      </c>
      <c r="AR1811" s="11" t="s">
        <v>4823</v>
      </c>
      <c r="AS1811" t="str">
        <f>IFERROR(IF(L1811="","",VLOOKUP(L1811&amp;I1811,Продукция!A:J,10,0)),"обратитесь к админ справочника")</f>
        <v>инструкция тест- ситема Биочек СК-119</v>
      </c>
      <c r="AT1811" s="11" t="s">
        <v>4823</v>
      </c>
      <c r="AU1811" s="11" t="s">
        <v>4823</v>
      </c>
      <c r="AV1811" s="11" t="s">
        <v>2676</v>
      </c>
      <c r="AW1811" s="11" t="s">
        <v>4824</v>
      </c>
      <c r="AX1811" s="11" t="s">
        <v>509</v>
      </c>
      <c r="AY1811" s="11" t="s">
        <v>1716</v>
      </c>
      <c r="AZ1811" s="11">
        <v>107</v>
      </c>
      <c r="BA1811" s="11">
        <v>38</v>
      </c>
      <c r="BC1811" s="11" t="s">
        <v>5026</v>
      </c>
    </row>
    <row r="1812" spans="1:55" x14ac:dyDescent="0.25">
      <c r="A1812" t="str">
        <f t="shared" si="33"/>
        <v>С/532REO (BioChek) реовирус уровень антител</v>
      </c>
      <c r="B1812" t="str">
        <f>IF(E1812="","",INDEX(Лаборатории!A:A,MATCH('Производственный контроль'!E1812,Лаборатории!B:B,0)))</f>
        <v xml:space="preserve">КУРИНОЕ ЦАРСТВО АО </v>
      </c>
      <c r="C1812" t="str">
        <f>IF(E1812="","",VLOOKUP(E1812,Лаборатории!B:D,3,0))</f>
        <v>U377_CHL</v>
      </c>
      <c r="D1812" s="12">
        <v>45735</v>
      </c>
      <c r="E1812" s="11" t="s">
        <v>793</v>
      </c>
      <c r="F1812" s="11" t="s">
        <v>371</v>
      </c>
      <c r="G1812" s="11" t="s">
        <v>509</v>
      </c>
      <c r="H1812" s="11" t="s">
        <v>262</v>
      </c>
      <c r="I1812" s="11" t="s">
        <v>3426</v>
      </c>
      <c r="J1812" t="str">
        <f>IF(L1812="","",VLOOKUP(L1812,Продукция!B:D,3,0))</f>
        <v>Биологический_материал</v>
      </c>
      <c r="K1812" t="str">
        <f>IF(L1812="","",VLOOKUP(L1812,Продукция!B:C,2,0))</f>
        <v>Сыворотка крови</v>
      </c>
      <c r="L1812" s="151" t="s">
        <v>302</v>
      </c>
      <c r="M1812">
        <f>IF(L1812="","",VLOOKUP(L1812,Продукция!B:L,11,0))</f>
        <v>0</v>
      </c>
      <c r="N1812" s="11" t="s">
        <v>873</v>
      </c>
      <c r="P1812" s="11" t="s">
        <v>340</v>
      </c>
      <c r="Q1812" s="11" t="s">
        <v>854</v>
      </c>
      <c r="R1812" s="153" t="s">
        <v>5055</v>
      </c>
      <c r="S1812" s="11">
        <v>18</v>
      </c>
      <c r="T1812" s="11" t="s">
        <v>5243</v>
      </c>
      <c r="V1812" s="14">
        <v>45732</v>
      </c>
      <c r="Z1812" s="11" t="s">
        <v>4823</v>
      </c>
      <c r="AA1812" s="15">
        <v>0.55902777777777779</v>
      </c>
      <c r="AB1812" t="str">
        <f>IF(L1812="","",VLOOKUP(L1812&amp;I1812,Продукция!A:I,9,0))</f>
        <v>рекомендация производителя набора</v>
      </c>
      <c r="AC1812" s="14">
        <v>45742</v>
      </c>
      <c r="AD1812" s="11" t="s">
        <v>2676</v>
      </c>
      <c r="AE1812" s="11" t="s">
        <v>4823</v>
      </c>
      <c r="AF1812" t="str">
        <f>IF(AD1812="","",VLOOKUP(AD1812,'Сотрудники и ссылки'!A:B,2,0))</f>
        <v>Серолог</v>
      </c>
      <c r="AG1812">
        <f>IF(AD1812="","",VLOOKUP(AD1812,'Сотрудники и ссылки'!A:C,3,0))</f>
        <v>20007746</v>
      </c>
      <c r="AH1812" s="11" t="s">
        <v>2676</v>
      </c>
      <c r="AI1812" t="str">
        <f>IF(AH1812="","",VLOOKUP(AH1812,'Сотрудники и ссылки'!A:B,2,0))</f>
        <v>Серолог</v>
      </c>
      <c r="AJ1812">
        <f>IF(AH1812="","",VLOOKUP(AH1812,'Сотрудники и ссылки'!A:C,3,0))</f>
        <v>20007746</v>
      </c>
      <c r="AK1812" s="14">
        <v>45742</v>
      </c>
      <c r="AL1812" s="2">
        <f>IF(AK1812="","",AK1812+VLOOKUP(I1812,'Вид исследования'!B:E,4,0))</f>
        <v>45743</v>
      </c>
      <c r="AM1812" s="2">
        <f>IF(AK1812="","",AK1812+VLOOKUP(I1812,'Вид исследования'!B:F,5,0))</f>
        <v>45743</v>
      </c>
      <c r="AN1812" s="14">
        <v>45742</v>
      </c>
      <c r="AP1812" s="11" t="s">
        <v>189</v>
      </c>
      <c r="AQ1812" t="str">
        <f>IFERROR(IF(L1812="","",VLOOKUP(L1812&amp;I1812,Продукция!A:K,11,0)),"обратитесь к админ справочника")</f>
        <v>согласно рекомендациям производителя теста</v>
      </c>
      <c r="AR1812" s="11" t="s">
        <v>4823</v>
      </c>
      <c r="AS1812" t="str">
        <f>IFERROR(IF(L1812="","",VLOOKUP(L1812&amp;I1812,Продукция!A:J,10,0)),"обратитесь к админ справочника")</f>
        <v>инструкция тест- ситема Биочек СК -110</v>
      </c>
      <c r="AT1812" s="11" t="s">
        <v>4823</v>
      </c>
      <c r="AU1812" s="11" t="s">
        <v>4823</v>
      </c>
      <c r="AV1812" s="11" t="s">
        <v>2676</v>
      </c>
      <c r="AW1812" s="11" t="s">
        <v>4824</v>
      </c>
      <c r="AX1812" s="11" t="s">
        <v>509</v>
      </c>
      <c r="AY1812" s="11" t="s">
        <v>1716</v>
      </c>
      <c r="AZ1812" s="11">
        <v>107</v>
      </c>
      <c r="BA1812" s="11">
        <v>38</v>
      </c>
      <c r="BC1812" s="11" t="s">
        <v>5026</v>
      </c>
    </row>
    <row r="1813" spans="1:55" x14ac:dyDescent="0.25">
      <c r="A1813" t="str">
        <f t="shared" si="33"/>
        <v>С/532NDV (BioChek) болезнь Ньюкасла уровень антител</v>
      </c>
      <c r="B1813" t="str">
        <f>IF(E1813="","",INDEX(Лаборатории!A:A,MATCH('Производственный контроль'!E1813,Лаборатории!B:B,0)))</f>
        <v xml:space="preserve">КУРИНОЕ ЦАРСТВО АО </v>
      </c>
      <c r="C1813" t="str">
        <f>IF(E1813="","",VLOOKUP(E1813,Лаборатории!B:D,3,0))</f>
        <v>U377_CHL</v>
      </c>
      <c r="D1813" s="12">
        <v>45735</v>
      </c>
      <c r="E1813" s="11" t="s">
        <v>793</v>
      </c>
      <c r="F1813" s="11" t="s">
        <v>371</v>
      </c>
      <c r="G1813" s="11" t="s">
        <v>509</v>
      </c>
      <c r="H1813" s="11" t="s">
        <v>262</v>
      </c>
      <c r="I1813" s="11" t="s">
        <v>3424</v>
      </c>
      <c r="J1813" t="str">
        <f>IF(L1813="","",VLOOKUP(L1813,Продукция!B:D,3,0))</f>
        <v>Биологический_материал</v>
      </c>
      <c r="K1813" t="str">
        <f>IF(L1813="","",VLOOKUP(L1813,Продукция!B:C,2,0))</f>
        <v>Сыворотка крови</v>
      </c>
      <c r="L1813" s="151" t="s">
        <v>302</v>
      </c>
      <c r="M1813">
        <f>IF(L1813="","",VLOOKUP(L1813,Продукция!B:L,11,0))</f>
        <v>0</v>
      </c>
      <c r="N1813" s="11" t="s">
        <v>873</v>
      </c>
      <c r="P1813" s="11" t="s">
        <v>340</v>
      </c>
      <c r="Q1813" s="11" t="s">
        <v>854</v>
      </c>
      <c r="R1813" s="153" t="s">
        <v>5055</v>
      </c>
      <c r="S1813" s="11">
        <v>18</v>
      </c>
      <c r="T1813" s="11" t="s">
        <v>5243</v>
      </c>
      <c r="V1813" s="14">
        <v>45732</v>
      </c>
      <c r="Z1813" s="11" t="s">
        <v>4823</v>
      </c>
      <c r="AA1813" s="15">
        <v>0.55902777777777779</v>
      </c>
      <c r="AB1813" t="str">
        <f>IF(L1813="","",VLOOKUP(L1813&amp;I1813,Продукция!A:I,9,0))</f>
        <v>рекомендация производителя набора</v>
      </c>
      <c r="AC1813" s="14">
        <v>45742</v>
      </c>
      <c r="AD1813" s="11" t="s">
        <v>2676</v>
      </c>
      <c r="AE1813" s="11" t="s">
        <v>4823</v>
      </c>
      <c r="AF1813" t="str">
        <f>IF(AD1813="","",VLOOKUP(AD1813,'Сотрудники и ссылки'!A:B,2,0))</f>
        <v>Серолог</v>
      </c>
      <c r="AG1813">
        <f>IF(AD1813="","",VLOOKUP(AD1813,'Сотрудники и ссылки'!A:C,3,0))</f>
        <v>20007746</v>
      </c>
      <c r="AH1813" s="11" t="s">
        <v>2676</v>
      </c>
      <c r="AI1813" t="str">
        <f>IF(AH1813="","",VLOOKUP(AH1813,'Сотрудники и ссылки'!A:B,2,0))</f>
        <v>Серолог</v>
      </c>
      <c r="AJ1813">
        <f>IF(AH1813="","",VLOOKUP(AH1813,'Сотрудники и ссылки'!A:C,3,0))</f>
        <v>20007746</v>
      </c>
      <c r="AK1813" s="14">
        <v>45742</v>
      </c>
      <c r="AL1813" s="2">
        <f>IF(AK1813="","",AK1813+VLOOKUP(I1813,'Вид исследования'!B:E,4,0))</f>
        <v>45743</v>
      </c>
      <c r="AM1813" s="2">
        <f>IF(AK1813="","",AK1813+VLOOKUP(I1813,'Вид исследования'!B:F,5,0))</f>
        <v>45743</v>
      </c>
      <c r="AN1813" s="14">
        <v>45742</v>
      </c>
      <c r="AP1813" s="11" t="s">
        <v>189</v>
      </c>
      <c r="AQ1813" t="str">
        <f>IFERROR(IF(L1813="","",VLOOKUP(L1813&amp;I1813,Продукция!A:K,11,0)),"обратитесь к админ справочника")</f>
        <v>согласно рекомендациям производителя теста</v>
      </c>
      <c r="AR1813" s="11" t="s">
        <v>4823</v>
      </c>
      <c r="AS1813" t="str">
        <f>IFERROR(IF(L1813="","",VLOOKUP(L1813&amp;I1813,Продукция!A:J,10,0)),"обратитесь к админ справочника")</f>
        <v>инструкция тест- ситема Биочек СК -116</v>
      </c>
      <c r="AT1813" s="11" t="s">
        <v>4823</v>
      </c>
      <c r="AU1813" s="11" t="s">
        <v>4823</v>
      </c>
      <c r="AV1813" s="11" t="s">
        <v>2676</v>
      </c>
      <c r="AW1813" s="11" t="s">
        <v>4824</v>
      </c>
      <c r="AX1813" s="11" t="s">
        <v>509</v>
      </c>
      <c r="AY1813" s="11" t="s">
        <v>1716</v>
      </c>
      <c r="AZ1813" s="11">
        <v>107</v>
      </c>
      <c r="BA1813" s="11">
        <v>38</v>
      </c>
      <c r="BC1813" s="11" t="s">
        <v>5026</v>
      </c>
    </row>
    <row r="1814" spans="1:55" x14ac:dyDescent="0.25">
      <c r="A1814" t="str">
        <f t="shared" si="33"/>
        <v>С/532ART (BioChek) инфекционный альвеолярный ринотрахеит тип А и В уровень антител</v>
      </c>
      <c r="B1814" t="str">
        <f>IF(E1814="","",INDEX(Лаборатории!A:A,MATCH('Производственный контроль'!E1814,Лаборатории!B:B,0)))</f>
        <v xml:space="preserve">КУРИНОЕ ЦАРСТВО АО </v>
      </c>
      <c r="C1814" t="str">
        <f>IF(E1814="","",VLOOKUP(E1814,Лаборатории!B:D,3,0))</f>
        <v>U377_CHL</v>
      </c>
      <c r="D1814" s="12">
        <v>45735</v>
      </c>
      <c r="E1814" s="11" t="s">
        <v>793</v>
      </c>
      <c r="F1814" s="11" t="s">
        <v>371</v>
      </c>
      <c r="G1814" s="11" t="s">
        <v>509</v>
      </c>
      <c r="H1814" s="11" t="s">
        <v>262</v>
      </c>
      <c r="I1814" s="11" t="s">
        <v>3409</v>
      </c>
      <c r="J1814" t="str">
        <f>IF(L1814="","",VLOOKUP(L1814,Продукция!B:D,3,0))</f>
        <v>Биологический_материал</v>
      </c>
      <c r="K1814" t="str">
        <f>IF(L1814="","",VLOOKUP(L1814,Продукция!B:C,2,0))</f>
        <v>Сыворотка крови</v>
      </c>
      <c r="L1814" s="151" t="s">
        <v>302</v>
      </c>
      <c r="M1814">
        <f>IF(L1814="","",VLOOKUP(L1814,Продукция!B:L,11,0))</f>
        <v>0</v>
      </c>
      <c r="N1814" s="11" t="s">
        <v>873</v>
      </c>
      <c r="P1814" s="11" t="s">
        <v>340</v>
      </c>
      <c r="Q1814" s="11" t="s">
        <v>854</v>
      </c>
      <c r="R1814" s="153" t="s">
        <v>5051</v>
      </c>
      <c r="S1814" s="11">
        <v>18</v>
      </c>
      <c r="T1814" s="11" t="s">
        <v>5243</v>
      </c>
      <c r="V1814" s="14">
        <v>45731</v>
      </c>
      <c r="Z1814" s="11" t="s">
        <v>4823</v>
      </c>
      <c r="AA1814" s="15">
        <v>0.55902777777777779</v>
      </c>
      <c r="AB1814" t="str">
        <f>IF(L1814="","",VLOOKUP(L1814&amp;I1814,Продукция!A:I,9,0))</f>
        <v>рекомендация производителя набора</v>
      </c>
      <c r="AC1814" s="14">
        <v>45742</v>
      </c>
      <c r="AD1814" s="11" t="s">
        <v>2673</v>
      </c>
      <c r="AE1814" s="11" t="s">
        <v>4823</v>
      </c>
      <c r="AF1814" t="str">
        <f>IF(AD1814="","",VLOOKUP(AD1814,'Сотрудники и ссылки'!A:B,2,0))</f>
        <v>Серолог</v>
      </c>
      <c r="AG1814">
        <f>IF(AD1814="","",VLOOKUP(AD1814,'Сотрудники и ссылки'!A:C,3,0))</f>
        <v>20001771</v>
      </c>
      <c r="AH1814" s="11" t="s">
        <v>2673</v>
      </c>
      <c r="AI1814" t="str">
        <f>IF(AH1814="","",VLOOKUP(AH1814,'Сотрудники и ссылки'!A:B,2,0))</f>
        <v>Серолог</v>
      </c>
      <c r="AJ1814">
        <f>IF(AH1814="","",VLOOKUP(AH1814,'Сотрудники и ссылки'!A:C,3,0))</f>
        <v>20001771</v>
      </c>
      <c r="AK1814" s="14">
        <v>45742</v>
      </c>
      <c r="AL1814" s="2">
        <f>IF(AK1814="","",AK1814+VLOOKUP(I1814,'Вид исследования'!B:E,4,0))</f>
        <v>45743</v>
      </c>
      <c r="AM1814" s="2">
        <f>IF(AK1814="","",AK1814+VLOOKUP(I1814,'Вид исследования'!B:F,5,0))</f>
        <v>45743</v>
      </c>
      <c r="AN1814" s="14">
        <v>45742</v>
      </c>
      <c r="AP1814" s="11" t="s">
        <v>189</v>
      </c>
      <c r="AQ1814" t="str">
        <f>IFERROR(IF(L1814="","",VLOOKUP(L1814&amp;I1814,Продукция!A:K,11,0)),"обратитесь к админ справочника")</f>
        <v>согласно рекомендациям производителя теста</v>
      </c>
      <c r="AR1814" s="11" t="s">
        <v>4823</v>
      </c>
      <c r="AS1814" t="str">
        <f>IFERROR(IF(L1814="","",VLOOKUP(L1814&amp;I1814,Продукция!A:J,10,0)),"обратитесь к админ справочника")</f>
        <v>инструкция тест- ситема Биочек СК-120</v>
      </c>
      <c r="AT1814" s="11" t="s">
        <v>4823</v>
      </c>
      <c r="AU1814" s="11" t="s">
        <v>4823</v>
      </c>
      <c r="AV1814" s="11" t="s">
        <v>2673</v>
      </c>
      <c r="AW1814" s="11" t="s">
        <v>4824</v>
      </c>
      <c r="AX1814" s="11" t="s">
        <v>509</v>
      </c>
      <c r="AY1814" s="11" t="s">
        <v>1717</v>
      </c>
      <c r="AZ1814" s="11">
        <v>107</v>
      </c>
      <c r="BA1814" s="11">
        <v>38</v>
      </c>
      <c r="BC1814" s="11" t="s">
        <v>5026</v>
      </c>
    </row>
    <row r="1815" spans="1:55" x14ac:dyDescent="0.25">
      <c r="A1815" t="str">
        <f t="shared" ref="A1815:A1878" si="34">T1815&amp;I1815</f>
        <v>С/532IBD (BioChek) болезнь Гамборо уровень антител</v>
      </c>
      <c r="B1815" t="str">
        <f>IF(E1815="","",INDEX(Лаборатории!A:A,MATCH('Производственный контроль'!E1815,Лаборатории!B:B,0)))</f>
        <v xml:space="preserve">КУРИНОЕ ЦАРСТВО АО </v>
      </c>
      <c r="C1815" t="str">
        <f>IF(E1815="","",VLOOKUP(E1815,Лаборатории!B:D,3,0))</f>
        <v>U377_CHL</v>
      </c>
      <c r="D1815" s="12">
        <v>45735</v>
      </c>
      <c r="E1815" s="11" t="s">
        <v>793</v>
      </c>
      <c r="F1815" s="11" t="s">
        <v>371</v>
      </c>
      <c r="G1815" s="11" t="s">
        <v>509</v>
      </c>
      <c r="H1815" s="11" t="s">
        <v>262</v>
      </c>
      <c r="I1815" s="11" t="s">
        <v>3415</v>
      </c>
      <c r="J1815" t="str">
        <f>IF(L1815="","",VLOOKUP(L1815,Продукция!B:D,3,0))</f>
        <v>Биологический_материал</v>
      </c>
      <c r="K1815" t="str">
        <f>IF(L1815="","",VLOOKUP(L1815,Продукция!B:C,2,0))</f>
        <v>Сыворотка крови</v>
      </c>
      <c r="L1815" s="151" t="s">
        <v>302</v>
      </c>
      <c r="M1815">
        <f>IF(L1815="","",VLOOKUP(L1815,Продукция!B:L,11,0))</f>
        <v>0</v>
      </c>
      <c r="N1815" s="11" t="s">
        <v>873</v>
      </c>
      <c r="P1815" s="11" t="s">
        <v>340</v>
      </c>
      <c r="Q1815" s="11" t="s">
        <v>854</v>
      </c>
      <c r="R1815" s="153" t="s">
        <v>5051</v>
      </c>
      <c r="S1815" s="11">
        <v>18</v>
      </c>
      <c r="T1815" s="11" t="s">
        <v>5243</v>
      </c>
      <c r="V1815" s="14">
        <v>45731</v>
      </c>
      <c r="Z1815" s="11" t="s">
        <v>4823</v>
      </c>
      <c r="AA1815" s="15">
        <v>0.55902777777777779</v>
      </c>
      <c r="AB1815" t="str">
        <f>IF(L1815="","",VLOOKUP(L1815&amp;I1815,Продукция!A:I,9,0))</f>
        <v>рекомендация производителя набора</v>
      </c>
      <c r="AC1815" s="14">
        <v>45742</v>
      </c>
      <c r="AD1815" s="11" t="s">
        <v>2673</v>
      </c>
      <c r="AE1815" s="11" t="s">
        <v>4823</v>
      </c>
      <c r="AF1815" t="str">
        <f>IF(AD1815="","",VLOOKUP(AD1815,'Сотрудники и ссылки'!A:B,2,0))</f>
        <v>Серолог</v>
      </c>
      <c r="AG1815">
        <f>IF(AD1815="","",VLOOKUP(AD1815,'Сотрудники и ссылки'!A:C,3,0))</f>
        <v>20001771</v>
      </c>
      <c r="AH1815" s="11" t="s">
        <v>2673</v>
      </c>
      <c r="AI1815" t="str">
        <f>IF(AH1815="","",VLOOKUP(AH1815,'Сотрудники и ссылки'!A:B,2,0))</f>
        <v>Серолог</v>
      </c>
      <c r="AJ1815">
        <f>IF(AH1815="","",VLOOKUP(AH1815,'Сотрудники и ссылки'!A:C,3,0))</f>
        <v>20001771</v>
      </c>
      <c r="AK1815" s="14">
        <v>45742</v>
      </c>
      <c r="AL1815" s="2">
        <f>IF(AK1815="","",AK1815+VLOOKUP(I1815,'Вид исследования'!B:E,4,0))</f>
        <v>45743</v>
      </c>
      <c r="AM1815" s="2">
        <f>IF(AK1815="","",AK1815+VLOOKUP(I1815,'Вид исследования'!B:F,5,0))</f>
        <v>45743</v>
      </c>
      <c r="AN1815" s="14">
        <v>45742</v>
      </c>
      <c r="AP1815" s="11" t="s">
        <v>189</v>
      </c>
      <c r="AQ1815" t="str">
        <f>IFERROR(IF(L1815="","",VLOOKUP(L1815&amp;I1815,Продукция!A:K,11,0)),"обратитесь к админ справочника")</f>
        <v>согласно рекомендациям производителя теста</v>
      </c>
      <c r="AR1815" s="11" t="s">
        <v>4823</v>
      </c>
      <c r="AS1815" t="str">
        <f>IFERROR(IF(L1815="","",VLOOKUP(L1815&amp;I1815,Продукция!A:J,10,0)),"обратитесь к админ справочника")</f>
        <v>инструкция тест- ситема Биочек СК-113</v>
      </c>
      <c r="AT1815" s="11" t="s">
        <v>4823</v>
      </c>
      <c r="AU1815" s="11" t="s">
        <v>4823</v>
      </c>
      <c r="AV1815" s="11" t="s">
        <v>2673</v>
      </c>
      <c r="AW1815" s="11" t="s">
        <v>4824</v>
      </c>
      <c r="AX1815" s="11" t="s">
        <v>509</v>
      </c>
      <c r="AY1815" s="11" t="s">
        <v>1717</v>
      </c>
      <c r="AZ1815" s="11">
        <v>107</v>
      </c>
      <c r="BA1815" s="11">
        <v>38</v>
      </c>
      <c r="BC1815" s="11" t="s">
        <v>5026</v>
      </c>
    </row>
    <row r="1816" spans="1:55" x14ac:dyDescent="0.25">
      <c r="A1816" t="str">
        <f t="shared" si="34"/>
        <v>С/532IBV (BioChek) инфекционный бронхит уровень антител</v>
      </c>
      <c r="B1816" t="str">
        <f>IF(E1816="","",INDEX(Лаборатории!A:A,MATCH('Производственный контроль'!E1816,Лаборатории!B:B,0)))</f>
        <v xml:space="preserve">КУРИНОЕ ЦАРСТВО АО </v>
      </c>
      <c r="C1816" t="str">
        <f>IF(E1816="","",VLOOKUP(E1816,Лаборатории!B:D,3,0))</f>
        <v>U377_CHL</v>
      </c>
      <c r="D1816" s="12">
        <v>45735</v>
      </c>
      <c r="E1816" s="11" t="s">
        <v>793</v>
      </c>
      <c r="F1816" s="11" t="s">
        <v>371</v>
      </c>
      <c r="G1816" s="11" t="s">
        <v>509</v>
      </c>
      <c r="H1816" s="11" t="s">
        <v>262</v>
      </c>
      <c r="I1816" s="11" t="s">
        <v>3416</v>
      </c>
      <c r="J1816" t="str">
        <f>IF(L1816="","",VLOOKUP(L1816,Продукция!B:D,3,0))</f>
        <v>Биологический_материал</v>
      </c>
      <c r="K1816" t="str">
        <f>IF(L1816="","",VLOOKUP(L1816,Продукция!B:C,2,0))</f>
        <v>Сыворотка крови</v>
      </c>
      <c r="L1816" s="151" t="s">
        <v>302</v>
      </c>
      <c r="M1816">
        <f>IF(L1816="","",VLOOKUP(L1816,Продукция!B:L,11,0))</f>
        <v>0</v>
      </c>
      <c r="N1816" s="11" t="s">
        <v>873</v>
      </c>
      <c r="P1816" s="11" t="s">
        <v>340</v>
      </c>
      <c r="Q1816" s="11" t="s">
        <v>854</v>
      </c>
      <c r="R1816" s="153" t="s">
        <v>5051</v>
      </c>
      <c r="S1816" s="11">
        <v>18</v>
      </c>
      <c r="T1816" s="11" t="s">
        <v>5243</v>
      </c>
      <c r="V1816" s="14">
        <v>45731</v>
      </c>
      <c r="Z1816" s="11" t="s">
        <v>4823</v>
      </c>
      <c r="AA1816" s="15">
        <v>0.55902777777777779</v>
      </c>
      <c r="AB1816" t="str">
        <f>IF(L1816="","",VLOOKUP(L1816&amp;I1816,Продукция!A:I,9,0))</f>
        <v>рекомендация производителя набора</v>
      </c>
      <c r="AC1816" s="14">
        <v>45742</v>
      </c>
      <c r="AD1816" s="11" t="s">
        <v>2676</v>
      </c>
      <c r="AE1816" s="11" t="s">
        <v>4823</v>
      </c>
      <c r="AF1816" t="str">
        <f>IF(AD1816="","",VLOOKUP(AD1816,'Сотрудники и ссылки'!A:B,2,0))</f>
        <v>Серолог</v>
      </c>
      <c r="AG1816">
        <f>IF(AD1816="","",VLOOKUP(AD1816,'Сотрудники и ссылки'!A:C,3,0))</f>
        <v>20007746</v>
      </c>
      <c r="AH1816" s="11" t="s">
        <v>2676</v>
      </c>
      <c r="AI1816" t="str">
        <f>IF(AH1816="","",VLOOKUP(AH1816,'Сотрудники и ссылки'!A:B,2,0))</f>
        <v>Серолог</v>
      </c>
      <c r="AJ1816">
        <f>IF(AH1816="","",VLOOKUP(AH1816,'Сотрудники и ссылки'!A:C,3,0))</f>
        <v>20007746</v>
      </c>
      <c r="AK1816" s="14">
        <v>45742</v>
      </c>
      <c r="AL1816" s="2">
        <f>IF(AK1816="","",AK1816+VLOOKUP(I1816,'Вид исследования'!B:E,4,0))</f>
        <v>45743</v>
      </c>
      <c r="AM1816" s="2">
        <f>IF(AK1816="","",AK1816+VLOOKUP(I1816,'Вид исследования'!B:F,5,0))</f>
        <v>45743</v>
      </c>
      <c r="AN1816" s="14">
        <v>45742</v>
      </c>
      <c r="AP1816" s="11" t="s">
        <v>189</v>
      </c>
      <c r="AQ1816" t="str">
        <f>IFERROR(IF(L1816="","",VLOOKUP(L1816&amp;I1816,Продукция!A:K,11,0)),"обратитесь к админ справочника")</f>
        <v>согласно рекомендациям производителя теста</v>
      </c>
      <c r="AR1816" s="11" t="s">
        <v>4823</v>
      </c>
      <c r="AS1816" t="str">
        <f>IFERROR(IF(L1816="","",VLOOKUP(L1816&amp;I1816,Продукция!A:J,10,0)),"обратитесь к админ справочника")</f>
        <v>инструкция тест- ситема Биочек СК-119</v>
      </c>
      <c r="AT1816" s="11" t="s">
        <v>4823</v>
      </c>
      <c r="AU1816" s="11" t="s">
        <v>4823</v>
      </c>
      <c r="AV1816" s="11" t="s">
        <v>2676</v>
      </c>
      <c r="AW1816" s="11" t="s">
        <v>4824</v>
      </c>
      <c r="AX1816" s="11" t="s">
        <v>509</v>
      </c>
      <c r="AY1816" s="11" t="s">
        <v>1717</v>
      </c>
      <c r="AZ1816" s="11">
        <v>107</v>
      </c>
      <c r="BA1816" s="11">
        <v>38</v>
      </c>
      <c r="BC1816" s="11" t="s">
        <v>5026</v>
      </c>
    </row>
    <row r="1817" spans="1:55" x14ac:dyDescent="0.25">
      <c r="A1817" t="str">
        <f t="shared" si="34"/>
        <v>С/532REO (BioChek) реовирус уровень антител</v>
      </c>
      <c r="B1817" t="str">
        <f>IF(E1817="","",INDEX(Лаборатории!A:A,MATCH('Производственный контроль'!E1817,Лаборатории!B:B,0)))</f>
        <v xml:space="preserve">КУРИНОЕ ЦАРСТВО АО </v>
      </c>
      <c r="C1817" t="str">
        <f>IF(E1817="","",VLOOKUP(E1817,Лаборатории!B:D,3,0))</f>
        <v>U377_CHL</v>
      </c>
      <c r="D1817" s="12">
        <v>45735</v>
      </c>
      <c r="E1817" s="11" t="s">
        <v>793</v>
      </c>
      <c r="F1817" s="11" t="s">
        <v>371</v>
      </c>
      <c r="G1817" s="11" t="s">
        <v>509</v>
      </c>
      <c r="H1817" s="11" t="s">
        <v>262</v>
      </c>
      <c r="I1817" s="11" t="s">
        <v>3426</v>
      </c>
      <c r="J1817" t="str">
        <f>IF(L1817="","",VLOOKUP(L1817,Продукция!B:D,3,0))</f>
        <v>Биологический_материал</v>
      </c>
      <c r="K1817" t="str">
        <f>IF(L1817="","",VLOOKUP(L1817,Продукция!B:C,2,0))</f>
        <v>Сыворотка крови</v>
      </c>
      <c r="L1817" s="151" t="s">
        <v>302</v>
      </c>
      <c r="M1817">
        <f>IF(L1817="","",VLOOKUP(L1817,Продукция!B:L,11,0))</f>
        <v>0</v>
      </c>
      <c r="N1817" s="11" t="s">
        <v>873</v>
      </c>
      <c r="P1817" s="11" t="s">
        <v>340</v>
      </c>
      <c r="Q1817" s="11" t="s">
        <v>854</v>
      </c>
      <c r="R1817" s="153" t="s">
        <v>5051</v>
      </c>
      <c r="S1817" s="11">
        <v>18</v>
      </c>
      <c r="T1817" s="11" t="s">
        <v>5243</v>
      </c>
      <c r="V1817" s="14">
        <v>45731</v>
      </c>
      <c r="Z1817" s="11" t="s">
        <v>4823</v>
      </c>
      <c r="AA1817" s="15">
        <v>0.55902777777777779</v>
      </c>
      <c r="AB1817" t="str">
        <f>IF(L1817="","",VLOOKUP(L1817&amp;I1817,Продукция!A:I,9,0))</f>
        <v>рекомендация производителя набора</v>
      </c>
      <c r="AC1817" s="14">
        <v>45742</v>
      </c>
      <c r="AD1817" s="11" t="s">
        <v>2676</v>
      </c>
      <c r="AE1817" s="11" t="s">
        <v>4823</v>
      </c>
      <c r="AF1817" t="str">
        <f>IF(AD1817="","",VLOOKUP(AD1817,'Сотрудники и ссылки'!A:B,2,0))</f>
        <v>Серолог</v>
      </c>
      <c r="AG1817">
        <f>IF(AD1817="","",VLOOKUP(AD1817,'Сотрудники и ссылки'!A:C,3,0))</f>
        <v>20007746</v>
      </c>
      <c r="AH1817" s="11" t="s">
        <v>2676</v>
      </c>
      <c r="AI1817" t="str">
        <f>IF(AH1817="","",VLOOKUP(AH1817,'Сотрудники и ссылки'!A:B,2,0))</f>
        <v>Серолог</v>
      </c>
      <c r="AJ1817">
        <f>IF(AH1817="","",VLOOKUP(AH1817,'Сотрудники и ссылки'!A:C,3,0))</f>
        <v>20007746</v>
      </c>
      <c r="AK1817" s="14">
        <v>45742</v>
      </c>
      <c r="AL1817" s="2">
        <f>IF(AK1817="","",AK1817+VLOOKUP(I1817,'Вид исследования'!B:E,4,0))</f>
        <v>45743</v>
      </c>
      <c r="AM1817" s="2">
        <f>IF(AK1817="","",AK1817+VLOOKUP(I1817,'Вид исследования'!B:F,5,0))</f>
        <v>45743</v>
      </c>
      <c r="AN1817" s="14">
        <v>45742</v>
      </c>
      <c r="AP1817" s="11" t="s">
        <v>189</v>
      </c>
      <c r="AQ1817" t="str">
        <f>IFERROR(IF(L1817="","",VLOOKUP(L1817&amp;I1817,Продукция!A:K,11,0)),"обратитесь к админ справочника")</f>
        <v>согласно рекомендациям производителя теста</v>
      </c>
      <c r="AR1817" s="11" t="s">
        <v>4823</v>
      </c>
      <c r="AS1817" t="str">
        <f>IFERROR(IF(L1817="","",VLOOKUP(L1817&amp;I1817,Продукция!A:J,10,0)),"обратитесь к админ справочника")</f>
        <v>инструкция тест- ситема Биочек СК -110</v>
      </c>
      <c r="AT1817" s="11" t="s">
        <v>4823</v>
      </c>
      <c r="AU1817" s="11" t="s">
        <v>4823</v>
      </c>
      <c r="AV1817" s="11" t="s">
        <v>2676</v>
      </c>
      <c r="AW1817" s="11" t="s">
        <v>4824</v>
      </c>
      <c r="AX1817" s="11" t="s">
        <v>509</v>
      </c>
      <c r="AY1817" s="11" t="s">
        <v>1717</v>
      </c>
      <c r="AZ1817" s="11">
        <v>107</v>
      </c>
      <c r="BA1817" s="11">
        <v>38</v>
      </c>
      <c r="BC1817" s="11" t="s">
        <v>5026</v>
      </c>
    </row>
    <row r="1818" spans="1:55" x14ac:dyDescent="0.25">
      <c r="A1818" t="str">
        <f t="shared" si="34"/>
        <v>С/532NDV (BioChek) болезнь Ньюкасла уровень антител</v>
      </c>
      <c r="B1818" t="str">
        <f>IF(E1818="","",INDEX(Лаборатории!A:A,MATCH('Производственный контроль'!E1818,Лаборатории!B:B,0)))</f>
        <v xml:space="preserve">КУРИНОЕ ЦАРСТВО АО </v>
      </c>
      <c r="C1818" t="str">
        <f>IF(E1818="","",VLOOKUP(E1818,Лаборатории!B:D,3,0))</f>
        <v>U377_CHL</v>
      </c>
      <c r="D1818" s="12">
        <v>45735</v>
      </c>
      <c r="E1818" s="11" t="s">
        <v>793</v>
      </c>
      <c r="F1818" s="11" t="s">
        <v>371</v>
      </c>
      <c r="G1818" s="11" t="s">
        <v>509</v>
      </c>
      <c r="H1818" s="11" t="s">
        <v>262</v>
      </c>
      <c r="I1818" s="11" t="s">
        <v>3424</v>
      </c>
      <c r="J1818" t="str">
        <f>IF(L1818="","",VLOOKUP(L1818,Продукция!B:D,3,0))</f>
        <v>Биологический_материал</v>
      </c>
      <c r="K1818" t="str">
        <f>IF(L1818="","",VLOOKUP(L1818,Продукция!B:C,2,0))</f>
        <v>Сыворотка крови</v>
      </c>
      <c r="L1818" s="151" t="s">
        <v>302</v>
      </c>
      <c r="M1818">
        <f>IF(L1818="","",VLOOKUP(L1818,Продукция!B:L,11,0))</f>
        <v>0</v>
      </c>
      <c r="N1818" s="11" t="s">
        <v>873</v>
      </c>
      <c r="P1818" s="11" t="s">
        <v>340</v>
      </c>
      <c r="Q1818" s="11" t="s">
        <v>854</v>
      </c>
      <c r="R1818" s="153" t="s">
        <v>5051</v>
      </c>
      <c r="S1818" s="11">
        <v>18</v>
      </c>
      <c r="T1818" s="11" t="s">
        <v>5243</v>
      </c>
      <c r="V1818" s="14">
        <v>45731</v>
      </c>
      <c r="Z1818" s="11" t="s">
        <v>4823</v>
      </c>
      <c r="AA1818" s="15">
        <v>0.55902777777777779</v>
      </c>
      <c r="AB1818" t="str">
        <f>IF(L1818="","",VLOOKUP(L1818&amp;I1818,Продукция!A:I,9,0))</f>
        <v>рекомендация производителя набора</v>
      </c>
      <c r="AC1818" s="14">
        <v>45742</v>
      </c>
      <c r="AD1818" s="11" t="s">
        <v>2676</v>
      </c>
      <c r="AE1818" s="11" t="s">
        <v>4823</v>
      </c>
      <c r="AF1818" t="str">
        <f>IF(AD1818="","",VLOOKUP(AD1818,'Сотрудники и ссылки'!A:B,2,0))</f>
        <v>Серолог</v>
      </c>
      <c r="AG1818">
        <f>IF(AD1818="","",VLOOKUP(AD1818,'Сотрудники и ссылки'!A:C,3,0))</f>
        <v>20007746</v>
      </c>
      <c r="AH1818" s="11" t="s">
        <v>2676</v>
      </c>
      <c r="AI1818" t="str">
        <f>IF(AH1818="","",VLOOKUP(AH1818,'Сотрудники и ссылки'!A:B,2,0))</f>
        <v>Серолог</v>
      </c>
      <c r="AJ1818">
        <f>IF(AH1818="","",VLOOKUP(AH1818,'Сотрудники и ссылки'!A:C,3,0))</f>
        <v>20007746</v>
      </c>
      <c r="AK1818" s="14">
        <v>45742</v>
      </c>
      <c r="AL1818" s="2">
        <f>IF(AK1818="","",AK1818+VLOOKUP(I1818,'Вид исследования'!B:E,4,0))</f>
        <v>45743</v>
      </c>
      <c r="AM1818" s="2">
        <f>IF(AK1818="","",AK1818+VLOOKUP(I1818,'Вид исследования'!B:F,5,0))</f>
        <v>45743</v>
      </c>
      <c r="AN1818" s="14">
        <v>45742</v>
      </c>
      <c r="AP1818" s="11" t="s">
        <v>189</v>
      </c>
      <c r="AQ1818" t="str">
        <f>IFERROR(IF(L1818="","",VLOOKUP(L1818&amp;I1818,Продукция!A:K,11,0)),"обратитесь к админ справочника")</f>
        <v>согласно рекомендациям производителя теста</v>
      </c>
      <c r="AR1818" s="11" t="s">
        <v>4823</v>
      </c>
      <c r="AS1818" t="str">
        <f>IFERROR(IF(L1818="","",VLOOKUP(L1818&amp;I1818,Продукция!A:J,10,0)),"обратитесь к админ справочника")</f>
        <v>инструкция тест- ситема Биочек СК -116</v>
      </c>
      <c r="AT1818" s="11" t="s">
        <v>4823</v>
      </c>
      <c r="AU1818" s="11" t="s">
        <v>4823</v>
      </c>
      <c r="AV1818" s="11" t="s">
        <v>2676</v>
      </c>
      <c r="AW1818" s="11" t="s">
        <v>4824</v>
      </c>
      <c r="AX1818" s="11" t="s">
        <v>509</v>
      </c>
      <c r="AY1818" s="11" t="s">
        <v>1717</v>
      </c>
      <c r="AZ1818" s="11">
        <v>107</v>
      </c>
      <c r="BA1818" s="11">
        <v>38</v>
      </c>
      <c r="BC1818" s="11" t="s">
        <v>5026</v>
      </c>
    </row>
    <row r="1819" spans="1:55" x14ac:dyDescent="0.25">
      <c r="A1819" t="str">
        <f t="shared" si="34"/>
        <v>С/452IBV (BioChek) инфекционный бронхит уровень антител</v>
      </c>
      <c r="B1819" t="str">
        <f>IF(E1819="","",INDEX(Лаборатории!A:A,MATCH('Производственный контроль'!E1819,Лаборатории!B:B,0)))</f>
        <v xml:space="preserve">КУРИНОЕ ЦАРСТВО АО </v>
      </c>
      <c r="C1819" t="str">
        <f>IF(E1819="","",VLOOKUP(E1819,Лаборатории!B:D,3,0))</f>
        <v>U377_CHL</v>
      </c>
      <c r="D1819" s="12">
        <v>45723</v>
      </c>
      <c r="E1819" s="11" t="s">
        <v>793</v>
      </c>
      <c r="F1819" s="11" t="s">
        <v>544</v>
      </c>
      <c r="G1819" s="11" t="s">
        <v>698</v>
      </c>
      <c r="H1819" s="11" t="s">
        <v>262</v>
      </c>
      <c r="I1819" s="11" t="s">
        <v>3416</v>
      </c>
      <c r="J1819" t="str">
        <f>IF(L1819="","",VLOOKUP(L1819,Продукция!B:D,3,0))</f>
        <v>Биологический_материал</v>
      </c>
      <c r="K1819" t="str">
        <f>IF(L1819="","",VLOOKUP(L1819,Продукция!B:C,2,0))</f>
        <v>Сыворотка крови</v>
      </c>
      <c r="L1819" s="151" t="s">
        <v>302</v>
      </c>
      <c r="M1819">
        <f>IF(L1819="","",VLOOKUP(L1819,Продукция!B:L,11,0))</f>
        <v>0</v>
      </c>
      <c r="N1819" s="11" t="s">
        <v>873</v>
      </c>
      <c r="P1819" s="11" t="s">
        <v>340</v>
      </c>
      <c r="Q1819" s="11" t="s">
        <v>854</v>
      </c>
      <c r="R1819" s="153" t="s">
        <v>4865</v>
      </c>
      <c r="S1819" s="11">
        <v>18</v>
      </c>
      <c r="T1819" s="11" t="s">
        <v>5230</v>
      </c>
      <c r="V1819" s="14">
        <v>45713</v>
      </c>
      <c r="Z1819" s="11" t="s">
        <v>4823</v>
      </c>
      <c r="AA1819" s="15">
        <v>0.40625</v>
      </c>
      <c r="AB1819" t="str">
        <f>IF(L1819="","",VLOOKUP(L1819&amp;I1819,Продукция!A:I,9,0))</f>
        <v>рекомендация производителя набора</v>
      </c>
      <c r="AC1819" s="14">
        <v>45737</v>
      </c>
      <c r="AD1819" s="11" t="s">
        <v>2676</v>
      </c>
      <c r="AE1819" s="11" t="s">
        <v>4823</v>
      </c>
      <c r="AF1819" t="str">
        <f>IF(AD1819="","",VLOOKUP(AD1819,'Сотрудники и ссылки'!A:B,2,0))</f>
        <v>Серолог</v>
      </c>
      <c r="AG1819">
        <f>IF(AD1819="","",VLOOKUP(AD1819,'Сотрудники и ссылки'!A:C,3,0))</f>
        <v>20007746</v>
      </c>
      <c r="AH1819" s="11" t="s">
        <v>2676</v>
      </c>
      <c r="AI1819" t="str">
        <f>IF(AH1819="","",VLOOKUP(AH1819,'Сотрудники и ссылки'!A:B,2,0))</f>
        <v>Серолог</v>
      </c>
      <c r="AJ1819">
        <f>IF(AH1819="","",VLOOKUP(AH1819,'Сотрудники и ссылки'!A:C,3,0))</f>
        <v>20007746</v>
      </c>
      <c r="AK1819" s="14">
        <v>45737</v>
      </c>
      <c r="AL1819" s="2">
        <f>IF(AK1819="","",AK1819+VLOOKUP(I1819,'Вид исследования'!B:E,4,0))</f>
        <v>45738</v>
      </c>
      <c r="AM1819" s="2">
        <f>IF(AK1819="","",AK1819+VLOOKUP(I1819,'Вид исследования'!B:F,5,0))</f>
        <v>45738</v>
      </c>
      <c r="AN1819" s="14">
        <v>45737</v>
      </c>
      <c r="AP1819" s="11" t="s">
        <v>189</v>
      </c>
      <c r="AQ1819" t="str">
        <f>IFERROR(IF(L1819="","",VLOOKUP(L1819&amp;I1819,Продукция!A:K,11,0)),"обратитесь к админ справочника")</f>
        <v>согласно рекомендациям производителя теста</v>
      </c>
      <c r="AR1819" s="11" t="s">
        <v>4823</v>
      </c>
      <c r="AS1819" t="str">
        <f>IFERROR(IF(L1819="","",VLOOKUP(L1819&amp;I1819,Продукция!A:J,10,0)),"обратитесь к админ справочника")</f>
        <v>инструкция тест- ситема Биочек СК-119</v>
      </c>
      <c r="AT1819" s="11" t="s">
        <v>4823</v>
      </c>
      <c r="AU1819" s="11" t="s">
        <v>4823</v>
      </c>
      <c r="AV1819" s="11" t="s">
        <v>2676</v>
      </c>
      <c r="AW1819" s="11" t="s">
        <v>4824</v>
      </c>
      <c r="AX1819" s="11" t="s">
        <v>698</v>
      </c>
      <c r="AZ1819" s="11">
        <v>1</v>
      </c>
      <c r="BA1819" s="11">
        <v>1</v>
      </c>
      <c r="BC1819" s="11" t="s">
        <v>4867</v>
      </c>
    </row>
    <row r="1820" spans="1:55" x14ac:dyDescent="0.25">
      <c r="A1820" t="str">
        <f t="shared" si="34"/>
        <v>С/452IBD (BioChek) болезнь Гамборо уровень антител</v>
      </c>
      <c r="B1820" t="str">
        <f>IF(E1820="","",INDEX(Лаборатории!A:A,MATCH('Производственный контроль'!E1820,Лаборатории!B:B,0)))</f>
        <v xml:space="preserve">КУРИНОЕ ЦАРСТВО АО </v>
      </c>
      <c r="C1820" t="str">
        <f>IF(E1820="","",VLOOKUP(E1820,Лаборатории!B:D,3,0))</f>
        <v>U377_CHL</v>
      </c>
      <c r="D1820" s="12">
        <v>45723</v>
      </c>
      <c r="E1820" s="11" t="s">
        <v>793</v>
      </c>
      <c r="F1820" s="11" t="s">
        <v>544</v>
      </c>
      <c r="G1820" s="11" t="s">
        <v>698</v>
      </c>
      <c r="H1820" s="11" t="s">
        <v>262</v>
      </c>
      <c r="I1820" s="11" t="s">
        <v>3415</v>
      </c>
      <c r="J1820" t="str">
        <f>IF(L1820="","",VLOOKUP(L1820,Продукция!B:D,3,0))</f>
        <v>Биологический_материал</v>
      </c>
      <c r="K1820" t="str">
        <f>IF(L1820="","",VLOOKUP(L1820,Продукция!B:C,2,0))</f>
        <v>Сыворотка крови</v>
      </c>
      <c r="L1820" s="151" t="s">
        <v>302</v>
      </c>
      <c r="M1820">
        <f>IF(L1820="","",VLOOKUP(L1820,Продукция!B:L,11,0))</f>
        <v>0</v>
      </c>
      <c r="N1820" s="11" t="s">
        <v>873</v>
      </c>
      <c r="P1820" s="11" t="s">
        <v>340</v>
      </c>
      <c r="Q1820" s="11" t="s">
        <v>854</v>
      </c>
      <c r="R1820" s="153" t="s">
        <v>4865</v>
      </c>
      <c r="S1820" s="11">
        <v>18</v>
      </c>
      <c r="T1820" s="11" t="s">
        <v>5230</v>
      </c>
      <c r="V1820" s="14">
        <v>45713</v>
      </c>
      <c r="Z1820" s="11" t="s">
        <v>4823</v>
      </c>
      <c r="AA1820" s="15">
        <v>0.40625</v>
      </c>
      <c r="AB1820" t="str">
        <f>IF(L1820="","",VLOOKUP(L1820&amp;I1820,Продукция!A:I,9,0))</f>
        <v>рекомендация производителя набора</v>
      </c>
      <c r="AC1820" s="14">
        <v>45737</v>
      </c>
      <c r="AD1820" s="11" t="s">
        <v>2676</v>
      </c>
      <c r="AE1820" s="11" t="s">
        <v>4823</v>
      </c>
      <c r="AF1820" t="str">
        <f>IF(AD1820="","",VLOOKUP(AD1820,'Сотрудники и ссылки'!A:B,2,0))</f>
        <v>Серолог</v>
      </c>
      <c r="AG1820">
        <f>IF(AD1820="","",VLOOKUP(AD1820,'Сотрудники и ссылки'!A:C,3,0))</f>
        <v>20007746</v>
      </c>
      <c r="AH1820" s="11" t="s">
        <v>2676</v>
      </c>
      <c r="AI1820" t="str">
        <f>IF(AH1820="","",VLOOKUP(AH1820,'Сотрудники и ссылки'!A:B,2,0))</f>
        <v>Серолог</v>
      </c>
      <c r="AJ1820">
        <f>IF(AH1820="","",VLOOKUP(AH1820,'Сотрудники и ссылки'!A:C,3,0))</f>
        <v>20007746</v>
      </c>
      <c r="AK1820" s="14">
        <v>45737</v>
      </c>
      <c r="AL1820" s="2">
        <f>IF(AK1820="","",AK1820+VLOOKUP(I1820,'Вид исследования'!B:E,4,0))</f>
        <v>45738</v>
      </c>
      <c r="AM1820" s="2">
        <f>IF(AK1820="","",AK1820+VLOOKUP(I1820,'Вид исследования'!B:F,5,0))</f>
        <v>45738</v>
      </c>
      <c r="AN1820" s="14">
        <v>45737</v>
      </c>
      <c r="AP1820" s="11" t="s">
        <v>189</v>
      </c>
      <c r="AQ1820" t="str">
        <f>IFERROR(IF(L1820="","",VLOOKUP(L1820&amp;I1820,Продукция!A:K,11,0)),"обратитесь к админ справочника")</f>
        <v>согласно рекомендациям производителя теста</v>
      </c>
      <c r="AR1820" s="11" t="s">
        <v>4823</v>
      </c>
      <c r="AS1820" t="str">
        <f>IFERROR(IF(L1820="","",VLOOKUP(L1820&amp;I1820,Продукция!A:J,10,0)),"обратитесь к админ справочника")</f>
        <v>инструкция тест- ситема Биочек СК-113</v>
      </c>
      <c r="AT1820" s="11" t="s">
        <v>4823</v>
      </c>
      <c r="AU1820" s="11" t="s">
        <v>4823</v>
      </c>
      <c r="AV1820" s="11" t="s">
        <v>2676</v>
      </c>
      <c r="AW1820" s="11" t="s">
        <v>4824</v>
      </c>
      <c r="AX1820" s="11" t="s">
        <v>698</v>
      </c>
      <c r="AZ1820" s="11">
        <v>1</v>
      </c>
      <c r="BA1820" s="11">
        <v>1</v>
      </c>
      <c r="BC1820" s="11" t="s">
        <v>4867</v>
      </c>
    </row>
    <row r="1821" spans="1:55" x14ac:dyDescent="0.25">
      <c r="A1821" t="str">
        <f t="shared" si="34"/>
        <v>С/452REO (BioChek) реовирус уровень антител</v>
      </c>
      <c r="B1821" t="str">
        <f>IF(E1821="","",INDEX(Лаборатории!A:A,MATCH('Производственный контроль'!E1821,Лаборатории!B:B,0)))</f>
        <v xml:space="preserve">КУРИНОЕ ЦАРСТВО АО </v>
      </c>
      <c r="C1821" t="str">
        <f>IF(E1821="","",VLOOKUP(E1821,Лаборатории!B:D,3,0))</f>
        <v>U377_CHL</v>
      </c>
      <c r="D1821" s="12">
        <v>45723</v>
      </c>
      <c r="E1821" s="11" t="s">
        <v>793</v>
      </c>
      <c r="F1821" s="11" t="s">
        <v>544</v>
      </c>
      <c r="G1821" s="11" t="s">
        <v>698</v>
      </c>
      <c r="H1821" s="11" t="s">
        <v>262</v>
      </c>
      <c r="I1821" s="11" t="s">
        <v>3426</v>
      </c>
      <c r="J1821" t="str">
        <f>IF(L1821="","",VLOOKUP(L1821,Продукция!B:D,3,0))</f>
        <v>Биологический_материал</v>
      </c>
      <c r="K1821" t="str">
        <f>IF(L1821="","",VLOOKUP(L1821,Продукция!B:C,2,0))</f>
        <v>Сыворотка крови</v>
      </c>
      <c r="L1821" s="151" t="s">
        <v>302</v>
      </c>
      <c r="M1821">
        <f>IF(L1821="","",VLOOKUP(L1821,Продукция!B:L,11,0))</f>
        <v>0</v>
      </c>
      <c r="N1821" s="11" t="s">
        <v>873</v>
      </c>
      <c r="P1821" s="11" t="s">
        <v>340</v>
      </c>
      <c r="Q1821" s="11" t="s">
        <v>854</v>
      </c>
      <c r="R1821" s="153" t="s">
        <v>4865</v>
      </c>
      <c r="S1821" s="11">
        <v>18</v>
      </c>
      <c r="T1821" s="11" t="s">
        <v>5230</v>
      </c>
      <c r="V1821" s="14">
        <v>45713</v>
      </c>
      <c r="Z1821" s="11" t="s">
        <v>4823</v>
      </c>
      <c r="AA1821" s="15">
        <v>0.40625</v>
      </c>
      <c r="AB1821" t="str">
        <f>IF(L1821="","",VLOOKUP(L1821&amp;I1821,Продукция!A:I,9,0))</f>
        <v>рекомендация производителя набора</v>
      </c>
      <c r="AC1821" s="14">
        <v>45737</v>
      </c>
      <c r="AD1821" s="11" t="s">
        <v>2676</v>
      </c>
      <c r="AE1821" s="11" t="s">
        <v>4823</v>
      </c>
      <c r="AF1821" t="str">
        <f>IF(AD1821="","",VLOOKUP(AD1821,'Сотрудники и ссылки'!A:B,2,0))</f>
        <v>Серолог</v>
      </c>
      <c r="AG1821">
        <f>IF(AD1821="","",VLOOKUP(AD1821,'Сотрудники и ссылки'!A:C,3,0))</f>
        <v>20007746</v>
      </c>
      <c r="AH1821" s="11" t="s">
        <v>2676</v>
      </c>
      <c r="AI1821" t="str">
        <f>IF(AH1821="","",VLOOKUP(AH1821,'Сотрудники и ссылки'!A:B,2,0))</f>
        <v>Серолог</v>
      </c>
      <c r="AJ1821">
        <f>IF(AH1821="","",VLOOKUP(AH1821,'Сотрудники и ссылки'!A:C,3,0))</f>
        <v>20007746</v>
      </c>
      <c r="AK1821" s="14">
        <v>45737</v>
      </c>
      <c r="AL1821" s="2">
        <f>IF(AK1821="","",AK1821+VLOOKUP(I1821,'Вид исследования'!B:E,4,0))</f>
        <v>45738</v>
      </c>
      <c r="AM1821" s="2">
        <f>IF(AK1821="","",AK1821+VLOOKUP(I1821,'Вид исследования'!B:F,5,0))</f>
        <v>45738</v>
      </c>
      <c r="AN1821" s="14">
        <v>45737</v>
      </c>
      <c r="AP1821" s="11" t="s">
        <v>189</v>
      </c>
      <c r="AQ1821" t="str">
        <f>IFERROR(IF(L1821="","",VLOOKUP(L1821&amp;I1821,Продукция!A:K,11,0)),"обратитесь к админ справочника")</f>
        <v>согласно рекомендациям производителя теста</v>
      </c>
      <c r="AR1821" s="11" t="s">
        <v>4823</v>
      </c>
      <c r="AS1821" t="str">
        <f>IFERROR(IF(L1821="","",VLOOKUP(L1821&amp;I1821,Продукция!A:J,10,0)),"обратитесь к админ справочника")</f>
        <v>инструкция тест- ситема Биочек СК -110</v>
      </c>
      <c r="AT1821" s="11" t="s">
        <v>4823</v>
      </c>
      <c r="AU1821" s="11" t="s">
        <v>4823</v>
      </c>
      <c r="AV1821" s="11" t="s">
        <v>2676</v>
      </c>
      <c r="AW1821" s="11" t="s">
        <v>4824</v>
      </c>
      <c r="AX1821" s="11" t="s">
        <v>698</v>
      </c>
      <c r="AZ1821" s="11">
        <v>1</v>
      </c>
      <c r="BA1821" s="11">
        <v>1</v>
      </c>
      <c r="BC1821" s="11" t="s">
        <v>4867</v>
      </c>
    </row>
    <row r="1822" spans="1:55" x14ac:dyDescent="0.25">
      <c r="A1822" t="str">
        <f t="shared" si="34"/>
        <v>С/452AE (BioChek) энцефаломиелит уровень антител</v>
      </c>
      <c r="B1822" t="str">
        <f>IF(E1822="","",INDEX(Лаборатории!A:A,MATCH('Производственный контроль'!E1822,Лаборатории!B:B,0)))</f>
        <v xml:space="preserve">КУРИНОЕ ЦАРСТВО АО </v>
      </c>
      <c r="C1822" t="str">
        <f>IF(E1822="","",VLOOKUP(E1822,Лаборатории!B:D,3,0))</f>
        <v>U377_CHL</v>
      </c>
      <c r="D1822" s="12">
        <v>45723</v>
      </c>
      <c r="E1822" s="11" t="s">
        <v>793</v>
      </c>
      <c r="F1822" s="11" t="s">
        <v>544</v>
      </c>
      <c r="G1822" s="11" t="s">
        <v>698</v>
      </c>
      <c r="H1822" s="11" t="s">
        <v>262</v>
      </c>
      <c r="I1822" s="11" t="s">
        <v>3405</v>
      </c>
      <c r="J1822" t="str">
        <f>IF(L1822="","",VLOOKUP(L1822,Продукция!B:D,3,0))</f>
        <v>Биологический_материал</v>
      </c>
      <c r="K1822" t="str">
        <f>IF(L1822="","",VLOOKUP(L1822,Продукция!B:C,2,0))</f>
        <v>Сыворотка крови</v>
      </c>
      <c r="L1822" s="151" t="s">
        <v>302</v>
      </c>
      <c r="M1822">
        <f>IF(L1822="","",VLOOKUP(L1822,Продукция!B:L,11,0))</f>
        <v>0</v>
      </c>
      <c r="N1822" s="11" t="s">
        <v>873</v>
      </c>
      <c r="P1822" s="11" t="s">
        <v>340</v>
      </c>
      <c r="Q1822" s="11" t="s">
        <v>854</v>
      </c>
      <c r="R1822" s="153" t="s">
        <v>4865</v>
      </c>
      <c r="S1822" s="11">
        <v>18</v>
      </c>
      <c r="T1822" s="11" t="s">
        <v>5230</v>
      </c>
      <c r="V1822" s="14">
        <v>45713</v>
      </c>
      <c r="Z1822" s="11" t="s">
        <v>4823</v>
      </c>
      <c r="AA1822" s="15">
        <v>0.40625</v>
      </c>
      <c r="AB1822" t="str">
        <f>IF(L1822="","",VLOOKUP(L1822&amp;I1822,Продукция!A:I,9,0))</f>
        <v>рекомендация производителя набора</v>
      </c>
      <c r="AC1822" s="14">
        <v>45737</v>
      </c>
      <c r="AD1822" s="11" t="s">
        <v>2676</v>
      </c>
      <c r="AE1822" s="11" t="s">
        <v>4823</v>
      </c>
      <c r="AF1822" t="str">
        <f>IF(AD1822="","",VLOOKUP(AD1822,'Сотрудники и ссылки'!A:B,2,0))</f>
        <v>Серолог</v>
      </c>
      <c r="AG1822">
        <f>IF(AD1822="","",VLOOKUP(AD1822,'Сотрудники и ссылки'!A:C,3,0))</f>
        <v>20007746</v>
      </c>
      <c r="AH1822" s="11" t="s">
        <v>2676</v>
      </c>
      <c r="AI1822" t="str">
        <f>IF(AH1822="","",VLOOKUP(AH1822,'Сотрудники и ссылки'!A:B,2,0))</f>
        <v>Серолог</v>
      </c>
      <c r="AJ1822">
        <f>IF(AH1822="","",VLOOKUP(AH1822,'Сотрудники и ссылки'!A:C,3,0))</f>
        <v>20007746</v>
      </c>
      <c r="AK1822" s="14">
        <v>45737</v>
      </c>
      <c r="AL1822" s="2">
        <f>IF(AK1822="","",AK1822+VLOOKUP(I1822,'Вид исследования'!B:E,4,0))</f>
        <v>45738</v>
      </c>
      <c r="AM1822" s="2">
        <f>IF(AK1822="","",AK1822+VLOOKUP(I1822,'Вид исследования'!B:F,5,0))</f>
        <v>45738</v>
      </c>
      <c r="AN1822" s="14">
        <v>45737</v>
      </c>
      <c r="AP1822" s="11" t="s">
        <v>189</v>
      </c>
      <c r="AQ1822" t="str">
        <f>IFERROR(IF(L1822="","",VLOOKUP(L1822&amp;I1822,Продукция!A:K,11,0)),"обратитесь к админ справочника")</f>
        <v>согласно рекомендациям производителя теста</v>
      </c>
      <c r="AR1822" s="11" t="s">
        <v>4823</v>
      </c>
      <c r="AS1822" t="str">
        <f>IFERROR(IF(L1822="","",VLOOKUP(L1822&amp;I1822,Продукция!A:J,10,0)),"обратитесь к админ справочника")</f>
        <v>инструкция тест- ситема Биочек СК -123</v>
      </c>
      <c r="AT1822" s="11" t="s">
        <v>4823</v>
      </c>
      <c r="AU1822" s="11" t="s">
        <v>4823</v>
      </c>
      <c r="AV1822" s="11" t="s">
        <v>2676</v>
      </c>
      <c r="AW1822" s="11" t="s">
        <v>4824</v>
      </c>
      <c r="AX1822" s="11" t="s">
        <v>698</v>
      </c>
      <c r="AZ1822" s="11">
        <v>1</v>
      </c>
      <c r="BA1822" s="11">
        <v>1</v>
      </c>
      <c r="BC1822" s="11" t="s">
        <v>4867</v>
      </c>
    </row>
    <row r="1823" spans="1:55" x14ac:dyDescent="0.25">
      <c r="A1823" t="str">
        <f t="shared" si="34"/>
        <v>С/452ART (BioChek) инфекционный альвеолярный ринотрахеит тип А и В уровень антител</v>
      </c>
      <c r="B1823" t="str">
        <f>IF(E1823="","",INDEX(Лаборатории!A:A,MATCH('Производственный контроль'!E1823,Лаборатории!B:B,0)))</f>
        <v xml:space="preserve">КУРИНОЕ ЦАРСТВО АО </v>
      </c>
      <c r="C1823" t="str">
        <f>IF(E1823="","",VLOOKUP(E1823,Лаборатории!B:D,3,0))</f>
        <v>U377_CHL</v>
      </c>
      <c r="D1823" s="12">
        <v>45723</v>
      </c>
      <c r="E1823" s="11" t="s">
        <v>793</v>
      </c>
      <c r="F1823" s="11" t="s">
        <v>544</v>
      </c>
      <c r="G1823" s="11" t="s">
        <v>698</v>
      </c>
      <c r="H1823" s="11" t="s">
        <v>262</v>
      </c>
      <c r="I1823" s="11" t="s">
        <v>3409</v>
      </c>
      <c r="J1823" t="str">
        <f>IF(L1823="","",VLOOKUP(L1823,Продукция!B:D,3,0))</f>
        <v>Биологический_материал</v>
      </c>
      <c r="K1823" t="str">
        <f>IF(L1823="","",VLOOKUP(L1823,Продукция!B:C,2,0))</f>
        <v>Сыворотка крови</v>
      </c>
      <c r="L1823" s="151" t="s">
        <v>302</v>
      </c>
      <c r="M1823">
        <f>IF(L1823="","",VLOOKUP(L1823,Продукция!B:L,11,0))</f>
        <v>0</v>
      </c>
      <c r="N1823" s="11" t="s">
        <v>873</v>
      </c>
      <c r="P1823" s="11" t="s">
        <v>340</v>
      </c>
      <c r="Q1823" s="11" t="s">
        <v>854</v>
      </c>
      <c r="R1823" s="153" t="s">
        <v>4865</v>
      </c>
      <c r="S1823" s="11">
        <v>18</v>
      </c>
      <c r="T1823" s="11" t="s">
        <v>5230</v>
      </c>
      <c r="V1823" s="14">
        <v>45713</v>
      </c>
      <c r="Z1823" s="11" t="s">
        <v>4823</v>
      </c>
      <c r="AA1823" s="15">
        <v>0.40625</v>
      </c>
      <c r="AB1823" t="str">
        <f>IF(L1823="","",VLOOKUP(L1823&amp;I1823,Продукция!A:I,9,0))</f>
        <v>рекомендация производителя набора</v>
      </c>
      <c r="AC1823" s="14">
        <v>45737</v>
      </c>
      <c r="AD1823" s="11" t="s">
        <v>2673</v>
      </c>
      <c r="AE1823" s="11" t="s">
        <v>4823</v>
      </c>
      <c r="AF1823" t="str">
        <f>IF(AD1823="","",VLOOKUP(AD1823,'Сотрудники и ссылки'!A:B,2,0))</f>
        <v>Серолог</v>
      </c>
      <c r="AG1823">
        <f>IF(AD1823="","",VLOOKUP(AD1823,'Сотрудники и ссылки'!A:C,3,0))</f>
        <v>20001771</v>
      </c>
      <c r="AH1823" s="11" t="s">
        <v>2673</v>
      </c>
      <c r="AI1823" t="str">
        <f>IF(AH1823="","",VLOOKUP(AH1823,'Сотрудники и ссылки'!A:B,2,0))</f>
        <v>Серолог</v>
      </c>
      <c r="AJ1823">
        <f>IF(AH1823="","",VLOOKUP(AH1823,'Сотрудники и ссылки'!A:C,3,0))</f>
        <v>20001771</v>
      </c>
      <c r="AK1823" s="14">
        <v>45737</v>
      </c>
      <c r="AL1823" s="2">
        <f>IF(AK1823="","",AK1823+VLOOKUP(I1823,'Вид исследования'!B:E,4,0))</f>
        <v>45738</v>
      </c>
      <c r="AM1823" s="2">
        <f>IF(AK1823="","",AK1823+VLOOKUP(I1823,'Вид исследования'!B:F,5,0))</f>
        <v>45738</v>
      </c>
      <c r="AN1823" s="14">
        <v>45737</v>
      </c>
      <c r="AP1823" s="11" t="s">
        <v>189</v>
      </c>
      <c r="AQ1823" t="str">
        <f>IFERROR(IF(L1823="","",VLOOKUP(L1823&amp;I1823,Продукция!A:K,11,0)),"обратитесь к админ справочника")</f>
        <v>согласно рекомендациям производителя теста</v>
      </c>
      <c r="AR1823" s="11" t="s">
        <v>4823</v>
      </c>
      <c r="AS1823" t="str">
        <f>IFERROR(IF(L1823="","",VLOOKUP(L1823&amp;I1823,Продукция!A:J,10,0)),"обратитесь к админ справочника")</f>
        <v>инструкция тест- ситема Биочек СК-120</v>
      </c>
      <c r="AT1823" s="11" t="s">
        <v>4823</v>
      </c>
      <c r="AU1823" s="11" t="s">
        <v>4823</v>
      </c>
      <c r="AV1823" s="11" t="s">
        <v>2673</v>
      </c>
      <c r="AW1823" s="11" t="s">
        <v>4824</v>
      </c>
      <c r="AX1823" s="11" t="s">
        <v>698</v>
      </c>
      <c r="AZ1823" s="11">
        <v>1</v>
      </c>
      <c r="BA1823" s="11">
        <v>1</v>
      </c>
      <c r="BC1823" s="11" t="s">
        <v>4867</v>
      </c>
    </row>
    <row r="1824" spans="1:55" x14ac:dyDescent="0.25">
      <c r="A1824" t="str">
        <f t="shared" si="34"/>
        <v xml:space="preserve">С/452CAV (BioChek) анемия уровень антител </v>
      </c>
      <c r="B1824" t="str">
        <f>IF(E1824="","",INDEX(Лаборатории!A:A,MATCH('Производственный контроль'!E1824,Лаборатории!B:B,0)))</f>
        <v xml:space="preserve">КУРИНОЕ ЦАРСТВО АО </v>
      </c>
      <c r="C1824" t="str">
        <f>IF(E1824="","",VLOOKUP(E1824,Лаборатории!B:D,3,0))</f>
        <v>U377_CHL</v>
      </c>
      <c r="D1824" s="12">
        <v>45723</v>
      </c>
      <c r="E1824" s="11" t="s">
        <v>793</v>
      </c>
      <c r="F1824" s="11" t="s">
        <v>544</v>
      </c>
      <c r="G1824" s="11" t="s">
        <v>698</v>
      </c>
      <c r="H1824" s="11" t="s">
        <v>262</v>
      </c>
      <c r="I1824" s="11" t="s">
        <v>3412</v>
      </c>
      <c r="J1824" t="str">
        <f>IF(L1824="","",VLOOKUP(L1824,Продукция!B:D,3,0))</f>
        <v>Биологический_материал</v>
      </c>
      <c r="K1824" t="str">
        <f>IF(L1824="","",VLOOKUP(L1824,Продукция!B:C,2,0))</f>
        <v>Сыворотка крови</v>
      </c>
      <c r="L1824" s="151" t="s">
        <v>302</v>
      </c>
      <c r="M1824">
        <f>IF(L1824="","",VLOOKUP(L1824,Продукция!B:L,11,0))</f>
        <v>0</v>
      </c>
      <c r="N1824" s="11" t="s">
        <v>873</v>
      </c>
      <c r="P1824" s="11" t="s">
        <v>340</v>
      </c>
      <c r="Q1824" s="11" t="s">
        <v>854</v>
      </c>
      <c r="R1824" s="153" t="s">
        <v>4865</v>
      </c>
      <c r="S1824" s="11">
        <v>18</v>
      </c>
      <c r="T1824" s="11" t="s">
        <v>5230</v>
      </c>
      <c r="V1824" s="14">
        <v>45713</v>
      </c>
      <c r="Z1824" s="11" t="s">
        <v>4823</v>
      </c>
      <c r="AA1824" s="15">
        <v>0.40625</v>
      </c>
      <c r="AB1824" t="str">
        <f>IF(L1824="","",VLOOKUP(L1824&amp;I1824,Продукция!A:I,9,0))</f>
        <v>рекомендация производителя набора</v>
      </c>
      <c r="AC1824" s="14">
        <v>45737</v>
      </c>
      <c r="AD1824" s="11" t="s">
        <v>2673</v>
      </c>
      <c r="AE1824" s="11" t="s">
        <v>4823</v>
      </c>
      <c r="AF1824" t="str">
        <f>IF(AD1824="","",VLOOKUP(AD1824,'Сотрудники и ссылки'!A:B,2,0))</f>
        <v>Серолог</v>
      </c>
      <c r="AG1824">
        <f>IF(AD1824="","",VLOOKUP(AD1824,'Сотрудники и ссылки'!A:C,3,0))</f>
        <v>20001771</v>
      </c>
      <c r="AH1824" s="11" t="s">
        <v>2673</v>
      </c>
      <c r="AI1824" t="str">
        <f>IF(AH1824="","",VLOOKUP(AH1824,'Сотрудники и ссылки'!A:B,2,0))</f>
        <v>Серолог</v>
      </c>
      <c r="AJ1824">
        <f>IF(AH1824="","",VLOOKUP(AH1824,'Сотрудники и ссылки'!A:C,3,0))</f>
        <v>20001771</v>
      </c>
      <c r="AK1824" s="14">
        <v>45737</v>
      </c>
      <c r="AL1824" s="2">
        <f>IF(AK1824="","",AK1824+VLOOKUP(I1824,'Вид исследования'!B:E,4,0))</f>
        <v>45738</v>
      </c>
      <c r="AM1824" s="2">
        <f>IF(AK1824="","",AK1824+VLOOKUP(I1824,'Вид исследования'!B:F,5,0))</f>
        <v>45738</v>
      </c>
      <c r="AN1824" s="14">
        <v>45737</v>
      </c>
      <c r="AP1824" s="11" t="s">
        <v>189</v>
      </c>
      <c r="AQ1824" t="str">
        <f>IFERROR(IF(L1824="","",VLOOKUP(L1824&amp;I1824,Продукция!A:K,11,0)),"обратитесь к админ справочника")</f>
        <v>согласно рекомендациям производителя теста</v>
      </c>
      <c r="AR1824" s="11" t="s">
        <v>4823</v>
      </c>
      <c r="AS1824" t="str">
        <f>IFERROR(IF(L1824="","",VLOOKUP(L1824&amp;I1824,Продукция!A:J,10,0)),"обратитесь к админ справочника")</f>
        <v>инструкция тест- ситема Биочек СК -126</v>
      </c>
      <c r="AT1824" s="11" t="s">
        <v>4823</v>
      </c>
      <c r="AU1824" s="11" t="s">
        <v>4823</v>
      </c>
      <c r="AV1824" s="11" t="s">
        <v>2673</v>
      </c>
      <c r="AW1824" s="11" t="s">
        <v>4824</v>
      </c>
      <c r="AX1824" s="11" t="s">
        <v>698</v>
      </c>
      <c r="AZ1824" s="11">
        <v>1</v>
      </c>
      <c r="BA1824" s="11">
        <v>1</v>
      </c>
      <c r="BC1824" s="11" t="s">
        <v>4867</v>
      </c>
    </row>
    <row r="1825" spans="1:55" x14ac:dyDescent="0.25">
      <c r="A1825" t="str">
        <f t="shared" si="34"/>
        <v>С/452FADV (BioChek) аденовирус уровень антител</v>
      </c>
      <c r="B1825" t="str">
        <f>IF(E1825="","",INDEX(Лаборатории!A:A,MATCH('Производственный контроль'!E1825,Лаборатории!B:B,0)))</f>
        <v xml:space="preserve">КУРИНОЕ ЦАРСТВО АО </v>
      </c>
      <c r="C1825" t="str">
        <f>IF(E1825="","",VLOOKUP(E1825,Лаборатории!B:D,3,0))</f>
        <v>U377_CHL</v>
      </c>
      <c r="D1825" s="12">
        <v>45723</v>
      </c>
      <c r="E1825" s="11" t="s">
        <v>793</v>
      </c>
      <c r="F1825" s="11" t="s">
        <v>544</v>
      </c>
      <c r="G1825" s="11" t="s">
        <v>698</v>
      </c>
      <c r="H1825" s="11" t="s">
        <v>262</v>
      </c>
      <c r="I1825" s="11" t="s">
        <v>3414</v>
      </c>
      <c r="J1825" t="str">
        <f>IF(L1825="","",VLOOKUP(L1825,Продукция!B:D,3,0))</f>
        <v>Биологический_материал</v>
      </c>
      <c r="K1825" t="str">
        <f>IF(L1825="","",VLOOKUP(L1825,Продукция!B:C,2,0))</f>
        <v>Сыворотка крови</v>
      </c>
      <c r="L1825" s="151" t="s">
        <v>302</v>
      </c>
      <c r="M1825">
        <f>IF(L1825="","",VLOOKUP(L1825,Продукция!B:L,11,0))</f>
        <v>0</v>
      </c>
      <c r="N1825" s="11" t="s">
        <v>873</v>
      </c>
      <c r="P1825" s="11" t="s">
        <v>340</v>
      </c>
      <c r="Q1825" s="11" t="s">
        <v>854</v>
      </c>
      <c r="R1825" s="153" t="s">
        <v>4865</v>
      </c>
      <c r="S1825" s="11">
        <v>18</v>
      </c>
      <c r="T1825" s="11" t="s">
        <v>5230</v>
      </c>
      <c r="V1825" s="14">
        <v>45713</v>
      </c>
      <c r="Z1825" s="11" t="s">
        <v>4823</v>
      </c>
      <c r="AA1825" s="15">
        <v>0.40625</v>
      </c>
      <c r="AB1825" t="str">
        <f>IF(L1825="","",VLOOKUP(L1825&amp;I1825,Продукция!A:I,9,0))</f>
        <v>рекомендация производителя набора</v>
      </c>
      <c r="AC1825" s="14">
        <v>45737</v>
      </c>
      <c r="AD1825" s="11" t="s">
        <v>2673</v>
      </c>
      <c r="AE1825" s="11" t="s">
        <v>4823</v>
      </c>
      <c r="AF1825" t="str">
        <f>IF(AD1825="","",VLOOKUP(AD1825,'Сотрудники и ссылки'!A:B,2,0))</f>
        <v>Серолог</v>
      </c>
      <c r="AG1825">
        <f>IF(AD1825="","",VLOOKUP(AD1825,'Сотрудники и ссылки'!A:C,3,0))</f>
        <v>20001771</v>
      </c>
      <c r="AH1825" s="11" t="s">
        <v>2673</v>
      </c>
      <c r="AI1825" t="str">
        <f>IF(AH1825="","",VLOOKUP(AH1825,'Сотрудники и ссылки'!A:B,2,0))</f>
        <v>Серолог</v>
      </c>
      <c r="AJ1825">
        <f>IF(AH1825="","",VLOOKUP(AH1825,'Сотрудники и ссылки'!A:C,3,0))</f>
        <v>20001771</v>
      </c>
      <c r="AK1825" s="14">
        <v>45737</v>
      </c>
      <c r="AL1825" s="2">
        <f>IF(AK1825="","",AK1825+VLOOKUP(I1825,'Вид исследования'!B:E,4,0))</f>
        <v>45738</v>
      </c>
      <c r="AM1825" s="2">
        <f>IF(AK1825="","",AK1825+VLOOKUP(I1825,'Вид исследования'!B:F,5,0))</f>
        <v>45738</v>
      </c>
      <c r="AN1825" s="14">
        <v>45737</v>
      </c>
      <c r="AP1825" s="11" t="s">
        <v>189</v>
      </c>
      <c r="AQ1825" t="str">
        <f>IFERROR(IF(L1825="","",VLOOKUP(L1825&amp;I1825,Продукция!A:K,11,0)),"обратитесь к админ справочника")</f>
        <v>согласно рекомендациям производителя теста</v>
      </c>
      <c r="AR1825" s="11" t="s">
        <v>4823</v>
      </c>
      <c r="AS1825" t="str">
        <f>IFERROR(IF(L1825="","",VLOOKUP(L1825&amp;I1825,Продукция!A:J,10,0)),"обратитесь к админ справочника")</f>
        <v>инструкция тест- ситема Биочек СК -132</v>
      </c>
      <c r="AT1825" s="11" t="s">
        <v>4823</v>
      </c>
      <c r="AU1825" s="11" t="s">
        <v>4823</v>
      </c>
      <c r="AV1825" s="11" t="s">
        <v>2673</v>
      </c>
      <c r="AW1825" s="11" t="s">
        <v>4824</v>
      </c>
      <c r="AX1825" s="11" t="s">
        <v>698</v>
      </c>
      <c r="AZ1825" s="11">
        <v>1</v>
      </c>
      <c r="BA1825" s="11">
        <v>1</v>
      </c>
      <c r="BC1825" s="11" t="s">
        <v>4867</v>
      </c>
    </row>
    <row r="1826" spans="1:55" x14ac:dyDescent="0.25">
      <c r="A1826" t="str">
        <f t="shared" si="34"/>
        <v>С/452MS (BioChek) микоплазма синовия уровень антител</v>
      </c>
      <c r="B1826" t="str">
        <f>IF(E1826="","",INDEX(Лаборатории!A:A,MATCH('Производственный контроль'!E1826,Лаборатории!B:B,0)))</f>
        <v xml:space="preserve">КУРИНОЕ ЦАРСТВО АО </v>
      </c>
      <c r="C1826" t="str">
        <f>IF(E1826="","",VLOOKUP(E1826,Лаборатории!B:D,3,0))</f>
        <v>U377_CHL</v>
      </c>
      <c r="D1826" s="12">
        <v>45723</v>
      </c>
      <c r="E1826" s="11" t="s">
        <v>793</v>
      </c>
      <c r="F1826" s="11" t="s">
        <v>544</v>
      </c>
      <c r="G1826" s="11" t="s">
        <v>698</v>
      </c>
      <c r="H1826" s="11" t="s">
        <v>262</v>
      </c>
      <c r="I1826" s="11" t="s">
        <v>3423</v>
      </c>
      <c r="J1826" t="str">
        <f>IF(L1826="","",VLOOKUP(L1826,Продукция!B:D,3,0))</f>
        <v>Биологический_материал</v>
      </c>
      <c r="K1826" t="str">
        <f>IF(L1826="","",VLOOKUP(L1826,Продукция!B:C,2,0))</f>
        <v>Сыворотка крови</v>
      </c>
      <c r="L1826" s="151" t="s">
        <v>302</v>
      </c>
      <c r="M1826">
        <f>IF(L1826="","",VLOOKUP(L1826,Продукция!B:L,11,0))</f>
        <v>0</v>
      </c>
      <c r="N1826" s="11" t="s">
        <v>873</v>
      </c>
      <c r="P1826" s="11" t="s">
        <v>340</v>
      </c>
      <c r="Q1826" s="11" t="s">
        <v>854</v>
      </c>
      <c r="R1826" s="153" t="s">
        <v>4865</v>
      </c>
      <c r="S1826" s="11">
        <v>18</v>
      </c>
      <c r="T1826" s="11" t="s">
        <v>5230</v>
      </c>
      <c r="V1826" s="14">
        <v>45713</v>
      </c>
      <c r="Z1826" s="11" t="s">
        <v>4823</v>
      </c>
      <c r="AA1826" s="15">
        <v>0.40625</v>
      </c>
      <c r="AB1826" t="str">
        <f>IF(L1826="","",VLOOKUP(L1826&amp;I1826,Продукция!A:I,9,0))</f>
        <v>рекомендация производителя набора</v>
      </c>
      <c r="AC1826" s="14">
        <v>45737</v>
      </c>
      <c r="AD1826" s="11" t="s">
        <v>2673</v>
      </c>
      <c r="AE1826" s="11" t="s">
        <v>4823</v>
      </c>
      <c r="AF1826" t="str">
        <f>IF(AD1826="","",VLOOKUP(AD1826,'Сотрудники и ссылки'!A:B,2,0))</f>
        <v>Серолог</v>
      </c>
      <c r="AG1826">
        <f>IF(AD1826="","",VLOOKUP(AD1826,'Сотрудники и ссылки'!A:C,3,0))</f>
        <v>20001771</v>
      </c>
      <c r="AH1826" s="11" t="s">
        <v>2673</v>
      </c>
      <c r="AI1826" t="str">
        <f>IF(AH1826="","",VLOOKUP(AH1826,'Сотрудники и ссылки'!A:B,2,0))</f>
        <v>Серолог</v>
      </c>
      <c r="AJ1826">
        <f>IF(AH1826="","",VLOOKUP(AH1826,'Сотрудники и ссылки'!A:C,3,0))</f>
        <v>20001771</v>
      </c>
      <c r="AK1826" s="14">
        <v>45737</v>
      </c>
      <c r="AL1826" s="2">
        <f>IF(AK1826="","",AK1826+VLOOKUP(I1826,'Вид исследования'!B:E,4,0))</f>
        <v>45738</v>
      </c>
      <c r="AM1826" s="2">
        <f>IF(AK1826="","",AK1826+VLOOKUP(I1826,'Вид исследования'!B:F,5,0))</f>
        <v>45738</v>
      </c>
      <c r="AN1826" s="14">
        <v>45737</v>
      </c>
      <c r="AP1826" s="11" t="s">
        <v>189</v>
      </c>
      <c r="AQ1826" t="str">
        <f>IFERROR(IF(L1826="","",VLOOKUP(L1826&amp;I1826,Продукция!A:K,11,0)),"обратитесь к админ справочника")</f>
        <v>согласно рекомендациям производителя теста</v>
      </c>
      <c r="AR1826" s="11" t="s">
        <v>4823</v>
      </c>
      <c r="AS1826" t="str">
        <f>IFERROR(IF(L1826="","",VLOOKUP(L1826&amp;I1826,Продукция!A:J,10,0)),"обратитесь к админ справочника")</f>
        <v>инструкция тест- ситема Биочек СК -115</v>
      </c>
      <c r="AT1826" s="11" t="s">
        <v>4823</v>
      </c>
      <c r="AU1826" s="11" t="s">
        <v>4823</v>
      </c>
      <c r="AV1826" s="11" t="s">
        <v>2673</v>
      </c>
      <c r="AW1826" s="11" t="s">
        <v>4824</v>
      </c>
      <c r="AX1826" s="11" t="s">
        <v>698</v>
      </c>
      <c r="AZ1826" s="11">
        <v>1</v>
      </c>
      <c r="BA1826" s="11">
        <v>1</v>
      </c>
      <c r="BC1826" s="11" t="s">
        <v>4867</v>
      </c>
    </row>
    <row r="1827" spans="1:55" x14ac:dyDescent="0.25">
      <c r="A1827" t="str">
        <f t="shared" si="34"/>
        <v>С/452MG (BioChek) микоплазма галлисептикум уровень антител</v>
      </c>
      <c r="B1827" t="str">
        <f>IF(E1827="","",INDEX(Лаборатории!A:A,MATCH('Производственный контроль'!E1827,Лаборатории!B:B,0)))</f>
        <v xml:space="preserve">КУРИНОЕ ЦАРСТВО АО </v>
      </c>
      <c r="C1827" t="str">
        <f>IF(E1827="","",VLOOKUP(E1827,Лаборатории!B:D,3,0))</f>
        <v>U377_CHL</v>
      </c>
      <c r="D1827" s="12">
        <v>45723</v>
      </c>
      <c r="E1827" s="11" t="s">
        <v>793</v>
      </c>
      <c r="F1827" s="11" t="s">
        <v>544</v>
      </c>
      <c r="G1827" s="11" t="s">
        <v>698</v>
      </c>
      <c r="H1827" s="11" t="s">
        <v>262</v>
      </c>
      <c r="I1827" s="11" t="s">
        <v>3422</v>
      </c>
      <c r="J1827" t="str">
        <f>IF(L1827="","",VLOOKUP(L1827,Продукция!B:D,3,0))</f>
        <v>Биологический_материал</v>
      </c>
      <c r="K1827" t="str">
        <f>IF(L1827="","",VLOOKUP(L1827,Продукция!B:C,2,0))</f>
        <v>Сыворотка крови</v>
      </c>
      <c r="L1827" s="151" t="s">
        <v>302</v>
      </c>
      <c r="M1827">
        <f>IF(L1827="","",VLOOKUP(L1827,Продукция!B:L,11,0))</f>
        <v>0</v>
      </c>
      <c r="N1827" s="11" t="s">
        <v>873</v>
      </c>
      <c r="P1827" s="11" t="s">
        <v>340</v>
      </c>
      <c r="Q1827" s="11" t="s">
        <v>854</v>
      </c>
      <c r="R1827" s="153" t="s">
        <v>4865</v>
      </c>
      <c r="S1827" s="11">
        <v>18</v>
      </c>
      <c r="T1827" s="11" t="s">
        <v>5230</v>
      </c>
      <c r="V1827" s="14">
        <v>45713</v>
      </c>
      <c r="Z1827" s="11" t="s">
        <v>4823</v>
      </c>
      <c r="AA1827" s="15">
        <v>0.40625</v>
      </c>
      <c r="AB1827" t="str">
        <f>IF(L1827="","",VLOOKUP(L1827&amp;I1827,Продукция!A:I,9,0))</f>
        <v>рекомендация производителя набора</v>
      </c>
      <c r="AC1827" s="14">
        <v>45737</v>
      </c>
      <c r="AD1827" s="11" t="s">
        <v>2673</v>
      </c>
      <c r="AE1827" s="11" t="s">
        <v>4823</v>
      </c>
      <c r="AF1827" t="str">
        <f>IF(AD1827="","",VLOOKUP(AD1827,'Сотрудники и ссылки'!A:B,2,0))</f>
        <v>Серолог</v>
      </c>
      <c r="AG1827">
        <f>IF(AD1827="","",VLOOKUP(AD1827,'Сотрудники и ссылки'!A:C,3,0))</f>
        <v>20001771</v>
      </c>
      <c r="AH1827" s="11" t="s">
        <v>2673</v>
      </c>
      <c r="AI1827" t="str">
        <f>IF(AH1827="","",VLOOKUP(AH1827,'Сотрудники и ссылки'!A:B,2,0))</f>
        <v>Серолог</v>
      </c>
      <c r="AJ1827">
        <f>IF(AH1827="","",VLOOKUP(AH1827,'Сотрудники и ссылки'!A:C,3,0))</f>
        <v>20001771</v>
      </c>
      <c r="AK1827" s="14">
        <v>45737</v>
      </c>
      <c r="AL1827" s="2">
        <f>IF(AK1827="","",AK1827+VLOOKUP(I1827,'Вид исследования'!B:E,4,0))</f>
        <v>45738</v>
      </c>
      <c r="AM1827" s="2">
        <f>IF(AK1827="","",AK1827+VLOOKUP(I1827,'Вид исследования'!B:F,5,0))</f>
        <v>45738</v>
      </c>
      <c r="AN1827" s="14">
        <v>45737</v>
      </c>
      <c r="AP1827" s="11" t="s">
        <v>189</v>
      </c>
      <c r="AQ1827" t="str">
        <f>IFERROR(IF(L1827="","",VLOOKUP(L1827&amp;I1827,Продукция!A:K,11,0)),"обратитесь к админ справочника")</f>
        <v>согласно рекомендациям производителя теста</v>
      </c>
      <c r="AR1827" s="11" t="s">
        <v>4823</v>
      </c>
      <c r="AS1827" t="str">
        <f>IFERROR(IF(L1827="","",VLOOKUP(L1827&amp;I1827,Продукция!A:J,10,0)),"обратитесь к админ справочника")</f>
        <v>инструкция тест- ситема Биочек СК -114</v>
      </c>
      <c r="AT1827" s="11" t="s">
        <v>4823</v>
      </c>
      <c r="AU1827" s="11" t="s">
        <v>4823</v>
      </c>
      <c r="AV1827" s="11" t="s">
        <v>2673</v>
      </c>
      <c r="AW1827" s="11" t="s">
        <v>4824</v>
      </c>
      <c r="AX1827" s="11" t="s">
        <v>698</v>
      </c>
      <c r="AZ1827" s="11">
        <v>1</v>
      </c>
      <c r="BA1827" s="11">
        <v>1</v>
      </c>
      <c r="BC1827" s="11" t="s">
        <v>4867</v>
      </c>
    </row>
    <row r="1828" spans="1:55" x14ac:dyDescent="0.25">
      <c r="A1828" t="str">
        <f t="shared" si="34"/>
        <v>С/452IBV (BioChek) инфекционный бронхит уровень антител</v>
      </c>
      <c r="B1828" t="str">
        <f>IF(E1828="","",INDEX(Лаборатории!A:A,MATCH('Производственный контроль'!E1828,Лаборатории!B:B,0)))</f>
        <v xml:space="preserve">КУРИНОЕ ЦАРСТВО АО </v>
      </c>
      <c r="C1828" t="str">
        <f>IF(E1828="","",VLOOKUP(E1828,Лаборатории!B:D,3,0))</f>
        <v>U377_CHL</v>
      </c>
      <c r="D1828" s="12">
        <v>45723</v>
      </c>
      <c r="E1828" s="11" t="s">
        <v>793</v>
      </c>
      <c r="F1828" s="11" t="s">
        <v>544</v>
      </c>
      <c r="G1828" s="11" t="s">
        <v>698</v>
      </c>
      <c r="H1828" s="11" t="s">
        <v>262</v>
      </c>
      <c r="I1828" s="11" t="s">
        <v>3416</v>
      </c>
      <c r="J1828" t="str">
        <f>IF(L1828="","",VLOOKUP(L1828,Продукция!B:D,3,0))</f>
        <v>Биологический_материал</v>
      </c>
      <c r="K1828" t="str">
        <f>IF(L1828="","",VLOOKUP(L1828,Продукция!B:C,2,0))</f>
        <v>Сыворотка крови</v>
      </c>
      <c r="L1828" s="151" t="s">
        <v>302</v>
      </c>
      <c r="M1828">
        <f>IF(L1828="","",VLOOKUP(L1828,Продукция!B:L,11,0))</f>
        <v>0</v>
      </c>
      <c r="N1828" s="11" t="s">
        <v>873</v>
      </c>
      <c r="P1828" s="11" t="s">
        <v>340</v>
      </c>
      <c r="Q1828" s="11" t="s">
        <v>854</v>
      </c>
      <c r="R1828" s="153" t="s">
        <v>4865</v>
      </c>
      <c r="S1828" s="11">
        <v>18</v>
      </c>
      <c r="T1828" s="11" t="s">
        <v>5230</v>
      </c>
      <c r="V1828" s="14">
        <v>45716</v>
      </c>
      <c r="Z1828" s="11" t="s">
        <v>4823</v>
      </c>
      <c r="AA1828" s="15">
        <v>0.40625</v>
      </c>
      <c r="AB1828" t="str">
        <f>IF(L1828="","",VLOOKUP(L1828&amp;I1828,Продукция!A:I,9,0))</f>
        <v>рекомендация производителя набора</v>
      </c>
      <c r="AC1828" s="14">
        <v>45737</v>
      </c>
      <c r="AD1828" s="11" t="s">
        <v>2676</v>
      </c>
      <c r="AE1828" s="11" t="s">
        <v>4823</v>
      </c>
      <c r="AF1828" t="str">
        <f>IF(AD1828="","",VLOOKUP(AD1828,'Сотрудники и ссылки'!A:B,2,0))</f>
        <v>Серолог</v>
      </c>
      <c r="AG1828">
        <f>IF(AD1828="","",VLOOKUP(AD1828,'Сотрудники и ссылки'!A:C,3,0))</f>
        <v>20007746</v>
      </c>
      <c r="AH1828" s="11" t="s">
        <v>2676</v>
      </c>
      <c r="AI1828" t="str">
        <f>IF(AH1828="","",VLOOKUP(AH1828,'Сотрудники и ссылки'!A:B,2,0))</f>
        <v>Серолог</v>
      </c>
      <c r="AJ1828">
        <f>IF(AH1828="","",VLOOKUP(AH1828,'Сотрудники и ссылки'!A:C,3,0))</f>
        <v>20007746</v>
      </c>
      <c r="AK1828" s="14">
        <v>45737</v>
      </c>
      <c r="AL1828" s="2">
        <f>IF(AK1828="","",AK1828+VLOOKUP(I1828,'Вид исследования'!B:E,4,0))</f>
        <v>45738</v>
      </c>
      <c r="AM1828" s="2">
        <f>IF(AK1828="","",AK1828+VLOOKUP(I1828,'Вид исследования'!B:F,5,0))</f>
        <v>45738</v>
      </c>
      <c r="AN1828" s="14">
        <v>45737</v>
      </c>
      <c r="AP1828" s="11" t="s">
        <v>189</v>
      </c>
      <c r="AQ1828" t="str">
        <f>IFERROR(IF(L1828="","",VLOOKUP(L1828&amp;I1828,Продукция!A:K,11,0)),"обратитесь к админ справочника")</f>
        <v>согласно рекомендациям производителя теста</v>
      </c>
      <c r="AR1828" s="11" t="s">
        <v>4823</v>
      </c>
      <c r="AS1828" t="str">
        <f>IFERROR(IF(L1828="","",VLOOKUP(L1828&amp;I1828,Продукция!A:J,10,0)),"обратитесь к админ справочника")</f>
        <v>инструкция тест- ситема Биочек СК-119</v>
      </c>
      <c r="AT1828" s="11" t="s">
        <v>4823</v>
      </c>
      <c r="AU1828" s="11" t="s">
        <v>4823</v>
      </c>
      <c r="AV1828" s="11" t="s">
        <v>2676</v>
      </c>
      <c r="AW1828" s="11" t="s">
        <v>4824</v>
      </c>
      <c r="AX1828" s="11" t="s">
        <v>698</v>
      </c>
      <c r="AZ1828" s="11">
        <v>1</v>
      </c>
      <c r="BA1828" s="11">
        <v>1</v>
      </c>
      <c r="BC1828" s="11" t="s">
        <v>4867</v>
      </c>
    </row>
    <row r="1829" spans="1:55" x14ac:dyDescent="0.25">
      <c r="A1829" t="str">
        <f t="shared" si="34"/>
        <v>С/452IBD (BioChek) болезнь Гамборо уровень антител</v>
      </c>
      <c r="B1829" t="str">
        <f>IF(E1829="","",INDEX(Лаборатории!A:A,MATCH('Производственный контроль'!E1829,Лаборатории!B:B,0)))</f>
        <v xml:space="preserve">КУРИНОЕ ЦАРСТВО АО </v>
      </c>
      <c r="C1829" t="str">
        <f>IF(E1829="","",VLOOKUP(E1829,Лаборатории!B:D,3,0))</f>
        <v>U377_CHL</v>
      </c>
      <c r="D1829" s="12">
        <v>45723</v>
      </c>
      <c r="E1829" s="11" t="s">
        <v>793</v>
      </c>
      <c r="F1829" s="11" t="s">
        <v>544</v>
      </c>
      <c r="G1829" s="11" t="s">
        <v>698</v>
      </c>
      <c r="H1829" s="11" t="s">
        <v>262</v>
      </c>
      <c r="I1829" s="11" t="s">
        <v>3415</v>
      </c>
      <c r="J1829" t="str">
        <f>IF(L1829="","",VLOOKUP(L1829,Продукция!B:D,3,0))</f>
        <v>Биологический_материал</v>
      </c>
      <c r="K1829" t="str">
        <f>IF(L1829="","",VLOOKUP(L1829,Продукция!B:C,2,0))</f>
        <v>Сыворотка крови</v>
      </c>
      <c r="L1829" s="151" t="s">
        <v>302</v>
      </c>
      <c r="M1829">
        <f>IF(L1829="","",VLOOKUP(L1829,Продукция!B:L,11,0))</f>
        <v>0</v>
      </c>
      <c r="N1829" s="11" t="s">
        <v>873</v>
      </c>
      <c r="P1829" s="11" t="s">
        <v>340</v>
      </c>
      <c r="Q1829" s="11" t="s">
        <v>854</v>
      </c>
      <c r="R1829" s="153" t="s">
        <v>4865</v>
      </c>
      <c r="S1829" s="11">
        <v>18</v>
      </c>
      <c r="T1829" s="11" t="s">
        <v>5230</v>
      </c>
      <c r="V1829" s="14">
        <v>45716</v>
      </c>
      <c r="Z1829" s="11" t="s">
        <v>4823</v>
      </c>
      <c r="AA1829" s="15">
        <v>0.40625</v>
      </c>
      <c r="AB1829" t="str">
        <f>IF(L1829="","",VLOOKUP(L1829&amp;I1829,Продукция!A:I,9,0))</f>
        <v>рекомендация производителя набора</v>
      </c>
      <c r="AC1829" s="14">
        <v>45737</v>
      </c>
      <c r="AD1829" s="11" t="s">
        <v>2676</v>
      </c>
      <c r="AE1829" s="11" t="s">
        <v>4823</v>
      </c>
      <c r="AF1829" t="str">
        <f>IF(AD1829="","",VLOOKUP(AD1829,'Сотрудники и ссылки'!A:B,2,0))</f>
        <v>Серолог</v>
      </c>
      <c r="AG1829">
        <f>IF(AD1829="","",VLOOKUP(AD1829,'Сотрудники и ссылки'!A:C,3,0))</f>
        <v>20007746</v>
      </c>
      <c r="AH1829" s="11" t="s">
        <v>2676</v>
      </c>
      <c r="AI1829" t="str">
        <f>IF(AH1829="","",VLOOKUP(AH1829,'Сотрудники и ссылки'!A:B,2,0))</f>
        <v>Серолог</v>
      </c>
      <c r="AJ1829">
        <f>IF(AH1829="","",VLOOKUP(AH1829,'Сотрудники и ссылки'!A:C,3,0))</f>
        <v>20007746</v>
      </c>
      <c r="AK1829" s="14">
        <v>45737</v>
      </c>
      <c r="AL1829" s="2">
        <f>IF(AK1829="","",AK1829+VLOOKUP(I1829,'Вид исследования'!B:E,4,0))</f>
        <v>45738</v>
      </c>
      <c r="AM1829" s="2">
        <f>IF(AK1829="","",AK1829+VLOOKUP(I1829,'Вид исследования'!B:F,5,0))</f>
        <v>45738</v>
      </c>
      <c r="AN1829" s="14">
        <v>45737</v>
      </c>
      <c r="AP1829" s="11" t="s">
        <v>189</v>
      </c>
      <c r="AQ1829" t="str">
        <f>IFERROR(IF(L1829="","",VLOOKUP(L1829&amp;I1829,Продукция!A:K,11,0)),"обратитесь к админ справочника")</f>
        <v>согласно рекомендациям производителя теста</v>
      </c>
      <c r="AR1829" s="11" t="s">
        <v>4823</v>
      </c>
      <c r="AS1829" t="str">
        <f>IFERROR(IF(L1829="","",VLOOKUP(L1829&amp;I1829,Продукция!A:J,10,0)),"обратитесь к админ справочника")</f>
        <v>инструкция тест- ситема Биочек СК-113</v>
      </c>
      <c r="AT1829" s="11" t="s">
        <v>4823</v>
      </c>
      <c r="AU1829" s="11" t="s">
        <v>4823</v>
      </c>
      <c r="AV1829" s="11" t="s">
        <v>2676</v>
      </c>
      <c r="AW1829" s="11" t="s">
        <v>4824</v>
      </c>
      <c r="AX1829" s="11" t="s">
        <v>698</v>
      </c>
      <c r="AZ1829" s="11">
        <v>1</v>
      </c>
      <c r="BA1829" s="11">
        <v>1</v>
      </c>
      <c r="BC1829" s="11" t="s">
        <v>4867</v>
      </c>
    </row>
    <row r="1830" spans="1:55" x14ac:dyDescent="0.25">
      <c r="A1830" t="str">
        <f t="shared" si="34"/>
        <v>С/452REO (BioChek) реовирус уровень антител</v>
      </c>
      <c r="B1830" t="str">
        <f>IF(E1830="","",INDEX(Лаборатории!A:A,MATCH('Производственный контроль'!E1830,Лаборатории!B:B,0)))</f>
        <v xml:space="preserve">КУРИНОЕ ЦАРСТВО АО </v>
      </c>
      <c r="C1830" t="str">
        <f>IF(E1830="","",VLOOKUP(E1830,Лаборатории!B:D,3,0))</f>
        <v>U377_CHL</v>
      </c>
      <c r="D1830" s="12">
        <v>45723</v>
      </c>
      <c r="E1830" s="11" t="s">
        <v>793</v>
      </c>
      <c r="F1830" s="11" t="s">
        <v>544</v>
      </c>
      <c r="G1830" s="11" t="s">
        <v>698</v>
      </c>
      <c r="H1830" s="11" t="s">
        <v>262</v>
      </c>
      <c r="I1830" s="11" t="s">
        <v>3426</v>
      </c>
      <c r="J1830" t="str">
        <f>IF(L1830="","",VLOOKUP(L1830,Продукция!B:D,3,0))</f>
        <v>Биологический_материал</v>
      </c>
      <c r="K1830" t="str">
        <f>IF(L1830="","",VLOOKUP(L1830,Продукция!B:C,2,0))</f>
        <v>Сыворотка крови</v>
      </c>
      <c r="L1830" s="151" t="s">
        <v>302</v>
      </c>
      <c r="M1830">
        <f>IF(L1830="","",VLOOKUP(L1830,Продукция!B:L,11,0))</f>
        <v>0</v>
      </c>
      <c r="N1830" s="11" t="s">
        <v>873</v>
      </c>
      <c r="P1830" s="11" t="s">
        <v>340</v>
      </c>
      <c r="Q1830" s="11" t="s">
        <v>854</v>
      </c>
      <c r="R1830" s="153" t="s">
        <v>4865</v>
      </c>
      <c r="S1830" s="11">
        <v>18</v>
      </c>
      <c r="T1830" s="11" t="s">
        <v>5230</v>
      </c>
      <c r="V1830" s="14">
        <v>45716</v>
      </c>
      <c r="Z1830" s="11" t="s">
        <v>4823</v>
      </c>
      <c r="AA1830" s="15">
        <v>0.40625</v>
      </c>
      <c r="AB1830" t="str">
        <f>IF(L1830="","",VLOOKUP(L1830&amp;I1830,Продукция!A:I,9,0))</f>
        <v>рекомендация производителя набора</v>
      </c>
      <c r="AC1830" s="14">
        <v>45737</v>
      </c>
      <c r="AD1830" s="11" t="s">
        <v>2676</v>
      </c>
      <c r="AE1830" s="11" t="s">
        <v>4823</v>
      </c>
      <c r="AF1830" t="str">
        <f>IF(AD1830="","",VLOOKUP(AD1830,'Сотрудники и ссылки'!A:B,2,0))</f>
        <v>Серолог</v>
      </c>
      <c r="AG1830">
        <f>IF(AD1830="","",VLOOKUP(AD1830,'Сотрудники и ссылки'!A:C,3,0))</f>
        <v>20007746</v>
      </c>
      <c r="AH1830" s="11" t="s">
        <v>2676</v>
      </c>
      <c r="AI1830" t="str">
        <f>IF(AH1830="","",VLOOKUP(AH1830,'Сотрудники и ссылки'!A:B,2,0))</f>
        <v>Серолог</v>
      </c>
      <c r="AJ1830">
        <f>IF(AH1830="","",VLOOKUP(AH1830,'Сотрудники и ссылки'!A:C,3,0))</f>
        <v>20007746</v>
      </c>
      <c r="AK1830" s="14">
        <v>45737</v>
      </c>
      <c r="AL1830" s="2">
        <f>IF(AK1830="","",AK1830+VLOOKUP(I1830,'Вид исследования'!B:E,4,0))</f>
        <v>45738</v>
      </c>
      <c r="AM1830" s="2">
        <f>IF(AK1830="","",AK1830+VLOOKUP(I1830,'Вид исследования'!B:F,5,0))</f>
        <v>45738</v>
      </c>
      <c r="AN1830" s="14">
        <v>45737</v>
      </c>
      <c r="AP1830" s="11" t="s">
        <v>189</v>
      </c>
      <c r="AQ1830" t="str">
        <f>IFERROR(IF(L1830="","",VLOOKUP(L1830&amp;I1830,Продукция!A:K,11,0)),"обратитесь к админ справочника")</f>
        <v>согласно рекомендациям производителя теста</v>
      </c>
      <c r="AR1830" s="11" t="s">
        <v>4823</v>
      </c>
      <c r="AS1830" t="str">
        <f>IFERROR(IF(L1830="","",VLOOKUP(L1830&amp;I1830,Продукция!A:J,10,0)),"обратитесь к админ справочника")</f>
        <v>инструкция тест- ситема Биочек СК -110</v>
      </c>
      <c r="AT1830" s="11" t="s">
        <v>4823</v>
      </c>
      <c r="AU1830" s="11" t="s">
        <v>4823</v>
      </c>
      <c r="AV1830" s="11" t="s">
        <v>2676</v>
      </c>
      <c r="AW1830" s="11" t="s">
        <v>4824</v>
      </c>
      <c r="AX1830" s="11" t="s">
        <v>698</v>
      </c>
      <c r="AZ1830" s="11">
        <v>1</v>
      </c>
      <c r="BA1830" s="11">
        <v>1</v>
      </c>
      <c r="BC1830" s="11" t="s">
        <v>4867</v>
      </c>
    </row>
    <row r="1831" spans="1:55" x14ac:dyDescent="0.25">
      <c r="A1831" t="str">
        <f t="shared" si="34"/>
        <v>С/452AE (BioChek) энцефаломиелит уровень антител</v>
      </c>
      <c r="B1831" t="str">
        <f>IF(E1831="","",INDEX(Лаборатории!A:A,MATCH('Производственный контроль'!E1831,Лаборатории!B:B,0)))</f>
        <v xml:space="preserve">КУРИНОЕ ЦАРСТВО АО </v>
      </c>
      <c r="C1831" t="str">
        <f>IF(E1831="","",VLOOKUP(E1831,Лаборатории!B:D,3,0))</f>
        <v>U377_CHL</v>
      </c>
      <c r="D1831" s="12">
        <v>45723</v>
      </c>
      <c r="E1831" s="11" t="s">
        <v>793</v>
      </c>
      <c r="F1831" s="11" t="s">
        <v>544</v>
      </c>
      <c r="G1831" s="11" t="s">
        <v>698</v>
      </c>
      <c r="H1831" s="11" t="s">
        <v>262</v>
      </c>
      <c r="I1831" s="11" t="s">
        <v>3405</v>
      </c>
      <c r="J1831" t="str">
        <f>IF(L1831="","",VLOOKUP(L1831,Продукция!B:D,3,0))</f>
        <v>Биологический_материал</v>
      </c>
      <c r="K1831" t="str">
        <f>IF(L1831="","",VLOOKUP(L1831,Продукция!B:C,2,0))</f>
        <v>Сыворотка крови</v>
      </c>
      <c r="L1831" s="151" t="s">
        <v>302</v>
      </c>
      <c r="M1831">
        <f>IF(L1831="","",VLOOKUP(L1831,Продукция!B:L,11,0))</f>
        <v>0</v>
      </c>
      <c r="N1831" s="11" t="s">
        <v>873</v>
      </c>
      <c r="P1831" s="11" t="s">
        <v>340</v>
      </c>
      <c r="Q1831" s="11" t="s">
        <v>854</v>
      </c>
      <c r="R1831" s="153" t="s">
        <v>4865</v>
      </c>
      <c r="S1831" s="11">
        <v>18</v>
      </c>
      <c r="T1831" s="11" t="s">
        <v>5230</v>
      </c>
      <c r="V1831" s="14">
        <v>45716</v>
      </c>
      <c r="Z1831" s="11" t="s">
        <v>4823</v>
      </c>
      <c r="AA1831" s="15">
        <v>0.40625</v>
      </c>
      <c r="AB1831" t="str">
        <f>IF(L1831="","",VLOOKUP(L1831&amp;I1831,Продукция!A:I,9,0))</f>
        <v>рекомендация производителя набора</v>
      </c>
      <c r="AC1831" s="14">
        <v>45737</v>
      </c>
      <c r="AD1831" s="11" t="s">
        <v>2676</v>
      </c>
      <c r="AE1831" s="11" t="s">
        <v>4823</v>
      </c>
      <c r="AF1831" t="str">
        <f>IF(AD1831="","",VLOOKUP(AD1831,'Сотрудники и ссылки'!A:B,2,0))</f>
        <v>Серолог</v>
      </c>
      <c r="AG1831">
        <f>IF(AD1831="","",VLOOKUP(AD1831,'Сотрудники и ссылки'!A:C,3,0))</f>
        <v>20007746</v>
      </c>
      <c r="AH1831" s="11" t="s">
        <v>2676</v>
      </c>
      <c r="AI1831" t="str">
        <f>IF(AH1831="","",VLOOKUP(AH1831,'Сотрудники и ссылки'!A:B,2,0))</f>
        <v>Серолог</v>
      </c>
      <c r="AJ1831">
        <f>IF(AH1831="","",VLOOKUP(AH1831,'Сотрудники и ссылки'!A:C,3,0))</f>
        <v>20007746</v>
      </c>
      <c r="AK1831" s="14">
        <v>45737</v>
      </c>
      <c r="AL1831" s="2">
        <f>IF(AK1831="","",AK1831+VLOOKUP(I1831,'Вид исследования'!B:E,4,0))</f>
        <v>45738</v>
      </c>
      <c r="AM1831" s="2">
        <f>IF(AK1831="","",AK1831+VLOOKUP(I1831,'Вид исследования'!B:F,5,0))</f>
        <v>45738</v>
      </c>
      <c r="AN1831" s="14">
        <v>45737</v>
      </c>
      <c r="AP1831" s="11" t="s">
        <v>189</v>
      </c>
      <c r="AQ1831" t="str">
        <f>IFERROR(IF(L1831="","",VLOOKUP(L1831&amp;I1831,Продукция!A:K,11,0)),"обратитесь к админ справочника")</f>
        <v>согласно рекомендациям производителя теста</v>
      </c>
      <c r="AR1831" s="11" t="s">
        <v>4823</v>
      </c>
      <c r="AS1831" t="str">
        <f>IFERROR(IF(L1831="","",VLOOKUP(L1831&amp;I1831,Продукция!A:J,10,0)),"обратитесь к админ справочника")</f>
        <v>инструкция тест- ситема Биочек СК -123</v>
      </c>
      <c r="AT1831" s="11" t="s">
        <v>4823</v>
      </c>
      <c r="AU1831" s="11" t="s">
        <v>4823</v>
      </c>
      <c r="AV1831" s="11" t="s">
        <v>2676</v>
      </c>
      <c r="AW1831" s="11" t="s">
        <v>4824</v>
      </c>
      <c r="AX1831" s="11" t="s">
        <v>698</v>
      </c>
      <c r="AZ1831" s="11">
        <v>1</v>
      </c>
      <c r="BA1831" s="11">
        <v>1</v>
      </c>
      <c r="BC1831" s="11" t="s">
        <v>4867</v>
      </c>
    </row>
    <row r="1832" spans="1:55" x14ac:dyDescent="0.25">
      <c r="A1832" t="str">
        <f t="shared" si="34"/>
        <v>С/452ART (BioChek) инфекционный альвеолярный ринотрахеит тип А и В уровень антител</v>
      </c>
      <c r="B1832" t="str">
        <f>IF(E1832="","",INDEX(Лаборатории!A:A,MATCH('Производственный контроль'!E1832,Лаборатории!B:B,0)))</f>
        <v xml:space="preserve">КУРИНОЕ ЦАРСТВО АО </v>
      </c>
      <c r="C1832" t="str">
        <f>IF(E1832="","",VLOOKUP(E1832,Лаборатории!B:D,3,0))</f>
        <v>U377_CHL</v>
      </c>
      <c r="D1832" s="12">
        <v>45723</v>
      </c>
      <c r="E1832" s="11" t="s">
        <v>793</v>
      </c>
      <c r="F1832" s="11" t="s">
        <v>544</v>
      </c>
      <c r="G1832" s="11" t="s">
        <v>698</v>
      </c>
      <c r="H1832" s="11" t="s">
        <v>262</v>
      </c>
      <c r="I1832" s="11" t="s">
        <v>3409</v>
      </c>
      <c r="J1832" t="str">
        <f>IF(L1832="","",VLOOKUP(L1832,Продукция!B:D,3,0))</f>
        <v>Биологический_материал</v>
      </c>
      <c r="K1832" t="str">
        <f>IF(L1832="","",VLOOKUP(L1832,Продукция!B:C,2,0))</f>
        <v>Сыворотка крови</v>
      </c>
      <c r="L1832" s="151" t="s">
        <v>302</v>
      </c>
      <c r="M1832">
        <f>IF(L1832="","",VLOOKUP(L1832,Продукция!B:L,11,0))</f>
        <v>0</v>
      </c>
      <c r="N1832" s="11" t="s">
        <v>873</v>
      </c>
      <c r="P1832" s="11" t="s">
        <v>340</v>
      </c>
      <c r="Q1832" s="11" t="s">
        <v>854</v>
      </c>
      <c r="R1832" s="153" t="s">
        <v>4865</v>
      </c>
      <c r="S1832" s="11">
        <v>18</v>
      </c>
      <c r="T1832" s="11" t="s">
        <v>5230</v>
      </c>
      <c r="V1832" s="14">
        <v>45716</v>
      </c>
      <c r="Z1832" s="11" t="s">
        <v>4823</v>
      </c>
      <c r="AA1832" s="15">
        <v>0.40625</v>
      </c>
      <c r="AB1832" t="str">
        <f>IF(L1832="","",VLOOKUP(L1832&amp;I1832,Продукция!A:I,9,0))</f>
        <v>рекомендация производителя набора</v>
      </c>
      <c r="AC1832" s="14">
        <v>45737</v>
      </c>
      <c r="AD1832" s="11" t="s">
        <v>2673</v>
      </c>
      <c r="AE1832" s="11" t="s">
        <v>4823</v>
      </c>
      <c r="AF1832" t="str">
        <f>IF(AD1832="","",VLOOKUP(AD1832,'Сотрудники и ссылки'!A:B,2,0))</f>
        <v>Серолог</v>
      </c>
      <c r="AG1832">
        <f>IF(AD1832="","",VLOOKUP(AD1832,'Сотрудники и ссылки'!A:C,3,0))</f>
        <v>20001771</v>
      </c>
      <c r="AH1832" s="11" t="s">
        <v>2673</v>
      </c>
      <c r="AI1832" t="str">
        <f>IF(AH1832="","",VLOOKUP(AH1832,'Сотрудники и ссылки'!A:B,2,0))</f>
        <v>Серолог</v>
      </c>
      <c r="AJ1832">
        <f>IF(AH1832="","",VLOOKUP(AH1832,'Сотрудники и ссылки'!A:C,3,0))</f>
        <v>20001771</v>
      </c>
      <c r="AK1832" s="14">
        <v>45737</v>
      </c>
      <c r="AL1832" s="2">
        <f>IF(AK1832="","",AK1832+VLOOKUP(I1832,'Вид исследования'!B:E,4,0))</f>
        <v>45738</v>
      </c>
      <c r="AM1832" s="2">
        <f>IF(AK1832="","",AK1832+VLOOKUP(I1832,'Вид исследования'!B:F,5,0))</f>
        <v>45738</v>
      </c>
      <c r="AN1832" s="14">
        <v>45737</v>
      </c>
      <c r="AP1832" s="11" t="s">
        <v>189</v>
      </c>
      <c r="AQ1832" t="str">
        <f>IFERROR(IF(L1832="","",VLOOKUP(L1832&amp;I1832,Продукция!A:K,11,0)),"обратитесь к админ справочника")</f>
        <v>согласно рекомендациям производителя теста</v>
      </c>
      <c r="AR1832" s="11" t="s">
        <v>4823</v>
      </c>
      <c r="AS1832" t="str">
        <f>IFERROR(IF(L1832="","",VLOOKUP(L1832&amp;I1832,Продукция!A:J,10,0)),"обратитесь к админ справочника")</f>
        <v>инструкция тест- ситема Биочек СК-120</v>
      </c>
      <c r="AT1832" s="11" t="s">
        <v>4823</v>
      </c>
      <c r="AU1832" s="11" t="s">
        <v>4823</v>
      </c>
      <c r="AV1832" s="11" t="s">
        <v>2673</v>
      </c>
      <c r="AW1832" s="11" t="s">
        <v>4824</v>
      </c>
      <c r="AX1832" s="11" t="s">
        <v>698</v>
      </c>
      <c r="AZ1832" s="11">
        <v>1</v>
      </c>
      <c r="BA1832" s="11">
        <v>1</v>
      </c>
      <c r="BC1832" s="11" t="s">
        <v>4867</v>
      </c>
    </row>
    <row r="1833" spans="1:55" x14ac:dyDescent="0.25">
      <c r="A1833" t="str">
        <f t="shared" si="34"/>
        <v xml:space="preserve">С/452CAV (BioChek) анемия уровень антител </v>
      </c>
      <c r="B1833" t="str">
        <f>IF(E1833="","",INDEX(Лаборатории!A:A,MATCH('Производственный контроль'!E1833,Лаборатории!B:B,0)))</f>
        <v xml:space="preserve">КУРИНОЕ ЦАРСТВО АО </v>
      </c>
      <c r="C1833" t="str">
        <f>IF(E1833="","",VLOOKUP(E1833,Лаборатории!B:D,3,0))</f>
        <v>U377_CHL</v>
      </c>
      <c r="D1833" s="12">
        <v>45723</v>
      </c>
      <c r="E1833" s="11" t="s">
        <v>793</v>
      </c>
      <c r="F1833" s="11" t="s">
        <v>544</v>
      </c>
      <c r="G1833" s="11" t="s">
        <v>698</v>
      </c>
      <c r="H1833" s="11" t="s">
        <v>262</v>
      </c>
      <c r="I1833" s="11" t="s">
        <v>3412</v>
      </c>
      <c r="J1833" t="str">
        <f>IF(L1833="","",VLOOKUP(L1833,Продукция!B:D,3,0))</f>
        <v>Биологический_материал</v>
      </c>
      <c r="K1833" t="str">
        <f>IF(L1833="","",VLOOKUP(L1833,Продукция!B:C,2,0))</f>
        <v>Сыворотка крови</v>
      </c>
      <c r="L1833" s="151" t="s">
        <v>302</v>
      </c>
      <c r="M1833">
        <f>IF(L1833="","",VLOOKUP(L1833,Продукция!B:L,11,0))</f>
        <v>0</v>
      </c>
      <c r="N1833" s="11" t="s">
        <v>873</v>
      </c>
      <c r="P1833" s="11" t="s">
        <v>340</v>
      </c>
      <c r="Q1833" s="11" t="s">
        <v>854</v>
      </c>
      <c r="R1833" s="153" t="s">
        <v>4865</v>
      </c>
      <c r="S1833" s="11">
        <v>18</v>
      </c>
      <c r="T1833" s="11" t="s">
        <v>5230</v>
      </c>
      <c r="V1833" s="14">
        <v>45716</v>
      </c>
      <c r="Z1833" s="11" t="s">
        <v>4823</v>
      </c>
      <c r="AA1833" s="15">
        <v>0.40625</v>
      </c>
      <c r="AB1833" t="str">
        <f>IF(L1833="","",VLOOKUP(L1833&amp;I1833,Продукция!A:I,9,0))</f>
        <v>рекомендация производителя набора</v>
      </c>
      <c r="AC1833" s="14">
        <v>45737</v>
      </c>
      <c r="AD1833" s="11" t="s">
        <v>2673</v>
      </c>
      <c r="AE1833" s="11" t="s">
        <v>4823</v>
      </c>
      <c r="AF1833" t="str">
        <f>IF(AD1833="","",VLOOKUP(AD1833,'Сотрудники и ссылки'!A:B,2,0))</f>
        <v>Серолог</v>
      </c>
      <c r="AG1833">
        <f>IF(AD1833="","",VLOOKUP(AD1833,'Сотрудники и ссылки'!A:C,3,0))</f>
        <v>20001771</v>
      </c>
      <c r="AH1833" s="11" t="s">
        <v>2673</v>
      </c>
      <c r="AI1833" t="str">
        <f>IF(AH1833="","",VLOOKUP(AH1833,'Сотрудники и ссылки'!A:B,2,0))</f>
        <v>Серолог</v>
      </c>
      <c r="AJ1833">
        <f>IF(AH1833="","",VLOOKUP(AH1833,'Сотрудники и ссылки'!A:C,3,0))</f>
        <v>20001771</v>
      </c>
      <c r="AK1833" s="14">
        <v>45737</v>
      </c>
      <c r="AL1833" s="2">
        <f>IF(AK1833="","",AK1833+VLOOKUP(I1833,'Вид исследования'!B:E,4,0))</f>
        <v>45738</v>
      </c>
      <c r="AM1833" s="2">
        <f>IF(AK1833="","",AK1833+VLOOKUP(I1833,'Вид исследования'!B:F,5,0))</f>
        <v>45738</v>
      </c>
      <c r="AN1833" s="14">
        <v>45737</v>
      </c>
      <c r="AP1833" s="11" t="s">
        <v>189</v>
      </c>
      <c r="AQ1833" t="str">
        <f>IFERROR(IF(L1833="","",VLOOKUP(L1833&amp;I1833,Продукция!A:K,11,0)),"обратитесь к админ справочника")</f>
        <v>согласно рекомендациям производителя теста</v>
      </c>
      <c r="AR1833" s="11" t="s">
        <v>4823</v>
      </c>
      <c r="AS1833" t="str">
        <f>IFERROR(IF(L1833="","",VLOOKUP(L1833&amp;I1833,Продукция!A:J,10,0)),"обратитесь к админ справочника")</f>
        <v>инструкция тест- ситема Биочек СК -126</v>
      </c>
      <c r="AT1833" s="11" t="s">
        <v>4823</v>
      </c>
      <c r="AU1833" s="11" t="s">
        <v>4823</v>
      </c>
      <c r="AV1833" s="11" t="s">
        <v>2673</v>
      </c>
      <c r="AW1833" s="11" t="s">
        <v>4824</v>
      </c>
      <c r="AX1833" s="11" t="s">
        <v>698</v>
      </c>
      <c r="AZ1833" s="11">
        <v>1</v>
      </c>
      <c r="BA1833" s="11">
        <v>1</v>
      </c>
      <c r="BC1833" s="11" t="s">
        <v>4867</v>
      </c>
    </row>
    <row r="1834" spans="1:55" x14ac:dyDescent="0.25">
      <c r="A1834" t="str">
        <f t="shared" si="34"/>
        <v>С/452FADV (BioChek) аденовирус уровень антител</v>
      </c>
      <c r="B1834" t="str">
        <f>IF(E1834="","",INDEX(Лаборатории!A:A,MATCH('Производственный контроль'!E1834,Лаборатории!B:B,0)))</f>
        <v xml:space="preserve">КУРИНОЕ ЦАРСТВО АО </v>
      </c>
      <c r="C1834" t="str">
        <f>IF(E1834="","",VLOOKUP(E1834,Лаборатории!B:D,3,0))</f>
        <v>U377_CHL</v>
      </c>
      <c r="D1834" s="12">
        <v>45723</v>
      </c>
      <c r="E1834" s="11" t="s">
        <v>793</v>
      </c>
      <c r="F1834" s="11" t="s">
        <v>544</v>
      </c>
      <c r="G1834" s="11" t="s">
        <v>698</v>
      </c>
      <c r="H1834" s="11" t="s">
        <v>262</v>
      </c>
      <c r="I1834" s="11" t="s">
        <v>3414</v>
      </c>
      <c r="J1834" t="str">
        <f>IF(L1834="","",VLOOKUP(L1834,Продукция!B:D,3,0))</f>
        <v>Биологический_материал</v>
      </c>
      <c r="K1834" t="str">
        <f>IF(L1834="","",VLOOKUP(L1834,Продукция!B:C,2,0))</f>
        <v>Сыворотка крови</v>
      </c>
      <c r="L1834" s="151" t="s">
        <v>302</v>
      </c>
      <c r="M1834">
        <f>IF(L1834="","",VLOOKUP(L1834,Продукция!B:L,11,0))</f>
        <v>0</v>
      </c>
      <c r="N1834" s="11" t="s">
        <v>873</v>
      </c>
      <c r="P1834" s="11" t="s">
        <v>340</v>
      </c>
      <c r="Q1834" s="11" t="s">
        <v>854</v>
      </c>
      <c r="R1834" s="153" t="s">
        <v>4865</v>
      </c>
      <c r="S1834" s="11">
        <v>18</v>
      </c>
      <c r="T1834" s="11" t="s">
        <v>5230</v>
      </c>
      <c r="V1834" s="14">
        <v>45716</v>
      </c>
      <c r="Z1834" s="11" t="s">
        <v>4823</v>
      </c>
      <c r="AA1834" s="15">
        <v>0.40625</v>
      </c>
      <c r="AB1834" t="str">
        <f>IF(L1834="","",VLOOKUP(L1834&amp;I1834,Продукция!A:I,9,0))</f>
        <v>рекомендация производителя набора</v>
      </c>
      <c r="AC1834" s="14">
        <v>45737</v>
      </c>
      <c r="AD1834" s="11" t="s">
        <v>2673</v>
      </c>
      <c r="AE1834" s="11" t="s">
        <v>4823</v>
      </c>
      <c r="AF1834" t="str">
        <f>IF(AD1834="","",VLOOKUP(AD1834,'Сотрудники и ссылки'!A:B,2,0))</f>
        <v>Серолог</v>
      </c>
      <c r="AG1834">
        <f>IF(AD1834="","",VLOOKUP(AD1834,'Сотрудники и ссылки'!A:C,3,0))</f>
        <v>20001771</v>
      </c>
      <c r="AH1834" s="11" t="s">
        <v>2673</v>
      </c>
      <c r="AI1834" t="str">
        <f>IF(AH1834="","",VLOOKUP(AH1834,'Сотрудники и ссылки'!A:B,2,0))</f>
        <v>Серолог</v>
      </c>
      <c r="AJ1834">
        <f>IF(AH1834="","",VLOOKUP(AH1834,'Сотрудники и ссылки'!A:C,3,0))</f>
        <v>20001771</v>
      </c>
      <c r="AK1834" s="14">
        <v>45737</v>
      </c>
      <c r="AL1834" s="2">
        <f>IF(AK1834="","",AK1834+VLOOKUP(I1834,'Вид исследования'!B:E,4,0))</f>
        <v>45738</v>
      </c>
      <c r="AM1834" s="2">
        <f>IF(AK1834="","",AK1834+VLOOKUP(I1834,'Вид исследования'!B:F,5,0))</f>
        <v>45738</v>
      </c>
      <c r="AN1834" s="14">
        <v>45737</v>
      </c>
      <c r="AP1834" s="11" t="s">
        <v>189</v>
      </c>
      <c r="AQ1834" t="str">
        <f>IFERROR(IF(L1834="","",VLOOKUP(L1834&amp;I1834,Продукция!A:K,11,0)),"обратитесь к админ справочника")</f>
        <v>согласно рекомендациям производителя теста</v>
      </c>
      <c r="AR1834" s="11" t="s">
        <v>4823</v>
      </c>
      <c r="AS1834" t="str">
        <f>IFERROR(IF(L1834="","",VLOOKUP(L1834&amp;I1834,Продукция!A:J,10,0)),"обратитесь к админ справочника")</f>
        <v>инструкция тест- ситема Биочек СК -132</v>
      </c>
      <c r="AT1834" s="11" t="s">
        <v>4823</v>
      </c>
      <c r="AU1834" s="11" t="s">
        <v>4823</v>
      </c>
      <c r="AV1834" s="11" t="s">
        <v>2673</v>
      </c>
      <c r="AW1834" s="11" t="s">
        <v>4824</v>
      </c>
      <c r="AX1834" s="11" t="s">
        <v>698</v>
      </c>
      <c r="AZ1834" s="11">
        <v>1</v>
      </c>
      <c r="BA1834" s="11">
        <v>1</v>
      </c>
      <c r="BC1834" s="11" t="s">
        <v>4867</v>
      </c>
    </row>
    <row r="1835" spans="1:55" x14ac:dyDescent="0.25">
      <c r="A1835" t="str">
        <f t="shared" si="34"/>
        <v>С/452MS (BioChek) микоплазма синовия уровень антител</v>
      </c>
      <c r="B1835" t="str">
        <f>IF(E1835="","",INDEX(Лаборатории!A:A,MATCH('Производственный контроль'!E1835,Лаборатории!B:B,0)))</f>
        <v xml:space="preserve">КУРИНОЕ ЦАРСТВО АО </v>
      </c>
      <c r="C1835" t="str">
        <f>IF(E1835="","",VLOOKUP(E1835,Лаборатории!B:D,3,0))</f>
        <v>U377_CHL</v>
      </c>
      <c r="D1835" s="12">
        <v>45723</v>
      </c>
      <c r="E1835" s="11" t="s">
        <v>793</v>
      </c>
      <c r="F1835" s="11" t="s">
        <v>544</v>
      </c>
      <c r="G1835" s="11" t="s">
        <v>698</v>
      </c>
      <c r="H1835" s="11" t="s">
        <v>262</v>
      </c>
      <c r="I1835" s="11" t="s">
        <v>3423</v>
      </c>
      <c r="J1835" t="str">
        <f>IF(L1835="","",VLOOKUP(L1835,Продукция!B:D,3,0))</f>
        <v>Биологический_материал</v>
      </c>
      <c r="K1835" t="str">
        <f>IF(L1835="","",VLOOKUP(L1835,Продукция!B:C,2,0))</f>
        <v>Сыворотка крови</v>
      </c>
      <c r="L1835" s="151" t="s">
        <v>302</v>
      </c>
      <c r="M1835">
        <f>IF(L1835="","",VLOOKUP(L1835,Продукция!B:L,11,0))</f>
        <v>0</v>
      </c>
      <c r="N1835" s="11" t="s">
        <v>873</v>
      </c>
      <c r="P1835" s="11" t="s">
        <v>340</v>
      </c>
      <c r="Q1835" s="11" t="s">
        <v>854</v>
      </c>
      <c r="R1835" s="153" t="s">
        <v>4865</v>
      </c>
      <c r="S1835" s="11">
        <v>18</v>
      </c>
      <c r="T1835" s="11" t="s">
        <v>5230</v>
      </c>
      <c r="V1835" s="14">
        <v>45716</v>
      </c>
      <c r="Z1835" s="11" t="s">
        <v>4823</v>
      </c>
      <c r="AA1835" s="15">
        <v>0.40625</v>
      </c>
      <c r="AB1835" t="str">
        <f>IF(L1835="","",VLOOKUP(L1835&amp;I1835,Продукция!A:I,9,0))</f>
        <v>рекомендация производителя набора</v>
      </c>
      <c r="AC1835" s="14">
        <v>45737</v>
      </c>
      <c r="AD1835" s="11" t="s">
        <v>2673</v>
      </c>
      <c r="AE1835" s="11" t="s">
        <v>4823</v>
      </c>
      <c r="AF1835" t="str">
        <f>IF(AD1835="","",VLOOKUP(AD1835,'Сотрудники и ссылки'!A:B,2,0))</f>
        <v>Серолог</v>
      </c>
      <c r="AG1835">
        <f>IF(AD1835="","",VLOOKUP(AD1835,'Сотрудники и ссылки'!A:C,3,0))</f>
        <v>20001771</v>
      </c>
      <c r="AH1835" s="11" t="s">
        <v>2673</v>
      </c>
      <c r="AI1835" t="str">
        <f>IF(AH1835="","",VLOOKUP(AH1835,'Сотрудники и ссылки'!A:B,2,0))</f>
        <v>Серолог</v>
      </c>
      <c r="AJ1835">
        <f>IF(AH1835="","",VLOOKUP(AH1835,'Сотрудники и ссылки'!A:C,3,0))</f>
        <v>20001771</v>
      </c>
      <c r="AK1835" s="14">
        <v>45737</v>
      </c>
      <c r="AL1835" s="2">
        <f>IF(AK1835="","",AK1835+VLOOKUP(I1835,'Вид исследования'!B:E,4,0))</f>
        <v>45738</v>
      </c>
      <c r="AM1835" s="2">
        <f>IF(AK1835="","",AK1835+VLOOKUP(I1835,'Вид исследования'!B:F,5,0))</f>
        <v>45738</v>
      </c>
      <c r="AN1835" s="14">
        <v>45737</v>
      </c>
      <c r="AP1835" s="11" t="s">
        <v>189</v>
      </c>
      <c r="AQ1835" t="str">
        <f>IFERROR(IF(L1835="","",VLOOKUP(L1835&amp;I1835,Продукция!A:K,11,0)),"обратитесь к админ справочника")</f>
        <v>согласно рекомендациям производителя теста</v>
      </c>
      <c r="AR1835" s="11" t="s">
        <v>4823</v>
      </c>
      <c r="AS1835" t="str">
        <f>IFERROR(IF(L1835="","",VLOOKUP(L1835&amp;I1835,Продукция!A:J,10,0)),"обратитесь к админ справочника")</f>
        <v>инструкция тест- ситема Биочек СК -115</v>
      </c>
      <c r="AT1835" s="11" t="s">
        <v>4823</v>
      </c>
      <c r="AU1835" s="11" t="s">
        <v>4823</v>
      </c>
      <c r="AV1835" s="11" t="s">
        <v>2673</v>
      </c>
      <c r="AW1835" s="11" t="s">
        <v>4824</v>
      </c>
      <c r="AX1835" s="11" t="s">
        <v>698</v>
      </c>
      <c r="AZ1835" s="11">
        <v>1</v>
      </c>
      <c r="BA1835" s="11">
        <v>1</v>
      </c>
      <c r="BC1835" s="11" t="s">
        <v>4867</v>
      </c>
    </row>
    <row r="1836" spans="1:55" x14ac:dyDescent="0.25">
      <c r="A1836" t="str">
        <f t="shared" si="34"/>
        <v>С/452MG (BioChek) микоплазма галлисептикум уровень антител</v>
      </c>
      <c r="B1836" t="str">
        <f>IF(E1836="","",INDEX(Лаборатории!A:A,MATCH('Производственный контроль'!E1836,Лаборатории!B:B,0)))</f>
        <v xml:space="preserve">КУРИНОЕ ЦАРСТВО АО </v>
      </c>
      <c r="C1836" t="str">
        <f>IF(E1836="","",VLOOKUP(E1836,Лаборатории!B:D,3,0))</f>
        <v>U377_CHL</v>
      </c>
      <c r="D1836" s="12">
        <v>45723</v>
      </c>
      <c r="E1836" s="11" t="s">
        <v>793</v>
      </c>
      <c r="F1836" s="11" t="s">
        <v>544</v>
      </c>
      <c r="G1836" s="11" t="s">
        <v>698</v>
      </c>
      <c r="H1836" s="11" t="s">
        <v>262</v>
      </c>
      <c r="I1836" s="11" t="s">
        <v>3422</v>
      </c>
      <c r="J1836" t="str">
        <f>IF(L1836="","",VLOOKUP(L1836,Продукция!B:D,3,0))</f>
        <v>Биологический_материал</v>
      </c>
      <c r="K1836" t="str">
        <f>IF(L1836="","",VLOOKUP(L1836,Продукция!B:C,2,0))</f>
        <v>Сыворотка крови</v>
      </c>
      <c r="L1836" s="151" t="s">
        <v>302</v>
      </c>
      <c r="M1836">
        <f>IF(L1836="","",VLOOKUP(L1836,Продукция!B:L,11,0))</f>
        <v>0</v>
      </c>
      <c r="N1836" s="11" t="s">
        <v>873</v>
      </c>
      <c r="P1836" s="11" t="s">
        <v>340</v>
      </c>
      <c r="Q1836" s="11" t="s">
        <v>854</v>
      </c>
      <c r="R1836" s="153" t="s">
        <v>4865</v>
      </c>
      <c r="S1836" s="11">
        <v>18</v>
      </c>
      <c r="T1836" s="11" t="s">
        <v>5230</v>
      </c>
      <c r="V1836" s="14">
        <v>45716</v>
      </c>
      <c r="Z1836" s="11" t="s">
        <v>4823</v>
      </c>
      <c r="AA1836" s="15">
        <v>0.40625</v>
      </c>
      <c r="AB1836" t="str">
        <f>IF(L1836="","",VLOOKUP(L1836&amp;I1836,Продукция!A:I,9,0))</f>
        <v>рекомендация производителя набора</v>
      </c>
      <c r="AC1836" s="14">
        <v>45737</v>
      </c>
      <c r="AD1836" s="11" t="s">
        <v>2673</v>
      </c>
      <c r="AE1836" s="11" t="s">
        <v>4823</v>
      </c>
      <c r="AF1836" t="str">
        <f>IF(AD1836="","",VLOOKUP(AD1836,'Сотрудники и ссылки'!A:B,2,0))</f>
        <v>Серолог</v>
      </c>
      <c r="AG1836">
        <f>IF(AD1836="","",VLOOKUP(AD1836,'Сотрудники и ссылки'!A:C,3,0))</f>
        <v>20001771</v>
      </c>
      <c r="AH1836" s="11" t="s">
        <v>2673</v>
      </c>
      <c r="AI1836" t="str">
        <f>IF(AH1836="","",VLOOKUP(AH1836,'Сотрудники и ссылки'!A:B,2,0))</f>
        <v>Серолог</v>
      </c>
      <c r="AJ1836">
        <f>IF(AH1836="","",VLOOKUP(AH1836,'Сотрудники и ссылки'!A:C,3,0))</f>
        <v>20001771</v>
      </c>
      <c r="AK1836" s="14">
        <v>45737</v>
      </c>
      <c r="AL1836" s="2">
        <f>IF(AK1836="","",AK1836+VLOOKUP(I1836,'Вид исследования'!B:E,4,0))</f>
        <v>45738</v>
      </c>
      <c r="AM1836" s="2">
        <f>IF(AK1836="","",AK1836+VLOOKUP(I1836,'Вид исследования'!B:F,5,0))</f>
        <v>45738</v>
      </c>
      <c r="AN1836" s="14">
        <v>45737</v>
      </c>
      <c r="AP1836" s="11" t="s">
        <v>189</v>
      </c>
      <c r="AQ1836" t="str">
        <f>IFERROR(IF(L1836="","",VLOOKUP(L1836&amp;I1836,Продукция!A:K,11,0)),"обратитесь к админ справочника")</f>
        <v>согласно рекомендациям производителя теста</v>
      </c>
      <c r="AR1836" s="11" t="s">
        <v>4823</v>
      </c>
      <c r="AS1836" t="str">
        <f>IFERROR(IF(L1836="","",VLOOKUP(L1836&amp;I1836,Продукция!A:J,10,0)),"обратитесь к админ справочника")</f>
        <v>инструкция тест- ситема Биочек СК -114</v>
      </c>
      <c r="AT1836" s="11" t="s">
        <v>4823</v>
      </c>
      <c r="AU1836" s="11" t="s">
        <v>4823</v>
      </c>
      <c r="AV1836" s="11" t="s">
        <v>2673</v>
      </c>
      <c r="AW1836" s="11" t="s">
        <v>4824</v>
      </c>
      <c r="AX1836" s="11" t="s">
        <v>698</v>
      </c>
      <c r="AZ1836" s="11">
        <v>1</v>
      </c>
      <c r="BA1836" s="11">
        <v>1</v>
      </c>
      <c r="BC1836" s="11" t="s">
        <v>4867</v>
      </c>
    </row>
    <row r="1837" spans="1:55" x14ac:dyDescent="0.25">
      <c r="A1837" t="str">
        <f t="shared" si="34"/>
        <v>С/452IBV (BioChek) инфекционный бронхит уровень антител</v>
      </c>
      <c r="B1837" t="str">
        <f>IF(E1837="","",INDEX(Лаборатории!A:A,MATCH('Производственный контроль'!E1837,Лаборатории!B:B,0)))</f>
        <v xml:space="preserve">КУРИНОЕ ЦАРСТВО АО </v>
      </c>
      <c r="C1837" t="str">
        <f>IF(E1837="","",VLOOKUP(E1837,Лаборатории!B:D,3,0))</f>
        <v>U377_CHL</v>
      </c>
      <c r="D1837" s="12">
        <v>45723</v>
      </c>
      <c r="E1837" s="11" t="s">
        <v>793</v>
      </c>
      <c r="F1837" s="11" t="s">
        <v>544</v>
      </c>
      <c r="G1837" s="11" t="s">
        <v>698</v>
      </c>
      <c r="H1837" s="11" t="s">
        <v>262</v>
      </c>
      <c r="I1837" s="11" t="s">
        <v>3416</v>
      </c>
      <c r="J1837" t="str">
        <f>IF(L1837="","",VLOOKUP(L1837,Продукция!B:D,3,0))</f>
        <v>Биологический_материал</v>
      </c>
      <c r="K1837" t="str">
        <f>IF(L1837="","",VLOOKUP(L1837,Продукция!B:C,2,0))</f>
        <v>Сыворотка крови</v>
      </c>
      <c r="L1837" s="151" t="s">
        <v>302</v>
      </c>
      <c r="M1837">
        <f>IF(L1837="","",VLOOKUP(L1837,Продукция!B:L,11,0))</f>
        <v>0</v>
      </c>
      <c r="N1837" s="11" t="s">
        <v>873</v>
      </c>
      <c r="P1837" s="11" t="s">
        <v>340</v>
      </c>
      <c r="Q1837" s="11" t="s">
        <v>854</v>
      </c>
      <c r="R1837" s="153" t="s">
        <v>4865</v>
      </c>
      <c r="S1837" s="11">
        <v>18</v>
      </c>
      <c r="T1837" s="11" t="s">
        <v>5230</v>
      </c>
      <c r="V1837" s="14">
        <v>45722</v>
      </c>
      <c r="Z1837" s="11" t="s">
        <v>4823</v>
      </c>
      <c r="AA1837" s="15">
        <v>0.40625</v>
      </c>
      <c r="AB1837" t="str">
        <f>IF(L1837="","",VLOOKUP(L1837&amp;I1837,Продукция!A:I,9,0))</f>
        <v>рекомендация производителя набора</v>
      </c>
      <c r="AC1837" s="14">
        <v>45737</v>
      </c>
      <c r="AD1837" s="11" t="s">
        <v>2676</v>
      </c>
      <c r="AE1837" s="11" t="s">
        <v>4823</v>
      </c>
      <c r="AF1837" t="str">
        <f>IF(AD1837="","",VLOOKUP(AD1837,'Сотрудники и ссылки'!A:B,2,0))</f>
        <v>Серолог</v>
      </c>
      <c r="AG1837">
        <f>IF(AD1837="","",VLOOKUP(AD1837,'Сотрудники и ссылки'!A:C,3,0))</f>
        <v>20007746</v>
      </c>
      <c r="AH1837" s="11" t="s">
        <v>2676</v>
      </c>
      <c r="AI1837" t="str">
        <f>IF(AH1837="","",VLOOKUP(AH1837,'Сотрудники и ссылки'!A:B,2,0))</f>
        <v>Серолог</v>
      </c>
      <c r="AJ1837">
        <f>IF(AH1837="","",VLOOKUP(AH1837,'Сотрудники и ссылки'!A:C,3,0))</f>
        <v>20007746</v>
      </c>
      <c r="AK1837" s="14">
        <v>45737</v>
      </c>
      <c r="AL1837" s="2">
        <f>IF(AK1837="","",AK1837+VLOOKUP(I1837,'Вид исследования'!B:E,4,0))</f>
        <v>45738</v>
      </c>
      <c r="AM1837" s="2">
        <f>IF(AK1837="","",AK1837+VLOOKUP(I1837,'Вид исследования'!B:F,5,0))</f>
        <v>45738</v>
      </c>
      <c r="AN1837" s="14">
        <v>45737</v>
      </c>
      <c r="AP1837" s="11" t="s">
        <v>189</v>
      </c>
      <c r="AQ1837" t="str">
        <f>IFERROR(IF(L1837="","",VLOOKUP(L1837&amp;I1837,Продукция!A:K,11,0)),"обратитесь к админ справочника")</f>
        <v>согласно рекомендациям производителя теста</v>
      </c>
      <c r="AR1837" s="11" t="s">
        <v>4823</v>
      </c>
      <c r="AS1837" t="str">
        <f>IFERROR(IF(L1837="","",VLOOKUP(L1837&amp;I1837,Продукция!A:J,10,0)),"обратитесь к админ справочника")</f>
        <v>инструкция тест- ситема Биочек СК-119</v>
      </c>
      <c r="AT1837" s="11" t="s">
        <v>4823</v>
      </c>
      <c r="AU1837" s="11" t="s">
        <v>4823</v>
      </c>
      <c r="AV1837" s="11" t="s">
        <v>2676</v>
      </c>
      <c r="AW1837" s="11" t="s">
        <v>4824</v>
      </c>
      <c r="AX1837" s="11" t="s">
        <v>698</v>
      </c>
      <c r="AZ1837" s="11">
        <v>1</v>
      </c>
      <c r="BA1837" s="11">
        <v>1</v>
      </c>
      <c r="BC1837" s="11" t="s">
        <v>4867</v>
      </c>
    </row>
    <row r="1838" spans="1:55" x14ac:dyDescent="0.25">
      <c r="A1838" t="str">
        <f t="shared" si="34"/>
        <v>С/452IBD (BioChek) болезнь Гамборо уровень антител</v>
      </c>
      <c r="B1838" t="str">
        <f>IF(E1838="","",INDEX(Лаборатории!A:A,MATCH('Производственный контроль'!E1838,Лаборатории!B:B,0)))</f>
        <v xml:space="preserve">КУРИНОЕ ЦАРСТВО АО </v>
      </c>
      <c r="C1838" t="str">
        <f>IF(E1838="","",VLOOKUP(E1838,Лаборатории!B:D,3,0))</f>
        <v>U377_CHL</v>
      </c>
      <c r="D1838" s="12">
        <v>45723</v>
      </c>
      <c r="E1838" s="11" t="s">
        <v>793</v>
      </c>
      <c r="F1838" s="11" t="s">
        <v>544</v>
      </c>
      <c r="G1838" s="11" t="s">
        <v>698</v>
      </c>
      <c r="H1838" s="11" t="s">
        <v>262</v>
      </c>
      <c r="I1838" s="11" t="s">
        <v>3415</v>
      </c>
      <c r="J1838" t="str">
        <f>IF(L1838="","",VLOOKUP(L1838,Продукция!B:D,3,0))</f>
        <v>Биологический_материал</v>
      </c>
      <c r="K1838" t="str">
        <f>IF(L1838="","",VLOOKUP(L1838,Продукция!B:C,2,0))</f>
        <v>Сыворотка крови</v>
      </c>
      <c r="L1838" s="151" t="s">
        <v>302</v>
      </c>
      <c r="M1838">
        <f>IF(L1838="","",VLOOKUP(L1838,Продукция!B:L,11,0))</f>
        <v>0</v>
      </c>
      <c r="N1838" s="11" t="s">
        <v>873</v>
      </c>
      <c r="P1838" s="11" t="s">
        <v>340</v>
      </c>
      <c r="Q1838" s="11" t="s">
        <v>854</v>
      </c>
      <c r="R1838" s="153" t="s">
        <v>4865</v>
      </c>
      <c r="S1838" s="11">
        <v>18</v>
      </c>
      <c r="T1838" s="11" t="s">
        <v>5230</v>
      </c>
      <c r="V1838" s="14">
        <v>45722</v>
      </c>
      <c r="Z1838" s="11" t="s">
        <v>4823</v>
      </c>
      <c r="AA1838" s="15">
        <v>0.40625</v>
      </c>
      <c r="AB1838" t="str">
        <f>IF(L1838="","",VLOOKUP(L1838&amp;I1838,Продукция!A:I,9,0))</f>
        <v>рекомендация производителя набора</v>
      </c>
      <c r="AC1838" s="14">
        <v>45737</v>
      </c>
      <c r="AD1838" s="11" t="s">
        <v>2676</v>
      </c>
      <c r="AE1838" s="11" t="s">
        <v>4823</v>
      </c>
      <c r="AF1838" t="str">
        <f>IF(AD1838="","",VLOOKUP(AD1838,'Сотрудники и ссылки'!A:B,2,0))</f>
        <v>Серолог</v>
      </c>
      <c r="AG1838">
        <f>IF(AD1838="","",VLOOKUP(AD1838,'Сотрудники и ссылки'!A:C,3,0))</f>
        <v>20007746</v>
      </c>
      <c r="AH1838" s="11" t="s">
        <v>2676</v>
      </c>
      <c r="AI1838" t="str">
        <f>IF(AH1838="","",VLOOKUP(AH1838,'Сотрудники и ссылки'!A:B,2,0))</f>
        <v>Серолог</v>
      </c>
      <c r="AJ1838">
        <f>IF(AH1838="","",VLOOKUP(AH1838,'Сотрудники и ссылки'!A:C,3,0))</f>
        <v>20007746</v>
      </c>
      <c r="AK1838" s="14">
        <v>45737</v>
      </c>
      <c r="AL1838" s="2">
        <f>IF(AK1838="","",AK1838+VLOOKUP(I1838,'Вид исследования'!B:E,4,0))</f>
        <v>45738</v>
      </c>
      <c r="AM1838" s="2">
        <f>IF(AK1838="","",AK1838+VLOOKUP(I1838,'Вид исследования'!B:F,5,0))</f>
        <v>45738</v>
      </c>
      <c r="AN1838" s="14">
        <v>45737</v>
      </c>
      <c r="AP1838" s="11" t="s">
        <v>189</v>
      </c>
      <c r="AQ1838" t="str">
        <f>IFERROR(IF(L1838="","",VLOOKUP(L1838&amp;I1838,Продукция!A:K,11,0)),"обратитесь к админ справочника")</f>
        <v>согласно рекомендациям производителя теста</v>
      </c>
      <c r="AR1838" s="11" t="s">
        <v>4823</v>
      </c>
      <c r="AS1838" t="str">
        <f>IFERROR(IF(L1838="","",VLOOKUP(L1838&amp;I1838,Продукция!A:J,10,0)),"обратитесь к админ справочника")</f>
        <v>инструкция тест- ситема Биочек СК-113</v>
      </c>
      <c r="AT1838" s="11" t="s">
        <v>4823</v>
      </c>
      <c r="AU1838" s="11" t="s">
        <v>4823</v>
      </c>
      <c r="AV1838" s="11" t="s">
        <v>2676</v>
      </c>
      <c r="AW1838" s="11" t="s">
        <v>4824</v>
      </c>
      <c r="AX1838" s="11" t="s">
        <v>698</v>
      </c>
      <c r="AZ1838" s="11">
        <v>1</v>
      </c>
      <c r="BA1838" s="11">
        <v>1</v>
      </c>
      <c r="BC1838" s="11" t="s">
        <v>4867</v>
      </c>
    </row>
    <row r="1839" spans="1:55" x14ac:dyDescent="0.25">
      <c r="A1839" t="str">
        <f t="shared" si="34"/>
        <v>С/452REO (BioChek) реовирус уровень антител</v>
      </c>
      <c r="B1839" t="str">
        <f>IF(E1839="","",INDEX(Лаборатории!A:A,MATCH('Производственный контроль'!E1839,Лаборатории!B:B,0)))</f>
        <v xml:space="preserve">КУРИНОЕ ЦАРСТВО АО </v>
      </c>
      <c r="C1839" t="str">
        <f>IF(E1839="","",VLOOKUP(E1839,Лаборатории!B:D,3,0))</f>
        <v>U377_CHL</v>
      </c>
      <c r="D1839" s="12">
        <v>45723</v>
      </c>
      <c r="E1839" s="11" t="s">
        <v>793</v>
      </c>
      <c r="F1839" s="11" t="s">
        <v>544</v>
      </c>
      <c r="G1839" s="11" t="s">
        <v>698</v>
      </c>
      <c r="H1839" s="11" t="s">
        <v>262</v>
      </c>
      <c r="I1839" s="11" t="s">
        <v>3426</v>
      </c>
      <c r="J1839" t="str">
        <f>IF(L1839="","",VLOOKUP(L1839,Продукция!B:D,3,0))</f>
        <v>Биологический_материал</v>
      </c>
      <c r="K1839" t="str">
        <f>IF(L1839="","",VLOOKUP(L1839,Продукция!B:C,2,0))</f>
        <v>Сыворотка крови</v>
      </c>
      <c r="L1839" s="151" t="s">
        <v>302</v>
      </c>
      <c r="M1839">
        <f>IF(L1839="","",VLOOKUP(L1839,Продукция!B:L,11,0))</f>
        <v>0</v>
      </c>
      <c r="N1839" s="11" t="s">
        <v>873</v>
      </c>
      <c r="P1839" s="11" t="s">
        <v>340</v>
      </c>
      <c r="Q1839" s="11" t="s">
        <v>854</v>
      </c>
      <c r="R1839" s="153" t="s">
        <v>4865</v>
      </c>
      <c r="S1839" s="11">
        <v>18</v>
      </c>
      <c r="T1839" s="11" t="s">
        <v>5230</v>
      </c>
      <c r="V1839" s="14">
        <v>45722</v>
      </c>
      <c r="Z1839" s="11" t="s">
        <v>4823</v>
      </c>
      <c r="AA1839" s="15">
        <v>0.40625</v>
      </c>
      <c r="AB1839" t="str">
        <f>IF(L1839="","",VLOOKUP(L1839&amp;I1839,Продукция!A:I,9,0))</f>
        <v>рекомендация производителя набора</v>
      </c>
      <c r="AC1839" s="14">
        <v>45737</v>
      </c>
      <c r="AD1839" s="11" t="s">
        <v>2676</v>
      </c>
      <c r="AE1839" s="11" t="s">
        <v>4823</v>
      </c>
      <c r="AF1839" t="str">
        <f>IF(AD1839="","",VLOOKUP(AD1839,'Сотрудники и ссылки'!A:B,2,0))</f>
        <v>Серолог</v>
      </c>
      <c r="AG1839">
        <f>IF(AD1839="","",VLOOKUP(AD1839,'Сотрудники и ссылки'!A:C,3,0))</f>
        <v>20007746</v>
      </c>
      <c r="AH1839" s="11" t="s">
        <v>2676</v>
      </c>
      <c r="AI1839" t="str">
        <f>IF(AH1839="","",VLOOKUP(AH1839,'Сотрудники и ссылки'!A:B,2,0))</f>
        <v>Серолог</v>
      </c>
      <c r="AJ1839">
        <f>IF(AH1839="","",VLOOKUP(AH1839,'Сотрудники и ссылки'!A:C,3,0))</f>
        <v>20007746</v>
      </c>
      <c r="AK1839" s="14">
        <v>45737</v>
      </c>
      <c r="AL1839" s="2">
        <f>IF(AK1839="","",AK1839+VLOOKUP(I1839,'Вид исследования'!B:E,4,0))</f>
        <v>45738</v>
      </c>
      <c r="AM1839" s="2">
        <f>IF(AK1839="","",AK1839+VLOOKUP(I1839,'Вид исследования'!B:F,5,0))</f>
        <v>45738</v>
      </c>
      <c r="AN1839" s="14">
        <v>45737</v>
      </c>
      <c r="AP1839" s="11" t="s">
        <v>189</v>
      </c>
      <c r="AQ1839" t="str">
        <f>IFERROR(IF(L1839="","",VLOOKUP(L1839&amp;I1839,Продукция!A:K,11,0)),"обратитесь к админ справочника")</f>
        <v>согласно рекомендациям производителя теста</v>
      </c>
      <c r="AR1839" s="11" t="s">
        <v>4823</v>
      </c>
      <c r="AS1839" t="str">
        <f>IFERROR(IF(L1839="","",VLOOKUP(L1839&amp;I1839,Продукция!A:J,10,0)),"обратитесь к админ справочника")</f>
        <v>инструкция тест- ситема Биочек СК -110</v>
      </c>
      <c r="AT1839" s="11" t="s">
        <v>4823</v>
      </c>
      <c r="AU1839" s="11" t="s">
        <v>4823</v>
      </c>
      <c r="AV1839" s="11" t="s">
        <v>2676</v>
      </c>
      <c r="AW1839" s="11" t="s">
        <v>4824</v>
      </c>
      <c r="AX1839" s="11" t="s">
        <v>698</v>
      </c>
      <c r="AZ1839" s="11">
        <v>1</v>
      </c>
      <c r="BA1839" s="11">
        <v>1</v>
      </c>
      <c r="BC1839" s="11" t="s">
        <v>4867</v>
      </c>
    </row>
    <row r="1840" spans="1:55" x14ac:dyDescent="0.25">
      <c r="A1840" t="str">
        <f t="shared" si="34"/>
        <v>С/452AE (BioChek) энцефаломиелит уровень антител</v>
      </c>
      <c r="B1840" t="str">
        <f>IF(E1840="","",INDEX(Лаборатории!A:A,MATCH('Производственный контроль'!E1840,Лаборатории!B:B,0)))</f>
        <v xml:space="preserve">КУРИНОЕ ЦАРСТВО АО </v>
      </c>
      <c r="C1840" t="str">
        <f>IF(E1840="","",VLOOKUP(E1840,Лаборатории!B:D,3,0))</f>
        <v>U377_CHL</v>
      </c>
      <c r="D1840" s="12">
        <v>45723</v>
      </c>
      <c r="E1840" s="11" t="s">
        <v>793</v>
      </c>
      <c r="F1840" s="11" t="s">
        <v>544</v>
      </c>
      <c r="G1840" s="11" t="s">
        <v>698</v>
      </c>
      <c r="H1840" s="11" t="s">
        <v>262</v>
      </c>
      <c r="I1840" s="11" t="s">
        <v>3405</v>
      </c>
      <c r="J1840" t="str">
        <f>IF(L1840="","",VLOOKUP(L1840,Продукция!B:D,3,0))</f>
        <v>Биологический_материал</v>
      </c>
      <c r="K1840" t="str">
        <f>IF(L1840="","",VLOOKUP(L1840,Продукция!B:C,2,0))</f>
        <v>Сыворотка крови</v>
      </c>
      <c r="L1840" s="151" t="s">
        <v>302</v>
      </c>
      <c r="M1840">
        <f>IF(L1840="","",VLOOKUP(L1840,Продукция!B:L,11,0))</f>
        <v>0</v>
      </c>
      <c r="N1840" s="11" t="s">
        <v>873</v>
      </c>
      <c r="P1840" s="11" t="s">
        <v>340</v>
      </c>
      <c r="Q1840" s="11" t="s">
        <v>854</v>
      </c>
      <c r="R1840" s="153" t="s">
        <v>4865</v>
      </c>
      <c r="S1840" s="11">
        <v>18</v>
      </c>
      <c r="T1840" s="11" t="s">
        <v>5230</v>
      </c>
      <c r="V1840" s="14">
        <v>45722</v>
      </c>
      <c r="Z1840" s="11" t="s">
        <v>4823</v>
      </c>
      <c r="AA1840" s="15">
        <v>0.40625</v>
      </c>
      <c r="AB1840" t="str">
        <f>IF(L1840="","",VLOOKUP(L1840&amp;I1840,Продукция!A:I,9,0))</f>
        <v>рекомендация производителя набора</v>
      </c>
      <c r="AC1840" s="14">
        <v>45737</v>
      </c>
      <c r="AD1840" s="11" t="s">
        <v>2676</v>
      </c>
      <c r="AE1840" s="11" t="s">
        <v>4823</v>
      </c>
      <c r="AF1840" t="str">
        <f>IF(AD1840="","",VLOOKUP(AD1840,'Сотрудники и ссылки'!A:B,2,0))</f>
        <v>Серолог</v>
      </c>
      <c r="AG1840">
        <f>IF(AD1840="","",VLOOKUP(AD1840,'Сотрудники и ссылки'!A:C,3,0))</f>
        <v>20007746</v>
      </c>
      <c r="AH1840" s="11" t="s">
        <v>2676</v>
      </c>
      <c r="AI1840" t="str">
        <f>IF(AH1840="","",VLOOKUP(AH1840,'Сотрудники и ссылки'!A:B,2,0))</f>
        <v>Серолог</v>
      </c>
      <c r="AJ1840">
        <f>IF(AH1840="","",VLOOKUP(AH1840,'Сотрудники и ссылки'!A:C,3,0))</f>
        <v>20007746</v>
      </c>
      <c r="AK1840" s="14">
        <v>45737</v>
      </c>
      <c r="AL1840" s="2">
        <f>IF(AK1840="","",AK1840+VLOOKUP(I1840,'Вид исследования'!B:E,4,0))</f>
        <v>45738</v>
      </c>
      <c r="AM1840" s="2">
        <f>IF(AK1840="","",AK1840+VLOOKUP(I1840,'Вид исследования'!B:F,5,0))</f>
        <v>45738</v>
      </c>
      <c r="AN1840" s="14">
        <v>45737</v>
      </c>
      <c r="AP1840" s="11" t="s">
        <v>189</v>
      </c>
      <c r="AQ1840" t="str">
        <f>IFERROR(IF(L1840="","",VLOOKUP(L1840&amp;I1840,Продукция!A:K,11,0)),"обратитесь к админ справочника")</f>
        <v>согласно рекомендациям производителя теста</v>
      </c>
      <c r="AR1840" s="11" t="s">
        <v>4823</v>
      </c>
      <c r="AS1840" t="str">
        <f>IFERROR(IF(L1840="","",VLOOKUP(L1840&amp;I1840,Продукция!A:J,10,0)),"обратитесь к админ справочника")</f>
        <v>инструкция тест- ситема Биочек СК -123</v>
      </c>
      <c r="AT1840" s="11" t="s">
        <v>4823</v>
      </c>
      <c r="AU1840" s="11" t="s">
        <v>4823</v>
      </c>
      <c r="AV1840" s="11" t="s">
        <v>2676</v>
      </c>
      <c r="AW1840" s="11" t="s">
        <v>4824</v>
      </c>
      <c r="AX1840" s="11" t="s">
        <v>698</v>
      </c>
      <c r="AZ1840" s="11">
        <v>1</v>
      </c>
      <c r="BA1840" s="11">
        <v>1</v>
      </c>
      <c r="BC1840" s="11" t="s">
        <v>4867</v>
      </c>
    </row>
    <row r="1841" spans="1:55" x14ac:dyDescent="0.25">
      <c r="A1841" t="str">
        <f t="shared" si="34"/>
        <v>С/452ART (BioChek) инфекционный альвеолярный ринотрахеит тип А и В уровень антител</v>
      </c>
      <c r="B1841" t="str">
        <f>IF(E1841="","",INDEX(Лаборатории!A:A,MATCH('Производственный контроль'!E1841,Лаборатории!B:B,0)))</f>
        <v xml:space="preserve">КУРИНОЕ ЦАРСТВО АО </v>
      </c>
      <c r="C1841" t="str">
        <f>IF(E1841="","",VLOOKUP(E1841,Лаборатории!B:D,3,0))</f>
        <v>U377_CHL</v>
      </c>
      <c r="D1841" s="12">
        <v>45723</v>
      </c>
      <c r="E1841" s="11" t="s">
        <v>793</v>
      </c>
      <c r="F1841" s="11" t="s">
        <v>544</v>
      </c>
      <c r="G1841" s="11" t="s">
        <v>698</v>
      </c>
      <c r="H1841" s="11" t="s">
        <v>262</v>
      </c>
      <c r="I1841" s="11" t="s">
        <v>3409</v>
      </c>
      <c r="J1841" t="str">
        <f>IF(L1841="","",VLOOKUP(L1841,Продукция!B:D,3,0))</f>
        <v>Биологический_материал</v>
      </c>
      <c r="K1841" t="str">
        <f>IF(L1841="","",VLOOKUP(L1841,Продукция!B:C,2,0))</f>
        <v>Сыворотка крови</v>
      </c>
      <c r="L1841" s="151" t="s">
        <v>302</v>
      </c>
      <c r="M1841">
        <f>IF(L1841="","",VLOOKUP(L1841,Продукция!B:L,11,0))</f>
        <v>0</v>
      </c>
      <c r="N1841" s="11" t="s">
        <v>873</v>
      </c>
      <c r="P1841" s="11" t="s">
        <v>340</v>
      </c>
      <c r="Q1841" s="11" t="s">
        <v>854</v>
      </c>
      <c r="R1841" s="153" t="s">
        <v>4865</v>
      </c>
      <c r="S1841" s="11">
        <v>18</v>
      </c>
      <c r="T1841" s="11" t="s">
        <v>5230</v>
      </c>
      <c r="V1841" s="14">
        <v>45722</v>
      </c>
      <c r="Z1841" s="11" t="s">
        <v>4823</v>
      </c>
      <c r="AA1841" s="15">
        <v>0.40625</v>
      </c>
      <c r="AB1841" t="str">
        <f>IF(L1841="","",VLOOKUP(L1841&amp;I1841,Продукция!A:I,9,0))</f>
        <v>рекомендация производителя набора</v>
      </c>
      <c r="AC1841" s="14">
        <v>45737</v>
      </c>
      <c r="AD1841" s="11" t="s">
        <v>2673</v>
      </c>
      <c r="AE1841" s="11" t="s">
        <v>4823</v>
      </c>
      <c r="AF1841" t="str">
        <f>IF(AD1841="","",VLOOKUP(AD1841,'Сотрудники и ссылки'!A:B,2,0))</f>
        <v>Серолог</v>
      </c>
      <c r="AG1841">
        <f>IF(AD1841="","",VLOOKUP(AD1841,'Сотрудники и ссылки'!A:C,3,0))</f>
        <v>20001771</v>
      </c>
      <c r="AH1841" s="11" t="s">
        <v>2673</v>
      </c>
      <c r="AI1841" t="str">
        <f>IF(AH1841="","",VLOOKUP(AH1841,'Сотрудники и ссылки'!A:B,2,0))</f>
        <v>Серолог</v>
      </c>
      <c r="AJ1841">
        <f>IF(AH1841="","",VLOOKUP(AH1841,'Сотрудники и ссылки'!A:C,3,0))</f>
        <v>20001771</v>
      </c>
      <c r="AK1841" s="14">
        <v>45737</v>
      </c>
      <c r="AL1841" s="2">
        <f>IF(AK1841="","",AK1841+VLOOKUP(I1841,'Вид исследования'!B:E,4,0))</f>
        <v>45738</v>
      </c>
      <c r="AM1841" s="2">
        <f>IF(AK1841="","",AK1841+VLOOKUP(I1841,'Вид исследования'!B:F,5,0))</f>
        <v>45738</v>
      </c>
      <c r="AN1841" s="14">
        <v>45737</v>
      </c>
      <c r="AP1841" s="11" t="s">
        <v>189</v>
      </c>
      <c r="AQ1841" t="str">
        <f>IFERROR(IF(L1841="","",VLOOKUP(L1841&amp;I1841,Продукция!A:K,11,0)),"обратитесь к админ справочника")</f>
        <v>согласно рекомендациям производителя теста</v>
      </c>
      <c r="AR1841" s="11" t="s">
        <v>4823</v>
      </c>
      <c r="AS1841" t="str">
        <f>IFERROR(IF(L1841="","",VLOOKUP(L1841&amp;I1841,Продукция!A:J,10,0)),"обратитесь к админ справочника")</f>
        <v>инструкция тест- ситема Биочек СК-120</v>
      </c>
      <c r="AT1841" s="11" t="s">
        <v>4823</v>
      </c>
      <c r="AU1841" s="11" t="s">
        <v>4823</v>
      </c>
      <c r="AV1841" s="11" t="s">
        <v>2673</v>
      </c>
      <c r="AW1841" s="11" t="s">
        <v>4824</v>
      </c>
      <c r="AX1841" s="11" t="s">
        <v>698</v>
      </c>
      <c r="AZ1841" s="11">
        <v>1</v>
      </c>
      <c r="BA1841" s="11">
        <v>1</v>
      </c>
      <c r="BC1841" s="11" t="s">
        <v>4867</v>
      </c>
    </row>
    <row r="1842" spans="1:55" x14ac:dyDescent="0.25">
      <c r="A1842" t="str">
        <f t="shared" si="34"/>
        <v xml:space="preserve">С/452CAV (BioChek) анемия уровень антител </v>
      </c>
      <c r="B1842" t="str">
        <f>IF(E1842="","",INDEX(Лаборатории!A:A,MATCH('Производственный контроль'!E1842,Лаборатории!B:B,0)))</f>
        <v xml:space="preserve">КУРИНОЕ ЦАРСТВО АО </v>
      </c>
      <c r="C1842" t="str">
        <f>IF(E1842="","",VLOOKUP(E1842,Лаборатории!B:D,3,0))</f>
        <v>U377_CHL</v>
      </c>
      <c r="D1842" s="12">
        <v>45723</v>
      </c>
      <c r="E1842" s="11" t="s">
        <v>793</v>
      </c>
      <c r="F1842" s="11" t="s">
        <v>544</v>
      </c>
      <c r="G1842" s="11" t="s">
        <v>698</v>
      </c>
      <c r="H1842" s="11" t="s">
        <v>262</v>
      </c>
      <c r="I1842" s="11" t="s">
        <v>3412</v>
      </c>
      <c r="J1842" t="str">
        <f>IF(L1842="","",VLOOKUP(L1842,Продукция!B:D,3,0))</f>
        <v>Биологический_материал</v>
      </c>
      <c r="K1842" t="str">
        <f>IF(L1842="","",VLOOKUP(L1842,Продукция!B:C,2,0))</f>
        <v>Сыворотка крови</v>
      </c>
      <c r="L1842" s="151" t="s">
        <v>302</v>
      </c>
      <c r="M1842">
        <f>IF(L1842="","",VLOOKUP(L1842,Продукция!B:L,11,0))</f>
        <v>0</v>
      </c>
      <c r="N1842" s="11" t="s">
        <v>873</v>
      </c>
      <c r="P1842" s="11" t="s">
        <v>340</v>
      </c>
      <c r="Q1842" s="11" t="s">
        <v>854</v>
      </c>
      <c r="R1842" s="153" t="s">
        <v>4865</v>
      </c>
      <c r="S1842" s="11">
        <v>18</v>
      </c>
      <c r="T1842" s="11" t="s">
        <v>5230</v>
      </c>
      <c r="V1842" s="14">
        <v>45722</v>
      </c>
      <c r="Z1842" s="11" t="s">
        <v>4823</v>
      </c>
      <c r="AA1842" s="15">
        <v>0.40625</v>
      </c>
      <c r="AB1842" t="str">
        <f>IF(L1842="","",VLOOKUP(L1842&amp;I1842,Продукция!A:I,9,0))</f>
        <v>рекомендация производителя набора</v>
      </c>
      <c r="AC1842" s="14">
        <v>45737</v>
      </c>
      <c r="AD1842" s="11" t="s">
        <v>2673</v>
      </c>
      <c r="AE1842" s="11" t="s">
        <v>4823</v>
      </c>
      <c r="AF1842" t="str">
        <f>IF(AD1842="","",VLOOKUP(AD1842,'Сотрудники и ссылки'!A:B,2,0))</f>
        <v>Серолог</v>
      </c>
      <c r="AG1842">
        <f>IF(AD1842="","",VLOOKUP(AD1842,'Сотрудники и ссылки'!A:C,3,0))</f>
        <v>20001771</v>
      </c>
      <c r="AH1842" s="11" t="s">
        <v>2673</v>
      </c>
      <c r="AI1842" t="str">
        <f>IF(AH1842="","",VLOOKUP(AH1842,'Сотрудники и ссылки'!A:B,2,0))</f>
        <v>Серолог</v>
      </c>
      <c r="AJ1842">
        <f>IF(AH1842="","",VLOOKUP(AH1842,'Сотрудники и ссылки'!A:C,3,0))</f>
        <v>20001771</v>
      </c>
      <c r="AK1842" s="14">
        <v>45737</v>
      </c>
      <c r="AL1842" s="2">
        <f>IF(AK1842="","",AK1842+VLOOKUP(I1842,'Вид исследования'!B:E,4,0))</f>
        <v>45738</v>
      </c>
      <c r="AM1842" s="2">
        <f>IF(AK1842="","",AK1842+VLOOKUP(I1842,'Вид исследования'!B:F,5,0))</f>
        <v>45738</v>
      </c>
      <c r="AN1842" s="14">
        <v>45737</v>
      </c>
      <c r="AP1842" s="11" t="s">
        <v>189</v>
      </c>
      <c r="AQ1842" t="str">
        <f>IFERROR(IF(L1842="","",VLOOKUP(L1842&amp;I1842,Продукция!A:K,11,0)),"обратитесь к админ справочника")</f>
        <v>согласно рекомендациям производителя теста</v>
      </c>
      <c r="AR1842" s="11" t="s">
        <v>4823</v>
      </c>
      <c r="AS1842" t="str">
        <f>IFERROR(IF(L1842="","",VLOOKUP(L1842&amp;I1842,Продукция!A:J,10,0)),"обратитесь к админ справочника")</f>
        <v>инструкция тест- ситема Биочек СК -126</v>
      </c>
      <c r="AT1842" s="11" t="s">
        <v>4823</v>
      </c>
      <c r="AU1842" s="11" t="s">
        <v>4823</v>
      </c>
      <c r="AV1842" s="11" t="s">
        <v>2673</v>
      </c>
      <c r="AW1842" s="11" t="s">
        <v>4824</v>
      </c>
      <c r="AX1842" s="11" t="s">
        <v>698</v>
      </c>
      <c r="AZ1842" s="11">
        <v>1</v>
      </c>
      <c r="BA1842" s="11">
        <v>1</v>
      </c>
      <c r="BC1842" s="11" t="s">
        <v>4867</v>
      </c>
    </row>
    <row r="1843" spans="1:55" x14ac:dyDescent="0.25">
      <c r="A1843" t="str">
        <f t="shared" si="34"/>
        <v>С/452FADV (BioChek) аденовирус уровень антител</v>
      </c>
      <c r="B1843" t="str">
        <f>IF(E1843="","",INDEX(Лаборатории!A:A,MATCH('Производственный контроль'!E1843,Лаборатории!B:B,0)))</f>
        <v xml:space="preserve">КУРИНОЕ ЦАРСТВО АО </v>
      </c>
      <c r="C1843" t="str">
        <f>IF(E1843="","",VLOOKUP(E1843,Лаборатории!B:D,3,0))</f>
        <v>U377_CHL</v>
      </c>
      <c r="D1843" s="12">
        <v>45723</v>
      </c>
      <c r="E1843" s="11" t="s">
        <v>793</v>
      </c>
      <c r="F1843" s="11" t="s">
        <v>544</v>
      </c>
      <c r="G1843" s="11" t="s">
        <v>698</v>
      </c>
      <c r="H1843" s="11" t="s">
        <v>262</v>
      </c>
      <c r="I1843" s="11" t="s">
        <v>3414</v>
      </c>
      <c r="J1843" t="str">
        <f>IF(L1843="","",VLOOKUP(L1843,Продукция!B:D,3,0))</f>
        <v>Биологический_материал</v>
      </c>
      <c r="K1843" t="str">
        <f>IF(L1843="","",VLOOKUP(L1843,Продукция!B:C,2,0))</f>
        <v>Сыворотка крови</v>
      </c>
      <c r="L1843" s="151" t="s">
        <v>302</v>
      </c>
      <c r="M1843">
        <f>IF(L1843="","",VLOOKUP(L1843,Продукция!B:L,11,0))</f>
        <v>0</v>
      </c>
      <c r="N1843" s="11" t="s">
        <v>873</v>
      </c>
      <c r="P1843" s="11" t="s">
        <v>340</v>
      </c>
      <c r="Q1843" s="11" t="s">
        <v>854</v>
      </c>
      <c r="R1843" s="153" t="s">
        <v>4865</v>
      </c>
      <c r="S1843" s="11">
        <v>18</v>
      </c>
      <c r="T1843" s="11" t="s">
        <v>5230</v>
      </c>
      <c r="V1843" s="14">
        <v>45722</v>
      </c>
      <c r="Z1843" s="11" t="s">
        <v>4823</v>
      </c>
      <c r="AA1843" s="15">
        <v>0.40625</v>
      </c>
      <c r="AB1843" t="str">
        <f>IF(L1843="","",VLOOKUP(L1843&amp;I1843,Продукция!A:I,9,0))</f>
        <v>рекомендация производителя набора</v>
      </c>
      <c r="AC1843" s="14">
        <v>45737</v>
      </c>
      <c r="AD1843" s="11" t="s">
        <v>2673</v>
      </c>
      <c r="AE1843" s="11" t="s">
        <v>4823</v>
      </c>
      <c r="AF1843" t="str">
        <f>IF(AD1843="","",VLOOKUP(AD1843,'Сотрудники и ссылки'!A:B,2,0))</f>
        <v>Серолог</v>
      </c>
      <c r="AG1843">
        <f>IF(AD1843="","",VLOOKUP(AD1843,'Сотрудники и ссылки'!A:C,3,0))</f>
        <v>20001771</v>
      </c>
      <c r="AH1843" s="11" t="s">
        <v>2673</v>
      </c>
      <c r="AI1843" t="str">
        <f>IF(AH1843="","",VLOOKUP(AH1843,'Сотрудники и ссылки'!A:B,2,0))</f>
        <v>Серолог</v>
      </c>
      <c r="AJ1843">
        <f>IF(AH1843="","",VLOOKUP(AH1843,'Сотрудники и ссылки'!A:C,3,0))</f>
        <v>20001771</v>
      </c>
      <c r="AK1843" s="14">
        <v>45737</v>
      </c>
      <c r="AL1843" s="2">
        <f>IF(AK1843="","",AK1843+VLOOKUP(I1843,'Вид исследования'!B:E,4,0))</f>
        <v>45738</v>
      </c>
      <c r="AM1843" s="2">
        <f>IF(AK1843="","",AK1843+VLOOKUP(I1843,'Вид исследования'!B:F,5,0))</f>
        <v>45738</v>
      </c>
      <c r="AN1843" s="14">
        <v>45737</v>
      </c>
      <c r="AP1843" s="11" t="s">
        <v>189</v>
      </c>
      <c r="AQ1843" t="str">
        <f>IFERROR(IF(L1843="","",VLOOKUP(L1843&amp;I1843,Продукция!A:K,11,0)),"обратитесь к админ справочника")</f>
        <v>согласно рекомендациям производителя теста</v>
      </c>
      <c r="AR1843" s="11" t="s">
        <v>4823</v>
      </c>
      <c r="AS1843" t="str">
        <f>IFERROR(IF(L1843="","",VLOOKUP(L1843&amp;I1843,Продукция!A:J,10,0)),"обратитесь к админ справочника")</f>
        <v>инструкция тест- ситема Биочек СК -132</v>
      </c>
      <c r="AT1843" s="11" t="s">
        <v>4823</v>
      </c>
      <c r="AU1843" s="11" t="s">
        <v>4823</v>
      </c>
      <c r="AV1843" s="11" t="s">
        <v>2673</v>
      </c>
      <c r="AW1843" s="11" t="s">
        <v>4824</v>
      </c>
      <c r="AX1843" s="11" t="s">
        <v>698</v>
      </c>
      <c r="AZ1843" s="11">
        <v>1</v>
      </c>
      <c r="BA1843" s="11">
        <v>1</v>
      </c>
      <c r="BC1843" s="11" t="s">
        <v>4867</v>
      </c>
    </row>
    <row r="1844" spans="1:55" x14ac:dyDescent="0.25">
      <c r="A1844" t="str">
        <f t="shared" si="34"/>
        <v>С/452MS (BioChek) микоплазма синовия уровень антител</v>
      </c>
      <c r="B1844" t="str">
        <f>IF(E1844="","",INDEX(Лаборатории!A:A,MATCH('Производственный контроль'!E1844,Лаборатории!B:B,0)))</f>
        <v xml:space="preserve">КУРИНОЕ ЦАРСТВО АО </v>
      </c>
      <c r="C1844" t="str">
        <f>IF(E1844="","",VLOOKUP(E1844,Лаборатории!B:D,3,0))</f>
        <v>U377_CHL</v>
      </c>
      <c r="D1844" s="12">
        <v>45723</v>
      </c>
      <c r="E1844" s="11" t="s">
        <v>793</v>
      </c>
      <c r="F1844" s="11" t="s">
        <v>544</v>
      </c>
      <c r="G1844" s="11" t="s">
        <v>698</v>
      </c>
      <c r="H1844" s="11" t="s">
        <v>262</v>
      </c>
      <c r="I1844" s="11" t="s">
        <v>3423</v>
      </c>
      <c r="J1844" t="str">
        <f>IF(L1844="","",VLOOKUP(L1844,Продукция!B:D,3,0))</f>
        <v>Биологический_материал</v>
      </c>
      <c r="K1844" t="str">
        <f>IF(L1844="","",VLOOKUP(L1844,Продукция!B:C,2,0))</f>
        <v>Сыворотка крови</v>
      </c>
      <c r="L1844" s="151" t="s">
        <v>302</v>
      </c>
      <c r="M1844">
        <f>IF(L1844="","",VLOOKUP(L1844,Продукция!B:L,11,0))</f>
        <v>0</v>
      </c>
      <c r="N1844" s="11" t="s">
        <v>873</v>
      </c>
      <c r="P1844" s="11" t="s">
        <v>340</v>
      </c>
      <c r="Q1844" s="11" t="s">
        <v>854</v>
      </c>
      <c r="R1844" s="153" t="s">
        <v>4865</v>
      </c>
      <c r="S1844" s="11">
        <v>18</v>
      </c>
      <c r="T1844" s="11" t="s">
        <v>5230</v>
      </c>
      <c r="V1844" s="14">
        <v>45722</v>
      </c>
      <c r="Z1844" s="11" t="s">
        <v>4823</v>
      </c>
      <c r="AA1844" s="15">
        <v>0.40625</v>
      </c>
      <c r="AB1844" t="str">
        <f>IF(L1844="","",VLOOKUP(L1844&amp;I1844,Продукция!A:I,9,0))</f>
        <v>рекомендация производителя набора</v>
      </c>
      <c r="AC1844" s="14">
        <v>45737</v>
      </c>
      <c r="AD1844" s="11" t="s">
        <v>2673</v>
      </c>
      <c r="AE1844" s="11" t="s">
        <v>4823</v>
      </c>
      <c r="AF1844" t="str">
        <f>IF(AD1844="","",VLOOKUP(AD1844,'Сотрудники и ссылки'!A:B,2,0))</f>
        <v>Серолог</v>
      </c>
      <c r="AG1844">
        <f>IF(AD1844="","",VLOOKUP(AD1844,'Сотрудники и ссылки'!A:C,3,0))</f>
        <v>20001771</v>
      </c>
      <c r="AH1844" s="11" t="s">
        <v>2673</v>
      </c>
      <c r="AI1844" t="str">
        <f>IF(AH1844="","",VLOOKUP(AH1844,'Сотрудники и ссылки'!A:B,2,0))</f>
        <v>Серолог</v>
      </c>
      <c r="AJ1844">
        <f>IF(AH1844="","",VLOOKUP(AH1844,'Сотрудники и ссылки'!A:C,3,0))</f>
        <v>20001771</v>
      </c>
      <c r="AK1844" s="14">
        <v>45737</v>
      </c>
      <c r="AL1844" s="2">
        <f>IF(AK1844="","",AK1844+VLOOKUP(I1844,'Вид исследования'!B:E,4,0))</f>
        <v>45738</v>
      </c>
      <c r="AM1844" s="2">
        <f>IF(AK1844="","",AK1844+VLOOKUP(I1844,'Вид исследования'!B:F,5,0))</f>
        <v>45738</v>
      </c>
      <c r="AN1844" s="14">
        <v>45737</v>
      </c>
      <c r="AP1844" s="11" t="s">
        <v>189</v>
      </c>
      <c r="AQ1844" t="str">
        <f>IFERROR(IF(L1844="","",VLOOKUP(L1844&amp;I1844,Продукция!A:K,11,0)),"обратитесь к админ справочника")</f>
        <v>согласно рекомендациям производителя теста</v>
      </c>
      <c r="AR1844" s="11" t="s">
        <v>4823</v>
      </c>
      <c r="AS1844" t="str">
        <f>IFERROR(IF(L1844="","",VLOOKUP(L1844&amp;I1844,Продукция!A:J,10,0)),"обратитесь к админ справочника")</f>
        <v>инструкция тест- ситема Биочек СК -115</v>
      </c>
      <c r="AT1844" s="11" t="s">
        <v>4823</v>
      </c>
      <c r="AU1844" s="11" t="s">
        <v>4823</v>
      </c>
      <c r="AV1844" s="11" t="s">
        <v>2673</v>
      </c>
      <c r="AW1844" s="11" t="s">
        <v>4824</v>
      </c>
      <c r="AX1844" s="11" t="s">
        <v>698</v>
      </c>
      <c r="AZ1844" s="11">
        <v>1</v>
      </c>
      <c r="BA1844" s="11">
        <v>1</v>
      </c>
      <c r="BC1844" s="11" t="s">
        <v>4867</v>
      </c>
    </row>
    <row r="1845" spans="1:55" x14ac:dyDescent="0.25">
      <c r="A1845" t="str">
        <f t="shared" si="34"/>
        <v>С/452MG (BioChek) микоплазма галлисептикум уровень антител</v>
      </c>
      <c r="B1845" t="str">
        <f>IF(E1845="","",INDEX(Лаборатории!A:A,MATCH('Производственный контроль'!E1845,Лаборатории!B:B,0)))</f>
        <v xml:space="preserve">КУРИНОЕ ЦАРСТВО АО </v>
      </c>
      <c r="C1845" t="str">
        <f>IF(E1845="","",VLOOKUP(E1845,Лаборатории!B:D,3,0))</f>
        <v>U377_CHL</v>
      </c>
      <c r="D1845" s="12">
        <v>45723</v>
      </c>
      <c r="E1845" s="11" t="s">
        <v>793</v>
      </c>
      <c r="F1845" s="11" t="s">
        <v>544</v>
      </c>
      <c r="G1845" s="11" t="s">
        <v>698</v>
      </c>
      <c r="H1845" s="11" t="s">
        <v>262</v>
      </c>
      <c r="I1845" s="11" t="s">
        <v>3422</v>
      </c>
      <c r="J1845" t="str">
        <f>IF(L1845="","",VLOOKUP(L1845,Продукция!B:D,3,0))</f>
        <v>Биологический_материал</v>
      </c>
      <c r="K1845" t="str">
        <f>IF(L1845="","",VLOOKUP(L1845,Продукция!B:C,2,0))</f>
        <v>Сыворотка крови</v>
      </c>
      <c r="L1845" s="151" t="s">
        <v>302</v>
      </c>
      <c r="M1845">
        <f>IF(L1845="","",VLOOKUP(L1845,Продукция!B:L,11,0))</f>
        <v>0</v>
      </c>
      <c r="N1845" s="11" t="s">
        <v>873</v>
      </c>
      <c r="P1845" s="11" t="s">
        <v>340</v>
      </c>
      <c r="Q1845" s="11" t="s">
        <v>854</v>
      </c>
      <c r="R1845" s="153" t="s">
        <v>4865</v>
      </c>
      <c r="S1845" s="11">
        <v>18</v>
      </c>
      <c r="T1845" s="11" t="s">
        <v>5230</v>
      </c>
      <c r="V1845" s="14">
        <v>45722</v>
      </c>
      <c r="Z1845" s="11" t="s">
        <v>4823</v>
      </c>
      <c r="AA1845" s="15">
        <v>0.40625</v>
      </c>
      <c r="AB1845" t="str">
        <f>IF(L1845="","",VLOOKUP(L1845&amp;I1845,Продукция!A:I,9,0))</f>
        <v>рекомендация производителя набора</v>
      </c>
      <c r="AC1845" s="14">
        <v>45737</v>
      </c>
      <c r="AD1845" s="11" t="s">
        <v>2673</v>
      </c>
      <c r="AE1845" s="11" t="s">
        <v>4823</v>
      </c>
      <c r="AF1845" t="str">
        <f>IF(AD1845="","",VLOOKUP(AD1845,'Сотрудники и ссылки'!A:B,2,0))</f>
        <v>Серолог</v>
      </c>
      <c r="AG1845">
        <f>IF(AD1845="","",VLOOKUP(AD1845,'Сотрудники и ссылки'!A:C,3,0))</f>
        <v>20001771</v>
      </c>
      <c r="AH1845" s="11" t="s">
        <v>2673</v>
      </c>
      <c r="AI1845" t="str">
        <f>IF(AH1845="","",VLOOKUP(AH1845,'Сотрудники и ссылки'!A:B,2,0))</f>
        <v>Серолог</v>
      </c>
      <c r="AJ1845">
        <f>IF(AH1845="","",VLOOKUP(AH1845,'Сотрудники и ссылки'!A:C,3,0))</f>
        <v>20001771</v>
      </c>
      <c r="AK1845" s="14">
        <v>45737</v>
      </c>
      <c r="AL1845" s="2">
        <f>IF(AK1845="","",AK1845+VLOOKUP(I1845,'Вид исследования'!B:E,4,0))</f>
        <v>45738</v>
      </c>
      <c r="AM1845" s="2">
        <f>IF(AK1845="","",AK1845+VLOOKUP(I1845,'Вид исследования'!B:F,5,0))</f>
        <v>45738</v>
      </c>
      <c r="AN1845" s="14">
        <v>45737</v>
      </c>
      <c r="AP1845" s="11" t="s">
        <v>189</v>
      </c>
      <c r="AQ1845" t="str">
        <f>IFERROR(IF(L1845="","",VLOOKUP(L1845&amp;I1845,Продукция!A:K,11,0)),"обратитесь к админ справочника")</f>
        <v>согласно рекомендациям производителя теста</v>
      </c>
      <c r="AR1845" s="11" t="s">
        <v>4823</v>
      </c>
      <c r="AS1845" t="str">
        <f>IFERROR(IF(L1845="","",VLOOKUP(L1845&amp;I1845,Продукция!A:J,10,0)),"обратитесь к админ справочника")</f>
        <v>инструкция тест- ситема Биочек СК -114</v>
      </c>
      <c r="AT1845" s="11" t="s">
        <v>4823</v>
      </c>
      <c r="AU1845" s="11" t="s">
        <v>4823</v>
      </c>
      <c r="AV1845" s="11" t="s">
        <v>2673</v>
      </c>
      <c r="AW1845" s="11" t="s">
        <v>4824</v>
      </c>
      <c r="AX1845" s="11" t="s">
        <v>698</v>
      </c>
      <c r="AZ1845" s="11">
        <v>1</v>
      </c>
      <c r="BA1845" s="11">
        <v>1</v>
      </c>
      <c r="BC1845" s="11" t="s">
        <v>4867</v>
      </c>
    </row>
    <row r="1846" spans="1:55" x14ac:dyDescent="0.25">
      <c r="A1846" t="str">
        <f t="shared" si="34"/>
        <v>С/451IBV (BioChek) инфекционный бронхит уровень антител</v>
      </c>
      <c r="B1846" t="str">
        <f>IF(E1846="","",INDEX(Лаборатории!A:A,MATCH('Производственный контроль'!E1846,Лаборатории!B:B,0)))</f>
        <v xml:space="preserve">КУРИНОЕ ЦАРСТВО АО </v>
      </c>
      <c r="C1846" t="str">
        <f>IF(E1846="","",VLOOKUP(E1846,Лаборатории!B:D,3,0))</f>
        <v>U377_CHL</v>
      </c>
      <c r="D1846" s="12">
        <v>45723</v>
      </c>
      <c r="E1846" s="11" t="s">
        <v>793</v>
      </c>
      <c r="F1846" s="11" t="s">
        <v>544</v>
      </c>
      <c r="G1846" s="11" t="s">
        <v>561</v>
      </c>
      <c r="H1846" s="11" t="s">
        <v>262</v>
      </c>
      <c r="I1846" s="11" t="s">
        <v>3416</v>
      </c>
      <c r="J1846" t="str">
        <f>IF(L1846="","",VLOOKUP(L1846,Продукция!B:D,3,0))</f>
        <v>Биологический_материал</v>
      </c>
      <c r="K1846" t="str">
        <f>IF(L1846="","",VLOOKUP(L1846,Продукция!B:C,2,0))</f>
        <v>Сыворотка крови</v>
      </c>
      <c r="L1846" s="151" t="s">
        <v>302</v>
      </c>
      <c r="M1846">
        <f>IF(L1846="","",VLOOKUP(L1846,Продукция!B:L,11,0))</f>
        <v>0</v>
      </c>
      <c r="N1846" s="11" t="s">
        <v>873</v>
      </c>
      <c r="P1846" s="11" t="s">
        <v>340</v>
      </c>
      <c r="Q1846" s="11" t="s">
        <v>854</v>
      </c>
      <c r="R1846" s="153" t="s">
        <v>4959</v>
      </c>
      <c r="S1846" s="11">
        <v>18</v>
      </c>
      <c r="T1846" s="11" t="s">
        <v>5228</v>
      </c>
      <c r="V1846" s="14">
        <v>45721</v>
      </c>
      <c r="Z1846" s="11" t="s">
        <v>4823</v>
      </c>
      <c r="AA1846" s="15">
        <v>0.40625</v>
      </c>
      <c r="AB1846" t="str">
        <f>IF(L1846="","",VLOOKUP(L1846&amp;I1846,Продукция!A:I,9,0))</f>
        <v>рекомендация производителя набора</v>
      </c>
      <c r="AC1846" s="14">
        <v>45737</v>
      </c>
      <c r="AD1846" s="11" t="s">
        <v>2676</v>
      </c>
      <c r="AE1846" s="11" t="s">
        <v>4823</v>
      </c>
      <c r="AF1846" t="str">
        <f>IF(AD1846="","",VLOOKUP(AD1846,'Сотрудники и ссылки'!A:B,2,0))</f>
        <v>Серолог</v>
      </c>
      <c r="AG1846">
        <f>IF(AD1846="","",VLOOKUP(AD1846,'Сотрудники и ссылки'!A:C,3,0))</f>
        <v>20007746</v>
      </c>
      <c r="AH1846" s="11" t="s">
        <v>2676</v>
      </c>
      <c r="AI1846" t="str">
        <f>IF(AH1846="","",VLOOKUP(AH1846,'Сотрудники и ссылки'!A:B,2,0))</f>
        <v>Серолог</v>
      </c>
      <c r="AJ1846">
        <f>IF(AH1846="","",VLOOKUP(AH1846,'Сотрудники и ссылки'!A:C,3,0))</f>
        <v>20007746</v>
      </c>
      <c r="AK1846" s="14">
        <v>45737</v>
      </c>
      <c r="AL1846" s="2">
        <f>IF(AK1846="","",AK1846+VLOOKUP(I1846,'Вид исследования'!B:E,4,0))</f>
        <v>45738</v>
      </c>
      <c r="AM1846" s="2">
        <f>IF(AK1846="","",AK1846+VLOOKUP(I1846,'Вид исследования'!B:F,5,0))</f>
        <v>45738</v>
      </c>
      <c r="AN1846" s="14">
        <v>45737</v>
      </c>
      <c r="AP1846" s="11" t="s">
        <v>189</v>
      </c>
      <c r="AQ1846" t="str">
        <f>IFERROR(IF(L1846="","",VLOOKUP(L1846&amp;I1846,Продукция!A:K,11,0)),"обратитесь к админ справочника")</f>
        <v>согласно рекомендациям производителя теста</v>
      </c>
      <c r="AR1846" s="11" t="s">
        <v>4823</v>
      </c>
      <c r="AS1846" t="str">
        <f>IFERROR(IF(L1846="","",VLOOKUP(L1846&amp;I1846,Продукция!A:J,10,0)),"обратитесь к админ справочника")</f>
        <v>инструкция тест- ситема Биочек СК-119</v>
      </c>
      <c r="AT1846" s="11" t="s">
        <v>4823</v>
      </c>
      <c r="AU1846" s="11" t="s">
        <v>4823</v>
      </c>
      <c r="AV1846" s="11" t="s">
        <v>2676</v>
      </c>
      <c r="AW1846" s="11" t="s">
        <v>4824</v>
      </c>
      <c r="AX1846" s="11" t="s">
        <v>561</v>
      </c>
      <c r="AY1846" s="11" t="s">
        <v>1081</v>
      </c>
      <c r="AZ1846" s="11">
        <v>155</v>
      </c>
      <c r="BA1846" s="11">
        <v>1</v>
      </c>
      <c r="BC1846" s="11" t="s">
        <v>4825</v>
      </c>
    </row>
    <row r="1847" spans="1:55" x14ac:dyDescent="0.25">
      <c r="A1847" t="str">
        <f t="shared" si="34"/>
        <v>С/451IBD (BioChek) болезнь Гамборо уровень антител</v>
      </c>
      <c r="B1847" t="str">
        <f>IF(E1847="","",INDEX(Лаборатории!A:A,MATCH('Производственный контроль'!E1847,Лаборатории!B:B,0)))</f>
        <v xml:space="preserve">КУРИНОЕ ЦАРСТВО АО </v>
      </c>
      <c r="C1847" t="str">
        <f>IF(E1847="","",VLOOKUP(E1847,Лаборатории!B:D,3,0))</f>
        <v>U377_CHL</v>
      </c>
      <c r="D1847" s="12">
        <v>45723</v>
      </c>
      <c r="E1847" s="11" t="s">
        <v>793</v>
      </c>
      <c r="F1847" s="11" t="s">
        <v>544</v>
      </c>
      <c r="G1847" s="11" t="s">
        <v>561</v>
      </c>
      <c r="H1847" s="11" t="s">
        <v>262</v>
      </c>
      <c r="I1847" s="11" t="s">
        <v>3415</v>
      </c>
      <c r="J1847" t="str">
        <f>IF(L1847="","",VLOOKUP(L1847,Продукция!B:D,3,0))</f>
        <v>Биологический_материал</v>
      </c>
      <c r="K1847" t="str">
        <f>IF(L1847="","",VLOOKUP(L1847,Продукция!B:C,2,0))</f>
        <v>Сыворотка крови</v>
      </c>
      <c r="L1847" s="151" t="s">
        <v>302</v>
      </c>
      <c r="M1847">
        <f>IF(L1847="","",VLOOKUP(L1847,Продукция!B:L,11,0))</f>
        <v>0</v>
      </c>
      <c r="N1847" s="11" t="s">
        <v>873</v>
      </c>
      <c r="P1847" s="11" t="s">
        <v>340</v>
      </c>
      <c r="Q1847" s="11" t="s">
        <v>854</v>
      </c>
      <c r="R1847" s="153" t="s">
        <v>4959</v>
      </c>
      <c r="S1847" s="11">
        <v>18</v>
      </c>
      <c r="T1847" s="11" t="s">
        <v>5228</v>
      </c>
      <c r="V1847" s="14">
        <v>45721</v>
      </c>
      <c r="Z1847" s="11" t="s">
        <v>4823</v>
      </c>
      <c r="AA1847" s="15">
        <v>0.40625</v>
      </c>
      <c r="AB1847" t="str">
        <f>IF(L1847="","",VLOOKUP(L1847&amp;I1847,Продукция!A:I,9,0))</f>
        <v>рекомендация производителя набора</v>
      </c>
      <c r="AC1847" s="14">
        <v>45737</v>
      </c>
      <c r="AD1847" s="11" t="s">
        <v>2676</v>
      </c>
      <c r="AE1847" s="11" t="s">
        <v>4823</v>
      </c>
      <c r="AF1847" t="str">
        <f>IF(AD1847="","",VLOOKUP(AD1847,'Сотрудники и ссылки'!A:B,2,0))</f>
        <v>Серолог</v>
      </c>
      <c r="AG1847">
        <f>IF(AD1847="","",VLOOKUP(AD1847,'Сотрудники и ссылки'!A:C,3,0))</f>
        <v>20007746</v>
      </c>
      <c r="AH1847" s="11" t="s">
        <v>2676</v>
      </c>
      <c r="AI1847" t="str">
        <f>IF(AH1847="","",VLOOKUP(AH1847,'Сотрудники и ссылки'!A:B,2,0))</f>
        <v>Серолог</v>
      </c>
      <c r="AJ1847">
        <f>IF(AH1847="","",VLOOKUP(AH1847,'Сотрудники и ссылки'!A:C,3,0))</f>
        <v>20007746</v>
      </c>
      <c r="AK1847" s="14">
        <v>45737</v>
      </c>
      <c r="AL1847" s="2">
        <f>IF(AK1847="","",AK1847+VLOOKUP(I1847,'Вид исследования'!B:E,4,0))</f>
        <v>45738</v>
      </c>
      <c r="AM1847" s="2">
        <f>IF(AK1847="","",AK1847+VLOOKUP(I1847,'Вид исследования'!B:F,5,0))</f>
        <v>45738</v>
      </c>
      <c r="AN1847" s="14">
        <v>45737</v>
      </c>
      <c r="AP1847" s="11" t="s">
        <v>189</v>
      </c>
      <c r="AQ1847" t="str">
        <f>IFERROR(IF(L1847="","",VLOOKUP(L1847&amp;I1847,Продукция!A:K,11,0)),"обратитесь к админ справочника")</f>
        <v>согласно рекомендациям производителя теста</v>
      </c>
      <c r="AR1847" s="11" t="s">
        <v>4823</v>
      </c>
      <c r="AS1847" t="str">
        <f>IFERROR(IF(L1847="","",VLOOKUP(L1847&amp;I1847,Продукция!A:J,10,0)),"обратитесь к админ справочника")</f>
        <v>инструкция тест- ситема Биочек СК-113</v>
      </c>
      <c r="AT1847" s="11" t="s">
        <v>4823</v>
      </c>
      <c r="AU1847" s="11" t="s">
        <v>4823</v>
      </c>
      <c r="AV1847" s="11" t="s">
        <v>2676</v>
      </c>
      <c r="AW1847" s="11" t="s">
        <v>4824</v>
      </c>
      <c r="AX1847" s="11" t="s">
        <v>561</v>
      </c>
      <c r="AY1847" s="11" t="s">
        <v>1081</v>
      </c>
      <c r="AZ1847" s="11">
        <v>155</v>
      </c>
      <c r="BA1847" s="11">
        <v>1</v>
      </c>
      <c r="BC1847" s="11" t="s">
        <v>4825</v>
      </c>
    </row>
    <row r="1848" spans="1:55" x14ac:dyDescent="0.25">
      <c r="A1848" t="str">
        <f t="shared" si="34"/>
        <v>С/451REO (BioChek) реовирус уровень антител</v>
      </c>
      <c r="B1848" t="str">
        <f>IF(E1848="","",INDEX(Лаборатории!A:A,MATCH('Производственный контроль'!E1848,Лаборатории!B:B,0)))</f>
        <v xml:space="preserve">КУРИНОЕ ЦАРСТВО АО </v>
      </c>
      <c r="C1848" t="str">
        <f>IF(E1848="","",VLOOKUP(E1848,Лаборатории!B:D,3,0))</f>
        <v>U377_CHL</v>
      </c>
      <c r="D1848" s="12">
        <v>45723</v>
      </c>
      <c r="E1848" s="11" t="s">
        <v>793</v>
      </c>
      <c r="F1848" s="11" t="s">
        <v>544</v>
      </c>
      <c r="G1848" s="11" t="s">
        <v>561</v>
      </c>
      <c r="H1848" s="11" t="s">
        <v>262</v>
      </c>
      <c r="I1848" s="11" t="s">
        <v>3426</v>
      </c>
      <c r="J1848" t="str">
        <f>IF(L1848="","",VLOOKUP(L1848,Продукция!B:D,3,0))</f>
        <v>Биологический_материал</v>
      </c>
      <c r="K1848" t="str">
        <f>IF(L1848="","",VLOOKUP(L1848,Продукция!B:C,2,0))</f>
        <v>Сыворотка крови</v>
      </c>
      <c r="L1848" s="151" t="s">
        <v>302</v>
      </c>
      <c r="M1848">
        <f>IF(L1848="","",VLOOKUP(L1848,Продукция!B:L,11,0))</f>
        <v>0</v>
      </c>
      <c r="N1848" s="11" t="s">
        <v>873</v>
      </c>
      <c r="P1848" s="11" t="s">
        <v>340</v>
      </c>
      <c r="Q1848" s="11" t="s">
        <v>854</v>
      </c>
      <c r="R1848" s="153" t="s">
        <v>4959</v>
      </c>
      <c r="S1848" s="11">
        <v>18</v>
      </c>
      <c r="T1848" s="11" t="s">
        <v>5228</v>
      </c>
      <c r="V1848" s="14">
        <v>45721</v>
      </c>
      <c r="Z1848" s="11" t="s">
        <v>4823</v>
      </c>
      <c r="AA1848" s="15">
        <v>0.40625</v>
      </c>
      <c r="AB1848" t="str">
        <f>IF(L1848="","",VLOOKUP(L1848&amp;I1848,Продукция!A:I,9,0))</f>
        <v>рекомендация производителя набора</v>
      </c>
      <c r="AC1848" s="14">
        <v>45737</v>
      </c>
      <c r="AD1848" s="11" t="s">
        <v>2676</v>
      </c>
      <c r="AE1848" s="11" t="s">
        <v>4823</v>
      </c>
      <c r="AF1848" t="str">
        <f>IF(AD1848="","",VLOOKUP(AD1848,'Сотрудники и ссылки'!A:B,2,0))</f>
        <v>Серолог</v>
      </c>
      <c r="AG1848">
        <f>IF(AD1848="","",VLOOKUP(AD1848,'Сотрудники и ссылки'!A:C,3,0))</f>
        <v>20007746</v>
      </c>
      <c r="AH1848" s="11" t="s">
        <v>2676</v>
      </c>
      <c r="AI1848" t="str">
        <f>IF(AH1848="","",VLOOKUP(AH1848,'Сотрудники и ссылки'!A:B,2,0))</f>
        <v>Серолог</v>
      </c>
      <c r="AJ1848">
        <f>IF(AH1848="","",VLOOKUP(AH1848,'Сотрудники и ссылки'!A:C,3,0))</f>
        <v>20007746</v>
      </c>
      <c r="AK1848" s="14">
        <v>45737</v>
      </c>
      <c r="AL1848" s="2">
        <f>IF(AK1848="","",AK1848+VLOOKUP(I1848,'Вид исследования'!B:E,4,0))</f>
        <v>45738</v>
      </c>
      <c r="AM1848" s="2">
        <f>IF(AK1848="","",AK1848+VLOOKUP(I1848,'Вид исследования'!B:F,5,0))</f>
        <v>45738</v>
      </c>
      <c r="AN1848" s="14">
        <v>45737</v>
      </c>
      <c r="AP1848" s="11" t="s">
        <v>189</v>
      </c>
      <c r="AQ1848" t="str">
        <f>IFERROR(IF(L1848="","",VLOOKUP(L1848&amp;I1848,Продукция!A:K,11,0)),"обратитесь к админ справочника")</f>
        <v>согласно рекомендациям производителя теста</v>
      </c>
      <c r="AR1848" s="11" t="s">
        <v>4823</v>
      </c>
      <c r="AS1848" t="str">
        <f>IFERROR(IF(L1848="","",VLOOKUP(L1848&amp;I1848,Продукция!A:J,10,0)),"обратитесь к админ справочника")</f>
        <v>инструкция тест- ситема Биочек СК -110</v>
      </c>
      <c r="AT1848" s="11" t="s">
        <v>4823</v>
      </c>
      <c r="AU1848" s="11" t="s">
        <v>4823</v>
      </c>
      <c r="AV1848" s="11" t="s">
        <v>2676</v>
      </c>
      <c r="AW1848" s="11" t="s">
        <v>4824</v>
      </c>
      <c r="AX1848" s="11" t="s">
        <v>561</v>
      </c>
      <c r="AY1848" s="11" t="s">
        <v>1081</v>
      </c>
      <c r="AZ1848" s="11">
        <v>155</v>
      </c>
      <c r="BA1848" s="11">
        <v>1</v>
      </c>
      <c r="BC1848" s="11" t="s">
        <v>4825</v>
      </c>
    </row>
    <row r="1849" spans="1:55" x14ac:dyDescent="0.25">
      <c r="A1849" t="str">
        <f t="shared" si="34"/>
        <v>С/451AE (BioChek) энцефаломиелит уровень антител</v>
      </c>
      <c r="B1849" t="str">
        <f>IF(E1849="","",INDEX(Лаборатории!A:A,MATCH('Производственный контроль'!E1849,Лаборатории!B:B,0)))</f>
        <v xml:space="preserve">КУРИНОЕ ЦАРСТВО АО </v>
      </c>
      <c r="C1849" t="str">
        <f>IF(E1849="","",VLOOKUP(E1849,Лаборатории!B:D,3,0))</f>
        <v>U377_CHL</v>
      </c>
      <c r="D1849" s="12">
        <v>45723</v>
      </c>
      <c r="E1849" s="11" t="s">
        <v>793</v>
      </c>
      <c r="F1849" s="11" t="s">
        <v>544</v>
      </c>
      <c r="G1849" s="11" t="s">
        <v>561</v>
      </c>
      <c r="H1849" s="11" t="s">
        <v>262</v>
      </c>
      <c r="I1849" s="11" t="s">
        <v>3405</v>
      </c>
      <c r="J1849" t="str">
        <f>IF(L1849="","",VLOOKUP(L1849,Продукция!B:D,3,0))</f>
        <v>Биологический_материал</v>
      </c>
      <c r="K1849" t="str">
        <f>IF(L1849="","",VLOOKUP(L1849,Продукция!B:C,2,0))</f>
        <v>Сыворотка крови</v>
      </c>
      <c r="L1849" s="151" t="s">
        <v>302</v>
      </c>
      <c r="M1849">
        <f>IF(L1849="","",VLOOKUP(L1849,Продукция!B:L,11,0))</f>
        <v>0</v>
      </c>
      <c r="N1849" s="11" t="s">
        <v>873</v>
      </c>
      <c r="P1849" s="11" t="s">
        <v>340</v>
      </c>
      <c r="Q1849" s="11" t="s">
        <v>854</v>
      </c>
      <c r="R1849" s="153" t="s">
        <v>4959</v>
      </c>
      <c r="S1849" s="11">
        <v>18</v>
      </c>
      <c r="T1849" s="11" t="s">
        <v>5228</v>
      </c>
      <c r="V1849" s="14">
        <v>45721</v>
      </c>
      <c r="Z1849" s="11" t="s">
        <v>4823</v>
      </c>
      <c r="AA1849" s="15">
        <v>0.40625</v>
      </c>
      <c r="AB1849" t="str">
        <f>IF(L1849="","",VLOOKUP(L1849&amp;I1849,Продукция!A:I,9,0))</f>
        <v>рекомендация производителя набора</v>
      </c>
      <c r="AC1849" s="14">
        <v>45737</v>
      </c>
      <c r="AD1849" s="11" t="s">
        <v>2676</v>
      </c>
      <c r="AE1849" s="11" t="s">
        <v>4823</v>
      </c>
      <c r="AF1849" t="str">
        <f>IF(AD1849="","",VLOOKUP(AD1849,'Сотрудники и ссылки'!A:B,2,0))</f>
        <v>Серолог</v>
      </c>
      <c r="AG1849">
        <f>IF(AD1849="","",VLOOKUP(AD1849,'Сотрудники и ссылки'!A:C,3,0))</f>
        <v>20007746</v>
      </c>
      <c r="AH1849" s="11" t="s">
        <v>2676</v>
      </c>
      <c r="AI1849" t="str">
        <f>IF(AH1849="","",VLOOKUP(AH1849,'Сотрудники и ссылки'!A:B,2,0))</f>
        <v>Серолог</v>
      </c>
      <c r="AJ1849">
        <f>IF(AH1849="","",VLOOKUP(AH1849,'Сотрудники и ссылки'!A:C,3,0))</f>
        <v>20007746</v>
      </c>
      <c r="AK1849" s="14">
        <v>45737</v>
      </c>
      <c r="AL1849" s="2">
        <f>IF(AK1849="","",AK1849+VLOOKUP(I1849,'Вид исследования'!B:E,4,0))</f>
        <v>45738</v>
      </c>
      <c r="AM1849" s="2">
        <f>IF(AK1849="","",AK1849+VLOOKUP(I1849,'Вид исследования'!B:F,5,0))</f>
        <v>45738</v>
      </c>
      <c r="AN1849" s="14">
        <v>45737</v>
      </c>
      <c r="AP1849" s="11" t="s">
        <v>189</v>
      </c>
      <c r="AQ1849" t="str">
        <f>IFERROR(IF(L1849="","",VLOOKUP(L1849&amp;I1849,Продукция!A:K,11,0)),"обратитесь к админ справочника")</f>
        <v>согласно рекомендациям производителя теста</v>
      </c>
      <c r="AR1849" s="11" t="s">
        <v>4823</v>
      </c>
      <c r="AS1849" t="str">
        <f>IFERROR(IF(L1849="","",VLOOKUP(L1849&amp;I1849,Продукция!A:J,10,0)),"обратитесь к админ справочника")</f>
        <v>инструкция тест- ситема Биочек СК -123</v>
      </c>
      <c r="AT1849" s="11" t="s">
        <v>4823</v>
      </c>
      <c r="AU1849" s="11" t="s">
        <v>4823</v>
      </c>
      <c r="AV1849" s="11" t="s">
        <v>2676</v>
      </c>
      <c r="AW1849" s="11" t="s">
        <v>4824</v>
      </c>
      <c r="AX1849" s="11" t="s">
        <v>561</v>
      </c>
      <c r="AY1849" s="11" t="s">
        <v>1081</v>
      </c>
      <c r="AZ1849" s="11">
        <v>155</v>
      </c>
      <c r="BA1849" s="11">
        <v>1</v>
      </c>
      <c r="BC1849" s="11" t="s">
        <v>4825</v>
      </c>
    </row>
    <row r="1850" spans="1:55" x14ac:dyDescent="0.25">
      <c r="A1850" t="str">
        <f t="shared" si="34"/>
        <v>С/451ART (BioChek) инфекционный альвеолярный ринотрахеит тип А и В уровень антител</v>
      </c>
      <c r="B1850" t="str">
        <f>IF(E1850="","",INDEX(Лаборатории!A:A,MATCH('Производственный контроль'!E1850,Лаборатории!B:B,0)))</f>
        <v xml:space="preserve">КУРИНОЕ ЦАРСТВО АО </v>
      </c>
      <c r="C1850" t="str">
        <f>IF(E1850="","",VLOOKUP(E1850,Лаборатории!B:D,3,0))</f>
        <v>U377_CHL</v>
      </c>
      <c r="D1850" s="12">
        <v>45723</v>
      </c>
      <c r="E1850" s="11" t="s">
        <v>793</v>
      </c>
      <c r="F1850" s="11" t="s">
        <v>544</v>
      </c>
      <c r="G1850" s="11" t="s">
        <v>561</v>
      </c>
      <c r="H1850" s="11" t="s">
        <v>262</v>
      </c>
      <c r="I1850" s="11" t="s">
        <v>3409</v>
      </c>
      <c r="J1850" t="str">
        <f>IF(L1850="","",VLOOKUP(L1850,Продукция!B:D,3,0))</f>
        <v>Биологический_материал</v>
      </c>
      <c r="K1850" t="str">
        <f>IF(L1850="","",VLOOKUP(L1850,Продукция!B:C,2,0))</f>
        <v>Сыворотка крови</v>
      </c>
      <c r="L1850" s="151" t="s">
        <v>302</v>
      </c>
      <c r="M1850">
        <f>IF(L1850="","",VLOOKUP(L1850,Продукция!B:L,11,0))</f>
        <v>0</v>
      </c>
      <c r="N1850" s="11" t="s">
        <v>873</v>
      </c>
      <c r="P1850" s="11" t="s">
        <v>340</v>
      </c>
      <c r="Q1850" s="11" t="s">
        <v>854</v>
      </c>
      <c r="R1850" s="153" t="s">
        <v>4959</v>
      </c>
      <c r="S1850" s="11">
        <v>18</v>
      </c>
      <c r="T1850" s="11" t="s">
        <v>5228</v>
      </c>
      <c r="V1850" s="14">
        <v>45721</v>
      </c>
      <c r="Z1850" s="11" t="s">
        <v>4823</v>
      </c>
      <c r="AA1850" s="15">
        <v>0.40625</v>
      </c>
      <c r="AB1850" t="str">
        <f>IF(L1850="","",VLOOKUP(L1850&amp;I1850,Продукция!A:I,9,0))</f>
        <v>рекомендация производителя набора</v>
      </c>
      <c r="AC1850" s="14">
        <v>45737</v>
      </c>
      <c r="AD1850" s="11" t="s">
        <v>2673</v>
      </c>
      <c r="AE1850" s="11" t="s">
        <v>4823</v>
      </c>
      <c r="AF1850" t="str">
        <f>IF(AD1850="","",VLOOKUP(AD1850,'Сотрудники и ссылки'!A:B,2,0))</f>
        <v>Серолог</v>
      </c>
      <c r="AG1850">
        <f>IF(AD1850="","",VLOOKUP(AD1850,'Сотрудники и ссылки'!A:C,3,0))</f>
        <v>20001771</v>
      </c>
      <c r="AH1850" s="11" t="s">
        <v>2673</v>
      </c>
      <c r="AI1850" t="str">
        <f>IF(AH1850="","",VLOOKUP(AH1850,'Сотрудники и ссылки'!A:B,2,0))</f>
        <v>Серолог</v>
      </c>
      <c r="AJ1850">
        <f>IF(AH1850="","",VLOOKUP(AH1850,'Сотрудники и ссылки'!A:C,3,0))</f>
        <v>20001771</v>
      </c>
      <c r="AK1850" s="14">
        <v>45737</v>
      </c>
      <c r="AL1850" s="2">
        <f>IF(AK1850="","",AK1850+VLOOKUP(I1850,'Вид исследования'!B:E,4,0))</f>
        <v>45738</v>
      </c>
      <c r="AM1850" s="2">
        <f>IF(AK1850="","",AK1850+VLOOKUP(I1850,'Вид исследования'!B:F,5,0))</f>
        <v>45738</v>
      </c>
      <c r="AN1850" s="14">
        <v>45737</v>
      </c>
      <c r="AP1850" s="11" t="s">
        <v>189</v>
      </c>
      <c r="AQ1850" t="str">
        <f>IFERROR(IF(L1850="","",VLOOKUP(L1850&amp;I1850,Продукция!A:K,11,0)),"обратитесь к админ справочника")</f>
        <v>согласно рекомендациям производителя теста</v>
      </c>
      <c r="AR1850" s="11" t="s">
        <v>4823</v>
      </c>
      <c r="AS1850" t="str">
        <f>IFERROR(IF(L1850="","",VLOOKUP(L1850&amp;I1850,Продукция!A:J,10,0)),"обратитесь к админ справочника")</f>
        <v>инструкция тест- ситема Биочек СК-120</v>
      </c>
      <c r="AT1850" s="11" t="s">
        <v>4823</v>
      </c>
      <c r="AU1850" s="11" t="s">
        <v>4823</v>
      </c>
      <c r="AV1850" s="11" t="s">
        <v>2673</v>
      </c>
      <c r="AW1850" s="11" t="s">
        <v>4824</v>
      </c>
      <c r="AX1850" s="11" t="s">
        <v>561</v>
      </c>
      <c r="AY1850" s="11" t="s">
        <v>1081</v>
      </c>
      <c r="AZ1850" s="11">
        <v>155</v>
      </c>
      <c r="BA1850" s="11">
        <v>1</v>
      </c>
      <c r="BC1850" s="11" t="s">
        <v>4825</v>
      </c>
    </row>
    <row r="1851" spans="1:55" x14ac:dyDescent="0.25">
      <c r="A1851" t="str">
        <f t="shared" si="34"/>
        <v xml:space="preserve">С/451CAV (BioChek) анемия уровень антител </v>
      </c>
      <c r="B1851" t="str">
        <f>IF(E1851="","",INDEX(Лаборатории!A:A,MATCH('Производственный контроль'!E1851,Лаборатории!B:B,0)))</f>
        <v xml:space="preserve">КУРИНОЕ ЦАРСТВО АО </v>
      </c>
      <c r="C1851" t="str">
        <f>IF(E1851="","",VLOOKUP(E1851,Лаборатории!B:D,3,0))</f>
        <v>U377_CHL</v>
      </c>
      <c r="D1851" s="12">
        <v>45723</v>
      </c>
      <c r="E1851" s="11" t="s">
        <v>793</v>
      </c>
      <c r="F1851" s="11" t="s">
        <v>544</v>
      </c>
      <c r="G1851" s="11" t="s">
        <v>561</v>
      </c>
      <c r="H1851" s="11" t="s">
        <v>262</v>
      </c>
      <c r="I1851" s="11" t="s">
        <v>3412</v>
      </c>
      <c r="J1851" t="str">
        <f>IF(L1851="","",VLOOKUP(L1851,Продукция!B:D,3,0))</f>
        <v>Биологический_материал</v>
      </c>
      <c r="K1851" t="str">
        <f>IF(L1851="","",VLOOKUP(L1851,Продукция!B:C,2,0))</f>
        <v>Сыворотка крови</v>
      </c>
      <c r="L1851" s="151" t="s">
        <v>302</v>
      </c>
      <c r="M1851">
        <f>IF(L1851="","",VLOOKUP(L1851,Продукция!B:L,11,0))</f>
        <v>0</v>
      </c>
      <c r="N1851" s="11" t="s">
        <v>873</v>
      </c>
      <c r="P1851" s="11" t="s">
        <v>340</v>
      </c>
      <c r="Q1851" s="11" t="s">
        <v>854</v>
      </c>
      <c r="R1851" s="153" t="s">
        <v>4959</v>
      </c>
      <c r="S1851" s="11">
        <v>18</v>
      </c>
      <c r="T1851" s="11" t="s">
        <v>5228</v>
      </c>
      <c r="V1851" s="14">
        <v>45721</v>
      </c>
      <c r="Z1851" s="11" t="s">
        <v>4823</v>
      </c>
      <c r="AA1851" s="15">
        <v>0.40625</v>
      </c>
      <c r="AB1851" t="str">
        <f>IF(L1851="","",VLOOKUP(L1851&amp;I1851,Продукция!A:I,9,0))</f>
        <v>рекомендация производителя набора</v>
      </c>
      <c r="AC1851" s="14">
        <v>45737</v>
      </c>
      <c r="AD1851" s="11" t="s">
        <v>2673</v>
      </c>
      <c r="AE1851" s="11" t="s">
        <v>4823</v>
      </c>
      <c r="AF1851" t="str">
        <f>IF(AD1851="","",VLOOKUP(AD1851,'Сотрудники и ссылки'!A:B,2,0))</f>
        <v>Серолог</v>
      </c>
      <c r="AG1851">
        <f>IF(AD1851="","",VLOOKUP(AD1851,'Сотрудники и ссылки'!A:C,3,0))</f>
        <v>20001771</v>
      </c>
      <c r="AH1851" s="11" t="s">
        <v>2673</v>
      </c>
      <c r="AI1851" t="str">
        <f>IF(AH1851="","",VLOOKUP(AH1851,'Сотрудники и ссылки'!A:B,2,0))</f>
        <v>Серолог</v>
      </c>
      <c r="AJ1851">
        <f>IF(AH1851="","",VLOOKUP(AH1851,'Сотрудники и ссылки'!A:C,3,0))</f>
        <v>20001771</v>
      </c>
      <c r="AK1851" s="14">
        <v>45737</v>
      </c>
      <c r="AL1851" s="2">
        <f>IF(AK1851="","",AK1851+VLOOKUP(I1851,'Вид исследования'!B:E,4,0))</f>
        <v>45738</v>
      </c>
      <c r="AM1851" s="2">
        <f>IF(AK1851="","",AK1851+VLOOKUP(I1851,'Вид исследования'!B:F,5,0))</f>
        <v>45738</v>
      </c>
      <c r="AN1851" s="14">
        <v>45737</v>
      </c>
      <c r="AP1851" s="11" t="s">
        <v>189</v>
      </c>
      <c r="AQ1851" t="str">
        <f>IFERROR(IF(L1851="","",VLOOKUP(L1851&amp;I1851,Продукция!A:K,11,0)),"обратитесь к админ справочника")</f>
        <v>согласно рекомендациям производителя теста</v>
      </c>
      <c r="AR1851" s="11" t="s">
        <v>4823</v>
      </c>
      <c r="AS1851" t="str">
        <f>IFERROR(IF(L1851="","",VLOOKUP(L1851&amp;I1851,Продукция!A:J,10,0)),"обратитесь к админ справочника")</f>
        <v>инструкция тест- ситема Биочек СК -126</v>
      </c>
      <c r="AT1851" s="11" t="s">
        <v>4823</v>
      </c>
      <c r="AU1851" s="11" t="s">
        <v>4823</v>
      </c>
      <c r="AV1851" s="11" t="s">
        <v>2673</v>
      </c>
      <c r="AW1851" s="11" t="s">
        <v>4824</v>
      </c>
      <c r="AX1851" s="11" t="s">
        <v>561</v>
      </c>
      <c r="AY1851" s="11" t="s">
        <v>1081</v>
      </c>
      <c r="AZ1851" s="11">
        <v>155</v>
      </c>
      <c r="BA1851" s="11">
        <v>1</v>
      </c>
      <c r="BC1851" s="11" t="s">
        <v>4825</v>
      </c>
    </row>
    <row r="1852" spans="1:55" x14ac:dyDescent="0.25">
      <c r="A1852" t="str">
        <f t="shared" si="34"/>
        <v>С/451FADV (BioChek) аденовирус уровень антител</v>
      </c>
      <c r="B1852" t="str">
        <f>IF(E1852="","",INDEX(Лаборатории!A:A,MATCH('Производственный контроль'!E1852,Лаборатории!B:B,0)))</f>
        <v xml:space="preserve">КУРИНОЕ ЦАРСТВО АО </v>
      </c>
      <c r="C1852" t="str">
        <f>IF(E1852="","",VLOOKUP(E1852,Лаборатории!B:D,3,0))</f>
        <v>U377_CHL</v>
      </c>
      <c r="D1852" s="12">
        <v>45723</v>
      </c>
      <c r="E1852" s="11" t="s">
        <v>793</v>
      </c>
      <c r="F1852" s="11" t="s">
        <v>544</v>
      </c>
      <c r="G1852" s="11" t="s">
        <v>561</v>
      </c>
      <c r="H1852" s="11" t="s">
        <v>262</v>
      </c>
      <c r="I1852" s="11" t="s">
        <v>3414</v>
      </c>
      <c r="J1852" t="str">
        <f>IF(L1852="","",VLOOKUP(L1852,Продукция!B:D,3,0))</f>
        <v>Биологический_материал</v>
      </c>
      <c r="K1852" t="str">
        <f>IF(L1852="","",VLOOKUP(L1852,Продукция!B:C,2,0))</f>
        <v>Сыворотка крови</v>
      </c>
      <c r="L1852" s="151" t="s">
        <v>302</v>
      </c>
      <c r="M1852">
        <f>IF(L1852="","",VLOOKUP(L1852,Продукция!B:L,11,0))</f>
        <v>0</v>
      </c>
      <c r="N1852" s="11" t="s">
        <v>873</v>
      </c>
      <c r="P1852" s="11" t="s">
        <v>340</v>
      </c>
      <c r="Q1852" s="11" t="s">
        <v>854</v>
      </c>
      <c r="R1852" s="153" t="s">
        <v>4959</v>
      </c>
      <c r="S1852" s="11">
        <v>18</v>
      </c>
      <c r="T1852" s="11" t="s">
        <v>5228</v>
      </c>
      <c r="V1852" s="14">
        <v>45721</v>
      </c>
      <c r="Z1852" s="11" t="s">
        <v>4823</v>
      </c>
      <c r="AA1852" s="15">
        <v>0.40625</v>
      </c>
      <c r="AB1852" t="str">
        <f>IF(L1852="","",VLOOKUP(L1852&amp;I1852,Продукция!A:I,9,0))</f>
        <v>рекомендация производителя набора</v>
      </c>
      <c r="AC1852" s="14">
        <v>45737</v>
      </c>
      <c r="AD1852" s="11" t="s">
        <v>2673</v>
      </c>
      <c r="AE1852" s="11" t="s">
        <v>4823</v>
      </c>
      <c r="AF1852" t="str">
        <f>IF(AD1852="","",VLOOKUP(AD1852,'Сотрудники и ссылки'!A:B,2,0))</f>
        <v>Серолог</v>
      </c>
      <c r="AG1852">
        <f>IF(AD1852="","",VLOOKUP(AD1852,'Сотрудники и ссылки'!A:C,3,0))</f>
        <v>20001771</v>
      </c>
      <c r="AH1852" s="11" t="s">
        <v>2673</v>
      </c>
      <c r="AI1852" t="str">
        <f>IF(AH1852="","",VLOOKUP(AH1852,'Сотрудники и ссылки'!A:B,2,0))</f>
        <v>Серолог</v>
      </c>
      <c r="AJ1852">
        <f>IF(AH1852="","",VLOOKUP(AH1852,'Сотрудники и ссылки'!A:C,3,0))</f>
        <v>20001771</v>
      </c>
      <c r="AK1852" s="14">
        <v>45737</v>
      </c>
      <c r="AL1852" s="2">
        <f>IF(AK1852="","",AK1852+VLOOKUP(I1852,'Вид исследования'!B:E,4,0))</f>
        <v>45738</v>
      </c>
      <c r="AM1852" s="2">
        <f>IF(AK1852="","",AK1852+VLOOKUP(I1852,'Вид исследования'!B:F,5,0))</f>
        <v>45738</v>
      </c>
      <c r="AN1852" s="14">
        <v>45737</v>
      </c>
      <c r="AP1852" s="11" t="s">
        <v>189</v>
      </c>
      <c r="AQ1852" t="str">
        <f>IFERROR(IF(L1852="","",VLOOKUP(L1852&amp;I1852,Продукция!A:K,11,0)),"обратитесь к админ справочника")</f>
        <v>согласно рекомендациям производителя теста</v>
      </c>
      <c r="AR1852" s="11" t="s">
        <v>4823</v>
      </c>
      <c r="AS1852" t="str">
        <f>IFERROR(IF(L1852="","",VLOOKUP(L1852&amp;I1852,Продукция!A:J,10,0)),"обратитесь к админ справочника")</f>
        <v>инструкция тест- ситема Биочек СК -132</v>
      </c>
      <c r="AT1852" s="11" t="s">
        <v>4823</v>
      </c>
      <c r="AU1852" s="11" t="s">
        <v>4823</v>
      </c>
      <c r="AV1852" s="11" t="s">
        <v>2673</v>
      </c>
      <c r="AW1852" s="11" t="s">
        <v>4824</v>
      </c>
      <c r="AX1852" s="11" t="s">
        <v>561</v>
      </c>
      <c r="AY1852" s="11" t="s">
        <v>1081</v>
      </c>
      <c r="AZ1852" s="11">
        <v>155</v>
      </c>
      <c r="BA1852" s="11">
        <v>1</v>
      </c>
      <c r="BC1852" s="11" t="s">
        <v>4825</v>
      </c>
    </row>
    <row r="1853" spans="1:55" x14ac:dyDescent="0.25">
      <c r="A1853" t="str">
        <f t="shared" si="34"/>
        <v>С/451MS (BioChek) микоплазма синовия уровень антител</v>
      </c>
      <c r="B1853" t="str">
        <f>IF(E1853="","",INDEX(Лаборатории!A:A,MATCH('Производственный контроль'!E1853,Лаборатории!B:B,0)))</f>
        <v xml:space="preserve">КУРИНОЕ ЦАРСТВО АО </v>
      </c>
      <c r="C1853" t="str">
        <f>IF(E1853="","",VLOOKUP(E1853,Лаборатории!B:D,3,0))</f>
        <v>U377_CHL</v>
      </c>
      <c r="D1853" s="12">
        <v>45723</v>
      </c>
      <c r="E1853" s="11" t="s">
        <v>793</v>
      </c>
      <c r="F1853" s="11" t="s">
        <v>544</v>
      </c>
      <c r="G1853" s="11" t="s">
        <v>561</v>
      </c>
      <c r="H1853" s="11" t="s">
        <v>262</v>
      </c>
      <c r="I1853" s="11" t="s">
        <v>3423</v>
      </c>
      <c r="J1853" t="str">
        <f>IF(L1853="","",VLOOKUP(L1853,Продукция!B:D,3,0))</f>
        <v>Биологический_материал</v>
      </c>
      <c r="K1853" t="str">
        <f>IF(L1853="","",VLOOKUP(L1853,Продукция!B:C,2,0))</f>
        <v>Сыворотка крови</v>
      </c>
      <c r="L1853" s="151" t="s">
        <v>302</v>
      </c>
      <c r="M1853">
        <f>IF(L1853="","",VLOOKUP(L1853,Продукция!B:L,11,0))</f>
        <v>0</v>
      </c>
      <c r="N1853" s="11" t="s">
        <v>873</v>
      </c>
      <c r="P1853" s="11" t="s">
        <v>340</v>
      </c>
      <c r="Q1853" s="11" t="s">
        <v>854</v>
      </c>
      <c r="R1853" s="153" t="s">
        <v>4959</v>
      </c>
      <c r="S1853" s="11">
        <v>18</v>
      </c>
      <c r="T1853" s="11" t="s">
        <v>5228</v>
      </c>
      <c r="V1853" s="14">
        <v>45721</v>
      </c>
      <c r="Z1853" s="11" t="s">
        <v>4823</v>
      </c>
      <c r="AA1853" s="15">
        <v>0.40625</v>
      </c>
      <c r="AB1853" t="str">
        <f>IF(L1853="","",VLOOKUP(L1853&amp;I1853,Продукция!A:I,9,0))</f>
        <v>рекомендация производителя набора</v>
      </c>
      <c r="AC1853" s="14">
        <v>45737</v>
      </c>
      <c r="AD1853" s="11" t="s">
        <v>2673</v>
      </c>
      <c r="AE1853" s="11" t="s">
        <v>4823</v>
      </c>
      <c r="AF1853" t="str">
        <f>IF(AD1853="","",VLOOKUP(AD1853,'Сотрудники и ссылки'!A:B,2,0))</f>
        <v>Серолог</v>
      </c>
      <c r="AG1853">
        <f>IF(AD1853="","",VLOOKUP(AD1853,'Сотрудники и ссылки'!A:C,3,0))</f>
        <v>20001771</v>
      </c>
      <c r="AH1853" s="11" t="s">
        <v>2673</v>
      </c>
      <c r="AI1853" t="str">
        <f>IF(AH1853="","",VLOOKUP(AH1853,'Сотрудники и ссылки'!A:B,2,0))</f>
        <v>Серолог</v>
      </c>
      <c r="AJ1853">
        <f>IF(AH1853="","",VLOOKUP(AH1853,'Сотрудники и ссылки'!A:C,3,0))</f>
        <v>20001771</v>
      </c>
      <c r="AK1853" s="14">
        <v>45737</v>
      </c>
      <c r="AL1853" s="2">
        <f>IF(AK1853="","",AK1853+VLOOKUP(I1853,'Вид исследования'!B:E,4,0))</f>
        <v>45738</v>
      </c>
      <c r="AM1853" s="2">
        <f>IF(AK1853="","",AK1853+VLOOKUP(I1853,'Вид исследования'!B:F,5,0))</f>
        <v>45738</v>
      </c>
      <c r="AN1853" s="14">
        <v>45737</v>
      </c>
      <c r="AP1853" s="11" t="s">
        <v>189</v>
      </c>
      <c r="AQ1853" t="str">
        <f>IFERROR(IF(L1853="","",VLOOKUP(L1853&amp;I1853,Продукция!A:K,11,0)),"обратитесь к админ справочника")</f>
        <v>согласно рекомендациям производителя теста</v>
      </c>
      <c r="AR1853" s="11" t="s">
        <v>4823</v>
      </c>
      <c r="AS1853" t="str">
        <f>IFERROR(IF(L1853="","",VLOOKUP(L1853&amp;I1853,Продукция!A:J,10,0)),"обратитесь к админ справочника")</f>
        <v>инструкция тест- ситема Биочек СК -115</v>
      </c>
      <c r="AT1853" s="11" t="s">
        <v>4823</v>
      </c>
      <c r="AU1853" s="11" t="s">
        <v>4823</v>
      </c>
      <c r="AV1853" s="11" t="s">
        <v>2673</v>
      </c>
      <c r="AW1853" s="11" t="s">
        <v>4824</v>
      </c>
      <c r="AX1853" s="11" t="s">
        <v>561</v>
      </c>
      <c r="AY1853" s="11" t="s">
        <v>1081</v>
      </c>
      <c r="AZ1853" s="11">
        <v>155</v>
      </c>
      <c r="BA1853" s="11">
        <v>1</v>
      </c>
      <c r="BC1853" s="11" t="s">
        <v>4825</v>
      </c>
    </row>
    <row r="1854" spans="1:55" x14ac:dyDescent="0.25">
      <c r="A1854" t="str">
        <f t="shared" si="34"/>
        <v>С/451MG (BioChek) микоплазма галлисептикум уровень антител</v>
      </c>
      <c r="B1854" t="str">
        <f>IF(E1854="","",INDEX(Лаборатории!A:A,MATCH('Производственный контроль'!E1854,Лаборатории!B:B,0)))</f>
        <v xml:space="preserve">КУРИНОЕ ЦАРСТВО АО </v>
      </c>
      <c r="C1854" t="str">
        <f>IF(E1854="","",VLOOKUP(E1854,Лаборатории!B:D,3,0))</f>
        <v>U377_CHL</v>
      </c>
      <c r="D1854" s="12">
        <v>45723</v>
      </c>
      <c r="E1854" s="11" t="s">
        <v>793</v>
      </c>
      <c r="F1854" s="11" t="s">
        <v>544</v>
      </c>
      <c r="G1854" s="11" t="s">
        <v>561</v>
      </c>
      <c r="H1854" s="11" t="s">
        <v>262</v>
      </c>
      <c r="I1854" s="11" t="s">
        <v>3422</v>
      </c>
      <c r="J1854" t="str">
        <f>IF(L1854="","",VLOOKUP(L1854,Продукция!B:D,3,0))</f>
        <v>Биологический_материал</v>
      </c>
      <c r="K1854" t="str">
        <f>IF(L1854="","",VLOOKUP(L1854,Продукция!B:C,2,0))</f>
        <v>Сыворотка крови</v>
      </c>
      <c r="L1854" s="151" t="s">
        <v>302</v>
      </c>
      <c r="M1854">
        <f>IF(L1854="","",VLOOKUP(L1854,Продукция!B:L,11,0))</f>
        <v>0</v>
      </c>
      <c r="N1854" s="11" t="s">
        <v>873</v>
      </c>
      <c r="P1854" s="11" t="s">
        <v>340</v>
      </c>
      <c r="Q1854" s="11" t="s">
        <v>854</v>
      </c>
      <c r="R1854" s="153" t="s">
        <v>4959</v>
      </c>
      <c r="S1854" s="11">
        <v>18</v>
      </c>
      <c r="T1854" s="11" t="s">
        <v>5228</v>
      </c>
      <c r="V1854" s="14">
        <v>45721</v>
      </c>
      <c r="Z1854" s="11" t="s">
        <v>4823</v>
      </c>
      <c r="AA1854" s="15">
        <v>0.40625</v>
      </c>
      <c r="AB1854" t="str">
        <f>IF(L1854="","",VLOOKUP(L1854&amp;I1854,Продукция!A:I,9,0))</f>
        <v>рекомендация производителя набора</v>
      </c>
      <c r="AC1854" s="14">
        <v>45737</v>
      </c>
      <c r="AD1854" s="11" t="s">
        <v>2673</v>
      </c>
      <c r="AE1854" s="11" t="s">
        <v>4823</v>
      </c>
      <c r="AF1854" t="str">
        <f>IF(AD1854="","",VLOOKUP(AD1854,'Сотрудники и ссылки'!A:B,2,0))</f>
        <v>Серолог</v>
      </c>
      <c r="AG1854">
        <f>IF(AD1854="","",VLOOKUP(AD1854,'Сотрудники и ссылки'!A:C,3,0))</f>
        <v>20001771</v>
      </c>
      <c r="AH1854" s="11" t="s">
        <v>2673</v>
      </c>
      <c r="AI1854" t="str">
        <f>IF(AH1854="","",VLOOKUP(AH1854,'Сотрудники и ссылки'!A:B,2,0))</f>
        <v>Серолог</v>
      </c>
      <c r="AJ1854">
        <f>IF(AH1854="","",VLOOKUP(AH1854,'Сотрудники и ссылки'!A:C,3,0))</f>
        <v>20001771</v>
      </c>
      <c r="AK1854" s="14">
        <v>45737</v>
      </c>
      <c r="AL1854" s="2">
        <f>IF(AK1854="","",AK1854+VLOOKUP(I1854,'Вид исследования'!B:E,4,0))</f>
        <v>45738</v>
      </c>
      <c r="AM1854" s="2">
        <f>IF(AK1854="","",AK1854+VLOOKUP(I1854,'Вид исследования'!B:F,5,0))</f>
        <v>45738</v>
      </c>
      <c r="AN1854" s="14">
        <v>45737</v>
      </c>
      <c r="AP1854" s="11" t="s">
        <v>189</v>
      </c>
      <c r="AQ1854" t="str">
        <f>IFERROR(IF(L1854="","",VLOOKUP(L1854&amp;I1854,Продукция!A:K,11,0)),"обратитесь к админ справочника")</f>
        <v>согласно рекомендациям производителя теста</v>
      </c>
      <c r="AR1854" s="11" t="s">
        <v>4823</v>
      </c>
      <c r="AS1854" t="str">
        <f>IFERROR(IF(L1854="","",VLOOKUP(L1854&amp;I1854,Продукция!A:J,10,0)),"обратитесь к админ справочника")</f>
        <v>инструкция тест- ситема Биочек СК -114</v>
      </c>
      <c r="AT1854" s="11" t="s">
        <v>4823</v>
      </c>
      <c r="AU1854" s="11" t="s">
        <v>4823</v>
      </c>
      <c r="AV1854" s="11" t="s">
        <v>2673</v>
      </c>
      <c r="AW1854" s="11" t="s">
        <v>4824</v>
      </c>
      <c r="AX1854" s="11" t="s">
        <v>561</v>
      </c>
      <c r="AY1854" s="11" t="s">
        <v>1081</v>
      </c>
      <c r="AZ1854" s="11">
        <v>155</v>
      </c>
      <c r="BA1854" s="11">
        <v>1</v>
      </c>
      <c r="BC1854" s="11" t="s">
        <v>4825</v>
      </c>
    </row>
    <row r="1855" spans="1:55" x14ac:dyDescent="0.25">
      <c r="A1855" t="str">
        <f t="shared" si="34"/>
        <v>С/557Болезнь Ньюкасла уровень антител</v>
      </c>
      <c r="B1855" t="str">
        <f>IF(E1855="","",INDEX(Лаборатории!A:A,MATCH('Производственный контроль'!E1855,Лаборатории!B:B,0)))</f>
        <v xml:space="preserve">КУРИНОЕ ЦАРСТВО АО </v>
      </c>
      <c r="C1855" t="str">
        <f>IF(E1855="","",VLOOKUP(E1855,Лаборатории!B:D,3,0))</f>
        <v>U377_CHL</v>
      </c>
      <c r="D1855" s="12">
        <v>45740</v>
      </c>
      <c r="E1855" s="11" t="s">
        <v>793</v>
      </c>
      <c r="F1855" s="11" t="s">
        <v>371</v>
      </c>
      <c r="G1855" s="11" t="s">
        <v>509</v>
      </c>
      <c r="H1855" s="11" t="s">
        <v>312</v>
      </c>
      <c r="I1855" s="11" t="s">
        <v>3434</v>
      </c>
      <c r="J1855" t="str">
        <f>IF(L1855="","",VLOOKUP(L1855,Продукция!B:D,3,0))</f>
        <v>Биологический_материал</v>
      </c>
      <c r="K1855" t="str">
        <f>IF(L1855="","",VLOOKUP(L1855,Продукция!B:C,2,0))</f>
        <v>Сыворотка крови</v>
      </c>
      <c r="L1855" s="151" t="s">
        <v>302</v>
      </c>
      <c r="M1855">
        <f>IF(L1855="","",VLOOKUP(L1855,Продукция!B:L,11,0))</f>
        <v>0</v>
      </c>
      <c r="N1855" s="11" t="s">
        <v>873</v>
      </c>
      <c r="P1855" s="11" t="s">
        <v>340</v>
      </c>
      <c r="Q1855" s="11" t="s">
        <v>854</v>
      </c>
      <c r="R1855" s="153" t="s">
        <v>5067</v>
      </c>
      <c r="S1855" s="11">
        <v>20</v>
      </c>
      <c r="T1855" s="11" t="s">
        <v>5244</v>
      </c>
      <c r="V1855" s="14">
        <v>45736</v>
      </c>
      <c r="Z1855" s="11" t="s">
        <v>4823</v>
      </c>
      <c r="AA1855" s="15">
        <v>0.5625</v>
      </c>
      <c r="AB1855" t="str">
        <f>IF(L1855="","",VLOOKUP(L1855&amp;I1855,Продукция!A:I,9,0))</f>
        <v>рекомендация производителя набора</v>
      </c>
      <c r="AC1855" s="14">
        <v>45741</v>
      </c>
      <c r="AD1855" s="11" t="s">
        <v>2676</v>
      </c>
      <c r="AE1855" s="11" t="s">
        <v>4823</v>
      </c>
      <c r="AF1855" t="str">
        <f>IF(AD1855="","",VLOOKUP(AD1855,'Сотрудники и ссылки'!A:B,2,0))</f>
        <v>Серолог</v>
      </c>
      <c r="AG1855">
        <f>IF(AD1855="","",VLOOKUP(AD1855,'Сотрудники и ссылки'!A:C,3,0))</f>
        <v>20007746</v>
      </c>
      <c r="AH1855" s="11" t="s">
        <v>2676</v>
      </c>
      <c r="AI1855" t="str">
        <f>IF(AH1855="","",VLOOKUP(AH1855,'Сотрудники и ссылки'!A:B,2,0))</f>
        <v>Серолог</v>
      </c>
      <c r="AJ1855">
        <f>IF(AH1855="","",VLOOKUP(AH1855,'Сотрудники и ссылки'!A:C,3,0))</f>
        <v>20007746</v>
      </c>
      <c r="AK1855" s="14">
        <v>45741</v>
      </c>
      <c r="AL1855" s="2">
        <f>IF(AK1855="","",AK1855+VLOOKUP(I1855,'Вид исследования'!B:E,4,0))</f>
        <v>45742</v>
      </c>
      <c r="AM1855" s="2">
        <f>IF(AK1855="","",AK1855+VLOOKUP(I1855,'Вид исследования'!B:F,5,0))</f>
        <v>45742</v>
      </c>
      <c r="AN1855" s="14">
        <v>45741</v>
      </c>
      <c r="AP1855" s="11" t="s">
        <v>189</v>
      </c>
      <c r="AQ1855" t="str">
        <f>IFERROR(IF(L1855="","",VLOOKUP(L1855&amp;I1855,Продукция!A:K,11,0)),"обратитесь к админ справочника")</f>
        <v>согласно рекомендациям производителя теста</v>
      </c>
      <c r="AR1855" s="11" t="s">
        <v>4823</v>
      </c>
      <c r="AS1855" t="str">
        <f>IFERROR(IF(L1855="","",VLOOKUP(L1855&amp;I1855,Продукция!A:J,10,0)),"обратитесь к админ справочника")</f>
        <v>инструкция по применению набора РЗГА Ньюкасла</v>
      </c>
      <c r="AT1855" s="11" t="s">
        <v>4823</v>
      </c>
      <c r="AU1855" s="11" t="s">
        <v>4823</v>
      </c>
      <c r="AV1855" s="11" t="s">
        <v>2676</v>
      </c>
      <c r="AW1855" s="11" t="s">
        <v>4824</v>
      </c>
      <c r="AX1855" s="11" t="s">
        <v>509</v>
      </c>
      <c r="AY1855" s="11" t="s">
        <v>1740</v>
      </c>
      <c r="AZ1855" s="11">
        <v>107</v>
      </c>
      <c r="BA1855" s="11">
        <v>38</v>
      </c>
      <c r="BC1855" s="11" t="s">
        <v>5026</v>
      </c>
    </row>
    <row r="1856" spans="1:55" x14ac:dyDescent="0.25">
      <c r="A1856" t="str">
        <f t="shared" si="34"/>
        <v>С/557Болезнь Ньюкасла уровень антител</v>
      </c>
      <c r="B1856" t="str">
        <f>IF(E1856="","",INDEX(Лаборатории!A:A,MATCH('Производственный контроль'!E1856,Лаборатории!B:B,0)))</f>
        <v xml:space="preserve">КУРИНОЕ ЦАРСТВО АО </v>
      </c>
      <c r="C1856" t="str">
        <f>IF(E1856="","",VLOOKUP(E1856,Лаборатории!B:D,3,0))</f>
        <v>U377_CHL</v>
      </c>
      <c r="D1856" s="12">
        <v>45740</v>
      </c>
      <c r="E1856" s="11" t="s">
        <v>793</v>
      </c>
      <c r="F1856" s="11" t="s">
        <v>371</v>
      </c>
      <c r="G1856" s="11" t="s">
        <v>509</v>
      </c>
      <c r="H1856" s="11" t="s">
        <v>312</v>
      </c>
      <c r="I1856" s="11" t="s">
        <v>3434</v>
      </c>
      <c r="J1856" t="str">
        <f>IF(L1856="","",VLOOKUP(L1856,Продукция!B:D,3,0))</f>
        <v>Биологический_материал</v>
      </c>
      <c r="K1856" t="str">
        <f>IF(L1856="","",VLOOKUP(L1856,Продукция!B:C,2,0))</f>
        <v>Сыворотка крови</v>
      </c>
      <c r="L1856" s="151" t="s">
        <v>302</v>
      </c>
      <c r="M1856">
        <f>IF(L1856="","",VLOOKUP(L1856,Продукция!B:L,11,0))</f>
        <v>0</v>
      </c>
      <c r="N1856" s="11" t="s">
        <v>873</v>
      </c>
      <c r="P1856" s="11" t="s">
        <v>340</v>
      </c>
      <c r="Q1856" s="11" t="s">
        <v>854</v>
      </c>
      <c r="R1856" s="153" t="s">
        <v>5068</v>
      </c>
      <c r="S1856" s="11">
        <v>20</v>
      </c>
      <c r="T1856" s="11" t="s">
        <v>5244</v>
      </c>
      <c r="V1856" s="14">
        <v>45738</v>
      </c>
      <c r="Z1856" s="11" t="s">
        <v>4823</v>
      </c>
      <c r="AA1856" s="15">
        <v>0.5625</v>
      </c>
      <c r="AB1856" t="str">
        <f>IF(L1856="","",VLOOKUP(L1856&amp;I1856,Продукция!A:I,9,0))</f>
        <v>рекомендация производителя набора</v>
      </c>
      <c r="AC1856" s="14">
        <v>45741</v>
      </c>
      <c r="AD1856" s="11" t="s">
        <v>2676</v>
      </c>
      <c r="AE1856" s="11" t="s">
        <v>4823</v>
      </c>
      <c r="AF1856" t="str">
        <f>IF(AD1856="","",VLOOKUP(AD1856,'Сотрудники и ссылки'!A:B,2,0))</f>
        <v>Серолог</v>
      </c>
      <c r="AG1856">
        <f>IF(AD1856="","",VLOOKUP(AD1856,'Сотрудники и ссылки'!A:C,3,0))</f>
        <v>20007746</v>
      </c>
      <c r="AH1856" s="11" t="s">
        <v>2676</v>
      </c>
      <c r="AI1856" t="str">
        <f>IF(AH1856="","",VLOOKUP(AH1856,'Сотрудники и ссылки'!A:B,2,0))</f>
        <v>Серолог</v>
      </c>
      <c r="AJ1856">
        <f>IF(AH1856="","",VLOOKUP(AH1856,'Сотрудники и ссылки'!A:C,3,0))</f>
        <v>20007746</v>
      </c>
      <c r="AK1856" s="14">
        <v>45741</v>
      </c>
      <c r="AL1856" s="2">
        <f>IF(AK1856="","",AK1856+VLOOKUP(I1856,'Вид исследования'!B:E,4,0))</f>
        <v>45742</v>
      </c>
      <c r="AM1856" s="2">
        <f>IF(AK1856="","",AK1856+VLOOKUP(I1856,'Вид исследования'!B:F,5,0))</f>
        <v>45742</v>
      </c>
      <c r="AN1856" s="14">
        <v>45741</v>
      </c>
      <c r="AP1856" s="11" t="s">
        <v>189</v>
      </c>
      <c r="AQ1856" t="str">
        <f>IFERROR(IF(L1856="","",VLOOKUP(L1856&amp;I1856,Продукция!A:K,11,0)),"обратитесь к админ справочника")</f>
        <v>согласно рекомендациям производителя теста</v>
      </c>
      <c r="AR1856" s="11" t="s">
        <v>4823</v>
      </c>
      <c r="AS1856" t="str">
        <f>IFERROR(IF(L1856="","",VLOOKUP(L1856&amp;I1856,Продукция!A:J,10,0)),"обратитесь к админ справочника")</f>
        <v>инструкция по применению набора РЗГА Ньюкасла</v>
      </c>
      <c r="AT1856" s="11" t="s">
        <v>4823</v>
      </c>
      <c r="AU1856" s="11" t="s">
        <v>4823</v>
      </c>
      <c r="AV1856" s="11" t="s">
        <v>2676</v>
      </c>
      <c r="AW1856" s="11" t="s">
        <v>4824</v>
      </c>
      <c r="AX1856" s="11" t="s">
        <v>509</v>
      </c>
      <c r="AY1856" s="11" t="s">
        <v>1741</v>
      </c>
      <c r="AZ1856" s="11">
        <v>107</v>
      </c>
      <c r="BA1856" s="11">
        <v>38</v>
      </c>
      <c r="BC1856" s="11" t="s">
        <v>5026</v>
      </c>
    </row>
    <row r="1857" spans="1:55" x14ac:dyDescent="0.25">
      <c r="A1857" t="str">
        <f t="shared" si="34"/>
        <v>С/557Болезнь Ньюкасла уровень антител</v>
      </c>
      <c r="B1857" t="str">
        <f>IF(E1857="","",INDEX(Лаборатории!A:A,MATCH('Производственный контроль'!E1857,Лаборатории!B:B,0)))</f>
        <v xml:space="preserve">КУРИНОЕ ЦАРСТВО АО </v>
      </c>
      <c r="C1857" t="str">
        <f>IF(E1857="","",VLOOKUP(E1857,Лаборатории!B:D,3,0))</f>
        <v>U377_CHL</v>
      </c>
      <c r="D1857" s="12">
        <v>45740</v>
      </c>
      <c r="E1857" s="11" t="s">
        <v>793</v>
      </c>
      <c r="F1857" s="11" t="s">
        <v>371</v>
      </c>
      <c r="G1857" s="11" t="s">
        <v>509</v>
      </c>
      <c r="H1857" s="11" t="s">
        <v>312</v>
      </c>
      <c r="I1857" s="11" t="s">
        <v>3434</v>
      </c>
      <c r="J1857" t="str">
        <f>IF(L1857="","",VLOOKUP(L1857,Продукция!B:D,3,0))</f>
        <v>Биологический_материал</v>
      </c>
      <c r="K1857" t="str">
        <f>IF(L1857="","",VLOOKUP(L1857,Продукция!B:C,2,0))</f>
        <v>Сыворотка крови</v>
      </c>
      <c r="L1857" s="151" t="s">
        <v>302</v>
      </c>
      <c r="M1857">
        <f>IF(L1857="","",VLOOKUP(L1857,Продукция!B:L,11,0))</f>
        <v>0</v>
      </c>
      <c r="N1857" s="11" t="s">
        <v>873</v>
      </c>
      <c r="P1857" s="11" t="s">
        <v>340</v>
      </c>
      <c r="Q1857" s="11" t="s">
        <v>854</v>
      </c>
      <c r="R1857" s="153" t="s">
        <v>5069</v>
      </c>
      <c r="S1857" s="11">
        <v>20</v>
      </c>
      <c r="T1857" s="11" t="s">
        <v>5244</v>
      </c>
      <c r="V1857" s="14">
        <v>45738</v>
      </c>
      <c r="Z1857" s="11" t="s">
        <v>4823</v>
      </c>
      <c r="AA1857" s="15">
        <v>0.5625</v>
      </c>
      <c r="AB1857" t="str">
        <f>IF(L1857="","",VLOOKUP(L1857&amp;I1857,Продукция!A:I,9,0))</f>
        <v>рекомендация производителя набора</v>
      </c>
      <c r="AC1857" s="14">
        <v>45741</v>
      </c>
      <c r="AD1857" s="11" t="s">
        <v>2676</v>
      </c>
      <c r="AE1857" s="11" t="s">
        <v>4823</v>
      </c>
      <c r="AF1857" t="str">
        <f>IF(AD1857="","",VLOOKUP(AD1857,'Сотрудники и ссылки'!A:B,2,0))</f>
        <v>Серолог</v>
      </c>
      <c r="AG1857">
        <f>IF(AD1857="","",VLOOKUP(AD1857,'Сотрудники и ссылки'!A:C,3,0))</f>
        <v>20007746</v>
      </c>
      <c r="AH1857" s="11" t="s">
        <v>2676</v>
      </c>
      <c r="AI1857" t="str">
        <f>IF(AH1857="","",VLOOKUP(AH1857,'Сотрудники и ссылки'!A:B,2,0))</f>
        <v>Серолог</v>
      </c>
      <c r="AJ1857">
        <f>IF(AH1857="","",VLOOKUP(AH1857,'Сотрудники и ссылки'!A:C,3,0))</f>
        <v>20007746</v>
      </c>
      <c r="AK1857" s="14">
        <v>45741</v>
      </c>
      <c r="AL1857" s="2">
        <f>IF(AK1857="","",AK1857+VLOOKUP(I1857,'Вид исследования'!B:E,4,0))</f>
        <v>45742</v>
      </c>
      <c r="AM1857" s="2">
        <f>IF(AK1857="","",AK1857+VLOOKUP(I1857,'Вид исследования'!B:F,5,0))</f>
        <v>45742</v>
      </c>
      <c r="AN1857" s="14">
        <v>45741</v>
      </c>
      <c r="AP1857" s="11" t="s">
        <v>189</v>
      </c>
      <c r="AQ1857" t="str">
        <f>IFERROR(IF(L1857="","",VLOOKUP(L1857&amp;I1857,Продукция!A:K,11,0)),"обратитесь к админ справочника")</f>
        <v>согласно рекомендациям производителя теста</v>
      </c>
      <c r="AR1857" s="11" t="s">
        <v>4823</v>
      </c>
      <c r="AS1857" t="str">
        <f>IFERROR(IF(L1857="","",VLOOKUP(L1857&amp;I1857,Продукция!A:J,10,0)),"обратитесь к админ справочника")</f>
        <v>инструкция по применению набора РЗГА Ньюкасла</v>
      </c>
      <c r="AT1857" s="11" t="s">
        <v>4823</v>
      </c>
      <c r="AU1857" s="11" t="s">
        <v>4823</v>
      </c>
      <c r="AV1857" s="11" t="s">
        <v>2676</v>
      </c>
      <c r="AW1857" s="11" t="s">
        <v>4824</v>
      </c>
      <c r="AX1857" s="11" t="s">
        <v>509</v>
      </c>
      <c r="AY1857" s="11" t="s">
        <v>1742</v>
      </c>
      <c r="AZ1857" s="11">
        <v>107</v>
      </c>
      <c r="BA1857" s="11">
        <v>38</v>
      </c>
      <c r="BC1857" s="11" t="s">
        <v>5026</v>
      </c>
    </row>
    <row r="1858" spans="1:55" x14ac:dyDescent="0.25">
      <c r="A1858" t="str">
        <f t="shared" si="34"/>
        <v>С/557Болезнь Ньюкасла уровень антител</v>
      </c>
      <c r="B1858" t="str">
        <f>IF(E1858="","",INDEX(Лаборатории!A:A,MATCH('Производственный контроль'!E1858,Лаборатории!B:B,0)))</f>
        <v xml:space="preserve">КУРИНОЕ ЦАРСТВО АО </v>
      </c>
      <c r="C1858" t="str">
        <f>IF(E1858="","",VLOOKUP(E1858,Лаборатории!B:D,3,0))</f>
        <v>U377_CHL</v>
      </c>
      <c r="D1858" s="12">
        <v>45740</v>
      </c>
      <c r="E1858" s="11" t="s">
        <v>793</v>
      </c>
      <c r="F1858" s="11" t="s">
        <v>371</v>
      </c>
      <c r="G1858" s="11" t="s">
        <v>509</v>
      </c>
      <c r="H1858" s="11" t="s">
        <v>312</v>
      </c>
      <c r="I1858" s="11" t="s">
        <v>3434</v>
      </c>
      <c r="J1858" t="str">
        <f>IF(L1858="","",VLOOKUP(L1858,Продукция!B:D,3,0))</f>
        <v>Биологический_материал</v>
      </c>
      <c r="K1858" t="str">
        <f>IF(L1858="","",VLOOKUP(L1858,Продукция!B:C,2,0))</f>
        <v>Сыворотка крови</v>
      </c>
      <c r="L1858" s="151" t="s">
        <v>302</v>
      </c>
      <c r="M1858">
        <f>IF(L1858="","",VLOOKUP(L1858,Продукция!B:L,11,0))</f>
        <v>0</v>
      </c>
      <c r="N1858" s="11" t="s">
        <v>873</v>
      </c>
      <c r="P1858" s="11" t="s">
        <v>340</v>
      </c>
      <c r="Q1858" s="11" t="s">
        <v>854</v>
      </c>
      <c r="R1858" s="153" t="s">
        <v>5070</v>
      </c>
      <c r="S1858" s="11">
        <v>20</v>
      </c>
      <c r="T1858" s="11" t="s">
        <v>5244</v>
      </c>
      <c r="V1858" s="14">
        <v>45738</v>
      </c>
      <c r="Z1858" s="11" t="s">
        <v>4823</v>
      </c>
      <c r="AA1858" s="15">
        <v>0.5625</v>
      </c>
      <c r="AB1858" t="str">
        <f>IF(L1858="","",VLOOKUP(L1858&amp;I1858,Продукция!A:I,9,0))</f>
        <v>рекомендация производителя набора</v>
      </c>
      <c r="AC1858" s="14">
        <v>45741</v>
      </c>
      <c r="AD1858" s="11" t="s">
        <v>2676</v>
      </c>
      <c r="AE1858" s="11" t="s">
        <v>4823</v>
      </c>
      <c r="AF1858" t="str">
        <f>IF(AD1858="","",VLOOKUP(AD1858,'Сотрудники и ссылки'!A:B,2,0))</f>
        <v>Серолог</v>
      </c>
      <c r="AG1858">
        <f>IF(AD1858="","",VLOOKUP(AD1858,'Сотрудники и ссылки'!A:C,3,0))</f>
        <v>20007746</v>
      </c>
      <c r="AH1858" s="11" t="s">
        <v>2676</v>
      </c>
      <c r="AI1858" t="str">
        <f>IF(AH1858="","",VLOOKUP(AH1858,'Сотрудники и ссылки'!A:B,2,0))</f>
        <v>Серолог</v>
      </c>
      <c r="AJ1858">
        <f>IF(AH1858="","",VLOOKUP(AH1858,'Сотрудники и ссылки'!A:C,3,0))</f>
        <v>20007746</v>
      </c>
      <c r="AK1858" s="14">
        <v>45741</v>
      </c>
      <c r="AL1858" s="2">
        <f>IF(AK1858="","",AK1858+VLOOKUP(I1858,'Вид исследования'!B:E,4,0))</f>
        <v>45742</v>
      </c>
      <c r="AM1858" s="2">
        <f>IF(AK1858="","",AK1858+VLOOKUP(I1858,'Вид исследования'!B:F,5,0))</f>
        <v>45742</v>
      </c>
      <c r="AN1858" s="14">
        <v>45741</v>
      </c>
      <c r="AP1858" s="11" t="s">
        <v>189</v>
      </c>
      <c r="AQ1858" t="str">
        <f>IFERROR(IF(L1858="","",VLOOKUP(L1858&amp;I1858,Продукция!A:K,11,0)),"обратитесь к админ справочника")</f>
        <v>согласно рекомендациям производителя теста</v>
      </c>
      <c r="AR1858" s="11" t="s">
        <v>4823</v>
      </c>
      <c r="AS1858" t="str">
        <f>IFERROR(IF(L1858="","",VLOOKUP(L1858&amp;I1858,Продукция!A:J,10,0)),"обратитесь к админ справочника")</f>
        <v>инструкция по применению набора РЗГА Ньюкасла</v>
      </c>
      <c r="AT1858" s="11" t="s">
        <v>4823</v>
      </c>
      <c r="AU1858" s="11" t="s">
        <v>4823</v>
      </c>
      <c r="AV1858" s="11" t="s">
        <v>2676</v>
      </c>
      <c r="AW1858" s="11" t="s">
        <v>4824</v>
      </c>
      <c r="AX1858" s="11" t="s">
        <v>509</v>
      </c>
      <c r="AY1858" s="11" t="s">
        <v>1743</v>
      </c>
      <c r="AZ1858" s="11">
        <v>107</v>
      </c>
      <c r="BA1858" s="11">
        <v>38</v>
      </c>
      <c r="BC1858" s="11" t="s">
        <v>5026</v>
      </c>
    </row>
    <row r="1859" spans="1:55" x14ac:dyDescent="0.25">
      <c r="A1859" t="str">
        <f t="shared" si="34"/>
        <v>С/557Болезнь Ньюкасла уровень антител</v>
      </c>
      <c r="B1859" t="str">
        <f>IF(E1859="","",INDEX(Лаборатории!A:A,MATCH('Производственный контроль'!E1859,Лаборатории!B:B,0)))</f>
        <v xml:space="preserve">КУРИНОЕ ЦАРСТВО АО </v>
      </c>
      <c r="C1859" t="str">
        <f>IF(E1859="","",VLOOKUP(E1859,Лаборатории!B:D,3,0))</f>
        <v>U377_CHL</v>
      </c>
      <c r="D1859" s="12">
        <v>45740</v>
      </c>
      <c r="E1859" s="11" t="s">
        <v>793</v>
      </c>
      <c r="F1859" s="11" t="s">
        <v>371</v>
      </c>
      <c r="G1859" s="11" t="s">
        <v>509</v>
      </c>
      <c r="H1859" s="11" t="s">
        <v>312</v>
      </c>
      <c r="I1859" s="11" t="s">
        <v>3434</v>
      </c>
      <c r="J1859" t="str">
        <f>IF(L1859="","",VLOOKUP(L1859,Продукция!B:D,3,0))</f>
        <v>Биологический_материал</v>
      </c>
      <c r="K1859" t="str">
        <f>IF(L1859="","",VLOOKUP(L1859,Продукция!B:C,2,0))</f>
        <v>Сыворотка крови</v>
      </c>
      <c r="L1859" s="151" t="s">
        <v>302</v>
      </c>
      <c r="M1859">
        <f>IF(L1859="","",VLOOKUP(L1859,Продукция!B:L,11,0))</f>
        <v>0</v>
      </c>
      <c r="N1859" s="11" t="s">
        <v>873</v>
      </c>
      <c r="P1859" s="11" t="s">
        <v>340</v>
      </c>
      <c r="Q1859" s="11" t="s">
        <v>854</v>
      </c>
      <c r="R1859" s="153" t="s">
        <v>5071</v>
      </c>
      <c r="S1859" s="11">
        <v>20</v>
      </c>
      <c r="T1859" s="11" t="s">
        <v>5244</v>
      </c>
      <c r="V1859" s="14">
        <v>45738</v>
      </c>
      <c r="Z1859" s="11" t="s">
        <v>4823</v>
      </c>
      <c r="AA1859" s="15">
        <v>0.5625</v>
      </c>
      <c r="AB1859" t="str">
        <f>IF(L1859="","",VLOOKUP(L1859&amp;I1859,Продукция!A:I,9,0))</f>
        <v>рекомендация производителя набора</v>
      </c>
      <c r="AC1859" s="14">
        <v>45741</v>
      </c>
      <c r="AD1859" s="11" t="s">
        <v>2676</v>
      </c>
      <c r="AE1859" s="11" t="s">
        <v>4823</v>
      </c>
      <c r="AF1859" t="str">
        <f>IF(AD1859="","",VLOOKUP(AD1859,'Сотрудники и ссылки'!A:B,2,0))</f>
        <v>Серолог</v>
      </c>
      <c r="AG1859">
        <f>IF(AD1859="","",VLOOKUP(AD1859,'Сотрудники и ссылки'!A:C,3,0))</f>
        <v>20007746</v>
      </c>
      <c r="AH1859" s="11" t="s">
        <v>2676</v>
      </c>
      <c r="AI1859" t="str">
        <f>IF(AH1859="","",VLOOKUP(AH1859,'Сотрудники и ссылки'!A:B,2,0))</f>
        <v>Серолог</v>
      </c>
      <c r="AJ1859">
        <f>IF(AH1859="","",VLOOKUP(AH1859,'Сотрудники и ссылки'!A:C,3,0))</f>
        <v>20007746</v>
      </c>
      <c r="AK1859" s="14">
        <v>45741</v>
      </c>
      <c r="AL1859" s="2">
        <f>IF(AK1859="","",AK1859+VLOOKUP(I1859,'Вид исследования'!B:E,4,0))</f>
        <v>45742</v>
      </c>
      <c r="AM1859" s="2">
        <f>IF(AK1859="","",AK1859+VLOOKUP(I1859,'Вид исследования'!B:F,5,0))</f>
        <v>45742</v>
      </c>
      <c r="AN1859" s="14">
        <v>45741</v>
      </c>
      <c r="AP1859" s="11" t="s">
        <v>189</v>
      </c>
      <c r="AQ1859" t="str">
        <f>IFERROR(IF(L1859="","",VLOOKUP(L1859&amp;I1859,Продукция!A:K,11,0)),"обратитесь к админ справочника")</f>
        <v>согласно рекомендациям производителя теста</v>
      </c>
      <c r="AR1859" s="11" t="s">
        <v>4823</v>
      </c>
      <c r="AS1859" t="str">
        <f>IFERROR(IF(L1859="","",VLOOKUP(L1859&amp;I1859,Продукция!A:J,10,0)),"обратитесь к админ справочника")</f>
        <v>инструкция по применению набора РЗГА Ньюкасла</v>
      </c>
      <c r="AT1859" s="11" t="s">
        <v>4823</v>
      </c>
      <c r="AU1859" s="11" t="s">
        <v>4823</v>
      </c>
      <c r="AV1859" s="11" t="s">
        <v>2676</v>
      </c>
      <c r="AW1859" s="11" t="s">
        <v>4824</v>
      </c>
      <c r="AX1859" s="11" t="s">
        <v>509</v>
      </c>
      <c r="AY1859" s="11" t="s">
        <v>1744</v>
      </c>
      <c r="AZ1859" s="11">
        <v>107</v>
      </c>
      <c r="BA1859" s="11">
        <v>38</v>
      </c>
      <c r="BC1859" s="11" t="s">
        <v>5026</v>
      </c>
    </row>
    <row r="1860" spans="1:55" x14ac:dyDescent="0.25">
      <c r="A1860" t="str">
        <f t="shared" si="34"/>
        <v>С/557Болезнь Ньюкасла уровень антител</v>
      </c>
      <c r="B1860" t="str">
        <f>IF(E1860="","",INDEX(Лаборатории!A:A,MATCH('Производственный контроль'!E1860,Лаборатории!B:B,0)))</f>
        <v xml:space="preserve">КУРИНОЕ ЦАРСТВО АО </v>
      </c>
      <c r="C1860" t="str">
        <f>IF(E1860="","",VLOOKUP(E1860,Лаборатории!B:D,3,0))</f>
        <v>U377_CHL</v>
      </c>
      <c r="D1860" s="12">
        <v>45740</v>
      </c>
      <c r="E1860" s="11" t="s">
        <v>793</v>
      </c>
      <c r="F1860" s="11" t="s">
        <v>371</v>
      </c>
      <c r="G1860" s="11" t="s">
        <v>509</v>
      </c>
      <c r="H1860" s="11" t="s">
        <v>312</v>
      </c>
      <c r="I1860" s="11" t="s">
        <v>3434</v>
      </c>
      <c r="J1860" t="str">
        <f>IF(L1860="","",VLOOKUP(L1860,Продукция!B:D,3,0))</f>
        <v>Биологический_материал</v>
      </c>
      <c r="K1860" t="str">
        <f>IF(L1860="","",VLOOKUP(L1860,Продукция!B:C,2,0))</f>
        <v>Сыворотка крови</v>
      </c>
      <c r="L1860" s="151" t="s">
        <v>302</v>
      </c>
      <c r="M1860">
        <f>IF(L1860="","",VLOOKUP(L1860,Продукция!B:L,11,0))</f>
        <v>0</v>
      </c>
      <c r="N1860" s="11" t="s">
        <v>873</v>
      </c>
      <c r="P1860" s="11" t="s">
        <v>340</v>
      </c>
      <c r="Q1860" s="11" t="s">
        <v>854</v>
      </c>
      <c r="R1860" s="153" t="s">
        <v>5072</v>
      </c>
      <c r="S1860" s="11">
        <v>20</v>
      </c>
      <c r="T1860" s="11" t="s">
        <v>5244</v>
      </c>
      <c r="V1860" s="14">
        <v>45739</v>
      </c>
      <c r="Z1860" s="11" t="s">
        <v>4823</v>
      </c>
      <c r="AA1860" s="15">
        <v>0.5625</v>
      </c>
      <c r="AB1860" t="str">
        <f>IF(L1860="","",VLOOKUP(L1860&amp;I1860,Продукция!A:I,9,0))</f>
        <v>рекомендация производителя набора</v>
      </c>
      <c r="AC1860" s="14">
        <v>45741</v>
      </c>
      <c r="AD1860" s="11" t="s">
        <v>2676</v>
      </c>
      <c r="AE1860" s="11" t="s">
        <v>4823</v>
      </c>
      <c r="AF1860" t="str">
        <f>IF(AD1860="","",VLOOKUP(AD1860,'Сотрудники и ссылки'!A:B,2,0))</f>
        <v>Серолог</v>
      </c>
      <c r="AG1860">
        <f>IF(AD1860="","",VLOOKUP(AD1860,'Сотрудники и ссылки'!A:C,3,0))</f>
        <v>20007746</v>
      </c>
      <c r="AH1860" s="11" t="s">
        <v>2676</v>
      </c>
      <c r="AI1860" t="str">
        <f>IF(AH1860="","",VLOOKUP(AH1860,'Сотрудники и ссылки'!A:B,2,0))</f>
        <v>Серолог</v>
      </c>
      <c r="AJ1860">
        <f>IF(AH1860="","",VLOOKUP(AH1860,'Сотрудники и ссылки'!A:C,3,0))</f>
        <v>20007746</v>
      </c>
      <c r="AK1860" s="14">
        <v>45741</v>
      </c>
      <c r="AL1860" s="2">
        <f>IF(AK1860="","",AK1860+VLOOKUP(I1860,'Вид исследования'!B:E,4,0))</f>
        <v>45742</v>
      </c>
      <c r="AM1860" s="2">
        <f>IF(AK1860="","",AK1860+VLOOKUP(I1860,'Вид исследования'!B:F,5,0))</f>
        <v>45742</v>
      </c>
      <c r="AN1860" s="14">
        <v>45741</v>
      </c>
      <c r="AP1860" s="11" t="s">
        <v>189</v>
      </c>
      <c r="AQ1860" t="str">
        <f>IFERROR(IF(L1860="","",VLOOKUP(L1860&amp;I1860,Продукция!A:K,11,0)),"обратитесь к админ справочника")</f>
        <v>согласно рекомендациям производителя теста</v>
      </c>
      <c r="AR1860" s="11" t="s">
        <v>4823</v>
      </c>
      <c r="AS1860" t="str">
        <f>IFERROR(IF(L1860="","",VLOOKUP(L1860&amp;I1860,Продукция!A:J,10,0)),"обратитесь к админ справочника")</f>
        <v>инструкция по применению набора РЗГА Ньюкасла</v>
      </c>
      <c r="AT1860" s="11" t="s">
        <v>4823</v>
      </c>
      <c r="AU1860" s="11" t="s">
        <v>4823</v>
      </c>
      <c r="AV1860" s="11" t="s">
        <v>2676</v>
      </c>
      <c r="AW1860" s="11" t="s">
        <v>4824</v>
      </c>
      <c r="AX1860" s="11" t="s">
        <v>509</v>
      </c>
      <c r="AY1860" s="11" t="s">
        <v>1745</v>
      </c>
      <c r="AZ1860" s="11">
        <v>107</v>
      </c>
      <c r="BA1860" s="11">
        <v>38</v>
      </c>
      <c r="BC1860" s="11" t="s">
        <v>5026</v>
      </c>
    </row>
    <row r="1861" spans="1:55" x14ac:dyDescent="0.25">
      <c r="A1861" t="str">
        <f t="shared" si="34"/>
        <v>С/557Болезнь Ньюкасла уровень антител</v>
      </c>
      <c r="B1861" t="str">
        <f>IF(E1861="","",INDEX(Лаборатории!A:A,MATCH('Производственный контроль'!E1861,Лаборатории!B:B,0)))</f>
        <v xml:space="preserve">КУРИНОЕ ЦАРСТВО АО </v>
      </c>
      <c r="C1861" t="str">
        <f>IF(E1861="","",VLOOKUP(E1861,Лаборатории!B:D,3,0))</f>
        <v>U377_CHL</v>
      </c>
      <c r="D1861" s="12">
        <v>45740</v>
      </c>
      <c r="E1861" s="11" t="s">
        <v>793</v>
      </c>
      <c r="F1861" s="11" t="s">
        <v>371</v>
      </c>
      <c r="G1861" s="11" t="s">
        <v>509</v>
      </c>
      <c r="H1861" s="11" t="s">
        <v>312</v>
      </c>
      <c r="I1861" s="11" t="s">
        <v>3434</v>
      </c>
      <c r="J1861" t="str">
        <f>IF(L1861="","",VLOOKUP(L1861,Продукция!B:D,3,0))</f>
        <v>Биологический_материал</v>
      </c>
      <c r="K1861" t="str">
        <f>IF(L1861="","",VLOOKUP(L1861,Продукция!B:C,2,0))</f>
        <v>Сыворотка крови</v>
      </c>
      <c r="L1861" s="151" t="s">
        <v>302</v>
      </c>
      <c r="M1861">
        <f>IF(L1861="","",VLOOKUP(L1861,Продукция!B:L,11,0))</f>
        <v>0</v>
      </c>
      <c r="N1861" s="11" t="s">
        <v>873</v>
      </c>
      <c r="P1861" s="11" t="s">
        <v>340</v>
      </c>
      <c r="Q1861" s="11" t="s">
        <v>854</v>
      </c>
      <c r="R1861" s="153" t="s">
        <v>5073</v>
      </c>
      <c r="S1861" s="11">
        <v>20</v>
      </c>
      <c r="T1861" s="11" t="s">
        <v>5244</v>
      </c>
      <c r="V1861" s="14">
        <v>45739</v>
      </c>
      <c r="Z1861" s="11" t="s">
        <v>4823</v>
      </c>
      <c r="AA1861" s="15">
        <v>0.5625</v>
      </c>
      <c r="AB1861" t="str">
        <f>IF(L1861="","",VLOOKUP(L1861&amp;I1861,Продукция!A:I,9,0))</f>
        <v>рекомендация производителя набора</v>
      </c>
      <c r="AC1861" s="14">
        <v>45741</v>
      </c>
      <c r="AD1861" s="11" t="s">
        <v>2676</v>
      </c>
      <c r="AE1861" s="11" t="s">
        <v>4823</v>
      </c>
      <c r="AF1861" t="str">
        <f>IF(AD1861="","",VLOOKUP(AD1861,'Сотрудники и ссылки'!A:B,2,0))</f>
        <v>Серолог</v>
      </c>
      <c r="AG1861">
        <f>IF(AD1861="","",VLOOKUP(AD1861,'Сотрудники и ссылки'!A:C,3,0))</f>
        <v>20007746</v>
      </c>
      <c r="AH1861" s="11" t="s">
        <v>2676</v>
      </c>
      <c r="AI1861" t="str">
        <f>IF(AH1861="","",VLOOKUP(AH1861,'Сотрудники и ссылки'!A:B,2,0))</f>
        <v>Серолог</v>
      </c>
      <c r="AJ1861">
        <f>IF(AH1861="","",VLOOKUP(AH1861,'Сотрудники и ссылки'!A:C,3,0))</f>
        <v>20007746</v>
      </c>
      <c r="AK1861" s="14">
        <v>45741</v>
      </c>
      <c r="AL1861" s="2">
        <f>IF(AK1861="","",AK1861+VLOOKUP(I1861,'Вид исследования'!B:E,4,0))</f>
        <v>45742</v>
      </c>
      <c r="AM1861" s="2">
        <f>IF(AK1861="","",AK1861+VLOOKUP(I1861,'Вид исследования'!B:F,5,0))</f>
        <v>45742</v>
      </c>
      <c r="AN1861" s="14">
        <v>45741</v>
      </c>
      <c r="AP1861" s="11" t="s">
        <v>189</v>
      </c>
      <c r="AQ1861" t="str">
        <f>IFERROR(IF(L1861="","",VLOOKUP(L1861&amp;I1861,Продукция!A:K,11,0)),"обратитесь к админ справочника")</f>
        <v>согласно рекомендациям производителя теста</v>
      </c>
      <c r="AR1861" s="11" t="s">
        <v>4823</v>
      </c>
      <c r="AS1861" t="str">
        <f>IFERROR(IF(L1861="","",VLOOKUP(L1861&amp;I1861,Продукция!A:J,10,0)),"обратитесь к админ справочника")</f>
        <v>инструкция по применению набора РЗГА Ньюкасла</v>
      </c>
      <c r="AT1861" s="11" t="s">
        <v>4823</v>
      </c>
      <c r="AU1861" s="11" t="s">
        <v>4823</v>
      </c>
      <c r="AV1861" s="11" t="s">
        <v>2676</v>
      </c>
      <c r="AW1861" s="11" t="s">
        <v>4824</v>
      </c>
      <c r="AX1861" s="11" t="s">
        <v>509</v>
      </c>
      <c r="AY1861" s="11" t="s">
        <v>1746</v>
      </c>
      <c r="AZ1861" s="11">
        <v>107</v>
      </c>
      <c r="BA1861" s="11">
        <v>38</v>
      </c>
      <c r="BC1861" s="11" t="s">
        <v>5026</v>
      </c>
    </row>
    <row r="1862" spans="1:55" x14ac:dyDescent="0.25">
      <c r="A1862" t="str">
        <f t="shared" si="34"/>
        <v>С/557Болезнь Ньюкасла уровень антител</v>
      </c>
      <c r="B1862" t="str">
        <f>IF(E1862="","",INDEX(Лаборатории!A:A,MATCH('Производственный контроль'!E1862,Лаборатории!B:B,0)))</f>
        <v xml:space="preserve">КУРИНОЕ ЦАРСТВО АО </v>
      </c>
      <c r="C1862" t="str">
        <f>IF(E1862="","",VLOOKUP(E1862,Лаборатории!B:D,3,0))</f>
        <v>U377_CHL</v>
      </c>
      <c r="D1862" s="12">
        <v>45740</v>
      </c>
      <c r="E1862" s="11" t="s">
        <v>793</v>
      </c>
      <c r="F1862" s="11" t="s">
        <v>371</v>
      </c>
      <c r="G1862" s="11" t="s">
        <v>509</v>
      </c>
      <c r="H1862" s="11" t="s">
        <v>312</v>
      </c>
      <c r="I1862" s="11" t="s">
        <v>3434</v>
      </c>
      <c r="J1862" t="str">
        <f>IF(L1862="","",VLOOKUP(L1862,Продукция!B:D,3,0))</f>
        <v>Биологический_материал</v>
      </c>
      <c r="K1862" t="str">
        <f>IF(L1862="","",VLOOKUP(L1862,Продукция!B:C,2,0))</f>
        <v>Сыворотка крови</v>
      </c>
      <c r="L1862" s="151" t="s">
        <v>302</v>
      </c>
      <c r="M1862">
        <f>IF(L1862="","",VLOOKUP(L1862,Продукция!B:L,11,0))</f>
        <v>0</v>
      </c>
      <c r="N1862" s="11" t="s">
        <v>873</v>
      </c>
      <c r="P1862" s="11" t="s">
        <v>340</v>
      </c>
      <c r="Q1862" s="11" t="s">
        <v>854</v>
      </c>
      <c r="R1862" s="153" t="s">
        <v>5074</v>
      </c>
      <c r="S1862" s="11">
        <v>20</v>
      </c>
      <c r="T1862" s="11" t="s">
        <v>5244</v>
      </c>
      <c r="V1862" s="14">
        <v>45739</v>
      </c>
      <c r="Z1862" s="11" t="s">
        <v>4823</v>
      </c>
      <c r="AA1862" s="15">
        <v>0.5625</v>
      </c>
      <c r="AB1862" t="str">
        <f>IF(L1862="","",VLOOKUP(L1862&amp;I1862,Продукция!A:I,9,0))</f>
        <v>рекомендация производителя набора</v>
      </c>
      <c r="AC1862" s="14">
        <v>45741</v>
      </c>
      <c r="AD1862" s="11" t="s">
        <v>2676</v>
      </c>
      <c r="AE1862" s="11" t="s">
        <v>4823</v>
      </c>
      <c r="AF1862" t="str">
        <f>IF(AD1862="","",VLOOKUP(AD1862,'Сотрудники и ссылки'!A:B,2,0))</f>
        <v>Серолог</v>
      </c>
      <c r="AG1862">
        <f>IF(AD1862="","",VLOOKUP(AD1862,'Сотрудники и ссылки'!A:C,3,0))</f>
        <v>20007746</v>
      </c>
      <c r="AH1862" s="11" t="s">
        <v>2676</v>
      </c>
      <c r="AI1862" t="str">
        <f>IF(AH1862="","",VLOOKUP(AH1862,'Сотрудники и ссылки'!A:B,2,0))</f>
        <v>Серолог</v>
      </c>
      <c r="AJ1862">
        <f>IF(AH1862="","",VLOOKUP(AH1862,'Сотрудники и ссылки'!A:C,3,0))</f>
        <v>20007746</v>
      </c>
      <c r="AK1862" s="14">
        <v>45741</v>
      </c>
      <c r="AL1862" s="2">
        <f>IF(AK1862="","",AK1862+VLOOKUP(I1862,'Вид исследования'!B:E,4,0))</f>
        <v>45742</v>
      </c>
      <c r="AM1862" s="2">
        <f>IF(AK1862="","",AK1862+VLOOKUP(I1862,'Вид исследования'!B:F,5,0))</f>
        <v>45742</v>
      </c>
      <c r="AN1862" s="14">
        <v>45741</v>
      </c>
      <c r="AP1862" s="11" t="s">
        <v>189</v>
      </c>
      <c r="AQ1862" t="str">
        <f>IFERROR(IF(L1862="","",VLOOKUP(L1862&amp;I1862,Продукция!A:K,11,0)),"обратитесь к админ справочника")</f>
        <v>согласно рекомендациям производителя теста</v>
      </c>
      <c r="AR1862" s="11" t="s">
        <v>4823</v>
      </c>
      <c r="AS1862" t="str">
        <f>IFERROR(IF(L1862="","",VLOOKUP(L1862&amp;I1862,Продукция!A:J,10,0)),"обратитесь к админ справочника")</f>
        <v>инструкция по применению набора РЗГА Ньюкасла</v>
      </c>
      <c r="AT1862" s="11" t="s">
        <v>4823</v>
      </c>
      <c r="AU1862" s="11" t="s">
        <v>4823</v>
      </c>
      <c r="AV1862" s="11" t="s">
        <v>2676</v>
      </c>
      <c r="AW1862" s="11" t="s">
        <v>4824</v>
      </c>
      <c r="AX1862" s="11" t="s">
        <v>509</v>
      </c>
      <c r="AY1862" s="11" t="s">
        <v>1747</v>
      </c>
      <c r="AZ1862" s="11">
        <v>107</v>
      </c>
      <c r="BA1862" s="11">
        <v>38</v>
      </c>
      <c r="BC1862" s="11" t="s">
        <v>5026</v>
      </c>
    </row>
    <row r="1863" spans="1:55" x14ac:dyDescent="0.25">
      <c r="A1863" t="str">
        <f t="shared" si="34"/>
        <v>С/557Болезнь Ньюкасла уровень антител</v>
      </c>
      <c r="B1863" t="str">
        <f>IF(E1863="","",INDEX(Лаборатории!A:A,MATCH('Производственный контроль'!E1863,Лаборатории!B:B,0)))</f>
        <v xml:space="preserve">КУРИНОЕ ЦАРСТВО АО </v>
      </c>
      <c r="C1863" t="str">
        <f>IF(E1863="","",VLOOKUP(E1863,Лаборатории!B:D,3,0))</f>
        <v>U377_CHL</v>
      </c>
      <c r="D1863" s="12">
        <v>45740</v>
      </c>
      <c r="E1863" s="11" t="s">
        <v>793</v>
      </c>
      <c r="F1863" s="11" t="s">
        <v>371</v>
      </c>
      <c r="G1863" s="11" t="s">
        <v>509</v>
      </c>
      <c r="H1863" s="11" t="s">
        <v>312</v>
      </c>
      <c r="I1863" s="11" t="s">
        <v>3434</v>
      </c>
      <c r="J1863" t="str">
        <f>IF(L1863="","",VLOOKUP(L1863,Продукция!B:D,3,0))</f>
        <v>Биологический_материал</v>
      </c>
      <c r="K1863" t="str">
        <f>IF(L1863="","",VLOOKUP(L1863,Продукция!B:C,2,0))</f>
        <v>Сыворотка крови</v>
      </c>
      <c r="L1863" s="151" t="s">
        <v>302</v>
      </c>
      <c r="M1863">
        <f>IF(L1863="","",VLOOKUP(L1863,Продукция!B:L,11,0))</f>
        <v>0</v>
      </c>
      <c r="N1863" s="11" t="s">
        <v>873</v>
      </c>
      <c r="P1863" s="11" t="s">
        <v>340</v>
      </c>
      <c r="Q1863" s="11" t="s">
        <v>854</v>
      </c>
      <c r="R1863" s="153" t="s">
        <v>5075</v>
      </c>
      <c r="S1863" s="11">
        <v>20</v>
      </c>
      <c r="T1863" s="11" t="s">
        <v>5244</v>
      </c>
      <c r="V1863" s="14">
        <v>45736</v>
      </c>
      <c r="Z1863" s="11" t="s">
        <v>4823</v>
      </c>
      <c r="AA1863" s="15">
        <v>0.5625</v>
      </c>
      <c r="AB1863" t="str">
        <f>IF(L1863="","",VLOOKUP(L1863&amp;I1863,Продукция!A:I,9,0))</f>
        <v>рекомендация производителя набора</v>
      </c>
      <c r="AC1863" s="14">
        <v>45741</v>
      </c>
      <c r="AD1863" s="11" t="s">
        <v>2676</v>
      </c>
      <c r="AE1863" s="11" t="s">
        <v>4823</v>
      </c>
      <c r="AF1863" t="str">
        <f>IF(AD1863="","",VLOOKUP(AD1863,'Сотрудники и ссылки'!A:B,2,0))</f>
        <v>Серолог</v>
      </c>
      <c r="AG1863">
        <f>IF(AD1863="","",VLOOKUP(AD1863,'Сотрудники и ссылки'!A:C,3,0))</f>
        <v>20007746</v>
      </c>
      <c r="AH1863" s="11" t="s">
        <v>2676</v>
      </c>
      <c r="AI1863" t="str">
        <f>IF(AH1863="","",VLOOKUP(AH1863,'Сотрудники и ссылки'!A:B,2,0))</f>
        <v>Серолог</v>
      </c>
      <c r="AJ1863">
        <f>IF(AH1863="","",VLOOKUP(AH1863,'Сотрудники и ссылки'!A:C,3,0))</f>
        <v>20007746</v>
      </c>
      <c r="AK1863" s="14">
        <v>45741</v>
      </c>
      <c r="AL1863" s="2">
        <f>IF(AK1863="","",AK1863+VLOOKUP(I1863,'Вид исследования'!B:E,4,0))</f>
        <v>45742</v>
      </c>
      <c r="AM1863" s="2">
        <f>IF(AK1863="","",AK1863+VLOOKUP(I1863,'Вид исследования'!B:F,5,0))</f>
        <v>45742</v>
      </c>
      <c r="AN1863" s="14">
        <v>45741</v>
      </c>
      <c r="AP1863" s="11" t="s">
        <v>189</v>
      </c>
      <c r="AQ1863" t="str">
        <f>IFERROR(IF(L1863="","",VLOOKUP(L1863&amp;I1863,Продукция!A:K,11,0)),"обратитесь к админ справочника")</f>
        <v>согласно рекомендациям производителя теста</v>
      </c>
      <c r="AR1863" s="11" t="s">
        <v>4823</v>
      </c>
      <c r="AS1863" t="str">
        <f>IFERROR(IF(L1863="","",VLOOKUP(L1863&amp;I1863,Продукция!A:J,10,0)),"обратитесь к админ справочника")</f>
        <v>инструкция по применению набора РЗГА Ньюкасла</v>
      </c>
      <c r="AT1863" s="11" t="s">
        <v>4823</v>
      </c>
      <c r="AU1863" s="11" t="s">
        <v>4823</v>
      </c>
      <c r="AV1863" s="11" t="s">
        <v>2676</v>
      </c>
      <c r="AW1863" s="11" t="s">
        <v>4824</v>
      </c>
      <c r="AX1863" s="11" t="s">
        <v>509</v>
      </c>
      <c r="AY1863" s="11" t="s">
        <v>1748</v>
      </c>
      <c r="AZ1863" s="11">
        <v>107</v>
      </c>
      <c r="BA1863" s="11">
        <v>38</v>
      </c>
      <c r="BC1863" s="11" t="s">
        <v>5026</v>
      </c>
    </row>
    <row r="1864" spans="1:55" x14ac:dyDescent="0.25">
      <c r="A1864" t="str">
        <f t="shared" si="34"/>
        <v>С/557Болезнь Ньюкасла уровень антител</v>
      </c>
      <c r="B1864" t="str">
        <f>IF(E1864="","",INDEX(Лаборатории!A:A,MATCH('Производственный контроль'!E1864,Лаборатории!B:B,0)))</f>
        <v xml:space="preserve">КУРИНОЕ ЦАРСТВО АО </v>
      </c>
      <c r="C1864" t="str">
        <f>IF(E1864="","",VLOOKUP(E1864,Лаборатории!B:D,3,0))</f>
        <v>U377_CHL</v>
      </c>
      <c r="D1864" s="12">
        <v>45740</v>
      </c>
      <c r="E1864" s="11" t="s">
        <v>793</v>
      </c>
      <c r="F1864" s="11" t="s">
        <v>371</v>
      </c>
      <c r="G1864" s="11" t="s">
        <v>509</v>
      </c>
      <c r="H1864" s="11" t="s">
        <v>312</v>
      </c>
      <c r="I1864" s="11" t="s">
        <v>3434</v>
      </c>
      <c r="J1864" t="str">
        <f>IF(L1864="","",VLOOKUP(L1864,Продукция!B:D,3,0))</f>
        <v>Биологический_материал</v>
      </c>
      <c r="K1864" t="str">
        <f>IF(L1864="","",VLOOKUP(L1864,Продукция!B:C,2,0))</f>
        <v>Сыворотка крови</v>
      </c>
      <c r="L1864" s="151" t="s">
        <v>302</v>
      </c>
      <c r="M1864">
        <f>IF(L1864="","",VLOOKUP(L1864,Продукция!B:L,11,0))</f>
        <v>0</v>
      </c>
      <c r="N1864" s="11" t="s">
        <v>873</v>
      </c>
      <c r="P1864" s="11" t="s">
        <v>340</v>
      </c>
      <c r="Q1864" s="11" t="s">
        <v>854</v>
      </c>
      <c r="R1864" s="153" t="s">
        <v>5076</v>
      </c>
      <c r="S1864" s="11">
        <v>20</v>
      </c>
      <c r="T1864" s="11" t="s">
        <v>5244</v>
      </c>
      <c r="V1864" s="14">
        <v>45736</v>
      </c>
      <c r="Z1864" s="11" t="s">
        <v>4823</v>
      </c>
      <c r="AA1864" s="15">
        <v>0.5625</v>
      </c>
      <c r="AB1864" t="str">
        <f>IF(L1864="","",VLOOKUP(L1864&amp;I1864,Продукция!A:I,9,0))</f>
        <v>рекомендация производителя набора</v>
      </c>
      <c r="AC1864" s="14">
        <v>45741</v>
      </c>
      <c r="AD1864" s="11" t="s">
        <v>2676</v>
      </c>
      <c r="AE1864" s="11" t="s">
        <v>4823</v>
      </c>
      <c r="AF1864" t="str">
        <f>IF(AD1864="","",VLOOKUP(AD1864,'Сотрудники и ссылки'!A:B,2,0))</f>
        <v>Серолог</v>
      </c>
      <c r="AG1864">
        <f>IF(AD1864="","",VLOOKUP(AD1864,'Сотрудники и ссылки'!A:C,3,0))</f>
        <v>20007746</v>
      </c>
      <c r="AH1864" s="11" t="s">
        <v>2676</v>
      </c>
      <c r="AI1864" t="str">
        <f>IF(AH1864="","",VLOOKUP(AH1864,'Сотрудники и ссылки'!A:B,2,0))</f>
        <v>Серолог</v>
      </c>
      <c r="AJ1864">
        <f>IF(AH1864="","",VLOOKUP(AH1864,'Сотрудники и ссылки'!A:C,3,0))</f>
        <v>20007746</v>
      </c>
      <c r="AK1864" s="14">
        <v>45741</v>
      </c>
      <c r="AL1864" s="2">
        <f>IF(AK1864="","",AK1864+VLOOKUP(I1864,'Вид исследования'!B:E,4,0))</f>
        <v>45742</v>
      </c>
      <c r="AM1864" s="2">
        <f>IF(AK1864="","",AK1864+VLOOKUP(I1864,'Вид исследования'!B:F,5,0))</f>
        <v>45742</v>
      </c>
      <c r="AN1864" s="14">
        <v>45741</v>
      </c>
      <c r="AP1864" s="11" t="s">
        <v>189</v>
      </c>
      <c r="AQ1864" t="str">
        <f>IFERROR(IF(L1864="","",VLOOKUP(L1864&amp;I1864,Продукция!A:K,11,0)),"обратитесь к админ справочника")</f>
        <v>согласно рекомендациям производителя теста</v>
      </c>
      <c r="AR1864" s="11" t="s">
        <v>4823</v>
      </c>
      <c r="AS1864" t="str">
        <f>IFERROR(IF(L1864="","",VLOOKUP(L1864&amp;I1864,Продукция!A:J,10,0)),"обратитесь к админ справочника")</f>
        <v>инструкция по применению набора РЗГА Ньюкасла</v>
      </c>
      <c r="AT1864" s="11" t="s">
        <v>4823</v>
      </c>
      <c r="AU1864" s="11" t="s">
        <v>4823</v>
      </c>
      <c r="AV1864" s="11" t="s">
        <v>2676</v>
      </c>
      <c r="AW1864" s="11" t="s">
        <v>4824</v>
      </c>
      <c r="AX1864" s="11" t="s">
        <v>509</v>
      </c>
      <c r="AY1864" s="11" t="s">
        <v>1749</v>
      </c>
      <c r="AZ1864" s="11">
        <v>107</v>
      </c>
      <c r="BA1864" s="11">
        <v>38</v>
      </c>
      <c r="BC1864" s="11" t="s">
        <v>5026</v>
      </c>
    </row>
    <row r="1865" spans="1:55" x14ac:dyDescent="0.25">
      <c r="A1865" t="str">
        <f t="shared" si="34"/>
        <v>С/557Болезнь Ньюкасла уровень антител</v>
      </c>
      <c r="B1865" t="str">
        <f>IF(E1865="","",INDEX(Лаборатории!A:A,MATCH('Производственный контроль'!E1865,Лаборатории!B:B,0)))</f>
        <v xml:space="preserve">КУРИНОЕ ЦАРСТВО АО </v>
      </c>
      <c r="C1865" t="str">
        <f>IF(E1865="","",VLOOKUP(E1865,Лаборатории!B:D,3,0))</f>
        <v>U377_CHL</v>
      </c>
      <c r="D1865" s="12">
        <v>45740</v>
      </c>
      <c r="E1865" s="11" t="s">
        <v>793</v>
      </c>
      <c r="F1865" s="11" t="s">
        <v>371</v>
      </c>
      <c r="G1865" s="11" t="s">
        <v>509</v>
      </c>
      <c r="H1865" s="11" t="s">
        <v>312</v>
      </c>
      <c r="I1865" s="11" t="s">
        <v>3434</v>
      </c>
      <c r="J1865" t="str">
        <f>IF(L1865="","",VLOOKUP(L1865,Продукция!B:D,3,0))</f>
        <v>Биологический_материал</v>
      </c>
      <c r="K1865" t="str">
        <f>IF(L1865="","",VLOOKUP(L1865,Продукция!B:C,2,0))</f>
        <v>Сыворотка крови</v>
      </c>
      <c r="L1865" s="151" t="s">
        <v>302</v>
      </c>
      <c r="M1865">
        <f>IF(L1865="","",VLOOKUP(L1865,Продукция!B:L,11,0))</f>
        <v>0</v>
      </c>
      <c r="N1865" s="11" t="s">
        <v>873</v>
      </c>
      <c r="P1865" s="11" t="s">
        <v>340</v>
      </c>
      <c r="Q1865" s="11" t="s">
        <v>854</v>
      </c>
      <c r="R1865" s="153" t="s">
        <v>5077</v>
      </c>
      <c r="S1865" s="11">
        <v>20</v>
      </c>
      <c r="T1865" s="11" t="s">
        <v>5244</v>
      </c>
      <c r="V1865" s="14">
        <v>45736</v>
      </c>
      <c r="Z1865" s="11" t="s">
        <v>4823</v>
      </c>
      <c r="AA1865" s="15">
        <v>0.5625</v>
      </c>
      <c r="AB1865" t="str">
        <f>IF(L1865="","",VLOOKUP(L1865&amp;I1865,Продукция!A:I,9,0))</f>
        <v>рекомендация производителя набора</v>
      </c>
      <c r="AC1865" s="14">
        <v>45741</v>
      </c>
      <c r="AD1865" s="11" t="s">
        <v>2676</v>
      </c>
      <c r="AE1865" s="11" t="s">
        <v>4823</v>
      </c>
      <c r="AF1865" t="str">
        <f>IF(AD1865="","",VLOOKUP(AD1865,'Сотрудники и ссылки'!A:B,2,0))</f>
        <v>Серолог</v>
      </c>
      <c r="AG1865">
        <f>IF(AD1865="","",VLOOKUP(AD1865,'Сотрудники и ссылки'!A:C,3,0))</f>
        <v>20007746</v>
      </c>
      <c r="AH1865" s="11" t="s">
        <v>2676</v>
      </c>
      <c r="AI1865" t="str">
        <f>IF(AH1865="","",VLOOKUP(AH1865,'Сотрудники и ссылки'!A:B,2,0))</f>
        <v>Серолог</v>
      </c>
      <c r="AJ1865">
        <f>IF(AH1865="","",VLOOKUP(AH1865,'Сотрудники и ссылки'!A:C,3,0))</f>
        <v>20007746</v>
      </c>
      <c r="AK1865" s="14">
        <v>45741</v>
      </c>
      <c r="AL1865" s="2">
        <f>IF(AK1865="","",AK1865+VLOOKUP(I1865,'Вид исследования'!B:E,4,0))</f>
        <v>45742</v>
      </c>
      <c r="AM1865" s="2">
        <f>IF(AK1865="","",AK1865+VLOOKUP(I1865,'Вид исследования'!B:F,5,0))</f>
        <v>45742</v>
      </c>
      <c r="AN1865" s="14">
        <v>45741</v>
      </c>
      <c r="AP1865" s="11" t="s">
        <v>189</v>
      </c>
      <c r="AQ1865" t="str">
        <f>IFERROR(IF(L1865="","",VLOOKUP(L1865&amp;I1865,Продукция!A:K,11,0)),"обратитесь к админ справочника")</f>
        <v>согласно рекомендациям производителя теста</v>
      </c>
      <c r="AR1865" s="11" t="s">
        <v>4823</v>
      </c>
      <c r="AS1865" t="str">
        <f>IFERROR(IF(L1865="","",VLOOKUP(L1865&amp;I1865,Продукция!A:J,10,0)),"обратитесь к админ справочника")</f>
        <v>инструкция по применению набора РЗГА Ньюкасла</v>
      </c>
      <c r="AT1865" s="11" t="s">
        <v>4823</v>
      </c>
      <c r="AU1865" s="11" t="s">
        <v>4823</v>
      </c>
      <c r="AV1865" s="11" t="s">
        <v>2676</v>
      </c>
      <c r="AW1865" s="11" t="s">
        <v>4824</v>
      </c>
      <c r="AX1865" s="11" t="s">
        <v>509</v>
      </c>
      <c r="AY1865" s="11" t="s">
        <v>1750</v>
      </c>
      <c r="AZ1865" s="11">
        <v>107</v>
      </c>
      <c r="BA1865" s="11">
        <v>38</v>
      </c>
      <c r="BC1865" s="11" t="s">
        <v>5026</v>
      </c>
    </row>
    <row r="1866" spans="1:55" x14ac:dyDescent="0.25">
      <c r="A1866" t="str">
        <f t="shared" si="34"/>
        <v>С/557Болезнь Ньюкасла уровень антител</v>
      </c>
      <c r="B1866" t="str">
        <f>IF(E1866="","",INDEX(Лаборатории!A:A,MATCH('Производственный контроль'!E1866,Лаборатории!B:B,0)))</f>
        <v xml:space="preserve">КУРИНОЕ ЦАРСТВО АО </v>
      </c>
      <c r="C1866" t="str">
        <f>IF(E1866="","",VLOOKUP(E1866,Лаборатории!B:D,3,0))</f>
        <v>U377_CHL</v>
      </c>
      <c r="D1866" s="12">
        <v>45740</v>
      </c>
      <c r="E1866" s="11" t="s">
        <v>793</v>
      </c>
      <c r="F1866" s="11" t="s">
        <v>371</v>
      </c>
      <c r="G1866" s="11" t="s">
        <v>509</v>
      </c>
      <c r="H1866" s="11" t="s">
        <v>312</v>
      </c>
      <c r="I1866" s="11" t="s">
        <v>3434</v>
      </c>
      <c r="J1866" t="str">
        <f>IF(L1866="","",VLOOKUP(L1866,Продукция!B:D,3,0))</f>
        <v>Биологический_материал</v>
      </c>
      <c r="K1866" t="str">
        <f>IF(L1866="","",VLOOKUP(L1866,Продукция!B:C,2,0))</f>
        <v>Сыворотка крови</v>
      </c>
      <c r="L1866" s="151" t="s">
        <v>302</v>
      </c>
      <c r="M1866">
        <f>IF(L1866="","",VLOOKUP(L1866,Продукция!B:L,11,0))</f>
        <v>0</v>
      </c>
      <c r="N1866" s="11" t="s">
        <v>873</v>
      </c>
      <c r="P1866" s="11" t="s">
        <v>340</v>
      </c>
      <c r="Q1866" s="11" t="s">
        <v>854</v>
      </c>
      <c r="R1866" s="153" t="s">
        <v>5078</v>
      </c>
      <c r="S1866" s="11">
        <v>20</v>
      </c>
      <c r="T1866" s="11" t="s">
        <v>5244</v>
      </c>
      <c r="V1866" s="14">
        <v>45735</v>
      </c>
      <c r="Z1866" s="11" t="s">
        <v>4823</v>
      </c>
      <c r="AA1866" s="15">
        <v>0.5625</v>
      </c>
      <c r="AB1866" t="str">
        <f>IF(L1866="","",VLOOKUP(L1866&amp;I1866,Продукция!A:I,9,0))</f>
        <v>рекомендация производителя набора</v>
      </c>
      <c r="AC1866" s="14">
        <v>45741</v>
      </c>
      <c r="AD1866" s="11" t="s">
        <v>2676</v>
      </c>
      <c r="AE1866" s="11" t="s">
        <v>4823</v>
      </c>
      <c r="AF1866" t="str">
        <f>IF(AD1866="","",VLOOKUP(AD1866,'Сотрудники и ссылки'!A:B,2,0))</f>
        <v>Серолог</v>
      </c>
      <c r="AG1866">
        <f>IF(AD1866="","",VLOOKUP(AD1866,'Сотрудники и ссылки'!A:C,3,0))</f>
        <v>20007746</v>
      </c>
      <c r="AH1866" s="11" t="s">
        <v>2676</v>
      </c>
      <c r="AI1866" t="str">
        <f>IF(AH1866="","",VLOOKUP(AH1866,'Сотрудники и ссылки'!A:B,2,0))</f>
        <v>Серолог</v>
      </c>
      <c r="AJ1866">
        <f>IF(AH1866="","",VLOOKUP(AH1866,'Сотрудники и ссылки'!A:C,3,0))</f>
        <v>20007746</v>
      </c>
      <c r="AK1866" s="14">
        <v>45741</v>
      </c>
      <c r="AL1866" s="2">
        <f>IF(AK1866="","",AK1866+VLOOKUP(I1866,'Вид исследования'!B:E,4,0))</f>
        <v>45742</v>
      </c>
      <c r="AM1866" s="2">
        <f>IF(AK1866="","",AK1866+VLOOKUP(I1866,'Вид исследования'!B:F,5,0))</f>
        <v>45742</v>
      </c>
      <c r="AN1866" s="14">
        <v>45741</v>
      </c>
      <c r="AP1866" s="11" t="s">
        <v>189</v>
      </c>
      <c r="AQ1866" t="str">
        <f>IFERROR(IF(L1866="","",VLOOKUP(L1866&amp;I1866,Продукция!A:K,11,0)),"обратитесь к админ справочника")</f>
        <v>согласно рекомендациям производителя теста</v>
      </c>
      <c r="AR1866" s="11" t="s">
        <v>4823</v>
      </c>
      <c r="AS1866" t="str">
        <f>IFERROR(IF(L1866="","",VLOOKUP(L1866&amp;I1866,Продукция!A:J,10,0)),"обратитесь к админ справочника")</f>
        <v>инструкция по применению набора РЗГА Ньюкасла</v>
      </c>
      <c r="AT1866" s="11" t="s">
        <v>4823</v>
      </c>
      <c r="AU1866" s="11" t="s">
        <v>4823</v>
      </c>
      <c r="AV1866" s="11" t="s">
        <v>2676</v>
      </c>
      <c r="AW1866" s="11" t="s">
        <v>4824</v>
      </c>
      <c r="AX1866" s="11" t="s">
        <v>509</v>
      </c>
      <c r="AY1866" s="11" t="s">
        <v>1751</v>
      </c>
      <c r="AZ1866" s="11">
        <v>107</v>
      </c>
      <c r="BA1866" s="11">
        <v>38</v>
      </c>
      <c r="BC1866" s="11" t="s">
        <v>5026</v>
      </c>
    </row>
    <row r="1867" spans="1:55" x14ac:dyDescent="0.25">
      <c r="A1867" t="str">
        <f t="shared" si="34"/>
        <v>С/557Болезнь Ньюкасла уровень антител</v>
      </c>
      <c r="B1867" t="str">
        <f>IF(E1867="","",INDEX(Лаборатории!A:A,MATCH('Производственный контроль'!E1867,Лаборатории!B:B,0)))</f>
        <v xml:space="preserve">КУРИНОЕ ЦАРСТВО АО </v>
      </c>
      <c r="C1867" t="str">
        <f>IF(E1867="","",VLOOKUP(E1867,Лаборатории!B:D,3,0))</f>
        <v>U377_CHL</v>
      </c>
      <c r="D1867" s="12">
        <v>45740</v>
      </c>
      <c r="E1867" s="11" t="s">
        <v>793</v>
      </c>
      <c r="F1867" s="11" t="s">
        <v>371</v>
      </c>
      <c r="G1867" s="11" t="s">
        <v>509</v>
      </c>
      <c r="H1867" s="11" t="s">
        <v>312</v>
      </c>
      <c r="I1867" s="11" t="s">
        <v>3434</v>
      </c>
      <c r="J1867" t="str">
        <f>IF(L1867="","",VLOOKUP(L1867,Продукция!B:D,3,0))</f>
        <v>Биологический_материал</v>
      </c>
      <c r="K1867" t="str">
        <f>IF(L1867="","",VLOOKUP(L1867,Продукция!B:C,2,0))</f>
        <v>Сыворотка крови</v>
      </c>
      <c r="L1867" s="151" t="s">
        <v>302</v>
      </c>
      <c r="M1867">
        <f>IF(L1867="","",VLOOKUP(L1867,Продукция!B:L,11,0))</f>
        <v>0</v>
      </c>
      <c r="N1867" s="11" t="s">
        <v>873</v>
      </c>
      <c r="P1867" s="11" t="s">
        <v>340</v>
      </c>
      <c r="Q1867" s="11" t="s">
        <v>854</v>
      </c>
      <c r="R1867" s="153" t="s">
        <v>5079</v>
      </c>
      <c r="S1867" s="11">
        <v>20</v>
      </c>
      <c r="T1867" s="11" t="s">
        <v>5244</v>
      </c>
      <c r="V1867" s="14">
        <v>45735</v>
      </c>
      <c r="Z1867" s="11" t="s">
        <v>4823</v>
      </c>
      <c r="AA1867" s="15">
        <v>0.5625</v>
      </c>
      <c r="AB1867" t="str">
        <f>IF(L1867="","",VLOOKUP(L1867&amp;I1867,Продукция!A:I,9,0))</f>
        <v>рекомендация производителя набора</v>
      </c>
      <c r="AC1867" s="14">
        <v>45741</v>
      </c>
      <c r="AD1867" s="11" t="s">
        <v>2676</v>
      </c>
      <c r="AE1867" s="11" t="s">
        <v>4823</v>
      </c>
      <c r="AF1867" t="str">
        <f>IF(AD1867="","",VLOOKUP(AD1867,'Сотрудники и ссылки'!A:B,2,0))</f>
        <v>Серолог</v>
      </c>
      <c r="AG1867">
        <f>IF(AD1867="","",VLOOKUP(AD1867,'Сотрудники и ссылки'!A:C,3,0))</f>
        <v>20007746</v>
      </c>
      <c r="AH1867" s="11" t="s">
        <v>2676</v>
      </c>
      <c r="AI1867" t="str">
        <f>IF(AH1867="","",VLOOKUP(AH1867,'Сотрудники и ссылки'!A:B,2,0))</f>
        <v>Серолог</v>
      </c>
      <c r="AJ1867">
        <f>IF(AH1867="","",VLOOKUP(AH1867,'Сотрудники и ссылки'!A:C,3,0))</f>
        <v>20007746</v>
      </c>
      <c r="AK1867" s="14">
        <v>45741</v>
      </c>
      <c r="AL1867" s="2">
        <f>IF(AK1867="","",AK1867+VLOOKUP(I1867,'Вид исследования'!B:E,4,0))</f>
        <v>45742</v>
      </c>
      <c r="AM1867" s="2">
        <f>IF(AK1867="","",AK1867+VLOOKUP(I1867,'Вид исследования'!B:F,5,0))</f>
        <v>45742</v>
      </c>
      <c r="AN1867" s="14">
        <v>45741</v>
      </c>
      <c r="AP1867" s="11" t="s">
        <v>189</v>
      </c>
      <c r="AQ1867" t="str">
        <f>IFERROR(IF(L1867="","",VLOOKUP(L1867&amp;I1867,Продукция!A:K,11,0)),"обратитесь к админ справочника")</f>
        <v>согласно рекомендациям производителя теста</v>
      </c>
      <c r="AR1867" s="11" t="s">
        <v>4823</v>
      </c>
      <c r="AS1867" t="str">
        <f>IFERROR(IF(L1867="","",VLOOKUP(L1867&amp;I1867,Продукция!A:J,10,0)),"обратитесь к админ справочника")</f>
        <v>инструкция по применению набора РЗГА Ньюкасла</v>
      </c>
      <c r="AT1867" s="11" t="s">
        <v>4823</v>
      </c>
      <c r="AU1867" s="11" t="s">
        <v>4823</v>
      </c>
      <c r="AV1867" s="11" t="s">
        <v>2676</v>
      </c>
      <c r="AW1867" s="11" t="s">
        <v>4824</v>
      </c>
      <c r="AX1867" s="11" t="s">
        <v>509</v>
      </c>
      <c r="AY1867" s="11" t="s">
        <v>1752</v>
      </c>
      <c r="AZ1867" s="11">
        <v>107</v>
      </c>
      <c r="BA1867" s="11">
        <v>38</v>
      </c>
      <c r="BC1867" s="11" t="s">
        <v>5026</v>
      </c>
    </row>
    <row r="1868" spans="1:55" x14ac:dyDescent="0.25">
      <c r="A1868" t="str">
        <f t="shared" si="34"/>
        <v>С/557Болезнь Ньюкасла уровень антител</v>
      </c>
      <c r="B1868" t="str">
        <f>IF(E1868="","",INDEX(Лаборатории!A:A,MATCH('Производственный контроль'!E1868,Лаборатории!B:B,0)))</f>
        <v xml:space="preserve">КУРИНОЕ ЦАРСТВО АО </v>
      </c>
      <c r="C1868" t="str">
        <f>IF(E1868="","",VLOOKUP(E1868,Лаборатории!B:D,3,0))</f>
        <v>U377_CHL</v>
      </c>
      <c r="D1868" s="12">
        <v>45740</v>
      </c>
      <c r="E1868" s="11" t="s">
        <v>793</v>
      </c>
      <c r="F1868" s="11" t="s">
        <v>371</v>
      </c>
      <c r="G1868" s="11" t="s">
        <v>509</v>
      </c>
      <c r="H1868" s="11" t="s">
        <v>312</v>
      </c>
      <c r="I1868" s="11" t="s">
        <v>3434</v>
      </c>
      <c r="J1868" t="str">
        <f>IF(L1868="","",VLOOKUP(L1868,Продукция!B:D,3,0))</f>
        <v>Биологический_материал</v>
      </c>
      <c r="K1868" t="str">
        <f>IF(L1868="","",VLOOKUP(L1868,Продукция!B:C,2,0))</f>
        <v>Сыворотка крови</v>
      </c>
      <c r="L1868" s="151" t="s">
        <v>302</v>
      </c>
      <c r="M1868">
        <f>IF(L1868="","",VLOOKUP(L1868,Продукция!B:L,11,0))</f>
        <v>0</v>
      </c>
      <c r="N1868" s="11" t="s">
        <v>873</v>
      </c>
      <c r="P1868" s="11" t="s">
        <v>340</v>
      </c>
      <c r="Q1868" s="11" t="s">
        <v>854</v>
      </c>
      <c r="R1868" s="153" t="s">
        <v>5080</v>
      </c>
      <c r="S1868" s="11">
        <v>20</v>
      </c>
      <c r="T1868" s="11" t="s">
        <v>5244</v>
      </c>
      <c r="V1868" s="14">
        <v>45735</v>
      </c>
      <c r="Z1868" s="11" t="s">
        <v>4823</v>
      </c>
      <c r="AA1868" s="15">
        <v>0.5625</v>
      </c>
      <c r="AB1868" t="str">
        <f>IF(L1868="","",VLOOKUP(L1868&amp;I1868,Продукция!A:I,9,0))</f>
        <v>рекомендация производителя набора</v>
      </c>
      <c r="AC1868" s="14">
        <v>45741</v>
      </c>
      <c r="AD1868" s="11" t="s">
        <v>2676</v>
      </c>
      <c r="AE1868" s="11" t="s">
        <v>4823</v>
      </c>
      <c r="AF1868" t="str">
        <f>IF(AD1868="","",VLOOKUP(AD1868,'Сотрудники и ссылки'!A:B,2,0))</f>
        <v>Серолог</v>
      </c>
      <c r="AG1868">
        <f>IF(AD1868="","",VLOOKUP(AD1868,'Сотрудники и ссылки'!A:C,3,0))</f>
        <v>20007746</v>
      </c>
      <c r="AH1868" s="11" t="s">
        <v>2676</v>
      </c>
      <c r="AI1868" t="str">
        <f>IF(AH1868="","",VLOOKUP(AH1868,'Сотрудники и ссылки'!A:B,2,0))</f>
        <v>Серолог</v>
      </c>
      <c r="AJ1868">
        <f>IF(AH1868="","",VLOOKUP(AH1868,'Сотрудники и ссылки'!A:C,3,0))</f>
        <v>20007746</v>
      </c>
      <c r="AK1868" s="14">
        <v>45741</v>
      </c>
      <c r="AL1868" s="2">
        <f>IF(AK1868="","",AK1868+VLOOKUP(I1868,'Вид исследования'!B:E,4,0))</f>
        <v>45742</v>
      </c>
      <c r="AM1868" s="2">
        <f>IF(AK1868="","",AK1868+VLOOKUP(I1868,'Вид исследования'!B:F,5,0))</f>
        <v>45742</v>
      </c>
      <c r="AN1868" s="14">
        <v>45741</v>
      </c>
      <c r="AP1868" s="11" t="s">
        <v>189</v>
      </c>
      <c r="AQ1868" t="str">
        <f>IFERROR(IF(L1868="","",VLOOKUP(L1868&amp;I1868,Продукция!A:K,11,0)),"обратитесь к админ справочника")</f>
        <v>согласно рекомендациям производителя теста</v>
      </c>
      <c r="AR1868" s="11" t="s">
        <v>4823</v>
      </c>
      <c r="AS1868" t="str">
        <f>IFERROR(IF(L1868="","",VLOOKUP(L1868&amp;I1868,Продукция!A:J,10,0)),"обратитесь к админ справочника")</f>
        <v>инструкция по применению набора РЗГА Ньюкасла</v>
      </c>
      <c r="AT1868" s="11" t="s">
        <v>4823</v>
      </c>
      <c r="AU1868" s="11" t="s">
        <v>4823</v>
      </c>
      <c r="AV1868" s="11" t="s">
        <v>2676</v>
      </c>
      <c r="AW1868" s="11" t="s">
        <v>4824</v>
      </c>
      <c r="AX1868" s="11" t="s">
        <v>509</v>
      </c>
      <c r="AY1868" s="11" t="s">
        <v>1753</v>
      </c>
      <c r="AZ1868" s="11">
        <v>107</v>
      </c>
      <c r="BA1868" s="11">
        <v>38</v>
      </c>
      <c r="BC1868" s="11" t="s">
        <v>5026</v>
      </c>
    </row>
    <row r="1869" spans="1:55" x14ac:dyDescent="0.25">
      <c r="A1869" t="str">
        <f t="shared" si="34"/>
        <v>С/557Вирус гриппа птиц подтипа H9 уровень антител (ВНИИЗЖ)</v>
      </c>
      <c r="B1869" t="str">
        <f>IF(E1869="","",INDEX(Лаборатории!A:A,MATCH('Производственный контроль'!E1869,Лаборатории!B:B,0)))</f>
        <v xml:space="preserve">КУРИНОЕ ЦАРСТВО АО </v>
      </c>
      <c r="C1869" t="str">
        <f>IF(E1869="","",VLOOKUP(E1869,Лаборатории!B:D,3,0))</f>
        <v>U377_CHL</v>
      </c>
      <c r="D1869" s="12">
        <v>45740</v>
      </c>
      <c r="E1869" s="11" t="s">
        <v>793</v>
      </c>
      <c r="F1869" s="11" t="s">
        <v>371</v>
      </c>
      <c r="G1869" s="11" t="s">
        <v>509</v>
      </c>
      <c r="H1869" s="11" t="s">
        <v>312</v>
      </c>
      <c r="I1869" s="11" t="s">
        <v>3435</v>
      </c>
      <c r="J1869" t="str">
        <f>IF(L1869="","",VLOOKUP(L1869,Продукция!B:D,3,0))</f>
        <v>Биологический_материал</v>
      </c>
      <c r="K1869" t="str">
        <f>IF(L1869="","",VLOOKUP(L1869,Продукция!B:C,2,0))</f>
        <v>Сыворотка крови</v>
      </c>
      <c r="L1869" s="151" t="s">
        <v>302</v>
      </c>
      <c r="M1869">
        <f>IF(L1869="","",VLOOKUP(L1869,Продукция!B:L,11,0))</f>
        <v>0</v>
      </c>
      <c r="N1869" s="11" t="s">
        <v>873</v>
      </c>
      <c r="P1869" s="11" t="s">
        <v>340</v>
      </c>
      <c r="Q1869" s="11" t="s">
        <v>854</v>
      </c>
      <c r="R1869" s="153" t="s">
        <v>5068</v>
      </c>
      <c r="S1869" s="11">
        <v>20</v>
      </c>
      <c r="T1869" s="11" t="s">
        <v>5244</v>
      </c>
      <c r="V1869" s="14">
        <v>45738</v>
      </c>
      <c r="Z1869" s="11" t="s">
        <v>4823</v>
      </c>
      <c r="AA1869" s="15">
        <v>0.5625</v>
      </c>
      <c r="AB1869" t="str">
        <f>IF(L1869="","",VLOOKUP(L1869&amp;I1869,Продукция!A:I,9,0))</f>
        <v>рекомендация производителя набора</v>
      </c>
      <c r="AC1869" s="14">
        <v>45741</v>
      </c>
      <c r="AD1869" s="11" t="s">
        <v>2673</v>
      </c>
      <c r="AE1869" s="11" t="s">
        <v>4823</v>
      </c>
      <c r="AF1869" t="str">
        <f>IF(AD1869="","",VLOOKUP(AD1869,'Сотрудники и ссылки'!A:B,2,0))</f>
        <v>Серолог</v>
      </c>
      <c r="AG1869">
        <f>IF(AD1869="","",VLOOKUP(AD1869,'Сотрудники и ссылки'!A:C,3,0))</f>
        <v>20001771</v>
      </c>
      <c r="AH1869" s="11" t="s">
        <v>2673</v>
      </c>
      <c r="AI1869" t="str">
        <f>IF(AH1869="","",VLOOKUP(AH1869,'Сотрудники и ссылки'!A:B,2,0))</f>
        <v>Серолог</v>
      </c>
      <c r="AJ1869">
        <f>IF(AH1869="","",VLOOKUP(AH1869,'Сотрудники и ссылки'!A:C,3,0))</f>
        <v>20001771</v>
      </c>
      <c r="AK1869" s="14">
        <v>45741</v>
      </c>
      <c r="AL1869" s="2">
        <f>IF(AK1869="","",AK1869+VLOOKUP(I1869,'Вид исследования'!B:E,4,0))</f>
        <v>45742</v>
      </c>
      <c r="AM1869" s="2">
        <f>IF(AK1869="","",AK1869+VLOOKUP(I1869,'Вид исследования'!B:F,5,0))</f>
        <v>45742</v>
      </c>
      <c r="AN1869" s="14">
        <v>45741</v>
      </c>
      <c r="AP1869" s="11" t="s">
        <v>189</v>
      </c>
      <c r="AQ1869" t="str">
        <f>IFERROR(IF(L1869="","",VLOOKUP(L1869&amp;I1869,Продукция!A:K,11,0)),"обратитесь к админ справочника")</f>
        <v>согласно рекомендациям производителя теста</v>
      </c>
      <c r="AR1869" s="11" t="s">
        <v>4823</v>
      </c>
      <c r="AS1869" t="str">
        <f>IFERROR(IF(L1869="","",VLOOKUP(L1869&amp;I1869,Продукция!A:J,10,0)),"обратитесь к админ справочника")</f>
        <v>инструкция по применению набора AI, Н9</v>
      </c>
      <c r="AT1869" s="11" t="s">
        <v>4823</v>
      </c>
      <c r="AU1869" s="11" t="s">
        <v>4823</v>
      </c>
      <c r="AV1869" s="11" t="s">
        <v>2673</v>
      </c>
      <c r="AW1869" s="11" t="s">
        <v>4824</v>
      </c>
      <c r="AX1869" s="11" t="s">
        <v>509</v>
      </c>
      <c r="AY1869" s="11" t="s">
        <v>1741</v>
      </c>
      <c r="AZ1869" s="11">
        <v>107</v>
      </c>
      <c r="BA1869" s="11">
        <v>38</v>
      </c>
      <c r="BC1869" s="11" t="s">
        <v>5026</v>
      </c>
    </row>
    <row r="1870" spans="1:55" x14ac:dyDescent="0.25">
      <c r="A1870" t="str">
        <f t="shared" si="34"/>
        <v>С/557Вирус гриппа птиц подтипа H9 уровень антител (ВНИИЗЖ)</v>
      </c>
      <c r="B1870" t="str">
        <f>IF(E1870="","",INDEX(Лаборатории!A:A,MATCH('Производственный контроль'!E1870,Лаборатории!B:B,0)))</f>
        <v xml:space="preserve">КУРИНОЕ ЦАРСТВО АО </v>
      </c>
      <c r="C1870" t="str">
        <f>IF(E1870="","",VLOOKUP(E1870,Лаборатории!B:D,3,0))</f>
        <v>U377_CHL</v>
      </c>
      <c r="D1870" s="12">
        <v>45740</v>
      </c>
      <c r="E1870" s="11" t="s">
        <v>793</v>
      </c>
      <c r="F1870" s="11" t="s">
        <v>371</v>
      </c>
      <c r="G1870" s="11" t="s">
        <v>509</v>
      </c>
      <c r="H1870" s="11" t="s">
        <v>312</v>
      </c>
      <c r="I1870" s="11" t="s">
        <v>3435</v>
      </c>
      <c r="J1870" t="str">
        <f>IF(L1870="","",VLOOKUP(L1870,Продукция!B:D,3,0))</f>
        <v>Биологический_материал</v>
      </c>
      <c r="K1870" t="str">
        <f>IF(L1870="","",VLOOKUP(L1870,Продукция!B:C,2,0))</f>
        <v>Сыворотка крови</v>
      </c>
      <c r="L1870" s="151" t="s">
        <v>302</v>
      </c>
      <c r="M1870">
        <f>IF(L1870="","",VLOOKUP(L1870,Продукция!B:L,11,0))</f>
        <v>0</v>
      </c>
      <c r="N1870" s="11" t="s">
        <v>873</v>
      </c>
      <c r="P1870" s="11" t="s">
        <v>340</v>
      </c>
      <c r="Q1870" s="11" t="s">
        <v>854</v>
      </c>
      <c r="R1870" s="153" t="s">
        <v>5076</v>
      </c>
      <c r="S1870" s="11">
        <v>20</v>
      </c>
      <c r="T1870" s="11" t="s">
        <v>5244</v>
      </c>
      <c r="V1870" s="14">
        <v>45736</v>
      </c>
      <c r="Z1870" s="11" t="s">
        <v>4823</v>
      </c>
      <c r="AA1870" s="15">
        <v>0.5625</v>
      </c>
      <c r="AB1870" t="str">
        <f>IF(L1870="","",VLOOKUP(L1870&amp;I1870,Продукция!A:I,9,0))</f>
        <v>рекомендация производителя набора</v>
      </c>
      <c r="AC1870" s="14">
        <v>45741</v>
      </c>
      <c r="AD1870" s="11" t="s">
        <v>2673</v>
      </c>
      <c r="AE1870" s="11" t="s">
        <v>4823</v>
      </c>
      <c r="AF1870" t="str">
        <f>IF(AD1870="","",VLOOKUP(AD1870,'Сотрудники и ссылки'!A:B,2,0))</f>
        <v>Серолог</v>
      </c>
      <c r="AG1870">
        <f>IF(AD1870="","",VLOOKUP(AD1870,'Сотрудники и ссылки'!A:C,3,0))</f>
        <v>20001771</v>
      </c>
      <c r="AH1870" s="11" t="s">
        <v>2673</v>
      </c>
      <c r="AI1870" t="str">
        <f>IF(AH1870="","",VLOOKUP(AH1870,'Сотрудники и ссылки'!A:B,2,0))</f>
        <v>Серолог</v>
      </c>
      <c r="AJ1870">
        <f>IF(AH1870="","",VLOOKUP(AH1870,'Сотрудники и ссылки'!A:C,3,0))</f>
        <v>20001771</v>
      </c>
      <c r="AK1870" s="14">
        <v>45741</v>
      </c>
      <c r="AL1870" s="2">
        <f>IF(AK1870="","",AK1870+VLOOKUP(I1870,'Вид исследования'!B:E,4,0))</f>
        <v>45742</v>
      </c>
      <c r="AM1870" s="2">
        <f>IF(AK1870="","",AK1870+VLOOKUP(I1870,'Вид исследования'!B:F,5,0))</f>
        <v>45742</v>
      </c>
      <c r="AN1870" s="14">
        <v>45741</v>
      </c>
      <c r="AP1870" s="11" t="s">
        <v>189</v>
      </c>
      <c r="AQ1870" t="str">
        <f>IFERROR(IF(L1870="","",VLOOKUP(L1870&amp;I1870,Продукция!A:K,11,0)),"обратитесь к админ справочника")</f>
        <v>согласно рекомендациям производителя теста</v>
      </c>
      <c r="AR1870" s="11" t="s">
        <v>4823</v>
      </c>
      <c r="AS1870" t="str">
        <f>IFERROR(IF(L1870="","",VLOOKUP(L1870&amp;I1870,Продукция!A:J,10,0)),"обратитесь к админ справочника")</f>
        <v>инструкция по применению набора AI, Н9</v>
      </c>
      <c r="AT1870" s="11" t="s">
        <v>4823</v>
      </c>
      <c r="AU1870" s="11" t="s">
        <v>4823</v>
      </c>
      <c r="AV1870" s="11" t="s">
        <v>2673</v>
      </c>
      <c r="AW1870" s="11" t="s">
        <v>4824</v>
      </c>
      <c r="AX1870" s="11" t="s">
        <v>509</v>
      </c>
      <c r="AY1870" s="11" t="s">
        <v>1749</v>
      </c>
      <c r="AZ1870" s="11">
        <v>107</v>
      </c>
      <c r="BA1870" s="11">
        <v>38</v>
      </c>
      <c r="BC1870" s="11" t="s">
        <v>5026</v>
      </c>
    </row>
    <row r="1871" spans="1:55" x14ac:dyDescent="0.25">
      <c r="A1871" t="str">
        <f t="shared" si="34"/>
        <v>С/557Вирус гриппа птиц подтипа H9 уровень антител (ВНИИЗЖ)</v>
      </c>
      <c r="B1871" t="str">
        <f>IF(E1871="","",INDEX(Лаборатории!A:A,MATCH('Производственный контроль'!E1871,Лаборатории!B:B,0)))</f>
        <v xml:space="preserve">КУРИНОЕ ЦАРСТВО АО </v>
      </c>
      <c r="C1871" t="str">
        <f>IF(E1871="","",VLOOKUP(E1871,Лаборатории!B:D,3,0))</f>
        <v>U377_CHL</v>
      </c>
      <c r="D1871" s="12">
        <v>45740</v>
      </c>
      <c r="E1871" s="11" t="s">
        <v>793</v>
      </c>
      <c r="F1871" s="11" t="s">
        <v>371</v>
      </c>
      <c r="G1871" s="11" t="s">
        <v>509</v>
      </c>
      <c r="H1871" s="11" t="s">
        <v>312</v>
      </c>
      <c r="I1871" s="11" t="s">
        <v>3435</v>
      </c>
      <c r="J1871" t="str">
        <f>IF(L1871="","",VLOOKUP(L1871,Продукция!B:D,3,0))</f>
        <v>Биологический_материал</v>
      </c>
      <c r="K1871" t="str">
        <f>IF(L1871="","",VLOOKUP(L1871,Продукция!B:C,2,0))</f>
        <v>Сыворотка крови</v>
      </c>
      <c r="L1871" s="151" t="s">
        <v>302</v>
      </c>
      <c r="M1871">
        <f>IF(L1871="","",VLOOKUP(L1871,Продукция!B:L,11,0))</f>
        <v>0</v>
      </c>
      <c r="N1871" s="11" t="s">
        <v>873</v>
      </c>
      <c r="P1871" s="11" t="s">
        <v>340</v>
      </c>
      <c r="Q1871" s="11" t="s">
        <v>854</v>
      </c>
      <c r="R1871" s="153" t="s">
        <v>5077</v>
      </c>
      <c r="S1871" s="11">
        <v>20</v>
      </c>
      <c r="T1871" s="11" t="s">
        <v>5244</v>
      </c>
      <c r="V1871" s="14">
        <v>45736</v>
      </c>
      <c r="Z1871" s="11" t="s">
        <v>4823</v>
      </c>
      <c r="AA1871" s="15">
        <v>0.5625</v>
      </c>
      <c r="AB1871" t="str">
        <f>IF(L1871="","",VLOOKUP(L1871&amp;I1871,Продукция!A:I,9,0))</f>
        <v>рекомендация производителя набора</v>
      </c>
      <c r="AC1871" s="14">
        <v>45741</v>
      </c>
      <c r="AD1871" s="11" t="s">
        <v>2673</v>
      </c>
      <c r="AE1871" s="11" t="s">
        <v>4823</v>
      </c>
      <c r="AF1871" t="str">
        <f>IF(AD1871="","",VLOOKUP(AD1871,'Сотрудники и ссылки'!A:B,2,0))</f>
        <v>Серолог</v>
      </c>
      <c r="AG1871">
        <f>IF(AD1871="","",VLOOKUP(AD1871,'Сотрудники и ссылки'!A:C,3,0))</f>
        <v>20001771</v>
      </c>
      <c r="AH1871" s="11" t="s">
        <v>2673</v>
      </c>
      <c r="AI1871" t="str">
        <f>IF(AH1871="","",VLOOKUP(AH1871,'Сотрудники и ссылки'!A:B,2,0))</f>
        <v>Серолог</v>
      </c>
      <c r="AJ1871">
        <f>IF(AH1871="","",VLOOKUP(AH1871,'Сотрудники и ссылки'!A:C,3,0))</f>
        <v>20001771</v>
      </c>
      <c r="AK1871" s="14">
        <v>45741</v>
      </c>
      <c r="AL1871" s="2">
        <f>IF(AK1871="","",AK1871+VLOOKUP(I1871,'Вид исследования'!B:E,4,0))</f>
        <v>45742</v>
      </c>
      <c r="AM1871" s="2">
        <f>IF(AK1871="","",AK1871+VLOOKUP(I1871,'Вид исследования'!B:F,5,0))</f>
        <v>45742</v>
      </c>
      <c r="AN1871" s="14">
        <v>45741</v>
      </c>
      <c r="AP1871" s="11" t="s">
        <v>189</v>
      </c>
      <c r="AQ1871" t="str">
        <f>IFERROR(IF(L1871="","",VLOOKUP(L1871&amp;I1871,Продукция!A:K,11,0)),"обратитесь к админ справочника")</f>
        <v>согласно рекомендациям производителя теста</v>
      </c>
      <c r="AR1871" s="11" t="s">
        <v>4823</v>
      </c>
      <c r="AS1871" t="str">
        <f>IFERROR(IF(L1871="","",VLOOKUP(L1871&amp;I1871,Продукция!A:J,10,0)),"обратитесь к админ справочника")</f>
        <v>инструкция по применению набора AI, Н9</v>
      </c>
      <c r="AT1871" s="11" t="s">
        <v>4823</v>
      </c>
      <c r="AU1871" s="11" t="s">
        <v>4823</v>
      </c>
      <c r="AV1871" s="11" t="s">
        <v>2673</v>
      </c>
      <c r="AW1871" s="11" t="s">
        <v>4824</v>
      </c>
      <c r="AX1871" s="11" t="s">
        <v>509</v>
      </c>
      <c r="AY1871" s="11" t="s">
        <v>1750</v>
      </c>
      <c r="AZ1871" s="11">
        <v>107</v>
      </c>
      <c r="BA1871" s="11">
        <v>38</v>
      </c>
      <c r="BC1871" s="11" t="s">
        <v>5026</v>
      </c>
    </row>
    <row r="1872" spans="1:55" x14ac:dyDescent="0.25">
      <c r="A1872" t="str">
        <f t="shared" si="34"/>
        <v>С/557Вирус гриппа птиц подтипа Н5 уровень антител (ВНИИЗЖ)</v>
      </c>
      <c r="B1872" t="str">
        <f>IF(E1872="","",INDEX(Лаборатории!A:A,MATCH('Производственный контроль'!E1872,Лаборатории!B:B,0)))</f>
        <v xml:space="preserve">КУРИНОЕ ЦАРСТВО АО </v>
      </c>
      <c r="C1872" t="str">
        <f>IF(E1872="","",VLOOKUP(E1872,Лаборатории!B:D,3,0))</f>
        <v>U377_CHL</v>
      </c>
      <c r="D1872" s="12">
        <v>45740</v>
      </c>
      <c r="E1872" s="11" t="s">
        <v>793</v>
      </c>
      <c r="F1872" s="11" t="s">
        <v>371</v>
      </c>
      <c r="G1872" s="11" t="s">
        <v>509</v>
      </c>
      <c r="H1872" s="11" t="s">
        <v>312</v>
      </c>
      <c r="I1872" s="11" t="s">
        <v>3437</v>
      </c>
      <c r="J1872" t="str">
        <f>IF(L1872="","",VLOOKUP(L1872,Продукция!B:D,3,0))</f>
        <v>Биологический_материал</v>
      </c>
      <c r="K1872" t="str">
        <f>IF(L1872="","",VLOOKUP(L1872,Продукция!B:C,2,0))</f>
        <v>Сыворотка крови</v>
      </c>
      <c r="L1872" s="151" t="s">
        <v>302</v>
      </c>
      <c r="M1872">
        <f>IF(L1872="","",VLOOKUP(L1872,Продукция!B:L,11,0))</f>
        <v>0</v>
      </c>
      <c r="N1872" s="11" t="s">
        <v>873</v>
      </c>
      <c r="P1872" s="11" t="s">
        <v>340</v>
      </c>
      <c r="Q1872" s="11" t="s">
        <v>854</v>
      </c>
      <c r="R1872" s="153" t="s">
        <v>5068</v>
      </c>
      <c r="S1872" s="11">
        <v>20</v>
      </c>
      <c r="T1872" s="11" t="s">
        <v>5244</v>
      </c>
      <c r="V1872" s="14">
        <v>45738</v>
      </c>
      <c r="Z1872" s="11" t="s">
        <v>4823</v>
      </c>
      <c r="AA1872" s="15">
        <v>0.5625</v>
      </c>
      <c r="AB1872" t="str">
        <f>IF(L1872="","",VLOOKUP(L1872&amp;I1872,Продукция!A:I,9,0))</f>
        <v>рекомендация производителя набора</v>
      </c>
      <c r="AC1872" s="14">
        <v>45741</v>
      </c>
      <c r="AD1872" s="11" t="s">
        <v>2673</v>
      </c>
      <c r="AE1872" s="11" t="s">
        <v>4823</v>
      </c>
      <c r="AF1872" t="str">
        <f>IF(AD1872="","",VLOOKUP(AD1872,'Сотрудники и ссылки'!A:B,2,0))</f>
        <v>Серолог</v>
      </c>
      <c r="AG1872">
        <f>IF(AD1872="","",VLOOKUP(AD1872,'Сотрудники и ссылки'!A:C,3,0))</f>
        <v>20001771</v>
      </c>
      <c r="AH1872" s="11" t="s">
        <v>2673</v>
      </c>
      <c r="AI1872" t="str">
        <f>IF(AH1872="","",VLOOKUP(AH1872,'Сотрудники и ссылки'!A:B,2,0))</f>
        <v>Серолог</v>
      </c>
      <c r="AJ1872">
        <f>IF(AH1872="","",VLOOKUP(AH1872,'Сотрудники и ссылки'!A:C,3,0))</f>
        <v>20001771</v>
      </c>
      <c r="AK1872" s="14">
        <v>45741</v>
      </c>
      <c r="AL1872" s="2">
        <f>IF(AK1872="","",AK1872+VLOOKUP(I1872,'Вид исследования'!B:E,4,0))</f>
        <v>45742</v>
      </c>
      <c r="AM1872" s="2">
        <f>IF(AK1872="","",AK1872+VLOOKUP(I1872,'Вид исследования'!B:F,5,0))</f>
        <v>45742</v>
      </c>
      <c r="AN1872" s="14">
        <v>45741</v>
      </c>
      <c r="AP1872" s="11" t="s">
        <v>189</v>
      </c>
      <c r="AQ1872" t="str">
        <f>IFERROR(IF(L1872="","",VLOOKUP(L1872&amp;I1872,Продукция!A:K,11,0)),"обратитесь к админ справочника")</f>
        <v>согласно рекомендациям производителя теста</v>
      </c>
      <c r="AR1872" s="11" t="s">
        <v>4823</v>
      </c>
      <c r="AS1872" t="str">
        <f>IFERROR(IF(L1872="","",VLOOKUP(L1872&amp;I1872,Продукция!A:J,10,0)),"обратитесь к админ справочника")</f>
        <v>инструкция по применению набора AI, Н5</v>
      </c>
      <c r="AT1872" s="11" t="s">
        <v>4823</v>
      </c>
      <c r="AU1872" s="11" t="s">
        <v>4823</v>
      </c>
      <c r="AV1872" s="11" t="s">
        <v>2673</v>
      </c>
      <c r="AW1872" s="11" t="s">
        <v>4824</v>
      </c>
      <c r="AX1872" s="11" t="s">
        <v>509</v>
      </c>
      <c r="AY1872" s="11" t="s">
        <v>1741</v>
      </c>
      <c r="AZ1872" s="11">
        <v>107</v>
      </c>
      <c r="BA1872" s="11">
        <v>38</v>
      </c>
      <c r="BC1872" s="11" t="s">
        <v>5026</v>
      </c>
    </row>
    <row r="1873" spans="1:55" x14ac:dyDescent="0.25">
      <c r="A1873" t="str">
        <f t="shared" si="34"/>
        <v>С/557Вирус гриппа птиц подтипа Н5 уровень антител (ВНИИЗЖ)</v>
      </c>
      <c r="B1873" t="str">
        <f>IF(E1873="","",INDEX(Лаборатории!A:A,MATCH('Производственный контроль'!E1873,Лаборатории!B:B,0)))</f>
        <v xml:space="preserve">КУРИНОЕ ЦАРСТВО АО </v>
      </c>
      <c r="C1873" t="str">
        <f>IF(E1873="","",VLOOKUP(E1873,Лаборатории!B:D,3,0))</f>
        <v>U377_CHL</v>
      </c>
      <c r="D1873" s="12">
        <v>45740</v>
      </c>
      <c r="E1873" s="11" t="s">
        <v>793</v>
      </c>
      <c r="F1873" s="11" t="s">
        <v>371</v>
      </c>
      <c r="G1873" s="11" t="s">
        <v>509</v>
      </c>
      <c r="H1873" s="11" t="s">
        <v>312</v>
      </c>
      <c r="I1873" s="11" t="s">
        <v>3437</v>
      </c>
      <c r="J1873" t="str">
        <f>IF(L1873="","",VLOOKUP(L1873,Продукция!B:D,3,0))</f>
        <v>Биологический_материал</v>
      </c>
      <c r="K1873" t="str">
        <f>IF(L1873="","",VLOOKUP(L1873,Продукция!B:C,2,0))</f>
        <v>Сыворотка крови</v>
      </c>
      <c r="L1873" s="151" t="s">
        <v>302</v>
      </c>
      <c r="M1873">
        <f>IF(L1873="","",VLOOKUP(L1873,Продукция!B:L,11,0))</f>
        <v>0</v>
      </c>
      <c r="N1873" s="11" t="s">
        <v>873</v>
      </c>
      <c r="P1873" s="11" t="s">
        <v>340</v>
      </c>
      <c r="Q1873" s="11" t="s">
        <v>854</v>
      </c>
      <c r="R1873" s="153" t="s">
        <v>5076</v>
      </c>
      <c r="S1873" s="11">
        <v>20</v>
      </c>
      <c r="T1873" s="11" t="s">
        <v>5244</v>
      </c>
      <c r="V1873" s="14">
        <v>45736</v>
      </c>
      <c r="Z1873" s="11" t="s">
        <v>4823</v>
      </c>
      <c r="AA1873" s="15">
        <v>0.5625</v>
      </c>
      <c r="AB1873" t="str">
        <f>IF(L1873="","",VLOOKUP(L1873&amp;I1873,Продукция!A:I,9,0))</f>
        <v>рекомендация производителя набора</v>
      </c>
      <c r="AC1873" s="14">
        <v>45741</v>
      </c>
      <c r="AD1873" s="11" t="s">
        <v>2673</v>
      </c>
      <c r="AE1873" s="11" t="s">
        <v>4823</v>
      </c>
      <c r="AF1873" t="str">
        <f>IF(AD1873="","",VLOOKUP(AD1873,'Сотрудники и ссылки'!A:B,2,0))</f>
        <v>Серолог</v>
      </c>
      <c r="AG1873">
        <f>IF(AD1873="","",VLOOKUP(AD1873,'Сотрудники и ссылки'!A:C,3,0))</f>
        <v>20001771</v>
      </c>
      <c r="AH1873" s="11" t="s">
        <v>2673</v>
      </c>
      <c r="AI1873" t="str">
        <f>IF(AH1873="","",VLOOKUP(AH1873,'Сотрудники и ссылки'!A:B,2,0))</f>
        <v>Серолог</v>
      </c>
      <c r="AJ1873">
        <f>IF(AH1873="","",VLOOKUP(AH1873,'Сотрудники и ссылки'!A:C,3,0))</f>
        <v>20001771</v>
      </c>
      <c r="AK1873" s="14">
        <v>45741</v>
      </c>
      <c r="AL1873" s="2">
        <f>IF(AK1873="","",AK1873+VLOOKUP(I1873,'Вид исследования'!B:E,4,0))</f>
        <v>45742</v>
      </c>
      <c r="AM1873" s="2">
        <f>IF(AK1873="","",AK1873+VLOOKUP(I1873,'Вид исследования'!B:F,5,0))</f>
        <v>45742</v>
      </c>
      <c r="AN1873" s="14">
        <v>45741</v>
      </c>
      <c r="AP1873" s="11" t="s">
        <v>189</v>
      </c>
      <c r="AQ1873" t="str">
        <f>IFERROR(IF(L1873="","",VLOOKUP(L1873&amp;I1873,Продукция!A:K,11,0)),"обратитесь к админ справочника")</f>
        <v>согласно рекомендациям производителя теста</v>
      </c>
      <c r="AR1873" s="11" t="s">
        <v>4823</v>
      </c>
      <c r="AS1873" t="str">
        <f>IFERROR(IF(L1873="","",VLOOKUP(L1873&amp;I1873,Продукция!A:J,10,0)),"обратитесь к админ справочника")</f>
        <v>инструкция по применению набора AI, Н5</v>
      </c>
      <c r="AT1873" s="11" t="s">
        <v>4823</v>
      </c>
      <c r="AU1873" s="11" t="s">
        <v>4823</v>
      </c>
      <c r="AV1873" s="11" t="s">
        <v>2673</v>
      </c>
      <c r="AW1873" s="11" t="s">
        <v>4824</v>
      </c>
      <c r="AX1873" s="11" t="s">
        <v>509</v>
      </c>
      <c r="AY1873" s="11" t="s">
        <v>1749</v>
      </c>
      <c r="AZ1873" s="11">
        <v>107</v>
      </c>
      <c r="BA1873" s="11">
        <v>38</v>
      </c>
      <c r="BC1873" s="11" t="s">
        <v>5026</v>
      </c>
    </row>
    <row r="1874" spans="1:55" x14ac:dyDescent="0.25">
      <c r="A1874" t="str">
        <f t="shared" si="34"/>
        <v>С/557Вирус гриппа птиц подтипа Н5 уровень антител (ВНИИЗЖ)</v>
      </c>
      <c r="B1874" t="str">
        <f>IF(E1874="","",INDEX(Лаборатории!A:A,MATCH('Производственный контроль'!E1874,Лаборатории!B:B,0)))</f>
        <v xml:space="preserve">КУРИНОЕ ЦАРСТВО АО </v>
      </c>
      <c r="C1874" t="str">
        <f>IF(E1874="","",VLOOKUP(E1874,Лаборатории!B:D,3,0))</f>
        <v>U377_CHL</v>
      </c>
      <c r="D1874" s="12">
        <v>45740</v>
      </c>
      <c r="E1874" s="11" t="s">
        <v>793</v>
      </c>
      <c r="F1874" s="11" t="s">
        <v>371</v>
      </c>
      <c r="G1874" s="11" t="s">
        <v>509</v>
      </c>
      <c r="H1874" s="11" t="s">
        <v>312</v>
      </c>
      <c r="I1874" s="11" t="s">
        <v>3437</v>
      </c>
      <c r="J1874" t="str">
        <f>IF(L1874="","",VLOOKUP(L1874,Продукция!B:D,3,0))</f>
        <v>Биологический_материал</v>
      </c>
      <c r="K1874" t="str">
        <f>IF(L1874="","",VLOOKUP(L1874,Продукция!B:C,2,0))</f>
        <v>Сыворотка крови</v>
      </c>
      <c r="L1874" s="151" t="s">
        <v>302</v>
      </c>
      <c r="M1874">
        <f>IF(L1874="","",VLOOKUP(L1874,Продукция!B:L,11,0))</f>
        <v>0</v>
      </c>
      <c r="N1874" s="11" t="s">
        <v>873</v>
      </c>
      <c r="P1874" s="11" t="s">
        <v>340</v>
      </c>
      <c r="Q1874" s="11" t="s">
        <v>854</v>
      </c>
      <c r="R1874" s="153" t="s">
        <v>5077</v>
      </c>
      <c r="S1874" s="11">
        <v>20</v>
      </c>
      <c r="T1874" s="11" t="s">
        <v>5244</v>
      </c>
      <c r="V1874" s="14">
        <v>45736</v>
      </c>
      <c r="Z1874" s="11" t="s">
        <v>4823</v>
      </c>
      <c r="AA1874" s="15">
        <v>0.5625</v>
      </c>
      <c r="AB1874" t="str">
        <f>IF(L1874="","",VLOOKUP(L1874&amp;I1874,Продукция!A:I,9,0))</f>
        <v>рекомендация производителя набора</v>
      </c>
      <c r="AC1874" s="14">
        <v>45741</v>
      </c>
      <c r="AD1874" s="11" t="s">
        <v>2673</v>
      </c>
      <c r="AE1874" s="11" t="s">
        <v>4823</v>
      </c>
      <c r="AF1874" t="str">
        <f>IF(AD1874="","",VLOOKUP(AD1874,'Сотрудники и ссылки'!A:B,2,0))</f>
        <v>Серолог</v>
      </c>
      <c r="AG1874">
        <f>IF(AD1874="","",VLOOKUP(AD1874,'Сотрудники и ссылки'!A:C,3,0))</f>
        <v>20001771</v>
      </c>
      <c r="AH1874" s="11" t="s">
        <v>2673</v>
      </c>
      <c r="AI1874" t="str">
        <f>IF(AH1874="","",VLOOKUP(AH1874,'Сотрудники и ссылки'!A:B,2,0))</f>
        <v>Серолог</v>
      </c>
      <c r="AJ1874">
        <f>IF(AH1874="","",VLOOKUP(AH1874,'Сотрудники и ссылки'!A:C,3,0))</f>
        <v>20001771</v>
      </c>
      <c r="AK1874" s="14">
        <v>45741</v>
      </c>
      <c r="AL1874" s="2">
        <f>IF(AK1874="","",AK1874+VLOOKUP(I1874,'Вид исследования'!B:E,4,0))</f>
        <v>45742</v>
      </c>
      <c r="AM1874" s="2">
        <f>IF(AK1874="","",AK1874+VLOOKUP(I1874,'Вид исследования'!B:F,5,0))</f>
        <v>45742</v>
      </c>
      <c r="AN1874" s="14">
        <v>45741</v>
      </c>
      <c r="AP1874" s="11" t="s">
        <v>189</v>
      </c>
      <c r="AQ1874" t="str">
        <f>IFERROR(IF(L1874="","",VLOOKUP(L1874&amp;I1874,Продукция!A:K,11,0)),"обратитесь к админ справочника")</f>
        <v>согласно рекомендациям производителя теста</v>
      </c>
      <c r="AR1874" s="11" t="s">
        <v>4823</v>
      </c>
      <c r="AS1874" t="str">
        <f>IFERROR(IF(L1874="","",VLOOKUP(L1874&amp;I1874,Продукция!A:J,10,0)),"обратитесь к админ справочника")</f>
        <v>инструкция по применению набора AI, Н5</v>
      </c>
      <c r="AT1874" s="11" t="s">
        <v>4823</v>
      </c>
      <c r="AU1874" s="11" t="s">
        <v>4823</v>
      </c>
      <c r="AV1874" s="11" t="s">
        <v>2673</v>
      </c>
      <c r="AW1874" s="11" t="s">
        <v>4824</v>
      </c>
      <c r="AX1874" s="11" t="s">
        <v>509</v>
      </c>
      <c r="AY1874" s="11" t="s">
        <v>1750</v>
      </c>
      <c r="AZ1874" s="11">
        <v>107</v>
      </c>
      <c r="BA1874" s="11">
        <v>38</v>
      </c>
      <c r="BC1874" s="11" t="s">
        <v>5026</v>
      </c>
    </row>
    <row r="1875" spans="1:55" x14ac:dyDescent="0.25">
      <c r="A1875" t="str">
        <f t="shared" si="34"/>
        <v>С/557ART (BioChek) инфекционный альвеолярный ринотрахеит тип А и В уровень антител</v>
      </c>
      <c r="B1875" t="str">
        <f>IF(E1875="","",INDEX(Лаборатории!A:A,MATCH('Производственный контроль'!E1875,Лаборатории!B:B,0)))</f>
        <v xml:space="preserve">КУРИНОЕ ЦАРСТВО АО </v>
      </c>
      <c r="C1875" t="str">
        <f>IF(E1875="","",VLOOKUP(E1875,Лаборатории!B:D,3,0))</f>
        <v>U377_CHL</v>
      </c>
      <c r="D1875" s="12">
        <v>45740</v>
      </c>
      <c r="E1875" s="11" t="s">
        <v>793</v>
      </c>
      <c r="F1875" s="11" t="s">
        <v>371</v>
      </c>
      <c r="G1875" s="11" t="s">
        <v>509</v>
      </c>
      <c r="H1875" s="11" t="s">
        <v>262</v>
      </c>
      <c r="I1875" s="11" t="s">
        <v>3409</v>
      </c>
      <c r="J1875" t="str">
        <f>IF(L1875="","",VLOOKUP(L1875,Продукция!B:D,3,0))</f>
        <v>Биологический_материал</v>
      </c>
      <c r="K1875" t="str">
        <f>IF(L1875="","",VLOOKUP(L1875,Продукция!B:C,2,0))</f>
        <v>Сыворотка крови</v>
      </c>
      <c r="L1875" s="151" t="s">
        <v>302</v>
      </c>
      <c r="M1875">
        <f>IF(L1875="","",VLOOKUP(L1875,Продукция!B:L,11,0))</f>
        <v>0</v>
      </c>
      <c r="N1875" s="11" t="s">
        <v>873</v>
      </c>
      <c r="P1875" s="11" t="s">
        <v>340</v>
      </c>
      <c r="Q1875" s="11" t="s">
        <v>854</v>
      </c>
      <c r="R1875" s="153" t="s">
        <v>5067</v>
      </c>
      <c r="S1875" s="11">
        <v>18</v>
      </c>
      <c r="T1875" s="11" t="s">
        <v>5244</v>
      </c>
      <c r="V1875" s="14">
        <v>45736</v>
      </c>
      <c r="Z1875" s="11" t="s">
        <v>4823</v>
      </c>
      <c r="AA1875" s="15">
        <v>0.5625</v>
      </c>
      <c r="AB1875" t="str">
        <f>IF(L1875="","",VLOOKUP(L1875&amp;I1875,Продукция!A:I,9,0))</f>
        <v>рекомендация производителя набора</v>
      </c>
      <c r="AC1875" s="14">
        <v>45742</v>
      </c>
      <c r="AD1875" s="11" t="s">
        <v>2673</v>
      </c>
      <c r="AE1875" s="11" t="s">
        <v>4823</v>
      </c>
      <c r="AF1875" t="str">
        <f>IF(AD1875="","",VLOOKUP(AD1875,'Сотрудники и ссылки'!A:B,2,0))</f>
        <v>Серолог</v>
      </c>
      <c r="AG1875">
        <f>IF(AD1875="","",VLOOKUP(AD1875,'Сотрудники и ссылки'!A:C,3,0))</f>
        <v>20001771</v>
      </c>
      <c r="AH1875" s="11" t="s">
        <v>2673</v>
      </c>
      <c r="AI1875" t="str">
        <f>IF(AH1875="","",VLOOKUP(AH1875,'Сотрудники и ссылки'!A:B,2,0))</f>
        <v>Серолог</v>
      </c>
      <c r="AJ1875">
        <f>IF(AH1875="","",VLOOKUP(AH1875,'Сотрудники и ссылки'!A:C,3,0))</f>
        <v>20001771</v>
      </c>
      <c r="AK1875" s="14">
        <v>45742</v>
      </c>
      <c r="AL1875" s="2">
        <f>IF(AK1875="","",AK1875+VLOOKUP(I1875,'Вид исследования'!B:E,4,0))</f>
        <v>45743</v>
      </c>
      <c r="AM1875" s="2">
        <f>IF(AK1875="","",AK1875+VLOOKUP(I1875,'Вид исследования'!B:F,5,0))</f>
        <v>45743</v>
      </c>
      <c r="AN1875" s="14">
        <v>45742</v>
      </c>
      <c r="AP1875" s="11" t="s">
        <v>189</v>
      </c>
      <c r="AQ1875" t="str">
        <f>IFERROR(IF(L1875="","",VLOOKUP(L1875&amp;I1875,Продукция!A:K,11,0)),"обратитесь к админ справочника")</f>
        <v>согласно рекомендациям производителя теста</v>
      </c>
      <c r="AR1875" s="11" t="s">
        <v>4823</v>
      </c>
      <c r="AS1875" t="str">
        <f>IFERROR(IF(L1875="","",VLOOKUP(L1875&amp;I1875,Продукция!A:J,10,0)),"обратитесь к админ справочника")</f>
        <v>инструкция тест- ситема Биочек СК-120</v>
      </c>
      <c r="AT1875" s="11" t="s">
        <v>4823</v>
      </c>
      <c r="AU1875" s="11" t="s">
        <v>4823</v>
      </c>
      <c r="AV1875" s="11" t="s">
        <v>2673</v>
      </c>
      <c r="AW1875" s="11" t="s">
        <v>4824</v>
      </c>
      <c r="AX1875" s="11" t="s">
        <v>509</v>
      </c>
      <c r="AY1875" s="11" t="s">
        <v>1740</v>
      </c>
      <c r="AZ1875" s="11">
        <v>107</v>
      </c>
      <c r="BA1875" s="11">
        <v>38</v>
      </c>
      <c r="BC1875" s="11" t="s">
        <v>5026</v>
      </c>
    </row>
    <row r="1876" spans="1:55" x14ac:dyDescent="0.25">
      <c r="A1876" t="str">
        <f t="shared" si="34"/>
        <v>С/557IBD (BioChek) болезнь Гамборо уровень антител</v>
      </c>
      <c r="B1876" t="str">
        <f>IF(E1876="","",INDEX(Лаборатории!A:A,MATCH('Производственный контроль'!E1876,Лаборатории!B:B,0)))</f>
        <v xml:space="preserve">КУРИНОЕ ЦАРСТВО АО </v>
      </c>
      <c r="C1876" t="str">
        <f>IF(E1876="","",VLOOKUP(E1876,Лаборатории!B:D,3,0))</f>
        <v>U377_CHL</v>
      </c>
      <c r="D1876" s="12">
        <v>45740</v>
      </c>
      <c r="E1876" s="11" t="s">
        <v>793</v>
      </c>
      <c r="F1876" s="11" t="s">
        <v>371</v>
      </c>
      <c r="G1876" s="11" t="s">
        <v>509</v>
      </c>
      <c r="H1876" s="11" t="s">
        <v>262</v>
      </c>
      <c r="I1876" s="11" t="s">
        <v>3415</v>
      </c>
      <c r="J1876" t="str">
        <f>IF(L1876="","",VLOOKUP(L1876,Продукция!B:D,3,0))</f>
        <v>Биологический_материал</v>
      </c>
      <c r="K1876" t="str">
        <f>IF(L1876="","",VLOOKUP(L1876,Продукция!B:C,2,0))</f>
        <v>Сыворотка крови</v>
      </c>
      <c r="L1876" s="151" t="s">
        <v>302</v>
      </c>
      <c r="M1876">
        <f>IF(L1876="","",VLOOKUP(L1876,Продукция!B:L,11,0))</f>
        <v>0</v>
      </c>
      <c r="N1876" s="11" t="s">
        <v>873</v>
      </c>
      <c r="P1876" s="11" t="s">
        <v>340</v>
      </c>
      <c r="Q1876" s="11" t="s">
        <v>854</v>
      </c>
      <c r="R1876" s="153" t="s">
        <v>5067</v>
      </c>
      <c r="S1876" s="11">
        <v>18</v>
      </c>
      <c r="T1876" s="11" t="s">
        <v>5244</v>
      </c>
      <c r="V1876" s="14">
        <v>45736</v>
      </c>
      <c r="Z1876" s="11" t="s">
        <v>4823</v>
      </c>
      <c r="AA1876" s="15">
        <v>0.5625</v>
      </c>
      <c r="AB1876" t="str">
        <f>IF(L1876="","",VLOOKUP(L1876&amp;I1876,Продукция!A:I,9,0))</f>
        <v>рекомендация производителя набора</v>
      </c>
      <c r="AC1876" s="14">
        <v>45742</v>
      </c>
      <c r="AD1876" s="11" t="s">
        <v>2673</v>
      </c>
      <c r="AE1876" s="11" t="s">
        <v>4823</v>
      </c>
      <c r="AF1876" t="str">
        <f>IF(AD1876="","",VLOOKUP(AD1876,'Сотрудники и ссылки'!A:B,2,0))</f>
        <v>Серолог</v>
      </c>
      <c r="AG1876">
        <f>IF(AD1876="","",VLOOKUP(AD1876,'Сотрудники и ссылки'!A:C,3,0))</f>
        <v>20001771</v>
      </c>
      <c r="AH1876" s="11" t="s">
        <v>2673</v>
      </c>
      <c r="AI1876" t="str">
        <f>IF(AH1876="","",VLOOKUP(AH1876,'Сотрудники и ссылки'!A:B,2,0))</f>
        <v>Серолог</v>
      </c>
      <c r="AJ1876">
        <f>IF(AH1876="","",VLOOKUP(AH1876,'Сотрудники и ссылки'!A:C,3,0))</f>
        <v>20001771</v>
      </c>
      <c r="AK1876" s="14">
        <v>45742</v>
      </c>
      <c r="AL1876" s="2">
        <f>IF(AK1876="","",AK1876+VLOOKUP(I1876,'Вид исследования'!B:E,4,0))</f>
        <v>45743</v>
      </c>
      <c r="AM1876" s="2">
        <f>IF(AK1876="","",AK1876+VLOOKUP(I1876,'Вид исследования'!B:F,5,0))</f>
        <v>45743</v>
      </c>
      <c r="AN1876" s="14">
        <v>45742</v>
      </c>
      <c r="AP1876" s="11" t="s">
        <v>189</v>
      </c>
      <c r="AQ1876" t="str">
        <f>IFERROR(IF(L1876="","",VLOOKUP(L1876&amp;I1876,Продукция!A:K,11,0)),"обратитесь к админ справочника")</f>
        <v>согласно рекомендациям производителя теста</v>
      </c>
      <c r="AR1876" s="11" t="s">
        <v>4823</v>
      </c>
      <c r="AS1876" t="str">
        <f>IFERROR(IF(L1876="","",VLOOKUP(L1876&amp;I1876,Продукция!A:J,10,0)),"обратитесь к админ справочника")</f>
        <v>инструкция тест- ситема Биочек СК-113</v>
      </c>
      <c r="AT1876" s="11" t="s">
        <v>4823</v>
      </c>
      <c r="AU1876" s="11" t="s">
        <v>4823</v>
      </c>
      <c r="AV1876" s="11" t="s">
        <v>2673</v>
      </c>
      <c r="AW1876" s="11" t="s">
        <v>4824</v>
      </c>
      <c r="AX1876" s="11" t="s">
        <v>509</v>
      </c>
      <c r="AY1876" s="11" t="s">
        <v>1740</v>
      </c>
      <c r="AZ1876" s="11">
        <v>107</v>
      </c>
      <c r="BA1876" s="11">
        <v>38</v>
      </c>
      <c r="BC1876" s="11" t="s">
        <v>5026</v>
      </c>
    </row>
    <row r="1877" spans="1:55" x14ac:dyDescent="0.25">
      <c r="A1877" t="str">
        <f t="shared" si="34"/>
        <v>С/557IBV (BioChek) инфекционный бронхит уровень антител</v>
      </c>
      <c r="B1877" t="str">
        <f>IF(E1877="","",INDEX(Лаборатории!A:A,MATCH('Производственный контроль'!E1877,Лаборатории!B:B,0)))</f>
        <v xml:space="preserve">КУРИНОЕ ЦАРСТВО АО </v>
      </c>
      <c r="C1877" t="str">
        <f>IF(E1877="","",VLOOKUP(E1877,Лаборатории!B:D,3,0))</f>
        <v>U377_CHL</v>
      </c>
      <c r="D1877" s="12">
        <v>45740</v>
      </c>
      <c r="E1877" s="11" t="s">
        <v>793</v>
      </c>
      <c r="F1877" s="11" t="s">
        <v>371</v>
      </c>
      <c r="G1877" s="11" t="s">
        <v>509</v>
      </c>
      <c r="H1877" s="11" t="s">
        <v>262</v>
      </c>
      <c r="I1877" s="11" t="s">
        <v>3416</v>
      </c>
      <c r="J1877" t="str">
        <f>IF(L1877="","",VLOOKUP(L1877,Продукция!B:D,3,0))</f>
        <v>Биологический_материал</v>
      </c>
      <c r="K1877" t="str">
        <f>IF(L1877="","",VLOOKUP(L1877,Продукция!B:C,2,0))</f>
        <v>Сыворотка крови</v>
      </c>
      <c r="L1877" s="151" t="s">
        <v>302</v>
      </c>
      <c r="M1877">
        <f>IF(L1877="","",VLOOKUP(L1877,Продукция!B:L,11,0))</f>
        <v>0</v>
      </c>
      <c r="N1877" s="11" t="s">
        <v>873</v>
      </c>
      <c r="P1877" s="11" t="s">
        <v>340</v>
      </c>
      <c r="Q1877" s="11" t="s">
        <v>854</v>
      </c>
      <c r="R1877" s="153" t="s">
        <v>5067</v>
      </c>
      <c r="S1877" s="11">
        <v>18</v>
      </c>
      <c r="T1877" s="11" t="s">
        <v>5244</v>
      </c>
      <c r="V1877" s="14">
        <v>45736</v>
      </c>
      <c r="Z1877" s="11" t="s">
        <v>4823</v>
      </c>
      <c r="AA1877" s="15">
        <v>0.5625</v>
      </c>
      <c r="AB1877" t="str">
        <f>IF(L1877="","",VLOOKUP(L1877&amp;I1877,Продукция!A:I,9,0))</f>
        <v>рекомендация производителя набора</v>
      </c>
      <c r="AC1877" s="14">
        <v>45742</v>
      </c>
      <c r="AD1877" s="11" t="s">
        <v>2676</v>
      </c>
      <c r="AE1877" s="11" t="s">
        <v>4823</v>
      </c>
      <c r="AF1877" t="str">
        <f>IF(AD1877="","",VLOOKUP(AD1877,'Сотрудники и ссылки'!A:B,2,0))</f>
        <v>Серолог</v>
      </c>
      <c r="AG1877">
        <f>IF(AD1877="","",VLOOKUP(AD1877,'Сотрудники и ссылки'!A:C,3,0))</f>
        <v>20007746</v>
      </c>
      <c r="AH1877" s="11" t="s">
        <v>2676</v>
      </c>
      <c r="AI1877" t="str">
        <f>IF(AH1877="","",VLOOKUP(AH1877,'Сотрудники и ссылки'!A:B,2,0))</f>
        <v>Серолог</v>
      </c>
      <c r="AJ1877">
        <f>IF(AH1877="","",VLOOKUP(AH1877,'Сотрудники и ссылки'!A:C,3,0))</f>
        <v>20007746</v>
      </c>
      <c r="AK1877" s="14">
        <v>45742</v>
      </c>
      <c r="AL1877" s="2">
        <f>IF(AK1877="","",AK1877+VLOOKUP(I1877,'Вид исследования'!B:E,4,0))</f>
        <v>45743</v>
      </c>
      <c r="AM1877" s="2">
        <f>IF(AK1877="","",AK1877+VLOOKUP(I1877,'Вид исследования'!B:F,5,0))</f>
        <v>45743</v>
      </c>
      <c r="AN1877" s="14">
        <v>45742</v>
      </c>
      <c r="AP1877" s="11" t="s">
        <v>189</v>
      </c>
      <c r="AQ1877" t="str">
        <f>IFERROR(IF(L1877="","",VLOOKUP(L1877&amp;I1877,Продукция!A:K,11,0)),"обратитесь к админ справочника")</f>
        <v>согласно рекомендациям производителя теста</v>
      </c>
      <c r="AR1877" s="11" t="s">
        <v>4823</v>
      </c>
      <c r="AS1877" t="str">
        <f>IFERROR(IF(L1877="","",VLOOKUP(L1877&amp;I1877,Продукция!A:J,10,0)),"обратитесь к админ справочника")</f>
        <v>инструкция тест- ситема Биочек СК-119</v>
      </c>
      <c r="AT1877" s="11" t="s">
        <v>4823</v>
      </c>
      <c r="AU1877" s="11" t="s">
        <v>4823</v>
      </c>
      <c r="AV1877" s="11" t="s">
        <v>2676</v>
      </c>
      <c r="AW1877" s="11" t="s">
        <v>4824</v>
      </c>
      <c r="AX1877" s="11" t="s">
        <v>509</v>
      </c>
      <c r="AY1877" s="11" t="s">
        <v>1740</v>
      </c>
      <c r="AZ1877" s="11">
        <v>107</v>
      </c>
      <c r="BA1877" s="11">
        <v>38</v>
      </c>
      <c r="BC1877" s="11" t="s">
        <v>5026</v>
      </c>
    </row>
    <row r="1878" spans="1:55" x14ac:dyDescent="0.25">
      <c r="A1878" t="str">
        <f t="shared" si="34"/>
        <v>С/557REO (BioChek) реовирус уровень антител</v>
      </c>
      <c r="B1878" t="str">
        <f>IF(E1878="","",INDEX(Лаборатории!A:A,MATCH('Производственный контроль'!E1878,Лаборатории!B:B,0)))</f>
        <v xml:space="preserve">КУРИНОЕ ЦАРСТВО АО </v>
      </c>
      <c r="C1878" t="str">
        <f>IF(E1878="","",VLOOKUP(E1878,Лаборатории!B:D,3,0))</f>
        <v>U377_CHL</v>
      </c>
      <c r="D1878" s="12">
        <v>45740</v>
      </c>
      <c r="E1878" s="11" t="s">
        <v>793</v>
      </c>
      <c r="F1878" s="11" t="s">
        <v>371</v>
      </c>
      <c r="G1878" s="11" t="s">
        <v>509</v>
      </c>
      <c r="H1878" s="11" t="s">
        <v>262</v>
      </c>
      <c r="I1878" s="11" t="s">
        <v>3426</v>
      </c>
      <c r="J1878" t="str">
        <f>IF(L1878="","",VLOOKUP(L1878,Продукция!B:D,3,0))</f>
        <v>Биологический_материал</v>
      </c>
      <c r="K1878" t="str">
        <f>IF(L1878="","",VLOOKUP(L1878,Продукция!B:C,2,0))</f>
        <v>Сыворотка крови</v>
      </c>
      <c r="L1878" s="151" t="s">
        <v>302</v>
      </c>
      <c r="M1878">
        <f>IF(L1878="","",VLOOKUP(L1878,Продукция!B:L,11,0))</f>
        <v>0</v>
      </c>
      <c r="N1878" s="11" t="s">
        <v>873</v>
      </c>
      <c r="P1878" s="11" t="s">
        <v>340</v>
      </c>
      <c r="Q1878" s="11" t="s">
        <v>854</v>
      </c>
      <c r="R1878" s="153" t="s">
        <v>5067</v>
      </c>
      <c r="S1878" s="11">
        <v>18</v>
      </c>
      <c r="T1878" s="11" t="s">
        <v>5244</v>
      </c>
      <c r="V1878" s="14">
        <v>45736</v>
      </c>
      <c r="Z1878" s="11" t="s">
        <v>4823</v>
      </c>
      <c r="AA1878" s="15">
        <v>0.5625</v>
      </c>
      <c r="AB1878" t="str">
        <f>IF(L1878="","",VLOOKUP(L1878&amp;I1878,Продукция!A:I,9,0))</f>
        <v>рекомендация производителя набора</v>
      </c>
      <c r="AC1878" s="14">
        <v>45742</v>
      </c>
      <c r="AD1878" s="11" t="s">
        <v>2676</v>
      </c>
      <c r="AE1878" s="11" t="s">
        <v>4823</v>
      </c>
      <c r="AF1878" t="str">
        <f>IF(AD1878="","",VLOOKUP(AD1878,'Сотрудники и ссылки'!A:B,2,0))</f>
        <v>Серолог</v>
      </c>
      <c r="AG1878">
        <f>IF(AD1878="","",VLOOKUP(AD1878,'Сотрудники и ссылки'!A:C,3,0))</f>
        <v>20007746</v>
      </c>
      <c r="AH1878" s="11" t="s">
        <v>2676</v>
      </c>
      <c r="AI1878" t="str">
        <f>IF(AH1878="","",VLOOKUP(AH1878,'Сотрудники и ссылки'!A:B,2,0))</f>
        <v>Серолог</v>
      </c>
      <c r="AJ1878">
        <f>IF(AH1878="","",VLOOKUP(AH1878,'Сотрудники и ссылки'!A:C,3,0))</f>
        <v>20007746</v>
      </c>
      <c r="AK1878" s="14">
        <v>45742</v>
      </c>
      <c r="AL1878" s="2">
        <f>IF(AK1878="","",AK1878+VLOOKUP(I1878,'Вид исследования'!B:E,4,0))</f>
        <v>45743</v>
      </c>
      <c r="AM1878" s="2">
        <f>IF(AK1878="","",AK1878+VLOOKUP(I1878,'Вид исследования'!B:F,5,0))</f>
        <v>45743</v>
      </c>
      <c r="AN1878" s="14">
        <v>45742</v>
      </c>
      <c r="AP1878" s="11" t="s">
        <v>189</v>
      </c>
      <c r="AQ1878" t="str">
        <f>IFERROR(IF(L1878="","",VLOOKUP(L1878&amp;I1878,Продукция!A:K,11,0)),"обратитесь к админ справочника")</f>
        <v>согласно рекомендациям производителя теста</v>
      </c>
      <c r="AR1878" s="11" t="s">
        <v>4823</v>
      </c>
      <c r="AS1878" t="str">
        <f>IFERROR(IF(L1878="","",VLOOKUP(L1878&amp;I1878,Продукция!A:J,10,0)),"обратитесь к админ справочника")</f>
        <v>инструкция тест- ситема Биочек СК -110</v>
      </c>
      <c r="AT1878" s="11" t="s">
        <v>4823</v>
      </c>
      <c r="AU1878" s="11" t="s">
        <v>4823</v>
      </c>
      <c r="AV1878" s="11" t="s">
        <v>2676</v>
      </c>
      <c r="AW1878" s="11" t="s">
        <v>4824</v>
      </c>
      <c r="AX1878" s="11" t="s">
        <v>509</v>
      </c>
      <c r="AY1878" s="11" t="s">
        <v>1740</v>
      </c>
      <c r="AZ1878" s="11">
        <v>107</v>
      </c>
      <c r="BA1878" s="11">
        <v>38</v>
      </c>
      <c r="BC1878" s="11" t="s">
        <v>5026</v>
      </c>
    </row>
    <row r="1879" spans="1:55" x14ac:dyDescent="0.25">
      <c r="A1879" t="str">
        <f t="shared" ref="A1879:A1942" si="35">T1879&amp;I1879</f>
        <v>С/557NDV (BioChek) болезнь Ньюкасла уровень антител</v>
      </c>
      <c r="B1879" t="str">
        <f>IF(E1879="","",INDEX(Лаборатории!A:A,MATCH('Производственный контроль'!E1879,Лаборатории!B:B,0)))</f>
        <v xml:space="preserve">КУРИНОЕ ЦАРСТВО АО </v>
      </c>
      <c r="C1879" t="str">
        <f>IF(E1879="","",VLOOKUP(E1879,Лаборатории!B:D,3,0))</f>
        <v>U377_CHL</v>
      </c>
      <c r="D1879" s="12">
        <v>45740</v>
      </c>
      <c r="E1879" s="11" t="s">
        <v>793</v>
      </c>
      <c r="F1879" s="11" t="s">
        <v>371</v>
      </c>
      <c r="G1879" s="11" t="s">
        <v>509</v>
      </c>
      <c r="H1879" s="11" t="s">
        <v>262</v>
      </c>
      <c r="I1879" s="11" t="s">
        <v>3424</v>
      </c>
      <c r="J1879" t="str">
        <f>IF(L1879="","",VLOOKUP(L1879,Продукция!B:D,3,0))</f>
        <v>Биологический_материал</v>
      </c>
      <c r="K1879" t="str">
        <f>IF(L1879="","",VLOOKUP(L1879,Продукция!B:C,2,0))</f>
        <v>Сыворотка крови</v>
      </c>
      <c r="L1879" s="151" t="s">
        <v>302</v>
      </c>
      <c r="M1879">
        <f>IF(L1879="","",VLOOKUP(L1879,Продукция!B:L,11,0))</f>
        <v>0</v>
      </c>
      <c r="N1879" s="11" t="s">
        <v>873</v>
      </c>
      <c r="P1879" s="11" t="s">
        <v>340</v>
      </c>
      <c r="Q1879" s="11" t="s">
        <v>854</v>
      </c>
      <c r="R1879" s="153" t="s">
        <v>5067</v>
      </c>
      <c r="S1879" s="11">
        <v>18</v>
      </c>
      <c r="T1879" s="11" t="s">
        <v>5244</v>
      </c>
      <c r="V1879" s="14">
        <v>45736</v>
      </c>
      <c r="Z1879" s="11" t="s">
        <v>4823</v>
      </c>
      <c r="AA1879" s="15">
        <v>0.5625</v>
      </c>
      <c r="AB1879" t="str">
        <f>IF(L1879="","",VLOOKUP(L1879&amp;I1879,Продукция!A:I,9,0))</f>
        <v>рекомендация производителя набора</v>
      </c>
      <c r="AC1879" s="14">
        <v>45742</v>
      </c>
      <c r="AD1879" s="11" t="s">
        <v>2676</v>
      </c>
      <c r="AE1879" s="11" t="s">
        <v>4823</v>
      </c>
      <c r="AF1879" t="str">
        <f>IF(AD1879="","",VLOOKUP(AD1879,'Сотрудники и ссылки'!A:B,2,0))</f>
        <v>Серолог</v>
      </c>
      <c r="AG1879">
        <f>IF(AD1879="","",VLOOKUP(AD1879,'Сотрудники и ссылки'!A:C,3,0))</f>
        <v>20007746</v>
      </c>
      <c r="AH1879" s="11" t="s">
        <v>2676</v>
      </c>
      <c r="AI1879" t="str">
        <f>IF(AH1879="","",VLOOKUP(AH1879,'Сотрудники и ссылки'!A:B,2,0))</f>
        <v>Серолог</v>
      </c>
      <c r="AJ1879">
        <f>IF(AH1879="","",VLOOKUP(AH1879,'Сотрудники и ссылки'!A:C,3,0))</f>
        <v>20007746</v>
      </c>
      <c r="AK1879" s="14">
        <v>45742</v>
      </c>
      <c r="AL1879" s="2">
        <f>IF(AK1879="","",AK1879+VLOOKUP(I1879,'Вид исследования'!B:E,4,0))</f>
        <v>45743</v>
      </c>
      <c r="AM1879" s="2">
        <f>IF(AK1879="","",AK1879+VLOOKUP(I1879,'Вид исследования'!B:F,5,0))</f>
        <v>45743</v>
      </c>
      <c r="AN1879" s="14">
        <v>45742</v>
      </c>
      <c r="AP1879" s="11" t="s">
        <v>189</v>
      </c>
      <c r="AQ1879" t="str">
        <f>IFERROR(IF(L1879="","",VLOOKUP(L1879&amp;I1879,Продукция!A:K,11,0)),"обратитесь к админ справочника")</f>
        <v>согласно рекомендациям производителя теста</v>
      </c>
      <c r="AR1879" s="11" t="s">
        <v>4823</v>
      </c>
      <c r="AS1879" t="str">
        <f>IFERROR(IF(L1879="","",VLOOKUP(L1879&amp;I1879,Продукция!A:J,10,0)),"обратитесь к админ справочника")</f>
        <v>инструкция тест- ситема Биочек СК -116</v>
      </c>
      <c r="AT1879" s="11" t="s">
        <v>4823</v>
      </c>
      <c r="AU1879" s="11" t="s">
        <v>4823</v>
      </c>
      <c r="AV1879" s="11" t="s">
        <v>2676</v>
      </c>
      <c r="AW1879" s="11" t="s">
        <v>4824</v>
      </c>
      <c r="AX1879" s="11" t="s">
        <v>509</v>
      </c>
      <c r="AY1879" s="11" t="s">
        <v>1740</v>
      </c>
      <c r="AZ1879" s="11">
        <v>107</v>
      </c>
      <c r="BA1879" s="11">
        <v>38</v>
      </c>
      <c r="BC1879" s="11" t="s">
        <v>5026</v>
      </c>
    </row>
    <row r="1880" spans="1:55" x14ac:dyDescent="0.25">
      <c r="A1880" t="str">
        <f t="shared" si="35"/>
        <v>С/557ART (BioChek) инфекционный альвеолярный ринотрахеит тип А и В уровень антител</v>
      </c>
      <c r="B1880" t="str">
        <f>IF(E1880="","",INDEX(Лаборатории!A:A,MATCH('Производственный контроль'!E1880,Лаборатории!B:B,0)))</f>
        <v xml:space="preserve">КУРИНОЕ ЦАРСТВО АО </v>
      </c>
      <c r="C1880" t="str">
        <f>IF(E1880="","",VLOOKUP(E1880,Лаборатории!B:D,3,0))</f>
        <v>U377_CHL</v>
      </c>
      <c r="D1880" s="12">
        <v>45740</v>
      </c>
      <c r="E1880" s="11" t="s">
        <v>793</v>
      </c>
      <c r="F1880" s="11" t="s">
        <v>371</v>
      </c>
      <c r="G1880" s="11" t="s">
        <v>509</v>
      </c>
      <c r="H1880" s="11" t="s">
        <v>262</v>
      </c>
      <c r="I1880" s="11" t="s">
        <v>3409</v>
      </c>
      <c r="J1880" t="str">
        <f>IF(L1880="","",VLOOKUP(L1880,Продукция!B:D,3,0))</f>
        <v>Биологический_материал</v>
      </c>
      <c r="K1880" t="str">
        <f>IF(L1880="","",VLOOKUP(L1880,Продукция!B:C,2,0))</f>
        <v>Сыворотка крови</v>
      </c>
      <c r="L1880" s="151" t="s">
        <v>302</v>
      </c>
      <c r="M1880">
        <f>IF(L1880="","",VLOOKUP(L1880,Продукция!B:L,11,0))</f>
        <v>0</v>
      </c>
      <c r="N1880" s="11" t="s">
        <v>873</v>
      </c>
      <c r="P1880" s="11" t="s">
        <v>340</v>
      </c>
      <c r="Q1880" s="11" t="s">
        <v>854</v>
      </c>
      <c r="R1880" s="153" t="s">
        <v>5068</v>
      </c>
      <c r="S1880" s="11">
        <v>18</v>
      </c>
      <c r="T1880" s="11" t="s">
        <v>5244</v>
      </c>
      <c r="V1880" s="14">
        <v>45738</v>
      </c>
      <c r="Z1880" s="11" t="s">
        <v>4823</v>
      </c>
      <c r="AA1880" s="15">
        <v>0.5625</v>
      </c>
      <c r="AB1880" t="str">
        <f>IF(L1880="","",VLOOKUP(L1880&amp;I1880,Продукция!A:I,9,0))</f>
        <v>рекомендация производителя набора</v>
      </c>
      <c r="AC1880" s="14">
        <v>45742</v>
      </c>
      <c r="AD1880" s="11" t="s">
        <v>2673</v>
      </c>
      <c r="AE1880" s="11" t="s">
        <v>4823</v>
      </c>
      <c r="AF1880" t="str">
        <f>IF(AD1880="","",VLOOKUP(AD1880,'Сотрудники и ссылки'!A:B,2,0))</f>
        <v>Серолог</v>
      </c>
      <c r="AG1880">
        <f>IF(AD1880="","",VLOOKUP(AD1880,'Сотрудники и ссылки'!A:C,3,0))</f>
        <v>20001771</v>
      </c>
      <c r="AH1880" s="11" t="s">
        <v>2673</v>
      </c>
      <c r="AI1880" t="str">
        <f>IF(AH1880="","",VLOOKUP(AH1880,'Сотрудники и ссылки'!A:B,2,0))</f>
        <v>Серолог</v>
      </c>
      <c r="AJ1880">
        <f>IF(AH1880="","",VLOOKUP(AH1880,'Сотрудники и ссылки'!A:C,3,0))</f>
        <v>20001771</v>
      </c>
      <c r="AK1880" s="14">
        <v>45742</v>
      </c>
      <c r="AL1880" s="2">
        <f>IF(AK1880="","",AK1880+VLOOKUP(I1880,'Вид исследования'!B:E,4,0))</f>
        <v>45743</v>
      </c>
      <c r="AM1880" s="2">
        <f>IF(AK1880="","",AK1880+VLOOKUP(I1880,'Вид исследования'!B:F,5,0))</f>
        <v>45743</v>
      </c>
      <c r="AN1880" s="14">
        <v>45742</v>
      </c>
      <c r="AP1880" s="11" t="s">
        <v>189</v>
      </c>
      <c r="AQ1880" t="str">
        <f>IFERROR(IF(L1880="","",VLOOKUP(L1880&amp;I1880,Продукция!A:K,11,0)),"обратитесь к админ справочника")</f>
        <v>согласно рекомендациям производителя теста</v>
      </c>
      <c r="AR1880" s="11" t="s">
        <v>4823</v>
      </c>
      <c r="AS1880" t="str">
        <f>IFERROR(IF(L1880="","",VLOOKUP(L1880&amp;I1880,Продукция!A:J,10,0)),"обратитесь к админ справочника")</f>
        <v>инструкция тест- ситема Биочек СК-120</v>
      </c>
      <c r="AT1880" s="11" t="s">
        <v>4823</v>
      </c>
      <c r="AU1880" s="11" t="s">
        <v>4823</v>
      </c>
      <c r="AV1880" s="11" t="s">
        <v>2673</v>
      </c>
      <c r="AW1880" s="11" t="s">
        <v>4824</v>
      </c>
      <c r="AX1880" s="11" t="s">
        <v>509</v>
      </c>
      <c r="AY1880" s="11" t="s">
        <v>1741</v>
      </c>
      <c r="AZ1880" s="11">
        <v>107</v>
      </c>
      <c r="BA1880" s="11">
        <v>38</v>
      </c>
      <c r="BC1880" s="11" t="s">
        <v>5026</v>
      </c>
    </row>
    <row r="1881" spans="1:55" x14ac:dyDescent="0.25">
      <c r="A1881" t="str">
        <f t="shared" si="35"/>
        <v>С/557IBD (BioChek) болезнь Гамборо уровень антител</v>
      </c>
      <c r="B1881" t="str">
        <f>IF(E1881="","",INDEX(Лаборатории!A:A,MATCH('Производственный контроль'!E1881,Лаборатории!B:B,0)))</f>
        <v xml:space="preserve">КУРИНОЕ ЦАРСТВО АО </v>
      </c>
      <c r="C1881" t="str">
        <f>IF(E1881="","",VLOOKUP(E1881,Лаборатории!B:D,3,0))</f>
        <v>U377_CHL</v>
      </c>
      <c r="D1881" s="12">
        <v>45740</v>
      </c>
      <c r="E1881" s="11" t="s">
        <v>793</v>
      </c>
      <c r="F1881" s="11" t="s">
        <v>371</v>
      </c>
      <c r="G1881" s="11" t="s">
        <v>509</v>
      </c>
      <c r="H1881" s="11" t="s">
        <v>262</v>
      </c>
      <c r="I1881" s="11" t="s">
        <v>3415</v>
      </c>
      <c r="J1881" t="str">
        <f>IF(L1881="","",VLOOKUP(L1881,Продукция!B:D,3,0))</f>
        <v>Биологический_материал</v>
      </c>
      <c r="K1881" t="str">
        <f>IF(L1881="","",VLOOKUP(L1881,Продукция!B:C,2,0))</f>
        <v>Сыворотка крови</v>
      </c>
      <c r="L1881" s="151" t="s">
        <v>302</v>
      </c>
      <c r="M1881">
        <f>IF(L1881="","",VLOOKUP(L1881,Продукция!B:L,11,0))</f>
        <v>0</v>
      </c>
      <c r="N1881" s="11" t="s">
        <v>873</v>
      </c>
      <c r="P1881" s="11" t="s">
        <v>340</v>
      </c>
      <c r="Q1881" s="11" t="s">
        <v>854</v>
      </c>
      <c r="R1881" s="153" t="s">
        <v>5068</v>
      </c>
      <c r="S1881" s="11">
        <v>18</v>
      </c>
      <c r="T1881" s="11" t="s">
        <v>5244</v>
      </c>
      <c r="V1881" s="14">
        <v>45738</v>
      </c>
      <c r="Z1881" s="11" t="s">
        <v>4823</v>
      </c>
      <c r="AA1881" s="15">
        <v>0.5625</v>
      </c>
      <c r="AB1881" t="str">
        <f>IF(L1881="","",VLOOKUP(L1881&amp;I1881,Продукция!A:I,9,0))</f>
        <v>рекомендация производителя набора</v>
      </c>
      <c r="AC1881" s="14">
        <v>45742</v>
      </c>
      <c r="AD1881" s="11" t="s">
        <v>2673</v>
      </c>
      <c r="AE1881" s="11" t="s">
        <v>4823</v>
      </c>
      <c r="AF1881" t="str">
        <f>IF(AD1881="","",VLOOKUP(AD1881,'Сотрудники и ссылки'!A:B,2,0))</f>
        <v>Серолог</v>
      </c>
      <c r="AG1881">
        <f>IF(AD1881="","",VLOOKUP(AD1881,'Сотрудники и ссылки'!A:C,3,0))</f>
        <v>20001771</v>
      </c>
      <c r="AH1881" s="11" t="s">
        <v>2673</v>
      </c>
      <c r="AI1881" t="str">
        <f>IF(AH1881="","",VLOOKUP(AH1881,'Сотрудники и ссылки'!A:B,2,0))</f>
        <v>Серолог</v>
      </c>
      <c r="AJ1881">
        <f>IF(AH1881="","",VLOOKUP(AH1881,'Сотрудники и ссылки'!A:C,3,0))</f>
        <v>20001771</v>
      </c>
      <c r="AK1881" s="14">
        <v>45742</v>
      </c>
      <c r="AL1881" s="2">
        <f>IF(AK1881="","",AK1881+VLOOKUP(I1881,'Вид исследования'!B:E,4,0))</f>
        <v>45743</v>
      </c>
      <c r="AM1881" s="2">
        <f>IF(AK1881="","",AK1881+VLOOKUP(I1881,'Вид исследования'!B:F,5,0))</f>
        <v>45743</v>
      </c>
      <c r="AN1881" s="14">
        <v>45742</v>
      </c>
      <c r="AP1881" s="11" t="s">
        <v>189</v>
      </c>
      <c r="AQ1881" t="str">
        <f>IFERROR(IF(L1881="","",VLOOKUP(L1881&amp;I1881,Продукция!A:K,11,0)),"обратитесь к админ справочника")</f>
        <v>согласно рекомендациям производителя теста</v>
      </c>
      <c r="AR1881" s="11" t="s">
        <v>4823</v>
      </c>
      <c r="AS1881" t="str">
        <f>IFERROR(IF(L1881="","",VLOOKUP(L1881&amp;I1881,Продукция!A:J,10,0)),"обратитесь к админ справочника")</f>
        <v>инструкция тест- ситема Биочек СК-113</v>
      </c>
      <c r="AT1881" s="11" t="s">
        <v>4823</v>
      </c>
      <c r="AU1881" s="11" t="s">
        <v>4823</v>
      </c>
      <c r="AV1881" s="11" t="s">
        <v>2673</v>
      </c>
      <c r="AW1881" s="11" t="s">
        <v>4824</v>
      </c>
      <c r="AX1881" s="11" t="s">
        <v>509</v>
      </c>
      <c r="AY1881" s="11" t="s">
        <v>1741</v>
      </c>
      <c r="AZ1881" s="11">
        <v>107</v>
      </c>
      <c r="BA1881" s="11">
        <v>38</v>
      </c>
      <c r="BC1881" s="11" t="s">
        <v>5026</v>
      </c>
    </row>
    <row r="1882" spans="1:55" x14ac:dyDescent="0.25">
      <c r="A1882" t="str">
        <f t="shared" si="35"/>
        <v>С/557IBV (BioChek) инфекционный бронхит уровень антител</v>
      </c>
      <c r="B1882" t="str">
        <f>IF(E1882="","",INDEX(Лаборатории!A:A,MATCH('Производственный контроль'!E1882,Лаборатории!B:B,0)))</f>
        <v xml:space="preserve">КУРИНОЕ ЦАРСТВО АО </v>
      </c>
      <c r="C1882" t="str">
        <f>IF(E1882="","",VLOOKUP(E1882,Лаборатории!B:D,3,0))</f>
        <v>U377_CHL</v>
      </c>
      <c r="D1882" s="12">
        <v>45740</v>
      </c>
      <c r="E1882" s="11" t="s">
        <v>793</v>
      </c>
      <c r="F1882" s="11" t="s">
        <v>371</v>
      </c>
      <c r="G1882" s="11" t="s">
        <v>509</v>
      </c>
      <c r="H1882" s="11" t="s">
        <v>262</v>
      </c>
      <c r="I1882" s="11" t="s">
        <v>3416</v>
      </c>
      <c r="J1882" t="str">
        <f>IF(L1882="","",VLOOKUP(L1882,Продукция!B:D,3,0))</f>
        <v>Биологический_материал</v>
      </c>
      <c r="K1882" t="str">
        <f>IF(L1882="","",VLOOKUP(L1882,Продукция!B:C,2,0))</f>
        <v>Сыворотка крови</v>
      </c>
      <c r="L1882" s="151" t="s">
        <v>302</v>
      </c>
      <c r="M1882">
        <f>IF(L1882="","",VLOOKUP(L1882,Продукция!B:L,11,0))</f>
        <v>0</v>
      </c>
      <c r="N1882" s="11" t="s">
        <v>873</v>
      </c>
      <c r="P1882" s="11" t="s">
        <v>340</v>
      </c>
      <c r="Q1882" s="11" t="s">
        <v>854</v>
      </c>
      <c r="R1882" s="153" t="s">
        <v>5068</v>
      </c>
      <c r="S1882" s="11">
        <v>18</v>
      </c>
      <c r="T1882" s="11" t="s">
        <v>5244</v>
      </c>
      <c r="V1882" s="14">
        <v>45738</v>
      </c>
      <c r="Z1882" s="11" t="s">
        <v>4823</v>
      </c>
      <c r="AA1882" s="15">
        <v>0.5625</v>
      </c>
      <c r="AB1882" t="str">
        <f>IF(L1882="","",VLOOKUP(L1882&amp;I1882,Продукция!A:I,9,0))</f>
        <v>рекомендация производителя набора</v>
      </c>
      <c r="AC1882" s="14">
        <v>45742</v>
      </c>
      <c r="AD1882" s="11" t="s">
        <v>2676</v>
      </c>
      <c r="AE1882" s="11" t="s">
        <v>4823</v>
      </c>
      <c r="AF1882" t="str">
        <f>IF(AD1882="","",VLOOKUP(AD1882,'Сотрудники и ссылки'!A:B,2,0))</f>
        <v>Серолог</v>
      </c>
      <c r="AG1882">
        <f>IF(AD1882="","",VLOOKUP(AD1882,'Сотрудники и ссылки'!A:C,3,0))</f>
        <v>20007746</v>
      </c>
      <c r="AH1882" s="11" t="s">
        <v>2676</v>
      </c>
      <c r="AI1882" t="str">
        <f>IF(AH1882="","",VLOOKUP(AH1882,'Сотрудники и ссылки'!A:B,2,0))</f>
        <v>Серолог</v>
      </c>
      <c r="AJ1882">
        <f>IF(AH1882="","",VLOOKUP(AH1882,'Сотрудники и ссылки'!A:C,3,0))</f>
        <v>20007746</v>
      </c>
      <c r="AK1882" s="14">
        <v>45742</v>
      </c>
      <c r="AL1882" s="2">
        <f>IF(AK1882="","",AK1882+VLOOKUP(I1882,'Вид исследования'!B:E,4,0))</f>
        <v>45743</v>
      </c>
      <c r="AM1882" s="2">
        <f>IF(AK1882="","",AK1882+VLOOKUP(I1882,'Вид исследования'!B:F,5,0))</f>
        <v>45743</v>
      </c>
      <c r="AN1882" s="14">
        <v>45742</v>
      </c>
      <c r="AP1882" s="11" t="s">
        <v>189</v>
      </c>
      <c r="AQ1882" t="str">
        <f>IFERROR(IF(L1882="","",VLOOKUP(L1882&amp;I1882,Продукция!A:K,11,0)),"обратитесь к админ справочника")</f>
        <v>согласно рекомендациям производителя теста</v>
      </c>
      <c r="AR1882" s="11" t="s">
        <v>4823</v>
      </c>
      <c r="AS1882" t="str">
        <f>IFERROR(IF(L1882="","",VLOOKUP(L1882&amp;I1882,Продукция!A:J,10,0)),"обратитесь к админ справочника")</f>
        <v>инструкция тест- ситема Биочек СК-119</v>
      </c>
      <c r="AT1882" s="11" t="s">
        <v>4823</v>
      </c>
      <c r="AU1882" s="11" t="s">
        <v>4823</v>
      </c>
      <c r="AV1882" s="11" t="s">
        <v>2676</v>
      </c>
      <c r="AW1882" s="11" t="s">
        <v>4824</v>
      </c>
      <c r="AX1882" s="11" t="s">
        <v>509</v>
      </c>
      <c r="AY1882" s="11" t="s">
        <v>1741</v>
      </c>
      <c r="AZ1882" s="11">
        <v>107</v>
      </c>
      <c r="BA1882" s="11">
        <v>38</v>
      </c>
      <c r="BC1882" s="11" t="s">
        <v>5026</v>
      </c>
    </row>
    <row r="1883" spans="1:55" x14ac:dyDescent="0.25">
      <c r="A1883" t="str">
        <f t="shared" si="35"/>
        <v>С/557REO (BioChek) реовирус уровень антител</v>
      </c>
      <c r="B1883" t="str">
        <f>IF(E1883="","",INDEX(Лаборатории!A:A,MATCH('Производственный контроль'!E1883,Лаборатории!B:B,0)))</f>
        <v xml:space="preserve">КУРИНОЕ ЦАРСТВО АО </v>
      </c>
      <c r="C1883" t="str">
        <f>IF(E1883="","",VLOOKUP(E1883,Лаборатории!B:D,3,0))</f>
        <v>U377_CHL</v>
      </c>
      <c r="D1883" s="12">
        <v>45740</v>
      </c>
      <c r="E1883" s="11" t="s">
        <v>793</v>
      </c>
      <c r="F1883" s="11" t="s">
        <v>371</v>
      </c>
      <c r="G1883" s="11" t="s">
        <v>509</v>
      </c>
      <c r="H1883" s="11" t="s">
        <v>262</v>
      </c>
      <c r="I1883" s="11" t="s">
        <v>3426</v>
      </c>
      <c r="J1883" t="str">
        <f>IF(L1883="","",VLOOKUP(L1883,Продукция!B:D,3,0))</f>
        <v>Биологический_материал</v>
      </c>
      <c r="K1883" t="str">
        <f>IF(L1883="","",VLOOKUP(L1883,Продукция!B:C,2,0))</f>
        <v>Сыворотка крови</v>
      </c>
      <c r="L1883" s="151" t="s">
        <v>302</v>
      </c>
      <c r="M1883">
        <f>IF(L1883="","",VLOOKUP(L1883,Продукция!B:L,11,0))</f>
        <v>0</v>
      </c>
      <c r="N1883" s="11" t="s">
        <v>873</v>
      </c>
      <c r="P1883" s="11" t="s">
        <v>340</v>
      </c>
      <c r="Q1883" s="11" t="s">
        <v>854</v>
      </c>
      <c r="R1883" s="153" t="s">
        <v>5068</v>
      </c>
      <c r="S1883" s="11">
        <v>18</v>
      </c>
      <c r="T1883" s="11" t="s">
        <v>5244</v>
      </c>
      <c r="V1883" s="14">
        <v>45738</v>
      </c>
      <c r="Z1883" s="11" t="s">
        <v>4823</v>
      </c>
      <c r="AA1883" s="15">
        <v>0.5625</v>
      </c>
      <c r="AB1883" t="str">
        <f>IF(L1883="","",VLOOKUP(L1883&amp;I1883,Продукция!A:I,9,0))</f>
        <v>рекомендация производителя набора</v>
      </c>
      <c r="AC1883" s="14">
        <v>45742</v>
      </c>
      <c r="AD1883" s="11" t="s">
        <v>2676</v>
      </c>
      <c r="AE1883" s="11" t="s">
        <v>4823</v>
      </c>
      <c r="AF1883" t="str">
        <f>IF(AD1883="","",VLOOKUP(AD1883,'Сотрудники и ссылки'!A:B,2,0))</f>
        <v>Серолог</v>
      </c>
      <c r="AG1883">
        <f>IF(AD1883="","",VLOOKUP(AD1883,'Сотрудники и ссылки'!A:C,3,0))</f>
        <v>20007746</v>
      </c>
      <c r="AH1883" s="11" t="s">
        <v>2676</v>
      </c>
      <c r="AI1883" t="str">
        <f>IF(AH1883="","",VLOOKUP(AH1883,'Сотрудники и ссылки'!A:B,2,0))</f>
        <v>Серолог</v>
      </c>
      <c r="AJ1883">
        <f>IF(AH1883="","",VLOOKUP(AH1883,'Сотрудники и ссылки'!A:C,3,0))</f>
        <v>20007746</v>
      </c>
      <c r="AK1883" s="14">
        <v>45742</v>
      </c>
      <c r="AL1883" s="2">
        <f>IF(AK1883="","",AK1883+VLOOKUP(I1883,'Вид исследования'!B:E,4,0))</f>
        <v>45743</v>
      </c>
      <c r="AM1883" s="2">
        <f>IF(AK1883="","",AK1883+VLOOKUP(I1883,'Вид исследования'!B:F,5,0))</f>
        <v>45743</v>
      </c>
      <c r="AN1883" s="14">
        <v>45742</v>
      </c>
      <c r="AP1883" s="11" t="s">
        <v>189</v>
      </c>
      <c r="AQ1883" t="str">
        <f>IFERROR(IF(L1883="","",VLOOKUP(L1883&amp;I1883,Продукция!A:K,11,0)),"обратитесь к админ справочника")</f>
        <v>согласно рекомендациям производителя теста</v>
      </c>
      <c r="AR1883" s="11" t="s">
        <v>4823</v>
      </c>
      <c r="AS1883" t="str">
        <f>IFERROR(IF(L1883="","",VLOOKUP(L1883&amp;I1883,Продукция!A:J,10,0)),"обратитесь к админ справочника")</f>
        <v>инструкция тест- ситема Биочек СК -110</v>
      </c>
      <c r="AT1883" s="11" t="s">
        <v>4823</v>
      </c>
      <c r="AU1883" s="11" t="s">
        <v>4823</v>
      </c>
      <c r="AV1883" s="11" t="s">
        <v>2676</v>
      </c>
      <c r="AW1883" s="11" t="s">
        <v>4824</v>
      </c>
      <c r="AX1883" s="11" t="s">
        <v>509</v>
      </c>
      <c r="AY1883" s="11" t="s">
        <v>1741</v>
      </c>
      <c r="AZ1883" s="11">
        <v>107</v>
      </c>
      <c r="BA1883" s="11">
        <v>38</v>
      </c>
      <c r="BC1883" s="11" t="s">
        <v>5026</v>
      </c>
    </row>
    <row r="1884" spans="1:55" x14ac:dyDescent="0.25">
      <c r="A1884" t="str">
        <f t="shared" si="35"/>
        <v>С/557NDV (BioChek) болезнь Ньюкасла уровень антител</v>
      </c>
      <c r="B1884" t="str">
        <f>IF(E1884="","",INDEX(Лаборатории!A:A,MATCH('Производственный контроль'!E1884,Лаборатории!B:B,0)))</f>
        <v xml:space="preserve">КУРИНОЕ ЦАРСТВО АО </v>
      </c>
      <c r="C1884" t="str">
        <f>IF(E1884="","",VLOOKUP(E1884,Лаборатории!B:D,3,0))</f>
        <v>U377_CHL</v>
      </c>
      <c r="D1884" s="12">
        <v>45740</v>
      </c>
      <c r="E1884" s="11" t="s">
        <v>793</v>
      </c>
      <c r="F1884" s="11" t="s">
        <v>371</v>
      </c>
      <c r="G1884" s="11" t="s">
        <v>509</v>
      </c>
      <c r="H1884" s="11" t="s">
        <v>262</v>
      </c>
      <c r="I1884" s="11" t="s">
        <v>3424</v>
      </c>
      <c r="J1884" t="str">
        <f>IF(L1884="","",VLOOKUP(L1884,Продукция!B:D,3,0))</f>
        <v>Биологический_материал</v>
      </c>
      <c r="K1884" t="str">
        <f>IF(L1884="","",VLOOKUP(L1884,Продукция!B:C,2,0))</f>
        <v>Сыворотка крови</v>
      </c>
      <c r="L1884" s="151" t="s">
        <v>302</v>
      </c>
      <c r="M1884">
        <f>IF(L1884="","",VLOOKUP(L1884,Продукция!B:L,11,0))</f>
        <v>0</v>
      </c>
      <c r="N1884" s="11" t="s">
        <v>873</v>
      </c>
      <c r="P1884" s="11" t="s">
        <v>340</v>
      </c>
      <c r="Q1884" s="11" t="s">
        <v>854</v>
      </c>
      <c r="R1884" s="153" t="s">
        <v>5068</v>
      </c>
      <c r="S1884" s="11">
        <v>18</v>
      </c>
      <c r="T1884" s="11" t="s">
        <v>5244</v>
      </c>
      <c r="V1884" s="14">
        <v>45738</v>
      </c>
      <c r="Z1884" s="11" t="s">
        <v>4823</v>
      </c>
      <c r="AA1884" s="15">
        <v>0.5625</v>
      </c>
      <c r="AB1884" t="str">
        <f>IF(L1884="","",VLOOKUP(L1884&amp;I1884,Продукция!A:I,9,0))</f>
        <v>рекомендация производителя набора</v>
      </c>
      <c r="AC1884" s="14">
        <v>45742</v>
      </c>
      <c r="AD1884" s="11" t="s">
        <v>2676</v>
      </c>
      <c r="AE1884" s="11" t="s">
        <v>4823</v>
      </c>
      <c r="AF1884" t="str">
        <f>IF(AD1884="","",VLOOKUP(AD1884,'Сотрудники и ссылки'!A:B,2,0))</f>
        <v>Серолог</v>
      </c>
      <c r="AG1884">
        <f>IF(AD1884="","",VLOOKUP(AD1884,'Сотрудники и ссылки'!A:C,3,0))</f>
        <v>20007746</v>
      </c>
      <c r="AH1884" s="11" t="s">
        <v>2676</v>
      </c>
      <c r="AI1884" t="str">
        <f>IF(AH1884="","",VLOOKUP(AH1884,'Сотрудники и ссылки'!A:B,2,0))</f>
        <v>Серолог</v>
      </c>
      <c r="AJ1884">
        <f>IF(AH1884="","",VLOOKUP(AH1884,'Сотрудники и ссылки'!A:C,3,0))</f>
        <v>20007746</v>
      </c>
      <c r="AK1884" s="14">
        <v>45742</v>
      </c>
      <c r="AL1884" s="2">
        <f>IF(AK1884="","",AK1884+VLOOKUP(I1884,'Вид исследования'!B:E,4,0))</f>
        <v>45743</v>
      </c>
      <c r="AM1884" s="2">
        <f>IF(AK1884="","",AK1884+VLOOKUP(I1884,'Вид исследования'!B:F,5,0))</f>
        <v>45743</v>
      </c>
      <c r="AN1884" s="14">
        <v>45742</v>
      </c>
      <c r="AP1884" s="11" t="s">
        <v>189</v>
      </c>
      <c r="AQ1884" t="str">
        <f>IFERROR(IF(L1884="","",VLOOKUP(L1884&amp;I1884,Продукция!A:K,11,0)),"обратитесь к админ справочника")</f>
        <v>согласно рекомендациям производителя теста</v>
      </c>
      <c r="AR1884" s="11" t="s">
        <v>4823</v>
      </c>
      <c r="AS1884" t="str">
        <f>IFERROR(IF(L1884="","",VLOOKUP(L1884&amp;I1884,Продукция!A:J,10,0)),"обратитесь к админ справочника")</f>
        <v>инструкция тест- ситема Биочек СК -116</v>
      </c>
      <c r="AT1884" s="11" t="s">
        <v>4823</v>
      </c>
      <c r="AU1884" s="11" t="s">
        <v>4823</v>
      </c>
      <c r="AV1884" s="11" t="s">
        <v>2676</v>
      </c>
      <c r="AW1884" s="11" t="s">
        <v>4824</v>
      </c>
      <c r="AX1884" s="11" t="s">
        <v>509</v>
      </c>
      <c r="AY1884" s="11" t="s">
        <v>1741</v>
      </c>
      <c r="AZ1884" s="11">
        <v>107</v>
      </c>
      <c r="BA1884" s="11">
        <v>38</v>
      </c>
      <c r="BC1884" s="11" t="s">
        <v>5026</v>
      </c>
    </row>
    <row r="1885" spans="1:55" x14ac:dyDescent="0.25">
      <c r="A1885" t="str">
        <f t="shared" si="35"/>
        <v>С/557ART (BioChek) инфекционный альвеолярный ринотрахеит тип А и В уровень антител</v>
      </c>
      <c r="B1885" t="str">
        <f>IF(E1885="","",INDEX(Лаборатории!A:A,MATCH('Производственный контроль'!E1885,Лаборатории!B:B,0)))</f>
        <v xml:space="preserve">КУРИНОЕ ЦАРСТВО АО </v>
      </c>
      <c r="C1885" t="str">
        <f>IF(E1885="","",VLOOKUP(E1885,Лаборатории!B:D,3,0))</f>
        <v>U377_CHL</v>
      </c>
      <c r="D1885" s="12">
        <v>45740</v>
      </c>
      <c r="E1885" s="11" t="s">
        <v>793</v>
      </c>
      <c r="F1885" s="11" t="s">
        <v>371</v>
      </c>
      <c r="G1885" s="11" t="s">
        <v>509</v>
      </c>
      <c r="H1885" s="11" t="s">
        <v>262</v>
      </c>
      <c r="I1885" s="11" t="s">
        <v>3409</v>
      </c>
      <c r="J1885" t="str">
        <f>IF(L1885="","",VLOOKUP(L1885,Продукция!B:D,3,0))</f>
        <v>Биологический_материал</v>
      </c>
      <c r="K1885" t="str">
        <f>IF(L1885="","",VLOOKUP(L1885,Продукция!B:C,2,0))</f>
        <v>Сыворотка крови</v>
      </c>
      <c r="L1885" s="151" t="s">
        <v>302</v>
      </c>
      <c r="M1885">
        <f>IF(L1885="","",VLOOKUP(L1885,Продукция!B:L,11,0))</f>
        <v>0</v>
      </c>
      <c r="N1885" s="11" t="s">
        <v>873</v>
      </c>
      <c r="P1885" s="11" t="s">
        <v>340</v>
      </c>
      <c r="Q1885" s="11" t="s">
        <v>854</v>
      </c>
      <c r="R1885" s="153" t="s">
        <v>5076</v>
      </c>
      <c r="S1885" s="11">
        <v>18</v>
      </c>
      <c r="T1885" s="11" t="s">
        <v>5244</v>
      </c>
      <c r="V1885" s="14">
        <v>45736</v>
      </c>
      <c r="Z1885" s="11" t="s">
        <v>4823</v>
      </c>
      <c r="AA1885" s="15">
        <v>0.5625</v>
      </c>
      <c r="AB1885" t="str">
        <f>IF(L1885="","",VLOOKUP(L1885&amp;I1885,Продукция!A:I,9,0))</f>
        <v>рекомендация производителя набора</v>
      </c>
      <c r="AC1885" s="14">
        <v>45742</v>
      </c>
      <c r="AD1885" s="11" t="s">
        <v>2673</v>
      </c>
      <c r="AE1885" s="11" t="s">
        <v>4823</v>
      </c>
      <c r="AF1885" t="str">
        <f>IF(AD1885="","",VLOOKUP(AD1885,'Сотрудники и ссылки'!A:B,2,0))</f>
        <v>Серолог</v>
      </c>
      <c r="AG1885">
        <f>IF(AD1885="","",VLOOKUP(AD1885,'Сотрудники и ссылки'!A:C,3,0))</f>
        <v>20001771</v>
      </c>
      <c r="AH1885" s="11" t="s">
        <v>2673</v>
      </c>
      <c r="AI1885" t="str">
        <f>IF(AH1885="","",VLOOKUP(AH1885,'Сотрудники и ссылки'!A:B,2,0))</f>
        <v>Серолог</v>
      </c>
      <c r="AJ1885">
        <f>IF(AH1885="","",VLOOKUP(AH1885,'Сотрудники и ссылки'!A:C,3,0))</f>
        <v>20001771</v>
      </c>
      <c r="AK1885" s="14">
        <v>45742</v>
      </c>
      <c r="AL1885" s="2">
        <f>IF(AK1885="","",AK1885+VLOOKUP(I1885,'Вид исследования'!B:E,4,0))</f>
        <v>45743</v>
      </c>
      <c r="AM1885" s="2">
        <f>IF(AK1885="","",AK1885+VLOOKUP(I1885,'Вид исследования'!B:F,5,0))</f>
        <v>45743</v>
      </c>
      <c r="AN1885" s="14">
        <v>45742</v>
      </c>
      <c r="AP1885" s="11" t="s">
        <v>189</v>
      </c>
      <c r="AQ1885" t="str">
        <f>IFERROR(IF(L1885="","",VLOOKUP(L1885&amp;I1885,Продукция!A:K,11,0)),"обратитесь к админ справочника")</f>
        <v>согласно рекомендациям производителя теста</v>
      </c>
      <c r="AR1885" s="11" t="s">
        <v>4823</v>
      </c>
      <c r="AS1885" t="str">
        <f>IFERROR(IF(L1885="","",VLOOKUP(L1885&amp;I1885,Продукция!A:J,10,0)),"обратитесь к админ справочника")</f>
        <v>инструкция тест- ситема Биочек СК-120</v>
      </c>
      <c r="AT1885" s="11" t="s">
        <v>4823</v>
      </c>
      <c r="AU1885" s="11" t="s">
        <v>4823</v>
      </c>
      <c r="AV1885" s="11" t="s">
        <v>2673</v>
      </c>
      <c r="AW1885" s="11" t="s">
        <v>4824</v>
      </c>
      <c r="AX1885" s="11" t="s">
        <v>509</v>
      </c>
      <c r="AY1885" s="11" t="s">
        <v>1749</v>
      </c>
      <c r="AZ1885" s="11">
        <v>107</v>
      </c>
      <c r="BA1885" s="11">
        <v>38</v>
      </c>
      <c r="BC1885" s="11" t="s">
        <v>5026</v>
      </c>
    </row>
    <row r="1886" spans="1:55" x14ac:dyDescent="0.25">
      <c r="A1886" t="str">
        <f t="shared" si="35"/>
        <v>С/557IBD (BioChek) болезнь Гамборо уровень антител</v>
      </c>
      <c r="B1886" t="str">
        <f>IF(E1886="","",INDEX(Лаборатории!A:A,MATCH('Производственный контроль'!E1886,Лаборатории!B:B,0)))</f>
        <v xml:space="preserve">КУРИНОЕ ЦАРСТВО АО </v>
      </c>
      <c r="C1886" t="str">
        <f>IF(E1886="","",VLOOKUP(E1886,Лаборатории!B:D,3,0))</f>
        <v>U377_CHL</v>
      </c>
      <c r="D1886" s="12">
        <v>45740</v>
      </c>
      <c r="E1886" s="11" t="s">
        <v>793</v>
      </c>
      <c r="F1886" s="11" t="s">
        <v>371</v>
      </c>
      <c r="G1886" s="11" t="s">
        <v>509</v>
      </c>
      <c r="H1886" s="11" t="s">
        <v>262</v>
      </c>
      <c r="I1886" s="11" t="s">
        <v>3415</v>
      </c>
      <c r="J1886" t="str">
        <f>IF(L1886="","",VLOOKUP(L1886,Продукция!B:D,3,0))</f>
        <v>Биологический_материал</v>
      </c>
      <c r="K1886" t="str">
        <f>IF(L1886="","",VLOOKUP(L1886,Продукция!B:C,2,0))</f>
        <v>Сыворотка крови</v>
      </c>
      <c r="L1886" s="151" t="s">
        <v>302</v>
      </c>
      <c r="M1886">
        <f>IF(L1886="","",VLOOKUP(L1886,Продукция!B:L,11,0))</f>
        <v>0</v>
      </c>
      <c r="N1886" s="11" t="s">
        <v>873</v>
      </c>
      <c r="P1886" s="11" t="s">
        <v>340</v>
      </c>
      <c r="Q1886" s="11" t="s">
        <v>854</v>
      </c>
      <c r="R1886" s="153" t="s">
        <v>5076</v>
      </c>
      <c r="S1886" s="11">
        <v>18</v>
      </c>
      <c r="T1886" s="11" t="s">
        <v>5244</v>
      </c>
      <c r="V1886" s="14">
        <v>45736</v>
      </c>
      <c r="Z1886" s="11" t="s">
        <v>4823</v>
      </c>
      <c r="AA1886" s="15">
        <v>0.5625</v>
      </c>
      <c r="AB1886" t="str">
        <f>IF(L1886="","",VLOOKUP(L1886&amp;I1886,Продукция!A:I,9,0))</f>
        <v>рекомендация производителя набора</v>
      </c>
      <c r="AC1886" s="14">
        <v>45742</v>
      </c>
      <c r="AD1886" s="11" t="s">
        <v>2673</v>
      </c>
      <c r="AE1886" s="11" t="s">
        <v>4823</v>
      </c>
      <c r="AF1886" t="str">
        <f>IF(AD1886="","",VLOOKUP(AD1886,'Сотрудники и ссылки'!A:B,2,0))</f>
        <v>Серолог</v>
      </c>
      <c r="AG1886">
        <f>IF(AD1886="","",VLOOKUP(AD1886,'Сотрудники и ссылки'!A:C,3,0))</f>
        <v>20001771</v>
      </c>
      <c r="AH1886" s="11" t="s">
        <v>2673</v>
      </c>
      <c r="AI1886" t="str">
        <f>IF(AH1886="","",VLOOKUP(AH1886,'Сотрудники и ссылки'!A:B,2,0))</f>
        <v>Серолог</v>
      </c>
      <c r="AJ1886">
        <f>IF(AH1886="","",VLOOKUP(AH1886,'Сотрудники и ссылки'!A:C,3,0))</f>
        <v>20001771</v>
      </c>
      <c r="AK1886" s="14">
        <v>45742</v>
      </c>
      <c r="AL1886" s="2">
        <f>IF(AK1886="","",AK1886+VLOOKUP(I1886,'Вид исследования'!B:E,4,0))</f>
        <v>45743</v>
      </c>
      <c r="AM1886" s="2">
        <f>IF(AK1886="","",AK1886+VLOOKUP(I1886,'Вид исследования'!B:F,5,0))</f>
        <v>45743</v>
      </c>
      <c r="AN1886" s="14">
        <v>45742</v>
      </c>
      <c r="AP1886" s="11" t="s">
        <v>189</v>
      </c>
      <c r="AQ1886" t="str">
        <f>IFERROR(IF(L1886="","",VLOOKUP(L1886&amp;I1886,Продукция!A:K,11,0)),"обратитесь к админ справочника")</f>
        <v>согласно рекомендациям производителя теста</v>
      </c>
      <c r="AR1886" s="11" t="s">
        <v>4823</v>
      </c>
      <c r="AS1886" t="str">
        <f>IFERROR(IF(L1886="","",VLOOKUP(L1886&amp;I1886,Продукция!A:J,10,0)),"обратитесь к админ справочника")</f>
        <v>инструкция тест- ситема Биочек СК-113</v>
      </c>
      <c r="AT1886" s="11" t="s">
        <v>4823</v>
      </c>
      <c r="AU1886" s="11" t="s">
        <v>4823</v>
      </c>
      <c r="AV1886" s="11" t="s">
        <v>2673</v>
      </c>
      <c r="AW1886" s="11" t="s">
        <v>4824</v>
      </c>
      <c r="AX1886" s="11" t="s">
        <v>509</v>
      </c>
      <c r="AY1886" s="11" t="s">
        <v>1749</v>
      </c>
      <c r="AZ1886" s="11">
        <v>107</v>
      </c>
      <c r="BA1886" s="11">
        <v>38</v>
      </c>
      <c r="BC1886" s="11" t="s">
        <v>5026</v>
      </c>
    </row>
    <row r="1887" spans="1:55" x14ac:dyDescent="0.25">
      <c r="A1887" t="str">
        <f t="shared" si="35"/>
        <v>С/557IBV (BioChek) инфекционный бронхит уровень антител</v>
      </c>
      <c r="B1887" t="str">
        <f>IF(E1887="","",INDEX(Лаборатории!A:A,MATCH('Производственный контроль'!E1887,Лаборатории!B:B,0)))</f>
        <v xml:space="preserve">КУРИНОЕ ЦАРСТВО АО </v>
      </c>
      <c r="C1887" t="str">
        <f>IF(E1887="","",VLOOKUP(E1887,Лаборатории!B:D,3,0))</f>
        <v>U377_CHL</v>
      </c>
      <c r="D1887" s="12">
        <v>45740</v>
      </c>
      <c r="E1887" s="11" t="s">
        <v>793</v>
      </c>
      <c r="F1887" s="11" t="s">
        <v>371</v>
      </c>
      <c r="G1887" s="11" t="s">
        <v>509</v>
      </c>
      <c r="H1887" s="11" t="s">
        <v>262</v>
      </c>
      <c r="I1887" s="11" t="s">
        <v>3416</v>
      </c>
      <c r="J1887" t="str">
        <f>IF(L1887="","",VLOOKUP(L1887,Продукция!B:D,3,0))</f>
        <v>Биологический_материал</v>
      </c>
      <c r="K1887" t="str">
        <f>IF(L1887="","",VLOOKUP(L1887,Продукция!B:C,2,0))</f>
        <v>Сыворотка крови</v>
      </c>
      <c r="L1887" s="151" t="s">
        <v>302</v>
      </c>
      <c r="M1887">
        <f>IF(L1887="","",VLOOKUP(L1887,Продукция!B:L,11,0))</f>
        <v>0</v>
      </c>
      <c r="N1887" s="11" t="s">
        <v>873</v>
      </c>
      <c r="P1887" s="11" t="s">
        <v>340</v>
      </c>
      <c r="Q1887" s="11" t="s">
        <v>854</v>
      </c>
      <c r="R1887" s="153" t="s">
        <v>5076</v>
      </c>
      <c r="S1887" s="11">
        <v>18</v>
      </c>
      <c r="T1887" s="11" t="s">
        <v>5244</v>
      </c>
      <c r="V1887" s="14">
        <v>45736</v>
      </c>
      <c r="Z1887" s="11" t="s">
        <v>4823</v>
      </c>
      <c r="AA1887" s="15">
        <v>0.5625</v>
      </c>
      <c r="AB1887" t="str">
        <f>IF(L1887="","",VLOOKUP(L1887&amp;I1887,Продукция!A:I,9,0))</f>
        <v>рекомендация производителя набора</v>
      </c>
      <c r="AC1887" s="14">
        <v>45742</v>
      </c>
      <c r="AD1887" s="11" t="s">
        <v>2676</v>
      </c>
      <c r="AE1887" s="11" t="s">
        <v>4823</v>
      </c>
      <c r="AF1887" t="str">
        <f>IF(AD1887="","",VLOOKUP(AD1887,'Сотрудники и ссылки'!A:B,2,0))</f>
        <v>Серолог</v>
      </c>
      <c r="AG1887">
        <f>IF(AD1887="","",VLOOKUP(AD1887,'Сотрудники и ссылки'!A:C,3,0))</f>
        <v>20007746</v>
      </c>
      <c r="AH1887" s="11" t="s">
        <v>2676</v>
      </c>
      <c r="AI1887" t="str">
        <f>IF(AH1887="","",VLOOKUP(AH1887,'Сотрудники и ссылки'!A:B,2,0))</f>
        <v>Серолог</v>
      </c>
      <c r="AJ1887">
        <f>IF(AH1887="","",VLOOKUP(AH1887,'Сотрудники и ссылки'!A:C,3,0))</f>
        <v>20007746</v>
      </c>
      <c r="AK1887" s="14">
        <v>45742</v>
      </c>
      <c r="AL1887" s="2">
        <f>IF(AK1887="","",AK1887+VLOOKUP(I1887,'Вид исследования'!B:E,4,0))</f>
        <v>45743</v>
      </c>
      <c r="AM1887" s="2">
        <f>IF(AK1887="","",AK1887+VLOOKUP(I1887,'Вид исследования'!B:F,5,0))</f>
        <v>45743</v>
      </c>
      <c r="AN1887" s="14">
        <v>45742</v>
      </c>
      <c r="AP1887" s="11" t="s">
        <v>189</v>
      </c>
      <c r="AQ1887" t="str">
        <f>IFERROR(IF(L1887="","",VLOOKUP(L1887&amp;I1887,Продукция!A:K,11,0)),"обратитесь к админ справочника")</f>
        <v>согласно рекомендациям производителя теста</v>
      </c>
      <c r="AR1887" s="11" t="s">
        <v>4823</v>
      </c>
      <c r="AS1887" t="str">
        <f>IFERROR(IF(L1887="","",VLOOKUP(L1887&amp;I1887,Продукция!A:J,10,0)),"обратитесь к админ справочника")</f>
        <v>инструкция тест- ситема Биочек СК-119</v>
      </c>
      <c r="AT1887" s="11" t="s">
        <v>4823</v>
      </c>
      <c r="AU1887" s="11" t="s">
        <v>4823</v>
      </c>
      <c r="AV1887" s="11" t="s">
        <v>2676</v>
      </c>
      <c r="AW1887" s="11" t="s">
        <v>4824</v>
      </c>
      <c r="AX1887" s="11" t="s">
        <v>509</v>
      </c>
      <c r="AY1887" s="11" t="s">
        <v>1749</v>
      </c>
      <c r="AZ1887" s="11">
        <v>107</v>
      </c>
      <c r="BA1887" s="11">
        <v>38</v>
      </c>
      <c r="BC1887" s="11" t="s">
        <v>5026</v>
      </c>
    </row>
    <row r="1888" spans="1:55" x14ac:dyDescent="0.25">
      <c r="A1888" t="str">
        <f t="shared" si="35"/>
        <v>С/557REO (BioChek) реовирус уровень антител</v>
      </c>
      <c r="B1888" t="str">
        <f>IF(E1888="","",INDEX(Лаборатории!A:A,MATCH('Производственный контроль'!E1888,Лаборатории!B:B,0)))</f>
        <v xml:space="preserve">КУРИНОЕ ЦАРСТВО АО </v>
      </c>
      <c r="C1888" t="str">
        <f>IF(E1888="","",VLOOKUP(E1888,Лаборатории!B:D,3,0))</f>
        <v>U377_CHL</v>
      </c>
      <c r="D1888" s="12">
        <v>45740</v>
      </c>
      <c r="E1888" s="11" t="s">
        <v>793</v>
      </c>
      <c r="F1888" s="11" t="s">
        <v>371</v>
      </c>
      <c r="G1888" s="11" t="s">
        <v>509</v>
      </c>
      <c r="H1888" s="11" t="s">
        <v>262</v>
      </c>
      <c r="I1888" s="11" t="s">
        <v>3426</v>
      </c>
      <c r="J1888" t="str">
        <f>IF(L1888="","",VLOOKUP(L1888,Продукция!B:D,3,0))</f>
        <v>Биологический_материал</v>
      </c>
      <c r="K1888" t="str">
        <f>IF(L1888="","",VLOOKUP(L1888,Продукция!B:C,2,0))</f>
        <v>Сыворотка крови</v>
      </c>
      <c r="L1888" s="151" t="s">
        <v>302</v>
      </c>
      <c r="M1888">
        <f>IF(L1888="","",VLOOKUP(L1888,Продукция!B:L,11,0))</f>
        <v>0</v>
      </c>
      <c r="N1888" s="11" t="s">
        <v>873</v>
      </c>
      <c r="P1888" s="11" t="s">
        <v>340</v>
      </c>
      <c r="Q1888" s="11" t="s">
        <v>854</v>
      </c>
      <c r="R1888" s="153" t="s">
        <v>5076</v>
      </c>
      <c r="S1888" s="11">
        <v>18</v>
      </c>
      <c r="T1888" s="11" t="s">
        <v>5244</v>
      </c>
      <c r="V1888" s="14">
        <v>45736</v>
      </c>
      <c r="Z1888" s="11" t="s">
        <v>4823</v>
      </c>
      <c r="AA1888" s="15">
        <v>0.5625</v>
      </c>
      <c r="AB1888" t="str">
        <f>IF(L1888="","",VLOOKUP(L1888&amp;I1888,Продукция!A:I,9,0))</f>
        <v>рекомендация производителя набора</v>
      </c>
      <c r="AC1888" s="14">
        <v>45742</v>
      </c>
      <c r="AD1888" s="11" t="s">
        <v>2676</v>
      </c>
      <c r="AE1888" s="11" t="s">
        <v>4823</v>
      </c>
      <c r="AF1888" t="str">
        <f>IF(AD1888="","",VLOOKUP(AD1888,'Сотрудники и ссылки'!A:B,2,0))</f>
        <v>Серолог</v>
      </c>
      <c r="AG1888">
        <f>IF(AD1888="","",VLOOKUP(AD1888,'Сотрудники и ссылки'!A:C,3,0))</f>
        <v>20007746</v>
      </c>
      <c r="AH1888" s="11" t="s">
        <v>2676</v>
      </c>
      <c r="AI1888" t="str">
        <f>IF(AH1888="","",VLOOKUP(AH1888,'Сотрудники и ссылки'!A:B,2,0))</f>
        <v>Серолог</v>
      </c>
      <c r="AJ1888">
        <f>IF(AH1888="","",VLOOKUP(AH1888,'Сотрудники и ссылки'!A:C,3,0))</f>
        <v>20007746</v>
      </c>
      <c r="AK1888" s="14">
        <v>45742</v>
      </c>
      <c r="AL1888" s="2">
        <f>IF(AK1888="","",AK1888+VLOOKUP(I1888,'Вид исследования'!B:E,4,0))</f>
        <v>45743</v>
      </c>
      <c r="AM1888" s="2">
        <f>IF(AK1888="","",AK1888+VLOOKUP(I1888,'Вид исследования'!B:F,5,0))</f>
        <v>45743</v>
      </c>
      <c r="AN1888" s="14">
        <v>45742</v>
      </c>
      <c r="AP1888" s="11" t="s">
        <v>189</v>
      </c>
      <c r="AQ1888" t="str">
        <f>IFERROR(IF(L1888="","",VLOOKUP(L1888&amp;I1888,Продукция!A:K,11,0)),"обратитесь к админ справочника")</f>
        <v>согласно рекомендациям производителя теста</v>
      </c>
      <c r="AR1888" s="11" t="s">
        <v>4823</v>
      </c>
      <c r="AS1888" t="str">
        <f>IFERROR(IF(L1888="","",VLOOKUP(L1888&amp;I1888,Продукция!A:J,10,0)),"обратитесь к админ справочника")</f>
        <v>инструкция тест- ситема Биочек СК -110</v>
      </c>
      <c r="AT1888" s="11" t="s">
        <v>4823</v>
      </c>
      <c r="AU1888" s="11" t="s">
        <v>4823</v>
      </c>
      <c r="AV1888" s="11" t="s">
        <v>2676</v>
      </c>
      <c r="AW1888" s="11" t="s">
        <v>4824</v>
      </c>
      <c r="AX1888" s="11" t="s">
        <v>509</v>
      </c>
      <c r="AY1888" s="11" t="s">
        <v>1749</v>
      </c>
      <c r="AZ1888" s="11">
        <v>107</v>
      </c>
      <c r="BA1888" s="11">
        <v>38</v>
      </c>
      <c r="BC1888" s="11" t="s">
        <v>5026</v>
      </c>
    </row>
    <row r="1889" spans="1:57" x14ac:dyDescent="0.25">
      <c r="A1889" t="str">
        <f t="shared" si="35"/>
        <v>С/557NDV (BioChek) болезнь Ньюкасла уровень антител</v>
      </c>
      <c r="B1889" t="str">
        <f>IF(E1889="","",INDEX(Лаборатории!A:A,MATCH('Производственный контроль'!E1889,Лаборатории!B:B,0)))</f>
        <v xml:space="preserve">КУРИНОЕ ЦАРСТВО АО </v>
      </c>
      <c r="C1889" t="str">
        <f>IF(E1889="","",VLOOKUP(E1889,Лаборатории!B:D,3,0))</f>
        <v>U377_CHL</v>
      </c>
      <c r="D1889" s="12">
        <v>45740</v>
      </c>
      <c r="E1889" s="11" t="s">
        <v>793</v>
      </c>
      <c r="F1889" s="11" t="s">
        <v>371</v>
      </c>
      <c r="G1889" s="11" t="s">
        <v>509</v>
      </c>
      <c r="H1889" s="11" t="s">
        <v>262</v>
      </c>
      <c r="I1889" s="11" t="s">
        <v>3424</v>
      </c>
      <c r="J1889" t="str">
        <f>IF(L1889="","",VLOOKUP(L1889,Продукция!B:D,3,0))</f>
        <v>Биологический_материал</v>
      </c>
      <c r="K1889" t="str">
        <f>IF(L1889="","",VLOOKUP(L1889,Продукция!B:C,2,0))</f>
        <v>Сыворотка крови</v>
      </c>
      <c r="L1889" s="151" t="s">
        <v>302</v>
      </c>
      <c r="M1889">
        <f>IF(L1889="","",VLOOKUP(L1889,Продукция!B:L,11,0))</f>
        <v>0</v>
      </c>
      <c r="N1889" s="11" t="s">
        <v>873</v>
      </c>
      <c r="P1889" s="11" t="s">
        <v>340</v>
      </c>
      <c r="Q1889" s="11" t="s">
        <v>854</v>
      </c>
      <c r="R1889" s="153" t="s">
        <v>5076</v>
      </c>
      <c r="S1889" s="11">
        <v>18</v>
      </c>
      <c r="T1889" s="11" t="s">
        <v>5244</v>
      </c>
      <c r="V1889" s="14">
        <v>45736</v>
      </c>
      <c r="Z1889" s="11" t="s">
        <v>4823</v>
      </c>
      <c r="AA1889" s="15">
        <v>0.5625</v>
      </c>
      <c r="AB1889" t="str">
        <f>IF(L1889="","",VLOOKUP(L1889&amp;I1889,Продукция!A:I,9,0))</f>
        <v>рекомендация производителя набора</v>
      </c>
      <c r="AC1889" s="14">
        <v>45742</v>
      </c>
      <c r="AD1889" s="11" t="s">
        <v>2676</v>
      </c>
      <c r="AE1889" s="11" t="s">
        <v>4823</v>
      </c>
      <c r="AF1889" t="str">
        <f>IF(AD1889="","",VLOOKUP(AD1889,'Сотрудники и ссылки'!A:B,2,0))</f>
        <v>Серолог</v>
      </c>
      <c r="AG1889">
        <f>IF(AD1889="","",VLOOKUP(AD1889,'Сотрудники и ссылки'!A:C,3,0))</f>
        <v>20007746</v>
      </c>
      <c r="AH1889" s="11" t="s">
        <v>2676</v>
      </c>
      <c r="AI1889" t="str">
        <f>IF(AH1889="","",VLOOKUP(AH1889,'Сотрудники и ссылки'!A:B,2,0))</f>
        <v>Серолог</v>
      </c>
      <c r="AJ1889">
        <f>IF(AH1889="","",VLOOKUP(AH1889,'Сотрудники и ссылки'!A:C,3,0))</f>
        <v>20007746</v>
      </c>
      <c r="AK1889" s="14">
        <v>45742</v>
      </c>
      <c r="AL1889" s="2">
        <f>IF(AK1889="","",AK1889+VLOOKUP(I1889,'Вид исследования'!B:E,4,0))</f>
        <v>45743</v>
      </c>
      <c r="AM1889" s="2">
        <f>IF(AK1889="","",AK1889+VLOOKUP(I1889,'Вид исследования'!B:F,5,0))</f>
        <v>45743</v>
      </c>
      <c r="AN1889" s="14">
        <v>45742</v>
      </c>
      <c r="AP1889" s="11" t="s">
        <v>189</v>
      </c>
      <c r="AQ1889" t="str">
        <f>IFERROR(IF(L1889="","",VLOOKUP(L1889&amp;I1889,Продукция!A:K,11,0)),"обратитесь к админ справочника")</f>
        <v>согласно рекомендациям производителя теста</v>
      </c>
      <c r="AR1889" s="11" t="s">
        <v>4823</v>
      </c>
      <c r="AS1889" t="str">
        <f>IFERROR(IF(L1889="","",VLOOKUP(L1889&amp;I1889,Продукция!A:J,10,0)),"обратитесь к админ справочника")</f>
        <v>инструкция тест- ситема Биочек СК -116</v>
      </c>
      <c r="AT1889" s="11" t="s">
        <v>4823</v>
      </c>
      <c r="AU1889" s="11" t="s">
        <v>4823</v>
      </c>
      <c r="AV1889" s="11" t="s">
        <v>2676</v>
      </c>
      <c r="AW1889" s="11" t="s">
        <v>4824</v>
      </c>
      <c r="AX1889" s="11" t="s">
        <v>509</v>
      </c>
      <c r="AY1889" s="11" t="s">
        <v>1749</v>
      </c>
      <c r="AZ1889" s="11">
        <v>107</v>
      </c>
      <c r="BA1889" s="11">
        <v>38</v>
      </c>
      <c r="BC1889" s="11" t="s">
        <v>5026</v>
      </c>
    </row>
    <row r="1890" spans="1:57" s="4" customFormat="1" x14ac:dyDescent="0.25">
      <c r="A1890" s="4" t="str">
        <f t="shared" si="35"/>
        <v xml:space="preserve">С/497CAV (BioChek) анемия уровень антител </v>
      </c>
      <c r="B1890" s="4" t="str">
        <f>IF(E1890="","",INDEX(Лаборатории!A:A,MATCH('Производственный контроль'!E1890,Лаборатории!B:B,0)))</f>
        <v xml:space="preserve">КУРИНОЕ ЦАРСТВО АО </v>
      </c>
      <c r="C1890" s="4" t="str">
        <f>IF(E1890="","",VLOOKUP(E1890,Лаборатории!B:D,3,0))</f>
        <v>U377_CHL</v>
      </c>
      <c r="D1890" s="154">
        <v>45729</v>
      </c>
      <c r="E1890" s="150" t="s">
        <v>793</v>
      </c>
      <c r="F1890" s="150" t="s">
        <v>371</v>
      </c>
      <c r="G1890" s="150" t="s">
        <v>509</v>
      </c>
      <c r="H1890" s="150" t="s">
        <v>262</v>
      </c>
      <c r="I1890" s="150" t="s">
        <v>3412</v>
      </c>
      <c r="J1890" s="4" t="str">
        <f>IF(L1890="","",VLOOKUP(L1890,Продукция!B:D,3,0))</f>
        <v>Биологический_материал</v>
      </c>
      <c r="K1890" s="4" t="str">
        <f>IF(L1890="","",VLOOKUP(L1890,Продукция!B:C,2,0))</f>
        <v>Сыворотка крови</v>
      </c>
      <c r="L1890" s="155" t="s">
        <v>302</v>
      </c>
      <c r="M1890" s="4">
        <f>IF(L1890="","",VLOOKUP(L1890,Продукция!B:L,11,0))</f>
        <v>0</v>
      </c>
      <c r="N1890" s="150" t="s">
        <v>873</v>
      </c>
      <c r="O1890" s="150"/>
      <c r="P1890" s="150" t="s">
        <v>340</v>
      </c>
      <c r="Q1890" s="150" t="s">
        <v>854</v>
      </c>
      <c r="R1890" s="160" t="s">
        <v>5023</v>
      </c>
      <c r="S1890" s="150">
        <v>18</v>
      </c>
      <c r="T1890" s="150" t="s">
        <v>5240</v>
      </c>
      <c r="U1890" s="150"/>
      <c r="V1890" s="156">
        <v>45725</v>
      </c>
      <c r="W1890" s="156"/>
      <c r="X1890" s="157"/>
      <c r="Y1890" s="150"/>
      <c r="Z1890" s="150" t="s">
        <v>4823</v>
      </c>
      <c r="AA1890" s="158">
        <v>0.53472222222222221</v>
      </c>
      <c r="AB1890" s="4" t="str">
        <f>IF(L1890="","",VLOOKUP(L1890&amp;I1890,Продукция!A:I,9,0))</f>
        <v>рекомендация производителя набора</v>
      </c>
      <c r="AC1890" s="156">
        <v>45743</v>
      </c>
      <c r="AD1890" s="11" t="s">
        <v>2676</v>
      </c>
      <c r="AE1890" s="11" t="s">
        <v>4823</v>
      </c>
      <c r="AF1890" s="4" t="str">
        <f>IF(AD1890="","",VLOOKUP(AD1890,'Сотрудники и ссылки'!A:B,2,0))</f>
        <v>Серолог</v>
      </c>
      <c r="AG1890" s="4">
        <f>IF(AD1890="","",VLOOKUP(AD1890,'Сотрудники и ссылки'!A:C,3,0))</f>
        <v>20007746</v>
      </c>
      <c r="AH1890" s="11" t="s">
        <v>2676</v>
      </c>
      <c r="AI1890" s="4" t="str">
        <f>IF(AH1890="","",VLOOKUP(AH1890,'Сотрудники и ссылки'!A:B,2,0))</f>
        <v>Серолог</v>
      </c>
      <c r="AJ1890" s="4">
        <f>IF(AH1890="","",VLOOKUP(AH1890,'Сотрудники и ссылки'!A:C,3,0))</f>
        <v>20007746</v>
      </c>
      <c r="AK1890" s="156">
        <v>45743</v>
      </c>
      <c r="AL1890" s="159">
        <f>IF(AK1890="","",AK1890+VLOOKUP(I1890,'Вид исследования'!B:E,4,0))</f>
        <v>45744</v>
      </c>
      <c r="AM1890" s="159">
        <f>IF(AK1890="","",AK1890+VLOOKUP(I1890,'Вид исследования'!B:F,5,0))</f>
        <v>45744</v>
      </c>
      <c r="AN1890" s="156">
        <v>45743</v>
      </c>
      <c r="AO1890" s="150"/>
      <c r="AP1890" s="150" t="s">
        <v>189</v>
      </c>
      <c r="AQ1890" s="4" t="str">
        <f>IFERROR(IF(L1890="","",VLOOKUP(L1890&amp;I1890,Продукция!A:K,11,0)),"обратитесь к админ справочника")</f>
        <v>согласно рекомендациям производителя теста</v>
      </c>
      <c r="AR1890" s="11" t="s">
        <v>4823</v>
      </c>
      <c r="AS1890" s="4" t="str">
        <f>IFERROR(IF(L1890="","",VLOOKUP(L1890&amp;I1890,Продукция!A:J,10,0)),"обратитесь к админ справочника")</f>
        <v>инструкция тест- ситема Биочек СК -126</v>
      </c>
      <c r="AT1890" s="11" t="s">
        <v>4823</v>
      </c>
      <c r="AU1890" s="11" t="s">
        <v>4823</v>
      </c>
      <c r="AV1890" s="11" t="s">
        <v>2676</v>
      </c>
      <c r="AW1890" s="150" t="s">
        <v>4824</v>
      </c>
      <c r="AX1890" s="150" t="s">
        <v>509</v>
      </c>
      <c r="AY1890" s="150" t="s">
        <v>1738</v>
      </c>
      <c r="AZ1890" s="150">
        <v>107</v>
      </c>
      <c r="BA1890" s="150">
        <v>34</v>
      </c>
      <c r="BB1890" s="150"/>
      <c r="BC1890" s="150" t="s">
        <v>5026</v>
      </c>
      <c r="BD1890" s="150"/>
      <c r="BE1890" s="150"/>
    </row>
    <row r="1891" spans="1:57" x14ac:dyDescent="0.25">
      <c r="A1891" t="str">
        <f t="shared" si="35"/>
        <v>С/497FADV (BioChek) аденовирус уровень антител</v>
      </c>
      <c r="B1891" t="str">
        <f>IF(E1891="","",INDEX(Лаборатории!A:A,MATCH('Производственный контроль'!E1891,Лаборатории!B:B,0)))</f>
        <v xml:space="preserve">КУРИНОЕ ЦАРСТВО АО </v>
      </c>
      <c r="C1891" t="str">
        <f>IF(E1891="","",VLOOKUP(E1891,Лаборатории!B:D,3,0))</f>
        <v>U377_CHL</v>
      </c>
      <c r="D1891" s="154">
        <v>45729</v>
      </c>
      <c r="E1891" s="11" t="s">
        <v>793</v>
      </c>
      <c r="F1891" s="11" t="s">
        <v>371</v>
      </c>
      <c r="G1891" s="11" t="s">
        <v>509</v>
      </c>
      <c r="H1891" s="11" t="s">
        <v>262</v>
      </c>
      <c r="I1891" s="11" t="s">
        <v>3414</v>
      </c>
      <c r="J1891" t="str">
        <f>IF(L1891="","",VLOOKUP(L1891,Продукция!B:D,3,0))</f>
        <v>Биологический_материал</v>
      </c>
      <c r="K1891" t="str">
        <f>IF(L1891="","",VLOOKUP(L1891,Продукция!B:C,2,0))</f>
        <v>Сыворотка крови</v>
      </c>
      <c r="L1891" s="151" t="s">
        <v>302</v>
      </c>
      <c r="M1891">
        <f>IF(L1891="","",VLOOKUP(L1891,Продукция!B:L,11,0))</f>
        <v>0</v>
      </c>
      <c r="N1891" s="11" t="s">
        <v>873</v>
      </c>
      <c r="P1891" s="11" t="s">
        <v>340</v>
      </c>
      <c r="Q1891" s="11" t="s">
        <v>854</v>
      </c>
      <c r="R1891" s="153" t="s">
        <v>5023</v>
      </c>
      <c r="S1891" s="11">
        <v>18</v>
      </c>
      <c r="T1891" s="150" t="s">
        <v>5240</v>
      </c>
      <c r="V1891" s="14">
        <v>45725</v>
      </c>
      <c r="Z1891" s="11" t="s">
        <v>4823</v>
      </c>
      <c r="AA1891" s="158">
        <v>0.53472222222222221</v>
      </c>
      <c r="AB1891" t="str">
        <f>IF(L1891="","",VLOOKUP(L1891&amp;I1891,Продукция!A:I,9,0))</f>
        <v>рекомендация производителя набора</v>
      </c>
      <c r="AC1891" s="156">
        <v>45743</v>
      </c>
      <c r="AD1891" s="11" t="s">
        <v>2676</v>
      </c>
      <c r="AE1891" s="11" t="s">
        <v>4823</v>
      </c>
      <c r="AF1891" t="str">
        <f>IF(AD1891="","",VLOOKUP(AD1891,'Сотрудники и ссылки'!A:B,2,0))</f>
        <v>Серолог</v>
      </c>
      <c r="AG1891">
        <f>IF(AD1891="","",VLOOKUP(AD1891,'Сотрудники и ссылки'!A:C,3,0))</f>
        <v>20007746</v>
      </c>
      <c r="AH1891" s="11" t="s">
        <v>2676</v>
      </c>
      <c r="AI1891" t="str">
        <f>IF(AH1891="","",VLOOKUP(AH1891,'Сотрудники и ссылки'!A:B,2,0))</f>
        <v>Серолог</v>
      </c>
      <c r="AJ1891">
        <f>IF(AH1891="","",VLOOKUP(AH1891,'Сотрудники и ссылки'!A:C,3,0))</f>
        <v>20007746</v>
      </c>
      <c r="AK1891" s="156">
        <v>45743</v>
      </c>
      <c r="AL1891" s="2">
        <f>IF(AK1891="","",AK1891+VLOOKUP(I1891,'Вид исследования'!B:E,4,0))</f>
        <v>45744</v>
      </c>
      <c r="AM1891" s="2">
        <f>IF(AK1891="","",AK1891+VLOOKUP(I1891,'Вид исследования'!B:F,5,0))</f>
        <v>45744</v>
      </c>
      <c r="AN1891" s="156">
        <v>45743</v>
      </c>
      <c r="AP1891" s="11" t="s">
        <v>189</v>
      </c>
      <c r="AQ1891" t="str">
        <f>IFERROR(IF(L1891="","",VLOOKUP(L1891&amp;I1891,Продукция!A:K,11,0)),"обратитесь к админ справочника")</f>
        <v>согласно рекомендациям производителя теста</v>
      </c>
      <c r="AR1891" s="11" t="s">
        <v>4823</v>
      </c>
      <c r="AS1891" t="str">
        <f>IFERROR(IF(L1891="","",VLOOKUP(L1891&amp;I1891,Продукция!A:J,10,0)),"обратитесь к админ справочника")</f>
        <v>инструкция тест- ситема Биочек СК -132</v>
      </c>
      <c r="AT1891" s="11" t="s">
        <v>4823</v>
      </c>
      <c r="AU1891" s="11" t="s">
        <v>4823</v>
      </c>
      <c r="AV1891" s="11" t="s">
        <v>2676</v>
      </c>
      <c r="AW1891" s="11" t="s">
        <v>4824</v>
      </c>
      <c r="AX1891" s="11" t="s">
        <v>509</v>
      </c>
      <c r="AY1891" s="11" t="s">
        <v>1737</v>
      </c>
      <c r="AZ1891" s="11">
        <v>107</v>
      </c>
      <c r="BA1891" s="11">
        <v>36</v>
      </c>
      <c r="BC1891" s="11" t="s">
        <v>5026</v>
      </c>
    </row>
    <row r="1892" spans="1:57" x14ac:dyDescent="0.25">
      <c r="A1892" t="str">
        <f t="shared" si="35"/>
        <v>С/497MG (BioChek) микоплазма галлисептикум уровень антител</v>
      </c>
      <c r="B1892" t="str">
        <f>IF(E1892="","",INDEX(Лаборатории!A:A,MATCH('Производственный контроль'!E1892,Лаборатории!B:B,0)))</f>
        <v xml:space="preserve">КУРИНОЕ ЦАРСТВО АО </v>
      </c>
      <c r="C1892" t="str">
        <f>IF(E1892="","",VLOOKUP(E1892,Лаборатории!B:D,3,0))</f>
        <v>U377_CHL</v>
      </c>
      <c r="D1892" s="154">
        <v>45729</v>
      </c>
      <c r="E1892" s="11" t="s">
        <v>793</v>
      </c>
      <c r="F1892" s="11" t="s">
        <v>371</v>
      </c>
      <c r="G1892" s="11" t="s">
        <v>509</v>
      </c>
      <c r="H1892" s="11" t="s">
        <v>262</v>
      </c>
      <c r="I1892" s="11" t="s">
        <v>3422</v>
      </c>
      <c r="J1892" t="str">
        <f>IF(L1892="","",VLOOKUP(L1892,Продукция!B:D,3,0))</f>
        <v>Биологический_материал</v>
      </c>
      <c r="K1892" t="str">
        <f>IF(L1892="","",VLOOKUP(L1892,Продукция!B:C,2,0))</f>
        <v>Сыворотка крови</v>
      </c>
      <c r="L1892" s="151" t="s">
        <v>302</v>
      </c>
      <c r="M1892">
        <f>IF(L1892="","",VLOOKUP(L1892,Продукция!B:L,11,0))</f>
        <v>0</v>
      </c>
      <c r="N1892" s="11" t="s">
        <v>873</v>
      </c>
      <c r="P1892" s="11" t="s">
        <v>340</v>
      </c>
      <c r="Q1892" s="11" t="s">
        <v>854</v>
      </c>
      <c r="R1892" s="153" t="s">
        <v>5023</v>
      </c>
      <c r="S1892" s="11">
        <v>18</v>
      </c>
      <c r="T1892" s="150" t="s">
        <v>5240</v>
      </c>
      <c r="V1892" s="14">
        <v>45725</v>
      </c>
      <c r="Z1892" s="11" t="s">
        <v>4823</v>
      </c>
      <c r="AA1892" s="158">
        <v>0.53472222222222221</v>
      </c>
      <c r="AB1892" t="str">
        <f>IF(L1892="","",VLOOKUP(L1892&amp;I1892,Продукция!A:I,9,0))</f>
        <v>рекомендация производителя набора</v>
      </c>
      <c r="AC1892" s="156">
        <v>45743</v>
      </c>
      <c r="AD1892" s="11" t="s">
        <v>2676</v>
      </c>
      <c r="AE1892" s="11" t="s">
        <v>4823</v>
      </c>
      <c r="AF1892" t="str">
        <f>IF(AD1892="","",VLOOKUP(AD1892,'Сотрудники и ссылки'!A:B,2,0))</f>
        <v>Серолог</v>
      </c>
      <c r="AG1892">
        <f>IF(AD1892="","",VLOOKUP(AD1892,'Сотрудники и ссылки'!A:C,3,0))</f>
        <v>20007746</v>
      </c>
      <c r="AH1892" s="11" t="s">
        <v>2676</v>
      </c>
      <c r="AI1892" t="str">
        <f>IF(AH1892="","",VLOOKUP(AH1892,'Сотрудники и ссылки'!A:B,2,0))</f>
        <v>Серолог</v>
      </c>
      <c r="AJ1892">
        <f>IF(AH1892="","",VLOOKUP(AH1892,'Сотрудники и ссылки'!A:C,3,0))</f>
        <v>20007746</v>
      </c>
      <c r="AK1892" s="156">
        <v>45743</v>
      </c>
      <c r="AL1892" s="2">
        <f>IF(AK1892="","",AK1892+VLOOKUP(I1892,'Вид исследования'!B:E,4,0))</f>
        <v>45744</v>
      </c>
      <c r="AM1892" s="2">
        <f>IF(AK1892="","",AK1892+VLOOKUP(I1892,'Вид исследования'!B:F,5,0))</f>
        <v>45744</v>
      </c>
      <c r="AN1892" s="156">
        <v>45743</v>
      </c>
      <c r="AP1892" s="11" t="s">
        <v>189</v>
      </c>
      <c r="AQ1892" t="str">
        <f>IFERROR(IF(L1892="","",VLOOKUP(L1892&amp;I1892,Продукция!A:K,11,0)),"обратитесь к админ справочника")</f>
        <v>согласно рекомендациям производителя теста</v>
      </c>
      <c r="AR1892" s="11" t="s">
        <v>4823</v>
      </c>
      <c r="AS1892" t="str">
        <f>IFERROR(IF(L1892="","",VLOOKUP(L1892&amp;I1892,Продукция!A:J,10,0)),"обратитесь к админ справочника")</f>
        <v>инструкция тест- ситема Биочек СК -114</v>
      </c>
      <c r="AT1892" s="11" t="s">
        <v>4823</v>
      </c>
      <c r="AU1892" s="11" t="s">
        <v>4823</v>
      </c>
      <c r="AV1892" s="11" t="s">
        <v>2676</v>
      </c>
      <c r="AW1892" s="11" t="s">
        <v>4824</v>
      </c>
      <c r="AX1892" s="11" t="s">
        <v>509</v>
      </c>
      <c r="AY1892" s="11" t="s">
        <v>1716</v>
      </c>
      <c r="AZ1892" s="11">
        <v>107</v>
      </c>
      <c r="BA1892" s="11">
        <v>38</v>
      </c>
      <c r="BC1892" s="11" t="s">
        <v>5026</v>
      </c>
    </row>
    <row r="1893" spans="1:57" x14ac:dyDescent="0.25">
      <c r="A1893" t="str">
        <f t="shared" si="35"/>
        <v>С/497MS (BioChek) микоплазма синовия уровень антител</v>
      </c>
      <c r="B1893" t="str">
        <f>IF(E1893="","",INDEX(Лаборатории!A:A,MATCH('Производственный контроль'!E1893,Лаборатории!B:B,0)))</f>
        <v xml:space="preserve">КУРИНОЕ ЦАРСТВО АО </v>
      </c>
      <c r="C1893" t="str">
        <f>IF(E1893="","",VLOOKUP(E1893,Лаборатории!B:D,3,0))</f>
        <v>U377_CHL</v>
      </c>
      <c r="D1893" s="154">
        <v>45729</v>
      </c>
      <c r="E1893" s="11" t="s">
        <v>793</v>
      </c>
      <c r="F1893" s="11" t="s">
        <v>371</v>
      </c>
      <c r="G1893" s="11" t="s">
        <v>509</v>
      </c>
      <c r="H1893" s="11" t="s">
        <v>262</v>
      </c>
      <c r="I1893" s="11" t="s">
        <v>3423</v>
      </c>
      <c r="J1893" t="str">
        <f>IF(L1893="","",VLOOKUP(L1893,Продукция!B:D,3,0))</f>
        <v>Биологический_материал</v>
      </c>
      <c r="K1893" t="str">
        <f>IF(L1893="","",VLOOKUP(L1893,Продукция!B:C,2,0))</f>
        <v>Сыворотка крови</v>
      </c>
      <c r="L1893" s="151" t="s">
        <v>302</v>
      </c>
      <c r="M1893">
        <f>IF(L1893="","",VLOOKUP(L1893,Продукция!B:L,11,0))</f>
        <v>0</v>
      </c>
      <c r="N1893" s="11" t="s">
        <v>873</v>
      </c>
      <c r="P1893" s="11" t="s">
        <v>340</v>
      </c>
      <c r="Q1893" s="11" t="s">
        <v>854</v>
      </c>
      <c r="R1893" s="153" t="s">
        <v>5023</v>
      </c>
      <c r="S1893" s="11">
        <v>18</v>
      </c>
      <c r="T1893" s="150" t="s">
        <v>5240</v>
      </c>
      <c r="V1893" s="14">
        <v>45725</v>
      </c>
      <c r="Z1893" s="11" t="s">
        <v>4823</v>
      </c>
      <c r="AA1893" s="158">
        <v>0.53472222222222221</v>
      </c>
      <c r="AB1893" t="str">
        <f>IF(L1893="","",VLOOKUP(L1893&amp;I1893,Продукция!A:I,9,0))</f>
        <v>рекомендация производителя набора</v>
      </c>
      <c r="AC1893" s="156">
        <v>45743</v>
      </c>
      <c r="AD1893" s="11" t="s">
        <v>2673</v>
      </c>
      <c r="AE1893" s="11" t="s">
        <v>4823</v>
      </c>
      <c r="AF1893" t="str">
        <f>IF(AD1893="","",VLOOKUP(AD1893,'Сотрудники и ссылки'!A:B,2,0))</f>
        <v>Серолог</v>
      </c>
      <c r="AG1893">
        <f>IF(AD1893="","",VLOOKUP(AD1893,'Сотрудники и ссылки'!A:C,3,0))</f>
        <v>20001771</v>
      </c>
      <c r="AH1893" s="11" t="s">
        <v>2673</v>
      </c>
      <c r="AI1893" t="str">
        <f>IF(AH1893="","",VLOOKUP(AH1893,'Сотрудники и ссылки'!A:B,2,0))</f>
        <v>Серолог</v>
      </c>
      <c r="AJ1893">
        <f>IF(AH1893="","",VLOOKUP(AH1893,'Сотрудники и ссылки'!A:C,3,0))</f>
        <v>20001771</v>
      </c>
      <c r="AK1893" s="156">
        <v>45743</v>
      </c>
      <c r="AL1893" s="2">
        <f>IF(AK1893="","",AK1893+VLOOKUP(I1893,'Вид исследования'!B:E,4,0))</f>
        <v>45744</v>
      </c>
      <c r="AM1893" s="2">
        <f>IF(AK1893="","",AK1893+VLOOKUP(I1893,'Вид исследования'!B:F,5,0))</f>
        <v>45744</v>
      </c>
      <c r="AN1893" s="156">
        <v>45743</v>
      </c>
      <c r="AP1893" s="11" t="s">
        <v>189</v>
      </c>
      <c r="AQ1893" t="str">
        <f>IFERROR(IF(L1893="","",VLOOKUP(L1893&amp;I1893,Продукция!A:K,11,0)),"обратитесь к админ справочника")</f>
        <v>согласно рекомендациям производителя теста</v>
      </c>
      <c r="AR1893" s="11" t="s">
        <v>4823</v>
      </c>
      <c r="AS1893" t="str">
        <f>IFERROR(IF(L1893="","",VLOOKUP(L1893&amp;I1893,Продукция!A:J,10,0)),"обратитесь к админ справочника")</f>
        <v>инструкция тест- ситема Биочек СК -115</v>
      </c>
      <c r="AT1893" s="11" t="s">
        <v>4823</v>
      </c>
      <c r="AU1893" s="11" t="s">
        <v>4823</v>
      </c>
      <c r="AV1893" s="11" t="s">
        <v>2673</v>
      </c>
      <c r="AW1893" s="11" t="s">
        <v>4824</v>
      </c>
      <c r="AX1893" s="11" t="s">
        <v>509</v>
      </c>
      <c r="AY1893" s="11" t="s">
        <v>1740</v>
      </c>
      <c r="AZ1893" s="11">
        <v>107</v>
      </c>
      <c r="BA1893" s="11">
        <v>38</v>
      </c>
      <c r="BC1893" s="11" t="s">
        <v>5026</v>
      </c>
    </row>
    <row r="1894" spans="1:57" x14ac:dyDescent="0.25">
      <c r="A1894" t="str">
        <f t="shared" si="35"/>
        <v>С/497ORT (BioChek) орнитобактерии уровень антител</v>
      </c>
      <c r="B1894" t="str">
        <f>IF(E1894="","",INDEX(Лаборатории!A:A,MATCH('Производственный контроль'!E1894,Лаборатории!B:B,0)))</f>
        <v xml:space="preserve">КУРИНОЕ ЦАРСТВО АО </v>
      </c>
      <c r="C1894" t="str">
        <f>IF(E1894="","",VLOOKUP(E1894,Лаборатории!B:D,3,0))</f>
        <v>U377_CHL</v>
      </c>
      <c r="D1894" s="154">
        <v>45729</v>
      </c>
      <c r="E1894" s="11" t="s">
        <v>793</v>
      </c>
      <c r="F1894" s="11" t="s">
        <v>371</v>
      </c>
      <c r="G1894" s="11" t="s">
        <v>509</v>
      </c>
      <c r="H1894" s="11" t="s">
        <v>262</v>
      </c>
      <c r="I1894" s="11" t="s">
        <v>3425</v>
      </c>
      <c r="J1894" t="str">
        <f>IF(L1894="","",VLOOKUP(L1894,Продукция!B:D,3,0))</f>
        <v>Биологический_материал</v>
      </c>
      <c r="K1894" t="str">
        <f>IF(L1894="","",VLOOKUP(L1894,Продукция!B:C,2,0))</f>
        <v>Сыворотка крови</v>
      </c>
      <c r="L1894" s="151" t="s">
        <v>302</v>
      </c>
      <c r="M1894">
        <f>IF(L1894="","",VLOOKUP(L1894,Продукция!B:L,11,0))</f>
        <v>0</v>
      </c>
      <c r="N1894" s="11" t="s">
        <v>873</v>
      </c>
      <c r="P1894" s="11" t="s">
        <v>340</v>
      </c>
      <c r="Q1894" s="11" t="s">
        <v>854</v>
      </c>
      <c r="R1894" s="153" t="s">
        <v>5023</v>
      </c>
      <c r="S1894" s="11">
        <v>18</v>
      </c>
      <c r="T1894" s="150" t="s">
        <v>5240</v>
      </c>
      <c r="V1894" s="14">
        <v>45725</v>
      </c>
      <c r="Z1894" s="11" t="s">
        <v>4823</v>
      </c>
      <c r="AA1894" s="158">
        <v>0.53472222222222221</v>
      </c>
      <c r="AB1894" t="str">
        <f>IF(L1894="","",VLOOKUP(L1894&amp;I1894,Продукция!A:I,9,0))</f>
        <v>рекомендация производителя набора</v>
      </c>
      <c r="AC1894" s="156">
        <v>45743</v>
      </c>
      <c r="AD1894" s="11" t="s">
        <v>2673</v>
      </c>
      <c r="AE1894" s="11" t="s">
        <v>4823</v>
      </c>
      <c r="AF1894" t="str">
        <f>IF(AD1894="","",VLOOKUP(AD1894,'Сотрудники и ссылки'!A:B,2,0))</f>
        <v>Серолог</v>
      </c>
      <c r="AG1894">
        <f>IF(AD1894="","",VLOOKUP(AD1894,'Сотрудники и ссылки'!A:C,3,0))</f>
        <v>20001771</v>
      </c>
      <c r="AH1894" s="11" t="s">
        <v>2673</v>
      </c>
      <c r="AI1894" t="str">
        <f>IF(AH1894="","",VLOOKUP(AH1894,'Сотрудники и ссылки'!A:B,2,0))</f>
        <v>Серолог</v>
      </c>
      <c r="AJ1894">
        <f>IF(AH1894="","",VLOOKUP(AH1894,'Сотрудники и ссылки'!A:C,3,0))</f>
        <v>20001771</v>
      </c>
      <c r="AK1894" s="156">
        <v>45743</v>
      </c>
      <c r="AL1894" s="2">
        <f>IF(AK1894="","",AK1894+VLOOKUP(I1894,'Вид исследования'!B:E,4,0))</f>
        <v>45744</v>
      </c>
      <c r="AM1894" s="2">
        <f>IF(AK1894="","",AK1894+VLOOKUP(I1894,'Вид исследования'!B:F,5,0))</f>
        <v>45744</v>
      </c>
      <c r="AN1894" s="156">
        <v>45743</v>
      </c>
      <c r="AP1894" s="11" t="s">
        <v>189</v>
      </c>
      <c r="AQ1894" t="str">
        <f>IFERROR(IF(L1894="","",VLOOKUP(L1894&amp;I1894,Продукция!A:K,11,0)),"обратитесь к админ справочника")</f>
        <v>согласно рекомендациям производителя теста</v>
      </c>
      <c r="AR1894" s="11" t="s">
        <v>4823</v>
      </c>
      <c r="AS1894" t="str">
        <f>IFERROR(IF(L1894="","",VLOOKUP(L1894&amp;I1894,Продукция!A:J,10,0)),"обратитесь к админ справочника")</f>
        <v>инструкция тест- ситема Биочек СК-108</v>
      </c>
      <c r="AT1894" s="11" t="s">
        <v>4823</v>
      </c>
      <c r="AU1894" s="11" t="s">
        <v>4823</v>
      </c>
      <c r="AV1894" s="11" t="s">
        <v>2673</v>
      </c>
      <c r="AW1894" s="11" t="s">
        <v>4824</v>
      </c>
      <c r="AX1894" s="11" t="s">
        <v>509</v>
      </c>
      <c r="AY1894" s="11" t="s">
        <v>1741</v>
      </c>
      <c r="AZ1894" s="11">
        <v>107</v>
      </c>
      <c r="BA1894" s="11">
        <v>38</v>
      </c>
      <c r="BC1894" s="11" t="s">
        <v>5026</v>
      </c>
    </row>
    <row r="1895" spans="1:57" x14ac:dyDescent="0.25">
      <c r="A1895" t="str">
        <f t="shared" si="35"/>
        <v>С/497SE (BioChek) сальмонелла группы В и D уровень антител</v>
      </c>
      <c r="B1895" t="str">
        <f>IF(E1895="","",INDEX(Лаборатории!A:A,MATCH('Производственный контроль'!E1895,Лаборатории!B:B,0)))</f>
        <v xml:space="preserve">КУРИНОЕ ЦАРСТВО АО </v>
      </c>
      <c r="C1895" t="str">
        <f>IF(E1895="","",VLOOKUP(E1895,Лаборатории!B:D,3,0))</f>
        <v>U377_CHL</v>
      </c>
      <c r="D1895" s="154">
        <v>45729</v>
      </c>
      <c r="E1895" s="11" t="s">
        <v>793</v>
      </c>
      <c r="F1895" s="11" t="s">
        <v>371</v>
      </c>
      <c r="G1895" s="11" t="s">
        <v>509</v>
      </c>
      <c r="H1895" s="11" t="s">
        <v>262</v>
      </c>
      <c r="I1895" s="11" t="s">
        <v>3428</v>
      </c>
      <c r="J1895" t="str">
        <f>IF(L1895="","",VLOOKUP(L1895,Продукция!B:D,3,0))</f>
        <v>Биологический_материал</v>
      </c>
      <c r="K1895" t="str">
        <f>IF(L1895="","",VLOOKUP(L1895,Продукция!B:C,2,0))</f>
        <v>Сыворотка крови</v>
      </c>
      <c r="L1895" s="151" t="s">
        <v>302</v>
      </c>
      <c r="M1895">
        <f>IF(L1895="","",VLOOKUP(L1895,Продукция!B:L,11,0))</f>
        <v>0</v>
      </c>
      <c r="N1895" s="11" t="s">
        <v>873</v>
      </c>
      <c r="P1895" s="11" t="s">
        <v>340</v>
      </c>
      <c r="Q1895" s="11" t="s">
        <v>854</v>
      </c>
      <c r="R1895" s="153" t="s">
        <v>5023</v>
      </c>
      <c r="S1895" s="11">
        <v>18</v>
      </c>
      <c r="T1895" s="150" t="s">
        <v>5240</v>
      </c>
      <c r="V1895" s="14">
        <v>45725</v>
      </c>
      <c r="Z1895" s="11" t="s">
        <v>4823</v>
      </c>
      <c r="AA1895" s="158">
        <v>0.53472222222222221</v>
      </c>
      <c r="AB1895" t="str">
        <f>IF(L1895="","",VLOOKUP(L1895&amp;I1895,Продукция!A:I,9,0))</f>
        <v>рекомендация производителя набора</v>
      </c>
      <c r="AC1895" s="156">
        <v>45743</v>
      </c>
      <c r="AD1895" s="11" t="s">
        <v>2673</v>
      </c>
      <c r="AE1895" s="11" t="s">
        <v>4823</v>
      </c>
      <c r="AF1895" t="str">
        <f>IF(AD1895="","",VLOOKUP(AD1895,'Сотрудники и ссылки'!A:B,2,0))</f>
        <v>Серолог</v>
      </c>
      <c r="AG1895">
        <f>IF(AD1895="","",VLOOKUP(AD1895,'Сотрудники и ссылки'!A:C,3,0))</f>
        <v>20001771</v>
      </c>
      <c r="AH1895" s="11" t="s">
        <v>2673</v>
      </c>
      <c r="AI1895" t="str">
        <f>IF(AH1895="","",VLOOKUP(AH1895,'Сотрудники и ссылки'!A:B,2,0))</f>
        <v>Серолог</v>
      </c>
      <c r="AJ1895">
        <f>IF(AH1895="","",VLOOKUP(AH1895,'Сотрудники и ссылки'!A:C,3,0))</f>
        <v>20001771</v>
      </c>
      <c r="AK1895" s="156">
        <v>45743</v>
      </c>
      <c r="AL1895" s="2">
        <f>IF(AK1895="","",AK1895+VLOOKUP(I1895,'Вид исследования'!B:E,4,0))</f>
        <v>45744</v>
      </c>
      <c r="AM1895" s="2">
        <f>IF(AK1895="","",AK1895+VLOOKUP(I1895,'Вид исследования'!B:F,5,0))</f>
        <v>45744</v>
      </c>
      <c r="AN1895" s="156">
        <v>45743</v>
      </c>
      <c r="AP1895" s="11" t="s">
        <v>189</v>
      </c>
      <c r="AQ1895" t="str">
        <f>IFERROR(IF(L1895="","",VLOOKUP(L1895&amp;I1895,Продукция!A:K,11,0)),"обратитесь к админ справочника")</f>
        <v>согласно рекомендациям производителя теста</v>
      </c>
      <c r="AR1895" s="11" t="s">
        <v>4823</v>
      </c>
      <c r="AS1895" t="str">
        <f>IFERROR(IF(L1895="","",VLOOKUP(L1895&amp;I1895,Продукция!A:J,10,0)),"обратитесь к админ справочника")</f>
        <v>инструкция тест- ситема Биочек СК -218</v>
      </c>
      <c r="AT1895" s="11" t="s">
        <v>4823</v>
      </c>
      <c r="AU1895" s="11" t="s">
        <v>4823</v>
      </c>
      <c r="AV1895" s="11" t="s">
        <v>2673</v>
      </c>
      <c r="AW1895" s="11" t="s">
        <v>4824</v>
      </c>
      <c r="AX1895" s="11" t="s">
        <v>509</v>
      </c>
      <c r="AY1895" s="11" t="s">
        <v>1738</v>
      </c>
      <c r="AZ1895" s="11">
        <v>107</v>
      </c>
      <c r="BA1895" s="11">
        <v>34</v>
      </c>
      <c r="BC1895" s="11" t="s">
        <v>5026</v>
      </c>
    </row>
    <row r="1896" spans="1:57" x14ac:dyDescent="0.25">
      <c r="A1896" t="str">
        <f t="shared" si="35"/>
        <v xml:space="preserve">С/525CAV (BioChek) анемия уровень антител </v>
      </c>
      <c r="B1896" t="str">
        <f>IF(E1896="","",INDEX(Лаборатории!A:A,MATCH('Производственный контроль'!E1896,Лаборатории!B:B,0)))</f>
        <v xml:space="preserve">КУРИНОЕ ЦАРСТВО АО </v>
      </c>
      <c r="C1896" t="str">
        <f>IF(E1896="","",VLOOKUP(E1896,Лаборатории!B:D,3,0))</f>
        <v>U377_CHL</v>
      </c>
      <c r="D1896" s="12">
        <v>45733</v>
      </c>
      <c r="E1896" s="11" t="s">
        <v>793</v>
      </c>
      <c r="F1896" s="11" t="s">
        <v>371</v>
      </c>
      <c r="G1896" s="11" t="s">
        <v>509</v>
      </c>
      <c r="H1896" s="11" t="s">
        <v>262</v>
      </c>
      <c r="I1896" s="11" t="s">
        <v>3412</v>
      </c>
      <c r="J1896" t="str">
        <f>IF(L1896="","",VLOOKUP(L1896,Продукция!B:D,3,0))</f>
        <v>Биологический_материал</v>
      </c>
      <c r="K1896" t="str">
        <f>IF(L1896="","",VLOOKUP(L1896,Продукция!B:C,2,0))</f>
        <v>Сыворотка крови</v>
      </c>
      <c r="L1896" s="151" t="s">
        <v>302</v>
      </c>
      <c r="M1896">
        <f>IF(L1896="","",VLOOKUP(L1896,Продукция!B:L,11,0))</f>
        <v>0</v>
      </c>
      <c r="N1896" s="11" t="s">
        <v>873</v>
      </c>
      <c r="P1896" s="11" t="s">
        <v>340</v>
      </c>
      <c r="Q1896" s="11" t="s">
        <v>854</v>
      </c>
      <c r="R1896" s="153" t="s">
        <v>5042</v>
      </c>
      <c r="S1896" s="11">
        <v>18</v>
      </c>
      <c r="T1896" s="11" t="s">
        <v>5242</v>
      </c>
      <c r="V1896" s="14">
        <v>45727</v>
      </c>
      <c r="Z1896" s="11" t="s">
        <v>4823</v>
      </c>
      <c r="AA1896" s="15">
        <v>0.55555555555555558</v>
      </c>
      <c r="AB1896" t="str">
        <f>IF(L1896="","",VLOOKUP(L1896&amp;I1896,Продукция!A:I,9,0))</f>
        <v>рекомендация производителя набора</v>
      </c>
      <c r="AC1896" s="156">
        <v>45743</v>
      </c>
      <c r="AD1896" s="11" t="s">
        <v>2676</v>
      </c>
      <c r="AE1896" s="11" t="s">
        <v>4823</v>
      </c>
      <c r="AF1896" t="str">
        <f>IF(AD1896="","",VLOOKUP(AD1896,'Сотрудники и ссылки'!A:B,2,0))</f>
        <v>Серолог</v>
      </c>
      <c r="AG1896">
        <f>IF(AD1896="","",VLOOKUP(AD1896,'Сотрудники и ссылки'!A:C,3,0))</f>
        <v>20007746</v>
      </c>
      <c r="AH1896" s="11" t="s">
        <v>2676</v>
      </c>
      <c r="AI1896" t="str">
        <f>IF(AH1896="","",VLOOKUP(AH1896,'Сотрудники и ссылки'!A:B,2,0))</f>
        <v>Серолог</v>
      </c>
      <c r="AJ1896">
        <f>IF(AH1896="","",VLOOKUP(AH1896,'Сотрудники и ссылки'!A:C,3,0))</f>
        <v>20007746</v>
      </c>
      <c r="AK1896" s="156">
        <v>45743</v>
      </c>
      <c r="AL1896" s="2">
        <f>IF(AK1896="","",AK1896+VLOOKUP(I1896,'Вид исследования'!B:E,4,0))</f>
        <v>45744</v>
      </c>
      <c r="AM1896" s="2">
        <f>IF(AK1896="","",AK1896+VLOOKUP(I1896,'Вид исследования'!B:F,5,0))</f>
        <v>45744</v>
      </c>
      <c r="AN1896" s="156">
        <v>45743</v>
      </c>
      <c r="AP1896" s="11" t="s">
        <v>189</v>
      </c>
      <c r="AQ1896" t="str">
        <f>IFERROR(IF(L1896="","",VLOOKUP(L1896&amp;I1896,Продукция!A:K,11,0)),"обратитесь к админ справочника")</f>
        <v>согласно рекомендациям производителя теста</v>
      </c>
      <c r="AR1896" s="11" t="s">
        <v>4823</v>
      </c>
      <c r="AS1896" t="str">
        <f>IFERROR(IF(L1896="","",VLOOKUP(L1896&amp;I1896,Продукция!A:J,10,0)),"обратитесь к админ справочника")</f>
        <v>инструкция тест- ситема Биочек СК -126</v>
      </c>
      <c r="AT1896" s="11" t="s">
        <v>4823</v>
      </c>
      <c r="AU1896" s="11" t="s">
        <v>4823</v>
      </c>
      <c r="AV1896" s="11" t="s">
        <v>2676</v>
      </c>
      <c r="AW1896" s="11" t="s">
        <v>4824</v>
      </c>
      <c r="AX1896" s="11" t="s">
        <v>509</v>
      </c>
      <c r="AY1896" s="11" t="s">
        <v>1737</v>
      </c>
      <c r="AZ1896" s="11">
        <v>107</v>
      </c>
      <c r="BA1896" s="11">
        <v>36</v>
      </c>
      <c r="BC1896" s="11" t="s">
        <v>5026</v>
      </c>
    </row>
    <row r="1897" spans="1:57" x14ac:dyDescent="0.25">
      <c r="A1897" t="str">
        <f t="shared" si="35"/>
        <v>С/525FADV (BioChek) аденовирус уровень антител</v>
      </c>
      <c r="B1897" t="str">
        <f>IF(E1897="","",INDEX(Лаборатории!A:A,MATCH('Производственный контроль'!E1897,Лаборатории!B:B,0)))</f>
        <v xml:space="preserve">КУРИНОЕ ЦАРСТВО АО </v>
      </c>
      <c r="C1897" t="str">
        <f>IF(E1897="","",VLOOKUP(E1897,Лаборатории!B:D,3,0))</f>
        <v>U377_CHL</v>
      </c>
      <c r="D1897" s="12">
        <v>45733</v>
      </c>
      <c r="E1897" s="11" t="s">
        <v>793</v>
      </c>
      <c r="F1897" s="11" t="s">
        <v>371</v>
      </c>
      <c r="G1897" s="11" t="s">
        <v>509</v>
      </c>
      <c r="H1897" s="11" t="s">
        <v>262</v>
      </c>
      <c r="I1897" s="11" t="s">
        <v>3414</v>
      </c>
      <c r="J1897" t="str">
        <f>IF(L1897="","",VLOOKUP(L1897,Продукция!B:D,3,0))</f>
        <v>Биологический_материал</v>
      </c>
      <c r="K1897" t="str">
        <f>IF(L1897="","",VLOOKUP(L1897,Продукция!B:C,2,0))</f>
        <v>Сыворотка крови</v>
      </c>
      <c r="L1897" s="151" t="s">
        <v>302</v>
      </c>
      <c r="M1897">
        <f>IF(L1897="","",VLOOKUP(L1897,Продукция!B:L,11,0))</f>
        <v>0</v>
      </c>
      <c r="N1897" s="11" t="s">
        <v>873</v>
      </c>
      <c r="P1897" s="11" t="s">
        <v>340</v>
      </c>
      <c r="Q1897" s="11" t="s">
        <v>854</v>
      </c>
      <c r="R1897" s="153" t="s">
        <v>5042</v>
      </c>
      <c r="S1897" s="11">
        <v>18</v>
      </c>
      <c r="T1897" s="11" t="s">
        <v>5242</v>
      </c>
      <c r="V1897" s="14">
        <v>45727</v>
      </c>
      <c r="Z1897" s="11" t="s">
        <v>4823</v>
      </c>
      <c r="AA1897" s="15">
        <v>0.55555555555555558</v>
      </c>
      <c r="AB1897" t="str">
        <f>IF(L1897="","",VLOOKUP(L1897&amp;I1897,Продукция!A:I,9,0))</f>
        <v>рекомендация производителя набора</v>
      </c>
      <c r="AC1897" s="156">
        <v>45743</v>
      </c>
      <c r="AD1897" s="11" t="s">
        <v>2676</v>
      </c>
      <c r="AE1897" s="11" t="s">
        <v>4823</v>
      </c>
      <c r="AF1897" t="str">
        <f>IF(AD1897="","",VLOOKUP(AD1897,'Сотрудники и ссылки'!A:B,2,0))</f>
        <v>Серолог</v>
      </c>
      <c r="AG1897">
        <f>IF(AD1897="","",VLOOKUP(AD1897,'Сотрудники и ссылки'!A:C,3,0))</f>
        <v>20007746</v>
      </c>
      <c r="AH1897" s="11" t="s">
        <v>2676</v>
      </c>
      <c r="AI1897" t="str">
        <f>IF(AH1897="","",VLOOKUP(AH1897,'Сотрудники и ссылки'!A:B,2,0))</f>
        <v>Серолог</v>
      </c>
      <c r="AJ1897">
        <f>IF(AH1897="","",VLOOKUP(AH1897,'Сотрудники и ссылки'!A:C,3,0))</f>
        <v>20007746</v>
      </c>
      <c r="AK1897" s="156">
        <v>45743</v>
      </c>
      <c r="AL1897" s="2">
        <f>IF(AK1897="","",AK1897+VLOOKUP(I1897,'Вид исследования'!B:E,4,0))</f>
        <v>45744</v>
      </c>
      <c r="AM1897" s="2">
        <f>IF(AK1897="","",AK1897+VLOOKUP(I1897,'Вид исследования'!B:F,5,0))</f>
        <v>45744</v>
      </c>
      <c r="AN1897" s="156">
        <v>45743</v>
      </c>
      <c r="AP1897" s="11" t="s">
        <v>189</v>
      </c>
      <c r="AQ1897" t="str">
        <f>IFERROR(IF(L1897="","",VLOOKUP(L1897&amp;I1897,Продукция!A:K,11,0)),"обратитесь к админ справочника")</f>
        <v>согласно рекомендациям производителя теста</v>
      </c>
      <c r="AR1897" s="11" t="s">
        <v>4823</v>
      </c>
      <c r="AS1897" t="str">
        <f>IFERROR(IF(L1897="","",VLOOKUP(L1897&amp;I1897,Продукция!A:J,10,0)),"обратитесь к админ справочника")</f>
        <v>инструкция тест- ситема Биочек СК -132</v>
      </c>
      <c r="AT1897" s="11" t="s">
        <v>4823</v>
      </c>
      <c r="AU1897" s="11" t="s">
        <v>4823</v>
      </c>
      <c r="AV1897" s="11" t="s">
        <v>2676</v>
      </c>
      <c r="AW1897" s="11" t="s">
        <v>4824</v>
      </c>
      <c r="AX1897" s="11" t="s">
        <v>509</v>
      </c>
      <c r="AY1897" s="11" t="s">
        <v>1716</v>
      </c>
      <c r="AZ1897" s="11">
        <v>107</v>
      </c>
      <c r="BA1897" s="11">
        <v>38</v>
      </c>
      <c r="BC1897" s="11" t="s">
        <v>5026</v>
      </c>
    </row>
    <row r="1898" spans="1:57" x14ac:dyDescent="0.25">
      <c r="A1898" t="str">
        <f t="shared" si="35"/>
        <v>С/525MG (BioChek) микоплазма галлисептикум уровень антител</v>
      </c>
      <c r="B1898" t="str">
        <f>IF(E1898="","",INDEX(Лаборатории!A:A,MATCH('Производственный контроль'!E1898,Лаборатории!B:B,0)))</f>
        <v xml:space="preserve">КУРИНОЕ ЦАРСТВО АО </v>
      </c>
      <c r="C1898" t="str">
        <f>IF(E1898="","",VLOOKUP(E1898,Лаборатории!B:D,3,0))</f>
        <v>U377_CHL</v>
      </c>
      <c r="D1898" s="12">
        <v>45733</v>
      </c>
      <c r="E1898" s="11" t="s">
        <v>793</v>
      </c>
      <c r="F1898" s="11" t="s">
        <v>371</v>
      </c>
      <c r="G1898" s="11" t="s">
        <v>509</v>
      </c>
      <c r="H1898" s="11" t="s">
        <v>262</v>
      </c>
      <c r="I1898" s="11" t="s">
        <v>3422</v>
      </c>
      <c r="J1898" t="str">
        <f>IF(L1898="","",VLOOKUP(L1898,Продукция!B:D,3,0))</f>
        <v>Биологический_материал</v>
      </c>
      <c r="K1898" t="str">
        <f>IF(L1898="","",VLOOKUP(L1898,Продукция!B:C,2,0))</f>
        <v>Сыворотка крови</v>
      </c>
      <c r="L1898" s="151" t="s">
        <v>302</v>
      </c>
      <c r="M1898">
        <f>IF(L1898="","",VLOOKUP(L1898,Продукция!B:L,11,0))</f>
        <v>0</v>
      </c>
      <c r="N1898" s="11" t="s">
        <v>873</v>
      </c>
      <c r="P1898" s="11" t="s">
        <v>340</v>
      </c>
      <c r="Q1898" s="11" t="s">
        <v>854</v>
      </c>
      <c r="R1898" s="153" t="s">
        <v>5042</v>
      </c>
      <c r="S1898" s="11">
        <v>18</v>
      </c>
      <c r="T1898" s="11" t="s">
        <v>5242</v>
      </c>
      <c r="V1898" s="14">
        <v>45727</v>
      </c>
      <c r="Z1898" s="11" t="s">
        <v>4823</v>
      </c>
      <c r="AA1898" s="15">
        <v>0.55555555555555558</v>
      </c>
      <c r="AB1898" t="str">
        <f>IF(L1898="","",VLOOKUP(L1898&amp;I1898,Продукция!A:I,9,0))</f>
        <v>рекомендация производителя набора</v>
      </c>
      <c r="AC1898" s="156">
        <v>45743</v>
      </c>
      <c r="AD1898" s="11" t="s">
        <v>2676</v>
      </c>
      <c r="AE1898" s="11" t="s">
        <v>4823</v>
      </c>
      <c r="AF1898" t="str">
        <f>IF(AD1898="","",VLOOKUP(AD1898,'Сотрудники и ссылки'!A:B,2,0))</f>
        <v>Серолог</v>
      </c>
      <c r="AG1898">
        <f>IF(AD1898="","",VLOOKUP(AD1898,'Сотрудники и ссылки'!A:C,3,0))</f>
        <v>20007746</v>
      </c>
      <c r="AH1898" s="11" t="s">
        <v>2676</v>
      </c>
      <c r="AI1898" t="str">
        <f>IF(AH1898="","",VLOOKUP(AH1898,'Сотрудники и ссылки'!A:B,2,0))</f>
        <v>Серолог</v>
      </c>
      <c r="AJ1898">
        <f>IF(AH1898="","",VLOOKUP(AH1898,'Сотрудники и ссылки'!A:C,3,0))</f>
        <v>20007746</v>
      </c>
      <c r="AK1898" s="156">
        <v>45743</v>
      </c>
      <c r="AL1898" s="2">
        <f>IF(AK1898="","",AK1898+VLOOKUP(I1898,'Вид исследования'!B:E,4,0))</f>
        <v>45744</v>
      </c>
      <c r="AM1898" s="2">
        <f>IF(AK1898="","",AK1898+VLOOKUP(I1898,'Вид исследования'!B:F,5,0))</f>
        <v>45744</v>
      </c>
      <c r="AN1898" s="156">
        <v>45743</v>
      </c>
      <c r="AP1898" s="11" t="s">
        <v>189</v>
      </c>
      <c r="AQ1898" t="str">
        <f>IFERROR(IF(L1898="","",VLOOKUP(L1898&amp;I1898,Продукция!A:K,11,0)),"обратитесь к админ справочника")</f>
        <v>согласно рекомендациям производителя теста</v>
      </c>
      <c r="AR1898" s="11" t="s">
        <v>4823</v>
      </c>
      <c r="AS1898" t="str">
        <f>IFERROR(IF(L1898="","",VLOOKUP(L1898&amp;I1898,Продукция!A:J,10,0)),"обратитесь к админ справочника")</f>
        <v>инструкция тест- ситема Биочек СК -114</v>
      </c>
      <c r="AT1898" s="11" t="s">
        <v>4823</v>
      </c>
      <c r="AU1898" s="11" t="s">
        <v>4823</v>
      </c>
      <c r="AV1898" s="11" t="s">
        <v>2676</v>
      </c>
      <c r="AW1898" s="11" t="s">
        <v>4824</v>
      </c>
      <c r="AX1898" s="11" t="s">
        <v>509</v>
      </c>
      <c r="AY1898" s="11" t="s">
        <v>1740</v>
      </c>
      <c r="AZ1898" s="11">
        <v>107</v>
      </c>
      <c r="BA1898" s="11">
        <v>38</v>
      </c>
      <c r="BC1898" s="11" t="s">
        <v>5026</v>
      </c>
    </row>
    <row r="1899" spans="1:57" x14ac:dyDescent="0.25">
      <c r="A1899" t="str">
        <f t="shared" si="35"/>
        <v>С/525MS (BioChek) микоплазма синовия уровень антител</v>
      </c>
      <c r="B1899" t="str">
        <f>IF(E1899="","",INDEX(Лаборатории!A:A,MATCH('Производственный контроль'!E1899,Лаборатории!B:B,0)))</f>
        <v xml:space="preserve">КУРИНОЕ ЦАРСТВО АО </v>
      </c>
      <c r="C1899" t="str">
        <f>IF(E1899="","",VLOOKUP(E1899,Лаборатории!B:D,3,0))</f>
        <v>U377_CHL</v>
      </c>
      <c r="D1899" s="12">
        <v>45733</v>
      </c>
      <c r="E1899" s="11" t="s">
        <v>793</v>
      </c>
      <c r="F1899" s="11" t="s">
        <v>371</v>
      </c>
      <c r="G1899" s="11" t="s">
        <v>509</v>
      </c>
      <c r="H1899" s="11" t="s">
        <v>262</v>
      </c>
      <c r="I1899" s="11" t="s">
        <v>3423</v>
      </c>
      <c r="J1899" t="str">
        <f>IF(L1899="","",VLOOKUP(L1899,Продукция!B:D,3,0))</f>
        <v>Биологический_материал</v>
      </c>
      <c r="K1899" t="str">
        <f>IF(L1899="","",VLOOKUP(L1899,Продукция!B:C,2,0))</f>
        <v>Сыворотка крови</v>
      </c>
      <c r="L1899" s="151" t="s">
        <v>302</v>
      </c>
      <c r="M1899">
        <f>IF(L1899="","",VLOOKUP(L1899,Продукция!B:L,11,0))</f>
        <v>0</v>
      </c>
      <c r="N1899" s="11" t="s">
        <v>873</v>
      </c>
      <c r="P1899" s="11" t="s">
        <v>340</v>
      </c>
      <c r="Q1899" s="11" t="s">
        <v>854</v>
      </c>
      <c r="R1899" s="153" t="s">
        <v>5042</v>
      </c>
      <c r="S1899" s="11">
        <v>18</v>
      </c>
      <c r="T1899" s="11" t="s">
        <v>5242</v>
      </c>
      <c r="V1899" s="14">
        <v>45727</v>
      </c>
      <c r="Z1899" s="11" t="s">
        <v>4823</v>
      </c>
      <c r="AA1899" s="15">
        <v>0.55555555555555558</v>
      </c>
      <c r="AB1899" t="str">
        <f>IF(L1899="","",VLOOKUP(L1899&amp;I1899,Продукция!A:I,9,0))</f>
        <v>рекомендация производителя набора</v>
      </c>
      <c r="AC1899" s="156">
        <v>45743</v>
      </c>
      <c r="AD1899" s="11" t="s">
        <v>2673</v>
      </c>
      <c r="AE1899" s="11" t="s">
        <v>4823</v>
      </c>
      <c r="AF1899" t="str">
        <f>IF(AD1899="","",VLOOKUP(AD1899,'Сотрудники и ссылки'!A:B,2,0))</f>
        <v>Серолог</v>
      </c>
      <c r="AG1899">
        <f>IF(AD1899="","",VLOOKUP(AD1899,'Сотрудники и ссылки'!A:C,3,0))</f>
        <v>20001771</v>
      </c>
      <c r="AH1899" s="11" t="s">
        <v>2673</v>
      </c>
      <c r="AI1899" t="str">
        <f>IF(AH1899="","",VLOOKUP(AH1899,'Сотрудники и ссылки'!A:B,2,0))</f>
        <v>Серолог</v>
      </c>
      <c r="AJ1899">
        <f>IF(AH1899="","",VLOOKUP(AH1899,'Сотрудники и ссылки'!A:C,3,0))</f>
        <v>20001771</v>
      </c>
      <c r="AK1899" s="156">
        <v>45743</v>
      </c>
      <c r="AL1899" s="2">
        <f>IF(AK1899="","",AK1899+VLOOKUP(I1899,'Вид исследования'!B:E,4,0))</f>
        <v>45744</v>
      </c>
      <c r="AM1899" s="2">
        <f>IF(AK1899="","",AK1899+VLOOKUP(I1899,'Вид исследования'!B:F,5,0))</f>
        <v>45744</v>
      </c>
      <c r="AN1899" s="156">
        <v>45743</v>
      </c>
      <c r="AP1899" s="11" t="s">
        <v>189</v>
      </c>
      <c r="AQ1899" t="str">
        <f>IFERROR(IF(L1899="","",VLOOKUP(L1899&amp;I1899,Продукция!A:K,11,0)),"обратитесь к админ справочника")</f>
        <v>согласно рекомендациям производителя теста</v>
      </c>
      <c r="AR1899" s="11" t="s">
        <v>4823</v>
      </c>
      <c r="AS1899" t="str">
        <f>IFERROR(IF(L1899="","",VLOOKUP(L1899&amp;I1899,Продукция!A:J,10,0)),"обратитесь к админ справочника")</f>
        <v>инструкция тест- ситема Биочек СК -115</v>
      </c>
      <c r="AT1899" s="11" t="s">
        <v>4823</v>
      </c>
      <c r="AU1899" s="11" t="s">
        <v>4823</v>
      </c>
      <c r="AV1899" s="11" t="s">
        <v>2673</v>
      </c>
      <c r="AW1899" s="11" t="s">
        <v>4824</v>
      </c>
      <c r="AX1899" s="11" t="s">
        <v>509</v>
      </c>
      <c r="AY1899" s="11" t="s">
        <v>1741</v>
      </c>
      <c r="AZ1899" s="11">
        <v>107</v>
      </c>
      <c r="BA1899" s="11">
        <v>38</v>
      </c>
      <c r="BC1899" s="11" t="s">
        <v>5026</v>
      </c>
    </row>
    <row r="1900" spans="1:57" x14ac:dyDescent="0.25">
      <c r="A1900" t="str">
        <f t="shared" si="35"/>
        <v>С/525ORT (BioChek) орнитобактерии уровень антител</v>
      </c>
      <c r="B1900" t="str">
        <f>IF(E1900="","",INDEX(Лаборатории!A:A,MATCH('Производственный контроль'!E1900,Лаборатории!B:B,0)))</f>
        <v xml:space="preserve">КУРИНОЕ ЦАРСТВО АО </v>
      </c>
      <c r="C1900" t="str">
        <f>IF(E1900="","",VLOOKUP(E1900,Лаборатории!B:D,3,0))</f>
        <v>U377_CHL</v>
      </c>
      <c r="D1900" s="12">
        <v>45733</v>
      </c>
      <c r="E1900" s="11" t="s">
        <v>793</v>
      </c>
      <c r="F1900" s="11" t="s">
        <v>371</v>
      </c>
      <c r="G1900" s="11" t="s">
        <v>509</v>
      </c>
      <c r="H1900" s="11" t="s">
        <v>262</v>
      </c>
      <c r="I1900" s="11" t="s">
        <v>3425</v>
      </c>
      <c r="J1900" t="str">
        <f>IF(L1900="","",VLOOKUP(L1900,Продукция!B:D,3,0))</f>
        <v>Биологический_материал</v>
      </c>
      <c r="K1900" t="str">
        <f>IF(L1900="","",VLOOKUP(L1900,Продукция!B:C,2,0))</f>
        <v>Сыворотка крови</v>
      </c>
      <c r="L1900" s="151" t="s">
        <v>302</v>
      </c>
      <c r="M1900">
        <f>IF(L1900="","",VLOOKUP(L1900,Продукция!B:L,11,0))</f>
        <v>0</v>
      </c>
      <c r="N1900" s="11" t="s">
        <v>873</v>
      </c>
      <c r="P1900" s="11" t="s">
        <v>340</v>
      </c>
      <c r="Q1900" s="11" t="s">
        <v>854</v>
      </c>
      <c r="R1900" s="153" t="s">
        <v>5042</v>
      </c>
      <c r="S1900" s="11">
        <v>18</v>
      </c>
      <c r="T1900" s="11" t="s">
        <v>5242</v>
      </c>
      <c r="V1900" s="14">
        <v>45727</v>
      </c>
      <c r="Z1900" s="11" t="s">
        <v>4823</v>
      </c>
      <c r="AA1900" s="15">
        <v>0.55555555555555558</v>
      </c>
      <c r="AB1900" t="str">
        <f>IF(L1900="","",VLOOKUP(L1900&amp;I1900,Продукция!A:I,9,0))</f>
        <v>рекомендация производителя набора</v>
      </c>
      <c r="AC1900" s="156">
        <v>45743</v>
      </c>
      <c r="AD1900" s="11" t="s">
        <v>2673</v>
      </c>
      <c r="AE1900" s="11" t="s">
        <v>4823</v>
      </c>
      <c r="AF1900" t="str">
        <f>IF(AD1900="","",VLOOKUP(AD1900,'Сотрудники и ссылки'!A:B,2,0))</f>
        <v>Серолог</v>
      </c>
      <c r="AG1900">
        <f>IF(AD1900="","",VLOOKUP(AD1900,'Сотрудники и ссылки'!A:C,3,0))</f>
        <v>20001771</v>
      </c>
      <c r="AH1900" s="11" t="s">
        <v>2673</v>
      </c>
      <c r="AI1900" t="str">
        <f>IF(AH1900="","",VLOOKUP(AH1900,'Сотрудники и ссылки'!A:B,2,0))</f>
        <v>Серолог</v>
      </c>
      <c r="AJ1900">
        <f>IF(AH1900="","",VLOOKUP(AH1900,'Сотрудники и ссылки'!A:C,3,0))</f>
        <v>20001771</v>
      </c>
      <c r="AK1900" s="156">
        <v>45743</v>
      </c>
      <c r="AL1900" s="2">
        <f>IF(AK1900="","",AK1900+VLOOKUP(I1900,'Вид исследования'!B:E,4,0))</f>
        <v>45744</v>
      </c>
      <c r="AM1900" s="2">
        <f>IF(AK1900="","",AK1900+VLOOKUP(I1900,'Вид исследования'!B:F,5,0))</f>
        <v>45744</v>
      </c>
      <c r="AN1900" s="156">
        <v>45743</v>
      </c>
      <c r="AP1900" s="11" t="s">
        <v>189</v>
      </c>
      <c r="AQ1900" t="str">
        <f>IFERROR(IF(L1900="","",VLOOKUP(L1900&amp;I1900,Продукция!A:K,11,0)),"обратитесь к админ справочника")</f>
        <v>согласно рекомендациям производителя теста</v>
      </c>
      <c r="AR1900" s="11" t="s">
        <v>4823</v>
      </c>
      <c r="AS1900" t="str">
        <f>IFERROR(IF(L1900="","",VLOOKUP(L1900&amp;I1900,Продукция!A:J,10,0)),"обратитесь к админ справочника")</f>
        <v>инструкция тест- ситема Биочек СК-108</v>
      </c>
      <c r="AT1900" s="11" t="s">
        <v>4823</v>
      </c>
      <c r="AU1900" s="11" t="s">
        <v>4823</v>
      </c>
      <c r="AV1900" s="11" t="s">
        <v>2673</v>
      </c>
      <c r="AW1900" s="11" t="s">
        <v>4824</v>
      </c>
      <c r="AX1900" s="11" t="s">
        <v>509</v>
      </c>
      <c r="AY1900" s="11" t="s">
        <v>1738</v>
      </c>
      <c r="AZ1900" s="11">
        <v>107</v>
      </c>
      <c r="BA1900" s="11">
        <v>34</v>
      </c>
      <c r="BC1900" s="11" t="s">
        <v>5026</v>
      </c>
    </row>
    <row r="1901" spans="1:57" x14ac:dyDescent="0.25">
      <c r="A1901" t="str">
        <f t="shared" si="35"/>
        <v>С/525SE (BioChek) сальмонелла группы В и D уровень антител</v>
      </c>
      <c r="B1901" t="str">
        <f>IF(E1901="","",INDEX(Лаборатории!A:A,MATCH('Производственный контроль'!E1901,Лаборатории!B:B,0)))</f>
        <v xml:space="preserve">КУРИНОЕ ЦАРСТВО АО </v>
      </c>
      <c r="C1901" t="str">
        <f>IF(E1901="","",VLOOKUP(E1901,Лаборатории!B:D,3,0))</f>
        <v>U377_CHL</v>
      </c>
      <c r="D1901" s="12">
        <v>45733</v>
      </c>
      <c r="E1901" s="11" t="s">
        <v>793</v>
      </c>
      <c r="F1901" s="11" t="s">
        <v>371</v>
      </c>
      <c r="G1901" s="11" t="s">
        <v>509</v>
      </c>
      <c r="H1901" s="11" t="s">
        <v>262</v>
      </c>
      <c r="I1901" s="11" t="s">
        <v>3428</v>
      </c>
      <c r="J1901" t="str">
        <f>IF(L1901="","",VLOOKUP(L1901,Продукция!B:D,3,0))</f>
        <v>Биологический_материал</v>
      </c>
      <c r="K1901" t="str">
        <f>IF(L1901="","",VLOOKUP(L1901,Продукция!B:C,2,0))</f>
        <v>Сыворотка крови</v>
      </c>
      <c r="L1901" s="151" t="s">
        <v>302</v>
      </c>
      <c r="M1901">
        <f>IF(L1901="","",VLOOKUP(L1901,Продукция!B:L,11,0))</f>
        <v>0</v>
      </c>
      <c r="N1901" s="11" t="s">
        <v>873</v>
      </c>
      <c r="P1901" s="11" t="s">
        <v>340</v>
      </c>
      <c r="Q1901" s="11" t="s">
        <v>854</v>
      </c>
      <c r="R1901" s="153" t="s">
        <v>5042</v>
      </c>
      <c r="S1901" s="11">
        <v>18</v>
      </c>
      <c r="T1901" s="11" t="s">
        <v>5242</v>
      </c>
      <c r="V1901" s="14">
        <v>45727</v>
      </c>
      <c r="Z1901" s="11" t="s">
        <v>4823</v>
      </c>
      <c r="AA1901" s="15">
        <v>0.55555555555555558</v>
      </c>
      <c r="AB1901" t="str">
        <f>IF(L1901="","",VLOOKUP(L1901&amp;I1901,Продукция!A:I,9,0))</f>
        <v>рекомендация производителя набора</v>
      </c>
      <c r="AC1901" s="156">
        <v>45743</v>
      </c>
      <c r="AD1901" s="11" t="s">
        <v>2673</v>
      </c>
      <c r="AE1901" s="11" t="s">
        <v>4823</v>
      </c>
      <c r="AF1901" t="str">
        <f>IF(AD1901="","",VLOOKUP(AD1901,'Сотрудники и ссылки'!A:B,2,0))</f>
        <v>Серолог</v>
      </c>
      <c r="AG1901">
        <f>IF(AD1901="","",VLOOKUP(AD1901,'Сотрудники и ссылки'!A:C,3,0))</f>
        <v>20001771</v>
      </c>
      <c r="AH1901" s="11" t="s">
        <v>2673</v>
      </c>
      <c r="AI1901" t="str">
        <f>IF(AH1901="","",VLOOKUP(AH1901,'Сотрудники и ссылки'!A:B,2,0))</f>
        <v>Серолог</v>
      </c>
      <c r="AJ1901">
        <f>IF(AH1901="","",VLOOKUP(AH1901,'Сотрудники и ссылки'!A:C,3,0))</f>
        <v>20001771</v>
      </c>
      <c r="AK1901" s="156">
        <v>45743</v>
      </c>
      <c r="AL1901" s="2">
        <f>IF(AK1901="","",AK1901+VLOOKUP(I1901,'Вид исследования'!B:E,4,0))</f>
        <v>45744</v>
      </c>
      <c r="AM1901" s="2">
        <f>IF(AK1901="","",AK1901+VLOOKUP(I1901,'Вид исследования'!B:F,5,0))</f>
        <v>45744</v>
      </c>
      <c r="AN1901" s="156">
        <v>45743</v>
      </c>
      <c r="AP1901" s="11" t="s">
        <v>189</v>
      </c>
      <c r="AQ1901" t="str">
        <f>IFERROR(IF(L1901="","",VLOOKUP(L1901&amp;I1901,Продукция!A:K,11,0)),"обратитесь к админ справочника")</f>
        <v>согласно рекомендациям производителя теста</v>
      </c>
      <c r="AR1901" s="11" t="s">
        <v>4823</v>
      </c>
      <c r="AS1901" t="str">
        <f>IFERROR(IF(L1901="","",VLOOKUP(L1901&amp;I1901,Продукция!A:J,10,0)),"обратитесь к админ справочника")</f>
        <v>инструкция тест- ситема Биочек СК -218</v>
      </c>
      <c r="AT1901" s="11" t="s">
        <v>4823</v>
      </c>
      <c r="AU1901" s="11" t="s">
        <v>4823</v>
      </c>
      <c r="AV1901" s="11" t="s">
        <v>2673</v>
      </c>
      <c r="AW1901" s="11" t="s">
        <v>4824</v>
      </c>
      <c r="AX1901" s="11" t="s">
        <v>509</v>
      </c>
      <c r="AY1901" s="11" t="s">
        <v>1737</v>
      </c>
      <c r="AZ1901" s="11">
        <v>107</v>
      </c>
      <c r="BA1901" s="11">
        <v>36</v>
      </c>
      <c r="BC1901" s="11" t="s">
        <v>5026</v>
      </c>
    </row>
    <row r="1902" spans="1:57" x14ac:dyDescent="0.25">
      <c r="A1902" t="str">
        <f t="shared" si="35"/>
        <v xml:space="preserve">С/532CAV (BioChek) анемия уровень антител </v>
      </c>
      <c r="B1902" t="str">
        <f>IF(E1902="","",INDEX(Лаборатории!A:A,MATCH('Производственный контроль'!E1902,Лаборатории!B:B,0)))</f>
        <v xml:space="preserve">КУРИНОЕ ЦАРСТВО АО </v>
      </c>
      <c r="C1902" t="str">
        <f>IF(E1902="","",VLOOKUP(E1902,Лаборатории!B:D,3,0))</f>
        <v>U377_CHL</v>
      </c>
      <c r="D1902" s="12">
        <v>45735</v>
      </c>
      <c r="E1902" s="11" t="s">
        <v>793</v>
      </c>
      <c r="F1902" s="11" t="s">
        <v>371</v>
      </c>
      <c r="G1902" s="11" t="s">
        <v>509</v>
      </c>
      <c r="H1902" s="11" t="s">
        <v>262</v>
      </c>
      <c r="I1902" s="11" t="s">
        <v>3412</v>
      </c>
      <c r="J1902" t="str">
        <f>IF(L1902="","",VLOOKUP(L1902,Продукция!B:D,3,0))</f>
        <v>Биологический_материал</v>
      </c>
      <c r="K1902" t="str">
        <f>IF(L1902="","",VLOOKUP(L1902,Продукция!B:C,2,0))</f>
        <v>Сыворотка крови</v>
      </c>
      <c r="L1902" s="151" t="s">
        <v>302</v>
      </c>
      <c r="M1902">
        <f>IF(L1902="","",VLOOKUP(L1902,Продукция!B:L,11,0))</f>
        <v>0</v>
      </c>
      <c r="N1902" s="11" t="s">
        <v>873</v>
      </c>
      <c r="P1902" s="11" t="s">
        <v>340</v>
      </c>
      <c r="Q1902" s="11" t="s">
        <v>854</v>
      </c>
      <c r="R1902" s="153" t="s">
        <v>5055</v>
      </c>
      <c r="S1902" s="11">
        <v>18</v>
      </c>
      <c r="T1902" s="11" t="s">
        <v>5243</v>
      </c>
      <c r="V1902" s="14">
        <v>45732</v>
      </c>
      <c r="Z1902" s="11" t="s">
        <v>4823</v>
      </c>
      <c r="AA1902" s="15">
        <v>0.55902777777777779</v>
      </c>
      <c r="AB1902" t="str">
        <f>IF(L1902="","",VLOOKUP(L1902&amp;I1902,Продукция!A:I,9,0))</f>
        <v>рекомендация производителя набора</v>
      </c>
      <c r="AC1902" s="156">
        <v>45743</v>
      </c>
      <c r="AD1902" s="11" t="s">
        <v>2676</v>
      </c>
      <c r="AE1902" s="11" t="s">
        <v>4823</v>
      </c>
      <c r="AF1902" t="str">
        <f>IF(AD1902="","",VLOOKUP(AD1902,'Сотрудники и ссылки'!A:B,2,0))</f>
        <v>Серолог</v>
      </c>
      <c r="AG1902">
        <f>IF(AD1902="","",VLOOKUP(AD1902,'Сотрудники и ссылки'!A:C,3,0))</f>
        <v>20007746</v>
      </c>
      <c r="AH1902" s="11" t="s">
        <v>2676</v>
      </c>
      <c r="AI1902" t="str">
        <f>IF(AH1902="","",VLOOKUP(AH1902,'Сотрудники и ссылки'!A:B,2,0))</f>
        <v>Серолог</v>
      </c>
      <c r="AJ1902">
        <f>IF(AH1902="","",VLOOKUP(AH1902,'Сотрудники и ссылки'!A:C,3,0))</f>
        <v>20007746</v>
      </c>
      <c r="AK1902" s="156">
        <v>45743</v>
      </c>
      <c r="AL1902" s="2">
        <f>IF(AK1902="","",AK1902+VLOOKUP(I1902,'Вид исследования'!B:E,4,0))</f>
        <v>45744</v>
      </c>
      <c r="AM1902" s="2">
        <f>IF(AK1902="","",AK1902+VLOOKUP(I1902,'Вид исследования'!B:F,5,0))</f>
        <v>45744</v>
      </c>
      <c r="AN1902" s="156">
        <v>45743</v>
      </c>
      <c r="AP1902" s="11" t="s">
        <v>189</v>
      </c>
      <c r="AQ1902" t="str">
        <f>IFERROR(IF(L1902="","",VLOOKUP(L1902&amp;I1902,Продукция!A:K,11,0)),"обратитесь к админ справочника")</f>
        <v>согласно рекомендациям производителя теста</v>
      </c>
      <c r="AR1902" s="11" t="s">
        <v>4823</v>
      </c>
      <c r="AS1902" t="str">
        <f>IFERROR(IF(L1902="","",VLOOKUP(L1902&amp;I1902,Продукция!A:J,10,0)),"обратитесь к админ справочника")</f>
        <v>инструкция тест- ситема Биочек СК -126</v>
      </c>
      <c r="AT1902" s="11" t="s">
        <v>4823</v>
      </c>
      <c r="AU1902" s="11" t="s">
        <v>4823</v>
      </c>
      <c r="AV1902" s="11" t="s">
        <v>2676</v>
      </c>
      <c r="AW1902" s="11" t="s">
        <v>4824</v>
      </c>
      <c r="AX1902" s="11" t="s">
        <v>509</v>
      </c>
      <c r="AY1902" s="11" t="s">
        <v>1716</v>
      </c>
      <c r="AZ1902" s="11">
        <v>107</v>
      </c>
      <c r="BA1902" s="11">
        <v>38</v>
      </c>
      <c r="BC1902" s="11" t="s">
        <v>5026</v>
      </c>
    </row>
    <row r="1903" spans="1:57" x14ac:dyDescent="0.25">
      <c r="A1903" t="str">
        <f t="shared" si="35"/>
        <v>С/532FADV (BioChek) аденовирус уровень антител</v>
      </c>
      <c r="B1903" t="str">
        <f>IF(E1903="","",INDEX(Лаборатории!A:A,MATCH('Производственный контроль'!E1903,Лаборатории!B:B,0)))</f>
        <v xml:space="preserve">КУРИНОЕ ЦАРСТВО АО </v>
      </c>
      <c r="C1903" t="str">
        <f>IF(E1903="","",VLOOKUP(E1903,Лаборатории!B:D,3,0))</f>
        <v>U377_CHL</v>
      </c>
      <c r="D1903" s="12">
        <v>45735</v>
      </c>
      <c r="E1903" s="11" t="s">
        <v>793</v>
      </c>
      <c r="F1903" s="11" t="s">
        <v>371</v>
      </c>
      <c r="G1903" s="11" t="s">
        <v>509</v>
      </c>
      <c r="H1903" s="11" t="s">
        <v>262</v>
      </c>
      <c r="I1903" s="11" t="s">
        <v>3414</v>
      </c>
      <c r="J1903" t="str">
        <f>IF(L1903="","",VLOOKUP(L1903,Продукция!B:D,3,0))</f>
        <v>Биологический_материал</v>
      </c>
      <c r="K1903" t="str">
        <f>IF(L1903="","",VLOOKUP(L1903,Продукция!B:C,2,0))</f>
        <v>Сыворотка крови</v>
      </c>
      <c r="L1903" s="151" t="s">
        <v>302</v>
      </c>
      <c r="M1903">
        <f>IF(L1903="","",VLOOKUP(L1903,Продукция!B:L,11,0))</f>
        <v>0</v>
      </c>
      <c r="N1903" s="11" t="s">
        <v>873</v>
      </c>
      <c r="P1903" s="11" t="s">
        <v>340</v>
      </c>
      <c r="Q1903" s="11" t="s">
        <v>854</v>
      </c>
      <c r="R1903" s="153" t="s">
        <v>5055</v>
      </c>
      <c r="S1903" s="11">
        <v>18</v>
      </c>
      <c r="T1903" s="11" t="s">
        <v>5243</v>
      </c>
      <c r="V1903" s="14">
        <v>45732</v>
      </c>
      <c r="Z1903" s="11" t="s">
        <v>4823</v>
      </c>
      <c r="AA1903" s="15">
        <v>0.55902777777777779</v>
      </c>
      <c r="AB1903" t="str">
        <f>IF(L1903="","",VLOOKUP(L1903&amp;I1903,Продукция!A:I,9,0))</f>
        <v>рекомендация производителя набора</v>
      </c>
      <c r="AC1903" s="156">
        <v>45743</v>
      </c>
      <c r="AD1903" s="11" t="s">
        <v>2676</v>
      </c>
      <c r="AE1903" s="11" t="s">
        <v>4823</v>
      </c>
      <c r="AF1903" t="str">
        <f>IF(AD1903="","",VLOOKUP(AD1903,'Сотрудники и ссылки'!A:B,2,0))</f>
        <v>Серолог</v>
      </c>
      <c r="AG1903">
        <f>IF(AD1903="","",VLOOKUP(AD1903,'Сотрудники и ссылки'!A:C,3,0))</f>
        <v>20007746</v>
      </c>
      <c r="AH1903" s="11" t="s">
        <v>2676</v>
      </c>
      <c r="AI1903" t="str">
        <f>IF(AH1903="","",VLOOKUP(AH1903,'Сотрудники и ссылки'!A:B,2,0))</f>
        <v>Серолог</v>
      </c>
      <c r="AJ1903">
        <f>IF(AH1903="","",VLOOKUP(AH1903,'Сотрудники и ссылки'!A:C,3,0))</f>
        <v>20007746</v>
      </c>
      <c r="AK1903" s="156">
        <v>45743</v>
      </c>
      <c r="AL1903" s="2">
        <f>IF(AK1903="","",AK1903+VLOOKUP(I1903,'Вид исследования'!B:E,4,0))</f>
        <v>45744</v>
      </c>
      <c r="AM1903" s="2">
        <f>IF(AK1903="","",AK1903+VLOOKUP(I1903,'Вид исследования'!B:F,5,0))</f>
        <v>45744</v>
      </c>
      <c r="AN1903" s="156">
        <v>45743</v>
      </c>
      <c r="AP1903" s="11" t="s">
        <v>189</v>
      </c>
      <c r="AQ1903" t="str">
        <f>IFERROR(IF(L1903="","",VLOOKUP(L1903&amp;I1903,Продукция!A:K,11,0)),"обратитесь к админ справочника")</f>
        <v>согласно рекомендациям производителя теста</v>
      </c>
      <c r="AR1903" s="11" t="s">
        <v>4823</v>
      </c>
      <c r="AS1903" t="str">
        <f>IFERROR(IF(L1903="","",VLOOKUP(L1903&amp;I1903,Продукция!A:J,10,0)),"обратитесь к админ справочника")</f>
        <v>инструкция тест- ситема Биочек СК -132</v>
      </c>
      <c r="AT1903" s="11" t="s">
        <v>4823</v>
      </c>
      <c r="AU1903" s="11" t="s">
        <v>4823</v>
      </c>
      <c r="AV1903" s="11" t="s">
        <v>2676</v>
      </c>
      <c r="AW1903" s="11" t="s">
        <v>4824</v>
      </c>
      <c r="AX1903" s="11" t="s">
        <v>509</v>
      </c>
      <c r="AY1903" s="11" t="s">
        <v>1740</v>
      </c>
      <c r="AZ1903" s="11">
        <v>107</v>
      </c>
      <c r="BA1903" s="11">
        <v>38</v>
      </c>
      <c r="BC1903" s="11" t="s">
        <v>5026</v>
      </c>
    </row>
    <row r="1904" spans="1:57" x14ac:dyDescent="0.25">
      <c r="A1904" t="str">
        <f t="shared" si="35"/>
        <v>С/532MG (BioChek) микоплазма галлисептикум уровень антител</v>
      </c>
      <c r="B1904" t="str">
        <f>IF(E1904="","",INDEX(Лаборатории!A:A,MATCH('Производственный контроль'!E1904,Лаборатории!B:B,0)))</f>
        <v xml:space="preserve">КУРИНОЕ ЦАРСТВО АО </v>
      </c>
      <c r="C1904" t="str">
        <f>IF(E1904="","",VLOOKUP(E1904,Лаборатории!B:D,3,0))</f>
        <v>U377_CHL</v>
      </c>
      <c r="D1904" s="12">
        <v>45735</v>
      </c>
      <c r="E1904" s="11" t="s">
        <v>793</v>
      </c>
      <c r="F1904" s="11" t="s">
        <v>371</v>
      </c>
      <c r="G1904" s="11" t="s">
        <v>509</v>
      </c>
      <c r="H1904" s="11" t="s">
        <v>262</v>
      </c>
      <c r="I1904" s="11" t="s">
        <v>3422</v>
      </c>
      <c r="J1904" t="str">
        <f>IF(L1904="","",VLOOKUP(L1904,Продукция!B:D,3,0))</f>
        <v>Биологический_материал</v>
      </c>
      <c r="K1904" t="str">
        <f>IF(L1904="","",VLOOKUP(L1904,Продукция!B:C,2,0))</f>
        <v>Сыворотка крови</v>
      </c>
      <c r="L1904" s="151" t="s">
        <v>302</v>
      </c>
      <c r="M1904">
        <f>IF(L1904="","",VLOOKUP(L1904,Продукция!B:L,11,0))</f>
        <v>0</v>
      </c>
      <c r="N1904" s="11" t="s">
        <v>873</v>
      </c>
      <c r="P1904" s="11" t="s">
        <v>340</v>
      </c>
      <c r="Q1904" s="11" t="s">
        <v>854</v>
      </c>
      <c r="R1904" s="153" t="s">
        <v>5055</v>
      </c>
      <c r="S1904" s="11">
        <v>18</v>
      </c>
      <c r="T1904" s="11" t="s">
        <v>5243</v>
      </c>
      <c r="V1904" s="14">
        <v>45732</v>
      </c>
      <c r="Z1904" s="11" t="s">
        <v>4823</v>
      </c>
      <c r="AA1904" s="15">
        <v>0.55902777777777779</v>
      </c>
      <c r="AB1904" t="str">
        <f>IF(L1904="","",VLOOKUP(L1904&amp;I1904,Продукция!A:I,9,0))</f>
        <v>рекомендация производителя набора</v>
      </c>
      <c r="AC1904" s="156">
        <v>45743</v>
      </c>
      <c r="AD1904" s="11" t="s">
        <v>2676</v>
      </c>
      <c r="AE1904" s="11" t="s">
        <v>4823</v>
      </c>
      <c r="AF1904" t="str">
        <f>IF(AD1904="","",VLOOKUP(AD1904,'Сотрудники и ссылки'!A:B,2,0))</f>
        <v>Серолог</v>
      </c>
      <c r="AG1904">
        <f>IF(AD1904="","",VLOOKUP(AD1904,'Сотрудники и ссылки'!A:C,3,0))</f>
        <v>20007746</v>
      </c>
      <c r="AH1904" s="11" t="s">
        <v>2676</v>
      </c>
      <c r="AI1904" t="str">
        <f>IF(AH1904="","",VLOOKUP(AH1904,'Сотрудники и ссылки'!A:B,2,0))</f>
        <v>Серолог</v>
      </c>
      <c r="AJ1904">
        <f>IF(AH1904="","",VLOOKUP(AH1904,'Сотрудники и ссылки'!A:C,3,0))</f>
        <v>20007746</v>
      </c>
      <c r="AK1904" s="156">
        <v>45743</v>
      </c>
      <c r="AL1904" s="2">
        <f>IF(AK1904="","",AK1904+VLOOKUP(I1904,'Вид исследования'!B:E,4,0))</f>
        <v>45744</v>
      </c>
      <c r="AM1904" s="2">
        <f>IF(AK1904="","",AK1904+VLOOKUP(I1904,'Вид исследования'!B:F,5,0))</f>
        <v>45744</v>
      </c>
      <c r="AN1904" s="156">
        <v>45743</v>
      </c>
      <c r="AP1904" s="11" t="s">
        <v>189</v>
      </c>
      <c r="AQ1904" t="str">
        <f>IFERROR(IF(L1904="","",VLOOKUP(L1904&amp;I1904,Продукция!A:K,11,0)),"обратитесь к админ справочника")</f>
        <v>согласно рекомендациям производителя теста</v>
      </c>
      <c r="AR1904" s="11" t="s">
        <v>4823</v>
      </c>
      <c r="AS1904" t="str">
        <f>IFERROR(IF(L1904="","",VLOOKUP(L1904&amp;I1904,Продукция!A:J,10,0)),"обратитесь к админ справочника")</f>
        <v>инструкция тест- ситема Биочек СК -114</v>
      </c>
      <c r="AT1904" s="11" t="s">
        <v>4823</v>
      </c>
      <c r="AU1904" s="11" t="s">
        <v>4823</v>
      </c>
      <c r="AV1904" s="11" t="s">
        <v>2676</v>
      </c>
      <c r="AW1904" s="11" t="s">
        <v>4824</v>
      </c>
      <c r="AX1904" s="11" t="s">
        <v>509</v>
      </c>
      <c r="AY1904" s="11" t="s">
        <v>1741</v>
      </c>
      <c r="AZ1904" s="11">
        <v>107</v>
      </c>
      <c r="BA1904" s="11">
        <v>38</v>
      </c>
      <c r="BC1904" s="11" t="s">
        <v>5026</v>
      </c>
    </row>
    <row r="1905" spans="1:55" x14ac:dyDescent="0.25">
      <c r="A1905" t="str">
        <f t="shared" si="35"/>
        <v>С/532MS (BioChek) микоплазма синовия уровень антител</v>
      </c>
      <c r="B1905" t="str">
        <f>IF(E1905="","",INDEX(Лаборатории!A:A,MATCH('Производственный контроль'!E1905,Лаборатории!B:B,0)))</f>
        <v xml:space="preserve">КУРИНОЕ ЦАРСТВО АО </v>
      </c>
      <c r="C1905" t="str">
        <f>IF(E1905="","",VLOOKUP(E1905,Лаборатории!B:D,3,0))</f>
        <v>U377_CHL</v>
      </c>
      <c r="D1905" s="12">
        <v>45735</v>
      </c>
      <c r="E1905" s="11" t="s">
        <v>793</v>
      </c>
      <c r="F1905" s="11" t="s">
        <v>371</v>
      </c>
      <c r="G1905" s="11" t="s">
        <v>509</v>
      </c>
      <c r="H1905" s="11" t="s">
        <v>262</v>
      </c>
      <c r="I1905" s="11" t="s">
        <v>3423</v>
      </c>
      <c r="J1905" t="str">
        <f>IF(L1905="","",VLOOKUP(L1905,Продукция!B:D,3,0))</f>
        <v>Биологический_материал</v>
      </c>
      <c r="K1905" t="str">
        <f>IF(L1905="","",VLOOKUP(L1905,Продукция!B:C,2,0))</f>
        <v>Сыворотка крови</v>
      </c>
      <c r="L1905" s="151" t="s">
        <v>302</v>
      </c>
      <c r="M1905">
        <f>IF(L1905="","",VLOOKUP(L1905,Продукция!B:L,11,0))</f>
        <v>0</v>
      </c>
      <c r="N1905" s="11" t="s">
        <v>873</v>
      </c>
      <c r="P1905" s="11" t="s">
        <v>340</v>
      </c>
      <c r="Q1905" s="11" t="s">
        <v>854</v>
      </c>
      <c r="R1905" s="153" t="s">
        <v>5055</v>
      </c>
      <c r="S1905" s="11">
        <v>18</v>
      </c>
      <c r="T1905" s="11" t="s">
        <v>5243</v>
      </c>
      <c r="V1905" s="14">
        <v>45732</v>
      </c>
      <c r="Z1905" s="11" t="s">
        <v>4823</v>
      </c>
      <c r="AA1905" s="15">
        <v>0.55902777777777779</v>
      </c>
      <c r="AB1905" t="str">
        <f>IF(L1905="","",VLOOKUP(L1905&amp;I1905,Продукция!A:I,9,0))</f>
        <v>рекомендация производителя набора</v>
      </c>
      <c r="AC1905" s="156">
        <v>45743</v>
      </c>
      <c r="AD1905" s="11" t="s">
        <v>2673</v>
      </c>
      <c r="AE1905" s="11" t="s">
        <v>4823</v>
      </c>
      <c r="AF1905" t="str">
        <f>IF(AD1905="","",VLOOKUP(AD1905,'Сотрудники и ссылки'!A:B,2,0))</f>
        <v>Серолог</v>
      </c>
      <c r="AG1905">
        <f>IF(AD1905="","",VLOOKUP(AD1905,'Сотрудники и ссылки'!A:C,3,0))</f>
        <v>20001771</v>
      </c>
      <c r="AH1905" s="11" t="s">
        <v>2673</v>
      </c>
      <c r="AI1905" t="str">
        <f>IF(AH1905="","",VLOOKUP(AH1905,'Сотрудники и ссылки'!A:B,2,0))</f>
        <v>Серолог</v>
      </c>
      <c r="AJ1905">
        <f>IF(AH1905="","",VLOOKUP(AH1905,'Сотрудники и ссылки'!A:C,3,0))</f>
        <v>20001771</v>
      </c>
      <c r="AK1905" s="156">
        <v>45743</v>
      </c>
      <c r="AL1905" s="2">
        <f>IF(AK1905="","",AK1905+VLOOKUP(I1905,'Вид исследования'!B:E,4,0))</f>
        <v>45744</v>
      </c>
      <c r="AM1905" s="2">
        <f>IF(AK1905="","",AK1905+VLOOKUP(I1905,'Вид исследования'!B:F,5,0))</f>
        <v>45744</v>
      </c>
      <c r="AN1905" s="156">
        <v>45743</v>
      </c>
      <c r="AP1905" s="11" t="s">
        <v>189</v>
      </c>
      <c r="AQ1905" t="str">
        <f>IFERROR(IF(L1905="","",VLOOKUP(L1905&amp;I1905,Продукция!A:K,11,0)),"обратитесь к админ справочника")</f>
        <v>согласно рекомендациям производителя теста</v>
      </c>
      <c r="AR1905" s="11" t="s">
        <v>4823</v>
      </c>
      <c r="AS1905" t="str">
        <f>IFERROR(IF(L1905="","",VLOOKUP(L1905&amp;I1905,Продукция!A:J,10,0)),"обратитесь к админ справочника")</f>
        <v>инструкция тест- ситема Биочек СК -115</v>
      </c>
      <c r="AT1905" s="11" t="s">
        <v>4823</v>
      </c>
      <c r="AU1905" s="11" t="s">
        <v>4823</v>
      </c>
      <c r="AV1905" s="11" t="s">
        <v>2673</v>
      </c>
      <c r="AW1905" s="11" t="s">
        <v>4824</v>
      </c>
      <c r="AX1905" s="11" t="s">
        <v>509</v>
      </c>
      <c r="AY1905" s="11" t="s">
        <v>1738</v>
      </c>
      <c r="AZ1905" s="11">
        <v>107</v>
      </c>
      <c r="BA1905" s="11">
        <v>34</v>
      </c>
      <c r="BC1905" s="11" t="s">
        <v>5026</v>
      </c>
    </row>
    <row r="1906" spans="1:55" x14ac:dyDescent="0.25">
      <c r="A1906" t="str">
        <f t="shared" si="35"/>
        <v>С/532ORT (BioChek) орнитобактерии уровень антител</v>
      </c>
      <c r="B1906" t="str">
        <f>IF(E1906="","",INDEX(Лаборатории!A:A,MATCH('Производственный контроль'!E1906,Лаборатории!B:B,0)))</f>
        <v xml:space="preserve">КУРИНОЕ ЦАРСТВО АО </v>
      </c>
      <c r="C1906" t="str">
        <f>IF(E1906="","",VLOOKUP(E1906,Лаборатории!B:D,3,0))</f>
        <v>U377_CHL</v>
      </c>
      <c r="D1906" s="12">
        <v>45735</v>
      </c>
      <c r="E1906" s="11" t="s">
        <v>793</v>
      </c>
      <c r="F1906" s="11" t="s">
        <v>371</v>
      </c>
      <c r="G1906" s="11" t="s">
        <v>509</v>
      </c>
      <c r="H1906" s="11" t="s">
        <v>262</v>
      </c>
      <c r="I1906" s="11" t="s">
        <v>3425</v>
      </c>
      <c r="J1906" t="str">
        <f>IF(L1906="","",VLOOKUP(L1906,Продукция!B:D,3,0))</f>
        <v>Биологический_материал</v>
      </c>
      <c r="K1906" t="str">
        <f>IF(L1906="","",VLOOKUP(L1906,Продукция!B:C,2,0))</f>
        <v>Сыворотка крови</v>
      </c>
      <c r="L1906" s="151" t="s">
        <v>302</v>
      </c>
      <c r="M1906">
        <f>IF(L1906="","",VLOOKUP(L1906,Продукция!B:L,11,0))</f>
        <v>0</v>
      </c>
      <c r="N1906" s="11" t="s">
        <v>873</v>
      </c>
      <c r="P1906" s="11" t="s">
        <v>340</v>
      </c>
      <c r="Q1906" s="11" t="s">
        <v>854</v>
      </c>
      <c r="R1906" s="153" t="s">
        <v>5055</v>
      </c>
      <c r="S1906" s="11">
        <v>18</v>
      </c>
      <c r="T1906" s="11" t="s">
        <v>5243</v>
      </c>
      <c r="V1906" s="14">
        <v>45732</v>
      </c>
      <c r="Z1906" s="11" t="s">
        <v>4823</v>
      </c>
      <c r="AA1906" s="15">
        <v>0.55902777777777779</v>
      </c>
      <c r="AB1906" t="str">
        <f>IF(L1906="","",VLOOKUP(L1906&amp;I1906,Продукция!A:I,9,0))</f>
        <v>рекомендация производителя набора</v>
      </c>
      <c r="AC1906" s="156">
        <v>45743</v>
      </c>
      <c r="AD1906" s="11" t="s">
        <v>2673</v>
      </c>
      <c r="AE1906" s="11" t="s">
        <v>4823</v>
      </c>
      <c r="AF1906" t="str">
        <f>IF(AD1906="","",VLOOKUP(AD1906,'Сотрудники и ссылки'!A:B,2,0))</f>
        <v>Серолог</v>
      </c>
      <c r="AG1906">
        <f>IF(AD1906="","",VLOOKUP(AD1906,'Сотрудники и ссылки'!A:C,3,0))</f>
        <v>20001771</v>
      </c>
      <c r="AH1906" s="11" t="s">
        <v>2673</v>
      </c>
      <c r="AI1906" t="str">
        <f>IF(AH1906="","",VLOOKUP(AH1906,'Сотрудники и ссылки'!A:B,2,0))</f>
        <v>Серолог</v>
      </c>
      <c r="AJ1906">
        <f>IF(AH1906="","",VLOOKUP(AH1906,'Сотрудники и ссылки'!A:C,3,0))</f>
        <v>20001771</v>
      </c>
      <c r="AK1906" s="156">
        <v>45743</v>
      </c>
      <c r="AL1906" s="2">
        <f>IF(AK1906="","",AK1906+VLOOKUP(I1906,'Вид исследования'!B:E,4,0))</f>
        <v>45744</v>
      </c>
      <c r="AM1906" s="2">
        <f>IF(AK1906="","",AK1906+VLOOKUP(I1906,'Вид исследования'!B:F,5,0))</f>
        <v>45744</v>
      </c>
      <c r="AN1906" s="156">
        <v>45743</v>
      </c>
      <c r="AP1906" s="11" t="s">
        <v>189</v>
      </c>
      <c r="AQ1906" t="str">
        <f>IFERROR(IF(L1906="","",VLOOKUP(L1906&amp;I1906,Продукция!A:K,11,0)),"обратитесь к админ справочника")</f>
        <v>согласно рекомендациям производителя теста</v>
      </c>
      <c r="AR1906" s="11" t="s">
        <v>4823</v>
      </c>
      <c r="AS1906" t="str">
        <f>IFERROR(IF(L1906="","",VLOOKUP(L1906&amp;I1906,Продукция!A:J,10,0)),"обратитесь к админ справочника")</f>
        <v>инструкция тест- ситема Биочек СК-108</v>
      </c>
      <c r="AT1906" s="11" t="s">
        <v>4823</v>
      </c>
      <c r="AU1906" s="11" t="s">
        <v>4823</v>
      </c>
      <c r="AV1906" s="11" t="s">
        <v>2673</v>
      </c>
      <c r="AW1906" s="11" t="s">
        <v>4824</v>
      </c>
      <c r="AX1906" s="11" t="s">
        <v>509</v>
      </c>
      <c r="AY1906" s="11" t="s">
        <v>1737</v>
      </c>
      <c r="AZ1906" s="11">
        <v>107</v>
      </c>
      <c r="BA1906" s="11">
        <v>36</v>
      </c>
      <c r="BC1906" s="11" t="s">
        <v>5026</v>
      </c>
    </row>
    <row r="1907" spans="1:55" x14ac:dyDescent="0.25">
      <c r="A1907" t="str">
        <f t="shared" si="35"/>
        <v>С/532SE (BioChek) сальмонелла группы В и D уровень антител</v>
      </c>
      <c r="B1907" t="str">
        <f>IF(E1907="","",INDEX(Лаборатории!A:A,MATCH('Производственный контроль'!E1907,Лаборатории!B:B,0)))</f>
        <v xml:space="preserve">КУРИНОЕ ЦАРСТВО АО </v>
      </c>
      <c r="C1907" t="str">
        <f>IF(E1907="","",VLOOKUP(E1907,Лаборатории!B:D,3,0))</f>
        <v>U377_CHL</v>
      </c>
      <c r="D1907" s="12">
        <v>45735</v>
      </c>
      <c r="E1907" s="11" t="s">
        <v>793</v>
      </c>
      <c r="F1907" s="11" t="s">
        <v>371</v>
      </c>
      <c r="G1907" s="11" t="s">
        <v>509</v>
      </c>
      <c r="H1907" s="11" t="s">
        <v>262</v>
      </c>
      <c r="I1907" s="11" t="s">
        <v>3428</v>
      </c>
      <c r="J1907" t="str">
        <f>IF(L1907="","",VLOOKUP(L1907,Продукция!B:D,3,0))</f>
        <v>Биологический_материал</v>
      </c>
      <c r="K1907" t="str">
        <f>IF(L1907="","",VLOOKUP(L1907,Продукция!B:C,2,0))</f>
        <v>Сыворотка крови</v>
      </c>
      <c r="L1907" s="151" t="s">
        <v>302</v>
      </c>
      <c r="M1907">
        <f>IF(L1907="","",VLOOKUP(L1907,Продукция!B:L,11,0))</f>
        <v>0</v>
      </c>
      <c r="N1907" s="11" t="s">
        <v>873</v>
      </c>
      <c r="P1907" s="11" t="s">
        <v>340</v>
      </c>
      <c r="Q1907" s="11" t="s">
        <v>854</v>
      </c>
      <c r="R1907" s="153" t="s">
        <v>5055</v>
      </c>
      <c r="S1907" s="11">
        <v>18</v>
      </c>
      <c r="T1907" s="11" t="s">
        <v>5243</v>
      </c>
      <c r="V1907" s="14">
        <v>45732</v>
      </c>
      <c r="Z1907" s="11" t="s">
        <v>4823</v>
      </c>
      <c r="AA1907" s="15">
        <v>0.55902777777777779</v>
      </c>
      <c r="AB1907" t="str">
        <f>IF(L1907="","",VLOOKUP(L1907&amp;I1907,Продукция!A:I,9,0))</f>
        <v>рекомендация производителя набора</v>
      </c>
      <c r="AC1907" s="156">
        <v>45743</v>
      </c>
      <c r="AD1907" s="11" t="s">
        <v>2673</v>
      </c>
      <c r="AE1907" s="11" t="s">
        <v>4823</v>
      </c>
      <c r="AF1907" t="str">
        <f>IF(AD1907="","",VLOOKUP(AD1907,'Сотрудники и ссылки'!A:B,2,0))</f>
        <v>Серолог</v>
      </c>
      <c r="AG1907">
        <f>IF(AD1907="","",VLOOKUP(AD1907,'Сотрудники и ссылки'!A:C,3,0))</f>
        <v>20001771</v>
      </c>
      <c r="AH1907" s="11" t="s">
        <v>2673</v>
      </c>
      <c r="AI1907" t="str">
        <f>IF(AH1907="","",VLOOKUP(AH1907,'Сотрудники и ссылки'!A:B,2,0))</f>
        <v>Серолог</v>
      </c>
      <c r="AJ1907">
        <f>IF(AH1907="","",VLOOKUP(AH1907,'Сотрудники и ссылки'!A:C,3,0))</f>
        <v>20001771</v>
      </c>
      <c r="AK1907" s="156">
        <v>45743</v>
      </c>
      <c r="AL1907" s="2">
        <f>IF(AK1907="","",AK1907+VLOOKUP(I1907,'Вид исследования'!B:E,4,0))</f>
        <v>45744</v>
      </c>
      <c r="AM1907" s="2">
        <f>IF(AK1907="","",AK1907+VLOOKUP(I1907,'Вид исследования'!B:F,5,0))</f>
        <v>45744</v>
      </c>
      <c r="AN1907" s="156">
        <v>45743</v>
      </c>
      <c r="AP1907" s="11" t="s">
        <v>189</v>
      </c>
      <c r="AQ1907" t="str">
        <f>IFERROR(IF(L1907="","",VLOOKUP(L1907&amp;I1907,Продукция!A:K,11,0)),"обратитесь к админ справочника")</f>
        <v>согласно рекомендациям производителя теста</v>
      </c>
      <c r="AR1907" s="11" t="s">
        <v>4823</v>
      </c>
      <c r="AS1907" t="str">
        <f>IFERROR(IF(L1907="","",VLOOKUP(L1907&amp;I1907,Продукция!A:J,10,0)),"обратитесь к админ справочника")</f>
        <v>инструкция тест- ситема Биочек СК -218</v>
      </c>
      <c r="AT1907" s="11" t="s">
        <v>4823</v>
      </c>
      <c r="AU1907" s="11" t="s">
        <v>4823</v>
      </c>
      <c r="AV1907" s="11" t="s">
        <v>2673</v>
      </c>
      <c r="AW1907" s="11" t="s">
        <v>4824</v>
      </c>
      <c r="AX1907" s="11" t="s">
        <v>509</v>
      </c>
      <c r="AY1907" s="11" t="s">
        <v>1716</v>
      </c>
      <c r="AZ1907" s="11">
        <v>107</v>
      </c>
      <c r="BA1907" s="11">
        <v>38</v>
      </c>
      <c r="BC1907" s="11" t="s">
        <v>5026</v>
      </c>
    </row>
    <row r="1908" spans="1:55" x14ac:dyDescent="0.25">
      <c r="A1908" t="str">
        <f t="shared" si="35"/>
        <v xml:space="preserve">С/557CAV (BioChek) анемия уровень антител </v>
      </c>
      <c r="B1908" t="str">
        <f>IF(E1908="","",INDEX(Лаборатории!A:A,MATCH('Производственный контроль'!E1908,Лаборатории!B:B,0)))</f>
        <v xml:space="preserve">КУРИНОЕ ЦАРСТВО АО </v>
      </c>
      <c r="C1908" t="str">
        <f>IF(E1908="","",VLOOKUP(E1908,Лаборатории!B:D,3,0))</f>
        <v>U377_CHL</v>
      </c>
      <c r="D1908" s="12">
        <v>45740</v>
      </c>
      <c r="E1908" s="11" t="s">
        <v>793</v>
      </c>
      <c r="F1908" s="11" t="s">
        <v>371</v>
      </c>
      <c r="G1908" s="11" t="s">
        <v>509</v>
      </c>
      <c r="H1908" s="11" t="s">
        <v>262</v>
      </c>
      <c r="I1908" s="11" t="s">
        <v>3412</v>
      </c>
      <c r="J1908" t="str">
        <f>IF(L1908="","",VLOOKUP(L1908,Продукция!B:D,3,0))</f>
        <v>Биологический_материал</v>
      </c>
      <c r="K1908" t="str">
        <f>IF(L1908="","",VLOOKUP(L1908,Продукция!B:C,2,0))</f>
        <v>Сыворотка крови</v>
      </c>
      <c r="L1908" s="151" t="s">
        <v>302</v>
      </c>
      <c r="M1908">
        <f>IF(L1908="","",VLOOKUP(L1908,Продукция!B:L,11,0))</f>
        <v>0</v>
      </c>
      <c r="N1908" s="11" t="s">
        <v>873</v>
      </c>
      <c r="P1908" s="11" t="s">
        <v>340</v>
      </c>
      <c r="Q1908" s="11" t="s">
        <v>854</v>
      </c>
      <c r="R1908" s="153" t="s">
        <v>5067</v>
      </c>
      <c r="S1908" s="11">
        <v>18</v>
      </c>
      <c r="T1908" s="11" t="s">
        <v>5244</v>
      </c>
      <c r="V1908" s="14">
        <v>45736</v>
      </c>
      <c r="Z1908" s="11" t="s">
        <v>4823</v>
      </c>
      <c r="AA1908" s="15">
        <v>0.5625</v>
      </c>
      <c r="AB1908" t="str">
        <f>IF(L1908="","",VLOOKUP(L1908&amp;I1908,Продукция!A:I,9,0))</f>
        <v>рекомендация производителя набора</v>
      </c>
      <c r="AC1908" s="156">
        <v>45743</v>
      </c>
      <c r="AD1908" s="11" t="s">
        <v>2676</v>
      </c>
      <c r="AE1908" s="11" t="s">
        <v>4823</v>
      </c>
      <c r="AF1908" t="str">
        <f>IF(AD1908="","",VLOOKUP(AD1908,'Сотрудники и ссылки'!A:B,2,0))</f>
        <v>Серолог</v>
      </c>
      <c r="AG1908">
        <f>IF(AD1908="","",VLOOKUP(AD1908,'Сотрудники и ссылки'!A:C,3,0))</f>
        <v>20007746</v>
      </c>
      <c r="AH1908" s="11" t="s">
        <v>2676</v>
      </c>
      <c r="AI1908" t="str">
        <f>IF(AH1908="","",VLOOKUP(AH1908,'Сотрудники и ссылки'!A:B,2,0))</f>
        <v>Серолог</v>
      </c>
      <c r="AJ1908">
        <f>IF(AH1908="","",VLOOKUP(AH1908,'Сотрудники и ссылки'!A:C,3,0))</f>
        <v>20007746</v>
      </c>
      <c r="AK1908" s="156">
        <v>45743</v>
      </c>
      <c r="AL1908" s="2">
        <f>IF(AK1908="","",AK1908+VLOOKUP(I1908,'Вид исследования'!B:E,4,0))</f>
        <v>45744</v>
      </c>
      <c r="AM1908" s="2">
        <f>IF(AK1908="","",AK1908+VLOOKUP(I1908,'Вид исследования'!B:F,5,0))</f>
        <v>45744</v>
      </c>
      <c r="AN1908" s="156">
        <v>45743</v>
      </c>
      <c r="AP1908" s="11" t="s">
        <v>189</v>
      </c>
      <c r="AQ1908" t="str">
        <f>IFERROR(IF(L1908="","",VLOOKUP(L1908&amp;I1908,Продукция!A:K,11,0)),"обратитесь к админ справочника")</f>
        <v>согласно рекомендациям производителя теста</v>
      </c>
      <c r="AR1908" s="11" t="s">
        <v>4823</v>
      </c>
      <c r="AS1908" t="str">
        <f>IFERROR(IF(L1908="","",VLOOKUP(L1908&amp;I1908,Продукция!A:J,10,0)),"обратитесь к админ справочника")</f>
        <v>инструкция тест- ситема Биочек СК -126</v>
      </c>
      <c r="AT1908" s="11" t="s">
        <v>4823</v>
      </c>
      <c r="AU1908" s="11" t="s">
        <v>4823</v>
      </c>
      <c r="AV1908" s="11" t="s">
        <v>2676</v>
      </c>
      <c r="AW1908" s="11" t="s">
        <v>4824</v>
      </c>
      <c r="AX1908" s="11" t="s">
        <v>509</v>
      </c>
      <c r="AY1908" s="11" t="s">
        <v>1740</v>
      </c>
      <c r="AZ1908" s="11">
        <v>107</v>
      </c>
      <c r="BA1908" s="11">
        <v>38</v>
      </c>
      <c r="BC1908" s="11" t="s">
        <v>5026</v>
      </c>
    </row>
    <row r="1909" spans="1:55" x14ac:dyDescent="0.25">
      <c r="A1909" t="str">
        <f t="shared" si="35"/>
        <v>С/557FADV (BioChek) аденовирус уровень антител</v>
      </c>
      <c r="B1909" t="str">
        <f>IF(E1909="","",INDEX(Лаборатории!A:A,MATCH('Производственный контроль'!E1909,Лаборатории!B:B,0)))</f>
        <v xml:space="preserve">КУРИНОЕ ЦАРСТВО АО </v>
      </c>
      <c r="C1909" t="str">
        <f>IF(E1909="","",VLOOKUP(E1909,Лаборатории!B:D,3,0))</f>
        <v>U377_CHL</v>
      </c>
      <c r="D1909" s="12">
        <v>45740</v>
      </c>
      <c r="E1909" s="11" t="s">
        <v>793</v>
      </c>
      <c r="F1909" s="11" t="s">
        <v>371</v>
      </c>
      <c r="G1909" s="11" t="s">
        <v>509</v>
      </c>
      <c r="H1909" s="11" t="s">
        <v>262</v>
      </c>
      <c r="I1909" s="11" t="s">
        <v>3414</v>
      </c>
      <c r="J1909" t="str">
        <f>IF(L1909="","",VLOOKUP(L1909,Продукция!B:D,3,0))</f>
        <v>Биологический_материал</v>
      </c>
      <c r="K1909" t="str">
        <f>IF(L1909="","",VLOOKUP(L1909,Продукция!B:C,2,0))</f>
        <v>Сыворотка крови</v>
      </c>
      <c r="L1909" s="151" t="s">
        <v>302</v>
      </c>
      <c r="M1909">
        <f>IF(L1909="","",VLOOKUP(L1909,Продукция!B:L,11,0))</f>
        <v>0</v>
      </c>
      <c r="N1909" s="11" t="s">
        <v>873</v>
      </c>
      <c r="P1909" s="11" t="s">
        <v>340</v>
      </c>
      <c r="Q1909" s="11" t="s">
        <v>854</v>
      </c>
      <c r="R1909" s="153" t="s">
        <v>5067</v>
      </c>
      <c r="S1909" s="11">
        <v>18</v>
      </c>
      <c r="T1909" s="11" t="s">
        <v>5244</v>
      </c>
      <c r="V1909" s="14">
        <v>45736</v>
      </c>
      <c r="Z1909" s="11" t="s">
        <v>4823</v>
      </c>
      <c r="AA1909" s="15">
        <v>0.5625</v>
      </c>
      <c r="AB1909" t="str">
        <f>IF(L1909="","",VLOOKUP(L1909&amp;I1909,Продукция!A:I,9,0))</f>
        <v>рекомендация производителя набора</v>
      </c>
      <c r="AC1909" s="156">
        <v>45743</v>
      </c>
      <c r="AD1909" s="11" t="s">
        <v>2676</v>
      </c>
      <c r="AE1909" s="11" t="s">
        <v>4823</v>
      </c>
      <c r="AF1909" t="str">
        <f>IF(AD1909="","",VLOOKUP(AD1909,'Сотрудники и ссылки'!A:B,2,0))</f>
        <v>Серолог</v>
      </c>
      <c r="AG1909">
        <f>IF(AD1909="","",VLOOKUP(AD1909,'Сотрудники и ссылки'!A:C,3,0))</f>
        <v>20007746</v>
      </c>
      <c r="AH1909" s="11" t="s">
        <v>2676</v>
      </c>
      <c r="AI1909" t="str">
        <f>IF(AH1909="","",VLOOKUP(AH1909,'Сотрудники и ссылки'!A:B,2,0))</f>
        <v>Серолог</v>
      </c>
      <c r="AJ1909">
        <f>IF(AH1909="","",VLOOKUP(AH1909,'Сотрудники и ссылки'!A:C,3,0))</f>
        <v>20007746</v>
      </c>
      <c r="AK1909" s="156">
        <v>45743</v>
      </c>
      <c r="AL1909" s="2">
        <f>IF(AK1909="","",AK1909+VLOOKUP(I1909,'Вид исследования'!B:E,4,0))</f>
        <v>45744</v>
      </c>
      <c r="AM1909" s="2">
        <f>IF(AK1909="","",AK1909+VLOOKUP(I1909,'Вид исследования'!B:F,5,0))</f>
        <v>45744</v>
      </c>
      <c r="AN1909" s="156">
        <v>45743</v>
      </c>
      <c r="AP1909" s="11" t="s">
        <v>189</v>
      </c>
      <c r="AQ1909" t="str">
        <f>IFERROR(IF(L1909="","",VLOOKUP(L1909&amp;I1909,Продукция!A:K,11,0)),"обратитесь к админ справочника")</f>
        <v>согласно рекомендациям производителя теста</v>
      </c>
      <c r="AR1909" s="11" t="s">
        <v>4823</v>
      </c>
      <c r="AS1909" t="str">
        <f>IFERROR(IF(L1909="","",VLOOKUP(L1909&amp;I1909,Продукция!A:J,10,0)),"обратитесь к админ справочника")</f>
        <v>инструкция тест- ситема Биочек СК -132</v>
      </c>
      <c r="AT1909" s="11" t="s">
        <v>4823</v>
      </c>
      <c r="AU1909" s="11" t="s">
        <v>4823</v>
      </c>
      <c r="AV1909" s="11" t="s">
        <v>2676</v>
      </c>
      <c r="AW1909" s="11" t="s">
        <v>4824</v>
      </c>
      <c r="AX1909" s="11" t="s">
        <v>509</v>
      </c>
      <c r="AY1909" s="11" t="s">
        <v>1741</v>
      </c>
      <c r="AZ1909" s="11">
        <v>107</v>
      </c>
      <c r="BA1909" s="11">
        <v>38</v>
      </c>
      <c r="BC1909" s="11" t="s">
        <v>5026</v>
      </c>
    </row>
    <row r="1910" spans="1:55" x14ac:dyDescent="0.25">
      <c r="A1910" t="str">
        <f t="shared" si="35"/>
        <v>С/557MG (BioChek) микоплазма галлисептикум уровень антител</v>
      </c>
      <c r="B1910" t="str">
        <f>IF(E1910="","",INDEX(Лаборатории!A:A,MATCH('Производственный контроль'!E1910,Лаборатории!B:B,0)))</f>
        <v xml:space="preserve">КУРИНОЕ ЦАРСТВО АО </v>
      </c>
      <c r="C1910" t="str">
        <f>IF(E1910="","",VLOOKUP(E1910,Лаборатории!B:D,3,0))</f>
        <v>U377_CHL</v>
      </c>
      <c r="D1910" s="12">
        <v>45740</v>
      </c>
      <c r="E1910" s="11" t="s">
        <v>793</v>
      </c>
      <c r="F1910" s="11" t="s">
        <v>371</v>
      </c>
      <c r="G1910" s="11" t="s">
        <v>509</v>
      </c>
      <c r="H1910" s="11" t="s">
        <v>262</v>
      </c>
      <c r="I1910" s="11" t="s">
        <v>3422</v>
      </c>
      <c r="J1910" t="str">
        <f>IF(L1910="","",VLOOKUP(L1910,Продукция!B:D,3,0))</f>
        <v>Биологический_материал</v>
      </c>
      <c r="K1910" t="str">
        <f>IF(L1910="","",VLOOKUP(L1910,Продукция!B:C,2,0))</f>
        <v>Сыворотка крови</v>
      </c>
      <c r="L1910" s="151" t="s">
        <v>302</v>
      </c>
      <c r="M1910">
        <f>IF(L1910="","",VLOOKUP(L1910,Продукция!B:L,11,0))</f>
        <v>0</v>
      </c>
      <c r="N1910" s="11" t="s">
        <v>873</v>
      </c>
      <c r="P1910" s="11" t="s">
        <v>340</v>
      </c>
      <c r="Q1910" s="11" t="s">
        <v>854</v>
      </c>
      <c r="R1910" s="153" t="s">
        <v>5067</v>
      </c>
      <c r="S1910" s="11">
        <v>18</v>
      </c>
      <c r="T1910" s="11" t="s">
        <v>5244</v>
      </c>
      <c r="V1910" s="14">
        <v>45736</v>
      </c>
      <c r="Z1910" s="11" t="s">
        <v>4823</v>
      </c>
      <c r="AA1910" s="15">
        <v>0.5625</v>
      </c>
      <c r="AB1910" t="str">
        <f>IF(L1910="","",VLOOKUP(L1910&amp;I1910,Продукция!A:I,9,0))</f>
        <v>рекомендация производителя набора</v>
      </c>
      <c r="AC1910" s="156">
        <v>45743</v>
      </c>
      <c r="AD1910" s="11" t="s">
        <v>2676</v>
      </c>
      <c r="AE1910" s="11" t="s">
        <v>4823</v>
      </c>
      <c r="AF1910" t="str">
        <f>IF(AD1910="","",VLOOKUP(AD1910,'Сотрудники и ссылки'!A:B,2,0))</f>
        <v>Серолог</v>
      </c>
      <c r="AG1910">
        <f>IF(AD1910="","",VLOOKUP(AD1910,'Сотрудники и ссылки'!A:C,3,0))</f>
        <v>20007746</v>
      </c>
      <c r="AH1910" s="11" t="s">
        <v>2676</v>
      </c>
      <c r="AI1910" t="str">
        <f>IF(AH1910="","",VLOOKUP(AH1910,'Сотрудники и ссылки'!A:B,2,0))</f>
        <v>Серолог</v>
      </c>
      <c r="AJ1910">
        <f>IF(AH1910="","",VLOOKUP(AH1910,'Сотрудники и ссылки'!A:C,3,0))</f>
        <v>20007746</v>
      </c>
      <c r="AK1910" s="156">
        <v>45743</v>
      </c>
      <c r="AL1910" s="2">
        <f>IF(AK1910="","",AK1910+VLOOKUP(I1910,'Вид исследования'!B:E,4,0))</f>
        <v>45744</v>
      </c>
      <c r="AM1910" s="2">
        <f>IF(AK1910="","",AK1910+VLOOKUP(I1910,'Вид исследования'!B:F,5,0))</f>
        <v>45744</v>
      </c>
      <c r="AN1910" s="156">
        <v>45743</v>
      </c>
      <c r="AP1910" s="11" t="s">
        <v>189</v>
      </c>
      <c r="AQ1910" t="str">
        <f>IFERROR(IF(L1910="","",VLOOKUP(L1910&amp;I1910,Продукция!A:K,11,0)),"обратитесь к админ справочника")</f>
        <v>согласно рекомендациям производителя теста</v>
      </c>
      <c r="AR1910" s="11" t="s">
        <v>4823</v>
      </c>
      <c r="AS1910" t="str">
        <f>IFERROR(IF(L1910="","",VLOOKUP(L1910&amp;I1910,Продукция!A:J,10,0)),"обратитесь к админ справочника")</f>
        <v>инструкция тест- ситема Биочек СК -114</v>
      </c>
      <c r="AT1910" s="11" t="s">
        <v>4823</v>
      </c>
      <c r="AU1910" s="11" t="s">
        <v>4823</v>
      </c>
      <c r="AV1910" s="11" t="s">
        <v>2676</v>
      </c>
      <c r="AW1910" s="11" t="s">
        <v>4824</v>
      </c>
      <c r="AX1910" s="11" t="s">
        <v>509</v>
      </c>
      <c r="AY1910" s="11" t="s">
        <v>1738</v>
      </c>
      <c r="AZ1910" s="11">
        <v>107</v>
      </c>
      <c r="BA1910" s="11">
        <v>34</v>
      </c>
      <c r="BC1910" s="11" t="s">
        <v>5026</v>
      </c>
    </row>
    <row r="1911" spans="1:55" x14ac:dyDescent="0.25">
      <c r="A1911" t="str">
        <f t="shared" si="35"/>
        <v>С/557MS (BioChek) микоплазма синовия уровень антител</v>
      </c>
      <c r="B1911" t="str">
        <f>IF(E1911="","",INDEX(Лаборатории!A:A,MATCH('Производственный контроль'!E1911,Лаборатории!B:B,0)))</f>
        <v xml:space="preserve">КУРИНОЕ ЦАРСТВО АО </v>
      </c>
      <c r="C1911" t="str">
        <f>IF(E1911="","",VLOOKUP(E1911,Лаборатории!B:D,3,0))</f>
        <v>U377_CHL</v>
      </c>
      <c r="D1911" s="12">
        <v>45740</v>
      </c>
      <c r="E1911" s="11" t="s">
        <v>793</v>
      </c>
      <c r="F1911" s="11" t="s">
        <v>371</v>
      </c>
      <c r="G1911" s="11" t="s">
        <v>509</v>
      </c>
      <c r="H1911" s="11" t="s">
        <v>262</v>
      </c>
      <c r="I1911" s="11" t="s">
        <v>3423</v>
      </c>
      <c r="J1911" t="str">
        <f>IF(L1911="","",VLOOKUP(L1911,Продукция!B:D,3,0))</f>
        <v>Биологический_материал</v>
      </c>
      <c r="K1911" t="str">
        <f>IF(L1911="","",VLOOKUP(L1911,Продукция!B:C,2,0))</f>
        <v>Сыворотка крови</v>
      </c>
      <c r="L1911" s="151" t="s">
        <v>302</v>
      </c>
      <c r="M1911">
        <f>IF(L1911="","",VLOOKUP(L1911,Продукция!B:L,11,0))</f>
        <v>0</v>
      </c>
      <c r="N1911" s="11" t="s">
        <v>873</v>
      </c>
      <c r="P1911" s="11" t="s">
        <v>340</v>
      </c>
      <c r="Q1911" s="11" t="s">
        <v>854</v>
      </c>
      <c r="R1911" s="153" t="s">
        <v>5067</v>
      </c>
      <c r="S1911" s="11">
        <v>18</v>
      </c>
      <c r="T1911" s="11" t="s">
        <v>5244</v>
      </c>
      <c r="V1911" s="14">
        <v>45736</v>
      </c>
      <c r="Z1911" s="11" t="s">
        <v>4823</v>
      </c>
      <c r="AA1911" s="15">
        <v>0.5625</v>
      </c>
      <c r="AB1911" t="str">
        <f>IF(L1911="","",VLOOKUP(L1911&amp;I1911,Продукция!A:I,9,0))</f>
        <v>рекомендация производителя набора</v>
      </c>
      <c r="AC1911" s="156">
        <v>45743</v>
      </c>
      <c r="AD1911" s="11" t="s">
        <v>2673</v>
      </c>
      <c r="AE1911" s="11" t="s">
        <v>4823</v>
      </c>
      <c r="AF1911" t="str">
        <f>IF(AD1911="","",VLOOKUP(AD1911,'Сотрудники и ссылки'!A:B,2,0))</f>
        <v>Серолог</v>
      </c>
      <c r="AG1911">
        <f>IF(AD1911="","",VLOOKUP(AD1911,'Сотрудники и ссылки'!A:C,3,0))</f>
        <v>20001771</v>
      </c>
      <c r="AH1911" s="11" t="s">
        <v>2673</v>
      </c>
      <c r="AI1911" t="str">
        <f>IF(AH1911="","",VLOOKUP(AH1911,'Сотрудники и ссылки'!A:B,2,0))</f>
        <v>Серолог</v>
      </c>
      <c r="AJ1911">
        <f>IF(AH1911="","",VLOOKUP(AH1911,'Сотрудники и ссылки'!A:C,3,0))</f>
        <v>20001771</v>
      </c>
      <c r="AK1911" s="156">
        <v>45743</v>
      </c>
      <c r="AL1911" s="2">
        <f>IF(AK1911="","",AK1911+VLOOKUP(I1911,'Вид исследования'!B:E,4,0))</f>
        <v>45744</v>
      </c>
      <c r="AM1911" s="2">
        <f>IF(AK1911="","",AK1911+VLOOKUP(I1911,'Вид исследования'!B:F,5,0))</f>
        <v>45744</v>
      </c>
      <c r="AN1911" s="156">
        <v>45743</v>
      </c>
      <c r="AP1911" s="11" t="s">
        <v>189</v>
      </c>
      <c r="AQ1911" t="str">
        <f>IFERROR(IF(L1911="","",VLOOKUP(L1911&amp;I1911,Продукция!A:K,11,0)),"обратитесь к админ справочника")</f>
        <v>согласно рекомендациям производителя теста</v>
      </c>
      <c r="AR1911" s="11" t="s">
        <v>4823</v>
      </c>
      <c r="AS1911" t="str">
        <f>IFERROR(IF(L1911="","",VLOOKUP(L1911&amp;I1911,Продукция!A:J,10,0)),"обратитесь к админ справочника")</f>
        <v>инструкция тест- ситема Биочек СК -115</v>
      </c>
      <c r="AT1911" s="11" t="s">
        <v>4823</v>
      </c>
      <c r="AU1911" s="11" t="s">
        <v>4823</v>
      </c>
      <c r="AV1911" s="11" t="s">
        <v>2673</v>
      </c>
      <c r="AW1911" s="11" t="s">
        <v>4824</v>
      </c>
      <c r="AX1911" s="11" t="s">
        <v>509</v>
      </c>
      <c r="AY1911" s="11" t="s">
        <v>1737</v>
      </c>
      <c r="AZ1911" s="11">
        <v>107</v>
      </c>
      <c r="BA1911" s="11">
        <v>36</v>
      </c>
      <c r="BC1911" s="11" t="s">
        <v>5026</v>
      </c>
    </row>
    <row r="1912" spans="1:55" x14ac:dyDescent="0.25">
      <c r="A1912" t="str">
        <f t="shared" si="35"/>
        <v>С/557ORT (BioChek) орнитобактерии уровень антител</v>
      </c>
      <c r="B1912" t="str">
        <f>IF(E1912="","",INDEX(Лаборатории!A:A,MATCH('Производственный контроль'!E1912,Лаборатории!B:B,0)))</f>
        <v xml:space="preserve">КУРИНОЕ ЦАРСТВО АО </v>
      </c>
      <c r="C1912" t="str">
        <f>IF(E1912="","",VLOOKUP(E1912,Лаборатории!B:D,3,0))</f>
        <v>U377_CHL</v>
      </c>
      <c r="D1912" s="12">
        <v>45740</v>
      </c>
      <c r="E1912" s="11" t="s">
        <v>793</v>
      </c>
      <c r="F1912" s="11" t="s">
        <v>371</v>
      </c>
      <c r="G1912" s="11" t="s">
        <v>509</v>
      </c>
      <c r="H1912" s="11" t="s">
        <v>262</v>
      </c>
      <c r="I1912" s="11" t="s">
        <v>3425</v>
      </c>
      <c r="J1912" t="str">
        <f>IF(L1912="","",VLOOKUP(L1912,Продукция!B:D,3,0))</f>
        <v>Биологический_материал</v>
      </c>
      <c r="K1912" t="str">
        <f>IF(L1912="","",VLOOKUP(L1912,Продукция!B:C,2,0))</f>
        <v>Сыворотка крови</v>
      </c>
      <c r="L1912" s="151" t="s">
        <v>302</v>
      </c>
      <c r="M1912">
        <f>IF(L1912="","",VLOOKUP(L1912,Продукция!B:L,11,0))</f>
        <v>0</v>
      </c>
      <c r="N1912" s="11" t="s">
        <v>873</v>
      </c>
      <c r="P1912" s="11" t="s">
        <v>340</v>
      </c>
      <c r="Q1912" s="11" t="s">
        <v>854</v>
      </c>
      <c r="R1912" s="153" t="s">
        <v>5067</v>
      </c>
      <c r="S1912" s="11">
        <v>18</v>
      </c>
      <c r="T1912" s="11" t="s">
        <v>5244</v>
      </c>
      <c r="V1912" s="14">
        <v>45736</v>
      </c>
      <c r="Z1912" s="11" t="s">
        <v>4823</v>
      </c>
      <c r="AA1912" s="15">
        <v>0.5625</v>
      </c>
      <c r="AB1912" t="str">
        <f>IF(L1912="","",VLOOKUP(L1912&amp;I1912,Продукция!A:I,9,0))</f>
        <v>рекомендация производителя набора</v>
      </c>
      <c r="AC1912" s="156">
        <v>45743</v>
      </c>
      <c r="AD1912" s="11" t="s">
        <v>2673</v>
      </c>
      <c r="AE1912" s="11" t="s">
        <v>4823</v>
      </c>
      <c r="AF1912" t="str">
        <f>IF(AD1912="","",VLOOKUP(AD1912,'Сотрудники и ссылки'!A:B,2,0))</f>
        <v>Серолог</v>
      </c>
      <c r="AG1912">
        <f>IF(AD1912="","",VLOOKUP(AD1912,'Сотрудники и ссылки'!A:C,3,0))</f>
        <v>20001771</v>
      </c>
      <c r="AH1912" s="11" t="s">
        <v>2673</v>
      </c>
      <c r="AI1912" t="str">
        <f>IF(AH1912="","",VLOOKUP(AH1912,'Сотрудники и ссылки'!A:B,2,0))</f>
        <v>Серолог</v>
      </c>
      <c r="AJ1912">
        <f>IF(AH1912="","",VLOOKUP(AH1912,'Сотрудники и ссылки'!A:C,3,0))</f>
        <v>20001771</v>
      </c>
      <c r="AK1912" s="156">
        <v>45743</v>
      </c>
      <c r="AL1912" s="2">
        <f>IF(AK1912="","",AK1912+VLOOKUP(I1912,'Вид исследования'!B:E,4,0))</f>
        <v>45744</v>
      </c>
      <c r="AM1912" s="2">
        <f>IF(AK1912="","",AK1912+VLOOKUP(I1912,'Вид исследования'!B:F,5,0))</f>
        <v>45744</v>
      </c>
      <c r="AN1912" s="156">
        <v>45743</v>
      </c>
      <c r="AP1912" s="11" t="s">
        <v>189</v>
      </c>
      <c r="AQ1912" t="str">
        <f>IFERROR(IF(L1912="","",VLOOKUP(L1912&amp;I1912,Продукция!A:K,11,0)),"обратитесь к админ справочника")</f>
        <v>согласно рекомендациям производителя теста</v>
      </c>
      <c r="AR1912" s="11" t="s">
        <v>4823</v>
      </c>
      <c r="AS1912" t="str">
        <f>IFERROR(IF(L1912="","",VLOOKUP(L1912&amp;I1912,Продукция!A:J,10,0)),"обратитесь к админ справочника")</f>
        <v>инструкция тест- ситема Биочек СК-108</v>
      </c>
      <c r="AT1912" s="11" t="s">
        <v>4823</v>
      </c>
      <c r="AU1912" s="11" t="s">
        <v>4823</v>
      </c>
      <c r="AV1912" s="11" t="s">
        <v>2673</v>
      </c>
      <c r="AW1912" s="11" t="s">
        <v>4824</v>
      </c>
      <c r="AX1912" s="11" t="s">
        <v>509</v>
      </c>
      <c r="AY1912" s="11" t="s">
        <v>1716</v>
      </c>
      <c r="AZ1912" s="11">
        <v>107</v>
      </c>
      <c r="BA1912" s="11">
        <v>38</v>
      </c>
      <c r="BC1912" s="11" t="s">
        <v>5026</v>
      </c>
    </row>
    <row r="1913" spans="1:55" x14ac:dyDescent="0.25">
      <c r="A1913" t="str">
        <f t="shared" si="35"/>
        <v>С/557SE (BioChek) сальмонелла группы В и D уровень антител</v>
      </c>
      <c r="B1913" t="str">
        <f>IF(E1913="","",INDEX(Лаборатории!A:A,MATCH('Производственный контроль'!E1913,Лаборатории!B:B,0)))</f>
        <v xml:space="preserve">КУРИНОЕ ЦАРСТВО АО </v>
      </c>
      <c r="C1913" t="str">
        <f>IF(E1913="","",VLOOKUP(E1913,Лаборатории!B:D,3,0))</f>
        <v>U377_CHL</v>
      </c>
      <c r="D1913" s="12">
        <v>45740</v>
      </c>
      <c r="E1913" s="11" t="s">
        <v>793</v>
      </c>
      <c r="F1913" s="11" t="s">
        <v>371</v>
      </c>
      <c r="G1913" s="11" t="s">
        <v>509</v>
      </c>
      <c r="H1913" s="11" t="s">
        <v>262</v>
      </c>
      <c r="I1913" s="11" t="s">
        <v>3428</v>
      </c>
      <c r="J1913" t="str">
        <f>IF(L1913="","",VLOOKUP(L1913,Продукция!B:D,3,0))</f>
        <v>Биологический_материал</v>
      </c>
      <c r="K1913" t="str">
        <f>IF(L1913="","",VLOOKUP(L1913,Продукция!B:C,2,0))</f>
        <v>Сыворотка крови</v>
      </c>
      <c r="L1913" s="151" t="s">
        <v>302</v>
      </c>
      <c r="M1913">
        <f>IF(L1913="","",VLOOKUP(L1913,Продукция!B:L,11,0))</f>
        <v>0</v>
      </c>
      <c r="N1913" s="11" t="s">
        <v>873</v>
      </c>
      <c r="P1913" s="11" t="s">
        <v>340</v>
      </c>
      <c r="Q1913" s="11" t="s">
        <v>854</v>
      </c>
      <c r="R1913" s="153" t="s">
        <v>5067</v>
      </c>
      <c r="S1913" s="11">
        <v>18</v>
      </c>
      <c r="T1913" s="11" t="s">
        <v>5244</v>
      </c>
      <c r="V1913" s="14">
        <v>45736</v>
      </c>
      <c r="Z1913" s="11" t="s">
        <v>4823</v>
      </c>
      <c r="AA1913" s="15">
        <v>0.5625</v>
      </c>
      <c r="AB1913" t="str">
        <f>IF(L1913="","",VLOOKUP(L1913&amp;I1913,Продукция!A:I,9,0))</f>
        <v>рекомендация производителя набора</v>
      </c>
      <c r="AC1913" s="156">
        <v>45743</v>
      </c>
      <c r="AD1913" s="11" t="s">
        <v>2673</v>
      </c>
      <c r="AE1913" s="11" t="s">
        <v>4823</v>
      </c>
      <c r="AF1913" t="str">
        <f>IF(AD1913="","",VLOOKUP(AD1913,'Сотрудники и ссылки'!A:B,2,0))</f>
        <v>Серолог</v>
      </c>
      <c r="AG1913">
        <f>IF(AD1913="","",VLOOKUP(AD1913,'Сотрудники и ссылки'!A:C,3,0))</f>
        <v>20001771</v>
      </c>
      <c r="AH1913" s="11" t="s">
        <v>2673</v>
      </c>
      <c r="AI1913" t="str">
        <f>IF(AH1913="","",VLOOKUP(AH1913,'Сотрудники и ссылки'!A:B,2,0))</f>
        <v>Серолог</v>
      </c>
      <c r="AJ1913">
        <f>IF(AH1913="","",VLOOKUP(AH1913,'Сотрудники и ссылки'!A:C,3,0))</f>
        <v>20001771</v>
      </c>
      <c r="AK1913" s="156">
        <v>45743</v>
      </c>
      <c r="AL1913" s="2">
        <f>IF(AK1913="","",AK1913+VLOOKUP(I1913,'Вид исследования'!B:E,4,0))</f>
        <v>45744</v>
      </c>
      <c r="AM1913" s="2">
        <f>IF(AK1913="","",AK1913+VLOOKUP(I1913,'Вид исследования'!B:F,5,0))</f>
        <v>45744</v>
      </c>
      <c r="AN1913" s="156">
        <v>45743</v>
      </c>
      <c r="AP1913" s="11" t="s">
        <v>189</v>
      </c>
      <c r="AQ1913" t="str">
        <f>IFERROR(IF(L1913="","",VLOOKUP(L1913&amp;I1913,Продукция!A:K,11,0)),"обратитесь к админ справочника")</f>
        <v>согласно рекомендациям производителя теста</v>
      </c>
      <c r="AR1913" s="11" t="s">
        <v>4823</v>
      </c>
      <c r="AS1913" t="str">
        <f>IFERROR(IF(L1913="","",VLOOKUP(L1913&amp;I1913,Продукция!A:J,10,0)),"обратитесь к админ справочника")</f>
        <v>инструкция тест- ситема Биочек СК -218</v>
      </c>
      <c r="AT1913" s="11" t="s">
        <v>4823</v>
      </c>
      <c r="AU1913" s="11" t="s">
        <v>4823</v>
      </c>
      <c r="AV1913" s="11" t="s">
        <v>2673</v>
      </c>
      <c r="AW1913" s="11" t="s">
        <v>4824</v>
      </c>
      <c r="AX1913" s="11" t="s">
        <v>509</v>
      </c>
      <c r="AY1913" s="11" t="s">
        <v>1740</v>
      </c>
      <c r="AZ1913" s="11">
        <v>107</v>
      </c>
      <c r="BA1913" s="11">
        <v>38</v>
      </c>
      <c r="BC1913" s="11" t="s">
        <v>5026</v>
      </c>
    </row>
    <row r="1914" spans="1:55" x14ac:dyDescent="0.25">
      <c r="A1914" t="str">
        <f t="shared" si="35"/>
        <v xml:space="preserve">С/557CAV (BioChek) анемия уровень антител </v>
      </c>
      <c r="B1914" t="str">
        <f>IF(E1914="","",INDEX(Лаборатории!A:A,MATCH('Производственный контроль'!E1914,Лаборатории!B:B,0)))</f>
        <v xml:space="preserve">КУРИНОЕ ЦАРСТВО АО </v>
      </c>
      <c r="C1914" t="str">
        <f>IF(E1914="","",VLOOKUP(E1914,Лаборатории!B:D,3,0))</f>
        <v>U377_CHL</v>
      </c>
      <c r="D1914" s="12">
        <v>45740</v>
      </c>
      <c r="E1914" s="11" t="s">
        <v>793</v>
      </c>
      <c r="F1914" s="11" t="s">
        <v>371</v>
      </c>
      <c r="G1914" s="11" t="s">
        <v>509</v>
      </c>
      <c r="H1914" s="11" t="s">
        <v>262</v>
      </c>
      <c r="I1914" s="11" t="s">
        <v>3412</v>
      </c>
      <c r="J1914" t="str">
        <f>IF(L1914="","",VLOOKUP(L1914,Продукция!B:D,3,0))</f>
        <v>Биологический_материал</v>
      </c>
      <c r="K1914" t="str">
        <f>IF(L1914="","",VLOOKUP(L1914,Продукция!B:C,2,0))</f>
        <v>Сыворотка крови</v>
      </c>
      <c r="L1914" s="151" t="s">
        <v>302</v>
      </c>
      <c r="M1914">
        <f>IF(L1914="","",VLOOKUP(L1914,Продукция!B:L,11,0))</f>
        <v>0</v>
      </c>
      <c r="N1914" s="11" t="s">
        <v>873</v>
      </c>
      <c r="P1914" s="11" t="s">
        <v>340</v>
      </c>
      <c r="Q1914" s="11" t="s">
        <v>854</v>
      </c>
      <c r="R1914" s="153" t="s">
        <v>5068</v>
      </c>
      <c r="S1914" s="11">
        <v>18</v>
      </c>
      <c r="T1914" s="11" t="s">
        <v>5244</v>
      </c>
      <c r="V1914" s="14">
        <v>45738</v>
      </c>
      <c r="Z1914" s="11" t="s">
        <v>4823</v>
      </c>
      <c r="AA1914" s="15">
        <v>0.5625</v>
      </c>
      <c r="AB1914" t="str">
        <f>IF(L1914="","",VLOOKUP(L1914&amp;I1914,Продукция!A:I,9,0))</f>
        <v>рекомендация производителя набора</v>
      </c>
      <c r="AC1914" s="156">
        <v>45743</v>
      </c>
      <c r="AD1914" s="11" t="s">
        <v>2676</v>
      </c>
      <c r="AE1914" s="11" t="s">
        <v>4823</v>
      </c>
      <c r="AF1914" t="str">
        <f>IF(AD1914="","",VLOOKUP(AD1914,'Сотрудники и ссылки'!A:B,2,0))</f>
        <v>Серолог</v>
      </c>
      <c r="AG1914">
        <f>IF(AD1914="","",VLOOKUP(AD1914,'Сотрудники и ссылки'!A:C,3,0))</f>
        <v>20007746</v>
      </c>
      <c r="AH1914" s="11" t="s">
        <v>2676</v>
      </c>
      <c r="AI1914" t="str">
        <f>IF(AH1914="","",VLOOKUP(AH1914,'Сотрудники и ссылки'!A:B,2,0))</f>
        <v>Серолог</v>
      </c>
      <c r="AJ1914">
        <f>IF(AH1914="","",VLOOKUP(AH1914,'Сотрудники и ссылки'!A:C,3,0))</f>
        <v>20007746</v>
      </c>
      <c r="AK1914" s="156">
        <v>45743</v>
      </c>
      <c r="AL1914" s="2">
        <f>IF(AK1914="","",AK1914+VLOOKUP(I1914,'Вид исследования'!B:E,4,0))</f>
        <v>45744</v>
      </c>
      <c r="AM1914" s="2">
        <f>IF(AK1914="","",AK1914+VLOOKUP(I1914,'Вид исследования'!B:F,5,0))</f>
        <v>45744</v>
      </c>
      <c r="AN1914" s="156">
        <v>45743</v>
      </c>
      <c r="AP1914" s="11" t="s">
        <v>189</v>
      </c>
      <c r="AQ1914" t="str">
        <f>IFERROR(IF(L1914="","",VLOOKUP(L1914&amp;I1914,Продукция!A:K,11,0)),"обратитесь к админ справочника")</f>
        <v>согласно рекомендациям производителя теста</v>
      </c>
      <c r="AR1914" s="11" t="s">
        <v>4823</v>
      </c>
      <c r="AS1914" t="str">
        <f>IFERROR(IF(L1914="","",VLOOKUP(L1914&amp;I1914,Продукция!A:J,10,0)),"обратитесь к админ справочника")</f>
        <v>инструкция тест- ситема Биочек СК -126</v>
      </c>
      <c r="AT1914" s="11" t="s">
        <v>4823</v>
      </c>
      <c r="AU1914" s="11" t="s">
        <v>4823</v>
      </c>
      <c r="AV1914" s="11" t="s">
        <v>2676</v>
      </c>
      <c r="AW1914" s="11" t="s">
        <v>4824</v>
      </c>
      <c r="AX1914" s="11" t="s">
        <v>509</v>
      </c>
      <c r="AY1914" s="11" t="s">
        <v>1741</v>
      </c>
      <c r="AZ1914" s="11">
        <v>107</v>
      </c>
      <c r="BA1914" s="11">
        <v>38</v>
      </c>
      <c r="BC1914" s="11" t="s">
        <v>5026</v>
      </c>
    </row>
    <row r="1915" spans="1:55" x14ac:dyDescent="0.25">
      <c r="A1915" t="str">
        <f t="shared" si="35"/>
        <v>С/557FADV (BioChek) аденовирус уровень антител</v>
      </c>
      <c r="B1915" t="str">
        <f>IF(E1915="","",INDEX(Лаборатории!A:A,MATCH('Производственный контроль'!E1915,Лаборатории!B:B,0)))</f>
        <v xml:space="preserve">КУРИНОЕ ЦАРСТВО АО </v>
      </c>
      <c r="C1915" t="str">
        <f>IF(E1915="","",VLOOKUP(E1915,Лаборатории!B:D,3,0))</f>
        <v>U377_CHL</v>
      </c>
      <c r="D1915" s="12">
        <v>45740</v>
      </c>
      <c r="E1915" s="11" t="s">
        <v>793</v>
      </c>
      <c r="F1915" s="11" t="s">
        <v>371</v>
      </c>
      <c r="G1915" s="11" t="s">
        <v>509</v>
      </c>
      <c r="H1915" s="11" t="s">
        <v>262</v>
      </c>
      <c r="I1915" s="11" t="s">
        <v>3414</v>
      </c>
      <c r="J1915" t="str">
        <f>IF(L1915="","",VLOOKUP(L1915,Продукция!B:D,3,0))</f>
        <v>Биологический_материал</v>
      </c>
      <c r="K1915" t="str">
        <f>IF(L1915="","",VLOOKUP(L1915,Продукция!B:C,2,0))</f>
        <v>Сыворотка крови</v>
      </c>
      <c r="L1915" s="151" t="s">
        <v>302</v>
      </c>
      <c r="M1915">
        <f>IF(L1915="","",VLOOKUP(L1915,Продукция!B:L,11,0))</f>
        <v>0</v>
      </c>
      <c r="N1915" s="11" t="s">
        <v>873</v>
      </c>
      <c r="P1915" s="11" t="s">
        <v>340</v>
      </c>
      <c r="Q1915" s="11" t="s">
        <v>854</v>
      </c>
      <c r="R1915" s="153" t="s">
        <v>5068</v>
      </c>
      <c r="S1915" s="11">
        <v>18</v>
      </c>
      <c r="T1915" s="11" t="s">
        <v>5244</v>
      </c>
      <c r="V1915" s="14">
        <v>45738</v>
      </c>
      <c r="Z1915" s="11" t="s">
        <v>4823</v>
      </c>
      <c r="AA1915" s="15">
        <v>0.5625</v>
      </c>
      <c r="AB1915" t="str">
        <f>IF(L1915="","",VLOOKUP(L1915&amp;I1915,Продукция!A:I,9,0))</f>
        <v>рекомендация производителя набора</v>
      </c>
      <c r="AC1915" s="156">
        <v>45743</v>
      </c>
      <c r="AD1915" s="11" t="s">
        <v>2676</v>
      </c>
      <c r="AE1915" s="11" t="s">
        <v>4823</v>
      </c>
      <c r="AF1915" t="str">
        <f>IF(AD1915="","",VLOOKUP(AD1915,'Сотрудники и ссылки'!A:B,2,0))</f>
        <v>Серолог</v>
      </c>
      <c r="AG1915">
        <f>IF(AD1915="","",VLOOKUP(AD1915,'Сотрудники и ссылки'!A:C,3,0))</f>
        <v>20007746</v>
      </c>
      <c r="AH1915" s="11" t="s">
        <v>2676</v>
      </c>
      <c r="AI1915" t="str">
        <f>IF(AH1915="","",VLOOKUP(AH1915,'Сотрудники и ссылки'!A:B,2,0))</f>
        <v>Серолог</v>
      </c>
      <c r="AJ1915">
        <f>IF(AH1915="","",VLOOKUP(AH1915,'Сотрудники и ссылки'!A:C,3,0))</f>
        <v>20007746</v>
      </c>
      <c r="AK1915" s="156">
        <v>45743</v>
      </c>
      <c r="AL1915" s="2">
        <f>IF(AK1915="","",AK1915+VLOOKUP(I1915,'Вид исследования'!B:E,4,0))</f>
        <v>45744</v>
      </c>
      <c r="AM1915" s="2">
        <f>IF(AK1915="","",AK1915+VLOOKUP(I1915,'Вид исследования'!B:F,5,0))</f>
        <v>45744</v>
      </c>
      <c r="AN1915" s="156">
        <v>45743</v>
      </c>
      <c r="AP1915" s="11" t="s">
        <v>189</v>
      </c>
      <c r="AQ1915" t="str">
        <f>IFERROR(IF(L1915="","",VLOOKUP(L1915&amp;I1915,Продукция!A:K,11,0)),"обратитесь к админ справочника")</f>
        <v>согласно рекомендациям производителя теста</v>
      </c>
      <c r="AR1915" s="11" t="s">
        <v>4823</v>
      </c>
      <c r="AS1915" t="str">
        <f>IFERROR(IF(L1915="","",VLOOKUP(L1915&amp;I1915,Продукция!A:J,10,0)),"обратитесь к админ справочника")</f>
        <v>инструкция тест- ситема Биочек СК -132</v>
      </c>
      <c r="AT1915" s="11" t="s">
        <v>4823</v>
      </c>
      <c r="AU1915" s="11" t="s">
        <v>4823</v>
      </c>
      <c r="AV1915" s="11" t="s">
        <v>2676</v>
      </c>
      <c r="AW1915" s="11" t="s">
        <v>4824</v>
      </c>
      <c r="AX1915" s="11" t="s">
        <v>509</v>
      </c>
      <c r="AY1915" s="11" t="s">
        <v>1738</v>
      </c>
      <c r="AZ1915" s="11">
        <v>107</v>
      </c>
      <c r="BA1915" s="11">
        <v>34</v>
      </c>
      <c r="BC1915" s="11" t="s">
        <v>5026</v>
      </c>
    </row>
    <row r="1916" spans="1:55" x14ac:dyDescent="0.25">
      <c r="A1916" t="str">
        <f t="shared" si="35"/>
        <v>С/557MG (BioChek) микоплазма галлисептикум уровень антител</v>
      </c>
      <c r="B1916" t="str">
        <f>IF(E1916="","",INDEX(Лаборатории!A:A,MATCH('Производственный контроль'!E1916,Лаборатории!B:B,0)))</f>
        <v xml:space="preserve">КУРИНОЕ ЦАРСТВО АО </v>
      </c>
      <c r="C1916" t="str">
        <f>IF(E1916="","",VLOOKUP(E1916,Лаборатории!B:D,3,0))</f>
        <v>U377_CHL</v>
      </c>
      <c r="D1916" s="12">
        <v>45740</v>
      </c>
      <c r="E1916" s="11" t="s">
        <v>793</v>
      </c>
      <c r="F1916" s="11" t="s">
        <v>371</v>
      </c>
      <c r="G1916" s="11" t="s">
        <v>509</v>
      </c>
      <c r="H1916" s="11" t="s">
        <v>262</v>
      </c>
      <c r="I1916" s="11" t="s">
        <v>3422</v>
      </c>
      <c r="J1916" t="str">
        <f>IF(L1916="","",VLOOKUP(L1916,Продукция!B:D,3,0))</f>
        <v>Биологический_материал</v>
      </c>
      <c r="K1916" t="str">
        <f>IF(L1916="","",VLOOKUP(L1916,Продукция!B:C,2,0))</f>
        <v>Сыворотка крови</v>
      </c>
      <c r="L1916" s="151" t="s">
        <v>302</v>
      </c>
      <c r="M1916">
        <f>IF(L1916="","",VLOOKUP(L1916,Продукция!B:L,11,0))</f>
        <v>0</v>
      </c>
      <c r="N1916" s="11" t="s">
        <v>873</v>
      </c>
      <c r="P1916" s="11" t="s">
        <v>340</v>
      </c>
      <c r="Q1916" s="11" t="s">
        <v>854</v>
      </c>
      <c r="R1916" s="153" t="s">
        <v>5068</v>
      </c>
      <c r="S1916" s="11">
        <v>18</v>
      </c>
      <c r="T1916" s="11" t="s">
        <v>5244</v>
      </c>
      <c r="V1916" s="14">
        <v>45738</v>
      </c>
      <c r="Z1916" s="11" t="s">
        <v>4823</v>
      </c>
      <c r="AA1916" s="15">
        <v>0.5625</v>
      </c>
      <c r="AB1916" t="str">
        <f>IF(L1916="","",VLOOKUP(L1916&amp;I1916,Продукция!A:I,9,0))</f>
        <v>рекомендация производителя набора</v>
      </c>
      <c r="AC1916" s="156">
        <v>45743</v>
      </c>
      <c r="AD1916" s="11" t="s">
        <v>2676</v>
      </c>
      <c r="AE1916" s="11" t="s">
        <v>4823</v>
      </c>
      <c r="AF1916" t="str">
        <f>IF(AD1916="","",VLOOKUP(AD1916,'Сотрудники и ссылки'!A:B,2,0))</f>
        <v>Серолог</v>
      </c>
      <c r="AG1916">
        <f>IF(AD1916="","",VLOOKUP(AD1916,'Сотрудники и ссылки'!A:C,3,0))</f>
        <v>20007746</v>
      </c>
      <c r="AH1916" s="11" t="s">
        <v>2676</v>
      </c>
      <c r="AI1916" t="str">
        <f>IF(AH1916="","",VLOOKUP(AH1916,'Сотрудники и ссылки'!A:B,2,0))</f>
        <v>Серолог</v>
      </c>
      <c r="AJ1916">
        <f>IF(AH1916="","",VLOOKUP(AH1916,'Сотрудники и ссылки'!A:C,3,0))</f>
        <v>20007746</v>
      </c>
      <c r="AK1916" s="156">
        <v>45743</v>
      </c>
      <c r="AL1916" s="2">
        <f>IF(AK1916="","",AK1916+VLOOKUP(I1916,'Вид исследования'!B:E,4,0))</f>
        <v>45744</v>
      </c>
      <c r="AM1916" s="2">
        <f>IF(AK1916="","",AK1916+VLOOKUP(I1916,'Вид исследования'!B:F,5,0))</f>
        <v>45744</v>
      </c>
      <c r="AN1916" s="156">
        <v>45743</v>
      </c>
      <c r="AP1916" s="11" t="s">
        <v>189</v>
      </c>
      <c r="AQ1916" t="str">
        <f>IFERROR(IF(L1916="","",VLOOKUP(L1916&amp;I1916,Продукция!A:K,11,0)),"обратитесь к админ справочника")</f>
        <v>согласно рекомендациям производителя теста</v>
      </c>
      <c r="AR1916" s="11" t="s">
        <v>4823</v>
      </c>
      <c r="AS1916" t="str">
        <f>IFERROR(IF(L1916="","",VLOOKUP(L1916&amp;I1916,Продукция!A:J,10,0)),"обратитесь к админ справочника")</f>
        <v>инструкция тест- ситема Биочек СК -114</v>
      </c>
      <c r="AT1916" s="11" t="s">
        <v>4823</v>
      </c>
      <c r="AU1916" s="11" t="s">
        <v>4823</v>
      </c>
      <c r="AV1916" s="11" t="s">
        <v>2676</v>
      </c>
      <c r="AW1916" s="11" t="s">
        <v>4824</v>
      </c>
      <c r="AX1916" s="11" t="s">
        <v>509</v>
      </c>
      <c r="AY1916" s="11" t="s">
        <v>1737</v>
      </c>
      <c r="AZ1916" s="11">
        <v>107</v>
      </c>
      <c r="BA1916" s="11">
        <v>36</v>
      </c>
      <c r="BC1916" s="11" t="s">
        <v>5026</v>
      </c>
    </row>
    <row r="1917" spans="1:55" x14ac:dyDescent="0.25">
      <c r="A1917" t="str">
        <f t="shared" si="35"/>
        <v>С/557MS (BioChek) микоплазма синовия уровень антител</v>
      </c>
      <c r="B1917" t="str">
        <f>IF(E1917="","",INDEX(Лаборатории!A:A,MATCH('Производственный контроль'!E1917,Лаборатории!B:B,0)))</f>
        <v xml:space="preserve">КУРИНОЕ ЦАРСТВО АО </v>
      </c>
      <c r="C1917" t="str">
        <f>IF(E1917="","",VLOOKUP(E1917,Лаборатории!B:D,3,0))</f>
        <v>U377_CHL</v>
      </c>
      <c r="D1917" s="12">
        <v>45740</v>
      </c>
      <c r="E1917" s="11" t="s">
        <v>793</v>
      </c>
      <c r="F1917" s="11" t="s">
        <v>371</v>
      </c>
      <c r="G1917" s="11" t="s">
        <v>509</v>
      </c>
      <c r="H1917" s="11" t="s">
        <v>262</v>
      </c>
      <c r="I1917" s="11" t="s">
        <v>3423</v>
      </c>
      <c r="J1917" t="str">
        <f>IF(L1917="","",VLOOKUP(L1917,Продукция!B:D,3,0))</f>
        <v>Биологический_материал</v>
      </c>
      <c r="K1917" t="str">
        <f>IF(L1917="","",VLOOKUP(L1917,Продукция!B:C,2,0))</f>
        <v>Сыворотка крови</v>
      </c>
      <c r="L1917" s="151" t="s">
        <v>302</v>
      </c>
      <c r="M1917">
        <f>IF(L1917="","",VLOOKUP(L1917,Продукция!B:L,11,0))</f>
        <v>0</v>
      </c>
      <c r="N1917" s="11" t="s">
        <v>873</v>
      </c>
      <c r="P1917" s="11" t="s">
        <v>340</v>
      </c>
      <c r="Q1917" s="11" t="s">
        <v>854</v>
      </c>
      <c r="R1917" s="153" t="s">
        <v>5068</v>
      </c>
      <c r="S1917" s="11">
        <v>18</v>
      </c>
      <c r="T1917" s="11" t="s">
        <v>5244</v>
      </c>
      <c r="V1917" s="14">
        <v>45738</v>
      </c>
      <c r="Z1917" s="11" t="s">
        <v>4823</v>
      </c>
      <c r="AA1917" s="15">
        <v>0.5625</v>
      </c>
      <c r="AB1917" t="str">
        <f>IF(L1917="","",VLOOKUP(L1917&amp;I1917,Продукция!A:I,9,0))</f>
        <v>рекомендация производителя набора</v>
      </c>
      <c r="AC1917" s="156">
        <v>45743</v>
      </c>
      <c r="AD1917" s="11" t="s">
        <v>2673</v>
      </c>
      <c r="AE1917" s="11" t="s">
        <v>4823</v>
      </c>
      <c r="AF1917" t="str">
        <f>IF(AD1917="","",VLOOKUP(AD1917,'Сотрудники и ссылки'!A:B,2,0))</f>
        <v>Серолог</v>
      </c>
      <c r="AG1917">
        <f>IF(AD1917="","",VLOOKUP(AD1917,'Сотрудники и ссылки'!A:C,3,0))</f>
        <v>20001771</v>
      </c>
      <c r="AH1917" s="11" t="s">
        <v>2673</v>
      </c>
      <c r="AI1917" t="str">
        <f>IF(AH1917="","",VLOOKUP(AH1917,'Сотрудники и ссылки'!A:B,2,0))</f>
        <v>Серолог</v>
      </c>
      <c r="AJ1917">
        <f>IF(AH1917="","",VLOOKUP(AH1917,'Сотрудники и ссылки'!A:C,3,0))</f>
        <v>20001771</v>
      </c>
      <c r="AK1917" s="156">
        <v>45743</v>
      </c>
      <c r="AL1917" s="2">
        <f>IF(AK1917="","",AK1917+VLOOKUP(I1917,'Вид исследования'!B:E,4,0))</f>
        <v>45744</v>
      </c>
      <c r="AM1917" s="2">
        <f>IF(AK1917="","",AK1917+VLOOKUP(I1917,'Вид исследования'!B:F,5,0))</f>
        <v>45744</v>
      </c>
      <c r="AN1917" s="156">
        <v>45743</v>
      </c>
      <c r="AP1917" s="11" t="s">
        <v>189</v>
      </c>
      <c r="AQ1917" t="str">
        <f>IFERROR(IF(L1917="","",VLOOKUP(L1917&amp;I1917,Продукция!A:K,11,0)),"обратитесь к админ справочника")</f>
        <v>согласно рекомендациям производителя теста</v>
      </c>
      <c r="AR1917" s="11" t="s">
        <v>4823</v>
      </c>
      <c r="AS1917" t="str">
        <f>IFERROR(IF(L1917="","",VLOOKUP(L1917&amp;I1917,Продукция!A:J,10,0)),"обратитесь к админ справочника")</f>
        <v>инструкция тест- ситема Биочек СК -115</v>
      </c>
      <c r="AT1917" s="11" t="s">
        <v>4823</v>
      </c>
      <c r="AU1917" s="11" t="s">
        <v>4823</v>
      </c>
      <c r="AV1917" s="11" t="s">
        <v>2673</v>
      </c>
      <c r="AW1917" s="11" t="s">
        <v>4824</v>
      </c>
      <c r="AX1917" s="11" t="s">
        <v>509</v>
      </c>
      <c r="AY1917" s="11" t="s">
        <v>1716</v>
      </c>
      <c r="AZ1917" s="11">
        <v>107</v>
      </c>
      <c r="BA1917" s="11">
        <v>38</v>
      </c>
      <c r="BC1917" s="11" t="s">
        <v>5026</v>
      </c>
    </row>
    <row r="1918" spans="1:55" x14ac:dyDescent="0.25">
      <c r="A1918" t="str">
        <f t="shared" si="35"/>
        <v>С/557ORT (BioChek) орнитобактерии уровень антител</v>
      </c>
      <c r="B1918" t="str">
        <f>IF(E1918="","",INDEX(Лаборатории!A:A,MATCH('Производственный контроль'!E1918,Лаборатории!B:B,0)))</f>
        <v xml:space="preserve">КУРИНОЕ ЦАРСТВО АО </v>
      </c>
      <c r="C1918" t="str">
        <f>IF(E1918="","",VLOOKUP(E1918,Лаборатории!B:D,3,0))</f>
        <v>U377_CHL</v>
      </c>
      <c r="D1918" s="12">
        <v>45740</v>
      </c>
      <c r="E1918" s="11" t="s">
        <v>793</v>
      </c>
      <c r="F1918" s="11" t="s">
        <v>371</v>
      </c>
      <c r="G1918" s="11" t="s">
        <v>509</v>
      </c>
      <c r="H1918" s="11" t="s">
        <v>262</v>
      </c>
      <c r="I1918" s="11" t="s">
        <v>3425</v>
      </c>
      <c r="J1918" t="str">
        <f>IF(L1918="","",VLOOKUP(L1918,Продукция!B:D,3,0))</f>
        <v>Биологический_материал</v>
      </c>
      <c r="K1918" t="str">
        <f>IF(L1918="","",VLOOKUP(L1918,Продукция!B:C,2,0))</f>
        <v>Сыворотка крови</v>
      </c>
      <c r="L1918" s="151" t="s">
        <v>302</v>
      </c>
      <c r="M1918">
        <f>IF(L1918="","",VLOOKUP(L1918,Продукция!B:L,11,0))</f>
        <v>0</v>
      </c>
      <c r="N1918" s="11" t="s">
        <v>873</v>
      </c>
      <c r="P1918" s="11" t="s">
        <v>340</v>
      </c>
      <c r="Q1918" s="11" t="s">
        <v>854</v>
      </c>
      <c r="R1918" s="153" t="s">
        <v>5068</v>
      </c>
      <c r="S1918" s="11">
        <v>18</v>
      </c>
      <c r="T1918" s="11" t="s">
        <v>5244</v>
      </c>
      <c r="V1918" s="14">
        <v>45738</v>
      </c>
      <c r="Z1918" s="11" t="s">
        <v>4823</v>
      </c>
      <c r="AA1918" s="15">
        <v>0.5625</v>
      </c>
      <c r="AB1918" t="str">
        <f>IF(L1918="","",VLOOKUP(L1918&amp;I1918,Продукция!A:I,9,0))</f>
        <v>рекомендация производителя набора</v>
      </c>
      <c r="AC1918" s="156">
        <v>45743</v>
      </c>
      <c r="AD1918" s="11" t="s">
        <v>2673</v>
      </c>
      <c r="AE1918" s="11" t="s">
        <v>4823</v>
      </c>
      <c r="AF1918" t="str">
        <f>IF(AD1918="","",VLOOKUP(AD1918,'Сотрудники и ссылки'!A:B,2,0))</f>
        <v>Серолог</v>
      </c>
      <c r="AG1918">
        <f>IF(AD1918="","",VLOOKUP(AD1918,'Сотрудники и ссылки'!A:C,3,0))</f>
        <v>20001771</v>
      </c>
      <c r="AH1918" s="11" t="s">
        <v>2673</v>
      </c>
      <c r="AI1918" t="str">
        <f>IF(AH1918="","",VLOOKUP(AH1918,'Сотрудники и ссылки'!A:B,2,0))</f>
        <v>Серолог</v>
      </c>
      <c r="AJ1918">
        <f>IF(AH1918="","",VLOOKUP(AH1918,'Сотрудники и ссылки'!A:C,3,0))</f>
        <v>20001771</v>
      </c>
      <c r="AK1918" s="156">
        <v>45743</v>
      </c>
      <c r="AL1918" s="2">
        <f>IF(AK1918="","",AK1918+VLOOKUP(I1918,'Вид исследования'!B:E,4,0))</f>
        <v>45744</v>
      </c>
      <c r="AM1918" s="2">
        <f>IF(AK1918="","",AK1918+VLOOKUP(I1918,'Вид исследования'!B:F,5,0))</f>
        <v>45744</v>
      </c>
      <c r="AN1918" s="156">
        <v>45743</v>
      </c>
      <c r="AP1918" s="11" t="s">
        <v>189</v>
      </c>
      <c r="AQ1918" t="str">
        <f>IFERROR(IF(L1918="","",VLOOKUP(L1918&amp;I1918,Продукция!A:K,11,0)),"обратитесь к админ справочника")</f>
        <v>согласно рекомендациям производителя теста</v>
      </c>
      <c r="AR1918" s="11" t="s">
        <v>4823</v>
      </c>
      <c r="AS1918" t="str">
        <f>IFERROR(IF(L1918="","",VLOOKUP(L1918&amp;I1918,Продукция!A:J,10,0)),"обратитесь к админ справочника")</f>
        <v>инструкция тест- ситема Биочек СК-108</v>
      </c>
      <c r="AT1918" s="11" t="s">
        <v>4823</v>
      </c>
      <c r="AU1918" s="11" t="s">
        <v>4823</v>
      </c>
      <c r="AV1918" s="11" t="s">
        <v>2673</v>
      </c>
      <c r="AW1918" s="11" t="s">
        <v>4824</v>
      </c>
      <c r="AX1918" s="11" t="s">
        <v>509</v>
      </c>
      <c r="AY1918" s="11" t="s">
        <v>1740</v>
      </c>
      <c r="AZ1918" s="11">
        <v>107</v>
      </c>
      <c r="BA1918" s="11">
        <v>38</v>
      </c>
      <c r="BC1918" s="11" t="s">
        <v>5026</v>
      </c>
    </row>
    <row r="1919" spans="1:55" x14ac:dyDescent="0.25">
      <c r="A1919" t="str">
        <f t="shared" si="35"/>
        <v>С/557SE (BioChek) сальмонелла группы В и D уровень антител</v>
      </c>
      <c r="B1919" t="str">
        <f>IF(E1919="","",INDEX(Лаборатории!A:A,MATCH('Производственный контроль'!E1919,Лаборатории!B:B,0)))</f>
        <v xml:space="preserve">КУРИНОЕ ЦАРСТВО АО </v>
      </c>
      <c r="C1919" t="str">
        <f>IF(E1919="","",VLOOKUP(E1919,Лаборатории!B:D,3,0))</f>
        <v>U377_CHL</v>
      </c>
      <c r="D1919" s="12">
        <v>45740</v>
      </c>
      <c r="E1919" s="11" t="s">
        <v>793</v>
      </c>
      <c r="F1919" s="11" t="s">
        <v>371</v>
      </c>
      <c r="G1919" s="11" t="s">
        <v>509</v>
      </c>
      <c r="H1919" s="11" t="s">
        <v>262</v>
      </c>
      <c r="I1919" s="11" t="s">
        <v>3428</v>
      </c>
      <c r="J1919" t="str">
        <f>IF(L1919="","",VLOOKUP(L1919,Продукция!B:D,3,0))</f>
        <v>Биологический_материал</v>
      </c>
      <c r="K1919" t="str">
        <f>IF(L1919="","",VLOOKUP(L1919,Продукция!B:C,2,0))</f>
        <v>Сыворотка крови</v>
      </c>
      <c r="L1919" s="151" t="s">
        <v>302</v>
      </c>
      <c r="M1919">
        <f>IF(L1919="","",VLOOKUP(L1919,Продукция!B:L,11,0))</f>
        <v>0</v>
      </c>
      <c r="N1919" s="11" t="s">
        <v>873</v>
      </c>
      <c r="P1919" s="11" t="s">
        <v>340</v>
      </c>
      <c r="Q1919" s="11" t="s">
        <v>854</v>
      </c>
      <c r="R1919" s="153" t="s">
        <v>5068</v>
      </c>
      <c r="S1919" s="11">
        <v>18</v>
      </c>
      <c r="T1919" s="11" t="s">
        <v>5244</v>
      </c>
      <c r="V1919" s="14">
        <v>45738</v>
      </c>
      <c r="Z1919" s="11" t="s">
        <v>4823</v>
      </c>
      <c r="AA1919" s="15">
        <v>0.5625</v>
      </c>
      <c r="AB1919" t="str">
        <f>IF(L1919="","",VLOOKUP(L1919&amp;I1919,Продукция!A:I,9,0))</f>
        <v>рекомендация производителя набора</v>
      </c>
      <c r="AC1919" s="156">
        <v>45743</v>
      </c>
      <c r="AD1919" s="11" t="s">
        <v>2673</v>
      </c>
      <c r="AE1919" s="11" t="s">
        <v>4823</v>
      </c>
      <c r="AF1919" t="str">
        <f>IF(AD1919="","",VLOOKUP(AD1919,'Сотрудники и ссылки'!A:B,2,0))</f>
        <v>Серолог</v>
      </c>
      <c r="AG1919">
        <f>IF(AD1919="","",VLOOKUP(AD1919,'Сотрудники и ссылки'!A:C,3,0))</f>
        <v>20001771</v>
      </c>
      <c r="AH1919" s="11" t="s">
        <v>2673</v>
      </c>
      <c r="AI1919" t="str">
        <f>IF(AH1919="","",VLOOKUP(AH1919,'Сотрудники и ссылки'!A:B,2,0))</f>
        <v>Серолог</v>
      </c>
      <c r="AJ1919">
        <f>IF(AH1919="","",VLOOKUP(AH1919,'Сотрудники и ссылки'!A:C,3,0))</f>
        <v>20001771</v>
      </c>
      <c r="AK1919" s="156">
        <v>45743</v>
      </c>
      <c r="AL1919" s="2">
        <f>IF(AK1919="","",AK1919+VLOOKUP(I1919,'Вид исследования'!B:E,4,0))</f>
        <v>45744</v>
      </c>
      <c r="AM1919" s="2">
        <f>IF(AK1919="","",AK1919+VLOOKUP(I1919,'Вид исследования'!B:F,5,0))</f>
        <v>45744</v>
      </c>
      <c r="AN1919" s="156">
        <v>45743</v>
      </c>
      <c r="AP1919" s="11" t="s">
        <v>189</v>
      </c>
      <c r="AQ1919" t="str">
        <f>IFERROR(IF(L1919="","",VLOOKUP(L1919&amp;I1919,Продукция!A:K,11,0)),"обратитесь к админ справочника")</f>
        <v>согласно рекомендациям производителя теста</v>
      </c>
      <c r="AR1919" s="11" t="s">
        <v>4823</v>
      </c>
      <c r="AS1919" t="str">
        <f>IFERROR(IF(L1919="","",VLOOKUP(L1919&amp;I1919,Продукция!A:J,10,0)),"обратитесь к админ справочника")</f>
        <v>инструкция тест- ситема Биочек СК -218</v>
      </c>
      <c r="AT1919" s="11" t="s">
        <v>4823</v>
      </c>
      <c r="AU1919" s="11" t="s">
        <v>4823</v>
      </c>
      <c r="AV1919" s="11" t="s">
        <v>2673</v>
      </c>
      <c r="AW1919" s="11" t="s">
        <v>4824</v>
      </c>
      <c r="AX1919" s="11" t="s">
        <v>509</v>
      </c>
      <c r="AY1919" s="11" t="s">
        <v>1741</v>
      </c>
      <c r="AZ1919" s="11">
        <v>107</v>
      </c>
      <c r="BA1919" s="11">
        <v>38</v>
      </c>
      <c r="BC1919" s="11" t="s">
        <v>5026</v>
      </c>
    </row>
    <row r="1920" spans="1:55" x14ac:dyDescent="0.25">
      <c r="A1920" t="str">
        <f t="shared" si="35"/>
        <v>С/562Болезнь Ньюкасла уровень антител</v>
      </c>
      <c r="B1920" t="str">
        <f>IF(E1920="","",INDEX(Лаборатории!A:A,MATCH('Производственный контроль'!E1920,Лаборатории!B:B,0)))</f>
        <v xml:space="preserve">КУРИНОЕ ЦАРСТВО АО </v>
      </c>
      <c r="C1920" t="str">
        <f>IF(E1920="","",VLOOKUP(E1920,Лаборатории!B:D,3,0))</f>
        <v>U377_CHL</v>
      </c>
      <c r="D1920" s="12">
        <v>45740</v>
      </c>
      <c r="E1920" s="150" t="s">
        <v>793</v>
      </c>
      <c r="F1920" s="11" t="s">
        <v>544</v>
      </c>
      <c r="G1920" s="11" t="s">
        <v>542</v>
      </c>
      <c r="H1920" s="11" t="s">
        <v>312</v>
      </c>
      <c r="I1920" s="11" t="s">
        <v>3434</v>
      </c>
      <c r="J1920" t="str">
        <f>IF(L1920="","",VLOOKUP(L1920,Продукция!B:D,3,0))</f>
        <v>Биологический_материал</v>
      </c>
      <c r="K1920" t="str">
        <f>IF(L1920="","",VLOOKUP(L1920,Продукция!B:C,2,0))</f>
        <v>Сыворотка крови</v>
      </c>
      <c r="L1920" s="151" t="s">
        <v>302</v>
      </c>
      <c r="M1920">
        <f>IF(L1920="","",VLOOKUP(L1920,Продукция!B:L,11,0))</f>
        <v>0</v>
      </c>
      <c r="N1920" s="11" t="s">
        <v>873</v>
      </c>
      <c r="P1920" s="11" t="s">
        <v>340</v>
      </c>
      <c r="Q1920" s="11" t="s">
        <v>854</v>
      </c>
      <c r="R1920" s="153" t="s">
        <v>4897</v>
      </c>
      <c r="S1920" s="11">
        <v>20</v>
      </c>
      <c r="T1920" s="11" t="s">
        <v>5245</v>
      </c>
      <c r="V1920" s="14">
        <v>45730</v>
      </c>
      <c r="Z1920" s="11" t="s">
        <v>4823</v>
      </c>
      <c r="AA1920" s="15">
        <v>0.60069444444444442</v>
      </c>
      <c r="AB1920" t="str">
        <f>IF(L1920="","",VLOOKUP(L1920&amp;I1920,Продукция!A:I,9,0))</f>
        <v>рекомендация производителя набора</v>
      </c>
      <c r="AC1920" s="14">
        <v>45744</v>
      </c>
      <c r="AD1920" s="11" t="s">
        <v>2676</v>
      </c>
      <c r="AE1920" s="11" t="s">
        <v>4823</v>
      </c>
      <c r="AF1920" t="str">
        <f>IF(AD1920="","",VLOOKUP(AD1920,'Сотрудники и ссылки'!A:B,2,0))</f>
        <v>Серолог</v>
      </c>
      <c r="AG1920">
        <f>IF(AD1920="","",VLOOKUP(AD1920,'Сотрудники и ссылки'!A:C,3,0))</f>
        <v>20007746</v>
      </c>
      <c r="AH1920" s="11" t="s">
        <v>2676</v>
      </c>
      <c r="AI1920" t="str">
        <f>IF(AH1920="","",VLOOKUP(AH1920,'Сотрудники и ссылки'!A:B,2,0))</f>
        <v>Серолог</v>
      </c>
      <c r="AJ1920">
        <f>IF(AH1920="","",VLOOKUP(AH1920,'Сотрудники и ссылки'!A:C,3,0))</f>
        <v>20007746</v>
      </c>
      <c r="AK1920" s="14">
        <v>45744</v>
      </c>
      <c r="AL1920" s="2">
        <f>IF(AK1920="","",AK1920+VLOOKUP(I1920,'Вид исследования'!B:E,4,0))</f>
        <v>45745</v>
      </c>
      <c r="AM1920" s="2">
        <f>IF(AK1920="","",AK1920+VLOOKUP(I1920,'Вид исследования'!B:F,5,0))</f>
        <v>45745</v>
      </c>
      <c r="AN1920" s="14">
        <v>45744</v>
      </c>
      <c r="AP1920" s="11" t="s">
        <v>189</v>
      </c>
      <c r="AQ1920" t="str">
        <f>IFERROR(IF(L1920="","",VLOOKUP(L1920&amp;I1920,Продукция!A:K,11,0)),"обратитесь к админ справочника")</f>
        <v>согласно рекомендациям производителя теста</v>
      </c>
      <c r="AR1920" s="11" t="s">
        <v>4823</v>
      </c>
      <c r="AS1920" t="str">
        <f>IFERROR(IF(L1920="","",VLOOKUP(L1920&amp;I1920,Продукция!A:J,10,0)),"обратитесь к админ справочника")</f>
        <v>инструкция по применению набора РЗГА Ньюкасла</v>
      </c>
      <c r="AT1920" s="11" t="s">
        <v>4823</v>
      </c>
      <c r="AU1920" s="11" t="s">
        <v>4823</v>
      </c>
      <c r="AV1920" s="11" t="s">
        <v>2676</v>
      </c>
      <c r="AW1920" s="11" t="s">
        <v>4824</v>
      </c>
      <c r="AX1920" s="11" t="s">
        <v>833</v>
      </c>
      <c r="AY1920" s="11" t="s">
        <v>899</v>
      </c>
      <c r="AZ1920" s="11">
        <v>155</v>
      </c>
      <c r="BA1920" s="11">
        <v>1</v>
      </c>
      <c r="BC1920" s="11" t="s">
        <v>5246</v>
      </c>
    </row>
    <row r="1921" spans="1:55" x14ac:dyDescent="0.25">
      <c r="A1921" t="str">
        <f t="shared" si="35"/>
        <v>С/562Вирус гриппа птиц подтипа H9 уровень антител (ВНИИЗЖ)</v>
      </c>
      <c r="B1921" t="str">
        <f>IF(E1921="","",INDEX(Лаборатории!A:A,MATCH('Производственный контроль'!E1921,Лаборатории!B:B,0)))</f>
        <v xml:space="preserve">КУРИНОЕ ЦАРСТВО АО </v>
      </c>
      <c r="C1921" t="str">
        <f>IF(E1921="","",VLOOKUP(E1921,Лаборатории!B:D,3,0))</f>
        <v>U377_CHL</v>
      </c>
      <c r="D1921" s="12">
        <v>45740</v>
      </c>
      <c r="E1921" s="11" t="s">
        <v>793</v>
      </c>
      <c r="F1921" s="11" t="s">
        <v>544</v>
      </c>
      <c r="G1921" s="11" t="s">
        <v>542</v>
      </c>
      <c r="H1921" s="11" t="s">
        <v>312</v>
      </c>
      <c r="I1921" s="11" t="s">
        <v>3435</v>
      </c>
      <c r="J1921" t="str">
        <f>IF(L1921="","",VLOOKUP(L1921,Продукция!B:D,3,0))</f>
        <v>Биологический_материал</v>
      </c>
      <c r="K1921" t="str">
        <f>IF(L1921="","",VLOOKUP(L1921,Продукция!B:C,2,0))</f>
        <v>Сыворотка крови</v>
      </c>
      <c r="L1921" s="151" t="s">
        <v>302</v>
      </c>
      <c r="M1921">
        <f>IF(L1921="","",VLOOKUP(L1921,Продукция!B:L,11,0))</f>
        <v>0</v>
      </c>
      <c r="N1921" s="11" t="s">
        <v>873</v>
      </c>
      <c r="P1921" s="11" t="s">
        <v>340</v>
      </c>
      <c r="Q1921" s="11" t="s">
        <v>854</v>
      </c>
      <c r="R1921" s="153" t="s">
        <v>4897</v>
      </c>
      <c r="S1921" s="11">
        <v>20</v>
      </c>
      <c r="T1921" s="11" t="s">
        <v>5245</v>
      </c>
      <c r="V1921" s="14">
        <v>45730</v>
      </c>
      <c r="Z1921" s="11" t="s">
        <v>4823</v>
      </c>
      <c r="AA1921" s="15">
        <v>0.60069444444444442</v>
      </c>
      <c r="AB1921" t="str">
        <f>IF(L1921="","",VLOOKUP(L1921&amp;I1921,Продукция!A:I,9,0))</f>
        <v>рекомендация производителя набора</v>
      </c>
      <c r="AC1921" s="14">
        <v>45744</v>
      </c>
      <c r="AD1921" s="11" t="s">
        <v>2676</v>
      </c>
      <c r="AE1921" s="11" t="s">
        <v>4823</v>
      </c>
      <c r="AF1921" t="str">
        <f>IF(AD1921="","",VLOOKUP(AD1921,'Сотрудники и ссылки'!A:B,2,0))</f>
        <v>Серолог</v>
      </c>
      <c r="AG1921">
        <f>IF(AD1921="","",VLOOKUP(AD1921,'Сотрудники и ссылки'!A:C,3,0))</f>
        <v>20007746</v>
      </c>
      <c r="AH1921" s="11" t="s">
        <v>2676</v>
      </c>
      <c r="AI1921" t="str">
        <f>IF(AH1921="","",VLOOKUP(AH1921,'Сотрудники и ссылки'!A:B,2,0))</f>
        <v>Серолог</v>
      </c>
      <c r="AJ1921">
        <f>IF(AH1921="","",VLOOKUP(AH1921,'Сотрудники и ссылки'!A:C,3,0))</f>
        <v>20007746</v>
      </c>
      <c r="AK1921" s="14">
        <v>45744</v>
      </c>
      <c r="AL1921" s="2">
        <f>IF(AK1921="","",AK1921+VLOOKUP(I1921,'Вид исследования'!B:E,4,0))</f>
        <v>45745</v>
      </c>
      <c r="AM1921" s="2">
        <f>IF(AK1921="","",AK1921+VLOOKUP(I1921,'Вид исследования'!B:F,5,0))</f>
        <v>45745</v>
      </c>
      <c r="AN1921" s="14">
        <v>45744</v>
      </c>
      <c r="AP1921" s="11" t="s">
        <v>189</v>
      </c>
      <c r="AQ1921" t="str">
        <f>IFERROR(IF(L1921="","",VLOOKUP(L1921&amp;I1921,Продукция!A:K,11,0)),"обратитесь к админ справочника")</f>
        <v>согласно рекомендациям производителя теста</v>
      </c>
      <c r="AR1921" s="11" t="s">
        <v>4823</v>
      </c>
      <c r="AS1921" t="str">
        <f>IFERROR(IF(L1921="","",VLOOKUP(L1921&amp;I1921,Продукция!A:J,10,0)),"обратитесь к админ справочника")</f>
        <v>инструкция по применению набора AI, Н9</v>
      </c>
      <c r="AT1921" s="11" t="s">
        <v>4823</v>
      </c>
      <c r="AU1921" s="11" t="s">
        <v>4823</v>
      </c>
      <c r="AV1921" s="11" t="s">
        <v>2676</v>
      </c>
      <c r="AW1921" s="11" t="s">
        <v>4824</v>
      </c>
      <c r="AX1921" s="11" t="s">
        <v>833</v>
      </c>
      <c r="AY1921" s="11" t="s">
        <v>899</v>
      </c>
      <c r="AZ1921" s="11">
        <v>155</v>
      </c>
      <c r="BA1921" s="11">
        <v>1</v>
      </c>
      <c r="BC1921" s="11" t="s">
        <v>5246</v>
      </c>
    </row>
    <row r="1922" spans="1:55" x14ac:dyDescent="0.25">
      <c r="A1922" t="str">
        <f t="shared" si="35"/>
        <v>С/562Вирус гриппа птиц подтипа Н5 уровень антител (ВНИИЗЖ)</v>
      </c>
      <c r="B1922" t="str">
        <f>IF(E1922="","",INDEX(Лаборатории!A:A,MATCH('Производственный контроль'!E1922,Лаборатории!B:B,0)))</f>
        <v xml:space="preserve">КУРИНОЕ ЦАРСТВО АО </v>
      </c>
      <c r="C1922" t="str">
        <f>IF(E1922="","",VLOOKUP(E1922,Лаборатории!B:D,3,0))</f>
        <v>U377_CHL</v>
      </c>
      <c r="D1922" s="12">
        <v>45740</v>
      </c>
      <c r="E1922" s="11" t="s">
        <v>793</v>
      </c>
      <c r="F1922" s="11" t="s">
        <v>544</v>
      </c>
      <c r="G1922" s="11" t="s">
        <v>542</v>
      </c>
      <c r="H1922" s="11" t="s">
        <v>312</v>
      </c>
      <c r="I1922" s="11" t="s">
        <v>3437</v>
      </c>
      <c r="J1922" t="str">
        <f>IF(L1922="","",VLOOKUP(L1922,Продукция!B:D,3,0))</f>
        <v>Биологический_материал</v>
      </c>
      <c r="K1922" t="str">
        <f>IF(L1922="","",VLOOKUP(L1922,Продукция!B:C,2,0))</f>
        <v>Сыворотка крови</v>
      </c>
      <c r="L1922" s="151" t="s">
        <v>302</v>
      </c>
      <c r="M1922">
        <f>IF(L1922="","",VLOOKUP(L1922,Продукция!B:L,11,0))</f>
        <v>0</v>
      </c>
      <c r="N1922" s="11" t="s">
        <v>873</v>
      </c>
      <c r="P1922" s="11" t="s">
        <v>340</v>
      </c>
      <c r="Q1922" s="11" t="s">
        <v>854</v>
      </c>
      <c r="R1922" s="153" t="s">
        <v>4897</v>
      </c>
      <c r="S1922" s="11">
        <v>20</v>
      </c>
      <c r="T1922" s="11" t="s">
        <v>5245</v>
      </c>
      <c r="V1922" s="14">
        <v>45730</v>
      </c>
      <c r="Z1922" s="11" t="s">
        <v>4823</v>
      </c>
      <c r="AA1922" s="15">
        <v>0.60069444444444442</v>
      </c>
      <c r="AB1922" t="str">
        <f>IF(L1922="","",VLOOKUP(L1922&amp;I1922,Продукция!A:I,9,0))</f>
        <v>рекомендация производителя набора</v>
      </c>
      <c r="AC1922" s="14">
        <v>45744</v>
      </c>
      <c r="AD1922" s="11" t="s">
        <v>2673</v>
      </c>
      <c r="AE1922" s="11" t="s">
        <v>4823</v>
      </c>
      <c r="AF1922" t="str">
        <f>IF(AD1922="","",VLOOKUP(AD1922,'Сотрудники и ссылки'!A:B,2,0))</f>
        <v>Серолог</v>
      </c>
      <c r="AG1922">
        <f>IF(AD1922="","",VLOOKUP(AD1922,'Сотрудники и ссылки'!A:C,3,0))</f>
        <v>20001771</v>
      </c>
      <c r="AH1922" s="11" t="s">
        <v>2673</v>
      </c>
      <c r="AI1922" t="str">
        <f>IF(AH1922="","",VLOOKUP(AH1922,'Сотрудники и ссылки'!A:B,2,0))</f>
        <v>Серолог</v>
      </c>
      <c r="AJ1922">
        <f>IF(AH1922="","",VLOOKUP(AH1922,'Сотрудники и ссылки'!A:C,3,0))</f>
        <v>20001771</v>
      </c>
      <c r="AK1922" s="14">
        <v>45744</v>
      </c>
      <c r="AL1922" s="2">
        <f>IF(AK1922="","",AK1922+VLOOKUP(I1922,'Вид исследования'!B:E,4,0))</f>
        <v>45745</v>
      </c>
      <c r="AM1922" s="2">
        <f>IF(AK1922="","",AK1922+VLOOKUP(I1922,'Вид исследования'!B:F,5,0))</f>
        <v>45745</v>
      </c>
      <c r="AN1922" s="14">
        <v>45744</v>
      </c>
      <c r="AP1922" s="11" t="s">
        <v>189</v>
      </c>
      <c r="AQ1922" t="str">
        <f>IFERROR(IF(L1922="","",VLOOKUP(L1922&amp;I1922,Продукция!A:K,11,0)),"обратитесь к админ справочника")</f>
        <v>согласно рекомендациям производителя теста</v>
      </c>
      <c r="AR1922" s="11" t="s">
        <v>4823</v>
      </c>
      <c r="AS1922" t="str">
        <f>IFERROR(IF(L1922="","",VLOOKUP(L1922&amp;I1922,Продукция!A:J,10,0)),"обратитесь к админ справочника")</f>
        <v>инструкция по применению набора AI, Н5</v>
      </c>
      <c r="AT1922" s="11" t="s">
        <v>4823</v>
      </c>
      <c r="AU1922" s="11" t="s">
        <v>4823</v>
      </c>
      <c r="AV1922" s="11" t="s">
        <v>2673</v>
      </c>
      <c r="AW1922" s="11" t="s">
        <v>4824</v>
      </c>
      <c r="AX1922" s="11" t="s">
        <v>833</v>
      </c>
      <c r="AY1922" s="11" t="s">
        <v>899</v>
      </c>
      <c r="AZ1922" s="11">
        <v>155</v>
      </c>
      <c r="BA1922" s="11">
        <v>1</v>
      </c>
      <c r="BC1922" s="11" t="s">
        <v>5246</v>
      </c>
    </row>
    <row r="1923" spans="1:55" x14ac:dyDescent="0.25">
      <c r="A1923" t="str">
        <f t="shared" si="35"/>
        <v>С/562IBV (BioChek) инфекционный бронхит уровень антител</v>
      </c>
      <c r="B1923" t="str">
        <f>IF(E1923="","",INDEX(Лаборатории!A:A,MATCH('Производственный контроль'!E1923,Лаборатории!B:B,0)))</f>
        <v xml:space="preserve">КУРИНОЕ ЦАРСТВО АО </v>
      </c>
      <c r="C1923" t="str">
        <f>IF(E1923="","",VLOOKUP(E1923,Лаборатории!B:D,3,0))</f>
        <v>U377_CHL</v>
      </c>
      <c r="D1923" s="12">
        <v>45740</v>
      </c>
      <c r="E1923" s="11" t="s">
        <v>793</v>
      </c>
      <c r="F1923" s="11" t="s">
        <v>544</v>
      </c>
      <c r="G1923" s="11" t="s">
        <v>542</v>
      </c>
      <c r="H1923" s="11" t="s">
        <v>262</v>
      </c>
      <c r="I1923" s="11" t="s">
        <v>3416</v>
      </c>
      <c r="J1923" t="str">
        <f>IF(L1923="","",VLOOKUP(L1923,Продукция!B:D,3,0))</f>
        <v>Биологический_материал</v>
      </c>
      <c r="K1923" t="str">
        <f>IF(L1923="","",VLOOKUP(L1923,Продукция!B:C,2,0))</f>
        <v>Сыворотка крови</v>
      </c>
      <c r="L1923" s="151" t="s">
        <v>302</v>
      </c>
      <c r="M1923">
        <f>IF(L1923="","",VLOOKUP(L1923,Продукция!B:L,11,0))</f>
        <v>0</v>
      </c>
      <c r="N1923" s="11" t="s">
        <v>873</v>
      </c>
      <c r="P1923" s="11" t="s">
        <v>340</v>
      </c>
      <c r="Q1923" s="11" t="s">
        <v>854</v>
      </c>
      <c r="R1923" s="153" t="s">
        <v>4897</v>
      </c>
      <c r="S1923" s="11">
        <v>18</v>
      </c>
      <c r="T1923" s="11" t="s">
        <v>5245</v>
      </c>
      <c r="V1923" s="14">
        <v>45730</v>
      </c>
      <c r="Z1923" s="11" t="s">
        <v>4823</v>
      </c>
      <c r="AA1923" s="15">
        <v>0.60069444444444442</v>
      </c>
      <c r="AB1923" t="str">
        <f>IF(L1923="","",VLOOKUP(L1923&amp;I1923,Продукция!A:I,9,0))</f>
        <v>рекомендация производителя набора</v>
      </c>
      <c r="AC1923" s="14">
        <v>45747</v>
      </c>
      <c r="AD1923" s="11" t="s">
        <v>2673</v>
      </c>
      <c r="AE1923" s="11" t="s">
        <v>4823</v>
      </c>
      <c r="AF1923" t="str">
        <f>IF(AD1923="","",VLOOKUP(AD1923,'Сотрудники и ссылки'!A:B,2,0))</f>
        <v>Серолог</v>
      </c>
      <c r="AG1923">
        <f>IF(AD1923="","",VLOOKUP(AD1923,'Сотрудники и ссылки'!A:C,3,0))</f>
        <v>20001771</v>
      </c>
      <c r="AH1923" s="11" t="s">
        <v>2673</v>
      </c>
      <c r="AI1923" t="str">
        <f>IF(AH1923="","",VLOOKUP(AH1923,'Сотрудники и ссылки'!A:B,2,0))</f>
        <v>Серолог</v>
      </c>
      <c r="AJ1923">
        <f>IF(AH1923="","",VLOOKUP(AH1923,'Сотрудники и ссылки'!A:C,3,0))</f>
        <v>20001771</v>
      </c>
      <c r="AK1923" s="14">
        <v>45747</v>
      </c>
      <c r="AL1923" s="2">
        <f>IF(AK1923="","",AK1923+VLOOKUP(I1923,'Вид исследования'!B:E,4,0))</f>
        <v>45748</v>
      </c>
      <c r="AM1923" s="2">
        <f>IF(AK1923="","",AK1923+VLOOKUP(I1923,'Вид исследования'!B:F,5,0))</f>
        <v>45748</v>
      </c>
      <c r="AN1923" s="14">
        <v>45747</v>
      </c>
      <c r="AP1923" s="11" t="s">
        <v>189</v>
      </c>
      <c r="AQ1923" t="str">
        <f>IFERROR(IF(L1923="","",VLOOKUP(L1923&amp;I1923,Продукция!A:K,11,0)),"обратитесь к админ справочника")</f>
        <v>согласно рекомендациям производителя теста</v>
      </c>
      <c r="AR1923" s="11" t="s">
        <v>4823</v>
      </c>
      <c r="AS1923" t="str">
        <f>IFERROR(IF(L1923="","",VLOOKUP(L1923&amp;I1923,Продукция!A:J,10,0)),"обратитесь к админ справочника")</f>
        <v>инструкция тест- ситема Биочек СК-119</v>
      </c>
      <c r="AT1923" s="11" t="s">
        <v>4823</v>
      </c>
      <c r="AU1923" s="11" t="s">
        <v>4823</v>
      </c>
      <c r="AV1923" s="11" t="s">
        <v>2673</v>
      </c>
      <c r="AW1923" s="11" t="s">
        <v>4824</v>
      </c>
      <c r="AX1923" s="11" t="s">
        <v>833</v>
      </c>
      <c r="AY1923" s="11" t="s">
        <v>899</v>
      </c>
      <c r="AZ1923" s="11">
        <v>155</v>
      </c>
      <c r="BA1923" s="11">
        <v>1</v>
      </c>
      <c r="BC1923" s="11" t="s">
        <v>5246</v>
      </c>
    </row>
    <row r="1924" spans="1:55" x14ac:dyDescent="0.25">
      <c r="A1924" t="str">
        <f t="shared" si="35"/>
        <v>С/562ART (BioChek) инфекционный альвеолярный ринотрахеит тип А и В уровень антител</v>
      </c>
      <c r="B1924" t="str">
        <f>IF(E1924="","",INDEX(Лаборатории!A:A,MATCH('Производственный контроль'!E1924,Лаборатории!B:B,0)))</f>
        <v xml:space="preserve">КУРИНОЕ ЦАРСТВО АО </v>
      </c>
      <c r="C1924" t="str">
        <f>IF(E1924="","",VLOOKUP(E1924,Лаборатории!B:D,3,0))</f>
        <v>U377_CHL</v>
      </c>
      <c r="D1924" s="12">
        <v>45740</v>
      </c>
      <c r="E1924" s="11" t="s">
        <v>793</v>
      </c>
      <c r="F1924" s="11" t="s">
        <v>544</v>
      </c>
      <c r="G1924" s="11" t="s">
        <v>542</v>
      </c>
      <c r="H1924" s="11" t="s">
        <v>262</v>
      </c>
      <c r="I1924" s="11" t="s">
        <v>3409</v>
      </c>
      <c r="J1924" t="str">
        <f>IF(L1924="","",VLOOKUP(L1924,Продукция!B:D,3,0))</f>
        <v>Биологический_материал</v>
      </c>
      <c r="K1924" t="str">
        <f>IF(L1924="","",VLOOKUP(L1924,Продукция!B:C,2,0))</f>
        <v>Сыворотка крови</v>
      </c>
      <c r="L1924" s="151" t="s">
        <v>302</v>
      </c>
      <c r="M1924">
        <f>IF(L1924="","",VLOOKUP(L1924,Продукция!B:L,11,0))</f>
        <v>0</v>
      </c>
      <c r="N1924" s="11" t="s">
        <v>873</v>
      </c>
      <c r="P1924" s="11" t="s">
        <v>340</v>
      </c>
      <c r="Q1924" s="11" t="s">
        <v>854</v>
      </c>
      <c r="R1924" s="153" t="s">
        <v>4897</v>
      </c>
      <c r="S1924" s="11">
        <v>18</v>
      </c>
      <c r="T1924" s="11" t="s">
        <v>5245</v>
      </c>
      <c r="V1924" s="14">
        <v>45730</v>
      </c>
      <c r="Z1924" s="11" t="s">
        <v>4823</v>
      </c>
      <c r="AA1924" s="15">
        <v>0.60069444444444442</v>
      </c>
      <c r="AB1924" t="str">
        <f>IF(L1924="","",VLOOKUP(L1924&amp;I1924,Продукция!A:I,9,0))</f>
        <v>рекомендация производителя набора</v>
      </c>
      <c r="AC1924" s="14">
        <v>45747</v>
      </c>
      <c r="AD1924" s="11" t="s">
        <v>2673</v>
      </c>
      <c r="AE1924" s="11" t="s">
        <v>4823</v>
      </c>
      <c r="AF1924" t="str">
        <f>IF(AD1924="","",VLOOKUP(AD1924,'Сотрудники и ссылки'!A:B,2,0))</f>
        <v>Серолог</v>
      </c>
      <c r="AG1924">
        <f>IF(AD1924="","",VLOOKUP(AD1924,'Сотрудники и ссылки'!A:C,3,0))</f>
        <v>20001771</v>
      </c>
      <c r="AH1924" s="11" t="s">
        <v>2673</v>
      </c>
      <c r="AI1924" t="str">
        <f>IF(AH1924="","",VLOOKUP(AH1924,'Сотрудники и ссылки'!A:B,2,0))</f>
        <v>Серолог</v>
      </c>
      <c r="AJ1924">
        <f>IF(AH1924="","",VLOOKUP(AH1924,'Сотрудники и ссылки'!A:C,3,0))</f>
        <v>20001771</v>
      </c>
      <c r="AK1924" s="14">
        <v>45747</v>
      </c>
      <c r="AL1924" s="2">
        <f>IF(AK1924="","",AK1924+VLOOKUP(I1924,'Вид исследования'!B:E,4,0))</f>
        <v>45748</v>
      </c>
      <c r="AM1924" s="2">
        <f>IF(AK1924="","",AK1924+VLOOKUP(I1924,'Вид исследования'!B:F,5,0))</f>
        <v>45748</v>
      </c>
      <c r="AN1924" s="14">
        <v>45747</v>
      </c>
      <c r="AP1924" s="11" t="s">
        <v>189</v>
      </c>
      <c r="AQ1924" t="str">
        <f>IFERROR(IF(L1924="","",VLOOKUP(L1924&amp;I1924,Продукция!A:K,11,0)),"обратитесь к админ справочника")</f>
        <v>согласно рекомендациям производителя теста</v>
      </c>
      <c r="AR1924" s="11" t="s">
        <v>4823</v>
      </c>
      <c r="AS1924" t="str">
        <f>IFERROR(IF(L1924="","",VLOOKUP(L1924&amp;I1924,Продукция!A:J,10,0)),"обратитесь к админ справочника")</f>
        <v>инструкция тест- ситема Биочек СК-120</v>
      </c>
      <c r="AT1924" s="11" t="s">
        <v>4823</v>
      </c>
      <c r="AU1924" s="11" t="s">
        <v>4823</v>
      </c>
      <c r="AV1924" s="11" t="s">
        <v>2673</v>
      </c>
      <c r="AW1924" s="11" t="s">
        <v>4824</v>
      </c>
      <c r="AX1924" s="11" t="s">
        <v>833</v>
      </c>
      <c r="AY1924" s="11" t="s">
        <v>899</v>
      </c>
      <c r="AZ1924" s="11">
        <v>155</v>
      </c>
      <c r="BA1924" s="11">
        <v>1</v>
      </c>
      <c r="BC1924" s="11" t="s">
        <v>5246</v>
      </c>
    </row>
    <row r="1925" spans="1:55" x14ac:dyDescent="0.25">
      <c r="A1925" t="str">
        <f t="shared" si="35"/>
        <v>С/562REO (BioChek) реовирус уровень антител</v>
      </c>
      <c r="B1925" t="str">
        <f>IF(E1925="","",INDEX(Лаборатории!A:A,MATCH('Производственный контроль'!E1925,Лаборатории!B:B,0)))</f>
        <v xml:space="preserve">КУРИНОЕ ЦАРСТВО АО </v>
      </c>
      <c r="C1925" t="str">
        <f>IF(E1925="","",VLOOKUP(E1925,Лаборатории!B:D,3,0))</f>
        <v>U377_CHL</v>
      </c>
      <c r="D1925" s="12">
        <v>45740</v>
      </c>
      <c r="E1925" s="11" t="s">
        <v>793</v>
      </c>
      <c r="F1925" s="11" t="s">
        <v>544</v>
      </c>
      <c r="G1925" s="11" t="s">
        <v>542</v>
      </c>
      <c r="H1925" s="11" t="s">
        <v>262</v>
      </c>
      <c r="I1925" s="11" t="s">
        <v>3426</v>
      </c>
      <c r="J1925" t="str">
        <f>IF(L1925="","",VLOOKUP(L1925,Продукция!B:D,3,0))</f>
        <v>Биологический_материал</v>
      </c>
      <c r="K1925" t="str">
        <f>IF(L1925="","",VLOOKUP(L1925,Продукция!B:C,2,0))</f>
        <v>Сыворотка крови</v>
      </c>
      <c r="L1925" s="151" t="s">
        <v>302</v>
      </c>
      <c r="M1925">
        <f>IF(L1925="","",VLOOKUP(L1925,Продукция!B:L,11,0))</f>
        <v>0</v>
      </c>
      <c r="N1925" s="11" t="s">
        <v>873</v>
      </c>
      <c r="P1925" s="11" t="s">
        <v>340</v>
      </c>
      <c r="Q1925" s="11" t="s">
        <v>854</v>
      </c>
      <c r="R1925" s="153" t="s">
        <v>4897</v>
      </c>
      <c r="S1925" s="11">
        <v>18</v>
      </c>
      <c r="T1925" s="11" t="s">
        <v>5245</v>
      </c>
      <c r="V1925" s="14">
        <v>45730</v>
      </c>
      <c r="Z1925" s="11" t="s">
        <v>4823</v>
      </c>
      <c r="AA1925" s="15">
        <v>0.60069444444444442</v>
      </c>
      <c r="AB1925" t="str">
        <f>IF(L1925="","",VLOOKUP(L1925&amp;I1925,Продукция!A:I,9,0))</f>
        <v>рекомендация производителя набора</v>
      </c>
      <c r="AC1925" s="14">
        <v>45750</v>
      </c>
      <c r="AD1925" s="11" t="s">
        <v>2673</v>
      </c>
      <c r="AE1925" s="11" t="s">
        <v>4823</v>
      </c>
      <c r="AF1925" t="str">
        <f>IF(AD1925="","",VLOOKUP(AD1925,'Сотрудники и ссылки'!A:B,2,0))</f>
        <v>Серолог</v>
      </c>
      <c r="AG1925">
        <f>IF(AD1925="","",VLOOKUP(AD1925,'Сотрудники и ссылки'!A:C,3,0))</f>
        <v>20001771</v>
      </c>
      <c r="AH1925" s="11" t="s">
        <v>2673</v>
      </c>
      <c r="AI1925" t="str">
        <f>IF(AH1925="","",VLOOKUP(AH1925,'Сотрудники и ссылки'!A:B,2,0))</f>
        <v>Серолог</v>
      </c>
      <c r="AJ1925">
        <f>IF(AH1925="","",VLOOKUP(AH1925,'Сотрудники и ссылки'!A:C,3,0))</f>
        <v>20001771</v>
      </c>
      <c r="AK1925" s="14">
        <v>45750</v>
      </c>
      <c r="AL1925" s="2">
        <f>IF(AK1925="","",AK1925+VLOOKUP(I1925,'Вид исследования'!B:E,4,0))</f>
        <v>45751</v>
      </c>
      <c r="AM1925" s="2">
        <f>IF(AK1925="","",AK1925+VLOOKUP(I1925,'Вид исследования'!B:F,5,0))</f>
        <v>45751</v>
      </c>
      <c r="AN1925" s="14">
        <v>45750</v>
      </c>
      <c r="AP1925" s="11" t="s">
        <v>189</v>
      </c>
      <c r="AQ1925" t="str">
        <f>IFERROR(IF(L1925="","",VLOOKUP(L1925&amp;I1925,Продукция!A:K,11,0)),"обратитесь к админ справочника")</f>
        <v>согласно рекомендациям производителя теста</v>
      </c>
      <c r="AR1925" s="11" t="s">
        <v>4823</v>
      </c>
      <c r="AS1925" t="str">
        <f>IFERROR(IF(L1925="","",VLOOKUP(L1925&amp;I1925,Продукция!A:J,10,0)),"обратитесь к админ справочника")</f>
        <v>инструкция тест- ситема Биочек СК -110</v>
      </c>
      <c r="AT1925" s="11" t="s">
        <v>4823</v>
      </c>
      <c r="AU1925" s="11" t="s">
        <v>4823</v>
      </c>
      <c r="AV1925" s="11" t="s">
        <v>2673</v>
      </c>
      <c r="AW1925" s="11" t="s">
        <v>4824</v>
      </c>
      <c r="AX1925" s="11" t="s">
        <v>833</v>
      </c>
      <c r="AY1925" s="11" t="s">
        <v>899</v>
      </c>
      <c r="AZ1925" s="11">
        <v>155</v>
      </c>
      <c r="BA1925" s="11">
        <v>1</v>
      </c>
      <c r="BC1925" s="11" t="s">
        <v>5246</v>
      </c>
    </row>
    <row r="1926" spans="1:55" x14ac:dyDescent="0.25">
      <c r="A1926" t="str">
        <f t="shared" si="35"/>
        <v>С/562FADV (BioChek) аденовирус уровень антител</v>
      </c>
      <c r="B1926" t="str">
        <f>IF(E1926="","",INDEX(Лаборатории!A:A,MATCH('Производственный контроль'!E1926,Лаборатории!B:B,0)))</f>
        <v xml:space="preserve">КУРИНОЕ ЦАРСТВО АО </v>
      </c>
      <c r="C1926" t="str">
        <f>IF(E1926="","",VLOOKUP(E1926,Лаборатории!B:D,3,0))</f>
        <v>U377_CHL</v>
      </c>
      <c r="D1926" s="12">
        <v>45740</v>
      </c>
      <c r="E1926" s="11" t="s">
        <v>793</v>
      </c>
      <c r="F1926" s="11" t="s">
        <v>544</v>
      </c>
      <c r="G1926" s="11" t="s">
        <v>542</v>
      </c>
      <c r="H1926" s="11" t="s">
        <v>262</v>
      </c>
      <c r="I1926" s="11" t="s">
        <v>3414</v>
      </c>
      <c r="J1926" t="str">
        <f>IF(L1926="","",VLOOKUP(L1926,Продукция!B:D,3,0))</f>
        <v>Биологический_материал</v>
      </c>
      <c r="K1926" t="str">
        <f>IF(L1926="","",VLOOKUP(L1926,Продукция!B:C,2,0))</f>
        <v>Сыворотка крови</v>
      </c>
      <c r="L1926" s="151" t="s">
        <v>302</v>
      </c>
      <c r="M1926">
        <f>IF(L1926="","",VLOOKUP(L1926,Продукция!B:L,11,0))</f>
        <v>0</v>
      </c>
      <c r="N1926" s="11" t="s">
        <v>873</v>
      </c>
      <c r="P1926" s="11" t="s">
        <v>340</v>
      </c>
      <c r="Q1926" s="11" t="s">
        <v>854</v>
      </c>
      <c r="R1926" s="153" t="s">
        <v>4897</v>
      </c>
      <c r="S1926" s="11">
        <v>18</v>
      </c>
      <c r="T1926" s="11" t="s">
        <v>5245</v>
      </c>
      <c r="V1926" s="14">
        <v>45730</v>
      </c>
      <c r="Z1926" s="11" t="s">
        <v>4823</v>
      </c>
      <c r="AA1926" s="15">
        <v>0.60069444444444442</v>
      </c>
      <c r="AB1926" t="str">
        <f>IF(L1926="","",VLOOKUP(L1926&amp;I1926,Продукция!A:I,9,0))</f>
        <v>рекомендация производителя набора</v>
      </c>
      <c r="AC1926" s="14">
        <v>45747</v>
      </c>
      <c r="AD1926" s="11" t="s">
        <v>2673</v>
      </c>
      <c r="AE1926" s="11" t="s">
        <v>4823</v>
      </c>
      <c r="AF1926" t="str">
        <f>IF(AD1926="","",VLOOKUP(AD1926,'Сотрудники и ссылки'!A:B,2,0))</f>
        <v>Серолог</v>
      </c>
      <c r="AG1926">
        <f>IF(AD1926="","",VLOOKUP(AD1926,'Сотрудники и ссылки'!A:C,3,0))</f>
        <v>20001771</v>
      </c>
      <c r="AH1926" s="11" t="s">
        <v>2673</v>
      </c>
      <c r="AI1926" t="str">
        <f>IF(AH1926="","",VLOOKUP(AH1926,'Сотрудники и ссылки'!A:B,2,0))</f>
        <v>Серолог</v>
      </c>
      <c r="AJ1926">
        <f>IF(AH1926="","",VLOOKUP(AH1926,'Сотрудники и ссылки'!A:C,3,0))</f>
        <v>20001771</v>
      </c>
      <c r="AK1926" s="14">
        <v>45747</v>
      </c>
      <c r="AL1926" s="2">
        <f>IF(AK1926="","",AK1926+VLOOKUP(I1926,'Вид исследования'!B:E,4,0))</f>
        <v>45748</v>
      </c>
      <c r="AM1926" s="2">
        <f>IF(AK1926="","",AK1926+VLOOKUP(I1926,'Вид исследования'!B:F,5,0))</f>
        <v>45748</v>
      </c>
      <c r="AN1926" s="14">
        <v>45747</v>
      </c>
      <c r="AP1926" s="11" t="s">
        <v>189</v>
      </c>
      <c r="AQ1926" t="str">
        <f>IFERROR(IF(L1926="","",VLOOKUP(L1926&amp;I1926,Продукция!A:K,11,0)),"обратитесь к админ справочника")</f>
        <v>согласно рекомендациям производителя теста</v>
      </c>
      <c r="AR1926" s="11" t="s">
        <v>4823</v>
      </c>
      <c r="AS1926" t="str">
        <f>IFERROR(IF(L1926="","",VLOOKUP(L1926&amp;I1926,Продукция!A:J,10,0)),"обратитесь к админ справочника")</f>
        <v>инструкция тест- ситема Биочек СК -132</v>
      </c>
      <c r="AT1926" s="11" t="s">
        <v>4823</v>
      </c>
      <c r="AU1926" s="11" t="s">
        <v>4823</v>
      </c>
      <c r="AV1926" s="11" t="s">
        <v>2673</v>
      </c>
      <c r="AW1926" s="11" t="s">
        <v>4824</v>
      </c>
      <c r="AX1926" s="11" t="s">
        <v>833</v>
      </c>
      <c r="AY1926" s="11" t="s">
        <v>899</v>
      </c>
      <c r="AZ1926" s="11">
        <v>155</v>
      </c>
      <c r="BA1926" s="11">
        <v>1</v>
      </c>
      <c r="BC1926" s="11" t="s">
        <v>5246</v>
      </c>
    </row>
    <row r="1927" spans="1:55" x14ac:dyDescent="0.25">
      <c r="A1927" t="str">
        <f t="shared" si="35"/>
        <v>С/562MG (BioChek) микоплазма галлисептикум уровень антител</v>
      </c>
      <c r="B1927" t="str">
        <f>IF(E1927="","",INDEX(Лаборатории!A:A,MATCH('Производственный контроль'!E1927,Лаборатории!B:B,0)))</f>
        <v xml:space="preserve">КУРИНОЕ ЦАРСТВО АО </v>
      </c>
      <c r="C1927" t="str">
        <f>IF(E1927="","",VLOOKUP(E1927,Лаборатории!B:D,3,0))</f>
        <v>U377_CHL</v>
      </c>
      <c r="D1927" s="12">
        <v>45740</v>
      </c>
      <c r="E1927" s="11" t="s">
        <v>793</v>
      </c>
      <c r="F1927" s="11" t="s">
        <v>544</v>
      </c>
      <c r="G1927" s="11" t="s">
        <v>542</v>
      </c>
      <c r="H1927" s="11" t="s">
        <v>262</v>
      </c>
      <c r="I1927" s="11" t="s">
        <v>3422</v>
      </c>
      <c r="J1927" t="str">
        <f>IF(L1927="","",VLOOKUP(L1927,Продукция!B:D,3,0))</f>
        <v>Биологический_материал</v>
      </c>
      <c r="K1927" t="str">
        <f>IF(L1927="","",VLOOKUP(L1927,Продукция!B:C,2,0))</f>
        <v>Сыворотка крови</v>
      </c>
      <c r="L1927" s="151" t="s">
        <v>302</v>
      </c>
      <c r="M1927">
        <f>IF(L1927="","",VLOOKUP(L1927,Продукция!B:L,11,0))</f>
        <v>0</v>
      </c>
      <c r="N1927" s="11" t="s">
        <v>873</v>
      </c>
      <c r="P1927" s="11" t="s">
        <v>340</v>
      </c>
      <c r="Q1927" s="11" t="s">
        <v>854</v>
      </c>
      <c r="R1927" s="153" t="s">
        <v>4897</v>
      </c>
      <c r="S1927" s="11">
        <v>18</v>
      </c>
      <c r="T1927" s="11" t="s">
        <v>5245</v>
      </c>
      <c r="V1927" s="14">
        <v>45730</v>
      </c>
      <c r="Z1927" s="11" t="s">
        <v>4823</v>
      </c>
      <c r="AA1927" s="15">
        <v>0.60069444444444442</v>
      </c>
      <c r="AB1927" t="str">
        <f>IF(L1927="","",VLOOKUP(L1927&amp;I1927,Продукция!A:I,9,0))</f>
        <v>рекомендация производителя набора</v>
      </c>
      <c r="AC1927" s="14">
        <v>45747</v>
      </c>
      <c r="AD1927" s="11" t="s">
        <v>2676</v>
      </c>
      <c r="AE1927" s="11" t="s">
        <v>4823</v>
      </c>
      <c r="AF1927" t="str">
        <f>IF(AD1927="","",VLOOKUP(AD1927,'Сотрудники и ссылки'!A:B,2,0))</f>
        <v>Серолог</v>
      </c>
      <c r="AG1927">
        <f>IF(AD1927="","",VLOOKUP(AD1927,'Сотрудники и ссылки'!A:C,3,0))</f>
        <v>20007746</v>
      </c>
      <c r="AH1927" s="11" t="s">
        <v>2676</v>
      </c>
      <c r="AI1927" t="str">
        <f>IF(AH1927="","",VLOOKUP(AH1927,'Сотрудники и ссылки'!A:B,2,0))</f>
        <v>Серолог</v>
      </c>
      <c r="AJ1927">
        <f>IF(AH1927="","",VLOOKUP(AH1927,'Сотрудники и ссылки'!A:C,3,0))</f>
        <v>20007746</v>
      </c>
      <c r="AK1927" s="14">
        <v>45747</v>
      </c>
      <c r="AL1927" s="2">
        <f>IF(AK1927="","",AK1927+VLOOKUP(I1927,'Вид исследования'!B:E,4,0))</f>
        <v>45748</v>
      </c>
      <c r="AM1927" s="2">
        <f>IF(AK1927="","",AK1927+VLOOKUP(I1927,'Вид исследования'!B:F,5,0))</f>
        <v>45748</v>
      </c>
      <c r="AN1927" s="14">
        <v>45747</v>
      </c>
      <c r="AP1927" s="11" t="s">
        <v>189</v>
      </c>
      <c r="AQ1927" t="str">
        <f>IFERROR(IF(L1927="","",VLOOKUP(L1927&amp;I1927,Продукция!A:K,11,0)),"обратитесь к админ справочника")</f>
        <v>согласно рекомендациям производителя теста</v>
      </c>
      <c r="AR1927" s="11" t="s">
        <v>4823</v>
      </c>
      <c r="AS1927" t="str">
        <f>IFERROR(IF(L1927="","",VLOOKUP(L1927&amp;I1927,Продукция!A:J,10,0)),"обратитесь к админ справочника")</f>
        <v>инструкция тест- ситема Биочек СК -114</v>
      </c>
      <c r="AT1927" s="11" t="s">
        <v>4823</v>
      </c>
      <c r="AU1927" s="11" t="s">
        <v>4823</v>
      </c>
      <c r="AV1927" s="11" t="s">
        <v>2676</v>
      </c>
      <c r="AW1927" s="11" t="s">
        <v>4824</v>
      </c>
      <c r="AX1927" s="11" t="s">
        <v>833</v>
      </c>
      <c r="AY1927" s="11" t="s">
        <v>899</v>
      </c>
      <c r="AZ1927" s="11">
        <v>155</v>
      </c>
      <c r="BA1927" s="11">
        <v>1</v>
      </c>
      <c r="BC1927" s="11" t="s">
        <v>5246</v>
      </c>
    </row>
    <row r="1928" spans="1:55" x14ac:dyDescent="0.25">
      <c r="A1928" t="str">
        <f t="shared" si="35"/>
        <v>С/562MS (BioChek) микоплазма синовия уровень антител</v>
      </c>
      <c r="B1928" t="str">
        <f>IF(E1928="","",INDEX(Лаборатории!A:A,MATCH('Производственный контроль'!E1928,Лаборатории!B:B,0)))</f>
        <v xml:space="preserve">КУРИНОЕ ЦАРСТВО АО </v>
      </c>
      <c r="C1928" t="str">
        <f>IF(E1928="","",VLOOKUP(E1928,Лаборатории!B:D,3,0))</f>
        <v>U377_CHL</v>
      </c>
      <c r="D1928" s="12">
        <v>45740</v>
      </c>
      <c r="E1928" s="11" t="s">
        <v>793</v>
      </c>
      <c r="F1928" s="11" t="s">
        <v>544</v>
      </c>
      <c r="G1928" s="11" t="s">
        <v>542</v>
      </c>
      <c r="H1928" s="11" t="s">
        <v>262</v>
      </c>
      <c r="I1928" s="11" t="s">
        <v>3423</v>
      </c>
      <c r="J1928" t="str">
        <f>IF(L1928="","",VLOOKUP(L1928,Продукция!B:D,3,0))</f>
        <v>Биологический_материал</v>
      </c>
      <c r="K1928" t="str">
        <f>IF(L1928="","",VLOOKUP(L1928,Продукция!B:C,2,0))</f>
        <v>Сыворотка крови</v>
      </c>
      <c r="L1928" s="151" t="s">
        <v>302</v>
      </c>
      <c r="M1928">
        <f>IF(L1928="","",VLOOKUP(L1928,Продукция!B:L,11,0))</f>
        <v>0</v>
      </c>
      <c r="N1928" s="11" t="s">
        <v>873</v>
      </c>
      <c r="P1928" s="11" t="s">
        <v>340</v>
      </c>
      <c r="Q1928" s="11" t="s">
        <v>854</v>
      </c>
      <c r="R1928" s="153" t="s">
        <v>4897</v>
      </c>
      <c r="S1928" s="11">
        <v>18</v>
      </c>
      <c r="T1928" s="11" t="s">
        <v>5245</v>
      </c>
      <c r="V1928" s="14">
        <v>45730</v>
      </c>
      <c r="Z1928" s="11" t="s">
        <v>4823</v>
      </c>
      <c r="AA1928" s="15">
        <v>0.60069444444444442</v>
      </c>
      <c r="AB1928" t="str">
        <f>IF(L1928="","",VLOOKUP(L1928&amp;I1928,Продукция!A:I,9,0))</f>
        <v>рекомендация производителя набора</v>
      </c>
      <c r="AC1928" s="14">
        <v>45747</v>
      </c>
      <c r="AD1928" s="11" t="s">
        <v>2676</v>
      </c>
      <c r="AE1928" s="11" t="s">
        <v>4823</v>
      </c>
      <c r="AF1928" t="str">
        <f>IF(AD1928="","",VLOOKUP(AD1928,'Сотрудники и ссылки'!A:B,2,0))</f>
        <v>Серолог</v>
      </c>
      <c r="AG1928">
        <f>IF(AD1928="","",VLOOKUP(AD1928,'Сотрудники и ссылки'!A:C,3,0))</f>
        <v>20007746</v>
      </c>
      <c r="AH1928" s="11" t="s">
        <v>2676</v>
      </c>
      <c r="AI1928" t="str">
        <f>IF(AH1928="","",VLOOKUP(AH1928,'Сотрудники и ссылки'!A:B,2,0))</f>
        <v>Серолог</v>
      </c>
      <c r="AJ1928">
        <f>IF(AH1928="","",VLOOKUP(AH1928,'Сотрудники и ссылки'!A:C,3,0))</f>
        <v>20007746</v>
      </c>
      <c r="AK1928" s="14">
        <v>45747</v>
      </c>
      <c r="AL1928" s="2">
        <f>IF(AK1928="","",AK1928+VLOOKUP(I1928,'Вид исследования'!B:E,4,0))</f>
        <v>45748</v>
      </c>
      <c r="AM1928" s="2">
        <f>IF(AK1928="","",AK1928+VLOOKUP(I1928,'Вид исследования'!B:F,5,0))</f>
        <v>45748</v>
      </c>
      <c r="AN1928" s="14">
        <v>45747</v>
      </c>
      <c r="AP1928" s="11" t="s">
        <v>189</v>
      </c>
      <c r="AQ1928" t="str">
        <f>IFERROR(IF(L1928="","",VLOOKUP(L1928&amp;I1928,Продукция!A:K,11,0)),"обратитесь к админ справочника")</f>
        <v>согласно рекомендациям производителя теста</v>
      </c>
      <c r="AR1928" s="11" t="s">
        <v>4823</v>
      </c>
      <c r="AS1928" t="str">
        <f>IFERROR(IF(L1928="","",VLOOKUP(L1928&amp;I1928,Продукция!A:J,10,0)),"обратитесь к админ справочника")</f>
        <v>инструкция тест- ситема Биочек СК -115</v>
      </c>
      <c r="AT1928" s="11" t="s">
        <v>4823</v>
      </c>
      <c r="AU1928" s="11" t="s">
        <v>4823</v>
      </c>
      <c r="AV1928" s="11" t="s">
        <v>2676</v>
      </c>
      <c r="AW1928" s="11" t="s">
        <v>4824</v>
      </c>
      <c r="AX1928" s="11" t="s">
        <v>833</v>
      </c>
      <c r="AY1928" s="11" t="s">
        <v>899</v>
      </c>
      <c r="AZ1928" s="11">
        <v>155</v>
      </c>
      <c r="BA1928" s="11">
        <v>1</v>
      </c>
      <c r="BC1928" s="11" t="s">
        <v>5246</v>
      </c>
    </row>
    <row r="1929" spans="1:55" x14ac:dyDescent="0.25">
      <c r="A1929" t="str">
        <f t="shared" si="35"/>
        <v xml:space="preserve">С/562CAV (BioChek) анемия уровень антител </v>
      </c>
      <c r="B1929" t="str">
        <f>IF(E1929="","",INDEX(Лаборатории!A:A,MATCH('Производственный контроль'!E1929,Лаборатории!B:B,0)))</f>
        <v xml:space="preserve">КУРИНОЕ ЦАРСТВО АО </v>
      </c>
      <c r="C1929" t="str">
        <f>IF(E1929="","",VLOOKUP(E1929,Лаборатории!B:D,3,0))</f>
        <v>U377_CHL</v>
      </c>
      <c r="D1929" s="12">
        <v>45740</v>
      </c>
      <c r="E1929" s="11" t="s">
        <v>793</v>
      </c>
      <c r="F1929" s="11" t="s">
        <v>544</v>
      </c>
      <c r="G1929" s="11" t="s">
        <v>542</v>
      </c>
      <c r="H1929" s="11" t="s">
        <v>262</v>
      </c>
      <c r="I1929" s="11" t="s">
        <v>3412</v>
      </c>
      <c r="J1929" t="str">
        <f>IF(L1929="","",VLOOKUP(L1929,Продукция!B:D,3,0))</f>
        <v>Биологический_материал</v>
      </c>
      <c r="K1929" t="str">
        <f>IF(L1929="","",VLOOKUP(L1929,Продукция!B:C,2,0))</f>
        <v>Сыворотка крови</v>
      </c>
      <c r="L1929" s="151" t="s">
        <v>302</v>
      </c>
      <c r="M1929">
        <f>IF(L1929="","",VLOOKUP(L1929,Продукция!B:L,11,0))</f>
        <v>0</v>
      </c>
      <c r="N1929" s="11" t="s">
        <v>873</v>
      </c>
      <c r="P1929" s="11" t="s">
        <v>340</v>
      </c>
      <c r="Q1929" s="11" t="s">
        <v>854</v>
      </c>
      <c r="R1929" s="153" t="s">
        <v>4897</v>
      </c>
      <c r="S1929" s="11">
        <v>18</v>
      </c>
      <c r="T1929" s="11" t="s">
        <v>5245</v>
      </c>
      <c r="V1929" s="14">
        <v>45730</v>
      </c>
      <c r="Z1929" s="11" t="s">
        <v>4823</v>
      </c>
      <c r="AA1929" s="15">
        <v>0.60069444444444442</v>
      </c>
      <c r="AB1929" t="str">
        <f>IF(L1929="","",VLOOKUP(L1929&amp;I1929,Продукция!A:I,9,0))</f>
        <v>рекомендация производителя набора</v>
      </c>
      <c r="AC1929" s="14">
        <v>45747</v>
      </c>
      <c r="AD1929" s="11" t="s">
        <v>2676</v>
      </c>
      <c r="AE1929" s="11" t="s">
        <v>4823</v>
      </c>
      <c r="AF1929" t="str">
        <f>IF(AD1929="","",VLOOKUP(AD1929,'Сотрудники и ссылки'!A:B,2,0))</f>
        <v>Серолог</v>
      </c>
      <c r="AG1929">
        <f>IF(AD1929="","",VLOOKUP(AD1929,'Сотрудники и ссылки'!A:C,3,0))</f>
        <v>20007746</v>
      </c>
      <c r="AH1929" s="11" t="s">
        <v>2676</v>
      </c>
      <c r="AI1929" t="str">
        <f>IF(AH1929="","",VLOOKUP(AH1929,'Сотрудники и ссылки'!A:B,2,0))</f>
        <v>Серолог</v>
      </c>
      <c r="AJ1929">
        <f>IF(AH1929="","",VLOOKUP(AH1929,'Сотрудники и ссылки'!A:C,3,0))</f>
        <v>20007746</v>
      </c>
      <c r="AK1929" s="14">
        <v>45747</v>
      </c>
      <c r="AL1929" s="2">
        <f>IF(AK1929="","",AK1929+VLOOKUP(I1929,'Вид исследования'!B:E,4,0))</f>
        <v>45748</v>
      </c>
      <c r="AM1929" s="2">
        <f>IF(AK1929="","",AK1929+VLOOKUP(I1929,'Вид исследования'!B:F,5,0))</f>
        <v>45748</v>
      </c>
      <c r="AN1929" s="14">
        <v>45747</v>
      </c>
      <c r="AP1929" s="11" t="s">
        <v>189</v>
      </c>
      <c r="AQ1929" t="str">
        <f>IFERROR(IF(L1929="","",VLOOKUP(L1929&amp;I1929,Продукция!A:K,11,0)),"обратитесь к админ справочника")</f>
        <v>согласно рекомендациям производителя теста</v>
      </c>
      <c r="AR1929" s="11" t="s">
        <v>4823</v>
      </c>
      <c r="AS1929" t="str">
        <f>IFERROR(IF(L1929="","",VLOOKUP(L1929&amp;I1929,Продукция!A:J,10,0)),"обратитесь к админ справочника")</f>
        <v>инструкция тест- ситема Биочек СК -126</v>
      </c>
      <c r="AT1929" s="11" t="s">
        <v>4823</v>
      </c>
      <c r="AU1929" s="11" t="s">
        <v>4823</v>
      </c>
      <c r="AV1929" s="11" t="s">
        <v>2676</v>
      </c>
      <c r="AW1929" s="11" t="s">
        <v>4824</v>
      </c>
      <c r="AX1929" s="11" t="s">
        <v>833</v>
      </c>
      <c r="AY1929" s="11" t="s">
        <v>899</v>
      </c>
      <c r="AZ1929" s="11">
        <v>155</v>
      </c>
      <c r="BA1929" s="11">
        <v>1</v>
      </c>
      <c r="BC1929" s="11" t="s">
        <v>5246</v>
      </c>
    </row>
    <row r="1930" spans="1:55" x14ac:dyDescent="0.25">
      <c r="A1930" t="str">
        <f t="shared" si="35"/>
        <v>С/562AE (BioChek) энцефаломиелит уровень антител</v>
      </c>
      <c r="B1930" t="str">
        <f>IF(E1930="","",INDEX(Лаборатории!A:A,MATCH('Производственный контроль'!E1930,Лаборатории!B:B,0)))</f>
        <v xml:space="preserve">КУРИНОЕ ЦАРСТВО АО </v>
      </c>
      <c r="C1930" t="str">
        <f>IF(E1930="","",VLOOKUP(E1930,Лаборатории!B:D,3,0))</f>
        <v>U377_CHL</v>
      </c>
      <c r="D1930" s="12">
        <v>45740</v>
      </c>
      <c r="E1930" s="11" t="s">
        <v>793</v>
      </c>
      <c r="F1930" s="11" t="s">
        <v>544</v>
      </c>
      <c r="G1930" s="11" t="s">
        <v>542</v>
      </c>
      <c r="H1930" s="11" t="s">
        <v>262</v>
      </c>
      <c r="I1930" s="11" t="s">
        <v>3405</v>
      </c>
      <c r="J1930" t="str">
        <f>IF(L1930="","",VLOOKUP(L1930,Продукция!B:D,3,0))</f>
        <v>Биологический_материал</v>
      </c>
      <c r="K1930" t="str">
        <f>IF(L1930="","",VLOOKUP(L1930,Продукция!B:C,2,0))</f>
        <v>Сыворотка крови</v>
      </c>
      <c r="L1930" s="151" t="s">
        <v>302</v>
      </c>
      <c r="M1930">
        <f>IF(L1930="","",VLOOKUP(L1930,Продукция!B:L,11,0))</f>
        <v>0</v>
      </c>
      <c r="N1930" s="11" t="s">
        <v>873</v>
      </c>
      <c r="P1930" s="11" t="s">
        <v>340</v>
      </c>
      <c r="Q1930" s="11" t="s">
        <v>854</v>
      </c>
      <c r="R1930" s="153" t="s">
        <v>4897</v>
      </c>
      <c r="S1930" s="11">
        <v>18</v>
      </c>
      <c r="T1930" s="11" t="s">
        <v>5245</v>
      </c>
      <c r="V1930" s="14">
        <v>45730</v>
      </c>
      <c r="Z1930" s="11" t="s">
        <v>4823</v>
      </c>
      <c r="AA1930" s="15">
        <v>0.60069444444444442</v>
      </c>
      <c r="AB1930" t="str">
        <f>IF(L1930="","",VLOOKUP(L1930&amp;I1930,Продукция!A:I,9,0))</f>
        <v>рекомендация производителя набора</v>
      </c>
      <c r="AC1930" s="14">
        <v>45747</v>
      </c>
      <c r="AD1930" s="11" t="s">
        <v>2676</v>
      </c>
      <c r="AE1930" s="11" t="s">
        <v>4823</v>
      </c>
      <c r="AF1930" t="str">
        <f>IF(AD1930="","",VLOOKUP(AD1930,'Сотрудники и ссылки'!A:B,2,0))</f>
        <v>Серолог</v>
      </c>
      <c r="AG1930">
        <f>IF(AD1930="","",VLOOKUP(AD1930,'Сотрудники и ссылки'!A:C,3,0))</f>
        <v>20007746</v>
      </c>
      <c r="AH1930" s="11" t="s">
        <v>2676</v>
      </c>
      <c r="AI1930" t="str">
        <f>IF(AH1930="","",VLOOKUP(AH1930,'Сотрудники и ссылки'!A:B,2,0))</f>
        <v>Серолог</v>
      </c>
      <c r="AJ1930">
        <f>IF(AH1930="","",VLOOKUP(AH1930,'Сотрудники и ссылки'!A:C,3,0))</f>
        <v>20007746</v>
      </c>
      <c r="AK1930" s="14">
        <v>45747</v>
      </c>
      <c r="AL1930" s="2">
        <f>IF(AK1930="","",AK1930+VLOOKUP(I1930,'Вид исследования'!B:E,4,0))</f>
        <v>45748</v>
      </c>
      <c r="AM1930" s="2">
        <f>IF(AK1930="","",AK1930+VLOOKUP(I1930,'Вид исследования'!B:F,5,0))</f>
        <v>45748</v>
      </c>
      <c r="AN1930" s="14">
        <v>45747</v>
      </c>
      <c r="AP1930" s="11" t="s">
        <v>189</v>
      </c>
      <c r="AQ1930" t="str">
        <f>IFERROR(IF(L1930="","",VLOOKUP(L1930&amp;I1930,Продукция!A:K,11,0)),"обратитесь к админ справочника")</f>
        <v>согласно рекомендациям производителя теста</v>
      </c>
      <c r="AR1930" s="11" t="s">
        <v>4823</v>
      </c>
      <c r="AS1930" t="str">
        <f>IFERROR(IF(L1930="","",VLOOKUP(L1930&amp;I1930,Продукция!A:J,10,0)),"обратитесь к админ справочника")</f>
        <v>инструкция тест- ситема Биочек СК -123</v>
      </c>
      <c r="AT1930" s="11" t="s">
        <v>4823</v>
      </c>
      <c r="AU1930" s="11" t="s">
        <v>4823</v>
      </c>
      <c r="AV1930" s="11" t="s">
        <v>2676</v>
      </c>
      <c r="AW1930" s="11" t="s">
        <v>4824</v>
      </c>
      <c r="AX1930" s="11" t="s">
        <v>833</v>
      </c>
      <c r="AY1930" s="11" t="s">
        <v>899</v>
      </c>
      <c r="AZ1930" s="11">
        <v>155</v>
      </c>
      <c r="BA1930" s="11">
        <v>1</v>
      </c>
      <c r="BC1930" s="11" t="s">
        <v>5246</v>
      </c>
    </row>
    <row r="1931" spans="1:55" x14ac:dyDescent="0.25">
      <c r="A1931" t="str">
        <f t="shared" si="35"/>
        <v>С/580Болезнь Ньюкасла уровень антител</v>
      </c>
      <c r="B1931" t="str">
        <f>IF(E1931="","",INDEX(Лаборатории!A:A,MATCH('Производственный контроль'!E1931,Лаборатории!B:B,0)))</f>
        <v xml:space="preserve">КУРИНОЕ ЦАРСТВО АО </v>
      </c>
      <c r="C1931" t="str">
        <f>IF(E1931="","",VLOOKUP(E1931,Лаборатории!B:D,3,0))</f>
        <v>U377_CHL</v>
      </c>
      <c r="D1931" s="12">
        <v>45743</v>
      </c>
      <c r="E1931" s="11" t="s">
        <v>793</v>
      </c>
      <c r="F1931" s="11" t="s">
        <v>544</v>
      </c>
      <c r="G1931" s="11" t="s">
        <v>603</v>
      </c>
      <c r="H1931" s="11" t="s">
        <v>312</v>
      </c>
      <c r="I1931" s="11" t="s">
        <v>3434</v>
      </c>
      <c r="J1931" t="str">
        <f>IF(L1931="","",VLOOKUP(L1931,Продукция!B:D,3,0))</f>
        <v>Биологический_материал</v>
      </c>
      <c r="K1931" t="str">
        <f>IF(L1931="","",VLOOKUP(L1931,Продукция!B:C,2,0))</f>
        <v>Сыворотка крови</v>
      </c>
      <c r="L1931" s="151" t="s">
        <v>302</v>
      </c>
      <c r="M1931">
        <f>IF(L1931="","",VLOOKUP(L1931,Продукция!B:L,11,0))</f>
        <v>0</v>
      </c>
      <c r="N1931" s="11" t="s">
        <v>873</v>
      </c>
      <c r="P1931" s="11" t="s">
        <v>340</v>
      </c>
      <c r="Q1931" s="11" t="s">
        <v>854</v>
      </c>
      <c r="R1931" s="153" t="s">
        <v>4978</v>
      </c>
      <c r="S1931" s="11">
        <v>20</v>
      </c>
      <c r="T1931" s="11" t="s">
        <v>5247</v>
      </c>
      <c r="V1931" s="14">
        <v>45740</v>
      </c>
      <c r="Z1931" s="11" t="s">
        <v>4823</v>
      </c>
      <c r="AA1931" s="15">
        <v>0.52083333333333337</v>
      </c>
      <c r="AB1931" t="str">
        <f>IF(L1931="","",VLOOKUP(L1931&amp;I1931,Продукция!A:I,9,0))</f>
        <v>рекомендация производителя набора</v>
      </c>
      <c r="AC1931" s="14">
        <v>45744</v>
      </c>
      <c r="AD1931" s="11" t="s">
        <v>2676</v>
      </c>
      <c r="AE1931" s="11" t="s">
        <v>4823</v>
      </c>
      <c r="AF1931" t="str">
        <f>IF(AD1931="","",VLOOKUP(AD1931,'Сотрудники и ссылки'!A:B,2,0))</f>
        <v>Серолог</v>
      </c>
      <c r="AG1931">
        <f>IF(AD1931="","",VLOOKUP(AD1931,'Сотрудники и ссылки'!A:C,3,0))</f>
        <v>20007746</v>
      </c>
      <c r="AH1931" s="11" t="s">
        <v>2676</v>
      </c>
      <c r="AI1931" t="str">
        <f>IF(AH1931="","",VLOOKUP(AH1931,'Сотрудники и ссылки'!A:B,2,0))</f>
        <v>Серолог</v>
      </c>
      <c r="AJ1931">
        <f>IF(AH1931="","",VLOOKUP(AH1931,'Сотрудники и ссылки'!A:C,3,0))</f>
        <v>20007746</v>
      </c>
      <c r="AK1931" s="14">
        <v>45744</v>
      </c>
      <c r="AL1931" s="2">
        <f>IF(AK1931="","",AK1931+VLOOKUP(I1931,'Вид исследования'!B:E,4,0))</f>
        <v>45745</v>
      </c>
      <c r="AM1931" s="2">
        <f>IF(AK1931="","",AK1931+VLOOKUP(I1931,'Вид исследования'!B:F,5,0))</f>
        <v>45745</v>
      </c>
      <c r="AN1931" s="14">
        <v>45744</v>
      </c>
      <c r="AP1931" s="11" t="s">
        <v>189</v>
      </c>
      <c r="AQ1931" t="str">
        <f>IFERROR(IF(L1931="","",VLOOKUP(L1931&amp;I1931,Продукция!A:K,11,0)),"обратитесь к админ справочника")</f>
        <v>согласно рекомендациям производителя теста</v>
      </c>
      <c r="AR1931" s="11" t="s">
        <v>4823</v>
      </c>
      <c r="AS1931" t="str">
        <f>IFERROR(IF(L1931="","",VLOOKUP(L1931&amp;I1931,Продукция!A:J,10,0)),"обратитесь к админ справочника")</f>
        <v>инструкция по применению набора РЗГА Ньюкасла</v>
      </c>
      <c r="AT1931" s="11" t="s">
        <v>4823</v>
      </c>
      <c r="AU1931" s="11" t="s">
        <v>4823</v>
      </c>
      <c r="AV1931" s="11" t="s">
        <v>2676</v>
      </c>
      <c r="AW1931" s="11" t="s">
        <v>4824</v>
      </c>
      <c r="AX1931" s="11" t="s">
        <v>941</v>
      </c>
      <c r="AY1931" s="11" t="s">
        <v>2061</v>
      </c>
      <c r="AZ1931" s="11">
        <v>155</v>
      </c>
      <c r="BA1931" s="11">
        <v>1</v>
      </c>
      <c r="BC1931" s="11" t="s">
        <v>4987</v>
      </c>
    </row>
    <row r="1932" spans="1:55" x14ac:dyDescent="0.25">
      <c r="A1932" t="str">
        <f t="shared" si="35"/>
        <v>С/580Вирус гриппа птиц подтипа H9 уровень антител (ВНИИЗЖ)</v>
      </c>
      <c r="B1932" t="str">
        <f>IF(E1932="","",INDEX(Лаборатории!A:A,MATCH('Производственный контроль'!E1932,Лаборатории!B:B,0)))</f>
        <v xml:space="preserve">КУРИНОЕ ЦАРСТВО АО </v>
      </c>
      <c r="C1932" t="str">
        <f>IF(E1932="","",VLOOKUP(E1932,Лаборатории!B:D,3,0))</f>
        <v>U377_CHL</v>
      </c>
      <c r="D1932" s="12">
        <v>45743</v>
      </c>
      <c r="E1932" s="11" t="s">
        <v>793</v>
      </c>
      <c r="F1932" s="11" t="s">
        <v>544</v>
      </c>
      <c r="G1932" s="11" t="s">
        <v>603</v>
      </c>
      <c r="H1932" s="11" t="s">
        <v>312</v>
      </c>
      <c r="I1932" s="11" t="s">
        <v>3435</v>
      </c>
      <c r="J1932" t="str">
        <f>IF(L1932="","",VLOOKUP(L1932,Продукция!B:D,3,0))</f>
        <v>Биологический_материал</v>
      </c>
      <c r="K1932" t="str">
        <f>IF(L1932="","",VLOOKUP(L1932,Продукция!B:C,2,0))</f>
        <v>Сыворотка крови</v>
      </c>
      <c r="L1932" s="151" t="s">
        <v>302</v>
      </c>
      <c r="M1932">
        <f>IF(L1932="","",VLOOKUP(L1932,Продукция!B:L,11,0))</f>
        <v>0</v>
      </c>
      <c r="N1932" s="11" t="s">
        <v>873</v>
      </c>
      <c r="P1932" s="11" t="s">
        <v>340</v>
      </c>
      <c r="Q1932" s="11" t="s">
        <v>854</v>
      </c>
      <c r="R1932" s="153" t="s">
        <v>4978</v>
      </c>
      <c r="S1932" s="11">
        <v>20</v>
      </c>
      <c r="T1932" s="11" t="s">
        <v>5247</v>
      </c>
      <c r="V1932" s="14">
        <v>45740</v>
      </c>
      <c r="Z1932" s="11" t="s">
        <v>4823</v>
      </c>
      <c r="AA1932" s="15">
        <v>0.52083333333333337</v>
      </c>
      <c r="AB1932" t="str">
        <f>IF(L1932="","",VLOOKUP(L1932&amp;I1932,Продукция!A:I,9,0))</f>
        <v>рекомендация производителя набора</v>
      </c>
      <c r="AC1932" s="14">
        <v>45744</v>
      </c>
      <c r="AD1932" s="11" t="s">
        <v>2676</v>
      </c>
      <c r="AE1932" s="11" t="s">
        <v>4823</v>
      </c>
      <c r="AF1932" t="str">
        <f>IF(AD1932="","",VLOOKUP(AD1932,'Сотрудники и ссылки'!A:B,2,0))</f>
        <v>Серолог</v>
      </c>
      <c r="AG1932">
        <f>IF(AD1932="","",VLOOKUP(AD1932,'Сотрудники и ссылки'!A:C,3,0))</f>
        <v>20007746</v>
      </c>
      <c r="AH1932" s="11" t="s">
        <v>2676</v>
      </c>
      <c r="AI1932" t="str">
        <f>IF(AH1932="","",VLOOKUP(AH1932,'Сотрудники и ссылки'!A:B,2,0))</f>
        <v>Серолог</v>
      </c>
      <c r="AJ1932">
        <f>IF(AH1932="","",VLOOKUP(AH1932,'Сотрудники и ссылки'!A:C,3,0))</f>
        <v>20007746</v>
      </c>
      <c r="AK1932" s="14">
        <v>45744</v>
      </c>
      <c r="AL1932" s="2">
        <f>IF(AK1932="","",AK1932+VLOOKUP(I1932,'Вид исследования'!B:E,4,0))</f>
        <v>45745</v>
      </c>
      <c r="AM1932" s="2">
        <f>IF(AK1932="","",AK1932+VLOOKUP(I1932,'Вид исследования'!B:F,5,0))</f>
        <v>45745</v>
      </c>
      <c r="AN1932" s="14">
        <v>45744</v>
      </c>
      <c r="AP1932" s="11" t="s">
        <v>189</v>
      </c>
      <c r="AQ1932" t="str">
        <f>IFERROR(IF(L1932="","",VLOOKUP(L1932&amp;I1932,Продукция!A:K,11,0)),"обратитесь к админ справочника")</f>
        <v>согласно рекомендациям производителя теста</v>
      </c>
      <c r="AR1932" s="11" t="s">
        <v>4823</v>
      </c>
      <c r="AS1932" t="str">
        <f>IFERROR(IF(L1932="","",VLOOKUP(L1932&amp;I1932,Продукция!A:J,10,0)),"обратитесь к админ справочника")</f>
        <v>инструкция по применению набора AI, Н9</v>
      </c>
      <c r="AT1932" s="11" t="s">
        <v>4823</v>
      </c>
      <c r="AU1932" s="11" t="s">
        <v>4823</v>
      </c>
      <c r="AV1932" s="11" t="s">
        <v>2676</v>
      </c>
      <c r="AW1932" s="11" t="s">
        <v>4824</v>
      </c>
      <c r="AX1932" s="11" t="s">
        <v>941</v>
      </c>
      <c r="AY1932" s="11" t="s">
        <v>2061</v>
      </c>
      <c r="AZ1932" s="11">
        <v>155</v>
      </c>
      <c r="BA1932" s="11">
        <v>1</v>
      </c>
      <c r="BC1932" s="11" t="s">
        <v>4987</v>
      </c>
    </row>
    <row r="1933" spans="1:55" x14ac:dyDescent="0.25">
      <c r="A1933" t="str">
        <f t="shared" si="35"/>
        <v>С/580Вирус гриппа птиц подтипа Н5 уровень антител (ВНИИЗЖ)</v>
      </c>
      <c r="B1933" t="str">
        <f>IF(E1933="","",INDEX(Лаборатории!A:A,MATCH('Производственный контроль'!E1933,Лаборатории!B:B,0)))</f>
        <v xml:space="preserve">КУРИНОЕ ЦАРСТВО АО </v>
      </c>
      <c r="C1933" t="str">
        <f>IF(E1933="","",VLOOKUP(E1933,Лаборатории!B:D,3,0))</f>
        <v>U377_CHL</v>
      </c>
      <c r="D1933" s="12">
        <v>45743</v>
      </c>
      <c r="E1933" s="11" t="s">
        <v>793</v>
      </c>
      <c r="F1933" s="11" t="s">
        <v>544</v>
      </c>
      <c r="G1933" s="11" t="s">
        <v>603</v>
      </c>
      <c r="H1933" s="11" t="s">
        <v>312</v>
      </c>
      <c r="I1933" s="11" t="s">
        <v>3437</v>
      </c>
      <c r="J1933" t="str">
        <f>IF(L1933="","",VLOOKUP(L1933,Продукция!B:D,3,0))</f>
        <v>Биологический_материал</v>
      </c>
      <c r="K1933" t="str">
        <f>IF(L1933="","",VLOOKUP(L1933,Продукция!B:C,2,0))</f>
        <v>Сыворотка крови</v>
      </c>
      <c r="L1933" s="151" t="s">
        <v>302</v>
      </c>
      <c r="M1933">
        <f>IF(L1933="","",VLOOKUP(L1933,Продукция!B:L,11,0))</f>
        <v>0</v>
      </c>
      <c r="N1933" s="11" t="s">
        <v>873</v>
      </c>
      <c r="P1933" s="11" t="s">
        <v>340</v>
      </c>
      <c r="Q1933" s="11" t="s">
        <v>854</v>
      </c>
      <c r="R1933" s="153" t="s">
        <v>4978</v>
      </c>
      <c r="S1933" s="11">
        <v>20</v>
      </c>
      <c r="T1933" s="11" t="s">
        <v>5247</v>
      </c>
      <c r="V1933" s="14">
        <v>45740</v>
      </c>
      <c r="Z1933" s="11" t="s">
        <v>4823</v>
      </c>
      <c r="AA1933" s="15">
        <v>0.52083333333333337</v>
      </c>
      <c r="AB1933" t="str">
        <f>IF(L1933="","",VLOOKUP(L1933&amp;I1933,Продукция!A:I,9,0))</f>
        <v>рекомендация производителя набора</v>
      </c>
      <c r="AC1933" s="14">
        <v>45744</v>
      </c>
      <c r="AD1933" s="11" t="s">
        <v>2673</v>
      </c>
      <c r="AE1933" s="11" t="s">
        <v>4823</v>
      </c>
      <c r="AF1933" t="str">
        <f>IF(AD1933="","",VLOOKUP(AD1933,'Сотрудники и ссылки'!A:B,2,0))</f>
        <v>Серолог</v>
      </c>
      <c r="AG1933">
        <f>IF(AD1933="","",VLOOKUP(AD1933,'Сотрудники и ссылки'!A:C,3,0))</f>
        <v>20001771</v>
      </c>
      <c r="AH1933" s="11" t="s">
        <v>2673</v>
      </c>
      <c r="AI1933" t="str">
        <f>IF(AH1933="","",VLOOKUP(AH1933,'Сотрудники и ссылки'!A:B,2,0))</f>
        <v>Серолог</v>
      </c>
      <c r="AJ1933">
        <f>IF(AH1933="","",VLOOKUP(AH1933,'Сотрудники и ссылки'!A:C,3,0))</f>
        <v>20001771</v>
      </c>
      <c r="AK1933" s="14">
        <v>45744</v>
      </c>
      <c r="AL1933" s="2">
        <f>IF(AK1933="","",AK1933+VLOOKUP(I1933,'Вид исследования'!B:E,4,0))</f>
        <v>45745</v>
      </c>
      <c r="AM1933" s="2">
        <f>IF(AK1933="","",AK1933+VLOOKUP(I1933,'Вид исследования'!B:F,5,0))</f>
        <v>45745</v>
      </c>
      <c r="AN1933" s="14">
        <v>45744</v>
      </c>
      <c r="AP1933" s="11" t="s">
        <v>189</v>
      </c>
      <c r="AQ1933" t="str">
        <f>IFERROR(IF(L1933="","",VLOOKUP(L1933&amp;I1933,Продукция!A:K,11,0)),"обратитесь к админ справочника")</f>
        <v>согласно рекомендациям производителя теста</v>
      </c>
      <c r="AR1933" s="11" t="s">
        <v>4823</v>
      </c>
      <c r="AS1933" t="str">
        <f>IFERROR(IF(L1933="","",VLOOKUP(L1933&amp;I1933,Продукция!A:J,10,0)),"обратитесь к админ справочника")</f>
        <v>инструкция по применению набора AI, Н5</v>
      </c>
      <c r="AT1933" s="11" t="s">
        <v>4823</v>
      </c>
      <c r="AU1933" s="11" t="s">
        <v>4823</v>
      </c>
      <c r="AV1933" s="11" t="s">
        <v>2673</v>
      </c>
      <c r="AW1933" s="11" t="s">
        <v>4824</v>
      </c>
      <c r="AX1933" s="11" t="s">
        <v>941</v>
      </c>
      <c r="AY1933" s="11" t="s">
        <v>2061</v>
      </c>
      <c r="AZ1933" s="11">
        <v>155</v>
      </c>
      <c r="BA1933" s="11">
        <v>1</v>
      </c>
      <c r="BC1933" s="11" t="s">
        <v>4987</v>
      </c>
    </row>
    <row r="1934" spans="1:55" x14ac:dyDescent="0.25">
      <c r="A1934" t="str">
        <f t="shared" si="35"/>
        <v>С/580IBV (BioChek) инфекционный бронхит уровень антител</v>
      </c>
      <c r="B1934" t="str">
        <f>IF(E1934="","",INDEX(Лаборатории!A:A,MATCH('Производственный контроль'!E1934,Лаборатории!B:B,0)))</f>
        <v xml:space="preserve">КУРИНОЕ ЦАРСТВО АО </v>
      </c>
      <c r="C1934" t="str">
        <f>IF(E1934="","",VLOOKUP(E1934,Лаборатории!B:D,3,0))</f>
        <v>U377_CHL</v>
      </c>
      <c r="D1934" s="12">
        <v>45743</v>
      </c>
      <c r="E1934" s="11" t="s">
        <v>793</v>
      </c>
      <c r="F1934" s="11" t="s">
        <v>544</v>
      </c>
      <c r="G1934" s="11" t="s">
        <v>603</v>
      </c>
      <c r="H1934" s="11" t="s">
        <v>262</v>
      </c>
      <c r="I1934" s="11" t="s">
        <v>3416</v>
      </c>
      <c r="J1934" t="str">
        <f>IF(L1934="","",VLOOKUP(L1934,Продукция!B:D,3,0))</f>
        <v>Биологический_материал</v>
      </c>
      <c r="K1934" t="str">
        <f>IF(L1934="","",VLOOKUP(L1934,Продукция!B:C,2,0))</f>
        <v>Сыворотка крови</v>
      </c>
      <c r="L1934" s="151" t="s">
        <v>302</v>
      </c>
      <c r="M1934">
        <f>IF(L1934="","",VLOOKUP(L1934,Продукция!B:L,11,0))</f>
        <v>0</v>
      </c>
      <c r="N1934" s="11" t="s">
        <v>873</v>
      </c>
      <c r="P1934" s="11" t="s">
        <v>340</v>
      </c>
      <c r="Q1934" s="11" t="s">
        <v>854</v>
      </c>
      <c r="R1934" s="153" t="s">
        <v>4978</v>
      </c>
      <c r="S1934" s="11">
        <v>18</v>
      </c>
      <c r="T1934" s="11" t="s">
        <v>5247</v>
      </c>
      <c r="V1934" s="14">
        <v>45740</v>
      </c>
      <c r="Z1934" s="11" t="s">
        <v>4823</v>
      </c>
      <c r="AA1934" s="15">
        <v>0.52083333333333337</v>
      </c>
      <c r="AB1934" t="str">
        <f>IF(L1934="","",VLOOKUP(L1934&amp;I1934,Продукция!A:I,9,0))</f>
        <v>рекомендация производителя набора</v>
      </c>
      <c r="AC1934" s="14">
        <v>45747</v>
      </c>
      <c r="AD1934" s="11" t="s">
        <v>2673</v>
      </c>
      <c r="AE1934" s="11" t="s">
        <v>4823</v>
      </c>
      <c r="AF1934" t="str">
        <f>IF(AD1934="","",VLOOKUP(AD1934,'Сотрудники и ссылки'!A:B,2,0))</f>
        <v>Серолог</v>
      </c>
      <c r="AG1934">
        <f>IF(AD1934="","",VLOOKUP(AD1934,'Сотрудники и ссылки'!A:C,3,0))</f>
        <v>20001771</v>
      </c>
      <c r="AH1934" s="11" t="s">
        <v>2673</v>
      </c>
      <c r="AI1934" t="str">
        <f>IF(AH1934="","",VLOOKUP(AH1934,'Сотрудники и ссылки'!A:B,2,0))</f>
        <v>Серолог</v>
      </c>
      <c r="AJ1934">
        <f>IF(AH1934="","",VLOOKUP(AH1934,'Сотрудники и ссылки'!A:C,3,0))</f>
        <v>20001771</v>
      </c>
      <c r="AK1934" s="14">
        <v>45747</v>
      </c>
      <c r="AL1934" s="2">
        <f>IF(AK1934="","",AK1934+VLOOKUP(I1934,'Вид исследования'!B:E,4,0))</f>
        <v>45748</v>
      </c>
      <c r="AM1934" s="2">
        <f>IF(AK1934="","",AK1934+VLOOKUP(I1934,'Вид исследования'!B:F,5,0))</f>
        <v>45748</v>
      </c>
      <c r="AN1934" s="14">
        <v>45747</v>
      </c>
      <c r="AP1934" s="11" t="s">
        <v>189</v>
      </c>
      <c r="AQ1934" t="str">
        <f>IFERROR(IF(L1934="","",VLOOKUP(L1934&amp;I1934,Продукция!A:K,11,0)),"обратитесь к админ справочника")</f>
        <v>согласно рекомендациям производителя теста</v>
      </c>
      <c r="AR1934" s="11" t="s">
        <v>4823</v>
      </c>
      <c r="AS1934" t="str">
        <f>IFERROR(IF(L1934="","",VLOOKUP(L1934&amp;I1934,Продукция!A:J,10,0)),"обратитесь к админ справочника")</f>
        <v>инструкция тест- ситема Биочек СК-119</v>
      </c>
      <c r="AT1934" s="11" t="s">
        <v>4823</v>
      </c>
      <c r="AU1934" s="11" t="s">
        <v>4823</v>
      </c>
      <c r="AV1934" s="11" t="s">
        <v>2673</v>
      </c>
      <c r="AW1934" s="11" t="s">
        <v>4824</v>
      </c>
      <c r="AX1934" s="11" t="s">
        <v>941</v>
      </c>
      <c r="AY1934" s="11" t="s">
        <v>2061</v>
      </c>
      <c r="AZ1934" s="11">
        <v>155</v>
      </c>
      <c r="BA1934" s="11">
        <v>1</v>
      </c>
      <c r="BC1934" s="11" t="s">
        <v>4987</v>
      </c>
    </row>
    <row r="1935" spans="1:55" x14ac:dyDescent="0.25">
      <c r="A1935" t="str">
        <f t="shared" si="35"/>
        <v>С/580ART (BioChek) инфекционный альвеолярный ринотрахеит тип А и В уровень антител</v>
      </c>
      <c r="B1935" t="str">
        <f>IF(E1935="","",INDEX(Лаборатории!A:A,MATCH('Производственный контроль'!E1935,Лаборатории!B:B,0)))</f>
        <v xml:space="preserve">КУРИНОЕ ЦАРСТВО АО </v>
      </c>
      <c r="C1935" t="str">
        <f>IF(E1935="","",VLOOKUP(E1935,Лаборатории!B:D,3,0))</f>
        <v>U377_CHL</v>
      </c>
      <c r="D1935" s="12">
        <v>45743</v>
      </c>
      <c r="E1935" s="11" t="s">
        <v>793</v>
      </c>
      <c r="F1935" s="11" t="s">
        <v>544</v>
      </c>
      <c r="G1935" s="11" t="s">
        <v>603</v>
      </c>
      <c r="H1935" s="11" t="s">
        <v>262</v>
      </c>
      <c r="I1935" s="11" t="s">
        <v>3409</v>
      </c>
      <c r="J1935" t="str">
        <f>IF(L1935="","",VLOOKUP(L1935,Продукция!B:D,3,0))</f>
        <v>Биологический_материал</v>
      </c>
      <c r="K1935" t="str">
        <f>IF(L1935="","",VLOOKUP(L1935,Продукция!B:C,2,0))</f>
        <v>Сыворотка крови</v>
      </c>
      <c r="L1935" s="151" t="s">
        <v>302</v>
      </c>
      <c r="M1935">
        <f>IF(L1935="","",VLOOKUP(L1935,Продукция!B:L,11,0))</f>
        <v>0</v>
      </c>
      <c r="N1935" s="11" t="s">
        <v>873</v>
      </c>
      <c r="P1935" s="11" t="s">
        <v>340</v>
      </c>
      <c r="Q1935" s="11" t="s">
        <v>854</v>
      </c>
      <c r="R1935" s="153" t="s">
        <v>4978</v>
      </c>
      <c r="S1935" s="11">
        <v>18</v>
      </c>
      <c r="T1935" s="11" t="s">
        <v>5247</v>
      </c>
      <c r="V1935" s="14">
        <v>45740</v>
      </c>
      <c r="Z1935" s="11" t="s">
        <v>4823</v>
      </c>
      <c r="AA1935" s="15">
        <v>0.52083333333333337</v>
      </c>
      <c r="AB1935" t="str">
        <f>IF(L1935="","",VLOOKUP(L1935&amp;I1935,Продукция!A:I,9,0))</f>
        <v>рекомендация производителя набора</v>
      </c>
      <c r="AC1935" s="14">
        <v>45747</v>
      </c>
      <c r="AD1935" s="11" t="s">
        <v>2673</v>
      </c>
      <c r="AE1935" s="11" t="s">
        <v>4823</v>
      </c>
      <c r="AF1935" t="str">
        <f>IF(AD1935="","",VLOOKUP(AD1935,'Сотрудники и ссылки'!A:B,2,0))</f>
        <v>Серолог</v>
      </c>
      <c r="AG1935">
        <f>IF(AD1935="","",VLOOKUP(AD1935,'Сотрудники и ссылки'!A:C,3,0))</f>
        <v>20001771</v>
      </c>
      <c r="AH1935" s="11" t="s">
        <v>2673</v>
      </c>
      <c r="AI1935" t="str">
        <f>IF(AH1935="","",VLOOKUP(AH1935,'Сотрудники и ссылки'!A:B,2,0))</f>
        <v>Серолог</v>
      </c>
      <c r="AJ1935">
        <f>IF(AH1935="","",VLOOKUP(AH1935,'Сотрудники и ссылки'!A:C,3,0))</f>
        <v>20001771</v>
      </c>
      <c r="AK1935" s="14">
        <v>45747</v>
      </c>
      <c r="AL1935" s="2">
        <f>IF(AK1935="","",AK1935+VLOOKUP(I1935,'Вид исследования'!B:E,4,0))</f>
        <v>45748</v>
      </c>
      <c r="AM1935" s="2">
        <f>IF(AK1935="","",AK1935+VLOOKUP(I1935,'Вид исследования'!B:F,5,0))</f>
        <v>45748</v>
      </c>
      <c r="AN1935" s="14">
        <v>45747</v>
      </c>
      <c r="AP1935" s="11" t="s">
        <v>189</v>
      </c>
      <c r="AQ1935" t="str">
        <f>IFERROR(IF(L1935="","",VLOOKUP(L1935&amp;I1935,Продукция!A:K,11,0)),"обратитесь к админ справочника")</f>
        <v>согласно рекомендациям производителя теста</v>
      </c>
      <c r="AR1935" s="11" t="s">
        <v>4823</v>
      </c>
      <c r="AS1935" t="str">
        <f>IFERROR(IF(L1935="","",VLOOKUP(L1935&amp;I1935,Продукция!A:J,10,0)),"обратитесь к админ справочника")</f>
        <v>инструкция тест- ситема Биочек СК-120</v>
      </c>
      <c r="AT1935" s="11" t="s">
        <v>4823</v>
      </c>
      <c r="AU1935" s="11" t="s">
        <v>4823</v>
      </c>
      <c r="AV1935" s="11" t="s">
        <v>2673</v>
      </c>
      <c r="AW1935" s="11" t="s">
        <v>4824</v>
      </c>
      <c r="AX1935" s="11" t="s">
        <v>941</v>
      </c>
      <c r="AY1935" s="11" t="s">
        <v>2061</v>
      </c>
      <c r="AZ1935" s="11">
        <v>155</v>
      </c>
      <c r="BA1935" s="11">
        <v>1</v>
      </c>
      <c r="BC1935" s="11" t="s">
        <v>4987</v>
      </c>
    </row>
    <row r="1936" spans="1:55" x14ac:dyDescent="0.25">
      <c r="A1936" t="str">
        <f t="shared" si="35"/>
        <v>С/580REO (BioChek) реовирус уровень антител</v>
      </c>
      <c r="B1936" t="str">
        <f>IF(E1936="","",INDEX(Лаборатории!A:A,MATCH('Производственный контроль'!E1936,Лаборатории!B:B,0)))</f>
        <v xml:space="preserve">КУРИНОЕ ЦАРСТВО АО </v>
      </c>
      <c r="C1936" t="str">
        <f>IF(E1936="","",VLOOKUP(E1936,Лаборатории!B:D,3,0))</f>
        <v>U377_CHL</v>
      </c>
      <c r="D1936" s="12">
        <v>45743</v>
      </c>
      <c r="E1936" s="11" t="s">
        <v>793</v>
      </c>
      <c r="F1936" s="11" t="s">
        <v>544</v>
      </c>
      <c r="G1936" s="11" t="s">
        <v>603</v>
      </c>
      <c r="H1936" s="11" t="s">
        <v>262</v>
      </c>
      <c r="I1936" s="11" t="s">
        <v>3426</v>
      </c>
      <c r="J1936" t="str">
        <f>IF(L1936="","",VLOOKUP(L1936,Продукция!B:D,3,0))</f>
        <v>Биологический_материал</v>
      </c>
      <c r="K1936" t="str">
        <f>IF(L1936="","",VLOOKUP(L1936,Продукция!B:C,2,0))</f>
        <v>Сыворотка крови</v>
      </c>
      <c r="L1936" s="151" t="s">
        <v>302</v>
      </c>
      <c r="M1936">
        <f>IF(L1936="","",VLOOKUP(L1936,Продукция!B:L,11,0))</f>
        <v>0</v>
      </c>
      <c r="N1936" s="11" t="s">
        <v>873</v>
      </c>
      <c r="P1936" s="11" t="s">
        <v>340</v>
      </c>
      <c r="Q1936" s="11" t="s">
        <v>854</v>
      </c>
      <c r="R1936" s="153" t="s">
        <v>4978</v>
      </c>
      <c r="S1936" s="11">
        <v>18</v>
      </c>
      <c r="T1936" s="11" t="s">
        <v>5247</v>
      </c>
      <c r="V1936" s="14">
        <v>45740</v>
      </c>
      <c r="Z1936" s="11" t="s">
        <v>4823</v>
      </c>
      <c r="AA1936" s="15">
        <v>0.52083333333333337</v>
      </c>
      <c r="AB1936" t="str">
        <f>IF(L1936="","",VLOOKUP(L1936&amp;I1936,Продукция!A:I,9,0))</f>
        <v>рекомендация производителя набора</v>
      </c>
      <c r="AC1936" s="14">
        <v>45750</v>
      </c>
      <c r="AD1936" s="11" t="s">
        <v>2673</v>
      </c>
      <c r="AE1936" s="11" t="s">
        <v>4823</v>
      </c>
      <c r="AF1936" t="str">
        <f>IF(AD1936="","",VLOOKUP(AD1936,'Сотрудники и ссылки'!A:B,2,0))</f>
        <v>Серолог</v>
      </c>
      <c r="AG1936">
        <f>IF(AD1936="","",VLOOKUP(AD1936,'Сотрудники и ссылки'!A:C,3,0))</f>
        <v>20001771</v>
      </c>
      <c r="AH1936" s="11" t="s">
        <v>2673</v>
      </c>
      <c r="AI1936" t="str">
        <f>IF(AH1936="","",VLOOKUP(AH1936,'Сотрудники и ссылки'!A:B,2,0))</f>
        <v>Серолог</v>
      </c>
      <c r="AJ1936">
        <f>IF(AH1936="","",VLOOKUP(AH1936,'Сотрудники и ссылки'!A:C,3,0))</f>
        <v>20001771</v>
      </c>
      <c r="AK1936" s="14">
        <v>45750</v>
      </c>
      <c r="AL1936" s="2">
        <f>IF(AK1936="","",AK1936+VLOOKUP(I1936,'Вид исследования'!B:E,4,0))</f>
        <v>45751</v>
      </c>
      <c r="AM1936" s="2">
        <f>IF(AK1936="","",AK1936+VLOOKUP(I1936,'Вид исследования'!B:F,5,0))</f>
        <v>45751</v>
      </c>
      <c r="AN1936" s="14">
        <v>45750</v>
      </c>
      <c r="AP1936" s="11" t="s">
        <v>189</v>
      </c>
      <c r="AQ1936" t="str">
        <f>IFERROR(IF(L1936="","",VLOOKUP(L1936&amp;I1936,Продукция!A:K,11,0)),"обратитесь к админ справочника")</f>
        <v>согласно рекомендациям производителя теста</v>
      </c>
      <c r="AR1936" s="11" t="s">
        <v>4823</v>
      </c>
      <c r="AS1936" t="str">
        <f>IFERROR(IF(L1936="","",VLOOKUP(L1936&amp;I1936,Продукция!A:J,10,0)),"обратитесь к админ справочника")</f>
        <v>инструкция тест- ситема Биочек СК -110</v>
      </c>
      <c r="AT1936" s="11" t="s">
        <v>4823</v>
      </c>
      <c r="AU1936" s="11" t="s">
        <v>4823</v>
      </c>
      <c r="AV1936" s="11" t="s">
        <v>2673</v>
      </c>
      <c r="AW1936" s="11" t="s">
        <v>4824</v>
      </c>
      <c r="AX1936" s="11" t="s">
        <v>941</v>
      </c>
      <c r="AY1936" s="11" t="s">
        <v>2061</v>
      </c>
      <c r="AZ1936" s="11">
        <v>155</v>
      </c>
      <c r="BA1936" s="11">
        <v>1</v>
      </c>
      <c r="BC1936" s="11" t="s">
        <v>4987</v>
      </c>
    </row>
    <row r="1937" spans="1:55" x14ac:dyDescent="0.25">
      <c r="A1937" t="str">
        <f t="shared" si="35"/>
        <v>С/580FADV (BioChek) аденовирус уровень антител</v>
      </c>
      <c r="B1937" t="str">
        <f>IF(E1937="","",INDEX(Лаборатории!A:A,MATCH('Производственный контроль'!E1937,Лаборатории!B:B,0)))</f>
        <v xml:space="preserve">КУРИНОЕ ЦАРСТВО АО </v>
      </c>
      <c r="C1937" t="str">
        <f>IF(E1937="","",VLOOKUP(E1937,Лаборатории!B:D,3,0))</f>
        <v>U377_CHL</v>
      </c>
      <c r="D1937" s="12">
        <v>45743</v>
      </c>
      <c r="E1937" s="11" t="s">
        <v>793</v>
      </c>
      <c r="F1937" s="11" t="s">
        <v>544</v>
      </c>
      <c r="G1937" s="11" t="s">
        <v>603</v>
      </c>
      <c r="H1937" s="11" t="s">
        <v>262</v>
      </c>
      <c r="I1937" s="11" t="s">
        <v>3414</v>
      </c>
      <c r="J1937" t="str">
        <f>IF(L1937="","",VLOOKUP(L1937,Продукция!B:D,3,0))</f>
        <v>Биологический_материал</v>
      </c>
      <c r="K1937" t="str">
        <f>IF(L1937="","",VLOOKUP(L1937,Продукция!B:C,2,0))</f>
        <v>Сыворотка крови</v>
      </c>
      <c r="L1937" s="151" t="s">
        <v>302</v>
      </c>
      <c r="M1937">
        <f>IF(L1937="","",VLOOKUP(L1937,Продукция!B:L,11,0))</f>
        <v>0</v>
      </c>
      <c r="N1937" s="11" t="s">
        <v>873</v>
      </c>
      <c r="P1937" s="11" t="s">
        <v>340</v>
      </c>
      <c r="Q1937" s="11" t="s">
        <v>854</v>
      </c>
      <c r="R1937" s="153" t="s">
        <v>4978</v>
      </c>
      <c r="S1937" s="11">
        <v>18</v>
      </c>
      <c r="T1937" s="11" t="s">
        <v>5247</v>
      </c>
      <c r="V1937" s="14">
        <v>45740</v>
      </c>
      <c r="Z1937" s="11" t="s">
        <v>4823</v>
      </c>
      <c r="AA1937" s="15">
        <v>0.52083333333333337</v>
      </c>
      <c r="AB1937" t="str">
        <f>IF(L1937="","",VLOOKUP(L1937&amp;I1937,Продукция!A:I,9,0))</f>
        <v>рекомендация производителя набора</v>
      </c>
      <c r="AC1937" s="14">
        <v>45747</v>
      </c>
      <c r="AD1937" s="11" t="s">
        <v>2673</v>
      </c>
      <c r="AE1937" s="11" t="s">
        <v>4823</v>
      </c>
      <c r="AF1937" t="str">
        <f>IF(AD1937="","",VLOOKUP(AD1937,'Сотрудники и ссылки'!A:B,2,0))</f>
        <v>Серолог</v>
      </c>
      <c r="AG1937">
        <f>IF(AD1937="","",VLOOKUP(AD1937,'Сотрудники и ссылки'!A:C,3,0))</f>
        <v>20001771</v>
      </c>
      <c r="AH1937" s="11" t="s">
        <v>2673</v>
      </c>
      <c r="AI1937" t="str">
        <f>IF(AH1937="","",VLOOKUP(AH1937,'Сотрудники и ссылки'!A:B,2,0))</f>
        <v>Серолог</v>
      </c>
      <c r="AJ1937">
        <f>IF(AH1937="","",VLOOKUP(AH1937,'Сотрудники и ссылки'!A:C,3,0))</f>
        <v>20001771</v>
      </c>
      <c r="AK1937" s="14">
        <v>45747</v>
      </c>
      <c r="AL1937" s="2">
        <f>IF(AK1937="","",AK1937+VLOOKUP(I1937,'Вид исследования'!B:E,4,0))</f>
        <v>45748</v>
      </c>
      <c r="AM1937" s="2">
        <f>IF(AK1937="","",AK1937+VLOOKUP(I1937,'Вид исследования'!B:F,5,0))</f>
        <v>45748</v>
      </c>
      <c r="AN1937" s="14">
        <v>45747</v>
      </c>
      <c r="AP1937" s="11" t="s">
        <v>189</v>
      </c>
      <c r="AQ1937" t="str">
        <f>IFERROR(IF(L1937="","",VLOOKUP(L1937&amp;I1937,Продукция!A:K,11,0)),"обратитесь к админ справочника")</f>
        <v>согласно рекомендациям производителя теста</v>
      </c>
      <c r="AR1937" s="11" t="s">
        <v>4823</v>
      </c>
      <c r="AS1937" t="str">
        <f>IFERROR(IF(L1937="","",VLOOKUP(L1937&amp;I1937,Продукция!A:J,10,0)),"обратитесь к админ справочника")</f>
        <v>инструкция тест- ситема Биочек СК -132</v>
      </c>
      <c r="AT1937" s="11" t="s">
        <v>4823</v>
      </c>
      <c r="AU1937" s="11" t="s">
        <v>4823</v>
      </c>
      <c r="AV1937" s="11" t="s">
        <v>2673</v>
      </c>
      <c r="AW1937" s="11" t="s">
        <v>4824</v>
      </c>
      <c r="AX1937" s="11" t="s">
        <v>941</v>
      </c>
      <c r="AY1937" s="11" t="s">
        <v>2061</v>
      </c>
      <c r="AZ1937" s="11">
        <v>155</v>
      </c>
      <c r="BA1937" s="11">
        <v>1</v>
      </c>
      <c r="BC1937" s="11" t="s">
        <v>4987</v>
      </c>
    </row>
    <row r="1938" spans="1:55" x14ac:dyDescent="0.25">
      <c r="A1938" t="str">
        <f t="shared" si="35"/>
        <v>С/580MG (BioChek) микоплазма галлисептикум уровень антител</v>
      </c>
      <c r="B1938" t="str">
        <f>IF(E1938="","",INDEX(Лаборатории!A:A,MATCH('Производственный контроль'!E1938,Лаборатории!B:B,0)))</f>
        <v xml:space="preserve">КУРИНОЕ ЦАРСТВО АО </v>
      </c>
      <c r="C1938" t="str">
        <f>IF(E1938="","",VLOOKUP(E1938,Лаборатории!B:D,3,0))</f>
        <v>U377_CHL</v>
      </c>
      <c r="D1938" s="12">
        <v>45743</v>
      </c>
      <c r="E1938" s="11" t="s">
        <v>793</v>
      </c>
      <c r="F1938" s="11" t="s">
        <v>544</v>
      </c>
      <c r="G1938" s="11" t="s">
        <v>603</v>
      </c>
      <c r="H1938" s="11" t="s">
        <v>262</v>
      </c>
      <c r="I1938" s="11" t="s">
        <v>3422</v>
      </c>
      <c r="J1938" t="str">
        <f>IF(L1938="","",VLOOKUP(L1938,Продукция!B:D,3,0))</f>
        <v>Биологический_материал</v>
      </c>
      <c r="K1938" t="str">
        <f>IF(L1938="","",VLOOKUP(L1938,Продукция!B:C,2,0))</f>
        <v>Сыворотка крови</v>
      </c>
      <c r="L1938" s="151" t="s">
        <v>302</v>
      </c>
      <c r="M1938">
        <f>IF(L1938="","",VLOOKUP(L1938,Продукция!B:L,11,0))</f>
        <v>0</v>
      </c>
      <c r="N1938" s="11" t="s">
        <v>873</v>
      </c>
      <c r="P1938" s="11" t="s">
        <v>340</v>
      </c>
      <c r="Q1938" s="11" t="s">
        <v>854</v>
      </c>
      <c r="R1938" s="153" t="s">
        <v>4978</v>
      </c>
      <c r="S1938" s="11">
        <v>18</v>
      </c>
      <c r="T1938" s="11" t="s">
        <v>5247</v>
      </c>
      <c r="V1938" s="14">
        <v>45740</v>
      </c>
      <c r="Z1938" s="11" t="s">
        <v>4823</v>
      </c>
      <c r="AA1938" s="15">
        <v>0.52083333333333337</v>
      </c>
      <c r="AB1938" t="str">
        <f>IF(L1938="","",VLOOKUP(L1938&amp;I1938,Продукция!A:I,9,0))</f>
        <v>рекомендация производителя набора</v>
      </c>
      <c r="AC1938" s="14">
        <v>45747</v>
      </c>
      <c r="AD1938" s="11" t="s">
        <v>2676</v>
      </c>
      <c r="AE1938" s="11" t="s">
        <v>4823</v>
      </c>
      <c r="AF1938" t="str">
        <f>IF(AD1938="","",VLOOKUP(AD1938,'Сотрудники и ссылки'!A:B,2,0))</f>
        <v>Серолог</v>
      </c>
      <c r="AG1938">
        <f>IF(AD1938="","",VLOOKUP(AD1938,'Сотрудники и ссылки'!A:C,3,0))</f>
        <v>20007746</v>
      </c>
      <c r="AH1938" s="11" t="s">
        <v>2676</v>
      </c>
      <c r="AI1938" t="str">
        <f>IF(AH1938="","",VLOOKUP(AH1938,'Сотрудники и ссылки'!A:B,2,0))</f>
        <v>Серолог</v>
      </c>
      <c r="AJ1938">
        <f>IF(AH1938="","",VLOOKUP(AH1938,'Сотрудники и ссылки'!A:C,3,0))</f>
        <v>20007746</v>
      </c>
      <c r="AK1938" s="14">
        <v>45747</v>
      </c>
      <c r="AL1938" s="2">
        <f>IF(AK1938="","",AK1938+VLOOKUP(I1938,'Вид исследования'!B:E,4,0))</f>
        <v>45748</v>
      </c>
      <c r="AM1938" s="2">
        <f>IF(AK1938="","",AK1938+VLOOKUP(I1938,'Вид исследования'!B:F,5,0))</f>
        <v>45748</v>
      </c>
      <c r="AN1938" s="14">
        <v>45747</v>
      </c>
      <c r="AP1938" s="11" t="s">
        <v>189</v>
      </c>
      <c r="AQ1938" t="str">
        <f>IFERROR(IF(L1938="","",VLOOKUP(L1938&amp;I1938,Продукция!A:K,11,0)),"обратитесь к админ справочника")</f>
        <v>согласно рекомендациям производителя теста</v>
      </c>
      <c r="AR1938" s="11" t="s">
        <v>4823</v>
      </c>
      <c r="AS1938" t="str">
        <f>IFERROR(IF(L1938="","",VLOOKUP(L1938&amp;I1938,Продукция!A:J,10,0)),"обратитесь к админ справочника")</f>
        <v>инструкция тест- ситема Биочек СК -114</v>
      </c>
      <c r="AT1938" s="11" t="s">
        <v>4823</v>
      </c>
      <c r="AU1938" s="11" t="s">
        <v>4823</v>
      </c>
      <c r="AV1938" s="11" t="s">
        <v>2676</v>
      </c>
      <c r="AW1938" s="11" t="s">
        <v>4824</v>
      </c>
      <c r="AX1938" s="11" t="s">
        <v>941</v>
      </c>
      <c r="AY1938" s="11" t="s">
        <v>2061</v>
      </c>
      <c r="AZ1938" s="11">
        <v>155</v>
      </c>
      <c r="BA1938" s="11">
        <v>1</v>
      </c>
      <c r="BC1938" s="11" t="s">
        <v>4987</v>
      </c>
    </row>
    <row r="1939" spans="1:55" x14ac:dyDescent="0.25">
      <c r="A1939" t="str">
        <f t="shared" si="35"/>
        <v>С/580MS (BioChek) микоплазма синовия уровень антител</v>
      </c>
      <c r="B1939" t="str">
        <f>IF(E1939="","",INDEX(Лаборатории!A:A,MATCH('Производственный контроль'!E1939,Лаборатории!B:B,0)))</f>
        <v xml:space="preserve">КУРИНОЕ ЦАРСТВО АО </v>
      </c>
      <c r="C1939" t="str">
        <f>IF(E1939="","",VLOOKUP(E1939,Лаборатории!B:D,3,0))</f>
        <v>U377_CHL</v>
      </c>
      <c r="D1939" s="12">
        <v>45743</v>
      </c>
      <c r="E1939" s="11" t="s">
        <v>793</v>
      </c>
      <c r="F1939" s="11" t="s">
        <v>544</v>
      </c>
      <c r="G1939" s="11" t="s">
        <v>603</v>
      </c>
      <c r="H1939" s="11" t="s">
        <v>262</v>
      </c>
      <c r="I1939" s="11" t="s">
        <v>3423</v>
      </c>
      <c r="J1939" t="str">
        <f>IF(L1939="","",VLOOKUP(L1939,Продукция!B:D,3,0))</f>
        <v>Биологический_материал</v>
      </c>
      <c r="K1939" t="str">
        <f>IF(L1939="","",VLOOKUP(L1939,Продукция!B:C,2,0))</f>
        <v>Сыворотка крови</v>
      </c>
      <c r="L1939" s="151" t="s">
        <v>302</v>
      </c>
      <c r="M1939">
        <f>IF(L1939="","",VLOOKUP(L1939,Продукция!B:L,11,0))</f>
        <v>0</v>
      </c>
      <c r="N1939" s="11" t="s">
        <v>873</v>
      </c>
      <c r="P1939" s="11" t="s">
        <v>340</v>
      </c>
      <c r="Q1939" s="11" t="s">
        <v>854</v>
      </c>
      <c r="R1939" s="153" t="s">
        <v>4978</v>
      </c>
      <c r="S1939" s="11">
        <v>18</v>
      </c>
      <c r="T1939" s="11" t="s">
        <v>5247</v>
      </c>
      <c r="V1939" s="14">
        <v>45740</v>
      </c>
      <c r="Z1939" s="11" t="s">
        <v>4823</v>
      </c>
      <c r="AA1939" s="15">
        <v>0.52083333333333337</v>
      </c>
      <c r="AB1939" t="str">
        <f>IF(L1939="","",VLOOKUP(L1939&amp;I1939,Продукция!A:I,9,0))</f>
        <v>рекомендация производителя набора</v>
      </c>
      <c r="AC1939" s="14">
        <v>45747</v>
      </c>
      <c r="AD1939" s="11" t="s">
        <v>2676</v>
      </c>
      <c r="AE1939" s="11" t="s">
        <v>4823</v>
      </c>
      <c r="AF1939" t="str">
        <f>IF(AD1939="","",VLOOKUP(AD1939,'Сотрудники и ссылки'!A:B,2,0))</f>
        <v>Серолог</v>
      </c>
      <c r="AG1939">
        <f>IF(AD1939="","",VLOOKUP(AD1939,'Сотрудники и ссылки'!A:C,3,0))</f>
        <v>20007746</v>
      </c>
      <c r="AH1939" s="11" t="s">
        <v>2676</v>
      </c>
      <c r="AI1939" t="str">
        <f>IF(AH1939="","",VLOOKUP(AH1939,'Сотрудники и ссылки'!A:B,2,0))</f>
        <v>Серолог</v>
      </c>
      <c r="AJ1939">
        <f>IF(AH1939="","",VLOOKUP(AH1939,'Сотрудники и ссылки'!A:C,3,0))</f>
        <v>20007746</v>
      </c>
      <c r="AK1939" s="14">
        <v>45747</v>
      </c>
      <c r="AL1939" s="2">
        <f>IF(AK1939="","",AK1939+VLOOKUP(I1939,'Вид исследования'!B:E,4,0))</f>
        <v>45748</v>
      </c>
      <c r="AM1939" s="2">
        <f>IF(AK1939="","",AK1939+VLOOKUP(I1939,'Вид исследования'!B:F,5,0))</f>
        <v>45748</v>
      </c>
      <c r="AN1939" s="14">
        <v>45747</v>
      </c>
      <c r="AP1939" s="11" t="s">
        <v>189</v>
      </c>
      <c r="AQ1939" t="str">
        <f>IFERROR(IF(L1939="","",VLOOKUP(L1939&amp;I1939,Продукция!A:K,11,0)),"обратитесь к админ справочника")</f>
        <v>согласно рекомендациям производителя теста</v>
      </c>
      <c r="AR1939" s="11" t="s">
        <v>4823</v>
      </c>
      <c r="AS1939" t="str">
        <f>IFERROR(IF(L1939="","",VLOOKUP(L1939&amp;I1939,Продукция!A:J,10,0)),"обратитесь к админ справочника")</f>
        <v>инструкция тест- ситема Биочек СК -115</v>
      </c>
      <c r="AT1939" s="11" t="s">
        <v>4823</v>
      </c>
      <c r="AU1939" s="11" t="s">
        <v>4823</v>
      </c>
      <c r="AV1939" s="11" t="s">
        <v>2676</v>
      </c>
      <c r="AW1939" s="11" t="s">
        <v>4824</v>
      </c>
      <c r="AX1939" s="11" t="s">
        <v>941</v>
      </c>
      <c r="AY1939" s="11" t="s">
        <v>2061</v>
      </c>
      <c r="AZ1939" s="11">
        <v>155</v>
      </c>
      <c r="BA1939" s="11">
        <v>1</v>
      </c>
      <c r="BC1939" s="11" t="s">
        <v>4987</v>
      </c>
    </row>
    <row r="1940" spans="1:55" x14ac:dyDescent="0.25">
      <c r="A1940" t="str">
        <f t="shared" si="35"/>
        <v xml:space="preserve">С/580CAV (BioChek) анемия уровень антител </v>
      </c>
      <c r="B1940" t="str">
        <f>IF(E1940="","",INDEX(Лаборатории!A:A,MATCH('Производственный контроль'!E1940,Лаборатории!B:B,0)))</f>
        <v xml:space="preserve">КУРИНОЕ ЦАРСТВО АО </v>
      </c>
      <c r="C1940" t="str">
        <f>IF(E1940="","",VLOOKUP(E1940,Лаборатории!B:D,3,0))</f>
        <v>U377_CHL</v>
      </c>
      <c r="D1940" s="12">
        <v>45743</v>
      </c>
      <c r="E1940" s="11" t="s">
        <v>793</v>
      </c>
      <c r="F1940" s="11" t="s">
        <v>544</v>
      </c>
      <c r="G1940" s="11" t="s">
        <v>603</v>
      </c>
      <c r="H1940" s="11" t="s">
        <v>262</v>
      </c>
      <c r="I1940" s="11" t="s">
        <v>3412</v>
      </c>
      <c r="J1940" t="str">
        <f>IF(L1940="","",VLOOKUP(L1940,Продукция!B:D,3,0))</f>
        <v>Биологический_материал</v>
      </c>
      <c r="K1940" t="str">
        <f>IF(L1940="","",VLOOKUP(L1940,Продукция!B:C,2,0))</f>
        <v>Сыворотка крови</v>
      </c>
      <c r="L1940" s="151" t="s">
        <v>302</v>
      </c>
      <c r="M1940">
        <f>IF(L1940="","",VLOOKUP(L1940,Продукция!B:L,11,0))</f>
        <v>0</v>
      </c>
      <c r="N1940" s="11" t="s">
        <v>873</v>
      </c>
      <c r="P1940" s="11" t="s">
        <v>340</v>
      </c>
      <c r="Q1940" s="11" t="s">
        <v>854</v>
      </c>
      <c r="R1940" s="153" t="s">
        <v>4978</v>
      </c>
      <c r="S1940" s="11">
        <v>18</v>
      </c>
      <c r="T1940" s="11" t="s">
        <v>5247</v>
      </c>
      <c r="V1940" s="14">
        <v>45740</v>
      </c>
      <c r="Z1940" s="11" t="s">
        <v>4823</v>
      </c>
      <c r="AA1940" s="15">
        <v>0.52083333333333337</v>
      </c>
      <c r="AB1940" t="str">
        <f>IF(L1940="","",VLOOKUP(L1940&amp;I1940,Продукция!A:I,9,0))</f>
        <v>рекомендация производителя набора</v>
      </c>
      <c r="AC1940" s="14">
        <v>45747</v>
      </c>
      <c r="AD1940" s="11" t="s">
        <v>2676</v>
      </c>
      <c r="AE1940" s="11" t="s">
        <v>4823</v>
      </c>
      <c r="AF1940" t="str">
        <f>IF(AD1940="","",VLOOKUP(AD1940,'Сотрудники и ссылки'!A:B,2,0))</f>
        <v>Серолог</v>
      </c>
      <c r="AG1940">
        <f>IF(AD1940="","",VLOOKUP(AD1940,'Сотрудники и ссылки'!A:C,3,0))</f>
        <v>20007746</v>
      </c>
      <c r="AH1940" s="11" t="s">
        <v>2676</v>
      </c>
      <c r="AI1940" t="str">
        <f>IF(AH1940="","",VLOOKUP(AH1940,'Сотрудники и ссылки'!A:B,2,0))</f>
        <v>Серолог</v>
      </c>
      <c r="AJ1940">
        <f>IF(AH1940="","",VLOOKUP(AH1940,'Сотрудники и ссылки'!A:C,3,0))</f>
        <v>20007746</v>
      </c>
      <c r="AK1940" s="14">
        <v>45747</v>
      </c>
      <c r="AL1940" s="2">
        <f>IF(AK1940="","",AK1940+VLOOKUP(I1940,'Вид исследования'!B:E,4,0))</f>
        <v>45748</v>
      </c>
      <c r="AM1940" s="2">
        <f>IF(AK1940="","",AK1940+VLOOKUP(I1940,'Вид исследования'!B:F,5,0))</f>
        <v>45748</v>
      </c>
      <c r="AN1940" s="14">
        <v>45747</v>
      </c>
      <c r="AP1940" s="11" t="s">
        <v>189</v>
      </c>
      <c r="AQ1940" t="str">
        <f>IFERROR(IF(L1940="","",VLOOKUP(L1940&amp;I1940,Продукция!A:K,11,0)),"обратитесь к админ справочника")</f>
        <v>согласно рекомендациям производителя теста</v>
      </c>
      <c r="AR1940" s="11" t="s">
        <v>4823</v>
      </c>
      <c r="AS1940" t="str">
        <f>IFERROR(IF(L1940="","",VLOOKUP(L1940&amp;I1940,Продукция!A:J,10,0)),"обратитесь к админ справочника")</f>
        <v>инструкция тест- ситема Биочек СК -126</v>
      </c>
      <c r="AT1940" s="11" t="s">
        <v>4823</v>
      </c>
      <c r="AU1940" s="11" t="s">
        <v>4823</v>
      </c>
      <c r="AV1940" s="11" t="s">
        <v>2676</v>
      </c>
      <c r="AW1940" s="11" t="s">
        <v>4824</v>
      </c>
      <c r="AX1940" s="11" t="s">
        <v>941</v>
      </c>
      <c r="AY1940" s="11" t="s">
        <v>2061</v>
      </c>
      <c r="AZ1940" s="11">
        <v>155</v>
      </c>
      <c r="BA1940" s="11">
        <v>1</v>
      </c>
      <c r="BC1940" s="11" t="s">
        <v>4987</v>
      </c>
    </row>
    <row r="1941" spans="1:55" x14ac:dyDescent="0.25">
      <c r="A1941" t="str">
        <f t="shared" si="35"/>
        <v>С/580AE (BioChek) энцефаломиелит уровень антител</v>
      </c>
      <c r="B1941" t="str">
        <f>IF(E1941="","",INDEX(Лаборатории!A:A,MATCH('Производственный контроль'!E1941,Лаборатории!B:B,0)))</f>
        <v xml:space="preserve">КУРИНОЕ ЦАРСТВО АО </v>
      </c>
      <c r="C1941" t="str">
        <f>IF(E1941="","",VLOOKUP(E1941,Лаборатории!B:D,3,0))</f>
        <v>U377_CHL</v>
      </c>
      <c r="D1941" s="12">
        <v>45743</v>
      </c>
      <c r="E1941" s="11" t="s">
        <v>793</v>
      </c>
      <c r="F1941" s="11" t="s">
        <v>544</v>
      </c>
      <c r="G1941" s="11" t="s">
        <v>603</v>
      </c>
      <c r="H1941" s="11" t="s">
        <v>262</v>
      </c>
      <c r="I1941" s="11" t="s">
        <v>3405</v>
      </c>
      <c r="J1941" t="str">
        <f>IF(L1941="","",VLOOKUP(L1941,Продукция!B:D,3,0))</f>
        <v>Биологический_материал</v>
      </c>
      <c r="K1941" t="str">
        <f>IF(L1941="","",VLOOKUP(L1941,Продукция!B:C,2,0))</f>
        <v>Сыворотка крови</v>
      </c>
      <c r="L1941" s="151" t="s">
        <v>302</v>
      </c>
      <c r="M1941">
        <f>IF(L1941="","",VLOOKUP(L1941,Продукция!B:L,11,0))</f>
        <v>0</v>
      </c>
      <c r="N1941" s="11" t="s">
        <v>873</v>
      </c>
      <c r="P1941" s="11" t="s">
        <v>340</v>
      </c>
      <c r="Q1941" s="11" t="s">
        <v>854</v>
      </c>
      <c r="R1941" s="153" t="s">
        <v>4978</v>
      </c>
      <c r="S1941" s="11">
        <v>18</v>
      </c>
      <c r="T1941" s="11" t="s">
        <v>5247</v>
      </c>
      <c r="V1941" s="14">
        <v>45740</v>
      </c>
      <c r="Z1941" s="11" t="s">
        <v>4823</v>
      </c>
      <c r="AA1941" s="15">
        <v>0.52083333333333337</v>
      </c>
      <c r="AB1941" t="str">
        <f>IF(L1941="","",VLOOKUP(L1941&amp;I1941,Продукция!A:I,9,0))</f>
        <v>рекомендация производителя набора</v>
      </c>
      <c r="AC1941" s="14">
        <v>45747</v>
      </c>
      <c r="AD1941" s="11" t="s">
        <v>2676</v>
      </c>
      <c r="AE1941" s="11" t="s">
        <v>4823</v>
      </c>
      <c r="AF1941" t="str">
        <f>IF(AD1941="","",VLOOKUP(AD1941,'Сотрудники и ссылки'!A:B,2,0))</f>
        <v>Серолог</v>
      </c>
      <c r="AG1941">
        <f>IF(AD1941="","",VLOOKUP(AD1941,'Сотрудники и ссылки'!A:C,3,0))</f>
        <v>20007746</v>
      </c>
      <c r="AH1941" s="11" t="s">
        <v>2676</v>
      </c>
      <c r="AI1941" t="str">
        <f>IF(AH1941="","",VLOOKUP(AH1941,'Сотрудники и ссылки'!A:B,2,0))</f>
        <v>Серолог</v>
      </c>
      <c r="AJ1941">
        <f>IF(AH1941="","",VLOOKUP(AH1941,'Сотрудники и ссылки'!A:C,3,0))</f>
        <v>20007746</v>
      </c>
      <c r="AK1941" s="14">
        <v>45747</v>
      </c>
      <c r="AL1941" s="2">
        <f>IF(AK1941="","",AK1941+VLOOKUP(I1941,'Вид исследования'!B:E,4,0))</f>
        <v>45748</v>
      </c>
      <c r="AM1941" s="2">
        <f>IF(AK1941="","",AK1941+VLOOKUP(I1941,'Вид исследования'!B:F,5,0))</f>
        <v>45748</v>
      </c>
      <c r="AN1941" s="14">
        <v>45747</v>
      </c>
      <c r="AP1941" s="11" t="s">
        <v>189</v>
      </c>
      <c r="AQ1941" t="str">
        <f>IFERROR(IF(L1941="","",VLOOKUP(L1941&amp;I1941,Продукция!A:K,11,0)),"обратитесь к админ справочника")</f>
        <v>согласно рекомендациям производителя теста</v>
      </c>
      <c r="AR1941" s="11" t="s">
        <v>4823</v>
      </c>
      <c r="AS1941" t="str">
        <f>IFERROR(IF(L1941="","",VLOOKUP(L1941&amp;I1941,Продукция!A:J,10,0)),"обратитесь к админ справочника")</f>
        <v>инструкция тест- ситема Биочек СК -123</v>
      </c>
      <c r="AT1941" s="11" t="s">
        <v>4823</v>
      </c>
      <c r="AU1941" s="11" t="s">
        <v>4823</v>
      </c>
      <c r="AV1941" s="11" t="s">
        <v>2676</v>
      </c>
      <c r="AW1941" s="11" t="s">
        <v>4824</v>
      </c>
      <c r="AX1941" s="11" t="s">
        <v>941</v>
      </c>
      <c r="AY1941" s="11" t="s">
        <v>2061</v>
      </c>
      <c r="AZ1941" s="11">
        <v>155</v>
      </c>
      <c r="BA1941" s="11">
        <v>1</v>
      </c>
      <c r="BC1941" s="11" t="s">
        <v>4987</v>
      </c>
    </row>
    <row r="1942" spans="1:55" x14ac:dyDescent="0.25">
      <c r="A1942" t="str">
        <f t="shared" si="35"/>
        <v>С/580Вирус гриппа птиц подтипа H9 уровень антител (ВНИИЗЖ)</v>
      </c>
      <c r="B1942" t="str">
        <f>IF(E1942="","",INDEX(Лаборатории!A:A,MATCH('Производственный контроль'!E1942,Лаборатории!B:B,0)))</f>
        <v xml:space="preserve">КУРИНОЕ ЦАРСТВО АО </v>
      </c>
      <c r="C1942" t="str">
        <f>IF(E1942="","",VLOOKUP(E1942,Лаборатории!B:D,3,0))</f>
        <v>U377_CHL</v>
      </c>
      <c r="D1942" s="12">
        <v>45743</v>
      </c>
      <c r="E1942" s="11" t="s">
        <v>793</v>
      </c>
      <c r="F1942" s="11" t="s">
        <v>544</v>
      </c>
      <c r="G1942" s="11" t="s">
        <v>603</v>
      </c>
      <c r="H1942" s="11" t="s">
        <v>312</v>
      </c>
      <c r="I1942" s="11" t="s">
        <v>3435</v>
      </c>
      <c r="J1942" t="str">
        <f>IF(L1942="","",VLOOKUP(L1942,Продукция!B:D,3,0))</f>
        <v>Биологический_материал</v>
      </c>
      <c r="K1942" t="str">
        <f>IF(L1942="","",VLOOKUP(L1942,Продукция!B:C,2,0))</f>
        <v>Сыворотка крови</v>
      </c>
      <c r="L1942" s="151" t="s">
        <v>302</v>
      </c>
      <c r="M1942">
        <f>IF(L1942="","",VLOOKUP(L1942,Продукция!B:L,11,0))</f>
        <v>0</v>
      </c>
      <c r="N1942" s="11" t="s">
        <v>873</v>
      </c>
      <c r="P1942" s="11" t="s">
        <v>340</v>
      </c>
      <c r="Q1942" s="11" t="s">
        <v>854</v>
      </c>
      <c r="R1942" s="161" t="s">
        <v>4983</v>
      </c>
      <c r="S1942" s="11">
        <v>20</v>
      </c>
      <c r="T1942" s="11" t="s">
        <v>5247</v>
      </c>
      <c r="V1942" s="14">
        <v>45742</v>
      </c>
      <c r="Z1942" s="11" t="s">
        <v>4823</v>
      </c>
      <c r="AA1942" s="15">
        <v>0.52083333333333337</v>
      </c>
      <c r="AB1942" t="str">
        <f>IF(L1942="","",VLOOKUP(L1942&amp;I1942,Продукция!A:I,9,0))</f>
        <v>рекомендация производителя набора</v>
      </c>
      <c r="AC1942" s="14">
        <v>45744</v>
      </c>
      <c r="AD1942" s="11" t="s">
        <v>2673</v>
      </c>
      <c r="AE1942" s="11" t="s">
        <v>4823</v>
      </c>
      <c r="AF1942" t="str">
        <f>IF(AD1942="","",VLOOKUP(AD1942,'Сотрудники и ссылки'!A:B,2,0))</f>
        <v>Серолог</v>
      </c>
      <c r="AG1942">
        <f>IF(AD1942="","",VLOOKUP(AD1942,'Сотрудники и ссылки'!A:C,3,0))</f>
        <v>20001771</v>
      </c>
      <c r="AH1942" s="11" t="s">
        <v>2673</v>
      </c>
      <c r="AI1942" t="str">
        <f>IF(AH1942="","",VLOOKUP(AH1942,'Сотрудники и ссылки'!A:B,2,0))</f>
        <v>Серолог</v>
      </c>
      <c r="AJ1942">
        <f>IF(AH1942="","",VLOOKUP(AH1942,'Сотрудники и ссылки'!A:C,3,0))</f>
        <v>20001771</v>
      </c>
      <c r="AK1942" s="14">
        <v>45744</v>
      </c>
      <c r="AL1942" s="2">
        <f>IF(AK1942="","",AK1942+VLOOKUP(I1942,'Вид исследования'!B:E,4,0))</f>
        <v>45745</v>
      </c>
      <c r="AM1942" s="2">
        <f>IF(AK1942="","",AK1942+VLOOKUP(I1942,'Вид исследования'!B:F,5,0))</f>
        <v>45745</v>
      </c>
      <c r="AN1942" s="14">
        <v>45744</v>
      </c>
      <c r="AP1942" s="11" t="s">
        <v>189</v>
      </c>
      <c r="AQ1942" t="str">
        <f>IFERROR(IF(L1942="","",VLOOKUP(L1942&amp;I1942,Продукция!A:K,11,0)),"обратитесь к админ справочника")</f>
        <v>согласно рекомендациям производителя теста</v>
      </c>
      <c r="AR1942" s="11" t="s">
        <v>4823</v>
      </c>
      <c r="AS1942" t="str">
        <f>IFERROR(IF(L1942="","",VLOOKUP(L1942&amp;I1942,Продукция!A:J,10,0)),"обратитесь к админ справочника")</f>
        <v>инструкция по применению набора AI, Н9</v>
      </c>
      <c r="AT1942" s="11" t="s">
        <v>4823</v>
      </c>
      <c r="AU1942" s="11" t="s">
        <v>4823</v>
      </c>
      <c r="AV1942" s="11" t="s">
        <v>2673</v>
      </c>
      <c r="AW1942" s="11" t="s">
        <v>4824</v>
      </c>
      <c r="AX1942" s="11" t="s">
        <v>941</v>
      </c>
      <c r="AY1942" s="11" t="s">
        <v>2055</v>
      </c>
      <c r="AZ1942" s="11">
        <v>155</v>
      </c>
      <c r="BA1942" s="11">
        <v>1</v>
      </c>
      <c r="BC1942" s="11" t="s">
        <v>4987</v>
      </c>
    </row>
    <row r="1943" spans="1:55" x14ac:dyDescent="0.25">
      <c r="A1943" t="str">
        <f t="shared" ref="A1943:A2006" si="36">T1943&amp;I1943</f>
        <v>С/580Вирус гриппа птиц подтипа Н5 уровень антител (ВНИИЗЖ)</v>
      </c>
      <c r="B1943" t="str">
        <f>IF(E1943="","",INDEX(Лаборатории!A:A,MATCH('Производственный контроль'!E1943,Лаборатории!B:B,0)))</f>
        <v xml:space="preserve">КУРИНОЕ ЦАРСТВО АО </v>
      </c>
      <c r="C1943" t="str">
        <f>IF(E1943="","",VLOOKUP(E1943,Лаборатории!B:D,3,0))</f>
        <v>U377_CHL</v>
      </c>
      <c r="D1943" s="12">
        <v>45743</v>
      </c>
      <c r="E1943" s="11" t="s">
        <v>793</v>
      </c>
      <c r="F1943" s="11" t="s">
        <v>544</v>
      </c>
      <c r="G1943" s="11" t="s">
        <v>603</v>
      </c>
      <c r="H1943" s="11" t="s">
        <v>312</v>
      </c>
      <c r="I1943" s="11" t="s">
        <v>3437</v>
      </c>
      <c r="J1943" t="str">
        <f>IF(L1943="","",VLOOKUP(L1943,Продукция!B:D,3,0))</f>
        <v>Биологический_материал</v>
      </c>
      <c r="K1943" t="str">
        <f>IF(L1943="","",VLOOKUP(L1943,Продукция!B:C,2,0))</f>
        <v>Сыворотка крови</v>
      </c>
      <c r="L1943" s="151" t="s">
        <v>302</v>
      </c>
      <c r="M1943">
        <f>IF(L1943="","",VLOOKUP(L1943,Продукция!B:L,11,0))</f>
        <v>0</v>
      </c>
      <c r="N1943" s="11" t="s">
        <v>873</v>
      </c>
      <c r="P1943" s="11" t="s">
        <v>340</v>
      </c>
      <c r="Q1943" s="11" t="s">
        <v>854</v>
      </c>
      <c r="R1943" s="161" t="s">
        <v>4983</v>
      </c>
      <c r="S1943" s="11">
        <v>20</v>
      </c>
      <c r="T1943" s="11" t="s">
        <v>5247</v>
      </c>
      <c r="V1943" s="14">
        <v>45742</v>
      </c>
      <c r="Z1943" s="11" t="s">
        <v>4823</v>
      </c>
      <c r="AA1943" s="15">
        <v>0.52083333333333337</v>
      </c>
      <c r="AB1943" t="str">
        <f>IF(L1943="","",VLOOKUP(L1943&amp;I1943,Продукция!A:I,9,0))</f>
        <v>рекомендация производителя набора</v>
      </c>
      <c r="AC1943" s="14">
        <v>45744</v>
      </c>
      <c r="AD1943" s="11" t="s">
        <v>2673</v>
      </c>
      <c r="AE1943" s="11" t="s">
        <v>4823</v>
      </c>
      <c r="AF1943" t="str">
        <f>IF(AD1943="","",VLOOKUP(AD1943,'Сотрудники и ссылки'!A:B,2,0))</f>
        <v>Серолог</v>
      </c>
      <c r="AG1943">
        <f>IF(AD1943="","",VLOOKUP(AD1943,'Сотрудники и ссылки'!A:C,3,0))</f>
        <v>20001771</v>
      </c>
      <c r="AH1943" s="11" t="s">
        <v>2673</v>
      </c>
      <c r="AI1943" t="str">
        <f>IF(AH1943="","",VLOOKUP(AH1943,'Сотрудники и ссылки'!A:B,2,0))</f>
        <v>Серолог</v>
      </c>
      <c r="AJ1943">
        <f>IF(AH1943="","",VLOOKUP(AH1943,'Сотрудники и ссылки'!A:C,3,0))</f>
        <v>20001771</v>
      </c>
      <c r="AK1943" s="14">
        <v>45744</v>
      </c>
      <c r="AL1943" s="2">
        <f>IF(AK1943="","",AK1943+VLOOKUP(I1943,'Вид исследования'!B:E,4,0))</f>
        <v>45745</v>
      </c>
      <c r="AM1943" s="2">
        <f>IF(AK1943="","",AK1943+VLOOKUP(I1943,'Вид исследования'!B:F,5,0))</f>
        <v>45745</v>
      </c>
      <c r="AN1943" s="14">
        <v>45744</v>
      </c>
      <c r="AP1943" s="11" t="s">
        <v>189</v>
      </c>
      <c r="AQ1943" t="str">
        <f>IFERROR(IF(L1943="","",VLOOKUP(L1943&amp;I1943,Продукция!A:K,11,0)),"обратитесь к админ справочника")</f>
        <v>согласно рекомендациям производителя теста</v>
      </c>
      <c r="AR1943" s="11" t="s">
        <v>4823</v>
      </c>
      <c r="AS1943" t="str">
        <f>IFERROR(IF(L1943="","",VLOOKUP(L1943&amp;I1943,Продукция!A:J,10,0)),"обратитесь к админ справочника")</f>
        <v>инструкция по применению набора AI, Н5</v>
      </c>
      <c r="AT1943" s="11" t="s">
        <v>4823</v>
      </c>
      <c r="AU1943" s="11" t="s">
        <v>4823</v>
      </c>
      <c r="AV1943" s="11" t="s">
        <v>2673</v>
      </c>
      <c r="AW1943" s="11" t="s">
        <v>4824</v>
      </c>
      <c r="AX1943" s="11" t="s">
        <v>941</v>
      </c>
      <c r="AY1943" s="11" t="s">
        <v>2055</v>
      </c>
      <c r="AZ1943" s="11">
        <v>155</v>
      </c>
      <c r="BA1943" s="11">
        <v>1</v>
      </c>
      <c r="BC1943" s="11" t="s">
        <v>4987</v>
      </c>
    </row>
    <row r="1944" spans="1:55" x14ac:dyDescent="0.25">
      <c r="A1944" t="str">
        <f t="shared" si="36"/>
        <v>С/581Вирус гриппа птиц подтипа H9 уровень антител (ВНИИЗЖ)</v>
      </c>
      <c r="B1944" t="str">
        <f>IF(E1944="","",INDEX(Лаборатории!A:A,MATCH('Производственный контроль'!E1944,Лаборатории!B:B,0)))</f>
        <v xml:space="preserve">КУРИНОЕ ЦАРСТВО АО </v>
      </c>
      <c r="C1944" t="str">
        <f>IF(E1944="","",VLOOKUP(E1944,Лаборатории!B:D,3,0))</f>
        <v>U377_CHL</v>
      </c>
      <c r="D1944" s="12">
        <v>45743</v>
      </c>
      <c r="E1944" s="11" t="s">
        <v>793</v>
      </c>
      <c r="F1944" s="11" t="s">
        <v>544</v>
      </c>
      <c r="G1944" s="11" t="s">
        <v>603</v>
      </c>
      <c r="H1944" s="11" t="s">
        <v>312</v>
      </c>
      <c r="I1944" s="11" t="s">
        <v>3435</v>
      </c>
      <c r="J1944" t="str">
        <f>IF(L1944="","",VLOOKUP(L1944,Продукция!B:D,3,0))</f>
        <v>Биологический_материал</v>
      </c>
      <c r="K1944" t="str">
        <f>IF(L1944="","",VLOOKUP(L1944,Продукция!B:C,2,0))</f>
        <v>Сыворотка крови</v>
      </c>
      <c r="L1944" s="151" t="s">
        <v>302</v>
      </c>
      <c r="M1944">
        <f>IF(L1944="","",VLOOKUP(L1944,Продукция!B:L,11,0))</f>
        <v>0</v>
      </c>
      <c r="N1944" s="11" t="s">
        <v>873</v>
      </c>
      <c r="P1944" s="11" t="s">
        <v>340</v>
      </c>
      <c r="Q1944" s="11" t="s">
        <v>854</v>
      </c>
      <c r="R1944" s="153" t="s">
        <v>5249</v>
      </c>
      <c r="S1944" s="11">
        <v>20</v>
      </c>
      <c r="T1944" s="11" t="s">
        <v>5248</v>
      </c>
      <c r="V1944" s="14">
        <v>45738</v>
      </c>
      <c r="Z1944" s="11" t="s">
        <v>4823</v>
      </c>
      <c r="AA1944" s="15">
        <v>0.52083333333333337</v>
      </c>
      <c r="AB1944" t="str">
        <f>IF(L1944="","",VLOOKUP(L1944&amp;I1944,Продукция!A:I,9,0))</f>
        <v>рекомендация производителя набора</v>
      </c>
      <c r="AC1944" s="14">
        <v>45744</v>
      </c>
      <c r="AD1944" s="11" t="s">
        <v>2673</v>
      </c>
      <c r="AE1944" s="11" t="s">
        <v>4823</v>
      </c>
      <c r="AF1944" t="str">
        <f>IF(AD1944="","",VLOOKUP(AD1944,'Сотрудники и ссылки'!A:B,2,0))</f>
        <v>Серолог</v>
      </c>
      <c r="AG1944">
        <f>IF(AD1944="","",VLOOKUP(AD1944,'Сотрудники и ссылки'!A:C,3,0))</f>
        <v>20001771</v>
      </c>
      <c r="AH1944" s="11" t="s">
        <v>2673</v>
      </c>
      <c r="AI1944" t="str">
        <f>IF(AH1944="","",VLOOKUP(AH1944,'Сотрудники и ссылки'!A:B,2,0))</f>
        <v>Серолог</v>
      </c>
      <c r="AJ1944">
        <f>IF(AH1944="","",VLOOKUP(AH1944,'Сотрудники и ссылки'!A:C,3,0))</f>
        <v>20001771</v>
      </c>
      <c r="AK1944" s="14">
        <v>45744</v>
      </c>
      <c r="AL1944" s="2">
        <f>IF(AK1944="","",AK1944+VLOOKUP(I1944,'Вид исследования'!B:E,4,0))</f>
        <v>45745</v>
      </c>
      <c r="AM1944" s="2">
        <f>IF(AK1944="","",AK1944+VLOOKUP(I1944,'Вид исследования'!B:F,5,0))</f>
        <v>45745</v>
      </c>
      <c r="AN1944" s="14">
        <v>45744</v>
      </c>
      <c r="AP1944" s="11" t="s">
        <v>189</v>
      </c>
      <c r="AQ1944" t="str">
        <f>IFERROR(IF(L1944="","",VLOOKUP(L1944&amp;I1944,Продукция!A:K,11,0)),"обратитесь к админ справочника")</f>
        <v>согласно рекомендациям производителя теста</v>
      </c>
      <c r="AR1944" s="11" t="s">
        <v>4823</v>
      </c>
      <c r="AS1944" t="str">
        <f>IFERROR(IF(L1944="","",VLOOKUP(L1944&amp;I1944,Продукция!A:J,10,0)),"обратитесь к админ справочника")</f>
        <v>инструкция по применению набора AI, Н9</v>
      </c>
      <c r="AT1944" s="11" t="s">
        <v>4823</v>
      </c>
      <c r="AU1944" s="11" t="s">
        <v>4823</v>
      </c>
      <c r="AV1944" s="11" t="s">
        <v>2673</v>
      </c>
      <c r="AW1944" s="11" t="s">
        <v>4824</v>
      </c>
      <c r="AX1944" s="11" t="s">
        <v>941</v>
      </c>
      <c r="AY1944" s="11" t="s">
        <v>2095</v>
      </c>
      <c r="AZ1944" s="11">
        <v>155</v>
      </c>
      <c r="BA1944" s="11">
        <v>1</v>
      </c>
      <c r="BC1944" s="11" t="s">
        <v>4954</v>
      </c>
    </row>
    <row r="1945" spans="1:55" x14ac:dyDescent="0.25">
      <c r="A1945" t="str">
        <f t="shared" si="36"/>
        <v>С/581Вирус гриппа птиц подтипа Н5 уровень антител (ВНИИЗЖ)</v>
      </c>
      <c r="B1945" t="str">
        <f>IF(E1945="","",INDEX(Лаборатории!A:A,MATCH('Производственный контроль'!E1945,Лаборатории!B:B,0)))</f>
        <v xml:space="preserve">КУРИНОЕ ЦАРСТВО АО </v>
      </c>
      <c r="C1945" t="str">
        <f>IF(E1945="","",VLOOKUP(E1945,Лаборатории!B:D,3,0))</f>
        <v>U377_CHL</v>
      </c>
      <c r="D1945" s="12">
        <v>45743</v>
      </c>
      <c r="E1945" s="11" t="s">
        <v>793</v>
      </c>
      <c r="F1945" s="11" t="s">
        <v>544</v>
      </c>
      <c r="G1945" s="11" t="s">
        <v>603</v>
      </c>
      <c r="H1945" s="11" t="s">
        <v>312</v>
      </c>
      <c r="I1945" s="11" t="s">
        <v>3437</v>
      </c>
      <c r="J1945" t="str">
        <f>IF(L1945="","",VLOOKUP(L1945,Продукция!B:D,3,0))</f>
        <v>Биологический_материал</v>
      </c>
      <c r="K1945" t="str">
        <f>IF(L1945="","",VLOOKUP(L1945,Продукция!B:C,2,0))</f>
        <v>Сыворотка крови</v>
      </c>
      <c r="L1945" s="151" t="s">
        <v>302</v>
      </c>
      <c r="M1945">
        <f>IF(L1945="","",VLOOKUP(L1945,Продукция!B:L,11,0))</f>
        <v>0</v>
      </c>
      <c r="N1945" s="11" t="s">
        <v>873</v>
      </c>
      <c r="P1945" s="11" t="s">
        <v>340</v>
      </c>
      <c r="Q1945" s="11" t="s">
        <v>854</v>
      </c>
      <c r="R1945" s="153" t="s">
        <v>5249</v>
      </c>
      <c r="S1945" s="11">
        <v>20</v>
      </c>
      <c r="T1945" s="11" t="s">
        <v>5248</v>
      </c>
      <c r="V1945" s="14">
        <v>45738</v>
      </c>
      <c r="Z1945" s="11" t="s">
        <v>4823</v>
      </c>
      <c r="AA1945" s="15">
        <v>0.52083333333333337</v>
      </c>
      <c r="AB1945" t="str">
        <f>IF(L1945="","",VLOOKUP(L1945&amp;I1945,Продукция!A:I,9,0))</f>
        <v>рекомендация производителя набора</v>
      </c>
      <c r="AC1945" s="14">
        <v>45744</v>
      </c>
      <c r="AD1945" s="11" t="s">
        <v>2673</v>
      </c>
      <c r="AE1945" s="11" t="s">
        <v>4823</v>
      </c>
      <c r="AF1945" t="str">
        <f>IF(AD1945="","",VLOOKUP(AD1945,'Сотрудники и ссылки'!A:B,2,0))</f>
        <v>Серолог</v>
      </c>
      <c r="AG1945">
        <f>IF(AD1945="","",VLOOKUP(AD1945,'Сотрудники и ссылки'!A:C,3,0))</f>
        <v>20001771</v>
      </c>
      <c r="AH1945" s="11" t="s">
        <v>2673</v>
      </c>
      <c r="AI1945" t="str">
        <f>IF(AH1945="","",VLOOKUP(AH1945,'Сотрудники и ссылки'!A:B,2,0))</f>
        <v>Серолог</v>
      </c>
      <c r="AJ1945">
        <f>IF(AH1945="","",VLOOKUP(AH1945,'Сотрудники и ссылки'!A:C,3,0))</f>
        <v>20001771</v>
      </c>
      <c r="AK1945" s="14">
        <v>45744</v>
      </c>
      <c r="AL1945" s="2">
        <f>IF(AK1945="","",AK1945+VLOOKUP(I1945,'Вид исследования'!B:E,4,0))</f>
        <v>45745</v>
      </c>
      <c r="AM1945" s="2">
        <f>IF(AK1945="","",AK1945+VLOOKUP(I1945,'Вид исследования'!B:F,5,0))</f>
        <v>45745</v>
      </c>
      <c r="AN1945" s="14">
        <v>45744</v>
      </c>
      <c r="AP1945" s="11" t="s">
        <v>189</v>
      </c>
      <c r="AQ1945" t="str">
        <f>IFERROR(IF(L1945="","",VLOOKUP(L1945&amp;I1945,Продукция!A:K,11,0)),"обратитесь к админ справочника")</f>
        <v>согласно рекомендациям производителя теста</v>
      </c>
      <c r="AR1945" s="11" t="s">
        <v>4823</v>
      </c>
      <c r="AS1945" t="str">
        <f>IFERROR(IF(L1945="","",VLOOKUP(L1945&amp;I1945,Продукция!A:J,10,0)),"обратитесь к админ справочника")</f>
        <v>инструкция по применению набора AI, Н5</v>
      </c>
      <c r="AT1945" s="11" t="s">
        <v>4823</v>
      </c>
      <c r="AU1945" s="11" t="s">
        <v>4823</v>
      </c>
      <c r="AV1945" s="11" t="s">
        <v>2673</v>
      </c>
      <c r="AW1945" s="11" t="s">
        <v>4824</v>
      </c>
      <c r="AX1945" s="11" t="s">
        <v>941</v>
      </c>
      <c r="AY1945" s="11" t="s">
        <v>2095</v>
      </c>
      <c r="AZ1945" s="11">
        <v>155</v>
      </c>
      <c r="BA1945" s="11">
        <v>1</v>
      </c>
      <c r="BC1945" s="11" t="s">
        <v>4954</v>
      </c>
    </row>
    <row r="1946" spans="1:55" x14ac:dyDescent="0.25">
      <c r="A1946" t="str">
        <f t="shared" si="36"/>
        <v>С/589IBV (BioChek) инфекционный бронхит уровень антител</v>
      </c>
      <c r="B1946" t="str">
        <f>IF(E1946="","",INDEX(Лаборатории!A:A,MATCH('Производственный контроль'!E1946,Лаборатории!B:B,0)))</f>
        <v xml:space="preserve">КУРИНОЕ ЦАРСТВО АО </v>
      </c>
      <c r="C1946" t="str">
        <f>IF(E1946="","",VLOOKUP(E1946,Лаборатории!B:D,3,0))</f>
        <v>U377_CHL</v>
      </c>
      <c r="D1946" s="12">
        <v>45745</v>
      </c>
      <c r="E1946" s="11" t="s">
        <v>793</v>
      </c>
      <c r="F1946" s="11" t="s">
        <v>544</v>
      </c>
      <c r="G1946" s="11" t="s">
        <v>698</v>
      </c>
      <c r="H1946" s="11" t="s">
        <v>262</v>
      </c>
      <c r="I1946" s="11" t="s">
        <v>3416</v>
      </c>
      <c r="J1946" t="str">
        <f>IF(L1946="","",VLOOKUP(L1946,Продукция!B:D,3,0))</f>
        <v>Биологический_материал</v>
      </c>
      <c r="K1946" t="str">
        <f>IF(L1946="","",VLOOKUP(L1946,Продукция!B:C,2,0))</f>
        <v>Сыворотка крови</v>
      </c>
      <c r="L1946" s="151" t="s">
        <v>302</v>
      </c>
      <c r="M1946">
        <f>IF(L1946="","",VLOOKUP(L1946,Продукция!B:L,11,0))</f>
        <v>0</v>
      </c>
      <c r="N1946" s="11" t="s">
        <v>873</v>
      </c>
      <c r="P1946" s="11" t="s">
        <v>340</v>
      </c>
      <c r="Q1946" s="11" t="s">
        <v>854</v>
      </c>
      <c r="R1946" s="153" t="s">
        <v>4865</v>
      </c>
      <c r="S1946" s="11">
        <v>18</v>
      </c>
      <c r="T1946" s="11" t="s">
        <v>5250</v>
      </c>
      <c r="V1946" s="14">
        <v>45737</v>
      </c>
      <c r="Z1946" s="11" t="s">
        <v>4823</v>
      </c>
      <c r="AA1946" s="15">
        <v>0.3611111111111111</v>
      </c>
      <c r="AB1946" t="str">
        <f>IF(L1946="","",VLOOKUP(L1946&amp;I1946,Продукция!A:I,9,0))</f>
        <v>рекомендация производителя набора</v>
      </c>
      <c r="AC1946" s="14">
        <v>45747</v>
      </c>
      <c r="AD1946" s="11" t="s">
        <v>2673</v>
      </c>
      <c r="AE1946" s="11" t="s">
        <v>4823</v>
      </c>
      <c r="AF1946" t="str">
        <f>IF(AD1946="","",VLOOKUP(AD1946,'Сотрудники и ссылки'!A:B,2,0))</f>
        <v>Серолог</v>
      </c>
      <c r="AG1946">
        <f>IF(AD1946="","",VLOOKUP(AD1946,'Сотрудники и ссылки'!A:C,3,0))</f>
        <v>20001771</v>
      </c>
      <c r="AH1946" s="11" t="s">
        <v>2673</v>
      </c>
      <c r="AI1946" t="str">
        <f>IF(AH1946="","",VLOOKUP(AH1946,'Сотрудники и ссылки'!A:B,2,0))</f>
        <v>Серолог</v>
      </c>
      <c r="AJ1946">
        <f>IF(AH1946="","",VLOOKUP(AH1946,'Сотрудники и ссылки'!A:C,3,0))</f>
        <v>20001771</v>
      </c>
      <c r="AK1946" s="14">
        <v>45747</v>
      </c>
      <c r="AL1946" s="2">
        <f>IF(AK1946="","",AK1946+VLOOKUP(I1946,'Вид исследования'!B:E,4,0))</f>
        <v>45748</v>
      </c>
      <c r="AM1946" s="2">
        <f>IF(AK1946="","",AK1946+VLOOKUP(I1946,'Вид исследования'!B:F,5,0))</f>
        <v>45748</v>
      </c>
      <c r="AN1946" s="14">
        <v>45747</v>
      </c>
      <c r="AP1946" s="11" t="s">
        <v>189</v>
      </c>
      <c r="AQ1946" t="str">
        <f>IFERROR(IF(L1946="","",VLOOKUP(L1946&amp;I1946,Продукция!A:K,11,0)),"обратитесь к админ справочника")</f>
        <v>согласно рекомендациям производителя теста</v>
      </c>
      <c r="AR1946" s="11" t="s">
        <v>4823</v>
      </c>
      <c r="AS1946" t="str">
        <f>IFERROR(IF(L1946="","",VLOOKUP(L1946&amp;I1946,Продукция!A:J,10,0)),"обратитесь к админ справочника")</f>
        <v>инструкция тест- ситема Биочек СК-119</v>
      </c>
      <c r="AT1946" s="11" t="s">
        <v>4823</v>
      </c>
      <c r="AU1946" s="11" t="s">
        <v>4823</v>
      </c>
      <c r="AV1946" s="11" t="s">
        <v>2673</v>
      </c>
      <c r="AW1946" s="11" t="s">
        <v>4824</v>
      </c>
      <c r="AX1946" s="11" t="s">
        <v>698</v>
      </c>
      <c r="AZ1946" s="11">
        <v>1</v>
      </c>
      <c r="BA1946" s="11">
        <v>1</v>
      </c>
      <c r="BC1946" s="11" t="s">
        <v>4867</v>
      </c>
    </row>
    <row r="1947" spans="1:55" x14ac:dyDescent="0.25">
      <c r="A1947" t="str">
        <f t="shared" si="36"/>
        <v>С/589ART (BioChek) инфекционный альвеолярный ринотрахеит тип А и В уровень антител</v>
      </c>
      <c r="B1947" t="str">
        <f>IF(E1947="","",INDEX(Лаборатории!A:A,MATCH('Производственный контроль'!E1947,Лаборатории!B:B,0)))</f>
        <v xml:space="preserve">КУРИНОЕ ЦАРСТВО АО </v>
      </c>
      <c r="C1947" t="str">
        <f>IF(E1947="","",VLOOKUP(E1947,Лаборатории!B:D,3,0))</f>
        <v>U377_CHL</v>
      </c>
      <c r="D1947" s="12">
        <v>45745</v>
      </c>
      <c r="E1947" s="11" t="s">
        <v>793</v>
      </c>
      <c r="F1947" s="11" t="s">
        <v>544</v>
      </c>
      <c r="G1947" s="11" t="s">
        <v>698</v>
      </c>
      <c r="H1947" s="11" t="s">
        <v>262</v>
      </c>
      <c r="I1947" s="11" t="s">
        <v>3409</v>
      </c>
      <c r="J1947" t="str">
        <f>IF(L1947="","",VLOOKUP(L1947,Продукция!B:D,3,0))</f>
        <v>Биологический_материал</v>
      </c>
      <c r="K1947" t="str">
        <f>IF(L1947="","",VLOOKUP(L1947,Продукция!B:C,2,0))</f>
        <v>Сыворотка крови</v>
      </c>
      <c r="L1947" s="151" t="s">
        <v>302</v>
      </c>
      <c r="M1947">
        <f>IF(L1947="","",VLOOKUP(L1947,Продукция!B:L,11,0))</f>
        <v>0</v>
      </c>
      <c r="N1947" s="11" t="s">
        <v>873</v>
      </c>
      <c r="P1947" s="11" t="s">
        <v>340</v>
      </c>
      <c r="Q1947" s="11" t="s">
        <v>854</v>
      </c>
      <c r="R1947" s="153" t="s">
        <v>4865</v>
      </c>
      <c r="S1947" s="11">
        <v>18</v>
      </c>
      <c r="T1947" s="11" t="s">
        <v>5250</v>
      </c>
      <c r="V1947" s="14">
        <v>45737</v>
      </c>
      <c r="Z1947" s="11" t="s">
        <v>4823</v>
      </c>
      <c r="AA1947" s="15">
        <v>0.3611111111111111</v>
      </c>
      <c r="AB1947" t="str">
        <f>IF(L1947="","",VLOOKUP(L1947&amp;I1947,Продукция!A:I,9,0))</f>
        <v>рекомендация производителя набора</v>
      </c>
      <c r="AC1947" s="14">
        <v>45747</v>
      </c>
      <c r="AD1947" s="11" t="s">
        <v>2673</v>
      </c>
      <c r="AE1947" s="11" t="s">
        <v>4823</v>
      </c>
      <c r="AF1947" t="str">
        <f>IF(AD1947="","",VLOOKUP(AD1947,'Сотрудники и ссылки'!A:B,2,0))</f>
        <v>Серолог</v>
      </c>
      <c r="AG1947">
        <f>IF(AD1947="","",VLOOKUP(AD1947,'Сотрудники и ссылки'!A:C,3,0))</f>
        <v>20001771</v>
      </c>
      <c r="AH1947" s="11" t="s">
        <v>2673</v>
      </c>
      <c r="AI1947" t="str">
        <f>IF(AH1947="","",VLOOKUP(AH1947,'Сотрудники и ссылки'!A:B,2,0))</f>
        <v>Серолог</v>
      </c>
      <c r="AJ1947">
        <f>IF(AH1947="","",VLOOKUP(AH1947,'Сотрудники и ссылки'!A:C,3,0))</f>
        <v>20001771</v>
      </c>
      <c r="AK1947" s="14">
        <v>45747</v>
      </c>
      <c r="AL1947" s="2">
        <f>IF(AK1947="","",AK1947+VLOOKUP(I1947,'Вид исследования'!B:E,4,0))</f>
        <v>45748</v>
      </c>
      <c r="AM1947" s="2">
        <f>IF(AK1947="","",AK1947+VLOOKUP(I1947,'Вид исследования'!B:F,5,0))</f>
        <v>45748</v>
      </c>
      <c r="AN1947" s="14">
        <v>45747</v>
      </c>
      <c r="AP1947" s="11" t="s">
        <v>189</v>
      </c>
      <c r="AQ1947" t="str">
        <f>IFERROR(IF(L1947="","",VLOOKUP(L1947&amp;I1947,Продукция!A:K,11,0)),"обратитесь к админ справочника")</f>
        <v>согласно рекомендациям производителя теста</v>
      </c>
      <c r="AR1947" s="11" t="s">
        <v>4823</v>
      </c>
      <c r="AS1947" t="str">
        <f>IFERROR(IF(L1947="","",VLOOKUP(L1947&amp;I1947,Продукция!A:J,10,0)),"обратитесь к админ справочника")</f>
        <v>инструкция тест- ситема Биочек СК-120</v>
      </c>
      <c r="AT1947" s="11" t="s">
        <v>4823</v>
      </c>
      <c r="AU1947" s="11" t="s">
        <v>4823</v>
      </c>
      <c r="AV1947" s="11" t="s">
        <v>2673</v>
      </c>
      <c r="AW1947" s="11" t="s">
        <v>4824</v>
      </c>
      <c r="AX1947" s="11" t="s">
        <v>698</v>
      </c>
      <c r="AZ1947" s="11">
        <v>1</v>
      </c>
      <c r="BA1947" s="11">
        <v>1</v>
      </c>
      <c r="BC1947" s="11" t="s">
        <v>4867</v>
      </c>
    </row>
    <row r="1948" spans="1:55" x14ac:dyDescent="0.25">
      <c r="A1948" t="str">
        <f t="shared" si="36"/>
        <v>С/589REO (BioChek) реовирус уровень антител</v>
      </c>
      <c r="B1948" t="str">
        <f>IF(E1948="","",INDEX(Лаборатории!A:A,MATCH('Производственный контроль'!E1948,Лаборатории!B:B,0)))</f>
        <v xml:space="preserve">КУРИНОЕ ЦАРСТВО АО </v>
      </c>
      <c r="C1948" t="str">
        <f>IF(E1948="","",VLOOKUP(E1948,Лаборатории!B:D,3,0))</f>
        <v>U377_CHL</v>
      </c>
      <c r="D1948" s="12">
        <v>45745</v>
      </c>
      <c r="E1948" s="11" t="s">
        <v>793</v>
      </c>
      <c r="F1948" s="11" t="s">
        <v>544</v>
      </c>
      <c r="G1948" s="11" t="s">
        <v>698</v>
      </c>
      <c r="H1948" s="11" t="s">
        <v>262</v>
      </c>
      <c r="I1948" s="11" t="s">
        <v>3426</v>
      </c>
      <c r="J1948" t="str">
        <f>IF(L1948="","",VLOOKUP(L1948,Продукция!B:D,3,0))</f>
        <v>Биологический_материал</v>
      </c>
      <c r="K1948" t="str">
        <f>IF(L1948="","",VLOOKUP(L1948,Продукция!B:C,2,0))</f>
        <v>Сыворотка крови</v>
      </c>
      <c r="L1948" s="151" t="s">
        <v>302</v>
      </c>
      <c r="M1948">
        <f>IF(L1948="","",VLOOKUP(L1948,Продукция!B:L,11,0))</f>
        <v>0</v>
      </c>
      <c r="N1948" s="11" t="s">
        <v>873</v>
      </c>
      <c r="P1948" s="11" t="s">
        <v>340</v>
      </c>
      <c r="Q1948" s="11" t="s">
        <v>854</v>
      </c>
      <c r="R1948" s="153" t="s">
        <v>4865</v>
      </c>
      <c r="S1948" s="11">
        <v>18</v>
      </c>
      <c r="T1948" s="11" t="s">
        <v>5250</v>
      </c>
      <c r="V1948" s="14">
        <v>45737</v>
      </c>
      <c r="Z1948" s="11" t="s">
        <v>4823</v>
      </c>
      <c r="AA1948" s="15">
        <v>0.3611111111111111</v>
      </c>
      <c r="AB1948" t="str">
        <f>IF(L1948="","",VLOOKUP(L1948&amp;I1948,Продукция!A:I,9,0))</f>
        <v>рекомендация производителя набора</v>
      </c>
      <c r="AC1948" s="14">
        <v>45750</v>
      </c>
      <c r="AD1948" s="11" t="s">
        <v>2673</v>
      </c>
      <c r="AE1948" s="11" t="s">
        <v>4823</v>
      </c>
      <c r="AF1948" t="str">
        <f>IF(AD1948="","",VLOOKUP(AD1948,'Сотрудники и ссылки'!A:B,2,0))</f>
        <v>Серолог</v>
      </c>
      <c r="AG1948">
        <f>IF(AD1948="","",VLOOKUP(AD1948,'Сотрудники и ссылки'!A:C,3,0))</f>
        <v>20001771</v>
      </c>
      <c r="AH1948" s="11" t="s">
        <v>2673</v>
      </c>
      <c r="AI1948" t="str">
        <f>IF(AH1948="","",VLOOKUP(AH1948,'Сотрудники и ссылки'!A:B,2,0))</f>
        <v>Серолог</v>
      </c>
      <c r="AJ1948">
        <f>IF(AH1948="","",VLOOKUP(AH1948,'Сотрудники и ссылки'!A:C,3,0))</f>
        <v>20001771</v>
      </c>
      <c r="AK1948" s="14">
        <v>45750</v>
      </c>
      <c r="AL1948" s="2">
        <f>IF(AK1948="","",AK1948+VLOOKUP(I1948,'Вид исследования'!B:E,4,0))</f>
        <v>45751</v>
      </c>
      <c r="AM1948" s="2">
        <f>IF(AK1948="","",AK1948+VLOOKUP(I1948,'Вид исследования'!B:F,5,0))</f>
        <v>45751</v>
      </c>
      <c r="AN1948" s="14">
        <v>45750</v>
      </c>
      <c r="AP1948" s="11" t="s">
        <v>189</v>
      </c>
      <c r="AQ1948" t="str">
        <f>IFERROR(IF(L1948="","",VLOOKUP(L1948&amp;I1948,Продукция!A:K,11,0)),"обратитесь к админ справочника")</f>
        <v>согласно рекомендациям производителя теста</v>
      </c>
      <c r="AR1948" s="11" t="s">
        <v>4823</v>
      </c>
      <c r="AS1948" t="str">
        <f>IFERROR(IF(L1948="","",VLOOKUP(L1948&amp;I1948,Продукция!A:J,10,0)),"обратитесь к админ справочника")</f>
        <v>инструкция тест- ситема Биочек СК -110</v>
      </c>
      <c r="AT1948" s="11" t="s">
        <v>4823</v>
      </c>
      <c r="AU1948" s="11" t="s">
        <v>4823</v>
      </c>
      <c r="AV1948" s="11" t="s">
        <v>2673</v>
      </c>
      <c r="AW1948" s="11" t="s">
        <v>4824</v>
      </c>
      <c r="AX1948" s="11" t="s">
        <v>698</v>
      </c>
      <c r="AZ1948" s="11">
        <v>1</v>
      </c>
      <c r="BA1948" s="11">
        <v>1</v>
      </c>
      <c r="BC1948" s="11" t="s">
        <v>4867</v>
      </c>
    </row>
    <row r="1949" spans="1:55" x14ac:dyDescent="0.25">
      <c r="A1949" t="str">
        <f t="shared" si="36"/>
        <v>С/589FADV (BioChek) аденовирус уровень антител</v>
      </c>
      <c r="B1949" t="str">
        <f>IF(E1949="","",INDEX(Лаборатории!A:A,MATCH('Производственный контроль'!E1949,Лаборатории!B:B,0)))</f>
        <v xml:space="preserve">КУРИНОЕ ЦАРСТВО АО </v>
      </c>
      <c r="C1949" t="str">
        <f>IF(E1949="","",VLOOKUP(E1949,Лаборатории!B:D,3,0))</f>
        <v>U377_CHL</v>
      </c>
      <c r="D1949" s="12">
        <v>45745</v>
      </c>
      <c r="E1949" s="11" t="s">
        <v>793</v>
      </c>
      <c r="F1949" s="11" t="s">
        <v>544</v>
      </c>
      <c r="G1949" s="11" t="s">
        <v>698</v>
      </c>
      <c r="H1949" s="11" t="s">
        <v>262</v>
      </c>
      <c r="I1949" s="11" t="s">
        <v>3414</v>
      </c>
      <c r="J1949" t="str">
        <f>IF(L1949="","",VLOOKUP(L1949,Продукция!B:D,3,0))</f>
        <v>Биологический_материал</v>
      </c>
      <c r="K1949" t="str">
        <f>IF(L1949="","",VLOOKUP(L1949,Продукция!B:C,2,0))</f>
        <v>Сыворотка крови</v>
      </c>
      <c r="L1949" s="151" t="s">
        <v>302</v>
      </c>
      <c r="M1949">
        <f>IF(L1949="","",VLOOKUP(L1949,Продукция!B:L,11,0))</f>
        <v>0</v>
      </c>
      <c r="N1949" s="11" t="s">
        <v>873</v>
      </c>
      <c r="P1949" s="11" t="s">
        <v>340</v>
      </c>
      <c r="Q1949" s="11" t="s">
        <v>854</v>
      </c>
      <c r="R1949" s="153" t="s">
        <v>4865</v>
      </c>
      <c r="S1949" s="11">
        <v>18</v>
      </c>
      <c r="T1949" s="11" t="s">
        <v>5250</v>
      </c>
      <c r="V1949" s="14">
        <v>45737</v>
      </c>
      <c r="Z1949" s="11" t="s">
        <v>4823</v>
      </c>
      <c r="AA1949" s="15">
        <v>0.3611111111111111</v>
      </c>
      <c r="AB1949" t="str">
        <f>IF(L1949="","",VLOOKUP(L1949&amp;I1949,Продукция!A:I,9,0))</f>
        <v>рекомендация производителя набора</v>
      </c>
      <c r="AC1949" s="14">
        <v>45747</v>
      </c>
      <c r="AD1949" s="11" t="s">
        <v>2673</v>
      </c>
      <c r="AE1949" s="11" t="s">
        <v>4823</v>
      </c>
      <c r="AF1949" t="str">
        <f>IF(AD1949="","",VLOOKUP(AD1949,'Сотрудники и ссылки'!A:B,2,0))</f>
        <v>Серолог</v>
      </c>
      <c r="AG1949">
        <f>IF(AD1949="","",VLOOKUP(AD1949,'Сотрудники и ссылки'!A:C,3,0))</f>
        <v>20001771</v>
      </c>
      <c r="AH1949" s="11" t="s">
        <v>2673</v>
      </c>
      <c r="AI1949" t="str">
        <f>IF(AH1949="","",VLOOKUP(AH1949,'Сотрудники и ссылки'!A:B,2,0))</f>
        <v>Серолог</v>
      </c>
      <c r="AJ1949">
        <f>IF(AH1949="","",VLOOKUP(AH1949,'Сотрудники и ссылки'!A:C,3,0))</f>
        <v>20001771</v>
      </c>
      <c r="AK1949" s="14">
        <v>45747</v>
      </c>
      <c r="AL1949" s="2">
        <f>IF(AK1949="","",AK1949+VLOOKUP(I1949,'Вид исследования'!B:E,4,0))</f>
        <v>45748</v>
      </c>
      <c r="AM1949" s="2">
        <f>IF(AK1949="","",AK1949+VLOOKUP(I1949,'Вид исследования'!B:F,5,0))</f>
        <v>45748</v>
      </c>
      <c r="AN1949" s="14">
        <v>45747</v>
      </c>
      <c r="AP1949" s="11" t="s">
        <v>189</v>
      </c>
      <c r="AQ1949" t="str">
        <f>IFERROR(IF(L1949="","",VLOOKUP(L1949&amp;I1949,Продукция!A:K,11,0)),"обратитесь к админ справочника")</f>
        <v>согласно рекомендациям производителя теста</v>
      </c>
      <c r="AR1949" s="11" t="s">
        <v>4823</v>
      </c>
      <c r="AS1949" t="str">
        <f>IFERROR(IF(L1949="","",VLOOKUP(L1949&amp;I1949,Продукция!A:J,10,0)),"обратитесь к админ справочника")</f>
        <v>инструкция тест- ситема Биочек СК -132</v>
      </c>
      <c r="AT1949" s="11" t="s">
        <v>4823</v>
      </c>
      <c r="AU1949" s="11" t="s">
        <v>4823</v>
      </c>
      <c r="AV1949" s="11" t="s">
        <v>2673</v>
      </c>
      <c r="AW1949" s="11" t="s">
        <v>4824</v>
      </c>
      <c r="AX1949" s="11" t="s">
        <v>698</v>
      </c>
      <c r="AZ1949" s="11">
        <v>1</v>
      </c>
      <c r="BA1949" s="11">
        <v>1</v>
      </c>
      <c r="BC1949" s="11" t="s">
        <v>4867</v>
      </c>
    </row>
    <row r="1950" spans="1:55" x14ac:dyDescent="0.25">
      <c r="A1950" t="str">
        <f t="shared" si="36"/>
        <v>С/589MG (BioChek) микоплазма галлисептикум уровень антител</v>
      </c>
      <c r="B1950" t="str">
        <f>IF(E1950="","",INDEX(Лаборатории!A:A,MATCH('Производственный контроль'!E1950,Лаборатории!B:B,0)))</f>
        <v xml:space="preserve">КУРИНОЕ ЦАРСТВО АО </v>
      </c>
      <c r="C1950" t="str">
        <f>IF(E1950="","",VLOOKUP(E1950,Лаборатории!B:D,3,0))</f>
        <v>U377_CHL</v>
      </c>
      <c r="D1950" s="12">
        <v>45745</v>
      </c>
      <c r="E1950" s="11" t="s">
        <v>793</v>
      </c>
      <c r="F1950" s="11" t="s">
        <v>544</v>
      </c>
      <c r="G1950" s="11" t="s">
        <v>698</v>
      </c>
      <c r="H1950" s="11" t="s">
        <v>262</v>
      </c>
      <c r="I1950" s="11" t="s">
        <v>3422</v>
      </c>
      <c r="J1950" t="str">
        <f>IF(L1950="","",VLOOKUP(L1950,Продукция!B:D,3,0))</f>
        <v>Биологический_материал</v>
      </c>
      <c r="K1950" t="str">
        <f>IF(L1950="","",VLOOKUP(L1950,Продукция!B:C,2,0))</f>
        <v>Сыворотка крови</v>
      </c>
      <c r="L1950" s="151" t="s">
        <v>302</v>
      </c>
      <c r="M1950">
        <f>IF(L1950="","",VLOOKUP(L1950,Продукция!B:L,11,0))</f>
        <v>0</v>
      </c>
      <c r="N1950" s="11" t="s">
        <v>873</v>
      </c>
      <c r="P1950" s="11" t="s">
        <v>340</v>
      </c>
      <c r="Q1950" s="11" t="s">
        <v>854</v>
      </c>
      <c r="R1950" s="153" t="s">
        <v>4865</v>
      </c>
      <c r="S1950" s="11">
        <v>18</v>
      </c>
      <c r="T1950" s="11" t="s">
        <v>5250</v>
      </c>
      <c r="V1950" s="14">
        <v>45737</v>
      </c>
      <c r="Z1950" s="11" t="s">
        <v>4823</v>
      </c>
      <c r="AA1950" s="15">
        <v>0.3611111111111111</v>
      </c>
      <c r="AB1950" t="str">
        <f>IF(L1950="","",VLOOKUP(L1950&amp;I1950,Продукция!A:I,9,0))</f>
        <v>рекомендация производителя набора</v>
      </c>
      <c r="AC1950" s="14">
        <v>45747</v>
      </c>
      <c r="AD1950" s="11" t="s">
        <v>2676</v>
      </c>
      <c r="AE1950" s="11" t="s">
        <v>4823</v>
      </c>
      <c r="AF1950" t="str">
        <f>IF(AD1950="","",VLOOKUP(AD1950,'Сотрудники и ссылки'!A:B,2,0))</f>
        <v>Серолог</v>
      </c>
      <c r="AG1950">
        <f>IF(AD1950="","",VLOOKUP(AD1950,'Сотрудники и ссылки'!A:C,3,0))</f>
        <v>20007746</v>
      </c>
      <c r="AH1950" s="11" t="s">
        <v>2676</v>
      </c>
      <c r="AI1950" t="str">
        <f>IF(AH1950="","",VLOOKUP(AH1950,'Сотрудники и ссылки'!A:B,2,0))</f>
        <v>Серолог</v>
      </c>
      <c r="AJ1950">
        <f>IF(AH1950="","",VLOOKUP(AH1950,'Сотрудники и ссылки'!A:C,3,0))</f>
        <v>20007746</v>
      </c>
      <c r="AK1950" s="14">
        <v>45747</v>
      </c>
      <c r="AL1950" s="2">
        <f>IF(AK1950="","",AK1950+VLOOKUP(I1950,'Вид исследования'!B:E,4,0))</f>
        <v>45748</v>
      </c>
      <c r="AM1950" s="2">
        <f>IF(AK1950="","",AK1950+VLOOKUP(I1950,'Вид исследования'!B:F,5,0))</f>
        <v>45748</v>
      </c>
      <c r="AN1950" s="14">
        <v>45747</v>
      </c>
      <c r="AP1950" s="11" t="s">
        <v>189</v>
      </c>
      <c r="AQ1950" t="str">
        <f>IFERROR(IF(L1950="","",VLOOKUP(L1950&amp;I1950,Продукция!A:K,11,0)),"обратитесь к админ справочника")</f>
        <v>согласно рекомендациям производителя теста</v>
      </c>
      <c r="AR1950" s="11" t="s">
        <v>4823</v>
      </c>
      <c r="AS1950" t="str">
        <f>IFERROR(IF(L1950="","",VLOOKUP(L1950&amp;I1950,Продукция!A:J,10,0)),"обратитесь к админ справочника")</f>
        <v>инструкция тест- ситема Биочек СК -114</v>
      </c>
      <c r="AT1950" s="11" t="s">
        <v>4823</v>
      </c>
      <c r="AU1950" s="11" t="s">
        <v>4823</v>
      </c>
      <c r="AV1950" s="11" t="s">
        <v>2676</v>
      </c>
      <c r="AW1950" s="11" t="s">
        <v>4824</v>
      </c>
      <c r="AX1950" s="11" t="s">
        <v>698</v>
      </c>
      <c r="AZ1950" s="11">
        <v>1</v>
      </c>
      <c r="BA1950" s="11">
        <v>1</v>
      </c>
      <c r="BC1950" s="11" t="s">
        <v>4867</v>
      </c>
    </row>
    <row r="1951" spans="1:55" x14ac:dyDescent="0.25">
      <c r="A1951" t="str">
        <f t="shared" si="36"/>
        <v>С/589MS (BioChek) микоплазма синовия уровень антител</v>
      </c>
      <c r="B1951" t="str">
        <f>IF(E1951="","",INDEX(Лаборатории!A:A,MATCH('Производственный контроль'!E1951,Лаборатории!B:B,0)))</f>
        <v xml:space="preserve">КУРИНОЕ ЦАРСТВО АО </v>
      </c>
      <c r="C1951" t="str">
        <f>IF(E1951="","",VLOOKUP(E1951,Лаборатории!B:D,3,0))</f>
        <v>U377_CHL</v>
      </c>
      <c r="D1951" s="12">
        <v>45745</v>
      </c>
      <c r="E1951" s="11" t="s">
        <v>793</v>
      </c>
      <c r="F1951" s="11" t="s">
        <v>544</v>
      </c>
      <c r="G1951" s="11" t="s">
        <v>698</v>
      </c>
      <c r="H1951" s="11" t="s">
        <v>262</v>
      </c>
      <c r="I1951" s="11" t="s">
        <v>3423</v>
      </c>
      <c r="J1951" t="str">
        <f>IF(L1951="","",VLOOKUP(L1951,Продукция!B:D,3,0))</f>
        <v>Биологический_материал</v>
      </c>
      <c r="K1951" t="str">
        <f>IF(L1951="","",VLOOKUP(L1951,Продукция!B:C,2,0))</f>
        <v>Сыворотка крови</v>
      </c>
      <c r="L1951" s="151" t="s">
        <v>302</v>
      </c>
      <c r="M1951">
        <f>IF(L1951="","",VLOOKUP(L1951,Продукция!B:L,11,0))</f>
        <v>0</v>
      </c>
      <c r="N1951" s="11" t="s">
        <v>873</v>
      </c>
      <c r="P1951" s="11" t="s">
        <v>340</v>
      </c>
      <c r="Q1951" s="11" t="s">
        <v>854</v>
      </c>
      <c r="R1951" s="153" t="s">
        <v>4865</v>
      </c>
      <c r="S1951" s="11">
        <v>18</v>
      </c>
      <c r="T1951" s="11" t="s">
        <v>5250</v>
      </c>
      <c r="V1951" s="14">
        <v>45737</v>
      </c>
      <c r="Z1951" s="11" t="s">
        <v>4823</v>
      </c>
      <c r="AA1951" s="15">
        <v>0.3611111111111111</v>
      </c>
      <c r="AB1951" t="str">
        <f>IF(L1951="","",VLOOKUP(L1951&amp;I1951,Продукция!A:I,9,0))</f>
        <v>рекомендация производителя набора</v>
      </c>
      <c r="AC1951" s="14">
        <v>45747</v>
      </c>
      <c r="AD1951" s="11" t="s">
        <v>2676</v>
      </c>
      <c r="AE1951" s="11" t="s">
        <v>4823</v>
      </c>
      <c r="AF1951" t="str">
        <f>IF(AD1951="","",VLOOKUP(AD1951,'Сотрудники и ссылки'!A:B,2,0))</f>
        <v>Серолог</v>
      </c>
      <c r="AG1951">
        <f>IF(AD1951="","",VLOOKUP(AD1951,'Сотрудники и ссылки'!A:C,3,0))</f>
        <v>20007746</v>
      </c>
      <c r="AH1951" s="11" t="s">
        <v>2676</v>
      </c>
      <c r="AI1951" t="str">
        <f>IF(AH1951="","",VLOOKUP(AH1951,'Сотрудники и ссылки'!A:B,2,0))</f>
        <v>Серолог</v>
      </c>
      <c r="AJ1951">
        <f>IF(AH1951="","",VLOOKUP(AH1951,'Сотрудники и ссылки'!A:C,3,0))</f>
        <v>20007746</v>
      </c>
      <c r="AK1951" s="14">
        <v>45747</v>
      </c>
      <c r="AL1951" s="2">
        <f>IF(AK1951="","",AK1951+VLOOKUP(I1951,'Вид исследования'!B:E,4,0))</f>
        <v>45748</v>
      </c>
      <c r="AM1951" s="2">
        <f>IF(AK1951="","",AK1951+VLOOKUP(I1951,'Вид исследования'!B:F,5,0))</f>
        <v>45748</v>
      </c>
      <c r="AN1951" s="14">
        <v>45747</v>
      </c>
      <c r="AP1951" s="11" t="s">
        <v>189</v>
      </c>
      <c r="AQ1951" t="str">
        <f>IFERROR(IF(L1951="","",VLOOKUP(L1951&amp;I1951,Продукция!A:K,11,0)),"обратитесь к админ справочника")</f>
        <v>согласно рекомендациям производителя теста</v>
      </c>
      <c r="AR1951" s="11" t="s">
        <v>4823</v>
      </c>
      <c r="AS1951" t="str">
        <f>IFERROR(IF(L1951="","",VLOOKUP(L1951&amp;I1951,Продукция!A:J,10,0)),"обратитесь к админ справочника")</f>
        <v>инструкция тест- ситема Биочек СК -115</v>
      </c>
      <c r="AT1951" s="11" t="s">
        <v>4823</v>
      </c>
      <c r="AU1951" s="11" t="s">
        <v>4823</v>
      </c>
      <c r="AV1951" s="11" t="s">
        <v>2676</v>
      </c>
      <c r="AW1951" s="11" t="s">
        <v>4824</v>
      </c>
      <c r="AX1951" s="11" t="s">
        <v>698</v>
      </c>
      <c r="AZ1951" s="11">
        <v>1</v>
      </c>
      <c r="BA1951" s="11">
        <v>1</v>
      </c>
      <c r="BC1951" s="11" t="s">
        <v>4867</v>
      </c>
    </row>
    <row r="1952" spans="1:55" x14ac:dyDescent="0.25">
      <c r="A1952" t="str">
        <f t="shared" si="36"/>
        <v xml:space="preserve">С/589CAV (BioChek) анемия уровень антител </v>
      </c>
      <c r="B1952" t="str">
        <f>IF(E1952="","",INDEX(Лаборатории!A:A,MATCH('Производственный контроль'!E1952,Лаборатории!B:B,0)))</f>
        <v xml:space="preserve">КУРИНОЕ ЦАРСТВО АО </v>
      </c>
      <c r="C1952" t="str">
        <f>IF(E1952="","",VLOOKUP(E1952,Лаборатории!B:D,3,0))</f>
        <v>U377_CHL</v>
      </c>
      <c r="D1952" s="12">
        <v>45745</v>
      </c>
      <c r="E1952" s="11" t="s">
        <v>793</v>
      </c>
      <c r="F1952" s="11" t="s">
        <v>544</v>
      </c>
      <c r="G1952" s="11" t="s">
        <v>698</v>
      </c>
      <c r="H1952" s="11" t="s">
        <v>262</v>
      </c>
      <c r="I1952" s="11" t="s">
        <v>3412</v>
      </c>
      <c r="J1952" t="str">
        <f>IF(L1952="","",VLOOKUP(L1952,Продукция!B:D,3,0))</f>
        <v>Биологический_материал</v>
      </c>
      <c r="K1952" t="str">
        <f>IF(L1952="","",VLOOKUP(L1952,Продукция!B:C,2,0))</f>
        <v>Сыворотка крови</v>
      </c>
      <c r="L1952" s="151" t="s">
        <v>302</v>
      </c>
      <c r="M1952">
        <f>IF(L1952="","",VLOOKUP(L1952,Продукция!B:L,11,0))</f>
        <v>0</v>
      </c>
      <c r="N1952" s="11" t="s">
        <v>873</v>
      </c>
      <c r="P1952" s="11" t="s">
        <v>340</v>
      </c>
      <c r="Q1952" s="11" t="s">
        <v>854</v>
      </c>
      <c r="R1952" s="153" t="s">
        <v>4865</v>
      </c>
      <c r="S1952" s="11">
        <v>18</v>
      </c>
      <c r="T1952" s="11" t="s">
        <v>5250</v>
      </c>
      <c r="V1952" s="14">
        <v>45737</v>
      </c>
      <c r="Z1952" s="11" t="s">
        <v>4823</v>
      </c>
      <c r="AA1952" s="15">
        <v>0.3611111111111111</v>
      </c>
      <c r="AB1952" t="str">
        <f>IF(L1952="","",VLOOKUP(L1952&amp;I1952,Продукция!A:I,9,0))</f>
        <v>рекомендация производителя набора</v>
      </c>
      <c r="AC1952" s="14">
        <v>45747</v>
      </c>
      <c r="AD1952" s="11" t="s">
        <v>2676</v>
      </c>
      <c r="AE1952" s="11" t="s">
        <v>4823</v>
      </c>
      <c r="AF1952" t="str">
        <f>IF(AD1952="","",VLOOKUP(AD1952,'Сотрудники и ссылки'!A:B,2,0))</f>
        <v>Серолог</v>
      </c>
      <c r="AG1952">
        <f>IF(AD1952="","",VLOOKUP(AD1952,'Сотрудники и ссылки'!A:C,3,0))</f>
        <v>20007746</v>
      </c>
      <c r="AH1952" s="11" t="s">
        <v>2676</v>
      </c>
      <c r="AI1952" t="str">
        <f>IF(AH1952="","",VLOOKUP(AH1952,'Сотрудники и ссылки'!A:B,2,0))</f>
        <v>Серолог</v>
      </c>
      <c r="AJ1952">
        <f>IF(AH1952="","",VLOOKUP(AH1952,'Сотрудники и ссылки'!A:C,3,0))</f>
        <v>20007746</v>
      </c>
      <c r="AK1952" s="14">
        <v>45747</v>
      </c>
      <c r="AL1952" s="2">
        <f>IF(AK1952="","",AK1952+VLOOKUP(I1952,'Вид исследования'!B:E,4,0))</f>
        <v>45748</v>
      </c>
      <c r="AM1952" s="2">
        <f>IF(AK1952="","",AK1952+VLOOKUP(I1952,'Вид исследования'!B:F,5,0))</f>
        <v>45748</v>
      </c>
      <c r="AN1952" s="14">
        <v>45747</v>
      </c>
      <c r="AP1952" s="11" t="s">
        <v>189</v>
      </c>
      <c r="AQ1952" t="str">
        <f>IFERROR(IF(L1952="","",VLOOKUP(L1952&amp;I1952,Продукция!A:K,11,0)),"обратитесь к админ справочника")</f>
        <v>согласно рекомендациям производителя теста</v>
      </c>
      <c r="AR1952" s="11" t="s">
        <v>4823</v>
      </c>
      <c r="AS1952" t="str">
        <f>IFERROR(IF(L1952="","",VLOOKUP(L1952&amp;I1952,Продукция!A:J,10,0)),"обратитесь к админ справочника")</f>
        <v>инструкция тест- ситема Биочек СК -126</v>
      </c>
      <c r="AT1952" s="11" t="s">
        <v>4823</v>
      </c>
      <c r="AU1952" s="11" t="s">
        <v>4823</v>
      </c>
      <c r="AV1952" s="11" t="s">
        <v>2676</v>
      </c>
      <c r="AW1952" s="11" t="s">
        <v>4824</v>
      </c>
      <c r="AX1952" s="11" t="s">
        <v>698</v>
      </c>
      <c r="AZ1952" s="11">
        <v>1</v>
      </c>
      <c r="BA1952" s="11">
        <v>1</v>
      </c>
      <c r="BC1952" s="11" t="s">
        <v>4867</v>
      </c>
    </row>
    <row r="1953" spans="1:55" x14ac:dyDescent="0.25">
      <c r="A1953" t="str">
        <f t="shared" si="36"/>
        <v>С/589AE (BioChek) энцефаломиелит уровень антител</v>
      </c>
      <c r="B1953" t="str">
        <f>IF(E1953="","",INDEX(Лаборатории!A:A,MATCH('Производственный контроль'!E1953,Лаборатории!B:B,0)))</f>
        <v xml:space="preserve">КУРИНОЕ ЦАРСТВО АО </v>
      </c>
      <c r="C1953" t="str">
        <f>IF(E1953="","",VLOOKUP(E1953,Лаборатории!B:D,3,0))</f>
        <v>U377_CHL</v>
      </c>
      <c r="D1953" s="12">
        <v>45745</v>
      </c>
      <c r="E1953" s="11" t="s">
        <v>793</v>
      </c>
      <c r="F1953" s="11" t="s">
        <v>544</v>
      </c>
      <c r="G1953" s="11" t="s">
        <v>698</v>
      </c>
      <c r="H1953" s="11" t="s">
        <v>262</v>
      </c>
      <c r="I1953" s="11" t="s">
        <v>3405</v>
      </c>
      <c r="J1953" t="str">
        <f>IF(L1953="","",VLOOKUP(L1953,Продукция!B:D,3,0))</f>
        <v>Биологический_материал</v>
      </c>
      <c r="K1953" t="str">
        <f>IF(L1953="","",VLOOKUP(L1953,Продукция!B:C,2,0))</f>
        <v>Сыворотка крови</v>
      </c>
      <c r="L1953" s="151" t="s">
        <v>302</v>
      </c>
      <c r="M1953">
        <f>IF(L1953="","",VLOOKUP(L1953,Продукция!B:L,11,0))</f>
        <v>0</v>
      </c>
      <c r="N1953" s="11" t="s">
        <v>873</v>
      </c>
      <c r="P1953" s="11" t="s">
        <v>340</v>
      </c>
      <c r="Q1953" s="11" t="s">
        <v>854</v>
      </c>
      <c r="R1953" s="153" t="s">
        <v>4865</v>
      </c>
      <c r="S1953" s="11">
        <v>18</v>
      </c>
      <c r="T1953" s="11" t="s">
        <v>5250</v>
      </c>
      <c r="V1953" s="14">
        <v>45737</v>
      </c>
      <c r="Z1953" s="11" t="s">
        <v>4823</v>
      </c>
      <c r="AA1953" s="15">
        <v>0.3611111111111111</v>
      </c>
      <c r="AB1953" t="str">
        <f>IF(L1953="","",VLOOKUP(L1953&amp;I1953,Продукция!A:I,9,0))</f>
        <v>рекомендация производителя набора</v>
      </c>
      <c r="AC1953" s="14">
        <v>45747</v>
      </c>
      <c r="AD1953" s="11" t="s">
        <v>2676</v>
      </c>
      <c r="AE1953" s="11" t="s">
        <v>4823</v>
      </c>
      <c r="AF1953" t="str">
        <f>IF(AD1953="","",VLOOKUP(AD1953,'Сотрудники и ссылки'!A:B,2,0))</f>
        <v>Серолог</v>
      </c>
      <c r="AG1953">
        <f>IF(AD1953="","",VLOOKUP(AD1953,'Сотрудники и ссылки'!A:C,3,0))</f>
        <v>20007746</v>
      </c>
      <c r="AH1953" s="11" t="s">
        <v>2676</v>
      </c>
      <c r="AI1953" t="str">
        <f>IF(AH1953="","",VLOOKUP(AH1953,'Сотрудники и ссылки'!A:B,2,0))</f>
        <v>Серолог</v>
      </c>
      <c r="AJ1953">
        <f>IF(AH1953="","",VLOOKUP(AH1953,'Сотрудники и ссылки'!A:C,3,0))</f>
        <v>20007746</v>
      </c>
      <c r="AK1953" s="14">
        <v>45747</v>
      </c>
      <c r="AL1953" s="2">
        <f>IF(AK1953="","",AK1953+VLOOKUP(I1953,'Вид исследования'!B:E,4,0))</f>
        <v>45748</v>
      </c>
      <c r="AM1953" s="2">
        <f>IF(AK1953="","",AK1953+VLOOKUP(I1953,'Вид исследования'!B:F,5,0))</f>
        <v>45748</v>
      </c>
      <c r="AN1953" s="14">
        <v>45747</v>
      </c>
      <c r="AP1953" s="11" t="s">
        <v>189</v>
      </c>
      <c r="AQ1953" t="str">
        <f>IFERROR(IF(L1953="","",VLOOKUP(L1953&amp;I1953,Продукция!A:K,11,0)),"обратитесь к админ справочника")</f>
        <v>согласно рекомендациям производителя теста</v>
      </c>
      <c r="AR1953" s="11" t="s">
        <v>4823</v>
      </c>
      <c r="AS1953" t="str">
        <f>IFERROR(IF(L1953="","",VLOOKUP(L1953&amp;I1953,Продукция!A:J,10,0)),"обратитесь к админ справочника")</f>
        <v>инструкция тест- ситема Биочек СК -123</v>
      </c>
      <c r="AT1953" s="11" t="s">
        <v>4823</v>
      </c>
      <c r="AU1953" s="11" t="s">
        <v>4823</v>
      </c>
      <c r="AV1953" s="11" t="s">
        <v>2676</v>
      </c>
      <c r="AW1953" s="11" t="s">
        <v>4824</v>
      </c>
      <c r="AX1953" s="11" t="s">
        <v>698</v>
      </c>
      <c r="AZ1953" s="11">
        <v>1</v>
      </c>
      <c r="BA1953" s="11">
        <v>1</v>
      </c>
      <c r="BC1953" s="11" t="s">
        <v>4867</v>
      </c>
    </row>
    <row r="1954" spans="1:55" x14ac:dyDescent="0.25">
      <c r="A1954" t="str">
        <f t="shared" si="36"/>
        <v>С/589IBV (BioChek) инфекционный бронхит уровень антител</v>
      </c>
      <c r="B1954" t="str">
        <f>IF(E1954="","",INDEX(Лаборатории!A:A,MATCH('Производственный контроль'!E1954,Лаборатории!B:B,0)))</f>
        <v xml:space="preserve">КУРИНОЕ ЦАРСТВО АО </v>
      </c>
      <c r="C1954" t="str">
        <f>IF(E1954="","",VLOOKUP(E1954,Лаборатории!B:D,3,0))</f>
        <v>U377_CHL</v>
      </c>
      <c r="D1954" s="12">
        <v>45745</v>
      </c>
      <c r="E1954" s="11" t="s">
        <v>793</v>
      </c>
      <c r="F1954" s="11" t="s">
        <v>544</v>
      </c>
      <c r="G1954" s="11" t="s">
        <v>698</v>
      </c>
      <c r="H1954" s="11" t="s">
        <v>262</v>
      </c>
      <c r="I1954" s="11" t="s">
        <v>3416</v>
      </c>
      <c r="J1954" t="str">
        <f>IF(L1954="","",VLOOKUP(L1954,Продукция!B:D,3,0))</f>
        <v>Биологический_материал</v>
      </c>
      <c r="K1954" t="str">
        <f>IF(L1954="","",VLOOKUP(L1954,Продукция!B:C,2,0))</f>
        <v>Сыворотка крови</v>
      </c>
      <c r="L1954" s="151" t="s">
        <v>302</v>
      </c>
      <c r="M1954">
        <f>IF(L1954="","",VLOOKUP(L1954,Продукция!B:L,11,0))</f>
        <v>0</v>
      </c>
      <c r="N1954" s="11" t="s">
        <v>873</v>
      </c>
      <c r="P1954" s="11" t="s">
        <v>340</v>
      </c>
      <c r="Q1954" s="11" t="s">
        <v>854</v>
      </c>
      <c r="R1954" s="153" t="s">
        <v>4865</v>
      </c>
      <c r="S1954" s="11">
        <v>18</v>
      </c>
      <c r="T1954" s="11" t="s">
        <v>5250</v>
      </c>
      <c r="V1954" s="14">
        <v>45738</v>
      </c>
      <c r="Z1954" s="11" t="s">
        <v>4823</v>
      </c>
      <c r="AA1954" s="15">
        <v>0.3611111111111111</v>
      </c>
      <c r="AB1954" t="str">
        <f>IF(L1954="","",VLOOKUP(L1954&amp;I1954,Продукция!A:I,9,0))</f>
        <v>рекомендация производителя набора</v>
      </c>
      <c r="AC1954" s="14">
        <v>45747</v>
      </c>
      <c r="AD1954" s="11" t="s">
        <v>2673</v>
      </c>
      <c r="AE1954" s="11" t="s">
        <v>4823</v>
      </c>
      <c r="AF1954" t="str">
        <f>IF(AD1954="","",VLOOKUP(AD1954,'Сотрудники и ссылки'!A:B,2,0))</f>
        <v>Серолог</v>
      </c>
      <c r="AG1954">
        <f>IF(AD1954="","",VLOOKUP(AD1954,'Сотрудники и ссылки'!A:C,3,0))</f>
        <v>20001771</v>
      </c>
      <c r="AH1954" s="11" t="s">
        <v>2673</v>
      </c>
      <c r="AI1954" t="str">
        <f>IF(AH1954="","",VLOOKUP(AH1954,'Сотрудники и ссылки'!A:B,2,0))</f>
        <v>Серолог</v>
      </c>
      <c r="AJ1954">
        <f>IF(AH1954="","",VLOOKUP(AH1954,'Сотрудники и ссылки'!A:C,3,0))</f>
        <v>20001771</v>
      </c>
      <c r="AK1954" s="14">
        <v>45747</v>
      </c>
      <c r="AL1954" s="2">
        <f>IF(AK1954="","",AK1954+VLOOKUP(I1954,'Вид исследования'!B:E,4,0))</f>
        <v>45748</v>
      </c>
      <c r="AM1954" s="2">
        <f>IF(AK1954="","",AK1954+VLOOKUP(I1954,'Вид исследования'!B:F,5,0))</f>
        <v>45748</v>
      </c>
      <c r="AN1954" s="14">
        <v>45747</v>
      </c>
      <c r="AP1954" s="11" t="s">
        <v>189</v>
      </c>
      <c r="AQ1954" t="str">
        <f>IFERROR(IF(L1954="","",VLOOKUP(L1954&amp;I1954,Продукция!A:K,11,0)),"обратитесь к админ справочника")</f>
        <v>согласно рекомендациям производителя теста</v>
      </c>
      <c r="AR1954" s="11" t="s">
        <v>4823</v>
      </c>
      <c r="AS1954" t="str">
        <f>IFERROR(IF(L1954="","",VLOOKUP(L1954&amp;I1954,Продукция!A:J,10,0)),"обратитесь к админ справочника")</f>
        <v>инструкция тест- ситема Биочек СК-119</v>
      </c>
      <c r="AT1954" s="11" t="s">
        <v>4823</v>
      </c>
      <c r="AU1954" s="11" t="s">
        <v>4823</v>
      </c>
      <c r="AV1954" s="11" t="s">
        <v>2673</v>
      </c>
      <c r="AW1954" s="11" t="s">
        <v>4824</v>
      </c>
      <c r="AX1954" s="11" t="s">
        <v>698</v>
      </c>
      <c r="AZ1954" s="11">
        <v>1</v>
      </c>
      <c r="BA1954" s="11">
        <v>1</v>
      </c>
      <c r="BC1954" s="11" t="s">
        <v>4867</v>
      </c>
    </row>
    <row r="1955" spans="1:55" x14ac:dyDescent="0.25">
      <c r="A1955" t="str">
        <f t="shared" si="36"/>
        <v>С/589ART (BioChek) инфекционный альвеолярный ринотрахеит тип А и В уровень антител</v>
      </c>
      <c r="B1955" t="str">
        <f>IF(E1955="","",INDEX(Лаборатории!A:A,MATCH('Производственный контроль'!E1955,Лаборатории!B:B,0)))</f>
        <v xml:space="preserve">КУРИНОЕ ЦАРСТВО АО </v>
      </c>
      <c r="C1955" t="str">
        <f>IF(E1955="","",VLOOKUP(E1955,Лаборатории!B:D,3,0))</f>
        <v>U377_CHL</v>
      </c>
      <c r="D1955" s="12">
        <v>45745</v>
      </c>
      <c r="E1955" s="11" t="s">
        <v>793</v>
      </c>
      <c r="F1955" s="11" t="s">
        <v>544</v>
      </c>
      <c r="G1955" s="11" t="s">
        <v>698</v>
      </c>
      <c r="H1955" s="11" t="s">
        <v>262</v>
      </c>
      <c r="I1955" s="11" t="s">
        <v>3409</v>
      </c>
      <c r="J1955" t="str">
        <f>IF(L1955="","",VLOOKUP(L1955,Продукция!B:D,3,0))</f>
        <v>Биологический_материал</v>
      </c>
      <c r="K1955" t="str">
        <f>IF(L1955="","",VLOOKUP(L1955,Продукция!B:C,2,0))</f>
        <v>Сыворотка крови</v>
      </c>
      <c r="L1955" s="151" t="s">
        <v>302</v>
      </c>
      <c r="M1955">
        <f>IF(L1955="","",VLOOKUP(L1955,Продукция!B:L,11,0))</f>
        <v>0</v>
      </c>
      <c r="N1955" s="11" t="s">
        <v>873</v>
      </c>
      <c r="P1955" s="11" t="s">
        <v>340</v>
      </c>
      <c r="Q1955" s="11" t="s">
        <v>854</v>
      </c>
      <c r="R1955" s="153" t="s">
        <v>4865</v>
      </c>
      <c r="S1955" s="11">
        <v>18</v>
      </c>
      <c r="T1955" s="11" t="s">
        <v>5250</v>
      </c>
      <c r="V1955" s="14">
        <v>45738</v>
      </c>
      <c r="Z1955" s="11" t="s">
        <v>4823</v>
      </c>
      <c r="AA1955" s="15">
        <v>0.3611111111111111</v>
      </c>
      <c r="AB1955" t="str">
        <f>IF(L1955="","",VLOOKUP(L1955&amp;I1955,Продукция!A:I,9,0))</f>
        <v>рекомендация производителя набора</v>
      </c>
      <c r="AC1955" s="14">
        <v>45747</v>
      </c>
      <c r="AD1955" s="11" t="s">
        <v>2673</v>
      </c>
      <c r="AE1955" s="11" t="s">
        <v>4823</v>
      </c>
      <c r="AF1955" t="str">
        <f>IF(AD1955="","",VLOOKUP(AD1955,'Сотрудники и ссылки'!A:B,2,0))</f>
        <v>Серолог</v>
      </c>
      <c r="AG1955">
        <f>IF(AD1955="","",VLOOKUP(AD1955,'Сотрудники и ссылки'!A:C,3,0))</f>
        <v>20001771</v>
      </c>
      <c r="AH1955" s="11" t="s">
        <v>2673</v>
      </c>
      <c r="AI1955" t="str">
        <f>IF(AH1955="","",VLOOKUP(AH1955,'Сотрудники и ссылки'!A:B,2,0))</f>
        <v>Серолог</v>
      </c>
      <c r="AJ1955">
        <f>IF(AH1955="","",VLOOKUP(AH1955,'Сотрудники и ссылки'!A:C,3,0))</f>
        <v>20001771</v>
      </c>
      <c r="AK1955" s="14">
        <v>45747</v>
      </c>
      <c r="AL1955" s="2">
        <f>IF(AK1955="","",AK1955+VLOOKUP(I1955,'Вид исследования'!B:E,4,0))</f>
        <v>45748</v>
      </c>
      <c r="AM1955" s="2">
        <f>IF(AK1955="","",AK1955+VLOOKUP(I1955,'Вид исследования'!B:F,5,0))</f>
        <v>45748</v>
      </c>
      <c r="AN1955" s="14">
        <v>45747</v>
      </c>
      <c r="AP1955" s="11" t="s">
        <v>189</v>
      </c>
      <c r="AQ1955" t="str">
        <f>IFERROR(IF(L1955="","",VLOOKUP(L1955&amp;I1955,Продукция!A:K,11,0)),"обратитесь к админ справочника")</f>
        <v>согласно рекомендациям производителя теста</v>
      </c>
      <c r="AR1955" s="11" t="s">
        <v>4823</v>
      </c>
      <c r="AS1955" t="str">
        <f>IFERROR(IF(L1955="","",VLOOKUP(L1955&amp;I1955,Продукция!A:J,10,0)),"обратитесь к админ справочника")</f>
        <v>инструкция тест- ситема Биочек СК-120</v>
      </c>
      <c r="AT1955" s="11" t="s">
        <v>4823</v>
      </c>
      <c r="AU1955" s="11" t="s">
        <v>4823</v>
      </c>
      <c r="AV1955" s="11" t="s">
        <v>2673</v>
      </c>
      <c r="AW1955" s="11" t="s">
        <v>4824</v>
      </c>
      <c r="AX1955" s="11" t="s">
        <v>698</v>
      </c>
      <c r="AZ1955" s="11">
        <v>1</v>
      </c>
      <c r="BA1955" s="11">
        <v>1</v>
      </c>
      <c r="BC1955" s="11" t="s">
        <v>4867</v>
      </c>
    </row>
    <row r="1956" spans="1:55" x14ac:dyDescent="0.25">
      <c r="A1956" t="str">
        <f t="shared" si="36"/>
        <v>С/589REO (BioChek) реовирус уровень антител</v>
      </c>
      <c r="B1956" t="str">
        <f>IF(E1956="","",INDEX(Лаборатории!A:A,MATCH('Производственный контроль'!E1956,Лаборатории!B:B,0)))</f>
        <v xml:space="preserve">КУРИНОЕ ЦАРСТВО АО </v>
      </c>
      <c r="C1956" t="str">
        <f>IF(E1956="","",VLOOKUP(E1956,Лаборатории!B:D,3,0))</f>
        <v>U377_CHL</v>
      </c>
      <c r="D1956" s="12">
        <v>45745</v>
      </c>
      <c r="E1956" s="11" t="s">
        <v>793</v>
      </c>
      <c r="F1956" s="11" t="s">
        <v>544</v>
      </c>
      <c r="G1956" s="11" t="s">
        <v>698</v>
      </c>
      <c r="H1956" s="11" t="s">
        <v>262</v>
      </c>
      <c r="I1956" s="11" t="s">
        <v>3426</v>
      </c>
      <c r="J1956" t="str">
        <f>IF(L1956="","",VLOOKUP(L1956,Продукция!B:D,3,0))</f>
        <v>Биологический_материал</v>
      </c>
      <c r="K1956" t="str">
        <f>IF(L1956="","",VLOOKUP(L1956,Продукция!B:C,2,0))</f>
        <v>Сыворотка крови</v>
      </c>
      <c r="L1956" s="151" t="s">
        <v>302</v>
      </c>
      <c r="M1956">
        <f>IF(L1956="","",VLOOKUP(L1956,Продукция!B:L,11,0))</f>
        <v>0</v>
      </c>
      <c r="N1956" s="11" t="s">
        <v>873</v>
      </c>
      <c r="P1956" s="11" t="s">
        <v>340</v>
      </c>
      <c r="Q1956" s="11" t="s">
        <v>854</v>
      </c>
      <c r="R1956" s="153" t="s">
        <v>4865</v>
      </c>
      <c r="S1956" s="11">
        <v>18</v>
      </c>
      <c r="T1956" s="11" t="s">
        <v>5250</v>
      </c>
      <c r="V1956" s="14">
        <v>45738</v>
      </c>
      <c r="Z1956" s="11" t="s">
        <v>4823</v>
      </c>
      <c r="AA1956" s="15">
        <v>0.3611111111111111</v>
      </c>
      <c r="AB1956" t="str">
        <f>IF(L1956="","",VLOOKUP(L1956&amp;I1956,Продукция!A:I,9,0))</f>
        <v>рекомендация производителя набора</v>
      </c>
      <c r="AC1956" s="14">
        <v>45750</v>
      </c>
      <c r="AD1956" s="11" t="s">
        <v>2673</v>
      </c>
      <c r="AE1956" s="11" t="s">
        <v>4823</v>
      </c>
      <c r="AF1956" t="str">
        <f>IF(AD1956="","",VLOOKUP(AD1956,'Сотрудники и ссылки'!A:B,2,0))</f>
        <v>Серолог</v>
      </c>
      <c r="AG1956">
        <f>IF(AD1956="","",VLOOKUP(AD1956,'Сотрудники и ссылки'!A:C,3,0))</f>
        <v>20001771</v>
      </c>
      <c r="AH1956" s="11" t="s">
        <v>2673</v>
      </c>
      <c r="AI1956" t="str">
        <f>IF(AH1956="","",VLOOKUP(AH1956,'Сотрудники и ссылки'!A:B,2,0))</f>
        <v>Серолог</v>
      </c>
      <c r="AJ1956">
        <f>IF(AH1956="","",VLOOKUP(AH1956,'Сотрудники и ссылки'!A:C,3,0))</f>
        <v>20001771</v>
      </c>
      <c r="AK1956" s="14">
        <v>45750</v>
      </c>
      <c r="AL1956" s="2">
        <f>IF(AK1956="","",AK1956+VLOOKUP(I1956,'Вид исследования'!B:E,4,0))</f>
        <v>45751</v>
      </c>
      <c r="AM1956" s="2">
        <f>IF(AK1956="","",AK1956+VLOOKUP(I1956,'Вид исследования'!B:F,5,0))</f>
        <v>45751</v>
      </c>
      <c r="AN1956" s="14">
        <v>45750</v>
      </c>
      <c r="AP1956" s="11" t="s">
        <v>189</v>
      </c>
      <c r="AQ1956" t="str">
        <f>IFERROR(IF(L1956="","",VLOOKUP(L1956&amp;I1956,Продукция!A:K,11,0)),"обратитесь к админ справочника")</f>
        <v>согласно рекомендациям производителя теста</v>
      </c>
      <c r="AR1956" s="11" t="s">
        <v>4823</v>
      </c>
      <c r="AS1956" t="str">
        <f>IFERROR(IF(L1956="","",VLOOKUP(L1956&amp;I1956,Продукция!A:J,10,0)),"обратитесь к админ справочника")</f>
        <v>инструкция тест- ситема Биочек СК -110</v>
      </c>
      <c r="AT1956" s="11" t="s">
        <v>4823</v>
      </c>
      <c r="AU1956" s="11" t="s">
        <v>4823</v>
      </c>
      <c r="AV1956" s="11" t="s">
        <v>2673</v>
      </c>
      <c r="AW1956" s="11" t="s">
        <v>4824</v>
      </c>
      <c r="AX1956" s="11" t="s">
        <v>698</v>
      </c>
      <c r="AZ1956" s="11">
        <v>1</v>
      </c>
      <c r="BA1956" s="11">
        <v>1</v>
      </c>
      <c r="BC1956" s="11" t="s">
        <v>4867</v>
      </c>
    </row>
    <row r="1957" spans="1:55" x14ac:dyDescent="0.25">
      <c r="A1957" t="str">
        <f t="shared" si="36"/>
        <v>С/589FADV (BioChek) аденовирус уровень антител</v>
      </c>
      <c r="B1957" t="str">
        <f>IF(E1957="","",INDEX(Лаборатории!A:A,MATCH('Производственный контроль'!E1957,Лаборатории!B:B,0)))</f>
        <v xml:space="preserve">КУРИНОЕ ЦАРСТВО АО </v>
      </c>
      <c r="C1957" t="str">
        <f>IF(E1957="","",VLOOKUP(E1957,Лаборатории!B:D,3,0))</f>
        <v>U377_CHL</v>
      </c>
      <c r="D1957" s="12">
        <v>45745</v>
      </c>
      <c r="E1957" s="11" t="s">
        <v>793</v>
      </c>
      <c r="F1957" s="11" t="s">
        <v>544</v>
      </c>
      <c r="G1957" s="11" t="s">
        <v>698</v>
      </c>
      <c r="H1957" s="11" t="s">
        <v>262</v>
      </c>
      <c r="I1957" s="11" t="s">
        <v>3414</v>
      </c>
      <c r="J1957" t="str">
        <f>IF(L1957="","",VLOOKUP(L1957,Продукция!B:D,3,0))</f>
        <v>Биологический_материал</v>
      </c>
      <c r="K1957" t="str">
        <f>IF(L1957="","",VLOOKUP(L1957,Продукция!B:C,2,0))</f>
        <v>Сыворотка крови</v>
      </c>
      <c r="L1957" s="151" t="s">
        <v>302</v>
      </c>
      <c r="M1957">
        <f>IF(L1957="","",VLOOKUP(L1957,Продукция!B:L,11,0))</f>
        <v>0</v>
      </c>
      <c r="N1957" s="11" t="s">
        <v>873</v>
      </c>
      <c r="P1957" s="11" t="s">
        <v>340</v>
      </c>
      <c r="Q1957" s="11" t="s">
        <v>854</v>
      </c>
      <c r="R1957" s="153" t="s">
        <v>4865</v>
      </c>
      <c r="S1957" s="11">
        <v>18</v>
      </c>
      <c r="T1957" s="11" t="s">
        <v>5250</v>
      </c>
      <c r="V1957" s="14">
        <v>45738</v>
      </c>
      <c r="Z1957" s="11" t="s">
        <v>4823</v>
      </c>
      <c r="AA1957" s="15">
        <v>0.3611111111111111</v>
      </c>
      <c r="AB1957" t="str">
        <f>IF(L1957="","",VLOOKUP(L1957&amp;I1957,Продукция!A:I,9,0))</f>
        <v>рекомендация производителя набора</v>
      </c>
      <c r="AC1957" s="14">
        <v>45747</v>
      </c>
      <c r="AD1957" s="11" t="s">
        <v>2673</v>
      </c>
      <c r="AE1957" s="11" t="s">
        <v>4823</v>
      </c>
      <c r="AF1957" t="str">
        <f>IF(AD1957="","",VLOOKUP(AD1957,'Сотрудники и ссылки'!A:B,2,0))</f>
        <v>Серолог</v>
      </c>
      <c r="AG1957">
        <f>IF(AD1957="","",VLOOKUP(AD1957,'Сотрудники и ссылки'!A:C,3,0))</f>
        <v>20001771</v>
      </c>
      <c r="AH1957" s="11" t="s">
        <v>2673</v>
      </c>
      <c r="AI1957" t="str">
        <f>IF(AH1957="","",VLOOKUP(AH1957,'Сотрудники и ссылки'!A:B,2,0))</f>
        <v>Серолог</v>
      </c>
      <c r="AJ1957">
        <f>IF(AH1957="","",VLOOKUP(AH1957,'Сотрудники и ссылки'!A:C,3,0))</f>
        <v>20001771</v>
      </c>
      <c r="AK1957" s="14">
        <v>45747</v>
      </c>
      <c r="AL1957" s="2">
        <f>IF(AK1957="","",AK1957+VLOOKUP(I1957,'Вид исследования'!B:E,4,0))</f>
        <v>45748</v>
      </c>
      <c r="AM1957" s="2">
        <f>IF(AK1957="","",AK1957+VLOOKUP(I1957,'Вид исследования'!B:F,5,0))</f>
        <v>45748</v>
      </c>
      <c r="AN1957" s="14">
        <v>45747</v>
      </c>
      <c r="AP1957" s="11" t="s">
        <v>189</v>
      </c>
      <c r="AQ1957" t="str">
        <f>IFERROR(IF(L1957="","",VLOOKUP(L1957&amp;I1957,Продукция!A:K,11,0)),"обратитесь к админ справочника")</f>
        <v>согласно рекомендациям производителя теста</v>
      </c>
      <c r="AR1957" s="11" t="s">
        <v>4823</v>
      </c>
      <c r="AS1957" t="str">
        <f>IFERROR(IF(L1957="","",VLOOKUP(L1957&amp;I1957,Продукция!A:J,10,0)),"обратитесь к админ справочника")</f>
        <v>инструкция тест- ситема Биочек СК -132</v>
      </c>
      <c r="AT1957" s="11" t="s">
        <v>4823</v>
      </c>
      <c r="AU1957" s="11" t="s">
        <v>4823</v>
      </c>
      <c r="AV1957" s="11" t="s">
        <v>2673</v>
      </c>
      <c r="AW1957" s="11" t="s">
        <v>4824</v>
      </c>
      <c r="AX1957" s="11" t="s">
        <v>698</v>
      </c>
      <c r="AZ1957" s="11">
        <v>1</v>
      </c>
      <c r="BA1957" s="11">
        <v>1</v>
      </c>
      <c r="BC1957" s="11" t="s">
        <v>4867</v>
      </c>
    </row>
    <row r="1958" spans="1:55" x14ac:dyDescent="0.25">
      <c r="A1958" t="str">
        <f t="shared" si="36"/>
        <v>С/589MG (BioChek) микоплазма галлисептикум уровень антител</v>
      </c>
      <c r="B1958" t="str">
        <f>IF(E1958="","",INDEX(Лаборатории!A:A,MATCH('Производственный контроль'!E1958,Лаборатории!B:B,0)))</f>
        <v xml:space="preserve">КУРИНОЕ ЦАРСТВО АО </v>
      </c>
      <c r="C1958" t="str">
        <f>IF(E1958="","",VLOOKUP(E1958,Лаборатории!B:D,3,0))</f>
        <v>U377_CHL</v>
      </c>
      <c r="D1958" s="12">
        <v>45745</v>
      </c>
      <c r="E1958" s="11" t="s">
        <v>793</v>
      </c>
      <c r="F1958" s="11" t="s">
        <v>544</v>
      </c>
      <c r="G1958" s="11" t="s">
        <v>698</v>
      </c>
      <c r="H1958" s="11" t="s">
        <v>262</v>
      </c>
      <c r="I1958" s="11" t="s">
        <v>3422</v>
      </c>
      <c r="J1958" t="str">
        <f>IF(L1958="","",VLOOKUP(L1958,Продукция!B:D,3,0))</f>
        <v>Биологический_материал</v>
      </c>
      <c r="K1958" t="str">
        <f>IF(L1958="","",VLOOKUP(L1958,Продукция!B:C,2,0))</f>
        <v>Сыворотка крови</v>
      </c>
      <c r="L1958" s="151" t="s">
        <v>302</v>
      </c>
      <c r="M1958">
        <f>IF(L1958="","",VLOOKUP(L1958,Продукция!B:L,11,0))</f>
        <v>0</v>
      </c>
      <c r="N1958" s="11" t="s">
        <v>873</v>
      </c>
      <c r="P1958" s="11" t="s">
        <v>340</v>
      </c>
      <c r="Q1958" s="11" t="s">
        <v>854</v>
      </c>
      <c r="R1958" s="153" t="s">
        <v>4865</v>
      </c>
      <c r="S1958" s="11">
        <v>18</v>
      </c>
      <c r="T1958" s="11" t="s">
        <v>5250</v>
      </c>
      <c r="V1958" s="14">
        <v>45738</v>
      </c>
      <c r="Z1958" s="11" t="s">
        <v>4823</v>
      </c>
      <c r="AA1958" s="15">
        <v>0.3611111111111111</v>
      </c>
      <c r="AB1958" t="str">
        <f>IF(L1958="","",VLOOKUP(L1958&amp;I1958,Продукция!A:I,9,0))</f>
        <v>рекомендация производителя набора</v>
      </c>
      <c r="AC1958" s="14">
        <v>45747</v>
      </c>
      <c r="AD1958" s="11" t="s">
        <v>2676</v>
      </c>
      <c r="AE1958" s="11" t="s">
        <v>4823</v>
      </c>
      <c r="AF1958" t="str">
        <f>IF(AD1958="","",VLOOKUP(AD1958,'Сотрудники и ссылки'!A:B,2,0))</f>
        <v>Серолог</v>
      </c>
      <c r="AG1958">
        <f>IF(AD1958="","",VLOOKUP(AD1958,'Сотрудники и ссылки'!A:C,3,0))</f>
        <v>20007746</v>
      </c>
      <c r="AH1958" s="11" t="s">
        <v>2676</v>
      </c>
      <c r="AI1958" t="str">
        <f>IF(AH1958="","",VLOOKUP(AH1958,'Сотрудники и ссылки'!A:B,2,0))</f>
        <v>Серолог</v>
      </c>
      <c r="AJ1958">
        <f>IF(AH1958="","",VLOOKUP(AH1958,'Сотрудники и ссылки'!A:C,3,0))</f>
        <v>20007746</v>
      </c>
      <c r="AK1958" s="14">
        <v>45747</v>
      </c>
      <c r="AL1958" s="2">
        <f>IF(AK1958="","",AK1958+VLOOKUP(I1958,'Вид исследования'!B:E,4,0))</f>
        <v>45748</v>
      </c>
      <c r="AM1958" s="2">
        <f>IF(AK1958="","",AK1958+VLOOKUP(I1958,'Вид исследования'!B:F,5,0))</f>
        <v>45748</v>
      </c>
      <c r="AN1958" s="14">
        <v>45747</v>
      </c>
      <c r="AP1958" s="11" t="s">
        <v>189</v>
      </c>
      <c r="AQ1958" t="str">
        <f>IFERROR(IF(L1958="","",VLOOKUP(L1958&amp;I1958,Продукция!A:K,11,0)),"обратитесь к админ справочника")</f>
        <v>согласно рекомендациям производителя теста</v>
      </c>
      <c r="AR1958" s="11" t="s">
        <v>4823</v>
      </c>
      <c r="AS1958" t="str">
        <f>IFERROR(IF(L1958="","",VLOOKUP(L1958&amp;I1958,Продукция!A:J,10,0)),"обратитесь к админ справочника")</f>
        <v>инструкция тест- ситема Биочек СК -114</v>
      </c>
      <c r="AT1958" s="11" t="s">
        <v>4823</v>
      </c>
      <c r="AU1958" s="11" t="s">
        <v>4823</v>
      </c>
      <c r="AV1958" s="11" t="s">
        <v>2676</v>
      </c>
      <c r="AW1958" s="11" t="s">
        <v>4824</v>
      </c>
      <c r="AX1958" s="11" t="s">
        <v>698</v>
      </c>
      <c r="AZ1958" s="11">
        <v>1</v>
      </c>
      <c r="BA1958" s="11">
        <v>1</v>
      </c>
      <c r="BC1958" s="11" t="s">
        <v>4867</v>
      </c>
    </row>
    <row r="1959" spans="1:55" x14ac:dyDescent="0.25">
      <c r="A1959" t="str">
        <f t="shared" si="36"/>
        <v>С/589MS (BioChek) микоплазма синовия уровень антител</v>
      </c>
      <c r="B1959" t="str">
        <f>IF(E1959="","",INDEX(Лаборатории!A:A,MATCH('Производственный контроль'!E1959,Лаборатории!B:B,0)))</f>
        <v xml:space="preserve">КУРИНОЕ ЦАРСТВО АО </v>
      </c>
      <c r="C1959" t="str">
        <f>IF(E1959="","",VLOOKUP(E1959,Лаборатории!B:D,3,0))</f>
        <v>U377_CHL</v>
      </c>
      <c r="D1959" s="12">
        <v>45745</v>
      </c>
      <c r="E1959" s="11" t="s">
        <v>793</v>
      </c>
      <c r="F1959" s="11" t="s">
        <v>544</v>
      </c>
      <c r="G1959" s="11" t="s">
        <v>698</v>
      </c>
      <c r="H1959" s="11" t="s">
        <v>262</v>
      </c>
      <c r="I1959" s="11" t="s">
        <v>3423</v>
      </c>
      <c r="J1959" t="str">
        <f>IF(L1959="","",VLOOKUP(L1959,Продукция!B:D,3,0))</f>
        <v>Биологический_материал</v>
      </c>
      <c r="K1959" t="str">
        <f>IF(L1959="","",VLOOKUP(L1959,Продукция!B:C,2,0))</f>
        <v>Сыворотка крови</v>
      </c>
      <c r="L1959" s="151" t="s">
        <v>302</v>
      </c>
      <c r="M1959">
        <f>IF(L1959="","",VLOOKUP(L1959,Продукция!B:L,11,0))</f>
        <v>0</v>
      </c>
      <c r="N1959" s="11" t="s">
        <v>873</v>
      </c>
      <c r="P1959" s="11" t="s">
        <v>340</v>
      </c>
      <c r="Q1959" s="11" t="s">
        <v>854</v>
      </c>
      <c r="R1959" s="153" t="s">
        <v>4865</v>
      </c>
      <c r="S1959" s="11">
        <v>18</v>
      </c>
      <c r="T1959" s="11" t="s">
        <v>5250</v>
      </c>
      <c r="V1959" s="14">
        <v>45738</v>
      </c>
      <c r="Z1959" s="11" t="s">
        <v>4823</v>
      </c>
      <c r="AA1959" s="15">
        <v>0.3611111111111111</v>
      </c>
      <c r="AB1959" t="str">
        <f>IF(L1959="","",VLOOKUP(L1959&amp;I1959,Продукция!A:I,9,0))</f>
        <v>рекомендация производителя набора</v>
      </c>
      <c r="AC1959" s="14">
        <v>45747</v>
      </c>
      <c r="AD1959" s="11" t="s">
        <v>2676</v>
      </c>
      <c r="AE1959" s="11" t="s">
        <v>4823</v>
      </c>
      <c r="AF1959" t="str">
        <f>IF(AD1959="","",VLOOKUP(AD1959,'Сотрудники и ссылки'!A:B,2,0))</f>
        <v>Серолог</v>
      </c>
      <c r="AG1959">
        <f>IF(AD1959="","",VLOOKUP(AD1959,'Сотрудники и ссылки'!A:C,3,0))</f>
        <v>20007746</v>
      </c>
      <c r="AH1959" s="11" t="s">
        <v>2676</v>
      </c>
      <c r="AI1959" t="str">
        <f>IF(AH1959="","",VLOOKUP(AH1959,'Сотрудники и ссылки'!A:B,2,0))</f>
        <v>Серолог</v>
      </c>
      <c r="AJ1959">
        <f>IF(AH1959="","",VLOOKUP(AH1959,'Сотрудники и ссылки'!A:C,3,0))</f>
        <v>20007746</v>
      </c>
      <c r="AK1959" s="14">
        <v>45747</v>
      </c>
      <c r="AL1959" s="2">
        <f>IF(AK1959="","",AK1959+VLOOKUP(I1959,'Вид исследования'!B:E,4,0))</f>
        <v>45748</v>
      </c>
      <c r="AM1959" s="2">
        <f>IF(AK1959="","",AK1959+VLOOKUP(I1959,'Вид исследования'!B:F,5,0))</f>
        <v>45748</v>
      </c>
      <c r="AN1959" s="14">
        <v>45747</v>
      </c>
      <c r="AP1959" s="11" t="s">
        <v>189</v>
      </c>
      <c r="AQ1959" t="str">
        <f>IFERROR(IF(L1959="","",VLOOKUP(L1959&amp;I1959,Продукция!A:K,11,0)),"обратитесь к админ справочника")</f>
        <v>согласно рекомендациям производителя теста</v>
      </c>
      <c r="AR1959" s="11" t="s">
        <v>4823</v>
      </c>
      <c r="AS1959" t="str">
        <f>IFERROR(IF(L1959="","",VLOOKUP(L1959&amp;I1959,Продукция!A:J,10,0)),"обратитесь к админ справочника")</f>
        <v>инструкция тест- ситема Биочек СК -115</v>
      </c>
      <c r="AT1959" s="11" t="s">
        <v>4823</v>
      </c>
      <c r="AU1959" s="11" t="s">
        <v>4823</v>
      </c>
      <c r="AV1959" s="11" t="s">
        <v>2676</v>
      </c>
      <c r="AW1959" s="11" t="s">
        <v>4824</v>
      </c>
      <c r="AX1959" s="11" t="s">
        <v>698</v>
      </c>
      <c r="AZ1959" s="11">
        <v>1</v>
      </c>
      <c r="BA1959" s="11">
        <v>1</v>
      </c>
      <c r="BC1959" s="11" t="s">
        <v>4867</v>
      </c>
    </row>
    <row r="1960" spans="1:55" x14ac:dyDescent="0.25">
      <c r="A1960" t="str">
        <f t="shared" si="36"/>
        <v xml:space="preserve">С/589CAV (BioChek) анемия уровень антител </v>
      </c>
      <c r="B1960" t="str">
        <f>IF(E1960="","",INDEX(Лаборатории!A:A,MATCH('Производственный контроль'!E1960,Лаборатории!B:B,0)))</f>
        <v xml:space="preserve">КУРИНОЕ ЦАРСТВО АО </v>
      </c>
      <c r="C1960" t="str">
        <f>IF(E1960="","",VLOOKUP(E1960,Лаборатории!B:D,3,0))</f>
        <v>U377_CHL</v>
      </c>
      <c r="D1960" s="12">
        <v>45745</v>
      </c>
      <c r="E1960" s="11" t="s">
        <v>793</v>
      </c>
      <c r="F1960" s="11" t="s">
        <v>544</v>
      </c>
      <c r="G1960" s="11" t="s">
        <v>698</v>
      </c>
      <c r="H1960" s="11" t="s">
        <v>262</v>
      </c>
      <c r="I1960" s="11" t="s">
        <v>3412</v>
      </c>
      <c r="J1960" t="str">
        <f>IF(L1960="","",VLOOKUP(L1960,Продукция!B:D,3,0))</f>
        <v>Биологический_материал</v>
      </c>
      <c r="K1960" t="str">
        <f>IF(L1960="","",VLOOKUP(L1960,Продукция!B:C,2,0))</f>
        <v>Сыворотка крови</v>
      </c>
      <c r="L1960" s="151" t="s">
        <v>302</v>
      </c>
      <c r="M1960">
        <f>IF(L1960="","",VLOOKUP(L1960,Продукция!B:L,11,0))</f>
        <v>0</v>
      </c>
      <c r="N1960" s="11" t="s">
        <v>873</v>
      </c>
      <c r="P1960" s="11" t="s">
        <v>340</v>
      </c>
      <c r="Q1960" s="11" t="s">
        <v>854</v>
      </c>
      <c r="R1960" s="153" t="s">
        <v>4865</v>
      </c>
      <c r="S1960" s="11">
        <v>18</v>
      </c>
      <c r="T1960" s="11" t="s">
        <v>5250</v>
      </c>
      <c r="V1960" s="14">
        <v>45738</v>
      </c>
      <c r="Z1960" s="11" t="s">
        <v>4823</v>
      </c>
      <c r="AA1960" s="15">
        <v>0.3611111111111111</v>
      </c>
      <c r="AB1960" t="str">
        <f>IF(L1960="","",VLOOKUP(L1960&amp;I1960,Продукция!A:I,9,0))</f>
        <v>рекомендация производителя набора</v>
      </c>
      <c r="AC1960" s="14">
        <v>45747</v>
      </c>
      <c r="AD1960" s="11" t="s">
        <v>2676</v>
      </c>
      <c r="AE1960" s="11" t="s">
        <v>4823</v>
      </c>
      <c r="AF1960" t="str">
        <f>IF(AD1960="","",VLOOKUP(AD1960,'Сотрудники и ссылки'!A:B,2,0))</f>
        <v>Серолог</v>
      </c>
      <c r="AG1960">
        <f>IF(AD1960="","",VLOOKUP(AD1960,'Сотрудники и ссылки'!A:C,3,0))</f>
        <v>20007746</v>
      </c>
      <c r="AH1960" s="11" t="s">
        <v>2676</v>
      </c>
      <c r="AI1960" t="str">
        <f>IF(AH1960="","",VLOOKUP(AH1960,'Сотрудники и ссылки'!A:B,2,0))</f>
        <v>Серолог</v>
      </c>
      <c r="AJ1960">
        <f>IF(AH1960="","",VLOOKUP(AH1960,'Сотрудники и ссылки'!A:C,3,0))</f>
        <v>20007746</v>
      </c>
      <c r="AK1960" s="14">
        <v>45747</v>
      </c>
      <c r="AL1960" s="2">
        <f>IF(AK1960="","",AK1960+VLOOKUP(I1960,'Вид исследования'!B:E,4,0))</f>
        <v>45748</v>
      </c>
      <c r="AM1960" s="2">
        <f>IF(AK1960="","",AK1960+VLOOKUP(I1960,'Вид исследования'!B:F,5,0))</f>
        <v>45748</v>
      </c>
      <c r="AN1960" s="14">
        <v>45747</v>
      </c>
      <c r="AP1960" s="11" t="s">
        <v>189</v>
      </c>
      <c r="AQ1960" t="str">
        <f>IFERROR(IF(L1960="","",VLOOKUP(L1960&amp;I1960,Продукция!A:K,11,0)),"обратитесь к админ справочника")</f>
        <v>согласно рекомендациям производителя теста</v>
      </c>
      <c r="AR1960" s="11" t="s">
        <v>4823</v>
      </c>
      <c r="AS1960" t="str">
        <f>IFERROR(IF(L1960="","",VLOOKUP(L1960&amp;I1960,Продукция!A:J,10,0)),"обратитесь к админ справочника")</f>
        <v>инструкция тест- ситема Биочек СК -126</v>
      </c>
      <c r="AT1960" s="11" t="s">
        <v>4823</v>
      </c>
      <c r="AU1960" s="11" t="s">
        <v>4823</v>
      </c>
      <c r="AV1960" s="11" t="s">
        <v>2676</v>
      </c>
      <c r="AW1960" s="11" t="s">
        <v>4824</v>
      </c>
      <c r="AX1960" s="11" t="s">
        <v>698</v>
      </c>
      <c r="AZ1960" s="11">
        <v>1</v>
      </c>
      <c r="BA1960" s="11">
        <v>1</v>
      </c>
      <c r="BC1960" s="11" t="s">
        <v>4867</v>
      </c>
    </row>
    <row r="1961" spans="1:55" x14ac:dyDescent="0.25">
      <c r="A1961" t="str">
        <f t="shared" si="36"/>
        <v>С/589AE (BioChek) энцефаломиелит уровень антител</v>
      </c>
      <c r="B1961" t="str">
        <f>IF(E1961="","",INDEX(Лаборатории!A:A,MATCH('Производственный контроль'!E1961,Лаборатории!B:B,0)))</f>
        <v xml:space="preserve">КУРИНОЕ ЦАРСТВО АО </v>
      </c>
      <c r="C1961" t="str">
        <f>IF(E1961="","",VLOOKUP(E1961,Лаборатории!B:D,3,0))</f>
        <v>U377_CHL</v>
      </c>
      <c r="D1961" s="12">
        <v>45745</v>
      </c>
      <c r="E1961" s="11" t="s">
        <v>793</v>
      </c>
      <c r="F1961" s="11" t="s">
        <v>544</v>
      </c>
      <c r="G1961" s="11" t="s">
        <v>698</v>
      </c>
      <c r="H1961" s="11" t="s">
        <v>262</v>
      </c>
      <c r="I1961" s="11" t="s">
        <v>3405</v>
      </c>
      <c r="J1961" t="str">
        <f>IF(L1961="","",VLOOKUP(L1961,Продукция!B:D,3,0))</f>
        <v>Биологический_материал</v>
      </c>
      <c r="K1961" t="str">
        <f>IF(L1961="","",VLOOKUP(L1961,Продукция!B:C,2,0))</f>
        <v>Сыворотка крови</v>
      </c>
      <c r="L1961" s="151" t="s">
        <v>302</v>
      </c>
      <c r="M1961">
        <f>IF(L1961="","",VLOOKUP(L1961,Продукция!B:L,11,0))</f>
        <v>0</v>
      </c>
      <c r="N1961" s="11" t="s">
        <v>873</v>
      </c>
      <c r="P1961" s="11" t="s">
        <v>340</v>
      </c>
      <c r="Q1961" s="11" t="s">
        <v>854</v>
      </c>
      <c r="R1961" s="153" t="s">
        <v>4865</v>
      </c>
      <c r="S1961" s="11">
        <v>18</v>
      </c>
      <c r="T1961" s="11" t="s">
        <v>5250</v>
      </c>
      <c r="V1961" s="14">
        <v>45738</v>
      </c>
      <c r="Z1961" s="11" t="s">
        <v>4823</v>
      </c>
      <c r="AA1961" s="15">
        <v>0.3611111111111111</v>
      </c>
      <c r="AB1961" t="str">
        <f>IF(L1961="","",VLOOKUP(L1961&amp;I1961,Продукция!A:I,9,0))</f>
        <v>рекомендация производителя набора</v>
      </c>
      <c r="AC1961" s="14">
        <v>45747</v>
      </c>
      <c r="AD1961" s="11" t="s">
        <v>2676</v>
      </c>
      <c r="AE1961" s="11" t="s">
        <v>4823</v>
      </c>
      <c r="AF1961" t="str">
        <f>IF(AD1961="","",VLOOKUP(AD1961,'Сотрудники и ссылки'!A:B,2,0))</f>
        <v>Серолог</v>
      </c>
      <c r="AG1961">
        <f>IF(AD1961="","",VLOOKUP(AD1961,'Сотрудники и ссылки'!A:C,3,0))</f>
        <v>20007746</v>
      </c>
      <c r="AH1961" s="11" t="s">
        <v>2676</v>
      </c>
      <c r="AI1961" t="str">
        <f>IF(AH1961="","",VLOOKUP(AH1961,'Сотрудники и ссылки'!A:B,2,0))</f>
        <v>Серолог</v>
      </c>
      <c r="AJ1961">
        <f>IF(AH1961="","",VLOOKUP(AH1961,'Сотрудники и ссылки'!A:C,3,0))</f>
        <v>20007746</v>
      </c>
      <c r="AK1961" s="14">
        <v>45747</v>
      </c>
      <c r="AL1961" s="2">
        <f>IF(AK1961="","",AK1961+VLOOKUP(I1961,'Вид исследования'!B:E,4,0))</f>
        <v>45748</v>
      </c>
      <c r="AM1961" s="2">
        <f>IF(AK1961="","",AK1961+VLOOKUP(I1961,'Вид исследования'!B:F,5,0))</f>
        <v>45748</v>
      </c>
      <c r="AN1961" s="14">
        <v>45747</v>
      </c>
      <c r="AP1961" s="11" t="s">
        <v>189</v>
      </c>
      <c r="AQ1961" t="str">
        <f>IFERROR(IF(L1961="","",VLOOKUP(L1961&amp;I1961,Продукция!A:K,11,0)),"обратитесь к админ справочника")</f>
        <v>согласно рекомендациям производителя теста</v>
      </c>
      <c r="AR1961" s="11" t="s">
        <v>4823</v>
      </c>
      <c r="AS1961" t="str">
        <f>IFERROR(IF(L1961="","",VLOOKUP(L1961&amp;I1961,Продукция!A:J,10,0)),"обратитесь к админ справочника")</f>
        <v>инструкция тест- ситема Биочек СК -123</v>
      </c>
      <c r="AT1961" s="11" t="s">
        <v>4823</v>
      </c>
      <c r="AU1961" s="11" t="s">
        <v>4823</v>
      </c>
      <c r="AV1961" s="11" t="s">
        <v>2676</v>
      </c>
      <c r="AW1961" s="11" t="s">
        <v>4824</v>
      </c>
      <c r="AX1961" s="11" t="s">
        <v>698</v>
      </c>
      <c r="AZ1961" s="11">
        <v>1</v>
      </c>
      <c r="BA1961" s="11">
        <v>1</v>
      </c>
      <c r="BC1961" s="11" t="s">
        <v>4867</v>
      </c>
    </row>
    <row r="1962" spans="1:55" x14ac:dyDescent="0.25">
      <c r="A1962" t="str">
        <f t="shared" si="36"/>
        <v>С/589IBV (BioChek) инфекционный бронхит уровень антител</v>
      </c>
      <c r="B1962" t="str">
        <f>IF(E1962="","",INDEX(Лаборатории!A:A,MATCH('Производственный контроль'!E1962,Лаборатории!B:B,0)))</f>
        <v xml:space="preserve">КУРИНОЕ ЦАРСТВО АО </v>
      </c>
      <c r="C1962" t="str">
        <f>IF(E1962="","",VLOOKUP(E1962,Лаборатории!B:D,3,0))</f>
        <v>U377_CHL</v>
      </c>
      <c r="D1962" s="12">
        <v>45745</v>
      </c>
      <c r="E1962" s="11" t="s">
        <v>793</v>
      </c>
      <c r="F1962" s="11" t="s">
        <v>544</v>
      </c>
      <c r="G1962" s="11" t="s">
        <v>698</v>
      </c>
      <c r="H1962" s="11" t="s">
        <v>262</v>
      </c>
      <c r="I1962" s="11" t="s">
        <v>3416</v>
      </c>
      <c r="J1962" t="str">
        <f>IF(L1962="","",VLOOKUP(L1962,Продукция!B:D,3,0))</f>
        <v>Биологический_материал</v>
      </c>
      <c r="K1962" t="str">
        <f>IF(L1962="","",VLOOKUP(L1962,Продукция!B:C,2,0))</f>
        <v>Сыворотка крови</v>
      </c>
      <c r="L1962" s="151" t="s">
        <v>302</v>
      </c>
      <c r="M1962">
        <f>IF(L1962="","",VLOOKUP(L1962,Продукция!B:L,11,0))</f>
        <v>0</v>
      </c>
      <c r="N1962" s="11" t="s">
        <v>873</v>
      </c>
      <c r="P1962" s="11" t="s">
        <v>340</v>
      </c>
      <c r="Q1962" s="11" t="s">
        <v>854</v>
      </c>
      <c r="R1962" s="153" t="s">
        <v>4865</v>
      </c>
      <c r="S1962" s="11">
        <v>18</v>
      </c>
      <c r="T1962" s="11" t="s">
        <v>5250</v>
      </c>
      <c r="V1962" s="14">
        <v>45743</v>
      </c>
      <c r="Z1962" s="11" t="s">
        <v>4823</v>
      </c>
      <c r="AA1962" s="15">
        <v>0.3611111111111111</v>
      </c>
      <c r="AB1962" t="str">
        <f>IF(L1962="","",VLOOKUP(L1962&amp;I1962,Продукция!A:I,9,0))</f>
        <v>рекомендация производителя набора</v>
      </c>
      <c r="AC1962" s="14">
        <v>45747</v>
      </c>
      <c r="AD1962" s="11" t="s">
        <v>2673</v>
      </c>
      <c r="AE1962" s="11" t="s">
        <v>4823</v>
      </c>
      <c r="AF1962" t="str">
        <f>IF(AD1962="","",VLOOKUP(AD1962,'Сотрудники и ссылки'!A:B,2,0))</f>
        <v>Серолог</v>
      </c>
      <c r="AG1962">
        <f>IF(AD1962="","",VLOOKUP(AD1962,'Сотрудники и ссылки'!A:C,3,0))</f>
        <v>20001771</v>
      </c>
      <c r="AH1962" s="11" t="s">
        <v>2673</v>
      </c>
      <c r="AI1962" t="str">
        <f>IF(AH1962="","",VLOOKUP(AH1962,'Сотрудники и ссылки'!A:B,2,0))</f>
        <v>Серолог</v>
      </c>
      <c r="AJ1962">
        <f>IF(AH1962="","",VLOOKUP(AH1962,'Сотрудники и ссылки'!A:C,3,0))</f>
        <v>20001771</v>
      </c>
      <c r="AK1962" s="14">
        <v>45747</v>
      </c>
      <c r="AL1962" s="2">
        <f>IF(AK1962="","",AK1962+VLOOKUP(I1962,'Вид исследования'!B:E,4,0))</f>
        <v>45748</v>
      </c>
      <c r="AM1962" s="2">
        <f>IF(AK1962="","",AK1962+VLOOKUP(I1962,'Вид исследования'!B:F,5,0))</f>
        <v>45748</v>
      </c>
      <c r="AN1962" s="14">
        <v>45747</v>
      </c>
      <c r="AP1962" s="11" t="s">
        <v>189</v>
      </c>
      <c r="AQ1962" t="str">
        <f>IFERROR(IF(L1962="","",VLOOKUP(L1962&amp;I1962,Продукция!A:K,11,0)),"обратитесь к админ справочника")</f>
        <v>согласно рекомендациям производителя теста</v>
      </c>
      <c r="AR1962" s="11" t="s">
        <v>4823</v>
      </c>
      <c r="AS1962" t="str">
        <f>IFERROR(IF(L1962="","",VLOOKUP(L1962&amp;I1962,Продукция!A:J,10,0)),"обратитесь к админ справочника")</f>
        <v>инструкция тест- ситема Биочек СК-119</v>
      </c>
      <c r="AT1962" s="11" t="s">
        <v>4823</v>
      </c>
      <c r="AU1962" s="11" t="s">
        <v>4823</v>
      </c>
      <c r="AV1962" s="11" t="s">
        <v>2673</v>
      </c>
      <c r="AW1962" s="11" t="s">
        <v>4824</v>
      </c>
      <c r="AX1962" s="11" t="s">
        <v>698</v>
      </c>
      <c r="AZ1962" s="11">
        <v>1</v>
      </c>
      <c r="BA1962" s="11">
        <v>1</v>
      </c>
      <c r="BC1962" s="11" t="s">
        <v>4867</v>
      </c>
    </row>
    <row r="1963" spans="1:55" x14ac:dyDescent="0.25">
      <c r="A1963" t="str">
        <f t="shared" si="36"/>
        <v>С/589ART (BioChek) инфекционный альвеолярный ринотрахеит тип А и В уровень антител</v>
      </c>
      <c r="B1963" t="str">
        <f>IF(E1963="","",INDEX(Лаборатории!A:A,MATCH('Производственный контроль'!E1963,Лаборатории!B:B,0)))</f>
        <v xml:space="preserve">КУРИНОЕ ЦАРСТВО АО </v>
      </c>
      <c r="C1963" t="str">
        <f>IF(E1963="","",VLOOKUP(E1963,Лаборатории!B:D,3,0))</f>
        <v>U377_CHL</v>
      </c>
      <c r="D1963" s="12">
        <v>45745</v>
      </c>
      <c r="E1963" s="11" t="s">
        <v>793</v>
      </c>
      <c r="F1963" s="11" t="s">
        <v>544</v>
      </c>
      <c r="G1963" s="11" t="s">
        <v>698</v>
      </c>
      <c r="H1963" s="11" t="s">
        <v>262</v>
      </c>
      <c r="I1963" s="11" t="s">
        <v>3409</v>
      </c>
      <c r="J1963" t="str">
        <f>IF(L1963="","",VLOOKUP(L1963,Продукция!B:D,3,0))</f>
        <v>Биологический_материал</v>
      </c>
      <c r="K1963" t="str">
        <f>IF(L1963="","",VLOOKUP(L1963,Продукция!B:C,2,0))</f>
        <v>Сыворотка крови</v>
      </c>
      <c r="L1963" s="151" t="s">
        <v>302</v>
      </c>
      <c r="M1963">
        <f>IF(L1963="","",VLOOKUP(L1963,Продукция!B:L,11,0))</f>
        <v>0</v>
      </c>
      <c r="N1963" s="11" t="s">
        <v>873</v>
      </c>
      <c r="P1963" s="11" t="s">
        <v>340</v>
      </c>
      <c r="Q1963" s="11" t="s">
        <v>854</v>
      </c>
      <c r="R1963" s="153" t="s">
        <v>4865</v>
      </c>
      <c r="S1963" s="11">
        <v>18</v>
      </c>
      <c r="T1963" s="11" t="s">
        <v>5250</v>
      </c>
      <c r="V1963" s="14">
        <v>45743</v>
      </c>
      <c r="Z1963" s="11" t="s">
        <v>4823</v>
      </c>
      <c r="AA1963" s="15">
        <v>0.3611111111111111</v>
      </c>
      <c r="AB1963" t="str">
        <f>IF(L1963="","",VLOOKUP(L1963&amp;I1963,Продукция!A:I,9,0))</f>
        <v>рекомендация производителя набора</v>
      </c>
      <c r="AC1963" s="14">
        <v>45747</v>
      </c>
      <c r="AD1963" s="11" t="s">
        <v>2673</v>
      </c>
      <c r="AE1963" s="11" t="s">
        <v>4823</v>
      </c>
      <c r="AF1963" t="str">
        <f>IF(AD1963="","",VLOOKUP(AD1963,'Сотрудники и ссылки'!A:B,2,0))</f>
        <v>Серолог</v>
      </c>
      <c r="AG1963">
        <f>IF(AD1963="","",VLOOKUP(AD1963,'Сотрудники и ссылки'!A:C,3,0))</f>
        <v>20001771</v>
      </c>
      <c r="AH1963" s="11" t="s">
        <v>2673</v>
      </c>
      <c r="AI1963" t="str">
        <f>IF(AH1963="","",VLOOKUP(AH1963,'Сотрудники и ссылки'!A:B,2,0))</f>
        <v>Серолог</v>
      </c>
      <c r="AJ1963">
        <f>IF(AH1963="","",VLOOKUP(AH1963,'Сотрудники и ссылки'!A:C,3,0))</f>
        <v>20001771</v>
      </c>
      <c r="AK1963" s="14">
        <v>45747</v>
      </c>
      <c r="AL1963" s="2">
        <f>IF(AK1963="","",AK1963+VLOOKUP(I1963,'Вид исследования'!B:E,4,0))</f>
        <v>45748</v>
      </c>
      <c r="AM1963" s="2">
        <f>IF(AK1963="","",AK1963+VLOOKUP(I1963,'Вид исследования'!B:F,5,0))</f>
        <v>45748</v>
      </c>
      <c r="AN1963" s="14">
        <v>45747</v>
      </c>
      <c r="AP1963" s="11" t="s">
        <v>189</v>
      </c>
      <c r="AQ1963" t="str">
        <f>IFERROR(IF(L1963="","",VLOOKUP(L1963&amp;I1963,Продукция!A:K,11,0)),"обратитесь к админ справочника")</f>
        <v>согласно рекомендациям производителя теста</v>
      </c>
      <c r="AR1963" s="11" t="s">
        <v>4823</v>
      </c>
      <c r="AS1963" t="str">
        <f>IFERROR(IF(L1963="","",VLOOKUP(L1963&amp;I1963,Продукция!A:J,10,0)),"обратитесь к админ справочника")</f>
        <v>инструкция тест- ситема Биочек СК-120</v>
      </c>
      <c r="AT1963" s="11" t="s">
        <v>4823</v>
      </c>
      <c r="AU1963" s="11" t="s">
        <v>4823</v>
      </c>
      <c r="AV1963" s="11" t="s">
        <v>2673</v>
      </c>
      <c r="AW1963" s="11" t="s">
        <v>4824</v>
      </c>
      <c r="AX1963" s="11" t="s">
        <v>698</v>
      </c>
      <c r="AZ1963" s="11">
        <v>1</v>
      </c>
      <c r="BA1963" s="11">
        <v>1</v>
      </c>
      <c r="BC1963" s="11" t="s">
        <v>4867</v>
      </c>
    </row>
    <row r="1964" spans="1:55" x14ac:dyDescent="0.25">
      <c r="A1964" t="str">
        <f t="shared" si="36"/>
        <v>С/589REO (BioChek) реовирус уровень антител</v>
      </c>
      <c r="B1964" t="str">
        <f>IF(E1964="","",INDEX(Лаборатории!A:A,MATCH('Производственный контроль'!E1964,Лаборатории!B:B,0)))</f>
        <v xml:space="preserve">КУРИНОЕ ЦАРСТВО АО </v>
      </c>
      <c r="C1964" t="str">
        <f>IF(E1964="","",VLOOKUP(E1964,Лаборатории!B:D,3,0))</f>
        <v>U377_CHL</v>
      </c>
      <c r="D1964" s="12">
        <v>45745</v>
      </c>
      <c r="E1964" s="11" t="s">
        <v>793</v>
      </c>
      <c r="F1964" s="11" t="s">
        <v>544</v>
      </c>
      <c r="G1964" s="11" t="s">
        <v>698</v>
      </c>
      <c r="H1964" s="11" t="s">
        <v>262</v>
      </c>
      <c r="I1964" s="11" t="s">
        <v>3426</v>
      </c>
      <c r="J1964" t="str">
        <f>IF(L1964="","",VLOOKUP(L1964,Продукция!B:D,3,0))</f>
        <v>Биологический_материал</v>
      </c>
      <c r="K1964" t="str">
        <f>IF(L1964="","",VLOOKUP(L1964,Продукция!B:C,2,0))</f>
        <v>Сыворотка крови</v>
      </c>
      <c r="L1964" s="151" t="s">
        <v>302</v>
      </c>
      <c r="M1964">
        <f>IF(L1964="","",VLOOKUP(L1964,Продукция!B:L,11,0))</f>
        <v>0</v>
      </c>
      <c r="N1964" s="11" t="s">
        <v>873</v>
      </c>
      <c r="P1964" s="11" t="s">
        <v>340</v>
      </c>
      <c r="Q1964" s="11" t="s">
        <v>854</v>
      </c>
      <c r="R1964" s="153" t="s">
        <v>4865</v>
      </c>
      <c r="S1964" s="11">
        <v>18</v>
      </c>
      <c r="T1964" s="11" t="s">
        <v>5250</v>
      </c>
      <c r="V1964" s="14">
        <v>45743</v>
      </c>
      <c r="Z1964" s="11" t="s">
        <v>4823</v>
      </c>
      <c r="AA1964" s="15">
        <v>0.3611111111111111</v>
      </c>
      <c r="AB1964" t="str">
        <f>IF(L1964="","",VLOOKUP(L1964&amp;I1964,Продукция!A:I,9,0))</f>
        <v>рекомендация производителя набора</v>
      </c>
      <c r="AC1964" s="14">
        <v>45750</v>
      </c>
      <c r="AD1964" s="11" t="s">
        <v>2673</v>
      </c>
      <c r="AE1964" s="11" t="s">
        <v>4823</v>
      </c>
      <c r="AF1964" t="str">
        <f>IF(AD1964="","",VLOOKUP(AD1964,'Сотрудники и ссылки'!A:B,2,0))</f>
        <v>Серолог</v>
      </c>
      <c r="AG1964">
        <f>IF(AD1964="","",VLOOKUP(AD1964,'Сотрудники и ссылки'!A:C,3,0))</f>
        <v>20001771</v>
      </c>
      <c r="AH1964" s="11" t="s">
        <v>2673</v>
      </c>
      <c r="AI1964" t="str">
        <f>IF(AH1964="","",VLOOKUP(AH1964,'Сотрудники и ссылки'!A:B,2,0))</f>
        <v>Серолог</v>
      </c>
      <c r="AJ1964">
        <f>IF(AH1964="","",VLOOKUP(AH1964,'Сотрудники и ссылки'!A:C,3,0))</f>
        <v>20001771</v>
      </c>
      <c r="AK1964" s="14">
        <v>45750</v>
      </c>
      <c r="AL1964" s="2">
        <f>IF(AK1964="","",AK1964+VLOOKUP(I1964,'Вид исследования'!B:E,4,0))</f>
        <v>45751</v>
      </c>
      <c r="AM1964" s="2">
        <f>IF(AK1964="","",AK1964+VLOOKUP(I1964,'Вид исследования'!B:F,5,0))</f>
        <v>45751</v>
      </c>
      <c r="AN1964" s="14">
        <v>45750</v>
      </c>
      <c r="AP1964" s="11" t="s">
        <v>189</v>
      </c>
      <c r="AQ1964" t="str">
        <f>IFERROR(IF(L1964="","",VLOOKUP(L1964&amp;I1964,Продукция!A:K,11,0)),"обратитесь к админ справочника")</f>
        <v>согласно рекомендациям производителя теста</v>
      </c>
      <c r="AR1964" s="11" t="s">
        <v>4823</v>
      </c>
      <c r="AS1964" t="str">
        <f>IFERROR(IF(L1964="","",VLOOKUP(L1964&amp;I1964,Продукция!A:J,10,0)),"обратитесь к админ справочника")</f>
        <v>инструкция тест- ситема Биочек СК -110</v>
      </c>
      <c r="AT1964" s="11" t="s">
        <v>4823</v>
      </c>
      <c r="AU1964" s="11" t="s">
        <v>4823</v>
      </c>
      <c r="AV1964" s="11" t="s">
        <v>2673</v>
      </c>
      <c r="AW1964" s="11" t="s">
        <v>4824</v>
      </c>
      <c r="AX1964" s="11" t="s">
        <v>698</v>
      </c>
      <c r="AZ1964" s="11">
        <v>1</v>
      </c>
      <c r="BA1964" s="11">
        <v>1</v>
      </c>
      <c r="BC1964" s="11" t="s">
        <v>4867</v>
      </c>
    </row>
    <row r="1965" spans="1:55" x14ac:dyDescent="0.25">
      <c r="A1965" t="str">
        <f t="shared" si="36"/>
        <v>С/589FADV (BioChek) аденовирус уровень антител</v>
      </c>
      <c r="B1965" t="str">
        <f>IF(E1965="","",INDEX(Лаборатории!A:A,MATCH('Производственный контроль'!E1965,Лаборатории!B:B,0)))</f>
        <v xml:space="preserve">КУРИНОЕ ЦАРСТВО АО </v>
      </c>
      <c r="C1965" t="str">
        <f>IF(E1965="","",VLOOKUP(E1965,Лаборатории!B:D,3,0))</f>
        <v>U377_CHL</v>
      </c>
      <c r="D1965" s="12">
        <v>45745</v>
      </c>
      <c r="E1965" s="11" t="s">
        <v>793</v>
      </c>
      <c r="F1965" s="11" t="s">
        <v>544</v>
      </c>
      <c r="G1965" s="11" t="s">
        <v>698</v>
      </c>
      <c r="H1965" s="11" t="s">
        <v>262</v>
      </c>
      <c r="I1965" s="11" t="s">
        <v>3414</v>
      </c>
      <c r="J1965" t="str">
        <f>IF(L1965="","",VLOOKUP(L1965,Продукция!B:D,3,0))</f>
        <v>Биологический_материал</v>
      </c>
      <c r="K1965" t="str">
        <f>IF(L1965="","",VLOOKUP(L1965,Продукция!B:C,2,0))</f>
        <v>Сыворотка крови</v>
      </c>
      <c r="L1965" s="151" t="s">
        <v>302</v>
      </c>
      <c r="M1965">
        <f>IF(L1965="","",VLOOKUP(L1965,Продукция!B:L,11,0))</f>
        <v>0</v>
      </c>
      <c r="N1965" s="11" t="s">
        <v>873</v>
      </c>
      <c r="P1965" s="11" t="s">
        <v>340</v>
      </c>
      <c r="Q1965" s="11" t="s">
        <v>854</v>
      </c>
      <c r="R1965" s="153" t="s">
        <v>4865</v>
      </c>
      <c r="S1965" s="11">
        <v>18</v>
      </c>
      <c r="T1965" s="11" t="s">
        <v>5250</v>
      </c>
      <c r="V1965" s="14">
        <v>45743</v>
      </c>
      <c r="Z1965" s="11" t="s">
        <v>4823</v>
      </c>
      <c r="AA1965" s="15">
        <v>0.3611111111111111</v>
      </c>
      <c r="AB1965" t="str">
        <f>IF(L1965="","",VLOOKUP(L1965&amp;I1965,Продукция!A:I,9,0))</f>
        <v>рекомендация производителя набора</v>
      </c>
      <c r="AC1965" s="14">
        <v>45747</v>
      </c>
      <c r="AD1965" s="11" t="s">
        <v>2673</v>
      </c>
      <c r="AE1965" s="11" t="s">
        <v>4823</v>
      </c>
      <c r="AF1965" t="str">
        <f>IF(AD1965="","",VLOOKUP(AD1965,'Сотрудники и ссылки'!A:B,2,0))</f>
        <v>Серолог</v>
      </c>
      <c r="AG1965">
        <f>IF(AD1965="","",VLOOKUP(AD1965,'Сотрудники и ссылки'!A:C,3,0))</f>
        <v>20001771</v>
      </c>
      <c r="AH1965" s="11" t="s">
        <v>2673</v>
      </c>
      <c r="AI1965" t="str">
        <f>IF(AH1965="","",VLOOKUP(AH1965,'Сотрудники и ссылки'!A:B,2,0))</f>
        <v>Серолог</v>
      </c>
      <c r="AJ1965">
        <f>IF(AH1965="","",VLOOKUP(AH1965,'Сотрудники и ссылки'!A:C,3,0))</f>
        <v>20001771</v>
      </c>
      <c r="AK1965" s="14">
        <v>45747</v>
      </c>
      <c r="AL1965" s="2">
        <f>IF(AK1965="","",AK1965+VLOOKUP(I1965,'Вид исследования'!B:E,4,0))</f>
        <v>45748</v>
      </c>
      <c r="AM1965" s="2">
        <f>IF(AK1965="","",AK1965+VLOOKUP(I1965,'Вид исследования'!B:F,5,0))</f>
        <v>45748</v>
      </c>
      <c r="AN1965" s="14">
        <v>45747</v>
      </c>
      <c r="AP1965" s="11" t="s">
        <v>189</v>
      </c>
      <c r="AQ1965" t="str">
        <f>IFERROR(IF(L1965="","",VLOOKUP(L1965&amp;I1965,Продукция!A:K,11,0)),"обратитесь к админ справочника")</f>
        <v>согласно рекомендациям производителя теста</v>
      </c>
      <c r="AR1965" s="11" t="s">
        <v>4823</v>
      </c>
      <c r="AS1965" t="str">
        <f>IFERROR(IF(L1965="","",VLOOKUP(L1965&amp;I1965,Продукция!A:J,10,0)),"обратитесь к админ справочника")</f>
        <v>инструкция тест- ситема Биочек СК -132</v>
      </c>
      <c r="AT1965" s="11" t="s">
        <v>4823</v>
      </c>
      <c r="AU1965" s="11" t="s">
        <v>4823</v>
      </c>
      <c r="AV1965" s="11" t="s">
        <v>2673</v>
      </c>
      <c r="AW1965" s="11" t="s">
        <v>4824</v>
      </c>
      <c r="AX1965" s="11" t="s">
        <v>698</v>
      </c>
      <c r="AZ1965" s="11">
        <v>1</v>
      </c>
      <c r="BA1965" s="11">
        <v>1</v>
      </c>
      <c r="BC1965" s="11" t="s">
        <v>4867</v>
      </c>
    </row>
    <row r="1966" spans="1:55" x14ac:dyDescent="0.25">
      <c r="A1966" t="str">
        <f t="shared" si="36"/>
        <v>С/589MG (BioChek) микоплазма галлисептикум уровень антител</v>
      </c>
      <c r="B1966" t="str">
        <f>IF(E1966="","",INDEX(Лаборатории!A:A,MATCH('Производственный контроль'!E1966,Лаборатории!B:B,0)))</f>
        <v xml:space="preserve">КУРИНОЕ ЦАРСТВО АО </v>
      </c>
      <c r="C1966" t="str">
        <f>IF(E1966="","",VLOOKUP(E1966,Лаборатории!B:D,3,0))</f>
        <v>U377_CHL</v>
      </c>
      <c r="D1966" s="12">
        <v>45745</v>
      </c>
      <c r="E1966" s="11" t="s">
        <v>793</v>
      </c>
      <c r="F1966" s="11" t="s">
        <v>544</v>
      </c>
      <c r="G1966" s="11" t="s">
        <v>698</v>
      </c>
      <c r="H1966" s="11" t="s">
        <v>262</v>
      </c>
      <c r="I1966" s="11" t="s">
        <v>3422</v>
      </c>
      <c r="J1966" t="str">
        <f>IF(L1966="","",VLOOKUP(L1966,Продукция!B:D,3,0))</f>
        <v>Биологический_материал</v>
      </c>
      <c r="K1966" t="str">
        <f>IF(L1966="","",VLOOKUP(L1966,Продукция!B:C,2,0))</f>
        <v>Сыворотка крови</v>
      </c>
      <c r="L1966" s="151" t="s">
        <v>302</v>
      </c>
      <c r="M1966">
        <f>IF(L1966="","",VLOOKUP(L1966,Продукция!B:L,11,0))</f>
        <v>0</v>
      </c>
      <c r="N1966" s="11" t="s">
        <v>873</v>
      </c>
      <c r="P1966" s="11" t="s">
        <v>340</v>
      </c>
      <c r="Q1966" s="11" t="s">
        <v>854</v>
      </c>
      <c r="R1966" s="153" t="s">
        <v>4865</v>
      </c>
      <c r="S1966" s="11">
        <v>18</v>
      </c>
      <c r="T1966" s="11" t="s">
        <v>5250</v>
      </c>
      <c r="V1966" s="14">
        <v>45743</v>
      </c>
      <c r="Z1966" s="11" t="s">
        <v>4823</v>
      </c>
      <c r="AA1966" s="15">
        <v>0.3611111111111111</v>
      </c>
      <c r="AB1966" t="str">
        <f>IF(L1966="","",VLOOKUP(L1966&amp;I1966,Продукция!A:I,9,0))</f>
        <v>рекомендация производителя набора</v>
      </c>
      <c r="AC1966" s="14">
        <v>45747</v>
      </c>
      <c r="AD1966" s="11" t="s">
        <v>2676</v>
      </c>
      <c r="AE1966" s="11" t="s">
        <v>4823</v>
      </c>
      <c r="AF1966" t="str">
        <f>IF(AD1966="","",VLOOKUP(AD1966,'Сотрудники и ссылки'!A:B,2,0))</f>
        <v>Серолог</v>
      </c>
      <c r="AG1966">
        <f>IF(AD1966="","",VLOOKUP(AD1966,'Сотрудники и ссылки'!A:C,3,0))</f>
        <v>20007746</v>
      </c>
      <c r="AH1966" s="11" t="s">
        <v>2676</v>
      </c>
      <c r="AI1966" t="str">
        <f>IF(AH1966="","",VLOOKUP(AH1966,'Сотрудники и ссылки'!A:B,2,0))</f>
        <v>Серолог</v>
      </c>
      <c r="AJ1966">
        <f>IF(AH1966="","",VLOOKUP(AH1966,'Сотрудники и ссылки'!A:C,3,0))</f>
        <v>20007746</v>
      </c>
      <c r="AK1966" s="14">
        <v>45747</v>
      </c>
      <c r="AL1966" s="2">
        <f>IF(AK1966="","",AK1966+VLOOKUP(I1966,'Вид исследования'!B:E,4,0))</f>
        <v>45748</v>
      </c>
      <c r="AM1966" s="2">
        <f>IF(AK1966="","",AK1966+VLOOKUP(I1966,'Вид исследования'!B:F,5,0))</f>
        <v>45748</v>
      </c>
      <c r="AN1966" s="14">
        <v>45747</v>
      </c>
      <c r="AP1966" s="11" t="s">
        <v>189</v>
      </c>
      <c r="AQ1966" t="str">
        <f>IFERROR(IF(L1966="","",VLOOKUP(L1966&amp;I1966,Продукция!A:K,11,0)),"обратитесь к админ справочника")</f>
        <v>согласно рекомендациям производителя теста</v>
      </c>
      <c r="AR1966" s="11" t="s">
        <v>4823</v>
      </c>
      <c r="AS1966" t="str">
        <f>IFERROR(IF(L1966="","",VLOOKUP(L1966&amp;I1966,Продукция!A:J,10,0)),"обратитесь к админ справочника")</f>
        <v>инструкция тест- ситема Биочек СК -114</v>
      </c>
      <c r="AT1966" s="11" t="s">
        <v>4823</v>
      </c>
      <c r="AU1966" s="11" t="s">
        <v>4823</v>
      </c>
      <c r="AV1966" s="11" t="s">
        <v>2676</v>
      </c>
      <c r="AW1966" s="11" t="s">
        <v>4824</v>
      </c>
      <c r="AX1966" s="11" t="s">
        <v>698</v>
      </c>
      <c r="AZ1966" s="11">
        <v>1</v>
      </c>
      <c r="BA1966" s="11">
        <v>1</v>
      </c>
      <c r="BC1966" s="11" t="s">
        <v>4867</v>
      </c>
    </row>
    <row r="1967" spans="1:55" x14ac:dyDescent="0.25">
      <c r="A1967" t="str">
        <f t="shared" si="36"/>
        <v>С/589MS (BioChek) микоплазма синовия уровень антител</v>
      </c>
      <c r="B1967" t="str">
        <f>IF(E1967="","",INDEX(Лаборатории!A:A,MATCH('Производственный контроль'!E1967,Лаборатории!B:B,0)))</f>
        <v xml:space="preserve">КУРИНОЕ ЦАРСТВО АО </v>
      </c>
      <c r="C1967" t="str">
        <f>IF(E1967="","",VLOOKUP(E1967,Лаборатории!B:D,3,0))</f>
        <v>U377_CHL</v>
      </c>
      <c r="D1967" s="12">
        <v>45745</v>
      </c>
      <c r="E1967" s="11" t="s">
        <v>793</v>
      </c>
      <c r="F1967" s="11" t="s">
        <v>544</v>
      </c>
      <c r="G1967" s="11" t="s">
        <v>698</v>
      </c>
      <c r="H1967" s="11" t="s">
        <v>262</v>
      </c>
      <c r="I1967" s="11" t="s">
        <v>3423</v>
      </c>
      <c r="J1967" t="str">
        <f>IF(L1967="","",VLOOKUP(L1967,Продукция!B:D,3,0))</f>
        <v>Биологический_материал</v>
      </c>
      <c r="K1967" t="str">
        <f>IF(L1967="","",VLOOKUP(L1967,Продукция!B:C,2,0))</f>
        <v>Сыворотка крови</v>
      </c>
      <c r="L1967" s="151" t="s">
        <v>302</v>
      </c>
      <c r="M1967">
        <f>IF(L1967="","",VLOOKUP(L1967,Продукция!B:L,11,0))</f>
        <v>0</v>
      </c>
      <c r="N1967" s="11" t="s">
        <v>873</v>
      </c>
      <c r="P1967" s="11" t="s">
        <v>340</v>
      </c>
      <c r="Q1967" s="11" t="s">
        <v>854</v>
      </c>
      <c r="R1967" s="153" t="s">
        <v>4865</v>
      </c>
      <c r="S1967" s="11">
        <v>18</v>
      </c>
      <c r="T1967" s="11" t="s">
        <v>5250</v>
      </c>
      <c r="V1967" s="14">
        <v>45743</v>
      </c>
      <c r="Z1967" s="11" t="s">
        <v>4823</v>
      </c>
      <c r="AA1967" s="15">
        <v>0.3611111111111111</v>
      </c>
      <c r="AB1967" t="str">
        <f>IF(L1967="","",VLOOKUP(L1967&amp;I1967,Продукция!A:I,9,0))</f>
        <v>рекомендация производителя набора</v>
      </c>
      <c r="AC1967" s="14">
        <v>45747</v>
      </c>
      <c r="AD1967" s="11" t="s">
        <v>2676</v>
      </c>
      <c r="AE1967" s="11" t="s">
        <v>4823</v>
      </c>
      <c r="AF1967" t="str">
        <f>IF(AD1967="","",VLOOKUP(AD1967,'Сотрудники и ссылки'!A:B,2,0))</f>
        <v>Серолог</v>
      </c>
      <c r="AG1967">
        <f>IF(AD1967="","",VLOOKUP(AD1967,'Сотрудники и ссылки'!A:C,3,0))</f>
        <v>20007746</v>
      </c>
      <c r="AH1967" s="11" t="s">
        <v>2676</v>
      </c>
      <c r="AI1967" t="str">
        <f>IF(AH1967="","",VLOOKUP(AH1967,'Сотрудники и ссылки'!A:B,2,0))</f>
        <v>Серолог</v>
      </c>
      <c r="AJ1967">
        <f>IF(AH1967="","",VLOOKUP(AH1967,'Сотрудники и ссылки'!A:C,3,0))</f>
        <v>20007746</v>
      </c>
      <c r="AK1967" s="14">
        <v>45747</v>
      </c>
      <c r="AL1967" s="2">
        <f>IF(AK1967="","",AK1967+VLOOKUP(I1967,'Вид исследования'!B:E,4,0))</f>
        <v>45748</v>
      </c>
      <c r="AM1967" s="2">
        <f>IF(AK1967="","",AK1967+VLOOKUP(I1967,'Вид исследования'!B:F,5,0))</f>
        <v>45748</v>
      </c>
      <c r="AN1967" s="14">
        <v>45747</v>
      </c>
      <c r="AP1967" s="11" t="s">
        <v>189</v>
      </c>
      <c r="AQ1967" t="str">
        <f>IFERROR(IF(L1967="","",VLOOKUP(L1967&amp;I1967,Продукция!A:K,11,0)),"обратитесь к админ справочника")</f>
        <v>согласно рекомендациям производителя теста</v>
      </c>
      <c r="AR1967" s="11" t="s">
        <v>4823</v>
      </c>
      <c r="AS1967" t="str">
        <f>IFERROR(IF(L1967="","",VLOOKUP(L1967&amp;I1967,Продукция!A:J,10,0)),"обратитесь к админ справочника")</f>
        <v>инструкция тест- ситема Биочек СК -115</v>
      </c>
      <c r="AT1967" s="11" t="s">
        <v>4823</v>
      </c>
      <c r="AU1967" s="11" t="s">
        <v>4823</v>
      </c>
      <c r="AV1967" s="11" t="s">
        <v>2676</v>
      </c>
      <c r="AW1967" s="11" t="s">
        <v>4824</v>
      </c>
      <c r="AX1967" s="11" t="s">
        <v>698</v>
      </c>
      <c r="AZ1967" s="11">
        <v>1</v>
      </c>
      <c r="BA1967" s="11">
        <v>1</v>
      </c>
      <c r="BC1967" s="11" t="s">
        <v>4867</v>
      </c>
    </row>
    <row r="1968" spans="1:55" x14ac:dyDescent="0.25">
      <c r="A1968" t="str">
        <f t="shared" si="36"/>
        <v xml:space="preserve">С/589CAV (BioChek) анемия уровень антител </v>
      </c>
      <c r="B1968" t="str">
        <f>IF(E1968="","",INDEX(Лаборатории!A:A,MATCH('Производственный контроль'!E1968,Лаборатории!B:B,0)))</f>
        <v xml:space="preserve">КУРИНОЕ ЦАРСТВО АО </v>
      </c>
      <c r="C1968" t="str">
        <f>IF(E1968="","",VLOOKUP(E1968,Лаборатории!B:D,3,0))</f>
        <v>U377_CHL</v>
      </c>
      <c r="D1968" s="12">
        <v>45745</v>
      </c>
      <c r="E1968" s="11" t="s">
        <v>793</v>
      </c>
      <c r="F1968" s="11" t="s">
        <v>544</v>
      </c>
      <c r="G1968" s="11" t="s">
        <v>698</v>
      </c>
      <c r="H1968" s="11" t="s">
        <v>262</v>
      </c>
      <c r="I1968" s="11" t="s">
        <v>3412</v>
      </c>
      <c r="J1968" t="str">
        <f>IF(L1968="","",VLOOKUP(L1968,Продукция!B:D,3,0))</f>
        <v>Биологический_материал</v>
      </c>
      <c r="K1968" t="str">
        <f>IF(L1968="","",VLOOKUP(L1968,Продукция!B:C,2,0))</f>
        <v>Сыворотка крови</v>
      </c>
      <c r="L1968" s="151" t="s">
        <v>302</v>
      </c>
      <c r="M1968">
        <f>IF(L1968="","",VLOOKUP(L1968,Продукция!B:L,11,0))</f>
        <v>0</v>
      </c>
      <c r="N1968" s="11" t="s">
        <v>873</v>
      </c>
      <c r="P1968" s="11" t="s">
        <v>340</v>
      </c>
      <c r="Q1968" s="11" t="s">
        <v>854</v>
      </c>
      <c r="R1968" s="153" t="s">
        <v>4865</v>
      </c>
      <c r="S1968" s="11">
        <v>18</v>
      </c>
      <c r="T1968" s="11" t="s">
        <v>5250</v>
      </c>
      <c r="V1968" s="14">
        <v>45743</v>
      </c>
      <c r="Z1968" s="11" t="s">
        <v>4823</v>
      </c>
      <c r="AA1968" s="15">
        <v>0.3611111111111111</v>
      </c>
      <c r="AB1968" t="str">
        <f>IF(L1968="","",VLOOKUP(L1968&amp;I1968,Продукция!A:I,9,0))</f>
        <v>рекомендация производителя набора</v>
      </c>
      <c r="AC1968" s="14">
        <v>45747</v>
      </c>
      <c r="AD1968" s="11" t="s">
        <v>2676</v>
      </c>
      <c r="AE1968" s="11" t="s">
        <v>4823</v>
      </c>
      <c r="AF1968" t="str">
        <f>IF(AD1968="","",VLOOKUP(AD1968,'Сотрудники и ссылки'!A:B,2,0))</f>
        <v>Серолог</v>
      </c>
      <c r="AG1968">
        <f>IF(AD1968="","",VLOOKUP(AD1968,'Сотрудники и ссылки'!A:C,3,0))</f>
        <v>20007746</v>
      </c>
      <c r="AH1968" s="11" t="s">
        <v>2676</v>
      </c>
      <c r="AI1968" t="str">
        <f>IF(AH1968="","",VLOOKUP(AH1968,'Сотрудники и ссылки'!A:B,2,0))</f>
        <v>Серолог</v>
      </c>
      <c r="AJ1968">
        <f>IF(AH1968="","",VLOOKUP(AH1968,'Сотрудники и ссылки'!A:C,3,0))</f>
        <v>20007746</v>
      </c>
      <c r="AK1968" s="14">
        <v>45747</v>
      </c>
      <c r="AL1968" s="2">
        <f>IF(AK1968="","",AK1968+VLOOKUP(I1968,'Вид исследования'!B:E,4,0))</f>
        <v>45748</v>
      </c>
      <c r="AM1968" s="2">
        <f>IF(AK1968="","",AK1968+VLOOKUP(I1968,'Вид исследования'!B:F,5,0))</f>
        <v>45748</v>
      </c>
      <c r="AN1968" s="14">
        <v>45747</v>
      </c>
      <c r="AP1968" s="11" t="s">
        <v>189</v>
      </c>
      <c r="AQ1968" t="str">
        <f>IFERROR(IF(L1968="","",VLOOKUP(L1968&amp;I1968,Продукция!A:K,11,0)),"обратитесь к админ справочника")</f>
        <v>согласно рекомендациям производителя теста</v>
      </c>
      <c r="AR1968" s="11" t="s">
        <v>4823</v>
      </c>
      <c r="AS1968" t="str">
        <f>IFERROR(IF(L1968="","",VLOOKUP(L1968&amp;I1968,Продукция!A:J,10,0)),"обратитесь к админ справочника")</f>
        <v>инструкция тест- ситема Биочек СК -126</v>
      </c>
      <c r="AT1968" s="11" t="s">
        <v>4823</v>
      </c>
      <c r="AU1968" s="11" t="s">
        <v>4823</v>
      </c>
      <c r="AV1968" s="11" t="s">
        <v>2676</v>
      </c>
      <c r="AW1968" s="11" t="s">
        <v>4824</v>
      </c>
      <c r="AX1968" s="11" t="s">
        <v>698</v>
      </c>
      <c r="AZ1968" s="11">
        <v>1</v>
      </c>
      <c r="BA1968" s="11">
        <v>1</v>
      </c>
      <c r="BC1968" s="11" t="s">
        <v>4867</v>
      </c>
    </row>
    <row r="1969" spans="1:55" x14ac:dyDescent="0.25">
      <c r="A1969" t="str">
        <f t="shared" si="36"/>
        <v>С/589AE (BioChek) энцефаломиелит уровень антител</v>
      </c>
      <c r="B1969" t="str">
        <f>IF(E1969="","",INDEX(Лаборатории!A:A,MATCH('Производственный контроль'!E1969,Лаборатории!B:B,0)))</f>
        <v xml:space="preserve">КУРИНОЕ ЦАРСТВО АО </v>
      </c>
      <c r="C1969" t="str">
        <f>IF(E1969="","",VLOOKUP(E1969,Лаборатории!B:D,3,0))</f>
        <v>U377_CHL</v>
      </c>
      <c r="D1969" s="12">
        <v>45745</v>
      </c>
      <c r="E1969" s="11" t="s">
        <v>793</v>
      </c>
      <c r="F1969" s="11" t="s">
        <v>544</v>
      </c>
      <c r="G1969" s="11" t="s">
        <v>698</v>
      </c>
      <c r="H1969" s="11" t="s">
        <v>262</v>
      </c>
      <c r="I1969" s="11" t="s">
        <v>3405</v>
      </c>
      <c r="J1969" t="str">
        <f>IF(L1969="","",VLOOKUP(L1969,Продукция!B:D,3,0))</f>
        <v>Биологический_материал</v>
      </c>
      <c r="K1969" t="str">
        <f>IF(L1969="","",VLOOKUP(L1969,Продукция!B:C,2,0))</f>
        <v>Сыворотка крови</v>
      </c>
      <c r="L1969" s="151" t="s">
        <v>302</v>
      </c>
      <c r="M1969">
        <f>IF(L1969="","",VLOOKUP(L1969,Продукция!B:L,11,0))</f>
        <v>0</v>
      </c>
      <c r="N1969" s="11" t="s">
        <v>873</v>
      </c>
      <c r="P1969" s="11" t="s">
        <v>340</v>
      </c>
      <c r="Q1969" s="11" t="s">
        <v>854</v>
      </c>
      <c r="R1969" s="153" t="s">
        <v>4865</v>
      </c>
      <c r="S1969" s="11">
        <v>18</v>
      </c>
      <c r="T1969" s="11" t="s">
        <v>5250</v>
      </c>
      <c r="V1969" s="14">
        <v>45743</v>
      </c>
      <c r="Z1969" s="11" t="s">
        <v>4823</v>
      </c>
      <c r="AA1969" s="15">
        <v>0.3611111111111111</v>
      </c>
      <c r="AB1969" t="str">
        <f>IF(L1969="","",VLOOKUP(L1969&amp;I1969,Продукция!A:I,9,0))</f>
        <v>рекомендация производителя набора</v>
      </c>
      <c r="AC1969" s="14">
        <v>45747</v>
      </c>
      <c r="AD1969" s="11" t="s">
        <v>2676</v>
      </c>
      <c r="AE1969" s="11" t="s">
        <v>4823</v>
      </c>
      <c r="AF1969" t="str">
        <f>IF(AD1969="","",VLOOKUP(AD1969,'Сотрудники и ссылки'!A:B,2,0))</f>
        <v>Серолог</v>
      </c>
      <c r="AG1969">
        <f>IF(AD1969="","",VLOOKUP(AD1969,'Сотрудники и ссылки'!A:C,3,0))</f>
        <v>20007746</v>
      </c>
      <c r="AH1969" s="11" t="s">
        <v>2676</v>
      </c>
      <c r="AI1969" t="str">
        <f>IF(AH1969="","",VLOOKUP(AH1969,'Сотрудники и ссылки'!A:B,2,0))</f>
        <v>Серолог</v>
      </c>
      <c r="AJ1969">
        <f>IF(AH1969="","",VLOOKUP(AH1969,'Сотрудники и ссылки'!A:C,3,0))</f>
        <v>20007746</v>
      </c>
      <c r="AK1969" s="14">
        <v>45747</v>
      </c>
      <c r="AL1969" s="2">
        <f>IF(AK1969="","",AK1969+VLOOKUP(I1969,'Вид исследования'!B:E,4,0))</f>
        <v>45748</v>
      </c>
      <c r="AM1969" s="2">
        <f>IF(AK1969="","",AK1969+VLOOKUP(I1969,'Вид исследования'!B:F,5,0))</f>
        <v>45748</v>
      </c>
      <c r="AN1969" s="14">
        <v>45747</v>
      </c>
      <c r="AP1969" s="11" t="s">
        <v>189</v>
      </c>
      <c r="AQ1969" t="str">
        <f>IFERROR(IF(L1969="","",VLOOKUP(L1969&amp;I1969,Продукция!A:K,11,0)),"обратитесь к админ справочника")</f>
        <v>согласно рекомендациям производителя теста</v>
      </c>
      <c r="AR1969" s="11" t="s">
        <v>4823</v>
      </c>
      <c r="AS1969" t="str">
        <f>IFERROR(IF(L1969="","",VLOOKUP(L1969&amp;I1969,Продукция!A:J,10,0)),"обратитесь к админ справочника")</f>
        <v>инструкция тест- ситема Биочек СК -123</v>
      </c>
      <c r="AT1969" s="11" t="s">
        <v>4823</v>
      </c>
      <c r="AU1969" s="11" t="s">
        <v>4823</v>
      </c>
      <c r="AV1969" s="11" t="s">
        <v>2676</v>
      </c>
      <c r="AW1969" s="11" t="s">
        <v>4824</v>
      </c>
      <c r="AX1969" s="11" t="s">
        <v>698</v>
      </c>
      <c r="AZ1969" s="11">
        <v>1</v>
      </c>
      <c r="BA1969" s="11">
        <v>1</v>
      </c>
      <c r="BC1969" s="11" t="s">
        <v>4867</v>
      </c>
    </row>
    <row r="1970" spans="1:55" x14ac:dyDescent="0.25">
      <c r="A1970" t="str">
        <f t="shared" si="36"/>
        <v>С/589Болезнь Ньюкасла уровень антител</v>
      </c>
      <c r="B1970" t="str">
        <f>IF(E1970="","",INDEX(Лаборатории!A:A,MATCH('Производственный контроль'!E1970,Лаборатории!B:B,0)))</f>
        <v xml:space="preserve">КУРИНОЕ ЦАРСТВО АО </v>
      </c>
      <c r="C1970" t="str">
        <f>IF(E1970="","",VLOOKUP(E1970,Лаборатории!B:D,3,0))</f>
        <v>U377_CHL</v>
      </c>
      <c r="D1970" s="12">
        <v>45745</v>
      </c>
      <c r="E1970" s="11" t="s">
        <v>793</v>
      </c>
      <c r="F1970" s="11" t="s">
        <v>544</v>
      </c>
      <c r="G1970" s="11" t="s">
        <v>698</v>
      </c>
      <c r="H1970" s="11" t="s">
        <v>312</v>
      </c>
      <c r="I1970" s="11" t="s">
        <v>3434</v>
      </c>
      <c r="J1970" t="str">
        <f>IF(L1970="","",VLOOKUP(L1970,Продукция!B:D,3,0))</f>
        <v>Биологический_материал</v>
      </c>
      <c r="K1970" t="str">
        <f>IF(L1970="","",VLOOKUP(L1970,Продукция!B:C,2,0))</f>
        <v>Сыворотка крови</v>
      </c>
      <c r="L1970" s="151" t="s">
        <v>302</v>
      </c>
      <c r="M1970">
        <f>IF(L1970="","",VLOOKUP(L1970,Продукция!B:L,11,0))</f>
        <v>0</v>
      </c>
      <c r="N1970" s="11" t="s">
        <v>873</v>
      </c>
      <c r="P1970" s="11" t="s">
        <v>340</v>
      </c>
      <c r="Q1970" s="11" t="s">
        <v>854</v>
      </c>
      <c r="R1970" s="153" t="s">
        <v>4865</v>
      </c>
      <c r="S1970" s="11">
        <v>20</v>
      </c>
      <c r="T1970" s="11" t="s">
        <v>5250</v>
      </c>
      <c r="V1970" s="14">
        <v>45737</v>
      </c>
      <c r="Z1970" s="11" t="s">
        <v>4823</v>
      </c>
      <c r="AA1970" s="15">
        <v>0.3611111111111111</v>
      </c>
      <c r="AB1970" t="str">
        <f>IF(L1970="","",VLOOKUP(L1970&amp;I1970,Продукция!A:I,9,0))</f>
        <v>рекомендация производителя набора</v>
      </c>
      <c r="AC1970" s="14">
        <v>45748</v>
      </c>
      <c r="AD1970" s="11" t="s">
        <v>2676</v>
      </c>
      <c r="AE1970" s="11" t="s">
        <v>4823</v>
      </c>
      <c r="AF1970" t="str">
        <f>IF(AD1970="","",VLOOKUP(AD1970,'Сотрудники и ссылки'!A:B,2,0))</f>
        <v>Серолог</v>
      </c>
      <c r="AG1970">
        <f>IF(AD1970="","",VLOOKUP(AD1970,'Сотрудники и ссылки'!A:C,3,0))</f>
        <v>20007746</v>
      </c>
      <c r="AH1970" s="11" t="s">
        <v>2676</v>
      </c>
      <c r="AI1970" t="str">
        <f>IF(AH1970="","",VLOOKUP(AH1970,'Сотрудники и ссылки'!A:B,2,0))</f>
        <v>Серолог</v>
      </c>
      <c r="AJ1970">
        <f>IF(AH1970="","",VLOOKUP(AH1970,'Сотрудники и ссылки'!A:C,3,0))</f>
        <v>20007746</v>
      </c>
      <c r="AK1970" s="14">
        <v>45748</v>
      </c>
      <c r="AL1970" s="2">
        <f>IF(AK1970="","",AK1970+VLOOKUP(I1970,'Вид исследования'!B:E,4,0))</f>
        <v>45749</v>
      </c>
      <c r="AM1970" s="2">
        <f>IF(AK1970="","",AK1970+VLOOKUP(I1970,'Вид исследования'!B:F,5,0))</f>
        <v>45749</v>
      </c>
      <c r="AN1970" s="14">
        <v>45748</v>
      </c>
      <c r="AP1970" s="11" t="s">
        <v>189</v>
      </c>
      <c r="AQ1970" t="str">
        <f>IFERROR(IF(L1970="","",VLOOKUP(L1970&amp;I1970,Продукция!A:K,11,0)),"обратитесь к админ справочника")</f>
        <v>согласно рекомендациям производителя теста</v>
      </c>
      <c r="AR1970" s="11" t="s">
        <v>4823</v>
      </c>
      <c r="AS1970" t="str">
        <f>IFERROR(IF(L1970="","",VLOOKUP(L1970&amp;I1970,Продукция!A:J,10,0)),"обратитесь к админ справочника")</f>
        <v>инструкция по применению набора РЗГА Ньюкасла</v>
      </c>
      <c r="AT1970" s="11" t="s">
        <v>4823</v>
      </c>
      <c r="AU1970" s="11" t="s">
        <v>4823</v>
      </c>
      <c r="AV1970" s="11" t="s">
        <v>2676</v>
      </c>
      <c r="AW1970" s="11" t="s">
        <v>4824</v>
      </c>
      <c r="AX1970" s="11" t="s">
        <v>698</v>
      </c>
      <c r="AZ1970" s="11">
        <v>1</v>
      </c>
      <c r="BA1970" s="11">
        <v>1</v>
      </c>
      <c r="BC1970" s="11" t="s">
        <v>4867</v>
      </c>
    </row>
    <row r="1971" spans="1:55" x14ac:dyDescent="0.25">
      <c r="A1971" t="str">
        <f t="shared" si="36"/>
        <v>С/589Вирус гриппа птиц подтипа H9 уровень антител (ВНИИЗЖ)</v>
      </c>
      <c r="B1971" t="str">
        <f>IF(E1971="","",INDEX(Лаборатории!A:A,MATCH('Производственный контроль'!E1971,Лаборатории!B:B,0)))</f>
        <v xml:space="preserve">КУРИНОЕ ЦАРСТВО АО </v>
      </c>
      <c r="C1971" t="str">
        <f>IF(E1971="","",VLOOKUP(E1971,Лаборатории!B:D,3,0))</f>
        <v>U377_CHL</v>
      </c>
      <c r="D1971" s="12">
        <v>45745</v>
      </c>
      <c r="E1971" s="11" t="s">
        <v>793</v>
      </c>
      <c r="F1971" s="11" t="s">
        <v>544</v>
      </c>
      <c r="G1971" s="11" t="s">
        <v>698</v>
      </c>
      <c r="H1971" s="11" t="s">
        <v>312</v>
      </c>
      <c r="I1971" s="11" t="s">
        <v>3435</v>
      </c>
      <c r="J1971" t="str">
        <f>IF(L1971="","",VLOOKUP(L1971,Продукция!B:D,3,0))</f>
        <v>Биологический_материал</v>
      </c>
      <c r="K1971" t="str">
        <f>IF(L1971="","",VLOOKUP(L1971,Продукция!B:C,2,0))</f>
        <v>Сыворотка крови</v>
      </c>
      <c r="L1971" s="151" t="s">
        <v>302</v>
      </c>
      <c r="M1971">
        <f>IF(L1971="","",VLOOKUP(L1971,Продукция!B:L,11,0))</f>
        <v>0</v>
      </c>
      <c r="N1971" s="11" t="s">
        <v>873</v>
      </c>
      <c r="P1971" s="11" t="s">
        <v>340</v>
      </c>
      <c r="Q1971" s="11" t="s">
        <v>854</v>
      </c>
      <c r="R1971" s="153" t="s">
        <v>4865</v>
      </c>
      <c r="S1971" s="11">
        <v>20</v>
      </c>
      <c r="T1971" s="11" t="s">
        <v>5250</v>
      </c>
      <c r="V1971" s="14">
        <v>45737</v>
      </c>
      <c r="Z1971" s="11" t="s">
        <v>4823</v>
      </c>
      <c r="AA1971" s="15">
        <v>0.3611111111111111</v>
      </c>
      <c r="AB1971" t="str">
        <f>IF(L1971="","",VLOOKUP(L1971&amp;I1971,Продукция!A:I,9,0))</f>
        <v>рекомендация производителя набора</v>
      </c>
      <c r="AC1971" s="14">
        <v>45749</v>
      </c>
      <c r="AD1971" s="11" t="s">
        <v>2673</v>
      </c>
      <c r="AE1971" s="11" t="s">
        <v>4823</v>
      </c>
      <c r="AF1971" t="str">
        <f>IF(AD1971="","",VLOOKUP(AD1971,'Сотрудники и ссылки'!A:B,2,0))</f>
        <v>Серолог</v>
      </c>
      <c r="AG1971">
        <f>IF(AD1971="","",VLOOKUP(AD1971,'Сотрудники и ссылки'!A:C,3,0))</f>
        <v>20001771</v>
      </c>
      <c r="AH1971" s="11" t="s">
        <v>2673</v>
      </c>
      <c r="AI1971" t="str">
        <f>IF(AH1971="","",VLOOKUP(AH1971,'Сотрудники и ссылки'!A:B,2,0))</f>
        <v>Серолог</v>
      </c>
      <c r="AJ1971">
        <f>IF(AH1971="","",VLOOKUP(AH1971,'Сотрудники и ссылки'!A:C,3,0))</f>
        <v>20001771</v>
      </c>
      <c r="AK1971" s="14">
        <v>45749</v>
      </c>
      <c r="AL1971" s="2">
        <f>IF(AK1971="","",AK1971+VLOOKUP(I1971,'Вид исследования'!B:E,4,0))</f>
        <v>45750</v>
      </c>
      <c r="AM1971" s="2">
        <f>IF(AK1971="","",AK1971+VLOOKUP(I1971,'Вид исследования'!B:F,5,0))</f>
        <v>45750</v>
      </c>
      <c r="AN1971" s="14">
        <v>45749</v>
      </c>
      <c r="AP1971" s="11" t="s">
        <v>189</v>
      </c>
      <c r="AQ1971" t="str">
        <f>IFERROR(IF(L1971="","",VLOOKUP(L1971&amp;I1971,Продукция!A:K,11,0)),"обратитесь к админ справочника")</f>
        <v>согласно рекомендациям производителя теста</v>
      </c>
      <c r="AR1971" s="11" t="s">
        <v>4823</v>
      </c>
      <c r="AS1971" t="str">
        <f>IFERROR(IF(L1971="","",VLOOKUP(L1971&amp;I1971,Продукция!A:J,10,0)),"обратитесь к админ справочника")</f>
        <v>инструкция по применению набора AI, Н9</v>
      </c>
      <c r="AT1971" s="11" t="s">
        <v>4823</v>
      </c>
      <c r="AU1971" s="11" t="s">
        <v>4823</v>
      </c>
      <c r="AV1971" s="11" t="s">
        <v>2673</v>
      </c>
      <c r="AW1971" s="11" t="s">
        <v>4824</v>
      </c>
      <c r="AX1971" s="11" t="s">
        <v>698</v>
      </c>
      <c r="AZ1971" s="11">
        <v>1</v>
      </c>
      <c r="BA1971" s="11">
        <v>1</v>
      </c>
      <c r="BC1971" s="11" t="s">
        <v>4867</v>
      </c>
    </row>
    <row r="1972" spans="1:55" x14ac:dyDescent="0.25">
      <c r="A1972" t="str">
        <f t="shared" si="36"/>
        <v>С/589Вирус гриппа птиц подтипа Н5 уровень антител (ВНИИЗЖ)</v>
      </c>
      <c r="B1972" t="str">
        <f>IF(E1972="","",INDEX(Лаборатории!A:A,MATCH('Производственный контроль'!E1972,Лаборатории!B:B,0)))</f>
        <v xml:space="preserve">КУРИНОЕ ЦАРСТВО АО </v>
      </c>
      <c r="C1972" t="str">
        <f>IF(E1972="","",VLOOKUP(E1972,Лаборатории!B:D,3,0))</f>
        <v>U377_CHL</v>
      </c>
      <c r="D1972" s="12">
        <v>45745</v>
      </c>
      <c r="E1972" s="11" t="s">
        <v>793</v>
      </c>
      <c r="F1972" s="11" t="s">
        <v>544</v>
      </c>
      <c r="G1972" s="11" t="s">
        <v>698</v>
      </c>
      <c r="H1972" s="11" t="s">
        <v>312</v>
      </c>
      <c r="I1972" s="11" t="s">
        <v>3437</v>
      </c>
      <c r="J1972" t="str">
        <f>IF(L1972="","",VLOOKUP(L1972,Продукция!B:D,3,0))</f>
        <v>Биологический_материал</v>
      </c>
      <c r="K1972" t="str">
        <f>IF(L1972="","",VLOOKUP(L1972,Продукция!B:C,2,0))</f>
        <v>Сыворотка крови</v>
      </c>
      <c r="L1972" s="151" t="s">
        <v>302</v>
      </c>
      <c r="M1972">
        <f>IF(L1972="","",VLOOKUP(L1972,Продукция!B:L,11,0))</f>
        <v>0</v>
      </c>
      <c r="N1972" s="11" t="s">
        <v>873</v>
      </c>
      <c r="P1972" s="11" t="s">
        <v>340</v>
      </c>
      <c r="Q1972" s="11" t="s">
        <v>854</v>
      </c>
      <c r="R1972" s="153" t="s">
        <v>4865</v>
      </c>
      <c r="S1972" s="11">
        <v>20</v>
      </c>
      <c r="T1972" s="11" t="s">
        <v>5250</v>
      </c>
      <c r="V1972" s="14">
        <v>45737</v>
      </c>
      <c r="Z1972" s="11" t="s">
        <v>4823</v>
      </c>
      <c r="AA1972" s="15">
        <v>0.3611111111111111</v>
      </c>
      <c r="AB1972" t="str">
        <f>IF(L1972="","",VLOOKUP(L1972&amp;I1972,Продукция!A:I,9,0))</f>
        <v>рекомендация производителя набора</v>
      </c>
      <c r="AC1972" s="14">
        <v>45749</v>
      </c>
      <c r="AD1972" s="11" t="s">
        <v>2676</v>
      </c>
      <c r="AE1972" s="11" t="s">
        <v>4823</v>
      </c>
      <c r="AF1972" t="str">
        <f>IF(AD1972="","",VLOOKUP(AD1972,'Сотрудники и ссылки'!A:B,2,0))</f>
        <v>Серолог</v>
      </c>
      <c r="AG1972">
        <f>IF(AD1972="","",VLOOKUP(AD1972,'Сотрудники и ссылки'!A:C,3,0))</f>
        <v>20007746</v>
      </c>
      <c r="AH1972" s="11" t="s">
        <v>2676</v>
      </c>
      <c r="AI1972" t="str">
        <f>IF(AH1972="","",VLOOKUP(AH1972,'Сотрудники и ссылки'!A:B,2,0))</f>
        <v>Серолог</v>
      </c>
      <c r="AJ1972">
        <f>IF(AH1972="","",VLOOKUP(AH1972,'Сотрудники и ссылки'!A:C,3,0))</f>
        <v>20007746</v>
      </c>
      <c r="AK1972" s="14">
        <v>45749</v>
      </c>
      <c r="AL1972" s="2">
        <f>IF(AK1972="","",AK1972+VLOOKUP(I1972,'Вид исследования'!B:E,4,0))</f>
        <v>45750</v>
      </c>
      <c r="AM1972" s="2">
        <f>IF(AK1972="","",AK1972+VLOOKUP(I1972,'Вид исследования'!B:F,5,0))</f>
        <v>45750</v>
      </c>
      <c r="AN1972" s="14">
        <v>45749</v>
      </c>
      <c r="AP1972" s="11" t="s">
        <v>189</v>
      </c>
      <c r="AQ1972" t="str">
        <f>IFERROR(IF(L1972="","",VLOOKUP(L1972&amp;I1972,Продукция!A:K,11,0)),"обратитесь к админ справочника")</f>
        <v>согласно рекомендациям производителя теста</v>
      </c>
      <c r="AR1972" s="11" t="s">
        <v>4823</v>
      </c>
      <c r="AS1972" t="str">
        <f>IFERROR(IF(L1972="","",VLOOKUP(L1972&amp;I1972,Продукция!A:J,10,0)),"обратитесь к админ справочника")</f>
        <v>инструкция по применению набора AI, Н5</v>
      </c>
      <c r="AT1972" s="11" t="s">
        <v>4823</v>
      </c>
      <c r="AU1972" s="11" t="s">
        <v>4823</v>
      </c>
      <c r="AV1972" s="11" t="s">
        <v>2676</v>
      </c>
      <c r="AW1972" s="11" t="s">
        <v>4824</v>
      </c>
      <c r="AX1972" s="11" t="s">
        <v>698</v>
      </c>
      <c r="AZ1972" s="11">
        <v>1</v>
      </c>
      <c r="BA1972" s="11">
        <v>1</v>
      </c>
      <c r="BC1972" s="11" t="s">
        <v>4867</v>
      </c>
    </row>
    <row r="1973" spans="1:55" x14ac:dyDescent="0.25">
      <c r="A1973" t="str">
        <f t="shared" si="36"/>
        <v>С/589Болезнь Ньюкасла уровень антител</v>
      </c>
      <c r="B1973" t="str">
        <f>IF(E1973="","",INDEX(Лаборатории!A:A,MATCH('Производственный контроль'!E1973,Лаборатории!B:B,0)))</f>
        <v xml:space="preserve">КУРИНОЕ ЦАРСТВО АО </v>
      </c>
      <c r="C1973" t="str">
        <f>IF(E1973="","",VLOOKUP(E1973,Лаборатории!B:D,3,0))</f>
        <v>U377_CHL</v>
      </c>
      <c r="D1973" s="12">
        <v>45745</v>
      </c>
      <c r="E1973" s="11" t="s">
        <v>793</v>
      </c>
      <c r="F1973" s="11" t="s">
        <v>544</v>
      </c>
      <c r="G1973" s="11" t="s">
        <v>698</v>
      </c>
      <c r="H1973" s="11" t="s">
        <v>312</v>
      </c>
      <c r="I1973" s="11" t="s">
        <v>3434</v>
      </c>
      <c r="J1973" t="str">
        <f>IF(L1973="","",VLOOKUP(L1973,Продукция!B:D,3,0))</f>
        <v>Биологический_материал</v>
      </c>
      <c r="K1973" t="str">
        <f>IF(L1973="","",VLOOKUP(L1973,Продукция!B:C,2,0))</f>
        <v>Сыворотка крови</v>
      </c>
      <c r="L1973" s="151" t="s">
        <v>302</v>
      </c>
      <c r="M1973">
        <f>IF(L1973="","",VLOOKUP(L1973,Продукция!B:L,11,0))</f>
        <v>0</v>
      </c>
      <c r="N1973" s="11" t="s">
        <v>873</v>
      </c>
      <c r="P1973" s="11" t="s">
        <v>340</v>
      </c>
      <c r="Q1973" s="11" t="s">
        <v>854</v>
      </c>
      <c r="R1973" s="153" t="s">
        <v>4865</v>
      </c>
      <c r="S1973" s="11">
        <v>20</v>
      </c>
      <c r="T1973" s="11" t="s">
        <v>5250</v>
      </c>
      <c r="V1973" s="14">
        <v>45738</v>
      </c>
      <c r="Z1973" s="11" t="s">
        <v>4823</v>
      </c>
      <c r="AA1973" s="15">
        <v>0.3611111111111111</v>
      </c>
      <c r="AB1973" t="str">
        <f>IF(L1973="","",VLOOKUP(L1973&amp;I1973,Продукция!A:I,9,0))</f>
        <v>рекомендация производителя набора</v>
      </c>
      <c r="AC1973" s="14">
        <v>45748</v>
      </c>
      <c r="AD1973" s="11" t="s">
        <v>2676</v>
      </c>
      <c r="AE1973" s="11" t="s">
        <v>4823</v>
      </c>
      <c r="AF1973" t="str">
        <f>IF(AD1973="","",VLOOKUP(AD1973,'Сотрудники и ссылки'!A:B,2,0))</f>
        <v>Серолог</v>
      </c>
      <c r="AG1973">
        <f>IF(AD1973="","",VLOOKUP(AD1973,'Сотрудники и ссылки'!A:C,3,0))</f>
        <v>20007746</v>
      </c>
      <c r="AH1973" s="11" t="s">
        <v>2676</v>
      </c>
      <c r="AI1973" t="str">
        <f>IF(AH1973="","",VLOOKUP(AH1973,'Сотрудники и ссылки'!A:B,2,0))</f>
        <v>Серолог</v>
      </c>
      <c r="AJ1973">
        <f>IF(AH1973="","",VLOOKUP(AH1973,'Сотрудники и ссылки'!A:C,3,0))</f>
        <v>20007746</v>
      </c>
      <c r="AK1973" s="14">
        <v>45748</v>
      </c>
      <c r="AL1973" s="2">
        <f>IF(AK1973="","",AK1973+VLOOKUP(I1973,'Вид исследования'!B:E,4,0))</f>
        <v>45749</v>
      </c>
      <c r="AM1973" s="2">
        <f>IF(AK1973="","",AK1973+VLOOKUP(I1973,'Вид исследования'!B:F,5,0))</f>
        <v>45749</v>
      </c>
      <c r="AN1973" s="14">
        <v>45748</v>
      </c>
      <c r="AP1973" s="11" t="s">
        <v>189</v>
      </c>
      <c r="AQ1973" t="str">
        <f>IFERROR(IF(L1973="","",VLOOKUP(L1973&amp;I1973,Продукция!A:K,11,0)),"обратитесь к админ справочника")</f>
        <v>согласно рекомендациям производителя теста</v>
      </c>
      <c r="AR1973" s="11" t="s">
        <v>4823</v>
      </c>
      <c r="AS1973" t="str">
        <f>IFERROR(IF(L1973="","",VLOOKUP(L1973&amp;I1973,Продукция!A:J,10,0)),"обратитесь к админ справочника")</f>
        <v>инструкция по применению набора РЗГА Ньюкасла</v>
      </c>
      <c r="AT1973" s="11" t="s">
        <v>4823</v>
      </c>
      <c r="AU1973" s="11" t="s">
        <v>4823</v>
      </c>
      <c r="AV1973" s="11" t="s">
        <v>2676</v>
      </c>
      <c r="AW1973" s="11" t="s">
        <v>4824</v>
      </c>
      <c r="AX1973" s="11" t="s">
        <v>698</v>
      </c>
      <c r="AZ1973" s="11">
        <v>1</v>
      </c>
      <c r="BA1973" s="11">
        <v>1</v>
      </c>
      <c r="BC1973" s="11" t="s">
        <v>4867</v>
      </c>
    </row>
    <row r="1974" spans="1:55" x14ac:dyDescent="0.25">
      <c r="A1974" t="str">
        <f t="shared" si="36"/>
        <v>С/589Вирус гриппа птиц подтипа H9 уровень антител (ВНИИЗЖ)</v>
      </c>
      <c r="B1974" t="str">
        <f>IF(E1974="","",INDEX(Лаборатории!A:A,MATCH('Производственный контроль'!E1974,Лаборатории!B:B,0)))</f>
        <v xml:space="preserve">КУРИНОЕ ЦАРСТВО АО </v>
      </c>
      <c r="C1974" t="str">
        <f>IF(E1974="","",VLOOKUP(E1974,Лаборатории!B:D,3,0))</f>
        <v>U377_CHL</v>
      </c>
      <c r="D1974" s="12">
        <v>45745</v>
      </c>
      <c r="E1974" s="11" t="s">
        <v>793</v>
      </c>
      <c r="F1974" s="11" t="s">
        <v>544</v>
      </c>
      <c r="G1974" s="11" t="s">
        <v>698</v>
      </c>
      <c r="H1974" s="11" t="s">
        <v>312</v>
      </c>
      <c r="I1974" s="11" t="s">
        <v>3435</v>
      </c>
      <c r="J1974" t="str">
        <f>IF(L1974="","",VLOOKUP(L1974,Продукция!B:D,3,0))</f>
        <v>Биологический_материал</v>
      </c>
      <c r="K1974" t="str">
        <f>IF(L1974="","",VLOOKUP(L1974,Продукция!B:C,2,0))</f>
        <v>Сыворотка крови</v>
      </c>
      <c r="L1974" s="151" t="s">
        <v>302</v>
      </c>
      <c r="M1974">
        <f>IF(L1974="","",VLOOKUP(L1974,Продукция!B:L,11,0))</f>
        <v>0</v>
      </c>
      <c r="N1974" s="11" t="s">
        <v>873</v>
      </c>
      <c r="P1974" s="11" t="s">
        <v>340</v>
      </c>
      <c r="Q1974" s="11" t="s">
        <v>854</v>
      </c>
      <c r="R1974" s="153" t="s">
        <v>4865</v>
      </c>
      <c r="S1974" s="11">
        <v>20</v>
      </c>
      <c r="T1974" s="11" t="s">
        <v>5250</v>
      </c>
      <c r="V1974" s="14">
        <v>45738</v>
      </c>
      <c r="Z1974" s="11" t="s">
        <v>4823</v>
      </c>
      <c r="AA1974" s="15">
        <v>0.3611111111111111</v>
      </c>
      <c r="AB1974" t="str">
        <f>IF(L1974="","",VLOOKUP(L1974&amp;I1974,Продукция!A:I,9,0))</f>
        <v>рекомендация производителя набора</v>
      </c>
      <c r="AC1974" s="14">
        <v>45749</v>
      </c>
      <c r="AD1974" s="11" t="s">
        <v>2673</v>
      </c>
      <c r="AE1974" s="11" t="s">
        <v>4823</v>
      </c>
      <c r="AF1974" t="str">
        <f>IF(AD1974="","",VLOOKUP(AD1974,'Сотрудники и ссылки'!A:B,2,0))</f>
        <v>Серолог</v>
      </c>
      <c r="AG1974">
        <f>IF(AD1974="","",VLOOKUP(AD1974,'Сотрудники и ссылки'!A:C,3,0))</f>
        <v>20001771</v>
      </c>
      <c r="AH1974" s="11" t="s">
        <v>2673</v>
      </c>
      <c r="AI1974" t="str">
        <f>IF(AH1974="","",VLOOKUP(AH1974,'Сотрудники и ссылки'!A:B,2,0))</f>
        <v>Серолог</v>
      </c>
      <c r="AJ1974">
        <f>IF(AH1974="","",VLOOKUP(AH1974,'Сотрудники и ссылки'!A:C,3,0))</f>
        <v>20001771</v>
      </c>
      <c r="AK1974" s="14">
        <v>45749</v>
      </c>
      <c r="AL1974" s="2">
        <f>IF(AK1974="","",AK1974+VLOOKUP(I1974,'Вид исследования'!B:E,4,0))</f>
        <v>45750</v>
      </c>
      <c r="AM1974" s="2">
        <f>IF(AK1974="","",AK1974+VLOOKUP(I1974,'Вид исследования'!B:F,5,0))</f>
        <v>45750</v>
      </c>
      <c r="AN1974" s="14">
        <v>45749</v>
      </c>
      <c r="AP1974" s="11" t="s">
        <v>189</v>
      </c>
      <c r="AQ1974" t="str">
        <f>IFERROR(IF(L1974="","",VLOOKUP(L1974&amp;I1974,Продукция!A:K,11,0)),"обратитесь к админ справочника")</f>
        <v>согласно рекомендациям производителя теста</v>
      </c>
      <c r="AR1974" s="11" t="s">
        <v>4823</v>
      </c>
      <c r="AS1974" t="str">
        <f>IFERROR(IF(L1974="","",VLOOKUP(L1974&amp;I1974,Продукция!A:J,10,0)),"обратитесь к админ справочника")</f>
        <v>инструкция по применению набора AI, Н9</v>
      </c>
      <c r="AT1974" s="11" t="s">
        <v>4823</v>
      </c>
      <c r="AU1974" s="11" t="s">
        <v>4823</v>
      </c>
      <c r="AV1974" s="11" t="s">
        <v>2673</v>
      </c>
      <c r="AW1974" s="11" t="s">
        <v>4824</v>
      </c>
      <c r="AX1974" s="11" t="s">
        <v>698</v>
      </c>
      <c r="AZ1974" s="11">
        <v>1</v>
      </c>
      <c r="BA1974" s="11">
        <v>1</v>
      </c>
      <c r="BC1974" s="11" t="s">
        <v>4867</v>
      </c>
    </row>
    <row r="1975" spans="1:55" x14ac:dyDescent="0.25">
      <c r="A1975" t="str">
        <f t="shared" si="36"/>
        <v>С/589Вирус гриппа птиц подтипа Н5 уровень антител (ВНИИЗЖ)</v>
      </c>
      <c r="B1975" t="str">
        <f>IF(E1975="","",INDEX(Лаборатории!A:A,MATCH('Производственный контроль'!E1975,Лаборатории!B:B,0)))</f>
        <v xml:space="preserve">КУРИНОЕ ЦАРСТВО АО </v>
      </c>
      <c r="C1975" t="str">
        <f>IF(E1975="","",VLOOKUP(E1975,Лаборатории!B:D,3,0))</f>
        <v>U377_CHL</v>
      </c>
      <c r="D1975" s="12">
        <v>45745</v>
      </c>
      <c r="E1975" s="11" t="s">
        <v>793</v>
      </c>
      <c r="F1975" s="11" t="s">
        <v>544</v>
      </c>
      <c r="G1975" s="11" t="s">
        <v>698</v>
      </c>
      <c r="H1975" s="11" t="s">
        <v>312</v>
      </c>
      <c r="I1975" s="11" t="s">
        <v>3437</v>
      </c>
      <c r="J1975" t="str">
        <f>IF(L1975="","",VLOOKUP(L1975,Продукция!B:D,3,0))</f>
        <v>Биологический_материал</v>
      </c>
      <c r="K1975" t="str">
        <f>IF(L1975="","",VLOOKUP(L1975,Продукция!B:C,2,0))</f>
        <v>Сыворотка крови</v>
      </c>
      <c r="L1975" s="151" t="s">
        <v>302</v>
      </c>
      <c r="M1975">
        <f>IF(L1975="","",VLOOKUP(L1975,Продукция!B:L,11,0))</f>
        <v>0</v>
      </c>
      <c r="N1975" s="11" t="s">
        <v>873</v>
      </c>
      <c r="P1975" s="11" t="s">
        <v>340</v>
      </c>
      <c r="Q1975" s="11" t="s">
        <v>854</v>
      </c>
      <c r="R1975" s="153" t="s">
        <v>4865</v>
      </c>
      <c r="S1975" s="11">
        <v>20</v>
      </c>
      <c r="T1975" s="11" t="s">
        <v>5250</v>
      </c>
      <c r="V1975" s="14">
        <v>45738</v>
      </c>
      <c r="Z1975" s="11" t="s">
        <v>4823</v>
      </c>
      <c r="AA1975" s="15">
        <v>0.3611111111111111</v>
      </c>
      <c r="AB1975" t="str">
        <f>IF(L1975="","",VLOOKUP(L1975&amp;I1975,Продукция!A:I,9,0))</f>
        <v>рекомендация производителя набора</v>
      </c>
      <c r="AC1975" s="14">
        <v>45749</v>
      </c>
      <c r="AD1975" s="11" t="s">
        <v>2676</v>
      </c>
      <c r="AE1975" s="11" t="s">
        <v>4823</v>
      </c>
      <c r="AF1975" t="str">
        <f>IF(AD1975="","",VLOOKUP(AD1975,'Сотрудники и ссылки'!A:B,2,0))</f>
        <v>Серолог</v>
      </c>
      <c r="AG1975">
        <f>IF(AD1975="","",VLOOKUP(AD1975,'Сотрудники и ссылки'!A:C,3,0))</f>
        <v>20007746</v>
      </c>
      <c r="AH1975" s="11" t="s">
        <v>2676</v>
      </c>
      <c r="AI1975" t="str">
        <f>IF(AH1975="","",VLOOKUP(AH1975,'Сотрудники и ссылки'!A:B,2,0))</f>
        <v>Серолог</v>
      </c>
      <c r="AJ1975">
        <f>IF(AH1975="","",VLOOKUP(AH1975,'Сотрудники и ссылки'!A:C,3,0))</f>
        <v>20007746</v>
      </c>
      <c r="AK1975" s="14">
        <v>45749</v>
      </c>
      <c r="AL1975" s="2">
        <f>IF(AK1975="","",AK1975+VLOOKUP(I1975,'Вид исследования'!B:E,4,0))</f>
        <v>45750</v>
      </c>
      <c r="AM1975" s="2">
        <f>IF(AK1975="","",AK1975+VLOOKUP(I1975,'Вид исследования'!B:F,5,0))</f>
        <v>45750</v>
      </c>
      <c r="AN1975" s="14">
        <v>45749</v>
      </c>
      <c r="AP1975" s="11" t="s">
        <v>189</v>
      </c>
      <c r="AQ1975" t="str">
        <f>IFERROR(IF(L1975="","",VLOOKUP(L1975&amp;I1975,Продукция!A:K,11,0)),"обратитесь к админ справочника")</f>
        <v>согласно рекомендациям производителя теста</v>
      </c>
      <c r="AR1975" s="11" t="s">
        <v>4823</v>
      </c>
      <c r="AS1975" t="str">
        <f>IFERROR(IF(L1975="","",VLOOKUP(L1975&amp;I1975,Продукция!A:J,10,0)),"обратитесь к админ справочника")</f>
        <v>инструкция по применению набора AI, Н5</v>
      </c>
      <c r="AT1975" s="11" t="s">
        <v>4823</v>
      </c>
      <c r="AU1975" s="11" t="s">
        <v>4823</v>
      </c>
      <c r="AV1975" s="11" t="s">
        <v>2676</v>
      </c>
      <c r="AW1975" s="11" t="s">
        <v>4824</v>
      </c>
      <c r="AX1975" s="11" t="s">
        <v>698</v>
      </c>
      <c r="AZ1975" s="11">
        <v>1</v>
      </c>
      <c r="BA1975" s="11">
        <v>1</v>
      </c>
      <c r="BC1975" s="11" t="s">
        <v>4867</v>
      </c>
    </row>
    <row r="1976" spans="1:55" x14ac:dyDescent="0.25">
      <c r="A1976" t="str">
        <f t="shared" si="36"/>
        <v>С/589Болезнь Ньюкасла уровень антител</v>
      </c>
      <c r="B1976" t="str">
        <f>IF(E1976="","",INDEX(Лаборатории!A:A,MATCH('Производственный контроль'!E1976,Лаборатории!B:B,0)))</f>
        <v xml:space="preserve">КУРИНОЕ ЦАРСТВО АО </v>
      </c>
      <c r="C1976" t="str">
        <f>IF(E1976="","",VLOOKUP(E1976,Лаборатории!B:D,3,0))</f>
        <v>U377_CHL</v>
      </c>
      <c r="D1976" s="12">
        <v>45745</v>
      </c>
      <c r="E1976" s="11" t="s">
        <v>793</v>
      </c>
      <c r="F1976" s="11" t="s">
        <v>544</v>
      </c>
      <c r="G1976" s="11" t="s">
        <v>698</v>
      </c>
      <c r="H1976" s="11" t="s">
        <v>312</v>
      </c>
      <c r="I1976" s="11" t="s">
        <v>3434</v>
      </c>
      <c r="J1976" t="str">
        <f>IF(L1976="","",VLOOKUP(L1976,Продукция!B:D,3,0))</f>
        <v>Биологический_материал</v>
      </c>
      <c r="K1976" t="str">
        <f>IF(L1976="","",VLOOKUP(L1976,Продукция!B:C,2,0))</f>
        <v>Сыворотка крови</v>
      </c>
      <c r="L1976" s="151" t="s">
        <v>302</v>
      </c>
      <c r="M1976">
        <f>IF(L1976="","",VLOOKUP(L1976,Продукция!B:L,11,0))</f>
        <v>0</v>
      </c>
      <c r="N1976" s="11" t="s">
        <v>873</v>
      </c>
      <c r="P1976" s="11" t="s">
        <v>340</v>
      </c>
      <c r="Q1976" s="11" t="s">
        <v>854</v>
      </c>
      <c r="R1976" s="153" t="s">
        <v>4865</v>
      </c>
      <c r="S1976" s="11">
        <v>20</v>
      </c>
      <c r="T1976" s="11" t="s">
        <v>5250</v>
      </c>
      <c r="V1976" s="14">
        <v>45743</v>
      </c>
      <c r="Z1976" s="11" t="s">
        <v>4823</v>
      </c>
      <c r="AA1976" s="15">
        <v>0.3611111111111111</v>
      </c>
      <c r="AB1976" t="str">
        <f>IF(L1976="","",VLOOKUP(L1976&amp;I1976,Продукция!A:I,9,0))</f>
        <v>рекомендация производителя набора</v>
      </c>
      <c r="AC1976" s="14">
        <v>45748</v>
      </c>
      <c r="AD1976" s="11" t="s">
        <v>2676</v>
      </c>
      <c r="AE1976" s="11" t="s">
        <v>4823</v>
      </c>
      <c r="AF1976" t="str">
        <f>IF(AD1976="","",VLOOKUP(AD1976,'Сотрудники и ссылки'!A:B,2,0))</f>
        <v>Серолог</v>
      </c>
      <c r="AG1976">
        <f>IF(AD1976="","",VLOOKUP(AD1976,'Сотрудники и ссылки'!A:C,3,0))</f>
        <v>20007746</v>
      </c>
      <c r="AH1976" s="11" t="s">
        <v>2676</v>
      </c>
      <c r="AI1976" t="str">
        <f>IF(AH1976="","",VLOOKUP(AH1976,'Сотрудники и ссылки'!A:B,2,0))</f>
        <v>Серолог</v>
      </c>
      <c r="AJ1976">
        <f>IF(AH1976="","",VLOOKUP(AH1976,'Сотрудники и ссылки'!A:C,3,0))</f>
        <v>20007746</v>
      </c>
      <c r="AK1976" s="14">
        <v>45748</v>
      </c>
      <c r="AL1976" s="2">
        <f>IF(AK1976="","",AK1976+VLOOKUP(I1976,'Вид исследования'!B:E,4,0))</f>
        <v>45749</v>
      </c>
      <c r="AM1976" s="2">
        <f>IF(AK1976="","",AK1976+VLOOKUP(I1976,'Вид исследования'!B:F,5,0))</f>
        <v>45749</v>
      </c>
      <c r="AN1976" s="14">
        <v>45748</v>
      </c>
      <c r="AP1976" s="11" t="s">
        <v>189</v>
      </c>
      <c r="AQ1976" t="str">
        <f>IFERROR(IF(L1976="","",VLOOKUP(L1976&amp;I1976,Продукция!A:K,11,0)),"обратитесь к админ справочника")</f>
        <v>согласно рекомендациям производителя теста</v>
      </c>
      <c r="AR1976" s="11" t="s">
        <v>4823</v>
      </c>
      <c r="AS1976" t="str">
        <f>IFERROR(IF(L1976="","",VLOOKUP(L1976&amp;I1976,Продукция!A:J,10,0)),"обратитесь к админ справочника")</f>
        <v>инструкция по применению набора РЗГА Ньюкасла</v>
      </c>
      <c r="AT1976" s="11" t="s">
        <v>4823</v>
      </c>
      <c r="AU1976" s="11" t="s">
        <v>4823</v>
      </c>
      <c r="AV1976" s="11" t="s">
        <v>2676</v>
      </c>
      <c r="AW1976" s="11" t="s">
        <v>4824</v>
      </c>
      <c r="AX1976" s="11" t="s">
        <v>698</v>
      </c>
      <c r="AZ1976" s="11">
        <v>1</v>
      </c>
      <c r="BA1976" s="11">
        <v>1</v>
      </c>
      <c r="BC1976" s="11" t="s">
        <v>4867</v>
      </c>
    </row>
    <row r="1977" spans="1:55" x14ac:dyDescent="0.25">
      <c r="A1977" t="str">
        <f t="shared" si="36"/>
        <v>С/589Вирус гриппа птиц подтипа H9 уровень антител (ВНИИЗЖ)</v>
      </c>
      <c r="B1977" t="str">
        <f>IF(E1977="","",INDEX(Лаборатории!A:A,MATCH('Производственный контроль'!E1977,Лаборатории!B:B,0)))</f>
        <v xml:space="preserve">КУРИНОЕ ЦАРСТВО АО </v>
      </c>
      <c r="C1977" t="str">
        <f>IF(E1977="","",VLOOKUP(E1977,Лаборатории!B:D,3,0))</f>
        <v>U377_CHL</v>
      </c>
      <c r="D1977" s="12">
        <v>45745</v>
      </c>
      <c r="E1977" s="11" t="s">
        <v>793</v>
      </c>
      <c r="F1977" s="11" t="s">
        <v>544</v>
      </c>
      <c r="G1977" s="11" t="s">
        <v>698</v>
      </c>
      <c r="H1977" s="11" t="s">
        <v>312</v>
      </c>
      <c r="I1977" s="11" t="s">
        <v>3435</v>
      </c>
      <c r="J1977" t="str">
        <f>IF(L1977="","",VLOOKUP(L1977,Продукция!B:D,3,0))</f>
        <v>Биологический_материал</v>
      </c>
      <c r="K1977" t="str">
        <f>IF(L1977="","",VLOOKUP(L1977,Продукция!B:C,2,0))</f>
        <v>Сыворотка крови</v>
      </c>
      <c r="L1977" s="151" t="s">
        <v>302</v>
      </c>
      <c r="M1977">
        <f>IF(L1977="","",VLOOKUP(L1977,Продукция!B:L,11,0))</f>
        <v>0</v>
      </c>
      <c r="N1977" s="11" t="s">
        <v>873</v>
      </c>
      <c r="P1977" s="11" t="s">
        <v>340</v>
      </c>
      <c r="Q1977" s="11" t="s">
        <v>854</v>
      </c>
      <c r="R1977" s="153" t="s">
        <v>4865</v>
      </c>
      <c r="S1977" s="11">
        <v>20</v>
      </c>
      <c r="T1977" s="11" t="s">
        <v>5250</v>
      </c>
      <c r="V1977" s="14">
        <v>45743</v>
      </c>
      <c r="Z1977" s="11" t="s">
        <v>4823</v>
      </c>
      <c r="AA1977" s="15">
        <v>0.3611111111111111</v>
      </c>
      <c r="AB1977" t="str">
        <f>IF(L1977="","",VLOOKUP(L1977&amp;I1977,Продукция!A:I,9,0))</f>
        <v>рекомендация производителя набора</v>
      </c>
      <c r="AC1977" s="14">
        <v>45749</v>
      </c>
      <c r="AD1977" s="11" t="s">
        <v>2673</v>
      </c>
      <c r="AE1977" s="11" t="s">
        <v>4823</v>
      </c>
      <c r="AF1977" t="str">
        <f>IF(AD1977="","",VLOOKUP(AD1977,'Сотрудники и ссылки'!A:B,2,0))</f>
        <v>Серолог</v>
      </c>
      <c r="AG1977">
        <f>IF(AD1977="","",VLOOKUP(AD1977,'Сотрудники и ссылки'!A:C,3,0))</f>
        <v>20001771</v>
      </c>
      <c r="AH1977" s="11" t="s">
        <v>2673</v>
      </c>
      <c r="AI1977" t="str">
        <f>IF(AH1977="","",VLOOKUP(AH1977,'Сотрудники и ссылки'!A:B,2,0))</f>
        <v>Серолог</v>
      </c>
      <c r="AJ1977">
        <f>IF(AH1977="","",VLOOKUP(AH1977,'Сотрудники и ссылки'!A:C,3,0))</f>
        <v>20001771</v>
      </c>
      <c r="AK1977" s="14">
        <v>45749</v>
      </c>
      <c r="AL1977" s="2">
        <f>IF(AK1977="","",AK1977+VLOOKUP(I1977,'Вид исследования'!B:E,4,0))</f>
        <v>45750</v>
      </c>
      <c r="AM1977" s="2">
        <f>IF(AK1977="","",AK1977+VLOOKUP(I1977,'Вид исследования'!B:F,5,0))</f>
        <v>45750</v>
      </c>
      <c r="AN1977" s="14">
        <v>45749</v>
      </c>
      <c r="AP1977" s="11" t="s">
        <v>189</v>
      </c>
      <c r="AQ1977" t="str">
        <f>IFERROR(IF(L1977="","",VLOOKUP(L1977&amp;I1977,Продукция!A:K,11,0)),"обратитесь к админ справочника")</f>
        <v>согласно рекомендациям производителя теста</v>
      </c>
      <c r="AR1977" s="11" t="s">
        <v>4823</v>
      </c>
      <c r="AS1977" t="str">
        <f>IFERROR(IF(L1977="","",VLOOKUP(L1977&amp;I1977,Продукция!A:J,10,0)),"обратитесь к админ справочника")</f>
        <v>инструкция по применению набора AI, Н9</v>
      </c>
      <c r="AT1977" s="11" t="s">
        <v>4823</v>
      </c>
      <c r="AU1977" s="11" t="s">
        <v>4823</v>
      </c>
      <c r="AV1977" s="11" t="s">
        <v>2673</v>
      </c>
      <c r="AW1977" s="11" t="s">
        <v>4824</v>
      </c>
      <c r="AX1977" s="11" t="s">
        <v>698</v>
      </c>
      <c r="AZ1977" s="11">
        <v>1</v>
      </c>
      <c r="BA1977" s="11">
        <v>1</v>
      </c>
      <c r="BC1977" s="11" t="s">
        <v>4867</v>
      </c>
    </row>
    <row r="1978" spans="1:55" x14ac:dyDescent="0.25">
      <c r="A1978" t="str">
        <f t="shared" si="36"/>
        <v>С/589Вирус гриппа птиц подтипа Н5 уровень антител (ВНИИЗЖ)</v>
      </c>
      <c r="B1978" t="str">
        <f>IF(E1978="","",INDEX(Лаборатории!A:A,MATCH('Производственный контроль'!E1978,Лаборатории!B:B,0)))</f>
        <v xml:space="preserve">КУРИНОЕ ЦАРСТВО АО </v>
      </c>
      <c r="C1978" t="str">
        <f>IF(E1978="","",VLOOKUP(E1978,Лаборатории!B:D,3,0))</f>
        <v>U377_CHL</v>
      </c>
      <c r="D1978" s="12">
        <v>45745</v>
      </c>
      <c r="E1978" s="11" t="s">
        <v>793</v>
      </c>
      <c r="F1978" s="11" t="s">
        <v>544</v>
      </c>
      <c r="G1978" s="11" t="s">
        <v>698</v>
      </c>
      <c r="H1978" s="11" t="s">
        <v>312</v>
      </c>
      <c r="I1978" s="11" t="s">
        <v>3437</v>
      </c>
      <c r="J1978" t="str">
        <f>IF(L1978="","",VLOOKUP(L1978,Продукция!B:D,3,0))</f>
        <v>Биологический_материал</v>
      </c>
      <c r="K1978" t="str">
        <f>IF(L1978="","",VLOOKUP(L1978,Продукция!B:C,2,0))</f>
        <v>Сыворотка крови</v>
      </c>
      <c r="L1978" s="151" t="s">
        <v>302</v>
      </c>
      <c r="M1978">
        <f>IF(L1978="","",VLOOKUP(L1978,Продукция!B:L,11,0))</f>
        <v>0</v>
      </c>
      <c r="N1978" s="11" t="s">
        <v>873</v>
      </c>
      <c r="P1978" s="11" t="s">
        <v>340</v>
      </c>
      <c r="Q1978" s="11" t="s">
        <v>854</v>
      </c>
      <c r="R1978" s="153" t="s">
        <v>4865</v>
      </c>
      <c r="S1978" s="11">
        <v>20</v>
      </c>
      <c r="T1978" s="11" t="s">
        <v>5250</v>
      </c>
      <c r="V1978" s="14">
        <v>45743</v>
      </c>
      <c r="Z1978" s="11" t="s">
        <v>4823</v>
      </c>
      <c r="AA1978" s="15">
        <v>0.3611111111111111</v>
      </c>
      <c r="AB1978" t="str">
        <f>IF(L1978="","",VLOOKUP(L1978&amp;I1978,Продукция!A:I,9,0))</f>
        <v>рекомендация производителя набора</v>
      </c>
      <c r="AC1978" s="14">
        <v>45749</v>
      </c>
      <c r="AD1978" s="11" t="s">
        <v>2676</v>
      </c>
      <c r="AE1978" s="11" t="s">
        <v>4823</v>
      </c>
      <c r="AF1978" t="str">
        <f>IF(AD1978="","",VLOOKUP(AD1978,'Сотрудники и ссылки'!A:B,2,0))</f>
        <v>Серолог</v>
      </c>
      <c r="AG1978">
        <f>IF(AD1978="","",VLOOKUP(AD1978,'Сотрудники и ссылки'!A:C,3,0))</f>
        <v>20007746</v>
      </c>
      <c r="AH1978" s="11" t="s">
        <v>2676</v>
      </c>
      <c r="AI1978" t="str">
        <f>IF(AH1978="","",VLOOKUP(AH1978,'Сотрудники и ссылки'!A:B,2,0))</f>
        <v>Серолог</v>
      </c>
      <c r="AJ1978">
        <f>IF(AH1978="","",VLOOKUP(AH1978,'Сотрудники и ссылки'!A:C,3,0))</f>
        <v>20007746</v>
      </c>
      <c r="AK1978" s="14">
        <v>45749</v>
      </c>
      <c r="AL1978" s="2">
        <f>IF(AK1978="","",AK1978+VLOOKUP(I1978,'Вид исследования'!B:E,4,0))</f>
        <v>45750</v>
      </c>
      <c r="AM1978" s="2">
        <f>IF(AK1978="","",AK1978+VLOOKUP(I1978,'Вид исследования'!B:F,5,0))</f>
        <v>45750</v>
      </c>
      <c r="AN1978" s="14">
        <v>45749</v>
      </c>
      <c r="AP1978" s="11" t="s">
        <v>189</v>
      </c>
      <c r="AQ1978" t="str">
        <f>IFERROR(IF(L1978="","",VLOOKUP(L1978&amp;I1978,Продукция!A:K,11,0)),"обратитесь к админ справочника")</f>
        <v>согласно рекомендациям производителя теста</v>
      </c>
      <c r="AR1978" s="11" t="s">
        <v>4823</v>
      </c>
      <c r="AS1978" t="str">
        <f>IFERROR(IF(L1978="","",VLOOKUP(L1978&amp;I1978,Продукция!A:J,10,0)),"обратитесь к админ справочника")</f>
        <v>инструкция по применению набора AI, Н5</v>
      </c>
      <c r="AT1978" s="11" t="s">
        <v>4823</v>
      </c>
      <c r="AU1978" s="11" t="s">
        <v>4823</v>
      </c>
      <c r="AV1978" s="11" t="s">
        <v>2676</v>
      </c>
      <c r="AW1978" s="11" t="s">
        <v>4824</v>
      </c>
      <c r="AX1978" s="11" t="s">
        <v>698</v>
      </c>
      <c r="AZ1978" s="11">
        <v>1</v>
      </c>
      <c r="BA1978" s="11">
        <v>1</v>
      </c>
      <c r="BC1978" s="11" t="s">
        <v>4867</v>
      </c>
    </row>
    <row r="1979" spans="1:55" x14ac:dyDescent="0.25">
      <c r="A1979" t="str">
        <f t="shared" si="36"/>
        <v>C/600Болезнь Ньюкасла уровень антител</v>
      </c>
      <c r="B1979" t="str">
        <f>IF(E1979="","",INDEX(Лаборатории!A:A,MATCH('Производственный контроль'!E1979,Лаборатории!B:B,0)))</f>
        <v xml:space="preserve">КУРИНОЕ ЦАРСТВО АО </v>
      </c>
      <c r="C1979" t="str">
        <f>IF(E1979="","",VLOOKUP(E1979,Лаборатории!B:D,3,0))</f>
        <v>U377_CHL</v>
      </c>
      <c r="D1979" s="12">
        <v>45747</v>
      </c>
      <c r="E1979" s="11" t="s">
        <v>793</v>
      </c>
      <c r="F1979" s="11" t="s">
        <v>371</v>
      </c>
      <c r="G1979" s="11" t="s">
        <v>372</v>
      </c>
      <c r="H1979" s="11" t="s">
        <v>312</v>
      </c>
      <c r="I1979" s="11" t="s">
        <v>3434</v>
      </c>
      <c r="J1979" t="str">
        <f>IF(L1979="","",VLOOKUP(L1979,Продукция!B:D,3,0))</f>
        <v>Биологический_материал</v>
      </c>
      <c r="K1979" t="str">
        <f>IF(L1979="","",VLOOKUP(L1979,Продукция!B:C,2,0))</f>
        <v>Сыворотка крови</v>
      </c>
      <c r="L1979" s="151" t="s">
        <v>302</v>
      </c>
      <c r="M1979">
        <f>IF(L1979="","",VLOOKUP(L1979,Продукция!B:L,11,0))</f>
        <v>0</v>
      </c>
      <c r="N1979" s="11" t="s">
        <v>873</v>
      </c>
      <c r="P1979" s="11" t="s">
        <v>340</v>
      </c>
      <c r="Q1979" s="11" t="s">
        <v>854</v>
      </c>
      <c r="R1979" s="153" t="s">
        <v>5111</v>
      </c>
      <c r="S1979" s="11">
        <v>20</v>
      </c>
      <c r="T1979" s="11" t="s">
        <v>5251</v>
      </c>
      <c r="V1979" s="14">
        <v>45743</v>
      </c>
      <c r="Z1979" s="11" t="s">
        <v>4823</v>
      </c>
      <c r="AA1979" s="15">
        <v>0.54513888888888895</v>
      </c>
      <c r="AB1979" t="str">
        <f>IF(L1979="","",VLOOKUP(L1979&amp;I1979,Продукция!A:I,9,0))</f>
        <v>рекомендация производителя набора</v>
      </c>
      <c r="AC1979" s="14">
        <v>45748</v>
      </c>
      <c r="AD1979" s="11" t="s">
        <v>2676</v>
      </c>
      <c r="AE1979" s="11" t="s">
        <v>4823</v>
      </c>
      <c r="AF1979" t="str">
        <f>IF(AD1979="","",VLOOKUP(AD1979,'Сотрудники и ссылки'!A:B,2,0))</f>
        <v>Серолог</v>
      </c>
      <c r="AG1979">
        <f>IF(AD1979="","",VLOOKUP(AD1979,'Сотрудники и ссылки'!A:C,3,0))</f>
        <v>20007746</v>
      </c>
      <c r="AH1979" s="11" t="s">
        <v>2676</v>
      </c>
      <c r="AI1979" t="str">
        <f>IF(AH1979="","",VLOOKUP(AH1979,'Сотрудники и ссылки'!A:B,2,0))</f>
        <v>Серолог</v>
      </c>
      <c r="AJ1979">
        <f>IF(AH1979="","",VLOOKUP(AH1979,'Сотрудники и ссылки'!A:C,3,0))</f>
        <v>20007746</v>
      </c>
      <c r="AK1979" s="14">
        <v>45748</v>
      </c>
      <c r="AL1979" s="2">
        <f>IF(AK1979="","",AK1979+VLOOKUP(I1979,'Вид исследования'!B:E,4,0))</f>
        <v>45749</v>
      </c>
      <c r="AM1979" s="2">
        <f>IF(AK1979="","",AK1979+VLOOKUP(I1979,'Вид исследования'!B:F,5,0))</f>
        <v>45749</v>
      </c>
      <c r="AN1979" s="14">
        <v>45748</v>
      </c>
      <c r="AP1979" s="11" t="s">
        <v>189</v>
      </c>
      <c r="AQ1979" t="str">
        <f>IFERROR(IF(L1979="","",VLOOKUP(L1979&amp;I1979,Продукция!A:K,11,0)),"обратитесь к админ справочника")</f>
        <v>согласно рекомендациям производителя теста</v>
      </c>
      <c r="AR1979" s="11" t="s">
        <v>4823</v>
      </c>
      <c r="AS1979" t="str">
        <f>IFERROR(IF(L1979="","",VLOOKUP(L1979&amp;I1979,Продукция!A:J,10,0)),"обратитесь к админ справочника")</f>
        <v>инструкция по применению набора РЗГА Ньюкасла</v>
      </c>
      <c r="AT1979" s="11" t="s">
        <v>4823</v>
      </c>
      <c r="AU1979" s="11" t="s">
        <v>4823</v>
      </c>
      <c r="AV1979" s="11" t="s">
        <v>2676</v>
      </c>
      <c r="AW1979" s="11" t="s">
        <v>4824</v>
      </c>
      <c r="AX1979" s="11" t="s">
        <v>372</v>
      </c>
      <c r="AY1979" s="11" t="s">
        <v>1534</v>
      </c>
      <c r="AZ1979" s="11">
        <v>107</v>
      </c>
      <c r="BA1979" s="11">
        <v>36</v>
      </c>
      <c r="BC1979" s="11" t="s">
        <v>4870</v>
      </c>
    </row>
    <row r="1980" spans="1:55" x14ac:dyDescent="0.25">
      <c r="A1980" t="str">
        <f t="shared" si="36"/>
        <v>C/600Болезнь Ньюкасла уровень антител</v>
      </c>
      <c r="B1980" t="str">
        <f>IF(E1980="","",INDEX(Лаборатории!A:A,MATCH('Производственный контроль'!E1980,Лаборатории!B:B,0)))</f>
        <v xml:space="preserve">КУРИНОЕ ЦАРСТВО АО </v>
      </c>
      <c r="C1980" t="str">
        <f>IF(E1980="","",VLOOKUP(E1980,Лаборатории!B:D,3,0))</f>
        <v>U377_CHL</v>
      </c>
      <c r="D1980" s="12">
        <v>45747</v>
      </c>
      <c r="E1980" s="11" t="s">
        <v>793</v>
      </c>
      <c r="F1980" s="11" t="s">
        <v>371</v>
      </c>
      <c r="G1980" s="11" t="s">
        <v>372</v>
      </c>
      <c r="H1980" s="11" t="s">
        <v>312</v>
      </c>
      <c r="I1980" s="11" t="s">
        <v>3434</v>
      </c>
      <c r="J1980" t="str">
        <f>IF(L1980="","",VLOOKUP(L1980,Продукция!B:D,3,0))</f>
        <v>Биологический_материал</v>
      </c>
      <c r="K1980" t="str">
        <f>IF(L1980="","",VLOOKUP(L1980,Продукция!B:C,2,0))</f>
        <v>Сыворотка крови</v>
      </c>
      <c r="L1980" s="151" t="s">
        <v>302</v>
      </c>
      <c r="M1980">
        <f>IF(L1980="","",VLOOKUP(L1980,Продукция!B:L,11,0))</f>
        <v>0</v>
      </c>
      <c r="N1980" s="11" t="s">
        <v>873</v>
      </c>
      <c r="P1980" s="11" t="s">
        <v>340</v>
      </c>
      <c r="Q1980" s="11" t="s">
        <v>854</v>
      </c>
      <c r="R1980" s="153" t="s">
        <v>5112</v>
      </c>
      <c r="S1980" s="11">
        <v>20</v>
      </c>
      <c r="T1980" s="11" t="s">
        <v>5251</v>
      </c>
      <c r="V1980" s="14">
        <v>45745</v>
      </c>
      <c r="Z1980" s="11" t="s">
        <v>4823</v>
      </c>
      <c r="AA1980" s="15">
        <v>0.54513888888888895</v>
      </c>
      <c r="AB1980" t="str">
        <f>IF(L1980="","",VLOOKUP(L1980&amp;I1980,Продукция!A:I,9,0))</f>
        <v>рекомендация производителя набора</v>
      </c>
      <c r="AC1980" s="14">
        <v>45748</v>
      </c>
      <c r="AD1980" s="11" t="s">
        <v>2676</v>
      </c>
      <c r="AE1980" s="11" t="s">
        <v>4823</v>
      </c>
      <c r="AF1980" t="str">
        <f>IF(AD1980="","",VLOOKUP(AD1980,'Сотрудники и ссылки'!A:B,2,0))</f>
        <v>Серолог</v>
      </c>
      <c r="AG1980">
        <f>IF(AD1980="","",VLOOKUP(AD1980,'Сотрудники и ссылки'!A:C,3,0))</f>
        <v>20007746</v>
      </c>
      <c r="AH1980" s="11" t="s">
        <v>2676</v>
      </c>
      <c r="AI1980" t="str">
        <f>IF(AH1980="","",VLOOKUP(AH1980,'Сотрудники и ссылки'!A:B,2,0))</f>
        <v>Серолог</v>
      </c>
      <c r="AJ1980">
        <f>IF(AH1980="","",VLOOKUP(AH1980,'Сотрудники и ссылки'!A:C,3,0))</f>
        <v>20007746</v>
      </c>
      <c r="AK1980" s="14">
        <v>45748</v>
      </c>
      <c r="AL1980" s="2">
        <f>IF(AK1980="","",AK1980+VLOOKUP(I1980,'Вид исследования'!B:E,4,0))</f>
        <v>45749</v>
      </c>
      <c r="AM1980" s="2">
        <f>IF(AK1980="","",AK1980+VLOOKUP(I1980,'Вид исследования'!B:F,5,0))</f>
        <v>45749</v>
      </c>
      <c r="AN1980" s="14">
        <v>45748</v>
      </c>
      <c r="AP1980" s="11" t="s">
        <v>189</v>
      </c>
      <c r="AQ1980" t="str">
        <f>IFERROR(IF(L1980="","",VLOOKUP(L1980&amp;I1980,Продукция!A:K,11,0)),"обратитесь к админ справочника")</f>
        <v>согласно рекомендациям производителя теста</v>
      </c>
      <c r="AR1980" s="11" t="s">
        <v>4823</v>
      </c>
      <c r="AS1980" t="str">
        <f>IFERROR(IF(L1980="","",VLOOKUP(L1980&amp;I1980,Продукция!A:J,10,0)),"обратитесь к админ справочника")</f>
        <v>инструкция по применению набора РЗГА Ньюкасла</v>
      </c>
      <c r="AT1980" s="11" t="s">
        <v>4823</v>
      </c>
      <c r="AU1980" s="11" t="s">
        <v>4823</v>
      </c>
      <c r="AV1980" s="11" t="s">
        <v>2676</v>
      </c>
      <c r="AW1980" s="11" t="s">
        <v>4824</v>
      </c>
      <c r="AX1980" s="11" t="s">
        <v>372</v>
      </c>
      <c r="AY1980" s="11" t="s">
        <v>1535</v>
      </c>
      <c r="AZ1980" s="11">
        <v>107</v>
      </c>
      <c r="BA1980" s="11">
        <v>38</v>
      </c>
      <c r="BC1980" s="11" t="s">
        <v>4870</v>
      </c>
    </row>
    <row r="1981" spans="1:55" x14ac:dyDescent="0.25">
      <c r="A1981" t="str">
        <f t="shared" si="36"/>
        <v>C/600Болезнь Ньюкасла уровень антител</v>
      </c>
      <c r="B1981" t="str">
        <f>IF(E1981="","",INDEX(Лаборатории!A:A,MATCH('Производственный контроль'!E1981,Лаборатории!B:B,0)))</f>
        <v xml:space="preserve">КУРИНОЕ ЦАРСТВО АО </v>
      </c>
      <c r="C1981" t="str">
        <f>IF(E1981="","",VLOOKUP(E1981,Лаборатории!B:D,3,0))</f>
        <v>U377_CHL</v>
      </c>
      <c r="D1981" s="12">
        <v>45747</v>
      </c>
      <c r="E1981" s="11" t="s">
        <v>793</v>
      </c>
      <c r="F1981" s="11" t="s">
        <v>371</v>
      </c>
      <c r="G1981" s="11" t="s">
        <v>372</v>
      </c>
      <c r="H1981" s="11" t="s">
        <v>312</v>
      </c>
      <c r="I1981" s="11" t="s">
        <v>3434</v>
      </c>
      <c r="J1981" t="str">
        <f>IF(L1981="","",VLOOKUP(L1981,Продукция!B:D,3,0))</f>
        <v>Биологический_материал</v>
      </c>
      <c r="K1981" t="str">
        <f>IF(L1981="","",VLOOKUP(L1981,Продукция!B:C,2,0))</f>
        <v>Сыворотка крови</v>
      </c>
      <c r="L1981" s="151" t="s">
        <v>302</v>
      </c>
      <c r="M1981">
        <f>IF(L1981="","",VLOOKUP(L1981,Продукция!B:L,11,0))</f>
        <v>0</v>
      </c>
      <c r="N1981" s="11" t="s">
        <v>873</v>
      </c>
      <c r="P1981" s="11" t="s">
        <v>340</v>
      </c>
      <c r="Q1981" s="11" t="s">
        <v>854</v>
      </c>
      <c r="R1981" s="153" t="s">
        <v>5113</v>
      </c>
      <c r="S1981" s="11">
        <v>20</v>
      </c>
      <c r="T1981" s="11" t="s">
        <v>5251</v>
      </c>
      <c r="V1981" s="14">
        <v>45746</v>
      </c>
      <c r="Z1981" s="11" t="s">
        <v>4823</v>
      </c>
      <c r="AA1981" s="15">
        <v>0.54513888888888895</v>
      </c>
      <c r="AB1981" t="str">
        <f>IF(L1981="","",VLOOKUP(L1981&amp;I1981,Продукция!A:I,9,0))</f>
        <v>рекомендация производителя набора</v>
      </c>
      <c r="AC1981" s="14">
        <v>45748</v>
      </c>
      <c r="AD1981" s="11" t="s">
        <v>2676</v>
      </c>
      <c r="AE1981" s="11" t="s">
        <v>4823</v>
      </c>
      <c r="AF1981" t="str">
        <f>IF(AD1981="","",VLOOKUP(AD1981,'Сотрудники и ссылки'!A:B,2,0))</f>
        <v>Серолог</v>
      </c>
      <c r="AG1981">
        <f>IF(AD1981="","",VLOOKUP(AD1981,'Сотрудники и ссылки'!A:C,3,0))</f>
        <v>20007746</v>
      </c>
      <c r="AH1981" s="11" t="s">
        <v>2676</v>
      </c>
      <c r="AI1981" t="str">
        <f>IF(AH1981="","",VLOOKUP(AH1981,'Сотрудники и ссылки'!A:B,2,0))</f>
        <v>Серолог</v>
      </c>
      <c r="AJ1981">
        <f>IF(AH1981="","",VLOOKUP(AH1981,'Сотрудники и ссылки'!A:C,3,0))</f>
        <v>20007746</v>
      </c>
      <c r="AK1981" s="14">
        <v>45748</v>
      </c>
      <c r="AL1981" s="2">
        <f>IF(AK1981="","",AK1981+VLOOKUP(I1981,'Вид исследования'!B:E,4,0))</f>
        <v>45749</v>
      </c>
      <c r="AM1981" s="2">
        <f>IF(AK1981="","",AK1981+VLOOKUP(I1981,'Вид исследования'!B:F,5,0))</f>
        <v>45749</v>
      </c>
      <c r="AN1981" s="14">
        <v>45748</v>
      </c>
      <c r="AP1981" s="11" t="s">
        <v>189</v>
      </c>
      <c r="AQ1981" t="str">
        <f>IFERROR(IF(L1981="","",VLOOKUP(L1981&amp;I1981,Продукция!A:K,11,0)),"обратитесь к админ справочника")</f>
        <v>согласно рекомендациям производителя теста</v>
      </c>
      <c r="AR1981" s="11" t="s">
        <v>4823</v>
      </c>
      <c r="AS1981" t="str">
        <f>IFERROR(IF(L1981="","",VLOOKUP(L1981&amp;I1981,Продукция!A:J,10,0)),"обратитесь к админ справочника")</f>
        <v>инструкция по применению набора РЗГА Ньюкасла</v>
      </c>
      <c r="AT1981" s="11" t="s">
        <v>4823</v>
      </c>
      <c r="AU1981" s="11" t="s">
        <v>4823</v>
      </c>
      <c r="AV1981" s="11" t="s">
        <v>2676</v>
      </c>
      <c r="AW1981" s="11" t="s">
        <v>4824</v>
      </c>
      <c r="AX1981" s="11" t="s">
        <v>372</v>
      </c>
      <c r="AY1981" s="11" t="s">
        <v>1536</v>
      </c>
      <c r="AZ1981" s="11">
        <v>107</v>
      </c>
      <c r="BA1981" s="11">
        <v>38</v>
      </c>
      <c r="BC1981" s="11" t="s">
        <v>4870</v>
      </c>
    </row>
    <row r="1982" spans="1:55" x14ac:dyDescent="0.25">
      <c r="A1982" t="str">
        <f t="shared" si="36"/>
        <v>C/600Болезнь Ньюкасла уровень антител</v>
      </c>
      <c r="B1982" t="str">
        <f>IF(E1982="","",INDEX(Лаборатории!A:A,MATCH('Производственный контроль'!E1982,Лаборатории!B:B,0)))</f>
        <v xml:space="preserve">КУРИНОЕ ЦАРСТВО АО </v>
      </c>
      <c r="C1982" t="str">
        <f>IF(E1982="","",VLOOKUP(E1982,Лаборатории!B:D,3,0))</f>
        <v>U377_CHL</v>
      </c>
      <c r="D1982" s="12">
        <v>45747</v>
      </c>
      <c r="E1982" s="11" t="s">
        <v>793</v>
      </c>
      <c r="F1982" s="11" t="s">
        <v>371</v>
      </c>
      <c r="G1982" s="11" t="s">
        <v>372</v>
      </c>
      <c r="H1982" s="11" t="s">
        <v>312</v>
      </c>
      <c r="I1982" s="11" t="s">
        <v>3434</v>
      </c>
      <c r="J1982" t="str">
        <f>IF(L1982="","",VLOOKUP(L1982,Продукция!B:D,3,0))</f>
        <v>Биологический_материал</v>
      </c>
      <c r="K1982" t="str">
        <f>IF(L1982="","",VLOOKUP(L1982,Продукция!B:C,2,0))</f>
        <v>Сыворотка крови</v>
      </c>
      <c r="L1982" s="151" t="s">
        <v>302</v>
      </c>
      <c r="M1982">
        <f>IF(L1982="","",VLOOKUP(L1982,Продукция!B:L,11,0))</f>
        <v>0</v>
      </c>
      <c r="N1982" s="11" t="s">
        <v>873</v>
      </c>
      <c r="P1982" s="11" t="s">
        <v>340</v>
      </c>
      <c r="Q1982" s="11" t="s">
        <v>854</v>
      </c>
      <c r="R1982" s="153" t="s">
        <v>5114</v>
      </c>
      <c r="S1982" s="11">
        <v>20</v>
      </c>
      <c r="T1982" s="11" t="s">
        <v>5251</v>
      </c>
      <c r="V1982" s="14">
        <v>45742</v>
      </c>
      <c r="Z1982" s="11" t="s">
        <v>4823</v>
      </c>
      <c r="AA1982" s="15">
        <v>0.54513888888888895</v>
      </c>
      <c r="AB1982" t="str">
        <f>IF(L1982="","",VLOOKUP(L1982&amp;I1982,Продукция!A:I,9,0))</f>
        <v>рекомендация производителя набора</v>
      </c>
      <c r="AC1982" s="14">
        <v>45748</v>
      </c>
      <c r="AD1982" s="11" t="s">
        <v>2676</v>
      </c>
      <c r="AE1982" s="11" t="s">
        <v>4823</v>
      </c>
      <c r="AF1982" t="str">
        <f>IF(AD1982="","",VLOOKUP(AD1982,'Сотрудники и ссылки'!A:B,2,0))</f>
        <v>Серолог</v>
      </c>
      <c r="AG1982">
        <f>IF(AD1982="","",VLOOKUP(AD1982,'Сотрудники и ссылки'!A:C,3,0))</f>
        <v>20007746</v>
      </c>
      <c r="AH1982" s="11" t="s">
        <v>2676</v>
      </c>
      <c r="AI1982" t="str">
        <f>IF(AH1982="","",VLOOKUP(AH1982,'Сотрудники и ссылки'!A:B,2,0))</f>
        <v>Серолог</v>
      </c>
      <c r="AJ1982">
        <f>IF(AH1982="","",VLOOKUP(AH1982,'Сотрудники и ссылки'!A:C,3,0))</f>
        <v>20007746</v>
      </c>
      <c r="AK1982" s="14">
        <v>45748</v>
      </c>
      <c r="AL1982" s="2">
        <f>IF(AK1982="","",AK1982+VLOOKUP(I1982,'Вид исследования'!B:E,4,0))</f>
        <v>45749</v>
      </c>
      <c r="AM1982" s="2">
        <f>IF(AK1982="","",AK1982+VLOOKUP(I1982,'Вид исследования'!B:F,5,0))</f>
        <v>45749</v>
      </c>
      <c r="AN1982" s="14">
        <v>45748</v>
      </c>
      <c r="AP1982" s="11" t="s">
        <v>189</v>
      </c>
      <c r="AQ1982" t="str">
        <f>IFERROR(IF(L1982="","",VLOOKUP(L1982&amp;I1982,Продукция!A:K,11,0)),"обратитесь к админ справочника")</f>
        <v>согласно рекомендациям производителя теста</v>
      </c>
      <c r="AR1982" s="11" t="s">
        <v>4823</v>
      </c>
      <c r="AS1982" t="str">
        <f>IFERROR(IF(L1982="","",VLOOKUP(L1982&amp;I1982,Продукция!A:J,10,0)),"обратитесь к админ справочника")</f>
        <v>инструкция по применению набора РЗГА Ньюкасла</v>
      </c>
      <c r="AT1982" s="11" t="s">
        <v>4823</v>
      </c>
      <c r="AU1982" s="11" t="s">
        <v>4823</v>
      </c>
      <c r="AV1982" s="11" t="s">
        <v>2676</v>
      </c>
      <c r="AW1982" s="11" t="s">
        <v>4824</v>
      </c>
      <c r="AX1982" s="11" t="s">
        <v>372</v>
      </c>
      <c r="AY1982" s="11" t="s">
        <v>1537</v>
      </c>
      <c r="AZ1982" s="11">
        <v>107</v>
      </c>
      <c r="BA1982" s="11">
        <v>36</v>
      </c>
      <c r="BC1982" s="11" t="s">
        <v>4870</v>
      </c>
    </row>
    <row r="1983" spans="1:55" x14ac:dyDescent="0.25">
      <c r="A1983" t="str">
        <f t="shared" si="36"/>
        <v>C/600Болезнь Ньюкасла уровень антител</v>
      </c>
      <c r="B1983" t="str">
        <f>IF(E1983="","",INDEX(Лаборатории!A:A,MATCH('Производственный контроль'!E1983,Лаборатории!B:B,0)))</f>
        <v xml:space="preserve">КУРИНОЕ ЦАРСТВО АО </v>
      </c>
      <c r="C1983" t="str">
        <f>IF(E1983="","",VLOOKUP(E1983,Лаборатории!B:D,3,0))</f>
        <v>U377_CHL</v>
      </c>
      <c r="D1983" s="12">
        <v>45747</v>
      </c>
      <c r="E1983" s="11" t="s">
        <v>793</v>
      </c>
      <c r="F1983" s="11" t="s">
        <v>371</v>
      </c>
      <c r="G1983" s="11" t="s">
        <v>372</v>
      </c>
      <c r="H1983" s="11" t="s">
        <v>312</v>
      </c>
      <c r="I1983" s="11" t="s">
        <v>3434</v>
      </c>
      <c r="J1983" t="str">
        <f>IF(L1983="","",VLOOKUP(L1983,Продукция!B:D,3,0))</f>
        <v>Биологический_материал</v>
      </c>
      <c r="K1983" t="str">
        <f>IF(L1983="","",VLOOKUP(L1983,Продукция!B:C,2,0))</f>
        <v>Сыворотка крови</v>
      </c>
      <c r="L1983" s="151" t="s">
        <v>302</v>
      </c>
      <c r="M1983">
        <f>IF(L1983="","",VLOOKUP(L1983,Продукция!B:L,11,0))</f>
        <v>0</v>
      </c>
      <c r="N1983" s="11" t="s">
        <v>873</v>
      </c>
      <c r="P1983" s="11" t="s">
        <v>340</v>
      </c>
      <c r="Q1983" s="11" t="s">
        <v>854</v>
      </c>
      <c r="R1983" s="153" t="s">
        <v>5115</v>
      </c>
      <c r="S1983" s="11">
        <v>20</v>
      </c>
      <c r="T1983" s="11" t="s">
        <v>5251</v>
      </c>
      <c r="V1983" s="14">
        <v>45743</v>
      </c>
      <c r="Z1983" s="11" t="s">
        <v>4823</v>
      </c>
      <c r="AA1983" s="15">
        <v>0.54513888888888895</v>
      </c>
      <c r="AB1983" t="str">
        <f>IF(L1983="","",VLOOKUP(L1983&amp;I1983,Продукция!A:I,9,0))</f>
        <v>рекомендация производителя набора</v>
      </c>
      <c r="AC1983" s="14">
        <v>45748</v>
      </c>
      <c r="AD1983" s="11" t="s">
        <v>2673</v>
      </c>
      <c r="AE1983" s="11" t="s">
        <v>4823</v>
      </c>
      <c r="AF1983" t="str">
        <f>IF(AD1983="","",VLOOKUP(AD1983,'Сотрудники и ссылки'!A:B,2,0))</f>
        <v>Серолог</v>
      </c>
      <c r="AG1983">
        <f>IF(AD1983="","",VLOOKUP(AD1983,'Сотрудники и ссылки'!A:C,3,0))</f>
        <v>20001771</v>
      </c>
      <c r="AH1983" s="11" t="s">
        <v>2673</v>
      </c>
      <c r="AI1983" t="str">
        <f>IF(AH1983="","",VLOOKUP(AH1983,'Сотрудники и ссылки'!A:B,2,0))</f>
        <v>Серолог</v>
      </c>
      <c r="AJ1983">
        <f>IF(AH1983="","",VLOOKUP(AH1983,'Сотрудники и ссылки'!A:C,3,0))</f>
        <v>20001771</v>
      </c>
      <c r="AK1983" s="14">
        <v>45748</v>
      </c>
      <c r="AL1983" s="2">
        <f>IF(AK1983="","",AK1983+VLOOKUP(I1983,'Вид исследования'!B:E,4,0))</f>
        <v>45749</v>
      </c>
      <c r="AM1983" s="2">
        <f>IF(AK1983="","",AK1983+VLOOKUP(I1983,'Вид исследования'!B:F,5,0))</f>
        <v>45749</v>
      </c>
      <c r="AN1983" s="14">
        <v>45748</v>
      </c>
      <c r="AP1983" s="11" t="s">
        <v>189</v>
      </c>
      <c r="AQ1983" t="str">
        <f>IFERROR(IF(L1983="","",VLOOKUP(L1983&amp;I1983,Продукция!A:K,11,0)),"обратитесь к админ справочника")</f>
        <v>согласно рекомендациям производителя теста</v>
      </c>
      <c r="AR1983" s="11" t="s">
        <v>4823</v>
      </c>
      <c r="AS1983" t="str">
        <f>IFERROR(IF(L1983="","",VLOOKUP(L1983&amp;I1983,Продукция!A:J,10,0)),"обратитесь к админ справочника")</f>
        <v>инструкция по применению набора РЗГА Ньюкасла</v>
      </c>
      <c r="AT1983" s="11" t="s">
        <v>4823</v>
      </c>
      <c r="AU1983" s="11" t="s">
        <v>4823</v>
      </c>
      <c r="AV1983" s="11" t="s">
        <v>2673</v>
      </c>
      <c r="AW1983" s="11" t="s">
        <v>4824</v>
      </c>
      <c r="AX1983" s="11" t="s">
        <v>372</v>
      </c>
      <c r="AY1983" s="11" t="s">
        <v>1538</v>
      </c>
      <c r="AZ1983" s="11">
        <v>107</v>
      </c>
      <c r="BA1983" s="11">
        <v>37</v>
      </c>
      <c r="BC1983" s="11" t="s">
        <v>4870</v>
      </c>
    </row>
    <row r="1984" spans="1:55" x14ac:dyDescent="0.25">
      <c r="A1984" t="str">
        <f t="shared" si="36"/>
        <v>C/600Болезнь Ньюкасла уровень антител</v>
      </c>
      <c r="B1984" t="str">
        <f>IF(E1984="","",INDEX(Лаборатории!A:A,MATCH('Производственный контроль'!E1984,Лаборатории!B:B,0)))</f>
        <v xml:space="preserve">КУРИНОЕ ЦАРСТВО АО </v>
      </c>
      <c r="C1984" t="str">
        <f>IF(E1984="","",VLOOKUP(E1984,Лаборатории!B:D,3,0))</f>
        <v>U377_CHL</v>
      </c>
      <c r="D1984" s="12">
        <v>45747</v>
      </c>
      <c r="E1984" s="11" t="s">
        <v>793</v>
      </c>
      <c r="F1984" s="11" t="s">
        <v>371</v>
      </c>
      <c r="G1984" s="11" t="s">
        <v>372</v>
      </c>
      <c r="H1984" s="11" t="s">
        <v>312</v>
      </c>
      <c r="I1984" s="11" t="s">
        <v>3434</v>
      </c>
      <c r="J1984" t="str">
        <f>IF(L1984="","",VLOOKUP(L1984,Продукция!B:D,3,0))</f>
        <v>Биологический_материал</v>
      </c>
      <c r="K1984" t="str">
        <f>IF(L1984="","",VLOOKUP(L1984,Продукция!B:C,2,0))</f>
        <v>Сыворотка крови</v>
      </c>
      <c r="L1984" s="151" t="s">
        <v>302</v>
      </c>
      <c r="M1984">
        <f>IF(L1984="","",VLOOKUP(L1984,Продукция!B:L,11,0))</f>
        <v>0</v>
      </c>
      <c r="N1984" s="11" t="s">
        <v>873</v>
      </c>
      <c r="P1984" s="11" t="s">
        <v>340</v>
      </c>
      <c r="Q1984" s="11" t="s">
        <v>854</v>
      </c>
      <c r="R1984" s="153" t="s">
        <v>5116</v>
      </c>
      <c r="S1984" s="11">
        <v>20</v>
      </c>
      <c r="T1984" s="11" t="s">
        <v>5251</v>
      </c>
      <c r="V1984" s="14">
        <v>45743</v>
      </c>
      <c r="Z1984" s="11" t="s">
        <v>4823</v>
      </c>
      <c r="AA1984" s="15">
        <v>0.54513888888888895</v>
      </c>
      <c r="AB1984" t="str">
        <f>IF(L1984="","",VLOOKUP(L1984&amp;I1984,Продукция!A:I,9,0))</f>
        <v>рекомендация производителя набора</v>
      </c>
      <c r="AC1984" s="14">
        <v>45748</v>
      </c>
      <c r="AD1984" s="11" t="s">
        <v>2673</v>
      </c>
      <c r="AE1984" s="11" t="s">
        <v>4823</v>
      </c>
      <c r="AF1984" t="str">
        <f>IF(AD1984="","",VLOOKUP(AD1984,'Сотрудники и ссылки'!A:B,2,0))</f>
        <v>Серолог</v>
      </c>
      <c r="AG1984">
        <f>IF(AD1984="","",VLOOKUP(AD1984,'Сотрудники и ссылки'!A:C,3,0))</f>
        <v>20001771</v>
      </c>
      <c r="AH1984" s="11" t="s">
        <v>2673</v>
      </c>
      <c r="AI1984" t="str">
        <f>IF(AH1984="","",VLOOKUP(AH1984,'Сотрудники и ссылки'!A:B,2,0))</f>
        <v>Серолог</v>
      </c>
      <c r="AJ1984">
        <f>IF(AH1984="","",VLOOKUP(AH1984,'Сотрудники и ссылки'!A:C,3,0))</f>
        <v>20001771</v>
      </c>
      <c r="AK1984" s="14">
        <v>45748</v>
      </c>
      <c r="AL1984" s="2">
        <f>IF(AK1984="","",AK1984+VLOOKUP(I1984,'Вид исследования'!B:E,4,0))</f>
        <v>45749</v>
      </c>
      <c r="AM1984" s="2">
        <f>IF(AK1984="","",AK1984+VLOOKUP(I1984,'Вид исследования'!B:F,5,0))</f>
        <v>45749</v>
      </c>
      <c r="AN1984" s="14">
        <v>45748</v>
      </c>
      <c r="AP1984" s="11" t="s">
        <v>189</v>
      </c>
      <c r="AQ1984" t="str">
        <f>IFERROR(IF(L1984="","",VLOOKUP(L1984&amp;I1984,Продукция!A:K,11,0)),"обратитесь к админ справочника")</f>
        <v>согласно рекомендациям производителя теста</v>
      </c>
      <c r="AR1984" s="11" t="s">
        <v>4823</v>
      </c>
      <c r="AS1984" t="str">
        <f>IFERROR(IF(L1984="","",VLOOKUP(L1984&amp;I1984,Продукция!A:J,10,0)),"обратитесь к админ справочника")</f>
        <v>инструкция по применению набора РЗГА Ньюкасла</v>
      </c>
      <c r="AT1984" s="11" t="s">
        <v>4823</v>
      </c>
      <c r="AU1984" s="11" t="s">
        <v>4823</v>
      </c>
      <c r="AV1984" s="11" t="s">
        <v>2673</v>
      </c>
      <c r="AW1984" s="11" t="s">
        <v>4824</v>
      </c>
      <c r="AX1984" s="11" t="s">
        <v>372</v>
      </c>
      <c r="AY1984" s="11" t="s">
        <v>1539</v>
      </c>
      <c r="AZ1984" s="11">
        <v>107</v>
      </c>
      <c r="BA1984" s="11">
        <v>37</v>
      </c>
      <c r="BC1984" s="11" t="s">
        <v>4870</v>
      </c>
    </row>
    <row r="1985" spans="1:55" x14ac:dyDescent="0.25">
      <c r="A1985" t="str">
        <f t="shared" si="36"/>
        <v>C/600Болезнь Ньюкасла уровень антител</v>
      </c>
      <c r="B1985" t="str">
        <f>IF(E1985="","",INDEX(Лаборатории!A:A,MATCH('Производственный контроль'!E1985,Лаборатории!B:B,0)))</f>
        <v xml:space="preserve">КУРИНОЕ ЦАРСТВО АО </v>
      </c>
      <c r="C1985" t="str">
        <f>IF(E1985="","",VLOOKUP(E1985,Лаборатории!B:D,3,0))</f>
        <v>U377_CHL</v>
      </c>
      <c r="D1985" s="12">
        <v>45747</v>
      </c>
      <c r="E1985" s="11" t="s">
        <v>793</v>
      </c>
      <c r="F1985" s="11" t="s">
        <v>371</v>
      </c>
      <c r="G1985" s="11" t="s">
        <v>372</v>
      </c>
      <c r="H1985" s="11" t="s">
        <v>312</v>
      </c>
      <c r="I1985" s="11" t="s">
        <v>3434</v>
      </c>
      <c r="J1985" t="str">
        <f>IF(L1985="","",VLOOKUP(L1985,Продукция!B:D,3,0))</f>
        <v>Биологический_материал</v>
      </c>
      <c r="K1985" t="str">
        <f>IF(L1985="","",VLOOKUP(L1985,Продукция!B:C,2,0))</f>
        <v>Сыворотка крови</v>
      </c>
      <c r="L1985" s="151" t="s">
        <v>302</v>
      </c>
      <c r="M1985">
        <f>IF(L1985="","",VLOOKUP(L1985,Продукция!B:L,11,0))</f>
        <v>0</v>
      </c>
      <c r="N1985" s="11" t="s">
        <v>873</v>
      </c>
      <c r="P1985" s="11" t="s">
        <v>340</v>
      </c>
      <c r="Q1985" s="11" t="s">
        <v>854</v>
      </c>
      <c r="R1985" s="153" t="s">
        <v>5117</v>
      </c>
      <c r="S1985" s="11">
        <v>20</v>
      </c>
      <c r="T1985" s="11" t="s">
        <v>5251</v>
      </c>
      <c r="V1985" s="14">
        <v>45739</v>
      </c>
      <c r="Z1985" s="11" t="s">
        <v>4823</v>
      </c>
      <c r="AA1985" s="15">
        <v>0.54513888888888895</v>
      </c>
      <c r="AB1985" t="str">
        <f>IF(L1985="","",VLOOKUP(L1985&amp;I1985,Продукция!A:I,9,0))</f>
        <v>рекомендация производителя набора</v>
      </c>
      <c r="AC1985" s="14">
        <v>45748</v>
      </c>
      <c r="AD1985" s="11" t="s">
        <v>2673</v>
      </c>
      <c r="AE1985" s="11" t="s">
        <v>4823</v>
      </c>
      <c r="AF1985" t="str">
        <f>IF(AD1985="","",VLOOKUP(AD1985,'Сотрудники и ссылки'!A:B,2,0))</f>
        <v>Серолог</v>
      </c>
      <c r="AG1985">
        <f>IF(AD1985="","",VLOOKUP(AD1985,'Сотрудники и ссылки'!A:C,3,0))</f>
        <v>20001771</v>
      </c>
      <c r="AH1985" s="11" t="s">
        <v>2673</v>
      </c>
      <c r="AI1985" t="str">
        <f>IF(AH1985="","",VLOOKUP(AH1985,'Сотрудники и ссылки'!A:B,2,0))</f>
        <v>Серолог</v>
      </c>
      <c r="AJ1985">
        <f>IF(AH1985="","",VLOOKUP(AH1985,'Сотрудники и ссылки'!A:C,3,0))</f>
        <v>20001771</v>
      </c>
      <c r="AK1985" s="14">
        <v>45748</v>
      </c>
      <c r="AL1985" s="2">
        <f>IF(AK1985="","",AK1985+VLOOKUP(I1985,'Вид исследования'!B:E,4,0))</f>
        <v>45749</v>
      </c>
      <c r="AM1985" s="2">
        <f>IF(AK1985="","",AK1985+VLOOKUP(I1985,'Вид исследования'!B:F,5,0))</f>
        <v>45749</v>
      </c>
      <c r="AN1985" s="14">
        <v>45748</v>
      </c>
      <c r="AP1985" s="11" t="s">
        <v>189</v>
      </c>
      <c r="AQ1985" t="str">
        <f>IFERROR(IF(L1985="","",VLOOKUP(L1985&amp;I1985,Продукция!A:K,11,0)),"обратитесь к админ справочника")</f>
        <v>согласно рекомендациям производителя теста</v>
      </c>
      <c r="AR1985" s="11" t="s">
        <v>4823</v>
      </c>
      <c r="AS1985" t="str">
        <f>IFERROR(IF(L1985="","",VLOOKUP(L1985&amp;I1985,Продукция!A:J,10,0)),"обратитесь к админ справочника")</f>
        <v>инструкция по применению набора РЗГА Ньюкасла</v>
      </c>
      <c r="AT1985" s="11" t="s">
        <v>4823</v>
      </c>
      <c r="AU1985" s="11" t="s">
        <v>4823</v>
      </c>
      <c r="AV1985" s="11" t="s">
        <v>2673</v>
      </c>
      <c r="AW1985" s="11" t="s">
        <v>4824</v>
      </c>
      <c r="AX1985" s="11" t="s">
        <v>372</v>
      </c>
      <c r="AY1985" s="11" t="s">
        <v>1540</v>
      </c>
      <c r="AZ1985" s="11">
        <v>107</v>
      </c>
      <c r="BA1985" s="11">
        <v>37</v>
      </c>
      <c r="BC1985" s="11" t="s">
        <v>4870</v>
      </c>
    </row>
    <row r="1986" spans="1:55" x14ac:dyDescent="0.25">
      <c r="A1986" t="str">
        <f t="shared" si="36"/>
        <v>C/600Болезнь Ньюкасла уровень антител</v>
      </c>
      <c r="B1986" t="str">
        <f>IF(E1986="","",INDEX(Лаборатории!A:A,MATCH('Производственный контроль'!E1986,Лаборатории!B:B,0)))</f>
        <v xml:space="preserve">КУРИНОЕ ЦАРСТВО АО </v>
      </c>
      <c r="C1986" t="str">
        <f>IF(E1986="","",VLOOKUP(E1986,Лаборатории!B:D,3,0))</f>
        <v>U377_CHL</v>
      </c>
      <c r="D1986" s="12">
        <v>45747</v>
      </c>
      <c r="E1986" s="11" t="s">
        <v>793</v>
      </c>
      <c r="F1986" s="11" t="s">
        <v>371</v>
      </c>
      <c r="G1986" s="11" t="s">
        <v>372</v>
      </c>
      <c r="H1986" s="11" t="s">
        <v>312</v>
      </c>
      <c r="I1986" s="11" t="s">
        <v>3434</v>
      </c>
      <c r="J1986" t="str">
        <f>IF(L1986="","",VLOOKUP(L1986,Продукция!B:D,3,0))</f>
        <v>Биологический_материал</v>
      </c>
      <c r="K1986" t="str">
        <f>IF(L1986="","",VLOOKUP(L1986,Продукция!B:C,2,0))</f>
        <v>Сыворотка крови</v>
      </c>
      <c r="L1986" s="151" t="s">
        <v>302</v>
      </c>
      <c r="M1986">
        <f>IF(L1986="","",VLOOKUP(L1986,Продукция!B:L,11,0))</f>
        <v>0</v>
      </c>
      <c r="N1986" s="11" t="s">
        <v>873</v>
      </c>
      <c r="P1986" s="11" t="s">
        <v>340</v>
      </c>
      <c r="Q1986" s="11" t="s">
        <v>854</v>
      </c>
      <c r="R1986" s="153" t="s">
        <v>5118</v>
      </c>
      <c r="S1986" s="11">
        <v>20</v>
      </c>
      <c r="T1986" s="11" t="s">
        <v>5251</v>
      </c>
      <c r="V1986" s="14">
        <v>45740</v>
      </c>
      <c r="Z1986" s="11" t="s">
        <v>4823</v>
      </c>
      <c r="AA1986" s="15">
        <v>0.54513888888888895</v>
      </c>
      <c r="AB1986" t="str">
        <f>IF(L1986="","",VLOOKUP(L1986&amp;I1986,Продукция!A:I,9,0))</f>
        <v>рекомендация производителя набора</v>
      </c>
      <c r="AC1986" s="14">
        <v>45748</v>
      </c>
      <c r="AD1986" s="11" t="s">
        <v>2673</v>
      </c>
      <c r="AE1986" s="11" t="s">
        <v>4823</v>
      </c>
      <c r="AF1986" t="str">
        <f>IF(AD1986="","",VLOOKUP(AD1986,'Сотрудники и ссылки'!A:B,2,0))</f>
        <v>Серолог</v>
      </c>
      <c r="AG1986">
        <f>IF(AD1986="","",VLOOKUP(AD1986,'Сотрудники и ссылки'!A:C,3,0))</f>
        <v>20001771</v>
      </c>
      <c r="AH1986" s="11" t="s">
        <v>2673</v>
      </c>
      <c r="AI1986" t="str">
        <f>IF(AH1986="","",VLOOKUP(AH1986,'Сотрудники и ссылки'!A:B,2,0))</f>
        <v>Серолог</v>
      </c>
      <c r="AJ1986">
        <f>IF(AH1986="","",VLOOKUP(AH1986,'Сотрудники и ссылки'!A:C,3,0))</f>
        <v>20001771</v>
      </c>
      <c r="AK1986" s="14">
        <v>45748</v>
      </c>
      <c r="AL1986" s="2">
        <f>IF(AK1986="","",AK1986+VLOOKUP(I1986,'Вид исследования'!B:E,4,0))</f>
        <v>45749</v>
      </c>
      <c r="AM1986" s="2">
        <f>IF(AK1986="","",AK1986+VLOOKUP(I1986,'Вид исследования'!B:F,5,0))</f>
        <v>45749</v>
      </c>
      <c r="AN1986" s="14">
        <v>45748</v>
      </c>
      <c r="AP1986" s="11" t="s">
        <v>189</v>
      </c>
      <c r="AQ1986" t="str">
        <f>IFERROR(IF(L1986="","",VLOOKUP(L1986&amp;I1986,Продукция!A:K,11,0)),"обратитесь к админ справочника")</f>
        <v>согласно рекомендациям производителя теста</v>
      </c>
      <c r="AR1986" s="11" t="s">
        <v>4823</v>
      </c>
      <c r="AS1986" t="str">
        <f>IFERROR(IF(L1986="","",VLOOKUP(L1986&amp;I1986,Продукция!A:J,10,0)),"обратитесь к админ справочника")</f>
        <v>инструкция по применению набора РЗГА Ньюкасла</v>
      </c>
      <c r="AT1986" s="11" t="s">
        <v>4823</v>
      </c>
      <c r="AU1986" s="11" t="s">
        <v>4823</v>
      </c>
      <c r="AV1986" s="11" t="s">
        <v>2673</v>
      </c>
      <c r="AW1986" s="11" t="s">
        <v>4824</v>
      </c>
      <c r="AX1986" s="11" t="s">
        <v>372</v>
      </c>
      <c r="AY1986" s="11" t="s">
        <v>1541</v>
      </c>
      <c r="AZ1986" s="11">
        <v>107</v>
      </c>
      <c r="BA1986" s="11">
        <v>38</v>
      </c>
      <c r="BC1986" s="11" t="s">
        <v>4870</v>
      </c>
    </row>
    <row r="1987" spans="1:55" x14ac:dyDescent="0.25">
      <c r="A1987" t="str">
        <f t="shared" si="36"/>
        <v>C/600Болезнь Ньюкасла уровень антител</v>
      </c>
      <c r="B1987" t="str">
        <f>IF(E1987="","",INDEX(Лаборатории!A:A,MATCH('Производственный контроль'!E1987,Лаборатории!B:B,0)))</f>
        <v xml:space="preserve">КУРИНОЕ ЦАРСТВО АО </v>
      </c>
      <c r="C1987" t="str">
        <f>IF(E1987="","",VLOOKUP(E1987,Лаборатории!B:D,3,0))</f>
        <v>U377_CHL</v>
      </c>
      <c r="D1987" s="12">
        <v>45747</v>
      </c>
      <c r="E1987" s="11" t="s">
        <v>793</v>
      </c>
      <c r="F1987" s="11" t="s">
        <v>371</v>
      </c>
      <c r="G1987" s="11" t="s">
        <v>372</v>
      </c>
      <c r="H1987" s="11" t="s">
        <v>312</v>
      </c>
      <c r="I1987" s="11" t="s">
        <v>3434</v>
      </c>
      <c r="J1987" t="str">
        <f>IF(L1987="","",VLOOKUP(L1987,Продукция!B:D,3,0))</f>
        <v>Биологический_материал</v>
      </c>
      <c r="K1987" t="str">
        <f>IF(L1987="","",VLOOKUP(L1987,Продукция!B:C,2,0))</f>
        <v>Сыворотка крови</v>
      </c>
      <c r="L1987" s="151" t="s">
        <v>302</v>
      </c>
      <c r="M1987">
        <f>IF(L1987="","",VLOOKUP(L1987,Продукция!B:L,11,0))</f>
        <v>0</v>
      </c>
      <c r="N1987" s="11" t="s">
        <v>873</v>
      </c>
      <c r="P1987" s="11" t="s">
        <v>340</v>
      </c>
      <c r="Q1987" s="11" t="s">
        <v>854</v>
      </c>
      <c r="R1987" s="153" t="s">
        <v>5119</v>
      </c>
      <c r="S1987" s="11">
        <v>20</v>
      </c>
      <c r="T1987" s="11" t="s">
        <v>5251</v>
      </c>
      <c r="V1987" s="14">
        <v>45740</v>
      </c>
      <c r="Z1987" s="11" t="s">
        <v>4823</v>
      </c>
      <c r="AA1987" s="15">
        <v>0.54513888888888895</v>
      </c>
      <c r="AB1987" t="str">
        <f>IF(L1987="","",VLOOKUP(L1987&amp;I1987,Продукция!A:I,9,0))</f>
        <v>рекомендация производителя набора</v>
      </c>
      <c r="AC1987" s="14">
        <v>45748</v>
      </c>
      <c r="AD1987" s="11" t="s">
        <v>2673</v>
      </c>
      <c r="AE1987" s="11" t="s">
        <v>4823</v>
      </c>
      <c r="AF1987" t="str">
        <f>IF(AD1987="","",VLOOKUP(AD1987,'Сотрудники и ссылки'!A:B,2,0))</f>
        <v>Серолог</v>
      </c>
      <c r="AG1987">
        <f>IF(AD1987="","",VLOOKUP(AD1987,'Сотрудники и ссылки'!A:C,3,0))</f>
        <v>20001771</v>
      </c>
      <c r="AH1987" s="11" t="s">
        <v>2673</v>
      </c>
      <c r="AI1987" t="str">
        <f>IF(AH1987="","",VLOOKUP(AH1987,'Сотрудники и ссылки'!A:B,2,0))</f>
        <v>Серолог</v>
      </c>
      <c r="AJ1987">
        <f>IF(AH1987="","",VLOOKUP(AH1987,'Сотрудники и ссылки'!A:C,3,0))</f>
        <v>20001771</v>
      </c>
      <c r="AK1987" s="14">
        <v>45748</v>
      </c>
      <c r="AL1987" s="2">
        <f>IF(AK1987="","",AK1987+VLOOKUP(I1987,'Вид исследования'!B:E,4,0))</f>
        <v>45749</v>
      </c>
      <c r="AM1987" s="2">
        <f>IF(AK1987="","",AK1987+VLOOKUP(I1987,'Вид исследования'!B:F,5,0))</f>
        <v>45749</v>
      </c>
      <c r="AN1987" s="14">
        <v>45748</v>
      </c>
      <c r="AP1987" s="11" t="s">
        <v>189</v>
      </c>
      <c r="AQ1987" t="str">
        <f>IFERROR(IF(L1987="","",VLOOKUP(L1987&amp;I1987,Продукция!A:K,11,0)),"обратитесь к админ справочника")</f>
        <v>согласно рекомендациям производителя теста</v>
      </c>
      <c r="AR1987" s="11" t="s">
        <v>4823</v>
      </c>
      <c r="AS1987" t="str">
        <f>IFERROR(IF(L1987="","",VLOOKUP(L1987&amp;I1987,Продукция!A:J,10,0)),"обратитесь к админ справочника")</f>
        <v>инструкция по применению набора РЗГА Ньюкасла</v>
      </c>
      <c r="AT1987" s="11" t="s">
        <v>4823</v>
      </c>
      <c r="AU1987" s="11" t="s">
        <v>4823</v>
      </c>
      <c r="AV1987" s="11" t="s">
        <v>2673</v>
      </c>
      <c r="AW1987" s="11" t="s">
        <v>4824</v>
      </c>
      <c r="AX1987" s="11" t="s">
        <v>372</v>
      </c>
      <c r="AY1987" s="11" t="s">
        <v>1542</v>
      </c>
      <c r="AZ1987" s="11">
        <v>107</v>
      </c>
      <c r="BA1987" s="11">
        <v>36</v>
      </c>
      <c r="BC1987" s="11" t="s">
        <v>4870</v>
      </c>
    </row>
    <row r="1988" spans="1:55" x14ac:dyDescent="0.25">
      <c r="A1988" t="str">
        <f t="shared" si="36"/>
        <v>C/600Болезнь Ньюкасла уровень антител</v>
      </c>
      <c r="B1988" t="str">
        <f>IF(E1988="","",INDEX(Лаборатории!A:A,MATCH('Производственный контроль'!E1988,Лаборатории!B:B,0)))</f>
        <v xml:space="preserve">КУРИНОЕ ЦАРСТВО АО </v>
      </c>
      <c r="C1988" t="str">
        <f>IF(E1988="","",VLOOKUP(E1988,Лаборатории!B:D,3,0))</f>
        <v>U377_CHL</v>
      </c>
      <c r="D1988" s="12">
        <v>45747</v>
      </c>
      <c r="E1988" s="11" t="s">
        <v>793</v>
      </c>
      <c r="F1988" s="11" t="s">
        <v>371</v>
      </c>
      <c r="G1988" s="11" t="s">
        <v>372</v>
      </c>
      <c r="H1988" s="11" t="s">
        <v>312</v>
      </c>
      <c r="I1988" s="11" t="s">
        <v>3434</v>
      </c>
      <c r="J1988" t="str">
        <f>IF(L1988="","",VLOOKUP(L1988,Продукция!B:D,3,0))</f>
        <v>Биологический_материал</v>
      </c>
      <c r="K1988" t="str">
        <f>IF(L1988="","",VLOOKUP(L1988,Продукция!B:C,2,0))</f>
        <v>Сыворотка крови</v>
      </c>
      <c r="L1988" s="151" t="s">
        <v>302</v>
      </c>
      <c r="M1988">
        <f>IF(L1988="","",VLOOKUP(L1988,Продукция!B:L,11,0))</f>
        <v>0</v>
      </c>
      <c r="N1988" s="11" t="s">
        <v>873</v>
      </c>
      <c r="P1988" s="11" t="s">
        <v>340</v>
      </c>
      <c r="Q1988" s="11" t="s">
        <v>854</v>
      </c>
      <c r="R1988" s="153" t="s">
        <v>5120</v>
      </c>
      <c r="S1988" s="11">
        <v>20</v>
      </c>
      <c r="T1988" s="11" t="s">
        <v>5251</v>
      </c>
      <c r="V1988" s="14">
        <v>45741</v>
      </c>
      <c r="Z1988" s="11" t="s">
        <v>4823</v>
      </c>
      <c r="AA1988" s="15">
        <v>0.54513888888888895</v>
      </c>
      <c r="AB1988" t="str">
        <f>IF(L1988="","",VLOOKUP(L1988&amp;I1988,Продукция!A:I,9,0))</f>
        <v>рекомендация производителя набора</v>
      </c>
      <c r="AC1988" s="14">
        <v>45748</v>
      </c>
      <c r="AD1988" s="11" t="s">
        <v>2673</v>
      </c>
      <c r="AE1988" s="11" t="s">
        <v>4823</v>
      </c>
      <c r="AF1988" t="str">
        <f>IF(AD1988="","",VLOOKUP(AD1988,'Сотрудники и ссылки'!A:B,2,0))</f>
        <v>Серолог</v>
      </c>
      <c r="AG1988">
        <f>IF(AD1988="","",VLOOKUP(AD1988,'Сотрудники и ссылки'!A:C,3,0))</f>
        <v>20001771</v>
      </c>
      <c r="AH1988" s="11" t="s">
        <v>2673</v>
      </c>
      <c r="AI1988" t="str">
        <f>IF(AH1988="","",VLOOKUP(AH1988,'Сотрудники и ссылки'!A:B,2,0))</f>
        <v>Серолог</v>
      </c>
      <c r="AJ1988">
        <f>IF(AH1988="","",VLOOKUP(AH1988,'Сотрудники и ссылки'!A:C,3,0))</f>
        <v>20001771</v>
      </c>
      <c r="AK1988" s="14">
        <v>45748</v>
      </c>
      <c r="AL1988" s="2">
        <f>IF(AK1988="","",AK1988+VLOOKUP(I1988,'Вид исследования'!B:E,4,0))</f>
        <v>45749</v>
      </c>
      <c r="AM1988" s="2">
        <f>IF(AK1988="","",AK1988+VLOOKUP(I1988,'Вид исследования'!B:F,5,0))</f>
        <v>45749</v>
      </c>
      <c r="AN1988" s="14">
        <v>45748</v>
      </c>
      <c r="AP1988" s="11" t="s">
        <v>189</v>
      </c>
      <c r="AQ1988" t="str">
        <f>IFERROR(IF(L1988="","",VLOOKUP(L1988&amp;I1988,Продукция!A:K,11,0)),"обратитесь к админ справочника")</f>
        <v>согласно рекомендациям производителя теста</v>
      </c>
      <c r="AR1988" s="11" t="s">
        <v>4823</v>
      </c>
      <c r="AS1988" t="str">
        <f>IFERROR(IF(L1988="","",VLOOKUP(L1988&amp;I1988,Продукция!A:J,10,0)),"обратитесь к админ справочника")</f>
        <v>инструкция по применению набора РЗГА Ньюкасла</v>
      </c>
      <c r="AT1988" s="11" t="s">
        <v>4823</v>
      </c>
      <c r="AU1988" s="11" t="s">
        <v>4823</v>
      </c>
      <c r="AV1988" s="11" t="s">
        <v>2673</v>
      </c>
      <c r="AW1988" s="11" t="s">
        <v>4824</v>
      </c>
      <c r="AX1988" s="11" t="s">
        <v>372</v>
      </c>
      <c r="AY1988" s="11" t="s">
        <v>1543</v>
      </c>
      <c r="AZ1988" s="11">
        <v>107</v>
      </c>
      <c r="BA1988" s="11">
        <v>37</v>
      </c>
      <c r="BC1988" s="11" t="s">
        <v>4870</v>
      </c>
    </row>
    <row r="1989" spans="1:55" x14ac:dyDescent="0.25">
      <c r="A1989" t="str">
        <f t="shared" si="36"/>
        <v>C/600Болезнь Ньюкасла уровень антител</v>
      </c>
      <c r="B1989" t="str">
        <f>IF(E1989="","",INDEX(Лаборатории!A:A,MATCH('Производственный контроль'!E1989,Лаборатории!B:B,0)))</f>
        <v xml:space="preserve">КУРИНОЕ ЦАРСТВО АО </v>
      </c>
      <c r="C1989" t="str">
        <f>IF(E1989="","",VLOOKUP(E1989,Лаборатории!B:D,3,0))</f>
        <v>U377_CHL</v>
      </c>
      <c r="D1989" s="12">
        <v>45747</v>
      </c>
      <c r="E1989" s="11" t="s">
        <v>793</v>
      </c>
      <c r="F1989" s="11" t="s">
        <v>371</v>
      </c>
      <c r="G1989" s="11" t="s">
        <v>372</v>
      </c>
      <c r="H1989" s="11" t="s">
        <v>312</v>
      </c>
      <c r="I1989" s="11" t="s">
        <v>3434</v>
      </c>
      <c r="J1989" t="str">
        <f>IF(L1989="","",VLOOKUP(L1989,Продукция!B:D,3,0))</f>
        <v>Биологический_материал</v>
      </c>
      <c r="K1989" t="str">
        <f>IF(L1989="","",VLOOKUP(L1989,Продукция!B:C,2,0))</f>
        <v>Сыворотка крови</v>
      </c>
      <c r="L1989" s="151" t="s">
        <v>302</v>
      </c>
      <c r="M1989">
        <f>IF(L1989="","",VLOOKUP(L1989,Продукция!B:L,11,0))</f>
        <v>0</v>
      </c>
      <c r="N1989" s="11" t="s">
        <v>873</v>
      </c>
      <c r="P1989" s="11" t="s">
        <v>340</v>
      </c>
      <c r="Q1989" s="11" t="s">
        <v>854</v>
      </c>
      <c r="R1989" s="153" t="s">
        <v>5121</v>
      </c>
      <c r="S1989" s="11">
        <v>20</v>
      </c>
      <c r="T1989" s="11" t="s">
        <v>5251</v>
      </c>
      <c r="V1989" s="14">
        <v>45741</v>
      </c>
      <c r="Z1989" s="11" t="s">
        <v>4823</v>
      </c>
      <c r="AA1989" s="15">
        <v>0.54513888888888895</v>
      </c>
      <c r="AB1989" t="str">
        <f>IF(L1989="","",VLOOKUP(L1989&amp;I1989,Продукция!A:I,9,0))</f>
        <v>рекомендация производителя набора</v>
      </c>
      <c r="AC1989" s="14">
        <v>45748</v>
      </c>
      <c r="AD1989" s="11" t="s">
        <v>2673</v>
      </c>
      <c r="AE1989" s="11" t="s">
        <v>4823</v>
      </c>
      <c r="AF1989" t="str">
        <f>IF(AD1989="","",VLOOKUP(AD1989,'Сотрудники и ссылки'!A:B,2,0))</f>
        <v>Серолог</v>
      </c>
      <c r="AG1989">
        <f>IF(AD1989="","",VLOOKUP(AD1989,'Сотрудники и ссылки'!A:C,3,0))</f>
        <v>20001771</v>
      </c>
      <c r="AH1989" s="11" t="s">
        <v>2673</v>
      </c>
      <c r="AI1989" t="str">
        <f>IF(AH1989="","",VLOOKUP(AH1989,'Сотрудники и ссылки'!A:B,2,0))</f>
        <v>Серолог</v>
      </c>
      <c r="AJ1989">
        <f>IF(AH1989="","",VLOOKUP(AH1989,'Сотрудники и ссылки'!A:C,3,0))</f>
        <v>20001771</v>
      </c>
      <c r="AK1989" s="14">
        <v>45748</v>
      </c>
      <c r="AL1989" s="2">
        <f>IF(AK1989="","",AK1989+VLOOKUP(I1989,'Вид исследования'!B:E,4,0))</f>
        <v>45749</v>
      </c>
      <c r="AM1989" s="2">
        <f>IF(AK1989="","",AK1989+VLOOKUP(I1989,'Вид исследования'!B:F,5,0))</f>
        <v>45749</v>
      </c>
      <c r="AN1989" s="14">
        <v>45748</v>
      </c>
      <c r="AP1989" s="11" t="s">
        <v>189</v>
      </c>
      <c r="AQ1989" t="str">
        <f>IFERROR(IF(L1989="","",VLOOKUP(L1989&amp;I1989,Продукция!A:K,11,0)),"обратитесь к админ справочника")</f>
        <v>согласно рекомендациям производителя теста</v>
      </c>
      <c r="AR1989" s="11" t="s">
        <v>4823</v>
      </c>
      <c r="AS1989" t="str">
        <f>IFERROR(IF(L1989="","",VLOOKUP(L1989&amp;I1989,Продукция!A:J,10,0)),"обратитесь к админ справочника")</f>
        <v>инструкция по применению набора РЗГА Ньюкасла</v>
      </c>
      <c r="AT1989" s="11" t="s">
        <v>4823</v>
      </c>
      <c r="AU1989" s="11" t="s">
        <v>4823</v>
      </c>
      <c r="AV1989" s="11" t="s">
        <v>2673</v>
      </c>
      <c r="AW1989" s="11" t="s">
        <v>4824</v>
      </c>
      <c r="AX1989" s="11" t="s">
        <v>372</v>
      </c>
      <c r="AY1989" s="11" t="s">
        <v>1544</v>
      </c>
      <c r="AZ1989" s="11">
        <v>107</v>
      </c>
      <c r="BA1989" s="11">
        <v>36</v>
      </c>
      <c r="BC1989" s="11" t="s">
        <v>4870</v>
      </c>
    </row>
    <row r="1990" spans="1:55" x14ac:dyDescent="0.25">
      <c r="A1990" t="str">
        <f t="shared" si="36"/>
        <v>C/600Болезнь Ньюкасла уровень антител</v>
      </c>
      <c r="B1990" t="str">
        <f>IF(E1990="","",INDEX(Лаборатории!A:A,MATCH('Производственный контроль'!E1990,Лаборатории!B:B,0)))</f>
        <v xml:space="preserve">КУРИНОЕ ЦАРСТВО АО </v>
      </c>
      <c r="C1990" t="str">
        <f>IF(E1990="","",VLOOKUP(E1990,Лаборатории!B:D,3,0))</f>
        <v>U377_CHL</v>
      </c>
      <c r="D1990" s="12">
        <v>45747</v>
      </c>
      <c r="E1990" s="11" t="s">
        <v>793</v>
      </c>
      <c r="F1990" s="11" t="s">
        <v>371</v>
      </c>
      <c r="G1990" s="11" t="s">
        <v>372</v>
      </c>
      <c r="H1990" s="11" t="s">
        <v>312</v>
      </c>
      <c r="I1990" s="11" t="s">
        <v>3434</v>
      </c>
      <c r="J1990" t="str">
        <f>IF(L1990="","",VLOOKUP(L1990,Продукция!B:D,3,0))</f>
        <v>Биологический_материал</v>
      </c>
      <c r="K1990" t="str">
        <f>IF(L1990="","",VLOOKUP(L1990,Продукция!B:C,2,0))</f>
        <v>Сыворотка крови</v>
      </c>
      <c r="L1990" s="151" t="s">
        <v>302</v>
      </c>
      <c r="M1990">
        <f>IF(L1990="","",VLOOKUP(L1990,Продукция!B:L,11,0))</f>
        <v>0</v>
      </c>
      <c r="N1990" s="11" t="s">
        <v>873</v>
      </c>
      <c r="P1990" s="11" t="s">
        <v>340</v>
      </c>
      <c r="Q1990" s="11" t="s">
        <v>854</v>
      </c>
      <c r="R1990" s="153" t="s">
        <v>5122</v>
      </c>
      <c r="S1990" s="11">
        <v>20</v>
      </c>
      <c r="T1990" s="11" t="s">
        <v>5251</v>
      </c>
      <c r="V1990" s="14">
        <v>45742</v>
      </c>
      <c r="Z1990" s="11" t="s">
        <v>4823</v>
      </c>
      <c r="AA1990" s="15">
        <v>0.54513888888888895</v>
      </c>
      <c r="AB1990" t="str">
        <f>IF(L1990="","",VLOOKUP(L1990&amp;I1990,Продукция!A:I,9,0))</f>
        <v>рекомендация производителя набора</v>
      </c>
      <c r="AC1990" s="14">
        <v>45748</v>
      </c>
      <c r="AD1990" s="11" t="s">
        <v>2673</v>
      </c>
      <c r="AE1990" s="11" t="s">
        <v>4823</v>
      </c>
      <c r="AF1990" t="str">
        <f>IF(AD1990="","",VLOOKUP(AD1990,'Сотрудники и ссылки'!A:B,2,0))</f>
        <v>Серолог</v>
      </c>
      <c r="AG1990">
        <f>IF(AD1990="","",VLOOKUP(AD1990,'Сотрудники и ссылки'!A:C,3,0))</f>
        <v>20001771</v>
      </c>
      <c r="AH1990" s="11" t="s">
        <v>2673</v>
      </c>
      <c r="AI1990" t="str">
        <f>IF(AH1990="","",VLOOKUP(AH1990,'Сотрудники и ссылки'!A:B,2,0))</f>
        <v>Серолог</v>
      </c>
      <c r="AJ1990">
        <f>IF(AH1990="","",VLOOKUP(AH1990,'Сотрудники и ссылки'!A:C,3,0))</f>
        <v>20001771</v>
      </c>
      <c r="AK1990" s="14">
        <v>45748</v>
      </c>
      <c r="AL1990" s="2">
        <f>IF(AK1990="","",AK1990+VLOOKUP(I1990,'Вид исследования'!B:E,4,0))</f>
        <v>45749</v>
      </c>
      <c r="AM1990" s="2">
        <f>IF(AK1990="","",AK1990+VLOOKUP(I1990,'Вид исследования'!B:F,5,0))</f>
        <v>45749</v>
      </c>
      <c r="AN1990" s="14">
        <v>45748</v>
      </c>
      <c r="AP1990" s="11" t="s">
        <v>189</v>
      </c>
      <c r="AQ1990" t="str">
        <f>IFERROR(IF(L1990="","",VLOOKUP(L1990&amp;I1990,Продукция!A:K,11,0)),"обратитесь к админ справочника")</f>
        <v>согласно рекомендациям производителя теста</v>
      </c>
      <c r="AR1990" s="11" t="s">
        <v>4823</v>
      </c>
      <c r="AS1990" t="str">
        <f>IFERROR(IF(L1990="","",VLOOKUP(L1990&amp;I1990,Продукция!A:J,10,0)),"обратитесь к админ справочника")</f>
        <v>инструкция по применению набора РЗГА Ньюкасла</v>
      </c>
      <c r="AT1990" s="11" t="s">
        <v>4823</v>
      </c>
      <c r="AU1990" s="11" t="s">
        <v>4823</v>
      </c>
      <c r="AV1990" s="11" t="s">
        <v>2673</v>
      </c>
      <c r="AW1990" s="11" t="s">
        <v>4824</v>
      </c>
      <c r="AX1990" s="11" t="s">
        <v>372</v>
      </c>
      <c r="AY1990" s="11" t="s">
        <v>1545</v>
      </c>
      <c r="AZ1990" s="11">
        <v>107</v>
      </c>
      <c r="BA1990" s="11">
        <v>37</v>
      </c>
      <c r="BC1990" s="11" t="s">
        <v>4870</v>
      </c>
    </row>
    <row r="1991" spans="1:55" x14ac:dyDescent="0.25">
      <c r="A1991" t="str">
        <f t="shared" si="36"/>
        <v>C/600Вирус гриппа птиц подтипа H9 уровень антител (ВНИИЗЖ)</v>
      </c>
      <c r="B1991" t="str">
        <f>IF(E1991="","",INDEX(Лаборатории!A:A,MATCH('Производственный контроль'!E1991,Лаборатории!B:B,0)))</f>
        <v xml:space="preserve">КУРИНОЕ ЦАРСТВО АО </v>
      </c>
      <c r="C1991" t="str">
        <f>IF(E1991="","",VLOOKUP(E1991,Лаборатории!B:D,3,0))</f>
        <v>U377_CHL</v>
      </c>
      <c r="D1991" s="12">
        <v>45747</v>
      </c>
      <c r="E1991" s="11" t="s">
        <v>793</v>
      </c>
      <c r="F1991" s="11" t="s">
        <v>371</v>
      </c>
      <c r="G1991" s="11" t="s">
        <v>372</v>
      </c>
      <c r="H1991" s="11" t="s">
        <v>312</v>
      </c>
      <c r="I1991" s="11" t="s">
        <v>3435</v>
      </c>
      <c r="J1991" t="str">
        <f>IF(L1991="","",VLOOKUP(L1991,Продукция!B:D,3,0))</f>
        <v>Биологический_материал</v>
      </c>
      <c r="K1991" t="str">
        <f>IF(L1991="","",VLOOKUP(L1991,Продукция!B:C,2,0))</f>
        <v>Сыворотка крови</v>
      </c>
      <c r="L1991" s="151" t="s">
        <v>302</v>
      </c>
      <c r="M1991">
        <f>IF(L1991="","",VLOOKUP(L1991,Продукция!B:L,11,0))</f>
        <v>0</v>
      </c>
      <c r="N1991" s="11" t="s">
        <v>873</v>
      </c>
      <c r="P1991" s="11" t="s">
        <v>340</v>
      </c>
      <c r="Q1991" s="11" t="s">
        <v>854</v>
      </c>
      <c r="R1991" s="153" t="s">
        <v>5112</v>
      </c>
      <c r="S1991" s="11">
        <v>20</v>
      </c>
      <c r="T1991" s="11" t="s">
        <v>5251</v>
      </c>
      <c r="V1991" s="14">
        <v>45745</v>
      </c>
      <c r="Z1991" s="11" t="s">
        <v>4823</v>
      </c>
      <c r="AA1991" s="15">
        <v>0.54513888888888895</v>
      </c>
      <c r="AB1991" t="str">
        <f>IF(L1991="","",VLOOKUP(L1991&amp;I1991,Продукция!A:I,9,0))</f>
        <v>рекомендация производителя набора</v>
      </c>
      <c r="AC1991" s="14">
        <v>45749</v>
      </c>
      <c r="AD1991" s="11" t="s">
        <v>2673</v>
      </c>
      <c r="AE1991" s="11" t="s">
        <v>4823</v>
      </c>
      <c r="AF1991" t="str">
        <f>IF(AD1991="","",VLOOKUP(AD1991,'Сотрудники и ссылки'!A:B,2,0))</f>
        <v>Серолог</v>
      </c>
      <c r="AG1991">
        <f>IF(AD1991="","",VLOOKUP(AD1991,'Сотрудники и ссылки'!A:C,3,0))</f>
        <v>20001771</v>
      </c>
      <c r="AH1991" s="11" t="s">
        <v>2673</v>
      </c>
      <c r="AI1991" t="str">
        <f>IF(AH1991="","",VLOOKUP(AH1991,'Сотрудники и ссылки'!A:B,2,0))</f>
        <v>Серолог</v>
      </c>
      <c r="AJ1991">
        <f>IF(AH1991="","",VLOOKUP(AH1991,'Сотрудники и ссылки'!A:C,3,0))</f>
        <v>20001771</v>
      </c>
      <c r="AK1991" s="14">
        <v>45749</v>
      </c>
      <c r="AL1991" s="2">
        <f>IF(AK1991="","",AK1991+VLOOKUP(I1991,'Вид исследования'!B:E,4,0))</f>
        <v>45750</v>
      </c>
      <c r="AM1991" s="2">
        <f>IF(AK1991="","",AK1991+VLOOKUP(I1991,'Вид исследования'!B:F,5,0))</f>
        <v>45750</v>
      </c>
      <c r="AN1991" s="14">
        <v>45749</v>
      </c>
      <c r="AP1991" s="11" t="s">
        <v>189</v>
      </c>
      <c r="AQ1991" t="str">
        <f>IFERROR(IF(L1991="","",VLOOKUP(L1991&amp;I1991,Продукция!A:K,11,0)),"обратитесь к админ справочника")</f>
        <v>согласно рекомендациям производителя теста</v>
      </c>
      <c r="AR1991" s="11" t="s">
        <v>4823</v>
      </c>
      <c r="AS1991" t="str">
        <f>IFERROR(IF(L1991="","",VLOOKUP(L1991&amp;I1991,Продукция!A:J,10,0)),"обратитесь к админ справочника")</f>
        <v>инструкция по применению набора AI, Н9</v>
      </c>
      <c r="AT1991" s="11" t="s">
        <v>4823</v>
      </c>
      <c r="AU1991" s="11" t="s">
        <v>4823</v>
      </c>
      <c r="AV1991" s="11" t="s">
        <v>2673</v>
      </c>
      <c r="AW1991" s="11" t="s">
        <v>4824</v>
      </c>
      <c r="AX1991" s="11" t="s">
        <v>372</v>
      </c>
      <c r="AY1991" s="11" t="s">
        <v>1535</v>
      </c>
      <c r="AZ1991" s="11">
        <v>107</v>
      </c>
      <c r="BA1991" s="11">
        <v>38</v>
      </c>
      <c r="BC1991" s="11" t="s">
        <v>4870</v>
      </c>
    </row>
    <row r="1992" spans="1:55" x14ac:dyDescent="0.25">
      <c r="A1992" t="str">
        <f t="shared" si="36"/>
        <v>C/600Вирус гриппа птиц подтипа H9 уровень антител (ВНИИЗЖ)</v>
      </c>
      <c r="B1992" t="str">
        <f>IF(E1992="","",INDEX(Лаборатории!A:A,MATCH('Производственный контроль'!E1992,Лаборатории!B:B,0)))</f>
        <v xml:space="preserve">КУРИНОЕ ЦАРСТВО АО </v>
      </c>
      <c r="C1992" t="str">
        <f>IF(E1992="","",VLOOKUP(E1992,Лаборатории!B:D,3,0))</f>
        <v>U377_CHL</v>
      </c>
      <c r="D1992" s="12">
        <v>45747</v>
      </c>
      <c r="E1992" s="11" t="s">
        <v>793</v>
      </c>
      <c r="F1992" s="11" t="s">
        <v>371</v>
      </c>
      <c r="G1992" s="11" t="s">
        <v>372</v>
      </c>
      <c r="H1992" s="11" t="s">
        <v>312</v>
      </c>
      <c r="I1992" s="11" t="s">
        <v>3435</v>
      </c>
      <c r="J1992" t="str">
        <f>IF(L1992="","",VLOOKUP(L1992,Продукция!B:D,3,0))</f>
        <v>Биологический_материал</v>
      </c>
      <c r="K1992" t="str">
        <f>IF(L1992="","",VLOOKUP(L1992,Продукция!B:C,2,0))</f>
        <v>Сыворотка крови</v>
      </c>
      <c r="L1992" s="151" t="s">
        <v>302</v>
      </c>
      <c r="M1992">
        <f>IF(L1992="","",VLOOKUP(L1992,Продукция!B:L,11,0))</f>
        <v>0</v>
      </c>
      <c r="N1992" s="11" t="s">
        <v>873</v>
      </c>
      <c r="P1992" s="11" t="s">
        <v>340</v>
      </c>
      <c r="Q1992" s="11" t="s">
        <v>854</v>
      </c>
      <c r="R1992" s="153" t="s">
        <v>5115</v>
      </c>
      <c r="S1992" s="11">
        <v>20</v>
      </c>
      <c r="T1992" s="11" t="s">
        <v>5251</v>
      </c>
      <c r="V1992" s="14">
        <v>45743</v>
      </c>
      <c r="Z1992" s="11" t="s">
        <v>4823</v>
      </c>
      <c r="AA1992" s="15">
        <v>0.54513888888888895</v>
      </c>
      <c r="AB1992" t="str">
        <f>IF(L1992="","",VLOOKUP(L1992&amp;I1992,Продукция!A:I,9,0))</f>
        <v>рекомендация производителя набора</v>
      </c>
      <c r="AC1992" s="14">
        <v>45749</v>
      </c>
      <c r="AD1992" s="11" t="s">
        <v>2673</v>
      </c>
      <c r="AE1992" s="11" t="s">
        <v>4823</v>
      </c>
      <c r="AF1992" t="str">
        <f>IF(AD1992="","",VLOOKUP(AD1992,'Сотрудники и ссылки'!A:B,2,0))</f>
        <v>Серолог</v>
      </c>
      <c r="AG1992">
        <f>IF(AD1992="","",VLOOKUP(AD1992,'Сотрудники и ссылки'!A:C,3,0))</f>
        <v>20001771</v>
      </c>
      <c r="AH1992" s="11" t="s">
        <v>2673</v>
      </c>
      <c r="AI1992" t="str">
        <f>IF(AH1992="","",VLOOKUP(AH1992,'Сотрудники и ссылки'!A:B,2,0))</f>
        <v>Серолог</v>
      </c>
      <c r="AJ1992">
        <f>IF(AH1992="","",VLOOKUP(AH1992,'Сотрудники и ссылки'!A:C,3,0))</f>
        <v>20001771</v>
      </c>
      <c r="AK1992" s="14">
        <v>45749</v>
      </c>
      <c r="AL1992" s="2">
        <f>IF(AK1992="","",AK1992+VLOOKUP(I1992,'Вид исследования'!B:E,4,0))</f>
        <v>45750</v>
      </c>
      <c r="AM1992" s="2">
        <f>IF(AK1992="","",AK1992+VLOOKUP(I1992,'Вид исследования'!B:F,5,0))</f>
        <v>45750</v>
      </c>
      <c r="AN1992" s="14">
        <v>45749</v>
      </c>
      <c r="AP1992" s="11" t="s">
        <v>189</v>
      </c>
      <c r="AQ1992" t="str">
        <f>IFERROR(IF(L1992="","",VLOOKUP(L1992&amp;I1992,Продукция!A:K,11,0)),"обратитесь к админ справочника")</f>
        <v>согласно рекомендациям производителя теста</v>
      </c>
      <c r="AR1992" s="11" t="s">
        <v>4823</v>
      </c>
      <c r="AS1992" t="str">
        <f>IFERROR(IF(L1992="","",VLOOKUP(L1992&amp;I1992,Продукция!A:J,10,0)),"обратитесь к админ справочника")</f>
        <v>инструкция по применению набора AI, Н9</v>
      </c>
      <c r="AT1992" s="11" t="s">
        <v>4823</v>
      </c>
      <c r="AU1992" s="11" t="s">
        <v>4823</v>
      </c>
      <c r="AV1992" s="11" t="s">
        <v>2673</v>
      </c>
      <c r="AW1992" s="11" t="s">
        <v>4824</v>
      </c>
      <c r="AX1992" s="11" t="s">
        <v>372</v>
      </c>
      <c r="AY1992" s="11" t="s">
        <v>1538</v>
      </c>
      <c r="AZ1992" s="11">
        <v>107</v>
      </c>
      <c r="BA1992" s="11">
        <v>37</v>
      </c>
      <c r="BC1992" s="11" t="s">
        <v>4870</v>
      </c>
    </row>
    <row r="1993" spans="1:55" x14ac:dyDescent="0.25">
      <c r="A1993" t="str">
        <f t="shared" si="36"/>
        <v>C/600Вирус гриппа птиц подтипа H9 уровень антител (ВНИИЗЖ)</v>
      </c>
      <c r="B1993" t="str">
        <f>IF(E1993="","",INDEX(Лаборатории!A:A,MATCH('Производственный контроль'!E1993,Лаборатории!B:B,0)))</f>
        <v xml:space="preserve">КУРИНОЕ ЦАРСТВО АО </v>
      </c>
      <c r="C1993" t="str">
        <f>IF(E1993="","",VLOOKUP(E1993,Лаборатории!B:D,3,0))</f>
        <v>U377_CHL</v>
      </c>
      <c r="D1993" s="12">
        <v>45747</v>
      </c>
      <c r="E1993" s="11" t="s">
        <v>793</v>
      </c>
      <c r="F1993" s="11" t="s">
        <v>371</v>
      </c>
      <c r="G1993" s="11" t="s">
        <v>372</v>
      </c>
      <c r="H1993" s="11" t="s">
        <v>312</v>
      </c>
      <c r="I1993" s="11" t="s">
        <v>3435</v>
      </c>
      <c r="J1993" t="str">
        <f>IF(L1993="","",VLOOKUP(L1993,Продукция!B:D,3,0))</f>
        <v>Биологический_материал</v>
      </c>
      <c r="K1993" t="str">
        <f>IF(L1993="","",VLOOKUP(L1993,Продукция!B:C,2,0))</f>
        <v>Сыворотка крови</v>
      </c>
      <c r="L1993" s="151" t="s">
        <v>302</v>
      </c>
      <c r="M1993">
        <f>IF(L1993="","",VLOOKUP(L1993,Продукция!B:L,11,0))</f>
        <v>0</v>
      </c>
      <c r="N1993" s="11" t="s">
        <v>873</v>
      </c>
      <c r="P1993" s="11" t="s">
        <v>340</v>
      </c>
      <c r="Q1993" s="11" t="s">
        <v>854</v>
      </c>
      <c r="R1993" s="153" t="s">
        <v>5119</v>
      </c>
      <c r="S1993" s="11">
        <v>20</v>
      </c>
      <c r="T1993" s="11" t="s">
        <v>5251</v>
      </c>
      <c r="V1993" s="14">
        <v>45740</v>
      </c>
      <c r="Z1993" s="11" t="s">
        <v>4823</v>
      </c>
      <c r="AA1993" s="15">
        <v>0.54513888888888895</v>
      </c>
      <c r="AB1993" t="str">
        <f>IF(L1993="","",VLOOKUP(L1993&amp;I1993,Продукция!A:I,9,0))</f>
        <v>рекомендация производителя набора</v>
      </c>
      <c r="AC1993" s="14">
        <v>45749</v>
      </c>
      <c r="AD1993" s="11" t="s">
        <v>2673</v>
      </c>
      <c r="AE1993" s="11" t="s">
        <v>4823</v>
      </c>
      <c r="AF1993" t="str">
        <f>IF(AD1993="","",VLOOKUP(AD1993,'Сотрудники и ссылки'!A:B,2,0))</f>
        <v>Серолог</v>
      </c>
      <c r="AG1993">
        <f>IF(AD1993="","",VLOOKUP(AD1993,'Сотрудники и ссылки'!A:C,3,0))</f>
        <v>20001771</v>
      </c>
      <c r="AH1993" s="11" t="s">
        <v>2673</v>
      </c>
      <c r="AI1993" t="str">
        <f>IF(AH1993="","",VLOOKUP(AH1993,'Сотрудники и ссылки'!A:B,2,0))</f>
        <v>Серолог</v>
      </c>
      <c r="AJ1993">
        <f>IF(AH1993="","",VLOOKUP(AH1993,'Сотрудники и ссылки'!A:C,3,0))</f>
        <v>20001771</v>
      </c>
      <c r="AK1993" s="14">
        <v>45749</v>
      </c>
      <c r="AL1993" s="2">
        <f>IF(AK1993="","",AK1993+VLOOKUP(I1993,'Вид исследования'!B:E,4,0))</f>
        <v>45750</v>
      </c>
      <c r="AM1993" s="2">
        <f>IF(AK1993="","",AK1993+VLOOKUP(I1993,'Вид исследования'!B:F,5,0))</f>
        <v>45750</v>
      </c>
      <c r="AN1993" s="14">
        <v>45749</v>
      </c>
      <c r="AP1993" s="11" t="s">
        <v>189</v>
      </c>
      <c r="AQ1993" t="str">
        <f>IFERROR(IF(L1993="","",VLOOKUP(L1993&amp;I1993,Продукция!A:K,11,0)),"обратитесь к админ справочника")</f>
        <v>согласно рекомендациям производителя теста</v>
      </c>
      <c r="AR1993" s="11" t="s">
        <v>4823</v>
      </c>
      <c r="AS1993" t="str">
        <f>IFERROR(IF(L1993="","",VLOOKUP(L1993&amp;I1993,Продукция!A:J,10,0)),"обратитесь к админ справочника")</f>
        <v>инструкция по применению набора AI, Н9</v>
      </c>
      <c r="AT1993" s="11" t="s">
        <v>4823</v>
      </c>
      <c r="AU1993" s="11" t="s">
        <v>4823</v>
      </c>
      <c r="AV1993" s="11" t="s">
        <v>2673</v>
      </c>
      <c r="AW1993" s="11" t="s">
        <v>4824</v>
      </c>
      <c r="AX1993" s="11" t="s">
        <v>372</v>
      </c>
      <c r="AY1993" s="11" t="s">
        <v>1542</v>
      </c>
      <c r="AZ1993" s="11">
        <v>107</v>
      </c>
      <c r="BA1993" s="11">
        <v>36</v>
      </c>
      <c r="BC1993" s="11" t="s">
        <v>4870</v>
      </c>
    </row>
    <row r="1994" spans="1:55" x14ac:dyDescent="0.25">
      <c r="A1994" t="str">
        <f t="shared" si="36"/>
        <v>C/600Вирус гриппа птиц подтипа H9 уровень антител (ВНИИЗЖ)</v>
      </c>
      <c r="B1994" t="str">
        <f>IF(E1994="","",INDEX(Лаборатории!A:A,MATCH('Производственный контроль'!E1994,Лаборатории!B:B,0)))</f>
        <v xml:space="preserve">КУРИНОЕ ЦАРСТВО АО </v>
      </c>
      <c r="C1994" t="str">
        <f>IF(E1994="","",VLOOKUP(E1994,Лаборатории!B:D,3,0))</f>
        <v>U377_CHL</v>
      </c>
      <c r="D1994" s="12">
        <v>45747</v>
      </c>
      <c r="E1994" s="11" t="s">
        <v>793</v>
      </c>
      <c r="F1994" s="11" t="s">
        <v>371</v>
      </c>
      <c r="G1994" s="11" t="s">
        <v>372</v>
      </c>
      <c r="H1994" s="11" t="s">
        <v>312</v>
      </c>
      <c r="I1994" s="11" t="s">
        <v>3435</v>
      </c>
      <c r="J1994" t="str">
        <f>IF(L1994="","",VLOOKUP(L1994,Продукция!B:D,3,0))</f>
        <v>Биологический_материал</v>
      </c>
      <c r="K1994" t="str">
        <f>IF(L1994="","",VLOOKUP(L1994,Продукция!B:C,2,0))</f>
        <v>Сыворотка крови</v>
      </c>
      <c r="L1994" s="151" t="s">
        <v>302</v>
      </c>
      <c r="M1994">
        <f>IF(L1994="","",VLOOKUP(L1994,Продукция!B:L,11,0))</f>
        <v>0</v>
      </c>
      <c r="N1994" s="11" t="s">
        <v>873</v>
      </c>
      <c r="P1994" s="11" t="s">
        <v>340</v>
      </c>
      <c r="Q1994" s="11" t="s">
        <v>854</v>
      </c>
      <c r="R1994" s="153" t="s">
        <v>5120</v>
      </c>
      <c r="S1994" s="11">
        <v>20</v>
      </c>
      <c r="T1994" s="11" t="s">
        <v>5251</v>
      </c>
      <c r="V1994" s="14">
        <v>45741</v>
      </c>
      <c r="Z1994" s="11" t="s">
        <v>4823</v>
      </c>
      <c r="AA1994" s="15">
        <v>0.54513888888888895</v>
      </c>
      <c r="AB1994" t="str">
        <f>IF(L1994="","",VLOOKUP(L1994&amp;I1994,Продукция!A:I,9,0))</f>
        <v>рекомендация производителя набора</v>
      </c>
      <c r="AC1994" s="14">
        <v>45749</v>
      </c>
      <c r="AD1994" s="11" t="s">
        <v>2673</v>
      </c>
      <c r="AE1994" s="11" t="s">
        <v>4823</v>
      </c>
      <c r="AF1994" t="str">
        <f>IF(AD1994="","",VLOOKUP(AD1994,'Сотрудники и ссылки'!A:B,2,0))</f>
        <v>Серолог</v>
      </c>
      <c r="AG1994">
        <f>IF(AD1994="","",VLOOKUP(AD1994,'Сотрудники и ссылки'!A:C,3,0))</f>
        <v>20001771</v>
      </c>
      <c r="AH1994" s="11" t="s">
        <v>2673</v>
      </c>
      <c r="AI1994" t="str">
        <f>IF(AH1994="","",VLOOKUP(AH1994,'Сотрудники и ссылки'!A:B,2,0))</f>
        <v>Серолог</v>
      </c>
      <c r="AJ1994">
        <f>IF(AH1994="","",VLOOKUP(AH1994,'Сотрудники и ссылки'!A:C,3,0))</f>
        <v>20001771</v>
      </c>
      <c r="AK1994" s="14">
        <v>45749</v>
      </c>
      <c r="AL1994" s="2">
        <f>IF(AK1994="","",AK1994+VLOOKUP(I1994,'Вид исследования'!B:E,4,0))</f>
        <v>45750</v>
      </c>
      <c r="AM1994" s="2">
        <f>IF(AK1994="","",AK1994+VLOOKUP(I1994,'Вид исследования'!B:F,5,0))</f>
        <v>45750</v>
      </c>
      <c r="AN1994" s="14">
        <v>45749</v>
      </c>
      <c r="AP1994" s="11" t="s">
        <v>189</v>
      </c>
      <c r="AQ1994" t="str">
        <f>IFERROR(IF(L1994="","",VLOOKUP(L1994&amp;I1994,Продукция!A:K,11,0)),"обратитесь к админ справочника")</f>
        <v>согласно рекомендациям производителя теста</v>
      </c>
      <c r="AR1994" s="11" t="s">
        <v>4823</v>
      </c>
      <c r="AS1994" t="str">
        <f>IFERROR(IF(L1994="","",VLOOKUP(L1994&amp;I1994,Продукция!A:J,10,0)),"обратитесь к админ справочника")</f>
        <v>инструкция по применению набора AI, Н9</v>
      </c>
      <c r="AT1994" s="11" t="s">
        <v>4823</v>
      </c>
      <c r="AU1994" s="11" t="s">
        <v>4823</v>
      </c>
      <c r="AV1994" s="11" t="s">
        <v>2673</v>
      </c>
      <c r="AW1994" s="11" t="s">
        <v>4824</v>
      </c>
      <c r="AX1994" s="11" t="s">
        <v>372</v>
      </c>
      <c r="AY1994" s="11" t="s">
        <v>1543</v>
      </c>
      <c r="AZ1994" s="11">
        <v>107</v>
      </c>
      <c r="BA1994" s="11">
        <v>37</v>
      </c>
      <c r="BC1994" s="11" t="s">
        <v>4870</v>
      </c>
    </row>
    <row r="1995" spans="1:55" x14ac:dyDescent="0.25">
      <c r="A1995" t="str">
        <f t="shared" si="36"/>
        <v>C/600Вирус гриппа птиц подтипа Н5 уровень антител (ВНИИЗЖ)</v>
      </c>
      <c r="B1995" t="str">
        <f>IF(E1995="","",INDEX(Лаборатории!A:A,MATCH('Производственный контроль'!E1995,Лаборатории!B:B,0)))</f>
        <v xml:space="preserve">КУРИНОЕ ЦАРСТВО АО </v>
      </c>
      <c r="C1995" t="str">
        <f>IF(E1995="","",VLOOKUP(E1995,Лаборатории!B:D,3,0))</f>
        <v>U377_CHL</v>
      </c>
      <c r="D1995" s="12">
        <v>45747</v>
      </c>
      <c r="E1995" s="11" t="s">
        <v>793</v>
      </c>
      <c r="F1995" s="11" t="s">
        <v>371</v>
      </c>
      <c r="G1995" s="11" t="s">
        <v>372</v>
      </c>
      <c r="H1995" s="11" t="s">
        <v>312</v>
      </c>
      <c r="I1995" s="11" t="s">
        <v>3437</v>
      </c>
      <c r="J1995" t="str">
        <f>IF(L1995="","",VLOOKUP(L1995,Продукция!B:D,3,0))</f>
        <v>Биологический_материал</v>
      </c>
      <c r="K1995" t="str">
        <f>IF(L1995="","",VLOOKUP(L1995,Продукция!B:C,2,0))</f>
        <v>Сыворотка крови</v>
      </c>
      <c r="L1995" s="151" t="s">
        <v>302</v>
      </c>
      <c r="M1995">
        <f>IF(L1995="","",VLOOKUP(L1995,Продукция!B:L,11,0))</f>
        <v>0</v>
      </c>
      <c r="N1995" s="11" t="s">
        <v>873</v>
      </c>
      <c r="P1995" s="11" t="s">
        <v>340</v>
      </c>
      <c r="Q1995" s="11" t="s">
        <v>854</v>
      </c>
      <c r="R1995" s="153" t="s">
        <v>5112</v>
      </c>
      <c r="S1995" s="11">
        <v>20</v>
      </c>
      <c r="T1995" s="11" t="s">
        <v>5251</v>
      </c>
      <c r="V1995" s="14">
        <v>45745</v>
      </c>
      <c r="Z1995" s="11" t="s">
        <v>4823</v>
      </c>
      <c r="AA1995" s="15">
        <v>0.54513888888888895</v>
      </c>
      <c r="AB1995" t="str">
        <f>IF(L1995="","",VLOOKUP(L1995&amp;I1995,Продукция!A:I,9,0))</f>
        <v>рекомендация производителя набора</v>
      </c>
      <c r="AC1995" s="14">
        <v>45749</v>
      </c>
      <c r="AD1995" s="11" t="s">
        <v>2676</v>
      </c>
      <c r="AE1995" s="11" t="s">
        <v>4823</v>
      </c>
      <c r="AF1995" t="str">
        <f>IF(AD1995="","",VLOOKUP(AD1995,'Сотрудники и ссылки'!A:B,2,0))</f>
        <v>Серолог</v>
      </c>
      <c r="AG1995">
        <f>IF(AD1995="","",VLOOKUP(AD1995,'Сотрудники и ссылки'!A:C,3,0))</f>
        <v>20007746</v>
      </c>
      <c r="AH1995" s="11" t="s">
        <v>2676</v>
      </c>
      <c r="AI1995" t="str">
        <f>IF(AH1995="","",VLOOKUP(AH1995,'Сотрудники и ссылки'!A:B,2,0))</f>
        <v>Серолог</v>
      </c>
      <c r="AJ1995">
        <f>IF(AH1995="","",VLOOKUP(AH1995,'Сотрудники и ссылки'!A:C,3,0))</f>
        <v>20007746</v>
      </c>
      <c r="AK1995" s="14">
        <v>45749</v>
      </c>
      <c r="AL1995" s="2">
        <f>IF(AK1995="","",AK1995+VLOOKUP(I1995,'Вид исследования'!B:E,4,0))</f>
        <v>45750</v>
      </c>
      <c r="AM1995" s="2">
        <f>IF(AK1995="","",AK1995+VLOOKUP(I1995,'Вид исследования'!B:F,5,0))</f>
        <v>45750</v>
      </c>
      <c r="AN1995" s="14">
        <v>45749</v>
      </c>
      <c r="AP1995" s="11" t="s">
        <v>189</v>
      </c>
      <c r="AQ1995" t="str">
        <f>IFERROR(IF(L1995="","",VLOOKUP(L1995&amp;I1995,Продукция!A:K,11,0)),"обратитесь к админ справочника")</f>
        <v>согласно рекомендациям производителя теста</v>
      </c>
      <c r="AR1995" s="11" t="s">
        <v>4823</v>
      </c>
      <c r="AS1995" t="str">
        <f>IFERROR(IF(L1995="","",VLOOKUP(L1995&amp;I1995,Продукция!A:J,10,0)),"обратитесь к админ справочника")</f>
        <v>инструкция по применению набора AI, Н5</v>
      </c>
      <c r="AT1995" s="11" t="s">
        <v>4823</v>
      </c>
      <c r="AU1995" s="11" t="s">
        <v>4823</v>
      </c>
      <c r="AV1995" s="11" t="s">
        <v>2676</v>
      </c>
      <c r="AW1995" s="11" t="s">
        <v>4824</v>
      </c>
      <c r="AX1995" s="11" t="s">
        <v>372</v>
      </c>
      <c r="AY1995" s="11" t="s">
        <v>1535</v>
      </c>
      <c r="AZ1995" s="11">
        <v>107</v>
      </c>
      <c r="BA1995" s="11">
        <v>38</v>
      </c>
      <c r="BC1995" s="11" t="s">
        <v>4870</v>
      </c>
    </row>
    <row r="1996" spans="1:55" x14ac:dyDescent="0.25">
      <c r="A1996" t="str">
        <f t="shared" si="36"/>
        <v>C/600Вирус гриппа птиц подтипа Н5 уровень антител (ВНИИЗЖ)</v>
      </c>
      <c r="B1996" t="str">
        <f>IF(E1996="","",INDEX(Лаборатории!A:A,MATCH('Производственный контроль'!E1996,Лаборатории!B:B,0)))</f>
        <v xml:space="preserve">КУРИНОЕ ЦАРСТВО АО </v>
      </c>
      <c r="C1996" t="str">
        <f>IF(E1996="","",VLOOKUP(E1996,Лаборатории!B:D,3,0))</f>
        <v>U377_CHL</v>
      </c>
      <c r="D1996" s="12">
        <v>45747</v>
      </c>
      <c r="E1996" s="11" t="s">
        <v>793</v>
      </c>
      <c r="F1996" s="11" t="s">
        <v>371</v>
      </c>
      <c r="G1996" s="11" t="s">
        <v>372</v>
      </c>
      <c r="H1996" s="11" t="s">
        <v>312</v>
      </c>
      <c r="I1996" s="11" t="s">
        <v>3437</v>
      </c>
      <c r="J1996" t="str">
        <f>IF(L1996="","",VLOOKUP(L1996,Продукция!B:D,3,0))</f>
        <v>Биологический_материал</v>
      </c>
      <c r="K1996" t="str">
        <f>IF(L1996="","",VLOOKUP(L1996,Продукция!B:C,2,0))</f>
        <v>Сыворотка крови</v>
      </c>
      <c r="L1996" s="151" t="s">
        <v>302</v>
      </c>
      <c r="M1996">
        <f>IF(L1996="","",VLOOKUP(L1996,Продукция!B:L,11,0))</f>
        <v>0</v>
      </c>
      <c r="N1996" s="11" t="s">
        <v>873</v>
      </c>
      <c r="P1996" s="11" t="s">
        <v>340</v>
      </c>
      <c r="Q1996" s="11" t="s">
        <v>854</v>
      </c>
      <c r="R1996" s="153" t="s">
        <v>5115</v>
      </c>
      <c r="S1996" s="11">
        <v>20</v>
      </c>
      <c r="T1996" s="11" t="s">
        <v>5251</v>
      </c>
      <c r="V1996" s="14">
        <v>45743</v>
      </c>
      <c r="Z1996" s="11" t="s">
        <v>4823</v>
      </c>
      <c r="AA1996" s="15">
        <v>0.54513888888888895</v>
      </c>
      <c r="AB1996" t="str">
        <f>IF(L1996="","",VLOOKUP(L1996&amp;I1996,Продукция!A:I,9,0))</f>
        <v>рекомендация производителя набора</v>
      </c>
      <c r="AC1996" s="14">
        <v>45749</v>
      </c>
      <c r="AD1996" s="11" t="s">
        <v>2676</v>
      </c>
      <c r="AE1996" s="11" t="s">
        <v>4823</v>
      </c>
      <c r="AF1996" t="str">
        <f>IF(AD1996="","",VLOOKUP(AD1996,'Сотрудники и ссылки'!A:B,2,0))</f>
        <v>Серолог</v>
      </c>
      <c r="AG1996">
        <f>IF(AD1996="","",VLOOKUP(AD1996,'Сотрудники и ссылки'!A:C,3,0))</f>
        <v>20007746</v>
      </c>
      <c r="AH1996" s="11" t="s">
        <v>2676</v>
      </c>
      <c r="AI1996" t="str">
        <f>IF(AH1996="","",VLOOKUP(AH1996,'Сотрудники и ссылки'!A:B,2,0))</f>
        <v>Серолог</v>
      </c>
      <c r="AJ1996">
        <f>IF(AH1996="","",VLOOKUP(AH1996,'Сотрудники и ссылки'!A:C,3,0))</f>
        <v>20007746</v>
      </c>
      <c r="AK1996" s="14">
        <v>45749</v>
      </c>
      <c r="AL1996" s="2">
        <f>IF(AK1996="","",AK1996+VLOOKUP(I1996,'Вид исследования'!B:E,4,0))</f>
        <v>45750</v>
      </c>
      <c r="AM1996" s="2">
        <f>IF(AK1996="","",AK1996+VLOOKUP(I1996,'Вид исследования'!B:F,5,0))</f>
        <v>45750</v>
      </c>
      <c r="AN1996" s="14">
        <v>45749</v>
      </c>
      <c r="AP1996" s="11" t="s">
        <v>189</v>
      </c>
      <c r="AQ1996" t="str">
        <f>IFERROR(IF(L1996="","",VLOOKUP(L1996&amp;I1996,Продукция!A:K,11,0)),"обратитесь к админ справочника")</f>
        <v>согласно рекомендациям производителя теста</v>
      </c>
      <c r="AR1996" s="11" t="s">
        <v>4823</v>
      </c>
      <c r="AS1996" t="str">
        <f>IFERROR(IF(L1996="","",VLOOKUP(L1996&amp;I1996,Продукция!A:J,10,0)),"обратитесь к админ справочника")</f>
        <v>инструкция по применению набора AI, Н5</v>
      </c>
      <c r="AT1996" s="11" t="s">
        <v>4823</v>
      </c>
      <c r="AU1996" s="11" t="s">
        <v>4823</v>
      </c>
      <c r="AV1996" s="11" t="s">
        <v>2676</v>
      </c>
      <c r="AW1996" s="11" t="s">
        <v>4824</v>
      </c>
      <c r="AX1996" s="11" t="s">
        <v>372</v>
      </c>
      <c r="AY1996" s="11" t="s">
        <v>1538</v>
      </c>
      <c r="AZ1996" s="11">
        <v>107</v>
      </c>
      <c r="BA1996" s="11">
        <v>37</v>
      </c>
      <c r="BC1996" s="11" t="s">
        <v>4870</v>
      </c>
    </row>
    <row r="1997" spans="1:55" x14ac:dyDescent="0.25">
      <c r="A1997" t="str">
        <f t="shared" si="36"/>
        <v>C/600Вирус гриппа птиц подтипа Н5 уровень антител (ВНИИЗЖ)</v>
      </c>
      <c r="B1997" t="str">
        <f>IF(E1997="","",INDEX(Лаборатории!A:A,MATCH('Производственный контроль'!E1997,Лаборатории!B:B,0)))</f>
        <v xml:space="preserve">КУРИНОЕ ЦАРСТВО АО </v>
      </c>
      <c r="C1997" t="str">
        <f>IF(E1997="","",VLOOKUP(E1997,Лаборатории!B:D,3,0))</f>
        <v>U377_CHL</v>
      </c>
      <c r="D1997" s="12">
        <v>45747</v>
      </c>
      <c r="E1997" s="11" t="s">
        <v>793</v>
      </c>
      <c r="F1997" s="11" t="s">
        <v>371</v>
      </c>
      <c r="G1997" s="11" t="s">
        <v>372</v>
      </c>
      <c r="H1997" s="11" t="s">
        <v>312</v>
      </c>
      <c r="I1997" s="11" t="s">
        <v>3437</v>
      </c>
      <c r="J1997" t="str">
        <f>IF(L1997="","",VLOOKUP(L1997,Продукция!B:D,3,0))</f>
        <v>Биологический_материал</v>
      </c>
      <c r="K1997" t="str">
        <f>IF(L1997="","",VLOOKUP(L1997,Продукция!B:C,2,0))</f>
        <v>Сыворотка крови</v>
      </c>
      <c r="L1997" s="151" t="s">
        <v>302</v>
      </c>
      <c r="M1997">
        <f>IF(L1997="","",VLOOKUP(L1997,Продукция!B:L,11,0))</f>
        <v>0</v>
      </c>
      <c r="N1997" s="11" t="s">
        <v>873</v>
      </c>
      <c r="P1997" s="11" t="s">
        <v>340</v>
      </c>
      <c r="Q1997" s="11" t="s">
        <v>854</v>
      </c>
      <c r="R1997" s="153" t="s">
        <v>5119</v>
      </c>
      <c r="S1997" s="11">
        <v>20</v>
      </c>
      <c r="T1997" s="11" t="s">
        <v>5251</v>
      </c>
      <c r="V1997" s="14">
        <v>45740</v>
      </c>
      <c r="Z1997" s="11" t="s">
        <v>4823</v>
      </c>
      <c r="AA1997" s="15">
        <v>0.54513888888888895</v>
      </c>
      <c r="AB1997" t="str">
        <f>IF(L1997="","",VLOOKUP(L1997&amp;I1997,Продукция!A:I,9,0))</f>
        <v>рекомендация производителя набора</v>
      </c>
      <c r="AC1997" s="14">
        <v>45749</v>
      </c>
      <c r="AD1997" s="11" t="s">
        <v>2676</v>
      </c>
      <c r="AE1997" s="11" t="s">
        <v>4823</v>
      </c>
      <c r="AF1997" t="str">
        <f>IF(AD1997="","",VLOOKUP(AD1997,'Сотрудники и ссылки'!A:B,2,0))</f>
        <v>Серолог</v>
      </c>
      <c r="AG1997">
        <f>IF(AD1997="","",VLOOKUP(AD1997,'Сотрудники и ссылки'!A:C,3,0))</f>
        <v>20007746</v>
      </c>
      <c r="AH1997" s="11" t="s">
        <v>2676</v>
      </c>
      <c r="AI1997" t="str">
        <f>IF(AH1997="","",VLOOKUP(AH1997,'Сотрудники и ссылки'!A:B,2,0))</f>
        <v>Серолог</v>
      </c>
      <c r="AJ1997">
        <f>IF(AH1997="","",VLOOKUP(AH1997,'Сотрудники и ссылки'!A:C,3,0))</f>
        <v>20007746</v>
      </c>
      <c r="AK1997" s="14">
        <v>45749</v>
      </c>
      <c r="AL1997" s="2">
        <f>IF(AK1997="","",AK1997+VLOOKUP(I1997,'Вид исследования'!B:E,4,0))</f>
        <v>45750</v>
      </c>
      <c r="AM1997" s="2">
        <f>IF(AK1997="","",AK1997+VLOOKUP(I1997,'Вид исследования'!B:F,5,0))</f>
        <v>45750</v>
      </c>
      <c r="AN1997" s="14">
        <v>45749</v>
      </c>
      <c r="AP1997" s="11" t="s">
        <v>189</v>
      </c>
      <c r="AQ1997" t="str">
        <f>IFERROR(IF(L1997="","",VLOOKUP(L1997&amp;I1997,Продукция!A:K,11,0)),"обратитесь к админ справочника")</f>
        <v>согласно рекомендациям производителя теста</v>
      </c>
      <c r="AR1997" s="11" t="s">
        <v>4823</v>
      </c>
      <c r="AS1997" t="str">
        <f>IFERROR(IF(L1997="","",VLOOKUP(L1997&amp;I1997,Продукция!A:J,10,0)),"обратитесь к админ справочника")</f>
        <v>инструкция по применению набора AI, Н5</v>
      </c>
      <c r="AT1997" s="11" t="s">
        <v>4823</v>
      </c>
      <c r="AU1997" s="11" t="s">
        <v>4823</v>
      </c>
      <c r="AV1997" s="11" t="s">
        <v>2676</v>
      </c>
      <c r="AW1997" s="11" t="s">
        <v>4824</v>
      </c>
      <c r="AX1997" s="11" t="s">
        <v>372</v>
      </c>
      <c r="AY1997" s="11" t="s">
        <v>1542</v>
      </c>
      <c r="AZ1997" s="11">
        <v>107</v>
      </c>
      <c r="BA1997" s="11">
        <v>36</v>
      </c>
      <c r="BC1997" s="11" t="s">
        <v>4870</v>
      </c>
    </row>
    <row r="1998" spans="1:55" x14ac:dyDescent="0.25">
      <c r="A1998" t="str">
        <f t="shared" si="36"/>
        <v>C/600Вирус гриппа птиц подтипа Н5 уровень антител (ВНИИЗЖ)</v>
      </c>
      <c r="B1998" t="str">
        <f>IF(E1998="","",INDEX(Лаборатории!A:A,MATCH('Производственный контроль'!E1998,Лаборатории!B:B,0)))</f>
        <v xml:space="preserve">КУРИНОЕ ЦАРСТВО АО </v>
      </c>
      <c r="C1998" t="str">
        <f>IF(E1998="","",VLOOKUP(E1998,Лаборатории!B:D,3,0))</f>
        <v>U377_CHL</v>
      </c>
      <c r="D1998" s="12">
        <v>45747</v>
      </c>
      <c r="E1998" s="11" t="s">
        <v>793</v>
      </c>
      <c r="F1998" s="11" t="s">
        <v>371</v>
      </c>
      <c r="G1998" s="11" t="s">
        <v>372</v>
      </c>
      <c r="H1998" s="11" t="s">
        <v>312</v>
      </c>
      <c r="I1998" s="11" t="s">
        <v>3437</v>
      </c>
      <c r="J1998" t="str">
        <f>IF(L1998="","",VLOOKUP(L1998,Продукция!B:D,3,0))</f>
        <v>Биологический_материал</v>
      </c>
      <c r="K1998" t="str">
        <f>IF(L1998="","",VLOOKUP(L1998,Продукция!B:C,2,0))</f>
        <v>Сыворотка крови</v>
      </c>
      <c r="L1998" s="151" t="s">
        <v>302</v>
      </c>
      <c r="M1998">
        <f>IF(L1998="","",VLOOKUP(L1998,Продукция!B:L,11,0))</f>
        <v>0</v>
      </c>
      <c r="N1998" s="11" t="s">
        <v>873</v>
      </c>
      <c r="P1998" s="11" t="s">
        <v>340</v>
      </c>
      <c r="Q1998" s="11" t="s">
        <v>854</v>
      </c>
      <c r="R1998" s="153" t="s">
        <v>5120</v>
      </c>
      <c r="S1998" s="11">
        <v>20</v>
      </c>
      <c r="T1998" s="11" t="s">
        <v>5251</v>
      </c>
      <c r="V1998" s="14">
        <v>45741</v>
      </c>
      <c r="Z1998" s="11" t="s">
        <v>4823</v>
      </c>
      <c r="AA1998" s="15">
        <v>0.54513888888888895</v>
      </c>
      <c r="AB1998" t="str">
        <f>IF(L1998="","",VLOOKUP(L1998&amp;I1998,Продукция!A:I,9,0))</f>
        <v>рекомендация производителя набора</v>
      </c>
      <c r="AC1998" s="14">
        <v>45749</v>
      </c>
      <c r="AD1998" s="11" t="s">
        <v>2676</v>
      </c>
      <c r="AE1998" s="11" t="s">
        <v>4823</v>
      </c>
      <c r="AF1998" t="str">
        <f>IF(AD1998="","",VLOOKUP(AD1998,'Сотрудники и ссылки'!A:B,2,0))</f>
        <v>Серолог</v>
      </c>
      <c r="AG1998">
        <f>IF(AD1998="","",VLOOKUP(AD1998,'Сотрудники и ссылки'!A:C,3,0))</f>
        <v>20007746</v>
      </c>
      <c r="AH1998" s="11" t="s">
        <v>2676</v>
      </c>
      <c r="AI1998" t="str">
        <f>IF(AH1998="","",VLOOKUP(AH1998,'Сотрудники и ссылки'!A:B,2,0))</f>
        <v>Серолог</v>
      </c>
      <c r="AJ1998">
        <f>IF(AH1998="","",VLOOKUP(AH1998,'Сотрудники и ссылки'!A:C,3,0))</f>
        <v>20007746</v>
      </c>
      <c r="AK1998" s="14">
        <v>45749</v>
      </c>
      <c r="AL1998" s="2">
        <f>IF(AK1998="","",AK1998+VLOOKUP(I1998,'Вид исследования'!B:E,4,0))</f>
        <v>45750</v>
      </c>
      <c r="AM1998" s="2">
        <f>IF(AK1998="","",AK1998+VLOOKUP(I1998,'Вид исследования'!B:F,5,0))</f>
        <v>45750</v>
      </c>
      <c r="AN1998" s="14">
        <v>45749</v>
      </c>
      <c r="AP1998" s="11" t="s">
        <v>189</v>
      </c>
      <c r="AQ1998" t="str">
        <f>IFERROR(IF(L1998="","",VLOOKUP(L1998&amp;I1998,Продукция!A:K,11,0)),"обратитесь к админ справочника")</f>
        <v>согласно рекомендациям производителя теста</v>
      </c>
      <c r="AR1998" s="11" t="s">
        <v>4823</v>
      </c>
      <c r="AS1998" t="str">
        <f>IFERROR(IF(L1998="","",VLOOKUP(L1998&amp;I1998,Продукция!A:J,10,0)),"обратитесь к админ справочника")</f>
        <v>инструкция по применению набора AI, Н5</v>
      </c>
      <c r="AT1998" s="11" t="s">
        <v>4823</v>
      </c>
      <c r="AU1998" s="11" t="s">
        <v>4823</v>
      </c>
      <c r="AV1998" s="11" t="s">
        <v>2676</v>
      </c>
      <c r="AW1998" s="11" t="s">
        <v>4824</v>
      </c>
      <c r="AX1998" s="11" t="s">
        <v>372</v>
      </c>
      <c r="AY1998" s="11" t="s">
        <v>1543</v>
      </c>
      <c r="AZ1998" s="11">
        <v>107</v>
      </c>
      <c r="BA1998" s="11">
        <v>37</v>
      </c>
      <c r="BC1998" s="11" t="s">
        <v>4870</v>
      </c>
    </row>
    <row r="1999" spans="1:55" x14ac:dyDescent="0.25">
      <c r="A1999" t="str">
        <f t="shared" si="36"/>
        <v>C/600ART (BioChek) инфекционный альвеолярный ринотрахеит тип А и В уровень антител</v>
      </c>
      <c r="B1999" t="str">
        <f>IF(E1999="","",INDEX(Лаборатории!A:A,MATCH('Производственный контроль'!E1999,Лаборатории!B:B,0)))</f>
        <v xml:space="preserve">КУРИНОЕ ЦАРСТВО АО </v>
      </c>
      <c r="C1999" t="str">
        <f>IF(E1999="","",VLOOKUP(E1999,Лаборатории!B:D,3,0))</f>
        <v>U377_CHL</v>
      </c>
      <c r="D1999" s="12">
        <v>45747</v>
      </c>
      <c r="E1999" s="11" t="s">
        <v>793</v>
      </c>
      <c r="F1999" s="11" t="s">
        <v>371</v>
      </c>
      <c r="G1999" s="11" t="s">
        <v>372</v>
      </c>
      <c r="H1999" s="11" t="s">
        <v>262</v>
      </c>
      <c r="I1999" s="11" t="s">
        <v>3409</v>
      </c>
      <c r="J1999" t="str">
        <f>IF(L1999="","",VLOOKUP(L1999,Продукция!B:D,3,0))</f>
        <v>Биологический_материал</v>
      </c>
      <c r="K1999" t="str">
        <f>IF(L1999="","",VLOOKUP(L1999,Продукция!B:C,2,0))</f>
        <v>Сыворотка крови</v>
      </c>
      <c r="L1999" s="151" t="s">
        <v>302</v>
      </c>
      <c r="M1999">
        <f>IF(L1999="","",VLOOKUP(L1999,Продукция!B:L,11,0))</f>
        <v>0</v>
      </c>
      <c r="N1999" s="11" t="s">
        <v>873</v>
      </c>
      <c r="P1999" s="11" t="s">
        <v>340</v>
      </c>
      <c r="Q1999" s="11" t="s">
        <v>854</v>
      </c>
      <c r="R1999" s="153" t="s">
        <v>5118</v>
      </c>
      <c r="S1999" s="11">
        <v>18</v>
      </c>
      <c r="T1999" s="11" t="s">
        <v>5251</v>
      </c>
      <c r="V1999" s="14">
        <v>45740</v>
      </c>
      <c r="Z1999" s="11" t="s">
        <v>4823</v>
      </c>
      <c r="AA1999" s="15">
        <v>0.54513888888888895</v>
      </c>
      <c r="AB1999" t="str">
        <f>IF(L1999="","",VLOOKUP(L1999&amp;I1999,Продукция!A:I,9,0))</f>
        <v>рекомендация производителя набора</v>
      </c>
      <c r="AC1999" s="14">
        <v>45750</v>
      </c>
      <c r="AD1999" s="11" t="s">
        <v>2676</v>
      </c>
      <c r="AE1999" s="11" t="s">
        <v>4823</v>
      </c>
      <c r="AF1999" t="str">
        <f>IF(AD1999="","",VLOOKUP(AD1999,'Сотрудники и ссылки'!A:B,2,0))</f>
        <v>Серолог</v>
      </c>
      <c r="AG1999">
        <f>IF(AD1999="","",VLOOKUP(AD1999,'Сотрудники и ссылки'!A:C,3,0))</f>
        <v>20007746</v>
      </c>
      <c r="AH1999" s="11" t="s">
        <v>2676</v>
      </c>
      <c r="AI1999" t="str">
        <f>IF(AH1999="","",VLOOKUP(AH1999,'Сотрудники и ссылки'!A:B,2,0))</f>
        <v>Серолог</v>
      </c>
      <c r="AJ1999">
        <f>IF(AH1999="","",VLOOKUP(AH1999,'Сотрудники и ссылки'!A:C,3,0))</f>
        <v>20007746</v>
      </c>
      <c r="AK1999" s="14">
        <v>45750</v>
      </c>
      <c r="AL1999" s="2">
        <f>IF(AK1999="","",AK1999+VLOOKUP(I1999,'Вид исследования'!B:E,4,0))</f>
        <v>45751</v>
      </c>
      <c r="AM1999" s="2">
        <f>IF(AK1999="","",AK1999+VLOOKUP(I1999,'Вид исследования'!B:F,5,0))</f>
        <v>45751</v>
      </c>
      <c r="AN1999" s="14">
        <v>45750</v>
      </c>
      <c r="AP1999" s="11" t="s">
        <v>189</v>
      </c>
      <c r="AQ1999" t="str">
        <f>IFERROR(IF(L1999="","",VLOOKUP(L1999&amp;I1999,Продукция!A:K,11,0)),"обратитесь к админ справочника")</f>
        <v>согласно рекомендациям производителя теста</v>
      </c>
      <c r="AR1999" s="11" t="s">
        <v>4823</v>
      </c>
      <c r="AS1999" t="str">
        <f>IFERROR(IF(L1999="","",VLOOKUP(L1999&amp;I1999,Продукция!A:J,10,0)),"обратитесь к админ справочника")</f>
        <v>инструкция тест- ситема Биочек СК-120</v>
      </c>
      <c r="AT1999" s="11" t="s">
        <v>4823</v>
      </c>
      <c r="AU1999" s="11" t="s">
        <v>4823</v>
      </c>
      <c r="AV1999" s="11" t="s">
        <v>2676</v>
      </c>
      <c r="AW1999" s="11" t="s">
        <v>4824</v>
      </c>
      <c r="AX1999" s="11" t="s">
        <v>372</v>
      </c>
      <c r="AY1999" s="11" t="s">
        <v>1541</v>
      </c>
      <c r="AZ1999" s="11">
        <v>107</v>
      </c>
      <c r="BA1999" s="11">
        <v>38</v>
      </c>
      <c r="BC1999" s="11" t="s">
        <v>4870</v>
      </c>
    </row>
    <row r="2000" spans="1:55" x14ac:dyDescent="0.25">
      <c r="A2000" t="str">
        <f t="shared" si="36"/>
        <v>C/600ART (BioChek) инфекционный альвеолярный ринотрахеит тип А и В уровень антител</v>
      </c>
      <c r="B2000" t="str">
        <f>IF(E2000="","",INDEX(Лаборатории!A:A,MATCH('Производственный контроль'!E2000,Лаборатории!B:B,0)))</f>
        <v xml:space="preserve">КУРИНОЕ ЦАРСТВО АО </v>
      </c>
      <c r="C2000" t="str">
        <f>IF(E2000="","",VLOOKUP(E2000,Лаборатории!B:D,3,0))</f>
        <v>U377_CHL</v>
      </c>
      <c r="D2000" s="12">
        <v>45747</v>
      </c>
      <c r="E2000" s="11" t="s">
        <v>793</v>
      </c>
      <c r="F2000" s="11" t="s">
        <v>371</v>
      </c>
      <c r="G2000" s="11" t="s">
        <v>372</v>
      </c>
      <c r="H2000" s="11" t="s">
        <v>262</v>
      </c>
      <c r="I2000" s="11" t="s">
        <v>3409</v>
      </c>
      <c r="J2000" t="str">
        <f>IF(L2000="","",VLOOKUP(L2000,Продукция!B:D,3,0))</f>
        <v>Биологический_материал</v>
      </c>
      <c r="K2000" t="str">
        <f>IF(L2000="","",VLOOKUP(L2000,Продукция!B:C,2,0))</f>
        <v>Сыворотка крови</v>
      </c>
      <c r="L2000" s="151" t="s">
        <v>302</v>
      </c>
      <c r="M2000">
        <f>IF(L2000="","",VLOOKUP(L2000,Продукция!B:L,11,0))</f>
        <v>0</v>
      </c>
      <c r="N2000" s="11" t="s">
        <v>873</v>
      </c>
      <c r="P2000" s="11" t="s">
        <v>340</v>
      </c>
      <c r="Q2000" s="11" t="s">
        <v>854</v>
      </c>
      <c r="R2000" s="153" t="s">
        <v>5118</v>
      </c>
      <c r="S2000" s="11">
        <v>18</v>
      </c>
      <c r="T2000" s="11" t="s">
        <v>5251</v>
      </c>
      <c r="V2000" s="14">
        <v>45740</v>
      </c>
      <c r="Z2000" s="11" t="s">
        <v>4823</v>
      </c>
      <c r="AA2000" s="15">
        <v>0.54513888888888895</v>
      </c>
      <c r="AB2000" t="str">
        <f>IF(L2000="","",VLOOKUP(L2000&amp;I2000,Продукция!A:I,9,0))</f>
        <v>рекомендация производителя набора</v>
      </c>
      <c r="AC2000" s="14">
        <v>45750</v>
      </c>
      <c r="AD2000" s="11" t="s">
        <v>2676</v>
      </c>
      <c r="AE2000" s="11" t="s">
        <v>4823</v>
      </c>
      <c r="AF2000" t="str">
        <f>IF(AD2000="","",VLOOKUP(AD2000,'Сотрудники и ссылки'!A:B,2,0))</f>
        <v>Серолог</v>
      </c>
      <c r="AG2000">
        <f>IF(AD2000="","",VLOOKUP(AD2000,'Сотрудники и ссылки'!A:C,3,0))</f>
        <v>20007746</v>
      </c>
      <c r="AH2000" s="11" t="s">
        <v>2676</v>
      </c>
      <c r="AI2000" t="str">
        <f>IF(AH2000="","",VLOOKUP(AH2000,'Сотрудники и ссылки'!A:B,2,0))</f>
        <v>Серолог</v>
      </c>
      <c r="AJ2000">
        <f>IF(AH2000="","",VLOOKUP(AH2000,'Сотрудники и ссылки'!A:C,3,0))</f>
        <v>20007746</v>
      </c>
      <c r="AK2000" s="14">
        <v>45750</v>
      </c>
      <c r="AL2000" s="2">
        <f>IF(AK2000="","",AK2000+VLOOKUP(I2000,'Вид исследования'!B:E,4,0))</f>
        <v>45751</v>
      </c>
      <c r="AM2000" s="2">
        <f>IF(AK2000="","",AK2000+VLOOKUP(I2000,'Вид исследования'!B:F,5,0))</f>
        <v>45751</v>
      </c>
      <c r="AN2000" s="14">
        <v>45750</v>
      </c>
      <c r="AP2000" s="11" t="s">
        <v>189</v>
      </c>
      <c r="AQ2000" t="str">
        <f>IFERROR(IF(L2000="","",VLOOKUP(L2000&amp;I2000,Продукция!A:K,11,0)),"обратитесь к админ справочника")</f>
        <v>согласно рекомендациям производителя теста</v>
      </c>
      <c r="AR2000" s="11" t="s">
        <v>4823</v>
      </c>
      <c r="AS2000" t="str">
        <f>IFERROR(IF(L2000="","",VLOOKUP(L2000&amp;I2000,Продукция!A:J,10,0)),"обратитесь к админ справочника")</f>
        <v>инструкция тест- ситема Биочек СК-120</v>
      </c>
      <c r="AT2000" s="11" t="s">
        <v>4823</v>
      </c>
      <c r="AU2000" s="11" t="s">
        <v>4823</v>
      </c>
      <c r="AV2000" s="11" t="s">
        <v>2676</v>
      </c>
      <c r="AW2000" s="11" t="s">
        <v>4824</v>
      </c>
      <c r="AX2000" s="11" t="s">
        <v>372</v>
      </c>
      <c r="AY2000" s="11" t="s">
        <v>1543</v>
      </c>
      <c r="AZ2000" s="11">
        <v>107</v>
      </c>
      <c r="BA2000" s="11">
        <v>37</v>
      </c>
      <c r="BC2000" s="11" t="s">
        <v>4870</v>
      </c>
    </row>
    <row r="2001" spans="1:55" x14ac:dyDescent="0.25">
      <c r="A2001" t="str">
        <f t="shared" si="36"/>
        <v>C/600ART (BioChek) инфекционный альвеолярный ринотрахеит тип А и В уровень антител</v>
      </c>
      <c r="B2001" t="str">
        <f>IF(E2001="","",INDEX(Лаборатории!A:A,MATCH('Производственный контроль'!E2001,Лаборатории!B:B,0)))</f>
        <v xml:space="preserve">КУРИНОЕ ЦАРСТВО АО </v>
      </c>
      <c r="C2001" t="str">
        <f>IF(E2001="","",VLOOKUP(E2001,Лаборатории!B:D,3,0))</f>
        <v>U377_CHL</v>
      </c>
      <c r="D2001" s="12">
        <v>45747</v>
      </c>
      <c r="E2001" s="11" t="s">
        <v>793</v>
      </c>
      <c r="F2001" s="11" t="s">
        <v>371</v>
      </c>
      <c r="G2001" s="11" t="s">
        <v>372</v>
      </c>
      <c r="H2001" s="11" t="s">
        <v>262</v>
      </c>
      <c r="I2001" s="11" t="s">
        <v>3409</v>
      </c>
      <c r="J2001" t="str">
        <f>IF(L2001="","",VLOOKUP(L2001,Продукция!B:D,3,0))</f>
        <v>Биологический_материал</v>
      </c>
      <c r="K2001" t="str">
        <f>IF(L2001="","",VLOOKUP(L2001,Продукция!B:C,2,0))</f>
        <v>Сыворотка крови</v>
      </c>
      <c r="L2001" s="151" t="s">
        <v>302</v>
      </c>
      <c r="M2001">
        <f>IF(L2001="","",VLOOKUP(L2001,Продукция!B:L,11,0))</f>
        <v>0</v>
      </c>
      <c r="N2001" s="11" t="s">
        <v>873</v>
      </c>
      <c r="P2001" s="11" t="s">
        <v>340</v>
      </c>
      <c r="Q2001" s="11" t="s">
        <v>854</v>
      </c>
      <c r="R2001" s="153" t="s">
        <v>5118</v>
      </c>
      <c r="S2001" s="11">
        <v>18</v>
      </c>
      <c r="T2001" s="11" t="s">
        <v>5251</v>
      </c>
      <c r="V2001" s="14">
        <v>45740</v>
      </c>
      <c r="Z2001" s="11" t="s">
        <v>4823</v>
      </c>
      <c r="AA2001" s="15">
        <v>0.54513888888888895</v>
      </c>
      <c r="AB2001" t="str">
        <f>IF(L2001="","",VLOOKUP(L2001&amp;I2001,Продукция!A:I,9,0))</f>
        <v>рекомендация производителя набора</v>
      </c>
      <c r="AC2001" s="14">
        <v>45750</v>
      </c>
      <c r="AD2001" s="11" t="s">
        <v>2676</v>
      </c>
      <c r="AE2001" s="11" t="s">
        <v>4823</v>
      </c>
      <c r="AF2001" t="str">
        <f>IF(AD2001="","",VLOOKUP(AD2001,'Сотрудники и ссылки'!A:B,2,0))</f>
        <v>Серолог</v>
      </c>
      <c r="AG2001">
        <f>IF(AD2001="","",VLOOKUP(AD2001,'Сотрудники и ссылки'!A:C,3,0))</f>
        <v>20007746</v>
      </c>
      <c r="AH2001" s="11" t="s">
        <v>2676</v>
      </c>
      <c r="AI2001" t="str">
        <f>IF(AH2001="","",VLOOKUP(AH2001,'Сотрудники и ссылки'!A:B,2,0))</f>
        <v>Серолог</v>
      </c>
      <c r="AJ2001">
        <f>IF(AH2001="","",VLOOKUP(AH2001,'Сотрудники и ссылки'!A:C,3,0))</f>
        <v>20007746</v>
      </c>
      <c r="AK2001" s="14">
        <v>45750</v>
      </c>
      <c r="AL2001" s="2">
        <f>IF(AK2001="","",AK2001+VLOOKUP(I2001,'Вид исследования'!B:E,4,0))</f>
        <v>45751</v>
      </c>
      <c r="AM2001" s="2">
        <f>IF(AK2001="","",AK2001+VLOOKUP(I2001,'Вид исследования'!B:F,5,0))</f>
        <v>45751</v>
      </c>
      <c r="AN2001" s="14">
        <v>45750</v>
      </c>
      <c r="AP2001" s="11" t="s">
        <v>189</v>
      </c>
      <c r="AQ2001" t="str">
        <f>IFERROR(IF(L2001="","",VLOOKUP(L2001&amp;I2001,Продукция!A:K,11,0)),"обратитесь к админ справочника")</f>
        <v>согласно рекомендациям производителя теста</v>
      </c>
      <c r="AR2001" s="11" t="s">
        <v>4823</v>
      </c>
      <c r="AS2001" t="str">
        <f>IFERROR(IF(L2001="","",VLOOKUP(L2001&amp;I2001,Продукция!A:J,10,0)),"обратитесь к админ справочника")</f>
        <v>инструкция тест- ситема Биочек СК-120</v>
      </c>
      <c r="AT2001" s="11" t="s">
        <v>4823</v>
      </c>
      <c r="AU2001" s="11" t="s">
        <v>4823</v>
      </c>
      <c r="AV2001" s="11" t="s">
        <v>2676</v>
      </c>
      <c r="AW2001" s="11" t="s">
        <v>4824</v>
      </c>
      <c r="AX2001" s="11" t="s">
        <v>372</v>
      </c>
      <c r="AY2001" s="11" t="s">
        <v>1545</v>
      </c>
      <c r="AZ2001" s="11">
        <v>107</v>
      </c>
      <c r="BA2001" s="11">
        <v>37</v>
      </c>
      <c r="BC2001" s="11" t="s">
        <v>4870</v>
      </c>
    </row>
    <row r="2002" spans="1:55" x14ac:dyDescent="0.25">
      <c r="A2002" t="str">
        <f t="shared" si="36"/>
        <v>C/600ART (BioChek) инфекционный альвеолярный ринотрахеит тип А и В уровень антител</v>
      </c>
      <c r="B2002" t="str">
        <f>IF(E2002="","",INDEX(Лаборатории!A:A,MATCH('Производственный контроль'!E2002,Лаборатории!B:B,0)))</f>
        <v xml:space="preserve">КУРИНОЕ ЦАРСТВО АО </v>
      </c>
      <c r="C2002" t="str">
        <f>IF(E2002="","",VLOOKUP(E2002,Лаборатории!B:D,3,0))</f>
        <v>U377_CHL</v>
      </c>
      <c r="D2002" s="12">
        <v>45747</v>
      </c>
      <c r="E2002" s="11" t="s">
        <v>793</v>
      </c>
      <c r="F2002" s="11" t="s">
        <v>371</v>
      </c>
      <c r="G2002" s="11" t="s">
        <v>372</v>
      </c>
      <c r="H2002" s="11" t="s">
        <v>262</v>
      </c>
      <c r="I2002" s="11" t="s">
        <v>3409</v>
      </c>
      <c r="J2002" t="str">
        <f>IF(L2002="","",VLOOKUP(L2002,Продукция!B:D,3,0))</f>
        <v>Биологический_материал</v>
      </c>
      <c r="K2002" t="str">
        <f>IF(L2002="","",VLOOKUP(L2002,Продукция!B:C,2,0))</f>
        <v>Сыворотка крови</v>
      </c>
      <c r="L2002" s="151" t="s">
        <v>302</v>
      </c>
      <c r="M2002">
        <f>IF(L2002="","",VLOOKUP(L2002,Продукция!B:L,11,0))</f>
        <v>0</v>
      </c>
      <c r="N2002" s="11" t="s">
        <v>873</v>
      </c>
      <c r="P2002" s="11" t="s">
        <v>340</v>
      </c>
      <c r="Q2002" s="11" t="s">
        <v>854</v>
      </c>
      <c r="R2002" s="153" t="s">
        <v>5118</v>
      </c>
      <c r="S2002" s="11">
        <v>18</v>
      </c>
      <c r="T2002" s="11" t="s">
        <v>5251</v>
      </c>
      <c r="V2002" s="14">
        <v>45740</v>
      </c>
      <c r="Z2002" s="11" t="s">
        <v>4823</v>
      </c>
      <c r="AA2002" s="15">
        <v>0.54513888888888895</v>
      </c>
      <c r="AB2002" t="str">
        <f>IF(L2002="","",VLOOKUP(L2002&amp;I2002,Продукция!A:I,9,0))</f>
        <v>рекомендация производителя набора</v>
      </c>
      <c r="AC2002" s="14">
        <v>45750</v>
      </c>
      <c r="AD2002" s="11" t="s">
        <v>2676</v>
      </c>
      <c r="AE2002" s="11" t="s">
        <v>4823</v>
      </c>
      <c r="AF2002" t="str">
        <f>IF(AD2002="","",VLOOKUP(AD2002,'Сотрудники и ссылки'!A:B,2,0))</f>
        <v>Серолог</v>
      </c>
      <c r="AG2002">
        <f>IF(AD2002="","",VLOOKUP(AD2002,'Сотрудники и ссылки'!A:C,3,0))</f>
        <v>20007746</v>
      </c>
      <c r="AH2002" s="11" t="s">
        <v>2676</v>
      </c>
      <c r="AI2002" t="str">
        <f>IF(AH2002="","",VLOOKUP(AH2002,'Сотрудники и ссылки'!A:B,2,0))</f>
        <v>Серолог</v>
      </c>
      <c r="AJ2002">
        <f>IF(AH2002="","",VLOOKUP(AH2002,'Сотрудники и ссылки'!A:C,3,0))</f>
        <v>20007746</v>
      </c>
      <c r="AK2002" s="14">
        <v>45750</v>
      </c>
      <c r="AL2002" s="2">
        <f>IF(AK2002="","",AK2002+VLOOKUP(I2002,'Вид исследования'!B:E,4,0))</f>
        <v>45751</v>
      </c>
      <c r="AM2002" s="2">
        <f>IF(AK2002="","",AK2002+VLOOKUP(I2002,'Вид исследования'!B:F,5,0))</f>
        <v>45751</v>
      </c>
      <c r="AN2002" s="14">
        <v>45750</v>
      </c>
      <c r="AP2002" s="11" t="s">
        <v>189</v>
      </c>
      <c r="AQ2002" t="str">
        <f>IFERROR(IF(L2002="","",VLOOKUP(L2002&amp;I2002,Продукция!A:K,11,0)),"обратитесь к админ справочника")</f>
        <v>согласно рекомендациям производителя теста</v>
      </c>
      <c r="AR2002" s="11" t="s">
        <v>4823</v>
      </c>
      <c r="AS2002" t="str">
        <f>IFERROR(IF(L2002="","",VLOOKUP(L2002&amp;I2002,Продукция!A:J,10,0)),"обратитесь к админ справочника")</f>
        <v>инструкция тест- ситема Биочек СК-120</v>
      </c>
      <c r="AT2002" s="11" t="s">
        <v>4823</v>
      </c>
      <c r="AU2002" s="11" t="s">
        <v>4823</v>
      </c>
      <c r="AV2002" s="11" t="s">
        <v>2676</v>
      </c>
      <c r="AW2002" s="11" t="s">
        <v>4824</v>
      </c>
      <c r="AX2002" s="11" t="s">
        <v>372</v>
      </c>
      <c r="AY2002" s="11" t="s">
        <v>1539</v>
      </c>
      <c r="AZ2002" s="11">
        <v>107</v>
      </c>
      <c r="BA2002" s="11">
        <v>37</v>
      </c>
      <c r="BC2002" s="11" t="s">
        <v>4870</v>
      </c>
    </row>
    <row r="2003" spans="1:55" x14ac:dyDescent="0.25">
      <c r="A2003" t="str">
        <f t="shared" si="36"/>
        <v>C/600ART (BioChek) инфекционный альвеолярный ринотрахеит тип А и В уровень антител</v>
      </c>
      <c r="B2003" t="str">
        <f>IF(E2003="","",INDEX(Лаборатории!A:A,MATCH('Производственный контроль'!E2003,Лаборатории!B:B,0)))</f>
        <v xml:space="preserve">КУРИНОЕ ЦАРСТВО АО </v>
      </c>
      <c r="C2003" t="str">
        <f>IF(E2003="","",VLOOKUP(E2003,Лаборатории!B:D,3,0))</f>
        <v>U377_CHL</v>
      </c>
      <c r="D2003" s="12">
        <v>45747</v>
      </c>
      <c r="E2003" s="11" t="s">
        <v>793</v>
      </c>
      <c r="F2003" s="11" t="s">
        <v>371</v>
      </c>
      <c r="G2003" s="11" t="s">
        <v>372</v>
      </c>
      <c r="H2003" s="11" t="s">
        <v>262</v>
      </c>
      <c r="I2003" s="11" t="s">
        <v>3409</v>
      </c>
      <c r="J2003" t="str">
        <f>IF(L2003="","",VLOOKUP(L2003,Продукция!B:D,3,0))</f>
        <v>Биологический_материал</v>
      </c>
      <c r="K2003" t="str">
        <f>IF(L2003="","",VLOOKUP(L2003,Продукция!B:C,2,0))</f>
        <v>Сыворотка крови</v>
      </c>
      <c r="L2003" s="151" t="s">
        <v>302</v>
      </c>
      <c r="M2003">
        <f>IF(L2003="","",VLOOKUP(L2003,Продукция!B:L,11,0))</f>
        <v>0</v>
      </c>
      <c r="N2003" s="11" t="s">
        <v>873</v>
      </c>
      <c r="P2003" s="11" t="s">
        <v>340</v>
      </c>
      <c r="Q2003" s="11" t="s">
        <v>854</v>
      </c>
      <c r="R2003" s="153" t="s">
        <v>5118</v>
      </c>
      <c r="S2003" s="11">
        <v>18</v>
      </c>
      <c r="T2003" s="11" t="s">
        <v>5251</v>
      </c>
      <c r="V2003" s="14">
        <v>45740</v>
      </c>
      <c r="Z2003" s="11" t="s">
        <v>4823</v>
      </c>
      <c r="AA2003" s="15">
        <v>0.54513888888888895</v>
      </c>
      <c r="AB2003" t="str">
        <f>IF(L2003="","",VLOOKUP(L2003&amp;I2003,Продукция!A:I,9,0))</f>
        <v>рекомендация производителя набора</v>
      </c>
      <c r="AC2003" s="14">
        <v>45750</v>
      </c>
      <c r="AD2003" s="11" t="s">
        <v>2676</v>
      </c>
      <c r="AE2003" s="11" t="s">
        <v>4823</v>
      </c>
      <c r="AF2003" t="str">
        <f>IF(AD2003="","",VLOOKUP(AD2003,'Сотрудники и ссылки'!A:B,2,0))</f>
        <v>Серолог</v>
      </c>
      <c r="AG2003">
        <f>IF(AD2003="","",VLOOKUP(AD2003,'Сотрудники и ссылки'!A:C,3,0))</f>
        <v>20007746</v>
      </c>
      <c r="AH2003" s="11" t="s">
        <v>2676</v>
      </c>
      <c r="AI2003" t="str">
        <f>IF(AH2003="","",VLOOKUP(AH2003,'Сотрудники и ссылки'!A:B,2,0))</f>
        <v>Серолог</v>
      </c>
      <c r="AJ2003">
        <f>IF(AH2003="","",VLOOKUP(AH2003,'Сотрудники и ссылки'!A:C,3,0))</f>
        <v>20007746</v>
      </c>
      <c r="AK2003" s="14">
        <v>45750</v>
      </c>
      <c r="AL2003" s="2">
        <f>IF(AK2003="","",AK2003+VLOOKUP(I2003,'Вид исследования'!B:E,4,0))</f>
        <v>45751</v>
      </c>
      <c r="AM2003" s="2">
        <f>IF(AK2003="","",AK2003+VLOOKUP(I2003,'Вид исследования'!B:F,5,0))</f>
        <v>45751</v>
      </c>
      <c r="AN2003" s="14">
        <v>45750</v>
      </c>
      <c r="AP2003" s="11" t="s">
        <v>189</v>
      </c>
      <c r="AQ2003" t="str">
        <f>IFERROR(IF(L2003="","",VLOOKUP(L2003&amp;I2003,Продукция!A:K,11,0)),"обратитесь к админ справочника")</f>
        <v>согласно рекомендациям производителя теста</v>
      </c>
      <c r="AR2003" s="11" t="s">
        <v>4823</v>
      </c>
      <c r="AS2003" t="str">
        <f>IFERROR(IF(L2003="","",VLOOKUP(L2003&amp;I2003,Продукция!A:J,10,0)),"обратитесь к админ справочника")</f>
        <v>инструкция тест- ситема Биочек СК-120</v>
      </c>
      <c r="AT2003" s="11" t="s">
        <v>4823</v>
      </c>
      <c r="AU2003" s="11" t="s">
        <v>4823</v>
      </c>
      <c r="AV2003" s="11" t="s">
        <v>2676</v>
      </c>
      <c r="AW2003" s="11" t="s">
        <v>4824</v>
      </c>
      <c r="AX2003" s="11" t="s">
        <v>372</v>
      </c>
      <c r="AY2003" s="11" t="s">
        <v>1534</v>
      </c>
      <c r="AZ2003" s="11">
        <v>107</v>
      </c>
      <c r="BA2003" s="11">
        <v>36</v>
      </c>
      <c r="BC2003" s="11" t="s">
        <v>4870</v>
      </c>
    </row>
    <row r="2004" spans="1:55" x14ac:dyDescent="0.25">
      <c r="A2004" t="str">
        <f t="shared" si="36"/>
        <v>C/600IBD (BioChek) болезнь Гамборо уровень антител</v>
      </c>
      <c r="B2004" t="str">
        <f>IF(E2004="","",INDEX(Лаборатории!A:A,MATCH('Производственный контроль'!E2004,Лаборатории!B:B,0)))</f>
        <v xml:space="preserve">КУРИНОЕ ЦАРСТВО АО </v>
      </c>
      <c r="C2004" t="str">
        <f>IF(E2004="","",VLOOKUP(E2004,Лаборатории!B:D,3,0))</f>
        <v>U377_CHL</v>
      </c>
      <c r="D2004" s="12">
        <v>45747</v>
      </c>
      <c r="E2004" s="11" t="s">
        <v>793</v>
      </c>
      <c r="F2004" s="11" t="s">
        <v>371</v>
      </c>
      <c r="G2004" s="11" t="s">
        <v>372</v>
      </c>
      <c r="H2004" s="11" t="s">
        <v>262</v>
      </c>
      <c r="I2004" s="11" t="s">
        <v>3415</v>
      </c>
      <c r="J2004" t="str">
        <f>IF(L2004="","",VLOOKUP(L2004,Продукция!B:D,3,0))</f>
        <v>Биологический_материал</v>
      </c>
      <c r="K2004" t="str">
        <f>IF(L2004="","",VLOOKUP(L2004,Продукция!B:C,2,0))</f>
        <v>Сыворотка крови</v>
      </c>
      <c r="L2004" s="151" t="s">
        <v>302</v>
      </c>
      <c r="M2004">
        <f>IF(L2004="","",VLOOKUP(L2004,Продукция!B:L,11,0))</f>
        <v>0</v>
      </c>
      <c r="N2004" s="11" t="s">
        <v>873</v>
      </c>
      <c r="P2004" s="11" t="s">
        <v>340</v>
      </c>
      <c r="Q2004" s="11" t="s">
        <v>854</v>
      </c>
      <c r="R2004" s="153" t="s">
        <v>5120</v>
      </c>
      <c r="S2004" s="11">
        <v>18</v>
      </c>
      <c r="T2004" s="11" t="s">
        <v>5251</v>
      </c>
      <c r="V2004" s="14">
        <v>45741</v>
      </c>
      <c r="Z2004" s="11" t="s">
        <v>4823</v>
      </c>
      <c r="AA2004" s="15">
        <v>0.54513888888888895</v>
      </c>
      <c r="AB2004" t="str">
        <f>IF(L2004="","",VLOOKUP(L2004&amp;I2004,Продукция!A:I,9,0))</f>
        <v>рекомендация производителя набора</v>
      </c>
      <c r="AC2004" s="14">
        <v>45750</v>
      </c>
      <c r="AD2004" s="11" t="s">
        <v>2676</v>
      </c>
      <c r="AE2004" s="11" t="s">
        <v>4823</v>
      </c>
      <c r="AF2004" t="str">
        <f>IF(AD2004="","",VLOOKUP(AD2004,'Сотрудники и ссылки'!A:B,2,0))</f>
        <v>Серолог</v>
      </c>
      <c r="AG2004">
        <f>IF(AD2004="","",VLOOKUP(AD2004,'Сотрудники и ссылки'!A:C,3,0))</f>
        <v>20007746</v>
      </c>
      <c r="AH2004" s="11" t="s">
        <v>2676</v>
      </c>
      <c r="AI2004" t="str">
        <f>IF(AH2004="","",VLOOKUP(AH2004,'Сотрудники и ссылки'!A:B,2,0))</f>
        <v>Серолог</v>
      </c>
      <c r="AJ2004">
        <f>IF(AH2004="","",VLOOKUP(AH2004,'Сотрудники и ссылки'!A:C,3,0))</f>
        <v>20007746</v>
      </c>
      <c r="AK2004" s="14">
        <v>45750</v>
      </c>
      <c r="AL2004" s="2">
        <f>IF(AK2004="","",AK2004+VLOOKUP(I2004,'Вид исследования'!B:E,4,0))</f>
        <v>45751</v>
      </c>
      <c r="AM2004" s="2">
        <f>IF(AK2004="","",AK2004+VLOOKUP(I2004,'Вид исследования'!B:F,5,0))</f>
        <v>45751</v>
      </c>
      <c r="AN2004" s="14">
        <v>45750</v>
      </c>
      <c r="AP2004" s="11" t="s">
        <v>189</v>
      </c>
      <c r="AQ2004" t="str">
        <f>IFERROR(IF(L2004="","",VLOOKUP(L2004&amp;I2004,Продукция!A:K,11,0)),"обратитесь к админ справочника")</f>
        <v>согласно рекомендациям производителя теста</v>
      </c>
      <c r="AR2004" s="11" t="s">
        <v>4823</v>
      </c>
      <c r="AS2004" t="str">
        <f>IFERROR(IF(L2004="","",VLOOKUP(L2004&amp;I2004,Продукция!A:J,10,0)),"обратитесь к админ справочника")</f>
        <v>инструкция тест- ситема Биочек СК-113</v>
      </c>
      <c r="AT2004" s="11" t="s">
        <v>4823</v>
      </c>
      <c r="AU2004" s="11" t="s">
        <v>4823</v>
      </c>
      <c r="AV2004" s="11" t="s">
        <v>2676</v>
      </c>
      <c r="AW2004" s="11" t="s">
        <v>4824</v>
      </c>
      <c r="AX2004" s="11" t="s">
        <v>372</v>
      </c>
      <c r="AY2004" s="11" t="s">
        <v>1541</v>
      </c>
      <c r="AZ2004" s="11">
        <v>107</v>
      </c>
      <c r="BA2004" s="11">
        <v>38</v>
      </c>
      <c r="BC2004" s="11" t="s">
        <v>4870</v>
      </c>
    </row>
    <row r="2005" spans="1:55" x14ac:dyDescent="0.25">
      <c r="A2005" t="str">
        <f t="shared" si="36"/>
        <v>C/600IBD (BioChek) болезнь Гамборо уровень антител</v>
      </c>
      <c r="B2005" t="str">
        <f>IF(E2005="","",INDEX(Лаборатории!A:A,MATCH('Производственный контроль'!E2005,Лаборатории!B:B,0)))</f>
        <v xml:space="preserve">КУРИНОЕ ЦАРСТВО АО </v>
      </c>
      <c r="C2005" t="str">
        <f>IF(E2005="","",VLOOKUP(E2005,Лаборатории!B:D,3,0))</f>
        <v>U377_CHL</v>
      </c>
      <c r="D2005" s="12">
        <v>45747</v>
      </c>
      <c r="E2005" s="11" t="s">
        <v>793</v>
      </c>
      <c r="F2005" s="11" t="s">
        <v>371</v>
      </c>
      <c r="G2005" s="11" t="s">
        <v>372</v>
      </c>
      <c r="H2005" s="11" t="s">
        <v>262</v>
      </c>
      <c r="I2005" s="11" t="s">
        <v>3415</v>
      </c>
      <c r="J2005" t="str">
        <f>IF(L2005="","",VLOOKUP(L2005,Продукция!B:D,3,0))</f>
        <v>Биологический_материал</v>
      </c>
      <c r="K2005" t="str">
        <f>IF(L2005="","",VLOOKUP(L2005,Продукция!B:C,2,0))</f>
        <v>Сыворотка крови</v>
      </c>
      <c r="L2005" s="151" t="s">
        <v>302</v>
      </c>
      <c r="M2005">
        <f>IF(L2005="","",VLOOKUP(L2005,Продукция!B:L,11,0))</f>
        <v>0</v>
      </c>
      <c r="N2005" s="11" t="s">
        <v>873</v>
      </c>
      <c r="P2005" s="11" t="s">
        <v>340</v>
      </c>
      <c r="Q2005" s="11" t="s">
        <v>854</v>
      </c>
      <c r="R2005" s="153" t="s">
        <v>5120</v>
      </c>
      <c r="S2005" s="11">
        <v>18</v>
      </c>
      <c r="T2005" s="11" t="s">
        <v>5251</v>
      </c>
      <c r="V2005" s="14">
        <v>45741</v>
      </c>
      <c r="Z2005" s="11" t="s">
        <v>4823</v>
      </c>
      <c r="AA2005" s="15">
        <v>0.54513888888888895</v>
      </c>
      <c r="AB2005" t="str">
        <f>IF(L2005="","",VLOOKUP(L2005&amp;I2005,Продукция!A:I,9,0))</f>
        <v>рекомендация производителя набора</v>
      </c>
      <c r="AC2005" s="14">
        <v>45750</v>
      </c>
      <c r="AD2005" s="11" t="s">
        <v>2676</v>
      </c>
      <c r="AE2005" s="11" t="s">
        <v>4823</v>
      </c>
      <c r="AF2005" t="str">
        <f>IF(AD2005="","",VLOOKUP(AD2005,'Сотрудники и ссылки'!A:B,2,0))</f>
        <v>Серолог</v>
      </c>
      <c r="AG2005">
        <f>IF(AD2005="","",VLOOKUP(AD2005,'Сотрудники и ссылки'!A:C,3,0))</f>
        <v>20007746</v>
      </c>
      <c r="AH2005" s="11" t="s">
        <v>2676</v>
      </c>
      <c r="AI2005" t="str">
        <f>IF(AH2005="","",VLOOKUP(AH2005,'Сотрудники и ссылки'!A:B,2,0))</f>
        <v>Серолог</v>
      </c>
      <c r="AJ2005">
        <f>IF(AH2005="","",VLOOKUP(AH2005,'Сотрудники и ссылки'!A:C,3,0))</f>
        <v>20007746</v>
      </c>
      <c r="AK2005" s="14">
        <v>45750</v>
      </c>
      <c r="AL2005" s="2">
        <f>IF(AK2005="","",AK2005+VLOOKUP(I2005,'Вид исследования'!B:E,4,0))</f>
        <v>45751</v>
      </c>
      <c r="AM2005" s="2">
        <f>IF(AK2005="","",AK2005+VLOOKUP(I2005,'Вид исследования'!B:F,5,0))</f>
        <v>45751</v>
      </c>
      <c r="AN2005" s="14">
        <v>45750</v>
      </c>
      <c r="AP2005" s="11" t="s">
        <v>189</v>
      </c>
      <c r="AQ2005" t="str">
        <f>IFERROR(IF(L2005="","",VLOOKUP(L2005&amp;I2005,Продукция!A:K,11,0)),"обратитесь к админ справочника")</f>
        <v>согласно рекомендациям производителя теста</v>
      </c>
      <c r="AR2005" s="11" t="s">
        <v>4823</v>
      </c>
      <c r="AS2005" t="str">
        <f>IFERROR(IF(L2005="","",VLOOKUP(L2005&amp;I2005,Продукция!A:J,10,0)),"обратитесь к админ справочника")</f>
        <v>инструкция тест- ситема Биочек СК-113</v>
      </c>
      <c r="AT2005" s="11" t="s">
        <v>4823</v>
      </c>
      <c r="AU2005" s="11" t="s">
        <v>4823</v>
      </c>
      <c r="AV2005" s="11" t="s">
        <v>2676</v>
      </c>
      <c r="AW2005" s="11" t="s">
        <v>4824</v>
      </c>
      <c r="AX2005" s="11" t="s">
        <v>372</v>
      </c>
      <c r="AY2005" s="11" t="s">
        <v>1543</v>
      </c>
      <c r="AZ2005" s="11">
        <v>107</v>
      </c>
      <c r="BA2005" s="11">
        <v>37</v>
      </c>
      <c r="BC2005" s="11" t="s">
        <v>4870</v>
      </c>
    </row>
    <row r="2006" spans="1:55" x14ac:dyDescent="0.25">
      <c r="A2006" t="str">
        <f t="shared" si="36"/>
        <v>C/600IBD (BioChek) болезнь Гамборо уровень антител</v>
      </c>
      <c r="B2006" t="str">
        <f>IF(E2006="","",INDEX(Лаборатории!A:A,MATCH('Производственный контроль'!E2006,Лаборатории!B:B,0)))</f>
        <v xml:space="preserve">КУРИНОЕ ЦАРСТВО АО </v>
      </c>
      <c r="C2006" t="str">
        <f>IF(E2006="","",VLOOKUP(E2006,Лаборатории!B:D,3,0))</f>
        <v>U377_CHL</v>
      </c>
      <c r="D2006" s="12">
        <v>45747</v>
      </c>
      <c r="E2006" s="11" t="s">
        <v>793</v>
      </c>
      <c r="F2006" s="11" t="s">
        <v>371</v>
      </c>
      <c r="G2006" s="11" t="s">
        <v>372</v>
      </c>
      <c r="H2006" s="11" t="s">
        <v>262</v>
      </c>
      <c r="I2006" s="11" t="s">
        <v>3415</v>
      </c>
      <c r="J2006" t="str">
        <f>IF(L2006="","",VLOOKUP(L2006,Продукция!B:D,3,0))</f>
        <v>Биологический_материал</v>
      </c>
      <c r="K2006" t="str">
        <f>IF(L2006="","",VLOOKUP(L2006,Продукция!B:C,2,0))</f>
        <v>Сыворотка крови</v>
      </c>
      <c r="L2006" s="151" t="s">
        <v>302</v>
      </c>
      <c r="M2006">
        <f>IF(L2006="","",VLOOKUP(L2006,Продукция!B:L,11,0))</f>
        <v>0</v>
      </c>
      <c r="N2006" s="11" t="s">
        <v>873</v>
      </c>
      <c r="P2006" s="11" t="s">
        <v>340</v>
      </c>
      <c r="Q2006" s="11" t="s">
        <v>854</v>
      </c>
      <c r="R2006" s="153" t="s">
        <v>5120</v>
      </c>
      <c r="S2006" s="11">
        <v>18</v>
      </c>
      <c r="T2006" s="11" t="s">
        <v>5251</v>
      </c>
      <c r="V2006" s="14">
        <v>45741</v>
      </c>
      <c r="Z2006" s="11" t="s">
        <v>4823</v>
      </c>
      <c r="AA2006" s="15">
        <v>0.54513888888888895</v>
      </c>
      <c r="AB2006" t="str">
        <f>IF(L2006="","",VLOOKUP(L2006&amp;I2006,Продукция!A:I,9,0))</f>
        <v>рекомендация производителя набора</v>
      </c>
      <c r="AC2006" s="14">
        <v>45750</v>
      </c>
      <c r="AD2006" s="11" t="s">
        <v>2676</v>
      </c>
      <c r="AE2006" s="11" t="s">
        <v>4823</v>
      </c>
      <c r="AF2006" t="str">
        <f>IF(AD2006="","",VLOOKUP(AD2006,'Сотрудники и ссылки'!A:B,2,0))</f>
        <v>Серолог</v>
      </c>
      <c r="AG2006">
        <f>IF(AD2006="","",VLOOKUP(AD2006,'Сотрудники и ссылки'!A:C,3,0))</f>
        <v>20007746</v>
      </c>
      <c r="AH2006" s="11" t="s">
        <v>2676</v>
      </c>
      <c r="AI2006" t="str">
        <f>IF(AH2006="","",VLOOKUP(AH2006,'Сотрудники и ссылки'!A:B,2,0))</f>
        <v>Серолог</v>
      </c>
      <c r="AJ2006">
        <f>IF(AH2006="","",VLOOKUP(AH2006,'Сотрудники и ссылки'!A:C,3,0))</f>
        <v>20007746</v>
      </c>
      <c r="AK2006" s="14">
        <v>45750</v>
      </c>
      <c r="AL2006" s="2">
        <f>IF(AK2006="","",AK2006+VLOOKUP(I2006,'Вид исследования'!B:E,4,0))</f>
        <v>45751</v>
      </c>
      <c r="AM2006" s="2">
        <f>IF(AK2006="","",AK2006+VLOOKUP(I2006,'Вид исследования'!B:F,5,0))</f>
        <v>45751</v>
      </c>
      <c r="AN2006" s="14">
        <v>45750</v>
      </c>
      <c r="AP2006" s="11" t="s">
        <v>189</v>
      </c>
      <c r="AQ2006" t="str">
        <f>IFERROR(IF(L2006="","",VLOOKUP(L2006&amp;I2006,Продукция!A:K,11,0)),"обратитесь к админ справочника")</f>
        <v>согласно рекомендациям производителя теста</v>
      </c>
      <c r="AR2006" s="11" t="s">
        <v>4823</v>
      </c>
      <c r="AS2006" t="str">
        <f>IFERROR(IF(L2006="","",VLOOKUP(L2006&amp;I2006,Продукция!A:J,10,0)),"обратитесь к админ справочника")</f>
        <v>инструкция тест- ситема Биочек СК-113</v>
      </c>
      <c r="AT2006" s="11" t="s">
        <v>4823</v>
      </c>
      <c r="AU2006" s="11" t="s">
        <v>4823</v>
      </c>
      <c r="AV2006" s="11" t="s">
        <v>2676</v>
      </c>
      <c r="AW2006" s="11" t="s">
        <v>4824</v>
      </c>
      <c r="AX2006" s="11" t="s">
        <v>372</v>
      </c>
      <c r="AY2006" s="11" t="s">
        <v>1545</v>
      </c>
      <c r="AZ2006" s="11">
        <v>107</v>
      </c>
      <c r="BA2006" s="11">
        <v>37</v>
      </c>
      <c r="BC2006" s="11" t="s">
        <v>4870</v>
      </c>
    </row>
    <row r="2007" spans="1:55" x14ac:dyDescent="0.25">
      <c r="A2007" t="str">
        <f t="shared" ref="A2007:A2070" si="37">T2007&amp;I2007</f>
        <v>C/600IBD (BioChek) болезнь Гамборо уровень антител</v>
      </c>
      <c r="B2007" t="str">
        <f>IF(E2007="","",INDEX(Лаборатории!A:A,MATCH('Производственный контроль'!E2007,Лаборатории!B:B,0)))</f>
        <v xml:space="preserve">КУРИНОЕ ЦАРСТВО АО </v>
      </c>
      <c r="C2007" t="str">
        <f>IF(E2007="","",VLOOKUP(E2007,Лаборатории!B:D,3,0))</f>
        <v>U377_CHL</v>
      </c>
      <c r="D2007" s="12">
        <v>45747</v>
      </c>
      <c r="E2007" s="11" t="s">
        <v>793</v>
      </c>
      <c r="F2007" s="11" t="s">
        <v>371</v>
      </c>
      <c r="G2007" s="11" t="s">
        <v>372</v>
      </c>
      <c r="H2007" s="11" t="s">
        <v>262</v>
      </c>
      <c r="I2007" s="11" t="s">
        <v>3415</v>
      </c>
      <c r="J2007" t="str">
        <f>IF(L2007="","",VLOOKUP(L2007,Продукция!B:D,3,0))</f>
        <v>Биологический_материал</v>
      </c>
      <c r="K2007" t="str">
        <f>IF(L2007="","",VLOOKUP(L2007,Продукция!B:C,2,0))</f>
        <v>Сыворотка крови</v>
      </c>
      <c r="L2007" s="151" t="s">
        <v>302</v>
      </c>
      <c r="M2007">
        <f>IF(L2007="","",VLOOKUP(L2007,Продукция!B:L,11,0))</f>
        <v>0</v>
      </c>
      <c r="N2007" s="11" t="s">
        <v>873</v>
      </c>
      <c r="P2007" s="11" t="s">
        <v>340</v>
      </c>
      <c r="Q2007" s="11" t="s">
        <v>854</v>
      </c>
      <c r="R2007" s="153" t="s">
        <v>5120</v>
      </c>
      <c r="S2007" s="11">
        <v>18</v>
      </c>
      <c r="T2007" s="11" t="s">
        <v>5251</v>
      </c>
      <c r="V2007" s="14">
        <v>45741</v>
      </c>
      <c r="Z2007" s="11" t="s">
        <v>4823</v>
      </c>
      <c r="AA2007" s="15">
        <v>0.54513888888888895</v>
      </c>
      <c r="AB2007" t="str">
        <f>IF(L2007="","",VLOOKUP(L2007&amp;I2007,Продукция!A:I,9,0))</f>
        <v>рекомендация производителя набора</v>
      </c>
      <c r="AC2007" s="14">
        <v>45750</v>
      </c>
      <c r="AD2007" s="11" t="s">
        <v>2676</v>
      </c>
      <c r="AE2007" s="11" t="s">
        <v>4823</v>
      </c>
      <c r="AF2007" t="str">
        <f>IF(AD2007="","",VLOOKUP(AD2007,'Сотрудники и ссылки'!A:B,2,0))</f>
        <v>Серолог</v>
      </c>
      <c r="AG2007">
        <f>IF(AD2007="","",VLOOKUP(AD2007,'Сотрудники и ссылки'!A:C,3,0))</f>
        <v>20007746</v>
      </c>
      <c r="AH2007" s="11" t="s">
        <v>2676</v>
      </c>
      <c r="AI2007" t="str">
        <f>IF(AH2007="","",VLOOKUP(AH2007,'Сотрудники и ссылки'!A:B,2,0))</f>
        <v>Серолог</v>
      </c>
      <c r="AJ2007">
        <f>IF(AH2007="","",VLOOKUP(AH2007,'Сотрудники и ссылки'!A:C,3,0))</f>
        <v>20007746</v>
      </c>
      <c r="AK2007" s="14">
        <v>45750</v>
      </c>
      <c r="AL2007" s="2">
        <f>IF(AK2007="","",AK2007+VLOOKUP(I2007,'Вид исследования'!B:E,4,0))</f>
        <v>45751</v>
      </c>
      <c r="AM2007" s="2">
        <f>IF(AK2007="","",AK2007+VLOOKUP(I2007,'Вид исследования'!B:F,5,0))</f>
        <v>45751</v>
      </c>
      <c r="AN2007" s="14">
        <v>45750</v>
      </c>
      <c r="AP2007" s="11" t="s">
        <v>189</v>
      </c>
      <c r="AQ2007" t="str">
        <f>IFERROR(IF(L2007="","",VLOOKUP(L2007&amp;I2007,Продукция!A:K,11,0)),"обратитесь к админ справочника")</f>
        <v>согласно рекомендациям производителя теста</v>
      </c>
      <c r="AR2007" s="11" t="s">
        <v>4823</v>
      </c>
      <c r="AS2007" t="str">
        <f>IFERROR(IF(L2007="","",VLOOKUP(L2007&amp;I2007,Продукция!A:J,10,0)),"обратитесь к админ справочника")</f>
        <v>инструкция тест- ситема Биочек СК-113</v>
      </c>
      <c r="AT2007" s="11" t="s">
        <v>4823</v>
      </c>
      <c r="AU2007" s="11" t="s">
        <v>4823</v>
      </c>
      <c r="AV2007" s="11" t="s">
        <v>2676</v>
      </c>
      <c r="AW2007" s="11" t="s">
        <v>4824</v>
      </c>
      <c r="AX2007" s="11" t="s">
        <v>372</v>
      </c>
      <c r="AY2007" s="11" t="s">
        <v>1539</v>
      </c>
      <c r="AZ2007" s="11">
        <v>107</v>
      </c>
      <c r="BA2007" s="11">
        <v>37</v>
      </c>
      <c r="BC2007" s="11" t="s">
        <v>4870</v>
      </c>
    </row>
    <row r="2008" spans="1:55" x14ac:dyDescent="0.25">
      <c r="A2008" t="str">
        <f t="shared" si="37"/>
        <v>C/600IBD (BioChek) болезнь Гамборо уровень антител</v>
      </c>
      <c r="B2008" t="str">
        <f>IF(E2008="","",INDEX(Лаборатории!A:A,MATCH('Производственный контроль'!E2008,Лаборатории!B:B,0)))</f>
        <v xml:space="preserve">КУРИНОЕ ЦАРСТВО АО </v>
      </c>
      <c r="C2008" t="str">
        <f>IF(E2008="","",VLOOKUP(E2008,Лаборатории!B:D,3,0))</f>
        <v>U377_CHL</v>
      </c>
      <c r="D2008" s="12">
        <v>45747</v>
      </c>
      <c r="E2008" s="11" t="s">
        <v>793</v>
      </c>
      <c r="F2008" s="11" t="s">
        <v>371</v>
      </c>
      <c r="G2008" s="11" t="s">
        <v>372</v>
      </c>
      <c r="H2008" s="11" t="s">
        <v>262</v>
      </c>
      <c r="I2008" s="11" t="s">
        <v>3415</v>
      </c>
      <c r="J2008" t="str">
        <f>IF(L2008="","",VLOOKUP(L2008,Продукция!B:D,3,0))</f>
        <v>Биологический_материал</v>
      </c>
      <c r="K2008" t="str">
        <f>IF(L2008="","",VLOOKUP(L2008,Продукция!B:C,2,0))</f>
        <v>Сыворотка крови</v>
      </c>
      <c r="L2008" s="151" t="s">
        <v>302</v>
      </c>
      <c r="M2008">
        <f>IF(L2008="","",VLOOKUP(L2008,Продукция!B:L,11,0))</f>
        <v>0</v>
      </c>
      <c r="N2008" s="11" t="s">
        <v>873</v>
      </c>
      <c r="P2008" s="11" t="s">
        <v>340</v>
      </c>
      <c r="Q2008" s="11" t="s">
        <v>854</v>
      </c>
      <c r="R2008" s="153" t="s">
        <v>5120</v>
      </c>
      <c r="S2008" s="11">
        <v>18</v>
      </c>
      <c r="T2008" s="11" t="s">
        <v>5251</v>
      </c>
      <c r="V2008" s="14">
        <v>45741</v>
      </c>
      <c r="Z2008" s="11" t="s">
        <v>4823</v>
      </c>
      <c r="AA2008" s="15">
        <v>0.54513888888888895</v>
      </c>
      <c r="AB2008" t="str">
        <f>IF(L2008="","",VLOOKUP(L2008&amp;I2008,Продукция!A:I,9,0))</f>
        <v>рекомендация производителя набора</v>
      </c>
      <c r="AC2008" s="14">
        <v>45750</v>
      </c>
      <c r="AD2008" s="11" t="s">
        <v>2676</v>
      </c>
      <c r="AE2008" s="11" t="s">
        <v>4823</v>
      </c>
      <c r="AF2008" t="str">
        <f>IF(AD2008="","",VLOOKUP(AD2008,'Сотрудники и ссылки'!A:B,2,0))</f>
        <v>Серолог</v>
      </c>
      <c r="AG2008">
        <f>IF(AD2008="","",VLOOKUP(AD2008,'Сотрудники и ссылки'!A:C,3,0))</f>
        <v>20007746</v>
      </c>
      <c r="AH2008" s="11" t="s">
        <v>2676</v>
      </c>
      <c r="AI2008" t="str">
        <f>IF(AH2008="","",VLOOKUP(AH2008,'Сотрудники и ссылки'!A:B,2,0))</f>
        <v>Серолог</v>
      </c>
      <c r="AJ2008">
        <f>IF(AH2008="","",VLOOKUP(AH2008,'Сотрудники и ссылки'!A:C,3,0))</f>
        <v>20007746</v>
      </c>
      <c r="AK2008" s="14">
        <v>45750</v>
      </c>
      <c r="AL2008" s="2">
        <f>IF(AK2008="","",AK2008+VLOOKUP(I2008,'Вид исследования'!B:E,4,0))</f>
        <v>45751</v>
      </c>
      <c r="AM2008" s="2">
        <f>IF(AK2008="","",AK2008+VLOOKUP(I2008,'Вид исследования'!B:F,5,0))</f>
        <v>45751</v>
      </c>
      <c r="AN2008" s="14">
        <v>45750</v>
      </c>
      <c r="AP2008" s="11" t="s">
        <v>189</v>
      </c>
      <c r="AQ2008" t="str">
        <f>IFERROR(IF(L2008="","",VLOOKUP(L2008&amp;I2008,Продукция!A:K,11,0)),"обратитесь к админ справочника")</f>
        <v>согласно рекомендациям производителя теста</v>
      </c>
      <c r="AR2008" s="11" t="s">
        <v>4823</v>
      </c>
      <c r="AS2008" t="str">
        <f>IFERROR(IF(L2008="","",VLOOKUP(L2008&amp;I2008,Продукция!A:J,10,0)),"обратитесь к админ справочника")</f>
        <v>инструкция тест- ситема Биочек СК-113</v>
      </c>
      <c r="AT2008" s="11" t="s">
        <v>4823</v>
      </c>
      <c r="AU2008" s="11" t="s">
        <v>4823</v>
      </c>
      <c r="AV2008" s="11" t="s">
        <v>2676</v>
      </c>
      <c r="AW2008" s="11" t="s">
        <v>4824</v>
      </c>
      <c r="AX2008" s="11" t="s">
        <v>372</v>
      </c>
      <c r="AY2008" s="11" t="s">
        <v>1534</v>
      </c>
      <c r="AZ2008" s="11">
        <v>107</v>
      </c>
      <c r="BA2008" s="11">
        <v>36</v>
      </c>
      <c r="BC2008" s="11" t="s">
        <v>4870</v>
      </c>
    </row>
    <row r="2009" spans="1:55" x14ac:dyDescent="0.25">
      <c r="A2009" t="str">
        <f t="shared" si="37"/>
        <v>C/600IBV (BioChek) инфекционный бронхит уровень антител</v>
      </c>
      <c r="B2009" t="str">
        <f>IF(E2009="","",INDEX(Лаборатории!A:A,MATCH('Производственный контроль'!E2009,Лаборатории!B:B,0)))</f>
        <v xml:space="preserve">КУРИНОЕ ЦАРСТВО АО </v>
      </c>
      <c r="C2009" t="str">
        <f>IF(E2009="","",VLOOKUP(E2009,Лаборатории!B:D,3,0))</f>
        <v>U377_CHL</v>
      </c>
      <c r="D2009" s="12">
        <v>45747</v>
      </c>
      <c r="E2009" s="11" t="s">
        <v>793</v>
      </c>
      <c r="F2009" s="11" t="s">
        <v>371</v>
      </c>
      <c r="G2009" s="11" t="s">
        <v>372</v>
      </c>
      <c r="H2009" s="11" t="s">
        <v>262</v>
      </c>
      <c r="I2009" s="11" t="s">
        <v>3416</v>
      </c>
      <c r="J2009" t="str">
        <f>IF(L2009="","",VLOOKUP(L2009,Продукция!B:D,3,0))</f>
        <v>Биологический_материал</v>
      </c>
      <c r="K2009" t="str">
        <f>IF(L2009="","",VLOOKUP(L2009,Продукция!B:C,2,0))</f>
        <v>Сыворотка крови</v>
      </c>
      <c r="L2009" s="151" t="s">
        <v>302</v>
      </c>
      <c r="M2009">
        <f>IF(L2009="","",VLOOKUP(L2009,Продукция!B:L,11,0))</f>
        <v>0</v>
      </c>
      <c r="N2009" s="11" t="s">
        <v>873</v>
      </c>
      <c r="P2009" s="11" t="s">
        <v>340</v>
      </c>
      <c r="Q2009" s="11" t="s">
        <v>854</v>
      </c>
      <c r="R2009" s="153" t="s">
        <v>5122</v>
      </c>
      <c r="S2009" s="11">
        <v>18</v>
      </c>
      <c r="T2009" s="11" t="s">
        <v>5251</v>
      </c>
      <c r="V2009" s="14">
        <v>45742</v>
      </c>
      <c r="Z2009" s="11" t="s">
        <v>4823</v>
      </c>
      <c r="AA2009" s="15">
        <v>0.54513888888888895</v>
      </c>
      <c r="AB2009" t="str">
        <f>IF(L2009="","",VLOOKUP(L2009&amp;I2009,Продукция!A:I,9,0))</f>
        <v>рекомендация производителя набора</v>
      </c>
      <c r="AC2009" s="14">
        <v>45750</v>
      </c>
      <c r="AD2009" s="11" t="s">
        <v>2676</v>
      </c>
      <c r="AE2009" s="11" t="s">
        <v>4823</v>
      </c>
      <c r="AF2009" t="str">
        <f>IF(AD2009="","",VLOOKUP(AD2009,'Сотрудники и ссылки'!A:B,2,0))</f>
        <v>Серолог</v>
      </c>
      <c r="AG2009">
        <f>IF(AD2009="","",VLOOKUP(AD2009,'Сотрудники и ссылки'!A:C,3,0))</f>
        <v>20007746</v>
      </c>
      <c r="AH2009" s="11" t="s">
        <v>2676</v>
      </c>
      <c r="AI2009" t="str">
        <f>IF(AH2009="","",VLOOKUP(AH2009,'Сотрудники и ссылки'!A:B,2,0))</f>
        <v>Серолог</v>
      </c>
      <c r="AJ2009">
        <f>IF(AH2009="","",VLOOKUP(AH2009,'Сотрудники и ссылки'!A:C,3,0))</f>
        <v>20007746</v>
      </c>
      <c r="AK2009" s="14">
        <v>45750</v>
      </c>
      <c r="AL2009" s="2">
        <f>IF(AK2009="","",AK2009+VLOOKUP(I2009,'Вид исследования'!B:E,4,0))</f>
        <v>45751</v>
      </c>
      <c r="AM2009" s="2">
        <f>IF(AK2009="","",AK2009+VLOOKUP(I2009,'Вид исследования'!B:F,5,0))</f>
        <v>45751</v>
      </c>
      <c r="AN2009" s="14">
        <v>45750</v>
      </c>
      <c r="AP2009" s="11" t="s">
        <v>189</v>
      </c>
      <c r="AQ2009" t="str">
        <f>IFERROR(IF(L2009="","",VLOOKUP(L2009&amp;I2009,Продукция!A:K,11,0)),"обратитесь к админ справочника")</f>
        <v>согласно рекомендациям производителя теста</v>
      </c>
      <c r="AR2009" s="11" t="s">
        <v>4823</v>
      </c>
      <c r="AS2009" t="str">
        <f>IFERROR(IF(L2009="","",VLOOKUP(L2009&amp;I2009,Продукция!A:J,10,0)),"обратитесь к админ справочника")</f>
        <v>инструкция тест- ситема Биочек СК-119</v>
      </c>
      <c r="AT2009" s="11" t="s">
        <v>4823</v>
      </c>
      <c r="AU2009" s="11" t="s">
        <v>4823</v>
      </c>
      <c r="AV2009" s="11" t="s">
        <v>2676</v>
      </c>
      <c r="AW2009" s="11" t="s">
        <v>4824</v>
      </c>
      <c r="AX2009" s="11" t="s">
        <v>372</v>
      </c>
      <c r="AY2009" s="11" t="s">
        <v>1541</v>
      </c>
      <c r="AZ2009" s="11">
        <v>107</v>
      </c>
      <c r="BA2009" s="11">
        <v>38</v>
      </c>
      <c r="BC2009" s="11" t="s">
        <v>4870</v>
      </c>
    </row>
    <row r="2010" spans="1:55" x14ac:dyDescent="0.25">
      <c r="A2010" t="str">
        <f t="shared" si="37"/>
        <v>C/600IBV (BioChek) инфекционный бронхит уровень антител</v>
      </c>
      <c r="B2010" t="str">
        <f>IF(E2010="","",INDEX(Лаборатории!A:A,MATCH('Производственный контроль'!E2010,Лаборатории!B:B,0)))</f>
        <v xml:space="preserve">КУРИНОЕ ЦАРСТВО АО </v>
      </c>
      <c r="C2010" t="str">
        <f>IF(E2010="","",VLOOKUP(E2010,Лаборатории!B:D,3,0))</f>
        <v>U377_CHL</v>
      </c>
      <c r="D2010" s="12">
        <v>45747</v>
      </c>
      <c r="E2010" s="11" t="s">
        <v>793</v>
      </c>
      <c r="F2010" s="11" t="s">
        <v>371</v>
      </c>
      <c r="G2010" s="11" t="s">
        <v>372</v>
      </c>
      <c r="H2010" s="11" t="s">
        <v>262</v>
      </c>
      <c r="I2010" s="11" t="s">
        <v>3416</v>
      </c>
      <c r="J2010" t="str">
        <f>IF(L2010="","",VLOOKUP(L2010,Продукция!B:D,3,0))</f>
        <v>Биологический_материал</v>
      </c>
      <c r="K2010" t="str">
        <f>IF(L2010="","",VLOOKUP(L2010,Продукция!B:C,2,0))</f>
        <v>Сыворотка крови</v>
      </c>
      <c r="L2010" s="151" t="s">
        <v>302</v>
      </c>
      <c r="M2010">
        <f>IF(L2010="","",VLOOKUP(L2010,Продукция!B:L,11,0))</f>
        <v>0</v>
      </c>
      <c r="N2010" s="11" t="s">
        <v>873</v>
      </c>
      <c r="P2010" s="11" t="s">
        <v>340</v>
      </c>
      <c r="Q2010" s="11" t="s">
        <v>854</v>
      </c>
      <c r="R2010" s="153" t="s">
        <v>5122</v>
      </c>
      <c r="S2010" s="11">
        <v>18</v>
      </c>
      <c r="T2010" s="11" t="s">
        <v>5251</v>
      </c>
      <c r="V2010" s="14">
        <v>45742</v>
      </c>
      <c r="Z2010" s="11" t="s">
        <v>4823</v>
      </c>
      <c r="AA2010" s="15">
        <v>0.54513888888888895</v>
      </c>
      <c r="AB2010" t="str">
        <f>IF(L2010="","",VLOOKUP(L2010&amp;I2010,Продукция!A:I,9,0))</f>
        <v>рекомендация производителя набора</v>
      </c>
      <c r="AC2010" s="14">
        <v>45750</v>
      </c>
      <c r="AD2010" s="11" t="s">
        <v>2676</v>
      </c>
      <c r="AE2010" s="11" t="s">
        <v>4823</v>
      </c>
      <c r="AF2010" t="str">
        <f>IF(AD2010="","",VLOOKUP(AD2010,'Сотрудники и ссылки'!A:B,2,0))</f>
        <v>Серолог</v>
      </c>
      <c r="AG2010">
        <f>IF(AD2010="","",VLOOKUP(AD2010,'Сотрудники и ссылки'!A:C,3,0))</f>
        <v>20007746</v>
      </c>
      <c r="AH2010" s="11" t="s">
        <v>2676</v>
      </c>
      <c r="AI2010" t="str">
        <f>IF(AH2010="","",VLOOKUP(AH2010,'Сотрудники и ссылки'!A:B,2,0))</f>
        <v>Серолог</v>
      </c>
      <c r="AJ2010">
        <f>IF(AH2010="","",VLOOKUP(AH2010,'Сотрудники и ссылки'!A:C,3,0))</f>
        <v>20007746</v>
      </c>
      <c r="AK2010" s="14">
        <v>45750</v>
      </c>
      <c r="AL2010" s="2">
        <f>IF(AK2010="","",AK2010+VLOOKUP(I2010,'Вид исследования'!B:E,4,0))</f>
        <v>45751</v>
      </c>
      <c r="AM2010" s="2">
        <f>IF(AK2010="","",AK2010+VLOOKUP(I2010,'Вид исследования'!B:F,5,0))</f>
        <v>45751</v>
      </c>
      <c r="AN2010" s="14">
        <v>45750</v>
      </c>
      <c r="AP2010" s="11" t="s">
        <v>189</v>
      </c>
      <c r="AQ2010" t="str">
        <f>IFERROR(IF(L2010="","",VLOOKUP(L2010&amp;I2010,Продукция!A:K,11,0)),"обратитесь к админ справочника")</f>
        <v>согласно рекомендациям производителя теста</v>
      </c>
      <c r="AR2010" s="11" t="s">
        <v>4823</v>
      </c>
      <c r="AS2010" t="str">
        <f>IFERROR(IF(L2010="","",VLOOKUP(L2010&amp;I2010,Продукция!A:J,10,0)),"обратитесь к админ справочника")</f>
        <v>инструкция тест- ситема Биочек СК-119</v>
      </c>
      <c r="AT2010" s="11" t="s">
        <v>4823</v>
      </c>
      <c r="AU2010" s="11" t="s">
        <v>4823</v>
      </c>
      <c r="AV2010" s="11" t="s">
        <v>2676</v>
      </c>
      <c r="AW2010" s="11" t="s">
        <v>4824</v>
      </c>
      <c r="AX2010" s="11" t="s">
        <v>372</v>
      </c>
      <c r="AY2010" s="11" t="s">
        <v>1543</v>
      </c>
      <c r="AZ2010" s="11">
        <v>107</v>
      </c>
      <c r="BA2010" s="11">
        <v>37</v>
      </c>
      <c r="BC2010" s="11" t="s">
        <v>4870</v>
      </c>
    </row>
    <row r="2011" spans="1:55" x14ac:dyDescent="0.25">
      <c r="A2011" t="str">
        <f t="shared" si="37"/>
        <v>C/600IBV (BioChek) инфекционный бронхит уровень антител</v>
      </c>
      <c r="B2011" t="str">
        <f>IF(E2011="","",INDEX(Лаборатории!A:A,MATCH('Производственный контроль'!E2011,Лаборатории!B:B,0)))</f>
        <v xml:space="preserve">КУРИНОЕ ЦАРСТВО АО </v>
      </c>
      <c r="C2011" t="str">
        <f>IF(E2011="","",VLOOKUP(E2011,Лаборатории!B:D,3,0))</f>
        <v>U377_CHL</v>
      </c>
      <c r="D2011" s="12">
        <v>45747</v>
      </c>
      <c r="E2011" s="11" t="s">
        <v>793</v>
      </c>
      <c r="F2011" s="11" t="s">
        <v>371</v>
      </c>
      <c r="G2011" s="11" t="s">
        <v>372</v>
      </c>
      <c r="H2011" s="11" t="s">
        <v>262</v>
      </c>
      <c r="I2011" s="11" t="s">
        <v>3416</v>
      </c>
      <c r="J2011" t="str">
        <f>IF(L2011="","",VLOOKUP(L2011,Продукция!B:D,3,0))</f>
        <v>Биологический_материал</v>
      </c>
      <c r="K2011" t="str">
        <f>IF(L2011="","",VLOOKUP(L2011,Продукция!B:C,2,0))</f>
        <v>Сыворотка крови</v>
      </c>
      <c r="L2011" s="151" t="s">
        <v>302</v>
      </c>
      <c r="M2011">
        <f>IF(L2011="","",VLOOKUP(L2011,Продукция!B:L,11,0))</f>
        <v>0</v>
      </c>
      <c r="N2011" s="11" t="s">
        <v>873</v>
      </c>
      <c r="P2011" s="11" t="s">
        <v>340</v>
      </c>
      <c r="Q2011" s="11" t="s">
        <v>854</v>
      </c>
      <c r="R2011" s="153" t="s">
        <v>5122</v>
      </c>
      <c r="S2011" s="11">
        <v>18</v>
      </c>
      <c r="T2011" s="11" t="s">
        <v>5251</v>
      </c>
      <c r="V2011" s="14">
        <v>45742</v>
      </c>
      <c r="Z2011" s="11" t="s">
        <v>4823</v>
      </c>
      <c r="AA2011" s="15">
        <v>0.54513888888888895</v>
      </c>
      <c r="AB2011" t="str">
        <f>IF(L2011="","",VLOOKUP(L2011&amp;I2011,Продукция!A:I,9,0))</f>
        <v>рекомендация производителя набора</v>
      </c>
      <c r="AC2011" s="14">
        <v>45750</v>
      </c>
      <c r="AD2011" s="11" t="s">
        <v>2676</v>
      </c>
      <c r="AE2011" s="11" t="s">
        <v>4823</v>
      </c>
      <c r="AF2011" t="str">
        <f>IF(AD2011="","",VLOOKUP(AD2011,'Сотрудники и ссылки'!A:B,2,0))</f>
        <v>Серолог</v>
      </c>
      <c r="AG2011">
        <f>IF(AD2011="","",VLOOKUP(AD2011,'Сотрудники и ссылки'!A:C,3,0))</f>
        <v>20007746</v>
      </c>
      <c r="AH2011" s="11" t="s">
        <v>2676</v>
      </c>
      <c r="AI2011" t="str">
        <f>IF(AH2011="","",VLOOKUP(AH2011,'Сотрудники и ссылки'!A:B,2,0))</f>
        <v>Серолог</v>
      </c>
      <c r="AJ2011">
        <f>IF(AH2011="","",VLOOKUP(AH2011,'Сотрудники и ссылки'!A:C,3,0))</f>
        <v>20007746</v>
      </c>
      <c r="AK2011" s="14">
        <v>45750</v>
      </c>
      <c r="AL2011" s="2">
        <f>IF(AK2011="","",AK2011+VLOOKUP(I2011,'Вид исследования'!B:E,4,0))</f>
        <v>45751</v>
      </c>
      <c r="AM2011" s="2">
        <f>IF(AK2011="","",AK2011+VLOOKUP(I2011,'Вид исследования'!B:F,5,0))</f>
        <v>45751</v>
      </c>
      <c r="AN2011" s="14">
        <v>45750</v>
      </c>
      <c r="AP2011" s="11" t="s">
        <v>189</v>
      </c>
      <c r="AQ2011" t="str">
        <f>IFERROR(IF(L2011="","",VLOOKUP(L2011&amp;I2011,Продукция!A:K,11,0)),"обратитесь к админ справочника")</f>
        <v>согласно рекомендациям производителя теста</v>
      </c>
      <c r="AR2011" s="11" t="s">
        <v>4823</v>
      </c>
      <c r="AS2011" t="str">
        <f>IFERROR(IF(L2011="","",VLOOKUP(L2011&amp;I2011,Продукция!A:J,10,0)),"обратитесь к админ справочника")</f>
        <v>инструкция тест- ситема Биочек СК-119</v>
      </c>
      <c r="AT2011" s="11" t="s">
        <v>4823</v>
      </c>
      <c r="AU2011" s="11" t="s">
        <v>4823</v>
      </c>
      <c r="AV2011" s="11" t="s">
        <v>2676</v>
      </c>
      <c r="AW2011" s="11" t="s">
        <v>4824</v>
      </c>
      <c r="AX2011" s="11" t="s">
        <v>372</v>
      </c>
      <c r="AY2011" s="11" t="s">
        <v>1545</v>
      </c>
      <c r="AZ2011" s="11">
        <v>107</v>
      </c>
      <c r="BA2011" s="11">
        <v>37</v>
      </c>
      <c r="BC2011" s="11" t="s">
        <v>4870</v>
      </c>
    </row>
    <row r="2012" spans="1:55" x14ac:dyDescent="0.25">
      <c r="A2012" t="str">
        <f t="shared" si="37"/>
        <v>C/600IBV (BioChek) инфекционный бронхит уровень антител</v>
      </c>
      <c r="B2012" t="str">
        <f>IF(E2012="","",INDEX(Лаборатории!A:A,MATCH('Производственный контроль'!E2012,Лаборатории!B:B,0)))</f>
        <v xml:space="preserve">КУРИНОЕ ЦАРСТВО АО </v>
      </c>
      <c r="C2012" t="str">
        <f>IF(E2012="","",VLOOKUP(E2012,Лаборатории!B:D,3,0))</f>
        <v>U377_CHL</v>
      </c>
      <c r="D2012" s="12">
        <v>45747</v>
      </c>
      <c r="E2012" s="11" t="s">
        <v>793</v>
      </c>
      <c r="F2012" s="11" t="s">
        <v>371</v>
      </c>
      <c r="G2012" s="11" t="s">
        <v>372</v>
      </c>
      <c r="H2012" s="11" t="s">
        <v>262</v>
      </c>
      <c r="I2012" s="11" t="s">
        <v>3416</v>
      </c>
      <c r="J2012" t="str">
        <f>IF(L2012="","",VLOOKUP(L2012,Продукция!B:D,3,0))</f>
        <v>Биологический_материал</v>
      </c>
      <c r="K2012" t="str">
        <f>IF(L2012="","",VLOOKUP(L2012,Продукция!B:C,2,0))</f>
        <v>Сыворотка крови</v>
      </c>
      <c r="L2012" s="151" t="s">
        <v>302</v>
      </c>
      <c r="M2012">
        <f>IF(L2012="","",VLOOKUP(L2012,Продукция!B:L,11,0))</f>
        <v>0</v>
      </c>
      <c r="N2012" s="11" t="s">
        <v>873</v>
      </c>
      <c r="P2012" s="11" t="s">
        <v>340</v>
      </c>
      <c r="Q2012" s="11" t="s">
        <v>854</v>
      </c>
      <c r="R2012" s="153" t="s">
        <v>5122</v>
      </c>
      <c r="S2012" s="11">
        <v>18</v>
      </c>
      <c r="T2012" s="11" t="s">
        <v>5251</v>
      </c>
      <c r="V2012" s="14">
        <v>45742</v>
      </c>
      <c r="Z2012" s="11" t="s">
        <v>4823</v>
      </c>
      <c r="AA2012" s="15">
        <v>0.54513888888888895</v>
      </c>
      <c r="AB2012" t="str">
        <f>IF(L2012="","",VLOOKUP(L2012&amp;I2012,Продукция!A:I,9,0))</f>
        <v>рекомендация производителя набора</v>
      </c>
      <c r="AC2012" s="14">
        <v>45750</v>
      </c>
      <c r="AD2012" s="11" t="s">
        <v>2676</v>
      </c>
      <c r="AE2012" s="11" t="s">
        <v>4823</v>
      </c>
      <c r="AF2012" t="str">
        <f>IF(AD2012="","",VLOOKUP(AD2012,'Сотрудники и ссылки'!A:B,2,0))</f>
        <v>Серолог</v>
      </c>
      <c r="AG2012">
        <f>IF(AD2012="","",VLOOKUP(AD2012,'Сотрудники и ссылки'!A:C,3,0))</f>
        <v>20007746</v>
      </c>
      <c r="AH2012" s="11" t="s">
        <v>2676</v>
      </c>
      <c r="AI2012" t="str">
        <f>IF(AH2012="","",VLOOKUP(AH2012,'Сотрудники и ссылки'!A:B,2,0))</f>
        <v>Серолог</v>
      </c>
      <c r="AJ2012">
        <f>IF(AH2012="","",VLOOKUP(AH2012,'Сотрудники и ссылки'!A:C,3,0))</f>
        <v>20007746</v>
      </c>
      <c r="AK2012" s="14">
        <v>45750</v>
      </c>
      <c r="AL2012" s="2">
        <f>IF(AK2012="","",AK2012+VLOOKUP(I2012,'Вид исследования'!B:E,4,0))</f>
        <v>45751</v>
      </c>
      <c r="AM2012" s="2">
        <f>IF(AK2012="","",AK2012+VLOOKUP(I2012,'Вид исследования'!B:F,5,0))</f>
        <v>45751</v>
      </c>
      <c r="AN2012" s="14">
        <v>45750</v>
      </c>
      <c r="AP2012" s="11" t="s">
        <v>189</v>
      </c>
      <c r="AQ2012" t="str">
        <f>IFERROR(IF(L2012="","",VLOOKUP(L2012&amp;I2012,Продукция!A:K,11,0)),"обратитесь к админ справочника")</f>
        <v>согласно рекомендациям производителя теста</v>
      </c>
      <c r="AR2012" s="11" t="s">
        <v>4823</v>
      </c>
      <c r="AS2012" t="str">
        <f>IFERROR(IF(L2012="","",VLOOKUP(L2012&amp;I2012,Продукция!A:J,10,0)),"обратитесь к админ справочника")</f>
        <v>инструкция тест- ситема Биочек СК-119</v>
      </c>
      <c r="AT2012" s="11" t="s">
        <v>4823</v>
      </c>
      <c r="AU2012" s="11" t="s">
        <v>4823</v>
      </c>
      <c r="AV2012" s="11" t="s">
        <v>2676</v>
      </c>
      <c r="AW2012" s="11" t="s">
        <v>4824</v>
      </c>
      <c r="AX2012" s="11" t="s">
        <v>372</v>
      </c>
      <c r="AY2012" s="11" t="s">
        <v>1539</v>
      </c>
      <c r="AZ2012" s="11">
        <v>107</v>
      </c>
      <c r="BA2012" s="11">
        <v>37</v>
      </c>
      <c r="BC2012" s="11" t="s">
        <v>4870</v>
      </c>
    </row>
    <row r="2013" spans="1:55" x14ac:dyDescent="0.25">
      <c r="A2013" t="str">
        <f t="shared" si="37"/>
        <v>C/600IBV (BioChek) инфекционный бронхит уровень антител</v>
      </c>
      <c r="B2013" t="str">
        <f>IF(E2013="","",INDEX(Лаборатории!A:A,MATCH('Производственный контроль'!E2013,Лаборатории!B:B,0)))</f>
        <v xml:space="preserve">КУРИНОЕ ЦАРСТВО АО </v>
      </c>
      <c r="C2013" t="str">
        <f>IF(E2013="","",VLOOKUP(E2013,Лаборатории!B:D,3,0))</f>
        <v>U377_CHL</v>
      </c>
      <c r="D2013" s="12">
        <v>45747</v>
      </c>
      <c r="E2013" s="11" t="s">
        <v>793</v>
      </c>
      <c r="F2013" s="11" t="s">
        <v>371</v>
      </c>
      <c r="G2013" s="11" t="s">
        <v>372</v>
      </c>
      <c r="H2013" s="11" t="s">
        <v>262</v>
      </c>
      <c r="I2013" s="11" t="s">
        <v>3416</v>
      </c>
      <c r="J2013" t="str">
        <f>IF(L2013="","",VLOOKUP(L2013,Продукция!B:D,3,0))</f>
        <v>Биологический_материал</v>
      </c>
      <c r="K2013" t="str">
        <f>IF(L2013="","",VLOOKUP(L2013,Продукция!B:C,2,0))</f>
        <v>Сыворотка крови</v>
      </c>
      <c r="L2013" s="151" t="s">
        <v>302</v>
      </c>
      <c r="M2013">
        <f>IF(L2013="","",VLOOKUP(L2013,Продукция!B:L,11,0))</f>
        <v>0</v>
      </c>
      <c r="N2013" s="11" t="s">
        <v>873</v>
      </c>
      <c r="P2013" s="11" t="s">
        <v>340</v>
      </c>
      <c r="Q2013" s="11" t="s">
        <v>854</v>
      </c>
      <c r="R2013" s="153" t="s">
        <v>5122</v>
      </c>
      <c r="S2013" s="11">
        <v>18</v>
      </c>
      <c r="T2013" s="11" t="s">
        <v>5251</v>
      </c>
      <c r="V2013" s="14">
        <v>45742</v>
      </c>
      <c r="Z2013" s="11" t="s">
        <v>4823</v>
      </c>
      <c r="AA2013" s="15">
        <v>0.54513888888888895</v>
      </c>
      <c r="AB2013" t="str">
        <f>IF(L2013="","",VLOOKUP(L2013&amp;I2013,Продукция!A:I,9,0))</f>
        <v>рекомендация производителя набора</v>
      </c>
      <c r="AC2013" s="14">
        <v>45750</v>
      </c>
      <c r="AD2013" s="11" t="s">
        <v>2676</v>
      </c>
      <c r="AE2013" s="11" t="s">
        <v>4823</v>
      </c>
      <c r="AF2013" t="str">
        <f>IF(AD2013="","",VLOOKUP(AD2013,'Сотрудники и ссылки'!A:B,2,0))</f>
        <v>Серолог</v>
      </c>
      <c r="AG2013">
        <f>IF(AD2013="","",VLOOKUP(AD2013,'Сотрудники и ссылки'!A:C,3,0))</f>
        <v>20007746</v>
      </c>
      <c r="AH2013" s="11" t="s">
        <v>2676</v>
      </c>
      <c r="AI2013" t="str">
        <f>IF(AH2013="","",VLOOKUP(AH2013,'Сотрудники и ссылки'!A:B,2,0))</f>
        <v>Серолог</v>
      </c>
      <c r="AJ2013">
        <f>IF(AH2013="","",VLOOKUP(AH2013,'Сотрудники и ссылки'!A:C,3,0))</f>
        <v>20007746</v>
      </c>
      <c r="AK2013" s="14">
        <v>45750</v>
      </c>
      <c r="AL2013" s="2">
        <f>IF(AK2013="","",AK2013+VLOOKUP(I2013,'Вид исследования'!B:E,4,0))</f>
        <v>45751</v>
      </c>
      <c r="AM2013" s="2">
        <f>IF(AK2013="","",AK2013+VLOOKUP(I2013,'Вид исследования'!B:F,5,0))</f>
        <v>45751</v>
      </c>
      <c r="AN2013" s="14">
        <v>45750</v>
      </c>
      <c r="AP2013" s="11" t="s">
        <v>189</v>
      </c>
      <c r="AQ2013" t="str">
        <f>IFERROR(IF(L2013="","",VLOOKUP(L2013&amp;I2013,Продукция!A:K,11,0)),"обратитесь к админ справочника")</f>
        <v>согласно рекомендациям производителя теста</v>
      </c>
      <c r="AR2013" s="11" t="s">
        <v>4823</v>
      </c>
      <c r="AS2013" t="str">
        <f>IFERROR(IF(L2013="","",VLOOKUP(L2013&amp;I2013,Продукция!A:J,10,0)),"обратитесь к админ справочника")</f>
        <v>инструкция тест- ситема Биочек СК-119</v>
      </c>
      <c r="AT2013" s="11" t="s">
        <v>4823</v>
      </c>
      <c r="AU2013" s="11" t="s">
        <v>4823</v>
      </c>
      <c r="AV2013" s="11" t="s">
        <v>2676</v>
      </c>
      <c r="AW2013" s="11" t="s">
        <v>4824</v>
      </c>
      <c r="AX2013" s="11" t="s">
        <v>372</v>
      </c>
      <c r="AY2013" s="11" t="s">
        <v>1534</v>
      </c>
      <c r="AZ2013" s="11">
        <v>107</v>
      </c>
      <c r="BA2013" s="11">
        <v>36</v>
      </c>
      <c r="BC2013" s="11" t="s">
        <v>4870</v>
      </c>
    </row>
    <row r="2014" spans="1:55" x14ac:dyDescent="0.25">
      <c r="A2014" t="str">
        <f t="shared" si="37"/>
        <v>C/600REO (BioChek) реовирус уровень антител</v>
      </c>
      <c r="B2014" t="str">
        <f>IF(E2014="","",INDEX(Лаборатории!A:A,MATCH('Производственный контроль'!E2014,Лаборатории!B:B,0)))</f>
        <v xml:space="preserve">КУРИНОЕ ЦАРСТВО АО </v>
      </c>
      <c r="C2014" t="str">
        <f>IF(E2014="","",VLOOKUP(E2014,Лаборатории!B:D,3,0))</f>
        <v>U377_CHL</v>
      </c>
      <c r="D2014" s="12">
        <v>45747</v>
      </c>
      <c r="E2014" s="11" t="s">
        <v>793</v>
      </c>
      <c r="F2014" s="11" t="s">
        <v>371</v>
      </c>
      <c r="G2014" s="11" t="s">
        <v>372</v>
      </c>
      <c r="H2014" s="11" t="s">
        <v>262</v>
      </c>
      <c r="I2014" s="11" t="s">
        <v>3426</v>
      </c>
      <c r="J2014" t="str">
        <f>IF(L2014="","",VLOOKUP(L2014,Продукция!B:D,3,0))</f>
        <v>Биологический_материал</v>
      </c>
      <c r="K2014" t="str">
        <f>IF(L2014="","",VLOOKUP(L2014,Продукция!B:C,2,0))</f>
        <v>Сыворотка крови</v>
      </c>
      <c r="L2014" s="151" t="s">
        <v>302</v>
      </c>
      <c r="M2014">
        <f>IF(L2014="","",VLOOKUP(L2014,Продукция!B:L,11,0))</f>
        <v>0</v>
      </c>
      <c r="N2014" s="11" t="s">
        <v>873</v>
      </c>
      <c r="P2014" s="11" t="s">
        <v>340</v>
      </c>
      <c r="Q2014" s="11" t="s">
        <v>854</v>
      </c>
      <c r="R2014" s="153" t="s">
        <v>5116</v>
      </c>
      <c r="S2014" s="11">
        <v>18</v>
      </c>
      <c r="T2014" s="11" t="s">
        <v>5251</v>
      </c>
      <c r="V2014" s="14">
        <v>45743</v>
      </c>
      <c r="Z2014" s="11" t="s">
        <v>4823</v>
      </c>
      <c r="AA2014" s="15">
        <v>0.54513888888888895</v>
      </c>
      <c r="AB2014" t="str">
        <f>IF(L2014="","",VLOOKUP(L2014&amp;I2014,Продукция!A:I,9,0))</f>
        <v>рекомендация производителя набора</v>
      </c>
      <c r="AC2014" s="14">
        <v>45750</v>
      </c>
      <c r="AD2014" s="11" t="s">
        <v>2673</v>
      </c>
      <c r="AE2014" s="11" t="s">
        <v>4823</v>
      </c>
      <c r="AF2014" t="str">
        <f>IF(AD2014="","",VLOOKUP(AD2014,'Сотрудники и ссылки'!A:B,2,0))</f>
        <v>Серолог</v>
      </c>
      <c r="AG2014">
        <f>IF(AD2014="","",VLOOKUP(AD2014,'Сотрудники и ссылки'!A:C,3,0))</f>
        <v>20001771</v>
      </c>
      <c r="AH2014" s="11" t="s">
        <v>2673</v>
      </c>
      <c r="AI2014" t="str">
        <f>IF(AH2014="","",VLOOKUP(AH2014,'Сотрудники и ссылки'!A:B,2,0))</f>
        <v>Серолог</v>
      </c>
      <c r="AJ2014">
        <f>IF(AH2014="","",VLOOKUP(AH2014,'Сотрудники и ссылки'!A:C,3,0))</f>
        <v>20001771</v>
      </c>
      <c r="AK2014" s="14">
        <v>45750</v>
      </c>
      <c r="AL2014" s="2">
        <f>IF(AK2014="","",AK2014+VLOOKUP(I2014,'Вид исследования'!B:E,4,0))</f>
        <v>45751</v>
      </c>
      <c r="AM2014" s="2">
        <f>IF(AK2014="","",AK2014+VLOOKUP(I2014,'Вид исследования'!B:F,5,0))</f>
        <v>45751</v>
      </c>
      <c r="AN2014" s="14">
        <v>45750</v>
      </c>
      <c r="AP2014" s="11" t="s">
        <v>189</v>
      </c>
      <c r="AQ2014" t="str">
        <f>IFERROR(IF(L2014="","",VLOOKUP(L2014&amp;I2014,Продукция!A:K,11,0)),"обратитесь к админ справочника")</f>
        <v>согласно рекомендациям производителя теста</v>
      </c>
      <c r="AR2014" s="11" t="s">
        <v>4823</v>
      </c>
      <c r="AS2014" t="str">
        <f>IFERROR(IF(L2014="","",VLOOKUP(L2014&amp;I2014,Продукция!A:J,10,0)),"обратитесь к админ справочника")</f>
        <v>инструкция тест- ситема Биочек СК -110</v>
      </c>
      <c r="AT2014" s="11" t="s">
        <v>4823</v>
      </c>
      <c r="AU2014" s="11" t="s">
        <v>4823</v>
      </c>
      <c r="AV2014" s="11" t="s">
        <v>2673</v>
      </c>
      <c r="AW2014" s="11" t="s">
        <v>4824</v>
      </c>
      <c r="AX2014" s="11" t="s">
        <v>372</v>
      </c>
      <c r="AY2014" s="11" t="s">
        <v>1541</v>
      </c>
      <c r="AZ2014" s="11">
        <v>107</v>
      </c>
      <c r="BA2014" s="11">
        <v>38</v>
      </c>
      <c r="BC2014" s="11" t="s">
        <v>4870</v>
      </c>
    </row>
    <row r="2015" spans="1:55" x14ac:dyDescent="0.25">
      <c r="A2015" t="str">
        <f t="shared" si="37"/>
        <v>C/600REO (BioChek) реовирус уровень антител</v>
      </c>
      <c r="B2015" t="str">
        <f>IF(E2015="","",INDEX(Лаборатории!A:A,MATCH('Производственный контроль'!E2015,Лаборатории!B:B,0)))</f>
        <v xml:space="preserve">КУРИНОЕ ЦАРСТВО АО </v>
      </c>
      <c r="C2015" t="str">
        <f>IF(E2015="","",VLOOKUP(E2015,Лаборатории!B:D,3,0))</f>
        <v>U377_CHL</v>
      </c>
      <c r="D2015" s="12">
        <v>45747</v>
      </c>
      <c r="E2015" s="11" t="s">
        <v>793</v>
      </c>
      <c r="F2015" s="11" t="s">
        <v>371</v>
      </c>
      <c r="G2015" s="11" t="s">
        <v>372</v>
      </c>
      <c r="H2015" s="11" t="s">
        <v>262</v>
      </c>
      <c r="I2015" s="11" t="s">
        <v>3426</v>
      </c>
      <c r="J2015" t="str">
        <f>IF(L2015="","",VLOOKUP(L2015,Продукция!B:D,3,0))</f>
        <v>Биологический_материал</v>
      </c>
      <c r="K2015" t="str">
        <f>IF(L2015="","",VLOOKUP(L2015,Продукция!B:C,2,0))</f>
        <v>Сыворотка крови</v>
      </c>
      <c r="L2015" s="151" t="s">
        <v>302</v>
      </c>
      <c r="M2015">
        <f>IF(L2015="","",VLOOKUP(L2015,Продукция!B:L,11,0))</f>
        <v>0</v>
      </c>
      <c r="N2015" s="11" t="s">
        <v>873</v>
      </c>
      <c r="P2015" s="11" t="s">
        <v>340</v>
      </c>
      <c r="Q2015" s="11" t="s">
        <v>854</v>
      </c>
      <c r="R2015" s="153" t="s">
        <v>5116</v>
      </c>
      <c r="S2015" s="11">
        <v>18</v>
      </c>
      <c r="T2015" s="11" t="s">
        <v>5251</v>
      </c>
      <c r="V2015" s="14">
        <v>45743</v>
      </c>
      <c r="Z2015" s="11" t="s">
        <v>4823</v>
      </c>
      <c r="AA2015" s="15">
        <v>0.54513888888888895</v>
      </c>
      <c r="AB2015" t="str">
        <f>IF(L2015="","",VLOOKUP(L2015&amp;I2015,Продукция!A:I,9,0))</f>
        <v>рекомендация производителя набора</v>
      </c>
      <c r="AC2015" s="14">
        <v>45750</v>
      </c>
      <c r="AD2015" s="11" t="s">
        <v>2673</v>
      </c>
      <c r="AE2015" s="11" t="s">
        <v>4823</v>
      </c>
      <c r="AF2015" t="str">
        <f>IF(AD2015="","",VLOOKUP(AD2015,'Сотрудники и ссылки'!A:B,2,0))</f>
        <v>Серолог</v>
      </c>
      <c r="AG2015">
        <f>IF(AD2015="","",VLOOKUP(AD2015,'Сотрудники и ссылки'!A:C,3,0))</f>
        <v>20001771</v>
      </c>
      <c r="AH2015" s="11" t="s">
        <v>2673</v>
      </c>
      <c r="AI2015" t="str">
        <f>IF(AH2015="","",VLOOKUP(AH2015,'Сотрудники и ссылки'!A:B,2,0))</f>
        <v>Серолог</v>
      </c>
      <c r="AJ2015">
        <f>IF(AH2015="","",VLOOKUP(AH2015,'Сотрудники и ссылки'!A:C,3,0))</f>
        <v>20001771</v>
      </c>
      <c r="AK2015" s="14">
        <v>45750</v>
      </c>
      <c r="AL2015" s="2">
        <f>IF(AK2015="","",AK2015+VLOOKUP(I2015,'Вид исследования'!B:E,4,0))</f>
        <v>45751</v>
      </c>
      <c r="AM2015" s="2">
        <f>IF(AK2015="","",AK2015+VLOOKUP(I2015,'Вид исследования'!B:F,5,0))</f>
        <v>45751</v>
      </c>
      <c r="AN2015" s="14">
        <v>45750</v>
      </c>
      <c r="AP2015" s="11" t="s">
        <v>189</v>
      </c>
      <c r="AQ2015" t="str">
        <f>IFERROR(IF(L2015="","",VLOOKUP(L2015&amp;I2015,Продукция!A:K,11,0)),"обратитесь к админ справочника")</f>
        <v>согласно рекомендациям производителя теста</v>
      </c>
      <c r="AR2015" s="11" t="s">
        <v>4823</v>
      </c>
      <c r="AS2015" t="str">
        <f>IFERROR(IF(L2015="","",VLOOKUP(L2015&amp;I2015,Продукция!A:J,10,0)),"обратитесь к админ справочника")</f>
        <v>инструкция тест- ситема Биочек СК -110</v>
      </c>
      <c r="AT2015" s="11" t="s">
        <v>4823</v>
      </c>
      <c r="AU2015" s="11" t="s">
        <v>4823</v>
      </c>
      <c r="AV2015" s="11" t="s">
        <v>2673</v>
      </c>
      <c r="AW2015" s="11" t="s">
        <v>4824</v>
      </c>
      <c r="AX2015" s="11" t="s">
        <v>372</v>
      </c>
      <c r="AY2015" s="11" t="s">
        <v>1543</v>
      </c>
      <c r="AZ2015" s="11">
        <v>107</v>
      </c>
      <c r="BA2015" s="11">
        <v>37</v>
      </c>
      <c r="BC2015" s="11" t="s">
        <v>4870</v>
      </c>
    </row>
    <row r="2016" spans="1:55" x14ac:dyDescent="0.25">
      <c r="A2016" t="str">
        <f t="shared" si="37"/>
        <v>C/600REO (BioChek) реовирус уровень антител</v>
      </c>
      <c r="B2016" t="str">
        <f>IF(E2016="","",INDEX(Лаборатории!A:A,MATCH('Производственный контроль'!E2016,Лаборатории!B:B,0)))</f>
        <v xml:space="preserve">КУРИНОЕ ЦАРСТВО АО </v>
      </c>
      <c r="C2016" t="str">
        <f>IF(E2016="","",VLOOKUP(E2016,Лаборатории!B:D,3,0))</f>
        <v>U377_CHL</v>
      </c>
      <c r="D2016" s="12">
        <v>45747</v>
      </c>
      <c r="E2016" s="11" t="s">
        <v>793</v>
      </c>
      <c r="F2016" s="11" t="s">
        <v>371</v>
      </c>
      <c r="G2016" s="11" t="s">
        <v>372</v>
      </c>
      <c r="H2016" s="11" t="s">
        <v>262</v>
      </c>
      <c r="I2016" s="11" t="s">
        <v>3426</v>
      </c>
      <c r="J2016" t="str">
        <f>IF(L2016="","",VLOOKUP(L2016,Продукция!B:D,3,0))</f>
        <v>Биологический_материал</v>
      </c>
      <c r="K2016" t="str">
        <f>IF(L2016="","",VLOOKUP(L2016,Продукция!B:C,2,0))</f>
        <v>Сыворотка крови</v>
      </c>
      <c r="L2016" s="151" t="s">
        <v>302</v>
      </c>
      <c r="M2016">
        <f>IF(L2016="","",VLOOKUP(L2016,Продукция!B:L,11,0))</f>
        <v>0</v>
      </c>
      <c r="N2016" s="11" t="s">
        <v>873</v>
      </c>
      <c r="P2016" s="11" t="s">
        <v>340</v>
      </c>
      <c r="Q2016" s="11" t="s">
        <v>854</v>
      </c>
      <c r="R2016" s="153" t="s">
        <v>5116</v>
      </c>
      <c r="S2016" s="11">
        <v>18</v>
      </c>
      <c r="T2016" s="11" t="s">
        <v>5251</v>
      </c>
      <c r="V2016" s="14">
        <v>45743</v>
      </c>
      <c r="Z2016" s="11" t="s">
        <v>4823</v>
      </c>
      <c r="AA2016" s="15">
        <v>0.54513888888888895</v>
      </c>
      <c r="AB2016" t="str">
        <f>IF(L2016="","",VLOOKUP(L2016&amp;I2016,Продукция!A:I,9,0))</f>
        <v>рекомендация производителя набора</v>
      </c>
      <c r="AC2016" s="14">
        <v>45750</v>
      </c>
      <c r="AD2016" s="11" t="s">
        <v>2673</v>
      </c>
      <c r="AE2016" s="11" t="s">
        <v>4823</v>
      </c>
      <c r="AF2016" t="str">
        <f>IF(AD2016="","",VLOOKUP(AD2016,'Сотрудники и ссылки'!A:B,2,0))</f>
        <v>Серолог</v>
      </c>
      <c r="AG2016">
        <f>IF(AD2016="","",VLOOKUP(AD2016,'Сотрудники и ссылки'!A:C,3,0))</f>
        <v>20001771</v>
      </c>
      <c r="AH2016" s="11" t="s">
        <v>2673</v>
      </c>
      <c r="AI2016" t="str">
        <f>IF(AH2016="","",VLOOKUP(AH2016,'Сотрудники и ссылки'!A:B,2,0))</f>
        <v>Серолог</v>
      </c>
      <c r="AJ2016">
        <f>IF(AH2016="","",VLOOKUP(AH2016,'Сотрудники и ссылки'!A:C,3,0))</f>
        <v>20001771</v>
      </c>
      <c r="AK2016" s="14">
        <v>45750</v>
      </c>
      <c r="AL2016" s="2">
        <f>IF(AK2016="","",AK2016+VLOOKUP(I2016,'Вид исследования'!B:E,4,0))</f>
        <v>45751</v>
      </c>
      <c r="AM2016" s="2">
        <f>IF(AK2016="","",AK2016+VLOOKUP(I2016,'Вид исследования'!B:F,5,0))</f>
        <v>45751</v>
      </c>
      <c r="AN2016" s="14">
        <v>45750</v>
      </c>
      <c r="AP2016" s="11" t="s">
        <v>189</v>
      </c>
      <c r="AQ2016" t="str">
        <f>IFERROR(IF(L2016="","",VLOOKUP(L2016&amp;I2016,Продукция!A:K,11,0)),"обратитесь к админ справочника")</f>
        <v>согласно рекомендациям производителя теста</v>
      </c>
      <c r="AR2016" s="11" t="s">
        <v>4823</v>
      </c>
      <c r="AS2016" t="str">
        <f>IFERROR(IF(L2016="","",VLOOKUP(L2016&amp;I2016,Продукция!A:J,10,0)),"обратитесь к админ справочника")</f>
        <v>инструкция тест- ситема Биочек СК -110</v>
      </c>
      <c r="AT2016" s="11" t="s">
        <v>4823</v>
      </c>
      <c r="AU2016" s="11" t="s">
        <v>4823</v>
      </c>
      <c r="AV2016" s="11" t="s">
        <v>2673</v>
      </c>
      <c r="AW2016" s="11" t="s">
        <v>4824</v>
      </c>
      <c r="AX2016" s="11" t="s">
        <v>372</v>
      </c>
      <c r="AY2016" s="11" t="s">
        <v>1545</v>
      </c>
      <c r="AZ2016" s="11">
        <v>107</v>
      </c>
      <c r="BA2016" s="11">
        <v>37</v>
      </c>
      <c r="BC2016" s="11" t="s">
        <v>4870</v>
      </c>
    </row>
    <row r="2017" spans="1:55" x14ac:dyDescent="0.25">
      <c r="A2017" t="str">
        <f t="shared" si="37"/>
        <v>C/600REO (BioChek) реовирус уровень антител</v>
      </c>
      <c r="B2017" t="str">
        <f>IF(E2017="","",INDEX(Лаборатории!A:A,MATCH('Производственный контроль'!E2017,Лаборатории!B:B,0)))</f>
        <v xml:space="preserve">КУРИНОЕ ЦАРСТВО АО </v>
      </c>
      <c r="C2017" t="str">
        <f>IF(E2017="","",VLOOKUP(E2017,Лаборатории!B:D,3,0))</f>
        <v>U377_CHL</v>
      </c>
      <c r="D2017" s="12">
        <v>45747</v>
      </c>
      <c r="E2017" s="11" t="s">
        <v>793</v>
      </c>
      <c r="F2017" s="11" t="s">
        <v>371</v>
      </c>
      <c r="G2017" s="11" t="s">
        <v>372</v>
      </c>
      <c r="H2017" s="11" t="s">
        <v>262</v>
      </c>
      <c r="I2017" s="11" t="s">
        <v>3426</v>
      </c>
      <c r="J2017" t="str">
        <f>IF(L2017="","",VLOOKUP(L2017,Продукция!B:D,3,0))</f>
        <v>Биологический_материал</v>
      </c>
      <c r="K2017" t="str">
        <f>IF(L2017="","",VLOOKUP(L2017,Продукция!B:C,2,0))</f>
        <v>Сыворотка крови</v>
      </c>
      <c r="L2017" s="151" t="s">
        <v>302</v>
      </c>
      <c r="M2017">
        <f>IF(L2017="","",VLOOKUP(L2017,Продукция!B:L,11,0))</f>
        <v>0</v>
      </c>
      <c r="N2017" s="11" t="s">
        <v>873</v>
      </c>
      <c r="P2017" s="11" t="s">
        <v>340</v>
      </c>
      <c r="Q2017" s="11" t="s">
        <v>854</v>
      </c>
      <c r="R2017" s="153" t="s">
        <v>5116</v>
      </c>
      <c r="S2017" s="11">
        <v>18</v>
      </c>
      <c r="T2017" s="11" t="s">
        <v>5251</v>
      </c>
      <c r="V2017" s="14">
        <v>45743</v>
      </c>
      <c r="Z2017" s="11" t="s">
        <v>4823</v>
      </c>
      <c r="AA2017" s="15">
        <v>0.54513888888888895</v>
      </c>
      <c r="AB2017" t="str">
        <f>IF(L2017="","",VLOOKUP(L2017&amp;I2017,Продукция!A:I,9,0))</f>
        <v>рекомендация производителя набора</v>
      </c>
      <c r="AC2017" s="14">
        <v>45750</v>
      </c>
      <c r="AD2017" s="11" t="s">
        <v>2673</v>
      </c>
      <c r="AE2017" s="11" t="s">
        <v>4823</v>
      </c>
      <c r="AF2017" t="str">
        <f>IF(AD2017="","",VLOOKUP(AD2017,'Сотрудники и ссылки'!A:B,2,0))</f>
        <v>Серолог</v>
      </c>
      <c r="AG2017">
        <f>IF(AD2017="","",VLOOKUP(AD2017,'Сотрудники и ссылки'!A:C,3,0))</f>
        <v>20001771</v>
      </c>
      <c r="AH2017" s="11" t="s">
        <v>2673</v>
      </c>
      <c r="AI2017" t="str">
        <f>IF(AH2017="","",VLOOKUP(AH2017,'Сотрудники и ссылки'!A:B,2,0))</f>
        <v>Серолог</v>
      </c>
      <c r="AJ2017">
        <f>IF(AH2017="","",VLOOKUP(AH2017,'Сотрудники и ссылки'!A:C,3,0))</f>
        <v>20001771</v>
      </c>
      <c r="AK2017" s="14">
        <v>45750</v>
      </c>
      <c r="AL2017" s="2">
        <f>IF(AK2017="","",AK2017+VLOOKUP(I2017,'Вид исследования'!B:E,4,0))</f>
        <v>45751</v>
      </c>
      <c r="AM2017" s="2">
        <f>IF(AK2017="","",AK2017+VLOOKUP(I2017,'Вид исследования'!B:F,5,0))</f>
        <v>45751</v>
      </c>
      <c r="AN2017" s="14">
        <v>45750</v>
      </c>
      <c r="AP2017" s="11" t="s">
        <v>189</v>
      </c>
      <c r="AQ2017" t="str">
        <f>IFERROR(IF(L2017="","",VLOOKUP(L2017&amp;I2017,Продукция!A:K,11,0)),"обратитесь к админ справочника")</f>
        <v>согласно рекомендациям производителя теста</v>
      </c>
      <c r="AR2017" s="11" t="s">
        <v>4823</v>
      </c>
      <c r="AS2017" t="str">
        <f>IFERROR(IF(L2017="","",VLOOKUP(L2017&amp;I2017,Продукция!A:J,10,0)),"обратитесь к админ справочника")</f>
        <v>инструкция тест- ситема Биочек СК -110</v>
      </c>
      <c r="AT2017" s="11" t="s">
        <v>4823</v>
      </c>
      <c r="AU2017" s="11" t="s">
        <v>4823</v>
      </c>
      <c r="AV2017" s="11" t="s">
        <v>2673</v>
      </c>
      <c r="AW2017" s="11" t="s">
        <v>4824</v>
      </c>
      <c r="AX2017" s="11" t="s">
        <v>372</v>
      </c>
      <c r="AY2017" s="11" t="s">
        <v>1539</v>
      </c>
      <c r="AZ2017" s="11">
        <v>107</v>
      </c>
      <c r="BA2017" s="11">
        <v>37</v>
      </c>
      <c r="BC2017" s="11" t="s">
        <v>4870</v>
      </c>
    </row>
    <row r="2018" spans="1:55" x14ac:dyDescent="0.25">
      <c r="A2018" t="str">
        <f t="shared" si="37"/>
        <v>C/600REO (BioChek) реовирус уровень антител</v>
      </c>
      <c r="B2018" t="str">
        <f>IF(E2018="","",INDEX(Лаборатории!A:A,MATCH('Производственный контроль'!E2018,Лаборатории!B:B,0)))</f>
        <v xml:space="preserve">КУРИНОЕ ЦАРСТВО АО </v>
      </c>
      <c r="C2018" t="str">
        <f>IF(E2018="","",VLOOKUP(E2018,Лаборатории!B:D,3,0))</f>
        <v>U377_CHL</v>
      </c>
      <c r="D2018" s="12">
        <v>45747</v>
      </c>
      <c r="E2018" s="11" t="s">
        <v>793</v>
      </c>
      <c r="F2018" s="11" t="s">
        <v>371</v>
      </c>
      <c r="G2018" s="11" t="s">
        <v>372</v>
      </c>
      <c r="H2018" s="11" t="s">
        <v>262</v>
      </c>
      <c r="I2018" s="11" t="s">
        <v>3426</v>
      </c>
      <c r="J2018" t="str">
        <f>IF(L2018="","",VLOOKUP(L2018,Продукция!B:D,3,0))</f>
        <v>Биологический_материал</v>
      </c>
      <c r="K2018" t="str">
        <f>IF(L2018="","",VLOOKUP(L2018,Продукция!B:C,2,0))</f>
        <v>Сыворотка крови</v>
      </c>
      <c r="L2018" s="151" t="s">
        <v>302</v>
      </c>
      <c r="M2018">
        <f>IF(L2018="","",VLOOKUP(L2018,Продукция!B:L,11,0))</f>
        <v>0</v>
      </c>
      <c r="N2018" s="11" t="s">
        <v>873</v>
      </c>
      <c r="P2018" s="11" t="s">
        <v>340</v>
      </c>
      <c r="Q2018" s="11" t="s">
        <v>854</v>
      </c>
      <c r="R2018" s="153" t="s">
        <v>5116</v>
      </c>
      <c r="S2018" s="11">
        <v>18</v>
      </c>
      <c r="T2018" s="11" t="s">
        <v>5251</v>
      </c>
      <c r="V2018" s="14">
        <v>45743</v>
      </c>
      <c r="Z2018" s="11" t="s">
        <v>4823</v>
      </c>
      <c r="AA2018" s="15">
        <v>0.54513888888888895</v>
      </c>
      <c r="AB2018" t="str">
        <f>IF(L2018="","",VLOOKUP(L2018&amp;I2018,Продукция!A:I,9,0))</f>
        <v>рекомендация производителя набора</v>
      </c>
      <c r="AC2018" s="14">
        <v>45750</v>
      </c>
      <c r="AD2018" s="11" t="s">
        <v>2673</v>
      </c>
      <c r="AE2018" s="11" t="s">
        <v>4823</v>
      </c>
      <c r="AF2018" t="str">
        <f>IF(AD2018="","",VLOOKUP(AD2018,'Сотрудники и ссылки'!A:B,2,0))</f>
        <v>Серолог</v>
      </c>
      <c r="AG2018">
        <f>IF(AD2018="","",VLOOKUP(AD2018,'Сотрудники и ссылки'!A:C,3,0))</f>
        <v>20001771</v>
      </c>
      <c r="AH2018" s="11" t="s">
        <v>2673</v>
      </c>
      <c r="AI2018" t="str">
        <f>IF(AH2018="","",VLOOKUP(AH2018,'Сотрудники и ссылки'!A:B,2,0))</f>
        <v>Серолог</v>
      </c>
      <c r="AJ2018">
        <f>IF(AH2018="","",VLOOKUP(AH2018,'Сотрудники и ссылки'!A:C,3,0))</f>
        <v>20001771</v>
      </c>
      <c r="AK2018" s="14">
        <v>45750</v>
      </c>
      <c r="AL2018" s="2">
        <f>IF(AK2018="","",AK2018+VLOOKUP(I2018,'Вид исследования'!B:E,4,0))</f>
        <v>45751</v>
      </c>
      <c r="AM2018" s="2">
        <f>IF(AK2018="","",AK2018+VLOOKUP(I2018,'Вид исследования'!B:F,5,0))</f>
        <v>45751</v>
      </c>
      <c r="AN2018" s="14">
        <v>45750</v>
      </c>
      <c r="AP2018" s="11" t="s">
        <v>189</v>
      </c>
      <c r="AQ2018" t="str">
        <f>IFERROR(IF(L2018="","",VLOOKUP(L2018&amp;I2018,Продукция!A:K,11,0)),"обратитесь к админ справочника")</f>
        <v>согласно рекомендациям производителя теста</v>
      </c>
      <c r="AR2018" s="11" t="s">
        <v>4823</v>
      </c>
      <c r="AS2018" t="str">
        <f>IFERROR(IF(L2018="","",VLOOKUP(L2018&amp;I2018,Продукция!A:J,10,0)),"обратитесь к админ справочника")</f>
        <v>инструкция тест- ситема Биочек СК -110</v>
      </c>
      <c r="AT2018" s="11" t="s">
        <v>4823</v>
      </c>
      <c r="AU2018" s="11" t="s">
        <v>4823</v>
      </c>
      <c r="AV2018" s="11" t="s">
        <v>2673</v>
      </c>
      <c r="AW2018" s="11" t="s">
        <v>4824</v>
      </c>
      <c r="AX2018" s="11" t="s">
        <v>372</v>
      </c>
      <c r="AY2018" s="11" t="s">
        <v>1534</v>
      </c>
      <c r="AZ2018" s="11">
        <v>107</v>
      </c>
      <c r="BA2018" s="11">
        <v>36</v>
      </c>
      <c r="BC2018" s="11" t="s">
        <v>4870</v>
      </c>
    </row>
    <row r="2019" spans="1:55" x14ac:dyDescent="0.25">
      <c r="A2019" t="str">
        <f t="shared" si="37"/>
        <v>C/600NDV (BioChek) болезнь Ньюкасла уровень антител</v>
      </c>
      <c r="B2019" t="str">
        <f>IF(E2019="","",INDEX(Лаборатории!A:A,MATCH('Производственный контроль'!E2019,Лаборатории!B:B,0)))</f>
        <v xml:space="preserve">КУРИНОЕ ЦАРСТВО АО </v>
      </c>
      <c r="C2019" t="str">
        <f>IF(E2019="","",VLOOKUP(E2019,Лаборатории!B:D,3,0))</f>
        <v>U377_CHL</v>
      </c>
      <c r="D2019" s="12">
        <v>45747</v>
      </c>
      <c r="E2019" s="11" t="s">
        <v>793</v>
      </c>
      <c r="F2019" s="11" t="s">
        <v>371</v>
      </c>
      <c r="G2019" s="11" t="s">
        <v>372</v>
      </c>
      <c r="H2019" s="11" t="s">
        <v>262</v>
      </c>
      <c r="I2019" s="11" t="s">
        <v>3424</v>
      </c>
      <c r="J2019" t="str">
        <f>IF(L2019="","",VLOOKUP(L2019,Продукция!B:D,3,0))</f>
        <v>Биологический_материал</v>
      </c>
      <c r="K2019" t="str">
        <f>IF(L2019="","",VLOOKUP(L2019,Продукция!B:C,2,0))</f>
        <v>Сыворотка крови</v>
      </c>
      <c r="L2019" s="151" t="s">
        <v>302</v>
      </c>
      <c r="M2019">
        <f>IF(L2019="","",VLOOKUP(L2019,Продукция!B:L,11,0))</f>
        <v>0</v>
      </c>
      <c r="N2019" s="11" t="s">
        <v>873</v>
      </c>
      <c r="P2019" s="11" t="s">
        <v>340</v>
      </c>
      <c r="Q2019" s="11" t="s">
        <v>854</v>
      </c>
      <c r="R2019" s="153" t="s">
        <v>5111</v>
      </c>
      <c r="S2019" s="11">
        <v>18</v>
      </c>
      <c r="T2019" s="11" t="s">
        <v>5251</v>
      </c>
      <c r="V2019" s="14">
        <v>45743</v>
      </c>
      <c r="Z2019" s="11" t="s">
        <v>4823</v>
      </c>
      <c r="AA2019" s="15">
        <v>0.54513888888888895</v>
      </c>
      <c r="AB2019" t="str">
        <f>IF(L2019="","",VLOOKUP(L2019&amp;I2019,Продукция!A:I,9,0))</f>
        <v>рекомендация производителя набора</v>
      </c>
      <c r="AC2019" s="14">
        <v>45750</v>
      </c>
      <c r="AD2019" s="11" t="s">
        <v>2673</v>
      </c>
      <c r="AE2019" s="11" t="s">
        <v>4823</v>
      </c>
      <c r="AF2019" t="str">
        <f>IF(AD2019="","",VLOOKUP(AD2019,'Сотрудники и ссылки'!A:B,2,0))</f>
        <v>Серолог</v>
      </c>
      <c r="AG2019">
        <f>IF(AD2019="","",VLOOKUP(AD2019,'Сотрудники и ссылки'!A:C,3,0))</f>
        <v>20001771</v>
      </c>
      <c r="AH2019" s="11" t="s">
        <v>2673</v>
      </c>
      <c r="AI2019" t="str">
        <f>IF(AH2019="","",VLOOKUP(AH2019,'Сотрудники и ссылки'!A:B,2,0))</f>
        <v>Серолог</v>
      </c>
      <c r="AJ2019">
        <f>IF(AH2019="","",VLOOKUP(AH2019,'Сотрудники и ссылки'!A:C,3,0))</f>
        <v>20001771</v>
      </c>
      <c r="AK2019" s="14">
        <v>45750</v>
      </c>
      <c r="AL2019" s="2">
        <f>IF(AK2019="","",AK2019+VLOOKUP(I2019,'Вид исследования'!B:E,4,0))</f>
        <v>45751</v>
      </c>
      <c r="AM2019" s="2">
        <f>IF(AK2019="","",AK2019+VLOOKUP(I2019,'Вид исследования'!B:F,5,0))</f>
        <v>45751</v>
      </c>
      <c r="AN2019" s="14">
        <v>45750</v>
      </c>
      <c r="AP2019" s="11" t="s">
        <v>189</v>
      </c>
      <c r="AQ2019" t="str">
        <f>IFERROR(IF(L2019="","",VLOOKUP(L2019&amp;I2019,Продукция!A:K,11,0)),"обратитесь к админ справочника")</f>
        <v>согласно рекомендациям производителя теста</v>
      </c>
      <c r="AR2019" s="11" t="s">
        <v>4823</v>
      </c>
      <c r="AS2019" t="str">
        <f>IFERROR(IF(L2019="","",VLOOKUP(L2019&amp;I2019,Продукция!A:J,10,0)),"обратитесь к админ справочника")</f>
        <v>инструкция тест- ситема Биочек СК -116</v>
      </c>
      <c r="AT2019" s="11" t="s">
        <v>4823</v>
      </c>
      <c r="AU2019" s="11" t="s">
        <v>4823</v>
      </c>
      <c r="AV2019" s="11" t="s">
        <v>2673</v>
      </c>
      <c r="AW2019" s="11" t="s">
        <v>4824</v>
      </c>
      <c r="AX2019" s="11" t="s">
        <v>372</v>
      </c>
      <c r="AY2019" s="11" t="s">
        <v>1541</v>
      </c>
      <c r="AZ2019" s="11">
        <v>107</v>
      </c>
      <c r="BA2019" s="11">
        <v>38</v>
      </c>
      <c r="BC2019" s="11" t="s">
        <v>4870</v>
      </c>
    </row>
    <row r="2020" spans="1:55" x14ac:dyDescent="0.25">
      <c r="A2020" t="str">
        <f t="shared" si="37"/>
        <v>C/600NDV (BioChek) болезнь Ньюкасла уровень антител</v>
      </c>
      <c r="B2020" t="str">
        <f>IF(E2020="","",INDEX(Лаборатории!A:A,MATCH('Производственный контроль'!E2020,Лаборатории!B:B,0)))</f>
        <v xml:space="preserve">КУРИНОЕ ЦАРСТВО АО </v>
      </c>
      <c r="C2020" t="str">
        <f>IF(E2020="","",VLOOKUP(E2020,Лаборатории!B:D,3,0))</f>
        <v>U377_CHL</v>
      </c>
      <c r="D2020" s="12">
        <v>45747</v>
      </c>
      <c r="E2020" s="11" t="s">
        <v>793</v>
      </c>
      <c r="F2020" s="11" t="s">
        <v>371</v>
      </c>
      <c r="G2020" s="11" t="s">
        <v>372</v>
      </c>
      <c r="H2020" s="11" t="s">
        <v>262</v>
      </c>
      <c r="I2020" s="11" t="s">
        <v>3424</v>
      </c>
      <c r="J2020" t="str">
        <f>IF(L2020="","",VLOOKUP(L2020,Продукция!B:D,3,0))</f>
        <v>Биологический_материал</v>
      </c>
      <c r="K2020" t="str">
        <f>IF(L2020="","",VLOOKUP(L2020,Продукция!B:C,2,0))</f>
        <v>Сыворотка крови</v>
      </c>
      <c r="L2020" s="151" t="s">
        <v>302</v>
      </c>
      <c r="M2020">
        <f>IF(L2020="","",VLOOKUP(L2020,Продукция!B:L,11,0))</f>
        <v>0</v>
      </c>
      <c r="N2020" s="11" t="s">
        <v>873</v>
      </c>
      <c r="P2020" s="11" t="s">
        <v>340</v>
      </c>
      <c r="Q2020" s="11" t="s">
        <v>854</v>
      </c>
      <c r="R2020" s="153" t="s">
        <v>5111</v>
      </c>
      <c r="S2020" s="11">
        <v>18</v>
      </c>
      <c r="T2020" s="11" t="s">
        <v>5251</v>
      </c>
      <c r="V2020" s="14">
        <v>45743</v>
      </c>
      <c r="Z2020" s="11" t="s">
        <v>4823</v>
      </c>
      <c r="AA2020" s="15">
        <v>0.54513888888888895</v>
      </c>
      <c r="AB2020" t="str">
        <f>IF(L2020="","",VLOOKUP(L2020&amp;I2020,Продукция!A:I,9,0))</f>
        <v>рекомендация производителя набора</v>
      </c>
      <c r="AC2020" s="14">
        <v>45750</v>
      </c>
      <c r="AD2020" s="11" t="s">
        <v>2673</v>
      </c>
      <c r="AE2020" s="11" t="s">
        <v>4823</v>
      </c>
      <c r="AF2020" t="str">
        <f>IF(AD2020="","",VLOOKUP(AD2020,'Сотрудники и ссылки'!A:B,2,0))</f>
        <v>Серолог</v>
      </c>
      <c r="AG2020">
        <f>IF(AD2020="","",VLOOKUP(AD2020,'Сотрудники и ссылки'!A:C,3,0))</f>
        <v>20001771</v>
      </c>
      <c r="AH2020" s="11" t="s">
        <v>2673</v>
      </c>
      <c r="AI2020" t="str">
        <f>IF(AH2020="","",VLOOKUP(AH2020,'Сотрудники и ссылки'!A:B,2,0))</f>
        <v>Серолог</v>
      </c>
      <c r="AJ2020">
        <f>IF(AH2020="","",VLOOKUP(AH2020,'Сотрудники и ссылки'!A:C,3,0))</f>
        <v>20001771</v>
      </c>
      <c r="AK2020" s="14">
        <v>45750</v>
      </c>
      <c r="AL2020" s="2">
        <f>IF(AK2020="","",AK2020+VLOOKUP(I2020,'Вид исследования'!B:E,4,0))</f>
        <v>45751</v>
      </c>
      <c r="AM2020" s="2">
        <f>IF(AK2020="","",AK2020+VLOOKUP(I2020,'Вид исследования'!B:F,5,0))</f>
        <v>45751</v>
      </c>
      <c r="AN2020" s="14">
        <v>45750</v>
      </c>
      <c r="AP2020" s="11" t="s">
        <v>189</v>
      </c>
      <c r="AQ2020" t="str">
        <f>IFERROR(IF(L2020="","",VLOOKUP(L2020&amp;I2020,Продукция!A:K,11,0)),"обратитесь к админ справочника")</f>
        <v>согласно рекомендациям производителя теста</v>
      </c>
      <c r="AR2020" s="11" t="s">
        <v>4823</v>
      </c>
      <c r="AS2020" t="str">
        <f>IFERROR(IF(L2020="","",VLOOKUP(L2020&amp;I2020,Продукция!A:J,10,0)),"обратитесь к админ справочника")</f>
        <v>инструкция тест- ситема Биочек СК -116</v>
      </c>
      <c r="AT2020" s="11" t="s">
        <v>4823</v>
      </c>
      <c r="AU2020" s="11" t="s">
        <v>4823</v>
      </c>
      <c r="AV2020" s="11" t="s">
        <v>2673</v>
      </c>
      <c r="AW2020" s="11" t="s">
        <v>4824</v>
      </c>
      <c r="AX2020" s="11" t="s">
        <v>372</v>
      </c>
      <c r="AY2020" s="11" t="s">
        <v>1543</v>
      </c>
      <c r="AZ2020" s="11">
        <v>107</v>
      </c>
      <c r="BA2020" s="11">
        <v>37</v>
      </c>
      <c r="BC2020" s="11" t="s">
        <v>4870</v>
      </c>
    </row>
    <row r="2021" spans="1:55" x14ac:dyDescent="0.25">
      <c r="A2021" t="str">
        <f t="shared" si="37"/>
        <v>C/600NDV (BioChek) болезнь Ньюкасла уровень антител</v>
      </c>
      <c r="B2021" t="str">
        <f>IF(E2021="","",INDEX(Лаборатории!A:A,MATCH('Производственный контроль'!E2021,Лаборатории!B:B,0)))</f>
        <v xml:space="preserve">КУРИНОЕ ЦАРСТВО АО </v>
      </c>
      <c r="C2021" t="str">
        <f>IF(E2021="","",VLOOKUP(E2021,Лаборатории!B:D,3,0))</f>
        <v>U377_CHL</v>
      </c>
      <c r="D2021" s="12">
        <v>45747</v>
      </c>
      <c r="E2021" s="11" t="s">
        <v>793</v>
      </c>
      <c r="F2021" s="11" t="s">
        <v>371</v>
      </c>
      <c r="G2021" s="11" t="s">
        <v>372</v>
      </c>
      <c r="H2021" s="11" t="s">
        <v>262</v>
      </c>
      <c r="I2021" s="11" t="s">
        <v>3424</v>
      </c>
      <c r="J2021" t="str">
        <f>IF(L2021="","",VLOOKUP(L2021,Продукция!B:D,3,0))</f>
        <v>Биологический_материал</v>
      </c>
      <c r="K2021" t="str">
        <f>IF(L2021="","",VLOOKUP(L2021,Продукция!B:C,2,0))</f>
        <v>Сыворотка крови</v>
      </c>
      <c r="L2021" s="151" t="s">
        <v>302</v>
      </c>
      <c r="M2021">
        <f>IF(L2021="","",VLOOKUP(L2021,Продукция!B:L,11,0))</f>
        <v>0</v>
      </c>
      <c r="N2021" s="11" t="s">
        <v>873</v>
      </c>
      <c r="P2021" s="11" t="s">
        <v>340</v>
      </c>
      <c r="Q2021" s="11" t="s">
        <v>854</v>
      </c>
      <c r="R2021" s="153" t="s">
        <v>5111</v>
      </c>
      <c r="S2021" s="11">
        <v>18</v>
      </c>
      <c r="T2021" s="11" t="s">
        <v>5251</v>
      </c>
      <c r="V2021" s="14">
        <v>45743</v>
      </c>
      <c r="Z2021" s="11" t="s">
        <v>4823</v>
      </c>
      <c r="AA2021" s="15">
        <v>0.54513888888888895</v>
      </c>
      <c r="AB2021" t="str">
        <f>IF(L2021="","",VLOOKUP(L2021&amp;I2021,Продукция!A:I,9,0))</f>
        <v>рекомендация производителя набора</v>
      </c>
      <c r="AC2021" s="14">
        <v>45750</v>
      </c>
      <c r="AD2021" s="11" t="s">
        <v>2673</v>
      </c>
      <c r="AE2021" s="11" t="s">
        <v>4823</v>
      </c>
      <c r="AF2021" t="str">
        <f>IF(AD2021="","",VLOOKUP(AD2021,'Сотрудники и ссылки'!A:B,2,0))</f>
        <v>Серолог</v>
      </c>
      <c r="AG2021">
        <f>IF(AD2021="","",VLOOKUP(AD2021,'Сотрудники и ссылки'!A:C,3,0))</f>
        <v>20001771</v>
      </c>
      <c r="AH2021" s="11" t="s">
        <v>2673</v>
      </c>
      <c r="AI2021" t="str">
        <f>IF(AH2021="","",VLOOKUP(AH2021,'Сотрудники и ссылки'!A:B,2,0))</f>
        <v>Серолог</v>
      </c>
      <c r="AJ2021">
        <f>IF(AH2021="","",VLOOKUP(AH2021,'Сотрудники и ссылки'!A:C,3,0))</f>
        <v>20001771</v>
      </c>
      <c r="AK2021" s="14">
        <v>45750</v>
      </c>
      <c r="AL2021" s="2">
        <f>IF(AK2021="","",AK2021+VLOOKUP(I2021,'Вид исследования'!B:E,4,0))</f>
        <v>45751</v>
      </c>
      <c r="AM2021" s="2">
        <f>IF(AK2021="","",AK2021+VLOOKUP(I2021,'Вид исследования'!B:F,5,0))</f>
        <v>45751</v>
      </c>
      <c r="AN2021" s="14">
        <v>45750</v>
      </c>
      <c r="AP2021" s="11" t="s">
        <v>189</v>
      </c>
      <c r="AQ2021" t="str">
        <f>IFERROR(IF(L2021="","",VLOOKUP(L2021&amp;I2021,Продукция!A:K,11,0)),"обратитесь к админ справочника")</f>
        <v>согласно рекомендациям производителя теста</v>
      </c>
      <c r="AR2021" s="11" t="s">
        <v>4823</v>
      </c>
      <c r="AS2021" t="str">
        <f>IFERROR(IF(L2021="","",VLOOKUP(L2021&amp;I2021,Продукция!A:J,10,0)),"обратитесь к админ справочника")</f>
        <v>инструкция тест- ситема Биочек СК -116</v>
      </c>
      <c r="AT2021" s="11" t="s">
        <v>4823</v>
      </c>
      <c r="AU2021" s="11" t="s">
        <v>4823</v>
      </c>
      <c r="AV2021" s="11" t="s">
        <v>2673</v>
      </c>
      <c r="AW2021" s="11" t="s">
        <v>4824</v>
      </c>
      <c r="AX2021" s="11" t="s">
        <v>372</v>
      </c>
      <c r="AY2021" s="11" t="s">
        <v>1545</v>
      </c>
      <c r="AZ2021" s="11">
        <v>107</v>
      </c>
      <c r="BA2021" s="11">
        <v>37</v>
      </c>
      <c r="BC2021" s="11" t="s">
        <v>4870</v>
      </c>
    </row>
    <row r="2022" spans="1:55" x14ac:dyDescent="0.25">
      <c r="A2022" t="str">
        <f t="shared" si="37"/>
        <v>C/600NDV (BioChek) болезнь Ньюкасла уровень антител</v>
      </c>
      <c r="B2022" t="str">
        <f>IF(E2022="","",INDEX(Лаборатории!A:A,MATCH('Производственный контроль'!E2022,Лаборатории!B:B,0)))</f>
        <v xml:space="preserve">КУРИНОЕ ЦАРСТВО АО </v>
      </c>
      <c r="C2022" t="str">
        <f>IF(E2022="","",VLOOKUP(E2022,Лаборатории!B:D,3,0))</f>
        <v>U377_CHL</v>
      </c>
      <c r="D2022" s="12">
        <v>45747</v>
      </c>
      <c r="E2022" s="11" t="s">
        <v>793</v>
      </c>
      <c r="F2022" s="11" t="s">
        <v>371</v>
      </c>
      <c r="G2022" s="11" t="s">
        <v>372</v>
      </c>
      <c r="H2022" s="11" t="s">
        <v>262</v>
      </c>
      <c r="I2022" s="11" t="s">
        <v>3424</v>
      </c>
      <c r="J2022" t="str">
        <f>IF(L2022="","",VLOOKUP(L2022,Продукция!B:D,3,0))</f>
        <v>Биологический_материал</v>
      </c>
      <c r="K2022" t="str">
        <f>IF(L2022="","",VLOOKUP(L2022,Продукция!B:C,2,0))</f>
        <v>Сыворотка крови</v>
      </c>
      <c r="L2022" s="151" t="s">
        <v>302</v>
      </c>
      <c r="M2022">
        <f>IF(L2022="","",VLOOKUP(L2022,Продукция!B:L,11,0))</f>
        <v>0</v>
      </c>
      <c r="N2022" s="11" t="s">
        <v>873</v>
      </c>
      <c r="P2022" s="11" t="s">
        <v>340</v>
      </c>
      <c r="Q2022" s="11" t="s">
        <v>854</v>
      </c>
      <c r="R2022" s="153" t="s">
        <v>5111</v>
      </c>
      <c r="S2022" s="11">
        <v>18</v>
      </c>
      <c r="T2022" s="11" t="s">
        <v>5251</v>
      </c>
      <c r="V2022" s="14">
        <v>45743</v>
      </c>
      <c r="Z2022" s="11" t="s">
        <v>4823</v>
      </c>
      <c r="AA2022" s="15">
        <v>0.54513888888888895</v>
      </c>
      <c r="AB2022" t="str">
        <f>IF(L2022="","",VLOOKUP(L2022&amp;I2022,Продукция!A:I,9,0))</f>
        <v>рекомендация производителя набора</v>
      </c>
      <c r="AC2022" s="14">
        <v>45750</v>
      </c>
      <c r="AD2022" s="11" t="s">
        <v>2673</v>
      </c>
      <c r="AE2022" s="11" t="s">
        <v>4823</v>
      </c>
      <c r="AF2022" t="str">
        <f>IF(AD2022="","",VLOOKUP(AD2022,'Сотрудники и ссылки'!A:B,2,0))</f>
        <v>Серолог</v>
      </c>
      <c r="AG2022">
        <f>IF(AD2022="","",VLOOKUP(AD2022,'Сотрудники и ссылки'!A:C,3,0))</f>
        <v>20001771</v>
      </c>
      <c r="AH2022" s="11" t="s">
        <v>2673</v>
      </c>
      <c r="AI2022" t="str">
        <f>IF(AH2022="","",VLOOKUP(AH2022,'Сотрудники и ссылки'!A:B,2,0))</f>
        <v>Серолог</v>
      </c>
      <c r="AJ2022">
        <f>IF(AH2022="","",VLOOKUP(AH2022,'Сотрудники и ссылки'!A:C,3,0))</f>
        <v>20001771</v>
      </c>
      <c r="AK2022" s="14">
        <v>45750</v>
      </c>
      <c r="AL2022" s="2">
        <f>IF(AK2022="","",AK2022+VLOOKUP(I2022,'Вид исследования'!B:E,4,0))</f>
        <v>45751</v>
      </c>
      <c r="AM2022" s="2">
        <f>IF(AK2022="","",AK2022+VLOOKUP(I2022,'Вид исследования'!B:F,5,0))</f>
        <v>45751</v>
      </c>
      <c r="AN2022" s="14">
        <v>45750</v>
      </c>
      <c r="AP2022" s="11" t="s">
        <v>189</v>
      </c>
      <c r="AQ2022" t="str">
        <f>IFERROR(IF(L2022="","",VLOOKUP(L2022&amp;I2022,Продукция!A:K,11,0)),"обратитесь к админ справочника")</f>
        <v>согласно рекомендациям производителя теста</v>
      </c>
      <c r="AR2022" s="11" t="s">
        <v>4823</v>
      </c>
      <c r="AS2022" t="str">
        <f>IFERROR(IF(L2022="","",VLOOKUP(L2022&amp;I2022,Продукция!A:J,10,0)),"обратитесь к админ справочника")</f>
        <v>инструкция тест- ситема Биочек СК -116</v>
      </c>
      <c r="AT2022" s="11" t="s">
        <v>4823</v>
      </c>
      <c r="AU2022" s="11" t="s">
        <v>4823</v>
      </c>
      <c r="AV2022" s="11" t="s">
        <v>2673</v>
      </c>
      <c r="AW2022" s="11" t="s">
        <v>4824</v>
      </c>
      <c r="AX2022" s="11" t="s">
        <v>372</v>
      </c>
      <c r="AY2022" s="11" t="s">
        <v>1539</v>
      </c>
      <c r="AZ2022" s="11">
        <v>107</v>
      </c>
      <c r="BA2022" s="11">
        <v>37</v>
      </c>
      <c r="BC2022" s="11" t="s">
        <v>4870</v>
      </c>
    </row>
    <row r="2023" spans="1:55" x14ac:dyDescent="0.25">
      <c r="A2023" t="str">
        <f t="shared" si="37"/>
        <v>C/600NDV (BioChek) болезнь Ньюкасла уровень антител</v>
      </c>
      <c r="B2023" t="str">
        <f>IF(E2023="","",INDEX(Лаборатории!A:A,MATCH('Производственный контроль'!E2023,Лаборатории!B:B,0)))</f>
        <v xml:space="preserve">КУРИНОЕ ЦАРСТВО АО </v>
      </c>
      <c r="C2023" t="str">
        <f>IF(E2023="","",VLOOKUP(E2023,Лаборатории!B:D,3,0))</f>
        <v>U377_CHL</v>
      </c>
      <c r="D2023" s="12">
        <v>45747</v>
      </c>
      <c r="E2023" s="11" t="s">
        <v>793</v>
      </c>
      <c r="F2023" s="11" t="s">
        <v>371</v>
      </c>
      <c r="G2023" s="11" t="s">
        <v>372</v>
      </c>
      <c r="H2023" s="11" t="s">
        <v>262</v>
      </c>
      <c r="I2023" s="11" t="s">
        <v>3424</v>
      </c>
      <c r="J2023" t="str">
        <f>IF(L2023="","",VLOOKUP(L2023,Продукция!B:D,3,0))</f>
        <v>Биологический_материал</v>
      </c>
      <c r="K2023" t="str">
        <f>IF(L2023="","",VLOOKUP(L2023,Продукция!B:C,2,0))</f>
        <v>Сыворотка крови</v>
      </c>
      <c r="L2023" s="151" t="s">
        <v>302</v>
      </c>
      <c r="M2023">
        <f>IF(L2023="","",VLOOKUP(L2023,Продукция!B:L,11,0))</f>
        <v>0</v>
      </c>
      <c r="N2023" s="11" t="s">
        <v>873</v>
      </c>
      <c r="P2023" s="11" t="s">
        <v>340</v>
      </c>
      <c r="Q2023" s="11" t="s">
        <v>854</v>
      </c>
      <c r="R2023" s="153" t="s">
        <v>5111</v>
      </c>
      <c r="S2023" s="11">
        <v>18</v>
      </c>
      <c r="T2023" s="11" t="s">
        <v>5251</v>
      </c>
      <c r="V2023" s="14">
        <v>45743</v>
      </c>
      <c r="Z2023" s="11" t="s">
        <v>4823</v>
      </c>
      <c r="AA2023" s="15">
        <v>0.54513888888888895</v>
      </c>
      <c r="AB2023" t="str">
        <f>IF(L2023="","",VLOOKUP(L2023&amp;I2023,Продукция!A:I,9,0))</f>
        <v>рекомендация производителя набора</v>
      </c>
      <c r="AC2023" s="14">
        <v>45750</v>
      </c>
      <c r="AD2023" s="11" t="s">
        <v>2673</v>
      </c>
      <c r="AE2023" s="11" t="s">
        <v>4823</v>
      </c>
      <c r="AF2023" t="str">
        <f>IF(AD2023="","",VLOOKUP(AD2023,'Сотрудники и ссылки'!A:B,2,0))</f>
        <v>Серолог</v>
      </c>
      <c r="AG2023">
        <f>IF(AD2023="","",VLOOKUP(AD2023,'Сотрудники и ссылки'!A:C,3,0))</f>
        <v>20001771</v>
      </c>
      <c r="AH2023" s="11" t="s">
        <v>2673</v>
      </c>
      <c r="AI2023" t="str">
        <f>IF(AH2023="","",VLOOKUP(AH2023,'Сотрудники и ссылки'!A:B,2,0))</f>
        <v>Серолог</v>
      </c>
      <c r="AJ2023">
        <f>IF(AH2023="","",VLOOKUP(AH2023,'Сотрудники и ссылки'!A:C,3,0))</f>
        <v>20001771</v>
      </c>
      <c r="AK2023" s="14">
        <v>45750</v>
      </c>
      <c r="AL2023" s="2">
        <f>IF(AK2023="","",AK2023+VLOOKUP(I2023,'Вид исследования'!B:E,4,0))</f>
        <v>45751</v>
      </c>
      <c r="AM2023" s="2">
        <f>IF(AK2023="","",AK2023+VLOOKUP(I2023,'Вид исследования'!B:F,5,0))</f>
        <v>45751</v>
      </c>
      <c r="AN2023" s="14">
        <v>45750</v>
      </c>
      <c r="AP2023" s="11" t="s">
        <v>189</v>
      </c>
      <c r="AQ2023" t="str">
        <f>IFERROR(IF(L2023="","",VLOOKUP(L2023&amp;I2023,Продукция!A:K,11,0)),"обратитесь к админ справочника")</f>
        <v>согласно рекомендациям производителя теста</v>
      </c>
      <c r="AR2023" s="11" t="s">
        <v>4823</v>
      </c>
      <c r="AS2023" t="str">
        <f>IFERROR(IF(L2023="","",VLOOKUP(L2023&amp;I2023,Продукция!A:J,10,0)),"обратитесь к админ справочника")</f>
        <v>инструкция тест- ситема Биочек СК -116</v>
      </c>
      <c r="AT2023" s="11" t="s">
        <v>4823</v>
      </c>
      <c r="AU2023" s="11" t="s">
        <v>4823</v>
      </c>
      <c r="AV2023" s="11" t="s">
        <v>2673</v>
      </c>
      <c r="AW2023" s="11" t="s">
        <v>4824</v>
      </c>
      <c r="AX2023" s="11" t="s">
        <v>372</v>
      </c>
      <c r="AY2023" s="11" t="s">
        <v>1534</v>
      </c>
      <c r="AZ2023" s="11">
        <v>107</v>
      </c>
      <c r="BA2023" s="11">
        <v>36</v>
      </c>
      <c r="BC2023" s="11" t="s">
        <v>4870</v>
      </c>
    </row>
    <row r="2024" spans="1:55" x14ac:dyDescent="0.25">
      <c r="A2024" t="str">
        <f t="shared" si="37"/>
        <v>C/613Болезнь Ньюкасла уровень антител</v>
      </c>
      <c r="B2024" t="str">
        <f>IF(E2024="","",INDEX(Лаборатории!A:A,MATCH('Производственный контроль'!E2024,Лаборатории!B:B,0)))</f>
        <v xml:space="preserve">КУРИНОЕ ЦАРСТВО АО </v>
      </c>
      <c r="C2024" t="str">
        <f>IF(E2024="","",VLOOKUP(E2024,Лаборатории!B:D,3,0))</f>
        <v>U377_CHL</v>
      </c>
      <c r="D2024" s="12">
        <v>45749</v>
      </c>
      <c r="E2024" s="11" t="s">
        <v>793</v>
      </c>
      <c r="F2024" s="11" t="s">
        <v>544</v>
      </c>
      <c r="G2024" s="11" t="s">
        <v>603</v>
      </c>
      <c r="H2024" s="11" t="s">
        <v>312</v>
      </c>
      <c r="I2024" s="11" t="s">
        <v>3434</v>
      </c>
      <c r="J2024" t="str">
        <f>IF(L2024="","",VLOOKUP(L2024,Продукция!B:D,3,0))</f>
        <v>Биологический_материал</v>
      </c>
      <c r="K2024" t="str">
        <f>IF(L2024="","",VLOOKUP(L2024,Продукция!B:C,2,0))</f>
        <v>Сыворотка крови</v>
      </c>
      <c r="L2024" s="151" t="s">
        <v>302</v>
      </c>
      <c r="M2024">
        <f>IF(L2024="","",VLOOKUP(L2024,Продукция!B:L,11,0))</f>
        <v>0</v>
      </c>
      <c r="N2024" s="11" t="s">
        <v>873</v>
      </c>
      <c r="P2024" s="11" t="s">
        <v>340</v>
      </c>
      <c r="Q2024" s="11" t="s">
        <v>854</v>
      </c>
      <c r="R2024" s="153" t="s">
        <v>5027</v>
      </c>
      <c r="S2024" s="11">
        <v>20</v>
      </c>
      <c r="T2024" s="11" t="s">
        <v>5252</v>
      </c>
      <c r="V2024" s="14">
        <v>45744</v>
      </c>
      <c r="Z2024" s="11" t="s">
        <v>4823</v>
      </c>
      <c r="AA2024" s="15">
        <v>0.52777777777777779</v>
      </c>
      <c r="AB2024" t="str">
        <f>IF(L2024="","",VLOOKUP(L2024&amp;I2024,Продукция!A:I,9,0))</f>
        <v>рекомендация производителя набора</v>
      </c>
      <c r="AC2024" s="14">
        <v>45756</v>
      </c>
      <c r="AD2024" s="11" t="s">
        <v>2673</v>
      </c>
      <c r="AE2024" s="11" t="s">
        <v>4823</v>
      </c>
      <c r="AF2024" t="str">
        <f>IF(AD2024="","",VLOOKUP(AD2024,'Сотрудники и ссылки'!A:B,2,0))</f>
        <v>Серолог</v>
      </c>
      <c r="AG2024">
        <f>IF(AD2024="","",VLOOKUP(AD2024,'Сотрудники и ссылки'!A:C,3,0))</f>
        <v>20001771</v>
      </c>
      <c r="AH2024" s="11" t="s">
        <v>2673</v>
      </c>
      <c r="AI2024" t="str">
        <f>IF(AH2024="","",VLOOKUP(AH2024,'Сотрудники и ссылки'!A:B,2,0))</f>
        <v>Серолог</v>
      </c>
      <c r="AJ2024">
        <f>IF(AH2024="","",VLOOKUP(AH2024,'Сотрудники и ссылки'!A:C,3,0))</f>
        <v>20001771</v>
      </c>
      <c r="AK2024" s="14">
        <v>45756</v>
      </c>
      <c r="AL2024" s="2">
        <f>IF(AK2024="","",AK2024+VLOOKUP(I2024,'Вид исследования'!B:E,4,0))</f>
        <v>45757</v>
      </c>
      <c r="AM2024" s="2">
        <f>IF(AK2024="","",AK2024+VLOOKUP(I2024,'Вид исследования'!B:F,5,0))</f>
        <v>45757</v>
      </c>
      <c r="AN2024" s="14">
        <v>45756</v>
      </c>
      <c r="AP2024" s="11" t="s">
        <v>189</v>
      </c>
      <c r="AQ2024" t="str">
        <f>IFERROR(IF(L2024="","",VLOOKUP(L2024&amp;I2024,Продукция!A:K,11,0)),"обратитесь к админ справочника")</f>
        <v>согласно рекомендациям производителя теста</v>
      </c>
      <c r="AR2024" s="11" t="s">
        <v>4823</v>
      </c>
      <c r="AS2024" t="str">
        <f>IFERROR(IF(L2024="","",VLOOKUP(L2024&amp;I2024,Продукция!A:J,10,0)),"обратитесь к админ справочника")</f>
        <v>инструкция по применению набора РЗГА Ньюкасла</v>
      </c>
      <c r="AT2024" s="11" t="s">
        <v>4823</v>
      </c>
      <c r="AU2024" s="11" t="s">
        <v>4823</v>
      </c>
      <c r="AV2024" s="11" t="s">
        <v>2673</v>
      </c>
      <c r="AW2024" s="11" t="s">
        <v>4824</v>
      </c>
      <c r="AX2024" s="11" t="s">
        <v>941</v>
      </c>
      <c r="AY2024" s="11" t="s">
        <v>2066</v>
      </c>
      <c r="AZ2024" s="11">
        <v>155</v>
      </c>
      <c r="BA2024" s="11">
        <v>1</v>
      </c>
      <c r="BC2024" s="11" t="s">
        <v>4987</v>
      </c>
    </row>
    <row r="2025" spans="1:55" x14ac:dyDescent="0.25">
      <c r="A2025" t="str">
        <f t="shared" si="37"/>
        <v>C/613Вирус гриппа птиц подтипа H9 уровень антител (ВНИИЗЖ)</v>
      </c>
      <c r="B2025" t="str">
        <f>IF(E2025="","",INDEX(Лаборатории!A:A,MATCH('Производственный контроль'!E2025,Лаборатории!B:B,0)))</f>
        <v xml:space="preserve">КУРИНОЕ ЦАРСТВО АО </v>
      </c>
      <c r="C2025" t="str">
        <f>IF(E2025="","",VLOOKUP(E2025,Лаборатории!B:D,3,0))</f>
        <v>U377_CHL</v>
      </c>
      <c r="D2025" s="12">
        <v>45749</v>
      </c>
      <c r="E2025" s="11" t="s">
        <v>793</v>
      </c>
      <c r="F2025" s="11" t="s">
        <v>544</v>
      </c>
      <c r="G2025" s="11" t="s">
        <v>603</v>
      </c>
      <c r="H2025" s="11" t="s">
        <v>312</v>
      </c>
      <c r="I2025" s="11" t="s">
        <v>3435</v>
      </c>
      <c r="J2025" t="str">
        <f>IF(L2025="","",VLOOKUP(L2025,Продукция!B:D,3,0))</f>
        <v>Биологический_материал</v>
      </c>
      <c r="K2025" t="str">
        <f>IF(L2025="","",VLOOKUP(L2025,Продукция!B:C,2,0))</f>
        <v>Сыворотка крови</v>
      </c>
      <c r="L2025" s="151" t="s">
        <v>302</v>
      </c>
      <c r="M2025">
        <f>IF(L2025="","",VLOOKUP(L2025,Продукция!B:L,11,0))</f>
        <v>0</v>
      </c>
      <c r="N2025" s="11" t="s">
        <v>873</v>
      </c>
      <c r="P2025" s="11" t="s">
        <v>340</v>
      </c>
      <c r="Q2025" s="11" t="s">
        <v>854</v>
      </c>
      <c r="R2025" s="153" t="s">
        <v>5027</v>
      </c>
      <c r="S2025" s="11">
        <v>20</v>
      </c>
      <c r="T2025" s="11" t="s">
        <v>5252</v>
      </c>
      <c r="V2025" s="14">
        <v>45744</v>
      </c>
      <c r="Z2025" s="11" t="s">
        <v>4823</v>
      </c>
      <c r="AA2025" s="15">
        <v>0.52777777777777779</v>
      </c>
      <c r="AB2025" t="str">
        <f>IF(L2025="","",VLOOKUP(L2025&amp;I2025,Продукция!A:I,9,0))</f>
        <v>рекомендация производителя набора</v>
      </c>
      <c r="AC2025" s="14">
        <v>45756</v>
      </c>
      <c r="AD2025" s="11" t="s">
        <v>2673</v>
      </c>
      <c r="AE2025" s="11" t="s">
        <v>4823</v>
      </c>
      <c r="AF2025" t="str">
        <f>IF(AD2025="","",VLOOKUP(AD2025,'Сотрудники и ссылки'!A:B,2,0))</f>
        <v>Серолог</v>
      </c>
      <c r="AG2025">
        <f>IF(AD2025="","",VLOOKUP(AD2025,'Сотрудники и ссылки'!A:C,3,0))</f>
        <v>20001771</v>
      </c>
      <c r="AH2025" s="11" t="s">
        <v>2673</v>
      </c>
      <c r="AI2025" t="str">
        <f>IF(AH2025="","",VLOOKUP(AH2025,'Сотрудники и ссылки'!A:B,2,0))</f>
        <v>Серолог</v>
      </c>
      <c r="AJ2025">
        <f>IF(AH2025="","",VLOOKUP(AH2025,'Сотрудники и ссылки'!A:C,3,0))</f>
        <v>20001771</v>
      </c>
      <c r="AK2025" s="14">
        <v>45756</v>
      </c>
      <c r="AL2025" s="2">
        <f>IF(AK2025="","",AK2025+VLOOKUP(I2025,'Вид исследования'!B:E,4,0))</f>
        <v>45757</v>
      </c>
      <c r="AM2025" s="2">
        <f>IF(AK2025="","",AK2025+VLOOKUP(I2025,'Вид исследования'!B:F,5,0))</f>
        <v>45757</v>
      </c>
      <c r="AN2025" s="14">
        <v>45756</v>
      </c>
      <c r="AP2025" s="11" t="s">
        <v>189</v>
      </c>
      <c r="AQ2025" t="str">
        <f>IFERROR(IF(L2025="","",VLOOKUP(L2025&amp;I2025,Продукция!A:K,11,0)),"обратитесь к админ справочника")</f>
        <v>согласно рекомендациям производителя теста</v>
      </c>
      <c r="AR2025" s="11" t="s">
        <v>4823</v>
      </c>
      <c r="AS2025" t="str">
        <f>IFERROR(IF(L2025="","",VLOOKUP(L2025&amp;I2025,Продукция!A:J,10,0)),"обратитесь к админ справочника")</f>
        <v>инструкция по применению набора AI, Н9</v>
      </c>
      <c r="AT2025" s="11" t="s">
        <v>4823</v>
      </c>
      <c r="AU2025" s="11" t="s">
        <v>4823</v>
      </c>
      <c r="AV2025" s="11" t="s">
        <v>2673</v>
      </c>
      <c r="AW2025" s="11" t="s">
        <v>4824</v>
      </c>
      <c r="AX2025" s="11" t="s">
        <v>941</v>
      </c>
      <c r="AY2025" s="11" t="s">
        <v>2066</v>
      </c>
      <c r="AZ2025" s="11">
        <v>155</v>
      </c>
      <c r="BA2025" s="11">
        <v>1</v>
      </c>
      <c r="BC2025" s="11" t="s">
        <v>4987</v>
      </c>
    </row>
    <row r="2026" spans="1:55" x14ac:dyDescent="0.25">
      <c r="A2026" t="str">
        <f t="shared" si="37"/>
        <v>C/613Вирус гриппа птиц подтипа Н5 уровень антител (ВНИИЗЖ)</v>
      </c>
      <c r="B2026" t="str">
        <f>IF(E2026="","",INDEX(Лаборатории!A:A,MATCH('Производственный контроль'!E2026,Лаборатории!B:B,0)))</f>
        <v xml:space="preserve">КУРИНОЕ ЦАРСТВО АО </v>
      </c>
      <c r="C2026" t="str">
        <f>IF(E2026="","",VLOOKUP(E2026,Лаборатории!B:D,3,0))</f>
        <v>U377_CHL</v>
      </c>
      <c r="D2026" s="12">
        <v>45749</v>
      </c>
      <c r="E2026" s="11" t="s">
        <v>793</v>
      </c>
      <c r="F2026" s="11" t="s">
        <v>544</v>
      </c>
      <c r="G2026" s="11" t="s">
        <v>603</v>
      </c>
      <c r="H2026" s="11" t="s">
        <v>312</v>
      </c>
      <c r="I2026" s="11" t="s">
        <v>3437</v>
      </c>
      <c r="J2026" t="str">
        <f>IF(L2026="","",VLOOKUP(L2026,Продукция!B:D,3,0))</f>
        <v>Биологический_материал</v>
      </c>
      <c r="K2026" t="str">
        <f>IF(L2026="","",VLOOKUP(L2026,Продукция!B:C,2,0))</f>
        <v>Сыворотка крови</v>
      </c>
      <c r="L2026" s="151" t="s">
        <v>302</v>
      </c>
      <c r="M2026">
        <f>IF(L2026="","",VLOOKUP(L2026,Продукция!B:L,11,0))</f>
        <v>0</v>
      </c>
      <c r="N2026" s="11" t="s">
        <v>873</v>
      </c>
      <c r="P2026" s="11" t="s">
        <v>340</v>
      </c>
      <c r="Q2026" s="11" t="s">
        <v>854</v>
      </c>
      <c r="R2026" s="153" t="s">
        <v>5027</v>
      </c>
      <c r="S2026" s="11">
        <v>20</v>
      </c>
      <c r="T2026" s="11" t="s">
        <v>5252</v>
      </c>
      <c r="V2026" s="14">
        <v>45744</v>
      </c>
      <c r="Z2026" s="11" t="s">
        <v>4823</v>
      </c>
      <c r="AA2026" s="15">
        <v>0.52777777777777779</v>
      </c>
      <c r="AB2026" t="str">
        <f>IF(L2026="","",VLOOKUP(L2026&amp;I2026,Продукция!A:I,9,0))</f>
        <v>рекомендация производителя набора</v>
      </c>
      <c r="AC2026" s="14">
        <v>45756</v>
      </c>
      <c r="AD2026" s="11" t="s">
        <v>2673</v>
      </c>
      <c r="AE2026" s="11" t="s">
        <v>4823</v>
      </c>
      <c r="AF2026" t="str">
        <f>IF(AD2026="","",VLOOKUP(AD2026,'Сотрудники и ссылки'!A:B,2,0))</f>
        <v>Серолог</v>
      </c>
      <c r="AG2026">
        <f>IF(AD2026="","",VLOOKUP(AD2026,'Сотрудники и ссылки'!A:C,3,0))</f>
        <v>20001771</v>
      </c>
      <c r="AH2026" s="11" t="s">
        <v>2673</v>
      </c>
      <c r="AI2026" t="str">
        <f>IF(AH2026="","",VLOOKUP(AH2026,'Сотрудники и ссылки'!A:B,2,0))</f>
        <v>Серолог</v>
      </c>
      <c r="AJ2026">
        <f>IF(AH2026="","",VLOOKUP(AH2026,'Сотрудники и ссылки'!A:C,3,0))</f>
        <v>20001771</v>
      </c>
      <c r="AK2026" s="14">
        <v>45756</v>
      </c>
      <c r="AL2026" s="2">
        <f>IF(AK2026="","",AK2026+VLOOKUP(I2026,'Вид исследования'!B:E,4,0))</f>
        <v>45757</v>
      </c>
      <c r="AM2026" s="2">
        <f>IF(AK2026="","",AK2026+VLOOKUP(I2026,'Вид исследования'!B:F,5,0))</f>
        <v>45757</v>
      </c>
      <c r="AN2026" s="14">
        <v>45756</v>
      </c>
      <c r="AP2026" s="11" t="s">
        <v>189</v>
      </c>
      <c r="AQ2026" t="str">
        <f>IFERROR(IF(L2026="","",VLOOKUP(L2026&amp;I2026,Продукция!A:K,11,0)),"обратитесь к админ справочника")</f>
        <v>согласно рекомендациям производителя теста</v>
      </c>
      <c r="AR2026" s="11" t="s">
        <v>4823</v>
      </c>
      <c r="AS2026" t="str">
        <f>IFERROR(IF(L2026="","",VLOOKUP(L2026&amp;I2026,Продукция!A:J,10,0)),"обратитесь к админ справочника")</f>
        <v>инструкция по применению набора AI, Н5</v>
      </c>
      <c r="AT2026" s="11" t="s">
        <v>4823</v>
      </c>
      <c r="AU2026" s="11" t="s">
        <v>4823</v>
      </c>
      <c r="AV2026" s="11" t="s">
        <v>2673</v>
      </c>
      <c r="AW2026" s="11" t="s">
        <v>4824</v>
      </c>
      <c r="AX2026" s="11" t="s">
        <v>941</v>
      </c>
      <c r="AY2026" s="11" t="s">
        <v>2066</v>
      </c>
      <c r="AZ2026" s="11">
        <v>155</v>
      </c>
      <c r="BA2026" s="11">
        <v>1</v>
      </c>
      <c r="BC2026" s="11" t="s">
        <v>4987</v>
      </c>
    </row>
    <row r="2027" spans="1:55" x14ac:dyDescent="0.25">
      <c r="A2027" t="str">
        <f t="shared" si="37"/>
        <v>C/613IBV (BioChek) инфекционный бронхит уровень антител</v>
      </c>
      <c r="B2027" t="str">
        <f>IF(E2027="","",INDEX(Лаборатории!A:A,MATCH('Производственный контроль'!E2027,Лаборатории!B:B,0)))</f>
        <v xml:space="preserve">КУРИНОЕ ЦАРСТВО АО </v>
      </c>
      <c r="C2027" t="str">
        <f>IF(E2027="","",VLOOKUP(E2027,Лаборатории!B:D,3,0))</f>
        <v>U377_CHL</v>
      </c>
      <c r="D2027" s="12">
        <v>45749</v>
      </c>
      <c r="E2027" s="11" t="s">
        <v>793</v>
      </c>
      <c r="F2027" s="11" t="s">
        <v>544</v>
      </c>
      <c r="G2027" s="11" t="s">
        <v>603</v>
      </c>
      <c r="H2027" s="11" t="s">
        <v>262</v>
      </c>
      <c r="I2027" s="11" t="s">
        <v>3416</v>
      </c>
      <c r="J2027" t="str">
        <f>IF(L2027="","",VLOOKUP(L2027,Продукция!B:D,3,0))</f>
        <v>Биологический_материал</v>
      </c>
      <c r="K2027" t="str">
        <f>IF(L2027="","",VLOOKUP(L2027,Продукция!B:C,2,0))</f>
        <v>Сыворотка крови</v>
      </c>
      <c r="L2027" s="151" t="s">
        <v>302</v>
      </c>
      <c r="M2027">
        <f>IF(L2027="","",VLOOKUP(L2027,Продукция!B:L,11,0))</f>
        <v>0</v>
      </c>
      <c r="N2027" s="11" t="s">
        <v>873</v>
      </c>
      <c r="P2027" s="11" t="s">
        <v>340</v>
      </c>
      <c r="Q2027" s="11" t="s">
        <v>854</v>
      </c>
      <c r="R2027" s="153" t="s">
        <v>5027</v>
      </c>
      <c r="S2027" s="11">
        <v>18</v>
      </c>
      <c r="T2027" s="11" t="s">
        <v>5252</v>
      </c>
      <c r="V2027" s="14">
        <v>45744</v>
      </c>
      <c r="Z2027" s="11" t="s">
        <v>4823</v>
      </c>
      <c r="AA2027" s="15">
        <v>0.52777777777777779</v>
      </c>
      <c r="AB2027" t="str">
        <f>IF(L2027="","",VLOOKUP(L2027&amp;I2027,Продукция!A:I,9,0))</f>
        <v>рекомендация производителя набора</v>
      </c>
      <c r="AC2027" s="14">
        <v>45761</v>
      </c>
      <c r="AD2027" s="11" t="s">
        <v>2673</v>
      </c>
      <c r="AE2027" s="11" t="s">
        <v>4823</v>
      </c>
      <c r="AF2027" t="str">
        <f>IF(AD2027="","",VLOOKUP(AD2027,'Сотрудники и ссылки'!A:B,2,0))</f>
        <v>Серолог</v>
      </c>
      <c r="AG2027">
        <f>IF(AD2027="","",VLOOKUP(AD2027,'Сотрудники и ссылки'!A:C,3,0))</f>
        <v>20001771</v>
      </c>
      <c r="AH2027" s="11" t="s">
        <v>2673</v>
      </c>
      <c r="AI2027" t="str">
        <f>IF(AH2027="","",VLOOKUP(AH2027,'Сотрудники и ссылки'!A:B,2,0))</f>
        <v>Серолог</v>
      </c>
      <c r="AJ2027">
        <f>IF(AH2027="","",VLOOKUP(AH2027,'Сотрудники и ссылки'!A:C,3,0))</f>
        <v>20001771</v>
      </c>
      <c r="AK2027" s="14">
        <v>45761</v>
      </c>
      <c r="AL2027" s="2">
        <f>IF(AK2027="","",AK2027+VLOOKUP(I2027,'Вид исследования'!B:E,4,0))</f>
        <v>45762</v>
      </c>
      <c r="AM2027" s="2">
        <f>IF(AK2027="","",AK2027+VLOOKUP(I2027,'Вид исследования'!B:F,5,0))</f>
        <v>45762</v>
      </c>
      <c r="AN2027" s="14">
        <v>45761</v>
      </c>
      <c r="AP2027" s="11" t="s">
        <v>189</v>
      </c>
      <c r="AQ2027" t="str">
        <f>IFERROR(IF(L2027="","",VLOOKUP(L2027&amp;I2027,Продукция!A:K,11,0)),"обратитесь к админ справочника")</f>
        <v>согласно рекомендациям производителя теста</v>
      </c>
      <c r="AR2027" s="11" t="s">
        <v>4823</v>
      </c>
      <c r="AS2027" t="str">
        <f>IFERROR(IF(L2027="","",VLOOKUP(L2027&amp;I2027,Продукция!A:J,10,0)),"обратитесь к админ справочника")</f>
        <v>инструкция тест- ситема Биочек СК-119</v>
      </c>
      <c r="AT2027" s="11" t="s">
        <v>4823</v>
      </c>
      <c r="AU2027" s="11" t="s">
        <v>4823</v>
      </c>
      <c r="AV2027" s="11" t="s">
        <v>2673</v>
      </c>
      <c r="AW2027" s="11" t="s">
        <v>4824</v>
      </c>
      <c r="AX2027" s="11" t="s">
        <v>941</v>
      </c>
      <c r="AY2027" s="11" t="s">
        <v>2066</v>
      </c>
      <c r="AZ2027" s="11">
        <v>155</v>
      </c>
      <c r="BA2027" s="11">
        <v>1</v>
      </c>
      <c r="BC2027" s="11" t="s">
        <v>4987</v>
      </c>
    </row>
    <row r="2028" spans="1:55" x14ac:dyDescent="0.25">
      <c r="A2028" t="str">
        <f t="shared" si="37"/>
        <v>C/613REO (BioChek) реовирус уровень антител</v>
      </c>
      <c r="B2028" t="str">
        <f>IF(E2028="","",INDEX(Лаборатории!A:A,MATCH('Производственный контроль'!E2028,Лаборатории!B:B,0)))</f>
        <v xml:space="preserve">КУРИНОЕ ЦАРСТВО АО </v>
      </c>
      <c r="C2028" t="str">
        <f>IF(E2028="","",VLOOKUP(E2028,Лаборатории!B:D,3,0))</f>
        <v>U377_CHL</v>
      </c>
      <c r="D2028" s="12">
        <v>45749</v>
      </c>
      <c r="E2028" s="11" t="s">
        <v>793</v>
      </c>
      <c r="F2028" s="11" t="s">
        <v>544</v>
      </c>
      <c r="G2028" s="11" t="s">
        <v>603</v>
      </c>
      <c r="H2028" s="11" t="s">
        <v>262</v>
      </c>
      <c r="I2028" s="11" t="s">
        <v>3426</v>
      </c>
      <c r="J2028" t="str">
        <f>IF(L2028="","",VLOOKUP(L2028,Продукция!B:D,3,0))</f>
        <v>Биологический_материал</v>
      </c>
      <c r="K2028" t="str">
        <f>IF(L2028="","",VLOOKUP(L2028,Продукция!B:C,2,0))</f>
        <v>Сыворотка крови</v>
      </c>
      <c r="L2028" s="151" t="s">
        <v>302</v>
      </c>
      <c r="M2028">
        <f>IF(L2028="","",VLOOKUP(L2028,Продукция!B:L,11,0))</f>
        <v>0</v>
      </c>
      <c r="N2028" s="11" t="s">
        <v>873</v>
      </c>
      <c r="P2028" s="11" t="s">
        <v>340</v>
      </c>
      <c r="Q2028" s="11" t="s">
        <v>854</v>
      </c>
      <c r="R2028" s="153" t="s">
        <v>5027</v>
      </c>
      <c r="S2028" s="11">
        <v>18</v>
      </c>
      <c r="T2028" s="11" t="s">
        <v>5252</v>
      </c>
      <c r="V2028" s="14">
        <v>45744</v>
      </c>
      <c r="Z2028" s="11" t="s">
        <v>4823</v>
      </c>
      <c r="AA2028" s="15">
        <v>0.52777777777777779</v>
      </c>
      <c r="AB2028" t="str">
        <f>IF(L2028="","",VLOOKUP(L2028&amp;I2028,Продукция!A:I,9,0))</f>
        <v>рекомендация производителя набора</v>
      </c>
      <c r="AC2028" s="14">
        <v>45761</v>
      </c>
      <c r="AD2028" s="11" t="s">
        <v>2673</v>
      </c>
      <c r="AE2028" s="11" t="s">
        <v>4823</v>
      </c>
      <c r="AF2028" t="str">
        <f>IF(AD2028="","",VLOOKUP(AD2028,'Сотрудники и ссылки'!A:B,2,0))</f>
        <v>Серолог</v>
      </c>
      <c r="AG2028">
        <f>IF(AD2028="","",VLOOKUP(AD2028,'Сотрудники и ссылки'!A:C,3,0))</f>
        <v>20001771</v>
      </c>
      <c r="AH2028" s="11" t="s">
        <v>2673</v>
      </c>
      <c r="AI2028" t="str">
        <f>IF(AH2028="","",VLOOKUP(AH2028,'Сотрудники и ссылки'!A:B,2,0))</f>
        <v>Серолог</v>
      </c>
      <c r="AJ2028">
        <f>IF(AH2028="","",VLOOKUP(AH2028,'Сотрудники и ссылки'!A:C,3,0))</f>
        <v>20001771</v>
      </c>
      <c r="AK2028" s="14">
        <v>45761</v>
      </c>
      <c r="AL2028" s="2">
        <f>IF(AK2028="","",AK2028+VLOOKUP(I2028,'Вид исследования'!B:E,4,0))</f>
        <v>45762</v>
      </c>
      <c r="AM2028" s="2">
        <f>IF(AK2028="","",AK2028+VLOOKUP(I2028,'Вид исследования'!B:F,5,0))</f>
        <v>45762</v>
      </c>
      <c r="AN2028" s="14">
        <v>45761</v>
      </c>
      <c r="AP2028" s="11" t="s">
        <v>189</v>
      </c>
      <c r="AQ2028" t="str">
        <f>IFERROR(IF(L2028="","",VLOOKUP(L2028&amp;I2028,Продукция!A:K,11,0)),"обратитесь к админ справочника")</f>
        <v>согласно рекомендациям производителя теста</v>
      </c>
      <c r="AR2028" s="11" t="s">
        <v>4823</v>
      </c>
      <c r="AS2028" t="str">
        <f>IFERROR(IF(L2028="","",VLOOKUP(L2028&amp;I2028,Продукция!A:J,10,0)),"обратитесь к админ справочника")</f>
        <v>инструкция тест- ситема Биочек СК -110</v>
      </c>
      <c r="AT2028" s="11" t="s">
        <v>4823</v>
      </c>
      <c r="AU2028" s="11" t="s">
        <v>4823</v>
      </c>
      <c r="AV2028" s="11" t="s">
        <v>2673</v>
      </c>
      <c r="AW2028" s="11" t="s">
        <v>4824</v>
      </c>
      <c r="AX2028" s="11" t="s">
        <v>941</v>
      </c>
      <c r="AY2028" s="11" t="s">
        <v>2066</v>
      </c>
      <c r="AZ2028" s="11">
        <v>155</v>
      </c>
      <c r="BA2028" s="11">
        <v>1</v>
      </c>
      <c r="BC2028" s="11" t="s">
        <v>4987</v>
      </c>
    </row>
    <row r="2029" spans="1:55" x14ac:dyDescent="0.25">
      <c r="A2029" t="str">
        <f t="shared" si="37"/>
        <v>C/613MG (BioChek) микоплазма галлисептикум уровень антител</v>
      </c>
      <c r="B2029" t="str">
        <f>IF(E2029="","",INDEX(Лаборатории!A:A,MATCH('Производственный контроль'!E2029,Лаборатории!B:B,0)))</f>
        <v xml:space="preserve">КУРИНОЕ ЦАРСТВО АО </v>
      </c>
      <c r="C2029" t="str">
        <f>IF(E2029="","",VLOOKUP(E2029,Лаборатории!B:D,3,0))</f>
        <v>U377_CHL</v>
      </c>
      <c r="D2029" s="12">
        <v>45749</v>
      </c>
      <c r="E2029" s="11" t="s">
        <v>793</v>
      </c>
      <c r="F2029" s="11" t="s">
        <v>544</v>
      </c>
      <c r="G2029" s="11" t="s">
        <v>603</v>
      </c>
      <c r="H2029" s="11" t="s">
        <v>262</v>
      </c>
      <c r="I2029" s="11" t="s">
        <v>3422</v>
      </c>
      <c r="J2029" t="str">
        <f>IF(L2029="","",VLOOKUP(L2029,Продукция!B:D,3,0))</f>
        <v>Биологический_материал</v>
      </c>
      <c r="K2029" t="str">
        <f>IF(L2029="","",VLOOKUP(L2029,Продукция!B:C,2,0))</f>
        <v>Сыворотка крови</v>
      </c>
      <c r="L2029" s="151" t="s">
        <v>302</v>
      </c>
      <c r="M2029">
        <f>IF(L2029="","",VLOOKUP(L2029,Продукция!B:L,11,0))</f>
        <v>0</v>
      </c>
      <c r="N2029" s="11" t="s">
        <v>873</v>
      </c>
      <c r="P2029" s="11" t="s">
        <v>340</v>
      </c>
      <c r="Q2029" s="11" t="s">
        <v>854</v>
      </c>
      <c r="R2029" s="153" t="s">
        <v>5027</v>
      </c>
      <c r="S2029" s="11">
        <v>18</v>
      </c>
      <c r="T2029" s="11" t="s">
        <v>5252</v>
      </c>
      <c r="V2029" s="14">
        <v>45744</v>
      </c>
      <c r="Z2029" s="11" t="s">
        <v>4823</v>
      </c>
      <c r="AA2029" s="15">
        <v>0.52777777777777779</v>
      </c>
      <c r="AB2029" t="str">
        <f>IF(L2029="","",VLOOKUP(L2029&amp;I2029,Продукция!A:I,9,0))</f>
        <v>рекомендация производителя набора</v>
      </c>
      <c r="AC2029" s="14">
        <v>45761</v>
      </c>
      <c r="AD2029" s="11" t="s">
        <v>2673</v>
      </c>
      <c r="AE2029" s="11" t="s">
        <v>4823</v>
      </c>
      <c r="AF2029" t="str">
        <f>IF(AD2029="","",VLOOKUP(AD2029,'Сотрудники и ссылки'!A:B,2,0))</f>
        <v>Серолог</v>
      </c>
      <c r="AG2029">
        <f>IF(AD2029="","",VLOOKUP(AD2029,'Сотрудники и ссылки'!A:C,3,0))</f>
        <v>20001771</v>
      </c>
      <c r="AH2029" s="11" t="s">
        <v>2673</v>
      </c>
      <c r="AI2029" t="str">
        <f>IF(AH2029="","",VLOOKUP(AH2029,'Сотрудники и ссылки'!A:B,2,0))</f>
        <v>Серолог</v>
      </c>
      <c r="AJ2029">
        <f>IF(AH2029="","",VLOOKUP(AH2029,'Сотрудники и ссылки'!A:C,3,0))</f>
        <v>20001771</v>
      </c>
      <c r="AK2029" s="14">
        <v>45761</v>
      </c>
      <c r="AL2029" s="2">
        <f>IF(AK2029="","",AK2029+VLOOKUP(I2029,'Вид исследования'!B:E,4,0))</f>
        <v>45762</v>
      </c>
      <c r="AM2029" s="2">
        <f>IF(AK2029="","",AK2029+VLOOKUP(I2029,'Вид исследования'!B:F,5,0))</f>
        <v>45762</v>
      </c>
      <c r="AN2029" s="14">
        <v>45761</v>
      </c>
      <c r="AP2029" s="11" t="s">
        <v>189</v>
      </c>
      <c r="AQ2029" t="str">
        <f>IFERROR(IF(L2029="","",VLOOKUP(L2029&amp;I2029,Продукция!A:K,11,0)),"обратитесь к админ справочника")</f>
        <v>согласно рекомендациям производителя теста</v>
      </c>
      <c r="AR2029" s="11" t="s">
        <v>4823</v>
      </c>
      <c r="AS2029" t="str">
        <f>IFERROR(IF(L2029="","",VLOOKUP(L2029&amp;I2029,Продукция!A:J,10,0)),"обратитесь к админ справочника")</f>
        <v>инструкция тест- ситема Биочек СК -114</v>
      </c>
      <c r="AT2029" s="11" t="s">
        <v>4823</v>
      </c>
      <c r="AU2029" s="11" t="s">
        <v>4823</v>
      </c>
      <c r="AV2029" s="11" t="s">
        <v>2673</v>
      </c>
      <c r="AW2029" s="11" t="s">
        <v>4824</v>
      </c>
      <c r="AX2029" s="11" t="s">
        <v>941</v>
      </c>
      <c r="AY2029" s="11" t="s">
        <v>2066</v>
      </c>
      <c r="AZ2029" s="11">
        <v>155</v>
      </c>
      <c r="BA2029" s="11">
        <v>1</v>
      </c>
      <c r="BC2029" s="11" t="s">
        <v>4987</v>
      </c>
    </row>
    <row r="2030" spans="1:55" x14ac:dyDescent="0.25">
      <c r="A2030" t="str">
        <f t="shared" si="37"/>
        <v>C/613MS (BioChek) микоплазма синовия уровень антител</v>
      </c>
      <c r="B2030" t="str">
        <f>IF(E2030="","",INDEX(Лаборатории!A:A,MATCH('Производственный контроль'!E2030,Лаборатории!B:B,0)))</f>
        <v xml:space="preserve">КУРИНОЕ ЦАРСТВО АО </v>
      </c>
      <c r="C2030" t="str">
        <f>IF(E2030="","",VLOOKUP(E2030,Лаборатории!B:D,3,0))</f>
        <v>U377_CHL</v>
      </c>
      <c r="D2030" s="12">
        <v>45749</v>
      </c>
      <c r="E2030" s="11" t="s">
        <v>793</v>
      </c>
      <c r="F2030" s="11" t="s">
        <v>544</v>
      </c>
      <c r="G2030" s="11" t="s">
        <v>603</v>
      </c>
      <c r="H2030" s="11" t="s">
        <v>262</v>
      </c>
      <c r="I2030" s="11" t="s">
        <v>3423</v>
      </c>
      <c r="J2030" t="str">
        <f>IF(L2030="","",VLOOKUP(L2030,Продукция!B:D,3,0))</f>
        <v>Биологический_материал</v>
      </c>
      <c r="K2030" t="str">
        <f>IF(L2030="","",VLOOKUP(L2030,Продукция!B:C,2,0))</f>
        <v>Сыворотка крови</v>
      </c>
      <c r="L2030" s="151" t="s">
        <v>302</v>
      </c>
      <c r="M2030">
        <f>IF(L2030="","",VLOOKUP(L2030,Продукция!B:L,11,0))</f>
        <v>0</v>
      </c>
      <c r="N2030" s="11" t="s">
        <v>873</v>
      </c>
      <c r="P2030" s="11" t="s">
        <v>340</v>
      </c>
      <c r="Q2030" s="11" t="s">
        <v>854</v>
      </c>
      <c r="R2030" s="153" t="s">
        <v>5027</v>
      </c>
      <c r="S2030" s="11">
        <v>18</v>
      </c>
      <c r="T2030" s="11" t="s">
        <v>5252</v>
      </c>
      <c r="V2030" s="14">
        <v>45744</v>
      </c>
      <c r="Z2030" s="11" t="s">
        <v>4823</v>
      </c>
      <c r="AA2030" s="15">
        <v>0.52777777777777779</v>
      </c>
      <c r="AB2030" t="str">
        <f>IF(L2030="","",VLOOKUP(L2030&amp;I2030,Продукция!A:I,9,0))</f>
        <v>рекомендация производителя набора</v>
      </c>
      <c r="AC2030" s="14">
        <v>45761</v>
      </c>
      <c r="AD2030" s="11" t="s">
        <v>2673</v>
      </c>
      <c r="AE2030" s="11" t="s">
        <v>4823</v>
      </c>
      <c r="AF2030" t="str">
        <f>IF(AD2030="","",VLOOKUP(AD2030,'Сотрудники и ссылки'!A:B,2,0))</f>
        <v>Серолог</v>
      </c>
      <c r="AG2030">
        <f>IF(AD2030="","",VLOOKUP(AD2030,'Сотрудники и ссылки'!A:C,3,0))</f>
        <v>20001771</v>
      </c>
      <c r="AH2030" s="11" t="s">
        <v>2673</v>
      </c>
      <c r="AI2030" t="str">
        <f>IF(AH2030="","",VLOOKUP(AH2030,'Сотрудники и ссылки'!A:B,2,0))</f>
        <v>Серолог</v>
      </c>
      <c r="AJ2030">
        <f>IF(AH2030="","",VLOOKUP(AH2030,'Сотрудники и ссылки'!A:C,3,0))</f>
        <v>20001771</v>
      </c>
      <c r="AK2030" s="14">
        <v>45761</v>
      </c>
      <c r="AL2030" s="2">
        <f>IF(AK2030="","",AK2030+VLOOKUP(I2030,'Вид исследования'!B:E,4,0))</f>
        <v>45762</v>
      </c>
      <c r="AM2030" s="2">
        <f>IF(AK2030="","",AK2030+VLOOKUP(I2030,'Вид исследования'!B:F,5,0))</f>
        <v>45762</v>
      </c>
      <c r="AN2030" s="14">
        <v>45761</v>
      </c>
      <c r="AP2030" s="11" t="s">
        <v>189</v>
      </c>
      <c r="AQ2030" t="str">
        <f>IFERROR(IF(L2030="","",VLOOKUP(L2030&amp;I2030,Продукция!A:K,11,0)),"обратитесь к админ справочника")</f>
        <v>согласно рекомендациям производителя теста</v>
      </c>
      <c r="AR2030" s="11" t="s">
        <v>4823</v>
      </c>
      <c r="AS2030" t="str">
        <f>IFERROR(IF(L2030="","",VLOOKUP(L2030&amp;I2030,Продукция!A:J,10,0)),"обратитесь к админ справочника")</f>
        <v>инструкция тест- ситема Биочек СК -115</v>
      </c>
      <c r="AT2030" s="11" t="s">
        <v>4823</v>
      </c>
      <c r="AU2030" s="11" t="s">
        <v>4823</v>
      </c>
      <c r="AV2030" s="11" t="s">
        <v>2673</v>
      </c>
      <c r="AW2030" s="11" t="s">
        <v>4824</v>
      </c>
      <c r="AX2030" s="11" t="s">
        <v>941</v>
      </c>
      <c r="AY2030" s="11" t="s">
        <v>2066</v>
      </c>
      <c r="AZ2030" s="11">
        <v>155</v>
      </c>
      <c r="BA2030" s="11">
        <v>1</v>
      </c>
      <c r="BC2030" s="11" t="s">
        <v>4987</v>
      </c>
    </row>
    <row r="2031" spans="1:55" x14ac:dyDescent="0.25">
      <c r="A2031" t="str">
        <f t="shared" si="37"/>
        <v>C/613FADV (BioChek) аденовирус уровень антител</v>
      </c>
      <c r="B2031" t="str">
        <f>IF(E2031="","",INDEX(Лаборатории!A:A,MATCH('Производственный контроль'!E2031,Лаборатории!B:B,0)))</f>
        <v xml:space="preserve">КУРИНОЕ ЦАРСТВО АО </v>
      </c>
      <c r="C2031" t="str">
        <f>IF(E2031="","",VLOOKUP(E2031,Лаборатории!B:D,3,0))</f>
        <v>U377_CHL</v>
      </c>
      <c r="D2031" s="12">
        <v>45749</v>
      </c>
      <c r="E2031" s="11" t="s">
        <v>793</v>
      </c>
      <c r="F2031" s="11" t="s">
        <v>544</v>
      </c>
      <c r="G2031" s="11" t="s">
        <v>603</v>
      </c>
      <c r="H2031" s="11" t="s">
        <v>262</v>
      </c>
      <c r="I2031" s="11" t="s">
        <v>3414</v>
      </c>
      <c r="J2031" t="str">
        <f>IF(L2031="","",VLOOKUP(L2031,Продукция!B:D,3,0))</f>
        <v>Биологический_материал</v>
      </c>
      <c r="K2031" t="str">
        <f>IF(L2031="","",VLOOKUP(L2031,Продукция!B:C,2,0))</f>
        <v>Сыворотка крови</v>
      </c>
      <c r="L2031" s="151" t="s">
        <v>302</v>
      </c>
      <c r="M2031">
        <f>IF(L2031="","",VLOOKUP(L2031,Продукция!B:L,11,0))</f>
        <v>0</v>
      </c>
      <c r="N2031" s="11" t="s">
        <v>873</v>
      </c>
      <c r="P2031" s="11" t="s">
        <v>340</v>
      </c>
      <c r="Q2031" s="11" t="s">
        <v>854</v>
      </c>
      <c r="R2031" s="153" t="s">
        <v>5027</v>
      </c>
      <c r="S2031" s="11">
        <v>18</v>
      </c>
      <c r="T2031" s="11" t="s">
        <v>5252</v>
      </c>
      <c r="V2031" s="14">
        <v>45744</v>
      </c>
      <c r="Z2031" s="11" t="s">
        <v>4823</v>
      </c>
      <c r="AA2031" s="15">
        <v>0.52777777777777779</v>
      </c>
      <c r="AB2031" t="str">
        <f>IF(L2031="","",VLOOKUP(L2031&amp;I2031,Продукция!A:I,9,0))</f>
        <v>рекомендация производителя набора</v>
      </c>
      <c r="AC2031" s="14">
        <v>45761</v>
      </c>
      <c r="AD2031" s="11" t="s">
        <v>2673</v>
      </c>
      <c r="AE2031" s="11" t="s">
        <v>4823</v>
      </c>
      <c r="AF2031" t="str">
        <f>IF(AD2031="","",VLOOKUP(AD2031,'Сотрудники и ссылки'!A:B,2,0))</f>
        <v>Серолог</v>
      </c>
      <c r="AG2031">
        <f>IF(AD2031="","",VLOOKUP(AD2031,'Сотрудники и ссылки'!A:C,3,0))</f>
        <v>20001771</v>
      </c>
      <c r="AH2031" s="11" t="s">
        <v>2673</v>
      </c>
      <c r="AI2031" t="str">
        <f>IF(AH2031="","",VLOOKUP(AH2031,'Сотрудники и ссылки'!A:B,2,0))</f>
        <v>Серолог</v>
      </c>
      <c r="AJ2031">
        <f>IF(AH2031="","",VLOOKUP(AH2031,'Сотрудники и ссылки'!A:C,3,0))</f>
        <v>20001771</v>
      </c>
      <c r="AK2031" s="14">
        <v>45761</v>
      </c>
      <c r="AL2031" s="2">
        <f>IF(AK2031="","",AK2031+VLOOKUP(I2031,'Вид исследования'!B:E,4,0))</f>
        <v>45762</v>
      </c>
      <c r="AM2031" s="2">
        <f>IF(AK2031="","",AK2031+VLOOKUP(I2031,'Вид исследования'!B:F,5,0))</f>
        <v>45762</v>
      </c>
      <c r="AN2031" s="14">
        <v>45761</v>
      </c>
      <c r="AP2031" s="11" t="s">
        <v>189</v>
      </c>
      <c r="AQ2031" t="str">
        <f>IFERROR(IF(L2031="","",VLOOKUP(L2031&amp;I2031,Продукция!A:K,11,0)),"обратитесь к админ справочника")</f>
        <v>согласно рекомендациям производителя теста</v>
      </c>
      <c r="AR2031" s="11" t="s">
        <v>4823</v>
      </c>
      <c r="AS2031" t="str">
        <f>IFERROR(IF(L2031="","",VLOOKUP(L2031&amp;I2031,Продукция!A:J,10,0)),"обратитесь к админ справочника")</f>
        <v>инструкция тест- ситема Биочек СК -132</v>
      </c>
      <c r="AT2031" s="11" t="s">
        <v>4823</v>
      </c>
      <c r="AU2031" s="11" t="s">
        <v>4823</v>
      </c>
      <c r="AV2031" s="11" t="s">
        <v>2673</v>
      </c>
      <c r="AW2031" s="11" t="s">
        <v>4824</v>
      </c>
      <c r="AX2031" s="11" t="s">
        <v>941</v>
      </c>
      <c r="AY2031" s="11" t="s">
        <v>2066</v>
      </c>
      <c r="AZ2031" s="11">
        <v>155</v>
      </c>
      <c r="BA2031" s="11">
        <v>1</v>
      </c>
      <c r="BC2031" s="11" t="s">
        <v>4987</v>
      </c>
    </row>
    <row r="2032" spans="1:55" x14ac:dyDescent="0.25">
      <c r="A2032" t="str">
        <f t="shared" si="37"/>
        <v>C/613AE (BioChek) энцефаломиелит уровень антител</v>
      </c>
      <c r="B2032" t="str">
        <f>IF(E2032="","",INDEX(Лаборатории!A:A,MATCH('Производственный контроль'!E2032,Лаборатории!B:B,0)))</f>
        <v xml:space="preserve">КУРИНОЕ ЦАРСТВО АО </v>
      </c>
      <c r="C2032" t="str">
        <f>IF(E2032="","",VLOOKUP(E2032,Лаборатории!B:D,3,0))</f>
        <v>U377_CHL</v>
      </c>
      <c r="D2032" s="12">
        <v>45749</v>
      </c>
      <c r="E2032" s="11" t="s">
        <v>793</v>
      </c>
      <c r="F2032" s="11" t="s">
        <v>544</v>
      </c>
      <c r="G2032" s="11" t="s">
        <v>603</v>
      </c>
      <c r="H2032" s="11" t="s">
        <v>262</v>
      </c>
      <c r="I2032" s="11" t="s">
        <v>3405</v>
      </c>
      <c r="J2032" t="str">
        <f>IF(L2032="","",VLOOKUP(L2032,Продукция!B:D,3,0))</f>
        <v>Биологический_материал</v>
      </c>
      <c r="K2032" t="str">
        <f>IF(L2032="","",VLOOKUP(L2032,Продукция!B:C,2,0))</f>
        <v>Сыворотка крови</v>
      </c>
      <c r="L2032" s="151" t="s">
        <v>302</v>
      </c>
      <c r="M2032">
        <f>IF(L2032="","",VLOOKUP(L2032,Продукция!B:L,11,0))</f>
        <v>0</v>
      </c>
      <c r="N2032" s="11" t="s">
        <v>873</v>
      </c>
      <c r="P2032" s="11" t="s">
        <v>340</v>
      </c>
      <c r="Q2032" s="11" t="s">
        <v>854</v>
      </c>
      <c r="R2032" s="153" t="s">
        <v>5027</v>
      </c>
      <c r="S2032" s="11">
        <v>18</v>
      </c>
      <c r="T2032" s="11" t="s">
        <v>5252</v>
      </c>
      <c r="V2032" s="14">
        <v>45744</v>
      </c>
      <c r="Z2032" s="11" t="s">
        <v>4823</v>
      </c>
      <c r="AA2032" s="15">
        <v>0.52777777777777779</v>
      </c>
      <c r="AB2032" t="str">
        <f>IF(L2032="","",VLOOKUP(L2032&amp;I2032,Продукция!A:I,9,0))</f>
        <v>рекомендация производителя набора</v>
      </c>
      <c r="AC2032" s="14">
        <v>45761</v>
      </c>
      <c r="AD2032" s="11" t="s">
        <v>2673</v>
      </c>
      <c r="AE2032" s="11" t="s">
        <v>4823</v>
      </c>
      <c r="AF2032" t="str">
        <f>IF(AD2032="","",VLOOKUP(AD2032,'Сотрудники и ссылки'!A:B,2,0))</f>
        <v>Серолог</v>
      </c>
      <c r="AG2032">
        <f>IF(AD2032="","",VLOOKUP(AD2032,'Сотрудники и ссылки'!A:C,3,0))</f>
        <v>20001771</v>
      </c>
      <c r="AH2032" s="11" t="s">
        <v>2673</v>
      </c>
      <c r="AI2032" t="str">
        <f>IF(AH2032="","",VLOOKUP(AH2032,'Сотрудники и ссылки'!A:B,2,0))</f>
        <v>Серолог</v>
      </c>
      <c r="AJ2032">
        <f>IF(AH2032="","",VLOOKUP(AH2032,'Сотрудники и ссылки'!A:C,3,0))</f>
        <v>20001771</v>
      </c>
      <c r="AK2032" s="14">
        <v>45761</v>
      </c>
      <c r="AL2032" s="2">
        <f>IF(AK2032="","",AK2032+VLOOKUP(I2032,'Вид исследования'!B:E,4,0))</f>
        <v>45762</v>
      </c>
      <c r="AM2032" s="2">
        <f>IF(AK2032="","",AK2032+VLOOKUP(I2032,'Вид исследования'!B:F,5,0))</f>
        <v>45762</v>
      </c>
      <c r="AN2032" s="14">
        <v>45761</v>
      </c>
      <c r="AP2032" s="11" t="s">
        <v>189</v>
      </c>
      <c r="AQ2032" t="str">
        <f>IFERROR(IF(L2032="","",VLOOKUP(L2032&amp;I2032,Продукция!A:K,11,0)),"обратитесь к админ справочника")</f>
        <v>согласно рекомендациям производителя теста</v>
      </c>
      <c r="AR2032" s="11" t="s">
        <v>4823</v>
      </c>
      <c r="AS2032" t="str">
        <f>IFERROR(IF(L2032="","",VLOOKUP(L2032&amp;I2032,Продукция!A:J,10,0)),"обратитесь к админ справочника")</f>
        <v>инструкция тест- ситема Биочек СК -123</v>
      </c>
      <c r="AT2032" s="11" t="s">
        <v>4823</v>
      </c>
      <c r="AU2032" s="11" t="s">
        <v>4823</v>
      </c>
      <c r="AV2032" s="11" t="s">
        <v>2673</v>
      </c>
      <c r="AW2032" s="11" t="s">
        <v>4824</v>
      </c>
      <c r="AX2032" s="11" t="s">
        <v>941</v>
      </c>
      <c r="AY2032" s="11" t="s">
        <v>2066</v>
      </c>
      <c r="AZ2032" s="11">
        <v>155</v>
      </c>
      <c r="BA2032" s="11">
        <v>1</v>
      </c>
      <c r="BC2032" s="11" t="s">
        <v>4987</v>
      </c>
    </row>
    <row r="2033" spans="1:55" x14ac:dyDescent="0.25">
      <c r="A2033" t="str">
        <f t="shared" si="37"/>
        <v xml:space="preserve">C/613CAV (BioChek) анемия уровень антител </v>
      </c>
      <c r="B2033" t="str">
        <f>IF(E2033="","",INDEX(Лаборатории!A:A,MATCH('Производственный контроль'!E2033,Лаборатории!B:B,0)))</f>
        <v xml:space="preserve">КУРИНОЕ ЦАРСТВО АО </v>
      </c>
      <c r="C2033" t="str">
        <f>IF(E2033="","",VLOOKUP(E2033,Лаборатории!B:D,3,0))</f>
        <v>U377_CHL</v>
      </c>
      <c r="D2033" s="12">
        <v>45749</v>
      </c>
      <c r="E2033" s="11" t="s">
        <v>793</v>
      </c>
      <c r="F2033" s="11" t="s">
        <v>544</v>
      </c>
      <c r="G2033" s="11" t="s">
        <v>603</v>
      </c>
      <c r="H2033" s="11" t="s">
        <v>262</v>
      </c>
      <c r="I2033" s="11" t="s">
        <v>3412</v>
      </c>
      <c r="J2033" t="str">
        <f>IF(L2033="","",VLOOKUP(L2033,Продукция!B:D,3,0))</f>
        <v>Биологический_материал</v>
      </c>
      <c r="K2033" t="str">
        <f>IF(L2033="","",VLOOKUP(L2033,Продукция!B:C,2,0))</f>
        <v>Сыворотка крови</v>
      </c>
      <c r="L2033" s="151" t="s">
        <v>302</v>
      </c>
      <c r="M2033">
        <f>IF(L2033="","",VLOOKUP(L2033,Продукция!B:L,11,0))</f>
        <v>0</v>
      </c>
      <c r="N2033" s="11" t="s">
        <v>873</v>
      </c>
      <c r="P2033" s="11" t="s">
        <v>340</v>
      </c>
      <c r="Q2033" s="11" t="s">
        <v>854</v>
      </c>
      <c r="R2033" s="153" t="s">
        <v>5027</v>
      </c>
      <c r="S2033" s="11">
        <v>18</v>
      </c>
      <c r="T2033" s="11" t="s">
        <v>5252</v>
      </c>
      <c r="V2033" s="14">
        <v>45744</v>
      </c>
      <c r="Z2033" s="11" t="s">
        <v>4823</v>
      </c>
      <c r="AA2033" s="15">
        <v>0.52777777777777779</v>
      </c>
      <c r="AB2033" t="str">
        <f>IF(L2033="","",VLOOKUP(L2033&amp;I2033,Продукция!A:I,9,0))</f>
        <v>рекомендация производителя набора</v>
      </c>
      <c r="AC2033" s="14">
        <v>45761</v>
      </c>
      <c r="AD2033" s="11" t="s">
        <v>2673</v>
      </c>
      <c r="AE2033" s="11" t="s">
        <v>4823</v>
      </c>
      <c r="AF2033" t="str">
        <f>IF(AD2033="","",VLOOKUP(AD2033,'Сотрудники и ссылки'!A:B,2,0))</f>
        <v>Серолог</v>
      </c>
      <c r="AG2033">
        <f>IF(AD2033="","",VLOOKUP(AD2033,'Сотрудники и ссылки'!A:C,3,0))</f>
        <v>20001771</v>
      </c>
      <c r="AH2033" s="11" t="s">
        <v>2673</v>
      </c>
      <c r="AI2033" t="str">
        <f>IF(AH2033="","",VLOOKUP(AH2033,'Сотрудники и ссылки'!A:B,2,0))</f>
        <v>Серолог</v>
      </c>
      <c r="AJ2033">
        <f>IF(AH2033="","",VLOOKUP(AH2033,'Сотрудники и ссылки'!A:C,3,0))</f>
        <v>20001771</v>
      </c>
      <c r="AK2033" s="14">
        <v>45761</v>
      </c>
      <c r="AL2033" s="2">
        <f>IF(AK2033="","",AK2033+VLOOKUP(I2033,'Вид исследования'!B:E,4,0))</f>
        <v>45762</v>
      </c>
      <c r="AM2033" s="2">
        <f>IF(AK2033="","",AK2033+VLOOKUP(I2033,'Вид исследования'!B:F,5,0))</f>
        <v>45762</v>
      </c>
      <c r="AN2033" s="14">
        <v>45761</v>
      </c>
      <c r="AP2033" s="11" t="s">
        <v>189</v>
      </c>
      <c r="AQ2033" t="str">
        <f>IFERROR(IF(L2033="","",VLOOKUP(L2033&amp;I2033,Продукция!A:K,11,0)),"обратитесь к админ справочника")</f>
        <v>согласно рекомендациям производителя теста</v>
      </c>
      <c r="AR2033" s="11" t="s">
        <v>4823</v>
      </c>
      <c r="AS2033" t="str">
        <f>IFERROR(IF(L2033="","",VLOOKUP(L2033&amp;I2033,Продукция!A:J,10,0)),"обратитесь к админ справочника")</f>
        <v>инструкция тест- ситема Биочек СК -126</v>
      </c>
      <c r="AT2033" s="11" t="s">
        <v>4823</v>
      </c>
      <c r="AU2033" s="11" t="s">
        <v>4823</v>
      </c>
      <c r="AV2033" s="11" t="s">
        <v>2673</v>
      </c>
      <c r="AW2033" s="11" t="s">
        <v>4824</v>
      </c>
      <c r="AX2033" s="11" t="s">
        <v>941</v>
      </c>
      <c r="AY2033" s="11" t="s">
        <v>2066</v>
      </c>
      <c r="AZ2033" s="11">
        <v>155</v>
      </c>
      <c r="BA2033" s="11">
        <v>1</v>
      </c>
      <c r="BC2033" s="11" t="s">
        <v>4987</v>
      </c>
    </row>
    <row r="2034" spans="1:55" x14ac:dyDescent="0.25">
      <c r="A2034" t="str">
        <f t="shared" si="37"/>
        <v>C/613ART (BioChek) инфекционный альвеолярный ринотрахеит тип А и В уровень антител</v>
      </c>
      <c r="B2034" t="str">
        <f>IF(E2034="","",INDEX(Лаборатории!A:A,MATCH('Производственный контроль'!E2034,Лаборатории!B:B,0)))</f>
        <v xml:space="preserve">КУРИНОЕ ЦАРСТВО АО </v>
      </c>
      <c r="C2034" t="str">
        <f>IF(E2034="","",VLOOKUP(E2034,Лаборатории!B:D,3,0))</f>
        <v>U377_CHL</v>
      </c>
      <c r="D2034" s="12">
        <v>45749</v>
      </c>
      <c r="E2034" s="11" t="s">
        <v>793</v>
      </c>
      <c r="F2034" s="11" t="s">
        <v>544</v>
      </c>
      <c r="G2034" s="11" t="s">
        <v>603</v>
      </c>
      <c r="H2034" s="11" t="s">
        <v>262</v>
      </c>
      <c r="I2034" s="11" t="s">
        <v>3409</v>
      </c>
      <c r="J2034" t="str">
        <f>IF(L2034="","",VLOOKUP(L2034,Продукция!B:D,3,0))</f>
        <v>Биологический_материал</v>
      </c>
      <c r="K2034" t="str">
        <f>IF(L2034="","",VLOOKUP(L2034,Продукция!B:C,2,0))</f>
        <v>Сыворотка крови</v>
      </c>
      <c r="L2034" s="151" t="s">
        <v>302</v>
      </c>
      <c r="M2034">
        <f>IF(L2034="","",VLOOKUP(L2034,Продукция!B:L,11,0))</f>
        <v>0</v>
      </c>
      <c r="N2034" s="11" t="s">
        <v>873</v>
      </c>
      <c r="P2034" s="11" t="s">
        <v>340</v>
      </c>
      <c r="Q2034" s="11" t="s">
        <v>854</v>
      </c>
      <c r="R2034" s="153" t="s">
        <v>5027</v>
      </c>
      <c r="S2034" s="11">
        <v>18</v>
      </c>
      <c r="T2034" s="11" t="s">
        <v>5252</v>
      </c>
      <c r="V2034" s="14">
        <v>45744</v>
      </c>
      <c r="Z2034" s="11" t="s">
        <v>4823</v>
      </c>
      <c r="AA2034" s="15">
        <v>0.52777777777777779</v>
      </c>
      <c r="AB2034" t="str">
        <f>IF(L2034="","",VLOOKUP(L2034&amp;I2034,Продукция!A:I,9,0))</f>
        <v>рекомендация производителя набора</v>
      </c>
      <c r="AC2034" s="14">
        <v>45761</v>
      </c>
      <c r="AD2034" s="11" t="s">
        <v>2673</v>
      </c>
      <c r="AE2034" s="11" t="s">
        <v>4823</v>
      </c>
      <c r="AF2034" t="str">
        <f>IF(AD2034="","",VLOOKUP(AD2034,'Сотрудники и ссылки'!A:B,2,0))</f>
        <v>Серолог</v>
      </c>
      <c r="AG2034">
        <f>IF(AD2034="","",VLOOKUP(AD2034,'Сотрудники и ссылки'!A:C,3,0))</f>
        <v>20001771</v>
      </c>
      <c r="AH2034" s="11" t="s">
        <v>2673</v>
      </c>
      <c r="AI2034" t="str">
        <f>IF(AH2034="","",VLOOKUP(AH2034,'Сотрудники и ссылки'!A:B,2,0))</f>
        <v>Серолог</v>
      </c>
      <c r="AJ2034">
        <f>IF(AH2034="","",VLOOKUP(AH2034,'Сотрудники и ссылки'!A:C,3,0))</f>
        <v>20001771</v>
      </c>
      <c r="AK2034" s="14">
        <v>45761</v>
      </c>
      <c r="AL2034" s="2">
        <f>IF(AK2034="","",AK2034+VLOOKUP(I2034,'Вид исследования'!B:E,4,0))</f>
        <v>45762</v>
      </c>
      <c r="AM2034" s="2">
        <f>IF(AK2034="","",AK2034+VLOOKUP(I2034,'Вид исследования'!B:F,5,0))</f>
        <v>45762</v>
      </c>
      <c r="AN2034" s="14">
        <v>45761</v>
      </c>
      <c r="AP2034" s="11" t="s">
        <v>189</v>
      </c>
      <c r="AQ2034" t="str">
        <f>IFERROR(IF(L2034="","",VLOOKUP(L2034&amp;I2034,Продукция!A:K,11,0)),"обратитесь к админ справочника")</f>
        <v>согласно рекомендациям производителя теста</v>
      </c>
      <c r="AR2034" s="11" t="s">
        <v>4823</v>
      </c>
      <c r="AS2034" t="str">
        <f>IFERROR(IF(L2034="","",VLOOKUP(L2034&amp;I2034,Продукция!A:J,10,0)),"обратитесь к админ справочника")</f>
        <v>инструкция тест- ситема Биочек СК-120</v>
      </c>
      <c r="AT2034" s="11" t="s">
        <v>4823</v>
      </c>
      <c r="AU2034" s="11" t="s">
        <v>4823</v>
      </c>
      <c r="AV2034" s="11" t="s">
        <v>2673</v>
      </c>
      <c r="AW2034" s="11" t="s">
        <v>4824</v>
      </c>
      <c r="AX2034" s="11" t="s">
        <v>941</v>
      </c>
      <c r="AY2034" s="11" t="s">
        <v>2066</v>
      </c>
      <c r="AZ2034" s="11">
        <v>155</v>
      </c>
      <c r="BA2034" s="11">
        <v>1</v>
      </c>
      <c r="BC2034" s="11" t="s">
        <v>4987</v>
      </c>
    </row>
    <row r="2035" spans="1:55" x14ac:dyDescent="0.25">
      <c r="A2035" t="str">
        <f t="shared" si="37"/>
        <v>С/621Болезнь Ньюкасла уровень антител</v>
      </c>
      <c r="B2035" t="str">
        <f>IF(E2035="","",INDEX(Лаборатории!A:A,MATCH('Производственный контроль'!E2035,Лаборатории!B:B,0)))</f>
        <v xml:space="preserve">КУРИНОЕ ЦАРСТВО АО </v>
      </c>
      <c r="C2035" t="str">
        <f>IF(E2035="","",VLOOKUP(E2035,Лаборатории!B:D,3,0))</f>
        <v>U377_CHL</v>
      </c>
      <c r="D2035" s="12">
        <v>45750</v>
      </c>
      <c r="E2035" s="11" t="s">
        <v>793</v>
      </c>
      <c r="F2035" s="11" t="s">
        <v>544</v>
      </c>
      <c r="G2035" s="11" t="s">
        <v>565</v>
      </c>
      <c r="H2035" s="11" t="s">
        <v>312</v>
      </c>
      <c r="I2035" s="11" t="s">
        <v>3434</v>
      </c>
      <c r="J2035" t="str">
        <f>IF(L2035="","",VLOOKUP(L2035,Продукция!B:D,3,0))</f>
        <v>Биологический_материал</v>
      </c>
      <c r="K2035" t="str">
        <f>IF(L2035="","",VLOOKUP(L2035,Продукция!B:C,2,0))</f>
        <v>Сыворотка крови</v>
      </c>
      <c r="L2035" s="151" t="s">
        <v>302</v>
      </c>
      <c r="M2035">
        <f>IF(L2035="","",VLOOKUP(L2035,Продукция!B:L,11,0))</f>
        <v>0</v>
      </c>
      <c r="N2035" s="11" t="s">
        <v>873</v>
      </c>
      <c r="P2035" s="11" t="s">
        <v>340</v>
      </c>
      <c r="Q2035" s="11" t="s">
        <v>854</v>
      </c>
      <c r="R2035" s="153" t="s">
        <v>5253</v>
      </c>
      <c r="S2035" s="11">
        <v>20</v>
      </c>
      <c r="T2035" s="11" t="s">
        <v>5262</v>
      </c>
      <c r="V2035" s="14">
        <v>45749</v>
      </c>
      <c r="Z2035" s="11" t="s">
        <v>4823</v>
      </c>
      <c r="AA2035" s="15">
        <v>0.59722222222222221</v>
      </c>
      <c r="AB2035" t="str">
        <f>IF(L2035="","",VLOOKUP(L2035&amp;I2035,Продукция!A:I,9,0))</f>
        <v>рекомендация производителя набора</v>
      </c>
      <c r="AC2035" s="14">
        <v>45755</v>
      </c>
      <c r="AD2035" s="11" t="s">
        <v>2673</v>
      </c>
      <c r="AE2035" s="11" t="s">
        <v>4823</v>
      </c>
      <c r="AF2035" t="str">
        <f>IF(AD2035="","",VLOOKUP(AD2035,'Сотрудники и ссылки'!A:B,2,0))</f>
        <v>Серолог</v>
      </c>
      <c r="AG2035">
        <f>IF(AD2035="","",VLOOKUP(AD2035,'Сотрудники и ссылки'!A:C,3,0))</f>
        <v>20001771</v>
      </c>
      <c r="AH2035" s="11" t="s">
        <v>2673</v>
      </c>
      <c r="AI2035" t="str">
        <f>IF(AH2035="","",VLOOKUP(AH2035,'Сотрудники и ссылки'!A:B,2,0))</f>
        <v>Серолог</v>
      </c>
      <c r="AJ2035">
        <f>IF(AH2035="","",VLOOKUP(AH2035,'Сотрудники и ссылки'!A:C,3,0))</f>
        <v>20001771</v>
      </c>
      <c r="AK2035" s="14">
        <v>45755</v>
      </c>
      <c r="AL2035" s="2">
        <f>IF(AK2035="","",AK2035+VLOOKUP(I2035,'Вид исследования'!B:E,4,0))</f>
        <v>45756</v>
      </c>
      <c r="AM2035" s="2">
        <f>IF(AK2035="","",AK2035+VLOOKUP(I2035,'Вид исследования'!B:F,5,0))</f>
        <v>45756</v>
      </c>
      <c r="AN2035" s="14">
        <v>45755</v>
      </c>
      <c r="AP2035" s="11" t="s">
        <v>189</v>
      </c>
      <c r="AQ2035" t="str">
        <f>IFERROR(IF(L2035="","",VLOOKUP(L2035&amp;I2035,Продукция!A:K,11,0)),"обратитесь к админ справочника")</f>
        <v>согласно рекомендациям производителя теста</v>
      </c>
      <c r="AR2035" s="11" t="s">
        <v>4823</v>
      </c>
      <c r="AS2035" t="str">
        <f>IFERROR(IF(L2035="","",VLOOKUP(L2035&amp;I2035,Продукция!A:J,10,0)),"обратитесь к админ справочника")</f>
        <v>инструкция по применению набора РЗГА Ньюкасла</v>
      </c>
      <c r="AT2035" s="11" t="s">
        <v>4823</v>
      </c>
      <c r="AU2035" s="11" t="s">
        <v>4823</v>
      </c>
      <c r="AV2035" s="11" t="s">
        <v>2673</v>
      </c>
      <c r="AW2035" s="11" t="s">
        <v>4824</v>
      </c>
      <c r="AX2035" s="11" t="s">
        <v>565</v>
      </c>
      <c r="AY2035" s="11" t="s">
        <v>1252</v>
      </c>
      <c r="AZ2035" s="11">
        <v>154</v>
      </c>
      <c r="BA2035" s="11">
        <v>40</v>
      </c>
      <c r="BC2035" s="11" t="s">
        <v>5109</v>
      </c>
    </row>
    <row r="2036" spans="1:55" x14ac:dyDescent="0.25">
      <c r="A2036" t="str">
        <f t="shared" si="37"/>
        <v>С/621Болезнь Ньюкасла уровень антител</v>
      </c>
      <c r="B2036" t="str">
        <f>IF(E2036="","",INDEX(Лаборатории!A:A,MATCH('Производственный контроль'!E2036,Лаборатории!B:B,0)))</f>
        <v xml:space="preserve">КУРИНОЕ ЦАРСТВО АО </v>
      </c>
      <c r="C2036" t="str">
        <f>IF(E2036="","",VLOOKUP(E2036,Лаборатории!B:D,3,0))</f>
        <v>U377_CHL</v>
      </c>
      <c r="D2036" s="12">
        <v>45750</v>
      </c>
      <c r="E2036" s="11" t="s">
        <v>793</v>
      </c>
      <c r="F2036" s="11" t="s">
        <v>544</v>
      </c>
      <c r="G2036" s="11" t="s">
        <v>565</v>
      </c>
      <c r="H2036" s="11" t="s">
        <v>312</v>
      </c>
      <c r="I2036" s="11" t="s">
        <v>3434</v>
      </c>
      <c r="J2036" t="str">
        <f>IF(L2036="","",VLOOKUP(L2036,Продукция!B:D,3,0))</f>
        <v>Биологический_материал</v>
      </c>
      <c r="K2036" t="str">
        <f>IF(L2036="","",VLOOKUP(L2036,Продукция!B:C,2,0))</f>
        <v>Сыворотка крови</v>
      </c>
      <c r="L2036" s="151" t="s">
        <v>302</v>
      </c>
      <c r="M2036">
        <f>IF(L2036="","",VLOOKUP(L2036,Продукция!B:L,11,0))</f>
        <v>0</v>
      </c>
      <c r="N2036" s="11" t="s">
        <v>873</v>
      </c>
      <c r="P2036" s="11" t="s">
        <v>340</v>
      </c>
      <c r="Q2036" s="11" t="s">
        <v>854</v>
      </c>
      <c r="R2036" s="153" t="s">
        <v>5254</v>
      </c>
      <c r="S2036" s="11">
        <v>20</v>
      </c>
      <c r="T2036" s="11" t="s">
        <v>5262</v>
      </c>
      <c r="V2036" s="14">
        <v>45749</v>
      </c>
      <c r="Z2036" s="11" t="s">
        <v>4823</v>
      </c>
      <c r="AA2036" s="15">
        <v>0.59722222222222221</v>
      </c>
      <c r="AB2036" t="str">
        <f>IF(L2036="","",VLOOKUP(L2036&amp;I2036,Продукция!A:I,9,0))</f>
        <v>рекомендация производителя набора</v>
      </c>
      <c r="AC2036" s="14">
        <v>45755</v>
      </c>
      <c r="AD2036" s="11" t="s">
        <v>2673</v>
      </c>
      <c r="AE2036" s="11" t="s">
        <v>4823</v>
      </c>
      <c r="AF2036" t="str">
        <f>IF(AD2036="","",VLOOKUP(AD2036,'Сотрудники и ссылки'!A:B,2,0))</f>
        <v>Серолог</v>
      </c>
      <c r="AG2036">
        <f>IF(AD2036="","",VLOOKUP(AD2036,'Сотрудники и ссылки'!A:C,3,0))</f>
        <v>20001771</v>
      </c>
      <c r="AH2036" s="11" t="s">
        <v>2673</v>
      </c>
      <c r="AI2036" t="str">
        <f>IF(AH2036="","",VLOOKUP(AH2036,'Сотрудники и ссылки'!A:B,2,0))</f>
        <v>Серолог</v>
      </c>
      <c r="AJ2036">
        <f>IF(AH2036="","",VLOOKUP(AH2036,'Сотрудники и ссылки'!A:C,3,0))</f>
        <v>20001771</v>
      </c>
      <c r="AK2036" s="14">
        <v>45755</v>
      </c>
      <c r="AL2036" s="2">
        <f>IF(AK2036="","",AK2036+VLOOKUP(I2036,'Вид исследования'!B:E,4,0))</f>
        <v>45756</v>
      </c>
      <c r="AM2036" s="2">
        <f>IF(AK2036="","",AK2036+VLOOKUP(I2036,'Вид исследования'!B:F,5,0))</f>
        <v>45756</v>
      </c>
      <c r="AN2036" s="14">
        <v>45755</v>
      </c>
      <c r="AP2036" s="11" t="s">
        <v>189</v>
      </c>
      <c r="AQ2036" t="str">
        <f>IFERROR(IF(L2036="","",VLOOKUP(L2036&amp;I2036,Продукция!A:K,11,0)),"обратитесь к админ справочника")</f>
        <v>согласно рекомендациям производителя теста</v>
      </c>
      <c r="AR2036" s="11" t="s">
        <v>4823</v>
      </c>
      <c r="AS2036" t="str">
        <f>IFERROR(IF(L2036="","",VLOOKUP(L2036&amp;I2036,Продукция!A:J,10,0)),"обратитесь к админ справочника")</f>
        <v>инструкция по применению набора РЗГА Ньюкасла</v>
      </c>
      <c r="AT2036" s="11" t="s">
        <v>4823</v>
      </c>
      <c r="AU2036" s="11" t="s">
        <v>4823</v>
      </c>
      <c r="AV2036" s="11" t="s">
        <v>2673</v>
      </c>
      <c r="AW2036" s="11" t="s">
        <v>4824</v>
      </c>
      <c r="AX2036" s="11" t="s">
        <v>565</v>
      </c>
      <c r="AY2036" s="11" t="s">
        <v>1263</v>
      </c>
      <c r="AZ2036" s="11">
        <v>154</v>
      </c>
      <c r="BA2036" s="11">
        <v>40</v>
      </c>
      <c r="BC2036" s="11" t="s">
        <v>5109</v>
      </c>
    </row>
    <row r="2037" spans="1:55" x14ac:dyDescent="0.25">
      <c r="A2037" t="str">
        <f t="shared" si="37"/>
        <v>С/621Болезнь Ньюкасла уровень антител</v>
      </c>
      <c r="B2037" t="str">
        <f>IF(E2037="","",INDEX(Лаборатории!A:A,MATCH('Производственный контроль'!E2037,Лаборатории!B:B,0)))</f>
        <v xml:space="preserve">КУРИНОЕ ЦАРСТВО АО </v>
      </c>
      <c r="C2037" t="str">
        <f>IF(E2037="","",VLOOKUP(E2037,Лаборатории!B:D,3,0))</f>
        <v>U377_CHL</v>
      </c>
      <c r="D2037" s="12">
        <v>45750</v>
      </c>
      <c r="E2037" s="11" t="s">
        <v>793</v>
      </c>
      <c r="F2037" s="11" t="s">
        <v>544</v>
      </c>
      <c r="G2037" s="11" t="s">
        <v>565</v>
      </c>
      <c r="H2037" s="11" t="s">
        <v>312</v>
      </c>
      <c r="I2037" s="11" t="s">
        <v>3434</v>
      </c>
      <c r="J2037" t="str">
        <f>IF(L2037="","",VLOOKUP(L2037,Продукция!B:D,3,0))</f>
        <v>Биологический_материал</v>
      </c>
      <c r="K2037" t="str">
        <f>IF(L2037="","",VLOOKUP(L2037,Продукция!B:C,2,0))</f>
        <v>Сыворотка крови</v>
      </c>
      <c r="L2037" s="151" t="s">
        <v>302</v>
      </c>
      <c r="M2037">
        <f>IF(L2037="","",VLOOKUP(L2037,Продукция!B:L,11,0))</f>
        <v>0</v>
      </c>
      <c r="N2037" s="11" t="s">
        <v>873</v>
      </c>
      <c r="P2037" s="11" t="s">
        <v>340</v>
      </c>
      <c r="Q2037" s="11" t="s">
        <v>854</v>
      </c>
      <c r="R2037" s="153" t="s">
        <v>5255</v>
      </c>
      <c r="S2037" s="11">
        <v>20</v>
      </c>
      <c r="T2037" s="11" t="s">
        <v>5262</v>
      </c>
      <c r="V2037" s="14">
        <v>45749</v>
      </c>
      <c r="Z2037" s="11" t="s">
        <v>4823</v>
      </c>
      <c r="AA2037" s="15">
        <v>0.59722222222222221</v>
      </c>
      <c r="AB2037" t="str">
        <f>IF(L2037="","",VLOOKUP(L2037&amp;I2037,Продукция!A:I,9,0))</f>
        <v>рекомендация производителя набора</v>
      </c>
      <c r="AC2037" s="14">
        <v>45755</v>
      </c>
      <c r="AD2037" s="11" t="s">
        <v>2673</v>
      </c>
      <c r="AE2037" s="11" t="s">
        <v>4823</v>
      </c>
      <c r="AF2037" t="str">
        <f>IF(AD2037="","",VLOOKUP(AD2037,'Сотрудники и ссылки'!A:B,2,0))</f>
        <v>Серолог</v>
      </c>
      <c r="AG2037">
        <f>IF(AD2037="","",VLOOKUP(AD2037,'Сотрудники и ссылки'!A:C,3,0))</f>
        <v>20001771</v>
      </c>
      <c r="AH2037" s="11" t="s">
        <v>2673</v>
      </c>
      <c r="AI2037" t="str">
        <f>IF(AH2037="","",VLOOKUP(AH2037,'Сотрудники и ссылки'!A:B,2,0))</f>
        <v>Серолог</v>
      </c>
      <c r="AJ2037">
        <f>IF(AH2037="","",VLOOKUP(AH2037,'Сотрудники и ссылки'!A:C,3,0))</f>
        <v>20001771</v>
      </c>
      <c r="AK2037" s="14">
        <v>45755</v>
      </c>
      <c r="AL2037" s="2">
        <f>IF(AK2037="","",AK2037+VLOOKUP(I2037,'Вид исследования'!B:E,4,0))</f>
        <v>45756</v>
      </c>
      <c r="AM2037" s="2">
        <f>IF(AK2037="","",AK2037+VLOOKUP(I2037,'Вид исследования'!B:F,5,0))</f>
        <v>45756</v>
      </c>
      <c r="AN2037" s="14">
        <v>45755</v>
      </c>
      <c r="AP2037" s="11" t="s">
        <v>189</v>
      </c>
      <c r="AQ2037" t="str">
        <f>IFERROR(IF(L2037="","",VLOOKUP(L2037&amp;I2037,Продукция!A:K,11,0)),"обратитесь к админ справочника")</f>
        <v>согласно рекомендациям производителя теста</v>
      </c>
      <c r="AR2037" s="11" t="s">
        <v>4823</v>
      </c>
      <c r="AS2037" t="str">
        <f>IFERROR(IF(L2037="","",VLOOKUP(L2037&amp;I2037,Продукция!A:J,10,0)),"обратитесь к админ справочника")</f>
        <v>инструкция по применению набора РЗГА Ньюкасла</v>
      </c>
      <c r="AT2037" s="11" t="s">
        <v>4823</v>
      </c>
      <c r="AU2037" s="11" t="s">
        <v>4823</v>
      </c>
      <c r="AV2037" s="11" t="s">
        <v>2673</v>
      </c>
      <c r="AW2037" s="11" t="s">
        <v>4824</v>
      </c>
      <c r="AX2037" s="11" t="s">
        <v>565</v>
      </c>
      <c r="AY2037" s="11" t="s">
        <v>1269</v>
      </c>
      <c r="AZ2037" s="11">
        <v>154</v>
      </c>
      <c r="BA2037" s="11">
        <v>40</v>
      </c>
      <c r="BC2037" s="11" t="s">
        <v>5109</v>
      </c>
    </row>
    <row r="2038" spans="1:55" x14ac:dyDescent="0.25">
      <c r="A2038" t="str">
        <f t="shared" si="37"/>
        <v>С/621Болезнь Ньюкасла уровень антител</v>
      </c>
      <c r="B2038" t="str">
        <f>IF(E2038="","",INDEX(Лаборатории!A:A,MATCH('Производственный контроль'!E2038,Лаборатории!B:B,0)))</f>
        <v xml:space="preserve">КУРИНОЕ ЦАРСТВО АО </v>
      </c>
      <c r="C2038" t="str">
        <f>IF(E2038="","",VLOOKUP(E2038,Лаборатории!B:D,3,0))</f>
        <v>U377_CHL</v>
      </c>
      <c r="D2038" s="12">
        <v>45750</v>
      </c>
      <c r="E2038" s="11" t="s">
        <v>793</v>
      </c>
      <c r="F2038" s="11" t="s">
        <v>544</v>
      </c>
      <c r="G2038" s="11" t="s">
        <v>565</v>
      </c>
      <c r="H2038" s="11" t="s">
        <v>312</v>
      </c>
      <c r="I2038" s="11" t="s">
        <v>3434</v>
      </c>
      <c r="J2038" t="str">
        <f>IF(L2038="","",VLOOKUP(L2038,Продукция!B:D,3,0))</f>
        <v>Биологический_материал</v>
      </c>
      <c r="K2038" t="str">
        <f>IF(L2038="","",VLOOKUP(L2038,Продукция!B:C,2,0))</f>
        <v>Сыворотка крови</v>
      </c>
      <c r="L2038" s="151" t="s">
        <v>302</v>
      </c>
      <c r="M2038">
        <f>IF(L2038="","",VLOOKUP(L2038,Продукция!B:L,11,0))</f>
        <v>0</v>
      </c>
      <c r="N2038" s="11" t="s">
        <v>873</v>
      </c>
      <c r="P2038" s="11" t="s">
        <v>340</v>
      </c>
      <c r="Q2038" s="11" t="s">
        <v>854</v>
      </c>
      <c r="R2038" s="153" t="s">
        <v>5256</v>
      </c>
      <c r="S2038" s="11">
        <v>20</v>
      </c>
      <c r="T2038" s="11" t="s">
        <v>5262</v>
      </c>
      <c r="V2038" s="14">
        <v>45748</v>
      </c>
      <c r="Z2038" s="11" t="s">
        <v>4823</v>
      </c>
      <c r="AA2038" s="15">
        <v>0.59722222222222221</v>
      </c>
      <c r="AB2038" t="str">
        <f>IF(L2038="","",VLOOKUP(L2038&amp;I2038,Продукция!A:I,9,0))</f>
        <v>рекомендация производителя набора</v>
      </c>
      <c r="AC2038" s="14">
        <v>45755</v>
      </c>
      <c r="AD2038" s="11" t="s">
        <v>2673</v>
      </c>
      <c r="AE2038" s="11" t="s">
        <v>4823</v>
      </c>
      <c r="AF2038" t="str">
        <f>IF(AD2038="","",VLOOKUP(AD2038,'Сотрудники и ссылки'!A:B,2,0))</f>
        <v>Серолог</v>
      </c>
      <c r="AG2038">
        <f>IF(AD2038="","",VLOOKUP(AD2038,'Сотрудники и ссылки'!A:C,3,0))</f>
        <v>20001771</v>
      </c>
      <c r="AH2038" s="11" t="s">
        <v>2673</v>
      </c>
      <c r="AI2038" t="str">
        <f>IF(AH2038="","",VLOOKUP(AH2038,'Сотрудники и ссылки'!A:B,2,0))</f>
        <v>Серолог</v>
      </c>
      <c r="AJ2038">
        <f>IF(AH2038="","",VLOOKUP(AH2038,'Сотрудники и ссылки'!A:C,3,0))</f>
        <v>20001771</v>
      </c>
      <c r="AK2038" s="14">
        <v>45755</v>
      </c>
      <c r="AL2038" s="2">
        <f>IF(AK2038="","",AK2038+VLOOKUP(I2038,'Вид исследования'!B:E,4,0))</f>
        <v>45756</v>
      </c>
      <c r="AM2038" s="2">
        <f>IF(AK2038="","",AK2038+VLOOKUP(I2038,'Вид исследования'!B:F,5,0))</f>
        <v>45756</v>
      </c>
      <c r="AN2038" s="14">
        <v>45755</v>
      </c>
      <c r="AP2038" s="11" t="s">
        <v>189</v>
      </c>
      <c r="AQ2038" t="str">
        <f>IFERROR(IF(L2038="","",VLOOKUP(L2038&amp;I2038,Продукция!A:K,11,0)),"обратитесь к админ справочника")</f>
        <v>согласно рекомендациям производителя теста</v>
      </c>
      <c r="AR2038" s="11" t="s">
        <v>4823</v>
      </c>
      <c r="AS2038" t="str">
        <f>IFERROR(IF(L2038="","",VLOOKUP(L2038&amp;I2038,Продукция!A:J,10,0)),"обратитесь к админ справочника")</f>
        <v>инструкция по применению набора РЗГА Ньюкасла</v>
      </c>
      <c r="AT2038" s="11" t="s">
        <v>4823</v>
      </c>
      <c r="AU2038" s="11" t="s">
        <v>4823</v>
      </c>
      <c r="AV2038" s="11" t="s">
        <v>2673</v>
      </c>
      <c r="AW2038" s="11" t="s">
        <v>4824</v>
      </c>
      <c r="AX2038" s="11" t="s">
        <v>565</v>
      </c>
      <c r="AY2038" s="11" t="s">
        <v>1270</v>
      </c>
      <c r="AZ2038" s="11">
        <v>154</v>
      </c>
      <c r="BA2038" s="11">
        <v>40</v>
      </c>
      <c r="BC2038" s="11" t="s">
        <v>5109</v>
      </c>
    </row>
    <row r="2039" spans="1:55" x14ac:dyDescent="0.25">
      <c r="A2039" t="str">
        <f t="shared" si="37"/>
        <v>С/621Болезнь Ньюкасла уровень антител</v>
      </c>
      <c r="B2039" t="str">
        <f>IF(E2039="","",INDEX(Лаборатории!A:A,MATCH('Производственный контроль'!E2039,Лаборатории!B:B,0)))</f>
        <v xml:space="preserve">КУРИНОЕ ЦАРСТВО АО </v>
      </c>
      <c r="C2039" t="str">
        <f>IF(E2039="","",VLOOKUP(E2039,Лаборатории!B:D,3,0))</f>
        <v>U377_CHL</v>
      </c>
      <c r="D2039" s="12">
        <v>45750</v>
      </c>
      <c r="E2039" s="11" t="s">
        <v>793</v>
      </c>
      <c r="F2039" s="11" t="s">
        <v>544</v>
      </c>
      <c r="G2039" s="11" t="s">
        <v>565</v>
      </c>
      <c r="H2039" s="11" t="s">
        <v>312</v>
      </c>
      <c r="I2039" s="11" t="s">
        <v>3434</v>
      </c>
      <c r="J2039" t="str">
        <f>IF(L2039="","",VLOOKUP(L2039,Продукция!B:D,3,0))</f>
        <v>Биологический_материал</v>
      </c>
      <c r="K2039" t="str">
        <f>IF(L2039="","",VLOOKUP(L2039,Продукция!B:C,2,0))</f>
        <v>Сыворотка крови</v>
      </c>
      <c r="L2039" s="151" t="s">
        <v>302</v>
      </c>
      <c r="M2039">
        <f>IF(L2039="","",VLOOKUP(L2039,Продукция!B:L,11,0))</f>
        <v>0</v>
      </c>
      <c r="N2039" s="11" t="s">
        <v>873</v>
      </c>
      <c r="P2039" s="11" t="s">
        <v>340</v>
      </c>
      <c r="Q2039" s="11" t="s">
        <v>854</v>
      </c>
      <c r="R2039" s="153" t="s">
        <v>5257</v>
      </c>
      <c r="S2039" s="11">
        <v>20</v>
      </c>
      <c r="T2039" s="11" t="s">
        <v>5262</v>
      </c>
      <c r="V2039" s="14">
        <v>45748</v>
      </c>
      <c r="Z2039" s="11" t="s">
        <v>4823</v>
      </c>
      <c r="AA2039" s="15">
        <v>0.59722222222222221</v>
      </c>
      <c r="AB2039" t="str">
        <f>IF(L2039="","",VLOOKUP(L2039&amp;I2039,Продукция!A:I,9,0))</f>
        <v>рекомендация производителя набора</v>
      </c>
      <c r="AC2039" s="14">
        <v>45755</v>
      </c>
      <c r="AD2039" s="11" t="s">
        <v>2673</v>
      </c>
      <c r="AE2039" s="11" t="s">
        <v>4823</v>
      </c>
      <c r="AF2039" t="str">
        <f>IF(AD2039="","",VLOOKUP(AD2039,'Сотрудники и ссылки'!A:B,2,0))</f>
        <v>Серолог</v>
      </c>
      <c r="AG2039">
        <f>IF(AD2039="","",VLOOKUP(AD2039,'Сотрудники и ссылки'!A:C,3,0))</f>
        <v>20001771</v>
      </c>
      <c r="AH2039" s="11" t="s">
        <v>2673</v>
      </c>
      <c r="AI2039" t="str">
        <f>IF(AH2039="","",VLOOKUP(AH2039,'Сотрудники и ссылки'!A:B,2,0))</f>
        <v>Серолог</v>
      </c>
      <c r="AJ2039">
        <f>IF(AH2039="","",VLOOKUP(AH2039,'Сотрудники и ссылки'!A:C,3,0))</f>
        <v>20001771</v>
      </c>
      <c r="AK2039" s="14">
        <v>45755</v>
      </c>
      <c r="AL2039" s="2">
        <f>IF(AK2039="","",AK2039+VLOOKUP(I2039,'Вид исследования'!B:E,4,0))</f>
        <v>45756</v>
      </c>
      <c r="AM2039" s="2">
        <f>IF(AK2039="","",AK2039+VLOOKUP(I2039,'Вид исследования'!B:F,5,0))</f>
        <v>45756</v>
      </c>
      <c r="AN2039" s="14">
        <v>45755</v>
      </c>
      <c r="AP2039" s="11" t="s">
        <v>189</v>
      </c>
      <c r="AQ2039" t="str">
        <f>IFERROR(IF(L2039="","",VLOOKUP(L2039&amp;I2039,Продукция!A:K,11,0)),"обратитесь к админ справочника")</f>
        <v>согласно рекомендациям производителя теста</v>
      </c>
      <c r="AR2039" s="11" t="s">
        <v>4823</v>
      </c>
      <c r="AS2039" t="str">
        <f>IFERROR(IF(L2039="","",VLOOKUP(L2039&amp;I2039,Продукция!A:J,10,0)),"обратитесь к админ справочника")</f>
        <v>инструкция по применению набора РЗГА Ньюкасла</v>
      </c>
      <c r="AT2039" s="11" t="s">
        <v>4823</v>
      </c>
      <c r="AU2039" s="11" t="s">
        <v>4823</v>
      </c>
      <c r="AV2039" s="11" t="s">
        <v>2673</v>
      </c>
      <c r="AW2039" s="11" t="s">
        <v>4824</v>
      </c>
      <c r="AX2039" s="11" t="s">
        <v>565</v>
      </c>
      <c r="AY2039" s="11" t="s">
        <v>1271</v>
      </c>
      <c r="AZ2039" s="11">
        <v>154</v>
      </c>
      <c r="BA2039" s="11">
        <v>40</v>
      </c>
      <c r="BC2039" s="11" t="s">
        <v>5109</v>
      </c>
    </row>
    <row r="2040" spans="1:55" x14ac:dyDescent="0.25">
      <c r="A2040" t="str">
        <f t="shared" si="37"/>
        <v>С/621Болезнь Ньюкасла уровень антител</v>
      </c>
      <c r="B2040" t="str">
        <f>IF(E2040="","",INDEX(Лаборатории!A:A,MATCH('Производственный контроль'!E2040,Лаборатории!B:B,0)))</f>
        <v xml:space="preserve">КУРИНОЕ ЦАРСТВО АО </v>
      </c>
      <c r="C2040" t="str">
        <f>IF(E2040="","",VLOOKUP(E2040,Лаборатории!B:D,3,0))</f>
        <v>U377_CHL</v>
      </c>
      <c r="D2040" s="12">
        <v>45750</v>
      </c>
      <c r="E2040" s="11" t="s">
        <v>793</v>
      </c>
      <c r="F2040" s="11" t="s">
        <v>544</v>
      </c>
      <c r="G2040" s="11" t="s">
        <v>565</v>
      </c>
      <c r="H2040" s="11" t="s">
        <v>312</v>
      </c>
      <c r="I2040" s="11" t="s">
        <v>3434</v>
      </c>
      <c r="J2040" t="str">
        <f>IF(L2040="","",VLOOKUP(L2040,Продукция!B:D,3,0))</f>
        <v>Биологический_материал</v>
      </c>
      <c r="K2040" t="str">
        <f>IF(L2040="","",VLOOKUP(L2040,Продукция!B:C,2,0))</f>
        <v>Сыворотка крови</v>
      </c>
      <c r="L2040" s="151" t="s">
        <v>302</v>
      </c>
      <c r="M2040">
        <f>IF(L2040="","",VLOOKUP(L2040,Продукция!B:L,11,0))</f>
        <v>0</v>
      </c>
      <c r="N2040" s="11" t="s">
        <v>873</v>
      </c>
      <c r="P2040" s="11" t="s">
        <v>340</v>
      </c>
      <c r="Q2040" s="11" t="s">
        <v>854</v>
      </c>
      <c r="R2040" s="153" t="s">
        <v>5258</v>
      </c>
      <c r="S2040" s="11">
        <v>20</v>
      </c>
      <c r="T2040" s="11" t="s">
        <v>5262</v>
      </c>
      <c r="V2040" s="14">
        <v>45748</v>
      </c>
      <c r="Z2040" s="11" t="s">
        <v>4823</v>
      </c>
      <c r="AA2040" s="15">
        <v>0.59722222222222221</v>
      </c>
      <c r="AB2040" t="str">
        <f>IF(L2040="","",VLOOKUP(L2040&amp;I2040,Продукция!A:I,9,0))</f>
        <v>рекомендация производителя набора</v>
      </c>
      <c r="AC2040" s="14">
        <v>45755</v>
      </c>
      <c r="AD2040" s="11" t="s">
        <v>2673</v>
      </c>
      <c r="AE2040" s="11" t="s">
        <v>4823</v>
      </c>
      <c r="AF2040" t="str">
        <f>IF(AD2040="","",VLOOKUP(AD2040,'Сотрудники и ссылки'!A:B,2,0))</f>
        <v>Серолог</v>
      </c>
      <c r="AG2040">
        <f>IF(AD2040="","",VLOOKUP(AD2040,'Сотрудники и ссылки'!A:C,3,0))</f>
        <v>20001771</v>
      </c>
      <c r="AH2040" s="11" t="s">
        <v>2673</v>
      </c>
      <c r="AI2040" t="str">
        <f>IF(AH2040="","",VLOOKUP(AH2040,'Сотрудники и ссылки'!A:B,2,0))</f>
        <v>Серолог</v>
      </c>
      <c r="AJ2040">
        <f>IF(AH2040="","",VLOOKUP(AH2040,'Сотрудники и ссылки'!A:C,3,0))</f>
        <v>20001771</v>
      </c>
      <c r="AK2040" s="14">
        <v>45755</v>
      </c>
      <c r="AL2040" s="2">
        <f>IF(AK2040="","",AK2040+VLOOKUP(I2040,'Вид исследования'!B:E,4,0))</f>
        <v>45756</v>
      </c>
      <c r="AM2040" s="2">
        <f>IF(AK2040="","",AK2040+VLOOKUP(I2040,'Вид исследования'!B:F,5,0))</f>
        <v>45756</v>
      </c>
      <c r="AN2040" s="14">
        <v>45755</v>
      </c>
      <c r="AP2040" s="11" t="s">
        <v>189</v>
      </c>
      <c r="AQ2040" t="str">
        <f>IFERROR(IF(L2040="","",VLOOKUP(L2040&amp;I2040,Продукция!A:K,11,0)),"обратитесь к админ справочника")</f>
        <v>согласно рекомендациям производителя теста</v>
      </c>
      <c r="AR2040" s="11" t="s">
        <v>4823</v>
      </c>
      <c r="AS2040" t="str">
        <f>IFERROR(IF(L2040="","",VLOOKUP(L2040&amp;I2040,Продукция!A:J,10,0)),"обратитесь к админ справочника")</f>
        <v>инструкция по применению набора РЗГА Ньюкасла</v>
      </c>
      <c r="AT2040" s="11" t="s">
        <v>4823</v>
      </c>
      <c r="AU2040" s="11" t="s">
        <v>4823</v>
      </c>
      <c r="AV2040" s="11" t="s">
        <v>2673</v>
      </c>
      <c r="AW2040" s="11" t="s">
        <v>4824</v>
      </c>
      <c r="AX2040" s="11" t="s">
        <v>565</v>
      </c>
      <c r="AY2040" s="11" t="s">
        <v>1272</v>
      </c>
      <c r="AZ2040" s="11">
        <v>154</v>
      </c>
      <c r="BA2040" s="11">
        <v>40</v>
      </c>
      <c r="BC2040" s="11" t="s">
        <v>5109</v>
      </c>
    </row>
    <row r="2041" spans="1:55" x14ac:dyDescent="0.25">
      <c r="A2041" t="str">
        <f t="shared" si="37"/>
        <v>С/621Болезнь Ньюкасла уровень антител</v>
      </c>
      <c r="B2041" t="str">
        <f>IF(E2041="","",INDEX(Лаборатории!A:A,MATCH('Производственный контроль'!E2041,Лаборатории!B:B,0)))</f>
        <v xml:space="preserve">КУРИНОЕ ЦАРСТВО АО </v>
      </c>
      <c r="C2041" t="str">
        <f>IF(E2041="","",VLOOKUP(E2041,Лаборатории!B:D,3,0))</f>
        <v>U377_CHL</v>
      </c>
      <c r="D2041" s="12">
        <v>45750</v>
      </c>
      <c r="E2041" s="11" t="s">
        <v>793</v>
      </c>
      <c r="F2041" s="11" t="s">
        <v>544</v>
      </c>
      <c r="G2041" s="11" t="s">
        <v>565</v>
      </c>
      <c r="H2041" s="11" t="s">
        <v>312</v>
      </c>
      <c r="I2041" s="11" t="s">
        <v>3434</v>
      </c>
      <c r="J2041" t="str">
        <f>IF(L2041="","",VLOOKUP(L2041,Продукция!B:D,3,0))</f>
        <v>Биологический_материал</v>
      </c>
      <c r="K2041" t="str">
        <f>IF(L2041="","",VLOOKUP(L2041,Продукция!B:C,2,0))</f>
        <v>Сыворотка крови</v>
      </c>
      <c r="L2041" s="151" t="s">
        <v>302</v>
      </c>
      <c r="M2041">
        <f>IF(L2041="","",VLOOKUP(L2041,Продукция!B:L,11,0))</f>
        <v>0</v>
      </c>
      <c r="N2041" s="11" t="s">
        <v>873</v>
      </c>
      <c r="P2041" s="11" t="s">
        <v>340</v>
      </c>
      <c r="Q2041" s="11" t="s">
        <v>854</v>
      </c>
      <c r="R2041" s="153" t="s">
        <v>5259</v>
      </c>
      <c r="S2041" s="11">
        <v>20</v>
      </c>
      <c r="T2041" s="11" t="s">
        <v>5262</v>
      </c>
      <c r="V2041" s="14">
        <v>45747</v>
      </c>
      <c r="Z2041" s="11" t="s">
        <v>4823</v>
      </c>
      <c r="AA2041" s="15">
        <v>0.59722222222222221</v>
      </c>
      <c r="AB2041" t="str">
        <f>IF(L2041="","",VLOOKUP(L2041&amp;I2041,Продукция!A:I,9,0))</f>
        <v>рекомендация производителя набора</v>
      </c>
      <c r="AC2041" s="14">
        <v>45755</v>
      </c>
      <c r="AD2041" s="11" t="s">
        <v>2673</v>
      </c>
      <c r="AE2041" s="11" t="s">
        <v>4823</v>
      </c>
      <c r="AF2041" t="str">
        <f>IF(AD2041="","",VLOOKUP(AD2041,'Сотрудники и ссылки'!A:B,2,0))</f>
        <v>Серолог</v>
      </c>
      <c r="AG2041">
        <f>IF(AD2041="","",VLOOKUP(AD2041,'Сотрудники и ссылки'!A:C,3,0))</f>
        <v>20001771</v>
      </c>
      <c r="AH2041" s="11" t="s">
        <v>2673</v>
      </c>
      <c r="AI2041" t="str">
        <f>IF(AH2041="","",VLOOKUP(AH2041,'Сотрудники и ссылки'!A:B,2,0))</f>
        <v>Серолог</v>
      </c>
      <c r="AJ2041">
        <f>IF(AH2041="","",VLOOKUP(AH2041,'Сотрудники и ссылки'!A:C,3,0))</f>
        <v>20001771</v>
      </c>
      <c r="AK2041" s="14">
        <v>45755</v>
      </c>
      <c r="AL2041" s="2">
        <f>IF(AK2041="","",AK2041+VLOOKUP(I2041,'Вид исследования'!B:E,4,0))</f>
        <v>45756</v>
      </c>
      <c r="AM2041" s="2">
        <f>IF(AK2041="","",AK2041+VLOOKUP(I2041,'Вид исследования'!B:F,5,0))</f>
        <v>45756</v>
      </c>
      <c r="AN2041" s="14">
        <v>45755</v>
      </c>
      <c r="AP2041" s="11" t="s">
        <v>189</v>
      </c>
      <c r="AQ2041" t="str">
        <f>IFERROR(IF(L2041="","",VLOOKUP(L2041&amp;I2041,Продукция!A:K,11,0)),"обратитесь к админ справочника")</f>
        <v>согласно рекомендациям производителя теста</v>
      </c>
      <c r="AR2041" s="11" t="s">
        <v>4823</v>
      </c>
      <c r="AS2041" t="str">
        <f>IFERROR(IF(L2041="","",VLOOKUP(L2041&amp;I2041,Продукция!A:J,10,0)),"обратитесь к админ справочника")</f>
        <v>инструкция по применению набора РЗГА Ньюкасла</v>
      </c>
      <c r="AT2041" s="11" t="s">
        <v>4823</v>
      </c>
      <c r="AU2041" s="11" t="s">
        <v>4823</v>
      </c>
      <c r="AV2041" s="11" t="s">
        <v>2673</v>
      </c>
      <c r="AW2041" s="11" t="s">
        <v>4824</v>
      </c>
      <c r="AX2041" s="11" t="s">
        <v>565</v>
      </c>
      <c r="AY2041" s="11" t="s">
        <v>1273</v>
      </c>
      <c r="AZ2041" s="11">
        <v>154</v>
      </c>
      <c r="BA2041" s="11">
        <v>40</v>
      </c>
      <c r="BC2041" s="11" t="s">
        <v>5109</v>
      </c>
    </row>
    <row r="2042" spans="1:55" x14ac:dyDescent="0.25">
      <c r="A2042" t="str">
        <f t="shared" si="37"/>
        <v>С/621Болезнь Ньюкасла уровень антител</v>
      </c>
      <c r="B2042" t="str">
        <f>IF(E2042="","",INDEX(Лаборатории!A:A,MATCH('Производственный контроль'!E2042,Лаборатории!B:B,0)))</f>
        <v xml:space="preserve">КУРИНОЕ ЦАРСТВО АО </v>
      </c>
      <c r="C2042" t="str">
        <f>IF(E2042="","",VLOOKUP(E2042,Лаборатории!B:D,3,0))</f>
        <v>U377_CHL</v>
      </c>
      <c r="D2042" s="12">
        <v>45750</v>
      </c>
      <c r="E2042" s="11" t="s">
        <v>793</v>
      </c>
      <c r="F2042" s="11" t="s">
        <v>544</v>
      </c>
      <c r="G2042" s="11" t="s">
        <v>565</v>
      </c>
      <c r="H2042" s="11" t="s">
        <v>312</v>
      </c>
      <c r="I2042" s="11" t="s">
        <v>3434</v>
      </c>
      <c r="J2042" t="str">
        <f>IF(L2042="","",VLOOKUP(L2042,Продукция!B:D,3,0))</f>
        <v>Биологический_материал</v>
      </c>
      <c r="K2042" t="str">
        <f>IF(L2042="","",VLOOKUP(L2042,Продукция!B:C,2,0))</f>
        <v>Сыворотка крови</v>
      </c>
      <c r="L2042" s="151" t="s">
        <v>302</v>
      </c>
      <c r="M2042">
        <f>IF(L2042="","",VLOOKUP(L2042,Продукция!B:L,11,0))</f>
        <v>0</v>
      </c>
      <c r="N2042" s="11" t="s">
        <v>873</v>
      </c>
      <c r="P2042" s="11" t="s">
        <v>340</v>
      </c>
      <c r="Q2042" s="11" t="s">
        <v>854</v>
      </c>
      <c r="R2042" s="153" t="s">
        <v>5260</v>
      </c>
      <c r="S2042" s="11">
        <v>20</v>
      </c>
      <c r="T2042" s="11" t="s">
        <v>5262</v>
      </c>
      <c r="V2042" s="14">
        <v>45747</v>
      </c>
      <c r="Z2042" s="11" t="s">
        <v>4823</v>
      </c>
      <c r="AA2042" s="15">
        <v>0.59722222222222221</v>
      </c>
      <c r="AB2042" t="str">
        <f>IF(L2042="","",VLOOKUP(L2042&amp;I2042,Продукция!A:I,9,0))</f>
        <v>рекомендация производителя набора</v>
      </c>
      <c r="AC2042" s="14">
        <v>45755</v>
      </c>
      <c r="AD2042" s="11" t="s">
        <v>2673</v>
      </c>
      <c r="AE2042" s="11" t="s">
        <v>4823</v>
      </c>
      <c r="AF2042" t="str">
        <f>IF(AD2042="","",VLOOKUP(AD2042,'Сотрудники и ссылки'!A:B,2,0))</f>
        <v>Серолог</v>
      </c>
      <c r="AG2042">
        <f>IF(AD2042="","",VLOOKUP(AD2042,'Сотрудники и ссылки'!A:C,3,0))</f>
        <v>20001771</v>
      </c>
      <c r="AH2042" s="11" t="s">
        <v>2673</v>
      </c>
      <c r="AI2042" t="str">
        <f>IF(AH2042="","",VLOOKUP(AH2042,'Сотрудники и ссылки'!A:B,2,0))</f>
        <v>Серолог</v>
      </c>
      <c r="AJ2042">
        <f>IF(AH2042="","",VLOOKUP(AH2042,'Сотрудники и ссылки'!A:C,3,0))</f>
        <v>20001771</v>
      </c>
      <c r="AK2042" s="14">
        <v>45755</v>
      </c>
      <c r="AL2042" s="2">
        <f>IF(AK2042="","",AK2042+VLOOKUP(I2042,'Вид исследования'!B:E,4,0))</f>
        <v>45756</v>
      </c>
      <c r="AM2042" s="2">
        <f>IF(AK2042="","",AK2042+VLOOKUP(I2042,'Вид исследования'!B:F,5,0))</f>
        <v>45756</v>
      </c>
      <c r="AN2042" s="14">
        <v>45755</v>
      </c>
      <c r="AP2042" s="11" t="s">
        <v>189</v>
      </c>
      <c r="AQ2042" t="str">
        <f>IFERROR(IF(L2042="","",VLOOKUP(L2042&amp;I2042,Продукция!A:K,11,0)),"обратитесь к админ справочника")</f>
        <v>согласно рекомендациям производителя теста</v>
      </c>
      <c r="AR2042" s="11" t="s">
        <v>4823</v>
      </c>
      <c r="AS2042" t="str">
        <f>IFERROR(IF(L2042="","",VLOOKUP(L2042&amp;I2042,Продукция!A:J,10,0)),"обратитесь к админ справочника")</f>
        <v>инструкция по применению набора РЗГА Ньюкасла</v>
      </c>
      <c r="AT2042" s="11" t="s">
        <v>4823</v>
      </c>
      <c r="AU2042" s="11" t="s">
        <v>4823</v>
      </c>
      <c r="AV2042" s="11" t="s">
        <v>2673</v>
      </c>
      <c r="AW2042" s="11" t="s">
        <v>4824</v>
      </c>
      <c r="AX2042" s="11" t="s">
        <v>565</v>
      </c>
      <c r="AY2042" s="11" t="s">
        <v>1274</v>
      </c>
      <c r="AZ2042" s="11">
        <v>154</v>
      </c>
      <c r="BA2042" s="11">
        <v>40</v>
      </c>
      <c r="BC2042" s="11" t="s">
        <v>5109</v>
      </c>
    </row>
    <row r="2043" spans="1:55" x14ac:dyDescent="0.25">
      <c r="A2043" t="str">
        <f t="shared" si="37"/>
        <v>С/621Болезнь Ньюкасла уровень антител</v>
      </c>
      <c r="B2043" t="str">
        <f>IF(E2043="","",INDEX(Лаборатории!A:A,MATCH('Производственный контроль'!E2043,Лаборатории!B:B,0)))</f>
        <v xml:space="preserve">КУРИНОЕ ЦАРСТВО АО </v>
      </c>
      <c r="C2043" t="str">
        <f>IF(E2043="","",VLOOKUP(E2043,Лаборатории!B:D,3,0))</f>
        <v>U377_CHL</v>
      </c>
      <c r="D2043" s="12">
        <v>45750</v>
      </c>
      <c r="E2043" s="11" t="s">
        <v>793</v>
      </c>
      <c r="F2043" s="11" t="s">
        <v>544</v>
      </c>
      <c r="G2043" s="11" t="s">
        <v>565</v>
      </c>
      <c r="H2043" s="11" t="s">
        <v>312</v>
      </c>
      <c r="I2043" s="11" t="s">
        <v>3434</v>
      </c>
      <c r="J2043" t="str">
        <f>IF(L2043="","",VLOOKUP(L2043,Продукция!B:D,3,0))</f>
        <v>Биологический_материал</v>
      </c>
      <c r="K2043" t="str">
        <f>IF(L2043="","",VLOOKUP(L2043,Продукция!B:C,2,0))</f>
        <v>Сыворотка крови</v>
      </c>
      <c r="L2043" s="151" t="s">
        <v>302</v>
      </c>
      <c r="M2043">
        <f>IF(L2043="","",VLOOKUP(L2043,Продукция!B:L,11,0))</f>
        <v>0</v>
      </c>
      <c r="N2043" s="11" t="s">
        <v>873</v>
      </c>
      <c r="P2043" s="11" t="s">
        <v>340</v>
      </c>
      <c r="Q2043" s="11" t="s">
        <v>854</v>
      </c>
      <c r="R2043" s="153" t="s">
        <v>5261</v>
      </c>
      <c r="S2043" s="11">
        <v>20</v>
      </c>
      <c r="T2043" s="11" t="s">
        <v>5262</v>
      </c>
      <c r="V2043" s="14">
        <v>45747</v>
      </c>
      <c r="Z2043" s="11" t="s">
        <v>4823</v>
      </c>
      <c r="AA2043" s="15">
        <v>0.59722222222222221</v>
      </c>
      <c r="AB2043" t="str">
        <f>IF(L2043="","",VLOOKUP(L2043&amp;I2043,Продукция!A:I,9,0))</f>
        <v>рекомендация производителя набора</v>
      </c>
      <c r="AC2043" s="14">
        <v>45755</v>
      </c>
      <c r="AD2043" s="11" t="s">
        <v>2673</v>
      </c>
      <c r="AE2043" s="11" t="s">
        <v>4823</v>
      </c>
      <c r="AF2043" t="str">
        <f>IF(AD2043="","",VLOOKUP(AD2043,'Сотрудники и ссылки'!A:B,2,0))</f>
        <v>Серолог</v>
      </c>
      <c r="AG2043">
        <f>IF(AD2043="","",VLOOKUP(AD2043,'Сотрудники и ссылки'!A:C,3,0))</f>
        <v>20001771</v>
      </c>
      <c r="AH2043" s="11" t="s">
        <v>2673</v>
      </c>
      <c r="AI2043" t="str">
        <f>IF(AH2043="","",VLOOKUP(AH2043,'Сотрудники и ссылки'!A:B,2,0))</f>
        <v>Серолог</v>
      </c>
      <c r="AJ2043">
        <f>IF(AH2043="","",VLOOKUP(AH2043,'Сотрудники и ссылки'!A:C,3,0))</f>
        <v>20001771</v>
      </c>
      <c r="AK2043" s="14">
        <v>45755</v>
      </c>
      <c r="AL2043" s="2">
        <f>IF(AK2043="","",AK2043+VLOOKUP(I2043,'Вид исследования'!B:E,4,0))</f>
        <v>45756</v>
      </c>
      <c r="AM2043" s="2">
        <f>IF(AK2043="","",AK2043+VLOOKUP(I2043,'Вид исследования'!B:F,5,0))</f>
        <v>45756</v>
      </c>
      <c r="AN2043" s="14">
        <v>45755</v>
      </c>
      <c r="AP2043" s="11" t="s">
        <v>189</v>
      </c>
      <c r="AQ2043" t="str">
        <f>IFERROR(IF(L2043="","",VLOOKUP(L2043&amp;I2043,Продукция!A:K,11,0)),"обратитесь к админ справочника")</f>
        <v>согласно рекомендациям производителя теста</v>
      </c>
      <c r="AR2043" s="11" t="s">
        <v>4823</v>
      </c>
      <c r="AS2043" t="str">
        <f>IFERROR(IF(L2043="","",VLOOKUP(L2043&amp;I2043,Продукция!A:J,10,0)),"обратитесь к админ справочника")</f>
        <v>инструкция по применению набора РЗГА Ньюкасла</v>
      </c>
      <c r="AT2043" s="11" t="s">
        <v>4823</v>
      </c>
      <c r="AU2043" s="11" t="s">
        <v>4823</v>
      </c>
      <c r="AV2043" s="11" t="s">
        <v>2673</v>
      </c>
      <c r="AW2043" s="11" t="s">
        <v>4824</v>
      </c>
      <c r="AX2043" s="11" t="s">
        <v>565</v>
      </c>
      <c r="AY2043" s="11" t="s">
        <v>1275</v>
      </c>
      <c r="AZ2043" s="11">
        <v>154</v>
      </c>
      <c r="BA2043" s="11">
        <v>40</v>
      </c>
      <c r="BC2043" s="11" t="s">
        <v>5109</v>
      </c>
    </row>
    <row r="2044" spans="1:55" x14ac:dyDescent="0.25">
      <c r="A2044" t="str">
        <f t="shared" si="37"/>
        <v>С/621Болезнь Ньюкасла уровень антител</v>
      </c>
      <c r="B2044" t="str">
        <f>IF(E2044="","",INDEX(Лаборатории!A:A,MATCH('Производственный контроль'!E2044,Лаборатории!B:B,0)))</f>
        <v xml:space="preserve">КУРИНОЕ ЦАРСТВО АО </v>
      </c>
      <c r="C2044" t="str">
        <f>IF(E2044="","",VLOOKUP(E2044,Лаборатории!B:D,3,0))</f>
        <v>U377_CHL</v>
      </c>
      <c r="D2044" s="12">
        <v>45750</v>
      </c>
      <c r="E2044" s="11" t="s">
        <v>793</v>
      </c>
      <c r="F2044" s="11" t="s">
        <v>544</v>
      </c>
      <c r="G2044" s="11" t="s">
        <v>565</v>
      </c>
      <c r="H2044" s="11" t="s">
        <v>312</v>
      </c>
      <c r="I2044" s="11" t="s">
        <v>3434</v>
      </c>
      <c r="J2044" t="str">
        <f>IF(L2044="","",VLOOKUP(L2044,Продукция!B:D,3,0))</f>
        <v>Биологический_материал</v>
      </c>
      <c r="K2044" t="str">
        <f>IF(L2044="","",VLOOKUP(L2044,Продукция!B:C,2,0))</f>
        <v>Сыворотка крови</v>
      </c>
      <c r="L2044" s="151" t="s">
        <v>302</v>
      </c>
      <c r="M2044">
        <f>IF(L2044="","",VLOOKUP(L2044,Продукция!B:L,11,0))</f>
        <v>0</v>
      </c>
      <c r="N2044" s="11" t="s">
        <v>873</v>
      </c>
      <c r="P2044" s="11" t="s">
        <v>340</v>
      </c>
      <c r="Q2044" s="11" t="s">
        <v>854</v>
      </c>
      <c r="R2044" s="153" t="s">
        <v>5089</v>
      </c>
      <c r="S2044" s="11">
        <v>20</v>
      </c>
      <c r="T2044" s="11" t="s">
        <v>5262</v>
      </c>
      <c r="V2044" s="14">
        <v>45747</v>
      </c>
      <c r="Z2044" s="11" t="s">
        <v>4823</v>
      </c>
      <c r="AA2044" s="15">
        <v>0.59722222222222221</v>
      </c>
      <c r="AB2044" t="str">
        <f>IF(L2044="","",VLOOKUP(L2044&amp;I2044,Продукция!A:I,9,0))</f>
        <v>рекомендация производителя набора</v>
      </c>
      <c r="AC2044" s="14">
        <v>45755</v>
      </c>
      <c r="AD2044" s="11" t="s">
        <v>2673</v>
      </c>
      <c r="AE2044" s="11" t="s">
        <v>4823</v>
      </c>
      <c r="AF2044" t="str">
        <f>IF(AD2044="","",VLOOKUP(AD2044,'Сотрудники и ссылки'!A:B,2,0))</f>
        <v>Серолог</v>
      </c>
      <c r="AG2044">
        <f>IF(AD2044="","",VLOOKUP(AD2044,'Сотрудники и ссылки'!A:C,3,0))</f>
        <v>20001771</v>
      </c>
      <c r="AH2044" s="11" t="s">
        <v>2673</v>
      </c>
      <c r="AI2044" t="str">
        <f>IF(AH2044="","",VLOOKUP(AH2044,'Сотрудники и ссылки'!A:B,2,0))</f>
        <v>Серолог</v>
      </c>
      <c r="AJ2044">
        <f>IF(AH2044="","",VLOOKUP(AH2044,'Сотрудники и ссылки'!A:C,3,0))</f>
        <v>20001771</v>
      </c>
      <c r="AK2044" s="14">
        <v>45755</v>
      </c>
      <c r="AL2044" s="2">
        <f>IF(AK2044="","",AK2044+VLOOKUP(I2044,'Вид исследования'!B:E,4,0))</f>
        <v>45756</v>
      </c>
      <c r="AM2044" s="2">
        <f>IF(AK2044="","",AK2044+VLOOKUP(I2044,'Вид исследования'!B:F,5,0))</f>
        <v>45756</v>
      </c>
      <c r="AN2044" s="14">
        <v>45755</v>
      </c>
      <c r="AP2044" s="11" t="s">
        <v>189</v>
      </c>
      <c r="AQ2044" t="str">
        <f>IFERROR(IF(L2044="","",VLOOKUP(L2044&amp;I2044,Продукция!A:K,11,0)),"обратитесь к админ справочника")</f>
        <v>согласно рекомендациям производителя теста</v>
      </c>
      <c r="AR2044" s="11" t="s">
        <v>4823</v>
      </c>
      <c r="AS2044" t="str">
        <f>IFERROR(IF(L2044="","",VLOOKUP(L2044&amp;I2044,Продукция!A:J,10,0)),"обратитесь к админ справочника")</f>
        <v>инструкция по применению набора РЗГА Ньюкасла</v>
      </c>
      <c r="AT2044" s="11" t="s">
        <v>4823</v>
      </c>
      <c r="AU2044" s="11" t="s">
        <v>4823</v>
      </c>
      <c r="AV2044" s="11" t="s">
        <v>2673</v>
      </c>
      <c r="AW2044" s="11" t="s">
        <v>4824</v>
      </c>
      <c r="AX2044" s="11" t="s">
        <v>565</v>
      </c>
      <c r="AY2044" s="11" t="s">
        <v>1253</v>
      </c>
      <c r="AZ2044" s="11">
        <v>154</v>
      </c>
      <c r="BA2044" s="11">
        <v>40</v>
      </c>
      <c r="BC2044" s="11" t="s">
        <v>5109</v>
      </c>
    </row>
    <row r="2045" spans="1:55" x14ac:dyDescent="0.25">
      <c r="A2045" t="str">
        <f t="shared" si="37"/>
        <v>С/621Болезнь Ньюкасла уровень антител</v>
      </c>
      <c r="B2045" t="str">
        <f>IF(E2045="","",INDEX(Лаборатории!A:A,MATCH('Производственный контроль'!E2045,Лаборатории!B:B,0)))</f>
        <v xml:space="preserve">КУРИНОЕ ЦАРСТВО АО </v>
      </c>
      <c r="C2045" t="str">
        <f>IF(E2045="","",VLOOKUP(E2045,Лаборатории!B:D,3,0))</f>
        <v>U377_CHL</v>
      </c>
      <c r="D2045" s="12">
        <v>45750</v>
      </c>
      <c r="E2045" s="11" t="s">
        <v>793</v>
      </c>
      <c r="F2045" s="11" t="s">
        <v>544</v>
      </c>
      <c r="G2045" s="11" t="s">
        <v>565</v>
      </c>
      <c r="H2045" s="11" t="s">
        <v>312</v>
      </c>
      <c r="I2045" s="11" t="s">
        <v>3434</v>
      </c>
      <c r="J2045" t="str">
        <f>IF(L2045="","",VLOOKUP(L2045,Продукция!B:D,3,0))</f>
        <v>Биологический_материал</v>
      </c>
      <c r="K2045" t="str">
        <f>IF(L2045="","",VLOOKUP(L2045,Продукция!B:C,2,0))</f>
        <v>Сыворотка крови</v>
      </c>
      <c r="L2045" s="151" t="s">
        <v>302</v>
      </c>
      <c r="M2045">
        <f>IF(L2045="","",VLOOKUP(L2045,Продукция!B:L,11,0))</f>
        <v>0</v>
      </c>
      <c r="N2045" s="11" t="s">
        <v>873</v>
      </c>
      <c r="P2045" s="11" t="s">
        <v>340</v>
      </c>
      <c r="Q2045" s="11" t="s">
        <v>854</v>
      </c>
      <c r="R2045" s="153" t="s">
        <v>5090</v>
      </c>
      <c r="S2045" s="11">
        <v>20</v>
      </c>
      <c r="T2045" s="11" t="s">
        <v>5262</v>
      </c>
      <c r="V2045" s="14">
        <v>45746</v>
      </c>
      <c r="Z2045" s="11" t="s">
        <v>4823</v>
      </c>
      <c r="AA2045" s="15">
        <v>0.59722222222222221</v>
      </c>
      <c r="AB2045" t="str">
        <f>IF(L2045="","",VLOOKUP(L2045&amp;I2045,Продукция!A:I,9,0))</f>
        <v>рекомендация производителя набора</v>
      </c>
      <c r="AC2045" s="14">
        <v>45755</v>
      </c>
      <c r="AD2045" s="11" t="s">
        <v>2673</v>
      </c>
      <c r="AE2045" s="11" t="s">
        <v>4823</v>
      </c>
      <c r="AF2045" t="str">
        <f>IF(AD2045="","",VLOOKUP(AD2045,'Сотрудники и ссылки'!A:B,2,0))</f>
        <v>Серолог</v>
      </c>
      <c r="AG2045">
        <f>IF(AD2045="","",VLOOKUP(AD2045,'Сотрудники и ссылки'!A:C,3,0))</f>
        <v>20001771</v>
      </c>
      <c r="AH2045" s="11" t="s">
        <v>2673</v>
      </c>
      <c r="AI2045" t="str">
        <f>IF(AH2045="","",VLOOKUP(AH2045,'Сотрудники и ссылки'!A:B,2,0))</f>
        <v>Серолог</v>
      </c>
      <c r="AJ2045">
        <f>IF(AH2045="","",VLOOKUP(AH2045,'Сотрудники и ссылки'!A:C,3,0))</f>
        <v>20001771</v>
      </c>
      <c r="AK2045" s="14">
        <v>45755</v>
      </c>
      <c r="AL2045" s="2">
        <f>IF(AK2045="","",AK2045+VLOOKUP(I2045,'Вид исследования'!B:E,4,0))</f>
        <v>45756</v>
      </c>
      <c r="AM2045" s="2">
        <f>IF(AK2045="","",AK2045+VLOOKUP(I2045,'Вид исследования'!B:F,5,0))</f>
        <v>45756</v>
      </c>
      <c r="AN2045" s="14">
        <v>45755</v>
      </c>
      <c r="AP2045" s="11" t="s">
        <v>189</v>
      </c>
      <c r="AQ2045" t="str">
        <f>IFERROR(IF(L2045="","",VLOOKUP(L2045&amp;I2045,Продукция!A:K,11,0)),"обратитесь к админ справочника")</f>
        <v>согласно рекомендациям производителя теста</v>
      </c>
      <c r="AR2045" s="11" t="s">
        <v>4823</v>
      </c>
      <c r="AS2045" t="str">
        <f>IFERROR(IF(L2045="","",VLOOKUP(L2045&amp;I2045,Продукция!A:J,10,0)),"обратитесь к админ справочника")</f>
        <v>инструкция по применению набора РЗГА Ньюкасла</v>
      </c>
      <c r="AT2045" s="11" t="s">
        <v>4823</v>
      </c>
      <c r="AU2045" s="11" t="s">
        <v>4823</v>
      </c>
      <c r="AV2045" s="11" t="s">
        <v>2673</v>
      </c>
      <c r="AW2045" s="11" t="s">
        <v>4824</v>
      </c>
      <c r="AX2045" s="11" t="s">
        <v>565</v>
      </c>
      <c r="AY2045" s="11" t="s">
        <v>1254</v>
      </c>
      <c r="AZ2045" s="11">
        <v>154</v>
      </c>
      <c r="BA2045" s="11">
        <v>40</v>
      </c>
      <c r="BC2045" s="11" t="s">
        <v>5109</v>
      </c>
    </row>
    <row r="2046" spans="1:55" x14ac:dyDescent="0.25">
      <c r="A2046" t="str">
        <f t="shared" si="37"/>
        <v>С/621Болезнь Ньюкасла уровень антител</v>
      </c>
      <c r="B2046" t="str">
        <f>IF(E2046="","",INDEX(Лаборатории!A:A,MATCH('Производственный контроль'!E2046,Лаборатории!B:B,0)))</f>
        <v xml:space="preserve">КУРИНОЕ ЦАРСТВО АО </v>
      </c>
      <c r="C2046" t="str">
        <f>IF(E2046="","",VLOOKUP(E2046,Лаборатории!B:D,3,0))</f>
        <v>U377_CHL</v>
      </c>
      <c r="D2046" s="12">
        <v>45750</v>
      </c>
      <c r="E2046" s="11" t="s">
        <v>793</v>
      </c>
      <c r="F2046" s="11" t="s">
        <v>544</v>
      </c>
      <c r="G2046" s="11" t="s">
        <v>565</v>
      </c>
      <c r="H2046" s="11" t="s">
        <v>312</v>
      </c>
      <c r="I2046" s="11" t="s">
        <v>3434</v>
      </c>
      <c r="J2046" t="str">
        <f>IF(L2046="","",VLOOKUP(L2046,Продукция!B:D,3,0))</f>
        <v>Биологический_материал</v>
      </c>
      <c r="K2046" t="str">
        <f>IF(L2046="","",VLOOKUP(L2046,Продукция!B:C,2,0))</f>
        <v>Сыворотка крови</v>
      </c>
      <c r="L2046" s="151" t="s">
        <v>302</v>
      </c>
      <c r="M2046">
        <f>IF(L2046="","",VLOOKUP(L2046,Продукция!B:L,11,0))</f>
        <v>0</v>
      </c>
      <c r="N2046" s="11" t="s">
        <v>873</v>
      </c>
      <c r="P2046" s="11" t="s">
        <v>340</v>
      </c>
      <c r="Q2046" s="11" t="s">
        <v>854</v>
      </c>
      <c r="R2046" s="153" t="s">
        <v>5091</v>
      </c>
      <c r="S2046" s="11">
        <v>20</v>
      </c>
      <c r="T2046" s="11" t="s">
        <v>5262</v>
      </c>
      <c r="V2046" s="14">
        <v>45746</v>
      </c>
      <c r="Z2046" s="11" t="s">
        <v>4823</v>
      </c>
      <c r="AA2046" s="15">
        <v>0.59722222222222221</v>
      </c>
      <c r="AB2046" t="str">
        <f>IF(L2046="","",VLOOKUP(L2046&amp;I2046,Продукция!A:I,9,0))</f>
        <v>рекомендация производителя набора</v>
      </c>
      <c r="AC2046" s="14">
        <v>45755</v>
      </c>
      <c r="AD2046" s="11" t="s">
        <v>2673</v>
      </c>
      <c r="AE2046" s="11" t="s">
        <v>4823</v>
      </c>
      <c r="AF2046" t="str">
        <f>IF(AD2046="","",VLOOKUP(AD2046,'Сотрудники и ссылки'!A:B,2,0))</f>
        <v>Серолог</v>
      </c>
      <c r="AG2046">
        <f>IF(AD2046="","",VLOOKUP(AD2046,'Сотрудники и ссылки'!A:C,3,0))</f>
        <v>20001771</v>
      </c>
      <c r="AH2046" s="11" t="s">
        <v>2673</v>
      </c>
      <c r="AI2046" t="str">
        <f>IF(AH2046="","",VLOOKUP(AH2046,'Сотрудники и ссылки'!A:B,2,0))</f>
        <v>Серолог</v>
      </c>
      <c r="AJ2046">
        <f>IF(AH2046="","",VLOOKUP(AH2046,'Сотрудники и ссылки'!A:C,3,0))</f>
        <v>20001771</v>
      </c>
      <c r="AK2046" s="14">
        <v>45755</v>
      </c>
      <c r="AL2046" s="2">
        <f>IF(AK2046="","",AK2046+VLOOKUP(I2046,'Вид исследования'!B:E,4,0))</f>
        <v>45756</v>
      </c>
      <c r="AM2046" s="2">
        <f>IF(AK2046="","",AK2046+VLOOKUP(I2046,'Вид исследования'!B:F,5,0))</f>
        <v>45756</v>
      </c>
      <c r="AN2046" s="14">
        <v>45755</v>
      </c>
      <c r="AP2046" s="11" t="s">
        <v>189</v>
      </c>
      <c r="AQ2046" t="str">
        <f>IFERROR(IF(L2046="","",VLOOKUP(L2046&amp;I2046,Продукция!A:K,11,0)),"обратитесь к админ справочника")</f>
        <v>согласно рекомендациям производителя теста</v>
      </c>
      <c r="AR2046" s="11" t="s">
        <v>4823</v>
      </c>
      <c r="AS2046" t="str">
        <f>IFERROR(IF(L2046="","",VLOOKUP(L2046&amp;I2046,Продукция!A:J,10,0)),"обратитесь к админ справочника")</f>
        <v>инструкция по применению набора РЗГА Ньюкасла</v>
      </c>
      <c r="AT2046" s="11" t="s">
        <v>4823</v>
      </c>
      <c r="AU2046" s="11" t="s">
        <v>4823</v>
      </c>
      <c r="AV2046" s="11" t="s">
        <v>2673</v>
      </c>
      <c r="AW2046" s="11" t="s">
        <v>4824</v>
      </c>
      <c r="AX2046" s="11" t="s">
        <v>565</v>
      </c>
      <c r="AY2046" s="11" t="s">
        <v>1255</v>
      </c>
      <c r="AZ2046" s="11">
        <v>154</v>
      </c>
      <c r="BA2046" s="11">
        <v>40</v>
      </c>
      <c r="BC2046" s="11" t="s">
        <v>5109</v>
      </c>
    </row>
    <row r="2047" spans="1:55" x14ac:dyDescent="0.25">
      <c r="A2047" t="str">
        <f t="shared" si="37"/>
        <v>С/621Болезнь Ньюкасла уровень антител</v>
      </c>
      <c r="B2047" t="str">
        <f>IF(E2047="","",INDEX(Лаборатории!A:A,MATCH('Производственный контроль'!E2047,Лаборатории!B:B,0)))</f>
        <v xml:space="preserve">КУРИНОЕ ЦАРСТВО АО </v>
      </c>
      <c r="C2047" t="str">
        <f>IF(E2047="","",VLOOKUP(E2047,Лаборатории!B:D,3,0))</f>
        <v>U377_CHL</v>
      </c>
      <c r="D2047" s="12">
        <v>45750</v>
      </c>
      <c r="E2047" s="11" t="s">
        <v>793</v>
      </c>
      <c r="F2047" s="11" t="s">
        <v>544</v>
      </c>
      <c r="G2047" s="11" t="s">
        <v>565</v>
      </c>
      <c r="H2047" s="11" t="s">
        <v>312</v>
      </c>
      <c r="I2047" s="11" t="s">
        <v>3434</v>
      </c>
      <c r="J2047" t="str">
        <f>IF(L2047="","",VLOOKUP(L2047,Продукция!B:D,3,0))</f>
        <v>Биологический_материал</v>
      </c>
      <c r="K2047" t="str">
        <f>IF(L2047="","",VLOOKUP(L2047,Продукция!B:C,2,0))</f>
        <v>Сыворотка крови</v>
      </c>
      <c r="L2047" s="151" t="s">
        <v>302</v>
      </c>
      <c r="M2047">
        <f>IF(L2047="","",VLOOKUP(L2047,Продукция!B:L,11,0))</f>
        <v>0</v>
      </c>
      <c r="N2047" s="11" t="s">
        <v>873</v>
      </c>
      <c r="P2047" s="11" t="s">
        <v>340</v>
      </c>
      <c r="Q2047" s="11" t="s">
        <v>854</v>
      </c>
      <c r="R2047" s="153" t="s">
        <v>4955</v>
      </c>
      <c r="S2047" s="11">
        <v>20</v>
      </c>
      <c r="T2047" s="11" t="s">
        <v>5262</v>
      </c>
      <c r="V2047" s="14">
        <v>45746</v>
      </c>
      <c r="Z2047" s="11" t="s">
        <v>4823</v>
      </c>
      <c r="AA2047" s="15">
        <v>0.59722222222222221</v>
      </c>
      <c r="AB2047" t="str">
        <f>IF(L2047="","",VLOOKUP(L2047&amp;I2047,Продукция!A:I,9,0))</f>
        <v>рекомендация производителя набора</v>
      </c>
      <c r="AC2047" s="14">
        <v>45755</v>
      </c>
      <c r="AD2047" s="11" t="s">
        <v>2673</v>
      </c>
      <c r="AE2047" s="11" t="s">
        <v>4823</v>
      </c>
      <c r="AF2047" t="str">
        <f>IF(AD2047="","",VLOOKUP(AD2047,'Сотрудники и ссылки'!A:B,2,0))</f>
        <v>Серолог</v>
      </c>
      <c r="AG2047">
        <f>IF(AD2047="","",VLOOKUP(AD2047,'Сотрудники и ссылки'!A:C,3,0))</f>
        <v>20001771</v>
      </c>
      <c r="AH2047" s="11" t="s">
        <v>2673</v>
      </c>
      <c r="AI2047" t="str">
        <f>IF(AH2047="","",VLOOKUP(AH2047,'Сотрудники и ссылки'!A:B,2,0))</f>
        <v>Серолог</v>
      </c>
      <c r="AJ2047">
        <f>IF(AH2047="","",VLOOKUP(AH2047,'Сотрудники и ссылки'!A:C,3,0))</f>
        <v>20001771</v>
      </c>
      <c r="AK2047" s="14">
        <v>45755</v>
      </c>
      <c r="AL2047" s="2">
        <f>IF(AK2047="","",AK2047+VLOOKUP(I2047,'Вид исследования'!B:E,4,0))</f>
        <v>45756</v>
      </c>
      <c r="AM2047" s="2">
        <f>IF(AK2047="","",AK2047+VLOOKUP(I2047,'Вид исследования'!B:F,5,0))</f>
        <v>45756</v>
      </c>
      <c r="AN2047" s="14">
        <v>45755</v>
      </c>
      <c r="AP2047" s="11" t="s">
        <v>189</v>
      </c>
      <c r="AQ2047" t="str">
        <f>IFERROR(IF(L2047="","",VLOOKUP(L2047&amp;I2047,Продукция!A:K,11,0)),"обратитесь к админ справочника")</f>
        <v>согласно рекомендациям производителя теста</v>
      </c>
      <c r="AR2047" s="11" t="s">
        <v>4823</v>
      </c>
      <c r="AS2047" t="str">
        <f>IFERROR(IF(L2047="","",VLOOKUP(L2047&amp;I2047,Продукция!A:J,10,0)),"обратитесь к админ справочника")</f>
        <v>инструкция по применению набора РЗГА Ньюкасла</v>
      </c>
      <c r="AT2047" s="11" t="s">
        <v>4823</v>
      </c>
      <c r="AU2047" s="11" t="s">
        <v>4823</v>
      </c>
      <c r="AV2047" s="11" t="s">
        <v>2673</v>
      </c>
      <c r="AW2047" s="11" t="s">
        <v>4824</v>
      </c>
      <c r="AX2047" s="11" t="s">
        <v>565</v>
      </c>
      <c r="AY2047" s="11" t="s">
        <v>1256</v>
      </c>
      <c r="AZ2047" s="11">
        <v>154</v>
      </c>
      <c r="BA2047" s="11">
        <v>40</v>
      </c>
      <c r="BC2047" s="11" t="s">
        <v>5109</v>
      </c>
    </row>
    <row r="2048" spans="1:55" x14ac:dyDescent="0.25">
      <c r="A2048" t="str">
        <f t="shared" si="37"/>
        <v>С/621Болезнь Ньюкасла уровень антител</v>
      </c>
      <c r="B2048" t="str">
        <f>IF(E2048="","",INDEX(Лаборатории!A:A,MATCH('Производственный контроль'!E2048,Лаборатории!B:B,0)))</f>
        <v xml:space="preserve">КУРИНОЕ ЦАРСТВО АО </v>
      </c>
      <c r="C2048" t="str">
        <f>IF(E2048="","",VLOOKUP(E2048,Лаборатории!B:D,3,0))</f>
        <v>U377_CHL</v>
      </c>
      <c r="D2048" s="12">
        <v>45750</v>
      </c>
      <c r="E2048" s="11" t="s">
        <v>793</v>
      </c>
      <c r="F2048" s="11" t="s">
        <v>544</v>
      </c>
      <c r="G2048" s="11" t="s">
        <v>565</v>
      </c>
      <c r="H2048" s="11" t="s">
        <v>312</v>
      </c>
      <c r="I2048" s="11" t="s">
        <v>3434</v>
      </c>
      <c r="J2048" t="str">
        <f>IF(L2048="","",VLOOKUP(L2048,Продукция!B:D,3,0))</f>
        <v>Биологический_материал</v>
      </c>
      <c r="K2048" t="str">
        <f>IF(L2048="","",VLOOKUP(L2048,Продукция!B:C,2,0))</f>
        <v>Сыворотка крови</v>
      </c>
      <c r="L2048" s="151" t="s">
        <v>302</v>
      </c>
      <c r="M2048">
        <f>IF(L2048="","",VLOOKUP(L2048,Продукция!B:L,11,0))</f>
        <v>0</v>
      </c>
      <c r="N2048" s="11" t="s">
        <v>873</v>
      </c>
      <c r="P2048" s="11" t="s">
        <v>340</v>
      </c>
      <c r="Q2048" s="11" t="s">
        <v>854</v>
      </c>
      <c r="R2048" s="153" t="s">
        <v>5092</v>
      </c>
      <c r="S2048" s="11">
        <v>20</v>
      </c>
      <c r="T2048" s="11" t="s">
        <v>5262</v>
      </c>
      <c r="V2048" s="14">
        <v>45746</v>
      </c>
      <c r="Z2048" s="11" t="s">
        <v>4823</v>
      </c>
      <c r="AA2048" s="15">
        <v>0.59722222222222221</v>
      </c>
      <c r="AB2048" t="str">
        <f>IF(L2048="","",VLOOKUP(L2048&amp;I2048,Продукция!A:I,9,0))</f>
        <v>рекомендация производителя набора</v>
      </c>
      <c r="AC2048" s="14">
        <v>45755</v>
      </c>
      <c r="AD2048" s="11" t="s">
        <v>2673</v>
      </c>
      <c r="AE2048" s="11" t="s">
        <v>4823</v>
      </c>
      <c r="AF2048" t="str">
        <f>IF(AD2048="","",VLOOKUP(AD2048,'Сотрудники и ссылки'!A:B,2,0))</f>
        <v>Серолог</v>
      </c>
      <c r="AG2048">
        <f>IF(AD2048="","",VLOOKUP(AD2048,'Сотрудники и ссылки'!A:C,3,0))</f>
        <v>20001771</v>
      </c>
      <c r="AH2048" s="11" t="s">
        <v>2673</v>
      </c>
      <c r="AI2048" t="str">
        <f>IF(AH2048="","",VLOOKUP(AH2048,'Сотрудники и ссылки'!A:B,2,0))</f>
        <v>Серолог</v>
      </c>
      <c r="AJ2048">
        <f>IF(AH2048="","",VLOOKUP(AH2048,'Сотрудники и ссылки'!A:C,3,0))</f>
        <v>20001771</v>
      </c>
      <c r="AK2048" s="14">
        <v>45755</v>
      </c>
      <c r="AL2048" s="2">
        <f>IF(AK2048="","",AK2048+VLOOKUP(I2048,'Вид исследования'!B:E,4,0))</f>
        <v>45756</v>
      </c>
      <c r="AM2048" s="2">
        <f>IF(AK2048="","",AK2048+VLOOKUP(I2048,'Вид исследования'!B:F,5,0))</f>
        <v>45756</v>
      </c>
      <c r="AN2048" s="14">
        <v>45755</v>
      </c>
      <c r="AP2048" s="11" t="s">
        <v>189</v>
      </c>
      <c r="AQ2048" t="str">
        <f>IFERROR(IF(L2048="","",VLOOKUP(L2048&amp;I2048,Продукция!A:K,11,0)),"обратитесь к админ справочника")</f>
        <v>согласно рекомендациям производителя теста</v>
      </c>
      <c r="AR2048" s="11" t="s">
        <v>4823</v>
      </c>
      <c r="AS2048" t="str">
        <f>IFERROR(IF(L2048="","",VLOOKUP(L2048&amp;I2048,Продукция!A:J,10,0)),"обратитесь к админ справочника")</f>
        <v>инструкция по применению набора РЗГА Ньюкасла</v>
      </c>
      <c r="AT2048" s="11" t="s">
        <v>4823</v>
      </c>
      <c r="AU2048" s="11" t="s">
        <v>4823</v>
      </c>
      <c r="AV2048" s="11" t="s">
        <v>2673</v>
      </c>
      <c r="AW2048" s="11" t="s">
        <v>4824</v>
      </c>
      <c r="AX2048" s="11" t="s">
        <v>565</v>
      </c>
      <c r="AY2048" s="11" t="s">
        <v>1257</v>
      </c>
      <c r="AZ2048" s="11">
        <v>154</v>
      </c>
      <c r="BA2048" s="11">
        <v>40</v>
      </c>
      <c r="BC2048" s="11" t="s">
        <v>5109</v>
      </c>
    </row>
    <row r="2049" spans="1:55" x14ac:dyDescent="0.25">
      <c r="A2049" t="str">
        <f t="shared" si="37"/>
        <v>С/621Болезнь Ньюкасла уровень антител</v>
      </c>
      <c r="B2049" t="str">
        <f>IF(E2049="","",INDEX(Лаборатории!A:A,MATCH('Производственный контроль'!E2049,Лаборатории!B:B,0)))</f>
        <v xml:space="preserve">КУРИНОЕ ЦАРСТВО АО </v>
      </c>
      <c r="C2049" t="str">
        <f>IF(E2049="","",VLOOKUP(E2049,Лаборатории!B:D,3,0))</f>
        <v>U377_CHL</v>
      </c>
      <c r="D2049" s="12">
        <v>45750</v>
      </c>
      <c r="E2049" s="11" t="s">
        <v>793</v>
      </c>
      <c r="F2049" s="11" t="s">
        <v>544</v>
      </c>
      <c r="G2049" s="11" t="s">
        <v>565</v>
      </c>
      <c r="H2049" s="11" t="s">
        <v>312</v>
      </c>
      <c r="I2049" s="11" t="s">
        <v>3434</v>
      </c>
      <c r="J2049" t="str">
        <f>IF(L2049="","",VLOOKUP(L2049,Продукция!B:D,3,0))</f>
        <v>Биологический_материал</v>
      </c>
      <c r="K2049" t="str">
        <f>IF(L2049="","",VLOOKUP(L2049,Продукция!B:C,2,0))</f>
        <v>Сыворотка крови</v>
      </c>
      <c r="L2049" s="151" t="s">
        <v>302</v>
      </c>
      <c r="M2049">
        <f>IF(L2049="","",VLOOKUP(L2049,Продукция!B:L,11,0))</f>
        <v>0</v>
      </c>
      <c r="N2049" s="11" t="s">
        <v>873</v>
      </c>
      <c r="P2049" s="11" t="s">
        <v>340</v>
      </c>
      <c r="Q2049" s="11" t="s">
        <v>854</v>
      </c>
      <c r="R2049" s="153" t="s">
        <v>5093</v>
      </c>
      <c r="S2049" s="11">
        <v>20</v>
      </c>
      <c r="T2049" s="11" t="s">
        <v>5262</v>
      </c>
      <c r="V2049" s="14">
        <v>45747</v>
      </c>
      <c r="Z2049" s="11" t="s">
        <v>4823</v>
      </c>
      <c r="AA2049" s="15">
        <v>0.59722222222222221</v>
      </c>
      <c r="AB2049" t="str">
        <f>IF(L2049="","",VLOOKUP(L2049&amp;I2049,Продукция!A:I,9,0))</f>
        <v>рекомендация производителя набора</v>
      </c>
      <c r="AC2049" s="14">
        <v>45755</v>
      </c>
      <c r="AD2049" s="11" t="s">
        <v>2673</v>
      </c>
      <c r="AE2049" s="11" t="s">
        <v>4823</v>
      </c>
      <c r="AF2049" t="str">
        <f>IF(AD2049="","",VLOOKUP(AD2049,'Сотрудники и ссылки'!A:B,2,0))</f>
        <v>Серолог</v>
      </c>
      <c r="AG2049">
        <f>IF(AD2049="","",VLOOKUP(AD2049,'Сотрудники и ссылки'!A:C,3,0))</f>
        <v>20001771</v>
      </c>
      <c r="AH2049" s="11" t="s">
        <v>2673</v>
      </c>
      <c r="AI2049" t="str">
        <f>IF(AH2049="","",VLOOKUP(AH2049,'Сотрудники и ссылки'!A:B,2,0))</f>
        <v>Серолог</v>
      </c>
      <c r="AJ2049">
        <f>IF(AH2049="","",VLOOKUP(AH2049,'Сотрудники и ссылки'!A:C,3,0))</f>
        <v>20001771</v>
      </c>
      <c r="AK2049" s="14">
        <v>45755</v>
      </c>
      <c r="AL2049" s="2">
        <f>IF(AK2049="","",AK2049+VLOOKUP(I2049,'Вид исследования'!B:E,4,0))</f>
        <v>45756</v>
      </c>
      <c r="AM2049" s="2">
        <f>IF(AK2049="","",AK2049+VLOOKUP(I2049,'Вид исследования'!B:F,5,0))</f>
        <v>45756</v>
      </c>
      <c r="AN2049" s="14">
        <v>45755</v>
      </c>
      <c r="AP2049" s="11" t="s">
        <v>189</v>
      </c>
      <c r="AQ2049" t="str">
        <f>IFERROR(IF(L2049="","",VLOOKUP(L2049&amp;I2049,Продукция!A:K,11,0)),"обратитесь к админ справочника")</f>
        <v>согласно рекомендациям производителя теста</v>
      </c>
      <c r="AR2049" s="11" t="s">
        <v>4823</v>
      </c>
      <c r="AS2049" t="str">
        <f>IFERROR(IF(L2049="","",VLOOKUP(L2049&amp;I2049,Продукция!A:J,10,0)),"обратитесь к админ справочника")</f>
        <v>инструкция по применению набора РЗГА Ньюкасла</v>
      </c>
      <c r="AT2049" s="11" t="s">
        <v>4823</v>
      </c>
      <c r="AU2049" s="11" t="s">
        <v>4823</v>
      </c>
      <c r="AV2049" s="11" t="s">
        <v>2673</v>
      </c>
      <c r="AW2049" s="11" t="s">
        <v>4824</v>
      </c>
      <c r="AX2049" s="11" t="s">
        <v>565</v>
      </c>
      <c r="AY2049" s="11" t="s">
        <v>1258</v>
      </c>
      <c r="AZ2049" s="11">
        <v>154</v>
      </c>
      <c r="BA2049" s="11">
        <v>40</v>
      </c>
      <c r="BC2049" s="11" t="s">
        <v>5109</v>
      </c>
    </row>
    <row r="2050" spans="1:55" x14ac:dyDescent="0.25">
      <c r="A2050" t="str">
        <f t="shared" si="37"/>
        <v>С/621Болезнь Ньюкасла уровень антител</v>
      </c>
      <c r="B2050" t="str">
        <f>IF(E2050="","",INDEX(Лаборатории!A:A,MATCH('Производственный контроль'!E2050,Лаборатории!B:B,0)))</f>
        <v xml:space="preserve">КУРИНОЕ ЦАРСТВО АО </v>
      </c>
      <c r="C2050" t="str">
        <f>IF(E2050="","",VLOOKUP(E2050,Лаборатории!B:D,3,0))</f>
        <v>U377_CHL</v>
      </c>
      <c r="D2050" s="12">
        <v>45750</v>
      </c>
      <c r="E2050" s="11" t="s">
        <v>793</v>
      </c>
      <c r="F2050" s="11" t="s">
        <v>544</v>
      </c>
      <c r="G2050" s="11" t="s">
        <v>565</v>
      </c>
      <c r="H2050" s="11" t="s">
        <v>312</v>
      </c>
      <c r="I2050" s="11" t="s">
        <v>3434</v>
      </c>
      <c r="J2050" t="str">
        <f>IF(L2050="","",VLOOKUP(L2050,Продукция!B:D,3,0))</f>
        <v>Биологический_материал</v>
      </c>
      <c r="K2050" t="str">
        <f>IF(L2050="","",VLOOKUP(L2050,Продукция!B:C,2,0))</f>
        <v>Сыворотка крови</v>
      </c>
      <c r="L2050" s="151" t="s">
        <v>302</v>
      </c>
      <c r="M2050">
        <f>IF(L2050="","",VLOOKUP(L2050,Продукция!B:L,11,0))</f>
        <v>0</v>
      </c>
      <c r="N2050" s="11" t="s">
        <v>873</v>
      </c>
      <c r="P2050" s="11" t="s">
        <v>340</v>
      </c>
      <c r="Q2050" s="11" t="s">
        <v>854</v>
      </c>
      <c r="R2050" s="153" t="s">
        <v>5094</v>
      </c>
      <c r="S2050" s="11">
        <v>20</v>
      </c>
      <c r="T2050" s="11" t="s">
        <v>5262</v>
      </c>
      <c r="V2050" s="14">
        <v>45747</v>
      </c>
      <c r="Z2050" s="11" t="s">
        <v>4823</v>
      </c>
      <c r="AA2050" s="15">
        <v>0.59722222222222221</v>
      </c>
      <c r="AB2050" t="str">
        <f>IF(L2050="","",VLOOKUP(L2050&amp;I2050,Продукция!A:I,9,0))</f>
        <v>рекомендация производителя набора</v>
      </c>
      <c r="AC2050" s="14">
        <v>45755</v>
      </c>
      <c r="AD2050" s="11" t="s">
        <v>2673</v>
      </c>
      <c r="AE2050" s="11" t="s">
        <v>4823</v>
      </c>
      <c r="AF2050" t="str">
        <f>IF(AD2050="","",VLOOKUP(AD2050,'Сотрудники и ссылки'!A:B,2,0))</f>
        <v>Серолог</v>
      </c>
      <c r="AG2050">
        <f>IF(AD2050="","",VLOOKUP(AD2050,'Сотрудники и ссылки'!A:C,3,0))</f>
        <v>20001771</v>
      </c>
      <c r="AH2050" s="11" t="s">
        <v>2673</v>
      </c>
      <c r="AI2050" t="str">
        <f>IF(AH2050="","",VLOOKUP(AH2050,'Сотрудники и ссылки'!A:B,2,0))</f>
        <v>Серолог</v>
      </c>
      <c r="AJ2050">
        <f>IF(AH2050="","",VLOOKUP(AH2050,'Сотрудники и ссылки'!A:C,3,0))</f>
        <v>20001771</v>
      </c>
      <c r="AK2050" s="14">
        <v>45755</v>
      </c>
      <c r="AL2050" s="2">
        <f>IF(AK2050="","",AK2050+VLOOKUP(I2050,'Вид исследования'!B:E,4,0))</f>
        <v>45756</v>
      </c>
      <c r="AM2050" s="2">
        <f>IF(AK2050="","",AK2050+VLOOKUP(I2050,'Вид исследования'!B:F,5,0))</f>
        <v>45756</v>
      </c>
      <c r="AN2050" s="14">
        <v>45755</v>
      </c>
      <c r="AP2050" s="11" t="s">
        <v>189</v>
      </c>
      <c r="AQ2050" t="str">
        <f>IFERROR(IF(L2050="","",VLOOKUP(L2050&amp;I2050,Продукция!A:K,11,0)),"обратитесь к админ справочника")</f>
        <v>согласно рекомендациям производителя теста</v>
      </c>
      <c r="AR2050" s="11" t="s">
        <v>4823</v>
      </c>
      <c r="AS2050" t="str">
        <f>IFERROR(IF(L2050="","",VLOOKUP(L2050&amp;I2050,Продукция!A:J,10,0)),"обратитесь к админ справочника")</f>
        <v>инструкция по применению набора РЗГА Ньюкасла</v>
      </c>
      <c r="AT2050" s="11" t="s">
        <v>4823</v>
      </c>
      <c r="AU2050" s="11" t="s">
        <v>4823</v>
      </c>
      <c r="AV2050" s="11" t="s">
        <v>2673</v>
      </c>
      <c r="AW2050" s="11" t="s">
        <v>4824</v>
      </c>
      <c r="AX2050" s="11" t="s">
        <v>565</v>
      </c>
      <c r="AY2050" s="11" t="s">
        <v>1259</v>
      </c>
      <c r="AZ2050" s="11">
        <v>154</v>
      </c>
      <c r="BA2050" s="11">
        <v>40</v>
      </c>
      <c r="BC2050" s="11" t="s">
        <v>5109</v>
      </c>
    </row>
    <row r="2051" spans="1:55" x14ac:dyDescent="0.25">
      <c r="A2051" t="str">
        <f t="shared" si="37"/>
        <v>С/621Болезнь Ньюкасла уровень антител</v>
      </c>
      <c r="B2051" t="str">
        <f>IF(E2051="","",INDEX(Лаборатории!A:A,MATCH('Производственный контроль'!E2051,Лаборатории!B:B,0)))</f>
        <v xml:space="preserve">КУРИНОЕ ЦАРСТВО АО </v>
      </c>
      <c r="C2051" t="str">
        <f>IF(E2051="","",VLOOKUP(E2051,Лаборатории!B:D,3,0))</f>
        <v>U377_CHL</v>
      </c>
      <c r="D2051" s="12">
        <v>45750</v>
      </c>
      <c r="E2051" s="11" t="s">
        <v>793</v>
      </c>
      <c r="F2051" s="11" t="s">
        <v>544</v>
      </c>
      <c r="G2051" s="11" t="s">
        <v>565</v>
      </c>
      <c r="H2051" s="11" t="s">
        <v>312</v>
      </c>
      <c r="I2051" s="11" t="s">
        <v>3434</v>
      </c>
      <c r="J2051" t="str">
        <f>IF(L2051="","",VLOOKUP(L2051,Продукция!B:D,3,0))</f>
        <v>Биологический_материал</v>
      </c>
      <c r="K2051" t="str">
        <f>IF(L2051="","",VLOOKUP(L2051,Продукция!B:C,2,0))</f>
        <v>Сыворотка крови</v>
      </c>
      <c r="L2051" s="151" t="s">
        <v>302</v>
      </c>
      <c r="M2051">
        <f>IF(L2051="","",VLOOKUP(L2051,Продукция!B:L,11,0))</f>
        <v>0</v>
      </c>
      <c r="N2051" s="11" t="s">
        <v>873</v>
      </c>
      <c r="P2051" s="11" t="s">
        <v>340</v>
      </c>
      <c r="Q2051" s="11" t="s">
        <v>854</v>
      </c>
      <c r="R2051" s="153" t="s">
        <v>5095</v>
      </c>
      <c r="S2051" s="11">
        <v>20</v>
      </c>
      <c r="T2051" s="11" t="s">
        <v>5262</v>
      </c>
      <c r="V2051" s="14">
        <v>45748</v>
      </c>
      <c r="Z2051" s="11" t="s">
        <v>4823</v>
      </c>
      <c r="AA2051" s="15">
        <v>0.59722222222222221</v>
      </c>
      <c r="AB2051" t="str">
        <f>IF(L2051="","",VLOOKUP(L2051&amp;I2051,Продукция!A:I,9,0))</f>
        <v>рекомендация производителя набора</v>
      </c>
      <c r="AC2051" s="14">
        <v>45755</v>
      </c>
      <c r="AD2051" s="11" t="s">
        <v>2673</v>
      </c>
      <c r="AE2051" s="11" t="s">
        <v>4823</v>
      </c>
      <c r="AF2051" t="str">
        <f>IF(AD2051="","",VLOOKUP(AD2051,'Сотрудники и ссылки'!A:B,2,0))</f>
        <v>Серолог</v>
      </c>
      <c r="AG2051">
        <f>IF(AD2051="","",VLOOKUP(AD2051,'Сотрудники и ссылки'!A:C,3,0))</f>
        <v>20001771</v>
      </c>
      <c r="AH2051" s="11" t="s">
        <v>2673</v>
      </c>
      <c r="AI2051" t="str">
        <f>IF(AH2051="","",VLOOKUP(AH2051,'Сотрудники и ссылки'!A:B,2,0))</f>
        <v>Серолог</v>
      </c>
      <c r="AJ2051">
        <f>IF(AH2051="","",VLOOKUP(AH2051,'Сотрудники и ссылки'!A:C,3,0))</f>
        <v>20001771</v>
      </c>
      <c r="AK2051" s="14">
        <v>45755</v>
      </c>
      <c r="AL2051" s="2">
        <f>IF(AK2051="","",AK2051+VLOOKUP(I2051,'Вид исследования'!B:E,4,0))</f>
        <v>45756</v>
      </c>
      <c r="AM2051" s="2">
        <f>IF(AK2051="","",AK2051+VLOOKUP(I2051,'Вид исследования'!B:F,5,0))</f>
        <v>45756</v>
      </c>
      <c r="AN2051" s="14">
        <v>45755</v>
      </c>
      <c r="AP2051" s="11" t="s">
        <v>189</v>
      </c>
      <c r="AQ2051" t="str">
        <f>IFERROR(IF(L2051="","",VLOOKUP(L2051&amp;I2051,Продукция!A:K,11,0)),"обратитесь к админ справочника")</f>
        <v>согласно рекомендациям производителя теста</v>
      </c>
      <c r="AR2051" s="11" t="s">
        <v>4823</v>
      </c>
      <c r="AS2051" t="str">
        <f>IFERROR(IF(L2051="","",VLOOKUP(L2051&amp;I2051,Продукция!A:J,10,0)),"обратитесь к админ справочника")</f>
        <v>инструкция по применению набора РЗГА Ньюкасла</v>
      </c>
      <c r="AT2051" s="11" t="s">
        <v>4823</v>
      </c>
      <c r="AU2051" s="11" t="s">
        <v>4823</v>
      </c>
      <c r="AV2051" s="11" t="s">
        <v>2673</v>
      </c>
      <c r="AW2051" s="11" t="s">
        <v>4824</v>
      </c>
      <c r="AX2051" s="11" t="s">
        <v>565</v>
      </c>
      <c r="AY2051" s="11" t="s">
        <v>1260</v>
      </c>
      <c r="AZ2051" s="11">
        <v>154</v>
      </c>
      <c r="BA2051" s="11">
        <v>38</v>
      </c>
      <c r="BC2051" s="11" t="s">
        <v>5109</v>
      </c>
    </row>
    <row r="2052" spans="1:55" x14ac:dyDescent="0.25">
      <c r="A2052" t="str">
        <f t="shared" si="37"/>
        <v>С/621Болезнь Ньюкасла уровень антител</v>
      </c>
      <c r="B2052" t="str">
        <f>IF(E2052="","",INDEX(Лаборатории!A:A,MATCH('Производственный контроль'!E2052,Лаборатории!B:B,0)))</f>
        <v xml:space="preserve">КУРИНОЕ ЦАРСТВО АО </v>
      </c>
      <c r="C2052" t="str">
        <f>IF(E2052="","",VLOOKUP(E2052,Лаборатории!B:D,3,0))</f>
        <v>U377_CHL</v>
      </c>
      <c r="D2052" s="12">
        <v>45750</v>
      </c>
      <c r="E2052" s="11" t="s">
        <v>793</v>
      </c>
      <c r="F2052" s="11" t="s">
        <v>544</v>
      </c>
      <c r="G2052" s="11" t="s">
        <v>565</v>
      </c>
      <c r="H2052" s="11" t="s">
        <v>312</v>
      </c>
      <c r="I2052" s="11" t="s">
        <v>3434</v>
      </c>
      <c r="J2052" t="str">
        <f>IF(L2052="","",VLOOKUP(L2052,Продукция!B:D,3,0))</f>
        <v>Биологический_материал</v>
      </c>
      <c r="K2052" t="str">
        <f>IF(L2052="","",VLOOKUP(L2052,Продукция!B:C,2,0))</f>
        <v>Сыворотка крови</v>
      </c>
      <c r="L2052" s="151" t="s">
        <v>302</v>
      </c>
      <c r="M2052">
        <f>IF(L2052="","",VLOOKUP(L2052,Продукция!B:L,11,0))</f>
        <v>0</v>
      </c>
      <c r="N2052" s="11" t="s">
        <v>873</v>
      </c>
      <c r="P2052" s="11" t="s">
        <v>340</v>
      </c>
      <c r="Q2052" s="11" t="s">
        <v>854</v>
      </c>
      <c r="R2052" s="153" t="s">
        <v>5096</v>
      </c>
      <c r="S2052" s="11">
        <v>20</v>
      </c>
      <c r="T2052" s="11" t="s">
        <v>5262</v>
      </c>
      <c r="V2052" s="14">
        <v>45748</v>
      </c>
      <c r="Z2052" s="11" t="s">
        <v>4823</v>
      </c>
      <c r="AA2052" s="15">
        <v>0.59722222222222221</v>
      </c>
      <c r="AB2052" t="str">
        <f>IF(L2052="","",VLOOKUP(L2052&amp;I2052,Продукция!A:I,9,0))</f>
        <v>рекомендация производителя набора</v>
      </c>
      <c r="AC2052" s="14">
        <v>45755</v>
      </c>
      <c r="AD2052" s="11" t="s">
        <v>2673</v>
      </c>
      <c r="AE2052" s="11" t="s">
        <v>4823</v>
      </c>
      <c r="AF2052" t="str">
        <f>IF(AD2052="","",VLOOKUP(AD2052,'Сотрудники и ссылки'!A:B,2,0))</f>
        <v>Серолог</v>
      </c>
      <c r="AG2052">
        <f>IF(AD2052="","",VLOOKUP(AD2052,'Сотрудники и ссылки'!A:C,3,0))</f>
        <v>20001771</v>
      </c>
      <c r="AH2052" s="11" t="s">
        <v>2673</v>
      </c>
      <c r="AI2052" t="str">
        <f>IF(AH2052="","",VLOOKUP(AH2052,'Сотрудники и ссылки'!A:B,2,0))</f>
        <v>Серолог</v>
      </c>
      <c r="AJ2052">
        <f>IF(AH2052="","",VLOOKUP(AH2052,'Сотрудники и ссылки'!A:C,3,0))</f>
        <v>20001771</v>
      </c>
      <c r="AK2052" s="14">
        <v>45755</v>
      </c>
      <c r="AL2052" s="2">
        <f>IF(AK2052="","",AK2052+VLOOKUP(I2052,'Вид исследования'!B:E,4,0))</f>
        <v>45756</v>
      </c>
      <c r="AM2052" s="2">
        <f>IF(AK2052="","",AK2052+VLOOKUP(I2052,'Вид исследования'!B:F,5,0))</f>
        <v>45756</v>
      </c>
      <c r="AN2052" s="14">
        <v>45755</v>
      </c>
      <c r="AP2052" s="11" t="s">
        <v>189</v>
      </c>
      <c r="AQ2052" t="str">
        <f>IFERROR(IF(L2052="","",VLOOKUP(L2052&amp;I2052,Продукция!A:K,11,0)),"обратитесь к админ справочника")</f>
        <v>согласно рекомендациям производителя теста</v>
      </c>
      <c r="AR2052" s="11" t="s">
        <v>4823</v>
      </c>
      <c r="AS2052" t="str">
        <f>IFERROR(IF(L2052="","",VLOOKUP(L2052&amp;I2052,Продукция!A:J,10,0)),"обратитесь к админ справочника")</f>
        <v>инструкция по применению набора РЗГА Ньюкасла</v>
      </c>
      <c r="AT2052" s="11" t="s">
        <v>4823</v>
      </c>
      <c r="AU2052" s="11" t="s">
        <v>4823</v>
      </c>
      <c r="AV2052" s="11" t="s">
        <v>2673</v>
      </c>
      <c r="AW2052" s="11" t="s">
        <v>4824</v>
      </c>
      <c r="AX2052" s="11" t="s">
        <v>565</v>
      </c>
      <c r="AY2052" s="11" t="s">
        <v>1261</v>
      </c>
      <c r="AZ2052" s="11">
        <v>154</v>
      </c>
      <c r="BA2052" s="11">
        <v>40</v>
      </c>
      <c r="BC2052" s="11" t="s">
        <v>5109</v>
      </c>
    </row>
    <row r="2053" spans="1:55" x14ac:dyDescent="0.25">
      <c r="A2053" t="str">
        <f t="shared" si="37"/>
        <v>С/621Болезнь Ньюкасла уровень антител</v>
      </c>
      <c r="B2053" t="str">
        <f>IF(E2053="","",INDEX(Лаборатории!A:A,MATCH('Производственный контроль'!E2053,Лаборатории!B:B,0)))</f>
        <v xml:space="preserve">КУРИНОЕ ЦАРСТВО АО </v>
      </c>
      <c r="C2053" t="str">
        <f>IF(E2053="","",VLOOKUP(E2053,Лаборатории!B:D,3,0))</f>
        <v>U377_CHL</v>
      </c>
      <c r="D2053" s="12">
        <v>45750</v>
      </c>
      <c r="E2053" s="11" t="s">
        <v>793</v>
      </c>
      <c r="F2053" s="11" t="s">
        <v>544</v>
      </c>
      <c r="G2053" s="11" t="s">
        <v>565</v>
      </c>
      <c r="H2053" s="11" t="s">
        <v>312</v>
      </c>
      <c r="I2053" s="11" t="s">
        <v>3434</v>
      </c>
      <c r="J2053" t="str">
        <f>IF(L2053="","",VLOOKUP(L2053,Продукция!B:D,3,0))</f>
        <v>Биологический_материал</v>
      </c>
      <c r="K2053" t="str">
        <f>IF(L2053="","",VLOOKUP(L2053,Продукция!B:C,2,0))</f>
        <v>Сыворотка крови</v>
      </c>
      <c r="L2053" s="151" t="s">
        <v>302</v>
      </c>
      <c r="M2053">
        <f>IF(L2053="","",VLOOKUP(L2053,Продукция!B:L,11,0))</f>
        <v>0</v>
      </c>
      <c r="N2053" s="11" t="s">
        <v>873</v>
      </c>
      <c r="P2053" s="11" t="s">
        <v>340</v>
      </c>
      <c r="Q2053" s="11" t="s">
        <v>854</v>
      </c>
      <c r="R2053" s="153" t="s">
        <v>5101</v>
      </c>
      <c r="S2053" s="11">
        <v>20</v>
      </c>
      <c r="T2053" s="11" t="s">
        <v>5262</v>
      </c>
      <c r="V2053" s="14">
        <v>45748</v>
      </c>
      <c r="Z2053" s="11" t="s">
        <v>4823</v>
      </c>
      <c r="AA2053" s="15">
        <v>0.59722222222222221</v>
      </c>
      <c r="AB2053" t="str">
        <f>IF(L2053="","",VLOOKUP(L2053&amp;I2053,Продукция!A:I,9,0))</f>
        <v>рекомендация производителя набора</v>
      </c>
      <c r="AC2053" s="14">
        <v>45755</v>
      </c>
      <c r="AD2053" s="11" t="s">
        <v>2673</v>
      </c>
      <c r="AE2053" s="11" t="s">
        <v>4823</v>
      </c>
      <c r="AF2053" t="str">
        <f>IF(AD2053="","",VLOOKUP(AD2053,'Сотрудники и ссылки'!A:B,2,0))</f>
        <v>Серолог</v>
      </c>
      <c r="AG2053">
        <f>IF(AD2053="","",VLOOKUP(AD2053,'Сотрудники и ссылки'!A:C,3,0))</f>
        <v>20001771</v>
      </c>
      <c r="AH2053" s="11" t="s">
        <v>2673</v>
      </c>
      <c r="AI2053" t="str">
        <f>IF(AH2053="","",VLOOKUP(AH2053,'Сотрудники и ссылки'!A:B,2,0))</f>
        <v>Серолог</v>
      </c>
      <c r="AJ2053">
        <f>IF(AH2053="","",VLOOKUP(AH2053,'Сотрудники и ссылки'!A:C,3,0))</f>
        <v>20001771</v>
      </c>
      <c r="AK2053" s="14">
        <v>45755</v>
      </c>
      <c r="AL2053" s="2">
        <f>IF(AK2053="","",AK2053+VLOOKUP(I2053,'Вид исследования'!B:E,4,0))</f>
        <v>45756</v>
      </c>
      <c r="AM2053" s="2">
        <f>IF(AK2053="","",AK2053+VLOOKUP(I2053,'Вид исследования'!B:F,5,0))</f>
        <v>45756</v>
      </c>
      <c r="AN2053" s="14">
        <v>45755</v>
      </c>
      <c r="AP2053" s="11" t="s">
        <v>189</v>
      </c>
      <c r="AQ2053" t="str">
        <f>IFERROR(IF(L2053="","",VLOOKUP(L2053&amp;I2053,Продукция!A:K,11,0)),"обратитесь к админ справочника")</f>
        <v>согласно рекомендациям производителя теста</v>
      </c>
      <c r="AR2053" s="11" t="s">
        <v>4823</v>
      </c>
      <c r="AS2053" t="str">
        <f>IFERROR(IF(L2053="","",VLOOKUP(L2053&amp;I2053,Продукция!A:J,10,0)),"обратитесь к админ справочника")</f>
        <v>инструкция по применению набора РЗГА Ньюкасла</v>
      </c>
      <c r="AT2053" s="11" t="s">
        <v>4823</v>
      </c>
      <c r="AU2053" s="11" t="s">
        <v>4823</v>
      </c>
      <c r="AV2053" s="11" t="s">
        <v>2673</v>
      </c>
      <c r="AW2053" s="11" t="s">
        <v>4824</v>
      </c>
      <c r="AX2053" s="11" t="s">
        <v>565</v>
      </c>
      <c r="AY2053" s="11" t="s">
        <v>1262</v>
      </c>
      <c r="AZ2053" s="11">
        <v>154</v>
      </c>
      <c r="BA2053" s="11">
        <v>40</v>
      </c>
      <c r="BC2053" s="11" t="s">
        <v>5109</v>
      </c>
    </row>
    <row r="2054" spans="1:55" x14ac:dyDescent="0.25">
      <c r="A2054" t="str">
        <f t="shared" si="37"/>
        <v>С/621Болезнь Ньюкасла уровень антител</v>
      </c>
      <c r="B2054" t="str">
        <f>IF(E2054="","",INDEX(Лаборатории!A:A,MATCH('Производственный контроль'!E2054,Лаборатории!B:B,0)))</f>
        <v xml:space="preserve">КУРИНОЕ ЦАРСТВО АО </v>
      </c>
      <c r="C2054" t="str">
        <f>IF(E2054="","",VLOOKUP(E2054,Лаборатории!B:D,3,0))</f>
        <v>U377_CHL</v>
      </c>
      <c r="D2054" s="12">
        <v>45750</v>
      </c>
      <c r="E2054" s="11" t="s">
        <v>793</v>
      </c>
      <c r="F2054" s="11" t="s">
        <v>544</v>
      </c>
      <c r="G2054" s="11" t="s">
        <v>565</v>
      </c>
      <c r="H2054" s="11" t="s">
        <v>312</v>
      </c>
      <c r="I2054" s="11" t="s">
        <v>3434</v>
      </c>
      <c r="J2054" t="str">
        <f>IF(L2054="","",VLOOKUP(L2054,Продукция!B:D,3,0))</f>
        <v>Биологический_материал</v>
      </c>
      <c r="K2054" t="str">
        <f>IF(L2054="","",VLOOKUP(L2054,Продукция!B:C,2,0))</f>
        <v>Сыворотка крови</v>
      </c>
      <c r="L2054" s="151" t="s">
        <v>302</v>
      </c>
      <c r="M2054">
        <f>IF(L2054="","",VLOOKUP(L2054,Продукция!B:L,11,0))</f>
        <v>0</v>
      </c>
      <c r="N2054" s="11" t="s">
        <v>873</v>
      </c>
      <c r="P2054" s="11" t="s">
        <v>340</v>
      </c>
      <c r="Q2054" s="11" t="s">
        <v>854</v>
      </c>
      <c r="R2054" s="153" t="s">
        <v>5102</v>
      </c>
      <c r="S2054" s="11">
        <v>20</v>
      </c>
      <c r="T2054" s="11" t="s">
        <v>5262</v>
      </c>
      <c r="V2054" s="14">
        <v>45748</v>
      </c>
      <c r="Z2054" s="11" t="s">
        <v>4823</v>
      </c>
      <c r="AA2054" s="15">
        <v>0.59722222222222221</v>
      </c>
      <c r="AB2054" t="str">
        <f>IF(L2054="","",VLOOKUP(L2054&amp;I2054,Продукция!A:I,9,0))</f>
        <v>рекомендация производителя набора</v>
      </c>
      <c r="AC2054" s="14">
        <v>45755</v>
      </c>
      <c r="AD2054" s="11" t="s">
        <v>2673</v>
      </c>
      <c r="AE2054" s="11" t="s">
        <v>4823</v>
      </c>
      <c r="AF2054" t="str">
        <f>IF(AD2054="","",VLOOKUP(AD2054,'Сотрудники и ссылки'!A:B,2,0))</f>
        <v>Серолог</v>
      </c>
      <c r="AG2054">
        <f>IF(AD2054="","",VLOOKUP(AD2054,'Сотрудники и ссылки'!A:C,3,0))</f>
        <v>20001771</v>
      </c>
      <c r="AH2054" s="11" t="s">
        <v>2673</v>
      </c>
      <c r="AI2054" t="str">
        <f>IF(AH2054="","",VLOOKUP(AH2054,'Сотрудники и ссылки'!A:B,2,0))</f>
        <v>Серолог</v>
      </c>
      <c r="AJ2054">
        <f>IF(AH2054="","",VLOOKUP(AH2054,'Сотрудники и ссылки'!A:C,3,0))</f>
        <v>20001771</v>
      </c>
      <c r="AK2054" s="14">
        <v>45755</v>
      </c>
      <c r="AL2054" s="2">
        <f>IF(AK2054="","",AK2054+VLOOKUP(I2054,'Вид исследования'!B:E,4,0))</f>
        <v>45756</v>
      </c>
      <c r="AM2054" s="2">
        <f>IF(AK2054="","",AK2054+VLOOKUP(I2054,'Вид исследования'!B:F,5,0))</f>
        <v>45756</v>
      </c>
      <c r="AN2054" s="14">
        <v>45755</v>
      </c>
      <c r="AP2054" s="11" t="s">
        <v>189</v>
      </c>
      <c r="AQ2054" t="str">
        <f>IFERROR(IF(L2054="","",VLOOKUP(L2054&amp;I2054,Продукция!A:K,11,0)),"обратитесь к админ справочника")</f>
        <v>согласно рекомендациям производителя теста</v>
      </c>
      <c r="AR2054" s="11" t="s">
        <v>4823</v>
      </c>
      <c r="AS2054" t="str">
        <f>IFERROR(IF(L2054="","",VLOOKUP(L2054&amp;I2054,Продукция!A:J,10,0)),"обратитесь к админ справочника")</f>
        <v>инструкция по применению набора РЗГА Ньюкасла</v>
      </c>
      <c r="AT2054" s="11" t="s">
        <v>4823</v>
      </c>
      <c r="AU2054" s="11" t="s">
        <v>4823</v>
      </c>
      <c r="AV2054" s="11" t="s">
        <v>2673</v>
      </c>
      <c r="AW2054" s="11" t="s">
        <v>4824</v>
      </c>
      <c r="AX2054" s="11" t="s">
        <v>565</v>
      </c>
      <c r="AY2054" s="11" t="s">
        <v>1264</v>
      </c>
      <c r="AZ2054" s="11">
        <v>154</v>
      </c>
      <c r="BA2054" s="11">
        <v>40</v>
      </c>
      <c r="BC2054" s="11" t="s">
        <v>5109</v>
      </c>
    </row>
    <row r="2055" spans="1:55" x14ac:dyDescent="0.25">
      <c r="A2055" t="str">
        <f t="shared" si="37"/>
        <v>С/621Болезнь Ньюкасла уровень антител</v>
      </c>
      <c r="B2055" t="str">
        <f>IF(E2055="","",INDEX(Лаборатории!A:A,MATCH('Производственный контроль'!E2055,Лаборатории!B:B,0)))</f>
        <v xml:space="preserve">КУРИНОЕ ЦАРСТВО АО </v>
      </c>
      <c r="C2055" t="str">
        <f>IF(E2055="","",VLOOKUP(E2055,Лаборатории!B:D,3,0))</f>
        <v>U377_CHL</v>
      </c>
      <c r="D2055" s="12">
        <v>45750</v>
      </c>
      <c r="E2055" s="11" t="s">
        <v>793</v>
      </c>
      <c r="F2055" s="11" t="s">
        <v>544</v>
      </c>
      <c r="G2055" s="11" t="s">
        <v>565</v>
      </c>
      <c r="H2055" s="11" t="s">
        <v>312</v>
      </c>
      <c r="I2055" s="11" t="s">
        <v>3434</v>
      </c>
      <c r="J2055" t="str">
        <f>IF(L2055="","",VLOOKUP(L2055,Продукция!B:D,3,0))</f>
        <v>Биологический_материал</v>
      </c>
      <c r="K2055" t="str">
        <f>IF(L2055="","",VLOOKUP(L2055,Продукция!B:C,2,0))</f>
        <v>Сыворотка крови</v>
      </c>
      <c r="L2055" s="151" t="s">
        <v>302</v>
      </c>
      <c r="M2055">
        <f>IF(L2055="","",VLOOKUP(L2055,Продукция!B:L,11,0))</f>
        <v>0</v>
      </c>
      <c r="N2055" s="11" t="s">
        <v>873</v>
      </c>
      <c r="P2055" s="11" t="s">
        <v>340</v>
      </c>
      <c r="Q2055" s="11" t="s">
        <v>854</v>
      </c>
      <c r="R2055" s="153" t="s">
        <v>5103</v>
      </c>
      <c r="S2055" s="11">
        <v>20</v>
      </c>
      <c r="T2055" s="11" t="s">
        <v>5262</v>
      </c>
      <c r="V2055" s="14">
        <v>45749</v>
      </c>
      <c r="Z2055" s="11" t="s">
        <v>4823</v>
      </c>
      <c r="AA2055" s="15">
        <v>0.59722222222222221</v>
      </c>
      <c r="AB2055" t="str">
        <f>IF(L2055="","",VLOOKUP(L2055&amp;I2055,Продукция!A:I,9,0))</f>
        <v>рекомендация производителя набора</v>
      </c>
      <c r="AC2055" s="14">
        <v>45755</v>
      </c>
      <c r="AD2055" s="11" t="s">
        <v>2673</v>
      </c>
      <c r="AE2055" s="11" t="s">
        <v>4823</v>
      </c>
      <c r="AF2055" t="str">
        <f>IF(AD2055="","",VLOOKUP(AD2055,'Сотрудники и ссылки'!A:B,2,0))</f>
        <v>Серолог</v>
      </c>
      <c r="AG2055">
        <f>IF(AD2055="","",VLOOKUP(AD2055,'Сотрудники и ссылки'!A:C,3,0))</f>
        <v>20001771</v>
      </c>
      <c r="AH2055" s="11" t="s">
        <v>2673</v>
      </c>
      <c r="AI2055" t="str">
        <f>IF(AH2055="","",VLOOKUP(AH2055,'Сотрудники и ссылки'!A:B,2,0))</f>
        <v>Серолог</v>
      </c>
      <c r="AJ2055">
        <f>IF(AH2055="","",VLOOKUP(AH2055,'Сотрудники и ссылки'!A:C,3,0))</f>
        <v>20001771</v>
      </c>
      <c r="AK2055" s="14">
        <v>45755</v>
      </c>
      <c r="AL2055" s="2">
        <f>IF(AK2055="","",AK2055+VLOOKUP(I2055,'Вид исследования'!B:E,4,0))</f>
        <v>45756</v>
      </c>
      <c r="AM2055" s="2">
        <f>IF(AK2055="","",AK2055+VLOOKUP(I2055,'Вид исследования'!B:F,5,0))</f>
        <v>45756</v>
      </c>
      <c r="AN2055" s="14">
        <v>45755</v>
      </c>
      <c r="AP2055" s="11" t="s">
        <v>189</v>
      </c>
      <c r="AQ2055" t="str">
        <f>IFERROR(IF(L2055="","",VLOOKUP(L2055&amp;I2055,Продукция!A:K,11,0)),"обратитесь к админ справочника")</f>
        <v>согласно рекомендациям производителя теста</v>
      </c>
      <c r="AR2055" s="11" t="s">
        <v>4823</v>
      </c>
      <c r="AS2055" t="str">
        <f>IFERROR(IF(L2055="","",VLOOKUP(L2055&amp;I2055,Продукция!A:J,10,0)),"обратитесь к админ справочника")</f>
        <v>инструкция по применению набора РЗГА Ньюкасла</v>
      </c>
      <c r="AT2055" s="11" t="s">
        <v>4823</v>
      </c>
      <c r="AU2055" s="11" t="s">
        <v>4823</v>
      </c>
      <c r="AV2055" s="11" t="s">
        <v>2673</v>
      </c>
      <c r="AW2055" s="11" t="s">
        <v>4824</v>
      </c>
      <c r="AX2055" s="11" t="s">
        <v>565</v>
      </c>
      <c r="AY2055" s="11" t="s">
        <v>1265</v>
      </c>
      <c r="AZ2055" s="11">
        <v>154</v>
      </c>
      <c r="BA2055" s="11">
        <v>40</v>
      </c>
      <c r="BC2055" s="11" t="s">
        <v>5109</v>
      </c>
    </row>
    <row r="2056" spans="1:55" x14ac:dyDescent="0.25">
      <c r="A2056" t="str">
        <f t="shared" si="37"/>
        <v>С/621Болезнь Ньюкасла уровень антител</v>
      </c>
      <c r="B2056" t="str">
        <f>IF(E2056="","",INDEX(Лаборатории!A:A,MATCH('Производственный контроль'!E2056,Лаборатории!B:B,0)))</f>
        <v xml:space="preserve">КУРИНОЕ ЦАРСТВО АО </v>
      </c>
      <c r="C2056" t="str">
        <f>IF(E2056="","",VLOOKUP(E2056,Лаборатории!B:D,3,0))</f>
        <v>U377_CHL</v>
      </c>
      <c r="D2056" s="12">
        <v>45750</v>
      </c>
      <c r="E2056" s="11" t="s">
        <v>793</v>
      </c>
      <c r="F2056" s="11" t="s">
        <v>544</v>
      </c>
      <c r="G2056" s="11" t="s">
        <v>565</v>
      </c>
      <c r="H2056" s="11" t="s">
        <v>312</v>
      </c>
      <c r="I2056" s="11" t="s">
        <v>3434</v>
      </c>
      <c r="J2056" t="str">
        <f>IF(L2056="","",VLOOKUP(L2056,Продукция!B:D,3,0))</f>
        <v>Биологический_материал</v>
      </c>
      <c r="K2056" t="str">
        <f>IF(L2056="","",VLOOKUP(L2056,Продукция!B:C,2,0))</f>
        <v>Сыворотка крови</v>
      </c>
      <c r="L2056" s="151" t="s">
        <v>302</v>
      </c>
      <c r="M2056">
        <f>IF(L2056="","",VLOOKUP(L2056,Продукция!B:L,11,0))</f>
        <v>0</v>
      </c>
      <c r="N2056" s="11" t="s">
        <v>873</v>
      </c>
      <c r="P2056" s="11" t="s">
        <v>340</v>
      </c>
      <c r="Q2056" s="11" t="s">
        <v>854</v>
      </c>
      <c r="R2056" s="153" t="s">
        <v>5104</v>
      </c>
      <c r="S2056" s="11">
        <v>20</v>
      </c>
      <c r="T2056" s="11" t="s">
        <v>5262</v>
      </c>
      <c r="V2056" s="14">
        <v>45749</v>
      </c>
      <c r="Z2056" s="11" t="s">
        <v>4823</v>
      </c>
      <c r="AA2056" s="15">
        <v>0.59722222222222221</v>
      </c>
      <c r="AB2056" t="str">
        <f>IF(L2056="","",VLOOKUP(L2056&amp;I2056,Продукция!A:I,9,0))</f>
        <v>рекомендация производителя набора</v>
      </c>
      <c r="AC2056" s="14">
        <v>45755</v>
      </c>
      <c r="AD2056" s="11" t="s">
        <v>2673</v>
      </c>
      <c r="AE2056" s="11" t="s">
        <v>4823</v>
      </c>
      <c r="AF2056" t="str">
        <f>IF(AD2056="","",VLOOKUP(AD2056,'Сотрудники и ссылки'!A:B,2,0))</f>
        <v>Серолог</v>
      </c>
      <c r="AG2056">
        <f>IF(AD2056="","",VLOOKUP(AD2056,'Сотрудники и ссылки'!A:C,3,0))</f>
        <v>20001771</v>
      </c>
      <c r="AH2056" s="11" t="s">
        <v>2673</v>
      </c>
      <c r="AI2056" t="str">
        <f>IF(AH2056="","",VLOOKUP(AH2056,'Сотрудники и ссылки'!A:B,2,0))</f>
        <v>Серолог</v>
      </c>
      <c r="AJ2056">
        <f>IF(AH2056="","",VLOOKUP(AH2056,'Сотрудники и ссылки'!A:C,3,0))</f>
        <v>20001771</v>
      </c>
      <c r="AK2056" s="14">
        <v>45755</v>
      </c>
      <c r="AL2056" s="2">
        <f>IF(AK2056="","",AK2056+VLOOKUP(I2056,'Вид исследования'!B:E,4,0))</f>
        <v>45756</v>
      </c>
      <c r="AM2056" s="2">
        <f>IF(AK2056="","",AK2056+VLOOKUP(I2056,'Вид исследования'!B:F,5,0))</f>
        <v>45756</v>
      </c>
      <c r="AN2056" s="14">
        <v>45755</v>
      </c>
      <c r="AP2056" s="11" t="s">
        <v>189</v>
      </c>
      <c r="AQ2056" t="str">
        <f>IFERROR(IF(L2056="","",VLOOKUP(L2056&amp;I2056,Продукция!A:K,11,0)),"обратитесь к админ справочника")</f>
        <v>согласно рекомендациям производителя теста</v>
      </c>
      <c r="AR2056" s="11" t="s">
        <v>4823</v>
      </c>
      <c r="AS2056" t="str">
        <f>IFERROR(IF(L2056="","",VLOOKUP(L2056&amp;I2056,Продукция!A:J,10,0)),"обратитесь к админ справочника")</f>
        <v>инструкция по применению набора РЗГА Ньюкасла</v>
      </c>
      <c r="AT2056" s="11" t="s">
        <v>4823</v>
      </c>
      <c r="AU2056" s="11" t="s">
        <v>4823</v>
      </c>
      <c r="AV2056" s="11" t="s">
        <v>2673</v>
      </c>
      <c r="AW2056" s="11" t="s">
        <v>4824</v>
      </c>
      <c r="AX2056" s="11" t="s">
        <v>565</v>
      </c>
      <c r="AY2056" s="11" t="s">
        <v>1266</v>
      </c>
      <c r="AZ2056" s="11">
        <v>154</v>
      </c>
      <c r="BA2056" s="11">
        <v>40</v>
      </c>
      <c r="BC2056" s="11" t="s">
        <v>5109</v>
      </c>
    </row>
    <row r="2057" spans="1:55" x14ac:dyDescent="0.25">
      <c r="A2057" t="str">
        <f t="shared" si="37"/>
        <v>С/621Болезнь Ньюкасла уровень антител</v>
      </c>
      <c r="B2057" t="str">
        <f>IF(E2057="","",INDEX(Лаборатории!A:A,MATCH('Производственный контроль'!E2057,Лаборатории!B:B,0)))</f>
        <v xml:space="preserve">КУРИНОЕ ЦАРСТВО АО </v>
      </c>
      <c r="C2057" t="str">
        <f>IF(E2057="","",VLOOKUP(E2057,Лаборатории!B:D,3,0))</f>
        <v>U377_CHL</v>
      </c>
      <c r="D2057" s="12">
        <v>45750</v>
      </c>
      <c r="E2057" s="11" t="s">
        <v>793</v>
      </c>
      <c r="F2057" s="11" t="s">
        <v>544</v>
      </c>
      <c r="G2057" s="11" t="s">
        <v>565</v>
      </c>
      <c r="H2057" s="11" t="s">
        <v>312</v>
      </c>
      <c r="I2057" s="11" t="s">
        <v>3434</v>
      </c>
      <c r="J2057" t="str">
        <f>IF(L2057="","",VLOOKUP(L2057,Продукция!B:D,3,0))</f>
        <v>Биологический_материал</v>
      </c>
      <c r="K2057" t="str">
        <f>IF(L2057="","",VLOOKUP(L2057,Продукция!B:C,2,0))</f>
        <v>Сыворотка крови</v>
      </c>
      <c r="L2057" s="151" t="s">
        <v>302</v>
      </c>
      <c r="M2057">
        <f>IF(L2057="","",VLOOKUP(L2057,Продукция!B:L,11,0))</f>
        <v>0</v>
      </c>
      <c r="N2057" s="11" t="s">
        <v>873</v>
      </c>
      <c r="P2057" s="11" t="s">
        <v>340</v>
      </c>
      <c r="Q2057" s="11" t="s">
        <v>854</v>
      </c>
      <c r="R2057" s="153" t="s">
        <v>5105</v>
      </c>
      <c r="S2057" s="11">
        <v>20</v>
      </c>
      <c r="T2057" s="11" t="s">
        <v>5262</v>
      </c>
      <c r="V2057" s="14">
        <v>45749</v>
      </c>
      <c r="Z2057" s="11" t="s">
        <v>4823</v>
      </c>
      <c r="AA2057" s="15">
        <v>0.59722222222222221</v>
      </c>
      <c r="AB2057" t="str">
        <f>IF(L2057="","",VLOOKUP(L2057&amp;I2057,Продукция!A:I,9,0))</f>
        <v>рекомендация производителя набора</v>
      </c>
      <c r="AC2057" s="14">
        <v>45755</v>
      </c>
      <c r="AD2057" s="11" t="s">
        <v>2673</v>
      </c>
      <c r="AE2057" s="11" t="s">
        <v>4823</v>
      </c>
      <c r="AF2057" t="str">
        <f>IF(AD2057="","",VLOOKUP(AD2057,'Сотрудники и ссылки'!A:B,2,0))</f>
        <v>Серолог</v>
      </c>
      <c r="AG2057">
        <f>IF(AD2057="","",VLOOKUP(AD2057,'Сотрудники и ссылки'!A:C,3,0))</f>
        <v>20001771</v>
      </c>
      <c r="AH2057" s="11" t="s">
        <v>2673</v>
      </c>
      <c r="AI2057" t="str">
        <f>IF(AH2057="","",VLOOKUP(AH2057,'Сотрудники и ссылки'!A:B,2,0))</f>
        <v>Серолог</v>
      </c>
      <c r="AJ2057">
        <f>IF(AH2057="","",VLOOKUP(AH2057,'Сотрудники и ссылки'!A:C,3,0))</f>
        <v>20001771</v>
      </c>
      <c r="AK2057" s="14">
        <v>45755</v>
      </c>
      <c r="AL2057" s="2">
        <f>IF(AK2057="","",AK2057+VLOOKUP(I2057,'Вид исследования'!B:E,4,0))</f>
        <v>45756</v>
      </c>
      <c r="AM2057" s="2">
        <f>IF(AK2057="","",AK2057+VLOOKUP(I2057,'Вид исследования'!B:F,5,0))</f>
        <v>45756</v>
      </c>
      <c r="AN2057" s="14">
        <v>45755</v>
      </c>
      <c r="AP2057" s="11" t="s">
        <v>189</v>
      </c>
      <c r="AQ2057" t="str">
        <f>IFERROR(IF(L2057="","",VLOOKUP(L2057&amp;I2057,Продукция!A:K,11,0)),"обратитесь к админ справочника")</f>
        <v>согласно рекомендациям производителя теста</v>
      </c>
      <c r="AR2057" s="11" t="s">
        <v>4823</v>
      </c>
      <c r="AS2057" t="str">
        <f>IFERROR(IF(L2057="","",VLOOKUP(L2057&amp;I2057,Продукция!A:J,10,0)),"обратитесь к админ справочника")</f>
        <v>инструкция по применению набора РЗГА Ньюкасла</v>
      </c>
      <c r="AT2057" s="11" t="s">
        <v>4823</v>
      </c>
      <c r="AU2057" s="11" t="s">
        <v>4823</v>
      </c>
      <c r="AV2057" s="11" t="s">
        <v>2673</v>
      </c>
      <c r="AW2057" s="11" t="s">
        <v>4824</v>
      </c>
      <c r="AX2057" s="11" t="s">
        <v>565</v>
      </c>
      <c r="AY2057" s="11" t="s">
        <v>1267</v>
      </c>
      <c r="AZ2057" s="11">
        <v>154</v>
      </c>
      <c r="BA2057" s="11">
        <v>40</v>
      </c>
      <c r="BC2057" s="11" t="s">
        <v>5109</v>
      </c>
    </row>
    <row r="2058" spans="1:55" x14ac:dyDescent="0.25">
      <c r="A2058" t="str">
        <f t="shared" si="37"/>
        <v>С/621Болезнь Ньюкасла уровень антител</v>
      </c>
      <c r="B2058" t="str">
        <f>IF(E2058="","",INDEX(Лаборатории!A:A,MATCH('Производственный контроль'!E2058,Лаборатории!B:B,0)))</f>
        <v xml:space="preserve">КУРИНОЕ ЦАРСТВО АО </v>
      </c>
      <c r="C2058" t="str">
        <f>IF(E2058="","",VLOOKUP(E2058,Лаборатории!B:D,3,0))</f>
        <v>U377_CHL</v>
      </c>
      <c r="D2058" s="12">
        <v>45750</v>
      </c>
      <c r="E2058" s="11" t="s">
        <v>793</v>
      </c>
      <c r="F2058" s="11" t="s">
        <v>544</v>
      </c>
      <c r="G2058" s="11" t="s">
        <v>565</v>
      </c>
      <c r="H2058" s="11" t="s">
        <v>312</v>
      </c>
      <c r="I2058" s="11" t="s">
        <v>3434</v>
      </c>
      <c r="J2058" t="str">
        <f>IF(L2058="","",VLOOKUP(L2058,Продукция!B:D,3,0))</f>
        <v>Биологический_материал</v>
      </c>
      <c r="K2058" t="str">
        <f>IF(L2058="","",VLOOKUP(L2058,Продукция!B:C,2,0))</f>
        <v>Сыворотка крови</v>
      </c>
      <c r="L2058" s="151" t="s">
        <v>302</v>
      </c>
      <c r="M2058">
        <f>IF(L2058="","",VLOOKUP(L2058,Продукция!B:L,11,0))</f>
        <v>0</v>
      </c>
      <c r="N2058" s="11" t="s">
        <v>873</v>
      </c>
      <c r="P2058" s="11" t="s">
        <v>340</v>
      </c>
      <c r="Q2058" s="11" t="s">
        <v>854</v>
      </c>
      <c r="R2058" s="153" t="s">
        <v>5106</v>
      </c>
      <c r="S2058" s="11">
        <v>20</v>
      </c>
      <c r="T2058" s="11" t="s">
        <v>5262</v>
      </c>
      <c r="V2058" s="14">
        <v>45750</v>
      </c>
      <c r="Z2058" s="11" t="s">
        <v>4823</v>
      </c>
      <c r="AA2058" s="15">
        <v>0.59722222222222221</v>
      </c>
      <c r="AB2058" t="str">
        <f>IF(L2058="","",VLOOKUP(L2058&amp;I2058,Продукция!A:I,9,0))</f>
        <v>рекомендация производителя набора</v>
      </c>
      <c r="AC2058" s="14">
        <v>45755</v>
      </c>
      <c r="AD2058" s="11" t="s">
        <v>2673</v>
      </c>
      <c r="AE2058" s="11" t="s">
        <v>4823</v>
      </c>
      <c r="AF2058" t="str">
        <f>IF(AD2058="","",VLOOKUP(AD2058,'Сотрудники и ссылки'!A:B,2,0))</f>
        <v>Серолог</v>
      </c>
      <c r="AG2058">
        <f>IF(AD2058="","",VLOOKUP(AD2058,'Сотрудники и ссылки'!A:C,3,0))</f>
        <v>20001771</v>
      </c>
      <c r="AH2058" s="11" t="s">
        <v>2673</v>
      </c>
      <c r="AI2058" t="str">
        <f>IF(AH2058="","",VLOOKUP(AH2058,'Сотрудники и ссылки'!A:B,2,0))</f>
        <v>Серолог</v>
      </c>
      <c r="AJ2058">
        <f>IF(AH2058="","",VLOOKUP(AH2058,'Сотрудники и ссылки'!A:C,3,0))</f>
        <v>20001771</v>
      </c>
      <c r="AK2058" s="14">
        <v>45755</v>
      </c>
      <c r="AL2058" s="2">
        <f>IF(AK2058="","",AK2058+VLOOKUP(I2058,'Вид исследования'!B:E,4,0))</f>
        <v>45756</v>
      </c>
      <c r="AM2058" s="2">
        <f>IF(AK2058="","",AK2058+VLOOKUP(I2058,'Вид исследования'!B:F,5,0))</f>
        <v>45756</v>
      </c>
      <c r="AN2058" s="14">
        <v>45755</v>
      </c>
      <c r="AP2058" s="11" t="s">
        <v>189</v>
      </c>
      <c r="AQ2058" t="str">
        <f>IFERROR(IF(L2058="","",VLOOKUP(L2058&amp;I2058,Продукция!A:K,11,0)),"обратитесь к админ справочника")</f>
        <v>согласно рекомендациям производителя теста</v>
      </c>
      <c r="AR2058" s="11" t="s">
        <v>4823</v>
      </c>
      <c r="AS2058" t="str">
        <f>IFERROR(IF(L2058="","",VLOOKUP(L2058&amp;I2058,Продукция!A:J,10,0)),"обратитесь к админ справочника")</f>
        <v>инструкция по применению набора РЗГА Ньюкасла</v>
      </c>
      <c r="AT2058" s="11" t="s">
        <v>4823</v>
      </c>
      <c r="AU2058" s="11" t="s">
        <v>4823</v>
      </c>
      <c r="AV2058" s="11" t="s">
        <v>2673</v>
      </c>
      <c r="AW2058" s="11" t="s">
        <v>4824</v>
      </c>
      <c r="AX2058" s="11" t="s">
        <v>565</v>
      </c>
      <c r="AY2058" s="11" t="s">
        <v>1268</v>
      </c>
      <c r="AZ2058" s="11">
        <v>154</v>
      </c>
      <c r="BA2058" s="11">
        <v>40</v>
      </c>
      <c r="BC2058" s="11" t="s">
        <v>5109</v>
      </c>
    </row>
    <row r="2059" spans="1:55" x14ac:dyDescent="0.25">
      <c r="A2059" t="str">
        <f t="shared" si="37"/>
        <v>С/621Вирус гриппа птиц подтипа H9 уровень антител (ВНИИЗЖ)</v>
      </c>
      <c r="B2059" t="str">
        <f>IF(E2059="","",INDEX(Лаборатории!A:A,MATCH('Производственный контроль'!E2059,Лаборатории!B:B,0)))</f>
        <v xml:space="preserve">КУРИНОЕ ЦАРСТВО АО </v>
      </c>
      <c r="C2059" t="str">
        <f>IF(E2059="","",VLOOKUP(E2059,Лаборатории!B:D,3,0))</f>
        <v>U377_CHL</v>
      </c>
      <c r="D2059" s="12">
        <v>45750</v>
      </c>
      <c r="E2059" s="11" t="s">
        <v>793</v>
      </c>
      <c r="F2059" s="11" t="s">
        <v>544</v>
      </c>
      <c r="G2059" s="11" t="s">
        <v>565</v>
      </c>
      <c r="H2059" s="11" t="s">
        <v>312</v>
      </c>
      <c r="I2059" s="11" t="s">
        <v>3435</v>
      </c>
      <c r="J2059" t="str">
        <f>IF(L2059="","",VLOOKUP(L2059,Продукция!B:D,3,0))</f>
        <v>Биологический_материал</v>
      </c>
      <c r="K2059" t="str">
        <f>IF(L2059="","",VLOOKUP(L2059,Продукция!B:C,2,0))</f>
        <v>Сыворотка крови</v>
      </c>
      <c r="L2059" s="151" t="s">
        <v>302</v>
      </c>
      <c r="M2059">
        <f>IF(L2059="","",VLOOKUP(L2059,Продукция!B:L,11,0))</f>
        <v>0</v>
      </c>
      <c r="N2059" s="11" t="s">
        <v>873</v>
      </c>
      <c r="P2059" s="11" t="s">
        <v>340</v>
      </c>
      <c r="Q2059" s="11" t="s">
        <v>854</v>
      </c>
      <c r="R2059" s="153" t="s">
        <v>5258</v>
      </c>
      <c r="S2059" s="11">
        <v>20</v>
      </c>
      <c r="T2059" s="11" t="s">
        <v>5262</v>
      </c>
      <c r="V2059" s="14">
        <v>45748</v>
      </c>
      <c r="Z2059" s="11" t="s">
        <v>4823</v>
      </c>
      <c r="AA2059" s="15">
        <v>0.59722222222222221</v>
      </c>
      <c r="AB2059" t="str">
        <f>IF(L2059="","",VLOOKUP(L2059&amp;I2059,Продукция!A:I,9,0))</f>
        <v>рекомендация производителя набора</v>
      </c>
      <c r="AC2059" s="14">
        <v>45756</v>
      </c>
      <c r="AD2059" s="11" t="s">
        <v>2673</v>
      </c>
      <c r="AE2059" s="11" t="s">
        <v>4823</v>
      </c>
      <c r="AF2059" t="str">
        <f>IF(AD2059="","",VLOOKUP(AD2059,'Сотрудники и ссылки'!A:B,2,0))</f>
        <v>Серолог</v>
      </c>
      <c r="AG2059">
        <f>IF(AD2059="","",VLOOKUP(AD2059,'Сотрудники и ссылки'!A:C,3,0))</f>
        <v>20001771</v>
      </c>
      <c r="AH2059" s="11" t="s">
        <v>2673</v>
      </c>
      <c r="AI2059" t="str">
        <f>IF(AH2059="","",VLOOKUP(AH2059,'Сотрудники и ссылки'!A:B,2,0))</f>
        <v>Серолог</v>
      </c>
      <c r="AJ2059">
        <f>IF(AH2059="","",VLOOKUP(AH2059,'Сотрудники и ссылки'!A:C,3,0))</f>
        <v>20001771</v>
      </c>
      <c r="AK2059" s="14">
        <v>45756</v>
      </c>
      <c r="AL2059" s="2">
        <f>IF(AK2059="","",AK2059+VLOOKUP(I2059,'Вид исследования'!B:E,4,0))</f>
        <v>45757</v>
      </c>
      <c r="AM2059" s="2">
        <f>IF(AK2059="","",AK2059+VLOOKUP(I2059,'Вид исследования'!B:F,5,0))</f>
        <v>45757</v>
      </c>
      <c r="AN2059" s="14">
        <v>45756</v>
      </c>
      <c r="AP2059" s="11" t="s">
        <v>189</v>
      </c>
      <c r="AQ2059" t="str">
        <f>IFERROR(IF(L2059="","",VLOOKUP(L2059&amp;I2059,Продукция!A:K,11,0)),"обратитесь к админ справочника")</f>
        <v>согласно рекомендациям производителя теста</v>
      </c>
      <c r="AR2059" s="11" t="s">
        <v>4823</v>
      </c>
      <c r="AS2059" t="str">
        <f>IFERROR(IF(L2059="","",VLOOKUP(L2059&amp;I2059,Продукция!A:J,10,0)),"обратитесь к админ справочника")</f>
        <v>инструкция по применению набора AI, Н9</v>
      </c>
      <c r="AT2059" s="11" t="s">
        <v>4823</v>
      </c>
      <c r="AU2059" s="11" t="s">
        <v>4823</v>
      </c>
      <c r="AV2059" s="11" t="s">
        <v>2673</v>
      </c>
      <c r="AW2059" s="11" t="s">
        <v>4824</v>
      </c>
      <c r="AX2059" s="11" t="s">
        <v>565</v>
      </c>
      <c r="AY2059" s="11" t="s">
        <v>1272</v>
      </c>
      <c r="AZ2059" s="11">
        <v>154</v>
      </c>
      <c r="BA2059" s="11">
        <v>40</v>
      </c>
      <c r="BC2059" s="11" t="s">
        <v>5109</v>
      </c>
    </row>
    <row r="2060" spans="1:55" x14ac:dyDescent="0.25">
      <c r="A2060" t="str">
        <f t="shared" si="37"/>
        <v>С/621Вирус гриппа птиц подтипа H9 уровень антител (ВНИИЗЖ)</v>
      </c>
      <c r="B2060" t="str">
        <f>IF(E2060="","",INDEX(Лаборатории!A:A,MATCH('Производственный контроль'!E2060,Лаборатории!B:B,0)))</f>
        <v xml:space="preserve">КУРИНОЕ ЦАРСТВО АО </v>
      </c>
      <c r="C2060" t="str">
        <f>IF(E2060="","",VLOOKUP(E2060,Лаборатории!B:D,3,0))</f>
        <v>U377_CHL</v>
      </c>
      <c r="D2060" s="12">
        <v>45750</v>
      </c>
      <c r="E2060" s="11" t="s">
        <v>793</v>
      </c>
      <c r="F2060" s="11" t="s">
        <v>544</v>
      </c>
      <c r="G2060" s="11" t="s">
        <v>565</v>
      </c>
      <c r="H2060" s="11" t="s">
        <v>312</v>
      </c>
      <c r="I2060" s="11" t="s">
        <v>3435</v>
      </c>
      <c r="J2060" t="str">
        <f>IF(L2060="","",VLOOKUP(L2060,Продукция!B:D,3,0))</f>
        <v>Биологический_материал</v>
      </c>
      <c r="K2060" t="str">
        <f>IF(L2060="","",VLOOKUP(L2060,Продукция!B:C,2,0))</f>
        <v>Сыворотка крови</v>
      </c>
      <c r="L2060" s="151" t="s">
        <v>302</v>
      </c>
      <c r="M2060">
        <f>IF(L2060="","",VLOOKUP(L2060,Продукция!B:L,11,0))</f>
        <v>0</v>
      </c>
      <c r="N2060" s="11" t="s">
        <v>873</v>
      </c>
      <c r="P2060" s="11" t="s">
        <v>340</v>
      </c>
      <c r="Q2060" s="11" t="s">
        <v>854</v>
      </c>
      <c r="R2060" s="153" t="s">
        <v>5090</v>
      </c>
      <c r="S2060" s="11">
        <v>20</v>
      </c>
      <c r="T2060" s="11" t="s">
        <v>5262</v>
      </c>
      <c r="V2060" s="14">
        <v>45746</v>
      </c>
      <c r="Z2060" s="11" t="s">
        <v>4823</v>
      </c>
      <c r="AA2060" s="15">
        <v>0.59722222222222221</v>
      </c>
      <c r="AB2060" t="str">
        <f>IF(L2060="","",VLOOKUP(L2060&amp;I2060,Продукция!A:I,9,0))</f>
        <v>рекомендация производителя набора</v>
      </c>
      <c r="AC2060" s="14">
        <v>45756</v>
      </c>
      <c r="AD2060" s="11" t="s">
        <v>2673</v>
      </c>
      <c r="AE2060" s="11" t="s">
        <v>4823</v>
      </c>
      <c r="AF2060" t="str">
        <f>IF(AD2060="","",VLOOKUP(AD2060,'Сотрудники и ссылки'!A:B,2,0))</f>
        <v>Серолог</v>
      </c>
      <c r="AG2060">
        <f>IF(AD2060="","",VLOOKUP(AD2060,'Сотрудники и ссылки'!A:C,3,0))</f>
        <v>20001771</v>
      </c>
      <c r="AH2060" s="11" t="s">
        <v>2673</v>
      </c>
      <c r="AI2060" t="str">
        <f>IF(AH2060="","",VLOOKUP(AH2060,'Сотрудники и ссылки'!A:B,2,0))</f>
        <v>Серолог</v>
      </c>
      <c r="AJ2060">
        <f>IF(AH2060="","",VLOOKUP(AH2060,'Сотрудники и ссылки'!A:C,3,0))</f>
        <v>20001771</v>
      </c>
      <c r="AK2060" s="14">
        <v>45756</v>
      </c>
      <c r="AL2060" s="2">
        <f>IF(AK2060="","",AK2060+VLOOKUP(I2060,'Вид исследования'!B:E,4,0))</f>
        <v>45757</v>
      </c>
      <c r="AM2060" s="2">
        <f>IF(AK2060="","",AK2060+VLOOKUP(I2060,'Вид исследования'!B:F,5,0))</f>
        <v>45757</v>
      </c>
      <c r="AN2060" s="14">
        <v>45756</v>
      </c>
      <c r="AP2060" s="11" t="s">
        <v>189</v>
      </c>
      <c r="AQ2060" t="str">
        <f>IFERROR(IF(L2060="","",VLOOKUP(L2060&amp;I2060,Продукция!A:K,11,0)),"обратитесь к админ справочника")</f>
        <v>согласно рекомендациям производителя теста</v>
      </c>
      <c r="AR2060" s="11" t="s">
        <v>4823</v>
      </c>
      <c r="AS2060" t="str">
        <f>IFERROR(IF(L2060="","",VLOOKUP(L2060&amp;I2060,Продукция!A:J,10,0)),"обратитесь к админ справочника")</f>
        <v>инструкция по применению набора AI, Н9</v>
      </c>
      <c r="AT2060" s="11" t="s">
        <v>4823</v>
      </c>
      <c r="AU2060" s="11" t="s">
        <v>4823</v>
      </c>
      <c r="AV2060" s="11" t="s">
        <v>2673</v>
      </c>
      <c r="AW2060" s="11" t="s">
        <v>4824</v>
      </c>
      <c r="AX2060" s="11" t="s">
        <v>565</v>
      </c>
      <c r="AY2060" s="11" t="s">
        <v>1254</v>
      </c>
      <c r="AZ2060" s="11">
        <v>154</v>
      </c>
      <c r="BA2060" s="11">
        <v>40</v>
      </c>
      <c r="BC2060" s="11" t="s">
        <v>5109</v>
      </c>
    </row>
    <row r="2061" spans="1:55" x14ac:dyDescent="0.25">
      <c r="A2061" t="str">
        <f t="shared" si="37"/>
        <v>С/621Вирус гриппа птиц подтипа H9 уровень антител (ВНИИЗЖ)</v>
      </c>
      <c r="B2061" t="str">
        <f>IF(E2061="","",INDEX(Лаборатории!A:A,MATCH('Производственный контроль'!E2061,Лаборатории!B:B,0)))</f>
        <v xml:space="preserve">КУРИНОЕ ЦАРСТВО АО </v>
      </c>
      <c r="C2061" t="str">
        <f>IF(E2061="","",VLOOKUP(E2061,Лаборатории!B:D,3,0))</f>
        <v>U377_CHL</v>
      </c>
      <c r="D2061" s="12">
        <v>45750</v>
      </c>
      <c r="E2061" s="11" t="s">
        <v>793</v>
      </c>
      <c r="F2061" s="11" t="s">
        <v>544</v>
      </c>
      <c r="G2061" s="11" t="s">
        <v>565</v>
      </c>
      <c r="H2061" s="11" t="s">
        <v>312</v>
      </c>
      <c r="I2061" s="11" t="s">
        <v>3435</v>
      </c>
      <c r="J2061" t="str">
        <f>IF(L2061="","",VLOOKUP(L2061,Продукция!B:D,3,0))</f>
        <v>Биологический_материал</v>
      </c>
      <c r="K2061" t="str">
        <f>IF(L2061="","",VLOOKUP(L2061,Продукция!B:C,2,0))</f>
        <v>Сыворотка крови</v>
      </c>
      <c r="L2061" s="151" t="s">
        <v>302</v>
      </c>
      <c r="M2061">
        <f>IF(L2061="","",VLOOKUP(L2061,Продукция!B:L,11,0))</f>
        <v>0</v>
      </c>
      <c r="N2061" s="11" t="s">
        <v>873</v>
      </c>
      <c r="P2061" s="11" t="s">
        <v>340</v>
      </c>
      <c r="Q2061" s="11" t="s">
        <v>854</v>
      </c>
      <c r="R2061" s="153" t="s">
        <v>4955</v>
      </c>
      <c r="S2061" s="11">
        <v>20</v>
      </c>
      <c r="T2061" s="11" t="s">
        <v>5262</v>
      </c>
      <c r="V2061" s="14">
        <v>45746</v>
      </c>
      <c r="Z2061" s="11" t="s">
        <v>4823</v>
      </c>
      <c r="AA2061" s="15">
        <v>0.59722222222222221</v>
      </c>
      <c r="AB2061" t="str">
        <f>IF(L2061="","",VLOOKUP(L2061&amp;I2061,Продукция!A:I,9,0))</f>
        <v>рекомендация производителя набора</v>
      </c>
      <c r="AC2061" s="14">
        <v>45756</v>
      </c>
      <c r="AD2061" s="11" t="s">
        <v>2673</v>
      </c>
      <c r="AE2061" s="11" t="s">
        <v>4823</v>
      </c>
      <c r="AF2061" t="str">
        <f>IF(AD2061="","",VLOOKUP(AD2061,'Сотрудники и ссылки'!A:B,2,0))</f>
        <v>Серолог</v>
      </c>
      <c r="AG2061">
        <f>IF(AD2061="","",VLOOKUP(AD2061,'Сотрудники и ссылки'!A:C,3,0))</f>
        <v>20001771</v>
      </c>
      <c r="AH2061" s="11" t="s">
        <v>2673</v>
      </c>
      <c r="AI2061" t="str">
        <f>IF(AH2061="","",VLOOKUP(AH2061,'Сотрудники и ссылки'!A:B,2,0))</f>
        <v>Серолог</v>
      </c>
      <c r="AJ2061">
        <f>IF(AH2061="","",VLOOKUP(AH2061,'Сотрудники и ссылки'!A:C,3,0))</f>
        <v>20001771</v>
      </c>
      <c r="AK2061" s="14">
        <v>45756</v>
      </c>
      <c r="AL2061" s="2">
        <f>IF(AK2061="","",AK2061+VLOOKUP(I2061,'Вид исследования'!B:E,4,0))</f>
        <v>45757</v>
      </c>
      <c r="AM2061" s="2">
        <f>IF(AK2061="","",AK2061+VLOOKUP(I2061,'Вид исследования'!B:F,5,0))</f>
        <v>45757</v>
      </c>
      <c r="AN2061" s="14">
        <v>45756</v>
      </c>
      <c r="AP2061" s="11" t="s">
        <v>189</v>
      </c>
      <c r="AQ2061" t="str">
        <f>IFERROR(IF(L2061="","",VLOOKUP(L2061&amp;I2061,Продукция!A:K,11,0)),"обратитесь к админ справочника")</f>
        <v>согласно рекомендациям производителя теста</v>
      </c>
      <c r="AR2061" s="11" t="s">
        <v>4823</v>
      </c>
      <c r="AS2061" t="str">
        <f>IFERROR(IF(L2061="","",VLOOKUP(L2061&amp;I2061,Продукция!A:J,10,0)),"обратитесь к админ справочника")</f>
        <v>инструкция по применению набора AI, Н9</v>
      </c>
      <c r="AT2061" s="11" t="s">
        <v>4823</v>
      </c>
      <c r="AU2061" s="11" t="s">
        <v>4823</v>
      </c>
      <c r="AV2061" s="11" t="s">
        <v>2673</v>
      </c>
      <c r="AW2061" s="11" t="s">
        <v>4824</v>
      </c>
      <c r="AX2061" s="11" t="s">
        <v>565</v>
      </c>
      <c r="AY2061" s="11" t="s">
        <v>1256</v>
      </c>
      <c r="AZ2061" s="11">
        <v>154</v>
      </c>
      <c r="BA2061" s="11">
        <v>40</v>
      </c>
      <c r="BC2061" s="11" t="s">
        <v>5109</v>
      </c>
    </row>
    <row r="2062" spans="1:55" x14ac:dyDescent="0.25">
      <c r="A2062" t="str">
        <f t="shared" si="37"/>
        <v>С/621Вирус гриппа птиц подтипа H9 уровень антител (ВНИИЗЖ)</v>
      </c>
      <c r="B2062" t="str">
        <f>IF(E2062="","",INDEX(Лаборатории!A:A,MATCH('Производственный контроль'!E2062,Лаборатории!B:B,0)))</f>
        <v xml:space="preserve">КУРИНОЕ ЦАРСТВО АО </v>
      </c>
      <c r="C2062" t="str">
        <f>IF(E2062="","",VLOOKUP(E2062,Лаборатории!B:D,3,0))</f>
        <v>U377_CHL</v>
      </c>
      <c r="D2062" s="12">
        <v>45750</v>
      </c>
      <c r="E2062" s="11" t="s">
        <v>793</v>
      </c>
      <c r="F2062" s="11" t="s">
        <v>544</v>
      </c>
      <c r="G2062" s="11" t="s">
        <v>565</v>
      </c>
      <c r="H2062" s="11" t="s">
        <v>312</v>
      </c>
      <c r="I2062" s="11" t="s">
        <v>3435</v>
      </c>
      <c r="J2062" t="str">
        <f>IF(L2062="","",VLOOKUP(L2062,Продукция!B:D,3,0))</f>
        <v>Биологический_материал</v>
      </c>
      <c r="K2062" t="str">
        <f>IF(L2062="","",VLOOKUP(L2062,Продукция!B:C,2,0))</f>
        <v>Сыворотка крови</v>
      </c>
      <c r="L2062" s="151" t="s">
        <v>302</v>
      </c>
      <c r="M2062">
        <f>IF(L2062="","",VLOOKUP(L2062,Продукция!B:L,11,0))</f>
        <v>0</v>
      </c>
      <c r="N2062" s="11" t="s">
        <v>873</v>
      </c>
      <c r="P2062" s="11" t="s">
        <v>340</v>
      </c>
      <c r="Q2062" s="11" t="s">
        <v>854</v>
      </c>
      <c r="R2062" s="153" t="s">
        <v>5092</v>
      </c>
      <c r="S2062" s="11">
        <v>20</v>
      </c>
      <c r="T2062" s="11" t="s">
        <v>5262</v>
      </c>
      <c r="V2062" s="14">
        <v>45746</v>
      </c>
      <c r="Z2062" s="11" t="s">
        <v>4823</v>
      </c>
      <c r="AA2062" s="15">
        <v>0.59722222222222221</v>
      </c>
      <c r="AB2062" t="str">
        <f>IF(L2062="","",VLOOKUP(L2062&amp;I2062,Продукция!A:I,9,0))</f>
        <v>рекомендация производителя набора</v>
      </c>
      <c r="AC2062" s="14">
        <v>45756</v>
      </c>
      <c r="AD2062" s="11" t="s">
        <v>2673</v>
      </c>
      <c r="AE2062" s="11" t="s">
        <v>4823</v>
      </c>
      <c r="AF2062" t="str">
        <f>IF(AD2062="","",VLOOKUP(AD2062,'Сотрудники и ссылки'!A:B,2,0))</f>
        <v>Серолог</v>
      </c>
      <c r="AG2062">
        <f>IF(AD2062="","",VLOOKUP(AD2062,'Сотрудники и ссылки'!A:C,3,0))</f>
        <v>20001771</v>
      </c>
      <c r="AH2062" s="11" t="s">
        <v>2673</v>
      </c>
      <c r="AI2062" t="str">
        <f>IF(AH2062="","",VLOOKUP(AH2062,'Сотрудники и ссылки'!A:B,2,0))</f>
        <v>Серолог</v>
      </c>
      <c r="AJ2062">
        <f>IF(AH2062="","",VLOOKUP(AH2062,'Сотрудники и ссылки'!A:C,3,0))</f>
        <v>20001771</v>
      </c>
      <c r="AK2062" s="14">
        <v>45756</v>
      </c>
      <c r="AL2062" s="2">
        <f>IF(AK2062="","",AK2062+VLOOKUP(I2062,'Вид исследования'!B:E,4,0))</f>
        <v>45757</v>
      </c>
      <c r="AM2062" s="2">
        <f>IF(AK2062="","",AK2062+VLOOKUP(I2062,'Вид исследования'!B:F,5,0))</f>
        <v>45757</v>
      </c>
      <c r="AN2062" s="14">
        <v>45756</v>
      </c>
      <c r="AP2062" s="11" t="s">
        <v>189</v>
      </c>
      <c r="AQ2062" t="str">
        <f>IFERROR(IF(L2062="","",VLOOKUP(L2062&amp;I2062,Продукция!A:K,11,0)),"обратитесь к админ справочника")</f>
        <v>согласно рекомендациям производителя теста</v>
      </c>
      <c r="AR2062" s="11" t="s">
        <v>4823</v>
      </c>
      <c r="AS2062" t="str">
        <f>IFERROR(IF(L2062="","",VLOOKUP(L2062&amp;I2062,Продукция!A:J,10,0)),"обратитесь к админ справочника")</f>
        <v>инструкция по применению набора AI, Н9</v>
      </c>
      <c r="AT2062" s="11" t="s">
        <v>4823</v>
      </c>
      <c r="AU2062" s="11" t="s">
        <v>4823</v>
      </c>
      <c r="AV2062" s="11" t="s">
        <v>2673</v>
      </c>
      <c r="AW2062" s="11" t="s">
        <v>4824</v>
      </c>
      <c r="AX2062" s="11" t="s">
        <v>565</v>
      </c>
      <c r="AY2062" s="11" t="s">
        <v>1257</v>
      </c>
      <c r="AZ2062" s="11">
        <v>154</v>
      </c>
      <c r="BA2062" s="11">
        <v>40</v>
      </c>
      <c r="BC2062" s="11" t="s">
        <v>5109</v>
      </c>
    </row>
    <row r="2063" spans="1:55" x14ac:dyDescent="0.25">
      <c r="A2063" t="str">
        <f t="shared" si="37"/>
        <v>С/621Вирус гриппа птиц подтипа H9 уровень антител (ВНИИЗЖ)</v>
      </c>
      <c r="B2063" t="str">
        <f>IF(E2063="","",INDEX(Лаборатории!A:A,MATCH('Производственный контроль'!E2063,Лаборатории!B:B,0)))</f>
        <v xml:space="preserve">КУРИНОЕ ЦАРСТВО АО </v>
      </c>
      <c r="C2063" t="str">
        <f>IF(E2063="","",VLOOKUP(E2063,Лаборатории!B:D,3,0))</f>
        <v>U377_CHL</v>
      </c>
      <c r="D2063" s="12">
        <v>45750</v>
      </c>
      <c r="E2063" s="11" t="s">
        <v>793</v>
      </c>
      <c r="F2063" s="11" t="s">
        <v>544</v>
      </c>
      <c r="G2063" s="11" t="s">
        <v>565</v>
      </c>
      <c r="H2063" s="11" t="s">
        <v>312</v>
      </c>
      <c r="I2063" s="11" t="s">
        <v>3435</v>
      </c>
      <c r="J2063" t="str">
        <f>IF(L2063="","",VLOOKUP(L2063,Продукция!B:D,3,0))</f>
        <v>Биологический_материал</v>
      </c>
      <c r="K2063" t="str">
        <f>IF(L2063="","",VLOOKUP(L2063,Продукция!B:C,2,0))</f>
        <v>Сыворотка крови</v>
      </c>
      <c r="L2063" s="151" t="s">
        <v>302</v>
      </c>
      <c r="M2063">
        <f>IF(L2063="","",VLOOKUP(L2063,Продукция!B:L,11,0))</f>
        <v>0</v>
      </c>
      <c r="N2063" s="11" t="s">
        <v>873</v>
      </c>
      <c r="P2063" s="11" t="s">
        <v>340</v>
      </c>
      <c r="Q2063" s="11" t="s">
        <v>854</v>
      </c>
      <c r="R2063" s="153" t="s">
        <v>5093</v>
      </c>
      <c r="S2063" s="11">
        <v>20</v>
      </c>
      <c r="T2063" s="11" t="s">
        <v>5262</v>
      </c>
      <c r="V2063" s="14">
        <v>45747</v>
      </c>
      <c r="Z2063" s="11" t="s">
        <v>4823</v>
      </c>
      <c r="AA2063" s="15">
        <v>0.59722222222222221</v>
      </c>
      <c r="AB2063" t="str">
        <f>IF(L2063="","",VLOOKUP(L2063&amp;I2063,Продукция!A:I,9,0))</f>
        <v>рекомендация производителя набора</v>
      </c>
      <c r="AC2063" s="14">
        <v>45756</v>
      </c>
      <c r="AD2063" s="11" t="s">
        <v>2673</v>
      </c>
      <c r="AE2063" s="11" t="s">
        <v>4823</v>
      </c>
      <c r="AF2063" t="str">
        <f>IF(AD2063="","",VLOOKUP(AD2063,'Сотрудники и ссылки'!A:B,2,0))</f>
        <v>Серолог</v>
      </c>
      <c r="AG2063">
        <f>IF(AD2063="","",VLOOKUP(AD2063,'Сотрудники и ссылки'!A:C,3,0))</f>
        <v>20001771</v>
      </c>
      <c r="AH2063" s="11" t="s">
        <v>2673</v>
      </c>
      <c r="AI2063" t="str">
        <f>IF(AH2063="","",VLOOKUP(AH2063,'Сотрудники и ссылки'!A:B,2,0))</f>
        <v>Серолог</v>
      </c>
      <c r="AJ2063">
        <f>IF(AH2063="","",VLOOKUP(AH2063,'Сотрудники и ссылки'!A:C,3,0))</f>
        <v>20001771</v>
      </c>
      <c r="AK2063" s="14">
        <v>45756</v>
      </c>
      <c r="AL2063" s="2">
        <f>IF(AK2063="","",AK2063+VLOOKUP(I2063,'Вид исследования'!B:E,4,0))</f>
        <v>45757</v>
      </c>
      <c r="AM2063" s="2">
        <f>IF(AK2063="","",AK2063+VLOOKUP(I2063,'Вид исследования'!B:F,5,0))</f>
        <v>45757</v>
      </c>
      <c r="AN2063" s="14">
        <v>45756</v>
      </c>
      <c r="AP2063" s="11" t="s">
        <v>189</v>
      </c>
      <c r="AQ2063" t="str">
        <f>IFERROR(IF(L2063="","",VLOOKUP(L2063&amp;I2063,Продукция!A:K,11,0)),"обратитесь к админ справочника")</f>
        <v>согласно рекомендациям производителя теста</v>
      </c>
      <c r="AR2063" s="11" t="s">
        <v>4823</v>
      </c>
      <c r="AS2063" t="str">
        <f>IFERROR(IF(L2063="","",VLOOKUP(L2063&amp;I2063,Продукция!A:J,10,0)),"обратитесь к админ справочника")</f>
        <v>инструкция по применению набора AI, Н9</v>
      </c>
      <c r="AT2063" s="11" t="s">
        <v>4823</v>
      </c>
      <c r="AU2063" s="11" t="s">
        <v>4823</v>
      </c>
      <c r="AV2063" s="11" t="s">
        <v>2673</v>
      </c>
      <c r="AW2063" s="11" t="s">
        <v>4824</v>
      </c>
      <c r="AX2063" s="11" t="s">
        <v>565</v>
      </c>
      <c r="AY2063" s="11" t="s">
        <v>1258</v>
      </c>
      <c r="AZ2063" s="11">
        <v>154</v>
      </c>
      <c r="BA2063" s="11">
        <v>40</v>
      </c>
      <c r="BC2063" s="11" t="s">
        <v>5109</v>
      </c>
    </row>
    <row r="2064" spans="1:55" x14ac:dyDescent="0.25">
      <c r="A2064" t="str">
        <f t="shared" si="37"/>
        <v>С/621Вирус гриппа птиц подтипа H9 уровень антител (ВНИИЗЖ)</v>
      </c>
      <c r="B2064" t="str">
        <f>IF(E2064="","",INDEX(Лаборатории!A:A,MATCH('Производственный контроль'!E2064,Лаборатории!B:B,0)))</f>
        <v xml:space="preserve">КУРИНОЕ ЦАРСТВО АО </v>
      </c>
      <c r="C2064" t="str">
        <f>IF(E2064="","",VLOOKUP(E2064,Лаборатории!B:D,3,0))</f>
        <v>U377_CHL</v>
      </c>
      <c r="D2064" s="12">
        <v>45750</v>
      </c>
      <c r="E2064" s="11" t="s">
        <v>793</v>
      </c>
      <c r="F2064" s="11" t="s">
        <v>544</v>
      </c>
      <c r="G2064" s="11" t="s">
        <v>565</v>
      </c>
      <c r="H2064" s="11" t="s">
        <v>312</v>
      </c>
      <c r="I2064" s="11" t="s">
        <v>3435</v>
      </c>
      <c r="J2064" t="str">
        <f>IF(L2064="","",VLOOKUP(L2064,Продукция!B:D,3,0))</f>
        <v>Биологический_материал</v>
      </c>
      <c r="K2064" t="str">
        <f>IF(L2064="","",VLOOKUP(L2064,Продукция!B:C,2,0))</f>
        <v>Сыворотка крови</v>
      </c>
      <c r="L2064" s="151" t="s">
        <v>302</v>
      </c>
      <c r="M2064">
        <f>IF(L2064="","",VLOOKUP(L2064,Продукция!B:L,11,0))</f>
        <v>0</v>
      </c>
      <c r="N2064" s="11" t="s">
        <v>873</v>
      </c>
      <c r="P2064" s="11" t="s">
        <v>340</v>
      </c>
      <c r="Q2064" s="11" t="s">
        <v>854</v>
      </c>
      <c r="R2064" s="153" t="s">
        <v>5096</v>
      </c>
      <c r="S2064" s="11">
        <v>20</v>
      </c>
      <c r="T2064" s="11" t="s">
        <v>5262</v>
      </c>
      <c r="V2064" s="14">
        <v>45748</v>
      </c>
      <c r="Z2064" s="11" t="s">
        <v>4823</v>
      </c>
      <c r="AA2064" s="15">
        <v>0.59722222222222221</v>
      </c>
      <c r="AB2064" t="str">
        <f>IF(L2064="","",VLOOKUP(L2064&amp;I2064,Продукция!A:I,9,0))</f>
        <v>рекомендация производителя набора</v>
      </c>
      <c r="AC2064" s="14">
        <v>45756</v>
      </c>
      <c r="AD2064" s="11" t="s">
        <v>2673</v>
      </c>
      <c r="AE2064" s="11" t="s">
        <v>4823</v>
      </c>
      <c r="AF2064" t="str">
        <f>IF(AD2064="","",VLOOKUP(AD2064,'Сотрудники и ссылки'!A:B,2,0))</f>
        <v>Серолог</v>
      </c>
      <c r="AG2064">
        <f>IF(AD2064="","",VLOOKUP(AD2064,'Сотрудники и ссылки'!A:C,3,0))</f>
        <v>20001771</v>
      </c>
      <c r="AH2064" s="11" t="s">
        <v>2673</v>
      </c>
      <c r="AI2064" t="str">
        <f>IF(AH2064="","",VLOOKUP(AH2064,'Сотрудники и ссылки'!A:B,2,0))</f>
        <v>Серолог</v>
      </c>
      <c r="AJ2064">
        <f>IF(AH2064="","",VLOOKUP(AH2064,'Сотрудники и ссылки'!A:C,3,0))</f>
        <v>20001771</v>
      </c>
      <c r="AK2064" s="14">
        <v>45756</v>
      </c>
      <c r="AL2064" s="2">
        <f>IF(AK2064="","",AK2064+VLOOKUP(I2064,'Вид исследования'!B:E,4,0))</f>
        <v>45757</v>
      </c>
      <c r="AM2064" s="2">
        <f>IF(AK2064="","",AK2064+VLOOKUP(I2064,'Вид исследования'!B:F,5,0))</f>
        <v>45757</v>
      </c>
      <c r="AN2064" s="14">
        <v>45756</v>
      </c>
      <c r="AP2064" s="11" t="s">
        <v>189</v>
      </c>
      <c r="AQ2064" t="str">
        <f>IFERROR(IF(L2064="","",VLOOKUP(L2064&amp;I2064,Продукция!A:K,11,0)),"обратитесь к админ справочника")</f>
        <v>согласно рекомендациям производителя теста</v>
      </c>
      <c r="AR2064" s="11" t="s">
        <v>4823</v>
      </c>
      <c r="AS2064" t="str">
        <f>IFERROR(IF(L2064="","",VLOOKUP(L2064&amp;I2064,Продукция!A:J,10,0)),"обратитесь к админ справочника")</f>
        <v>инструкция по применению набора AI, Н9</v>
      </c>
      <c r="AT2064" s="11" t="s">
        <v>4823</v>
      </c>
      <c r="AU2064" s="11" t="s">
        <v>4823</v>
      </c>
      <c r="AV2064" s="11" t="s">
        <v>2673</v>
      </c>
      <c r="AW2064" s="11" t="s">
        <v>4824</v>
      </c>
      <c r="AX2064" s="11" t="s">
        <v>565</v>
      </c>
      <c r="AY2064" s="11" t="s">
        <v>1262</v>
      </c>
      <c r="AZ2064" s="11">
        <v>154</v>
      </c>
      <c r="BA2064" s="11">
        <v>40</v>
      </c>
      <c r="BC2064" s="11" t="s">
        <v>5109</v>
      </c>
    </row>
    <row r="2065" spans="1:55" x14ac:dyDescent="0.25">
      <c r="A2065" t="str">
        <f t="shared" si="37"/>
        <v>С/621Вирус гриппа птиц подтипа H9 уровень антител (ВНИИЗЖ)</v>
      </c>
      <c r="B2065" t="str">
        <f>IF(E2065="","",INDEX(Лаборатории!A:A,MATCH('Производственный контроль'!E2065,Лаборатории!B:B,0)))</f>
        <v xml:space="preserve">КУРИНОЕ ЦАРСТВО АО </v>
      </c>
      <c r="C2065" t="str">
        <f>IF(E2065="","",VLOOKUP(E2065,Лаборатории!B:D,3,0))</f>
        <v>U377_CHL</v>
      </c>
      <c r="D2065" s="12">
        <v>45750</v>
      </c>
      <c r="E2065" s="11" t="s">
        <v>793</v>
      </c>
      <c r="F2065" s="11" t="s">
        <v>544</v>
      </c>
      <c r="G2065" s="11" t="s">
        <v>565</v>
      </c>
      <c r="H2065" s="11" t="s">
        <v>312</v>
      </c>
      <c r="I2065" s="11" t="s">
        <v>3435</v>
      </c>
      <c r="J2065" t="str">
        <f>IF(L2065="","",VLOOKUP(L2065,Продукция!B:D,3,0))</f>
        <v>Биологический_материал</v>
      </c>
      <c r="K2065" t="str">
        <f>IF(L2065="","",VLOOKUP(L2065,Продукция!B:C,2,0))</f>
        <v>Сыворотка крови</v>
      </c>
      <c r="L2065" s="151" t="s">
        <v>302</v>
      </c>
      <c r="M2065">
        <f>IF(L2065="","",VLOOKUP(L2065,Продукция!B:L,11,0))</f>
        <v>0</v>
      </c>
      <c r="N2065" s="11" t="s">
        <v>873</v>
      </c>
      <c r="P2065" s="11" t="s">
        <v>340</v>
      </c>
      <c r="Q2065" s="11" t="s">
        <v>854</v>
      </c>
      <c r="R2065" s="153" t="s">
        <v>5102</v>
      </c>
      <c r="S2065" s="11">
        <v>20</v>
      </c>
      <c r="T2065" s="11" t="s">
        <v>5262</v>
      </c>
      <c r="V2065" s="14">
        <v>45748</v>
      </c>
      <c r="Z2065" s="11" t="s">
        <v>4823</v>
      </c>
      <c r="AA2065" s="15">
        <v>0.59722222222222221</v>
      </c>
      <c r="AB2065" t="str">
        <f>IF(L2065="","",VLOOKUP(L2065&amp;I2065,Продукция!A:I,9,0))</f>
        <v>рекомендация производителя набора</v>
      </c>
      <c r="AC2065" s="14">
        <v>45756</v>
      </c>
      <c r="AD2065" s="11" t="s">
        <v>2673</v>
      </c>
      <c r="AE2065" s="11" t="s">
        <v>4823</v>
      </c>
      <c r="AF2065" t="str">
        <f>IF(AD2065="","",VLOOKUP(AD2065,'Сотрудники и ссылки'!A:B,2,0))</f>
        <v>Серолог</v>
      </c>
      <c r="AG2065">
        <f>IF(AD2065="","",VLOOKUP(AD2065,'Сотрудники и ссылки'!A:C,3,0))</f>
        <v>20001771</v>
      </c>
      <c r="AH2065" s="11" t="s">
        <v>2673</v>
      </c>
      <c r="AI2065" t="str">
        <f>IF(AH2065="","",VLOOKUP(AH2065,'Сотрудники и ссылки'!A:B,2,0))</f>
        <v>Серолог</v>
      </c>
      <c r="AJ2065">
        <f>IF(AH2065="","",VLOOKUP(AH2065,'Сотрудники и ссылки'!A:C,3,0))</f>
        <v>20001771</v>
      </c>
      <c r="AK2065" s="14">
        <v>45756</v>
      </c>
      <c r="AL2065" s="2">
        <f>IF(AK2065="","",AK2065+VLOOKUP(I2065,'Вид исследования'!B:E,4,0))</f>
        <v>45757</v>
      </c>
      <c r="AM2065" s="2">
        <f>IF(AK2065="","",AK2065+VLOOKUP(I2065,'Вид исследования'!B:F,5,0))</f>
        <v>45757</v>
      </c>
      <c r="AN2065" s="14">
        <v>45756</v>
      </c>
      <c r="AP2065" s="11" t="s">
        <v>189</v>
      </c>
      <c r="AQ2065" t="str">
        <f>IFERROR(IF(L2065="","",VLOOKUP(L2065&amp;I2065,Продукция!A:K,11,0)),"обратитесь к админ справочника")</f>
        <v>согласно рекомендациям производителя теста</v>
      </c>
      <c r="AR2065" s="11" t="s">
        <v>4823</v>
      </c>
      <c r="AS2065" t="str">
        <f>IFERROR(IF(L2065="","",VLOOKUP(L2065&amp;I2065,Продукция!A:J,10,0)),"обратитесь к админ справочника")</f>
        <v>инструкция по применению набора AI, Н9</v>
      </c>
      <c r="AT2065" s="11" t="s">
        <v>4823</v>
      </c>
      <c r="AU2065" s="11" t="s">
        <v>4823</v>
      </c>
      <c r="AV2065" s="11" t="s">
        <v>2673</v>
      </c>
      <c r="AW2065" s="11" t="s">
        <v>4824</v>
      </c>
      <c r="AX2065" s="11" t="s">
        <v>565</v>
      </c>
      <c r="AY2065" s="11" t="s">
        <v>1264</v>
      </c>
      <c r="AZ2065" s="11">
        <v>154</v>
      </c>
      <c r="BA2065" s="11">
        <v>40</v>
      </c>
      <c r="BC2065" s="11" t="s">
        <v>5109</v>
      </c>
    </row>
    <row r="2066" spans="1:55" x14ac:dyDescent="0.25">
      <c r="A2066" t="str">
        <f t="shared" si="37"/>
        <v>С/621Вирус гриппа птиц подтипа Н5 уровень антител (ВНИИЗЖ)</v>
      </c>
      <c r="B2066" t="str">
        <f>IF(E2066="","",INDEX(Лаборатории!A:A,MATCH('Производственный контроль'!E2066,Лаборатории!B:B,0)))</f>
        <v xml:space="preserve">КУРИНОЕ ЦАРСТВО АО </v>
      </c>
      <c r="C2066" t="str">
        <f>IF(E2066="","",VLOOKUP(E2066,Лаборатории!B:D,3,0))</f>
        <v>U377_CHL</v>
      </c>
      <c r="D2066" s="12">
        <v>45750</v>
      </c>
      <c r="E2066" s="11" t="s">
        <v>793</v>
      </c>
      <c r="F2066" s="11" t="s">
        <v>544</v>
      </c>
      <c r="G2066" s="11" t="s">
        <v>565</v>
      </c>
      <c r="H2066" s="11" t="s">
        <v>312</v>
      </c>
      <c r="I2066" s="11" t="s">
        <v>3437</v>
      </c>
      <c r="J2066" t="str">
        <f>IF(L2066="","",VLOOKUP(L2066,Продукция!B:D,3,0))</f>
        <v>Биологический_материал</v>
      </c>
      <c r="K2066" t="str">
        <f>IF(L2066="","",VLOOKUP(L2066,Продукция!B:C,2,0))</f>
        <v>Сыворотка крови</v>
      </c>
      <c r="L2066" s="151" t="s">
        <v>302</v>
      </c>
      <c r="M2066">
        <f>IF(L2066="","",VLOOKUP(L2066,Продукция!B:L,11,0))</f>
        <v>0</v>
      </c>
      <c r="N2066" s="11" t="s">
        <v>873</v>
      </c>
      <c r="P2066" s="11" t="s">
        <v>340</v>
      </c>
      <c r="Q2066" s="11" t="s">
        <v>854</v>
      </c>
      <c r="R2066" s="153" t="s">
        <v>5258</v>
      </c>
      <c r="S2066" s="11">
        <v>20</v>
      </c>
      <c r="T2066" s="11" t="s">
        <v>5262</v>
      </c>
      <c r="V2066" s="14">
        <v>45748</v>
      </c>
      <c r="Z2066" s="11" t="s">
        <v>4823</v>
      </c>
      <c r="AA2066" s="15">
        <v>0.59722222222222221</v>
      </c>
      <c r="AB2066" t="str">
        <f>IF(L2066="","",VLOOKUP(L2066&amp;I2066,Продукция!A:I,9,0))</f>
        <v>рекомендация производителя набора</v>
      </c>
      <c r="AC2066" s="14">
        <v>45756</v>
      </c>
      <c r="AD2066" s="11" t="s">
        <v>2673</v>
      </c>
      <c r="AE2066" s="11" t="s">
        <v>4823</v>
      </c>
      <c r="AF2066" t="str">
        <f>IF(AD2066="","",VLOOKUP(AD2066,'Сотрудники и ссылки'!A:B,2,0))</f>
        <v>Серолог</v>
      </c>
      <c r="AG2066">
        <f>IF(AD2066="","",VLOOKUP(AD2066,'Сотрудники и ссылки'!A:C,3,0))</f>
        <v>20001771</v>
      </c>
      <c r="AH2066" s="11" t="s">
        <v>2673</v>
      </c>
      <c r="AI2066" t="str">
        <f>IF(AH2066="","",VLOOKUP(AH2066,'Сотрудники и ссылки'!A:B,2,0))</f>
        <v>Серолог</v>
      </c>
      <c r="AJ2066">
        <f>IF(AH2066="","",VLOOKUP(AH2066,'Сотрудники и ссылки'!A:C,3,0))</f>
        <v>20001771</v>
      </c>
      <c r="AK2066" s="14">
        <v>45756</v>
      </c>
      <c r="AL2066" s="2">
        <f>IF(AK2066="","",AK2066+VLOOKUP(I2066,'Вид исследования'!B:E,4,0))</f>
        <v>45757</v>
      </c>
      <c r="AM2066" s="2">
        <f>IF(AK2066="","",AK2066+VLOOKUP(I2066,'Вид исследования'!B:F,5,0))</f>
        <v>45757</v>
      </c>
      <c r="AN2066" s="14">
        <v>45756</v>
      </c>
      <c r="AP2066" s="11" t="s">
        <v>189</v>
      </c>
      <c r="AQ2066" t="str">
        <f>IFERROR(IF(L2066="","",VLOOKUP(L2066&amp;I2066,Продукция!A:K,11,0)),"обратитесь к админ справочника")</f>
        <v>согласно рекомендациям производителя теста</v>
      </c>
      <c r="AR2066" s="11" t="s">
        <v>4823</v>
      </c>
      <c r="AS2066" t="str">
        <f>IFERROR(IF(L2066="","",VLOOKUP(L2066&amp;I2066,Продукция!A:J,10,0)),"обратитесь к админ справочника")</f>
        <v>инструкция по применению набора AI, Н5</v>
      </c>
      <c r="AT2066" s="11" t="s">
        <v>4823</v>
      </c>
      <c r="AU2066" s="11" t="s">
        <v>4823</v>
      </c>
      <c r="AV2066" s="11" t="s">
        <v>2673</v>
      </c>
      <c r="AW2066" s="11" t="s">
        <v>4824</v>
      </c>
      <c r="AX2066" s="11" t="s">
        <v>565</v>
      </c>
      <c r="AY2066" s="11" t="s">
        <v>1272</v>
      </c>
      <c r="AZ2066" s="11">
        <v>154</v>
      </c>
      <c r="BA2066" s="11">
        <v>40</v>
      </c>
      <c r="BC2066" s="11" t="s">
        <v>5109</v>
      </c>
    </row>
    <row r="2067" spans="1:55" x14ac:dyDescent="0.25">
      <c r="A2067" t="str">
        <f t="shared" si="37"/>
        <v>С/621Вирус гриппа птиц подтипа Н5 уровень антител (ВНИИЗЖ)</v>
      </c>
      <c r="B2067" t="str">
        <f>IF(E2067="","",INDEX(Лаборатории!A:A,MATCH('Производственный контроль'!E2067,Лаборатории!B:B,0)))</f>
        <v xml:space="preserve">КУРИНОЕ ЦАРСТВО АО </v>
      </c>
      <c r="C2067" t="str">
        <f>IF(E2067="","",VLOOKUP(E2067,Лаборатории!B:D,3,0))</f>
        <v>U377_CHL</v>
      </c>
      <c r="D2067" s="12">
        <v>45750</v>
      </c>
      <c r="E2067" s="11" t="s">
        <v>793</v>
      </c>
      <c r="F2067" s="11" t="s">
        <v>544</v>
      </c>
      <c r="G2067" s="11" t="s">
        <v>565</v>
      </c>
      <c r="H2067" s="11" t="s">
        <v>312</v>
      </c>
      <c r="I2067" s="11" t="s">
        <v>3437</v>
      </c>
      <c r="J2067" t="str">
        <f>IF(L2067="","",VLOOKUP(L2067,Продукция!B:D,3,0))</f>
        <v>Биологический_материал</v>
      </c>
      <c r="K2067" t="str">
        <f>IF(L2067="","",VLOOKUP(L2067,Продукция!B:C,2,0))</f>
        <v>Сыворотка крови</v>
      </c>
      <c r="L2067" s="151" t="s">
        <v>302</v>
      </c>
      <c r="M2067">
        <f>IF(L2067="","",VLOOKUP(L2067,Продукция!B:L,11,0))</f>
        <v>0</v>
      </c>
      <c r="N2067" s="11" t="s">
        <v>873</v>
      </c>
      <c r="P2067" s="11" t="s">
        <v>340</v>
      </c>
      <c r="Q2067" s="11" t="s">
        <v>854</v>
      </c>
      <c r="R2067" s="153" t="s">
        <v>5090</v>
      </c>
      <c r="S2067" s="11">
        <v>20</v>
      </c>
      <c r="T2067" s="11" t="s">
        <v>5262</v>
      </c>
      <c r="V2067" s="14">
        <v>45746</v>
      </c>
      <c r="Z2067" s="11" t="s">
        <v>4823</v>
      </c>
      <c r="AA2067" s="15">
        <v>0.59722222222222221</v>
      </c>
      <c r="AB2067" t="str">
        <f>IF(L2067="","",VLOOKUP(L2067&amp;I2067,Продукция!A:I,9,0))</f>
        <v>рекомендация производителя набора</v>
      </c>
      <c r="AC2067" s="14">
        <v>45756</v>
      </c>
      <c r="AD2067" s="11" t="s">
        <v>2673</v>
      </c>
      <c r="AE2067" s="11" t="s">
        <v>4823</v>
      </c>
      <c r="AF2067" t="str">
        <f>IF(AD2067="","",VLOOKUP(AD2067,'Сотрудники и ссылки'!A:B,2,0))</f>
        <v>Серолог</v>
      </c>
      <c r="AG2067">
        <f>IF(AD2067="","",VLOOKUP(AD2067,'Сотрудники и ссылки'!A:C,3,0))</f>
        <v>20001771</v>
      </c>
      <c r="AH2067" s="11" t="s">
        <v>2673</v>
      </c>
      <c r="AI2067" t="str">
        <f>IF(AH2067="","",VLOOKUP(AH2067,'Сотрудники и ссылки'!A:B,2,0))</f>
        <v>Серолог</v>
      </c>
      <c r="AJ2067">
        <f>IF(AH2067="","",VLOOKUP(AH2067,'Сотрудники и ссылки'!A:C,3,0))</f>
        <v>20001771</v>
      </c>
      <c r="AK2067" s="14">
        <v>45756</v>
      </c>
      <c r="AL2067" s="2">
        <f>IF(AK2067="","",AK2067+VLOOKUP(I2067,'Вид исследования'!B:E,4,0))</f>
        <v>45757</v>
      </c>
      <c r="AM2067" s="2">
        <f>IF(AK2067="","",AK2067+VLOOKUP(I2067,'Вид исследования'!B:F,5,0))</f>
        <v>45757</v>
      </c>
      <c r="AN2067" s="14">
        <v>45756</v>
      </c>
      <c r="AP2067" s="11" t="s">
        <v>189</v>
      </c>
      <c r="AQ2067" t="str">
        <f>IFERROR(IF(L2067="","",VLOOKUP(L2067&amp;I2067,Продукция!A:K,11,0)),"обратитесь к админ справочника")</f>
        <v>согласно рекомендациям производителя теста</v>
      </c>
      <c r="AR2067" s="11" t="s">
        <v>4823</v>
      </c>
      <c r="AS2067" t="str">
        <f>IFERROR(IF(L2067="","",VLOOKUP(L2067&amp;I2067,Продукция!A:J,10,0)),"обратитесь к админ справочника")</f>
        <v>инструкция по применению набора AI, Н5</v>
      </c>
      <c r="AT2067" s="11" t="s">
        <v>4823</v>
      </c>
      <c r="AU2067" s="11" t="s">
        <v>4823</v>
      </c>
      <c r="AV2067" s="11" t="s">
        <v>2673</v>
      </c>
      <c r="AW2067" s="11" t="s">
        <v>4824</v>
      </c>
      <c r="AX2067" s="11" t="s">
        <v>565</v>
      </c>
      <c r="AY2067" s="11" t="s">
        <v>1254</v>
      </c>
      <c r="AZ2067" s="11">
        <v>154</v>
      </c>
      <c r="BA2067" s="11">
        <v>40</v>
      </c>
      <c r="BC2067" s="11" t="s">
        <v>5109</v>
      </c>
    </row>
    <row r="2068" spans="1:55" x14ac:dyDescent="0.25">
      <c r="A2068" t="str">
        <f t="shared" si="37"/>
        <v>С/621Вирус гриппа птиц подтипа Н5 уровень антител (ВНИИЗЖ)</v>
      </c>
      <c r="B2068" t="str">
        <f>IF(E2068="","",INDEX(Лаборатории!A:A,MATCH('Производственный контроль'!E2068,Лаборатории!B:B,0)))</f>
        <v xml:space="preserve">КУРИНОЕ ЦАРСТВО АО </v>
      </c>
      <c r="C2068" t="str">
        <f>IF(E2068="","",VLOOKUP(E2068,Лаборатории!B:D,3,0))</f>
        <v>U377_CHL</v>
      </c>
      <c r="D2068" s="12">
        <v>45750</v>
      </c>
      <c r="E2068" s="11" t="s">
        <v>793</v>
      </c>
      <c r="F2068" s="11" t="s">
        <v>544</v>
      </c>
      <c r="G2068" s="11" t="s">
        <v>565</v>
      </c>
      <c r="H2068" s="11" t="s">
        <v>312</v>
      </c>
      <c r="I2068" s="11" t="s">
        <v>3437</v>
      </c>
      <c r="J2068" t="str">
        <f>IF(L2068="","",VLOOKUP(L2068,Продукция!B:D,3,0))</f>
        <v>Биологический_материал</v>
      </c>
      <c r="K2068" t="str">
        <f>IF(L2068="","",VLOOKUP(L2068,Продукция!B:C,2,0))</f>
        <v>Сыворотка крови</v>
      </c>
      <c r="L2068" s="151" t="s">
        <v>302</v>
      </c>
      <c r="M2068">
        <f>IF(L2068="","",VLOOKUP(L2068,Продукция!B:L,11,0))</f>
        <v>0</v>
      </c>
      <c r="N2068" s="11" t="s">
        <v>873</v>
      </c>
      <c r="P2068" s="11" t="s">
        <v>340</v>
      </c>
      <c r="Q2068" s="11" t="s">
        <v>854</v>
      </c>
      <c r="R2068" s="153" t="s">
        <v>4955</v>
      </c>
      <c r="S2068" s="11">
        <v>20</v>
      </c>
      <c r="T2068" s="11" t="s">
        <v>5262</v>
      </c>
      <c r="V2068" s="14">
        <v>45746</v>
      </c>
      <c r="Z2068" s="11" t="s">
        <v>4823</v>
      </c>
      <c r="AA2068" s="15">
        <v>0.59722222222222221</v>
      </c>
      <c r="AB2068" t="str">
        <f>IF(L2068="","",VLOOKUP(L2068&amp;I2068,Продукция!A:I,9,0))</f>
        <v>рекомендация производителя набора</v>
      </c>
      <c r="AC2068" s="14">
        <v>45756</v>
      </c>
      <c r="AD2068" s="11" t="s">
        <v>2673</v>
      </c>
      <c r="AE2068" s="11" t="s">
        <v>4823</v>
      </c>
      <c r="AF2068" t="str">
        <f>IF(AD2068="","",VLOOKUP(AD2068,'Сотрудники и ссылки'!A:B,2,0))</f>
        <v>Серолог</v>
      </c>
      <c r="AG2068">
        <f>IF(AD2068="","",VLOOKUP(AD2068,'Сотрудники и ссылки'!A:C,3,0))</f>
        <v>20001771</v>
      </c>
      <c r="AH2068" s="11" t="s">
        <v>2673</v>
      </c>
      <c r="AI2068" t="str">
        <f>IF(AH2068="","",VLOOKUP(AH2068,'Сотрудники и ссылки'!A:B,2,0))</f>
        <v>Серолог</v>
      </c>
      <c r="AJ2068">
        <f>IF(AH2068="","",VLOOKUP(AH2068,'Сотрудники и ссылки'!A:C,3,0))</f>
        <v>20001771</v>
      </c>
      <c r="AK2068" s="14">
        <v>45756</v>
      </c>
      <c r="AL2068" s="2">
        <f>IF(AK2068="","",AK2068+VLOOKUP(I2068,'Вид исследования'!B:E,4,0))</f>
        <v>45757</v>
      </c>
      <c r="AM2068" s="2">
        <f>IF(AK2068="","",AK2068+VLOOKUP(I2068,'Вид исследования'!B:F,5,0))</f>
        <v>45757</v>
      </c>
      <c r="AN2068" s="14">
        <v>45756</v>
      </c>
      <c r="AP2068" s="11" t="s">
        <v>189</v>
      </c>
      <c r="AQ2068" t="str">
        <f>IFERROR(IF(L2068="","",VLOOKUP(L2068&amp;I2068,Продукция!A:K,11,0)),"обратитесь к админ справочника")</f>
        <v>согласно рекомендациям производителя теста</v>
      </c>
      <c r="AR2068" s="11" t="s">
        <v>4823</v>
      </c>
      <c r="AS2068" t="str">
        <f>IFERROR(IF(L2068="","",VLOOKUP(L2068&amp;I2068,Продукция!A:J,10,0)),"обратитесь к админ справочника")</f>
        <v>инструкция по применению набора AI, Н5</v>
      </c>
      <c r="AT2068" s="11" t="s">
        <v>4823</v>
      </c>
      <c r="AU2068" s="11" t="s">
        <v>4823</v>
      </c>
      <c r="AV2068" s="11" t="s">
        <v>2673</v>
      </c>
      <c r="AW2068" s="11" t="s">
        <v>4824</v>
      </c>
      <c r="AX2068" s="11" t="s">
        <v>565</v>
      </c>
      <c r="AY2068" s="11" t="s">
        <v>1256</v>
      </c>
      <c r="AZ2068" s="11">
        <v>154</v>
      </c>
      <c r="BA2068" s="11">
        <v>40</v>
      </c>
      <c r="BC2068" s="11" t="s">
        <v>5109</v>
      </c>
    </row>
    <row r="2069" spans="1:55" x14ac:dyDescent="0.25">
      <c r="A2069" t="str">
        <f t="shared" si="37"/>
        <v>С/621Вирус гриппа птиц подтипа Н5 уровень антител (ВНИИЗЖ)</v>
      </c>
      <c r="B2069" t="str">
        <f>IF(E2069="","",INDEX(Лаборатории!A:A,MATCH('Производственный контроль'!E2069,Лаборатории!B:B,0)))</f>
        <v xml:space="preserve">КУРИНОЕ ЦАРСТВО АО </v>
      </c>
      <c r="C2069" t="str">
        <f>IF(E2069="","",VLOOKUP(E2069,Лаборатории!B:D,3,0))</f>
        <v>U377_CHL</v>
      </c>
      <c r="D2069" s="12">
        <v>45750</v>
      </c>
      <c r="E2069" s="11" t="s">
        <v>793</v>
      </c>
      <c r="F2069" s="11" t="s">
        <v>544</v>
      </c>
      <c r="G2069" s="11" t="s">
        <v>565</v>
      </c>
      <c r="H2069" s="11" t="s">
        <v>312</v>
      </c>
      <c r="I2069" s="11" t="s">
        <v>3437</v>
      </c>
      <c r="J2069" t="str">
        <f>IF(L2069="","",VLOOKUP(L2069,Продукция!B:D,3,0))</f>
        <v>Биологический_материал</v>
      </c>
      <c r="K2069" t="str">
        <f>IF(L2069="","",VLOOKUP(L2069,Продукция!B:C,2,0))</f>
        <v>Сыворотка крови</v>
      </c>
      <c r="L2069" s="151" t="s">
        <v>302</v>
      </c>
      <c r="M2069">
        <f>IF(L2069="","",VLOOKUP(L2069,Продукция!B:L,11,0))</f>
        <v>0</v>
      </c>
      <c r="N2069" s="11" t="s">
        <v>873</v>
      </c>
      <c r="P2069" s="11" t="s">
        <v>340</v>
      </c>
      <c r="Q2069" s="11" t="s">
        <v>854</v>
      </c>
      <c r="R2069" s="153" t="s">
        <v>5092</v>
      </c>
      <c r="S2069" s="11">
        <v>20</v>
      </c>
      <c r="T2069" s="11" t="s">
        <v>5262</v>
      </c>
      <c r="V2069" s="14">
        <v>45746</v>
      </c>
      <c r="Z2069" s="11" t="s">
        <v>4823</v>
      </c>
      <c r="AA2069" s="15">
        <v>0.59722222222222221</v>
      </c>
      <c r="AB2069" t="str">
        <f>IF(L2069="","",VLOOKUP(L2069&amp;I2069,Продукция!A:I,9,0))</f>
        <v>рекомендация производителя набора</v>
      </c>
      <c r="AC2069" s="14">
        <v>45756</v>
      </c>
      <c r="AD2069" s="11" t="s">
        <v>2673</v>
      </c>
      <c r="AE2069" s="11" t="s">
        <v>4823</v>
      </c>
      <c r="AF2069" t="str">
        <f>IF(AD2069="","",VLOOKUP(AD2069,'Сотрудники и ссылки'!A:B,2,0))</f>
        <v>Серолог</v>
      </c>
      <c r="AG2069">
        <f>IF(AD2069="","",VLOOKUP(AD2069,'Сотрудники и ссылки'!A:C,3,0))</f>
        <v>20001771</v>
      </c>
      <c r="AH2069" s="11" t="s">
        <v>2673</v>
      </c>
      <c r="AI2069" t="str">
        <f>IF(AH2069="","",VLOOKUP(AH2069,'Сотрудники и ссылки'!A:B,2,0))</f>
        <v>Серолог</v>
      </c>
      <c r="AJ2069">
        <f>IF(AH2069="","",VLOOKUP(AH2069,'Сотрудники и ссылки'!A:C,3,0))</f>
        <v>20001771</v>
      </c>
      <c r="AK2069" s="14">
        <v>45756</v>
      </c>
      <c r="AL2069" s="2">
        <f>IF(AK2069="","",AK2069+VLOOKUP(I2069,'Вид исследования'!B:E,4,0))</f>
        <v>45757</v>
      </c>
      <c r="AM2069" s="2">
        <f>IF(AK2069="","",AK2069+VLOOKUP(I2069,'Вид исследования'!B:F,5,0))</f>
        <v>45757</v>
      </c>
      <c r="AN2069" s="14">
        <v>45756</v>
      </c>
      <c r="AP2069" s="11" t="s">
        <v>189</v>
      </c>
      <c r="AQ2069" t="str">
        <f>IFERROR(IF(L2069="","",VLOOKUP(L2069&amp;I2069,Продукция!A:K,11,0)),"обратитесь к админ справочника")</f>
        <v>согласно рекомендациям производителя теста</v>
      </c>
      <c r="AR2069" s="11" t="s">
        <v>4823</v>
      </c>
      <c r="AS2069" t="str">
        <f>IFERROR(IF(L2069="","",VLOOKUP(L2069&amp;I2069,Продукция!A:J,10,0)),"обратитесь к админ справочника")</f>
        <v>инструкция по применению набора AI, Н5</v>
      </c>
      <c r="AT2069" s="11" t="s">
        <v>4823</v>
      </c>
      <c r="AU2069" s="11" t="s">
        <v>4823</v>
      </c>
      <c r="AV2069" s="11" t="s">
        <v>2673</v>
      </c>
      <c r="AW2069" s="11" t="s">
        <v>4824</v>
      </c>
      <c r="AX2069" s="11" t="s">
        <v>565</v>
      </c>
      <c r="AY2069" s="11" t="s">
        <v>1257</v>
      </c>
      <c r="AZ2069" s="11">
        <v>154</v>
      </c>
      <c r="BA2069" s="11">
        <v>40</v>
      </c>
      <c r="BC2069" s="11" t="s">
        <v>5109</v>
      </c>
    </row>
    <row r="2070" spans="1:55" x14ac:dyDescent="0.25">
      <c r="A2070" t="str">
        <f t="shared" si="37"/>
        <v>С/621Вирус гриппа птиц подтипа Н5 уровень антител (ВНИИЗЖ)</v>
      </c>
      <c r="B2070" t="str">
        <f>IF(E2070="","",INDEX(Лаборатории!A:A,MATCH('Производственный контроль'!E2070,Лаборатории!B:B,0)))</f>
        <v xml:space="preserve">КУРИНОЕ ЦАРСТВО АО </v>
      </c>
      <c r="C2070" t="str">
        <f>IF(E2070="","",VLOOKUP(E2070,Лаборатории!B:D,3,0))</f>
        <v>U377_CHL</v>
      </c>
      <c r="D2070" s="12">
        <v>45750</v>
      </c>
      <c r="E2070" s="11" t="s">
        <v>793</v>
      </c>
      <c r="F2070" s="11" t="s">
        <v>544</v>
      </c>
      <c r="G2070" s="11" t="s">
        <v>565</v>
      </c>
      <c r="H2070" s="11" t="s">
        <v>312</v>
      </c>
      <c r="I2070" s="11" t="s">
        <v>3437</v>
      </c>
      <c r="J2070" t="str">
        <f>IF(L2070="","",VLOOKUP(L2070,Продукция!B:D,3,0))</f>
        <v>Биологический_материал</v>
      </c>
      <c r="K2070" t="str">
        <f>IF(L2070="","",VLOOKUP(L2070,Продукция!B:C,2,0))</f>
        <v>Сыворотка крови</v>
      </c>
      <c r="L2070" s="151" t="s">
        <v>302</v>
      </c>
      <c r="M2070">
        <f>IF(L2070="","",VLOOKUP(L2070,Продукция!B:L,11,0))</f>
        <v>0</v>
      </c>
      <c r="N2070" s="11" t="s">
        <v>873</v>
      </c>
      <c r="P2070" s="11" t="s">
        <v>340</v>
      </c>
      <c r="Q2070" s="11" t="s">
        <v>854</v>
      </c>
      <c r="R2070" s="153" t="s">
        <v>5093</v>
      </c>
      <c r="S2070" s="11">
        <v>20</v>
      </c>
      <c r="T2070" s="11" t="s">
        <v>5262</v>
      </c>
      <c r="V2070" s="14">
        <v>45747</v>
      </c>
      <c r="Z2070" s="11" t="s">
        <v>4823</v>
      </c>
      <c r="AA2070" s="15">
        <v>0.59722222222222221</v>
      </c>
      <c r="AB2070" t="str">
        <f>IF(L2070="","",VLOOKUP(L2070&amp;I2070,Продукция!A:I,9,0))</f>
        <v>рекомендация производителя набора</v>
      </c>
      <c r="AC2070" s="14">
        <v>45756</v>
      </c>
      <c r="AD2070" s="11" t="s">
        <v>2673</v>
      </c>
      <c r="AE2070" s="11" t="s">
        <v>4823</v>
      </c>
      <c r="AF2070" t="str">
        <f>IF(AD2070="","",VLOOKUP(AD2070,'Сотрудники и ссылки'!A:B,2,0))</f>
        <v>Серолог</v>
      </c>
      <c r="AG2070">
        <f>IF(AD2070="","",VLOOKUP(AD2070,'Сотрудники и ссылки'!A:C,3,0))</f>
        <v>20001771</v>
      </c>
      <c r="AH2070" s="11" t="s">
        <v>2673</v>
      </c>
      <c r="AI2070" t="str">
        <f>IF(AH2070="","",VLOOKUP(AH2070,'Сотрудники и ссылки'!A:B,2,0))</f>
        <v>Серолог</v>
      </c>
      <c r="AJ2070">
        <f>IF(AH2070="","",VLOOKUP(AH2070,'Сотрудники и ссылки'!A:C,3,0))</f>
        <v>20001771</v>
      </c>
      <c r="AK2070" s="14">
        <v>45756</v>
      </c>
      <c r="AL2070" s="2">
        <f>IF(AK2070="","",AK2070+VLOOKUP(I2070,'Вид исследования'!B:E,4,0))</f>
        <v>45757</v>
      </c>
      <c r="AM2070" s="2">
        <f>IF(AK2070="","",AK2070+VLOOKUP(I2070,'Вид исследования'!B:F,5,0))</f>
        <v>45757</v>
      </c>
      <c r="AN2070" s="14">
        <v>45756</v>
      </c>
      <c r="AP2070" s="11" t="s">
        <v>189</v>
      </c>
      <c r="AQ2070" t="str">
        <f>IFERROR(IF(L2070="","",VLOOKUP(L2070&amp;I2070,Продукция!A:K,11,0)),"обратитесь к админ справочника")</f>
        <v>согласно рекомендациям производителя теста</v>
      </c>
      <c r="AR2070" s="11" t="s">
        <v>4823</v>
      </c>
      <c r="AS2070" t="str">
        <f>IFERROR(IF(L2070="","",VLOOKUP(L2070&amp;I2070,Продукция!A:J,10,0)),"обратитесь к админ справочника")</f>
        <v>инструкция по применению набора AI, Н5</v>
      </c>
      <c r="AT2070" s="11" t="s">
        <v>4823</v>
      </c>
      <c r="AU2070" s="11" t="s">
        <v>4823</v>
      </c>
      <c r="AV2070" s="11" t="s">
        <v>2673</v>
      </c>
      <c r="AW2070" s="11" t="s">
        <v>4824</v>
      </c>
      <c r="AX2070" s="11" t="s">
        <v>565</v>
      </c>
      <c r="AY2070" s="11" t="s">
        <v>1258</v>
      </c>
      <c r="AZ2070" s="11">
        <v>154</v>
      </c>
      <c r="BA2070" s="11">
        <v>40</v>
      </c>
      <c r="BC2070" s="11" t="s">
        <v>5109</v>
      </c>
    </row>
    <row r="2071" spans="1:55" x14ac:dyDescent="0.25">
      <c r="A2071" t="str">
        <f t="shared" ref="A2071:A2134" si="38">T2071&amp;I2071</f>
        <v>С/621Вирус гриппа птиц подтипа Н5 уровень антител (ВНИИЗЖ)</v>
      </c>
      <c r="B2071" t="str">
        <f>IF(E2071="","",INDEX(Лаборатории!A:A,MATCH('Производственный контроль'!E2071,Лаборатории!B:B,0)))</f>
        <v xml:space="preserve">КУРИНОЕ ЦАРСТВО АО </v>
      </c>
      <c r="C2071" t="str">
        <f>IF(E2071="","",VLOOKUP(E2071,Лаборатории!B:D,3,0))</f>
        <v>U377_CHL</v>
      </c>
      <c r="D2071" s="12">
        <v>45750</v>
      </c>
      <c r="E2071" s="11" t="s">
        <v>793</v>
      </c>
      <c r="F2071" s="11" t="s">
        <v>544</v>
      </c>
      <c r="G2071" s="11" t="s">
        <v>565</v>
      </c>
      <c r="H2071" s="11" t="s">
        <v>312</v>
      </c>
      <c r="I2071" s="11" t="s">
        <v>3437</v>
      </c>
      <c r="J2071" t="str">
        <f>IF(L2071="","",VLOOKUP(L2071,Продукция!B:D,3,0))</f>
        <v>Биологический_материал</v>
      </c>
      <c r="K2071" t="str">
        <f>IF(L2071="","",VLOOKUP(L2071,Продукция!B:C,2,0))</f>
        <v>Сыворотка крови</v>
      </c>
      <c r="L2071" s="151" t="s">
        <v>302</v>
      </c>
      <c r="M2071">
        <f>IF(L2071="","",VLOOKUP(L2071,Продукция!B:L,11,0))</f>
        <v>0</v>
      </c>
      <c r="N2071" s="11" t="s">
        <v>873</v>
      </c>
      <c r="P2071" s="11" t="s">
        <v>340</v>
      </c>
      <c r="Q2071" s="11" t="s">
        <v>854</v>
      </c>
      <c r="R2071" s="153" t="s">
        <v>5096</v>
      </c>
      <c r="S2071" s="11">
        <v>20</v>
      </c>
      <c r="T2071" s="11" t="s">
        <v>5262</v>
      </c>
      <c r="V2071" s="14">
        <v>45748</v>
      </c>
      <c r="Z2071" s="11" t="s">
        <v>4823</v>
      </c>
      <c r="AA2071" s="15">
        <v>0.59722222222222221</v>
      </c>
      <c r="AB2071" t="str">
        <f>IF(L2071="","",VLOOKUP(L2071&amp;I2071,Продукция!A:I,9,0))</f>
        <v>рекомендация производителя набора</v>
      </c>
      <c r="AC2071" s="14">
        <v>45756</v>
      </c>
      <c r="AD2071" s="11" t="s">
        <v>2673</v>
      </c>
      <c r="AE2071" s="11" t="s">
        <v>4823</v>
      </c>
      <c r="AF2071" t="str">
        <f>IF(AD2071="","",VLOOKUP(AD2071,'Сотрудники и ссылки'!A:B,2,0))</f>
        <v>Серолог</v>
      </c>
      <c r="AG2071">
        <f>IF(AD2071="","",VLOOKUP(AD2071,'Сотрудники и ссылки'!A:C,3,0))</f>
        <v>20001771</v>
      </c>
      <c r="AH2071" s="11" t="s">
        <v>2673</v>
      </c>
      <c r="AI2071" t="str">
        <f>IF(AH2071="","",VLOOKUP(AH2071,'Сотрудники и ссылки'!A:B,2,0))</f>
        <v>Серолог</v>
      </c>
      <c r="AJ2071">
        <f>IF(AH2071="","",VLOOKUP(AH2071,'Сотрудники и ссылки'!A:C,3,0))</f>
        <v>20001771</v>
      </c>
      <c r="AK2071" s="14">
        <v>45756</v>
      </c>
      <c r="AL2071" s="2">
        <f>IF(AK2071="","",AK2071+VLOOKUP(I2071,'Вид исследования'!B:E,4,0))</f>
        <v>45757</v>
      </c>
      <c r="AM2071" s="2">
        <f>IF(AK2071="","",AK2071+VLOOKUP(I2071,'Вид исследования'!B:F,5,0))</f>
        <v>45757</v>
      </c>
      <c r="AN2071" s="14">
        <v>45756</v>
      </c>
      <c r="AP2071" s="11" t="s">
        <v>189</v>
      </c>
      <c r="AQ2071" t="str">
        <f>IFERROR(IF(L2071="","",VLOOKUP(L2071&amp;I2071,Продукция!A:K,11,0)),"обратитесь к админ справочника")</f>
        <v>согласно рекомендациям производителя теста</v>
      </c>
      <c r="AR2071" s="11" t="s">
        <v>4823</v>
      </c>
      <c r="AS2071" t="str">
        <f>IFERROR(IF(L2071="","",VLOOKUP(L2071&amp;I2071,Продукция!A:J,10,0)),"обратитесь к админ справочника")</f>
        <v>инструкция по применению набора AI, Н5</v>
      </c>
      <c r="AT2071" s="11" t="s">
        <v>4823</v>
      </c>
      <c r="AU2071" s="11" t="s">
        <v>4823</v>
      </c>
      <c r="AV2071" s="11" t="s">
        <v>2673</v>
      </c>
      <c r="AW2071" s="11" t="s">
        <v>4824</v>
      </c>
      <c r="AX2071" s="11" t="s">
        <v>565</v>
      </c>
      <c r="AY2071" s="11" t="s">
        <v>1262</v>
      </c>
      <c r="AZ2071" s="11">
        <v>154</v>
      </c>
      <c r="BA2071" s="11">
        <v>40</v>
      </c>
      <c r="BC2071" s="11" t="s">
        <v>5109</v>
      </c>
    </row>
    <row r="2072" spans="1:55" x14ac:dyDescent="0.25">
      <c r="A2072" t="str">
        <f t="shared" si="38"/>
        <v>С/621Вирус гриппа птиц подтипа Н5 уровень антител (ВНИИЗЖ)</v>
      </c>
      <c r="B2072" t="str">
        <f>IF(E2072="","",INDEX(Лаборатории!A:A,MATCH('Производственный контроль'!E2072,Лаборатории!B:B,0)))</f>
        <v xml:space="preserve">КУРИНОЕ ЦАРСТВО АО </v>
      </c>
      <c r="C2072" t="str">
        <f>IF(E2072="","",VLOOKUP(E2072,Лаборатории!B:D,3,0))</f>
        <v>U377_CHL</v>
      </c>
      <c r="D2072" s="12">
        <v>45750</v>
      </c>
      <c r="E2072" s="11" t="s">
        <v>793</v>
      </c>
      <c r="F2072" s="11" t="s">
        <v>544</v>
      </c>
      <c r="G2072" s="11" t="s">
        <v>565</v>
      </c>
      <c r="H2072" s="11" t="s">
        <v>312</v>
      </c>
      <c r="I2072" s="11" t="s">
        <v>3437</v>
      </c>
      <c r="J2072" t="str">
        <f>IF(L2072="","",VLOOKUP(L2072,Продукция!B:D,3,0))</f>
        <v>Биологический_материал</v>
      </c>
      <c r="K2072" t="str">
        <f>IF(L2072="","",VLOOKUP(L2072,Продукция!B:C,2,0))</f>
        <v>Сыворотка крови</v>
      </c>
      <c r="L2072" s="151" t="s">
        <v>302</v>
      </c>
      <c r="M2072">
        <f>IF(L2072="","",VLOOKUP(L2072,Продукция!B:L,11,0))</f>
        <v>0</v>
      </c>
      <c r="N2072" s="11" t="s">
        <v>873</v>
      </c>
      <c r="P2072" s="11" t="s">
        <v>340</v>
      </c>
      <c r="Q2072" s="11" t="s">
        <v>854</v>
      </c>
      <c r="R2072" s="153" t="s">
        <v>5102</v>
      </c>
      <c r="S2072" s="11">
        <v>20</v>
      </c>
      <c r="T2072" s="11" t="s">
        <v>5262</v>
      </c>
      <c r="V2072" s="14">
        <v>45748</v>
      </c>
      <c r="Z2072" s="11" t="s">
        <v>4823</v>
      </c>
      <c r="AA2072" s="15">
        <v>0.59722222222222221</v>
      </c>
      <c r="AB2072" t="str">
        <f>IF(L2072="","",VLOOKUP(L2072&amp;I2072,Продукция!A:I,9,0))</f>
        <v>рекомендация производителя набора</v>
      </c>
      <c r="AC2072" s="14">
        <v>45756</v>
      </c>
      <c r="AD2072" s="11" t="s">
        <v>2673</v>
      </c>
      <c r="AE2072" s="11" t="s">
        <v>4823</v>
      </c>
      <c r="AF2072" t="str">
        <f>IF(AD2072="","",VLOOKUP(AD2072,'Сотрудники и ссылки'!A:B,2,0))</f>
        <v>Серолог</v>
      </c>
      <c r="AG2072">
        <f>IF(AD2072="","",VLOOKUP(AD2072,'Сотрудники и ссылки'!A:C,3,0))</f>
        <v>20001771</v>
      </c>
      <c r="AH2072" s="11" t="s">
        <v>2673</v>
      </c>
      <c r="AI2072" t="str">
        <f>IF(AH2072="","",VLOOKUP(AH2072,'Сотрудники и ссылки'!A:B,2,0))</f>
        <v>Серолог</v>
      </c>
      <c r="AJ2072">
        <f>IF(AH2072="","",VLOOKUP(AH2072,'Сотрудники и ссылки'!A:C,3,0))</f>
        <v>20001771</v>
      </c>
      <c r="AK2072" s="14">
        <v>45756</v>
      </c>
      <c r="AL2072" s="2">
        <f>IF(AK2072="","",AK2072+VLOOKUP(I2072,'Вид исследования'!B:E,4,0))</f>
        <v>45757</v>
      </c>
      <c r="AM2072" s="2">
        <f>IF(AK2072="","",AK2072+VLOOKUP(I2072,'Вид исследования'!B:F,5,0))</f>
        <v>45757</v>
      </c>
      <c r="AN2072" s="14">
        <v>45756</v>
      </c>
      <c r="AP2072" s="11" t="s">
        <v>189</v>
      </c>
      <c r="AQ2072" t="str">
        <f>IFERROR(IF(L2072="","",VLOOKUP(L2072&amp;I2072,Продукция!A:K,11,0)),"обратитесь к админ справочника")</f>
        <v>согласно рекомендациям производителя теста</v>
      </c>
      <c r="AR2072" s="11" t="s">
        <v>4823</v>
      </c>
      <c r="AS2072" t="str">
        <f>IFERROR(IF(L2072="","",VLOOKUP(L2072&amp;I2072,Продукция!A:J,10,0)),"обратитесь к админ справочника")</f>
        <v>инструкция по применению набора AI, Н5</v>
      </c>
      <c r="AT2072" s="11" t="s">
        <v>4823</v>
      </c>
      <c r="AU2072" s="11" t="s">
        <v>4823</v>
      </c>
      <c r="AV2072" s="11" t="s">
        <v>2673</v>
      </c>
      <c r="AW2072" s="11" t="s">
        <v>4824</v>
      </c>
      <c r="AX2072" s="11" t="s">
        <v>565</v>
      </c>
      <c r="AY2072" s="11" t="s">
        <v>1264</v>
      </c>
      <c r="AZ2072" s="11">
        <v>154</v>
      </c>
      <c r="BA2072" s="11">
        <v>40</v>
      </c>
      <c r="BC2072" s="11" t="s">
        <v>5109</v>
      </c>
    </row>
    <row r="2073" spans="1:55" x14ac:dyDescent="0.25">
      <c r="A2073" t="str">
        <f t="shared" si="38"/>
        <v>С/621ART (BioChek) инфекционный альвеолярный ринотрахеит тип А и В уровень антител</v>
      </c>
      <c r="B2073" t="str">
        <f>IF(E2073="","",INDEX(Лаборатории!A:A,MATCH('Производственный контроль'!E2073,Лаборатории!B:B,0)))</f>
        <v xml:space="preserve">КУРИНОЕ ЦАРСТВО АО </v>
      </c>
      <c r="C2073" t="str">
        <f>IF(E2073="","",VLOOKUP(E2073,Лаборатории!B:D,3,0))</f>
        <v>U377_CHL</v>
      </c>
      <c r="D2073" s="12">
        <v>45750</v>
      </c>
      <c r="E2073" s="11" t="s">
        <v>793</v>
      </c>
      <c r="F2073" s="11" t="s">
        <v>544</v>
      </c>
      <c r="G2073" s="11" t="s">
        <v>565</v>
      </c>
      <c r="H2073" s="11" t="s">
        <v>262</v>
      </c>
      <c r="I2073" s="11" t="s">
        <v>3409</v>
      </c>
      <c r="J2073" t="str">
        <f>IF(L2073="","",VLOOKUP(L2073,Продукция!B:D,3,0))</f>
        <v>Биологический_материал</v>
      </c>
      <c r="K2073" t="str">
        <f>IF(L2073="","",VLOOKUP(L2073,Продукция!B:C,2,0))</f>
        <v>Сыворотка крови</v>
      </c>
      <c r="L2073" s="151" t="s">
        <v>302</v>
      </c>
      <c r="M2073">
        <f>IF(L2073="","",VLOOKUP(L2073,Продукция!B:L,11,0))</f>
        <v>0</v>
      </c>
      <c r="N2073" s="11" t="s">
        <v>873</v>
      </c>
      <c r="P2073" s="11" t="s">
        <v>340</v>
      </c>
      <c r="Q2073" s="11" t="s">
        <v>854</v>
      </c>
      <c r="R2073" s="153" t="s">
        <v>5093</v>
      </c>
      <c r="S2073" s="11">
        <v>18</v>
      </c>
      <c r="T2073" s="11" t="s">
        <v>5262</v>
      </c>
      <c r="V2073" s="14">
        <v>45747</v>
      </c>
      <c r="Z2073" s="11" t="s">
        <v>4823</v>
      </c>
      <c r="AA2073" s="15">
        <v>0.59722222222222221</v>
      </c>
      <c r="AB2073" t="str">
        <f>IF(L2073="","",VLOOKUP(L2073&amp;I2073,Продукция!A:I,9,0))</f>
        <v>рекомендация производителя набора</v>
      </c>
      <c r="AC2073" s="14">
        <v>45751</v>
      </c>
      <c r="AD2073" s="11" t="s">
        <v>2676</v>
      </c>
      <c r="AE2073" s="11" t="s">
        <v>4823</v>
      </c>
      <c r="AF2073" t="str">
        <f>IF(AD2073="","",VLOOKUP(AD2073,'Сотрудники и ссылки'!A:B,2,0))</f>
        <v>Серолог</v>
      </c>
      <c r="AG2073">
        <f>IF(AD2073="","",VLOOKUP(AD2073,'Сотрудники и ссылки'!A:C,3,0))</f>
        <v>20007746</v>
      </c>
      <c r="AH2073" s="11" t="s">
        <v>2676</v>
      </c>
      <c r="AI2073" t="str">
        <f>IF(AH2073="","",VLOOKUP(AH2073,'Сотрудники и ссылки'!A:B,2,0))</f>
        <v>Серолог</v>
      </c>
      <c r="AJ2073">
        <f>IF(AH2073="","",VLOOKUP(AH2073,'Сотрудники и ссылки'!A:C,3,0))</f>
        <v>20007746</v>
      </c>
      <c r="AK2073" s="14">
        <v>45751</v>
      </c>
      <c r="AL2073" s="2">
        <f>IF(AK2073="","",AK2073+VLOOKUP(I2073,'Вид исследования'!B:E,4,0))</f>
        <v>45752</v>
      </c>
      <c r="AM2073" s="2">
        <f>IF(AK2073="","",AK2073+VLOOKUP(I2073,'Вид исследования'!B:F,5,0))</f>
        <v>45752</v>
      </c>
      <c r="AN2073" s="14">
        <v>45751</v>
      </c>
      <c r="AP2073" s="11" t="s">
        <v>189</v>
      </c>
      <c r="AQ2073" t="str">
        <f>IFERROR(IF(L2073="","",VLOOKUP(L2073&amp;I2073,Продукция!A:K,11,0)),"обратитесь к админ справочника")</f>
        <v>согласно рекомендациям производителя теста</v>
      </c>
      <c r="AR2073" s="11" t="s">
        <v>4823</v>
      </c>
      <c r="AS2073" t="str">
        <f>IFERROR(IF(L2073="","",VLOOKUP(L2073&amp;I2073,Продукция!A:J,10,0)),"обратитесь к админ справочника")</f>
        <v>инструкция тест- ситема Биочек СК-120</v>
      </c>
      <c r="AT2073" s="11" t="s">
        <v>4823</v>
      </c>
      <c r="AU2073" s="11" t="s">
        <v>4823</v>
      </c>
      <c r="AV2073" s="11" t="s">
        <v>2676</v>
      </c>
      <c r="AW2073" s="11" t="s">
        <v>4824</v>
      </c>
      <c r="AX2073" s="11" t="s">
        <v>565</v>
      </c>
      <c r="AY2073" s="11" t="s">
        <v>1258</v>
      </c>
      <c r="AZ2073" s="11">
        <v>154</v>
      </c>
      <c r="BA2073" s="11">
        <v>40</v>
      </c>
      <c r="BC2073" s="11" t="s">
        <v>5109</v>
      </c>
    </row>
    <row r="2074" spans="1:55" x14ac:dyDescent="0.25">
      <c r="A2074" t="str">
        <f t="shared" si="38"/>
        <v>С/621ART (BioChek) инфекционный альвеолярный ринотрахеит тип А и В уровень антител</v>
      </c>
      <c r="B2074" t="str">
        <f>IF(E2074="","",INDEX(Лаборатории!A:A,MATCH('Производственный контроль'!E2074,Лаборатории!B:B,0)))</f>
        <v xml:space="preserve">КУРИНОЕ ЦАРСТВО АО </v>
      </c>
      <c r="C2074" t="str">
        <f>IF(E2074="","",VLOOKUP(E2074,Лаборатории!B:D,3,0))</f>
        <v>U377_CHL</v>
      </c>
      <c r="D2074" s="12">
        <v>45750</v>
      </c>
      <c r="E2074" s="11" t="s">
        <v>793</v>
      </c>
      <c r="F2074" s="11" t="s">
        <v>544</v>
      </c>
      <c r="G2074" s="11" t="s">
        <v>565</v>
      </c>
      <c r="H2074" s="11" t="s">
        <v>262</v>
      </c>
      <c r="I2074" s="11" t="s">
        <v>3409</v>
      </c>
      <c r="J2074" t="str">
        <f>IF(L2074="","",VLOOKUP(L2074,Продукция!B:D,3,0))</f>
        <v>Биологический_материал</v>
      </c>
      <c r="K2074" t="str">
        <f>IF(L2074="","",VLOOKUP(L2074,Продукция!B:C,2,0))</f>
        <v>Сыворотка крови</v>
      </c>
      <c r="L2074" s="151" t="s">
        <v>302</v>
      </c>
      <c r="M2074">
        <f>IF(L2074="","",VLOOKUP(L2074,Продукция!B:L,11,0))</f>
        <v>0</v>
      </c>
      <c r="N2074" s="11" t="s">
        <v>873</v>
      </c>
      <c r="P2074" s="11" t="s">
        <v>340</v>
      </c>
      <c r="Q2074" s="11" t="s">
        <v>854</v>
      </c>
      <c r="R2074" s="153" t="s">
        <v>5261</v>
      </c>
      <c r="S2074" s="11">
        <v>18</v>
      </c>
      <c r="T2074" s="11" t="s">
        <v>5262</v>
      </c>
      <c r="V2074" s="14">
        <v>45747</v>
      </c>
      <c r="Z2074" s="11" t="s">
        <v>4823</v>
      </c>
      <c r="AA2074" s="15">
        <v>0.59722222222222221</v>
      </c>
      <c r="AB2074" t="str">
        <f>IF(L2074="","",VLOOKUP(L2074&amp;I2074,Продукция!A:I,9,0))</f>
        <v>рекомендация производителя набора</v>
      </c>
      <c r="AC2074" s="14">
        <v>45751</v>
      </c>
      <c r="AD2074" s="11" t="s">
        <v>2676</v>
      </c>
      <c r="AE2074" s="11" t="s">
        <v>4823</v>
      </c>
      <c r="AF2074" t="str">
        <f>IF(AD2074="","",VLOOKUP(AD2074,'Сотрудники и ссылки'!A:B,2,0))</f>
        <v>Серолог</v>
      </c>
      <c r="AG2074">
        <f>IF(AD2074="","",VLOOKUP(AD2074,'Сотрудники и ссылки'!A:C,3,0))</f>
        <v>20007746</v>
      </c>
      <c r="AH2074" s="11" t="s">
        <v>2676</v>
      </c>
      <c r="AI2074" t="str">
        <f>IF(AH2074="","",VLOOKUP(AH2074,'Сотрудники и ссылки'!A:B,2,0))</f>
        <v>Серолог</v>
      </c>
      <c r="AJ2074">
        <f>IF(AH2074="","",VLOOKUP(AH2074,'Сотрудники и ссылки'!A:C,3,0))</f>
        <v>20007746</v>
      </c>
      <c r="AK2074" s="14">
        <v>45751</v>
      </c>
      <c r="AL2074" s="2">
        <f>IF(AK2074="","",AK2074+VLOOKUP(I2074,'Вид исследования'!B:E,4,0))</f>
        <v>45752</v>
      </c>
      <c r="AM2074" s="2">
        <f>IF(AK2074="","",AK2074+VLOOKUP(I2074,'Вид исследования'!B:F,5,0))</f>
        <v>45752</v>
      </c>
      <c r="AN2074" s="14">
        <v>45751</v>
      </c>
      <c r="AP2074" s="11" t="s">
        <v>189</v>
      </c>
      <c r="AQ2074" t="str">
        <f>IFERROR(IF(L2074="","",VLOOKUP(L2074&amp;I2074,Продукция!A:K,11,0)),"обратитесь к админ справочника")</f>
        <v>согласно рекомендациям производителя теста</v>
      </c>
      <c r="AR2074" s="11" t="s">
        <v>4823</v>
      </c>
      <c r="AS2074" t="str">
        <f>IFERROR(IF(L2074="","",VLOOKUP(L2074&amp;I2074,Продукция!A:J,10,0)),"обратитесь к админ справочника")</f>
        <v>инструкция тест- ситема Биочек СК-120</v>
      </c>
      <c r="AT2074" s="11" t="s">
        <v>4823</v>
      </c>
      <c r="AU2074" s="11" t="s">
        <v>4823</v>
      </c>
      <c r="AV2074" s="11" t="s">
        <v>2676</v>
      </c>
      <c r="AW2074" s="11" t="s">
        <v>4824</v>
      </c>
      <c r="AX2074" s="11" t="s">
        <v>565</v>
      </c>
      <c r="AY2074" s="11" t="s">
        <v>1275</v>
      </c>
      <c r="AZ2074" s="11">
        <v>154</v>
      </c>
      <c r="BA2074" s="11">
        <v>40</v>
      </c>
      <c r="BC2074" s="11" t="s">
        <v>5109</v>
      </c>
    </row>
    <row r="2075" spans="1:55" x14ac:dyDescent="0.25">
      <c r="A2075" t="str">
        <f t="shared" si="38"/>
        <v>С/621ART (BioChek) инфекционный альвеолярный ринотрахеит тип А и В уровень антител</v>
      </c>
      <c r="B2075" t="str">
        <f>IF(E2075="","",INDEX(Лаборатории!A:A,MATCH('Производственный контроль'!E2075,Лаборатории!B:B,0)))</f>
        <v xml:space="preserve">КУРИНОЕ ЦАРСТВО АО </v>
      </c>
      <c r="C2075" t="str">
        <f>IF(E2075="","",VLOOKUP(E2075,Лаборатории!B:D,3,0))</f>
        <v>U377_CHL</v>
      </c>
      <c r="D2075" s="12">
        <v>45750</v>
      </c>
      <c r="E2075" s="11" t="s">
        <v>793</v>
      </c>
      <c r="F2075" s="11" t="s">
        <v>544</v>
      </c>
      <c r="G2075" s="11" t="s">
        <v>565</v>
      </c>
      <c r="H2075" s="11" t="s">
        <v>262</v>
      </c>
      <c r="I2075" s="11" t="s">
        <v>3409</v>
      </c>
      <c r="J2075" t="str">
        <f>IF(L2075="","",VLOOKUP(L2075,Продукция!B:D,3,0))</f>
        <v>Биологический_материал</v>
      </c>
      <c r="K2075" t="str">
        <f>IF(L2075="","",VLOOKUP(L2075,Продукция!B:C,2,0))</f>
        <v>Сыворотка крови</v>
      </c>
      <c r="L2075" s="151" t="s">
        <v>302</v>
      </c>
      <c r="M2075">
        <f>IF(L2075="","",VLOOKUP(L2075,Продукция!B:L,11,0))</f>
        <v>0</v>
      </c>
      <c r="N2075" s="11" t="s">
        <v>873</v>
      </c>
      <c r="P2075" s="11" t="s">
        <v>340</v>
      </c>
      <c r="Q2075" s="11" t="s">
        <v>854</v>
      </c>
      <c r="R2075" s="153" t="s">
        <v>5102</v>
      </c>
      <c r="S2075" s="11">
        <v>18</v>
      </c>
      <c r="T2075" s="11" t="s">
        <v>5262</v>
      </c>
      <c r="V2075" s="14">
        <v>45748</v>
      </c>
      <c r="Z2075" s="11" t="s">
        <v>4823</v>
      </c>
      <c r="AA2075" s="15">
        <v>0.59722222222222221</v>
      </c>
      <c r="AB2075" t="str">
        <f>IF(L2075="","",VLOOKUP(L2075&amp;I2075,Продукция!A:I,9,0))</f>
        <v>рекомендация производителя набора</v>
      </c>
      <c r="AC2075" s="14">
        <v>45751</v>
      </c>
      <c r="AD2075" s="11" t="s">
        <v>2676</v>
      </c>
      <c r="AE2075" s="11" t="s">
        <v>4823</v>
      </c>
      <c r="AF2075" t="str">
        <f>IF(AD2075="","",VLOOKUP(AD2075,'Сотрудники и ссылки'!A:B,2,0))</f>
        <v>Серолог</v>
      </c>
      <c r="AG2075">
        <f>IF(AD2075="","",VLOOKUP(AD2075,'Сотрудники и ссылки'!A:C,3,0))</f>
        <v>20007746</v>
      </c>
      <c r="AH2075" s="11" t="s">
        <v>2676</v>
      </c>
      <c r="AI2075" t="str">
        <f>IF(AH2075="","",VLOOKUP(AH2075,'Сотрудники и ссылки'!A:B,2,0))</f>
        <v>Серолог</v>
      </c>
      <c r="AJ2075">
        <f>IF(AH2075="","",VLOOKUP(AH2075,'Сотрудники и ссылки'!A:C,3,0))</f>
        <v>20007746</v>
      </c>
      <c r="AK2075" s="14">
        <v>45751</v>
      </c>
      <c r="AL2075" s="2">
        <f>IF(AK2075="","",AK2075+VLOOKUP(I2075,'Вид исследования'!B:E,4,0))</f>
        <v>45752</v>
      </c>
      <c r="AM2075" s="2">
        <f>IF(AK2075="","",AK2075+VLOOKUP(I2075,'Вид исследования'!B:F,5,0))</f>
        <v>45752</v>
      </c>
      <c r="AN2075" s="14">
        <v>45751</v>
      </c>
      <c r="AP2075" s="11" t="s">
        <v>189</v>
      </c>
      <c r="AQ2075" t="str">
        <f>IFERROR(IF(L2075="","",VLOOKUP(L2075&amp;I2075,Продукция!A:K,11,0)),"обратитесь к админ справочника")</f>
        <v>согласно рекомендациям производителя теста</v>
      </c>
      <c r="AR2075" s="11" t="s">
        <v>4823</v>
      </c>
      <c r="AS2075" t="str">
        <f>IFERROR(IF(L2075="","",VLOOKUP(L2075&amp;I2075,Продукция!A:J,10,0)),"обратитесь к админ справочника")</f>
        <v>инструкция тест- ситема Биочек СК-120</v>
      </c>
      <c r="AT2075" s="11" t="s">
        <v>4823</v>
      </c>
      <c r="AU2075" s="11" t="s">
        <v>4823</v>
      </c>
      <c r="AV2075" s="11" t="s">
        <v>2676</v>
      </c>
      <c r="AW2075" s="11" t="s">
        <v>4824</v>
      </c>
      <c r="AX2075" s="11" t="s">
        <v>565</v>
      </c>
      <c r="AY2075" s="11" t="s">
        <v>1264</v>
      </c>
      <c r="AZ2075" s="11">
        <v>154</v>
      </c>
      <c r="BA2075" s="11">
        <v>40</v>
      </c>
      <c r="BC2075" s="11" t="s">
        <v>5109</v>
      </c>
    </row>
    <row r="2076" spans="1:55" x14ac:dyDescent="0.25">
      <c r="A2076" t="str">
        <f t="shared" si="38"/>
        <v>С/621ART (BioChek) инфекционный альвеолярный ринотрахеит тип А и В уровень антител</v>
      </c>
      <c r="B2076" t="str">
        <f>IF(E2076="","",INDEX(Лаборатории!A:A,MATCH('Производственный контроль'!E2076,Лаборатории!B:B,0)))</f>
        <v xml:space="preserve">КУРИНОЕ ЦАРСТВО АО </v>
      </c>
      <c r="C2076" t="str">
        <f>IF(E2076="","",VLOOKUP(E2076,Лаборатории!B:D,3,0))</f>
        <v>U377_CHL</v>
      </c>
      <c r="D2076" s="12">
        <v>45750</v>
      </c>
      <c r="E2076" s="11" t="s">
        <v>793</v>
      </c>
      <c r="F2076" s="11" t="s">
        <v>544</v>
      </c>
      <c r="G2076" s="11" t="s">
        <v>565</v>
      </c>
      <c r="H2076" s="11" t="s">
        <v>262</v>
      </c>
      <c r="I2076" s="11" t="s">
        <v>3409</v>
      </c>
      <c r="J2076" t="str">
        <f>IF(L2076="","",VLOOKUP(L2076,Продукция!B:D,3,0))</f>
        <v>Биологический_материал</v>
      </c>
      <c r="K2076" t="str">
        <f>IF(L2076="","",VLOOKUP(L2076,Продукция!B:C,2,0))</f>
        <v>Сыворотка крови</v>
      </c>
      <c r="L2076" s="151" t="s">
        <v>302</v>
      </c>
      <c r="M2076">
        <f>IF(L2076="","",VLOOKUP(L2076,Продукция!B:L,11,0))</f>
        <v>0</v>
      </c>
      <c r="N2076" s="11" t="s">
        <v>873</v>
      </c>
      <c r="P2076" s="11" t="s">
        <v>340</v>
      </c>
      <c r="Q2076" s="11" t="s">
        <v>854</v>
      </c>
      <c r="R2076" s="153" t="s">
        <v>5255</v>
      </c>
      <c r="S2076" s="11">
        <v>18</v>
      </c>
      <c r="T2076" s="11" t="s">
        <v>5262</v>
      </c>
      <c r="V2076" s="14">
        <v>45749</v>
      </c>
      <c r="Z2076" s="11" t="s">
        <v>4823</v>
      </c>
      <c r="AA2076" s="15">
        <v>0.59722222222222221</v>
      </c>
      <c r="AB2076" t="str">
        <f>IF(L2076="","",VLOOKUP(L2076&amp;I2076,Продукция!A:I,9,0))</f>
        <v>рекомендация производителя набора</v>
      </c>
      <c r="AC2076" s="14">
        <v>45751</v>
      </c>
      <c r="AD2076" s="11" t="s">
        <v>2676</v>
      </c>
      <c r="AE2076" s="11" t="s">
        <v>4823</v>
      </c>
      <c r="AF2076" t="str">
        <f>IF(AD2076="","",VLOOKUP(AD2076,'Сотрудники и ссылки'!A:B,2,0))</f>
        <v>Серолог</v>
      </c>
      <c r="AG2076">
        <f>IF(AD2076="","",VLOOKUP(AD2076,'Сотрудники и ссылки'!A:C,3,0))</f>
        <v>20007746</v>
      </c>
      <c r="AH2076" s="11" t="s">
        <v>2676</v>
      </c>
      <c r="AI2076" t="str">
        <f>IF(AH2076="","",VLOOKUP(AH2076,'Сотрудники и ссылки'!A:B,2,0))</f>
        <v>Серолог</v>
      </c>
      <c r="AJ2076">
        <f>IF(AH2076="","",VLOOKUP(AH2076,'Сотрудники и ссылки'!A:C,3,0))</f>
        <v>20007746</v>
      </c>
      <c r="AK2076" s="14">
        <v>45751</v>
      </c>
      <c r="AL2076" s="2">
        <f>IF(AK2076="","",AK2076+VLOOKUP(I2076,'Вид исследования'!B:E,4,0))</f>
        <v>45752</v>
      </c>
      <c r="AM2076" s="2">
        <f>IF(AK2076="","",AK2076+VLOOKUP(I2076,'Вид исследования'!B:F,5,0))</f>
        <v>45752</v>
      </c>
      <c r="AN2076" s="14">
        <v>45751</v>
      </c>
      <c r="AP2076" s="11" t="s">
        <v>189</v>
      </c>
      <c r="AQ2076" t="str">
        <f>IFERROR(IF(L2076="","",VLOOKUP(L2076&amp;I2076,Продукция!A:K,11,0)),"обратитесь к админ справочника")</f>
        <v>согласно рекомендациям производителя теста</v>
      </c>
      <c r="AR2076" s="11" t="s">
        <v>4823</v>
      </c>
      <c r="AS2076" t="str">
        <f>IFERROR(IF(L2076="","",VLOOKUP(L2076&amp;I2076,Продукция!A:J,10,0)),"обратитесь к админ справочника")</f>
        <v>инструкция тест- ситема Биочек СК-120</v>
      </c>
      <c r="AT2076" s="11" t="s">
        <v>4823</v>
      </c>
      <c r="AU2076" s="11" t="s">
        <v>4823</v>
      </c>
      <c r="AV2076" s="11" t="s">
        <v>2676</v>
      </c>
      <c r="AW2076" s="11" t="s">
        <v>4824</v>
      </c>
      <c r="AX2076" s="11" t="s">
        <v>565</v>
      </c>
      <c r="AY2076" s="11" t="s">
        <v>1269</v>
      </c>
      <c r="AZ2076" s="11">
        <v>154</v>
      </c>
      <c r="BA2076" s="11">
        <v>40</v>
      </c>
      <c r="BC2076" s="11" t="s">
        <v>5109</v>
      </c>
    </row>
    <row r="2077" spans="1:55" x14ac:dyDescent="0.25">
      <c r="A2077" t="str">
        <f t="shared" si="38"/>
        <v>С/621ART (BioChek) инфекционный альвеолярный ринотрахеит тип А и В уровень антител</v>
      </c>
      <c r="B2077" t="str">
        <f>IF(E2077="","",INDEX(Лаборатории!A:A,MATCH('Производственный контроль'!E2077,Лаборатории!B:B,0)))</f>
        <v xml:space="preserve">КУРИНОЕ ЦАРСТВО АО </v>
      </c>
      <c r="C2077" t="str">
        <f>IF(E2077="","",VLOOKUP(E2077,Лаборатории!B:D,3,0))</f>
        <v>U377_CHL</v>
      </c>
      <c r="D2077" s="12">
        <v>45750</v>
      </c>
      <c r="E2077" s="11" t="s">
        <v>793</v>
      </c>
      <c r="F2077" s="11" t="s">
        <v>544</v>
      </c>
      <c r="G2077" s="11" t="s">
        <v>565</v>
      </c>
      <c r="H2077" s="11" t="s">
        <v>262</v>
      </c>
      <c r="I2077" s="11" t="s">
        <v>3409</v>
      </c>
      <c r="J2077" t="str">
        <f>IF(L2077="","",VLOOKUP(L2077,Продукция!B:D,3,0))</f>
        <v>Биологический_материал</v>
      </c>
      <c r="K2077" t="str">
        <f>IF(L2077="","",VLOOKUP(L2077,Продукция!B:C,2,0))</f>
        <v>Сыворотка крови</v>
      </c>
      <c r="L2077" s="151" t="s">
        <v>302</v>
      </c>
      <c r="M2077">
        <f>IF(L2077="","",VLOOKUP(L2077,Продукция!B:L,11,0))</f>
        <v>0</v>
      </c>
      <c r="N2077" s="11" t="s">
        <v>873</v>
      </c>
      <c r="P2077" s="11" t="s">
        <v>340</v>
      </c>
      <c r="Q2077" s="11" t="s">
        <v>854</v>
      </c>
      <c r="R2077" s="153" t="s">
        <v>5105</v>
      </c>
      <c r="S2077" s="11">
        <v>18</v>
      </c>
      <c r="T2077" s="11" t="s">
        <v>5262</v>
      </c>
      <c r="V2077" s="14">
        <v>45749</v>
      </c>
      <c r="Z2077" s="11" t="s">
        <v>4823</v>
      </c>
      <c r="AA2077" s="15">
        <v>0.59722222222222221</v>
      </c>
      <c r="AB2077" t="str">
        <f>IF(L2077="","",VLOOKUP(L2077&amp;I2077,Продукция!A:I,9,0))</f>
        <v>рекомендация производителя набора</v>
      </c>
      <c r="AC2077" s="14">
        <v>45751</v>
      </c>
      <c r="AD2077" s="11" t="s">
        <v>2676</v>
      </c>
      <c r="AE2077" s="11" t="s">
        <v>4823</v>
      </c>
      <c r="AF2077" t="str">
        <f>IF(AD2077="","",VLOOKUP(AD2077,'Сотрудники и ссылки'!A:B,2,0))</f>
        <v>Серолог</v>
      </c>
      <c r="AG2077">
        <f>IF(AD2077="","",VLOOKUP(AD2077,'Сотрудники и ссылки'!A:C,3,0))</f>
        <v>20007746</v>
      </c>
      <c r="AH2077" s="11" t="s">
        <v>2676</v>
      </c>
      <c r="AI2077" t="str">
        <f>IF(AH2077="","",VLOOKUP(AH2077,'Сотрудники и ссылки'!A:B,2,0))</f>
        <v>Серолог</v>
      </c>
      <c r="AJ2077">
        <f>IF(AH2077="","",VLOOKUP(AH2077,'Сотрудники и ссылки'!A:C,3,0))</f>
        <v>20007746</v>
      </c>
      <c r="AK2077" s="14">
        <v>45751</v>
      </c>
      <c r="AL2077" s="2">
        <f>IF(AK2077="","",AK2077+VLOOKUP(I2077,'Вид исследования'!B:E,4,0))</f>
        <v>45752</v>
      </c>
      <c r="AM2077" s="2">
        <f>IF(AK2077="","",AK2077+VLOOKUP(I2077,'Вид исследования'!B:F,5,0))</f>
        <v>45752</v>
      </c>
      <c r="AN2077" s="14">
        <v>45751</v>
      </c>
      <c r="AP2077" s="11" t="s">
        <v>189</v>
      </c>
      <c r="AQ2077" t="str">
        <f>IFERROR(IF(L2077="","",VLOOKUP(L2077&amp;I2077,Продукция!A:K,11,0)),"обратитесь к админ справочника")</f>
        <v>согласно рекомендациям производителя теста</v>
      </c>
      <c r="AR2077" s="11" t="s">
        <v>4823</v>
      </c>
      <c r="AS2077" t="str">
        <f>IFERROR(IF(L2077="","",VLOOKUP(L2077&amp;I2077,Продукция!A:J,10,0)),"обратитесь к админ справочника")</f>
        <v>инструкция тест- ситема Биочек СК-120</v>
      </c>
      <c r="AT2077" s="11" t="s">
        <v>4823</v>
      </c>
      <c r="AU2077" s="11" t="s">
        <v>4823</v>
      </c>
      <c r="AV2077" s="11" t="s">
        <v>2676</v>
      </c>
      <c r="AW2077" s="11" t="s">
        <v>4824</v>
      </c>
      <c r="AX2077" s="11" t="s">
        <v>565</v>
      </c>
      <c r="AY2077" s="11" t="s">
        <v>1267</v>
      </c>
      <c r="AZ2077" s="11">
        <v>154</v>
      </c>
      <c r="BA2077" s="11">
        <v>40</v>
      </c>
      <c r="BC2077" s="11" t="s">
        <v>5109</v>
      </c>
    </row>
    <row r="2078" spans="1:55" x14ac:dyDescent="0.25">
      <c r="A2078" t="str">
        <f t="shared" si="38"/>
        <v>С/621IBD (BioChek) болезнь Гамборо уровень антител</v>
      </c>
      <c r="B2078" t="str">
        <f>IF(E2078="","",INDEX(Лаборатории!A:A,MATCH('Производственный контроль'!E2078,Лаборатории!B:B,0)))</f>
        <v xml:space="preserve">КУРИНОЕ ЦАРСТВО АО </v>
      </c>
      <c r="C2078" t="str">
        <f>IF(E2078="","",VLOOKUP(E2078,Лаборатории!B:D,3,0))</f>
        <v>U377_CHL</v>
      </c>
      <c r="D2078" s="12">
        <v>45750</v>
      </c>
      <c r="E2078" s="11" t="s">
        <v>793</v>
      </c>
      <c r="F2078" s="11" t="s">
        <v>544</v>
      </c>
      <c r="G2078" s="11" t="s">
        <v>565</v>
      </c>
      <c r="H2078" s="11" t="s">
        <v>262</v>
      </c>
      <c r="I2078" s="11" t="s">
        <v>3415</v>
      </c>
      <c r="J2078" t="str">
        <f>IF(L2078="","",VLOOKUP(L2078,Продукция!B:D,3,0))</f>
        <v>Биологический_материал</v>
      </c>
      <c r="K2078" t="str">
        <f>IF(L2078="","",VLOOKUP(L2078,Продукция!B:C,2,0))</f>
        <v>Сыворотка крови</v>
      </c>
      <c r="L2078" s="151" t="s">
        <v>302</v>
      </c>
      <c r="M2078">
        <f>IF(L2078="","",VLOOKUP(L2078,Продукция!B:L,11,0))</f>
        <v>0</v>
      </c>
      <c r="N2078" s="11" t="s">
        <v>873</v>
      </c>
      <c r="P2078" s="11" t="s">
        <v>340</v>
      </c>
      <c r="Q2078" s="11" t="s">
        <v>854</v>
      </c>
      <c r="R2078" s="153" t="s">
        <v>5093</v>
      </c>
      <c r="S2078" s="11">
        <v>18</v>
      </c>
      <c r="T2078" s="11" t="s">
        <v>5262</v>
      </c>
      <c r="V2078" s="14">
        <v>45747</v>
      </c>
      <c r="Z2078" s="11" t="s">
        <v>4823</v>
      </c>
      <c r="AA2078" s="15">
        <v>0.59722222222222221</v>
      </c>
      <c r="AB2078" t="str">
        <f>IF(L2078="","",VLOOKUP(L2078&amp;I2078,Продукция!A:I,9,0))</f>
        <v>рекомендация производителя набора</v>
      </c>
      <c r="AC2078" s="14">
        <v>45751</v>
      </c>
      <c r="AD2078" s="11" t="s">
        <v>2676</v>
      </c>
      <c r="AE2078" s="11" t="s">
        <v>4823</v>
      </c>
      <c r="AF2078" t="str">
        <f>IF(AD2078="","",VLOOKUP(AD2078,'Сотрудники и ссылки'!A:B,2,0))</f>
        <v>Серолог</v>
      </c>
      <c r="AG2078">
        <f>IF(AD2078="","",VLOOKUP(AD2078,'Сотрудники и ссылки'!A:C,3,0))</f>
        <v>20007746</v>
      </c>
      <c r="AH2078" s="11" t="s">
        <v>2676</v>
      </c>
      <c r="AI2078" t="str">
        <f>IF(AH2078="","",VLOOKUP(AH2078,'Сотрудники и ссылки'!A:B,2,0))</f>
        <v>Серолог</v>
      </c>
      <c r="AJ2078">
        <f>IF(AH2078="","",VLOOKUP(AH2078,'Сотрудники и ссылки'!A:C,3,0))</f>
        <v>20007746</v>
      </c>
      <c r="AK2078" s="14">
        <v>45751</v>
      </c>
      <c r="AL2078" s="2">
        <f>IF(AK2078="","",AK2078+VLOOKUP(I2078,'Вид исследования'!B:E,4,0))</f>
        <v>45752</v>
      </c>
      <c r="AM2078" s="2">
        <f>IF(AK2078="","",AK2078+VLOOKUP(I2078,'Вид исследования'!B:F,5,0))</f>
        <v>45752</v>
      </c>
      <c r="AN2078" s="14">
        <v>45751</v>
      </c>
      <c r="AP2078" s="11" t="s">
        <v>189</v>
      </c>
      <c r="AQ2078" t="str">
        <f>IFERROR(IF(L2078="","",VLOOKUP(L2078&amp;I2078,Продукция!A:K,11,0)),"обратитесь к админ справочника")</f>
        <v>согласно рекомендациям производителя теста</v>
      </c>
      <c r="AR2078" s="11" t="s">
        <v>4823</v>
      </c>
      <c r="AS2078" t="str">
        <f>IFERROR(IF(L2078="","",VLOOKUP(L2078&amp;I2078,Продукция!A:J,10,0)),"обратитесь к админ справочника")</f>
        <v>инструкция тест- ситема Биочек СК-113</v>
      </c>
      <c r="AT2078" s="11" t="s">
        <v>4823</v>
      </c>
      <c r="AU2078" s="11" t="s">
        <v>4823</v>
      </c>
      <c r="AV2078" s="11" t="s">
        <v>2676</v>
      </c>
      <c r="AW2078" s="11" t="s">
        <v>4824</v>
      </c>
      <c r="AX2078" s="11" t="s">
        <v>565</v>
      </c>
      <c r="AY2078" s="11" t="s">
        <v>1258</v>
      </c>
      <c r="AZ2078" s="11">
        <v>154</v>
      </c>
      <c r="BA2078" s="11">
        <v>40</v>
      </c>
      <c r="BC2078" s="11" t="s">
        <v>5109</v>
      </c>
    </row>
    <row r="2079" spans="1:55" x14ac:dyDescent="0.25">
      <c r="A2079" t="str">
        <f t="shared" si="38"/>
        <v>С/621IBD (BioChek) болезнь Гамборо уровень антител</v>
      </c>
      <c r="B2079" t="str">
        <f>IF(E2079="","",INDEX(Лаборатории!A:A,MATCH('Производственный контроль'!E2079,Лаборатории!B:B,0)))</f>
        <v xml:space="preserve">КУРИНОЕ ЦАРСТВО АО </v>
      </c>
      <c r="C2079" t="str">
        <f>IF(E2079="","",VLOOKUP(E2079,Лаборатории!B:D,3,0))</f>
        <v>U377_CHL</v>
      </c>
      <c r="D2079" s="12">
        <v>45750</v>
      </c>
      <c r="E2079" s="11" t="s">
        <v>793</v>
      </c>
      <c r="F2079" s="11" t="s">
        <v>544</v>
      </c>
      <c r="G2079" s="11" t="s">
        <v>565</v>
      </c>
      <c r="H2079" s="11" t="s">
        <v>262</v>
      </c>
      <c r="I2079" s="11" t="s">
        <v>3415</v>
      </c>
      <c r="J2079" t="str">
        <f>IF(L2079="","",VLOOKUP(L2079,Продукция!B:D,3,0))</f>
        <v>Биологический_материал</v>
      </c>
      <c r="K2079" t="str">
        <f>IF(L2079="","",VLOOKUP(L2079,Продукция!B:C,2,0))</f>
        <v>Сыворотка крови</v>
      </c>
      <c r="L2079" s="151" t="s">
        <v>302</v>
      </c>
      <c r="M2079">
        <f>IF(L2079="","",VLOOKUP(L2079,Продукция!B:L,11,0))</f>
        <v>0</v>
      </c>
      <c r="N2079" s="11" t="s">
        <v>873</v>
      </c>
      <c r="P2079" s="11" t="s">
        <v>340</v>
      </c>
      <c r="Q2079" s="11" t="s">
        <v>854</v>
      </c>
      <c r="R2079" s="153" t="s">
        <v>5261</v>
      </c>
      <c r="S2079" s="11">
        <v>18</v>
      </c>
      <c r="T2079" s="11" t="s">
        <v>5262</v>
      </c>
      <c r="V2079" s="14">
        <v>45747</v>
      </c>
      <c r="Z2079" s="11" t="s">
        <v>4823</v>
      </c>
      <c r="AA2079" s="15">
        <v>0.59722222222222221</v>
      </c>
      <c r="AB2079" t="str">
        <f>IF(L2079="","",VLOOKUP(L2079&amp;I2079,Продукция!A:I,9,0))</f>
        <v>рекомендация производителя набора</v>
      </c>
      <c r="AC2079" s="14">
        <v>45751</v>
      </c>
      <c r="AD2079" s="11" t="s">
        <v>2676</v>
      </c>
      <c r="AE2079" s="11" t="s">
        <v>4823</v>
      </c>
      <c r="AF2079" t="str">
        <f>IF(AD2079="","",VLOOKUP(AD2079,'Сотрудники и ссылки'!A:B,2,0))</f>
        <v>Серолог</v>
      </c>
      <c r="AG2079">
        <f>IF(AD2079="","",VLOOKUP(AD2079,'Сотрудники и ссылки'!A:C,3,0))</f>
        <v>20007746</v>
      </c>
      <c r="AH2079" s="11" t="s">
        <v>2676</v>
      </c>
      <c r="AI2079" t="str">
        <f>IF(AH2079="","",VLOOKUP(AH2079,'Сотрудники и ссылки'!A:B,2,0))</f>
        <v>Серолог</v>
      </c>
      <c r="AJ2079">
        <f>IF(AH2079="","",VLOOKUP(AH2079,'Сотрудники и ссылки'!A:C,3,0))</f>
        <v>20007746</v>
      </c>
      <c r="AK2079" s="14">
        <v>45751</v>
      </c>
      <c r="AL2079" s="2">
        <f>IF(AK2079="","",AK2079+VLOOKUP(I2079,'Вид исследования'!B:E,4,0))</f>
        <v>45752</v>
      </c>
      <c r="AM2079" s="2">
        <f>IF(AK2079="","",AK2079+VLOOKUP(I2079,'Вид исследования'!B:F,5,0))</f>
        <v>45752</v>
      </c>
      <c r="AN2079" s="14">
        <v>45751</v>
      </c>
      <c r="AP2079" s="11" t="s">
        <v>189</v>
      </c>
      <c r="AQ2079" t="str">
        <f>IFERROR(IF(L2079="","",VLOOKUP(L2079&amp;I2079,Продукция!A:K,11,0)),"обратитесь к админ справочника")</f>
        <v>согласно рекомендациям производителя теста</v>
      </c>
      <c r="AR2079" s="11" t="s">
        <v>4823</v>
      </c>
      <c r="AS2079" t="str">
        <f>IFERROR(IF(L2079="","",VLOOKUP(L2079&amp;I2079,Продукция!A:J,10,0)),"обратитесь к админ справочника")</f>
        <v>инструкция тест- ситема Биочек СК-113</v>
      </c>
      <c r="AT2079" s="11" t="s">
        <v>4823</v>
      </c>
      <c r="AU2079" s="11" t="s">
        <v>4823</v>
      </c>
      <c r="AV2079" s="11" t="s">
        <v>2676</v>
      </c>
      <c r="AW2079" s="11" t="s">
        <v>4824</v>
      </c>
      <c r="AX2079" s="11" t="s">
        <v>565</v>
      </c>
      <c r="AY2079" s="11" t="s">
        <v>1275</v>
      </c>
      <c r="AZ2079" s="11">
        <v>154</v>
      </c>
      <c r="BA2079" s="11">
        <v>40</v>
      </c>
      <c r="BC2079" s="11" t="s">
        <v>5109</v>
      </c>
    </row>
    <row r="2080" spans="1:55" x14ac:dyDescent="0.25">
      <c r="A2080" t="str">
        <f t="shared" si="38"/>
        <v>С/621IBD (BioChek) болезнь Гамборо уровень антител</v>
      </c>
      <c r="B2080" t="str">
        <f>IF(E2080="","",INDEX(Лаборатории!A:A,MATCH('Производственный контроль'!E2080,Лаборатории!B:B,0)))</f>
        <v xml:space="preserve">КУРИНОЕ ЦАРСТВО АО </v>
      </c>
      <c r="C2080" t="str">
        <f>IF(E2080="","",VLOOKUP(E2080,Лаборатории!B:D,3,0))</f>
        <v>U377_CHL</v>
      </c>
      <c r="D2080" s="12">
        <v>45750</v>
      </c>
      <c r="E2080" s="11" t="s">
        <v>793</v>
      </c>
      <c r="F2080" s="11" t="s">
        <v>544</v>
      </c>
      <c r="G2080" s="11" t="s">
        <v>565</v>
      </c>
      <c r="H2080" s="11" t="s">
        <v>262</v>
      </c>
      <c r="I2080" s="11" t="s">
        <v>3415</v>
      </c>
      <c r="J2080" t="str">
        <f>IF(L2080="","",VLOOKUP(L2080,Продукция!B:D,3,0))</f>
        <v>Биологический_материал</v>
      </c>
      <c r="K2080" t="str">
        <f>IF(L2080="","",VLOOKUP(L2080,Продукция!B:C,2,0))</f>
        <v>Сыворотка крови</v>
      </c>
      <c r="L2080" s="151" t="s">
        <v>302</v>
      </c>
      <c r="M2080">
        <f>IF(L2080="","",VLOOKUP(L2080,Продукция!B:L,11,0))</f>
        <v>0</v>
      </c>
      <c r="N2080" s="11" t="s">
        <v>873</v>
      </c>
      <c r="P2080" s="11" t="s">
        <v>340</v>
      </c>
      <c r="Q2080" s="11" t="s">
        <v>854</v>
      </c>
      <c r="R2080" s="153" t="s">
        <v>5102</v>
      </c>
      <c r="S2080" s="11">
        <v>18</v>
      </c>
      <c r="T2080" s="11" t="s">
        <v>5262</v>
      </c>
      <c r="V2080" s="14">
        <v>45748</v>
      </c>
      <c r="Z2080" s="11" t="s">
        <v>4823</v>
      </c>
      <c r="AA2080" s="15">
        <v>0.59722222222222221</v>
      </c>
      <c r="AB2080" t="str">
        <f>IF(L2080="","",VLOOKUP(L2080&amp;I2080,Продукция!A:I,9,0))</f>
        <v>рекомендация производителя набора</v>
      </c>
      <c r="AC2080" s="14">
        <v>45751</v>
      </c>
      <c r="AD2080" s="11" t="s">
        <v>2676</v>
      </c>
      <c r="AE2080" s="11" t="s">
        <v>4823</v>
      </c>
      <c r="AF2080" t="str">
        <f>IF(AD2080="","",VLOOKUP(AD2080,'Сотрудники и ссылки'!A:B,2,0))</f>
        <v>Серолог</v>
      </c>
      <c r="AG2080">
        <f>IF(AD2080="","",VLOOKUP(AD2080,'Сотрудники и ссылки'!A:C,3,0))</f>
        <v>20007746</v>
      </c>
      <c r="AH2080" s="11" t="s">
        <v>2676</v>
      </c>
      <c r="AI2080" t="str">
        <f>IF(AH2080="","",VLOOKUP(AH2080,'Сотрудники и ссылки'!A:B,2,0))</f>
        <v>Серолог</v>
      </c>
      <c r="AJ2080">
        <f>IF(AH2080="","",VLOOKUP(AH2080,'Сотрудники и ссылки'!A:C,3,0))</f>
        <v>20007746</v>
      </c>
      <c r="AK2080" s="14">
        <v>45751</v>
      </c>
      <c r="AL2080" s="2">
        <f>IF(AK2080="","",AK2080+VLOOKUP(I2080,'Вид исследования'!B:E,4,0))</f>
        <v>45752</v>
      </c>
      <c r="AM2080" s="2">
        <f>IF(AK2080="","",AK2080+VLOOKUP(I2080,'Вид исследования'!B:F,5,0))</f>
        <v>45752</v>
      </c>
      <c r="AN2080" s="14">
        <v>45751</v>
      </c>
      <c r="AP2080" s="11" t="s">
        <v>189</v>
      </c>
      <c r="AQ2080" t="str">
        <f>IFERROR(IF(L2080="","",VLOOKUP(L2080&amp;I2080,Продукция!A:K,11,0)),"обратитесь к админ справочника")</f>
        <v>согласно рекомендациям производителя теста</v>
      </c>
      <c r="AR2080" s="11" t="s">
        <v>4823</v>
      </c>
      <c r="AS2080" t="str">
        <f>IFERROR(IF(L2080="","",VLOOKUP(L2080&amp;I2080,Продукция!A:J,10,0)),"обратитесь к админ справочника")</f>
        <v>инструкция тест- ситема Биочек СК-113</v>
      </c>
      <c r="AT2080" s="11" t="s">
        <v>4823</v>
      </c>
      <c r="AU2080" s="11" t="s">
        <v>4823</v>
      </c>
      <c r="AV2080" s="11" t="s">
        <v>2676</v>
      </c>
      <c r="AW2080" s="11" t="s">
        <v>4824</v>
      </c>
      <c r="AX2080" s="11" t="s">
        <v>565</v>
      </c>
      <c r="AY2080" s="11" t="s">
        <v>1264</v>
      </c>
      <c r="AZ2080" s="11">
        <v>154</v>
      </c>
      <c r="BA2080" s="11">
        <v>40</v>
      </c>
      <c r="BC2080" s="11" t="s">
        <v>5109</v>
      </c>
    </row>
    <row r="2081" spans="1:55" x14ac:dyDescent="0.25">
      <c r="A2081" t="str">
        <f t="shared" si="38"/>
        <v>С/621IBD (BioChek) болезнь Гамборо уровень антител</v>
      </c>
      <c r="B2081" t="str">
        <f>IF(E2081="","",INDEX(Лаборатории!A:A,MATCH('Производственный контроль'!E2081,Лаборатории!B:B,0)))</f>
        <v xml:space="preserve">КУРИНОЕ ЦАРСТВО АО </v>
      </c>
      <c r="C2081" t="str">
        <f>IF(E2081="","",VLOOKUP(E2081,Лаборатории!B:D,3,0))</f>
        <v>U377_CHL</v>
      </c>
      <c r="D2081" s="12">
        <v>45750</v>
      </c>
      <c r="E2081" s="11" t="s">
        <v>793</v>
      </c>
      <c r="F2081" s="11" t="s">
        <v>544</v>
      </c>
      <c r="G2081" s="11" t="s">
        <v>565</v>
      </c>
      <c r="H2081" s="11" t="s">
        <v>262</v>
      </c>
      <c r="I2081" s="11" t="s">
        <v>3415</v>
      </c>
      <c r="J2081" t="str">
        <f>IF(L2081="","",VLOOKUP(L2081,Продукция!B:D,3,0))</f>
        <v>Биологический_материал</v>
      </c>
      <c r="K2081" t="str">
        <f>IF(L2081="","",VLOOKUP(L2081,Продукция!B:C,2,0))</f>
        <v>Сыворотка крови</v>
      </c>
      <c r="L2081" s="151" t="s">
        <v>302</v>
      </c>
      <c r="M2081">
        <f>IF(L2081="","",VLOOKUP(L2081,Продукция!B:L,11,0))</f>
        <v>0</v>
      </c>
      <c r="N2081" s="11" t="s">
        <v>873</v>
      </c>
      <c r="P2081" s="11" t="s">
        <v>340</v>
      </c>
      <c r="Q2081" s="11" t="s">
        <v>854</v>
      </c>
      <c r="R2081" s="153" t="s">
        <v>5255</v>
      </c>
      <c r="S2081" s="11">
        <v>18</v>
      </c>
      <c r="T2081" s="11" t="s">
        <v>5262</v>
      </c>
      <c r="V2081" s="14">
        <v>45749</v>
      </c>
      <c r="Z2081" s="11" t="s">
        <v>4823</v>
      </c>
      <c r="AA2081" s="15">
        <v>0.59722222222222221</v>
      </c>
      <c r="AB2081" t="str">
        <f>IF(L2081="","",VLOOKUP(L2081&amp;I2081,Продукция!A:I,9,0))</f>
        <v>рекомендация производителя набора</v>
      </c>
      <c r="AC2081" s="14">
        <v>45751</v>
      </c>
      <c r="AD2081" s="11" t="s">
        <v>2676</v>
      </c>
      <c r="AE2081" s="11" t="s">
        <v>4823</v>
      </c>
      <c r="AF2081" t="str">
        <f>IF(AD2081="","",VLOOKUP(AD2081,'Сотрудники и ссылки'!A:B,2,0))</f>
        <v>Серолог</v>
      </c>
      <c r="AG2081">
        <f>IF(AD2081="","",VLOOKUP(AD2081,'Сотрудники и ссылки'!A:C,3,0))</f>
        <v>20007746</v>
      </c>
      <c r="AH2081" s="11" t="s">
        <v>2676</v>
      </c>
      <c r="AI2081" t="str">
        <f>IF(AH2081="","",VLOOKUP(AH2081,'Сотрудники и ссылки'!A:B,2,0))</f>
        <v>Серолог</v>
      </c>
      <c r="AJ2081">
        <f>IF(AH2081="","",VLOOKUP(AH2081,'Сотрудники и ссылки'!A:C,3,0))</f>
        <v>20007746</v>
      </c>
      <c r="AK2081" s="14">
        <v>45751</v>
      </c>
      <c r="AL2081" s="2">
        <f>IF(AK2081="","",AK2081+VLOOKUP(I2081,'Вид исследования'!B:E,4,0))</f>
        <v>45752</v>
      </c>
      <c r="AM2081" s="2">
        <f>IF(AK2081="","",AK2081+VLOOKUP(I2081,'Вид исследования'!B:F,5,0))</f>
        <v>45752</v>
      </c>
      <c r="AN2081" s="14">
        <v>45751</v>
      </c>
      <c r="AP2081" s="11" t="s">
        <v>189</v>
      </c>
      <c r="AQ2081" t="str">
        <f>IFERROR(IF(L2081="","",VLOOKUP(L2081&amp;I2081,Продукция!A:K,11,0)),"обратитесь к админ справочника")</f>
        <v>согласно рекомендациям производителя теста</v>
      </c>
      <c r="AR2081" s="11" t="s">
        <v>4823</v>
      </c>
      <c r="AS2081" t="str">
        <f>IFERROR(IF(L2081="","",VLOOKUP(L2081&amp;I2081,Продукция!A:J,10,0)),"обратитесь к админ справочника")</f>
        <v>инструкция тест- ситема Биочек СК-113</v>
      </c>
      <c r="AT2081" s="11" t="s">
        <v>4823</v>
      </c>
      <c r="AU2081" s="11" t="s">
        <v>4823</v>
      </c>
      <c r="AV2081" s="11" t="s">
        <v>2676</v>
      </c>
      <c r="AW2081" s="11" t="s">
        <v>4824</v>
      </c>
      <c r="AX2081" s="11" t="s">
        <v>565</v>
      </c>
      <c r="AY2081" s="11" t="s">
        <v>1269</v>
      </c>
      <c r="AZ2081" s="11">
        <v>154</v>
      </c>
      <c r="BA2081" s="11">
        <v>40</v>
      </c>
      <c r="BC2081" s="11" t="s">
        <v>5109</v>
      </c>
    </row>
    <row r="2082" spans="1:55" x14ac:dyDescent="0.25">
      <c r="A2082" t="str">
        <f t="shared" si="38"/>
        <v>С/621IBD (BioChek) болезнь Гамборо уровень антител</v>
      </c>
      <c r="B2082" t="str">
        <f>IF(E2082="","",INDEX(Лаборатории!A:A,MATCH('Производственный контроль'!E2082,Лаборатории!B:B,0)))</f>
        <v xml:space="preserve">КУРИНОЕ ЦАРСТВО АО </v>
      </c>
      <c r="C2082" t="str">
        <f>IF(E2082="","",VLOOKUP(E2082,Лаборатории!B:D,3,0))</f>
        <v>U377_CHL</v>
      </c>
      <c r="D2082" s="12">
        <v>45750</v>
      </c>
      <c r="E2082" s="11" t="s">
        <v>793</v>
      </c>
      <c r="F2082" s="11" t="s">
        <v>544</v>
      </c>
      <c r="G2082" s="11" t="s">
        <v>565</v>
      </c>
      <c r="H2082" s="11" t="s">
        <v>262</v>
      </c>
      <c r="I2082" s="11" t="s">
        <v>3415</v>
      </c>
      <c r="J2082" t="str">
        <f>IF(L2082="","",VLOOKUP(L2082,Продукция!B:D,3,0))</f>
        <v>Биологический_материал</v>
      </c>
      <c r="K2082" t="str">
        <f>IF(L2082="","",VLOOKUP(L2082,Продукция!B:C,2,0))</f>
        <v>Сыворотка крови</v>
      </c>
      <c r="L2082" s="151" t="s">
        <v>302</v>
      </c>
      <c r="M2082">
        <f>IF(L2082="","",VLOOKUP(L2082,Продукция!B:L,11,0))</f>
        <v>0</v>
      </c>
      <c r="N2082" s="11" t="s">
        <v>873</v>
      </c>
      <c r="P2082" s="11" t="s">
        <v>340</v>
      </c>
      <c r="Q2082" s="11" t="s">
        <v>854</v>
      </c>
      <c r="R2082" s="153" t="s">
        <v>5105</v>
      </c>
      <c r="S2082" s="11">
        <v>18</v>
      </c>
      <c r="T2082" s="11" t="s">
        <v>5262</v>
      </c>
      <c r="V2082" s="14">
        <v>45749</v>
      </c>
      <c r="Z2082" s="11" t="s">
        <v>4823</v>
      </c>
      <c r="AA2082" s="15">
        <v>0.59722222222222221</v>
      </c>
      <c r="AB2082" t="str">
        <f>IF(L2082="","",VLOOKUP(L2082&amp;I2082,Продукция!A:I,9,0))</f>
        <v>рекомендация производителя набора</v>
      </c>
      <c r="AC2082" s="14">
        <v>45751</v>
      </c>
      <c r="AD2082" s="11" t="s">
        <v>2676</v>
      </c>
      <c r="AE2082" s="11" t="s">
        <v>4823</v>
      </c>
      <c r="AF2082" t="str">
        <f>IF(AD2082="","",VLOOKUP(AD2082,'Сотрудники и ссылки'!A:B,2,0))</f>
        <v>Серолог</v>
      </c>
      <c r="AG2082">
        <f>IF(AD2082="","",VLOOKUP(AD2082,'Сотрудники и ссылки'!A:C,3,0))</f>
        <v>20007746</v>
      </c>
      <c r="AH2082" s="11" t="s">
        <v>2676</v>
      </c>
      <c r="AI2082" t="str">
        <f>IF(AH2082="","",VLOOKUP(AH2082,'Сотрудники и ссылки'!A:B,2,0))</f>
        <v>Серолог</v>
      </c>
      <c r="AJ2082">
        <f>IF(AH2082="","",VLOOKUP(AH2082,'Сотрудники и ссылки'!A:C,3,0))</f>
        <v>20007746</v>
      </c>
      <c r="AK2082" s="14">
        <v>45751</v>
      </c>
      <c r="AL2082" s="2">
        <f>IF(AK2082="","",AK2082+VLOOKUP(I2082,'Вид исследования'!B:E,4,0))</f>
        <v>45752</v>
      </c>
      <c r="AM2082" s="2">
        <f>IF(AK2082="","",AK2082+VLOOKUP(I2082,'Вид исследования'!B:F,5,0))</f>
        <v>45752</v>
      </c>
      <c r="AN2082" s="14">
        <v>45751</v>
      </c>
      <c r="AP2082" s="11" t="s">
        <v>189</v>
      </c>
      <c r="AQ2082" t="str">
        <f>IFERROR(IF(L2082="","",VLOOKUP(L2082&amp;I2082,Продукция!A:K,11,0)),"обратитесь к админ справочника")</f>
        <v>согласно рекомендациям производителя теста</v>
      </c>
      <c r="AR2082" s="11" t="s">
        <v>4823</v>
      </c>
      <c r="AS2082" t="str">
        <f>IFERROR(IF(L2082="","",VLOOKUP(L2082&amp;I2082,Продукция!A:J,10,0)),"обратитесь к админ справочника")</f>
        <v>инструкция тест- ситема Биочек СК-113</v>
      </c>
      <c r="AT2082" s="11" t="s">
        <v>4823</v>
      </c>
      <c r="AU2082" s="11" t="s">
        <v>4823</v>
      </c>
      <c r="AV2082" s="11" t="s">
        <v>2676</v>
      </c>
      <c r="AW2082" s="11" t="s">
        <v>4824</v>
      </c>
      <c r="AX2082" s="11" t="s">
        <v>565</v>
      </c>
      <c r="AY2082" s="11" t="s">
        <v>1267</v>
      </c>
      <c r="AZ2082" s="11">
        <v>154</v>
      </c>
      <c r="BA2082" s="11">
        <v>40</v>
      </c>
      <c r="BC2082" s="11" t="s">
        <v>5109</v>
      </c>
    </row>
    <row r="2083" spans="1:55" x14ac:dyDescent="0.25">
      <c r="A2083" t="str">
        <f t="shared" si="38"/>
        <v>С/621IBV (BioChek) инфекционный бронхит уровень антител</v>
      </c>
      <c r="B2083" t="str">
        <f>IF(E2083="","",INDEX(Лаборатории!A:A,MATCH('Производственный контроль'!E2083,Лаборатории!B:B,0)))</f>
        <v xml:space="preserve">КУРИНОЕ ЦАРСТВО АО </v>
      </c>
      <c r="C2083" t="str">
        <f>IF(E2083="","",VLOOKUP(E2083,Лаборатории!B:D,3,0))</f>
        <v>U377_CHL</v>
      </c>
      <c r="D2083" s="12">
        <v>45750</v>
      </c>
      <c r="E2083" s="11" t="s">
        <v>793</v>
      </c>
      <c r="F2083" s="11" t="s">
        <v>544</v>
      </c>
      <c r="G2083" s="11" t="s">
        <v>565</v>
      </c>
      <c r="H2083" s="11" t="s">
        <v>262</v>
      </c>
      <c r="I2083" s="11" t="s">
        <v>3416</v>
      </c>
      <c r="J2083" t="str">
        <f>IF(L2083="","",VLOOKUP(L2083,Продукция!B:D,3,0))</f>
        <v>Биологический_материал</v>
      </c>
      <c r="K2083" t="str">
        <f>IF(L2083="","",VLOOKUP(L2083,Продукция!B:C,2,0))</f>
        <v>Сыворотка крови</v>
      </c>
      <c r="L2083" s="151" t="s">
        <v>302</v>
      </c>
      <c r="M2083">
        <f>IF(L2083="","",VLOOKUP(L2083,Продукция!B:L,11,0))</f>
        <v>0</v>
      </c>
      <c r="N2083" s="11" t="s">
        <v>873</v>
      </c>
      <c r="P2083" s="11" t="s">
        <v>340</v>
      </c>
      <c r="Q2083" s="11" t="s">
        <v>854</v>
      </c>
      <c r="R2083" s="153" t="s">
        <v>5093</v>
      </c>
      <c r="S2083" s="11">
        <v>18</v>
      </c>
      <c r="T2083" s="11" t="s">
        <v>5262</v>
      </c>
      <c r="V2083" s="14">
        <v>45747</v>
      </c>
      <c r="Z2083" s="11" t="s">
        <v>4823</v>
      </c>
      <c r="AA2083" s="15">
        <v>0.59722222222222221</v>
      </c>
      <c r="AB2083" t="str">
        <f>IF(L2083="","",VLOOKUP(L2083&amp;I2083,Продукция!A:I,9,0))</f>
        <v>рекомендация производителя набора</v>
      </c>
      <c r="AC2083" s="14">
        <v>45751</v>
      </c>
      <c r="AD2083" s="11" t="s">
        <v>2676</v>
      </c>
      <c r="AE2083" s="11" t="s">
        <v>4823</v>
      </c>
      <c r="AF2083" t="str">
        <f>IF(AD2083="","",VLOOKUP(AD2083,'Сотрудники и ссылки'!A:B,2,0))</f>
        <v>Серолог</v>
      </c>
      <c r="AG2083">
        <f>IF(AD2083="","",VLOOKUP(AD2083,'Сотрудники и ссылки'!A:C,3,0))</f>
        <v>20007746</v>
      </c>
      <c r="AH2083" s="11" t="s">
        <v>2676</v>
      </c>
      <c r="AI2083" t="str">
        <f>IF(AH2083="","",VLOOKUP(AH2083,'Сотрудники и ссылки'!A:B,2,0))</f>
        <v>Серолог</v>
      </c>
      <c r="AJ2083">
        <f>IF(AH2083="","",VLOOKUP(AH2083,'Сотрудники и ссылки'!A:C,3,0))</f>
        <v>20007746</v>
      </c>
      <c r="AK2083" s="14">
        <v>45751</v>
      </c>
      <c r="AL2083" s="2">
        <f>IF(AK2083="","",AK2083+VLOOKUP(I2083,'Вид исследования'!B:E,4,0))</f>
        <v>45752</v>
      </c>
      <c r="AM2083" s="2">
        <f>IF(AK2083="","",AK2083+VLOOKUP(I2083,'Вид исследования'!B:F,5,0))</f>
        <v>45752</v>
      </c>
      <c r="AN2083" s="14">
        <v>45751</v>
      </c>
      <c r="AP2083" s="11" t="s">
        <v>189</v>
      </c>
      <c r="AQ2083" t="str">
        <f>IFERROR(IF(L2083="","",VLOOKUP(L2083&amp;I2083,Продукция!A:K,11,0)),"обратитесь к админ справочника")</f>
        <v>согласно рекомендациям производителя теста</v>
      </c>
      <c r="AR2083" s="11" t="s">
        <v>4823</v>
      </c>
      <c r="AS2083" t="str">
        <f>IFERROR(IF(L2083="","",VLOOKUP(L2083&amp;I2083,Продукция!A:J,10,0)),"обратитесь к админ справочника")</f>
        <v>инструкция тест- ситема Биочек СК-119</v>
      </c>
      <c r="AT2083" s="11" t="s">
        <v>4823</v>
      </c>
      <c r="AU2083" s="11" t="s">
        <v>4823</v>
      </c>
      <c r="AV2083" s="11" t="s">
        <v>2676</v>
      </c>
      <c r="AW2083" s="11" t="s">
        <v>4824</v>
      </c>
      <c r="AX2083" s="11" t="s">
        <v>565</v>
      </c>
      <c r="AY2083" s="11" t="s">
        <v>1258</v>
      </c>
      <c r="AZ2083" s="11">
        <v>154</v>
      </c>
      <c r="BA2083" s="11">
        <v>40</v>
      </c>
      <c r="BC2083" s="11" t="s">
        <v>5109</v>
      </c>
    </row>
    <row r="2084" spans="1:55" x14ac:dyDescent="0.25">
      <c r="A2084" t="str">
        <f t="shared" si="38"/>
        <v>С/621IBV (BioChek) инфекционный бронхит уровень антител</v>
      </c>
      <c r="B2084" t="str">
        <f>IF(E2084="","",INDEX(Лаборатории!A:A,MATCH('Производственный контроль'!E2084,Лаборатории!B:B,0)))</f>
        <v xml:space="preserve">КУРИНОЕ ЦАРСТВО АО </v>
      </c>
      <c r="C2084" t="str">
        <f>IF(E2084="","",VLOOKUP(E2084,Лаборатории!B:D,3,0))</f>
        <v>U377_CHL</v>
      </c>
      <c r="D2084" s="12">
        <v>45750</v>
      </c>
      <c r="E2084" s="11" t="s">
        <v>793</v>
      </c>
      <c r="F2084" s="11" t="s">
        <v>544</v>
      </c>
      <c r="G2084" s="11" t="s">
        <v>565</v>
      </c>
      <c r="H2084" s="11" t="s">
        <v>262</v>
      </c>
      <c r="I2084" s="11" t="s">
        <v>3416</v>
      </c>
      <c r="J2084" t="str">
        <f>IF(L2084="","",VLOOKUP(L2084,Продукция!B:D,3,0))</f>
        <v>Биологический_материал</v>
      </c>
      <c r="K2084" t="str">
        <f>IF(L2084="","",VLOOKUP(L2084,Продукция!B:C,2,0))</f>
        <v>Сыворотка крови</v>
      </c>
      <c r="L2084" s="151" t="s">
        <v>302</v>
      </c>
      <c r="M2084">
        <f>IF(L2084="","",VLOOKUP(L2084,Продукция!B:L,11,0))</f>
        <v>0</v>
      </c>
      <c r="N2084" s="11" t="s">
        <v>873</v>
      </c>
      <c r="P2084" s="11" t="s">
        <v>340</v>
      </c>
      <c r="Q2084" s="11" t="s">
        <v>854</v>
      </c>
      <c r="R2084" s="153" t="s">
        <v>5261</v>
      </c>
      <c r="S2084" s="11">
        <v>18</v>
      </c>
      <c r="T2084" s="11" t="s">
        <v>5262</v>
      </c>
      <c r="V2084" s="14">
        <v>45747</v>
      </c>
      <c r="Z2084" s="11" t="s">
        <v>4823</v>
      </c>
      <c r="AA2084" s="15">
        <v>0.59722222222222221</v>
      </c>
      <c r="AB2084" t="str">
        <f>IF(L2084="","",VLOOKUP(L2084&amp;I2084,Продукция!A:I,9,0))</f>
        <v>рекомендация производителя набора</v>
      </c>
      <c r="AC2084" s="14">
        <v>45751</v>
      </c>
      <c r="AD2084" s="11" t="s">
        <v>2676</v>
      </c>
      <c r="AE2084" s="11" t="s">
        <v>4823</v>
      </c>
      <c r="AF2084" t="str">
        <f>IF(AD2084="","",VLOOKUP(AD2084,'Сотрудники и ссылки'!A:B,2,0))</f>
        <v>Серолог</v>
      </c>
      <c r="AG2084">
        <f>IF(AD2084="","",VLOOKUP(AD2084,'Сотрудники и ссылки'!A:C,3,0))</f>
        <v>20007746</v>
      </c>
      <c r="AH2084" s="11" t="s">
        <v>2676</v>
      </c>
      <c r="AI2084" t="str">
        <f>IF(AH2084="","",VLOOKUP(AH2084,'Сотрудники и ссылки'!A:B,2,0))</f>
        <v>Серолог</v>
      </c>
      <c r="AJ2084">
        <f>IF(AH2084="","",VLOOKUP(AH2084,'Сотрудники и ссылки'!A:C,3,0))</f>
        <v>20007746</v>
      </c>
      <c r="AK2084" s="14">
        <v>45751</v>
      </c>
      <c r="AL2084" s="2">
        <f>IF(AK2084="","",AK2084+VLOOKUP(I2084,'Вид исследования'!B:E,4,0))</f>
        <v>45752</v>
      </c>
      <c r="AM2084" s="2">
        <f>IF(AK2084="","",AK2084+VLOOKUP(I2084,'Вид исследования'!B:F,5,0))</f>
        <v>45752</v>
      </c>
      <c r="AN2084" s="14">
        <v>45751</v>
      </c>
      <c r="AP2084" s="11" t="s">
        <v>189</v>
      </c>
      <c r="AQ2084" t="str">
        <f>IFERROR(IF(L2084="","",VLOOKUP(L2084&amp;I2084,Продукция!A:K,11,0)),"обратитесь к админ справочника")</f>
        <v>согласно рекомендациям производителя теста</v>
      </c>
      <c r="AR2084" s="11" t="s">
        <v>4823</v>
      </c>
      <c r="AS2084" t="str">
        <f>IFERROR(IF(L2084="","",VLOOKUP(L2084&amp;I2084,Продукция!A:J,10,0)),"обратитесь к админ справочника")</f>
        <v>инструкция тест- ситема Биочек СК-119</v>
      </c>
      <c r="AT2084" s="11" t="s">
        <v>4823</v>
      </c>
      <c r="AU2084" s="11" t="s">
        <v>4823</v>
      </c>
      <c r="AV2084" s="11" t="s">
        <v>2676</v>
      </c>
      <c r="AW2084" s="11" t="s">
        <v>4824</v>
      </c>
      <c r="AX2084" s="11" t="s">
        <v>565</v>
      </c>
      <c r="AY2084" s="11" t="s">
        <v>1275</v>
      </c>
      <c r="AZ2084" s="11">
        <v>154</v>
      </c>
      <c r="BA2084" s="11">
        <v>40</v>
      </c>
      <c r="BC2084" s="11" t="s">
        <v>5109</v>
      </c>
    </row>
    <row r="2085" spans="1:55" x14ac:dyDescent="0.25">
      <c r="A2085" t="str">
        <f t="shared" si="38"/>
        <v>С/621IBV (BioChek) инфекционный бронхит уровень антител</v>
      </c>
      <c r="B2085" t="str">
        <f>IF(E2085="","",INDEX(Лаборатории!A:A,MATCH('Производственный контроль'!E2085,Лаборатории!B:B,0)))</f>
        <v xml:space="preserve">КУРИНОЕ ЦАРСТВО АО </v>
      </c>
      <c r="C2085" t="str">
        <f>IF(E2085="","",VLOOKUP(E2085,Лаборатории!B:D,3,0))</f>
        <v>U377_CHL</v>
      </c>
      <c r="D2085" s="12">
        <v>45750</v>
      </c>
      <c r="E2085" s="11" t="s">
        <v>793</v>
      </c>
      <c r="F2085" s="11" t="s">
        <v>544</v>
      </c>
      <c r="G2085" s="11" t="s">
        <v>565</v>
      </c>
      <c r="H2085" s="11" t="s">
        <v>262</v>
      </c>
      <c r="I2085" s="11" t="s">
        <v>3416</v>
      </c>
      <c r="J2085" t="str">
        <f>IF(L2085="","",VLOOKUP(L2085,Продукция!B:D,3,0))</f>
        <v>Биологический_материал</v>
      </c>
      <c r="K2085" t="str">
        <f>IF(L2085="","",VLOOKUP(L2085,Продукция!B:C,2,0))</f>
        <v>Сыворотка крови</v>
      </c>
      <c r="L2085" s="151" t="s">
        <v>302</v>
      </c>
      <c r="M2085">
        <f>IF(L2085="","",VLOOKUP(L2085,Продукция!B:L,11,0))</f>
        <v>0</v>
      </c>
      <c r="N2085" s="11" t="s">
        <v>873</v>
      </c>
      <c r="P2085" s="11" t="s">
        <v>340</v>
      </c>
      <c r="Q2085" s="11" t="s">
        <v>854</v>
      </c>
      <c r="R2085" s="153" t="s">
        <v>5102</v>
      </c>
      <c r="S2085" s="11">
        <v>18</v>
      </c>
      <c r="T2085" s="11" t="s">
        <v>5262</v>
      </c>
      <c r="V2085" s="14">
        <v>45748</v>
      </c>
      <c r="Z2085" s="11" t="s">
        <v>4823</v>
      </c>
      <c r="AA2085" s="15">
        <v>0.59722222222222221</v>
      </c>
      <c r="AB2085" t="str">
        <f>IF(L2085="","",VLOOKUP(L2085&amp;I2085,Продукция!A:I,9,0))</f>
        <v>рекомендация производителя набора</v>
      </c>
      <c r="AC2085" s="14">
        <v>45751</v>
      </c>
      <c r="AD2085" s="11" t="s">
        <v>2676</v>
      </c>
      <c r="AE2085" s="11" t="s">
        <v>4823</v>
      </c>
      <c r="AF2085" t="str">
        <f>IF(AD2085="","",VLOOKUP(AD2085,'Сотрудники и ссылки'!A:B,2,0))</f>
        <v>Серолог</v>
      </c>
      <c r="AG2085">
        <f>IF(AD2085="","",VLOOKUP(AD2085,'Сотрудники и ссылки'!A:C,3,0))</f>
        <v>20007746</v>
      </c>
      <c r="AH2085" s="11" t="s">
        <v>2676</v>
      </c>
      <c r="AI2085" t="str">
        <f>IF(AH2085="","",VLOOKUP(AH2085,'Сотрудники и ссылки'!A:B,2,0))</f>
        <v>Серолог</v>
      </c>
      <c r="AJ2085">
        <f>IF(AH2085="","",VLOOKUP(AH2085,'Сотрудники и ссылки'!A:C,3,0))</f>
        <v>20007746</v>
      </c>
      <c r="AK2085" s="14">
        <v>45751</v>
      </c>
      <c r="AL2085" s="2">
        <f>IF(AK2085="","",AK2085+VLOOKUP(I2085,'Вид исследования'!B:E,4,0))</f>
        <v>45752</v>
      </c>
      <c r="AM2085" s="2">
        <f>IF(AK2085="","",AK2085+VLOOKUP(I2085,'Вид исследования'!B:F,5,0))</f>
        <v>45752</v>
      </c>
      <c r="AN2085" s="14">
        <v>45751</v>
      </c>
      <c r="AP2085" s="11" t="s">
        <v>189</v>
      </c>
      <c r="AQ2085" t="str">
        <f>IFERROR(IF(L2085="","",VLOOKUP(L2085&amp;I2085,Продукция!A:K,11,0)),"обратитесь к админ справочника")</f>
        <v>согласно рекомендациям производителя теста</v>
      </c>
      <c r="AR2085" s="11" t="s">
        <v>4823</v>
      </c>
      <c r="AS2085" t="str">
        <f>IFERROR(IF(L2085="","",VLOOKUP(L2085&amp;I2085,Продукция!A:J,10,0)),"обратитесь к админ справочника")</f>
        <v>инструкция тест- ситема Биочек СК-119</v>
      </c>
      <c r="AT2085" s="11" t="s">
        <v>4823</v>
      </c>
      <c r="AU2085" s="11" t="s">
        <v>4823</v>
      </c>
      <c r="AV2085" s="11" t="s">
        <v>2676</v>
      </c>
      <c r="AW2085" s="11" t="s">
        <v>4824</v>
      </c>
      <c r="AX2085" s="11" t="s">
        <v>565</v>
      </c>
      <c r="AY2085" s="11" t="s">
        <v>1264</v>
      </c>
      <c r="AZ2085" s="11">
        <v>154</v>
      </c>
      <c r="BA2085" s="11">
        <v>40</v>
      </c>
      <c r="BC2085" s="11" t="s">
        <v>5109</v>
      </c>
    </row>
    <row r="2086" spans="1:55" x14ac:dyDescent="0.25">
      <c r="A2086" t="str">
        <f t="shared" si="38"/>
        <v>С/621IBV (BioChek) инфекционный бронхит уровень антител</v>
      </c>
      <c r="B2086" t="str">
        <f>IF(E2086="","",INDEX(Лаборатории!A:A,MATCH('Производственный контроль'!E2086,Лаборатории!B:B,0)))</f>
        <v xml:space="preserve">КУРИНОЕ ЦАРСТВО АО </v>
      </c>
      <c r="C2086" t="str">
        <f>IF(E2086="","",VLOOKUP(E2086,Лаборатории!B:D,3,0))</f>
        <v>U377_CHL</v>
      </c>
      <c r="D2086" s="12">
        <v>45750</v>
      </c>
      <c r="E2086" s="11" t="s">
        <v>793</v>
      </c>
      <c r="F2086" s="11" t="s">
        <v>544</v>
      </c>
      <c r="G2086" s="11" t="s">
        <v>565</v>
      </c>
      <c r="H2086" s="11" t="s">
        <v>262</v>
      </c>
      <c r="I2086" s="11" t="s">
        <v>3416</v>
      </c>
      <c r="J2086" t="str">
        <f>IF(L2086="","",VLOOKUP(L2086,Продукция!B:D,3,0))</f>
        <v>Биологический_материал</v>
      </c>
      <c r="K2086" t="str">
        <f>IF(L2086="","",VLOOKUP(L2086,Продукция!B:C,2,0))</f>
        <v>Сыворотка крови</v>
      </c>
      <c r="L2086" s="151" t="s">
        <v>302</v>
      </c>
      <c r="M2086">
        <f>IF(L2086="","",VLOOKUP(L2086,Продукция!B:L,11,0))</f>
        <v>0</v>
      </c>
      <c r="N2086" s="11" t="s">
        <v>873</v>
      </c>
      <c r="P2086" s="11" t="s">
        <v>340</v>
      </c>
      <c r="Q2086" s="11" t="s">
        <v>854</v>
      </c>
      <c r="R2086" s="153" t="s">
        <v>5255</v>
      </c>
      <c r="S2086" s="11">
        <v>18</v>
      </c>
      <c r="T2086" s="11" t="s">
        <v>5262</v>
      </c>
      <c r="V2086" s="14">
        <v>45749</v>
      </c>
      <c r="Z2086" s="11" t="s">
        <v>4823</v>
      </c>
      <c r="AA2086" s="15">
        <v>0.59722222222222221</v>
      </c>
      <c r="AB2086" t="str">
        <f>IF(L2086="","",VLOOKUP(L2086&amp;I2086,Продукция!A:I,9,0))</f>
        <v>рекомендация производителя набора</v>
      </c>
      <c r="AC2086" s="14">
        <v>45751</v>
      </c>
      <c r="AD2086" s="11" t="s">
        <v>2676</v>
      </c>
      <c r="AE2086" s="11" t="s">
        <v>4823</v>
      </c>
      <c r="AF2086" t="str">
        <f>IF(AD2086="","",VLOOKUP(AD2086,'Сотрудники и ссылки'!A:B,2,0))</f>
        <v>Серолог</v>
      </c>
      <c r="AG2086">
        <f>IF(AD2086="","",VLOOKUP(AD2086,'Сотрудники и ссылки'!A:C,3,0))</f>
        <v>20007746</v>
      </c>
      <c r="AH2086" s="11" t="s">
        <v>2676</v>
      </c>
      <c r="AI2086" t="str">
        <f>IF(AH2086="","",VLOOKUP(AH2086,'Сотрудники и ссылки'!A:B,2,0))</f>
        <v>Серолог</v>
      </c>
      <c r="AJ2086">
        <f>IF(AH2086="","",VLOOKUP(AH2086,'Сотрудники и ссылки'!A:C,3,0))</f>
        <v>20007746</v>
      </c>
      <c r="AK2086" s="14">
        <v>45751</v>
      </c>
      <c r="AL2086" s="2">
        <f>IF(AK2086="","",AK2086+VLOOKUP(I2086,'Вид исследования'!B:E,4,0))</f>
        <v>45752</v>
      </c>
      <c r="AM2086" s="2">
        <f>IF(AK2086="","",AK2086+VLOOKUP(I2086,'Вид исследования'!B:F,5,0))</f>
        <v>45752</v>
      </c>
      <c r="AN2086" s="14">
        <v>45751</v>
      </c>
      <c r="AP2086" s="11" t="s">
        <v>189</v>
      </c>
      <c r="AQ2086" t="str">
        <f>IFERROR(IF(L2086="","",VLOOKUP(L2086&amp;I2086,Продукция!A:K,11,0)),"обратитесь к админ справочника")</f>
        <v>согласно рекомендациям производителя теста</v>
      </c>
      <c r="AR2086" s="11" t="s">
        <v>4823</v>
      </c>
      <c r="AS2086" t="str">
        <f>IFERROR(IF(L2086="","",VLOOKUP(L2086&amp;I2086,Продукция!A:J,10,0)),"обратитесь к админ справочника")</f>
        <v>инструкция тест- ситема Биочек СК-119</v>
      </c>
      <c r="AT2086" s="11" t="s">
        <v>4823</v>
      </c>
      <c r="AU2086" s="11" t="s">
        <v>4823</v>
      </c>
      <c r="AV2086" s="11" t="s">
        <v>2676</v>
      </c>
      <c r="AW2086" s="11" t="s">
        <v>4824</v>
      </c>
      <c r="AX2086" s="11" t="s">
        <v>565</v>
      </c>
      <c r="AY2086" s="11" t="s">
        <v>1269</v>
      </c>
      <c r="AZ2086" s="11">
        <v>154</v>
      </c>
      <c r="BA2086" s="11">
        <v>40</v>
      </c>
      <c r="BC2086" s="11" t="s">
        <v>5109</v>
      </c>
    </row>
    <row r="2087" spans="1:55" x14ac:dyDescent="0.25">
      <c r="A2087" t="str">
        <f t="shared" si="38"/>
        <v>С/621IBV (BioChek) инфекционный бронхит уровень антител</v>
      </c>
      <c r="B2087" t="str">
        <f>IF(E2087="","",INDEX(Лаборатории!A:A,MATCH('Производственный контроль'!E2087,Лаборатории!B:B,0)))</f>
        <v xml:space="preserve">КУРИНОЕ ЦАРСТВО АО </v>
      </c>
      <c r="C2087" t="str">
        <f>IF(E2087="","",VLOOKUP(E2087,Лаборатории!B:D,3,0))</f>
        <v>U377_CHL</v>
      </c>
      <c r="D2087" s="12">
        <v>45750</v>
      </c>
      <c r="E2087" s="11" t="s">
        <v>793</v>
      </c>
      <c r="F2087" s="11" t="s">
        <v>544</v>
      </c>
      <c r="G2087" s="11" t="s">
        <v>565</v>
      </c>
      <c r="H2087" s="11" t="s">
        <v>262</v>
      </c>
      <c r="I2087" s="11" t="s">
        <v>3416</v>
      </c>
      <c r="J2087" t="str">
        <f>IF(L2087="","",VLOOKUP(L2087,Продукция!B:D,3,0))</f>
        <v>Биологический_материал</v>
      </c>
      <c r="K2087" t="str">
        <f>IF(L2087="","",VLOOKUP(L2087,Продукция!B:C,2,0))</f>
        <v>Сыворотка крови</v>
      </c>
      <c r="L2087" s="151" t="s">
        <v>302</v>
      </c>
      <c r="M2087">
        <f>IF(L2087="","",VLOOKUP(L2087,Продукция!B:L,11,0))</f>
        <v>0</v>
      </c>
      <c r="N2087" s="11" t="s">
        <v>873</v>
      </c>
      <c r="P2087" s="11" t="s">
        <v>340</v>
      </c>
      <c r="Q2087" s="11" t="s">
        <v>854</v>
      </c>
      <c r="R2087" s="153" t="s">
        <v>5105</v>
      </c>
      <c r="S2087" s="11">
        <v>18</v>
      </c>
      <c r="T2087" s="11" t="s">
        <v>5262</v>
      </c>
      <c r="V2087" s="14">
        <v>45749</v>
      </c>
      <c r="Z2087" s="11" t="s">
        <v>4823</v>
      </c>
      <c r="AA2087" s="15">
        <v>0.59722222222222221</v>
      </c>
      <c r="AB2087" t="str">
        <f>IF(L2087="","",VLOOKUP(L2087&amp;I2087,Продукция!A:I,9,0))</f>
        <v>рекомендация производителя набора</v>
      </c>
      <c r="AC2087" s="14">
        <v>45751</v>
      </c>
      <c r="AD2087" s="11" t="s">
        <v>2676</v>
      </c>
      <c r="AE2087" s="11" t="s">
        <v>4823</v>
      </c>
      <c r="AF2087" t="str">
        <f>IF(AD2087="","",VLOOKUP(AD2087,'Сотрудники и ссылки'!A:B,2,0))</f>
        <v>Серолог</v>
      </c>
      <c r="AG2087">
        <f>IF(AD2087="","",VLOOKUP(AD2087,'Сотрудники и ссылки'!A:C,3,0))</f>
        <v>20007746</v>
      </c>
      <c r="AH2087" s="11" t="s">
        <v>2676</v>
      </c>
      <c r="AI2087" t="str">
        <f>IF(AH2087="","",VLOOKUP(AH2087,'Сотрудники и ссылки'!A:B,2,0))</f>
        <v>Серолог</v>
      </c>
      <c r="AJ2087">
        <f>IF(AH2087="","",VLOOKUP(AH2087,'Сотрудники и ссылки'!A:C,3,0))</f>
        <v>20007746</v>
      </c>
      <c r="AK2087" s="14">
        <v>45751</v>
      </c>
      <c r="AL2087" s="2">
        <f>IF(AK2087="","",AK2087+VLOOKUP(I2087,'Вид исследования'!B:E,4,0))</f>
        <v>45752</v>
      </c>
      <c r="AM2087" s="2">
        <f>IF(AK2087="","",AK2087+VLOOKUP(I2087,'Вид исследования'!B:F,5,0))</f>
        <v>45752</v>
      </c>
      <c r="AN2087" s="14">
        <v>45751</v>
      </c>
      <c r="AP2087" s="11" t="s">
        <v>189</v>
      </c>
      <c r="AQ2087" t="str">
        <f>IFERROR(IF(L2087="","",VLOOKUP(L2087&amp;I2087,Продукция!A:K,11,0)),"обратитесь к админ справочника")</f>
        <v>согласно рекомендациям производителя теста</v>
      </c>
      <c r="AR2087" s="11" t="s">
        <v>4823</v>
      </c>
      <c r="AS2087" t="str">
        <f>IFERROR(IF(L2087="","",VLOOKUP(L2087&amp;I2087,Продукция!A:J,10,0)),"обратитесь к админ справочника")</f>
        <v>инструкция тест- ситема Биочек СК-119</v>
      </c>
      <c r="AT2087" s="11" t="s">
        <v>4823</v>
      </c>
      <c r="AU2087" s="11" t="s">
        <v>4823</v>
      </c>
      <c r="AV2087" s="11" t="s">
        <v>2676</v>
      </c>
      <c r="AW2087" s="11" t="s">
        <v>4824</v>
      </c>
      <c r="AX2087" s="11" t="s">
        <v>565</v>
      </c>
      <c r="AY2087" s="11" t="s">
        <v>1267</v>
      </c>
      <c r="AZ2087" s="11">
        <v>154</v>
      </c>
      <c r="BA2087" s="11">
        <v>40</v>
      </c>
      <c r="BC2087" s="11" t="s">
        <v>5109</v>
      </c>
    </row>
    <row r="2088" spans="1:55" x14ac:dyDescent="0.25">
      <c r="A2088" t="str">
        <f t="shared" si="38"/>
        <v>С/621REO (BioChek) реовирус уровень антител</v>
      </c>
      <c r="B2088" t="str">
        <f>IF(E2088="","",INDEX(Лаборатории!A:A,MATCH('Производственный контроль'!E2088,Лаборатории!B:B,0)))</f>
        <v xml:space="preserve">КУРИНОЕ ЦАРСТВО АО </v>
      </c>
      <c r="C2088" t="str">
        <f>IF(E2088="","",VLOOKUP(E2088,Лаборатории!B:D,3,0))</f>
        <v>U377_CHL</v>
      </c>
      <c r="D2088" s="12">
        <v>45750</v>
      </c>
      <c r="E2088" s="11" t="s">
        <v>793</v>
      </c>
      <c r="F2088" s="11" t="s">
        <v>544</v>
      </c>
      <c r="G2088" s="11" t="s">
        <v>565</v>
      </c>
      <c r="H2088" s="11" t="s">
        <v>262</v>
      </c>
      <c r="I2088" s="11" t="s">
        <v>3426</v>
      </c>
      <c r="J2088" t="str">
        <f>IF(L2088="","",VLOOKUP(L2088,Продукция!B:D,3,0))</f>
        <v>Биологический_материал</v>
      </c>
      <c r="K2088" t="str">
        <f>IF(L2088="","",VLOOKUP(L2088,Продукция!B:C,2,0))</f>
        <v>Сыворотка крови</v>
      </c>
      <c r="L2088" s="151" t="s">
        <v>302</v>
      </c>
      <c r="M2088">
        <f>IF(L2088="","",VLOOKUP(L2088,Продукция!B:L,11,0))</f>
        <v>0</v>
      </c>
      <c r="N2088" s="11" t="s">
        <v>873</v>
      </c>
      <c r="P2088" s="11" t="s">
        <v>340</v>
      </c>
      <c r="Q2088" s="11" t="s">
        <v>854</v>
      </c>
      <c r="R2088" s="153" t="s">
        <v>5093</v>
      </c>
      <c r="S2088" s="11">
        <v>18</v>
      </c>
      <c r="T2088" s="11" t="s">
        <v>5262</v>
      </c>
      <c r="V2088" s="14">
        <v>45747</v>
      </c>
      <c r="Z2088" s="11" t="s">
        <v>4823</v>
      </c>
      <c r="AA2088" s="15">
        <v>0.59722222222222221</v>
      </c>
      <c r="AB2088" t="str">
        <f>IF(L2088="","",VLOOKUP(L2088&amp;I2088,Продукция!A:I,9,0))</f>
        <v>рекомендация производителя набора</v>
      </c>
      <c r="AC2088" s="14">
        <v>45751</v>
      </c>
      <c r="AD2088" s="11" t="s">
        <v>2676</v>
      </c>
      <c r="AE2088" s="11" t="s">
        <v>4823</v>
      </c>
      <c r="AF2088" t="str">
        <f>IF(AD2088="","",VLOOKUP(AD2088,'Сотрудники и ссылки'!A:B,2,0))</f>
        <v>Серолог</v>
      </c>
      <c r="AG2088">
        <f>IF(AD2088="","",VLOOKUP(AD2088,'Сотрудники и ссылки'!A:C,3,0))</f>
        <v>20007746</v>
      </c>
      <c r="AH2088" s="11" t="s">
        <v>2676</v>
      </c>
      <c r="AI2088" t="str">
        <f>IF(AH2088="","",VLOOKUP(AH2088,'Сотрудники и ссылки'!A:B,2,0))</f>
        <v>Серолог</v>
      </c>
      <c r="AJ2088">
        <f>IF(AH2088="","",VLOOKUP(AH2088,'Сотрудники и ссылки'!A:C,3,0))</f>
        <v>20007746</v>
      </c>
      <c r="AK2088" s="14">
        <v>45751</v>
      </c>
      <c r="AL2088" s="2">
        <f>IF(AK2088="","",AK2088+VLOOKUP(I2088,'Вид исследования'!B:E,4,0))</f>
        <v>45752</v>
      </c>
      <c r="AM2088" s="2">
        <f>IF(AK2088="","",AK2088+VLOOKUP(I2088,'Вид исследования'!B:F,5,0))</f>
        <v>45752</v>
      </c>
      <c r="AN2088" s="14">
        <v>45751</v>
      </c>
      <c r="AP2088" s="11" t="s">
        <v>189</v>
      </c>
      <c r="AQ2088" t="str">
        <f>IFERROR(IF(L2088="","",VLOOKUP(L2088&amp;I2088,Продукция!A:K,11,0)),"обратитесь к админ справочника")</f>
        <v>согласно рекомендациям производителя теста</v>
      </c>
      <c r="AR2088" s="11" t="s">
        <v>4823</v>
      </c>
      <c r="AS2088" t="str">
        <f>IFERROR(IF(L2088="","",VLOOKUP(L2088&amp;I2088,Продукция!A:J,10,0)),"обратитесь к админ справочника")</f>
        <v>инструкция тест- ситема Биочек СК -110</v>
      </c>
      <c r="AT2088" s="11" t="s">
        <v>4823</v>
      </c>
      <c r="AU2088" s="11" t="s">
        <v>4823</v>
      </c>
      <c r="AV2088" s="11" t="s">
        <v>2676</v>
      </c>
      <c r="AW2088" s="11" t="s">
        <v>4824</v>
      </c>
      <c r="AX2088" s="11" t="s">
        <v>565</v>
      </c>
      <c r="AY2088" s="11" t="s">
        <v>1258</v>
      </c>
      <c r="AZ2088" s="11">
        <v>154</v>
      </c>
      <c r="BA2088" s="11">
        <v>40</v>
      </c>
      <c r="BC2088" s="11" t="s">
        <v>5109</v>
      </c>
    </row>
    <row r="2089" spans="1:55" x14ac:dyDescent="0.25">
      <c r="A2089" t="str">
        <f t="shared" si="38"/>
        <v>С/621REO (BioChek) реовирус уровень антител</v>
      </c>
      <c r="B2089" t="str">
        <f>IF(E2089="","",INDEX(Лаборатории!A:A,MATCH('Производственный контроль'!E2089,Лаборатории!B:B,0)))</f>
        <v xml:space="preserve">КУРИНОЕ ЦАРСТВО АО </v>
      </c>
      <c r="C2089" t="str">
        <f>IF(E2089="","",VLOOKUP(E2089,Лаборатории!B:D,3,0))</f>
        <v>U377_CHL</v>
      </c>
      <c r="D2089" s="12">
        <v>45750</v>
      </c>
      <c r="E2089" s="11" t="s">
        <v>793</v>
      </c>
      <c r="F2089" s="11" t="s">
        <v>544</v>
      </c>
      <c r="G2089" s="11" t="s">
        <v>565</v>
      </c>
      <c r="H2089" s="11" t="s">
        <v>262</v>
      </c>
      <c r="I2089" s="11" t="s">
        <v>3426</v>
      </c>
      <c r="J2089" t="str">
        <f>IF(L2089="","",VLOOKUP(L2089,Продукция!B:D,3,0))</f>
        <v>Биологический_материал</v>
      </c>
      <c r="K2089" t="str">
        <f>IF(L2089="","",VLOOKUP(L2089,Продукция!B:C,2,0))</f>
        <v>Сыворотка крови</v>
      </c>
      <c r="L2089" s="151" t="s">
        <v>302</v>
      </c>
      <c r="M2089">
        <f>IF(L2089="","",VLOOKUP(L2089,Продукция!B:L,11,0))</f>
        <v>0</v>
      </c>
      <c r="N2089" s="11" t="s">
        <v>873</v>
      </c>
      <c r="P2089" s="11" t="s">
        <v>340</v>
      </c>
      <c r="Q2089" s="11" t="s">
        <v>854</v>
      </c>
      <c r="R2089" s="153" t="s">
        <v>5261</v>
      </c>
      <c r="S2089" s="11">
        <v>18</v>
      </c>
      <c r="T2089" s="11" t="s">
        <v>5262</v>
      </c>
      <c r="V2089" s="14">
        <v>45747</v>
      </c>
      <c r="Z2089" s="11" t="s">
        <v>4823</v>
      </c>
      <c r="AA2089" s="15">
        <v>0.59722222222222221</v>
      </c>
      <c r="AB2089" t="str">
        <f>IF(L2089="","",VLOOKUP(L2089&amp;I2089,Продукция!A:I,9,0))</f>
        <v>рекомендация производителя набора</v>
      </c>
      <c r="AC2089" s="14">
        <v>45751</v>
      </c>
      <c r="AD2089" s="11" t="s">
        <v>2676</v>
      </c>
      <c r="AE2089" s="11" t="s">
        <v>4823</v>
      </c>
      <c r="AF2089" t="str">
        <f>IF(AD2089="","",VLOOKUP(AD2089,'Сотрудники и ссылки'!A:B,2,0))</f>
        <v>Серолог</v>
      </c>
      <c r="AG2089">
        <f>IF(AD2089="","",VLOOKUP(AD2089,'Сотрудники и ссылки'!A:C,3,0))</f>
        <v>20007746</v>
      </c>
      <c r="AH2089" s="11" t="s">
        <v>2676</v>
      </c>
      <c r="AI2089" t="str">
        <f>IF(AH2089="","",VLOOKUP(AH2089,'Сотрудники и ссылки'!A:B,2,0))</f>
        <v>Серолог</v>
      </c>
      <c r="AJ2089">
        <f>IF(AH2089="","",VLOOKUP(AH2089,'Сотрудники и ссылки'!A:C,3,0))</f>
        <v>20007746</v>
      </c>
      <c r="AK2089" s="14">
        <v>45751</v>
      </c>
      <c r="AL2089" s="2">
        <f>IF(AK2089="","",AK2089+VLOOKUP(I2089,'Вид исследования'!B:E,4,0))</f>
        <v>45752</v>
      </c>
      <c r="AM2089" s="2">
        <f>IF(AK2089="","",AK2089+VLOOKUP(I2089,'Вид исследования'!B:F,5,0))</f>
        <v>45752</v>
      </c>
      <c r="AN2089" s="14">
        <v>45751</v>
      </c>
      <c r="AP2089" s="11" t="s">
        <v>189</v>
      </c>
      <c r="AQ2089" t="str">
        <f>IFERROR(IF(L2089="","",VLOOKUP(L2089&amp;I2089,Продукция!A:K,11,0)),"обратитесь к админ справочника")</f>
        <v>согласно рекомендациям производителя теста</v>
      </c>
      <c r="AR2089" s="11" t="s">
        <v>4823</v>
      </c>
      <c r="AS2089" t="str">
        <f>IFERROR(IF(L2089="","",VLOOKUP(L2089&amp;I2089,Продукция!A:J,10,0)),"обратитесь к админ справочника")</f>
        <v>инструкция тест- ситема Биочек СК -110</v>
      </c>
      <c r="AT2089" s="11" t="s">
        <v>4823</v>
      </c>
      <c r="AU2089" s="11" t="s">
        <v>4823</v>
      </c>
      <c r="AV2089" s="11" t="s">
        <v>2676</v>
      </c>
      <c r="AW2089" s="11" t="s">
        <v>4824</v>
      </c>
      <c r="AX2089" s="11" t="s">
        <v>565</v>
      </c>
      <c r="AY2089" s="11" t="s">
        <v>1275</v>
      </c>
      <c r="AZ2089" s="11">
        <v>154</v>
      </c>
      <c r="BA2089" s="11">
        <v>40</v>
      </c>
      <c r="BC2089" s="11" t="s">
        <v>5109</v>
      </c>
    </row>
    <row r="2090" spans="1:55" x14ac:dyDescent="0.25">
      <c r="A2090" t="str">
        <f t="shared" si="38"/>
        <v>С/621REO (BioChek) реовирус уровень антител</v>
      </c>
      <c r="B2090" t="str">
        <f>IF(E2090="","",INDEX(Лаборатории!A:A,MATCH('Производственный контроль'!E2090,Лаборатории!B:B,0)))</f>
        <v xml:space="preserve">КУРИНОЕ ЦАРСТВО АО </v>
      </c>
      <c r="C2090" t="str">
        <f>IF(E2090="","",VLOOKUP(E2090,Лаборатории!B:D,3,0))</f>
        <v>U377_CHL</v>
      </c>
      <c r="D2090" s="12">
        <v>45750</v>
      </c>
      <c r="E2090" s="11" t="s">
        <v>793</v>
      </c>
      <c r="F2090" s="11" t="s">
        <v>544</v>
      </c>
      <c r="G2090" s="11" t="s">
        <v>565</v>
      </c>
      <c r="H2090" s="11" t="s">
        <v>262</v>
      </c>
      <c r="I2090" s="11" t="s">
        <v>3426</v>
      </c>
      <c r="J2090" t="str">
        <f>IF(L2090="","",VLOOKUP(L2090,Продукция!B:D,3,0))</f>
        <v>Биологический_материал</v>
      </c>
      <c r="K2090" t="str">
        <f>IF(L2090="","",VLOOKUP(L2090,Продукция!B:C,2,0))</f>
        <v>Сыворотка крови</v>
      </c>
      <c r="L2090" s="151" t="s">
        <v>302</v>
      </c>
      <c r="M2090">
        <f>IF(L2090="","",VLOOKUP(L2090,Продукция!B:L,11,0))</f>
        <v>0</v>
      </c>
      <c r="N2090" s="11" t="s">
        <v>873</v>
      </c>
      <c r="P2090" s="11" t="s">
        <v>340</v>
      </c>
      <c r="Q2090" s="11" t="s">
        <v>854</v>
      </c>
      <c r="R2090" s="153" t="s">
        <v>5102</v>
      </c>
      <c r="S2090" s="11">
        <v>18</v>
      </c>
      <c r="T2090" s="11" t="s">
        <v>5262</v>
      </c>
      <c r="V2090" s="14">
        <v>45748</v>
      </c>
      <c r="Z2090" s="11" t="s">
        <v>4823</v>
      </c>
      <c r="AA2090" s="15">
        <v>0.59722222222222221</v>
      </c>
      <c r="AB2090" t="str">
        <f>IF(L2090="","",VLOOKUP(L2090&amp;I2090,Продукция!A:I,9,0))</f>
        <v>рекомендация производителя набора</v>
      </c>
      <c r="AC2090" s="14">
        <v>45751</v>
      </c>
      <c r="AD2090" s="11" t="s">
        <v>2676</v>
      </c>
      <c r="AE2090" s="11" t="s">
        <v>4823</v>
      </c>
      <c r="AF2090" t="str">
        <f>IF(AD2090="","",VLOOKUP(AD2090,'Сотрудники и ссылки'!A:B,2,0))</f>
        <v>Серолог</v>
      </c>
      <c r="AG2090">
        <f>IF(AD2090="","",VLOOKUP(AD2090,'Сотрудники и ссылки'!A:C,3,0))</f>
        <v>20007746</v>
      </c>
      <c r="AH2090" s="11" t="s">
        <v>2676</v>
      </c>
      <c r="AI2090" t="str">
        <f>IF(AH2090="","",VLOOKUP(AH2090,'Сотрудники и ссылки'!A:B,2,0))</f>
        <v>Серолог</v>
      </c>
      <c r="AJ2090">
        <f>IF(AH2090="","",VLOOKUP(AH2090,'Сотрудники и ссылки'!A:C,3,0))</f>
        <v>20007746</v>
      </c>
      <c r="AK2090" s="14">
        <v>45751</v>
      </c>
      <c r="AL2090" s="2">
        <f>IF(AK2090="","",AK2090+VLOOKUP(I2090,'Вид исследования'!B:E,4,0))</f>
        <v>45752</v>
      </c>
      <c r="AM2090" s="2">
        <f>IF(AK2090="","",AK2090+VLOOKUP(I2090,'Вид исследования'!B:F,5,0))</f>
        <v>45752</v>
      </c>
      <c r="AN2090" s="14">
        <v>45751</v>
      </c>
      <c r="AP2090" s="11" t="s">
        <v>189</v>
      </c>
      <c r="AQ2090" t="str">
        <f>IFERROR(IF(L2090="","",VLOOKUP(L2090&amp;I2090,Продукция!A:K,11,0)),"обратитесь к админ справочника")</f>
        <v>согласно рекомендациям производителя теста</v>
      </c>
      <c r="AR2090" s="11" t="s">
        <v>4823</v>
      </c>
      <c r="AS2090" t="str">
        <f>IFERROR(IF(L2090="","",VLOOKUP(L2090&amp;I2090,Продукция!A:J,10,0)),"обратитесь к админ справочника")</f>
        <v>инструкция тест- ситема Биочек СК -110</v>
      </c>
      <c r="AT2090" s="11" t="s">
        <v>4823</v>
      </c>
      <c r="AU2090" s="11" t="s">
        <v>4823</v>
      </c>
      <c r="AV2090" s="11" t="s">
        <v>2676</v>
      </c>
      <c r="AW2090" s="11" t="s">
        <v>4824</v>
      </c>
      <c r="AX2090" s="11" t="s">
        <v>565</v>
      </c>
      <c r="AY2090" s="11" t="s">
        <v>1264</v>
      </c>
      <c r="AZ2090" s="11">
        <v>154</v>
      </c>
      <c r="BA2090" s="11">
        <v>40</v>
      </c>
      <c r="BC2090" s="11" t="s">
        <v>5109</v>
      </c>
    </row>
    <row r="2091" spans="1:55" x14ac:dyDescent="0.25">
      <c r="A2091" t="str">
        <f t="shared" si="38"/>
        <v>С/621REO (BioChek) реовирус уровень антител</v>
      </c>
      <c r="B2091" t="str">
        <f>IF(E2091="","",INDEX(Лаборатории!A:A,MATCH('Производственный контроль'!E2091,Лаборатории!B:B,0)))</f>
        <v xml:space="preserve">КУРИНОЕ ЦАРСТВО АО </v>
      </c>
      <c r="C2091" t="str">
        <f>IF(E2091="","",VLOOKUP(E2091,Лаборатории!B:D,3,0))</f>
        <v>U377_CHL</v>
      </c>
      <c r="D2091" s="12">
        <v>45750</v>
      </c>
      <c r="E2091" s="11" t="s">
        <v>793</v>
      </c>
      <c r="F2091" s="11" t="s">
        <v>544</v>
      </c>
      <c r="G2091" s="11" t="s">
        <v>565</v>
      </c>
      <c r="H2091" s="11" t="s">
        <v>262</v>
      </c>
      <c r="I2091" s="11" t="s">
        <v>3426</v>
      </c>
      <c r="J2091" t="str">
        <f>IF(L2091="","",VLOOKUP(L2091,Продукция!B:D,3,0))</f>
        <v>Биологический_материал</v>
      </c>
      <c r="K2091" t="str">
        <f>IF(L2091="","",VLOOKUP(L2091,Продукция!B:C,2,0))</f>
        <v>Сыворотка крови</v>
      </c>
      <c r="L2091" s="151" t="s">
        <v>302</v>
      </c>
      <c r="M2091">
        <f>IF(L2091="","",VLOOKUP(L2091,Продукция!B:L,11,0))</f>
        <v>0</v>
      </c>
      <c r="N2091" s="11" t="s">
        <v>873</v>
      </c>
      <c r="P2091" s="11" t="s">
        <v>340</v>
      </c>
      <c r="Q2091" s="11" t="s">
        <v>854</v>
      </c>
      <c r="R2091" s="153" t="s">
        <v>5255</v>
      </c>
      <c r="S2091" s="11">
        <v>18</v>
      </c>
      <c r="T2091" s="11" t="s">
        <v>5262</v>
      </c>
      <c r="V2091" s="14">
        <v>45749</v>
      </c>
      <c r="Z2091" s="11" t="s">
        <v>4823</v>
      </c>
      <c r="AA2091" s="15">
        <v>0.59722222222222221</v>
      </c>
      <c r="AB2091" t="str">
        <f>IF(L2091="","",VLOOKUP(L2091&amp;I2091,Продукция!A:I,9,0))</f>
        <v>рекомендация производителя набора</v>
      </c>
      <c r="AC2091" s="14">
        <v>45751</v>
      </c>
      <c r="AD2091" s="11" t="s">
        <v>2676</v>
      </c>
      <c r="AE2091" s="11" t="s">
        <v>4823</v>
      </c>
      <c r="AF2091" t="str">
        <f>IF(AD2091="","",VLOOKUP(AD2091,'Сотрудники и ссылки'!A:B,2,0))</f>
        <v>Серолог</v>
      </c>
      <c r="AG2091">
        <f>IF(AD2091="","",VLOOKUP(AD2091,'Сотрудники и ссылки'!A:C,3,0))</f>
        <v>20007746</v>
      </c>
      <c r="AH2091" s="11" t="s">
        <v>2676</v>
      </c>
      <c r="AI2091" t="str">
        <f>IF(AH2091="","",VLOOKUP(AH2091,'Сотрудники и ссылки'!A:B,2,0))</f>
        <v>Серолог</v>
      </c>
      <c r="AJ2091">
        <f>IF(AH2091="","",VLOOKUP(AH2091,'Сотрудники и ссылки'!A:C,3,0))</f>
        <v>20007746</v>
      </c>
      <c r="AK2091" s="14">
        <v>45751</v>
      </c>
      <c r="AL2091" s="2">
        <f>IF(AK2091="","",AK2091+VLOOKUP(I2091,'Вид исследования'!B:E,4,0))</f>
        <v>45752</v>
      </c>
      <c r="AM2091" s="2">
        <f>IF(AK2091="","",AK2091+VLOOKUP(I2091,'Вид исследования'!B:F,5,0))</f>
        <v>45752</v>
      </c>
      <c r="AN2091" s="14">
        <v>45751</v>
      </c>
      <c r="AP2091" s="11" t="s">
        <v>189</v>
      </c>
      <c r="AQ2091" t="str">
        <f>IFERROR(IF(L2091="","",VLOOKUP(L2091&amp;I2091,Продукция!A:K,11,0)),"обратитесь к админ справочника")</f>
        <v>согласно рекомендациям производителя теста</v>
      </c>
      <c r="AR2091" s="11" t="s">
        <v>4823</v>
      </c>
      <c r="AS2091" t="str">
        <f>IFERROR(IF(L2091="","",VLOOKUP(L2091&amp;I2091,Продукция!A:J,10,0)),"обратитесь к админ справочника")</f>
        <v>инструкция тест- ситема Биочек СК -110</v>
      </c>
      <c r="AT2091" s="11" t="s">
        <v>4823</v>
      </c>
      <c r="AU2091" s="11" t="s">
        <v>4823</v>
      </c>
      <c r="AV2091" s="11" t="s">
        <v>2676</v>
      </c>
      <c r="AW2091" s="11" t="s">
        <v>4824</v>
      </c>
      <c r="AX2091" s="11" t="s">
        <v>565</v>
      </c>
      <c r="AY2091" s="11" t="s">
        <v>1269</v>
      </c>
      <c r="AZ2091" s="11">
        <v>154</v>
      </c>
      <c r="BA2091" s="11">
        <v>40</v>
      </c>
      <c r="BC2091" s="11" t="s">
        <v>5109</v>
      </c>
    </row>
    <row r="2092" spans="1:55" x14ac:dyDescent="0.25">
      <c r="A2092" t="str">
        <f t="shared" si="38"/>
        <v>С/621REO (BioChek) реовирус уровень антител</v>
      </c>
      <c r="B2092" t="str">
        <f>IF(E2092="","",INDEX(Лаборатории!A:A,MATCH('Производственный контроль'!E2092,Лаборатории!B:B,0)))</f>
        <v xml:space="preserve">КУРИНОЕ ЦАРСТВО АО </v>
      </c>
      <c r="C2092" t="str">
        <f>IF(E2092="","",VLOOKUP(E2092,Лаборатории!B:D,3,0))</f>
        <v>U377_CHL</v>
      </c>
      <c r="D2092" s="12">
        <v>45750</v>
      </c>
      <c r="E2092" s="11" t="s">
        <v>793</v>
      </c>
      <c r="F2092" s="11" t="s">
        <v>544</v>
      </c>
      <c r="G2092" s="11" t="s">
        <v>565</v>
      </c>
      <c r="H2092" s="11" t="s">
        <v>262</v>
      </c>
      <c r="I2092" s="11" t="s">
        <v>3426</v>
      </c>
      <c r="J2092" t="str">
        <f>IF(L2092="","",VLOOKUP(L2092,Продукция!B:D,3,0))</f>
        <v>Биологический_материал</v>
      </c>
      <c r="K2092" t="str">
        <f>IF(L2092="","",VLOOKUP(L2092,Продукция!B:C,2,0))</f>
        <v>Сыворотка крови</v>
      </c>
      <c r="L2092" s="151" t="s">
        <v>302</v>
      </c>
      <c r="M2092">
        <f>IF(L2092="","",VLOOKUP(L2092,Продукция!B:L,11,0))</f>
        <v>0</v>
      </c>
      <c r="N2092" s="11" t="s">
        <v>873</v>
      </c>
      <c r="P2092" s="11" t="s">
        <v>340</v>
      </c>
      <c r="Q2092" s="11" t="s">
        <v>854</v>
      </c>
      <c r="R2092" s="153" t="s">
        <v>5105</v>
      </c>
      <c r="S2092" s="11">
        <v>18</v>
      </c>
      <c r="T2092" s="11" t="s">
        <v>5262</v>
      </c>
      <c r="V2092" s="14">
        <v>45749</v>
      </c>
      <c r="Z2092" s="11" t="s">
        <v>4823</v>
      </c>
      <c r="AA2092" s="15">
        <v>0.59722222222222221</v>
      </c>
      <c r="AB2092" t="str">
        <f>IF(L2092="","",VLOOKUP(L2092&amp;I2092,Продукция!A:I,9,0))</f>
        <v>рекомендация производителя набора</v>
      </c>
      <c r="AC2092" s="14">
        <v>45751</v>
      </c>
      <c r="AD2092" s="11" t="s">
        <v>2676</v>
      </c>
      <c r="AE2092" s="11" t="s">
        <v>4823</v>
      </c>
      <c r="AF2092" t="str">
        <f>IF(AD2092="","",VLOOKUP(AD2092,'Сотрудники и ссылки'!A:B,2,0))</f>
        <v>Серолог</v>
      </c>
      <c r="AG2092">
        <f>IF(AD2092="","",VLOOKUP(AD2092,'Сотрудники и ссылки'!A:C,3,0))</f>
        <v>20007746</v>
      </c>
      <c r="AH2092" s="11" t="s">
        <v>2676</v>
      </c>
      <c r="AI2092" t="str">
        <f>IF(AH2092="","",VLOOKUP(AH2092,'Сотрудники и ссылки'!A:B,2,0))</f>
        <v>Серолог</v>
      </c>
      <c r="AJ2092">
        <f>IF(AH2092="","",VLOOKUP(AH2092,'Сотрудники и ссылки'!A:C,3,0))</f>
        <v>20007746</v>
      </c>
      <c r="AK2092" s="14">
        <v>45751</v>
      </c>
      <c r="AL2092" s="2">
        <f>IF(AK2092="","",AK2092+VLOOKUP(I2092,'Вид исследования'!B:E,4,0))</f>
        <v>45752</v>
      </c>
      <c r="AM2092" s="2">
        <f>IF(AK2092="","",AK2092+VLOOKUP(I2092,'Вид исследования'!B:F,5,0))</f>
        <v>45752</v>
      </c>
      <c r="AN2092" s="14">
        <v>45751</v>
      </c>
      <c r="AP2092" s="11" t="s">
        <v>189</v>
      </c>
      <c r="AQ2092" t="str">
        <f>IFERROR(IF(L2092="","",VLOOKUP(L2092&amp;I2092,Продукция!A:K,11,0)),"обратитесь к админ справочника")</f>
        <v>согласно рекомендациям производителя теста</v>
      </c>
      <c r="AR2092" s="11" t="s">
        <v>4823</v>
      </c>
      <c r="AS2092" t="str">
        <f>IFERROR(IF(L2092="","",VLOOKUP(L2092&amp;I2092,Продукция!A:J,10,0)),"обратитесь к админ справочника")</f>
        <v>инструкция тест- ситема Биочек СК -110</v>
      </c>
      <c r="AT2092" s="11" t="s">
        <v>4823</v>
      </c>
      <c r="AU2092" s="11" t="s">
        <v>4823</v>
      </c>
      <c r="AV2092" s="11" t="s">
        <v>2676</v>
      </c>
      <c r="AW2092" s="11" t="s">
        <v>4824</v>
      </c>
      <c r="AX2092" s="11" t="s">
        <v>565</v>
      </c>
      <c r="AY2092" s="11" t="s">
        <v>1267</v>
      </c>
      <c r="AZ2092" s="11">
        <v>154</v>
      </c>
      <c r="BA2092" s="11">
        <v>40</v>
      </c>
      <c r="BC2092" s="11" t="s">
        <v>5109</v>
      </c>
    </row>
    <row r="2093" spans="1:55" x14ac:dyDescent="0.25">
      <c r="A2093" t="str">
        <f t="shared" si="38"/>
        <v>С/621NDV (BioChek) болезнь Ньюкасла уровень антител</v>
      </c>
      <c r="B2093" t="str">
        <f>IF(E2093="","",INDEX(Лаборатории!A:A,MATCH('Производственный контроль'!E2093,Лаборатории!B:B,0)))</f>
        <v xml:space="preserve">КУРИНОЕ ЦАРСТВО АО </v>
      </c>
      <c r="C2093" t="str">
        <f>IF(E2093="","",VLOOKUP(E2093,Лаборатории!B:D,3,0))</f>
        <v>U377_CHL</v>
      </c>
      <c r="D2093" s="12">
        <v>45750</v>
      </c>
      <c r="E2093" s="11" t="s">
        <v>793</v>
      </c>
      <c r="F2093" s="11" t="s">
        <v>544</v>
      </c>
      <c r="G2093" s="11" t="s">
        <v>565</v>
      </c>
      <c r="H2093" s="11" t="s">
        <v>262</v>
      </c>
      <c r="I2093" s="11" t="s">
        <v>3424</v>
      </c>
      <c r="J2093" t="str">
        <f>IF(L2093="","",VLOOKUP(L2093,Продукция!B:D,3,0))</f>
        <v>Биологический_материал</v>
      </c>
      <c r="K2093" t="str">
        <f>IF(L2093="","",VLOOKUP(L2093,Продукция!B:C,2,0))</f>
        <v>Сыворотка крови</v>
      </c>
      <c r="L2093" s="151" t="s">
        <v>302</v>
      </c>
      <c r="M2093">
        <f>IF(L2093="","",VLOOKUP(L2093,Продукция!B:L,11,0))</f>
        <v>0</v>
      </c>
      <c r="N2093" s="11" t="s">
        <v>873</v>
      </c>
      <c r="P2093" s="11" t="s">
        <v>340</v>
      </c>
      <c r="Q2093" s="11" t="s">
        <v>854</v>
      </c>
      <c r="R2093" s="153" t="s">
        <v>5093</v>
      </c>
      <c r="S2093" s="11">
        <v>18</v>
      </c>
      <c r="T2093" s="11" t="s">
        <v>5262</v>
      </c>
      <c r="V2093" s="14">
        <v>45747</v>
      </c>
      <c r="Z2093" s="11" t="s">
        <v>4823</v>
      </c>
      <c r="AA2093" s="15">
        <v>0.59722222222222221</v>
      </c>
      <c r="AB2093" t="str">
        <f>IF(L2093="","",VLOOKUP(L2093&amp;I2093,Продукция!A:I,9,0))</f>
        <v>рекомендация производителя набора</v>
      </c>
      <c r="AC2093" s="14">
        <v>45751</v>
      </c>
      <c r="AD2093" s="11" t="s">
        <v>2676</v>
      </c>
      <c r="AE2093" s="11" t="s">
        <v>4823</v>
      </c>
      <c r="AF2093" t="str">
        <f>IF(AD2093="","",VLOOKUP(AD2093,'Сотрудники и ссылки'!A:B,2,0))</f>
        <v>Серолог</v>
      </c>
      <c r="AG2093">
        <f>IF(AD2093="","",VLOOKUP(AD2093,'Сотрудники и ссылки'!A:C,3,0))</f>
        <v>20007746</v>
      </c>
      <c r="AH2093" s="11" t="s">
        <v>2676</v>
      </c>
      <c r="AI2093" t="str">
        <f>IF(AH2093="","",VLOOKUP(AH2093,'Сотрудники и ссылки'!A:B,2,0))</f>
        <v>Серолог</v>
      </c>
      <c r="AJ2093">
        <f>IF(AH2093="","",VLOOKUP(AH2093,'Сотрудники и ссылки'!A:C,3,0))</f>
        <v>20007746</v>
      </c>
      <c r="AK2093" s="14">
        <v>45751</v>
      </c>
      <c r="AL2093" s="2">
        <f>IF(AK2093="","",AK2093+VLOOKUP(I2093,'Вид исследования'!B:E,4,0))</f>
        <v>45752</v>
      </c>
      <c r="AM2093" s="2">
        <f>IF(AK2093="","",AK2093+VLOOKUP(I2093,'Вид исследования'!B:F,5,0))</f>
        <v>45752</v>
      </c>
      <c r="AN2093" s="14">
        <v>45751</v>
      </c>
      <c r="AP2093" s="11" t="s">
        <v>189</v>
      </c>
      <c r="AQ2093" t="str">
        <f>IFERROR(IF(L2093="","",VLOOKUP(L2093&amp;I2093,Продукция!A:K,11,0)),"обратитесь к админ справочника")</f>
        <v>согласно рекомендациям производителя теста</v>
      </c>
      <c r="AR2093" s="11" t="s">
        <v>4823</v>
      </c>
      <c r="AS2093" t="str">
        <f>IFERROR(IF(L2093="","",VLOOKUP(L2093&amp;I2093,Продукция!A:J,10,0)),"обратитесь к админ справочника")</f>
        <v>инструкция тест- ситема Биочек СК -116</v>
      </c>
      <c r="AT2093" s="11" t="s">
        <v>4823</v>
      </c>
      <c r="AU2093" s="11" t="s">
        <v>4823</v>
      </c>
      <c r="AV2093" s="11" t="s">
        <v>2676</v>
      </c>
      <c r="AW2093" s="11" t="s">
        <v>4824</v>
      </c>
      <c r="AX2093" s="11" t="s">
        <v>565</v>
      </c>
      <c r="AY2093" s="11" t="s">
        <v>1258</v>
      </c>
      <c r="AZ2093" s="11">
        <v>154</v>
      </c>
      <c r="BA2093" s="11">
        <v>40</v>
      </c>
      <c r="BC2093" s="11" t="s">
        <v>5109</v>
      </c>
    </row>
    <row r="2094" spans="1:55" x14ac:dyDescent="0.25">
      <c r="A2094" t="str">
        <f t="shared" si="38"/>
        <v>С/621NDV (BioChek) болезнь Ньюкасла уровень антител</v>
      </c>
      <c r="B2094" t="str">
        <f>IF(E2094="","",INDEX(Лаборатории!A:A,MATCH('Производственный контроль'!E2094,Лаборатории!B:B,0)))</f>
        <v xml:space="preserve">КУРИНОЕ ЦАРСТВО АО </v>
      </c>
      <c r="C2094" t="str">
        <f>IF(E2094="","",VLOOKUP(E2094,Лаборатории!B:D,3,0))</f>
        <v>U377_CHL</v>
      </c>
      <c r="D2094" s="12">
        <v>45750</v>
      </c>
      <c r="E2094" s="11" t="s">
        <v>793</v>
      </c>
      <c r="F2094" s="11" t="s">
        <v>544</v>
      </c>
      <c r="G2094" s="11" t="s">
        <v>565</v>
      </c>
      <c r="H2094" s="11" t="s">
        <v>262</v>
      </c>
      <c r="I2094" s="11" t="s">
        <v>3424</v>
      </c>
      <c r="J2094" t="str">
        <f>IF(L2094="","",VLOOKUP(L2094,Продукция!B:D,3,0))</f>
        <v>Биологический_материал</v>
      </c>
      <c r="K2094" t="str">
        <f>IF(L2094="","",VLOOKUP(L2094,Продукция!B:C,2,0))</f>
        <v>Сыворотка крови</v>
      </c>
      <c r="L2094" s="151" t="s">
        <v>302</v>
      </c>
      <c r="M2094">
        <f>IF(L2094="","",VLOOKUP(L2094,Продукция!B:L,11,0))</f>
        <v>0</v>
      </c>
      <c r="N2094" s="11" t="s">
        <v>873</v>
      </c>
      <c r="P2094" s="11" t="s">
        <v>340</v>
      </c>
      <c r="Q2094" s="11" t="s">
        <v>854</v>
      </c>
      <c r="R2094" s="153" t="s">
        <v>5261</v>
      </c>
      <c r="S2094" s="11">
        <v>18</v>
      </c>
      <c r="T2094" s="11" t="s">
        <v>5262</v>
      </c>
      <c r="V2094" s="14">
        <v>45747</v>
      </c>
      <c r="Z2094" s="11" t="s">
        <v>4823</v>
      </c>
      <c r="AA2094" s="15">
        <v>0.59722222222222221</v>
      </c>
      <c r="AB2094" t="str">
        <f>IF(L2094="","",VLOOKUP(L2094&amp;I2094,Продукция!A:I,9,0))</f>
        <v>рекомендация производителя набора</v>
      </c>
      <c r="AC2094" s="14">
        <v>45751</v>
      </c>
      <c r="AD2094" s="11" t="s">
        <v>2676</v>
      </c>
      <c r="AE2094" s="11" t="s">
        <v>4823</v>
      </c>
      <c r="AF2094" t="str">
        <f>IF(AD2094="","",VLOOKUP(AD2094,'Сотрудники и ссылки'!A:B,2,0))</f>
        <v>Серолог</v>
      </c>
      <c r="AG2094">
        <f>IF(AD2094="","",VLOOKUP(AD2094,'Сотрудники и ссылки'!A:C,3,0))</f>
        <v>20007746</v>
      </c>
      <c r="AH2094" s="11" t="s">
        <v>2676</v>
      </c>
      <c r="AI2094" t="str">
        <f>IF(AH2094="","",VLOOKUP(AH2094,'Сотрудники и ссылки'!A:B,2,0))</f>
        <v>Серолог</v>
      </c>
      <c r="AJ2094">
        <f>IF(AH2094="","",VLOOKUP(AH2094,'Сотрудники и ссылки'!A:C,3,0))</f>
        <v>20007746</v>
      </c>
      <c r="AK2094" s="14">
        <v>45751</v>
      </c>
      <c r="AL2094" s="2">
        <f>IF(AK2094="","",AK2094+VLOOKUP(I2094,'Вид исследования'!B:E,4,0))</f>
        <v>45752</v>
      </c>
      <c r="AM2094" s="2">
        <f>IF(AK2094="","",AK2094+VLOOKUP(I2094,'Вид исследования'!B:F,5,0))</f>
        <v>45752</v>
      </c>
      <c r="AN2094" s="14">
        <v>45751</v>
      </c>
      <c r="AP2094" s="11" t="s">
        <v>189</v>
      </c>
      <c r="AQ2094" t="str">
        <f>IFERROR(IF(L2094="","",VLOOKUP(L2094&amp;I2094,Продукция!A:K,11,0)),"обратитесь к админ справочника")</f>
        <v>согласно рекомендациям производителя теста</v>
      </c>
      <c r="AR2094" s="11" t="s">
        <v>4823</v>
      </c>
      <c r="AS2094" t="str">
        <f>IFERROR(IF(L2094="","",VLOOKUP(L2094&amp;I2094,Продукция!A:J,10,0)),"обратитесь к админ справочника")</f>
        <v>инструкция тест- ситема Биочек СК -116</v>
      </c>
      <c r="AT2094" s="11" t="s">
        <v>4823</v>
      </c>
      <c r="AU2094" s="11" t="s">
        <v>4823</v>
      </c>
      <c r="AV2094" s="11" t="s">
        <v>2676</v>
      </c>
      <c r="AW2094" s="11" t="s">
        <v>4824</v>
      </c>
      <c r="AX2094" s="11" t="s">
        <v>565</v>
      </c>
      <c r="AY2094" s="11" t="s">
        <v>1275</v>
      </c>
      <c r="AZ2094" s="11">
        <v>154</v>
      </c>
      <c r="BA2094" s="11">
        <v>40</v>
      </c>
      <c r="BC2094" s="11" t="s">
        <v>5109</v>
      </c>
    </row>
    <row r="2095" spans="1:55" x14ac:dyDescent="0.25">
      <c r="A2095" t="str">
        <f t="shared" si="38"/>
        <v>С/621NDV (BioChek) болезнь Ньюкасла уровень антител</v>
      </c>
      <c r="B2095" t="str">
        <f>IF(E2095="","",INDEX(Лаборатории!A:A,MATCH('Производственный контроль'!E2095,Лаборатории!B:B,0)))</f>
        <v xml:space="preserve">КУРИНОЕ ЦАРСТВО АО </v>
      </c>
      <c r="C2095" t="str">
        <f>IF(E2095="","",VLOOKUP(E2095,Лаборатории!B:D,3,0))</f>
        <v>U377_CHL</v>
      </c>
      <c r="D2095" s="12">
        <v>45750</v>
      </c>
      <c r="E2095" s="11" t="s">
        <v>793</v>
      </c>
      <c r="F2095" s="11" t="s">
        <v>544</v>
      </c>
      <c r="G2095" s="11" t="s">
        <v>565</v>
      </c>
      <c r="H2095" s="11" t="s">
        <v>262</v>
      </c>
      <c r="I2095" s="11" t="s">
        <v>3424</v>
      </c>
      <c r="J2095" t="str">
        <f>IF(L2095="","",VLOOKUP(L2095,Продукция!B:D,3,0))</f>
        <v>Биологический_материал</v>
      </c>
      <c r="K2095" t="str">
        <f>IF(L2095="","",VLOOKUP(L2095,Продукция!B:C,2,0))</f>
        <v>Сыворотка крови</v>
      </c>
      <c r="L2095" s="151" t="s">
        <v>302</v>
      </c>
      <c r="M2095">
        <f>IF(L2095="","",VLOOKUP(L2095,Продукция!B:L,11,0))</f>
        <v>0</v>
      </c>
      <c r="N2095" s="11" t="s">
        <v>873</v>
      </c>
      <c r="P2095" s="11" t="s">
        <v>340</v>
      </c>
      <c r="Q2095" s="11" t="s">
        <v>854</v>
      </c>
      <c r="R2095" s="153" t="s">
        <v>5102</v>
      </c>
      <c r="S2095" s="11">
        <v>18</v>
      </c>
      <c r="T2095" s="11" t="s">
        <v>5262</v>
      </c>
      <c r="V2095" s="14">
        <v>45748</v>
      </c>
      <c r="Z2095" s="11" t="s">
        <v>4823</v>
      </c>
      <c r="AA2095" s="15">
        <v>0.59722222222222221</v>
      </c>
      <c r="AB2095" t="str">
        <f>IF(L2095="","",VLOOKUP(L2095&amp;I2095,Продукция!A:I,9,0))</f>
        <v>рекомендация производителя набора</v>
      </c>
      <c r="AC2095" s="14">
        <v>45751</v>
      </c>
      <c r="AD2095" s="11" t="s">
        <v>2676</v>
      </c>
      <c r="AE2095" s="11" t="s">
        <v>4823</v>
      </c>
      <c r="AF2095" t="str">
        <f>IF(AD2095="","",VLOOKUP(AD2095,'Сотрудники и ссылки'!A:B,2,0))</f>
        <v>Серолог</v>
      </c>
      <c r="AG2095">
        <f>IF(AD2095="","",VLOOKUP(AD2095,'Сотрудники и ссылки'!A:C,3,0))</f>
        <v>20007746</v>
      </c>
      <c r="AH2095" s="11" t="s">
        <v>2676</v>
      </c>
      <c r="AI2095" t="str">
        <f>IF(AH2095="","",VLOOKUP(AH2095,'Сотрудники и ссылки'!A:B,2,0))</f>
        <v>Серолог</v>
      </c>
      <c r="AJ2095">
        <f>IF(AH2095="","",VLOOKUP(AH2095,'Сотрудники и ссылки'!A:C,3,0))</f>
        <v>20007746</v>
      </c>
      <c r="AK2095" s="14">
        <v>45751</v>
      </c>
      <c r="AL2095" s="2">
        <f>IF(AK2095="","",AK2095+VLOOKUP(I2095,'Вид исследования'!B:E,4,0))</f>
        <v>45752</v>
      </c>
      <c r="AM2095" s="2">
        <f>IF(AK2095="","",AK2095+VLOOKUP(I2095,'Вид исследования'!B:F,5,0))</f>
        <v>45752</v>
      </c>
      <c r="AN2095" s="14">
        <v>45751</v>
      </c>
      <c r="AP2095" s="11" t="s">
        <v>189</v>
      </c>
      <c r="AQ2095" t="str">
        <f>IFERROR(IF(L2095="","",VLOOKUP(L2095&amp;I2095,Продукция!A:K,11,0)),"обратитесь к админ справочника")</f>
        <v>согласно рекомендациям производителя теста</v>
      </c>
      <c r="AR2095" s="11" t="s">
        <v>4823</v>
      </c>
      <c r="AS2095" t="str">
        <f>IFERROR(IF(L2095="","",VLOOKUP(L2095&amp;I2095,Продукция!A:J,10,0)),"обратитесь к админ справочника")</f>
        <v>инструкция тест- ситема Биочек СК -116</v>
      </c>
      <c r="AT2095" s="11" t="s">
        <v>4823</v>
      </c>
      <c r="AU2095" s="11" t="s">
        <v>4823</v>
      </c>
      <c r="AV2095" s="11" t="s">
        <v>2676</v>
      </c>
      <c r="AW2095" s="11" t="s">
        <v>4824</v>
      </c>
      <c r="AX2095" s="11" t="s">
        <v>565</v>
      </c>
      <c r="AY2095" s="11" t="s">
        <v>1264</v>
      </c>
      <c r="AZ2095" s="11">
        <v>154</v>
      </c>
      <c r="BA2095" s="11">
        <v>40</v>
      </c>
      <c r="BC2095" s="11" t="s">
        <v>5109</v>
      </c>
    </row>
    <row r="2096" spans="1:55" x14ac:dyDescent="0.25">
      <c r="A2096" t="str">
        <f t="shared" si="38"/>
        <v>С/621NDV (BioChek) болезнь Ньюкасла уровень антител</v>
      </c>
      <c r="B2096" t="str">
        <f>IF(E2096="","",INDEX(Лаборатории!A:A,MATCH('Производственный контроль'!E2096,Лаборатории!B:B,0)))</f>
        <v xml:space="preserve">КУРИНОЕ ЦАРСТВО АО </v>
      </c>
      <c r="C2096" t="str">
        <f>IF(E2096="","",VLOOKUP(E2096,Лаборатории!B:D,3,0))</f>
        <v>U377_CHL</v>
      </c>
      <c r="D2096" s="12">
        <v>45750</v>
      </c>
      <c r="E2096" s="11" t="s">
        <v>793</v>
      </c>
      <c r="F2096" s="11" t="s">
        <v>544</v>
      </c>
      <c r="G2096" s="11" t="s">
        <v>565</v>
      </c>
      <c r="H2096" s="11" t="s">
        <v>262</v>
      </c>
      <c r="I2096" s="11" t="s">
        <v>3424</v>
      </c>
      <c r="J2096" t="str">
        <f>IF(L2096="","",VLOOKUP(L2096,Продукция!B:D,3,0))</f>
        <v>Биологический_материал</v>
      </c>
      <c r="K2096" t="str">
        <f>IF(L2096="","",VLOOKUP(L2096,Продукция!B:C,2,0))</f>
        <v>Сыворотка крови</v>
      </c>
      <c r="L2096" s="151" t="s">
        <v>302</v>
      </c>
      <c r="M2096">
        <f>IF(L2096="","",VLOOKUP(L2096,Продукция!B:L,11,0))</f>
        <v>0</v>
      </c>
      <c r="N2096" s="11" t="s">
        <v>873</v>
      </c>
      <c r="P2096" s="11" t="s">
        <v>340</v>
      </c>
      <c r="Q2096" s="11" t="s">
        <v>854</v>
      </c>
      <c r="R2096" s="153" t="s">
        <v>5255</v>
      </c>
      <c r="S2096" s="11">
        <v>18</v>
      </c>
      <c r="T2096" s="11" t="s">
        <v>5262</v>
      </c>
      <c r="V2096" s="14">
        <v>45749</v>
      </c>
      <c r="Z2096" s="11" t="s">
        <v>4823</v>
      </c>
      <c r="AA2096" s="15">
        <v>0.59722222222222221</v>
      </c>
      <c r="AB2096" t="str">
        <f>IF(L2096="","",VLOOKUP(L2096&amp;I2096,Продукция!A:I,9,0))</f>
        <v>рекомендация производителя набора</v>
      </c>
      <c r="AC2096" s="14">
        <v>45751</v>
      </c>
      <c r="AD2096" s="11" t="s">
        <v>2676</v>
      </c>
      <c r="AE2096" s="11" t="s">
        <v>4823</v>
      </c>
      <c r="AF2096" t="str">
        <f>IF(AD2096="","",VLOOKUP(AD2096,'Сотрудники и ссылки'!A:B,2,0))</f>
        <v>Серолог</v>
      </c>
      <c r="AG2096">
        <f>IF(AD2096="","",VLOOKUP(AD2096,'Сотрудники и ссылки'!A:C,3,0))</f>
        <v>20007746</v>
      </c>
      <c r="AH2096" s="11" t="s">
        <v>2676</v>
      </c>
      <c r="AI2096" t="str">
        <f>IF(AH2096="","",VLOOKUP(AH2096,'Сотрудники и ссылки'!A:B,2,0))</f>
        <v>Серолог</v>
      </c>
      <c r="AJ2096">
        <f>IF(AH2096="","",VLOOKUP(AH2096,'Сотрудники и ссылки'!A:C,3,0))</f>
        <v>20007746</v>
      </c>
      <c r="AK2096" s="14">
        <v>45751</v>
      </c>
      <c r="AL2096" s="2">
        <f>IF(AK2096="","",AK2096+VLOOKUP(I2096,'Вид исследования'!B:E,4,0))</f>
        <v>45752</v>
      </c>
      <c r="AM2096" s="2">
        <f>IF(AK2096="","",AK2096+VLOOKUP(I2096,'Вид исследования'!B:F,5,0))</f>
        <v>45752</v>
      </c>
      <c r="AN2096" s="14">
        <v>45751</v>
      </c>
      <c r="AP2096" s="11" t="s">
        <v>189</v>
      </c>
      <c r="AQ2096" t="str">
        <f>IFERROR(IF(L2096="","",VLOOKUP(L2096&amp;I2096,Продукция!A:K,11,0)),"обратитесь к админ справочника")</f>
        <v>согласно рекомендациям производителя теста</v>
      </c>
      <c r="AR2096" s="11" t="s">
        <v>4823</v>
      </c>
      <c r="AS2096" t="str">
        <f>IFERROR(IF(L2096="","",VLOOKUP(L2096&amp;I2096,Продукция!A:J,10,0)),"обратитесь к админ справочника")</f>
        <v>инструкция тест- ситема Биочек СК -116</v>
      </c>
      <c r="AT2096" s="11" t="s">
        <v>4823</v>
      </c>
      <c r="AU2096" s="11" t="s">
        <v>4823</v>
      </c>
      <c r="AV2096" s="11" t="s">
        <v>2676</v>
      </c>
      <c r="AW2096" s="11" t="s">
        <v>4824</v>
      </c>
      <c r="AX2096" s="11" t="s">
        <v>565</v>
      </c>
      <c r="AY2096" s="11" t="s">
        <v>1269</v>
      </c>
      <c r="AZ2096" s="11">
        <v>154</v>
      </c>
      <c r="BA2096" s="11">
        <v>40</v>
      </c>
      <c r="BC2096" s="11" t="s">
        <v>5109</v>
      </c>
    </row>
    <row r="2097" spans="1:55" x14ac:dyDescent="0.25">
      <c r="A2097" t="str">
        <f t="shared" si="38"/>
        <v>С/621NDV (BioChek) болезнь Ньюкасла уровень антител</v>
      </c>
      <c r="B2097" t="str">
        <f>IF(E2097="","",INDEX(Лаборатории!A:A,MATCH('Производственный контроль'!E2097,Лаборатории!B:B,0)))</f>
        <v xml:space="preserve">КУРИНОЕ ЦАРСТВО АО </v>
      </c>
      <c r="C2097" t="str">
        <f>IF(E2097="","",VLOOKUP(E2097,Лаборатории!B:D,3,0))</f>
        <v>U377_CHL</v>
      </c>
      <c r="D2097" s="12">
        <v>45750</v>
      </c>
      <c r="E2097" s="11" t="s">
        <v>793</v>
      </c>
      <c r="F2097" s="11" t="s">
        <v>544</v>
      </c>
      <c r="G2097" s="11" t="s">
        <v>565</v>
      </c>
      <c r="H2097" s="11" t="s">
        <v>262</v>
      </c>
      <c r="I2097" s="11" t="s">
        <v>3424</v>
      </c>
      <c r="J2097" t="str">
        <f>IF(L2097="","",VLOOKUP(L2097,Продукция!B:D,3,0))</f>
        <v>Биологический_материал</v>
      </c>
      <c r="K2097" t="str">
        <f>IF(L2097="","",VLOOKUP(L2097,Продукция!B:C,2,0))</f>
        <v>Сыворотка крови</v>
      </c>
      <c r="L2097" s="151" t="s">
        <v>302</v>
      </c>
      <c r="M2097">
        <f>IF(L2097="","",VLOOKUP(L2097,Продукция!B:L,11,0))</f>
        <v>0</v>
      </c>
      <c r="N2097" s="11" t="s">
        <v>873</v>
      </c>
      <c r="P2097" s="11" t="s">
        <v>340</v>
      </c>
      <c r="Q2097" s="11" t="s">
        <v>854</v>
      </c>
      <c r="R2097" s="153" t="s">
        <v>5105</v>
      </c>
      <c r="S2097" s="11">
        <v>18</v>
      </c>
      <c r="T2097" s="11" t="s">
        <v>5262</v>
      </c>
      <c r="V2097" s="14">
        <v>45749</v>
      </c>
      <c r="Z2097" s="11" t="s">
        <v>4823</v>
      </c>
      <c r="AA2097" s="15">
        <v>0.59722222222222221</v>
      </c>
      <c r="AB2097" t="str">
        <f>IF(L2097="","",VLOOKUP(L2097&amp;I2097,Продукция!A:I,9,0))</f>
        <v>рекомендация производителя набора</v>
      </c>
      <c r="AC2097" s="14">
        <v>45751</v>
      </c>
      <c r="AD2097" s="11" t="s">
        <v>2676</v>
      </c>
      <c r="AE2097" s="11" t="s">
        <v>4823</v>
      </c>
      <c r="AF2097" t="str">
        <f>IF(AD2097="","",VLOOKUP(AD2097,'Сотрудники и ссылки'!A:B,2,0))</f>
        <v>Серолог</v>
      </c>
      <c r="AG2097">
        <f>IF(AD2097="","",VLOOKUP(AD2097,'Сотрудники и ссылки'!A:C,3,0))</f>
        <v>20007746</v>
      </c>
      <c r="AH2097" s="11" t="s">
        <v>2676</v>
      </c>
      <c r="AI2097" t="str">
        <f>IF(AH2097="","",VLOOKUP(AH2097,'Сотрудники и ссылки'!A:B,2,0))</f>
        <v>Серолог</v>
      </c>
      <c r="AJ2097">
        <f>IF(AH2097="","",VLOOKUP(AH2097,'Сотрудники и ссылки'!A:C,3,0))</f>
        <v>20007746</v>
      </c>
      <c r="AK2097" s="14">
        <v>45751</v>
      </c>
      <c r="AL2097" s="2">
        <f>IF(AK2097="","",AK2097+VLOOKUP(I2097,'Вид исследования'!B:E,4,0))</f>
        <v>45752</v>
      </c>
      <c r="AM2097" s="2">
        <f>IF(AK2097="","",AK2097+VLOOKUP(I2097,'Вид исследования'!B:F,5,0))</f>
        <v>45752</v>
      </c>
      <c r="AN2097" s="14">
        <v>45751</v>
      </c>
      <c r="AP2097" s="11" t="s">
        <v>189</v>
      </c>
      <c r="AQ2097" t="str">
        <f>IFERROR(IF(L2097="","",VLOOKUP(L2097&amp;I2097,Продукция!A:K,11,0)),"обратитесь к админ справочника")</f>
        <v>согласно рекомендациям производителя теста</v>
      </c>
      <c r="AR2097" s="11" t="s">
        <v>4823</v>
      </c>
      <c r="AS2097" t="str">
        <f>IFERROR(IF(L2097="","",VLOOKUP(L2097&amp;I2097,Продукция!A:J,10,0)),"обратитесь к админ справочника")</f>
        <v>инструкция тест- ситема Биочек СК -116</v>
      </c>
      <c r="AT2097" s="11" t="s">
        <v>4823</v>
      </c>
      <c r="AU2097" s="11" t="s">
        <v>4823</v>
      </c>
      <c r="AV2097" s="11" t="s">
        <v>2676</v>
      </c>
      <c r="AW2097" s="11" t="s">
        <v>4824</v>
      </c>
      <c r="AX2097" s="11" t="s">
        <v>565</v>
      </c>
      <c r="AY2097" s="11" t="s">
        <v>1267</v>
      </c>
      <c r="AZ2097" s="11">
        <v>154</v>
      </c>
      <c r="BA2097" s="11">
        <v>40</v>
      </c>
      <c r="BC2097" s="11" t="s">
        <v>5109</v>
      </c>
    </row>
    <row r="2098" spans="1:55" x14ac:dyDescent="0.25">
      <c r="A2098" t="str">
        <f t="shared" si="38"/>
        <v xml:space="preserve">С/621CAV (BioChek) анемия уровень антител </v>
      </c>
      <c r="B2098" t="str">
        <f>IF(E2098="","",INDEX(Лаборатории!A:A,MATCH('Производственный контроль'!E2098,Лаборатории!B:B,0)))</f>
        <v xml:space="preserve">КУРИНОЕ ЦАРСТВО АО </v>
      </c>
      <c r="C2098" t="str">
        <f>IF(E2098="","",VLOOKUP(E2098,Лаборатории!B:D,3,0))</f>
        <v>U377_CHL</v>
      </c>
      <c r="D2098" s="12">
        <v>45750</v>
      </c>
      <c r="E2098" s="11" t="s">
        <v>793</v>
      </c>
      <c r="F2098" s="11" t="s">
        <v>544</v>
      </c>
      <c r="G2098" s="11" t="s">
        <v>565</v>
      </c>
      <c r="H2098" s="11" t="s">
        <v>262</v>
      </c>
      <c r="I2098" s="11" t="s">
        <v>3412</v>
      </c>
      <c r="J2098" t="str">
        <f>IF(L2098="","",VLOOKUP(L2098,Продукция!B:D,3,0))</f>
        <v>Биологический_материал</v>
      </c>
      <c r="K2098" t="str">
        <f>IF(L2098="","",VLOOKUP(L2098,Продукция!B:C,2,0))</f>
        <v>Сыворотка крови</v>
      </c>
      <c r="L2098" s="151" t="s">
        <v>302</v>
      </c>
      <c r="M2098">
        <f>IF(L2098="","",VLOOKUP(L2098,Продукция!B:L,11,0))</f>
        <v>0</v>
      </c>
      <c r="N2098" s="11" t="s">
        <v>873</v>
      </c>
      <c r="P2098" s="11" t="s">
        <v>340</v>
      </c>
      <c r="Q2098" s="11" t="s">
        <v>854</v>
      </c>
      <c r="R2098" s="153" t="s">
        <v>5093</v>
      </c>
      <c r="S2098" s="11">
        <v>18</v>
      </c>
      <c r="T2098" s="11" t="s">
        <v>5262</v>
      </c>
      <c r="V2098" s="14">
        <v>45747</v>
      </c>
      <c r="Z2098" s="11" t="s">
        <v>4823</v>
      </c>
      <c r="AA2098" s="15">
        <v>0.59722222222222221</v>
      </c>
      <c r="AB2098" t="str">
        <f>IF(L2098="","",VLOOKUP(L2098&amp;I2098,Продукция!A:I,9,0))</f>
        <v>рекомендация производителя набора</v>
      </c>
      <c r="AC2098" s="14">
        <v>45754</v>
      </c>
      <c r="AD2098" s="11" t="s">
        <v>2673</v>
      </c>
      <c r="AE2098" s="11" t="s">
        <v>4823</v>
      </c>
      <c r="AF2098" t="str">
        <f>IF(AD2098="","",VLOOKUP(AD2098,'Сотрудники и ссылки'!A:B,2,0))</f>
        <v>Серолог</v>
      </c>
      <c r="AG2098">
        <f>IF(AD2098="","",VLOOKUP(AD2098,'Сотрудники и ссылки'!A:C,3,0))</f>
        <v>20001771</v>
      </c>
      <c r="AH2098" s="11" t="s">
        <v>2673</v>
      </c>
      <c r="AI2098" t="str">
        <f>IF(AH2098="","",VLOOKUP(AH2098,'Сотрудники и ссылки'!A:B,2,0))</f>
        <v>Серолог</v>
      </c>
      <c r="AJ2098">
        <f>IF(AH2098="","",VLOOKUP(AH2098,'Сотрудники и ссылки'!A:C,3,0))</f>
        <v>20001771</v>
      </c>
      <c r="AK2098" s="14">
        <v>45754</v>
      </c>
      <c r="AL2098" s="2">
        <f>IF(AK2098="","",AK2098+VLOOKUP(I2098,'Вид исследования'!B:E,4,0))</f>
        <v>45755</v>
      </c>
      <c r="AM2098" s="2">
        <f>IF(AK2098="","",AK2098+VLOOKUP(I2098,'Вид исследования'!B:F,5,0))</f>
        <v>45755</v>
      </c>
      <c r="AN2098" s="14">
        <v>45754</v>
      </c>
      <c r="AP2098" s="11" t="s">
        <v>189</v>
      </c>
      <c r="AQ2098" t="str">
        <f>IFERROR(IF(L2098="","",VLOOKUP(L2098&amp;I2098,Продукция!A:K,11,0)),"обратитесь к админ справочника")</f>
        <v>согласно рекомендациям производителя теста</v>
      </c>
      <c r="AR2098" s="11" t="s">
        <v>4823</v>
      </c>
      <c r="AS2098" t="str">
        <f>IFERROR(IF(L2098="","",VLOOKUP(L2098&amp;I2098,Продукция!A:J,10,0)),"обратитесь к админ справочника")</f>
        <v>инструкция тест- ситема Биочек СК -126</v>
      </c>
      <c r="AT2098" s="11" t="s">
        <v>4823</v>
      </c>
      <c r="AU2098" s="11" t="s">
        <v>4823</v>
      </c>
      <c r="AV2098" s="11" t="s">
        <v>2673</v>
      </c>
      <c r="AW2098" s="11" t="s">
        <v>4824</v>
      </c>
      <c r="AX2098" s="11" t="s">
        <v>565</v>
      </c>
      <c r="AY2098" s="11" t="s">
        <v>1258</v>
      </c>
      <c r="AZ2098" s="11">
        <v>154</v>
      </c>
      <c r="BA2098" s="11">
        <v>40</v>
      </c>
      <c r="BC2098" s="11" t="s">
        <v>5109</v>
      </c>
    </row>
    <row r="2099" spans="1:55" x14ac:dyDescent="0.25">
      <c r="A2099" t="str">
        <f t="shared" si="38"/>
        <v xml:space="preserve">С/621CAV (BioChek) анемия уровень антител </v>
      </c>
      <c r="B2099" t="str">
        <f>IF(E2099="","",INDEX(Лаборатории!A:A,MATCH('Производственный контроль'!E2099,Лаборатории!B:B,0)))</f>
        <v xml:space="preserve">КУРИНОЕ ЦАРСТВО АО </v>
      </c>
      <c r="C2099" t="str">
        <f>IF(E2099="","",VLOOKUP(E2099,Лаборатории!B:D,3,0))</f>
        <v>U377_CHL</v>
      </c>
      <c r="D2099" s="12">
        <v>45750</v>
      </c>
      <c r="E2099" s="11" t="s">
        <v>793</v>
      </c>
      <c r="F2099" s="11" t="s">
        <v>544</v>
      </c>
      <c r="G2099" s="11" t="s">
        <v>565</v>
      </c>
      <c r="H2099" s="11" t="s">
        <v>262</v>
      </c>
      <c r="I2099" s="11" t="s">
        <v>3412</v>
      </c>
      <c r="J2099" t="str">
        <f>IF(L2099="","",VLOOKUP(L2099,Продукция!B:D,3,0))</f>
        <v>Биологический_материал</v>
      </c>
      <c r="K2099" t="str">
        <f>IF(L2099="","",VLOOKUP(L2099,Продукция!B:C,2,0))</f>
        <v>Сыворотка крови</v>
      </c>
      <c r="L2099" s="151" t="s">
        <v>302</v>
      </c>
      <c r="M2099">
        <f>IF(L2099="","",VLOOKUP(L2099,Продукция!B:L,11,0))</f>
        <v>0</v>
      </c>
      <c r="N2099" s="11" t="s">
        <v>873</v>
      </c>
      <c r="P2099" s="11" t="s">
        <v>340</v>
      </c>
      <c r="Q2099" s="11" t="s">
        <v>854</v>
      </c>
      <c r="R2099" s="153" t="s">
        <v>5261</v>
      </c>
      <c r="S2099" s="11">
        <v>18</v>
      </c>
      <c r="T2099" s="11" t="s">
        <v>5262</v>
      </c>
      <c r="V2099" s="14">
        <v>45747</v>
      </c>
      <c r="Z2099" s="11" t="s">
        <v>4823</v>
      </c>
      <c r="AA2099" s="15">
        <v>0.59722222222222221</v>
      </c>
      <c r="AB2099" t="str">
        <f>IF(L2099="","",VLOOKUP(L2099&amp;I2099,Продукция!A:I,9,0))</f>
        <v>рекомендация производителя набора</v>
      </c>
      <c r="AC2099" s="14">
        <v>45754</v>
      </c>
      <c r="AD2099" s="11" t="s">
        <v>2673</v>
      </c>
      <c r="AE2099" s="11" t="s">
        <v>4823</v>
      </c>
      <c r="AF2099" t="str">
        <f>IF(AD2099="","",VLOOKUP(AD2099,'Сотрудники и ссылки'!A:B,2,0))</f>
        <v>Серолог</v>
      </c>
      <c r="AG2099">
        <f>IF(AD2099="","",VLOOKUP(AD2099,'Сотрудники и ссылки'!A:C,3,0))</f>
        <v>20001771</v>
      </c>
      <c r="AH2099" s="11" t="s">
        <v>2673</v>
      </c>
      <c r="AI2099" t="str">
        <f>IF(AH2099="","",VLOOKUP(AH2099,'Сотрудники и ссылки'!A:B,2,0))</f>
        <v>Серолог</v>
      </c>
      <c r="AJ2099">
        <f>IF(AH2099="","",VLOOKUP(AH2099,'Сотрудники и ссылки'!A:C,3,0))</f>
        <v>20001771</v>
      </c>
      <c r="AK2099" s="14">
        <v>45754</v>
      </c>
      <c r="AL2099" s="2">
        <f>IF(AK2099="","",AK2099+VLOOKUP(I2099,'Вид исследования'!B:E,4,0))</f>
        <v>45755</v>
      </c>
      <c r="AM2099" s="2">
        <f>IF(AK2099="","",AK2099+VLOOKUP(I2099,'Вид исследования'!B:F,5,0))</f>
        <v>45755</v>
      </c>
      <c r="AN2099" s="14">
        <v>45754</v>
      </c>
      <c r="AP2099" s="11" t="s">
        <v>189</v>
      </c>
      <c r="AQ2099" t="str">
        <f>IFERROR(IF(L2099="","",VLOOKUP(L2099&amp;I2099,Продукция!A:K,11,0)),"обратитесь к админ справочника")</f>
        <v>согласно рекомендациям производителя теста</v>
      </c>
      <c r="AR2099" s="11" t="s">
        <v>4823</v>
      </c>
      <c r="AS2099" t="str">
        <f>IFERROR(IF(L2099="","",VLOOKUP(L2099&amp;I2099,Продукция!A:J,10,0)),"обратитесь к админ справочника")</f>
        <v>инструкция тест- ситема Биочек СК -126</v>
      </c>
      <c r="AT2099" s="11" t="s">
        <v>4823</v>
      </c>
      <c r="AU2099" s="11" t="s">
        <v>4823</v>
      </c>
      <c r="AV2099" s="11" t="s">
        <v>2673</v>
      </c>
      <c r="AW2099" s="11" t="s">
        <v>4824</v>
      </c>
      <c r="AX2099" s="11" t="s">
        <v>565</v>
      </c>
      <c r="AY2099" s="11" t="s">
        <v>1275</v>
      </c>
      <c r="AZ2099" s="11">
        <v>154</v>
      </c>
      <c r="BA2099" s="11">
        <v>40</v>
      </c>
      <c r="BC2099" s="11" t="s">
        <v>5109</v>
      </c>
    </row>
    <row r="2100" spans="1:55" x14ac:dyDescent="0.25">
      <c r="A2100" t="str">
        <f t="shared" si="38"/>
        <v xml:space="preserve">С/621CAV (BioChek) анемия уровень антител </v>
      </c>
      <c r="B2100" t="str">
        <f>IF(E2100="","",INDEX(Лаборатории!A:A,MATCH('Производственный контроль'!E2100,Лаборатории!B:B,0)))</f>
        <v xml:space="preserve">КУРИНОЕ ЦАРСТВО АО </v>
      </c>
      <c r="C2100" t="str">
        <f>IF(E2100="","",VLOOKUP(E2100,Лаборатории!B:D,3,0))</f>
        <v>U377_CHL</v>
      </c>
      <c r="D2100" s="12">
        <v>45750</v>
      </c>
      <c r="E2100" s="11" t="s">
        <v>793</v>
      </c>
      <c r="F2100" s="11" t="s">
        <v>544</v>
      </c>
      <c r="G2100" s="11" t="s">
        <v>565</v>
      </c>
      <c r="H2100" s="11" t="s">
        <v>262</v>
      </c>
      <c r="I2100" s="11" t="s">
        <v>3412</v>
      </c>
      <c r="J2100" t="str">
        <f>IF(L2100="","",VLOOKUP(L2100,Продукция!B:D,3,0))</f>
        <v>Биологический_материал</v>
      </c>
      <c r="K2100" t="str">
        <f>IF(L2100="","",VLOOKUP(L2100,Продукция!B:C,2,0))</f>
        <v>Сыворотка крови</v>
      </c>
      <c r="L2100" s="151" t="s">
        <v>302</v>
      </c>
      <c r="M2100">
        <f>IF(L2100="","",VLOOKUP(L2100,Продукция!B:L,11,0))</f>
        <v>0</v>
      </c>
      <c r="N2100" s="11" t="s">
        <v>873</v>
      </c>
      <c r="P2100" s="11" t="s">
        <v>340</v>
      </c>
      <c r="Q2100" s="11" t="s">
        <v>854</v>
      </c>
      <c r="R2100" s="153" t="s">
        <v>5102</v>
      </c>
      <c r="S2100" s="11">
        <v>18</v>
      </c>
      <c r="T2100" s="11" t="s">
        <v>5262</v>
      </c>
      <c r="V2100" s="14">
        <v>45748</v>
      </c>
      <c r="Z2100" s="11" t="s">
        <v>4823</v>
      </c>
      <c r="AA2100" s="15">
        <v>0.59722222222222221</v>
      </c>
      <c r="AB2100" t="str">
        <f>IF(L2100="","",VLOOKUP(L2100&amp;I2100,Продукция!A:I,9,0))</f>
        <v>рекомендация производителя набора</v>
      </c>
      <c r="AC2100" s="14">
        <v>45754</v>
      </c>
      <c r="AD2100" s="11" t="s">
        <v>2673</v>
      </c>
      <c r="AE2100" s="11" t="s">
        <v>4823</v>
      </c>
      <c r="AF2100" t="str">
        <f>IF(AD2100="","",VLOOKUP(AD2100,'Сотрудники и ссылки'!A:B,2,0))</f>
        <v>Серолог</v>
      </c>
      <c r="AG2100">
        <f>IF(AD2100="","",VLOOKUP(AD2100,'Сотрудники и ссылки'!A:C,3,0))</f>
        <v>20001771</v>
      </c>
      <c r="AH2100" s="11" t="s">
        <v>2673</v>
      </c>
      <c r="AI2100" t="str">
        <f>IF(AH2100="","",VLOOKUP(AH2100,'Сотрудники и ссылки'!A:B,2,0))</f>
        <v>Серолог</v>
      </c>
      <c r="AJ2100">
        <f>IF(AH2100="","",VLOOKUP(AH2100,'Сотрудники и ссылки'!A:C,3,0))</f>
        <v>20001771</v>
      </c>
      <c r="AK2100" s="14">
        <v>45754</v>
      </c>
      <c r="AL2100" s="2">
        <f>IF(AK2100="","",AK2100+VLOOKUP(I2100,'Вид исследования'!B:E,4,0))</f>
        <v>45755</v>
      </c>
      <c r="AM2100" s="2">
        <f>IF(AK2100="","",AK2100+VLOOKUP(I2100,'Вид исследования'!B:F,5,0))</f>
        <v>45755</v>
      </c>
      <c r="AN2100" s="14">
        <v>45754</v>
      </c>
      <c r="AP2100" s="11" t="s">
        <v>189</v>
      </c>
      <c r="AQ2100" t="str">
        <f>IFERROR(IF(L2100="","",VLOOKUP(L2100&amp;I2100,Продукция!A:K,11,0)),"обратитесь к админ справочника")</f>
        <v>согласно рекомендациям производителя теста</v>
      </c>
      <c r="AR2100" s="11" t="s">
        <v>4823</v>
      </c>
      <c r="AS2100" t="str">
        <f>IFERROR(IF(L2100="","",VLOOKUP(L2100&amp;I2100,Продукция!A:J,10,0)),"обратитесь к админ справочника")</f>
        <v>инструкция тест- ситема Биочек СК -126</v>
      </c>
      <c r="AT2100" s="11" t="s">
        <v>4823</v>
      </c>
      <c r="AU2100" s="11" t="s">
        <v>4823</v>
      </c>
      <c r="AV2100" s="11" t="s">
        <v>2673</v>
      </c>
      <c r="AW2100" s="11" t="s">
        <v>4824</v>
      </c>
      <c r="AX2100" s="11" t="s">
        <v>565</v>
      </c>
      <c r="AY2100" s="11" t="s">
        <v>1264</v>
      </c>
      <c r="AZ2100" s="11">
        <v>154</v>
      </c>
      <c r="BA2100" s="11">
        <v>40</v>
      </c>
      <c r="BC2100" s="11" t="s">
        <v>5109</v>
      </c>
    </row>
    <row r="2101" spans="1:55" x14ac:dyDescent="0.25">
      <c r="A2101" t="str">
        <f t="shared" si="38"/>
        <v xml:space="preserve">С/621CAV (BioChek) анемия уровень антител </v>
      </c>
      <c r="B2101" t="str">
        <f>IF(E2101="","",INDEX(Лаборатории!A:A,MATCH('Производственный контроль'!E2101,Лаборатории!B:B,0)))</f>
        <v xml:space="preserve">КУРИНОЕ ЦАРСТВО АО </v>
      </c>
      <c r="C2101" t="str">
        <f>IF(E2101="","",VLOOKUP(E2101,Лаборатории!B:D,3,0))</f>
        <v>U377_CHL</v>
      </c>
      <c r="D2101" s="12">
        <v>45750</v>
      </c>
      <c r="E2101" s="11" t="s">
        <v>793</v>
      </c>
      <c r="F2101" s="11" t="s">
        <v>544</v>
      </c>
      <c r="G2101" s="11" t="s">
        <v>565</v>
      </c>
      <c r="H2101" s="11" t="s">
        <v>262</v>
      </c>
      <c r="I2101" s="11" t="s">
        <v>3412</v>
      </c>
      <c r="J2101" t="str">
        <f>IF(L2101="","",VLOOKUP(L2101,Продукция!B:D,3,0))</f>
        <v>Биологический_материал</v>
      </c>
      <c r="K2101" t="str">
        <f>IF(L2101="","",VLOOKUP(L2101,Продукция!B:C,2,0))</f>
        <v>Сыворотка крови</v>
      </c>
      <c r="L2101" s="151" t="s">
        <v>302</v>
      </c>
      <c r="M2101">
        <f>IF(L2101="","",VLOOKUP(L2101,Продукция!B:L,11,0))</f>
        <v>0</v>
      </c>
      <c r="N2101" s="11" t="s">
        <v>873</v>
      </c>
      <c r="P2101" s="11" t="s">
        <v>340</v>
      </c>
      <c r="Q2101" s="11" t="s">
        <v>854</v>
      </c>
      <c r="R2101" s="153" t="s">
        <v>5255</v>
      </c>
      <c r="S2101" s="11">
        <v>18</v>
      </c>
      <c r="T2101" s="11" t="s">
        <v>5262</v>
      </c>
      <c r="V2101" s="14">
        <v>45749</v>
      </c>
      <c r="Z2101" s="11" t="s">
        <v>4823</v>
      </c>
      <c r="AA2101" s="15">
        <v>0.59722222222222221</v>
      </c>
      <c r="AB2101" t="str">
        <f>IF(L2101="","",VLOOKUP(L2101&amp;I2101,Продукция!A:I,9,0))</f>
        <v>рекомендация производителя набора</v>
      </c>
      <c r="AC2101" s="14">
        <v>45754</v>
      </c>
      <c r="AD2101" s="11" t="s">
        <v>2673</v>
      </c>
      <c r="AE2101" s="11" t="s">
        <v>4823</v>
      </c>
      <c r="AF2101" t="str">
        <f>IF(AD2101="","",VLOOKUP(AD2101,'Сотрудники и ссылки'!A:B,2,0))</f>
        <v>Серолог</v>
      </c>
      <c r="AG2101">
        <f>IF(AD2101="","",VLOOKUP(AD2101,'Сотрудники и ссылки'!A:C,3,0))</f>
        <v>20001771</v>
      </c>
      <c r="AH2101" s="11" t="s">
        <v>2673</v>
      </c>
      <c r="AI2101" t="str">
        <f>IF(AH2101="","",VLOOKUP(AH2101,'Сотрудники и ссылки'!A:B,2,0))</f>
        <v>Серолог</v>
      </c>
      <c r="AJ2101">
        <f>IF(AH2101="","",VLOOKUP(AH2101,'Сотрудники и ссылки'!A:C,3,0))</f>
        <v>20001771</v>
      </c>
      <c r="AK2101" s="14">
        <v>45754</v>
      </c>
      <c r="AL2101" s="2">
        <f>IF(AK2101="","",AK2101+VLOOKUP(I2101,'Вид исследования'!B:E,4,0))</f>
        <v>45755</v>
      </c>
      <c r="AM2101" s="2">
        <f>IF(AK2101="","",AK2101+VLOOKUP(I2101,'Вид исследования'!B:F,5,0))</f>
        <v>45755</v>
      </c>
      <c r="AN2101" s="14">
        <v>45754</v>
      </c>
      <c r="AP2101" s="11" t="s">
        <v>189</v>
      </c>
      <c r="AQ2101" t="str">
        <f>IFERROR(IF(L2101="","",VLOOKUP(L2101&amp;I2101,Продукция!A:K,11,0)),"обратитесь к админ справочника")</f>
        <v>согласно рекомендациям производителя теста</v>
      </c>
      <c r="AR2101" s="11" t="s">
        <v>4823</v>
      </c>
      <c r="AS2101" t="str">
        <f>IFERROR(IF(L2101="","",VLOOKUP(L2101&amp;I2101,Продукция!A:J,10,0)),"обратитесь к админ справочника")</f>
        <v>инструкция тест- ситема Биочек СК -126</v>
      </c>
      <c r="AT2101" s="11" t="s">
        <v>4823</v>
      </c>
      <c r="AU2101" s="11" t="s">
        <v>4823</v>
      </c>
      <c r="AV2101" s="11" t="s">
        <v>2673</v>
      </c>
      <c r="AW2101" s="11" t="s">
        <v>4824</v>
      </c>
      <c r="AX2101" s="11" t="s">
        <v>565</v>
      </c>
      <c r="AY2101" s="11" t="s">
        <v>1269</v>
      </c>
      <c r="AZ2101" s="11">
        <v>154</v>
      </c>
      <c r="BA2101" s="11">
        <v>40</v>
      </c>
      <c r="BC2101" s="11" t="s">
        <v>5109</v>
      </c>
    </row>
    <row r="2102" spans="1:55" x14ac:dyDescent="0.25">
      <c r="A2102" t="str">
        <f t="shared" si="38"/>
        <v xml:space="preserve">С/621CAV (BioChek) анемия уровень антител </v>
      </c>
      <c r="B2102" t="str">
        <f>IF(E2102="","",INDEX(Лаборатории!A:A,MATCH('Производственный контроль'!E2102,Лаборатории!B:B,0)))</f>
        <v xml:space="preserve">КУРИНОЕ ЦАРСТВО АО </v>
      </c>
      <c r="C2102" t="str">
        <f>IF(E2102="","",VLOOKUP(E2102,Лаборатории!B:D,3,0))</f>
        <v>U377_CHL</v>
      </c>
      <c r="D2102" s="12">
        <v>45750</v>
      </c>
      <c r="E2102" s="11" t="s">
        <v>793</v>
      </c>
      <c r="F2102" s="11" t="s">
        <v>544</v>
      </c>
      <c r="G2102" s="11" t="s">
        <v>565</v>
      </c>
      <c r="H2102" s="11" t="s">
        <v>262</v>
      </c>
      <c r="I2102" s="11" t="s">
        <v>3412</v>
      </c>
      <c r="J2102" t="str">
        <f>IF(L2102="","",VLOOKUP(L2102,Продукция!B:D,3,0))</f>
        <v>Биологический_материал</v>
      </c>
      <c r="K2102" t="str">
        <f>IF(L2102="","",VLOOKUP(L2102,Продукция!B:C,2,0))</f>
        <v>Сыворотка крови</v>
      </c>
      <c r="L2102" s="151" t="s">
        <v>302</v>
      </c>
      <c r="M2102">
        <f>IF(L2102="","",VLOOKUP(L2102,Продукция!B:L,11,0))</f>
        <v>0</v>
      </c>
      <c r="N2102" s="11" t="s">
        <v>873</v>
      </c>
      <c r="P2102" s="11" t="s">
        <v>340</v>
      </c>
      <c r="Q2102" s="11" t="s">
        <v>854</v>
      </c>
      <c r="R2102" s="153" t="s">
        <v>5105</v>
      </c>
      <c r="S2102" s="11">
        <v>18</v>
      </c>
      <c r="T2102" s="11" t="s">
        <v>5262</v>
      </c>
      <c r="V2102" s="14">
        <v>45749</v>
      </c>
      <c r="Z2102" s="11" t="s">
        <v>4823</v>
      </c>
      <c r="AA2102" s="15">
        <v>0.59722222222222221</v>
      </c>
      <c r="AB2102" t="str">
        <f>IF(L2102="","",VLOOKUP(L2102&amp;I2102,Продукция!A:I,9,0))</f>
        <v>рекомендация производителя набора</v>
      </c>
      <c r="AC2102" s="14">
        <v>45754</v>
      </c>
      <c r="AD2102" s="11" t="s">
        <v>2673</v>
      </c>
      <c r="AE2102" s="11" t="s">
        <v>4823</v>
      </c>
      <c r="AF2102" t="str">
        <f>IF(AD2102="","",VLOOKUP(AD2102,'Сотрудники и ссылки'!A:B,2,0))</f>
        <v>Серолог</v>
      </c>
      <c r="AG2102">
        <f>IF(AD2102="","",VLOOKUP(AD2102,'Сотрудники и ссылки'!A:C,3,0))</f>
        <v>20001771</v>
      </c>
      <c r="AH2102" s="11" t="s">
        <v>2673</v>
      </c>
      <c r="AI2102" t="str">
        <f>IF(AH2102="","",VLOOKUP(AH2102,'Сотрудники и ссылки'!A:B,2,0))</f>
        <v>Серолог</v>
      </c>
      <c r="AJ2102">
        <f>IF(AH2102="","",VLOOKUP(AH2102,'Сотрудники и ссылки'!A:C,3,0))</f>
        <v>20001771</v>
      </c>
      <c r="AK2102" s="14">
        <v>45754</v>
      </c>
      <c r="AL2102" s="2">
        <f>IF(AK2102="","",AK2102+VLOOKUP(I2102,'Вид исследования'!B:E,4,0))</f>
        <v>45755</v>
      </c>
      <c r="AM2102" s="2">
        <f>IF(AK2102="","",AK2102+VLOOKUP(I2102,'Вид исследования'!B:F,5,0))</f>
        <v>45755</v>
      </c>
      <c r="AN2102" s="14">
        <v>45754</v>
      </c>
      <c r="AP2102" s="11" t="s">
        <v>189</v>
      </c>
      <c r="AQ2102" t="str">
        <f>IFERROR(IF(L2102="","",VLOOKUP(L2102&amp;I2102,Продукция!A:K,11,0)),"обратитесь к админ справочника")</f>
        <v>согласно рекомендациям производителя теста</v>
      </c>
      <c r="AR2102" s="11" t="s">
        <v>4823</v>
      </c>
      <c r="AS2102" t="str">
        <f>IFERROR(IF(L2102="","",VLOOKUP(L2102&amp;I2102,Продукция!A:J,10,0)),"обратитесь к админ справочника")</f>
        <v>инструкция тест- ситема Биочек СК -126</v>
      </c>
      <c r="AT2102" s="11" t="s">
        <v>4823</v>
      </c>
      <c r="AU2102" s="11" t="s">
        <v>4823</v>
      </c>
      <c r="AV2102" s="11" t="s">
        <v>2673</v>
      </c>
      <c r="AW2102" s="11" t="s">
        <v>4824</v>
      </c>
      <c r="AX2102" s="11" t="s">
        <v>565</v>
      </c>
      <c r="AY2102" s="11" t="s">
        <v>1267</v>
      </c>
      <c r="AZ2102" s="11">
        <v>154</v>
      </c>
      <c r="BA2102" s="11">
        <v>40</v>
      </c>
      <c r="BC2102" s="11" t="s">
        <v>5109</v>
      </c>
    </row>
    <row r="2103" spans="1:55" x14ac:dyDescent="0.25">
      <c r="A2103" t="str">
        <f t="shared" si="38"/>
        <v>С/621FADV (BioChek) аденовирус уровень антител</v>
      </c>
      <c r="B2103" t="str">
        <f>IF(E2103="","",INDEX(Лаборатории!A:A,MATCH('Производственный контроль'!E2103,Лаборатории!B:B,0)))</f>
        <v xml:space="preserve">КУРИНОЕ ЦАРСТВО АО </v>
      </c>
      <c r="C2103" t="str">
        <f>IF(E2103="","",VLOOKUP(E2103,Лаборатории!B:D,3,0))</f>
        <v>U377_CHL</v>
      </c>
      <c r="D2103" s="12">
        <v>45750</v>
      </c>
      <c r="E2103" s="11" t="s">
        <v>793</v>
      </c>
      <c r="F2103" s="11" t="s">
        <v>544</v>
      </c>
      <c r="G2103" s="11" t="s">
        <v>565</v>
      </c>
      <c r="H2103" s="11" t="s">
        <v>262</v>
      </c>
      <c r="I2103" s="11" t="s">
        <v>3414</v>
      </c>
      <c r="J2103" t="str">
        <f>IF(L2103="","",VLOOKUP(L2103,Продукция!B:D,3,0))</f>
        <v>Биологический_материал</v>
      </c>
      <c r="K2103" t="str">
        <f>IF(L2103="","",VLOOKUP(L2103,Продукция!B:C,2,0))</f>
        <v>Сыворотка крови</v>
      </c>
      <c r="L2103" s="151" t="s">
        <v>302</v>
      </c>
      <c r="M2103">
        <f>IF(L2103="","",VLOOKUP(L2103,Продукция!B:L,11,0))</f>
        <v>0</v>
      </c>
      <c r="N2103" s="11" t="s">
        <v>873</v>
      </c>
      <c r="P2103" s="11" t="s">
        <v>340</v>
      </c>
      <c r="Q2103" s="11" t="s">
        <v>854</v>
      </c>
      <c r="R2103" s="153" t="s">
        <v>5093</v>
      </c>
      <c r="S2103" s="11">
        <v>18</v>
      </c>
      <c r="T2103" s="11" t="s">
        <v>5262</v>
      </c>
      <c r="V2103" s="14">
        <v>45747</v>
      </c>
      <c r="Z2103" s="11" t="s">
        <v>4823</v>
      </c>
      <c r="AA2103" s="15">
        <v>0.59722222222222221</v>
      </c>
      <c r="AB2103" t="str">
        <f>IF(L2103="","",VLOOKUP(L2103&amp;I2103,Продукция!A:I,9,0))</f>
        <v>рекомендация производителя набора</v>
      </c>
      <c r="AC2103" s="14">
        <v>45754</v>
      </c>
      <c r="AD2103" s="11" t="s">
        <v>2673</v>
      </c>
      <c r="AE2103" s="11" t="s">
        <v>4823</v>
      </c>
      <c r="AF2103" t="str">
        <f>IF(AD2103="","",VLOOKUP(AD2103,'Сотрудники и ссылки'!A:B,2,0))</f>
        <v>Серолог</v>
      </c>
      <c r="AG2103">
        <f>IF(AD2103="","",VLOOKUP(AD2103,'Сотрудники и ссылки'!A:C,3,0))</f>
        <v>20001771</v>
      </c>
      <c r="AH2103" s="11" t="s">
        <v>2673</v>
      </c>
      <c r="AI2103" t="str">
        <f>IF(AH2103="","",VLOOKUP(AH2103,'Сотрудники и ссылки'!A:B,2,0))</f>
        <v>Серолог</v>
      </c>
      <c r="AJ2103">
        <f>IF(AH2103="","",VLOOKUP(AH2103,'Сотрудники и ссылки'!A:C,3,0))</f>
        <v>20001771</v>
      </c>
      <c r="AK2103" s="14">
        <v>45754</v>
      </c>
      <c r="AL2103" s="2">
        <f>IF(AK2103="","",AK2103+VLOOKUP(I2103,'Вид исследования'!B:E,4,0))</f>
        <v>45755</v>
      </c>
      <c r="AM2103" s="2">
        <f>IF(AK2103="","",AK2103+VLOOKUP(I2103,'Вид исследования'!B:F,5,0))</f>
        <v>45755</v>
      </c>
      <c r="AN2103" s="14">
        <v>45754</v>
      </c>
      <c r="AP2103" s="11" t="s">
        <v>189</v>
      </c>
      <c r="AQ2103" t="str">
        <f>IFERROR(IF(L2103="","",VLOOKUP(L2103&amp;I2103,Продукция!A:K,11,0)),"обратитесь к админ справочника")</f>
        <v>согласно рекомендациям производителя теста</v>
      </c>
      <c r="AR2103" s="11" t="s">
        <v>4823</v>
      </c>
      <c r="AS2103" t="str">
        <f>IFERROR(IF(L2103="","",VLOOKUP(L2103&amp;I2103,Продукция!A:J,10,0)),"обратитесь к админ справочника")</f>
        <v>инструкция тест- ситема Биочек СК -132</v>
      </c>
      <c r="AT2103" s="11" t="s">
        <v>4823</v>
      </c>
      <c r="AU2103" s="11" t="s">
        <v>4823</v>
      </c>
      <c r="AV2103" s="11" t="s">
        <v>2673</v>
      </c>
      <c r="AW2103" s="11" t="s">
        <v>4824</v>
      </c>
      <c r="AX2103" s="11" t="s">
        <v>565</v>
      </c>
      <c r="AY2103" s="11" t="s">
        <v>1258</v>
      </c>
      <c r="AZ2103" s="11">
        <v>154</v>
      </c>
      <c r="BA2103" s="11">
        <v>40</v>
      </c>
      <c r="BC2103" s="11" t="s">
        <v>5109</v>
      </c>
    </row>
    <row r="2104" spans="1:55" x14ac:dyDescent="0.25">
      <c r="A2104" t="str">
        <f t="shared" si="38"/>
        <v>С/621FADV (BioChek) аденовирус уровень антител</v>
      </c>
      <c r="B2104" t="str">
        <f>IF(E2104="","",INDEX(Лаборатории!A:A,MATCH('Производственный контроль'!E2104,Лаборатории!B:B,0)))</f>
        <v xml:space="preserve">КУРИНОЕ ЦАРСТВО АО </v>
      </c>
      <c r="C2104" t="str">
        <f>IF(E2104="","",VLOOKUP(E2104,Лаборатории!B:D,3,0))</f>
        <v>U377_CHL</v>
      </c>
      <c r="D2104" s="12">
        <v>45750</v>
      </c>
      <c r="E2104" s="11" t="s">
        <v>793</v>
      </c>
      <c r="F2104" s="11" t="s">
        <v>544</v>
      </c>
      <c r="G2104" s="11" t="s">
        <v>565</v>
      </c>
      <c r="H2104" s="11" t="s">
        <v>262</v>
      </c>
      <c r="I2104" s="11" t="s">
        <v>3414</v>
      </c>
      <c r="J2104" t="str">
        <f>IF(L2104="","",VLOOKUP(L2104,Продукция!B:D,3,0))</f>
        <v>Биологический_материал</v>
      </c>
      <c r="K2104" t="str">
        <f>IF(L2104="","",VLOOKUP(L2104,Продукция!B:C,2,0))</f>
        <v>Сыворотка крови</v>
      </c>
      <c r="L2104" s="151" t="s">
        <v>302</v>
      </c>
      <c r="M2104">
        <f>IF(L2104="","",VLOOKUP(L2104,Продукция!B:L,11,0))</f>
        <v>0</v>
      </c>
      <c r="N2104" s="11" t="s">
        <v>873</v>
      </c>
      <c r="P2104" s="11" t="s">
        <v>340</v>
      </c>
      <c r="Q2104" s="11" t="s">
        <v>854</v>
      </c>
      <c r="R2104" s="153" t="s">
        <v>5261</v>
      </c>
      <c r="S2104" s="11">
        <v>18</v>
      </c>
      <c r="T2104" s="11" t="s">
        <v>5262</v>
      </c>
      <c r="V2104" s="14">
        <v>45747</v>
      </c>
      <c r="Z2104" s="11" t="s">
        <v>4823</v>
      </c>
      <c r="AA2104" s="15">
        <v>0.59722222222222221</v>
      </c>
      <c r="AB2104" t="str">
        <f>IF(L2104="","",VLOOKUP(L2104&amp;I2104,Продукция!A:I,9,0))</f>
        <v>рекомендация производителя набора</v>
      </c>
      <c r="AC2104" s="14">
        <v>45754</v>
      </c>
      <c r="AD2104" s="11" t="s">
        <v>2673</v>
      </c>
      <c r="AE2104" s="11" t="s">
        <v>4823</v>
      </c>
      <c r="AF2104" t="str">
        <f>IF(AD2104="","",VLOOKUP(AD2104,'Сотрудники и ссылки'!A:B,2,0))</f>
        <v>Серолог</v>
      </c>
      <c r="AG2104">
        <f>IF(AD2104="","",VLOOKUP(AD2104,'Сотрудники и ссылки'!A:C,3,0))</f>
        <v>20001771</v>
      </c>
      <c r="AH2104" s="11" t="s">
        <v>2673</v>
      </c>
      <c r="AI2104" t="str">
        <f>IF(AH2104="","",VLOOKUP(AH2104,'Сотрудники и ссылки'!A:B,2,0))</f>
        <v>Серолог</v>
      </c>
      <c r="AJ2104">
        <f>IF(AH2104="","",VLOOKUP(AH2104,'Сотрудники и ссылки'!A:C,3,0))</f>
        <v>20001771</v>
      </c>
      <c r="AK2104" s="14">
        <v>45754</v>
      </c>
      <c r="AL2104" s="2">
        <f>IF(AK2104="","",AK2104+VLOOKUP(I2104,'Вид исследования'!B:E,4,0))</f>
        <v>45755</v>
      </c>
      <c r="AM2104" s="2">
        <f>IF(AK2104="","",AK2104+VLOOKUP(I2104,'Вид исследования'!B:F,5,0))</f>
        <v>45755</v>
      </c>
      <c r="AN2104" s="14">
        <v>45754</v>
      </c>
      <c r="AP2104" s="11" t="s">
        <v>189</v>
      </c>
      <c r="AQ2104" t="str">
        <f>IFERROR(IF(L2104="","",VLOOKUP(L2104&amp;I2104,Продукция!A:K,11,0)),"обратитесь к админ справочника")</f>
        <v>согласно рекомендациям производителя теста</v>
      </c>
      <c r="AR2104" s="11" t="s">
        <v>4823</v>
      </c>
      <c r="AS2104" t="str">
        <f>IFERROR(IF(L2104="","",VLOOKUP(L2104&amp;I2104,Продукция!A:J,10,0)),"обратитесь к админ справочника")</f>
        <v>инструкция тест- ситема Биочек СК -132</v>
      </c>
      <c r="AT2104" s="11" t="s">
        <v>4823</v>
      </c>
      <c r="AU2104" s="11" t="s">
        <v>4823</v>
      </c>
      <c r="AV2104" s="11" t="s">
        <v>2673</v>
      </c>
      <c r="AW2104" s="11" t="s">
        <v>4824</v>
      </c>
      <c r="AX2104" s="11" t="s">
        <v>565</v>
      </c>
      <c r="AY2104" s="11" t="s">
        <v>1275</v>
      </c>
      <c r="AZ2104" s="11">
        <v>154</v>
      </c>
      <c r="BA2104" s="11">
        <v>40</v>
      </c>
      <c r="BC2104" s="11" t="s">
        <v>5109</v>
      </c>
    </row>
    <row r="2105" spans="1:55" x14ac:dyDescent="0.25">
      <c r="A2105" t="str">
        <f t="shared" si="38"/>
        <v>С/621FADV (BioChek) аденовирус уровень антител</v>
      </c>
      <c r="B2105" t="str">
        <f>IF(E2105="","",INDEX(Лаборатории!A:A,MATCH('Производственный контроль'!E2105,Лаборатории!B:B,0)))</f>
        <v xml:space="preserve">КУРИНОЕ ЦАРСТВО АО </v>
      </c>
      <c r="C2105" t="str">
        <f>IF(E2105="","",VLOOKUP(E2105,Лаборатории!B:D,3,0))</f>
        <v>U377_CHL</v>
      </c>
      <c r="D2105" s="12">
        <v>45750</v>
      </c>
      <c r="E2105" s="11" t="s">
        <v>793</v>
      </c>
      <c r="F2105" s="11" t="s">
        <v>544</v>
      </c>
      <c r="G2105" s="11" t="s">
        <v>565</v>
      </c>
      <c r="H2105" s="11" t="s">
        <v>262</v>
      </c>
      <c r="I2105" s="11" t="s">
        <v>3414</v>
      </c>
      <c r="J2105" t="str">
        <f>IF(L2105="","",VLOOKUP(L2105,Продукция!B:D,3,0))</f>
        <v>Биологический_материал</v>
      </c>
      <c r="K2105" t="str">
        <f>IF(L2105="","",VLOOKUP(L2105,Продукция!B:C,2,0))</f>
        <v>Сыворотка крови</v>
      </c>
      <c r="L2105" s="151" t="s">
        <v>302</v>
      </c>
      <c r="M2105">
        <f>IF(L2105="","",VLOOKUP(L2105,Продукция!B:L,11,0))</f>
        <v>0</v>
      </c>
      <c r="N2105" s="11" t="s">
        <v>873</v>
      </c>
      <c r="P2105" s="11" t="s">
        <v>340</v>
      </c>
      <c r="Q2105" s="11" t="s">
        <v>854</v>
      </c>
      <c r="R2105" s="153" t="s">
        <v>5102</v>
      </c>
      <c r="S2105" s="11">
        <v>18</v>
      </c>
      <c r="T2105" s="11" t="s">
        <v>5262</v>
      </c>
      <c r="V2105" s="14">
        <v>45748</v>
      </c>
      <c r="Z2105" s="11" t="s">
        <v>4823</v>
      </c>
      <c r="AA2105" s="15">
        <v>0.59722222222222221</v>
      </c>
      <c r="AB2105" t="str">
        <f>IF(L2105="","",VLOOKUP(L2105&amp;I2105,Продукция!A:I,9,0))</f>
        <v>рекомендация производителя набора</v>
      </c>
      <c r="AC2105" s="14">
        <v>45754</v>
      </c>
      <c r="AD2105" s="11" t="s">
        <v>2673</v>
      </c>
      <c r="AE2105" s="11" t="s">
        <v>4823</v>
      </c>
      <c r="AF2105" t="str">
        <f>IF(AD2105="","",VLOOKUP(AD2105,'Сотрудники и ссылки'!A:B,2,0))</f>
        <v>Серолог</v>
      </c>
      <c r="AG2105">
        <f>IF(AD2105="","",VLOOKUP(AD2105,'Сотрудники и ссылки'!A:C,3,0))</f>
        <v>20001771</v>
      </c>
      <c r="AH2105" s="11" t="s">
        <v>2673</v>
      </c>
      <c r="AI2105" t="str">
        <f>IF(AH2105="","",VLOOKUP(AH2105,'Сотрудники и ссылки'!A:B,2,0))</f>
        <v>Серолог</v>
      </c>
      <c r="AJ2105">
        <f>IF(AH2105="","",VLOOKUP(AH2105,'Сотрудники и ссылки'!A:C,3,0))</f>
        <v>20001771</v>
      </c>
      <c r="AK2105" s="14">
        <v>45754</v>
      </c>
      <c r="AL2105" s="2">
        <f>IF(AK2105="","",AK2105+VLOOKUP(I2105,'Вид исследования'!B:E,4,0))</f>
        <v>45755</v>
      </c>
      <c r="AM2105" s="2">
        <f>IF(AK2105="","",AK2105+VLOOKUP(I2105,'Вид исследования'!B:F,5,0))</f>
        <v>45755</v>
      </c>
      <c r="AN2105" s="14">
        <v>45754</v>
      </c>
      <c r="AP2105" s="11" t="s">
        <v>189</v>
      </c>
      <c r="AQ2105" t="str">
        <f>IFERROR(IF(L2105="","",VLOOKUP(L2105&amp;I2105,Продукция!A:K,11,0)),"обратитесь к админ справочника")</f>
        <v>согласно рекомендациям производителя теста</v>
      </c>
      <c r="AR2105" s="11" t="s">
        <v>4823</v>
      </c>
      <c r="AS2105" t="str">
        <f>IFERROR(IF(L2105="","",VLOOKUP(L2105&amp;I2105,Продукция!A:J,10,0)),"обратитесь к админ справочника")</f>
        <v>инструкция тест- ситема Биочек СК -132</v>
      </c>
      <c r="AT2105" s="11" t="s">
        <v>4823</v>
      </c>
      <c r="AU2105" s="11" t="s">
        <v>4823</v>
      </c>
      <c r="AV2105" s="11" t="s">
        <v>2673</v>
      </c>
      <c r="AW2105" s="11" t="s">
        <v>4824</v>
      </c>
      <c r="AX2105" s="11" t="s">
        <v>565</v>
      </c>
      <c r="AY2105" s="11" t="s">
        <v>1264</v>
      </c>
      <c r="AZ2105" s="11">
        <v>154</v>
      </c>
      <c r="BA2105" s="11">
        <v>40</v>
      </c>
      <c r="BC2105" s="11" t="s">
        <v>5109</v>
      </c>
    </row>
    <row r="2106" spans="1:55" x14ac:dyDescent="0.25">
      <c r="A2106" t="str">
        <f t="shared" si="38"/>
        <v>С/621FADV (BioChek) аденовирус уровень антител</v>
      </c>
      <c r="B2106" t="str">
        <f>IF(E2106="","",INDEX(Лаборатории!A:A,MATCH('Производственный контроль'!E2106,Лаборатории!B:B,0)))</f>
        <v xml:space="preserve">КУРИНОЕ ЦАРСТВО АО </v>
      </c>
      <c r="C2106" t="str">
        <f>IF(E2106="","",VLOOKUP(E2106,Лаборатории!B:D,3,0))</f>
        <v>U377_CHL</v>
      </c>
      <c r="D2106" s="12">
        <v>45750</v>
      </c>
      <c r="E2106" s="11" t="s">
        <v>793</v>
      </c>
      <c r="F2106" s="11" t="s">
        <v>544</v>
      </c>
      <c r="G2106" s="11" t="s">
        <v>565</v>
      </c>
      <c r="H2106" s="11" t="s">
        <v>262</v>
      </c>
      <c r="I2106" s="11" t="s">
        <v>3414</v>
      </c>
      <c r="J2106" t="str">
        <f>IF(L2106="","",VLOOKUP(L2106,Продукция!B:D,3,0))</f>
        <v>Биологический_материал</v>
      </c>
      <c r="K2106" t="str">
        <f>IF(L2106="","",VLOOKUP(L2106,Продукция!B:C,2,0))</f>
        <v>Сыворотка крови</v>
      </c>
      <c r="L2106" s="151" t="s">
        <v>302</v>
      </c>
      <c r="M2106">
        <f>IF(L2106="","",VLOOKUP(L2106,Продукция!B:L,11,0))</f>
        <v>0</v>
      </c>
      <c r="N2106" s="11" t="s">
        <v>873</v>
      </c>
      <c r="P2106" s="11" t="s">
        <v>340</v>
      </c>
      <c r="Q2106" s="11" t="s">
        <v>854</v>
      </c>
      <c r="R2106" s="153" t="s">
        <v>5255</v>
      </c>
      <c r="S2106" s="11">
        <v>18</v>
      </c>
      <c r="T2106" s="11" t="s">
        <v>5262</v>
      </c>
      <c r="V2106" s="14">
        <v>45749</v>
      </c>
      <c r="Z2106" s="11" t="s">
        <v>4823</v>
      </c>
      <c r="AA2106" s="15">
        <v>0.59722222222222221</v>
      </c>
      <c r="AB2106" t="str">
        <f>IF(L2106="","",VLOOKUP(L2106&amp;I2106,Продукция!A:I,9,0))</f>
        <v>рекомендация производителя набора</v>
      </c>
      <c r="AC2106" s="14">
        <v>45754</v>
      </c>
      <c r="AD2106" s="11" t="s">
        <v>2673</v>
      </c>
      <c r="AE2106" s="11" t="s">
        <v>4823</v>
      </c>
      <c r="AF2106" t="str">
        <f>IF(AD2106="","",VLOOKUP(AD2106,'Сотрудники и ссылки'!A:B,2,0))</f>
        <v>Серолог</v>
      </c>
      <c r="AG2106">
        <f>IF(AD2106="","",VLOOKUP(AD2106,'Сотрудники и ссылки'!A:C,3,0))</f>
        <v>20001771</v>
      </c>
      <c r="AH2106" s="11" t="s">
        <v>2673</v>
      </c>
      <c r="AI2106" t="str">
        <f>IF(AH2106="","",VLOOKUP(AH2106,'Сотрудники и ссылки'!A:B,2,0))</f>
        <v>Серолог</v>
      </c>
      <c r="AJ2106">
        <f>IF(AH2106="","",VLOOKUP(AH2106,'Сотрудники и ссылки'!A:C,3,0))</f>
        <v>20001771</v>
      </c>
      <c r="AK2106" s="14">
        <v>45754</v>
      </c>
      <c r="AL2106" s="2">
        <f>IF(AK2106="","",AK2106+VLOOKUP(I2106,'Вид исследования'!B:E,4,0))</f>
        <v>45755</v>
      </c>
      <c r="AM2106" s="2">
        <f>IF(AK2106="","",AK2106+VLOOKUP(I2106,'Вид исследования'!B:F,5,0))</f>
        <v>45755</v>
      </c>
      <c r="AN2106" s="14">
        <v>45754</v>
      </c>
      <c r="AP2106" s="11" t="s">
        <v>189</v>
      </c>
      <c r="AQ2106" t="str">
        <f>IFERROR(IF(L2106="","",VLOOKUP(L2106&amp;I2106,Продукция!A:K,11,0)),"обратитесь к админ справочника")</f>
        <v>согласно рекомендациям производителя теста</v>
      </c>
      <c r="AR2106" s="11" t="s">
        <v>4823</v>
      </c>
      <c r="AS2106" t="str">
        <f>IFERROR(IF(L2106="","",VLOOKUP(L2106&amp;I2106,Продукция!A:J,10,0)),"обратитесь к админ справочника")</f>
        <v>инструкция тест- ситема Биочек СК -132</v>
      </c>
      <c r="AT2106" s="11" t="s">
        <v>4823</v>
      </c>
      <c r="AU2106" s="11" t="s">
        <v>4823</v>
      </c>
      <c r="AV2106" s="11" t="s">
        <v>2673</v>
      </c>
      <c r="AW2106" s="11" t="s">
        <v>4824</v>
      </c>
      <c r="AX2106" s="11" t="s">
        <v>565</v>
      </c>
      <c r="AY2106" s="11" t="s">
        <v>1269</v>
      </c>
      <c r="AZ2106" s="11">
        <v>154</v>
      </c>
      <c r="BA2106" s="11">
        <v>40</v>
      </c>
      <c r="BC2106" s="11" t="s">
        <v>5109</v>
      </c>
    </row>
    <row r="2107" spans="1:55" x14ac:dyDescent="0.25">
      <c r="A2107" t="str">
        <f t="shared" si="38"/>
        <v>С/621FADV (BioChek) аденовирус уровень антител</v>
      </c>
      <c r="B2107" t="str">
        <f>IF(E2107="","",INDEX(Лаборатории!A:A,MATCH('Производственный контроль'!E2107,Лаборатории!B:B,0)))</f>
        <v xml:space="preserve">КУРИНОЕ ЦАРСТВО АО </v>
      </c>
      <c r="C2107" t="str">
        <f>IF(E2107="","",VLOOKUP(E2107,Лаборатории!B:D,3,0))</f>
        <v>U377_CHL</v>
      </c>
      <c r="D2107" s="12">
        <v>45750</v>
      </c>
      <c r="E2107" s="11" t="s">
        <v>793</v>
      </c>
      <c r="F2107" s="11" t="s">
        <v>544</v>
      </c>
      <c r="G2107" s="11" t="s">
        <v>565</v>
      </c>
      <c r="H2107" s="11" t="s">
        <v>262</v>
      </c>
      <c r="I2107" s="11" t="s">
        <v>3414</v>
      </c>
      <c r="J2107" t="str">
        <f>IF(L2107="","",VLOOKUP(L2107,Продукция!B:D,3,0))</f>
        <v>Биологический_материал</v>
      </c>
      <c r="K2107" t="str">
        <f>IF(L2107="","",VLOOKUP(L2107,Продукция!B:C,2,0))</f>
        <v>Сыворотка крови</v>
      </c>
      <c r="L2107" s="151" t="s">
        <v>302</v>
      </c>
      <c r="M2107">
        <f>IF(L2107="","",VLOOKUP(L2107,Продукция!B:L,11,0))</f>
        <v>0</v>
      </c>
      <c r="N2107" s="11" t="s">
        <v>873</v>
      </c>
      <c r="P2107" s="11" t="s">
        <v>340</v>
      </c>
      <c r="Q2107" s="11" t="s">
        <v>854</v>
      </c>
      <c r="R2107" s="153" t="s">
        <v>5105</v>
      </c>
      <c r="S2107" s="11">
        <v>18</v>
      </c>
      <c r="T2107" s="11" t="s">
        <v>5262</v>
      </c>
      <c r="V2107" s="14">
        <v>45749</v>
      </c>
      <c r="Z2107" s="11" t="s">
        <v>4823</v>
      </c>
      <c r="AA2107" s="15">
        <v>0.59722222222222221</v>
      </c>
      <c r="AB2107" t="str">
        <f>IF(L2107="","",VLOOKUP(L2107&amp;I2107,Продукция!A:I,9,0))</f>
        <v>рекомендация производителя набора</v>
      </c>
      <c r="AC2107" s="14">
        <v>45754</v>
      </c>
      <c r="AD2107" s="11" t="s">
        <v>2673</v>
      </c>
      <c r="AE2107" s="11" t="s">
        <v>4823</v>
      </c>
      <c r="AF2107" t="str">
        <f>IF(AD2107="","",VLOOKUP(AD2107,'Сотрудники и ссылки'!A:B,2,0))</f>
        <v>Серолог</v>
      </c>
      <c r="AG2107">
        <f>IF(AD2107="","",VLOOKUP(AD2107,'Сотрудники и ссылки'!A:C,3,0))</f>
        <v>20001771</v>
      </c>
      <c r="AH2107" s="11" t="s">
        <v>2673</v>
      </c>
      <c r="AI2107" t="str">
        <f>IF(AH2107="","",VLOOKUP(AH2107,'Сотрудники и ссылки'!A:B,2,0))</f>
        <v>Серолог</v>
      </c>
      <c r="AJ2107">
        <f>IF(AH2107="","",VLOOKUP(AH2107,'Сотрудники и ссылки'!A:C,3,0))</f>
        <v>20001771</v>
      </c>
      <c r="AK2107" s="14">
        <v>45754</v>
      </c>
      <c r="AL2107" s="2">
        <f>IF(AK2107="","",AK2107+VLOOKUP(I2107,'Вид исследования'!B:E,4,0))</f>
        <v>45755</v>
      </c>
      <c r="AM2107" s="2">
        <f>IF(AK2107="","",AK2107+VLOOKUP(I2107,'Вид исследования'!B:F,5,0))</f>
        <v>45755</v>
      </c>
      <c r="AN2107" s="14">
        <v>45754</v>
      </c>
      <c r="AP2107" s="11" t="s">
        <v>189</v>
      </c>
      <c r="AQ2107" t="str">
        <f>IFERROR(IF(L2107="","",VLOOKUP(L2107&amp;I2107,Продукция!A:K,11,0)),"обратитесь к админ справочника")</f>
        <v>согласно рекомендациям производителя теста</v>
      </c>
      <c r="AR2107" s="11" t="s">
        <v>4823</v>
      </c>
      <c r="AS2107" t="str">
        <f>IFERROR(IF(L2107="","",VLOOKUP(L2107&amp;I2107,Продукция!A:J,10,0)),"обратитесь к админ справочника")</f>
        <v>инструкция тест- ситема Биочек СК -132</v>
      </c>
      <c r="AT2107" s="11" t="s">
        <v>4823</v>
      </c>
      <c r="AU2107" s="11" t="s">
        <v>4823</v>
      </c>
      <c r="AV2107" s="11" t="s">
        <v>2673</v>
      </c>
      <c r="AW2107" s="11" t="s">
        <v>4824</v>
      </c>
      <c r="AX2107" s="11" t="s">
        <v>565</v>
      </c>
      <c r="AY2107" s="11" t="s">
        <v>1267</v>
      </c>
      <c r="AZ2107" s="11">
        <v>154</v>
      </c>
      <c r="BA2107" s="11">
        <v>40</v>
      </c>
      <c r="BC2107" s="11" t="s">
        <v>5109</v>
      </c>
    </row>
    <row r="2108" spans="1:55" x14ac:dyDescent="0.25">
      <c r="A2108" t="str">
        <f t="shared" si="38"/>
        <v>С/621MG (BioChek) микоплазма галлисептикум уровень антител</v>
      </c>
      <c r="B2108" t="str">
        <f>IF(E2108="","",INDEX(Лаборатории!A:A,MATCH('Производственный контроль'!E2108,Лаборатории!B:B,0)))</f>
        <v xml:space="preserve">КУРИНОЕ ЦАРСТВО АО </v>
      </c>
      <c r="C2108" t="str">
        <f>IF(E2108="","",VLOOKUP(E2108,Лаборатории!B:D,3,0))</f>
        <v>U377_CHL</v>
      </c>
      <c r="D2108" s="12">
        <v>45750</v>
      </c>
      <c r="E2108" s="11" t="s">
        <v>793</v>
      </c>
      <c r="F2108" s="11" t="s">
        <v>544</v>
      </c>
      <c r="G2108" s="11" t="s">
        <v>565</v>
      </c>
      <c r="H2108" s="11" t="s">
        <v>262</v>
      </c>
      <c r="I2108" s="11" t="s">
        <v>3422</v>
      </c>
      <c r="J2108" t="str">
        <f>IF(L2108="","",VLOOKUP(L2108,Продукция!B:D,3,0))</f>
        <v>Биологический_материал</v>
      </c>
      <c r="K2108" t="str">
        <f>IF(L2108="","",VLOOKUP(L2108,Продукция!B:C,2,0))</f>
        <v>Сыворотка крови</v>
      </c>
      <c r="L2108" s="151" t="s">
        <v>302</v>
      </c>
      <c r="M2108">
        <f>IF(L2108="","",VLOOKUP(L2108,Продукция!B:L,11,0))</f>
        <v>0</v>
      </c>
      <c r="N2108" s="11" t="s">
        <v>873</v>
      </c>
      <c r="P2108" s="11" t="s">
        <v>340</v>
      </c>
      <c r="Q2108" s="11" t="s">
        <v>854</v>
      </c>
      <c r="R2108" s="153" t="s">
        <v>5093</v>
      </c>
      <c r="S2108" s="11">
        <v>18</v>
      </c>
      <c r="T2108" s="11" t="s">
        <v>5262</v>
      </c>
      <c r="V2108" s="14">
        <v>45747</v>
      </c>
      <c r="Z2108" s="11" t="s">
        <v>4823</v>
      </c>
      <c r="AA2108" s="15">
        <v>0.59722222222222221</v>
      </c>
      <c r="AB2108" t="str">
        <f>IF(L2108="","",VLOOKUP(L2108&amp;I2108,Продукция!A:I,9,0))</f>
        <v>рекомендация производителя набора</v>
      </c>
      <c r="AC2108" s="14">
        <v>45754</v>
      </c>
      <c r="AD2108" s="11" t="s">
        <v>2673</v>
      </c>
      <c r="AE2108" s="11" t="s">
        <v>4823</v>
      </c>
      <c r="AF2108" t="str">
        <f>IF(AD2108="","",VLOOKUP(AD2108,'Сотрудники и ссылки'!A:B,2,0))</f>
        <v>Серолог</v>
      </c>
      <c r="AG2108">
        <f>IF(AD2108="","",VLOOKUP(AD2108,'Сотрудники и ссылки'!A:C,3,0))</f>
        <v>20001771</v>
      </c>
      <c r="AH2108" s="11" t="s">
        <v>2673</v>
      </c>
      <c r="AI2108" t="str">
        <f>IF(AH2108="","",VLOOKUP(AH2108,'Сотрудники и ссылки'!A:B,2,0))</f>
        <v>Серолог</v>
      </c>
      <c r="AJ2108">
        <f>IF(AH2108="","",VLOOKUP(AH2108,'Сотрудники и ссылки'!A:C,3,0))</f>
        <v>20001771</v>
      </c>
      <c r="AK2108" s="14">
        <v>45754</v>
      </c>
      <c r="AL2108" s="2">
        <f>IF(AK2108="","",AK2108+VLOOKUP(I2108,'Вид исследования'!B:E,4,0))</f>
        <v>45755</v>
      </c>
      <c r="AM2108" s="2">
        <f>IF(AK2108="","",AK2108+VLOOKUP(I2108,'Вид исследования'!B:F,5,0))</f>
        <v>45755</v>
      </c>
      <c r="AN2108" s="14">
        <v>45754</v>
      </c>
      <c r="AP2108" s="11" t="s">
        <v>189</v>
      </c>
      <c r="AQ2108" t="str">
        <f>IFERROR(IF(L2108="","",VLOOKUP(L2108&amp;I2108,Продукция!A:K,11,0)),"обратитесь к админ справочника")</f>
        <v>согласно рекомендациям производителя теста</v>
      </c>
      <c r="AR2108" s="11" t="s">
        <v>4823</v>
      </c>
      <c r="AS2108" t="str">
        <f>IFERROR(IF(L2108="","",VLOOKUP(L2108&amp;I2108,Продукция!A:J,10,0)),"обратитесь к админ справочника")</f>
        <v>инструкция тест- ситема Биочек СК -114</v>
      </c>
      <c r="AT2108" s="11" t="s">
        <v>4823</v>
      </c>
      <c r="AU2108" s="11" t="s">
        <v>4823</v>
      </c>
      <c r="AV2108" s="11" t="s">
        <v>2673</v>
      </c>
      <c r="AW2108" s="11" t="s">
        <v>4824</v>
      </c>
      <c r="AX2108" s="11" t="s">
        <v>565</v>
      </c>
      <c r="AY2108" s="11" t="s">
        <v>1258</v>
      </c>
      <c r="AZ2108" s="11">
        <v>154</v>
      </c>
      <c r="BA2108" s="11">
        <v>40</v>
      </c>
      <c r="BC2108" s="11" t="s">
        <v>5109</v>
      </c>
    </row>
    <row r="2109" spans="1:55" x14ac:dyDescent="0.25">
      <c r="A2109" t="str">
        <f t="shared" si="38"/>
        <v>С/621MG (BioChek) микоплазма галлисептикум уровень антител</v>
      </c>
      <c r="B2109" t="str">
        <f>IF(E2109="","",INDEX(Лаборатории!A:A,MATCH('Производственный контроль'!E2109,Лаборатории!B:B,0)))</f>
        <v xml:space="preserve">КУРИНОЕ ЦАРСТВО АО </v>
      </c>
      <c r="C2109" t="str">
        <f>IF(E2109="","",VLOOKUP(E2109,Лаборатории!B:D,3,0))</f>
        <v>U377_CHL</v>
      </c>
      <c r="D2109" s="12">
        <v>45750</v>
      </c>
      <c r="E2109" s="11" t="s">
        <v>793</v>
      </c>
      <c r="F2109" s="11" t="s">
        <v>544</v>
      </c>
      <c r="G2109" s="11" t="s">
        <v>565</v>
      </c>
      <c r="H2109" s="11" t="s">
        <v>262</v>
      </c>
      <c r="I2109" s="11" t="s">
        <v>3422</v>
      </c>
      <c r="J2109" t="str">
        <f>IF(L2109="","",VLOOKUP(L2109,Продукция!B:D,3,0))</f>
        <v>Биологический_материал</v>
      </c>
      <c r="K2109" t="str">
        <f>IF(L2109="","",VLOOKUP(L2109,Продукция!B:C,2,0))</f>
        <v>Сыворотка крови</v>
      </c>
      <c r="L2109" s="151" t="s">
        <v>302</v>
      </c>
      <c r="M2109">
        <f>IF(L2109="","",VLOOKUP(L2109,Продукция!B:L,11,0))</f>
        <v>0</v>
      </c>
      <c r="N2109" s="11" t="s">
        <v>873</v>
      </c>
      <c r="P2109" s="11" t="s">
        <v>340</v>
      </c>
      <c r="Q2109" s="11" t="s">
        <v>854</v>
      </c>
      <c r="R2109" s="153" t="s">
        <v>5261</v>
      </c>
      <c r="S2109" s="11">
        <v>18</v>
      </c>
      <c r="T2109" s="11" t="s">
        <v>5262</v>
      </c>
      <c r="V2109" s="14">
        <v>45747</v>
      </c>
      <c r="Z2109" s="11" t="s">
        <v>4823</v>
      </c>
      <c r="AA2109" s="15">
        <v>0.59722222222222221</v>
      </c>
      <c r="AB2109" t="str">
        <f>IF(L2109="","",VLOOKUP(L2109&amp;I2109,Продукция!A:I,9,0))</f>
        <v>рекомендация производителя набора</v>
      </c>
      <c r="AC2109" s="14">
        <v>45754</v>
      </c>
      <c r="AD2109" s="11" t="s">
        <v>2673</v>
      </c>
      <c r="AE2109" s="11" t="s">
        <v>4823</v>
      </c>
      <c r="AF2109" t="str">
        <f>IF(AD2109="","",VLOOKUP(AD2109,'Сотрудники и ссылки'!A:B,2,0))</f>
        <v>Серолог</v>
      </c>
      <c r="AG2109">
        <f>IF(AD2109="","",VLOOKUP(AD2109,'Сотрудники и ссылки'!A:C,3,0))</f>
        <v>20001771</v>
      </c>
      <c r="AH2109" s="11" t="s">
        <v>2673</v>
      </c>
      <c r="AI2109" t="str">
        <f>IF(AH2109="","",VLOOKUP(AH2109,'Сотрудники и ссылки'!A:B,2,0))</f>
        <v>Серолог</v>
      </c>
      <c r="AJ2109">
        <f>IF(AH2109="","",VLOOKUP(AH2109,'Сотрудники и ссылки'!A:C,3,0))</f>
        <v>20001771</v>
      </c>
      <c r="AK2109" s="14">
        <v>45754</v>
      </c>
      <c r="AL2109" s="2">
        <f>IF(AK2109="","",AK2109+VLOOKUP(I2109,'Вид исследования'!B:E,4,0))</f>
        <v>45755</v>
      </c>
      <c r="AM2109" s="2">
        <f>IF(AK2109="","",AK2109+VLOOKUP(I2109,'Вид исследования'!B:F,5,0))</f>
        <v>45755</v>
      </c>
      <c r="AN2109" s="14">
        <v>45754</v>
      </c>
      <c r="AP2109" s="11" t="s">
        <v>189</v>
      </c>
      <c r="AQ2109" t="str">
        <f>IFERROR(IF(L2109="","",VLOOKUP(L2109&amp;I2109,Продукция!A:K,11,0)),"обратитесь к админ справочника")</f>
        <v>согласно рекомендациям производителя теста</v>
      </c>
      <c r="AR2109" s="11" t="s">
        <v>4823</v>
      </c>
      <c r="AS2109" t="str">
        <f>IFERROR(IF(L2109="","",VLOOKUP(L2109&amp;I2109,Продукция!A:J,10,0)),"обратитесь к админ справочника")</f>
        <v>инструкция тест- ситема Биочек СК -114</v>
      </c>
      <c r="AT2109" s="11" t="s">
        <v>4823</v>
      </c>
      <c r="AU2109" s="11" t="s">
        <v>4823</v>
      </c>
      <c r="AV2109" s="11" t="s">
        <v>2673</v>
      </c>
      <c r="AW2109" s="11" t="s">
        <v>4824</v>
      </c>
      <c r="AX2109" s="11" t="s">
        <v>565</v>
      </c>
      <c r="AY2109" s="11" t="s">
        <v>1275</v>
      </c>
      <c r="AZ2109" s="11">
        <v>154</v>
      </c>
      <c r="BA2109" s="11">
        <v>40</v>
      </c>
      <c r="BC2109" s="11" t="s">
        <v>5109</v>
      </c>
    </row>
    <row r="2110" spans="1:55" x14ac:dyDescent="0.25">
      <c r="A2110" t="str">
        <f t="shared" si="38"/>
        <v>С/621MG (BioChek) микоплазма галлисептикум уровень антител</v>
      </c>
      <c r="B2110" t="str">
        <f>IF(E2110="","",INDEX(Лаборатории!A:A,MATCH('Производственный контроль'!E2110,Лаборатории!B:B,0)))</f>
        <v xml:space="preserve">КУРИНОЕ ЦАРСТВО АО </v>
      </c>
      <c r="C2110" t="str">
        <f>IF(E2110="","",VLOOKUP(E2110,Лаборатории!B:D,3,0))</f>
        <v>U377_CHL</v>
      </c>
      <c r="D2110" s="12">
        <v>45750</v>
      </c>
      <c r="E2110" s="11" t="s">
        <v>793</v>
      </c>
      <c r="F2110" s="11" t="s">
        <v>544</v>
      </c>
      <c r="G2110" s="11" t="s">
        <v>565</v>
      </c>
      <c r="H2110" s="11" t="s">
        <v>262</v>
      </c>
      <c r="I2110" s="11" t="s">
        <v>3422</v>
      </c>
      <c r="J2110" t="str">
        <f>IF(L2110="","",VLOOKUP(L2110,Продукция!B:D,3,0))</f>
        <v>Биологический_материал</v>
      </c>
      <c r="K2110" t="str">
        <f>IF(L2110="","",VLOOKUP(L2110,Продукция!B:C,2,0))</f>
        <v>Сыворотка крови</v>
      </c>
      <c r="L2110" s="151" t="s">
        <v>302</v>
      </c>
      <c r="M2110">
        <f>IF(L2110="","",VLOOKUP(L2110,Продукция!B:L,11,0))</f>
        <v>0</v>
      </c>
      <c r="N2110" s="11" t="s">
        <v>873</v>
      </c>
      <c r="P2110" s="11" t="s">
        <v>340</v>
      </c>
      <c r="Q2110" s="11" t="s">
        <v>854</v>
      </c>
      <c r="R2110" s="153" t="s">
        <v>5102</v>
      </c>
      <c r="S2110" s="11">
        <v>18</v>
      </c>
      <c r="T2110" s="11" t="s">
        <v>5262</v>
      </c>
      <c r="V2110" s="14">
        <v>45748</v>
      </c>
      <c r="Z2110" s="11" t="s">
        <v>4823</v>
      </c>
      <c r="AA2110" s="15">
        <v>0.59722222222222221</v>
      </c>
      <c r="AB2110" t="str">
        <f>IF(L2110="","",VLOOKUP(L2110&amp;I2110,Продукция!A:I,9,0))</f>
        <v>рекомендация производителя набора</v>
      </c>
      <c r="AC2110" s="14">
        <v>45754</v>
      </c>
      <c r="AD2110" s="11" t="s">
        <v>2673</v>
      </c>
      <c r="AE2110" s="11" t="s">
        <v>4823</v>
      </c>
      <c r="AF2110" t="str">
        <f>IF(AD2110="","",VLOOKUP(AD2110,'Сотрудники и ссылки'!A:B,2,0))</f>
        <v>Серолог</v>
      </c>
      <c r="AG2110">
        <f>IF(AD2110="","",VLOOKUP(AD2110,'Сотрудники и ссылки'!A:C,3,0))</f>
        <v>20001771</v>
      </c>
      <c r="AH2110" s="11" t="s">
        <v>2673</v>
      </c>
      <c r="AI2110" t="str">
        <f>IF(AH2110="","",VLOOKUP(AH2110,'Сотрудники и ссылки'!A:B,2,0))</f>
        <v>Серолог</v>
      </c>
      <c r="AJ2110">
        <f>IF(AH2110="","",VLOOKUP(AH2110,'Сотрудники и ссылки'!A:C,3,0))</f>
        <v>20001771</v>
      </c>
      <c r="AK2110" s="14">
        <v>45754</v>
      </c>
      <c r="AL2110" s="2">
        <f>IF(AK2110="","",AK2110+VLOOKUP(I2110,'Вид исследования'!B:E,4,0))</f>
        <v>45755</v>
      </c>
      <c r="AM2110" s="2">
        <f>IF(AK2110="","",AK2110+VLOOKUP(I2110,'Вид исследования'!B:F,5,0))</f>
        <v>45755</v>
      </c>
      <c r="AN2110" s="14">
        <v>45754</v>
      </c>
      <c r="AP2110" s="11" t="s">
        <v>189</v>
      </c>
      <c r="AQ2110" t="str">
        <f>IFERROR(IF(L2110="","",VLOOKUP(L2110&amp;I2110,Продукция!A:K,11,0)),"обратитесь к админ справочника")</f>
        <v>согласно рекомендациям производителя теста</v>
      </c>
      <c r="AR2110" s="11" t="s">
        <v>4823</v>
      </c>
      <c r="AS2110" t="str">
        <f>IFERROR(IF(L2110="","",VLOOKUP(L2110&amp;I2110,Продукция!A:J,10,0)),"обратитесь к админ справочника")</f>
        <v>инструкция тест- ситема Биочек СК -114</v>
      </c>
      <c r="AT2110" s="11" t="s">
        <v>4823</v>
      </c>
      <c r="AU2110" s="11" t="s">
        <v>4823</v>
      </c>
      <c r="AV2110" s="11" t="s">
        <v>2673</v>
      </c>
      <c r="AW2110" s="11" t="s">
        <v>4824</v>
      </c>
      <c r="AX2110" s="11" t="s">
        <v>565</v>
      </c>
      <c r="AY2110" s="11" t="s">
        <v>1264</v>
      </c>
      <c r="AZ2110" s="11">
        <v>154</v>
      </c>
      <c r="BA2110" s="11">
        <v>40</v>
      </c>
      <c r="BC2110" s="11" t="s">
        <v>5109</v>
      </c>
    </row>
    <row r="2111" spans="1:55" x14ac:dyDescent="0.25">
      <c r="A2111" t="str">
        <f t="shared" si="38"/>
        <v>С/621MG (BioChek) микоплазма галлисептикум уровень антител</v>
      </c>
      <c r="B2111" t="str">
        <f>IF(E2111="","",INDEX(Лаборатории!A:A,MATCH('Производственный контроль'!E2111,Лаборатории!B:B,0)))</f>
        <v xml:space="preserve">КУРИНОЕ ЦАРСТВО АО </v>
      </c>
      <c r="C2111" t="str">
        <f>IF(E2111="","",VLOOKUP(E2111,Лаборатории!B:D,3,0))</f>
        <v>U377_CHL</v>
      </c>
      <c r="D2111" s="12">
        <v>45750</v>
      </c>
      <c r="E2111" s="11" t="s">
        <v>793</v>
      </c>
      <c r="F2111" s="11" t="s">
        <v>544</v>
      </c>
      <c r="G2111" s="11" t="s">
        <v>565</v>
      </c>
      <c r="H2111" s="11" t="s">
        <v>262</v>
      </c>
      <c r="I2111" s="11" t="s">
        <v>3422</v>
      </c>
      <c r="J2111" t="str">
        <f>IF(L2111="","",VLOOKUP(L2111,Продукция!B:D,3,0))</f>
        <v>Биологический_материал</v>
      </c>
      <c r="K2111" t="str">
        <f>IF(L2111="","",VLOOKUP(L2111,Продукция!B:C,2,0))</f>
        <v>Сыворотка крови</v>
      </c>
      <c r="L2111" s="151" t="s">
        <v>302</v>
      </c>
      <c r="M2111">
        <f>IF(L2111="","",VLOOKUP(L2111,Продукция!B:L,11,0))</f>
        <v>0</v>
      </c>
      <c r="N2111" s="11" t="s">
        <v>873</v>
      </c>
      <c r="P2111" s="11" t="s">
        <v>340</v>
      </c>
      <c r="Q2111" s="11" t="s">
        <v>854</v>
      </c>
      <c r="R2111" s="153" t="s">
        <v>5255</v>
      </c>
      <c r="S2111" s="11">
        <v>18</v>
      </c>
      <c r="T2111" s="11" t="s">
        <v>5262</v>
      </c>
      <c r="V2111" s="14">
        <v>45749</v>
      </c>
      <c r="Z2111" s="11" t="s">
        <v>4823</v>
      </c>
      <c r="AA2111" s="15">
        <v>0.59722222222222221</v>
      </c>
      <c r="AB2111" t="str">
        <f>IF(L2111="","",VLOOKUP(L2111&amp;I2111,Продукция!A:I,9,0))</f>
        <v>рекомендация производителя набора</v>
      </c>
      <c r="AC2111" s="14">
        <v>45754</v>
      </c>
      <c r="AD2111" s="11" t="s">
        <v>2673</v>
      </c>
      <c r="AE2111" s="11" t="s">
        <v>4823</v>
      </c>
      <c r="AF2111" t="str">
        <f>IF(AD2111="","",VLOOKUP(AD2111,'Сотрудники и ссылки'!A:B,2,0))</f>
        <v>Серолог</v>
      </c>
      <c r="AG2111">
        <f>IF(AD2111="","",VLOOKUP(AD2111,'Сотрудники и ссылки'!A:C,3,0))</f>
        <v>20001771</v>
      </c>
      <c r="AH2111" s="11" t="s">
        <v>2673</v>
      </c>
      <c r="AI2111" t="str">
        <f>IF(AH2111="","",VLOOKUP(AH2111,'Сотрудники и ссылки'!A:B,2,0))</f>
        <v>Серолог</v>
      </c>
      <c r="AJ2111">
        <f>IF(AH2111="","",VLOOKUP(AH2111,'Сотрудники и ссылки'!A:C,3,0))</f>
        <v>20001771</v>
      </c>
      <c r="AK2111" s="14">
        <v>45754</v>
      </c>
      <c r="AL2111" s="2">
        <f>IF(AK2111="","",AK2111+VLOOKUP(I2111,'Вид исследования'!B:E,4,0))</f>
        <v>45755</v>
      </c>
      <c r="AM2111" s="2">
        <f>IF(AK2111="","",AK2111+VLOOKUP(I2111,'Вид исследования'!B:F,5,0))</f>
        <v>45755</v>
      </c>
      <c r="AN2111" s="14">
        <v>45754</v>
      </c>
      <c r="AP2111" s="11" t="s">
        <v>189</v>
      </c>
      <c r="AQ2111" t="str">
        <f>IFERROR(IF(L2111="","",VLOOKUP(L2111&amp;I2111,Продукция!A:K,11,0)),"обратитесь к админ справочника")</f>
        <v>согласно рекомендациям производителя теста</v>
      </c>
      <c r="AR2111" s="11" t="s">
        <v>4823</v>
      </c>
      <c r="AS2111" t="str">
        <f>IFERROR(IF(L2111="","",VLOOKUP(L2111&amp;I2111,Продукция!A:J,10,0)),"обратитесь к админ справочника")</f>
        <v>инструкция тест- ситема Биочек СК -114</v>
      </c>
      <c r="AT2111" s="11" t="s">
        <v>4823</v>
      </c>
      <c r="AU2111" s="11" t="s">
        <v>4823</v>
      </c>
      <c r="AV2111" s="11" t="s">
        <v>2673</v>
      </c>
      <c r="AW2111" s="11" t="s">
        <v>4824</v>
      </c>
      <c r="AX2111" s="11" t="s">
        <v>565</v>
      </c>
      <c r="AY2111" s="11" t="s">
        <v>1269</v>
      </c>
      <c r="AZ2111" s="11">
        <v>154</v>
      </c>
      <c r="BA2111" s="11">
        <v>40</v>
      </c>
      <c r="BC2111" s="11" t="s">
        <v>5109</v>
      </c>
    </row>
    <row r="2112" spans="1:55" x14ac:dyDescent="0.25">
      <c r="A2112" t="str">
        <f t="shared" si="38"/>
        <v>С/621MG (BioChek) микоплазма галлисептикум уровень антител</v>
      </c>
      <c r="B2112" t="str">
        <f>IF(E2112="","",INDEX(Лаборатории!A:A,MATCH('Производственный контроль'!E2112,Лаборатории!B:B,0)))</f>
        <v xml:space="preserve">КУРИНОЕ ЦАРСТВО АО </v>
      </c>
      <c r="C2112" t="str">
        <f>IF(E2112="","",VLOOKUP(E2112,Лаборатории!B:D,3,0))</f>
        <v>U377_CHL</v>
      </c>
      <c r="D2112" s="12">
        <v>45750</v>
      </c>
      <c r="E2112" s="11" t="s">
        <v>793</v>
      </c>
      <c r="F2112" s="11" t="s">
        <v>544</v>
      </c>
      <c r="G2112" s="11" t="s">
        <v>565</v>
      </c>
      <c r="H2112" s="11" t="s">
        <v>262</v>
      </c>
      <c r="I2112" s="11" t="s">
        <v>3422</v>
      </c>
      <c r="J2112" t="str">
        <f>IF(L2112="","",VLOOKUP(L2112,Продукция!B:D,3,0))</f>
        <v>Биологический_материал</v>
      </c>
      <c r="K2112" t="str">
        <f>IF(L2112="","",VLOOKUP(L2112,Продукция!B:C,2,0))</f>
        <v>Сыворотка крови</v>
      </c>
      <c r="L2112" s="151" t="s">
        <v>302</v>
      </c>
      <c r="M2112">
        <f>IF(L2112="","",VLOOKUP(L2112,Продукция!B:L,11,0))</f>
        <v>0</v>
      </c>
      <c r="N2112" s="11" t="s">
        <v>873</v>
      </c>
      <c r="P2112" s="11" t="s">
        <v>340</v>
      </c>
      <c r="Q2112" s="11" t="s">
        <v>854</v>
      </c>
      <c r="R2112" s="153" t="s">
        <v>5105</v>
      </c>
      <c r="S2112" s="11">
        <v>18</v>
      </c>
      <c r="T2112" s="11" t="s">
        <v>5262</v>
      </c>
      <c r="V2112" s="14">
        <v>45749</v>
      </c>
      <c r="Z2112" s="11" t="s">
        <v>4823</v>
      </c>
      <c r="AA2112" s="15">
        <v>0.59722222222222221</v>
      </c>
      <c r="AB2112" t="str">
        <f>IF(L2112="","",VLOOKUP(L2112&amp;I2112,Продукция!A:I,9,0))</f>
        <v>рекомендация производителя набора</v>
      </c>
      <c r="AC2112" s="14">
        <v>45754</v>
      </c>
      <c r="AD2112" s="11" t="s">
        <v>2673</v>
      </c>
      <c r="AE2112" s="11" t="s">
        <v>4823</v>
      </c>
      <c r="AF2112" t="str">
        <f>IF(AD2112="","",VLOOKUP(AD2112,'Сотрудники и ссылки'!A:B,2,0))</f>
        <v>Серолог</v>
      </c>
      <c r="AG2112">
        <f>IF(AD2112="","",VLOOKUP(AD2112,'Сотрудники и ссылки'!A:C,3,0))</f>
        <v>20001771</v>
      </c>
      <c r="AH2112" s="11" t="s">
        <v>2673</v>
      </c>
      <c r="AI2112" t="str">
        <f>IF(AH2112="","",VLOOKUP(AH2112,'Сотрудники и ссылки'!A:B,2,0))</f>
        <v>Серолог</v>
      </c>
      <c r="AJ2112">
        <f>IF(AH2112="","",VLOOKUP(AH2112,'Сотрудники и ссылки'!A:C,3,0))</f>
        <v>20001771</v>
      </c>
      <c r="AK2112" s="14">
        <v>45754</v>
      </c>
      <c r="AL2112" s="2">
        <f>IF(AK2112="","",AK2112+VLOOKUP(I2112,'Вид исследования'!B:E,4,0))</f>
        <v>45755</v>
      </c>
      <c r="AM2112" s="2">
        <f>IF(AK2112="","",AK2112+VLOOKUP(I2112,'Вид исследования'!B:F,5,0))</f>
        <v>45755</v>
      </c>
      <c r="AN2112" s="14">
        <v>45754</v>
      </c>
      <c r="AP2112" s="11" t="s">
        <v>189</v>
      </c>
      <c r="AQ2112" t="str">
        <f>IFERROR(IF(L2112="","",VLOOKUP(L2112&amp;I2112,Продукция!A:K,11,0)),"обратитесь к админ справочника")</f>
        <v>согласно рекомендациям производителя теста</v>
      </c>
      <c r="AR2112" s="11" t="s">
        <v>4823</v>
      </c>
      <c r="AS2112" t="str">
        <f>IFERROR(IF(L2112="","",VLOOKUP(L2112&amp;I2112,Продукция!A:J,10,0)),"обратитесь к админ справочника")</f>
        <v>инструкция тест- ситема Биочек СК -114</v>
      </c>
      <c r="AT2112" s="11" t="s">
        <v>4823</v>
      </c>
      <c r="AU2112" s="11" t="s">
        <v>4823</v>
      </c>
      <c r="AV2112" s="11" t="s">
        <v>2673</v>
      </c>
      <c r="AW2112" s="11" t="s">
        <v>4824</v>
      </c>
      <c r="AX2112" s="11" t="s">
        <v>565</v>
      </c>
      <c r="AY2112" s="11" t="s">
        <v>1267</v>
      </c>
      <c r="AZ2112" s="11">
        <v>154</v>
      </c>
      <c r="BA2112" s="11">
        <v>40</v>
      </c>
      <c r="BC2112" s="11" t="s">
        <v>5109</v>
      </c>
    </row>
    <row r="2113" spans="1:55" x14ac:dyDescent="0.25">
      <c r="A2113" t="str">
        <f t="shared" si="38"/>
        <v>С/621MS (BioChek) микоплазма синовия уровень антител</v>
      </c>
      <c r="B2113" t="str">
        <f>IF(E2113="","",INDEX(Лаборатории!A:A,MATCH('Производственный контроль'!E2113,Лаборатории!B:B,0)))</f>
        <v xml:space="preserve">КУРИНОЕ ЦАРСТВО АО </v>
      </c>
      <c r="C2113" t="str">
        <f>IF(E2113="","",VLOOKUP(E2113,Лаборатории!B:D,3,0))</f>
        <v>U377_CHL</v>
      </c>
      <c r="D2113" s="12">
        <v>45750</v>
      </c>
      <c r="E2113" s="11" t="s">
        <v>793</v>
      </c>
      <c r="F2113" s="11" t="s">
        <v>544</v>
      </c>
      <c r="G2113" s="11" t="s">
        <v>565</v>
      </c>
      <c r="H2113" s="11" t="s">
        <v>262</v>
      </c>
      <c r="I2113" s="11" t="s">
        <v>3423</v>
      </c>
      <c r="J2113" t="str">
        <f>IF(L2113="","",VLOOKUP(L2113,Продукция!B:D,3,0))</f>
        <v>Биологический_материал</v>
      </c>
      <c r="K2113" t="str">
        <f>IF(L2113="","",VLOOKUP(L2113,Продукция!B:C,2,0))</f>
        <v>Сыворотка крови</v>
      </c>
      <c r="L2113" s="151" t="s">
        <v>302</v>
      </c>
      <c r="M2113">
        <f>IF(L2113="","",VLOOKUP(L2113,Продукция!B:L,11,0))</f>
        <v>0</v>
      </c>
      <c r="N2113" s="11" t="s">
        <v>873</v>
      </c>
      <c r="P2113" s="11" t="s">
        <v>340</v>
      </c>
      <c r="Q2113" s="11" t="s">
        <v>854</v>
      </c>
      <c r="R2113" s="153" t="s">
        <v>5093</v>
      </c>
      <c r="S2113" s="11">
        <v>18</v>
      </c>
      <c r="T2113" s="11" t="s">
        <v>5262</v>
      </c>
      <c r="V2113" s="14">
        <v>45747</v>
      </c>
      <c r="Z2113" s="11" t="s">
        <v>4823</v>
      </c>
      <c r="AA2113" s="15">
        <v>0.59722222222222221</v>
      </c>
      <c r="AB2113" t="str">
        <f>IF(L2113="","",VLOOKUP(L2113&amp;I2113,Продукция!A:I,9,0))</f>
        <v>рекомендация производителя набора</v>
      </c>
      <c r="AC2113" s="14">
        <v>45754</v>
      </c>
      <c r="AD2113" s="11" t="s">
        <v>2673</v>
      </c>
      <c r="AE2113" s="11" t="s">
        <v>4823</v>
      </c>
      <c r="AF2113" t="str">
        <f>IF(AD2113="","",VLOOKUP(AD2113,'Сотрудники и ссылки'!A:B,2,0))</f>
        <v>Серолог</v>
      </c>
      <c r="AG2113">
        <f>IF(AD2113="","",VLOOKUP(AD2113,'Сотрудники и ссылки'!A:C,3,0))</f>
        <v>20001771</v>
      </c>
      <c r="AH2113" s="11" t="s">
        <v>2673</v>
      </c>
      <c r="AI2113" t="str">
        <f>IF(AH2113="","",VLOOKUP(AH2113,'Сотрудники и ссылки'!A:B,2,0))</f>
        <v>Серолог</v>
      </c>
      <c r="AJ2113">
        <f>IF(AH2113="","",VLOOKUP(AH2113,'Сотрудники и ссылки'!A:C,3,0))</f>
        <v>20001771</v>
      </c>
      <c r="AK2113" s="14">
        <v>45754</v>
      </c>
      <c r="AL2113" s="2">
        <f>IF(AK2113="","",AK2113+VLOOKUP(I2113,'Вид исследования'!B:E,4,0))</f>
        <v>45755</v>
      </c>
      <c r="AM2113" s="2">
        <f>IF(AK2113="","",AK2113+VLOOKUP(I2113,'Вид исследования'!B:F,5,0))</f>
        <v>45755</v>
      </c>
      <c r="AN2113" s="14">
        <v>45754</v>
      </c>
      <c r="AP2113" s="11" t="s">
        <v>189</v>
      </c>
      <c r="AQ2113" t="str">
        <f>IFERROR(IF(L2113="","",VLOOKUP(L2113&amp;I2113,Продукция!A:K,11,0)),"обратитесь к админ справочника")</f>
        <v>согласно рекомендациям производителя теста</v>
      </c>
      <c r="AR2113" s="11" t="s">
        <v>4823</v>
      </c>
      <c r="AS2113" t="str">
        <f>IFERROR(IF(L2113="","",VLOOKUP(L2113&amp;I2113,Продукция!A:J,10,0)),"обратитесь к админ справочника")</f>
        <v>инструкция тест- ситема Биочек СК -115</v>
      </c>
      <c r="AT2113" s="11" t="s">
        <v>4823</v>
      </c>
      <c r="AU2113" s="11" t="s">
        <v>4823</v>
      </c>
      <c r="AV2113" s="11" t="s">
        <v>2673</v>
      </c>
      <c r="AW2113" s="11" t="s">
        <v>4824</v>
      </c>
      <c r="AX2113" s="11" t="s">
        <v>565</v>
      </c>
      <c r="AY2113" s="11" t="s">
        <v>1258</v>
      </c>
      <c r="AZ2113" s="11">
        <v>154</v>
      </c>
      <c r="BA2113" s="11">
        <v>40</v>
      </c>
      <c r="BC2113" s="11" t="s">
        <v>5109</v>
      </c>
    </row>
    <row r="2114" spans="1:55" x14ac:dyDescent="0.25">
      <c r="A2114" t="str">
        <f t="shared" si="38"/>
        <v>С/621MS (BioChek) микоплазма синовия уровень антител</v>
      </c>
      <c r="B2114" t="str">
        <f>IF(E2114="","",INDEX(Лаборатории!A:A,MATCH('Производственный контроль'!E2114,Лаборатории!B:B,0)))</f>
        <v xml:space="preserve">КУРИНОЕ ЦАРСТВО АО </v>
      </c>
      <c r="C2114" t="str">
        <f>IF(E2114="","",VLOOKUP(E2114,Лаборатории!B:D,3,0))</f>
        <v>U377_CHL</v>
      </c>
      <c r="D2114" s="12">
        <v>45750</v>
      </c>
      <c r="E2114" s="11" t="s">
        <v>793</v>
      </c>
      <c r="F2114" s="11" t="s">
        <v>544</v>
      </c>
      <c r="G2114" s="11" t="s">
        <v>565</v>
      </c>
      <c r="H2114" s="11" t="s">
        <v>262</v>
      </c>
      <c r="I2114" s="11" t="s">
        <v>3423</v>
      </c>
      <c r="J2114" t="str">
        <f>IF(L2114="","",VLOOKUP(L2114,Продукция!B:D,3,0))</f>
        <v>Биологический_материал</v>
      </c>
      <c r="K2114" t="str">
        <f>IF(L2114="","",VLOOKUP(L2114,Продукция!B:C,2,0))</f>
        <v>Сыворотка крови</v>
      </c>
      <c r="L2114" s="151" t="s">
        <v>302</v>
      </c>
      <c r="M2114">
        <f>IF(L2114="","",VLOOKUP(L2114,Продукция!B:L,11,0))</f>
        <v>0</v>
      </c>
      <c r="N2114" s="11" t="s">
        <v>873</v>
      </c>
      <c r="P2114" s="11" t="s">
        <v>340</v>
      </c>
      <c r="Q2114" s="11" t="s">
        <v>854</v>
      </c>
      <c r="R2114" s="153" t="s">
        <v>5261</v>
      </c>
      <c r="S2114" s="11">
        <v>18</v>
      </c>
      <c r="T2114" s="11" t="s">
        <v>5262</v>
      </c>
      <c r="V2114" s="14">
        <v>45747</v>
      </c>
      <c r="Z2114" s="11" t="s">
        <v>4823</v>
      </c>
      <c r="AA2114" s="15">
        <v>0.59722222222222221</v>
      </c>
      <c r="AB2114" t="str">
        <f>IF(L2114="","",VLOOKUP(L2114&amp;I2114,Продукция!A:I,9,0))</f>
        <v>рекомендация производителя набора</v>
      </c>
      <c r="AC2114" s="14">
        <v>45754</v>
      </c>
      <c r="AD2114" s="11" t="s">
        <v>2673</v>
      </c>
      <c r="AE2114" s="11" t="s">
        <v>4823</v>
      </c>
      <c r="AF2114" t="str">
        <f>IF(AD2114="","",VLOOKUP(AD2114,'Сотрудники и ссылки'!A:B,2,0))</f>
        <v>Серолог</v>
      </c>
      <c r="AG2114">
        <f>IF(AD2114="","",VLOOKUP(AD2114,'Сотрудники и ссылки'!A:C,3,0))</f>
        <v>20001771</v>
      </c>
      <c r="AH2114" s="11" t="s">
        <v>2673</v>
      </c>
      <c r="AI2114" t="str">
        <f>IF(AH2114="","",VLOOKUP(AH2114,'Сотрудники и ссылки'!A:B,2,0))</f>
        <v>Серолог</v>
      </c>
      <c r="AJ2114">
        <f>IF(AH2114="","",VLOOKUP(AH2114,'Сотрудники и ссылки'!A:C,3,0))</f>
        <v>20001771</v>
      </c>
      <c r="AK2114" s="14">
        <v>45754</v>
      </c>
      <c r="AL2114" s="2">
        <f>IF(AK2114="","",AK2114+VLOOKUP(I2114,'Вид исследования'!B:E,4,0))</f>
        <v>45755</v>
      </c>
      <c r="AM2114" s="2">
        <f>IF(AK2114="","",AK2114+VLOOKUP(I2114,'Вид исследования'!B:F,5,0))</f>
        <v>45755</v>
      </c>
      <c r="AN2114" s="14">
        <v>45754</v>
      </c>
      <c r="AP2114" s="11" t="s">
        <v>189</v>
      </c>
      <c r="AQ2114" t="str">
        <f>IFERROR(IF(L2114="","",VLOOKUP(L2114&amp;I2114,Продукция!A:K,11,0)),"обратитесь к админ справочника")</f>
        <v>согласно рекомендациям производителя теста</v>
      </c>
      <c r="AR2114" s="11" t="s">
        <v>4823</v>
      </c>
      <c r="AS2114" t="str">
        <f>IFERROR(IF(L2114="","",VLOOKUP(L2114&amp;I2114,Продукция!A:J,10,0)),"обратитесь к админ справочника")</f>
        <v>инструкция тест- ситема Биочек СК -115</v>
      </c>
      <c r="AT2114" s="11" t="s">
        <v>4823</v>
      </c>
      <c r="AU2114" s="11" t="s">
        <v>4823</v>
      </c>
      <c r="AV2114" s="11" t="s">
        <v>2673</v>
      </c>
      <c r="AW2114" s="11" t="s">
        <v>4824</v>
      </c>
      <c r="AX2114" s="11" t="s">
        <v>565</v>
      </c>
      <c r="AY2114" s="11" t="s">
        <v>1275</v>
      </c>
      <c r="AZ2114" s="11">
        <v>154</v>
      </c>
      <c r="BA2114" s="11">
        <v>40</v>
      </c>
      <c r="BC2114" s="11" t="s">
        <v>5109</v>
      </c>
    </row>
    <row r="2115" spans="1:55" x14ac:dyDescent="0.25">
      <c r="A2115" t="str">
        <f t="shared" si="38"/>
        <v>С/621MS (BioChek) микоплазма синовия уровень антител</v>
      </c>
      <c r="B2115" t="str">
        <f>IF(E2115="","",INDEX(Лаборатории!A:A,MATCH('Производственный контроль'!E2115,Лаборатории!B:B,0)))</f>
        <v xml:space="preserve">КУРИНОЕ ЦАРСТВО АО </v>
      </c>
      <c r="C2115" t="str">
        <f>IF(E2115="","",VLOOKUP(E2115,Лаборатории!B:D,3,0))</f>
        <v>U377_CHL</v>
      </c>
      <c r="D2115" s="12">
        <v>45750</v>
      </c>
      <c r="E2115" s="11" t="s">
        <v>793</v>
      </c>
      <c r="F2115" s="11" t="s">
        <v>544</v>
      </c>
      <c r="G2115" s="11" t="s">
        <v>565</v>
      </c>
      <c r="H2115" s="11" t="s">
        <v>262</v>
      </c>
      <c r="I2115" s="11" t="s">
        <v>3423</v>
      </c>
      <c r="J2115" t="str">
        <f>IF(L2115="","",VLOOKUP(L2115,Продукция!B:D,3,0))</f>
        <v>Биологический_материал</v>
      </c>
      <c r="K2115" t="str">
        <f>IF(L2115="","",VLOOKUP(L2115,Продукция!B:C,2,0))</f>
        <v>Сыворотка крови</v>
      </c>
      <c r="L2115" s="151" t="s">
        <v>302</v>
      </c>
      <c r="M2115">
        <f>IF(L2115="","",VLOOKUP(L2115,Продукция!B:L,11,0))</f>
        <v>0</v>
      </c>
      <c r="N2115" s="11" t="s">
        <v>873</v>
      </c>
      <c r="P2115" s="11" t="s">
        <v>340</v>
      </c>
      <c r="Q2115" s="11" t="s">
        <v>854</v>
      </c>
      <c r="R2115" s="153" t="s">
        <v>5102</v>
      </c>
      <c r="S2115" s="11">
        <v>18</v>
      </c>
      <c r="T2115" s="11" t="s">
        <v>5262</v>
      </c>
      <c r="V2115" s="14">
        <v>45748</v>
      </c>
      <c r="Z2115" s="11" t="s">
        <v>4823</v>
      </c>
      <c r="AA2115" s="15">
        <v>0.59722222222222221</v>
      </c>
      <c r="AB2115" t="str">
        <f>IF(L2115="","",VLOOKUP(L2115&amp;I2115,Продукция!A:I,9,0))</f>
        <v>рекомендация производителя набора</v>
      </c>
      <c r="AC2115" s="14">
        <v>45754</v>
      </c>
      <c r="AD2115" s="11" t="s">
        <v>2673</v>
      </c>
      <c r="AE2115" s="11" t="s">
        <v>4823</v>
      </c>
      <c r="AF2115" t="str">
        <f>IF(AD2115="","",VLOOKUP(AD2115,'Сотрудники и ссылки'!A:B,2,0))</f>
        <v>Серолог</v>
      </c>
      <c r="AG2115">
        <f>IF(AD2115="","",VLOOKUP(AD2115,'Сотрудники и ссылки'!A:C,3,0))</f>
        <v>20001771</v>
      </c>
      <c r="AH2115" s="11" t="s">
        <v>2673</v>
      </c>
      <c r="AI2115" t="str">
        <f>IF(AH2115="","",VLOOKUP(AH2115,'Сотрудники и ссылки'!A:B,2,0))</f>
        <v>Серолог</v>
      </c>
      <c r="AJ2115">
        <f>IF(AH2115="","",VLOOKUP(AH2115,'Сотрудники и ссылки'!A:C,3,0))</f>
        <v>20001771</v>
      </c>
      <c r="AK2115" s="14">
        <v>45754</v>
      </c>
      <c r="AL2115" s="2">
        <f>IF(AK2115="","",AK2115+VLOOKUP(I2115,'Вид исследования'!B:E,4,0))</f>
        <v>45755</v>
      </c>
      <c r="AM2115" s="2">
        <f>IF(AK2115="","",AK2115+VLOOKUP(I2115,'Вид исследования'!B:F,5,0))</f>
        <v>45755</v>
      </c>
      <c r="AN2115" s="14">
        <v>45754</v>
      </c>
      <c r="AP2115" s="11" t="s">
        <v>189</v>
      </c>
      <c r="AQ2115" t="str">
        <f>IFERROR(IF(L2115="","",VLOOKUP(L2115&amp;I2115,Продукция!A:K,11,0)),"обратитесь к админ справочника")</f>
        <v>согласно рекомендациям производителя теста</v>
      </c>
      <c r="AR2115" s="11" t="s">
        <v>4823</v>
      </c>
      <c r="AS2115" t="str">
        <f>IFERROR(IF(L2115="","",VLOOKUP(L2115&amp;I2115,Продукция!A:J,10,0)),"обратитесь к админ справочника")</f>
        <v>инструкция тест- ситема Биочек СК -115</v>
      </c>
      <c r="AT2115" s="11" t="s">
        <v>4823</v>
      </c>
      <c r="AU2115" s="11" t="s">
        <v>4823</v>
      </c>
      <c r="AV2115" s="11" t="s">
        <v>2673</v>
      </c>
      <c r="AW2115" s="11" t="s">
        <v>4824</v>
      </c>
      <c r="AX2115" s="11" t="s">
        <v>565</v>
      </c>
      <c r="AY2115" s="11" t="s">
        <v>1264</v>
      </c>
      <c r="AZ2115" s="11">
        <v>154</v>
      </c>
      <c r="BA2115" s="11">
        <v>40</v>
      </c>
      <c r="BC2115" s="11" t="s">
        <v>5109</v>
      </c>
    </row>
    <row r="2116" spans="1:55" x14ac:dyDescent="0.25">
      <c r="A2116" t="str">
        <f t="shared" si="38"/>
        <v>С/621MS (BioChek) микоплазма синовия уровень антител</v>
      </c>
      <c r="B2116" t="str">
        <f>IF(E2116="","",INDEX(Лаборатории!A:A,MATCH('Производственный контроль'!E2116,Лаборатории!B:B,0)))</f>
        <v xml:space="preserve">КУРИНОЕ ЦАРСТВО АО </v>
      </c>
      <c r="C2116" t="str">
        <f>IF(E2116="","",VLOOKUP(E2116,Лаборатории!B:D,3,0))</f>
        <v>U377_CHL</v>
      </c>
      <c r="D2116" s="12">
        <v>45750</v>
      </c>
      <c r="E2116" s="11" t="s">
        <v>793</v>
      </c>
      <c r="F2116" s="11" t="s">
        <v>544</v>
      </c>
      <c r="G2116" s="11" t="s">
        <v>565</v>
      </c>
      <c r="H2116" s="11" t="s">
        <v>262</v>
      </c>
      <c r="I2116" s="11" t="s">
        <v>3423</v>
      </c>
      <c r="J2116" t="str">
        <f>IF(L2116="","",VLOOKUP(L2116,Продукция!B:D,3,0))</f>
        <v>Биологический_материал</v>
      </c>
      <c r="K2116" t="str">
        <f>IF(L2116="","",VLOOKUP(L2116,Продукция!B:C,2,0))</f>
        <v>Сыворотка крови</v>
      </c>
      <c r="L2116" s="151" t="s">
        <v>302</v>
      </c>
      <c r="M2116">
        <f>IF(L2116="","",VLOOKUP(L2116,Продукция!B:L,11,0))</f>
        <v>0</v>
      </c>
      <c r="N2116" s="11" t="s">
        <v>873</v>
      </c>
      <c r="P2116" s="11" t="s">
        <v>340</v>
      </c>
      <c r="Q2116" s="11" t="s">
        <v>854</v>
      </c>
      <c r="R2116" s="153" t="s">
        <v>5255</v>
      </c>
      <c r="S2116" s="11">
        <v>18</v>
      </c>
      <c r="T2116" s="11" t="s">
        <v>5262</v>
      </c>
      <c r="V2116" s="14">
        <v>45749</v>
      </c>
      <c r="Z2116" s="11" t="s">
        <v>4823</v>
      </c>
      <c r="AA2116" s="15">
        <v>0.59722222222222221</v>
      </c>
      <c r="AB2116" t="str">
        <f>IF(L2116="","",VLOOKUP(L2116&amp;I2116,Продукция!A:I,9,0))</f>
        <v>рекомендация производителя набора</v>
      </c>
      <c r="AC2116" s="14">
        <v>45754</v>
      </c>
      <c r="AD2116" s="11" t="s">
        <v>2673</v>
      </c>
      <c r="AE2116" s="11" t="s">
        <v>4823</v>
      </c>
      <c r="AF2116" t="str">
        <f>IF(AD2116="","",VLOOKUP(AD2116,'Сотрудники и ссылки'!A:B,2,0))</f>
        <v>Серолог</v>
      </c>
      <c r="AG2116">
        <f>IF(AD2116="","",VLOOKUP(AD2116,'Сотрудники и ссылки'!A:C,3,0))</f>
        <v>20001771</v>
      </c>
      <c r="AH2116" s="11" t="s">
        <v>2673</v>
      </c>
      <c r="AI2116" t="str">
        <f>IF(AH2116="","",VLOOKUP(AH2116,'Сотрудники и ссылки'!A:B,2,0))</f>
        <v>Серолог</v>
      </c>
      <c r="AJ2116">
        <f>IF(AH2116="","",VLOOKUP(AH2116,'Сотрудники и ссылки'!A:C,3,0))</f>
        <v>20001771</v>
      </c>
      <c r="AK2116" s="14">
        <v>45754</v>
      </c>
      <c r="AL2116" s="2">
        <f>IF(AK2116="","",AK2116+VLOOKUP(I2116,'Вид исследования'!B:E,4,0))</f>
        <v>45755</v>
      </c>
      <c r="AM2116" s="2">
        <f>IF(AK2116="","",AK2116+VLOOKUP(I2116,'Вид исследования'!B:F,5,0))</f>
        <v>45755</v>
      </c>
      <c r="AN2116" s="14">
        <v>45754</v>
      </c>
      <c r="AP2116" s="11" t="s">
        <v>189</v>
      </c>
      <c r="AQ2116" t="str">
        <f>IFERROR(IF(L2116="","",VLOOKUP(L2116&amp;I2116,Продукция!A:K,11,0)),"обратитесь к админ справочника")</f>
        <v>согласно рекомендациям производителя теста</v>
      </c>
      <c r="AR2116" s="11" t="s">
        <v>4823</v>
      </c>
      <c r="AS2116" t="str">
        <f>IFERROR(IF(L2116="","",VLOOKUP(L2116&amp;I2116,Продукция!A:J,10,0)),"обратитесь к админ справочника")</f>
        <v>инструкция тест- ситема Биочек СК -115</v>
      </c>
      <c r="AT2116" s="11" t="s">
        <v>4823</v>
      </c>
      <c r="AU2116" s="11" t="s">
        <v>4823</v>
      </c>
      <c r="AV2116" s="11" t="s">
        <v>2673</v>
      </c>
      <c r="AW2116" s="11" t="s">
        <v>4824</v>
      </c>
      <c r="AX2116" s="11" t="s">
        <v>565</v>
      </c>
      <c r="AY2116" s="11" t="s">
        <v>1269</v>
      </c>
      <c r="AZ2116" s="11">
        <v>154</v>
      </c>
      <c r="BA2116" s="11">
        <v>40</v>
      </c>
      <c r="BC2116" s="11" t="s">
        <v>5109</v>
      </c>
    </row>
    <row r="2117" spans="1:55" x14ac:dyDescent="0.25">
      <c r="A2117" t="str">
        <f t="shared" si="38"/>
        <v>С/621MS (BioChek) микоплазма синовия уровень антител</v>
      </c>
      <c r="B2117" t="str">
        <f>IF(E2117="","",INDEX(Лаборатории!A:A,MATCH('Производственный контроль'!E2117,Лаборатории!B:B,0)))</f>
        <v xml:space="preserve">КУРИНОЕ ЦАРСТВО АО </v>
      </c>
      <c r="C2117" t="str">
        <f>IF(E2117="","",VLOOKUP(E2117,Лаборатории!B:D,3,0))</f>
        <v>U377_CHL</v>
      </c>
      <c r="D2117" s="12">
        <v>45750</v>
      </c>
      <c r="E2117" s="11" t="s">
        <v>793</v>
      </c>
      <c r="F2117" s="11" t="s">
        <v>544</v>
      </c>
      <c r="G2117" s="11" t="s">
        <v>565</v>
      </c>
      <c r="H2117" s="11" t="s">
        <v>262</v>
      </c>
      <c r="I2117" s="11" t="s">
        <v>3423</v>
      </c>
      <c r="J2117" t="str">
        <f>IF(L2117="","",VLOOKUP(L2117,Продукция!B:D,3,0))</f>
        <v>Биологический_материал</v>
      </c>
      <c r="K2117" t="str">
        <f>IF(L2117="","",VLOOKUP(L2117,Продукция!B:C,2,0))</f>
        <v>Сыворотка крови</v>
      </c>
      <c r="L2117" s="151" t="s">
        <v>302</v>
      </c>
      <c r="M2117">
        <f>IF(L2117="","",VLOOKUP(L2117,Продукция!B:L,11,0))</f>
        <v>0</v>
      </c>
      <c r="N2117" s="11" t="s">
        <v>873</v>
      </c>
      <c r="P2117" s="11" t="s">
        <v>340</v>
      </c>
      <c r="Q2117" s="11" t="s">
        <v>854</v>
      </c>
      <c r="R2117" s="153" t="s">
        <v>5105</v>
      </c>
      <c r="S2117" s="11">
        <v>18</v>
      </c>
      <c r="T2117" s="11" t="s">
        <v>5262</v>
      </c>
      <c r="V2117" s="14">
        <v>45749</v>
      </c>
      <c r="Z2117" s="11" t="s">
        <v>4823</v>
      </c>
      <c r="AA2117" s="15">
        <v>0.59722222222222221</v>
      </c>
      <c r="AB2117" t="str">
        <f>IF(L2117="","",VLOOKUP(L2117&amp;I2117,Продукция!A:I,9,0))</f>
        <v>рекомендация производителя набора</v>
      </c>
      <c r="AC2117" s="14">
        <v>45754</v>
      </c>
      <c r="AD2117" s="11" t="s">
        <v>2673</v>
      </c>
      <c r="AE2117" s="11" t="s">
        <v>4823</v>
      </c>
      <c r="AF2117" t="str">
        <f>IF(AD2117="","",VLOOKUP(AD2117,'Сотрудники и ссылки'!A:B,2,0))</f>
        <v>Серолог</v>
      </c>
      <c r="AG2117">
        <f>IF(AD2117="","",VLOOKUP(AD2117,'Сотрудники и ссылки'!A:C,3,0))</f>
        <v>20001771</v>
      </c>
      <c r="AH2117" s="11" t="s">
        <v>2673</v>
      </c>
      <c r="AI2117" t="str">
        <f>IF(AH2117="","",VLOOKUP(AH2117,'Сотрудники и ссылки'!A:B,2,0))</f>
        <v>Серолог</v>
      </c>
      <c r="AJ2117">
        <f>IF(AH2117="","",VLOOKUP(AH2117,'Сотрудники и ссылки'!A:C,3,0))</f>
        <v>20001771</v>
      </c>
      <c r="AK2117" s="14">
        <v>45754</v>
      </c>
      <c r="AL2117" s="2">
        <f>IF(AK2117="","",AK2117+VLOOKUP(I2117,'Вид исследования'!B:E,4,0))</f>
        <v>45755</v>
      </c>
      <c r="AM2117" s="2">
        <f>IF(AK2117="","",AK2117+VLOOKUP(I2117,'Вид исследования'!B:F,5,0))</f>
        <v>45755</v>
      </c>
      <c r="AN2117" s="14">
        <v>45754</v>
      </c>
      <c r="AP2117" s="11" t="s">
        <v>189</v>
      </c>
      <c r="AQ2117" t="str">
        <f>IFERROR(IF(L2117="","",VLOOKUP(L2117&amp;I2117,Продукция!A:K,11,0)),"обратитесь к админ справочника")</f>
        <v>согласно рекомендациям производителя теста</v>
      </c>
      <c r="AR2117" s="11" t="s">
        <v>4823</v>
      </c>
      <c r="AS2117" t="str">
        <f>IFERROR(IF(L2117="","",VLOOKUP(L2117&amp;I2117,Продукция!A:J,10,0)),"обратитесь к админ справочника")</f>
        <v>инструкция тест- ситема Биочек СК -115</v>
      </c>
      <c r="AT2117" s="11" t="s">
        <v>4823</v>
      </c>
      <c r="AU2117" s="11" t="s">
        <v>4823</v>
      </c>
      <c r="AV2117" s="11" t="s">
        <v>2673</v>
      </c>
      <c r="AW2117" s="11" t="s">
        <v>4824</v>
      </c>
      <c r="AX2117" s="11" t="s">
        <v>565</v>
      </c>
      <c r="AY2117" s="11" t="s">
        <v>1267</v>
      </c>
      <c r="AZ2117" s="11">
        <v>154</v>
      </c>
      <c r="BA2117" s="11">
        <v>40</v>
      </c>
      <c r="BC2117" s="11" t="s">
        <v>5109</v>
      </c>
    </row>
    <row r="2118" spans="1:55" x14ac:dyDescent="0.25">
      <c r="A2118" t="str">
        <f t="shared" si="38"/>
        <v>С/621SE (BioChek) сальмонелла группы В и D уровень антител</v>
      </c>
      <c r="B2118" t="str">
        <f>IF(E2118="","",INDEX(Лаборатории!A:A,MATCH('Производственный контроль'!E2118,Лаборатории!B:B,0)))</f>
        <v xml:space="preserve">КУРИНОЕ ЦАРСТВО АО </v>
      </c>
      <c r="C2118" t="str">
        <f>IF(E2118="","",VLOOKUP(E2118,Лаборатории!B:D,3,0))</f>
        <v>U377_CHL</v>
      </c>
      <c r="D2118" s="12">
        <v>45750</v>
      </c>
      <c r="E2118" s="11" t="s">
        <v>793</v>
      </c>
      <c r="F2118" s="11" t="s">
        <v>544</v>
      </c>
      <c r="G2118" s="11" t="s">
        <v>565</v>
      </c>
      <c r="H2118" s="11" t="s">
        <v>262</v>
      </c>
      <c r="I2118" s="11" t="s">
        <v>3428</v>
      </c>
      <c r="J2118" t="str">
        <f>IF(L2118="","",VLOOKUP(L2118,Продукция!B:D,3,0))</f>
        <v>Биологический_материал</v>
      </c>
      <c r="K2118" t="str">
        <f>IF(L2118="","",VLOOKUP(L2118,Продукция!B:C,2,0))</f>
        <v>Сыворотка крови</v>
      </c>
      <c r="L2118" s="151" t="s">
        <v>302</v>
      </c>
      <c r="M2118">
        <f>IF(L2118="","",VLOOKUP(L2118,Продукция!B:L,11,0))</f>
        <v>0</v>
      </c>
      <c r="N2118" s="11" t="s">
        <v>873</v>
      </c>
      <c r="P2118" s="11" t="s">
        <v>340</v>
      </c>
      <c r="Q2118" s="11" t="s">
        <v>854</v>
      </c>
      <c r="R2118" s="153" t="s">
        <v>5093</v>
      </c>
      <c r="S2118" s="11">
        <v>18</v>
      </c>
      <c r="T2118" s="11" t="s">
        <v>5262</v>
      </c>
      <c r="V2118" s="14">
        <v>45747</v>
      </c>
      <c r="Z2118" s="11" t="s">
        <v>4823</v>
      </c>
      <c r="AA2118" s="15">
        <v>0.59722222222222221</v>
      </c>
      <c r="AB2118" t="str">
        <f>IF(L2118="","",VLOOKUP(L2118&amp;I2118,Продукция!A:I,9,0))</f>
        <v>рекомендация производителя набора</v>
      </c>
      <c r="AC2118" s="14">
        <v>45754</v>
      </c>
      <c r="AD2118" s="11" t="s">
        <v>2673</v>
      </c>
      <c r="AE2118" s="11" t="s">
        <v>4823</v>
      </c>
      <c r="AF2118" t="str">
        <f>IF(AD2118="","",VLOOKUP(AD2118,'Сотрудники и ссылки'!A:B,2,0))</f>
        <v>Серолог</v>
      </c>
      <c r="AG2118">
        <f>IF(AD2118="","",VLOOKUP(AD2118,'Сотрудники и ссылки'!A:C,3,0))</f>
        <v>20001771</v>
      </c>
      <c r="AH2118" s="11" t="s">
        <v>2673</v>
      </c>
      <c r="AI2118" t="str">
        <f>IF(AH2118="","",VLOOKUP(AH2118,'Сотрудники и ссылки'!A:B,2,0))</f>
        <v>Серолог</v>
      </c>
      <c r="AJ2118">
        <f>IF(AH2118="","",VLOOKUP(AH2118,'Сотрудники и ссылки'!A:C,3,0))</f>
        <v>20001771</v>
      </c>
      <c r="AK2118" s="14">
        <v>45754</v>
      </c>
      <c r="AL2118" s="2">
        <f>IF(AK2118="","",AK2118+VLOOKUP(I2118,'Вид исследования'!B:E,4,0))</f>
        <v>45755</v>
      </c>
      <c r="AM2118" s="2">
        <f>IF(AK2118="","",AK2118+VLOOKUP(I2118,'Вид исследования'!B:F,5,0))</f>
        <v>45755</v>
      </c>
      <c r="AN2118" s="14">
        <v>45754</v>
      </c>
      <c r="AP2118" s="11" t="s">
        <v>189</v>
      </c>
      <c r="AQ2118" t="str">
        <f>IFERROR(IF(L2118="","",VLOOKUP(L2118&amp;I2118,Продукция!A:K,11,0)),"обратитесь к админ справочника")</f>
        <v>согласно рекомендациям производителя теста</v>
      </c>
      <c r="AR2118" s="11" t="s">
        <v>4823</v>
      </c>
      <c r="AS2118" t="str">
        <f>IFERROR(IF(L2118="","",VLOOKUP(L2118&amp;I2118,Продукция!A:J,10,0)),"обратитесь к админ справочника")</f>
        <v>инструкция тест- ситема Биочек СК -218</v>
      </c>
      <c r="AT2118" s="11" t="s">
        <v>4823</v>
      </c>
      <c r="AU2118" s="11" t="s">
        <v>4823</v>
      </c>
      <c r="AV2118" s="11" t="s">
        <v>2673</v>
      </c>
      <c r="AW2118" s="11" t="s">
        <v>4824</v>
      </c>
      <c r="AX2118" s="11" t="s">
        <v>565</v>
      </c>
      <c r="AY2118" s="11" t="s">
        <v>1258</v>
      </c>
      <c r="AZ2118" s="11">
        <v>154</v>
      </c>
      <c r="BA2118" s="11">
        <v>40</v>
      </c>
      <c r="BC2118" s="11" t="s">
        <v>5109</v>
      </c>
    </row>
    <row r="2119" spans="1:55" x14ac:dyDescent="0.25">
      <c r="A2119" t="str">
        <f t="shared" si="38"/>
        <v>С/621SE (BioChek) сальмонелла группы В и D уровень антител</v>
      </c>
      <c r="B2119" t="str">
        <f>IF(E2119="","",INDEX(Лаборатории!A:A,MATCH('Производственный контроль'!E2119,Лаборатории!B:B,0)))</f>
        <v xml:space="preserve">КУРИНОЕ ЦАРСТВО АО </v>
      </c>
      <c r="C2119" t="str">
        <f>IF(E2119="","",VLOOKUP(E2119,Лаборатории!B:D,3,0))</f>
        <v>U377_CHL</v>
      </c>
      <c r="D2119" s="12">
        <v>45750</v>
      </c>
      <c r="E2119" s="11" t="s">
        <v>793</v>
      </c>
      <c r="F2119" s="11" t="s">
        <v>544</v>
      </c>
      <c r="G2119" s="11" t="s">
        <v>565</v>
      </c>
      <c r="H2119" s="11" t="s">
        <v>262</v>
      </c>
      <c r="I2119" s="11" t="s">
        <v>3428</v>
      </c>
      <c r="J2119" t="str">
        <f>IF(L2119="","",VLOOKUP(L2119,Продукция!B:D,3,0))</f>
        <v>Биологический_материал</v>
      </c>
      <c r="K2119" t="str">
        <f>IF(L2119="","",VLOOKUP(L2119,Продукция!B:C,2,0))</f>
        <v>Сыворотка крови</v>
      </c>
      <c r="L2119" s="151" t="s">
        <v>302</v>
      </c>
      <c r="M2119">
        <f>IF(L2119="","",VLOOKUP(L2119,Продукция!B:L,11,0))</f>
        <v>0</v>
      </c>
      <c r="N2119" s="11" t="s">
        <v>873</v>
      </c>
      <c r="P2119" s="11" t="s">
        <v>340</v>
      </c>
      <c r="Q2119" s="11" t="s">
        <v>854</v>
      </c>
      <c r="R2119" s="153" t="s">
        <v>5261</v>
      </c>
      <c r="S2119" s="11">
        <v>18</v>
      </c>
      <c r="T2119" s="11" t="s">
        <v>5262</v>
      </c>
      <c r="V2119" s="14">
        <v>45747</v>
      </c>
      <c r="Z2119" s="11" t="s">
        <v>4823</v>
      </c>
      <c r="AA2119" s="15">
        <v>0.59722222222222221</v>
      </c>
      <c r="AB2119" t="str">
        <f>IF(L2119="","",VLOOKUP(L2119&amp;I2119,Продукция!A:I,9,0))</f>
        <v>рекомендация производителя набора</v>
      </c>
      <c r="AC2119" s="14">
        <v>45754</v>
      </c>
      <c r="AD2119" s="11" t="s">
        <v>2673</v>
      </c>
      <c r="AE2119" s="11" t="s">
        <v>4823</v>
      </c>
      <c r="AF2119" t="str">
        <f>IF(AD2119="","",VLOOKUP(AD2119,'Сотрудники и ссылки'!A:B,2,0))</f>
        <v>Серолог</v>
      </c>
      <c r="AG2119">
        <f>IF(AD2119="","",VLOOKUP(AD2119,'Сотрудники и ссылки'!A:C,3,0))</f>
        <v>20001771</v>
      </c>
      <c r="AH2119" s="11" t="s">
        <v>2673</v>
      </c>
      <c r="AI2119" t="str">
        <f>IF(AH2119="","",VLOOKUP(AH2119,'Сотрудники и ссылки'!A:B,2,0))</f>
        <v>Серолог</v>
      </c>
      <c r="AJ2119">
        <f>IF(AH2119="","",VLOOKUP(AH2119,'Сотрудники и ссылки'!A:C,3,0))</f>
        <v>20001771</v>
      </c>
      <c r="AK2119" s="14">
        <v>45754</v>
      </c>
      <c r="AL2119" s="2">
        <f>IF(AK2119="","",AK2119+VLOOKUP(I2119,'Вид исследования'!B:E,4,0))</f>
        <v>45755</v>
      </c>
      <c r="AM2119" s="2">
        <f>IF(AK2119="","",AK2119+VLOOKUP(I2119,'Вид исследования'!B:F,5,0))</f>
        <v>45755</v>
      </c>
      <c r="AN2119" s="14">
        <v>45754</v>
      </c>
      <c r="AP2119" s="11" t="s">
        <v>189</v>
      </c>
      <c r="AQ2119" t="str">
        <f>IFERROR(IF(L2119="","",VLOOKUP(L2119&amp;I2119,Продукция!A:K,11,0)),"обратитесь к админ справочника")</f>
        <v>согласно рекомендациям производителя теста</v>
      </c>
      <c r="AR2119" s="11" t="s">
        <v>4823</v>
      </c>
      <c r="AS2119" t="str">
        <f>IFERROR(IF(L2119="","",VLOOKUP(L2119&amp;I2119,Продукция!A:J,10,0)),"обратитесь к админ справочника")</f>
        <v>инструкция тест- ситема Биочек СК -218</v>
      </c>
      <c r="AT2119" s="11" t="s">
        <v>4823</v>
      </c>
      <c r="AU2119" s="11" t="s">
        <v>4823</v>
      </c>
      <c r="AV2119" s="11" t="s">
        <v>2673</v>
      </c>
      <c r="AW2119" s="11" t="s">
        <v>4824</v>
      </c>
      <c r="AX2119" s="11" t="s">
        <v>565</v>
      </c>
      <c r="AY2119" s="11" t="s">
        <v>1275</v>
      </c>
      <c r="AZ2119" s="11">
        <v>154</v>
      </c>
      <c r="BA2119" s="11">
        <v>40</v>
      </c>
      <c r="BC2119" s="11" t="s">
        <v>5109</v>
      </c>
    </row>
    <row r="2120" spans="1:55" x14ac:dyDescent="0.25">
      <c r="A2120" t="str">
        <f t="shared" si="38"/>
        <v>С/621SE (BioChek) сальмонелла группы В и D уровень антител</v>
      </c>
      <c r="B2120" t="str">
        <f>IF(E2120="","",INDEX(Лаборатории!A:A,MATCH('Производственный контроль'!E2120,Лаборатории!B:B,0)))</f>
        <v xml:space="preserve">КУРИНОЕ ЦАРСТВО АО </v>
      </c>
      <c r="C2120" t="str">
        <f>IF(E2120="","",VLOOKUP(E2120,Лаборатории!B:D,3,0))</f>
        <v>U377_CHL</v>
      </c>
      <c r="D2120" s="12">
        <v>45750</v>
      </c>
      <c r="E2120" s="11" t="s">
        <v>793</v>
      </c>
      <c r="F2120" s="11" t="s">
        <v>544</v>
      </c>
      <c r="G2120" s="11" t="s">
        <v>565</v>
      </c>
      <c r="H2120" s="11" t="s">
        <v>262</v>
      </c>
      <c r="I2120" s="11" t="s">
        <v>3428</v>
      </c>
      <c r="J2120" t="str">
        <f>IF(L2120="","",VLOOKUP(L2120,Продукция!B:D,3,0))</f>
        <v>Биологический_материал</v>
      </c>
      <c r="K2120" t="str">
        <f>IF(L2120="","",VLOOKUP(L2120,Продукция!B:C,2,0))</f>
        <v>Сыворотка крови</v>
      </c>
      <c r="L2120" s="151" t="s">
        <v>302</v>
      </c>
      <c r="M2120">
        <f>IF(L2120="","",VLOOKUP(L2120,Продукция!B:L,11,0))</f>
        <v>0</v>
      </c>
      <c r="N2120" s="11" t="s">
        <v>873</v>
      </c>
      <c r="P2120" s="11" t="s">
        <v>340</v>
      </c>
      <c r="Q2120" s="11" t="s">
        <v>854</v>
      </c>
      <c r="R2120" s="153" t="s">
        <v>5102</v>
      </c>
      <c r="S2120" s="11">
        <v>18</v>
      </c>
      <c r="T2120" s="11" t="s">
        <v>5262</v>
      </c>
      <c r="V2120" s="14">
        <v>45748</v>
      </c>
      <c r="Z2120" s="11" t="s">
        <v>4823</v>
      </c>
      <c r="AA2120" s="15">
        <v>0.59722222222222221</v>
      </c>
      <c r="AB2120" t="str">
        <f>IF(L2120="","",VLOOKUP(L2120&amp;I2120,Продукция!A:I,9,0))</f>
        <v>рекомендация производителя набора</v>
      </c>
      <c r="AC2120" s="14">
        <v>45754</v>
      </c>
      <c r="AD2120" s="11" t="s">
        <v>2673</v>
      </c>
      <c r="AE2120" s="11" t="s">
        <v>4823</v>
      </c>
      <c r="AF2120" t="str">
        <f>IF(AD2120="","",VLOOKUP(AD2120,'Сотрудники и ссылки'!A:B,2,0))</f>
        <v>Серолог</v>
      </c>
      <c r="AG2120">
        <f>IF(AD2120="","",VLOOKUP(AD2120,'Сотрудники и ссылки'!A:C,3,0))</f>
        <v>20001771</v>
      </c>
      <c r="AH2120" s="11" t="s">
        <v>2673</v>
      </c>
      <c r="AI2120" t="str">
        <f>IF(AH2120="","",VLOOKUP(AH2120,'Сотрудники и ссылки'!A:B,2,0))</f>
        <v>Серолог</v>
      </c>
      <c r="AJ2120">
        <f>IF(AH2120="","",VLOOKUP(AH2120,'Сотрудники и ссылки'!A:C,3,0))</f>
        <v>20001771</v>
      </c>
      <c r="AK2120" s="14">
        <v>45754</v>
      </c>
      <c r="AL2120" s="2">
        <f>IF(AK2120="","",AK2120+VLOOKUP(I2120,'Вид исследования'!B:E,4,0))</f>
        <v>45755</v>
      </c>
      <c r="AM2120" s="2">
        <f>IF(AK2120="","",AK2120+VLOOKUP(I2120,'Вид исследования'!B:F,5,0))</f>
        <v>45755</v>
      </c>
      <c r="AN2120" s="14">
        <v>45754</v>
      </c>
      <c r="AP2120" s="11" t="s">
        <v>189</v>
      </c>
      <c r="AQ2120" t="str">
        <f>IFERROR(IF(L2120="","",VLOOKUP(L2120&amp;I2120,Продукция!A:K,11,0)),"обратитесь к админ справочника")</f>
        <v>согласно рекомендациям производителя теста</v>
      </c>
      <c r="AR2120" s="11" t="s">
        <v>4823</v>
      </c>
      <c r="AS2120" t="str">
        <f>IFERROR(IF(L2120="","",VLOOKUP(L2120&amp;I2120,Продукция!A:J,10,0)),"обратитесь к админ справочника")</f>
        <v>инструкция тест- ситема Биочек СК -218</v>
      </c>
      <c r="AT2120" s="11" t="s">
        <v>4823</v>
      </c>
      <c r="AU2120" s="11" t="s">
        <v>4823</v>
      </c>
      <c r="AV2120" s="11" t="s">
        <v>2673</v>
      </c>
      <c r="AW2120" s="11" t="s">
        <v>4824</v>
      </c>
      <c r="AX2120" s="11" t="s">
        <v>565</v>
      </c>
      <c r="AY2120" s="11" t="s">
        <v>1264</v>
      </c>
      <c r="AZ2120" s="11">
        <v>154</v>
      </c>
      <c r="BA2120" s="11">
        <v>40</v>
      </c>
      <c r="BC2120" s="11" t="s">
        <v>5109</v>
      </c>
    </row>
    <row r="2121" spans="1:55" x14ac:dyDescent="0.25">
      <c r="A2121" t="str">
        <f t="shared" si="38"/>
        <v>С/621SE (BioChek) сальмонелла группы В и D уровень антител</v>
      </c>
      <c r="B2121" t="str">
        <f>IF(E2121="","",INDEX(Лаборатории!A:A,MATCH('Производственный контроль'!E2121,Лаборатории!B:B,0)))</f>
        <v xml:space="preserve">КУРИНОЕ ЦАРСТВО АО </v>
      </c>
      <c r="C2121" t="str">
        <f>IF(E2121="","",VLOOKUP(E2121,Лаборатории!B:D,3,0))</f>
        <v>U377_CHL</v>
      </c>
      <c r="D2121" s="12">
        <v>45750</v>
      </c>
      <c r="E2121" s="11" t="s">
        <v>793</v>
      </c>
      <c r="F2121" s="11" t="s">
        <v>544</v>
      </c>
      <c r="G2121" s="11" t="s">
        <v>565</v>
      </c>
      <c r="H2121" s="11" t="s">
        <v>262</v>
      </c>
      <c r="I2121" s="11" t="s">
        <v>3428</v>
      </c>
      <c r="J2121" t="str">
        <f>IF(L2121="","",VLOOKUP(L2121,Продукция!B:D,3,0))</f>
        <v>Биологический_материал</v>
      </c>
      <c r="K2121" t="str">
        <f>IF(L2121="","",VLOOKUP(L2121,Продукция!B:C,2,0))</f>
        <v>Сыворотка крови</v>
      </c>
      <c r="L2121" s="151" t="s">
        <v>302</v>
      </c>
      <c r="M2121">
        <f>IF(L2121="","",VLOOKUP(L2121,Продукция!B:L,11,0))</f>
        <v>0</v>
      </c>
      <c r="N2121" s="11" t="s">
        <v>873</v>
      </c>
      <c r="P2121" s="11" t="s">
        <v>340</v>
      </c>
      <c r="Q2121" s="11" t="s">
        <v>854</v>
      </c>
      <c r="R2121" s="153" t="s">
        <v>5255</v>
      </c>
      <c r="S2121" s="11">
        <v>18</v>
      </c>
      <c r="T2121" s="11" t="s">
        <v>5262</v>
      </c>
      <c r="V2121" s="14">
        <v>45749</v>
      </c>
      <c r="Z2121" s="11" t="s">
        <v>4823</v>
      </c>
      <c r="AA2121" s="15">
        <v>0.59722222222222221</v>
      </c>
      <c r="AB2121" t="str">
        <f>IF(L2121="","",VLOOKUP(L2121&amp;I2121,Продукция!A:I,9,0))</f>
        <v>рекомендация производителя набора</v>
      </c>
      <c r="AC2121" s="14">
        <v>45754</v>
      </c>
      <c r="AD2121" s="11" t="s">
        <v>2673</v>
      </c>
      <c r="AE2121" s="11" t="s">
        <v>4823</v>
      </c>
      <c r="AF2121" t="str">
        <f>IF(AD2121="","",VLOOKUP(AD2121,'Сотрудники и ссылки'!A:B,2,0))</f>
        <v>Серолог</v>
      </c>
      <c r="AG2121">
        <f>IF(AD2121="","",VLOOKUP(AD2121,'Сотрудники и ссылки'!A:C,3,0))</f>
        <v>20001771</v>
      </c>
      <c r="AH2121" s="11" t="s">
        <v>2673</v>
      </c>
      <c r="AI2121" t="str">
        <f>IF(AH2121="","",VLOOKUP(AH2121,'Сотрудники и ссылки'!A:B,2,0))</f>
        <v>Серолог</v>
      </c>
      <c r="AJ2121">
        <f>IF(AH2121="","",VLOOKUP(AH2121,'Сотрудники и ссылки'!A:C,3,0))</f>
        <v>20001771</v>
      </c>
      <c r="AK2121" s="14">
        <v>45754</v>
      </c>
      <c r="AL2121" s="2">
        <f>IF(AK2121="","",AK2121+VLOOKUP(I2121,'Вид исследования'!B:E,4,0))</f>
        <v>45755</v>
      </c>
      <c r="AM2121" s="2">
        <f>IF(AK2121="","",AK2121+VLOOKUP(I2121,'Вид исследования'!B:F,5,0))</f>
        <v>45755</v>
      </c>
      <c r="AN2121" s="14">
        <v>45754</v>
      </c>
      <c r="AP2121" s="11" t="s">
        <v>189</v>
      </c>
      <c r="AQ2121" t="str">
        <f>IFERROR(IF(L2121="","",VLOOKUP(L2121&amp;I2121,Продукция!A:K,11,0)),"обратитесь к админ справочника")</f>
        <v>согласно рекомендациям производителя теста</v>
      </c>
      <c r="AR2121" s="11" t="s">
        <v>4823</v>
      </c>
      <c r="AS2121" t="str">
        <f>IFERROR(IF(L2121="","",VLOOKUP(L2121&amp;I2121,Продукция!A:J,10,0)),"обратитесь к админ справочника")</f>
        <v>инструкция тест- ситема Биочек СК -218</v>
      </c>
      <c r="AT2121" s="11" t="s">
        <v>4823</v>
      </c>
      <c r="AU2121" s="11" t="s">
        <v>4823</v>
      </c>
      <c r="AV2121" s="11" t="s">
        <v>2673</v>
      </c>
      <c r="AW2121" s="11" t="s">
        <v>4824</v>
      </c>
      <c r="AX2121" s="11" t="s">
        <v>565</v>
      </c>
      <c r="AY2121" s="11" t="s">
        <v>1269</v>
      </c>
      <c r="AZ2121" s="11">
        <v>154</v>
      </c>
      <c r="BA2121" s="11">
        <v>40</v>
      </c>
      <c r="BC2121" s="11" t="s">
        <v>5109</v>
      </c>
    </row>
    <row r="2122" spans="1:55" x14ac:dyDescent="0.25">
      <c r="A2122" t="str">
        <f t="shared" si="38"/>
        <v>С/621SE (BioChek) сальмонелла группы В и D уровень антител</v>
      </c>
      <c r="B2122" t="str">
        <f>IF(E2122="","",INDEX(Лаборатории!A:A,MATCH('Производственный контроль'!E2122,Лаборатории!B:B,0)))</f>
        <v xml:space="preserve">КУРИНОЕ ЦАРСТВО АО </v>
      </c>
      <c r="C2122" t="str">
        <f>IF(E2122="","",VLOOKUP(E2122,Лаборатории!B:D,3,0))</f>
        <v>U377_CHL</v>
      </c>
      <c r="D2122" s="12">
        <v>45750</v>
      </c>
      <c r="E2122" s="11" t="s">
        <v>793</v>
      </c>
      <c r="F2122" s="11" t="s">
        <v>544</v>
      </c>
      <c r="G2122" s="11" t="s">
        <v>565</v>
      </c>
      <c r="H2122" s="11" t="s">
        <v>262</v>
      </c>
      <c r="I2122" s="11" t="s">
        <v>3428</v>
      </c>
      <c r="J2122" t="str">
        <f>IF(L2122="","",VLOOKUP(L2122,Продукция!B:D,3,0))</f>
        <v>Биологический_материал</v>
      </c>
      <c r="K2122" t="str">
        <f>IF(L2122="","",VLOOKUP(L2122,Продукция!B:C,2,0))</f>
        <v>Сыворотка крови</v>
      </c>
      <c r="L2122" s="151" t="s">
        <v>302</v>
      </c>
      <c r="M2122">
        <f>IF(L2122="","",VLOOKUP(L2122,Продукция!B:L,11,0))</f>
        <v>0</v>
      </c>
      <c r="N2122" s="11" t="s">
        <v>873</v>
      </c>
      <c r="P2122" s="11" t="s">
        <v>340</v>
      </c>
      <c r="Q2122" s="11" t="s">
        <v>854</v>
      </c>
      <c r="R2122" s="153" t="s">
        <v>5105</v>
      </c>
      <c r="S2122" s="11">
        <v>18</v>
      </c>
      <c r="T2122" s="11" t="s">
        <v>5262</v>
      </c>
      <c r="V2122" s="14">
        <v>45749</v>
      </c>
      <c r="Z2122" s="11" t="s">
        <v>4823</v>
      </c>
      <c r="AA2122" s="15">
        <v>0.59722222222222221</v>
      </c>
      <c r="AB2122" t="str">
        <f>IF(L2122="","",VLOOKUP(L2122&amp;I2122,Продукция!A:I,9,0))</f>
        <v>рекомендация производителя набора</v>
      </c>
      <c r="AC2122" s="14">
        <v>45754</v>
      </c>
      <c r="AD2122" s="11" t="s">
        <v>2673</v>
      </c>
      <c r="AE2122" s="11" t="s">
        <v>4823</v>
      </c>
      <c r="AF2122" t="str">
        <f>IF(AD2122="","",VLOOKUP(AD2122,'Сотрудники и ссылки'!A:B,2,0))</f>
        <v>Серолог</v>
      </c>
      <c r="AG2122">
        <f>IF(AD2122="","",VLOOKUP(AD2122,'Сотрудники и ссылки'!A:C,3,0))</f>
        <v>20001771</v>
      </c>
      <c r="AH2122" s="11" t="s">
        <v>2673</v>
      </c>
      <c r="AI2122" t="str">
        <f>IF(AH2122="","",VLOOKUP(AH2122,'Сотрудники и ссылки'!A:B,2,0))</f>
        <v>Серолог</v>
      </c>
      <c r="AJ2122">
        <f>IF(AH2122="","",VLOOKUP(AH2122,'Сотрудники и ссылки'!A:C,3,0))</f>
        <v>20001771</v>
      </c>
      <c r="AK2122" s="14">
        <v>45754</v>
      </c>
      <c r="AL2122" s="2">
        <f>IF(AK2122="","",AK2122+VLOOKUP(I2122,'Вид исследования'!B:E,4,0))</f>
        <v>45755</v>
      </c>
      <c r="AM2122" s="2">
        <f>IF(AK2122="","",AK2122+VLOOKUP(I2122,'Вид исследования'!B:F,5,0))</f>
        <v>45755</v>
      </c>
      <c r="AN2122" s="14">
        <v>45754</v>
      </c>
      <c r="AP2122" s="11" t="s">
        <v>189</v>
      </c>
      <c r="AQ2122" t="str">
        <f>IFERROR(IF(L2122="","",VLOOKUP(L2122&amp;I2122,Продукция!A:K,11,0)),"обратитесь к админ справочника")</f>
        <v>согласно рекомендациям производителя теста</v>
      </c>
      <c r="AR2122" s="11" t="s">
        <v>4823</v>
      </c>
      <c r="AS2122" t="str">
        <f>IFERROR(IF(L2122="","",VLOOKUP(L2122&amp;I2122,Продукция!A:J,10,0)),"обратитесь к админ справочника")</f>
        <v>инструкция тест- ситема Биочек СК -218</v>
      </c>
      <c r="AT2122" s="11" t="s">
        <v>4823</v>
      </c>
      <c r="AU2122" s="11" t="s">
        <v>4823</v>
      </c>
      <c r="AV2122" s="11" t="s">
        <v>2673</v>
      </c>
      <c r="AW2122" s="11" t="s">
        <v>4824</v>
      </c>
      <c r="AX2122" s="11" t="s">
        <v>565</v>
      </c>
      <c r="AY2122" s="11" t="s">
        <v>1267</v>
      </c>
      <c r="AZ2122" s="11">
        <v>154</v>
      </c>
      <c r="BA2122" s="11">
        <v>40</v>
      </c>
      <c r="BC2122" s="11" t="s">
        <v>5109</v>
      </c>
    </row>
    <row r="2123" spans="1:55" x14ac:dyDescent="0.25">
      <c r="A2123" t="str">
        <f t="shared" si="38"/>
        <v>С/621ORT (BioChek) орнитобактерии уровень антител</v>
      </c>
      <c r="B2123" t="str">
        <f>IF(E2123="","",INDEX(Лаборатории!A:A,MATCH('Производственный контроль'!E2123,Лаборатории!B:B,0)))</f>
        <v xml:space="preserve">КУРИНОЕ ЦАРСТВО АО </v>
      </c>
      <c r="C2123" t="str">
        <f>IF(E2123="","",VLOOKUP(E2123,Лаборатории!B:D,3,0))</f>
        <v>U377_CHL</v>
      </c>
      <c r="D2123" s="12">
        <v>45750</v>
      </c>
      <c r="E2123" s="11" t="s">
        <v>793</v>
      </c>
      <c r="F2123" s="11" t="s">
        <v>544</v>
      </c>
      <c r="G2123" s="11" t="s">
        <v>565</v>
      </c>
      <c r="H2123" s="11" t="s">
        <v>262</v>
      </c>
      <c r="I2123" s="11" t="s">
        <v>3425</v>
      </c>
      <c r="J2123" t="str">
        <f>IF(L2123="","",VLOOKUP(L2123,Продукция!B:D,3,0))</f>
        <v>Биологический_материал</v>
      </c>
      <c r="K2123" t="str">
        <f>IF(L2123="","",VLOOKUP(L2123,Продукция!B:C,2,0))</f>
        <v>Сыворотка крови</v>
      </c>
      <c r="L2123" s="151" t="s">
        <v>302</v>
      </c>
      <c r="M2123">
        <f>IF(L2123="","",VLOOKUP(L2123,Продукция!B:L,11,0))</f>
        <v>0</v>
      </c>
      <c r="N2123" s="11" t="s">
        <v>873</v>
      </c>
      <c r="P2123" s="11" t="s">
        <v>340</v>
      </c>
      <c r="Q2123" s="11" t="s">
        <v>854</v>
      </c>
      <c r="R2123" s="153" t="s">
        <v>5093</v>
      </c>
      <c r="S2123" s="11">
        <v>18</v>
      </c>
      <c r="T2123" s="11" t="s">
        <v>5262</v>
      </c>
      <c r="V2123" s="14">
        <v>45747</v>
      </c>
      <c r="Z2123" s="11" t="s">
        <v>4823</v>
      </c>
      <c r="AA2123" s="15">
        <v>0.59722222222222221</v>
      </c>
      <c r="AB2123" t="str">
        <f>IF(L2123="","",VLOOKUP(L2123&amp;I2123,Продукция!A:I,9,0))</f>
        <v>рекомендация производителя набора</v>
      </c>
      <c r="AC2123" s="14">
        <v>45754</v>
      </c>
      <c r="AD2123" s="11" t="s">
        <v>2673</v>
      </c>
      <c r="AE2123" s="11" t="s">
        <v>4823</v>
      </c>
      <c r="AF2123" t="str">
        <f>IF(AD2123="","",VLOOKUP(AD2123,'Сотрудники и ссылки'!A:B,2,0))</f>
        <v>Серолог</v>
      </c>
      <c r="AG2123">
        <f>IF(AD2123="","",VLOOKUP(AD2123,'Сотрудники и ссылки'!A:C,3,0))</f>
        <v>20001771</v>
      </c>
      <c r="AH2123" s="11" t="s">
        <v>2673</v>
      </c>
      <c r="AI2123" t="str">
        <f>IF(AH2123="","",VLOOKUP(AH2123,'Сотрудники и ссылки'!A:B,2,0))</f>
        <v>Серолог</v>
      </c>
      <c r="AJ2123">
        <f>IF(AH2123="","",VLOOKUP(AH2123,'Сотрудники и ссылки'!A:C,3,0))</f>
        <v>20001771</v>
      </c>
      <c r="AK2123" s="14">
        <v>45754</v>
      </c>
      <c r="AL2123" s="2">
        <f>IF(AK2123="","",AK2123+VLOOKUP(I2123,'Вид исследования'!B:E,4,0))</f>
        <v>45755</v>
      </c>
      <c r="AM2123" s="2">
        <f>IF(AK2123="","",AK2123+VLOOKUP(I2123,'Вид исследования'!B:F,5,0))</f>
        <v>45755</v>
      </c>
      <c r="AN2123" s="14">
        <v>45754</v>
      </c>
      <c r="AP2123" s="11" t="s">
        <v>189</v>
      </c>
      <c r="AQ2123" t="str">
        <f>IFERROR(IF(L2123="","",VLOOKUP(L2123&amp;I2123,Продукция!A:K,11,0)),"обратитесь к админ справочника")</f>
        <v>согласно рекомендациям производителя теста</v>
      </c>
      <c r="AR2123" s="11" t="s">
        <v>4823</v>
      </c>
      <c r="AS2123" t="str">
        <f>IFERROR(IF(L2123="","",VLOOKUP(L2123&amp;I2123,Продукция!A:J,10,0)),"обратитесь к админ справочника")</f>
        <v>инструкция тест- ситема Биочек СК-108</v>
      </c>
      <c r="AT2123" s="11" t="s">
        <v>4823</v>
      </c>
      <c r="AU2123" s="11" t="s">
        <v>4823</v>
      </c>
      <c r="AV2123" s="11" t="s">
        <v>2673</v>
      </c>
      <c r="AW2123" s="11" t="s">
        <v>4824</v>
      </c>
      <c r="AX2123" s="11" t="s">
        <v>565</v>
      </c>
      <c r="AY2123" s="11" t="s">
        <v>1258</v>
      </c>
      <c r="AZ2123" s="11">
        <v>154</v>
      </c>
      <c r="BA2123" s="11">
        <v>40</v>
      </c>
      <c r="BC2123" s="11" t="s">
        <v>5109</v>
      </c>
    </row>
    <row r="2124" spans="1:55" x14ac:dyDescent="0.25">
      <c r="A2124" t="str">
        <f t="shared" si="38"/>
        <v>С/621ORT (BioChek) орнитобактерии уровень антител</v>
      </c>
      <c r="B2124" t="str">
        <f>IF(E2124="","",INDEX(Лаборатории!A:A,MATCH('Производственный контроль'!E2124,Лаборатории!B:B,0)))</f>
        <v xml:space="preserve">КУРИНОЕ ЦАРСТВО АО </v>
      </c>
      <c r="C2124" t="str">
        <f>IF(E2124="","",VLOOKUP(E2124,Лаборатории!B:D,3,0))</f>
        <v>U377_CHL</v>
      </c>
      <c r="D2124" s="12">
        <v>45750</v>
      </c>
      <c r="E2124" s="11" t="s">
        <v>793</v>
      </c>
      <c r="F2124" s="11" t="s">
        <v>544</v>
      </c>
      <c r="G2124" s="11" t="s">
        <v>565</v>
      </c>
      <c r="H2124" s="11" t="s">
        <v>262</v>
      </c>
      <c r="I2124" s="11" t="s">
        <v>3425</v>
      </c>
      <c r="J2124" t="str">
        <f>IF(L2124="","",VLOOKUP(L2124,Продукция!B:D,3,0))</f>
        <v>Биологический_материал</v>
      </c>
      <c r="K2124" t="str">
        <f>IF(L2124="","",VLOOKUP(L2124,Продукция!B:C,2,0))</f>
        <v>Сыворотка крови</v>
      </c>
      <c r="L2124" s="151" t="s">
        <v>302</v>
      </c>
      <c r="M2124">
        <f>IF(L2124="","",VLOOKUP(L2124,Продукция!B:L,11,0))</f>
        <v>0</v>
      </c>
      <c r="N2124" s="11" t="s">
        <v>873</v>
      </c>
      <c r="P2124" s="11" t="s">
        <v>340</v>
      </c>
      <c r="Q2124" s="11" t="s">
        <v>854</v>
      </c>
      <c r="R2124" s="153" t="s">
        <v>5261</v>
      </c>
      <c r="S2124" s="11">
        <v>18</v>
      </c>
      <c r="T2124" s="11" t="s">
        <v>5262</v>
      </c>
      <c r="V2124" s="14">
        <v>45747</v>
      </c>
      <c r="Z2124" s="11" t="s">
        <v>4823</v>
      </c>
      <c r="AA2124" s="15">
        <v>0.59722222222222221</v>
      </c>
      <c r="AB2124" t="str">
        <f>IF(L2124="","",VLOOKUP(L2124&amp;I2124,Продукция!A:I,9,0))</f>
        <v>рекомендация производителя набора</v>
      </c>
      <c r="AC2124" s="14">
        <v>45754</v>
      </c>
      <c r="AD2124" s="11" t="s">
        <v>2673</v>
      </c>
      <c r="AE2124" s="11" t="s">
        <v>4823</v>
      </c>
      <c r="AF2124" t="str">
        <f>IF(AD2124="","",VLOOKUP(AD2124,'Сотрудники и ссылки'!A:B,2,0))</f>
        <v>Серолог</v>
      </c>
      <c r="AG2124">
        <f>IF(AD2124="","",VLOOKUP(AD2124,'Сотрудники и ссылки'!A:C,3,0))</f>
        <v>20001771</v>
      </c>
      <c r="AH2124" s="11" t="s">
        <v>2673</v>
      </c>
      <c r="AI2124" t="str">
        <f>IF(AH2124="","",VLOOKUP(AH2124,'Сотрудники и ссылки'!A:B,2,0))</f>
        <v>Серолог</v>
      </c>
      <c r="AJ2124">
        <f>IF(AH2124="","",VLOOKUP(AH2124,'Сотрудники и ссылки'!A:C,3,0))</f>
        <v>20001771</v>
      </c>
      <c r="AK2124" s="14">
        <v>45754</v>
      </c>
      <c r="AL2124" s="2">
        <f>IF(AK2124="","",AK2124+VLOOKUP(I2124,'Вид исследования'!B:E,4,0))</f>
        <v>45755</v>
      </c>
      <c r="AM2124" s="2">
        <f>IF(AK2124="","",AK2124+VLOOKUP(I2124,'Вид исследования'!B:F,5,0))</f>
        <v>45755</v>
      </c>
      <c r="AN2124" s="14">
        <v>45754</v>
      </c>
      <c r="AP2124" s="11" t="s">
        <v>189</v>
      </c>
      <c r="AQ2124" t="str">
        <f>IFERROR(IF(L2124="","",VLOOKUP(L2124&amp;I2124,Продукция!A:K,11,0)),"обратитесь к админ справочника")</f>
        <v>согласно рекомендациям производителя теста</v>
      </c>
      <c r="AR2124" s="11" t="s">
        <v>4823</v>
      </c>
      <c r="AS2124" t="str">
        <f>IFERROR(IF(L2124="","",VLOOKUP(L2124&amp;I2124,Продукция!A:J,10,0)),"обратитесь к админ справочника")</f>
        <v>инструкция тест- ситема Биочек СК-108</v>
      </c>
      <c r="AT2124" s="11" t="s">
        <v>4823</v>
      </c>
      <c r="AU2124" s="11" t="s">
        <v>4823</v>
      </c>
      <c r="AV2124" s="11" t="s">
        <v>2673</v>
      </c>
      <c r="AW2124" s="11" t="s">
        <v>4824</v>
      </c>
      <c r="AX2124" s="11" t="s">
        <v>565</v>
      </c>
      <c r="AY2124" s="11" t="s">
        <v>1275</v>
      </c>
      <c r="AZ2124" s="11">
        <v>154</v>
      </c>
      <c r="BA2124" s="11">
        <v>40</v>
      </c>
      <c r="BC2124" s="11" t="s">
        <v>5109</v>
      </c>
    </row>
    <row r="2125" spans="1:55" x14ac:dyDescent="0.25">
      <c r="A2125" t="str">
        <f t="shared" si="38"/>
        <v>С/621ORT (BioChek) орнитобактерии уровень антител</v>
      </c>
      <c r="B2125" t="str">
        <f>IF(E2125="","",INDEX(Лаборатории!A:A,MATCH('Производственный контроль'!E2125,Лаборатории!B:B,0)))</f>
        <v xml:space="preserve">КУРИНОЕ ЦАРСТВО АО </v>
      </c>
      <c r="C2125" t="str">
        <f>IF(E2125="","",VLOOKUP(E2125,Лаборатории!B:D,3,0))</f>
        <v>U377_CHL</v>
      </c>
      <c r="D2125" s="12">
        <v>45750</v>
      </c>
      <c r="E2125" s="11" t="s">
        <v>793</v>
      </c>
      <c r="F2125" s="11" t="s">
        <v>544</v>
      </c>
      <c r="G2125" s="11" t="s">
        <v>565</v>
      </c>
      <c r="H2125" s="11" t="s">
        <v>262</v>
      </c>
      <c r="I2125" s="11" t="s">
        <v>3425</v>
      </c>
      <c r="J2125" t="str">
        <f>IF(L2125="","",VLOOKUP(L2125,Продукция!B:D,3,0))</f>
        <v>Биологический_материал</v>
      </c>
      <c r="K2125" t="str">
        <f>IF(L2125="","",VLOOKUP(L2125,Продукция!B:C,2,0))</f>
        <v>Сыворотка крови</v>
      </c>
      <c r="L2125" s="151" t="s">
        <v>302</v>
      </c>
      <c r="M2125">
        <f>IF(L2125="","",VLOOKUP(L2125,Продукция!B:L,11,0))</f>
        <v>0</v>
      </c>
      <c r="N2125" s="11" t="s">
        <v>873</v>
      </c>
      <c r="P2125" s="11" t="s">
        <v>340</v>
      </c>
      <c r="Q2125" s="11" t="s">
        <v>854</v>
      </c>
      <c r="R2125" s="153" t="s">
        <v>5102</v>
      </c>
      <c r="S2125" s="11">
        <v>18</v>
      </c>
      <c r="T2125" s="11" t="s">
        <v>5262</v>
      </c>
      <c r="V2125" s="14">
        <v>45748</v>
      </c>
      <c r="Z2125" s="11" t="s">
        <v>4823</v>
      </c>
      <c r="AA2125" s="15">
        <v>0.59722222222222221</v>
      </c>
      <c r="AB2125" t="str">
        <f>IF(L2125="","",VLOOKUP(L2125&amp;I2125,Продукция!A:I,9,0))</f>
        <v>рекомендация производителя набора</v>
      </c>
      <c r="AC2125" s="14">
        <v>45754</v>
      </c>
      <c r="AD2125" s="11" t="s">
        <v>2673</v>
      </c>
      <c r="AE2125" s="11" t="s">
        <v>4823</v>
      </c>
      <c r="AF2125" t="str">
        <f>IF(AD2125="","",VLOOKUP(AD2125,'Сотрудники и ссылки'!A:B,2,0))</f>
        <v>Серолог</v>
      </c>
      <c r="AG2125">
        <f>IF(AD2125="","",VLOOKUP(AD2125,'Сотрудники и ссылки'!A:C,3,0))</f>
        <v>20001771</v>
      </c>
      <c r="AH2125" s="11" t="s">
        <v>2673</v>
      </c>
      <c r="AI2125" t="str">
        <f>IF(AH2125="","",VLOOKUP(AH2125,'Сотрудники и ссылки'!A:B,2,0))</f>
        <v>Серолог</v>
      </c>
      <c r="AJ2125">
        <f>IF(AH2125="","",VLOOKUP(AH2125,'Сотрудники и ссылки'!A:C,3,0))</f>
        <v>20001771</v>
      </c>
      <c r="AK2125" s="14">
        <v>45754</v>
      </c>
      <c r="AL2125" s="2">
        <f>IF(AK2125="","",AK2125+VLOOKUP(I2125,'Вид исследования'!B:E,4,0))</f>
        <v>45755</v>
      </c>
      <c r="AM2125" s="2">
        <f>IF(AK2125="","",AK2125+VLOOKUP(I2125,'Вид исследования'!B:F,5,0))</f>
        <v>45755</v>
      </c>
      <c r="AN2125" s="14">
        <v>45754</v>
      </c>
      <c r="AP2125" s="11" t="s">
        <v>189</v>
      </c>
      <c r="AQ2125" t="str">
        <f>IFERROR(IF(L2125="","",VLOOKUP(L2125&amp;I2125,Продукция!A:K,11,0)),"обратитесь к админ справочника")</f>
        <v>согласно рекомендациям производителя теста</v>
      </c>
      <c r="AR2125" s="11" t="s">
        <v>4823</v>
      </c>
      <c r="AS2125" t="str">
        <f>IFERROR(IF(L2125="","",VLOOKUP(L2125&amp;I2125,Продукция!A:J,10,0)),"обратитесь к админ справочника")</f>
        <v>инструкция тест- ситема Биочек СК-108</v>
      </c>
      <c r="AT2125" s="11" t="s">
        <v>4823</v>
      </c>
      <c r="AU2125" s="11" t="s">
        <v>4823</v>
      </c>
      <c r="AV2125" s="11" t="s">
        <v>2673</v>
      </c>
      <c r="AW2125" s="11" t="s">
        <v>4824</v>
      </c>
      <c r="AX2125" s="11" t="s">
        <v>565</v>
      </c>
      <c r="AY2125" s="11" t="s">
        <v>1264</v>
      </c>
      <c r="AZ2125" s="11">
        <v>154</v>
      </c>
      <c r="BA2125" s="11">
        <v>40</v>
      </c>
      <c r="BC2125" s="11" t="s">
        <v>5109</v>
      </c>
    </row>
    <row r="2126" spans="1:55" x14ac:dyDescent="0.25">
      <c r="A2126" t="str">
        <f t="shared" si="38"/>
        <v>С/621ORT (BioChek) орнитобактерии уровень антител</v>
      </c>
      <c r="B2126" t="str">
        <f>IF(E2126="","",INDEX(Лаборатории!A:A,MATCH('Производственный контроль'!E2126,Лаборатории!B:B,0)))</f>
        <v xml:space="preserve">КУРИНОЕ ЦАРСТВО АО </v>
      </c>
      <c r="C2126" t="str">
        <f>IF(E2126="","",VLOOKUP(E2126,Лаборатории!B:D,3,0))</f>
        <v>U377_CHL</v>
      </c>
      <c r="D2126" s="12">
        <v>45750</v>
      </c>
      <c r="E2126" s="11" t="s">
        <v>793</v>
      </c>
      <c r="F2126" s="11" t="s">
        <v>544</v>
      </c>
      <c r="G2126" s="11" t="s">
        <v>565</v>
      </c>
      <c r="H2126" s="11" t="s">
        <v>262</v>
      </c>
      <c r="I2126" s="11" t="s">
        <v>3425</v>
      </c>
      <c r="J2126" t="str">
        <f>IF(L2126="","",VLOOKUP(L2126,Продукция!B:D,3,0))</f>
        <v>Биологический_материал</v>
      </c>
      <c r="K2126" t="str">
        <f>IF(L2126="","",VLOOKUP(L2126,Продукция!B:C,2,0))</f>
        <v>Сыворотка крови</v>
      </c>
      <c r="L2126" s="151" t="s">
        <v>302</v>
      </c>
      <c r="M2126">
        <f>IF(L2126="","",VLOOKUP(L2126,Продукция!B:L,11,0))</f>
        <v>0</v>
      </c>
      <c r="N2126" s="11" t="s">
        <v>873</v>
      </c>
      <c r="P2126" s="11" t="s">
        <v>340</v>
      </c>
      <c r="Q2126" s="11" t="s">
        <v>854</v>
      </c>
      <c r="R2126" s="153" t="s">
        <v>5255</v>
      </c>
      <c r="S2126" s="11">
        <v>18</v>
      </c>
      <c r="T2126" s="11" t="s">
        <v>5262</v>
      </c>
      <c r="V2126" s="14">
        <v>45749</v>
      </c>
      <c r="Z2126" s="11" t="s">
        <v>4823</v>
      </c>
      <c r="AA2126" s="15">
        <v>0.59722222222222221</v>
      </c>
      <c r="AB2126" t="str">
        <f>IF(L2126="","",VLOOKUP(L2126&amp;I2126,Продукция!A:I,9,0))</f>
        <v>рекомендация производителя набора</v>
      </c>
      <c r="AC2126" s="14">
        <v>45754</v>
      </c>
      <c r="AD2126" s="11" t="s">
        <v>2673</v>
      </c>
      <c r="AE2126" s="11" t="s">
        <v>4823</v>
      </c>
      <c r="AF2126" t="str">
        <f>IF(AD2126="","",VLOOKUP(AD2126,'Сотрудники и ссылки'!A:B,2,0))</f>
        <v>Серолог</v>
      </c>
      <c r="AG2126">
        <f>IF(AD2126="","",VLOOKUP(AD2126,'Сотрудники и ссылки'!A:C,3,0))</f>
        <v>20001771</v>
      </c>
      <c r="AH2126" s="11" t="s">
        <v>2673</v>
      </c>
      <c r="AI2126" t="str">
        <f>IF(AH2126="","",VLOOKUP(AH2126,'Сотрудники и ссылки'!A:B,2,0))</f>
        <v>Серолог</v>
      </c>
      <c r="AJ2126">
        <f>IF(AH2126="","",VLOOKUP(AH2126,'Сотрудники и ссылки'!A:C,3,0))</f>
        <v>20001771</v>
      </c>
      <c r="AK2126" s="14">
        <v>45754</v>
      </c>
      <c r="AL2126" s="2">
        <f>IF(AK2126="","",AK2126+VLOOKUP(I2126,'Вид исследования'!B:E,4,0))</f>
        <v>45755</v>
      </c>
      <c r="AM2126" s="2">
        <f>IF(AK2126="","",AK2126+VLOOKUP(I2126,'Вид исследования'!B:F,5,0))</f>
        <v>45755</v>
      </c>
      <c r="AN2126" s="14">
        <v>45754</v>
      </c>
      <c r="AP2126" s="11" t="s">
        <v>189</v>
      </c>
      <c r="AQ2126" t="str">
        <f>IFERROR(IF(L2126="","",VLOOKUP(L2126&amp;I2126,Продукция!A:K,11,0)),"обратитесь к админ справочника")</f>
        <v>согласно рекомендациям производителя теста</v>
      </c>
      <c r="AR2126" s="11" t="s">
        <v>4823</v>
      </c>
      <c r="AS2126" t="str">
        <f>IFERROR(IF(L2126="","",VLOOKUP(L2126&amp;I2126,Продукция!A:J,10,0)),"обратитесь к админ справочника")</f>
        <v>инструкция тест- ситема Биочек СК-108</v>
      </c>
      <c r="AT2126" s="11" t="s">
        <v>4823</v>
      </c>
      <c r="AU2126" s="11" t="s">
        <v>4823</v>
      </c>
      <c r="AV2126" s="11" t="s">
        <v>2673</v>
      </c>
      <c r="AW2126" s="11" t="s">
        <v>4824</v>
      </c>
      <c r="AX2126" s="11" t="s">
        <v>565</v>
      </c>
      <c r="AY2126" s="11" t="s">
        <v>1269</v>
      </c>
      <c r="AZ2126" s="11">
        <v>154</v>
      </c>
      <c r="BA2126" s="11">
        <v>40</v>
      </c>
      <c r="BC2126" s="11" t="s">
        <v>5109</v>
      </c>
    </row>
    <row r="2127" spans="1:55" x14ac:dyDescent="0.25">
      <c r="A2127" t="str">
        <f t="shared" si="38"/>
        <v>С/621ORT (BioChek) орнитобактерии уровень антител</v>
      </c>
      <c r="B2127" t="str">
        <f>IF(E2127="","",INDEX(Лаборатории!A:A,MATCH('Производственный контроль'!E2127,Лаборатории!B:B,0)))</f>
        <v xml:space="preserve">КУРИНОЕ ЦАРСТВО АО </v>
      </c>
      <c r="C2127" t="str">
        <f>IF(E2127="","",VLOOKUP(E2127,Лаборатории!B:D,3,0))</f>
        <v>U377_CHL</v>
      </c>
      <c r="D2127" s="12">
        <v>45750</v>
      </c>
      <c r="E2127" s="11" t="s">
        <v>793</v>
      </c>
      <c r="F2127" s="11" t="s">
        <v>544</v>
      </c>
      <c r="G2127" s="11" t="s">
        <v>565</v>
      </c>
      <c r="H2127" s="11" t="s">
        <v>262</v>
      </c>
      <c r="I2127" s="11" t="s">
        <v>3425</v>
      </c>
      <c r="J2127" t="str">
        <f>IF(L2127="","",VLOOKUP(L2127,Продукция!B:D,3,0))</f>
        <v>Биологический_материал</v>
      </c>
      <c r="K2127" t="str">
        <f>IF(L2127="","",VLOOKUP(L2127,Продукция!B:C,2,0))</f>
        <v>Сыворотка крови</v>
      </c>
      <c r="L2127" s="151" t="s">
        <v>302</v>
      </c>
      <c r="M2127">
        <f>IF(L2127="","",VLOOKUP(L2127,Продукция!B:L,11,0))</f>
        <v>0</v>
      </c>
      <c r="N2127" s="11" t="s">
        <v>873</v>
      </c>
      <c r="P2127" s="11" t="s">
        <v>340</v>
      </c>
      <c r="Q2127" s="11" t="s">
        <v>854</v>
      </c>
      <c r="R2127" s="153" t="s">
        <v>5105</v>
      </c>
      <c r="S2127" s="11">
        <v>18</v>
      </c>
      <c r="T2127" s="11" t="s">
        <v>5262</v>
      </c>
      <c r="V2127" s="14">
        <v>45749</v>
      </c>
      <c r="Z2127" s="11" t="s">
        <v>4823</v>
      </c>
      <c r="AA2127" s="15">
        <v>0.59722222222222221</v>
      </c>
      <c r="AB2127" t="str">
        <f>IF(L2127="","",VLOOKUP(L2127&amp;I2127,Продукция!A:I,9,0))</f>
        <v>рекомендация производителя набора</v>
      </c>
      <c r="AC2127" s="14">
        <v>45754</v>
      </c>
      <c r="AD2127" s="11" t="s">
        <v>2673</v>
      </c>
      <c r="AE2127" s="11" t="s">
        <v>4823</v>
      </c>
      <c r="AF2127" t="str">
        <f>IF(AD2127="","",VLOOKUP(AD2127,'Сотрудники и ссылки'!A:B,2,0))</f>
        <v>Серолог</v>
      </c>
      <c r="AG2127">
        <f>IF(AD2127="","",VLOOKUP(AD2127,'Сотрудники и ссылки'!A:C,3,0))</f>
        <v>20001771</v>
      </c>
      <c r="AH2127" s="11" t="s">
        <v>2673</v>
      </c>
      <c r="AI2127" t="str">
        <f>IF(AH2127="","",VLOOKUP(AH2127,'Сотрудники и ссылки'!A:B,2,0))</f>
        <v>Серолог</v>
      </c>
      <c r="AJ2127">
        <f>IF(AH2127="","",VLOOKUP(AH2127,'Сотрудники и ссылки'!A:C,3,0))</f>
        <v>20001771</v>
      </c>
      <c r="AK2127" s="14">
        <v>45754</v>
      </c>
      <c r="AL2127" s="2">
        <f>IF(AK2127="","",AK2127+VLOOKUP(I2127,'Вид исследования'!B:E,4,0))</f>
        <v>45755</v>
      </c>
      <c r="AM2127" s="2">
        <f>IF(AK2127="","",AK2127+VLOOKUP(I2127,'Вид исследования'!B:F,5,0))</f>
        <v>45755</v>
      </c>
      <c r="AN2127" s="14">
        <v>45754</v>
      </c>
      <c r="AP2127" s="11" t="s">
        <v>189</v>
      </c>
      <c r="AQ2127" t="str">
        <f>IFERROR(IF(L2127="","",VLOOKUP(L2127&amp;I2127,Продукция!A:K,11,0)),"обратитесь к админ справочника")</f>
        <v>согласно рекомендациям производителя теста</v>
      </c>
      <c r="AR2127" s="11" t="s">
        <v>4823</v>
      </c>
      <c r="AS2127" t="str">
        <f>IFERROR(IF(L2127="","",VLOOKUP(L2127&amp;I2127,Продукция!A:J,10,0)),"обратитесь к админ справочника")</f>
        <v>инструкция тест- ситема Биочек СК-108</v>
      </c>
      <c r="AT2127" s="11" t="s">
        <v>4823</v>
      </c>
      <c r="AU2127" s="11" t="s">
        <v>4823</v>
      </c>
      <c r="AV2127" s="11" t="s">
        <v>2673</v>
      </c>
      <c r="AW2127" s="11" t="s">
        <v>4824</v>
      </c>
      <c r="AX2127" s="11" t="s">
        <v>565</v>
      </c>
      <c r="AY2127" s="11" t="s">
        <v>1267</v>
      </c>
      <c r="AZ2127" s="11">
        <v>154</v>
      </c>
      <c r="BA2127" s="11">
        <v>40</v>
      </c>
      <c r="BC2127" s="11" t="s">
        <v>5109</v>
      </c>
    </row>
    <row r="2128" spans="1:55" x14ac:dyDescent="0.25">
      <c r="A2128" t="str">
        <f t="shared" si="38"/>
        <v>С/634Болезнь Ньюкасла уровень антител</v>
      </c>
      <c r="B2128" t="str">
        <f>IF(E2128="","",INDEX(Лаборатории!A:A,MATCH('Производственный контроль'!E2128,Лаборатории!B:B,0)))</f>
        <v xml:space="preserve">КУРИНОЕ ЦАРСТВО АО </v>
      </c>
      <c r="C2128" t="str">
        <f>IF(E2128="","",VLOOKUP(E2128,Лаборатории!B:D,3,0))</f>
        <v>U377_CHL</v>
      </c>
      <c r="D2128" s="12">
        <v>45753</v>
      </c>
      <c r="E2128" s="11" t="s">
        <v>793</v>
      </c>
      <c r="F2128" s="11" t="s">
        <v>544</v>
      </c>
      <c r="G2128" s="11" t="s">
        <v>698</v>
      </c>
      <c r="H2128" s="11" t="s">
        <v>312</v>
      </c>
      <c r="I2128" s="11" t="s">
        <v>3434</v>
      </c>
      <c r="J2128" t="str">
        <f>IF(L2128="","",VLOOKUP(L2128,Продукция!B:D,3,0))</f>
        <v>Биологический_материал</v>
      </c>
      <c r="K2128" t="str">
        <f>IF(L2128="","",VLOOKUP(L2128,Продукция!B:C,2,0))</f>
        <v>Сыворотка крови</v>
      </c>
      <c r="L2128" s="151" t="s">
        <v>302</v>
      </c>
      <c r="M2128">
        <f>IF(L2128="","",VLOOKUP(L2128,Продукция!B:L,11,0))</f>
        <v>0</v>
      </c>
      <c r="N2128" s="11" t="s">
        <v>873</v>
      </c>
      <c r="P2128" s="11" t="s">
        <v>340</v>
      </c>
      <c r="Q2128" s="11" t="s">
        <v>854</v>
      </c>
      <c r="R2128" s="153" t="s">
        <v>4865</v>
      </c>
      <c r="S2128" s="11">
        <v>20</v>
      </c>
      <c r="T2128" s="11" t="s">
        <v>5263</v>
      </c>
      <c r="V2128" s="14">
        <v>45749</v>
      </c>
      <c r="Z2128" s="11" t="s">
        <v>4823</v>
      </c>
      <c r="AA2128" s="15">
        <v>0.3888888888888889</v>
      </c>
      <c r="AB2128" t="str">
        <f>IF(L2128="","",VLOOKUP(L2128&amp;I2128,Продукция!A:I,9,0))</f>
        <v>рекомендация производителя набора</v>
      </c>
      <c r="AC2128" s="14">
        <v>45756</v>
      </c>
      <c r="AD2128" s="11" t="s">
        <v>2673</v>
      </c>
      <c r="AE2128" s="11" t="s">
        <v>4823</v>
      </c>
      <c r="AF2128" t="str">
        <f>IF(AD2128="","",VLOOKUP(AD2128,'Сотрудники и ссылки'!A:B,2,0))</f>
        <v>Серолог</v>
      </c>
      <c r="AG2128">
        <f>IF(AD2128="","",VLOOKUP(AD2128,'Сотрудники и ссылки'!A:C,3,0))</f>
        <v>20001771</v>
      </c>
      <c r="AH2128" s="11" t="s">
        <v>2673</v>
      </c>
      <c r="AI2128" t="str">
        <f>IF(AH2128="","",VLOOKUP(AH2128,'Сотрудники и ссылки'!A:B,2,0))</f>
        <v>Серолог</v>
      </c>
      <c r="AJ2128">
        <f>IF(AH2128="","",VLOOKUP(AH2128,'Сотрудники и ссылки'!A:C,3,0))</f>
        <v>20001771</v>
      </c>
      <c r="AK2128" s="14">
        <v>45756</v>
      </c>
      <c r="AL2128" s="2">
        <f>IF(AK2128="","",AK2128+VLOOKUP(I2128,'Вид исследования'!B:E,4,0))</f>
        <v>45757</v>
      </c>
      <c r="AM2128" s="2">
        <f>IF(AK2128="","",AK2128+VLOOKUP(I2128,'Вид исследования'!B:F,5,0))</f>
        <v>45757</v>
      </c>
      <c r="AN2128" s="14">
        <v>45756</v>
      </c>
      <c r="AP2128" s="11" t="s">
        <v>189</v>
      </c>
      <c r="AQ2128" t="str">
        <f>IFERROR(IF(L2128="","",VLOOKUP(L2128&amp;I2128,Продукция!A:K,11,0)),"обратитесь к админ справочника")</f>
        <v>согласно рекомендациям производителя теста</v>
      </c>
      <c r="AR2128" s="11" t="s">
        <v>4823</v>
      </c>
      <c r="AS2128" t="str">
        <f>IFERROR(IF(L2128="","",VLOOKUP(L2128&amp;I2128,Продукция!A:J,10,0)),"обратитесь к админ справочника")</f>
        <v>инструкция по применению набора РЗГА Ньюкасла</v>
      </c>
      <c r="AT2128" s="11" t="s">
        <v>4823</v>
      </c>
      <c r="AU2128" s="11" t="s">
        <v>4823</v>
      </c>
      <c r="AV2128" s="11" t="s">
        <v>2673</v>
      </c>
      <c r="AW2128" s="11" t="s">
        <v>4824</v>
      </c>
      <c r="AX2128" s="11" t="s">
        <v>698</v>
      </c>
      <c r="AZ2128" s="11">
        <v>1</v>
      </c>
      <c r="BA2128" s="11">
        <v>1</v>
      </c>
      <c r="BC2128" s="11" t="s">
        <v>5264</v>
      </c>
    </row>
    <row r="2129" spans="1:55" x14ac:dyDescent="0.25">
      <c r="A2129" t="str">
        <f t="shared" si="38"/>
        <v>С/634Болезнь Ньюкасла уровень антител</v>
      </c>
      <c r="B2129" t="str">
        <f>IF(E2129="","",INDEX(Лаборатории!A:A,MATCH('Производственный контроль'!E2129,Лаборатории!B:B,0)))</f>
        <v xml:space="preserve">КУРИНОЕ ЦАРСТВО АО </v>
      </c>
      <c r="C2129" t="str">
        <f>IF(E2129="","",VLOOKUP(E2129,Лаборатории!B:D,3,0))</f>
        <v>U377_CHL</v>
      </c>
      <c r="D2129" s="12">
        <v>45753</v>
      </c>
      <c r="E2129" s="11" t="s">
        <v>793</v>
      </c>
      <c r="F2129" s="11" t="s">
        <v>544</v>
      </c>
      <c r="G2129" s="11" t="s">
        <v>698</v>
      </c>
      <c r="H2129" s="11" t="s">
        <v>312</v>
      </c>
      <c r="I2129" s="11" t="s">
        <v>3434</v>
      </c>
      <c r="J2129" t="str">
        <f>IF(L2129="","",VLOOKUP(L2129,Продукция!B:D,3,0))</f>
        <v>Биологический_материал</v>
      </c>
      <c r="K2129" t="str">
        <f>IF(L2129="","",VLOOKUP(L2129,Продукция!B:C,2,0))</f>
        <v>Сыворотка крови</v>
      </c>
      <c r="L2129" s="151" t="s">
        <v>302</v>
      </c>
      <c r="M2129">
        <f>IF(L2129="","",VLOOKUP(L2129,Продукция!B:L,11,0))</f>
        <v>0</v>
      </c>
      <c r="N2129" s="11" t="s">
        <v>873</v>
      </c>
      <c r="P2129" s="11" t="s">
        <v>340</v>
      </c>
      <c r="Q2129" s="11" t="s">
        <v>854</v>
      </c>
      <c r="R2129" s="153" t="s">
        <v>4865</v>
      </c>
      <c r="S2129" s="11">
        <v>20</v>
      </c>
      <c r="T2129" s="11" t="s">
        <v>5263</v>
      </c>
      <c r="V2129" s="14">
        <v>45750</v>
      </c>
      <c r="Z2129" s="11" t="s">
        <v>4823</v>
      </c>
      <c r="AA2129" s="15">
        <v>0.3888888888888889</v>
      </c>
      <c r="AB2129" t="str">
        <f>IF(L2129="","",VLOOKUP(L2129&amp;I2129,Продукция!A:I,9,0))</f>
        <v>рекомендация производителя набора</v>
      </c>
      <c r="AC2129" s="14">
        <v>45756</v>
      </c>
      <c r="AD2129" s="11" t="s">
        <v>2673</v>
      </c>
      <c r="AE2129" s="11" t="s">
        <v>4823</v>
      </c>
      <c r="AF2129" t="str">
        <f>IF(AD2129="","",VLOOKUP(AD2129,'Сотрудники и ссылки'!A:B,2,0))</f>
        <v>Серолог</v>
      </c>
      <c r="AG2129">
        <f>IF(AD2129="","",VLOOKUP(AD2129,'Сотрудники и ссылки'!A:C,3,0))</f>
        <v>20001771</v>
      </c>
      <c r="AH2129" s="11" t="s">
        <v>2673</v>
      </c>
      <c r="AI2129" t="str">
        <f>IF(AH2129="","",VLOOKUP(AH2129,'Сотрудники и ссылки'!A:B,2,0))</f>
        <v>Серолог</v>
      </c>
      <c r="AJ2129">
        <f>IF(AH2129="","",VLOOKUP(AH2129,'Сотрудники и ссылки'!A:C,3,0))</f>
        <v>20001771</v>
      </c>
      <c r="AK2129" s="14">
        <v>45756</v>
      </c>
      <c r="AL2129" s="2">
        <f>IF(AK2129="","",AK2129+VLOOKUP(I2129,'Вид исследования'!B:E,4,0))</f>
        <v>45757</v>
      </c>
      <c r="AM2129" s="2">
        <f>IF(AK2129="","",AK2129+VLOOKUP(I2129,'Вид исследования'!B:F,5,0))</f>
        <v>45757</v>
      </c>
      <c r="AN2129" s="14">
        <v>45756</v>
      </c>
      <c r="AP2129" s="11" t="s">
        <v>189</v>
      </c>
      <c r="AQ2129" t="str">
        <f>IFERROR(IF(L2129="","",VLOOKUP(L2129&amp;I2129,Продукция!A:K,11,0)),"обратитесь к админ справочника")</f>
        <v>согласно рекомендациям производителя теста</v>
      </c>
      <c r="AR2129" s="11" t="s">
        <v>4823</v>
      </c>
      <c r="AS2129" t="str">
        <f>IFERROR(IF(L2129="","",VLOOKUP(L2129&amp;I2129,Продукция!A:J,10,0)),"обратитесь к админ справочника")</f>
        <v>инструкция по применению набора РЗГА Ньюкасла</v>
      </c>
      <c r="AT2129" s="11" t="s">
        <v>4823</v>
      </c>
      <c r="AU2129" s="11" t="s">
        <v>4823</v>
      </c>
      <c r="AV2129" s="11" t="s">
        <v>2673</v>
      </c>
      <c r="AW2129" s="11" t="s">
        <v>4824</v>
      </c>
      <c r="AX2129" s="11" t="s">
        <v>698</v>
      </c>
      <c r="AZ2129" s="11">
        <v>1</v>
      </c>
      <c r="BA2129" s="11">
        <v>1</v>
      </c>
      <c r="BC2129" s="11" t="s">
        <v>5264</v>
      </c>
    </row>
    <row r="2130" spans="1:55" x14ac:dyDescent="0.25">
      <c r="A2130" t="str">
        <f t="shared" si="38"/>
        <v>С/634Болезнь Ньюкасла уровень антител</v>
      </c>
      <c r="B2130" t="str">
        <f>IF(E2130="","",INDEX(Лаборатории!A:A,MATCH('Производственный контроль'!E2130,Лаборатории!B:B,0)))</f>
        <v xml:space="preserve">КУРИНОЕ ЦАРСТВО АО </v>
      </c>
      <c r="C2130" t="str">
        <f>IF(E2130="","",VLOOKUP(E2130,Лаборатории!B:D,3,0))</f>
        <v>U377_CHL</v>
      </c>
      <c r="D2130" s="12">
        <v>45753</v>
      </c>
      <c r="E2130" s="11" t="s">
        <v>793</v>
      </c>
      <c r="F2130" s="11" t="s">
        <v>544</v>
      </c>
      <c r="G2130" s="11" t="s">
        <v>698</v>
      </c>
      <c r="H2130" s="11" t="s">
        <v>312</v>
      </c>
      <c r="I2130" s="11" t="s">
        <v>3434</v>
      </c>
      <c r="J2130" t="str">
        <f>IF(L2130="","",VLOOKUP(L2130,Продукция!B:D,3,0))</f>
        <v>Биологический_материал</v>
      </c>
      <c r="K2130" t="str">
        <f>IF(L2130="","",VLOOKUP(L2130,Продукция!B:C,2,0))</f>
        <v>Сыворотка крови</v>
      </c>
      <c r="L2130" s="151" t="s">
        <v>302</v>
      </c>
      <c r="M2130">
        <f>IF(L2130="","",VLOOKUP(L2130,Продукция!B:L,11,0))</f>
        <v>0</v>
      </c>
      <c r="N2130" s="11" t="s">
        <v>873</v>
      </c>
      <c r="P2130" s="11" t="s">
        <v>340</v>
      </c>
      <c r="Q2130" s="11" t="s">
        <v>854</v>
      </c>
      <c r="R2130" s="153" t="s">
        <v>4865</v>
      </c>
      <c r="S2130" s="11">
        <v>20</v>
      </c>
      <c r="T2130" s="11" t="s">
        <v>5263</v>
      </c>
      <c r="V2130" s="14">
        <v>45751</v>
      </c>
      <c r="Z2130" s="11" t="s">
        <v>4823</v>
      </c>
      <c r="AA2130" s="15">
        <v>0.3888888888888889</v>
      </c>
      <c r="AB2130" t="str">
        <f>IF(L2130="","",VLOOKUP(L2130&amp;I2130,Продукция!A:I,9,0))</f>
        <v>рекомендация производителя набора</v>
      </c>
      <c r="AC2130" s="14">
        <v>45756</v>
      </c>
      <c r="AD2130" s="11" t="s">
        <v>2673</v>
      </c>
      <c r="AE2130" s="11" t="s">
        <v>4823</v>
      </c>
      <c r="AF2130" t="str">
        <f>IF(AD2130="","",VLOOKUP(AD2130,'Сотрудники и ссылки'!A:B,2,0))</f>
        <v>Серолог</v>
      </c>
      <c r="AG2130">
        <f>IF(AD2130="","",VLOOKUP(AD2130,'Сотрудники и ссылки'!A:C,3,0))</f>
        <v>20001771</v>
      </c>
      <c r="AH2130" s="11" t="s">
        <v>2673</v>
      </c>
      <c r="AI2130" t="str">
        <f>IF(AH2130="","",VLOOKUP(AH2130,'Сотрудники и ссылки'!A:B,2,0))</f>
        <v>Серолог</v>
      </c>
      <c r="AJ2130">
        <f>IF(AH2130="","",VLOOKUP(AH2130,'Сотрудники и ссылки'!A:C,3,0))</f>
        <v>20001771</v>
      </c>
      <c r="AK2130" s="14">
        <v>45756</v>
      </c>
      <c r="AL2130" s="2">
        <f>IF(AK2130="","",AK2130+VLOOKUP(I2130,'Вид исследования'!B:E,4,0))</f>
        <v>45757</v>
      </c>
      <c r="AM2130" s="2">
        <f>IF(AK2130="","",AK2130+VLOOKUP(I2130,'Вид исследования'!B:F,5,0))</f>
        <v>45757</v>
      </c>
      <c r="AN2130" s="14">
        <v>45756</v>
      </c>
      <c r="AP2130" s="11" t="s">
        <v>189</v>
      </c>
      <c r="AQ2130" t="str">
        <f>IFERROR(IF(L2130="","",VLOOKUP(L2130&amp;I2130,Продукция!A:K,11,0)),"обратитесь к админ справочника")</f>
        <v>согласно рекомендациям производителя теста</v>
      </c>
      <c r="AR2130" s="11" t="s">
        <v>4823</v>
      </c>
      <c r="AS2130" t="str">
        <f>IFERROR(IF(L2130="","",VLOOKUP(L2130&amp;I2130,Продукция!A:J,10,0)),"обратитесь к админ справочника")</f>
        <v>инструкция по применению набора РЗГА Ньюкасла</v>
      </c>
      <c r="AT2130" s="11" t="s">
        <v>4823</v>
      </c>
      <c r="AU2130" s="11" t="s">
        <v>4823</v>
      </c>
      <c r="AV2130" s="11" t="s">
        <v>2673</v>
      </c>
      <c r="AW2130" s="11" t="s">
        <v>4824</v>
      </c>
      <c r="AX2130" s="11" t="s">
        <v>698</v>
      </c>
      <c r="AZ2130" s="11">
        <v>1</v>
      </c>
      <c r="BA2130" s="11">
        <v>1</v>
      </c>
      <c r="BC2130" s="11" t="s">
        <v>5264</v>
      </c>
    </row>
    <row r="2131" spans="1:55" x14ac:dyDescent="0.25">
      <c r="A2131" t="str">
        <f t="shared" si="38"/>
        <v>С/634Болезнь Ньюкасла уровень антител</v>
      </c>
      <c r="B2131" t="str">
        <f>IF(E2131="","",INDEX(Лаборатории!A:A,MATCH('Производственный контроль'!E2131,Лаборатории!B:B,0)))</f>
        <v xml:space="preserve">КУРИНОЕ ЦАРСТВО АО </v>
      </c>
      <c r="C2131" t="str">
        <f>IF(E2131="","",VLOOKUP(E2131,Лаборатории!B:D,3,0))</f>
        <v>U377_CHL</v>
      </c>
      <c r="D2131" s="12">
        <v>45753</v>
      </c>
      <c r="E2131" s="11" t="s">
        <v>793</v>
      </c>
      <c r="F2131" s="11" t="s">
        <v>544</v>
      </c>
      <c r="G2131" s="11" t="s">
        <v>698</v>
      </c>
      <c r="H2131" s="11" t="s">
        <v>312</v>
      </c>
      <c r="I2131" s="11" t="s">
        <v>3434</v>
      </c>
      <c r="J2131" t="str">
        <f>IF(L2131="","",VLOOKUP(L2131,Продукция!B:D,3,0))</f>
        <v>Биологический_материал</v>
      </c>
      <c r="K2131" t="str">
        <f>IF(L2131="","",VLOOKUP(L2131,Продукция!B:C,2,0))</f>
        <v>Сыворотка крови</v>
      </c>
      <c r="L2131" s="151" t="s">
        <v>302</v>
      </c>
      <c r="M2131">
        <f>IF(L2131="","",VLOOKUP(L2131,Продукция!B:L,11,0))</f>
        <v>0</v>
      </c>
      <c r="N2131" s="11" t="s">
        <v>873</v>
      </c>
      <c r="P2131" s="11" t="s">
        <v>340</v>
      </c>
      <c r="Q2131" s="11" t="s">
        <v>854</v>
      </c>
      <c r="R2131" s="153" t="s">
        <v>4865</v>
      </c>
      <c r="S2131" s="11">
        <v>20</v>
      </c>
      <c r="T2131" s="11" t="s">
        <v>5263</v>
      </c>
      <c r="V2131" s="14">
        <v>45751</v>
      </c>
      <c r="Z2131" s="11" t="s">
        <v>4823</v>
      </c>
      <c r="AA2131" s="15">
        <v>0.3888888888888889</v>
      </c>
      <c r="AB2131" t="str">
        <f>IF(L2131="","",VLOOKUP(L2131&amp;I2131,Продукция!A:I,9,0))</f>
        <v>рекомендация производителя набора</v>
      </c>
      <c r="AC2131" s="14">
        <v>45756</v>
      </c>
      <c r="AD2131" s="11" t="s">
        <v>2673</v>
      </c>
      <c r="AE2131" s="11" t="s">
        <v>4823</v>
      </c>
      <c r="AF2131" t="str">
        <f>IF(AD2131="","",VLOOKUP(AD2131,'Сотрудники и ссылки'!A:B,2,0))</f>
        <v>Серолог</v>
      </c>
      <c r="AG2131">
        <f>IF(AD2131="","",VLOOKUP(AD2131,'Сотрудники и ссылки'!A:C,3,0))</f>
        <v>20001771</v>
      </c>
      <c r="AH2131" s="11" t="s">
        <v>2673</v>
      </c>
      <c r="AI2131" t="str">
        <f>IF(AH2131="","",VLOOKUP(AH2131,'Сотрудники и ссылки'!A:B,2,0))</f>
        <v>Серолог</v>
      </c>
      <c r="AJ2131">
        <f>IF(AH2131="","",VLOOKUP(AH2131,'Сотрудники и ссылки'!A:C,3,0))</f>
        <v>20001771</v>
      </c>
      <c r="AK2131" s="14">
        <v>45756</v>
      </c>
      <c r="AL2131" s="2">
        <f>IF(AK2131="","",AK2131+VLOOKUP(I2131,'Вид исследования'!B:E,4,0))</f>
        <v>45757</v>
      </c>
      <c r="AM2131" s="2">
        <f>IF(AK2131="","",AK2131+VLOOKUP(I2131,'Вид исследования'!B:F,5,0))</f>
        <v>45757</v>
      </c>
      <c r="AN2131" s="14">
        <v>45756</v>
      </c>
      <c r="AP2131" s="11" t="s">
        <v>189</v>
      </c>
      <c r="AQ2131" t="str">
        <f>IFERROR(IF(L2131="","",VLOOKUP(L2131&amp;I2131,Продукция!A:K,11,0)),"обратитесь к админ справочника")</f>
        <v>согласно рекомендациям производителя теста</v>
      </c>
      <c r="AR2131" s="11" t="s">
        <v>4823</v>
      </c>
      <c r="AS2131" t="str">
        <f>IFERROR(IF(L2131="","",VLOOKUP(L2131&amp;I2131,Продукция!A:J,10,0)),"обратитесь к админ справочника")</f>
        <v>инструкция по применению набора РЗГА Ньюкасла</v>
      </c>
      <c r="AT2131" s="11" t="s">
        <v>4823</v>
      </c>
      <c r="AU2131" s="11" t="s">
        <v>4823</v>
      </c>
      <c r="AV2131" s="11" t="s">
        <v>2673</v>
      </c>
      <c r="AW2131" s="11" t="s">
        <v>4824</v>
      </c>
      <c r="AX2131" s="11" t="s">
        <v>698</v>
      </c>
      <c r="AZ2131" s="11">
        <v>1</v>
      </c>
      <c r="BA2131" s="11">
        <v>1</v>
      </c>
      <c r="BC2131" s="11" t="s">
        <v>5264</v>
      </c>
    </row>
    <row r="2132" spans="1:55" x14ac:dyDescent="0.25">
      <c r="A2132" t="str">
        <f t="shared" si="38"/>
        <v>С/634Вирус гриппа птиц подтипа H9 уровень антител (ВНИИЗЖ)</v>
      </c>
      <c r="B2132" t="str">
        <f>IF(E2132="","",INDEX(Лаборатории!A:A,MATCH('Производственный контроль'!E2132,Лаборатории!B:B,0)))</f>
        <v xml:space="preserve">КУРИНОЕ ЦАРСТВО АО </v>
      </c>
      <c r="C2132" t="str">
        <f>IF(E2132="","",VLOOKUP(E2132,Лаборатории!B:D,3,0))</f>
        <v>U377_CHL</v>
      </c>
      <c r="D2132" s="12">
        <v>45753</v>
      </c>
      <c r="E2132" s="11" t="s">
        <v>793</v>
      </c>
      <c r="F2132" s="11" t="s">
        <v>544</v>
      </c>
      <c r="G2132" s="11" t="s">
        <v>698</v>
      </c>
      <c r="H2132" s="11" t="s">
        <v>312</v>
      </c>
      <c r="I2132" s="11" t="s">
        <v>3435</v>
      </c>
      <c r="J2132" t="str">
        <f>IF(L2132="","",VLOOKUP(L2132,Продукция!B:D,3,0))</f>
        <v>Биологический_материал</v>
      </c>
      <c r="K2132" t="str">
        <f>IF(L2132="","",VLOOKUP(L2132,Продукция!B:C,2,0))</f>
        <v>Сыворотка крови</v>
      </c>
      <c r="L2132" s="151" t="s">
        <v>302</v>
      </c>
      <c r="M2132">
        <f>IF(L2132="","",VLOOKUP(L2132,Продукция!B:L,11,0))</f>
        <v>0</v>
      </c>
      <c r="N2132" s="11" t="s">
        <v>873</v>
      </c>
      <c r="P2132" s="11" t="s">
        <v>340</v>
      </c>
      <c r="Q2132" s="11" t="s">
        <v>854</v>
      </c>
      <c r="R2132" s="153" t="s">
        <v>4865</v>
      </c>
      <c r="S2132" s="11">
        <v>20</v>
      </c>
      <c r="T2132" s="11" t="s">
        <v>5263</v>
      </c>
      <c r="V2132" s="14">
        <v>45749</v>
      </c>
      <c r="Z2132" s="11" t="s">
        <v>4823</v>
      </c>
      <c r="AA2132" s="15">
        <v>0.3888888888888889</v>
      </c>
      <c r="AB2132" t="str">
        <f>IF(L2132="","",VLOOKUP(L2132&amp;I2132,Продукция!A:I,9,0))</f>
        <v>рекомендация производителя набора</v>
      </c>
      <c r="AC2132" s="14">
        <v>45756</v>
      </c>
      <c r="AD2132" s="11" t="s">
        <v>2673</v>
      </c>
      <c r="AE2132" s="11" t="s">
        <v>4823</v>
      </c>
      <c r="AF2132" t="str">
        <f>IF(AD2132="","",VLOOKUP(AD2132,'Сотрудники и ссылки'!A:B,2,0))</f>
        <v>Серолог</v>
      </c>
      <c r="AG2132">
        <f>IF(AD2132="","",VLOOKUP(AD2132,'Сотрудники и ссылки'!A:C,3,0))</f>
        <v>20001771</v>
      </c>
      <c r="AH2132" s="11" t="s">
        <v>2673</v>
      </c>
      <c r="AI2132" t="str">
        <f>IF(AH2132="","",VLOOKUP(AH2132,'Сотрудники и ссылки'!A:B,2,0))</f>
        <v>Серолог</v>
      </c>
      <c r="AJ2132">
        <f>IF(AH2132="","",VLOOKUP(AH2132,'Сотрудники и ссылки'!A:C,3,0))</f>
        <v>20001771</v>
      </c>
      <c r="AK2132" s="14">
        <v>45756</v>
      </c>
      <c r="AL2132" s="2">
        <f>IF(AK2132="","",AK2132+VLOOKUP(I2132,'Вид исследования'!B:E,4,0))</f>
        <v>45757</v>
      </c>
      <c r="AM2132" s="2">
        <f>IF(AK2132="","",AK2132+VLOOKUP(I2132,'Вид исследования'!B:F,5,0))</f>
        <v>45757</v>
      </c>
      <c r="AN2132" s="14">
        <v>45756</v>
      </c>
      <c r="AP2132" s="11" t="s">
        <v>189</v>
      </c>
      <c r="AQ2132" t="str">
        <f>IFERROR(IF(L2132="","",VLOOKUP(L2132&amp;I2132,Продукция!A:K,11,0)),"обратитесь к админ справочника")</f>
        <v>согласно рекомендациям производителя теста</v>
      </c>
      <c r="AR2132" s="11" t="s">
        <v>4823</v>
      </c>
      <c r="AS2132" t="str">
        <f>IFERROR(IF(L2132="","",VLOOKUP(L2132&amp;I2132,Продукция!A:J,10,0)),"обратитесь к админ справочника")</f>
        <v>инструкция по применению набора AI, Н9</v>
      </c>
      <c r="AT2132" s="11" t="s">
        <v>4823</v>
      </c>
      <c r="AU2132" s="11" t="s">
        <v>4823</v>
      </c>
      <c r="AV2132" s="11" t="s">
        <v>2673</v>
      </c>
      <c r="AW2132" s="11" t="s">
        <v>4824</v>
      </c>
      <c r="AX2132" s="11" t="s">
        <v>698</v>
      </c>
      <c r="AZ2132" s="11">
        <v>1</v>
      </c>
      <c r="BA2132" s="11">
        <v>1</v>
      </c>
      <c r="BC2132" s="11" t="s">
        <v>5264</v>
      </c>
    </row>
    <row r="2133" spans="1:55" x14ac:dyDescent="0.25">
      <c r="A2133" t="str">
        <f t="shared" si="38"/>
        <v>С/634Вирус гриппа птиц подтипа H9 уровень антител (ВНИИЗЖ)</v>
      </c>
      <c r="B2133" t="str">
        <f>IF(E2133="","",INDEX(Лаборатории!A:A,MATCH('Производственный контроль'!E2133,Лаборатории!B:B,0)))</f>
        <v xml:space="preserve">КУРИНОЕ ЦАРСТВО АО </v>
      </c>
      <c r="C2133" t="str">
        <f>IF(E2133="","",VLOOKUP(E2133,Лаборатории!B:D,3,0))</f>
        <v>U377_CHL</v>
      </c>
      <c r="D2133" s="12">
        <v>45753</v>
      </c>
      <c r="E2133" s="11" t="s">
        <v>793</v>
      </c>
      <c r="F2133" s="11" t="s">
        <v>544</v>
      </c>
      <c r="G2133" s="11" t="s">
        <v>698</v>
      </c>
      <c r="H2133" s="11" t="s">
        <v>312</v>
      </c>
      <c r="I2133" s="11" t="s">
        <v>3435</v>
      </c>
      <c r="J2133" t="str">
        <f>IF(L2133="","",VLOOKUP(L2133,Продукция!B:D,3,0))</f>
        <v>Биологический_материал</v>
      </c>
      <c r="K2133" t="str">
        <f>IF(L2133="","",VLOOKUP(L2133,Продукция!B:C,2,0))</f>
        <v>Сыворотка крови</v>
      </c>
      <c r="L2133" s="151" t="s">
        <v>302</v>
      </c>
      <c r="M2133">
        <f>IF(L2133="","",VLOOKUP(L2133,Продукция!B:L,11,0))</f>
        <v>0</v>
      </c>
      <c r="N2133" s="11" t="s">
        <v>873</v>
      </c>
      <c r="P2133" s="11" t="s">
        <v>340</v>
      </c>
      <c r="Q2133" s="11" t="s">
        <v>854</v>
      </c>
      <c r="R2133" s="153" t="s">
        <v>4865</v>
      </c>
      <c r="S2133" s="11">
        <v>20</v>
      </c>
      <c r="T2133" s="11" t="s">
        <v>5263</v>
      </c>
      <c r="V2133" s="14">
        <v>45750</v>
      </c>
      <c r="Z2133" s="11" t="s">
        <v>4823</v>
      </c>
      <c r="AA2133" s="15">
        <v>0.3888888888888889</v>
      </c>
      <c r="AB2133" t="str">
        <f>IF(L2133="","",VLOOKUP(L2133&amp;I2133,Продукция!A:I,9,0))</f>
        <v>рекомендация производителя набора</v>
      </c>
      <c r="AC2133" s="14">
        <v>45756</v>
      </c>
      <c r="AD2133" s="11" t="s">
        <v>2673</v>
      </c>
      <c r="AE2133" s="11" t="s">
        <v>4823</v>
      </c>
      <c r="AF2133" t="str">
        <f>IF(AD2133="","",VLOOKUP(AD2133,'Сотрудники и ссылки'!A:B,2,0))</f>
        <v>Серолог</v>
      </c>
      <c r="AG2133">
        <f>IF(AD2133="","",VLOOKUP(AD2133,'Сотрудники и ссылки'!A:C,3,0))</f>
        <v>20001771</v>
      </c>
      <c r="AH2133" s="11" t="s">
        <v>2673</v>
      </c>
      <c r="AI2133" t="str">
        <f>IF(AH2133="","",VLOOKUP(AH2133,'Сотрудники и ссылки'!A:B,2,0))</f>
        <v>Серолог</v>
      </c>
      <c r="AJ2133">
        <f>IF(AH2133="","",VLOOKUP(AH2133,'Сотрудники и ссылки'!A:C,3,0))</f>
        <v>20001771</v>
      </c>
      <c r="AK2133" s="14">
        <v>45756</v>
      </c>
      <c r="AL2133" s="2">
        <f>IF(AK2133="","",AK2133+VLOOKUP(I2133,'Вид исследования'!B:E,4,0))</f>
        <v>45757</v>
      </c>
      <c r="AM2133" s="2">
        <f>IF(AK2133="","",AK2133+VLOOKUP(I2133,'Вид исследования'!B:F,5,0))</f>
        <v>45757</v>
      </c>
      <c r="AN2133" s="14">
        <v>45756</v>
      </c>
      <c r="AP2133" s="11" t="s">
        <v>189</v>
      </c>
      <c r="AQ2133" t="str">
        <f>IFERROR(IF(L2133="","",VLOOKUP(L2133&amp;I2133,Продукция!A:K,11,0)),"обратитесь к админ справочника")</f>
        <v>согласно рекомендациям производителя теста</v>
      </c>
      <c r="AR2133" s="11" t="s">
        <v>4823</v>
      </c>
      <c r="AS2133" t="str">
        <f>IFERROR(IF(L2133="","",VLOOKUP(L2133&amp;I2133,Продукция!A:J,10,0)),"обратитесь к админ справочника")</f>
        <v>инструкция по применению набора AI, Н9</v>
      </c>
      <c r="AT2133" s="11" t="s">
        <v>4823</v>
      </c>
      <c r="AU2133" s="11" t="s">
        <v>4823</v>
      </c>
      <c r="AV2133" s="11" t="s">
        <v>2673</v>
      </c>
      <c r="AW2133" s="11" t="s">
        <v>4824</v>
      </c>
      <c r="AX2133" s="11" t="s">
        <v>698</v>
      </c>
      <c r="AZ2133" s="11">
        <v>1</v>
      </c>
      <c r="BA2133" s="11">
        <v>1</v>
      </c>
      <c r="BC2133" s="11" t="s">
        <v>5264</v>
      </c>
    </row>
    <row r="2134" spans="1:55" x14ac:dyDescent="0.25">
      <c r="A2134" t="str">
        <f t="shared" si="38"/>
        <v>С/634Вирус гриппа птиц подтипа H9 уровень антител (ВНИИЗЖ)</v>
      </c>
      <c r="B2134" t="str">
        <f>IF(E2134="","",INDEX(Лаборатории!A:A,MATCH('Производственный контроль'!E2134,Лаборатории!B:B,0)))</f>
        <v xml:space="preserve">КУРИНОЕ ЦАРСТВО АО </v>
      </c>
      <c r="C2134" t="str">
        <f>IF(E2134="","",VLOOKUP(E2134,Лаборатории!B:D,3,0))</f>
        <v>U377_CHL</v>
      </c>
      <c r="D2134" s="12">
        <v>45753</v>
      </c>
      <c r="E2134" s="11" t="s">
        <v>793</v>
      </c>
      <c r="F2134" s="11" t="s">
        <v>544</v>
      </c>
      <c r="G2134" s="11" t="s">
        <v>698</v>
      </c>
      <c r="H2134" s="11" t="s">
        <v>312</v>
      </c>
      <c r="I2134" s="11" t="s">
        <v>3435</v>
      </c>
      <c r="J2134" t="str">
        <f>IF(L2134="","",VLOOKUP(L2134,Продукция!B:D,3,0))</f>
        <v>Биологический_материал</v>
      </c>
      <c r="K2134" t="str">
        <f>IF(L2134="","",VLOOKUP(L2134,Продукция!B:C,2,0))</f>
        <v>Сыворотка крови</v>
      </c>
      <c r="L2134" s="151" t="s">
        <v>302</v>
      </c>
      <c r="M2134">
        <f>IF(L2134="","",VLOOKUP(L2134,Продукция!B:L,11,0))</f>
        <v>0</v>
      </c>
      <c r="N2134" s="11" t="s">
        <v>873</v>
      </c>
      <c r="P2134" s="11" t="s">
        <v>340</v>
      </c>
      <c r="Q2134" s="11" t="s">
        <v>854</v>
      </c>
      <c r="R2134" s="153" t="s">
        <v>4865</v>
      </c>
      <c r="S2134" s="11">
        <v>20</v>
      </c>
      <c r="T2134" s="11" t="s">
        <v>5263</v>
      </c>
      <c r="V2134" s="14">
        <v>45751</v>
      </c>
      <c r="Z2134" s="11" t="s">
        <v>4823</v>
      </c>
      <c r="AA2134" s="15">
        <v>0.3888888888888889</v>
      </c>
      <c r="AB2134" t="str">
        <f>IF(L2134="","",VLOOKUP(L2134&amp;I2134,Продукция!A:I,9,0))</f>
        <v>рекомендация производителя набора</v>
      </c>
      <c r="AC2134" s="14">
        <v>45756</v>
      </c>
      <c r="AD2134" s="11" t="s">
        <v>2673</v>
      </c>
      <c r="AE2134" s="11" t="s">
        <v>4823</v>
      </c>
      <c r="AF2134" t="str">
        <f>IF(AD2134="","",VLOOKUP(AD2134,'Сотрудники и ссылки'!A:B,2,0))</f>
        <v>Серолог</v>
      </c>
      <c r="AG2134">
        <f>IF(AD2134="","",VLOOKUP(AD2134,'Сотрудники и ссылки'!A:C,3,0))</f>
        <v>20001771</v>
      </c>
      <c r="AH2134" s="11" t="s">
        <v>2673</v>
      </c>
      <c r="AI2134" t="str">
        <f>IF(AH2134="","",VLOOKUP(AH2134,'Сотрудники и ссылки'!A:B,2,0))</f>
        <v>Серолог</v>
      </c>
      <c r="AJ2134">
        <f>IF(AH2134="","",VLOOKUP(AH2134,'Сотрудники и ссылки'!A:C,3,0))</f>
        <v>20001771</v>
      </c>
      <c r="AK2134" s="14">
        <v>45756</v>
      </c>
      <c r="AL2134" s="2">
        <f>IF(AK2134="","",AK2134+VLOOKUP(I2134,'Вид исследования'!B:E,4,0))</f>
        <v>45757</v>
      </c>
      <c r="AM2134" s="2">
        <f>IF(AK2134="","",AK2134+VLOOKUP(I2134,'Вид исследования'!B:F,5,0))</f>
        <v>45757</v>
      </c>
      <c r="AN2134" s="14">
        <v>45756</v>
      </c>
      <c r="AP2134" s="11" t="s">
        <v>189</v>
      </c>
      <c r="AQ2134" t="str">
        <f>IFERROR(IF(L2134="","",VLOOKUP(L2134&amp;I2134,Продукция!A:K,11,0)),"обратитесь к админ справочника")</f>
        <v>согласно рекомендациям производителя теста</v>
      </c>
      <c r="AR2134" s="11" t="s">
        <v>4823</v>
      </c>
      <c r="AS2134" t="str">
        <f>IFERROR(IF(L2134="","",VLOOKUP(L2134&amp;I2134,Продукция!A:J,10,0)),"обратитесь к админ справочника")</f>
        <v>инструкция по применению набора AI, Н9</v>
      </c>
      <c r="AT2134" s="11" t="s">
        <v>4823</v>
      </c>
      <c r="AU2134" s="11" t="s">
        <v>4823</v>
      </c>
      <c r="AV2134" s="11" t="s">
        <v>2673</v>
      </c>
      <c r="AW2134" s="11" t="s">
        <v>4824</v>
      </c>
      <c r="AX2134" s="11" t="s">
        <v>698</v>
      </c>
      <c r="AZ2134" s="11">
        <v>1</v>
      </c>
      <c r="BA2134" s="11">
        <v>1</v>
      </c>
      <c r="BC2134" s="11" t="s">
        <v>5264</v>
      </c>
    </row>
    <row r="2135" spans="1:55" x14ac:dyDescent="0.25">
      <c r="A2135" t="str">
        <f t="shared" ref="A2135:A2198" si="39">T2135&amp;I2135</f>
        <v>С/634Вирус гриппа птиц подтипа H9 уровень антител (ВНИИЗЖ)</v>
      </c>
      <c r="B2135" t="str">
        <f>IF(E2135="","",INDEX(Лаборатории!A:A,MATCH('Производственный контроль'!E2135,Лаборатории!B:B,0)))</f>
        <v xml:space="preserve">КУРИНОЕ ЦАРСТВО АО </v>
      </c>
      <c r="C2135" t="str">
        <f>IF(E2135="","",VLOOKUP(E2135,Лаборатории!B:D,3,0))</f>
        <v>U377_CHL</v>
      </c>
      <c r="D2135" s="12">
        <v>45753</v>
      </c>
      <c r="E2135" s="11" t="s">
        <v>793</v>
      </c>
      <c r="F2135" s="11" t="s">
        <v>544</v>
      </c>
      <c r="G2135" s="11" t="s">
        <v>698</v>
      </c>
      <c r="H2135" s="11" t="s">
        <v>312</v>
      </c>
      <c r="I2135" s="11" t="s">
        <v>3435</v>
      </c>
      <c r="J2135" t="str">
        <f>IF(L2135="","",VLOOKUP(L2135,Продукция!B:D,3,0))</f>
        <v>Биологический_материал</v>
      </c>
      <c r="K2135" t="str">
        <f>IF(L2135="","",VLOOKUP(L2135,Продукция!B:C,2,0))</f>
        <v>Сыворотка крови</v>
      </c>
      <c r="L2135" s="151" t="s">
        <v>302</v>
      </c>
      <c r="M2135">
        <f>IF(L2135="","",VLOOKUP(L2135,Продукция!B:L,11,0))</f>
        <v>0</v>
      </c>
      <c r="N2135" s="11" t="s">
        <v>873</v>
      </c>
      <c r="P2135" s="11" t="s">
        <v>340</v>
      </c>
      <c r="Q2135" s="11" t="s">
        <v>854</v>
      </c>
      <c r="R2135" s="153" t="s">
        <v>4865</v>
      </c>
      <c r="S2135" s="11">
        <v>20</v>
      </c>
      <c r="T2135" s="11" t="s">
        <v>5263</v>
      </c>
      <c r="V2135" s="14">
        <v>45751</v>
      </c>
      <c r="Z2135" s="11" t="s">
        <v>4823</v>
      </c>
      <c r="AA2135" s="15">
        <v>0.3888888888888889</v>
      </c>
      <c r="AB2135" t="str">
        <f>IF(L2135="","",VLOOKUP(L2135&amp;I2135,Продукция!A:I,9,0))</f>
        <v>рекомендация производителя набора</v>
      </c>
      <c r="AC2135" s="14">
        <v>45756</v>
      </c>
      <c r="AD2135" s="11" t="s">
        <v>2673</v>
      </c>
      <c r="AE2135" s="11" t="s">
        <v>4823</v>
      </c>
      <c r="AF2135" t="str">
        <f>IF(AD2135="","",VLOOKUP(AD2135,'Сотрудники и ссылки'!A:B,2,0))</f>
        <v>Серолог</v>
      </c>
      <c r="AG2135">
        <f>IF(AD2135="","",VLOOKUP(AD2135,'Сотрудники и ссылки'!A:C,3,0))</f>
        <v>20001771</v>
      </c>
      <c r="AH2135" s="11" t="s">
        <v>2673</v>
      </c>
      <c r="AI2135" t="str">
        <f>IF(AH2135="","",VLOOKUP(AH2135,'Сотрудники и ссылки'!A:B,2,0))</f>
        <v>Серолог</v>
      </c>
      <c r="AJ2135">
        <f>IF(AH2135="","",VLOOKUP(AH2135,'Сотрудники и ссылки'!A:C,3,0))</f>
        <v>20001771</v>
      </c>
      <c r="AK2135" s="14">
        <v>45756</v>
      </c>
      <c r="AL2135" s="2">
        <f>IF(AK2135="","",AK2135+VLOOKUP(I2135,'Вид исследования'!B:E,4,0))</f>
        <v>45757</v>
      </c>
      <c r="AM2135" s="2">
        <f>IF(AK2135="","",AK2135+VLOOKUP(I2135,'Вид исследования'!B:F,5,0))</f>
        <v>45757</v>
      </c>
      <c r="AN2135" s="14">
        <v>45756</v>
      </c>
      <c r="AP2135" s="11" t="s">
        <v>189</v>
      </c>
      <c r="AQ2135" t="str">
        <f>IFERROR(IF(L2135="","",VLOOKUP(L2135&amp;I2135,Продукция!A:K,11,0)),"обратитесь к админ справочника")</f>
        <v>согласно рекомендациям производителя теста</v>
      </c>
      <c r="AR2135" s="11" t="s">
        <v>4823</v>
      </c>
      <c r="AS2135" t="str">
        <f>IFERROR(IF(L2135="","",VLOOKUP(L2135&amp;I2135,Продукция!A:J,10,0)),"обратитесь к админ справочника")</f>
        <v>инструкция по применению набора AI, Н9</v>
      </c>
      <c r="AT2135" s="11" t="s">
        <v>4823</v>
      </c>
      <c r="AU2135" s="11" t="s">
        <v>4823</v>
      </c>
      <c r="AV2135" s="11" t="s">
        <v>2673</v>
      </c>
      <c r="AW2135" s="11" t="s">
        <v>4824</v>
      </c>
      <c r="AX2135" s="11" t="s">
        <v>698</v>
      </c>
      <c r="AZ2135" s="11">
        <v>1</v>
      </c>
      <c r="BA2135" s="11">
        <v>1</v>
      </c>
      <c r="BC2135" s="11" t="s">
        <v>5264</v>
      </c>
    </row>
    <row r="2136" spans="1:55" x14ac:dyDescent="0.25">
      <c r="A2136" t="str">
        <f t="shared" si="39"/>
        <v>С/634Вирус гриппа птиц подтипа Н5 уровень антител (ВНИИЗЖ)</v>
      </c>
      <c r="B2136" t="str">
        <f>IF(E2136="","",INDEX(Лаборатории!A:A,MATCH('Производственный контроль'!E2136,Лаборатории!B:B,0)))</f>
        <v xml:space="preserve">КУРИНОЕ ЦАРСТВО АО </v>
      </c>
      <c r="C2136" t="str">
        <f>IF(E2136="","",VLOOKUP(E2136,Лаборатории!B:D,3,0))</f>
        <v>U377_CHL</v>
      </c>
      <c r="D2136" s="12">
        <v>45753</v>
      </c>
      <c r="E2136" s="11" t="s">
        <v>793</v>
      </c>
      <c r="F2136" s="11" t="s">
        <v>544</v>
      </c>
      <c r="G2136" s="11" t="s">
        <v>698</v>
      </c>
      <c r="H2136" s="11" t="s">
        <v>312</v>
      </c>
      <c r="I2136" s="11" t="s">
        <v>3437</v>
      </c>
      <c r="J2136" t="str">
        <f>IF(L2136="","",VLOOKUP(L2136,Продукция!B:D,3,0))</f>
        <v>Биологический_материал</v>
      </c>
      <c r="K2136" t="str">
        <f>IF(L2136="","",VLOOKUP(L2136,Продукция!B:C,2,0))</f>
        <v>Сыворотка крови</v>
      </c>
      <c r="L2136" s="151" t="s">
        <v>302</v>
      </c>
      <c r="M2136">
        <f>IF(L2136="","",VLOOKUP(L2136,Продукция!B:L,11,0))</f>
        <v>0</v>
      </c>
      <c r="N2136" s="11" t="s">
        <v>873</v>
      </c>
      <c r="P2136" s="11" t="s">
        <v>340</v>
      </c>
      <c r="Q2136" s="11" t="s">
        <v>854</v>
      </c>
      <c r="R2136" s="153" t="s">
        <v>4865</v>
      </c>
      <c r="S2136" s="11">
        <v>20</v>
      </c>
      <c r="T2136" s="11" t="s">
        <v>5263</v>
      </c>
      <c r="V2136" s="14">
        <v>45749</v>
      </c>
      <c r="Z2136" s="11" t="s">
        <v>4823</v>
      </c>
      <c r="AA2136" s="15">
        <v>0.3888888888888889</v>
      </c>
      <c r="AB2136" t="str">
        <f>IF(L2136="","",VLOOKUP(L2136&amp;I2136,Продукция!A:I,9,0))</f>
        <v>рекомендация производителя набора</v>
      </c>
      <c r="AC2136" s="14">
        <v>45756</v>
      </c>
      <c r="AD2136" s="11" t="s">
        <v>2673</v>
      </c>
      <c r="AE2136" s="11" t="s">
        <v>4823</v>
      </c>
      <c r="AF2136" t="str">
        <f>IF(AD2136="","",VLOOKUP(AD2136,'Сотрудники и ссылки'!A:B,2,0))</f>
        <v>Серолог</v>
      </c>
      <c r="AG2136">
        <f>IF(AD2136="","",VLOOKUP(AD2136,'Сотрудники и ссылки'!A:C,3,0))</f>
        <v>20001771</v>
      </c>
      <c r="AH2136" s="11" t="s">
        <v>2673</v>
      </c>
      <c r="AI2136" t="str">
        <f>IF(AH2136="","",VLOOKUP(AH2136,'Сотрудники и ссылки'!A:B,2,0))</f>
        <v>Серолог</v>
      </c>
      <c r="AJ2136">
        <f>IF(AH2136="","",VLOOKUP(AH2136,'Сотрудники и ссылки'!A:C,3,0))</f>
        <v>20001771</v>
      </c>
      <c r="AK2136" s="14">
        <v>45756</v>
      </c>
      <c r="AL2136" s="2">
        <f>IF(AK2136="","",AK2136+VLOOKUP(I2136,'Вид исследования'!B:E,4,0))</f>
        <v>45757</v>
      </c>
      <c r="AM2136" s="2">
        <f>IF(AK2136="","",AK2136+VLOOKUP(I2136,'Вид исследования'!B:F,5,0))</f>
        <v>45757</v>
      </c>
      <c r="AN2136" s="14">
        <v>45756</v>
      </c>
      <c r="AP2136" s="11" t="s">
        <v>189</v>
      </c>
      <c r="AQ2136" t="str">
        <f>IFERROR(IF(L2136="","",VLOOKUP(L2136&amp;I2136,Продукция!A:K,11,0)),"обратитесь к админ справочника")</f>
        <v>согласно рекомендациям производителя теста</v>
      </c>
      <c r="AR2136" s="11" t="s">
        <v>4823</v>
      </c>
      <c r="AS2136" t="str">
        <f>IFERROR(IF(L2136="","",VLOOKUP(L2136&amp;I2136,Продукция!A:J,10,0)),"обратитесь к админ справочника")</f>
        <v>инструкция по применению набора AI, Н5</v>
      </c>
      <c r="AT2136" s="11" t="s">
        <v>4823</v>
      </c>
      <c r="AU2136" s="11" t="s">
        <v>4823</v>
      </c>
      <c r="AV2136" s="11" t="s">
        <v>2673</v>
      </c>
      <c r="AW2136" s="11" t="s">
        <v>4824</v>
      </c>
      <c r="AX2136" s="11" t="s">
        <v>698</v>
      </c>
      <c r="AZ2136" s="11">
        <v>1</v>
      </c>
      <c r="BA2136" s="11">
        <v>1</v>
      </c>
      <c r="BC2136" s="11" t="s">
        <v>5264</v>
      </c>
    </row>
    <row r="2137" spans="1:55" x14ac:dyDescent="0.25">
      <c r="A2137" t="str">
        <f t="shared" si="39"/>
        <v>С/634Вирус гриппа птиц подтипа Н5 уровень антител (ВНИИЗЖ)</v>
      </c>
      <c r="B2137" t="str">
        <f>IF(E2137="","",INDEX(Лаборатории!A:A,MATCH('Производственный контроль'!E2137,Лаборатории!B:B,0)))</f>
        <v xml:space="preserve">КУРИНОЕ ЦАРСТВО АО </v>
      </c>
      <c r="C2137" t="str">
        <f>IF(E2137="","",VLOOKUP(E2137,Лаборатории!B:D,3,0))</f>
        <v>U377_CHL</v>
      </c>
      <c r="D2137" s="12">
        <v>45753</v>
      </c>
      <c r="E2137" s="11" t="s">
        <v>793</v>
      </c>
      <c r="F2137" s="11" t="s">
        <v>544</v>
      </c>
      <c r="G2137" s="11" t="s">
        <v>698</v>
      </c>
      <c r="H2137" s="11" t="s">
        <v>312</v>
      </c>
      <c r="I2137" s="11" t="s">
        <v>3437</v>
      </c>
      <c r="J2137" t="str">
        <f>IF(L2137="","",VLOOKUP(L2137,Продукция!B:D,3,0))</f>
        <v>Биологический_материал</v>
      </c>
      <c r="K2137" t="str">
        <f>IF(L2137="","",VLOOKUP(L2137,Продукция!B:C,2,0))</f>
        <v>Сыворотка крови</v>
      </c>
      <c r="L2137" s="151" t="s">
        <v>302</v>
      </c>
      <c r="M2137">
        <f>IF(L2137="","",VLOOKUP(L2137,Продукция!B:L,11,0))</f>
        <v>0</v>
      </c>
      <c r="N2137" s="11" t="s">
        <v>873</v>
      </c>
      <c r="P2137" s="11" t="s">
        <v>340</v>
      </c>
      <c r="Q2137" s="11" t="s">
        <v>854</v>
      </c>
      <c r="R2137" s="153" t="s">
        <v>4865</v>
      </c>
      <c r="S2137" s="11">
        <v>20</v>
      </c>
      <c r="T2137" s="11" t="s">
        <v>5263</v>
      </c>
      <c r="V2137" s="14">
        <v>45750</v>
      </c>
      <c r="Z2137" s="11" t="s">
        <v>4823</v>
      </c>
      <c r="AA2137" s="15">
        <v>0.3888888888888889</v>
      </c>
      <c r="AB2137" t="str">
        <f>IF(L2137="","",VLOOKUP(L2137&amp;I2137,Продукция!A:I,9,0))</f>
        <v>рекомендация производителя набора</v>
      </c>
      <c r="AC2137" s="14">
        <v>45756</v>
      </c>
      <c r="AD2137" s="11" t="s">
        <v>2673</v>
      </c>
      <c r="AE2137" s="11" t="s">
        <v>4823</v>
      </c>
      <c r="AF2137" t="str">
        <f>IF(AD2137="","",VLOOKUP(AD2137,'Сотрудники и ссылки'!A:B,2,0))</f>
        <v>Серолог</v>
      </c>
      <c r="AG2137">
        <f>IF(AD2137="","",VLOOKUP(AD2137,'Сотрудники и ссылки'!A:C,3,0))</f>
        <v>20001771</v>
      </c>
      <c r="AH2137" s="11" t="s">
        <v>2673</v>
      </c>
      <c r="AI2137" t="str">
        <f>IF(AH2137="","",VLOOKUP(AH2137,'Сотрудники и ссылки'!A:B,2,0))</f>
        <v>Серолог</v>
      </c>
      <c r="AJ2137">
        <f>IF(AH2137="","",VLOOKUP(AH2137,'Сотрудники и ссылки'!A:C,3,0))</f>
        <v>20001771</v>
      </c>
      <c r="AK2137" s="14">
        <v>45756</v>
      </c>
      <c r="AL2137" s="2">
        <f>IF(AK2137="","",AK2137+VLOOKUP(I2137,'Вид исследования'!B:E,4,0))</f>
        <v>45757</v>
      </c>
      <c r="AM2137" s="2">
        <f>IF(AK2137="","",AK2137+VLOOKUP(I2137,'Вид исследования'!B:F,5,0))</f>
        <v>45757</v>
      </c>
      <c r="AN2137" s="14">
        <v>45756</v>
      </c>
      <c r="AP2137" s="11" t="s">
        <v>189</v>
      </c>
      <c r="AQ2137" t="str">
        <f>IFERROR(IF(L2137="","",VLOOKUP(L2137&amp;I2137,Продукция!A:K,11,0)),"обратитесь к админ справочника")</f>
        <v>согласно рекомендациям производителя теста</v>
      </c>
      <c r="AR2137" s="11" t="s">
        <v>4823</v>
      </c>
      <c r="AS2137" t="str">
        <f>IFERROR(IF(L2137="","",VLOOKUP(L2137&amp;I2137,Продукция!A:J,10,0)),"обратитесь к админ справочника")</f>
        <v>инструкция по применению набора AI, Н5</v>
      </c>
      <c r="AT2137" s="11" t="s">
        <v>4823</v>
      </c>
      <c r="AU2137" s="11" t="s">
        <v>4823</v>
      </c>
      <c r="AV2137" s="11" t="s">
        <v>2673</v>
      </c>
      <c r="AW2137" s="11" t="s">
        <v>4824</v>
      </c>
      <c r="AX2137" s="11" t="s">
        <v>698</v>
      </c>
      <c r="AZ2137" s="11">
        <v>1</v>
      </c>
      <c r="BA2137" s="11">
        <v>1</v>
      </c>
      <c r="BC2137" s="11" t="s">
        <v>5264</v>
      </c>
    </row>
    <row r="2138" spans="1:55" x14ac:dyDescent="0.25">
      <c r="A2138" t="str">
        <f t="shared" si="39"/>
        <v>С/634Вирус гриппа птиц подтипа Н5 уровень антител (ВНИИЗЖ)</v>
      </c>
      <c r="B2138" t="str">
        <f>IF(E2138="","",INDEX(Лаборатории!A:A,MATCH('Производственный контроль'!E2138,Лаборатории!B:B,0)))</f>
        <v xml:space="preserve">КУРИНОЕ ЦАРСТВО АО </v>
      </c>
      <c r="C2138" t="str">
        <f>IF(E2138="","",VLOOKUP(E2138,Лаборатории!B:D,3,0))</f>
        <v>U377_CHL</v>
      </c>
      <c r="D2138" s="12">
        <v>45753</v>
      </c>
      <c r="E2138" s="11" t="s">
        <v>793</v>
      </c>
      <c r="F2138" s="11" t="s">
        <v>544</v>
      </c>
      <c r="G2138" s="11" t="s">
        <v>698</v>
      </c>
      <c r="H2138" s="11" t="s">
        <v>312</v>
      </c>
      <c r="I2138" s="11" t="s">
        <v>3437</v>
      </c>
      <c r="J2138" t="str">
        <f>IF(L2138="","",VLOOKUP(L2138,Продукция!B:D,3,0))</f>
        <v>Биологический_материал</v>
      </c>
      <c r="K2138" t="str">
        <f>IF(L2138="","",VLOOKUP(L2138,Продукция!B:C,2,0))</f>
        <v>Сыворотка крови</v>
      </c>
      <c r="L2138" s="151" t="s">
        <v>302</v>
      </c>
      <c r="M2138">
        <f>IF(L2138="","",VLOOKUP(L2138,Продукция!B:L,11,0))</f>
        <v>0</v>
      </c>
      <c r="N2138" s="11" t="s">
        <v>873</v>
      </c>
      <c r="P2138" s="11" t="s">
        <v>340</v>
      </c>
      <c r="Q2138" s="11" t="s">
        <v>854</v>
      </c>
      <c r="R2138" s="153" t="s">
        <v>4865</v>
      </c>
      <c r="S2138" s="11">
        <v>20</v>
      </c>
      <c r="T2138" s="11" t="s">
        <v>5263</v>
      </c>
      <c r="V2138" s="14">
        <v>45751</v>
      </c>
      <c r="Z2138" s="11" t="s">
        <v>4823</v>
      </c>
      <c r="AA2138" s="15">
        <v>0.3888888888888889</v>
      </c>
      <c r="AB2138" t="str">
        <f>IF(L2138="","",VLOOKUP(L2138&amp;I2138,Продукция!A:I,9,0))</f>
        <v>рекомендация производителя набора</v>
      </c>
      <c r="AC2138" s="14">
        <v>45756</v>
      </c>
      <c r="AD2138" s="11" t="s">
        <v>2673</v>
      </c>
      <c r="AE2138" s="11" t="s">
        <v>4823</v>
      </c>
      <c r="AF2138" t="str">
        <f>IF(AD2138="","",VLOOKUP(AD2138,'Сотрудники и ссылки'!A:B,2,0))</f>
        <v>Серолог</v>
      </c>
      <c r="AG2138">
        <f>IF(AD2138="","",VLOOKUP(AD2138,'Сотрудники и ссылки'!A:C,3,0))</f>
        <v>20001771</v>
      </c>
      <c r="AH2138" s="11" t="s">
        <v>2673</v>
      </c>
      <c r="AI2138" t="str">
        <f>IF(AH2138="","",VLOOKUP(AH2138,'Сотрудники и ссылки'!A:B,2,0))</f>
        <v>Серолог</v>
      </c>
      <c r="AJ2138">
        <f>IF(AH2138="","",VLOOKUP(AH2138,'Сотрудники и ссылки'!A:C,3,0))</f>
        <v>20001771</v>
      </c>
      <c r="AK2138" s="14">
        <v>45756</v>
      </c>
      <c r="AL2138" s="2">
        <f>IF(AK2138="","",AK2138+VLOOKUP(I2138,'Вид исследования'!B:E,4,0))</f>
        <v>45757</v>
      </c>
      <c r="AM2138" s="2">
        <f>IF(AK2138="","",AK2138+VLOOKUP(I2138,'Вид исследования'!B:F,5,0))</f>
        <v>45757</v>
      </c>
      <c r="AN2138" s="14">
        <v>45756</v>
      </c>
      <c r="AP2138" s="11" t="s">
        <v>189</v>
      </c>
      <c r="AQ2138" t="str">
        <f>IFERROR(IF(L2138="","",VLOOKUP(L2138&amp;I2138,Продукция!A:K,11,0)),"обратитесь к админ справочника")</f>
        <v>согласно рекомендациям производителя теста</v>
      </c>
      <c r="AR2138" s="11" t="s">
        <v>4823</v>
      </c>
      <c r="AS2138" t="str">
        <f>IFERROR(IF(L2138="","",VLOOKUP(L2138&amp;I2138,Продукция!A:J,10,0)),"обратитесь к админ справочника")</f>
        <v>инструкция по применению набора AI, Н5</v>
      </c>
      <c r="AT2138" s="11" t="s">
        <v>4823</v>
      </c>
      <c r="AU2138" s="11" t="s">
        <v>4823</v>
      </c>
      <c r="AV2138" s="11" t="s">
        <v>2673</v>
      </c>
      <c r="AW2138" s="11" t="s">
        <v>4824</v>
      </c>
      <c r="AX2138" s="11" t="s">
        <v>698</v>
      </c>
      <c r="AZ2138" s="11">
        <v>1</v>
      </c>
      <c r="BA2138" s="11">
        <v>1</v>
      </c>
      <c r="BC2138" s="11" t="s">
        <v>5264</v>
      </c>
    </row>
    <row r="2139" spans="1:55" x14ac:dyDescent="0.25">
      <c r="A2139" t="str">
        <f t="shared" si="39"/>
        <v>С/634Вирус гриппа птиц подтипа Н5 уровень антител (ВНИИЗЖ)</v>
      </c>
      <c r="B2139" t="str">
        <f>IF(E2139="","",INDEX(Лаборатории!A:A,MATCH('Производственный контроль'!E2139,Лаборатории!B:B,0)))</f>
        <v xml:space="preserve">КУРИНОЕ ЦАРСТВО АО </v>
      </c>
      <c r="C2139" t="str">
        <f>IF(E2139="","",VLOOKUP(E2139,Лаборатории!B:D,3,0))</f>
        <v>U377_CHL</v>
      </c>
      <c r="D2139" s="12">
        <v>45753</v>
      </c>
      <c r="E2139" s="11" t="s">
        <v>793</v>
      </c>
      <c r="F2139" s="11" t="s">
        <v>544</v>
      </c>
      <c r="G2139" s="11" t="s">
        <v>698</v>
      </c>
      <c r="H2139" s="11" t="s">
        <v>312</v>
      </c>
      <c r="I2139" s="11" t="s">
        <v>3437</v>
      </c>
      <c r="J2139" t="str">
        <f>IF(L2139="","",VLOOKUP(L2139,Продукция!B:D,3,0))</f>
        <v>Биологический_материал</v>
      </c>
      <c r="K2139" t="str">
        <f>IF(L2139="","",VLOOKUP(L2139,Продукция!B:C,2,0))</f>
        <v>Сыворотка крови</v>
      </c>
      <c r="L2139" s="151" t="s">
        <v>302</v>
      </c>
      <c r="M2139">
        <f>IF(L2139="","",VLOOKUP(L2139,Продукция!B:L,11,0))</f>
        <v>0</v>
      </c>
      <c r="N2139" s="11" t="s">
        <v>873</v>
      </c>
      <c r="P2139" s="11" t="s">
        <v>340</v>
      </c>
      <c r="Q2139" s="11" t="s">
        <v>854</v>
      </c>
      <c r="R2139" s="153" t="s">
        <v>4865</v>
      </c>
      <c r="S2139" s="11">
        <v>20</v>
      </c>
      <c r="T2139" s="11" t="s">
        <v>5263</v>
      </c>
      <c r="V2139" s="14">
        <v>45751</v>
      </c>
      <c r="Z2139" s="11" t="s">
        <v>4823</v>
      </c>
      <c r="AA2139" s="15">
        <v>0.3888888888888889</v>
      </c>
      <c r="AB2139" t="str">
        <f>IF(L2139="","",VLOOKUP(L2139&amp;I2139,Продукция!A:I,9,0))</f>
        <v>рекомендация производителя набора</v>
      </c>
      <c r="AC2139" s="14">
        <v>45756</v>
      </c>
      <c r="AD2139" s="11" t="s">
        <v>2673</v>
      </c>
      <c r="AE2139" s="11" t="s">
        <v>4823</v>
      </c>
      <c r="AF2139" t="str">
        <f>IF(AD2139="","",VLOOKUP(AD2139,'Сотрудники и ссылки'!A:B,2,0))</f>
        <v>Серолог</v>
      </c>
      <c r="AG2139">
        <f>IF(AD2139="","",VLOOKUP(AD2139,'Сотрудники и ссылки'!A:C,3,0))</f>
        <v>20001771</v>
      </c>
      <c r="AH2139" s="11" t="s">
        <v>2673</v>
      </c>
      <c r="AI2139" t="str">
        <f>IF(AH2139="","",VLOOKUP(AH2139,'Сотрудники и ссылки'!A:B,2,0))</f>
        <v>Серолог</v>
      </c>
      <c r="AJ2139">
        <f>IF(AH2139="","",VLOOKUP(AH2139,'Сотрудники и ссылки'!A:C,3,0))</f>
        <v>20001771</v>
      </c>
      <c r="AK2139" s="14">
        <v>45756</v>
      </c>
      <c r="AL2139" s="2">
        <f>IF(AK2139="","",AK2139+VLOOKUP(I2139,'Вид исследования'!B:E,4,0))</f>
        <v>45757</v>
      </c>
      <c r="AM2139" s="2">
        <f>IF(AK2139="","",AK2139+VLOOKUP(I2139,'Вид исследования'!B:F,5,0))</f>
        <v>45757</v>
      </c>
      <c r="AN2139" s="14">
        <v>45756</v>
      </c>
      <c r="AP2139" s="11" t="s">
        <v>189</v>
      </c>
      <c r="AQ2139" t="str">
        <f>IFERROR(IF(L2139="","",VLOOKUP(L2139&amp;I2139,Продукция!A:K,11,0)),"обратитесь к админ справочника")</f>
        <v>согласно рекомендациям производителя теста</v>
      </c>
      <c r="AR2139" s="11" t="s">
        <v>4823</v>
      </c>
      <c r="AS2139" t="str">
        <f>IFERROR(IF(L2139="","",VLOOKUP(L2139&amp;I2139,Продукция!A:J,10,0)),"обратитесь к админ справочника")</f>
        <v>инструкция по применению набора AI, Н5</v>
      </c>
      <c r="AT2139" s="11" t="s">
        <v>4823</v>
      </c>
      <c r="AU2139" s="11" t="s">
        <v>4823</v>
      </c>
      <c r="AV2139" s="11" t="s">
        <v>2673</v>
      </c>
      <c r="AW2139" s="11" t="s">
        <v>4824</v>
      </c>
      <c r="AX2139" s="11" t="s">
        <v>698</v>
      </c>
      <c r="AZ2139" s="11">
        <v>1</v>
      </c>
      <c r="BA2139" s="11">
        <v>1</v>
      </c>
      <c r="BC2139" s="11" t="s">
        <v>5264</v>
      </c>
    </row>
    <row r="2140" spans="1:55" x14ac:dyDescent="0.25">
      <c r="A2140" t="str">
        <f t="shared" si="39"/>
        <v>С/634IBV (BioChek) инфекционный бронхит уровень антител</v>
      </c>
      <c r="B2140" t="str">
        <f>IF(E2140="","",INDEX(Лаборатории!A:A,MATCH('Производственный контроль'!E2140,Лаборатории!B:B,0)))</f>
        <v xml:space="preserve">КУРИНОЕ ЦАРСТВО АО </v>
      </c>
      <c r="C2140" t="str">
        <f>IF(E2140="","",VLOOKUP(E2140,Лаборатории!B:D,3,0))</f>
        <v>U377_CHL</v>
      </c>
      <c r="D2140" s="12">
        <v>45753</v>
      </c>
      <c r="E2140" s="11" t="s">
        <v>793</v>
      </c>
      <c r="F2140" s="11" t="s">
        <v>544</v>
      </c>
      <c r="G2140" s="11" t="s">
        <v>698</v>
      </c>
      <c r="H2140" s="11" t="s">
        <v>262</v>
      </c>
      <c r="I2140" s="11" t="s">
        <v>3416</v>
      </c>
      <c r="J2140" t="str">
        <f>IF(L2140="","",VLOOKUP(L2140,Продукция!B:D,3,0))</f>
        <v>Биологический_материал</v>
      </c>
      <c r="K2140" t="str">
        <f>IF(L2140="","",VLOOKUP(L2140,Продукция!B:C,2,0))</f>
        <v>Сыворотка крови</v>
      </c>
      <c r="L2140" s="151" t="s">
        <v>302</v>
      </c>
      <c r="M2140">
        <f>IF(L2140="","",VLOOKUP(L2140,Продукция!B:L,11,0))</f>
        <v>0</v>
      </c>
      <c r="N2140" s="11" t="s">
        <v>873</v>
      </c>
      <c r="P2140" s="11" t="s">
        <v>340</v>
      </c>
      <c r="Q2140" s="11" t="s">
        <v>854</v>
      </c>
      <c r="R2140" s="153" t="s">
        <v>4865</v>
      </c>
      <c r="S2140" s="11">
        <v>18</v>
      </c>
      <c r="T2140" s="11" t="s">
        <v>5263</v>
      </c>
      <c r="V2140" s="14">
        <v>45749</v>
      </c>
      <c r="Z2140" s="11" t="s">
        <v>4823</v>
      </c>
      <c r="AA2140" s="15">
        <v>0.3888888888888889</v>
      </c>
      <c r="AB2140" t="str">
        <f>IF(L2140="","",VLOOKUP(L2140&amp;I2140,Продукция!A:I,9,0))</f>
        <v>рекомендация производителя набора</v>
      </c>
      <c r="AC2140" s="14">
        <v>45761</v>
      </c>
      <c r="AD2140" s="11" t="s">
        <v>2673</v>
      </c>
      <c r="AE2140" s="11" t="s">
        <v>4823</v>
      </c>
      <c r="AF2140" t="str">
        <f>IF(AD2140="","",VLOOKUP(AD2140,'Сотрудники и ссылки'!A:B,2,0))</f>
        <v>Серолог</v>
      </c>
      <c r="AG2140">
        <f>IF(AD2140="","",VLOOKUP(AD2140,'Сотрудники и ссылки'!A:C,3,0))</f>
        <v>20001771</v>
      </c>
      <c r="AH2140" s="11" t="s">
        <v>2673</v>
      </c>
      <c r="AI2140" t="str">
        <f>IF(AH2140="","",VLOOKUP(AH2140,'Сотрудники и ссылки'!A:B,2,0))</f>
        <v>Серолог</v>
      </c>
      <c r="AJ2140">
        <f>IF(AH2140="","",VLOOKUP(AH2140,'Сотрудники и ссылки'!A:C,3,0))</f>
        <v>20001771</v>
      </c>
      <c r="AK2140" s="14">
        <v>45761</v>
      </c>
      <c r="AL2140" s="2">
        <f>IF(AK2140="","",AK2140+VLOOKUP(I2140,'Вид исследования'!B:E,4,0))</f>
        <v>45762</v>
      </c>
      <c r="AM2140" s="2">
        <f>IF(AK2140="","",AK2140+VLOOKUP(I2140,'Вид исследования'!B:F,5,0))</f>
        <v>45762</v>
      </c>
      <c r="AN2140" s="14">
        <v>45761</v>
      </c>
      <c r="AP2140" s="11" t="s">
        <v>189</v>
      </c>
      <c r="AQ2140" t="str">
        <f>IFERROR(IF(L2140="","",VLOOKUP(L2140&amp;I2140,Продукция!A:K,11,0)),"обратитесь к админ справочника")</f>
        <v>согласно рекомендациям производителя теста</v>
      </c>
      <c r="AR2140" s="11" t="s">
        <v>4823</v>
      </c>
      <c r="AS2140" t="str">
        <f>IFERROR(IF(L2140="","",VLOOKUP(L2140&amp;I2140,Продукция!A:J,10,0)),"обратитесь к админ справочника")</f>
        <v>инструкция тест- ситема Биочек СК-119</v>
      </c>
      <c r="AT2140" s="11" t="s">
        <v>4823</v>
      </c>
      <c r="AU2140" s="11" t="s">
        <v>4823</v>
      </c>
      <c r="AV2140" s="11" t="s">
        <v>2673</v>
      </c>
      <c r="AW2140" s="11" t="s">
        <v>4824</v>
      </c>
      <c r="AX2140" s="11" t="s">
        <v>698</v>
      </c>
      <c r="AZ2140" s="11">
        <v>1</v>
      </c>
      <c r="BA2140" s="11">
        <v>1</v>
      </c>
      <c r="BC2140" s="11" t="s">
        <v>5264</v>
      </c>
    </row>
    <row r="2141" spans="1:55" x14ac:dyDescent="0.25">
      <c r="A2141" t="str">
        <f t="shared" si="39"/>
        <v>С/634IBV (BioChek) инфекционный бронхит уровень антител</v>
      </c>
      <c r="B2141" t="str">
        <f>IF(E2141="","",INDEX(Лаборатории!A:A,MATCH('Производственный контроль'!E2141,Лаборатории!B:B,0)))</f>
        <v xml:space="preserve">КУРИНОЕ ЦАРСТВО АО </v>
      </c>
      <c r="C2141" t="str">
        <f>IF(E2141="","",VLOOKUP(E2141,Лаборатории!B:D,3,0))</f>
        <v>U377_CHL</v>
      </c>
      <c r="D2141" s="12">
        <v>45753</v>
      </c>
      <c r="E2141" s="11" t="s">
        <v>793</v>
      </c>
      <c r="F2141" s="11" t="s">
        <v>544</v>
      </c>
      <c r="G2141" s="11" t="s">
        <v>698</v>
      </c>
      <c r="H2141" s="11" t="s">
        <v>262</v>
      </c>
      <c r="I2141" s="11" t="s">
        <v>3416</v>
      </c>
      <c r="J2141" t="str">
        <f>IF(L2141="","",VLOOKUP(L2141,Продукция!B:D,3,0))</f>
        <v>Биологический_материал</v>
      </c>
      <c r="K2141" t="str">
        <f>IF(L2141="","",VLOOKUP(L2141,Продукция!B:C,2,0))</f>
        <v>Сыворотка крови</v>
      </c>
      <c r="L2141" s="151" t="s">
        <v>302</v>
      </c>
      <c r="M2141">
        <f>IF(L2141="","",VLOOKUP(L2141,Продукция!B:L,11,0))</f>
        <v>0</v>
      </c>
      <c r="N2141" s="11" t="s">
        <v>873</v>
      </c>
      <c r="P2141" s="11" t="s">
        <v>340</v>
      </c>
      <c r="Q2141" s="11" t="s">
        <v>854</v>
      </c>
      <c r="R2141" s="153" t="s">
        <v>4865</v>
      </c>
      <c r="S2141" s="11">
        <v>18</v>
      </c>
      <c r="T2141" s="11" t="s">
        <v>5263</v>
      </c>
      <c r="V2141" s="14">
        <v>45750</v>
      </c>
      <c r="Z2141" s="11" t="s">
        <v>4823</v>
      </c>
      <c r="AA2141" s="15">
        <v>0.3888888888888889</v>
      </c>
      <c r="AB2141" t="str">
        <f>IF(L2141="","",VLOOKUP(L2141&amp;I2141,Продукция!A:I,9,0))</f>
        <v>рекомендация производителя набора</v>
      </c>
      <c r="AC2141" s="14">
        <v>45761</v>
      </c>
      <c r="AD2141" s="11" t="s">
        <v>2673</v>
      </c>
      <c r="AE2141" s="11" t="s">
        <v>4823</v>
      </c>
      <c r="AF2141" t="str">
        <f>IF(AD2141="","",VLOOKUP(AD2141,'Сотрудники и ссылки'!A:B,2,0))</f>
        <v>Серолог</v>
      </c>
      <c r="AG2141">
        <f>IF(AD2141="","",VLOOKUP(AD2141,'Сотрудники и ссылки'!A:C,3,0))</f>
        <v>20001771</v>
      </c>
      <c r="AH2141" s="11" t="s">
        <v>2673</v>
      </c>
      <c r="AI2141" t="str">
        <f>IF(AH2141="","",VLOOKUP(AH2141,'Сотрудники и ссылки'!A:B,2,0))</f>
        <v>Серолог</v>
      </c>
      <c r="AJ2141">
        <f>IF(AH2141="","",VLOOKUP(AH2141,'Сотрудники и ссылки'!A:C,3,0))</f>
        <v>20001771</v>
      </c>
      <c r="AK2141" s="14">
        <v>45761</v>
      </c>
      <c r="AL2141" s="2">
        <f>IF(AK2141="","",AK2141+VLOOKUP(I2141,'Вид исследования'!B:E,4,0))</f>
        <v>45762</v>
      </c>
      <c r="AM2141" s="2">
        <f>IF(AK2141="","",AK2141+VLOOKUP(I2141,'Вид исследования'!B:F,5,0))</f>
        <v>45762</v>
      </c>
      <c r="AN2141" s="14">
        <v>45761</v>
      </c>
      <c r="AP2141" s="11" t="s">
        <v>189</v>
      </c>
      <c r="AQ2141" t="str">
        <f>IFERROR(IF(L2141="","",VLOOKUP(L2141&amp;I2141,Продукция!A:K,11,0)),"обратитесь к админ справочника")</f>
        <v>согласно рекомендациям производителя теста</v>
      </c>
      <c r="AR2141" s="11" t="s">
        <v>4823</v>
      </c>
      <c r="AS2141" t="str">
        <f>IFERROR(IF(L2141="","",VLOOKUP(L2141&amp;I2141,Продукция!A:J,10,0)),"обратитесь к админ справочника")</f>
        <v>инструкция тест- ситема Биочек СК-119</v>
      </c>
      <c r="AT2141" s="11" t="s">
        <v>4823</v>
      </c>
      <c r="AU2141" s="11" t="s">
        <v>4823</v>
      </c>
      <c r="AV2141" s="11" t="s">
        <v>2673</v>
      </c>
      <c r="AW2141" s="11" t="s">
        <v>4824</v>
      </c>
      <c r="AX2141" s="11" t="s">
        <v>698</v>
      </c>
      <c r="AZ2141" s="11">
        <v>1</v>
      </c>
      <c r="BA2141" s="11">
        <v>1</v>
      </c>
      <c r="BC2141" s="11" t="s">
        <v>5264</v>
      </c>
    </row>
    <row r="2142" spans="1:55" x14ac:dyDescent="0.25">
      <c r="A2142" t="str">
        <f t="shared" si="39"/>
        <v>С/634IBV (BioChek) инфекционный бронхит уровень антител</v>
      </c>
      <c r="B2142" t="str">
        <f>IF(E2142="","",INDEX(Лаборатории!A:A,MATCH('Производственный контроль'!E2142,Лаборатории!B:B,0)))</f>
        <v xml:space="preserve">КУРИНОЕ ЦАРСТВО АО </v>
      </c>
      <c r="C2142" t="str">
        <f>IF(E2142="","",VLOOKUP(E2142,Лаборатории!B:D,3,0))</f>
        <v>U377_CHL</v>
      </c>
      <c r="D2142" s="12">
        <v>45753</v>
      </c>
      <c r="E2142" s="11" t="s">
        <v>793</v>
      </c>
      <c r="F2142" s="11" t="s">
        <v>544</v>
      </c>
      <c r="G2142" s="11" t="s">
        <v>698</v>
      </c>
      <c r="H2142" s="11" t="s">
        <v>262</v>
      </c>
      <c r="I2142" s="11" t="s">
        <v>3416</v>
      </c>
      <c r="J2142" t="str">
        <f>IF(L2142="","",VLOOKUP(L2142,Продукция!B:D,3,0))</f>
        <v>Биологический_материал</v>
      </c>
      <c r="K2142" t="str">
        <f>IF(L2142="","",VLOOKUP(L2142,Продукция!B:C,2,0))</f>
        <v>Сыворотка крови</v>
      </c>
      <c r="L2142" s="151" t="s">
        <v>302</v>
      </c>
      <c r="M2142">
        <f>IF(L2142="","",VLOOKUP(L2142,Продукция!B:L,11,0))</f>
        <v>0</v>
      </c>
      <c r="N2142" s="11" t="s">
        <v>873</v>
      </c>
      <c r="P2142" s="11" t="s">
        <v>340</v>
      </c>
      <c r="Q2142" s="11" t="s">
        <v>854</v>
      </c>
      <c r="R2142" s="153" t="s">
        <v>4865</v>
      </c>
      <c r="S2142" s="11">
        <v>18</v>
      </c>
      <c r="T2142" s="11" t="s">
        <v>5263</v>
      </c>
      <c r="V2142" s="14">
        <v>45751</v>
      </c>
      <c r="Z2142" s="11" t="s">
        <v>4823</v>
      </c>
      <c r="AA2142" s="15">
        <v>0.3888888888888889</v>
      </c>
      <c r="AB2142" t="str">
        <f>IF(L2142="","",VLOOKUP(L2142&amp;I2142,Продукция!A:I,9,0))</f>
        <v>рекомендация производителя набора</v>
      </c>
      <c r="AC2142" s="14">
        <v>45761</v>
      </c>
      <c r="AD2142" s="11" t="s">
        <v>2673</v>
      </c>
      <c r="AE2142" s="11" t="s">
        <v>4823</v>
      </c>
      <c r="AF2142" t="str">
        <f>IF(AD2142="","",VLOOKUP(AD2142,'Сотрудники и ссылки'!A:B,2,0))</f>
        <v>Серолог</v>
      </c>
      <c r="AG2142">
        <f>IF(AD2142="","",VLOOKUP(AD2142,'Сотрудники и ссылки'!A:C,3,0))</f>
        <v>20001771</v>
      </c>
      <c r="AH2142" s="11" t="s">
        <v>2673</v>
      </c>
      <c r="AI2142" t="str">
        <f>IF(AH2142="","",VLOOKUP(AH2142,'Сотрудники и ссылки'!A:B,2,0))</f>
        <v>Серолог</v>
      </c>
      <c r="AJ2142">
        <f>IF(AH2142="","",VLOOKUP(AH2142,'Сотрудники и ссылки'!A:C,3,0))</f>
        <v>20001771</v>
      </c>
      <c r="AK2142" s="14">
        <v>45761</v>
      </c>
      <c r="AL2142" s="2">
        <f>IF(AK2142="","",AK2142+VLOOKUP(I2142,'Вид исследования'!B:E,4,0))</f>
        <v>45762</v>
      </c>
      <c r="AM2142" s="2">
        <f>IF(AK2142="","",AK2142+VLOOKUP(I2142,'Вид исследования'!B:F,5,0))</f>
        <v>45762</v>
      </c>
      <c r="AN2142" s="14">
        <v>45761</v>
      </c>
      <c r="AP2142" s="11" t="s">
        <v>189</v>
      </c>
      <c r="AQ2142" t="str">
        <f>IFERROR(IF(L2142="","",VLOOKUP(L2142&amp;I2142,Продукция!A:K,11,0)),"обратитесь к админ справочника")</f>
        <v>согласно рекомендациям производителя теста</v>
      </c>
      <c r="AR2142" s="11" t="s">
        <v>4823</v>
      </c>
      <c r="AS2142" t="str">
        <f>IFERROR(IF(L2142="","",VLOOKUP(L2142&amp;I2142,Продукция!A:J,10,0)),"обратитесь к админ справочника")</f>
        <v>инструкция тест- ситема Биочек СК-119</v>
      </c>
      <c r="AT2142" s="11" t="s">
        <v>4823</v>
      </c>
      <c r="AU2142" s="11" t="s">
        <v>4823</v>
      </c>
      <c r="AV2142" s="11" t="s">
        <v>2673</v>
      </c>
      <c r="AW2142" s="11" t="s">
        <v>4824</v>
      </c>
      <c r="AX2142" s="11" t="s">
        <v>698</v>
      </c>
      <c r="AZ2142" s="11">
        <v>1</v>
      </c>
      <c r="BA2142" s="11">
        <v>1</v>
      </c>
      <c r="BC2142" s="11" t="s">
        <v>5264</v>
      </c>
    </row>
    <row r="2143" spans="1:55" x14ac:dyDescent="0.25">
      <c r="A2143" t="str">
        <f t="shared" si="39"/>
        <v>С/634IBV (BioChek) инфекционный бронхит уровень антител</v>
      </c>
      <c r="B2143" t="str">
        <f>IF(E2143="","",INDEX(Лаборатории!A:A,MATCH('Производственный контроль'!E2143,Лаборатории!B:B,0)))</f>
        <v xml:space="preserve">КУРИНОЕ ЦАРСТВО АО </v>
      </c>
      <c r="C2143" t="str">
        <f>IF(E2143="","",VLOOKUP(E2143,Лаборатории!B:D,3,0))</f>
        <v>U377_CHL</v>
      </c>
      <c r="D2143" s="12">
        <v>45753</v>
      </c>
      <c r="E2143" s="11" t="s">
        <v>793</v>
      </c>
      <c r="F2143" s="11" t="s">
        <v>544</v>
      </c>
      <c r="G2143" s="11" t="s">
        <v>698</v>
      </c>
      <c r="H2143" s="11" t="s">
        <v>262</v>
      </c>
      <c r="I2143" s="11" t="s">
        <v>3416</v>
      </c>
      <c r="J2143" t="str">
        <f>IF(L2143="","",VLOOKUP(L2143,Продукция!B:D,3,0))</f>
        <v>Биологический_материал</v>
      </c>
      <c r="K2143" t="str">
        <f>IF(L2143="","",VLOOKUP(L2143,Продукция!B:C,2,0))</f>
        <v>Сыворотка крови</v>
      </c>
      <c r="L2143" s="151" t="s">
        <v>302</v>
      </c>
      <c r="M2143">
        <f>IF(L2143="","",VLOOKUP(L2143,Продукция!B:L,11,0))</f>
        <v>0</v>
      </c>
      <c r="N2143" s="11" t="s">
        <v>873</v>
      </c>
      <c r="P2143" s="11" t="s">
        <v>340</v>
      </c>
      <c r="Q2143" s="11" t="s">
        <v>854</v>
      </c>
      <c r="R2143" s="153" t="s">
        <v>4865</v>
      </c>
      <c r="S2143" s="11">
        <v>18</v>
      </c>
      <c r="T2143" s="11" t="s">
        <v>5263</v>
      </c>
      <c r="V2143" s="14">
        <v>45751</v>
      </c>
      <c r="Z2143" s="11" t="s">
        <v>4823</v>
      </c>
      <c r="AA2143" s="15">
        <v>0.3888888888888889</v>
      </c>
      <c r="AB2143" t="str">
        <f>IF(L2143="","",VLOOKUP(L2143&amp;I2143,Продукция!A:I,9,0))</f>
        <v>рекомендация производителя набора</v>
      </c>
      <c r="AC2143" s="14">
        <v>45761</v>
      </c>
      <c r="AD2143" s="11" t="s">
        <v>2673</v>
      </c>
      <c r="AE2143" s="11" t="s">
        <v>4823</v>
      </c>
      <c r="AF2143" t="str">
        <f>IF(AD2143="","",VLOOKUP(AD2143,'Сотрудники и ссылки'!A:B,2,0))</f>
        <v>Серолог</v>
      </c>
      <c r="AG2143">
        <f>IF(AD2143="","",VLOOKUP(AD2143,'Сотрудники и ссылки'!A:C,3,0))</f>
        <v>20001771</v>
      </c>
      <c r="AH2143" s="11" t="s">
        <v>2673</v>
      </c>
      <c r="AI2143" t="str">
        <f>IF(AH2143="","",VLOOKUP(AH2143,'Сотрудники и ссылки'!A:B,2,0))</f>
        <v>Серолог</v>
      </c>
      <c r="AJ2143">
        <f>IF(AH2143="","",VLOOKUP(AH2143,'Сотрудники и ссылки'!A:C,3,0))</f>
        <v>20001771</v>
      </c>
      <c r="AK2143" s="14">
        <v>45761</v>
      </c>
      <c r="AL2143" s="2">
        <f>IF(AK2143="","",AK2143+VLOOKUP(I2143,'Вид исследования'!B:E,4,0))</f>
        <v>45762</v>
      </c>
      <c r="AM2143" s="2">
        <f>IF(AK2143="","",AK2143+VLOOKUP(I2143,'Вид исследования'!B:F,5,0))</f>
        <v>45762</v>
      </c>
      <c r="AN2143" s="14">
        <v>45761</v>
      </c>
      <c r="AP2143" s="11" t="s">
        <v>189</v>
      </c>
      <c r="AQ2143" t="str">
        <f>IFERROR(IF(L2143="","",VLOOKUP(L2143&amp;I2143,Продукция!A:K,11,0)),"обратитесь к админ справочника")</f>
        <v>согласно рекомендациям производителя теста</v>
      </c>
      <c r="AR2143" s="11" t="s">
        <v>4823</v>
      </c>
      <c r="AS2143" t="str">
        <f>IFERROR(IF(L2143="","",VLOOKUP(L2143&amp;I2143,Продукция!A:J,10,0)),"обратитесь к админ справочника")</f>
        <v>инструкция тест- ситема Биочек СК-119</v>
      </c>
      <c r="AT2143" s="11" t="s">
        <v>4823</v>
      </c>
      <c r="AU2143" s="11" t="s">
        <v>4823</v>
      </c>
      <c r="AV2143" s="11" t="s">
        <v>2673</v>
      </c>
      <c r="AW2143" s="11" t="s">
        <v>4824</v>
      </c>
      <c r="AX2143" s="11" t="s">
        <v>698</v>
      </c>
      <c r="AZ2143" s="11">
        <v>1</v>
      </c>
      <c r="BA2143" s="11">
        <v>1</v>
      </c>
      <c r="BC2143" s="11" t="s">
        <v>5264</v>
      </c>
    </row>
    <row r="2144" spans="1:55" x14ac:dyDescent="0.25">
      <c r="A2144" t="str">
        <f t="shared" si="39"/>
        <v>С/634REO (BioChek) реовирус уровень антител</v>
      </c>
      <c r="B2144" t="str">
        <f>IF(E2144="","",INDEX(Лаборатории!A:A,MATCH('Производственный контроль'!E2144,Лаборатории!B:B,0)))</f>
        <v xml:space="preserve">КУРИНОЕ ЦАРСТВО АО </v>
      </c>
      <c r="C2144" t="str">
        <f>IF(E2144="","",VLOOKUP(E2144,Лаборатории!B:D,3,0))</f>
        <v>U377_CHL</v>
      </c>
      <c r="D2144" s="12">
        <v>45753</v>
      </c>
      <c r="E2144" s="11" t="s">
        <v>793</v>
      </c>
      <c r="F2144" s="11" t="s">
        <v>544</v>
      </c>
      <c r="G2144" s="11" t="s">
        <v>698</v>
      </c>
      <c r="H2144" s="11" t="s">
        <v>262</v>
      </c>
      <c r="I2144" s="11" t="s">
        <v>3426</v>
      </c>
      <c r="J2144" t="str">
        <f>IF(L2144="","",VLOOKUP(L2144,Продукция!B:D,3,0))</f>
        <v>Биологический_материал</v>
      </c>
      <c r="K2144" t="str">
        <f>IF(L2144="","",VLOOKUP(L2144,Продукция!B:C,2,0))</f>
        <v>Сыворотка крови</v>
      </c>
      <c r="L2144" s="151" t="s">
        <v>302</v>
      </c>
      <c r="M2144">
        <f>IF(L2144="","",VLOOKUP(L2144,Продукция!B:L,11,0))</f>
        <v>0</v>
      </c>
      <c r="N2144" s="11" t="s">
        <v>873</v>
      </c>
      <c r="P2144" s="11" t="s">
        <v>340</v>
      </c>
      <c r="Q2144" s="11" t="s">
        <v>854</v>
      </c>
      <c r="R2144" s="153" t="s">
        <v>4865</v>
      </c>
      <c r="S2144" s="11">
        <v>18</v>
      </c>
      <c r="T2144" s="11" t="s">
        <v>5263</v>
      </c>
      <c r="V2144" s="14">
        <v>45749</v>
      </c>
      <c r="Z2144" s="11" t="s">
        <v>4823</v>
      </c>
      <c r="AA2144" s="15">
        <v>0.3888888888888889</v>
      </c>
      <c r="AB2144" t="str">
        <f>IF(L2144="","",VLOOKUP(L2144&amp;I2144,Продукция!A:I,9,0))</f>
        <v>рекомендация производителя набора</v>
      </c>
      <c r="AC2144" s="14">
        <v>45761</v>
      </c>
      <c r="AD2144" s="11" t="s">
        <v>2673</v>
      </c>
      <c r="AE2144" s="11" t="s">
        <v>4823</v>
      </c>
      <c r="AF2144" t="str">
        <f>IF(AD2144="","",VLOOKUP(AD2144,'Сотрудники и ссылки'!A:B,2,0))</f>
        <v>Серолог</v>
      </c>
      <c r="AG2144">
        <f>IF(AD2144="","",VLOOKUP(AD2144,'Сотрудники и ссылки'!A:C,3,0))</f>
        <v>20001771</v>
      </c>
      <c r="AH2144" s="11" t="s">
        <v>2673</v>
      </c>
      <c r="AI2144" t="str">
        <f>IF(AH2144="","",VLOOKUP(AH2144,'Сотрудники и ссылки'!A:B,2,0))</f>
        <v>Серолог</v>
      </c>
      <c r="AJ2144">
        <f>IF(AH2144="","",VLOOKUP(AH2144,'Сотрудники и ссылки'!A:C,3,0))</f>
        <v>20001771</v>
      </c>
      <c r="AK2144" s="14">
        <v>45761</v>
      </c>
      <c r="AL2144" s="2">
        <f>IF(AK2144="","",AK2144+VLOOKUP(I2144,'Вид исследования'!B:E,4,0))</f>
        <v>45762</v>
      </c>
      <c r="AM2144" s="2">
        <f>IF(AK2144="","",AK2144+VLOOKUP(I2144,'Вид исследования'!B:F,5,0))</f>
        <v>45762</v>
      </c>
      <c r="AN2144" s="14">
        <v>45761</v>
      </c>
      <c r="AP2144" s="11" t="s">
        <v>189</v>
      </c>
      <c r="AQ2144" t="str">
        <f>IFERROR(IF(L2144="","",VLOOKUP(L2144&amp;I2144,Продукция!A:K,11,0)),"обратитесь к админ справочника")</f>
        <v>согласно рекомендациям производителя теста</v>
      </c>
      <c r="AR2144" s="11" t="s">
        <v>4823</v>
      </c>
      <c r="AS2144" t="str">
        <f>IFERROR(IF(L2144="","",VLOOKUP(L2144&amp;I2144,Продукция!A:J,10,0)),"обратитесь к админ справочника")</f>
        <v>инструкция тест- ситема Биочек СК -110</v>
      </c>
      <c r="AT2144" s="11" t="s">
        <v>4823</v>
      </c>
      <c r="AU2144" s="11" t="s">
        <v>4823</v>
      </c>
      <c r="AV2144" s="11" t="s">
        <v>2673</v>
      </c>
      <c r="AW2144" s="11" t="s">
        <v>4824</v>
      </c>
      <c r="AX2144" s="11" t="s">
        <v>698</v>
      </c>
      <c r="AZ2144" s="11">
        <v>1</v>
      </c>
      <c r="BA2144" s="11">
        <v>1</v>
      </c>
      <c r="BC2144" s="11" t="s">
        <v>5264</v>
      </c>
    </row>
    <row r="2145" spans="1:55" x14ac:dyDescent="0.25">
      <c r="A2145" t="str">
        <f t="shared" si="39"/>
        <v>С/634REO (BioChek) реовирус уровень антител</v>
      </c>
      <c r="B2145" t="str">
        <f>IF(E2145="","",INDEX(Лаборатории!A:A,MATCH('Производственный контроль'!E2145,Лаборатории!B:B,0)))</f>
        <v xml:space="preserve">КУРИНОЕ ЦАРСТВО АО </v>
      </c>
      <c r="C2145" t="str">
        <f>IF(E2145="","",VLOOKUP(E2145,Лаборатории!B:D,3,0))</f>
        <v>U377_CHL</v>
      </c>
      <c r="D2145" s="12">
        <v>45753</v>
      </c>
      <c r="E2145" s="11" t="s">
        <v>793</v>
      </c>
      <c r="F2145" s="11" t="s">
        <v>544</v>
      </c>
      <c r="G2145" s="11" t="s">
        <v>698</v>
      </c>
      <c r="H2145" s="11" t="s">
        <v>262</v>
      </c>
      <c r="I2145" s="11" t="s">
        <v>3426</v>
      </c>
      <c r="J2145" t="str">
        <f>IF(L2145="","",VLOOKUP(L2145,Продукция!B:D,3,0))</f>
        <v>Биологический_материал</v>
      </c>
      <c r="K2145" t="str">
        <f>IF(L2145="","",VLOOKUP(L2145,Продукция!B:C,2,0))</f>
        <v>Сыворотка крови</v>
      </c>
      <c r="L2145" s="151" t="s">
        <v>302</v>
      </c>
      <c r="M2145">
        <f>IF(L2145="","",VLOOKUP(L2145,Продукция!B:L,11,0))</f>
        <v>0</v>
      </c>
      <c r="N2145" s="11" t="s">
        <v>873</v>
      </c>
      <c r="P2145" s="11" t="s">
        <v>340</v>
      </c>
      <c r="Q2145" s="11" t="s">
        <v>854</v>
      </c>
      <c r="R2145" s="153" t="s">
        <v>4865</v>
      </c>
      <c r="S2145" s="11">
        <v>18</v>
      </c>
      <c r="T2145" s="11" t="s">
        <v>5263</v>
      </c>
      <c r="V2145" s="14">
        <v>45750</v>
      </c>
      <c r="Z2145" s="11" t="s">
        <v>4823</v>
      </c>
      <c r="AA2145" s="15">
        <v>0.3888888888888889</v>
      </c>
      <c r="AB2145" t="str">
        <f>IF(L2145="","",VLOOKUP(L2145&amp;I2145,Продукция!A:I,9,0))</f>
        <v>рекомендация производителя набора</v>
      </c>
      <c r="AC2145" s="14">
        <v>45761</v>
      </c>
      <c r="AD2145" s="11" t="s">
        <v>2673</v>
      </c>
      <c r="AE2145" s="11" t="s">
        <v>4823</v>
      </c>
      <c r="AF2145" t="str">
        <f>IF(AD2145="","",VLOOKUP(AD2145,'Сотрудники и ссылки'!A:B,2,0))</f>
        <v>Серолог</v>
      </c>
      <c r="AG2145">
        <f>IF(AD2145="","",VLOOKUP(AD2145,'Сотрудники и ссылки'!A:C,3,0))</f>
        <v>20001771</v>
      </c>
      <c r="AH2145" s="11" t="s">
        <v>2673</v>
      </c>
      <c r="AI2145" t="str">
        <f>IF(AH2145="","",VLOOKUP(AH2145,'Сотрудники и ссылки'!A:B,2,0))</f>
        <v>Серолог</v>
      </c>
      <c r="AJ2145">
        <f>IF(AH2145="","",VLOOKUP(AH2145,'Сотрудники и ссылки'!A:C,3,0))</f>
        <v>20001771</v>
      </c>
      <c r="AK2145" s="14">
        <v>45761</v>
      </c>
      <c r="AL2145" s="2">
        <f>IF(AK2145="","",AK2145+VLOOKUP(I2145,'Вид исследования'!B:E,4,0))</f>
        <v>45762</v>
      </c>
      <c r="AM2145" s="2">
        <f>IF(AK2145="","",AK2145+VLOOKUP(I2145,'Вид исследования'!B:F,5,0))</f>
        <v>45762</v>
      </c>
      <c r="AN2145" s="14">
        <v>45761</v>
      </c>
      <c r="AP2145" s="11" t="s">
        <v>189</v>
      </c>
      <c r="AQ2145" t="str">
        <f>IFERROR(IF(L2145="","",VLOOKUP(L2145&amp;I2145,Продукция!A:K,11,0)),"обратитесь к админ справочника")</f>
        <v>согласно рекомендациям производителя теста</v>
      </c>
      <c r="AR2145" s="11" t="s">
        <v>4823</v>
      </c>
      <c r="AS2145" t="str">
        <f>IFERROR(IF(L2145="","",VLOOKUP(L2145&amp;I2145,Продукция!A:J,10,0)),"обратитесь к админ справочника")</f>
        <v>инструкция тест- ситема Биочек СК -110</v>
      </c>
      <c r="AT2145" s="11" t="s">
        <v>4823</v>
      </c>
      <c r="AU2145" s="11" t="s">
        <v>4823</v>
      </c>
      <c r="AV2145" s="11" t="s">
        <v>2673</v>
      </c>
      <c r="AW2145" s="11" t="s">
        <v>4824</v>
      </c>
      <c r="AX2145" s="11" t="s">
        <v>698</v>
      </c>
      <c r="AZ2145" s="11">
        <v>1</v>
      </c>
      <c r="BA2145" s="11">
        <v>1</v>
      </c>
      <c r="BC2145" s="11" t="s">
        <v>5264</v>
      </c>
    </row>
    <row r="2146" spans="1:55" x14ac:dyDescent="0.25">
      <c r="A2146" t="str">
        <f t="shared" si="39"/>
        <v>С/634REO (BioChek) реовирус уровень антител</v>
      </c>
      <c r="B2146" t="str">
        <f>IF(E2146="","",INDEX(Лаборатории!A:A,MATCH('Производственный контроль'!E2146,Лаборатории!B:B,0)))</f>
        <v xml:space="preserve">КУРИНОЕ ЦАРСТВО АО </v>
      </c>
      <c r="C2146" t="str">
        <f>IF(E2146="","",VLOOKUP(E2146,Лаборатории!B:D,3,0))</f>
        <v>U377_CHL</v>
      </c>
      <c r="D2146" s="12">
        <v>45753</v>
      </c>
      <c r="E2146" s="11" t="s">
        <v>793</v>
      </c>
      <c r="F2146" s="11" t="s">
        <v>544</v>
      </c>
      <c r="G2146" s="11" t="s">
        <v>698</v>
      </c>
      <c r="H2146" s="11" t="s">
        <v>262</v>
      </c>
      <c r="I2146" s="11" t="s">
        <v>3426</v>
      </c>
      <c r="J2146" t="str">
        <f>IF(L2146="","",VLOOKUP(L2146,Продукция!B:D,3,0))</f>
        <v>Биологический_материал</v>
      </c>
      <c r="K2146" t="str">
        <f>IF(L2146="","",VLOOKUP(L2146,Продукция!B:C,2,0))</f>
        <v>Сыворотка крови</v>
      </c>
      <c r="L2146" s="151" t="s">
        <v>302</v>
      </c>
      <c r="M2146">
        <f>IF(L2146="","",VLOOKUP(L2146,Продукция!B:L,11,0))</f>
        <v>0</v>
      </c>
      <c r="N2146" s="11" t="s">
        <v>873</v>
      </c>
      <c r="P2146" s="11" t="s">
        <v>340</v>
      </c>
      <c r="Q2146" s="11" t="s">
        <v>854</v>
      </c>
      <c r="R2146" s="153" t="s">
        <v>4865</v>
      </c>
      <c r="S2146" s="11">
        <v>18</v>
      </c>
      <c r="T2146" s="11" t="s">
        <v>5263</v>
      </c>
      <c r="V2146" s="14">
        <v>45751</v>
      </c>
      <c r="Z2146" s="11" t="s">
        <v>4823</v>
      </c>
      <c r="AA2146" s="15">
        <v>0.3888888888888889</v>
      </c>
      <c r="AB2146" t="str">
        <f>IF(L2146="","",VLOOKUP(L2146&amp;I2146,Продукция!A:I,9,0))</f>
        <v>рекомендация производителя набора</v>
      </c>
      <c r="AC2146" s="14">
        <v>45761</v>
      </c>
      <c r="AD2146" s="11" t="s">
        <v>2673</v>
      </c>
      <c r="AE2146" s="11" t="s">
        <v>4823</v>
      </c>
      <c r="AF2146" t="str">
        <f>IF(AD2146="","",VLOOKUP(AD2146,'Сотрудники и ссылки'!A:B,2,0))</f>
        <v>Серолог</v>
      </c>
      <c r="AG2146">
        <f>IF(AD2146="","",VLOOKUP(AD2146,'Сотрудники и ссылки'!A:C,3,0))</f>
        <v>20001771</v>
      </c>
      <c r="AH2146" s="11" t="s">
        <v>2673</v>
      </c>
      <c r="AI2146" t="str">
        <f>IF(AH2146="","",VLOOKUP(AH2146,'Сотрудники и ссылки'!A:B,2,0))</f>
        <v>Серолог</v>
      </c>
      <c r="AJ2146">
        <f>IF(AH2146="","",VLOOKUP(AH2146,'Сотрудники и ссылки'!A:C,3,0))</f>
        <v>20001771</v>
      </c>
      <c r="AK2146" s="14">
        <v>45761</v>
      </c>
      <c r="AL2146" s="2">
        <f>IF(AK2146="","",AK2146+VLOOKUP(I2146,'Вид исследования'!B:E,4,0))</f>
        <v>45762</v>
      </c>
      <c r="AM2146" s="2">
        <f>IF(AK2146="","",AK2146+VLOOKUP(I2146,'Вид исследования'!B:F,5,0))</f>
        <v>45762</v>
      </c>
      <c r="AN2146" s="14">
        <v>45761</v>
      </c>
      <c r="AP2146" s="11" t="s">
        <v>189</v>
      </c>
      <c r="AQ2146" t="str">
        <f>IFERROR(IF(L2146="","",VLOOKUP(L2146&amp;I2146,Продукция!A:K,11,0)),"обратитесь к админ справочника")</f>
        <v>согласно рекомендациям производителя теста</v>
      </c>
      <c r="AR2146" s="11" t="s">
        <v>4823</v>
      </c>
      <c r="AS2146" t="str">
        <f>IFERROR(IF(L2146="","",VLOOKUP(L2146&amp;I2146,Продукция!A:J,10,0)),"обратитесь к админ справочника")</f>
        <v>инструкция тест- ситема Биочек СК -110</v>
      </c>
      <c r="AT2146" s="11" t="s">
        <v>4823</v>
      </c>
      <c r="AU2146" s="11" t="s">
        <v>4823</v>
      </c>
      <c r="AV2146" s="11" t="s">
        <v>2673</v>
      </c>
      <c r="AW2146" s="11" t="s">
        <v>4824</v>
      </c>
      <c r="AX2146" s="11" t="s">
        <v>698</v>
      </c>
      <c r="AZ2146" s="11">
        <v>1</v>
      </c>
      <c r="BA2146" s="11">
        <v>1</v>
      </c>
      <c r="BC2146" s="11" t="s">
        <v>5264</v>
      </c>
    </row>
    <row r="2147" spans="1:55" x14ac:dyDescent="0.25">
      <c r="A2147" t="str">
        <f t="shared" si="39"/>
        <v>С/634REO (BioChek) реовирус уровень антител</v>
      </c>
      <c r="B2147" t="str">
        <f>IF(E2147="","",INDEX(Лаборатории!A:A,MATCH('Производственный контроль'!E2147,Лаборатории!B:B,0)))</f>
        <v xml:space="preserve">КУРИНОЕ ЦАРСТВО АО </v>
      </c>
      <c r="C2147" t="str">
        <f>IF(E2147="","",VLOOKUP(E2147,Лаборатории!B:D,3,0))</f>
        <v>U377_CHL</v>
      </c>
      <c r="D2147" s="12">
        <v>45753</v>
      </c>
      <c r="E2147" s="11" t="s">
        <v>793</v>
      </c>
      <c r="F2147" s="11" t="s">
        <v>544</v>
      </c>
      <c r="G2147" s="11" t="s">
        <v>698</v>
      </c>
      <c r="H2147" s="11" t="s">
        <v>262</v>
      </c>
      <c r="I2147" s="11" t="s">
        <v>3426</v>
      </c>
      <c r="J2147" t="str">
        <f>IF(L2147="","",VLOOKUP(L2147,Продукция!B:D,3,0))</f>
        <v>Биологический_материал</v>
      </c>
      <c r="K2147" t="str">
        <f>IF(L2147="","",VLOOKUP(L2147,Продукция!B:C,2,0))</f>
        <v>Сыворотка крови</v>
      </c>
      <c r="L2147" s="151" t="s">
        <v>302</v>
      </c>
      <c r="M2147">
        <f>IF(L2147="","",VLOOKUP(L2147,Продукция!B:L,11,0))</f>
        <v>0</v>
      </c>
      <c r="N2147" s="11" t="s">
        <v>873</v>
      </c>
      <c r="P2147" s="11" t="s">
        <v>340</v>
      </c>
      <c r="Q2147" s="11" t="s">
        <v>854</v>
      </c>
      <c r="R2147" s="153" t="s">
        <v>4865</v>
      </c>
      <c r="S2147" s="11">
        <v>18</v>
      </c>
      <c r="T2147" s="11" t="s">
        <v>5263</v>
      </c>
      <c r="V2147" s="14">
        <v>45751</v>
      </c>
      <c r="Z2147" s="11" t="s">
        <v>4823</v>
      </c>
      <c r="AA2147" s="15">
        <v>0.3888888888888889</v>
      </c>
      <c r="AB2147" t="str">
        <f>IF(L2147="","",VLOOKUP(L2147&amp;I2147,Продукция!A:I,9,0))</f>
        <v>рекомендация производителя набора</v>
      </c>
      <c r="AC2147" s="14">
        <v>45761</v>
      </c>
      <c r="AD2147" s="11" t="s">
        <v>2673</v>
      </c>
      <c r="AE2147" s="11" t="s">
        <v>4823</v>
      </c>
      <c r="AF2147" t="str">
        <f>IF(AD2147="","",VLOOKUP(AD2147,'Сотрудники и ссылки'!A:B,2,0))</f>
        <v>Серолог</v>
      </c>
      <c r="AG2147">
        <f>IF(AD2147="","",VLOOKUP(AD2147,'Сотрудники и ссылки'!A:C,3,0))</f>
        <v>20001771</v>
      </c>
      <c r="AH2147" s="11" t="s">
        <v>2673</v>
      </c>
      <c r="AI2147" t="str">
        <f>IF(AH2147="","",VLOOKUP(AH2147,'Сотрудники и ссылки'!A:B,2,0))</f>
        <v>Серолог</v>
      </c>
      <c r="AJ2147">
        <f>IF(AH2147="","",VLOOKUP(AH2147,'Сотрудники и ссылки'!A:C,3,0))</f>
        <v>20001771</v>
      </c>
      <c r="AK2147" s="14">
        <v>45761</v>
      </c>
      <c r="AL2147" s="2">
        <f>IF(AK2147="","",AK2147+VLOOKUP(I2147,'Вид исследования'!B:E,4,0))</f>
        <v>45762</v>
      </c>
      <c r="AM2147" s="2">
        <f>IF(AK2147="","",AK2147+VLOOKUP(I2147,'Вид исследования'!B:F,5,0))</f>
        <v>45762</v>
      </c>
      <c r="AN2147" s="14">
        <v>45761</v>
      </c>
      <c r="AP2147" s="11" t="s">
        <v>189</v>
      </c>
      <c r="AQ2147" t="str">
        <f>IFERROR(IF(L2147="","",VLOOKUP(L2147&amp;I2147,Продукция!A:K,11,0)),"обратитесь к админ справочника")</f>
        <v>согласно рекомендациям производителя теста</v>
      </c>
      <c r="AR2147" s="11" t="s">
        <v>4823</v>
      </c>
      <c r="AS2147" t="str">
        <f>IFERROR(IF(L2147="","",VLOOKUP(L2147&amp;I2147,Продукция!A:J,10,0)),"обратитесь к админ справочника")</f>
        <v>инструкция тест- ситема Биочек СК -110</v>
      </c>
      <c r="AT2147" s="11" t="s">
        <v>4823</v>
      </c>
      <c r="AU2147" s="11" t="s">
        <v>4823</v>
      </c>
      <c r="AV2147" s="11" t="s">
        <v>2673</v>
      </c>
      <c r="AW2147" s="11" t="s">
        <v>4824</v>
      </c>
      <c r="AX2147" s="11" t="s">
        <v>698</v>
      </c>
      <c r="AZ2147" s="11">
        <v>1</v>
      </c>
      <c r="BA2147" s="11">
        <v>1</v>
      </c>
      <c r="BC2147" s="11" t="s">
        <v>5264</v>
      </c>
    </row>
    <row r="2148" spans="1:55" x14ac:dyDescent="0.25">
      <c r="A2148" t="str">
        <f t="shared" si="39"/>
        <v>С/634MG (BioChek) микоплазма галлисептикум уровень антител</v>
      </c>
      <c r="B2148" t="str">
        <f>IF(E2148="","",INDEX(Лаборатории!A:A,MATCH('Производственный контроль'!E2148,Лаборатории!B:B,0)))</f>
        <v xml:space="preserve">КУРИНОЕ ЦАРСТВО АО </v>
      </c>
      <c r="C2148" t="str">
        <f>IF(E2148="","",VLOOKUP(E2148,Лаборатории!B:D,3,0))</f>
        <v>U377_CHL</v>
      </c>
      <c r="D2148" s="12">
        <v>45753</v>
      </c>
      <c r="E2148" s="11" t="s">
        <v>793</v>
      </c>
      <c r="F2148" s="11" t="s">
        <v>544</v>
      </c>
      <c r="G2148" s="11" t="s">
        <v>698</v>
      </c>
      <c r="H2148" s="11" t="s">
        <v>262</v>
      </c>
      <c r="I2148" s="11" t="s">
        <v>3422</v>
      </c>
      <c r="J2148" t="str">
        <f>IF(L2148="","",VLOOKUP(L2148,Продукция!B:D,3,0))</f>
        <v>Биологический_материал</v>
      </c>
      <c r="K2148" t="str">
        <f>IF(L2148="","",VLOOKUP(L2148,Продукция!B:C,2,0))</f>
        <v>Сыворотка крови</v>
      </c>
      <c r="L2148" s="151" t="s">
        <v>302</v>
      </c>
      <c r="M2148">
        <f>IF(L2148="","",VLOOKUP(L2148,Продукция!B:L,11,0))</f>
        <v>0</v>
      </c>
      <c r="N2148" s="11" t="s">
        <v>873</v>
      </c>
      <c r="P2148" s="11" t="s">
        <v>340</v>
      </c>
      <c r="Q2148" s="11" t="s">
        <v>854</v>
      </c>
      <c r="R2148" s="153" t="s">
        <v>4865</v>
      </c>
      <c r="S2148" s="11">
        <v>18</v>
      </c>
      <c r="T2148" s="11" t="s">
        <v>5263</v>
      </c>
      <c r="V2148" s="14">
        <v>45749</v>
      </c>
      <c r="Z2148" s="11" t="s">
        <v>4823</v>
      </c>
      <c r="AA2148" s="15">
        <v>0.3888888888888889</v>
      </c>
      <c r="AB2148" t="str">
        <f>IF(L2148="","",VLOOKUP(L2148&amp;I2148,Продукция!A:I,9,0))</f>
        <v>рекомендация производителя набора</v>
      </c>
      <c r="AC2148" s="14">
        <v>45761</v>
      </c>
      <c r="AD2148" s="11" t="s">
        <v>2673</v>
      </c>
      <c r="AE2148" s="11" t="s">
        <v>4823</v>
      </c>
      <c r="AF2148" t="str">
        <f>IF(AD2148="","",VLOOKUP(AD2148,'Сотрудники и ссылки'!A:B,2,0))</f>
        <v>Серолог</v>
      </c>
      <c r="AG2148">
        <f>IF(AD2148="","",VLOOKUP(AD2148,'Сотрудники и ссылки'!A:C,3,0))</f>
        <v>20001771</v>
      </c>
      <c r="AH2148" s="11" t="s">
        <v>2673</v>
      </c>
      <c r="AI2148" t="str">
        <f>IF(AH2148="","",VLOOKUP(AH2148,'Сотрудники и ссылки'!A:B,2,0))</f>
        <v>Серолог</v>
      </c>
      <c r="AJ2148">
        <f>IF(AH2148="","",VLOOKUP(AH2148,'Сотрудники и ссылки'!A:C,3,0))</f>
        <v>20001771</v>
      </c>
      <c r="AK2148" s="14">
        <v>45761</v>
      </c>
      <c r="AL2148" s="2">
        <f>IF(AK2148="","",AK2148+VLOOKUP(I2148,'Вид исследования'!B:E,4,0))</f>
        <v>45762</v>
      </c>
      <c r="AM2148" s="2">
        <f>IF(AK2148="","",AK2148+VLOOKUP(I2148,'Вид исследования'!B:F,5,0))</f>
        <v>45762</v>
      </c>
      <c r="AN2148" s="14">
        <v>45761</v>
      </c>
      <c r="AP2148" s="11" t="s">
        <v>189</v>
      </c>
      <c r="AQ2148" t="str">
        <f>IFERROR(IF(L2148="","",VLOOKUP(L2148&amp;I2148,Продукция!A:K,11,0)),"обратитесь к админ справочника")</f>
        <v>согласно рекомендациям производителя теста</v>
      </c>
      <c r="AR2148" s="11" t="s">
        <v>4823</v>
      </c>
      <c r="AS2148" t="str">
        <f>IFERROR(IF(L2148="","",VLOOKUP(L2148&amp;I2148,Продукция!A:J,10,0)),"обратитесь к админ справочника")</f>
        <v>инструкция тест- ситема Биочек СК -114</v>
      </c>
      <c r="AT2148" s="11" t="s">
        <v>4823</v>
      </c>
      <c r="AU2148" s="11" t="s">
        <v>4823</v>
      </c>
      <c r="AV2148" s="11" t="s">
        <v>2673</v>
      </c>
      <c r="AW2148" s="11" t="s">
        <v>4824</v>
      </c>
      <c r="AX2148" s="11" t="s">
        <v>698</v>
      </c>
      <c r="AZ2148" s="11">
        <v>1</v>
      </c>
      <c r="BA2148" s="11">
        <v>1</v>
      </c>
      <c r="BC2148" s="11" t="s">
        <v>5264</v>
      </c>
    </row>
    <row r="2149" spans="1:55" x14ac:dyDescent="0.25">
      <c r="A2149" t="str">
        <f t="shared" si="39"/>
        <v>С/634MG (BioChek) микоплазма галлисептикум уровень антител</v>
      </c>
      <c r="B2149" t="str">
        <f>IF(E2149="","",INDEX(Лаборатории!A:A,MATCH('Производственный контроль'!E2149,Лаборатории!B:B,0)))</f>
        <v xml:space="preserve">КУРИНОЕ ЦАРСТВО АО </v>
      </c>
      <c r="C2149" t="str">
        <f>IF(E2149="","",VLOOKUP(E2149,Лаборатории!B:D,3,0))</f>
        <v>U377_CHL</v>
      </c>
      <c r="D2149" s="12">
        <v>45753</v>
      </c>
      <c r="E2149" s="11" t="s">
        <v>793</v>
      </c>
      <c r="F2149" s="11" t="s">
        <v>544</v>
      </c>
      <c r="G2149" s="11" t="s">
        <v>698</v>
      </c>
      <c r="H2149" s="11" t="s">
        <v>262</v>
      </c>
      <c r="I2149" s="11" t="s">
        <v>3422</v>
      </c>
      <c r="J2149" t="str">
        <f>IF(L2149="","",VLOOKUP(L2149,Продукция!B:D,3,0))</f>
        <v>Биологический_материал</v>
      </c>
      <c r="K2149" t="str">
        <f>IF(L2149="","",VLOOKUP(L2149,Продукция!B:C,2,0))</f>
        <v>Сыворотка крови</v>
      </c>
      <c r="L2149" s="151" t="s">
        <v>302</v>
      </c>
      <c r="M2149">
        <f>IF(L2149="","",VLOOKUP(L2149,Продукция!B:L,11,0))</f>
        <v>0</v>
      </c>
      <c r="N2149" s="11" t="s">
        <v>873</v>
      </c>
      <c r="P2149" s="11" t="s">
        <v>340</v>
      </c>
      <c r="Q2149" s="11" t="s">
        <v>854</v>
      </c>
      <c r="R2149" s="153" t="s">
        <v>4865</v>
      </c>
      <c r="S2149" s="11">
        <v>18</v>
      </c>
      <c r="T2149" s="11" t="s">
        <v>5263</v>
      </c>
      <c r="V2149" s="14">
        <v>45750</v>
      </c>
      <c r="Z2149" s="11" t="s">
        <v>4823</v>
      </c>
      <c r="AA2149" s="15">
        <v>0.3888888888888889</v>
      </c>
      <c r="AB2149" t="str">
        <f>IF(L2149="","",VLOOKUP(L2149&amp;I2149,Продукция!A:I,9,0))</f>
        <v>рекомендация производителя набора</v>
      </c>
      <c r="AC2149" s="14">
        <v>45761</v>
      </c>
      <c r="AD2149" s="11" t="s">
        <v>2673</v>
      </c>
      <c r="AE2149" s="11" t="s">
        <v>4823</v>
      </c>
      <c r="AF2149" t="str">
        <f>IF(AD2149="","",VLOOKUP(AD2149,'Сотрудники и ссылки'!A:B,2,0))</f>
        <v>Серолог</v>
      </c>
      <c r="AG2149">
        <f>IF(AD2149="","",VLOOKUP(AD2149,'Сотрудники и ссылки'!A:C,3,0))</f>
        <v>20001771</v>
      </c>
      <c r="AH2149" s="11" t="s">
        <v>2673</v>
      </c>
      <c r="AI2149" t="str">
        <f>IF(AH2149="","",VLOOKUP(AH2149,'Сотрудники и ссылки'!A:B,2,0))</f>
        <v>Серолог</v>
      </c>
      <c r="AJ2149">
        <f>IF(AH2149="","",VLOOKUP(AH2149,'Сотрудники и ссылки'!A:C,3,0))</f>
        <v>20001771</v>
      </c>
      <c r="AK2149" s="14">
        <v>45761</v>
      </c>
      <c r="AL2149" s="2">
        <f>IF(AK2149="","",AK2149+VLOOKUP(I2149,'Вид исследования'!B:E,4,0))</f>
        <v>45762</v>
      </c>
      <c r="AM2149" s="2">
        <f>IF(AK2149="","",AK2149+VLOOKUP(I2149,'Вид исследования'!B:F,5,0))</f>
        <v>45762</v>
      </c>
      <c r="AN2149" s="14">
        <v>45761</v>
      </c>
      <c r="AP2149" s="11" t="s">
        <v>189</v>
      </c>
      <c r="AQ2149" t="str">
        <f>IFERROR(IF(L2149="","",VLOOKUP(L2149&amp;I2149,Продукция!A:K,11,0)),"обратитесь к админ справочника")</f>
        <v>согласно рекомендациям производителя теста</v>
      </c>
      <c r="AR2149" s="11" t="s">
        <v>4823</v>
      </c>
      <c r="AS2149" t="str">
        <f>IFERROR(IF(L2149="","",VLOOKUP(L2149&amp;I2149,Продукция!A:J,10,0)),"обратитесь к админ справочника")</f>
        <v>инструкция тест- ситема Биочек СК -114</v>
      </c>
      <c r="AT2149" s="11" t="s">
        <v>4823</v>
      </c>
      <c r="AU2149" s="11" t="s">
        <v>4823</v>
      </c>
      <c r="AV2149" s="11" t="s">
        <v>2673</v>
      </c>
      <c r="AW2149" s="11" t="s">
        <v>4824</v>
      </c>
      <c r="AX2149" s="11" t="s">
        <v>698</v>
      </c>
      <c r="AZ2149" s="11">
        <v>1</v>
      </c>
      <c r="BA2149" s="11">
        <v>1</v>
      </c>
      <c r="BC2149" s="11" t="s">
        <v>5264</v>
      </c>
    </row>
    <row r="2150" spans="1:55" x14ac:dyDescent="0.25">
      <c r="A2150" t="str">
        <f t="shared" si="39"/>
        <v>С/634MG (BioChek) микоплазма галлисептикум уровень антител</v>
      </c>
      <c r="B2150" t="str">
        <f>IF(E2150="","",INDEX(Лаборатории!A:A,MATCH('Производственный контроль'!E2150,Лаборатории!B:B,0)))</f>
        <v xml:space="preserve">КУРИНОЕ ЦАРСТВО АО </v>
      </c>
      <c r="C2150" t="str">
        <f>IF(E2150="","",VLOOKUP(E2150,Лаборатории!B:D,3,0))</f>
        <v>U377_CHL</v>
      </c>
      <c r="D2150" s="12">
        <v>45753</v>
      </c>
      <c r="E2150" s="11" t="s">
        <v>793</v>
      </c>
      <c r="F2150" s="11" t="s">
        <v>544</v>
      </c>
      <c r="G2150" s="11" t="s">
        <v>698</v>
      </c>
      <c r="H2150" s="11" t="s">
        <v>262</v>
      </c>
      <c r="I2150" s="11" t="s">
        <v>3422</v>
      </c>
      <c r="J2150" t="str">
        <f>IF(L2150="","",VLOOKUP(L2150,Продукция!B:D,3,0))</f>
        <v>Биологический_материал</v>
      </c>
      <c r="K2150" t="str">
        <f>IF(L2150="","",VLOOKUP(L2150,Продукция!B:C,2,0))</f>
        <v>Сыворотка крови</v>
      </c>
      <c r="L2150" s="151" t="s">
        <v>302</v>
      </c>
      <c r="M2150">
        <f>IF(L2150="","",VLOOKUP(L2150,Продукция!B:L,11,0))</f>
        <v>0</v>
      </c>
      <c r="N2150" s="11" t="s">
        <v>873</v>
      </c>
      <c r="P2150" s="11" t="s">
        <v>340</v>
      </c>
      <c r="Q2150" s="11" t="s">
        <v>854</v>
      </c>
      <c r="R2150" s="153" t="s">
        <v>4865</v>
      </c>
      <c r="S2150" s="11">
        <v>18</v>
      </c>
      <c r="T2150" s="11" t="s">
        <v>5263</v>
      </c>
      <c r="V2150" s="14">
        <v>45751</v>
      </c>
      <c r="Z2150" s="11" t="s">
        <v>4823</v>
      </c>
      <c r="AA2150" s="15">
        <v>0.3888888888888889</v>
      </c>
      <c r="AB2150" t="str">
        <f>IF(L2150="","",VLOOKUP(L2150&amp;I2150,Продукция!A:I,9,0))</f>
        <v>рекомендация производителя набора</v>
      </c>
      <c r="AC2150" s="14">
        <v>45761</v>
      </c>
      <c r="AD2150" s="11" t="s">
        <v>2673</v>
      </c>
      <c r="AE2150" s="11" t="s">
        <v>4823</v>
      </c>
      <c r="AF2150" t="str">
        <f>IF(AD2150="","",VLOOKUP(AD2150,'Сотрудники и ссылки'!A:B,2,0))</f>
        <v>Серолог</v>
      </c>
      <c r="AG2150">
        <f>IF(AD2150="","",VLOOKUP(AD2150,'Сотрудники и ссылки'!A:C,3,0))</f>
        <v>20001771</v>
      </c>
      <c r="AH2150" s="11" t="s">
        <v>2673</v>
      </c>
      <c r="AI2150" t="str">
        <f>IF(AH2150="","",VLOOKUP(AH2150,'Сотрудники и ссылки'!A:B,2,0))</f>
        <v>Серолог</v>
      </c>
      <c r="AJ2150">
        <f>IF(AH2150="","",VLOOKUP(AH2150,'Сотрудники и ссылки'!A:C,3,0))</f>
        <v>20001771</v>
      </c>
      <c r="AK2150" s="14">
        <v>45761</v>
      </c>
      <c r="AL2150" s="2">
        <f>IF(AK2150="","",AK2150+VLOOKUP(I2150,'Вид исследования'!B:E,4,0))</f>
        <v>45762</v>
      </c>
      <c r="AM2150" s="2">
        <f>IF(AK2150="","",AK2150+VLOOKUP(I2150,'Вид исследования'!B:F,5,0))</f>
        <v>45762</v>
      </c>
      <c r="AN2150" s="14">
        <v>45761</v>
      </c>
      <c r="AP2150" s="11" t="s">
        <v>189</v>
      </c>
      <c r="AQ2150" t="str">
        <f>IFERROR(IF(L2150="","",VLOOKUP(L2150&amp;I2150,Продукция!A:K,11,0)),"обратитесь к админ справочника")</f>
        <v>согласно рекомендациям производителя теста</v>
      </c>
      <c r="AR2150" s="11" t="s">
        <v>4823</v>
      </c>
      <c r="AS2150" t="str">
        <f>IFERROR(IF(L2150="","",VLOOKUP(L2150&amp;I2150,Продукция!A:J,10,0)),"обратитесь к админ справочника")</f>
        <v>инструкция тест- ситема Биочек СК -114</v>
      </c>
      <c r="AT2150" s="11" t="s">
        <v>4823</v>
      </c>
      <c r="AU2150" s="11" t="s">
        <v>4823</v>
      </c>
      <c r="AV2150" s="11" t="s">
        <v>2673</v>
      </c>
      <c r="AW2150" s="11" t="s">
        <v>4824</v>
      </c>
      <c r="AX2150" s="11" t="s">
        <v>698</v>
      </c>
      <c r="AZ2150" s="11">
        <v>1</v>
      </c>
      <c r="BA2150" s="11">
        <v>1</v>
      </c>
      <c r="BC2150" s="11" t="s">
        <v>5264</v>
      </c>
    </row>
    <row r="2151" spans="1:55" x14ac:dyDescent="0.25">
      <c r="A2151" t="str">
        <f t="shared" si="39"/>
        <v>С/634MG (BioChek) микоплазма галлисептикум уровень антител</v>
      </c>
      <c r="B2151" t="str">
        <f>IF(E2151="","",INDEX(Лаборатории!A:A,MATCH('Производственный контроль'!E2151,Лаборатории!B:B,0)))</f>
        <v xml:space="preserve">КУРИНОЕ ЦАРСТВО АО </v>
      </c>
      <c r="C2151" t="str">
        <f>IF(E2151="","",VLOOKUP(E2151,Лаборатории!B:D,3,0))</f>
        <v>U377_CHL</v>
      </c>
      <c r="D2151" s="12">
        <v>45753</v>
      </c>
      <c r="E2151" s="11" t="s">
        <v>793</v>
      </c>
      <c r="F2151" s="11" t="s">
        <v>544</v>
      </c>
      <c r="G2151" s="11" t="s">
        <v>698</v>
      </c>
      <c r="H2151" s="11" t="s">
        <v>262</v>
      </c>
      <c r="I2151" s="11" t="s">
        <v>3422</v>
      </c>
      <c r="J2151" t="str">
        <f>IF(L2151="","",VLOOKUP(L2151,Продукция!B:D,3,0))</f>
        <v>Биологический_материал</v>
      </c>
      <c r="K2151" t="str">
        <f>IF(L2151="","",VLOOKUP(L2151,Продукция!B:C,2,0))</f>
        <v>Сыворотка крови</v>
      </c>
      <c r="L2151" s="151" t="s">
        <v>302</v>
      </c>
      <c r="M2151">
        <f>IF(L2151="","",VLOOKUP(L2151,Продукция!B:L,11,0))</f>
        <v>0</v>
      </c>
      <c r="N2151" s="11" t="s">
        <v>873</v>
      </c>
      <c r="P2151" s="11" t="s">
        <v>340</v>
      </c>
      <c r="Q2151" s="11" t="s">
        <v>854</v>
      </c>
      <c r="R2151" s="153" t="s">
        <v>4865</v>
      </c>
      <c r="S2151" s="11">
        <v>18</v>
      </c>
      <c r="T2151" s="11" t="s">
        <v>5263</v>
      </c>
      <c r="V2151" s="14">
        <v>45751</v>
      </c>
      <c r="Z2151" s="11" t="s">
        <v>4823</v>
      </c>
      <c r="AA2151" s="15">
        <v>0.3888888888888889</v>
      </c>
      <c r="AB2151" t="str">
        <f>IF(L2151="","",VLOOKUP(L2151&amp;I2151,Продукция!A:I,9,0))</f>
        <v>рекомендация производителя набора</v>
      </c>
      <c r="AC2151" s="14">
        <v>45761</v>
      </c>
      <c r="AD2151" s="11" t="s">
        <v>2673</v>
      </c>
      <c r="AE2151" s="11" t="s">
        <v>4823</v>
      </c>
      <c r="AF2151" t="str">
        <f>IF(AD2151="","",VLOOKUP(AD2151,'Сотрудники и ссылки'!A:B,2,0))</f>
        <v>Серолог</v>
      </c>
      <c r="AG2151">
        <f>IF(AD2151="","",VLOOKUP(AD2151,'Сотрудники и ссылки'!A:C,3,0))</f>
        <v>20001771</v>
      </c>
      <c r="AH2151" s="11" t="s">
        <v>2673</v>
      </c>
      <c r="AI2151" t="str">
        <f>IF(AH2151="","",VLOOKUP(AH2151,'Сотрудники и ссылки'!A:B,2,0))</f>
        <v>Серолог</v>
      </c>
      <c r="AJ2151">
        <f>IF(AH2151="","",VLOOKUP(AH2151,'Сотрудники и ссылки'!A:C,3,0))</f>
        <v>20001771</v>
      </c>
      <c r="AK2151" s="14">
        <v>45761</v>
      </c>
      <c r="AL2151" s="2">
        <f>IF(AK2151="","",AK2151+VLOOKUP(I2151,'Вид исследования'!B:E,4,0))</f>
        <v>45762</v>
      </c>
      <c r="AM2151" s="2">
        <f>IF(AK2151="","",AK2151+VLOOKUP(I2151,'Вид исследования'!B:F,5,0))</f>
        <v>45762</v>
      </c>
      <c r="AN2151" s="14">
        <v>45761</v>
      </c>
      <c r="AP2151" s="11" t="s">
        <v>189</v>
      </c>
      <c r="AQ2151" t="str">
        <f>IFERROR(IF(L2151="","",VLOOKUP(L2151&amp;I2151,Продукция!A:K,11,0)),"обратитесь к админ справочника")</f>
        <v>согласно рекомендациям производителя теста</v>
      </c>
      <c r="AR2151" s="11" t="s">
        <v>4823</v>
      </c>
      <c r="AS2151" t="str">
        <f>IFERROR(IF(L2151="","",VLOOKUP(L2151&amp;I2151,Продукция!A:J,10,0)),"обратитесь к админ справочника")</f>
        <v>инструкция тест- ситема Биочек СК -114</v>
      </c>
      <c r="AT2151" s="11" t="s">
        <v>4823</v>
      </c>
      <c r="AU2151" s="11" t="s">
        <v>4823</v>
      </c>
      <c r="AV2151" s="11" t="s">
        <v>2673</v>
      </c>
      <c r="AW2151" s="11" t="s">
        <v>4824</v>
      </c>
      <c r="AX2151" s="11" t="s">
        <v>698</v>
      </c>
      <c r="AZ2151" s="11">
        <v>1</v>
      </c>
      <c r="BA2151" s="11">
        <v>1</v>
      </c>
      <c r="BC2151" s="11" t="s">
        <v>5264</v>
      </c>
    </row>
    <row r="2152" spans="1:55" x14ac:dyDescent="0.25">
      <c r="A2152" t="str">
        <f t="shared" si="39"/>
        <v>С/634MS (BioChek) микоплазма синовия уровень антител</v>
      </c>
      <c r="B2152" t="str">
        <f>IF(E2152="","",INDEX(Лаборатории!A:A,MATCH('Производственный контроль'!E2152,Лаборатории!B:B,0)))</f>
        <v xml:space="preserve">КУРИНОЕ ЦАРСТВО АО </v>
      </c>
      <c r="C2152" t="str">
        <f>IF(E2152="","",VLOOKUP(E2152,Лаборатории!B:D,3,0))</f>
        <v>U377_CHL</v>
      </c>
      <c r="D2152" s="12">
        <v>45753</v>
      </c>
      <c r="E2152" s="11" t="s">
        <v>793</v>
      </c>
      <c r="F2152" s="11" t="s">
        <v>544</v>
      </c>
      <c r="G2152" s="11" t="s">
        <v>698</v>
      </c>
      <c r="H2152" s="11" t="s">
        <v>262</v>
      </c>
      <c r="I2152" s="11" t="s">
        <v>3423</v>
      </c>
      <c r="J2152" t="str">
        <f>IF(L2152="","",VLOOKUP(L2152,Продукция!B:D,3,0))</f>
        <v>Биологический_материал</v>
      </c>
      <c r="K2152" t="str">
        <f>IF(L2152="","",VLOOKUP(L2152,Продукция!B:C,2,0))</f>
        <v>Сыворотка крови</v>
      </c>
      <c r="L2152" s="151" t="s">
        <v>302</v>
      </c>
      <c r="M2152">
        <f>IF(L2152="","",VLOOKUP(L2152,Продукция!B:L,11,0))</f>
        <v>0</v>
      </c>
      <c r="N2152" s="11" t="s">
        <v>873</v>
      </c>
      <c r="P2152" s="11" t="s">
        <v>340</v>
      </c>
      <c r="Q2152" s="11" t="s">
        <v>854</v>
      </c>
      <c r="R2152" s="153" t="s">
        <v>4865</v>
      </c>
      <c r="S2152" s="11">
        <v>18</v>
      </c>
      <c r="T2152" s="11" t="s">
        <v>5263</v>
      </c>
      <c r="V2152" s="14">
        <v>45749</v>
      </c>
      <c r="Z2152" s="11" t="s">
        <v>4823</v>
      </c>
      <c r="AA2152" s="15">
        <v>0.3888888888888889</v>
      </c>
      <c r="AB2152" t="str">
        <f>IF(L2152="","",VLOOKUP(L2152&amp;I2152,Продукция!A:I,9,0))</f>
        <v>рекомендация производителя набора</v>
      </c>
      <c r="AC2152" s="14">
        <v>45761</v>
      </c>
      <c r="AD2152" s="11" t="s">
        <v>2673</v>
      </c>
      <c r="AE2152" s="11" t="s">
        <v>4823</v>
      </c>
      <c r="AF2152" t="str">
        <f>IF(AD2152="","",VLOOKUP(AD2152,'Сотрудники и ссылки'!A:B,2,0))</f>
        <v>Серолог</v>
      </c>
      <c r="AG2152">
        <f>IF(AD2152="","",VLOOKUP(AD2152,'Сотрудники и ссылки'!A:C,3,0))</f>
        <v>20001771</v>
      </c>
      <c r="AH2152" s="11" t="s">
        <v>2673</v>
      </c>
      <c r="AI2152" t="str">
        <f>IF(AH2152="","",VLOOKUP(AH2152,'Сотрудники и ссылки'!A:B,2,0))</f>
        <v>Серолог</v>
      </c>
      <c r="AJ2152">
        <f>IF(AH2152="","",VLOOKUP(AH2152,'Сотрудники и ссылки'!A:C,3,0))</f>
        <v>20001771</v>
      </c>
      <c r="AK2152" s="14">
        <v>45761</v>
      </c>
      <c r="AL2152" s="2">
        <f>IF(AK2152="","",AK2152+VLOOKUP(I2152,'Вид исследования'!B:E,4,0))</f>
        <v>45762</v>
      </c>
      <c r="AM2152" s="2">
        <f>IF(AK2152="","",AK2152+VLOOKUP(I2152,'Вид исследования'!B:F,5,0))</f>
        <v>45762</v>
      </c>
      <c r="AN2152" s="14">
        <v>45761</v>
      </c>
      <c r="AP2152" s="11" t="s">
        <v>189</v>
      </c>
      <c r="AQ2152" t="str">
        <f>IFERROR(IF(L2152="","",VLOOKUP(L2152&amp;I2152,Продукция!A:K,11,0)),"обратитесь к админ справочника")</f>
        <v>согласно рекомендациям производителя теста</v>
      </c>
      <c r="AR2152" s="11" t="s">
        <v>4823</v>
      </c>
      <c r="AS2152" t="str">
        <f>IFERROR(IF(L2152="","",VLOOKUP(L2152&amp;I2152,Продукция!A:J,10,0)),"обратитесь к админ справочника")</f>
        <v>инструкция тест- ситема Биочек СК -115</v>
      </c>
      <c r="AT2152" s="11" t="s">
        <v>4823</v>
      </c>
      <c r="AU2152" s="11" t="s">
        <v>4823</v>
      </c>
      <c r="AV2152" s="11" t="s">
        <v>2673</v>
      </c>
      <c r="AW2152" s="11" t="s">
        <v>4824</v>
      </c>
      <c r="AX2152" s="11" t="s">
        <v>698</v>
      </c>
      <c r="AZ2152" s="11">
        <v>1</v>
      </c>
      <c r="BA2152" s="11">
        <v>1</v>
      </c>
      <c r="BC2152" s="11" t="s">
        <v>5264</v>
      </c>
    </row>
    <row r="2153" spans="1:55" x14ac:dyDescent="0.25">
      <c r="A2153" t="str">
        <f t="shared" si="39"/>
        <v>С/634MS (BioChek) микоплазма синовия уровень антител</v>
      </c>
      <c r="B2153" t="str">
        <f>IF(E2153="","",INDEX(Лаборатории!A:A,MATCH('Производственный контроль'!E2153,Лаборатории!B:B,0)))</f>
        <v xml:space="preserve">КУРИНОЕ ЦАРСТВО АО </v>
      </c>
      <c r="C2153" t="str">
        <f>IF(E2153="","",VLOOKUP(E2153,Лаборатории!B:D,3,0))</f>
        <v>U377_CHL</v>
      </c>
      <c r="D2153" s="12">
        <v>45753</v>
      </c>
      <c r="E2153" s="11" t="s">
        <v>793</v>
      </c>
      <c r="F2153" s="11" t="s">
        <v>544</v>
      </c>
      <c r="G2153" s="11" t="s">
        <v>698</v>
      </c>
      <c r="H2153" s="11" t="s">
        <v>262</v>
      </c>
      <c r="I2153" s="11" t="s">
        <v>3423</v>
      </c>
      <c r="J2153" t="str">
        <f>IF(L2153="","",VLOOKUP(L2153,Продукция!B:D,3,0))</f>
        <v>Биологический_материал</v>
      </c>
      <c r="K2153" t="str">
        <f>IF(L2153="","",VLOOKUP(L2153,Продукция!B:C,2,0))</f>
        <v>Сыворотка крови</v>
      </c>
      <c r="L2153" s="151" t="s">
        <v>302</v>
      </c>
      <c r="M2153">
        <f>IF(L2153="","",VLOOKUP(L2153,Продукция!B:L,11,0))</f>
        <v>0</v>
      </c>
      <c r="N2153" s="11" t="s">
        <v>873</v>
      </c>
      <c r="P2153" s="11" t="s">
        <v>340</v>
      </c>
      <c r="Q2153" s="11" t="s">
        <v>854</v>
      </c>
      <c r="R2153" s="153" t="s">
        <v>4865</v>
      </c>
      <c r="S2153" s="11">
        <v>18</v>
      </c>
      <c r="T2153" s="11" t="s">
        <v>5263</v>
      </c>
      <c r="V2153" s="14">
        <v>45750</v>
      </c>
      <c r="Z2153" s="11" t="s">
        <v>4823</v>
      </c>
      <c r="AA2153" s="15">
        <v>0.3888888888888889</v>
      </c>
      <c r="AB2153" t="str">
        <f>IF(L2153="","",VLOOKUP(L2153&amp;I2153,Продукция!A:I,9,0))</f>
        <v>рекомендация производителя набора</v>
      </c>
      <c r="AC2153" s="14">
        <v>45761</v>
      </c>
      <c r="AD2153" s="11" t="s">
        <v>2673</v>
      </c>
      <c r="AE2153" s="11" t="s">
        <v>4823</v>
      </c>
      <c r="AF2153" t="str">
        <f>IF(AD2153="","",VLOOKUP(AD2153,'Сотрудники и ссылки'!A:B,2,0))</f>
        <v>Серолог</v>
      </c>
      <c r="AG2153">
        <f>IF(AD2153="","",VLOOKUP(AD2153,'Сотрудники и ссылки'!A:C,3,0))</f>
        <v>20001771</v>
      </c>
      <c r="AH2153" s="11" t="s">
        <v>2673</v>
      </c>
      <c r="AI2153" t="str">
        <f>IF(AH2153="","",VLOOKUP(AH2153,'Сотрудники и ссылки'!A:B,2,0))</f>
        <v>Серолог</v>
      </c>
      <c r="AJ2153">
        <f>IF(AH2153="","",VLOOKUP(AH2153,'Сотрудники и ссылки'!A:C,3,0))</f>
        <v>20001771</v>
      </c>
      <c r="AK2153" s="14">
        <v>45761</v>
      </c>
      <c r="AL2153" s="2">
        <f>IF(AK2153="","",AK2153+VLOOKUP(I2153,'Вид исследования'!B:E,4,0))</f>
        <v>45762</v>
      </c>
      <c r="AM2153" s="2">
        <f>IF(AK2153="","",AK2153+VLOOKUP(I2153,'Вид исследования'!B:F,5,0))</f>
        <v>45762</v>
      </c>
      <c r="AN2153" s="14">
        <v>45761</v>
      </c>
      <c r="AP2153" s="11" t="s">
        <v>189</v>
      </c>
      <c r="AQ2153" t="str">
        <f>IFERROR(IF(L2153="","",VLOOKUP(L2153&amp;I2153,Продукция!A:K,11,0)),"обратитесь к админ справочника")</f>
        <v>согласно рекомендациям производителя теста</v>
      </c>
      <c r="AR2153" s="11" t="s">
        <v>4823</v>
      </c>
      <c r="AS2153" t="str">
        <f>IFERROR(IF(L2153="","",VLOOKUP(L2153&amp;I2153,Продукция!A:J,10,0)),"обратитесь к админ справочника")</f>
        <v>инструкция тест- ситема Биочек СК -115</v>
      </c>
      <c r="AT2153" s="11" t="s">
        <v>4823</v>
      </c>
      <c r="AU2153" s="11" t="s">
        <v>4823</v>
      </c>
      <c r="AV2153" s="11" t="s">
        <v>2673</v>
      </c>
      <c r="AW2153" s="11" t="s">
        <v>4824</v>
      </c>
      <c r="AX2153" s="11" t="s">
        <v>698</v>
      </c>
      <c r="AZ2153" s="11">
        <v>1</v>
      </c>
      <c r="BA2153" s="11">
        <v>1</v>
      </c>
      <c r="BC2153" s="11" t="s">
        <v>5264</v>
      </c>
    </row>
    <row r="2154" spans="1:55" x14ac:dyDescent="0.25">
      <c r="A2154" t="str">
        <f t="shared" si="39"/>
        <v>С/634MS (BioChek) микоплазма синовия уровень антител</v>
      </c>
      <c r="B2154" t="str">
        <f>IF(E2154="","",INDEX(Лаборатории!A:A,MATCH('Производственный контроль'!E2154,Лаборатории!B:B,0)))</f>
        <v xml:space="preserve">КУРИНОЕ ЦАРСТВО АО </v>
      </c>
      <c r="C2154" t="str">
        <f>IF(E2154="","",VLOOKUP(E2154,Лаборатории!B:D,3,0))</f>
        <v>U377_CHL</v>
      </c>
      <c r="D2154" s="12">
        <v>45753</v>
      </c>
      <c r="E2154" s="11" t="s">
        <v>793</v>
      </c>
      <c r="F2154" s="11" t="s">
        <v>544</v>
      </c>
      <c r="G2154" s="11" t="s">
        <v>698</v>
      </c>
      <c r="H2154" s="11" t="s">
        <v>262</v>
      </c>
      <c r="I2154" s="11" t="s">
        <v>3423</v>
      </c>
      <c r="J2154" t="str">
        <f>IF(L2154="","",VLOOKUP(L2154,Продукция!B:D,3,0))</f>
        <v>Биологический_материал</v>
      </c>
      <c r="K2154" t="str">
        <f>IF(L2154="","",VLOOKUP(L2154,Продукция!B:C,2,0))</f>
        <v>Сыворотка крови</v>
      </c>
      <c r="L2154" s="151" t="s">
        <v>302</v>
      </c>
      <c r="M2154">
        <f>IF(L2154="","",VLOOKUP(L2154,Продукция!B:L,11,0))</f>
        <v>0</v>
      </c>
      <c r="N2154" s="11" t="s">
        <v>873</v>
      </c>
      <c r="P2154" s="11" t="s">
        <v>340</v>
      </c>
      <c r="Q2154" s="11" t="s">
        <v>854</v>
      </c>
      <c r="R2154" s="153" t="s">
        <v>4865</v>
      </c>
      <c r="S2154" s="11">
        <v>18</v>
      </c>
      <c r="T2154" s="11" t="s">
        <v>5263</v>
      </c>
      <c r="V2154" s="14">
        <v>45751</v>
      </c>
      <c r="Z2154" s="11" t="s">
        <v>4823</v>
      </c>
      <c r="AA2154" s="15">
        <v>0.3888888888888889</v>
      </c>
      <c r="AB2154" t="str">
        <f>IF(L2154="","",VLOOKUP(L2154&amp;I2154,Продукция!A:I,9,0))</f>
        <v>рекомендация производителя набора</v>
      </c>
      <c r="AC2154" s="14">
        <v>45761</v>
      </c>
      <c r="AD2154" s="11" t="s">
        <v>2673</v>
      </c>
      <c r="AE2154" s="11" t="s">
        <v>4823</v>
      </c>
      <c r="AF2154" t="str">
        <f>IF(AD2154="","",VLOOKUP(AD2154,'Сотрудники и ссылки'!A:B,2,0))</f>
        <v>Серолог</v>
      </c>
      <c r="AG2154">
        <f>IF(AD2154="","",VLOOKUP(AD2154,'Сотрудники и ссылки'!A:C,3,0))</f>
        <v>20001771</v>
      </c>
      <c r="AH2154" s="11" t="s">
        <v>2673</v>
      </c>
      <c r="AI2154" t="str">
        <f>IF(AH2154="","",VLOOKUP(AH2154,'Сотрудники и ссылки'!A:B,2,0))</f>
        <v>Серолог</v>
      </c>
      <c r="AJ2154">
        <f>IF(AH2154="","",VLOOKUP(AH2154,'Сотрудники и ссылки'!A:C,3,0))</f>
        <v>20001771</v>
      </c>
      <c r="AK2154" s="14">
        <v>45761</v>
      </c>
      <c r="AL2154" s="2">
        <f>IF(AK2154="","",AK2154+VLOOKUP(I2154,'Вид исследования'!B:E,4,0))</f>
        <v>45762</v>
      </c>
      <c r="AM2154" s="2">
        <f>IF(AK2154="","",AK2154+VLOOKUP(I2154,'Вид исследования'!B:F,5,0))</f>
        <v>45762</v>
      </c>
      <c r="AN2154" s="14">
        <v>45761</v>
      </c>
      <c r="AP2154" s="11" t="s">
        <v>189</v>
      </c>
      <c r="AQ2154" t="str">
        <f>IFERROR(IF(L2154="","",VLOOKUP(L2154&amp;I2154,Продукция!A:K,11,0)),"обратитесь к админ справочника")</f>
        <v>согласно рекомендациям производителя теста</v>
      </c>
      <c r="AR2154" s="11" t="s">
        <v>4823</v>
      </c>
      <c r="AS2154" t="str">
        <f>IFERROR(IF(L2154="","",VLOOKUP(L2154&amp;I2154,Продукция!A:J,10,0)),"обратитесь к админ справочника")</f>
        <v>инструкция тест- ситема Биочек СК -115</v>
      </c>
      <c r="AT2154" s="11" t="s">
        <v>4823</v>
      </c>
      <c r="AU2154" s="11" t="s">
        <v>4823</v>
      </c>
      <c r="AV2154" s="11" t="s">
        <v>2673</v>
      </c>
      <c r="AW2154" s="11" t="s">
        <v>4824</v>
      </c>
      <c r="AX2154" s="11" t="s">
        <v>698</v>
      </c>
      <c r="AZ2154" s="11">
        <v>1</v>
      </c>
      <c r="BA2154" s="11">
        <v>1</v>
      </c>
      <c r="BC2154" s="11" t="s">
        <v>5264</v>
      </c>
    </row>
    <row r="2155" spans="1:55" x14ac:dyDescent="0.25">
      <c r="A2155" t="str">
        <f t="shared" si="39"/>
        <v>С/634MS (BioChek) микоплазма синовия уровень антител</v>
      </c>
      <c r="B2155" t="str">
        <f>IF(E2155="","",INDEX(Лаборатории!A:A,MATCH('Производственный контроль'!E2155,Лаборатории!B:B,0)))</f>
        <v xml:space="preserve">КУРИНОЕ ЦАРСТВО АО </v>
      </c>
      <c r="C2155" t="str">
        <f>IF(E2155="","",VLOOKUP(E2155,Лаборатории!B:D,3,0))</f>
        <v>U377_CHL</v>
      </c>
      <c r="D2155" s="12">
        <v>45753</v>
      </c>
      <c r="E2155" s="11" t="s">
        <v>793</v>
      </c>
      <c r="F2155" s="11" t="s">
        <v>544</v>
      </c>
      <c r="G2155" s="11" t="s">
        <v>698</v>
      </c>
      <c r="H2155" s="11" t="s">
        <v>262</v>
      </c>
      <c r="I2155" s="11" t="s">
        <v>3423</v>
      </c>
      <c r="J2155" t="str">
        <f>IF(L2155="","",VLOOKUP(L2155,Продукция!B:D,3,0))</f>
        <v>Биологический_материал</v>
      </c>
      <c r="K2155" t="str">
        <f>IF(L2155="","",VLOOKUP(L2155,Продукция!B:C,2,0))</f>
        <v>Сыворотка крови</v>
      </c>
      <c r="L2155" s="151" t="s">
        <v>302</v>
      </c>
      <c r="M2155">
        <f>IF(L2155="","",VLOOKUP(L2155,Продукция!B:L,11,0))</f>
        <v>0</v>
      </c>
      <c r="N2155" s="11" t="s">
        <v>873</v>
      </c>
      <c r="P2155" s="11" t="s">
        <v>340</v>
      </c>
      <c r="Q2155" s="11" t="s">
        <v>854</v>
      </c>
      <c r="R2155" s="153" t="s">
        <v>4865</v>
      </c>
      <c r="S2155" s="11">
        <v>18</v>
      </c>
      <c r="T2155" s="11" t="s">
        <v>5263</v>
      </c>
      <c r="V2155" s="14">
        <v>45751</v>
      </c>
      <c r="Z2155" s="11" t="s">
        <v>4823</v>
      </c>
      <c r="AA2155" s="15">
        <v>0.3888888888888889</v>
      </c>
      <c r="AB2155" t="str">
        <f>IF(L2155="","",VLOOKUP(L2155&amp;I2155,Продукция!A:I,9,0))</f>
        <v>рекомендация производителя набора</v>
      </c>
      <c r="AC2155" s="14">
        <v>45761</v>
      </c>
      <c r="AD2155" s="11" t="s">
        <v>2673</v>
      </c>
      <c r="AE2155" s="11" t="s">
        <v>4823</v>
      </c>
      <c r="AF2155" t="str">
        <f>IF(AD2155="","",VLOOKUP(AD2155,'Сотрудники и ссылки'!A:B,2,0))</f>
        <v>Серолог</v>
      </c>
      <c r="AG2155">
        <f>IF(AD2155="","",VLOOKUP(AD2155,'Сотрудники и ссылки'!A:C,3,0))</f>
        <v>20001771</v>
      </c>
      <c r="AH2155" s="11" t="s">
        <v>2673</v>
      </c>
      <c r="AI2155" t="str">
        <f>IF(AH2155="","",VLOOKUP(AH2155,'Сотрудники и ссылки'!A:B,2,0))</f>
        <v>Серолог</v>
      </c>
      <c r="AJ2155">
        <f>IF(AH2155="","",VLOOKUP(AH2155,'Сотрудники и ссылки'!A:C,3,0))</f>
        <v>20001771</v>
      </c>
      <c r="AK2155" s="14">
        <v>45761</v>
      </c>
      <c r="AL2155" s="2">
        <f>IF(AK2155="","",AK2155+VLOOKUP(I2155,'Вид исследования'!B:E,4,0))</f>
        <v>45762</v>
      </c>
      <c r="AM2155" s="2">
        <f>IF(AK2155="","",AK2155+VLOOKUP(I2155,'Вид исследования'!B:F,5,0))</f>
        <v>45762</v>
      </c>
      <c r="AN2155" s="14">
        <v>45761</v>
      </c>
      <c r="AP2155" s="11" t="s">
        <v>189</v>
      </c>
      <c r="AQ2155" t="str">
        <f>IFERROR(IF(L2155="","",VLOOKUP(L2155&amp;I2155,Продукция!A:K,11,0)),"обратитесь к админ справочника")</f>
        <v>согласно рекомендациям производителя теста</v>
      </c>
      <c r="AR2155" s="11" t="s">
        <v>4823</v>
      </c>
      <c r="AS2155" t="str">
        <f>IFERROR(IF(L2155="","",VLOOKUP(L2155&amp;I2155,Продукция!A:J,10,0)),"обратитесь к админ справочника")</f>
        <v>инструкция тест- ситема Биочек СК -115</v>
      </c>
      <c r="AT2155" s="11" t="s">
        <v>4823</v>
      </c>
      <c r="AU2155" s="11" t="s">
        <v>4823</v>
      </c>
      <c r="AV2155" s="11" t="s">
        <v>2673</v>
      </c>
      <c r="AW2155" s="11" t="s">
        <v>4824</v>
      </c>
      <c r="AX2155" s="11" t="s">
        <v>698</v>
      </c>
      <c r="AZ2155" s="11">
        <v>1</v>
      </c>
      <c r="BA2155" s="11">
        <v>1</v>
      </c>
      <c r="BC2155" s="11" t="s">
        <v>5264</v>
      </c>
    </row>
    <row r="2156" spans="1:55" x14ac:dyDescent="0.25">
      <c r="A2156" t="str">
        <f t="shared" si="39"/>
        <v>С/634FADV (BioChek) аденовирус уровень антител</v>
      </c>
      <c r="B2156" t="str">
        <f>IF(E2156="","",INDEX(Лаборатории!A:A,MATCH('Производственный контроль'!E2156,Лаборатории!B:B,0)))</f>
        <v xml:space="preserve">КУРИНОЕ ЦАРСТВО АО </v>
      </c>
      <c r="C2156" t="str">
        <f>IF(E2156="","",VLOOKUP(E2156,Лаборатории!B:D,3,0))</f>
        <v>U377_CHL</v>
      </c>
      <c r="D2156" s="12">
        <v>45753</v>
      </c>
      <c r="E2156" s="11" t="s">
        <v>793</v>
      </c>
      <c r="F2156" s="11" t="s">
        <v>544</v>
      </c>
      <c r="G2156" s="11" t="s">
        <v>698</v>
      </c>
      <c r="H2156" s="11" t="s">
        <v>262</v>
      </c>
      <c r="I2156" s="11" t="s">
        <v>3414</v>
      </c>
      <c r="J2156" t="str">
        <f>IF(L2156="","",VLOOKUP(L2156,Продукция!B:D,3,0))</f>
        <v>Биологический_материал</v>
      </c>
      <c r="K2156" t="str">
        <f>IF(L2156="","",VLOOKUP(L2156,Продукция!B:C,2,0))</f>
        <v>Сыворотка крови</v>
      </c>
      <c r="L2156" s="151" t="s">
        <v>302</v>
      </c>
      <c r="M2156">
        <f>IF(L2156="","",VLOOKUP(L2156,Продукция!B:L,11,0))</f>
        <v>0</v>
      </c>
      <c r="N2156" s="11" t="s">
        <v>873</v>
      </c>
      <c r="P2156" s="11" t="s">
        <v>340</v>
      </c>
      <c r="Q2156" s="11" t="s">
        <v>854</v>
      </c>
      <c r="R2156" s="153" t="s">
        <v>4865</v>
      </c>
      <c r="S2156" s="11">
        <v>18</v>
      </c>
      <c r="T2156" s="11" t="s">
        <v>5263</v>
      </c>
      <c r="V2156" s="14">
        <v>45749</v>
      </c>
      <c r="Z2156" s="11" t="s">
        <v>4823</v>
      </c>
      <c r="AA2156" s="15">
        <v>0.3888888888888889</v>
      </c>
      <c r="AB2156" t="str">
        <f>IF(L2156="","",VLOOKUP(L2156&amp;I2156,Продукция!A:I,9,0))</f>
        <v>рекомендация производителя набора</v>
      </c>
      <c r="AC2156" s="14">
        <v>45761</v>
      </c>
      <c r="AD2156" s="11" t="s">
        <v>2673</v>
      </c>
      <c r="AE2156" s="11" t="s">
        <v>4823</v>
      </c>
      <c r="AF2156" t="str">
        <f>IF(AD2156="","",VLOOKUP(AD2156,'Сотрудники и ссылки'!A:B,2,0))</f>
        <v>Серолог</v>
      </c>
      <c r="AG2156">
        <f>IF(AD2156="","",VLOOKUP(AD2156,'Сотрудники и ссылки'!A:C,3,0))</f>
        <v>20001771</v>
      </c>
      <c r="AH2156" s="11" t="s">
        <v>2673</v>
      </c>
      <c r="AI2156" t="str">
        <f>IF(AH2156="","",VLOOKUP(AH2156,'Сотрудники и ссылки'!A:B,2,0))</f>
        <v>Серолог</v>
      </c>
      <c r="AJ2156">
        <f>IF(AH2156="","",VLOOKUP(AH2156,'Сотрудники и ссылки'!A:C,3,0))</f>
        <v>20001771</v>
      </c>
      <c r="AK2156" s="14">
        <v>45761</v>
      </c>
      <c r="AL2156" s="2">
        <f>IF(AK2156="","",AK2156+VLOOKUP(I2156,'Вид исследования'!B:E,4,0))</f>
        <v>45762</v>
      </c>
      <c r="AM2156" s="2">
        <f>IF(AK2156="","",AK2156+VLOOKUP(I2156,'Вид исследования'!B:F,5,0))</f>
        <v>45762</v>
      </c>
      <c r="AN2156" s="14">
        <v>45761</v>
      </c>
      <c r="AP2156" s="11" t="s">
        <v>189</v>
      </c>
      <c r="AQ2156" t="str">
        <f>IFERROR(IF(L2156="","",VLOOKUP(L2156&amp;I2156,Продукция!A:K,11,0)),"обратитесь к админ справочника")</f>
        <v>согласно рекомендациям производителя теста</v>
      </c>
      <c r="AR2156" s="11" t="s">
        <v>4823</v>
      </c>
      <c r="AS2156" t="str">
        <f>IFERROR(IF(L2156="","",VLOOKUP(L2156&amp;I2156,Продукция!A:J,10,0)),"обратитесь к админ справочника")</f>
        <v>инструкция тест- ситема Биочек СК -132</v>
      </c>
      <c r="AT2156" s="11" t="s">
        <v>4823</v>
      </c>
      <c r="AU2156" s="11" t="s">
        <v>4823</v>
      </c>
      <c r="AV2156" s="11" t="s">
        <v>2673</v>
      </c>
      <c r="AW2156" s="11" t="s">
        <v>4824</v>
      </c>
      <c r="AX2156" s="11" t="s">
        <v>698</v>
      </c>
      <c r="AZ2156" s="11">
        <v>1</v>
      </c>
      <c r="BA2156" s="11">
        <v>1</v>
      </c>
      <c r="BC2156" s="11" t="s">
        <v>5264</v>
      </c>
    </row>
    <row r="2157" spans="1:55" x14ac:dyDescent="0.25">
      <c r="A2157" t="str">
        <f t="shared" si="39"/>
        <v>С/634FADV (BioChek) аденовирус уровень антител</v>
      </c>
      <c r="B2157" t="str">
        <f>IF(E2157="","",INDEX(Лаборатории!A:A,MATCH('Производственный контроль'!E2157,Лаборатории!B:B,0)))</f>
        <v xml:space="preserve">КУРИНОЕ ЦАРСТВО АО </v>
      </c>
      <c r="C2157" t="str">
        <f>IF(E2157="","",VLOOKUP(E2157,Лаборатории!B:D,3,0))</f>
        <v>U377_CHL</v>
      </c>
      <c r="D2157" s="12">
        <v>45753</v>
      </c>
      <c r="E2157" s="11" t="s">
        <v>793</v>
      </c>
      <c r="F2157" s="11" t="s">
        <v>544</v>
      </c>
      <c r="G2157" s="11" t="s">
        <v>698</v>
      </c>
      <c r="H2157" s="11" t="s">
        <v>262</v>
      </c>
      <c r="I2157" s="11" t="s">
        <v>3414</v>
      </c>
      <c r="J2157" t="str">
        <f>IF(L2157="","",VLOOKUP(L2157,Продукция!B:D,3,0))</f>
        <v>Биологический_материал</v>
      </c>
      <c r="K2157" t="str">
        <f>IF(L2157="","",VLOOKUP(L2157,Продукция!B:C,2,0))</f>
        <v>Сыворотка крови</v>
      </c>
      <c r="L2157" s="151" t="s">
        <v>302</v>
      </c>
      <c r="M2157">
        <f>IF(L2157="","",VLOOKUP(L2157,Продукция!B:L,11,0))</f>
        <v>0</v>
      </c>
      <c r="N2157" s="11" t="s">
        <v>873</v>
      </c>
      <c r="P2157" s="11" t="s">
        <v>340</v>
      </c>
      <c r="Q2157" s="11" t="s">
        <v>854</v>
      </c>
      <c r="R2157" s="153" t="s">
        <v>4865</v>
      </c>
      <c r="S2157" s="11">
        <v>18</v>
      </c>
      <c r="T2157" s="11" t="s">
        <v>5263</v>
      </c>
      <c r="V2157" s="14">
        <v>45750</v>
      </c>
      <c r="Z2157" s="11" t="s">
        <v>4823</v>
      </c>
      <c r="AA2157" s="15">
        <v>0.3888888888888889</v>
      </c>
      <c r="AB2157" t="str">
        <f>IF(L2157="","",VLOOKUP(L2157&amp;I2157,Продукция!A:I,9,0))</f>
        <v>рекомендация производителя набора</v>
      </c>
      <c r="AC2157" s="14">
        <v>45761</v>
      </c>
      <c r="AD2157" s="11" t="s">
        <v>2673</v>
      </c>
      <c r="AE2157" s="11" t="s">
        <v>4823</v>
      </c>
      <c r="AF2157" t="str">
        <f>IF(AD2157="","",VLOOKUP(AD2157,'Сотрудники и ссылки'!A:B,2,0))</f>
        <v>Серолог</v>
      </c>
      <c r="AG2157">
        <f>IF(AD2157="","",VLOOKUP(AD2157,'Сотрудники и ссылки'!A:C,3,0))</f>
        <v>20001771</v>
      </c>
      <c r="AH2157" s="11" t="s">
        <v>2673</v>
      </c>
      <c r="AI2157" t="str">
        <f>IF(AH2157="","",VLOOKUP(AH2157,'Сотрудники и ссылки'!A:B,2,0))</f>
        <v>Серолог</v>
      </c>
      <c r="AJ2157">
        <f>IF(AH2157="","",VLOOKUP(AH2157,'Сотрудники и ссылки'!A:C,3,0))</f>
        <v>20001771</v>
      </c>
      <c r="AK2157" s="14">
        <v>45761</v>
      </c>
      <c r="AL2157" s="2">
        <f>IF(AK2157="","",AK2157+VLOOKUP(I2157,'Вид исследования'!B:E,4,0))</f>
        <v>45762</v>
      </c>
      <c r="AM2157" s="2">
        <f>IF(AK2157="","",AK2157+VLOOKUP(I2157,'Вид исследования'!B:F,5,0))</f>
        <v>45762</v>
      </c>
      <c r="AN2157" s="14">
        <v>45761</v>
      </c>
      <c r="AP2157" s="11" t="s">
        <v>189</v>
      </c>
      <c r="AQ2157" t="str">
        <f>IFERROR(IF(L2157="","",VLOOKUP(L2157&amp;I2157,Продукция!A:K,11,0)),"обратитесь к админ справочника")</f>
        <v>согласно рекомендациям производителя теста</v>
      </c>
      <c r="AR2157" s="11" t="s">
        <v>4823</v>
      </c>
      <c r="AS2157" t="str">
        <f>IFERROR(IF(L2157="","",VLOOKUP(L2157&amp;I2157,Продукция!A:J,10,0)),"обратитесь к админ справочника")</f>
        <v>инструкция тест- ситема Биочек СК -132</v>
      </c>
      <c r="AT2157" s="11" t="s">
        <v>4823</v>
      </c>
      <c r="AU2157" s="11" t="s">
        <v>4823</v>
      </c>
      <c r="AV2157" s="11" t="s">
        <v>2673</v>
      </c>
      <c r="AW2157" s="11" t="s">
        <v>4824</v>
      </c>
      <c r="AX2157" s="11" t="s">
        <v>698</v>
      </c>
      <c r="AZ2157" s="11">
        <v>1</v>
      </c>
      <c r="BA2157" s="11">
        <v>1</v>
      </c>
      <c r="BC2157" s="11" t="s">
        <v>5264</v>
      </c>
    </row>
    <row r="2158" spans="1:55" x14ac:dyDescent="0.25">
      <c r="A2158" t="str">
        <f t="shared" si="39"/>
        <v>С/634FADV (BioChek) аденовирус уровень антител</v>
      </c>
      <c r="B2158" t="str">
        <f>IF(E2158="","",INDEX(Лаборатории!A:A,MATCH('Производственный контроль'!E2158,Лаборатории!B:B,0)))</f>
        <v xml:space="preserve">КУРИНОЕ ЦАРСТВО АО </v>
      </c>
      <c r="C2158" t="str">
        <f>IF(E2158="","",VLOOKUP(E2158,Лаборатории!B:D,3,0))</f>
        <v>U377_CHL</v>
      </c>
      <c r="D2158" s="12">
        <v>45753</v>
      </c>
      <c r="E2158" s="11" t="s">
        <v>793</v>
      </c>
      <c r="F2158" s="11" t="s">
        <v>544</v>
      </c>
      <c r="G2158" s="11" t="s">
        <v>698</v>
      </c>
      <c r="H2158" s="11" t="s">
        <v>262</v>
      </c>
      <c r="I2158" s="11" t="s">
        <v>3414</v>
      </c>
      <c r="J2158" t="str">
        <f>IF(L2158="","",VLOOKUP(L2158,Продукция!B:D,3,0))</f>
        <v>Биологический_материал</v>
      </c>
      <c r="K2158" t="str">
        <f>IF(L2158="","",VLOOKUP(L2158,Продукция!B:C,2,0))</f>
        <v>Сыворотка крови</v>
      </c>
      <c r="L2158" s="151" t="s">
        <v>302</v>
      </c>
      <c r="M2158">
        <f>IF(L2158="","",VLOOKUP(L2158,Продукция!B:L,11,0))</f>
        <v>0</v>
      </c>
      <c r="N2158" s="11" t="s">
        <v>873</v>
      </c>
      <c r="P2158" s="11" t="s">
        <v>340</v>
      </c>
      <c r="Q2158" s="11" t="s">
        <v>854</v>
      </c>
      <c r="R2158" s="153" t="s">
        <v>4865</v>
      </c>
      <c r="S2158" s="11">
        <v>18</v>
      </c>
      <c r="T2158" s="11" t="s">
        <v>5263</v>
      </c>
      <c r="V2158" s="14">
        <v>45751</v>
      </c>
      <c r="Z2158" s="11" t="s">
        <v>4823</v>
      </c>
      <c r="AA2158" s="15">
        <v>0.3888888888888889</v>
      </c>
      <c r="AB2158" t="str">
        <f>IF(L2158="","",VLOOKUP(L2158&amp;I2158,Продукция!A:I,9,0))</f>
        <v>рекомендация производителя набора</v>
      </c>
      <c r="AC2158" s="14">
        <v>45761</v>
      </c>
      <c r="AD2158" s="11" t="s">
        <v>2673</v>
      </c>
      <c r="AE2158" s="11" t="s">
        <v>4823</v>
      </c>
      <c r="AF2158" t="str">
        <f>IF(AD2158="","",VLOOKUP(AD2158,'Сотрудники и ссылки'!A:B,2,0))</f>
        <v>Серолог</v>
      </c>
      <c r="AG2158">
        <f>IF(AD2158="","",VLOOKUP(AD2158,'Сотрудники и ссылки'!A:C,3,0))</f>
        <v>20001771</v>
      </c>
      <c r="AH2158" s="11" t="s">
        <v>2673</v>
      </c>
      <c r="AI2158" t="str">
        <f>IF(AH2158="","",VLOOKUP(AH2158,'Сотрудники и ссылки'!A:B,2,0))</f>
        <v>Серолог</v>
      </c>
      <c r="AJ2158">
        <f>IF(AH2158="","",VLOOKUP(AH2158,'Сотрудники и ссылки'!A:C,3,0))</f>
        <v>20001771</v>
      </c>
      <c r="AK2158" s="14">
        <v>45761</v>
      </c>
      <c r="AL2158" s="2">
        <f>IF(AK2158="","",AK2158+VLOOKUP(I2158,'Вид исследования'!B:E,4,0))</f>
        <v>45762</v>
      </c>
      <c r="AM2158" s="2">
        <f>IF(AK2158="","",AK2158+VLOOKUP(I2158,'Вид исследования'!B:F,5,0))</f>
        <v>45762</v>
      </c>
      <c r="AN2158" s="14">
        <v>45761</v>
      </c>
      <c r="AP2158" s="11" t="s">
        <v>189</v>
      </c>
      <c r="AQ2158" t="str">
        <f>IFERROR(IF(L2158="","",VLOOKUP(L2158&amp;I2158,Продукция!A:K,11,0)),"обратитесь к админ справочника")</f>
        <v>согласно рекомендациям производителя теста</v>
      </c>
      <c r="AR2158" s="11" t="s">
        <v>4823</v>
      </c>
      <c r="AS2158" t="str">
        <f>IFERROR(IF(L2158="","",VLOOKUP(L2158&amp;I2158,Продукция!A:J,10,0)),"обратитесь к админ справочника")</f>
        <v>инструкция тест- ситема Биочек СК -132</v>
      </c>
      <c r="AT2158" s="11" t="s">
        <v>4823</v>
      </c>
      <c r="AU2158" s="11" t="s">
        <v>4823</v>
      </c>
      <c r="AV2158" s="11" t="s">
        <v>2673</v>
      </c>
      <c r="AW2158" s="11" t="s">
        <v>4824</v>
      </c>
      <c r="AX2158" s="11" t="s">
        <v>698</v>
      </c>
      <c r="AZ2158" s="11">
        <v>1</v>
      </c>
      <c r="BA2158" s="11">
        <v>1</v>
      </c>
      <c r="BC2158" s="11" t="s">
        <v>5264</v>
      </c>
    </row>
    <row r="2159" spans="1:55" x14ac:dyDescent="0.25">
      <c r="A2159" t="str">
        <f t="shared" si="39"/>
        <v>С/634FADV (BioChek) аденовирус уровень антител</v>
      </c>
      <c r="B2159" t="str">
        <f>IF(E2159="","",INDEX(Лаборатории!A:A,MATCH('Производственный контроль'!E2159,Лаборатории!B:B,0)))</f>
        <v xml:space="preserve">КУРИНОЕ ЦАРСТВО АО </v>
      </c>
      <c r="C2159" t="str">
        <f>IF(E2159="","",VLOOKUP(E2159,Лаборатории!B:D,3,0))</f>
        <v>U377_CHL</v>
      </c>
      <c r="D2159" s="12">
        <v>45753</v>
      </c>
      <c r="E2159" s="11" t="s">
        <v>793</v>
      </c>
      <c r="F2159" s="11" t="s">
        <v>544</v>
      </c>
      <c r="G2159" s="11" t="s">
        <v>698</v>
      </c>
      <c r="H2159" s="11" t="s">
        <v>262</v>
      </c>
      <c r="I2159" s="11" t="s">
        <v>3414</v>
      </c>
      <c r="J2159" t="str">
        <f>IF(L2159="","",VLOOKUP(L2159,Продукция!B:D,3,0))</f>
        <v>Биологический_материал</v>
      </c>
      <c r="K2159" t="str">
        <f>IF(L2159="","",VLOOKUP(L2159,Продукция!B:C,2,0))</f>
        <v>Сыворотка крови</v>
      </c>
      <c r="L2159" s="151" t="s">
        <v>302</v>
      </c>
      <c r="M2159">
        <f>IF(L2159="","",VLOOKUP(L2159,Продукция!B:L,11,0))</f>
        <v>0</v>
      </c>
      <c r="N2159" s="11" t="s">
        <v>873</v>
      </c>
      <c r="P2159" s="11" t="s">
        <v>340</v>
      </c>
      <c r="Q2159" s="11" t="s">
        <v>854</v>
      </c>
      <c r="R2159" s="153" t="s">
        <v>4865</v>
      </c>
      <c r="S2159" s="11">
        <v>18</v>
      </c>
      <c r="T2159" s="11" t="s">
        <v>5263</v>
      </c>
      <c r="V2159" s="14">
        <v>45751</v>
      </c>
      <c r="Z2159" s="11" t="s">
        <v>4823</v>
      </c>
      <c r="AA2159" s="15">
        <v>0.3888888888888889</v>
      </c>
      <c r="AB2159" t="str">
        <f>IF(L2159="","",VLOOKUP(L2159&amp;I2159,Продукция!A:I,9,0))</f>
        <v>рекомендация производителя набора</v>
      </c>
      <c r="AC2159" s="14">
        <v>45761</v>
      </c>
      <c r="AD2159" s="11" t="s">
        <v>2673</v>
      </c>
      <c r="AE2159" s="11" t="s">
        <v>4823</v>
      </c>
      <c r="AF2159" t="str">
        <f>IF(AD2159="","",VLOOKUP(AD2159,'Сотрудники и ссылки'!A:B,2,0))</f>
        <v>Серолог</v>
      </c>
      <c r="AG2159">
        <f>IF(AD2159="","",VLOOKUP(AD2159,'Сотрудники и ссылки'!A:C,3,0))</f>
        <v>20001771</v>
      </c>
      <c r="AH2159" s="11" t="s">
        <v>2673</v>
      </c>
      <c r="AI2159" t="str">
        <f>IF(AH2159="","",VLOOKUP(AH2159,'Сотрудники и ссылки'!A:B,2,0))</f>
        <v>Серолог</v>
      </c>
      <c r="AJ2159">
        <f>IF(AH2159="","",VLOOKUP(AH2159,'Сотрудники и ссылки'!A:C,3,0))</f>
        <v>20001771</v>
      </c>
      <c r="AK2159" s="14">
        <v>45761</v>
      </c>
      <c r="AL2159" s="2">
        <f>IF(AK2159="","",AK2159+VLOOKUP(I2159,'Вид исследования'!B:E,4,0))</f>
        <v>45762</v>
      </c>
      <c r="AM2159" s="2">
        <f>IF(AK2159="","",AK2159+VLOOKUP(I2159,'Вид исследования'!B:F,5,0))</f>
        <v>45762</v>
      </c>
      <c r="AN2159" s="14">
        <v>45761</v>
      </c>
      <c r="AP2159" s="11" t="s">
        <v>189</v>
      </c>
      <c r="AQ2159" t="str">
        <f>IFERROR(IF(L2159="","",VLOOKUP(L2159&amp;I2159,Продукция!A:K,11,0)),"обратитесь к админ справочника")</f>
        <v>согласно рекомендациям производителя теста</v>
      </c>
      <c r="AR2159" s="11" t="s">
        <v>4823</v>
      </c>
      <c r="AS2159" t="str">
        <f>IFERROR(IF(L2159="","",VLOOKUP(L2159&amp;I2159,Продукция!A:J,10,0)),"обратитесь к админ справочника")</f>
        <v>инструкция тест- ситема Биочек СК -132</v>
      </c>
      <c r="AT2159" s="11" t="s">
        <v>4823</v>
      </c>
      <c r="AU2159" s="11" t="s">
        <v>4823</v>
      </c>
      <c r="AV2159" s="11" t="s">
        <v>2673</v>
      </c>
      <c r="AW2159" s="11" t="s">
        <v>4824</v>
      </c>
      <c r="AX2159" s="11" t="s">
        <v>698</v>
      </c>
      <c r="AZ2159" s="11">
        <v>1</v>
      </c>
      <c r="BA2159" s="11">
        <v>1</v>
      </c>
      <c r="BC2159" s="11" t="s">
        <v>5264</v>
      </c>
    </row>
    <row r="2160" spans="1:55" x14ac:dyDescent="0.25">
      <c r="A2160" t="str">
        <f t="shared" si="39"/>
        <v>С/634AE (BioChek) энцефаломиелит уровень антител</v>
      </c>
      <c r="B2160" t="str">
        <f>IF(E2160="","",INDEX(Лаборатории!A:A,MATCH('Производственный контроль'!E2160,Лаборатории!B:B,0)))</f>
        <v xml:space="preserve">КУРИНОЕ ЦАРСТВО АО </v>
      </c>
      <c r="C2160" t="str">
        <f>IF(E2160="","",VLOOKUP(E2160,Лаборатории!B:D,3,0))</f>
        <v>U377_CHL</v>
      </c>
      <c r="D2160" s="12">
        <v>45753</v>
      </c>
      <c r="E2160" s="11" t="s">
        <v>793</v>
      </c>
      <c r="F2160" s="11" t="s">
        <v>544</v>
      </c>
      <c r="G2160" s="11" t="s">
        <v>698</v>
      </c>
      <c r="H2160" s="11" t="s">
        <v>262</v>
      </c>
      <c r="I2160" s="11" t="s">
        <v>3405</v>
      </c>
      <c r="J2160" t="str">
        <f>IF(L2160="","",VLOOKUP(L2160,Продукция!B:D,3,0))</f>
        <v>Биологический_материал</v>
      </c>
      <c r="K2160" t="str">
        <f>IF(L2160="","",VLOOKUP(L2160,Продукция!B:C,2,0))</f>
        <v>Сыворотка крови</v>
      </c>
      <c r="L2160" s="151" t="s">
        <v>302</v>
      </c>
      <c r="M2160">
        <f>IF(L2160="","",VLOOKUP(L2160,Продукция!B:L,11,0))</f>
        <v>0</v>
      </c>
      <c r="N2160" s="11" t="s">
        <v>873</v>
      </c>
      <c r="P2160" s="11" t="s">
        <v>340</v>
      </c>
      <c r="Q2160" s="11" t="s">
        <v>854</v>
      </c>
      <c r="R2160" s="153" t="s">
        <v>4865</v>
      </c>
      <c r="S2160" s="11">
        <v>18</v>
      </c>
      <c r="T2160" s="11" t="s">
        <v>5263</v>
      </c>
      <c r="V2160" s="14">
        <v>45749</v>
      </c>
      <c r="Z2160" s="11" t="s">
        <v>4823</v>
      </c>
      <c r="AA2160" s="15">
        <v>0.3888888888888889</v>
      </c>
      <c r="AB2160" t="str">
        <f>IF(L2160="","",VLOOKUP(L2160&amp;I2160,Продукция!A:I,9,0))</f>
        <v>рекомендация производителя набора</v>
      </c>
      <c r="AC2160" s="14">
        <v>45761</v>
      </c>
      <c r="AD2160" s="11" t="s">
        <v>2673</v>
      </c>
      <c r="AE2160" s="11" t="s">
        <v>4823</v>
      </c>
      <c r="AF2160" t="str">
        <f>IF(AD2160="","",VLOOKUP(AD2160,'Сотрудники и ссылки'!A:B,2,0))</f>
        <v>Серолог</v>
      </c>
      <c r="AG2160">
        <f>IF(AD2160="","",VLOOKUP(AD2160,'Сотрудники и ссылки'!A:C,3,0))</f>
        <v>20001771</v>
      </c>
      <c r="AH2160" s="11" t="s">
        <v>2673</v>
      </c>
      <c r="AI2160" t="str">
        <f>IF(AH2160="","",VLOOKUP(AH2160,'Сотрудники и ссылки'!A:B,2,0))</f>
        <v>Серолог</v>
      </c>
      <c r="AJ2160">
        <f>IF(AH2160="","",VLOOKUP(AH2160,'Сотрудники и ссылки'!A:C,3,0))</f>
        <v>20001771</v>
      </c>
      <c r="AK2160" s="14">
        <v>45761</v>
      </c>
      <c r="AL2160" s="2">
        <f>IF(AK2160="","",AK2160+VLOOKUP(I2160,'Вид исследования'!B:E,4,0))</f>
        <v>45762</v>
      </c>
      <c r="AM2160" s="2">
        <f>IF(AK2160="","",AK2160+VLOOKUP(I2160,'Вид исследования'!B:F,5,0))</f>
        <v>45762</v>
      </c>
      <c r="AN2160" s="14">
        <v>45761</v>
      </c>
      <c r="AP2160" s="11" t="s">
        <v>189</v>
      </c>
      <c r="AQ2160" t="str">
        <f>IFERROR(IF(L2160="","",VLOOKUP(L2160&amp;I2160,Продукция!A:K,11,0)),"обратитесь к админ справочника")</f>
        <v>согласно рекомендациям производителя теста</v>
      </c>
      <c r="AR2160" s="11" t="s">
        <v>4823</v>
      </c>
      <c r="AS2160" t="str">
        <f>IFERROR(IF(L2160="","",VLOOKUP(L2160&amp;I2160,Продукция!A:J,10,0)),"обратитесь к админ справочника")</f>
        <v>инструкция тест- ситема Биочек СК -123</v>
      </c>
      <c r="AT2160" s="11" t="s">
        <v>4823</v>
      </c>
      <c r="AU2160" s="11" t="s">
        <v>4823</v>
      </c>
      <c r="AV2160" s="11" t="s">
        <v>2673</v>
      </c>
      <c r="AW2160" s="11" t="s">
        <v>4824</v>
      </c>
      <c r="AX2160" s="11" t="s">
        <v>698</v>
      </c>
      <c r="AZ2160" s="11">
        <v>1</v>
      </c>
      <c r="BA2160" s="11">
        <v>1</v>
      </c>
      <c r="BC2160" s="11" t="s">
        <v>5264</v>
      </c>
    </row>
    <row r="2161" spans="1:55" x14ac:dyDescent="0.25">
      <c r="A2161" t="str">
        <f t="shared" si="39"/>
        <v>С/634AE (BioChek) энцефаломиелит уровень антител</v>
      </c>
      <c r="B2161" t="str">
        <f>IF(E2161="","",INDEX(Лаборатории!A:A,MATCH('Производственный контроль'!E2161,Лаборатории!B:B,0)))</f>
        <v xml:space="preserve">КУРИНОЕ ЦАРСТВО АО </v>
      </c>
      <c r="C2161" t="str">
        <f>IF(E2161="","",VLOOKUP(E2161,Лаборатории!B:D,3,0))</f>
        <v>U377_CHL</v>
      </c>
      <c r="D2161" s="12">
        <v>45753</v>
      </c>
      <c r="E2161" s="11" t="s">
        <v>793</v>
      </c>
      <c r="F2161" s="11" t="s">
        <v>544</v>
      </c>
      <c r="G2161" s="11" t="s">
        <v>698</v>
      </c>
      <c r="H2161" s="11" t="s">
        <v>262</v>
      </c>
      <c r="I2161" s="11" t="s">
        <v>3405</v>
      </c>
      <c r="J2161" t="str">
        <f>IF(L2161="","",VLOOKUP(L2161,Продукция!B:D,3,0))</f>
        <v>Биологический_материал</v>
      </c>
      <c r="K2161" t="str">
        <f>IF(L2161="","",VLOOKUP(L2161,Продукция!B:C,2,0))</f>
        <v>Сыворотка крови</v>
      </c>
      <c r="L2161" s="151" t="s">
        <v>302</v>
      </c>
      <c r="M2161">
        <f>IF(L2161="","",VLOOKUP(L2161,Продукция!B:L,11,0))</f>
        <v>0</v>
      </c>
      <c r="N2161" s="11" t="s">
        <v>873</v>
      </c>
      <c r="P2161" s="11" t="s">
        <v>340</v>
      </c>
      <c r="Q2161" s="11" t="s">
        <v>854</v>
      </c>
      <c r="R2161" s="153" t="s">
        <v>4865</v>
      </c>
      <c r="S2161" s="11">
        <v>18</v>
      </c>
      <c r="T2161" s="11" t="s">
        <v>5263</v>
      </c>
      <c r="V2161" s="14">
        <v>45750</v>
      </c>
      <c r="Z2161" s="11" t="s">
        <v>4823</v>
      </c>
      <c r="AA2161" s="15">
        <v>0.3888888888888889</v>
      </c>
      <c r="AB2161" t="str">
        <f>IF(L2161="","",VLOOKUP(L2161&amp;I2161,Продукция!A:I,9,0))</f>
        <v>рекомендация производителя набора</v>
      </c>
      <c r="AC2161" s="14">
        <v>45761</v>
      </c>
      <c r="AD2161" s="11" t="s">
        <v>2673</v>
      </c>
      <c r="AE2161" s="11" t="s">
        <v>4823</v>
      </c>
      <c r="AF2161" t="str">
        <f>IF(AD2161="","",VLOOKUP(AD2161,'Сотрудники и ссылки'!A:B,2,0))</f>
        <v>Серолог</v>
      </c>
      <c r="AG2161">
        <f>IF(AD2161="","",VLOOKUP(AD2161,'Сотрудники и ссылки'!A:C,3,0))</f>
        <v>20001771</v>
      </c>
      <c r="AH2161" s="11" t="s">
        <v>2673</v>
      </c>
      <c r="AI2161" t="str">
        <f>IF(AH2161="","",VLOOKUP(AH2161,'Сотрудники и ссылки'!A:B,2,0))</f>
        <v>Серолог</v>
      </c>
      <c r="AJ2161">
        <f>IF(AH2161="","",VLOOKUP(AH2161,'Сотрудники и ссылки'!A:C,3,0))</f>
        <v>20001771</v>
      </c>
      <c r="AK2161" s="14">
        <v>45761</v>
      </c>
      <c r="AL2161" s="2">
        <f>IF(AK2161="","",AK2161+VLOOKUP(I2161,'Вид исследования'!B:E,4,0))</f>
        <v>45762</v>
      </c>
      <c r="AM2161" s="2">
        <f>IF(AK2161="","",AK2161+VLOOKUP(I2161,'Вид исследования'!B:F,5,0))</f>
        <v>45762</v>
      </c>
      <c r="AN2161" s="14">
        <v>45761</v>
      </c>
      <c r="AP2161" s="11" t="s">
        <v>189</v>
      </c>
      <c r="AQ2161" t="str">
        <f>IFERROR(IF(L2161="","",VLOOKUP(L2161&amp;I2161,Продукция!A:K,11,0)),"обратитесь к админ справочника")</f>
        <v>согласно рекомендациям производителя теста</v>
      </c>
      <c r="AR2161" s="11" t="s">
        <v>4823</v>
      </c>
      <c r="AS2161" t="str">
        <f>IFERROR(IF(L2161="","",VLOOKUP(L2161&amp;I2161,Продукция!A:J,10,0)),"обратитесь к админ справочника")</f>
        <v>инструкция тест- ситема Биочек СК -123</v>
      </c>
      <c r="AT2161" s="11" t="s">
        <v>4823</v>
      </c>
      <c r="AU2161" s="11" t="s">
        <v>4823</v>
      </c>
      <c r="AV2161" s="11" t="s">
        <v>2673</v>
      </c>
      <c r="AW2161" s="11" t="s">
        <v>4824</v>
      </c>
      <c r="AX2161" s="11" t="s">
        <v>698</v>
      </c>
      <c r="AZ2161" s="11">
        <v>1</v>
      </c>
      <c r="BA2161" s="11">
        <v>1</v>
      </c>
      <c r="BC2161" s="11" t="s">
        <v>5264</v>
      </c>
    </row>
    <row r="2162" spans="1:55" x14ac:dyDescent="0.25">
      <c r="A2162" t="str">
        <f t="shared" si="39"/>
        <v>С/634AE (BioChek) энцефаломиелит уровень антител</v>
      </c>
      <c r="B2162" t="str">
        <f>IF(E2162="","",INDEX(Лаборатории!A:A,MATCH('Производственный контроль'!E2162,Лаборатории!B:B,0)))</f>
        <v xml:space="preserve">КУРИНОЕ ЦАРСТВО АО </v>
      </c>
      <c r="C2162" t="str">
        <f>IF(E2162="","",VLOOKUP(E2162,Лаборатории!B:D,3,0))</f>
        <v>U377_CHL</v>
      </c>
      <c r="D2162" s="12">
        <v>45753</v>
      </c>
      <c r="E2162" s="11" t="s">
        <v>793</v>
      </c>
      <c r="F2162" s="11" t="s">
        <v>544</v>
      </c>
      <c r="G2162" s="11" t="s">
        <v>698</v>
      </c>
      <c r="H2162" s="11" t="s">
        <v>262</v>
      </c>
      <c r="I2162" s="11" t="s">
        <v>3405</v>
      </c>
      <c r="J2162" t="str">
        <f>IF(L2162="","",VLOOKUP(L2162,Продукция!B:D,3,0))</f>
        <v>Биологический_материал</v>
      </c>
      <c r="K2162" t="str">
        <f>IF(L2162="","",VLOOKUP(L2162,Продукция!B:C,2,0))</f>
        <v>Сыворотка крови</v>
      </c>
      <c r="L2162" s="151" t="s">
        <v>302</v>
      </c>
      <c r="M2162">
        <f>IF(L2162="","",VLOOKUP(L2162,Продукция!B:L,11,0))</f>
        <v>0</v>
      </c>
      <c r="N2162" s="11" t="s">
        <v>873</v>
      </c>
      <c r="P2162" s="11" t="s">
        <v>340</v>
      </c>
      <c r="Q2162" s="11" t="s">
        <v>854</v>
      </c>
      <c r="R2162" s="153" t="s">
        <v>4865</v>
      </c>
      <c r="S2162" s="11">
        <v>18</v>
      </c>
      <c r="T2162" s="11" t="s">
        <v>5263</v>
      </c>
      <c r="V2162" s="14">
        <v>45751</v>
      </c>
      <c r="Z2162" s="11" t="s">
        <v>4823</v>
      </c>
      <c r="AA2162" s="15">
        <v>0.3888888888888889</v>
      </c>
      <c r="AB2162" t="str">
        <f>IF(L2162="","",VLOOKUP(L2162&amp;I2162,Продукция!A:I,9,0))</f>
        <v>рекомендация производителя набора</v>
      </c>
      <c r="AC2162" s="14">
        <v>45761</v>
      </c>
      <c r="AD2162" s="11" t="s">
        <v>2673</v>
      </c>
      <c r="AE2162" s="11" t="s">
        <v>4823</v>
      </c>
      <c r="AF2162" t="str">
        <f>IF(AD2162="","",VLOOKUP(AD2162,'Сотрудники и ссылки'!A:B,2,0))</f>
        <v>Серолог</v>
      </c>
      <c r="AG2162">
        <f>IF(AD2162="","",VLOOKUP(AD2162,'Сотрудники и ссылки'!A:C,3,0))</f>
        <v>20001771</v>
      </c>
      <c r="AH2162" s="11" t="s">
        <v>2673</v>
      </c>
      <c r="AI2162" t="str">
        <f>IF(AH2162="","",VLOOKUP(AH2162,'Сотрудники и ссылки'!A:B,2,0))</f>
        <v>Серолог</v>
      </c>
      <c r="AJ2162">
        <f>IF(AH2162="","",VLOOKUP(AH2162,'Сотрудники и ссылки'!A:C,3,0))</f>
        <v>20001771</v>
      </c>
      <c r="AK2162" s="14">
        <v>45761</v>
      </c>
      <c r="AL2162" s="2">
        <f>IF(AK2162="","",AK2162+VLOOKUP(I2162,'Вид исследования'!B:E,4,0))</f>
        <v>45762</v>
      </c>
      <c r="AM2162" s="2">
        <f>IF(AK2162="","",AK2162+VLOOKUP(I2162,'Вид исследования'!B:F,5,0))</f>
        <v>45762</v>
      </c>
      <c r="AN2162" s="14">
        <v>45761</v>
      </c>
      <c r="AP2162" s="11" t="s">
        <v>189</v>
      </c>
      <c r="AQ2162" t="str">
        <f>IFERROR(IF(L2162="","",VLOOKUP(L2162&amp;I2162,Продукция!A:K,11,0)),"обратитесь к админ справочника")</f>
        <v>согласно рекомендациям производителя теста</v>
      </c>
      <c r="AR2162" s="11" t="s">
        <v>4823</v>
      </c>
      <c r="AS2162" t="str">
        <f>IFERROR(IF(L2162="","",VLOOKUP(L2162&amp;I2162,Продукция!A:J,10,0)),"обратитесь к админ справочника")</f>
        <v>инструкция тест- ситема Биочек СК -123</v>
      </c>
      <c r="AT2162" s="11" t="s">
        <v>4823</v>
      </c>
      <c r="AU2162" s="11" t="s">
        <v>4823</v>
      </c>
      <c r="AV2162" s="11" t="s">
        <v>2673</v>
      </c>
      <c r="AW2162" s="11" t="s">
        <v>4824</v>
      </c>
      <c r="AX2162" s="11" t="s">
        <v>698</v>
      </c>
      <c r="AZ2162" s="11">
        <v>1</v>
      </c>
      <c r="BA2162" s="11">
        <v>1</v>
      </c>
      <c r="BC2162" s="11" t="s">
        <v>5264</v>
      </c>
    </row>
    <row r="2163" spans="1:55" x14ac:dyDescent="0.25">
      <c r="A2163" t="str">
        <f t="shared" si="39"/>
        <v>С/634AE (BioChek) энцефаломиелит уровень антител</v>
      </c>
      <c r="B2163" t="str">
        <f>IF(E2163="","",INDEX(Лаборатории!A:A,MATCH('Производственный контроль'!E2163,Лаборатории!B:B,0)))</f>
        <v xml:space="preserve">КУРИНОЕ ЦАРСТВО АО </v>
      </c>
      <c r="C2163" t="str">
        <f>IF(E2163="","",VLOOKUP(E2163,Лаборатории!B:D,3,0))</f>
        <v>U377_CHL</v>
      </c>
      <c r="D2163" s="12">
        <v>45753</v>
      </c>
      <c r="E2163" s="11" t="s">
        <v>793</v>
      </c>
      <c r="F2163" s="11" t="s">
        <v>544</v>
      </c>
      <c r="G2163" s="11" t="s">
        <v>698</v>
      </c>
      <c r="H2163" s="11" t="s">
        <v>262</v>
      </c>
      <c r="I2163" s="11" t="s">
        <v>3405</v>
      </c>
      <c r="J2163" t="str">
        <f>IF(L2163="","",VLOOKUP(L2163,Продукция!B:D,3,0))</f>
        <v>Биологический_материал</v>
      </c>
      <c r="K2163" t="str">
        <f>IF(L2163="","",VLOOKUP(L2163,Продукция!B:C,2,0))</f>
        <v>Сыворотка крови</v>
      </c>
      <c r="L2163" s="151" t="s">
        <v>302</v>
      </c>
      <c r="M2163">
        <f>IF(L2163="","",VLOOKUP(L2163,Продукция!B:L,11,0))</f>
        <v>0</v>
      </c>
      <c r="N2163" s="11" t="s">
        <v>873</v>
      </c>
      <c r="P2163" s="11" t="s">
        <v>340</v>
      </c>
      <c r="Q2163" s="11" t="s">
        <v>854</v>
      </c>
      <c r="R2163" s="153" t="s">
        <v>4865</v>
      </c>
      <c r="S2163" s="11">
        <v>18</v>
      </c>
      <c r="T2163" s="11" t="s">
        <v>5263</v>
      </c>
      <c r="V2163" s="14">
        <v>45751</v>
      </c>
      <c r="Z2163" s="11" t="s">
        <v>4823</v>
      </c>
      <c r="AA2163" s="15">
        <v>0.3888888888888889</v>
      </c>
      <c r="AB2163" t="str">
        <f>IF(L2163="","",VLOOKUP(L2163&amp;I2163,Продукция!A:I,9,0))</f>
        <v>рекомендация производителя набора</v>
      </c>
      <c r="AC2163" s="14">
        <v>45761</v>
      </c>
      <c r="AD2163" s="11" t="s">
        <v>2673</v>
      </c>
      <c r="AE2163" s="11" t="s">
        <v>4823</v>
      </c>
      <c r="AF2163" t="str">
        <f>IF(AD2163="","",VLOOKUP(AD2163,'Сотрудники и ссылки'!A:B,2,0))</f>
        <v>Серолог</v>
      </c>
      <c r="AG2163">
        <f>IF(AD2163="","",VLOOKUP(AD2163,'Сотрудники и ссылки'!A:C,3,0))</f>
        <v>20001771</v>
      </c>
      <c r="AH2163" s="11" t="s">
        <v>2673</v>
      </c>
      <c r="AI2163" t="str">
        <f>IF(AH2163="","",VLOOKUP(AH2163,'Сотрудники и ссылки'!A:B,2,0))</f>
        <v>Серолог</v>
      </c>
      <c r="AJ2163">
        <f>IF(AH2163="","",VLOOKUP(AH2163,'Сотрудники и ссылки'!A:C,3,0))</f>
        <v>20001771</v>
      </c>
      <c r="AK2163" s="14">
        <v>45761</v>
      </c>
      <c r="AL2163" s="2">
        <f>IF(AK2163="","",AK2163+VLOOKUP(I2163,'Вид исследования'!B:E,4,0))</f>
        <v>45762</v>
      </c>
      <c r="AM2163" s="2">
        <f>IF(AK2163="","",AK2163+VLOOKUP(I2163,'Вид исследования'!B:F,5,0))</f>
        <v>45762</v>
      </c>
      <c r="AN2163" s="14">
        <v>45761</v>
      </c>
      <c r="AP2163" s="11" t="s">
        <v>189</v>
      </c>
      <c r="AQ2163" t="str">
        <f>IFERROR(IF(L2163="","",VLOOKUP(L2163&amp;I2163,Продукция!A:K,11,0)),"обратитесь к админ справочника")</f>
        <v>согласно рекомендациям производителя теста</v>
      </c>
      <c r="AR2163" s="11" t="s">
        <v>4823</v>
      </c>
      <c r="AS2163" t="str">
        <f>IFERROR(IF(L2163="","",VLOOKUP(L2163&amp;I2163,Продукция!A:J,10,0)),"обратитесь к админ справочника")</f>
        <v>инструкция тест- ситема Биочек СК -123</v>
      </c>
      <c r="AT2163" s="11" t="s">
        <v>4823</v>
      </c>
      <c r="AU2163" s="11" t="s">
        <v>4823</v>
      </c>
      <c r="AV2163" s="11" t="s">
        <v>2673</v>
      </c>
      <c r="AW2163" s="11" t="s">
        <v>4824</v>
      </c>
      <c r="AX2163" s="11" t="s">
        <v>698</v>
      </c>
      <c r="AZ2163" s="11">
        <v>1</v>
      </c>
      <c r="BA2163" s="11">
        <v>1</v>
      </c>
      <c r="BC2163" s="11" t="s">
        <v>5264</v>
      </c>
    </row>
    <row r="2164" spans="1:55" x14ac:dyDescent="0.25">
      <c r="A2164" t="str">
        <f t="shared" si="39"/>
        <v xml:space="preserve">С/634CAV (BioChek) анемия уровень антител </v>
      </c>
      <c r="B2164" t="str">
        <f>IF(E2164="","",INDEX(Лаборатории!A:A,MATCH('Производственный контроль'!E2164,Лаборатории!B:B,0)))</f>
        <v xml:space="preserve">КУРИНОЕ ЦАРСТВО АО </v>
      </c>
      <c r="C2164" t="str">
        <f>IF(E2164="","",VLOOKUP(E2164,Лаборатории!B:D,3,0))</f>
        <v>U377_CHL</v>
      </c>
      <c r="D2164" s="12">
        <v>45753</v>
      </c>
      <c r="E2164" s="11" t="s">
        <v>793</v>
      </c>
      <c r="F2164" s="11" t="s">
        <v>544</v>
      </c>
      <c r="G2164" s="11" t="s">
        <v>698</v>
      </c>
      <c r="H2164" s="11" t="s">
        <v>262</v>
      </c>
      <c r="I2164" s="11" t="s">
        <v>3412</v>
      </c>
      <c r="J2164" t="str">
        <f>IF(L2164="","",VLOOKUP(L2164,Продукция!B:D,3,0))</f>
        <v>Биологический_материал</v>
      </c>
      <c r="K2164" t="str">
        <f>IF(L2164="","",VLOOKUP(L2164,Продукция!B:C,2,0))</f>
        <v>Сыворотка крови</v>
      </c>
      <c r="L2164" s="151" t="s">
        <v>302</v>
      </c>
      <c r="M2164">
        <f>IF(L2164="","",VLOOKUP(L2164,Продукция!B:L,11,0))</f>
        <v>0</v>
      </c>
      <c r="N2164" s="11" t="s">
        <v>873</v>
      </c>
      <c r="P2164" s="11" t="s">
        <v>340</v>
      </c>
      <c r="Q2164" s="11" t="s">
        <v>854</v>
      </c>
      <c r="R2164" s="153" t="s">
        <v>4865</v>
      </c>
      <c r="S2164" s="11">
        <v>18</v>
      </c>
      <c r="T2164" s="11" t="s">
        <v>5263</v>
      </c>
      <c r="V2164" s="14">
        <v>45749</v>
      </c>
      <c r="Z2164" s="11" t="s">
        <v>4823</v>
      </c>
      <c r="AA2164" s="15">
        <v>0.3888888888888889</v>
      </c>
      <c r="AB2164" t="str">
        <f>IF(L2164="","",VLOOKUP(L2164&amp;I2164,Продукция!A:I,9,0))</f>
        <v>рекомендация производителя набора</v>
      </c>
      <c r="AC2164" s="14">
        <v>45761</v>
      </c>
      <c r="AD2164" s="11" t="s">
        <v>2673</v>
      </c>
      <c r="AE2164" s="11" t="s">
        <v>4823</v>
      </c>
      <c r="AF2164" t="str">
        <f>IF(AD2164="","",VLOOKUP(AD2164,'Сотрудники и ссылки'!A:B,2,0))</f>
        <v>Серолог</v>
      </c>
      <c r="AG2164">
        <f>IF(AD2164="","",VLOOKUP(AD2164,'Сотрудники и ссылки'!A:C,3,0))</f>
        <v>20001771</v>
      </c>
      <c r="AH2164" s="11" t="s">
        <v>2673</v>
      </c>
      <c r="AI2164" t="str">
        <f>IF(AH2164="","",VLOOKUP(AH2164,'Сотрудники и ссылки'!A:B,2,0))</f>
        <v>Серолог</v>
      </c>
      <c r="AJ2164">
        <f>IF(AH2164="","",VLOOKUP(AH2164,'Сотрудники и ссылки'!A:C,3,0))</f>
        <v>20001771</v>
      </c>
      <c r="AK2164" s="14">
        <v>45761</v>
      </c>
      <c r="AL2164" s="2">
        <f>IF(AK2164="","",AK2164+VLOOKUP(I2164,'Вид исследования'!B:E,4,0))</f>
        <v>45762</v>
      </c>
      <c r="AM2164" s="2">
        <f>IF(AK2164="","",AK2164+VLOOKUP(I2164,'Вид исследования'!B:F,5,0))</f>
        <v>45762</v>
      </c>
      <c r="AN2164" s="14">
        <v>45761</v>
      </c>
      <c r="AP2164" s="11" t="s">
        <v>189</v>
      </c>
      <c r="AQ2164" t="str">
        <f>IFERROR(IF(L2164="","",VLOOKUP(L2164&amp;I2164,Продукция!A:K,11,0)),"обратитесь к админ справочника")</f>
        <v>согласно рекомендациям производителя теста</v>
      </c>
      <c r="AR2164" s="11" t="s">
        <v>4823</v>
      </c>
      <c r="AS2164" t="str">
        <f>IFERROR(IF(L2164="","",VLOOKUP(L2164&amp;I2164,Продукция!A:J,10,0)),"обратитесь к админ справочника")</f>
        <v>инструкция тест- ситема Биочек СК -126</v>
      </c>
      <c r="AT2164" s="11" t="s">
        <v>4823</v>
      </c>
      <c r="AU2164" s="11" t="s">
        <v>4823</v>
      </c>
      <c r="AV2164" s="11" t="s">
        <v>2673</v>
      </c>
      <c r="AW2164" s="11" t="s">
        <v>4824</v>
      </c>
      <c r="AX2164" s="11" t="s">
        <v>698</v>
      </c>
      <c r="AZ2164" s="11">
        <v>1</v>
      </c>
      <c r="BA2164" s="11">
        <v>1</v>
      </c>
      <c r="BC2164" s="11" t="s">
        <v>5264</v>
      </c>
    </row>
    <row r="2165" spans="1:55" x14ac:dyDescent="0.25">
      <c r="A2165" t="str">
        <f t="shared" si="39"/>
        <v xml:space="preserve">С/634CAV (BioChek) анемия уровень антител </v>
      </c>
      <c r="B2165" t="str">
        <f>IF(E2165="","",INDEX(Лаборатории!A:A,MATCH('Производственный контроль'!E2165,Лаборатории!B:B,0)))</f>
        <v xml:space="preserve">КУРИНОЕ ЦАРСТВО АО </v>
      </c>
      <c r="C2165" t="str">
        <f>IF(E2165="","",VLOOKUP(E2165,Лаборатории!B:D,3,0))</f>
        <v>U377_CHL</v>
      </c>
      <c r="D2165" s="12">
        <v>45753</v>
      </c>
      <c r="E2165" s="11" t="s">
        <v>793</v>
      </c>
      <c r="F2165" s="11" t="s">
        <v>544</v>
      </c>
      <c r="G2165" s="11" t="s">
        <v>698</v>
      </c>
      <c r="H2165" s="11" t="s">
        <v>262</v>
      </c>
      <c r="I2165" s="11" t="s">
        <v>3412</v>
      </c>
      <c r="J2165" t="str">
        <f>IF(L2165="","",VLOOKUP(L2165,Продукция!B:D,3,0))</f>
        <v>Биологический_материал</v>
      </c>
      <c r="K2165" t="str">
        <f>IF(L2165="","",VLOOKUP(L2165,Продукция!B:C,2,0))</f>
        <v>Сыворотка крови</v>
      </c>
      <c r="L2165" s="151" t="s">
        <v>302</v>
      </c>
      <c r="M2165">
        <f>IF(L2165="","",VLOOKUP(L2165,Продукция!B:L,11,0))</f>
        <v>0</v>
      </c>
      <c r="N2165" s="11" t="s">
        <v>873</v>
      </c>
      <c r="P2165" s="11" t="s">
        <v>340</v>
      </c>
      <c r="Q2165" s="11" t="s">
        <v>854</v>
      </c>
      <c r="R2165" s="153" t="s">
        <v>4865</v>
      </c>
      <c r="S2165" s="11">
        <v>18</v>
      </c>
      <c r="T2165" s="11" t="s">
        <v>5263</v>
      </c>
      <c r="V2165" s="14">
        <v>45750</v>
      </c>
      <c r="Z2165" s="11" t="s">
        <v>4823</v>
      </c>
      <c r="AA2165" s="15">
        <v>0.3888888888888889</v>
      </c>
      <c r="AB2165" t="str">
        <f>IF(L2165="","",VLOOKUP(L2165&amp;I2165,Продукция!A:I,9,0))</f>
        <v>рекомендация производителя набора</v>
      </c>
      <c r="AC2165" s="14">
        <v>45761</v>
      </c>
      <c r="AD2165" s="11" t="s">
        <v>2673</v>
      </c>
      <c r="AE2165" s="11" t="s">
        <v>4823</v>
      </c>
      <c r="AF2165" t="str">
        <f>IF(AD2165="","",VLOOKUP(AD2165,'Сотрудники и ссылки'!A:B,2,0))</f>
        <v>Серолог</v>
      </c>
      <c r="AG2165">
        <f>IF(AD2165="","",VLOOKUP(AD2165,'Сотрудники и ссылки'!A:C,3,0))</f>
        <v>20001771</v>
      </c>
      <c r="AH2165" s="11" t="s">
        <v>2673</v>
      </c>
      <c r="AI2165" t="str">
        <f>IF(AH2165="","",VLOOKUP(AH2165,'Сотрудники и ссылки'!A:B,2,0))</f>
        <v>Серолог</v>
      </c>
      <c r="AJ2165">
        <f>IF(AH2165="","",VLOOKUP(AH2165,'Сотрудники и ссылки'!A:C,3,0))</f>
        <v>20001771</v>
      </c>
      <c r="AK2165" s="14">
        <v>45761</v>
      </c>
      <c r="AL2165" s="2">
        <f>IF(AK2165="","",AK2165+VLOOKUP(I2165,'Вид исследования'!B:E,4,0))</f>
        <v>45762</v>
      </c>
      <c r="AM2165" s="2">
        <f>IF(AK2165="","",AK2165+VLOOKUP(I2165,'Вид исследования'!B:F,5,0))</f>
        <v>45762</v>
      </c>
      <c r="AN2165" s="14">
        <v>45761</v>
      </c>
      <c r="AP2165" s="11" t="s">
        <v>189</v>
      </c>
      <c r="AQ2165" t="str">
        <f>IFERROR(IF(L2165="","",VLOOKUP(L2165&amp;I2165,Продукция!A:K,11,0)),"обратитесь к админ справочника")</f>
        <v>согласно рекомендациям производителя теста</v>
      </c>
      <c r="AR2165" s="11" t="s">
        <v>4823</v>
      </c>
      <c r="AS2165" t="str">
        <f>IFERROR(IF(L2165="","",VLOOKUP(L2165&amp;I2165,Продукция!A:J,10,0)),"обратитесь к админ справочника")</f>
        <v>инструкция тест- ситема Биочек СК -126</v>
      </c>
      <c r="AT2165" s="11" t="s">
        <v>4823</v>
      </c>
      <c r="AU2165" s="11" t="s">
        <v>4823</v>
      </c>
      <c r="AV2165" s="11" t="s">
        <v>2673</v>
      </c>
      <c r="AW2165" s="11" t="s">
        <v>4824</v>
      </c>
      <c r="AX2165" s="11" t="s">
        <v>698</v>
      </c>
      <c r="AZ2165" s="11">
        <v>1</v>
      </c>
      <c r="BA2165" s="11">
        <v>1</v>
      </c>
      <c r="BC2165" s="11" t="s">
        <v>5264</v>
      </c>
    </row>
    <row r="2166" spans="1:55" x14ac:dyDescent="0.25">
      <c r="A2166" t="str">
        <f t="shared" si="39"/>
        <v xml:space="preserve">С/634CAV (BioChek) анемия уровень антител </v>
      </c>
      <c r="B2166" t="str">
        <f>IF(E2166="","",INDEX(Лаборатории!A:A,MATCH('Производственный контроль'!E2166,Лаборатории!B:B,0)))</f>
        <v xml:space="preserve">КУРИНОЕ ЦАРСТВО АО </v>
      </c>
      <c r="C2166" t="str">
        <f>IF(E2166="","",VLOOKUP(E2166,Лаборатории!B:D,3,0))</f>
        <v>U377_CHL</v>
      </c>
      <c r="D2166" s="12">
        <v>45753</v>
      </c>
      <c r="E2166" s="11" t="s">
        <v>793</v>
      </c>
      <c r="F2166" s="11" t="s">
        <v>544</v>
      </c>
      <c r="G2166" s="11" t="s">
        <v>698</v>
      </c>
      <c r="H2166" s="11" t="s">
        <v>262</v>
      </c>
      <c r="I2166" s="11" t="s">
        <v>3412</v>
      </c>
      <c r="J2166" t="str">
        <f>IF(L2166="","",VLOOKUP(L2166,Продукция!B:D,3,0))</f>
        <v>Биологический_материал</v>
      </c>
      <c r="K2166" t="str">
        <f>IF(L2166="","",VLOOKUP(L2166,Продукция!B:C,2,0))</f>
        <v>Сыворотка крови</v>
      </c>
      <c r="L2166" s="151" t="s">
        <v>302</v>
      </c>
      <c r="M2166">
        <f>IF(L2166="","",VLOOKUP(L2166,Продукция!B:L,11,0))</f>
        <v>0</v>
      </c>
      <c r="N2166" s="11" t="s">
        <v>873</v>
      </c>
      <c r="P2166" s="11" t="s">
        <v>340</v>
      </c>
      <c r="Q2166" s="11" t="s">
        <v>854</v>
      </c>
      <c r="R2166" s="153" t="s">
        <v>4865</v>
      </c>
      <c r="S2166" s="11">
        <v>18</v>
      </c>
      <c r="T2166" s="11" t="s">
        <v>5263</v>
      </c>
      <c r="V2166" s="14">
        <v>45751</v>
      </c>
      <c r="Z2166" s="11" t="s">
        <v>4823</v>
      </c>
      <c r="AA2166" s="15">
        <v>0.3888888888888889</v>
      </c>
      <c r="AB2166" t="str">
        <f>IF(L2166="","",VLOOKUP(L2166&amp;I2166,Продукция!A:I,9,0))</f>
        <v>рекомендация производителя набора</v>
      </c>
      <c r="AC2166" s="14">
        <v>45761</v>
      </c>
      <c r="AD2166" s="11" t="s">
        <v>2673</v>
      </c>
      <c r="AE2166" s="11" t="s">
        <v>4823</v>
      </c>
      <c r="AF2166" t="str">
        <f>IF(AD2166="","",VLOOKUP(AD2166,'Сотрудники и ссылки'!A:B,2,0))</f>
        <v>Серолог</v>
      </c>
      <c r="AG2166">
        <f>IF(AD2166="","",VLOOKUP(AD2166,'Сотрудники и ссылки'!A:C,3,0))</f>
        <v>20001771</v>
      </c>
      <c r="AH2166" s="11" t="s">
        <v>2673</v>
      </c>
      <c r="AI2166" t="str">
        <f>IF(AH2166="","",VLOOKUP(AH2166,'Сотрудники и ссылки'!A:B,2,0))</f>
        <v>Серолог</v>
      </c>
      <c r="AJ2166">
        <f>IF(AH2166="","",VLOOKUP(AH2166,'Сотрудники и ссылки'!A:C,3,0))</f>
        <v>20001771</v>
      </c>
      <c r="AK2166" s="14">
        <v>45761</v>
      </c>
      <c r="AL2166" s="2">
        <f>IF(AK2166="","",AK2166+VLOOKUP(I2166,'Вид исследования'!B:E,4,0))</f>
        <v>45762</v>
      </c>
      <c r="AM2166" s="2">
        <f>IF(AK2166="","",AK2166+VLOOKUP(I2166,'Вид исследования'!B:F,5,0))</f>
        <v>45762</v>
      </c>
      <c r="AN2166" s="14">
        <v>45761</v>
      </c>
      <c r="AP2166" s="11" t="s">
        <v>189</v>
      </c>
      <c r="AQ2166" t="str">
        <f>IFERROR(IF(L2166="","",VLOOKUP(L2166&amp;I2166,Продукция!A:K,11,0)),"обратитесь к админ справочника")</f>
        <v>согласно рекомендациям производителя теста</v>
      </c>
      <c r="AR2166" s="11" t="s">
        <v>4823</v>
      </c>
      <c r="AS2166" t="str">
        <f>IFERROR(IF(L2166="","",VLOOKUP(L2166&amp;I2166,Продукция!A:J,10,0)),"обратитесь к админ справочника")</f>
        <v>инструкция тест- ситема Биочек СК -126</v>
      </c>
      <c r="AT2166" s="11" t="s">
        <v>4823</v>
      </c>
      <c r="AU2166" s="11" t="s">
        <v>4823</v>
      </c>
      <c r="AV2166" s="11" t="s">
        <v>2673</v>
      </c>
      <c r="AW2166" s="11" t="s">
        <v>4824</v>
      </c>
      <c r="AX2166" s="11" t="s">
        <v>698</v>
      </c>
      <c r="AZ2166" s="11">
        <v>1</v>
      </c>
      <c r="BA2166" s="11">
        <v>1</v>
      </c>
      <c r="BC2166" s="11" t="s">
        <v>5264</v>
      </c>
    </row>
    <row r="2167" spans="1:55" x14ac:dyDescent="0.25">
      <c r="A2167" t="str">
        <f t="shared" si="39"/>
        <v xml:space="preserve">С/634CAV (BioChek) анемия уровень антител </v>
      </c>
      <c r="B2167" t="str">
        <f>IF(E2167="","",INDEX(Лаборатории!A:A,MATCH('Производственный контроль'!E2167,Лаборатории!B:B,0)))</f>
        <v xml:space="preserve">КУРИНОЕ ЦАРСТВО АО </v>
      </c>
      <c r="C2167" t="str">
        <f>IF(E2167="","",VLOOKUP(E2167,Лаборатории!B:D,3,0))</f>
        <v>U377_CHL</v>
      </c>
      <c r="D2167" s="12">
        <v>45753</v>
      </c>
      <c r="E2167" s="11" t="s">
        <v>793</v>
      </c>
      <c r="F2167" s="11" t="s">
        <v>544</v>
      </c>
      <c r="G2167" s="11" t="s">
        <v>698</v>
      </c>
      <c r="H2167" s="11" t="s">
        <v>262</v>
      </c>
      <c r="I2167" s="11" t="s">
        <v>3412</v>
      </c>
      <c r="J2167" t="str">
        <f>IF(L2167="","",VLOOKUP(L2167,Продукция!B:D,3,0))</f>
        <v>Биологический_материал</v>
      </c>
      <c r="K2167" t="str">
        <f>IF(L2167="","",VLOOKUP(L2167,Продукция!B:C,2,0))</f>
        <v>Сыворотка крови</v>
      </c>
      <c r="L2167" s="151" t="s">
        <v>302</v>
      </c>
      <c r="M2167">
        <f>IF(L2167="","",VLOOKUP(L2167,Продукция!B:L,11,0))</f>
        <v>0</v>
      </c>
      <c r="N2167" s="11" t="s">
        <v>873</v>
      </c>
      <c r="P2167" s="11" t="s">
        <v>340</v>
      </c>
      <c r="Q2167" s="11" t="s">
        <v>854</v>
      </c>
      <c r="R2167" s="153" t="s">
        <v>4865</v>
      </c>
      <c r="S2167" s="11">
        <v>18</v>
      </c>
      <c r="T2167" s="11" t="s">
        <v>5263</v>
      </c>
      <c r="V2167" s="14">
        <v>45751</v>
      </c>
      <c r="Z2167" s="11" t="s">
        <v>4823</v>
      </c>
      <c r="AA2167" s="15">
        <v>0.3888888888888889</v>
      </c>
      <c r="AB2167" t="str">
        <f>IF(L2167="","",VLOOKUP(L2167&amp;I2167,Продукция!A:I,9,0))</f>
        <v>рекомендация производителя набора</v>
      </c>
      <c r="AC2167" s="14">
        <v>45761</v>
      </c>
      <c r="AD2167" s="11" t="s">
        <v>2673</v>
      </c>
      <c r="AE2167" s="11" t="s">
        <v>4823</v>
      </c>
      <c r="AF2167" t="str">
        <f>IF(AD2167="","",VLOOKUP(AD2167,'Сотрудники и ссылки'!A:B,2,0))</f>
        <v>Серолог</v>
      </c>
      <c r="AG2167">
        <f>IF(AD2167="","",VLOOKUP(AD2167,'Сотрудники и ссылки'!A:C,3,0))</f>
        <v>20001771</v>
      </c>
      <c r="AH2167" s="11" t="s">
        <v>2673</v>
      </c>
      <c r="AI2167" t="str">
        <f>IF(AH2167="","",VLOOKUP(AH2167,'Сотрудники и ссылки'!A:B,2,0))</f>
        <v>Серолог</v>
      </c>
      <c r="AJ2167">
        <f>IF(AH2167="","",VLOOKUP(AH2167,'Сотрудники и ссылки'!A:C,3,0))</f>
        <v>20001771</v>
      </c>
      <c r="AK2167" s="14">
        <v>45761</v>
      </c>
      <c r="AL2167" s="2">
        <f>IF(AK2167="","",AK2167+VLOOKUP(I2167,'Вид исследования'!B:E,4,0))</f>
        <v>45762</v>
      </c>
      <c r="AM2167" s="2">
        <f>IF(AK2167="","",AK2167+VLOOKUP(I2167,'Вид исследования'!B:F,5,0))</f>
        <v>45762</v>
      </c>
      <c r="AN2167" s="14">
        <v>45761</v>
      </c>
      <c r="AP2167" s="11" t="s">
        <v>189</v>
      </c>
      <c r="AQ2167" t="str">
        <f>IFERROR(IF(L2167="","",VLOOKUP(L2167&amp;I2167,Продукция!A:K,11,0)),"обратитесь к админ справочника")</f>
        <v>согласно рекомендациям производителя теста</v>
      </c>
      <c r="AR2167" s="11" t="s">
        <v>4823</v>
      </c>
      <c r="AS2167" t="str">
        <f>IFERROR(IF(L2167="","",VLOOKUP(L2167&amp;I2167,Продукция!A:J,10,0)),"обратитесь к админ справочника")</f>
        <v>инструкция тест- ситема Биочек СК -126</v>
      </c>
      <c r="AT2167" s="11" t="s">
        <v>4823</v>
      </c>
      <c r="AU2167" s="11" t="s">
        <v>4823</v>
      </c>
      <c r="AV2167" s="11" t="s">
        <v>2673</v>
      </c>
      <c r="AW2167" s="11" t="s">
        <v>4824</v>
      </c>
      <c r="AX2167" s="11" t="s">
        <v>698</v>
      </c>
      <c r="AZ2167" s="11">
        <v>1</v>
      </c>
      <c r="BA2167" s="11">
        <v>1</v>
      </c>
      <c r="BC2167" s="11" t="s">
        <v>5264</v>
      </c>
    </row>
    <row r="2168" spans="1:55" x14ac:dyDescent="0.25">
      <c r="A2168" t="str">
        <f t="shared" si="39"/>
        <v>С/634ART (BioChek) инфекционный альвеолярный ринотрахеит тип А и В уровень антител</v>
      </c>
      <c r="B2168" t="str">
        <f>IF(E2168="","",INDEX(Лаборатории!A:A,MATCH('Производственный контроль'!E2168,Лаборатории!B:B,0)))</f>
        <v xml:space="preserve">КУРИНОЕ ЦАРСТВО АО </v>
      </c>
      <c r="C2168" t="str">
        <f>IF(E2168="","",VLOOKUP(E2168,Лаборатории!B:D,3,0))</f>
        <v>U377_CHL</v>
      </c>
      <c r="D2168" s="12">
        <v>45753</v>
      </c>
      <c r="E2168" s="11" t="s">
        <v>793</v>
      </c>
      <c r="F2168" s="11" t="s">
        <v>544</v>
      </c>
      <c r="G2168" s="11" t="s">
        <v>698</v>
      </c>
      <c r="H2168" s="11" t="s">
        <v>262</v>
      </c>
      <c r="I2168" s="11" t="s">
        <v>3409</v>
      </c>
      <c r="J2168" t="str">
        <f>IF(L2168="","",VLOOKUP(L2168,Продукция!B:D,3,0))</f>
        <v>Биологический_материал</v>
      </c>
      <c r="K2168" t="str">
        <f>IF(L2168="","",VLOOKUP(L2168,Продукция!B:C,2,0))</f>
        <v>Сыворотка крови</v>
      </c>
      <c r="L2168" s="151" t="s">
        <v>302</v>
      </c>
      <c r="M2168">
        <f>IF(L2168="","",VLOOKUP(L2168,Продукция!B:L,11,0))</f>
        <v>0</v>
      </c>
      <c r="N2168" s="11" t="s">
        <v>873</v>
      </c>
      <c r="P2168" s="11" t="s">
        <v>340</v>
      </c>
      <c r="Q2168" s="11" t="s">
        <v>854</v>
      </c>
      <c r="R2168" s="153" t="s">
        <v>4865</v>
      </c>
      <c r="S2168" s="11">
        <v>18</v>
      </c>
      <c r="T2168" s="11" t="s">
        <v>5263</v>
      </c>
      <c r="V2168" s="14">
        <v>45749</v>
      </c>
      <c r="Z2168" s="11" t="s">
        <v>4823</v>
      </c>
      <c r="AA2168" s="15">
        <v>0.3888888888888889</v>
      </c>
      <c r="AB2168" t="str">
        <f>IF(L2168="","",VLOOKUP(L2168&amp;I2168,Продукция!A:I,9,0))</f>
        <v>рекомендация производителя набора</v>
      </c>
      <c r="AC2168" s="14">
        <v>45761</v>
      </c>
      <c r="AD2168" s="11" t="s">
        <v>2673</v>
      </c>
      <c r="AE2168" s="11" t="s">
        <v>4823</v>
      </c>
      <c r="AF2168" t="str">
        <f>IF(AD2168="","",VLOOKUP(AD2168,'Сотрудники и ссылки'!A:B,2,0))</f>
        <v>Серолог</v>
      </c>
      <c r="AG2168">
        <f>IF(AD2168="","",VLOOKUP(AD2168,'Сотрудники и ссылки'!A:C,3,0))</f>
        <v>20001771</v>
      </c>
      <c r="AH2168" s="11" t="s">
        <v>2673</v>
      </c>
      <c r="AI2168" t="str">
        <f>IF(AH2168="","",VLOOKUP(AH2168,'Сотрудники и ссылки'!A:B,2,0))</f>
        <v>Серолог</v>
      </c>
      <c r="AJ2168">
        <f>IF(AH2168="","",VLOOKUP(AH2168,'Сотрудники и ссылки'!A:C,3,0))</f>
        <v>20001771</v>
      </c>
      <c r="AK2168" s="14">
        <v>45761</v>
      </c>
      <c r="AL2168" s="2">
        <f>IF(AK2168="","",AK2168+VLOOKUP(I2168,'Вид исследования'!B:E,4,0))</f>
        <v>45762</v>
      </c>
      <c r="AM2168" s="2">
        <f>IF(AK2168="","",AK2168+VLOOKUP(I2168,'Вид исследования'!B:F,5,0))</f>
        <v>45762</v>
      </c>
      <c r="AN2168" s="14">
        <v>45761</v>
      </c>
      <c r="AP2168" s="11" t="s">
        <v>189</v>
      </c>
      <c r="AQ2168" t="str">
        <f>IFERROR(IF(L2168="","",VLOOKUP(L2168&amp;I2168,Продукция!A:K,11,0)),"обратитесь к админ справочника")</f>
        <v>согласно рекомендациям производителя теста</v>
      </c>
      <c r="AR2168" s="11" t="s">
        <v>4823</v>
      </c>
      <c r="AS2168" t="str">
        <f>IFERROR(IF(L2168="","",VLOOKUP(L2168&amp;I2168,Продукция!A:J,10,0)),"обратитесь к админ справочника")</f>
        <v>инструкция тест- ситема Биочек СК-120</v>
      </c>
      <c r="AT2168" s="11" t="s">
        <v>4823</v>
      </c>
      <c r="AU2168" s="11" t="s">
        <v>4823</v>
      </c>
      <c r="AV2168" s="11" t="s">
        <v>2673</v>
      </c>
      <c r="AW2168" s="11" t="s">
        <v>4824</v>
      </c>
      <c r="AX2168" s="11" t="s">
        <v>698</v>
      </c>
      <c r="AZ2168" s="11">
        <v>1</v>
      </c>
      <c r="BA2168" s="11">
        <v>1</v>
      </c>
      <c r="BC2168" s="11" t="s">
        <v>5264</v>
      </c>
    </row>
    <row r="2169" spans="1:55" x14ac:dyDescent="0.25">
      <c r="A2169" t="str">
        <f t="shared" si="39"/>
        <v>С/634ART (BioChek) инфекционный альвеолярный ринотрахеит тип А и В уровень антител</v>
      </c>
      <c r="B2169" t="str">
        <f>IF(E2169="","",INDEX(Лаборатории!A:A,MATCH('Производственный контроль'!E2169,Лаборатории!B:B,0)))</f>
        <v xml:space="preserve">КУРИНОЕ ЦАРСТВО АО </v>
      </c>
      <c r="C2169" t="str">
        <f>IF(E2169="","",VLOOKUP(E2169,Лаборатории!B:D,3,0))</f>
        <v>U377_CHL</v>
      </c>
      <c r="D2169" s="12">
        <v>45753</v>
      </c>
      <c r="E2169" s="11" t="s">
        <v>793</v>
      </c>
      <c r="F2169" s="11" t="s">
        <v>544</v>
      </c>
      <c r="G2169" s="11" t="s">
        <v>698</v>
      </c>
      <c r="H2169" s="11" t="s">
        <v>262</v>
      </c>
      <c r="I2169" s="11" t="s">
        <v>3409</v>
      </c>
      <c r="J2169" t="str">
        <f>IF(L2169="","",VLOOKUP(L2169,Продукция!B:D,3,0))</f>
        <v>Биологический_материал</v>
      </c>
      <c r="K2169" t="str">
        <f>IF(L2169="","",VLOOKUP(L2169,Продукция!B:C,2,0))</f>
        <v>Сыворотка крови</v>
      </c>
      <c r="L2169" s="151" t="s">
        <v>302</v>
      </c>
      <c r="M2169">
        <f>IF(L2169="","",VLOOKUP(L2169,Продукция!B:L,11,0))</f>
        <v>0</v>
      </c>
      <c r="N2169" s="11" t="s">
        <v>873</v>
      </c>
      <c r="P2169" s="11" t="s">
        <v>340</v>
      </c>
      <c r="Q2169" s="11" t="s">
        <v>854</v>
      </c>
      <c r="R2169" s="153" t="s">
        <v>4865</v>
      </c>
      <c r="S2169" s="11">
        <v>18</v>
      </c>
      <c r="T2169" s="11" t="s">
        <v>5263</v>
      </c>
      <c r="V2169" s="14">
        <v>45750</v>
      </c>
      <c r="Z2169" s="11" t="s">
        <v>4823</v>
      </c>
      <c r="AA2169" s="15">
        <v>0.3888888888888889</v>
      </c>
      <c r="AB2169" t="str">
        <f>IF(L2169="","",VLOOKUP(L2169&amp;I2169,Продукция!A:I,9,0))</f>
        <v>рекомендация производителя набора</v>
      </c>
      <c r="AC2169" s="14">
        <v>45761</v>
      </c>
      <c r="AD2169" s="11" t="s">
        <v>2673</v>
      </c>
      <c r="AE2169" s="11" t="s">
        <v>4823</v>
      </c>
      <c r="AF2169" t="str">
        <f>IF(AD2169="","",VLOOKUP(AD2169,'Сотрудники и ссылки'!A:B,2,0))</f>
        <v>Серолог</v>
      </c>
      <c r="AG2169">
        <f>IF(AD2169="","",VLOOKUP(AD2169,'Сотрудники и ссылки'!A:C,3,0))</f>
        <v>20001771</v>
      </c>
      <c r="AH2169" s="11" t="s">
        <v>2673</v>
      </c>
      <c r="AI2169" t="str">
        <f>IF(AH2169="","",VLOOKUP(AH2169,'Сотрудники и ссылки'!A:B,2,0))</f>
        <v>Серолог</v>
      </c>
      <c r="AJ2169">
        <f>IF(AH2169="","",VLOOKUP(AH2169,'Сотрудники и ссылки'!A:C,3,0))</f>
        <v>20001771</v>
      </c>
      <c r="AK2169" s="14">
        <v>45761</v>
      </c>
      <c r="AL2169" s="2">
        <f>IF(AK2169="","",AK2169+VLOOKUP(I2169,'Вид исследования'!B:E,4,0))</f>
        <v>45762</v>
      </c>
      <c r="AM2169" s="2">
        <f>IF(AK2169="","",AK2169+VLOOKUP(I2169,'Вид исследования'!B:F,5,0))</f>
        <v>45762</v>
      </c>
      <c r="AN2169" s="14">
        <v>45761</v>
      </c>
      <c r="AP2169" s="11" t="s">
        <v>189</v>
      </c>
      <c r="AQ2169" t="str">
        <f>IFERROR(IF(L2169="","",VLOOKUP(L2169&amp;I2169,Продукция!A:K,11,0)),"обратитесь к админ справочника")</f>
        <v>согласно рекомендациям производителя теста</v>
      </c>
      <c r="AR2169" s="11" t="s">
        <v>4823</v>
      </c>
      <c r="AS2169" t="str">
        <f>IFERROR(IF(L2169="","",VLOOKUP(L2169&amp;I2169,Продукция!A:J,10,0)),"обратитесь к админ справочника")</f>
        <v>инструкция тест- ситема Биочек СК-120</v>
      </c>
      <c r="AT2169" s="11" t="s">
        <v>4823</v>
      </c>
      <c r="AU2169" s="11" t="s">
        <v>4823</v>
      </c>
      <c r="AV2169" s="11" t="s">
        <v>2673</v>
      </c>
      <c r="AW2169" s="11" t="s">
        <v>4824</v>
      </c>
      <c r="AX2169" s="11" t="s">
        <v>698</v>
      </c>
      <c r="AZ2169" s="11">
        <v>1</v>
      </c>
      <c r="BA2169" s="11">
        <v>1</v>
      </c>
      <c r="BC2169" s="11" t="s">
        <v>5264</v>
      </c>
    </row>
    <row r="2170" spans="1:55" x14ac:dyDescent="0.25">
      <c r="A2170" t="str">
        <f t="shared" si="39"/>
        <v>С/634ART (BioChek) инфекционный альвеолярный ринотрахеит тип А и В уровень антител</v>
      </c>
      <c r="B2170" t="str">
        <f>IF(E2170="","",INDEX(Лаборатории!A:A,MATCH('Производственный контроль'!E2170,Лаборатории!B:B,0)))</f>
        <v xml:space="preserve">КУРИНОЕ ЦАРСТВО АО </v>
      </c>
      <c r="C2170" t="str">
        <f>IF(E2170="","",VLOOKUP(E2170,Лаборатории!B:D,3,0))</f>
        <v>U377_CHL</v>
      </c>
      <c r="D2170" s="12">
        <v>45753</v>
      </c>
      <c r="E2170" s="11" t="s">
        <v>793</v>
      </c>
      <c r="F2170" s="11" t="s">
        <v>544</v>
      </c>
      <c r="G2170" s="11" t="s">
        <v>698</v>
      </c>
      <c r="H2170" s="11" t="s">
        <v>262</v>
      </c>
      <c r="I2170" s="11" t="s">
        <v>3409</v>
      </c>
      <c r="J2170" t="str">
        <f>IF(L2170="","",VLOOKUP(L2170,Продукция!B:D,3,0))</f>
        <v>Биологический_материал</v>
      </c>
      <c r="K2170" t="str">
        <f>IF(L2170="","",VLOOKUP(L2170,Продукция!B:C,2,0))</f>
        <v>Сыворотка крови</v>
      </c>
      <c r="L2170" s="151" t="s">
        <v>302</v>
      </c>
      <c r="M2170">
        <f>IF(L2170="","",VLOOKUP(L2170,Продукция!B:L,11,0))</f>
        <v>0</v>
      </c>
      <c r="N2170" s="11" t="s">
        <v>873</v>
      </c>
      <c r="P2170" s="11" t="s">
        <v>340</v>
      </c>
      <c r="Q2170" s="11" t="s">
        <v>854</v>
      </c>
      <c r="R2170" s="153" t="s">
        <v>4865</v>
      </c>
      <c r="S2170" s="11">
        <v>18</v>
      </c>
      <c r="T2170" s="11" t="s">
        <v>5263</v>
      </c>
      <c r="V2170" s="14">
        <v>45751</v>
      </c>
      <c r="Z2170" s="11" t="s">
        <v>4823</v>
      </c>
      <c r="AA2170" s="15">
        <v>0.3888888888888889</v>
      </c>
      <c r="AB2170" t="str">
        <f>IF(L2170="","",VLOOKUP(L2170&amp;I2170,Продукция!A:I,9,0))</f>
        <v>рекомендация производителя набора</v>
      </c>
      <c r="AC2170" s="14">
        <v>45761</v>
      </c>
      <c r="AD2170" s="11" t="s">
        <v>2673</v>
      </c>
      <c r="AE2170" s="11" t="s">
        <v>4823</v>
      </c>
      <c r="AF2170" t="str">
        <f>IF(AD2170="","",VLOOKUP(AD2170,'Сотрудники и ссылки'!A:B,2,0))</f>
        <v>Серолог</v>
      </c>
      <c r="AG2170">
        <f>IF(AD2170="","",VLOOKUP(AD2170,'Сотрудники и ссылки'!A:C,3,0))</f>
        <v>20001771</v>
      </c>
      <c r="AH2170" s="11" t="s">
        <v>2673</v>
      </c>
      <c r="AI2170" t="str">
        <f>IF(AH2170="","",VLOOKUP(AH2170,'Сотрудники и ссылки'!A:B,2,0))</f>
        <v>Серолог</v>
      </c>
      <c r="AJ2170">
        <f>IF(AH2170="","",VLOOKUP(AH2170,'Сотрудники и ссылки'!A:C,3,0))</f>
        <v>20001771</v>
      </c>
      <c r="AK2170" s="14">
        <v>45761</v>
      </c>
      <c r="AL2170" s="2">
        <f>IF(AK2170="","",AK2170+VLOOKUP(I2170,'Вид исследования'!B:E,4,0))</f>
        <v>45762</v>
      </c>
      <c r="AM2170" s="2">
        <f>IF(AK2170="","",AK2170+VLOOKUP(I2170,'Вид исследования'!B:F,5,0))</f>
        <v>45762</v>
      </c>
      <c r="AN2170" s="14">
        <v>45761</v>
      </c>
      <c r="AP2170" s="11" t="s">
        <v>189</v>
      </c>
      <c r="AQ2170" t="str">
        <f>IFERROR(IF(L2170="","",VLOOKUP(L2170&amp;I2170,Продукция!A:K,11,0)),"обратитесь к админ справочника")</f>
        <v>согласно рекомендациям производителя теста</v>
      </c>
      <c r="AR2170" s="11" t="s">
        <v>4823</v>
      </c>
      <c r="AS2170" t="str">
        <f>IFERROR(IF(L2170="","",VLOOKUP(L2170&amp;I2170,Продукция!A:J,10,0)),"обратитесь к админ справочника")</f>
        <v>инструкция тест- ситема Биочек СК-120</v>
      </c>
      <c r="AT2170" s="11" t="s">
        <v>4823</v>
      </c>
      <c r="AU2170" s="11" t="s">
        <v>4823</v>
      </c>
      <c r="AV2170" s="11" t="s">
        <v>2673</v>
      </c>
      <c r="AW2170" s="11" t="s">
        <v>4824</v>
      </c>
      <c r="AX2170" s="11" t="s">
        <v>698</v>
      </c>
      <c r="AZ2170" s="11">
        <v>1</v>
      </c>
      <c r="BA2170" s="11">
        <v>1</v>
      </c>
      <c r="BC2170" s="11" t="s">
        <v>5264</v>
      </c>
    </row>
    <row r="2171" spans="1:55" x14ac:dyDescent="0.25">
      <c r="A2171" t="str">
        <f t="shared" si="39"/>
        <v>С/634ART (BioChek) инфекционный альвеолярный ринотрахеит тип А и В уровень антител</v>
      </c>
      <c r="B2171" t="str">
        <f>IF(E2171="","",INDEX(Лаборатории!A:A,MATCH('Производственный контроль'!E2171,Лаборатории!B:B,0)))</f>
        <v xml:space="preserve">КУРИНОЕ ЦАРСТВО АО </v>
      </c>
      <c r="C2171" t="str">
        <f>IF(E2171="","",VLOOKUP(E2171,Лаборатории!B:D,3,0))</f>
        <v>U377_CHL</v>
      </c>
      <c r="D2171" s="12">
        <v>45753</v>
      </c>
      <c r="E2171" s="11" t="s">
        <v>793</v>
      </c>
      <c r="F2171" s="11" t="s">
        <v>544</v>
      </c>
      <c r="G2171" s="11" t="s">
        <v>698</v>
      </c>
      <c r="H2171" s="11" t="s">
        <v>262</v>
      </c>
      <c r="I2171" s="11" t="s">
        <v>3409</v>
      </c>
      <c r="J2171" t="str">
        <f>IF(L2171="","",VLOOKUP(L2171,Продукция!B:D,3,0))</f>
        <v>Биологический_материал</v>
      </c>
      <c r="K2171" t="str">
        <f>IF(L2171="","",VLOOKUP(L2171,Продукция!B:C,2,0))</f>
        <v>Сыворотка крови</v>
      </c>
      <c r="L2171" s="151" t="s">
        <v>302</v>
      </c>
      <c r="M2171">
        <f>IF(L2171="","",VLOOKUP(L2171,Продукция!B:L,11,0))</f>
        <v>0</v>
      </c>
      <c r="N2171" s="11" t="s">
        <v>873</v>
      </c>
      <c r="P2171" s="11" t="s">
        <v>340</v>
      </c>
      <c r="Q2171" s="11" t="s">
        <v>854</v>
      </c>
      <c r="R2171" s="153" t="s">
        <v>4865</v>
      </c>
      <c r="S2171" s="11">
        <v>18</v>
      </c>
      <c r="T2171" s="11" t="s">
        <v>5263</v>
      </c>
      <c r="V2171" s="14">
        <v>45751</v>
      </c>
      <c r="Z2171" s="11" t="s">
        <v>4823</v>
      </c>
      <c r="AA2171" s="15">
        <v>0.3888888888888889</v>
      </c>
      <c r="AB2171" t="str">
        <f>IF(L2171="","",VLOOKUP(L2171&amp;I2171,Продукция!A:I,9,0))</f>
        <v>рекомендация производителя набора</v>
      </c>
      <c r="AC2171" s="14">
        <v>45761</v>
      </c>
      <c r="AD2171" s="11" t="s">
        <v>2673</v>
      </c>
      <c r="AE2171" s="11" t="s">
        <v>4823</v>
      </c>
      <c r="AF2171" t="str">
        <f>IF(AD2171="","",VLOOKUP(AD2171,'Сотрудники и ссылки'!A:B,2,0))</f>
        <v>Серолог</v>
      </c>
      <c r="AG2171">
        <f>IF(AD2171="","",VLOOKUP(AD2171,'Сотрудники и ссылки'!A:C,3,0))</f>
        <v>20001771</v>
      </c>
      <c r="AH2171" s="11" t="s">
        <v>2673</v>
      </c>
      <c r="AI2171" t="str">
        <f>IF(AH2171="","",VLOOKUP(AH2171,'Сотрудники и ссылки'!A:B,2,0))</f>
        <v>Серолог</v>
      </c>
      <c r="AJ2171">
        <f>IF(AH2171="","",VLOOKUP(AH2171,'Сотрудники и ссылки'!A:C,3,0))</f>
        <v>20001771</v>
      </c>
      <c r="AK2171" s="14">
        <v>45761</v>
      </c>
      <c r="AL2171" s="2">
        <f>IF(AK2171="","",AK2171+VLOOKUP(I2171,'Вид исследования'!B:E,4,0))</f>
        <v>45762</v>
      </c>
      <c r="AM2171" s="2">
        <f>IF(AK2171="","",AK2171+VLOOKUP(I2171,'Вид исследования'!B:F,5,0))</f>
        <v>45762</v>
      </c>
      <c r="AN2171" s="14">
        <v>45761</v>
      </c>
      <c r="AP2171" s="11" t="s">
        <v>189</v>
      </c>
      <c r="AQ2171" t="str">
        <f>IFERROR(IF(L2171="","",VLOOKUP(L2171&amp;I2171,Продукция!A:K,11,0)),"обратитесь к админ справочника")</f>
        <v>согласно рекомендациям производителя теста</v>
      </c>
      <c r="AR2171" s="11" t="s">
        <v>4823</v>
      </c>
      <c r="AS2171" t="str">
        <f>IFERROR(IF(L2171="","",VLOOKUP(L2171&amp;I2171,Продукция!A:J,10,0)),"обратитесь к админ справочника")</f>
        <v>инструкция тест- ситема Биочек СК-120</v>
      </c>
      <c r="AT2171" s="11" t="s">
        <v>4823</v>
      </c>
      <c r="AU2171" s="11" t="s">
        <v>4823</v>
      </c>
      <c r="AV2171" s="11" t="s">
        <v>2673</v>
      </c>
      <c r="AW2171" s="11" t="s">
        <v>4824</v>
      </c>
      <c r="AX2171" s="11" t="s">
        <v>698</v>
      </c>
      <c r="AZ2171" s="11">
        <v>1</v>
      </c>
      <c r="BA2171" s="11">
        <v>1</v>
      </c>
      <c r="BC2171" s="11" t="s">
        <v>5264</v>
      </c>
    </row>
    <row r="2172" spans="1:55" x14ac:dyDescent="0.25">
      <c r="A2172" t="str">
        <f t="shared" si="39"/>
        <v>С/647Болезнь Ньюкасла уровень антител</v>
      </c>
      <c r="B2172" t="str">
        <f>IF(E2172="","",INDEX(Лаборатории!A:A,MATCH('Производственный контроль'!E2172,Лаборатории!B:B,0)))</f>
        <v xml:space="preserve">КУРИНОЕ ЦАРСТВО АО </v>
      </c>
      <c r="C2172" t="str">
        <f>IF(E2172="","",VLOOKUP(E2172,Лаборатории!B:D,3,0))</f>
        <v>U377_CHL</v>
      </c>
      <c r="D2172" s="12">
        <v>45754</v>
      </c>
      <c r="E2172" s="11" t="s">
        <v>793</v>
      </c>
      <c r="F2172" s="11" t="s">
        <v>371</v>
      </c>
      <c r="G2172" s="11" t="s">
        <v>372</v>
      </c>
      <c r="H2172" s="11" t="s">
        <v>312</v>
      </c>
      <c r="I2172" s="11" t="s">
        <v>3434</v>
      </c>
      <c r="J2172" t="str">
        <f>IF(L2172="","",VLOOKUP(L2172,Продукция!B:D,3,0))</f>
        <v>Биологический_материал</v>
      </c>
      <c r="K2172" t="str">
        <f>IF(L2172="","",VLOOKUP(L2172,Продукция!B:C,2,0))</f>
        <v>Сыворотка крови</v>
      </c>
      <c r="L2172" s="151" t="s">
        <v>302</v>
      </c>
      <c r="M2172">
        <f>IF(L2172="","",VLOOKUP(L2172,Продукция!B:L,11,0))</f>
        <v>0</v>
      </c>
      <c r="N2172" s="11" t="s">
        <v>873</v>
      </c>
      <c r="P2172" s="11" t="s">
        <v>340</v>
      </c>
      <c r="Q2172" s="11" t="s">
        <v>854</v>
      </c>
      <c r="R2172" s="153" t="s">
        <v>5167</v>
      </c>
      <c r="S2172" s="11">
        <v>20</v>
      </c>
      <c r="T2172" s="11" t="s">
        <v>5265</v>
      </c>
      <c r="V2172" s="14">
        <v>45746</v>
      </c>
      <c r="Z2172" s="11" t="s">
        <v>4823</v>
      </c>
      <c r="AA2172" s="15">
        <v>0.55555555555555558</v>
      </c>
      <c r="AB2172" t="str">
        <f>IF(L2172="","",VLOOKUP(L2172&amp;I2172,Продукция!A:I,9,0))</f>
        <v>рекомендация производителя набора</v>
      </c>
      <c r="AC2172" s="14">
        <v>45755</v>
      </c>
      <c r="AD2172" s="11" t="s">
        <v>2673</v>
      </c>
      <c r="AE2172" s="11" t="s">
        <v>4823</v>
      </c>
      <c r="AF2172" t="str">
        <f>IF(AD2172="","",VLOOKUP(AD2172,'Сотрудники и ссылки'!A:B,2,0))</f>
        <v>Серолог</v>
      </c>
      <c r="AG2172">
        <f>IF(AD2172="","",VLOOKUP(AD2172,'Сотрудники и ссылки'!A:C,3,0))</f>
        <v>20001771</v>
      </c>
      <c r="AH2172" s="11" t="s">
        <v>2673</v>
      </c>
      <c r="AI2172" t="str">
        <f>IF(AH2172="","",VLOOKUP(AH2172,'Сотрудники и ссылки'!A:B,2,0))</f>
        <v>Серолог</v>
      </c>
      <c r="AJ2172">
        <f>IF(AH2172="","",VLOOKUP(AH2172,'Сотрудники и ссылки'!A:C,3,0))</f>
        <v>20001771</v>
      </c>
      <c r="AK2172" s="14">
        <v>45755</v>
      </c>
      <c r="AL2172" s="2">
        <f>IF(AK2172="","",AK2172+VLOOKUP(I2172,'Вид исследования'!B:E,4,0))</f>
        <v>45756</v>
      </c>
      <c r="AM2172" s="2">
        <f>IF(AK2172="","",AK2172+VLOOKUP(I2172,'Вид исследования'!B:F,5,0))</f>
        <v>45756</v>
      </c>
      <c r="AN2172" s="14">
        <v>45755</v>
      </c>
      <c r="AP2172" s="11" t="s">
        <v>189</v>
      </c>
      <c r="AQ2172" t="str">
        <f>IFERROR(IF(L2172="","",VLOOKUP(L2172&amp;I2172,Продукция!A:K,11,0)),"обратитесь к админ справочника")</f>
        <v>согласно рекомендациям производителя теста</v>
      </c>
      <c r="AR2172" s="11" t="s">
        <v>4823</v>
      </c>
      <c r="AS2172" t="str">
        <f>IFERROR(IF(L2172="","",VLOOKUP(L2172&amp;I2172,Продукция!A:J,10,0)),"обратитесь к админ справочника")</f>
        <v>инструкция по применению набора РЗГА Ньюкасла</v>
      </c>
      <c r="AT2172" s="11" t="s">
        <v>4823</v>
      </c>
      <c r="AU2172" s="11" t="s">
        <v>4823</v>
      </c>
      <c r="AV2172" s="11" t="s">
        <v>2673</v>
      </c>
      <c r="AW2172" s="11" t="s">
        <v>4824</v>
      </c>
      <c r="AX2172" s="11" t="s">
        <v>372</v>
      </c>
      <c r="AY2172" s="11" t="s">
        <v>1522</v>
      </c>
      <c r="AZ2172" s="11">
        <v>107</v>
      </c>
      <c r="BA2172" s="11">
        <v>38</v>
      </c>
      <c r="BC2172" s="11" t="s">
        <v>4870</v>
      </c>
    </row>
    <row r="2173" spans="1:55" x14ac:dyDescent="0.25">
      <c r="A2173" t="str">
        <f t="shared" si="39"/>
        <v>С/647Болезнь Ньюкасла уровень антител</v>
      </c>
      <c r="B2173" t="str">
        <f>IF(E2173="","",INDEX(Лаборатории!A:A,MATCH('Производственный контроль'!E2173,Лаборатории!B:B,0)))</f>
        <v xml:space="preserve">КУРИНОЕ ЦАРСТВО АО </v>
      </c>
      <c r="C2173" t="str">
        <f>IF(E2173="","",VLOOKUP(E2173,Лаборатории!B:D,3,0))</f>
        <v>U377_CHL</v>
      </c>
      <c r="D2173" s="12">
        <v>45754</v>
      </c>
      <c r="E2173" s="11" t="s">
        <v>793</v>
      </c>
      <c r="F2173" s="11" t="s">
        <v>371</v>
      </c>
      <c r="G2173" s="11" t="s">
        <v>372</v>
      </c>
      <c r="H2173" s="11" t="s">
        <v>312</v>
      </c>
      <c r="I2173" s="11" t="s">
        <v>3434</v>
      </c>
      <c r="J2173" t="str">
        <f>IF(L2173="","",VLOOKUP(L2173,Продукция!B:D,3,0))</f>
        <v>Биологический_материал</v>
      </c>
      <c r="K2173" t="str">
        <f>IF(L2173="","",VLOOKUP(L2173,Продукция!B:C,2,0))</f>
        <v>Сыворотка крови</v>
      </c>
      <c r="L2173" s="151" t="s">
        <v>302</v>
      </c>
      <c r="M2173">
        <f>IF(L2173="","",VLOOKUP(L2173,Продукция!B:L,11,0))</f>
        <v>0</v>
      </c>
      <c r="N2173" s="11" t="s">
        <v>873</v>
      </c>
      <c r="P2173" s="11" t="s">
        <v>340</v>
      </c>
      <c r="Q2173" s="11" t="s">
        <v>854</v>
      </c>
      <c r="R2173" s="153" t="s">
        <v>5168</v>
      </c>
      <c r="S2173" s="11">
        <v>20</v>
      </c>
      <c r="T2173" s="11" t="s">
        <v>5265</v>
      </c>
      <c r="V2173" s="14">
        <v>45746</v>
      </c>
      <c r="Z2173" s="11" t="s">
        <v>4823</v>
      </c>
      <c r="AA2173" s="15">
        <v>0.55555555555555558</v>
      </c>
      <c r="AB2173" t="str">
        <f>IF(L2173="","",VLOOKUP(L2173&amp;I2173,Продукция!A:I,9,0))</f>
        <v>рекомендация производителя набора</v>
      </c>
      <c r="AC2173" s="14">
        <v>45755</v>
      </c>
      <c r="AD2173" s="11" t="s">
        <v>2673</v>
      </c>
      <c r="AE2173" s="11" t="s">
        <v>4823</v>
      </c>
      <c r="AF2173" t="str">
        <f>IF(AD2173="","",VLOOKUP(AD2173,'Сотрудники и ссылки'!A:B,2,0))</f>
        <v>Серолог</v>
      </c>
      <c r="AG2173">
        <f>IF(AD2173="","",VLOOKUP(AD2173,'Сотрудники и ссылки'!A:C,3,0))</f>
        <v>20001771</v>
      </c>
      <c r="AH2173" s="11" t="s">
        <v>2673</v>
      </c>
      <c r="AI2173" t="str">
        <f>IF(AH2173="","",VLOOKUP(AH2173,'Сотрудники и ссылки'!A:B,2,0))</f>
        <v>Серолог</v>
      </c>
      <c r="AJ2173">
        <f>IF(AH2173="","",VLOOKUP(AH2173,'Сотрудники и ссылки'!A:C,3,0))</f>
        <v>20001771</v>
      </c>
      <c r="AK2173" s="14">
        <v>45755</v>
      </c>
      <c r="AL2173" s="2">
        <f>IF(AK2173="","",AK2173+VLOOKUP(I2173,'Вид исследования'!B:E,4,0))</f>
        <v>45756</v>
      </c>
      <c r="AM2173" s="2">
        <f>IF(AK2173="","",AK2173+VLOOKUP(I2173,'Вид исследования'!B:F,5,0))</f>
        <v>45756</v>
      </c>
      <c r="AN2173" s="14">
        <v>45755</v>
      </c>
      <c r="AP2173" s="11" t="s">
        <v>189</v>
      </c>
      <c r="AQ2173" t="str">
        <f>IFERROR(IF(L2173="","",VLOOKUP(L2173&amp;I2173,Продукция!A:K,11,0)),"обратитесь к админ справочника")</f>
        <v>согласно рекомендациям производителя теста</v>
      </c>
      <c r="AR2173" s="11" t="s">
        <v>4823</v>
      </c>
      <c r="AS2173" t="str">
        <f>IFERROR(IF(L2173="","",VLOOKUP(L2173&amp;I2173,Продукция!A:J,10,0)),"обратитесь к админ справочника")</f>
        <v>инструкция по применению набора РЗГА Ньюкасла</v>
      </c>
      <c r="AT2173" s="11" t="s">
        <v>4823</v>
      </c>
      <c r="AU2173" s="11" t="s">
        <v>4823</v>
      </c>
      <c r="AV2173" s="11" t="s">
        <v>2673</v>
      </c>
      <c r="AW2173" s="11" t="s">
        <v>4824</v>
      </c>
      <c r="AX2173" s="11" t="s">
        <v>372</v>
      </c>
      <c r="AY2173" s="11" t="s">
        <v>1523</v>
      </c>
      <c r="AZ2173" s="11">
        <v>107</v>
      </c>
      <c r="BA2173" s="11">
        <v>37</v>
      </c>
      <c r="BC2173" s="11" t="s">
        <v>4870</v>
      </c>
    </row>
    <row r="2174" spans="1:55" x14ac:dyDescent="0.25">
      <c r="A2174" t="str">
        <f t="shared" si="39"/>
        <v>С/647Болезнь Ньюкасла уровень антител</v>
      </c>
      <c r="B2174" t="str">
        <f>IF(E2174="","",INDEX(Лаборатории!A:A,MATCH('Производственный контроль'!E2174,Лаборатории!B:B,0)))</f>
        <v xml:space="preserve">КУРИНОЕ ЦАРСТВО АО </v>
      </c>
      <c r="C2174" t="str">
        <f>IF(E2174="","",VLOOKUP(E2174,Лаборатории!B:D,3,0))</f>
        <v>U377_CHL</v>
      </c>
      <c r="D2174" s="12">
        <v>45754</v>
      </c>
      <c r="E2174" s="11" t="s">
        <v>793</v>
      </c>
      <c r="F2174" s="11" t="s">
        <v>371</v>
      </c>
      <c r="G2174" s="11" t="s">
        <v>372</v>
      </c>
      <c r="H2174" s="11" t="s">
        <v>312</v>
      </c>
      <c r="I2174" s="11" t="s">
        <v>3434</v>
      </c>
      <c r="J2174" t="str">
        <f>IF(L2174="","",VLOOKUP(L2174,Продукция!B:D,3,0))</f>
        <v>Биологический_материал</v>
      </c>
      <c r="K2174" t="str">
        <f>IF(L2174="","",VLOOKUP(L2174,Продукция!B:C,2,0))</f>
        <v>Сыворотка крови</v>
      </c>
      <c r="L2174" s="151" t="s">
        <v>302</v>
      </c>
      <c r="M2174">
        <f>IF(L2174="","",VLOOKUP(L2174,Продукция!B:L,11,0))</f>
        <v>0</v>
      </c>
      <c r="N2174" s="11" t="s">
        <v>873</v>
      </c>
      <c r="P2174" s="11" t="s">
        <v>340</v>
      </c>
      <c r="Q2174" s="11" t="s">
        <v>854</v>
      </c>
      <c r="R2174" s="153" t="s">
        <v>5169</v>
      </c>
      <c r="S2174" s="11">
        <v>20</v>
      </c>
      <c r="T2174" s="11" t="s">
        <v>5265</v>
      </c>
      <c r="V2174" s="14">
        <v>45747</v>
      </c>
      <c r="Z2174" s="11" t="s">
        <v>4823</v>
      </c>
      <c r="AA2174" s="15">
        <v>0.55555555555555558</v>
      </c>
      <c r="AB2174" t="str">
        <f>IF(L2174="","",VLOOKUP(L2174&amp;I2174,Продукция!A:I,9,0))</f>
        <v>рекомендация производителя набора</v>
      </c>
      <c r="AC2174" s="14">
        <v>45755</v>
      </c>
      <c r="AD2174" s="11" t="s">
        <v>2673</v>
      </c>
      <c r="AE2174" s="11" t="s">
        <v>4823</v>
      </c>
      <c r="AF2174" t="str">
        <f>IF(AD2174="","",VLOOKUP(AD2174,'Сотрудники и ссылки'!A:B,2,0))</f>
        <v>Серолог</v>
      </c>
      <c r="AG2174">
        <f>IF(AD2174="","",VLOOKUP(AD2174,'Сотрудники и ссылки'!A:C,3,0))</f>
        <v>20001771</v>
      </c>
      <c r="AH2174" s="11" t="s">
        <v>2673</v>
      </c>
      <c r="AI2174" t="str">
        <f>IF(AH2174="","",VLOOKUP(AH2174,'Сотрудники и ссылки'!A:B,2,0))</f>
        <v>Серолог</v>
      </c>
      <c r="AJ2174">
        <f>IF(AH2174="","",VLOOKUP(AH2174,'Сотрудники и ссылки'!A:C,3,0))</f>
        <v>20001771</v>
      </c>
      <c r="AK2174" s="14">
        <v>45755</v>
      </c>
      <c r="AL2174" s="2">
        <f>IF(AK2174="","",AK2174+VLOOKUP(I2174,'Вид исследования'!B:E,4,0))</f>
        <v>45756</v>
      </c>
      <c r="AM2174" s="2">
        <f>IF(AK2174="","",AK2174+VLOOKUP(I2174,'Вид исследования'!B:F,5,0))</f>
        <v>45756</v>
      </c>
      <c r="AN2174" s="14">
        <v>45755</v>
      </c>
      <c r="AP2174" s="11" t="s">
        <v>189</v>
      </c>
      <c r="AQ2174" t="str">
        <f>IFERROR(IF(L2174="","",VLOOKUP(L2174&amp;I2174,Продукция!A:K,11,0)),"обратитесь к админ справочника")</f>
        <v>согласно рекомендациям производителя теста</v>
      </c>
      <c r="AR2174" s="11" t="s">
        <v>4823</v>
      </c>
      <c r="AS2174" t="str">
        <f>IFERROR(IF(L2174="","",VLOOKUP(L2174&amp;I2174,Продукция!A:J,10,0)),"обратитесь к админ справочника")</f>
        <v>инструкция по применению набора РЗГА Ньюкасла</v>
      </c>
      <c r="AT2174" s="11" t="s">
        <v>4823</v>
      </c>
      <c r="AU2174" s="11" t="s">
        <v>4823</v>
      </c>
      <c r="AV2174" s="11" t="s">
        <v>2673</v>
      </c>
      <c r="AW2174" s="11" t="s">
        <v>4824</v>
      </c>
      <c r="AX2174" s="11" t="s">
        <v>372</v>
      </c>
      <c r="AY2174" s="11" t="s">
        <v>1524</v>
      </c>
      <c r="AZ2174" s="11">
        <v>107</v>
      </c>
      <c r="BA2174" s="11">
        <v>38</v>
      </c>
      <c r="BC2174" s="11" t="s">
        <v>4870</v>
      </c>
    </row>
    <row r="2175" spans="1:55" x14ac:dyDescent="0.25">
      <c r="A2175" t="str">
        <f t="shared" si="39"/>
        <v>С/647Болезнь Ньюкасла уровень антител</v>
      </c>
      <c r="B2175" t="str">
        <f>IF(E2175="","",INDEX(Лаборатории!A:A,MATCH('Производственный контроль'!E2175,Лаборатории!B:B,0)))</f>
        <v xml:space="preserve">КУРИНОЕ ЦАРСТВО АО </v>
      </c>
      <c r="C2175" t="str">
        <f>IF(E2175="","",VLOOKUP(E2175,Лаборатории!B:D,3,0))</f>
        <v>U377_CHL</v>
      </c>
      <c r="D2175" s="12">
        <v>45754</v>
      </c>
      <c r="E2175" s="11" t="s">
        <v>793</v>
      </c>
      <c r="F2175" s="11" t="s">
        <v>371</v>
      </c>
      <c r="G2175" s="11" t="s">
        <v>372</v>
      </c>
      <c r="H2175" s="11" t="s">
        <v>312</v>
      </c>
      <c r="I2175" s="11" t="s">
        <v>3434</v>
      </c>
      <c r="J2175" t="str">
        <f>IF(L2175="","",VLOOKUP(L2175,Продукция!B:D,3,0))</f>
        <v>Биологический_материал</v>
      </c>
      <c r="K2175" t="str">
        <f>IF(L2175="","",VLOOKUP(L2175,Продукция!B:C,2,0))</f>
        <v>Сыворотка крови</v>
      </c>
      <c r="L2175" s="151" t="s">
        <v>302</v>
      </c>
      <c r="M2175">
        <f>IF(L2175="","",VLOOKUP(L2175,Продукция!B:L,11,0))</f>
        <v>0</v>
      </c>
      <c r="N2175" s="11" t="s">
        <v>873</v>
      </c>
      <c r="P2175" s="11" t="s">
        <v>340</v>
      </c>
      <c r="Q2175" s="11" t="s">
        <v>854</v>
      </c>
      <c r="R2175" s="153" t="s">
        <v>5170</v>
      </c>
      <c r="S2175" s="11">
        <v>20</v>
      </c>
      <c r="T2175" s="11" t="s">
        <v>5265</v>
      </c>
      <c r="V2175" s="14">
        <v>45747</v>
      </c>
      <c r="Z2175" s="11" t="s">
        <v>4823</v>
      </c>
      <c r="AA2175" s="15">
        <v>0.55555555555555558</v>
      </c>
      <c r="AB2175" t="str">
        <f>IF(L2175="","",VLOOKUP(L2175&amp;I2175,Продукция!A:I,9,0))</f>
        <v>рекомендация производителя набора</v>
      </c>
      <c r="AC2175" s="14">
        <v>45755</v>
      </c>
      <c r="AD2175" s="11" t="s">
        <v>2673</v>
      </c>
      <c r="AE2175" s="11" t="s">
        <v>4823</v>
      </c>
      <c r="AF2175" t="str">
        <f>IF(AD2175="","",VLOOKUP(AD2175,'Сотрудники и ссылки'!A:B,2,0))</f>
        <v>Серолог</v>
      </c>
      <c r="AG2175">
        <f>IF(AD2175="","",VLOOKUP(AD2175,'Сотрудники и ссылки'!A:C,3,0))</f>
        <v>20001771</v>
      </c>
      <c r="AH2175" s="11" t="s">
        <v>2673</v>
      </c>
      <c r="AI2175" t="str">
        <f>IF(AH2175="","",VLOOKUP(AH2175,'Сотрудники и ссылки'!A:B,2,0))</f>
        <v>Серолог</v>
      </c>
      <c r="AJ2175">
        <f>IF(AH2175="","",VLOOKUP(AH2175,'Сотрудники и ссылки'!A:C,3,0))</f>
        <v>20001771</v>
      </c>
      <c r="AK2175" s="14">
        <v>45755</v>
      </c>
      <c r="AL2175" s="2">
        <f>IF(AK2175="","",AK2175+VLOOKUP(I2175,'Вид исследования'!B:E,4,0))</f>
        <v>45756</v>
      </c>
      <c r="AM2175" s="2">
        <f>IF(AK2175="","",AK2175+VLOOKUP(I2175,'Вид исследования'!B:F,5,0))</f>
        <v>45756</v>
      </c>
      <c r="AN2175" s="14">
        <v>45755</v>
      </c>
      <c r="AP2175" s="11" t="s">
        <v>189</v>
      </c>
      <c r="AQ2175" t="str">
        <f>IFERROR(IF(L2175="","",VLOOKUP(L2175&amp;I2175,Продукция!A:K,11,0)),"обратитесь к админ справочника")</f>
        <v>согласно рекомендациям производителя теста</v>
      </c>
      <c r="AR2175" s="11" t="s">
        <v>4823</v>
      </c>
      <c r="AS2175" t="str">
        <f>IFERROR(IF(L2175="","",VLOOKUP(L2175&amp;I2175,Продукция!A:J,10,0)),"обратитесь к админ справочника")</f>
        <v>инструкция по применению набора РЗГА Ньюкасла</v>
      </c>
      <c r="AT2175" s="11" t="s">
        <v>4823</v>
      </c>
      <c r="AU2175" s="11" t="s">
        <v>4823</v>
      </c>
      <c r="AV2175" s="11" t="s">
        <v>2673</v>
      </c>
      <c r="AW2175" s="11" t="s">
        <v>4824</v>
      </c>
      <c r="AX2175" s="11" t="s">
        <v>372</v>
      </c>
      <c r="AY2175" s="11" t="s">
        <v>1525</v>
      </c>
      <c r="AZ2175" s="11">
        <v>107</v>
      </c>
      <c r="BA2175" s="11">
        <v>37</v>
      </c>
      <c r="BC2175" s="11" t="s">
        <v>4870</v>
      </c>
    </row>
    <row r="2176" spans="1:55" x14ac:dyDescent="0.25">
      <c r="A2176" t="str">
        <f t="shared" si="39"/>
        <v>С/647Болезнь Ньюкасла уровень антител</v>
      </c>
      <c r="B2176" t="str">
        <f>IF(E2176="","",INDEX(Лаборатории!A:A,MATCH('Производственный контроль'!E2176,Лаборатории!B:B,0)))</f>
        <v xml:space="preserve">КУРИНОЕ ЦАРСТВО АО </v>
      </c>
      <c r="C2176" t="str">
        <f>IF(E2176="","",VLOOKUP(E2176,Лаборатории!B:D,3,0))</f>
        <v>U377_CHL</v>
      </c>
      <c r="D2176" s="12">
        <v>45754</v>
      </c>
      <c r="E2176" s="11" t="s">
        <v>793</v>
      </c>
      <c r="F2176" s="11" t="s">
        <v>371</v>
      </c>
      <c r="G2176" s="11" t="s">
        <v>372</v>
      </c>
      <c r="H2176" s="11" t="s">
        <v>312</v>
      </c>
      <c r="I2176" s="11" t="s">
        <v>3434</v>
      </c>
      <c r="J2176" t="str">
        <f>IF(L2176="","",VLOOKUP(L2176,Продукция!B:D,3,0))</f>
        <v>Биологический_материал</v>
      </c>
      <c r="K2176" t="str">
        <f>IF(L2176="","",VLOOKUP(L2176,Продукция!B:C,2,0))</f>
        <v>Сыворотка крови</v>
      </c>
      <c r="L2176" s="151" t="s">
        <v>302</v>
      </c>
      <c r="M2176">
        <f>IF(L2176="","",VLOOKUP(L2176,Продукция!B:L,11,0))</f>
        <v>0</v>
      </c>
      <c r="N2176" s="11" t="s">
        <v>873</v>
      </c>
      <c r="P2176" s="11" t="s">
        <v>340</v>
      </c>
      <c r="Q2176" s="11" t="s">
        <v>854</v>
      </c>
      <c r="R2176" s="153" t="s">
        <v>5171</v>
      </c>
      <c r="S2176" s="11">
        <v>20</v>
      </c>
      <c r="T2176" s="11" t="s">
        <v>5265</v>
      </c>
      <c r="V2176" s="14">
        <v>45748</v>
      </c>
      <c r="Z2176" s="11" t="s">
        <v>4823</v>
      </c>
      <c r="AA2176" s="15">
        <v>0.55555555555555558</v>
      </c>
      <c r="AB2176" t="str">
        <f>IF(L2176="","",VLOOKUP(L2176&amp;I2176,Продукция!A:I,9,0))</f>
        <v>рекомендация производителя набора</v>
      </c>
      <c r="AC2176" s="14">
        <v>45755</v>
      </c>
      <c r="AD2176" s="11" t="s">
        <v>2673</v>
      </c>
      <c r="AE2176" s="11" t="s">
        <v>4823</v>
      </c>
      <c r="AF2176" t="str">
        <f>IF(AD2176="","",VLOOKUP(AD2176,'Сотрудники и ссылки'!A:B,2,0))</f>
        <v>Серолог</v>
      </c>
      <c r="AG2176">
        <f>IF(AD2176="","",VLOOKUP(AD2176,'Сотрудники и ссылки'!A:C,3,0))</f>
        <v>20001771</v>
      </c>
      <c r="AH2176" s="11" t="s">
        <v>2673</v>
      </c>
      <c r="AI2176" t="str">
        <f>IF(AH2176="","",VLOOKUP(AH2176,'Сотрудники и ссылки'!A:B,2,0))</f>
        <v>Серолог</v>
      </c>
      <c r="AJ2176">
        <f>IF(AH2176="","",VLOOKUP(AH2176,'Сотрудники и ссылки'!A:C,3,0))</f>
        <v>20001771</v>
      </c>
      <c r="AK2176" s="14">
        <v>45755</v>
      </c>
      <c r="AL2176" s="2">
        <f>IF(AK2176="","",AK2176+VLOOKUP(I2176,'Вид исследования'!B:E,4,0))</f>
        <v>45756</v>
      </c>
      <c r="AM2176" s="2">
        <f>IF(AK2176="","",AK2176+VLOOKUP(I2176,'Вид исследования'!B:F,5,0))</f>
        <v>45756</v>
      </c>
      <c r="AN2176" s="14">
        <v>45755</v>
      </c>
      <c r="AP2176" s="11" t="s">
        <v>189</v>
      </c>
      <c r="AQ2176" t="str">
        <f>IFERROR(IF(L2176="","",VLOOKUP(L2176&amp;I2176,Продукция!A:K,11,0)),"обратитесь к админ справочника")</f>
        <v>согласно рекомендациям производителя теста</v>
      </c>
      <c r="AR2176" s="11" t="s">
        <v>4823</v>
      </c>
      <c r="AS2176" t="str">
        <f>IFERROR(IF(L2176="","",VLOOKUP(L2176&amp;I2176,Продукция!A:J,10,0)),"обратитесь к админ справочника")</f>
        <v>инструкция по применению набора РЗГА Ньюкасла</v>
      </c>
      <c r="AT2176" s="11" t="s">
        <v>4823</v>
      </c>
      <c r="AU2176" s="11" t="s">
        <v>4823</v>
      </c>
      <c r="AV2176" s="11" t="s">
        <v>2673</v>
      </c>
      <c r="AW2176" s="11" t="s">
        <v>4824</v>
      </c>
      <c r="AX2176" s="11" t="s">
        <v>372</v>
      </c>
      <c r="AY2176" s="11" t="s">
        <v>1526</v>
      </c>
      <c r="AZ2176" s="11">
        <v>107</v>
      </c>
      <c r="BA2176" s="11">
        <v>38</v>
      </c>
      <c r="BC2176" s="11" t="s">
        <v>4870</v>
      </c>
    </row>
    <row r="2177" spans="1:55" x14ac:dyDescent="0.25">
      <c r="A2177" t="str">
        <f t="shared" si="39"/>
        <v>С/647Болезнь Ньюкасла уровень антител</v>
      </c>
      <c r="B2177" t="str">
        <f>IF(E2177="","",INDEX(Лаборатории!A:A,MATCH('Производственный контроль'!E2177,Лаборатории!B:B,0)))</f>
        <v xml:space="preserve">КУРИНОЕ ЦАРСТВО АО </v>
      </c>
      <c r="C2177" t="str">
        <f>IF(E2177="","",VLOOKUP(E2177,Лаборатории!B:D,3,0))</f>
        <v>U377_CHL</v>
      </c>
      <c r="D2177" s="12">
        <v>45754</v>
      </c>
      <c r="E2177" s="11" t="s">
        <v>793</v>
      </c>
      <c r="F2177" s="11" t="s">
        <v>371</v>
      </c>
      <c r="G2177" s="11" t="s">
        <v>372</v>
      </c>
      <c r="H2177" s="11" t="s">
        <v>312</v>
      </c>
      <c r="I2177" s="11" t="s">
        <v>3434</v>
      </c>
      <c r="J2177" t="str">
        <f>IF(L2177="","",VLOOKUP(L2177,Продукция!B:D,3,0))</f>
        <v>Биологический_материал</v>
      </c>
      <c r="K2177" t="str">
        <f>IF(L2177="","",VLOOKUP(L2177,Продукция!B:C,2,0))</f>
        <v>Сыворотка крови</v>
      </c>
      <c r="L2177" s="151" t="s">
        <v>302</v>
      </c>
      <c r="M2177">
        <f>IF(L2177="","",VLOOKUP(L2177,Продукция!B:L,11,0))</f>
        <v>0</v>
      </c>
      <c r="N2177" s="11" t="s">
        <v>873</v>
      </c>
      <c r="P2177" s="11" t="s">
        <v>340</v>
      </c>
      <c r="Q2177" s="11" t="s">
        <v>854</v>
      </c>
      <c r="R2177" s="153" t="s">
        <v>5172</v>
      </c>
      <c r="S2177" s="11">
        <v>20</v>
      </c>
      <c r="T2177" s="11" t="s">
        <v>5265</v>
      </c>
      <c r="V2177" s="14">
        <v>45748</v>
      </c>
      <c r="Z2177" s="11" t="s">
        <v>4823</v>
      </c>
      <c r="AA2177" s="15">
        <v>0.55555555555555558</v>
      </c>
      <c r="AB2177" t="str">
        <f>IF(L2177="","",VLOOKUP(L2177&amp;I2177,Продукция!A:I,9,0))</f>
        <v>рекомендация производителя набора</v>
      </c>
      <c r="AC2177" s="14">
        <v>45755</v>
      </c>
      <c r="AD2177" s="11" t="s">
        <v>2673</v>
      </c>
      <c r="AE2177" s="11" t="s">
        <v>4823</v>
      </c>
      <c r="AF2177" t="str">
        <f>IF(AD2177="","",VLOOKUP(AD2177,'Сотрудники и ссылки'!A:B,2,0))</f>
        <v>Серолог</v>
      </c>
      <c r="AG2177">
        <f>IF(AD2177="","",VLOOKUP(AD2177,'Сотрудники и ссылки'!A:C,3,0))</f>
        <v>20001771</v>
      </c>
      <c r="AH2177" s="11" t="s">
        <v>2673</v>
      </c>
      <c r="AI2177" t="str">
        <f>IF(AH2177="","",VLOOKUP(AH2177,'Сотрудники и ссылки'!A:B,2,0))</f>
        <v>Серолог</v>
      </c>
      <c r="AJ2177">
        <f>IF(AH2177="","",VLOOKUP(AH2177,'Сотрудники и ссылки'!A:C,3,0))</f>
        <v>20001771</v>
      </c>
      <c r="AK2177" s="14">
        <v>45755</v>
      </c>
      <c r="AL2177" s="2">
        <f>IF(AK2177="","",AK2177+VLOOKUP(I2177,'Вид исследования'!B:E,4,0))</f>
        <v>45756</v>
      </c>
      <c r="AM2177" s="2">
        <f>IF(AK2177="","",AK2177+VLOOKUP(I2177,'Вид исследования'!B:F,5,0))</f>
        <v>45756</v>
      </c>
      <c r="AN2177" s="14">
        <v>45755</v>
      </c>
      <c r="AP2177" s="11" t="s">
        <v>189</v>
      </c>
      <c r="AQ2177" t="str">
        <f>IFERROR(IF(L2177="","",VLOOKUP(L2177&amp;I2177,Продукция!A:K,11,0)),"обратитесь к админ справочника")</f>
        <v>согласно рекомендациям производителя теста</v>
      </c>
      <c r="AR2177" s="11" t="s">
        <v>4823</v>
      </c>
      <c r="AS2177" t="str">
        <f>IFERROR(IF(L2177="","",VLOOKUP(L2177&amp;I2177,Продукция!A:J,10,0)),"обратитесь к админ справочника")</f>
        <v>инструкция по применению набора РЗГА Ньюкасла</v>
      </c>
      <c r="AT2177" s="11" t="s">
        <v>4823</v>
      </c>
      <c r="AU2177" s="11" t="s">
        <v>4823</v>
      </c>
      <c r="AV2177" s="11" t="s">
        <v>2673</v>
      </c>
      <c r="AW2177" s="11" t="s">
        <v>4824</v>
      </c>
      <c r="AX2177" s="11" t="s">
        <v>372</v>
      </c>
      <c r="AY2177" s="11" t="s">
        <v>1527</v>
      </c>
      <c r="AZ2177" s="11">
        <v>107</v>
      </c>
      <c r="BA2177" s="11">
        <v>37</v>
      </c>
      <c r="BC2177" s="11" t="s">
        <v>4870</v>
      </c>
    </row>
    <row r="2178" spans="1:55" x14ac:dyDescent="0.25">
      <c r="A2178" t="str">
        <f t="shared" si="39"/>
        <v>С/647Болезнь Ньюкасла уровень антител</v>
      </c>
      <c r="B2178" t="str">
        <f>IF(E2178="","",INDEX(Лаборатории!A:A,MATCH('Производственный контроль'!E2178,Лаборатории!B:B,0)))</f>
        <v xml:space="preserve">КУРИНОЕ ЦАРСТВО АО </v>
      </c>
      <c r="C2178" t="str">
        <f>IF(E2178="","",VLOOKUP(E2178,Лаборатории!B:D,3,0))</f>
        <v>U377_CHL</v>
      </c>
      <c r="D2178" s="12">
        <v>45754</v>
      </c>
      <c r="E2178" s="11" t="s">
        <v>793</v>
      </c>
      <c r="F2178" s="11" t="s">
        <v>371</v>
      </c>
      <c r="G2178" s="11" t="s">
        <v>372</v>
      </c>
      <c r="H2178" s="11" t="s">
        <v>312</v>
      </c>
      <c r="I2178" s="11" t="s">
        <v>3434</v>
      </c>
      <c r="J2178" t="str">
        <f>IF(L2178="","",VLOOKUP(L2178,Продукция!B:D,3,0))</f>
        <v>Биологический_материал</v>
      </c>
      <c r="K2178" t="str">
        <f>IF(L2178="","",VLOOKUP(L2178,Продукция!B:C,2,0))</f>
        <v>Сыворотка крови</v>
      </c>
      <c r="L2178" s="151" t="s">
        <v>302</v>
      </c>
      <c r="M2178">
        <f>IF(L2178="","",VLOOKUP(L2178,Продукция!B:L,11,0))</f>
        <v>0</v>
      </c>
      <c r="N2178" s="11" t="s">
        <v>873</v>
      </c>
      <c r="P2178" s="11" t="s">
        <v>340</v>
      </c>
      <c r="Q2178" s="11" t="s">
        <v>854</v>
      </c>
      <c r="R2178" s="153" t="s">
        <v>5173</v>
      </c>
      <c r="S2178" s="11">
        <v>20</v>
      </c>
      <c r="T2178" s="11" t="s">
        <v>5265</v>
      </c>
      <c r="V2178" s="14">
        <v>45749</v>
      </c>
      <c r="Z2178" s="11" t="s">
        <v>4823</v>
      </c>
      <c r="AA2178" s="15">
        <v>0.55555555555555558</v>
      </c>
      <c r="AB2178" t="str">
        <f>IF(L2178="","",VLOOKUP(L2178&amp;I2178,Продукция!A:I,9,0))</f>
        <v>рекомендация производителя набора</v>
      </c>
      <c r="AC2178" s="14">
        <v>45755</v>
      </c>
      <c r="AD2178" s="11" t="s">
        <v>2673</v>
      </c>
      <c r="AE2178" s="11" t="s">
        <v>4823</v>
      </c>
      <c r="AF2178" t="str">
        <f>IF(AD2178="","",VLOOKUP(AD2178,'Сотрудники и ссылки'!A:B,2,0))</f>
        <v>Серолог</v>
      </c>
      <c r="AG2178">
        <f>IF(AD2178="","",VLOOKUP(AD2178,'Сотрудники и ссылки'!A:C,3,0))</f>
        <v>20001771</v>
      </c>
      <c r="AH2178" s="11" t="s">
        <v>2673</v>
      </c>
      <c r="AI2178" t="str">
        <f>IF(AH2178="","",VLOOKUP(AH2178,'Сотрудники и ссылки'!A:B,2,0))</f>
        <v>Серолог</v>
      </c>
      <c r="AJ2178">
        <f>IF(AH2178="","",VLOOKUP(AH2178,'Сотрудники и ссылки'!A:C,3,0))</f>
        <v>20001771</v>
      </c>
      <c r="AK2178" s="14">
        <v>45755</v>
      </c>
      <c r="AL2178" s="2">
        <f>IF(AK2178="","",AK2178+VLOOKUP(I2178,'Вид исследования'!B:E,4,0))</f>
        <v>45756</v>
      </c>
      <c r="AM2178" s="2">
        <f>IF(AK2178="","",AK2178+VLOOKUP(I2178,'Вид исследования'!B:F,5,0))</f>
        <v>45756</v>
      </c>
      <c r="AN2178" s="14">
        <v>45755</v>
      </c>
      <c r="AP2178" s="11" t="s">
        <v>189</v>
      </c>
      <c r="AQ2178" t="str">
        <f>IFERROR(IF(L2178="","",VLOOKUP(L2178&amp;I2178,Продукция!A:K,11,0)),"обратитесь к админ справочника")</f>
        <v>согласно рекомендациям производителя теста</v>
      </c>
      <c r="AR2178" s="11" t="s">
        <v>4823</v>
      </c>
      <c r="AS2178" t="str">
        <f>IFERROR(IF(L2178="","",VLOOKUP(L2178&amp;I2178,Продукция!A:J,10,0)),"обратитесь к админ справочника")</f>
        <v>инструкция по применению набора РЗГА Ньюкасла</v>
      </c>
      <c r="AT2178" s="11" t="s">
        <v>4823</v>
      </c>
      <c r="AU2178" s="11" t="s">
        <v>4823</v>
      </c>
      <c r="AV2178" s="11" t="s">
        <v>2673</v>
      </c>
      <c r="AW2178" s="11" t="s">
        <v>4824</v>
      </c>
      <c r="AX2178" s="11" t="s">
        <v>372</v>
      </c>
      <c r="AY2178" s="11" t="s">
        <v>1528</v>
      </c>
      <c r="AZ2178" s="11">
        <v>107</v>
      </c>
      <c r="BA2178" s="11">
        <v>38</v>
      </c>
      <c r="BC2178" s="11" t="s">
        <v>4870</v>
      </c>
    </row>
    <row r="2179" spans="1:55" x14ac:dyDescent="0.25">
      <c r="A2179" t="str">
        <f t="shared" si="39"/>
        <v>С/647Болезнь Ньюкасла уровень антител</v>
      </c>
      <c r="B2179" t="str">
        <f>IF(E2179="","",INDEX(Лаборатории!A:A,MATCH('Производственный контроль'!E2179,Лаборатории!B:B,0)))</f>
        <v xml:space="preserve">КУРИНОЕ ЦАРСТВО АО </v>
      </c>
      <c r="C2179" t="str">
        <f>IF(E2179="","",VLOOKUP(E2179,Лаборатории!B:D,3,0))</f>
        <v>U377_CHL</v>
      </c>
      <c r="D2179" s="12">
        <v>45754</v>
      </c>
      <c r="E2179" s="11" t="s">
        <v>793</v>
      </c>
      <c r="F2179" s="11" t="s">
        <v>371</v>
      </c>
      <c r="G2179" s="11" t="s">
        <v>372</v>
      </c>
      <c r="H2179" s="11" t="s">
        <v>312</v>
      </c>
      <c r="I2179" s="11" t="s">
        <v>3434</v>
      </c>
      <c r="J2179" t="str">
        <f>IF(L2179="","",VLOOKUP(L2179,Продукция!B:D,3,0))</f>
        <v>Биологический_материал</v>
      </c>
      <c r="K2179" t="str">
        <f>IF(L2179="","",VLOOKUP(L2179,Продукция!B:C,2,0))</f>
        <v>Сыворотка крови</v>
      </c>
      <c r="L2179" s="151" t="s">
        <v>302</v>
      </c>
      <c r="M2179">
        <f>IF(L2179="","",VLOOKUP(L2179,Продукция!B:L,11,0))</f>
        <v>0</v>
      </c>
      <c r="N2179" s="11" t="s">
        <v>873</v>
      </c>
      <c r="P2179" s="11" t="s">
        <v>340</v>
      </c>
      <c r="Q2179" s="11" t="s">
        <v>854</v>
      </c>
      <c r="R2179" s="153" t="s">
        <v>5174</v>
      </c>
      <c r="S2179" s="11">
        <v>20</v>
      </c>
      <c r="T2179" s="11" t="s">
        <v>5265</v>
      </c>
      <c r="V2179" s="14">
        <v>45749</v>
      </c>
      <c r="Z2179" s="11" t="s">
        <v>4823</v>
      </c>
      <c r="AA2179" s="15">
        <v>0.55555555555555558</v>
      </c>
      <c r="AB2179" t="str">
        <f>IF(L2179="","",VLOOKUP(L2179&amp;I2179,Продукция!A:I,9,0))</f>
        <v>рекомендация производителя набора</v>
      </c>
      <c r="AC2179" s="14">
        <v>45755</v>
      </c>
      <c r="AD2179" s="11" t="s">
        <v>2673</v>
      </c>
      <c r="AE2179" s="11" t="s">
        <v>4823</v>
      </c>
      <c r="AF2179" t="str">
        <f>IF(AD2179="","",VLOOKUP(AD2179,'Сотрудники и ссылки'!A:B,2,0))</f>
        <v>Серолог</v>
      </c>
      <c r="AG2179">
        <f>IF(AD2179="","",VLOOKUP(AD2179,'Сотрудники и ссылки'!A:C,3,0))</f>
        <v>20001771</v>
      </c>
      <c r="AH2179" s="11" t="s">
        <v>2673</v>
      </c>
      <c r="AI2179" t="str">
        <f>IF(AH2179="","",VLOOKUP(AH2179,'Сотрудники и ссылки'!A:B,2,0))</f>
        <v>Серолог</v>
      </c>
      <c r="AJ2179">
        <f>IF(AH2179="","",VLOOKUP(AH2179,'Сотрудники и ссылки'!A:C,3,0))</f>
        <v>20001771</v>
      </c>
      <c r="AK2179" s="14">
        <v>45755</v>
      </c>
      <c r="AL2179" s="2">
        <f>IF(AK2179="","",AK2179+VLOOKUP(I2179,'Вид исследования'!B:E,4,0))</f>
        <v>45756</v>
      </c>
      <c r="AM2179" s="2">
        <f>IF(AK2179="","",AK2179+VLOOKUP(I2179,'Вид исследования'!B:F,5,0))</f>
        <v>45756</v>
      </c>
      <c r="AN2179" s="14">
        <v>45755</v>
      </c>
      <c r="AP2179" s="11" t="s">
        <v>189</v>
      </c>
      <c r="AQ2179" t="str">
        <f>IFERROR(IF(L2179="","",VLOOKUP(L2179&amp;I2179,Продукция!A:K,11,0)),"обратитесь к админ справочника")</f>
        <v>согласно рекомендациям производителя теста</v>
      </c>
      <c r="AR2179" s="11" t="s">
        <v>4823</v>
      </c>
      <c r="AS2179" t="str">
        <f>IFERROR(IF(L2179="","",VLOOKUP(L2179&amp;I2179,Продукция!A:J,10,0)),"обратитесь к админ справочника")</f>
        <v>инструкция по применению набора РЗГА Ньюкасла</v>
      </c>
      <c r="AT2179" s="11" t="s">
        <v>4823</v>
      </c>
      <c r="AU2179" s="11" t="s">
        <v>4823</v>
      </c>
      <c r="AV2179" s="11" t="s">
        <v>2673</v>
      </c>
      <c r="AW2179" s="11" t="s">
        <v>4824</v>
      </c>
      <c r="AX2179" s="11" t="s">
        <v>372</v>
      </c>
      <c r="AY2179" s="11" t="s">
        <v>1529</v>
      </c>
      <c r="AZ2179" s="11">
        <v>107</v>
      </c>
      <c r="BA2179" s="11">
        <v>37</v>
      </c>
      <c r="BC2179" s="11" t="s">
        <v>4870</v>
      </c>
    </row>
    <row r="2180" spans="1:55" x14ac:dyDescent="0.25">
      <c r="A2180" t="str">
        <f t="shared" si="39"/>
        <v>С/647Болезнь Ньюкасла уровень антител</v>
      </c>
      <c r="B2180" t="str">
        <f>IF(E2180="","",INDEX(Лаборатории!A:A,MATCH('Производственный контроль'!E2180,Лаборатории!B:B,0)))</f>
        <v xml:space="preserve">КУРИНОЕ ЦАРСТВО АО </v>
      </c>
      <c r="C2180" t="str">
        <f>IF(E2180="","",VLOOKUP(E2180,Лаборатории!B:D,3,0))</f>
        <v>U377_CHL</v>
      </c>
      <c r="D2180" s="12">
        <v>45754</v>
      </c>
      <c r="E2180" s="11" t="s">
        <v>793</v>
      </c>
      <c r="F2180" s="11" t="s">
        <v>371</v>
      </c>
      <c r="G2180" s="11" t="s">
        <v>372</v>
      </c>
      <c r="H2180" s="11" t="s">
        <v>312</v>
      </c>
      <c r="I2180" s="11" t="s">
        <v>3434</v>
      </c>
      <c r="J2180" t="str">
        <f>IF(L2180="","",VLOOKUP(L2180,Продукция!B:D,3,0))</f>
        <v>Биологический_материал</v>
      </c>
      <c r="K2180" t="str">
        <f>IF(L2180="","",VLOOKUP(L2180,Продукция!B:C,2,0))</f>
        <v>Сыворотка крови</v>
      </c>
      <c r="L2180" s="151" t="s">
        <v>302</v>
      </c>
      <c r="M2180">
        <f>IF(L2180="","",VLOOKUP(L2180,Продукция!B:L,11,0))</f>
        <v>0</v>
      </c>
      <c r="N2180" s="11" t="s">
        <v>873</v>
      </c>
      <c r="P2180" s="11" t="s">
        <v>340</v>
      </c>
      <c r="Q2180" s="11" t="s">
        <v>854</v>
      </c>
      <c r="R2180" s="153" t="s">
        <v>5175</v>
      </c>
      <c r="S2180" s="11">
        <v>20</v>
      </c>
      <c r="T2180" s="11" t="s">
        <v>5265</v>
      </c>
      <c r="V2180" s="14">
        <v>45750</v>
      </c>
      <c r="Z2180" s="11" t="s">
        <v>4823</v>
      </c>
      <c r="AA2180" s="15">
        <v>0.55555555555555558</v>
      </c>
      <c r="AB2180" t="str">
        <f>IF(L2180="","",VLOOKUP(L2180&amp;I2180,Продукция!A:I,9,0))</f>
        <v>рекомендация производителя набора</v>
      </c>
      <c r="AC2180" s="14">
        <v>45755</v>
      </c>
      <c r="AD2180" s="11" t="s">
        <v>2673</v>
      </c>
      <c r="AE2180" s="11" t="s">
        <v>4823</v>
      </c>
      <c r="AF2180" t="str">
        <f>IF(AD2180="","",VLOOKUP(AD2180,'Сотрудники и ссылки'!A:B,2,0))</f>
        <v>Серолог</v>
      </c>
      <c r="AG2180">
        <f>IF(AD2180="","",VLOOKUP(AD2180,'Сотрудники и ссылки'!A:C,3,0))</f>
        <v>20001771</v>
      </c>
      <c r="AH2180" s="11" t="s">
        <v>2673</v>
      </c>
      <c r="AI2180" t="str">
        <f>IF(AH2180="","",VLOOKUP(AH2180,'Сотрудники и ссылки'!A:B,2,0))</f>
        <v>Серолог</v>
      </c>
      <c r="AJ2180">
        <f>IF(AH2180="","",VLOOKUP(AH2180,'Сотрудники и ссылки'!A:C,3,0))</f>
        <v>20001771</v>
      </c>
      <c r="AK2180" s="14">
        <v>45755</v>
      </c>
      <c r="AL2180" s="2">
        <f>IF(AK2180="","",AK2180+VLOOKUP(I2180,'Вид исследования'!B:E,4,0))</f>
        <v>45756</v>
      </c>
      <c r="AM2180" s="2">
        <f>IF(AK2180="","",AK2180+VLOOKUP(I2180,'Вид исследования'!B:F,5,0))</f>
        <v>45756</v>
      </c>
      <c r="AN2180" s="14">
        <v>45755</v>
      </c>
      <c r="AP2180" s="11" t="s">
        <v>189</v>
      </c>
      <c r="AQ2180" t="str">
        <f>IFERROR(IF(L2180="","",VLOOKUP(L2180&amp;I2180,Продукция!A:K,11,0)),"обратитесь к админ справочника")</f>
        <v>согласно рекомендациям производителя теста</v>
      </c>
      <c r="AR2180" s="11" t="s">
        <v>4823</v>
      </c>
      <c r="AS2180" t="str">
        <f>IFERROR(IF(L2180="","",VLOOKUP(L2180&amp;I2180,Продукция!A:J,10,0)),"обратитесь к админ справочника")</f>
        <v>инструкция по применению набора РЗГА Ньюкасла</v>
      </c>
      <c r="AT2180" s="11" t="s">
        <v>4823</v>
      </c>
      <c r="AU2180" s="11" t="s">
        <v>4823</v>
      </c>
      <c r="AV2180" s="11" t="s">
        <v>2673</v>
      </c>
      <c r="AW2180" s="11" t="s">
        <v>4824</v>
      </c>
      <c r="AX2180" s="11" t="s">
        <v>372</v>
      </c>
      <c r="AY2180" s="11" t="s">
        <v>1530</v>
      </c>
      <c r="AZ2180" s="11">
        <v>107</v>
      </c>
      <c r="BA2180" s="11">
        <v>38</v>
      </c>
      <c r="BC2180" s="11" t="s">
        <v>4870</v>
      </c>
    </row>
    <row r="2181" spans="1:55" x14ac:dyDescent="0.25">
      <c r="A2181" t="str">
        <f t="shared" si="39"/>
        <v>С/647Болезнь Ньюкасла уровень антител</v>
      </c>
      <c r="B2181" t="str">
        <f>IF(E2181="","",INDEX(Лаборатории!A:A,MATCH('Производственный контроль'!E2181,Лаборатории!B:B,0)))</f>
        <v xml:space="preserve">КУРИНОЕ ЦАРСТВО АО </v>
      </c>
      <c r="C2181" t="str">
        <f>IF(E2181="","",VLOOKUP(E2181,Лаборатории!B:D,3,0))</f>
        <v>U377_CHL</v>
      </c>
      <c r="D2181" s="12">
        <v>45754</v>
      </c>
      <c r="E2181" s="11" t="s">
        <v>793</v>
      </c>
      <c r="F2181" s="11" t="s">
        <v>371</v>
      </c>
      <c r="G2181" s="11" t="s">
        <v>372</v>
      </c>
      <c r="H2181" s="11" t="s">
        <v>312</v>
      </c>
      <c r="I2181" s="11" t="s">
        <v>3434</v>
      </c>
      <c r="J2181" t="str">
        <f>IF(L2181="","",VLOOKUP(L2181,Продукция!B:D,3,0))</f>
        <v>Биологический_материал</v>
      </c>
      <c r="K2181" t="str">
        <f>IF(L2181="","",VLOOKUP(L2181,Продукция!B:C,2,0))</f>
        <v>Сыворотка крови</v>
      </c>
      <c r="L2181" s="151" t="s">
        <v>302</v>
      </c>
      <c r="M2181">
        <f>IF(L2181="","",VLOOKUP(L2181,Продукция!B:L,11,0))</f>
        <v>0</v>
      </c>
      <c r="N2181" s="11" t="s">
        <v>873</v>
      </c>
      <c r="P2181" s="11" t="s">
        <v>340</v>
      </c>
      <c r="Q2181" s="11" t="s">
        <v>854</v>
      </c>
      <c r="R2181" s="153" t="s">
        <v>4868</v>
      </c>
      <c r="S2181" s="11">
        <v>20</v>
      </c>
      <c r="T2181" s="11" t="s">
        <v>5265</v>
      </c>
      <c r="V2181" s="14">
        <v>45750</v>
      </c>
      <c r="Z2181" s="11" t="s">
        <v>4823</v>
      </c>
      <c r="AA2181" s="15">
        <v>0.55555555555555558</v>
      </c>
      <c r="AB2181" t="str">
        <f>IF(L2181="","",VLOOKUP(L2181&amp;I2181,Продукция!A:I,9,0))</f>
        <v>рекомендация производителя набора</v>
      </c>
      <c r="AC2181" s="14">
        <v>45755</v>
      </c>
      <c r="AD2181" s="11" t="s">
        <v>2673</v>
      </c>
      <c r="AE2181" s="11" t="s">
        <v>4823</v>
      </c>
      <c r="AF2181" t="str">
        <f>IF(AD2181="","",VLOOKUP(AD2181,'Сотрудники и ссылки'!A:B,2,0))</f>
        <v>Серолог</v>
      </c>
      <c r="AG2181">
        <f>IF(AD2181="","",VLOOKUP(AD2181,'Сотрудники и ссылки'!A:C,3,0))</f>
        <v>20001771</v>
      </c>
      <c r="AH2181" s="11" t="s">
        <v>2673</v>
      </c>
      <c r="AI2181" t="str">
        <f>IF(AH2181="","",VLOOKUP(AH2181,'Сотрудники и ссылки'!A:B,2,0))</f>
        <v>Серолог</v>
      </c>
      <c r="AJ2181">
        <f>IF(AH2181="","",VLOOKUP(AH2181,'Сотрудники и ссылки'!A:C,3,0))</f>
        <v>20001771</v>
      </c>
      <c r="AK2181" s="14">
        <v>45755</v>
      </c>
      <c r="AL2181" s="2">
        <f>IF(AK2181="","",AK2181+VLOOKUP(I2181,'Вид исследования'!B:E,4,0))</f>
        <v>45756</v>
      </c>
      <c r="AM2181" s="2">
        <f>IF(AK2181="","",AK2181+VLOOKUP(I2181,'Вид исследования'!B:F,5,0))</f>
        <v>45756</v>
      </c>
      <c r="AN2181" s="14">
        <v>45755</v>
      </c>
      <c r="AP2181" s="11" t="s">
        <v>189</v>
      </c>
      <c r="AQ2181" t="str">
        <f>IFERROR(IF(L2181="","",VLOOKUP(L2181&amp;I2181,Продукция!A:K,11,0)),"обратитесь к админ справочника")</f>
        <v>согласно рекомендациям производителя теста</v>
      </c>
      <c r="AR2181" s="11" t="s">
        <v>4823</v>
      </c>
      <c r="AS2181" t="str">
        <f>IFERROR(IF(L2181="","",VLOOKUP(L2181&amp;I2181,Продукция!A:J,10,0)),"обратитесь к админ справочника")</f>
        <v>инструкция по применению набора РЗГА Ньюкасла</v>
      </c>
      <c r="AT2181" s="11" t="s">
        <v>4823</v>
      </c>
      <c r="AU2181" s="11" t="s">
        <v>4823</v>
      </c>
      <c r="AV2181" s="11" t="s">
        <v>2673</v>
      </c>
      <c r="AW2181" s="11" t="s">
        <v>4824</v>
      </c>
      <c r="AX2181" s="11" t="s">
        <v>372</v>
      </c>
      <c r="AY2181" s="11" t="s">
        <v>1531</v>
      </c>
      <c r="AZ2181" s="11">
        <v>107</v>
      </c>
      <c r="BA2181" s="11">
        <v>38</v>
      </c>
      <c r="BC2181" s="11" t="s">
        <v>4870</v>
      </c>
    </row>
    <row r="2182" spans="1:55" x14ac:dyDescent="0.25">
      <c r="A2182" t="str">
        <f t="shared" si="39"/>
        <v>С/647Болезнь Ньюкасла уровень антител</v>
      </c>
      <c r="B2182" t="str">
        <f>IF(E2182="","",INDEX(Лаборатории!A:A,MATCH('Производственный контроль'!E2182,Лаборатории!B:B,0)))</f>
        <v xml:space="preserve">КУРИНОЕ ЦАРСТВО АО </v>
      </c>
      <c r="C2182" t="str">
        <f>IF(E2182="","",VLOOKUP(E2182,Лаборатории!B:D,3,0))</f>
        <v>U377_CHL</v>
      </c>
      <c r="D2182" s="12">
        <v>45754</v>
      </c>
      <c r="E2182" s="11" t="s">
        <v>793</v>
      </c>
      <c r="F2182" s="11" t="s">
        <v>371</v>
      </c>
      <c r="G2182" s="11" t="s">
        <v>372</v>
      </c>
      <c r="H2182" s="11" t="s">
        <v>312</v>
      </c>
      <c r="I2182" s="11" t="s">
        <v>3434</v>
      </c>
      <c r="J2182" t="str">
        <f>IF(L2182="","",VLOOKUP(L2182,Продукция!B:D,3,0))</f>
        <v>Биологический_материал</v>
      </c>
      <c r="K2182" t="str">
        <f>IF(L2182="","",VLOOKUP(L2182,Продукция!B:C,2,0))</f>
        <v>Сыворотка крови</v>
      </c>
      <c r="L2182" s="151" t="s">
        <v>302</v>
      </c>
      <c r="M2182">
        <f>IF(L2182="","",VLOOKUP(L2182,Продукция!B:L,11,0))</f>
        <v>0</v>
      </c>
      <c r="N2182" s="11" t="s">
        <v>873</v>
      </c>
      <c r="P2182" s="11" t="s">
        <v>340</v>
      </c>
      <c r="Q2182" s="11" t="s">
        <v>854</v>
      </c>
      <c r="R2182" s="153" t="s">
        <v>5176</v>
      </c>
      <c r="S2182" s="11">
        <v>20</v>
      </c>
      <c r="T2182" s="11" t="s">
        <v>5265</v>
      </c>
      <c r="V2182" s="14">
        <v>45752</v>
      </c>
      <c r="Z2182" s="11" t="s">
        <v>4823</v>
      </c>
      <c r="AA2182" s="15">
        <v>0.55555555555555558</v>
      </c>
      <c r="AB2182" t="str">
        <f>IF(L2182="","",VLOOKUP(L2182&amp;I2182,Продукция!A:I,9,0))</f>
        <v>рекомендация производителя набора</v>
      </c>
      <c r="AC2182" s="14">
        <v>45755</v>
      </c>
      <c r="AD2182" s="11" t="s">
        <v>2673</v>
      </c>
      <c r="AE2182" s="11" t="s">
        <v>4823</v>
      </c>
      <c r="AF2182" t="str">
        <f>IF(AD2182="","",VLOOKUP(AD2182,'Сотрудники и ссылки'!A:B,2,0))</f>
        <v>Серолог</v>
      </c>
      <c r="AG2182">
        <f>IF(AD2182="","",VLOOKUP(AD2182,'Сотрудники и ссылки'!A:C,3,0))</f>
        <v>20001771</v>
      </c>
      <c r="AH2182" s="11" t="s">
        <v>2673</v>
      </c>
      <c r="AI2182" t="str">
        <f>IF(AH2182="","",VLOOKUP(AH2182,'Сотрудники и ссылки'!A:B,2,0))</f>
        <v>Серолог</v>
      </c>
      <c r="AJ2182">
        <f>IF(AH2182="","",VLOOKUP(AH2182,'Сотрудники и ссылки'!A:C,3,0))</f>
        <v>20001771</v>
      </c>
      <c r="AK2182" s="14">
        <v>45755</v>
      </c>
      <c r="AL2182" s="2">
        <f>IF(AK2182="","",AK2182+VLOOKUP(I2182,'Вид исследования'!B:E,4,0))</f>
        <v>45756</v>
      </c>
      <c r="AM2182" s="2">
        <f>IF(AK2182="","",AK2182+VLOOKUP(I2182,'Вид исследования'!B:F,5,0))</f>
        <v>45756</v>
      </c>
      <c r="AN2182" s="14">
        <v>45755</v>
      </c>
      <c r="AP2182" s="11" t="s">
        <v>189</v>
      </c>
      <c r="AQ2182" t="str">
        <f>IFERROR(IF(L2182="","",VLOOKUP(L2182&amp;I2182,Продукция!A:K,11,0)),"обратитесь к админ справочника")</f>
        <v>согласно рекомендациям производителя теста</v>
      </c>
      <c r="AR2182" s="11" t="s">
        <v>4823</v>
      </c>
      <c r="AS2182" t="str">
        <f>IFERROR(IF(L2182="","",VLOOKUP(L2182&amp;I2182,Продукция!A:J,10,0)),"обратитесь к админ справочника")</f>
        <v>инструкция по применению набора РЗГА Ньюкасла</v>
      </c>
      <c r="AT2182" s="11" t="s">
        <v>4823</v>
      </c>
      <c r="AU2182" s="11" t="s">
        <v>4823</v>
      </c>
      <c r="AV2182" s="11" t="s">
        <v>2673</v>
      </c>
      <c r="AW2182" s="11" t="s">
        <v>4824</v>
      </c>
      <c r="AX2182" s="11" t="s">
        <v>372</v>
      </c>
      <c r="AY2182" s="11" t="s">
        <v>1532</v>
      </c>
      <c r="AZ2182" s="11">
        <v>107</v>
      </c>
      <c r="BA2182" s="11">
        <v>38</v>
      </c>
      <c r="BC2182" s="11" t="s">
        <v>4870</v>
      </c>
    </row>
    <row r="2183" spans="1:55" x14ac:dyDescent="0.25">
      <c r="A2183" t="str">
        <f t="shared" si="39"/>
        <v>С/647Болезнь Ньюкасла уровень антител</v>
      </c>
      <c r="B2183" t="str">
        <f>IF(E2183="","",INDEX(Лаборатории!A:A,MATCH('Производственный контроль'!E2183,Лаборатории!B:B,0)))</f>
        <v xml:space="preserve">КУРИНОЕ ЦАРСТВО АО </v>
      </c>
      <c r="C2183" t="str">
        <f>IF(E2183="","",VLOOKUP(E2183,Лаборатории!B:D,3,0))</f>
        <v>U377_CHL</v>
      </c>
      <c r="D2183" s="12">
        <v>45754</v>
      </c>
      <c r="E2183" s="11" t="s">
        <v>793</v>
      </c>
      <c r="F2183" s="11" t="s">
        <v>371</v>
      </c>
      <c r="G2183" s="11" t="s">
        <v>372</v>
      </c>
      <c r="H2183" s="11" t="s">
        <v>312</v>
      </c>
      <c r="I2183" s="11" t="s">
        <v>3434</v>
      </c>
      <c r="J2183" t="str">
        <f>IF(L2183="","",VLOOKUP(L2183,Продукция!B:D,3,0))</f>
        <v>Биологический_материал</v>
      </c>
      <c r="K2183" t="str">
        <f>IF(L2183="","",VLOOKUP(L2183,Продукция!B:C,2,0))</f>
        <v>Сыворотка крови</v>
      </c>
      <c r="L2183" s="151" t="s">
        <v>302</v>
      </c>
      <c r="M2183">
        <f>IF(L2183="","",VLOOKUP(L2183,Продукция!B:L,11,0))</f>
        <v>0</v>
      </c>
      <c r="N2183" s="11" t="s">
        <v>873</v>
      </c>
      <c r="P2183" s="11" t="s">
        <v>340</v>
      </c>
      <c r="Q2183" s="11" t="s">
        <v>854</v>
      </c>
      <c r="R2183" s="153" t="s">
        <v>5177</v>
      </c>
      <c r="S2183" s="11">
        <v>20</v>
      </c>
      <c r="T2183" s="11" t="s">
        <v>5265</v>
      </c>
      <c r="V2183" s="14">
        <v>45752</v>
      </c>
      <c r="Z2183" s="11" t="s">
        <v>4823</v>
      </c>
      <c r="AA2183" s="15">
        <v>0.55555555555555558</v>
      </c>
      <c r="AB2183" t="str">
        <f>IF(L2183="","",VLOOKUP(L2183&amp;I2183,Продукция!A:I,9,0))</f>
        <v>рекомендация производителя набора</v>
      </c>
      <c r="AC2183" s="14">
        <v>45755</v>
      </c>
      <c r="AD2183" s="11" t="s">
        <v>2673</v>
      </c>
      <c r="AE2183" s="11" t="s">
        <v>4823</v>
      </c>
      <c r="AF2183" t="str">
        <f>IF(AD2183="","",VLOOKUP(AD2183,'Сотрудники и ссылки'!A:B,2,0))</f>
        <v>Серолог</v>
      </c>
      <c r="AG2183">
        <f>IF(AD2183="","",VLOOKUP(AD2183,'Сотрудники и ссылки'!A:C,3,0))</f>
        <v>20001771</v>
      </c>
      <c r="AH2183" s="11" t="s">
        <v>2673</v>
      </c>
      <c r="AI2183" t="str">
        <f>IF(AH2183="","",VLOOKUP(AH2183,'Сотрудники и ссылки'!A:B,2,0))</f>
        <v>Серолог</v>
      </c>
      <c r="AJ2183">
        <f>IF(AH2183="","",VLOOKUP(AH2183,'Сотрудники и ссылки'!A:C,3,0))</f>
        <v>20001771</v>
      </c>
      <c r="AK2183" s="14">
        <v>45755</v>
      </c>
      <c r="AL2183" s="2">
        <f>IF(AK2183="","",AK2183+VLOOKUP(I2183,'Вид исследования'!B:E,4,0))</f>
        <v>45756</v>
      </c>
      <c r="AM2183" s="2">
        <f>IF(AK2183="","",AK2183+VLOOKUP(I2183,'Вид исследования'!B:F,5,0))</f>
        <v>45756</v>
      </c>
      <c r="AN2183" s="14">
        <v>45755</v>
      </c>
      <c r="AP2183" s="11" t="s">
        <v>189</v>
      </c>
      <c r="AQ2183" t="str">
        <f>IFERROR(IF(L2183="","",VLOOKUP(L2183&amp;I2183,Продукция!A:K,11,0)),"обратитесь к админ справочника")</f>
        <v>согласно рекомендациям производителя теста</v>
      </c>
      <c r="AR2183" s="11" t="s">
        <v>4823</v>
      </c>
      <c r="AS2183" t="str">
        <f>IFERROR(IF(L2183="","",VLOOKUP(L2183&amp;I2183,Продукция!A:J,10,0)),"обратитесь к админ справочника")</f>
        <v>инструкция по применению набора РЗГА Ньюкасла</v>
      </c>
      <c r="AT2183" s="11" t="s">
        <v>4823</v>
      </c>
      <c r="AU2183" s="11" t="s">
        <v>4823</v>
      </c>
      <c r="AV2183" s="11" t="s">
        <v>2673</v>
      </c>
      <c r="AW2183" s="11" t="s">
        <v>4824</v>
      </c>
      <c r="AX2183" s="11" t="s">
        <v>372</v>
      </c>
      <c r="AY2183" s="11" t="s">
        <v>1533</v>
      </c>
      <c r="AZ2183" s="11">
        <v>107</v>
      </c>
      <c r="BA2183" s="11">
        <v>38</v>
      </c>
      <c r="BC2183" s="11" t="s">
        <v>4870</v>
      </c>
    </row>
    <row r="2184" spans="1:55" x14ac:dyDescent="0.25">
      <c r="A2184" t="str">
        <f t="shared" si="39"/>
        <v>С/647ART (BioChek) инфекционный альвеолярный ринотрахеит тип А и В уровень антител</v>
      </c>
      <c r="B2184" t="str">
        <f>IF(E2184="","",INDEX(Лаборатории!A:A,MATCH('Производственный контроль'!E2184,Лаборатории!B:B,0)))</f>
        <v xml:space="preserve">КУРИНОЕ ЦАРСТВО АО </v>
      </c>
      <c r="C2184" t="str">
        <f>IF(E2184="","",VLOOKUP(E2184,Лаборатории!B:D,3,0))</f>
        <v>U377_CHL</v>
      </c>
      <c r="D2184" s="12">
        <v>45754</v>
      </c>
      <c r="E2184" s="11" t="s">
        <v>793</v>
      </c>
      <c r="F2184" s="11" t="s">
        <v>371</v>
      </c>
      <c r="G2184" s="11" t="s">
        <v>372</v>
      </c>
      <c r="H2184" s="11" t="s">
        <v>262</v>
      </c>
      <c r="I2184" s="11" t="s">
        <v>3409</v>
      </c>
      <c r="J2184" t="str">
        <f>IF(L2184="","",VLOOKUP(L2184,Продукция!B:D,3,0))</f>
        <v>Биологический_материал</v>
      </c>
      <c r="K2184" t="str">
        <f>IF(L2184="","",VLOOKUP(L2184,Продукция!B:C,2,0))</f>
        <v>Сыворотка крови</v>
      </c>
      <c r="L2184" s="151" t="s">
        <v>302</v>
      </c>
      <c r="M2184">
        <f>IF(L2184="","",VLOOKUP(L2184,Продукция!B:L,11,0))</f>
        <v>0</v>
      </c>
      <c r="N2184" s="11" t="s">
        <v>873</v>
      </c>
      <c r="P2184" s="11" t="s">
        <v>340</v>
      </c>
      <c r="Q2184" s="11" t="s">
        <v>854</v>
      </c>
      <c r="R2184" s="153" t="s">
        <v>5168</v>
      </c>
      <c r="S2184" s="11">
        <v>18</v>
      </c>
      <c r="T2184" s="11" t="s">
        <v>5265</v>
      </c>
      <c r="V2184" s="14">
        <v>45746</v>
      </c>
      <c r="Z2184" s="11" t="s">
        <v>4823</v>
      </c>
      <c r="AA2184" s="15">
        <v>0.55555555555555558</v>
      </c>
      <c r="AB2184" t="str">
        <f>IF(L2184="","",VLOOKUP(L2184&amp;I2184,Продукция!A:I,9,0))</f>
        <v>рекомендация производителя набора</v>
      </c>
      <c r="AC2184" s="14">
        <v>45757</v>
      </c>
      <c r="AD2184" s="11" t="s">
        <v>2673</v>
      </c>
      <c r="AE2184" s="11" t="s">
        <v>4823</v>
      </c>
      <c r="AF2184" t="str">
        <f>IF(AD2184="","",VLOOKUP(AD2184,'Сотрудники и ссылки'!A:B,2,0))</f>
        <v>Серолог</v>
      </c>
      <c r="AG2184">
        <f>IF(AD2184="","",VLOOKUP(AD2184,'Сотрудники и ссылки'!A:C,3,0))</f>
        <v>20001771</v>
      </c>
      <c r="AH2184" s="11" t="s">
        <v>2673</v>
      </c>
      <c r="AI2184" t="str">
        <f>IF(AH2184="","",VLOOKUP(AH2184,'Сотрудники и ссылки'!A:B,2,0))</f>
        <v>Серолог</v>
      </c>
      <c r="AJ2184">
        <f>IF(AH2184="","",VLOOKUP(AH2184,'Сотрудники и ссылки'!A:C,3,0))</f>
        <v>20001771</v>
      </c>
      <c r="AK2184" s="14">
        <v>45757</v>
      </c>
      <c r="AL2184" s="2">
        <f>IF(AK2184="","",AK2184+VLOOKUP(I2184,'Вид исследования'!B:E,4,0))</f>
        <v>45758</v>
      </c>
      <c r="AM2184" s="2">
        <f>IF(AK2184="","",AK2184+VLOOKUP(I2184,'Вид исследования'!B:F,5,0))</f>
        <v>45758</v>
      </c>
      <c r="AN2184" s="14">
        <v>45757</v>
      </c>
      <c r="AP2184" s="11" t="s">
        <v>189</v>
      </c>
      <c r="AQ2184" t="str">
        <f>IFERROR(IF(L2184="","",VLOOKUP(L2184&amp;I2184,Продукция!A:K,11,0)),"обратитесь к админ справочника")</f>
        <v>согласно рекомендациям производителя теста</v>
      </c>
      <c r="AR2184" s="11" t="s">
        <v>4823</v>
      </c>
      <c r="AS2184" t="str">
        <f>IFERROR(IF(L2184="","",VLOOKUP(L2184&amp;I2184,Продукция!A:J,10,0)),"обратитесь к админ справочника")</f>
        <v>инструкция тест- ситема Биочек СК-120</v>
      </c>
      <c r="AT2184" s="11" t="s">
        <v>4823</v>
      </c>
      <c r="AU2184" s="11" t="s">
        <v>4823</v>
      </c>
      <c r="AV2184" s="11" t="s">
        <v>2673</v>
      </c>
      <c r="AW2184" s="11" t="s">
        <v>4824</v>
      </c>
      <c r="AX2184" s="11" t="s">
        <v>372</v>
      </c>
      <c r="AY2184" s="11" t="s">
        <v>1523</v>
      </c>
      <c r="AZ2184" s="11">
        <v>107</v>
      </c>
      <c r="BA2184" s="11">
        <v>37</v>
      </c>
      <c r="BC2184" s="11" t="s">
        <v>4870</v>
      </c>
    </row>
    <row r="2185" spans="1:55" x14ac:dyDescent="0.25">
      <c r="A2185" t="str">
        <f t="shared" si="39"/>
        <v>С/647ART (BioChek) инфекционный альвеолярный ринотрахеит тип А и В уровень антител</v>
      </c>
      <c r="B2185" t="str">
        <f>IF(E2185="","",INDEX(Лаборатории!A:A,MATCH('Производственный контроль'!E2185,Лаборатории!B:B,0)))</f>
        <v xml:space="preserve">КУРИНОЕ ЦАРСТВО АО </v>
      </c>
      <c r="C2185" t="str">
        <f>IF(E2185="","",VLOOKUP(E2185,Лаборатории!B:D,3,0))</f>
        <v>U377_CHL</v>
      </c>
      <c r="D2185" s="12">
        <v>45754</v>
      </c>
      <c r="E2185" s="11" t="s">
        <v>793</v>
      </c>
      <c r="F2185" s="11" t="s">
        <v>371</v>
      </c>
      <c r="G2185" s="11" t="s">
        <v>372</v>
      </c>
      <c r="H2185" s="11" t="s">
        <v>262</v>
      </c>
      <c r="I2185" s="11" t="s">
        <v>3409</v>
      </c>
      <c r="J2185" t="str">
        <f>IF(L2185="","",VLOOKUP(L2185,Продукция!B:D,3,0))</f>
        <v>Биологический_материал</v>
      </c>
      <c r="K2185" t="str">
        <f>IF(L2185="","",VLOOKUP(L2185,Продукция!B:C,2,0))</f>
        <v>Сыворотка крови</v>
      </c>
      <c r="L2185" s="151" t="s">
        <v>302</v>
      </c>
      <c r="M2185">
        <f>IF(L2185="","",VLOOKUP(L2185,Продукция!B:L,11,0))</f>
        <v>0</v>
      </c>
      <c r="N2185" s="11" t="s">
        <v>873</v>
      </c>
      <c r="P2185" s="11" t="s">
        <v>340</v>
      </c>
      <c r="Q2185" s="11" t="s">
        <v>854</v>
      </c>
      <c r="R2185" s="153" t="s">
        <v>5170</v>
      </c>
      <c r="S2185" s="11">
        <v>18</v>
      </c>
      <c r="T2185" s="11" t="s">
        <v>5265</v>
      </c>
      <c r="V2185" s="14">
        <v>45747</v>
      </c>
      <c r="Z2185" s="11" t="s">
        <v>4823</v>
      </c>
      <c r="AA2185" s="15">
        <v>0.55555555555555558</v>
      </c>
      <c r="AB2185" t="str">
        <f>IF(L2185="","",VLOOKUP(L2185&amp;I2185,Продукция!A:I,9,0))</f>
        <v>рекомендация производителя набора</v>
      </c>
      <c r="AC2185" s="14">
        <v>45757</v>
      </c>
      <c r="AD2185" s="11" t="s">
        <v>2673</v>
      </c>
      <c r="AE2185" s="11" t="s">
        <v>4823</v>
      </c>
      <c r="AF2185" t="str">
        <f>IF(AD2185="","",VLOOKUP(AD2185,'Сотрудники и ссылки'!A:B,2,0))</f>
        <v>Серолог</v>
      </c>
      <c r="AG2185">
        <f>IF(AD2185="","",VLOOKUP(AD2185,'Сотрудники и ссылки'!A:C,3,0))</f>
        <v>20001771</v>
      </c>
      <c r="AH2185" s="11" t="s">
        <v>2673</v>
      </c>
      <c r="AI2185" t="str">
        <f>IF(AH2185="","",VLOOKUP(AH2185,'Сотрудники и ссылки'!A:B,2,0))</f>
        <v>Серолог</v>
      </c>
      <c r="AJ2185">
        <f>IF(AH2185="","",VLOOKUP(AH2185,'Сотрудники и ссылки'!A:C,3,0))</f>
        <v>20001771</v>
      </c>
      <c r="AK2185" s="14">
        <v>45757</v>
      </c>
      <c r="AL2185" s="2">
        <f>IF(AK2185="","",AK2185+VLOOKUP(I2185,'Вид исследования'!B:E,4,0))</f>
        <v>45758</v>
      </c>
      <c r="AM2185" s="2">
        <f>IF(AK2185="","",AK2185+VLOOKUP(I2185,'Вид исследования'!B:F,5,0))</f>
        <v>45758</v>
      </c>
      <c r="AN2185" s="14">
        <v>45757</v>
      </c>
      <c r="AP2185" s="11" t="s">
        <v>189</v>
      </c>
      <c r="AQ2185" t="str">
        <f>IFERROR(IF(L2185="","",VLOOKUP(L2185&amp;I2185,Продукция!A:K,11,0)),"обратитесь к админ справочника")</f>
        <v>согласно рекомендациям производителя теста</v>
      </c>
      <c r="AR2185" s="11" t="s">
        <v>4823</v>
      </c>
      <c r="AS2185" t="str">
        <f>IFERROR(IF(L2185="","",VLOOKUP(L2185&amp;I2185,Продукция!A:J,10,0)),"обратитесь к админ справочника")</f>
        <v>инструкция тест- ситема Биочек СК-120</v>
      </c>
      <c r="AT2185" s="11" t="s">
        <v>4823</v>
      </c>
      <c r="AU2185" s="11" t="s">
        <v>4823</v>
      </c>
      <c r="AV2185" s="11" t="s">
        <v>2673</v>
      </c>
      <c r="AW2185" s="11" t="s">
        <v>4824</v>
      </c>
      <c r="AX2185" s="11" t="s">
        <v>372</v>
      </c>
      <c r="AY2185" s="11" t="s">
        <v>1525</v>
      </c>
      <c r="AZ2185" s="11">
        <v>107</v>
      </c>
      <c r="BA2185" s="11">
        <v>37</v>
      </c>
      <c r="BC2185" s="11" t="s">
        <v>4870</v>
      </c>
    </row>
    <row r="2186" spans="1:55" x14ac:dyDescent="0.25">
      <c r="A2186" t="str">
        <f t="shared" si="39"/>
        <v>С/647ART (BioChek) инфекционный альвеолярный ринотрахеит тип А и В уровень антител</v>
      </c>
      <c r="B2186" t="str">
        <f>IF(E2186="","",INDEX(Лаборатории!A:A,MATCH('Производственный контроль'!E2186,Лаборатории!B:B,0)))</f>
        <v xml:space="preserve">КУРИНОЕ ЦАРСТВО АО </v>
      </c>
      <c r="C2186" t="str">
        <f>IF(E2186="","",VLOOKUP(E2186,Лаборатории!B:D,3,0))</f>
        <v>U377_CHL</v>
      </c>
      <c r="D2186" s="12">
        <v>45754</v>
      </c>
      <c r="E2186" s="11" t="s">
        <v>793</v>
      </c>
      <c r="F2186" s="11" t="s">
        <v>371</v>
      </c>
      <c r="G2186" s="11" t="s">
        <v>372</v>
      </c>
      <c r="H2186" s="11" t="s">
        <v>262</v>
      </c>
      <c r="I2186" s="11" t="s">
        <v>3409</v>
      </c>
      <c r="J2186" t="str">
        <f>IF(L2186="","",VLOOKUP(L2186,Продукция!B:D,3,0))</f>
        <v>Биологический_материал</v>
      </c>
      <c r="K2186" t="str">
        <f>IF(L2186="","",VLOOKUP(L2186,Продукция!B:C,2,0))</f>
        <v>Сыворотка крови</v>
      </c>
      <c r="L2186" s="151" t="s">
        <v>302</v>
      </c>
      <c r="M2186">
        <f>IF(L2186="","",VLOOKUP(L2186,Продукция!B:L,11,0))</f>
        <v>0</v>
      </c>
      <c r="N2186" s="11" t="s">
        <v>873</v>
      </c>
      <c r="P2186" s="11" t="s">
        <v>340</v>
      </c>
      <c r="Q2186" s="11" t="s">
        <v>854</v>
      </c>
      <c r="R2186" s="153" t="s">
        <v>5173</v>
      </c>
      <c r="S2186" s="11">
        <v>18</v>
      </c>
      <c r="T2186" s="11" t="s">
        <v>5265</v>
      </c>
      <c r="V2186" s="14">
        <v>45749</v>
      </c>
      <c r="Z2186" s="11" t="s">
        <v>4823</v>
      </c>
      <c r="AA2186" s="15">
        <v>0.55555555555555558</v>
      </c>
      <c r="AB2186" t="str">
        <f>IF(L2186="","",VLOOKUP(L2186&amp;I2186,Продукция!A:I,9,0))</f>
        <v>рекомендация производителя набора</v>
      </c>
      <c r="AC2186" s="14">
        <v>45757</v>
      </c>
      <c r="AD2186" s="11" t="s">
        <v>2673</v>
      </c>
      <c r="AE2186" s="11" t="s">
        <v>4823</v>
      </c>
      <c r="AF2186" t="str">
        <f>IF(AD2186="","",VLOOKUP(AD2186,'Сотрудники и ссылки'!A:B,2,0))</f>
        <v>Серолог</v>
      </c>
      <c r="AG2186">
        <f>IF(AD2186="","",VLOOKUP(AD2186,'Сотрудники и ссылки'!A:C,3,0))</f>
        <v>20001771</v>
      </c>
      <c r="AH2186" s="11" t="s">
        <v>2673</v>
      </c>
      <c r="AI2186" t="str">
        <f>IF(AH2186="","",VLOOKUP(AH2186,'Сотрудники и ссылки'!A:B,2,0))</f>
        <v>Серолог</v>
      </c>
      <c r="AJ2186">
        <f>IF(AH2186="","",VLOOKUP(AH2186,'Сотрудники и ссылки'!A:C,3,0))</f>
        <v>20001771</v>
      </c>
      <c r="AK2186" s="14">
        <v>45757</v>
      </c>
      <c r="AL2186" s="2">
        <f>IF(AK2186="","",AK2186+VLOOKUP(I2186,'Вид исследования'!B:E,4,0))</f>
        <v>45758</v>
      </c>
      <c r="AM2186" s="2">
        <f>IF(AK2186="","",AK2186+VLOOKUP(I2186,'Вид исследования'!B:F,5,0))</f>
        <v>45758</v>
      </c>
      <c r="AN2186" s="14">
        <v>45757</v>
      </c>
      <c r="AP2186" s="11" t="s">
        <v>189</v>
      </c>
      <c r="AQ2186" t="str">
        <f>IFERROR(IF(L2186="","",VLOOKUP(L2186&amp;I2186,Продукция!A:K,11,0)),"обратитесь к админ справочника")</f>
        <v>согласно рекомендациям производителя теста</v>
      </c>
      <c r="AR2186" s="11" t="s">
        <v>4823</v>
      </c>
      <c r="AS2186" t="str">
        <f>IFERROR(IF(L2186="","",VLOOKUP(L2186&amp;I2186,Продукция!A:J,10,0)),"обратитесь к админ справочника")</f>
        <v>инструкция тест- ситема Биочек СК-120</v>
      </c>
      <c r="AT2186" s="11" t="s">
        <v>4823</v>
      </c>
      <c r="AU2186" s="11" t="s">
        <v>4823</v>
      </c>
      <c r="AV2186" s="11" t="s">
        <v>2673</v>
      </c>
      <c r="AW2186" s="11" t="s">
        <v>4824</v>
      </c>
      <c r="AX2186" s="11" t="s">
        <v>372</v>
      </c>
      <c r="AY2186" s="11" t="s">
        <v>1528</v>
      </c>
      <c r="AZ2186" s="11">
        <v>107</v>
      </c>
      <c r="BA2186" s="11">
        <v>38</v>
      </c>
      <c r="BC2186" s="11" t="s">
        <v>4870</v>
      </c>
    </row>
    <row r="2187" spans="1:55" x14ac:dyDescent="0.25">
      <c r="A2187" t="str">
        <f t="shared" si="39"/>
        <v>С/647ART (BioChek) инфекционный альвеолярный ринотрахеит тип А и В уровень антител</v>
      </c>
      <c r="B2187" t="str">
        <f>IF(E2187="","",INDEX(Лаборатории!A:A,MATCH('Производственный контроль'!E2187,Лаборатории!B:B,0)))</f>
        <v xml:space="preserve">КУРИНОЕ ЦАРСТВО АО </v>
      </c>
      <c r="C2187" t="str">
        <f>IF(E2187="","",VLOOKUP(E2187,Лаборатории!B:D,3,0))</f>
        <v>U377_CHL</v>
      </c>
      <c r="D2187" s="12">
        <v>45754</v>
      </c>
      <c r="E2187" s="11" t="s">
        <v>793</v>
      </c>
      <c r="F2187" s="11" t="s">
        <v>371</v>
      </c>
      <c r="G2187" s="11" t="s">
        <v>372</v>
      </c>
      <c r="H2187" s="11" t="s">
        <v>262</v>
      </c>
      <c r="I2187" s="11" t="s">
        <v>3409</v>
      </c>
      <c r="J2187" t="str">
        <f>IF(L2187="","",VLOOKUP(L2187,Продукция!B:D,3,0))</f>
        <v>Биологический_материал</v>
      </c>
      <c r="K2187" t="str">
        <f>IF(L2187="","",VLOOKUP(L2187,Продукция!B:C,2,0))</f>
        <v>Сыворотка крови</v>
      </c>
      <c r="L2187" s="151" t="s">
        <v>302</v>
      </c>
      <c r="M2187">
        <f>IF(L2187="","",VLOOKUP(L2187,Продукция!B:L,11,0))</f>
        <v>0</v>
      </c>
      <c r="N2187" s="11" t="s">
        <v>873</v>
      </c>
      <c r="P2187" s="11" t="s">
        <v>340</v>
      </c>
      <c r="Q2187" s="11" t="s">
        <v>854</v>
      </c>
      <c r="R2187" s="153" t="s">
        <v>5174</v>
      </c>
      <c r="S2187" s="11">
        <v>18</v>
      </c>
      <c r="T2187" s="11" t="s">
        <v>5265</v>
      </c>
      <c r="V2187" s="14">
        <v>45749</v>
      </c>
      <c r="Z2187" s="11" t="s">
        <v>4823</v>
      </c>
      <c r="AA2187" s="15">
        <v>0.55555555555555558</v>
      </c>
      <c r="AB2187" t="str">
        <f>IF(L2187="","",VLOOKUP(L2187&amp;I2187,Продукция!A:I,9,0))</f>
        <v>рекомендация производителя набора</v>
      </c>
      <c r="AC2187" s="14">
        <v>45757</v>
      </c>
      <c r="AD2187" s="11" t="s">
        <v>2673</v>
      </c>
      <c r="AE2187" s="11" t="s">
        <v>4823</v>
      </c>
      <c r="AF2187" t="str">
        <f>IF(AD2187="","",VLOOKUP(AD2187,'Сотрудники и ссылки'!A:B,2,0))</f>
        <v>Серолог</v>
      </c>
      <c r="AG2187">
        <f>IF(AD2187="","",VLOOKUP(AD2187,'Сотрудники и ссылки'!A:C,3,0))</f>
        <v>20001771</v>
      </c>
      <c r="AH2187" s="11" t="s">
        <v>2673</v>
      </c>
      <c r="AI2187" t="str">
        <f>IF(AH2187="","",VLOOKUP(AH2187,'Сотрудники и ссылки'!A:B,2,0))</f>
        <v>Серолог</v>
      </c>
      <c r="AJ2187">
        <f>IF(AH2187="","",VLOOKUP(AH2187,'Сотрудники и ссылки'!A:C,3,0))</f>
        <v>20001771</v>
      </c>
      <c r="AK2187" s="14">
        <v>45757</v>
      </c>
      <c r="AL2187" s="2">
        <f>IF(AK2187="","",AK2187+VLOOKUP(I2187,'Вид исследования'!B:E,4,0))</f>
        <v>45758</v>
      </c>
      <c r="AM2187" s="2">
        <f>IF(AK2187="","",AK2187+VLOOKUP(I2187,'Вид исследования'!B:F,5,0))</f>
        <v>45758</v>
      </c>
      <c r="AN2187" s="14">
        <v>45757</v>
      </c>
      <c r="AP2187" s="11" t="s">
        <v>189</v>
      </c>
      <c r="AQ2187" t="str">
        <f>IFERROR(IF(L2187="","",VLOOKUP(L2187&amp;I2187,Продукция!A:K,11,0)),"обратитесь к админ справочника")</f>
        <v>согласно рекомендациям производителя теста</v>
      </c>
      <c r="AR2187" s="11" t="s">
        <v>4823</v>
      </c>
      <c r="AS2187" t="str">
        <f>IFERROR(IF(L2187="","",VLOOKUP(L2187&amp;I2187,Продукция!A:J,10,0)),"обратитесь к админ справочника")</f>
        <v>инструкция тест- ситема Биочек СК-120</v>
      </c>
      <c r="AT2187" s="11" t="s">
        <v>4823</v>
      </c>
      <c r="AU2187" s="11" t="s">
        <v>4823</v>
      </c>
      <c r="AV2187" s="11" t="s">
        <v>2673</v>
      </c>
      <c r="AW2187" s="11" t="s">
        <v>4824</v>
      </c>
      <c r="AX2187" s="11" t="s">
        <v>372</v>
      </c>
      <c r="AY2187" s="11" t="s">
        <v>1529</v>
      </c>
      <c r="AZ2187" s="11">
        <v>107</v>
      </c>
      <c r="BA2187" s="11">
        <v>37</v>
      </c>
      <c r="BC2187" s="11" t="s">
        <v>4870</v>
      </c>
    </row>
    <row r="2188" spans="1:55" x14ac:dyDescent="0.25">
      <c r="A2188" t="str">
        <f t="shared" si="39"/>
        <v>С/647ART (BioChek) инфекционный альвеолярный ринотрахеит тип А и В уровень антител</v>
      </c>
      <c r="B2188" t="str">
        <f>IF(E2188="","",INDEX(Лаборатории!A:A,MATCH('Производственный контроль'!E2188,Лаборатории!B:B,0)))</f>
        <v xml:space="preserve">КУРИНОЕ ЦАРСТВО АО </v>
      </c>
      <c r="C2188" t="str">
        <f>IF(E2188="","",VLOOKUP(E2188,Лаборатории!B:D,3,0))</f>
        <v>U377_CHL</v>
      </c>
      <c r="D2188" s="12">
        <v>45754</v>
      </c>
      <c r="E2188" s="11" t="s">
        <v>793</v>
      </c>
      <c r="F2188" s="11" t="s">
        <v>371</v>
      </c>
      <c r="G2188" s="11" t="s">
        <v>372</v>
      </c>
      <c r="H2188" s="11" t="s">
        <v>262</v>
      </c>
      <c r="I2188" s="11" t="s">
        <v>3409</v>
      </c>
      <c r="J2188" t="str">
        <f>IF(L2188="","",VLOOKUP(L2188,Продукция!B:D,3,0))</f>
        <v>Биологический_материал</v>
      </c>
      <c r="K2188" t="str">
        <f>IF(L2188="","",VLOOKUP(L2188,Продукция!B:C,2,0))</f>
        <v>Сыворотка крови</v>
      </c>
      <c r="L2188" s="151" t="s">
        <v>302</v>
      </c>
      <c r="M2188">
        <f>IF(L2188="","",VLOOKUP(L2188,Продукция!B:L,11,0))</f>
        <v>0</v>
      </c>
      <c r="N2188" s="11" t="s">
        <v>873</v>
      </c>
      <c r="P2188" s="11" t="s">
        <v>340</v>
      </c>
      <c r="Q2188" s="11" t="s">
        <v>854</v>
      </c>
      <c r="R2188" s="153" t="s">
        <v>5177</v>
      </c>
      <c r="S2188" s="11">
        <v>18</v>
      </c>
      <c r="T2188" s="11" t="s">
        <v>5265</v>
      </c>
      <c r="V2188" s="14">
        <v>45752</v>
      </c>
      <c r="Z2188" s="11" t="s">
        <v>4823</v>
      </c>
      <c r="AA2188" s="15">
        <v>0.55555555555555558</v>
      </c>
      <c r="AB2188" t="str">
        <f>IF(L2188="","",VLOOKUP(L2188&amp;I2188,Продукция!A:I,9,0))</f>
        <v>рекомендация производителя набора</v>
      </c>
      <c r="AC2188" s="14">
        <v>45757</v>
      </c>
      <c r="AD2188" s="11" t="s">
        <v>2673</v>
      </c>
      <c r="AE2188" s="11" t="s">
        <v>4823</v>
      </c>
      <c r="AF2188" t="str">
        <f>IF(AD2188="","",VLOOKUP(AD2188,'Сотрудники и ссылки'!A:B,2,0))</f>
        <v>Серолог</v>
      </c>
      <c r="AG2188">
        <f>IF(AD2188="","",VLOOKUP(AD2188,'Сотрудники и ссылки'!A:C,3,0))</f>
        <v>20001771</v>
      </c>
      <c r="AH2188" s="11" t="s">
        <v>2673</v>
      </c>
      <c r="AI2188" t="str">
        <f>IF(AH2188="","",VLOOKUP(AH2188,'Сотрудники и ссылки'!A:B,2,0))</f>
        <v>Серолог</v>
      </c>
      <c r="AJ2188">
        <f>IF(AH2188="","",VLOOKUP(AH2188,'Сотрудники и ссылки'!A:C,3,0))</f>
        <v>20001771</v>
      </c>
      <c r="AK2188" s="14">
        <v>45757</v>
      </c>
      <c r="AL2188" s="2">
        <f>IF(AK2188="","",AK2188+VLOOKUP(I2188,'Вид исследования'!B:E,4,0))</f>
        <v>45758</v>
      </c>
      <c r="AM2188" s="2">
        <f>IF(AK2188="","",AK2188+VLOOKUP(I2188,'Вид исследования'!B:F,5,0))</f>
        <v>45758</v>
      </c>
      <c r="AN2188" s="14">
        <v>45757</v>
      </c>
      <c r="AP2188" s="11" t="s">
        <v>189</v>
      </c>
      <c r="AQ2188" t="str">
        <f>IFERROR(IF(L2188="","",VLOOKUP(L2188&amp;I2188,Продукция!A:K,11,0)),"обратитесь к админ справочника")</f>
        <v>согласно рекомендациям производителя теста</v>
      </c>
      <c r="AR2188" s="11" t="s">
        <v>4823</v>
      </c>
      <c r="AS2188" t="str">
        <f>IFERROR(IF(L2188="","",VLOOKUP(L2188&amp;I2188,Продукция!A:J,10,0)),"обратитесь к админ справочника")</f>
        <v>инструкция тест- ситема Биочек СК-120</v>
      </c>
      <c r="AT2188" s="11" t="s">
        <v>4823</v>
      </c>
      <c r="AU2188" s="11" t="s">
        <v>4823</v>
      </c>
      <c r="AV2188" s="11" t="s">
        <v>2673</v>
      </c>
      <c r="AW2188" s="11" t="s">
        <v>4824</v>
      </c>
      <c r="AX2188" s="11" t="s">
        <v>372</v>
      </c>
      <c r="AY2188" s="11" t="s">
        <v>1533</v>
      </c>
      <c r="AZ2188" s="11">
        <v>107</v>
      </c>
      <c r="BA2188" s="11">
        <v>38</v>
      </c>
      <c r="BC2188" s="11" t="s">
        <v>4870</v>
      </c>
    </row>
    <row r="2189" spans="1:55" x14ac:dyDescent="0.25">
      <c r="A2189" t="str">
        <f t="shared" si="39"/>
        <v>С/647IBD (BioChek) болезнь Гамборо уровень антител</v>
      </c>
      <c r="B2189" t="str">
        <f>IF(E2189="","",INDEX(Лаборатории!A:A,MATCH('Производственный контроль'!E2189,Лаборатории!B:B,0)))</f>
        <v xml:space="preserve">КУРИНОЕ ЦАРСТВО АО </v>
      </c>
      <c r="C2189" t="str">
        <f>IF(E2189="","",VLOOKUP(E2189,Лаборатории!B:D,3,0))</f>
        <v>U377_CHL</v>
      </c>
      <c r="D2189" s="12">
        <v>45754</v>
      </c>
      <c r="E2189" s="11" t="s">
        <v>793</v>
      </c>
      <c r="F2189" s="11" t="s">
        <v>371</v>
      </c>
      <c r="G2189" s="11" t="s">
        <v>372</v>
      </c>
      <c r="H2189" s="11" t="s">
        <v>262</v>
      </c>
      <c r="I2189" s="11" t="s">
        <v>3415</v>
      </c>
      <c r="J2189" t="str">
        <f>IF(L2189="","",VLOOKUP(L2189,Продукция!B:D,3,0))</f>
        <v>Биологический_материал</v>
      </c>
      <c r="K2189" t="str">
        <f>IF(L2189="","",VLOOKUP(L2189,Продукция!B:C,2,0))</f>
        <v>Сыворотка крови</v>
      </c>
      <c r="L2189" s="151" t="s">
        <v>302</v>
      </c>
      <c r="M2189">
        <f>IF(L2189="","",VLOOKUP(L2189,Продукция!B:L,11,0))</f>
        <v>0</v>
      </c>
      <c r="N2189" s="11" t="s">
        <v>873</v>
      </c>
      <c r="P2189" s="11" t="s">
        <v>340</v>
      </c>
      <c r="Q2189" s="11" t="s">
        <v>854</v>
      </c>
      <c r="R2189" s="153" t="s">
        <v>5168</v>
      </c>
      <c r="S2189" s="11">
        <v>18</v>
      </c>
      <c r="T2189" s="11" t="s">
        <v>5265</v>
      </c>
      <c r="V2189" s="14">
        <v>45746</v>
      </c>
      <c r="Z2189" s="11" t="s">
        <v>4823</v>
      </c>
      <c r="AA2189" s="15">
        <v>0.55555555555555558</v>
      </c>
      <c r="AB2189" t="str">
        <f>IF(L2189="","",VLOOKUP(L2189&amp;I2189,Продукция!A:I,9,0))</f>
        <v>рекомендация производителя набора</v>
      </c>
      <c r="AC2189" s="14">
        <v>45757</v>
      </c>
      <c r="AD2189" s="11" t="s">
        <v>2673</v>
      </c>
      <c r="AE2189" s="11" t="s">
        <v>4823</v>
      </c>
      <c r="AF2189" t="str">
        <f>IF(AD2189="","",VLOOKUP(AD2189,'Сотрудники и ссылки'!A:B,2,0))</f>
        <v>Серолог</v>
      </c>
      <c r="AG2189">
        <f>IF(AD2189="","",VLOOKUP(AD2189,'Сотрудники и ссылки'!A:C,3,0))</f>
        <v>20001771</v>
      </c>
      <c r="AH2189" s="11" t="s">
        <v>2673</v>
      </c>
      <c r="AI2189" t="str">
        <f>IF(AH2189="","",VLOOKUP(AH2189,'Сотрудники и ссылки'!A:B,2,0))</f>
        <v>Серолог</v>
      </c>
      <c r="AJ2189">
        <f>IF(AH2189="","",VLOOKUP(AH2189,'Сотрудники и ссылки'!A:C,3,0))</f>
        <v>20001771</v>
      </c>
      <c r="AK2189" s="14">
        <v>45757</v>
      </c>
      <c r="AL2189" s="2">
        <f>IF(AK2189="","",AK2189+VLOOKUP(I2189,'Вид исследования'!B:E,4,0))</f>
        <v>45758</v>
      </c>
      <c r="AM2189" s="2">
        <f>IF(AK2189="","",AK2189+VLOOKUP(I2189,'Вид исследования'!B:F,5,0))</f>
        <v>45758</v>
      </c>
      <c r="AN2189" s="14">
        <v>45757</v>
      </c>
      <c r="AP2189" s="11" t="s">
        <v>189</v>
      </c>
      <c r="AQ2189" t="str">
        <f>IFERROR(IF(L2189="","",VLOOKUP(L2189&amp;I2189,Продукция!A:K,11,0)),"обратитесь к админ справочника")</f>
        <v>согласно рекомендациям производителя теста</v>
      </c>
      <c r="AR2189" s="11" t="s">
        <v>4823</v>
      </c>
      <c r="AS2189" t="str">
        <f>IFERROR(IF(L2189="","",VLOOKUP(L2189&amp;I2189,Продукция!A:J,10,0)),"обратитесь к админ справочника")</f>
        <v>инструкция тест- ситема Биочек СК-113</v>
      </c>
      <c r="AT2189" s="11" t="s">
        <v>4823</v>
      </c>
      <c r="AU2189" s="11" t="s">
        <v>4823</v>
      </c>
      <c r="AV2189" s="11" t="s">
        <v>2673</v>
      </c>
      <c r="AW2189" s="11" t="s">
        <v>4824</v>
      </c>
      <c r="AX2189" s="11" t="s">
        <v>372</v>
      </c>
      <c r="AY2189" s="11" t="s">
        <v>1523</v>
      </c>
      <c r="AZ2189" s="11">
        <v>107</v>
      </c>
      <c r="BA2189" s="11">
        <v>37</v>
      </c>
      <c r="BC2189" s="11" t="s">
        <v>4870</v>
      </c>
    </row>
    <row r="2190" spans="1:55" x14ac:dyDescent="0.25">
      <c r="A2190" t="str">
        <f t="shared" si="39"/>
        <v>С/647IBD (BioChek) болезнь Гамборо уровень антител</v>
      </c>
      <c r="B2190" t="str">
        <f>IF(E2190="","",INDEX(Лаборатории!A:A,MATCH('Производственный контроль'!E2190,Лаборатории!B:B,0)))</f>
        <v xml:space="preserve">КУРИНОЕ ЦАРСТВО АО </v>
      </c>
      <c r="C2190" t="str">
        <f>IF(E2190="","",VLOOKUP(E2190,Лаборатории!B:D,3,0))</f>
        <v>U377_CHL</v>
      </c>
      <c r="D2190" s="12">
        <v>45754</v>
      </c>
      <c r="E2190" s="11" t="s">
        <v>793</v>
      </c>
      <c r="F2190" s="11" t="s">
        <v>371</v>
      </c>
      <c r="G2190" s="11" t="s">
        <v>372</v>
      </c>
      <c r="H2190" s="11" t="s">
        <v>262</v>
      </c>
      <c r="I2190" s="11" t="s">
        <v>3415</v>
      </c>
      <c r="J2190" t="str">
        <f>IF(L2190="","",VLOOKUP(L2190,Продукция!B:D,3,0))</f>
        <v>Биологический_материал</v>
      </c>
      <c r="K2190" t="str">
        <f>IF(L2190="","",VLOOKUP(L2190,Продукция!B:C,2,0))</f>
        <v>Сыворотка крови</v>
      </c>
      <c r="L2190" s="151" t="s">
        <v>302</v>
      </c>
      <c r="M2190">
        <f>IF(L2190="","",VLOOKUP(L2190,Продукция!B:L,11,0))</f>
        <v>0</v>
      </c>
      <c r="N2190" s="11" t="s">
        <v>873</v>
      </c>
      <c r="P2190" s="11" t="s">
        <v>340</v>
      </c>
      <c r="Q2190" s="11" t="s">
        <v>854</v>
      </c>
      <c r="R2190" s="153" t="s">
        <v>5170</v>
      </c>
      <c r="S2190" s="11">
        <v>18</v>
      </c>
      <c r="T2190" s="11" t="s">
        <v>5265</v>
      </c>
      <c r="V2190" s="14">
        <v>45747</v>
      </c>
      <c r="Z2190" s="11" t="s">
        <v>4823</v>
      </c>
      <c r="AA2190" s="15">
        <v>0.55555555555555558</v>
      </c>
      <c r="AB2190" t="str">
        <f>IF(L2190="","",VLOOKUP(L2190&amp;I2190,Продукция!A:I,9,0))</f>
        <v>рекомендация производителя набора</v>
      </c>
      <c r="AC2190" s="14">
        <v>45757</v>
      </c>
      <c r="AD2190" s="11" t="s">
        <v>2673</v>
      </c>
      <c r="AE2190" s="11" t="s">
        <v>4823</v>
      </c>
      <c r="AF2190" t="str">
        <f>IF(AD2190="","",VLOOKUP(AD2190,'Сотрудники и ссылки'!A:B,2,0))</f>
        <v>Серолог</v>
      </c>
      <c r="AG2190">
        <f>IF(AD2190="","",VLOOKUP(AD2190,'Сотрудники и ссылки'!A:C,3,0))</f>
        <v>20001771</v>
      </c>
      <c r="AH2190" s="11" t="s">
        <v>2673</v>
      </c>
      <c r="AI2190" t="str">
        <f>IF(AH2190="","",VLOOKUP(AH2190,'Сотрудники и ссылки'!A:B,2,0))</f>
        <v>Серолог</v>
      </c>
      <c r="AJ2190">
        <f>IF(AH2190="","",VLOOKUP(AH2190,'Сотрудники и ссылки'!A:C,3,0))</f>
        <v>20001771</v>
      </c>
      <c r="AK2190" s="14">
        <v>45757</v>
      </c>
      <c r="AL2190" s="2">
        <f>IF(AK2190="","",AK2190+VLOOKUP(I2190,'Вид исследования'!B:E,4,0))</f>
        <v>45758</v>
      </c>
      <c r="AM2190" s="2">
        <f>IF(AK2190="","",AK2190+VLOOKUP(I2190,'Вид исследования'!B:F,5,0))</f>
        <v>45758</v>
      </c>
      <c r="AN2190" s="14">
        <v>45757</v>
      </c>
      <c r="AP2190" s="11" t="s">
        <v>189</v>
      </c>
      <c r="AQ2190" t="str">
        <f>IFERROR(IF(L2190="","",VLOOKUP(L2190&amp;I2190,Продукция!A:K,11,0)),"обратитесь к админ справочника")</f>
        <v>согласно рекомендациям производителя теста</v>
      </c>
      <c r="AR2190" s="11" t="s">
        <v>4823</v>
      </c>
      <c r="AS2190" t="str">
        <f>IFERROR(IF(L2190="","",VLOOKUP(L2190&amp;I2190,Продукция!A:J,10,0)),"обратитесь к админ справочника")</f>
        <v>инструкция тест- ситема Биочек СК-113</v>
      </c>
      <c r="AT2190" s="11" t="s">
        <v>4823</v>
      </c>
      <c r="AU2190" s="11" t="s">
        <v>4823</v>
      </c>
      <c r="AV2190" s="11" t="s">
        <v>2673</v>
      </c>
      <c r="AW2190" s="11" t="s">
        <v>4824</v>
      </c>
      <c r="AX2190" s="11" t="s">
        <v>372</v>
      </c>
      <c r="AY2190" s="11" t="s">
        <v>1525</v>
      </c>
      <c r="AZ2190" s="11">
        <v>107</v>
      </c>
      <c r="BA2190" s="11">
        <v>37</v>
      </c>
      <c r="BC2190" s="11" t="s">
        <v>4870</v>
      </c>
    </row>
    <row r="2191" spans="1:55" x14ac:dyDescent="0.25">
      <c r="A2191" t="str">
        <f t="shared" si="39"/>
        <v>С/647IBD (BioChek) болезнь Гамборо уровень антител</v>
      </c>
      <c r="B2191" t="str">
        <f>IF(E2191="","",INDEX(Лаборатории!A:A,MATCH('Производственный контроль'!E2191,Лаборатории!B:B,0)))</f>
        <v xml:space="preserve">КУРИНОЕ ЦАРСТВО АО </v>
      </c>
      <c r="C2191" t="str">
        <f>IF(E2191="","",VLOOKUP(E2191,Лаборатории!B:D,3,0))</f>
        <v>U377_CHL</v>
      </c>
      <c r="D2191" s="12">
        <v>45754</v>
      </c>
      <c r="E2191" s="11" t="s">
        <v>793</v>
      </c>
      <c r="F2191" s="11" t="s">
        <v>371</v>
      </c>
      <c r="G2191" s="11" t="s">
        <v>372</v>
      </c>
      <c r="H2191" s="11" t="s">
        <v>262</v>
      </c>
      <c r="I2191" s="11" t="s">
        <v>3415</v>
      </c>
      <c r="J2191" t="str">
        <f>IF(L2191="","",VLOOKUP(L2191,Продукция!B:D,3,0))</f>
        <v>Биологический_материал</v>
      </c>
      <c r="K2191" t="str">
        <f>IF(L2191="","",VLOOKUP(L2191,Продукция!B:C,2,0))</f>
        <v>Сыворотка крови</v>
      </c>
      <c r="L2191" s="151" t="s">
        <v>302</v>
      </c>
      <c r="M2191">
        <f>IF(L2191="","",VLOOKUP(L2191,Продукция!B:L,11,0))</f>
        <v>0</v>
      </c>
      <c r="N2191" s="11" t="s">
        <v>873</v>
      </c>
      <c r="P2191" s="11" t="s">
        <v>340</v>
      </c>
      <c r="Q2191" s="11" t="s">
        <v>854</v>
      </c>
      <c r="R2191" s="153" t="s">
        <v>5173</v>
      </c>
      <c r="S2191" s="11">
        <v>18</v>
      </c>
      <c r="T2191" s="11" t="s">
        <v>5265</v>
      </c>
      <c r="V2191" s="14">
        <v>45749</v>
      </c>
      <c r="Z2191" s="11" t="s">
        <v>4823</v>
      </c>
      <c r="AA2191" s="15">
        <v>0.55555555555555558</v>
      </c>
      <c r="AB2191" t="str">
        <f>IF(L2191="","",VLOOKUP(L2191&amp;I2191,Продукция!A:I,9,0))</f>
        <v>рекомендация производителя набора</v>
      </c>
      <c r="AC2191" s="14">
        <v>45757</v>
      </c>
      <c r="AD2191" s="11" t="s">
        <v>2673</v>
      </c>
      <c r="AE2191" s="11" t="s">
        <v>4823</v>
      </c>
      <c r="AF2191" t="str">
        <f>IF(AD2191="","",VLOOKUP(AD2191,'Сотрудники и ссылки'!A:B,2,0))</f>
        <v>Серолог</v>
      </c>
      <c r="AG2191">
        <f>IF(AD2191="","",VLOOKUP(AD2191,'Сотрудники и ссылки'!A:C,3,0))</f>
        <v>20001771</v>
      </c>
      <c r="AH2191" s="11" t="s">
        <v>2673</v>
      </c>
      <c r="AI2191" t="str">
        <f>IF(AH2191="","",VLOOKUP(AH2191,'Сотрудники и ссылки'!A:B,2,0))</f>
        <v>Серолог</v>
      </c>
      <c r="AJ2191">
        <f>IF(AH2191="","",VLOOKUP(AH2191,'Сотрудники и ссылки'!A:C,3,0))</f>
        <v>20001771</v>
      </c>
      <c r="AK2191" s="14">
        <v>45757</v>
      </c>
      <c r="AL2191" s="2">
        <f>IF(AK2191="","",AK2191+VLOOKUP(I2191,'Вид исследования'!B:E,4,0))</f>
        <v>45758</v>
      </c>
      <c r="AM2191" s="2">
        <f>IF(AK2191="","",AK2191+VLOOKUP(I2191,'Вид исследования'!B:F,5,0))</f>
        <v>45758</v>
      </c>
      <c r="AN2191" s="14">
        <v>45757</v>
      </c>
      <c r="AP2191" s="11" t="s">
        <v>189</v>
      </c>
      <c r="AQ2191" t="str">
        <f>IFERROR(IF(L2191="","",VLOOKUP(L2191&amp;I2191,Продукция!A:K,11,0)),"обратитесь к админ справочника")</f>
        <v>согласно рекомендациям производителя теста</v>
      </c>
      <c r="AR2191" s="11" t="s">
        <v>4823</v>
      </c>
      <c r="AS2191" t="str">
        <f>IFERROR(IF(L2191="","",VLOOKUP(L2191&amp;I2191,Продукция!A:J,10,0)),"обратитесь к админ справочника")</f>
        <v>инструкция тест- ситема Биочек СК-113</v>
      </c>
      <c r="AT2191" s="11" t="s">
        <v>4823</v>
      </c>
      <c r="AU2191" s="11" t="s">
        <v>4823</v>
      </c>
      <c r="AV2191" s="11" t="s">
        <v>2673</v>
      </c>
      <c r="AW2191" s="11" t="s">
        <v>4824</v>
      </c>
      <c r="AX2191" s="11" t="s">
        <v>372</v>
      </c>
      <c r="AY2191" s="11" t="s">
        <v>1528</v>
      </c>
      <c r="AZ2191" s="11">
        <v>107</v>
      </c>
      <c r="BA2191" s="11">
        <v>38</v>
      </c>
      <c r="BC2191" s="11" t="s">
        <v>4870</v>
      </c>
    </row>
    <row r="2192" spans="1:55" x14ac:dyDescent="0.25">
      <c r="A2192" t="str">
        <f t="shared" si="39"/>
        <v>С/647IBD (BioChek) болезнь Гамборо уровень антител</v>
      </c>
      <c r="B2192" t="str">
        <f>IF(E2192="","",INDEX(Лаборатории!A:A,MATCH('Производственный контроль'!E2192,Лаборатории!B:B,0)))</f>
        <v xml:space="preserve">КУРИНОЕ ЦАРСТВО АО </v>
      </c>
      <c r="C2192" t="str">
        <f>IF(E2192="","",VLOOKUP(E2192,Лаборатории!B:D,3,0))</f>
        <v>U377_CHL</v>
      </c>
      <c r="D2192" s="12">
        <v>45754</v>
      </c>
      <c r="E2192" s="11" t="s">
        <v>793</v>
      </c>
      <c r="F2192" s="11" t="s">
        <v>371</v>
      </c>
      <c r="G2192" s="11" t="s">
        <v>372</v>
      </c>
      <c r="H2192" s="11" t="s">
        <v>262</v>
      </c>
      <c r="I2192" s="11" t="s">
        <v>3415</v>
      </c>
      <c r="J2192" t="str">
        <f>IF(L2192="","",VLOOKUP(L2192,Продукция!B:D,3,0))</f>
        <v>Биологический_материал</v>
      </c>
      <c r="K2192" t="str">
        <f>IF(L2192="","",VLOOKUP(L2192,Продукция!B:C,2,0))</f>
        <v>Сыворотка крови</v>
      </c>
      <c r="L2192" s="151" t="s">
        <v>302</v>
      </c>
      <c r="M2192">
        <f>IF(L2192="","",VLOOKUP(L2192,Продукция!B:L,11,0))</f>
        <v>0</v>
      </c>
      <c r="N2192" s="11" t="s">
        <v>873</v>
      </c>
      <c r="P2192" s="11" t="s">
        <v>340</v>
      </c>
      <c r="Q2192" s="11" t="s">
        <v>854</v>
      </c>
      <c r="R2192" s="153" t="s">
        <v>5174</v>
      </c>
      <c r="S2192" s="11">
        <v>18</v>
      </c>
      <c r="T2192" s="11" t="s">
        <v>5265</v>
      </c>
      <c r="V2192" s="14">
        <v>45749</v>
      </c>
      <c r="Z2192" s="11" t="s">
        <v>4823</v>
      </c>
      <c r="AA2192" s="15">
        <v>0.55555555555555558</v>
      </c>
      <c r="AB2192" t="str">
        <f>IF(L2192="","",VLOOKUP(L2192&amp;I2192,Продукция!A:I,9,0))</f>
        <v>рекомендация производителя набора</v>
      </c>
      <c r="AC2192" s="14">
        <v>45757</v>
      </c>
      <c r="AD2192" s="11" t="s">
        <v>2673</v>
      </c>
      <c r="AE2192" s="11" t="s">
        <v>4823</v>
      </c>
      <c r="AF2192" t="str">
        <f>IF(AD2192="","",VLOOKUP(AD2192,'Сотрудники и ссылки'!A:B,2,0))</f>
        <v>Серолог</v>
      </c>
      <c r="AG2192">
        <f>IF(AD2192="","",VLOOKUP(AD2192,'Сотрудники и ссылки'!A:C,3,0))</f>
        <v>20001771</v>
      </c>
      <c r="AH2192" s="11" t="s">
        <v>2673</v>
      </c>
      <c r="AI2192" t="str">
        <f>IF(AH2192="","",VLOOKUP(AH2192,'Сотрудники и ссылки'!A:B,2,0))</f>
        <v>Серолог</v>
      </c>
      <c r="AJ2192">
        <f>IF(AH2192="","",VLOOKUP(AH2192,'Сотрудники и ссылки'!A:C,3,0))</f>
        <v>20001771</v>
      </c>
      <c r="AK2192" s="14">
        <v>45757</v>
      </c>
      <c r="AL2192" s="2">
        <f>IF(AK2192="","",AK2192+VLOOKUP(I2192,'Вид исследования'!B:E,4,0))</f>
        <v>45758</v>
      </c>
      <c r="AM2192" s="2">
        <f>IF(AK2192="","",AK2192+VLOOKUP(I2192,'Вид исследования'!B:F,5,0))</f>
        <v>45758</v>
      </c>
      <c r="AN2192" s="14">
        <v>45757</v>
      </c>
      <c r="AP2192" s="11" t="s">
        <v>189</v>
      </c>
      <c r="AQ2192" t="str">
        <f>IFERROR(IF(L2192="","",VLOOKUP(L2192&amp;I2192,Продукция!A:K,11,0)),"обратитесь к админ справочника")</f>
        <v>согласно рекомендациям производителя теста</v>
      </c>
      <c r="AR2192" s="11" t="s">
        <v>4823</v>
      </c>
      <c r="AS2192" t="str">
        <f>IFERROR(IF(L2192="","",VLOOKUP(L2192&amp;I2192,Продукция!A:J,10,0)),"обратитесь к админ справочника")</f>
        <v>инструкция тест- ситема Биочек СК-113</v>
      </c>
      <c r="AT2192" s="11" t="s">
        <v>4823</v>
      </c>
      <c r="AU2192" s="11" t="s">
        <v>4823</v>
      </c>
      <c r="AV2192" s="11" t="s">
        <v>2673</v>
      </c>
      <c r="AW2192" s="11" t="s">
        <v>4824</v>
      </c>
      <c r="AX2192" s="11" t="s">
        <v>372</v>
      </c>
      <c r="AY2192" s="11" t="s">
        <v>1529</v>
      </c>
      <c r="AZ2192" s="11">
        <v>107</v>
      </c>
      <c r="BA2192" s="11">
        <v>37</v>
      </c>
      <c r="BC2192" s="11" t="s">
        <v>4870</v>
      </c>
    </row>
    <row r="2193" spans="1:55" x14ac:dyDescent="0.25">
      <c r="A2193" t="str">
        <f t="shared" si="39"/>
        <v>С/647IBD (BioChek) болезнь Гамборо уровень антител</v>
      </c>
      <c r="B2193" t="str">
        <f>IF(E2193="","",INDEX(Лаборатории!A:A,MATCH('Производственный контроль'!E2193,Лаборатории!B:B,0)))</f>
        <v xml:space="preserve">КУРИНОЕ ЦАРСТВО АО </v>
      </c>
      <c r="C2193" t="str">
        <f>IF(E2193="","",VLOOKUP(E2193,Лаборатории!B:D,3,0))</f>
        <v>U377_CHL</v>
      </c>
      <c r="D2193" s="12">
        <v>45754</v>
      </c>
      <c r="E2193" s="11" t="s">
        <v>793</v>
      </c>
      <c r="F2193" s="11" t="s">
        <v>371</v>
      </c>
      <c r="G2193" s="11" t="s">
        <v>372</v>
      </c>
      <c r="H2193" s="11" t="s">
        <v>262</v>
      </c>
      <c r="I2193" s="11" t="s">
        <v>3415</v>
      </c>
      <c r="J2193" t="str">
        <f>IF(L2193="","",VLOOKUP(L2193,Продукция!B:D,3,0))</f>
        <v>Биологический_материал</v>
      </c>
      <c r="K2193" t="str">
        <f>IF(L2193="","",VLOOKUP(L2193,Продукция!B:C,2,0))</f>
        <v>Сыворотка крови</v>
      </c>
      <c r="L2193" s="151" t="s">
        <v>302</v>
      </c>
      <c r="M2193">
        <f>IF(L2193="","",VLOOKUP(L2193,Продукция!B:L,11,0))</f>
        <v>0</v>
      </c>
      <c r="N2193" s="11" t="s">
        <v>873</v>
      </c>
      <c r="P2193" s="11" t="s">
        <v>340</v>
      </c>
      <c r="Q2193" s="11" t="s">
        <v>854</v>
      </c>
      <c r="R2193" s="153" t="s">
        <v>5177</v>
      </c>
      <c r="S2193" s="11">
        <v>18</v>
      </c>
      <c r="T2193" s="11" t="s">
        <v>5265</v>
      </c>
      <c r="V2193" s="14">
        <v>45752</v>
      </c>
      <c r="Z2193" s="11" t="s">
        <v>4823</v>
      </c>
      <c r="AA2193" s="15">
        <v>0.55555555555555558</v>
      </c>
      <c r="AB2193" t="str">
        <f>IF(L2193="","",VLOOKUP(L2193&amp;I2193,Продукция!A:I,9,0))</f>
        <v>рекомендация производителя набора</v>
      </c>
      <c r="AC2193" s="14">
        <v>45757</v>
      </c>
      <c r="AD2193" s="11" t="s">
        <v>2673</v>
      </c>
      <c r="AE2193" s="11" t="s">
        <v>4823</v>
      </c>
      <c r="AF2193" t="str">
        <f>IF(AD2193="","",VLOOKUP(AD2193,'Сотрудники и ссылки'!A:B,2,0))</f>
        <v>Серолог</v>
      </c>
      <c r="AG2193">
        <f>IF(AD2193="","",VLOOKUP(AD2193,'Сотрудники и ссылки'!A:C,3,0))</f>
        <v>20001771</v>
      </c>
      <c r="AH2193" s="11" t="s">
        <v>2673</v>
      </c>
      <c r="AI2193" t="str">
        <f>IF(AH2193="","",VLOOKUP(AH2193,'Сотрудники и ссылки'!A:B,2,0))</f>
        <v>Серолог</v>
      </c>
      <c r="AJ2193">
        <f>IF(AH2193="","",VLOOKUP(AH2193,'Сотрудники и ссылки'!A:C,3,0))</f>
        <v>20001771</v>
      </c>
      <c r="AK2193" s="14">
        <v>45757</v>
      </c>
      <c r="AL2193" s="2">
        <f>IF(AK2193="","",AK2193+VLOOKUP(I2193,'Вид исследования'!B:E,4,0))</f>
        <v>45758</v>
      </c>
      <c r="AM2193" s="2">
        <f>IF(AK2193="","",AK2193+VLOOKUP(I2193,'Вид исследования'!B:F,5,0))</f>
        <v>45758</v>
      </c>
      <c r="AN2193" s="14">
        <v>45757</v>
      </c>
      <c r="AP2193" s="11" t="s">
        <v>189</v>
      </c>
      <c r="AQ2193" t="str">
        <f>IFERROR(IF(L2193="","",VLOOKUP(L2193&amp;I2193,Продукция!A:K,11,0)),"обратитесь к админ справочника")</f>
        <v>согласно рекомендациям производителя теста</v>
      </c>
      <c r="AR2193" s="11" t="s">
        <v>4823</v>
      </c>
      <c r="AS2193" t="str">
        <f>IFERROR(IF(L2193="","",VLOOKUP(L2193&amp;I2193,Продукция!A:J,10,0)),"обратитесь к админ справочника")</f>
        <v>инструкция тест- ситема Биочек СК-113</v>
      </c>
      <c r="AT2193" s="11" t="s">
        <v>4823</v>
      </c>
      <c r="AU2193" s="11" t="s">
        <v>4823</v>
      </c>
      <c r="AV2193" s="11" t="s">
        <v>2673</v>
      </c>
      <c r="AW2193" s="11" t="s">
        <v>4824</v>
      </c>
      <c r="AX2193" s="11" t="s">
        <v>372</v>
      </c>
      <c r="AY2193" s="11" t="s">
        <v>1533</v>
      </c>
      <c r="AZ2193" s="11">
        <v>107</v>
      </c>
      <c r="BA2193" s="11">
        <v>38</v>
      </c>
      <c r="BC2193" s="11" t="s">
        <v>4870</v>
      </c>
    </row>
    <row r="2194" spans="1:55" x14ac:dyDescent="0.25">
      <c r="A2194" t="str">
        <f t="shared" si="39"/>
        <v>С/647IBV (BioChek) инфекционный бронхит уровень антител</v>
      </c>
      <c r="B2194" t="str">
        <f>IF(E2194="","",INDEX(Лаборатории!A:A,MATCH('Производственный контроль'!E2194,Лаборатории!B:B,0)))</f>
        <v xml:space="preserve">КУРИНОЕ ЦАРСТВО АО </v>
      </c>
      <c r="C2194" t="str">
        <f>IF(E2194="","",VLOOKUP(E2194,Лаборатории!B:D,3,0))</f>
        <v>U377_CHL</v>
      </c>
      <c r="D2194" s="12">
        <v>45754</v>
      </c>
      <c r="E2194" s="11" t="s">
        <v>793</v>
      </c>
      <c r="F2194" s="11" t="s">
        <v>371</v>
      </c>
      <c r="G2194" s="11" t="s">
        <v>372</v>
      </c>
      <c r="H2194" s="11" t="s">
        <v>262</v>
      </c>
      <c r="I2194" s="11" t="s">
        <v>3416</v>
      </c>
      <c r="J2194" t="str">
        <f>IF(L2194="","",VLOOKUP(L2194,Продукция!B:D,3,0))</f>
        <v>Биологический_материал</v>
      </c>
      <c r="K2194" t="str">
        <f>IF(L2194="","",VLOOKUP(L2194,Продукция!B:C,2,0))</f>
        <v>Сыворотка крови</v>
      </c>
      <c r="L2194" s="151" t="s">
        <v>302</v>
      </c>
      <c r="M2194">
        <f>IF(L2194="","",VLOOKUP(L2194,Продукция!B:L,11,0))</f>
        <v>0</v>
      </c>
      <c r="N2194" s="11" t="s">
        <v>873</v>
      </c>
      <c r="P2194" s="11" t="s">
        <v>340</v>
      </c>
      <c r="Q2194" s="11" t="s">
        <v>854</v>
      </c>
      <c r="R2194" s="153" t="s">
        <v>5168</v>
      </c>
      <c r="S2194" s="11">
        <v>18</v>
      </c>
      <c r="T2194" s="11" t="s">
        <v>5265</v>
      </c>
      <c r="V2194" s="14">
        <v>45746</v>
      </c>
      <c r="Z2194" s="11" t="s">
        <v>4823</v>
      </c>
      <c r="AA2194" s="15">
        <v>0.55555555555555558</v>
      </c>
      <c r="AB2194" t="str">
        <f>IF(L2194="","",VLOOKUP(L2194&amp;I2194,Продукция!A:I,9,0))</f>
        <v>рекомендация производителя набора</v>
      </c>
      <c r="AC2194" s="14">
        <v>45757</v>
      </c>
      <c r="AD2194" s="11" t="s">
        <v>2673</v>
      </c>
      <c r="AE2194" s="11" t="s">
        <v>4823</v>
      </c>
      <c r="AF2194" t="str">
        <f>IF(AD2194="","",VLOOKUP(AD2194,'Сотрудники и ссылки'!A:B,2,0))</f>
        <v>Серолог</v>
      </c>
      <c r="AG2194">
        <f>IF(AD2194="","",VLOOKUP(AD2194,'Сотрудники и ссылки'!A:C,3,0))</f>
        <v>20001771</v>
      </c>
      <c r="AH2194" s="11" t="s">
        <v>2673</v>
      </c>
      <c r="AI2194" t="str">
        <f>IF(AH2194="","",VLOOKUP(AH2194,'Сотрудники и ссылки'!A:B,2,0))</f>
        <v>Серолог</v>
      </c>
      <c r="AJ2194">
        <f>IF(AH2194="","",VLOOKUP(AH2194,'Сотрудники и ссылки'!A:C,3,0))</f>
        <v>20001771</v>
      </c>
      <c r="AK2194" s="14">
        <v>45757</v>
      </c>
      <c r="AL2194" s="2">
        <f>IF(AK2194="","",AK2194+VLOOKUP(I2194,'Вид исследования'!B:E,4,0))</f>
        <v>45758</v>
      </c>
      <c r="AM2194" s="2">
        <f>IF(AK2194="","",AK2194+VLOOKUP(I2194,'Вид исследования'!B:F,5,0))</f>
        <v>45758</v>
      </c>
      <c r="AN2194" s="14">
        <v>45757</v>
      </c>
      <c r="AP2194" s="11" t="s">
        <v>189</v>
      </c>
      <c r="AQ2194" t="str">
        <f>IFERROR(IF(L2194="","",VLOOKUP(L2194&amp;I2194,Продукция!A:K,11,0)),"обратитесь к админ справочника")</f>
        <v>согласно рекомендациям производителя теста</v>
      </c>
      <c r="AR2194" s="11" t="s">
        <v>4823</v>
      </c>
      <c r="AS2194" t="str">
        <f>IFERROR(IF(L2194="","",VLOOKUP(L2194&amp;I2194,Продукция!A:J,10,0)),"обратитесь к админ справочника")</f>
        <v>инструкция тест- ситема Биочек СК-119</v>
      </c>
      <c r="AT2194" s="11" t="s">
        <v>4823</v>
      </c>
      <c r="AU2194" s="11" t="s">
        <v>4823</v>
      </c>
      <c r="AV2194" s="11" t="s">
        <v>2673</v>
      </c>
      <c r="AW2194" s="11" t="s">
        <v>4824</v>
      </c>
      <c r="AX2194" s="11" t="s">
        <v>372</v>
      </c>
      <c r="AY2194" s="11" t="s">
        <v>1523</v>
      </c>
      <c r="AZ2194" s="11">
        <v>107</v>
      </c>
      <c r="BA2194" s="11">
        <v>37</v>
      </c>
      <c r="BC2194" s="11" t="s">
        <v>4870</v>
      </c>
    </row>
    <row r="2195" spans="1:55" x14ac:dyDescent="0.25">
      <c r="A2195" t="str">
        <f t="shared" si="39"/>
        <v>С/647IBV (BioChek) инфекционный бронхит уровень антител</v>
      </c>
      <c r="B2195" t="str">
        <f>IF(E2195="","",INDEX(Лаборатории!A:A,MATCH('Производственный контроль'!E2195,Лаборатории!B:B,0)))</f>
        <v xml:space="preserve">КУРИНОЕ ЦАРСТВО АО </v>
      </c>
      <c r="C2195" t="str">
        <f>IF(E2195="","",VLOOKUP(E2195,Лаборатории!B:D,3,0))</f>
        <v>U377_CHL</v>
      </c>
      <c r="D2195" s="12">
        <v>45754</v>
      </c>
      <c r="E2195" s="11" t="s">
        <v>793</v>
      </c>
      <c r="F2195" s="11" t="s">
        <v>371</v>
      </c>
      <c r="G2195" s="11" t="s">
        <v>372</v>
      </c>
      <c r="H2195" s="11" t="s">
        <v>262</v>
      </c>
      <c r="I2195" s="11" t="s">
        <v>3416</v>
      </c>
      <c r="J2195" t="str">
        <f>IF(L2195="","",VLOOKUP(L2195,Продукция!B:D,3,0))</f>
        <v>Биологический_материал</v>
      </c>
      <c r="K2195" t="str">
        <f>IF(L2195="","",VLOOKUP(L2195,Продукция!B:C,2,0))</f>
        <v>Сыворотка крови</v>
      </c>
      <c r="L2195" s="151" t="s">
        <v>302</v>
      </c>
      <c r="M2195">
        <f>IF(L2195="","",VLOOKUP(L2195,Продукция!B:L,11,0))</f>
        <v>0</v>
      </c>
      <c r="N2195" s="11" t="s">
        <v>873</v>
      </c>
      <c r="P2195" s="11" t="s">
        <v>340</v>
      </c>
      <c r="Q2195" s="11" t="s">
        <v>854</v>
      </c>
      <c r="R2195" s="153" t="s">
        <v>5170</v>
      </c>
      <c r="S2195" s="11">
        <v>18</v>
      </c>
      <c r="T2195" s="11" t="s">
        <v>5265</v>
      </c>
      <c r="V2195" s="14">
        <v>45747</v>
      </c>
      <c r="Z2195" s="11" t="s">
        <v>4823</v>
      </c>
      <c r="AA2195" s="15">
        <v>0.55555555555555558</v>
      </c>
      <c r="AB2195" t="str">
        <f>IF(L2195="","",VLOOKUP(L2195&amp;I2195,Продукция!A:I,9,0))</f>
        <v>рекомендация производителя набора</v>
      </c>
      <c r="AC2195" s="14">
        <v>45757</v>
      </c>
      <c r="AD2195" s="11" t="s">
        <v>2673</v>
      </c>
      <c r="AE2195" s="11" t="s">
        <v>4823</v>
      </c>
      <c r="AF2195" t="str">
        <f>IF(AD2195="","",VLOOKUP(AD2195,'Сотрудники и ссылки'!A:B,2,0))</f>
        <v>Серолог</v>
      </c>
      <c r="AG2195">
        <f>IF(AD2195="","",VLOOKUP(AD2195,'Сотрудники и ссылки'!A:C,3,0))</f>
        <v>20001771</v>
      </c>
      <c r="AH2195" s="11" t="s">
        <v>2673</v>
      </c>
      <c r="AI2195" t="str">
        <f>IF(AH2195="","",VLOOKUP(AH2195,'Сотрудники и ссылки'!A:B,2,0))</f>
        <v>Серолог</v>
      </c>
      <c r="AJ2195">
        <f>IF(AH2195="","",VLOOKUP(AH2195,'Сотрудники и ссылки'!A:C,3,0))</f>
        <v>20001771</v>
      </c>
      <c r="AK2195" s="14">
        <v>45757</v>
      </c>
      <c r="AL2195" s="2">
        <f>IF(AK2195="","",AK2195+VLOOKUP(I2195,'Вид исследования'!B:E,4,0))</f>
        <v>45758</v>
      </c>
      <c r="AM2195" s="2">
        <f>IF(AK2195="","",AK2195+VLOOKUP(I2195,'Вид исследования'!B:F,5,0))</f>
        <v>45758</v>
      </c>
      <c r="AN2195" s="14">
        <v>45757</v>
      </c>
      <c r="AP2195" s="11" t="s">
        <v>189</v>
      </c>
      <c r="AQ2195" t="str">
        <f>IFERROR(IF(L2195="","",VLOOKUP(L2195&amp;I2195,Продукция!A:K,11,0)),"обратитесь к админ справочника")</f>
        <v>согласно рекомендациям производителя теста</v>
      </c>
      <c r="AR2195" s="11" t="s">
        <v>4823</v>
      </c>
      <c r="AS2195" t="str">
        <f>IFERROR(IF(L2195="","",VLOOKUP(L2195&amp;I2195,Продукция!A:J,10,0)),"обратитесь к админ справочника")</f>
        <v>инструкция тест- ситема Биочек СК-119</v>
      </c>
      <c r="AT2195" s="11" t="s">
        <v>4823</v>
      </c>
      <c r="AU2195" s="11" t="s">
        <v>4823</v>
      </c>
      <c r="AV2195" s="11" t="s">
        <v>2673</v>
      </c>
      <c r="AW2195" s="11" t="s">
        <v>4824</v>
      </c>
      <c r="AX2195" s="11" t="s">
        <v>372</v>
      </c>
      <c r="AY2195" s="11" t="s">
        <v>1525</v>
      </c>
      <c r="AZ2195" s="11">
        <v>107</v>
      </c>
      <c r="BA2195" s="11">
        <v>37</v>
      </c>
      <c r="BC2195" s="11" t="s">
        <v>4870</v>
      </c>
    </row>
    <row r="2196" spans="1:55" x14ac:dyDescent="0.25">
      <c r="A2196" t="str">
        <f t="shared" si="39"/>
        <v>С/647IBV (BioChek) инфекционный бронхит уровень антител</v>
      </c>
      <c r="B2196" t="str">
        <f>IF(E2196="","",INDEX(Лаборатории!A:A,MATCH('Производственный контроль'!E2196,Лаборатории!B:B,0)))</f>
        <v xml:space="preserve">КУРИНОЕ ЦАРСТВО АО </v>
      </c>
      <c r="C2196" t="str">
        <f>IF(E2196="","",VLOOKUP(E2196,Лаборатории!B:D,3,0))</f>
        <v>U377_CHL</v>
      </c>
      <c r="D2196" s="12">
        <v>45754</v>
      </c>
      <c r="E2196" s="11" t="s">
        <v>793</v>
      </c>
      <c r="F2196" s="11" t="s">
        <v>371</v>
      </c>
      <c r="G2196" s="11" t="s">
        <v>372</v>
      </c>
      <c r="H2196" s="11" t="s">
        <v>262</v>
      </c>
      <c r="I2196" s="11" t="s">
        <v>3416</v>
      </c>
      <c r="J2196" t="str">
        <f>IF(L2196="","",VLOOKUP(L2196,Продукция!B:D,3,0))</f>
        <v>Биологический_материал</v>
      </c>
      <c r="K2196" t="str">
        <f>IF(L2196="","",VLOOKUP(L2196,Продукция!B:C,2,0))</f>
        <v>Сыворотка крови</v>
      </c>
      <c r="L2196" s="151" t="s">
        <v>302</v>
      </c>
      <c r="M2196">
        <f>IF(L2196="","",VLOOKUP(L2196,Продукция!B:L,11,0))</f>
        <v>0</v>
      </c>
      <c r="N2196" s="11" t="s">
        <v>873</v>
      </c>
      <c r="P2196" s="11" t="s">
        <v>340</v>
      </c>
      <c r="Q2196" s="11" t="s">
        <v>854</v>
      </c>
      <c r="R2196" s="153" t="s">
        <v>5173</v>
      </c>
      <c r="S2196" s="11">
        <v>18</v>
      </c>
      <c r="T2196" s="11" t="s">
        <v>5265</v>
      </c>
      <c r="V2196" s="14">
        <v>45749</v>
      </c>
      <c r="Z2196" s="11" t="s">
        <v>4823</v>
      </c>
      <c r="AA2196" s="15">
        <v>0.55555555555555558</v>
      </c>
      <c r="AB2196" t="str">
        <f>IF(L2196="","",VLOOKUP(L2196&amp;I2196,Продукция!A:I,9,0))</f>
        <v>рекомендация производителя набора</v>
      </c>
      <c r="AC2196" s="14">
        <v>45757</v>
      </c>
      <c r="AD2196" s="11" t="s">
        <v>2673</v>
      </c>
      <c r="AE2196" s="11" t="s">
        <v>4823</v>
      </c>
      <c r="AF2196" t="str">
        <f>IF(AD2196="","",VLOOKUP(AD2196,'Сотрудники и ссылки'!A:B,2,0))</f>
        <v>Серолог</v>
      </c>
      <c r="AG2196">
        <f>IF(AD2196="","",VLOOKUP(AD2196,'Сотрудники и ссылки'!A:C,3,0))</f>
        <v>20001771</v>
      </c>
      <c r="AH2196" s="11" t="s">
        <v>2673</v>
      </c>
      <c r="AI2196" t="str">
        <f>IF(AH2196="","",VLOOKUP(AH2196,'Сотрудники и ссылки'!A:B,2,0))</f>
        <v>Серолог</v>
      </c>
      <c r="AJ2196">
        <f>IF(AH2196="","",VLOOKUP(AH2196,'Сотрудники и ссылки'!A:C,3,0))</f>
        <v>20001771</v>
      </c>
      <c r="AK2196" s="14">
        <v>45757</v>
      </c>
      <c r="AL2196" s="2">
        <f>IF(AK2196="","",AK2196+VLOOKUP(I2196,'Вид исследования'!B:E,4,0))</f>
        <v>45758</v>
      </c>
      <c r="AM2196" s="2">
        <f>IF(AK2196="","",AK2196+VLOOKUP(I2196,'Вид исследования'!B:F,5,0))</f>
        <v>45758</v>
      </c>
      <c r="AN2196" s="14">
        <v>45757</v>
      </c>
      <c r="AP2196" s="11" t="s">
        <v>189</v>
      </c>
      <c r="AQ2196" t="str">
        <f>IFERROR(IF(L2196="","",VLOOKUP(L2196&amp;I2196,Продукция!A:K,11,0)),"обратитесь к админ справочника")</f>
        <v>согласно рекомендациям производителя теста</v>
      </c>
      <c r="AR2196" s="11" t="s">
        <v>4823</v>
      </c>
      <c r="AS2196" t="str">
        <f>IFERROR(IF(L2196="","",VLOOKUP(L2196&amp;I2196,Продукция!A:J,10,0)),"обратитесь к админ справочника")</f>
        <v>инструкция тест- ситема Биочек СК-119</v>
      </c>
      <c r="AT2196" s="11" t="s">
        <v>4823</v>
      </c>
      <c r="AU2196" s="11" t="s">
        <v>4823</v>
      </c>
      <c r="AV2196" s="11" t="s">
        <v>2673</v>
      </c>
      <c r="AW2196" s="11" t="s">
        <v>4824</v>
      </c>
      <c r="AX2196" s="11" t="s">
        <v>372</v>
      </c>
      <c r="AY2196" s="11" t="s">
        <v>1528</v>
      </c>
      <c r="AZ2196" s="11">
        <v>107</v>
      </c>
      <c r="BA2196" s="11">
        <v>38</v>
      </c>
      <c r="BC2196" s="11" t="s">
        <v>4870</v>
      </c>
    </row>
    <row r="2197" spans="1:55" x14ac:dyDescent="0.25">
      <c r="A2197" t="str">
        <f t="shared" si="39"/>
        <v>С/647IBV (BioChek) инфекционный бронхит уровень антител</v>
      </c>
      <c r="B2197" t="str">
        <f>IF(E2197="","",INDEX(Лаборатории!A:A,MATCH('Производственный контроль'!E2197,Лаборатории!B:B,0)))</f>
        <v xml:space="preserve">КУРИНОЕ ЦАРСТВО АО </v>
      </c>
      <c r="C2197" t="str">
        <f>IF(E2197="","",VLOOKUP(E2197,Лаборатории!B:D,3,0))</f>
        <v>U377_CHL</v>
      </c>
      <c r="D2197" s="12">
        <v>45754</v>
      </c>
      <c r="E2197" s="11" t="s">
        <v>793</v>
      </c>
      <c r="F2197" s="11" t="s">
        <v>371</v>
      </c>
      <c r="G2197" s="11" t="s">
        <v>372</v>
      </c>
      <c r="H2197" s="11" t="s">
        <v>262</v>
      </c>
      <c r="I2197" s="11" t="s">
        <v>3416</v>
      </c>
      <c r="J2197" t="str">
        <f>IF(L2197="","",VLOOKUP(L2197,Продукция!B:D,3,0))</f>
        <v>Биологический_материал</v>
      </c>
      <c r="K2197" t="str">
        <f>IF(L2197="","",VLOOKUP(L2197,Продукция!B:C,2,0))</f>
        <v>Сыворотка крови</v>
      </c>
      <c r="L2197" s="151" t="s">
        <v>302</v>
      </c>
      <c r="M2197">
        <f>IF(L2197="","",VLOOKUP(L2197,Продукция!B:L,11,0))</f>
        <v>0</v>
      </c>
      <c r="N2197" s="11" t="s">
        <v>873</v>
      </c>
      <c r="P2197" s="11" t="s">
        <v>340</v>
      </c>
      <c r="Q2197" s="11" t="s">
        <v>854</v>
      </c>
      <c r="R2197" s="153" t="s">
        <v>5174</v>
      </c>
      <c r="S2197" s="11">
        <v>18</v>
      </c>
      <c r="T2197" s="11" t="s">
        <v>5265</v>
      </c>
      <c r="V2197" s="14">
        <v>45749</v>
      </c>
      <c r="Z2197" s="11" t="s">
        <v>4823</v>
      </c>
      <c r="AA2197" s="15">
        <v>0.55555555555555558</v>
      </c>
      <c r="AB2197" t="str">
        <f>IF(L2197="","",VLOOKUP(L2197&amp;I2197,Продукция!A:I,9,0))</f>
        <v>рекомендация производителя набора</v>
      </c>
      <c r="AC2197" s="14">
        <v>45757</v>
      </c>
      <c r="AD2197" s="11" t="s">
        <v>2673</v>
      </c>
      <c r="AE2197" s="11" t="s">
        <v>4823</v>
      </c>
      <c r="AF2197" t="str">
        <f>IF(AD2197="","",VLOOKUP(AD2197,'Сотрудники и ссылки'!A:B,2,0))</f>
        <v>Серолог</v>
      </c>
      <c r="AG2197">
        <f>IF(AD2197="","",VLOOKUP(AD2197,'Сотрудники и ссылки'!A:C,3,0))</f>
        <v>20001771</v>
      </c>
      <c r="AH2197" s="11" t="s">
        <v>2673</v>
      </c>
      <c r="AI2197" t="str">
        <f>IF(AH2197="","",VLOOKUP(AH2197,'Сотрудники и ссылки'!A:B,2,0))</f>
        <v>Серолог</v>
      </c>
      <c r="AJ2197">
        <f>IF(AH2197="","",VLOOKUP(AH2197,'Сотрудники и ссылки'!A:C,3,0))</f>
        <v>20001771</v>
      </c>
      <c r="AK2197" s="14">
        <v>45757</v>
      </c>
      <c r="AL2197" s="2">
        <f>IF(AK2197="","",AK2197+VLOOKUP(I2197,'Вид исследования'!B:E,4,0))</f>
        <v>45758</v>
      </c>
      <c r="AM2197" s="2">
        <f>IF(AK2197="","",AK2197+VLOOKUP(I2197,'Вид исследования'!B:F,5,0))</f>
        <v>45758</v>
      </c>
      <c r="AN2197" s="14">
        <v>45757</v>
      </c>
      <c r="AP2197" s="11" t="s">
        <v>189</v>
      </c>
      <c r="AQ2197" t="str">
        <f>IFERROR(IF(L2197="","",VLOOKUP(L2197&amp;I2197,Продукция!A:K,11,0)),"обратитесь к админ справочника")</f>
        <v>согласно рекомендациям производителя теста</v>
      </c>
      <c r="AR2197" s="11" t="s">
        <v>4823</v>
      </c>
      <c r="AS2197" t="str">
        <f>IFERROR(IF(L2197="","",VLOOKUP(L2197&amp;I2197,Продукция!A:J,10,0)),"обратитесь к админ справочника")</f>
        <v>инструкция тест- ситема Биочек СК-119</v>
      </c>
      <c r="AT2197" s="11" t="s">
        <v>4823</v>
      </c>
      <c r="AU2197" s="11" t="s">
        <v>4823</v>
      </c>
      <c r="AV2197" s="11" t="s">
        <v>2673</v>
      </c>
      <c r="AW2197" s="11" t="s">
        <v>4824</v>
      </c>
      <c r="AX2197" s="11" t="s">
        <v>372</v>
      </c>
      <c r="AY2197" s="11" t="s">
        <v>1529</v>
      </c>
      <c r="AZ2197" s="11">
        <v>107</v>
      </c>
      <c r="BA2197" s="11">
        <v>37</v>
      </c>
      <c r="BC2197" s="11" t="s">
        <v>4870</v>
      </c>
    </row>
    <row r="2198" spans="1:55" x14ac:dyDescent="0.25">
      <c r="A2198" t="str">
        <f t="shared" si="39"/>
        <v>С/647IBV (BioChek) инфекционный бронхит уровень антител</v>
      </c>
      <c r="B2198" t="str">
        <f>IF(E2198="","",INDEX(Лаборатории!A:A,MATCH('Производственный контроль'!E2198,Лаборатории!B:B,0)))</f>
        <v xml:space="preserve">КУРИНОЕ ЦАРСТВО АО </v>
      </c>
      <c r="C2198" t="str">
        <f>IF(E2198="","",VLOOKUP(E2198,Лаборатории!B:D,3,0))</f>
        <v>U377_CHL</v>
      </c>
      <c r="D2198" s="12">
        <v>45754</v>
      </c>
      <c r="E2198" s="11" t="s">
        <v>793</v>
      </c>
      <c r="F2198" s="11" t="s">
        <v>371</v>
      </c>
      <c r="G2198" s="11" t="s">
        <v>372</v>
      </c>
      <c r="H2198" s="11" t="s">
        <v>262</v>
      </c>
      <c r="I2198" s="11" t="s">
        <v>3416</v>
      </c>
      <c r="J2198" t="str">
        <f>IF(L2198="","",VLOOKUP(L2198,Продукция!B:D,3,0))</f>
        <v>Биологический_материал</v>
      </c>
      <c r="K2198" t="str">
        <f>IF(L2198="","",VLOOKUP(L2198,Продукция!B:C,2,0))</f>
        <v>Сыворотка крови</v>
      </c>
      <c r="L2198" s="151" t="s">
        <v>302</v>
      </c>
      <c r="M2198">
        <f>IF(L2198="","",VLOOKUP(L2198,Продукция!B:L,11,0))</f>
        <v>0</v>
      </c>
      <c r="N2198" s="11" t="s">
        <v>873</v>
      </c>
      <c r="P2198" s="11" t="s">
        <v>340</v>
      </c>
      <c r="Q2198" s="11" t="s">
        <v>854</v>
      </c>
      <c r="R2198" s="153" t="s">
        <v>5177</v>
      </c>
      <c r="S2198" s="11">
        <v>18</v>
      </c>
      <c r="T2198" s="11" t="s">
        <v>5265</v>
      </c>
      <c r="V2198" s="14">
        <v>45752</v>
      </c>
      <c r="Z2198" s="11" t="s">
        <v>4823</v>
      </c>
      <c r="AA2198" s="15">
        <v>0.55555555555555558</v>
      </c>
      <c r="AB2198" t="str">
        <f>IF(L2198="","",VLOOKUP(L2198&amp;I2198,Продукция!A:I,9,0))</f>
        <v>рекомендация производителя набора</v>
      </c>
      <c r="AC2198" s="14">
        <v>45757</v>
      </c>
      <c r="AD2198" s="11" t="s">
        <v>2673</v>
      </c>
      <c r="AE2198" s="11" t="s">
        <v>4823</v>
      </c>
      <c r="AF2198" t="str">
        <f>IF(AD2198="","",VLOOKUP(AD2198,'Сотрудники и ссылки'!A:B,2,0))</f>
        <v>Серолог</v>
      </c>
      <c r="AG2198">
        <f>IF(AD2198="","",VLOOKUP(AD2198,'Сотрудники и ссылки'!A:C,3,0))</f>
        <v>20001771</v>
      </c>
      <c r="AH2198" s="11" t="s">
        <v>2673</v>
      </c>
      <c r="AI2198" t="str">
        <f>IF(AH2198="","",VLOOKUP(AH2198,'Сотрудники и ссылки'!A:B,2,0))</f>
        <v>Серолог</v>
      </c>
      <c r="AJ2198">
        <f>IF(AH2198="","",VLOOKUP(AH2198,'Сотрудники и ссылки'!A:C,3,0))</f>
        <v>20001771</v>
      </c>
      <c r="AK2198" s="14">
        <v>45757</v>
      </c>
      <c r="AL2198" s="2">
        <f>IF(AK2198="","",AK2198+VLOOKUP(I2198,'Вид исследования'!B:E,4,0))</f>
        <v>45758</v>
      </c>
      <c r="AM2198" s="2">
        <f>IF(AK2198="","",AK2198+VLOOKUP(I2198,'Вид исследования'!B:F,5,0))</f>
        <v>45758</v>
      </c>
      <c r="AN2198" s="14">
        <v>45757</v>
      </c>
      <c r="AP2198" s="11" t="s">
        <v>189</v>
      </c>
      <c r="AQ2198" t="str">
        <f>IFERROR(IF(L2198="","",VLOOKUP(L2198&amp;I2198,Продукция!A:K,11,0)),"обратитесь к админ справочника")</f>
        <v>согласно рекомендациям производителя теста</v>
      </c>
      <c r="AR2198" s="11" t="s">
        <v>4823</v>
      </c>
      <c r="AS2198" t="str">
        <f>IFERROR(IF(L2198="","",VLOOKUP(L2198&amp;I2198,Продукция!A:J,10,0)),"обратитесь к админ справочника")</f>
        <v>инструкция тест- ситема Биочек СК-119</v>
      </c>
      <c r="AT2198" s="11" t="s">
        <v>4823</v>
      </c>
      <c r="AU2198" s="11" t="s">
        <v>4823</v>
      </c>
      <c r="AV2198" s="11" t="s">
        <v>2673</v>
      </c>
      <c r="AW2198" s="11" t="s">
        <v>4824</v>
      </c>
      <c r="AX2198" s="11" t="s">
        <v>372</v>
      </c>
      <c r="AY2198" s="11" t="s">
        <v>1533</v>
      </c>
      <c r="AZ2198" s="11">
        <v>107</v>
      </c>
      <c r="BA2198" s="11">
        <v>38</v>
      </c>
      <c r="BC2198" s="11" t="s">
        <v>4870</v>
      </c>
    </row>
    <row r="2199" spans="1:55" x14ac:dyDescent="0.25">
      <c r="A2199" t="str">
        <f t="shared" ref="A2199:A2262" si="40">T2199&amp;I2199</f>
        <v>С/647REO (BioChek) реовирус уровень антител</v>
      </c>
      <c r="B2199" t="str">
        <f>IF(E2199="","",INDEX(Лаборатории!A:A,MATCH('Производственный контроль'!E2199,Лаборатории!B:B,0)))</f>
        <v xml:space="preserve">КУРИНОЕ ЦАРСТВО АО </v>
      </c>
      <c r="C2199" t="str">
        <f>IF(E2199="","",VLOOKUP(E2199,Лаборатории!B:D,3,0))</f>
        <v>U377_CHL</v>
      </c>
      <c r="D2199" s="12">
        <v>45754</v>
      </c>
      <c r="E2199" s="11" t="s">
        <v>793</v>
      </c>
      <c r="F2199" s="11" t="s">
        <v>371</v>
      </c>
      <c r="G2199" s="11" t="s">
        <v>372</v>
      </c>
      <c r="H2199" s="11" t="s">
        <v>262</v>
      </c>
      <c r="I2199" s="11" t="s">
        <v>3426</v>
      </c>
      <c r="J2199" t="str">
        <f>IF(L2199="","",VLOOKUP(L2199,Продукция!B:D,3,0))</f>
        <v>Биологический_материал</v>
      </c>
      <c r="K2199" t="str">
        <f>IF(L2199="","",VLOOKUP(L2199,Продукция!B:C,2,0))</f>
        <v>Сыворотка крови</v>
      </c>
      <c r="L2199" s="151" t="s">
        <v>302</v>
      </c>
      <c r="M2199">
        <f>IF(L2199="","",VLOOKUP(L2199,Продукция!B:L,11,0))</f>
        <v>0</v>
      </c>
      <c r="N2199" s="11" t="s">
        <v>873</v>
      </c>
      <c r="P2199" s="11" t="s">
        <v>340</v>
      </c>
      <c r="Q2199" s="11" t="s">
        <v>854</v>
      </c>
      <c r="R2199" s="153" t="s">
        <v>5168</v>
      </c>
      <c r="S2199" s="11">
        <v>18</v>
      </c>
      <c r="T2199" s="11" t="s">
        <v>5265</v>
      </c>
      <c r="V2199" s="14">
        <v>45746</v>
      </c>
      <c r="Z2199" s="11" t="s">
        <v>4823</v>
      </c>
      <c r="AA2199" s="15">
        <v>0.55555555555555558</v>
      </c>
      <c r="AB2199" t="str">
        <f>IF(L2199="","",VLOOKUP(L2199&amp;I2199,Продукция!A:I,9,0))</f>
        <v>рекомендация производителя набора</v>
      </c>
      <c r="AC2199" s="14">
        <v>45757</v>
      </c>
      <c r="AD2199" s="11" t="s">
        <v>2673</v>
      </c>
      <c r="AE2199" s="11" t="s">
        <v>4823</v>
      </c>
      <c r="AF2199" t="str">
        <f>IF(AD2199="","",VLOOKUP(AD2199,'Сотрудники и ссылки'!A:B,2,0))</f>
        <v>Серолог</v>
      </c>
      <c r="AG2199">
        <f>IF(AD2199="","",VLOOKUP(AD2199,'Сотрудники и ссылки'!A:C,3,0))</f>
        <v>20001771</v>
      </c>
      <c r="AH2199" s="11" t="s">
        <v>2673</v>
      </c>
      <c r="AI2199" t="str">
        <f>IF(AH2199="","",VLOOKUP(AH2199,'Сотрудники и ссылки'!A:B,2,0))</f>
        <v>Серолог</v>
      </c>
      <c r="AJ2199">
        <f>IF(AH2199="","",VLOOKUP(AH2199,'Сотрудники и ссылки'!A:C,3,0))</f>
        <v>20001771</v>
      </c>
      <c r="AK2199" s="14">
        <v>45757</v>
      </c>
      <c r="AL2199" s="2">
        <f>IF(AK2199="","",AK2199+VLOOKUP(I2199,'Вид исследования'!B:E,4,0))</f>
        <v>45758</v>
      </c>
      <c r="AM2199" s="2">
        <f>IF(AK2199="","",AK2199+VLOOKUP(I2199,'Вид исследования'!B:F,5,0))</f>
        <v>45758</v>
      </c>
      <c r="AN2199" s="14">
        <v>45757</v>
      </c>
      <c r="AP2199" s="11" t="s">
        <v>189</v>
      </c>
      <c r="AQ2199" t="str">
        <f>IFERROR(IF(L2199="","",VLOOKUP(L2199&amp;I2199,Продукция!A:K,11,0)),"обратитесь к админ справочника")</f>
        <v>согласно рекомендациям производителя теста</v>
      </c>
      <c r="AR2199" s="11" t="s">
        <v>4823</v>
      </c>
      <c r="AS2199" t="str">
        <f>IFERROR(IF(L2199="","",VLOOKUP(L2199&amp;I2199,Продукция!A:J,10,0)),"обратитесь к админ справочника")</f>
        <v>инструкция тест- ситема Биочек СК -110</v>
      </c>
      <c r="AT2199" s="11" t="s">
        <v>4823</v>
      </c>
      <c r="AU2199" s="11" t="s">
        <v>4823</v>
      </c>
      <c r="AV2199" s="11" t="s">
        <v>2673</v>
      </c>
      <c r="AW2199" s="11" t="s">
        <v>4824</v>
      </c>
      <c r="AX2199" s="11" t="s">
        <v>372</v>
      </c>
      <c r="AY2199" s="11" t="s">
        <v>1523</v>
      </c>
      <c r="AZ2199" s="11">
        <v>107</v>
      </c>
      <c r="BA2199" s="11">
        <v>37</v>
      </c>
      <c r="BC2199" s="11" t="s">
        <v>4870</v>
      </c>
    </row>
    <row r="2200" spans="1:55" x14ac:dyDescent="0.25">
      <c r="A2200" t="str">
        <f t="shared" si="40"/>
        <v>С/647REO (BioChek) реовирус уровень антител</v>
      </c>
      <c r="B2200" t="str">
        <f>IF(E2200="","",INDEX(Лаборатории!A:A,MATCH('Производственный контроль'!E2200,Лаборатории!B:B,0)))</f>
        <v xml:space="preserve">КУРИНОЕ ЦАРСТВО АО </v>
      </c>
      <c r="C2200" t="str">
        <f>IF(E2200="","",VLOOKUP(E2200,Лаборатории!B:D,3,0))</f>
        <v>U377_CHL</v>
      </c>
      <c r="D2200" s="12">
        <v>45754</v>
      </c>
      <c r="E2200" s="11" t="s">
        <v>793</v>
      </c>
      <c r="F2200" s="11" t="s">
        <v>371</v>
      </c>
      <c r="G2200" s="11" t="s">
        <v>372</v>
      </c>
      <c r="H2200" s="11" t="s">
        <v>262</v>
      </c>
      <c r="I2200" s="11" t="s">
        <v>3426</v>
      </c>
      <c r="J2200" t="str">
        <f>IF(L2200="","",VLOOKUP(L2200,Продукция!B:D,3,0))</f>
        <v>Биологический_материал</v>
      </c>
      <c r="K2200" t="str">
        <f>IF(L2200="","",VLOOKUP(L2200,Продукция!B:C,2,0))</f>
        <v>Сыворотка крови</v>
      </c>
      <c r="L2200" s="151" t="s">
        <v>302</v>
      </c>
      <c r="M2200">
        <f>IF(L2200="","",VLOOKUP(L2200,Продукция!B:L,11,0))</f>
        <v>0</v>
      </c>
      <c r="N2200" s="11" t="s">
        <v>873</v>
      </c>
      <c r="P2200" s="11" t="s">
        <v>340</v>
      </c>
      <c r="Q2200" s="11" t="s">
        <v>854</v>
      </c>
      <c r="R2200" s="153" t="s">
        <v>5170</v>
      </c>
      <c r="S2200" s="11">
        <v>18</v>
      </c>
      <c r="T2200" s="11" t="s">
        <v>5265</v>
      </c>
      <c r="V2200" s="14">
        <v>45747</v>
      </c>
      <c r="Z2200" s="11" t="s">
        <v>4823</v>
      </c>
      <c r="AA2200" s="15">
        <v>0.55555555555555558</v>
      </c>
      <c r="AB2200" t="str">
        <f>IF(L2200="","",VLOOKUP(L2200&amp;I2200,Продукция!A:I,9,0))</f>
        <v>рекомендация производителя набора</v>
      </c>
      <c r="AC2200" s="14">
        <v>45757</v>
      </c>
      <c r="AD2200" s="11" t="s">
        <v>2673</v>
      </c>
      <c r="AE2200" s="11" t="s">
        <v>4823</v>
      </c>
      <c r="AF2200" t="str">
        <f>IF(AD2200="","",VLOOKUP(AD2200,'Сотрудники и ссылки'!A:B,2,0))</f>
        <v>Серолог</v>
      </c>
      <c r="AG2200">
        <f>IF(AD2200="","",VLOOKUP(AD2200,'Сотрудники и ссылки'!A:C,3,0))</f>
        <v>20001771</v>
      </c>
      <c r="AH2200" s="11" t="s">
        <v>2673</v>
      </c>
      <c r="AI2200" t="str">
        <f>IF(AH2200="","",VLOOKUP(AH2200,'Сотрудники и ссылки'!A:B,2,0))</f>
        <v>Серолог</v>
      </c>
      <c r="AJ2200">
        <f>IF(AH2200="","",VLOOKUP(AH2200,'Сотрудники и ссылки'!A:C,3,0))</f>
        <v>20001771</v>
      </c>
      <c r="AK2200" s="14">
        <v>45757</v>
      </c>
      <c r="AL2200" s="2">
        <f>IF(AK2200="","",AK2200+VLOOKUP(I2200,'Вид исследования'!B:E,4,0))</f>
        <v>45758</v>
      </c>
      <c r="AM2200" s="2">
        <f>IF(AK2200="","",AK2200+VLOOKUP(I2200,'Вид исследования'!B:F,5,0))</f>
        <v>45758</v>
      </c>
      <c r="AN2200" s="14">
        <v>45757</v>
      </c>
      <c r="AP2200" s="11" t="s">
        <v>189</v>
      </c>
      <c r="AQ2200" t="str">
        <f>IFERROR(IF(L2200="","",VLOOKUP(L2200&amp;I2200,Продукция!A:K,11,0)),"обратитесь к админ справочника")</f>
        <v>согласно рекомендациям производителя теста</v>
      </c>
      <c r="AR2200" s="11" t="s">
        <v>4823</v>
      </c>
      <c r="AS2200" t="str">
        <f>IFERROR(IF(L2200="","",VLOOKUP(L2200&amp;I2200,Продукция!A:J,10,0)),"обратитесь к админ справочника")</f>
        <v>инструкция тест- ситема Биочек СК -110</v>
      </c>
      <c r="AT2200" s="11" t="s">
        <v>4823</v>
      </c>
      <c r="AU2200" s="11" t="s">
        <v>4823</v>
      </c>
      <c r="AV2200" s="11" t="s">
        <v>2673</v>
      </c>
      <c r="AW2200" s="11" t="s">
        <v>4824</v>
      </c>
      <c r="AX2200" s="11" t="s">
        <v>372</v>
      </c>
      <c r="AY2200" s="11" t="s">
        <v>1525</v>
      </c>
      <c r="AZ2200" s="11">
        <v>107</v>
      </c>
      <c r="BA2200" s="11">
        <v>37</v>
      </c>
      <c r="BC2200" s="11" t="s">
        <v>4870</v>
      </c>
    </row>
    <row r="2201" spans="1:55" x14ac:dyDescent="0.25">
      <c r="A2201" t="str">
        <f t="shared" si="40"/>
        <v>С/647REO (BioChek) реовирус уровень антител</v>
      </c>
      <c r="B2201" t="str">
        <f>IF(E2201="","",INDEX(Лаборатории!A:A,MATCH('Производственный контроль'!E2201,Лаборатории!B:B,0)))</f>
        <v xml:space="preserve">КУРИНОЕ ЦАРСТВО АО </v>
      </c>
      <c r="C2201" t="str">
        <f>IF(E2201="","",VLOOKUP(E2201,Лаборатории!B:D,3,0))</f>
        <v>U377_CHL</v>
      </c>
      <c r="D2201" s="12">
        <v>45754</v>
      </c>
      <c r="E2201" s="11" t="s">
        <v>793</v>
      </c>
      <c r="F2201" s="11" t="s">
        <v>371</v>
      </c>
      <c r="G2201" s="11" t="s">
        <v>372</v>
      </c>
      <c r="H2201" s="11" t="s">
        <v>262</v>
      </c>
      <c r="I2201" s="11" t="s">
        <v>3426</v>
      </c>
      <c r="J2201" t="str">
        <f>IF(L2201="","",VLOOKUP(L2201,Продукция!B:D,3,0))</f>
        <v>Биологический_материал</v>
      </c>
      <c r="K2201" t="str">
        <f>IF(L2201="","",VLOOKUP(L2201,Продукция!B:C,2,0))</f>
        <v>Сыворотка крови</v>
      </c>
      <c r="L2201" s="151" t="s">
        <v>302</v>
      </c>
      <c r="M2201">
        <f>IF(L2201="","",VLOOKUP(L2201,Продукция!B:L,11,0))</f>
        <v>0</v>
      </c>
      <c r="N2201" s="11" t="s">
        <v>873</v>
      </c>
      <c r="P2201" s="11" t="s">
        <v>340</v>
      </c>
      <c r="Q2201" s="11" t="s">
        <v>854</v>
      </c>
      <c r="R2201" s="153" t="s">
        <v>5173</v>
      </c>
      <c r="S2201" s="11">
        <v>18</v>
      </c>
      <c r="T2201" s="11" t="s">
        <v>5265</v>
      </c>
      <c r="V2201" s="14">
        <v>45749</v>
      </c>
      <c r="Z2201" s="11" t="s">
        <v>4823</v>
      </c>
      <c r="AA2201" s="15">
        <v>0.55555555555555558</v>
      </c>
      <c r="AB2201" t="str">
        <f>IF(L2201="","",VLOOKUP(L2201&amp;I2201,Продукция!A:I,9,0))</f>
        <v>рекомендация производителя набора</v>
      </c>
      <c r="AC2201" s="14">
        <v>45757</v>
      </c>
      <c r="AD2201" s="11" t="s">
        <v>2673</v>
      </c>
      <c r="AE2201" s="11" t="s">
        <v>4823</v>
      </c>
      <c r="AF2201" t="str">
        <f>IF(AD2201="","",VLOOKUP(AD2201,'Сотрудники и ссылки'!A:B,2,0))</f>
        <v>Серолог</v>
      </c>
      <c r="AG2201">
        <f>IF(AD2201="","",VLOOKUP(AD2201,'Сотрудники и ссылки'!A:C,3,0))</f>
        <v>20001771</v>
      </c>
      <c r="AH2201" s="11" t="s">
        <v>2673</v>
      </c>
      <c r="AI2201" t="str">
        <f>IF(AH2201="","",VLOOKUP(AH2201,'Сотрудники и ссылки'!A:B,2,0))</f>
        <v>Серолог</v>
      </c>
      <c r="AJ2201">
        <f>IF(AH2201="","",VLOOKUP(AH2201,'Сотрудники и ссылки'!A:C,3,0))</f>
        <v>20001771</v>
      </c>
      <c r="AK2201" s="14">
        <v>45757</v>
      </c>
      <c r="AL2201" s="2">
        <f>IF(AK2201="","",AK2201+VLOOKUP(I2201,'Вид исследования'!B:E,4,0))</f>
        <v>45758</v>
      </c>
      <c r="AM2201" s="2">
        <f>IF(AK2201="","",AK2201+VLOOKUP(I2201,'Вид исследования'!B:F,5,0))</f>
        <v>45758</v>
      </c>
      <c r="AN2201" s="14">
        <v>45757</v>
      </c>
      <c r="AP2201" s="11" t="s">
        <v>189</v>
      </c>
      <c r="AQ2201" t="str">
        <f>IFERROR(IF(L2201="","",VLOOKUP(L2201&amp;I2201,Продукция!A:K,11,0)),"обратитесь к админ справочника")</f>
        <v>согласно рекомендациям производителя теста</v>
      </c>
      <c r="AR2201" s="11" t="s">
        <v>4823</v>
      </c>
      <c r="AS2201" t="str">
        <f>IFERROR(IF(L2201="","",VLOOKUP(L2201&amp;I2201,Продукция!A:J,10,0)),"обратитесь к админ справочника")</f>
        <v>инструкция тест- ситема Биочек СК -110</v>
      </c>
      <c r="AT2201" s="11" t="s">
        <v>4823</v>
      </c>
      <c r="AU2201" s="11" t="s">
        <v>4823</v>
      </c>
      <c r="AV2201" s="11" t="s">
        <v>2673</v>
      </c>
      <c r="AW2201" s="11" t="s">
        <v>4824</v>
      </c>
      <c r="AX2201" s="11" t="s">
        <v>372</v>
      </c>
      <c r="AY2201" s="11" t="s">
        <v>1528</v>
      </c>
      <c r="AZ2201" s="11">
        <v>107</v>
      </c>
      <c r="BA2201" s="11">
        <v>38</v>
      </c>
      <c r="BC2201" s="11" t="s">
        <v>4870</v>
      </c>
    </row>
    <row r="2202" spans="1:55" x14ac:dyDescent="0.25">
      <c r="A2202" t="str">
        <f t="shared" si="40"/>
        <v>С/647REO (BioChek) реовирус уровень антител</v>
      </c>
      <c r="B2202" t="str">
        <f>IF(E2202="","",INDEX(Лаборатории!A:A,MATCH('Производственный контроль'!E2202,Лаборатории!B:B,0)))</f>
        <v xml:space="preserve">КУРИНОЕ ЦАРСТВО АО </v>
      </c>
      <c r="C2202" t="str">
        <f>IF(E2202="","",VLOOKUP(E2202,Лаборатории!B:D,3,0))</f>
        <v>U377_CHL</v>
      </c>
      <c r="D2202" s="12">
        <v>45754</v>
      </c>
      <c r="E2202" s="11" t="s">
        <v>793</v>
      </c>
      <c r="F2202" s="11" t="s">
        <v>371</v>
      </c>
      <c r="G2202" s="11" t="s">
        <v>372</v>
      </c>
      <c r="H2202" s="11" t="s">
        <v>262</v>
      </c>
      <c r="I2202" s="11" t="s">
        <v>3426</v>
      </c>
      <c r="J2202" t="str">
        <f>IF(L2202="","",VLOOKUP(L2202,Продукция!B:D,3,0))</f>
        <v>Биологический_материал</v>
      </c>
      <c r="K2202" t="str">
        <f>IF(L2202="","",VLOOKUP(L2202,Продукция!B:C,2,0))</f>
        <v>Сыворотка крови</v>
      </c>
      <c r="L2202" s="151" t="s">
        <v>302</v>
      </c>
      <c r="M2202">
        <f>IF(L2202="","",VLOOKUP(L2202,Продукция!B:L,11,0))</f>
        <v>0</v>
      </c>
      <c r="N2202" s="11" t="s">
        <v>873</v>
      </c>
      <c r="P2202" s="11" t="s">
        <v>340</v>
      </c>
      <c r="Q2202" s="11" t="s">
        <v>854</v>
      </c>
      <c r="R2202" s="153" t="s">
        <v>5174</v>
      </c>
      <c r="S2202" s="11">
        <v>18</v>
      </c>
      <c r="T2202" s="11" t="s">
        <v>5265</v>
      </c>
      <c r="V2202" s="14">
        <v>45749</v>
      </c>
      <c r="Z2202" s="11" t="s">
        <v>4823</v>
      </c>
      <c r="AA2202" s="15">
        <v>0.55555555555555558</v>
      </c>
      <c r="AB2202" t="str">
        <f>IF(L2202="","",VLOOKUP(L2202&amp;I2202,Продукция!A:I,9,0))</f>
        <v>рекомендация производителя набора</v>
      </c>
      <c r="AC2202" s="14">
        <v>45757</v>
      </c>
      <c r="AD2202" s="11" t="s">
        <v>2673</v>
      </c>
      <c r="AE2202" s="11" t="s">
        <v>4823</v>
      </c>
      <c r="AF2202" t="str">
        <f>IF(AD2202="","",VLOOKUP(AD2202,'Сотрудники и ссылки'!A:B,2,0))</f>
        <v>Серолог</v>
      </c>
      <c r="AG2202">
        <f>IF(AD2202="","",VLOOKUP(AD2202,'Сотрудники и ссылки'!A:C,3,0))</f>
        <v>20001771</v>
      </c>
      <c r="AH2202" s="11" t="s">
        <v>2673</v>
      </c>
      <c r="AI2202" t="str">
        <f>IF(AH2202="","",VLOOKUP(AH2202,'Сотрудники и ссылки'!A:B,2,0))</f>
        <v>Серолог</v>
      </c>
      <c r="AJ2202">
        <f>IF(AH2202="","",VLOOKUP(AH2202,'Сотрудники и ссылки'!A:C,3,0))</f>
        <v>20001771</v>
      </c>
      <c r="AK2202" s="14">
        <v>45757</v>
      </c>
      <c r="AL2202" s="2">
        <f>IF(AK2202="","",AK2202+VLOOKUP(I2202,'Вид исследования'!B:E,4,0))</f>
        <v>45758</v>
      </c>
      <c r="AM2202" s="2">
        <f>IF(AK2202="","",AK2202+VLOOKUP(I2202,'Вид исследования'!B:F,5,0))</f>
        <v>45758</v>
      </c>
      <c r="AN2202" s="14">
        <v>45757</v>
      </c>
      <c r="AP2202" s="11" t="s">
        <v>189</v>
      </c>
      <c r="AQ2202" t="str">
        <f>IFERROR(IF(L2202="","",VLOOKUP(L2202&amp;I2202,Продукция!A:K,11,0)),"обратитесь к админ справочника")</f>
        <v>согласно рекомендациям производителя теста</v>
      </c>
      <c r="AR2202" s="11" t="s">
        <v>4823</v>
      </c>
      <c r="AS2202" t="str">
        <f>IFERROR(IF(L2202="","",VLOOKUP(L2202&amp;I2202,Продукция!A:J,10,0)),"обратитесь к админ справочника")</f>
        <v>инструкция тест- ситема Биочек СК -110</v>
      </c>
      <c r="AT2202" s="11" t="s">
        <v>4823</v>
      </c>
      <c r="AU2202" s="11" t="s">
        <v>4823</v>
      </c>
      <c r="AV2202" s="11" t="s">
        <v>2673</v>
      </c>
      <c r="AW2202" s="11" t="s">
        <v>4824</v>
      </c>
      <c r="AX2202" s="11" t="s">
        <v>372</v>
      </c>
      <c r="AY2202" s="11" t="s">
        <v>1529</v>
      </c>
      <c r="AZ2202" s="11">
        <v>107</v>
      </c>
      <c r="BA2202" s="11">
        <v>37</v>
      </c>
      <c r="BC2202" s="11" t="s">
        <v>4870</v>
      </c>
    </row>
    <row r="2203" spans="1:55" x14ac:dyDescent="0.25">
      <c r="A2203" t="str">
        <f t="shared" si="40"/>
        <v>С/647REO (BioChek) реовирус уровень антител</v>
      </c>
      <c r="B2203" t="str">
        <f>IF(E2203="","",INDEX(Лаборатории!A:A,MATCH('Производственный контроль'!E2203,Лаборатории!B:B,0)))</f>
        <v xml:space="preserve">КУРИНОЕ ЦАРСТВО АО </v>
      </c>
      <c r="C2203" t="str">
        <f>IF(E2203="","",VLOOKUP(E2203,Лаборатории!B:D,3,0))</f>
        <v>U377_CHL</v>
      </c>
      <c r="D2203" s="12">
        <v>45754</v>
      </c>
      <c r="E2203" s="11" t="s">
        <v>793</v>
      </c>
      <c r="F2203" s="11" t="s">
        <v>371</v>
      </c>
      <c r="G2203" s="11" t="s">
        <v>372</v>
      </c>
      <c r="H2203" s="11" t="s">
        <v>262</v>
      </c>
      <c r="I2203" s="11" t="s">
        <v>3426</v>
      </c>
      <c r="J2203" t="str">
        <f>IF(L2203="","",VLOOKUP(L2203,Продукция!B:D,3,0))</f>
        <v>Биологический_материал</v>
      </c>
      <c r="K2203" t="str">
        <f>IF(L2203="","",VLOOKUP(L2203,Продукция!B:C,2,0))</f>
        <v>Сыворотка крови</v>
      </c>
      <c r="L2203" s="151" t="s">
        <v>302</v>
      </c>
      <c r="M2203">
        <f>IF(L2203="","",VLOOKUP(L2203,Продукция!B:L,11,0))</f>
        <v>0</v>
      </c>
      <c r="N2203" s="11" t="s">
        <v>873</v>
      </c>
      <c r="P2203" s="11" t="s">
        <v>340</v>
      </c>
      <c r="Q2203" s="11" t="s">
        <v>854</v>
      </c>
      <c r="R2203" s="153" t="s">
        <v>5177</v>
      </c>
      <c r="S2203" s="11">
        <v>18</v>
      </c>
      <c r="T2203" s="11" t="s">
        <v>5265</v>
      </c>
      <c r="V2203" s="14">
        <v>45752</v>
      </c>
      <c r="Z2203" s="11" t="s">
        <v>4823</v>
      </c>
      <c r="AA2203" s="15">
        <v>0.55555555555555558</v>
      </c>
      <c r="AB2203" t="str">
        <f>IF(L2203="","",VLOOKUP(L2203&amp;I2203,Продукция!A:I,9,0))</f>
        <v>рекомендация производителя набора</v>
      </c>
      <c r="AC2203" s="14">
        <v>45757</v>
      </c>
      <c r="AD2203" s="11" t="s">
        <v>2673</v>
      </c>
      <c r="AE2203" s="11" t="s">
        <v>4823</v>
      </c>
      <c r="AF2203" t="str">
        <f>IF(AD2203="","",VLOOKUP(AD2203,'Сотрудники и ссылки'!A:B,2,0))</f>
        <v>Серолог</v>
      </c>
      <c r="AG2203">
        <f>IF(AD2203="","",VLOOKUP(AD2203,'Сотрудники и ссылки'!A:C,3,0))</f>
        <v>20001771</v>
      </c>
      <c r="AH2203" s="11" t="s">
        <v>2673</v>
      </c>
      <c r="AI2203" t="str">
        <f>IF(AH2203="","",VLOOKUP(AH2203,'Сотрудники и ссылки'!A:B,2,0))</f>
        <v>Серолог</v>
      </c>
      <c r="AJ2203">
        <f>IF(AH2203="","",VLOOKUP(AH2203,'Сотрудники и ссылки'!A:C,3,0))</f>
        <v>20001771</v>
      </c>
      <c r="AK2203" s="14">
        <v>45757</v>
      </c>
      <c r="AL2203" s="2">
        <f>IF(AK2203="","",AK2203+VLOOKUP(I2203,'Вид исследования'!B:E,4,0))</f>
        <v>45758</v>
      </c>
      <c r="AM2203" s="2">
        <f>IF(AK2203="","",AK2203+VLOOKUP(I2203,'Вид исследования'!B:F,5,0))</f>
        <v>45758</v>
      </c>
      <c r="AN2203" s="14">
        <v>45757</v>
      </c>
      <c r="AP2203" s="11" t="s">
        <v>189</v>
      </c>
      <c r="AQ2203" t="str">
        <f>IFERROR(IF(L2203="","",VLOOKUP(L2203&amp;I2203,Продукция!A:K,11,0)),"обратитесь к админ справочника")</f>
        <v>согласно рекомендациям производителя теста</v>
      </c>
      <c r="AR2203" s="11" t="s">
        <v>4823</v>
      </c>
      <c r="AS2203" t="str">
        <f>IFERROR(IF(L2203="","",VLOOKUP(L2203&amp;I2203,Продукция!A:J,10,0)),"обратитесь к админ справочника")</f>
        <v>инструкция тест- ситема Биочек СК -110</v>
      </c>
      <c r="AT2203" s="11" t="s">
        <v>4823</v>
      </c>
      <c r="AU2203" s="11" t="s">
        <v>4823</v>
      </c>
      <c r="AV2203" s="11" t="s">
        <v>2673</v>
      </c>
      <c r="AW2203" s="11" t="s">
        <v>4824</v>
      </c>
      <c r="AX2203" s="11" t="s">
        <v>372</v>
      </c>
      <c r="AY2203" s="11" t="s">
        <v>1533</v>
      </c>
      <c r="AZ2203" s="11">
        <v>107</v>
      </c>
      <c r="BA2203" s="11">
        <v>38</v>
      </c>
      <c r="BC2203" s="11" t="s">
        <v>4870</v>
      </c>
    </row>
    <row r="2204" spans="1:55" x14ac:dyDescent="0.25">
      <c r="A2204" t="str">
        <f t="shared" si="40"/>
        <v>С/647NDV (BioChek) болезнь Ньюкасла уровень антител</v>
      </c>
      <c r="B2204" t="str">
        <f>IF(E2204="","",INDEX(Лаборатории!A:A,MATCH('Производственный контроль'!E2204,Лаборатории!B:B,0)))</f>
        <v xml:space="preserve">КУРИНОЕ ЦАРСТВО АО </v>
      </c>
      <c r="C2204" t="str">
        <f>IF(E2204="","",VLOOKUP(E2204,Лаборатории!B:D,3,0))</f>
        <v>U377_CHL</v>
      </c>
      <c r="D2204" s="12">
        <v>45754</v>
      </c>
      <c r="E2204" s="11" t="s">
        <v>793</v>
      </c>
      <c r="F2204" s="11" t="s">
        <v>371</v>
      </c>
      <c r="G2204" s="11" t="s">
        <v>372</v>
      </c>
      <c r="H2204" s="11" t="s">
        <v>262</v>
      </c>
      <c r="I2204" s="11" t="s">
        <v>3424</v>
      </c>
      <c r="J2204" t="str">
        <f>IF(L2204="","",VLOOKUP(L2204,Продукция!B:D,3,0))</f>
        <v>Биологический_материал</v>
      </c>
      <c r="K2204" t="str">
        <f>IF(L2204="","",VLOOKUP(L2204,Продукция!B:C,2,0))</f>
        <v>Сыворотка крови</v>
      </c>
      <c r="L2204" s="151" t="s">
        <v>302</v>
      </c>
      <c r="M2204">
        <f>IF(L2204="","",VLOOKUP(L2204,Продукция!B:L,11,0))</f>
        <v>0</v>
      </c>
      <c r="N2204" s="11" t="s">
        <v>873</v>
      </c>
      <c r="P2204" s="11" t="s">
        <v>340</v>
      </c>
      <c r="Q2204" s="11" t="s">
        <v>854</v>
      </c>
      <c r="R2204" s="153" t="s">
        <v>5168</v>
      </c>
      <c r="S2204" s="11">
        <v>18</v>
      </c>
      <c r="T2204" s="11" t="s">
        <v>5265</v>
      </c>
      <c r="V2204" s="14">
        <v>45746</v>
      </c>
      <c r="Z2204" s="11" t="s">
        <v>4823</v>
      </c>
      <c r="AA2204" s="15">
        <v>0.55555555555555558</v>
      </c>
      <c r="AB2204" t="str">
        <f>IF(L2204="","",VLOOKUP(L2204&amp;I2204,Продукция!A:I,9,0))</f>
        <v>рекомендация производителя набора</v>
      </c>
      <c r="AC2204" s="14">
        <v>45757</v>
      </c>
      <c r="AD2204" s="11" t="s">
        <v>2673</v>
      </c>
      <c r="AE2204" s="11" t="s">
        <v>4823</v>
      </c>
      <c r="AF2204" t="str">
        <f>IF(AD2204="","",VLOOKUP(AD2204,'Сотрудники и ссылки'!A:B,2,0))</f>
        <v>Серолог</v>
      </c>
      <c r="AG2204">
        <f>IF(AD2204="","",VLOOKUP(AD2204,'Сотрудники и ссылки'!A:C,3,0))</f>
        <v>20001771</v>
      </c>
      <c r="AH2204" s="11" t="s">
        <v>2673</v>
      </c>
      <c r="AI2204" t="str">
        <f>IF(AH2204="","",VLOOKUP(AH2204,'Сотрудники и ссылки'!A:B,2,0))</f>
        <v>Серолог</v>
      </c>
      <c r="AJ2204">
        <f>IF(AH2204="","",VLOOKUP(AH2204,'Сотрудники и ссылки'!A:C,3,0))</f>
        <v>20001771</v>
      </c>
      <c r="AK2204" s="14">
        <v>45757</v>
      </c>
      <c r="AL2204" s="2">
        <f>IF(AK2204="","",AK2204+VLOOKUP(I2204,'Вид исследования'!B:E,4,0))</f>
        <v>45758</v>
      </c>
      <c r="AM2204" s="2">
        <f>IF(AK2204="","",AK2204+VLOOKUP(I2204,'Вид исследования'!B:F,5,0))</f>
        <v>45758</v>
      </c>
      <c r="AN2204" s="14">
        <v>45757</v>
      </c>
      <c r="AP2204" s="11" t="s">
        <v>189</v>
      </c>
      <c r="AQ2204" t="str">
        <f>IFERROR(IF(L2204="","",VLOOKUP(L2204&amp;I2204,Продукция!A:K,11,0)),"обратитесь к админ справочника")</f>
        <v>согласно рекомендациям производителя теста</v>
      </c>
      <c r="AR2204" s="11" t="s">
        <v>4823</v>
      </c>
      <c r="AS2204" t="str">
        <f>IFERROR(IF(L2204="","",VLOOKUP(L2204&amp;I2204,Продукция!A:J,10,0)),"обратитесь к админ справочника")</f>
        <v>инструкция тест- ситема Биочек СК -116</v>
      </c>
      <c r="AT2204" s="11" t="s">
        <v>4823</v>
      </c>
      <c r="AU2204" s="11" t="s">
        <v>4823</v>
      </c>
      <c r="AV2204" s="11" t="s">
        <v>2673</v>
      </c>
      <c r="AW2204" s="11" t="s">
        <v>4824</v>
      </c>
      <c r="AX2204" s="11" t="s">
        <v>372</v>
      </c>
      <c r="AY2204" s="11" t="s">
        <v>1523</v>
      </c>
      <c r="AZ2204" s="11">
        <v>107</v>
      </c>
      <c r="BA2204" s="11">
        <v>37</v>
      </c>
      <c r="BC2204" s="11" t="s">
        <v>4870</v>
      </c>
    </row>
    <row r="2205" spans="1:55" x14ac:dyDescent="0.25">
      <c r="A2205" t="str">
        <f t="shared" si="40"/>
        <v>С/647NDV (BioChek) болезнь Ньюкасла уровень антител</v>
      </c>
      <c r="B2205" t="str">
        <f>IF(E2205="","",INDEX(Лаборатории!A:A,MATCH('Производственный контроль'!E2205,Лаборатории!B:B,0)))</f>
        <v xml:space="preserve">КУРИНОЕ ЦАРСТВО АО </v>
      </c>
      <c r="C2205" t="str">
        <f>IF(E2205="","",VLOOKUP(E2205,Лаборатории!B:D,3,0))</f>
        <v>U377_CHL</v>
      </c>
      <c r="D2205" s="12">
        <v>45754</v>
      </c>
      <c r="E2205" s="11" t="s">
        <v>793</v>
      </c>
      <c r="F2205" s="11" t="s">
        <v>371</v>
      </c>
      <c r="G2205" s="11" t="s">
        <v>372</v>
      </c>
      <c r="H2205" s="11" t="s">
        <v>262</v>
      </c>
      <c r="I2205" s="11" t="s">
        <v>3424</v>
      </c>
      <c r="J2205" t="str">
        <f>IF(L2205="","",VLOOKUP(L2205,Продукция!B:D,3,0))</f>
        <v>Биологический_материал</v>
      </c>
      <c r="K2205" t="str">
        <f>IF(L2205="","",VLOOKUP(L2205,Продукция!B:C,2,0))</f>
        <v>Сыворотка крови</v>
      </c>
      <c r="L2205" s="151" t="s">
        <v>302</v>
      </c>
      <c r="M2205">
        <f>IF(L2205="","",VLOOKUP(L2205,Продукция!B:L,11,0))</f>
        <v>0</v>
      </c>
      <c r="N2205" s="11" t="s">
        <v>873</v>
      </c>
      <c r="P2205" s="11" t="s">
        <v>340</v>
      </c>
      <c r="Q2205" s="11" t="s">
        <v>854</v>
      </c>
      <c r="R2205" s="153" t="s">
        <v>5170</v>
      </c>
      <c r="S2205" s="11">
        <v>18</v>
      </c>
      <c r="T2205" s="11" t="s">
        <v>5265</v>
      </c>
      <c r="V2205" s="14">
        <v>45747</v>
      </c>
      <c r="Z2205" s="11" t="s">
        <v>4823</v>
      </c>
      <c r="AA2205" s="15">
        <v>0.55555555555555558</v>
      </c>
      <c r="AB2205" t="str">
        <f>IF(L2205="","",VLOOKUP(L2205&amp;I2205,Продукция!A:I,9,0))</f>
        <v>рекомендация производителя набора</v>
      </c>
      <c r="AC2205" s="14">
        <v>45757</v>
      </c>
      <c r="AD2205" s="11" t="s">
        <v>2673</v>
      </c>
      <c r="AE2205" s="11" t="s">
        <v>4823</v>
      </c>
      <c r="AF2205" t="str">
        <f>IF(AD2205="","",VLOOKUP(AD2205,'Сотрудники и ссылки'!A:B,2,0))</f>
        <v>Серолог</v>
      </c>
      <c r="AG2205">
        <f>IF(AD2205="","",VLOOKUP(AD2205,'Сотрудники и ссылки'!A:C,3,0))</f>
        <v>20001771</v>
      </c>
      <c r="AH2205" s="11" t="s">
        <v>2673</v>
      </c>
      <c r="AI2205" t="str">
        <f>IF(AH2205="","",VLOOKUP(AH2205,'Сотрудники и ссылки'!A:B,2,0))</f>
        <v>Серолог</v>
      </c>
      <c r="AJ2205">
        <f>IF(AH2205="","",VLOOKUP(AH2205,'Сотрудники и ссылки'!A:C,3,0))</f>
        <v>20001771</v>
      </c>
      <c r="AK2205" s="14">
        <v>45757</v>
      </c>
      <c r="AL2205" s="2">
        <f>IF(AK2205="","",AK2205+VLOOKUP(I2205,'Вид исследования'!B:E,4,0))</f>
        <v>45758</v>
      </c>
      <c r="AM2205" s="2">
        <f>IF(AK2205="","",AK2205+VLOOKUP(I2205,'Вид исследования'!B:F,5,0))</f>
        <v>45758</v>
      </c>
      <c r="AN2205" s="14">
        <v>45757</v>
      </c>
      <c r="AP2205" s="11" t="s">
        <v>189</v>
      </c>
      <c r="AQ2205" t="str">
        <f>IFERROR(IF(L2205="","",VLOOKUP(L2205&amp;I2205,Продукция!A:K,11,0)),"обратитесь к админ справочника")</f>
        <v>согласно рекомендациям производителя теста</v>
      </c>
      <c r="AR2205" s="11" t="s">
        <v>4823</v>
      </c>
      <c r="AS2205" t="str">
        <f>IFERROR(IF(L2205="","",VLOOKUP(L2205&amp;I2205,Продукция!A:J,10,0)),"обратитесь к админ справочника")</f>
        <v>инструкция тест- ситема Биочек СК -116</v>
      </c>
      <c r="AT2205" s="11" t="s">
        <v>4823</v>
      </c>
      <c r="AU2205" s="11" t="s">
        <v>4823</v>
      </c>
      <c r="AV2205" s="11" t="s">
        <v>2673</v>
      </c>
      <c r="AW2205" s="11" t="s">
        <v>4824</v>
      </c>
      <c r="AX2205" s="11" t="s">
        <v>372</v>
      </c>
      <c r="AY2205" s="11" t="s">
        <v>1525</v>
      </c>
      <c r="AZ2205" s="11">
        <v>107</v>
      </c>
      <c r="BA2205" s="11">
        <v>37</v>
      </c>
      <c r="BC2205" s="11" t="s">
        <v>4870</v>
      </c>
    </row>
    <row r="2206" spans="1:55" x14ac:dyDescent="0.25">
      <c r="A2206" t="str">
        <f t="shared" si="40"/>
        <v>С/647NDV (BioChek) болезнь Ньюкасла уровень антител</v>
      </c>
      <c r="B2206" t="str">
        <f>IF(E2206="","",INDEX(Лаборатории!A:A,MATCH('Производственный контроль'!E2206,Лаборатории!B:B,0)))</f>
        <v xml:space="preserve">КУРИНОЕ ЦАРСТВО АО </v>
      </c>
      <c r="C2206" t="str">
        <f>IF(E2206="","",VLOOKUP(E2206,Лаборатории!B:D,3,0))</f>
        <v>U377_CHL</v>
      </c>
      <c r="D2206" s="12">
        <v>45754</v>
      </c>
      <c r="E2206" s="11" t="s">
        <v>793</v>
      </c>
      <c r="F2206" s="11" t="s">
        <v>371</v>
      </c>
      <c r="G2206" s="11" t="s">
        <v>372</v>
      </c>
      <c r="H2206" s="11" t="s">
        <v>262</v>
      </c>
      <c r="I2206" s="11" t="s">
        <v>3424</v>
      </c>
      <c r="J2206" t="str">
        <f>IF(L2206="","",VLOOKUP(L2206,Продукция!B:D,3,0))</f>
        <v>Биологический_материал</v>
      </c>
      <c r="K2206" t="str">
        <f>IF(L2206="","",VLOOKUP(L2206,Продукция!B:C,2,0))</f>
        <v>Сыворотка крови</v>
      </c>
      <c r="L2206" s="151" t="s">
        <v>302</v>
      </c>
      <c r="M2206">
        <f>IF(L2206="","",VLOOKUP(L2206,Продукция!B:L,11,0))</f>
        <v>0</v>
      </c>
      <c r="N2206" s="11" t="s">
        <v>873</v>
      </c>
      <c r="P2206" s="11" t="s">
        <v>340</v>
      </c>
      <c r="Q2206" s="11" t="s">
        <v>854</v>
      </c>
      <c r="R2206" s="153" t="s">
        <v>5173</v>
      </c>
      <c r="S2206" s="11">
        <v>18</v>
      </c>
      <c r="T2206" s="11" t="s">
        <v>5265</v>
      </c>
      <c r="V2206" s="14">
        <v>45749</v>
      </c>
      <c r="Z2206" s="11" t="s">
        <v>4823</v>
      </c>
      <c r="AA2206" s="15">
        <v>0.55555555555555558</v>
      </c>
      <c r="AB2206" t="str">
        <f>IF(L2206="","",VLOOKUP(L2206&amp;I2206,Продукция!A:I,9,0))</f>
        <v>рекомендация производителя набора</v>
      </c>
      <c r="AC2206" s="14">
        <v>45757</v>
      </c>
      <c r="AD2206" s="11" t="s">
        <v>2673</v>
      </c>
      <c r="AE2206" s="11" t="s">
        <v>4823</v>
      </c>
      <c r="AF2206" t="str">
        <f>IF(AD2206="","",VLOOKUP(AD2206,'Сотрудники и ссылки'!A:B,2,0))</f>
        <v>Серолог</v>
      </c>
      <c r="AG2206">
        <f>IF(AD2206="","",VLOOKUP(AD2206,'Сотрудники и ссылки'!A:C,3,0))</f>
        <v>20001771</v>
      </c>
      <c r="AH2206" s="11" t="s">
        <v>2673</v>
      </c>
      <c r="AI2206" t="str">
        <f>IF(AH2206="","",VLOOKUP(AH2206,'Сотрудники и ссылки'!A:B,2,0))</f>
        <v>Серолог</v>
      </c>
      <c r="AJ2206">
        <f>IF(AH2206="","",VLOOKUP(AH2206,'Сотрудники и ссылки'!A:C,3,0))</f>
        <v>20001771</v>
      </c>
      <c r="AK2206" s="14">
        <v>45757</v>
      </c>
      <c r="AL2206" s="2">
        <f>IF(AK2206="","",AK2206+VLOOKUP(I2206,'Вид исследования'!B:E,4,0))</f>
        <v>45758</v>
      </c>
      <c r="AM2206" s="2">
        <f>IF(AK2206="","",AK2206+VLOOKUP(I2206,'Вид исследования'!B:F,5,0))</f>
        <v>45758</v>
      </c>
      <c r="AN2206" s="14">
        <v>45757</v>
      </c>
      <c r="AP2206" s="11" t="s">
        <v>189</v>
      </c>
      <c r="AQ2206" t="str">
        <f>IFERROR(IF(L2206="","",VLOOKUP(L2206&amp;I2206,Продукция!A:K,11,0)),"обратитесь к админ справочника")</f>
        <v>согласно рекомендациям производителя теста</v>
      </c>
      <c r="AR2206" s="11" t="s">
        <v>4823</v>
      </c>
      <c r="AS2206" t="str">
        <f>IFERROR(IF(L2206="","",VLOOKUP(L2206&amp;I2206,Продукция!A:J,10,0)),"обратитесь к админ справочника")</f>
        <v>инструкция тест- ситема Биочек СК -116</v>
      </c>
      <c r="AT2206" s="11" t="s">
        <v>4823</v>
      </c>
      <c r="AU2206" s="11" t="s">
        <v>4823</v>
      </c>
      <c r="AV2206" s="11" t="s">
        <v>2673</v>
      </c>
      <c r="AW2206" s="11" t="s">
        <v>4824</v>
      </c>
      <c r="AX2206" s="11" t="s">
        <v>372</v>
      </c>
      <c r="AY2206" s="11" t="s">
        <v>1528</v>
      </c>
      <c r="AZ2206" s="11">
        <v>107</v>
      </c>
      <c r="BA2206" s="11">
        <v>38</v>
      </c>
      <c r="BC2206" s="11" t="s">
        <v>4870</v>
      </c>
    </row>
    <row r="2207" spans="1:55" x14ac:dyDescent="0.25">
      <c r="A2207" t="str">
        <f t="shared" si="40"/>
        <v>С/647NDV (BioChek) болезнь Ньюкасла уровень антител</v>
      </c>
      <c r="B2207" t="str">
        <f>IF(E2207="","",INDEX(Лаборатории!A:A,MATCH('Производственный контроль'!E2207,Лаборатории!B:B,0)))</f>
        <v xml:space="preserve">КУРИНОЕ ЦАРСТВО АО </v>
      </c>
      <c r="C2207" t="str">
        <f>IF(E2207="","",VLOOKUP(E2207,Лаборатории!B:D,3,0))</f>
        <v>U377_CHL</v>
      </c>
      <c r="D2207" s="12">
        <v>45754</v>
      </c>
      <c r="E2207" s="11" t="s">
        <v>793</v>
      </c>
      <c r="F2207" s="11" t="s">
        <v>371</v>
      </c>
      <c r="G2207" s="11" t="s">
        <v>372</v>
      </c>
      <c r="H2207" s="11" t="s">
        <v>262</v>
      </c>
      <c r="I2207" s="11" t="s">
        <v>3424</v>
      </c>
      <c r="J2207" t="str">
        <f>IF(L2207="","",VLOOKUP(L2207,Продукция!B:D,3,0))</f>
        <v>Биологический_материал</v>
      </c>
      <c r="K2207" t="str">
        <f>IF(L2207="","",VLOOKUP(L2207,Продукция!B:C,2,0))</f>
        <v>Сыворотка крови</v>
      </c>
      <c r="L2207" s="151" t="s">
        <v>302</v>
      </c>
      <c r="M2207">
        <f>IF(L2207="","",VLOOKUP(L2207,Продукция!B:L,11,0))</f>
        <v>0</v>
      </c>
      <c r="N2207" s="11" t="s">
        <v>873</v>
      </c>
      <c r="P2207" s="11" t="s">
        <v>340</v>
      </c>
      <c r="Q2207" s="11" t="s">
        <v>854</v>
      </c>
      <c r="R2207" s="153" t="s">
        <v>5174</v>
      </c>
      <c r="S2207" s="11">
        <v>18</v>
      </c>
      <c r="T2207" s="11" t="s">
        <v>5265</v>
      </c>
      <c r="V2207" s="14">
        <v>45749</v>
      </c>
      <c r="Z2207" s="11" t="s">
        <v>4823</v>
      </c>
      <c r="AA2207" s="15">
        <v>0.55555555555555558</v>
      </c>
      <c r="AB2207" t="str">
        <f>IF(L2207="","",VLOOKUP(L2207&amp;I2207,Продукция!A:I,9,0))</f>
        <v>рекомендация производителя набора</v>
      </c>
      <c r="AC2207" s="14">
        <v>45757</v>
      </c>
      <c r="AD2207" s="11" t="s">
        <v>2673</v>
      </c>
      <c r="AE2207" s="11" t="s">
        <v>4823</v>
      </c>
      <c r="AF2207" t="str">
        <f>IF(AD2207="","",VLOOKUP(AD2207,'Сотрудники и ссылки'!A:B,2,0))</f>
        <v>Серолог</v>
      </c>
      <c r="AG2207">
        <f>IF(AD2207="","",VLOOKUP(AD2207,'Сотрудники и ссылки'!A:C,3,0))</f>
        <v>20001771</v>
      </c>
      <c r="AH2207" s="11" t="s">
        <v>2673</v>
      </c>
      <c r="AI2207" t="str">
        <f>IF(AH2207="","",VLOOKUP(AH2207,'Сотрудники и ссылки'!A:B,2,0))</f>
        <v>Серолог</v>
      </c>
      <c r="AJ2207">
        <f>IF(AH2207="","",VLOOKUP(AH2207,'Сотрудники и ссылки'!A:C,3,0))</f>
        <v>20001771</v>
      </c>
      <c r="AK2207" s="14">
        <v>45757</v>
      </c>
      <c r="AL2207" s="2">
        <f>IF(AK2207="","",AK2207+VLOOKUP(I2207,'Вид исследования'!B:E,4,0))</f>
        <v>45758</v>
      </c>
      <c r="AM2207" s="2">
        <f>IF(AK2207="","",AK2207+VLOOKUP(I2207,'Вид исследования'!B:F,5,0))</f>
        <v>45758</v>
      </c>
      <c r="AN2207" s="14">
        <v>45757</v>
      </c>
      <c r="AP2207" s="11" t="s">
        <v>189</v>
      </c>
      <c r="AQ2207" t="str">
        <f>IFERROR(IF(L2207="","",VLOOKUP(L2207&amp;I2207,Продукция!A:K,11,0)),"обратитесь к админ справочника")</f>
        <v>согласно рекомендациям производителя теста</v>
      </c>
      <c r="AR2207" s="11" t="s">
        <v>4823</v>
      </c>
      <c r="AS2207" t="str">
        <f>IFERROR(IF(L2207="","",VLOOKUP(L2207&amp;I2207,Продукция!A:J,10,0)),"обратитесь к админ справочника")</f>
        <v>инструкция тест- ситема Биочек СК -116</v>
      </c>
      <c r="AT2207" s="11" t="s">
        <v>4823</v>
      </c>
      <c r="AU2207" s="11" t="s">
        <v>4823</v>
      </c>
      <c r="AV2207" s="11" t="s">
        <v>2673</v>
      </c>
      <c r="AW2207" s="11" t="s">
        <v>4824</v>
      </c>
      <c r="AX2207" s="11" t="s">
        <v>372</v>
      </c>
      <c r="AY2207" s="11" t="s">
        <v>1529</v>
      </c>
      <c r="AZ2207" s="11">
        <v>107</v>
      </c>
      <c r="BA2207" s="11">
        <v>37</v>
      </c>
      <c r="BC2207" s="11" t="s">
        <v>4870</v>
      </c>
    </row>
    <row r="2208" spans="1:55" x14ac:dyDescent="0.25">
      <c r="A2208" t="str">
        <f t="shared" si="40"/>
        <v>С/647NDV (BioChek) болезнь Ньюкасла уровень антител</v>
      </c>
      <c r="B2208" t="str">
        <f>IF(E2208="","",INDEX(Лаборатории!A:A,MATCH('Производственный контроль'!E2208,Лаборатории!B:B,0)))</f>
        <v xml:space="preserve">КУРИНОЕ ЦАРСТВО АО </v>
      </c>
      <c r="C2208" t="str">
        <f>IF(E2208="","",VLOOKUP(E2208,Лаборатории!B:D,3,0))</f>
        <v>U377_CHL</v>
      </c>
      <c r="D2208" s="12">
        <v>45754</v>
      </c>
      <c r="E2208" s="11" t="s">
        <v>793</v>
      </c>
      <c r="F2208" s="11" t="s">
        <v>371</v>
      </c>
      <c r="G2208" s="11" t="s">
        <v>372</v>
      </c>
      <c r="H2208" s="11" t="s">
        <v>262</v>
      </c>
      <c r="I2208" s="11" t="s">
        <v>3424</v>
      </c>
      <c r="J2208" t="str">
        <f>IF(L2208="","",VLOOKUP(L2208,Продукция!B:D,3,0))</f>
        <v>Биологический_материал</v>
      </c>
      <c r="K2208" t="str">
        <f>IF(L2208="","",VLOOKUP(L2208,Продукция!B:C,2,0))</f>
        <v>Сыворотка крови</v>
      </c>
      <c r="L2208" s="151" t="s">
        <v>302</v>
      </c>
      <c r="M2208">
        <f>IF(L2208="","",VLOOKUP(L2208,Продукция!B:L,11,0))</f>
        <v>0</v>
      </c>
      <c r="N2208" s="11" t="s">
        <v>873</v>
      </c>
      <c r="P2208" s="11" t="s">
        <v>340</v>
      </c>
      <c r="Q2208" s="11" t="s">
        <v>854</v>
      </c>
      <c r="R2208" s="153" t="s">
        <v>5177</v>
      </c>
      <c r="S2208" s="11">
        <v>18</v>
      </c>
      <c r="T2208" s="11" t="s">
        <v>5265</v>
      </c>
      <c r="V2208" s="14">
        <v>45752</v>
      </c>
      <c r="Z2208" s="11" t="s">
        <v>4823</v>
      </c>
      <c r="AA2208" s="15">
        <v>0.55555555555555558</v>
      </c>
      <c r="AB2208" t="str">
        <f>IF(L2208="","",VLOOKUP(L2208&amp;I2208,Продукция!A:I,9,0))</f>
        <v>рекомендация производителя набора</v>
      </c>
      <c r="AC2208" s="14">
        <v>45757</v>
      </c>
      <c r="AD2208" s="11" t="s">
        <v>2673</v>
      </c>
      <c r="AE2208" s="11" t="s">
        <v>4823</v>
      </c>
      <c r="AF2208" t="str">
        <f>IF(AD2208="","",VLOOKUP(AD2208,'Сотрудники и ссылки'!A:B,2,0))</f>
        <v>Серолог</v>
      </c>
      <c r="AG2208">
        <f>IF(AD2208="","",VLOOKUP(AD2208,'Сотрудники и ссылки'!A:C,3,0))</f>
        <v>20001771</v>
      </c>
      <c r="AH2208" s="11" t="s">
        <v>2673</v>
      </c>
      <c r="AI2208" t="str">
        <f>IF(AH2208="","",VLOOKUP(AH2208,'Сотрудники и ссылки'!A:B,2,0))</f>
        <v>Серолог</v>
      </c>
      <c r="AJ2208">
        <f>IF(AH2208="","",VLOOKUP(AH2208,'Сотрудники и ссылки'!A:C,3,0))</f>
        <v>20001771</v>
      </c>
      <c r="AK2208" s="14">
        <v>45757</v>
      </c>
      <c r="AL2208" s="2">
        <f>IF(AK2208="","",AK2208+VLOOKUP(I2208,'Вид исследования'!B:E,4,0))</f>
        <v>45758</v>
      </c>
      <c r="AM2208" s="2">
        <f>IF(AK2208="","",AK2208+VLOOKUP(I2208,'Вид исследования'!B:F,5,0))</f>
        <v>45758</v>
      </c>
      <c r="AN2208" s="14">
        <v>45757</v>
      </c>
      <c r="AP2208" s="11" t="s">
        <v>189</v>
      </c>
      <c r="AQ2208" t="str">
        <f>IFERROR(IF(L2208="","",VLOOKUP(L2208&amp;I2208,Продукция!A:K,11,0)),"обратитесь к админ справочника")</f>
        <v>согласно рекомендациям производителя теста</v>
      </c>
      <c r="AR2208" s="11" t="s">
        <v>4823</v>
      </c>
      <c r="AS2208" t="str">
        <f>IFERROR(IF(L2208="","",VLOOKUP(L2208&amp;I2208,Продукция!A:J,10,0)),"обратитесь к админ справочника")</f>
        <v>инструкция тест- ситема Биочек СК -116</v>
      </c>
      <c r="AT2208" s="11" t="s">
        <v>4823</v>
      </c>
      <c r="AU2208" s="11" t="s">
        <v>4823</v>
      </c>
      <c r="AV2208" s="11" t="s">
        <v>2673</v>
      </c>
      <c r="AW2208" s="11" t="s">
        <v>4824</v>
      </c>
      <c r="AX2208" s="11" t="s">
        <v>372</v>
      </c>
      <c r="AY2208" s="11" t="s">
        <v>1533</v>
      </c>
      <c r="AZ2208" s="11">
        <v>107</v>
      </c>
      <c r="BA2208" s="11">
        <v>38</v>
      </c>
      <c r="BC2208" s="11" t="s">
        <v>4870</v>
      </c>
    </row>
    <row r="2209" spans="1:55" x14ac:dyDescent="0.25">
      <c r="A2209" t="str">
        <f t="shared" si="40"/>
        <v xml:space="preserve">С/600CAV (BioChek) анемия уровень антител </v>
      </c>
      <c r="B2209" t="str">
        <f>IF(E2209="","",INDEX(Лаборатории!A:A,MATCH('Производственный контроль'!E2209,Лаборатории!B:B,0)))</f>
        <v xml:space="preserve">КУРИНОЕ ЦАРСТВО АО </v>
      </c>
      <c r="C2209" t="str">
        <f>IF(E2209="","",VLOOKUP(E2209,Лаборатории!B:D,3,0))</f>
        <v>U377_CHL</v>
      </c>
      <c r="D2209" s="12">
        <v>45747</v>
      </c>
      <c r="E2209" s="11" t="s">
        <v>793</v>
      </c>
      <c r="F2209" s="11" t="s">
        <v>371</v>
      </c>
      <c r="G2209" s="11" t="s">
        <v>372</v>
      </c>
      <c r="H2209" s="11" t="s">
        <v>262</v>
      </c>
      <c r="I2209" s="11" t="s">
        <v>3412</v>
      </c>
      <c r="J2209" t="str">
        <f>IF(L2209="","",VLOOKUP(L2209,Продукция!B:D,3,0))</f>
        <v>Биологический_материал</v>
      </c>
      <c r="K2209" t="str">
        <f>IF(L2209="","",VLOOKUP(L2209,Продукция!B:C,2,0))</f>
        <v>Сыворотка крови</v>
      </c>
      <c r="L2209" s="151" t="s">
        <v>302</v>
      </c>
      <c r="M2209">
        <f>IF(L2209="","",VLOOKUP(L2209,Продукция!B:L,11,0))</f>
        <v>0</v>
      </c>
      <c r="N2209" s="11" t="s">
        <v>873</v>
      </c>
      <c r="P2209" s="11" t="s">
        <v>340</v>
      </c>
      <c r="Q2209" s="11" t="s">
        <v>854</v>
      </c>
      <c r="R2209" s="153" t="s">
        <v>5118</v>
      </c>
      <c r="S2209" s="11">
        <v>18</v>
      </c>
      <c r="T2209" s="11" t="s">
        <v>5266</v>
      </c>
      <c r="V2209" s="14">
        <v>45740</v>
      </c>
      <c r="Z2209" s="11" t="s">
        <v>4823</v>
      </c>
      <c r="AA2209" s="15">
        <v>0.54513888888888895</v>
      </c>
      <c r="AB2209" t="str">
        <f>IF(L2209="","",VLOOKUP(L2209&amp;I2209,Продукция!A:I,9,0))</f>
        <v>рекомендация производителя набора</v>
      </c>
      <c r="AC2209" s="14">
        <v>45758</v>
      </c>
      <c r="AD2209" s="11" t="s">
        <v>2673</v>
      </c>
      <c r="AE2209" s="11" t="s">
        <v>4823</v>
      </c>
      <c r="AF2209" t="str">
        <f>IF(AD2209="","",VLOOKUP(AD2209,'Сотрудники и ссылки'!A:B,2,0))</f>
        <v>Серолог</v>
      </c>
      <c r="AG2209">
        <f>IF(AD2209="","",VLOOKUP(AD2209,'Сотрудники и ссылки'!A:C,3,0))</f>
        <v>20001771</v>
      </c>
      <c r="AH2209" s="11" t="s">
        <v>2673</v>
      </c>
      <c r="AI2209" t="str">
        <f>IF(AH2209="","",VLOOKUP(AH2209,'Сотрудники и ссылки'!A:B,2,0))</f>
        <v>Серолог</v>
      </c>
      <c r="AJ2209">
        <f>IF(AH2209="","",VLOOKUP(AH2209,'Сотрудники и ссылки'!A:C,3,0))</f>
        <v>20001771</v>
      </c>
      <c r="AK2209" s="14">
        <v>45758</v>
      </c>
      <c r="AL2209" s="2">
        <f>IF(AK2209="","",AK2209+VLOOKUP(I2209,'Вид исследования'!B:E,4,0))</f>
        <v>45759</v>
      </c>
      <c r="AM2209" s="2">
        <f>IF(AK2209="","",AK2209+VLOOKUP(I2209,'Вид исследования'!B:F,5,0))</f>
        <v>45759</v>
      </c>
      <c r="AN2209" s="14">
        <v>45758</v>
      </c>
      <c r="AP2209" s="11" t="s">
        <v>189</v>
      </c>
      <c r="AQ2209" t="str">
        <f>IFERROR(IF(L2209="","",VLOOKUP(L2209&amp;I2209,Продукция!A:K,11,0)),"обратитесь к админ справочника")</f>
        <v>согласно рекомендациям производителя теста</v>
      </c>
      <c r="AR2209" s="11" t="s">
        <v>4823</v>
      </c>
      <c r="AS2209" t="str">
        <f>IFERROR(IF(L2209="","",VLOOKUP(L2209&amp;I2209,Продукция!A:J,10,0)),"обратитесь к админ справочника")</f>
        <v>инструкция тест- ситема Биочек СК -126</v>
      </c>
      <c r="AT2209" s="11" t="s">
        <v>4823</v>
      </c>
      <c r="AU2209" s="11" t="s">
        <v>4823</v>
      </c>
      <c r="AV2209" s="11" t="s">
        <v>2673</v>
      </c>
      <c r="AW2209" s="11" t="s">
        <v>4824</v>
      </c>
      <c r="AX2209" s="11" t="s">
        <v>372</v>
      </c>
      <c r="AY2209" s="11" t="s">
        <v>1541</v>
      </c>
      <c r="AZ2209" s="11">
        <v>107</v>
      </c>
      <c r="BA2209" s="11">
        <v>38</v>
      </c>
      <c r="BC2209" s="11" t="s">
        <v>4870</v>
      </c>
    </row>
    <row r="2210" spans="1:55" x14ac:dyDescent="0.25">
      <c r="A2210" t="str">
        <f t="shared" si="40"/>
        <v xml:space="preserve">С/600CAV (BioChek) анемия уровень антител </v>
      </c>
      <c r="B2210" t="str">
        <f>IF(E2210="","",INDEX(Лаборатории!A:A,MATCH('Производственный контроль'!E2210,Лаборатории!B:B,0)))</f>
        <v xml:space="preserve">КУРИНОЕ ЦАРСТВО АО </v>
      </c>
      <c r="C2210" t="str">
        <f>IF(E2210="","",VLOOKUP(E2210,Лаборатории!B:D,3,0))</f>
        <v>U377_CHL</v>
      </c>
      <c r="D2210" s="12">
        <v>45747</v>
      </c>
      <c r="E2210" s="11" t="s">
        <v>793</v>
      </c>
      <c r="F2210" s="11" t="s">
        <v>371</v>
      </c>
      <c r="G2210" s="11" t="s">
        <v>372</v>
      </c>
      <c r="H2210" s="11" t="s">
        <v>262</v>
      </c>
      <c r="I2210" s="11" t="s">
        <v>3412</v>
      </c>
      <c r="J2210" t="str">
        <f>IF(L2210="","",VLOOKUP(L2210,Продукция!B:D,3,0))</f>
        <v>Биологический_материал</v>
      </c>
      <c r="K2210" t="str">
        <f>IF(L2210="","",VLOOKUP(L2210,Продукция!B:C,2,0))</f>
        <v>Сыворотка крови</v>
      </c>
      <c r="L2210" s="151" t="s">
        <v>302</v>
      </c>
      <c r="M2210">
        <f>IF(L2210="","",VLOOKUP(L2210,Продукция!B:L,11,0))</f>
        <v>0</v>
      </c>
      <c r="N2210" s="11" t="s">
        <v>873</v>
      </c>
      <c r="P2210" s="11" t="s">
        <v>340</v>
      </c>
      <c r="Q2210" s="11" t="s">
        <v>854</v>
      </c>
      <c r="R2210" s="153" t="s">
        <v>5120</v>
      </c>
      <c r="S2210" s="11">
        <v>18</v>
      </c>
      <c r="T2210" s="11" t="s">
        <v>5266</v>
      </c>
      <c r="V2210" s="14">
        <v>45741</v>
      </c>
      <c r="Z2210" s="11" t="s">
        <v>4823</v>
      </c>
      <c r="AA2210" s="15">
        <v>0.54513888888888895</v>
      </c>
      <c r="AB2210" t="str">
        <f>IF(L2210="","",VLOOKUP(L2210&amp;I2210,Продукция!A:I,9,0))</f>
        <v>рекомендация производителя набора</v>
      </c>
      <c r="AC2210" s="14">
        <v>45758</v>
      </c>
      <c r="AD2210" s="11" t="s">
        <v>2673</v>
      </c>
      <c r="AE2210" s="11" t="s">
        <v>4823</v>
      </c>
      <c r="AF2210" t="str">
        <f>IF(AD2210="","",VLOOKUP(AD2210,'Сотрудники и ссылки'!A:B,2,0))</f>
        <v>Серолог</v>
      </c>
      <c r="AG2210">
        <f>IF(AD2210="","",VLOOKUP(AD2210,'Сотрудники и ссылки'!A:C,3,0))</f>
        <v>20001771</v>
      </c>
      <c r="AH2210" s="11" t="s">
        <v>2673</v>
      </c>
      <c r="AI2210" t="str">
        <f>IF(AH2210="","",VLOOKUP(AH2210,'Сотрудники и ссылки'!A:B,2,0))</f>
        <v>Серолог</v>
      </c>
      <c r="AJ2210">
        <f>IF(AH2210="","",VLOOKUP(AH2210,'Сотрудники и ссылки'!A:C,3,0))</f>
        <v>20001771</v>
      </c>
      <c r="AK2210" s="14">
        <v>45758</v>
      </c>
      <c r="AL2210" s="2">
        <f>IF(AK2210="","",AK2210+VLOOKUP(I2210,'Вид исследования'!B:E,4,0))</f>
        <v>45759</v>
      </c>
      <c r="AM2210" s="2">
        <f>IF(AK2210="","",AK2210+VLOOKUP(I2210,'Вид исследования'!B:F,5,0))</f>
        <v>45759</v>
      </c>
      <c r="AN2210" s="14">
        <v>45758</v>
      </c>
      <c r="AP2210" s="11" t="s">
        <v>189</v>
      </c>
      <c r="AQ2210" t="str">
        <f>IFERROR(IF(L2210="","",VLOOKUP(L2210&amp;I2210,Продукция!A:K,11,0)),"обратитесь к админ справочника")</f>
        <v>согласно рекомендациям производителя теста</v>
      </c>
      <c r="AR2210" s="11" t="s">
        <v>4823</v>
      </c>
      <c r="AS2210" t="str">
        <f>IFERROR(IF(L2210="","",VLOOKUP(L2210&amp;I2210,Продукция!A:J,10,0)),"обратитесь к админ справочника")</f>
        <v>инструкция тест- ситема Биочек СК -126</v>
      </c>
      <c r="AT2210" s="11" t="s">
        <v>4823</v>
      </c>
      <c r="AU2210" s="11" t="s">
        <v>4823</v>
      </c>
      <c r="AV2210" s="11" t="s">
        <v>2673</v>
      </c>
      <c r="AW2210" s="11" t="s">
        <v>4824</v>
      </c>
      <c r="AX2210" s="11" t="s">
        <v>372</v>
      </c>
      <c r="AY2210" s="11" t="s">
        <v>1543</v>
      </c>
      <c r="AZ2210" s="11">
        <v>107</v>
      </c>
      <c r="BA2210" s="11">
        <v>37</v>
      </c>
      <c r="BC2210" s="11" t="s">
        <v>4870</v>
      </c>
    </row>
    <row r="2211" spans="1:55" x14ac:dyDescent="0.25">
      <c r="A2211" t="str">
        <f t="shared" si="40"/>
        <v xml:space="preserve">С/600CAV (BioChek) анемия уровень антител </v>
      </c>
      <c r="B2211" t="str">
        <f>IF(E2211="","",INDEX(Лаборатории!A:A,MATCH('Производственный контроль'!E2211,Лаборатории!B:B,0)))</f>
        <v xml:space="preserve">КУРИНОЕ ЦАРСТВО АО </v>
      </c>
      <c r="C2211" t="str">
        <f>IF(E2211="","",VLOOKUP(E2211,Лаборатории!B:D,3,0))</f>
        <v>U377_CHL</v>
      </c>
      <c r="D2211" s="12">
        <v>45747</v>
      </c>
      <c r="E2211" s="11" t="s">
        <v>793</v>
      </c>
      <c r="F2211" s="11" t="s">
        <v>371</v>
      </c>
      <c r="G2211" s="11" t="s">
        <v>372</v>
      </c>
      <c r="H2211" s="11" t="s">
        <v>262</v>
      </c>
      <c r="I2211" s="11" t="s">
        <v>3412</v>
      </c>
      <c r="J2211" t="str">
        <f>IF(L2211="","",VLOOKUP(L2211,Продукция!B:D,3,0))</f>
        <v>Биологический_материал</v>
      </c>
      <c r="K2211" t="str">
        <f>IF(L2211="","",VLOOKUP(L2211,Продукция!B:C,2,0))</f>
        <v>Сыворотка крови</v>
      </c>
      <c r="L2211" s="151" t="s">
        <v>302</v>
      </c>
      <c r="M2211">
        <f>IF(L2211="","",VLOOKUP(L2211,Продукция!B:L,11,0))</f>
        <v>0</v>
      </c>
      <c r="N2211" s="11" t="s">
        <v>873</v>
      </c>
      <c r="P2211" s="11" t="s">
        <v>340</v>
      </c>
      <c r="Q2211" s="11" t="s">
        <v>854</v>
      </c>
      <c r="R2211" s="153" t="s">
        <v>5122</v>
      </c>
      <c r="S2211" s="11">
        <v>18</v>
      </c>
      <c r="T2211" s="11" t="s">
        <v>5266</v>
      </c>
      <c r="V2211" s="14">
        <v>45742</v>
      </c>
      <c r="Z2211" s="11" t="s">
        <v>4823</v>
      </c>
      <c r="AA2211" s="15">
        <v>0.54513888888888895</v>
      </c>
      <c r="AB2211" t="str">
        <f>IF(L2211="","",VLOOKUP(L2211&amp;I2211,Продукция!A:I,9,0))</f>
        <v>рекомендация производителя набора</v>
      </c>
      <c r="AC2211" s="14">
        <v>45758</v>
      </c>
      <c r="AD2211" s="11" t="s">
        <v>2673</v>
      </c>
      <c r="AE2211" s="11" t="s">
        <v>4823</v>
      </c>
      <c r="AF2211" t="str">
        <f>IF(AD2211="","",VLOOKUP(AD2211,'Сотрудники и ссылки'!A:B,2,0))</f>
        <v>Серолог</v>
      </c>
      <c r="AG2211">
        <f>IF(AD2211="","",VLOOKUP(AD2211,'Сотрудники и ссылки'!A:C,3,0))</f>
        <v>20001771</v>
      </c>
      <c r="AH2211" s="11" t="s">
        <v>2673</v>
      </c>
      <c r="AI2211" t="str">
        <f>IF(AH2211="","",VLOOKUP(AH2211,'Сотрудники и ссылки'!A:B,2,0))</f>
        <v>Серолог</v>
      </c>
      <c r="AJ2211">
        <f>IF(AH2211="","",VLOOKUP(AH2211,'Сотрудники и ссылки'!A:C,3,0))</f>
        <v>20001771</v>
      </c>
      <c r="AK2211" s="14">
        <v>45758</v>
      </c>
      <c r="AL2211" s="2">
        <f>IF(AK2211="","",AK2211+VLOOKUP(I2211,'Вид исследования'!B:E,4,0))</f>
        <v>45759</v>
      </c>
      <c r="AM2211" s="2">
        <f>IF(AK2211="","",AK2211+VLOOKUP(I2211,'Вид исследования'!B:F,5,0))</f>
        <v>45759</v>
      </c>
      <c r="AN2211" s="14">
        <v>45758</v>
      </c>
      <c r="AP2211" s="11" t="s">
        <v>189</v>
      </c>
      <c r="AQ2211" t="str">
        <f>IFERROR(IF(L2211="","",VLOOKUP(L2211&amp;I2211,Продукция!A:K,11,0)),"обратитесь к админ справочника")</f>
        <v>согласно рекомендациям производителя теста</v>
      </c>
      <c r="AR2211" s="11" t="s">
        <v>4823</v>
      </c>
      <c r="AS2211" t="str">
        <f>IFERROR(IF(L2211="","",VLOOKUP(L2211&amp;I2211,Продукция!A:J,10,0)),"обратитесь к админ справочника")</f>
        <v>инструкция тест- ситема Биочек СК -126</v>
      </c>
      <c r="AT2211" s="11" t="s">
        <v>4823</v>
      </c>
      <c r="AU2211" s="11" t="s">
        <v>4823</v>
      </c>
      <c r="AV2211" s="11" t="s">
        <v>2673</v>
      </c>
      <c r="AW2211" s="11" t="s">
        <v>4824</v>
      </c>
      <c r="AX2211" s="11" t="s">
        <v>372</v>
      </c>
      <c r="AY2211" s="11" t="s">
        <v>1545</v>
      </c>
      <c r="AZ2211" s="11">
        <v>107</v>
      </c>
      <c r="BA2211" s="11">
        <v>37</v>
      </c>
      <c r="BC2211" s="11" t="s">
        <v>4870</v>
      </c>
    </row>
    <row r="2212" spans="1:55" x14ac:dyDescent="0.25">
      <c r="A2212" t="str">
        <f t="shared" si="40"/>
        <v xml:space="preserve">С/647CAV (BioChek) анемия уровень антител </v>
      </c>
      <c r="B2212" t="str">
        <f>IF(E2212="","",INDEX(Лаборатории!A:A,MATCH('Производственный контроль'!E2212,Лаборатории!B:B,0)))</f>
        <v xml:space="preserve">КУРИНОЕ ЦАРСТВО АО </v>
      </c>
      <c r="C2212" t="str">
        <f>IF(E2212="","",VLOOKUP(E2212,Лаборатории!B:D,3,0))</f>
        <v>U377_CHL</v>
      </c>
      <c r="D2212" s="12">
        <v>45754</v>
      </c>
      <c r="E2212" s="11" t="s">
        <v>793</v>
      </c>
      <c r="F2212" s="11" t="s">
        <v>371</v>
      </c>
      <c r="G2212" s="11" t="s">
        <v>372</v>
      </c>
      <c r="H2212" s="11" t="s">
        <v>262</v>
      </c>
      <c r="I2212" s="11" t="s">
        <v>3412</v>
      </c>
      <c r="J2212" t="str">
        <f>IF(L2212="","",VLOOKUP(L2212,Продукция!B:D,3,0))</f>
        <v>Биологический_материал</v>
      </c>
      <c r="K2212" t="str">
        <f>IF(L2212="","",VLOOKUP(L2212,Продукция!B:C,2,0))</f>
        <v>Сыворотка крови</v>
      </c>
      <c r="L2212" s="151" t="s">
        <v>302</v>
      </c>
      <c r="M2212">
        <f>IF(L2212="","",VLOOKUP(L2212,Продукция!B:L,11,0))</f>
        <v>0</v>
      </c>
      <c r="N2212" s="11" t="s">
        <v>873</v>
      </c>
      <c r="P2212" s="11" t="s">
        <v>340</v>
      </c>
      <c r="Q2212" s="11" t="s">
        <v>854</v>
      </c>
      <c r="R2212" s="153" t="s">
        <v>5170</v>
      </c>
      <c r="S2212" s="11">
        <v>18</v>
      </c>
      <c r="T2212" s="11" t="s">
        <v>5265</v>
      </c>
      <c r="V2212" s="14">
        <v>45747</v>
      </c>
      <c r="Z2212" s="11" t="s">
        <v>4823</v>
      </c>
      <c r="AA2212" s="15">
        <v>0.55555555555555558</v>
      </c>
      <c r="AB2212" t="str">
        <f>IF(L2212="","",VLOOKUP(L2212&amp;I2212,Продукция!A:I,9,0))</f>
        <v>рекомендация производителя набора</v>
      </c>
      <c r="AC2212" s="14">
        <v>45758</v>
      </c>
      <c r="AD2212" s="11" t="s">
        <v>2673</v>
      </c>
      <c r="AE2212" s="11" t="s">
        <v>4823</v>
      </c>
      <c r="AF2212" t="str">
        <f>IF(AD2212="","",VLOOKUP(AD2212,'Сотрудники и ссылки'!A:B,2,0))</f>
        <v>Серолог</v>
      </c>
      <c r="AG2212">
        <f>IF(AD2212="","",VLOOKUP(AD2212,'Сотрудники и ссылки'!A:C,3,0))</f>
        <v>20001771</v>
      </c>
      <c r="AH2212" s="11" t="s">
        <v>2673</v>
      </c>
      <c r="AI2212" t="str">
        <f>IF(AH2212="","",VLOOKUP(AH2212,'Сотрудники и ссылки'!A:B,2,0))</f>
        <v>Серолог</v>
      </c>
      <c r="AJ2212">
        <f>IF(AH2212="","",VLOOKUP(AH2212,'Сотрудники и ссылки'!A:C,3,0))</f>
        <v>20001771</v>
      </c>
      <c r="AK2212" s="14">
        <v>45758</v>
      </c>
      <c r="AL2212" s="2">
        <f>IF(AK2212="","",AK2212+VLOOKUP(I2212,'Вид исследования'!B:E,4,0))</f>
        <v>45759</v>
      </c>
      <c r="AM2212" s="2">
        <f>IF(AK2212="","",AK2212+VLOOKUP(I2212,'Вид исследования'!B:F,5,0))</f>
        <v>45759</v>
      </c>
      <c r="AN2212" s="14">
        <v>45758</v>
      </c>
      <c r="AP2212" s="11" t="s">
        <v>189</v>
      </c>
      <c r="AQ2212" t="str">
        <f>IFERROR(IF(L2212="","",VLOOKUP(L2212&amp;I2212,Продукция!A:K,11,0)),"обратитесь к админ справочника")</f>
        <v>согласно рекомендациям производителя теста</v>
      </c>
      <c r="AR2212" s="11" t="s">
        <v>4823</v>
      </c>
      <c r="AS2212" t="str">
        <f>IFERROR(IF(L2212="","",VLOOKUP(L2212&amp;I2212,Продукция!A:J,10,0)),"обратитесь к админ справочника")</f>
        <v>инструкция тест- ситема Биочек СК -126</v>
      </c>
      <c r="AT2212" s="11" t="s">
        <v>4823</v>
      </c>
      <c r="AU2212" s="11" t="s">
        <v>4823</v>
      </c>
      <c r="AV2212" s="11" t="s">
        <v>2673</v>
      </c>
      <c r="AW2212" s="11" t="s">
        <v>4824</v>
      </c>
      <c r="AX2212" s="11" t="s">
        <v>372</v>
      </c>
      <c r="AY2212" s="11" t="s">
        <v>1525</v>
      </c>
      <c r="AZ2212" s="11">
        <v>107</v>
      </c>
      <c r="BA2212" s="11">
        <v>37</v>
      </c>
      <c r="BC2212" s="11" t="s">
        <v>4870</v>
      </c>
    </row>
    <row r="2213" spans="1:55" x14ac:dyDescent="0.25">
      <c r="A2213" t="str">
        <f t="shared" si="40"/>
        <v xml:space="preserve">С/647CAV (BioChek) анемия уровень антител </v>
      </c>
      <c r="B2213" t="str">
        <f>IF(E2213="","",INDEX(Лаборатории!A:A,MATCH('Производственный контроль'!E2213,Лаборатории!B:B,0)))</f>
        <v xml:space="preserve">КУРИНОЕ ЦАРСТВО АО </v>
      </c>
      <c r="C2213" t="str">
        <f>IF(E2213="","",VLOOKUP(E2213,Лаборатории!B:D,3,0))</f>
        <v>U377_CHL</v>
      </c>
      <c r="D2213" s="12">
        <v>45754</v>
      </c>
      <c r="E2213" s="11" t="s">
        <v>793</v>
      </c>
      <c r="F2213" s="11" t="s">
        <v>371</v>
      </c>
      <c r="G2213" s="11" t="s">
        <v>372</v>
      </c>
      <c r="H2213" s="11" t="s">
        <v>262</v>
      </c>
      <c r="I2213" s="11" t="s">
        <v>3412</v>
      </c>
      <c r="J2213" t="str">
        <f>IF(L2213="","",VLOOKUP(L2213,Продукция!B:D,3,0))</f>
        <v>Биологический_материал</v>
      </c>
      <c r="K2213" t="str">
        <f>IF(L2213="","",VLOOKUP(L2213,Продукция!B:C,2,0))</f>
        <v>Сыворотка крови</v>
      </c>
      <c r="L2213" s="151" t="s">
        <v>302</v>
      </c>
      <c r="M2213">
        <f>IF(L2213="","",VLOOKUP(L2213,Продукция!B:L,11,0))</f>
        <v>0</v>
      </c>
      <c r="N2213" s="11" t="s">
        <v>873</v>
      </c>
      <c r="P2213" s="11" t="s">
        <v>340</v>
      </c>
      <c r="Q2213" s="11" t="s">
        <v>854</v>
      </c>
      <c r="R2213" s="153" t="s">
        <v>5173</v>
      </c>
      <c r="S2213" s="11">
        <v>18</v>
      </c>
      <c r="T2213" s="11" t="s">
        <v>5265</v>
      </c>
      <c r="V2213" s="14">
        <v>45749</v>
      </c>
      <c r="Z2213" s="11" t="s">
        <v>4823</v>
      </c>
      <c r="AA2213" s="15">
        <v>0.55555555555555558</v>
      </c>
      <c r="AB2213" t="str">
        <f>IF(L2213="","",VLOOKUP(L2213&amp;I2213,Продукция!A:I,9,0))</f>
        <v>рекомендация производителя набора</v>
      </c>
      <c r="AC2213" s="14">
        <v>45758</v>
      </c>
      <c r="AD2213" s="11" t="s">
        <v>2673</v>
      </c>
      <c r="AE2213" s="11" t="s">
        <v>4823</v>
      </c>
      <c r="AF2213" t="str">
        <f>IF(AD2213="","",VLOOKUP(AD2213,'Сотрудники и ссылки'!A:B,2,0))</f>
        <v>Серолог</v>
      </c>
      <c r="AG2213">
        <f>IF(AD2213="","",VLOOKUP(AD2213,'Сотрудники и ссылки'!A:C,3,0))</f>
        <v>20001771</v>
      </c>
      <c r="AH2213" s="11" t="s">
        <v>2673</v>
      </c>
      <c r="AI2213" t="str">
        <f>IF(AH2213="","",VLOOKUP(AH2213,'Сотрудники и ссылки'!A:B,2,0))</f>
        <v>Серолог</v>
      </c>
      <c r="AJ2213">
        <f>IF(AH2213="","",VLOOKUP(AH2213,'Сотрудники и ссылки'!A:C,3,0))</f>
        <v>20001771</v>
      </c>
      <c r="AK2213" s="14">
        <v>45758</v>
      </c>
      <c r="AL2213" s="2">
        <f>IF(AK2213="","",AK2213+VLOOKUP(I2213,'Вид исследования'!B:E,4,0))</f>
        <v>45759</v>
      </c>
      <c r="AM2213" s="2">
        <f>IF(AK2213="","",AK2213+VLOOKUP(I2213,'Вид исследования'!B:F,5,0))</f>
        <v>45759</v>
      </c>
      <c r="AN2213" s="14">
        <v>45758</v>
      </c>
      <c r="AP2213" s="11" t="s">
        <v>189</v>
      </c>
      <c r="AQ2213" t="str">
        <f>IFERROR(IF(L2213="","",VLOOKUP(L2213&amp;I2213,Продукция!A:K,11,0)),"обратитесь к админ справочника")</f>
        <v>согласно рекомендациям производителя теста</v>
      </c>
      <c r="AR2213" s="11" t="s">
        <v>4823</v>
      </c>
      <c r="AS2213" t="str">
        <f>IFERROR(IF(L2213="","",VLOOKUP(L2213&amp;I2213,Продукция!A:J,10,0)),"обратитесь к админ справочника")</f>
        <v>инструкция тест- ситема Биочек СК -126</v>
      </c>
      <c r="AT2213" s="11" t="s">
        <v>4823</v>
      </c>
      <c r="AU2213" s="11" t="s">
        <v>4823</v>
      </c>
      <c r="AV2213" s="11" t="s">
        <v>2673</v>
      </c>
      <c r="AW2213" s="11" t="s">
        <v>4824</v>
      </c>
      <c r="AX2213" s="11" t="s">
        <v>372</v>
      </c>
      <c r="AY2213" s="11" t="s">
        <v>1528</v>
      </c>
      <c r="AZ2213" s="11">
        <v>107</v>
      </c>
      <c r="BA2213" s="11">
        <v>38</v>
      </c>
      <c r="BC2213" s="11" t="s">
        <v>4870</v>
      </c>
    </row>
    <row r="2214" spans="1:55" x14ac:dyDescent="0.25">
      <c r="A2214" t="str">
        <f t="shared" si="40"/>
        <v>С/600FADV (BioChek) аденовирус уровень антител</v>
      </c>
      <c r="B2214" t="str">
        <f>IF(E2214="","",INDEX(Лаборатории!A:A,MATCH('Производственный контроль'!E2214,Лаборатории!B:B,0)))</f>
        <v xml:space="preserve">КУРИНОЕ ЦАРСТВО АО </v>
      </c>
      <c r="C2214" t="str">
        <f>IF(E2214="","",VLOOKUP(E2214,Лаборатории!B:D,3,0))</f>
        <v>U377_CHL</v>
      </c>
      <c r="D2214" s="12">
        <v>45747</v>
      </c>
      <c r="E2214" s="11" t="s">
        <v>793</v>
      </c>
      <c r="F2214" s="11" t="s">
        <v>371</v>
      </c>
      <c r="G2214" s="11" t="s">
        <v>372</v>
      </c>
      <c r="H2214" s="11" t="s">
        <v>262</v>
      </c>
      <c r="I2214" s="11" t="s">
        <v>3414</v>
      </c>
      <c r="J2214" t="str">
        <f>IF(L2214="","",VLOOKUP(L2214,Продукция!B:D,3,0))</f>
        <v>Биологический_материал</v>
      </c>
      <c r="K2214" t="str">
        <f>IF(L2214="","",VLOOKUP(L2214,Продукция!B:C,2,0))</f>
        <v>Сыворотка крови</v>
      </c>
      <c r="L2214" s="151" t="s">
        <v>302</v>
      </c>
      <c r="M2214">
        <f>IF(L2214="","",VLOOKUP(L2214,Продукция!B:L,11,0))</f>
        <v>0</v>
      </c>
      <c r="N2214" s="11" t="s">
        <v>873</v>
      </c>
      <c r="P2214" s="11" t="s">
        <v>340</v>
      </c>
      <c r="Q2214" s="11" t="s">
        <v>854</v>
      </c>
      <c r="R2214" s="153" t="s">
        <v>5118</v>
      </c>
      <c r="S2214" s="11">
        <v>18</v>
      </c>
      <c r="T2214" s="11" t="s">
        <v>5266</v>
      </c>
      <c r="V2214" s="14">
        <v>45740</v>
      </c>
      <c r="Z2214" s="11" t="s">
        <v>4823</v>
      </c>
      <c r="AA2214" s="15">
        <v>0.54513888888888895</v>
      </c>
      <c r="AB2214" t="str">
        <f>IF(L2214="","",VLOOKUP(L2214&amp;I2214,Продукция!A:I,9,0))</f>
        <v>рекомендация производителя набора</v>
      </c>
      <c r="AC2214" s="14">
        <v>45758</v>
      </c>
      <c r="AD2214" s="11" t="s">
        <v>2673</v>
      </c>
      <c r="AE2214" s="11" t="s">
        <v>4823</v>
      </c>
      <c r="AF2214" t="str">
        <f>IF(AD2214="","",VLOOKUP(AD2214,'Сотрудники и ссылки'!A:B,2,0))</f>
        <v>Серолог</v>
      </c>
      <c r="AG2214">
        <f>IF(AD2214="","",VLOOKUP(AD2214,'Сотрудники и ссылки'!A:C,3,0))</f>
        <v>20001771</v>
      </c>
      <c r="AH2214" s="11" t="s">
        <v>2673</v>
      </c>
      <c r="AI2214" t="str">
        <f>IF(AH2214="","",VLOOKUP(AH2214,'Сотрудники и ссылки'!A:B,2,0))</f>
        <v>Серолог</v>
      </c>
      <c r="AJ2214">
        <f>IF(AH2214="","",VLOOKUP(AH2214,'Сотрудники и ссылки'!A:C,3,0))</f>
        <v>20001771</v>
      </c>
      <c r="AK2214" s="14">
        <v>45758</v>
      </c>
      <c r="AL2214" s="2">
        <f>IF(AK2214="","",AK2214+VLOOKUP(I2214,'Вид исследования'!B:E,4,0))</f>
        <v>45759</v>
      </c>
      <c r="AM2214" s="2">
        <f>IF(AK2214="","",AK2214+VLOOKUP(I2214,'Вид исследования'!B:F,5,0))</f>
        <v>45759</v>
      </c>
      <c r="AN2214" s="14">
        <v>45758</v>
      </c>
      <c r="AP2214" s="11" t="s">
        <v>189</v>
      </c>
      <c r="AQ2214" t="str">
        <f>IFERROR(IF(L2214="","",VLOOKUP(L2214&amp;I2214,Продукция!A:K,11,0)),"обратитесь к админ справочника")</f>
        <v>согласно рекомендациям производителя теста</v>
      </c>
      <c r="AR2214" s="11" t="s">
        <v>4823</v>
      </c>
      <c r="AS2214" t="str">
        <f>IFERROR(IF(L2214="","",VLOOKUP(L2214&amp;I2214,Продукция!A:J,10,0)),"обратитесь к админ справочника")</f>
        <v>инструкция тест- ситема Биочек СК -132</v>
      </c>
      <c r="AT2214" s="11" t="s">
        <v>4823</v>
      </c>
      <c r="AU2214" s="11" t="s">
        <v>4823</v>
      </c>
      <c r="AV2214" s="11" t="s">
        <v>2673</v>
      </c>
      <c r="AW2214" s="11" t="s">
        <v>4824</v>
      </c>
      <c r="AX2214" s="11" t="s">
        <v>372</v>
      </c>
      <c r="AY2214" s="11" t="s">
        <v>1541</v>
      </c>
      <c r="AZ2214" s="11">
        <v>107</v>
      </c>
      <c r="BA2214" s="11">
        <v>38</v>
      </c>
      <c r="BC2214" s="11" t="s">
        <v>4870</v>
      </c>
    </row>
    <row r="2215" spans="1:55" x14ac:dyDescent="0.25">
      <c r="A2215" t="str">
        <f t="shared" si="40"/>
        <v>С/600FADV (BioChek) аденовирус уровень антител</v>
      </c>
      <c r="B2215" t="str">
        <f>IF(E2215="","",INDEX(Лаборатории!A:A,MATCH('Производственный контроль'!E2215,Лаборатории!B:B,0)))</f>
        <v xml:space="preserve">КУРИНОЕ ЦАРСТВО АО </v>
      </c>
      <c r="C2215" t="str">
        <f>IF(E2215="","",VLOOKUP(E2215,Лаборатории!B:D,3,0))</f>
        <v>U377_CHL</v>
      </c>
      <c r="D2215" s="12">
        <v>45747</v>
      </c>
      <c r="E2215" s="11" t="s">
        <v>793</v>
      </c>
      <c r="F2215" s="11" t="s">
        <v>371</v>
      </c>
      <c r="G2215" s="11" t="s">
        <v>372</v>
      </c>
      <c r="H2215" s="11" t="s">
        <v>262</v>
      </c>
      <c r="I2215" s="11" t="s">
        <v>3414</v>
      </c>
      <c r="J2215" t="str">
        <f>IF(L2215="","",VLOOKUP(L2215,Продукция!B:D,3,0))</f>
        <v>Биологический_материал</v>
      </c>
      <c r="K2215" t="str">
        <f>IF(L2215="","",VLOOKUP(L2215,Продукция!B:C,2,0))</f>
        <v>Сыворотка крови</v>
      </c>
      <c r="L2215" s="151" t="s">
        <v>302</v>
      </c>
      <c r="M2215">
        <f>IF(L2215="","",VLOOKUP(L2215,Продукция!B:L,11,0))</f>
        <v>0</v>
      </c>
      <c r="N2215" s="11" t="s">
        <v>873</v>
      </c>
      <c r="P2215" s="11" t="s">
        <v>340</v>
      </c>
      <c r="Q2215" s="11" t="s">
        <v>854</v>
      </c>
      <c r="R2215" s="153" t="s">
        <v>5120</v>
      </c>
      <c r="S2215" s="11">
        <v>18</v>
      </c>
      <c r="T2215" s="11" t="s">
        <v>5266</v>
      </c>
      <c r="V2215" s="14">
        <v>45741</v>
      </c>
      <c r="Z2215" s="11" t="s">
        <v>4823</v>
      </c>
      <c r="AA2215" s="15">
        <v>0.54513888888888895</v>
      </c>
      <c r="AB2215" t="str">
        <f>IF(L2215="","",VLOOKUP(L2215&amp;I2215,Продукция!A:I,9,0))</f>
        <v>рекомендация производителя набора</v>
      </c>
      <c r="AC2215" s="14">
        <v>45758</v>
      </c>
      <c r="AD2215" s="11" t="s">
        <v>2673</v>
      </c>
      <c r="AE2215" s="11" t="s">
        <v>4823</v>
      </c>
      <c r="AF2215" t="str">
        <f>IF(AD2215="","",VLOOKUP(AD2215,'Сотрудники и ссылки'!A:B,2,0))</f>
        <v>Серолог</v>
      </c>
      <c r="AG2215">
        <f>IF(AD2215="","",VLOOKUP(AD2215,'Сотрудники и ссылки'!A:C,3,0))</f>
        <v>20001771</v>
      </c>
      <c r="AH2215" s="11" t="s">
        <v>2673</v>
      </c>
      <c r="AI2215" t="str">
        <f>IF(AH2215="","",VLOOKUP(AH2215,'Сотрудники и ссылки'!A:B,2,0))</f>
        <v>Серолог</v>
      </c>
      <c r="AJ2215">
        <f>IF(AH2215="","",VLOOKUP(AH2215,'Сотрудники и ссылки'!A:C,3,0))</f>
        <v>20001771</v>
      </c>
      <c r="AK2215" s="14">
        <v>45758</v>
      </c>
      <c r="AL2215" s="2">
        <f>IF(AK2215="","",AK2215+VLOOKUP(I2215,'Вид исследования'!B:E,4,0))</f>
        <v>45759</v>
      </c>
      <c r="AM2215" s="2">
        <f>IF(AK2215="","",AK2215+VLOOKUP(I2215,'Вид исследования'!B:F,5,0))</f>
        <v>45759</v>
      </c>
      <c r="AN2215" s="14">
        <v>45758</v>
      </c>
      <c r="AP2215" s="11" t="s">
        <v>189</v>
      </c>
      <c r="AQ2215" t="str">
        <f>IFERROR(IF(L2215="","",VLOOKUP(L2215&amp;I2215,Продукция!A:K,11,0)),"обратитесь к админ справочника")</f>
        <v>согласно рекомендациям производителя теста</v>
      </c>
      <c r="AR2215" s="11" t="s">
        <v>4823</v>
      </c>
      <c r="AS2215" t="str">
        <f>IFERROR(IF(L2215="","",VLOOKUP(L2215&amp;I2215,Продукция!A:J,10,0)),"обратитесь к админ справочника")</f>
        <v>инструкция тест- ситема Биочек СК -132</v>
      </c>
      <c r="AT2215" s="11" t="s">
        <v>4823</v>
      </c>
      <c r="AU2215" s="11" t="s">
        <v>4823</v>
      </c>
      <c r="AV2215" s="11" t="s">
        <v>2673</v>
      </c>
      <c r="AW2215" s="11" t="s">
        <v>4824</v>
      </c>
      <c r="AX2215" s="11" t="s">
        <v>372</v>
      </c>
      <c r="AY2215" s="11" t="s">
        <v>1543</v>
      </c>
      <c r="AZ2215" s="11">
        <v>107</v>
      </c>
      <c r="BA2215" s="11">
        <v>37</v>
      </c>
      <c r="BC2215" s="11" t="s">
        <v>4870</v>
      </c>
    </row>
    <row r="2216" spans="1:55" x14ac:dyDescent="0.25">
      <c r="A2216" t="str">
        <f t="shared" si="40"/>
        <v>С/600FADV (BioChek) аденовирус уровень антител</v>
      </c>
      <c r="B2216" t="str">
        <f>IF(E2216="","",INDEX(Лаборатории!A:A,MATCH('Производственный контроль'!E2216,Лаборатории!B:B,0)))</f>
        <v xml:space="preserve">КУРИНОЕ ЦАРСТВО АО </v>
      </c>
      <c r="C2216" t="str">
        <f>IF(E2216="","",VLOOKUP(E2216,Лаборатории!B:D,3,0))</f>
        <v>U377_CHL</v>
      </c>
      <c r="D2216" s="12">
        <v>45747</v>
      </c>
      <c r="E2216" s="11" t="s">
        <v>793</v>
      </c>
      <c r="F2216" s="11" t="s">
        <v>371</v>
      </c>
      <c r="G2216" s="11" t="s">
        <v>372</v>
      </c>
      <c r="H2216" s="11" t="s">
        <v>262</v>
      </c>
      <c r="I2216" s="11" t="s">
        <v>3414</v>
      </c>
      <c r="J2216" t="str">
        <f>IF(L2216="","",VLOOKUP(L2216,Продукция!B:D,3,0))</f>
        <v>Биологический_материал</v>
      </c>
      <c r="K2216" t="str">
        <f>IF(L2216="","",VLOOKUP(L2216,Продукция!B:C,2,0))</f>
        <v>Сыворотка крови</v>
      </c>
      <c r="L2216" s="151" t="s">
        <v>302</v>
      </c>
      <c r="M2216">
        <f>IF(L2216="","",VLOOKUP(L2216,Продукция!B:L,11,0))</f>
        <v>0</v>
      </c>
      <c r="N2216" s="11" t="s">
        <v>873</v>
      </c>
      <c r="P2216" s="11" t="s">
        <v>340</v>
      </c>
      <c r="Q2216" s="11" t="s">
        <v>854</v>
      </c>
      <c r="R2216" s="153" t="s">
        <v>5122</v>
      </c>
      <c r="S2216" s="11">
        <v>18</v>
      </c>
      <c r="T2216" s="11" t="s">
        <v>5266</v>
      </c>
      <c r="V2216" s="14">
        <v>45742</v>
      </c>
      <c r="Z2216" s="11" t="s">
        <v>4823</v>
      </c>
      <c r="AA2216" s="15">
        <v>0.54513888888888895</v>
      </c>
      <c r="AB2216" t="str">
        <f>IF(L2216="","",VLOOKUP(L2216&amp;I2216,Продукция!A:I,9,0))</f>
        <v>рекомендация производителя набора</v>
      </c>
      <c r="AC2216" s="14">
        <v>45758</v>
      </c>
      <c r="AD2216" s="11" t="s">
        <v>2673</v>
      </c>
      <c r="AE2216" s="11" t="s">
        <v>4823</v>
      </c>
      <c r="AF2216" t="str">
        <f>IF(AD2216="","",VLOOKUP(AD2216,'Сотрудники и ссылки'!A:B,2,0))</f>
        <v>Серолог</v>
      </c>
      <c r="AG2216">
        <f>IF(AD2216="","",VLOOKUP(AD2216,'Сотрудники и ссылки'!A:C,3,0))</f>
        <v>20001771</v>
      </c>
      <c r="AH2216" s="11" t="s">
        <v>2673</v>
      </c>
      <c r="AI2216" t="str">
        <f>IF(AH2216="","",VLOOKUP(AH2216,'Сотрудники и ссылки'!A:B,2,0))</f>
        <v>Серолог</v>
      </c>
      <c r="AJ2216">
        <f>IF(AH2216="","",VLOOKUP(AH2216,'Сотрудники и ссылки'!A:C,3,0))</f>
        <v>20001771</v>
      </c>
      <c r="AK2216" s="14">
        <v>45758</v>
      </c>
      <c r="AL2216" s="2">
        <f>IF(AK2216="","",AK2216+VLOOKUP(I2216,'Вид исследования'!B:E,4,0))</f>
        <v>45759</v>
      </c>
      <c r="AM2216" s="2">
        <f>IF(AK2216="","",AK2216+VLOOKUP(I2216,'Вид исследования'!B:F,5,0))</f>
        <v>45759</v>
      </c>
      <c r="AN2216" s="14">
        <v>45758</v>
      </c>
      <c r="AP2216" s="11" t="s">
        <v>189</v>
      </c>
      <c r="AQ2216" t="str">
        <f>IFERROR(IF(L2216="","",VLOOKUP(L2216&amp;I2216,Продукция!A:K,11,0)),"обратитесь к админ справочника")</f>
        <v>согласно рекомендациям производителя теста</v>
      </c>
      <c r="AR2216" s="11" t="s">
        <v>4823</v>
      </c>
      <c r="AS2216" t="str">
        <f>IFERROR(IF(L2216="","",VLOOKUP(L2216&amp;I2216,Продукция!A:J,10,0)),"обратитесь к админ справочника")</f>
        <v>инструкция тест- ситема Биочек СК -132</v>
      </c>
      <c r="AT2216" s="11" t="s">
        <v>4823</v>
      </c>
      <c r="AU2216" s="11" t="s">
        <v>4823</v>
      </c>
      <c r="AV2216" s="11" t="s">
        <v>2673</v>
      </c>
      <c r="AW2216" s="11" t="s">
        <v>4824</v>
      </c>
      <c r="AX2216" s="11" t="s">
        <v>372</v>
      </c>
      <c r="AY2216" s="11" t="s">
        <v>1545</v>
      </c>
      <c r="AZ2216" s="11">
        <v>107</v>
      </c>
      <c r="BA2216" s="11">
        <v>37</v>
      </c>
      <c r="BC2216" s="11" t="s">
        <v>4870</v>
      </c>
    </row>
    <row r="2217" spans="1:55" x14ac:dyDescent="0.25">
      <c r="A2217" t="str">
        <f t="shared" si="40"/>
        <v>С/647FADV (BioChek) аденовирус уровень антител</v>
      </c>
      <c r="B2217" t="str">
        <f>IF(E2217="","",INDEX(Лаборатории!A:A,MATCH('Производственный контроль'!E2217,Лаборатории!B:B,0)))</f>
        <v xml:space="preserve">КУРИНОЕ ЦАРСТВО АО </v>
      </c>
      <c r="C2217" t="str">
        <f>IF(E2217="","",VLOOKUP(E2217,Лаборатории!B:D,3,0))</f>
        <v>U377_CHL</v>
      </c>
      <c r="D2217" s="12">
        <v>45754</v>
      </c>
      <c r="E2217" s="11" t="s">
        <v>793</v>
      </c>
      <c r="F2217" s="11" t="s">
        <v>371</v>
      </c>
      <c r="G2217" s="11" t="s">
        <v>372</v>
      </c>
      <c r="H2217" s="11" t="s">
        <v>262</v>
      </c>
      <c r="I2217" s="11" t="s">
        <v>3414</v>
      </c>
      <c r="J2217" t="str">
        <f>IF(L2217="","",VLOOKUP(L2217,Продукция!B:D,3,0))</f>
        <v>Биологический_материал</v>
      </c>
      <c r="K2217" t="str">
        <f>IF(L2217="","",VLOOKUP(L2217,Продукция!B:C,2,0))</f>
        <v>Сыворотка крови</v>
      </c>
      <c r="L2217" s="151" t="s">
        <v>302</v>
      </c>
      <c r="M2217">
        <f>IF(L2217="","",VLOOKUP(L2217,Продукция!B:L,11,0))</f>
        <v>0</v>
      </c>
      <c r="N2217" s="11" t="s">
        <v>873</v>
      </c>
      <c r="P2217" s="11" t="s">
        <v>340</v>
      </c>
      <c r="Q2217" s="11" t="s">
        <v>854</v>
      </c>
      <c r="R2217" s="153" t="s">
        <v>5170</v>
      </c>
      <c r="S2217" s="11">
        <v>18</v>
      </c>
      <c r="T2217" s="11" t="s">
        <v>5265</v>
      </c>
      <c r="V2217" s="14">
        <v>45747</v>
      </c>
      <c r="Z2217" s="11" t="s">
        <v>4823</v>
      </c>
      <c r="AA2217" s="15">
        <v>0.55555555555555558</v>
      </c>
      <c r="AB2217" t="str">
        <f>IF(L2217="","",VLOOKUP(L2217&amp;I2217,Продукция!A:I,9,0))</f>
        <v>рекомендация производителя набора</v>
      </c>
      <c r="AC2217" s="14">
        <v>45758</v>
      </c>
      <c r="AD2217" s="11" t="s">
        <v>2673</v>
      </c>
      <c r="AE2217" s="11" t="s">
        <v>4823</v>
      </c>
      <c r="AF2217" t="str">
        <f>IF(AD2217="","",VLOOKUP(AD2217,'Сотрудники и ссылки'!A:B,2,0))</f>
        <v>Серолог</v>
      </c>
      <c r="AG2217">
        <f>IF(AD2217="","",VLOOKUP(AD2217,'Сотрудники и ссылки'!A:C,3,0))</f>
        <v>20001771</v>
      </c>
      <c r="AH2217" s="11" t="s">
        <v>2673</v>
      </c>
      <c r="AI2217" t="str">
        <f>IF(AH2217="","",VLOOKUP(AH2217,'Сотрудники и ссылки'!A:B,2,0))</f>
        <v>Серолог</v>
      </c>
      <c r="AJ2217">
        <f>IF(AH2217="","",VLOOKUP(AH2217,'Сотрудники и ссылки'!A:C,3,0))</f>
        <v>20001771</v>
      </c>
      <c r="AK2217" s="14">
        <v>45758</v>
      </c>
      <c r="AL2217" s="2">
        <f>IF(AK2217="","",AK2217+VLOOKUP(I2217,'Вид исследования'!B:E,4,0))</f>
        <v>45759</v>
      </c>
      <c r="AM2217" s="2">
        <f>IF(AK2217="","",AK2217+VLOOKUP(I2217,'Вид исследования'!B:F,5,0))</f>
        <v>45759</v>
      </c>
      <c r="AN2217" s="14">
        <v>45758</v>
      </c>
      <c r="AP2217" s="11" t="s">
        <v>189</v>
      </c>
      <c r="AQ2217" t="str">
        <f>IFERROR(IF(L2217="","",VLOOKUP(L2217&amp;I2217,Продукция!A:K,11,0)),"обратитесь к админ справочника")</f>
        <v>согласно рекомендациям производителя теста</v>
      </c>
      <c r="AR2217" s="11" t="s">
        <v>4823</v>
      </c>
      <c r="AS2217" t="str">
        <f>IFERROR(IF(L2217="","",VLOOKUP(L2217&amp;I2217,Продукция!A:J,10,0)),"обратитесь к админ справочника")</f>
        <v>инструкция тест- ситема Биочек СК -132</v>
      </c>
      <c r="AT2217" s="11" t="s">
        <v>4823</v>
      </c>
      <c r="AU2217" s="11" t="s">
        <v>4823</v>
      </c>
      <c r="AV2217" s="11" t="s">
        <v>2673</v>
      </c>
      <c r="AW2217" s="11" t="s">
        <v>4824</v>
      </c>
      <c r="AX2217" s="11" t="s">
        <v>372</v>
      </c>
      <c r="AY2217" s="11" t="s">
        <v>1525</v>
      </c>
      <c r="AZ2217" s="11">
        <v>107</v>
      </c>
      <c r="BA2217" s="11">
        <v>37</v>
      </c>
      <c r="BC2217" s="11" t="s">
        <v>4870</v>
      </c>
    </row>
    <row r="2218" spans="1:55" x14ac:dyDescent="0.25">
      <c r="A2218" t="str">
        <f t="shared" si="40"/>
        <v>С/647FADV (BioChek) аденовирус уровень антител</v>
      </c>
      <c r="B2218" t="str">
        <f>IF(E2218="","",INDEX(Лаборатории!A:A,MATCH('Производственный контроль'!E2218,Лаборатории!B:B,0)))</f>
        <v xml:space="preserve">КУРИНОЕ ЦАРСТВО АО </v>
      </c>
      <c r="C2218" t="str">
        <f>IF(E2218="","",VLOOKUP(E2218,Лаборатории!B:D,3,0))</f>
        <v>U377_CHL</v>
      </c>
      <c r="D2218" s="12">
        <v>45754</v>
      </c>
      <c r="E2218" s="11" t="s">
        <v>793</v>
      </c>
      <c r="F2218" s="11" t="s">
        <v>371</v>
      </c>
      <c r="G2218" s="11" t="s">
        <v>372</v>
      </c>
      <c r="H2218" s="11" t="s">
        <v>262</v>
      </c>
      <c r="I2218" s="11" t="s">
        <v>3414</v>
      </c>
      <c r="J2218" t="str">
        <f>IF(L2218="","",VLOOKUP(L2218,Продукция!B:D,3,0))</f>
        <v>Биологический_материал</v>
      </c>
      <c r="K2218" t="str">
        <f>IF(L2218="","",VLOOKUP(L2218,Продукция!B:C,2,0))</f>
        <v>Сыворотка крови</v>
      </c>
      <c r="L2218" s="151" t="s">
        <v>302</v>
      </c>
      <c r="M2218">
        <f>IF(L2218="","",VLOOKUP(L2218,Продукция!B:L,11,0))</f>
        <v>0</v>
      </c>
      <c r="N2218" s="11" t="s">
        <v>873</v>
      </c>
      <c r="P2218" s="11" t="s">
        <v>340</v>
      </c>
      <c r="Q2218" s="11" t="s">
        <v>854</v>
      </c>
      <c r="R2218" s="153" t="s">
        <v>5173</v>
      </c>
      <c r="S2218" s="11">
        <v>18</v>
      </c>
      <c r="T2218" s="11" t="s">
        <v>5265</v>
      </c>
      <c r="V2218" s="14">
        <v>45749</v>
      </c>
      <c r="Z2218" s="11" t="s">
        <v>4823</v>
      </c>
      <c r="AA2218" s="15">
        <v>0.55555555555555558</v>
      </c>
      <c r="AB2218" t="str">
        <f>IF(L2218="","",VLOOKUP(L2218&amp;I2218,Продукция!A:I,9,0))</f>
        <v>рекомендация производителя набора</v>
      </c>
      <c r="AC2218" s="14">
        <v>45758</v>
      </c>
      <c r="AD2218" s="11" t="s">
        <v>2673</v>
      </c>
      <c r="AE2218" s="11" t="s">
        <v>4823</v>
      </c>
      <c r="AF2218" t="str">
        <f>IF(AD2218="","",VLOOKUP(AD2218,'Сотрудники и ссылки'!A:B,2,0))</f>
        <v>Серолог</v>
      </c>
      <c r="AG2218">
        <f>IF(AD2218="","",VLOOKUP(AD2218,'Сотрудники и ссылки'!A:C,3,0))</f>
        <v>20001771</v>
      </c>
      <c r="AH2218" s="11" t="s">
        <v>2673</v>
      </c>
      <c r="AI2218" t="str">
        <f>IF(AH2218="","",VLOOKUP(AH2218,'Сотрудники и ссылки'!A:B,2,0))</f>
        <v>Серолог</v>
      </c>
      <c r="AJ2218">
        <f>IF(AH2218="","",VLOOKUP(AH2218,'Сотрудники и ссылки'!A:C,3,0))</f>
        <v>20001771</v>
      </c>
      <c r="AK2218" s="14">
        <v>45758</v>
      </c>
      <c r="AL2218" s="2">
        <f>IF(AK2218="","",AK2218+VLOOKUP(I2218,'Вид исследования'!B:E,4,0))</f>
        <v>45759</v>
      </c>
      <c r="AM2218" s="2">
        <f>IF(AK2218="","",AK2218+VLOOKUP(I2218,'Вид исследования'!B:F,5,0))</f>
        <v>45759</v>
      </c>
      <c r="AN2218" s="14">
        <v>45758</v>
      </c>
      <c r="AP2218" s="11" t="s">
        <v>189</v>
      </c>
      <c r="AQ2218" t="str">
        <f>IFERROR(IF(L2218="","",VLOOKUP(L2218&amp;I2218,Продукция!A:K,11,0)),"обратитесь к админ справочника")</f>
        <v>согласно рекомендациям производителя теста</v>
      </c>
      <c r="AR2218" s="11" t="s">
        <v>4823</v>
      </c>
      <c r="AS2218" t="str">
        <f>IFERROR(IF(L2218="","",VLOOKUP(L2218&amp;I2218,Продукция!A:J,10,0)),"обратитесь к админ справочника")</f>
        <v>инструкция тест- ситема Биочек СК -132</v>
      </c>
      <c r="AT2218" s="11" t="s">
        <v>4823</v>
      </c>
      <c r="AU2218" s="11" t="s">
        <v>4823</v>
      </c>
      <c r="AV2218" s="11" t="s">
        <v>2673</v>
      </c>
      <c r="AW2218" s="11" t="s">
        <v>4824</v>
      </c>
      <c r="AX2218" s="11" t="s">
        <v>372</v>
      </c>
      <c r="AY2218" s="11" t="s">
        <v>1528</v>
      </c>
      <c r="AZ2218" s="11">
        <v>107</v>
      </c>
      <c r="BA2218" s="11">
        <v>38</v>
      </c>
      <c r="BC2218" s="11" t="s">
        <v>4870</v>
      </c>
    </row>
    <row r="2219" spans="1:55" x14ac:dyDescent="0.25">
      <c r="A2219" t="str">
        <f t="shared" si="40"/>
        <v>С/600MG (BioChek) микоплазма галлисептикум уровень антител</v>
      </c>
      <c r="B2219" t="str">
        <f>IF(E2219="","",INDEX(Лаборатории!A:A,MATCH('Производственный контроль'!E2219,Лаборатории!B:B,0)))</f>
        <v xml:space="preserve">КУРИНОЕ ЦАРСТВО АО </v>
      </c>
      <c r="C2219" t="str">
        <f>IF(E2219="","",VLOOKUP(E2219,Лаборатории!B:D,3,0))</f>
        <v>U377_CHL</v>
      </c>
      <c r="D2219" s="12">
        <v>45747</v>
      </c>
      <c r="E2219" s="11" t="s">
        <v>793</v>
      </c>
      <c r="F2219" s="11" t="s">
        <v>371</v>
      </c>
      <c r="G2219" s="11" t="s">
        <v>372</v>
      </c>
      <c r="H2219" s="11" t="s">
        <v>262</v>
      </c>
      <c r="I2219" s="11" t="s">
        <v>3422</v>
      </c>
      <c r="J2219" t="str">
        <f>IF(L2219="","",VLOOKUP(L2219,Продукция!B:D,3,0))</f>
        <v>Биологический_материал</v>
      </c>
      <c r="K2219" t="str">
        <f>IF(L2219="","",VLOOKUP(L2219,Продукция!B:C,2,0))</f>
        <v>Сыворотка крови</v>
      </c>
      <c r="L2219" s="151" t="s">
        <v>302</v>
      </c>
      <c r="M2219">
        <f>IF(L2219="","",VLOOKUP(L2219,Продукция!B:L,11,0))</f>
        <v>0</v>
      </c>
      <c r="N2219" s="11" t="s">
        <v>873</v>
      </c>
      <c r="P2219" s="11" t="s">
        <v>340</v>
      </c>
      <c r="Q2219" s="11" t="s">
        <v>854</v>
      </c>
      <c r="R2219" s="153" t="s">
        <v>5118</v>
      </c>
      <c r="S2219" s="11">
        <v>18</v>
      </c>
      <c r="T2219" s="11" t="s">
        <v>5266</v>
      </c>
      <c r="V2219" s="14">
        <v>45740</v>
      </c>
      <c r="Z2219" s="11" t="s">
        <v>4823</v>
      </c>
      <c r="AA2219" s="15">
        <v>0.54513888888888895</v>
      </c>
      <c r="AB2219" t="str">
        <f>IF(L2219="","",VLOOKUP(L2219&amp;I2219,Продукция!A:I,9,0))</f>
        <v>рекомендация производителя набора</v>
      </c>
      <c r="AC2219" s="14">
        <v>45758</v>
      </c>
      <c r="AD2219" s="11" t="s">
        <v>2673</v>
      </c>
      <c r="AE2219" s="11" t="s">
        <v>4823</v>
      </c>
      <c r="AF2219" t="str">
        <f>IF(AD2219="","",VLOOKUP(AD2219,'Сотрудники и ссылки'!A:B,2,0))</f>
        <v>Серолог</v>
      </c>
      <c r="AG2219">
        <f>IF(AD2219="","",VLOOKUP(AD2219,'Сотрудники и ссылки'!A:C,3,0))</f>
        <v>20001771</v>
      </c>
      <c r="AH2219" s="11" t="s">
        <v>2673</v>
      </c>
      <c r="AI2219" t="str">
        <f>IF(AH2219="","",VLOOKUP(AH2219,'Сотрудники и ссылки'!A:B,2,0))</f>
        <v>Серолог</v>
      </c>
      <c r="AJ2219">
        <f>IF(AH2219="","",VLOOKUP(AH2219,'Сотрудники и ссылки'!A:C,3,0))</f>
        <v>20001771</v>
      </c>
      <c r="AK2219" s="14">
        <v>45758</v>
      </c>
      <c r="AL2219" s="2">
        <f>IF(AK2219="","",AK2219+VLOOKUP(I2219,'Вид исследования'!B:E,4,0))</f>
        <v>45759</v>
      </c>
      <c r="AM2219" s="2">
        <f>IF(AK2219="","",AK2219+VLOOKUP(I2219,'Вид исследования'!B:F,5,0))</f>
        <v>45759</v>
      </c>
      <c r="AN2219" s="14">
        <v>45758</v>
      </c>
      <c r="AP2219" s="11" t="s">
        <v>189</v>
      </c>
      <c r="AQ2219" t="str">
        <f>IFERROR(IF(L2219="","",VLOOKUP(L2219&amp;I2219,Продукция!A:K,11,0)),"обратитесь к админ справочника")</f>
        <v>согласно рекомендациям производителя теста</v>
      </c>
      <c r="AR2219" s="11" t="s">
        <v>4823</v>
      </c>
      <c r="AS2219" t="str">
        <f>IFERROR(IF(L2219="","",VLOOKUP(L2219&amp;I2219,Продукция!A:J,10,0)),"обратитесь к админ справочника")</f>
        <v>инструкция тест- ситема Биочек СК -114</v>
      </c>
      <c r="AT2219" s="11" t="s">
        <v>4823</v>
      </c>
      <c r="AU2219" s="11" t="s">
        <v>4823</v>
      </c>
      <c r="AV2219" s="11" t="s">
        <v>2673</v>
      </c>
      <c r="AW2219" s="11" t="s">
        <v>4824</v>
      </c>
      <c r="AX2219" s="11" t="s">
        <v>372</v>
      </c>
      <c r="AY2219" s="11" t="s">
        <v>1541</v>
      </c>
      <c r="AZ2219" s="11">
        <v>107</v>
      </c>
      <c r="BA2219" s="11">
        <v>38</v>
      </c>
      <c r="BC2219" s="11" t="s">
        <v>4870</v>
      </c>
    </row>
    <row r="2220" spans="1:55" x14ac:dyDescent="0.25">
      <c r="A2220" t="str">
        <f t="shared" si="40"/>
        <v>С/600MG (BioChek) микоплазма галлисептикум уровень антител</v>
      </c>
      <c r="B2220" t="str">
        <f>IF(E2220="","",INDEX(Лаборатории!A:A,MATCH('Производственный контроль'!E2220,Лаборатории!B:B,0)))</f>
        <v xml:space="preserve">КУРИНОЕ ЦАРСТВО АО </v>
      </c>
      <c r="C2220" t="str">
        <f>IF(E2220="","",VLOOKUP(E2220,Лаборатории!B:D,3,0))</f>
        <v>U377_CHL</v>
      </c>
      <c r="D2220" s="12">
        <v>45747</v>
      </c>
      <c r="E2220" s="11" t="s">
        <v>793</v>
      </c>
      <c r="F2220" s="11" t="s">
        <v>371</v>
      </c>
      <c r="G2220" s="11" t="s">
        <v>372</v>
      </c>
      <c r="H2220" s="11" t="s">
        <v>262</v>
      </c>
      <c r="I2220" s="11" t="s">
        <v>3422</v>
      </c>
      <c r="J2220" t="str">
        <f>IF(L2220="","",VLOOKUP(L2220,Продукция!B:D,3,0))</f>
        <v>Биологический_материал</v>
      </c>
      <c r="K2220" t="str">
        <f>IF(L2220="","",VLOOKUP(L2220,Продукция!B:C,2,0))</f>
        <v>Сыворотка крови</v>
      </c>
      <c r="L2220" s="151" t="s">
        <v>302</v>
      </c>
      <c r="M2220">
        <f>IF(L2220="","",VLOOKUP(L2220,Продукция!B:L,11,0))</f>
        <v>0</v>
      </c>
      <c r="N2220" s="11" t="s">
        <v>873</v>
      </c>
      <c r="P2220" s="11" t="s">
        <v>340</v>
      </c>
      <c r="Q2220" s="11" t="s">
        <v>854</v>
      </c>
      <c r="R2220" s="153" t="s">
        <v>5120</v>
      </c>
      <c r="S2220" s="11">
        <v>18</v>
      </c>
      <c r="T2220" s="11" t="s">
        <v>5266</v>
      </c>
      <c r="V2220" s="14">
        <v>45741</v>
      </c>
      <c r="Z2220" s="11" t="s">
        <v>4823</v>
      </c>
      <c r="AA2220" s="15">
        <v>0.54513888888888895</v>
      </c>
      <c r="AB2220" t="str">
        <f>IF(L2220="","",VLOOKUP(L2220&amp;I2220,Продукция!A:I,9,0))</f>
        <v>рекомендация производителя набора</v>
      </c>
      <c r="AC2220" s="14">
        <v>45758</v>
      </c>
      <c r="AD2220" s="11" t="s">
        <v>2673</v>
      </c>
      <c r="AE2220" s="11" t="s">
        <v>4823</v>
      </c>
      <c r="AF2220" t="str">
        <f>IF(AD2220="","",VLOOKUP(AD2220,'Сотрудники и ссылки'!A:B,2,0))</f>
        <v>Серолог</v>
      </c>
      <c r="AG2220">
        <f>IF(AD2220="","",VLOOKUP(AD2220,'Сотрудники и ссылки'!A:C,3,0))</f>
        <v>20001771</v>
      </c>
      <c r="AH2220" s="11" t="s">
        <v>2673</v>
      </c>
      <c r="AI2220" t="str">
        <f>IF(AH2220="","",VLOOKUP(AH2220,'Сотрудники и ссылки'!A:B,2,0))</f>
        <v>Серолог</v>
      </c>
      <c r="AJ2220">
        <f>IF(AH2220="","",VLOOKUP(AH2220,'Сотрудники и ссылки'!A:C,3,0))</f>
        <v>20001771</v>
      </c>
      <c r="AK2220" s="14">
        <v>45758</v>
      </c>
      <c r="AL2220" s="2">
        <f>IF(AK2220="","",AK2220+VLOOKUP(I2220,'Вид исследования'!B:E,4,0))</f>
        <v>45759</v>
      </c>
      <c r="AM2220" s="2">
        <f>IF(AK2220="","",AK2220+VLOOKUP(I2220,'Вид исследования'!B:F,5,0))</f>
        <v>45759</v>
      </c>
      <c r="AN2220" s="14">
        <v>45758</v>
      </c>
      <c r="AP2220" s="11" t="s">
        <v>189</v>
      </c>
      <c r="AQ2220" t="str">
        <f>IFERROR(IF(L2220="","",VLOOKUP(L2220&amp;I2220,Продукция!A:K,11,0)),"обратитесь к админ справочника")</f>
        <v>согласно рекомендациям производителя теста</v>
      </c>
      <c r="AR2220" s="11" t="s">
        <v>4823</v>
      </c>
      <c r="AS2220" t="str">
        <f>IFERROR(IF(L2220="","",VLOOKUP(L2220&amp;I2220,Продукция!A:J,10,0)),"обратитесь к админ справочника")</f>
        <v>инструкция тест- ситема Биочек СК -114</v>
      </c>
      <c r="AT2220" s="11" t="s">
        <v>4823</v>
      </c>
      <c r="AU2220" s="11" t="s">
        <v>4823</v>
      </c>
      <c r="AV2220" s="11" t="s">
        <v>2673</v>
      </c>
      <c r="AW2220" s="11" t="s">
        <v>4824</v>
      </c>
      <c r="AX2220" s="11" t="s">
        <v>372</v>
      </c>
      <c r="AY2220" s="11" t="s">
        <v>1543</v>
      </c>
      <c r="AZ2220" s="11">
        <v>107</v>
      </c>
      <c r="BA2220" s="11">
        <v>37</v>
      </c>
      <c r="BC2220" s="11" t="s">
        <v>4870</v>
      </c>
    </row>
    <row r="2221" spans="1:55" x14ac:dyDescent="0.25">
      <c r="A2221" t="str">
        <f t="shared" si="40"/>
        <v>С/600MG (BioChek) микоплазма галлисептикум уровень антител</v>
      </c>
      <c r="B2221" t="str">
        <f>IF(E2221="","",INDEX(Лаборатории!A:A,MATCH('Производственный контроль'!E2221,Лаборатории!B:B,0)))</f>
        <v xml:space="preserve">КУРИНОЕ ЦАРСТВО АО </v>
      </c>
      <c r="C2221" t="str">
        <f>IF(E2221="","",VLOOKUP(E2221,Лаборатории!B:D,3,0))</f>
        <v>U377_CHL</v>
      </c>
      <c r="D2221" s="12">
        <v>45747</v>
      </c>
      <c r="E2221" s="11" t="s">
        <v>793</v>
      </c>
      <c r="F2221" s="11" t="s">
        <v>371</v>
      </c>
      <c r="G2221" s="11" t="s">
        <v>372</v>
      </c>
      <c r="H2221" s="11" t="s">
        <v>262</v>
      </c>
      <c r="I2221" s="11" t="s">
        <v>3422</v>
      </c>
      <c r="J2221" t="str">
        <f>IF(L2221="","",VLOOKUP(L2221,Продукция!B:D,3,0))</f>
        <v>Биологический_материал</v>
      </c>
      <c r="K2221" t="str">
        <f>IF(L2221="","",VLOOKUP(L2221,Продукция!B:C,2,0))</f>
        <v>Сыворотка крови</v>
      </c>
      <c r="L2221" s="151" t="s">
        <v>302</v>
      </c>
      <c r="M2221">
        <f>IF(L2221="","",VLOOKUP(L2221,Продукция!B:L,11,0))</f>
        <v>0</v>
      </c>
      <c r="N2221" s="11" t="s">
        <v>873</v>
      </c>
      <c r="P2221" s="11" t="s">
        <v>340</v>
      </c>
      <c r="Q2221" s="11" t="s">
        <v>854</v>
      </c>
      <c r="R2221" s="153" t="s">
        <v>5122</v>
      </c>
      <c r="S2221" s="11">
        <v>18</v>
      </c>
      <c r="T2221" s="11" t="s">
        <v>5266</v>
      </c>
      <c r="V2221" s="14">
        <v>45742</v>
      </c>
      <c r="Z2221" s="11" t="s">
        <v>4823</v>
      </c>
      <c r="AA2221" s="15">
        <v>0.54513888888888895</v>
      </c>
      <c r="AB2221" t="str">
        <f>IF(L2221="","",VLOOKUP(L2221&amp;I2221,Продукция!A:I,9,0))</f>
        <v>рекомендация производителя набора</v>
      </c>
      <c r="AC2221" s="14">
        <v>45758</v>
      </c>
      <c r="AD2221" s="11" t="s">
        <v>2673</v>
      </c>
      <c r="AE2221" s="11" t="s">
        <v>4823</v>
      </c>
      <c r="AF2221" t="str">
        <f>IF(AD2221="","",VLOOKUP(AD2221,'Сотрудники и ссылки'!A:B,2,0))</f>
        <v>Серолог</v>
      </c>
      <c r="AG2221">
        <f>IF(AD2221="","",VLOOKUP(AD2221,'Сотрудники и ссылки'!A:C,3,0))</f>
        <v>20001771</v>
      </c>
      <c r="AH2221" s="11" t="s">
        <v>2673</v>
      </c>
      <c r="AI2221" t="str">
        <f>IF(AH2221="","",VLOOKUP(AH2221,'Сотрудники и ссылки'!A:B,2,0))</f>
        <v>Серолог</v>
      </c>
      <c r="AJ2221">
        <f>IF(AH2221="","",VLOOKUP(AH2221,'Сотрудники и ссылки'!A:C,3,0))</f>
        <v>20001771</v>
      </c>
      <c r="AK2221" s="14">
        <v>45758</v>
      </c>
      <c r="AL2221" s="2">
        <f>IF(AK2221="","",AK2221+VLOOKUP(I2221,'Вид исследования'!B:E,4,0))</f>
        <v>45759</v>
      </c>
      <c r="AM2221" s="2">
        <f>IF(AK2221="","",AK2221+VLOOKUP(I2221,'Вид исследования'!B:F,5,0))</f>
        <v>45759</v>
      </c>
      <c r="AN2221" s="14">
        <v>45758</v>
      </c>
      <c r="AP2221" s="11" t="s">
        <v>189</v>
      </c>
      <c r="AQ2221" t="str">
        <f>IFERROR(IF(L2221="","",VLOOKUP(L2221&amp;I2221,Продукция!A:K,11,0)),"обратитесь к админ справочника")</f>
        <v>согласно рекомендациям производителя теста</v>
      </c>
      <c r="AR2221" s="11" t="s">
        <v>4823</v>
      </c>
      <c r="AS2221" t="str">
        <f>IFERROR(IF(L2221="","",VLOOKUP(L2221&amp;I2221,Продукция!A:J,10,0)),"обратитесь к админ справочника")</f>
        <v>инструкция тест- ситема Биочек СК -114</v>
      </c>
      <c r="AT2221" s="11" t="s">
        <v>4823</v>
      </c>
      <c r="AU2221" s="11" t="s">
        <v>4823</v>
      </c>
      <c r="AV2221" s="11" t="s">
        <v>2673</v>
      </c>
      <c r="AW2221" s="11" t="s">
        <v>4824</v>
      </c>
      <c r="AX2221" s="11" t="s">
        <v>372</v>
      </c>
      <c r="AY2221" s="11" t="s">
        <v>1545</v>
      </c>
      <c r="AZ2221" s="11">
        <v>107</v>
      </c>
      <c r="BA2221" s="11">
        <v>37</v>
      </c>
      <c r="BC2221" s="11" t="s">
        <v>4870</v>
      </c>
    </row>
    <row r="2222" spans="1:55" x14ac:dyDescent="0.25">
      <c r="A2222" t="str">
        <f t="shared" si="40"/>
        <v>С/647MG (BioChek) микоплазма галлисептикум уровень антител</v>
      </c>
      <c r="B2222" t="str">
        <f>IF(E2222="","",INDEX(Лаборатории!A:A,MATCH('Производственный контроль'!E2222,Лаборатории!B:B,0)))</f>
        <v xml:space="preserve">КУРИНОЕ ЦАРСТВО АО </v>
      </c>
      <c r="C2222" t="str">
        <f>IF(E2222="","",VLOOKUP(E2222,Лаборатории!B:D,3,0))</f>
        <v>U377_CHL</v>
      </c>
      <c r="D2222" s="12">
        <v>45754</v>
      </c>
      <c r="E2222" s="11" t="s">
        <v>793</v>
      </c>
      <c r="F2222" s="11" t="s">
        <v>371</v>
      </c>
      <c r="G2222" s="11" t="s">
        <v>372</v>
      </c>
      <c r="H2222" s="11" t="s">
        <v>262</v>
      </c>
      <c r="I2222" s="11" t="s">
        <v>3422</v>
      </c>
      <c r="J2222" t="str">
        <f>IF(L2222="","",VLOOKUP(L2222,Продукция!B:D,3,0))</f>
        <v>Биологический_материал</v>
      </c>
      <c r="K2222" t="str">
        <f>IF(L2222="","",VLOOKUP(L2222,Продукция!B:C,2,0))</f>
        <v>Сыворотка крови</v>
      </c>
      <c r="L2222" s="151" t="s">
        <v>302</v>
      </c>
      <c r="M2222">
        <f>IF(L2222="","",VLOOKUP(L2222,Продукция!B:L,11,0))</f>
        <v>0</v>
      </c>
      <c r="N2222" s="11" t="s">
        <v>873</v>
      </c>
      <c r="P2222" s="11" t="s">
        <v>340</v>
      </c>
      <c r="Q2222" s="11" t="s">
        <v>854</v>
      </c>
      <c r="R2222" s="153" t="s">
        <v>5170</v>
      </c>
      <c r="S2222" s="11">
        <v>18</v>
      </c>
      <c r="T2222" s="11" t="s">
        <v>5265</v>
      </c>
      <c r="V2222" s="14">
        <v>45747</v>
      </c>
      <c r="Z2222" s="11" t="s">
        <v>4823</v>
      </c>
      <c r="AA2222" s="15">
        <v>0.55555555555555558</v>
      </c>
      <c r="AB2222" t="str">
        <f>IF(L2222="","",VLOOKUP(L2222&amp;I2222,Продукция!A:I,9,0))</f>
        <v>рекомендация производителя набора</v>
      </c>
      <c r="AC2222" s="14">
        <v>45758</v>
      </c>
      <c r="AD2222" s="11" t="s">
        <v>2673</v>
      </c>
      <c r="AE2222" s="11" t="s">
        <v>4823</v>
      </c>
      <c r="AF2222" t="str">
        <f>IF(AD2222="","",VLOOKUP(AD2222,'Сотрудники и ссылки'!A:B,2,0))</f>
        <v>Серолог</v>
      </c>
      <c r="AG2222">
        <f>IF(AD2222="","",VLOOKUP(AD2222,'Сотрудники и ссылки'!A:C,3,0))</f>
        <v>20001771</v>
      </c>
      <c r="AH2222" s="11" t="s">
        <v>2673</v>
      </c>
      <c r="AI2222" t="str">
        <f>IF(AH2222="","",VLOOKUP(AH2222,'Сотрудники и ссылки'!A:B,2,0))</f>
        <v>Серолог</v>
      </c>
      <c r="AJ2222">
        <f>IF(AH2222="","",VLOOKUP(AH2222,'Сотрудники и ссылки'!A:C,3,0))</f>
        <v>20001771</v>
      </c>
      <c r="AK2222" s="14">
        <v>45758</v>
      </c>
      <c r="AL2222" s="2">
        <f>IF(AK2222="","",AK2222+VLOOKUP(I2222,'Вид исследования'!B:E,4,0))</f>
        <v>45759</v>
      </c>
      <c r="AM2222" s="2">
        <f>IF(AK2222="","",AK2222+VLOOKUP(I2222,'Вид исследования'!B:F,5,0))</f>
        <v>45759</v>
      </c>
      <c r="AN2222" s="14">
        <v>45758</v>
      </c>
      <c r="AP2222" s="11" t="s">
        <v>189</v>
      </c>
      <c r="AQ2222" t="str">
        <f>IFERROR(IF(L2222="","",VLOOKUP(L2222&amp;I2222,Продукция!A:K,11,0)),"обратитесь к админ справочника")</f>
        <v>согласно рекомендациям производителя теста</v>
      </c>
      <c r="AR2222" s="11" t="s">
        <v>4823</v>
      </c>
      <c r="AS2222" t="str">
        <f>IFERROR(IF(L2222="","",VLOOKUP(L2222&amp;I2222,Продукция!A:J,10,0)),"обратитесь к админ справочника")</f>
        <v>инструкция тест- ситема Биочек СК -114</v>
      </c>
      <c r="AT2222" s="11" t="s">
        <v>4823</v>
      </c>
      <c r="AU2222" s="11" t="s">
        <v>4823</v>
      </c>
      <c r="AV2222" s="11" t="s">
        <v>2673</v>
      </c>
      <c r="AW2222" s="11" t="s">
        <v>4824</v>
      </c>
      <c r="AX2222" s="11" t="s">
        <v>372</v>
      </c>
      <c r="AY2222" s="11" t="s">
        <v>1525</v>
      </c>
      <c r="AZ2222" s="11">
        <v>107</v>
      </c>
      <c r="BA2222" s="11">
        <v>37</v>
      </c>
      <c r="BC2222" s="11" t="s">
        <v>4870</v>
      </c>
    </row>
    <row r="2223" spans="1:55" x14ac:dyDescent="0.25">
      <c r="A2223" t="str">
        <f t="shared" si="40"/>
        <v>С/647MG (BioChek) микоплазма галлисептикум уровень антител</v>
      </c>
      <c r="B2223" t="str">
        <f>IF(E2223="","",INDEX(Лаборатории!A:A,MATCH('Производственный контроль'!E2223,Лаборатории!B:B,0)))</f>
        <v xml:space="preserve">КУРИНОЕ ЦАРСТВО АО </v>
      </c>
      <c r="C2223" t="str">
        <f>IF(E2223="","",VLOOKUP(E2223,Лаборатории!B:D,3,0))</f>
        <v>U377_CHL</v>
      </c>
      <c r="D2223" s="12">
        <v>45754</v>
      </c>
      <c r="E2223" s="11" t="s">
        <v>793</v>
      </c>
      <c r="F2223" s="11" t="s">
        <v>371</v>
      </c>
      <c r="G2223" s="11" t="s">
        <v>372</v>
      </c>
      <c r="H2223" s="11" t="s">
        <v>262</v>
      </c>
      <c r="I2223" s="11" t="s">
        <v>3422</v>
      </c>
      <c r="J2223" t="str">
        <f>IF(L2223="","",VLOOKUP(L2223,Продукция!B:D,3,0))</f>
        <v>Биологический_материал</v>
      </c>
      <c r="K2223" t="str">
        <f>IF(L2223="","",VLOOKUP(L2223,Продукция!B:C,2,0))</f>
        <v>Сыворотка крови</v>
      </c>
      <c r="L2223" s="151" t="s">
        <v>302</v>
      </c>
      <c r="M2223">
        <f>IF(L2223="","",VLOOKUP(L2223,Продукция!B:L,11,0))</f>
        <v>0</v>
      </c>
      <c r="N2223" s="11" t="s">
        <v>873</v>
      </c>
      <c r="P2223" s="11" t="s">
        <v>340</v>
      </c>
      <c r="Q2223" s="11" t="s">
        <v>854</v>
      </c>
      <c r="R2223" s="153" t="s">
        <v>5173</v>
      </c>
      <c r="S2223" s="11">
        <v>18</v>
      </c>
      <c r="T2223" s="11" t="s">
        <v>5265</v>
      </c>
      <c r="V2223" s="14">
        <v>45749</v>
      </c>
      <c r="Z2223" s="11" t="s">
        <v>4823</v>
      </c>
      <c r="AA2223" s="15">
        <v>0.55555555555555558</v>
      </c>
      <c r="AB2223" t="str">
        <f>IF(L2223="","",VLOOKUP(L2223&amp;I2223,Продукция!A:I,9,0))</f>
        <v>рекомендация производителя набора</v>
      </c>
      <c r="AC2223" s="14">
        <v>45758</v>
      </c>
      <c r="AD2223" s="11" t="s">
        <v>2673</v>
      </c>
      <c r="AE2223" s="11" t="s">
        <v>4823</v>
      </c>
      <c r="AF2223" t="str">
        <f>IF(AD2223="","",VLOOKUP(AD2223,'Сотрудники и ссылки'!A:B,2,0))</f>
        <v>Серолог</v>
      </c>
      <c r="AG2223">
        <f>IF(AD2223="","",VLOOKUP(AD2223,'Сотрудники и ссылки'!A:C,3,0))</f>
        <v>20001771</v>
      </c>
      <c r="AH2223" s="11" t="s">
        <v>2673</v>
      </c>
      <c r="AI2223" t="str">
        <f>IF(AH2223="","",VLOOKUP(AH2223,'Сотрудники и ссылки'!A:B,2,0))</f>
        <v>Серолог</v>
      </c>
      <c r="AJ2223">
        <f>IF(AH2223="","",VLOOKUP(AH2223,'Сотрудники и ссылки'!A:C,3,0))</f>
        <v>20001771</v>
      </c>
      <c r="AK2223" s="14">
        <v>45758</v>
      </c>
      <c r="AL2223" s="2">
        <f>IF(AK2223="","",AK2223+VLOOKUP(I2223,'Вид исследования'!B:E,4,0))</f>
        <v>45759</v>
      </c>
      <c r="AM2223" s="2">
        <f>IF(AK2223="","",AK2223+VLOOKUP(I2223,'Вид исследования'!B:F,5,0))</f>
        <v>45759</v>
      </c>
      <c r="AN2223" s="14">
        <v>45758</v>
      </c>
      <c r="AP2223" s="11" t="s">
        <v>189</v>
      </c>
      <c r="AQ2223" t="str">
        <f>IFERROR(IF(L2223="","",VLOOKUP(L2223&amp;I2223,Продукция!A:K,11,0)),"обратитесь к админ справочника")</f>
        <v>согласно рекомендациям производителя теста</v>
      </c>
      <c r="AR2223" s="11" t="s">
        <v>4823</v>
      </c>
      <c r="AS2223" t="str">
        <f>IFERROR(IF(L2223="","",VLOOKUP(L2223&amp;I2223,Продукция!A:J,10,0)),"обратитесь к админ справочника")</f>
        <v>инструкция тест- ситема Биочек СК -114</v>
      </c>
      <c r="AT2223" s="11" t="s">
        <v>4823</v>
      </c>
      <c r="AU2223" s="11" t="s">
        <v>4823</v>
      </c>
      <c r="AV2223" s="11" t="s">
        <v>2673</v>
      </c>
      <c r="AW2223" s="11" t="s">
        <v>4824</v>
      </c>
      <c r="AX2223" s="11" t="s">
        <v>372</v>
      </c>
      <c r="AY2223" s="11" t="s">
        <v>1528</v>
      </c>
      <c r="AZ2223" s="11">
        <v>107</v>
      </c>
      <c r="BA2223" s="11">
        <v>38</v>
      </c>
      <c r="BC2223" s="11" t="s">
        <v>4870</v>
      </c>
    </row>
    <row r="2224" spans="1:55" x14ac:dyDescent="0.25">
      <c r="A2224" t="str">
        <f t="shared" si="40"/>
        <v>С/600MS (BioChek) микоплазма синовия уровень антител</v>
      </c>
      <c r="B2224" t="str">
        <f>IF(E2224="","",INDEX(Лаборатории!A:A,MATCH('Производственный контроль'!E2224,Лаборатории!B:B,0)))</f>
        <v xml:space="preserve">КУРИНОЕ ЦАРСТВО АО </v>
      </c>
      <c r="C2224" t="str">
        <f>IF(E2224="","",VLOOKUP(E2224,Лаборатории!B:D,3,0))</f>
        <v>U377_CHL</v>
      </c>
      <c r="D2224" s="12">
        <v>45747</v>
      </c>
      <c r="E2224" s="11" t="s">
        <v>793</v>
      </c>
      <c r="F2224" s="11" t="s">
        <v>371</v>
      </c>
      <c r="G2224" s="11" t="s">
        <v>372</v>
      </c>
      <c r="H2224" s="11" t="s">
        <v>262</v>
      </c>
      <c r="I2224" s="11" t="s">
        <v>3423</v>
      </c>
      <c r="J2224" t="str">
        <f>IF(L2224="","",VLOOKUP(L2224,Продукция!B:D,3,0))</f>
        <v>Биологический_материал</v>
      </c>
      <c r="K2224" t="str">
        <f>IF(L2224="","",VLOOKUP(L2224,Продукция!B:C,2,0))</f>
        <v>Сыворотка крови</v>
      </c>
      <c r="L2224" s="151" t="s">
        <v>302</v>
      </c>
      <c r="M2224">
        <f>IF(L2224="","",VLOOKUP(L2224,Продукция!B:L,11,0))</f>
        <v>0</v>
      </c>
      <c r="N2224" s="11" t="s">
        <v>873</v>
      </c>
      <c r="P2224" s="11" t="s">
        <v>340</v>
      </c>
      <c r="Q2224" s="11" t="s">
        <v>854</v>
      </c>
      <c r="R2224" s="153" t="s">
        <v>5118</v>
      </c>
      <c r="S2224" s="11">
        <v>18</v>
      </c>
      <c r="T2224" s="11" t="s">
        <v>5266</v>
      </c>
      <c r="V2224" s="14">
        <v>45740</v>
      </c>
      <c r="Z2224" s="11" t="s">
        <v>4823</v>
      </c>
      <c r="AA2224" s="15">
        <v>0.54513888888888895</v>
      </c>
      <c r="AB2224" t="str">
        <f>IF(L2224="","",VLOOKUP(L2224&amp;I2224,Продукция!A:I,9,0))</f>
        <v>рекомендация производителя набора</v>
      </c>
      <c r="AC2224" s="14">
        <v>45758</v>
      </c>
      <c r="AD2224" s="11" t="s">
        <v>2673</v>
      </c>
      <c r="AE2224" s="11" t="s">
        <v>4823</v>
      </c>
      <c r="AF2224" t="str">
        <f>IF(AD2224="","",VLOOKUP(AD2224,'Сотрудники и ссылки'!A:B,2,0))</f>
        <v>Серолог</v>
      </c>
      <c r="AG2224">
        <f>IF(AD2224="","",VLOOKUP(AD2224,'Сотрудники и ссылки'!A:C,3,0))</f>
        <v>20001771</v>
      </c>
      <c r="AH2224" s="11" t="s">
        <v>2673</v>
      </c>
      <c r="AI2224" t="str">
        <f>IF(AH2224="","",VLOOKUP(AH2224,'Сотрудники и ссылки'!A:B,2,0))</f>
        <v>Серолог</v>
      </c>
      <c r="AJ2224">
        <f>IF(AH2224="","",VLOOKUP(AH2224,'Сотрудники и ссылки'!A:C,3,0))</f>
        <v>20001771</v>
      </c>
      <c r="AK2224" s="14">
        <v>45758</v>
      </c>
      <c r="AL2224" s="2">
        <f>IF(AK2224="","",AK2224+VLOOKUP(I2224,'Вид исследования'!B:E,4,0))</f>
        <v>45759</v>
      </c>
      <c r="AM2224" s="2">
        <f>IF(AK2224="","",AK2224+VLOOKUP(I2224,'Вид исследования'!B:F,5,0))</f>
        <v>45759</v>
      </c>
      <c r="AN2224" s="14">
        <v>45758</v>
      </c>
      <c r="AP2224" s="11" t="s">
        <v>189</v>
      </c>
      <c r="AQ2224" t="str">
        <f>IFERROR(IF(L2224="","",VLOOKUP(L2224&amp;I2224,Продукция!A:K,11,0)),"обратитесь к админ справочника")</f>
        <v>согласно рекомендациям производителя теста</v>
      </c>
      <c r="AR2224" s="11" t="s">
        <v>4823</v>
      </c>
      <c r="AS2224" t="str">
        <f>IFERROR(IF(L2224="","",VLOOKUP(L2224&amp;I2224,Продукция!A:J,10,0)),"обратитесь к админ справочника")</f>
        <v>инструкция тест- ситема Биочек СК -115</v>
      </c>
      <c r="AT2224" s="11" t="s">
        <v>4823</v>
      </c>
      <c r="AU2224" s="11" t="s">
        <v>4823</v>
      </c>
      <c r="AV2224" s="11" t="s">
        <v>2673</v>
      </c>
      <c r="AW2224" s="11" t="s">
        <v>4824</v>
      </c>
      <c r="AX2224" s="11" t="s">
        <v>372</v>
      </c>
      <c r="AY2224" s="11" t="s">
        <v>1541</v>
      </c>
      <c r="AZ2224" s="11">
        <v>107</v>
      </c>
      <c r="BA2224" s="11">
        <v>38</v>
      </c>
      <c r="BC2224" s="11" t="s">
        <v>4870</v>
      </c>
    </row>
    <row r="2225" spans="1:55" x14ac:dyDescent="0.25">
      <c r="A2225" t="str">
        <f t="shared" si="40"/>
        <v>С/600MS (BioChek) микоплазма синовия уровень антител</v>
      </c>
      <c r="B2225" t="str">
        <f>IF(E2225="","",INDEX(Лаборатории!A:A,MATCH('Производственный контроль'!E2225,Лаборатории!B:B,0)))</f>
        <v xml:space="preserve">КУРИНОЕ ЦАРСТВО АО </v>
      </c>
      <c r="C2225" t="str">
        <f>IF(E2225="","",VLOOKUP(E2225,Лаборатории!B:D,3,0))</f>
        <v>U377_CHL</v>
      </c>
      <c r="D2225" s="12">
        <v>45747</v>
      </c>
      <c r="E2225" s="11" t="s">
        <v>793</v>
      </c>
      <c r="F2225" s="11" t="s">
        <v>371</v>
      </c>
      <c r="G2225" s="11" t="s">
        <v>372</v>
      </c>
      <c r="H2225" s="11" t="s">
        <v>262</v>
      </c>
      <c r="I2225" s="11" t="s">
        <v>3423</v>
      </c>
      <c r="J2225" t="str">
        <f>IF(L2225="","",VLOOKUP(L2225,Продукция!B:D,3,0))</f>
        <v>Биологический_материал</v>
      </c>
      <c r="K2225" t="str">
        <f>IF(L2225="","",VLOOKUP(L2225,Продукция!B:C,2,0))</f>
        <v>Сыворотка крови</v>
      </c>
      <c r="L2225" s="151" t="s">
        <v>302</v>
      </c>
      <c r="M2225">
        <f>IF(L2225="","",VLOOKUP(L2225,Продукция!B:L,11,0))</f>
        <v>0</v>
      </c>
      <c r="N2225" s="11" t="s">
        <v>873</v>
      </c>
      <c r="P2225" s="11" t="s">
        <v>340</v>
      </c>
      <c r="Q2225" s="11" t="s">
        <v>854</v>
      </c>
      <c r="R2225" s="153" t="s">
        <v>5120</v>
      </c>
      <c r="S2225" s="11">
        <v>18</v>
      </c>
      <c r="T2225" s="11" t="s">
        <v>5266</v>
      </c>
      <c r="V2225" s="14">
        <v>45741</v>
      </c>
      <c r="Z2225" s="11" t="s">
        <v>4823</v>
      </c>
      <c r="AA2225" s="15">
        <v>0.54513888888888895</v>
      </c>
      <c r="AB2225" t="str">
        <f>IF(L2225="","",VLOOKUP(L2225&amp;I2225,Продукция!A:I,9,0))</f>
        <v>рекомендация производителя набора</v>
      </c>
      <c r="AC2225" s="14">
        <v>45758</v>
      </c>
      <c r="AD2225" s="11" t="s">
        <v>2673</v>
      </c>
      <c r="AE2225" s="11" t="s">
        <v>4823</v>
      </c>
      <c r="AF2225" t="str">
        <f>IF(AD2225="","",VLOOKUP(AD2225,'Сотрудники и ссылки'!A:B,2,0))</f>
        <v>Серолог</v>
      </c>
      <c r="AG2225">
        <f>IF(AD2225="","",VLOOKUP(AD2225,'Сотрудники и ссылки'!A:C,3,0))</f>
        <v>20001771</v>
      </c>
      <c r="AH2225" s="11" t="s">
        <v>2673</v>
      </c>
      <c r="AI2225" t="str">
        <f>IF(AH2225="","",VLOOKUP(AH2225,'Сотрудники и ссылки'!A:B,2,0))</f>
        <v>Серолог</v>
      </c>
      <c r="AJ2225">
        <f>IF(AH2225="","",VLOOKUP(AH2225,'Сотрудники и ссылки'!A:C,3,0))</f>
        <v>20001771</v>
      </c>
      <c r="AK2225" s="14">
        <v>45758</v>
      </c>
      <c r="AL2225" s="2">
        <f>IF(AK2225="","",AK2225+VLOOKUP(I2225,'Вид исследования'!B:E,4,0))</f>
        <v>45759</v>
      </c>
      <c r="AM2225" s="2">
        <f>IF(AK2225="","",AK2225+VLOOKUP(I2225,'Вид исследования'!B:F,5,0))</f>
        <v>45759</v>
      </c>
      <c r="AN2225" s="14">
        <v>45758</v>
      </c>
      <c r="AP2225" s="11" t="s">
        <v>189</v>
      </c>
      <c r="AQ2225" t="str">
        <f>IFERROR(IF(L2225="","",VLOOKUP(L2225&amp;I2225,Продукция!A:K,11,0)),"обратитесь к админ справочника")</f>
        <v>согласно рекомендациям производителя теста</v>
      </c>
      <c r="AR2225" s="11" t="s">
        <v>4823</v>
      </c>
      <c r="AS2225" t="str">
        <f>IFERROR(IF(L2225="","",VLOOKUP(L2225&amp;I2225,Продукция!A:J,10,0)),"обратитесь к админ справочника")</f>
        <v>инструкция тест- ситема Биочек СК -115</v>
      </c>
      <c r="AT2225" s="11" t="s">
        <v>4823</v>
      </c>
      <c r="AU2225" s="11" t="s">
        <v>4823</v>
      </c>
      <c r="AV2225" s="11" t="s">
        <v>2673</v>
      </c>
      <c r="AW2225" s="11" t="s">
        <v>4824</v>
      </c>
      <c r="AX2225" s="11" t="s">
        <v>372</v>
      </c>
      <c r="AY2225" s="11" t="s">
        <v>1543</v>
      </c>
      <c r="AZ2225" s="11">
        <v>107</v>
      </c>
      <c r="BA2225" s="11">
        <v>37</v>
      </c>
      <c r="BC2225" s="11" t="s">
        <v>4870</v>
      </c>
    </row>
    <row r="2226" spans="1:55" x14ac:dyDescent="0.25">
      <c r="A2226" t="str">
        <f t="shared" si="40"/>
        <v>С/600MS (BioChek) микоплазма синовия уровень антител</v>
      </c>
      <c r="B2226" t="str">
        <f>IF(E2226="","",INDEX(Лаборатории!A:A,MATCH('Производственный контроль'!E2226,Лаборатории!B:B,0)))</f>
        <v xml:space="preserve">КУРИНОЕ ЦАРСТВО АО </v>
      </c>
      <c r="C2226" t="str">
        <f>IF(E2226="","",VLOOKUP(E2226,Лаборатории!B:D,3,0))</f>
        <v>U377_CHL</v>
      </c>
      <c r="D2226" s="12">
        <v>45747</v>
      </c>
      <c r="E2226" s="11" t="s">
        <v>793</v>
      </c>
      <c r="F2226" s="11" t="s">
        <v>371</v>
      </c>
      <c r="G2226" s="11" t="s">
        <v>372</v>
      </c>
      <c r="H2226" s="11" t="s">
        <v>262</v>
      </c>
      <c r="I2226" s="11" t="s">
        <v>3423</v>
      </c>
      <c r="J2226" t="str">
        <f>IF(L2226="","",VLOOKUP(L2226,Продукция!B:D,3,0))</f>
        <v>Биологический_материал</v>
      </c>
      <c r="K2226" t="str">
        <f>IF(L2226="","",VLOOKUP(L2226,Продукция!B:C,2,0))</f>
        <v>Сыворотка крови</v>
      </c>
      <c r="L2226" s="151" t="s">
        <v>302</v>
      </c>
      <c r="M2226">
        <f>IF(L2226="","",VLOOKUP(L2226,Продукция!B:L,11,0))</f>
        <v>0</v>
      </c>
      <c r="N2226" s="11" t="s">
        <v>873</v>
      </c>
      <c r="P2226" s="11" t="s">
        <v>340</v>
      </c>
      <c r="Q2226" s="11" t="s">
        <v>854</v>
      </c>
      <c r="R2226" s="153" t="s">
        <v>5122</v>
      </c>
      <c r="S2226" s="11">
        <v>18</v>
      </c>
      <c r="T2226" s="11" t="s">
        <v>5266</v>
      </c>
      <c r="V2226" s="14">
        <v>45742</v>
      </c>
      <c r="Z2226" s="11" t="s">
        <v>4823</v>
      </c>
      <c r="AA2226" s="15">
        <v>0.54513888888888895</v>
      </c>
      <c r="AB2226" t="str">
        <f>IF(L2226="","",VLOOKUP(L2226&amp;I2226,Продукция!A:I,9,0))</f>
        <v>рекомендация производителя набора</v>
      </c>
      <c r="AC2226" s="14">
        <v>45758</v>
      </c>
      <c r="AD2226" s="11" t="s">
        <v>2673</v>
      </c>
      <c r="AE2226" s="11" t="s">
        <v>4823</v>
      </c>
      <c r="AF2226" t="str">
        <f>IF(AD2226="","",VLOOKUP(AD2226,'Сотрудники и ссылки'!A:B,2,0))</f>
        <v>Серолог</v>
      </c>
      <c r="AG2226">
        <f>IF(AD2226="","",VLOOKUP(AD2226,'Сотрудники и ссылки'!A:C,3,0))</f>
        <v>20001771</v>
      </c>
      <c r="AH2226" s="11" t="s">
        <v>2673</v>
      </c>
      <c r="AI2226" t="str">
        <f>IF(AH2226="","",VLOOKUP(AH2226,'Сотрудники и ссылки'!A:B,2,0))</f>
        <v>Серолог</v>
      </c>
      <c r="AJ2226">
        <f>IF(AH2226="","",VLOOKUP(AH2226,'Сотрудники и ссылки'!A:C,3,0))</f>
        <v>20001771</v>
      </c>
      <c r="AK2226" s="14">
        <v>45758</v>
      </c>
      <c r="AL2226" s="2">
        <f>IF(AK2226="","",AK2226+VLOOKUP(I2226,'Вид исследования'!B:E,4,0))</f>
        <v>45759</v>
      </c>
      <c r="AM2226" s="2">
        <f>IF(AK2226="","",AK2226+VLOOKUP(I2226,'Вид исследования'!B:F,5,0))</f>
        <v>45759</v>
      </c>
      <c r="AN2226" s="14">
        <v>45758</v>
      </c>
      <c r="AP2226" s="11" t="s">
        <v>189</v>
      </c>
      <c r="AQ2226" t="str">
        <f>IFERROR(IF(L2226="","",VLOOKUP(L2226&amp;I2226,Продукция!A:K,11,0)),"обратитесь к админ справочника")</f>
        <v>согласно рекомендациям производителя теста</v>
      </c>
      <c r="AR2226" s="11" t="s">
        <v>4823</v>
      </c>
      <c r="AS2226" t="str">
        <f>IFERROR(IF(L2226="","",VLOOKUP(L2226&amp;I2226,Продукция!A:J,10,0)),"обратитесь к админ справочника")</f>
        <v>инструкция тест- ситема Биочек СК -115</v>
      </c>
      <c r="AT2226" s="11" t="s">
        <v>4823</v>
      </c>
      <c r="AU2226" s="11" t="s">
        <v>4823</v>
      </c>
      <c r="AV2226" s="11" t="s">
        <v>2673</v>
      </c>
      <c r="AW2226" s="11" t="s">
        <v>4824</v>
      </c>
      <c r="AX2226" s="11" t="s">
        <v>372</v>
      </c>
      <c r="AY2226" s="11" t="s">
        <v>1545</v>
      </c>
      <c r="AZ2226" s="11">
        <v>107</v>
      </c>
      <c r="BA2226" s="11">
        <v>37</v>
      </c>
      <c r="BC2226" s="11" t="s">
        <v>4870</v>
      </c>
    </row>
    <row r="2227" spans="1:55" x14ac:dyDescent="0.25">
      <c r="A2227" t="str">
        <f t="shared" si="40"/>
        <v>С/647MS (BioChek) микоплазма синовия уровень антител</v>
      </c>
      <c r="B2227" t="str">
        <f>IF(E2227="","",INDEX(Лаборатории!A:A,MATCH('Производственный контроль'!E2227,Лаборатории!B:B,0)))</f>
        <v xml:space="preserve">КУРИНОЕ ЦАРСТВО АО </v>
      </c>
      <c r="C2227" t="str">
        <f>IF(E2227="","",VLOOKUP(E2227,Лаборатории!B:D,3,0))</f>
        <v>U377_CHL</v>
      </c>
      <c r="D2227" s="12">
        <v>45754</v>
      </c>
      <c r="E2227" s="11" t="s">
        <v>793</v>
      </c>
      <c r="F2227" s="11" t="s">
        <v>371</v>
      </c>
      <c r="G2227" s="11" t="s">
        <v>372</v>
      </c>
      <c r="H2227" s="11" t="s">
        <v>262</v>
      </c>
      <c r="I2227" s="11" t="s">
        <v>3423</v>
      </c>
      <c r="J2227" t="str">
        <f>IF(L2227="","",VLOOKUP(L2227,Продукция!B:D,3,0))</f>
        <v>Биологический_материал</v>
      </c>
      <c r="K2227" t="str">
        <f>IF(L2227="","",VLOOKUP(L2227,Продукция!B:C,2,0))</f>
        <v>Сыворотка крови</v>
      </c>
      <c r="L2227" s="151" t="s">
        <v>302</v>
      </c>
      <c r="M2227">
        <f>IF(L2227="","",VLOOKUP(L2227,Продукция!B:L,11,0))</f>
        <v>0</v>
      </c>
      <c r="N2227" s="11" t="s">
        <v>873</v>
      </c>
      <c r="P2227" s="11" t="s">
        <v>340</v>
      </c>
      <c r="Q2227" s="11" t="s">
        <v>854</v>
      </c>
      <c r="R2227" s="153" t="s">
        <v>5170</v>
      </c>
      <c r="S2227" s="11">
        <v>18</v>
      </c>
      <c r="T2227" s="11" t="s">
        <v>5265</v>
      </c>
      <c r="V2227" s="14">
        <v>45747</v>
      </c>
      <c r="Z2227" s="11" t="s">
        <v>4823</v>
      </c>
      <c r="AA2227" s="15">
        <v>0.55555555555555558</v>
      </c>
      <c r="AB2227" t="str">
        <f>IF(L2227="","",VLOOKUP(L2227&amp;I2227,Продукция!A:I,9,0))</f>
        <v>рекомендация производителя набора</v>
      </c>
      <c r="AC2227" s="14">
        <v>45758</v>
      </c>
      <c r="AD2227" s="11" t="s">
        <v>2673</v>
      </c>
      <c r="AE2227" s="11" t="s">
        <v>4823</v>
      </c>
      <c r="AF2227" t="str">
        <f>IF(AD2227="","",VLOOKUP(AD2227,'Сотрудники и ссылки'!A:B,2,0))</f>
        <v>Серолог</v>
      </c>
      <c r="AG2227">
        <f>IF(AD2227="","",VLOOKUP(AD2227,'Сотрудники и ссылки'!A:C,3,0))</f>
        <v>20001771</v>
      </c>
      <c r="AH2227" s="11" t="s">
        <v>2673</v>
      </c>
      <c r="AI2227" t="str">
        <f>IF(AH2227="","",VLOOKUP(AH2227,'Сотрудники и ссылки'!A:B,2,0))</f>
        <v>Серолог</v>
      </c>
      <c r="AJ2227">
        <f>IF(AH2227="","",VLOOKUP(AH2227,'Сотрудники и ссылки'!A:C,3,0))</f>
        <v>20001771</v>
      </c>
      <c r="AK2227" s="14">
        <v>45758</v>
      </c>
      <c r="AL2227" s="2">
        <f>IF(AK2227="","",AK2227+VLOOKUP(I2227,'Вид исследования'!B:E,4,0))</f>
        <v>45759</v>
      </c>
      <c r="AM2227" s="2">
        <f>IF(AK2227="","",AK2227+VLOOKUP(I2227,'Вид исследования'!B:F,5,0))</f>
        <v>45759</v>
      </c>
      <c r="AN2227" s="14">
        <v>45758</v>
      </c>
      <c r="AP2227" s="11" t="s">
        <v>189</v>
      </c>
      <c r="AQ2227" t="str">
        <f>IFERROR(IF(L2227="","",VLOOKUP(L2227&amp;I2227,Продукция!A:K,11,0)),"обратитесь к админ справочника")</f>
        <v>согласно рекомендациям производителя теста</v>
      </c>
      <c r="AR2227" s="11" t="s">
        <v>4823</v>
      </c>
      <c r="AS2227" t="str">
        <f>IFERROR(IF(L2227="","",VLOOKUP(L2227&amp;I2227,Продукция!A:J,10,0)),"обратитесь к админ справочника")</f>
        <v>инструкция тест- ситема Биочек СК -115</v>
      </c>
      <c r="AT2227" s="11" t="s">
        <v>4823</v>
      </c>
      <c r="AU2227" s="11" t="s">
        <v>4823</v>
      </c>
      <c r="AV2227" s="11" t="s">
        <v>2673</v>
      </c>
      <c r="AW2227" s="11" t="s">
        <v>4824</v>
      </c>
      <c r="AX2227" s="11" t="s">
        <v>372</v>
      </c>
      <c r="AY2227" s="11" t="s">
        <v>1525</v>
      </c>
      <c r="AZ2227" s="11">
        <v>107</v>
      </c>
      <c r="BA2227" s="11">
        <v>37</v>
      </c>
      <c r="BC2227" s="11" t="s">
        <v>4870</v>
      </c>
    </row>
    <row r="2228" spans="1:55" x14ac:dyDescent="0.25">
      <c r="A2228" t="str">
        <f t="shared" si="40"/>
        <v>С/647MS (BioChek) микоплазма синовия уровень антител</v>
      </c>
      <c r="B2228" t="str">
        <f>IF(E2228="","",INDEX(Лаборатории!A:A,MATCH('Производственный контроль'!E2228,Лаборатории!B:B,0)))</f>
        <v xml:space="preserve">КУРИНОЕ ЦАРСТВО АО </v>
      </c>
      <c r="C2228" t="str">
        <f>IF(E2228="","",VLOOKUP(E2228,Лаборатории!B:D,3,0))</f>
        <v>U377_CHL</v>
      </c>
      <c r="D2228" s="12">
        <v>45754</v>
      </c>
      <c r="E2228" s="11" t="s">
        <v>793</v>
      </c>
      <c r="F2228" s="11" t="s">
        <v>371</v>
      </c>
      <c r="G2228" s="11" t="s">
        <v>372</v>
      </c>
      <c r="H2228" s="11" t="s">
        <v>262</v>
      </c>
      <c r="I2228" s="11" t="s">
        <v>3423</v>
      </c>
      <c r="J2228" t="str">
        <f>IF(L2228="","",VLOOKUP(L2228,Продукция!B:D,3,0))</f>
        <v>Биологический_материал</v>
      </c>
      <c r="K2228" t="str">
        <f>IF(L2228="","",VLOOKUP(L2228,Продукция!B:C,2,0))</f>
        <v>Сыворотка крови</v>
      </c>
      <c r="L2228" s="151" t="s">
        <v>302</v>
      </c>
      <c r="M2228">
        <f>IF(L2228="","",VLOOKUP(L2228,Продукция!B:L,11,0))</f>
        <v>0</v>
      </c>
      <c r="N2228" s="11" t="s">
        <v>873</v>
      </c>
      <c r="P2228" s="11" t="s">
        <v>340</v>
      </c>
      <c r="Q2228" s="11" t="s">
        <v>854</v>
      </c>
      <c r="R2228" s="153" t="s">
        <v>5173</v>
      </c>
      <c r="S2228" s="11">
        <v>18</v>
      </c>
      <c r="T2228" s="11" t="s">
        <v>5265</v>
      </c>
      <c r="V2228" s="14">
        <v>45749</v>
      </c>
      <c r="Z2228" s="11" t="s">
        <v>4823</v>
      </c>
      <c r="AA2228" s="15">
        <v>0.55555555555555558</v>
      </c>
      <c r="AB2228" t="str">
        <f>IF(L2228="","",VLOOKUP(L2228&amp;I2228,Продукция!A:I,9,0))</f>
        <v>рекомендация производителя набора</v>
      </c>
      <c r="AC2228" s="14">
        <v>45758</v>
      </c>
      <c r="AD2228" s="11" t="s">
        <v>2673</v>
      </c>
      <c r="AE2228" s="11" t="s">
        <v>4823</v>
      </c>
      <c r="AF2228" t="str">
        <f>IF(AD2228="","",VLOOKUP(AD2228,'Сотрудники и ссылки'!A:B,2,0))</f>
        <v>Серолог</v>
      </c>
      <c r="AG2228">
        <f>IF(AD2228="","",VLOOKUP(AD2228,'Сотрудники и ссылки'!A:C,3,0))</f>
        <v>20001771</v>
      </c>
      <c r="AH2228" s="11" t="s">
        <v>2673</v>
      </c>
      <c r="AI2228" t="str">
        <f>IF(AH2228="","",VLOOKUP(AH2228,'Сотрудники и ссылки'!A:B,2,0))</f>
        <v>Серолог</v>
      </c>
      <c r="AJ2228">
        <f>IF(AH2228="","",VLOOKUP(AH2228,'Сотрудники и ссылки'!A:C,3,0))</f>
        <v>20001771</v>
      </c>
      <c r="AK2228" s="14">
        <v>45758</v>
      </c>
      <c r="AL2228" s="2">
        <f>IF(AK2228="","",AK2228+VLOOKUP(I2228,'Вид исследования'!B:E,4,0))</f>
        <v>45759</v>
      </c>
      <c r="AM2228" s="2">
        <f>IF(AK2228="","",AK2228+VLOOKUP(I2228,'Вид исследования'!B:F,5,0))</f>
        <v>45759</v>
      </c>
      <c r="AN2228" s="14">
        <v>45758</v>
      </c>
      <c r="AP2228" s="11" t="s">
        <v>189</v>
      </c>
      <c r="AQ2228" t="str">
        <f>IFERROR(IF(L2228="","",VLOOKUP(L2228&amp;I2228,Продукция!A:K,11,0)),"обратитесь к админ справочника")</f>
        <v>согласно рекомендациям производителя теста</v>
      </c>
      <c r="AR2228" s="11" t="s">
        <v>4823</v>
      </c>
      <c r="AS2228" t="str">
        <f>IFERROR(IF(L2228="","",VLOOKUP(L2228&amp;I2228,Продукция!A:J,10,0)),"обратитесь к админ справочника")</f>
        <v>инструкция тест- ситема Биочек СК -115</v>
      </c>
      <c r="AT2228" s="11" t="s">
        <v>4823</v>
      </c>
      <c r="AU2228" s="11" t="s">
        <v>4823</v>
      </c>
      <c r="AV2228" s="11" t="s">
        <v>2673</v>
      </c>
      <c r="AW2228" s="11" t="s">
        <v>4824</v>
      </c>
      <c r="AX2228" s="11" t="s">
        <v>372</v>
      </c>
      <c r="AY2228" s="11" t="s">
        <v>1528</v>
      </c>
      <c r="AZ2228" s="11">
        <v>107</v>
      </c>
      <c r="BA2228" s="11">
        <v>38</v>
      </c>
      <c r="BC2228" s="11" t="s">
        <v>4870</v>
      </c>
    </row>
    <row r="2229" spans="1:55" x14ac:dyDescent="0.25">
      <c r="A2229" t="str">
        <f t="shared" si="40"/>
        <v>С/600ORT (BioChek) орнитобактерии уровень антител</v>
      </c>
      <c r="B2229" t="str">
        <f>IF(E2229="","",INDEX(Лаборатории!A:A,MATCH('Производственный контроль'!E2229,Лаборатории!B:B,0)))</f>
        <v xml:space="preserve">КУРИНОЕ ЦАРСТВО АО </v>
      </c>
      <c r="C2229" t="str">
        <f>IF(E2229="","",VLOOKUP(E2229,Лаборатории!B:D,3,0))</f>
        <v>U377_CHL</v>
      </c>
      <c r="D2229" s="12">
        <v>45747</v>
      </c>
      <c r="E2229" s="11" t="s">
        <v>793</v>
      </c>
      <c r="F2229" s="11" t="s">
        <v>371</v>
      </c>
      <c r="G2229" s="11" t="s">
        <v>372</v>
      </c>
      <c r="H2229" s="11" t="s">
        <v>262</v>
      </c>
      <c r="I2229" s="11" t="s">
        <v>3425</v>
      </c>
      <c r="J2229" t="str">
        <f>IF(L2229="","",VLOOKUP(L2229,Продукция!B:D,3,0))</f>
        <v>Биологический_материал</v>
      </c>
      <c r="K2229" t="str">
        <f>IF(L2229="","",VLOOKUP(L2229,Продукция!B:C,2,0))</f>
        <v>Сыворотка крови</v>
      </c>
      <c r="L2229" s="151" t="s">
        <v>302</v>
      </c>
      <c r="M2229">
        <f>IF(L2229="","",VLOOKUP(L2229,Продукция!B:L,11,0))</f>
        <v>0</v>
      </c>
      <c r="N2229" s="11" t="s">
        <v>873</v>
      </c>
      <c r="P2229" s="11" t="s">
        <v>340</v>
      </c>
      <c r="Q2229" s="11" t="s">
        <v>854</v>
      </c>
      <c r="R2229" s="153" t="s">
        <v>5118</v>
      </c>
      <c r="S2229" s="11">
        <v>18</v>
      </c>
      <c r="T2229" s="11" t="s">
        <v>5266</v>
      </c>
      <c r="V2229" s="14">
        <v>45740</v>
      </c>
      <c r="Z2229" s="11" t="s">
        <v>4823</v>
      </c>
      <c r="AA2229" s="15">
        <v>0.54513888888888895</v>
      </c>
      <c r="AB2229" t="str">
        <f>IF(L2229="","",VLOOKUP(L2229&amp;I2229,Продукция!A:I,9,0))</f>
        <v>рекомендация производителя набора</v>
      </c>
      <c r="AC2229" s="14">
        <v>45758</v>
      </c>
      <c r="AD2229" s="11" t="s">
        <v>2673</v>
      </c>
      <c r="AE2229" s="11" t="s">
        <v>4823</v>
      </c>
      <c r="AF2229" t="str">
        <f>IF(AD2229="","",VLOOKUP(AD2229,'Сотрудники и ссылки'!A:B,2,0))</f>
        <v>Серолог</v>
      </c>
      <c r="AG2229">
        <f>IF(AD2229="","",VLOOKUP(AD2229,'Сотрудники и ссылки'!A:C,3,0))</f>
        <v>20001771</v>
      </c>
      <c r="AH2229" s="11" t="s">
        <v>2673</v>
      </c>
      <c r="AI2229" t="str">
        <f>IF(AH2229="","",VLOOKUP(AH2229,'Сотрудники и ссылки'!A:B,2,0))</f>
        <v>Серолог</v>
      </c>
      <c r="AJ2229">
        <f>IF(AH2229="","",VLOOKUP(AH2229,'Сотрудники и ссылки'!A:C,3,0))</f>
        <v>20001771</v>
      </c>
      <c r="AK2229" s="14">
        <v>45758</v>
      </c>
      <c r="AL2229" s="2">
        <f>IF(AK2229="","",AK2229+VLOOKUP(I2229,'Вид исследования'!B:E,4,0))</f>
        <v>45759</v>
      </c>
      <c r="AM2229" s="2">
        <f>IF(AK2229="","",AK2229+VLOOKUP(I2229,'Вид исследования'!B:F,5,0))</f>
        <v>45759</v>
      </c>
      <c r="AN2229" s="14">
        <v>45758</v>
      </c>
      <c r="AP2229" s="11" t="s">
        <v>189</v>
      </c>
      <c r="AQ2229" t="str">
        <f>IFERROR(IF(L2229="","",VLOOKUP(L2229&amp;I2229,Продукция!A:K,11,0)),"обратитесь к админ справочника")</f>
        <v>согласно рекомендациям производителя теста</v>
      </c>
      <c r="AR2229" s="11" t="s">
        <v>4823</v>
      </c>
      <c r="AS2229" t="str">
        <f>IFERROR(IF(L2229="","",VLOOKUP(L2229&amp;I2229,Продукция!A:J,10,0)),"обратитесь к админ справочника")</f>
        <v>инструкция тест- ситема Биочек СК-108</v>
      </c>
      <c r="AT2229" s="11" t="s">
        <v>4823</v>
      </c>
      <c r="AU2229" s="11" t="s">
        <v>4823</v>
      </c>
      <c r="AV2229" s="11" t="s">
        <v>2673</v>
      </c>
      <c r="AW2229" s="11" t="s">
        <v>4824</v>
      </c>
      <c r="AX2229" s="11" t="s">
        <v>372</v>
      </c>
      <c r="AY2229" s="11" t="s">
        <v>1541</v>
      </c>
      <c r="AZ2229" s="11">
        <v>107</v>
      </c>
      <c r="BA2229" s="11">
        <v>38</v>
      </c>
      <c r="BC2229" s="11" t="s">
        <v>4870</v>
      </c>
    </row>
    <row r="2230" spans="1:55" x14ac:dyDescent="0.25">
      <c r="A2230" t="str">
        <f t="shared" si="40"/>
        <v>С/600ORT (BioChek) орнитобактерии уровень антител</v>
      </c>
      <c r="B2230" t="str">
        <f>IF(E2230="","",INDEX(Лаборатории!A:A,MATCH('Производственный контроль'!E2230,Лаборатории!B:B,0)))</f>
        <v xml:space="preserve">КУРИНОЕ ЦАРСТВО АО </v>
      </c>
      <c r="C2230" t="str">
        <f>IF(E2230="","",VLOOKUP(E2230,Лаборатории!B:D,3,0))</f>
        <v>U377_CHL</v>
      </c>
      <c r="D2230" s="12">
        <v>45747</v>
      </c>
      <c r="E2230" s="11" t="s">
        <v>793</v>
      </c>
      <c r="F2230" s="11" t="s">
        <v>371</v>
      </c>
      <c r="G2230" s="11" t="s">
        <v>372</v>
      </c>
      <c r="H2230" s="11" t="s">
        <v>262</v>
      </c>
      <c r="I2230" s="11" t="s">
        <v>3425</v>
      </c>
      <c r="J2230" t="str">
        <f>IF(L2230="","",VLOOKUP(L2230,Продукция!B:D,3,0))</f>
        <v>Биологический_материал</v>
      </c>
      <c r="K2230" t="str">
        <f>IF(L2230="","",VLOOKUP(L2230,Продукция!B:C,2,0))</f>
        <v>Сыворотка крови</v>
      </c>
      <c r="L2230" s="151" t="s">
        <v>302</v>
      </c>
      <c r="M2230">
        <f>IF(L2230="","",VLOOKUP(L2230,Продукция!B:L,11,0))</f>
        <v>0</v>
      </c>
      <c r="N2230" s="11" t="s">
        <v>873</v>
      </c>
      <c r="P2230" s="11" t="s">
        <v>340</v>
      </c>
      <c r="Q2230" s="11" t="s">
        <v>854</v>
      </c>
      <c r="R2230" s="153" t="s">
        <v>5120</v>
      </c>
      <c r="S2230" s="11">
        <v>18</v>
      </c>
      <c r="T2230" s="11" t="s">
        <v>5266</v>
      </c>
      <c r="V2230" s="14">
        <v>45741</v>
      </c>
      <c r="Z2230" s="11" t="s">
        <v>4823</v>
      </c>
      <c r="AA2230" s="15">
        <v>0.54513888888888895</v>
      </c>
      <c r="AB2230" t="str">
        <f>IF(L2230="","",VLOOKUP(L2230&amp;I2230,Продукция!A:I,9,0))</f>
        <v>рекомендация производителя набора</v>
      </c>
      <c r="AC2230" s="14">
        <v>45758</v>
      </c>
      <c r="AD2230" s="11" t="s">
        <v>2673</v>
      </c>
      <c r="AE2230" s="11" t="s">
        <v>4823</v>
      </c>
      <c r="AF2230" t="str">
        <f>IF(AD2230="","",VLOOKUP(AD2230,'Сотрудники и ссылки'!A:B,2,0))</f>
        <v>Серолог</v>
      </c>
      <c r="AG2230">
        <f>IF(AD2230="","",VLOOKUP(AD2230,'Сотрудники и ссылки'!A:C,3,0))</f>
        <v>20001771</v>
      </c>
      <c r="AH2230" s="11" t="s">
        <v>2673</v>
      </c>
      <c r="AI2230" t="str">
        <f>IF(AH2230="","",VLOOKUP(AH2230,'Сотрудники и ссылки'!A:B,2,0))</f>
        <v>Серолог</v>
      </c>
      <c r="AJ2230">
        <f>IF(AH2230="","",VLOOKUP(AH2230,'Сотрудники и ссылки'!A:C,3,0))</f>
        <v>20001771</v>
      </c>
      <c r="AK2230" s="14">
        <v>45758</v>
      </c>
      <c r="AL2230" s="2">
        <f>IF(AK2230="","",AK2230+VLOOKUP(I2230,'Вид исследования'!B:E,4,0))</f>
        <v>45759</v>
      </c>
      <c r="AM2230" s="2">
        <f>IF(AK2230="","",AK2230+VLOOKUP(I2230,'Вид исследования'!B:F,5,0))</f>
        <v>45759</v>
      </c>
      <c r="AN2230" s="14">
        <v>45758</v>
      </c>
      <c r="AP2230" s="11" t="s">
        <v>189</v>
      </c>
      <c r="AQ2230" t="str">
        <f>IFERROR(IF(L2230="","",VLOOKUP(L2230&amp;I2230,Продукция!A:K,11,0)),"обратитесь к админ справочника")</f>
        <v>согласно рекомендациям производителя теста</v>
      </c>
      <c r="AR2230" s="11" t="s">
        <v>4823</v>
      </c>
      <c r="AS2230" t="str">
        <f>IFERROR(IF(L2230="","",VLOOKUP(L2230&amp;I2230,Продукция!A:J,10,0)),"обратитесь к админ справочника")</f>
        <v>инструкция тест- ситема Биочек СК-108</v>
      </c>
      <c r="AT2230" s="11" t="s">
        <v>4823</v>
      </c>
      <c r="AU2230" s="11" t="s">
        <v>4823</v>
      </c>
      <c r="AV2230" s="11" t="s">
        <v>2673</v>
      </c>
      <c r="AW2230" s="11" t="s">
        <v>4824</v>
      </c>
      <c r="AX2230" s="11" t="s">
        <v>372</v>
      </c>
      <c r="AY2230" s="11" t="s">
        <v>1543</v>
      </c>
      <c r="AZ2230" s="11">
        <v>107</v>
      </c>
      <c r="BA2230" s="11">
        <v>37</v>
      </c>
      <c r="BC2230" s="11" t="s">
        <v>4870</v>
      </c>
    </row>
    <row r="2231" spans="1:55" x14ac:dyDescent="0.25">
      <c r="A2231" t="str">
        <f t="shared" si="40"/>
        <v>С/600ORT (BioChek) орнитобактерии уровень антител</v>
      </c>
      <c r="B2231" t="str">
        <f>IF(E2231="","",INDEX(Лаборатории!A:A,MATCH('Производственный контроль'!E2231,Лаборатории!B:B,0)))</f>
        <v xml:space="preserve">КУРИНОЕ ЦАРСТВО АО </v>
      </c>
      <c r="C2231" t="str">
        <f>IF(E2231="","",VLOOKUP(E2231,Лаборатории!B:D,3,0))</f>
        <v>U377_CHL</v>
      </c>
      <c r="D2231" s="12">
        <v>45747</v>
      </c>
      <c r="E2231" s="11" t="s">
        <v>793</v>
      </c>
      <c r="F2231" s="11" t="s">
        <v>371</v>
      </c>
      <c r="G2231" s="11" t="s">
        <v>372</v>
      </c>
      <c r="H2231" s="11" t="s">
        <v>262</v>
      </c>
      <c r="I2231" s="11" t="s">
        <v>3425</v>
      </c>
      <c r="J2231" t="str">
        <f>IF(L2231="","",VLOOKUP(L2231,Продукция!B:D,3,0))</f>
        <v>Биологический_материал</v>
      </c>
      <c r="K2231" t="str">
        <f>IF(L2231="","",VLOOKUP(L2231,Продукция!B:C,2,0))</f>
        <v>Сыворотка крови</v>
      </c>
      <c r="L2231" s="151" t="s">
        <v>302</v>
      </c>
      <c r="M2231">
        <f>IF(L2231="","",VLOOKUP(L2231,Продукция!B:L,11,0))</f>
        <v>0</v>
      </c>
      <c r="N2231" s="11" t="s">
        <v>873</v>
      </c>
      <c r="P2231" s="11" t="s">
        <v>340</v>
      </c>
      <c r="Q2231" s="11" t="s">
        <v>854</v>
      </c>
      <c r="R2231" s="153" t="s">
        <v>5122</v>
      </c>
      <c r="S2231" s="11">
        <v>18</v>
      </c>
      <c r="T2231" s="11" t="s">
        <v>5266</v>
      </c>
      <c r="V2231" s="14">
        <v>45742</v>
      </c>
      <c r="Z2231" s="11" t="s">
        <v>4823</v>
      </c>
      <c r="AA2231" s="15">
        <v>0.54513888888888895</v>
      </c>
      <c r="AB2231" t="str">
        <f>IF(L2231="","",VLOOKUP(L2231&amp;I2231,Продукция!A:I,9,0))</f>
        <v>рекомендация производителя набора</v>
      </c>
      <c r="AC2231" s="14">
        <v>45758</v>
      </c>
      <c r="AD2231" s="11" t="s">
        <v>2673</v>
      </c>
      <c r="AE2231" s="11" t="s">
        <v>4823</v>
      </c>
      <c r="AF2231" t="str">
        <f>IF(AD2231="","",VLOOKUP(AD2231,'Сотрудники и ссылки'!A:B,2,0))</f>
        <v>Серолог</v>
      </c>
      <c r="AG2231">
        <f>IF(AD2231="","",VLOOKUP(AD2231,'Сотрудники и ссылки'!A:C,3,0))</f>
        <v>20001771</v>
      </c>
      <c r="AH2231" s="11" t="s">
        <v>2673</v>
      </c>
      <c r="AI2231" t="str">
        <f>IF(AH2231="","",VLOOKUP(AH2231,'Сотрудники и ссылки'!A:B,2,0))</f>
        <v>Серолог</v>
      </c>
      <c r="AJ2231">
        <f>IF(AH2231="","",VLOOKUP(AH2231,'Сотрудники и ссылки'!A:C,3,0))</f>
        <v>20001771</v>
      </c>
      <c r="AK2231" s="14">
        <v>45758</v>
      </c>
      <c r="AL2231" s="2">
        <f>IF(AK2231="","",AK2231+VLOOKUP(I2231,'Вид исследования'!B:E,4,0))</f>
        <v>45759</v>
      </c>
      <c r="AM2231" s="2">
        <f>IF(AK2231="","",AK2231+VLOOKUP(I2231,'Вид исследования'!B:F,5,0))</f>
        <v>45759</v>
      </c>
      <c r="AN2231" s="14">
        <v>45758</v>
      </c>
      <c r="AP2231" s="11" t="s">
        <v>189</v>
      </c>
      <c r="AQ2231" t="str">
        <f>IFERROR(IF(L2231="","",VLOOKUP(L2231&amp;I2231,Продукция!A:K,11,0)),"обратитесь к админ справочника")</f>
        <v>согласно рекомендациям производителя теста</v>
      </c>
      <c r="AR2231" s="11" t="s">
        <v>4823</v>
      </c>
      <c r="AS2231" t="str">
        <f>IFERROR(IF(L2231="","",VLOOKUP(L2231&amp;I2231,Продукция!A:J,10,0)),"обратитесь к админ справочника")</f>
        <v>инструкция тест- ситема Биочек СК-108</v>
      </c>
      <c r="AT2231" s="11" t="s">
        <v>4823</v>
      </c>
      <c r="AU2231" s="11" t="s">
        <v>4823</v>
      </c>
      <c r="AV2231" s="11" t="s">
        <v>2673</v>
      </c>
      <c r="AW2231" s="11" t="s">
        <v>4824</v>
      </c>
      <c r="AX2231" s="11" t="s">
        <v>372</v>
      </c>
      <c r="AY2231" s="11" t="s">
        <v>1545</v>
      </c>
      <c r="AZ2231" s="11">
        <v>107</v>
      </c>
      <c r="BA2231" s="11">
        <v>37</v>
      </c>
      <c r="BC2231" s="11" t="s">
        <v>4870</v>
      </c>
    </row>
    <row r="2232" spans="1:55" x14ac:dyDescent="0.25">
      <c r="A2232" t="str">
        <f t="shared" si="40"/>
        <v>С/647ORT (BioChek) орнитобактерии уровень антител</v>
      </c>
      <c r="B2232" t="str">
        <f>IF(E2232="","",INDEX(Лаборатории!A:A,MATCH('Производственный контроль'!E2232,Лаборатории!B:B,0)))</f>
        <v xml:space="preserve">КУРИНОЕ ЦАРСТВО АО </v>
      </c>
      <c r="C2232" t="str">
        <f>IF(E2232="","",VLOOKUP(E2232,Лаборатории!B:D,3,0))</f>
        <v>U377_CHL</v>
      </c>
      <c r="D2232" s="12">
        <v>45754</v>
      </c>
      <c r="E2232" s="11" t="s">
        <v>793</v>
      </c>
      <c r="F2232" s="11" t="s">
        <v>371</v>
      </c>
      <c r="G2232" s="11" t="s">
        <v>372</v>
      </c>
      <c r="H2232" s="11" t="s">
        <v>262</v>
      </c>
      <c r="I2232" s="11" t="s">
        <v>3425</v>
      </c>
      <c r="J2232" t="str">
        <f>IF(L2232="","",VLOOKUP(L2232,Продукция!B:D,3,0))</f>
        <v>Биологический_материал</v>
      </c>
      <c r="K2232" t="str">
        <f>IF(L2232="","",VLOOKUP(L2232,Продукция!B:C,2,0))</f>
        <v>Сыворотка крови</v>
      </c>
      <c r="L2232" s="151" t="s">
        <v>302</v>
      </c>
      <c r="M2232">
        <f>IF(L2232="","",VLOOKUP(L2232,Продукция!B:L,11,0))</f>
        <v>0</v>
      </c>
      <c r="N2232" s="11" t="s">
        <v>873</v>
      </c>
      <c r="P2232" s="11" t="s">
        <v>340</v>
      </c>
      <c r="Q2232" s="11" t="s">
        <v>854</v>
      </c>
      <c r="R2232" s="153" t="s">
        <v>5170</v>
      </c>
      <c r="S2232" s="11">
        <v>18</v>
      </c>
      <c r="T2232" s="11" t="s">
        <v>5265</v>
      </c>
      <c r="V2232" s="14">
        <v>45747</v>
      </c>
      <c r="Z2232" s="11" t="s">
        <v>4823</v>
      </c>
      <c r="AA2232" s="15">
        <v>0.55555555555555558</v>
      </c>
      <c r="AB2232" t="str">
        <f>IF(L2232="","",VLOOKUP(L2232&amp;I2232,Продукция!A:I,9,0))</f>
        <v>рекомендация производителя набора</v>
      </c>
      <c r="AC2232" s="14">
        <v>45758</v>
      </c>
      <c r="AD2232" s="11" t="s">
        <v>2673</v>
      </c>
      <c r="AE2232" s="11" t="s">
        <v>4823</v>
      </c>
      <c r="AF2232" t="str">
        <f>IF(AD2232="","",VLOOKUP(AD2232,'Сотрудники и ссылки'!A:B,2,0))</f>
        <v>Серолог</v>
      </c>
      <c r="AG2232">
        <f>IF(AD2232="","",VLOOKUP(AD2232,'Сотрудники и ссылки'!A:C,3,0))</f>
        <v>20001771</v>
      </c>
      <c r="AH2232" s="11" t="s">
        <v>2673</v>
      </c>
      <c r="AI2232" t="str">
        <f>IF(AH2232="","",VLOOKUP(AH2232,'Сотрудники и ссылки'!A:B,2,0))</f>
        <v>Серолог</v>
      </c>
      <c r="AJ2232">
        <f>IF(AH2232="","",VLOOKUP(AH2232,'Сотрудники и ссылки'!A:C,3,0))</f>
        <v>20001771</v>
      </c>
      <c r="AK2232" s="14">
        <v>45758</v>
      </c>
      <c r="AL2232" s="2">
        <f>IF(AK2232="","",AK2232+VLOOKUP(I2232,'Вид исследования'!B:E,4,0))</f>
        <v>45759</v>
      </c>
      <c r="AM2232" s="2">
        <f>IF(AK2232="","",AK2232+VLOOKUP(I2232,'Вид исследования'!B:F,5,0))</f>
        <v>45759</v>
      </c>
      <c r="AN2232" s="14">
        <v>45758</v>
      </c>
      <c r="AP2232" s="11" t="s">
        <v>189</v>
      </c>
      <c r="AQ2232" t="str">
        <f>IFERROR(IF(L2232="","",VLOOKUP(L2232&amp;I2232,Продукция!A:K,11,0)),"обратитесь к админ справочника")</f>
        <v>согласно рекомендациям производителя теста</v>
      </c>
      <c r="AR2232" s="11" t="s">
        <v>4823</v>
      </c>
      <c r="AS2232" t="str">
        <f>IFERROR(IF(L2232="","",VLOOKUP(L2232&amp;I2232,Продукция!A:J,10,0)),"обратитесь к админ справочника")</f>
        <v>инструкция тест- ситема Биочек СК-108</v>
      </c>
      <c r="AT2232" s="11" t="s">
        <v>4823</v>
      </c>
      <c r="AU2232" s="11" t="s">
        <v>4823</v>
      </c>
      <c r="AV2232" s="11" t="s">
        <v>2673</v>
      </c>
      <c r="AW2232" s="11" t="s">
        <v>4824</v>
      </c>
      <c r="AX2232" s="11" t="s">
        <v>372</v>
      </c>
      <c r="AY2232" s="11" t="s">
        <v>1525</v>
      </c>
      <c r="AZ2232" s="11">
        <v>107</v>
      </c>
      <c r="BA2232" s="11">
        <v>37</v>
      </c>
      <c r="BC2232" s="11" t="s">
        <v>4870</v>
      </c>
    </row>
    <row r="2233" spans="1:55" x14ac:dyDescent="0.25">
      <c r="A2233" t="str">
        <f t="shared" si="40"/>
        <v>С/647ORT (BioChek) орнитобактерии уровень антител</v>
      </c>
      <c r="B2233" t="str">
        <f>IF(E2233="","",INDEX(Лаборатории!A:A,MATCH('Производственный контроль'!E2233,Лаборатории!B:B,0)))</f>
        <v xml:space="preserve">КУРИНОЕ ЦАРСТВО АО </v>
      </c>
      <c r="C2233" t="str">
        <f>IF(E2233="","",VLOOKUP(E2233,Лаборатории!B:D,3,0))</f>
        <v>U377_CHL</v>
      </c>
      <c r="D2233" s="12">
        <v>45754</v>
      </c>
      <c r="E2233" s="11" t="s">
        <v>793</v>
      </c>
      <c r="F2233" s="11" t="s">
        <v>371</v>
      </c>
      <c r="G2233" s="11" t="s">
        <v>372</v>
      </c>
      <c r="H2233" s="11" t="s">
        <v>262</v>
      </c>
      <c r="I2233" s="11" t="s">
        <v>3425</v>
      </c>
      <c r="J2233" t="str">
        <f>IF(L2233="","",VLOOKUP(L2233,Продукция!B:D,3,0))</f>
        <v>Биологический_материал</v>
      </c>
      <c r="K2233" t="str">
        <f>IF(L2233="","",VLOOKUP(L2233,Продукция!B:C,2,0))</f>
        <v>Сыворотка крови</v>
      </c>
      <c r="L2233" s="151" t="s">
        <v>302</v>
      </c>
      <c r="M2233">
        <f>IF(L2233="","",VLOOKUP(L2233,Продукция!B:L,11,0))</f>
        <v>0</v>
      </c>
      <c r="N2233" s="11" t="s">
        <v>873</v>
      </c>
      <c r="P2233" s="11" t="s">
        <v>340</v>
      </c>
      <c r="Q2233" s="11" t="s">
        <v>854</v>
      </c>
      <c r="R2233" s="153" t="s">
        <v>5173</v>
      </c>
      <c r="S2233" s="11">
        <v>18</v>
      </c>
      <c r="T2233" s="11" t="s">
        <v>5265</v>
      </c>
      <c r="V2233" s="14">
        <v>45749</v>
      </c>
      <c r="Z2233" s="11" t="s">
        <v>4823</v>
      </c>
      <c r="AA2233" s="15">
        <v>0.55555555555555558</v>
      </c>
      <c r="AB2233" t="str">
        <f>IF(L2233="","",VLOOKUP(L2233&amp;I2233,Продукция!A:I,9,0))</f>
        <v>рекомендация производителя набора</v>
      </c>
      <c r="AC2233" s="14">
        <v>45758</v>
      </c>
      <c r="AD2233" s="11" t="s">
        <v>2673</v>
      </c>
      <c r="AE2233" s="11" t="s">
        <v>4823</v>
      </c>
      <c r="AF2233" t="str">
        <f>IF(AD2233="","",VLOOKUP(AD2233,'Сотрудники и ссылки'!A:B,2,0))</f>
        <v>Серолог</v>
      </c>
      <c r="AG2233">
        <f>IF(AD2233="","",VLOOKUP(AD2233,'Сотрудники и ссылки'!A:C,3,0))</f>
        <v>20001771</v>
      </c>
      <c r="AH2233" s="11" t="s">
        <v>2673</v>
      </c>
      <c r="AI2233" t="str">
        <f>IF(AH2233="","",VLOOKUP(AH2233,'Сотрудники и ссылки'!A:B,2,0))</f>
        <v>Серолог</v>
      </c>
      <c r="AJ2233">
        <f>IF(AH2233="","",VLOOKUP(AH2233,'Сотрудники и ссылки'!A:C,3,0))</f>
        <v>20001771</v>
      </c>
      <c r="AK2233" s="14">
        <v>45758</v>
      </c>
      <c r="AL2233" s="2">
        <f>IF(AK2233="","",AK2233+VLOOKUP(I2233,'Вид исследования'!B:E,4,0))</f>
        <v>45759</v>
      </c>
      <c r="AM2233" s="2">
        <f>IF(AK2233="","",AK2233+VLOOKUP(I2233,'Вид исследования'!B:F,5,0))</f>
        <v>45759</v>
      </c>
      <c r="AN2233" s="14">
        <v>45758</v>
      </c>
      <c r="AP2233" s="11" t="s">
        <v>189</v>
      </c>
      <c r="AQ2233" t="str">
        <f>IFERROR(IF(L2233="","",VLOOKUP(L2233&amp;I2233,Продукция!A:K,11,0)),"обратитесь к админ справочника")</f>
        <v>согласно рекомендациям производителя теста</v>
      </c>
      <c r="AR2233" s="11" t="s">
        <v>4823</v>
      </c>
      <c r="AS2233" t="str">
        <f>IFERROR(IF(L2233="","",VLOOKUP(L2233&amp;I2233,Продукция!A:J,10,0)),"обратитесь к админ справочника")</f>
        <v>инструкция тест- ситема Биочек СК-108</v>
      </c>
      <c r="AT2233" s="11" t="s">
        <v>4823</v>
      </c>
      <c r="AU2233" s="11" t="s">
        <v>4823</v>
      </c>
      <c r="AV2233" s="11" t="s">
        <v>2673</v>
      </c>
      <c r="AW2233" s="11" t="s">
        <v>4824</v>
      </c>
      <c r="AX2233" s="11" t="s">
        <v>372</v>
      </c>
      <c r="AY2233" s="11" t="s">
        <v>1528</v>
      </c>
      <c r="AZ2233" s="11">
        <v>107</v>
      </c>
      <c r="BA2233" s="11">
        <v>38</v>
      </c>
      <c r="BC2233" s="11" t="s">
        <v>4870</v>
      </c>
    </row>
    <row r="2234" spans="1:55" x14ac:dyDescent="0.25">
      <c r="A2234" t="str">
        <f t="shared" si="40"/>
        <v>С/600SE (BioChek) сальмонелла группы В и D уровень антител</v>
      </c>
      <c r="B2234" t="str">
        <f>IF(E2234="","",INDEX(Лаборатории!A:A,MATCH('Производственный контроль'!E2234,Лаборатории!B:B,0)))</f>
        <v xml:space="preserve">КУРИНОЕ ЦАРСТВО АО </v>
      </c>
      <c r="C2234" t="str">
        <f>IF(E2234="","",VLOOKUP(E2234,Лаборатории!B:D,3,0))</f>
        <v>U377_CHL</v>
      </c>
      <c r="D2234" s="12">
        <v>45747</v>
      </c>
      <c r="E2234" s="11" t="s">
        <v>793</v>
      </c>
      <c r="F2234" s="11" t="s">
        <v>371</v>
      </c>
      <c r="G2234" s="11" t="s">
        <v>372</v>
      </c>
      <c r="H2234" s="11" t="s">
        <v>262</v>
      </c>
      <c r="I2234" s="11" t="s">
        <v>3428</v>
      </c>
      <c r="J2234" t="str">
        <f>IF(L2234="","",VLOOKUP(L2234,Продукция!B:D,3,0))</f>
        <v>Биологический_материал</v>
      </c>
      <c r="K2234" t="str">
        <f>IF(L2234="","",VLOOKUP(L2234,Продукция!B:C,2,0))</f>
        <v>Сыворотка крови</v>
      </c>
      <c r="L2234" s="151" t="s">
        <v>302</v>
      </c>
      <c r="M2234">
        <f>IF(L2234="","",VLOOKUP(L2234,Продукция!B:L,11,0))</f>
        <v>0</v>
      </c>
      <c r="N2234" s="11" t="s">
        <v>873</v>
      </c>
      <c r="P2234" s="11" t="s">
        <v>340</v>
      </c>
      <c r="Q2234" s="11" t="s">
        <v>854</v>
      </c>
      <c r="R2234" s="153" t="s">
        <v>5118</v>
      </c>
      <c r="S2234" s="11">
        <v>18</v>
      </c>
      <c r="T2234" s="11" t="s">
        <v>5266</v>
      </c>
      <c r="V2234" s="14">
        <v>45740</v>
      </c>
      <c r="Z2234" s="11" t="s">
        <v>4823</v>
      </c>
      <c r="AA2234" s="15">
        <v>0.54513888888888895</v>
      </c>
      <c r="AB2234" t="str">
        <f>IF(L2234="","",VLOOKUP(L2234&amp;I2234,Продукция!A:I,9,0))</f>
        <v>рекомендация производителя набора</v>
      </c>
      <c r="AC2234" s="14">
        <v>45758</v>
      </c>
      <c r="AD2234" s="11" t="s">
        <v>2673</v>
      </c>
      <c r="AE2234" s="11" t="s">
        <v>4823</v>
      </c>
      <c r="AF2234" t="str">
        <f>IF(AD2234="","",VLOOKUP(AD2234,'Сотрудники и ссылки'!A:B,2,0))</f>
        <v>Серолог</v>
      </c>
      <c r="AG2234">
        <f>IF(AD2234="","",VLOOKUP(AD2234,'Сотрудники и ссылки'!A:C,3,0))</f>
        <v>20001771</v>
      </c>
      <c r="AH2234" s="11" t="s">
        <v>2673</v>
      </c>
      <c r="AI2234" t="str">
        <f>IF(AH2234="","",VLOOKUP(AH2234,'Сотрудники и ссылки'!A:B,2,0))</f>
        <v>Серолог</v>
      </c>
      <c r="AJ2234">
        <f>IF(AH2234="","",VLOOKUP(AH2234,'Сотрудники и ссылки'!A:C,3,0))</f>
        <v>20001771</v>
      </c>
      <c r="AK2234" s="14">
        <v>45758</v>
      </c>
      <c r="AL2234" s="2">
        <f>IF(AK2234="","",AK2234+VLOOKUP(I2234,'Вид исследования'!B:E,4,0))</f>
        <v>45759</v>
      </c>
      <c r="AM2234" s="2">
        <f>IF(AK2234="","",AK2234+VLOOKUP(I2234,'Вид исследования'!B:F,5,0))</f>
        <v>45759</v>
      </c>
      <c r="AN2234" s="14">
        <v>45758</v>
      </c>
      <c r="AP2234" s="11" t="s">
        <v>189</v>
      </c>
      <c r="AQ2234" t="str">
        <f>IFERROR(IF(L2234="","",VLOOKUP(L2234&amp;I2234,Продукция!A:K,11,0)),"обратитесь к админ справочника")</f>
        <v>согласно рекомендациям производителя теста</v>
      </c>
      <c r="AR2234" s="11" t="s">
        <v>4823</v>
      </c>
      <c r="AS2234" t="str">
        <f>IFERROR(IF(L2234="","",VLOOKUP(L2234&amp;I2234,Продукция!A:J,10,0)),"обратитесь к админ справочника")</f>
        <v>инструкция тест- ситема Биочек СК -218</v>
      </c>
      <c r="AT2234" s="11" t="s">
        <v>4823</v>
      </c>
      <c r="AU2234" s="11" t="s">
        <v>4823</v>
      </c>
      <c r="AV2234" s="11" t="s">
        <v>2673</v>
      </c>
      <c r="AW2234" s="11" t="s">
        <v>4824</v>
      </c>
      <c r="AX2234" s="11" t="s">
        <v>372</v>
      </c>
      <c r="AY2234" s="11" t="s">
        <v>1541</v>
      </c>
      <c r="AZ2234" s="11">
        <v>107</v>
      </c>
      <c r="BA2234" s="11">
        <v>38</v>
      </c>
      <c r="BC2234" s="11" t="s">
        <v>4870</v>
      </c>
    </row>
    <row r="2235" spans="1:55" x14ac:dyDescent="0.25">
      <c r="A2235" t="str">
        <f t="shared" si="40"/>
        <v>С/600SE (BioChek) сальмонелла группы В и D уровень антител</v>
      </c>
      <c r="B2235" t="str">
        <f>IF(E2235="","",INDEX(Лаборатории!A:A,MATCH('Производственный контроль'!E2235,Лаборатории!B:B,0)))</f>
        <v xml:space="preserve">КУРИНОЕ ЦАРСТВО АО </v>
      </c>
      <c r="C2235" t="str">
        <f>IF(E2235="","",VLOOKUP(E2235,Лаборатории!B:D,3,0))</f>
        <v>U377_CHL</v>
      </c>
      <c r="D2235" s="12">
        <v>45747</v>
      </c>
      <c r="E2235" s="11" t="s">
        <v>793</v>
      </c>
      <c r="F2235" s="11" t="s">
        <v>371</v>
      </c>
      <c r="G2235" s="11" t="s">
        <v>372</v>
      </c>
      <c r="H2235" s="11" t="s">
        <v>262</v>
      </c>
      <c r="I2235" s="11" t="s">
        <v>3428</v>
      </c>
      <c r="J2235" t="str">
        <f>IF(L2235="","",VLOOKUP(L2235,Продукция!B:D,3,0))</f>
        <v>Биологический_материал</v>
      </c>
      <c r="K2235" t="str">
        <f>IF(L2235="","",VLOOKUP(L2235,Продукция!B:C,2,0))</f>
        <v>Сыворотка крови</v>
      </c>
      <c r="L2235" s="151" t="s">
        <v>302</v>
      </c>
      <c r="M2235">
        <f>IF(L2235="","",VLOOKUP(L2235,Продукция!B:L,11,0))</f>
        <v>0</v>
      </c>
      <c r="N2235" s="11" t="s">
        <v>873</v>
      </c>
      <c r="P2235" s="11" t="s">
        <v>340</v>
      </c>
      <c r="Q2235" s="11" t="s">
        <v>854</v>
      </c>
      <c r="R2235" s="153" t="s">
        <v>5120</v>
      </c>
      <c r="S2235" s="11">
        <v>18</v>
      </c>
      <c r="T2235" s="11" t="s">
        <v>5266</v>
      </c>
      <c r="V2235" s="14">
        <v>45741</v>
      </c>
      <c r="Z2235" s="11" t="s">
        <v>4823</v>
      </c>
      <c r="AA2235" s="15">
        <v>0.54513888888888895</v>
      </c>
      <c r="AB2235" t="str">
        <f>IF(L2235="","",VLOOKUP(L2235&amp;I2235,Продукция!A:I,9,0))</f>
        <v>рекомендация производителя набора</v>
      </c>
      <c r="AC2235" s="14">
        <v>45758</v>
      </c>
      <c r="AD2235" s="11" t="s">
        <v>2673</v>
      </c>
      <c r="AE2235" s="11" t="s">
        <v>4823</v>
      </c>
      <c r="AF2235" t="str">
        <f>IF(AD2235="","",VLOOKUP(AD2235,'Сотрудники и ссылки'!A:B,2,0))</f>
        <v>Серолог</v>
      </c>
      <c r="AG2235">
        <f>IF(AD2235="","",VLOOKUP(AD2235,'Сотрудники и ссылки'!A:C,3,0))</f>
        <v>20001771</v>
      </c>
      <c r="AH2235" s="11" t="s">
        <v>2673</v>
      </c>
      <c r="AI2235" t="str">
        <f>IF(AH2235="","",VLOOKUP(AH2235,'Сотрудники и ссылки'!A:B,2,0))</f>
        <v>Серолог</v>
      </c>
      <c r="AJ2235">
        <f>IF(AH2235="","",VLOOKUP(AH2235,'Сотрудники и ссылки'!A:C,3,0))</f>
        <v>20001771</v>
      </c>
      <c r="AK2235" s="14">
        <v>45758</v>
      </c>
      <c r="AL2235" s="2">
        <f>IF(AK2235="","",AK2235+VLOOKUP(I2235,'Вид исследования'!B:E,4,0))</f>
        <v>45759</v>
      </c>
      <c r="AM2235" s="2">
        <f>IF(AK2235="","",AK2235+VLOOKUP(I2235,'Вид исследования'!B:F,5,0))</f>
        <v>45759</v>
      </c>
      <c r="AN2235" s="14">
        <v>45758</v>
      </c>
      <c r="AP2235" s="11" t="s">
        <v>189</v>
      </c>
      <c r="AQ2235" t="str">
        <f>IFERROR(IF(L2235="","",VLOOKUP(L2235&amp;I2235,Продукция!A:K,11,0)),"обратитесь к админ справочника")</f>
        <v>согласно рекомендациям производителя теста</v>
      </c>
      <c r="AR2235" s="11" t="s">
        <v>4823</v>
      </c>
      <c r="AS2235" t="str">
        <f>IFERROR(IF(L2235="","",VLOOKUP(L2235&amp;I2235,Продукция!A:J,10,0)),"обратитесь к админ справочника")</f>
        <v>инструкция тест- ситема Биочек СК -218</v>
      </c>
      <c r="AT2235" s="11" t="s">
        <v>4823</v>
      </c>
      <c r="AU2235" s="11" t="s">
        <v>4823</v>
      </c>
      <c r="AV2235" s="11" t="s">
        <v>2673</v>
      </c>
      <c r="AW2235" s="11" t="s">
        <v>4824</v>
      </c>
      <c r="AX2235" s="11" t="s">
        <v>372</v>
      </c>
      <c r="AY2235" s="11" t="s">
        <v>1543</v>
      </c>
      <c r="AZ2235" s="11">
        <v>107</v>
      </c>
      <c r="BA2235" s="11">
        <v>37</v>
      </c>
      <c r="BC2235" s="11" t="s">
        <v>4870</v>
      </c>
    </row>
    <row r="2236" spans="1:55" x14ac:dyDescent="0.25">
      <c r="A2236" t="str">
        <f t="shared" si="40"/>
        <v>С/600SE (BioChek) сальмонелла группы В и D уровень антител</v>
      </c>
      <c r="B2236" t="str">
        <f>IF(E2236="","",INDEX(Лаборатории!A:A,MATCH('Производственный контроль'!E2236,Лаборатории!B:B,0)))</f>
        <v xml:space="preserve">КУРИНОЕ ЦАРСТВО АО </v>
      </c>
      <c r="C2236" t="str">
        <f>IF(E2236="","",VLOOKUP(E2236,Лаборатории!B:D,3,0))</f>
        <v>U377_CHL</v>
      </c>
      <c r="D2236" s="12">
        <v>45747</v>
      </c>
      <c r="E2236" s="11" t="s">
        <v>793</v>
      </c>
      <c r="F2236" s="11" t="s">
        <v>371</v>
      </c>
      <c r="G2236" s="11" t="s">
        <v>372</v>
      </c>
      <c r="H2236" s="11" t="s">
        <v>262</v>
      </c>
      <c r="I2236" s="11" t="s">
        <v>3428</v>
      </c>
      <c r="J2236" t="str">
        <f>IF(L2236="","",VLOOKUP(L2236,Продукция!B:D,3,0))</f>
        <v>Биологический_материал</v>
      </c>
      <c r="K2236" t="str">
        <f>IF(L2236="","",VLOOKUP(L2236,Продукция!B:C,2,0))</f>
        <v>Сыворотка крови</v>
      </c>
      <c r="L2236" s="151" t="s">
        <v>302</v>
      </c>
      <c r="M2236">
        <f>IF(L2236="","",VLOOKUP(L2236,Продукция!B:L,11,0))</f>
        <v>0</v>
      </c>
      <c r="N2236" s="11" t="s">
        <v>873</v>
      </c>
      <c r="P2236" s="11" t="s">
        <v>340</v>
      </c>
      <c r="Q2236" s="11" t="s">
        <v>854</v>
      </c>
      <c r="R2236" s="153" t="s">
        <v>5122</v>
      </c>
      <c r="S2236" s="11">
        <v>18</v>
      </c>
      <c r="T2236" s="11" t="s">
        <v>5266</v>
      </c>
      <c r="V2236" s="14">
        <v>45742</v>
      </c>
      <c r="Z2236" s="11" t="s">
        <v>4823</v>
      </c>
      <c r="AA2236" s="15">
        <v>0.54513888888888895</v>
      </c>
      <c r="AB2236" t="str">
        <f>IF(L2236="","",VLOOKUP(L2236&amp;I2236,Продукция!A:I,9,0))</f>
        <v>рекомендация производителя набора</v>
      </c>
      <c r="AC2236" s="14">
        <v>45758</v>
      </c>
      <c r="AD2236" s="11" t="s">
        <v>2673</v>
      </c>
      <c r="AE2236" s="11" t="s">
        <v>4823</v>
      </c>
      <c r="AF2236" t="str">
        <f>IF(AD2236="","",VLOOKUP(AD2236,'Сотрудники и ссылки'!A:B,2,0))</f>
        <v>Серолог</v>
      </c>
      <c r="AG2236">
        <f>IF(AD2236="","",VLOOKUP(AD2236,'Сотрудники и ссылки'!A:C,3,0))</f>
        <v>20001771</v>
      </c>
      <c r="AH2236" s="11" t="s">
        <v>2673</v>
      </c>
      <c r="AI2236" t="str">
        <f>IF(AH2236="","",VLOOKUP(AH2236,'Сотрудники и ссылки'!A:B,2,0))</f>
        <v>Серолог</v>
      </c>
      <c r="AJ2236">
        <f>IF(AH2236="","",VLOOKUP(AH2236,'Сотрудники и ссылки'!A:C,3,0))</f>
        <v>20001771</v>
      </c>
      <c r="AK2236" s="14">
        <v>45758</v>
      </c>
      <c r="AL2236" s="2">
        <f>IF(AK2236="","",AK2236+VLOOKUP(I2236,'Вид исследования'!B:E,4,0))</f>
        <v>45759</v>
      </c>
      <c r="AM2236" s="2">
        <f>IF(AK2236="","",AK2236+VLOOKUP(I2236,'Вид исследования'!B:F,5,0))</f>
        <v>45759</v>
      </c>
      <c r="AN2236" s="14">
        <v>45758</v>
      </c>
      <c r="AP2236" s="11" t="s">
        <v>189</v>
      </c>
      <c r="AQ2236" t="str">
        <f>IFERROR(IF(L2236="","",VLOOKUP(L2236&amp;I2236,Продукция!A:K,11,0)),"обратитесь к админ справочника")</f>
        <v>согласно рекомендациям производителя теста</v>
      </c>
      <c r="AR2236" s="11" t="s">
        <v>4823</v>
      </c>
      <c r="AS2236" t="str">
        <f>IFERROR(IF(L2236="","",VLOOKUP(L2236&amp;I2236,Продукция!A:J,10,0)),"обратитесь к админ справочника")</f>
        <v>инструкция тест- ситема Биочек СК -218</v>
      </c>
      <c r="AT2236" s="11" t="s">
        <v>4823</v>
      </c>
      <c r="AU2236" s="11" t="s">
        <v>4823</v>
      </c>
      <c r="AV2236" s="11" t="s">
        <v>2673</v>
      </c>
      <c r="AW2236" s="11" t="s">
        <v>4824</v>
      </c>
      <c r="AX2236" s="11" t="s">
        <v>372</v>
      </c>
      <c r="AY2236" s="11" t="s">
        <v>1545</v>
      </c>
      <c r="AZ2236" s="11">
        <v>107</v>
      </c>
      <c r="BA2236" s="11">
        <v>37</v>
      </c>
      <c r="BC2236" s="11" t="s">
        <v>4870</v>
      </c>
    </row>
    <row r="2237" spans="1:55" x14ac:dyDescent="0.25">
      <c r="A2237" t="str">
        <f t="shared" si="40"/>
        <v>С/647SE (BioChek) сальмонелла группы В и D уровень антител</v>
      </c>
      <c r="B2237" t="str">
        <f>IF(E2237="","",INDEX(Лаборатории!A:A,MATCH('Производственный контроль'!E2237,Лаборатории!B:B,0)))</f>
        <v xml:space="preserve">КУРИНОЕ ЦАРСТВО АО </v>
      </c>
      <c r="C2237" t="str">
        <f>IF(E2237="","",VLOOKUP(E2237,Лаборатории!B:D,3,0))</f>
        <v>U377_CHL</v>
      </c>
      <c r="D2237" s="12">
        <v>45754</v>
      </c>
      <c r="E2237" s="11" t="s">
        <v>793</v>
      </c>
      <c r="F2237" s="11" t="s">
        <v>371</v>
      </c>
      <c r="G2237" s="11" t="s">
        <v>372</v>
      </c>
      <c r="H2237" s="11" t="s">
        <v>262</v>
      </c>
      <c r="I2237" s="11" t="s">
        <v>3428</v>
      </c>
      <c r="J2237" t="str">
        <f>IF(L2237="","",VLOOKUP(L2237,Продукция!B:D,3,0))</f>
        <v>Биологический_материал</v>
      </c>
      <c r="K2237" t="str">
        <f>IF(L2237="","",VLOOKUP(L2237,Продукция!B:C,2,0))</f>
        <v>Сыворотка крови</v>
      </c>
      <c r="L2237" s="151" t="s">
        <v>302</v>
      </c>
      <c r="M2237">
        <f>IF(L2237="","",VLOOKUP(L2237,Продукция!B:L,11,0))</f>
        <v>0</v>
      </c>
      <c r="N2237" s="11" t="s">
        <v>873</v>
      </c>
      <c r="P2237" s="11" t="s">
        <v>340</v>
      </c>
      <c r="Q2237" s="11" t="s">
        <v>854</v>
      </c>
      <c r="R2237" s="153" t="s">
        <v>5170</v>
      </c>
      <c r="S2237" s="11">
        <v>18</v>
      </c>
      <c r="T2237" s="11" t="s">
        <v>5265</v>
      </c>
      <c r="V2237" s="14">
        <v>45747</v>
      </c>
      <c r="Z2237" s="11" t="s">
        <v>4823</v>
      </c>
      <c r="AA2237" s="15">
        <v>0.55555555555555558</v>
      </c>
      <c r="AB2237" t="str">
        <f>IF(L2237="","",VLOOKUP(L2237&amp;I2237,Продукция!A:I,9,0))</f>
        <v>рекомендация производителя набора</v>
      </c>
      <c r="AC2237" s="14">
        <v>45758</v>
      </c>
      <c r="AD2237" s="11" t="s">
        <v>2673</v>
      </c>
      <c r="AE2237" s="11" t="s">
        <v>4823</v>
      </c>
      <c r="AF2237" t="str">
        <f>IF(AD2237="","",VLOOKUP(AD2237,'Сотрудники и ссылки'!A:B,2,0))</f>
        <v>Серолог</v>
      </c>
      <c r="AG2237">
        <f>IF(AD2237="","",VLOOKUP(AD2237,'Сотрудники и ссылки'!A:C,3,0))</f>
        <v>20001771</v>
      </c>
      <c r="AH2237" s="11" t="s">
        <v>2673</v>
      </c>
      <c r="AI2237" t="str">
        <f>IF(AH2237="","",VLOOKUP(AH2237,'Сотрудники и ссылки'!A:B,2,0))</f>
        <v>Серолог</v>
      </c>
      <c r="AJ2237">
        <f>IF(AH2237="","",VLOOKUP(AH2237,'Сотрудники и ссылки'!A:C,3,0))</f>
        <v>20001771</v>
      </c>
      <c r="AK2237" s="14">
        <v>45758</v>
      </c>
      <c r="AL2237" s="2">
        <f>IF(AK2237="","",AK2237+VLOOKUP(I2237,'Вид исследования'!B:E,4,0))</f>
        <v>45759</v>
      </c>
      <c r="AM2237" s="2">
        <f>IF(AK2237="","",AK2237+VLOOKUP(I2237,'Вид исследования'!B:F,5,0))</f>
        <v>45759</v>
      </c>
      <c r="AN2237" s="14">
        <v>45758</v>
      </c>
      <c r="AP2237" s="11" t="s">
        <v>189</v>
      </c>
      <c r="AQ2237" t="str">
        <f>IFERROR(IF(L2237="","",VLOOKUP(L2237&amp;I2237,Продукция!A:K,11,0)),"обратитесь к админ справочника")</f>
        <v>согласно рекомендациям производителя теста</v>
      </c>
      <c r="AR2237" s="11" t="s">
        <v>4823</v>
      </c>
      <c r="AS2237" t="str">
        <f>IFERROR(IF(L2237="","",VLOOKUP(L2237&amp;I2237,Продукция!A:J,10,0)),"обратитесь к админ справочника")</f>
        <v>инструкция тест- ситема Биочек СК -218</v>
      </c>
      <c r="AT2237" s="11" t="s">
        <v>4823</v>
      </c>
      <c r="AU2237" s="11" t="s">
        <v>4823</v>
      </c>
      <c r="AV2237" s="11" t="s">
        <v>2673</v>
      </c>
      <c r="AW2237" s="11" t="s">
        <v>4824</v>
      </c>
      <c r="AX2237" s="11" t="s">
        <v>372</v>
      </c>
      <c r="AY2237" s="11" t="s">
        <v>1525</v>
      </c>
      <c r="AZ2237" s="11">
        <v>107</v>
      </c>
      <c r="BA2237" s="11">
        <v>37</v>
      </c>
      <c r="BC2237" s="11" t="s">
        <v>4870</v>
      </c>
    </row>
    <row r="2238" spans="1:55" x14ac:dyDescent="0.25">
      <c r="A2238" t="str">
        <f t="shared" si="40"/>
        <v>С/647SE (BioChek) сальмонелла группы В и D уровень антител</v>
      </c>
      <c r="B2238" t="str">
        <f>IF(E2238="","",INDEX(Лаборатории!A:A,MATCH('Производственный контроль'!E2238,Лаборатории!B:B,0)))</f>
        <v xml:space="preserve">КУРИНОЕ ЦАРСТВО АО </v>
      </c>
      <c r="C2238" t="str">
        <f>IF(E2238="","",VLOOKUP(E2238,Лаборатории!B:D,3,0))</f>
        <v>U377_CHL</v>
      </c>
      <c r="D2238" s="12">
        <v>45754</v>
      </c>
      <c r="E2238" s="11" t="s">
        <v>793</v>
      </c>
      <c r="F2238" s="11" t="s">
        <v>371</v>
      </c>
      <c r="G2238" s="11" t="s">
        <v>372</v>
      </c>
      <c r="H2238" s="11" t="s">
        <v>262</v>
      </c>
      <c r="I2238" s="11" t="s">
        <v>3428</v>
      </c>
      <c r="J2238" t="str">
        <f>IF(L2238="","",VLOOKUP(L2238,Продукция!B:D,3,0))</f>
        <v>Биологический_материал</v>
      </c>
      <c r="K2238" t="str">
        <f>IF(L2238="","",VLOOKUP(L2238,Продукция!B:C,2,0))</f>
        <v>Сыворотка крови</v>
      </c>
      <c r="L2238" s="151" t="s">
        <v>302</v>
      </c>
      <c r="M2238">
        <f>IF(L2238="","",VLOOKUP(L2238,Продукция!B:L,11,0))</f>
        <v>0</v>
      </c>
      <c r="N2238" s="11" t="s">
        <v>873</v>
      </c>
      <c r="P2238" s="11" t="s">
        <v>340</v>
      </c>
      <c r="Q2238" s="11" t="s">
        <v>854</v>
      </c>
      <c r="R2238" s="153" t="s">
        <v>5173</v>
      </c>
      <c r="S2238" s="11">
        <v>18</v>
      </c>
      <c r="T2238" s="11" t="s">
        <v>5265</v>
      </c>
      <c r="V2238" s="14">
        <v>45749</v>
      </c>
      <c r="Z2238" s="11" t="s">
        <v>4823</v>
      </c>
      <c r="AA2238" s="15">
        <v>0.55555555555555558</v>
      </c>
      <c r="AB2238" t="str">
        <f>IF(L2238="","",VLOOKUP(L2238&amp;I2238,Продукция!A:I,9,0))</f>
        <v>рекомендация производителя набора</v>
      </c>
      <c r="AC2238" s="14">
        <v>45758</v>
      </c>
      <c r="AD2238" s="11" t="s">
        <v>2673</v>
      </c>
      <c r="AE2238" s="11" t="s">
        <v>4823</v>
      </c>
      <c r="AF2238" t="str">
        <f>IF(AD2238="","",VLOOKUP(AD2238,'Сотрудники и ссылки'!A:B,2,0))</f>
        <v>Серолог</v>
      </c>
      <c r="AG2238">
        <f>IF(AD2238="","",VLOOKUP(AD2238,'Сотрудники и ссылки'!A:C,3,0))</f>
        <v>20001771</v>
      </c>
      <c r="AH2238" s="11" t="s">
        <v>2673</v>
      </c>
      <c r="AI2238" t="str">
        <f>IF(AH2238="","",VLOOKUP(AH2238,'Сотрудники и ссылки'!A:B,2,0))</f>
        <v>Серолог</v>
      </c>
      <c r="AJ2238">
        <f>IF(AH2238="","",VLOOKUP(AH2238,'Сотрудники и ссылки'!A:C,3,0))</f>
        <v>20001771</v>
      </c>
      <c r="AK2238" s="14">
        <v>45758</v>
      </c>
      <c r="AL2238" s="2">
        <f>IF(AK2238="","",AK2238+VLOOKUP(I2238,'Вид исследования'!B:E,4,0))</f>
        <v>45759</v>
      </c>
      <c r="AM2238" s="2">
        <f>IF(AK2238="","",AK2238+VLOOKUP(I2238,'Вид исследования'!B:F,5,0))</f>
        <v>45759</v>
      </c>
      <c r="AN2238" s="14">
        <v>45758</v>
      </c>
      <c r="AP2238" s="11" t="s">
        <v>189</v>
      </c>
      <c r="AQ2238" t="str">
        <f>IFERROR(IF(L2238="","",VLOOKUP(L2238&amp;I2238,Продукция!A:K,11,0)),"обратитесь к админ справочника")</f>
        <v>согласно рекомендациям производителя теста</v>
      </c>
      <c r="AR2238" s="11" t="s">
        <v>4823</v>
      </c>
      <c r="AS2238" t="str">
        <f>IFERROR(IF(L2238="","",VLOOKUP(L2238&amp;I2238,Продукция!A:J,10,0)),"обратитесь к админ справочника")</f>
        <v>инструкция тест- ситема Биочек СК -218</v>
      </c>
      <c r="AT2238" s="11" t="s">
        <v>4823</v>
      </c>
      <c r="AU2238" s="11" t="s">
        <v>4823</v>
      </c>
      <c r="AV2238" s="11" t="s">
        <v>2673</v>
      </c>
      <c r="AW2238" s="11" t="s">
        <v>4824</v>
      </c>
      <c r="AX2238" s="11" t="s">
        <v>372</v>
      </c>
      <c r="AY2238" s="11" t="s">
        <v>1528</v>
      </c>
      <c r="AZ2238" s="11">
        <v>107</v>
      </c>
      <c r="BA2238" s="11">
        <v>38</v>
      </c>
      <c r="BC2238" s="11" t="s">
        <v>4870</v>
      </c>
    </row>
    <row r="2239" spans="1:55" x14ac:dyDescent="0.25">
      <c r="A2239" t="str">
        <f t="shared" si="40"/>
        <v>С/647Вирус гриппа птиц подтипа H9 уровень антител (ВНИИЗЖ)</v>
      </c>
      <c r="B2239" t="str">
        <f>IF(E2239="","",INDEX(Лаборатории!A:A,MATCH('Производственный контроль'!E2239,Лаборатории!B:B,0)))</f>
        <v xml:space="preserve">КУРИНОЕ ЦАРСТВО АО </v>
      </c>
      <c r="C2239" t="str">
        <f>IF(E2239="","",VLOOKUP(E2239,Лаборатории!B:D,3,0))</f>
        <v>U377_CHL</v>
      </c>
      <c r="D2239" s="12">
        <v>45754</v>
      </c>
      <c r="E2239" s="11" t="s">
        <v>793</v>
      </c>
      <c r="F2239" s="11" t="s">
        <v>371</v>
      </c>
      <c r="G2239" s="11" t="s">
        <v>372</v>
      </c>
      <c r="H2239" s="11" t="s">
        <v>312</v>
      </c>
      <c r="I2239" s="11" t="s">
        <v>3435</v>
      </c>
      <c r="J2239" t="str">
        <f>IF(L2239="","",VLOOKUP(L2239,Продукция!B:D,3,0))</f>
        <v>Биологический_материал</v>
      </c>
      <c r="K2239" t="str">
        <f>IF(L2239="","",VLOOKUP(L2239,Продукция!B:C,2,0))</f>
        <v>Сыворотка крови</v>
      </c>
      <c r="L2239" s="151" t="s">
        <v>302</v>
      </c>
      <c r="M2239">
        <f>IF(L2239="","",VLOOKUP(L2239,Продукция!B:L,11,0))</f>
        <v>0</v>
      </c>
      <c r="N2239" s="11" t="s">
        <v>873</v>
      </c>
      <c r="P2239" s="11" t="s">
        <v>340</v>
      </c>
      <c r="Q2239" s="11" t="s">
        <v>854</v>
      </c>
      <c r="R2239" s="153" t="s">
        <v>5168</v>
      </c>
      <c r="S2239" s="11">
        <v>20</v>
      </c>
      <c r="T2239" s="11" t="s">
        <v>5265</v>
      </c>
      <c r="V2239" s="14">
        <v>45746</v>
      </c>
      <c r="Z2239" s="11" t="s">
        <v>4823</v>
      </c>
      <c r="AA2239" s="15">
        <v>0.55555555555555558</v>
      </c>
      <c r="AB2239" t="str">
        <f>IF(L2239="","",VLOOKUP(L2239&amp;I2239,Продукция!A:I,9,0))</f>
        <v>рекомендация производителя набора</v>
      </c>
      <c r="AC2239" s="14">
        <v>45756</v>
      </c>
      <c r="AD2239" s="11" t="s">
        <v>2673</v>
      </c>
      <c r="AE2239" s="11" t="s">
        <v>4823</v>
      </c>
      <c r="AF2239" t="str">
        <f>IF(AD2239="","",VLOOKUP(AD2239,'Сотрудники и ссылки'!A:B,2,0))</f>
        <v>Серолог</v>
      </c>
      <c r="AG2239">
        <f>IF(AD2239="","",VLOOKUP(AD2239,'Сотрудники и ссылки'!A:C,3,0))</f>
        <v>20001771</v>
      </c>
      <c r="AH2239" s="11" t="s">
        <v>2673</v>
      </c>
      <c r="AI2239" t="str">
        <f>IF(AH2239="","",VLOOKUP(AH2239,'Сотрудники и ссылки'!A:B,2,0))</f>
        <v>Серолог</v>
      </c>
      <c r="AJ2239">
        <f>IF(AH2239="","",VLOOKUP(AH2239,'Сотрудники и ссылки'!A:C,3,0))</f>
        <v>20001771</v>
      </c>
      <c r="AK2239" s="14">
        <v>45756</v>
      </c>
      <c r="AL2239" s="2">
        <f>IF(AK2239="","",AK2239+VLOOKUP(I2239,'Вид исследования'!B:E,4,0))</f>
        <v>45757</v>
      </c>
      <c r="AM2239" s="2">
        <f>IF(AK2239="","",AK2239+VLOOKUP(I2239,'Вид исследования'!B:F,5,0))</f>
        <v>45757</v>
      </c>
      <c r="AN2239" s="14">
        <v>45756</v>
      </c>
      <c r="AP2239" s="11" t="s">
        <v>189</v>
      </c>
      <c r="AQ2239" t="str">
        <f>IFERROR(IF(L2239="","",VLOOKUP(L2239&amp;I2239,Продукция!A:K,11,0)),"обратитесь к админ справочника")</f>
        <v>согласно рекомендациям производителя теста</v>
      </c>
      <c r="AR2239" s="11" t="s">
        <v>4823</v>
      </c>
      <c r="AS2239" t="str">
        <f>IFERROR(IF(L2239="","",VLOOKUP(L2239&amp;I2239,Продукция!A:J,10,0)),"обратитесь к админ справочника")</f>
        <v>инструкция по применению набора AI, Н9</v>
      </c>
      <c r="AT2239" s="11" t="s">
        <v>4823</v>
      </c>
      <c r="AU2239" s="11" t="s">
        <v>4823</v>
      </c>
      <c r="AV2239" s="11" t="s">
        <v>2673</v>
      </c>
      <c r="AW2239" s="11" t="s">
        <v>4824</v>
      </c>
      <c r="AX2239" s="11" t="s">
        <v>372</v>
      </c>
      <c r="AY2239" s="11" t="s">
        <v>1523</v>
      </c>
      <c r="AZ2239" s="11">
        <v>107</v>
      </c>
      <c r="BA2239" s="11">
        <v>37</v>
      </c>
      <c r="BC2239" s="11" t="s">
        <v>4870</v>
      </c>
    </row>
    <row r="2240" spans="1:55" x14ac:dyDescent="0.25">
      <c r="A2240" t="str">
        <f t="shared" si="40"/>
        <v>С/647Вирус гриппа птиц подтипа H9 уровень антител (ВНИИЗЖ)</v>
      </c>
      <c r="B2240" t="str">
        <f>IF(E2240="","",INDEX(Лаборатории!A:A,MATCH('Производственный контроль'!E2240,Лаборатории!B:B,0)))</f>
        <v xml:space="preserve">КУРИНОЕ ЦАРСТВО АО </v>
      </c>
      <c r="C2240" t="str">
        <f>IF(E2240="","",VLOOKUP(E2240,Лаборатории!B:D,3,0))</f>
        <v>U377_CHL</v>
      </c>
      <c r="D2240" s="12">
        <v>45754</v>
      </c>
      <c r="E2240" s="11" t="s">
        <v>793</v>
      </c>
      <c r="F2240" s="11" t="s">
        <v>371</v>
      </c>
      <c r="G2240" s="11" t="s">
        <v>372</v>
      </c>
      <c r="H2240" s="11" t="s">
        <v>312</v>
      </c>
      <c r="I2240" s="11" t="s">
        <v>3435</v>
      </c>
      <c r="J2240" t="str">
        <f>IF(L2240="","",VLOOKUP(L2240,Продукция!B:D,3,0))</f>
        <v>Биологический_материал</v>
      </c>
      <c r="K2240" t="str">
        <f>IF(L2240="","",VLOOKUP(L2240,Продукция!B:C,2,0))</f>
        <v>Сыворотка крови</v>
      </c>
      <c r="L2240" s="151" t="s">
        <v>302</v>
      </c>
      <c r="M2240">
        <f>IF(L2240="","",VLOOKUP(L2240,Продукция!B:L,11,0))</f>
        <v>0</v>
      </c>
      <c r="N2240" s="11" t="s">
        <v>873</v>
      </c>
      <c r="P2240" s="11" t="s">
        <v>340</v>
      </c>
      <c r="Q2240" s="11" t="s">
        <v>854</v>
      </c>
      <c r="R2240" s="153" t="s">
        <v>5170</v>
      </c>
      <c r="S2240" s="11">
        <v>20</v>
      </c>
      <c r="T2240" s="11" t="s">
        <v>5265</v>
      </c>
      <c r="V2240" s="14">
        <v>45747</v>
      </c>
      <c r="Z2240" s="11" t="s">
        <v>4823</v>
      </c>
      <c r="AA2240" s="15">
        <v>0.55555555555555558</v>
      </c>
      <c r="AB2240" t="str">
        <f>IF(L2240="","",VLOOKUP(L2240&amp;I2240,Продукция!A:I,9,0))</f>
        <v>рекомендация производителя набора</v>
      </c>
      <c r="AC2240" s="14">
        <v>45756</v>
      </c>
      <c r="AD2240" s="11" t="s">
        <v>2673</v>
      </c>
      <c r="AE2240" s="11" t="s">
        <v>4823</v>
      </c>
      <c r="AF2240" t="str">
        <f>IF(AD2240="","",VLOOKUP(AD2240,'Сотрудники и ссылки'!A:B,2,0))</f>
        <v>Серолог</v>
      </c>
      <c r="AG2240">
        <f>IF(AD2240="","",VLOOKUP(AD2240,'Сотрудники и ссылки'!A:C,3,0))</f>
        <v>20001771</v>
      </c>
      <c r="AH2240" s="11" t="s">
        <v>2673</v>
      </c>
      <c r="AI2240" t="str">
        <f>IF(AH2240="","",VLOOKUP(AH2240,'Сотрудники и ссылки'!A:B,2,0))</f>
        <v>Серолог</v>
      </c>
      <c r="AJ2240">
        <f>IF(AH2240="","",VLOOKUP(AH2240,'Сотрудники и ссылки'!A:C,3,0))</f>
        <v>20001771</v>
      </c>
      <c r="AK2240" s="14">
        <v>45756</v>
      </c>
      <c r="AL2240" s="2">
        <f>IF(AK2240="","",AK2240+VLOOKUP(I2240,'Вид исследования'!B:E,4,0))</f>
        <v>45757</v>
      </c>
      <c r="AM2240" s="2">
        <f>IF(AK2240="","",AK2240+VLOOKUP(I2240,'Вид исследования'!B:F,5,0))</f>
        <v>45757</v>
      </c>
      <c r="AN2240" s="14">
        <v>45756</v>
      </c>
      <c r="AP2240" s="11" t="s">
        <v>189</v>
      </c>
      <c r="AQ2240" t="str">
        <f>IFERROR(IF(L2240="","",VLOOKUP(L2240&amp;I2240,Продукция!A:K,11,0)),"обратитесь к админ справочника")</f>
        <v>согласно рекомендациям производителя теста</v>
      </c>
      <c r="AR2240" s="11" t="s">
        <v>4823</v>
      </c>
      <c r="AS2240" t="str">
        <f>IFERROR(IF(L2240="","",VLOOKUP(L2240&amp;I2240,Продукция!A:J,10,0)),"обратитесь к админ справочника")</f>
        <v>инструкция по применению набора AI, Н9</v>
      </c>
      <c r="AT2240" s="11" t="s">
        <v>4823</v>
      </c>
      <c r="AU2240" s="11" t="s">
        <v>4823</v>
      </c>
      <c r="AV2240" s="11" t="s">
        <v>2673</v>
      </c>
      <c r="AW2240" s="11" t="s">
        <v>4824</v>
      </c>
      <c r="AX2240" s="11" t="s">
        <v>372</v>
      </c>
      <c r="AY2240" s="11" t="s">
        <v>1525</v>
      </c>
      <c r="AZ2240" s="11">
        <v>107</v>
      </c>
      <c r="BA2240" s="11">
        <v>37</v>
      </c>
      <c r="BC2240" s="11" t="s">
        <v>4870</v>
      </c>
    </row>
    <row r="2241" spans="1:55" x14ac:dyDescent="0.25">
      <c r="A2241" t="str">
        <f t="shared" si="40"/>
        <v>С/647Вирус гриппа птиц подтипа H9 уровень антител (ВНИИЗЖ)</v>
      </c>
      <c r="B2241" t="str">
        <f>IF(E2241="","",INDEX(Лаборатории!A:A,MATCH('Производственный контроль'!E2241,Лаборатории!B:B,0)))</f>
        <v xml:space="preserve">КУРИНОЕ ЦАРСТВО АО </v>
      </c>
      <c r="C2241" t="str">
        <f>IF(E2241="","",VLOOKUP(E2241,Лаборатории!B:D,3,0))</f>
        <v>U377_CHL</v>
      </c>
      <c r="D2241" s="12">
        <v>45754</v>
      </c>
      <c r="E2241" s="11" t="s">
        <v>793</v>
      </c>
      <c r="F2241" s="11" t="s">
        <v>371</v>
      </c>
      <c r="G2241" s="11" t="s">
        <v>372</v>
      </c>
      <c r="H2241" s="11" t="s">
        <v>312</v>
      </c>
      <c r="I2241" s="11" t="s">
        <v>3435</v>
      </c>
      <c r="J2241" t="str">
        <f>IF(L2241="","",VLOOKUP(L2241,Продукция!B:D,3,0))</f>
        <v>Биологический_материал</v>
      </c>
      <c r="K2241" t="str">
        <f>IF(L2241="","",VLOOKUP(L2241,Продукция!B:C,2,0))</f>
        <v>Сыворотка крови</v>
      </c>
      <c r="L2241" s="151" t="s">
        <v>302</v>
      </c>
      <c r="M2241">
        <f>IF(L2241="","",VLOOKUP(L2241,Продукция!B:L,11,0))</f>
        <v>0</v>
      </c>
      <c r="N2241" s="11" t="s">
        <v>873</v>
      </c>
      <c r="P2241" s="11" t="s">
        <v>340</v>
      </c>
      <c r="Q2241" s="11" t="s">
        <v>854</v>
      </c>
      <c r="R2241" s="153" t="s">
        <v>5173</v>
      </c>
      <c r="S2241" s="11">
        <v>20</v>
      </c>
      <c r="T2241" s="11" t="s">
        <v>5265</v>
      </c>
      <c r="V2241" s="14">
        <v>45749</v>
      </c>
      <c r="Z2241" s="11" t="s">
        <v>4823</v>
      </c>
      <c r="AA2241" s="15">
        <v>0.55555555555555558</v>
      </c>
      <c r="AB2241" t="str">
        <f>IF(L2241="","",VLOOKUP(L2241&amp;I2241,Продукция!A:I,9,0))</f>
        <v>рекомендация производителя набора</v>
      </c>
      <c r="AC2241" s="14">
        <v>45756</v>
      </c>
      <c r="AD2241" s="11" t="s">
        <v>2673</v>
      </c>
      <c r="AE2241" s="11" t="s">
        <v>4823</v>
      </c>
      <c r="AF2241" t="str">
        <f>IF(AD2241="","",VLOOKUP(AD2241,'Сотрудники и ссылки'!A:B,2,0))</f>
        <v>Серолог</v>
      </c>
      <c r="AG2241">
        <f>IF(AD2241="","",VLOOKUP(AD2241,'Сотрудники и ссылки'!A:C,3,0))</f>
        <v>20001771</v>
      </c>
      <c r="AH2241" s="11" t="s">
        <v>2673</v>
      </c>
      <c r="AI2241" t="str">
        <f>IF(AH2241="","",VLOOKUP(AH2241,'Сотрудники и ссылки'!A:B,2,0))</f>
        <v>Серолог</v>
      </c>
      <c r="AJ2241">
        <f>IF(AH2241="","",VLOOKUP(AH2241,'Сотрудники и ссылки'!A:C,3,0))</f>
        <v>20001771</v>
      </c>
      <c r="AK2241" s="14">
        <v>45756</v>
      </c>
      <c r="AL2241" s="2">
        <f>IF(AK2241="","",AK2241+VLOOKUP(I2241,'Вид исследования'!B:E,4,0))</f>
        <v>45757</v>
      </c>
      <c r="AM2241" s="2">
        <f>IF(AK2241="","",AK2241+VLOOKUP(I2241,'Вид исследования'!B:F,5,0))</f>
        <v>45757</v>
      </c>
      <c r="AN2241" s="14">
        <v>45756</v>
      </c>
      <c r="AP2241" s="11" t="s">
        <v>189</v>
      </c>
      <c r="AQ2241" t="str">
        <f>IFERROR(IF(L2241="","",VLOOKUP(L2241&amp;I2241,Продукция!A:K,11,0)),"обратитесь к админ справочника")</f>
        <v>согласно рекомендациям производителя теста</v>
      </c>
      <c r="AR2241" s="11" t="s">
        <v>4823</v>
      </c>
      <c r="AS2241" t="str">
        <f>IFERROR(IF(L2241="","",VLOOKUP(L2241&amp;I2241,Продукция!A:J,10,0)),"обратитесь к админ справочника")</f>
        <v>инструкция по применению набора AI, Н9</v>
      </c>
      <c r="AT2241" s="11" t="s">
        <v>4823</v>
      </c>
      <c r="AU2241" s="11" t="s">
        <v>4823</v>
      </c>
      <c r="AV2241" s="11" t="s">
        <v>2673</v>
      </c>
      <c r="AW2241" s="11" t="s">
        <v>4824</v>
      </c>
      <c r="AX2241" s="11" t="s">
        <v>372</v>
      </c>
      <c r="AY2241" s="11" t="s">
        <v>1528</v>
      </c>
      <c r="AZ2241" s="11">
        <v>107</v>
      </c>
      <c r="BA2241" s="11">
        <v>38</v>
      </c>
      <c r="BC2241" s="11" t="s">
        <v>4870</v>
      </c>
    </row>
    <row r="2242" spans="1:55" x14ac:dyDescent="0.25">
      <c r="A2242" t="str">
        <f t="shared" si="40"/>
        <v>С/647Вирус гриппа птиц подтипа H9 уровень антител (ВНИИЗЖ)</v>
      </c>
      <c r="B2242" t="str">
        <f>IF(E2242="","",INDEX(Лаборатории!A:A,MATCH('Производственный контроль'!E2242,Лаборатории!B:B,0)))</f>
        <v xml:space="preserve">КУРИНОЕ ЦАРСТВО АО </v>
      </c>
      <c r="C2242" t="str">
        <f>IF(E2242="","",VLOOKUP(E2242,Лаборатории!B:D,3,0))</f>
        <v>U377_CHL</v>
      </c>
      <c r="D2242" s="12">
        <v>45754</v>
      </c>
      <c r="E2242" s="11" t="s">
        <v>793</v>
      </c>
      <c r="F2242" s="11" t="s">
        <v>371</v>
      </c>
      <c r="G2242" s="11" t="s">
        <v>372</v>
      </c>
      <c r="H2242" s="11" t="s">
        <v>312</v>
      </c>
      <c r="I2242" s="11" t="s">
        <v>3435</v>
      </c>
      <c r="J2242" t="str">
        <f>IF(L2242="","",VLOOKUP(L2242,Продукция!B:D,3,0))</f>
        <v>Биологический_материал</v>
      </c>
      <c r="K2242" t="str">
        <f>IF(L2242="","",VLOOKUP(L2242,Продукция!B:C,2,0))</f>
        <v>Сыворотка крови</v>
      </c>
      <c r="L2242" s="151" t="s">
        <v>302</v>
      </c>
      <c r="M2242">
        <f>IF(L2242="","",VLOOKUP(L2242,Продукция!B:L,11,0))</f>
        <v>0</v>
      </c>
      <c r="N2242" s="11" t="s">
        <v>873</v>
      </c>
      <c r="P2242" s="11" t="s">
        <v>340</v>
      </c>
      <c r="Q2242" s="11" t="s">
        <v>854</v>
      </c>
      <c r="R2242" s="153" t="s">
        <v>5176</v>
      </c>
      <c r="S2242" s="11">
        <v>20</v>
      </c>
      <c r="T2242" s="11" t="s">
        <v>5265</v>
      </c>
      <c r="V2242" s="14">
        <v>45752</v>
      </c>
      <c r="Z2242" s="11" t="s">
        <v>4823</v>
      </c>
      <c r="AA2242" s="15">
        <v>0.55555555555555558</v>
      </c>
      <c r="AB2242" t="str">
        <f>IF(L2242="","",VLOOKUP(L2242&amp;I2242,Продукция!A:I,9,0))</f>
        <v>рекомендация производителя набора</v>
      </c>
      <c r="AC2242" s="14">
        <v>45756</v>
      </c>
      <c r="AD2242" s="11" t="s">
        <v>2673</v>
      </c>
      <c r="AE2242" s="11" t="s">
        <v>4823</v>
      </c>
      <c r="AF2242" t="str">
        <f>IF(AD2242="","",VLOOKUP(AD2242,'Сотрудники и ссылки'!A:B,2,0))</f>
        <v>Серолог</v>
      </c>
      <c r="AG2242">
        <f>IF(AD2242="","",VLOOKUP(AD2242,'Сотрудники и ссылки'!A:C,3,0))</f>
        <v>20001771</v>
      </c>
      <c r="AH2242" s="11" t="s">
        <v>2673</v>
      </c>
      <c r="AI2242" t="str">
        <f>IF(AH2242="","",VLOOKUP(AH2242,'Сотрудники и ссылки'!A:B,2,0))</f>
        <v>Серолог</v>
      </c>
      <c r="AJ2242">
        <f>IF(AH2242="","",VLOOKUP(AH2242,'Сотрудники и ссылки'!A:C,3,0))</f>
        <v>20001771</v>
      </c>
      <c r="AK2242" s="14">
        <v>45756</v>
      </c>
      <c r="AL2242" s="2">
        <f>IF(AK2242="","",AK2242+VLOOKUP(I2242,'Вид исследования'!B:E,4,0))</f>
        <v>45757</v>
      </c>
      <c r="AM2242" s="2">
        <f>IF(AK2242="","",AK2242+VLOOKUP(I2242,'Вид исследования'!B:F,5,0))</f>
        <v>45757</v>
      </c>
      <c r="AN2242" s="14">
        <v>45756</v>
      </c>
      <c r="AP2242" s="11" t="s">
        <v>189</v>
      </c>
      <c r="AQ2242" t="str">
        <f>IFERROR(IF(L2242="","",VLOOKUP(L2242&amp;I2242,Продукция!A:K,11,0)),"обратитесь к админ справочника")</f>
        <v>согласно рекомендациям производителя теста</v>
      </c>
      <c r="AR2242" s="11" t="s">
        <v>4823</v>
      </c>
      <c r="AS2242" t="str">
        <f>IFERROR(IF(L2242="","",VLOOKUP(L2242&amp;I2242,Продукция!A:J,10,0)),"обратитесь к админ справочника")</f>
        <v>инструкция по применению набора AI, Н9</v>
      </c>
      <c r="AT2242" s="11" t="s">
        <v>4823</v>
      </c>
      <c r="AU2242" s="11" t="s">
        <v>4823</v>
      </c>
      <c r="AV2242" s="11" t="s">
        <v>2673</v>
      </c>
      <c r="AW2242" s="11" t="s">
        <v>4824</v>
      </c>
      <c r="AX2242" s="11" t="s">
        <v>372</v>
      </c>
      <c r="AY2242" s="11" t="s">
        <v>1532</v>
      </c>
      <c r="AZ2242" s="11">
        <v>107</v>
      </c>
      <c r="BA2242" s="11">
        <v>38</v>
      </c>
      <c r="BC2242" s="11" t="s">
        <v>4870</v>
      </c>
    </row>
    <row r="2243" spans="1:55" x14ac:dyDescent="0.25">
      <c r="A2243" t="str">
        <f t="shared" si="40"/>
        <v>С/647Вирус гриппа птиц подтипа H9 уровень антител (ВНИИЗЖ)</v>
      </c>
      <c r="B2243" t="str">
        <f>IF(E2243="","",INDEX(Лаборатории!A:A,MATCH('Производственный контроль'!E2243,Лаборатории!B:B,0)))</f>
        <v xml:space="preserve">КУРИНОЕ ЦАРСТВО АО </v>
      </c>
      <c r="C2243" t="str">
        <f>IF(E2243="","",VLOOKUP(E2243,Лаборатории!B:D,3,0))</f>
        <v>U377_CHL</v>
      </c>
      <c r="D2243" s="12">
        <v>45754</v>
      </c>
      <c r="E2243" s="11" t="s">
        <v>793</v>
      </c>
      <c r="F2243" s="11" t="s">
        <v>371</v>
      </c>
      <c r="G2243" s="11" t="s">
        <v>372</v>
      </c>
      <c r="H2243" s="11" t="s">
        <v>312</v>
      </c>
      <c r="I2243" s="11" t="s">
        <v>3435</v>
      </c>
      <c r="J2243" t="str">
        <f>IF(L2243="","",VLOOKUP(L2243,Продукция!B:D,3,0))</f>
        <v>Биологический_материал</v>
      </c>
      <c r="K2243" t="str">
        <f>IF(L2243="","",VLOOKUP(L2243,Продукция!B:C,2,0))</f>
        <v>Сыворотка крови</v>
      </c>
      <c r="L2243" s="151" t="s">
        <v>302</v>
      </c>
      <c r="M2243">
        <f>IF(L2243="","",VLOOKUP(L2243,Продукция!B:L,11,0))</f>
        <v>0</v>
      </c>
      <c r="N2243" s="11" t="s">
        <v>873</v>
      </c>
      <c r="P2243" s="11" t="s">
        <v>340</v>
      </c>
      <c r="Q2243" s="11" t="s">
        <v>854</v>
      </c>
      <c r="R2243" s="153" t="s">
        <v>5177</v>
      </c>
      <c r="S2243" s="11">
        <v>20</v>
      </c>
      <c r="T2243" s="11" t="s">
        <v>5265</v>
      </c>
      <c r="V2243" s="14">
        <v>45752</v>
      </c>
      <c r="Z2243" s="11" t="s">
        <v>4823</v>
      </c>
      <c r="AA2243" s="15">
        <v>0.55555555555555558</v>
      </c>
      <c r="AB2243" t="str">
        <f>IF(L2243="","",VLOOKUP(L2243&amp;I2243,Продукция!A:I,9,0))</f>
        <v>рекомендация производителя набора</v>
      </c>
      <c r="AC2243" s="14">
        <v>45756</v>
      </c>
      <c r="AD2243" s="11" t="s">
        <v>2673</v>
      </c>
      <c r="AE2243" s="11" t="s">
        <v>4823</v>
      </c>
      <c r="AF2243" t="str">
        <f>IF(AD2243="","",VLOOKUP(AD2243,'Сотрудники и ссылки'!A:B,2,0))</f>
        <v>Серолог</v>
      </c>
      <c r="AG2243">
        <f>IF(AD2243="","",VLOOKUP(AD2243,'Сотрудники и ссылки'!A:C,3,0))</f>
        <v>20001771</v>
      </c>
      <c r="AH2243" s="11" t="s">
        <v>2673</v>
      </c>
      <c r="AI2243" t="str">
        <f>IF(AH2243="","",VLOOKUP(AH2243,'Сотрудники и ссылки'!A:B,2,0))</f>
        <v>Серолог</v>
      </c>
      <c r="AJ2243">
        <f>IF(AH2243="","",VLOOKUP(AH2243,'Сотрудники и ссылки'!A:C,3,0))</f>
        <v>20001771</v>
      </c>
      <c r="AK2243" s="14">
        <v>45756</v>
      </c>
      <c r="AL2243" s="2">
        <f>IF(AK2243="","",AK2243+VLOOKUP(I2243,'Вид исследования'!B:E,4,0))</f>
        <v>45757</v>
      </c>
      <c r="AM2243" s="2">
        <f>IF(AK2243="","",AK2243+VLOOKUP(I2243,'Вид исследования'!B:F,5,0))</f>
        <v>45757</v>
      </c>
      <c r="AN2243" s="14">
        <v>45756</v>
      </c>
      <c r="AP2243" s="11" t="s">
        <v>189</v>
      </c>
      <c r="AQ2243" t="str">
        <f>IFERROR(IF(L2243="","",VLOOKUP(L2243&amp;I2243,Продукция!A:K,11,0)),"обратитесь к админ справочника")</f>
        <v>согласно рекомендациям производителя теста</v>
      </c>
      <c r="AR2243" s="11" t="s">
        <v>4823</v>
      </c>
      <c r="AS2243" t="str">
        <f>IFERROR(IF(L2243="","",VLOOKUP(L2243&amp;I2243,Продукция!A:J,10,0)),"обратитесь к админ справочника")</f>
        <v>инструкция по применению набора AI, Н9</v>
      </c>
      <c r="AT2243" s="11" t="s">
        <v>4823</v>
      </c>
      <c r="AU2243" s="11" t="s">
        <v>4823</v>
      </c>
      <c r="AV2243" s="11" t="s">
        <v>2673</v>
      </c>
      <c r="AW2243" s="11" t="s">
        <v>4824</v>
      </c>
      <c r="AX2243" s="11" t="s">
        <v>372</v>
      </c>
      <c r="AY2243" s="11" t="s">
        <v>1533</v>
      </c>
      <c r="AZ2243" s="11">
        <v>107</v>
      </c>
      <c r="BA2243" s="11">
        <v>38</v>
      </c>
      <c r="BC2243" s="11" t="s">
        <v>4870</v>
      </c>
    </row>
    <row r="2244" spans="1:55" x14ac:dyDescent="0.25">
      <c r="A2244" t="str">
        <f t="shared" si="40"/>
        <v>С/647Вирус гриппа птиц подтипа Н5 уровень антител (ВНИИЗЖ)</v>
      </c>
      <c r="B2244" t="str">
        <f>IF(E2244="","",INDEX(Лаборатории!A:A,MATCH('Производственный контроль'!E2244,Лаборатории!B:B,0)))</f>
        <v xml:space="preserve">КУРИНОЕ ЦАРСТВО АО </v>
      </c>
      <c r="C2244" t="str">
        <f>IF(E2244="","",VLOOKUP(E2244,Лаборатории!B:D,3,0))</f>
        <v>U377_CHL</v>
      </c>
      <c r="D2244" s="12">
        <v>45754</v>
      </c>
      <c r="E2244" s="11" t="s">
        <v>793</v>
      </c>
      <c r="F2244" s="11" t="s">
        <v>371</v>
      </c>
      <c r="G2244" s="11" t="s">
        <v>372</v>
      </c>
      <c r="H2244" s="11" t="s">
        <v>312</v>
      </c>
      <c r="I2244" s="11" t="s">
        <v>3437</v>
      </c>
      <c r="J2244" t="str">
        <f>IF(L2244="","",VLOOKUP(L2244,Продукция!B:D,3,0))</f>
        <v>Биологический_материал</v>
      </c>
      <c r="K2244" t="str">
        <f>IF(L2244="","",VLOOKUP(L2244,Продукция!B:C,2,0))</f>
        <v>Сыворотка крови</v>
      </c>
      <c r="L2244" s="151" t="s">
        <v>302</v>
      </c>
      <c r="M2244">
        <f>IF(L2244="","",VLOOKUP(L2244,Продукция!B:L,11,0))</f>
        <v>0</v>
      </c>
      <c r="N2244" s="11" t="s">
        <v>873</v>
      </c>
      <c r="P2244" s="11" t="s">
        <v>340</v>
      </c>
      <c r="Q2244" s="11" t="s">
        <v>854</v>
      </c>
      <c r="R2244" s="153" t="s">
        <v>5168</v>
      </c>
      <c r="S2244" s="11">
        <v>20</v>
      </c>
      <c r="T2244" s="11" t="s">
        <v>5265</v>
      </c>
      <c r="V2244" s="14">
        <v>45746</v>
      </c>
      <c r="Z2244" s="11" t="s">
        <v>4823</v>
      </c>
      <c r="AA2244" s="15">
        <v>0.55555555555555558</v>
      </c>
      <c r="AB2244" t="str">
        <f>IF(L2244="","",VLOOKUP(L2244&amp;I2244,Продукция!A:I,9,0))</f>
        <v>рекомендация производителя набора</v>
      </c>
      <c r="AC2244" s="14">
        <v>45756</v>
      </c>
      <c r="AD2244" s="11" t="s">
        <v>2673</v>
      </c>
      <c r="AE2244" s="11" t="s">
        <v>4823</v>
      </c>
      <c r="AF2244" t="str">
        <f>IF(AD2244="","",VLOOKUP(AD2244,'Сотрудники и ссылки'!A:B,2,0))</f>
        <v>Серолог</v>
      </c>
      <c r="AG2244">
        <f>IF(AD2244="","",VLOOKUP(AD2244,'Сотрудники и ссылки'!A:C,3,0))</f>
        <v>20001771</v>
      </c>
      <c r="AH2244" s="11" t="s">
        <v>2673</v>
      </c>
      <c r="AI2244" t="str">
        <f>IF(AH2244="","",VLOOKUP(AH2244,'Сотрудники и ссылки'!A:B,2,0))</f>
        <v>Серолог</v>
      </c>
      <c r="AJ2244">
        <f>IF(AH2244="","",VLOOKUP(AH2244,'Сотрудники и ссылки'!A:C,3,0))</f>
        <v>20001771</v>
      </c>
      <c r="AK2244" s="14">
        <v>45756</v>
      </c>
      <c r="AL2244" s="2">
        <f>IF(AK2244="","",AK2244+VLOOKUP(I2244,'Вид исследования'!B:E,4,0))</f>
        <v>45757</v>
      </c>
      <c r="AM2244" s="2">
        <f>IF(AK2244="","",AK2244+VLOOKUP(I2244,'Вид исследования'!B:F,5,0))</f>
        <v>45757</v>
      </c>
      <c r="AN2244" s="14">
        <v>45756</v>
      </c>
      <c r="AP2244" s="11" t="s">
        <v>189</v>
      </c>
      <c r="AQ2244" t="str">
        <f>IFERROR(IF(L2244="","",VLOOKUP(L2244&amp;I2244,Продукция!A:K,11,0)),"обратитесь к админ справочника")</f>
        <v>согласно рекомендациям производителя теста</v>
      </c>
      <c r="AR2244" s="11" t="s">
        <v>4823</v>
      </c>
      <c r="AS2244" t="str">
        <f>IFERROR(IF(L2244="","",VLOOKUP(L2244&amp;I2244,Продукция!A:J,10,0)),"обратитесь к админ справочника")</f>
        <v>инструкция по применению набора AI, Н5</v>
      </c>
      <c r="AT2244" s="11" t="s">
        <v>4823</v>
      </c>
      <c r="AU2244" s="11" t="s">
        <v>4823</v>
      </c>
      <c r="AV2244" s="11" t="s">
        <v>2673</v>
      </c>
      <c r="AW2244" s="11" t="s">
        <v>4824</v>
      </c>
      <c r="AX2244" s="11" t="s">
        <v>372</v>
      </c>
      <c r="AY2244" s="11" t="s">
        <v>1523</v>
      </c>
      <c r="AZ2244" s="11">
        <v>107</v>
      </c>
      <c r="BA2244" s="11">
        <v>37</v>
      </c>
      <c r="BC2244" s="11" t="s">
        <v>4870</v>
      </c>
    </row>
    <row r="2245" spans="1:55" x14ac:dyDescent="0.25">
      <c r="A2245" t="str">
        <f t="shared" si="40"/>
        <v>С/647Вирус гриппа птиц подтипа Н5 уровень антител (ВНИИЗЖ)</v>
      </c>
      <c r="B2245" t="str">
        <f>IF(E2245="","",INDEX(Лаборатории!A:A,MATCH('Производственный контроль'!E2245,Лаборатории!B:B,0)))</f>
        <v xml:space="preserve">КУРИНОЕ ЦАРСТВО АО </v>
      </c>
      <c r="C2245" t="str">
        <f>IF(E2245="","",VLOOKUP(E2245,Лаборатории!B:D,3,0))</f>
        <v>U377_CHL</v>
      </c>
      <c r="D2245" s="12">
        <v>45754</v>
      </c>
      <c r="E2245" s="11" t="s">
        <v>793</v>
      </c>
      <c r="F2245" s="11" t="s">
        <v>371</v>
      </c>
      <c r="G2245" s="11" t="s">
        <v>372</v>
      </c>
      <c r="H2245" s="11" t="s">
        <v>312</v>
      </c>
      <c r="I2245" s="11" t="s">
        <v>3437</v>
      </c>
      <c r="J2245" t="str">
        <f>IF(L2245="","",VLOOKUP(L2245,Продукция!B:D,3,0))</f>
        <v>Биологический_материал</v>
      </c>
      <c r="K2245" t="str">
        <f>IF(L2245="","",VLOOKUP(L2245,Продукция!B:C,2,0))</f>
        <v>Сыворотка крови</v>
      </c>
      <c r="L2245" s="151" t="s">
        <v>302</v>
      </c>
      <c r="M2245">
        <f>IF(L2245="","",VLOOKUP(L2245,Продукция!B:L,11,0))</f>
        <v>0</v>
      </c>
      <c r="N2245" s="11" t="s">
        <v>873</v>
      </c>
      <c r="P2245" s="11" t="s">
        <v>340</v>
      </c>
      <c r="Q2245" s="11" t="s">
        <v>854</v>
      </c>
      <c r="R2245" s="153" t="s">
        <v>5170</v>
      </c>
      <c r="S2245" s="11">
        <v>20</v>
      </c>
      <c r="T2245" s="11" t="s">
        <v>5265</v>
      </c>
      <c r="V2245" s="14">
        <v>45747</v>
      </c>
      <c r="Z2245" s="11" t="s">
        <v>4823</v>
      </c>
      <c r="AA2245" s="15">
        <v>0.55555555555555558</v>
      </c>
      <c r="AB2245" t="str">
        <f>IF(L2245="","",VLOOKUP(L2245&amp;I2245,Продукция!A:I,9,0))</f>
        <v>рекомендация производителя набора</v>
      </c>
      <c r="AC2245" s="14">
        <v>45756</v>
      </c>
      <c r="AD2245" s="11" t="s">
        <v>2673</v>
      </c>
      <c r="AE2245" s="11" t="s">
        <v>4823</v>
      </c>
      <c r="AF2245" t="str">
        <f>IF(AD2245="","",VLOOKUP(AD2245,'Сотрудники и ссылки'!A:B,2,0))</f>
        <v>Серолог</v>
      </c>
      <c r="AG2245">
        <f>IF(AD2245="","",VLOOKUP(AD2245,'Сотрудники и ссылки'!A:C,3,0))</f>
        <v>20001771</v>
      </c>
      <c r="AH2245" s="11" t="s">
        <v>2673</v>
      </c>
      <c r="AI2245" t="str">
        <f>IF(AH2245="","",VLOOKUP(AH2245,'Сотрудники и ссылки'!A:B,2,0))</f>
        <v>Серолог</v>
      </c>
      <c r="AJ2245">
        <f>IF(AH2245="","",VLOOKUP(AH2245,'Сотрудники и ссылки'!A:C,3,0))</f>
        <v>20001771</v>
      </c>
      <c r="AK2245" s="14">
        <v>45756</v>
      </c>
      <c r="AL2245" s="2">
        <f>IF(AK2245="","",AK2245+VLOOKUP(I2245,'Вид исследования'!B:E,4,0))</f>
        <v>45757</v>
      </c>
      <c r="AM2245" s="2">
        <f>IF(AK2245="","",AK2245+VLOOKUP(I2245,'Вид исследования'!B:F,5,0))</f>
        <v>45757</v>
      </c>
      <c r="AN2245" s="14">
        <v>45756</v>
      </c>
      <c r="AP2245" s="11" t="s">
        <v>189</v>
      </c>
      <c r="AQ2245" t="str">
        <f>IFERROR(IF(L2245="","",VLOOKUP(L2245&amp;I2245,Продукция!A:K,11,0)),"обратитесь к админ справочника")</f>
        <v>согласно рекомендациям производителя теста</v>
      </c>
      <c r="AR2245" s="11" t="s">
        <v>4823</v>
      </c>
      <c r="AS2245" t="str">
        <f>IFERROR(IF(L2245="","",VLOOKUP(L2245&amp;I2245,Продукция!A:J,10,0)),"обратитесь к админ справочника")</f>
        <v>инструкция по применению набора AI, Н5</v>
      </c>
      <c r="AT2245" s="11" t="s">
        <v>4823</v>
      </c>
      <c r="AU2245" s="11" t="s">
        <v>4823</v>
      </c>
      <c r="AV2245" s="11" t="s">
        <v>2673</v>
      </c>
      <c r="AW2245" s="11" t="s">
        <v>4824</v>
      </c>
      <c r="AX2245" s="11" t="s">
        <v>372</v>
      </c>
      <c r="AY2245" s="11" t="s">
        <v>1525</v>
      </c>
      <c r="AZ2245" s="11">
        <v>107</v>
      </c>
      <c r="BA2245" s="11">
        <v>37</v>
      </c>
      <c r="BC2245" s="11" t="s">
        <v>4870</v>
      </c>
    </row>
    <row r="2246" spans="1:55" x14ac:dyDescent="0.25">
      <c r="A2246" t="str">
        <f t="shared" si="40"/>
        <v>С/647Вирус гриппа птиц подтипа Н5 уровень антител (ВНИИЗЖ)</v>
      </c>
      <c r="B2246" t="str">
        <f>IF(E2246="","",INDEX(Лаборатории!A:A,MATCH('Производственный контроль'!E2246,Лаборатории!B:B,0)))</f>
        <v xml:space="preserve">КУРИНОЕ ЦАРСТВО АО </v>
      </c>
      <c r="C2246" t="str">
        <f>IF(E2246="","",VLOOKUP(E2246,Лаборатории!B:D,3,0))</f>
        <v>U377_CHL</v>
      </c>
      <c r="D2246" s="12">
        <v>45754</v>
      </c>
      <c r="E2246" s="11" t="s">
        <v>793</v>
      </c>
      <c r="F2246" s="11" t="s">
        <v>371</v>
      </c>
      <c r="G2246" s="11" t="s">
        <v>372</v>
      </c>
      <c r="H2246" s="11" t="s">
        <v>312</v>
      </c>
      <c r="I2246" s="11" t="s">
        <v>3437</v>
      </c>
      <c r="J2246" t="str">
        <f>IF(L2246="","",VLOOKUP(L2246,Продукция!B:D,3,0))</f>
        <v>Биологический_материал</v>
      </c>
      <c r="K2246" t="str">
        <f>IF(L2246="","",VLOOKUP(L2246,Продукция!B:C,2,0))</f>
        <v>Сыворотка крови</v>
      </c>
      <c r="L2246" s="151" t="s">
        <v>302</v>
      </c>
      <c r="M2246">
        <f>IF(L2246="","",VLOOKUP(L2246,Продукция!B:L,11,0))</f>
        <v>0</v>
      </c>
      <c r="N2246" s="11" t="s">
        <v>873</v>
      </c>
      <c r="P2246" s="11" t="s">
        <v>340</v>
      </c>
      <c r="Q2246" s="11" t="s">
        <v>854</v>
      </c>
      <c r="R2246" s="153" t="s">
        <v>5173</v>
      </c>
      <c r="S2246" s="11">
        <v>20</v>
      </c>
      <c r="T2246" s="11" t="s">
        <v>5265</v>
      </c>
      <c r="V2246" s="14">
        <v>45749</v>
      </c>
      <c r="Z2246" s="11" t="s">
        <v>4823</v>
      </c>
      <c r="AA2246" s="15">
        <v>0.55555555555555558</v>
      </c>
      <c r="AB2246" t="str">
        <f>IF(L2246="","",VLOOKUP(L2246&amp;I2246,Продукция!A:I,9,0))</f>
        <v>рекомендация производителя набора</v>
      </c>
      <c r="AC2246" s="14">
        <v>45756</v>
      </c>
      <c r="AD2246" s="11" t="s">
        <v>2673</v>
      </c>
      <c r="AE2246" s="11" t="s">
        <v>4823</v>
      </c>
      <c r="AF2246" t="str">
        <f>IF(AD2246="","",VLOOKUP(AD2246,'Сотрудники и ссылки'!A:B,2,0))</f>
        <v>Серолог</v>
      </c>
      <c r="AG2246">
        <f>IF(AD2246="","",VLOOKUP(AD2246,'Сотрудники и ссылки'!A:C,3,0))</f>
        <v>20001771</v>
      </c>
      <c r="AH2246" s="11" t="s">
        <v>2673</v>
      </c>
      <c r="AI2246" t="str">
        <f>IF(AH2246="","",VLOOKUP(AH2246,'Сотрудники и ссылки'!A:B,2,0))</f>
        <v>Серолог</v>
      </c>
      <c r="AJ2246">
        <f>IF(AH2246="","",VLOOKUP(AH2246,'Сотрудники и ссылки'!A:C,3,0))</f>
        <v>20001771</v>
      </c>
      <c r="AK2246" s="14">
        <v>45756</v>
      </c>
      <c r="AL2246" s="2">
        <f>IF(AK2246="","",AK2246+VLOOKUP(I2246,'Вид исследования'!B:E,4,0))</f>
        <v>45757</v>
      </c>
      <c r="AM2246" s="2">
        <f>IF(AK2246="","",AK2246+VLOOKUP(I2246,'Вид исследования'!B:F,5,0))</f>
        <v>45757</v>
      </c>
      <c r="AN2246" s="14">
        <v>45756</v>
      </c>
      <c r="AP2246" s="11" t="s">
        <v>189</v>
      </c>
      <c r="AQ2246" t="str">
        <f>IFERROR(IF(L2246="","",VLOOKUP(L2246&amp;I2246,Продукция!A:K,11,0)),"обратитесь к админ справочника")</f>
        <v>согласно рекомендациям производителя теста</v>
      </c>
      <c r="AR2246" s="11" t="s">
        <v>4823</v>
      </c>
      <c r="AS2246" t="str">
        <f>IFERROR(IF(L2246="","",VLOOKUP(L2246&amp;I2246,Продукция!A:J,10,0)),"обратитесь к админ справочника")</f>
        <v>инструкция по применению набора AI, Н5</v>
      </c>
      <c r="AT2246" s="11" t="s">
        <v>4823</v>
      </c>
      <c r="AU2246" s="11" t="s">
        <v>4823</v>
      </c>
      <c r="AV2246" s="11" t="s">
        <v>2673</v>
      </c>
      <c r="AW2246" s="11" t="s">
        <v>4824</v>
      </c>
      <c r="AX2246" s="11" t="s">
        <v>372</v>
      </c>
      <c r="AY2246" s="11" t="s">
        <v>1528</v>
      </c>
      <c r="AZ2246" s="11">
        <v>107</v>
      </c>
      <c r="BA2246" s="11">
        <v>38</v>
      </c>
      <c r="BC2246" s="11" t="s">
        <v>4870</v>
      </c>
    </row>
    <row r="2247" spans="1:55" x14ac:dyDescent="0.25">
      <c r="A2247" t="str">
        <f t="shared" si="40"/>
        <v>С/647Вирус гриппа птиц подтипа Н5 уровень антител (ВНИИЗЖ)</v>
      </c>
      <c r="B2247" t="str">
        <f>IF(E2247="","",INDEX(Лаборатории!A:A,MATCH('Производственный контроль'!E2247,Лаборатории!B:B,0)))</f>
        <v xml:space="preserve">КУРИНОЕ ЦАРСТВО АО </v>
      </c>
      <c r="C2247" t="str">
        <f>IF(E2247="","",VLOOKUP(E2247,Лаборатории!B:D,3,0))</f>
        <v>U377_CHL</v>
      </c>
      <c r="D2247" s="12">
        <v>45754</v>
      </c>
      <c r="E2247" s="11" t="s">
        <v>793</v>
      </c>
      <c r="F2247" s="11" t="s">
        <v>371</v>
      </c>
      <c r="G2247" s="11" t="s">
        <v>372</v>
      </c>
      <c r="H2247" s="11" t="s">
        <v>312</v>
      </c>
      <c r="I2247" s="11" t="s">
        <v>3437</v>
      </c>
      <c r="J2247" t="str">
        <f>IF(L2247="","",VLOOKUP(L2247,Продукция!B:D,3,0))</f>
        <v>Биологический_материал</v>
      </c>
      <c r="K2247" t="str">
        <f>IF(L2247="","",VLOOKUP(L2247,Продукция!B:C,2,0))</f>
        <v>Сыворотка крови</v>
      </c>
      <c r="L2247" s="151" t="s">
        <v>302</v>
      </c>
      <c r="M2247">
        <f>IF(L2247="","",VLOOKUP(L2247,Продукция!B:L,11,0))</f>
        <v>0</v>
      </c>
      <c r="N2247" s="11" t="s">
        <v>873</v>
      </c>
      <c r="P2247" s="11" t="s">
        <v>340</v>
      </c>
      <c r="Q2247" s="11" t="s">
        <v>854</v>
      </c>
      <c r="R2247" s="153" t="s">
        <v>5176</v>
      </c>
      <c r="S2247" s="11">
        <v>20</v>
      </c>
      <c r="T2247" s="11" t="s">
        <v>5265</v>
      </c>
      <c r="V2247" s="14">
        <v>45752</v>
      </c>
      <c r="Z2247" s="11" t="s">
        <v>4823</v>
      </c>
      <c r="AA2247" s="15">
        <v>0.55555555555555558</v>
      </c>
      <c r="AB2247" t="str">
        <f>IF(L2247="","",VLOOKUP(L2247&amp;I2247,Продукция!A:I,9,0))</f>
        <v>рекомендация производителя набора</v>
      </c>
      <c r="AC2247" s="14">
        <v>45756</v>
      </c>
      <c r="AD2247" s="11" t="s">
        <v>2673</v>
      </c>
      <c r="AE2247" s="11" t="s">
        <v>4823</v>
      </c>
      <c r="AF2247" t="str">
        <f>IF(AD2247="","",VLOOKUP(AD2247,'Сотрудники и ссылки'!A:B,2,0))</f>
        <v>Серолог</v>
      </c>
      <c r="AG2247">
        <f>IF(AD2247="","",VLOOKUP(AD2247,'Сотрудники и ссылки'!A:C,3,0))</f>
        <v>20001771</v>
      </c>
      <c r="AH2247" s="11" t="s">
        <v>2673</v>
      </c>
      <c r="AI2247" t="str">
        <f>IF(AH2247="","",VLOOKUP(AH2247,'Сотрудники и ссылки'!A:B,2,0))</f>
        <v>Серолог</v>
      </c>
      <c r="AJ2247">
        <f>IF(AH2247="","",VLOOKUP(AH2247,'Сотрудники и ссылки'!A:C,3,0))</f>
        <v>20001771</v>
      </c>
      <c r="AK2247" s="14">
        <v>45756</v>
      </c>
      <c r="AL2247" s="2">
        <f>IF(AK2247="","",AK2247+VLOOKUP(I2247,'Вид исследования'!B:E,4,0))</f>
        <v>45757</v>
      </c>
      <c r="AM2247" s="2">
        <f>IF(AK2247="","",AK2247+VLOOKUP(I2247,'Вид исследования'!B:F,5,0))</f>
        <v>45757</v>
      </c>
      <c r="AN2247" s="14">
        <v>45756</v>
      </c>
      <c r="AP2247" s="11" t="s">
        <v>189</v>
      </c>
      <c r="AQ2247" t="str">
        <f>IFERROR(IF(L2247="","",VLOOKUP(L2247&amp;I2247,Продукция!A:K,11,0)),"обратитесь к админ справочника")</f>
        <v>согласно рекомендациям производителя теста</v>
      </c>
      <c r="AR2247" s="11" t="s">
        <v>4823</v>
      </c>
      <c r="AS2247" t="str">
        <f>IFERROR(IF(L2247="","",VLOOKUP(L2247&amp;I2247,Продукция!A:J,10,0)),"обратитесь к админ справочника")</f>
        <v>инструкция по применению набора AI, Н5</v>
      </c>
      <c r="AT2247" s="11" t="s">
        <v>4823</v>
      </c>
      <c r="AU2247" s="11" t="s">
        <v>4823</v>
      </c>
      <c r="AV2247" s="11" t="s">
        <v>2673</v>
      </c>
      <c r="AW2247" s="11" t="s">
        <v>4824</v>
      </c>
      <c r="AX2247" s="11" t="s">
        <v>372</v>
      </c>
      <c r="AY2247" s="11" t="s">
        <v>1532</v>
      </c>
      <c r="AZ2247" s="11">
        <v>107</v>
      </c>
      <c r="BA2247" s="11">
        <v>38</v>
      </c>
      <c r="BC2247" s="11" t="s">
        <v>4870</v>
      </c>
    </row>
    <row r="2248" spans="1:55" x14ac:dyDescent="0.25">
      <c r="A2248" t="str">
        <f t="shared" si="40"/>
        <v>С/647Вирус гриппа птиц подтипа Н5 уровень антител (ВНИИЗЖ)</v>
      </c>
      <c r="B2248" t="str">
        <f>IF(E2248="","",INDEX(Лаборатории!A:A,MATCH('Производственный контроль'!E2248,Лаборатории!B:B,0)))</f>
        <v xml:space="preserve">КУРИНОЕ ЦАРСТВО АО </v>
      </c>
      <c r="C2248" t="str">
        <f>IF(E2248="","",VLOOKUP(E2248,Лаборатории!B:D,3,0))</f>
        <v>U377_CHL</v>
      </c>
      <c r="D2248" s="12">
        <v>45754</v>
      </c>
      <c r="E2248" s="11" t="s">
        <v>793</v>
      </c>
      <c r="F2248" s="11" t="s">
        <v>371</v>
      </c>
      <c r="G2248" s="11" t="s">
        <v>372</v>
      </c>
      <c r="H2248" s="11" t="s">
        <v>312</v>
      </c>
      <c r="I2248" s="11" t="s">
        <v>3437</v>
      </c>
      <c r="J2248" t="str">
        <f>IF(L2248="","",VLOOKUP(L2248,Продукция!B:D,3,0))</f>
        <v>Биологический_материал</v>
      </c>
      <c r="K2248" t="str">
        <f>IF(L2248="","",VLOOKUP(L2248,Продукция!B:C,2,0))</f>
        <v>Сыворотка крови</v>
      </c>
      <c r="L2248" s="151" t="s">
        <v>302</v>
      </c>
      <c r="M2248">
        <f>IF(L2248="","",VLOOKUP(L2248,Продукция!B:L,11,0))</f>
        <v>0</v>
      </c>
      <c r="N2248" s="11" t="s">
        <v>873</v>
      </c>
      <c r="P2248" s="11" t="s">
        <v>340</v>
      </c>
      <c r="Q2248" s="11" t="s">
        <v>854</v>
      </c>
      <c r="R2248" s="153" t="s">
        <v>5177</v>
      </c>
      <c r="S2248" s="11">
        <v>20</v>
      </c>
      <c r="T2248" s="11" t="s">
        <v>5265</v>
      </c>
      <c r="V2248" s="14">
        <v>45752</v>
      </c>
      <c r="Z2248" s="11" t="s">
        <v>4823</v>
      </c>
      <c r="AA2248" s="15">
        <v>0.55555555555555558</v>
      </c>
      <c r="AB2248" t="str">
        <f>IF(L2248="","",VLOOKUP(L2248&amp;I2248,Продукция!A:I,9,0))</f>
        <v>рекомендация производителя набора</v>
      </c>
      <c r="AC2248" s="14">
        <v>45756</v>
      </c>
      <c r="AD2248" s="11" t="s">
        <v>2673</v>
      </c>
      <c r="AE2248" s="11" t="s">
        <v>4823</v>
      </c>
      <c r="AF2248" t="str">
        <f>IF(AD2248="","",VLOOKUP(AD2248,'Сотрудники и ссылки'!A:B,2,0))</f>
        <v>Серолог</v>
      </c>
      <c r="AG2248">
        <f>IF(AD2248="","",VLOOKUP(AD2248,'Сотрудники и ссылки'!A:C,3,0))</f>
        <v>20001771</v>
      </c>
      <c r="AH2248" s="11" t="s">
        <v>2673</v>
      </c>
      <c r="AI2248" t="str">
        <f>IF(AH2248="","",VLOOKUP(AH2248,'Сотрудники и ссылки'!A:B,2,0))</f>
        <v>Серолог</v>
      </c>
      <c r="AJ2248">
        <f>IF(AH2248="","",VLOOKUP(AH2248,'Сотрудники и ссылки'!A:C,3,0))</f>
        <v>20001771</v>
      </c>
      <c r="AK2248" s="14">
        <v>45756</v>
      </c>
      <c r="AL2248" s="2">
        <f>IF(AK2248="","",AK2248+VLOOKUP(I2248,'Вид исследования'!B:E,4,0))</f>
        <v>45757</v>
      </c>
      <c r="AM2248" s="2">
        <f>IF(AK2248="","",AK2248+VLOOKUP(I2248,'Вид исследования'!B:F,5,0))</f>
        <v>45757</v>
      </c>
      <c r="AN2248" s="14">
        <v>45756</v>
      </c>
      <c r="AP2248" s="11" t="s">
        <v>189</v>
      </c>
      <c r="AQ2248" t="str">
        <f>IFERROR(IF(L2248="","",VLOOKUP(L2248&amp;I2248,Продукция!A:K,11,0)),"обратитесь к админ справочника")</f>
        <v>согласно рекомендациям производителя теста</v>
      </c>
      <c r="AR2248" s="11" t="s">
        <v>4823</v>
      </c>
      <c r="AS2248" t="str">
        <f>IFERROR(IF(L2248="","",VLOOKUP(L2248&amp;I2248,Продукция!A:J,10,0)),"обратитесь к админ справочника")</f>
        <v>инструкция по применению набора AI, Н5</v>
      </c>
      <c r="AT2248" s="11" t="s">
        <v>4823</v>
      </c>
      <c r="AU2248" s="11" t="s">
        <v>4823</v>
      </c>
      <c r="AV2248" s="11" t="s">
        <v>2673</v>
      </c>
      <c r="AW2248" s="11" t="s">
        <v>4824</v>
      </c>
      <c r="AX2248" s="11" t="s">
        <v>372</v>
      </c>
      <c r="AY2248" s="11" t="s">
        <v>1533</v>
      </c>
      <c r="AZ2248" s="11">
        <v>107</v>
      </c>
      <c r="BA2248" s="11">
        <v>38</v>
      </c>
      <c r="BC2248" s="11" t="s">
        <v>4870</v>
      </c>
    </row>
    <row r="2249" spans="1:55" x14ac:dyDescent="0.25">
      <c r="A2249" t="str">
        <f t="shared" si="40"/>
        <v>С/678Болезнь Ньюкасла уровень антител</v>
      </c>
      <c r="B2249" t="str">
        <f>IF(E2249="","",INDEX(Лаборатории!A:A,MATCH('Производственный контроль'!E2249,Лаборатории!B:B,0)))</f>
        <v xml:space="preserve">КУРИНОЕ ЦАРСТВО АО </v>
      </c>
      <c r="C2249" t="str">
        <f>IF(E2249="","",VLOOKUP(E2249,Лаборатории!B:D,3,0))</f>
        <v>U377_CHL</v>
      </c>
      <c r="D2249" s="12">
        <v>45759</v>
      </c>
      <c r="E2249" s="11" t="s">
        <v>793</v>
      </c>
      <c r="F2249" s="11" t="s">
        <v>544</v>
      </c>
      <c r="G2249" s="11" t="s">
        <v>565</v>
      </c>
      <c r="H2249" s="11" t="s">
        <v>312</v>
      </c>
      <c r="I2249" s="11" t="s">
        <v>3434</v>
      </c>
      <c r="J2249" t="str">
        <f>IF(L2249="","",VLOOKUP(L2249,Продукция!B:D,3,0))</f>
        <v>Биологический_материал</v>
      </c>
      <c r="K2249" t="str">
        <f>IF(L2249="","",VLOOKUP(L2249,Продукция!B:C,2,0))</f>
        <v>Сыворотка крови</v>
      </c>
      <c r="L2249" s="151" t="s">
        <v>302</v>
      </c>
      <c r="M2249">
        <f>IF(L2249="","",VLOOKUP(L2249,Продукция!B:L,11,0))</f>
        <v>0</v>
      </c>
      <c r="N2249" s="11" t="s">
        <v>873</v>
      </c>
      <c r="P2249" s="11" t="s">
        <v>340</v>
      </c>
      <c r="Q2249" s="11" t="s">
        <v>854</v>
      </c>
      <c r="R2249" s="153" t="s">
        <v>5150</v>
      </c>
      <c r="S2249" s="11">
        <v>20</v>
      </c>
      <c r="T2249" s="11" t="s">
        <v>5267</v>
      </c>
      <c r="V2249" s="14">
        <v>45756</v>
      </c>
      <c r="Z2249" s="11" t="s">
        <v>4823</v>
      </c>
      <c r="AA2249" s="15">
        <v>0.58333333333333337</v>
      </c>
      <c r="AB2249" t="str">
        <f>IF(L2249="","",VLOOKUP(L2249&amp;I2249,Продукция!A:I,9,0))</f>
        <v>рекомендация производителя набора</v>
      </c>
      <c r="AC2249" s="14">
        <v>45762</v>
      </c>
      <c r="AD2249" s="11" t="s">
        <v>2673</v>
      </c>
      <c r="AE2249" s="11" t="s">
        <v>4823</v>
      </c>
      <c r="AF2249" t="str">
        <f>IF(AD2249="","",VLOOKUP(AD2249,'Сотрудники и ссылки'!A:B,2,0))</f>
        <v>Серолог</v>
      </c>
      <c r="AG2249">
        <f>IF(AD2249="","",VLOOKUP(AD2249,'Сотрудники и ссылки'!A:C,3,0))</f>
        <v>20001771</v>
      </c>
      <c r="AH2249" s="11" t="s">
        <v>2673</v>
      </c>
      <c r="AI2249" t="str">
        <f>IF(AH2249="","",VLOOKUP(AH2249,'Сотрудники и ссылки'!A:B,2,0))</f>
        <v>Серолог</v>
      </c>
      <c r="AJ2249">
        <f>IF(AH2249="","",VLOOKUP(AH2249,'Сотрудники и ссылки'!A:C,3,0))</f>
        <v>20001771</v>
      </c>
      <c r="AK2249" s="14">
        <v>45762</v>
      </c>
      <c r="AL2249" s="2">
        <f>IF(AK2249="","",AK2249+VLOOKUP(I2249,'Вид исследования'!B:E,4,0))</f>
        <v>45763</v>
      </c>
      <c r="AM2249" s="2">
        <f>IF(AK2249="","",AK2249+VLOOKUP(I2249,'Вид исследования'!B:F,5,0))</f>
        <v>45763</v>
      </c>
      <c r="AN2249" s="14">
        <v>45762</v>
      </c>
      <c r="AP2249" s="11" t="s">
        <v>189</v>
      </c>
      <c r="AQ2249" t="str">
        <f>IFERROR(IF(L2249="","",VLOOKUP(L2249&amp;I2249,Продукция!A:K,11,0)),"обратитесь к админ справочника")</f>
        <v>согласно рекомендациям производителя теста</v>
      </c>
      <c r="AR2249" s="11" t="s">
        <v>4823</v>
      </c>
      <c r="AS2249" t="str">
        <f>IFERROR(IF(L2249="","",VLOOKUP(L2249&amp;I2249,Продукция!A:J,10,0)),"обратитесь к админ справочника")</f>
        <v>инструкция по применению набора РЗГА Ньюкасла</v>
      </c>
      <c r="AT2249" s="11" t="s">
        <v>4823</v>
      </c>
      <c r="AU2249" s="11" t="s">
        <v>4823</v>
      </c>
      <c r="AV2249" s="11" t="s">
        <v>2673</v>
      </c>
      <c r="AW2249" s="11" t="s">
        <v>4824</v>
      </c>
      <c r="AX2249" s="11" t="s">
        <v>565</v>
      </c>
      <c r="AY2249" s="11" t="s">
        <v>1276</v>
      </c>
      <c r="AZ2249" s="11">
        <v>154</v>
      </c>
      <c r="BA2249" s="11">
        <v>40</v>
      </c>
      <c r="BC2249" s="11" t="s">
        <v>5155</v>
      </c>
    </row>
    <row r="2250" spans="1:55" x14ac:dyDescent="0.25">
      <c r="A2250" t="str">
        <f t="shared" si="40"/>
        <v>С/678Болезнь Ньюкасла уровень антител</v>
      </c>
      <c r="B2250" t="str">
        <f>IF(E2250="","",INDEX(Лаборатории!A:A,MATCH('Производственный контроль'!E2250,Лаборатории!B:B,0)))</f>
        <v xml:space="preserve">КУРИНОЕ ЦАРСТВО АО </v>
      </c>
      <c r="C2250" t="str">
        <f>IF(E2250="","",VLOOKUP(E2250,Лаборатории!B:D,3,0))</f>
        <v>U377_CHL</v>
      </c>
      <c r="D2250" s="12">
        <v>45759</v>
      </c>
      <c r="E2250" s="11" t="s">
        <v>793</v>
      </c>
      <c r="F2250" s="11" t="s">
        <v>544</v>
      </c>
      <c r="G2250" s="11" t="s">
        <v>565</v>
      </c>
      <c r="H2250" s="11" t="s">
        <v>312</v>
      </c>
      <c r="I2250" s="11" t="s">
        <v>3434</v>
      </c>
      <c r="J2250" t="str">
        <f>IF(L2250="","",VLOOKUP(L2250,Продукция!B:D,3,0))</f>
        <v>Биологический_материал</v>
      </c>
      <c r="K2250" t="str">
        <f>IF(L2250="","",VLOOKUP(L2250,Продукция!B:C,2,0))</f>
        <v>Сыворотка крови</v>
      </c>
      <c r="L2250" s="151" t="s">
        <v>302</v>
      </c>
      <c r="M2250">
        <f>IF(L2250="","",VLOOKUP(L2250,Продукция!B:L,11,0))</f>
        <v>0</v>
      </c>
      <c r="N2250" s="11" t="s">
        <v>873</v>
      </c>
      <c r="P2250" s="11" t="s">
        <v>340</v>
      </c>
      <c r="Q2250" s="11" t="s">
        <v>854</v>
      </c>
      <c r="R2250" s="153" t="s">
        <v>5149</v>
      </c>
      <c r="S2250" s="11">
        <v>20</v>
      </c>
      <c r="T2250" s="11" t="s">
        <v>5267</v>
      </c>
      <c r="V2250" s="14">
        <v>45756</v>
      </c>
      <c r="Z2250" s="11" t="s">
        <v>4823</v>
      </c>
      <c r="AA2250" s="15">
        <v>0.58333333333333337</v>
      </c>
      <c r="AB2250" t="str">
        <f>IF(L2250="","",VLOOKUP(L2250&amp;I2250,Продукция!A:I,9,0))</f>
        <v>рекомендация производителя набора</v>
      </c>
      <c r="AC2250" s="14">
        <v>45762</v>
      </c>
      <c r="AD2250" s="11" t="s">
        <v>2673</v>
      </c>
      <c r="AE2250" s="11" t="s">
        <v>4823</v>
      </c>
      <c r="AF2250" t="str">
        <f>IF(AD2250="","",VLOOKUP(AD2250,'Сотрудники и ссылки'!A:B,2,0))</f>
        <v>Серолог</v>
      </c>
      <c r="AG2250">
        <f>IF(AD2250="","",VLOOKUP(AD2250,'Сотрудники и ссылки'!A:C,3,0))</f>
        <v>20001771</v>
      </c>
      <c r="AH2250" s="11" t="s">
        <v>2673</v>
      </c>
      <c r="AI2250" t="str">
        <f>IF(AH2250="","",VLOOKUP(AH2250,'Сотрудники и ссылки'!A:B,2,0))</f>
        <v>Серолог</v>
      </c>
      <c r="AJ2250">
        <f>IF(AH2250="","",VLOOKUP(AH2250,'Сотрудники и ссылки'!A:C,3,0))</f>
        <v>20001771</v>
      </c>
      <c r="AK2250" s="14">
        <v>45762</v>
      </c>
      <c r="AL2250" s="2">
        <f>IF(AK2250="","",AK2250+VLOOKUP(I2250,'Вид исследования'!B:E,4,0))</f>
        <v>45763</v>
      </c>
      <c r="AM2250" s="2">
        <f>IF(AK2250="","",AK2250+VLOOKUP(I2250,'Вид исследования'!B:F,5,0))</f>
        <v>45763</v>
      </c>
      <c r="AN2250" s="14">
        <v>45762</v>
      </c>
      <c r="AP2250" s="11" t="s">
        <v>189</v>
      </c>
      <c r="AQ2250" t="str">
        <f>IFERROR(IF(L2250="","",VLOOKUP(L2250&amp;I2250,Продукция!A:K,11,0)),"обратитесь к админ справочника")</f>
        <v>согласно рекомендациям производителя теста</v>
      </c>
      <c r="AR2250" s="11" t="s">
        <v>4823</v>
      </c>
      <c r="AS2250" t="str">
        <f>IFERROR(IF(L2250="","",VLOOKUP(L2250&amp;I2250,Продукция!A:J,10,0)),"обратитесь к админ справочника")</f>
        <v>инструкция по применению набора РЗГА Ньюкасла</v>
      </c>
      <c r="AT2250" s="11" t="s">
        <v>4823</v>
      </c>
      <c r="AU2250" s="11" t="s">
        <v>4823</v>
      </c>
      <c r="AV2250" s="11" t="s">
        <v>2673</v>
      </c>
      <c r="AW2250" s="11" t="s">
        <v>4824</v>
      </c>
      <c r="AX2250" s="11" t="s">
        <v>565</v>
      </c>
      <c r="AY2250" s="11" t="s">
        <v>1277</v>
      </c>
      <c r="AZ2250" s="11">
        <v>154</v>
      </c>
      <c r="BA2250" s="11">
        <v>40</v>
      </c>
      <c r="BC2250" s="11" t="s">
        <v>5155</v>
      </c>
    </row>
    <row r="2251" spans="1:55" x14ac:dyDescent="0.25">
      <c r="A2251" t="str">
        <f t="shared" si="40"/>
        <v>С/678Болезнь Ньюкасла уровень антител</v>
      </c>
      <c r="B2251" t="str">
        <f>IF(E2251="","",INDEX(Лаборатории!A:A,MATCH('Производственный контроль'!E2251,Лаборатории!B:B,0)))</f>
        <v xml:space="preserve">КУРИНОЕ ЦАРСТВО АО </v>
      </c>
      <c r="C2251" t="str">
        <f>IF(E2251="","",VLOOKUP(E2251,Лаборатории!B:D,3,0))</f>
        <v>U377_CHL</v>
      </c>
      <c r="D2251" s="12">
        <v>45759</v>
      </c>
      <c r="E2251" s="11" t="s">
        <v>793</v>
      </c>
      <c r="F2251" s="11" t="s">
        <v>544</v>
      </c>
      <c r="G2251" s="11" t="s">
        <v>565</v>
      </c>
      <c r="H2251" s="11" t="s">
        <v>312</v>
      </c>
      <c r="I2251" s="11" t="s">
        <v>3434</v>
      </c>
      <c r="J2251" t="str">
        <f>IF(L2251="","",VLOOKUP(L2251,Продукция!B:D,3,0))</f>
        <v>Биологический_материал</v>
      </c>
      <c r="K2251" t="str">
        <f>IF(L2251="","",VLOOKUP(L2251,Продукция!B:C,2,0))</f>
        <v>Сыворотка крови</v>
      </c>
      <c r="L2251" s="151" t="s">
        <v>302</v>
      </c>
      <c r="M2251">
        <f>IF(L2251="","",VLOOKUP(L2251,Продукция!B:L,11,0))</f>
        <v>0</v>
      </c>
      <c r="N2251" s="11" t="s">
        <v>873</v>
      </c>
      <c r="P2251" s="11" t="s">
        <v>340</v>
      </c>
      <c r="Q2251" s="11" t="s">
        <v>854</v>
      </c>
      <c r="R2251" s="153" t="s">
        <v>5148</v>
      </c>
      <c r="S2251" s="11">
        <v>20</v>
      </c>
      <c r="T2251" s="11" t="s">
        <v>5267</v>
      </c>
      <c r="V2251" s="14">
        <v>45756</v>
      </c>
      <c r="Z2251" s="11" t="s">
        <v>4823</v>
      </c>
      <c r="AA2251" s="15">
        <v>0.58333333333333337</v>
      </c>
      <c r="AB2251" t="str">
        <f>IF(L2251="","",VLOOKUP(L2251&amp;I2251,Продукция!A:I,9,0))</f>
        <v>рекомендация производителя набора</v>
      </c>
      <c r="AC2251" s="14">
        <v>45762</v>
      </c>
      <c r="AD2251" s="11" t="s">
        <v>2673</v>
      </c>
      <c r="AE2251" s="11" t="s">
        <v>4823</v>
      </c>
      <c r="AF2251" t="str">
        <f>IF(AD2251="","",VLOOKUP(AD2251,'Сотрудники и ссылки'!A:B,2,0))</f>
        <v>Серолог</v>
      </c>
      <c r="AG2251">
        <f>IF(AD2251="","",VLOOKUP(AD2251,'Сотрудники и ссылки'!A:C,3,0))</f>
        <v>20001771</v>
      </c>
      <c r="AH2251" s="11" t="s">
        <v>2673</v>
      </c>
      <c r="AI2251" t="str">
        <f>IF(AH2251="","",VLOOKUP(AH2251,'Сотрудники и ссылки'!A:B,2,0))</f>
        <v>Серолог</v>
      </c>
      <c r="AJ2251">
        <f>IF(AH2251="","",VLOOKUP(AH2251,'Сотрудники и ссылки'!A:C,3,0))</f>
        <v>20001771</v>
      </c>
      <c r="AK2251" s="14">
        <v>45762</v>
      </c>
      <c r="AL2251" s="2">
        <f>IF(AK2251="","",AK2251+VLOOKUP(I2251,'Вид исследования'!B:E,4,0))</f>
        <v>45763</v>
      </c>
      <c r="AM2251" s="2">
        <f>IF(AK2251="","",AK2251+VLOOKUP(I2251,'Вид исследования'!B:F,5,0))</f>
        <v>45763</v>
      </c>
      <c r="AN2251" s="14">
        <v>45762</v>
      </c>
      <c r="AP2251" s="11" t="s">
        <v>189</v>
      </c>
      <c r="AQ2251" t="str">
        <f>IFERROR(IF(L2251="","",VLOOKUP(L2251&amp;I2251,Продукция!A:K,11,0)),"обратитесь к админ справочника")</f>
        <v>согласно рекомендациям производителя теста</v>
      </c>
      <c r="AR2251" s="11" t="s">
        <v>4823</v>
      </c>
      <c r="AS2251" t="str">
        <f>IFERROR(IF(L2251="","",VLOOKUP(L2251&amp;I2251,Продукция!A:J,10,0)),"обратитесь к админ справочника")</f>
        <v>инструкция по применению набора РЗГА Ньюкасла</v>
      </c>
      <c r="AT2251" s="11" t="s">
        <v>4823</v>
      </c>
      <c r="AU2251" s="11" t="s">
        <v>4823</v>
      </c>
      <c r="AV2251" s="11" t="s">
        <v>2673</v>
      </c>
      <c r="AW2251" s="11" t="s">
        <v>4824</v>
      </c>
      <c r="AX2251" s="11" t="s">
        <v>565</v>
      </c>
      <c r="AY2251" s="11" t="s">
        <v>1278</v>
      </c>
      <c r="AZ2251" s="11">
        <v>154</v>
      </c>
      <c r="BA2251" s="11">
        <v>40</v>
      </c>
      <c r="BC2251" s="11" t="s">
        <v>5155</v>
      </c>
    </row>
    <row r="2252" spans="1:55" x14ac:dyDescent="0.25">
      <c r="A2252" t="str">
        <f t="shared" si="40"/>
        <v>С/678Болезнь Ньюкасла уровень антител</v>
      </c>
      <c r="B2252" t="str">
        <f>IF(E2252="","",INDEX(Лаборатории!A:A,MATCH('Производственный контроль'!E2252,Лаборатории!B:B,0)))</f>
        <v xml:space="preserve">КУРИНОЕ ЦАРСТВО АО </v>
      </c>
      <c r="C2252" t="str">
        <f>IF(E2252="","",VLOOKUP(E2252,Лаборатории!B:D,3,0))</f>
        <v>U377_CHL</v>
      </c>
      <c r="D2252" s="12">
        <v>45759</v>
      </c>
      <c r="E2252" s="11" t="s">
        <v>793</v>
      </c>
      <c r="F2252" s="11" t="s">
        <v>544</v>
      </c>
      <c r="G2252" s="11" t="s">
        <v>565</v>
      </c>
      <c r="H2252" s="11" t="s">
        <v>312</v>
      </c>
      <c r="I2252" s="11" t="s">
        <v>3434</v>
      </c>
      <c r="J2252" t="str">
        <f>IF(L2252="","",VLOOKUP(L2252,Продукция!B:D,3,0))</f>
        <v>Биологический_материал</v>
      </c>
      <c r="K2252" t="str">
        <f>IF(L2252="","",VLOOKUP(L2252,Продукция!B:C,2,0))</f>
        <v>Сыворотка крови</v>
      </c>
      <c r="L2252" s="151" t="s">
        <v>302</v>
      </c>
      <c r="M2252">
        <f>IF(L2252="","",VLOOKUP(L2252,Продукция!B:L,11,0))</f>
        <v>0</v>
      </c>
      <c r="N2252" s="11" t="s">
        <v>873</v>
      </c>
      <c r="P2252" s="11" t="s">
        <v>340</v>
      </c>
      <c r="Q2252" s="11" t="s">
        <v>854</v>
      </c>
      <c r="R2252" s="153" t="s">
        <v>5147</v>
      </c>
      <c r="S2252" s="11">
        <v>20</v>
      </c>
      <c r="T2252" s="11" t="s">
        <v>5267</v>
      </c>
      <c r="V2252" s="14">
        <v>45755</v>
      </c>
      <c r="Z2252" s="11" t="s">
        <v>4823</v>
      </c>
      <c r="AA2252" s="15">
        <v>0.58333333333333337</v>
      </c>
      <c r="AB2252" t="str">
        <f>IF(L2252="","",VLOOKUP(L2252&amp;I2252,Продукция!A:I,9,0))</f>
        <v>рекомендация производителя набора</v>
      </c>
      <c r="AC2252" s="14">
        <v>45762</v>
      </c>
      <c r="AD2252" s="11" t="s">
        <v>2673</v>
      </c>
      <c r="AE2252" s="11" t="s">
        <v>4823</v>
      </c>
      <c r="AF2252" t="str">
        <f>IF(AD2252="","",VLOOKUP(AD2252,'Сотрудники и ссылки'!A:B,2,0))</f>
        <v>Серолог</v>
      </c>
      <c r="AG2252">
        <f>IF(AD2252="","",VLOOKUP(AD2252,'Сотрудники и ссылки'!A:C,3,0))</f>
        <v>20001771</v>
      </c>
      <c r="AH2252" s="11" t="s">
        <v>2673</v>
      </c>
      <c r="AI2252" t="str">
        <f>IF(AH2252="","",VLOOKUP(AH2252,'Сотрудники и ссылки'!A:B,2,0))</f>
        <v>Серолог</v>
      </c>
      <c r="AJ2252">
        <f>IF(AH2252="","",VLOOKUP(AH2252,'Сотрудники и ссылки'!A:C,3,0))</f>
        <v>20001771</v>
      </c>
      <c r="AK2252" s="14">
        <v>45762</v>
      </c>
      <c r="AL2252" s="2">
        <f>IF(AK2252="","",AK2252+VLOOKUP(I2252,'Вид исследования'!B:E,4,0))</f>
        <v>45763</v>
      </c>
      <c r="AM2252" s="2">
        <f>IF(AK2252="","",AK2252+VLOOKUP(I2252,'Вид исследования'!B:F,5,0))</f>
        <v>45763</v>
      </c>
      <c r="AN2252" s="14">
        <v>45762</v>
      </c>
      <c r="AP2252" s="11" t="s">
        <v>189</v>
      </c>
      <c r="AQ2252" t="str">
        <f>IFERROR(IF(L2252="","",VLOOKUP(L2252&amp;I2252,Продукция!A:K,11,0)),"обратитесь к админ справочника")</f>
        <v>согласно рекомендациям производителя теста</v>
      </c>
      <c r="AR2252" s="11" t="s">
        <v>4823</v>
      </c>
      <c r="AS2252" t="str">
        <f>IFERROR(IF(L2252="","",VLOOKUP(L2252&amp;I2252,Продукция!A:J,10,0)),"обратитесь к админ справочника")</f>
        <v>инструкция по применению набора РЗГА Ньюкасла</v>
      </c>
      <c r="AT2252" s="11" t="s">
        <v>4823</v>
      </c>
      <c r="AU2252" s="11" t="s">
        <v>4823</v>
      </c>
      <c r="AV2252" s="11" t="s">
        <v>2673</v>
      </c>
      <c r="AW2252" s="11" t="s">
        <v>4824</v>
      </c>
      <c r="AX2252" s="11" t="s">
        <v>565</v>
      </c>
      <c r="AY2252" s="11" t="s">
        <v>1279</v>
      </c>
      <c r="AZ2252" s="11">
        <v>154</v>
      </c>
      <c r="BA2252" s="11">
        <v>40</v>
      </c>
      <c r="BC2252" s="11" t="s">
        <v>5155</v>
      </c>
    </row>
    <row r="2253" spans="1:55" x14ac:dyDescent="0.25">
      <c r="A2253" t="str">
        <f t="shared" si="40"/>
        <v>С/678Болезнь Ньюкасла уровень антител</v>
      </c>
      <c r="B2253" t="str">
        <f>IF(E2253="","",INDEX(Лаборатории!A:A,MATCH('Производственный контроль'!E2253,Лаборатории!B:B,0)))</f>
        <v xml:space="preserve">КУРИНОЕ ЦАРСТВО АО </v>
      </c>
      <c r="C2253" t="str">
        <f>IF(E2253="","",VLOOKUP(E2253,Лаборатории!B:D,3,0))</f>
        <v>U377_CHL</v>
      </c>
      <c r="D2253" s="12">
        <v>45759</v>
      </c>
      <c r="E2253" s="11" t="s">
        <v>793</v>
      </c>
      <c r="F2253" s="11" t="s">
        <v>544</v>
      </c>
      <c r="G2253" s="11" t="s">
        <v>565</v>
      </c>
      <c r="H2253" s="11" t="s">
        <v>312</v>
      </c>
      <c r="I2253" s="11" t="s">
        <v>3434</v>
      </c>
      <c r="J2253" t="str">
        <f>IF(L2253="","",VLOOKUP(L2253,Продукция!B:D,3,0))</f>
        <v>Биологический_материал</v>
      </c>
      <c r="K2253" t="str">
        <f>IF(L2253="","",VLOOKUP(L2253,Продукция!B:C,2,0))</f>
        <v>Сыворотка крови</v>
      </c>
      <c r="L2253" s="151" t="s">
        <v>302</v>
      </c>
      <c r="M2253">
        <f>IF(L2253="","",VLOOKUP(L2253,Продукция!B:L,11,0))</f>
        <v>0</v>
      </c>
      <c r="N2253" s="11" t="s">
        <v>873</v>
      </c>
      <c r="P2253" s="11" t="s">
        <v>340</v>
      </c>
      <c r="Q2253" s="11" t="s">
        <v>854</v>
      </c>
      <c r="R2253" s="153" t="s">
        <v>5139</v>
      </c>
      <c r="S2253" s="11">
        <v>20</v>
      </c>
      <c r="T2253" s="11" t="s">
        <v>5267</v>
      </c>
      <c r="V2253" s="14">
        <v>45755</v>
      </c>
      <c r="Z2253" s="11" t="s">
        <v>4823</v>
      </c>
      <c r="AA2253" s="15">
        <v>0.58333333333333337</v>
      </c>
      <c r="AB2253" t="str">
        <f>IF(L2253="","",VLOOKUP(L2253&amp;I2253,Продукция!A:I,9,0))</f>
        <v>рекомендация производителя набора</v>
      </c>
      <c r="AC2253" s="14">
        <v>45762</v>
      </c>
      <c r="AD2253" s="11" t="s">
        <v>2673</v>
      </c>
      <c r="AE2253" s="11" t="s">
        <v>4823</v>
      </c>
      <c r="AF2253" t="str">
        <f>IF(AD2253="","",VLOOKUP(AD2253,'Сотрудники и ссылки'!A:B,2,0))</f>
        <v>Серолог</v>
      </c>
      <c r="AG2253">
        <f>IF(AD2253="","",VLOOKUP(AD2253,'Сотрудники и ссылки'!A:C,3,0))</f>
        <v>20001771</v>
      </c>
      <c r="AH2253" s="11" t="s">
        <v>2673</v>
      </c>
      <c r="AI2253" t="str">
        <f>IF(AH2253="","",VLOOKUP(AH2253,'Сотрудники и ссылки'!A:B,2,0))</f>
        <v>Серолог</v>
      </c>
      <c r="AJ2253">
        <f>IF(AH2253="","",VLOOKUP(AH2253,'Сотрудники и ссылки'!A:C,3,0))</f>
        <v>20001771</v>
      </c>
      <c r="AK2253" s="14">
        <v>45762</v>
      </c>
      <c r="AL2253" s="2">
        <f>IF(AK2253="","",AK2253+VLOOKUP(I2253,'Вид исследования'!B:E,4,0))</f>
        <v>45763</v>
      </c>
      <c r="AM2253" s="2">
        <f>IF(AK2253="","",AK2253+VLOOKUP(I2253,'Вид исследования'!B:F,5,0))</f>
        <v>45763</v>
      </c>
      <c r="AN2253" s="14">
        <v>45762</v>
      </c>
      <c r="AP2253" s="11" t="s">
        <v>189</v>
      </c>
      <c r="AQ2253" t="str">
        <f>IFERROR(IF(L2253="","",VLOOKUP(L2253&amp;I2253,Продукция!A:K,11,0)),"обратитесь к админ справочника")</f>
        <v>согласно рекомендациям производителя теста</v>
      </c>
      <c r="AR2253" s="11" t="s">
        <v>4823</v>
      </c>
      <c r="AS2253" t="str">
        <f>IFERROR(IF(L2253="","",VLOOKUP(L2253&amp;I2253,Продукция!A:J,10,0)),"обратитесь к админ справочника")</f>
        <v>инструкция по применению набора РЗГА Ньюкасла</v>
      </c>
      <c r="AT2253" s="11" t="s">
        <v>4823</v>
      </c>
      <c r="AU2253" s="11" t="s">
        <v>4823</v>
      </c>
      <c r="AV2253" s="11" t="s">
        <v>2673</v>
      </c>
      <c r="AW2253" s="11" t="s">
        <v>4824</v>
      </c>
      <c r="AX2253" s="11" t="s">
        <v>565</v>
      </c>
      <c r="AY2253" s="11" t="s">
        <v>1280</v>
      </c>
      <c r="AZ2253" s="11">
        <v>154</v>
      </c>
      <c r="BA2253" s="11">
        <v>40</v>
      </c>
      <c r="BC2253" s="11" t="s">
        <v>5155</v>
      </c>
    </row>
    <row r="2254" spans="1:55" x14ac:dyDescent="0.25">
      <c r="A2254" t="str">
        <f t="shared" si="40"/>
        <v>С/678Болезнь Ньюкасла уровень антител</v>
      </c>
      <c r="B2254" t="str">
        <f>IF(E2254="","",INDEX(Лаборатории!A:A,MATCH('Производственный контроль'!E2254,Лаборатории!B:B,0)))</f>
        <v xml:space="preserve">КУРИНОЕ ЦАРСТВО АО </v>
      </c>
      <c r="C2254" t="str">
        <f>IF(E2254="","",VLOOKUP(E2254,Лаборатории!B:D,3,0))</f>
        <v>U377_CHL</v>
      </c>
      <c r="D2254" s="12">
        <v>45759</v>
      </c>
      <c r="E2254" s="11" t="s">
        <v>793</v>
      </c>
      <c r="F2254" s="11" t="s">
        <v>544</v>
      </c>
      <c r="G2254" s="11" t="s">
        <v>565</v>
      </c>
      <c r="H2254" s="11" t="s">
        <v>312</v>
      </c>
      <c r="I2254" s="11" t="s">
        <v>3434</v>
      </c>
      <c r="J2254" t="str">
        <f>IF(L2254="","",VLOOKUP(L2254,Продукция!B:D,3,0))</f>
        <v>Биологический_материал</v>
      </c>
      <c r="K2254" t="str">
        <f>IF(L2254="","",VLOOKUP(L2254,Продукция!B:C,2,0))</f>
        <v>Сыворотка крови</v>
      </c>
      <c r="L2254" s="151" t="s">
        <v>302</v>
      </c>
      <c r="M2254">
        <f>IF(L2254="","",VLOOKUP(L2254,Продукция!B:L,11,0))</f>
        <v>0</v>
      </c>
      <c r="N2254" s="11" t="s">
        <v>873</v>
      </c>
      <c r="P2254" s="11" t="s">
        <v>340</v>
      </c>
      <c r="Q2254" s="11" t="s">
        <v>854</v>
      </c>
      <c r="R2254" s="153" t="s">
        <v>5138</v>
      </c>
      <c r="S2254" s="11">
        <v>20</v>
      </c>
      <c r="T2254" s="11" t="s">
        <v>5267</v>
      </c>
      <c r="V2254" s="14">
        <v>45754</v>
      </c>
      <c r="Z2254" s="11" t="s">
        <v>4823</v>
      </c>
      <c r="AA2254" s="15">
        <v>0.58333333333333337</v>
      </c>
      <c r="AB2254" t="str">
        <f>IF(L2254="","",VLOOKUP(L2254&amp;I2254,Продукция!A:I,9,0))</f>
        <v>рекомендация производителя набора</v>
      </c>
      <c r="AC2254" s="14">
        <v>45762</v>
      </c>
      <c r="AD2254" s="11" t="s">
        <v>2673</v>
      </c>
      <c r="AE2254" s="11" t="s">
        <v>4823</v>
      </c>
      <c r="AF2254" t="str">
        <f>IF(AD2254="","",VLOOKUP(AD2254,'Сотрудники и ссылки'!A:B,2,0))</f>
        <v>Серолог</v>
      </c>
      <c r="AG2254">
        <f>IF(AD2254="","",VLOOKUP(AD2254,'Сотрудники и ссылки'!A:C,3,0))</f>
        <v>20001771</v>
      </c>
      <c r="AH2254" s="11" t="s">
        <v>2673</v>
      </c>
      <c r="AI2254" t="str">
        <f>IF(AH2254="","",VLOOKUP(AH2254,'Сотрудники и ссылки'!A:B,2,0))</f>
        <v>Серолог</v>
      </c>
      <c r="AJ2254">
        <f>IF(AH2254="","",VLOOKUP(AH2254,'Сотрудники и ссылки'!A:C,3,0))</f>
        <v>20001771</v>
      </c>
      <c r="AK2254" s="14">
        <v>45762</v>
      </c>
      <c r="AL2254" s="2">
        <f>IF(AK2254="","",AK2254+VLOOKUP(I2254,'Вид исследования'!B:E,4,0))</f>
        <v>45763</v>
      </c>
      <c r="AM2254" s="2">
        <f>IF(AK2254="","",AK2254+VLOOKUP(I2254,'Вид исследования'!B:F,5,0))</f>
        <v>45763</v>
      </c>
      <c r="AN2254" s="14">
        <v>45762</v>
      </c>
      <c r="AP2254" s="11" t="s">
        <v>189</v>
      </c>
      <c r="AQ2254" t="str">
        <f>IFERROR(IF(L2254="","",VLOOKUP(L2254&amp;I2254,Продукция!A:K,11,0)),"обратитесь к админ справочника")</f>
        <v>согласно рекомендациям производителя теста</v>
      </c>
      <c r="AR2254" s="11" t="s">
        <v>4823</v>
      </c>
      <c r="AS2254" t="str">
        <f>IFERROR(IF(L2254="","",VLOOKUP(L2254&amp;I2254,Продукция!A:J,10,0)),"обратитесь к админ справочника")</f>
        <v>инструкция по применению набора РЗГА Ньюкасла</v>
      </c>
      <c r="AT2254" s="11" t="s">
        <v>4823</v>
      </c>
      <c r="AU2254" s="11" t="s">
        <v>4823</v>
      </c>
      <c r="AV2254" s="11" t="s">
        <v>2673</v>
      </c>
      <c r="AW2254" s="11" t="s">
        <v>4824</v>
      </c>
      <c r="AX2254" s="11" t="s">
        <v>565</v>
      </c>
      <c r="AY2254" s="11" t="s">
        <v>1281</v>
      </c>
      <c r="AZ2254" s="11">
        <v>154</v>
      </c>
      <c r="BA2254" s="11">
        <v>40</v>
      </c>
      <c r="BC2254" s="11" t="s">
        <v>5155</v>
      </c>
    </row>
    <row r="2255" spans="1:55" x14ac:dyDescent="0.25">
      <c r="A2255" t="str">
        <f t="shared" si="40"/>
        <v>С/678Болезнь Ньюкасла уровень антител</v>
      </c>
      <c r="B2255" t="str">
        <f>IF(E2255="","",INDEX(Лаборатории!A:A,MATCH('Производственный контроль'!E2255,Лаборатории!B:B,0)))</f>
        <v xml:space="preserve">КУРИНОЕ ЦАРСТВО АО </v>
      </c>
      <c r="C2255" t="str">
        <f>IF(E2255="","",VLOOKUP(E2255,Лаборатории!B:D,3,0))</f>
        <v>U377_CHL</v>
      </c>
      <c r="D2255" s="12">
        <v>45759</v>
      </c>
      <c r="E2255" s="11" t="s">
        <v>793</v>
      </c>
      <c r="F2255" s="11" t="s">
        <v>544</v>
      </c>
      <c r="G2255" s="11" t="s">
        <v>565</v>
      </c>
      <c r="H2255" s="11" t="s">
        <v>312</v>
      </c>
      <c r="I2255" s="11" t="s">
        <v>3434</v>
      </c>
      <c r="J2255" t="str">
        <f>IF(L2255="","",VLOOKUP(L2255,Продукция!B:D,3,0))</f>
        <v>Биологический_материал</v>
      </c>
      <c r="K2255" t="str">
        <f>IF(L2255="","",VLOOKUP(L2255,Продукция!B:C,2,0))</f>
        <v>Сыворотка крови</v>
      </c>
      <c r="L2255" s="151" t="s">
        <v>302</v>
      </c>
      <c r="M2255">
        <f>IF(L2255="","",VLOOKUP(L2255,Продукция!B:L,11,0))</f>
        <v>0</v>
      </c>
      <c r="N2255" s="11" t="s">
        <v>873</v>
      </c>
      <c r="P2255" s="11" t="s">
        <v>340</v>
      </c>
      <c r="Q2255" s="11" t="s">
        <v>854</v>
      </c>
      <c r="R2255" s="153" t="s">
        <v>5134</v>
      </c>
      <c r="S2255" s="11">
        <v>20</v>
      </c>
      <c r="T2255" s="11" t="s">
        <v>5267</v>
      </c>
      <c r="V2255" s="14">
        <v>45754</v>
      </c>
      <c r="Z2255" s="11" t="s">
        <v>4823</v>
      </c>
      <c r="AA2255" s="15">
        <v>0.58333333333333337</v>
      </c>
      <c r="AB2255" t="str">
        <f>IF(L2255="","",VLOOKUP(L2255&amp;I2255,Продукция!A:I,9,0))</f>
        <v>рекомендация производителя набора</v>
      </c>
      <c r="AC2255" s="14">
        <v>45762</v>
      </c>
      <c r="AD2255" s="11" t="s">
        <v>2673</v>
      </c>
      <c r="AE2255" s="11" t="s">
        <v>4823</v>
      </c>
      <c r="AF2255" t="str">
        <f>IF(AD2255="","",VLOOKUP(AD2255,'Сотрудники и ссылки'!A:B,2,0))</f>
        <v>Серолог</v>
      </c>
      <c r="AG2255">
        <f>IF(AD2255="","",VLOOKUP(AD2255,'Сотрудники и ссылки'!A:C,3,0))</f>
        <v>20001771</v>
      </c>
      <c r="AH2255" s="11" t="s">
        <v>2673</v>
      </c>
      <c r="AI2255" t="str">
        <f>IF(AH2255="","",VLOOKUP(AH2255,'Сотрудники и ссылки'!A:B,2,0))</f>
        <v>Серолог</v>
      </c>
      <c r="AJ2255">
        <f>IF(AH2255="","",VLOOKUP(AH2255,'Сотрудники и ссылки'!A:C,3,0))</f>
        <v>20001771</v>
      </c>
      <c r="AK2255" s="14">
        <v>45762</v>
      </c>
      <c r="AL2255" s="2">
        <f>IF(AK2255="","",AK2255+VLOOKUP(I2255,'Вид исследования'!B:E,4,0))</f>
        <v>45763</v>
      </c>
      <c r="AM2255" s="2">
        <f>IF(AK2255="","",AK2255+VLOOKUP(I2255,'Вид исследования'!B:F,5,0))</f>
        <v>45763</v>
      </c>
      <c r="AN2255" s="14">
        <v>45762</v>
      </c>
      <c r="AP2255" s="11" t="s">
        <v>189</v>
      </c>
      <c r="AQ2255" t="str">
        <f>IFERROR(IF(L2255="","",VLOOKUP(L2255&amp;I2255,Продукция!A:K,11,0)),"обратитесь к админ справочника")</f>
        <v>согласно рекомендациям производителя теста</v>
      </c>
      <c r="AR2255" s="11" t="s">
        <v>4823</v>
      </c>
      <c r="AS2255" t="str">
        <f>IFERROR(IF(L2255="","",VLOOKUP(L2255&amp;I2255,Продукция!A:J,10,0)),"обратитесь к админ справочника")</f>
        <v>инструкция по применению набора РЗГА Ньюкасла</v>
      </c>
      <c r="AT2255" s="11" t="s">
        <v>4823</v>
      </c>
      <c r="AU2255" s="11" t="s">
        <v>4823</v>
      </c>
      <c r="AV2255" s="11" t="s">
        <v>2673</v>
      </c>
      <c r="AW2255" s="11" t="s">
        <v>4824</v>
      </c>
      <c r="AX2255" s="11" t="s">
        <v>565</v>
      </c>
      <c r="AY2255" s="11" t="s">
        <v>1282</v>
      </c>
      <c r="AZ2255" s="11">
        <v>154</v>
      </c>
      <c r="BA2255" s="11">
        <v>40</v>
      </c>
      <c r="BC2255" s="11" t="s">
        <v>5155</v>
      </c>
    </row>
    <row r="2256" spans="1:55" x14ac:dyDescent="0.25">
      <c r="A2256" t="str">
        <f t="shared" si="40"/>
        <v>С/678Болезнь Ньюкасла уровень антител</v>
      </c>
      <c r="B2256" t="str">
        <f>IF(E2256="","",INDEX(Лаборатории!A:A,MATCH('Производственный контроль'!E2256,Лаборатории!B:B,0)))</f>
        <v xml:space="preserve">КУРИНОЕ ЦАРСТВО АО </v>
      </c>
      <c r="C2256" t="str">
        <f>IF(E2256="","",VLOOKUP(E2256,Лаборатории!B:D,3,0))</f>
        <v>U377_CHL</v>
      </c>
      <c r="D2256" s="12">
        <v>45759</v>
      </c>
      <c r="E2256" s="11" t="s">
        <v>793</v>
      </c>
      <c r="F2256" s="11" t="s">
        <v>544</v>
      </c>
      <c r="G2256" s="11" t="s">
        <v>565</v>
      </c>
      <c r="H2256" s="11" t="s">
        <v>312</v>
      </c>
      <c r="I2256" s="11" t="s">
        <v>3434</v>
      </c>
      <c r="J2256" t="str">
        <f>IF(L2256="","",VLOOKUP(L2256,Продукция!B:D,3,0))</f>
        <v>Биологический_материал</v>
      </c>
      <c r="K2256" t="str">
        <f>IF(L2256="","",VLOOKUP(L2256,Продукция!B:C,2,0))</f>
        <v>Сыворотка крови</v>
      </c>
      <c r="L2256" s="151" t="s">
        <v>302</v>
      </c>
      <c r="M2256">
        <f>IF(L2256="","",VLOOKUP(L2256,Продукция!B:L,11,0))</f>
        <v>0</v>
      </c>
      <c r="N2256" s="11" t="s">
        <v>873</v>
      </c>
      <c r="P2256" s="11" t="s">
        <v>340</v>
      </c>
      <c r="Q2256" s="11" t="s">
        <v>854</v>
      </c>
      <c r="R2256" s="153" t="s">
        <v>5129</v>
      </c>
      <c r="S2256" s="11">
        <v>20</v>
      </c>
      <c r="T2256" s="11" t="s">
        <v>5267</v>
      </c>
      <c r="V2256" s="14">
        <v>45754</v>
      </c>
      <c r="Z2256" s="11" t="s">
        <v>4823</v>
      </c>
      <c r="AA2256" s="15">
        <v>0.58333333333333337</v>
      </c>
      <c r="AB2256" t="str">
        <f>IF(L2256="","",VLOOKUP(L2256&amp;I2256,Продукция!A:I,9,0))</f>
        <v>рекомендация производителя набора</v>
      </c>
      <c r="AC2256" s="14">
        <v>45762</v>
      </c>
      <c r="AD2256" s="11" t="s">
        <v>2673</v>
      </c>
      <c r="AE2256" s="11" t="s">
        <v>4823</v>
      </c>
      <c r="AF2256" t="str">
        <f>IF(AD2256="","",VLOOKUP(AD2256,'Сотрудники и ссылки'!A:B,2,0))</f>
        <v>Серолог</v>
      </c>
      <c r="AG2256">
        <f>IF(AD2256="","",VLOOKUP(AD2256,'Сотрудники и ссылки'!A:C,3,0))</f>
        <v>20001771</v>
      </c>
      <c r="AH2256" s="11" t="s">
        <v>2673</v>
      </c>
      <c r="AI2256" t="str">
        <f>IF(AH2256="","",VLOOKUP(AH2256,'Сотрудники и ссылки'!A:B,2,0))</f>
        <v>Серолог</v>
      </c>
      <c r="AJ2256">
        <f>IF(AH2256="","",VLOOKUP(AH2256,'Сотрудники и ссылки'!A:C,3,0))</f>
        <v>20001771</v>
      </c>
      <c r="AK2256" s="14">
        <v>45762</v>
      </c>
      <c r="AL2256" s="2">
        <f>IF(AK2256="","",AK2256+VLOOKUP(I2256,'Вид исследования'!B:E,4,0))</f>
        <v>45763</v>
      </c>
      <c r="AM2256" s="2">
        <f>IF(AK2256="","",AK2256+VLOOKUP(I2256,'Вид исследования'!B:F,5,0))</f>
        <v>45763</v>
      </c>
      <c r="AN2256" s="14">
        <v>45762</v>
      </c>
      <c r="AP2256" s="11" t="s">
        <v>189</v>
      </c>
      <c r="AQ2256" t="str">
        <f>IFERROR(IF(L2256="","",VLOOKUP(L2256&amp;I2256,Продукция!A:K,11,0)),"обратитесь к админ справочника")</f>
        <v>согласно рекомендациям производителя теста</v>
      </c>
      <c r="AR2256" s="11" t="s">
        <v>4823</v>
      </c>
      <c r="AS2256" t="str">
        <f>IFERROR(IF(L2256="","",VLOOKUP(L2256&amp;I2256,Продукция!A:J,10,0)),"обратитесь к админ справочника")</f>
        <v>инструкция по применению набора РЗГА Ньюкасла</v>
      </c>
      <c r="AT2256" s="11" t="s">
        <v>4823</v>
      </c>
      <c r="AU2256" s="11" t="s">
        <v>4823</v>
      </c>
      <c r="AV2256" s="11" t="s">
        <v>2673</v>
      </c>
      <c r="AW2256" s="11" t="s">
        <v>4824</v>
      </c>
      <c r="AX2256" s="11" t="s">
        <v>565</v>
      </c>
      <c r="AY2256" s="11" t="s">
        <v>1283</v>
      </c>
      <c r="AZ2256" s="11">
        <v>154</v>
      </c>
      <c r="BA2256" s="11">
        <v>40</v>
      </c>
      <c r="BC2256" s="11" t="s">
        <v>5155</v>
      </c>
    </row>
    <row r="2257" spans="1:55" x14ac:dyDescent="0.25">
      <c r="A2257" t="str">
        <f t="shared" si="40"/>
        <v>С/678Болезнь Ньюкасла уровень антител</v>
      </c>
      <c r="B2257" t="str">
        <f>IF(E2257="","",INDEX(Лаборатории!A:A,MATCH('Производственный контроль'!E2257,Лаборатории!B:B,0)))</f>
        <v xml:space="preserve">КУРИНОЕ ЦАРСТВО АО </v>
      </c>
      <c r="C2257" t="str">
        <f>IF(E2257="","",VLOOKUP(E2257,Лаборатории!B:D,3,0))</f>
        <v>U377_CHL</v>
      </c>
      <c r="D2257" s="12">
        <v>45759</v>
      </c>
      <c r="E2257" s="11" t="s">
        <v>793</v>
      </c>
      <c r="F2257" s="11" t="s">
        <v>544</v>
      </c>
      <c r="G2257" s="11" t="s">
        <v>565</v>
      </c>
      <c r="H2257" s="11" t="s">
        <v>312</v>
      </c>
      <c r="I2257" s="11" t="s">
        <v>3434</v>
      </c>
      <c r="J2257" t="str">
        <f>IF(L2257="","",VLOOKUP(L2257,Продукция!B:D,3,0))</f>
        <v>Биологический_материал</v>
      </c>
      <c r="K2257" t="str">
        <f>IF(L2257="","",VLOOKUP(L2257,Продукция!B:C,2,0))</f>
        <v>Сыворотка крови</v>
      </c>
      <c r="L2257" s="151" t="s">
        <v>302</v>
      </c>
      <c r="M2257">
        <f>IF(L2257="","",VLOOKUP(L2257,Продукция!B:L,11,0))</f>
        <v>0</v>
      </c>
      <c r="N2257" s="11" t="s">
        <v>873</v>
      </c>
      <c r="P2257" s="11" t="s">
        <v>340</v>
      </c>
      <c r="Q2257" s="11" t="s">
        <v>854</v>
      </c>
      <c r="R2257" s="153" t="s">
        <v>5128</v>
      </c>
      <c r="S2257" s="11">
        <v>20</v>
      </c>
      <c r="T2257" s="11" t="s">
        <v>5267</v>
      </c>
      <c r="V2257" s="14">
        <v>45754</v>
      </c>
      <c r="Z2257" s="11" t="s">
        <v>4823</v>
      </c>
      <c r="AA2257" s="15">
        <v>0.58333333333333337</v>
      </c>
      <c r="AB2257" t="str">
        <f>IF(L2257="","",VLOOKUP(L2257&amp;I2257,Продукция!A:I,9,0))</f>
        <v>рекомендация производителя набора</v>
      </c>
      <c r="AC2257" s="14">
        <v>45762</v>
      </c>
      <c r="AD2257" s="11" t="s">
        <v>2673</v>
      </c>
      <c r="AE2257" s="11" t="s">
        <v>4823</v>
      </c>
      <c r="AF2257" t="str">
        <f>IF(AD2257="","",VLOOKUP(AD2257,'Сотрудники и ссылки'!A:B,2,0))</f>
        <v>Серолог</v>
      </c>
      <c r="AG2257">
        <f>IF(AD2257="","",VLOOKUP(AD2257,'Сотрудники и ссылки'!A:C,3,0))</f>
        <v>20001771</v>
      </c>
      <c r="AH2257" s="11" t="s">
        <v>2673</v>
      </c>
      <c r="AI2257" t="str">
        <f>IF(AH2257="","",VLOOKUP(AH2257,'Сотрудники и ссылки'!A:B,2,0))</f>
        <v>Серолог</v>
      </c>
      <c r="AJ2257">
        <f>IF(AH2257="","",VLOOKUP(AH2257,'Сотрудники и ссылки'!A:C,3,0))</f>
        <v>20001771</v>
      </c>
      <c r="AK2257" s="14">
        <v>45762</v>
      </c>
      <c r="AL2257" s="2">
        <f>IF(AK2257="","",AK2257+VLOOKUP(I2257,'Вид исследования'!B:E,4,0))</f>
        <v>45763</v>
      </c>
      <c r="AM2257" s="2">
        <f>IF(AK2257="","",AK2257+VLOOKUP(I2257,'Вид исследования'!B:F,5,0))</f>
        <v>45763</v>
      </c>
      <c r="AN2257" s="14">
        <v>45762</v>
      </c>
      <c r="AP2257" s="11" t="s">
        <v>189</v>
      </c>
      <c r="AQ2257" t="str">
        <f>IFERROR(IF(L2257="","",VLOOKUP(L2257&amp;I2257,Продукция!A:K,11,0)),"обратитесь к админ справочника")</f>
        <v>согласно рекомендациям производителя теста</v>
      </c>
      <c r="AR2257" s="11" t="s">
        <v>4823</v>
      </c>
      <c r="AS2257" t="str">
        <f>IFERROR(IF(L2257="","",VLOOKUP(L2257&amp;I2257,Продукция!A:J,10,0)),"обратитесь к админ справочника")</f>
        <v>инструкция по применению набора РЗГА Ньюкасла</v>
      </c>
      <c r="AT2257" s="11" t="s">
        <v>4823</v>
      </c>
      <c r="AU2257" s="11" t="s">
        <v>4823</v>
      </c>
      <c r="AV2257" s="11" t="s">
        <v>2673</v>
      </c>
      <c r="AW2257" s="11" t="s">
        <v>4824</v>
      </c>
      <c r="AX2257" s="11" t="s">
        <v>565</v>
      </c>
      <c r="AY2257" s="11" t="s">
        <v>1284</v>
      </c>
      <c r="AZ2257" s="11">
        <v>154</v>
      </c>
      <c r="BA2257" s="11">
        <v>40</v>
      </c>
      <c r="BC2257" s="11" t="s">
        <v>5155</v>
      </c>
    </row>
    <row r="2258" spans="1:55" x14ac:dyDescent="0.25">
      <c r="A2258" t="str">
        <f t="shared" si="40"/>
        <v>С/678Болезнь Ньюкасла уровень антител</v>
      </c>
      <c r="B2258" t="str">
        <f>IF(E2258="","",INDEX(Лаборатории!A:A,MATCH('Производственный контроль'!E2258,Лаборатории!B:B,0)))</f>
        <v xml:space="preserve">КУРИНОЕ ЦАРСТВО АО </v>
      </c>
      <c r="C2258" t="str">
        <f>IF(E2258="","",VLOOKUP(E2258,Лаборатории!B:D,3,0))</f>
        <v>U377_CHL</v>
      </c>
      <c r="D2258" s="12">
        <v>45759</v>
      </c>
      <c r="E2258" s="11" t="s">
        <v>793</v>
      </c>
      <c r="F2258" s="11" t="s">
        <v>544</v>
      </c>
      <c r="G2258" s="11" t="s">
        <v>565</v>
      </c>
      <c r="H2258" s="11" t="s">
        <v>312</v>
      </c>
      <c r="I2258" s="11" t="s">
        <v>3434</v>
      </c>
      <c r="J2258" t="str">
        <f>IF(L2258="","",VLOOKUP(L2258,Продукция!B:D,3,0))</f>
        <v>Биологический_материал</v>
      </c>
      <c r="K2258" t="str">
        <f>IF(L2258="","",VLOOKUP(L2258,Продукция!B:C,2,0))</f>
        <v>Сыворотка крови</v>
      </c>
      <c r="L2258" s="151" t="s">
        <v>302</v>
      </c>
      <c r="M2258">
        <f>IF(L2258="","",VLOOKUP(L2258,Продукция!B:L,11,0))</f>
        <v>0</v>
      </c>
      <c r="N2258" s="11" t="s">
        <v>873</v>
      </c>
      <c r="P2258" s="11" t="s">
        <v>340</v>
      </c>
      <c r="Q2258" s="11" t="s">
        <v>854</v>
      </c>
      <c r="R2258" s="153" t="s">
        <v>5127</v>
      </c>
      <c r="S2258" s="11">
        <v>20</v>
      </c>
      <c r="T2258" s="11" t="s">
        <v>5267</v>
      </c>
      <c r="V2258" s="14">
        <v>45754</v>
      </c>
      <c r="Z2258" s="11" t="s">
        <v>4823</v>
      </c>
      <c r="AA2258" s="15">
        <v>0.58333333333333337</v>
      </c>
      <c r="AB2258" t="str">
        <f>IF(L2258="","",VLOOKUP(L2258&amp;I2258,Продукция!A:I,9,0))</f>
        <v>рекомендация производителя набора</v>
      </c>
      <c r="AC2258" s="14">
        <v>45762</v>
      </c>
      <c r="AD2258" s="11" t="s">
        <v>2673</v>
      </c>
      <c r="AE2258" s="11" t="s">
        <v>4823</v>
      </c>
      <c r="AF2258" t="str">
        <f>IF(AD2258="","",VLOOKUP(AD2258,'Сотрудники и ссылки'!A:B,2,0))</f>
        <v>Серолог</v>
      </c>
      <c r="AG2258">
        <f>IF(AD2258="","",VLOOKUP(AD2258,'Сотрудники и ссылки'!A:C,3,0))</f>
        <v>20001771</v>
      </c>
      <c r="AH2258" s="11" t="s">
        <v>2673</v>
      </c>
      <c r="AI2258" t="str">
        <f>IF(AH2258="","",VLOOKUP(AH2258,'Сотрудники и ссылки'!A:B,2,0))</f>
        <v>Серолог</v>
      </c>
      <c r="AJ2258">
        <f>IF(AH2258="","",VLOOKUP(AH2258,'Сотрудники и ссылки'!A:C,3,0))</f>
        <v>20001771</v>
      </c>
      <c r="AK2258" s="14">
        <v>45762</v>
      </c>
      <c r="AL2258" s="2">
        <f>IF(AK2258="","",AK2258+VLOOKUP(I2258,'Вид исследования'!B:E,4,0))</f>
        <v>45763</v>
      </c>
      <c r="AM2258" s="2">
        <f>IF(AK2258="","",AK2258+VLOOKUP(I2258,'Вид исследования'!B:F,5,0))</f>
        <v>45763</v>
      </c>
      <c r="AN2258" s="14">
        <v>45762</v>
      </c>
      <c r="AP2258" s="11" t="s">
        <v>189</v>
      </c>
      <c r="AQ2258" t="str">
        <f>IFERROR(IF(L2258="","",VLOOKUP(L2258&amp;I2258,Продукция!A:K,11,0)),"обратитесь к админ справочника")</f>
        <v>согласно рекомендациям производителя теста</v>
      </c>
      <c r="AR2258" s="11" t="s">
        <v>4823</v>
      </c>
      <c r="AS2258" t="str">
        <f>IFERROR(IF(L2258="","",VLOOKUP(L2258&amp;I2258,Продукция!A:J,10,0)),"обратитесь к админ справочника")</f>
        <v>инструкция по применению набора РЗГА Ньюкасла</v>
      </c>
      <c r="AT2258" s="11" t="s">
        <v>4823</v>
      </c>
      <c r="AU2258" s="11" t="s">
        <v>4823</v>
      </c>
      <c r="AV2258" s="11" t="s">
        <v>2673</v>
      </c>
      <c r="AW2258" s="11" t="s">
        <v>4824</v>
      </c>
      <c r="AX2258" s="11" t="s">
        <v>565</v>
      </c>
      <c r="AY2258" s="11" t="s">
        <v>1285</v>
      </c>
      <c r="AZ2258" s="11">
        <v>154</v>
      </c>
      <c r="BA2258" s="11">
        <v>40</v>
      </c>
      <c r="BC2258" s="11" t="s">
        <v>5155</v>
      </c>
    </row>
    <row r="2259" spans="1:55" x14ac:dyDescent="0.25">
      <c r="A2259" t="str">
        <f t="shared" si="40"/>
        <v>С/678Болезнь Ньюкасла уровень антител</v>
      </c>
      <c r="B2259" t="str">
        <f>IF(E2259="","",INDEX(Лаборатории!A:A,MATCH('Производственный контроль'!E2259,Лаборатории!B:B,0)))</f>
        <v xml:space="preserve">КУРИНОЕ ЦАРСТВО АО </v>
      </c>
      <c r="C2259" t="str">
        <f>IF(E2259="","",VLOOKUP(E2259,Лаборатории!B:D,3,0))</f>
        <v>U377_CHL</v>
      </c>
      <c r="D2259" s="12">
        <v>45759</v>
      </c>
      <c r="E2259" s="11" t="s">
        <v>793</v>
      </c>
      <c r="F2259" s="11" t="s">
        <v>544</v>
      </c>
      <c r="G2259" s="11" t="s">
        <v>565</v>
      </c>
      <c r="H2259" s="11" t="s">
        <v>312</v>
      </c>
      <c r="I2259" s="11" t="s">
        <v>3434</v>
      </c>
      <c r="J2259" t="str">
        <f>IF(L2259="","",VLOOKUP(L2259,Продукция!B:D,3,0))</f>
        <v>Биологический_материал</v>
      </c>
      <c r="K2259" t="str">
        <f>IF(L2259="","",VLOOKUP(L2259,Продукция!B:C,2,0))</f>
        <v>Сыворотка крови</v>
      </c>
      <c r="L2259" s="151" t="s">
        <v>302</v>
      </c>
      <c r="M2259">
        <f>IF(L2259="","",VLOOKUP(L2259,Продукция!B:L,11,0))</f>
        <v>0</v>
      </c>
      <c r="N2259" s="11" t="s">
        <v>873</v>
      </c>
      <c r="P2259" s="11" t="s">
        <v>340</v>
      </c>
      <c r="Q2259" s="11" t="s">
        <v>854</v>
      </c>
      <c r="R2259" s="153" t="s">
        <v>5126</v>
      </c>
      <c r="S2259" s="11">
        <v>20</v>
      </c>
      <c r="T2259" s="11" t="s">
        <v>5267</v>
      </c>
      <c r="V2259" s="14">
        <v>45753</v>
      </c>
      <c r="Z2259" s="11" t="s">
        <v>4823</v>
      </c>
      <c r="AA2259" s="15">
        <v>0.58333333333333337</v>
      </c>
      <c r="AB2259" t="str">
        <f>IF(L2259="","",VLOOKUP(L2259&amp;I2259,Продукция!A:I,9,0))</f>
        <v>рекомендация производителя набора</v>
      </c>
      <c r="AC2259" s="14">
        <v>45762</v>
      </c>
      <c r="AD2259" s="11" t="s">
        <v>2673</v>
      </c>
      <c r="AE2259" s="11" t="s">
        <v>4823</v>
      </c>
      <c r="AF2259" t="str">
        <f>IF(AD2259="","",VLOOKUP(AD2259,'Сотрудники и ссылки'!A:B,2,0))</f>
        <v>Серолог</v>
      </c>
      <c r="AG2259">
        <f>IF(AD2259="","",VLOOKUP(AD2259,'Сотрудники и ссылки'!A:C,3,0))</f>
        <v>20001771</v>
      </c>
      <c r="AH2259" s="11" t="s">
        <v>2673</v>
      </c>
      <c r="AI2259" t="str">
        <f>IF(AH2259="","",VLOOKUP(AH2259,'Сотрудники и ссылки'!A:B,2,0))</f>
        <v>Серолог</v>
      </c>
      <c r="AJ2259">
        <f>IF(AH2259="","",VLOOKUP(AH2259,'Сотрудники и ссылки'!A:C,3,0))</f>
        <v>20001771</v>
      </c>
      <c r="AK2259" s="14">
        <v>45762</v>
      </c>
      <c r="AL2259" s="2">
        <f>IF(AK2259="","",AK2259+VLOOKUP(I2259,'Вид исследования'!B:E,4,0))</f>
        <v>45763</v>
      </c>
      <c r="AM2259" s="2">
        <f>IF(AK2259="","",AK2259+VLOOKUP(I2259,'Вид исследования'!B:F,5,0))</f>
        <v>45763</v>
      </c>
      <c r="AN2259" s="14">
        <v>45762</v>
      </c>
      <c r="AP2259" s="11" t="s">
        <v>189</v>
      </c>
      <c r="AQ2259" t="str">
        <f>IFERROR(IF(L2259="","",VLOOKUP(L2259&amp;I2259,Продукция!A:K,11,0)),"обратитесь к админ справочника")</f>
        <v>согласно рекомендациям производителя теста</v>
      </c>
      <c r="AR2259" s="11" t="s">
        <v>4823</v>
      </c>
      <c r="AS2259" t="str">
        <f>IFERROR(IF(L2259="","",VLOOKUP(L2259&amp;I2259,Продукция!A:J,10,0)),"обратитесь к админ справочника")</f>
        <v>инструкция по применению набора РЗГА Ньюкасла</v>
      </c>
      <c r="AT2259" s="11" t="s">
        <v>4823</v>
      </c>
      <c r="AU2259" s="11" t="s">
        <v>4823</v>
      </c>
      <c r="AV2259" s="11" t="s">
        <v>2673</v>
      </c>
      <c r="AW2259" s="11" t="s">
        <v>4824</v>
      </c>
      <c r="AX2259" s="11" t="s">
        <v>565</v>
      </c>
      <c r="AY2259" s="11" t="s">
        <v>1286</v>
      </c>
      <c r="AZ2259" s="11">
        <v>154</v>
      </c>
      <c r="BA2259" s="11">
        <v>40</v>
      </c>
      <c r="BC2259" s="11" t="s">
        <v>5155</v>
      </c>
    </row>
    <row r="2260" spans="1:55" x14ac:dyDescent="0.25">
      <c r="A2260" t="str">
        <f t="shared" si="40"/>
        <v>С/678Болезнь Ньюкасла уровень антител</v>
      </c>
      <c r="B2260" t="str">
        <f>IF(E2260="","",INDEX(Лаборатории!A:A,MATCH('Производственный контроль'!E2260,Лаборатории!B:B,0)))</f>
        <v xml:space="preserve">КУРИНОЕ ЦАРСТВО АО </v>
      </c>
      <c r="C2260" t="str">
        <f>IF(E2260="","",VLOOKUP(E2260,Лаборатории!B:D,3,0))</f>
        <v>U377_CHL</v>
      </c>
      <c r="D2260" s="12">
        <v>45759</v>
      </c>
      <c r="E2260" s="11" t="s">
        <v>793</v>
      </c>
      <c r="F2260" s="11" t="s">
        <v>544</v>
      </c>
      <c r="G2260" s="11" t="s">
        <v>565</v>
      </c>
      <c r="H2260" s="11" t="s">
        <v>312</v>
      </c>
      <c r="I2260" s="11" t="s">
        <v>3434</v>
      </c>
      <c r="J2260" t="str">
        <f>IF(L2260="","",VLOOKUP(L2260,Продукция!B:D,3,0))</f>
        <v>Биологический_материал</v>
      </c>
      <c r="K2260" t="str">
        <f>IF(L2260="","",VLOOKUP(L2260,Продукция!B:C,2,0))</f>
        <v>Сыворотка крови</v>
      </c>
      <c r="L2260" s="151" t="s">
        <v>302</v>
      </c>
      <c r="M2260">
        <f>IF(L2260="","",VLOOKUP(L2260,Продукция!B:L,11,0))</f>
        <v>0</v>
      </c>
      <c r="N2260" s="11" t="s">
        <v>873</v>
      </c>
      <c r="P2260" s="11" t="s">
        <v>340</v>
      </c>
      <c r="Q2260" s="11" t="s">
        <v>854</v>
      </c>
      <c r="R2260" s="153" t="s">
        <v>5130</v>
      </c>
      <c r="S2260" s="11">
        <v>20</v>
      </c>
      <c r="T2260" s="11" t="s">
        <v>5267</v>
      </c>
      <c r="V2260" s="14">
        <v>45751</v>
      </c>
      <c r="Z2260" s="11" t="s">
        <v>4823</v>
      </c>
      <c r="AA2260" s="15">
        <v>0.58333333333333337</v>
      </c>
      <c r="AB2260" t="str">
        <f>IF(L2260="","",VLOOKUP(L2260&amp;I2260,Продукция!A:I,9,0))</f>
        <v>рекомендация производителя набора</v>
      </c>
      <c r="AC2260" s="14">
        <v>45762</v>
      </c>
      <c r="AD2260" s="11" t="s">
        <v>2673</v>
      </c>
      <c r="AE2260" s="11" t="s">
        <v>4823</v>
      </c>
      <c r="AF2260" t="str">
        <f>IF(AD2260="","",VLOOKUP(AD2260,'Сотрудники и ссылки'!A:B,2,0))</f>
        <v>Серолог</v>
      </c>
      <c r="AG2260">
        <f>IF(AD2260="","",VLOOKUP(AD2260,'Сотрудники и ссылки'!A:C,3,0))</f>
        <v>20001771</v>
      </c>
      <c r="AH2260" s="11" t="s">
        <v>2673</v>
      </c>
      <c r="AI2260" t="str">
        <f>IF(AH2260="","",VLOOKUP(AH2260,'Сотрудники и ссылки'!A:B,2,0))</f>
        <v>Серолог</v>
      </c>
      <c r="AJ2260">
        <f>IF(AH2260="","",VLOOKUP(AH2260,'Сотрудники и ссылки'!A:C,3,0))</f>
        <v>20001771</v>
      </c>
      <c r="AK2260" s="14">
        <v>45762</v>
      </c>
      <c r="AL2260" s="2">
        <f>IF(AK2260="","",AK2260+VLOOKUP(I2260,'Вид исследования'!B:E,4,0))</f>
        <v>45763</v>
      </c>
      <c r="AM2260" s="2">
        <f>IF(AK2260="","",AK2260+VLOOKUP(I2260,'Вид исследования'!B:F,5,0))</f>
        <v>45763</v>
      </c>
      <c r="AN2260" s="14">
        <v>45762</v>
      </c>
      <c r="AP2260" s="11" t="s">
        <v>189</v>
      </c>
      <c r="AQ2260" t="str">
        <f>IFERROR(IF(L2260="","",VLOOKUP(L2260&amp;I2260,Продукция!A:K,11,0)),"обратитесь к админ справочника")</f>
        <v>согласно рекомендациям производителя теста</v>
      </c>
      <c r="AR2260" s="11" t="s">
        <v>4823</v>
      </c>
      <c r="AS2260" t="str">
        <f>IFERROR(IF(L2260="","",VLOOKUP(L2260&amp;I2260,Продукция!A:J,10,0)),"обратитесь к админ справочника")</f>
        <v>инструкция по применению набора РЗГА Ньюкасла</v>
      </c>
      <c r="AT2260" s="11" t="s">
        <v>4823</v>
      </c>
      <c r="AU2260" s="11" t="s">
        <v>4823</v>
      </c>
      <c r="AV2260" s="11" t="s">
        <v>2673</v>
      </c>
      <c r="AW2260" s="11" t="s">
        <v>4824</v>
      </c>
      <c r="AX2260" s="11" t="s">
        <v>565</v>
      </c>
      <c r="AY2260" s="11" t="s">
        <v>1287</v>
      </c>
      <c r="AZ2260" s="11">
        <v>154</v>
      </c>
      <c r="BA2260" s="11">
        <v>40</v>
      </c>
      <c r="BC2260" s="11" t="s">
        <v>5155</v>
      </c>
    </row>
    <row r="2261" spans="1:55" x14ac:dyDescent="0.25">
      <c r="A2261" t="str">
        <f t="shared" si="40"/>
        <v>С/678Болезнь Ньюкасла уровень антител</v>
      </c>
      <c r="B2261" t="str">
        <f>IF(E2261="","",INDEX(Лаборатории!A:A,MATCH('Производственный контроль'!E2261,Лаборатории!B:B,0)))</f>
        <v xml:space="preserve">КУРИНОЕ ЦАРСТВО АО </v>
      </c>
      <c r="C2261" t="str">
        <f>IF(E2261="","",VLOOKUP(E2261,Лаборатории!B:D,3,0))</f>
        <v>U377_CHL</v>
      </c>
      <c r="D2261" s="12">
        <v>45759</v>
      </c>
      <c r="E2261" s="11" t="s">
        <v>793</v>
      </c>
      <c r="F2261" s="11" t="s">
        <v>544</v>
      </c>
      <c r="G2261" s="11" t="s">
        <v>565</v>
      </c>
      <c r="H2261" s="11" t="s">
        <v>312</v>
      </c>
      <c r="I2261" s="11" t="s">
        <v>3434</v>
      </c>
      <c r="J2261" t="str">
        <f>IF(L2261="","",VLOOKUP(L2261,Продукция!B:D,3,0))</f>
        <v>Биологический_материал</v>
      </c>
      <c r="K2261" t="str">
        <f>IF(L2261="","",VLOOKUP(L2261,Продукция!B:C,2,0))</f>
        <v>Сыворотка крови</v>
      </c>
      <c r="L2261" s="151" t="s">
        <v>302</v>
      </c>
      <c r="M2261">
        <f>IF(L2261="","",VLOOKUP(L2261,Продукция!B:L,11,0))</f>
        <v>0</v>
      </c>
      <c r="N2261" s="11" t="s">
        <v>873</v>
      </c>
      <c r="P2261" s="11" t="s">
        <v>340</v>
      </c>
      <c r="Q2261" s="11" t="s">
        <v>854</v>
      </c>
      <c r="R2261" s="153" t="s">
        <v>5131</v>
      </c>
      <c r="S2261" s="11">
        <v>20</v>
      </c>
      <c r="T2261" s="11" t="s">
        <v>5267</v>
      </c>
      <c r="V2261" s="14">
        <v>45751</v>
      </c>
      <c r="Z2261" s="11" t="s">
        <v>4823</v>
      </c>
      <c r="AA2261" s="15">
        <v>0.58333333333333337</v>
      </c>
      <c r="AB2261" t="str">
        <f>IF(L2261="","",VLOOKUP(L2261&amp;I2261,Продукция!A:I,9,0))</f>
        <v>рекомендация производителя набора</v>
      </c>
      <c r="AC2261" s="14">
        <v>45762</v>
      </c>
      <c r="AD2261" s="11" t="s">
        <v>2673</v>
      </c>
      <c r="AE2261" s="11" t="s">
        <v>4823</v>
      </c>
      <c r="AF2261" t="str">
        <f>IF(AD2261="","",VLOOKUP(AD2261,'Сотрудники и ссылки'!A:B,2,0))</f>
        <v>Серолог</v>
      </c>
      <c r="AG2261">
        <f>IF(AD2261="","",VLOOKUP(AD2261,'Сотрудники и ссылки'!A:C,3,0))</f>
        <v>20001771</v>
      </c>
      <c r="AH2261" s="11" t="s">
        <v>2673</v>
      </c>
      <c r="AI2261" t="str">
        <f>IF(AH2261="","",VLOOKUP(AH2261,'Сотрудники и ссылки'!A:B,2,0))</f>
        <v>Серолог</v>
      </c>
      <c r="AJ2261">
        <f>IF(AH2261="","",VLOOKUP(AH2261,'Сотрудники и ссылки'!A:C,3,0))</f>
        <v>20001771</v>
      </c>
      <c r="AK2261" s="14">
        <v>45762</v>
      </c>
      <c r="AL2261" s="2">
        <f>IF(AK2261="","",AK2261+VLOOKUP(I2261,'Вид исследования'!B:E,4,0))</f>
        <v>45763</v>
      </c>
      <c r="AM2261" s="2">
        <f>IF(AK2261="","",AK2261+VLOOKUP(I2261,'Вид исследования'!B:F,5,0))</f>
        <v>45763</v>
      </c>
      <c r="AN2261" s="14">
        <v>45762</v>
      </c>
      <c r="AP2261" s="11" t="s">
        <v>189</v>
      </c>
      <c r="AQ2261" t="str">
        <f>IFERROR(IF(L2261="","",VLOOKUP(L2261&amp;I2261,Продукция!A:K,11,0)),"обратитесь к админ справочника")</f>
        <v>согласно рекомендациям производителя теста</v>
      </c>
      <c r="AR2261" s="11" t="s">
        <v>4823</v>
      </c>
      <c r="AS2261" t="str">
        <f>IFERROR(IF(L2261="","",VLOOKUP(L2261&amp;I2261,Продукция!A:J,10,0)),"обратитесь к админ справочника")</f>
        <v>инструкция по применению набора РЗГА Ньюкасла</v>
      </c>
      <c r="AT2261" s="11" t="s">
        <v>4823</v>
      </c>
      <c r="AU2261" s="11" t="s">
        <v>4823</v>
      </c>
      <c r="AV2261" s="11" t="s">
        <v>2673</v>
      </c>
      <c r="AW2261" s="11" t="s">
        <v>4824</v>
      </c>
      <c r="AX2261" s="11" t="s">
        <v>565</v>
      </c>
      <c r="AY2261" s="11" t="s">
        <v>1288</v>
      </c>
      <c r="AZ2261" s="11">
        <v>154</v>
      </c>
      <c r="BA2261" s="11">
        <v>40</v>
      </c>
      <c r="BC2261" s="11" t="s">
        <v>5155</v>
      </c>
    </row>
    <row r="2262" spans="1:55" x14ac:dyDescent="0.25">
      <c r="A2262" t="str">
        <f t="shared" si="40"/>
        <v>С/678Болезнь Ньюкасла уровень антител</v>
      </c>
      <c r="B2262" t="str">
        <f>IF(E2262="","",INDEX(Лаборатории!A:A,MATCH('Производственный контроль'!E2262,Лаборатории!B:B,0)))</f>
        <v xml:space="preserve">КУРИНОЕ ЦАРСТВО АО </v>
      </c>
      <c r="C2262" t="str">
        <f>IF(E2262="","",VLOOKUP(E2262,Лаборатории!B:D,3,0))</f>
        <v>U377_CHL</v>
      </c>
      <c r="D2262" s="12">
        <v>45759</v>
      </c>
      <c r="E2262" s="11" t="s">
        <v>793</v>
      </c>
      <c r="F2262" s="11" t="s">
        <v>544</v>
      </c>
      <c r="G2262" s="11" t="s">
        <v>565</v>
      </c>
      <c r="H2262" s="11" t="s">
        <v>312</v>
      </c>
      <c r="I2262" s="11" t="s">
        <v>3434</v>
      </c>
      <c r="J2262" t="str">
        <f>IF(L2262="","",VLOOKUP(L2262,Продукция!B:D,3,0))</f>
        <v>Биологический_материал</v>
      </c>
      <c r="K2262" t="str">
        <f>IF(L2262="","",VLOOKUP(L2262,Продукция!B:C,2,0))</f>
        <v>Сыворотка крови</v>
      </c>
      <c r="L2262" s="151" t="s">
        <v>302</v>
      </c>
      <c r="M2262">
        <f>IF(L2262="","",VLOOKUP(L2262,Продукция!B:L,11,0))</f>
        <v>0</v>
      </c>
      <c r="N2262" s="11" t="s">
        <v>873</v>
      </c>
      <c r="P2262" s="11" t="s">
        <v>340</v>
      </c>
      <c r="Q2262" s="11" t="s">
        <v>854</v>
      </c>
      <c r="R2262" s="153" t="s">
        <v>5132</v>
      </c>
      <c r="S2262" s="11">
        <v>20</v>
      </c>
      <c r="T2262" s="11" t="s">
        <v>5267</v>
      </c>
      <c r="V2262" s="14">
        <v>45751</v>
      </c>
      <c r="Z2262" s="11" t="s">
        <v>4823</v>
      </c>
      <c r="AA2262" s="15">
        <v>0.58333333333333337</v>
      </c>
      <c r="AB2262" t="str">
        <f>IF(L2262="","",VLOOKUP(L2262&amp;I2262,Продукция!A:I,9,0))</f>
        <v>рекомендация производителя набора</v>
      </c>
      <c r="AC2262" s="14">
        <v>45762</v>
      </c>
      <c r="AD2262" s="11" t="s">
        <v>2673</v>
      </c>
      <c r="AE2262" s="11" t="s">
        <v>4823</v>
      </c>
      <c r="AF2262" t="str">
        <f>IF(AD2262="","",VLOOKUP(AD2262,'Сотрудники и ссылки'!A:B,2,0))</f>
        <v>Серолог</v>
      </c>
      <c r="AG2262">
        <f>IF(AD2262="","",VLOOKUP(AD2262,'Сотрудники и ссылки'!A:C,3,0))</f>
        <v>20001771</v>
      </c>
      <c r="AH2262" s="11" t="s">
        <v>2673</v>
      </c>
      <c r="AI2262" t="str">
        <f>IF(AH2262="","",VLOOKUP(AH2262,'Сотрудники и ссылки'!A:B,2,0))</f>
        <v>Серолог</v>
      </c>
      <c r="AJ2262">
        <f>IF(AH2262="","",VLOOKUP(AH2262,'Сотрудники и ссылки'!A:C,3,0))</f>
        <v>20001771</v>
      </c>
      <c r="AK2262" s="14">
        <v>45762</v>
      </c>
      <c r="AL2262" s="2">
        <f>IF(AK2262="","",AK2262+VLOOKUP(I2262,'Вид исследования'!B:E,4,0))</f>
        <v>45763</v>
      </c>
      <c r="AM2262" s="2">
        <f>IF(AK2262="","",AK2262+VLOOKUP(I2262,'Вид исследования'!B:F,5,0))</f>
        <v>45763</v>
      </c>
      <c r="AN2262" s="14">
        <v>45762</v>
      </c>
      <c r="AP2262" s="11" t="s">
        <v>189</v>
      </c>
      <c r="AQ2262" t="str">
        <f>IFERROR(IF(L2262="","",VLOOKUP(L2262&amp;I2262,Продукция!A:K,11,0)),"обратитесь к админ справочника")</f>
        <v>согласно рекомендациям производителя теста</v>
      </c>
      <c r="AR2262" s="11" t="s">
        <v>4823</v>
      </c>
      <c r="AS2262" t="str">
        <f>IFERROR(IF(L2262="","",VLOOKUP(L2262&amp;I2262,Продукция!A:J,10,0)),"обратитесь к админ справочника")</f>
        <v>инструкция по применению набора РЗГА Ньюкасла</v>
      </c>
      <c r="AT2262" s="11" t="s">
        <v>4823</v>
      </c>
      <c r="AU2262" s="11" t="s">
        <v>4823</v>
      </c>
      <c r="AV2262" s="11" t="s">
        <v>2673</v>
      </c>
      <c r="AW2262" s="11" t="s">
        <v>4824</v>
      </c>
      <c r="AX2262" s="11" t="s">
        <v>565</v>
      </c>
      <c r="AY2262" s="11" t="s">
        <v>1289</v>
      </c>
      <c r="AZ2262" s="11">
        <v>154</v>
      </c>
      <c r="BA2262" s="11">
        <v>40</v>
      </c>
      <c r="BC2262" s="11" t="s">
        <v>5155</v>
      </c>
    </row>
    <row r="2263" spans="1:55" x14ac:dyDescent="0.25">
      <c r="A2263" t="str">
        <f t="shared" ref="A2263:A2312" si="41">T2263&amp;I2263</f>
        <v>С/678Болезнь Ньюкасла уровень антител</v>
      </c>
      <c r="B2263" t="str">
        <f>IF(E2263="","",INDEX(Лаборатории!A:A,MATCH('Производственный контроль'!E2263,Лаборатории!B:B,0)))</f>
        <v xml:space="preserve">КУРИНОЕ ЦАРСТВО АО </v>
      </c>
      <c r="C2263" t="str">
        <f>IF(E2263="","",VLOOKUP(E2263,Лаборатории!B:D,3,0))</f>
        <v>U377_CHL</v>
      </c>
      <c r="D2263" s="12">
        <v>45759</v>
      </c>
      <c r="E2263" s="11" t="s">
        <v>793</v>
      </c>
      <c r="F2263" s="11" t="s">
        <v>544</v>
      </c>
      <c r="G2263" s="11" t="s">
        <v>565</v>
      </c>
      <c r="H2263" s="11" t="s">
        <v>312</v>
      </c>
      <c r="I2263" s="11" t="s">
        <v>3434</v>
      </c>
      <c r="J2263" t="str">
        <f>IF(L2263="","",VLOOKUP(L2263,Продукция!B:D,3,0))</f>
        <v>Биологический_материал</v>
      </c>
      <c r="K2263" t="str">
        <f>IF(L2263="","",VLOOKUP(L2263,Продукция!B:C,2,0))</f>
        <v>Сыворотка крови</v>
      </c>
      <c r="L2263" s="151" t="s">
        <v>302</v>
      </c>
      <c r="M2263">
        <f>IF(L2263="","",VLOOKUP(L2263,Продукция!B:L,11,0))</f>
        <v>0</v>
      </c>
      <c r="N2263" s="11" t="s">
        <v>873</v>
      </c>
      <c r="P2263" s="11" t="s">
        <v>340</v>
      </c>
      <c r="Q2263" s="11" t="s">
        <v>854</v>
      </c>
      <c r="R2263" s="153" t="s">
        <v>5135</v>
      </c>
      <c r="S2263" s="11">
        <v>20</v>
      </c>
      <c r="T2263" s="11" t="s">
        <v>5267</v>
      </c>
      <c r="V2263" s="14">
        <v>45751</v>
      </c>
      <c r="Z2263" s="11" t="s">
        <v>4823</v>
      </c>
      <c r="AA2263" s="15">
        <v>0.58333333333333337</v>
      </c>
      <c r="AB2263" t="str">
        <f>IF(L2263="","",VLOOKUP(L2263&amp;I2263,Продукция!A:I,9,0))</f>
        <v>рекомендация производителя набора</v>
      </c>
      <c r="AC2263" s="14">
        <v>45762</v>
      </c>
      <c r="AD2263" s="11" t="s">
        <v>2673</v>
      </c>
      <c r="AE2263" s="11" t="s">
        <v>4823</v>
      </c>
      <c r="AF2263" t="str">
        <f>IF(AD2263="","",VLOOKUP(AD2263,'Сотрудники и ссылки'!A:B,2,0))</f>
        <v>Серолог</v>
      </c>
      <c r="AG2263">
        <f>IF(AD2263="","",VLOOKUP(AD2263,'Сотрудники и ссылки'!A:C,3,0))</f>
        <v>20001771</v>
      </c>
      <c r="AH2263" s="11" t="s">
        <v>2673</v>
      </c>
      <c r="AI2263" t="str">
        <f>IF(AH2263="","",VLOOKUP(AH2263,'Сотрудники и ссылки'!A:B,2,0))</f>
        <v>Серолог</v>
      </c>
      <c r="AJ2263">
        <f>IF(AH2263="","",VLOOKUP(AH2263,'Сотрудники и ссылки'!A:C,3,0))</f>
        <v>20001771</v>
      </c>
      <c r="AK2263" s="14">
        <v>45762</v>
      </c>
      <c r="AL2263" s="2">
        <f>IF(AK2263="","",AK2263+VLOOKUP(I2263,'Вид исследования'!B:E,4,0))</f>
        <v>45763</v>
      </c>
      <c r="AM2263" s="2">
        <f>IF(AK2263="","",AK2263+VLOOKUP(I2263,'Вид исследования'!B:F,5,0))</f>
        <v>45763</v>
      </c>
      <c r="AN2263" s="14">
        <v>45762</v>
      </c>
      <c r="AP2263" s="11" t="s">
        <v>189</v>
      </c>
      <c r="AQ2263" t="str">
        <f>IFERROR(IF(L2263="","",VLOOKUP(L2263&amp;I2263,Продукция!A:K,11,0)),"обратитесь к админ справочника")</f>
        <v>согласно рекомендациям производителя теста</v>
      </c>
      <c r="AR2263" s="11" t="s">
        <v>4823</v>
      </c>
      <c r="AS2263" t="str">
        <f>IFERROR(IF(L2263="","",VLOOKUP(L2263&amp;I2263,Продукция!A:J,10,0)),"обратитесь к админ справочника")</f>
        <v>инструкция по применению набора РЗГА Ньюкасла</v>
      </c>
      <c r="AT2263" s="11" t="s">
        <v>4823</v>
      </c>
      <c r="AU2263" s="11" t="s">
        <v>4823</v>
      </c>
      <c r="AV2263" s="11" t="s">
        <v>2673</v>
      </c>
      <c r="AW2263" s="11" t="s">
        <v>4824</v>
      </c>
      <c r="AX2263" s="11" t="s">
        <v>565</v>
      </c>
      <c r="AY2263" s="11" t="s">
        <v>1290</v>
      </c>
      <c r="AZ2263" s="11">
        <v>154</v>
      </c>
      <c r="BA2263" s="11">
        <v>40</v>
      </c>
      <c r="BC2263" s="11" t="s">
        <v>5155</v>
      </c>
    </row>
    <row r="2264" spans="1:55" x14ac:dyDescent="0.25">
      <c r="A2264" t="str">
        <f t="shared" si="41"/>
        <v>С/678Болезнь Ньюкасла уровень антител</v>
      </c>
      <c r="B2264" t="str">
        <f>IF(E2264="","",INDEX(Лаборатории!A:A,MATCH('Производственный контроль'!E2264,Лаборатории!B:B,0)))</f>
        <v xml:space="preserve">КУРИНОЕ ЦАРСТВО АО </v>
      </c>
      <c r="C2264" t="str">
        <f>IF(E2264="","",VLOOKUP(E2264,Лаборатории!B:D,3,0))</f>
        <v>U377_CHL</v>
      </c>
      <c r="D2264" s="12">
        <v>45759</v>
      </c>
      <c r="E2264" s="11" t="s">
        <v>793</v>
      </c>
      <c r="F2264" s="11" t="s">
        <v>544</v>
      </c>
      <c r="G2264" s="11" t="s">
        <v>565</v>
      </c>
      <c r="H2264" s="11" t="s">
        <v>312</v>
      </c>
      <c r="I2264" s="11" t="s">
        <v>3434</v>
      </c>
      <c r="J2264" t="str">
        <f>IF(L2264="","",VLOOKUP(L2264,Продукция!B:D,3,0))</f>
        <v>Биологический_материал</v>
      </c>
      <c r="K2264" t="str">
        <f>IF(L2264="","",VLOOKUP(L2264,Продукция!B:C,2,0))</f>
        <v>Сыворотка крови</v>
      </c>
      <c r="L2264" s="151" t="s">
        <v>302</v>
      </c>
      <c r="M2264">
        <f>IF(L2264="","",VLOOKUP(L2264,Продукция!B:L,11,0))</f>
        <v>0</v>
      </c>
      <c r="N2264" s="11" t="s">
        <v>873</v>
      </c>
      <c r="P2264" s="11" t="s">
        <v>340</v>
      </c>
      <c r="Q2264" s="11" t="s">
        <v>854</v>
      </c>
      <c r="R2264" s="153" t="s">
        <v>5136</v>
      </c>
      <c r="S2264" s="11">
        <v>20</v>
      </c>
      <c r="T2264" s="11" t="s">
        <v>5267</v>
      </c>
      <c r="V2264" s="14">
        <v>45751</v>
      </c>
      <c r="Z2264" s="11" t="s">
        <v>4823</v>
      </c>
      <c r="AA2264" s="15">
        <v>0.58333333333333337</v>
      </c>
      <c r="AB2264" t="str">
        <f>IF(L2264="","",VLOOKUP(L2264&amp;I2264,Продукция!A:I,9,0))</f>
        <v>рекомендация производителя набора</v>
      </c>
      <c r="AC2264" s="14">
        <v>45762</v>
      </c>
      <c r="AD2264" s="11" t="s">
        <v>2673</v>
      </c>
      <c r="AE2264" s="11" t="s">
        <v>4823</v>
      </c>
      <c r="AF2264" t="str">
        <f>IF(AD2264="","",VLOOKUP(AD2264,'Сотрудники и ссылки'!A:B,2,0))</f>
        <v>Серолог</v>
      </c>
      <c r="AG2264">
        <f>IF(AD2264="","",VLOOKUP(AD2264,'Сотрудники и ссылки'!A:C,3,0))</f>
        <v>20001771</v>
      </c>
      <c r="AH2264" s="11" t="s">
        <v>2673</v>
      </c>
      <c r="AI2264" t="str">
        <f>IF(AH2264="","",VLOOKUP(AH2264,'Сотрудники и ссылки'!A:B,2,0))</f>
        <v>Серолог</v>
      </c>
      <c r="AJ2264">
        <f>IF(AH2264="","",VLOOKUP(AH2264,'Сотрудники и ссылки'!A:C,3,0))</f>
        <v>20001771</v>
      </c>
      <c r="AK2264" s="14">
        <v>45762</v>
      </c>
      <c r="AL2264" s="2">
        <f>IF(AK2264="","",AK2264+VLOOKUP(I2264,'Вид исследования'!B:E,4,0))</f>
        <v>45763</v>
      </c>
      <c r="AM2264" s="2">
        <f>IF(AK2264="","",AK2264+VLOOKUP(I2264,'Вид исследования'!B:F,5,0))</f>
        <v>45763</v>
      </c>
      <c r="AN2264" s="14">
        <v>45762</v>
      </c>
      <c r="AP2264" s="11" t="s">
        <v>189</v>
      </c>
      <c r="AQ2264" t="str">
        <f>IFERROR(IF(L2264="","",VLOOKUP(L2264&amp;I2264,Продукция!A:K,11,0)),"обратитесь к админ справочника")</f>
        <v>согласно рекомендациям производителя теста</v>
      </c>
      <c r="AR2264" s="11" t="s">
        <v>4823</v>
      </c>
      <c r="AS2264" t="str">
        <f>IFERROR(IF(L2264="","",VLOOKUP(L2264&amp;I2264,Продукция!A:J,10,0)),"обратитесь к админ справочника")</f>
        <v>инструкция по применению набора РЗГА Ньюкасла</v>
      </c>
      <c r="AT2264" s="11" t="s">
        <v>4823</v>
      </c>
      <c r="AU2264" s="11" t="s">
        <v>4823</v>
      </c>
      <c r="AV2264" s="11" t="s">
        <v>2673</v>
      </c>
      <c r="AW2264" s="11" t="s">
        <v>4824</v>
      </c>
      <c r="AX2264" s="11" t="s">
        <v>565</v>
      </c>
      <c r="AY2264" s="11" t="s">
        <v>1291</v>
      </c>
      <c r="AZ2264" s="11">
        <v>154</v>
      </c>
      <c r="BA2264" s="11">
        <v>40</v>
      </c>
      <c r="BC2264" s="11" t="s">
        <v>5155</v>
      </c>
    </row>
    <row r="2265" spans="1:55" x14ac:dyDescent="0.25">
      <c r="A2265" t="str">
        <f t="shared" si="41"/>
        <v>С/678Болезнь Ньюкасла уровень антител</v>
      </c>
      <c r="B2265" t="str">
        <f>IF(E2265="","",INDEX(Лаборатории!A:A,MATCH('Производственный контроль'!E2265,Лаборатории!B:B,0)))</f>
        <v xml:space="preserve">КУРИНОЕ ЦАРСТВО АО </v>
      </c>
      <c r="C2265" t="str">
        <f>IF(E2265="","",VLOOKUP(E2265,Лаборатории!B:D,3,0))</f>
        <v>U377_CHL</v>
      </c>
      <c r="D2265" s="12">
        <v>45759</v>
      </c>
      <c r="E2265" s="11" t="s">
        <v>793</v>
      </c>
      <c r="F2265" s="11" t="s">
        <v>544</v>
      </c>
      <c r="G2265" s="11" t="s">
        <v>565</v>
      </c>
      <c r="H2265" s="11" t="s">
        <v>312</v>
      </c>
      <c r="I2265" s="11" t="s">
        <v>3434</v>
      </c>
      <c r="J2265" t="str">
        <f>IF(L2265="","",VLOOKUP(L2265,Продукция!B:D,3,0))</f>
        <v>Биологический_материал</v>
      </c>
      <c r="K2265" t="str">
        <f>IF(L2265="","",VLOOKUP(L2265,Продукция!B:C,2,0))</f>
        <v>Сыворотка крови</v>
      </c>
      <c r="L2265" s="151" t="s">
        <v>302</v>
      </c>
      <c r="M2265">
        <f>IF(L2265="","",VLOOKUP(L2265,Продукция!B:L,11,0))</f>
        <v>0</v>
      </c>
      <c r="N2265" s="11" t="s">
        <v>873</v>
      </c>
      <c r="P2265" s="11" t="s">
        <v>340</v>
      </c>
      <c r="Q2265" s="11" t="s">
        <v>854</v>
      </c>
      <c r="R2265" s="153" t="s">
        <v>5125</v>
      </c>
      <c r="S2265" s="11">
        <v>20</v>
      </c>
      <c r="T2265" s="11" t="s">
        <v>5267</v>
      </c>
      <c r="V2265" s="14">
        <v>45752</v>
      </c>
      <c r="Z2265" s="11" t="s">
        <v>4823</v>
      </c>
      <c r="AA2265" s="15">
        <v>0.58333333333333337</v>
      </c>
      <c r="AB2265" t="str">
        <f>IF(L2265="","",VLOOKUP(L2265&amp;I2265,Продукция!A:I,9,0))</f>
        <v>рекомендация производителя набора</v>
      </c>
      <c r="AC2265" s="14">
        <v>45762</v>
      </c>
      <c r="AD2265" s="11" t="s">
        <v>2673</v>
      </c>
      <c r="AE2265" s="11" t="s">
        <v>4823</v>
      </c>
      <c r="AF2265" t="str">
        <f>IF(AD2265="","",VLOOKUP(AD2265,'Сотрудники и ссылки'!A:B,2,0))</f>
        <v>Серолог</v>
      </c>
      <c r="AG2265">
        <f>IF(AD2265="","",VLOOKUP(AD2265,'Сотрудники и ссылки'!A:C,3,0))</f>
        <v>20001771</v>
      </c>
      <c r="AH2265" s="11" t="s">
        <v>2673</v>
      </c>
      <c r="AI2265" t="str">
        <f>IF(AH2265="","",VLOOKUP(AH2265,'Сотрудники и ссылки'!A:B,2,0))</f>
        <v>Серолог</v>
      </c>
      <c r="AJ2265">
        <f>IF(AH2265="","",VLOOKUP(AH2265,'Сотрудники и ссылки'!A:C,3,0))</f>
        <v>20001771</v>
      </c>
      <c r="AK2265" s="14">
        <v>45762</v>
      </c>
      <c r="AL2265" s="2">
        <f>IF(AK2265="","",AK2265+VLOOKUP(I2265,'Вид исследования'!B:E,4,0))</f>
        <v>45763</v>
      </c>
      <c r="AM2265" s="2">
        <f>IF(AK2265="","",AK2265+VLOOKUP(I2265,'Вид исследования'!B:F,5,0))</f>
        <v>45763</v>
      </c>
      <c r="AN2265" s="14">
        <v>45762</v>
      </c>
      <c r="AP2265" s="11" t="s">
        <v>189</v>
      </c>
      <c r="AQ2265" t="str">
        <f>IFERROR(IF(L2265="","",VLOOKUP(L2265&amp;I2265,Продукция!A:K,11,0)),"обратитесь к админ справочника")</f>
        <v>согласно рекомендациям производителя теста</v>
      </c>
      <c r="AR2265" s="11" t="s">
        <v>4823</v>
      </c>
      <c r="AS2265" t="str">
        <f>IFERROR(IF(L2265="","",VLOOKUP(L2265&amp;I2265,Продукция!A:J,10,0)),"обратитесь к админ справочника")</f>
        <v>инструкция по применению набора РЗГА Ньюкасла</v>
      </c>
      <c r="AT2265" s="11" t="s">
        <v>4823</v>
      </c>
      <c r="AU2265" s="11" t="s">
        <v>4823</v>
      </c>
      <c r="AV2265" s="11" t="s">
        <v>2673</v>
      </c>
      <c r="AW2265" s="11" t="s">
        <v>4824</v>
      </c>
      <c r="AX2265" s="11" t="s">
        <v>565</v>
      </c>
      <c r="AY2265" s="11" t="s">
        <v>1292</v>
      </c>
      <c r="AZ2265" s="11">
        <v>154</v>
      </c>
      <c r="BA2265" s="11">
        <v>40</v>
      </c>
      <c r="BC2265" s="11" t="s">
        <v>5155</v>
      </c>
    </row>
    <row r="2266" spans="1:55" x14ac:dyDescent="0.25">
      <c r="A2266" t="str">
        <f t="shared" si="41"/>
        <v>С/678Болезнь Ньюкасла уровень антител</v>
      </c>
      <c r="B2266" t="str">
        <f>IF(E2266="","",INDEX(Лаборатории!A:A,MATCH('Производственный контроль'!E2266,Лаборатории!B:B,0)))</f>
        <v xml:space="preserve">КУРИНОЕ ЦАРСТВО АО </v>
      </c>
      <c r="C2266" t="str">
        <f>IF(E2266="","",VLOOKUP(E2266,Лаборатории!B:D,3,0))</f>
        <v>U377_CHL</v>
      </c>
      <c r="D2266" s="12">
        <v>45759</v>
      </c>
      <c r="E2266" s="11" t="s">
        <v>793</v>
      </c>
      <c r="F2266" s="11" t="s">
        <v>544</v>
      </c>
      <c r="G2266" s="11" t="s">
        <v>565</v>
      </c>
      <c r="H2266" s="11" t="s">
        <v>312</v>
      </c>
      <c r="I2266" s="11" t="s">
        <v>3434</v>
      </c>
      <c r="J2266" t="str">
        <f>IF(L2266="","",VLOOKUP(L2266,Продукция!B:D,3,0))</f>
        <v>Биологический_материал</v>
      </c>
      <c r="K2266" t="str">
        <f>IF(L2266="","",VLOOKUP(L2266,Продукция!B:C,2,0))</f>
        <v>Сыворотка крови</v>
      </c>
      <c r="L2266" s="151" t="s">
        <v>302</v>
      </c>
      <c r="M2266">
        <f>IF(L2266="","",VLOOKUP(L2266,Продукция!B:L,11,0))</f>
        <v>0</v>
      </c>
      <c r="N2266" s="11" t="s">
        <v>873</v>
      </c>
      <c r="P2266" s="11" t="s">
        <v>340</v>
      </c>
      <c r="Q2266" s="11" t="s">
        <v>854</v>
      </c>
      <c r="R2266" s="153" t="s">
        <v>5137</v>
      </c>
      <c r="S2266" s="11">
        <v>20</v>
      </c>
      <c r="T2266" s="11" t="s">
        <v>5267</v>
      </c>
      <c r="V2266" s="14">
        <v>45752</v>
      </c>
      <c r="Z2266" s="11" t="s">
        <v>4823</v>
      </c>
      <c r="AA2266" s="15">
        <v>0.58333333333333337</v>
      </c>
      <c r="AB2266" t="str">
        <f>IF(L2266="","",VLOOKUP(L2266&amp;I2266,Продукция!A:I,9,0))</f>
        <v>рекомендация производителя набора</v>
      </c>
      <c r="AC2266" s="14">
        <v>45762</v>
      </c>
      <c r="AD2266" s="11" t="s">
        <v>2673</v>
      </c>
      <c r="AE2266" s="11" t="s">
        <v>4823</v>
      </c>
      <c r="AF2266" t="str">
        <f>IF(AD2266="","",VLOOKUP(AD2266,'Сотрудники и ссылки'!A:B,2,0))</f>
        <v>Серолог</v>
      </c>
      <c r="AG2266">
        <f>IF(AD2266="","",VLOOKUP(AD2266,'Сотрудники и ссылки'!A:C,3,0))</f>
        <v>20001771</v>
      </c>
      <c r="AH2266" s="11" t="s">
        <v>2673</v>
      </c>
      <c r="AI2266" t="str">
        <f>IF(AH2266="","",VLOOKUP(AH2266,'Сотрудники и ссылки'!A:B,2,0))</f>
        <v>Серолог</v>
      </c>
      <c r="AJ2266">
        <f>IF(AH2266="","",VLOOKUP(AH2266,'Сотрудники и ссылки'!A:C,3,0))</f>
        <v>20001771</v>
      </c>
      <c r="AK2266" s="14">
        <v>45762</v>
      </c>
      <c r="AL2266" s="2">
        <f>IF(AK2266="","",AK2266+VLOOKUP(I2266,'Вид исследования'!B:E,4,0))</f>
        <v>45763</v>
      </c>
      <c r="AM2266" s="2">
        <f>IF(AK2266="","",AK2266+VLOOKUP(I2266,'Вид исследования'!B:F,5,0))</f>
        <v>45763</v>
      </c>
      <c r="AN2266" s="14">
        <v>45762</v>
      </c>
      <c r="AP2266" s="11" t="s">
        <v>189</v>
      </c>
      <c r="AQ2266" t="str">
        <f>IFERROR(IF(L2266="","",VLOOKUP(L2266&amp;I2266,Продукция!A:K,11,0)),"обратитесь к админ справочника")</f>
        <v>согласно рекомендациям производителя теста</v>
      </c>
      <c r="AR2266" s="11" t="s">
        <v>4823</v>
      </c>
      <c r="AS2266" t="str">
        <f>IFERROR(IF(L2266="","",VLOOKUP(L2266&amp;I2266,Продукция!A:J,10,0)),"обратитесь к админ справочника")</f>
        <v>инструкция по применению набора РЗГА Ньюкасла</v>
      </c>
      <c r="AT2266" s="11" t="s">
        <v>4823</v>
      </c>
      <c r="AU2266" s="11" t="s">
        <v>4823</v>
      </c>
      <c r="AV2266" s="11" t="s">
        <v>2673</v>
      </c>
      <c r="AW2266" s="11" t="s">
        <v>4824</v>
      </c>
      <c r="AX2266" s="11" t="s">
        <v>565</v>
      </c>
      <c r="AY2266" s="11" t="s">
        <v>1293</v>
      </c>
      <c r="AZ2266" s="11">
        <v>154</v>
      </c>
      <c r="BA2266" s="11">
        <v>40</v>
      </c>
      <c r="BC2266" s="11" t="s">
        <v>5155</v>
      </c>
    </row>
    <row r="2267" spans="1:55" x14ac:dyDescent="0.25">
      <c r="A2267" t="str">
        <f t="shared" si="41"/>
        <v>С/678Болезнь Ньюкасла уровень антител</v>
      </c>
      <c r="B2267" t="str">
        <f>IF(E2267="","",INDEX(Лаборатории!A:A,MATCH('Производственный контроль'!E2267,Лаборатории!B:B,0)))</f>
        <v xml:space="preserve">КУРИНОЕ ЦАРСТВО АО </v>
      </c>
      <c r="C2267" t="str">
        <f>IF(E2267="","",VLOOKUP(E2267,Лаборатории!B:D,3,0))</f>
        <v>U377_CHL</v>
      </c>
      <c r="D2267" s="12">
        <v>45759</v>
      </c>
      <c r="E2267" s="11" t="s">
        <v>793</v>
      </c>
      <c r="F2267" s="11" t="s">
        <v>544</v>
      </c>
      <c r="G2267" s="11" t="s">
        <v>565</v>
      </c>
      <c r="H2267" s="11" t="s">
        <v>312</v>
      </c>
      <c r="I2267" s="11" t="s">
        <v>3434</v>
      </c>
      <c r="J2267" t="str">
        <f>IF(L2267="","",VLOOKUP(L2267,Продукция!B:D,3,0))</f>
        <v>Биологический_материал</v>
      </c>
      <c r="K2267" t="str">
        <f>IF(L2267="","",VLOOKUP(L2267,Продукция!B:C,2,0))</f>
        <v>Сыворотка крови</v>
      </c>
      <c r="L2267" s="151" t="s">
        <v>302</v>
      </c>
      <c r="M2267">
        <f>IF(L2267="","",VLOOKUP(L2267,Продукция!B:L,11,0))</f>
        <v>0</v>
      </c>
      <c r="N2267" s="11" t="s">
        <v>873</v>
      </c>
      <c r="P2267" s="11" t="s">
        <v>340</v>
      </c>
      <c r="Q2267" s="11" t="s">
        <v>854</v>
      </c>
      <c r="R2267" s="153" t="s">
        <v>5133</v>
      </c>
      <c r="S2267" s="11">
        <v>20</v>
      </c>
      <c r="T2267" s="11" t="s">
        <v>5267</v>
      </c>
      <c r="V2267" s="14">
        <v>45752</v>
      </c>
      <c r="Z2267" s="11" t="s">
        <v>4823</v>
      </c>
      <c r="AA2267" s="15">
        <v>0.58333333333333337</v>
      </c>
      <c r="AB2267" t="str">
        <f>IF(L2267="","",VLOOKUP(L2267&amp;I2267,Продукция!A:I,9,0))</f>
        <v>рекомендация производителя набора</v>
      </c>
      <c r="AC2267" s="14">
        <v>45762</v>
      </c>
      <c r="AD2267" s="11" t="s">
        <v>2673</v>
      </c>
      <c r="AE2267" s="11" t="s">
        <v>4823</v>
      </c>
      <c r="AF2267" t="str">
        <f>IF(AD2267="","",VLOOKUP(AD2267,'Сотрудники и ссылки'!A:B,2,0))</f>
        <v>Серолог</v>
      </c>
      <c r="AG2267">
        <f>IF(AD2267="","",VLOOKUP(AD2267,'Сотрудники и ссылки'!A:C,3,0))</f>
        <v>20001771</v>
      </c>
      <c r="AH2267" s="11" t="s">
        <v>2673</v>
      </c>
      <c r="AI2267" t="str">
        <f>IF(AH2267="","",VLOOKUP(AH2267,'Сотрудники и ссылки'!A:B,2,0))</f>
        <v>Серолог</v>
      </c>
      <c r="AJ2267">
        <f>IF(AH2267="","",VLOOKUP(AH2267,'Сотрудники и ссылки'!A:C,3,0))</f>
        <v>20001771</v>
      </c>
      <c r="AK2267" s="14">
        <v>45762</v>
      </c>
      <c r="AL2267" s="2">
        <f>IF(AK2267="","",AK2267+VLOOKUP(I2267,'Вид исследования'!B:E,4,0))</f>
        <v>45763</v>
      </c>
      <c r="AM2267" s="2">
        <f>IF(AK2267="","",AK2267+VLOOKUP(I2267,'Вид исследования'!B:F,5,0))</f>
        <v>45763</v>
      </c>
      <c r="AN2267" s="14">
        <v>45762</v>
      </c>
      <c r="AP2267" s="11" t="s">
        <v>189</v>
      </c>
      <c r="AQ2267" t="str">
        <f>IFERROR(IF(L2267="","",VLOOKUP(L2267&amp;I2267,Продукция!A:K,11,0)),"обратитесь к админ справочника")</f>
        <v>согласно рекомендациям производителя теста</v>
      </c>
      <c r="AR2267" s="11" t="s">
        <v>4823</v>
      </c>
      <c r="AS2267" t="str">
        <f>IFERROR(IF(L2267="","",VLOOKUP(L2267&amp;I2267,Продукция!A:J,10,0)),"обратитесь к админ справочника")</f>
        <v>инструкция по применению набора РЗГА Ньюкасла</v>
      </c>
      <c r="AT2267" s="11" t="s">
        <v>4823</v>
      </c>
      <c r="AU2267" s="11" t="s">
        <v>4823</v>
      </c>
      <c r="AV2267" s="11" t="s">
        <v>2673</v>
      </c>
      <c r="AW2267" s="11" t="s">
        <v>4824</v>
      </c>
      <c r="AX2267" s="11" t="s">
        <v>565</v>
      </c>
      <c r="AY2267" s="11" t="s">
        <v>1294</v>
      </c>
      <c r="AZ2267" s="11">
        <v>154</v>
      </c>
      <c r="BA2267" s="11">
        <v>40</v>
      </c>
      <c r="BC2267" s="11" t="s">
        <v>5155</v>
      </c>
    </row>
    <row r="2268" spans="1:55" x14ac:dyDescent="0.25">
      <c r="A2268" t="str">
        <f t="shared" si="41"/>
        <v>С/678Болезнь Ньюкасла уровень антител</v>
      </c>
      <c r="B2268" t="str">
        <f>IF(E2268="","",INDEX(Лаборатории!A:A,MATCH('Производственный контроль'!E2268,Лаборатории!B:B,0)))</f>
        <v xml:space="preserve">КУРИНОЕ ЦАРСТВО АО </v>
      </c>
      <c r="C2268" t="str">
        <f>IF(E2268="","",VLOOKUP(E2268,Лаборатории!B:D,3,0))</f>
        <v>U377_CHL</v>
      </c>
      <c r="D2268" s="12">
        <v>45759</v>
      </c>
      <c r="E2268" s="11" t="s">
        <v>793</v>
      </c>
      <c r="F2268" s="11" t="s">
        <v>544</v>
      </c>
      <c r="G2268" s="11" t="s">
        <v>565</v>
      </c>
      <c r="H2268" s="11" t="s">
        <v>312</v>
      </c>
      <c r="I2268" s="11" t="s">
        <v>3434</v>
      </c>
      <c r="J2268" t="str">
        <f>IF(L2268="","",VLOOKUP(L2268,Продукция!B:D,3,0))</f>
        <v>Биологический_материал</v>
      </c>
      <c r="K2268" t="str">
        <f>IF(L2268="","",VLOOKUP(L2268,Продукция!B:C,2,0))</f>
        <v>Сыворотка крови</v>
      </c>
      <c r="L2268" s="151" t="s">
        <v>302</v>
      </c>
      <c r="M2268">
        <f>IF(L2268="","",VLOOKUP(L2268,Продукция!B:L,11,0))</f>
        <v>0</v>
      </c>
      <c r="N2268" s="11" t="s">
        <v>873</v>
      </c>
      <c r="P2268" s="11" t="s">
        <v>340</v>
      </c>
      <c r="Q2268" s="11" t="s">
        <v>854</v>
      </c>
      <c r="R2268" s="153" t="s">
        <v>5140</v>
      </c>
      <c r="S2268" s="11">
        <v>20</v>
      </c>
      <c r="T2268" s="11" t="s">
        <v>5267</v>
      </c>
      <c r="V2268" s="14">
        <v>45752</v>
      </c>
      <c r="Z2268" s="11" t="s">
        <v>4823</v>
      </c>
      <c r="AA2268" s="15">
        <v>0.58333333333333337</v>
      </c>
      <c r="AB2268" t="str">
        <f>IF(L2268="","",VLOOKUP(L2268&amp;I2268,Продукция!A:I,9,0))</f>
        <v>рекомендация производителя набора</v>
      </c>
      <c r="AC2268" s="14">
        <v>45762</v>
      </c>
      <c r="AD2268" s="11" t="s">
        <v>2673</v>
      </c>
      <c r="AE2268" s="11" t="s">
        <v>4823</v>
      </c>
      <c r="AF2268" t="str">
        <f>IF(AD2268="","",VLOOKUP(AD2268,'Сотрудники и ссылки'!A:B,2,0))</f>
        <v>Серолог</v>
      </c>
      <c r="AG2268">
        <f>IF(AD2268="","",VLOOKUP(AD2268,'Сотрудники и ссылки'!A:C,3,0))</f>
        <v>20001771</v>
      </c>
      <c r="AH2268" s="11" t="s">
        <v>2673</v>
      </c>
      <c r="AI2268" t="str">
        <f>IF(AH2268="","",VLOOKUP(AH2268,'Сотрудники и ссылки'!A:B,2,0))</f>
        <v>Серолог</v>
      </c>
      <c r="AJ2268">
        <f>IF(AH2268="","",VLOOKUP(AH2268,'Сотрудники и ссылки'!A:C,3,0))</f>
        <v>20001771</v>
      </c>
      <c r="AK2268" s="14">
        <v>45762</v>
      </c>
      <c r="AL2268" s="2">
        <f>IF(AK2268="","",AK2268+VLOOKUP(I2268,'Вид исследования'!B:E,4,0))</f>
        <v>45763</v>
      </c>
      <c r="AM2268" s="2">
        <f>IF(AK2268="","",AK2268+VLOOKUP(I2268,'Вид исследования'!B:F,5,0))</f>
        <v>45763</v>
      </c>
      <c r="AN2268" s="14">
        <v>45762</v>
      </c>
      <c r="AP2268" s="11" t="s">
        <v>189</v>
      </c>
      <c r="AQ2268" t="str">
        <f>IFERROR(IF(L2268="","",VLOOKUP(L2268&amp;I2268,Продукция!A:K,11,0)),"обратитесь к админ справочника")</f>
        <v>согласно рекомендациям производителя теста</v>
      </c>
      <c r="AR2268" s="11" t="s">
        <v>4823</v>
      </c>
      <c r="AS2268" t="str">
        <f>IFERROR(IF(L2268="","",VLOOKUP(L2268&amp;I2268,Продукция!A:J,10,0)),"обратитесь к админ справочника")</f>
        <v>инструкция по применению набора РЗГА Ньюкасла</v>
      </c>
      <c r="AT2268" s="11" t="s">
        <v>4823</v>
      </c>
      <c r="AU2268" s="11" t="s">
        <v>4823</v>
      </c>
      <c r="AV2268" s="11" t="s">
        <v>2673</v>
      </c>
      <c r="AW2268" s="11" t="s">
        <v>4824</v>
      </c>
      <c r="AX2268" s="11" t="s">
        <v>565</v>
      </c>
      <c r="AY2268" s="11" t="s">
        <v>1295</v>
      </c>
      <c r="AZ2268" s="11">
        <v>154</v>
      </c>
      <c r="BA2268" s="11">
        <v>40</v>
      </c>
      <c r="BC2268" s="11" t="s">
        <v>5155</v>
      </c>
    </row>
    <row r="2269" spans="1:55" x14ac:dyDescent="0.25">
      <c r="A2269" t="str">
        <f t="shared" si="41"/>
        <v>С/678Болезнь Ньюкасла уровень антител</v>
      </c>
      <c r="B2269" t="str">
        <f>IF(E2269="","",INDEX(Лаборатории!A:A,MATCH('Производственный контроль'!E2269,Лаборатории!B:B,0)))</f>
        <v xml:space="preserve">КУРИНОЕ ЦАРСТВО АО </v>
      </c>
      <c r="C2269" t="str">
        <f>IF(E2269="","",VLOOKUP(E2269,Лаборатории!B:D,3,0))</f>
        <v>U377_CHL</v>
      </c>
      <c r="D2269" s="12">
        <v>45759</v>
      </c>
      <c r="E2269" s="11" t="s">
        <v>793</v>
      </c>
      <c r="F2269" s="11" t="s">
        <v>544</v>
      </c>
      <c r="G2269" s="11" t="s">
        <v>565</v>
      </c>
      <c r="H2269" s="11" t="s">
        <v>312</v>
      </c>
      <c r="I2269" s="11" t="s">
        <v>3434</v>
      </c>
      <c r="J2269" t="str">
        <f>IF(L2269="","",VLOOKUP(L2269,Продукция!B:D,3,0))</f>
        <v>Биологический_материал</v>
      </c>
      <c r="K2269" t="str">
        <f>IF(L2269="","",VLOOKUP(L2269,Продукция!B:C,2,0))</f>
        <v>Сыворотка крови</v>
      </c>
      <c r="L2269" s="151" t="s">
        <v>302</v>
      </c>
      <c r="M2269">
        <f>IF(L2269="","",VLOOKUP(L2269,Продукция!B:L,11,0))</f>
        <v>0</v>
      </c>
      <c r="N2269" s="11" t="s">
        <v>873</v>
      </c>
      <c r="P2269" s="11" t="s">
        <v>340</v>
      </c>
      <c r="Q2269" s="11" t="s">
        <v>854</v>
      </c>
      <c r="R2269" s="153" t="s">
        <v>5141</v>
      </c>
      <c r="S2269" s="11">
        <v>20</v>
      </c>
      <c r="T2269" s="11" t="s">
        <v>5267</v>
      </c>
      <c r="V2269" s="14">
        <v>45752</v>
      </c>
      <c r="Z2269" s="11" t="s">
        <v>4823</v>
      </c>
      <c r="AA2269" s="15">
        <v>0.58333333333333337</v>
      </c>
      <c r="AB2269" t="str">
        <f>IF(L2269="","",VLOOKUP(L2269&amp;I2269,Продукция!A:I,9,0))</f>
        <v>рекомендация производителя набора</v>
      </c>
      <c r="AC2269" s="14">
        <v>45762</v>
      </c>
      <c r="AD2269" s="11" t="s">
        <v>2673</v>
      </c>
      <c r="AE2269" s="11" t="s">
        <v>4823</v>
      </c>
      <c r="AF2269" t="str">
        <f>IF(AD2269="","",VLOOKUP(AD2269,'Сотрудники и ссылки'!A:B,2,0))</f>
        <v>Серолог</v>
      </c>
      <c r="AG2269">
        <f>IF(AD2269="","",VLOOKUP(AD2269,'Сотрудники и ссылки'!A:C,3,0))</f>
        <v>20001771</v>
      </c>
      <c r="AH2269" s="11" t="s">
        <v>2673</v>
      </c>
      <c r="AI2269" t="str">
        <f>IF(AH2269="","",VLOOKUP(AH2269,'Сотрудники и ссылки'!A:B,2,0))</f>
        <v>Серолог</v>
      </c>
      <c r="AJ2269">
        <f>IF(AH2269="","",VLOOKUP(AH2269,'Сотрудники и ссылки'!A:C,3,0))</f>
        <v>20001771</v>
      </c>
      <c r="AK2269" s="14">
        <v>45762</v>
      </c>
      <c r="AL2269" s="2">
        <f>IF(AK2269="","",AK2269+VLOOKUP(I2269,'Вид исследования'!B:E,4,0))</f>
        <v>45763</v>
      </c>
      <c r="AM2269" s="2">
        <f>IF(AK2269="","",AK2269+VLOOKUP(I2269,'Вид исследования'!B:F,5,0))</f>
        <v>45763</v>
      </c>
      <c r="AN2269" s="14">
        <v>45762</v>
      </c>
      <c r="AP2269" s="11" t="s">
        <v>189</v>
      </c>
      <c r="AQ2269" t="str">
        <f>IFERROR(IF(L2269="","",VLOOKUP(L2269&amp;I2269,Продукция!A:K,11,0)),"обратитесь к админ справочника")</f>
        <v>согласно рекомендациям производителя теста</v>
      </c>
      <c r="AR2269" s="11" t="s">
        <v>4823</v>
      </c>
      <c r="AS2269" t="str">
        <f>IFERROR(IF(L2269="","",VLOOKUP(L2269&amp;I2269,Продукция!A:J,10,0)),"обратитесь к админ справочника")</f>
        <v>инструкция по применению набора РЗГА Ньюкасла</v>
      </c>
      <c r="AT2269" s="11" t="s">
        <v>4823</v>
      </c>
      <c r="AU2269" s="11" t="s">
        <v>4823</v>
      </c>
      <c r="AV2269" s="11" t="s">
        <v>2673</v>
      </c>
      <c r="AW2269" s="11" t="s">
        <v>4824</v>
      </c>
      <c r="AX2269" s="11" t="s">
        <v>565</v>
      </c>
      <c r="AY2269" s="11" t="s">
        <v>1296</v>
      </c>
      <c r="AZ2269" s="11">
        <v>154</v>
      </c>
      <c r="BA2269" s="11">
        <v>40</v>
      </c>
      <c r="BC2269" s="11" t="s">
        <v>5155</v>
      </c>
    </row>
    <row r="2270" spans="1:55" x14ac:dyDescent="0.25">
      <c r="A2270" t="str">
        <f t="shared" si="41"/>
        <v>С/678Болезнь Ньюкасла уровень антител</v>
      </c>
      <c r="B2270" t="str">
        <f>IF(E2270="","",INDEX(Лаборатории!A:A,MATCH('Производственный контроль'!E2270,Лаборатории!B:B,0)))</f>
        <v xml:space="preserve">КУРИНОЕ ЦАРСТВО АО </v>
      </c>
      <c r="C2270" t="str">
        <f>IF(E2270="","",VLOOKUP(E2270,Лаборатории!B:D,3,0))</f>
        <v>U377_CHL</v>
      </c>
      <c r="D2270" s="12">
        <v>45759</v>
      </c>
      <c r="E2270" s="11" t="s">
        <v>793</v>
      </c>
      <c r="F2270" s="11" t="s">
        <v>544</v>
      </c>
      <c r="G2270" s="11" t="s">
        <v>565</v>
      </c>
      <c r="H2270" s="11" t="s">
        <v>312</v>
      </c>
      <c r="I2270" s="11" t="s">
        <v>3434</v>
      </c>
      <c r="J2270" t="str">
        <f>IF(L2270="","",VLOOKUP(L2270,Продукция!B:D,3,0))</f>
        <v>Биологический_материал</v>
      </c>
      <c r="K2270" t="str">
        <f>IF(L2270="","",VLOOKUP(L2270,Продукция!B:C,2,0))</f>
        <v>Сыворотка крови</v>
      </c>
      <c r="L2270" s="151" t="s">
        <v>302</v>
      </c>
      <c r="M2270">
        <f>IF(L2270="","",VLOOKUP(L2270,Продукция!B:L,11,0))</f>
        <v>0</v>
      </c>
      <c r="N2270" s="11" t="s">
        <v>873</v>
      </c>
      <c r="P2270" s="11" t="s">
        <v>340</v>
      </c>
      <c r="Q2270" s="11" t="s">
        <v>854</v>
      </c>
      <c r="R2270" s="153" t="s">
        <v>5142</v>
      </c>
      <c r="S2270" s="11">
        <v>20</v>
      </c>
      <c r="T2270" s="11" t="s">
        <v>5267</v>
      </c>
      <c r="V2270" s="14">
        <v>45753</v>
      </c>
      <c r="Z2270" s="11" t="s">
        <v>4823</v>
      </c>
      <c r="AA2270" s="15">
        <v>0.58333333333333337</v>
      </c>
      <c r="AB2270" t="str">
        <f>IF(L2270="","",VLOOKUP(L2270&amp;I2270,Продукция!A:I,9,0))</f>
        <v>рекомендация производителя набора</v>
      </c>
      <c r="AC2270" s="14">
        <v>45762</v>
      </c>
      <c r="AD2270" s="11" t="s">
        <v>2673</v>
      </c>
      <c r="AE2270" s="11" t="s">
        <v>4823</v>
      </c>
      <c r="AF2270" t="str">
        <f>IF(AD2270="","",VLOOKUP(AD2270,'Сотрудники и ссылки'!A:B,2,0))</f>
        <v>Серолог</v>
      </c>
      <c r="AG2270">
        <f>IF(AD2270="","",VLOOKUP(AD2270,'Сотрудники и ссылки'!A:C,3,0))</f>
        <v>20001771</v>
      </c>
      <c r="AH2270" s="11" t="s">
        <v>2673</v>
      </c>
      <c r="AI2270" t="str">
        <f>IF(AH2270="","",VLOOKUP(AH2270,'Сотрудники и ссылки'!A:B,2,0))</f>
        <v>Серолог</v>
      </c>
      <c r="AJ2270">
        <f>IF(AH2270="","",VLOOKUP(AH2270,'Сотрудники и ссылки'!A:C,3,0))</f>
        <v>20001771</v>
      </c>
      <c r="AK2270" s="14">
        <v>45762</v>
      </c>
      <c r="AL2270" s="2">
        <f>IF(AK2270="","",AK2270+VLOOKUP(I2270,'Вид исследования'!B:E,4,0))</f>
        <v>45763</v>
      </c>
      <c r="AM2270" s="2">
        <f>IF(AK2270="","",AK2270+VLOOKUP(I2270,'Вид исследования'!B:F,5,0))</f>
        <v>45763</v>
      </c>
      <c r="AN2270" s="14">
        <v>45762</v>
      </c>
      <c r="AP2270" s="11" t="s">
        <v>189</v>
      </c>
      <c r="AQ2270" t="str">
        <f>IFERROR(IF(L2270="","",VLOOKUP(L2270&amp;I2270,Продукция!A:K,11,0)),"обратитесь к админ справочника")</f>
        <v>согласно рекомендациям производителя теста</v>
      </c>
      <c r="AR2270" s="11" t="s">
        <v>4823</v>
      </c>
      <c r="AS2270" t="str">
        <f>IFERROR(IF(L2270="","",VLOOKUP(L2270&amp;I2270,Продукция!A:J,10,0)),"обратитесь к админ справочника")</f>
        <v>инструкция по применению набора РЗГА Ньюкасла</v>
      </c>
      <c r="AT2270" s="11" t="s">
        <v>4823</v>
      </c>
      <c r="AU2270" s="11" t="s">
        <v>4823</v>
      </c>
      <c r="AV2270" s="11" t="s">
        <v>2673</v>
      </c>
      <c r="AW2270" s="11" t="s">
        <v>4824</v>
      </c>
      <c r="AX2270" s="11" t="s">
        <v>565</v>
      </c>
      <c r="AY2270" s="11" t="s">
        <v>1297</v>
      </c>
      <c r="AZ2270" s="11">
        <v>154</v>
      </c>
      <c r="BA2270" s="11">
        <v>40</v>
      </c>
      <c r="BC2270" s="11" t="s">
        <v>5155</v>
      </c>
    </row>
    <row r="2271" spans="1:55" x14ac:dyDescent="0.25">
      <c r="A2271" t="str">
        <f t="shared" si="41"/>
        <v>С/678Болезнь Ньюкасла уровень антител</v>
      </c>
      <c r="B2271" t="str">
        <f>IF(E2271="","",INDEX(Лаборатории!A:A,MATCH('Производственный контроль'!E2271,Лаборатории!B:B,0)))</f>
        <v xml:space="preserve">КУРИНОЕ ЦАРСТВО АО </v>
      </c>
      <c r="C2271" t="str">
        <f>IF(E2271="","",VLOOKUP(E2271,Лаборатории!B:D,3,0))</f>
        <v>U377_CHL</v>
      </c>
      <c r="D2271" s="12">
        <v>45759</v>
      </c>
      <c r="E2271" s="11" t="s">
        <v>793</v>
      </c>
      <c r="F2271" s="11" t="s">
        <v>544</v>
      </c>
      <c r="G2271" s="11" t="s">
        <v>565</v>
      </c>
      <c r="H2271" s="11" t="s">
        <v>312</v>
      </c>
      <c r="I2271" s="11" t="s">
        <v>3434</v>
      </c>
      <c r="J2271" t="str">
        <f>IF(L2271="","",VLOOKUP(L2271,Продукция!B:D,3,0))</f>
        <v>Биологический_материал</v>
      </c>
      <c r="K2271" t="str">
        <f>IF(L2271="","",VLOOKUP(L2271,Продукция!B:C,2,0))</f>
        <v>Сыворотка крови</v>
      </c>
      <c r="L2271" s="151" t="s">
        <v>302</v>
      </c>
      <c r="M2271">
        <f>IF(L2271="","",VLOOKUP(L2271,Продукция!B:L,11,0))</f>
        <v>0</v>
      </c>
      <c r="N2271" s="11" t="s">
        <v>873</v>
      </c>
      <c r="P2271" s="11" t="s">
        <v>340</v>
      </c>
      <c r="Q2271" s="11" t="s">
        <v>854</v>
      </c>
      <c r="R2271" s="153" t="s">
        <v>5143</v>
      </c>
      <c r="S2271" s="11">
        <v>20</v>
      </c>
      <c r="T2271" s="11" t="s">
        <v>5267</v>
      </c>
      <c r="V2271" s="14">
        <v>45753</v>
      </c>
      <c r="Z2271" s="11" t="s">
        <v>4823</v>
      </c>
      <c r="AA2271" s="15">
        <v>0.58333333333333337</v>
      </c>
      <c r="AB2271" t="str">
        <f>IF(L2271="","",VLOOKUP(L2271&amp;I2271,Продукция!A:I,9,0))</f>
        <v>рекомендация производителя набора</v>
      </c>
      <c r="AC2271" s="14">
        <v>45762</v>
      </c>
      <c r="AD2271" s="11" t="s">
        <v>2673</v>
      </c>
      <c r="AE2271" s="11" t="s">
        <v>4823</v>
      </c>
      <c r="AF2271" t="str">
        <f>IF(AD2271="","",VLOOKUP(AD2271,'Сотрудники и ссылки'!A:B,2,0))</f>
        <v>Серолог</v>
      </c>
      <c r="AG2271">
        <f>IF(AD2271="","",VLOOKUP(AD2271,'Сотрудники и ссылки'!A:C,3,0))</f>
        <v>20001771</v>
      </c>
      <c r="AH2271" s="11" t="s">
        <v>2673</v>
      </c>
      <c r="AI2271" t="str">
        <f>IF(AH2271="","",VLOOKUP(AH2271,'Сотрудники и ссылки'!A:B,2,0))</f>
        <v>Серолог</v>
      </c>
      <c r="AJ2271">
        <f>IF(AH2271="","",VLOOKUP(AH2271,'Сотрудники и ссылки'!A:C,3,0))</f>
        <v>20001771</v>
      </c>
      <c r="AK2271" s="14">
        <v>45762</v>
      </c>
      <c r="AL2271" s="2">
        <f>IF(AK2271="","",AK2271+VLOOKUP(I2271,'Вид исследования'!B:E,4,0))</f>
        <v>45763</v>
      </c>
      <c r="AM2271" s="2">
        <f>IF(AK2271="","",AK2271+VLOOKUP(I2271,'Вид исследования'!B:F,5,0))</f>
        <v>45763</v>
      </c>
      <c r="AN2271" s="14">
        <v>45762</v>
      </c>
      <c r="AP2271" s="11" t="s">
        <v>189</v>
      </c>
      <c r="AQ2271" t="str">
        <f>IFERROR(IF(L2271="","",VLOOKUP(L2271&amp;I2271,Продукция!A:K,11,0)),"обратитесь к админ справочника")</f>
        <v>согласно рекомендациям производителя теста</v>
      </c>
      <c r="AR2271" s="11" t="s">
        <v>4823</v>
      </c>
      <c r="AS2271" t="str">
        <f>IFERROR(IF(L2271="","",VLOOKUP(L2271&amp;I2271,Продукция!A:J,10,0)),"обратитесь к админ справочника")</f>
        <v>инструкция по применению набора РЗГА Ньюкасла</v>
      </c>
      <c r="AT2271" s="11" t="s">
        <v>4823</v>
      </c>
      <c r="AU2271" s="11" t="s">
        <v>4823</v>
      </c>
      <c r="AV2271" s="11" t="s">
        <v>2673</v>
      </c>
      <c r="AW2271" s="11" t="s">
        <v>4824</v>
      </c>
      <c r="AX2271" s="11" t="s">
        <v>565</v>
      </c>
      <c r="AY2271" s="11" t="s">
        <v>1298</v>
      </c>
      <c r="AZ2271" s="11">
        <v>154</v>
      </c>
      <c r="BA2271" s="11">
        <v>40</v>
      </c>
      <c r="BC2271" s="11" t="s">
        <v>5155</v>
      </c>
    </row>
    <row r="2272" spans="1:55" x14ac:dyDescent="0.25">
      <c r="A2272" t="str">
        <f t="shared" si="41"/>
        <v>С/678Болезнь Ньюкасла уровень антител</v>
      </c>
      <c r="B2272" t="str">
        <f>IF(E2272="","",INDEX(Лаборатории!A:A,MATCH('Производственный контроль'!E2272,Лаборатории!B:B,0)))</f>
        <v xml:space="preserve">КУРИНОЕ ЦАРСТВО АО </v>
      </c>
      <c r="C2272" t="str">
        <f>IF(E2272="","",VLOOKUP(E2272,Лаборатории!B:D,3,0))</f>
        <v>U377_CHL</v>
      </c>
      <c r="D2272" s="12">
        <v>45759</v>
      </c>
      <c r="E2272" s="11" t="s">
        <v>793</v>
      </c>
      <c r="F2272" s="11" t="s">
        <v>544</v>
      </c>
      <c r="G2272" s="11" t="s">
        <v>565</v>
      </c>
      <c r="H2272" s="11" t="s">
        <v>312</v>
      </c>
      <c r="I2272" s="11" t="s">
        <v>3434</v>
      </c>
      <c r="J2272" t="str">
        <f>IF(L2272="","",VLOOKUP(L2272,Продукция!B:D,3,0))</f>
        <v>Биологический_материал</v>
      </c>
      <c r="K2272" t="str">
        <f>IF(L2272="","",VLOOKUP(L2272,Продукция!B:C,2,0))</f>
        <v>Сыворотка крови</v>
      </c>
      <c r="L2272" s="151" t="s">
        <v>302</v>
      </c>
      <c r="M2272">
        <f>IF(L2272="","",VLOOKUP(L2272,Продукция!B:L,11,0))</f>
        <v>0</v>
      </c>
      <c r="N2272" s="11" t="s">
        <v>873</v>
      </c>
      <c r="P2272" s="11" t="s">
        <v>340</v>
      </c>
      <c r="Q2272" s="11" t="s">
        <v>854</v>
      </c>
      <c r="R2272" s="153" t="s">
        <v>5144</v>
      </c>
      <c r="S2272" s="11">
        <v>20</v>
      </c>
      <c r="T2272" s="11" t="s">
        <v>5267</v>
      </c>
      <c r="V2272" s="14">
        <v>45753</v>
      </c>
      <c r="Z2272" s="11" t="s">
        <v>4823</v>
      </c>
      <c r="AA2272" s="15">
        <v>0.58333333333333337</v>
      </c>
      <c r="AB2272" t="str">
        <f>IF(L2272="","",VLOOKUP(L2272&amp;I2272,Продукция!A:I,9,0))</f>
        <v>рекомендация производителя набора</v>
      </c>
      <c r="AC2272" s="14">
        <v>45762</v>
      </c>
      <c r="AD2272" s="11" t="s">
        <v>2673</v>
      </c>
      <c r="AE2272" s="11" t="s">
        <v>4823</v>
      </c>
      <c r="AF2272" t="str">
        <f>IF(AD2272="","",VLOOKUP(AD2272,'Сотрудники и ссылки'!A:B,2,0))</f>
        <v>Серолог</v>
      </c>
      <c r="AG2272">
        <f>IF(AD2272="","",VLOOKUP(AD2272,'Сотрудники и ссылки'!A:C,3,0))</f>
        <v>20001771</v>
      </c>
      <c r="AH2272" s="11" t="s">
        <v>2673</v>
      </c>
      <c r="AI2272" t="str">
        <f>IF(AH2272="","",VLOOKUP(AH2272,'Сотрудники и ссылки'!A:B,2,0))</f>
        <v>Серолог</v>
      </c>
      <c r="AJ2272">
        <f>IF(AH2272="","",VLOOKUP(AH2272,'Сотрудники и ссылки'!A:C,3,0))</f>
        <v>20001771</v>
      </c>
      <c r="AK2272" s="14">
        <v>45762</v>
      </c>
      <c r="AL2272" s="2">
        <f>IF(AK2272="","",AK2272+VLOOKUP(I2272,'Вид исследования'!B:E,4,0))</f>
        <v>45763</v>
      </c>
      <c r="AM2272" s="2">
        <f>IF(AK2272="","",AK2272+VLOOKUP(I2272,'Вид исследования'!B:F,5,0))</f>
        <v>45763</v>
      </c>
      <c r="AN2272" s="14">
        <v>45762</v>
      </c>
      <c r="AP2272" s="11" t="s">
        <v>189</v>
      </c>
      <c r="AQ2272" t="str">
        <f>IFERROR(IF(L2272="","",VLOOKUP(L2272&amp;I2272,Продукция!A:K,11,0)),"обратитесь к админ справочника")</f>
        <v>согласно рекомендациям производителя теста</v>
      </c>
      <c r="AR2272" s="11" t="s">
        <v>4823</v>
      </c>
      <c r="AS2272" t="str">
        <f>IFERROR(IF(L2272="","",VLOOKUP(L2272&amp;I2272,Продукция!A:J,10,0)),"обратитесь к админ справочника")</f>
        <v>инструкция по применению набора РЗГА Ньюкасла</v>
      </c>
      <c r="AT2272" s="11" t="s">
        <v>4823</v>
      </c>
      <c r="AU2272" s="11" t="s">
        <v>4823</v>
      </c>
      <c r="AV2272" s="11" t="s">
        <v>2673</v>
      </c>
      <c r="AW2272" s="11" t="s">
        <v>4824</v>
      </c>
      <c r="AX2272" s="11" t="s">
        <v>565</v>
      </c>
      <c r="AY2272" s="11" t="s">
        <v>1299</v>
      </c>
      <c r="AZ2272" s="11">
        <v>154</v>
      </c>
      <c r="BA2272" s="11">
        <v>40</v>
      </c>
      <c r="BC2272" s="11" t="s">
        <v>5155</v>
      </c>
    </row>
    <row r="2273" spans="1:55" x14ac:dyDescent="0.25">
      <c r="A2273" t="str">
        <f t="shared" si="41"/>
        <v>С/678Болезнь Ньюкасла уровень антител</v>
      </c>
      <c r="B2273" t="str">
        <f>IF(E2273="","",INDEX(Лаборатории!A:A,MATCH('Производственный контроль'!E2273,Лаборатории!B:B,0)))</f>
        <v xml:space="preserve">КУРИНОЕ ЦАРСТВО АО </v>
      </c>
      <c r="C2273" t="str">
        <f>IF(E2273="","",VLOOKUP(E2273,Лаборатории!B:D,3,0))</f>
        <v>U377_CHL</v>
      </c>
      <c r="D2273" s="12">
        <v>45759</v>
      </c>
      <c r="E2273" s="11" t="s">
        <v>793</v>
      </c>
      <c r="F2273" s="11" t="s">
        <v>544</v>
      </c>
      <c r="G2273" s="11" t="s">
        <v>565</v>
      </c>
      <c r="H2273" s="11" t="s">
        <v>312</v>
      </c>
      <c r="I2273" s="11" t="s">
        <v>3434</v>
      </c>
      <c r="J2273" t="str">
        <f>IF(L2273="","",VLOOKUP(L2273,Продукция!B:D,3,0))</f>
        <v>Биологический_материал</v>
      </c>
      <c r="K2273" t="str">
        <f>IF(L2273="","",VLOOKUP(L2273,Продукция!B:C,2,0))</f>
        <v>Сыворотка крови</v>
      </c>
      <c r="L2273" s="151" t="s">
        <v>302</v>
      </c>
      <c r="M2273">
        <f>IF(L2273="","",VLOOKUP(L2273,Продукция!B:L,11,0))</f>
        <v>0</v>
      </c>
      <c r="N2273" s="11" t="s">
        <v>873</v>
      </c>
      <c r="P2273" s="11" t="s">
        <v>340</v>
      </c>
      <c r="Q2273" s="11" t="s">
        <v>854</v>
      </c>
      <c r="R2273" s="153" t="s">
        <v>5145</v>
      </c>
      <c r="S2273" s="11">
        <v>20</v>
      </c>
      <c r="T2273" s="11" t="s">
        <v>5267</v>
      </c>
      <c r="V2273" s="14">
        <v>45753</v>
      </c>
      <c r="Z2273" s="11" t="s">
        <v>4823</v>
      </c>
      <c r="AA2273" s="15">
        <v>0.58333333333333337</v>
      </c>
      <c r="AB2273" t="str">
        <f>IF(L2273="","",VLOOKUP(L2273&amp;I2273,Продукция!A:I,9,0))</f>
        <v>рекомендация производителя набора</v>
      </c>
      <c r="AC2273" s="14">
        <v>45762</v>
      </c>
      <c r="AD2273" s="11" t="s">
        <v>2673</v>
      </c>
      <c r="AE2273" s="11" t="s">
        <v>4823</v>
      </c>
      <c r="AF2273" t="str">
        <f>IF(AD2273="","",VLOOKUP(AD2273,'Сотрудники и ссылки'!A:B,2,0))</f>
        <v>Серолог</v>
      </c>
      <c r="AG2273">
        <f>IF(AD2273="","",VLOOKUP(AD2273,'Сотрудники и ссылки'!A:C,3,0))</f>
        <v>20001771</v>
      </c>
      <c r="AH2273" s="11" t="s">
        <v>2673</v>
      </c>
      <c r="AI2273" t="str">
        <f>IF(AH2273="","",VLOOKUP(AH2273,'Сотрудники и ссылки'!A:B,2,0))</f>
        <v>Серолог</v>
      </c>
      <c r="AJ2273">
        <f>IF(AH2273="","",VLOOKUP(AH2273,'Сотрудники и ссылки'!A:C,3,0))</f>
        <v>20001771</v>
      </c>
      <c r="AK2273" s="14">
        <v>45762</v>
      </c>
      <c r="AL2273" s="2">
        <f>IF(AK2273="","",AK2273+VLOOKUP(I2273,'Вид исследования'!B:E,4,0))</f>
        <v>45763</v>
      </c>
      <c r="AM2273" s="2">
        <f>IF(AK2273="","",AK2273+VLOOKUP(I2273,'Вид исследования'!B:F,5,0))</f>
        <v>45763</v>
      </c>
      <c r="AN2273" s="14">
        <v>45762</v>
      </c>
      <c r="AP2273" s="11" t="s">
        <v>189</v>
      </c>
      <c r="AQ2273" t="str">
        <f>IFERROR(IF(L2273="","",VLOOKUP(L2273&amp;I2273,Продукция!A:K,11,0)),"обратитесь к админ справочника")</f>
        <v>согласно рекомендациям производителя теста</v>
      </c>
      <c r="AR2273" s="11" t="s">
        <v>4823</v>
      </c>
      <c r="AS2273" t="str">
        <f>IFERROR(IF(L2273="","",VLOOKUP(L2273&amp;I2273,Продукция!A:J,10,0)),"обратитесь к админ справочника")</f>
        <v>инструкция по применению набора РЗГА Ньюкасла</v>
      </c>
      <c r="AT2273" s="11" t="s">
        <v>4823</v>
      </c>
      <c r="AU2273" s="11" t="s">
        <v>4823</v>
      </c>
      <c r="AV2273" s="11" t="s">
        <v>2673</v>
      </c>
      <c r="AW2273" s="11" t="s">
        <v>4824</v>
      </c>
      <c r="AX2273" s="11" t="s">
        <v>565</v>
      </c>
      <c r="AY2273" s="11" t="s">
        <v>1300</v>
      </c>
      <c r="AZ2273" s="11">
        <v>154</v>
      </c>
      <c r="BA2273" s="11">
        <v>40</v>
      </c>
      <c r="BC2273" s="11" t="s">
        <v>5155</v>
      </c>
    </row>
    <row r="2274" spans="1:55" x14ac:dyDescent="0.25">
      <c r="A2274" t="str">
        <f t="shared" si="41"/>
        <v>С/678Болезнь Ньюкасла уровень антител</v>
      </c>
      <c r="B2274" t="str">
        <f>IF(E2274="","",INDEX(Лаборатории!A:A,MATCH('Производственный контроль'!E2274,Лаборатории!B:B,0)))</f>
        <v xml:space="preserve">КУРИНОЕ ЦАРСТВО АО </v>
      </c>
      <c r="C2274" t="str">
        <f>IF(E2274="","",VLOOKUP(E2274,Лаборатории!B:D,3,0))</f>
        <v>U377_CHL</v>
      </c>
      <c r="D2274" s="12">
        <v>45759</v>
      </c>
      <c r="E2274" s="11" t="s">
        <v>793</v>
      </c>
      <c r="F2274" s="11" t="s">
        <v>544</v>
      </c>
      <c r="G2274" s="11" t="s">
        <v>565</v>
      </c>
      <c r="H2274" s="11" t="s">
        <v>312</v>
      </c>
      <c r="I2274" s="11" t="s">
        <v>3434</v>
      </c>
      <c r="J2274" t="str">
        <f>IF(L2274="","",VLOOKUP(L2274,Продукция!B:D,3,0))</f>
        <v>Биологический_материал</v>
      </c>
      <c r="K2274" t="str">
        <f>IF(L2274="","",VLOOKUP(L2274,Продукция!B:C,2,0))</f>
        <v>Сыворотка крови</v>
      </c>
      <c r="L2274" s="151" t="s">
        <v>302</v>
      </c>
      <c r="M2274">
        <f>IF(L2274="","",VLOOKUP(L2274,Продукция!B:L,11,0))</f>
        <v>0</v>
      </c>
      <c r="N2274" s="11" t="s">
        <v>873</v>
      </c>
      <c r="P2274" s="11" t="s">
        <v>340</v>
      </c>
      <c r="Q2274" s="11" t="s">
        <v>854</v>
      </c>
      <c r="R2274" s="153" t="s">
        <v>5146</v>
      </c>
      <c r="S2274" s="11">
        <v>20</v>
      </c>
      <c r="T2274" s="11" t="s">
        <v>5267</v>
      </c>
      <c r="V2274" s="14">
        <v>45753</v>
      </c>
      <c r="Z2274" s="11" t="s">
        <v>4823</v>
      </c>
      <c r="AA2274" s="15">
        <v>0.58333333333333337</v>
      </c>
      <c r="AB2274" t="str">
        <f>IF(L2274="","",VLOOKUP(L2274&amp;I2274,Продукция!A:I,9,0))</f>
        <v>рекомендация производителя набора</v>
      </c>
      <c r="AC2274" s="14">
        <v>45762</v>
      </c>
      <c r="AD2274" s="11" t="s">
        <v>2673</v>
      </c>
      <c r="AE2274" s="11" t="s">
        <v>4823</v>
      </c>
      <c r="AF2274" t="str">
        <f>IF(AD2274="","",VLOOKUP(AD2274,'Сотрудники и ссылки'!A:B,2,0))</f>
        <v>Серолог</v>
      </c>
      <c r="AG2274">
        <f>IF(AD2274="","",VLOOKUP(AD2274,'Сотрудники и ссылки'!A:C,3,0))</f>
        <v>20001771</v>
      </c>
      <c r="AH2274" s="11" t="s">
        <v>2673</v>
      </c>
      <c r="AI2274" t="str">
        <f>IF(AH2274="","",VLOOKUP(AH2274,'Сотрудники и ссылки'!A:B,2,0))</f>
        <v>Серолог</v>
      </c>
      <c r="AJ2274">
        <f>IF(AH2274="","",VLOOKUP(AH2274,'Сотрудники и ссылки'!A:C,3,0))</f>
        <v>20001771</v>
      </c>
      <c r="AK2274" s="14">
        <v>45762</v>
      </c>
      <c r="AL2274" s="2">
        <f>IF(AK2274="","",AK2274+VLOOKUP(I2274,'Вид исследования'!B:E,4,0))</f>
        <v>45763</v>
      </c>
      <c r="AM2274" s="2">
        <f>IF(AK2274="","",AK2274+VLOOKUP(I2274,'Вид исследования'!B:F,5,0))</f>
        <v>45763</v>
      </c>
      <c r="AN2274" s="14">
        <v>45762</v>
      </c>
      <c r="AP2274" s="11" t="s">
        <v>189</v>
      </c>
      <c r="AQ2274" t="str">
        <f>IFERROR(IF(L2274="","",VLOOKUP(L2274&amp;I2274,Продукция!A:K,11,0)),"обратитесь к админ справочника")</f>
        <v>согласно рекомендациям производителя теста</v>
      </c>
      <c r="AR2274" s="11" t="s">
        <v>4823</v>
      </c>
      <c r="AS2274" t="str">
        <f>IFERROR(IF(L2274="","",VLOOKUP(L2274&amp;I2274,Продукция!A:J,10,0)),"обратитесь к админ справочника")</f>
        <v>инструкция по применению набора РЗГА Ньюкасла</v>
      </c>
      <c r="AT2274" s="11" t="s">
        <v>4823</v>
      </c>
      <c r="AU2274" s="11" t="s">
        <v>4823</v>
      </c>
      <c r="AV2274" s="11" t="s">
        <v>2673</v>
      </c>
      <c r="AW2274" s="11" t="s">
        <v>4824</v>
      </c>
      <c r="AX2274" s="11" t="s">
        <v>565</v>
      </c>
      <c r="AY2274" s="11" t="s">
        <v>1301</v>
      </c>
      <c r="AZ2274" s="11">
        <v>154</v>
      </c>
      <c r="BA2274" s="11">
        <v>40</v>
      </c>
      <c r="BC2274" s="11" t="s">
        <v>5155</v>
      </c>
    </row>
    <row r="2275" spans="1:55" x14ac:dyDescent="0.25">
      <c r="A2275" t="str">
        <f t="shared" si="41"/>
        <v>С/678Болезнь Ньюкасла уровень антител</v>
      </c>
      <c r="B2275" t="str">
        <f>IF(E2275="","",INDEX(Лаборатории!A:A,MATCH('Производственный контроль'!E2275,Лаборатории!B:B,0)))</f>
        <v xml:space="preserve">КУРИНОЕ ЦАРСТВО АО </v>
      </c>
      <c r="C2275" t="str">
        <f>IF(E2275="","",VLOOKUP(E2275,Лаборатории!B:D,3,0))</f>
        <v>U377_CHL</v>
      </c>
      <c r="D2275" s="12">
        <v>45759</v>
      </c>
      <c r="E2275" s="11" t="s">
        <v>793</v>
      </c>
      <c r="F2275" s="11" t="s">
        <v>544</v>
      </c>
      <c r="G2275" s="11" t="s">
        <v>565</v>
      </c>
      <c r="H2275" s="11" t="s">
        <v>312</v>
      </c>
      <c r="I2275" s="11" t="s">
        <v>3434</v>
      </c>
      <c r="J2275" t="str">
        <f>IF(L2275="","",VLOOKUP(L2275,Продукция!B:D,3,0))</f>
        <v>Биологический_материал</v>
      </c>
      <c r="K2275" t="str">
        <f>IF(L2275="","",VLOOKUP(L2275,Продукция!B:C,2,0))</f>
        <v>Сыворотка крови</v>
      </c>
      <c r="L2275" s="151" t="s">
        <v>302</v>
      </c>
      <c r="M2275">
        <f>IF(L2275="","",VLOOKUP(L2275,Продукция!B:L,11,0))</f>
        <v>0</v>
      </c>
      <c r="N2275" s="11" t="s">
        <v>873</v>
      </c>
      <c r="P2275" s="11" t="s">
        <v>340</v>
      </c>
      <c r="Q2275" s="11" t="s">
        <v>854</v>
      </c>
      <c r="R2275" s="153" t="s">
        <v>5159</v>
      </c>
      <c r="S2275" s="11">
        <v>20</v>
      </c>
      <c r="T2275" s="11" t="s">
        <v>5267</v>
      </c>
      <c r="V2275" s="14">
        <v>45757</v>
      </c>
      <c r="Z2275" s="11" t="s">
        <v>4823</v>
      </c>
      <c r="AA2275" s="15">
        <v>0.58333333333333337</v>
      </c>
      <c r="AB2275" t="str">
        <f>IF(L2275="","",VLOOKUP(L2275&amp;I2275,Продукция!A:I,9,0))</f>
        <v>рекомендация производителя набора</v>
      </c>
      <c r="AC2275" s="14">
        <v>45762</v>
      </c>
      <c r="AD2275" s="11" t="s">
        <v>2673</v>
      </c>
      <c r="AE2275" s="11" t="s">
        <v>4823</v>
      </c>
      <c r="AF2275" t="str">
        <f>IF(AD2275="","",VLOOKUP(AD2275,'Сотрудники и ссылки'!A:B,2,0))</f>
        <v>Серолог</v>
      </c>
      <c r="AG2275">
        <f>IF(AD2275="","",VLOOKUP(AD2275,'Сотрудники и ссылки'!A:C,3,0))</f>
        <v>20001771</v>
      </c>
      <c r="AH2275" s="11" t="s">
        <v>2673</v>
      </c>
      <c r="AI2275" t="str">
        <f>IF(AH2275="","",VLOOKUP(AH2275,'Сотрудники и ссылки'!A:B,2,0))</f>
        <v>Серолог</v>
      </c>
      <c r="AJ2275">
        <f>IF(AH2275="","",VLOOKUP(AH2275,'Сотрудники и ссылки'!A:C,3,0))</f>
        <v>20001771</v>
      </c>
      <c r="AK2275" s="14">
        <v>45762</v>
      </c>
      <c r="AL2275" s="2">
        <f>IF(AK2275="","",AK2275+VLOOKUP(I2275,'Вид исследования'!B:E,4,0))</f>
        <v>45763</v>
      </c>
      <c r="AM2275" s="2">
        <f>IF(AK2275="","",AK2275+VLOOKUP(I2275,'Вид исследования'!B:F,5,0))</f>
        <v>45763</v>
      </c>
      <c r="AN2275" s="14">
        <v>45762</v>
      </c>
      <c r="AP2275" s="11" t="s">
        <v>189</v>
      </c>
      <c r="AQ2275" t="str">
        <f>IFERROR(IF(L2275="","",VLOOKUP(L2275&amp;I2275,Продукция!A:K,11,0)),"обратитесь к админ справочника")</f>
        <v>согласно рекомендациям производителя теста</v>
      </c>
      <c r="AR2275" s="11" t="s">
        <v>4823</v>
      </c>
      <c r="AS2275" t="str">
        <f>IFERROR(IF(L2275="","",VLOOKUP(L2275&amp;I2275,Продукция!A:J,10,0)),"обратитесь к админ справочника")</f>
        <v>инструкция по применению набора РЗГА Ньюкасла</v>
      </c>
      <c r="AT2275" s="11" t="s">
        <v>4823</v>
      </c>
      <c r="AU2275" s="11" t="s">
        <v>4823</v>
      </c>
      <c r="AV2275" s="11" t="s">
        <v>2673</v>
      </c>
      <c r="AW2275" s="11" t="s">
        <v>4824</v>
      </c>
      <c r="AX2275" s="11" t="s">
        <v>565</v>
      </c>
      <c r="AY2275" s="11" t="s">
        <v>1302</v>
      </c>
      <c r="AZ2275" s="11">
        <v>154</v>
      </c>
      <c r="BA2275" s="11">
        <v>40</v>
      </c>
      <c r="BC2275" s="11" t="s">
        <v>5155</v>
      </c>
    </row>
    <row r="2276" spans="1:55" x14ac:dyDescent="0.25">
      <c r="A2276" t="str">
        <f t="shared" si="41"/>
        <v>С/678Болезнь Ньюкасла уровень антител</v>
      </c>
      <c r="B2276" t="str">
        <f>IF(E2276="","",INDEX(Лаборатории!A:A,MATCH('Производственный контроль'!E2276,Лаборатории!B:B,0)))</f>
        <v xml:space="preserve">КУРИНОЕ ЦАРСТВО АО </v>
      </c>
      <c r="C2276" t="str">
        <f>IF(E2276="","",VLOOKUP(E2276,Лаборатории!B:D,3,0))</f>
        <v>U377_CHL</v>
      </c>
      <c r="D2276" s="12">
        <v>45759</v>
      </c>
      <c r="E2276" s="11" t="s">
        <v>793</v>
      </c>
      <c r="F2276" s="11" t="s">
        <v>544</v>
      </c>
      <c r="G2276" s="11" t="s">
        <v>565</v>
      </c>
      <c r="H2276" s="11" t="s">
        <v>312</v>
      </c>
      <c r="I2276" s="11" t="s">
        <v>3434</v>
      </c>
      <c r="J2276" t="str">
        <f>IF(L2276="","",VLOOKUP(L2276,Продукция!B:D,3,0))</f>
        <v>Биологический_материал</v>
      </c>
      <c r="K2276" t="str">
        <f>IF(L2276="","",VLOOKUP(L2276,Продукция!B:C,2,0))</f>
        <v>Сыворотка крови</v>
      </c>
      <c r="L2276" s="151" t="s">
        <v>302</v>
      </c>
      <c r="M2276">
        <f>IF(L2276="","",VLOOKUP(L2276,Продукция!B:L,11,0))</f>
        <v>0</v>
      </c>
      <c r="N2276" s="11" t="s">
        <v>873</v>
      </c>
      <c r="P2276" s="11" t="s">
        <v>340</v>
      </c>
      <c r="Q2276" s="11" t="s">
        <v>854</v>
      </c>
      <c r="R2276" s="153" t="s">
        <v>5158</v>
      </c>
      <c r="S2276" s="11">
        <v>20</v>
      </c>
      <c r="T2276" s="11" t="s">
        <v>5267</v>
      </c>
      <c r="V2276" s="14">
        <v>45757</v>
      </c>
      <c r="Z2276" s="11" t="s">
        <v>4823</v>
      </c>
      <c r="AA2276" s="15">
        <v>0.58333333333333337</v>
      </c>
      <c r="AB2276" t="str">
        <f>IF(L2276="","",VLOOKUP(L2276&amp;I2276,Продукция!A:I,9,0))</f>
        <v>рекомендация производителя набора</v>
      </c>
      <c r="AC2276" s="14">
        <v>45762</v>
      </c>
      <c r="AD2276" s="11" t="s">
        <v>2673</v>
      </c>
      <c r="AE2276" s="11" t="s">
        <v>4823</v>
      </c>
      <c r="AF2276" t="str">
        <f>IF(AD2276="","",VLOOKUP(AD2276,'Сотрудники и ссылки'!A:B,2,0))</f>
        <v>Серолог</v>
      </c>
      <c r="AG2276">
        <f>IF(AD2276="","",VLOOKUP(AD2276,'Сотрудники и ссылки'!A:C,3,0))</f>
        <v>20001771</v>
      </c>
      <c r="AH2276" s="11" t="s">
        <v>2673</v>
      </c>
      <c r="AI2276" t="str">
        <f>IF(AH2276="","",VLOOKUP(AH2276,'Сотрудники и ссылки'!A:B,2,0))</f>
        <v>Серолог</v>
      </c>
      <c r="AJ2276">
        <f>IF(AH2276="","",VLOOKUP(AH2276,'Сотрудники и ссылки'!A:C,3,0))</f>
        <v>20001771</v>
      </c>
      <c r="AK2276" s="14">
        <v>45762</v>
      </c>
      <c r="AL2276" s="2">
        <f>IF(AK2276="","",AK2276+VLOOKUP(I2276,'Вид исследования'!B:E,4,0))</f>
        <v>45763</v>
      </c>
      <c r="AM2276" s="2">
        <f>IF(AK2276="","",AK2276+VLOOKUP(I2276,'Вид исследования'!B:F,5,0))</f>
        <v>45763</v>
      </c>
      <c r="AN2276" s="14">
        <v>45762</v>
      </c>
      <c r="AP2276" s="11" t="s">
        <v>189</v>
      </c>
      <c r="AQ2276" t="str">
        <f>IFERROR(IF(L2276="","",VLOOKUP(L2276&amp;I2276,Продукция!A:K,11,0)),"обратитесь к админ справочника")</f>
        <v>согласно рекомендациям производителя теста</v>
      </c>
      <c r="AR2276" s="11" t="s">
        <v>4823</v>
      </c>
      <c r="AS2276" t="str">
        <f>IFERROR(IF(L2276="","",VLOOKUP(L2276&amp;I2276,Продукция!A:J,10,0)),"обратитесь к админ справочника")</f>
        <v>инструкция по применению набора РЗГА Ньюкасла</v>
      </c>
      <c r="AT2276" s="11" t="s">
        <v>4823</v>
      </c>
      <c r="AU2276" s="11" t="s">
        <v>4823</v>
      </c>
      <c r="AV2276" s="11" t="s">
        <v>2673</v>
      </c>
      <c r="AW2276" s="11" t="s">
        <v>4824</v>
      </c>
      <c r="AX2276" s="11" t="s">
        <v>565</v>
      </c>
      <c r="AY2276" s="11" t="s">
        <v>1303</v>
      </c>
      <c r="AZ2276" s="11">
        <v>154</v>
      </c>
      <c r="BA2276" s="11">
        <v>40</v>
      </c>
      <c r="BC2276" s="11" t="s">
        <v>5155</v>
      </c>
    </row>
    <row r="2277" spans="1:55" x14ac:dyDescent="0.25">
      <c r="A2277" t="str">
        <f t="shared" si="41"/>
        <v>С/678Болезнь Ньюкасла уровень антител</v>
      </c>
      <c r="B2277" t="str">
        <f>IF(E2277="","",INDEX(Лаборатории!A:A,MATCH('Производственный контроль'!E2277,Лаборатории!B:B,0)))</f>
        <v xml:space="preserve">КУРИНОЕ ЦАРСТВО АО </v>
      </c>
      <c r="C2277" t="str">
        <f>IF(E2277="","",VLOOKUP(E2277,Лаборатории!B:D,3,0))</f>
        <v>U377_CHL</v>
      </c>
      <c r="D2277" s="12">
        <v>45759</v>
      </c>
      <c r="E2277" s="11" t="s">
        <v>793</v>
      </c>
      <c r="F2277" s="11" t="s">
        <v>544</v>
      </c>
      <c r="G2277" s="11" t="s">
        <v>565</v>
      </c>
      <c r="H2277" s="11" t="s">
        <v>312</v>
      </c>
      <c r="I2277" s="11" t="s">
        <v>3434</v>
      </c>
      <c r="J2277" t="str">
        <f>IF(L2277="","",VLOOKUP(L2277,Продукция!B:D,3,0))</f>
        <v>Биологический_материал</v>
      </c>
      <c r="K2277" t="str">
        <f>IF(L2277="","",VLOOKUP(L2277,Продукция!B:C,2,0))</f>
        <v>Сыворотка крови</v>
      </c>
      <c r="L2277" s="151" t="s">
        <v>302</v>
      </c>
      <c r="M2277">
        <f>IF(L2277="","",VLOOKUP(L2277,Продукция!B:L,11,0))</f>
        <v>0</v>
      </c>
      <c r="N2277" s="11" t="s">
        <v>873</v>
      </c>
      <c r="P2277" s="11" t="s">
        <v>340</v>
      </c>
      <c r="Q2277" s="11" t="s">
        <v>854</v>
      </c>
      <c r="R2277" s="153" t="s">
        <v>5157</v>
      </c>
      <c r="S2277" s="11">
        <v>20</v>
      </c>
      <c r="T2277" s="11" t="s">
        <v>5267</v>
      </c>
      <c r="V2277" s="14">
        <v>45757</v>
      </c>
      <c r="Z2277" s="11" t="s">
        <v>4823</v>
      </c>
      <c r="AA2277" s="15">
        <v>0.58333333333333337</v>
      </c>
      <c r="AB2277" t="str">
        <f>IF(L2277="","",VLOOKUP(L2277&amp;I2277,Продукция!A:I,9,0))</f>
        <v>рекомендация производителя набора</v>
      </c>
      <c r="AC2277" s="14">
        <v>45762</v>
      </c>
      <c r="AD2277" s="11" t="s">
        <v>2673</v>
      </c>
      <c r="AE2277" s="11" t="s">
        <v>4823</v>
      </c>
      <c r="AF2277" t="str">
        <f>IF(AD2277="","",VLOOKUP(AD2277,'Сотрудники и ссылки'!A:B,2,0))</f>
        <v>Серолог</v>
      </c>
      <c r="AG2277">
        <f>IF(AD2277="","",VLOOKUP(AD2277,'Сотрудники и ссылки'!A:C,3,0))</f>
        <v>20001771</v>
      </c>
      <c r="AH2277" s="11" t="s">
        <v>2673</v>
      </c>
      <c r="AI2277" t="str">
        <f>IF(AH2277="","",VLOOKUP(AH2277,'Сотрудники и ссылки'!A:B,2,0))</f>
        <v>Серолог</v>
      </c>
      <c r="AJ2277">
        <f>IF(AH2277="","",VLOOKUP(AH2277,'Сотрудники и ссылки'!A:C,3,0))</f>
        <v>20001771</v>
      </c>
      <c r="AK2277" s="14">
        <v>45762</v>
      </c>
      <c r="AL2277" s="2">
        <f>IF(AK2277="","",AK2277+VLOOKUP(I2277,'Вид исследования'!B:E,4,0))</f>
        <v>45763</v>
      </c>
      <c r="AM2277" s="2">
        <f>IF(AK2277="","",AK2277+VLOOKUP(I2277,'Вид исследования'!B:F,5,0))</f>
        <v>45763</v>
      </c>
      <c r="AN2277" s="14">
        <v>45762</v>
      </c>
      <c r="AP2277" s="11" t="s">
        <v>189</v>
      </c>
      <c r="AQ2277" t="str">
        <f>IFERROR(IF(L2277="","",VLOOKUP(L2277&amp;I2277,Продукция!A:K,11,0)),"обратитесь к админ справочника")</f>
        <v>согласно рекомендациям производителя теста</v>
      </c>
      <c r="AR2277" s="11" t="s">
        <v>4823</v>
      </c>
      <c r="AS2277" t="str">
        <f>IFERROR(IF(L2277="","",VLOOKUP(L2277&amp;I2277,Продукция!A:J,10,0)),"обратитесь к админ справочника")</f>
        <v>инструкция по применению набора РЗГА Ньюкасла</v>
      </c>
      <c r="AT2277" s="11" t="s">
        <v>4823</v>
      </c>
      <c r="AU2277" s="11" t="s">
        <v>4823</v>
      </c>
      <c r="AV2277" s="11" t="s">
        <v>2673</v>
      </c>
      <c r="AW2277" s="11" t="s">
        <v>4824</v>
      </c>
      <c r="AX2277" s="11" t="s">
        <v>565</v>
      </c>
      <c r="AY2277" s="11" t="s">
        <v>1304</v>
      </c>
      <c r="AZ2277" s="11">
        <v>154</v>
      </c>
      <c r="BA2277" s="11">
        <v>40</v>
      </c>
      <c r="BC2277" s="11" t="s">
        <v>5155</v>
      </c>
    </row>
    <row r="2278" spans="1:55" x14ac:dyDescent="0.25">
      <c r="A2278" t="str">
        <f t="shared" si="41"/>
        <v>С/678Болезнь Ньюкасла уровень антител</v>
      </c>
      <c r="B2278" t="str">
        <f>IF(E2278="","",INDEX(Лаборатории!A:A,MATCH('Производственный контроль'!E2278,Лаборатории!B:B,0)))</f>
        <v xml:space="preserve">КУРИНОЕ ЦАРСТВО АО </v>
      </c>
      <c r="C2278" t="str">
        <f>IF(E2278="","",VLOOKUP(E2278,Лаборатории!B:D,3,0))</f>
        <v>U377_CHL</v>
      </c>
      <c r="D2278" s="12">
        <v>45759</v>
      </c>
      <c r="E2278" s="11" t="s">
        <v>793</v>
      </c>
      <c r="F2278" s="11" t="s">
        <v>544</v>
      </c>
      <c r="G2278" s="11" t="s">
        <v>565</v>
      </c>
      <c r="H2278" s="11" t="s">
        <v>312</v>
      </c>
      <c r="I2278" s="11" t="s">
        <v>3434</v>
      </c>
      <c r="J2278" t="str">
        <f>IF(L2278="","",VLOOKUP(L2278,Продукция!B:D,3,0))</f>
        <v>Биологический_материал</v>
      </c>
      <c r="K2278" t="str">
        <f>IF(L2278="","",VLOOKUP(L2278,Продукция!B:C,2,0))</f>
        <v>Сыворотка крови</v>
      </c>
      <c r="L2278" s="151" t="s">
        <v>302</v>
      </c>
      <c r="M2278">
        <f>IF(L2278="","",VLOOKUP(L2278,Продукция!B:L,11,0))</f>
        <v>0</v>
      </c>
      <c r="N2278" s="11" t="s">
        <v>873</v>
      </c>
      <c r="P2278" s="11" t="s">
        <v>340</v>
      </c>
      <c r="Q2278" s="11" t="s">
        <v>854</v>
      </c>
      <c r="R2278" s="153" t="s">
        <v>4956</v>
      </c>
      <c r="S2278" s="11">
        <v>20</v>
      </c>
      <c r="T2278" s="11" t="s">
        <v>5267</v>
      </c>
      <c r="V2278" s="14">
        <v>45757</v>
      </c>
      <c r="Z2278" s="11" t="s">
        <v>4823</v>
      </c>
      <c r="AA2278" s="15">
        <v>0.58333333333333337</v>
      </c>
      <c r="AB2278" t="str">
        <f>IF(L2278="","",VLOOKUP(L2278&amp;I2278,Продукция!A:I,9,0))</f>
        <v>рекомендация производителя набора</v>
      </c>
      <c r="AC2278" s="14">
        <v>45762</v>
      </c>
      <c r="AD2278" s="11" t="s">
        <v>2673</v>
      </c>
      <c r="AE2278" s="11" t="s">
        <v>4823</v>
      </c>
      <c r="AF2278" t="str">
        <f>IF(AD2278="","",VLOOKUP(AD2278,'Сотрудники и ссылки'!A:B,2,0))</f>
        <v>Серолог</v>
      </c>
      <c r="AG2278">
        <f>IF(AD2278="","",VLOOKUP(AD2278,'Сотрудники и ссылки'!A:C,3,0))</f>
        <v>20001771</v>
      </c>
      <c r="AH2278" s="11" t="s">
        <v>2673</v>
      </c>
      <c r="AI2278" t="str">
        <f>IF(AH2278="","",VLOOKUP(AH2278,'Сотрудники и ссылки'!A:B,2,0))</f>
        <v>Серолог</v>
      </c>
      <c r="AJ2278">
        <f>IF(AH2278="","",VLOOKUP(AH2278,'Сотрудники и ссылки'!A:C,3,0))</f>
        <v>20001771</v>
      </c>
      <c r="AK2278" s="14">
        <v>45762</v>
      </c>
      <c r="AL2278" s="2">
        <f>IF(AK2278="","",AK2278+VLOOKUP(I2278,'Вид исследования'!B:E,4,0))</f>
        <v>45763</v>
      </c>
      <c r="AM2278" s="2">
        <f>IF(AK2278="","",AK2278+VLOOKUP(I2278,'Вид исследования'!B:F,5,0))</f>
        <v>45763</v>
      </c>
      <c r="AN2278" s="14">
        <v>45762</v>
      </c>
      <c r="AP2278" s="11" t="s">
        <v>189</v>
      </c>
      <c r="AQ2278" t="str">
        <f>IFERROR(IF(L2278="","",VLOOKUP(L2278&amp;I2278,Продукция!A:K,11,0)),"обратитесь к админ справочника")</f>
        <v>согласно рекомендациям производителя теста</v>
      </c>
      <c r="AR2278" s="11" t="s">
        <v>4823</v>
      </c>
      <c r="AS2278" t="str">
        <f>IFERROR(IF(L2278="","",VLOOKUP(L2278&amp;I2278,Продукция!A:J,10,0)),"обратитесь к админ справочника")</f>
        <v>инструкция по применению набора РЗГА Ньюкасла</v>
      </c>
      <c r="AT2278" s="11" t="s">
        <v>4823</v>
      </c>
      <c r="AU2278" s="11" t="s">
        <v>4823</v>
      </c>
      <c r="AV2278" s="11" t="s">
        <v>2673</v>
      </c>
      <c r="AW2278" s="11" t="s">
        <v>4824</v>
      </c>
      <c r="AX2278" s="11" t="s">
        <v>565</v>
      </c>
      <c r="AY2278" s="11" t="s">
        <v>1305</v>
      </c>
      <c r="AZ2278" s="11">
        <v>154</v>
      </c>
      <c r="BA2278" s="11">
        <v>40</v>
      </c>
      <c r="BC2278" s="11" t="s">
        <v>5155</v>
      </c>
    </row>
    <row r="2279" spans="1:55" x14ac:dyDescent="0.25">
      <c r="A2279" t="str">
        <f t="shared" si="41"/>
        <v>С/678Болезнь Ньюкасла уровень антител</v>
      </c>
      <c r="B2279" t="str">
        <f>IF(E2279="","",INDEX(Лаборатории!A:A,MATCH('Производственный контроль'!E2279,Лаборатории!B:B,0)))</f>
        <v xml:space="preserve">КУРИНОЕ ЦАРСТВО АО </v>
      </c>
      <c r="C2279" t="str">
        <f>IF(E2279="","",VLOOKUP(E2279,Лаборатории!B:D,3,0))</f>
        <v>U377_CHL</v>
      </c>
      <c r="D2279" s="12">
        <v>45759</v>
      </c>
      <c r="E2279" s="11" t="s">
        <v>793</v>
      </c>
      <c r="F2279" s="11" t="s">
        <v>544</v>
      </c>
      <c r="G2279" s="11" t="s">
        <v>565</v>
      </c>
      <c r="H2279" s="11" t="s">
        <v>312</v>
      </c>
      <c r="I2279" s="11" t="s">
        <v>3434</v>
      </c>
      <c r="J2279" t="str">
        <f>IF(L2279="","",VLOOKUP(L2279,Продукция!B:D,3,0))</f>
        <v>Биологический_материал</v>
      </c>
      <c r="K2279" t="str">
        <f>IF(L2279="","",VLOOKUP(L2279,Продукция!B:C,2,0))</f>
        <v>Сыворотка крови</v>
      </c>
      <c r="L2279" s="151" t="s">
        <v>302</v>
      </c>
      <c r="M2279">
        <f>IF(L2279="","",VLOOKUP(L2279,Продукция!B:L,11,0))</f>
        <v>0</v>
      </c>
      <c r="N2279" s="11" t="s">
        <v>873</v>
      </c>
      <c r="P2279" s="11" t="s">
        <v>340</v>
      </c>
      <c r="Q2279" s="11" t="s">
        <v>854</v>
      </c>
      <c r="R2279" s="153" t="s">
        <v>5156</v>
      </c>
      <c r="S2279" s="11">
        <v>20</v>
      </c>
      <c r="T2279" s="11" t="s">
        <v>5267</v>
      </c>
      <c r="V2279" s="14">
        <v>45757</v>
      </c>
      <c r="Z2279" s="11" t="s">
        <v>4823</v>
      </c>
      <c r="AA2279" s="15">
        <v>0.58333333333333337</v>
      </c>
      <c r="AB2279" t="str">
        <f>IF(L2279="","",VLOOKUP(L2279&amp;I2279,Продукция!A:I,9,0))</f>
        <v>рекомендация производителя набора</v>
      </c>
      <c r="AC2279" s="14">
        <v>45762</v>
      </c>
      <c r="AD2279" s="11" t="s">
        <v>2673</v>
      </c>
      <c r="AE2279" s="11" t="s">
        <v>4823</v>
      </c>
      <c r="AF2279" t="str">
        <f>IF(AD2279="","",VLOOKUP(AD2279,'Сотрудники и ссылки'!A:B,2,0))</f>
        <v>Серолог</v>
      </c>
      <c r="AG2279">
        <f>IF(AD2279="","",VLOOKUP(AD2279,'Сотрудники и ссылки'!A:C,3,0))</f>
        <v>20001771</v>
      </c>
      <c r="AH2279" s="11" t="s">
        <v>2673</v>
      </c>
      <c r="AI2279" t="str">
        <f>IF(AH2279="","",VLOOKUP(AH2279,'Сотрудники и ссылки'!A:B,2,0))</f>
        <v>Серолог</v>
      </c>
      <c r="AJ2279">
        <f>IF(AH2279="","",VLOOKUP(AH2279,'Сотрудники и ссылки'!A:C,3,0))</f>
        <v>20001771</v>
      </c>
      <c r="AK2279" s="14">
        <v>45762</v>
      </c>
      <c r="AL2279" s="2">
        <f>IF(AK2279="","",AK2279+VLOOKUP(I2279,'Вид исследования'!B:E,4,0))</f>
        <v>45763</v>
      </c>
      <c r="AM2279" s="2">
        <f>IF(AK2279="","",AK2279+VLOOKUP(I2279,'Вид исследования'!B:F,5,0))</f>
        <v>45763</v>
      </c>
      <c r="AN2279" s="14">
        <v>45762</v>
      </c>
      <c r="AP2279" s="11" t="s">
        <v>189</v>
      </c>
      <c r="AQ2279" t="str">
        <f>IFERROR(IF(L2279="","",VLOOKUP(L2279&amp;I2279,Продукция!A:K,11,0)),"обратитесь к админ справочника")</f>
        <v>согласно рекомендациям производителя теста</v>
      </c>
      <c r="AR2279" s="11" t="s">
        <v>4823</v>
      </c>
      <c r="AS2279" t="str">
        <f>IFERROR(IF(L2279="","",VLOOKUP(L2279&amp;I2279,Продукция!A:J,10,0)),"обратитесь к админ справочника")</f>
        <v>инструкция по применению набора РЗГА Ньюкасла</v>
      </c>
      <c r="AT2279" s="11" t="s">
        <v>4823</v>
      </c>
      <c r="AU2279" s="11" t="s">
        <v>4823</v>
      </c>
      <c r="AV2279" s="11" t="s">
        <v>2673</v>
      </c>
      <c r="AW2279" s="11" t="s">
        <v>4824</v>
      </c>
      <c r="AX2279" s="11" t="s">
        <v>565</v>
      </c>
      <c r="AY2279" s="11" t="s">
        <v>1306</v>
      </c>
      <c r="AZ2279" s="11">
        <v>154</v>
      </c>
      <c r="BA2279" s="11">
        <v>40</v>
      </c>
      <c r="BC2279" s="11" t="s">
        <v>5155</v>
      </c>
    </row>
    <row r="2280" spans="1:55" x14ac:dyDescent="0.25">
      <c r="A2280" t="str">
        <f t="shared" si="41"/>
        <v>С/678Болезнь Ньюкасла уровень антител</v>
      </c>
      <c r="B2280" t="str">
        <f>IF(E2280="","",INDEX(Лаборатории!A:A,MATCH('Производственный контроль'!E2280,Лаборатории!B:B,0)))</f>
        <v xml:space="preserve">КУРИНОЕ ЦАРСТВО АО </v>
      </c>
      <c r="C2280" t="str">
        <f>IF(E2280="","",VLOOKUP(E2280,Лаборатории!B:D,3,0))</f>
        <v>U377_CHL</v>
      </c>
      <c r="D2280" s="12">
        <v>45759</v>
      </c>
      <c r="E2280" s="11" t="s">
        <v>793</v>
      </c>
      <c r="F2280" s="11" t="s">
        <v>544</v>
      </c>
      <c r="G2280" s="11" t="s">
        <v>565</v>
      </c>
      <c r="H2280" s="11" t="s">
        <v>312</v>
      </c>
      <c r="I2280" s="11" t="s">
        <v>3434</v>
      </c>
      <c r="J2280" t="str">
        <f>IF(L2280="","",VLOOKUP(L2280,Продукция!B:D,3,0))</f>
        <v>Биологический_материал</v>
      </c>
      <c r="K2280" t="str">
        <f>IF(L2280="","",VLOOKUP(L2280,Продукция!B:C,2,0))</f>
        <v>Сыворотка крови</v>
      </c>
      <c r="L2280" s="151" t="s">
        <v>302</v>
      </c>
      <c r="M2280">
        <f>IF(L2280="","",VLOOKUP(L2280,Продукция!B:L,11,0))</f>
        <v>0</v>
      </c>
      <c r="N2280" s="11" t="s">
        <v>873</v>
      </c>
      <c r="P2280" s="11" t="s">
        <v>340</v>
      </c>
      <c r="Q2280" s="11" t="s">
        <v>854</v>
      </c>
      <c r="R2280" s="153" t="s">
        <v>5153</v>
      </c>
      <c r="S2280" s="11">
        <v>20</v>
      </c>
      <c r="T2280" s="11" t="s">
        <v>5267</v>
      </c>
      <c r="V2280" s="14">
        <v>45756</v>
      </c>
      <c r="Z2280" s="11" t="s">
        <v>4823</v>
      </c>
      <c r="AA2280" s="15">
        <v>0.58333333333333337</v>
      </c>
      <c r="AB2280" t="str">
        <f>IF(L2280="","",VLOOKUP(L2280&amp;I2280,Продукция!A:I,9,0))</f>
        <v>рекомендация производителя набора</v>
      </c>
      <c r="AC2280" s="14">
        <v>45762</v>
      </c>
      <c r="AD2280" s="11" t="s">
        <v>2673</v>
      </c>
      <c r="AE2280" s="11" t="s">
        <v>4823</v>
      </c>
      <c r="AF2280" t="str">
        <f>IF(AD2280="","",VLOOKUP(AD2280,'Сотрудники и ссылки'!A:B,2,0))</f>
        <v>Серолог</v>
      </c>
      <c r="AG2280">
        <f>IF(AD2280="","",VLOOKUP(AD2280,'Сотрудники и ссылки'!A:C,3,0))</f>
        <v>20001771</v>
      </c>
      <c r="AH2280" s="11" t="s">
        <v>2673</v>
      </c>
      <c r="AI2280" t="str">
        <f>IF(AH2280="","",VLOOKUP(AH2280,'Сотрудники и ссылки'!A:B,2,0))</f>
        <v>Серолог</v>
      </c>
      <c r="AJ2280">
        <f>IF(AH2280="","",VLOOKUP(AH2280,'Сотрудники и ссылки'!A:C,3,0))</f>
        <v>20001771</v>
      </c>
      <c r="AK2280" s="14">
        <v>45762</v>
      </c>
      <c r="AL2280" s="2">
        <f>IF(AK2280="","",AK2280+VLOOKUP(I2280,'Вид исследования'!B:E,4,0))</f>
        <v>45763</v>
      </c>
      <c r="AM2280" s="2">
        <f>IF(AK2280="","",AK2280+VLOOKUP(I2280,'Вид исследования'!B:F,5,0))</f>
        <v>45763</v>
      </c>
      <c r="AN2280" s="14">
        <v>45762</v>
      </c>
      <c r="AP2280" s="11" t="s">
        <v>189</v>
      </c>
      <c r="AQ2280" t="str">
        <f>IFERROR(IF(L2280="","",VLOOKUP(L2280&amp;I2280,Продукция!A:K,11,0)),"обратитесь к админ справочника")</f>
        <v>согласно рекомендациям производителя теста</v>
      </c>
      <c r="AR2280" s="11" t="s">
        <v>4823</v>
      </c>
      <c r="AS2280" t="str">
        <f>IFERROR(IF(L2280="","",VLOOKUP(L2280&amp;I2280,Продукция!A:J,10,0)),"обратитесь к админ справочника")</f>
        <v>инструкция по применению набора РЗГА Ньюкасла</v>
      </c>
      <c r="AT2280" s="11" t="s">
        <v>4823</v>
      </c>
      <c r="AU2280" s="11" t="s">
        <v>4823</v>
      </c>
      <c r="AV2280" s="11" t="s">
        <v>2673</v>
      </c>
      <c r="AW2280" s="11" t="s">
        <v>4824</v>
      </c>
      <c r="AX2280" s="11" t="s">
        <v>565</v>
      </c>
      <c r="AY2280" s="11" t="s">
        <v>1307</v>
      </c>
      <c r="AZ2280" s="11">
        <v>154</v>
      </c>
      <c r="BA2280" s="11">
        <v>40</v>
      </c>
      <c r="BC2280" s="11" t="s">
        <v>5155</v>
      </c>
    </row>
    <row r="2281" spans="1:55" x14ac:dyDescent="0.25">
      <c r="A2281" t="str">
        <f t="shared" si="41"/>
        <v>С/678Болезнь Ньюкасла уровень антител</v>
      </c>
      <c r="B2281" t="str">
        <f>IF(E2281="","",INDEX(Лаборатории!A:A,MATCH('Производственный контроль'!E2281,Лаборатории!B:B,0)))</f>
        <v xml:space="preserve">КУРИНОЕ ЦАРСТВО АО </v>
      </c>
      <c r="C2281" t="str">
        <f>IF(E2281="","",VLOOKUP(E2281,Лаборатории!B:D,3,0))</f>
        <v>U377_CHL</v>
      </c>
      <c r="D2281" s="12">
        <v>45759</v>
      </c>
      <c r="E2281" s="11" t="s">
        <v>793</v>
      </c>
      <c r="F2281" s="11" t="s">
        <v>544</v>
      </c>
      <c r="G2281" s="11" t="s">
        <v>565</v>
      </c>
      <c r="H2281" s="11" t="s">
        <v>312</v>
      </c>
      <c r="I2281" s="11" t="s">
        <v>3434</v>
      </c>
      <c r="J2281" t="str">
        <f>IF(L2281="","",VLOOKUP(L2281,Продукция!B:D,3,0))</f>
        <v>Биологический_материал</v>
      </c>
      <c r="K2281" t="str">
        <f>IF(L2281="","",VLOOKUP(L2281,Продукция!B:C,2,0))</f>
        <v>Сыворотка крови</v>
      </c>
      <c r="L2281" s="151" t="s">
        <v>302</v>
      </c>
      <c r="M2281">
        <f>IF(L2281="","",VLOOKUP(L2281,Продукция!B:L,11,0))</f>
        <v>0</v>
      </c>
      <c r="N2281" s="11" t="s">
        <v>873</v>
      </c>
      <c r="P2281" s="11" t="s">
        <v>340</v>
      </c>
      <c r="Q2281" s="11" t="s">
        <v>854</v>
      </c>
      <c r="R2281" s="153" t="s">
        <v>5152</v>
      </c>
      <c r="S2281" s="11">
        <v>20</v>
      </c>
      <c r="T2281" s="11" t="s">
        <v>5267</v>
      </c>
      <c r="V2281" s="14">
        <v>45756</v>
      </c>
      <c r="Z2281" s="11" t="s">
        <v>4823</v>
      </c>
      <c r="AA2281" s="15">
        <v>0.58333333333333337</v>
      </c>
      <c r="AB2281" t="str">
        <f>IF(L2281="","",VLOOKUP(L2281&amp;I2281,Продукция!A:I,9,0))</f>
        <v>рекомендация производителя набора</v>
      </c>
      <c r="AC2281" s="14">
        <v>45762</v>
      </c>
      <c r="AD2281" s="11" t="s">
        <v>2673</v>
      </c>
      <c r="AE2281" s="11" t="s">
        <v>4823</v>
      </c>
      <c r="AF2281" t="str">
        <f>IF(AD2281="","",VLOOKUP(AD2281,'Сотрудники и ссылки'!A:B,2,0))</f>
        <v>Серолог</v>
      </c>
      <c r="AG2281">
        <f>IF(AD2281="","",VLOOKUP(AD2281,'Сотрудники и ссылки'!A:C,3,0))</f>
        <v>20001771</v>
      </c>
      <c r="AH2281" s="11" t="s">
        <v>2673</v>
      </c>
      <c r="AI2281" t="str">
        <f>IF(AH2281="","",VLOOKUP(AH2281,'Сотрудники и ссылки'!A:B,2,0))</f>
        <v>Серолог</v>
      </c>
      <c r="AJ2281">
        <f>IF(AH2281="","",VLOOKUP(AH2281,'Сотрудники и ссылки'!A:C,3,0))</f>
        <v>20001771</v>
      </c>
      <c r="AK2281" s="14">
        <v>45762</v>
      </c>
      <c r="AL2281" s="2">
        <f>IF(AK2281="","",AK2281+VLOOKUP(I2281,'Вид исследования'!B:E,4,0))</f>
        <v>45763</v>
      </c>
      <c r="AM2281" s="2">
        <f>IF(AK2281="","",AK2281+VLOOKUP(I2281,'Вид исследования'!B:F,5,0))</f>
        <v>45763</v>
      </c>
      <c r="AN2281" s="14">
        <v>45762</v>
      </c>
      <c r="AP2281" s="11" t="s">
        <v>189</v>
      </c>
      <c r="AQ2281" t="str">
        <f>IFERROR(IF(L2281="","",VLOOKUP(L2281&amp;I2281,Продукция!A:K,11,0)),"обратитесь к админ справочника")</f>
        <v>согласно рекомендациям производителя теста</v>
      </c>
      <c r="AR2281" s="11" t="s">
        <v>4823</v>
      </c>
      <c r="AS2281" t="str">
        <f>IFERROR(IF(L2281="","",VLOOKUP(L2281&amp;I2281,Продукция!A:J,10,0)),"обратитесь к админ справочника")</f>
        <v>инструкция по применению набора РЗГА Ньюкасла</v>
      </c>
      <c r="AT2281" s="11" t="s">
        <v>4823</v>
      </c>
      <c r="AU2281" s="11" t="s">
        <v>4823</v>
      </c>
      <c r="AV2281" s="11" t="s">
        <v>2673</v>
      </c>
      <c r="AW2281" s="11" t="s">
        <v>4824</v>
      </c>
      <c r="AX2281" s="11" t="s">
        <v>565</v>
      </c>
      <c r="AY2281" s="11" t="s">
        <v>1308</v>
      </c>
      <c r="AZ2281" s="11">
        <v>154</v>
      </c>
      <c r="BA2281" s="11">
        <v>40</v>
      </c>
      <c r="BC2281" s="11" t="s">
        <v>5155</v>
      </c>
    </row>
    <row r="2282" spans="1:55" x14ac:dyDescent="0.25">
      <c r="A2282" t="str">
        <f t="shared" si="41"/>
        <v>С/678Болезнь Ньюкасла уровень антител</v>
      </c>
      <c r="B2282" t="str">
        <f>IF(E2282="","",INDEX(Лаборатории!A:A,MATCH('Производственный контроль'!E2282,Лаборатории!B:B,0)))</f>
        <v xml:space="preserve">КУРИНОЕ ЦАРСТВО АО </v>
      </c>
      <c r="C2282" t="str">
        <f>IF(E2282="","",VLOOKUP(E2282,Лаборатории!B:D,3,0))</f>
        <v>U377_CHL</v>
      </c>
      <c r="D2282" s="12">
        <v>45759</v>
      </c>
      <c r="E2282" s="11" t="s">
        <v>793</v>
      </c>
      <c r="F2282" s="11" t="s">
        <v>544</v>
      </c>
      <c r="G2282" s="11" t="s">
        <v>565</v>
      </c>
      <c r="H2282" s="11" t="s">
        <v>312</v>
      </c>
      <c r="I2282" s="11" t="s">
        <v>3434</v>
      </c>
      <c r="J2282" t="str">
        <f>IF(L2282="","",VLOOKUP(L2282,Продукция!B:D,3,0))</f>
        <v>Биологический_материал</v>
      </c>
      <c r="K2282" t="str">
        <f>IF(L2282="","",VLOOKUP(L2282,Продукция!B:C,2,0))</f>
        <v>Сыворотка крови</v>
      </c>
      <c r="L2282" s="151" t="s">
        <v>302</v>
      </c>
      <c r="M2282">
        <f>IF(L2282="","",VLOOKUP(L2282,Продукция!B:L,11,0))</f>
        <v>0</v>
      </c>
      <c r="N2282" s="11" t="s">
        <v>873</v>
      </c>
      <c r="P2282" s="11" t="s">
        <v>340</v>
      </c>
      <c r="Q2282" s="11" t="s">
        <v>854</v>
      </c>
      <c r="R2282" s="153" t="s">
        <v>5151</v>
      </c>
      <c r="S2282" s="11">
        <v>20</v>
      </c>
      <c r="T2282" s="11" t="s">
        <v>5267</v>
      </c>
      <c r="V2282" s="14">
        <v>45756</v>
      </c>
      <c r="Z2282" s="11" t="s">
        <v>4823</v>
      </c>
      <c r="AA2282" s="15">
        <v>0.58333333333333337</v>
      </c>
      <c r="AB2282" t="str">
        <f>IF(L2282="","",VLOOKUP(L2282&amp;I2282,Продукция!A:I,9,0))</f>
        <v>рекомендация производителя набора</v>
      </c>
      <c r="AC2282" s="14">
        <v>45762</v>
      </c>
      <c r="AD2282" s="11" t="s">
        <v>2673</v>
      </c>
      <c r="AE2282" s="11" t="s">
        <v>4823</v>
      </c>
      <c r="AF2282" t="str">
        <f>IF(AD2282="","",VLOOKUP(AD2282,'Сотрудники и ссылки'!A:B,2,0))</f>
        <v>Серолог</v>
      </c>
      <c r="AG2282">
        <f>IF(AD2282="","",VLOOKUP(AD2282,'Сотрудники и ссылки'!A:C,3,0))</f>
        <v>20001771</v>
      </c>
      <c r="AH2282" s="11" t="s">
        <v>2673</v>
      </c>
      <c r="AI2282" t="str">
        <f>IF(AH2282="","",VLOOKUP(AH2282,'Сотрудники и ссылки'!A:B,2,0))</f>
        <v>Серолог</v>
      </c>
      <c r="AJ2282">
        <f>IF(AH2282="","",VLOOKUP(AH2282,'Сотрудники и ссылки'!A:C,3,0))</f>
        <v>20001771</v>
      </c>
      <c r="AK2282" s="14">
        <v>45762</v>
      </c>
      <c r="AL2282" s="2">
        <f>IF(AK2282="","",AK2282+VLOOKUP(I2282,'Вид исследования'!B:E,4,0))</f>
        <v>45763</v>
      </c>
      <c r="AM2282" s="2">
        <f>IF(AK2282="","",AK2282+VLOOKUP(I2282,'Вид исследования'!B:F,5,0))</f>
        <v>45763</v>
      </c>
      <c r="AN2282" s="14">
        <v>45762</v>
      </c>
      <c r="AP2282" s="11" t="s">
        <v>189</v>
      </c>
      <c r="AQ2282" t="str">
        <f>IFERROR(IF(L2282="","",VLOOKUP(L2282&amp;I2282,Продукция!A:K,11,0)),"обратитесь к админ справочника")</f>
        <v>согласно рекомендациям производителя теста</v>
      </c>
      <c r="AR2282" s="11" t="s">
        <v>4823</v>
      </c>
      <c r="AS2282" t="str">
        <f>IFERROR(IF(L2282="","",VLOOKUP(L2282&amp;I2282,Продукция!A:J,10,0)),"обратитесь к админ справочника")</f>
        <v>инструкция по применению набора РЗГА Ньюкасла</v>
      </c>
      <c r="AT2282" s="11" t="s">
        <v>4823</v>
      </c>
      <c r="AU2282" s="11" t="s">
        <v>4823</v>
      </c>
      <c r="AV2282" s="11" t="s">
        <v>2673</v>
      </c>
      <c r="AW2282" s="11" t="s">
        <v>4824</v>
      </c>
      <c r="AX2282" s="11" t="s">
        <v>565</v>
      </c>
      <c r="AY2282" s="11" t="s">
        <v>1309</v>
      </c>
      <c r="AZ2282" s="11">
        <v>154</v>
      </c>
      <c r="BA2282" s="11">
        <v>40</v>
      </c>
      <c r="BC2282" s="11" t="s">
        <v>5155</v>
      </c>
    </row>
    <row r="2283" spans="1:55" x14ac:dyDescent="0.25">
      <c r="A2283" t="str">
        <f t="shared" si="41"/>
        <v>С/678Вирус гриппа птиц подтипа H9 уровень антител (ВНИИЗЖ)</v>
      </c>
      <c r="B2283" t="str">
        <f>IF(E2283="","",INDEX(Лаборатории!A:A,MATCH('Производственный контроль'!E2283,Лаборатории!B:B,0)))</f>
        <v xml:space="preserve">КУРИНОЕ ЦАРСТВО АО </v>
      </c>
      <c r="C2283" t="str">
        <f>IF(E2283="","",VLOOKUP(E2283,Лаборатории!B:D,3,0))</f>
        <v>U377_CHL</v>
      </c>
      <c r="D2283" s="12">
        <v>45759</v>
      </c>
      <c r="E2283" s="11" t="s">
        <v>793</v>
      </c>
      <c r="F2283" s="11" t="s">
        <v>544</v>
      </c>
      <c r="G2283" s="11" t="s">
        <v>565</v>
      </c>
      <c r="H2283" s="11" t="s">
        <v>312</v>
      </c>
      <c r="I2283" s="11" t="s">
        <v>3435</v>
      </c>
      <c r="J2283" t="str">
        <f>IF(L2283="","",VLOOKUP(L2283,Продукция!B:D,3,0))</f>
        <v>Биологический_материал</v>
      </c>
      <c r="K2283" t="str">
        <f>IF(L2283="","",VLOOKUP(L2283,Продукция!B:C,2,0))</f>
        <v>Сыворотка крови</v>
      </c>
      <c r="L2283" s="151" t="s">
        <v>302</v>
      </c>
      <c r="M2283">
        <f>IF(L2283="","",VLOOKUP(L2283,Продукция!B:L,11,0))</f>
        <v>0</v>
      </c>
      <c r="N2283" s="11" t="s">
        <v>873</v>
      </c>
      <c r="P2283" s="11" t="s">
        <v>340</v>
      </c>
      <c r="Q2283" s="11" t="s">
        <v>854</v>
      </c>
      <c r="R2283" s="153" t="s">
        <v>5138</v>
      </c>
      <c r="S2283" s="11">
        <v>20</v>
      </c>
      <c r="T2283" s="11" t="s">
        <v>5267</v>
      </c>
      <c r="V2283" s="14">
        <v>45754</v>
      </c>
      <c r="Z2283" s="11" t="s">
        <v>4823</v>
      </c>
      <c r="AA2283" s="15">
        <v>0.58333333333333337</v>
      </c>
      <c r="AB2283" t="str">
        <f>IF(L2283="","",VLOOKUP(L2283&amp;I2283,Продукция!A:I,9,0))</f>
        <v>рекомендация производителя набора</v>
      </c>
      <c r="AC2283" s="14">
        <v>45764</v>
      </c>
      <c r="AD2283" s="11" t="s">
        <v>2673</v>
      </c>
      <c r="AE2283" s="11" t="s">
        <v>4823</v>
      </c>
      <c r="AF2283" t="str">
        <f>IF(AD2283="","",VLOOKUP(AD2283,'Сотрудники и ссылки'!A:B,2,0))</f>
        <v>Серолог</v>
      </c>
      <c r="AG2283">
        <f>IF(AD2283="","",VLOOKUP(AD2283,'Сотрудники и ссылки'!A:C,3,0))</f>
        <v>20001771</v>
      </c>
      <c r="AH2283" s="11" t="s">
        <v>2673</v>
      </c>
      <c r="AI2283" t="str">
        <f>IF(AH2283="","",VLOOKUP(AH2283,'Сотрудники и ссылки'!A:B,2,0))</f>
        <v>Серолог</v>
      </c>
      <c r="AJ2283">
        <f>IF(AH2283="","",VLOOKUP(AH2283,'Сотрудники и ссылки'!A:C,3,0))</f>
        <v>20001771</v>
      </c>
      <c r="AK2283" s="14">
        <v>45764</v>
      </c>
      <c r="AL2283" s="2">
        <f>IF(AK2283="","",AK2283+VLOOKUP(I2283,'Вид исследования'!B:E,4,0))</f>
        <v>45765</v>
      </c>
      <c r="AM2283" s="2">
        <f>IF(AK2283="","",AK2283+VLOOKUP(I2283,'Вид исследования'!B:F,5,0))</f>
        <v>45765</v>
      </c>
      <c r="AN2283" s="14">
        <v>45764</v>
      </c>
      <c r="AP2283" s="11" t="s">
        <v>189</v>
      </c>
      <c r="AQ2283" t="str">
        <f>IFERROR(IF(L2283="","",VLOOKUP(L2283&amp;I2283,Продукция!A:K,11,0)),"обратитесь к админ справочника")</f>
        <v>согласно рекомендациям производителя теста</v>
      </c>
      <c r="AR2283" s="11" t="s">
        <v>4823</v>
      </c>
      <c r="AS2283" t="str">
        <f>IFERROR(IF(L2283="","",VLOOKUP(L2283&amp;I2283,Продукция!A:J,10,0)),"обратитесь к админ справочника")</f>
        <v>инструкция по применению набора AI, Н9</v>
      </c>
      <c r="AT2283" s="11" t="s">
        <v>4823</v>
      </c>
      <c r="AU2283" s="11" t="s">
        <v>4823</v>
      </c>
      <c r="AV2283" s="11" t="s">
        <v>2673</v>
      </c>
      <c r="AW2283" s="11" t="s">
        <v>4824</v>
      </c>
      <c r="AX2283" s="11" t="s">
        <v>565</v>
      </c>
      <c r="AY2283" s="11" t="s">
        <v>1281</v>
      </c>
      <c r="AZ2283" s="11">
        <v>154</v>
      </c>
      <c r="BA2283" s="11">
        <v>40</v>
      </c>
      <c r="BC2283" s="11" t="s">
        <v>5155</v>
      </c>
    </row>
    <row r="2284" spans="1:55" x14ac:dyDescent="0.25">
      <c r="A2284" t="str">
        <f t="shared" si="41"/>
        <v>С/678Вирус гриппа птиц подтипа H9 уровень антител (ВНИИЗЖ)</v>
      </c>
      <c r="B2284" t="str">
        <f>IF(E2284="","",INDEX(Лаборатории!A:A,MATCH('Производственный контроль'!E2284,Лаборатории!B:B,0)))</f>
        <v xml:space="preserve">КУРИНОЕ ЦАРСТВО АО </v>
      </c>
      <c r="C2284" t="str">
        <f>IF(E2284="","",VLOOKUP(E2284,Лаборатории!B:D,3,0))</f>
        <v>U377_CHL</v>
      </c>
      <c r="D2284" s="12">
        <v>45759</v>
      </c>
      <c r="E2284" s="11" t="s">
        <v>793</v>
      </c>
      <c r="F2284" s="11" t="s">
        <v>544</v>
      </c>
      <c r="G2284" s="11" t="s">
        <v>565</v>
      </c>
      <c r="H2284" s="11" t="s">
        <v>312</v>
      </c>
      <c r="I2284" s="11" t="s">
        <v>3435</v>
      </c>
      <c r="J2284" t="str">
        <f>IF(L2284="","",VLOOKUP(L2284,Продукция!B:D,3,0))</f>
        <v>Биологический_материал</v>
      </c>
      <c r="K2284" t="str">
        <f>IF(L2284="","",VLOOKUP(L2284,Продукция!B:C,2,0))</f>
        <v>Сыворотка крови</v>
      </c>
      <c r="L2284" s="151" t="s">
        <v>302</v>
      </c>
      <c r="M2284">
        <f>IF(L2284="","",VLOOKUP(L2284,Продукция!B:L,11,0))</f>
        <v>0</v>
      </c>
      <c r="N2284" s="11" t="s">
        <v>873</v>
      </c>
      <c r="P2284" s="11" t="s">
        <v>340</v>
      </c>
      <c r="Q2284" s="11" t="s">
        <v>854</v>
      </c>
      <c r="R2284" s="153" t="s">
        <v>5126</v>
      </c>
      <c r="S2284" s="11">
        <v>20</v>
      </c>
      <c r="T2284" s="11" t="s">
        <v>5267</v>
      </c>
      <c r="V2284" s="14">
        <v>45753</v>
      </c>
      <c r="Z2284" s="11" t="s">
        <v>4823</v>
      </c>
      <c r="AA2284" s="15">
        <v>0.58333333333333337</v>
      </c>
      <c r="AB2284" t="str">
        <f>IF(L2284="","",VLOOKUP(L2284&amp;I2284,Продукция!A:I,9,0))</f>
        <v>рекомендация производителя набора</v>
      </c>
      <c r="AC2284" s="14">
        <v>45764</v>
      </c>
      <c r="AD2284" s="11" t="s">
        <v>2673</v>
      </c>
      <c r="AE2284" s="11" t="s">
        <v>4823</v>
      </c>
      <c r="AF2284" t="str">
        <f>IF(AD2284="","",VLOOKUP(AD2284,'Сотрудники и ссылки'!A:B,2,0))</f>
        <v>Серолог</v>
      </c>
      <c r="AG2284">
        <f>IF(AD2284="","",VLOOKUP(AD2284,'Сотрудники и ссылки'!A:C,3,0))</f>
        <v>20001771</v>
      </c>
      <c r="AH2284" s="11" t="s">
        <v>2673</v>
      </c>
      <c r="AI2284" t="str">
        <f>IF(AH2284="","",VLOOKUP(AH2284,'Сотрудники и ссылки'!A:B,2,0))</f>
        <v>Серолог</v>
      </c>
      <c r="AJ2284">
        <f>IF(AH2284="","",VLOOKUP(AH2284,'Сотрудники и ссылки'!A:C,3,0))</f>
        <v>20001771</v>
      </c>
      <c r="AK2284" s="14">
        <v>45764</v>
      </c>
      <c r="AL2284" s="2">
        <f>IF(AK2284="","",AK2284+VLOOKUP(I2284,'Вид исследования'!B:E,4,0))</f>
        <v>45765</v>
      </c>
      <c r="AM2284" s="2">
        <f>IF(AK2284="","",AK2284+VLOOKUP(I2284,'Вид исследования'!B:F,5,0))</f>
        <v>45765</v>
      </c>
      <c r="AN2284" s="14">
        <v>45764</v>
      </c>
      <c r="AP2284" s="11" t="s">
        <v>189</v>
      </c>
      <c r="AQ2284" t="str">
        <f>IFERROR(IF(L2284="","",VLOOKUP(L2284&amp;I2284,Продукция!A:K,11,0)),"обратитесь к админ справочника")</f>
        <v>согласно рекомендациям производителя теста</v>
      </c>
      <c r="AR2284" s="11" t="s">
        <v>4823</v>
      </c>
      <c r="AS2284" t="str">
        <f>IFERROR(IF(L2284="","",VLOOKUP(L2284&amp;I2284,Продукция!A:J,10,0)),"обратитесь к админ справочника")</f>
        <v>инструкция по применению набора AI, Н9</v>
      </c>
      <c r="AT2284" s="11" t="s">
        <v>4823</v>
      </c>
      <c r="AU2284" s="11" t="s">
        <v>4823</v>
      </c>
      <c r="AV2284" s="11" t="s">
        <v>2673</v>
      </c>
      <c r="AW2284" s="11" t="s">
        <v>4824</v>
      </c>
      <c r="AX2284" s="11" t="s">
        <v>565</v>
      </c>
      <c r="AY2284" s="11" t="s">
        <v>1286</v>
      </c>
      <c r="AZ2284" s="11">
        <v>154</v>
      </c>
      <c r="BA2284" s="11">
        <v>40</v>
      </c>
      <c r="BC2284" s="11" t="s">
        <v>5155</v>
      </c>
    </row>
    <row r="2285" spans="1:55" x14ac:dyDescent="0.25">
      <c r="A2285" t="str">
        <f t="shared" si="41"/>
        <v>С/678Вирус гриппа птиц подтипа H9 уровень антител (ВНИИЗЖ)</v>
      </c>
      <c r="B2285" t="str">
        <f>IF(E2285="","",INDEX(Лаборатории!A:A,MATCH('Производственный контроль'!E2285,Лаборатории!B:B,0)))</f>
        <v xml:space="preserve">КУРИНОЕ ЦАРСТВО АО </v>
      </c>
      <c r="C2285" t="str">
        <f>IF(E2285="","",VLOOKUP(E2285,Лаборатории!B:D,3,0))</f>
        <v>U377_CHL</v>
      </c>
      <c r="D2285" s="12">
        <v>45759</v>
      </c>
      <c r="E2285" s="11" t="s">
        <v>793</v>
      </c>
      <c r="F2285" s="11" t="s">
        <v>544</v>
      </c>
      <c r="G2285" s="11" t="s">
        <v>565</v>
      </c>
      <c r="H2285" s="11" t="s">
        <v>312</v>
      </c>
      <c r="I2285" s="11" t="s">
        <v>3435</v>
      </c>
      <c r="J2285" t="str">
        <f>IF(L2285="","",VLOOKUP(L2285,Продукция!B:D,3,0))</f>
        <v>Биологический_материал</v>
      </c>
      <c r="K2285" t="str">
        <f>IF(L2285="","",VLOOKUP(L2285,Продукция!B:C,2,0))</f>
        <v>Сыворотка крови</v>
      </c>
      <c r="L2285" s="151" t="s">
        <v>302</v>
      </c>
      <c r="M2285">
        <f>IF(L2285="","",VLOOKUP(L2285,Продукция!B:L,11,0))</f>
        <v>0</v>
      </c>
      <c r="N2285" s="11" t="s">
        <v>873</v>
      </c>
      <c r="P2285" s="11" t="s">
        <v>340</v>
      </c>
      <c r="Q2285" s="11" t="s">
        <v>854</v>
      </c>
      <c r="R2285" s="153" t="s">
        <v>5130</v>
      </c>
      <c r="S2285" s="11">
        <v>20</v>
      </c>
      <c r="T2285" s="11" t="s">
        <v>5267</v>
      </c>
      <c r="V2285" s="14">
        <v>45751</v>
      </c>
      <c r="Z2285" s="11" t="s">
        <v>4823</v>
      </c>
      <c r="AA2285" s="15">
        <v>0.58333333333333337</v>
      </c>
      <c r="AB2285" t="str">
        <f>IF(L2285="","",VLOOKUP(L2285&amp;I2285,Продукция!A:I,9,0))</f>
        <v>рекомендация производителя набора</v>
      </c>
      <c r="AC2285" s="14">
        <v>45764</v>
      </c>
      <c r="AD2285" s="11" t="s">
        <v>2673</v>
      </c>
      <c r="AE2285" s="11" t="s">
        <v>4823</v>
      </c>
      <c r="AF2285" t="str">
        <f>IF(AD2285="","",VLOOKUP(AD2285,'Сотрудники и ссылки'!A:B,2,0))</f>
        <v>Серолог</v>
      </c>
      <c r="AG2285">
        <f>IF(AD2285="","",VLOOKUP(AD2285,'Сотрудники и ссылки'!A:C,3,0))</f>
        <v>20001771</v>
      </c>
      <c r="AH2285" s="11" t="s">
        <v>2673</v>
      </c>
      <c r="AI2285" t="str">
        <f>IF(AH2285="","",VLOOKUP(AH2285,'Сотрудники и ссылки'!A:B,2,0))</f>
        <v>Серолог</v>
      </c>
      <c r="AJ2285">
        <f>IF(AH2285="","",VLOOKUP(AH2285,'Сотрудники и ссылки'!A:C,3,0))</f>
        <v>20001771</v>
      </c>
      <c r="AK2285" s="14">
        <v>45764</v>
      </c>
      <c r="AL2285" s="2">
        <f>IF(AK2285="","",AK2285+VLOOKUP(I2285,'Вид исследования'!B:E,4,0))</f>
        <v>45765</v>
      </c>
      <c r="AM2285" s="2">
        <f>IF(AK2285="","",AK2285+VLOOKUP(I2285,'Вид исследования'!B:F,5,0))</f>
        <v>45765</v>
      </c>
      <c r="AN2285" s="14">
        <v>45764</v>
      </c>
      <c r="AP2285" s="11" t="s">
        <v>189</v>
      </c>
      <c r="AQ2285" t="str">
        <f>IFERROR(IF(L2285="","",VLOOKUP(L2285&amp;I2285,Продукция!A:K,11,0)),"обратитесь к админ справочника")</f>
        <v>согласно рекомендациям производителя теста</v>
      </c>
      <c r="AR2285" s="11" t="s">
        <v>4823</v>
      </c>
      <c r="AS2285" t="str">
        <f>IFERROR(IF(L2285="","",VLOOKUP(L2285&amp;I2285,Продукция!A:J,10,0)),"обратитесь к админ справочника")</f>
        <v>инструкция по применению набора AI, Н9</v>
      </c>
      <c r="AT2285" s="11" t="s">
        <v>4823</v>
      </c>
      <c r="AU2285" s="11" t="s">
        <v>4823</v>
      </c>
      <c r="AV2285" s="11" t="s">
        <v>2673</v>
      </c>
      <c r="AW2285" s="11" t="s">
        <v>4824</v>
      </c>
      <c r="AX2285" s="11" t="s">
        <v>565</v>
      </c>
      <c r="AY2285" s="11" t="s">
        <v>1287</v>
      </c>
      <c r="AZ2285" s="11">
        <v>154</v>
      </c>
      <c r="BA2285" s="11">
        <v>40</v>
      </c>
      <c r="BC2285" s="11" t="s">
        <v>5155</v>
      </c>
    </row>
    <row r="2286" spans="1:55" x14ac:dyDescent="0.25">
      <c r="A2286" t="str">
        <f t="shared" si="41"/>
        <v>С/678Вирус гриппа птиц подтипа H9 уровень антител (ВНИИЗЖ)</v>
      </c>
      <c r="B2286" t="str">
        <f>IF(E2286="","",INDEX(Лаборатории!A:A,MATCH('Производственный контроль'!E2286,Лаборатории!B:B,0)))</f>
        <v xml:space="preserve">КУРИНОЕ ЦАРСТВО АО </v>
      </c>
      <c r="C2286" t="str">
        <f>IF(E2286="","",VLOOKUP(E2286,Лаборатории!B:D,3,0))</f>
        <v>U377_CHL</v>
      </c>
      <c r="D2286" s="12">
        <v>45759</v>
      </c>
      <c r="E2286" s="11" t="s">
        <v>793</v>
      </c>
      <c r="F2286" s="11" t="s">
        <v>544</v>
      </c>
      <c r="G2286" s="11" t="s">
        <v>565</v>
      </c>
      <c r="H2286" s="11" t="s">
        <v>312</v>
      </c>
      <c r="I2286" s="11" t="s">
        <v>3435</v>
      </c>
      <c r="J2286" t="str">
        <f>IF(L2286="","",VLOOKUP(L2286,Продукция!B:D,3,0))</f>
        <v>Биологический_материал</v>
      </c>
      <c r="K2286" t="str">
        <f>IF(L2286="","",VLOOKUP(L2286,Продукция!B:C,2,0))</f>
        <v>Сыворотка крови</v>
      </c>
      <c r="L2286" s="151" t="s">
        <v>302</v>
      </c>
      <c r="M2286">
        <f>IF(L2286="","",VLOOKUP(L2286,Продукция!B:L,11,0))</f>
        <v>0</v>
      </c>
      <c r="N2286" s="11" t="s">
        <v>873</v>
      </c>
      <c r="P2286" s="11" t="s">
        <v>340</v>
      </c>
      <c r="Q2286" s="11" t="s">
        <v>854</v>
      </c>
      <c r="R2286" s="153" t="s">
        <v>5131</v>
      </c>
      <c r="S2286" s="11">
        <v>20</v>
      </c>
      <c r="T2286" s="11" t="s">
        <v>5267</v>
      </c>
      <c r="V2286" s="14">
        <v>45751</v>
      </c>
      <c r="Z2286" s="11" t="s">
        <v>4823</v>
      </c>
      <c r="AA2286" s="15">
        <v>0.58333333333333337</v>
      </c>
      <c r="AB2286" t="str">
        <f>IF(L2286="","",VLOOKUP(L2286&amp;I2286,Продукция!A:I,9,0))</f>
        <v>рекомендация производителя набора</v>
      </c>
      <c r="AC2286" s="14">
        <v>45764</v>
      </c>
      <c r="AD2286" s="11" t="s">
        <v>2673</v>
      </c>
      <c r="AE2286" s="11" t="s">
        <v>4823</v>
      </c>
      <c r="AF2286" t="str">
        <f>IF(AD2286="","",VLOOKUP(AD2286,'Сотрудники и ссылки'!A:B,2,0))</f>
        <v>Серолог</v>
      </c>
      <c r="AG2286">
        <f>IF(AD2286="","",VLOOKUP(AD2286,'Сотрудники и ссылки'!A:C,3,0))</f>
        <v>20001771</v>
      </c>
      <c r="AH2286" s="11" t="s">
        <v>2673</v>
      </c>
      <c r="AI2286" t="str">
        <f>IF(AH2286="","",VLOOKUP(AH2286,'Сотрудники и ссылки'!A:B,2,0))</f>
        <v>Серолог</v>
      </c>
      <c r="AJ2286">
        <f>IF(AH2286="","",VLOOKUP(AH2286,'Сотрудники и ссылки'!A:C,3,0))</f>
        <v>20001771</v>
      </c>
      <c r="AK2286" s="14">
        <v>45764</v>
      </c>
      <c r="AL2286" s="2">
        <f>IF(AK2286="","",AK2286+VLOOKUP(I2286,'Вид исследования'!B:E,4,0))</f>
        <v>45765</v>
      </c>
      <c r="AM2286" s="2">
        <f>IF(AK2286="","",AK2286+VLOOKUP(I2286,'Вид исследования'!B:F,5,0))</f>
        <v>45765</v>
      </c>
      <c r="AN2286" s="14">
        <v>45764</v>
      </c>
      <c r="AP2286" s="11" t="s">
        <v>189</v>
      </c>
      <c r="AQ2286" t="str">
        <f>IFERROR(IF(L2286="","",VLOOKUP(L2286&amp;I2286,Продукция!A:K,11,0)),"обратитесь к админ справочника")</f>
        <v>согласно рекомендациям производителя теста</v>
      </c>
      <c r="AR2286" s="11" t="s">
        <v>4823</v>
      </c>
      <c r="AS2286" t="str">
        <f>IFERROR(IF(L2286="","",VLOOKUP(L2286&amp;I2286,Продукция!A:J,10,0)),"обратитесь к админ справочника")</f>
        <v>инструкция по применению набора AI, Н9</v>
      </c>
      <c r="AT2286" s="11" t="s">
        <v>4823</v>
      </c>
      <c r="AU2286" s="11" t="s">
        <v>4823</v>
      </c>
      <c r="AV2286" s="11" t="s">
        <v>2673</v>
      </c>
      <c r="AW2286" s="11" t="s">
        <v>4824</v>
      </c>
      <c r="AX2286" s="11" t="s">
        <v>565</v>
      </c>
      <c r="AY2286" s="11" t="s">
        <v>1288</v>
      </c>
      <c r="AZ2286" s="11">
        <v>154</v>
      </c>
      <c r="BA2286" s="11">
        <v>40</v>
      </c>
      <c r="BC2286" s="11" t="s">
        <v>5155</v>
      </c>
    </row>
    <row r="2287" spans="1:55" x14ac:dyDescent="0.25">
      <c r="A2287" t="str">
        <f t="shared" si="41"/>
        <v>С/678Вирус гриппа птиц подтипа H9 уровень антител (ВНИИЗЖ)</v>
      </c>
      <c r="B2287" t="str">
        <f>IF(E2287="","",INDEX(Лаборатории!A:A,MATCH('Производственный контроль'!E2287,Лаборатории!B:B,0)))</f>
        <v xml:space="preserve">КУРИНОЕ ЦАРСТВО АО </v>
      </c>
      <c r="C2287" t="str">
        <f>IF(E2287="","",VLOOKUP(E2287,Лаборатории!B:D,3,0))</f>
        <v>U377_CHL</v>
      </c>
      <c r="D2287" s="12">
        <v>45759</v>
      </c>
      <c r="E2287" s="11" t="s">
        <v>793</v>
      </c>
      <c r="F2287" s="11" t="s">
        <v>544</v>
      </c>
      <c r="G2287" s="11" t="s">
        <v>565</v>
      </c>
      <c r="H2287" s="11" t="s">
        <v>312</v>
      </c>
      <c r="I2287" s="11" t="s">
        <v>3435</v>
      </c>
      <c r="J2287" t="str">
        <f>IF(L2287="","",VLOOKUP(L2287,Продукция!B:D,3,0))</f>
        <v>Биологический_материал</v>
      </c>
      <c r="K2287" t="str">
        <f>IF(L2287="","",VLOOKUP(L2287,Продукция!B:C,2,0))</f>
        <v>Сыворотка крови</v>
      </c>
      <c r="L2287" s="151" t="s">
        <v>302</v>
      </c>
      <c r="M2287">
        <f>IF(L2287="","",VLOOKUP(L2287,Продукция!B:L,11,0))</f>
        <v>0</v>
      </c>
      <c r="N2287" s="11" t="s">
        <v>873</v>
      </c>
      <c r="P2287" s="11" t="s">
        <v>340</v>
      </c>
      <c r="Q2287" s="11" t="s">
        <v>854</v>
      </c>
      <c r="R2287" s="153" t="s">
        <v>5140</v>
      </c>
      <c r="S2287" s="11">
        <v>20</v>
      </c>
      <c r="T2287" s="11" t="s">
        <v>5267</v>
      </c>
      <c r="V2287" s="14">
        <v>45752</v>
      </c>
      <c r="Z2287" s="11" t="s">
        <v>4823</v>
      </c>
      <c r="AA2287" s="15">
        <v>0.58333333333333337</v>
      </c>
      <c r="AB2287" t="str">
        <f>IF(L2287="","",VLOOKUP(L2287&amp;I2287,Продукция!A:I,9,0))</f>
        <v>рекомендация производителя набора</v>
      </c>
      <c r="AC2287" s="14">
        <v>45764</v>
      </c>
      <c r="AD2287" s="11" t="s">
        <v>2673</v>
      </c>
      <c r="AE2287" s="11" t="s">
        <v>4823</v>
      </c>
      <c r="AF2287" t="str">
        <f>IF(AD2287="","",VLOOKUP(AD2287,'Сотрудники и ссылки'!A:B,2,0))</f>
        <v>Серолог</v>
      </c>
      <c r="AG2287">
        <f>IF(AD2287="","",VLOOKUP(AD2287,'Сотрудники и ссылки'!A:C,3,0))</f>
        <v>20001771</v>
      </c>
      <c r="AH2287" s="11" t="s">
        <v>2673</v>
      </c>
      <c r="AI2287" t="str">
        <f>IF(AH2287="","",VLOOKUP(AH2287,'Сотрудники и ссылки'!A:B,2,0))</f>
        <v>Серолог</v>
      </c>
      <c r="AJ2287">
        <f>IF(AH2287="","",VLOOKUP(AH2287,'Сотрудники и ссылки'!A:C,3,0))</f>
        <v>20001771</v>
      </c>
      <c r="AK2287" s="14">
        <v>45764</v>
      </c>
      <c r="AL2287" s="2">
        <f>IF(AK2287="","",AK2287+VLOOKUP(I2287,'Вид исследования'!B:E,4,0))</f>
        <v>45765</v>
      </c>
      <c r="AM2287" s="2">
        <f>IF(AK2287="","",AK2287+VLOOKUP(I2287,'Вид исследования'!B:F,5,0))</f>
        <v>45765</v>
      </c>
      <c r="AN2287" s="14">
        <v>45764</v>
      </c>
      <c r="AP2287" s="11" t="s">
        <v>189</v>
      </c>
      <c r="AQ2287" t="str">
        <f>IFERROR(IF(L2287="","",VLOOKUP(L2287&amp;I2287,Продукция!A:K,11,0)),"обратитесь к админ справочника")</f>
        <v>согласно рекомендациям производителя теста</v>
      </c>
      <c r="AR2287" s="11" t="s">
        <v>4823</v>
      </c>
      <c r="AS2287" t="str">
        <f>IFERROR(IF(L2287="","",VLOOKUP(L2287&amp;I2287,Продукция!A:J,10,0)),"обратитесь к админ справочника")</f>
        <v>инструкция по применению набора AI, Н9</v>
      </c>
      <c r="AT2287" s="11" t="s">
        <v>4823</v>
      </c>
      <c r="AU2287" s="11" t="s">
        <v>4823</v>
      </c>
      <c r="AV2287" s="11" t="s">
        <v>2673</v>
      </c>
      <c r="AW2287" s="11" t="s">
        <v>4824</v>
      </c>
      <c r="AX2287" s="11" t="s">
        <v>565</v>
      </c>
      <c r="AY2287" s="11" t="s">
        <v>1295</v>
      </c>
      <c r="AZ2287" s="11">
        <v>154</v>
      </c>
      <c r="BA2287" s="11">
        <v>40</v>
      </c>
      <c r="BC2287" s="11" t="s">
        <v>5155</v>
      </c>
    </row>
    <row r="2288" spans="1:55" x14ac:dyDescent="0.25">
      <c r="A2288" t="str">
        <f t="shared" si="41"/>
        <v>С/678Вирус гриппа птиц подтипа H9 уровень антител (ВНИИЗЖ)</v>
      </c>
      <c r="B2288" t="str">
        <f>IF(E2288="","",INDEX(Лаборатории!A:A,MATCH('Производственный контроль'!E2288,Лаборатории!B:B,0)))</f>
        <v xml:space="preserve">КУРИНОЕ ЦАРСТВО АО </v>
      </c>
      <c r="C2288" t="str">
        <f>IF(E2288="","",VLOOKUP(E2288,Лаборатории!B:D,3,0))</f>
        <v>U377_CHL</v>
      </c>
      <c r="D2288" s="12">
        <v>45759</v>
      </c>
      <c r="E2288" s="11" t="s">
        <v>793</v>
      </c>
      <c r="F2288" s="11" t="s">
        <v>544</v>
      </c>
      <c r="G2288" s="11" t="s">
        <v>565</v>
      </c>
      <c r="H2288" s="11" t="s">
        <v>312</v>
      </c>
      <c r="I2288" s="11" t="s">
        <v>3435</v>
      </c>
      <c r="J2288" t="str">
        <f>IF(L2288="","",VLOOKUP(L2288,Продукция!B:D,3,0))</f>
        <v>Биологический_материал</v>
      </c>
      <c r="K2288" t="str">
        <f>IF(L2288="","",VLOOKUP(L2288,Продукция!B:C,2,0))</f>
        <v>Сыворотка крови</v>
      </c>
      <c r="L2288" s="151" t="s">
        <v>302</v>
      </c>
      <c r="M2288">
        <f>IF(L2288="","",VLOOKUP(L2288,Продукция!B:L,11,0))</f>
        <v>0</v>
      </c>
      <c r="N2288" s="11" t="s">
        <v>873</v>
      </c>
      <c r="P2288" s="11" t="s">
        <v>340</v>
      </c>
      <c r="Q2288" s="11" t="s">
        <v>854</v>
      </c>
      <c r="R2288" s="153" t="s">
        <v>5159</v>
      </c>
      <c r="S2288" s="11">
        <v>20</v>
      </c>
      <c r="T2288" s="11" t="s">
        <v>5267</v>
      </c>
      <c r="V2288" s="14">
        <v>45757</v>
      </c>
      <c r="Z2288" s="11" t="s">
        <v>4823</v>
      </c>
      <c r="AA2288" s="15">
        <v>0.58333333333333337</v>
      </c>
      <c r="AB2288" t="str">
        <f>IF(L2288="","",VLOOKUP(L2288&amp;I2288,Продукция!A:I,9,0))</f>
        <v>рекомендация производителя набора</v>
      </c>
      <c r="AC2288" s="14">
        <v>45764</v>
      </c>
      <c r="AD2288" s="11" t="s">
        <v>2673</v>
      </c>
      <c r="AE2288" s="11" t="s">
        <v>4823</v>
      </c>
      <c r="AF2288" t="str">
        <f>IF(AD2288="","",VLOOKUP(AD2288,'Сотрудники и ссылки'!A:B,2,0))</f>
        <v>Серолог</v>
      </c>
      <c r="AG2288">
        <f>IF(AD2288="","",VLOOKUP(AD2288,'Сотрудники и ссылки'!A:C,3,0))</f>
        <v>20001771</v>
      </c>
      <c r="AH2288" s="11" t="s">
        <v>2673</v>
      </c>
      <c r="AI2288" t="str">
        <f>IF(AH2288="","",VLOOKUP(AH2288,'Сотрудники и ссылки'!A:B,2,0))</f>
        <v>Серолог</v>
      </c>
      <c r="AJ2288">
        <f>IF(AH2288="","",VLOOKUP(AH2288,'Сотрудники и ссылки'!A:C,3,0))</f>
        <v>20001771</v>
      </c>
      <c r="AK2288" s="14">
        <v>45764</v>
      </c>
      <c r="AL2288" s="2">
        <f>IF(AK2288="","",AK2288+VLOOKUP(I2288,'Вид исследования'!B:E,4,0))</f>
        <v>45765</v>
      </c>
      <c r="AM2288" s="2">
        <f>IF(AK2288="","",AK2288+VLOOKUP(I2288,'Вид исследования'!B:F,5,0))</f>
        <v>45765</v>
      </c>
      <c r="AN2288" s="14">
        <v>45764</v>
      </c>
      <c r="AP2288" s="11" t="s">
        <v>189</v>
      </c>
      <c r="AQ2288" t="str">
        <f>IFERROR(IF(L2288="","",VLOOKUP(L2288&amp;I2288,Продукция!A:K,11,0)),"обратитесь к админ справочника")</f>
        <v>согласно рекомендациям производителя теста</v>
      </c>
      <c r="AR2288" s="11" t="s">
        <v>4823</v>
      </c>
      <c r="AS2288" t="str">
        <f>IFERROR(IF(L2288="","",VLOOKUP(L2288&amp;I2288,Продукция!A:J,10,0)),"обратитесь к админ справочника")</f>
        <v>инструкция по применению набора AI, Н9</v>
      </c>
      <c r="AT2288" s="11" t="s">
        <v>4823</v>
      </c>
      <c r="AU2288" s="11" t="s">
        <v>4823</v>
      </c>
      <c r="AV2288" s="11" t="s">
        <v>2673</v>
      </c>
      <c r="AW2288" s="11" t="s">
        <v>4824</v>
      </c>
      <c r="AX2288" s="11" t="s">
        <v>565</v>
      </c>
      <c r="AY2288" s="11" t="s">
        <v>1302</v>
      </c>
      <c r="AZ2288" s="11">
        <v>154</v>
      </c>
      <c r="BA2288" s="11">
        <v>40</v>
      </c>
      <c r="BC2288" s="11" t="s">
        <v>5155</v>
      </c>
    </row>
    <row r="2289" spans="1:55" x14ac:dyDescent="0.25">
      <c r="A2289" t="str">
        <f t="shared" si="41"/>
        <v>С/678Вирус гриппа птиц подтипа H9 уровень антител (ВНИИЗЖ)</v>
      </c>
      <c r="B2289" t="str">
        <f>IF(E2289="","",INDEX(Лаборатории!A:A,MATCH('Производственный контроль'!E2289,Лаборатории!B:B,0)))</f>
        <v xml:space="preserve">КУРИНОЕ ЦАРСТВО АО </v>
      </c>
      <c r="C2289" t="str">
        <f>IF(E2289="","",VLOOKUP(E2289,Лаборатории!B:D,3,0))</f>
        <v>U377_CHL</v>
      </c>
      <c r="D2289" s="12">
        <v>45759</v>
      </c>
      <c r="E2289" s="11" t="s">
        <v>793</v>
      </c>
      <c r="F2289" s="11" t="s">
        <v>544</v>
      </c>
      <c r="G2289" s="11" t="s">
        <v>565</v>
      </c>
      <c r="H2289" s="11" t="s">
        <v>312</v>
      </c>
      <c r="I2289" s="11" t="s">
        <v>3435</v>
      </c>
      <c r="J2289" t="str">
        <f>IF(L2289="","",VLOOKUP(L2289,Продукция!B:D,3,0))</f>
        <v>Биологический_материал</v>
      </c>
      <c r="K2289" t="str">
        <f>IF(L2289="","",VLOOKUP(L2289,Продукция!B:C,2,0))</f>
        <v>Сыворотка крови</v>
      </c>
      <c r="L2289" s="151" t="s">
        <v>302</v>
      </c>
      <c r="M2289">
        <f>IF(L2289="","",VLOOKUP(L2289,Продукция!B:L,11,0))</f>
        <v>0</v>
      </c>
      <c r="N2289" s="11" t="s">
        <v>873</v>
      </c>
      <c r="P2289" s="11" t="s">
        <v>340</v>
      </c>
      <c r="Q2289" s="11" t="s">
        <v>854</v>
      </c>
      <c r="R2289" s="153" t="s">
        <v>5158</v>
      </c>
      <c r="S2289" s="11">
        <v>20</v>
      </c>
      <c r="T2289" s="11" t="s">
        <v>5267</v>
      </c>
      <c r="V2289" s="14">
        <v>45757</v>
      </c>
      <c r="Z2289" s="11" t="s">
        <v>4823</v>
      </c>
      <c r="AA2289" s="15">
        <v>0.58333333333333337</v>
      </c>
      <c r="AB2289" t="str">
        <f>IF(L2289="","",VLOOKUP(L2289&amp;I2289,Продукция!A:I,9,0))</f>
        <v>рекомендация производителя набора</v>
      </c>
      <c r="AC2289" s="14">
        <v>45764</v>
      </c>
      <c r="AD2289" s="11" t="s">
        <v>2673</v>
      </c>
      <c r="AE2289" s="11" t="s">
        <v>4823</v>
      </c>
      <c r="AF2289" t="str">
        <f>IF(AD2289="","",VLOOKUP(AD2289,'Сотрудники и ссылки'!A:B,2,0))</f>
        <v>Серолог</v>
      </c>
      <c r="AG2289">
        <f>IF(AD2289="","",VLOOKUP(AD2289,'Сотрудники и ссылки'!A:C,3,0))</f>
        <v>20001771</v>
      </c>
      <c r="AH2289" s="11" t="s">
        <v>2673</v>
      </c>
      <c r="AI2289" t="str">
        <f>IF(AH2289="","",VLOOKUP(AH2289,'Сотрудники и ссылки'!A:B,2,0))</f>
        <v>Серолог</v>
      </c>
      <c r="AJ2289">
        <f>IF(AH2289="","",VLOOKUP(AH2289,'Сотрудники и ссылки'!A:C,3,0))</f>
        <v>20001771</v>
      </c>
      <c r="AK2289" s="14">
        <v>45764</v>
      </c>
      <c r="AL2289" s="2">
        <f>IF(AK2289="","",AK2289+VLOOKUP(I2289,'Вид исследования'!B:E,4,0))</f>
        <v>45765</v>
      </c>
      <c r="AM2289" s="2">
        <f>IF(AK2289="","",AK2289+VLOOKUP(I2289,'Вид исследования'!B:F,5,0))</f>
        <v>45765</v>
      </c>
      <c r="AN2289" s="14">
        <v>45764</v>
      </c>
      <c r="AP2289" s="11" t="s">
        <v>189</v>
      </c>
      <c r="AQ2289" t="str">
        <f>IFERROR(IF(L2289="","",VLOOKUP(L2289&amp;I2289,Продукция!A:K,11,0)),"обратитесь к админ справочника")</f>
        <v>согласно рекомендациям производителя теста</v>
      </c>
      <c r="AR2289" s="11" t="s">
        <v>4823</v>
      </c>
      <c r="AS2289" t="str">
        <f>IFERROR(IF(L2289="","",VLOOKUP(L2289&amp;I2289,Продукция!A:J,10,0)),"обратитесь к админ справочника")</f>
        <v>инструкция по применению набора AI, Н9</v>
      </c>
      <c r="AT2289" s="11" t="s">
        <v>4823</v>
      </c>
      <c r="AU2289" s="11" t="s">
        <v>4823</v>
      </c>
      <c r="AV2289" s="11" t="s">
        <v>2673</v>
      </c>
      <c r="AW2289" s="11" t="s">
        <v>4824</v>
      </c>
      <c r="AX2289" s="11" t="s">
        <v>565</v>
      </c>
      <c r="AY2289" s="11" t="s">
        <v>1303</v>
      </c>
      <c r="AZ2289" s="11">
        <v>154</v>
      </c>
      <c r="BA2289" s="11">
        <v>40</v>
      </c>
      <c r="BC2289" s="11" t="s">
        <v>5155</v>
      </c>
    </row>
    <row r="2290" spans="1:55" x14ac:dyDescent="0.25">
      <c r="A2290" t="str">
        <f t="shared" si="41"/>
        <v>С/678Вирус гриппа птиц подтипа H9 уровень антител (ВНИИЗЖ)</v>
      </c>
      <c r="B2290" t="str">
        <f>IF(E2290="","",INDEX(Лаборатории!A:A,MATCH('Производственный контроль'!E2290,Лаборатории!B:B,0)))</f>
        <v xml:space="preserve">КУРИНОЕ ЦАРСТВО АО </v>
      </c>
      <c r="C2290" t="str">
        <f>IF(E2290="","",VLOOKUP(E2290,Лаборатории!B:D,3,0))</f>
        <v>U377_CHL</v>
      </c>
      <c r="D2290" s="12">
        <v>45759</v>
      </c>
      <c r="E2290" s="11" t="s">
        <v>793</v>
      </c>
      <c r="F2290" s="11" t="s">
        <v>544</v>
      </c>
      <c r="G2290" s="11" t="s">
        <v>565</v>
      </c>
      <c r="H2290" s="11" t="s">
        <v>312</v>
      </c>
      <c r="I2290" s="11" t="s">
        <v>3435</v>
      </c>
      <c r="J2290" t="str">
        <f>IF(L2290="","",VLOOKUP(L2290,Продукция!B:D,3,0))</f>
        <v>Биологический_материал</v>
      </c>
      <c r="K2290" t="str">
        <f>IF(L2290="","",VLOOKUP(L2290,Продукция!B:C,2,0))</f>
        <v>Сыворотка крови</v>
      </c>
      <c r="L2290" s="151" t="s">
        <v>302</v>
      </c>
      <c r="M2290">
        <f>IF(L2290="","",VLOOKUP(L2290,Продукция!B:L,11,0))</f>
        <v>0</v>
      </c>
      <c r="N2290" s="11" t="s">
        <v>873</v>
      </c>
      <c r="P2290" s="11" t="s">
        <v>340</v>
      </c>
      <c r="Q2290" s="11" t="s">
        <v>854</v>
      </c>
      <c r="R2290" s="153" t="s">
        <v>5156</v>
      </c>
      <c r="S2290" s="11">
        <v>20</v>
      </c>
      <c r="T2290" s="11" t="s">
        <v>5267</v>
      </c>
      <c r="V2290" s="14">
        <v>45757</v>
      </c>
      <c r="Z2290" s="11" t="s">
        <v>4823</v>
      </c>
      <c r="AA2290" s="15">
        <v>0.58333333333333337</v>
      </c>
      <c r="AB2290" t="str">
        <f>IF(L2290="","",VLOOKUP(L2290&amp;I2290,Продукция!A:I,9,0))</f>
        <v>рекомендация производителя набора</v>
      </c>
      <c r="AC2290" s="14">
        <v>45764</v>
      </c>
      <c r="AD2290" s="11" t="s">
        <v>2673</v>
      </c>
      <c r="AE2290" s="11" t="s">
        <v>4823</v>
      </c>
      <c r="AF2290" t="str">
        <f>IF(AD2290="","",VLOOKUP(AD2290,'Сотрудники и ссылки'!A:B,2,0))</f>
        <v>Серолог</v>
      </c>
      <c r="AG2290">
        <f>IF(AD2290="","",VLOOKUP(AD2290,'Сотрудники и ссылки'!A:C,3,0))</f>
        <v>20001771</v>
      </c>
      <c r="AH2290" s="11" t="s">
        <v>2673</v>
      </c>
      <c r="AI2290" t="str">
        <f>IF(AH2290="","",VLOOKUP(AH2290,'Сотрудники и ссылки'!A:B,2,0))</f>
        <v>Серолог</v>
      </c>
      <c r="AJ2290">
        <f>IF(AH2290="","",VLOOKUP(AH2290,'Сотрудники и ссылки'!A:C,3,0))</f>
        <v>20001771</v>
      </c>
      <c r="AK2290" s="14">
        <v>45764</v>
      </c>
      <c r="AL2290" s="2">
        <f>IF(AK2290="","",AK2290+VLOOKUP(I2290,'Вид исследования'!B:E,4,0))</f>
        <v>45765</v>
      </c>
      <c r="AM2290" s="2">
        <f>IF(AK2290="","",AK2290+VLOOKUP(I2290,'Вид исследования'!B:F,5,0))</f>
        <v>45765</v>
      </c>
      <c r="AN2290" s="14">
        <v>45764</v>
      </c>
      <c r="AP2290" s="11" t="s">
        <v>189</v>
      </c>
      <c r="AQ2290" t="str">
        <f>IFERROR(IF(L2290="","",VLOOKUP(L2290&amp;I2290,Продукция!A:K,11,0)),"обратитесь к админ справочника")</f>
        <v>согласно рекомендациям производителя теста</v>
      </c>
      <c r="AR2290" s="11" t="s">
        <v>4823</v>
      </c>
      <c r="AS2290" t="str">
        <f>IFERROR(IF(L2290="","",VLOOKUP(L2290&amp;I2290,Продукция!A:J,10,0)),"обратитесь к админ справочника")</f>
        <v>инструкция по применению набора AI, Н9</v>
      </c>
      <c r="AT2290" s="11" t="s">
        <v>4823</v>
      </c>
      <c r="AU2290" s="11" t="s">
        <v>4823</v>
      </c>
      <c r="AV2290" s="11" t="s">
        <v>2673</v>
      </c>
      <c r="AW2290" s="11" t="s">
        <v>4824</v>
      </c>
      <c r="AX2290" s="11" t="s">
        <v>565</v>
      </c>
      <c r="AY2290" s="11" t="s">
        <v>1306</v>
      </c>
      <c r="AZ2290" s="11">
        <v>154</v>
      </c>
      <c r="BA2290" s="11">
        <v>40</v>
      </c>
      <c r="BC2290" s="11" t="s">
        <v>5155</v>
      </c>
    </row>
    <row r="2291" spans="1:55" x14ac:dyDescent="0.25">
      <c r="A2291" t="str">
        <f t="shared" si="41"/>
        <v>С/678Вирус гриппа птиц подтипа H9 уровень антител (ВНИИЗЖ)</v>
      </c>
      <c r="B2291" t="str">
        <f>IF(E2291="","",INDEX(Лаборатории!A:A,MATCH('Производственный контроль'!E2291,Лаборатории!B:B,0)))</f>
        <v xml:space="preserve">КУРИНОЕ ЦАРСТВО АО </v>
      </c>
      <c r="C2291" t="str">
        <f>IF(E2291="","",VLOOKUP(E2291,Лаборатории!B:D,3,0))</f>
        <v>U377_CHL</v>
      </c>
      <c r="D2291" s="12">
        <v>45759</v>
      </c>
      <c r="E2291" s="11" t="s">
        <v>793</v>
      </c>
      <c r="F2291" s="11" t="s">
        <v>544</v>
      </c>
      <c r="G2291" s="11" t="s">
        <v>565</v>
      </c>
      <c r="H2291" s="11" t="s">
        <v>312</v>
      </c>
      <c r="I2291" s="11" t="s">
        <v>3435</v>
      </c>
      <c r="J2291" t="str">
        <f>IF(L2291="","",VLOOKUP(L2291,Продукция!B:D,3,0))</f>
        <v>Биологический_материал</v>
      </c>
      <c r="K2291" t="str">
        <f>IF(L2291="","",VLOOKUP(L2291,Продукция!B:C,2,0))</f>
        <v>Сыворотка крови</v>
      </c>
      <c r="L2291" s="151" t="s">
        <v>302</v>
      </c>
      <c r="M2291">
        <f>IF(L2291="","",VLOOKUP(L2291,Продукция!B:L,11,0))</f>
        <v>0</v>
      </c>
      <c r="N2291" s="11" t="s">
        <v>873</v>
      </c>
      <c r="P2291" s="11" t="s">
        <v>340</v>
      </c>
      <c r="Q2291" s="11" t="s">
        <v>854</v>
      </c>
      <c r="R2291" s="153" t="s">
        <v>5153</v>
      </c>
      <c r="S2291" s="11">
        <v>20</v>
      </c>
      <c r="T2291" s="11" t="s">
        <v>5267</v>
      </c>
      <c r="V2291" s="14">
        <v>45756</v>
      </c>
      <c r="Z2291" s="11" t="s">
        <v>4823</v>
      </c>
      <c r="AA2291" s="15">
        <v>0.58333333333333337</v>
      </c>
      <c r="AB2291" t="str">
        <f>IF(L2291="","",VLOOKUP(L2291&amp;I2291,Продукция!A:I,9,0))</f>
        <v>рекомендация производителя набора</v>
      </c>
      <c r="AC2291" s="14">
        <v>45764</v>
      </c>
      <c r="AD2291" s="11" t="s">
        <v>2673</v>
      </c>
      <c r="AE2291" s="11" t="s">
        <v>4823</v>
      </c>
      <c r="AF2291" t="str">
        <f>IF(AD2291="","",VLOOKUP(AD2291,'Сотрудники и ссылки'!A:B,2,0))</f>
        <v>Серолог</v>
      </c>
      <c r="AG2291">
        <f>IF(AD2291="","",VLOOKUP(AD2291,'Сотрудники и ссылки'!A:C,3,0))</f>
        <v>20001771</v>
      </c>
      <c r="AH2291" s="11" t="s">
        <v>2673</v>
      </c>
      <c r="AI2291" t="str">
        <f>IF(AH2291="","",VLOOKUP(AH2291,'Сотрудники и ссылки'!A:B,2,0))</f>
        <v>Серолог</v>
      </c>
      <c r="AJ2291">
        <f>IF(AH2291="","",VLOOKUP(AH2291,'Сотрудники и ссылки'!A:C,3,0))</f>
        <v>20001771</v>
      </c>
      <c r="AK2291" s="14">
        <v>45764</v>
      </c>
      <c r="AL2291" s="2">
        <f>IF(AK2291="","",AK2291+VLOOKUP(I2291,'Вид исследования'!B:E,4,0))</f>
        <v>45765</v>
      </c>
      <c r="AM2291" s="2">
        <f>IF(AK2291="","",AK2291+VLOOKUP(I2291,'Вид исследования'!B:F,5,0))</f>
        <v>45765</v>
      </c>
      <c r="AN2291" s="14">
        <v>45764</v>
      </c>
      <c r="AP2291" s="11" t="s">
        <v>189</v>
      </c>
      <c r="AQ2291" t="str">
        <f>IFERROR(IF(L2291="","",VLOOKUP(L2291&amp;I2291,Продукция!A:K,11,0)),"обратитесь к админ справочника")</f>
        <v>согласно рекомендациям производителя теста</v>
      </c>
      <c r="AR2291" s="11" t="s">
        <v>4823</v>
      </c>
      <c r="AS2291" t="str">
        <f>IFERROR(IF(L2291="","",VLOOKUP(L2291&amp;I2291,Продукция!A:J,10,0)),"обратитесь к админ справочника")</f>
        <v>инструкция по применению набора AI, Н9</v>
      </c>
      <c r="AT2291" s="11" t="s">
        <v>4823</v>
      </c>
      <c r="AU2291" s="11" t="s">
        <v>4823</v>
      </c>
      <c r="AV2291" s="11" t="s">
        <v>2673</v>
      </c>
      <c r="AW2291" s="11" t="s">
        <v>4824</v>
      </c>
      <c r="AX2291" s="11" t="s">
        <v>565</v>
      </c>
      <c r="AY2291" s="11" t="s">
        <v>1307</v>
      </c>
      <c r="AZ2291" s="11">
        <v>154</v>
      </c>
      <c r="BA2291" s="11">
        <v>40</v>
      </c>
      <c r="BC2291" s="11" t="s">
        <v>5155</v>
      </c>
    </row>
    <row r="2292" spans="1:55" x14ac:dyDescent="0.25">
      <c r="A2292" t="str">
        <f t="shared" si="41"/>
        <v>С/678Вирус гриппа птиц подтипа H9 уровень антител (ВНИИЗЖ)</v>
      </c>
      <c r="B2292" t="str">
        <f>IF(E2292="","",INDEX(Лаборатории!A:A,MATCH('Производственный контроль'!E2292,Лаборатории!B:B,0)))</f>
        <v xml:space="preserve">КУРИНОЕ ЦАРСТВО АО </v>
      </c>
      <c r="C2292" t="str">
        <f>IF(E2292="","",VLOOKUP(E2292,Лаборатории!B:D,3,0))</f>
        <v>U377_CHL</v>
      </c>
      <c r="D2292" s="12">
        <v>45759</v>
      </c>
      <c r="E2292" s="11" t="s">
        <v>793</v>
      </c>
      <c r="F2292" s="11" t="s">
        <v>544</v>
      </c>
      <c r="G2292" s="11" t="s">
        <v>565</v>
      </c>
      <c r="H2292" s="11" t="s">
        <v>312</v>
      </c>
      <c r="I2292" s="11" t="s">
        <v>3435</v>
      </c>
      <c r="J2292" t="str">
        <f>IF(L2292="","",VLOOKUP(L2292,Продукция!B:D,3,0))</f>
        <v>Биологический_материал</v>
      </c>
      <c r="K2292" t="str">
        <f>IF(L2292="","",VLOOKUP(L2292,Продукция!B:C,2,0))</f>
        <v>Сыворотка крови</v>
      </c>
      <c r="L2292" s="151" t="s">
        <v>302</v>
      </c>
      <c r="M2292">
        <f>IF(L2292="","",VLOOKUP(L2292,Продукция!B:L,11,0))</f>
        <v>0</v>
      </c>
      <c r="N2292" s="11" t="s">
        <v>873</v>
      </c>
      <c r="P2292" s="11" t="s">
        <v>340</v>
      </c>
      <c r="Q2292" s="11" t="s">
        <v>854</v>
      </c>
      <c r="R2292" s="153" t="s">
        <v>5151</v>
      </c>
      <c r="S2292" s="11">
        <v>20</v>
      </c>
      <c r="T2292" s="11" t="s">
        <v>5267</v>
      </c>
      <c r="V2292" s="14">
        <v>45756</v>
      </c>
      <c r="Z2292" s="11" t="s">
        <v>4823</v>
      </c>
      <c r="AA2292" s="15">
        <v>0.58333333333333337</v>
      </c>
      <c r="AB2292" t="str">
        <f>IF(L2292="","",VLOOKUP(L2292&amp;I2292,Продукция!A:I,9,0))</f>
        <v>рекомендация производителя набора</v>
      </c>
      <c r="AC2292" s="14">
        <v>45764</v>
      </c>
      <c r="AD2292" s="11" t="s">
        <v>2673</v>
      </c>
      <c r="AE2292" s="11" t="s">
        <v>4823</v>
      </c>
      <c r="AF2292" t="str">
        <f>IF(AD2292="","",VLOOKUP(AD2292,'Сотрудники и ссылки'!A:B,2,0))</f>
        <v>Серолог</v>
      </c>
      <c r="AG2292">
        <f>IF(AD2292="","",VLOOKUP(AD2292,'Сотрудники и ссылки'!A:C,3,0))</f>
        <v>20001771</v>
      </c>
      <c r="AH2292" s="11" t="s">
        <v>2673</v>
      </c>
      <c r="AI2292" t="str">
        <f>IF(AH2292="","",VLOOKUP(AH2292,'Сотрудники и ссылки'!A:B,2,0))</f>
        <v>Серолог</v>
      </c>
      <c r="AJ2292">
        <f>IF(AH2292="","",VLOOKUP(AH2292,'Сотрудники и ссылки'!A:C,3,0))</f>
        <v>20001771</v>
      </c>
      <c r="AK2292" s="14">
        <v>45764</v>
      </c>
      <c r="AL2292" s="2">
        <f>IF(AK2292="","",AK2292+VLOOKUP(I2292,'Вид исследования'!B:E,4,0))</f>
        <v>45765</v>
      </c>
      <c r="AM2292" s="2">
        <f>IF(AK2292="","",AK2292+VLOOKUP(I2292,'Вид исследования'!B:F,5,0))</f>
        <v>45765</v>
      </c>
      <c r="AN2292" s="14">
        <v>45764</v>
      </c>
      <c r="AP2292" s="11" t="s">
        <v>189</v>
      </c>
      <c r="AQ2292" t="str">
        <f>IFERROR(IF(L2292="","",VLOOKUP(L2292&amp;I2292,Продукция!A:K,11,0)),"обратитесь к админ справочника")</f>
        <v>согласно рекомендациям производителя теста</v>
      </c>
      <c r="AR2292" s="11" t="s">
        <v>4823</v>
      </c>
      <c r="AS2292" t="str">
        <f>IFERROR(IF(L2292="","",VLOOKUP(L2292&amp;I2292,Продукция!A:J,10,0)),"обратитесь к админ справочника")</f>
        <v>инструкция по применению набора AI, Н9</v>
      </c>
      <c r="AT2292" s="11" t="s">
        <v>4823</v>
      </c>
      <c r="AU2292" s="11" t="s">
        <v>4823</v>
      </c>
      <c r="AV2292" s="11" t="s">
        <v>2673</v>
      </c>
      <c r="AW2292" s="11" t="s">
        <v>4824</v>
      </c>
      <c r="AX2292" s="11" t="s">
        <v>565</v>
      </c>
      <c r="AY2292" s="11" t="s">
        <v>1309</v>
      </c>
      <c r="AZ2292" s="11">
        <v>154</v>
      </c>
      <c r="BA2292" s="11">
        <v>40</v>
      </c>
      <c r="BC2292" s="11" t="s">
        <v>5155</v>
      </c>
    </row>
    <row r="2293" spans="1:55" x14ac:dyDescent="0.25">
      <c r="A2293" t="str">
        <f t="shared" si="41"/>
        <v>С/678Вирус гриппа птиц подтипа Н5 уровень антител (ВНИИЗЖ)</v>
      </c>
      <c r="B2293" t="str">
        <f>IF(E2293="","",INDEX(Лаборатории!A:A,MATCH('Производственный контроль'!E2293,Лаборатории!B:B,0)))</f>
        <v xml:space="preserve">КУРИНОЕ ЦАРСТВО АО </v>
      </c>
      <c r="C2293" t="str">
        <f>IF(E2293="","",VLOOKUP(E2293,Лаборатории!B:D,3,0))</f>
        <v>U377_CHL</v>
      </c>
      <c r="D2293" s="12">
        <v>45759</v>
      </c>
      <c r="E2293" s="11" t="s">
        <v>793</v>
      </c>
      <c r="F2293" s="11" t="s">
        <v>544</v>
      </c>
      <c r="G2293" s="11" t="s">
        <v>565</v>
      </c>
      <c r="H2293" s="11" t="s">
        <v>312</v>
      </c>
      <c r="I2293" s="11" t="s">
        <v>3437</v>
      </c>
      <c r="J2293" t="str">
        <f>IF(L2293="","",VLOOKUP(L2293,Продукция!B:D,3,0))</f>
        <v>Биологический_материал</v>
      </c>
      <c r="K2293" t="str">
        <f>IF(L2293="","",VLOOKUP(L2293,Продукция!B:C,2,0))</f>
        <v>Сыворотка крови</v>
      </c>
      <c r="L2293" s="151" t="s">
        <v>302</v>
      </c>
      <c r="M2293">
        <f>IF(L2293="","",VLOOKUP(L2293,Продукция!B:L,11,0))</f>
        <v>0</v>
      </c>
      <c r="N2293" s="11" t="s">
        <v>873</v>
      </c>
      <c r="P2293" s="11" t="s">
        <v>340</v>
      </c>
      <c r="Q2293" s="11" t="s">
        <v>854</v>
      </c>
      <c r="R2293" s="153" t="s">
        <v>5138</v>
      </c>
      <c r="S2293" s="11">
        <v>20</v>
      </c>
      <c r="T2293" s="11" t="s">
        <v>5267</v>
      </c>
      <c r="V2293" s="14">
        <v>45754</v>
      </c>
      <c r="Z2293" s="11" t="s">
        <v>4823</v>
      </c>
      <c r="AA2293" s="15">
        <v>0.58333333333333337</v>
      </c>
      <c r="AB2293" t="str">
        <f>IF(L2293="","",VLOOKUP(L2293&amp;I2293,Продукция!A:I,9,0))</f>
        <v>рекомендация производителя набора</v>
      </c>
      <c r="AC2293" s="14">
        <v>45764</v>
      </c>
      <c r="AD2293" s="11" t="s">
        <v>2673</v>
      </c>
      <c r="AE2293" s="11" t="s">
        <v>4823</v>
      </c>
      <c r="AF2293" t="str">
        <f>IF(AD2293="","",VLOOKUP(AD2293,'Сотрудники и ссылки'!A:B,2,0))</f>
        <v>Серолог</v>
      </c>
      <c r="AG2293">
        <f>IF(AD2293="","",VLOOKUP(AD2293,'Сотрудники и ссылки'!A:C,3,0))</f>
        <v>20001771</v>
      </c>
      <c r="AH2293" s="11" t="s">
        <v>2673</v>
      </c>
      <c r="AI2293" t="str">
        <f>IF(AH2293="","",VLOOKUP(AH2293,'Сотрудники и ссылки'!A:B,2,0))</f>
        <v>Серолог</v>
      </c>
      <c r="AJ2293">
        <f>IF(AH2293="","",VLOOKUP(AH2293,'Сотрудники и ссылки'!A:C,3,0))</f>
        <v>20001771</v>
      </c>
      <c r="AK2293" s="14">
        <v>45764</v>
      </c>
      <c r="AL2293" s="2">
        <f>IF(AK2293="","",AK2293+VLOOKUP(I2293,'Вид исследования'!B:E,4,0))</f>
        <v>45765</v>
      </c>
      <c r="AM2293" s="2">
        <f>IF(AK2293="","",AK2293+VLOOKUP(I2293,'Вид исследования'!B:F,5,0))</f>
        <v>45765</v>
      </c>
      <c r="AN2293" s="14">
        <v>45764</v>
      </c>
      <c r="AP2293" s="11" t="s">
        <v>189</v>
      </c>
      <c r="AQ2293" t="str">
        <f>IFERROR(IF(L2293="","",VLOOKUP(L2293&amp;I2293,Продукция!A:K,11,0)),"обратитесь к админ справочника")</f>
        <v>согласно рекомендациям производителя теста</v>
      </c>
      <c r="AR2293" s="11" t="s">
        <v>4823</v>
      </c>
      <c r="AS2293" t="str">
        <f>IFERROR(IF(L2293="","",VLOOKUP(L2293&amp;I2293,Продукция!A:J,10,0)),"обратитесь к админ справочника")</f>
        <v>инструкция по применению набора AI, Н5</v>
      </c>
      <c r="AT2293" s="11" t="s">
        <v>4823</v>
      </c>
      <c r="AU2293" s="11" t="s">
        <v>4823</v>
      </c>
      <c r="AV2293" s="11" t="s">
        <v>2673</v>
      </c>
      <c r="AW2293" s="11" t="s">
        <v>4824</v>
      </c>
      <c r="AX2293" s="11" t="s">
        <v>565</v>
      </c>
      <c r="AY2293" s="11" t="s">
        <v>1281</v>
      </c>
      <c r="AZ2293" s="11">
        <v>154</v>
      </c>
      <c r="BA2293" s="11">
        <v>40</v>
      </c>
      <c r="BC2293" s="11" t="s">
        <v>5155</v>
      </c>
    </row>
    <row r="2294" spans="1:55" x14ac:dyDescent="0.25">
      <c r="A2294" t="str">
        <f t="shared" si="41"/>
        <v>С/678Вирус гриппа птиц подтипа Н5 уровень антител (ВНИИЗЖ)</v>
      </c>
      <c r="B2294" t="str">
        <f>IF(E2294="","",INDEX(Лаборатории!A:A,MATCH('Производственный контроль'!E2294,Лаборатории!B:B,0)))</f>
        <v xml:space="preserve">КУРИНОЕ ЦАРСТВО АО </v>
      </c>
      <c r="C2294" t="str">
        <f>IF(E2294="","",VLOOKUP(E2294,Лаборатории!B:D,3,0))</f>
        <v>U377_CHL</v>
      </c>
      <c r="D2294" s="12">
        <v>45759</v>
      </c>
      <c r="E2294" s="11" t="s">
        <v>793</v>
      </c>
      <c r="F2294" s="11" t="s">
        <v>544</v>
      </c>
      <c r="G2294" s="11" t="s">
        <v>565</v>
      </c>
      <c r="H2294" s="11" t="s">
        <v>312</v>
      </c>
      <c r="I2294" s="11" t="s">
        <v>3437</v>
      </c>
      <c r="J2294" t="str">
        <f>IF(L2294="","",VLOOKUP(L2294,Продукция!B:D,3,0))</f>
        <v>Биологический_материал</v>
      </c>
      <c r="K2294" t="str">
        <f>IF(L2294="","",VLOOKUP(L2294,Продукция!B:C,2,0))</f>
        <v>Сыворотка крови</v>
      </c>
      <c r="L2294" s="151" t="s">
        <v>302</v>
      </c>
      <c r="M2294">
        <f>IF(L2294="","",VLOOKUP(L2294,Продукция!B:L,11,0))</f>
        <v>0</v>
      </c>
      <c r="N2294" s="11" t="s">
        <v>873</v>
      </c>
      <c r="P2294" s="11" t="s">
        <v>340</v>
      </c>
      <c r="Q2294" s="11" t="s">
        <v>854</v>
      </c>
      <c r="R2294" s="153" t="s">
        <v>5126</v>
      </c>
      <c r="S2294" s="11">
        <v>20</v>
      </c>
      <c r="T2294" s="11" t="s">
        <v>5267</v>
      </c>
      <c r="V2294" s="14">
        <v>45753</v>
      </c>
      <c r="Z2294" s="11" t="s">
        <v>4823</v>
      </c>
      <c r="AA2294" s="15">
        <v>0.58333333333333337</v>
      </c>
      <c r="AB2294" t="str">
        <f>IF(L2294="","",VLOOKUP(L2294&amp;I2294,Продукция!A:I,9,0))</f>
        <v>рекомендация производителя набора</v>
      </c>
      <c r="AC2294" s="14">
        <v>45764</v>
      </c>
      <c r="AD2294" s="11" t="s">
        <v>2673</v>
      </c>
      <c r="AE2294" s="11" t="s">
        <v>4823</v>
      </c>
      <c r="AF2294" t="str">
        <f>IF(AD2294="","",VLOOKUP(AD2294,'Сотрудники и ссылки'!A:B,2,0))</f>
        <v>Серолог</v>
      </c>
      <c r="AG2294">
        <f>IF(AD2294="","",VLOOKUP(AD2294,'Сотрудники и ссылки'!A:C,3,0))</f>
        <v>20001771</v>
      </c>
      <c r="AH2294" s="11" t="s">
        <v>2673</v>
      </c>
      <c r="AI2294" t="str">
        <f>IF(AH2294="","",VLOOKUP(AH2294,'Сотрудники и ссылки'!A:B,2,0))</f>
        <v>Серолог</v>
      </c>
      <c r="AJ2294">
        <f>IF(AH2294="","",VLOOKUP(AH2294,'Сотрудники и ссылки'!A:C,3,0))</f>
        <v>20001771</v>
      </c>
      <c r="AK2294" s="14">
        <v>45764</v>
      </c>
      <c r="AL2294" s="2">
        <f>IF(AK2294="","",AK2294+VLOOKUP(I2294,'Вид исследования'!B:E,4,0))</f>
        <v>45765</v>
      </c>
      <c r="AM2294" s="2">
        <f>IF(AK2294="","",AK2294+VLOOKUP(I2294,'Вид исследования'!B:F,5,0))</f>
        <v>45765</v>
      </c>
      <c r="AN2294" s="14">
        <v>45764</v>
      </c>
      <c r="AP2294" s="11" t="s">
        <v>189</v>
      </c>
      <c r="AQ2294" t="str">
        <f>IFERROR(IF(L2294="","",VLOOKUP(L2294&amp;I2294,Продукция!A:K,11,0)),"обратитесь к админ справочника")</f>
        <v>согласно рекомендациям производителя теста</v>
      </c>
      <c r="AR2294" s="11" t="s">
        <v>4823</v>
      </c>
      <c r="AS2294" t="str">
        <f>IFERROR(IF(L2294="","",VLOOKUP(L2294&amp;I2294,Продукция!A:J,10,0)),"обратитесь к админ справочника")</f>
        <v>инструкция по применению набора AI, Н5</v>
      </c>
      <c r="AT2294" s="11" t="s">
        <v>4823</v>
      </c>
      <c r="AU2294" s="11" t="s">
        <v>4823</v>
      </c>
      <c r="AV2294" s="11" t="s">
        <v>2673</v>
      </c>
      <c r="AW2294" s="11" t="s">
        <v>4824</v>
      </c>
      <c r="AX2294" s="11" t="s">
        <v>565</v>
      </c>
      <c r="AY2294" s="11" t="s">
        <v>1286</v>
      </c>
      <c r="AZ2294" s="11">
        <v>154</v>
      </c>
      <c r="BA2294" s="11">
        <v>40</v>
      </c>
      <c r="BC2294" s="11" t="s">
        <v>5155</v>
      </c>
    </row>
    <row r="2295" spans="1:55" x14ac:dyDescent="0.25">
      <c r="A2295" t="str">
        <f t="shared" si="41"/>
        <v>С/678Вирус гриппа птиц подтипа Н5 уровень антител (ВНИИЗЖ)</v>
      </c>
      <c r="B2295" t="str">
        <f>IF(E2295="","",INDEX(Лаборатории!A:A,MATCH('Производственный контроль'!E2295,Лаборатории!B:B,0)))</f>
        <v xml:space="preserve">КУРИНОЕ ЦАРСТВО АО </v>
      </c>
      <c r="C2295" t="str">
        <f>IF(E2295="","",VLOOKUP(E2295,Лаборатории!B:D,3,0))</f>
        <v>U377_CHL</v>
      </c>
      <c r="D2295" s="12">
        <v>45759</v>
      </c>
      <c r="E2295" s="11" t="s">
        <v>793</v>
      </c>
      <c r="F2295" s="11" t="s">
        <v>544</v>
      </c>
      <c r="G2295" s="11" t="s">
        <v>565</v>
      </c>
      <c r="H2295" s="11" t="s">
        <v>312</v>
      </c>
      <c r="I2295" s="11" t="s">
        <v>3437</v>
      </c>
      <c r="J2295" t="str">
        <f>IF(L2295="","",VLOOKUP(L2295,Продукция!B:D,3,0))</f>
        <v>Биологический_материал</v>
      </c>
      <c r="K2295" t="str">
        <f>IF(L2295="","",VLOOKUP(L2295,Продукция!B:C,2,0))</f>
        <v>Сыворотка крови</v>
      </c>
      <c r="L2295" s="151" t="s">
        <v>302</v>
      </c>
      <c r="M2295">
        <f>IF(L2295="","",VLOOKUP(L2295,Продукция!B:L,11,0))</f>
        <v>0</v>
      </c>
      <c r="N2295" s="11" t="s">
        <v>873</v>
      </c>
      <c r="P2295" s="11" t="s">
        <v>340</v>
      </c>
      <c r="Q2295" s="11" t="s">
        <v>854</v>
      </c>
      <c r="R2295" s="153" t="s">
        <v>5130</v>
      </c>
      <c r="S2295" s="11">
        <v>20</v>
      </c>
      <c r="T2295" s="11" t="s">
        <v>5267</v>
      </c>
      <c r="V2295" s="14">
        <v>45751</v>
      </c>
      <c r="Z2295" s="11" t="s">
        <v>4823</v>
      </c>
      <c r="AA2295" s="15">
        <v>0.58333333333333337</v>
      </c>
      <c r="AB2295" t="str">
        <f>IF(L2295="","",VLOOKUP(L2295&amp;I2295,Продукция!A:I,9,0))</f>
        <v>рекомендация производителя набора</v>
      </c>
      <c r="AC2295" s="14">
        <v>45764</v>
      </c>
      <c r="AD2295" s="11" t="s">
        <v>2673</v>
      </c>
      <c r="AE2295" s="11" t="s">
        <v>4823</v>
      </c>
      <c r="AF2295" t="str">
        <f>IF(AD2295="","",VLOOKUP(AD2295,'Сотрудники и ссылки'!A:B,2,0))</f>
        <v>Серолог</v>
      </c>
      <c r="AG2295">
        <f>IF(AD2295="","",VLOOKUP(AD2295,'Сотрудники и ссылки'!A:C,3,0))</f>
        <v>20001771</v>
      </c>
      <c r="AH2295" s="11" t="s">
        <v>2673</v>
      </c>
      <c r="AI2295" t="str">
        <f>IF(AH2295="","",VLOOKUP(AH2295,'Сотрудники и ссылки'!A:B,2,0))</f>
        <v>Серолог</v>
      </c>
      <c r="AJ2295">
        <f>IF(AH2295="","",VLOOKUP(AH2295,'Сотрудники и ссылки'!A:C,3,0))</f>
        <v>20001771</v>
      </c>
      <c r="AK2295" s="14">
        <v>45764</v>
      </c>
      <c r="AL2295" s="2">
        <f>IF(AK2295="","",AK2295+VLOOKUP(I2295,'Вид исследования'!B:E,4,0))</f>
        <v>45765</v>
      </c>
      <c r="AM2295" s="2">
        <f>IF(AK2295="","",AK2295+VLOOKUP(I2295,'Вид исследования'!B:F,5,0))</f>
        <v>45765</v>
      </c>
      <c r="AN2295" s="14">
        <v>45764</v>
      </c>
      <c r="AP2295" s="11" t="s">
        <v>189</v>
      </c>
      <c r="AQ2295" t="str">
        <f>IFERROR(IF(L2295="","",VLOOKUP(L2295&amp;I2295,Продукция!A:K,11,0)),"обратитесь к админ справочника")</f>
        <v>согласно рекомендациям производителя теста</v>
      </c>
      <c r="AR2295" s="11" t="s">
        <v>4823</v>
      </c>
      <c r="AS2295" t="str">
        <f>IFERROR(IF(L2295="","",VLOOKUP(L2295&amp;I2295,Продукция!A:J,10,0)),"обратитесь к админ справочника")</f>
        <v>инструкция по применению набора AI, Н5</v>
      </c>
      <c r="AT2295" s="11" t="s">
        <v>4823</v>
      </c>
      <c r="AU2295" s="11" t="s">
        <v>4823</v>
      </c>
      <c r="AV2295" s="11" t="s">
        <v>2673</v>
      </c>
      <c r="AW2295" s="11" t="s">
        <v>4824</v>
      </c>
      <c r="AX2295" s="11" t="s">
        <v>565</v>
      </c>
      <c r="AY2295" s="11" t="s">
        <v>1287</v>
      </c>
      <c r="AZ2295" s="11">
        <v>154</v>
      </c>
      <c r="BA2295" s="11">
        <v>40</v>
      </c>
      <c r="BC2295" s="11" t="s">
        <v>5155</v>
      </c>
    </row>
    <row r="2296" spans="1:55" x14ac:dyDescent="0.25">
      <c r="A2296" t="str">
        <f t="shared" si="41"/>
        <v>С/678Вирус гриппа птиц подтипа Н5 уровень антител (ВНИИЗЖ)</v>
      </c>
      <c r="B2296" t="str">
        <f>IF(E2296="","",INDEX(Лаборатории!A:A,MATCH('Производственный контроль'!E2296,Лаборатории!B:B,0)))</f>
        <v xml:space="preserve">КУРИНОЕ ЦАРСТВО АО </v>
      </c>
      <c r="C2296" t="str">
        <f>IF(E2296="","",VLOOKUP(E2296,Лаборатории!B:D,3,0))</f>
        <v>U377_CHL</v>
      </c>
      <c r="D2296" s="12">
        <v>45759</v>
      </c>
      <c r="E2296" s="11" t="s">
        <v>793</v>
      </c>
      <c r="F2296" s="11" t="s">
        <v>544</v>
      </c>
      <c r="G2296" s="11" t="s">
        <v>565</v>
      </c>
      <c r="H2296" s="11" t="s">
        <v>312</v>
      </c>
      <c r="I2296" s="11" t="s">
        <v>3437</v>
      </c>
      <c r="J2296" t="str">
        <f>IF(L2296="","",VLOOKUP(L2296,Продукция!B:D,3,0))</f>
        <v>Биологический_материал</v>
      </c>
      <c r="K2296" t="str">
        <f>IF(L2296="","",VLOOKUP(L2296,Продукция!B:C,2,0))</f>
        <v>Сыворотка крови</v>
      </c>
      <c r="L2296" s="151" t="s">
        <v>302</v>
      </c>
      <c r="M2296">
        <f>IF(L2296="","",VLOOKUP(L2296,Продукция!B:L,11,0))</f>
        <v>0</v>
      </c>
      <c r="N2296" s="11" t="s">
        <v>873</v>
      </c>
      <c r="P2296" s="11" t="s">
        <v>340</v>
      </c>
      <c r="Q2296" s="11" t="s">
        <v>854</v>
      </c>
      <c r="R2296" s="153" t="s">
        <v>5131</v>
      </c>
      <c r="S2296" s="11">
        <v>20</v>
      </c>
      <c r="T2296" s="11" t="s">
        <v>5267</v>
      </c>
      <c r="V2296" s="14">
        <v>45751</v>
      </c>
      <c r="Z2296" s="11" t="s">
        <v>4823</v>
      </c>
      <c r="AA2296" s="15">
        <v>0.58333333333333337</v>
      </c>
      <c r="AB2296" t="str">
        <f>IF(L2296="","",VLOOKUP(L2296&amp;I2296,Продукция!A:I,9,0))</f>
        <v>рекомендация производителя набора</v>
      </c>
      <c r="AC2296" s="14">
        <v>45764</v>
      </c>
      <c r="AD2296" s="11" t="s">
        <v>2673</v>
      </c>
      <c r="AE2296" s="11" t="s">
        <v>4823</v>
      </c>
      <c r="AF2296" t="str">
        <f>IF(AD2296="","",VLOOKUP(AD2296,'Сотрудники и ссылки'!A:B,2,0))</f>
        <v>Серолог</v>
      </c>
      <c r="AG2296">
        <f>IF(AD2296="","",VLOOKUP(AD2296,'Сотрудники и ссылки'!A:C,3,0))</f>
        <v>20001771</v>
      </c>
      <c r="AH2296" s="11" t="s">
        <v>2673</v>
      </c>
      <c r="AI2296" t="str">
        <f>IF(AH2296="","",VLOOKUP(AH2296,'Сотрудники и ссылки'!A:B,2,0))</f>
        <v>Серолог</v>
      </c>
      <c r="AJ2296">
        <f>IF(AH2296="","",VLOOKUP(AH2296,'Сотрудники и ссылки'!A:C,3,0))</f>
        <v>20001771</v>
      </c>
      <c r="AK2296" s="14">
        <v>45764</v>
      </c>
      <c r="AL2296" s="2">
        <f>IF(AK2296="","",AK2296+VLOOKUP(I2296,'Вид исследования'!B:E,4,0))</f>
        <v>45765</v>
      </c>
      <c r="AM2296" s="2">
        <f>IF(AK2296="","",AK2296+VLOOKUP(I2296,'Вид исследования'!B:F,5,0))</f>
        <v>45765</v>
      </c>
      <c r="AN2296" s="14">
        <v>45764</v>
      </c>
      <c r="AP2296" s="11" t="s">
        <v>189</v>
      </c>
      <c r="AQ2296" t="str">
        <f>IFERROR(IF(L2296="","",VLOOKUP(L2296&amp;I2296,Продукция!A:K,11,0)),"обратитесь к админ справочника")</f>
        <v>согласно рекомендациям производителя теста</v>
      </c>
      <c r="AR2296" s="11" t="s">
        <v>4823</v>
      </c>
      <c r="AS2296" t="str">
        <f>IFERROR(IF(L2296="","",VLOOKUP(L2296&amp;I2296,Продукция!A:J,10,0)),"обратитесь к админ справочника")</f>
        <v>инструкция по применению набора AI, Н5</v>
      </c>
      <c r="AT2296" s="11" t="s">
        <v>4823</v>
      </c>
      <c r="AU2296" s="11" t="s">
        <v>4823</v>
      </c>
      <c r="AV2296" s="11" t="s">
        <v>2673</v>
      </c>
      <c r="AW2296" s="11" t="s">
        <v>4824</v>
      </c>
      <c r="AX2296" s="11" t="s">
        <v>565</v>
      </c>
      <c r="AY2296" s="11" t="s">
        <v>1288</v>
      </c>
      <c r="AZ2296" s="11">
        <v>154</v>
      </c>
      <c r="BA2296" s="11">
        <v>40</v>
      </c>
      <c r="BC2296" s="11" t="s">
        <v>5155</v>
      </c>
    </row>
    <row r="2297" spans="1:55" x14ac:dyDescent="0.25">
      <c r="A2297" t="str">
        <f t="shared" si="41"/>
        <v>С/678Вирус гриппа птиц подтипа Н5 уровень антител (ВНИИЗЖ)</v>
      </c>
      <c r="B2297" t="str">
        <f>IF(E2297="","",INDEX(Лаборатории!A:A,MATCH('Производственный контроль'!E2297,Лаборатории!B:B,0)))</f>
        <v xml:space="preserve">КУРИНОЕ ЦАРСТВО АО </v>
      </c>
      <c r="C2297" t="str">
        <f>IF(E2297="","",VLOOKUP(E2297,Лаборатории!B:D,3,0))</f>
        <v>U377_CHL</v>
      </c>
      <c r="D2297" s="12">
        <v>45759</v>
      </c>
      <c r="E2297" s="11" t="s">
        <v>793</v>
      </c>
      <c r="F2297" s="11" t="s">
        <v>544</v>
      </c>
      <c r="G2297" s="11" t="s">
        <v>565</v>
      </c>
      <c r="H2297" s="11" t="s">
        <v>312</v>
      </c>
      <c r="I2297" s="11" t="s">
        <v>3437</v>
      </c>
      <c r="J2297" t="str">
        <f>IF(L2297="","",VLOOKUP(L2297,Продукция!B:D,3,0))</f>
        <v>Биологический_материал</v>
      </c>
      <c r="K2297" t="str">
        <f>IF(L2297="","",VLOOKUP(L2297,Продукция!B:C,2,0))</f>
        <v>Сыворотка крови</v>
      </c>
      <c r="L2297" s="151" t="s">
        <v>302</v>
      </c>
      <c r="M2297">
        <f>IF(L2297="","",VLOOKUP(L2297,Продукция!B:L,11,0))</f>
        <v>0</v>
      </c>
      <c r="N2297" s="11" t="s">
        <v>873</v>
      </c>
      <c r="P2297" s="11" t="s">
        <v>340</v>
      </c>
      <c r="Q2297" s="11" t="s">
        <v>854</v>
      </c>
      <c r="R2297" s="153" t="s">
        <v>5140</v>
      </c>
      <c r="S2297" s="11">
        <v>20</v>
      </c>
      <c r="T2297" s="11" t="s">
        <v>5267</v>
      </c>
      <c r="V2297" s="14">
        <v>45752</v>
      </c>
      <c r="Z2297" s="11" t="s">
        <v>4823</v>
      </c>
      <c r="AA2297" s="15">
        <v>0.58333333333333337</v>
      </c>
      <c r="AB2297" t="str">
        <f>IF(L2297="","",VLOOKUP(L2297&amp;I2297,Продукция!A:I,9,0))</f>
        <v>рекомендация производителя набора</v>
      </c>
      <c r="AC2297" s="14">
        <v>45764</v>
      </c>
      <c r="AD2297" s="11" t="s">
        <v>2673</v>
      </c>
      <c r="AE2297" s="11" t="s">
        <v>4823</v>
      </c>
      <c r="AF2297" t="str">
        <f>IF(AD2297="","",VLOOKUP(AD2297,'Сотрудники и ссылки'!A:B,2,0))</f>
        <v>Серолог</v>
      </c>
      <c r="AG2297">
        <f>IF(AD2297="","",VLOOKUP(AD2297,'Сотрудники и ссылки'!A:C,3,0))</f>
        <v>20001771</v>
      </c>
      <c r="AH2297" s="11" t="s">
        <v>2673</v>
      </c>
      <c r="AI2297" t="str">
        <f>IF(AH2297="","",VLOOKUP(AH2297,'Сотрудники и ссылки'!A:B,2,0))</f>
        <v>Серолог</v>
      </c>
      <c r="AJ2297">
        <f>IF(AH2297="","",VLOOKUP(AH2297,'Сотрудники и ссылки'!A:C,3,0))</f>
        <v>20001771</v>
      </c>
      <c r="AK2297" s="14">
        <v>45764</v>
      </c>
      <c r="AL2297" s="2">
        <f>IF(AK2297="","",AK2297+VLOOKUP(I2297,'Вид исследования'!B:E,4,0))</f>
        <v>45765</v>
      </c>
      <c r="AM2297" s="2">
        <f>IF(AK2297="","",AK2297+VLOOKUP(I2297,'Вид исследования'!B:F,5,0))</f>
        <v>45765</v>
      </c>
      <c r="AN2297" s="14">
        <v>45764</v>
      </c>
      <c r="AP2297" s="11" t="s">
        <v>189</v>
      </c>
      <c r="AQ2297" t="str">
        <f>IFERROR(IF(L2297="","",VLOOKUP(L2297&amp;I2297,Продукция!A:K,11,0)),"обратитесь к админ справочника")</f>
        <v>согласно рекомендациям производителя теста</v>
      </c>
      <c r="AR2297" s="11" t="s">
        <v>4823</v>
      </c>
      <c r="AS2297" t="str">
        <f>IFERROR(IF(L2297="","",VLOOKUP(L2297&amp;I2297,Продукция!A:J,10,0)),"обратитесь к админ справочника")</f>
        <v>инструкция по применению набора AI, Н5</v>
      </c>
      <c r="AT2297" s="11" t="s">
        <v>4823</v>
      </c>
      <c r="AU2297" s="11" t="s">
        <v>4823</v>
      </c>
      <c r="AV2297" s="11" t="s">
        <v>2673</v>
      </c>
      <c r="AW2297" s="11" t="s">
        <v>4824</v>
      </c>
      <c r="AX2297" s="11" t="s">
        <v>565</v>
      </c>
      <c r="AY2297" s="11" t="s">
        <v>1295</v>
      </c>
      <c r="AZ2297" s="11">
        <v>154</v>
      </c>
      <c r="BA2297" s="11">
        <v>40</v>
      </c>
      <c r="BC2297" s="11" t="s">
        <v>5155</v>
      </c>
    </row>
    <row r="2298" spans="1:55" x14ac:dyDescent="0.25">
      <c r="A2298" t="str">
        <f t="shared" si="41"/>
        <v>С/678Вирус гриппа птиц подтипа Н5 уровень антител (ВНИИЗЖ)</v>
      </c>
      <c r="B2298" t="str">
        <f>IF(E2298="","",INDEX(Лаборатории!A:A,MATCH('Производственный контроль'!E2298,Лаборатории!B:B,0)))</f>
        <v xml:space="preserve">КУРИНОЕ ЦАРСТВО АО </v>
      </c>
      <c r="C2298" t="str">
        <f>IF(E2298="","",VLOOKUP(E2298,Лаборатории!B:D,3,0))</f>
        <v>U377_CHL</v>
      </c>
      <c r="D2298" s="12">
        <v>45759</v>
      </c>
      <c r="E2298" s="11" t="s">
        <v>793</v>
      </c>
      <c r="F2298" s="11" t="s">
        <v>544</v>
      </c>
      <c r="G2298" s="11" t="s">
        <v>565</v>
      </c>
      <c r="H2298" s="11" t="s">
        <v>312</v>
      </c>
      <c r="I2298" s="11" t="s">
        <v>3437</v>
      </c>
      <c r="J2298" t="str">
        <f>IF(L2298="","",VLOOKUP(L2298,Продукция!B:D,3,0))</f>
        <v>Биологический_материал</v>
      </c>
      <c r="K2298" t="str">
        <f>IF(L2298="","",VLOOKUP(L2298,Продукция!B:C,2,0))</f>
        <v>Сыворотка крови</v>
      </c>
      <c r="L2298" s="151" t="s">
        <v>302</v>
      </c>
      <c r="M2298">
        <f>IF(L2298="","",VLOOKUP(L2298,Продукция!B:L,11,0))</f>
        <v>0</v>
      </c>
      <c r="N2298" s="11" t="s">
        <v>873</v>
      </c>
      <c r="P2298" s="11" t="s">
        <v>340</v>
      </c>
      <c r="Q2298" s="11" t="s">
        <v>854</v>
      </c>
      <c r="R2298" s="153" t="s">
        <v>5159</v>
      </c>
      <c r="S2298" s="11">
        <v>20</v>
      </c>
      <c r="T2298" s="11" t="s">
        <v>5267</v>
      </c>
      <c r="V2298" s="14">
        <v>45757</v>
      </c>
      <c r="Z2298" s="11" t="s">
        <v>4823</v>
      </c>
      <c r="AA2298" s="15">
        <v>0.58333333333333337</v>
      </c>
      <c r="AB2298" t="str">
        <f>IF(L2298="","",VLOOKUP(L2298&amp;I2298,Продукция!A:I,9,0))</f>
        <v>рекомендация производителя набора</v>
      </c>
      <c r="AC2298" s="14">
        <v>45764</v>
      </c>
      <c r="AD2298" s="11" t="s">
        <v>2673</v>
      </c>
      <c r="AE2298" s="11" t="s">
        <v>4823</v>
      </c>
      <c r="AF2298" t="str">
        <f>IF(AD2298="","",VLOOKUP(AD2298,'Сотрудники и ссылки'!A:B,2,0))</f>
        <v>Серолог</v>
      </c>
      <c r="AG2298">
        <f>IF(AD2298="","",VLOOKUP(AD2298,'Сотрудники и ссылки'!A:C,3,0))</f>
        <v>20001771</v>
      </c>
      <c r="AH2298" s="11" t="s">
        <v>2673</v>
      </c>
      <c r="AI2298" t="str">
        <f>IF(AH2298="","",VLOOKUP(AH2298,'Сотрудники и ссылки'!A:B,2,0))</f>
        <v>Серолог</v>
      </c>
      <c r="AJ2298">
        <f>IF(AH2298="","",VLOOKUP(AH2298,'Сотрудники и ссылки'!A:C,3,0))</f>
        <v>20001771</v>
      </c>
      <c r="AK2298" s="14">
        <v>45764</v>
      </c>
      <c r="AL2298" s="2">
        <f>IF(AK2298="","",AK2298+VLOOKUP(I2298,'Вид исследования'!B:E,4,0))</f>
        <v>45765</v>
      </c>
      <c r="AM2298" s="2">
        <f>IF(AK2298="","",AK2298+VLOOKUP(I2298,'Вид исследования'!B:F,5,0))</f>
        <v>45765</v>
      </c>
      <c r="AN2298" s="14">
        <v>45764</v>
      </c>
      <c r="AP2298" s="11" t="s">
        <v>189</v>
      </c>
      <c r="AQ2298" t="str">
        <f>IFERROR(IF(L2298="","",VLOOKUP(L2298&amp;I2298,Продукция!A:K,11,0)),"обратитесь к админ справочника")</f>
        <v>согласно рекомендациям производителя теста</v>
      </c>
      <c r="AR2298" s="11" t="s">
        <v>4823</v>
      </c>
      <c r="AS2298" t="str">
        <f>IFERROR(IF(L2298="","",VLOOKUP(L2298&amp;I2298,Продукция!A:J,10,0)),"обратитесь к админ справочника")</f>
        <v>инструкция по применению набора AI, Н5</v>
      </c>
      <c r="AT2298" s="11" t="s">
        <v>4823</v>
      </c>
      <c r="AU2298" s="11" t="s">
        <v>4823</v>
      </c>
      <c r="AV2298" s="11" t="s">
        <v>2673</v>
      </c>
      <c r="AW2298" s="11" t="s">
        <v>4824</v>
      </c>
      <c r="AX2298" s="11" t="s">
        <v>565</v>
      </c>
      <c r="AY2298" s="11" t="s">
        <v>1302</v>
      </c>
      <c r="AZ2298" s="11">
        <v>154</v>
      </c>
      <c r="BA2298" s="11">
        <v>40</v>
      </c>
      <c r="BC2298" s="11" t="s">
        <v>5155</v>
      </c>
    </row>
    <row r="2299" spans="1:55" x14ac:dyDescent="0.25">
      <c r="A2299" t="str">
        <f t="shared" si="41"/>
        <v>С/678Вирус гриппа птиц подтипа Н5 уровень антител (ВНИИЗЖ)</v>
      </c>
      <c r="B2299" t="str">
        <f>IF(E2299="","",INDEX(Лаборатории!A:A,MATCH('Производственный контроль'!E2299,Лаборатории!B:B,0)))</f>
        <v xml:space="preserve">КУРИНОЕ ЦАРСТВО АО </v>
      </c>
      <c r="C2299" t="str">
        <f>IF(E2299="","",VLOOKUP(E2299,Лаборатории!B:D,3,0))</f>
        <v>U377_CHL</v>
      </c>
      <c r="D2299" s="12">
        <v>45759</v>
      </c>
      <c r="E2299" s="11" t="s">
        <v>793</v>
      </c>
      <c r="F2299" s="11" t="s">
        <v>544</v>
      </c>
      <c r="G2299" s="11" t="s">
        <v>565</v>
      </c>
      <c r="H2299" s="11" t="s">
        <v>312</v>
      </c>
      <c r="I2299" s="11" t="s">
        <v>3437</v>
      </c>
      <c r="J2299" t="str">
        <f>IF(L2299="","",VLOOKUP(L2299,Продукция!B:D,3,0))</f>
        <v>Биологический_материал</v>
      </c>
      <c r="K2299" t="str">
        <f>IF(L2299="","",VLOOKUP(L2299,Продукция!B:C,2,0))</f>
        <v>Сыворотка крови</v>
      </c>
      <c r="L2299" s="151" t="s">
        <v>302</v>
      </c>
      <c r="M2299">
        <f>IF(L2299="","",VLOOKUP(L2299,Продукция!B:L,11,0))</f>
        <v>0</v>
      </c>
      <c r="N2299" s="11" t="s">
        <v>873</v>
      </c>
      <c r="P2299" s="11" t="s">
        <v>340</v>
      </c>
      <c r="Q2299" s="11" t="s">
        <v>854</v>
      </c>
      <c r="R2299" s="153" t="s">
        <v>5158</v>
      </c>
      <c r="S2299" s="11">
        <v>20</v>
      </c>
      <c r="T2299" s="11" t="s">
        <v>5267</v>
      </c>
      <c r="V2299" s="14">
        <v>45757</v>
      </c>
      <c r="Z2299" s="11" t="s">
        <v>4823</v>
      </c>
      <c r="AA2299" s="15">
        <v>0.58333333333333337</v>
      </c>
      <c r="AB2299" t="str">
        <f>IF(L2299="","",VLOOKUP(L2299&amp;I2299,Продукция!A:I,9,0))</f>
        <v>рекомендация производителя набора</v>
      </c>
      <c r="AC2299" s="14">
        <v>45764</v>
      </c>
      <c r="AD2299" s="11" t="s">
        <v>2673</v>
      </c>
      <c r="AE2299" s="11" t="s">
        <v>4823</v>
      </c>
      <c r="AF2299" t="str">
        <f>IF(AD2299="","",VLOOKUP(AD2299,'Сотрудники и ссылки'!A:B,2,0))</f>
        <v>Серолог</v>
      </c>
      <c r="AG2299">
        <f>IF(AD2299="","",VLOOKUP(AD2299,'Сотрудники и ссылки'!A:C,3,0))</f>
        <v>20001771</v>
      </c>
      <c r="AH2299" s="11" t="s">
        <v>2673</v>
      </c>
      <c r="AI2299" t="str">
        <f>IF(AH2299="","",VLOOKUP(AH2299,'Сотрудники и ссылки'!A:B,2,0))</f>
        <v>Серолог</v>
      </c>
      <c r="AJ2299">
        <f>IF(AH2299="","",VLOOKUP(AH2299,'Сотрудники и ссылки'!A:C,3,0))</f>
        <v>20001771</v>
      </c>
      <c r="AK2299" s="14">
        <v>45764</v>
      </c>
      <c r="AL2299" s="2">
        <f>IF(AK2299="","",AK2299+VLOOKUP(I2299,'Вид исследования'!B:E,4,0))</f>
        <v>45765</v>
      </c>
      <c r="AM2299" s="2">
        <f>IF(AK2299="","",AK2299+VLOOKUP(I2299,'Вид исследования'!B:F,5,0))</f>
        <v>45765</v>
      </c>
      <c r="AN2299" s="14">
        <v>45764</v>
      </c>
      <c r="AP2299" s="11" t="s">
        <v>189</v>
      </c>
      <c r="AQ2299" t="str">
        <f>IFERROR(IF(L2299="","",VLOOKUP(L2299&amp;I2299,Продукция!A:K,11,0)),"обратитесь к админ справочника")</f>
        <v>согласно рекомендациям производителя теста</v>
      </c>
      <c r="AR2299" s="11" t="s">
        <v>4823</v>
      </c>
      <c r="AS2299" t="str">
        <f>IFERROR(IF(L2299="","",VLOOKUP(L2299&amp;I2299,Продукция!A:J,10,0)),"обратитесь к админ справочника")</f>
        <v>инструкция по применению набора AI, Н5</v>
      </c>
      <c r="AT2299" s="11" t="s">
        <v>4823</v>
      </c>
      <c r="AU2299" s="11" t="s">
        <v>4823</v>
      </c>
      <c r="AV2299" s="11" t="s">
        <v>2673</v>
      </c>
      <c r="AW2299" s="11" t="s">
        <v>4824</v>
      </c>
      <c r="AX2299" s="11" t="s">
        <v>565</v>
      </c>
      <c r="AY2299" s="11" t="s">
        <v>1303</v>
      </c>
      <c r="AZ2299" s="11">
        <v>154</v>
      </c>
      <c r="BA2299" s="11">
        <v>40</v>
      </c>
      <c r="BC2299" s="11" t="s">
        <v>5155</v>
      </c>
    </row>
    <row r="2300" spans="1:55" x14ac:dyDescent="0.25">
      <c r="A2300" t="str">
        <f t="shared" si="41"/>
        <v>С/678Вирус гриппа птиц подтипа Н5 уровень антител (ВНИИЗЖ)</v>
      </c>
      <c r="B2300" t="str">
        <f>IF(E2300="","",INDEX(Лаборатории!A:A,MATCH('Производственный контроль'!E2300,Лаборатории!B:B,0)))</f>
        <v xml:space="preserve">КУРИНОЕ ЦАРСТВО АО </v>
      </c>
      <c r="C2300" t="str">
        <f>IF(E2300="","",VLOOKUP(E2300,Лаборатории!B:D,3,0))</f>
        <v>U377_CHL</v>
      </c>
      <c r="D2300" s="12">
        <v>45759</v>
      </c>
      <c r="E2300" s="11" t="s">
        <v>793</v>
      </c>
      <c r="F2300" s="11" t="s">
        <v>544</v>
      </c>
      <c r="G2300" s="11" t="s">
        <v>565</v>
      </c>
      <c r="H2300" s="11" t="s">
        <v>312</v>
      </c>
      <c r="I2300" s="11" t="s">
        <v>3437</v>
      </c>
      <c r="J2300" t="str">
        <f>IF(L2300="","",VLOOKUP(L2300,Продукция!B:D,3,0))</f>
        <v>Биологический_материал</v>
      </c>
      <c r="K2300" t="str">
        <f>IF(L2300="","",VLOOKUP(L2300,Продукция!B:C,2,0))</f>
        <v>Сыворотка крови</v>
      </c>
      <c r="L2300" s="151" t="s">
        <v>302</v>
      </c>
      <c r="M2300">
        <f>IF(L2300="","",VLOOKUP(L2300,Продукция!B:L,11,0))</f>
        <v>0</v>
      </c>
      <c r="N2300" s="11" t="s">
        <v>873</v>
      </c>
      <c r="P2300" s="11" t="s">
        <v>340</v>
      </c>
      <c r="Q2300" s="11" t="s">
        <v>854</v>
      </c>
      <c r="R2300" s="153" t="s">
        <v>5156</v>
      </c>
      <c r="S2300" s="11">
        <v>20</v>
      </c>
      <c r="T2300" s="11" t="s">
        <v>5267</v>
      </c>
      <c r="V2300" s="14">
        <v>45757</v>
      </c>
      <c r="Z2300" s="11" t="s">
        <v>4823</v>
      </c>
      <c r="AA2300" s="15">
        <v>0.58333333333333337</v>
      </c>
      <c r="AB2300" t="str">
        <f>IF(L2300="","",VLOOKUP(L2300&amp;I2300,Продукция!A:I,9,0))</f>
        <v>рекомендация производителя набора</v>
      </c>
      <c r="AC2300" s="14">
        <v>45764</v>
      </c>
      <c r="AD2300" s="11" t="s">
        <v>2673</v>
      </c>
      <c r="AE2300" s="11" t="s">
        <v>4823</v>
      </c>
      <c r="AF2300" t="str">
        <f>IF(AD2300="","",VLOOKUP(AD2300,'Сотрудники и ссылки'!A:B,2,0))</f>
        <v>Серолог</v>
      </c>
      <c r="AG2300">
        <f>IF(AD2300="","",VLOOKUP(AD2300,'Сотрудники и ссылки'!A:C,3,0))</f>
        <v>20001771</v>
      </c>
      <c r="AH2300" s="11" t="s">
        <v>2673</v>
      </c>
      <c r="AI2300" t="str">
        <f>IF(AH2300="","",VLOOKUP(AH2300,'Сотрудники и ссылки'!A:B,2,0))</f>
        <v>Серолог</v>
      </c>
      <c r="AJ2300">
        <f>IF(AH2300="","",VLOOKUP(AH2300,'Сотрудники и ссылки'!A:C,3,0))</f>
        <v>20001771</v>
      </c>
      <c r="AK2300" s="14">
        <v>45764</v>
      </c>
      <c r="AL2300" s="2">
        <f>IF(AK2300="","",AK2300+VLOOKUP(I2300,'Вид исследования'!B:E,4,0))</f>
        <v>45765</v>
      </c>
      <c r="AM2300" s="2">
        <f>IF(AK2300="","",AK2300+VLOOKUP(I2300,'Вид исследования'!B:F,5,0))</f>
        <v>45765</v>
      </c>
      <c r="AN2300" s="14">
        <v>45764</v>
      </c>
      <c r="AP2300" s="11" t="s">
        <v>189</v>
      </c>
      <c r="AQ2300" t="str">
        <f>IFERROR(IF(L2300="","",VLOOKUP(L2300&amp;I2300,Продукция!A:K,11,0)),"обратитесь к админ справочника")</f>
        <v>согласно рекомендациям производителя теста</v>
      </c>
      <c r="AR2300" s="11" t="s">
        <v>4823</v>
      </c>
      <c r="AS2300" t="str">
        <f>IFERROR(IF(L2300="","",VLOOKUP(L2300&amp;I2300,Продукция!A:J,10,0)),"обратитесь к админ справочника")</f>
        <v>инструкция по применению набора AI, Н5</v>
      </c>
      <c r="AT2300" s="11" t="s">
        <v>4823</v>
      </c>
      <c r="AU2300" s="11" t="s">
        <v>4823</v>
      </c>
      <c r="AV2300" s="11" t="s">
        <v>2673</v>
      </c>
      <c r="AW2300" s="11" t="s">
        <v>4824</v>
      </c>
      <c r="AX2300" s="11" t="s">
        <v>565</v>
      </c>
      <c r="AY2300" s="11" t="s">
        <v>1306</v>
      </c>
      <c r="AZ2300" s="11">
        <v>154</v>
      </c>
      <c r="BA2300" s="11">
        <v>40</v>
      </c>
      <c r="BC2300" s="11" t="s">
        <v>5155</v>
      </c>
    </row>
    <row r="2301" spans="1:55" x14ac:dyDescent="0.25">
      <c r="A2301" t="str">
        <f t="shared" si="41"/>
        <v>С/678Вирус гриппа птиц подтипа Н5 уровень антител (ВНИИЗЖ)</v>
      </c>
      <c r="B2301" t="str">
        <f>IF(E2301="","",INDEX(Лаборатории!A:A,MATCH('Производственный контроль'!E2301,Лаборатории!B:B,0)))</f>
        <v xml:space="preserve">КУРИНОЕ ЦАРСТВО АО </v>
      </c>
      <c r="C2301" t="str">
        <f>IF(E2301="","",VLOOKUP(E2301,Лаборатории!B:D,3,0))</f>
        <v>U377_CHL</v>
      </c>
      <c r="D2301" s="12">
        <v>45759</v>
      </c>
      <c r="E2301" s="11" t="s">
        <v>793</v>
      </c>
      <c r="F2301" s="11" t="s">
        <v>544</v>
      </c>
      <c r="G2301" s="11" t="s">
        <v>565</v>
      </c>
      <c r="H2301" s="11" t="s">
        <v>312</v>
      </c>
      <c r="I2301" s="11" t="s">
        <v>3437</v>
      </c>
      <c r="J2301" t="str">
        <f>IF(L2301="","",VLOOKUP(L2301,Продукция!B:D,3,0))</f>
        <v>Биологический_материал</v>
      </c>
      <c r="K2301" t="str">
        <f>IF(L2301="","",VLOOKUP(L2301,Продукция!B:C,2,0))</f>
        <v>Сыворотка крови</v>
      </c>
      <c r="L2301" s="151" t="s">
        <v>302</v>
      </c>
      <c r="M2301">
        <f>IF(L2301="","",VLOOKUP(L2301,Продукция!B:L,11,0))</f>
        <v>0</v>
      </c>
      <c r="N2301" s="11" t="s">
        <v>873</v>
      </c>
      <c r="P2301" s="11" t="s">
        <v>340</v>
      </c>
      <c r="Q2301" s="11" t="s">
        <v>854</v>
      </c>
      <c r="R2301" s="153" t="s">
        <v>5153</v>
      </c>
      <c r="S2301" s="11">
        <v>20</v>
      </c>
      <c r="T2301" s="11" t="s">
        <v>5267</v>
      </c>
      <c r="V2301" s="14">
        <v>45756</v>
      </c>
      <c r="Z2301" s="11" t="s">
        <v>4823</v>
      </c>
      <c r="AA2301" s="15">
        <v>0.58333333333333337</v>
      </c>
      <c r="AB2301" t="str">
        <f>IF(L2301="","",VLOOKUP(L2301&amp;I2301,Продукция!A:I,9,0))</f>
        <v>рекомендация производителя набора</v>
      </c>
      <c r="AC2301" s="14">
        <v>45764</v>
      </c>
      <c r="AD2301" s="11" t="s">
        <v>2673</v>
      </c>
      <c r="AE2301" s="11" t="s">
        <v>4823</v>
      </c>
      <c r="AF2301" t="str">
        <f>IF(AD2301="","",VLOOKUP(AD2301,'Сотрудники и ссылки'!A:B,2,0))</f>
        <v>Серолог</v>
      </c>
      <c r="AG2301">
        <f>IF(AD2301="","",VLOOKUP(AD2301,'Сотрудники и ссылки'!A:C,3,0))</f>
        <v>20001771</v>
      </c>
      <c r="AH2301" s="11" t="s">
        <v>2673</v>
      </c>
      <c r="AI2301" t="str">
        <f>IF(AH2301="","",VLOOKUP(AH2301,'Сотрудники и ссылки'!A:B,2,0))</f>
        <v>Серолог</v>
      </c>
      <c r="AJ2301">
        <f>IF(AH2301="","",VLOOKUP(AH2301,'Сотрудники и ссылки'!A:C,3,0))</f>
        <v>20001771</v>
      </c>
      <c r="AK2301" s="14">
        <v>45764</v>
      </c>
      <c r="AL2301" s="2">
        <f>IF(AK2301="","",AK2301+VLOOKUP(I2301,'Вид исследования'!B:E,4,0))</f>
        <v>45765</v>
      </c>
      <c r="AM2301" s="2">
        <f>IF(AK2301="","",AK2301+VLOOKUP(I2301,'Вид исследования'!B:F,5,0))</f>
        <v>45765</v>
      </c>
      <c r="AN2301" s="14">
        <v>45764</v>
      </c>
      <c r="AP2301" s="11" t="s">
        <v>189</v>
      </c>
      <c r="AQ2301" t="str">
        <f>IFERROR(IF(L2301="","",VLOOKUP(L2301&amp;I2301,Продукция!A:K,11,0)),"обратитесь к админ справочника")</f>
        <v>согласно рекомендациям производителя теста</v>
      </c>
      <c r="AR2301" s="11" t="s">
        <v>4823</v>
      </c>
      <c r="AS2301" t="str">
        <f>IFERROR(IF(L2301="","",VLOOKUP(L2301&amp;I2301,Продукция!A:J,10,0)),"обратитесь к админ справочника")</f>
        <v>инструкция по применению набора AI, Н5</v>
      </c>
      <c r="AT2301" s="11" t="s">
        <v>4823</v>
      </c>
      <c r="AU2301" s="11" t="s">
        <v>4823</v>
      </c>
      <c r="AV2301" s="11" t="s">
        <v>2673</v>
      </c>
      <c r="AW2301" s="11" t="s">
        <v>4824</v>
      </c>
      <c r="AX2301" s="11" t="s">
        <v>565</v>
      </c>
      <c r="AY2301" s="11" t="s">
        <v>1307</v>
      </c>
      <c r="AZ2301" s="11">
        <v>154</v>
      </c>
      <c r="BA2301" s="11">
        <v>40</v>
      </c>
      <c r="BC2301" s="11" t="s">
        <v>5155</v>
      </c>
    </row>
    <row r="2302" spans="1:55" x14ac:dyDescent="0.25">
      <c r="A2302" t="str">
        <f t="shared" si="41"/>
        <v>С/678Вирус гриппа птиц подтипа Н5 уровень антител (ВНИИЗЖ)</v>
      </c>
      <c r="B2302" t="str">
        <f>IF(E2302="","",INDEX(Лаборатории!A:A,MATCH('Производственный контроль'!E2302,Лаборатории!B:B,0)))</f>
        <v xml:space="preserve">КУРИНОЕ ЦАРСТВО АО </v>
      </c>
      <c r="C2302" t="str">
        <f>IF(E2302="","",VLOOKUP(E2302,Лаборатории!B:D,3,0))</f>
        <v>U377_CHL</v>
      </c>
      <c r="D2302" s="12">
        <v>45759</v>
      </c>
      <c r="E2302" s="11" t="s">
        <v>793</v>
      </c>
      <c r="F2302" s="11" t="s">
        <v>544</v>
      </c>
      <c r="G2302" s="11" t="s">
        <v>565</v>
      </c>
      <c r="H2302" s="11" t="s">
        <v>312</v>
      </c>
      <c r="I2302" s="11" t="s">
        <v>3437</v>
      </c>
      <c r="J2302" t="str">
        <f>IF(L2302="","",VLOOKUP(L2302,Продукция!B:D,3,0))</f>
        <v>Биологический_материал</v>
      </c>
      <c r="K2302" t="str">
        <f>IF(L2302="","",VLOOKUP(L2302,Продукция!B:C,2,0))</f>
        <v>Сыворотка крови</v>
      </c>
      <c r="L2302" s="151" t="s">
        <v>302</v>
      </c>
      <c r="M2302">
        <f>IF(L2302="","",VLOOKUP(L2302,Продукция!B:L,11,0))</f>
        <v>0</v>
      </c>
      <c r="N2302" s="11" t="s">
        <v>873</v>
      </c>
      <c r="P2302" s="11" t="s">
        <v>340</v>
      </c>
      <c r="Q2302" s="11" t="s">
        <v>854</v>
      </c>
      <c r="R2302" s="153" t="s">
        <v>5151</v>
      </c>
      <c r="S2302" s="11">
        <v>20</v>
      </c>
      <c r="T2302" s="11" t="s">
        <v>5267</v>
      </c>
      <c r="V2302" s="14">
        <v>45756</v>
      </c>
      <c r="Z2302" s="11" t="s">
        <v>4823</v>
      </c>
      <c r="AA2302" s="15">
        <v>0.58333333333333337</v>
      </c>
      <c r="AB2302" t="str">
        <f>IF(L2302="","",VLOOKUP(L2302&amp;I2302,Продукция!A:I,9,0))</f>
        <v>рекомендация производителя набора</v>
      </c>
      <c r="AC2302" s="14">
        <v>45764</v>
      </c>
      <c r="AD2302" s="11" t="s">
        <v>2673</v>
      </c>
      <c r="AE2302" s="11" t="s">
        <v>4823</v>
      </c>
      <c r="AF2302" t="str">
        <f>IF(AD2302="","",VLOOKUP(AD2302,'Сотрудники и ссылки'!A:B,2,0))</f>
        <v>Серолог</v>
      </c>
      <c r="AG2302">
        <f>IF(AD2302="","",VLOOKUP(AD2302,'Сотрудники и ссылки'!A:C,3,0))</f>
        <v>20001771</v>
      </c>
      <c r="AH2302" s="11" t="s">
        <v>2673</v>
      </c>
      <c r="AI2302" t="str">
        <f>IF(AH2302="","",VLOOKUP(AH2302,'Сотрудники и ссылки'!A:B,2,0))</f>
        <v>Серолог</v>
      </c>
      <c r="AJ2302">
        <f>IF(AH2302="","",VLOOKUP(AH2302,'Сотрудники и ссылки'!A:C,3,0))</f>
        <v>20001771</v>
      </c>
      <c r="AK2302" s="14">
        <v>45764</v>
      </c>
      <c r="AL2302" s="2">
        <f>IF(AK2302="","",AK2302+VLOOKUP(I2302,'Вид исследования'!B:E,4,0))</f>
        <v>45765</v>
      </c>
      <c r="AM2302" s="2">
        <f>IF(AK2302="","",AK2302+VLOOKUP(I2302,'Вид исследования'!B:F,5,0))</f>
        <v>45765</v>
      </c>
      <c r="AN2302" s="14">
        <v>45764</v>
      </c>
      <c r="AP2302" s="11" t="s">
        <v>189</v>
      </c>
      <c r="AQ2302" t="str">
        <f>IFERROR(IF(L2302="","",VLOOKUP(L2302&amp;I2302,Продукция!A:K,11,0)),"обратитесь к админ справочника")</f>
        <v>согласно рекомендациям производителя теста</v>
      </c>
      <c r="AR2302" s="11" t="s">
        <v>4823</v>
      </c>
      <c r="AS2302" t="str">
        <f>IFERROR(IF(L2302="","",VLOOKUP(L2302&amp;I2302,Продукция!A:J,10,0)),"обратитесь к админ справочника")</f>
        <v>инструкция по применению набора AI, Н5</v>
      </c>
      <c r="AT2302" s="11" t="s">
        <v>4823</v>
      </c>
      <c r="AU2302" s="11" t="s">
        <v>4823</v>
      </c>
      <c r="AV2302" s="11" t="s">
        <v>2673</v>
      </c>
      <c r="AW2302" s="11" t="s">
        <v>4824</v>
      </c>
      <c r="AX2302" s="11" t="s">
        <v>565</v>
      </c>
      <c r="AY2302" s="11" t="s">
        <v>1309</v>
      </c>
      <c r="AZ2302" s="11">
        <v>154</v>
      </c>
      <c r="BA2302" s="11">
        <v>40</v>
      </c>
      <c r="BC2302" s="11" t="s">
        <v>5155</v>
      </c>
    </row>
    <row r="2303" spans="1:55" x14ac:dyDescent="0.25">
      <c r="A2303" t="str">
        <f t="shared" si="41"/>
        <v>С/678ART (BioChek) инфекционный альвеолярный ринотрахеит тип А и В уровень антител</v>
      </c>
      <c r="B2303" t="str">
        <f>IF(E2303="","",INDEX(Лаборатории!A:A,MATCH('Производственный контроль'!E2303,Лаборатории!B:B,0)))</f>
        <v xml:space="preserve">КУРИНОЕ ЦАРСТВО АО </v>
      </c>
      <c r="C2303" t="str">
        <f>IF(E2303="","",VLOOKUP(E2303,Лаборатории!B:D,3,0))</f>
        <v>U377_CHL</v>
      </c>
      <c r="D2303" s="12">
        <v>45759</v>
      </c>
      <c r="E2303" s="11" t="s">
        <v>793</v>
      </c>
      <c r="F2303" s="11" t="s">
        <v>544</v>
      </c>
      <c r="G2303" s="11" t="s">
        <v>565</v>
      </c>
      <c r="H2303" s="11" t="s">
        <v>262</v>
      </c>
      <c r="I2303" s="11" t="s">
        <v>3409</v>
      </c>
      <c r="J2303" t="str">
        <f>IF(L2303="","",VLOOKUP(L2303,Продукция!B:D,3,0))</f>
        <v>Биологический_материал</v>
      </c>
      <c r="K2303" t="str">
        <f>IF(L2303="","",VLOOKUP(L2303,Продукция!B:C,2,0))</f>
        <v>Сыворотка крови</v>
      </c>
      <c r="L2303" s="151" t="s">
        <v>302</v>
      </c>
      <c r="M2303">
        <f>IF(L2303="","",VLOOKUP(L2303,Продукция!B:L,11,0))</f>
        <v>0</v>
      </c>
      <c r="N2303" s="11" t="s">
        <v>873</v>
      </c>
      <c r="P2303" s="11" t="s">
        <v>340</v>
      </c>
      <c r="Q2303" s="11" t="s">
        <v>854</v>
      </c>
      <c r="R2303" s="153" t="s">
        <v>5132</v>
      </c>
      <c r="S2303" s="11">
        <v>18</v>
      </c>
      <c r="T2303" s="11" t="s">
        <v>5267</v>
      </c>
      <c r="V2303" s="14">
        <v>45751</v>
      </c>
      <c r="Z2303" s="11" t="s">
        <v>4823</v>
      </c>
      <c r="AA2303" s="15">
        <v>0.58333333333333337</v>
      </c>
      <c r="AB2303" t="str">
        <f>IF(L2303="","",VLOOKUP(L2303&amp;I2303,Продукция!A:I,9,0))</f>
        <v>рекомендация производителя набора</v>
      </c>
      <c r="AC2303" s="14">
        <v>45763</v>
      </c>
      <c r="AD2303" s="11" t="s">
        <v>2673</v>
      </c>
      <c r="AE2303" s="11" t="s">
        <v>4823</v>
      </c>
      <c r="AF2303" t="str">
        <f>IF(AD2303="","",VLOOKUP(AD2303,'Сотрудники и ссылки'!A:B,2,0))</f>
        <v>Серолог</v>
      </c>
      <c r="AG2303">
        <f>IF(AD2303="","",VLOOKUP(AD2303,'Сотрудники и ссылки'!A:C,3,0))</f>
        <v>20001771</v>
      </c>
      <c r="AH2303" s="11" t="s">
        <v>2673</v>
      </c>
      <c r="AI2303" t="str">
        <f>IF(AH2303="","",VLOOKUP(AH2303,'Сотрудники и ссылки'!A:B,2,0))</f>
        <v>Серолог</v>
      </c>
      <c r="AJ2303">
        <f>IF(AH2303="","",VLOOKUP(AH2303,'Сотрудники и ссылки'!A:C,3,0))</f>
        <v>20001771</v>
      </c>
      <c r="AK2303" s="14">
        <v>45763</v>
      </c>
      <c r="AL2303" s="2">
        <f>IF(AK2303="","",AK2303+VLOOKUP(I2303,'Вид исследования'!B:E,4,0))</f>
        <v>45764</v>
      </c>
      <c r="AM2303" s="2">
        <f>IF(AK2303="","",AK2303+VLOOKUP(I2303,'Вид исследования'!B:F,5,0))</f>
        <v>45764</v>
      </c>
      <c r="AN2303" s="14">
        <v>45763</v>
      </c>
      <c r="AP2303" s="11" t="s">
        <v>189</v>
      </c>
      <c r="AQ2303" t="str">
        <f>IFERROR(IF(L2303="","",VLOOKUP(L2303&amp;I2303,Продукция!A:K,11,0)),"обратитесь к админ справочника")</f>
        <v>согласно рекомендациям производителя теста</v>
      </c>
      <c r="AR2303" s="11" t="s">
        <v>4823</v>
      </c>
      <c r="AS2303" t="str">
        <f>IFERROR(IF(L2303="","",VLOOKUP(L2303&amp;I2303,Продукция!A:J,10,0)),"обратитесь к админ справочника")</f>
        <v>инструкция тест- ситема Биочек СК-120</v>
      </c>
      <c r="AT2303" s="11" t="s">
        <v>4823</v>
      </c>
      <c r="AU2303" s="11" t="s">
        <v>4823</v>
      </c>
      <c r="AV2303" s="11" t="s">
        <v>2673</v>
      </c>
      <c r="AW2303" s="11" t="s">
        <v>4824</v>
      </c>
      <c r="AX2303" s="11" t="s">
        <v>565</v>
      </c>
      <c r="AY2303" s="11" t="s">
        <v>1289</v>
      </c>
      <c r="AZ2303" s="11">
        <v>154</v>
      </c>
      <c r="BA2303" s="11">
        <v>40</v>
      </c>
      <c r="BC2303" s="11" t="s">
        <v>5155</v>
      </c>
    </row>
    <row r="2304" spans="1:55" x14ac:dyDescent="0.25">
      <c r="A2304" t="str">
        <f t="shared" si="41"/>
        <v>С/678ART (BioChek) инфекционный альвеолярный ринотрахеит тип А и В уровень антител</v>
      </c>
      <c r="B2304" t="str">
        <f>IF(E2304="","",INDEX(Лаборатории!A:A,MATCH('Производственный контроль'!E2304,Лаборатории!B:B,0)))</f>
        <v xml:space="preserve">КУРИНОЕ ЦАРСТВО АО </v>
      </c>
      <c r="C2304" t="str">
        <f>IF(E2304="","",VLOOKUP(E2304,Лаборатории!B:D,3,0))</f>
        <v>U377_CHL</v>
      </c>
      <c r="D2304" s="12">
        <v>45759</v>
      </c>
      <c r="E2304" s="11" t="s">
        <v>793</v>
      </c>
      <c r="F2304" s="11" t="s">
        <v>544</v>
      </c>
      <c r="G2304" s="11" t="s">
        <v>565</v>
      </c>
      <c r="H2304" s="11" t="s">
        <v>262</v>
      </c>
      <c r="I2304" s="11" t="s">
        <v>3409</v>
      </c>
      <c r="J2304" t="str">
        <f>IF(L2304="","",VLOOKUP(L2304,Продукция!B:D,3,0))</f>
        <v>Биологический_материал</v>
      </c>
      <c r="K2304" t="str">
        <f>IF(L2304="","",VLOOKUP(L2304,Продукция!B:C,2,0))</f>
        <v>Сыворотка крови</v>
      </c>
      <c r="L2304" s="151" t="s">
        <v>302</v>
      </c>
      <c r="M2304">
        <f>IF(L2304="","",VLOOKUP(L2304,Продукция!B:L,11,0))</f>
        <v>0</v>
      </c>
      <c r="N2304" s="11" t="s">
        <v>873</v>
      </c>
      <c r="P2304" s="11" t="s">
        <v>340</v>
      </c>
      <c r="Q2304" s="11" t="s">
        <v>854</v>
      </c>
      <c r="R2304" s="153" t="s">
        <v>5145</v>
      </c>
      <c r="S2304" s="11">
        <v>18</v>
      </c>
      <c r="T2304" s="11" t="s">
        <v>5267</v>
      </c>
      <c r="V2304" s="14">
        <v>45753</v>
      </c>
      <c r="Z2304" s="11" t="s">
        <v>4823</v>
      </c>
      <c r="AA2304" s="15">
        <v>0.58333333333333337</v>
      </c>
      <c r="AB2304" t="str">
        <f>IF(L2304="","",VLOOKUP(L2304&amp;I2304,Продукция!A:I,9,0))</f>
        <v>рекомендация производителя набора</v>
      </c>
      <c r="AC2304" s="14">
        <v>45763</v>
      </c>
      <c r="AD2304" s="11" t="s">
        <v>2673</v>
      </c>
      <c r="AE2304" s="11" t="s">
        <v>4823</v>
      </c>
      <c r="AF2304" t="str">
        <f>IF(AD2304="","",VLOOKUP(AD2304,'Сотрудники и ссылки'!A:B,2,0))</f>
        <v>Серолог</v>
      </c>
      <c r="AG2304">
        <f>IF(AD2304="","",VLOOKUP(AD2304,'Сотрудники и ссылки'!A:C,3,0))</f>
        <v>20001771</v>
      </c>
      <c r="AH2304" s="11" t="s">
        <v>2673</v>
      </c>
      <c r="AI2304" t="str">
        <f>IF(AH2304="","",VLOOKUP(AH2304,'Сотрудники и ссылки'!A:B,2,0))</f>
        <v>Серолог</v>
      </c>
      <c r="AJ2304">
        <f>IF(AH2304="","",VLOOKUP(AH2304,'Сотрудники и ссылки'!A:C,3,0))</f>
        <v>20001771</v>
      </c>
      <c r="AK2304" s="14">
        <v>45763</v>
      </c>
      <c r="AL2304" s="2">
        <f>IF(AK2304="","",AK2304+VLOOKUP(I2304,'Вид исследования'!B:E,4,0))</f>
        <v>45764</v>
      </c>
      <c r="AM2304" s="2">
        <f>IF(AK2304="","",AK2304+VLOOKUP(I2304,'Вид исследования'!B:F,5,0))</f>
        <v>45764</v>
      </c>
      <c r="AN2304" s="14">
        <v>45763</v>
      </c>
      <c r="AP2304" s="11" t="s">
        <v>189</v>
      </c>
      <c r="AQ2304" t="str">
        <f>IFERROR(IF(L2304="","",VLOOKUP(L2304&amp;I2304,Продукция!A:K,11,0)),"обратитесь к админ справочника")</f>
        <v>согласно рекомендациям производителя теста</v>
      </c>
      <c r="AR2304" s="11" t="s">
        <v>4823</v>
      </c>
      <c r="AS2304" t="str">
        <f>IFERROR(IF(L2304="","",VLOOKUP(L2304&amp;I2304,Продукция!A:J,10,0)),"обратитесь к админ справочника")</f>
        <v>инструкция тест- ситема Биочек СК-120</v>
      </c>
      <c r="AT2304" s="11" t="s">
        <v>4823</v>
      </c>
      <c r="AU2304" s="11" t="s">
        <v>4823</v>
      </c>
      <c r="AV2304" s="11" t="s">
        <v>2673</v>
      </c>
      <c r="AW2304" s="11" t="s">
        <v>4824</v>
      </c>
      <c r="AX2304" s="11" t="s">
        <v>565</v>
      </c>
      <c r="AY2304" s="11" t="s">
        <v>1300</v>
      </c>
      <c r="AZ2304" s="11">
        <v>154</v>
      </c>
      <c r="BA2304" s="11">
        <v>40</v>
      </c>
      <c r="BC2304" s="11" t="s">
        <v>5155</v>
      </c>
    </row>
    <row r="2305" spans="1:55" x14ac:dyDescent="0.25">
      <c r="A2305" t="str">
        <f t="shared" si="41"/>
        <v>С/678ART (BioChek) инфекционный альвеолярный ринотрахеит тип А и В уровень антител</v>
      </c>
      <c r="B2305" t="str">
        <f>IF(E2305="","",INDEX(Лаборатории!A:A,MATCH('Производственный контроль'!E2305,Лаборатории!B:B,0)))</f>
        <v xml:space="preserve">КУРИНОЕ ЦАРСТВО АО </v>
      </c>
      <c r="C2305" t="str">
        <f>IF(E2305="","",VLOOKUP(E2305,Лаборатории!B:D,3,0))</f>
        <v>U377_CHL</v>
      </c>
      <c r="D2305" s="12">
        <v>45759</v>
      </c>
      <c r="E2305" s="11" t="s">
        <v>793</v>
      </c>
      <c r="F2305" s="11" t="s">
        <v>544</v>
      </c>
      <c r="G2305" s="11" t="s">
        <v>565</v>
      </c>
      <c r="H2305" s="11" t="s">
        <v>262</v>
      </c>
      <c r="I2305" s="11" t="s">
        <v>3409</v>
      </c>
      <c r="J2305" t="str">
        <f>IF(L2305="","",VLOOKUP(L2305,Продукция!B:D,3,0))</f>
        <v>Биологический_материал</v>
      </c>
      <c r="K2305" t="str">
        <f>IF(L2305="","",VLOOKUP(L2305,Продукция!B:C,2,0))</f>
        <v>Сыворотка крови</v>
      </c>
      <c r="L2305" s="151" t="s">
        <v>302</v>
      </c>
      <c r="M2305">
        <f>IF(L2305="","",VLOOKUP(L2305,Продукция!B:L,11,0))</f>
        <v>0</v>
      </c>
      <c r="N2305" s="11" t="s">
        <v>873</v>
      </c>
      <c r="P2305" s="11" t="s">
        <v>340</v>
      </c>
      <c r="Q2305" s="11" t="s">
        <v>854</v>
      </c>
      <c r="R2305" s="153" t="s">
        <v>5126</v>
      </c>
      <c r="S2305" s="11">
        <v>18</v>
      </c>
      <c r="T2305" s="11" t="s">
        <v>5267</v>
      </c>
      <c r="V2305" s="14">
        <v>45753</v>
      </c>
      <c r="Z2305" s="11" t="s">
        <v>4823</v>
      </c>
      <c r="AA2305" s="15">
        <v>0.58333333333333337</v>
      </c>
      <c r="AB2305" t="str">
        <f>IF(L2305="","",VLOOKUP(L2305&amp;I2305,Продукция!A:I,9,0))</f>
        <v>рекомендация производителя набора</v>
      </c>
      <c r="AC2305" s="14">
        <v>45763</v>
      </c>
      <c r="AD2305" s="11" t="s">
        <v>2673</v>
      </c>
      <c r="AE2305" s="11" t="s">
        <v>4823</v>
      </c>
      <c r="AF2305" t="str">
        <f>IF(AD2305="","",VLOOKUP(AD2305,'Сотрудники и ссылки'!A:B,2,0))</f>
        <v>Серолог</v>
      </c>
      <c r="AG2305">
        <f>IF(AD2305="","",VLOOKUP(AD2305,'Сотрудники и ссылки'!A:C,3,0))</f>
        <v>20001771</v>
      </c>
      <c r="AH2305" s="11" t="s">
        <v>2673</v>
      </c>
      <c r="AI2305" t="str">
        <f>IF(AH2305="","",VLOOKUP(AH2305,'Сотрудники и ссылки'!A:B,2,0))</f>
        <v>Серолог</v>
      </c>
      <c r="AJ2305">
        <f>IF(AH2305="","",VLOOKUP(AH2305,'Сотрудники и ссылки'!A:C,3,0))</f>
        <v>20001771</v>
      </c>
      <c r="AK2305" s="14">
        <v>45763</v>
      </c>
      <c r="AL2305" s="2">
        <f>IF(AK2305="","",AK2305+VLOOKUP(I2305,'Вид исследования'!B:E,4,0))</f>
        <v>45764</v>
      </c>
      <c r="AM2305" s="2">
        <f>IF(AK2305="","",AK2305+VLOOKUP(I2305,'Вид исследования'!B:F,5,0))</f>
        <v>45764</v>
      </c>
      <c r="AN2305" s="14">
        <v>45763</v>
      </c>
      <c r="AP2305" s="11" t="s">
        <v>189</v>
      </c>
      <c r="AQ2305" t="str">
        <f>IFERROR(IF(L2305="","",VLOOKUP(L2305&amp;I2305,Продукция!A:K,11,0)),"обратитесь к админ справочника")</f>
        <v>согласно рекомендациям производителя теста</v>
      </c>
      <c r="AR2305" s="11" t="s">
        <v>4823</v>
      </c>
      <c r="AS2305" t="str">
        <f>IFERROR(IF(L2305="","",VLOOKUP(L2305&amp;I2305,Продукция!A:J,10,0)),"обратитесь к админ справочника")</f>
        <v>инструкция тест- ситема Биочек СК-120</v>
      </c>
      <c r="AT2305" s="11" t="s">
        <v>4823</v>
      </c>
      <c r="AU2305" s="11" t="s">
        <v>4823</v>
      </c>
      <c r="AV2305" s="11" t="s">
        <v>2673</v>
      </c>
      <c r="AW2305" s="11" t="s">
        <v>4824</v>
      </c>
      <c r="AX2305" s="11" t="s">
        <v>565</v>
      </c>
      <c r="AY2305" s="11" t="s">
        <v>1286</v>
      </c>
      <c r="AZ2305" s="11">
        <v>154</v>
      </c>
      <c r="BA2305" s="11">
        <v>40</v>
      </c>
      <c r="BC2305" s="11" t="s">
        <v>5155</v>
      </c>
    </row>
    <row r="2306" spans="1:55" x14ac:dyDescent="0.25">
      <c r="A2306" t="str">
        <f t="shared" si="41"/>
        <v>С/678ART (BioChek) инфекционный альвеолярный ринотрахеит тип А и В уровень антител</v>
      </c>
      <c r="B2306" t="str">
        <f>IF(E2306="","",INDEX(Лаборатории!A:A,MATCH('Производственный контроль'!E2306,Лаборатории!B:B,0)))</f>
        <v xml:space="preserve">КУРИНОЕ ЦАРСТВО АО </v>
      </c>
      <c r="C2306" t="str">
        <f>IF(E2306="","",VLOOKUP(E2306,Лаборатории!B:D,3,0))</f>
        <v>U377_CHL</v>
      </c>
      <c r="D2306" s="12">
        <v>45759</v>
      </c>
      <c r="E2306" s="11" t="s">
        <v>793</v>
      </c>
      <c r="F2306" s="11" t="s">
        <v>544</v>
      </c>
      <c r="G2306" s="11" t="s">
        <v>565</v>
      </c>
      <c r="H2306" s="11" t="s">
        <v>262</v>
      </c>
      <c r="I2306" s="11" t="s">
        <v>3409</v>
      </c>
      <c r="J2306" t="str">
        <f>IF(L2306="","",VLOOKUP(L2306,Продукция!B:D,3,0))</f>
        <v>Биологический_материал</v>
      </c>
      <c r="K2306" t="str">
        <f>IF(L2306="","",VLOOKUP(L2306,Продукция!B:C,2,0))</f>
        <v>Сыворотка крови</v>
      </c>
      <c r="L2306" s="151" t="s">
        <v>302</v>
      </c>
      <c r="M2306">
        <f>IF(L2306="","",VLOOKUP(L2306,Продукция!B:L,11,0))</f>
        <v>0</v>
      </c>
      <c r="N2306" s="11" t="s">
        <v>873</v>
      </c>
      <c r="P2306" s="11" t="s">
        <v>340</v>
      </c>
      <c r="Q2306" s="11" t="s">
        <v>854</v>
      </c>
      <c r="R2306" s="153" t="s">
        <v>5268</v>
      </c>
      <c r="S2306" s="11">
        <v>18</v>
      </c>
      <c r="T2306" s="11" t="s">
        <v>5267</v>
      </c>
      <c r="V2306" s="14">
        <v>45756</v>
      </c>
      <c r="Z2306" s="11" t="s">
        <v>4823</v>
      </c>
      <c r="AA2306" s="15">
        <v>0.58333333333333337</v>
      </c>
      <c r="AB2306" t="str">
        <f>IF(L2306="","",VLOOKUP(L2306&amp;I2306,Продукция!A:I,9,0))</f>
        <v>рекомендация производителя набора</v>
      </c>
      <c r="AC2306" s="14">
        <v>45763</v>
      </c>
      <c r="AD2306" s="11" t="s">
        <v>2673</v>
      </c>
      <c r="AE2306" s="11" t="s">
        <v>4823</v>
      </c>
      <c r="AF2306" t="str">
        <f>IF(AD2306="","",VLOOKUP(AD2306,'Сотрудники и ссылки'!A:B,2,0))</f>
        <v>Серолог</v>
      </c>
      <c r="AG2306">
        <f>IF(AD2306="","",VLOOKUP(AD2306,'Сотрудники и ссылки'!A:C,3,0))</f>
        <v>20001771</v>
      </c>
      <c r="AH2306" s="11" t="s">
        <v>2673</v>
      </c>
      <c r="AI2306" t="str">
        <f>IF(AH2306="","",VLOOKUP(AH2306,'Сотрудники и ссылки'!A:B,2,0))</f>
        <v>Серолог</v>
      </c>
      <c r="AJ2306">
        <f>IF(AH2306="","",VLOOKUP(AH2306,'Сотрудники и ссылки'!A:C,3,0))</f>
        <v>20001771</v>
      </c>
      <c r="AK2306" s="14">
        <v>45763</v>
      </c>
      <c r="AL2306" s="2">
        <f>IF(AK2306="","",AK2306+VLOOKUP(I2306,'Вид исследования'!B:E,4,0))</f>
        <v>45764</v>
      </c>
      <c r="AM2306" s="2">
        <f>IF(AK2306="","",AK2306+VLOOKUP(I2306,'Вид исследования'!B:F,5,0))</f>
        <v>45764</v>
      </c>
      <c r="AN2306" s="14">
        <v>45763</v>
      </c>
      <c r="AP2306" s="11" t="s">
        <v>189</v>
      </c>
      <c r="AQ2306" t="str">
        <f>IFERROR(IF(L2306="","",VLOOKUP(L2306&amp;I2306,Продукция!A:K,11,0)),"обратитесь к админ справочника")</f>
        <v>согласно рекомендациям производителя теста</v>
      </c>
      <c r="AR2306" s="11" t="s">
        <v>4823</v>
      </c>
      <c r="AS2306" t="str">
        <f>IFERROR(IF(L2306="","",VLOOKUP(L2306&amp;I2306,Продукция!A:J,10,0)),"обратитесь к админ справочника")</f>
        <v>инструкция тест- ситема Биочек СК-120</v>
      </c>
      <c r="AT2306" s="11" t="s">
        <v>4823</v>
      </c>
      <c r="AU2306" s="11" t="s">
        <v>4823</v>
      </c>
      <c r="AV2306" s="11" t="s">
        <v>2673</v>
      </c>
      <c r="AW2306" s="11" t="s">
        <v>4824</v>
      </c>
      <c r="AX2306" s="11" t="s">
        <v>565</v>
      </c>
      <c r="AY2306" s="11" t="s">
        <v>1276</v>
      </c>
      <c r="AZ2306" s="11">
        <v>154</v>
      </c>
      <c r="BA2306" s="11">
        <v>40</v>
      </c>
      <c r="BC2306" s="11" t="s">
        <v>5155</v>
      </c>
    </row>
    <row r="2307" spans="1:55" x14ac:dyDescent="0.25">
      <c r="A2307" t="str">
        <f t="shared" si="41"/>
        <v>С/678ART (BioChek) инфекционный альвеолярный ринотрахеит тип А и В уровень антител</v>
      </c>
      <c r="B2307" t="str">
        <f>IF(E2307="","",INDEX(Лаборатории!A:A,MATCH('Производственный контроль'!E2307,Лаборатории!B:B,0)))</f>
        <v xml:space="preserve">КУРИНОЕ ЦАРСТВО АО </v>
      </c>
      <c r="C2307" t="str">
        <f>IF(E2307="","",VLOOKUP(E2307,Лаборатории!B:D,3,0))</f>
        <v>U377_CHL</v>
      </c>
      <c r="D2307" s="12">
        <v>45759</v>
      </c>
      <c r="E2307" s="11" t="s">
        <v>793</v>
      </c>
      <c r="F2307" s="11" t="s">
        <v>544</v>
      </c>
      <c r="G2307" s="11" t="s">
        <v>565</v>
      </c>
      <c r="H2307" s="11" t="s">
        <v>262</v>
      </c>
      <c r="I2307" s="11" t="s">
        <v>3409</v>
      </c>
      <c r="J2307" t="str">
        <f>IF(L2307="","",VLOOKUP(L2307,Продукция!B:D,3,0))</f>
        <v>Биологический_материал</v>
      </c>
      <c r="K2307" t="str">
        <f>IF(L2307="","",VLOOKUP(L2307,Продукция!B:C,2,0))</f>
        <v>Сыворотка крови</v>
      </c>
      <c r="L2307" s="151" t="s">
        <v>302</v>
      </c>
      <c r="M2307">
        <f>IF(L2307="","",VLOOKUP(L2307,Продукция!B:L,11,0))</f>
        <v>0</v>
      </c>
      <c r="N2307" s="11" t="s">
        <v>873</v>
      </c>
      <c r="P2307" s="11" t="s">
        <v>340</v>
      </c>
      <c r="Q2307" s="11" t="s">
        <v>854</v>
      </c>
      <c r="R2307" s="153" t="s">
        <v>4956</v>
      </c>
      <c r="S2307" s="11">
        <v>18</v>
      </c>
      <c r="T2307" s="11" t="s">
        <v>5267</v>
      </c>
      <c r="V2307" s="14">
        <v>45757</v>
      </c>
      <c r="Z2307" s="11" t="s">
        <v>4823</v>
      </c>
      <c r="AA2307" s="15">
        <v>0.58333333333333337</v>
      </c>
      <c r="AB2307" t="str">
        <f>IF(L2307="","",VLOOKUP(L2307&amp;I2307,Продукция!A:I,9,0))</f>
        <v>рекомендация производителя набора</v>
      </c>
      <c r="AC2307" s="14">
        <v>45763</v>
      </c>
      <c r="AD2307" s="11" t="s">
        <v>2673</v>
      </c>
      <c r="AE2307" s="11" t="s">
        <v>4823</v>
      </c>
      <c r="AF2307" t="str">
        <f>IF(AD2307="","",VLOOKUP(AD2307,'Сотрудники и ссылки'!A:B,2,0))</f>
        <v>Серолог</v>
      </c>
      <c r="AG2307">
        <f>IF(AD2307="","",VLOOKUP(AD2307,'Сотрудники и ссылки'!A:C,3,0))</f>
        <v>20001771</v>
      </c>
      <c r="AH2307" s="11" t="s">
        <v>2673</v>
      </c>
      <c r="AI2307" t="str">
        <f>IF(AH2307="","",VLOOKUP(AH2307,'Сотрудники и ссылки'!A:B,2,0))</f>
        <v>Серолог</v>
      </c>
      <c r="AJ2307">
        <f>IF(AH2307="","",VLOOKUP(AH2307,'Сотрудники и ссылки'!A:C,3,0))</f>
        <v>20001771</v>
      </c>
      <c r="AK2307" s="14">
        <v>45763</v>
      </c>
      <c r="AL2307" s="2">
        <f>IF(AK2307="","",AK2307+VLOOKUP(I2307,'Вид исследования'!B:E,4,0))</f>
        <v>45764</v>
      </c>
      <c r="AM2307" s="2">
        <f>IF(AK2307="","",AK2307+VLOOKUP(I2307,'Вид исследования'!B:F,5,0))</f>
        <v>45764</v>
      </c>
      <c r="AN2307" s="14">
        <v>45763</v>
      </c>
      <c r="AP2307" s="11" t="s">
        <v>189</v>
      </c>
      <c r="AQ2307" t="str">
        <f>IFERROR(IF(L2307="","",VLOOKUP(L2307&amp;I2307,Продукция!A:K,11,0)),"обратитесь к админ справочника")</f>
        <v>согласно рекомендациям производителя теста</v>
      </c>
      <c r="AR2307" s="11" t="s">
        <v>4823</v>
      </c>
      <c r="AS2307" t="str">
        <f>IFERROR(IF(L2307="","",VLOOKUP(L2307&amp;I2307,Продукция!A:J,10,0)),"обратитесь к админ справочника")</f>
        <v>инструкция тест- ситема Биочек СК-120</v>
      </c>
      <c r="AT2307" s="11" t="s">
        <v>4823</v>
      </c>
      <c r="AU2307" s="11" t="s">
        <v>4823</v>
      </c>
      <c r="AV2307" s="11" t="s">
        <v>2673</v>
      </c>
      <c r="AW2307" s="11" t="s">
        <v>4824</v>
      </c>
      <c r="AX2307" s="11" t="s">
        <v>565</v>
      </c>
      <c r="AY2307" s="11" t="s">
        <v>1305</v>
      </c>
      <c r="AZ2307" s="11">
        <v>154</v>
      </c>
      <c r="BA2307" s="11">
        <v>40</v>
      </c>
      <c r="BC2307" s="11" t="s">
        <v>5155</v>
      </c>
    </row>
    <row r="2308" spans="1:55" x14ac:dyDescent="0.25">
      <c r="A2308" t="str">
        <f t="shared" si="41"/>
        <v>С/678IBD (BioChek) болезнь Гамборо уровень антител</v>
      </c>
      <c r="B2308" t="str">
        <f>IF(E2308="","",INDEX(Лаборатории!A:A,MATCH('Производственный контроль'!E2308,Лаборатории!B:B,0)))</f>
        <v xml:space="preserve">КУРИНОЕ ЦАРСТВО АО </v>
      </c>
      <c r="C2308" t="str">
        <f>IF(E2308="","",VLOOKUP(E2308,Лаборатории!B:D,3,0))</f>
        <v>U377_CHL</v>
      </c>
      <c r="D2308" s="12">
        <v>45759</v>
      </c>
      <c r="E2308" s="11" t="s">
        <v>793</v>
      </c>
      <c r="F2308" s="11" t="s">
        <v>544</v>
      </c>
      <c r="G2308" s="11" t="s">
        <v>565</v>
      </c>
      <c r="H2308" s="11" t="s">
        <v>262</v>
      </c>
      <c r="I2308" s="11" t="s">
        <v>3415</v>
      </c>
      <c r="J2308" t="str">
        <f>IF(L2308="","",VLOOKUP(L2308,Продукция!B:D,3,0))</f>
        <v>Биологический_материал</v>
      </c>
      <c r="K2308" t="str">
        <f>IF(L2308="","",VLOOKUP(L2308,Продукция!B:C,2,0))</f>
        <v>Сыворотка крови</v>
      </c>
      <c r="L2308" s="151" t="s">
        <v>302</v>
      </c>
      <c r="M2308">
        <f>IF(L2308="","",VLOOKUP(L2308,Продукция!B:L,11,0))</f>
        <v>0</v>
      </c>
      <c r="N2308" s="11" t="s">
        <v>873</v>
      </c>
      <c r="P2308" s="11" t="s">
        <v>340</v>
      </c>
      <c r="Q2308" s="11" t="s">
        <v>854</v>
      </c>
      <c r="R2308" s="153" t="s">
        <v>5132</v>
      </c>
      <c r="S2308" s="11">
        <v>18</v>
      </c>
      <c r="T2308" s="11" t="s">
        <v>5267</v>
      </c>
      <c r="V2308" s="14">
        <v>45751</v>
      </c>
      <c r="Z2308" s="11" t="s">
        <v>4823</v>
      </c>
      <c r="AA2308" s="15">
        <v>0.58333333333333337</v>
      </c>
      <c r="AB2308" t="str">
        <f>IF(L2308="","",VLOOKUP(L2308&amp;I2308,Продукция!A:I,9,0))</f>
        <v>рекомендация производителя набора</v>
      </c>
      <c r="AC2308" s="14">
        <v>45763</v>
      </c>
      <c r="AD2308" s="11" t="s">
        <v>2673</v>
      </c>
      <c r="AE2308" s="11" t="s">
        <v>4823</v>
      </c>
      <c r="AF2308" t="str">
        <f>IF(AD2308="","",VLOOKUP(AD2308,'Сотрудники и ссылки'!A:B,2,0))</f>
        <v>Серолог</v>
      </c>
      <c r="AG2308">
        <f>IF(AD2308="","",VLOOKUP(AD2308,'Сотрудники и ссылки'!A:C,3,0))</f>
        <v>20001771</v>
      </c>
      <c r="AH2308" s="11" t="s">
        <v>2673</v>
      </c>
      <c r="AI2308" t="str">
        <f>IF(AH2308="","",VLOOKUP(AH2308,'Сотрудники и ссылки'!A:B,2,0))</f>
        <v>Серолог</v>
      </c>
      <c r="AJ2308">
        <f>IF(AH2308="","",VLOOKUP(AH2308,'Сотрудники и ссылки'!A:C,3,0))</f>
        <v>20001771</v>
      </c>
      <c r="AK2308" s="14">
        <v>45763</v>
      </c>
      <c r="AL2308" s="2">
        <f>IF(AK2308="","",AK2308+VLOOKUP(I2308,'Вид исследования'!B:E,4,0))</f>
        <v>45764</v>
      </c>
      <c r="AM2308" s="2">
        <f>IF(AK2308="","",AK2308+VLOOKUP(I2308,'Вид исследования'!B:F,5,0))</f>
        <v>45764</v>
      </c>
      <c r="AN2308" s="14">
        <v>45763</v>
      </c>
      <c r="AP2308" s="11" t="s">
        <v>189</v>
      </c>
      <c r="AQ2308" t="str">
        <f>IFERROR(IF(L2308="","",VLOOKUP(L2308&amp;I2308,Продукция!A:K,11,0)),"обратитесь к админ справочника")</f>
        <v>согласно рекомендациям производителя теста</v>
      </c>
      <c r="AR2308" s="11" t="s">
        <v>4823</v>
      </c>
      <c r="AS2308" t="str">
        <f>IFERROR(IF(L2308="","",VLOOKUP(L2308&amp;I2308,Продукция!A:J,10,0)),"обратитесь к админ справочника")</f>
        <v>инструкция тест- ситема Биочек СК-113</v>
      </c>
      <c r="AT2308" s="11" t="s">
        <v>4823</v>
      </c>
      <c r="AU2308" s="11" t="s">
        <v>4823</v>
      </c>
      <c r="AV2308" s="11" t="s">
        <v>2673</v>
      </c>
      <c r="AW2308" s="11" t="s">
        <v>4824</v>
      </c>
      <c r="AX2308" s="11" t="s">
        <v>565</v>
      </c>
      <c r="AY2308" s="11" t="s">
        <v>1289</v>
      </c>
      <c r="AZ2308" s="11">
        <v>154</v>
      </c>
      <c r="BA2308" s="11">
        <v>40</v>
      </c>
      <c r="BC2308" s="11" t="s">
        <v>5155</v>
      </c>
    </row>
    <row r="2309" spans="1:55" x14ac:dyDescent="0.25">
      <c r="A2309" t="str">
        <f t="shared" si="41"/>
        <v>С/678IBD (BioChek) болезнь Гамборо уровень антител</v>
      </c>
      <c r="B2309" t="str">
        <f>IF(E2309="","",INDEX(Лаборатории!A:A,MATCH('Производственный контроль'!E2309,Лаборатории!B:B,0)))</f>
        <v xml:space="preserve">КУРИНОЕ ЦАРСТВО АО </v>
      </c>
      <c r="C2309" t="str">
        <f>IF(E2309="","",VLOOKUP(E2309,Лаборатории!B:D,3,0))</f>
        <v>U377_CHL</v>
      </c>
      <c r="D2309" s="12">
        <v>45759</v>
      </c>
      <c r="E2309" s="11" t="s">
        <v>793</v>
      </c>
      <c r="F2309" s="11" t="s">
        <v>544</v>
      </c>
      <c r="G2309" s="11" t="s">
        <v>565</v>
      </c>
      <c r="H2309" s="11" t="s">
        <v>262</v>
      </c>
      <c r="I2309" s="11" t="s">
        <v>3415</v>
      </c>
      <c r="J2309" t="str">
        <f>IF(L2309="","",VLOOKUP(L2309,Продукция!B:D,3,0))</f>
        <v>Биологический_материал</v>
      </c>
      <c r="K2309" t="str">
        <f>IF(L2309="","",VLOOKUP(L2309,Продукция!B:C,2,0))</f>
        <v>Сыворотка крови</v>
      </c>
      <c r="L2309" s="151" t="s">
        <v>302</v>
      </c>
      <c r="M2309">
        <f>IF(L2309="","",VLOOKUP(L2309,Продукция!B:L,11,0))</f>
        <v>0</v>
      </c>
      <c r="N2309" s="11" t="s">
        <v>873</v>
      </c>
      <c r="P2309" s="11" t="s">
        <v>340</v>
      </c>
      <c r="Q2309" s="11" t="s">
        <v>854</v>
      </c>
      <c r="R2309" s="153" t="s">
        <v>5145</v>
      </c>
      <c r="S2309" s="11">
        <v>18</v>
      </c>
      <c r="T2309" s="11" t="s">
        <v>5267</v>
      </c>
      <c r="V2309" s="14">
        <v>45753</v>
      </c>
      <c r="Z2309" s="11" t="s">
        <v>4823</v>
      </c>
      <c r="AA2309" s="15">
        <v>0.58333333333333337</v>
      </c>
      <c r="AB2309" t="str">
        <f>IF(L2309="","",VLOOKUP(L2309&amp;I2309,Продукция!A:I,9,0))</f>
        <v>рекомендация производителя набора</v>
      </c>
      <c r="AC2309" s="14">
        <v>45763</v>
      </c>
      <c r="AD2309" s="11" t="s">
        <v>2673</v>
      </c>
      <c r="AE2309" s="11" t="s">
        <v>4823</v>
      </c>
      <c r="AF2309" t="str">
        <f>IF(AD2309="","",VLOOKUP(AD2309,'Сотрудники и ссылки'!A:B,2,0))</f>
        <v>Серолог</v>
      </c>
      <c r="AG2309">
        <f>IF(AD2309="","",VLOOKUP(AD2309,'Сотрудники и ссылки'!A:C,3,0))</f>
        <v>20001771</v>
      </c>
      <c r="AH2309" s="11" t="s">
        <v>2673</v>
      </c>
      <c r="AI2309" t="str">
        <f>IF(AH2309="","",VLOOKUP(AH2309,'Сотрудники и ссылки'!A:B,2,0))</f>
        <v>Серолог</v>
      </c>
      <c r="AJ2309">
        <f>IF(AH2309="","",VLOOKUP(AH2309,'Сотрудники и ссылки'!A:C,3,0))</f>
        <v>20001771</v>
      </c>
      <c r="AK2309" s="14">
        <v>45763</v>
      </c>
      <c r="AL2309" s="2">
        <f>IF(AK2309="","",AK2309+VLOOKUP(I2309,'Вид исследования'!B:E,4,0))</f>
        <v>45764</v>
      </c>
      <c r="AM2309" s="2">
        <f>IF(AK2309="","",AK2309+VLOOKUP(I2309,'Вид исследования'!B:F,5,0))</f>
        <v>45764</v>
      </c>
      <c r="AN2309" s="14">
        <v>45763</v>
      </c>
      <c r="AP2309" s="11" t="s">
        <v>189</v>
      </c>
      <c r="AQ2309" t="str">
        <f>IFERROR(IF(L2309="","",VLOOKUP(L2309&amp;I2309,Продукция!A:K,11,0)),"обратитесь к админ справочника")</f>
        <v>согласно рекомендациям производителя теста</v>
      </c>
      <c r="AR2309" s="11" t="s">
        <v>4823</v>
      </c>
      <c r="AS2309" t="str">
        <f>IFERROR(IF(L2309="","",VLOOKUP(L2309&amp;I2309,Продукция!A:J,10,0)),"обратитесь к админ справочника")</f>
        <v>инструкция тест- ситема Биочек СК-113</v>
      </c>
      <c r="AT2309" s="11" t="s">
        <v>4823</v>
      </c>
      <c r="AU2309" s="11" t="s">
        <v>4823</v>
      </c>
      <c r="AV2309" s="11" t="s">
        <v>2673</v>
      </c>
      <c r="AW2309" s="11" t="s">
        <v>4824</v>
      </c>
      <c r="AX2309" s="11" t="s">
        <v>565</v>
      </c>
      <c r="AY2309" s="11" t="s">
        <v>1300</v>
      </c>
      <c r="AZ2309" s="11">
        <v>154</v>
      </c>
      <c r="BA2309" s="11">
        <v>40</v>
      </c>
      <c r="BC2309" s="11" t="s">
        <v>5155</v>
      </c>
    </row>
    <row r="2310" spans="1:55" x14ac:dyDescent="0.25">
      <c r="A2310" t="str">
        <f t="shared" si="41"/>
        <v>С/678IBD (BioChek) болезнь Гамборо уровень антител</v>
      </c>
      <c r="B2310" t="str">
        <f>IF(E2310="","",INDEX(Лаборатории!A:A,MATCH('Производственный контроль'!E2310,Лаборатории!B:B,0)))</f>
        <v xml:space="preserve">КУРИНОЕ ЦАРСТВО АО </v>
      </c>
      <c r="C2310" t="str">
        <f>IF(E2310="","",VLOOKUP(E2310,Лаборатории!B:D,3,0))</f>
        <v>U377_CHL</v>
      </c>
      <c r="D2310" s="12">
        <v>45759</v>
      </c>
      <c r="E2310" s="11" t="s">
        <v>793</v>
      </c>
      <c r="F2310" s="11" t="s">
        <v>544</v>
      </c>
      <c r="G2310" s="11" t="s">
        <v>565</v>
      </c>
      <c r="H2310" s="11" t="s">
        <v>262</v>
      </c>
      <c r="I2310" s="11" t="s">
        <v>3415</v>
      </c>
      <c r="J2310" t="str">
        <f>IF(L2310="","",VLOOKUP(L2310,Продукция!B:D,3,0))</f>
        <v>Биологический_материал</v>
      </c>
      <c r="K2310" t="str">
        <f>IF(L2310="","",VLOOKUP(L2310,Продукция!B:C,2,0))</f>
        <v>Сыворотка крови</v>
      </c>
      <c r="L2310" s="151" t="s">
        <v>302</v>
      </c>
      <c r="M2310">
        <f>IF(L2310="","",VLOOKUP(L2310,Продукция!B:L,11,0))</f>
        <v>0</v>
      </c>
      <c r="N2310" s="11" t="s">
        <v>873</v>
      </c>
      <c r="P2310" s="11" t="s">
        <v>340</v>
      </c>
      <c r="Q2310" s="11" t="s">
        <v>854</v>
      </c>
      <c r="R2310" s="153" t="s">
        <v>5126</v>
      </c>
      <c r="S2310" s="11">
        <v>18</v>
      </c>
      <c r="T2310" s="11" t="s">
        <v>5267</v>
      </c>
      <c r="V2310" s="14">
        <v>45753</v>
      </c>
      <c r="Z2310" s="11" t="s">
        <v>4823</v>
      </c>
      <c r="AA2310" s="15">
        <v>0.58333333333333337</v>
      </c>
      <c r="AB2310" t="str">
        <f>IF(L2310="","",VLOOKUP(L2310&amp;I2310,Продукция!A:I,9,0))</f>
        <v>рекомендация производителя набора</v>
      </c>
      <c r="AC2310" s="14">
        <v>45763</v>
      </c>
      <c r="AD2310" s="11" t="s">
        <v>2673</v>
      </c>
      <c r="AE2310" s="11" t="s">
        <v>4823</v>
      </c>
      <c r="AF2310" t="str">
        <f>IF(AD2310="","",VLOOKUP(AD2310,'Сотрудники и ссылки'!A:B,2,0))</f>
        <v>Серолог</v>
      </c>
      <c r="AG2310">
        <f>IF(AD2310="","",VLOOKUP(AD2310,'Сотрудники и ссылки'!A:C,3,0))</f>
        <v>20001771</v>
      </c>
      <c r="AH2310" s="11" t="s">
        <v>2673</v>
      </c>
      <c r="AI2310" t="str">
        <f>IF(AH2310="","",VLOOKUP(AH2310,'Сотрудники и ссылки'!A:B,2,0))</f>
        <v>Серолог</v>
      </c>
      <c r="AJ2310">
        <f>IF(AH2310="","",VLOOKUP(AH2310,'Сотрудники и ссылки'!A:C,3,0))</f>
        <v>20001771</v>
      </c>
      <c r="AK2310" s="14">
        <v>45763</v>
      </c>
      <c r="AL2310" s="2">
        <f>IF(AK2310="","",AK2310+VLOOKUP(I2310,'Вид исследования'!B:E,4,0))</f>
        <v>45764</v>
      </c>
      <c r="AM2310" s="2">
        <f>IF(AK2310="","",AK2310+VLOOKUP(I2310,'Вид исследования'!B:F,5,0))</f>
        <v>45764</v>
      </c>
      <c r="AN2310" s="14">
        <v>45763</v>
      </c>
      <c r="AP2310" s="11" t="s">
        <v>189</v>
      </c>
      <c r="AQ2310" t="str">
        <f>IFERROR(IF(L2310="","",VLOOKUP(L2310&amp;I2310,Продукция!A:K,11,0)),"обратитесь к админ справочника")</f>
        <v>согласно рекомендациям производителя теста</v>
      </c>
      <c r="AR2310" s="11" t="s">
        <v>4823</v>
      </c>
      <c r="AS2310" t="str">
        <f>IFERROR(IF(L2310="","",VLOOKUP(L2310&amp;I2310,Продукция!A:J,10,0)),"обратитесь к админ справочника")</f>
        <v>инструкция тест- ситема Биочек СК-113</v>
      </c>
      <c r="AT2310" s="11" t="s">
        <v>4823</v>
      </c>
      <c r="AU2310" s="11" t="s">
        <v>4823</v>
      </c>
      <c r="AV2310" s="11" t="s">
        <v>2673</v>
      </c>
      <c r="AW2310" s="11" t="s">
        <v>4824</v>
      </c>
      <c r="AX2310" s="11" t="s">
        <v>565</v>
      </c>
      <c r="AY2310" s="11" t="s">
        <v>1286</v>
      </c>
      <c r="AZ2310" s="11">
        <v>154</v>
      </c>
      <c r="BA2310" s="11">
        <v>40</v>
      </c>
      <c r="BC2310" s="11" t="s">
        <v>5155</v>
      </c>
    </row>
    <row r="2311" spans="1:55" x14ac:dyDescent="0.25">
      <c r="A2311" t="str">
        <f t="shared" si="41"/>
        <v>С/678IBD (BioChek) болезнь Гамборо уровень антител</v>
      </c>
      <c r="B2311" t="str">
        <f>IF(E2311="","",INDEX(Лаборатории!A:A,MATCH('Производственный контроль'!E2311,Лаборатории!B:B,0)))</f>
        <v xml:space="preserve">КУРИНОЕ ЦАРСТВО АО </v>
      </c>
      <c r="C2311" t="str">
        <f>IF(E2311="","",VLOOKUP(E2311,Лаборатории!B:D,3,0))</f>
        <v>U377_CHL</v>
      </c>
      <c r="D2311" s="12">
        <v>45759</v>
      </c>
      <c r="E2311" s="11" t="s">
        <v>793</v>
      </c>
      <c r="F2311" s="11" t="s">
        <v>544</v>
      </c>
      <c r="G2311" s="11" t="s">
        <v>565</v>
      </c>
      <c r="H2311" s="11" t="s">
        <v>262</v>
      </c>
      <c r="I2311" s="11" t="s">
        <v>3415</v>
      </c>
      <c r="J2311" t="str">
        <f>IF(L2311="","",VLOOKUP(L2311,Продукция!B:D,3,0))</f>
        <v>Биологический_материал</v>
      </c>
      <c r="K2311" t="str">
        <f>IF(L2311="","",VLOOKUP(L2311,Продукция!B:C,2,0))</f>
        <v>Сыворотка крови</v>
      </c>
      <c r="L2311" s="151" t="s">
        <v>302</v>
      </c>
      <c r="M2311">
        <f>IF(L2311="","",VLOOKUP(L2311,Продукция!B:L,11,0))</f>
        <v>0</v>
      </c>
      <c r="N2311" s="11" t="s">
        <v>873</v>
      </c>
      <c r="P2311" s="11" t="s">
        <v>340</v>
      </c>
      <c r="Q2311" s="11" t="s">
        <v>854</v>
      </c>
      <c r="R2311" s="153" t="s">
        <v>5268</v>
      </c>
      <c r="S2311" s="11">
        <v>18</v>
      </c>
      <c r="T2311" s="11" t="s">
        <v>5267</v>
      </c>
      <c r="V2311" s="14">
        <v>45756</v>
      </c>
      <c r="Z2311" s="11" t="s">
        <v>4823</v>
      </c>
      <c r="AA2311" s="15">
        <v>0.58333333333333337</v>
      </c>
      <c r="AB2311" t="str">
        <f>IF(L2311="","",VLOOKUP(L2311&amp;I2311,Продукция!A:I,9,0))</f>
        <v>рекомендация производителя набора</v>
      </c>
      <c r="AC2311" s="14">
        <v>45763</v>
      </c>
      <c r="AD2311" s="11" t="s">
        <v>2673</v>
      </c>
      <c r="AE2311" s="11" t="s">
        <v>4823</v>
      </c>
      <c r="AF2311" t="str">
        <f>IF(AD2311="","",VLOOKUP(AD2311,'Сотрудники и ссылки'!A:B,2,0))</f>
        <v>Серолог</v>
      </c>
      <c r="AG2311">
        <f>IF(AD2311="","",VLOOKUP(AD2311,'Сотрудники и ссылки'!A:C,3,0))</f>
        <v>20001771</v>
      </c>
      <c r="AH2311" s="11" t="s">
        <v>2673</v>
      </c>
      <c r="AI2311" t="str">
        <f>IF(AH2311="","",VLOOKUP(AH2311,'Сотрудники и ссылки'!A:B,2,0))</f>
        <v>Серолог</v>
      </c>
      <c r="AJ2311">
        <f>IF(AH2311="","",VLOOKUP(AH2311,'Сотрудники и ссылки'!A:C,3,0))</f>
        <v>20001771</v>
      </c>
      <c r="AK2311" s="14">
        <v>45763</v>
      </c>
      <c r="AL2311" s="2">
        <f>IF(AK2311="","",AK2311+VLOOKUP(I2311,'Вид исследования'!B:E,4,0))</f>
        <v>45764</v>
      </c>
      <c r="AM2311" s="2">
        <f>IF(AK2311="","",AK2311+VLOOKUP(I2311,'Вид исследования'!B:F,5,0))</f>
        <v>45764</v>
      </c>
      <c r="AN2311" s="14">
        <v>45763</v>
      </c>
      <c r="AP2311" s="11" t="s">
        <v>189</v>
      </c>
      <c r="AQ2311" t="str">
        <f>IFERROR(IF(L2311="","",VLOOKUP(L2311&amp;I2311,Продукция!A:K,11,0)),"обратитесь к админ справочника")</f>
        <v>согласно рекомендациям производителя теста</v>
      </c>
      <c r="AR2311" s="11" t="s">
        <v>4823</v>
      </c>
      <c r="AS2311" t="str">
        <f>IFERROR(IF(L2311="","",VLOOKUP(L2311&amp;I2311,Продукция!A:J,10,0)),"обратитесь к админ справочника")</f>
        <v>инструкция тест- ситема Биочек СК-113</v>
      </c>
      <c r="AT2311" s="11" t="s">
        <v>4823</v>
      </c>
      <c r="AU2311" s="11" t="s">
        <v>4823</v>
      </c>
      <c r="AV2311" s="11" t="s">
        <v>2673</v>
      </c>
      <c r="AW2311" s="11" t="s">
        <v>4824</v>
      </c>
      <c r="AX2311" s="11" t="s">
        <v>565</v>
      </c>
      <c r="AY2311" s="11" t="s">
        <v>1276</v>
      </c>
      <c r="AZ2311" s="11">
        <v>154</v>
      </c>
      <c r="BA2311" s="11">
        <v>40</v>
      </c>
      <c r="BC2311" s="11" t="s">
        <v>5155</v>
      </c>
    </row>
    <row r="2312" spans="1:55" x14ac:dyDescent="0.25">
      <c r="A2312" t="str">
        <f t="shared" si="41"/>
        <v>С/678IBD (BioChek) болезнь Гамборо уровень антител</v>
      </c>
      <c r="B2312" t="str">
        <f>IF(E2312="","",INDEX(Лаборатории!A:A,MATCH('Производственный контроль'!E2312,Лаборатории!B:B,0)))</f>
        <v xml:space="preserve">КУРИНОЕ ЦАРСТВО АО </v>
      </c>
      <c r="C2312" t="str">
        <f>IF(E2312="","",VLOOKUP(E2312,Лаборатории!B:D,3,0))</f>
        <v>U377_CHL</v>
      </c>
      <c r="D2312" s="12">
        <v>45759</v>
      </c>
      <c r="E2312" s="11" t="s">
        <v>793</v>
      </c>
      <c r="F2312" s="11" t="s">
        <v>544</v>
      </c>
      <c r="G2312" s="11" t="s">
        <v>565</v>
      </c>
      <c r="H2312" s="11" t="s">
        <v>262</v>
      </c>
      <c r="I2312" s="11" t="s">
        <v>3415</v>
      </c>
      <c r="J2312" t="str">
        <f>IF(L2312="","",VLOOKUP(L2312,Продукция!B:D,3,0))</f>
        <v>Биологический_материал</v>
      </c>
      <c r="K2312" t="str">
        <f>IF(L2312="","",VLOOKUP(L2312,Продукция!B:C,2,0))</f>
        <v>Сыворотка крови</v>
      </c>
      <c r="L2312" s="151" t="s">
        <v>302</v>
      </c>
      <c r="M2312">
        <f>IF(L2312="","",VLOOKUP(L2312,Продукция!B:L,11,0))</f>
        <v>0</v>
      </c>
      <c r="N2312" s="11" t="s">
        <v>873</v>
      </c>
      <c r="P2312" s="11" t="s">
        <v>340</v>
      </c>
      <c r="Q2312" s="11" t="s">
        <v>854</v>
      </c>
      <c r="R2312" s="153" t="s">
        <v>4956</v>
      </c>
      <c r="S2312" s="11">
        <v>18</v>
      </c>
      <c r="T2312" s="11" t="s">
        <v>5267</v>
      </c>
      <c r="V2312" s="14">
        <v>45757</v>
      </c>
      <c r="Z2312" s="11" t="s">
        <v>4823</v>
      </c>
      <c r="AA2312" s="15">
        <v>0.58333333333333337</v>
      </c>
      <c r="AB2312" t="str">
        <f>IF(L2312="","",VLOOKUP(L2312&amp;I2312,Продукция!A:I,9,0))</f>
        <v>рекомендация производителя набора</v>
      </c>
      <c r="AC2312" s="14">
        <v>45763</v>
      </c>
      <c r="AD2312" s="11" t="s">
        <v>2673</v>
      </c>
      <c r="AE2312" s="11" t="s">
        <v>4823</v>
      </c>
      <c r="AF2312" t="str">
        <f>IF(AD2312="","",VLOOKUP(AD2312,'Сотрудники и ссылки'!A:B,2,0))</f>
        <v>Серолог</v>
      </c>
      <c r="AG2312">
        <f>IF(AD2312="","",VLOOKUP(AD2312,'Сотрудники и ссылки'!A:C,3,0))</f>
        <v>20001771</v>
      </c>
      <c r="AH2312" s="11" t="s">
        <v>2673</v>
      </c>
      <c r="AI2312" t="str">
        <f>IF(AH2312="","",VLOOKUP(AH2312,'Сотрудники и ссылки'!A:B,2,0))</f>
        <v>Серолог</v>
      </c>
      <c r="AJ2312">
        <f>IF(AH2312="","",VLOOKUP(AH2312,'Сотрудники и ссылки'!A:C,3,0))</f>
        <v>20001771</v>
      </c>
      <c r="AK2312" s="14">
        <v>45763</v>
      </c>
      <c r="AL2312" s="2">
        <f>IF(AK2312="","",AK2312+VLOOKUP(I2312,'Вид исследования'!B:E,4,0))</f>
        <v>45764</v>
      </c>
      <c r="AM2312" s="2">
        <f>IF(AK2312="","",AK2312+VLOOKUP(I2312,'Вид исследования'!B:F,5,0))</f>
        <v>45764</v>
      </c>
      <c r="AN2312" s="14">
        <v>45763</v>
      </c>
      <c r="AP2312" s="11" t="s">
        <v>189</v>
      </c>
      <c r="AQ2312" t="str">
        <f>IFERROR(IF(L2312="","",VLOOKUP(L2312&amp;I2312,Продукция!A:K,11,0)),"обратитесь к админ справочника")</f>
        <v>согласно рекомендациям производителя теста</v>
      </c>
      <c r="AR2312" s="11" t="s">
        <v>4823</v>
      </c>
      <c r="AS2312" t="str">
        <f>IFERROR(IF(L2312="","",VLOOKUP(L2312&amp;I2312,Продукция!A:J,10,0)),"обратитесь к админ справочника")</f>
        <v>инструкция тест- ситема Биочек СК-113</v>
      </c>
      <c r="AT2312" s="11" t="s">
        <v>4823</v>
      </c>
      <c r="AU2312" s="11" t="s">
        <v>4823</v>
      </c>
      <c r="AV2312" s="11" t="s">
        <v>2673</v>
      </c>
      <c r="AW2312" s="11" t="s">
        <v>4824</v>
      </c>
      <c r="AX2312" s="11" t="s">
        <v>565</v>
      </c>
      <c r="AY2312" s="11" t="s">
        <v>1305</v>
      </c>
      <c r="AZ2312" s="11">
        <v>154</v>
      </c>
      <c r="BA2312" s="11">
        <v>40</v>
      </c>
      <c r="BC2312" s="11" t="s">
        <v>5155</v>
      </c>
    </row>
    <row r="2313" spans="1:55" x14ac:dyDescent="0.25">
      <c r="A2313" t="str">
        <f t="shared" ref="A2313:A2376" si="42">T2313&amp;I2313</f>
        <v>С/678IBV (BioChek) инфекционный бронхит уровень антител</v>
      </c>
      <c r="B2313" t="str">
        <f>IF(E2313="","",INDEX(Лаборатории!A:A,MATCH('Производственный контроль'!E2313,Лаборатории!B:B,0)))</f>
        <v xml:space="preserve">КУРИНОЕ ЦАРСТВО АО </v>
      </c>
      <c r="C2313" t="str">
        <f>IF(E2313="","",VLOOKUP(E2313,Лаборатории!B:D,3,0))</f>
        <v>U377_CHL</v>
      </c>
      <c r="D2313" s="12">
        <v>45759</v>
      </c>
      <c r="E2313" s="11" t="s">
        <v>793</v>
      </c>
      <c r="F2313" s="11" t="s">
        <v>544</v>
      </c>
      <c r="G2313" s="11" t="s">
        <v>565</v>
      </c>
      <c r="H2313" s="11" t="s">
        <v>262</v>
      </c>
      <c r="I2313" s="11" t="s">
        <v>3416</v>
      </c>
      <c r="J2313" t="str">
        <f>IF(L2313="","",VLOOKUP(L2313,Продукция!B:D,3,0))</f>
        <v>Биологический_материал</v>
      </c>
      <c r="K2313" t="str">
        <f>IF(L2313="","",VLOOKUP(L2313,Продукция!B:C,2,0))</f>
        <v>Сыворотка крови</v>
      </c>
      <c r="L2313" s="151" t="s">
        <v>302</v>
      </c>
      <c r="M2313">
        <f>IF(L2313="","",VLOOKUP(L2313,Продукция!B:L,11,0))</f>
        <v>0</v>
      </c>
      <c r="N2313" s="11" t="s">
        <v>873</v>
      </c>
      <c r="P2313" s="11" t="s">
        <v>340</v>
      </c>
      <c r="Q2313" s="11" t="s">
        <v>854</v>
      </c>
      <c r="R2313" s="153" t="s">
        <v>5132</v>
      </c>
      <c r="S2313" s="11">
        <v>18</v>
      </c>
      <c r="T2313" s="11" t="s">
        <v>5267</v>
      </c>
      <c r="V2313" s="14">
        <v>45751</v>
      </c>
      <c r="Z2313" s="11" t="s">
        <v>4823</v>
      </c>
      <c r="AA2313" s="15">
        <v>0.58333333333333337</v>
      </c>
      <c r="AB2313" t="str">
        <f>IF(L2313="","",VLOOKUP(L2313&amp;I2313,Продукция!A:I,9,0))</f>
        <v>рекомендация производителя набора</v>
      </c>
      <c r="AC2313" s="14">
        <v>45763</v>
      </c>
      <c r="AD2313" s="11" t="s">
        <v>2673</v>
      </c>
      <c r="AE2313" s="11" t="s">
        <v>4823</v>
      </c>
      <c r="AF2313" t="str">
        <f>IF(AD2313="","",VLOOKUP(AD2313,'Сотрудники и ссылки'!A:B,2,0))</f>
        <v>Серолог</v>
      </c>
      <c r="AG2313">
        <f>IF(AD2313="","",VLOOKUP(AD2313,'Сотрудники и ссылки'!A:C,3,0))</f>
        <v>20001771</v>
      </c>
      <c r="AH2313" s="11" t="s">
        <v>2673</v>
      </c>
      <c r="AI2313" t="str">
        <f>IF(AH2313="","",VLOOKUP(AH2313,'Сотрудники и ссылки'!A:B,2,0))</f>
        <v>Серолог</v>
      </c>
      <c r="AJ2313">
        <f>IF(AH2313="","",VLOOKUP(AH2313,'Сотрудники и ссылки'!A:C,3,0))</f>
        <v>20001771</v>
      </c>
      <c r="AK2313" s="14">
        <v>45763</v>
      </c>
      <c r="AL2313" s="2">
        <f>IF(AK2313="","",AK2313+VLOOKUP(I2313,'Вид исследования'!B:E,4,0))</f>
        <v>45764</v>
      </c>
      <c r="AM2313" s="2">
        <f>IF(AK2313="","",AK2313+VLOOKUP(I2313,'Вид исследования'!B:F,5,0))</f>
        <v>45764</v>
      </c>
      <c r="AN2313" s="14">
        <v>45763</v>
      </c>
      <c r="AP2313" s="11" t="s">
        <v>189</v>
      </c>
      <c r="AQ2313" t="str">
        <f>IFERROR(IF(L2313="","",VLOOKUP(L2313&amp;I2313,Продукция!A:K,11,0)),"обратитесь к админ справочника")</f>
        <v>согласно рекомендациям производителя теста</v>
      </c>
      <c r="AR2313" s="11" t="s">
        <v>4823</v>
      </c>
      <c r="AS2313" t="str">
        <f>IFERROR(IF(L2313="","",VLOOKUP(L2313&amp;I2313,Продукция!A:J,10,0)),"обратитесь к админ справочника")</f>
        <v>инструкция тест- ситема Биочек СК-119</v>
      </c>
      <c r="AT2313" s="11" t="s">
        <v>4823</v>
      </c>
      <c r="AU2313" s="11" t="s">
        <v>4823</v>
      </c>
      <c r="AV2313" s="11" t="s">
        <v>2673</v>
      </c>
      <c r="AW2313" s="11" t="s">
        <v>4824</v>
      </c>
      <c r="AX2313" s="11" t="s">
        <v>565</v>
      </c>
      <c r="AY2313" s="11" t="s">
        <v>1289</v>
      </c>
      <c r="AZ2313" s="11">
        <v>154</v>
      </c>
      <c r="BA2313" s="11">
        <v>40</v>
      </c>
      <c r="BC2313" s="11" t="s">
        <v>5155</v>
      </c>
    </row>
    <row r="2314" spans="1:55" x14ac:dyDescent="0.25">
      <c r="A2314" t="str">
        <f t="shared" si="42"/>
        <v>С/678IBV (BioChek) инфекционный бронхит уровень антител</v>
      </c>
      <c r="B2314" t="str">
        <f>IF(E2314="","",INDEX(Лаборатории!A:A,MATCH('Производственный контроль'!E2314,Лаборатории!B:B,0)))</f>
        <v xml:space="preserve">КУРИНОЕ ЦАРСТВО АО </v>
      </c>
      <c r="C2314" t="str">
        <f>IF(E2314="","",VLOOKUP(E2314,Лаборатории!B:D,3,0))</f>
        <v>U377_CHL</v>
      </c>
      <c r="D2314" s="12">
        <v>45759</v>
      </c>
      <c r="E2314" s="11" t="s">
        <v>793</v>
      </c>
      <c r="F2314" s="11" t="s">
        <v>544</v>
      </c>
      <c r="G2314" s="11" t="s">
        <v>565</v>
      </c>
      <c r="H2314" s="11" t="s">
        <v>262</v>
      </c>
      <c r="I2314" s="11" t="s">
        <v>3416</v>
      </c>
      <c r="J2314" t="str">
        <f>IF(L2314="","",VLOOKUP(L2314,Продукция!B:D,3,0))</f>
        <v>Биологический_материал</v>
      </c>
      <c r="K2314" t="str">
        <f>IF(L2314="","",VLOOKUP(L2314,Продукция!B:C,2,0))</f>
        <v>Сыворотка крови</v>
      </c>
      <c r="L2314" s="151" t="s">
        <v>302</v>
      </c>
      <c r="M2314">
        <f>IF(L2314="","",VLOOKUP(L2314,Продукция!B:L,11,0))</f>
        <v>0</v>
      </c>
      <c r="N2314" s="11" t="s">
        <v>873</v>
      </c>
      <c r="P2314" s="11" t="s">
        <v>340</v>
      </c>
      <c r="Q2314" s="11" t="s">
        <v>854</v>
      </c>
      <c r="R2314" s="153" t="s">
        <v>5145</v>
      </c>
      <c r="S2314" s="11">
        <v>18</v>
      </c>
      <c r="T2314" s="11" t="s">
        <v>5267</v>
      </c>
      <c r="V2314" s="14">
        <v>45753</v>
      </c>
      <c r="Z2314" s="11" t="s">
        <v>4823</v>
      </c>
      <c r="AA2314" s="15">
        <v>0.58333333333333337</v>
      </c>
      <c r="AB2314" t="str">
        <f>IF(L2314="","",VLOOKUP(L2314&amp;I2314,Продукция!A:I,9,0))</f>
        <v>рекомендация производителя набора</v>
      </c>
      <c r="AC2314" s="14">
        <v>45763</v>
      </c>
      <c r="AD2314" s="11" t="s">
        <v>2673</v>
      </c>
      <c r="AE2314" s="11" t="s">
        <v>4823</v>
      </c>
      <c r="AF2314" t="str">
        <f>IF(AD2314="","",VLOOKUP(AD2314,'Сотрудники и ссылки'!A:B,2,0))</f>
        <v>Серолог</v>
      </c>
      <c r="AG2314">
        <f>IF(AD2314="","",VLOOKUP(AD2314,'Сотрудники и ссылки'!A:C,3,0))</f>
        <v>20001771</v>
      </c>
      <c r="AH2314" s="11" t="s">
        <v>2673</v>
      </c>
      <c r="AI2314" t="str">
        <f>IF(AH2314="","",VLOOKUP(AH2314,'Сотрудники и ссылки'!A:B,2,0))</f>
        <v>Серолог</v>
      </c>
      <c r="AJ2314">
        <f>IF(AH2314="","",VLOOKUP(AH2314,'Сотрудники и ссылки'!A:C,3,0))</f>
        <v>20001771</v>
      </c>
      <c r="AK2314" s="14">
        <v>45763</v>
      </c>
      <c r="AL2314" s="2">
        <f>IF(AK2314="","",AK2314+VLOOKUP(I2314,'Вид исследования'!B:E,4,0))</f>
        <v>45764</v>
      </c>
      <c r="AM2314" s="2">
        <f>IF(AK2314="","",AK2314+VLOOKUP(I2314,'Вид исследования'!B:F,5,0))</f>
        <v>45764</v>
      </c>
      <c r="AN2314" s="14">
        <v>45763</v>
      </c>
      <c r="AP2314" s="11" t="s">
        <v>189</v>
      </c>
      <c r="AQ2314" t="str">
        <f>IFERROR(IF(L2314="","",VLOOKUP(L2314&amp;I2314,Продукция!A:K,11,0)),"обратитесь к админ справочника")</f>
        <v>согласно рекомендациям производителя теста</v>
      </c>
      <c r="AR2314" s="11" t="s">
        <v>4823</v>
      </c>
      <c r="AS2314" t="str">
        <f>IFERROR(IF(L2314="","",VLOOKUP(L2314&amp;I2314,Продукция!A:J,10,0)),"обратитесь к админ справочника")</f>
        <v>инструкция тест- ситема Биочек СК-119</v>
      </c>
      <c r="AT2314" s="11" t="s">
        <v>4823</v>
      </c>
      <c r="AU2314" s="11" t="s">
        <v>4823</v>
      </c>
      <c r="AV2314" s="11" t="s">
        <v>2673</v>
      </c>
      <c r="AW2314" s="11" t="s">
        <v>4824</v>
      </c>
      <c r="AX2314" s="11" t="s">
        <v>565</v>
      </c>
      <c r="AY2314" s="11" t="s">
        <v>1300</v>
      </c>
      <c r="AZ2314" s="11">
        <v>154</v>
      </c>
      <c r="BA2314" s="11">
        <v>40</v>
      </c>
      <c r="BC2314" s="11" t="s">
        <v>5155</v>
      </c>
    </row>
    <row r="2315" spans="1:55" x14ac:dyDescent="0.25">
      <c r="A2315" t="str">
        <f t="shared" si="42"/>
        <v>С/678IBV (BioChek) инфекционный бронхит уровень антител</v>
      </c>
      <c r="B2315" t="str">
        <f>IF(E2315="","",INDEX(Лаборатории!A:A,MATCH('Производственный контроль'!E2315,Лаборатории!B:B,0)))</f>
        <v xml:space="preserve">КУРИНОЕ ЦАРСТВО АО </v>
      </c>
      <c r="C2315" t="str">
        <f>IF(E2315="","",VLOOKUP(E2315,Лаборатории!B:D,3,0))</f>
        <v>U377_CHL</v>
      </c>
      <c r="D2315" s="12">
        <v>45759</v>
      </c>
      <c r="E2315" s="11" t="s">
        <v>793</v>
      </c>
      <c r="F2315" s="11" t="s">
        <v>544</v>
      </c>
      <c r="G2315" s="11" t="s">
        <v>565</v>
      </c>
      <c r="H2315" s="11" t="s">
        <v>262</v>
      </c>
      <c r="I2315" s="11" t="s">
        <v>3416</v>
      </c>
      <c r="J2315" t="str">
        <f>IF(L2315="","",VLOOKUP(L2315,Продукция!B:D,3,0))</f>
        <v>Биологический_материал</v>
      </c>
      <c r="K2315" t="str">
        <f>IF(L2315="","",VLOOKUP(L2315,Продукция!B:C,2,0))</f>
        <v>Сыворотка крови</v>
      </c>
      <c r="L2315" s="151" t="s">
        <v>302</v>
      </c>
      <c r="M2315">
        <f>IF(L2315="","",VLOOKUP(L2315,Продукция!B:L,11,0))</f>
        <v>0</v>
      </c>
      <c r="N2315" s="11" t="s">
        <v>873</v>
      </c>
      <c r="P2315" s="11" t="s">
        <v>340</v>
      </c>
      <c r="Q2315" s="11" t="s">
        <v>854</v>
      </c>
      <c r="R2315" s="153" t="s">
        <v>5126</v>
      </c>
      <c r="S2315" s="11">
        <v>18</v>
      </c>
      <c r="T2315" s="11" t="s">
        <v>5267</v>
      </c>
      <c r="V2315" s="14">
        <v>45753</v>
      </c>
      <c r="Z2315" s="11" t="s">
        <v>4823</v>
      </c>
      <c r="AA2315" s="15">
        <v>0.58333333333333337</v>
      </c>
      <c r="AB2315" t="str">
        <f>IF(L2315="","",VLOOKUP(L2315&amp;I2315,Продукция!A:I,9,0))</f>
        <v>рекомендация производителя набора</v>
      </c>
      <c r="AC2315" s="14">
        <v>45763</v>
      </c>
      <c r="AD2315" s="11" t="s">
        <v>2673</v>
      </c>
      <c r="AE2315" s="11" t="s">
        <v>4823</v>
      </c>
      <c r="AF2315" t="str">
        <f>IF(AD2315="","",VLOOKUP(AD2315,'Сотрудники и ссылки'!A:B,2,0))</f>
        <v>Серолог</v>
      </c>
      <c r="AG2315">
        <f>IF(AD2315="","",VLOOKUP(AD2315,'Сотрудники и ссылки'!A:C,3,0))</f>
        <v>20001771</v>
      </c>
      <c r="AH2315" s="11" t="s">
        <v>2673</v>
      </c>
      <c r="AI2315" t="str">
        <f>IF(AH2315="","",VLOOKUP(AH2315,'Сотрудники и ссылки'!A:B,2,0))</f>
        <v>Серолог</v>
      </c>
      <c r="AJ2315">
        <f>IF(AH2315="","",VLOOKUP(AH2315,'Сотрудники и ссылки'!A:C,3,0))</f>
        <v>20001771</v>
      </c>
      <c r="AK2315" s="14">
        <v>45763</v>
      </c>
      <c r="AL2315" s="2">
        <f>IF(AK2315="","",AK2315+VLOOKUP(I2315,'Вид исследования'!B:E,4,0))</f>
        <v>45764</v>
      </c>
      <c r="AM2315" s="2">
        <f>IF(AK2315="","",AK2315+VLOOKUP(I2315,'Вид исследования'!B:F,5,0))</f>
        <v>45764</v>
      </c>
      <c r="AN2315" s="14">
        <v>45763</v>
      </c>
      <c r="AP2315" s="11" t="s">
        <v>189</v>
      </c>
      <c r="AQ2315" t="str">
        <f>IFERROR(IF(L2315="","",VLOOKUP(L2315&amp;I2315,Продукция!A:K,11,0)),"обратитесь к админ справочника")</f>
        <v>согласно рекомендациям производителя теста</v>
      </c>
      <c r="AR2315" s="11" t="s">
        <v>4823</v>
      </c>
      <c r="AS2315" t="str">
        <f>IFERROR(IF(L2315="","",VLOOKUP(L2315&amp;I2315,Продукция!A:J,10,0)),"обратитесь к админ справочника")</f>
        <v>инструкция тест- ситема Биочек СК-119</v>
      </c>
      <c r="AT2315" s="11" t="s">
        <v>4823</v>
      </c>
      <c r="AU2315" s="11" t="s">
        <v>4823</v>
      </c>
      <c r="AV2315" s="11" t="s">
        <v>2673</v>
      </c>
      <c r="AW2315" s="11" t="s">
        <v>4824</v>
      </c>
      <c r="AX2315" s="11" t="s">
        <v>565</v>
      </c>
      <c r="AY2315" s="11" t="s">
        <v>1286</v>
      </c>
      <c r="AZ2315" s="11">
        <v>154</v>
      </c>
      <c r="BA2315" s="11">
        <v>40</v>
      </c>
      <c r="BC2315" s="11" t="s">
        <v>5155</v>
      </c>
    </row>
    <row r="2316" spans="1:55" x14ac:dyDescent="0.25">
      <c r="A2316" t="str">
        <f t="shared" si="42"/>
        <v>С/678IBV (BioChek) инфекционный бронхит уровень антител</v>
      </c>
      <c r="B2316" t="str">
        <f>IF(E2316="","",INDEX(Лаборатории!A:A,MATCH('Производственный контроль'!E2316,Лаборатории!B:B,0)))</f>
        <v xml:space="preserve">КУРИНОЕ ЦАРСТВО АО </v>
      </c>
      <c r="C2316" t="str">
        <f>IF(E2316="","",VLOOKUP(E2316,Лаборатории!B:D,3,0))</f>
        <v>U377_CHL</v>
      </c>
      <c r="D2316" s="12">
        <v>45759</v>
      </c>
      <c r="E2316" s="11" t="s">
        <v>793</v>
      </c>
      <c r="F2316" s="11" t="s">
        <v>544</v>
      </c>
      <c r="G2316" s="11" t="s">
        <v>565</v>
      </c>
      <c r="H2316" s="11" t="s">
        <v>262</v>
      </c>
      <c r="I2316" s="11" t="s">
        <v>3416</v>
      </c>
      <c r="J2316" t="str">
        <f>IF(L2316="","",VLOOKUP(L2316,Продукция!B:D,3,0))</f>
        <v>Биологический_материал</v>
      </c>
      <c r="K2316" t="str">
        <f>IF(L2316="","",VLOOKUP(L2316,Продукция!B:C,2,0))</f>
        <v>Сыворотка крови</v>
      </c>
      <c r="L2316" s="151" t="s">
        <v>302</v>
      </c>
      <c r="M2316">
        <f>IF(L2316="","",VLOOKUP(L2316,Продукция!B:L,11,0))</f>
        <v>0</v>
      </c>
      <c r="N2316" s="11" t="s">
        <v>873</v>
      </c>
      <c r="P2316" s="11" t="s">
        <v>340</v>
      </c>
      <c r="Q2316" s="11" t="s">
        <v>854</v>
      </c>
      <c r="R2316" s="153" t="s">
        <v>5268</v>
      </c>
      <c r="S2316" s="11">
        <v>18</v>
      </c>
      <c r="T2316" s="11" t="s">
        <v>5267</v>
      </c>
      <c r="V2316" s="14">
        <v>45756</v>
      </c>
      <c r="Z2316" s="11" t="s">
        <v>4823</v>
      </c>
      <c r="AA2316" s="15">
        <v>0.58333333333333337</v>
      </c>
      <c r="AB2316" t="str">
        <f>IF(L2316="","",VLOOKUP(L2316&amp;I2316,Продукция!A:I,9,0))</f>
        <v>рекомендация производителя набора</v>
      </c>
      <c r="AC2316" s="14">
        <v>45763</v>
      </c>
      <c r="AD2316" s="11" t="s">
        <v>2673</v>
      </c>
      <c r="AE2316" s="11" t="s">
        <v>4823</v>
      </c>
      <c r="AF2316" t="str">
        <f>IF(AD2316="","",VLOOKUP(AD2316,'Сотрудники и ссылки'!A:B,2,0))</f>
        <v>Серолог</v>
      </c>
      <c r="AG2316">
        <f>IF(AD2316="","",VLOOKUP(AD2316,'Сотрудники и ссылки'!A:C,3,0))</f>
        <v>20001771</v>
      </c>
      <c r="AH2316" s="11" t="s">
        <v>2673</v>
      </c>
      <c r="AI2316" t="str">
        <f>IF(AH2316="","",VLOOKUP(AH2316,'Сотрудники и ссылки'!A:B,2,0))</f>
        <v>Серолог</v>
      </c>
      <c r="AJ2316">
        <f>IF(AH2316="","",VLOOKUP(AH2316,'Сотрудники и ссылки'!A:C,3,0))</f>
        <v>20001771</v>
      </c>
      <c r="AK2316" s="14">
        <v>45763</v>
      </c>
      <c r="AL2316" s="2">
        <f>IF(AK2316="","",AK2316+VLOOKUP(I2316,'Вид исследования'!B:E,4,0))</f>
        <v>45764</v>
      </c>
      <c r="AM2316" s="2">
        <f>IF(AK2316="","",AK2316+VLOOKUP(I2316,'Вид исследования'!B:F,5,0))</f>
        <v>45764</v>
      </c>
      <c r="AN2316" s="14">
        <v>45763</v>
      </c>
      <c r="AP2316" s="11" t="s">
        <v>189</v>
      </c>
      <c r="AQ2316" t="str">
        <f>IFERROR(IF(L2316="","",VLOOKUP(L2316&amp;I2316,Продукция!A:K,11,0)),"обратитесь к админ справочника")</f>
        <v>согласно рекомендациям производителя теста</v>
      </c>
      <c r="AR2316" s="11" t="s">
        <v>4823</v>
      </c>
      <c r="AS2316" t="str">
        <f>IFERROR(IF(L2316="","",VLOOKUP(L2316&amp;I2316,Продукция!A:J,10,0)),"обратитесь к админ справочника")</f>
        <v>инструкция тест- ситема Биочек СК-119</v>
      </c>
      <c r="AT2316" s="11" t="s">
        <v>4823</v>
      </c>
      <c r="AU2316" s="11" t="s">
        <v>4823</v>
      </c>
      <c r="AV2316" s="11" t="s">
        <v>2673</v>
      </c>
      <c r="AW2316" s="11" t="s">
        <v>4824</v>
      </c>
      <c r="AX2316" s="11" t="s">
        <v>565</v>
      </c>
      <c r="AY2316" s="11" t="s">
        <v>1276</v>
      </c>
      <c r="AZ2316" s="11">
        <v>154</v>
      </c>
      <c r="BA2316" s="11">
        <v>40</v>
      </c>
      <c r="BC2316" s="11" t="s">
        <v>5155</v>
      </c>
    </row>
    <row r="2317" spans="1:55" x14ac:dyDescent="0.25">
      <c r="A2317" t="str">
        <f t="shared" si="42"/>
        <v>С/678IBV (BioChek) инфекционный бронхит уровень антител</v>
      </c>
      <c r="B2317" t="str">
        <f>IF(E2317="","",INDEX(Лаборатории!A:A,MATCH('Производственный контроль'!E2317,Лаборатории!B:B,0)))</f>
        <v xml:space="preserve">КУРИНОЕ ЦАРСТВО АО </v>
      </c>
      <c r="C2317" t="str">
        <f>IF(E2317="","",VLOOKUP(E2317,Лаборатории!B:D,3,0))</f>
        <v>U377_CHL</v>
      </c>
      <c r="D2317" s="12">
        <v>45759</v>
      </c>
      <c r="E2317" s="11" t="s">
        <v>793</v>
      </c>
      <c r="F2317" s="11" t="s">
        <v>544</v>
      </c>
      <c r="G2317" s="11" t="s">
        <v>565</v>
      </c>
      <c r="H2317" s="11" t="s">
        <v>262</v>
      </c>
      <c r="I2317" s="11" t="s">
        <v>3416</v>
      </c>
      <c r="J2317" t="str">
        <f>IF(L2317="","",VLOOKUP(L2317,Продукция!B:D,3,0))</f>
        <v>Биологический_материал</v>
      </c>
      <c r="K2317" t="str">
        <f>IF(L2317="","",VLOOKUP(L2317,Продукция!B:C,2,0))</f>
        <v>Сыворотка крови</v>
      </c>
      <c r="L2317" s="151" t="s">
        <v>302</v>
      </c>
      <c r="M2317">
        <f>IF(L2317="","",VLOOKUP(L2317,Продукция!B:L,11,0))</f>
        <v>0</v>
      </c>
      <c r="N2317" s="11" t="s">
        <v>873</v>
      </c>
      <c r="P2317" s="11" t="s">
        <v>340</v>
      </c>
      <c r="Q2317" s="11" t="s">
        <v>854</v>
      </c>
      <c r="R2317" s="153" t="s">
        <v>4956</v>
      </c>
      <c r="S2317" s="11">
        <v>18</v>
      </c>
      <c r="T2317" s="11" t="s">
        <v>5267</v>
      </c>
      <c r="V2317" s="14">
        <v>45757</v>
      </c>
      <c r="Z2317" s="11" t="s">
        <v>4823</v>
      </c>
      <c r="AA2317" s="15">
        <v>0.58333333333333337</v>
      </c>
      <c r="AB2317" t="str">
        <f>IF(L2317="","",VLOOKUP(L2317&amp;I2317,Продукция!A:I,9,0))</f>
        <v>рекомендация производителя набора</v>
      </c>
      <c r="AC2317" s="14">
        <v>45763</v>
      </c>
      <c r="AD2317" s="11" t="s">
        <v>2673</v>
      </c>
      <c r="AE2317" s="11" t="s">
        <v>4823</v>
      </c>
      <c r="AF2317" t="str">
        <f>IF(AD2317="","",VLOOKUP(AD2317,'Сотрудники и ссылки'!A:B,2,0))</f>
        <v>Серолог</v>
      </c>
      <c r="AG2317">
        <f>IF(AD2317="","",VLOOKUP(AD2317,'Сотрудники и ссылки'!A:C,3,0))</f>
        <v>20001771</v>
      </c>
      <c r="AH2317" s="11" t="s">
        <v>2673</v>
      </c>
      <c r="AI2317" t="str">
        <f>IF(AH2317="","",VLOOKUP(AH2317,'Сотрудники и ссылки'!A:B,2,0))</f>
        <v>Серолог</v>
      </c>
      <c r="AJ2317">
        <f>IF(AH2317="","",VLOOKUP(AH2317,'Сотрудники и ссылки'!A:C,3,0))</f>
        <v>20001771</v>
      </c>
      <c r="AK2317" s="14">
        <v>45763</v>
      </c>
      <c r="AL2317" s="2">
        <f>IF(AK2317="","",AK2317+VLOOKUP(I2317,'Вид исследования'!B:E,4,0))</f>
        <v>45764</v>
      </c>
      <c r="AM2317" s="2">
        <f>IF(AK2317="","",AK2317+VLOOKUP(I2317,'Вид исследования'!B:F,5,0))</f>
        <v>45764</v>
      </c>
      <c r="AN2317" s="14">
        <v>45763</v>
      </c>
      <c r="AP2317" s="11" t="s">
        <v>189</v>
      </c>
      <c r="AQ2317" t="str">
        <f>IFERROR(IF(L2317="","",VLOOKUP(L2317&amp;I2317,Продукция!A:K,11,0)),"обратитесь к админ справочника")</f>
        <v>согласно рекомендациям производителя теста</v>
      </c>
      <c r="AR2317" s="11" t="s">
        <v>4823</v>
      </c>
      <c r="AS2317" t="str">
        <f>IFERROR(IF(L2317="","",VLOOKUP(L2317&amp;I2317,Продукция!A:J,10,0)),"обратитесь к админ справочника")</f>
        <v>инструкция тест- ситема Биочек СК-119</v>
      </c>
      <c r="AT2317" s="11" t="s">
        <v>4823</v>
      </c>
      <c r="AU2317" s="11" t="s">
        <v>4823</v>
      </c>
      <c r="AV2317" s="11" t="s">
        <v>2673</v>
      </c>
      <c r="AW2317" s="11" t="s">
        <v>4824</v>
      </c>
      <c r="AX2317" s="11" t="s">
        <v>565</v>
      </c>
      <c r="AY2317" s="11" t="s">
        <v>1305</v>
      </c>
      <c r="AZ2317" s="11">
        <v>154</v>
      </c>
      <c r="BA2317" s="11">
        <v>40</v>
      </c>
      <c r="BC2317" s="11" t="s">
        <v>5155</v>
      </c>
    </row>
    <row r="2318" spans="1:55" x14ac:dyDescent="0.25">
      <c r="A2318" t="str">
        <f t="shared" si="42"/>
        <v>С/678REO (BioChek) реовирус уровень антител</v>
      </c>
      <c r="B2318" t="str">
        <f>IF(E2318="","",INDEX(Лаборатории!A:A,MATCH('Производственный контроль'!E2318,Лаборатории!B:B,0)))</f>
        <v xml:space="preserve">КУРИНОЕ ЦАРСТВО АО </v>
      </c>
      <c r="C2318" t="str">
        <f>IF(E2318="","",VLOOKUP(E2318,Лаборатории!B:D,3,0))</f>
        <v>U377_CHL</v>
      </c>
      <c r="D2318" s="12">
        <v>45759</v>
      </c>
      <c r="E2318" s="11" t="s">
        <v>793</v>
      </c>
      <c r="F2318" s="11" t="s">
        <v>544</v>
      </c>
      <c r="G2318" s="11" t="s">
        <v>565</v>
      </c>
      <c r="H2318" s="11" t="s">
        <v>262</v>
      </c>
      <c r="I2318" s="11" t="s">
        <v>3426</v>
      </c>
      <c r="J2318" t="str">
        <f>IF(L2318="","",VLOOKUP(L2318,Продукция!B:D,3,0))</f>
        <v>Биологический_материал</v>
      </c>
      <c r="K2318" t="str">
        <f>IF(L2318="","",VLOOKUP(L2318,Продукция!B:C,2,0))</f>
        <v>Сыворотка крови</v>
      </c>
      <c r="L2318" s="151" t="s">
        <v>302</v>
      </c>
      <c r="M2318">
        <f>IF(L2318="","",VLOOKUP(L2318,Продукция!B:L,11,0))</f>
        <v>0</v>
      </c>
      <c r="N2318" s="11" t="s">
        <v>873</v>
      </c>
      <c r="P2318" s="11" t="s">
        <v>340</v>
      </c>
      <c r="Q2318" s="11" t="s">
        <v>854</v>
      </c>
      <c r="R2318" s="153" t="s">
        <v>5132</v>
      </c>
      <c r="S2318" s="11">
        <v>18</v>
      </c>
      <c r="T2318" s="11" t="s">
        <v>5267</v>
      </c>
      <c r="V2318" s="14">
        <v>45751</v>
      </c>
      <c r="Z2318" s="11" t="s">
        <v>4823</v>
      </c>
      <c r="AA2318" s="15">
        <v>0.58333333333333337</v>
      </c>
      <c r="AB2318" t="str">
        <f>IF(L2318="","",VLOOKUP(L2318&amp;I2318,Продукция!A:I,9,0))</f>
        <v>рекомендация производителя набора</v>
      </c>
      <c r="AC2318" s="14">
        <v>45763</v>
      </c>
      <c r="AD2318" s="11" t="s">
        <v>2673</v>
      </c>
      <c r="AE2318" s="11" t="s">
        <v>4823</v>
      </c>
      <c r="AF2318" t="str">
        <f>IF(AD2318="","",VLOOKUP(AD2318,'Сотрудники и ссылки'!A:B,2,0))</f>
        <v>Серолог</v>
      </c>
      <c r="AG2318">
        <f>IF(AD2318="","",VLOOKUP(AD2318,'Сотрудники и ссылки'!A:C,3,0))</f>
        <v>20001771</v>
      </c>
      <c r="AH2318" s="11" t="s">
        <v>2673</v>
      </c>
      <c r="AI2318" t="str">
        <f>IF(AH2318="","",VLOOKUP(AH2318,'Сотрудники и ссылки'!A:B,2,0))</f>
        <v>Серолог</v>
      </c>
      <c r="AJ2318">
        <f>IF(AH2318="","",VLOOKUP(AH2318,'Сотрудники и ссылки'!A:C,3,0))</f>
        <v>20001771</v>
      </c>
      <c r="AK2318" s="14">
        <v>45763</v>
      </c>
      <c r="AL2318" s="2">
        <f>IF(AK2318="","",AK2318+VLOOKUP(I2318,'Вид исследования'!B:E,4,0))</f>
        <v>45764</v>
      </c>
      <c r="AM2318" s="2">
        <f>IF(AK2318="","",AK2318+VLOOKUP(I2318,'Вид исследования'!B:F,5,0))</f>
        <v>45764</v>
      </c>
      <c r="AN2318" s="14">
        <v>45763</v>
      </c>
      <c r="AP2318" s="11" t="s">
        <v>189</v>
      </c>
      <c r="AQ2318" t="str">
        <f>IFERROR(IF(L2318="","",VLOOKUP(L2318&amp;I2318,Продукция!A:K,11,0)),"обратитесь к админ справочника")</f>
        <v>согласно рекомендациям производителя теста</v>
      </c>
      <c r="AR2318" s="11" t="s">
        <v>4823</v>
      </c>
      <c r="AS2318" t="str">
        <f>IFERROR(IF(L2318="","",VLOOKUP(L2318&amp;I2318,Продукция!A:J,10,0)),"обратитесь к админ справочника")</f>
        <v>инструкция тест- ситема Биочек СК -110</v>
      </c>
      <c r="AT2318" s="11" t="s">
        <v>4823</v>
      </c>
      <c r="AU2318" s="11" t="s">
        <v>4823</v>
      </c>
      <c r="AV2318" s="11" t="s">
        <v>2673</v>
      </c>
      <c r="AW2318" s="11" t="s">
        <v>4824</v>
      </c>
      <c r="AX2318" s="11" t="s">
        <v>565</v>
      </c>
      <c r="AY2318" s="11" t="s">
        <v>1289</v>
      </c>
      <c r="AZ2318" s="11">
        <v>154</v>
      </c>
      <c r="BA2318" s="11">
        <v>40</v>
      </c>
      <c r="BC2318" s="11" t="s">
        <v>5155</v>
      </c>
    </row>
    <row r="2319" spans="1:55" x14ac:dyDescent="0.25">
      <c r="A2319" t="str">
        <f t="shared" si="42"/>
        <v>С/678REO (BioChek) реовирус уровень антител</v>
      </c>
      <c r="B2319" t="str">
        <f>IF(E2319="","",INDEX(Лаборатории!A:A,MATCH('Производственный контроль'!E2319,Лаборатории!B:B,0)))</f>
        <v xml:space="preserve">КУРИНОЕ ЦАРСТВО АО </v>
      </c>
      <c r="C2319" t="str">
        <f>IF(E2319="","",VLOOKUP(E2319,Лаборатории!B:D,3,0))</f>
        <v>U377_CHL</v>
      </c>
      <c r="D2319" s="12">
        <v>45759</v>
      </c>
      <c r="E2319" s="11" t="s">
        <v>793</v>
      </c>
      <c r="F2319" s="11" t="s">
        <v>544</v>
      </c>
      <c r="G2319" s="11" t="s">
        <v>565</v>
      </c>
      <c r="H2319" s="11" t="s">
        <v>262</v>
      </c>
      <c r="I2319" s="11" t="s">
        <v>3426</v>
      </c>
      <c r="J2319" t="str">
        <f>IF(L2319="","",VLOOKUP(L2319,Продукция!B:D,3,0))</f>
        <v>Биологический_материал</v>
      </c>
      <c r="K2319" t="str">
        <f>IF(L2319="","",VLOOKUP(L2319,Продукция!B:C,2,0))</f>
        <v>Сыворотка крови</v>
      </c>
      <c r="L2319" s="151" t="s">
        <v>302</v>
      </c>
      <c r="M2319">
        <f>IF(L2319="","",VLOOKUP(L2319,Продукция!B:L,11,0))</f>
        <v>0</v>
      </c>
      <c r="N2319" s="11" t="s">
        <v>873</v>
      </c>
      <c r="P2319" s="11" t="s">
        <v>340</v>
      </c>
      <c r="Q2319" s="11" t="s">
        <v>854</v>
      </c>
      <c r="R2319" s="153" t="s">
        <v>5145</v>
      </c>
      <c r="S2319" s="11">
        <v>18</v>
      </c>
      <c r="T2319" s="11" t="s">
        <v>5267</v>
      </c>
      <c r="V2319" s="14">
        <v>45753</v>
      </c>
      <c r="Z2319" s="11" t="s">
        <v>4823</v>
      </c>
      <c r="AA2319" s="15">
        <v>0.58333333333333337</v>
      </c>
      <c r="AB2319" t="str">
        <f>IF(L2319="","",VLOOKUP(L2319&amp;I2319,Продукция!A:I,9,0))</f>
        <v>рекомендация производителя набора</v>
      </c>
      <c r="AC2319" s="14">
        <v>45763</v>
      </c>
      <c r="AD2319" s="11" t="s">
        <v>2673</v>
      </c>
      <c r="AE2319" s="11" t="s">
        <v>4823</v>
      </c>
      <c r="AF2319" t="str">
        <f>IF(AD2319="","",VLOOKUP(AD2319,'Сотрудники и ссылки'!A:B,2,0))</f>
        <v>Серолог</v>
      </c>
      <c r="AG2319">
        <f>IF(AD2319="","",VLOOKUP(AD2319,'Сотрудники и ссылки'!A:C,3,0))</f>
        <v>20001771</v>
      </c>
      <c r="AH2319" s="11" t="s">
        <v>2673</v>
      </c>
      <c r="AI2319" t="str">
        <f>IF(AH2319="","",VLOOKUP(AH2319,'Сотрудники и ссылки'!A:B,2,0))</f>
        <v>Серолог</v>
      </c>
      <c r="AJ2319">
        <f>IF(AH2319="","",VLOOKUP(AH2319,'Сотрудники и ссылки'!A:C,3,0))</f>
        <v>20001771</v>
      </c>
      <c r="AK2319" s="14">
        <v>45763</v>
      </c>
      <c r="AL2319" s="2">
        <f>IF(AK2319="","",AK2319+VLOOKUP(I2319,'Вид исследования'!B:E,4,0))</f>
        <v>45764</v>
      </c>
      <c r="AM2319" s="2">
        <f>IF(AK2319="","",AK2319+VLOOKUP(I2319,'Вид исследования'!B:F,5,0))</f>
        <v>45764</v>
      </c>
      <c r="AN2319" s="14">
        <v>45763</v>
      </c>
      <c r="AP2319" s="11" t="s">
        <v>189</v>
      </c>
      <c r="AQ2319" t="str">
        <f>IFERROR(IF(L2319="","",VLOOKUP(L2319&amp;I2319,Продукция!A:K,11,0)),"обратитесь к админ справочника")</f>
        <v>согласно рекомендациям производителя теста</v>
      </c>
      <c r="AR2319" s="11" t="s">
        <v>4823</v>
      </c>
      <c r="AS2319" t="str">
        <f>IFERROR(IF(L2319="","",VLOOKUP(L2319&amp;I2319,Продукция!A:J,10,0)),"обратитесь к админ справочника")</f>
        <v>инструкция тест- ситема Биочек СК -110</v>
      </c>
      <c r="AT2319" s="11" t="s">
        <v>4823</v>
      </c>
      <c r="AU2319" s="11" t="s">
        <v>4823</v>
      </c>
      <c r="AV2319" s="11" t="s">
        <v>2673</v>
      </c>
      <c r="AW2319" s="11" t="s">
        <v>4824</v>
      </c>
      <c r="AX2319" s="11" t="s">
        <v>565</v>
      </c>
      <c r="AY2319" s="11" t="s">
        <v>1300</v>
      </c>
      <c r="AZ2319" s="11">
        <v>154</v>
      </c>
      <c r="BA2319" s="11">
        <v>40</v>
      </c>
      <c r="BC2319" s="11" t="s">
        <v>5155</v>
      </c>
    </row>
    <row r="2320" spans="1:55" x14ac:dyDescent="0.25">
      <c r="A2320" t="str">
        <f t="shared" si="42"/>
        <v>С/678REO (BioChek) реовирус уровень антител</v>
      </c>
      <c r="B2320" t="str">
        <f>IF(E2320="","",INDEX(Лаборатории!A:A,MATCH('Производственный контроль'!E2320,Лаборатории!B:B,0)))</f>
        <v xml:space="preserve">КУРИНОЕ ЦАРСТВО АО </v>
      </c>
      <c r="C2320" t="str">
        <f>IF(E2320="","",VLOOKUP(E2320,Лаборатории!B:D,3,0))</f>
        <v>U377_CHL</v>
      </c>
      <c r="D2320" s="12">
        <v>45759</v>
      </c>
      <c r="E2320" s="11" t="s">
        <v>793</v>
      </c>
      <c r="F2320" s="11" t="s">
        <v>544</v>
      </c>
      <c r="G2320" s="11" t="s">
        <v>565</v>
      </c>
      <c r="H2320" s="11" t="s">
        <v>262</v>
      </c>
      <c r="I2320" s="11" t="s">
        <v>3426</v>
      </c>
      <c r="J2320" t="str">
        <f>IF(L2320="","",VLOOKUP(L2320,Продукция!B:D,3,0))</f>
        <v>Биологический_материал</v>
      </c>
      <c r="K2320" t="str">
        <f>IF(L2320="","",VLOOKUP(L2320,Продукция!B:C,2,0))</f>
        <v>Сыворотка крови</v>
      </c>
      <c r="L2320" s="151" t="s">
        <v>302</v>
      </c>
      <c r="M2320">
        <f>IF(L2320="","",VLOOKUP(L2320,Продукция!B:L,11,0))</f>
        <v>0</v>
      </c>
      <c r="N2320" s="11" t="s">
        <v>873</v>
      </c>
      <c r="P2320" s="11" t="s">
        <v>340</v>
      </c>
      <c r="Q2320" s="11" t="s">
        <v>854</v>
      </c>
      <c r="R2320" s="153" t="s">
        <v>5126</v>
      </c>
      <c r="S2320" s="11">
        <v>18</v>
      </c>
      <c r="T2320" s="11" t="s">
        <v>5267</v>
      </c>
      <c r="V2320" s="14">
        <v>45753</v>
      </c>
      <c r="Z2320" s="11" t="s">
        <v>4823</v>
      </c>
      <c r="AA2320" s="15">
        <v>0.58333333333333337</v>
      </c>
      <c r="AB2320" t="str">
        <f>IF(L2320="","",VLOOKUP(L2320&amp;I2320,Продукция!A:I,9,0))</f>
        <v>рекомендация производителя набора</v>
      </c>
      <c r="AC2320" s="14">
        <v>45763</v>
      </c>
      <c r="AD2320" s="11" t="s">
        <v>2673</v>
      </c>
      <c r="AE2320" s="11" t="s">
        <v>4823</v>
      </c>
      <c r="AF2320" t="str">
        <f>IF(AD2320="","",VLOOKUP(AD2320,'Сотрудники и ссылки'!A:B,2,0))</f>
        <v>Серолог</v>
      </c>
      <c r="AG2320">
        <f>IF(AD2320="","",VLOOKUP(AD2320,'Сотрудники и ссылки'!A:C,3,0))</f>
        <v>20001771</v>
      </c>
      <c r="AH2320" s="11" t="s">
        <v>2673</v>
      </c>
      <c r="AI2320" t="str">
        <f>IF(AH2320="","",VLOOKUP(AH2320,'Сотрудники и ссылки'!A:B,2,0))</f>
        <v>Серолог</v>
      </c>
      <c r="AJ2320">
        <f>IF(AH2320="","",VLOOKUP(AH2320,'Сотрудники и ссылки'!A:C,3,0))</f>
        <v>20001771</v>
      </c>
      <c r="AK2320" s="14">
        <v>45763</v>
      </c>
      <c r="AL2320" s="2">
        <f>IF(AK2320="","",AK2320+VLOOKUP(I2320,'Вид исследования'!B:E,4,0))</f>
        <v>45764</v>
      </c>
      <c r="AM2320" s="2">
        <f>IF(AK2320="","",AK2320+VLOOKUP(I2320,'Вид исследования'!B:F,5,0))</f>
        <v>45764</v>
      </c>
      <c r="AN2320" s="14">
        <v>45763</v>
      </c>
      <c r="AP2320" s="11" t="s">
        <v>189</v>
      </c>
      <c r="AQ2320" t="str">
        <f>IFERROR(IF(L2320="","",VLOOKUP(L2320&amp;I2320,Продукция!A:K,11,0)),"обратитесь к админ справочника")</f>
        <v>согласно рекомендациям производителя теста</v>
      </c>
      <c r="AR2320" s="11" t="s">
        <v>4823</v>
      </c>
      <c r="AS2320" t="str">
        <f>IFERROR(IF(L2320="","",VLOOKUP(L2320&amp;I2320,Продукция!A:J,10,0)),"обратитесь к админ справочника")</f>
        <v>инструкция тест- ситема Биочек СК -110</v>
      </c>
      <c r="AT2320" s="11" t="s">
        <v>4823</v>
      </c>
      <c r="AU2320" s="11" t="s">
        <v>4823</v>
      </c>
      <c r="AV2320" s="11" t="s">
        <v>2673</v>
      </c>
      <c r="AW2320" s="11" t="s">
        <v>4824</v>
      </c>
      <c r="AX2320" s="11" t="s">
        <v>565</v>
      </c>
      <c r="AY2320" s="11" t="s">
        <v>1286</v>
      </c>
      <c r="AZ2320" s="11">
        <v>154</v>
      </c>
      <c r="BA2320" s="11">
        <v>40</v>
      </c>
      <c r="BC2320" s="11" t="s">
        <v>5155</v>
      </c>
    </row>
    <row r="2321" spans="1:55" x14ac:dyDescent="0.25">
      <c r="A2321" t="str">
        <f t="shared" si="42"/>
        <v>С/678REO (BioChek) реовирус уровень антител</v>
      </c>
      <c r="B2321" t="str">
        <f>IF(E2321="","",INDEX(Лаборатории!A:A,MATCH('Производственный контроль'!E2321,Лаборатории!B:B,0)))</f>
        <v xml:space="preserve">КУРИНОЕ ЦАРСТВО АО </v>
      </c>
      <c r="C2321" t="str">
        <f>IF(E2321="","",VLOOKUP(E2321,Лаборатории!B:D,3,0))</f>
        <v>U377_CHL</v>
      </c>
      <c r="D2321" s="12">
        <v>45759</v>
      </c>
      <c r="E2321" s="11" t="s">
        <v>793</v>
      </c>
      <c r="F2321" s="11" t="s">
        <v>544</v>
      </c>
      <c r="G2321" s="11" t="s">
        <v>565</v>
      </c>
      <c r="H2321" s="11" t="s">
        <v>262</v>
      </c>
      <c r="I2321" s="11" t="s">
        <v>3426</v>
      </c>
      <c r="J2321" t="str">
        <f>IF(L2321="","",VLOOKUP(L2321,Продукция!B:D,3,0))</f>
        <v>Биологический_материал</v>
      </c>
      <c r="K2321" t="str">
        <f>IF(L2321="","",VLOOKUP(L2321,Продукция!B:C,2,0))</f>
        <v>Сыворотка крови</v>
      </c>
      <c r="L2321" s="151" t="s">
        <v>302</v>
      </c>
      <c r="M2321">
        <f>IF(L2321="","",VLOOKUP(L2321,Продукция!B:L,11,0))</f>
        <v>0</v>
      </c>
      <c r="N2321" s="11" t="s">
        <v>873</v>
      </c>
      <c r="P2321" s="11" t="s">
        <v>340</v>
      </c>
      <c r="Q2321" s="11" t="s">
        <v>854</v>
      </c>
      <c r="R2321" s="153" t="s">
        <v>5268</v>
      </c>
      <c r="S2321" s="11">
        <v>18</v>
      </c>
      <c r="T2321" s="11" t="s">
        <v>5267</v>
      </c>
      <c r="V2321" s="14">
        <v>45756</v>
      </c>
      <c r="Z2321" s="11" t="s">
        <v>4823</v>
      </c>
      <c r="AA2321" s="15">
        <v>0.58333333333333337</v>
      </c>
      <c r="AB2321" t="str">
        <f>IF(L2321="","",VLOOKUP(L2321&amp;I2321,Продукция!A:I,9,0))</f>
        <v>рекомендация производителя набора</v>
      </c>
      <c r="AC2321" s="14">
        <v>45763</v>
      </c>
      <c r="AD2321" s="11" t="s">
        <v>2673</v>
      </c>
      <c r="AE2321" s="11" t="s">
        <v>4823</v>
      </c>
      <c r="AF2321" t="str">
        <f>IF(AD2321="","",VLOOKUP(AD2321,'Сотрудники и ссылки'!A:B,2,0))</f>
        <v>Серолог</v>
      </c>
      <c r="AG2321">
        <f>IF(AD2321="","",VLOOKUP(AD2321,'Сотрудники и ссылки'!A:C,3,0))</f>
        <v>20001771</v>
      </c>
      <c r="AH2321" s="11" t="s">
        <v>2673</v>
      </c>
      <c r="AI2321" t="str">
        <f>IF(AH2321="","",VLOOKUP(AH2321,'Сотрудники и ссылки'!A:B,2,0))</f>
        <v>Серолог</v>
      </c>
      <c r="AJ2321">
        <f>IF(AH2321="","",VLOOKUP(AH2321,'Сотрудники и ссылки'!A:C,3,0))</f>
        <v>20001771</v>
      </c>
      <c r="AK2321" s="14">
        <v>45763</v>
      </c>
      <c r="AL2321" s="2">
        <f>IF(AK2321="","",AK2321+VLOOKUP(I2321,'Вид исследования'!B:E,4,0))</f>
        <v>45764</v>
      </c>
      <c r="AM2321" s="2">
        <f>IF(AK2321="","",AK2321+VLOOKUP(I2321,'Вид исследования'!B:F,5,0))</f>
        <v>45764</v>
      </c>
      <c r="AN2321" s="14">
        <v>45763</v>
      </c>
      <c r="AP2321" s="11" t="s">
        <v>189</v>
      </c>
      <c r="AQ2321" t="str">
        <f>IFERROR(IF(L2321="","",VLOOKUP(L2321&amp;I2321,Продукция!A:K,11,0)),"обратитесь к админ справочника")</f>
        <v>согласно рекомендациям производителя теста</v>
      </c>
      <c r="AR2321" s="11" t="s">
        <v>4823</v>
      </c>
      <c r="AS2321" t="str">
        <f>IFERROR(IF(L2321="","",VLOOKUP(L2321&amp;I2321,Продукция!A:J,10,0)),"обратитесь к админ справочника")</f>
        <v>инструкция тест- ситема Биочек СК -110</v>
      </c>
      <c r="AT2321" s="11" t="s">
        <v>4823</v>
      </c>
      <c r="AU2321" s="11" t="s">
        <v>4823</v>
      </c>
      <c r="AV2321" s="11" t="s">
        <v>2673</v>
      </c>
      <c r="AW2321" s="11" t="s">
        <v>4824</v>
      </c>
      <c r="AX2321" s="11" t="s">
        <v>565</v>
      </c>
      <c r="AY2321" s="11" t="s">
        <v>1276</v>
      </c>
      <c r="AZ2321" s="11">
        <v>154</v>
      </c>
      <c r="BA2321" s="11">
        <v>40</v>
      </c>
      <c r="BC2321" s="11" t="s">
        <v>5155</v>
      </c>
    </row>
    <row r="2322" spans="1:55" x14ac:dyDescent="0.25">
      <c r="A2322" t="str">
        <f t="shared" si="42"/>
        <v>С/678REO (BioChek) реовирус уровень антител</v>
      </c>
      <c r="B2322" t="str">
        <f>IF(E2322="","",INDEX(Лаборатории!A:A,MATCH('Производственный контроль'!E2322,Лаборатории!B:B,0)))</f>
        <v xml:space="preserve">КУРИНОЕ ЦАРСТВО АО </v>
      </c>
      <c r="C2322" t="str">
        <f>IF(E2322="","",VLOOKUP(E2322,Лаборатории!B:D,3,0))</f>
        <v>U377_CHL</v>
      </c>
      <c r="D2322" s="12">
        <v>45759</v>
      </c>
      <c r="E2322" s="11" t="s">
        <v>793</v>
      </c>
      <c r="F2322" s="11" t="s">
        <v>544</v>
      </c>
      <c r="G2322" s="11" t="s">
        <v>565</v>
      </c>
      <c r="H2322" s="11" t="s">
        <v>262</v>
      </c>
      <c r="I2322" s="11" t="s">
        <v>3426</v>
      </c>
      <c r="J2322" t="str">
        <f>IF(L2322="","",VLOOKUP(L2322,Продукция!B:D,3,0))</f>
        <v>Биологический_материал</v>
      </c>
      <c r="K2322" t="str">
        <f>IF(L2322="","",VLOOKUP(L2322,Продукция!B:C,2,0))</f>
        <v>Сыворотка крови</v>
      </c>
      <c r="L2322" s="151" t="s">
        <v>302</v>
      </c>
      <c r="M2322">
        <f>IF(L2322="","",VLOOKUP(L2322,Продукция!B:L,11,0))</f>
        <v>0</v>
      </c>
      <c r="N2322" s="11" t="s">
        <v>873</v>
      </c>
      <c r="P2322" s="11" t="s">
        <v>340</v>
      </c>
      <c r="Q2322" s="11" t="s">
        <v>854</v>
      </c>
      <c r="R2322" s="153" t="s">
        <v>4956</v>
      </c>
      <c r="S2322" s="11">
        <v>18</v>
      </c>
      <c r="T2322" s="11" t="s">
        <v>5267</v>
      </c>
      <c r="V2322" s="14">
        <v>45757</v>
      </c>
      <c r="Z2322" s="11" t="s">
        <v>4823</v>
      </c>
      <c r="AA2322" s="15">
        <v>0.58333333333333337</v>
      </c>
      <c r="AB2322" t="str">
        <f>IF(L2322="","",VLOOKUP(L2322&amp;I2322,Продукция!A:I,9,0))</f>
        <v>рекомендация производителя набора</v>
      </c>
      <c r="AC2322" s="14">
        <v>45763</v>
      </c>
      <c r="AD2322" s="11" t="s">
        <v>2673</v>
      </c>
      <c r="AE2322" s="11" t="s">
        <v>4823</v>
      </c>
      <c r="AF2322" t="str">
        <f>IF(AD2322="","",VLOOKUP(AD2322,'Сотрудники и ссылки'!A:B,2,0))</f>
        <v>Серолог</v>
      </c>
      <c r="AG2322">
        <f>IF(AD2322="","",VLOOKUP(AD2322,'Сотрудники и ссылки'!A:C,3,0))</f>
        <v>20001771</v>
      </c>
      <c r="AH2322" s="11" t="s">
        <v>2673</v>
      </c>
      <c r="AI2322" t="str">
        <f>IF(AH2322="","",VLOOKUP(AH2322,'Сотрудники и ссылки'!A:B,2,0))</f>
        <v>Серолог</v>
      </c>
      <c r="AJ2322">
        <f>IF(AH2322="","",VLOOKUP(AH2322,'Сотрудники и ссылки'!A:C,3,0))</f>
        <v>20001771</v>
      </c>
      <c r="AK2322" s="14">
        <v>45763</v>
      </c>
      <c r="AL2322" s="2">
        <f>IF(AK2322="","",AK2322+VLOOKUP(I2322,'Вид исследования'!B:E,4,0))</f>
        <v>45764</v>
      </c>
      <c r="AM2322" s="2">
        <f>IF(AK2322="","",AK2322+VLOOKUP(I2322,'Вид исследования'!B:F,5,0))</f>
        <v>45764</v>
      </c>
      <c r="AN2322" s="14">
        <v>45763</v>
      </c>
      <c r="AP2322" s="11" t="s">
        <v>189</v>
      </c>
      <c r="AQ2322" t="str">
        <f>IFERROR(IF(L2322="","",VLOOKUP(L2322&amp;I2322,Продукция!A:K,11,0)),"обратитесь к админ справочника")</f>
        <v>согласно рекомендациям производителя теста</v>
      </c>
      <c r="AR2322" s="11" t="s">
        <v>4823</v>
      </c>
      <c r="AS2322" t="str">
        <f>IFERROR(IF(L2322="","",VLOOKUP(L2322&amp;I2322,Продукция!A:J,10,0)),"обратитесь к админ справочника")</f>
        <v>инструкция тест- ситема Биочек СК -110</v>
      </c>
      <c r="AT2322" s="11" t="s">
        <v>4823</v>
      </c>
      <c r="AU2322" s="11" t="s">
        <v>4823</v>
      </c>
      <c r="AV2322" s="11" t="s">
        <v>2673</v>
      </c>
      <c r="AW2322" s="11" t="s">
        <v>4824</v>
      </c>
      <c r="AX2322" s="11" t="s">
        <v>565</v>
      </c>
      <c r="AY2322" s="11" t="s">
        <v>1305</v>
      </c>
      <c r="AZ2322" s="11">
        <v>154</v>
      </c>
      <c r="BA2322" s="11">
        <v>40</v>
      </c>
      <c r="BC2322" s="11" t="s">
        <v>5155</v>
      </c>
    </row>
    <row r="2323" spans="1:55" x14ac:dyDescent="0.25">
      <c r="A2323" t="str">
        <f t="shared" si="42"/>
        <v>С/678NDV (BioChek) болезнь Ньюкасла уровень антител</v>
      </c>
      <c r="B2323" t="str">
        <f>IF(E2323="","",INDEX(Лаборатории!A:A,MATCH('Производственный контроль'!E2323,Лаборатории!B:B,0)))</f>
        <v xml:space="preserve">КУРИНОЕ ЦАРСТВО АО </v>
      </c>
      <c r="C2323" t="str">
        <f>IF(E2323="","",VLOOKUP(E2323,Лаборатории!B:D,3,0))</f>
        <v>U377_CHL</v>
      </c>
      <c r="D2323" s="12">
        <v>45759</v>
      </c>
      <c r="E2323" s="11" t="s">
        <v>793</v>
      </c>
      <c r="F2323" s="11" t="s">
        <v>544</v>
      </c>
      <c r="G2323" s="11" t="s">
        <v>565</v>
      </c>
      <c r="H2323" s="11" t="s">
        <v>262</v>
      </c>
      <c r="I2323" s="11" t="s">
        <v>3424</v>
      </c>
      <c r="J2323" t="str">
        <f>IF(L2323="","",VLOOKUP(L2323,Продукция!B:D,3,0))</f>
        <v>Биологический_материал</v>
      </c>
      <c r="K2323" t="str">
        <f>IF(L2323="","",VLOOKUP(L2323,Продукция!B:C,2,0))</f>
        <v>Сыворотка крови</v>
      </c>
      <c r="L2323" s="151" t="s">
        <v>302</v>
      </c>
      <c r="M2323">
        <f>IF(L2323="","",VLOOKUP(L2323,Продукция!B:L,11,0))</f>
        <v>0</v>
      </c>
      <c r="N2323" s="11" t="s">
        <v>873</v>
      </c>
      <c r="P2323" s="11" t="s">
        <v>340</v>
      </c>
      <c r="Q2323" s="11" t="s">
        <v>854</v>
      </c>
      <c r="R2323" s="153" t="s">
        <v>5132</v>
      </c>
      <c r="S2323" s="11">
        <v>18</v>
      </c>
      <c r="T2323" s="11" t="s">
        <v>5267</v>
      </c>
      <c r="V2323" s="14">
        <v>45751</v>
      </c>
      <c r="Z2323" s="11" t="s">
        <v>4823</v>
      </c>
      <c r="AA2323" s="15">
        <v>0.58333333333333337</v>
      </c>
      <c r="AB2323" t="str">
        <f>IF(L2323="","",VLOOKUP(L2323&amp;I2323,Продукция!A:I,9,0))</f>
        <v>рекомендация производителя набора</v>
      </c>
      <c r="AC2323" s="14">
        <v>45763</v>
      </c>
      <c r="AD2323" s="11" t="s">
        <v>2673</v>
      </c>
      <c r="AE2323" s="11" t="s">
        <v>4823</v>
      </c>
      <c r="AF2323" t="str">
        <f>IF(AD2323="","",VLOOKUP(AD2323,'Сотрудники и ссылки'!A:B,2,0))</f>
        <v>Серолог</v>
      </c>
      <c r="AG2323">
        <f>IF(AD2323="","",VLOOKUP(AD2323,'Сотрудники и ссылки'!A:C,3,0))</f>
        <v>20001771</v>
      </c>
      <c r="AH2323" s="11" t="s">
        <v>2673</v>
      </c>
      <c r="AI2323" t="str">
        <f>IF(AH2323="","",VLOOKUP(AH2323,'Сотрудники и ссылки'!A:B,2,0))</f>
        <v>Серолог</v>
      </c>
      <c r="AJ2323">
        <f>IF(AH2323="","",VLOOKUP(AH2323,'Сотрудники и ссылки'!A:C,3,0))</f>
        <v>20001771</v>
      </c>
      <c r="AK2323" s="14">
        <v>45763</v>
      </c>
      <c r="AL2323" s="2">
        <f>IF(AK2323="","",AK2323+VLOOKUP(I2323,'Вид исследования'!B:E,4,0))</f>
        <v>45764</v>
      </c>
      <c r="AM2323" s="2">
        <f>IF(AK2323="","",AK2323+VLOOKUP(I2323,'Вид исследования'!B:F,5,0))</f>
        <v>45764</v>
      </c>
      <c r="AN2323" s="14">
        <v>45763</v>
      </c>
      <c r="AP2323" s="11" t="s">
        <v>189</v>
      </c>
      <c r="AQ2323" t="str">
        <f>IFERROR(IF(L2323="","",VLOOKUP(L2323&amp;I2323,Продукция!A:K,11,0)),"обратитесь к админ справочника")</f>
        <v>согласно рекомендациям производителя теста</v>
      </c>
      <c r="AR2323" s="11" t="s">
        <v>4823</v>
      </c>
      <c r="AS2323" t="str">
        <f>IFERROR(IF(L2323="","",VLOOKUP(L2323&amp;I2323,Продукция!A:J,10,0)),"обратитесь к админ справочника")</f>
        <v>инструкция тест- ситема Биочек СК -116</v>
      </c>
      <c r="AT2323" s="11" t="s">
        <v>4823</v>
      </c>
      <c r="AU2323" s="11" t="s">
        <v>4823</v>
      </c>
      <c r="AV2323" s="11" t="s">
        <v>2673</v>
      </c>
      <c r="AW2323" s="11" t="s">
        <v>4824</v>
      </c>
      <c r="AX2323" s="11" t="s">
        <v>565</v>
      </c>
      <c r="AY2323" s="11" t="s">
        <v>1289</v>
      </c>
      <c r="AZ2323" s="11">
        <v>154</v>
      </c>
      <c r="BA2323" s="11">
        <v>40</v>
      </c>
      <c r="BC2323" s="11" t="s">
        <v>5155</v>
      </c>
    </row>
    <row r="2324" spans="1:55" x14ac:dyDescent="0.25">
      <c r="A2324" t="str">
        <f t="shared" si="42"/>
        <v>С/678NDV (BioChek) болезнь Ньюкасла уровень антител</v>
      </c>
      <c r="B2324" t="str">
        <f>IF(E2324="","",INDEX(Лаборатории!A:A,MATCH('Производственный контроль'!E2324,Лаборатории!B:B,0)))</f>
        <v xml:space="preserve">КУРИНОЕ ЦАРСТВО АО </v>
      </c>
      <c r="C2324" t="str">
        <f>IF(E2324="","",VLOOKUP(E2324,Лаборатории!B:D,3,0))</f>
        <v>U377_CHL</v>
      </c>
      <c r="D2324" s="12">
        <v>45759</v>
      </c>
      <c r="E2324" s="11" t="s">
        <v>793</v>
      </c>
      <c r="F2324" s="11" t="s">
        <v>544</v>
      </c>
      <c r="G2324" s="11" t="s">
        <v>565</v>
      </c>
      <c r="H2324" s="11" t="s">
        <v>262</v>
      </c>
      <c r="I2324" s="11" t="s">
        <v>3424</v>
      </c>
      <c r="J2324" t="str">
        <f>IF(L2324="","",VLOOKUP(L2324,Продукция!B:D,3,0))</f>
        <v>Биологический_материал</v>
      </c>
      <c r="K2324" t="str">
        <f>IF(L2324="","",VLOOKUP(L2324,Продукция!B:C,2,0))</f>
        <v>Сыворотка крови</v>
      </c>
      <c r="L2324" s="151" t="s">
        <v>302</v>
      </c>
      <c r="M2324">
        <f>IF(L2324="","",VLOOKUP(L2324,Продукция!B:L,11,0))</f>
        <v>0</v>
      </c>
      <c r="N2324" s="11" t="s">
        <v>873</v>
      </c>
      <c r="P2324" s="11" t="s">
        <v>340</v>
      </c>
      <c r="Q2324" s="11" t="s">
        <v>854</v>
      </c>
      <c r="R2324" s="153" t="s">
        <v>5145</v>
      </c>
      <c r="S2324" s="11">
        <v>18</v>
      </c>
      <c r="T2324" s="11" t="s">
        <v>5267</v>
      </c>
      <c r="V2324" s="14">
        <v>45753</v>
      </c>
      <c r="Z2324" s="11" t="s">
        <v>4823</v>
      </c>
      <c r="AA2324" s="15">
        <v>0.58333333333333337</v>
      </c>
      <c r="AB2324" t="str">
        <f>IF(L2324="","",VLOOKUP(L2324&amp;I2324,Продукция!A:I,9,0))</f>
        <v>рекомендация производителя набора</v>
      </c>
      <c r="AC2324" s="14">
        <v>45763</v>
      </c>
      <c r="AD2324" s="11" t="s">
        <v>2673</v>
      </c>
      <c r="AE2324" s="11" t="s">
        <v>4823</v>
      </c>
      <c r="AF2324" t="str">
        <f>IF(AD2324="","",VLOOKUP(AD2324,'Сотрудники и ссылки'!A:B,2,0))</f>
        <v>Серолог</v>
      </c>
      <c r="AG2324">
        <f>IF(AD2324="","",VLOOKUP(AD2324,'Сотрудники и ссылки'!A:C,3,0))</f>
        <v>20001771</v>
      </c>
      <c r="AH2324" s="11" t="s">
        <v>2673</v>
      </c>
      <c r="AI2324" t="str">
        <f>IF(AH2324="","",VLOOKUP(AH2324,'Сотрудники и ссылки'!A:B,2,0))</f>
        <v>Серолог</v>
      </c>
      <c r="AJ2324">
        <f>IF(AH2324="","",VLOOKUP(AH2324,'Сотрудники и ссылки'!A:C,3,0))</f>
        <v>20001771</v>
      </c>
      <c r="AK2324" s="14">
        <v>45763</v>
      </c>
      <c r="AL2324" s="2">
        <f>IF(AK2324="","",AK2324+VLOOKUP(I2324,'Вид исследования'!B:E,4,0))</f>
        <v>45764</v>
      </c>
      <c r="AM2324" s="2">
        <f>IF(AK2324="","",AK2324+VLOOKUP(I2324,'Вид исследования'!B:F,5,0))</f>
        <v>45764</v>
      </c>
      <c r="AN2324" s="14">
        <v>45763</v>
      </c>
      <c r="AP2324" s="11" t="s">
        <v>189</v>
      </c>
      <c r="AQ2324" t="str">
        <f>IFERROR(IF(L2324="","",VLOOKUP(L2324&amp;I2324,Продукция!A:K,11,0)),"обратитесь к админ справочника")</f>
        <v>согласно рекомендациям производителя теста</v>
      </c>
      <c r="AR2324" s="11" t="s">
        <v>4823</v>
      </c>
      <c r="AS2324" t="str">
        <f>IFERROR(IF(L2324="","",VLOOKUP(L2324&amp;I2324,Продукция!A:J,10,0)),"обратитесь к админ справочника")</f>
        <v>инструкция тест- ситема Биочек СК -116</v>
      </c>
      <c r="AT2324" s="11" t="s">
        <v>4823</v>
      </c>
      <c r="AU2324" s="11" t="s">
        <v>4823</v>
      </c>
      <c r="AV2324" s="11" t="s">
        <v>2673</v>
      </c>
      <c r="AW2324" s="11" t="s">
        <v>4824</v>
      </c>
      <c r="AX2324" s="11" t="s">
        <v>565</v>
      </c>
      <c r="AY2324" s="11" t="s">
        <v>1300</v>
      </c>
      <c r="AZ2324" s="11">
        <v>154</v>
      </c>
      <c r="BA2324" s="11">
        <v>40</v>
      </c>
      <c r="BC2324" s="11" t="s">
        <v>5155</v>
      </c>
    </row>
    <row r="2325" spans="1:55" x14ac:dyDescent="0.25">
      <c r="A2325" t="str">
        <f t="shared" si="42"/>
        <v>С/678NDV (BioChek) болезнь Ньюкасла уровень антител</v>
      </c>
      <c r="B2325" t="str">
        <f>IF(E2325="","",INDEX(Лаборатории!A:A,MATCH('Производственный контроль'!E2325,Лаборатории!B:B,0)))</f>
        <v xml:space="preserve">КУРИНОЕ ЦАРСТВО АО </v>
      </c>
      <c r="C2325" t="str">
        <f>IF(E2325="","",VLOOKUP(E2325,Лаборатории!B:D,3,0))</f>
        <v>U377_CHL</v>
      </c>
      <c r="D2325" s="12">
        <v>45759</v>
      </c>
      <c r="E2325" s="11" t="s">
        <v>793</v>
      </c>
      <c r="F2325" s="11" t="s">
        <v>544</v>
      </c>
      <c r="G2325" s="11" t="s">
        <v>565</v>
      </c>
      <c r="H2325" s="11" t="s">
        <v>262</v>
      </c>
      <c r="I2325" s="11" t="s">
        <v>3424</v>
      </c>
      <c r="J2325" t="str">
        <f>IF(L2325="","",VLOOKUP(L2325,Продукция!B:D,3,0))</f>
        <v>Биологический_материал</v>
      </c>
      <c r="K2325" t="str">
        <f>IF(L2325="","",VLOOKUP(L2325,Продукция!B:C,2,0))</f>
        <v>Сыворотка крови</v>
      </c>
      <c r="L2325" s="151" t="s">
        <v>302</v>
      </c>
      <c r="M2325">
        <f>IF(L2325="","",VLOOKUP(L2325,Продукция!B:L,11,0))</f>
        <v>0</v>
      </c>
      <c r="N2325" s="11" t="s">
        <v>873</v>
      </c>
      <c r="P2325" s="11" t="s">
        <v>340</v>
      </c>
      <c r="Q2325" s="11" t="s">
        <v>854</v>
      </c>
      <c r="R2325" s="153" t="s">
        <v>5126</v>
      </c>
      <c r="S2325" s="11">
        <v>18</v>
      </c>
      <c r="T2325" s="11" t="s">
        <v>5267</v>
      </c>
      <c r="V2325" s="14">
        <v>45753</v>
      </c>
      <c r="Z2325" s="11" t="s">
        <v>4823</v>
      </c>
      <c r="AA2325" s="15">
        <v>0.58333333333333337</v>
      </c>
      <c r="AB2325" t="str">
        <f>IF(L2325="","",VLOOKUP(L2325&amp;I2325,Продукция!A:I,9,0))</f>
        <v>рекомендация производителя набора</v>
      </c>
      <c r="AC2325" s="14">
        <v>45763</v>
      </c>
      <c r="AD2325" s="11" t="s">
        <v>2673</v>
      </c>
      <c r="AE2325" s="11" t="s">
        <v>4823</v>
      </c>
      <c r="AF2325" t="str">
        <f>IF(AD2325="","",VLOOKUP(AD2325,'Сотрудники и ссылки'!A:B,2,0))</f>
        <v>Серолог</v>
      </c>
      <c r="AG2325">
        <f>IF(AD2325="","",VLOOKUP(AD2325,'Сотрудники и ссылки'!A:C,3,0))</f>
        <v>20001771</v>
      </c>
      <c r="AH2325" s="11" t="s">
        <v>2673</v>
      </c>
      <c r="AI2325" t="str">
        <f>IF(AH2325="","",VLOOKUP(AH2325,'Сотрудники и ссылки'!A:B,2,0))</f>
        <v>Серолог</v>
      </c>
      <c r="AJ2325">
        <f>IF(AH2325="","",VLOOKUP(AH2325,'Сотрудники и ссылки'!A:C,3,0))</f>
        <v>20001771</v>
      </c>
      <c r="AK2325" s="14">
        <v>45763</v>
      </c>
      <c r="AL2325" s="2">
        <f>IF(AK2325="","",AK2325+VLOOKUP(I2325,'Вид исследования'!B:E,4,0))</f>
        <v>45764</v>
      </c>
      <c r="AM2325" s="2">
        <f>IF(AK2325="","",AK2325+VLOOKUP(I2325,'Вид исследования'!B:F,5,0))</f>
        <v>45764</v>
      </c>
      <c r="AN2325" s="14">
        <v>45763</v>
      </c>
      <c r="AP2325" s="11" t="s">
        <v>189</v>
      </c>
      <c r="AQ2325" t="str">
        <f>IFERROR(IF(L2325="","",VLOOKUP(L2325&amp;I2325,Продукция!A:K,11,0)),"обратитесь к админ справочника")</f>
        <v>согласно рекомендациям производителя теста</v>
      </c>
      <c r="AR2325" s="11" t="s">
        <v>4823</v>
      </c>
      <c r="AS2325" t="str">
        <f>IFERROR(IF(L2325="","",VLOOKUP(L2325&amp;I2325,Продукция!A:J,10,0)),"обратитесь к админ справочника")</f>
        <v>инструкция тест- ситема Биочек СК -116</v>
      </c>
      <c r="AT2325" s="11" t="s">
        <v>4823</v>
      </c>
      <c r="AU2325" s="11" t="s">
        <v>4823</v>
      </c>
      <c r="AV2325" s="11" t="s">
        <v>2673</v>
      </c>
      <c r="AW2325" s="11" t="s">
        <v>4824</v>
      </c>
      <c r="AX2325" s="11" t="s">
        <v>565</v>
      </c>
      <c r="AY2325" s="11" t="s">
        <v>1286</v>
      </c>
      <c r="AZ2325" s="11">
        <v>154</v>
      </c>
      <c r="BA2325" s="11">
        <v>40</v>
      </c>
      <c r="BC2325" s="11" t="s">
        <v>5155</v>
      </c>
    </row>
    <row r="2326" spans="1:55" x14ac:dyDescent="0.25">
      <c r="A2326" t="str">
        <f t="shared" si="42"/>
        <v>С/678NDV (BioChek) болезнь Ньюкасла уровень антител</v>
      </c>
      <c r="B2326" t="str">
        <f>IF(E2326="","",INDEX(Лаборатории!A:A,MATCH('Производственный контроль'!E2326,Лаборатории!B:B,0)))</f>
        <v xml:space="preserve">КУРИНОЕ ЦАРСТВО АО </v>
      </c>
      <c r="C2326" t="str">
        <f>IF(E2326="","",VLOOKUP(E2326,Лаборатории!B:D,3,0))</f>
        <v>U377_CHL</v>
      </c>
      <c r="D2326" s="12">
        <v>45759</v>
      </c>
      <c r="E2326" s="11" t="s">
        <v>793</v>
      </c>
      <c r="F2326" s="11" t="s">
        <v>544</v>
      </c>
      <c r="G2326" s="11" t="s">
        <v>565</v>
      </c>
      <c r="H2326" s="11" t="s">
        <v>262</v>
      </c>
      <c r="I2326" s="11" t="s">
        <v>3424</v>
      </c>
      <c r="J2326" t="str">
        <f>IF(L2326="","",VLOOKUP(L2326,Продукция!B:D,3,0))</f>
        <v>Биологический_материал</v>
      </c>
      <c r="K2326" t="str">
        <f>IF(L2326="","",VLOOKUP(L2326,Продукция!B:C,2,0))</f>
        <v>Сыворотка крови</v>
      </c>
      <c r="L2326" s="151" t="s">
        <v>302</v>
      </c>
      <c r="M2326">
        <f>IF(L2326="","",VLOOKUP(L2326,Продукция!B:L,11,0))</f>
        <v>0</v>
      </c>
      <c r="N2326" s="11" t="s">
        <v>873</v>
      </c>
      <c r="P2326" s="11" t="s">
        <v>340</v>
      </c>
      <c r="Q2326" s="11" t="s">
        <v>854</v>
      </c>
      <c r="R2326" s="153" t="s">
        <v>5268</v>
      </c>
      <c r="S2326" s="11">
        <v>18</v>
      </c>
      <c r="T2326" s="11" t="s">
        <v>5267</v>
      </c>
      <c r="V2326" s="14">
        <v>45756</v>
      </c>
      <c r="Z2326" s="11" t="s">
        <v>4823</v>
      </c>
      <c r="AA2326" s="15">
        <v>0.58333333333333337</v>
      </c>
      <c r="AB2326" t="str">
        <f>IF(L2326="","",VLOOKUP(L2326&amp;I2326,Продукция!A:I,9,0))</f>
        <v>рекомендация производителя набора</v>
      </c>
      <c r="AC2326" s="14">
        <v>45763</v>
      </c>
      <c r="AD2326" s="11" t="s">
        <v>2673</v>
      </c>
      <c r="AE2326" s="11" t="s">
        <v>4823</v>
      </c>
      <c r="AF2326" t="str">
        <f>IF(AD2326="","",VLOOKUP(AD2326,'Сотрудники и ссылки'!A:B,2,0))</f>
        <v>Серолог</v>
      </c>
      <c r="AG2326">
        <f>IF(AD2326="","",VLOOKUP(AD2326,'Сотрудники и ссылки'!A:C,3,0))</f>
        <v>20001771</v>
      </c>
      <c r="AH2326" s="11" t="s">
        <v>2673</v>
      </c>
      <c r="AI2326" t="str">
        <f>IF(AH2326="","",VLOOKUP(AH2326,'Сотрудники и ссылки'!A:B,2,0))</f>
        <v>Серолог</v>
      </c>
      <c r="AJ2326">
        <f>IF(AH2326="","",VLOOKUP(AH2326,'Сотрудники и ссылки'!A:C,3,0))</f>
        <v>20001771</v>
      </c>
      <c r="AK2326" s="14">
        <v>45763</v>
      </c>
      <c r="AL2326" s="2">
        <f>IF(AK2326="","",AK2326+VLOOKUP(I2326,'Вид исследования'!B:E,4,0))</f>
        <v>45764</v>
      </c>
      <c r="AM2326" s="2">
        <f>IF(AK2326="","",AK2326+VLOOKUP(I2326,'Вид исследования'!B:F,5,0))</f>
        <v>45764</v>
      </c>
      <c r="AN2326" s="14">
        <v>45763</v>
      </c>
      <c r="AP2326" s="11" t="s">
        <v>189</v>
      </c>
      <c r="AQ2326" t="str">
        <f>IFERROR(IF(L2326="","",VLOOKUP(L2326&amp;I2326,Продукция!A:K,11,0)),"обратитесь к админ справочника")</f>
        <v>согласно рекомендациям производителя теста</v>
      </c>
      <c r="AR2326" s="11" t="s">
        <v>4823</v>
      </c>
      <c r="AS2326" t="str">
        <f>IFERROR(IF(L2326="","",VLOOKUP(L2326&amp;I2326,Продукция!A:J,10,0)),"обратитесь к админ справочника")</f>
        <v>инструкция тест- ситема Биочек СК -116</v>
      </c>
      <c r="AT2326" s="11" t="s">
        <v>4823</v>
      </c>
      <c r="AU2326" s="11" t="s">
        <v>4823</v>
      </c>
      <c r="AV2326" s="11" t="s">
        <v>2673</v>
      </c>
      <c r="AW2326" s="11" t="s">
        <v>4824</v>
      </c>
      <c r="AX2326" s="11" t="s">
        <v>565</v>
      </c>
      <c r="AY2326" s="11" t="s">
        <v>1276</v>
      </c>
      <c r="AZ2326" s="11">
        <v>154</v>
      </c>
      <c r="BA2326" s="11">
        <v>40</v>
      </c>
      <c r="BC2326" s="11" t="s">
        <v>5155</v>
      </c>
    </row>
    <row r="2327" spans="1:55" x14ac:dyDescent="0.25">
      <c r="A2327" t="str">
        <f t="shared" si="42"/>
        <v>С/678NDV (BioChek) болезнь Ньюкасла уровень антител</v>
      </c>
      <c r="B2327" t="str">
        <f>IF(E2327="","",INDEX(Лаборатории!A:A,MATCH('Производственный контроль'!E2327,Лаборатории!B:B,0)))</f>
        <v xml:space="preserve">КУРИНОЕ ЦАРСТВО АО </v>
      </c>
      <c r="C2327" t="str">
        <f>IF(E2327="","",VLOOKUP(E2327,Лаборатории!B:D,3,0))</f>
        <v>U377_CHL</v>
      </c>
      <c r="D2327" s="12">
        <v>45759</v>
      </c>
      <c r="E2327" s="11" t="s">
        <v>793</v>
      </c>
      <c r="F2327" s="11" t="s">
        <v>544</v>
      </c>
      <c r="G2327" s="11" t="s">
        <v>565</v>
      </c>
      <c r="H2327" s="11" t="s">
        <v>262</v>
      </c>
      <c r="I2327" s="11" t="s">
        <v>3424</v>
      </c>
      <c r="J2327" t="str">
        <f>IF(L2327="","",VLOOKUP(L2327,Продукция!B:D,3,0))</f>
        <v>Биологический_материал</v>
      </c>
      <c r="K2327" t="str">
        <f>IF(L2327="","",VLOOKUP(L2327,Продукция!B:C,2,0))</f>
        <v>Сыворотка крови</v>
      </c>
      <c r="L2327" s="151" t="s">
        <v>302</v>
      </c>
      <c r="M2327">
        <f>IF(L2327="","",VLOOKUP(L2327,Продукция!B:L,11,0))</f>
        <v>0</v>
      </c>
      <c r="N2327" s="11" t="s">
        <v>873</v>
      </c>
      <c r="P2327" s="11" t="s">
        <v>340</v>
      </c>
      <c r="Q2327" s="11" t="s">
        <v>854</v>
      </c>
      <c r="R2327" s="153" t="s">
        <v>4956</v>
      </c>
      <c r="S2327" s="11">
        <v>18</v>
      </c>
      <c r="T2327" s="11" t="s">
        <v>5267</v>
      </c>
      <c r="V2327" s="14">
        <v>45757</v>
      </c>
      <c r="Z2327" s="11" t="s">
        <v>4823</v>
      </c>
      <c r="AA2327" s="15">
        <v>0.58333333333333337</v>
      </c>
      <c r="AB2327" t="str">
        <f>IF(L2327="","",VLOOKUP(L2327&amp;I2327,Продукция!A:I,9,0))</f>
        <v>рекомендация производителя набора</v>
      </c>
      <c r="AC2327" s="14">
        <v>45763</v>
      </c>
      <c r="AD2327" s="11" t="s">
        <v>2673</v>
      </c>
      <c r="AE2327" s="11" t="s">
        <v>4823</v>
      </c>
      <c r="AF2327" t="str">
        <f>IF(AD2327="","",VLOOKUP(AD2327,'Сотрудники и ссылки'!A:B,2,0))</f>
        <v>Серолог</v>
      </c>
      <c r="AG2327">
        <f>IF(AD2327="","",VLOOKUP(AD2327,'Сотрудники и ссылки'!A:C,3,0))</f>
        <v>20001771</v>
      </c>
      <c r="AH2327" s="11" t="s">
        <v>2673</v>
      </c>
      <c r="AI2327" t="str">
        <f>IF(AH2327="","",VLOOKUP(AH2327,'Сотрудники и ссылки'!A:B,2,0))</f>
        <v>Серолог</v>
      </c>
      <c r="AJ2327">
        <f>IF(AH2327="","",VLOOKUP(AH2327,'Сотрудники и ссылки'!A:C,3,0))</f>
        <v>20001771</v>
      </c>
      <c r="AK2327" s="14">
        <v>45763</v>
      </c>
      <c r="AL2327" s="2">
        <f>IF(AK2327="","",AK2327+VLOOKUP(I2327,'Вид исследования'!B:E,4,0))</f>
        <v>45764</v>
      </c>
      <c r="AM2327" s="2">
        <f>IF(AK2327="","",AK2327+VLOOKUP(I2327,'Вид исследования'!B:F,5,0))</f>
        <v>45764</v>
      </c>
      <c r="AN2327" s="14">
        <v>45763</v>
      </c>
      <c r="AP2327" s="11" t="s">
        <v>189</v>
      </c>
      <c r="AQ2327" t="str">
        <f>IFERROR(IF(L2327="","",VLOOKUP(L2327&amp;I2327,Продукция!A:K,11,0)),"обратитесь к админ справочника")</f>
        <v>согласно рекомендациям производителя теста</v>
      </c>
      <c r="AR2327" s="11" t="s">
        <v>4823</v>
      </c>
      <c r="AS2327" t="str">
        <f>IFERROR(IF(L2327="","",VLOOKUP(L2327&amp;I2327,Продукция!A:J,10,0)),"обратитесь к админ справочника")</f>
        <v>инструкция тест- ситема Биочек СК -116</v>
      </c>
      <c r="AT2327" s="11" t="s">
        <v>4823</v>
      </c>
      <c r="AU2327" s="11" t="s">
        <v>4823</v>
      </c>
      <c r="AV2327" s="11" t="s">
        <v>2673</v>
      </c>
      <c r="AW2327" s="11" t="s">
        <v>4824</v>
      </c>
      <c r="AX2327" s="11" t="s">
        <v>565</v>
      </c>
      <c r="AY2327" s="11" t="s">
        <v>1305</v>
      </c>
      <c r="AZ2327" s="11">
        <v>154</v>
      </c>
      <c r="BA2327" s="11">
        <v>40</v>
      </c>
      <c r="BC2327" s="11" t="s">
        <v>5155</v>
      </c>
    </row>
    <row r="2328" spans="1:55" x14ac:dyDescent="0.25">
      <c r="A2328" t="str">
        <f t="shared" si="42"/>
        <v xml:space="preserve">С/678CAV (BioChek) анемия уровень антител </v>
      </c>
      <c r="B2328" t="str">
        <f>IF(E2328="","",INDEX(Лаборатории!A:A,MATCH('Производственный контроль'!E2328,Лаборатории!B:B,0)))</f>
        <v xml:space="preserve">КУРИНОЕ ЦАРСТВО АО </v>
      </c>
      <c r="C2328" t="str">
        <f>IF(E2328="","",VLOOKUP(E2328,Лаборатории!B:D,3,0))</f>
        <v>U377_CHL</v>
      </c>
      <c r="D2328" s="12">
        <v>45759</v>
      </c>
      <c r="E2328" s="11" t="s">
        <v>793</v>
      </c>
      <c r="F2328" s="11" t="s">
        <v>544</v>
      </c>
      <c r="G2328" s="11" t="s">
        <v>565</v>
      </c>
      <c r="H2328" s="11" t="s">
        <v>262</v>
      </c>
      <c r="I2328" s="11" t="s">
        <v>3412</v>
      </c>
      <c r="J2328" t="str">
        <f>IF(L2328="","",VLOOKUP(L2328,Продукция!B:D,3,0))</f>
        <v>Биологический_материал</v>
      </c>
      <c r="K2328" t="str">
        <f>IF(L2328="","",VLOOKUP(L2328,Продукция!B:C,2,0))</f>
        <v>Сыворотка крови</v>
      </c>
      <c r="L2328" s="151" t="s">
        <v>302</v>
      </c>
      <c r="M2328">
        <f>IF(L2328="","",VLOOKUP(L2328,Продукция!B:L,11,0))</f>
        <v>0</v>
      </c>
      <c r="N2328" s="11" t="s">
        <v>873</v>
      </c>
      <c r="P2328" s="11" t="s">
        <v>340</v>
      </c>
      <c r="Q2328" s="11" t="s">
        <v>854</v>
      </c>
      <c r="R2328" s="153" t="s">
        <v>5132</v>
      </c>
      <c r="S2328" s="11">
        <v>18</v>
      </c>
      <c r="T2328" s="11" t="s">
        <v>5267</v>
      </c>
      <c r="V2328" s="14">
        <v>45751</v>
      </c>
      <c r="Z2328" s="11" t="s">
        <v>4823</v>
      </c>
      <c r="AA2328" s="15">
        <v>0.58333333333333337</v>
      </c>
      <c r="AB2328" t="str">
        <f>IF(L2328="","",VLOOKUP(L2328&amp;I2328,Продукция!A:I,9,0))</f>
        <v>рекомендация производителя набора</v>
      </c>
      <c r="AC2328" s="14">
        <v>45763</v>
      </c>
      <c r="AD2328" s="11" t="s">
        <v>2673</v>
      </c>
      <c r="AE2328" s="11" t="s">
        <v>4823</v>
      </c>
      <c r="AF2328" t="str">
        <f>IF(AD2328="","",VLOOKUP(AD2328,'Сотрудники и ссылки'!A:B,2,0))</f>
        <v>Серолог</v>
      </c>
      <c r="AG2328">
        <f>IF(AD2328="","",VLOOKUP(AD2328,'Сотрудники и ссылки'!A:C,3,0))</f>
        <v>20001771</v>
      </c>
      <c r="AH2328" s="11" t="s">
        <v>2673</v>
      </c>
      <c r="AI2328" t="str">
        <f>IF(AH2328="","",VLOOKUP(AH2328,'Сотрудники и ссылки'!A:B,2,0))</f>
        <v>Серолог</v>
      </c>
      <c r="AJ2328">
        <f>IF(AH2328="","",VLOOKUP(AH2328,'Сотрудники и ссылки'!A:C,3,0))</f>
        <v>20001771</v>
      </c>
      <c r="AK2328" s="14">
        <v>45763</v>
      </c>
      <c r="AL2328" s="2">
        <f>IF(AK2328="","",AK2328+VLOOKUP(I2328,'Вид исследования'!B:E,4,0))</f>
        <v>45764</v>
      </c>
      <c r="AM2328" s="2">
        <f>IF(AK2328="","",AK2328+VLOOKUP(I2328,'Вид исследования'!B:F,5,0))</f>
        <v>45764</v>
      </c>
      <c r="AN2328" s="14">
        <v>45763</v>
      </c>
      <c r="AP2328" s="11" t="s">
        <v>189</v>
      </c>
      <c r="AQ2328" t="str">
        <f>IFERROR(IF(L2328="","",VLOOKUP(L2328&amp;I2328,Продукция!A:K,11,0)),"обратитесь к админ справочника")</f>
        <v>согласно рекомендациям производителя теста</v>
      </c>
      <c r="AR2328" s="11" t="s">
        <v>4823</v>
      </c>
      <c r="AS2328" t="str">
        <f>IFERROR(IF(L2328="","",VLOOKUP(L2328&amp;I2328,Продукция!A:J,10,0)),"обратитесь к админ справочника")</f>
        <v>инструкция тест- ситема Биочек СК -126</v>
      </c>
      <c r="AT2328" s="11" t="s">
        <v>4823</v>
      </c>
      <c r="AU2328" s="11" t="s">
        <v>4823</v>
      </c>
      <c r="AV2328" s="11" t="s">
        <v>2673</v>
      </c>
      <c r="AW2328" s="11" t="s">
        <v>4824</v>
      </c>
      <c r="AX2328" s="11" t="s">
        <v>565</v>
      </c>
      <c r="AY2328" s="11" t="s">
        <v>1289</v>
      </c>
      <c r="AZ2328" s="11">
        <v>154</v>
      </c>
      <c r="BA2328" s="11">
        <v>40</v>
      </c>
      <c r="BC2328" s="11" t="s">
        <v>5155</v>
      </c>
    </row>
    <row r="2329" spans="1:55" x14ac:dyDescent="0.25">
      <c r="A2329" t="str">
        <f t="shared" si="42"/>
        <v xml:space="preserve">С/678CAV (BioChek) анемия уровень антител </v>
      </c>
      <c r="B2329" t="str">
        <f>IF(E2329="","",INDEX(Лаборатории!A:A,MATCH('Производственный контроль'!E2329,Лаборатории!B:B,0)))</f>
        <v xml:space="preserve">КУРИНОЕ ЦАРСТВО АО </v>
      </c>
      <c r="C2329" t="str">
        <f>IF(E2329="","",VLOOKUP(E2329,Лаборатории!B:D,3,0))</f>
        <v>U377_CHL</v>
      </c>
      <c r="D2329" s="12">
        <v>45759</v>
      </c>
      <c r="E2329" s="11" t="s">
        <v>793</v>
      </c>
      <c r="F2329" s="11" t="s">
        <v>544</v>
      </c>
      <c r="G2329" s="11" t="s">
        <v>565</v>
      </c>
      <c r="H2329" s="11" t="s">
        <v>262</v>
      </c>
      <c r="I2329" s="11" t="s">
        <v>3412</v>
      </c>
      <c r="J2329" t="str">
        <f>IF(L2329="","",VLOOKUP(L2329,Продукция!B:D,3,0))</f>
        <v>Биологический_материал</v>
      </c>
      <c r="K2329" t="str">
        <f>IF(L2329="","",VLOOKUP(L2329,Продукция!B:C,2,0))</f>
        <v>Сыворотка крови</v>
      </c>
      <c r="L2329" s="151" t="s">
        <v>302</v>
      </c>
      <c r="M2329">
        <f>IF(L2329="","",VLOOKUP(L2329,Продукция!B:L,11,0))</f>
        <v>0</v>
      </c>
      <c r="N2329" s="11" t="s">
        <v>873</v>
      </c>
      <c r="P2329" s="11" t="s">
        <v>340</v>
      </c>
      <c r="Q2329" s="11" t="s">
        <v>854</v>
      </c>
      <c r="R2329" s="153" t="s">
        <v>5145</v>
      </c>
      <c r="S2329" s="11">
        <v>18</v>
      </c>
      <c r="T2329" s="11" t="s">
        <v>5267</v>
      </c>
      <c r="V2329" s="14">
        <v>45753</v>
      </c>
      <c r="Z2329" s="11" t="s">
        <v>4823</v>
      </c>
      <c r="AA2329" s="15">
        <v>0.58333333333333337</v>
      </c>
      <c r="AB2329" t="str">
        <f>IF(L2329="","",VLOOKUP(L2329&amp;I2329,Продукция!A:I,9,0))</f>
        <v>рекомендация производителя набора</v>
      </c>
      <c r="AC2329" s="14">
        <v>45763</v>
      </c>
      <c r="AD2329" s="11" t="s">
        <v>2673</v>
      </c>
      <c r="AE2329" s="11" t="s">
        <v>4823</v>
      </c>
      <c r="AF2329" t="str">
        <f>IF(AD2329="","",VLOOKUP(AD2329,'Сотрудники и ссылки'!A:B,2,0))</f>
        <v>Серолог</v>
      </c>
      <c r="AG2329">
        <f>IF(AD2329="","",VLOOKUP(AD2329,'Сотрудники и ссылки'!A:C,3,0))</f>
        <v>20001771</v>
      </c>
      <c r="AH2329" s="11" t="s">
        <v>2673</v>
      </c>
      <c r="AI2329" t="str">
        <f>IF(AH2329="","",VLOOKUP(AH2329,'Сотрудники и ссылки'!A:B,2,0))</f>
        <v>Серолог</v>
      </c>
      <c r="AJ2329">
        <f>IF(AH2329="","",VLOOKUP(AH2329,'Сотрудники и ссылки'!A:C,3,0))</f>
        <v>20001771</v>
      </c>
      <c r="AK2329" s="14">
        <v>45763</v>
      </c>
      <c r="AL2329" s="2">
        <f>IF(AK2329="","",AK2329+VLOOKUP(I2329,'Вид исследования'!B:E,4,0))</f>
        <v>45764</v>
      </c>
      <c r="AM2329" s="2">
        <f>IF(AK2329="","",AK2329+VLOOKUP(I2329,'Вид исследования'!B:F,5,0))</f>
        <v>45764</v>
      </c>
      <c r="AN2329" s="14">
        <v>45763</v>
      </c>
      <c r="AP2329" s="11" t="s">
        <v>189</v>
      </c>
      <c r="AQ2329" t="str">
        <f>IFERROR(IF(L2329="","",VLOOKUP(L2329&amp;I2329,Продукция!A:K,11,0)),"обратитесь к админ справочника")</f>
        <v>согласно рекомендациям производителя теста</v>
      </c>
      <c r="AR2329" s="11" t="s">
        <v>4823</v>
      </c>
      <c r="AS2329" t="str">
        <f>IFERROR(IF(L2329="","",VLOOKUP(L2329&amp;I2329,Продукция!A:J,10,0)),"обратитесь к админ справочника")</f>
        <v>инструкция тест- ситема Биочек СК -126</v>
      </c>
      <c r="AT2329" s="11" t="s">
        <v>4823</v>
      </c>
      <c r="AU2329" s="11" t="s">
        <v>4823</v>
      </c>
      <c r="AV2329" s="11" t="s">
        <v>2673</v>
      </c>
      <c r="AW2329" s="11" t="s">
        <v>4824</v>
      </c>
      <c r="AX2329" s="11" t="s">
        <v>565</v>
      </c>
      <c r="AY2329" s="11" t="s">
        <v>1300</v>
      </c>
      <c r="AZ2329" s="11">
        <v>154</v>
      </c>
      <c r="BA2329" s="11">
        <v>40</v>
      </c>
      <c r="BC2329" s="11" t="s">
        <v>5155</v>
      </c>
    </row>
    <row r="2330" spans="1:55" x14ac:dyDescent="0.25">
      <c r="A2330" t="str">
        <f t="shared" si="42"/>
        <v xml:space="preserve">С/678CAV (BioChek) анемия уровень антител </v>
      </c>
      <c r="B2330" t="str">
        <f>IF(E2330="","",INDEX(Лаборатории!A:A,MATCH('Производственный контроль'!E2330,Лаборатории!B:B,0)))</f>
        <v xml:space="preserve">КУРИНОЕ ЦАРСТВО АО </v>
      </c>
      <c r="C2330" t="str">
        <f>IF(E2330="","",VLOOKUP(E2330,Лаборатории!B:D,3,0))</f>
        <v>U377_CHL</v>
      </c>
      <c r="D2330" s="12">
        <v>45759</v>
      </c>
      <c r="E2330" s="11" t="s">
        <v>793</v>
      </c>
      <c r="F2330" s="11" t="s">
        <v>544</v>
      </c>
      <c r="G2330" s="11" t="s">
        <v>565</v>
      </c>
      <c r="H2330" s="11" t="s">
        <v>262</v>
      </c>
      <c r="I2330" s="11" t="s">
        <v>3412</v>
      </c>
      <c r="J2330" t="str">
        <f>IF(L2330="","",VLOOKUP(L2330,Продукция!B:D,3,0))</f>
        <v>Биологический_материал</v>
      </c>
      <c r="K2330" t="str">
        <f>IF(L2330="","",VLOOKUP(L2330,Продукция!B:C,2,0))</f>
        <v>Сыворотка крови</v>
      </c>
      <c r="L2330" s="151" t="s">
        <v>302</v>
      </c>
      <c r="M2330">
        <f>IF(L2330="","",VLOOKUP(L2330,Продукция!B:L,11,0))</f>
        <v>0</v>
      </c>
      <c r="N2330" s="11" t="s">
        <v>873</v>
      </c>
      <c r="P2330" s="11" t="s">
        <v>340</v>
      </c>
      <c r="Q2330" s="11" t="s">
        <v>854</v>
      </c>
      <c r="R2330" s="153" t="s">
        <v>5126</v>
      </c>
      <c r="S2330" s="11">
        <v>18</v>
      </c>
      <c r="T2330" s="11" t="s">
        <v>5267</v>
      </c>
      <c r="V2330" s="14">
        <v>45753</v>
      </c>
      <c r="Z2330" s="11" t="s">
        <v>4823</v>
      </c>
      <c r="AA2330" s="15">
        <v>0.58333333333333337</v>
      </c>
      <c r="AB2330" t="str">
        <f>IF(L2330="","",VLOOKUP(L2330&amp;I2330,Продукция!A:I,9,0))</f>
        <v>рекомендация производителя набора</v>
      </c>
      <c r="AC2330" s="14">
        <v>45763</v>
      </c>
      <c r="AD2330" s="11" t="s">
        <v>2673</v>
      </c>
      <c r="AE2330" s="11" t="s">
        <v>4823</v>
      </c>
      <c r="AF2330" t="str">
        <f>IF(AD2330="","",VLOOKUP(AD2330,'Сотрудники и ссылки'!A:B,2,0))</f>
        <v>Серолог</v>
      </c>
      <c r="AG2330">
        <f>IF(AD2330="","",VLOOKUP(AD2330,'Сотрудники и ссылки'!A:C,3,0))</f>
        <v>20001771</v>
      </c>
      <c r="AH2330" s="11" t="s">
        <v>2673</v>
      </c>
      <c r="AI2330" t="str">
        <f>IF(AH2330="","",VLOOKUP(AH2330,'Сотрудники и ссылки'!A:B,2,0))</f>
        <v>Серолог</v>
      </c>
      <c r="AJ2330">
        <f>IF(AH2330="","",VLOOKUP(AH2330,'Сотрудники и ссылки'!A:C,3,0))</f>
        <v>20001771</v>
      </c>
      <c r="AK2330" s="14">
        <v>45763</v>
      </c>
      <c r="AL2330" s="2">
        <f>IF(AK2330="","",AK2330+VLOOKUP(I2330,'Вид исследования'!B:E,4,0))</f>
        <v>45764</v>
      </c>
      <c r="AM2330" s="2">
        <f>IF(AK2330="","",AK2330+VLOOKUP(I2330,'Вид исследования'!B:F,5,0))</f>
        <v>45764</v>
      </c>
      <c r="AN2330" s="14">
        <v>45763</v>
      </c>
      <c r="AP2330" s="11" t="s">
        <v>189</v>
      </c>
      <c r="AQ2330" t="str">
        <f>IFERROR(IF(L2330="","",VLOOKUP(L2330&amp;I2330,Продукция!A:K,11,0)),"обратитесь к админ справочника")</f>
        <v>согласно рекомендациям производителя теста</v>
      </c>
      <c r="AR2330" s="11" t="s">
        <v>4823</v>
      </c>
      <c r="AS2330" t="str">
        <f>IFERROR(IF(L2330="","",VLOOKUP(L2330&amp;I2330,Продукция!A:J,10,0)),"обратитесь к админ справочника")</f>
        <v>инструкция тест- ситема Биочек СК -126</v>
      </c>
      <c r="AT2330" s="11" t="s">
        <v>4823</v>
      </c>
      <c r="AU2330" s="11" t="s">
        <v>4823</v>
      </c>
      <c r="AV2330" s="11" t="s">
        <v>2673</v>
      </c>
      <c r="AW2330" s="11" t="s">
        <v>4824</v>
      </c>
      <c r="AX2330" s="11" t="s">
        <v>565</v>
      </c>
      <c r="AY2330" s="11" t="s">
        <v>1286</v>
      </c>
      <c r="AZ2330" s="11">
        <v>154</v>
      </c>
      <c r="BA2330" s="11">
        <v>40</v>
      </c>
      <c r="BC2330" s="11" t="s">
        <v>5155</v>
      </c>
    </row>
    <row r="2331" spans="1:55" x14ac:dyDescent="0.25">
      <c r="A2331" t="str">
        <f t="shared" si="42"/>
        <v xml:space="preserve">С/678CAV (BioChek) анемия уровень антител </v>
      </c>
      <c r="B2331" t="str">
        <f>IF(E2331="","",INDEX(Лаборатории!A:A,MATCH('Производственный контроль'!E2331,Лаборатории!B:B,0)))</f>
        <v xml:space="preserve">КУРИНОЕ ЦАРСТВО АО </v>
      </c>
      <c r="C2331" t="str">
        <f>IF(E2331="","",VLOOKUP(E2331,Лаборатории!B:D,3,0))</f>
        <v>U377_CHL</v>
      </c>
      <c r="D2331" s="12">
        <v>45759</v>
      </c>
      <c r="E2331" s="11" t="s">
        <v>793</v>
      </c>
      <c r="F2331" s="11" t="s">
        <v>544</v>
      </c>
      <c r="G2331" s="11" t="s">
        <v>565</v>
      </c>
      <c r="H2331" s="11" t="s">
        <v>262</v>
      </c>
      <c r="I2331" s="11" t="s">
        <v>3412</v>
      </c>
      <c r="J2331" t="str">
        <f>IF(L2331="","",VLOOKUP(L2331,Продукция!B:D,3,0))</f>
        <v>Биологический_материал</v>
      </c>
      <c r="K2331" t="str">
        <f>IF(L2331="","",VLOOKUP(L2331,Продукция!B:C,2,0))</f>
        <v>Сыворотка крови</v>
      </c>
      <c r="L2331" s="151" t="s">
        <v>302</v>
      </c>
      <c r="M2331">
        <f>IF(L2331="","",VLOOKUP(L2331,Продукция!B:L,11,0))</f>
        <v>0</v>
      </c>
      <c r="N2331" s="11" t="s">
        <v>873</v>
      </c>
      <c r="P2331" s="11" t="s">
        <v>340</v>
      </c>
      <c r="Q2331" s="11" t="s">
        <v>854</v>
      </c>
      <c r="R2331" s="153" t="s">
        <v>5268</v>
      </c>
      <c r="S2331" s="11">
        <v>18</v>
      </c>
      <c r="T2331" s="11" t="s">
        <v>5267</v>
      </c>
      <c r="V2331" s="14">
        <v>45756</v>
      </c>
      <c r="Z2331" s="11" t="s">
        <v>4823</v>
      </c>
      <c r="AA2331" s="15">
        <v>0.58333333333333337</v>
      </c>
      <c r="AB2331" t="str">
        <f>IF(L2331="","",VLOOKUP(L2331&amp;I2331,Продукция!A:I,9,0))</f>
        <v>рекомендация производителя набора</v>
      </c>
      <c r="AC2331" s="14">
        <v>45763</v>
      </c>
      <c r="AD2331" s="11" t="s">
        <v>2673</v>
      </c>
      <c r="AE2331" s="11" t="s">
        <v>4823</v>
      </c>
      <c r="AF2331" t="str">
        <f>IF(AD2331="","",VLOOKUP(AD2331,'Сотрудники и ссылки'!A:B,2,0))</f>
        <v>Серолог</v>
      </c>
      <c r="AG2331">
        <f>IF(AD2331="","",VLOOKUP(AD2331,'Сотрудники и ссылки'!A:C,3,0))</f>
        <v>20001771</v>
      </c>
      <c r="AH2331" s="11" t="s">
        <v>2673</v>
      </c>
      <c r="AI2331" t="str">
        <f>IF(AH2331="","",VLOOKUP(AH2331,'Сотрудники и ссылки'!A:B,2,0))</f>
        <v>Серолог</v>
      </c>
      <c r="AJ2331">
        <f>IF(AH2331="","",VLOOKUP(AH2331,'Сотрудники и ссылки'!A:C,3,0))</f>
        <v>20001771</v>
      </c>
      <c r="AK2331" s="14">
        <v>45763</v>
      </c>
      <c r="AL2331" s="2">
        <f>IF(AK2331="","",AK2331+VLOOKUP(I2331,'Вид исследования'!B:E,4,0))</f>
        <v>45764</v>
      </c>
      <c r="AM2331" s="2">
        <f>IF(AK2331="","",AK2331+VLOOKUP(I2331,'Вид исследования'!B:F,5,0))</f>
        <v>45764</v>
      </c>
      <c r="AN2331" s="14">
        <v>45763</v>
      </c>
      <c r="AP2331" s="11" t="s">
        <v>189</v>
      </c>
      <c r="AQ2331" t="str">
        <f>IFERROR(IF(L2331="","",VLOOKUP(L2331&amp;I2331,Продукция!A:K,11,0)),"обратитесь к админ справочника")</f>
        <v>согласно рекомендациям производителя теста</v>
      </c>
      <c r="AR2331" s="11" t="s">
        <v>4823</v>
      </c>
      <c r="AS2331" t="str">
        <f>IFERROR(IF(L2331="","",VLOOKUP(L2331&amp;I2331,Продукция!A:J,10,0)),"обратитесь к админ справочника")</f>
        <v>инструкция тест- ситема Биочек СК -126</v>
      </c>
      <c r="AT2331" s="11" t="s">
        <v>4823</v>
      </c>
      <c r="AU2331" s="11" t="s">
        <v>4823</v>
      </c>
      <c r="AV2331" s="11" t="s">
        <v>2673</v>
      </c>
      <c r="AW2331" s="11" t="s">
        <v>4824</v>
      </c>
      <c r="AX2331" s="11" t="s">
        <v>565</v>
      </c>
      <c r="AY2331" s="11" t="s">
        <v>1276</v>
      </c>
      <c r="AZ2331" s="11">
        <v>154</v>
      </c>
      <c r="BA2331" s="11">
        <v>40</v>
      </c>
      <c r="BC2331" s="11" t="s">
        <v>5155</v>
      </c>
    </row>
    <row r="2332" spans="1:55" x14ac:dyDescent="0.25">
      <c r="A2332" t="str">
        <f t="shared" si="42"/>
        <v xml:space="preserve">С/678CAV (BioChek) анемия уровень антител </v>
      </c>
      <c r="B2332" t="str">
        <f>IF(E2332="","",INDEX(Лаборатории!A:A,MATCH('Производственный контроль'!E2332,Лаборатории!B:B,0)))</f>
        <v xml:space="preserve">КУРИНОЕ ЦАРСТВО АО </v>
      </c>
      <c r="C2332" t="str">
        <f>IF(E2332="","",VLOOKUP(E2332,Лаборатории!B:D,3,0))</f>
        <v>U377_CHL</v>
      </c>
      <c r="D2332" s="12">
        <v>45759</v>
      </c>
      <c r="E2332" s="11" t="s">
        <v>793</v>
      </c>
      <c r="F2332" s="11" t="s">
        <v>544</v>
      </c>
      <c r="G2332" s="11" t="s">
        <v>565</v>
      </c>
      <c r="H2332" s="11" t="s">
        <v>262</v>
      </c>
      <c r="I2332" s="11" t="s">
        <v>3412</v>
      </c>
      <c r="J2332" t="str">
        <f>IF(L2332="","",VLOOKUP(L2332,Продукция!B:D,3,0))</f>
        <v>Биологический_материал</v>
      </c>
      <c r="K2332" t="str">
        <f>IF(L2332="","",VLOOKUP(L2332,Продукция!B:C,2,0))</f>
        <v>Сыворотка крови</v>
      </c>
      <c r="L2332" s="151" t="s">
        <v>302</v>
      </c>
      <c r="M2332">
        <f>IF(L2332="","",VLOOKUP(L2332,Продукция!B:L,11,0))</f>
        <v>0</v>
      </c>
      <c r="N2332" s="11" t="s">
        <v>873</v>
      </c>
      <c r="P2332" s="11" t="s">
        <v>340</v>
      </c>
      <c r="Q2332" s="11" t="s">
        <v>854</v>
      </c>
      <c r="R2332" s="153" t="s">
        <v>4956</v>
      </c>
      <c r="S2332" s="11">
        <v>18</v>
      </c>
      <c r="T2332" s="11" t="s">
        <v>5267</v>
      </c>
      <c r="V2332" s="14">
        <v>45757</v>
      </c>
      <c r="Z2332" s="11" t="s">
        <v>4823</v>
      </c>
      <c r="AA2332" s="15">
        <v>0.58333333333333337</v>
      </c>
      <c r="AB2332" t="str">
        <f>IF(L2332="","",VLOOKUP(L2332&amp;I2332,Продукция!A:I,9,0))</f>
        <v>рекомендация производителя набора</v>
      </c>
      <c r="AC2332" s="14">
        <v>45763</v>
      </c>
      <c r="AD2332" s="11" t="s">
        <v>2673</v>
      </c>
      <c r="AE2332" s="11" t="s">
        <v>4823</v>
      </c>
      <c r="AF2332" t="str">
        <f>IF(AD2332="","",VLOOKUP(AD2332,'Сотрудники и ссылки'!A:B,2,0))</f>
        <v>Серолог</v>
      </c>
      <c r="AG2332">
        <f>IF(AD2332="","",VLOOKUP(AD2332,'Сотрудники и ссылки'!A:C,3,0))</f>
        <v>20001771</v>
      </c>
      <c r="AH2332" s="11" t="s">
        <v>2673</v>
      </c>
      <c r="AI2332" t="str">
        <f>IF(AH2332="","",VLOOKUP(AH2332,'Сотрудники и ссылки'!A:B,2,0))</f>
        <v>Серолог</v>
      </c>
      <c r="AJ2332">
        <f>IF(AH2332="","",VLOOKUP(AH2332,'Сотрудники и ссылки'!A:C,3,0))</f>
        <v>20001771</v>
      </c>
      <c r="AK2332" s="14">
        <v>45763</v>
      </c>
      <c r="AL2332" s="2">
        <f>IF(AK2332="","",AK2332+VLOOKUP(I2332,'Вид исследования'!B:E,4,0))</f>
        <v>45764</v>
      </c>
      <c r="AM2332" s="2">
        <f>IF(AK2332="","",AK2332+VLOOKUP(I2332,'Вид исследования'!B:F,5,0))</f>
        <v>45764</v>
      </c>
      <c r="AN2332" s="14">
        <v>45763</v>
      </c>
      <c r="AP2332" s="11" t="s">
        <v>189</v>
      </c>
      <c r="AQ2332" t="str">
        <f>IFERROR(IF(L2332="","",VLOOKUP(L2332&amp;I2332,Продукция!A:K,11,0)),"обратитесь к админ справочника")</f>
        <v>согласно рекомендациям производителя теста</v>
      </c>
      <c r="AR2332" s="11" t="s">
        <v>4823</v>
      </c>
      <c r="AS2332" t="str">
        <f>IFERROR(IF(L2332="","",VLOOKUP(L2332&amp;I2332,Продукция!A:J,10,0)),"обратитесь к админ справочника")</f>
        <v>инструкция тест- ситема Биочек СК -126</v>
      </c>
      <c r="AT2332" s="11" t="s">
        <v>4823</v>
      </c>
      <c r="AU2332" s="11" t="s">
        <v>4823</v>
      </c>
      <c r="AV2332" s="11" t="s">
        <v>2673</v>
      </c>
      <c r="AW2332" s="11" t="s">
        <v>4824</v>
      </c>
      <c r="AX2332" s="11" t="s">
        <v>565</v>
      </c>
      <c r="AY2332" s="11" t="s">
        <v>1305</v>
      </c>
      <c r="AZ2332" s="11">
        <v>154</v>
      </c>
      <c r="BA2332" s="11">
        <v>40</v>
      </c>
      <c r="BC2332" s="11" t="s">
        <v>5155</v>
      </c>
    </row>
    <row r="2333" spans="1:55" x14ac:dyDescent="0.25">
      <c r="A2333" t="str">
        <f t="shared" si="42"/>
        <v>С/678FADV (BioChek) аденовирус уровень антител</v>
      </c>
      <c r="B2333" t="str">
        <f>IF(E2333="","",INDEX(Лаборатории!A:A,MATCH('Производственный контроль'!E2333,Лаборатории!B:B,0)))</f>
        <v xml:space="preserve">КУРИНОЕ ЦАРСТВО АО </v>
      </c>
      <c r="C2333" t="str">
        <f>IF(E2333="","",VLOOKUP(E2333,Лаборатории!B:D,3,0))</f>
        <v>U377_CHL</v>
      </c>
      <c r="D2333" s="12">
        <v>45759</v>
      </c>
      <c r="E2333" s="11" t="s">
        <v>793</v>
      </c>
      <c r="F2333" s="11" t="s">
        <v>544</v>
      </c>
      <c r="G2333" s="11" t="s">
        <v>565</v>
      </c>
      <c r="H2333" s="11" t="s">
        <v>262</v>
      </c>
      <c r="I2333" s="11" t="s">
        <v>3414</v>
      </c>
      <c r="J2333" t="str">
        <f>IF(L2333="","",VLOOKUP(L2333,Продукция!B:D,3,0))</f>
        <v>Биологический_материал</v>
      </c>
      <c r="K2333" t="str">
        <f>IF(L2333="","",VLOOKUP(L2333,Продукция!B:C,2,0))</f>
        <v>Сыворотка крови</v>
      </c>
      <c r="L2333" s="151" t="s">
        <v>302</v>
      </c>
      <c r="M2333">
        <f>IF(L2333="","",VLOOKUP(L2333,Продукция!B:L,11,0))</f>
        <v>0</v>
      </c>
      <c r="N2333" s="11" t="s">
        <v>873</v>
      </c>
      <c r="P2333" s="11" t="s">
        <v>340</v>
      </c>
      <c r="Q2333" s="11" t="s">
        <v>854</v>
      </c>
      <c r="R2333" s="153" t="s">
        <v>5132</v>
      </c>
      <c r="S2333" s="11">
        <v>18</v>
      </c>
      <c r="T2333" s="11" t="s">
        <v>5267</v>
      </c>
      <c r="V2333" s="14">
        <v>45751</v>
      </c>
      <c r="Z2333" s="11" t="s">
        <v>4823</v>
      </c>
      <c r="AA2333" s="15">
        <v>0.58333333333333337</v>
      </c>
      <c r="AB2333" t="str">
        <f>IF(L2333="","",VLOOKUP(L2333&amp;I2333,Продукция!A:I,9,0))</f>
        <v>рекомендация производителя набора</v>
      </c>
      <c r="AC2333" s="14">
        <v>45763</v>
      </c>
      <c r="AD2333" s="11" t="s">
        <v>2673</v>
      </c>
      <c r="AE2333" s="11" t="s">
        <v>4823</v>
      </c>
      <c r="AF2333" t="str">
        <f>IF(AD2333="","",VLOOKUP(AD2333,'Сотрудники и ссылки'!A:B,2,0))</f>
        <v>Серолог</v>
      </c>
      <c r="AG2333">
        <f>IF(AD2333="","",VLOOKUP(AD2333,'Сотрудники и ссылки'!A:C,3,0))</f>
        <v>20001771</v>
      </c>
      <c r="AH2333" s="11" t="s">
        <v>2673</v>
      </c>
      <c r="AI2333" t="str">
        <f>IF(AH2333="","",VLOOKUP(AH2333,'Сотрудники и ссылки'!A:B,2,0))</f>
        <v>Серолог</v>
      </c>
      <c r="AJ2333">
        <f>IF(AH2333="","",VLOOKUP(AH2333,'Сотрудники и ссылки'!A:C,3,0))</f>
        <v>20001771</v>
      </c>
      <c r="AK2333" s="14">
        <v>45763</v>
      </c>
      <c r="AL2333" s="2">
        <f>IF(AK2333="","",AK2333+VLOOKUP(I2333,'Вид исследования'!B:E,4,0))</f>
        <v>45764</v>
      </c>
      <c r="AM2333" s="2">
        <f>IF(AK2333="","",AK2333+VLOOKUP(I2333,'Вид исследования'!B:F,5,0))</f>
        <v>45764</v>
      </c>
      <c r="AN2333" s="14">
        <v>45763</v>
      </c>
      <c r="AP2333" s="11" t="s">
        <v>189</v>
      </c>
      <c r="AQ2333" t="str">
        <f>IFERROR(IF(L2333="","",VLOOKUP(L2333&amp;I2333,Продукция!A:K,11,0)),"обратитесь к админ справочника")</f>
        <v>согласно рекомендациям производителя теста</v>
      </c>
      <c r="AR2333" s="11" t="s">
        <v>4823</v>
      </c>
      <c r="AS2333" t="str">
        <f>IFERROR(IF(L2333="","",VLOOKUP(L2333&amp;I2333,Продукция!A:J,10,0)),"обратитесь к админ справочника")</f>
        <v>инструкция тест- ситема Биочек СК -132</v>
      </c>
      <c r="AT2333" s="11" t="s">
        <v>4823</v>
      </c>
      <c r="AU2333" s="11" t="s">
        <v>4823</v>
      </c>
      <c r="AV2333" s="11" t="s">
        <v>2673</v>
      </c>
      <c r="AW2333" s="11" t="s">
        <v>4824</v>
      </c>
      <c r="AX2333" s="11" t="s">
        <v>565</v>
      </c>
      <c r="AY2333" s="11" t="s">
        <v>1289</v>
      </c>
      <c r="AZ2333" s="11">
        <v>154</v>
      </c>
      <c r="BA2333" s="11">
        <v>40</v>
      </c>
      <c r="BC2333" s="11" t="s">
        <v>5155</v>
      </c>
    </row>
    <row r="2334" spans="1:55" x14ac:dyDescent="0.25">
      <c r="A2334" t="str">
        <f t="shared" si="42"/>
        <v>С/678FADV (BioChek) аденовирус уровень антител</v>
      </c>
      <c r="B2334" t="str">
        <f>IF(E2334="","",INDEX(Лаборатории!A:A,MATCH('Производственный контроль'!E2334,Лаборатории!B:B,0)))</f>
        <v xml:space="preserve">КУРИНОЕ ЦАРСТВО АО </v>
      </c>
      <c r="C2334" t="str">
        <f>IF(E2334="","",VLOOKUP(E2334,Лаборатории!B:D,3,0))</f>
        <v>U377_CHL</v>
      </c>
      <c r="D2334" s="12">
        <v>45759</v>
      </c>
      <c r="E2334" s="11" t="s">
        <v>793</v>
      </c>
      <c r="F2334" s="11" t="s">
        <v>544</v>
      </c>
      <c r="G2334" s="11" t="s">
        <v>565</v>
      </c>
      <c r="H2334" s="11" t="s">
        <v>262</v>
      </c>
      <c r="I2334" s="11" t="s">
        <v>3414</v>
      </c>
      <c r="J2334" t="str">
        <f>IF(L2334="","",VLOOKUP(L2334,Продукция!B:D,3,0))</f>
        <v>Биологический_материал</v>
      </c>
      <c r="K2334" t="str">
        <f>IF(L2334="","",VLOOKUP(L2334,Продукция!B:C,2,0))</f>
        <v>Сыворотка крови</v>
      </c>
      <c r="L2334" s="151" t="s">
        <v>302</v>
      </c>
      <c r="M2334">
        <f>IF(L2334="","",VLOOKUP(L2334,Продукция!B:L,11,0))</f>
        <v>0</v>
      </c>
      <c r="N2334" s="11" t="s">
        <v>873</v>
      </c>
      <c r="P2334" s="11" t="s">
        <v>340</v>
      </c>
      <c r="Q2334" s="11" t="s">
        <v>854</v>
      </c>
      <c r="R2334" s="153" t="s">
        <v>5145</v>
      </c>
      <c r="S2334" s="11">
        <v>18</v>
      </c>
      <c r="T2334" s="11" t="s">
        <v>5267</v>
      </c>
      <c r="V2334" s="14">
        <v>45753</v>
      </c>
      <c r="Z2334" s="11" t="s">
        <v>4823</v>
      </c>
      <c r="AA2334" s="15">
        <v>0.58333333333333337</v>
      </c>
      <c r="AB2334" t="str">
        <f>IF(L2334="","",VLOOKUP(L2334&amp;I2334,Продукция!A:I,9,0))</f>
        <v>рекомендация производителя набора</v>
      </c>
      <c r="AC2334" s="14">
        <v>45763</v>
      </c>
      <c r="AD2334" s="11" t="s">
        <v>2673</v>
      </c>
      <c r="AE2334" s="11" t="s">
        <v>4823</v>
      </c>
      <c r="AF2334" t="str">
        <f>IF(AD2334="","",VLOOKUP(AD2334,'Сотрудники и ссылки'!A:B,2,0))</f>
        <v>Серолог</v>
      </c>
      <c r="AG2334">
        <f>IF(AD2334="","",VLOOKUP(AD2334,'Сотрудники и ссылки'!A:C,3,0))</f>
        <v>20001771</v>
      </c>
      <c r="AH2334" s="11" t="s">
        <v>2673</v>
      </c>
      <c r="AI2334" t="str">
        <f>IF(AH2334="","",VLOOKUP(AH2334,'Сотрудники и ссылки'!A:B,2,0))</f>
        <v>Серолог</v>
      </c>
      <c r="AJ2334">
        <f>IF(AH2334="","",VLOOKUP(AH2334,'Сотрудники и ссылки'!A:C,3,0))</f>
        <v>20001771</v>
      </c>
      <c r="AK2334" s="14">
        <v>45763</v>
      </c>
      <c r="AL2334" s="2">
        <f>IF(AK2334="","",AK2334+VLOOKUP(I2334,'Вид исследования'!B:E,4,0))</f>
        <v>45764</v>
      </c>
      <c r="AM2334" s="2">
        <f>IF(AK2334="","",AK2334+VLOOKUP(I2334,'Вид исследования'!B:F,5,0))</f>
        <v>45764</v>
      </c>
      <c r="AN2334" s="14">
        <v>45763</v>
      </c>
      <c r="AP2334" s="11" t="s">
        <v>189</v>
      </c>
      <c r="AQ2334" t="str">
        <f>IFERROR(IF(L2334="","",VLOOKUP(L2334&amp;I2334,Продукция!A:K,11,0)),"обратитесь к админ справочника")</f>
        <v>согласно рекомендациям производителя теста</v>
      </c>
      <c r="AR2334" s="11" t="s">
        <v>4823</v>
      </c>
      <c r="AS2334" t="str">
        <f>IFERROR(IF(L2334="","",VLOOKUP(L2334&amp;I2334,Продукция!A:J,10,0)),"обратитесь к админ справочника")</f>
        <v>инструкция тест- ситема Биочек СК -132</v>
      </c>
      <c r="AT2334" s="11" t="s">
        <v>4823</v>
      </c>
      <c r="AU2334" s="11" t="s">
        <v>4823</v>
      </c>
      <c r="AV2334" s="11" t="s">
        <v>2673</v>
      </c>
      <c r="AW2334" s="11" t="s">
        <v>4824</v>
      </c>
      <c r="AX2334" s="11" t="s">
        <v>565</v>
      </c>
      <c r="AY2334" s="11" t="s">
        <v>1300</v>
      </c>
      <c r="AZ2334" s="11">
        <v>154</v>
      </c>
      <c r="BA2334" s="11">
        <v>40</v>
      </c>
      <c r="BC2334" s="11" t="s">
        <v>5155</v>
      </c>
    </row>
    <row r="2335" spans="1:55" x14ac:dyDescent="0.25">
      <c r="A2335" t="str">
        <f t="shared" si="42"/>
        <v>С/678FADV (BioChek) аденовирус уровень антител</v>
      </c>
      <c r="B2335" t="str">
        <f>IF(E2335="","",INDEX(Лаборатории!A:A,MATCH('Производственный контроль'!E2335,Лаборатории!B:B,0)))</f>
        <v xml:space="preserve">КУРИНОЕ ЦАРСТВО АО </v>
      </c>
      <c r="C2335" t="str">
        <f>IF(E2335="","",VLOOKUP(E2335,Лаборатории!B:D,3,0))</f>
        <v>U377_CHL</v>
      </c>
      <c r="D2335" s="12">
        <v>45759</v>
      </c>
      <c r="E2335" s="11" t="s">
        <v>793</v>
      </c>
      <c r="F2335" s="11" t="s">
        <v>544</v>
      </c>
      <c r="G2335" s="11" t="s">
        <v>565</v>
      </c>
      <c r="H2335" s="11" t="s">
        <v>262</v>
      </c>
      <c r="I2335" s="11" t="s">
        <v>3414</v>
      </c>
      <c r="J2335" t="str">
        <f>IF(L2335="","",VLOOKUP(L2335,Продукция!B:D,3,0))</f>
        <v>Биологический_материал</v>
      </c>
      <c r="K2335" t="str">
        <f>IF(L2335="","",VLOOKUP(L2335,Продукция!B:C,2,0))</f>
        <v>Сыворотка крови</v>
      </c>
      <c r="L2335" s="151" t="s">
        <v>302</v>
      </c>
      <c r="M2335">
        <f>IF(L2335="","",VLOOKUP(L2335,Продукция!B:L,11,0))</f>
        <v>0</v>
      </c>
      <c r="N2335" s="11" t="s">
        <v>873</v>
      </c>
      <c r="P2335" s="11" t="s">
        <v>340</v>
      </c>
      <c r="Q2335" s="11" t="s">
        <v>854</v>
      </c>
      <c r="R2335" s="153" t="s">
        <v>5126</v>
      </c>
      <c r="S2335" s="11">
        <v>18</v>
      </c>
      <c r="T2335" s="11" t="s">
        <v>5267</v>
      </c>
      <c r="V2335" s="14">
        <v>45753</v>
      </c>
      <c r="Z2335" s="11" t="s">
        <v>4823</v>
      </c>
      <c r="AA2335" s="15">
        <v>0.58333333333333337</v>
      </c>
      <c r="AB2335" t="str">
        <f>IF(L2335="","",VLOOKUP(L2335&amp;I2335,Продукция!A:I,9,0))</f>
        <v>рекомендация производителя набора</v>
      </c>
      <c r="AC2335" s="14">
        <v>45763</v>
      </c>
      <c r="AD2335" s="11" t="s">
        <v>2673</v>
      </c>
      <c r="AE2335" s="11" t="s">
        <v>4823</v>
      </c>
      <c r="AF2335" t="str">
        <f>IF(AD2335="","",VLOOKUP(AD2335,'Сотрудники и ссылки'!A:B,2,0))</f>
        <v>Серолог</v>
      </c>
      <c r="AG2335">
        <f>IF(AD2335="","",VLOOKUP(AD2335,'Сотрудники и ссылки'!A:C,3,0))</f>
        <v>20001771</v>
      </c>
      <c r="AH2335" s="11" t="s">
        <v>2673</v>
      </c>
      <c r="AI2335" t="str">
        <f>IF(AH2335="","",VLOOKUP(AH2335,'Сотрудники и ссылки'!A:B,2,0))</f>
        <v>Серолог</v>
      </c>
      <c r="AJ2335">
        <f>IF(AH2335="","",VLOOKUP(AH2335,'Сотрудники и ссылки'!A:C,3,0))</f>
        <v>20001771</v>
      </c>
      <c r="AK2335" s="14">
        <v>45763</v>
      </c>
      <c r="AL2335" s="2">
        <f>IF(AK2335="","",AK2335+VLOOKUP(I2335,'Вид исследования'!B:E,4,0))</f>
        <v>45764</v>
      </c>
      <c r="AM2335" s="2">
        <f>IF(AK2335="","",AK2335+VLOOKUP(I2335,'Вид исследования'!B:F,5,0))</f>
        <v>45764</v>
      </c>
      <c r="AN2335" s="14">
        <v>45763</v>
      </c>
      <c r="AP2335" s="11" t="s">
        <v>189</v>
      </c>
      <c r="AQ2335" t="str">
        <f>IFERROR(IF(L2335="","",VLOOKUP(L2335&amp;I2335,Продукция!A:K,11,0)),"обратитесь к админ справочника")</f>
        <v>согласно рекомендациям производителя теста</v>
      </c>
      <c r="AR2335" s="11" t="s">
        <v>4823</v>
      </c>
      <c r="AS2335" t="str">
        <f>IFERROR(IF(L2335="","",VLOOKUP(L2335&amp;I2335,Продукция!A:J,10,0)),"обратитесь к админ справочника")</f>
        <v>инструкция тест- ситема Биочек СК -132</v>
      </c>
      <c r="AT2335" s="11" t="s">
        <v>4823</v>
      </c>
      <c r="AU2335" s="11" t="s">
        <v>4823</v>
      </c>
      <c r="AV2335" s="11" t="s">
        <v>2673</v>
      </c>
      <c r="AW2335" s="11" t="s">
        <v>4824</v>
      </c>
      <c r="AX2335" s="11" t="s">
        <v>565</v>
      </c>
      <c r="AY2335" s="11" t="s">
        <v>1286</v>
      </c>
      <c r="AZ2335" s="11">
        <v>154</v>
      </c>
      <c r="BA2335" s="11">
        <v>40</v>
      </c>
      <c r="BC2335" s="11" t="s">
        <v>5155</v>
      </c>
    </row>
    <row r="2336" spans="1:55" x14ac:dyDescent="0.25">
      <c r="A2336" t="str">
        <f t="shared" si="42"/>
        <v>С/678FADV (BioChek) аденовирус уровень антител</v>
      </c>
      <c r="B2336" t="str">
        <f>IF(E2336="","",INDEX(Лаборатории!A:A,MATCH('Производственный контроль'!E2336,Лаборатории!B:B,0)))</f>
        <v xml:space="preserve">КУРИНОЕ ЦАРСТВО АО </v>
      </c>
      <c r="C2336" t="str">
        <f>IF(E2336="","",VLOOKUP(E2336,Лаборатории!B:D,3,0))</f>
        <v>U377_CHL</v>
      </c>
      <c r="D2336" s="12">
        <v>45759</v>
      </c>
      <c r="E2336" s="11" t="s">
        <v>793</v>
      </c>
      <c r="F2336" s="11" t="s">
        <v>544</v>
      </c>
      <c r="G2336" s="11" t="s">
        <v>565</v>
      </c>
      <c r="H2336" s="11" t="s">
        <v>262</v>
      </c>
      <c r="I2336" s="11" t="s">
        <v>3414</v>
      </c>
      <c r="J2336" t="str">
        <f>IF(L2336="","",VLOOKUP(L2336,Продукция!B:D,3,0))</f>
        <v>Биологический_материал</v>
      </c>
      <c r="K2336" t="str">
        <f>IF(L2336="","",VLOOKUP(L2336,Продукция!B:C,2,0))</f>
        <v>Сыворотка крови</v>
      </c>
      <c r="L2336" s="151" t="s">
        <v>302</v>
      </c>
      <c r="M2336">
        <f>IF(L2336="","",VLOOKUP(L2336,Продукция!B:L,11,0))</f>
        <v>0</v>
      </c>
      <c r="N2336" s="11" t="s">
        <v>873</v>
      </c>
      <c r="P2336" s="11" t="s">
        <v>340</v>
      </c>
      <c r="Q2336" s="11" t="s">
        <v>854</v>
      </c>
      <c r="R2336" s="153" t="s">
        <v>5268</v>
      </c>
      <c r="S2336" s="11">
        <v>18</v>
      </c>
      <c r="T2336" s="11" t="s">
        <v>5267</v>
      </c>
      <c r="V2336" s="14">
        <v>45756</v>
      </c>
      <c r="Z2336" s="11" t="s">
        <v>4823</v>
      </c>
      <c r="AA2336" s="15">
        <v>0.58333333333333337</v>
      </c>
      <c r="AB2336" t="str">
        <f>IF(L2336="","",VLOOKUP(L2336&amp;I2336,Продукция!A:I,9,0))</f>
        <v>рекомендация производителя набора</v>
      </c>
      <c r="AC2336" s="14">
        <v>45763</v>
      </c>
      <c r="AD2336" s="11" t="s">
        <v>2673</v>
      </c>
      <c r="AE2336" s="11" t="s">
        <v>4823</v>
      </c>
      <c r="AF2336" t="str">
        <f>IF(AD2336="","",VLOOKUP(AD2336,'Сотрудники и ссылки'!A:B,2,0))</f>
        <v>Серолог</v>
      </c>
      <c r="AG2336">
        <f>IF(AD2336="","",VLOOKUP(AD2336,'Сотрудники и ссылки'!A:C,3,0))</f>
        <v>20001771</v>
      </c>
      <c r="AH2336" s="11" t="s">
        <v>2673</v>
      </c>
      <c r="AI2336" t="str">
        <f>IF(AH2336="","",VLOOKUP(AH2336,'Сотрудники и ссылки'!A:B,2,0))</f>
        <v>Серолог</v>
      </c>
      <c r="AJ2336">
        <f>IF(AH2336="","",VLOOKUP(AH2336,'Сотрудники и ссылки'!A:C,3,0))</f>
        <v>20001771</v>
      </c>
      <c r="AK2336" s="14">
        <v>45763</v>
      </c>
      <c r="AL2336" s="2">
        <f>IF(AK2336="","",AK2336+VLOOKUP(I2336,'Вид исследования'!B:E,4,0))</f>
        <v>45764</v>
      </c>
      <c r="AM2336" s="2">
        <f>IF(AK2336="","",AK2336+VLOOKUP(I2336,'Вид исследования'!B:F,5,0))</f>
        <v>45764</v>
      </c>
      <c r="AN2336" s="14">
        <v>45763</v>
      </c>
      <c r="AP2336" s="11" t="s">
        <v>189</v>
      </c>
      <c r="AQ2336" t="str">
        <f>IFERROR(IF(L2336="","",VLOOKUP(L2336&amp;I2336,Продукция!A:K,11,0)),"обратитесь к админ справочника")</f>
        <v>согласно рекомендациям производителя теста</v>
      </c>
      <c r="AR2336" s="11" t="s">
        <v>4823</v>
      </c>
      <c r="AS2336" t="str">
        <f>IFERROR(IF(L2336="","",VLOOKUP(L2336&amp;I2336,Продукция!A:J,10,0)),"обратитесь к админ справочника")</f>
        <v>инструкция тест- ситема Биочек СК -132</v>
      </c>
      <c r="AT2336" s="11" t="s">
        <v>4823</v>
      </c>
      <c r="AU2336" s="11" t="s">
        <v>4823</v>
      </c>
      <c r="AV2336" s="11" t="s">
        <v>2673</v>
      </c>
      <c r="AW2336" s="11" t="s">
        <v>4824</v>
      </c>
      <c r="AX2336" s="11" t="s">
        <v>565</v>
      </c>
      <c r="AY2336" s="11" t="s">
        <v>1276</v>
      </c>
      <c r="AZ2336" s="11">
        <v>154</v>
      </c>
      <c r="BA2336" s="11">
        <v>40</v>
      </c>
      <c r="BC2336" s="11" t="s">
        <v>5155</v>
      </c>
    </row>
    <row r="2337" spans="1:55" x14ac:dyDescent="0.25">
      <c r="A2337" t="str">
        <f t="shared" si="42"/>
        <v>С/678FADV (BioChek) аденовирус уровень антител</v>
      </c>
      <c r="B2337" t="str">
        <f>IF(E2337="","",INDEX(Лаборатории!A:A,MATCH('Производственный контроль'!E2337,Лаборатории!B:B,0)))</f>
        <v xml:space="preserve">КУРИНОЕ ЦАРСТВО АО </v>
      </c>
      <c r="C2337" t="str">
        <f>IF(E2337="","",VLOOKUP(E2337,Лаборатории!B:D,3,0))</f>
        <v>U377_CHL</v>
      </c>
      <c r="D2337" s="12">
        <v>45759</v>
      </c>
      <c r="E2337" s="11" t="s">
        <v>793</v>
      </c>
      <c r="F2337" s="11" t="s">
        <v>544</v>
      </c>
      <c r="G2337" s="11" t="s">
        <v>565</v>
      </c>
      <c r="H2337" s="11" t="s">
        <v>262</v>
      </c>
      <c r="I2337" s="11" t="s">
        <v>3414</v>
      </c>
      <c r="J2337" t="str">
        <f>IF(L2337="","",VLOOKUP(L2337,Продукция!B:D,3,0))</f>
        <v>Биологический_материал</v>
      </c>
      <c r="K2337" t="str">
        <f>IF(L2337="","",VLOOKUP(L2337,Продукция!B:C,2,0))</f>
        <v>Сыворотка крови</v>
      </c>
      <c r="L2337" s="151" t="s">
        <v>302</v>
      </c>
      <c r="M2337">
        <f>IF(L2337="","",VLOOKUP(L2337,Продукция!B:L,11,0))</f>
        <v>0</v>
      </c>
      <c r="N2337" s="11" t="s">
        <v>873</v>
      </c>
      <c r="P2337" s="11" t="s">
        <v>340</v>
      </c>
      <c r="Q2337" s="11" t="s">
        <v>854</v>
      </c>
      <c r="R2337" s="153" t="s">
        <v>4956</v>
      </c>
      <c r="S2337" s="11">
        <v>18</v>
      </c>
      <c r="T2337" s="11" t="s">
        <v>5267</v>
      </c>
      <c r="V2337" s="14">
        <v>45757</v>
      </c>
      <c r="Z2337" s="11" t="s">
        <v>4823</v>
      </c>
      <c r="AA2337" s="15">
        <v>0.58333333333333337</v>
      </c>
      <c r="AB2337" t="str">
        <f>IF(L2337="","",VLOOKUP(L2337&amp;I2337,Продукция!A:I,9,0))</f>
        <v>рекомендация производителя набора</v>
      </c>
      <c r="AC2337" s="14">
        <v>45763</v>
      </c>
      <c r="AD2337" s="11" t="s">
        <v>2673</v>
      </c>
      <c r="AE2337" s="11" t="s">
        <v>4823</v>
      </c>
      <c r="AF2337" t="str">
        <f>IF(AD2337="","",VLOOKUP(AD2337,'Сотрудники и ссылки'!A:B,2,0))</f>
        <v>Серолог</v>
      </c>
      <c r="AG2337">
        <f>IF(AD2337="","",VLOOKUP(AD2337,'Сотрудники и ссылки'!A:C,3,0))</f>
        <v>20001771</v>
      </c>
      <c r="AH2337" s="11" t="s">
        <v>2673</v>
      </c>
      <c r="AI2337" t="str">
        <f>IF(AH2337="","",VLOOKUP(AH2337,'Сотрудники и ссылки'!A:B,2,0))</f>
        <v>Серолог</v>
      </c>
      <c r="AJ2337">
        <f>IF(AH2337="","",VLOOKUP(AH2337,'Сотрудники и ссылки'!A:C,3,0))</f>
        <v>20001771</v>
      </c>
      <c r="AK2337" s="14">
        <v>45763</v>
      </c>
      <c r="AL2337" s="2">
        <f>IF(AK2337="","",AK2337+VLOOKUP(I2337,'Вид исследования'!B:E,4,0))</f>
        <v>45764</v>
      </c>
      <c r="AM2337" s="2">
        <f>IF(AK2337="","",AK2337+VLOOKUP(I2337,'Вид исследования'!B:F,5,0))</f>
        <v>45764</v>
      </c>
      <c r="AN2337" s="14">
        <v>45763</v>
      </c>
      <c r="AP2337" s="11" t="s">
        <v>189</v>
      </c>
      <c r="AQ2337" t="str">
        <f>IFERROR(IF(L2337="","",VLOOKUP(L2337&amp;I2337,Продукция!A:K,11,0)),"обратитесь к админ справочника")</f>
        <v>согласно рекомендациям производителя теста</v>
      </c>
      <c r="AR2337" s="11" t="s">
        <v>4823</v>
      </c>
      <c r="AS2337" t="str">
        <f>IFERROR(IF(L2337="","",VLOOKUP(L2337&amp;I2337,Продукция!A:J,10,0)),"обратитесь к админ справочника")</f>
        <v>инструкция тест- ситема Биочек СК -132</v>
      </c>
      <c r="AT2337" s="11" t="s">
        <v>4823</v>
      </c>
      <c r="AU2337" s="11" t="s">
        <v>4823</v>
      </c>
      <c r="AV2337" s="11" t="s">
        <v>2673</v>
      </c>
      <c r="AW2337" s="11" t="s">
        <v>4824</v>
      </c>
      <c r="AX2337" s="11" t="s">
        <v>565</v>
      </c>
      <c r="AY2337" s="11" t="s">
        <v>1305</v>
      </c>
      <c r="AZ2337" s="11">
        <v>154</v>
      </c>
      <c r="BA2337" s="11">
        <v>40</v>
      </c>
      <c r="BC2337" s="11" t="s">
        <v>5155</v>
      </c>
    </row>
    <row r="2338" spans="1:55" x14ac:dyDescent="0.25">
      <c r="A2338" t="str">
        <f t="shared" si="42"/>
        <v>С/678MG (BioChek) микоплазма галлисептикум уровень антител</v>
      </c>
      <c r="B2338" t="str">
        <f>IF(E2338="","",INDEX(Лаборатории!A:A,MATCH('Производственный контроль'!E2338,Лаборатории!B:B,0)))</f>
        <v xml:space="preserve">КУРИНОЕ ЦАРСТВО АО </v>
      </c>
      <c r="C2338" t="str">
        <f>IF(E2338="","",VLOOKUP(E2338,Лаборатории!B:D,3,0))</f>
        <v>U377_CHL</v>
      </c>
      <c r="D2338" s="12">
        <v>45759</v>
      </c>
      <c r="E2338" s="11" t="s">
        <v>793</v>
      </c>
      <c r="F2338" s="11" t="s">
        <v>544</v>
      </c>
      <c r="G2338" s="11" t="s">
        <v>565</v>
      </c>
      <c r="H2338" s="11" t="s">
        <v>262</v>
      </c>
      <c r="I2338" s="11" t="s">
        <v>3422</v>
      </c>
      <c r="J2338" t="str">
        <f>IF(L2338="","",VLOOKUP(L2338,Продукция!B:D,3,0))</f>
        <v>Биологический_материал</v>
      </c>
      <c r="K2338" t="str">
        <f>IF(L2338="","",VLOOKUP(L2338,Продукция!B:C,2,0))</f>
        <v>Сыворотка крови</v>
      </c>
      <c r="L2338" s="151" t="s">
        <v>302</v>
      </c>
      <c r="M2338">
        <f>IF(L2338="","",VLOOKUP(L2338,Продукция!B:L,11,0))</f>
        <v>0</v>
      </c>
      <c r="N2338" s="11" t="s">
        <v>873</v>
      </c>
      <c r="P2338" s="11" t="s">
        <v>340</v>
      </c>
      <c r="Q2338" s="11" t="s">
        <v>854</v>
      </c>
      <c r="R2338" s="153" t="s">
        <v>5132</v>
      </c>
      <c r="S2338" s="11">
        <v>18</v>
      </c>
      <c r="T2338" s="11" t="s">
        <v>5267</v>
      </c>
      <c r="V2338" s="14">
        <v>45751</v>
      </c>
      <c r="Z2338" s="11" t="s">
        <v>4823</v>
      </c>
      <c r="AA2338" s="15">
        <v>0.58333333333333337</v>
      </c>
      <c r="AB2338" t="str">
        <f>IF(L2338="","",VLOOKUP(L2338&amp;I2338,Продукция!A:I,9,0))</f>
        <v>рекомендация производителя набора</v>
      </c>
      <c r="AC2338" s="14">
        <v>45763</v>
      </c>
      <c r="AD2338" s="11" t="s">
        <v>2673</v>
      </c>
      <c r="AE2338" s="11" t="s">
        <v>4823</v>
      </c>
      <c r="AF2338" t="str">
        <f>IF(AD2338="","",VLOOKUP(AD2338,'Сотрудники и ссылки'!A:B,2,0))</f>
        <v>Серолог</v>
      </c>
      <c r="AG2338">
        <f>IF(AD2338="","",VLOOKUP(AD2338,'Сотрудники и ссылки'!A:C,3,0))</f>
        <v>20001771</v>
      </c>
      <c r="AH2338" s="11" t="s">
        <v>2673</v>
      </c>
      <c r="AI2338" t="str">
        <f>IF(AH2338="","",VLOOKUP(AH2338,'Сотрудники и ссылки'!A:B,2,0))</f>
        <v>Серолог</v>
      </c>
      <c r="AJ2338">
        <f>IF(AH2338="","",VLOOKUP(AH2338,'Сотрудники и ссылки'!A:C,3,0))</f>
        <v>20001771</v>
      </c>
      <c r="AK2338" s="14">
        <v>45763</v>
      </c>
      <c r="AL2338" s="2">
        <f>IF(AK2338="","",AK2338+VLOOKUP(I2338,'Вид исследования'!B:E,4,0))</f>
        <v>45764</v>
      </c>
      <c r="AM2338" s="2">
        <f>IF(AK2338="","",AK2338+VLOOKUP(I2338,'Вид исследования'!B:F,5,0))</f>
        <v>45764</v>
      </c>
      <c r="AN2338" s="14">
        <v>45763</v>
      </c>
      <c r="AP2338" s="11" t="s">
        <v>189</v>
      </c>
      <c r="AQ2338" t="str">
        <f>IFERROR(IF(L2338="","",VLOOKUP(L2338&amp;I2338,Продукция!A:K,11,0)),"обратитесь к админ справочника")</f>
        <v>согласно рекомендациям производителя теста</v>
      </c>
      <c r="AR2338" s="11" t="s">
        <v>4823</v>
      </c>
      <c r="AS2338" t="str">
        <f>IFERROR(IF(L2338="","",VLOOKUP(L2338&amp;I2338,Продукция!A:J,10,0)),"обратитесь к админ справочника")</f>
        <v>инструкция тест- ситема Биочек СК -114</v>
      </c>
      <c r="AT2338" s="11" t="s">
        <v>4823</v>
      </c>
      <c r="AU2338" s="11" t="s">
        <v>4823</v>
      </c>
      <c r="AV2338" s="11" t="s">
        <v>2673</v>
      </c>
      <c r="AW2338" s="11" t="s">
        <v>4824</v>
      </c>
      <c r="AX2338" s="11" t="s">
        <v>565</v>
      </c>
      <c r="AY2338" s="11" t="s">
        <v>1289</v>
      </c>
      <c r="AZ2338" s="11">
        <v>154</v>
      </c>
      <c r="BA2338" s="11">
        <v>40</v>
      </c>
      <c r="BC2338" s="11" t="s">
        <v>5155</v>
      </c>
    </row>
    <row r="2339" spans="1:55" x14ac:dyDescent="0.25">
      <c r="A2339" t="str">
        <f t="shared" si="42"/>
        <v>С/678MG (BioChek) микоплазма галлисептикум уровень антител</v>
      </c>
      <c r="B2339" t="str">
        <f>IF(E2339="","",INDEX(Лаборатории!A:A,MATCH('Производственный контроль'!E2339,Лаборатории!B:B,0)))</f>
        <v xml:space="preserve">КУРИНОЕ ЦАРСТВО АО </v>
      </c>
      <c r="C2339" t="str">
        <f>IF(E2339="","",VLOOKUP(E2339,Лаборатории!B:D,3,0))</f>
        <v>U377_CHL</v>
      </c>
      <c r="D2339" s="12">
        <v>45759</v>
      </c>
      <c r="E2339" s="11" t="s">
        <v>793</v>
      </c>
      <c r="F2339" s="11" t="s">
        <v>544</v>
      </c>
      <c r="G2339" s="11" t="s">
        <v>565</v>
      </c>
      <c r="H2339" s="11" t="s">
        <v>262</v>
      </c>
      <c r="I2339" s="11" t="s">
        <v>3422</v>
      </c>
      <c r="J2339" t="str">
        <f>IF(L2339="","",VLOOKUP(L2339,Продукция!B:D,3,0))</f>
        <v>Биологический_материал</v>
      </c>
      <c r="K2339" t="str">
        <f>IF(L2339="","",VLOOKUP(L2339,Продукция!B:C,2,0))</f>
        <v>Сыворотка крови</v>
      </c>
      <c r="L2339" s="151" t="s">
        <v>302</v>
      </c>
      <c r="M2339">
        <f>IF(L2339="","",VLOOKUP(L2339,Продукция!B:L,11,0))</f>
        <v>0</v>
      </c>
      <c r="N2339" s="11" t="s">
        <v>873</v>
      </c>
      <c r="P2339" s="11" t="s">
        <v>340</v>
      </c>
      <c r="Q2339" s="11" t="s">
        <v>854</v>
      </c>
      <c r="R2339" s="153" t="s">
        <v>5145</v>
      </c>
      <c r="S2339" s="11">
        <v>18</v>
      </c>
      <c r="T2339" s="11" t="s">
        <v>5267</v>
      </c>
      <c r="V2339" s="14">
        <v>45753</v>
      </c>
      <c r="Z2339" s="11" t="s">
        <v>4823</v>
      </c>
      <c r="AA2339" s="15">
        <v>0.58333333333333337</v>
      </c>
      <c r="AB2339" t="str">
        <f>IF(L2339="","",VLOOKUP(L2339&amp;I2339,Продукция!A:I,9,0))</f>
        <v>рекомендация производителя набора</v>
      </c>
      <c r="AC2339" s="14">
        <v>45763</v>
      </c>
      <c r="AD2339" s="11" t="s">
        <v>2673</v>
      </c>
      <c r="AE2339" s="11" t="s">
        <v>4823</v>
      </c>
      <c r="AF2339" t="str">
        <f>IF(AD2339="","",VLOOKUP(AD2339,'Сотрудники и ссылки'!A:B,2,0))</f>
        <v>Серолог</v>
      </c>
      <c r="AG2339">
        <f>IF(AD2339="","",VLOOKUP(AD2339,'Сотрудники и ссылки'!A:C,3,0))</f>
        <v>20001771</v>
      </c>
      <c r="AH2339" s="11" t="s">
        <v>2673</v>
      </c>
      <c r="AI2339" t="str">
        <f>IF(AH2339="","",VLOOKUP(AH2339,'Сотрудники и ссылки'!A:B,2,0))</f>
        <v>Серолог</v>
      </c>
      <c r="AJ2339">
        <f>IF(AH2339="","",VLOOKUP(AH2339,'Сотрудники и ссылки'!A:C,3,0))</f>
        <v>20001771</v>
      </c>
      <c r="AK2339" s="14">
        <v>45763</v>
      </c>
      <c r="AL2339" s="2">
        <f>IF(AK2339="","",AK2339+VLOOKUP(I2339,'Вид исследования'!B:E,4,0))</f>
        <v>45764</v>
      </c>
      <c r="AM2339" s="2">
        <f>IF(AK2339="","",AK2339+VLOOKUP(I2339,'Вид исследования'!B:F,5,0))</f>
        <v>45764</v>
      </c>
      <c r="AN2339" s="14">
        <v>45763</v>
      </c>
      <c r="AP2339" s="11" t="s">
        <v>189</v>
      </c>
      <c r="AQ2339" t="str">
        <f>IFERROR(IF(L2339="","",VLOOKUP(L2339&amp;I2339,Продукция!A:K,11,0)),"обратитесь к админ справочника")</f>
        <v>согласно рекомендациям производителя теста</v>
      </c>
      <c r="AR2339" s="11" t="s">
        <v>4823</v>
      </c>
      <c r="AS2339" t="str">
        <f>IFERROR(IF(L2339="","",VLOOKUP(L2339&amp;I2339,Продукция!A:J,10,0)),"обратитесь к админ справочника")</f>
        <v>инструкция тест- ситема Биочек СК -114</v>
      </c>
      <c r="AT2339" s="11" t="s">
        <v>4823</v>
      </c>
      <c r="AU2339" s="11" t="s">
        <v>4823</v>
      </c>
      <c r="AV2339" s="11" t="s">
        <v>2673</v>
      </c>
      <c r="AW2339" s="11" t="s">
        <v>4824</v>
      </c>
      <c r="AX2339" s="11" t="s">
        <v>565</v>
      </c>
      <c r="AY2339" s="11" t="s">
        <v>1300</v>
      </c>
      <c r="AZ2339" s="11">
        <v>154</v>
      </c>
      <c r="BA2339" s="11">
        <v>40</v>
      </c>
      <c r="BC2339" s="11" t="s">
        <v>5155</v>
      </c>
    </row>
    <row r="2340" spans="1:55" x14ac:dyDescent="0.25">
      <c r="A2340" t="str">
        <f t="shared" si="42"/>
        <v>С/678MG (BioChek) микоплазма галлисептикум уровень антител</v>
      </c>
      <c r="B2340" t="str">
        <f>IF(E2340="","",INDEX(Лаборатории!A:A,MATCH('Производственный контроль'!E2340,Лаборатории!B:B,0)))</f>
        <v xml:space="preserve">КУРИНОЕ ЦАРСТВО АО </v>
      </c>
      <c r="C2340" t="str">
        <f>IF(E2340="","",VLOOKUP(E2340,Лаборатории!B:D,3,0))</f>
        <v>U377_CHL</v>
      </c>
      <c r="D2340" s="12">
        <v>45759</v>
      </c>
      <c r="E2340" s="11" t="s">
        <v>793</v>
      </c>
      <c r="F2340" s="11" t="s">
        <v>544</v>
      </c>
      <c r="G2340" s="11" t="s">
        <v>565</v>
      </c>
      <c r="H2340" s="11" t="s">
        <v>262</v>
      </c>
      <c r="I2340" s="11" t="s">
        <v>3422</v>
      </c>
      <c r="J2340" t="str">
        <f>IF(L2340="","",VLOOKUP(L2340,Продукция!B:D,3,0))</f>
        <v>Биологический_материал</v>
      </c>
      <c r="K2340" t="str">
        <f>IF(L2340="","",VLOOKUP(L2340,Продукция!B:C,2,0))</f>
        <v>Сыворотка крови</v>
      </c>
      <c r="L2340" s="151" t="s">
        <v>302</v>
      </c>
      <c r="M2340">
        <f>IF(L2340="","",VLOOKUP(L2340,Продукция!B:L,11,0))</f>
        <v>0</v>
      </c>
      <c r="N2340" s="11" t="s">
        <v>873</v>
      </c>
      <c r="P2340" s="11" t="s">
        <v>340</v>
      </c>
      <c r="Q2340" s="11" t="s">
        <v>854</v>
      </c>
      <c r="R2340" s="153" t="s">
        <v>5126</v>
      </c>
      <c r="S2340" s="11">
        <v>18</v>
      </c>
      <c r="T2340" s="11" t="s">
        <v>5267</v>
      </c>
      <c r="V2340" s="14">
        <v>45753</v>
      </c>
      <c r="Z2340" s="11" t="s">
        <v>4823</v>
      </c>
      <c r="AA2340" s="15">
        <v>0.58333333333333337</v>
      </c>
      <c r="AB2340" t="str">
        <f>IF(L2340="","",VLOOKUP(L2340&amp;I2340,Продукция!A:I,9,0))</f>
        <v>рекомендация производителя набора</v>
      </c>
      <c r="AC2340" s="14">
        <v>45763</v>
      </c>
      <c r="AD2340" s="11" t="s">
        <v>2673</v>
      </c>
      <c r="AE2340" s="11" t="s">
        <v>4823</v>
      </c>
      <c r="AF2340" t="str">
        <f>IF(AD2340="","",VLOOKUP(AD2340,'Сотрудники и ссылки'!A:B,2,0))</f>
        <v>Серолог</v>
      </c>
      <c r="AG2340">
        <f>IF(AD2340="","",VLOOKUP(AD2340,'Сотрудники и ссылки'!A:C,3,0))</f>
        <v>20001771</v>
      </c>
      <c r="AH2340" s="11" t="s">
        <v>2673</v>
      </c>
      <c r="AI2340" t="str">
        <f>IF(AH2340="","",VLOOKUP(AH2340,'Сотрудники и ссылки'!A:B,2,0))</f>
        <v>Серолог</v>
      </c>
      <c r="AJ2340">
        <f>IF(AH2340="","",VLOOKUP(AH2340,'Сотрудники и ссылки'!A:C,3,0))</f>
        <v>20001771</v>
      </c>
      <c r="AK2340" s="14">
        <v>45763</v>
      </c>
      <c r="AL2340" s="2">
        <f>IF(AK2340="","",AK2340+VLOOKUP(I2340,'Вид исследования'!B:E,4,0))</f>
        <v>45764</v>
      </c>
      <c r="AM2340" s="2">
        <f>IF(AK2340="","",AK2340+VLOOKUP(I2340,'Вид исследования'!B:F,5,0))</f>
        <v>45764</v>
      </c>
      <c r="AN2340" s="14">
        <v>45763</v>
      </c>
      <c r="AP2340" s="11" t="s">
        <v>189</v>
      </c>
      <c r="AQ2340" t="str">
        <f>IFERROR(IF(L2340="","",VLOOKUP(L2340&amp;I2340,Продукция!A:K,11,0)),"обратитесь к админ справочника")</f>
        <v>согласно рекомендациям производителя теста</v>
      </c>
      <c r="AR2340" s="11" t="s">
        <v>4823</v>
      </c>
      <c r="AS2340" t="str">
        <f>IFERROR(IF(L2340="","",VLOOKUP(L2340&amp;I2340,Продукция!A:J,10,0)),"обратитесь к админ справочника")</f>
        <v>инструкция тест- ситема Биочек СК -114</v>
      </c>
      <c r="AT2340" s="11" t="s">
        <v>4823</v>
      </c>
      <c r="AU2340" s="11" t="s">
        <v>4823</v>
      </c>
      <c r="AV2340" s="11" t="s">
        <v>2673</v>
      </c>
      <c r="AW2340" s="11" t="s">
        <v>4824</v>
      </c>
      <c r="AX2340" s="11" t="s">
        <v>565</v>
      </c>
      <c r="AY2340" s="11" t="s">
        <v>1286</v>
      </c>
      <c r="AZ2340" s="11">
        <v>154</v>
      </c>
      <c r="BA2340" s="11">
        <v>40</v>
      </c>
      <c r="BC2340" s="11" t="s">
        <v>5155</v>
      </c>
    </row>
    <row r="2341" spans="1:55" x14ac:dyDescent="0.25">
      <c r="A2341" t="str">
        <f t="shared" si="42"/>
        <v>С/678MG (BioChek) микоплазма галлисептикум уровень антител</v>
      </c>
      <c r="B2341" t="str">
        <f>IF(E2341="","",INDEX(Лаборатории!A:A,MATCH('Производственный контроль'!E2341,Лаборатории!B:B,0)))</f>
        <v xml:space="preserve">КУРИНОЕ ЦАРСТВО АО </v>
      </c>
      <c r="C2341" t="str">
        <f>IF(E2341="","",VLOOKUP(E2341,Лаборатории!B:D,3,0))</f>
        <v>U377_CHL</v>
      </c>
      <c r="D2341" s="12">
        <v>45759</v>
      </c>
      <c r="E2341" s="11" t="s">
        <v>793</v>
      </c>
      <c r="F2341" s="11" t="s">
        <v>544</v>
      </c>
      <c r="G2341" s="11" t="s">
        <v>565</v>
      </c>
      <c r="H2341" s="11" t="s">
        <v>262</v>
      </c>
      <c r="I2341" s="11" t="s">
        <v>3422</v>
      </c>
      <c r="J2341" t="str">
        <f>IF(L2341="","",VLOOKUP(L2341,Продукция!B:D,3,0))</f>
        <v>Биологический_материал</v>
      </c>
      <c r="K2341" t="str">
        <f>IF(L2341="","",VLOOKUP(L2341,Продукция!B:C,2,0))</f>
        <v>Сыворотка крови</v>
      </c>
      <c r="L2341" s="151" t="s">
        <v>302</v>
      </c>
      <c r="M2341">
        <f>IF(L2341="","",VLOOKUP(L2341,Продукция!B:L,11,0))</f>
        <v>0</v>
      </c>
      <c r="N2341" s="11" t="s">
        <v>873</v>
      </c>
      <c r="P2341" s="11" t="s">
        <v>340</v>
      </c>
      <c r="Q2341" s="11" t="s">
        <v>854</v>
      </c>
      <c r="R2341" s="153" t="s">
        <v>5268</v>
      </c>
      <c r="S2341" s="11">
        <v>18</v>
      </c>
      <c r="T2341" s="11" t="s">
        <v>5267</v>
      </c>
      <c r="V2341" s="14">
        <v>45756</v>
      </c>
      <c r="Z2341" s="11" t="s">
        <v>4823</v>
      </c>
      <c r="AA2341" s="15">
        <v>0.58333333333333337</v>
      </c>
      <c r="AB2341" t="str">
        <f>IF(L2341="","",VLOOKUP(L2341&amp;I2341,Продукция!A:I,9,0))</f>
        <v>рекомендация производителя набора</v>
      </c>
      <c r="AC2341" s="14">
        <v>45763</v>
      </c>
      <c r="AD2341" s="11" t="s">
        <v>2673</v>
      </c>
      <c r="AE2341" s="11" t="s">
        <v>4823</v>
      </c>
      <c r="AF2341" t="str">
        <f>IF(AD2341="","",VLOOKUP(AD2341,'Сотрудники и ссылки'!A:B,2,0))</f>
        <v>Серолог</v>
      </c>
      <c r="AG2341">
        <f>IF(AD2341="","",VLOOKUP(AD2341,'Сотрудники и ссылки'!A:C,3,0))</f>
        <v>20001771</v>
      </c>
      <c r="AH2341" s="11" t="s">
        <v>2673</v>
      </c>
      <c r="AI2341" t="str">
        <f>IF(AH2341="","",VLOOKUP(AH2341,'Сотрудники и ссылки'!A:B,2,0))</f>
        <v>Серолог</v>
      </c>
      <c r="AJ2341">
        <f>IF(AH2341="","",VLOOKUP(AH2341,'Сотрудники и ссылки'!A:C,3,0))</f>
        <v>20001771</v>
      </c>
      <c r="AK2341" s="14">
        <v>45763</v>
      </c>
      <c r="AL2341" s="2">
        <f>IF(AK2341="","",AK2341+VLOOKUP(I2341,'Вид исследования'!B:E,4,0))</f>
        <v>45764</v>
      </c>
      <c r="AM2341" s="2">
        <f>IF(AK2341="","",AK2341+VLOOKUP(I2341,'Вид исследования'!B:F,5,0))</f>
        <v>45764</v>
      </c>
      <c r="AN2341" s="14">
        <v>45763</v>
      </c>
      <c r="AP2341" s="11" t="s">
        <v>189</v>
      </c>
      <c r="AQ2341" t="str">
        <f>IFERROR(IF(L2341="","",VLOOKUP(L2341&amp;I2341,Продукция!A:K,11,0)),"обратитесь к админ справочника")</f>
        <v>согласно рекомендациям производителя теста</v>
      </c>
      <c r="AR2341" s="11" t="s">
        <v>4823</v>
      </c>
      <c r="AS2341" t="str">
        <f>IFERROR(IF(L2341="","",VLOOKUP(L2341&amp;I2341,Продукция!A:J,10,0)),"обратитесь к админ справочника")</f>
        <v>инструкция тест- ситема Биочек СК -114</v>
      </c>
      <c r="AT2341" s="11" t="s">
        <v>4823</v>
      </c>
      <c r="AU2341" s="11" t="s">
        <v>4823</v>
      </c>
      <c r="AV2341" s="11" t="s">
        <v>2673</v>
      </c>
      <c r="AW2341" s="11" t="s">
        <v>4824</v>
      </c>
      <c r="AX2341" s="11" t="s">
        <v>565</v>
      </c>
      <c r="AY2341" s="11" t="s">
        <v>1276</v>
      </c>
      <c r="AZ2341" s="11">
        <v>154</v>
      </c>
      <c r="BA2341" s="11">
        <v>40</v>
      </c>
      <c r="BC2341" s="11" t="s">
        <v>5155</v>
      </c>
    </row>
    <row r="2342" spans="1:55" x14ac:dyDescent="0.25">
      <c r="A2342" t="str">
        <f t="shared" si="42"/>
        <v>С/678MG (BioChek) микоплазма галлисептикум уровень антител</v>
      </c>
      <c r="B2342" t="str">
        <f>IF(E2342="","",INDEX(Лаборатории!A:A,MATCH('Производственный контроль'!E2342,Лаборатории!B:B,0)))</f>
        <v xml:space="preserve">КУРИНОЕ ЦАРСТВО АО </v>
      </c>
      <c r="C2342" t="str">
        <f>IF(E2342="","",VLOOKUP(E2342,Лаборатории!B:D,3,0))</f>
        <v>U377_CHL</v>
      </c>
      <c r="D2342" s="12">
        <v>45759</v>
      </c>
      <c r="E2342" s="11" t="s">
        <v>793</v>
      </c>
      <c r="F2342" s="11" t="s">
        <v>544</v>
      </c>
      <c r="G2342" s="11" t="s">
        <v>565</v>
      </c>
      <c r="H2342" s="11" t="s">
        <v>262</v>
      </c>
      <c r="I2342" s="11" t="s">
        <v>3422</v>
      </c>
      <c r="J2342" t="str">
        <f>IF(L2342="","",VLOOKUP(L2342,Продукция!B:D,3,0))</f>
        <v>Биологический_материал</v>
      </c>
      <c r="K2342" t="str">
        <f>IF(L2342="","",VLOOKUP(L2342,Продукция!B:C,2,0))</f>
        <v>Сыворотка крови</v>
      </c>
      <c r="L2342" s="151" t="s">
        <v>302</v>
      </c>
      <c r="M2342">
        <f>IF(L2342="","",VLOOKUP(L2342,Продукция!B:L,11,0))</f>
        <v>0</v>
      </c>
      <c r="N2342" s="11" t="s">
        <v>873</v>
      </c>
      <c r="P2342" s="11" t="s">
        <v>340</v>
      </c>
      <c r="Q2342" s="11" t="s">
        <v>854</v>
      </c>
      <c r="R2342" s="153" t="s">
        <v>4956</v>
      </c>
      <c r="S2342" s="11">
        <v>18</v>
      </c>
      <c r="T2342" s="11" t="s">
        <v>5267</v>
      </c>
      <c r="V2342" s="14">
        <v>45757</v>
      </c>
      <c r="Z2342" s="11" t="s">
        <v>4823</v>
      </c>
      <c r="AA2342" s="15">
        <v>0.58333333333333337</v>
      </c>
      <c r="AB2342" t="str">
        <f>IF(L2342="","",VLOOKUP(L2342&amp;I2342,Продукция!A:I,9,0))</f>
        <v>рекомендация производителя набора</v>
      </c>
      <c r="AC2342" s="14">
        <v>45763</v>
      </c>
      <c r="AD2342" s="11" t="s">
        <v>2673</v>
      </c>
      <c r="AE2342" s="11" t="s">
        <v>4823</v>
      </c>
      <c r="AF2342" t="str">
        <f>IF(AD2342="","",VLOOKUP(AD2342,'Сотрудники и ссылки'!A:B,2,0))</f>
        <v>Серолог</v>
      </c>
      <c r="AG2342">
        <f>IF(AD2342="","",VLOOKUP(AD2342,'Сотрудники и ссылки'!A:C,3,0))</f>
        <v>20001771</v>
      </c>
      <c r="AH2342" s="11" t="s">
        <v>2673</v>
      </c>
      <c r="AI2342" t="str">
        <f>IF(AH2342="","",VLOOKUP(AH2342,'Сотрудники и ссылки'!A:B,2,0))</f>
        <v>Серолог</v>
      </c>
      <c r="AJ2342">
        <f>IF(AH2342="","",VLOOKUP(AH2342,'Сотрудники и ссылки'!A:C,3,0))</f>
        <v>20001771</v>
      </c>
      <c r="AK2342" s="14">
        <v>45763</v>
      </c>
      <c r="AL2342" s="2">
        <f>IF(AK2342="","",AK2342+VLOOKUP(I2342,'Вид исследования'!B:E,4,0))</f>
        <v>45764</v>
      </c>
      <c r="AM2342" s="2">
        <f>IF(AK2342="","",AK2342+VLOOKUP(I2342,'Вид исследования'!B:F,5,0))</f>
        <v>45764</v>
      </c>
      <c r="AN2342" s="14">
        <v>45763</v>
      </c>
      <c r="AP2342" s="11" t="s">
        <v>189</v>
      </c>
      <c r="AQ2342" t="str">
        <f>IFERROR(IF(L2342="","",VLOOKUP(L2342&amp;I2342,Продукция!A:K,11,0)),"обратитесь к админ справочника")</f>
        <v>согласно рекомендациям производителя теста</v>
      </c>
      <c r="AR2342" s="11" t="s">
        <v>4823</v>
      </c>
      <c r="AS2342" t="str">
        <f>IFERROR(IF(L2342="","",VLOOKUP(L2342&amp;I2342,Продукция!A:J,10,0)),"обратитесь к админ справочника")</f>
        <v>инструкция тест- ситема Биочек СК -114</v>
      </c>
      <c r="AT2342" s="11" t="s">
        <v>4823</v>
      </c>
      <c r="AU2342" s="11" t="s">
        <v>4823</v>
      </c>
      <c r="AV2342" s="11" t="s">
        <v>2673</v>
      </c>
      <c r="AW2342" s="11" t="s">
        <v>4824</v>
      </c>
      <c r="AX2342" s="11" t="s">
        <v>565</v>
      </c>
      <c r="AY2342" s="11" t="s">
        <v>1305</v>
      </c>
      <c r="AZ2342" s="11">
        <v>154</v>
      </c>
      <c r="BA2342" s="11">
        <v>40</v>
      </c>
      <c r="BC2342" s="11" t="s">
        <v>5155</v>
      </c>
    </row>
    <row r="2343" spans="1:55" x14ac:dyDescent="0.25">
      <c r="A2343" t="str">
        <f t="shared" si="42"/>
        <v>С/678MS (BioChek) микоплазма синовия уровень антител</v>
      </c>
      <c r="B2343" t="str">
        <f>IF(E2343="","",INDEX(Лаборатории!A:A,MATCH('Производственный контроль'!E2343,Лаборатории!B:B,0)))</f>
        <v xml:space="preserve">КУРИНОЕ ЦАРСТВО АО </v>
      </c>
      <c r="C2343" t="str">
        <f>IF(E2343="","",VLOOKUP(E2343,Лаборатории!B:D,3,0))</f>
        <v>U377_CHL</v>
      </c>
      <c r="D2343" s="12">
        <v>45759</v>
      </c>
      <c r="E2343" s="11" t="s">
        <v>793</v>
      </c>
      <c r="F2343" s="11" t="s">
        <v>544</v>
      </c>
      <c r="G2343" s="11" t="s">
        <v>565</v>
      </c>
      <c r="H2343" s="11" t="s">
        <v>262</v>
      </c>
      <c r="I2343" s="11" t="s">
        <v>3423</v>
      </c>
      <c r="J2343" t="str">
        <f>IF(L2343="","",VLOOKUP(L2343,Продукция!B:D,3,0))</f>
        <v>Биологический_материал</v>
      </c>
      <c r="K2343" t="str">
        <f>IF(L2343="","",VLOOKUP(L2343,Продукция!B:C,2,0))</f>
        <v>Сыворотка крови</v>
      </c>
      <c r="L2343" s="151" t="s">
        <v>302</v>
      </c>
      <c r="M2343">
        <f>IF(L2343="","",VLOOKUP(L2343,Продукция!B:L,11,0))</f>
        <v>0</v>
      </c>
      <c r="N2343" s="11" t="s">
        <v>873</v>
      </c>
      <c r="P2343" s="11" t="s">
        <v>340</v>
      </c>
      <c r="Q2343" s="11" t="s">
        <v>854</v>
      </c>
      <c r="R2343" s="153" t="s">
        <v>5132</v>
      </c>
      <c r="S2343" s="11">
        <v>18</v>
      </c>
      <c r="T2343" s="11" t="s">
        <v>5267</v>
      </c>
      <c r="V2343" s="14">
        <v>45751</v>
      </c>
      <c r="Z2343" s="11" t="s">
        <v>4823</v>
      </c>
      <c r="AA2343" s="15">
        <v>0.58333333333333337</v>
      </c>
      <c r="AB2343" t="str">
        <f>IF(L2343="","",VLOOKUP(L2343&amp;I2343,Продукция!A:I,9,0))</f>
        <v>рекомендация производителя набора</v>
      </c>
      <c r="AC2343" s="14">
        <v>45763</v>
      </c>
      <c r="AD2343" s="11" t="s">
        <v>2673</v>
      </c>
      <c r="AE2343" s="11" t="s">
        <v>4823</v>
      </c>
      <c r="AF2343" t="str">
        <f>IF(AD2343="","",VLOOKUP(AD2343,'Сотрудники и ссылки'!A:B,2,0))</f>
        <v>Серолог</v>
      </c>
      <c r="AG2343">
        <f>IF(AD2343="","",VLOOKUP(AD2343,'Сотрудники и ссылки'!A:C,3,0))</f>
        <v>20001771</v>
      </c>
      <c r="AH2343" s="11" t="s">
        <v>2673</v>
      </c>
      <c r="AI2343" t="str">
        <f>IF(AH2343="","",VLOOKUP(AH2343,'Сотрудники и ссылки'!A:B,2,0))</f>
        <v>Серолог</v>
      </c>
      <c r="AJ2343">
        <f>IF(AH2343="","",VLOOKUP(AH2343,'Сотрудники и ссылки'!A:C,3,0))</f>
        <v>20001771</v>
      </c>
      <c r="AK2343" s="14">
        <v>45763</v>
      </c>
      <c r="AL2343" s="2">
        <f>IF(AK2343="","",AK2343+VLOOKUP(I2343,'Вид исследования'!B:E,4,0))</f>
        <v>45764</v>
      </c>
      <c r="AM2343" s="2">
        <f>IF(AK2343="","",AK2343+VLOOKUP(I2343,'Вид исследования'!B:F,5,0))</f>
        <v>45764</v>
      </c>
      <c r="AN2343" s="14">
        <v>45763</v>
      </c>
      <c r="AP2343" s="11" t="s">
        <v>189</v>
      </c>
      <c r="AQ2343" t="str">
        <f>IFERROR(IF(L2343="","",VLOOKUP(L2343&amp;I2343,Продукция!A:K,11,0)),"обратитесь к админ справочника")</f>
        <v>согласно рекомендациям производителя теста</v>
      </c>
      <c r="AR2343" s="11" t="s">
        <v>4823</v>
      </c>
      <c r="AS2343" t="str">
        <f>IFERROR(IF(L2343="","",VLOOKUP(L2343&amp;I2343,Продукция!A:J,10,0)),"обратитесь к админ справочника")</f>
        <v>инструкция тест- ситема Биочек СК -115</v>
      </c>
      <c r="AT2343" s="11" t="s">
        <v>4823</v>
      </c>
      <c r="AU2343" s="11" t="s">
        <v>4823</v>
      </c>
      <c r="AV2343" s="11" t="s">
        <v>2673</v>
      </c>
      <c r="AW2343" s="11" t="s">
        <v>4824</v>
      </c>
      <c r="AX2343" s="11" t="s">
        <v>565</v>
      </c>
      <c r="AY2343" s="11" t="s">
        <v>1289</v>
      </c>
      <c r="AZ2343" s="11">
        <v>154</v>
      </c>
      <c r="BA2343" s="11">
        <v>40</v>
      </c>
      <c r="BC2343" s="11" t="s">
        <v>5155</v>
      </c>
    </row>
    <row r="2344" spans="1:55" x14ac:dyDescent="0.25">
      <c r="A2344" t="str">
        <f t="shared" si="42"/>
        <v>С/678MS (BioChek) микоплазма синовия уровень антител</v>
      </c>
      <c r="B2344" t="str">
        <f>IF(E2344="","",INDEX(Лаборатории!A:A,MATCH('Производственный контроль'!E2344,Лаборатории!B:B,0)))</f>
        <v xml:space="preserve">КУРИНОЕ ЦАРСТВО АО </v>
      </c>
      <c r="C2344" t="str">
        <f>IF(E2344="","",VLOOKUP(E2344,Лаборатории!B:D,3,0))</f>
        <v>U377_CHL</v>
      </c>
      <c r="D2344" s="12">
        <v>45759</v>
      </c>
      <c r="E2344" s="11" t="s">
        <v>793</v>
      </c>
      <c r="F2344" s="11" t="s">
        <v>544</v>
      </c>
      <c r="G2344" s="11" t="s">
        <v>565</v>
      </c>
      <c r="H2344" s="11" t="s">
        <v>262</v>
      </c>
      <c r="I2344" s="11" t="s">
        <v>3423</v>
      </c>
      <c r="J2344" t="str">
        <f>IF(L2344="","",VLOOKUP(L2344,Продукция!B:D,3,0))</f>
        <v>Биологический_материал</v>
      </c>
      <c r="K2344" t="str">
        <f>IF(L2344="","",VLOOKUP(L2344,Продукция!B:C,2,0))</f>
        <v>Сыворотка крови</v>
      </c>
      <c r="L2344" s="151" t="s">
        <v>302</v>
      </c>
      <c r="M2344">
        <f>IF(L2344="","",VLOOKUP(L2344,Продукция!B:L,11,0))</f>
        <v>0</v>
      </c>
      <c r="N2344" s="11" t="s">
        <v>873</v>
      </c>
      <c r="P2344" s="11" t="s">
        <v>340</v>
      </c>
      <c r="Q2344" s="11" t="s">
        <v>854</v>
      </c>
      <c r="R2344" s="153" t="s">
        <v>5145</v>
      </c>
      <c r="S2344" s="11">
        <v>18</v>
      </c>
      <c r="T2344" s="11" t="s">
        <v>5267</v>
      </c>
      <c r="V2344" s="14">
        <v>45753</v>
      </c>
      <c r="Z2344" s="11" t="s">
        <v>4823</v>
      </c>
      <c r="AA2344" s="15">
        <v>0.58333333333333337</v>
      </c>
      <c r="AB2344" t="str">
        <f>IF(L2344="","",VLOOKUP(L2344&amp;I2344,Продукция!A:I,9,0))</f>
        <v>рекомендация производителя набора</v>
      </c>
      <c r="AC2344" s="14">
        <v>45763</v>
      </c>
      <c r="AD2344" s="11" t="s">
        <v>2673</v>
      </c>
      <c r="AE2344" s="11" t="s">
        <v>4823</v>
      </c>
      <c r="AF2344" t="str">
        <f>IF(AD2344="","",VLOOKUP(AD2344,'Сотрудники и ссылки'!A:B,2,0))</f>
        <v>Серолог</v>
      </c>
      <c r="AG2344">
        <f>IF(AD2344="","",VLOOKUP(AD2344,'Сотрудники и ссылки'!A:C,3,0))</f>
        <v>20001771</v>
      </c>
      <c r="AH2344" s="11" t="s">
        <v>2673</v>
      </c>
      <c r="AI2344" t="str">
        <f>IF(AH2344="","",VLOOKUP(AH2344,'Сотрудники и ссылки'!A:B,2,0))</f>
        <v>Серолог</v>
      </c>
      <c r="AJ2344">
        <f>IF(AH2344="","",VLOOKUP(AH2344,'Сотрудники и ссылки'!A:C,3,0))</f>
        <v>20001771</v>
      </c>
      <c r="AK2344" s="14">
        <v>45763</v>
      </c>
      <c r="AL2344" s="2">
        <f>IF(AK2344="","",AK2344+VLOOKUP(I2344,'Вид исследования'!B:E,4,0))</f>
        <v>45764</v>
      </c>
      <c r="AM2344" s="2">
        <f>IF(AK2344="","",AK2344+VLOOKUP(I2344,'Вид исследования'!B:F,5,0))</f>
        <v>45764</v>
      </c>
      <c r="AN2344" s="14">
        <v>45763</v>
      </c>
      <c r="AP2344" s="11" t="s">
        <v>189</v>
      </c>
      <c r="AQ2344" t="str">
        <f>IFERROR(IF(L2344="","",VLOOKUP(L2344&amp;I2344,Продукция!A:K,11,0)),"обратитесь к админ справочника")</f>
        <v>согласно рекомендациям производителя теста</v>
      </c>
      <c r="AR2344" s="11" t="s">
        <v>4823</v>
      </c>
      <c r="AS2344" t="str">
        <f>IFERROR(IF(L2344="","",VLOOKUP(L2344&amp;I2344,Продукция!A:J,10,0)),"обратитесь к админ справочника")</f>
        <v>инструкция тест- ситема Биочек СК -115</v>
      </c>
      <c r="AT2344" s="11" t="s">
        <v>4823</v>
      </c>
      <c r="AU2344" s="11" t="s">
        <v>4823</v>
      </c>
      <c r="AV2344" s="11" t="s">
        <v>2673</v>
      </c>
      <c r="AW2344" s="11" t="s">
        <v>4824</v>
      </c>
      <c r="AX2344" s="11" t="s">
        <v>565</v>
      </c>
      <c r="AY2344" s="11" t="s">
        <v>1300</v>
      </c>
      <c r="AZ2344" s="11">
        <v>154</v>
      </c>
      <c r="BA2344" s="11">
        <v>40</v>
      </c>
      <c r="BC2344" s="11" t="s">
        <v>5155</v>
      </c>
    </row>
    <row r="2345" spans="1:55" x14ac:dyDescent="0.25">
      <c r="A2345" t="str">
        <f t="shared" si="42"/>
        <v>С/678MS (BioChek) микоплазма синовия уровень антител</v>
      </c>
      <c r="B2345" t="str">
        <f>IF(E2345="","",INDEX(Лаборатории!A:A,MATCH('Производственный контроль'!E2345,Лаборатории!B:B,0)))</f>
        <v xml:space="preserve">КУРИНОЕ ЦАРСТВО АО </v>
      </c>
      <c r="C2345" t="str">
        <f>IF(E2345="","",VLOOKUP(E2345,Лаборатории!B:D,3,0))</f>
        <v>U377_CHL</v>
      </c>
      <c r="D2345" s="12">
        <v>45759</v>
      </c>
      <c r="E2345" s="11" t="s">
        <v>793</v>
      </c>
      <c r="F2345" s="11" t="s">
        <v>544</v>
      </c>
      <c r="G2345" s="11" t="s">
        <v>565</v>
      </c>
      <c r="H2345" s="11" t="s">
        <v>262</v>
      </c>
      <c r="I2345" s="11" t="s">
        <v>3423</v>
      </c>
      <c r="J2345" t="str">
        <f>IF(L2345="","",VLOOKUP(L2345,Продукция!B:D,3,0))</f>
        <v>Биологический_материал</v>
      </c>
      <c r="K2345" t="str">
        <f>IF(L2345="","",VLOOKUP(L2345,Продукция!B:C,2,0))</f>
        <v>Сыворотка крови</v>
      </c>
      <c r="L2345" s="151" t="s">
        <v>302</v>
      </c>
      <c r="M2345">
        <f>IF(L2345="","",VLOOKUP(L2345,Продукция!B:L,11,0))</f>
        <v>0</v>
      </c>
      <c r="N2345" s="11" t="s">
        <v>873</v>
      </c>
      <c r="P2345" s="11" t="s">
        <v>340</v>
      </c>
      <c r="Q2345" s="11" t="s">
        <v>854</v>
      </c>
      <c r="R2345" s="153" t="s">
        <v>5126</v>
      </c>
      <c r="S2345" s="11">
        <v>18</v>
      </c>
      <c r="T2345" s="11" t="s">
        <v>5267</v>
      </c>
      <c r="V2345" s="14">
        <v>45753</v>
      </c>
      <c r="Z2345" s="11" t="s">
        <v>4823</v>
      </c>
      <c r="AA2345" s="15">
        <v>0.58333333333333337</v>
      </c>
      <c r="AB2345" t="str">
        <f>IF(L2345="","",VLOOKUP(L2345&amp;I2345,Продукция!A:I,9,0))</f>
        <v>рекомендация производителя набора</v>
      </c>
      <c r="AC2345" s="14">
        <v>45763</v>
      </c>
      <c r="AD2345" s="11" t="s">
        <v>2673</v>
      </c>
      <c r="AE2345" s="11" t="s">
        <v>4823</v>
      </c>
      <c r="AF2345" t="str">
        <f>IF(AD2345="","",VLOOKUP(AD2345,'Сотрудники и ссылки'!A:B,2,0))</f>
        <v>Серолог</v>
      </c>
      <c r="AG2345">
        <f>IF(AD2345="","",VLOOKUP(AD2345,'Сотрудники и ссылки'!A:C,3,0))</f>
        <v>20001771</v>
      </c>
      <c r="AH2345" s="11" t="s">
        <v>2673</v>
      </c>
      <c r="AI2345" t="str">
        <f>IF(AH2345="","",VLOOKUP(AH2345,'Сотрудники и ссылки'!A:B,2,0))</f>
        <v>Серолог</v>
      </c>
      <c r="AJ2345">
        <f>IF(AH2345="","",VLOOKUP(AH2345,'Сотрудники и ссылки'!A:C,3,0))</f>
        <v>20001771</v>
      </c>
      <c r="AK2345" s="14">
        <v>45763</v>
      </c>
      <c r="AL2345" s="2">
        <f>IF(AK2345="","",AK2345+VLOOKUP(I2345,'Вид исследования'!B:E,4,0))</f>
        <v>45764</v>
      </c>
      <c r="AM2345" s="2">
        <f>IF(AK2345="","",AK2345+VLOOKUP(I2345,'Вид исследования'!B:F,5,0))</f>
        <v>45764</v>
      </c>
      <c r="AN2345" s="14">
        <v>45763</v>
      </c>
      <c r="AP2345" s="11" t="s">
        <v>189</v>
      </c>
      <c r="AQ2345" t="str">
        <f>IFERROR(IF(L2345="","",VLOOKUP(L2345&amp;I2345,Продукция!A:K,11,0)),"обратитесь к админ справочника")</f>
        <v>согласно рекомендациям производителя теста</v>
      </c>
      <c r="AR2345" s="11" t="s">
        <v>4823</v>
      </c>
      <c r="AS2345" t="str">
        <f>IFERROR(IF(L2345="","",VLOOKUP(L2345&amp;I2345,Продукция!A:J,10,0)),"обратитесь к админ справочника")</f>
        <v>инструкция тест- ситема Биочек СК -115</v>
      </c>
      <c r="AT2345" s="11" t="s">
        <v>4823</v>
      </c>
      <c r="AU2345" s="11" t="s">
        <v>4823</v>
      </c>
      <c r="AV2345" s="11" t="s">
        <v>2673</v>
      </c>
      <c r="AW2345" s="11" t="s">
        <v>4824</v>
      </c>
      <c r="AX2345" s="11" t="s">
        <v>565</v>
      </c>
      <c r="AY2345" s="11" t="s">
        <v>1286</v>
      </c>
      <c r="AZ2345" s="11">
        <v>154</v>
      </c>
      <c r="BA2345" s="11">
        <v>40</v>
      </c>
      <c r="BC2345" s="11" t="s">
        <v>5155</v>
      </c>
    </row>
    <row r="2346" spans="1:55" x14ac:dyDescent="0.25">
      <c r="A2346" t="str">
        <f t="shared" si="42"/>
        <v>С/678MS (BioChek) микоплазма синовия уровень антител</v>
      </c>
      <c r="B2346" t="str">
        <f>IF(E2346="","",INDEX(Лаборатории!A:A,MATCH('Производственный контроль'!E2346,Лаборатории!B:B,0)))</f>
        <v xml:space="preserve">КУРИНОЕ ЦАРСТВО АО </v>
      </c>
      <c r="C2346" t="str">
        <f>IF(E2346="","",VLOOKUP(E2346,Лаборатории!B:D,3,0))</f>
        <v>U377_CHL</v>
      </c>
      <c r="D2346" s="12">
        <v>45759</v>
      </c>
      <c r="E2346" s="11" t="s">
        <v>793</v>
      </c>
      <c r="F2346" s="11" t="s">
        <v>544</v>
      </c>
      <c r="G2346" s="11" t="s">
        <v>565</v>
      </c>
      <c r="H2346" s="11" t="s">
        <v>262</v>
      </c>
      <c r="I2346" s="11" t="s">
        <v>3423</v>
      </c>
      <c r="J2346" t="str">
        <f>IF(L2346="","",VLOOKUP(L2346,Продукция!B:D,3,0))</f>
        <v>Биологический_материал</v>
      </c>
      <c r="K2346" t="str">
        <f>IF(L2346="","",VLOOKUP(L2346,Продукция!B:C,2,0))</f>
        <v>Сыворотка крови</v>
      </c>
      <c r="L2346" s="151" t="s">
        <v>302</v>
      </c>
      <c r="M2346">
        <f>IF(L2346="","",VLOOKUP(L2346,Продукция!B:L,11,0))</f>
        <v>0</v>
      </c>
      <c r="N2346" s="11" t="s">
        <v>873</v>
      </c>
      <c r="P2346" s="11" t="s">
        <v>340</v>
      </c>
      <c r="Q2346" s="11" t="s">
        <v>854</v>
      </c>
      <c r="R2346" s="153" t="s">
        <v>5268</v>
      </c>
      <c r="S2346" s="11">
        <v>18</v>
      </c>
      <c r="T2346" s="11" t="s">
        <v>5267</v>
      </c>
      <c r="V2346" s="14">
        <v>45756</v>
      </c>
      <c r="Z2346" s="11" t="s">
        <v>4823</v>
      </c>
      <c r="AA2346" s="15">
        <v>0.58333333333333337</v>
      </c>
      <c r="AB2346" t="str">
        <f>IF(L2346="","",VLOOKUP(L2346&amp;I2346,Продукция!A:I,9,0))</f>
        <v>рекомендация производителя набора</v>
      </c>
      <c r="AC2346" s="14">
        <v>45763</v>
      </c>
      <c r="AD2346" s="11" t="s">
        <v>2673</v>
      </c>
      <c r="AE2346" s="11" t="s">
        <v>4823</v>
      </c>
      <c r="AF2346" t="str">
        <f>IF(AD2346="","",VLOOKUP(AD2346,'Сотрудники и ссылки'!A:B,2,0))</f>
        <v>Серолог</v>
      </c>
      <c r="AG2346">
        <f>IF(AD2346="","",VLOOKUP(AD2346,'Сотрудники и ссылки'!A:C,3,0))</f>
        <v>20001771</v>
      </c>
      <c r="AH2346" s="11" t="s">
        <v>2673</v>
      </c>
      <c r="AI2346" t="str">
        <f>IF(AH2346="","",VLOOKUP(AH2346,'Сотрудники и ссылки'!A:B,2,0))</f>
        <v>Серолог</v>
      </c>
      <c r="AJ2346">
        <f>IF(AH2346="","",VLOOKUP(AH2346,'Сотрудники и ссылки'!A:C,3,0))</f>
        <v>20001771</v>
      </c>
      <c r="AK2346" s="14">
        <v>45763</v>
      </c>
      <c r="AL2346" s="2">
        <f>IF(AK2346="","",AK2346+VLOOKUP(I2346,'Вид исследования'!B:E,4,0))</f>
        <v>45764</v>
      </c>
      <c r="AM2346" s="2">
        <f>IF(AK2346="","",AK2346+VLOOKUP(I2346,'Вид исследования'!B:F,5,0))</f>
        <v>45764</v>
      </c>
      <c r="AN2346" s="14">
        <v>45763</v>
      </c>
      <c r="AP2346" s="11" t="s">
        <v>189</v>
      </c>
      <c r="AQ2346" t="str">
        <f>IFERROR(IF(L2346="","",VLOOKUP(L2346&amp;I2346,Продукция!A:K,11,0)),"обратитесь к админ справочника")</f>
        <v>согласно рекомендациям производителя теста</v>
      </c>
      <c r="AR2346" s="11" t="s">
        <v>4823</v>
      </c>
      <c r="AS2346" t="str">
        <f>IFERROR(IF(L2346="","",VLOOKUP(L2346&amp;I2346,Продукция!A:J,10,0)),"обратитесь к админ справочника")</f>
        <v>инструкция тест- ситема Биочек СК -115</v>
      </c>
      <c r="AT2346" s="11" t="s">
        <v>4823</v>
      </c>
      <c r="AU2346" s="11" t="s">
        <v>4823</v>
      </c>
      <c r="AV2346" s="11" t="s">
        <v>2673</v>
      </c>
      <c r="AW2346" s="11" t="s">
        <v>4824</v>
      </c>
      <c r="AX2346" s="11" t="s">
        <v>565</v>
      </c>
      <c r="AY2346" s="11" t="s">
        <v>1276</v>
      </c>
      <c r="AZ2346" s="11">
        <v>154</v>
      </c>
      <c r="BA2346" s="11">
        <v>40</v>
      </c>
      <c r="BC2346" s="11" t="s">
        <v>5155</v>
      </c>
    </row>
    <row r="2347" spans="1:55" x14ac:dyDescent="0.25">
      <c r="A2347" t="str">
        <f t="shared" si="42"/>
        <v>С/678MS (BioChek) микоплазма синовия уровень антител</v>
      </c>
      <c r="B2347" t="str">
        <f>IF(E2347="","",INDEX(Лаборатории!A:A,MATCH('Производственный контроль'!E2347,Лаборатории!B:B,0)))</f>
        <v xml:space="preserve">КУРИНОЕ ЦАРСТВО АО </v>
      </c>
      <c r="C2347" t="str">
        <f>IF(E2347="","",VLOOKUP(E2347,Лаборатории!B:D,3,0))</f>
        <v>U377_CHL</v>
      </c>
      <c r="D2347" s="12">
        <v>45759</v>
      </c>
      <c r="E2347" s="11" t="s">
        <v>793</v>
      </c>
      <c r="F2347" s="11" t="s">
        <v>544</v>
      </c>
      <c r="G2347" s="11" t="s">
        <v>565</v>
      </c>
      <c r="H2347" s="11" t="s">
        <v>262</v>
      </c>
      <c r="I2347" s="11" t="s">
        <v>3423</v>
      </c>
      <c r="J2347" t="str">
        <f>IF(L2347="","",VLOOKUP(L2347,Продукция!B:D,3,0))</f>
        <v>Биологический_материал</v>
      </c>
      <c r="K2347" t="str">
        <f>IF(L2347="","",VLOOKUP(L2347,Продукция!B:C,2,0))</f>
        <v>Сыворотка крови</v>
      </c>
      <c r="L2347" s="151" t="s">
        <v>302</v>
      </c>
      <c r="M2347">
        <f>IF(L2347="","",VLOOKUP(L2347,Продукция!B:L,11,0))</f>
        <v>0</v>
      </c>
      <c r="N2347" s="11" t="s">
        <v>873</v>
      </c>
      <c r="P2347" s="11" t="s">
        <v>340</v>
      </c>
      <c r="Q2347" s="11" t="s">
        <v>854</v>
      </c>
      <c r="R2347" s="153" t="s">
        <v>4956</v>
      </c>
      <c r="S2347" s="11">
        <v>18</v>
      </c>
      <c r="T2347" s="11" t="s">
        <v>5267</v>
      </c>
      <c r="V2347" s="14">
        <v>45757</v>
      </c>
      <c r="Z2347" s="11" t="s">
        <v>4823</v>
      </c>
      <c r="AA2347" s="15">
        <v>0.58333333333333337</v>
      </c>
      <c r="AB2347" t="str">
        <f>IF(L2347="","",VLOOKUP(L2347&amp;I2347,Продукция!A:I,9,0))</f>
        <v>рекомендация производителя набора</v>
      </c>
      <c r="AC2347" s="14">
        <v>45763</v>
      </c>
      <c r="AD2347" s="11" t="s">
        <v>2673</v>
      </c>
      <c r="AE2347" s="11" t="s">
        <v>4823</v>
      </c>
      <c r="AF2347" t="str">
        <f>IF(AD2347="","",VLOOKUP(AD2347,'Сотрудники и ссылки'!A:B,2,0))</f>
        <v>Серолог</v>
      </c>
      <c r="AG2347">
        <f>IF(AD2347="","",VLOOKUP(AD2347,'Сотрудники и ссылки'!A:C,3,0))</f>
        <v>20001771</v>
      </c>
      <c r="AH2347" s="11" t="s">
        <v>2673</v>
      </c>
      <c r="AI2347" t="str">
        <f>IF(AH2347="","",VLOOKUP(AH2347,'Сотрудники и ссылки'!A:B,2,0))</f>
        <v>Серолог</v>
      </c>
      <c r="AJ2347">
        <f>IF(AH2347="","",VLOOKUP(AH2347,'Сотрудники и ссылки'!A:C,3,0))</f>
        <v>20001771</v>
      </c>
      <c r="AK2347" s="14">
        <v>45763</v>
      </c>
      <c r="AL2347" s="2">
        <f>IF(AK2347="","",AK2347+VLOOKUP(I2347,'Вид исследования'!B:E,4,0))</f>
        <v>45764</v>
      </c>
      <c r="AM2347" s="2">
        <f>IF(AK2347="","",AK2347+VLOOKUP(I2347,'Вид исследования'!B:F,5,0))</f>
        <v>45764</v>
      </c>
      <c r="AN2347" s="14">
        <v>45763</v>
      </c>
      <c r="AP2347" s="11" t="s">
        <v>189</v>
      </c>
      <c r="AQ2347" t="str">
        <f>IFERROR(IF(L2347="","",VLOOKUP(L2347&amp;I2347,Продукция!A:K,11,0)),"обратитесь к админ справочника")</f>
        <v>согласно рекомендациям производителя теста</v>
      </c>
      <c r="AR2347" s="11" t="s">
        <v>4823</v>
      </c>
      <c r="AS2347" t="str">
        <f>IFERROR(IF(L2347="","",VLOOKUP(L2347&amp;I2347,Продукция!A:J,10,0)),"обратитесь к админ справочника")</f>
        <v>инструкция тест- ситема Биочек СК -115</v>
      </c>
      <c r="AT2347" s="11" t="s">
        <v>4823</v>
      </c>
      <c r="AU2347" s="11" t="s">
        <v>4823</v>
      </c>
      <c r="AV2347" s="11" t="s">
        <v>2673</v>
      </c>
      <c r="AW2347" s="11" t="s">
        <v>4824</v>
      </c>
      <c r="AX2347" s="11" t="s">
        <v>565</v>
      </c>
      <c r="AY2347" s="11" t="s">
        <v>1305</v>
      </c>
      <c r="AZ2347" s="11">
        <v>154</v>
      </c>
      <c r="BA2347" s="11">
        <v>40</v>
      </c>
      <c r="BC2347" s="11" t="s">
        <v>5155</v>
      </c>
    </row>
    <row r="2348" spans="1:55" x14ac:dyDescent="0.25">
      <c r="A2348" t="str">
        <f t="shared" si="42"/>
        <v>С/678SE (BioChek) сальмонелла группы В и D уровень антител</v>
      </c>
      <c r="B2348" t="str">
        <f>IF(E2348="","",INDEX(Лаборатории!A:A,MATCH('Производственный контроль'!E2348,Лаборатории!B:B,0)))</f>
        <v xml:space="preserve">КУРИНОЕ ЦАРСТВО АО </v>
      </c>
      <c r="C2348" t="str">
        <f>IF(E2348="","",VLOOKUP(E2348,Лаборатории!B:D,3,0))</f>
        <v>U377_CHL</v>
      </c>
      <c r="D2348" s="12">
        <v>45759</v>
      </c>
      <c r="E2348" s="11" t="s">
        <v>793</v>
      </c>
      <c r="F2348" s="11" t="s">
        <v>544</v>
      </c>
      <c r="G2348" s="11" t="s">
        <v>565</v>
      </c>
      <c r="H2348" s="11" t="s">
        <v>262</v>
      </c>
      <c r="I2348" s="11" t="s">
        <v>3428</v>
      </c>
      <c r="J2348" t="str">
        <f>IF(L2348="","",VLOOKUP(L2348,Продукция!B:D,3,0))</f>
        <v>Биологический_материал</v>
      </c>
      <c r="K2348" t="str">
        <f>IF(L2348="","",VLOOKUP(L2348,Продукция!B:C,2,0))</f>
        <v>Сыворотка крови</v>
      </c>
      <c r="L2348" s="151" t="s">
        <v>302</v>
      </c>
      <c r="M2348">
        <f>IF(L2348="","",VLOOKUP(L2348,Продукция!B:L,11,0))</f>
        <v>0</v>
      </c>
      <c r="N2348" s="11" t="s">
        <v>873</v>
      </c>
      <c r="P2348" s="11" t="s">
        <v>340</v>
      </c>
      <c r="Q2348" s="11" t="s">
        <v>854</v>
      </c>
      <c r="R2348" s="153" t="s">
        <v>5132</v>
      </c>
      <c r="S2348" s="11">
        <v>18</v>
      </c>
      <c r="T2348" s="11" t="s">
        <v>5267</v>
      </c>
      <c r="V2348" s="14">
        <v>45751</v>
      </c>
      <c r="Z2348" s="11" t="s">
        <v>4823</v>
      </c>
      <c r="AA2348" s="15">
        <v>0.58333333333333337</v>
      </c>
      <c r="AB2348" t="str">
        <f>IF(L2348="","",VLOOKUP(L2348&amp;I2348,Продукция!A:I,9,0))</f>
        <v>рекомендация производителя набора</v>
      </c>
      <c r="AC2348" s="14">
        <v>45763</v>
      </c>
      <c r="AD2348" s="11" t="s">
        <v>2673</v>
      </c>
      <c r="AE2348" s="11" t="s">
        <v>4823</v>
      </c>
      <c r="AF2348" t="str">
        <f>IF(AD2348="","",VLOOKUP(AD2348,'Сотрудники и ссылки'!A:B,2,0))</f>
        <v>Серолог</v>
      </c>
      <c r="AG2348">
        <f>IF(AD2348="","",VLOOKUP(AD2348,'Сотрудники и ссылки'!A:C,3,0))</f>
        <v>20001771</v>
      </c>
      <c r="AH2348" s="11" t="s">
        <v>2673</v>
      </c>
      <c r="AI2348" t="str">
        <f>IF(AH2348="","",VLOOKUP(AH2348,'Сотрудники и ссылки'!A:B,2,0))</f>
        <v>Серолог</v>
      </c>
      <c r="AJ2348">
        <f>IF(AH2348="","",VLOOKUP(AH2348,'Сотрудники и ссылки'!A:C,3,0))</f>
        <v>20001771</v>
      </c>
      <c r="AK2348" s="14">
        <v>45763</v>
      </c>
      <c r="AL2348" s="2">
        <f>IF(AK2348="","",AK2348+VLOOKUP(I2348,'Вид исследования'!B:E,4,0))</f>
        <v>45764</v>
      </c>
      <c r="AM2348" s="2">
        <f>IF(AK2348="","",AK2348+VLOOKUP(I2348,'Вид исследования'!B:F,5,0))</f>
        <v>45764</v>
      </c>
      <c r="AN2348" s="14">
        <v>45763</v>
      </c>
      <c r="AP2348" s="11" t="s">
        <v>189</v>
      </c>
      <c r="AQ2348" t="str">
        <f>IFERROR(IF(L2348="","",VLOOKUP(L2348&amp;I2348,Продукция!A:K,11,0)),"обратитесь к админ справочника")</f>
        <v>согласно рекомендациям производителя теста</v>
      </c>
      <c r="AR2348" s="11" t="s">
        <v>4823</v>
      </c>
      <c r="AS2348" t="str">
        <f>IFERROR(IF(L2348="","",VLOOKUP(L2348&amp;I2348,Продукция!A:J,10,0)),"обратитесь к админ справочника")</f>
        <v>инструкция тест- ситема Биочек СК -218</v>
      </c>
      <c r="AT2348" s="11" t="s">
        <v>4823</v>
      </c>
      <c r="AU2348" s="11" t="s">
        <v>4823</v>
      </c>
      <c r="AV2348" s="11" t="s">
        <v>2673</v>
      </c>
      <c r="AW2348" s="11" t="s">
        <v>4824</v>
      </c>
      <c r="AX2348" s="11" t="s">
        <v>565</v>
      </c>
      <c r="AY2348" s="11" t="s">
        <v>1289</v>
      </c>
      <c r="AZ2348" s="11">
        <v>154</v>
      </c>
      <c r="BA2348" s="11">
        <v>40</v>
      </c>
      <c r="BC2348" s="11" t="s">
        <v>5155</v>
      </c>
    </row>
    <row r="2349" spans="1:55" x14ac:dyDescent="0.25">
      <c r="A2349" t="str">
        <f t="shared" si="42"/>
        <v>С/678SE (BioChek) сальмонелла группы В и D уровень антител</v>
      </c>
      <c r="B2349" t="str">
        <f>IF(E2349="","",INDEX(Лаборатории!A:A,MATCH('Производственный контроль'!E2349,Лаборатории!B:B,0)))</f>
        <v xml:space="preserve">КУРИНОЕ ЦАРСТВО АО </v>
      </c>
      <c r="C2349" t="str">
        <f>IF(E2349="","",VLOOKUP(E2349,Лаборатории!B:D,3,0))</f>
        <v>U377_CHL</v>
      </c>
      <c r="D2349" s="12">
        <v>45759</v>
      </c>
      <c r="E2349" s="11" t="s">
        <v>793</v>
      </c>
      <c r="F2349" s="11" t="s">
        <v>544</v>
      </c>
      <c r="G2349" s="11" t="s">
        <v>565</v>
      </c>
      <c r="H2349" s="11" t="s">
        <v>262</v>
      </c>
      <c r="I2349" s="11" t="s">
        <v>3428</v>
      </c>
      <c r="J2349" t="str">
        <f>IF(L2349="","",VLOOKUP(L2349,Продукция!B:D,3,0))</f>
        <v>Биологический_материал</v>
      </c>
      <c r="K2349" t="str">
        <f>IF(L2349="","",VLOOKUP(L2349,Продукция!B:C,2,0))</f>
        <v>Сыворотка крови</v>
      </c>
      <c r="L2349" s="151" t="s">
        <v>302</v>
      </c>
      <c r="M2349">
        <f>IF(L2349="","",VLOOKUP(L2349,Продукция!B:L,11,0))</f>
        <v>0</v>
      </c>
      <c r="N2349" s="11" t="s">
        <v>873</v>
      </c>
      <c r="P2349" s="11" t="s">
        <v>340</v>
      </c>
      <c r="Q2349" s="11" t="s">
        <v>854</v>
      </c>
      <c r="R2349" s="153" t="s">
        <v>5145</v>
      </c>
      <c r="S2349" s="11">
        <v>18</v>
      </c>
      <c r="T2349" s="11" t="s">
        <v>5267</v>
      </c>
      <c r="V2349" s="14">
        <v>45753</v>
      </c>
      <c r="Z2349" s="11" t="s">
        <v>4823</v>
      </c>
      <c r="AA2349" s="15">
        <v>0.58333333333333337</v>
      </c>
      <c r="AB2349" t="str">
        <f>IF(L2349="","",VLOOKUP(L2349&amp;I2349,Продукция!A:I,9,0))</f>
        <v>рекомендация производителя набора</v>
      </c>
      <c r="AC2349" s="14">
        <v>45763</v>
      </c>
      <c r="AD2349" s="11" t="s">
        <v>2673</v>
      </c>
      <c r="AE2349" s="11" t="s">
        <v>4823</v>
      </c>
      <c r="AF2349" t="str">
        <f>IF(AD2349="","",VLOOKUP(AD2349,'Сотрудники и ссылки'!A:B,2,0))</f>
        <v>Серолог</v>
      </c>
      <c r="AG2349">
        <f>IF(AD2349="","",VLOOKUP(AD2349,'Сотрудники и ссылки'!A:C,3,0))</f>
        <v>20001771</v>
      </c>
      <c r="AH2349" s="11" t="s">
        <v>2673</v>
      </c>
      <c r="AI2349" t="str">
        <f>IF(AH2349="","",VLOOKUP(AH2349,'Сотрудники и ссылки'!A:B,2,0))</f>
        <v>Серолог</v>
      </c>
      <c r="AJ2349">
        <f>IF(AH2349="","",VLOOKUP(AH2349,'Сотрудники и ссылки'!A:C,3,0))</f>
        <v>20001771</v>
      </c>
      <c r="AK2349" s="14">
        <v>45763</v>
      </c>
      <c r="AL2349" s="2">
        <f>IF(AK2349="","",AK2349+VLOOKUP(I2349,'Вид исследования'!B:E,4,0))</f>
        <v>45764</v>
      </c>
      <c r="AM2349" s="2">
        <f>IF(AK2349="","",AK2349+VLOOKUP(I2349,'Вид исследования'!B:F,5,0))</f>
        <v>45764</v>
      </c>
      <c r="AN2349" s="14">
        <v>45763</v>
      </c>
      <c r="AP2349" s="11" t="s">
        <v>189</v>
      </c>
      <c r="AQ2349" t="str">
        <f>IFERROR(IF(L2349="","",VLOOKUP(L2349&amp;I2349,Продукция!A:K,11,0)),"обратитесь к админ справочника")</f>
        <v>согласно рекомендациям производителя теста</v>
      </c>
      <c r="AR2349" s="11" t="s">
        <v>4823</v>
      </c>
      <c r="AS2349" t="str">
        <f>IFERROR(IF(L2349="","",VLOOKUP(L2349&amp;I2349,Продукция!A:J,10,0)),"обратитесь к админ справочника")</f>
        <v>инструкция тест- ситема Биочек СК -218</v>
      </c>
      <c r="AT2349" s="11" t="s">
        <v>4823</v>
      </c>
      <c r="AU2349" s="11" t="s">
        <v>4823</v>
      </c>
      <c r="AV2349" s="11" t="s">
        <v>2673</v>
      </c>
      <c r="AW2349" s="11" t="s">
        <v>4824</v>
      </c>
      <c r="AX2349" s="11" t="s">
        <v>565</v>
      </c>
      <c r="AY2349" s="11" t="s">
        <v>1300</v>
      </c>
      <c r="AZ2349" s="11">
        <v>154</v>
      </c>
      <c r="BA2349" s="11">
        <v>40</v>
      </c>
      <c r="BC2349" s="11" t="s">
        <v>5155</v>
      </c>
    </row>
    <row r="2350" spans="1:55" x14ac:dyDescent="0.25">
      <c r="A2350" t="str">
        <f t="shared" si="42"/>
        <v>С/678SE (BioChek) сальмонелла группы В и D уровень антител</v>
      </c>
      <c r="B2350" t="str">
        <f>IF(E2350="","",INDEX(Лаборатории!A:A,MATCH('Производственный контроль'!E2350,Лаборатории!B:B,0)))</f>
        <v xml:space="preserve">КУРИНОЕ ЦАРСТВО АО </v>
      </c>
      <c r="C2350" t="str">
        <f>IF(E2350="","",VLOOKUP(E2350,Лаборатории!B:D,3,0))</f>
        <v>U377_CHL</v>
      </c>
      <c r="D2350" s="12">
        <v>45759</v>
      </c>
      <c r="E2350" s="11" t="s">
        <v>793</v>
      </c>
      <c r="F2350" s="11" t="s">
        <v>544</v>
      </c>
      <c r="G2350" s="11" t="s">
        <v>565</v>
      </c>
      <c r="H2350" s="11" t="s">
        <v>262</v>
      </c>
      <c r="I2350" s="11" t="s">
        <v>3428</v>
      </c>
      <c r="J2350" t="str">
        <f>IF(L2350="","",VLOOKUP(L2350,Продукция!B:D,3,0))</f>
        <v>Биологический_материал</v>
      </c>
      <c r="K2350" t="str">
        <f>IF(L2350="","",VLOOKUP(L2350,Продукция!B:C,2,0))</f>
        <v>Сыворотка крови</v>
      </c>
      <c r="L2350" s="151" t="s">
        <v>302</v>
      </c>
      <c r="M2350">
        <f>IF(L2350="","",VLOOKUP(L2350,Продукция!B:L,11,0))</f>
        <v>0</v>
      </c>
      <c r="N2350" s="11" t="s">
        <v>873</v>
      </c>
      <c r="P2350" s="11" t="s">
        <v>340</v>
      </c>
      <c r="Q2350" s="11" t="s">
        <v>854</v>
      </c>
      <c r="R2350" s="153" t="s">
        <v>5126</v>
      </c>
      <c r="S2350" s="11">
        <v>18</v>
      </c>
      <c r="T2350" s="11" t="s">
        <v>5267</v>
      </c>
      <c r="V2350" s="14">
        <v>45753</v>
      </c>
      <c r="Z2350" s="11" t="s">
        <v>4823</v>
      </c>
      <c r="AA2350" s="15">
        <v>0.58333333333333337</v>
      </c>
      <c r="AB2350" t="str">
        <f>IF(L2350="","",VLOOKUP(L2350&amp;I2350,Продукция!A:I,9,0))</f>
        <v>рекомендация производителя набора</v>
      </c>
      <c r="AC2350" s="14">
        <v>45763</v>
      </c>
      <c r="AD2350" s="11" t="s">
        <v>2673</v>
      </c>
      <c r="AE2350" s="11" t="s">
        <v>4823</v>
      </c>
      <c r="AF2350" t="str">
        <f>IF(AD2350="","",VLOOKUP(AD2350,'Сотрудники и ссылки'!A:B,2,0))</f>
        <v>Серолог</v>
      </c>
      <c r="AG2350">
        <f>IF(AD2350="","",VLOOKUP(AD2350,'Сотрудники и ссылки'!A:C,3,0))</f>
        <v>20001771</v>
      </c>
      <c r="AH2350" s="11" t="s">
        <v>2673</v>
      </c>
      <c r="AI2350" t="str">
        <f>IF(AH2350="","",VLOOKUP(AH2350,'Сотрудники и ссылки'!A:B,2,0))</f>
        <v>Серолог</v>
      </c>
      <c r="AJ2350">
        <f>IF(AH2350="","",VLOOKUP(AH2350,'Сотрудники и ссылки'!A:C,3,0))</f>
        <v>20001771</v>
      </c>
      <c r="AK2350" s="14">
        <v>45763</v>
      </c>
      <c r="AL2350" s="2">
        <f>IF(AK2350="","",AK2350+VLOOKUP(I2350,'Вид исследования'!B:E,4,0))</f>
        <v>45764</v>
      </c>
      <c r="AM2350" s="2">
        <f>IF(AK2350="","",AK2350+VLOOKUP(I2350,'Вид исследования'!B:F,5,0))</f>
        <v>45764</v>
      </c>
      <c r="AN2350" s="14">
        <v>45763</v>
      </c>
      <c r="AP2350" s="11" t="s">
        <v>189</v>
      </c>
      <c r="AQ2350" t="str">
        <f>IFERROR(IF(L2350="","",VLOOKUP(L2350&amp;I2350,Продукция!A:K,11,0)),"обратитесь к админ справочника")</f>
        <v>согласно рекомендациям производителя теста</v>
      </c>
      <c r="AR2350" s="11" t="s">
        <v>4823</v>
      </c>
      <c r="AS2350" t="str">
        <f>IFERROR(IF(L2350="","",VLOOKUP(L2350&amp;I2350,Продукция!A:J,10,0)),"обратитесь к админ справочника")</f>
        <v>инструкция тест- ситема Биочек СК -218</v>
      </c>
      <c r="AT2350" s="11" t="s">
        <v>4823</v>
      </c>
      <c r="AU2350" s="11" t="s">
        <v>4823</v>
      </c>
      <c r="AV2350" s="11" t="s">
        <v>2673</v>
      </c>
      <c r="AW2350" s="11" t="s">
        <v>4824</v>
      </c>
      <c r="AX2350" s="11" t="s">
        <v>565</v>
      </c>
      <c r="AY2350" s="11" t="s">
        <v>1286</v>
      </c>
      <c r="AZ2350" s="11">
        <v>154</v>
      </c>
      <c r="BA2350" s="11">
        <v>40</v>
      </c>
      <c r="BC2350" s="11" t="s">
        <v>5155</v>
      </c>
    </row>
    <row r="2351" spans="1:55" x14ac:dyDescent="0.25">
      <c r="A2351" t="str">
        <f t="shared" si="42"/>
        <v>С/678SE (BioChek) сальмонелла группы В и D уровень антител</v>
      </c>
      <c r="B2351" t="str">
        <f>IF(E2351="","",INDEX(Лаборатории!A:A,MATCH('Производственный контроль'!E2351,Лаборатории!B:B,0)))</f>
        <v xml:space="preserve">КУРИНОЕ ЦАРСТВО АО </v>
      </c>
      <c r="C2351" t="str">
        <f>IF(E2351="","",VLOOKUP(E2351,Лаборатории!B:D,3,0))</f>
        <v>U377_CHL</v>
      </c>
      <c r="D2351" s="12">
        <v>45759</v>
      </c>
      <c r="E2351" s="11" t="s">
        <v>793</v>
      </c>
      <c r="F2351" s="11" t="s">
        <v>544</v>
      </c>
      <c r="G2351" s="11" t="s">
        <v>565</v>
      </c>
      <c r="H2351" s="11" t="s">
        <v>262</v>
      </c>
      <c r="I2351" s="11" t="s">
        <v>3428</v>
      </c>
      <c r="J2351" t="str">
        <f>IF(L2351="","",VLOOKUP(L2351,Продукция!B:D,3,0))</f>
        <v>Биологический_материал</v>
      </c>
      <c r="K2351" t="str">
        <f>IF(L2351="","",VLOOKUP(L2351,Продукция!B:C,2,0))</f>
        <v>Сыворотка крови</v>
      </c>
      <c r="L2351" s="151" t="s">
        <v>302</v>
      </c>
      <c r="M2351">
        <f>IF(L2351="","",VLOOKUP(L2351,Продукция!B:L,11,0))</f>
        <v>0</v>
      </c>
      <c r="N2351" s="11" t="s">
        <v>873</v>
      </c>
      <c r="P2351" s="11" t="s">
        <v>340</v>
      </c>
      <c r="Q2351" s="11" t="s">
        <v>854</v>
      </c>
      <c r="R2351" s="153" t="s">
        <v>5268</v>
      </c>
      <c r="S2351" s="11">
        <v>18</v>
      </c>
      <c r="T2351" s="11" t="s">
        <v>5267</v>
      </c>
      <c r="V2351" s="14">
        <v>45756</v>
      </c>
      <c r="Z2351" s="11" t="s">
        <v>4823</v>
      </c>
      <c r="AA2351" s="15">
        <v>0.58333333333333337</v>
      </c>
      <c r="AB2351" t="str">
        <f>IF(L2351="","",VLOOKUP(L2351&amp;I2351,Продукция!A:I,9,0))</f>
        <v>рекомендация производителя набора</v>
      </c>
      <c r="AC2351" s="14">
        <v>45763</v>
      </c>
      <c r="AD2351" s="11" t="s">
        <v>2673</v>
      </c>
      <c r="AE2351" s="11" t="s">
        <v>4823</v>
      </c>
      <c r="AF2351" t="str">
        <f>IF(AD2351="","",VLOOKUP(AD2351,'Сотрудники и ссылки'!A:B,2,0))</f>
        <v>Серолог</v>
      </c>
      <c r="AG2351">
        <f>IF(AD2351="","",VLOOKUP(AD2351,'Сотрудники и ссылки'!A:C,3,0))</f>
        <v>20001771</v>
      </c>
      <c r="AH2351" s="11" t="s">
        <v>2673</v>
      </c>
      <c r="AI2351" t="str">
        <f>IF(AH2351="","",VLOOKUP(AH2351,'Сотрудники и ссылки'!A:B,2,0))</f>
        <v>Серолог</v>
      </c>
      <c r="AJ2351">
        <f>IF(AH2351="","",VLOOKUP(AH2351,'Сотрудники и ссылки'!A:C,3,0))</f>
        <v>20001771</v>
      </c>
      <c r="AK2351" s="14">
        <v>45763</v>
      </c>
      <c r="AL2351" s="2">
        <f>IF(AK2351="","",AK2351+VLOOKUP(I2351,'Вид исследования'!B:E,4,0))</f>
        <v>45764</v>
      </c>
      <c r="AM2351" s="2">
        <f>IF(AK2351="","",AK2351+VLOOKUP(I2351,'Вид исследования'!B:F,5,0))</f>
        <v>45764</v>
      </c>
      <c r="AN2351" s="14">
        <v>45763</v>
      </c>
      <c r="AP2351" s="11" t="s">
        <v>189</v>
      </c>
      <c r="AQ2351" t="str">
        <f>IFERROR(IF(L2351="","",VLOOKUP(L2351&amp;I2351,Продукция!A:K,11,0)),"обратитесь к админ справочника")</f>
        <v>согласно рекомендациям производителя теста</v>
      </c>
      <c r="AR2351" s="11" t="s">
        <v>4823</v>
      </c>
      <c r="AS2351" t="str">
        <f>IFERROR(IF(L2351="","",VLOOKUP(L2351&amp;I2351,Продукция!A:J,10,0)),"обратитесь к админ справочника")</f>
        <v>инструкция тест- ситема Биочек СК -218</v>
      </c>
      <c r="AT2351" s="11" t="s">
        <v>4823</v>
      </c>
      <c r="AU2351" s="11" t="s">
        <v>4823</v>
      </c>
      <c r="AV2351" s="11" t="s">
        <v>2673</v>
      </c>
      <c r="AW2351" s="11" t="s">
        <v>4824</v>
      </c>
      <c r="AX2351" s="11" t="s">
        <v>565</v>
      </c>
      <c r="AY2351" s="11" t="s">
        <v>1276</v>
      </c>
      <c r="AZ2351" s="11">
        <v>154</v>
      </c>
      <c r="BA2351" s="11">
        <v>40</v>
      </c>
      <c r="BC2351" s="11" t="s">
        <v>5155</v>
      </c>
    </row>
    <row r="2352" spans="1:55" x14ac:dyDescent="0.25">
      <c r="A2352" t="str">
        <f t="shared" si="42"/>
        <v>С/678SE (BioChek) сальмонелла группы В и D уровень антител</v>
      </c>
      <c r="B2352" t="str">
        <f>IF(E2352="","",INDEX(Лаборатории!A:A,MATCH('Производственный контроль'!E2352,Лаборатории!B:B,0)))</f>
        <v xml:space="preserve">КУРИНОЕ ЦАРСТВО АО </v>
      </c>
      <c r="C2352" t="str">
        <f>IF(E2352="","",VLOOKUP(E2352,Лаборатории!B:D,3,0))</f>
        <v>U377_CHL</v>
      </c>
      <c r="D2352" s="12">
        <v>45759</v>
      </c>
      <c r="E2352" s="11" t="s">
        <v>793</v>
      </c>
      <c r="F2352" s="11" t="s">
        <v>544</v>
      </c>
      <c r="G2352" s="11" t="s">
        <v>565</v>
      </c>
      <c r="H2352" s="11" t="s">
        <v>262</v>
      </c>
      <c r="I2352" s="11" t="s">
        <v>3428</v>
      </c>
      <c r="J2352" t="str">
        <f>IF(L2352="","",VLOOKUP(L2352,Продукция!B:D,3,0))</f>
        <v>Биологический_материал</v>
      </c>
      <c r="K2352" t="str">
        <f>IF(L2352="","",VLOOKUP(L2352,Продукция!B:C,2,0))</f>
        <v>Сыворотка крови</v>
      </c>
      <c r="L2352" s="151" t="s">
        <v>302</v>
      </c>
      <c r="M2352">
        <f>IF(L2352="","",VLOOKUP(L2352,Продукция!B:L,11,0))</f>
        <v>0</v>
      </c>
      <c r="N2352" s="11" t="s">
        <v>873</v>
      </c>
      <c r="P2352" s="11" t="s">
        <v>340</v>
      </c>
      <c r="Q2352" s="11" t="s">
        <v>854</v>
      </c>
      <c r="R2352" s="153" t="s">
        <v>4956</v>
      </c>
      <c r="S2352" s="11">
        <v>18</v>
      </c>
      <c r="T2352" s="11" t="s">
        <v>5267</v>
      </c>
      <c r="V2352" s="14">
        <v>45757</v>
      </c>
      <c r="Z2352" s="11" t="s">
        <v>4823</v>
      </c>
      <c r="AA2352" s="15">
        <v>0.58333333333333337</v>
      </c>
      <c r="AB2352" t="str">
        <f>IF(L2352="","",VLOOKUP(L2352&amp;I2352,Продукция!A:I,9,0))</f>
        <v>рекомендация производителя набора</v>
      </c>
      <c r="AC2352" s="14">
        <v>45763</v>
      </c>
      <c r="AD2352" s="11" t="s">
        <v>2673</v>
      </c>
      <c r="AE2352" s="11" t="s">
        <v>4823</v>
      </c>
      <c r="AF2352" t="str">
        <f>IF(AD2352="","",VLOOKUP(AD2352,'Сотрудники и ссылки'!A:B,2,0))</f>
        <v>Серолог</v>
      </c>
      <c r="AG2352">
        <f>IF(AD2352="","",VLOOKUP(AD2352,'Сотрудники и ссылки'!A:C,3,0))</f>
        <v>20001771</v>
      </c>
      <c r="AH2352" s="11" t="s">
        <v>2673</v>
      </c>
      <c r="AI2352" t="str">
        <f>IF(AH2352="","",VLOOKUP(AH2352,'Сотрудники и ссылки'!A:B,2,0))</f>
        <v>Серолог</v>
      </c>
      <c r="AJ2352">
        <f>IF(AH2352="","",VLOOKUP(AH2352,'Сотрудники и ссылки'!A:C,3,0))</f>
        <v>20001771</v>
      </c>
      <c r="AK2352" s="14">
        <v>45763</v>
      </c>
      <c r="AL2352" s="2">
        <f>IF(AK2352="","",AK2352+VLOOKUP(I2352,'Вид исследования'!B:E,4,0))</f>
        <v>45764</v>
      </c>
      <c r="AM2352" s="2">
        <f>IF(AK2352="","",AK2352+VLOOKUP(I2352,'Вид исследования'!B:F,5,0))</f>
        <v>45764</v>
      </c>
      <c r="AN2352" s="14">
        <v>45763</v>
      </c>
      <c r="AP2352" s="11" t="s">
        <v>189</v>
      </c>
      <c r="AQ2352" t="str">
        <f>IFERROR(IF(L2352="","",VLOOKUP(L2352&amp;I2352,Продукция!A:K,11,0)),"обратитесь к админ справочника")</f>
        <v>согласно рекомендациям производителя теста</v>
      </c>
      <c r="AR2352" s="11" t="s">
        <v>4823</v>
      </c>
      <c r="AS2352" t="str">
        <f>IFERROR(IF(L2352="","",VLOOKUP(L2352&amp;I2352,Продукция!A:J,10,0)),"обратитесь к админ справочника")</f>
        <v>инструкция тест- ситема Биочек СК -218</v>
      </c>
      <c r="AT2352" s="11" t="s">
        <v>4823</v>
      </c>
      <c r="AU2352" s="11" t="s">
        <v>4823</v>
      </c>
      <c r="AV2352" s="11" t="s">
        <v>2673</v>
      </c>
      <c r="AW2352" s="11" t="s">
        <v>4824</v>
      </c>
      <c r="AX2352" s="11" t="s">
        <v>565</v>
      </c>
      <c r="AY2352" s="11" t="s">
        <v>1305</v>
      </c>
      <c r="AZ2352" s="11">
        <v>154</v>
      </c>
      <c r="BA2352" s="11">
        <v>40</v>
      </c>
      <c r="BC2352" s="11" t="s">
        <v>5155</v>
      </c>
    </row>
    <row r="2353" spans="1:57" x14ac:dyDescent="0.25">
      <c r="A2353" t="str">
        <f t="shared" si="42"/>
        <v>С/678ORT (BioChek) орнитобактерии уровень антител</v>
      </c>
      <c r="B2353" t="str">
        <f>IF(E2353="","",INDEX(Лаборатории!A:A,MATCH('Производственный контроль'!E2353,Лаборатории!B:B,0)))</f>
        <v xml:space="preserve">КУРИНОЕ ЦАРСТВО АО </v>
      </c>
      <c r="C2353" t="str">
        <f>IF(E2353="","",VLOOKUP(E2353,Лаборатории!B:D,3,0))</f>
        <v>U377_CHL</v>
      </c>
      <c r="D2353" s="12">
        <v>45759</v>
      </c>
      <c r="E2353" s="11" t="s">
        <v>793</v>
      </c>
      <c r="F2353" s="11" t="s">
        <v>544</v>
      </c>
      <c r="G2353" s="11" t="s">
        <v>565</v>
      </c>
      <c r="H2353" s="11" t="s">
        <v>262</v>
      </c>
      <c r="I2353" s="11" t="s">
        <v>3425</v>
      </c>
      <c r="J2353" t="str">
        <f>IF(L2353="","",VLOOKUP(L2353,Продукция!B:D,3,0))</f>
        <v>Биологический_материал</v>
      </c>
      <c r="K2353" t="str">
        <f>IF(L2353="","",VLOOKUP(L2353,Продукция!B:C,2,0))</f>
        <v>Сыворотка крови</v>
      </c>
      <c r="L2353" s="151" t="s">
        <v>302</v>
      </c>
      <c r="M2353">
        <f>IF(L2353="","",VLOOKUP(L2353,Продукция!B:L,11,0))</f>
        <v>0</v>
      </c>
      <c r="N2353" s="11" t="s">
        <v>873</v>
      </c>
      <c r="P2353" s="11" t="s">
        <v>340</v>
      </c>
      <c r="Q2353" s="11" t="s">
        <v>854</v>
      </c>
      <c r="R2353" s="153" t="s">
        <v>5132</v>
      </c>
      <c r="S2353" s="11">
        <v>18</v>
      </c>
      <c r="T2353" s="11" t="s">
        <v>5267</v>
      </c>
      <c r="V2353" s="14">
        <v>45751</v>
      </c>
      <c r="Z2353" s="11" t="s">
        <v>4823</v>
      </c>
      <c r="AA2353" s="15">
        <v>0.58333333333333337</v>
      </c>
      <c r="AB2353" t="str">
        <f>IF(L2353="","",VLOOKUP(L2353&amp;I2353,Продукция!A:I,9,0))</f>
        <v>рекомендация производителя набора</v>
      </c>
      <c r="AC2353" s="14">
        <v>45763</v>
      </c>
      <c r="AD2353" s="11" t="s">
        <v>2673</v>
      </c>
      <c r="AE2353" s="11" t="s">
        <v>4823</v>
      </c>
      <c r="AF2353" t="str">
        <f>IF(AD2353="","",VLOOKUP(AD2353,'Сотрудники и ссылки'!A:B,2,0))</f>
        <v>Серолог</v>
      </c>
      <c r="AG2353">
        <f>IF(AD2353="","",VLOOKUP(AD2353,'Сотрудники и ссылки'!A:C,3,0))</f>
        <v>20001771</v>
      </c>
      <c r="AH2353" s="11" t="s">
        <v>2673</v>
      </c>
      <c r="AI2353" t="str">
        <f>IF(AH2353="","",VLOOKUP(AH2353,'Сотрудники и ссылки'!A:B,2,0))</f>
        <v>Серолог</v>
      </c>
      <c r="AJ2353">
        <f>IF(AH2353="","",VLOOKUP(AH2353,'Сотрудники и ссылки'!A:C,3,0))</f>
        <v>20001771</v>
      </c>
      <c r="AK2353" s="14">
        <v>45763</v>
      </c>
      <c r="AL2353" s="2">
        <f>IF(AK2353="","",AK2353+VLOOKUP(I2353,'Вид исследования'!B:E,4,0))</f>
        <v>45764</v>
      </c>
      <c r="AM2353" s="2">
        <f>IF(AK2353="","",AK2353+VLOOKUP(I2353,'Вид исследования'!B:F,5,0))</f>
        <v>45764</v>
      </c>
      <c r="AN2353" s="14">
        <v>45763</v>
      </c>
      <c r="AP2353" s="11" t="s">
        <v>189</v>
      </c>
      <c r="AQ2353" t="str">
        <f>IFERROR(IF(L2353="","",VLOOKUP(L2353&amp;I2353,Продукция!A:K,11,0)),"обратитесь к админ справочника")</f>
        <v>согласно рекомендациям производителя теста</v>
      </c>
      <c r="AR2353" s="11" t="s">
        <v>4823</v>
      </c>
      <c r="AS2353" t="str">
        <f>IFERROR(IF(L2353="","",VLOOKUP(L2353&amp;I2353,Продукция!A:J,10,0)),"обратитесь к админ справочника")</f>
        <v>инструкция тест- ситема Биочек СК-108</v>
      </c>
      <c r="AT2353" s="11" t="s">
        <v>4823</v>
      </c>
      <c r="AU2353" s="11" t="s">
        <v>4823</v>
      </c>
      <c r="AV2353" s="11" t="s">
        <v>2673</v>
      </c>
      <c r="AW2353" s="11" t="s">
        <v>4824</v>
      </c>
      <c r="AX2353" s="11" t="s">
        <v>565</v>
      </c>
      <c r="AY2353" s="11" t="s">
        <v>1289</v>
      </c>
      <c r="AZ2353" s="11">
        <v>154</v>
      </c>
      <c r="BA2353" s="11">
        <v>40</v>
      </c>
      <c r="BC2353" s="11" t="s">
        <v>5155</v>
      </c>
    </row>
    <row r="2354" spans="1:57" x14ac:dyDescent="0.25">
      <c r="A2354" t="str">
        <f t="shared" si="42"/>
        <v>С/678ORT (BioChek) орнитобактерии уровень антител</v>
      </c>
      <c r="B2354" t="str">
        <f>IF(E2354="","",INDEX(Лаборатории!A:A,MATCH('Производственный контроль'!E2354,Лаборатории!B:B,0)))</f>
        <v xml:space="preserve">КУРИНОЕ ЦАРСТВО АО </v>
      </c>
      <c r="C2354" t="str">
        <f>IF(E2354="","",VLOOKUP(E2354,Лаборатории!B:D,3,0))</f>
        <v>U377_CHL</v>
      </c>
      <c r="D2354" s="12">
        <v>45759</v>
      </c>
      <c r="E2354" s="11" t="s">
        <v>793</v>
      </c>
      <c r="F2354" s="11" t="s">
        <v>544</v>
      </c>
      <c r="G2354" s="11" t="s">
        <v>565</v>
      </c>
      <c r="H2354" s="11" t="s">
        <v>262</v>
      </c>
      <c r="I2354" s="11" t="s">
        <v>3425</v>
      </c>
      <c r="J2354" t="str">
        <f>IF(L2354="","",VLOOKUP(L2354,Продукция!B:D,3,0))</f>
        <v>Биологический_материал</v>
      </c>
      <c r="K2354" t="str">
        <f>IF(L2354="","",VLOOKUP(L2354,Продукция!B:C,2,0))</f>
        <v>Сыворотка крови</v>
      </c>
      <c r="L2354" s="151" t="s">
        <v>302</v>
      </c>
      <c r="M2354">
        <f>IF(L2354="","",VLOOKUP(L2354,Продукция!B:L,11,0))</f>
        <v>0</v>
      </c>
      <c r="N2354" s="11" t="s">
        <v>873</v>
      </c>
      <c r="P2354" s="11" t="s">
        <v>340</v>
      </c>
      <c r="Q2354" s="11" t="s">
        <v>854</v>
      </c>
      <c r="R2354" s="153" t="s">
        <v>5145</v>
      </c>
      <c r="S2354" s="11">
        <v>18</v>
      </c>
      <c r="T2354" s="11" t="s">
        <v>5267</v>
      </c>
      <c r="V2354" s="14">
        <v>45753</v>
      </c>
      <c r="Z2354" s="11" t="s">
        <v>4823</v>
      </c>
      <c r="AA2354" s="15">
        <v>0.58333333333333337</v>
      </c>
      <c r="AB2354" t="str">
        <f>IF(L2354="","",VLOOKUP(L2354&amp;I2354,Продукция!A:I,9,0))</f>
        <v>рекомендация производителя набора</v>
      </c>
      <c r="AC2354" s="14">
        <v>45763</v>
      </c>
      <c r="AD2354" s="11" t="s">
        <v>2673</v>
      </c>
      <c r="AE2354" s="11" t="s">
        <v>4823</v>
      </c>
      <c r="AF2354" t="str">
        <f>IF(AD2354="","",VLOOKUP(AD2354,'Сотрудники и ссылки'!A:B,2,0))</f>
        <v>Серолог</v>
      </c>
      <c r="AG2354">
        <f>IF(AD2354="","",VLOOKUP(AD2354,'Сотрудники и ссылки'!A:C,3,0))</f>
        <v>20001771</v>
      </c>
      <c r="AH2354" s="11" t="s">
        <v>2673</v>
      </c>
      <c r="AI2354" t="str">
        <f>IF(AH2354="","",VLOOKUP(AH2354,'Сотрудники и ссылки'!A:B,2,0))</f>
        <v>Серолог</v>
      </c>
      <c r="AJ2354">
        <f>IF(AH2354="","",VLOOKUP(AH2354,'Сотрудники и ссылки'!A:C,3,0))</f>
        <v>20001771</v>
      </c>
      <c r="AK2354" s="14">
        <v>45763</v>
      </c>
      <c r="AL2354" s="2">
        <f>IF(AK2354="","",AK2354+VLOOKUP(I2354,'Вид исследования'!B:E,4,0))</f>
        <v>45764</v>
      </c>
      <c r="AM2354" s="2">
        <f>IF(AK2354="","",AK2354+VLOOKUP(I2354,'Вид исследования'!B:F,5,0))</f>
        <v>45764</v>
      </c>
      <c r="AN2354" s="14">
        <v>45763</v>
      </c>
      <c r="AP2354" s="11" t="s">
        <v>189</v>
      </c>
      <c r="AQ2354" t="str">
        <f>IFERROR(IF(L2354="","",VLOOKUP(L2354&amp;I2354,Продукция!A:K,11,0)),"обратитесь к админ справочника")</f>
        <v>согласно рекомендациям производителя теста</v>
      </c>
      <c r="AR2354" s="11" t="s">
        <v>4823</v>
      </c>
      <c r="AS2354" t="str">
        <f>IFERROR(IF(L2354="","",VLOOKUP(L2354&amp;I2354,Продукция!A:J,10,0)),"обратитесь к админ справочника")</f>
        <v>инструкция тест- ситема Биочек СК-108</v>
      </c>
      <c r="AT2354" s="11" t="s">
        <v>4823</v>
      </c>
      <c r="AU2354" s="11" t="s">
        <v>4823</v>
      </c>
      <c r="AV2354" s="11" t="s">
        <v>2673</v>
      </c>
      <c r="AW2354" s="11" t="s">
        <v>4824</v>
      </c>
      <c r="AX2354" s="11" t="s">
        <v>565</v>
      </c>
      <c r="AY2354" s="11" t="s">
        <v>1300</v>
      </c>
      <c r="AZ2354" s="11">
        <v>154</v>
      </c>
      <c r="BA2354" s="11">
        <v>40</v>
      </c>
      <c r="BC2354" s="11" t="s">
        <v>5155</v>
      </c>
    </row>
    <row r="2355" spans="1:57" x14ac:dyDescent="0.25">
      <c r="A2355" t="str">
        <f t="shared" si="42"/>
        <v>С/678ORT (BioChek) орнитобактерии уровень антител</v>
      </c>
      <c r="B2355" t="str">
        <f>IF(E2355="","",INDEX(Лаборатории!A:A,MATCH('Производственный контроль'!E2355,Лаборатории!B:B,0)))</f>
        <v xml:space="preserve">КУРИНОЕ ЦАРСТВО АО </v>
      </c>
      <c r="C2355" t="str">
        <f>IF(E2355="","",VLOOKUP(E2355,Лаборатории!B:D,3,0))</f>
        <v>U377_CHL</v>
      </c>
      <c r="D2355" s="12">
        <v>45759</v>
      </c>
      <c r="E2355" s="11" t="s">
        <v>793</v>
      </c>
      <c r="F2355" s="11" t="s">
        <v>544</v>
      </c>
      <c r="G2355" s="11" t="s">
        <v>565</v>
      </c>
      <c r="H2355" s="11" t="s">
        <v>262</v>
      </c>
      <c r="I2355" s="11" t="s">
        <v>3425</v>
      </c>
      <c r="J2355" t="str">
        <f>IF(L2355="","",VLOOKUP(L2355,Продукция!B:D,3,0))</f>
        <v>Биологический_материал</v>
      </c>
      <c r="K2355" t="str">
        <f>IF(L2355="","",VLOOKUP(L2355,Продукция!B:C,2,0))</f>
        <v>Сыворотка крови</v>
      </c>
      <c r="L2355" s="151" t="s">
        <v>302</v>
      </c>
      <c r="M2355">
        <f>IF(L2355="","",VLOOKUP(L2355,Продукция!B:L,11,0))</f>
        <v>0</v>
      </c>
      <c r="N2355" s="11" t="s">
        <v>873</v>
      </c>
      <c r="P2355" s="11" t="s">
        <v>340</v>
      </c>
      <c r="Q2355" s="11" t="s">
        <v>854</v>
      </c>
      <c r="R2355" s="153" t="s">
        <v>5126</v>
      </c>
      <c r="S2355" s="11">
        <v>18</v>
      </c>
      <c r="T2355" s="11" t="s">
        <v>5267</v>
      </c>
      <c r="V2355" s="14">
        <v>45753</v>
      </c>
      <c r="Z2355" s="11" t="s">
        <v>4823</v>
      </c>
      <c r="AA2355" s="15">
        <v>0.58333333333333337</v>
      </c>
      <c r="AB2355" t="str">
        <f>IF(L2355="","",VLOOKUP(L2355&amp;I2355,Продукция!A:I,9,0))</f>
        <v>рекомендация производителя набора</v>
      </c>
      <c r="AC2355" s="14">
        <v>45763</v>
      </c>
      <c r="AD2355" s="11" t="s">
        <v>2673</v>
      </c>
      <c r="AE2355" s="11" t="s">
        <v>4823</v>
      </c>
      <c r="AF2355" t="str">
        <f>IF(AD2355="","",VLOOKUP(AD2355,'Сотрудники и ссылки'!A:B,2,0))</f>
        <v>Серолог</v>
      </c>
      <c r="AG2355">
        <f>IF(AD2355="","",VLOOKUP(AD2355,'Сотрудники и ссылки'!A:C,3,0))</f>
        <v>20001771</v>
      </c>
      <c r="AH2355" s="11" t="s">
        <v>2673</v>
      </c>
      <c r="AI2355" t="str">
        <f>IF(AH2355="","",VLOOKUP(AH2355,'Сотрудники и ссылки'!A:B,2,0))</f>
        <v>Серолог</v>
      </c>
      <c r="AJ2355">
        <f>IF(AH2355="","",VLOOKUP(AH2355,'Сотрудники и ссылки'!A:C,3,0))</f>
        <v>20001771</v>
      </c>
      <c r="AK2355" s="14">
        <v>45763</v>
      </c>
      <c r="AL2355" s="2">
        <f>IF(AK2355="","",AK2355+VLOOKUP(I2355,'Вид исследования'!B:E,4,0))</f>
        <v>45764</v>
      </c>
      <c r="AM2355" s="2">
        <f>IF(AK2355="","",AK2355+VLOOKUP(I2355,'Вид исследования'!B:F,5,0))</f>
        <v>45764</v>
      </c>
      <c r="AN2355" s="14">
        <v>45763</v>
      </c>
      <c r="AP2355" s="11" t="s">
        <v>189</v>
      </c>
      <c r="AQ2355" t="str">
        <f>IFERROR(IF(L2355="","",VLOOKUP(L2355&amp;I2355,Продукция!A:K,11,0)),"обратитесь к админ справочника")</f>
        <v>согласно рекомендациям производителя теста</v>
      </c>
      <c r="AR2355" s="11" t="s">
        <v>4823</v>
      </c>
      <c r="AS2355" t="str">
        <f>IFERROR(IF(L2355="","",VLOOKUP(L2355&amp;I2355,Продукция!A:J,10,0)),"обратитесь к админ справочника")</f>
        <v>инструкция тест- ситема Биочек СК-108</v>
      </c>
      <c r="AT2355" s="11" t="s">
        <v>4823</v>
      </c>
      <c r="AU2355" s="11" t="s">
        <v>4823</v>
      </c>
      <c r="AV2355" s="11" t="s">
        <v>2673</v>
      </c>
      <c r="AW2355" s="11" t="s">
        <v>4824</v>
      </c>
      <c r="AX2355" s="11" t="s">
        <v>565</v>
      </c>
      <c r="AY2355" s="11" t="s">
        <v>1286</v>
      </c>
      <c r="AZ2355" s="11">
        <v>154</v>
      </c>
      <c r="BA2355" s="11">
        <v>40</v>
      </c>
      <c r="BC2355" s="11" t="s">
        <v>5155</v>
      </c>
    </row>
    <row r="2356" spans="1:57" x14ac:dyDescent="0.25">
      <c r="A2356" t="str">
        <f t="shared" si="42"/>
        <v>С/678ORT (BioChek) орнитобактерии уровень антител</v>
      </c>
      <c r="B2356" t="str">
        <f>IF(E2356="","",INDEX(Лаборатории!A:A,MATCH('Производственный контроль'!E2356,Лаборатории!B:B,0)))</f>
        <v xml:space="preserve">КУРИНОЕ ЦАРСТВО АО </v>
      </c>
      <c r="C2356" t="str">
        <f>IF(E2356="","",VLOOKUP(E2356,Лаборатории!B:D,3,0))</f>
        <v>U377_CHL</v>
      </c>
      <c r="D2356" s="12">
        <v>45759</v>
      </c>
      <c r="E2356" s="11" t="s">
        <v>793</v>
      </c>
      <c r="F2356" s="11" t="s">
        <v>544</v>
      </c>
      <c r="G2356" s="11" t="s">
        <v>565</v>
      </c>
      <c r="H2356" s="11" t="s">
        <v>262</v>
      </c>
      <c r="I2356" s="11" t="s">
        <v>3425</v>
      </c>
      <c r="J2356" t="str">
        <f>IF(L2356="","",VLOOKUP(L2356,Продукция!B:D,3,0))</f>
        <v>Биологический_материал</v>
      </c>
      <c r="K2356" t="str">
        <f>IF(L2356="","",VLOOKUP(L2356,Продукция!B:C,2,0))</f>
        <v>Сыворотка крови</v>
      </c>
      <c r="L2356" s="151" t="s">
        <v>302</v>
      </c>
      <c r="M2356">
        <f>IF(L2356="","",VLOOKUP(L2356,Продукция!B:L,11,0))</f>
        <v>0</v>
      </c>
      <c r="N2356" s="11" t="s">
        <v>873</v>
      </c>
      <c r="P2356" s="11" t="s">
        <v>340</v>
      </c>
      <c r="Q2356" s="11" t="s">
        <v>854</v>
      </c>
      <c r="R2356" s="153" t="s">
        <v>5268</v>
      </c>
      <c r="S2356" s="11">
        <v>18</v>
      </c>
      <c r="T2356" s="11" t="s">
        <v>5267</v>
      </c>
      <c r="V2356" s="14">
        <v>45756</v>
      </c>
      <c r="Z2356" s="11" t="s">
        <v>4823</v>
      </c>
      <c r="AA2356" s="15">
        <v>0.58333333333333337</v>
      </c>
      <c r="AB2356" t="str">
        <f>IF(L2356="","",VLOOKUP(L2356&amp;I2356,Продукция!A:I,9,0))</f>
        <v>рекомендация производителя набора</v>
      </c>
      <c r="AC2356" s="14">
        <v>45763</v>
      </c>
      <c r="AD2356" s="11" t="s">
        <v>2673</v>
      </c>
      <c r="AE2356" s="11" t="s">
        <v>4823</v>
      </c>
      <c r="AF2356" t="str">
        <f>IF(AD2356="","",VLOOKUP(AD2356,'Сотрудники и ссылки'!A:B,2,0))</f>
        <v>Серолог</v>
      </c>
      <c r="AG2356">
        <f>IF(AD2356="","",VLOOKUP(AD2356,'Сотрудники и ссылки'!A:C,3,0))</f>
        <v>20001771</v>
      </c>
      <c r="AH2356" s="11" t="s">
        <v>2673</v>
      </c>
      <c r="AI2356" t="str">
        <f>IF(AH2356="","",VLOOKUP(AH2356,'Сотрудники и ссылки'!A:B,2,0))</f>
        <v>Серолог</v>
      </c>
      <c r="AJ2356">
        <f>IF(AH2356="","",VLOOKUP(AH2356,'Сотрудники и ссылки'!A:C,3,0))</f>
        <v>20001771</v>
      </c>
      <c r="AK2356" s="14">
        <v>45763</v>
      </c>
      <c r="AL2356" s="2">
        <f>IF(AK2356="","",AK2356+VLOOKUP(I2356,'Вид исследования'!B:E,4,0))</f>
        <v>45764</v>
      </c>
      <c r="AM2356" s="2">
        <f>IF(AK2356="","",AK2356+VLOOKUP(I2356,'Вид исследования'!B:F,5,0))</f>
        <v>45764</v>
      </c>
      <c r="AN2356" s="14">
        <v>45763</v>
      </c>
      <c r="AP2356" s="11" t="s">
        <v>189</v>
      </c>
      <c r="AQ2356" t="str">
        <f>IFERROR(IF(L2356="","",VLOOKUP(L2356&amp;I2356,Продукция!A:K,11,0)),"обратитесь к админ справочника")</f>
        <v>согласно рекомендациям производителя теста</v>
      </c>
      <c r="AR2356" s="11" t="s">
        <v>4823</v>
      </c>
      <c r="AS2356" t="str">
        <f>IFERROR(IF(L2356="","",VLOOKUP(L2356&amp;I2356,Продукция!A:J,10,0)),"обратитесь к админ справочника")</f>
        <v>инструкция тест- ситема Биочек СК-108</v>
      </c>
      <c r="AT2356" s="11" t="s">
        <v>4823</v>
      </c>
      <c r="AU2356" s="11" t="s">
        <v>4823</v>
      </c>
      <c r="AV2356" s="11" t="s">
        <v>2673</v>
      </c>
      <c r="AW2356" s="11" t="s">
        <v>4824</v>
      </c>
      <c r="AX2356" s="11" t="s">
        <v>565</v>
      </c>
      <c r="AY2356" s="11" t="s">
        <v>1276</v>
      </c>
      <c r="AZ2356" s="11">
        <v>154</v>
      </c>
      <c r="BA2356" s="11">
        <v>40</v>
      </c>
      <c r="BC2356" s="11" t="s">
        <v>5155</v>
      </c>
    </row>
    <row r="2357" spans="1:57" x14ac:dyDescent="0.25">
      <c r="A2357" t="str">
        <f t="shared" si="42"/>
        <v>С/678ORT (BioChek) орнитобактерии уровень антител</v>
      </c>
      <c r="B2357" t="str">
        <f>IF(E2357="","",INDEX(Лаборатории!A:A,MATCH('Производственный контроль'!E2357,Лаборатории!B:B,0)))</f>
        <v xml:space="preserve">КУРИНОЕ ЦАРСТВО АО </v>
      </c>
      <c r="C2357" t="str">
        <f>IF(E2357="","",VLOOKUP(E2357,Лаборатории!B:D,3,0))</f>
        <v>U377_CHL</v>
      </c>
      <c r="D2357" s="12">
        <v>45759</v>
      </c>
      <c r="E2357" s="11" t="s">
        <v>793</v>
      </c>
      <c r="F2357" s="11" t="s">
        <v>544</v>
      </c>
      <c r="G2357" s="11" t="s">
        <v>565</v>
      </c>
      <c r="H2357" s="11" t="s">
        <v>262</v>
      </c>
      <c r="I2357" s="11" t="s">
        <v>3425</v>
      </c>
      <c r="J2357" t="str">
        <f>IF(L2357="","",VLOOKUP(L2357,Продукция!B:D,3,0))</f>
        <v>Биологический_материал</v>
      </c>
      <c r="K2357" t="str">
        <f>IF(L2357="","",VLOOKUP(L2357,Продукция!B:C,2,0))</f>
        <v>Сыворотка крови</v>
      </c>
      <c r="L2357" s="151" t="s">
        <v>302</v>
      </c>
      <c r="M2357">
        <f>IF(L2357="","",VLOOKUP(L2357,Продукция!B:L,11,0))</f>
        <v>0</v>
      </c>
      <c r="N2357" s="11" t="s">
        <v>873</v>
      </c>
      <c r="P2357" s="11" t="s">
        <v>340</v>
      </c>
      <c r="Q2357" s="11" t="s">
        <v>854</v>
      </c>
      <c r="R2357" s="153" t="s">
        <v>4956</v>
      </c>
      <c r="S2357" s="11">
        <v>18</v>
      </c>
      <c r="T2357" s="11" t="s">
        <v>5267</v>
      </c>
      <c r="V2357" s="14">
        <v>45757</v>
      </c>
      <c r="Z2357" s="11" t="s">
        <v>4823</v>
      </c>
      <c r="AA2357" s="15">
        <v>0.58333333333333337</v>
      </c>
      <c r="AB2357" t="str">
        <f>IF(L2357="","",VLOOKUP(L2357&amp;I2357,Продукция!A:I,9,0))</f>
        <v>рекомендация производителя набора</v>
      </c>
      <c r="AC2357" s="14">
        <v>45763</v>
      </c>
      <c r="AD2357" s="11" t="s">
        <v>2673</v>
      </c>
      <c r="AE2357" s="11" t="s">
        <v>4823</v>
      </c>
      <c r="AF2357" t="str">
        <f>IF(AD2357="","",VLOOKUP(AD2357,'Сотрудники и ссылки'!A:B,2,0))</f>
        <v>Серолог</v>
      </c>
      <c r="AG2357">
        <f>IF(AD2357="","",VLOOKUP(AD2357,'Сотрудники и ссылки'!A:C,3,0))</f>
        <v>20001771</v>
      </c>
      <c r="AH2357" s="11" t="s">
        <v>2673</v>
      </c>
      <c r="AI2357" t="str">
        <f>IF(AH2357="","",VLOOKUP(AH2357,'Сотрудники и ссылки'!A:B,2,0))</f>
        <v>Серолог</v>
      </c>
      <c r="AJ2357">
        <f>IF(AH2357="","",VLOOKUP(AH2357,'Сотрудники и ссылки'!A:C,3,0))</f>
        <v>20001771</v>
      </c>
      <c r="AK2357" s="14">
        <v>45763</v>
      </c>
      <c r="AL2357" s="2">
        <f>IF(AK2357="","",AK2357+VLOOKUP(I2357,'Вид исследования'!B:E,4,0))</f>
        <v>45764</v>
      </c>
      <c r="AM2357" s="2">
        <f>IF(AK2357="","",AK2357+VLOOKUP(I2357,'Вид исследования'!B:F,5,0))</f>
        <v>45764</v>
      </c>
      <c r="AN2357" s="14">
        <v>45763</v>
      </c>
      <c r="AP2357" s="11" t="s">
        <v>189</v>
      </c>
      <c r="AQ2357" t="str">
        <f>IFERROR(IF(L2357="","",VLOOKUP(L2357&amp;I2357,Продукция!A:K,11,0)),"обратитесь к админ справочника")</f>
        <v>согласно рекомендациям производителя теста</v>
      </c>
      <c r="AR2357" s="11" t="s">
        <v>4823</v>
      </c>
      <c r="AS2357" t="str">
        <f>IFERROR(IF(L2357="","",VLOOKUP(L2357&amp;I2357,Продукция!A:J,10,0)),"обратитесь к админ справочника")</f>
        <v>инструкция тест- ситема Биочек СК-108</v>
      </c>
      <c r="AT2357" s="11" t="s">
        <v>4823</v>
      </c>
      <c r="AU2357" s="11" t="s">
        <v>4823</v>
      </c>
      <c r="AV2357" s="11" t="s">
        <v>2673</v>
      </c>
      <c r="AW2357" s="11" t="s">
        <v>4824</v>
      </c>
      <c r="AX2357" s="11" t="s">
        <v>565</v>
      </c>
      <c r="AY2357" s="11" t="s">
        <v>1305</v>
      </c>
      <c r="AZ2357" s="11">
        <v>154</v>
      </c>
      <c r="BA2357" s="11">
        <v>40</v>
      </c>
      <c r="BC2357" s="11" t="s">
        <v>5155</v>
      </c>
    </row>
    <row r="2358" spans="1:57" s="4" customFormat="1" x14ac:dyDescent="0.25">
      <c r="A2358" s="4" t="str">
        <f t="shared" si="42"/>
        <v>С/678IBV (ХЕМА) инфекционный бронхит уровень антител</v>
      </c>
      <c r="B2358" s="4" t="str">
        <f>IF(E2358="","",INDEX(Лаборатории!A:A,MATCH('Производственный контроль'!E2358,Лаборатории!B:B,0)))</f>
        <v xml:space="preserve">КУРИНОЕ ЦАРСТВО АО </v>
      </c>
      <c r="C2358" s="4" t="str">
        <f>IF(E2358="","",VLOOKUP(E2358,Лаборатории!B:D,3,0))</f>
        <v>U377_CHL</v>
      </c>
      <c r="D2358" s="154">
        <v>45759</v>
      </c>
      <c r="E2358" s="150" t="s">
        <v>793</v>
      </c>
      <c r="F2358" s="150" t="s">
        <v>544</v>
      </c>
      <c r="G2358" s="150" t="s">
        <v>565</v>
      </c>
      <c r="H2358" s="150" t="s">
        <v>262</v>
      </c>
      <c r="I2358" s="150" t="s">
        <v>3431</v>
      </c>
      <c r="J2358" s="4" t="str">
        <f>IF(L2358="","",VLOOKUP(L2358,Продукция!B:D,3,0))</f>
        <v>Биологический_материал</v>
      </c>
      <c r="K2358" s="4" t="str">
        <f>IF(L2358="","",VLOOKUP(L2358,Продукция!B:C,2,0))</f>
        <v>Сыворотка крови</v>
      </c>
      <c r="L2358" s="155" t="s">
        <v>302</v>
      </c>
      <c r="M2358" s="4">
        <f>IF(L2358="","",VLOOKUP(L2358,Продукция!B:L,11,0))</f>
        <v>0</v>
      </c>
      <c r="N2358" s="150" t="s">
        <v>873</v>
      </c>
      <c r="O2358" s="150"/>
      <c r="P2358" s="150" t="s">
        <v>340</v>
      </c>
      <c r="Q2358" s="150" t="s">
        <v>854</v>
      </c>
      <c r="R2358" s="160" t="s">
        <v>5159</v>
      </c>
      <c r="S2358" s="150">
        <v>19</v>
      </c>
      <c r="T2358" s="150" t="s">
        <v>5267</v>
      </c>
      <c r="U2358" s="150"/>
      <c r="V2358" s="156">
        <v>45757</v>
      </c>
      <c r="W2358" s="156"/>
      <c r="X2358" s="157"/>
      <c r="Y2358" s="150"/>
      <c r="Z2358" s="150" t="s">
        <v>4823</v>
      </c>
      <c r="AA2358" s="158">
        <v>0.58333333333333337</v>
      </c>
      <c r="AB2358" s="4" t="str">
        <f>IF(L2358="","",VLOOKUP(L2358&amp;I2358,Продукция!A:I,9,0))</f>
        <v>рекомендация производителя набора</v>
      </c>
      <c r="AC2358" s="156">
        <v>45770</v>
      </c>
      <c r="AD2358" s="150" t="s">
        <v>2673</v>
      </c>
      <c r="AE2358" s="150" t="s">
        <v>4823</v>
      </c>
      <c r="AF2358" s="4" t="str">
        <f>IF(AD2358="","",VLOOKUP(AD2358,'Сотрудники и ссылки'!A:B,2,0))</f>
        <v>Серолог</v>
      </c>
      <c r="AG2358" s="4">
        <f>IF(AD2358="","",VLOOKUP(AD2358,'Сотрудники и ссылки'!A:C,3,0))</f>
        <v>20001771</v>
      </c>
      <c r="AH2358" s="150" t="s">
        <v>2673</v>
      </c>
      <c r="AI2358" s="4" t="str">
        <f>IF(AH2358="","",VLOOKUP(AH2358,'Сотрудники и ссылки'!A:B,2,0))</f>
        <v>Серолог</v>
      </c>
      <c r="AJ2358" s="4">
        <f>IF(AH2358="","",VLOOKUP(AH2358,'Сотрудники и ссылки'!A:C,3,0))</f>
        <v>20001771</v>
      </c>
      <c r="AK2358" s="156">
        <v>45770</v>
      </c>
      <c r="AL2358" s="159">
        <f>IF(AK2358="","",AK2358+VLOOKUP(I2358,'Вид исследования'!B:E,4,0))</f>
        <v>45771</v>
      </c>
      <c r="AM2358" s="159">
        <f>IF(AK2358="","",AK2358+VLOOKUP(I2358,'Вид исследования'!B:F,5,0))</f>
        <v>45771</v>
      </c>
      <c r="AN2358" s="156">
        <v>45770</v>
      </c>
      <c r="AO2358" s="150"/>
      <c r="AP2358" s="150" t="s">
        <v>189</v>
      </c>
      <c r="AQ2358" s="4" t="str">
        <f>IFERROR(IF(L2358="","",VLOOKUP(L2358&amp;I2358,Продукция!A:K,11,0)),"обратитесь к админ справочника")</f>
        <v>согласно рекомендациям производителя теста</v>
      </c>
      <c r="AR2358" s="150" t="s">
        <v>4823</v>
      </c>
      <c r="AS2358" s="4" t="str">
        <f>IFERROR(IF(L2358="","",VLOOKUP(L2358&amp;I2358,Продукция!A:J,10,0)),"обратитесь к админ справочника")</f>
        <v>инструкция по применению набора ХЕМА</v>
      </c>
      <c r="AT2358" s="150" t="s">
        <v>4823</v>
      </c>
      <c r="AU2358" s="150" t="s">
        <v>4823</v>
      </c>
      <c r="AV2358" s="150" t="s">
        <v>2673</v>
      </c>
      <c r="AW2358" s="150" t="s">
        <v>4824</v>
      </c>
      <c r="AX2358" s="150" t="s">
        <v>565</v>
      </c>
      <c r="AY2358" s="150" t="s">
        <v>1302</v>
      </c>
      <c r="AZ2358" s="150">
        <v>154</v>
      </c>
      <c r="BA2358" s="150">
        <v>40</v>
      </c>
      <c r="BB2358" s="150"/>
      <c r="BC2358" s="150" t="s">
        <v>5155</v>
      </c>
      <c r="BD2358" s="150"/>
      <c r="BE2358" s="150"/>
    </row>
    <row r="2359" spans="1:57" s="4" customFormat="1" x14ac:dyDescent="0.25">
      <c r="A2359" s="4" t="str">
        <f t="shared" si="42"/>
        <v>С/678IBD (ХЕМА) болезнь Гамборо уровень антител</v>
      </c>
      <c r="B2359" s="4" t="str">
        <f>IF(E2359="","",INDEX(Лаборатории!A:A,MATCH('Производственный контроль'!E2359,Лаборатории!B:B,0)))</f>
        <v xml:space="preserve">КУРИНОЕ ЦАРСТВО АО </v>
      </c>
      <c r="C2359" s="4" t="str">
        <f>IF(E2359="","",VLOOKUP(E2359,Лаборатории!B:D,3,0))</f>
        <v>U377_CHL</v>
      </c>
      <c r="D2359" s="154">
        <v>45759</v>
      </c>
      <c r="E2359" s="150" t="s">
        <v>793</v>
      </c>
      <c r="F2359" s="150" t="s">
        <v>544</v>
      </c>
      <c r="G2359" s="150" t="s">
        <v>565</v>
      </c>
      <c r="H2359" s="150" t="s">
        <v>262</v>
      </c>
      <c r="I2359" s="150" t="s">
        <v>3430</v>
      </c>
      <c r="J2359" s="4" t="str">
        <f>IF(L2359="","",VLOOKUP(L2359,Продукция!B:D,3,0))</f>
        <v>Биологический_материал</v>
      </c>
      <c r="K2359" s="4" t="str">
        <f>IF(L2359="","",VLOOKUP(L2359,Продукция!B:C,2,0))</f>
        <v>Сыворотка крови</v>
      </c>
      <c r="L2359" s="155" t="s">
        <v>302</v>
      </c>
      <c r="M2359" s="4">
        <f>IF(L2359="","",VLOOKUP(L2359,Продукция!B:L,11,0))</f>
        <v>0</v>
      </c>
      <c r="N2359" s="150" t="s">
        <v>873</v>
      </c>
      <c r="O2359" s="150"/>
      <c r="P2359" s="150" t="s">
        <v>340</v>
      </c>
      <c r="Q2359" s="150" t="s">
        <v>854</v>
      </c>
      <c r="R2359" s="160" t="s">
        <v>5159</v>
      </c>
      <c r="S2359" s="150">
        <v>19</v>
      </c>
      <c r="T2359" s="150" t="s">
        <v>5267</v>
      </c>
      <c r="U2359" s="150"/>
      <c r="V2359" s="156">
        <v>45757</v>
      </c>
      <c r="W2359" s="156"/>
      <c r="X2359" s="157"/>
      <c r="Y2359" s="150"/>
      <c r="Z2359" s="150" t="s">
        <v>4823</v>
      </c>
      <c r="AA2359" s="158">
        <v>0.58333333333333337</v>
      </c>
      <c r="AB2359" s="4" t="str">
        <f>IF(L2359="","",VLOOKUP(L2359&amp;I2359,Продукция!A:I,9,0))</f>
        <v>рекомендация производителя набора</v>
      </c>
      <c r="AC2359" s="156">
        <v>45770</v>
      </c>
      <c r="AD2359" s="150" t="s">
        <v>2673</v>
      </c>
      <c r="AE2359" s="150" t="s">
        <v>4823</v>
      </c>
      <c r="AF2359" s="4" t="str">
        <f>IF(AD2359="","",VLOOKUP(AD2359,'Сотрудники и ссылки'!A:B,2,0))</f>
        <v>Серолог</v>
      </c>
      <c r="AG2359" s="4">
        <f>IF(AD2359="","",VLOOKUP(AD2359,'Сотрудники и ссылки'!A:C,3,0))</f>
        <v>20001771</v>
      </c>
      <c r="AH2359" s="150" t="s">
        <v>2673</v>
      </c>
      <c r="AI2359" s="4" t="str">
        <f>IF(AH2359="","",VLOOKUP(AH2359,'Сотрудники и ссылки'!A:B,2,0))</f>
        <v>Серолог</v>
      </c>
      <c r="AJ2359" s="4">
        <f>IF(AH2359="","",VLOOKUP(AH2359,'Сотрудники и ссылки'!A:C,3,0))</f>
        <v>20001771</v>
      </c>
      <c r="AK2359" s="156">
        <v>45770</v>
      </c>
      <c r="AL2359" s="159">
        <f>IF(AK2359="","",AK2359+VLOOKUP(I2359,'Вид исследования'!B:E,4,0))</f>
        <v>45771</v>
      </c>
      <c r="AM2359" s="159">
        <f>IF(AK2359="","",AK2359+VLOOKUP(I2359,'Вид исследования'!B:F,5,0))</f>
        <v>45771</v>
      </c>
      <c r="AN2359" s="156">
        <v>45770</v>
      </c>
      <c r="AO2359" s="150"/>
      <c r="AP2359" s="150" t="s">
        <v>189</v>
      </c>
      <c r="AQ2359" s="4" t="str">
        <f>IFERROR(IF(L2359="","",VLOOKUP(L2359&amp;I2359,Продукция!A:K,11,0)),"обратитесь к админ справочника")</f>
        <v>согласно рекомендациям производителя теста</v>
      </c>
      <c r="AR2359" s="150" t="s">
        <v>4823</v>
      </c>
      <c r="AS2359" s="4" t="str">
        <f>IFERROR(IF(L2359="","",VLOOKUP(L2359&amp;I2359,Продукция!A:J,10,0)),"обратитесь к админ справочника")</f>
        <v>инструкция по применению набора ХЕМА</v>
      </c>
      <c r="AT2359" s="150" t="s">
        <v>4823</v>
      </c>
      <c r="AU2359" s="150" t="s">
        <v>4823</v>
      </c>
      <c r="AV2359" s="150" t="s">
        <v>2673</v>
      </c>
      <c r="AW2359" s="150" t="s">
        <v>4824</v>
      </c>
      <c r="AX2359" s="150" t="s">
        <v>565</v>
      </c>
      <c r="AY2359" s="150" t="s">
        <v>1302</v>
      </c>
      <c r="AZ2359" s="150">
        <v>154</v>
      </c>
      <c r="BA2359" s="150">
        <v>40</v>
      </c>
      <c r="BB2359" s="150"/>
      <c r="BC2359" s="150" t="s">
        <v>5155</v>
      </c>
      <c r="BD2359" s="150"/>
      <c r="BE2359" s="150"/>
    </row>
    <row r="2360" spans="1:57" s="4" customFormat="1" x14ac:dyDescent="0.25">
      <c r="A2360" s="4" t="str">
        <f t="shared" si="42"/>
        <v>С/678ART (ХЕМА) инфекционный альвеолярный ринотрахеит тип А и В уровень антител</v>
      </c>
      <c r="B2360" s="4" t="str">
        <f>IF(E2360="","",INDEX(Лаборатории!A:A,MATCH('Производственный контроль'!E2360,Лаборатории!B:B,0)))</f>
        <v xml:space="preserve">КУРИНОЕ ЦАРСТВО АО </v>
      </c>
      <c r="C2360" s="4" t="str">
        <f>IF(E2360="","",VLOOKUP(E2360,Лаборатории!B:D,3,0))</f>
        <v>U377_CHL</v>
      </c>
      <c r="D2360" s="154">
        <v>45759</v>
      </c>
      <c r="E2360" s="150" t="s">
        <v>793</v>
      </c>
      <c r="F2360" s="150" t="s">
        <v>544</v>
      </c>
      <c r="G2360" s="150" t="s">
        <v>565</v>
      </c>
      <c r="H2360" s="150" t="s">
        <v>262</v>
      </c>
      <c r="I2360" s="150" t="s">
        <v>3432</v>
      </c>
      <c r="J2360" s="4" t="str">
        <f>IF(L2360="","",VLOOKUP(L2360,Продукция!B:D,3,0))</f>
        <v>Биологический_материал</v>
      </c>
      <c r="K2360" s="4" t="str">
        <f>IF(L2360="","",VLOOKUP(L2360,Продукция!B:C,2,0))</f>
        <v>Сыворотка крови</v>
      </c>
      <c r="L2360" s="155" t="s">
        <v>302</v>
      </c>
      <c r="M2360" s="4">
        <f>IF(L2360="","",VLOOKUP(L2360,Продукция!B:L,11,0))</f>
        <v>0</v>
      </c>
      <c r="N2360" s="150" t="s">
        <v>873</v>
      </c>
      <c r="O2360" s="150"/>
      <c r="P2360" s="150" t="s">
        <v>340</v>
      </c>
      <c r="Q2360" s="150" t="s">
        <v>854</v>
      </c>
      <c r="R2360" s="160" t="s">
        <v>5159</v>
      </c>
      <c r="S2360" s="150">
        <v>19</v>
      </c>
      <c r="T2360" s="150" t="s">
        <v>5267</v>
      </c>
      <c r="U2360" s="150"/>
      <c r="V2360" s="156">
        <v>45757</v>
      </c>
      <c r="W2360" s="156"/>
      <c r="X2360" s="157"/>
      <c r="Y2360" s="150"/>
      <c r="Z2360" s="150" t="s">
        <v>4823</v>
      </c>
      <c r="AA2360" s="158">
        <v>0.58333333333333337</v>
      </c>
      <c r="AB2360" s="4" t="str">
        <f>IF(L2360="","",VLOOKUP(L2360&amp;I2360,Продукция!A:I,9,0))</f>
        <v>рекомендация производителя набора</v>
      </c>
      <c r="AC2360" s="156">
        <v>45770</v>
      </c>
      <c r="AD2360" s="150" t="s">
        <v>2673</v>
      </c>
      <c r="AE2360" s="150" t="s">
        <v>4823</v>
      </c>
      <c r="AF2360" s="4" t="str">
        <f>IF(AD2360="","",VLOOKUP(AD2360,'Сотрудники и ссылки'!A:B,2,0))</f>
        <v>Серолог</v>
      </c>
      <c r="AG2360" s="4">
        <f>IF(AD2360="","",VLOOKUP(AD2360,'Сотрудники и ссылки'!A:C,3,0))</f>
        <v>20001771</v>
      </c>
      <c r="AH2360" s="150" t="s">
        <v>2673</v>
      </c>
      <c r="AI2360" s="4" t="str">
        <f>IF(AH2360="","",VLOOKUP(AH2360,'Сотрудники и ссылки'!A:B,2,0))</f>
        <v>Серолог</v>
      </c>
      <c r="AJ2360" s="4">
        <f>IF(AH2360="","",VLOOKUP(AH2360,'Сотрудники и ссылки'!A:C,3,0))</f>
        <v>20001771</v>
      </c>
      <c r="AK2360" s="156">
        <v>45770</v>
      </c>
      <c r="AL2360" s="159">
        <f>IF(AK2360="","",AK2360+VLOOKUP(I2360,'Вид исследования'!B:E,4,0))</f>
        <v>45771</v>
      </c>
      <c r="AM2360" s="159">
        <f>IF(AK2360="","",AK2360+VLOOKUP(I2360,'Вид исследования'!B:F,5,0))</f>
        <v>45771</v>
      </c>
      <c r="AN2360" s="156">
        <v>45770</v>
      </c>
      <c r="AO2360" s="150"/>
      <c r="AP2360" s="150" t="s">
        <v>189</v>
      </c>
      <c r="AQ2360" s="4" t="str">
        <f>IFERROR(IF(L2360="","",VLOOKUP(L2360&amp;I2360,Продукция!A:K,11,0)),"обратитесь к админ справочника")</f>
        <v>согласно рекомендациям производителя теста</v>
      </c>
      <c r="AR2360" s="150" t="s">
        <v>4823</v>
      </c>
      <c r="AS2360" s="4" t="str">
        <f>IFERROR(IF(L2360="","",VLOOKUP(L2360&amp;I2360,Продукция!A:J,10,0)),"обратитесь к админ справочника")</f>
        <v>инструкция по применению набора ХЕМА</v>
      </c>
      <c r="AT2360" s="150" t="s">
        <v>4823</v>
      </c>
      <c r="AU2360" s="150" t="s">
        <v>4823</v>
      </c>
      <c r="AV2360" s="150" t="s">
        <v>2673</v>
      </c>
      <c r="AW2360" s="150" t="s">
        <v>4824</v>
      </c>
      <c r="AX2360" s="150" t="s">
        <v>565</v>
      </c>
      <c r="AY2360" s="150" t="s">
        <v>1302</v>
      </c>
      <c r="AZ2360" s="150">
        <v>154</v>
      </c>
      <c r="BA2360" s="150">
        <v>40</v>
      </c>
      <c r="BB2360" s="150"/>
      <c r="BC2360" s="150" t="s">
        <v>5155</v>
      </c>
      <c r="BD2360" s="150"/>
      <c r="BE2360" s="150"/>
    </row>
    <row r="2361" spans="1:57" x14ac:dyDescent="0.25">
      <c r="A2361" t="str">
        <f t="shared" si="42"/>
        <v>С/695Болезнь Ньюкасла уровень антител</v>
      </c>
      <c r="B2361" t="str">
        <f>IF(E2361="","",INDEX(Лаборатории!A:A,MATCH('Производственный контроль'!E2361,Лаборатории!B:B,0)))</f>
        <v xml:space="preserve">КУРИНОЕ ЦАРСТВО АО </v>
      </c>
      <c r="C2361" t="str">
        <f>IF(E2361="","",VLOOKUP(E2361,Лаборатории!B:D,3,0))</f>
        <v>U377_CHL</v>
      </c>
      <c r="D2361" s="12">
        <v>45761</v>
      </c>
      <c r="E2361" s="11" t="s">
        <v>793</v>
      </c>
      <c r="F2361" s="11" t="s">
        <v>371</v>
      </c>
      <c r="G2361" s="11" t="s">
        <v>502</v>
      </c>
      <c r="H2361" s="11" t="s">
        <v>312</v>
      </c>
      <c r="I2361" s="11" t="s">
        <v>3434</v>
      </c>
      <c r="J2361" t="str">
        <f>IF(L2361="","",VLOOKUP(L2361,Продукция!B:D,3,0))</f>
        <v>Биологический_материал</v>
      </c>
      <c r="K2361" t="str">
        <f>IF(L2361="","",VLOOKUP(L2361,Продукция!B:C,2,0))</f>
        <v>Сыворотка крови</v>
      </c>
      <c r="L2361" s="151" t="s">
        <v>302</v>
      </c>
      <c r="M2361">
        <f>IF(L2361="","",VLOOKUP(L2361,Продукция!B:L,11,0))</f>
        <v>0</v>
      </c>
      <c r="N2361" s="11" t="s">
        <v>873</v>
      </c>
      <c r="P2361" s="11" t="s">
        <v>340</v>
      </c>
      <c r="Q2361" s="11" t="s">
        <v>854</v>
      </c>
      <c r="R2361" s="153" t="s">
        <v>4853</v>
      </c>
      <c r="S2361" s="11">
        <v>20</v>
      </c>
      <c r="T2361" s="11" t="s">
        <v>5272</v>
      </c>
      <c r="V2361" s="14">
        <v>45755</v>
      </c>
      <c r="Z2361" s="11" t="s">
        <v>4823</v>
      </c>
      <c r="AA2361" s="15">
        <v>0.55208333333333337</v>
      </c>
      <c r="AB2361" t="str">
        <f>IF(L2361="","",VLOOKUP(L2361&amp;I2361,Продукция!A:I,9,0))</f>
        <v>рекомендация производителя набора</v>
      </c>
      <c r="AC2361" s="14">
        <v>45765</v>
      </c>
      <c r="AD2361" s="11" t="s">
        <v>2673</v>
      </c>
      <c r="AE2361" s="11" t="s">
        <v>4823</v>
      </c>
      <c r="AF2361" t="str">
        <f>IF(AD2361="","",VLOOKUP(AD2361,'Сотрудники и ссылки'!A:B,2,0))</f>
        <v>Серолог</v>
      </c>
      <c r="AG2361">
        <f>IF(AD2361="","",VLOOKUP(AD2361,'Сотрудники и ссылки'!A:C,3,0))</f>
        <v>20001771</v>
      </c>
      <c r="AH2361" s="11" t="s">
        <v>2673</v>
      </c>
      <c r="AI2361" t="str">
        <f>IF(AH2361="","",VLOOKUP(AH2361,'Сотрудники и ссылки'!A:B,2,0))</f>
        <v>Серолог</v>
      </c>
      <c r="AJ2361">
        <f>IF(AH2361="","",VLOOKUP(AH2361,'Сотрудники и ссылки'!A:C,3,0))</f>
        <v>20001771</v>
      </c>
      <c r="AK2361" s="14">
        <v>45765</v>
      </c>
      <c r="AL2361" s="2">
        <f>IF(AK2361="","",AK2361+VLOOKUP(I2361,'Вид исследования'!B:E,4,0))</f>
        <v>45766</v>
      </c>
      <c r="AM2361" s="2">
        <f>IF(AK2361="","",AK2361+VLOOKUP(I2361,'Вид исследования'!B:F,5,0))</f>
        <v>45766</v>
      </c>
      <c r="AN2361" s="14">
        <v>45765</v>
      </c>
      <c r="AP2361" s="11" t="s">
        <v>189</v>
      </c>
      <c r="AQ2361" t="str">
        <f>IFERROR(IF(L2361="","",VLOOKUP(L2361&amp;I2361,Продукция!A:K,11,0)),"обратитесь к админ справочника")</f>
        <v>согласно рекомендациям производителя теста</v>
      </c>
      <c r="AR2361" s="11" t="s">
        <v>4823</v>
      </c>
      <c r="AS2361" t="str">
        <f>IFERROR(IF(L2361="","",VLOOKUP(L2361&amp;I2361,Продукция!A:J,10,0)),"обратитесь к админ справочника")</f>
        <v>инструкция по применению набора РЗГА Ньюкасла</v>
      </c>
      <c r="AT2361" s="11" t="s">
        <v>4823</v>
      </c>
      <c r="AU2361" s="11" t="s">
        <v>4823</v>
      </c>
      <c r="AV2361" s="11" t="s">
        <v>2673</v>
      </c>
      <c r="AW2361" s="11" t="s">
        <v>4824</v>
      </c>
      <c r="AX2361" s="11" t="s">
        <v>502</v>
      </c>
      <c r="AY2361" s="11" t="s">
        <v>1010</v>
      </c>
      <c r="AZ2361" s="11">
        <v>107</v>
      </c>
      <c r="BA2361" s="11">
        <v>39</v>
      </c>
      <c r="BC2361" s="11" t="s">
        <v>4992</v>
      </c>
    </row>
    <row r="2362" spans="1:57" x14ac:dyDescent="0.25">
      <c r="A2362" t="str">
        <f t="shared" si="42"/>
        <v>С/695Болезнь Ньюкасла уровень антител</v>
      </c>
      <c r="B2362" t="str">
        <f>IF(E2362="","",INDEX(Лаборатории!A:A,MATCH('Производственный контроль'!E2362,Лаборатории!B:B,0)))</f>
        <v xml:space="preserve">КУРИНОЕ ЦАРСТВО АО </v>
      </c>
      <c r="C2362" t="str">
        <f>IF(E2362="","",VLOOKUP(E2362,Лаборатории!B:D,3,0))</f>
        <v>U377_CHL</v>
      </c>
      <c r="D2362" s="12">
        <v>45761</v>
      </c>
      <c r="E2362" s="11" t="s">
        <v>793</v>
      </c>
      <c r="F2362" s="11" t="s">
        <v>371</v>
      </c>
      <c r="G2362" s="11" t="s">
        <v>502</v>
      </c>
      <c r="H2362" s="11" t="s">
        <v>312</v>
      </c>
      <c r="I2362" s="11" t="s">
        <v>3434</v>
      </c>
      <c r="J2362" t="str">
        <f>IF(L2362="","",VLOOKUP(L2362,Продукция!B:D,3,0))</f>
        <v>Биологический_материал</v>
      </c>
      <c r="K2362" t="str">
        <f>IF(L2362="","",VLOOKUP(L2362,Продукция!B:C,2,0))</f>
        <v>Сыворотка крови</v>
      </c>
      <c r="L2362" s="151" t="s">
        <v>302</v>
      </c>
      <c r="M2362">
        <f>IF(L2362="","",VLOOKUP(L2362,Продукция!B:L,11,0))</f>
        <v>0</v>
      </c>
      <c r="N2362" s="11" t="s">
        <v>873</v>
      </c>
      <c r="P2362" s="11" t="s">
        <v>340</v>
      </c>
      <c r="Q2362" s="11" t="s">
        <v>854</v>
      </c>
      <c r="R2362" s="153" t="s">
        <v>4852</v>
      </c>
      <c r="S2362" s="11">
        <v>20</v>
      </c>
      <c r="T2362" s="11" t="s">
        <v>5272</v>
      </c>
      <c r="V2362" s="14">
        <v>45755</v>
      </c>
      <c r="Z2362" s="11" t="s">
        <v>4823</v>
      </c>
      <c r="AA2362" s="15">
        <v>0.55208333333333337</v>
      </c>
      <c r="AB2362" t="str">
        <f>IF(L2362="","",VLOOKUP(L2362&amp;I2362,Продукция!A:I,9,0))</f>
        <v>рекомендация производителя набора</v>
      </c>
      <c r="AC2362" s="14">
        <v>45765</v>
      </c>
      <c r="AD2362" s="11" t="s">
        <v>2673</v>
      </c>
      <c r="AE2362" s="11" t="s">
        <v>4823</v>
      </c>
      <c r="AF2362" t="str">
        <f>IF(AD2362="","",VLOOKUP(AD2362,'Сотрудники и ссылки'!A:B,2,0))</f>
        <v>Серолог</v>
      </c>
      <c r="AG2362">
        <f>IF(AD2362="","",VLOOKUP(AD2362,'Сотрудники и ссылки'!A:C,3,0))</f>
        <v>20001771</v>
      </c>
      <c r="AH2362" s="11" t="s">
        <v>2673</v>
      </c>
      <c r="AI2362" t="str">
        <f>IF(AH2362="","",VLOOKUP(AH2362,'Сотрудники и ссылки'!A:B,2,0))</f>
        <v>Серолог</v>
      </c>
      <c r="AJ2362">
        <f>IF(AH2362="","",VLOOKUP(AH2362,'Сотрудники и ссылки'!A:C,3,0))</f>
        <v>20001771</v>
      </c>
      <c r="AK2362" s="14">
        <v>45765</v>
      </c>
      <c r="AL2362" s="2">
        <f>IF(AK2362="","",AK2362+VLOOKUP(I2362,'Вид исследования'!B:E,4,0))</f>
        <v>45766</v>
      </c>
      <c r="AM2362" s="2">
        <f>IF(AK2362="","",AK2362+VLOOKUP(I2362,'Вид исследования'!B:F,5,0))</f>
        <v>45766</v>
      </c>
      <c r="AN2362" s="14">
        <v>45765</v>
      </c>
      <c r="AP2362" s="11" t="s">
        <v>189</v>
      </c>
      <c r="AQ2362" t="str">
        <f>IFERROR(IF(L2362="","",VLOOKUP(L2362&amp;I2362,Продукция!A:K,11,0)),"обратитесь к админ справочника")</f>
        <v>согласно рекомендациям производителя теста</v>
      </c>
      <c r="AR2362" s="11" t="s">
        <v>4823</v>
      </c>
      <c r="AS2362" t="str">
        <f>IFERROR(IF(L2362="","",VLOOKUP(L2362&amp;I2362,Продукция!A:J,10,0)),"обратитесь к админ справочника")</f>
        <v>инструкция по применению набора РЗГА Ньюкасла</v>
      </c>
      <c r="AT2362" s="11" t="s">
        <v>4823</v>
      </c>
      <c r="AU2362" s="11" t="s">
        <v>4823</v>
      </c>
      <c r="AV2362" s="11" t="s">
        <v>2673</v>
      </c>
      <c r="AW2362" s="11" t="s">
        <v>4824</v>
      </c>
      <c r="AX2362" s="11" t="s">
        <v>502</v>
      </c>
      <c r="AY2362" s="11" t="s">
        <v>1011</v>
      </c>
      <c r="AZ2362" s="11">
        <v>107</v>
      </c>
      <c r="BA2362" s="11">
        <v>39</v>
      </c>
      <c r="BC2362" s="11" t="s">
        <v>4992</v>
      </c>
    </row>
    <row r="2363" spans="1:57" x14ac:dyDescent="0.25">
      <c r="A2363" t="str">
        <f t="shared" si="42"/>
        <v>С/695Болезнь Ньюкасла уровень антител</v>
      </c>
      <c r="B2363" t="str">
        <f>IF(E2363="","",INDEX(Лаборатории!A:A,MATCH('Производственный контроль'!E2363,Лаборатории!B:B,0)))</f>
        <v xml:space="preserve">КУРИНОЕ ЦАРСТВО АО </v>
      </c>
      <c r="C2363" t="str">
        <f>IF(E2363="","",VLOOKUP(E2363,Лаборатории!B:D,3,0))</f>
        <v>U377_CHL</v>
      </c>
      <c r="D2363" s="12">
        <v>45761</v>
      </c>
      <c r="E2363" s="11" t="s">
        <v>793</v>
      </c>
      <c r="F2363" s="11" t="s">
        <v>371</v>
      </c>
      <c r="G2363" s="11" t="s">
        <v>502</v>
      </c>
      <c r="H2363" s="11" t="s">
        <v>312</v>
      </c>
      <c r="I2363" s="11" t="s">
        <v>3434</v>
      </c>
      <c r="J2363" t="str">
        <f>IF(L2363="","",VLOOKUP(L2363,Продукция!B:D,3,0))</f>
        <v>Биологический_материал</v>
      </c>
      <c r="K2363" t="str">
        <f>IF(L2363="","",VLOOKUP(L2363,Продукция!B:C,2,0))</f>
        <v>Сыворотка крови</v>
      </c>
      <c r="L2363" s="151" t="s">
        <v>302</v>
      </c>
      <c r="M2363">
        <f>IF(L2363="","",VLOOKUP(L2363,Продукция!B:L,11,0))</f>
        <v>0</v>
      </c>
      <c r="N2363" s="11" t="s">
        <v>873</v>
      </c>
      <c r="P2363" s="11" t="s">
        <v>340</v>
      </c>
      <c r="Q2363" s="11" t="s">
        <v>854</v>
      </c>
      <c r="R2363" s="153" t="s">
        <v>5269</v>
      </c>
      <c r="S2363" s="11">
        <v>20</v>
      </c>
      <c r="T2363" s="11" t="s">
        <v>5272</v>
      </c>
      <c r="V2363" s="14">
        <v>45753</v>
      </c>
      <c r="Z2363" s="11" t="s">
        <v>4823</v>
      </c>
      <c r="AA2363" s="15">
        <v>0.55208333333333337</v>
      </c>
      <c r="AB2363" t="str">
        <f>IF(L2363="","",VLOOKUP(L2363&amp;I2363,Продукция!A:I,9,0))</f>
        <v>рекомендация производителя набора</v>
      </c>
      <c r="AC2363" s="14">
        <v>45765</v>
      </c>
      <c r="AD2363" s="11" t="s">
        <v>2673</v>
      </c>
      <c r="AE2363" s="11" t="s">
        <v>4823</v>
      </c>
      <c r="AF2363" t="str">
        <f>IF(AD2363="","",VLOOKUP(AD2363,'Сотрудники и ссылки'!A:B,2,0))</f>
        <v>Серолог</v>
      </c>
      <c r="AG2363">
        <f>IF(AD2363="","",VLOOKUP(AD2363,'Сотрудники и ссылки'!A:C,3,0))</f>
        <v>20001771</v>
      </c>
      <c r="AH2363" s="11" t="s">
        <v>2673</v>
      </c>
      <c r="AI2363" t="str">
        <f>IF(AH2363="","",VLOOKUP(AH2363,'Сотрудники и ссылки'!A:B,2,0))</f>
        <v>Серолог</v>
      </c>
      <c r="AJ2363">
        <f>IF(AH2363="","",VLOOKUP(AH2363,'Сотрудники и ссылки'!A:C,3,0))</f>
        <v>20001771</v>
      </c>
      <c r="AK2363" s="14">
        <v>45765</v>
      </c>
      <c r="AL2363" s="2">
        <f>IF(AK2363="","",AK2363+VLOOKUP(I2363,'Вид исследования'!B:E,4,0))</f>
        <v>45766</v>
      </c>
      <c r="AM2363" s="2">
        <f>IF(AK2363="","",AK2363+VLOOKUP(I2363,'Вид исследования'!B:F,5,0))</f>
        <v>45766</v>
      </c>
      <c r="AN2363" s="14">
        <v>45765</v>
      </c>
      <c r="AP2363" s="11" t="s">
        <v>189</v>
      </c>
      <c r="AQ2363" t="str">
        <f>IFERROR(IF(L2363="","",VLOOKUP(L2363&amp;I2363,Продукция!A:K,11,0)),"обратитесь к админ справочника")</f>
        <v>согласно рекомендациям производителя теста</v>
      </c>
      <c r="AR2363" s="11" t="s">
        <v>4823</v>
      </c>
      <c r="AS2363" t="str">
        <f>IFERROR(IF(L2363="","",VLOOKUP(L2363&amp;I2363,Продукция!A:J,10,0)),"обратитесь к админ справочника")</f>
        <v>инструкция по применению набора РЗГА Ньюкасла</v>
      </c>
      <c r="AT2363" s="11" t="s">
        <v>4823</v>
      </c>
      <c r="AU2363" s="11" t="s">
        <v>4823</v>
      </c>
      <c r="AV2363" s="11" t="s">
        <v>2673</v>
      </c>
      <c r="AW2363" s="11" t="s">
        <v>4824</v>
      </c>
      <c r="AX2363" s="11" t="s">
        <v>502</v>
      </c>
      <c r="AY2363" s="11" t="s">
        <v>1012</v>
      </c>
      <c r="AZ2363" s="11">
        <v>107</v>
      </c>
      <c r="BA2363" s="11">
        <v>39</v>
      </c>
      <c r="BC2363" s="11" t="s">
        <v>4992</v>
      </c>
    </row>
    <row r="2364" spans="1:57" x14ac:dyDescent="0.25">
      <c r="A2364" t="str">
        <f t="shared" si="42"/>
        <v>С/695Болезнь Ньюкасла уровень антител</v>
      </c>
      <c r="B2364" t="str">
        <f>IF(E2364="","",INDEX(Лаборатории!A:A,MATCH('Производственный контроль'!E2364,Лаборатории!B:B,0)))</f>
        <v xml:space="preserve">КУРИНОЕ ЦАРСТВО АО </v>
      </c>
      <c r="C2364" t="str">
        <f>IF(E2364="","",VLOOKUP(E2364,Лаборатории!B:D,3,0))</f>
        <v>U377_CHL</v>
      </c>
      <c r="D2364" s="12">
        <v>45761</v>
      </c>
      <c r="E2364" s="11" t="s">
        <v>793</v>
      </c>
      <c r="F2364" s="11" t="s">
        <v>371</v>
      </c>
      <c r="G2364" s="11" t="s">
        <v>502</v>
      </c>
      <c r="H2364" s="11" t="s">
        <v>312</v>
      </c>
      <c r="I2364" s="11" t="s">
        <v>3434</v>
      </c>
      <c r="J2364" t="str">
        <f>IF(L2364="","",VLOOKUP(L2364,Продукция!B:D,3,0))</f>
        <v>Биологический_материал</v>
      </c>
      <c r="K2364" t="str">
        <f>IF(L2364="","",VLOOKUP(L2364,Продукция!B:C,2,0))</f>
        <v>Сыворотка крови</v>
      </c>
      <c r="L2364" s="151" t="s">
        <v>302</v>
      </c>
      <c r="M2364">
        <f>IF(L2364="","",VLOOKUP(L2364,Продукция!B:L,11,0))</f>
        <v>0</v>
      </c>
      <c r="N2364" s="11" t="s">
        <v>873</v>
      </c>
      <c r="P2364" s="11" t="s">
        <v>340</v>
      </c>
      <c r="Q2364" s="11" t="s">
        <v>854</v>
      </c>
      <c r="R2364" s="153" t="s">
        <v>4841</v>
      </c>
      <c r="S2364" s="11">
        <v>20</v>
      </c>
      <c r="T2364" s="11" t="s">
        <v>5272</v>
      </c>
      <c r="V2364" s="14">
        <v>45753</v>
      </c>
      <c r="Z2364" s="11" t="s">
        <v>4823</v>
      </c>
      <c r="AA2364" s="15">
        <v>0.55208333333333337</v>
      </c>
      <c r="AB2364" t="str">
        <f>IF(L2364="","",VLOOKUP(L2364&amp;I2364,Продукция!A:I,9,0))</f>
        <v>рекомендация производителя набора</v>
      </c>
      <c r="AC2364" s="14">
        <v>45765</v>
      </c>
      <c r="AD2364" s="11" t="s">
        <v>2673</v>
      </c>
      <c r="AE2364" s="11" t="s">
        <v>4823</v>
      </c>
      <c r="AF2364" t="str">
        <f>IF(AD2364="","",VLOOKUP(AD2364,'Сотрудники и ссылки'!A:B,2,0))</f>
        <v>Серолог</v>
      </c>
      <c r="AG2364">
        <f>IF(AD2364="","",VLOOKUP(AD2364,'Сотрудники и ссылки'!A:C,3,0))</f>
        <v>20001771</v>
      </c>
      <c r="AH2364" s="11" t="s">
        <v>2673</v>
      </c>
      <c r="AI2364" t="str">
        <f>IF(AH2364="","",VLOOKUP(AH2364,'Сотрудники и ссылки'!A:B,2,0))</f>
        <v>Серолог</v>
      </c>
      <c r="AJ2364">
        <f>IF(AH2364="","",VLOOKUP(AH2364,'Сотрудники и ссылки'!A:C,3,0))</f>
        <v>20001771</v>
      </c>
      <c r="AK2364" s="14">
        <v>45765</v>
      </c>
      <c r="AL2364" s="2">
        <f>IF(AK2364="","",AK2364+VLOOKUP(I2364,'Вид исследования'!B:E,4,0))</f>
        <v>45766</v>
      </c>
      <c r="AM2364" s="2">
        <f>IF(AK2364="","",AK2364+VLOOKUP(I2364,'Вид исследования'!B:F,5,0))</f>
        <v>45766</v>
      </c>
      <c r="AN2364" s="14">
        <v>45765</v>
      </c>
      <c r="AP2364" s="11" t="s">
        <v>189</v>
      </c>
      <c r="AQ2364" t="str">
        <f>IFERROR(IF(L2364="","",VLOOKUP(L2364&amp;I2364,Продукция!A:K,11,0)),"обратитесь к админ справочника")</f>
        <v>согласно рекомендациям производителя теста</v>
      </c>
      <c r="AR2364" s="11" t="s">
        <v>4823</v>
      </c>
      <c r="AS2364" t="str">
        <f>IFERROR(IF(L2364="","",VLOOKUP(L2364&amp;I2364,Продукция!A:J,10,0)),"обратитесь к админ справочника")</f>
        <v>инструкция по применению набора РЗГА Ньюкасла</v>
      </c>
      <c r="AT2364" s="11" t="s">
        <v>4823</v>
      </c>
      <c r="AU2364" s="11" t="s">
        <v>4823</v>
      </c>
      <c r="AV2364" s="11" t="s">
        <v>2673</v>
      </c>
      <c r="AW2364" s="11" t="s">
        <v>4824</v>
      </c>
      <c r="AX2364" s="11" t="s">
        <v>502</v>
      </c>
      <c r="AY2364" s="11" t="s">
        <v>1013</v>
      </c>
      <c r="AZ2364" s="11">
        <v>107</v>
      </c>
      <c r="BA2364" s="11">
        <v>39</v>
      </c>
      <c r="BC2364" s="11" t="s">
        <v>4992</v>
      </c>
    </row>
    <row r="2365" spans="1:57" x14ac:dyDescent="0.25">
      <c r="A2365" t="str">
        <f t="shared" si="42"/>
        <v>С/695Болезнь Ньюкасла уровень антител</v>
      </c>
      <c r="B2365" t="str">
        <f>IF(E2365="","",INDEX(Лаборатории!A:A,MATCH('Производственный контроль'!E2365,Лаборатории!B:B,0)))</f>
        <v xml:space="preserve">КУРИНОЕ ЦАРСТВО АО </v>
      </c>
      <c r="C2365" t="str">
        <f>IF(E2365="","",VLOOKUP(E2365,Лаборатории!B:D,3,0))</f>
        <v>U377_CHL</v>
      </c>
      <c r="D2365" s="12">
        <v>45761</v>
      </c>
      <c r="E2365" s="11" t="s">
        <v>793</v>
      </c>
      <c r="F2365" s="11" t="s">
        <v>371</v>
      </c>
      <c r="G2365" s="11" t="s">
        <v>502</v>
      </c>
      <c r="H2365" s="11" t="s">
        <v>312</v>
      </c>
      <c r="I2365" s="11" t="s">
        <v>3434</v>
      </c>
      <c r="J2365" t="str">
        <f>IF(L2365="","",VLOOKUP(L2365,Продукция!B:D,3,0))</f>
        <v>Биологический_материал</v>
      </c>
      <c r="K2365" t="str">
        <f>IF(L2365="","",VLOOKUP(L2365,Продукция!B:C,2,0))</f>
        <v>Сыворотка крови</v>
      </c>
      <c r="L2365" s="151" t="s">
        <v>302</v>
      </c>
      <c r="M2365">
        <f>IF(L2365="","",VLOOKUP(L2365,Продукция!B:L,11,0))</f>
        <v>0</v>
      </c>
      <c r="N2365" s="11" t="s">
        <v>873</v>
      </c>
      <c r="P2365" s="11" t="s">
        <v>340</v>
      </c>
      <c r="Q2365" s="11" t="s">
        <v>854</v>
      </c>
      <c r="R2365" s="153" t="s">
        <v>4842</v>
      </c>
      <c r="S2365" s="11">
        <v>20</v>
      </c>
      <c r="T2365" s="11" t="s">
        <v>5272</v>
      </c>
      <c r="V2365" s="14">
        <v>45755</v>
      </c>
      <c r="Z2365" s="11" t="s">
        <v>4823</v>
      </c>
      <c r="AA2365" s="15">
        <v>0.55208333333333337</v>
      </c>
      <c r="AB2365" t="str">
        <f>IF(L2365="","",VLOOKUP(L2365&amp;I2365,Продукция!A:I,9,0))</f>
        <v>рекомендация производителя набора</v>
      </c>
      <c r="AC2365" s="14">
        <v>45765</v>
      </c>
      <c r="AD2365" s="11" t="s">
        <v>2673</v>
      </c>
      <c r="AE2365" s="11" t="s">
        <v>4823</v>
      </c>
      <c r="AF2365" t="str">
        <f>IF(AD2365="","",VLOOKUP(AD2365,'Сотрудники и ссылки'!A:B,2,0))</f>
        <v>Серолог</v>
      </c>
      <c r="AG2365">
        <f>IF(AD2365="","",VLOOKUP(AD2365,'Сотрудники и ссылки'!A:C,3,0))</f>
        <v>20001771</v>
      </c>
      <c r="AH2365" s="11" t="s">
        <v>2673</v>
      </c>
      <c r="AI2365" t="str">
        <f>IF(AH2365="","",VLOOKUP(AH2365,'Сотрудники и ссылки'!A:B,2,0))</f>
        <v>Серолог</v>
      </c>
      <c r="AJ2365">
        <f>IF(AH2365="","",VLOOKUP(AH2365,'Сотрудники и ссылки'!A:C,3,0))</f>
        <v>20001771</v>
      </c>
      <c r="AK2365" s="14">
        <v>45765</v>
      </c>
      <c r="AL2365" s="2">
        <f>IF(AK2365="","",AK2365+VLOOKUP(I2365,'Вид исследования'!B:E,4,0))</f>
        <v>45766</v>
      </c>
      <c r="AM2365" s="2">
        <f>IF(AK2365="","",AK2365+VLOOKUP(I2365,'Вид исследования'!B:F,5,0))</f>
        <v>45766</v>
      </c>
      <c r="AN2365" s="14">
        <v>45765</v>
      </c>
      <c r="AP2365" s="11" t="s">
        <v>189</v>
      </c>
      <c r="AQ2365" t="str">
        <f>IFERROR(IF(L2365="","",VLOOKUP(L2365&amp;I2365,Продукция!A:K,11,0)),"обратитесь к админ справочника")</f>
        <v>согласно рекомендациям производителя теста</v>
      </c>
      <c r="AR2365" s="11" t="s">
        <v>4823</v>
      </c>
      <c r="AS2365" t="str">
        <f>IFERROR(IF(L2365="","",VLOOKUP(L2365&amp;I2365,Продукция!A:J,10,0)),"обратитесь к админ справочника")</f>
        <v>инструкция по применению набора РЗГА Ньюкасла</v>
      </c>
      <c r="AT2365" s="11" t="s">
        <v>4823</v>
      </c>
      <c r="AU2365" s="11" t="s">
        <v>4823</v>
      </c>
      <c r="AV2365" s="11" t="s">
        <v>2673</v>
      </c>
      <c r="AW2365" s="11" t="s">
        <v>4824</v>
      </c>
      <c r="AX2365" s="11" t="s">
        <v>502</v>
      </c>
      <c r="AY2365" s="11" t="s">
        <v>1014</v>
      </c>
      <c r="AZ2365" s="11">
        <v>107</v>
      </c>
      <c r="BA2365" s="11">
        <v>39</v>
      </c>
      <c r="BC2365" s="11" t="s">
        <v>4992</v>
      </c>
    </row>
    <row r="2366" spans="1:57" x14ac:dyDescent="0.25">
      <c r="A2366" t="str">
        <f t="shared" si="42"/>
        <v>С/695Болезнь Ньюкасла уровень антител</v>
      </c>
      <c r="B2366" t="str">
        <f>IF(E2366="","",INDEX(Лаборатории!A:A,MATCH('Производственный контроль'!E2366,Лаборатории!B:B,0)))</f>
        <v xml:space="preserve">КУРИНОЕ ЦАРСТВО АО </v>
      </c>
      <c r="C2366" t="str">
        <f>IF(E2366="","",VLOOKUP(E2366,Лаборатории!B:D,3,0))</f>
        <v>U377_CHL</v>
      </c>
      <c r="D2366" s="12">
        <v>45761</v>
      </c>
      <c r="E2366" s="11" t="s">
        <v>793</v>
      </c>
      <c r="F2366" s="11" t="s">
        <v>371</v>
      </c>
      <c r="G2366" s="11" t="s">
        <v>502</v>
      </c>
      <c r="H2366" s="11" t="s">
        <v>312</v>
      </c>
      <c r="I2366" s="11" t="s">
        <v>3434</v>
      </c>
      <c r="J2366" t="str">
        <f>IF(L2366="","",VLOOKUP(L2366,Продукция!B:D,3,0))</f>
        <v>Биологический_материал</v>
      </c>
      <c r="K2366" t="str">
        <f>IF(L2366="","",VLOOKUP(L2366,Продукция!B:C,2,0))</f>
        <v>Сыворотка крови</v>
      </c>
      <c r="L2366" s="151" t="s">
        <v>302</v>
      </c>
      <c r="M2366">
        <f>IF(L2366="","",VLOOKUP(L2366,Продукция!B:L,11,0))</f>
        <v>0</v>
      </c>
      <c r="N2366" s="11" t="s">
        <v>873</v>
      </c>
      <c r="P2366" s="11" t="s">
        <v>340</v>
      </c>
      <c r="Q2366" s="11" t="s">
        <v>854</v>
      </c>
      <c r="R2366" s="153" t="s">
        <v>4843</v>
      </c>
      <c r="S2366" s="11">
        <v>20</v>
      </c>
      <c r="T2366" s="11" t="s">
        <v>5272</v>
      </c>
      <c r="V2366" s="14">
        <v>45756</v>
      </c>
      <c r="Z2366" s="11" t="s">
        <v>4823</v>
      </c>
      <c r="AA2366" s="15">
        <v>0.55208333333333337</v>
      </c>
      <c r="AB2366" t="str">
        <f>IF(L2366="","",VLOOKUP(L2366&amp;I2366,Продукция!A:I,9,0))</f>
        <v>рекомендация производителя набора</v>
      </c>
      <c r="AC2366" s="14">
        <v>45765</v>
      </c>
      <c r="AD2366" s="11" t="s">
        <v>2673</v>
      </c>
      <c r="AE2366" s="11" t="s">
        <v>4823</v>
      </c>
      <c r="AF2366" t="str">
        <f>IF(AD2366="","",VLOOKUP(AD2366,'Сотрудники и ссылки'!A:B,2,0))</f>
        <v>Серолог</v>
      </c>
      <c r="AG2366">
        <f>IF(AD2366="","",VLOOKUP(AD2366,'Сотрудники и ссылки'!A:C,3,0))</f>
        <v>20001771</v>
      </c>
      <c r="AH2366" s="11" t="s">
        <v>2673</v>
      </c>
      <c r="AI2366" t="str">
        <f>IF(AH2366="","",VLOOKUP(AH2366,'Сотрудники и ссылки'!A:B,2,0))</f>
        <v>Серолог</v>
      </c>
      <c r="AJ2366">
        <f>IF(AH2366="","",VLOOKUP(AH2366,'Сотрудники и ссылки'!A:C,3,0))</f>
        <v>20001771</v>
      </c>
      <c r="AK2366" s="14">
        <v>45765</v>
      </c>
      <c r="AL2366" s="2">
        <f>IF(AK2366="","",AK2366+VLOOKUP(I2366,'Вид исследования'!B:E,4,0))</f>
        <v>45766</v>
      </c>
      <c r="AM2366" s="2">
        <f>IF(AK2366="","",AK2366+VLOOKUP(I2366,'Вид исследования'!B:F,5,0))</f>
        <v>45766</v>
      </c>
      <c r="AN2366" s="14">
        <v>45765</v>
      </c>
      <c r="AP2366" s="11" t="s">
        <v>189</v>
      </c>
      <c r="AQ2366" t="str">
        <f>IFERROR(IF(L2366="","",VLOOKUP(L2366&amp;I2366,Продукция!A:K,11,0)),"обратитесь к админ справочника")</f>
        <v>согласно рекомендациям производителя теста</v>
      </c>
      <c r="AR2366" s="11" t="s">
        <v>4823</v>
      </c>
      <c r="AS2366" t="str">
        <f>IFERROR(IF(L2366="","",VLOOKUP(L2366&amp;I2366,Продукция!A:J,10,0)),"обратитесь к админ справочника")</f>
        <v>инструкция по применению набора РЗГА Ньюкасла</v>
      </c>
      <c r="AT2366" s="11" t="s">
        <v>4823</v>
      </c>
      <c r="AU2366" s="11" t="s">
        <v>4823</v>
      </c>
      <c r="AV2366" s="11" t="s">
        <v>2673</v>
      </c>
      <c r="AW2366" s="11" t="s">
        <v>4824</v>
      </c>
      <c r="AX2366" s="11" t="s">
        <v>502</v>
      </c>
      <c r="AY2366" s="11" t="s">
        <v>1015</v>
      </c>
      <c r="AZ2366" s="11">
        <v>107</v>
      </c>
      <c r="BA2366" s="11">
        <v>39</v>
      </c>
      <c r="BC2366" s="11" t="s">
        <v>4992</v>
      </c>
    </row>
    <row r="2367" spans="1:57" x14ac:dyDescent="0.25">
      <c r="A2367" t="str">
        <f t="shared" si="42"/>
        <v>С/695Болезнь Ньюкасла уровень антител</v>
      </c>
      <c r="B2367" t="str">
        <f>IF(E2367="","",INDEX(Лаборатории!A:A,MATCH('Производственный контроль'!E2367,Лаборатории!B:B,0)))</f>
        <v xml:space="preserve">КУРИНОЕ ЦАРСТВО АО </v>
      </c>
      <c r="C2367" t="str">
        <f>IF(E2367="","",VLOOKUP(E2367,Лаборатории!B:D,3,0))</f>
        <v>U377_CHL</v>
      </c>
      <c r="D2367" s="12">
        <v>45761</v>
      </c>
      <c r="E2367" s="11" t="s">
        <v>793</v>
      </c>
      <c r="F2367" s="11" t="s">
        <v>371</v>
      </c>
      <c r="G2367" s="11" t="s">
        <v>502</v>
      </c>
      <c r="H2367" s="11" t="s">
        <v>312</v>
      </c>
      <c r="I2367" s="11" t="s">
        <v>3434</v>
      </c>
      <c r="J2367" t="str">
        <f>IF(L2367="","",VLOOKUP(L2367,Продукция!B:D,3,0))</f>
        <v>Биологический_материал</v>
      </c>
      <c r="K2367" t="str">
        <f>IF(L2367="","",VLOOKUP(L2367,Продукция!B:C,2,0))</f>
        <v>Сыворотка крови</v>
      </c>
      <c r="L2367" s="151" t="s">
        <v>302</v>
      </c>
      <c r="M2367">
        <f>IF(L2367="","",VLOOKUP(L2367,Продукция!B:L,11,0))</f>
        <v>0</v>
      </c>
      <c r="N2367" s="11" t="s">
        <v>873</v>
      </c>
      <c r="P2367" s="11" t="s">
        <v>340</v>
      </c>
      <c r="Q2367" s="11" t="s">
        <v>854</v>
      </c>
      <c r="R2367" s="153" t="s">
        <v>5270</v>
      </c>
      <c r="S2367" s="11">
        <v>20</v>
      </c>
      <c r="T2367" s="11" t="s">
        <v>5272</v>
      </c>
      <c r="V2367" s="14">
        <v>45759</v>
      </c>
      <c r="Z2367" s="11" t="s">
        <v>4823</v>
      </c>
      <c r="AA2367" s="15">
        <v>0.55208333333333337</v>
      </c>
      <c r="AB2367" t="str">
        <f>IF(L2367="","",VLOOKUP(L2367&amp;I2367,Продукция!A:I,9,0))</f>
        <v>рекомендация производителя набора</v>
      </c>
      <c r="AC2367" s="14">
        <v>45765</v>
      </c>
      <c r="AD2367" s="11" t="s">
        <v>2673</v>
      </c>
      <c r="AE2367" s="11" t="s">
        <v>4823</v>
      </c>
      <c r="AF2367" t="str">
        <f>IF(AD2367="","",VLOOKUP(AD2367,'Сотрудники и ссылки'!A:B,2,0))</f>
        <v>Серолог</v>
      </c>
      <c r="AG2367">
        <f>IF(AD2367="","",VLOOKUP(AD2367,'Сотрудники и ссылки'!A:C,3,0))</f>
        <v>20001771</v>
      </c>
      <c r="AH2367" s="11" t="s">
        <v>2673</v>
      </c>
      <c r="AI2367" t="str">
        <f>IF(AH2367="","",VLOOKUP(AH2367,'Сотрудники и ссылки'!A:B,2,0))</f>
        <v>Серолог</v>
      </c>
      <c r="AJ2367">
        <f>IF(AH2367="","",VLOOKUP(AH2367,'Сотрудники и ссылки'!A:C,3,0))</f>
        <v>20001771</v>
      </c>
      <c r="AK2367" s="14">
        <v>45765</v>
      </c>
      <c r="AL2367" s="2">
        <f>IF(AK2367="","",AK2367+VLOOKUP(I2367,'Вид исследования'!B:E,4,0))</f>
        <v>45766</v>
      </c>
      <c r="AM2367" s="2">
        <f>IF(AK2367="","",AK2367+VLOOKUP(I2367,'Вид исследования'!B:F,5,0))</f>
        <v>45766</v>
      </c>
      <c r="AN2367" s="14">
        <v>45765</v>
      </c>
      <c r="AP2367" s="11" t="s">
        <v>189</v>
      </c>
      <c r="AQ2367" t="str">
        <f>IFERROR(IF(L2367="","",VLOOKUP(L2367&amp;I2367,Продукция!A:K,11,0)),"обратитесь к админ справочника")</f>
        <v>согласно рекомендациям производителя теста</v>
      </c>
      <c r="AR2367" s="11" t="s">
        <v>4823</v>
      </c>
      <c r="AS2367" t="str">
        <f>IFERROR(IF(L2367="","",VLOOKUP(L2367&amp;I2367,Продукция!A:J,10,0)),"обратитесь к админ справочника")</f>
        <v>инструкция по применению набора РЗГА Ньюкасла</v>
      </c>
      <c r="AT2367" s="11" t="s">
        <v>4823</v>
      </c>
      <c r="AU2367" s="11" t="s">
        <v>4823</v>
      </c>
      <c r="AV2367" s="11" t="s">
        <v>2673</v>
      </c>
      <c r="AW2367" s="11" t="s">
        <v>4824</v>
      </c>
      <c r="AX2367" s="11" t="s">
        <v>502</v>
      </c>
      <c r="AY2367" s="11" t="s">
        <v>1016</v>
      </c>
      <c r="AZ2367" s="11">
        <v>107</v>
      </c>
      <c r="BA2367" s="11">
        <v>39</v>
      </c>
      <c r="BC2367" s="11" t="s">
        <v>4992</v>
      </c>
    </row>
    <row r="2368" spans="1:57" x14ac:dyDescent="0.25">
      <c r="A2368" t="str">
        <f t="shared" si="42"/>
        <v>С/695Болезнь Ньюкасла уровень антител</v>
      </c>
      <c r="B2368" t="str">
        <f>IF(E2368="","",INDEX(Лаборатории!A:A,MATCH('Производственный контроль'!E2368,Лаборатории!B:B,0)))</f>
        <v xml:space="preserve">КУРИНОЕ ЦАРСТВО АО </v>
      </c>
      <c r="C2368" t="str">
        <f>IF(E2368="","",VLOOKUP(E2368,Лаборатории!B:D,3,0))</f>
        <v>U377_CHL</v>
      </c>
      <c r="D2368" s="12">
        <v>45761</v>
      </c>
      <c r="E2368" s="11" t="s">
        <v>793</v>
      </c>
      <c r="F2368" s="11" t="s">
        <v>371</v>
      </c>
      <c r="G2368" s="11" t="s">
        <v>502</v>
      </c>
      <c r="H2368" s="11" t="s">
        <v>312</v>
      </c>
      <c r="I2368" s="11" t="s">
        <v>3434</v>
      </c>
      <c r="J2368" t="str">
        <f>IF(L2368="","",VLOOKUP(L2368,Продукция!B:D,3,0))</f>
        <v>Биологический_материал</v>
      </c>
      <c r="K2368" t="str">
        <f>IF(L2368="","",VLOOKUP(L2368,Продукция!B:C,2,0))</f>
        <v>Сыворотка крови</v>
      </c>
      <c r="L2368" s="151" t="s">
        <v>302</v>
      </c>
      <c r="M2368">
        <f>IF(L2368="","",VLOOKUP(L2368,Продукция!B:L,11,0))</f>
        <v>0</v>
      </c>
      <c r="N2368" s="11" t="s">
        <v>873</v>
      </c>
      <c r="P2368" s="11" t="s">
        <v>340</v>
      </c>
      <c r="Q2368" s="11" t="s">
        <v>854</v>
      </c>
      <c r="R2368" s="153" t="s">
        <v>5271</v>
      </c>
      <c r="S2368" s="11">
        <v>20</v>
      </c>
      <c r="T2368" s="11" t="s">
        <v>5272</v>
      </c>
      <c r="V2368" s="14">
        <v>45756</v>
      </c>
      <c r="Z2368" s="11" t="s">
        <v>4823</v>
      </c>
      <c r="AA2368" s="15">
        <v>0.55208333333333337</v>
      </c>
      <c r="AB2368" t="str">
        <f>IF(L2368="","",VLOOKUP(L2368&amp;I2368,Продукция!A:I,9,0))</f>
        <v>рекомендация производителя набора</v>
      </c>
      <c r="AC2368" s="14">
        <v>45765</v>
      </c>
      <c r="AD2368" s="11" t="s">
        <v>2673</v>
      </c>
      <c r="AE2368" s="11" t="s">
        <v>4823</v>
      </c>
      <c r="AF2368" t="str">
        <f>IF(AD2368="","",VLOOKUP(AD2368,'Сотрудники и ссылки'!A:B,2,0))</f>
        <v>Серолог</v>
      </c>
      <c r="AG2368">
        <f>IF(AD2368="","",VLOOKUP(AD2368,'Сотрудники и ссылки'!A:C,3,0))</f>
        <v>20001771</v>
      </c>
      <c r="AH2368" s="11" t="s">
        <v>2673</v>
      </c>
      <c r="AI2368" t="str">
        <f>IF(AH2368="","",VLOOKUP(AH2368,'Сотрудники и ссылки'!A:B,2,0))</f>
        <v>Серолог</v>
      </c>
      <c r="AJ2368">
        <f>IF(AH2368="","",VLOOKUP(AH2368,'Сотрудники и ссылки'!A:C,3,0))</f>
        <v>20001771</v>
      </c>
      <c r="AK2368" s="14">
        <v>45765</v>
      </c>
      <c r="AL2368" s="2">
        <f>IF(AK2368="","",AK2368+VLOOKUP(I2368,'Вид исследования'!B:E,4,0))</f>
        <v>45766</v>
      </c>
      <c r="AM2368" s="2">
        <f>IF(AK2368="","",AK2368+VLOOKUP(I2368,'Вид исследования'!B:F,5,0))</f>
        <v>45766</v>
      </c>
      <c r="AN2368" s="14">
        <v>45765</v>
      </c>
      <c r="AP2368" s="11" t="s">
        <v>189</v>
      </c>
      <c r="AQ2368" t="str">
        <f>IFERROR(IF(L2368="","",VLOOKUP(L2368&amp;I2368,Продукция!A:K,11,0)),"обратитесь к админ справочника")</f>
        <v>согласно рекомендациям производителя теста</v>
      </c>
      <c r="AR2368" s="11" t="s">
        <v>4823</v>
      </c>
      <c r="AS2368" t="str">
        <f>IFERROR(IF(L2368="","",VLOOKUP(L2368&amp;I2368,Продукция!A:J,10,0)),"обратитесь к админ справочника")</f>
        <v>инструкция по применению набора РЗГА Ньюкасла</v>
      </c>
      <c r="AT2368" s="11" t="s">
        <v>4823</v>
      </c>
      <c r="AU2368" s="11" t="s">
        <v>4823</v>
      </c>
      <c r="AV2368" s="11" t="s">
        <v>2673</v>
      </c>
      <c r="AW2368" s="11" t="s">
        <v>4824</v>
      </c>
      <c r="AX2368" s="11" t="s">
        <v>502</v>
      </c>
      <c r="AY2368" s="11" t="s">
        <v>1017</v>
      </c>
      <c r="AZ2368" s="11">
        <v>107</v>
      </c>
      <c r="BA2368" s="11">
        <v>39</v>
      </c>
      <c r="BC2368" s="11" t="s">
        <v>4992</v>
      </c>
    </row>
    <row r="2369" spans="1:55" x14ac:dyDescent="0.25">
      <c r="A2369" t="str">
        <f t="shared" si="42"/>
        <v>С/695Болезнь Ньюкасла уровень антител</v>
      </c>
      <c r="B2369" t="str">
        <f>IF(E2369="","",INDEX(Лаборатории!A:A,MATCH('Производственный контроль'!E2369,Лаборатории!B:B,0)))</f>
        <v xml:space="preserve">КУРИНОЕ ЦАРСТВО АО </v>
      </c>
      <c r="C2369" t="str">
        <f>IF(E2369="","",VLOOKUP(E2369,Лаборатории!B:D,3,0))</f>
        <v>U377_CHL</v>
      </c>
      <c r="D2369" s="12">
        <v>45761</v>
      </c>
      <c r="E2369" s="11" t="s">
        <v>793</v>
      </c>
      <c r="F2369" s="11" t="s">
        <v>371</v>
      </c>
      <c r="G2369" s="11" t="s">
        <v>502</v>
      </c>
      <c r="H2369" s="11" t="s">
        <v>312</v>
      </c>
      <c r="I2369" s="11" t="s">
        <v>3434</v>
      </c>
      <c r="J2369" t="str">
        <f>IF(L2369="","",VLOOKUP(L2369,Продукция!B:D,3,0))</f>
        <v>Биологический_материал</v>
      </c>
      <c r="K2369" t="str">
        <f>IF(L2369="","",VLOOKUP(L2369,Продукция!B:C,2,0))</f>
        <v>Сыворотка крови</v>
      </c>
      <c r="L2369" s="151" t="s">
        <v>302</v>
      </c>
      <c r="M2369">
        <f>IF(L2369="","",VLOOKUP(L2369,Продукция!B:L,11,0))</f>
        <v>0</v>
      </c>
      <c r="N2369" s="11" t="s">
        <v>873</v>
      </c>
      <c r="P2369" s="11" t="s">
        <v>340</v>
      </c>
      <c r="Q2369" s="11" t="s">
        <v>854</v>
      </c>
      <c r="R2369" s="153" t="s">
        <v>4846</v>
      </c>
      <c r="S2369" s="11">
        <v>20</v>
      </c>
      <c r="T2369" s="11" t="s">
        <v>5272</v>
      </c>
      <c r="V2369" s="14">
        <v>45759</v>
      </c>
      <c r="Z2369" s="11" t="s">
        <v>4823</v>
      </c>
      <c r="AA2369" s="15">
        <v>0.55208333333333337</v>
      </c>
      <c r="AB2369" t="str">
        <f>IF(L2369="","",VLOOKUP(L2369&amp;I2369,Продукция!A:I,9,0))</f>
        <v>рекомендация производителя набора</v>
      </c>
      <c r="AC2369" s="14">
        <v>45765</v>
      </c>
      <c r="AD2369" s="11" t="s">
        <v>2673</v>
      </c>
      <c r="AE2369" s="11" t="s">
        <v>4823</v>
      </c>
      <c r="AF2369" t="str">
        <f>IF(AD2369="","",VLOOKUP(AD2369,'Сотрудники и ссылки'!A:B,2,0))</f>
        <v>Серолог</v>
      </c>
      <c r="AG2369">
        <f>IF(AD2369="","",VLOOKUP(AD2369,'Сотрудники и ссылки'!A:C,3,0))</f>
        <v>20001771</v>
      </c>
      <c r="AH2369" s="11" t="s">
        <v>2673</v>
      </c>
      <c r="AI2369" t="str">
        <f>IF(AH2369="","",VLOOKUP(AH2369,'Сотрудники и ссылки'!A:B,2,0))</f>
        <v>Серолог</v>
      </c>
      <c r="AJ2369">
        <f>IF(AH2369="","",VLOOKUP(AH2369,'Сотрудники и ссылки'!A:C,3,0))</f>
        <v>20001771</v>
      </c>
      <c r="AK2369" s="14">
        <v>45765</v>
      </c>
      <c r="AL2369" s="2">
        <f>IF(AK2369="","",AK2369+VLOOKUP(I2369,'Вид исследования'!B:E,4,0))</f>
        <v>45766</v>
      </c>
      <c r="AM2369" s="2">
        <f>IF(AK2369="","",AK2369+VLOOKUP(I2369,'Вид исследования'!B:F,5,0))</f>
        <v>45766</v>
      </c>
      <c r="AN2369" s="14">
        <v>45765</v>
      </c>
      <c r="AP2369" s="11" t="s">
        <v>189</v>
      </c>
      <c r="AQ2369" t="str">
        <f>IFERROR(IF(L2369="","",VLOOKUP(L2369&amp;I2369,Продукция!A:K,11,0)),"обратитесь к админ справочника")</f>
        <v>согласно рекомендациям производителя теста</v>
      </c>
      <c r="AR2369" s="11" t="s">
        <v>4823</v>
      </c>
      <c r="AS2369" t="str">
        <f>IFERROR(IF(L2369="","",VLOOKUP(L2369&amp;I2369,Продукция!A:J,10,0)),"обратитесь к админ справочника")</f>
        <v>инструкция по применению набора РЗГА Ньюкасла</v>
      </c>
      <c r="AT2369" s="11" t="s">
        <v>4823</v>
      </c>
      <c r="AU2369" s="11" t="s">
        <v>4823</v>
      </c>
      <c r="AV2369" s="11" t="s">
        <v>2673</v>
      </c>
      <c r="AW2369" s="11" t="s">
        <v>4824</v>
      </c>
      <c r="AX2369" s="11" t="s">
        <v>502</v>
      </c>
      <c r="AY2369" s="11" t="s">
        <v>1004</v>
      </c>
      <c r="AZ2369" s="11">
        <v>107</v>
      </c>
      <c r="BA2369" s="11">
        <v>39</v>
      </c>
      <c r="BC2369" s="11" t="s">
        <v>4992</v>
      </c>
    </row>
    <row r="2370" spans="1:55" x14ac:dyDescent="0.25">
      <c r="A2370" t="str">
        <f t="shared" si="42"/>
        <v>С/695Болезнь Ньюкасла уровень антител</v>
      </c>
      <c r="B2370" t="str">
        <f>IF(E2370="","",INDEX(Лаборатории!A:A,MATCH('Производственный контроль'!E2370,Лаборатории!B:B,0)))</f>
        <v xml:space="preserve">КУРИНОЕ ЦАРСТВО АО </v>
      </c>
      <c r="C2370" t="str">
        <f>IF(E2370="","",VLOOKUP(E2370,Лаборатории!B:D,3,0))</f>
        <v>U377_CHL</v>
      </c>
      <c r="D2370" s="12">
        <v>45761</v>
      </c>
      <c r="E2370" s="11" t="s">
        <v>793</v>
      </c>
      <c r="F2370" s="11" t="s">
        <v>371</v>
      </c>
      <c r="G2370" s="11" t="s">
        <v>502</v>
      </c>
      <c r="H2370" s="11" t="s">
        <v>312</v>
      </c>
      <c r="I2370" s="11" t="s">
        <v>3434</v>
      </c>
      <c r="J2370" t="str">
        <f>IF(L2370="","",VLOOKUP(L2370,Продукция!B:D,3,0))</f>
        <v>Биологический_материал</v>
      </c>
      <c r="K2370" t="str">
        <f>IF(L2370="","",VLOOKUP(L2370,Продукция!B:C,2,0))</f>
        <v>Сыворотка крови</v>
      </c>
      <c r="L2370" s="151" t="s">
        <v>302</v>
      </c>
      <c r="M2370">
        <f>IF(L2370="","",VLOOKUP(L2370,Продукция!B:L,11,0))</f>
        <v>0</v>
      </c>
      <c r="N2370" s="11" t="s">
        <v>873</v>
      </c>
      <c r="P2370" s="11" t="s">
        <v>340</v>
      </c>
      <c r="Q2370" s="11" t="s">
        <v>854</v>
      </c>
      <c r="R2370" s="153" t="s">
        <v>4847</v>
      </c>
      <c r="S2370" s="11">
        <v>20</v>
      </c>
      <c r="T2370" s="11" t="s">
        <v>5272</v>
      </c>
      <c r="V2370" s="14">
        <v>45756</v>
      </c>
      <c r="Z2370" s="11" t="s">
        <v>4823</v>
      </c>
      <c r="AA2370" s="15">
        <v>0.55208333333333337</v>
      </c>
      <c r="AB2370" t="str">
        <f>IF(L2370="","",VLOOKUP(L2370&amp;I2370,Продукция!A:I,9,0))</f>
        <v>рекомендация производителя набора</v>
      </c>
      <c r="AC2370" s="14">
        <v>45765</v>
      </c>
      <c r="AD2370" s="11" t="s">
        <v>2673</v>
      </c>
      <c r="AE2370" s="11" t="s">
        <v>4823</v>
      </c>
      <c r="AF2370" t="str">
        <f>IF(AD2370="","",VLOOKUP(AD2370,'Сотрудники и ссылки'!A:B,2,0))</f>
        <v>Серолог</v>
      </c>
      <c r="AG2370">
        <f>IF(AD2370="","",VLOOKUP(AD2370,'Сотрудники и ссылки'!A:C,3,0))</f>
        <v>20001771</v>
      </c>
      <c r="AH2370" s="11" t="s">
        <v>2673</v>
      </c>
      <c r="AI2370" t="str">
        <f>IF(AH2370="","",VLOOKUP(AH2370,'Сотрудники и ссылки'!A:B,2,0))</f>
        <v>Серолог</v>
      </c>
      <c r="AJ2370">
        <f>IF(AH2370="","",VLOOKUP(AH2370,'Сотрудники и ссылки'!A:C,3,0))</f>
        <v>20001771</v>
      </c>
      <c r="AK2370" s="14">
        <v>45765</v>
      </c>
      <c r="AL2370" s="2">
        <f>IF(AK2370="","",AK2370+VLOOKUP(I2370,'Вид исследования'!B:E,4,0))</f>
        <v>45766</v>
      </c>
      <c r="AM2370" s="2">
        <f>IF(AK2370="","",AK2370+VLOOKUP(I2370,'Вид исследования'!B:F,5,0))</f>
        <v>45766</v>
      </c>
      <c r="AN2370" s="14">
        <v>45765</v>
      </c>
      <c r="AP2370" s="11" t="s">
        <v>189</v>
      </c>
      <c r="AQ2370" t="str">
        <f>IFERROR(IF(L2370="","",VLOOKUP(L2370&amp;I2370,Продукция!A:K,11,0)),"обратитесь к админ справочника")</f>
        <v>согласно рекомендациям производителя теста</v>
      </c>
      <c r="AR2370" s="11" t="s">
        <v>4823</v>
      </c>
      <c r="AS2370" t="str">
        <f>IFERROR(IF(L2370="","",VLOOKUP(L2370&amp;I2370,Продукция!A:J,10,0)),"обратитесь к админ справочника")</f>
        <v>инструкция по применению набора РЗГА Ньюкасла</v>
      </c>
      <c r="AT2370" s="11" t="s">
        <v>4823</v>
      </c>
      <c r="AU2370" s="11" t="s">
        <v>4823</v>
      </c>
      <c r="AV2370" s="11" t="s">
        <v>2673</v>
      </c>
      <c r="AW2370" s="11" t="s">
        <v>4824</v>
      </c>
      <c r="AX2370" s="11" t="s">
        <v>502</v>
      </c>
      <c r="AY2370" s="11" t="s">
        <v>1005</v>
      </c>
      <c r="AZ2370" s="11">
        <v>107</v>
      </c>
      <c r="BA2370" s="11">
        <v>39</v>
      </c>
      <c r="BC2370" s="11" t="s">
        <v>4992</v>
      </c>
    </row>
    <row r="2371" spans="1:55" x14ac:dyDescent="0.25">
      <c r="A2371" t="str">
        <f t="shared" si="42"/>
        <v>С/695Болезнь Ньюкасла уровень антител</v>
      </c>
      <c r="B2371" t="str">
        <f>IF(E2371="","",INDEX(Лаборатории!A:A,MATCH('Производственный контроль'!E2371,Лаборатории!B:B,0)))</f>
        <v xml:space="preserve">КУРИНОЕ ЦАРСТВО АО </v>
      </c>
      <c r="C2371" t="str">
        <f>IF(E2371="","",VLOOKUP(E2371,Лаборатории!B:D,3,0))</f>
        <v>U377_CHL</v>
      </c>
      <c r="D2371" s="12">
        <v>45761</v>
      </c>
      <c r="E2371" s="11" t="s">
        <v>793</v>
      </c>
      <c r="F2371" s="11" t="s">
        <v>371</v>
      </c>
      <c r="G2371" s="11" t="s">
        <v>502</v>
      </c>
      <c r="H2371" s="11" t="s">
        <v>312</v>
      </c>
      <c r="I2371" s="11" t="s">
        <v>3434</v>
      </c>
      <c r="J2371" t="str">
        <f>IF(L2371="","",VLOOKUP(L2371,Продукция!B:D,3,0))</f>
        <v>Биологический_материал</v>
      </c>
      <c r="K2371" t="str">
        <f>IF(L2371="","",VLOOKUP(L2371,Продукция!B:C,2,0))</f>
        <v>Сыворотка крови</v>
      </c>
      <c r="L2371" s="151" t="s">
        <v>302</v>
      </c>
      <c r="M2371">
        <f>IF(L2371="","",VLOOKUP(L2371,Продукция!B:L,11,0))</f>
        <v>0</v>
      </c>
      <c r="N2371" s="11" t="s">
        <v>873</v>
      </c>
      <c r="P2371" s="11" t="s">
        <v>340</v>
      </c>
      <c r="Q2371" s="11" t="s">
        <v>854</v>
      </c>
      <c r="R2371" s="153" t="s">
        <v>4848</v>
      </c>
      <c r="S2371" s="11">
        <v>20</v>
      </c>
      <c r="T2371" s="11" t="s">
        <v>5272</v>
      </c>
      <c r="V2371" s="14">
        <v>45759</v>
      </c>
      <c r="Z2371" s="11" t="s">
        <v>4823</v>
      </c>
      <c r="AA2371" s="15">
        <v>0.55208333333333337</v>
      </c>
      <c r="AB2371" t="str">
        <f>IF(L2371="","",VLOOKUP(L2371&amp;I2371,Продукция!A:I,9,0))</f>
        <v>рекомендация производителя набора</v>
      </c>
      <c r="AC2371" s="14">
        <v>45765</v>
      </c>
      <c r="AD2371" s="11" t="s">
        <v>2673</v>
      </c>
      <c r="AE2371" s="11" t="s">
        <v>4823</v>
      </c>
      <c r="AF2371" t="str">
        <f>IF(AD2371="","",VLOOKUP(AD2371,'Сотрудники и ссылки'!A:B,2,0))</f>
        <v>Серолог</v>
      </c>
      <c r="AG2371">
        <f>IF(AD2371="","",VLOOKUP(AD2371,'Сотрудники и ссылки'!A:C,3,0))</f>
        <v>20001771</v>
      </c>
      <c r="AH2371" s="11" t="s">
        <v>2673</v>
      </c>
      <c r="AI2371" t="str">
        <f>IF(AH2371="","",VLOOKUP(AH2371,'Сотрудники и ссылки'!A:B,2,0))</f>
        <v>Серолог</v>
      </c>
      <c r="AJ2371">
        <f>IF(AH2371="","",VLOOKUP(AH2371,'Сотрудники и ссылки'!A:C,3,0))</f>
        <v>20001771</v>
      </c>
      <c r="AK2371" s="14">
        <v>45765</v>
      </c>
      <c r="AL2371" s="2">
        <f>IF(AK2371="","",AK2371+VLOOKUP(I2371,'Вид исследования'!B:E,4,0))</f>
        <v>45766</v>
      </c>
      <c r="AM2371" s="2">
        <f>IF(AK2371="","",AK2371+VLOOKUP(I2371,'Вид исследования'!B:F,5,0))</f>
        <v>45766</v>
      </c>
      <c r="AN2371" s="14">
        <v>45765</v>
      </c>
      <c r="AP2371" s="11" t="s">
        <v>189</v>
      </c>
      <c r="AQ2371" t="str">
        <f>IFERROR(IF(L2371="","",VLOOKUP(L2371&amp;I2371,Продукция!A:K,11,0)),"обратитесь к админ справочника")</f>
        <v>согласно рекомендациям производителя теста</v>
      </c>
      <c r="AR2371" s="11" t="s">
        <v>4823</v>
      </c>
      <c r="AS2371" t="str">
        <f>IFERROR(IF(L2371="","",VLOOKUP(L2371&amp;I2371,Продукция!A:J,10,0)),"обратитесь к админ справочника")</f>
        <v>инструкция по применению набора РЗГА Ньюкасла</v>
      </c>
      <c r="AT2371" s="11" t="s">
        <v>4823</v>
      </c>
      <c r="AU2371" s="11" t="s">
        <v>4823</v>
      </c>
      <c r="AV2371" s="11" t="s">
        <v>2673</v>
      </c>
      <c r="AW2371" s="11" t="s">
        <v>4824</v>
      </c>
      <c r="AX2371" s="11" t="s">
        <v>502</v>
      </c>
      <c r="AY2371" s="11" t="s">
        <v>1006</v>
      </c>
      <c r="AZ2371" s="11">
        <v>107</v>
      </c>
      <c r="BA2371" s="11">
        <v>39</v>
      </c>
      <c r="BC2371" s="11" t="s">
        <v>4992</v>
      </c>
    </row>
    <row r="2372" spans="1:55" x14ac:dyDescent="0.25">
      <c r="A2372" t="str">
        <f t="shared" si="42"/>
        <v>С/695Болезнь Ньюкасла уровень антител</v>
      </c>
      <c r="B2372" t="str">
        <f>IF(E2372="","",INDEX(Лаборатории!A:A,MATCH('Производственный контроль'!E2372,Лаборатории!B:B,0)))</f>
        <v xml:space="preserve">КУРИНОЕ ЦАРСТВО АО </v>
      </c>
      <c r="C2372" t="str">
        <f>IF(E2372="","",VLOOKUP(E2372,Лаборатории!B:D,3,0))</f>
        <v>U377_CHL</v>
      </c>
      <c r="D2372" s="12">
        <v>45761</v>
      </c>
      <c r="E2372" s="11" t="s">
        <v>793</v>
      </c>
      <c r="F2372" s="11" t="s">
        <v>371</v>
      </c>
      <c r="G2372" s="11" t="s">
        <v>502</v>
      </c>
      <c r="H2372" s="11" t="s">
        <v>312</v>
      </c>
      <c r="I2372" s="11" t="s">
        <v>3434</v>
      </c>
      <c r="J2372" t="str">
        <f>IF(L2372="","",VLOOKUP(L2372,Продукция!B:D,3,0))</f>
        <v>Биологический_материал</v>
      </c>
      <c r="K2372" t="str">
        <f>IF(L2372="","",VLOOKUP(L2372,Продукция!B:C,2,0))</f>
        <v>Сыворотка крови</v>
      </c>
      <c r="L2372" s="151" t="s">
        <v>302</v>
      </c>
      <c r="M2372">
        <f>IF(L2372="","",VLOOKUP(L2372,Продукция!B:L,11,0))</f>
        <v>0</v>
      </c>
      <c r="N2372" s="11" t="s">
        <v>873</v>
      </c>
      <c r="P2372" s="11" t="s">
        <v>340</v>
      </c>
      <c r="Q2372" s="11" t="s">
        <v>854</v>
      </c>
      <c r="R2372" s="153" t="s">
        <v>4849</v>
      </c>
      <c r="S2372" s="11">
        <v>20</v>
      </c>
      <c r="T2372" s="11" t="s">
        <v>5272</v>
      </c>
      <c r="V2372" s="14">
        <v>45757</v>
      </c>
      <c r="Z2372" s="11" t="s">
        <v>4823</v>
      </c>
      <c r="AA2372" s="15">
        <v>0.55208333333333337</v>
      </c>
      <c r="AB2372" t="str">
        <f>IF(L2372="","",VLOOKUP(L2372&amp;I2372,Продукция!A:I,9,0))</f>
        <v>рекомендация производителя набора</v>
      </c>
      <c r="AC2372" s="14">
        <v>45765</v>
      </c>
      <c r="AD2372" s="11" t="s">
        <v>2673</v>
      </c>
      <c r="AE2372" s="11" t="s">
        <v>4823</v>
      </c>
      <c r="AF2372" t="str">
        <f>IF(AD2372="","",VLOOKUP(AD2372,'Сотрудники и ссылки'!A:B,2,0))</f>
        <v>Серолог</v>
      </c>
      <c r="AG2372">
        <f>IF(AD2372="","",VLOOKUP(AD2372,'Сотрудники и ссылки'!A:C,3,0))</f>
        <v>20001771</v>
      </c>
      <c r="AH2372" s="11" t="s">
        <v>2673</v>
      </c>
      <c r="AI2372" t="str">
        <f>IF(AH2372="","",VLOOKUP(AH2372,'Сотрудники и ссылки'!A:B,2,0))</f>
        <v>Серолог</v>
      </c>
      <c r="AJ2372">
        <f>IF(AH2372="","",VLOOKUP(AH2372,'Сотрудники и ссылки'!A:C,3,0))</f>
        <v>20001771</v>
      </c>
      <c r="AK2372" s="14">
        <v>45765</v>
      </c>
      <c r="AL2372" s="2">
        <f>IF(AK2372="","",AK2372+VLOOKUP(I2372,'Вид исследования'!B:E,4,0))</f>
        <v>45766</v>
      </c>
      <c r="AM2372" s="2">
        <f>IF(AK2372="","",AK2372+VLOOKUP(I2372,'Вид исследования'!B:F,5,0))</f>
        <v>45766</v>
      </c>
      <c r="AN2372" s="14">
        <v>45765</v>
      </c>
      <c r="AP2372" s="11" t="s">
        <v>189</v>
      </c>
      <c r="AQ2372" t="str">
        <f>IFERROR(IF(L2372="","",VLOOKUP(L2372&amp;I2372,Продукция!A:K,11,0)),"обратитесь к админ справочника")</f>
        <v>согласно рекомендациям производителя теста</v>
      </c>
      <c r="AR2372" s="11" t="s">
        <v>4823</v>
      </c>
      <c r="AS2372" t="str">
        <f>IFERROR(IF(L2372="","",VLOOKUP(L2372&amp;I2372,Продукция!A:J,10,0)),"обратитесь к админ справочника")</f>
        <v>инструкция по применению набора РЗГА Ньюкасла</v>
      </c>
      <c r="AT2372" s="11" t="s">
        <v>4823</v>
      </c>
      <c r="AU2372" s="11" t="s">
        <v>4823</v>
      </c>
      <c r="AV2372" s="11" t="s">
        <v>2673</v>
      </c>
      <c r="AW2372" s="11" t="s">
        <v>4824</v>
      </c>
      <c r="AX2372" s="11" t="s">
        <v>502</v>
      </c>
      <c r="AY2372" s="11" t="s">
        <v>1007</v>
      </c>
      <c r="AZ2372" s="11">
        <v>107</v>
      </c>
      <c r="BA2372" s="11">
        <v>39</v>
      </c>
      <c r="BC2372" s="11" t="s">
        <v>4992</v>
      </c>
    </row>
    <row r="2373" spans="1:55" x14ac:dyDescent="0.25">
      <c r="A2373" t="str">
        <f t="shared" si="42"/>
        <v>С/695Болезнь Ньюкасла уровень антител</v>
      </c>
      <c r="B2373" t="str">
        <f>IF(E2373="","",INDEX(Лаборатории!A:A,MATCH('Производственный контроль'!E2373,Лаборатории!B:B,0)))</f>
        <v xml:space="preserve">КУРИНОЕ ЦАРСТВО АО </v>
      </c>
      <c r="C2373" t="str">
        <f>IF(E2373="","",VLOOKUP(E2373,Лаборатории!B:D,3,0))</f>
        <v>U377_CHL</v>
      </c>
      <c r="D2373" s="12">
        <v>45761</v>
      </c>
      <c r="E2373" s="11" t="s">
        <v>793</v>
      </c>
      <c r="F2373" s="11" t="s">
        <v>371</v>
      </c>
      <c r="G2373" s="11" t="s">
        <v>502</v>
      </c>
      <c r="H2373" s="11" t="s">
        <v>312</v>
      </c>
      <c r="I2373" s="11" t="s">
        <v>3434</v>
      </c>
      <c r="J2373" t="str">
        <f>IF(L2373="","",VLOOKUP(L2373,Продукция!B:D,3,0))</f>
        <v>Биологический_материал</v>
      </c>
      <c r="K2373" t="str">
        <f>IF(L2373="","",VLOOKUP(L2373,Продукция!B:C,2,0))</f>
        <v>Сыворотка крови</v>
      </c>
      <c r="L2373" s="151" t="s">
        <v>302</v>
      </c>
      <c r="M2373">
        <f>IF(L2373="","",VLOOKUP(L2373,Продукция!B:L,11,0))</f>
        <v>0</v>
      </c>
      <c r="N2373" s="11" t="s">
        <v>873</v>
      </c>
      <c r="P2373" s="11" t="s">
        <v>340</v>
      </c>
      <c r="Q2373" s="11" t="s">
        <v>854</v>
      </c>
      <c r="R2373" s="153" t="s">
        <v>4850</v>
      </c>
      <c r="S2373" s="11">
        <v>20</v>
      </c>
      <c r="T2373" s="11" t="s">
        <v>5272</v>
      </c>
      <c r="V2373" s="14">
        <v>45760</v>
      </c>
      <c r="Z2373" s="11" t="s">
        <v>4823</v>
      </c>
      <c r="AA2373" s="15">
        <v>0.55208333333333337</v>
      </c>
      <c r="AB2373" t="str">
        <f>IF(L2373="","",VLOOKUP(L2373&amp;I2373,Продукция!A:I,9,0))</f>
        <v>рекомендация производителя набора</v>
      </c>
      <c r="AC2373" s="14">
        <v>45765</v>
      </c>
      <c r="AD2373" s="11" t="s">
        <v>2673</v>
      </c>
      <c r="AE2373" s="11" t="s">
        <v>4823</v>
      </c>
      <c r="AF2373" t="str">
        <f>IF(AD2373="","",VLOOKUP(AD2373,'Сотрудники и ссылки'!A:B,2,0))</f>
        <v>Серолог</v>
      </c>
      <c r="AG2373">
        <f>IF(AD2373="","",VLOOKUP(AD2373,'Сотрудники и ссылки'!A:C,3,0))</f>
        <v>20001771</v>
      </c>
      <c r="AH2373" s="11" t="s">
        <v>2673</v>
      </c>
      <c r="AI2373" t="str">
        <f>IF(AH2373="","",VLOOKUP(AH2373,'Сотрудники и ссылки'!A:B,2,0))</f>
        <v>Серолог</v>
      </c>
      <c r="AJ2373">
        <f>IF(AH2373="","",VLOOKUP(AH2373,'Сотрудники и ссылки'!A:C,3,0))</f>
        <v>20001771</v>
      </c>
      <c r="AK2373" s="14">
        <v>45765</v>
      </c>
      <c r="AL2373" s="2">
        <f>IF(AK2373="","",AK2373+VLOOKUP(I2373,'Вид исследования'!B:E,4,0))</f>
        <v>45766</v>
      </c>
      <c r="AM2373" s="2">
        <f>IF(AK2373="","",AK2373+VLOOKUP(I2373,'Вид исследования'!B:F,5,0))</f>
        <v>45766</v>
      </c>
      <c r="AN2373" s="14">
        <v>45765</v>
      </c>
      <c r="AP2373" s="11" t="s">
        <v>189</v>
      </c>
      <c r="AQ2373" t="str">
        <f>IFERROR(IF(L2373="","",VLOOKUP(L2373&amp;I2373,Продукция!A:K,11,0)),"обратитесь к админ справочника")</f>
        <v>согласно рекомендациям производителя теста</v>
      </c>
      <c r="AR2373" s="11" t="s">
        <v>4823</v>
      </c>
      <c r="AS2373" t="str">
        <f>IFERROR(IF(L2373="","",VLOOKUP(L2373&amp;I2373,Продукция!A:J,10,0)),"обратитесь к админ справочника")</f>
        <v>инструкция по применению набора РЗГА Ньюкасла</v>
      </c>
      <c r="AT2373" s="11" t="s">
        <v>4823</v>
      </c>
      <c r="AU2373" s="11" t="s">
        <v>4823</v>
      </c>
      <c r="AV2373" s="11" t="s">
        <v>2673</v>
      </c>
      <c r="AW2373" s="11" t="s">
        <v>4824</v>
      </c>
      <c r="AX2373" s="11" t="s">
        <v>502</v>
      </c>
      <c r="AY2373" s="11" t="s">
        <v>1008</v>
      </c>
      <c r="AZ2373" s="11">
        <v>107</v>
      </c>
      <c r="BA2373" s="11">
        <v>39</v>
      </c>
      <c r="BC2373" s="11" t="s">
        <v>4992</v>
      </c>
    </row>
    <row r="2374" spans="1:55" x14ac:dyDescent="0.25">
      <c r="A2374" t="str">
        <f t="shared" si="42"/>
        <v>С/695Болезнь Ньюкасла уровень антител</v>
      </c>
      <c r="B2374" t="str">
        <f>IF(E2374="","",INDEX(Лаборатории!A:A,MATCH('Производственный контроль'!E2374,Лаборатории!B:B,0)))</f>
        <v xml:space="preserve">КУРИНОЕ ЦАРСТВО АО </v>
      </c>
      <c r="C2374" t="str">
        <f>IF(E2374="","",VLOOKUP(E2374,Лаборатории!B:D,3,0))</f>
        <v>U377_CHL</v>
      </c>
      <c r="D2374" s="12">
        <v>45761</v>
      </c>
      <c r="E2374" s="11" t="s">
        <v>793</v>
      </c>
      <c r="F2374" s="11" t="s">
        <v>371</v>
      </c>
      <c r="G2374" s="11" t="s">
        <v>502</v>
      </c>
      <c r="H2374" s="11" t="s">
        <v>312</v>
      </c>
      <c r="I2374" s="11" t="s">
        <v>3434</v>
      </c>
      <c r="J2374" t="str">
        <f>IF(L2374="","",VLOOKUP(L2374,Продукция!B:D,3,0))</f>
        <v>Биологический_материал</v>
      </c>
      <c r="K2374" t="str">
        <f>IF(L2374="","",VLOOKUP(L2374,Продукция!B:C,2,0))</f>
        <v>Сыворотка крови</v>
      </c>
      <c r="L2374" s="151" t="s">
        <v>302</v>
      </c>
      <c r="M2374">
        <f>IF(L2374="","",VLOOKUP(L2374,Продукция!B:L,11,0))</f>
        <v>0</v>
      </c>
      <c r="N2374" s="11" t="s">
        <v>873</v>
      </c>
      <c r="P2374" s="11" t="s">
        <v>340</v>
      </c>
      <c r="Q2374" s="11" t="s">
        <v>854</v>
      </c>
      <c r="R2374" s="153" t="s">
        <v>4851</v>
      </c>
      <c r="S2374" s="11">
        <v>20</v>
      </c>
      <c r="T2374" s="11" t="s">
        <v>5272</v>
      </c>
      <c r="V2374" s="14">
        <v>45757</v>
      </c>
      <c r="Z2374" s="11" t="s">
        <v>4823</v>
      </c>
      <c r="AA2374" s="15">
        <v>0.55208333333333337</v>
      </c>
      <c r="AB2374" t="str">
        <f>IF(L2374="","",VLOOKUP(L2374&amp;I2374,Продукция!A:I,9,0))</f>
        <v>рекомендация производителя набора</v>
      </c>
      <c r="AC2374" s="14">
        <v>45765</v>
      </c>
      <c r="AD2374" s="11" t="s">
        <v>2673</v>
      </c>
      <c r="AE2374" s="11" t="s">
        <v>4823</v>
      </c>
      <c r="AF2374" t="str">
        <f>IF(AD2374="","",VLOOKUP(AD2374,'Сотрудники и ссылки'!A:B,2,0))</f>
        <v>Серолог</v>
      </c>
      <c r="AG2374">
        <f>IF(AD2374="","",VLOOKUP(AD2374,'Сотрудники и ссылки'!A:C,3,0))</f>
        <v>20001771</v>
      </c>
      <c r="AH2374" s="11" t="s">
        <v>2673</v>
      </c>
      <c r="AI2374" t="str">
        <f>IF(AH2374="","",VLOOKUP(AH2374,'Сотрудники и ссылки'!A:B,2,0))</f>
        <v>Серолог</v>
      </c>
      <c r="AJ2374">
        <f>IF(AH2374="","",VLOOKUP(AH2374,'Сотрудники и ссылки'!A:C,3,0))</f>
        <v>20001771</v>
      </c>
      <c r="AK2374" s="14">
        <v>45765</v>
      </c>
      <c r="AL2374" s="2">
        <f>IF(AK2374="","",AK2374+VLOOKUP(I2374,'Вид исследования'!B:E,4,0))</f>
        <v>45766</v>
      </c>
      <c r="AM2374" s="2">
        <f>IF(AK2374="","",AK2374+VLOOKUP(I2374,'Вид исследования'!B:F,5,0))</f>
        <v>45766</v>
      </c>
      <c r="AN2374" s="14">
        <v>45765</v>
      </c>
      <c r="AP2374" s="11" t="s">
        <v>189</v>
      </c>
      <c r="AQ2374" t="str">
        <f>IFERROR(IF(L2374="","",VLOOKUP(L2374&amp;I2374,Продукция!A:K,11,0)),"обратитесь к админ справочника")</f>
        <v>согласно рекомендациям производителя теста</v>
      </c>
      <c r="AR2374" s="11" t="s">
        <v>4823</v>
      </c>
      <c r="AS2374" t="str">
        <f>IFERROR(IF(L2374="","",VLOOKUP(L2374&amp;I2374,Продукция!A:J,10,0)),"обратитесь к админ справочника")</f>
        <v>инструкция по применению набора РЗГА Ньюкасла</v>
      </c>
      <c r="AT2374" s="11" t="s">
        <v>4823</v>
      </c>
      <c r="AU2374" s="11" t="s">
        <v>4823</v>
      </c>
      <c r="AV2374" s="11" t="s">
        <v>2673</v>
      </c>
      <c r="AW2374" s="11" t="s">
        <v>4824</v>
      </c>
      <c r="AX2374" s="11" t="s">
        <v>502</v>
      </c>
      <c r="AY2374" s="11" t="s">
        <v>1009</v>
      </c>
      <c r="AZ2374" s="11">
        <v>107</v>
      </c>
      <c r="BA2374" s="11">
        <v>39</v>
      </c>
      <c r="BC2374" s="11" t="s">
        <v>4992</v>
      </c>
    </row>
    <row r="2375" spans="1:55" x14ac:dyDescent="0.25">
      <c r="A2375" t="str">
        <f t="shared" si="42"/>
        <v>С/695Вирус гриппа птиц подтипа H9 уровень антител (ВНИИЗЖ)</v>
      </c>
      <c r="B2375" t="str">
        <f>IF(E2375="","",INDEX(Лаборатории!A:A,MATCH('Производственный контроль'!E2375,Лаборатории!B:B,0)))</f>
        <v xml:space="preserve">КУРИНОЕ ЦАРСТВО АО </v>
      </c>
      <c r="C2375" t="str">
        <f>IF(E2375="","",VLOOKUP(E2375,Лаборатории!B:D,3,0))</f>
        <v>U377_CHL</v>
      </c>
      <c r="D2375" s="12">
        <v>45761</v>
      </c>
      <c r="E2375" s="11" t="s">
        <v>793</v>
      </c>
      <c r="F2375" s="11" t="s">
        <v>371</v>
      </c>
      <c r="G2375" s="11" t="s">
        <v>502</v>
      </c>
      <c r="H2375" s="11" t="s">
        <v>312</v>
      </c>
      <c r="I2375" s="11" t="s">
        <v>3435</v>
      </c>
      <c r="J2375" t="str">
        <f>IF(L2375="","",VLOOKUP(L2375,Продукция!B:D,3,0))</f>
        <v>Биологический_материал</v>
      </c>
      <c r="K2375" t="str">
        <f>IF(L2375="","",VLOOKUP(L2375,Продукция!B:C,2,0))</f>
        <v>Сыворотка крови</v>
      </c>
      <c r="L2375" s="151" t="s">
        <v>302</v>
      </c>
      <c r="M2375">
        <f>IF(L2375="","",VLOOKUP(L2375,Продукция!B:L,11,0))</f>
        <v>0</v>
      </c>
      <c r="N2375" s="11" t="s">
        <v>873</v>
      </c>
      <c r="P2375" s="11" t="s">
        <v>340</v>
      </c>
      <c r="Q2375" s="11" t="s">
        <v>854</v>
      </c>
      <c r="R2375" s="153" t="s">
        <v>4840</v>
      </c>
      <c r="S2375" s="11">
        <v>20</v>
      </c>
      <c r="T2375" s="11" t="s">
        <v>5272</v>
      </c>
      <c r="V2375" s="14">
        <v>45755</v>
      </c>
      <c r="Z2375" s="11" t="s">
        <v>4823</v>
      </c>
      <c r="AA2375" s="15">
        <v>0.55208333333333337</v>
      </c>
      <c r="AB2375" t="str">
        <f>IF(L2375="","",VLOOKUP(L2375&amp;I2375,Продукция!A:I,9,0))</f>
        <v>рекомендация производителя набора</v>
      </c>
      <c r="AC2375" s="14">
        <v>45770</v>
      </c>
      <c r="AD2375" s="11" t="s">
        <v>2676</v>
      </c>
      <c r="AE2375" s="11" t="s">
        <v>4823</v>
      </c>
      <c r="AF2375" t="str">
        <f>IF(AD2375="","",VLOOKUP(AD2375,'Сотрудники и ссылки'!A:B,2,0))</f>
        <v>Серолог</v>
      </c>
      <c r="AG2375">
        <f>IF(AD2375="","",VLOOKUP(AD2375,'Сотрудники и ссылки'!A:C,3,0))</f>
        <v>20007746</v>
      </c>
      <c r="AH2375" s="11" t="s">
        <v>2676</v>
      </c>
      <c r="AI2375" t="str">
        <f>IF(AH2375="","",VLOOKUP(AH2375,'Сотрудники и ссылки'!A:B,2,0))</f>
        <v>Серолог</v>
      </c>
      <c r="AJ2375">
        <f>IF(AH2375="","",VLOOKUP(AH2375,'Сотрудники и ссылки'!A:C,3,0))</f>
        <v>20007746</v>
      </c>
      <c r="AK2375" s="14">
        <v>45770</v>
      </c>
      <c r="AL2375" s="2">
        <f>IF(AK2375="","",AK2375+VLOOKUP(I2375,'Вид исследования'!B:E,4,0))</f>
        <v>45771</v>
      </c>
      <c r="AM2375" s="2">
        <f>IF(AK2375="","",AK2375+VLOOKUP(I2375,'Вид исследования'!B:F,5,0))</f>
        <v>45771</v>
      </c>
      <c r="AN2375" s="14">
        <v>45770</v>
      </c>
      <c r="AP2375" s="11" t="s">
        <v>189</v>
      </c>
      <c r="AQ2375" t="str">
        <f>IFERROR(IF(L2375="","",VLOOKUP(L2375&amp;I2375,Продукция!A:K,11,0)),"обратитесь к админ справочника")</f>
        <v>согласно рекомендациям производителя теста</v>
      </c>
      <c r="AR2375" s="11" t="s">
        <v>4823</v>
      </c>
      <c r="AS2375" t="str">
        <f>IFERROR(IF(L2375="","",VLOOKUP(L2375&amp;I2375,Продукция!A:J,10,0)),"обратитесь к админ справочника")</f>
        <v>инструкция по применению набора AI, Н9</v>
      </c>
      <c r="AT2375" s="11" t="s">
        <v>4823</v>
      </c>
      <c r="AU2375" s="11" t="s">
        <v>4823</v>
      </c>
      <c r="AV2375" s="11" t="s">
        <v>2676</v>
      </c>
      <c r="AW2375" s="11" t="s">
        <v>4824</v>
      </c>
      <c r="AX2375" s="11" t="s">
        <v>502</v>
      </c>
      <c r="AY2375" s="11" t="s">
        <v>1011</v>
      </c>
      <c r="AZ2375" s="11">
        <v>107</v>
      </c>
      <c r="BA2375" s="11">
        <v>39</v>
      </c>
      <c r="BC2375" s="11" t="s">
        <v>4992</v>
      </c>
    </row>
    <row r="2376" spans="1:55" x14ac:dyDescent="0.25">
      <c r="A2376" t="str">
        <f t="shared" si="42"/>
        <v>С/695Вирус гриппа птиц подтипа H9 уровень антител (ВНИИЗЖ)</v>
      </c>
      <c r="B2376" t="str">
        <f>IF(E2376="","",INDEX(Лаборатории!A:A,MATCH('Производственный контроль'!E2376,Лаборатории!B:B,0)))</f>
        <v xml:space="preserve">КУРИНОЕ ЦАРСТВО АО </v>
      </c>
      <c r="C2376" t="str">
        <f>IF(E2376="","",VLOOKUP(E2376,Лаборатории!B:D,3,0))</f>
        <v>U377_CHL</v>
      </c>
      <c r="D2376" s="12">
        <v>45761</v>
      </c>
      <c r="E2376" s="11" t="s">
        <v>793</v>
      </c>
      <c r="F2376" s="11" t="s">
        <v>371</v>
      </c>
      <c r="G2376" s="11" t="s">
        <v>502</v>
      </c>
      <c r="H2376" s="11" t="s">
        <v>312</v>
      </c>
      <c r="I2376" s="11" t="s">
        <v>3435</v>
      </c>
      <c r="J2376" t="str">
        <f>IF(L2376="","",VLOOKUP(L2376,Продукция!B:D,3,0))</f>
        <v>Биологический_материал</v>
      </c>
      <c r="K2376" t="str">
        <f>IF(L2376="","",VLOOKUP(L2376,Продукция!B:C,2,0))</f>
        <v>Сыворотка крови</v>
      </c>
      <c r="L2376" s="151" t="s">
        <v>302</v>
      </c>
      <c r="M2376">
        <f>IF(L2376="","",VLOOKUP(L2376,Продукция!B:L,11,0))</f>
        <v>0</v>
      </c>
      <c r="N2376" s="11" t="s">
        <v>873</v>
      </c>
      <c r="P2376" s="11" t="s">
        <v>340</v>
      </c>
      <c r="Q2376" s="11" t="s">
        <v>854</v>
      </c>
      <c r="R2376" s="153" t="s">
        <v>5014</v>
      </c>
      <c r="S2376" s="11">
        <v>20</v>
      </c>
      <c r="T2376" s="11" t="s">
        <v>5272</v>
      </c>
      <c r="V2376" s="14">
        <v>45759</v>
      </c>
      <c r="Z2376" s="11" t="s">
        <v>4823</v>
      </c>
      <c r="AA2376" s="15">
        <v>0.55208333333333337</v>
      </c>
      <c r="AB2376" t="str">
        <f>IF(L2376="","",VLOOKUP(L2376&amp;I2376,Продукция!A:I,9,0))</f>
        <v>рекомендация производителя набора</v>
      </c>
      <c r="AC2376" s="14">
        <v>45770</v>
      </c>
      <c r="AD2376" s="11" t="s">
        <v>2676</v>
      </c>
      <c r="AE2376" s="11" t="s">
        <v>4823</v>
      </c>
      <c r="AF2376" t="str">
        <f>IF(AD2376="","",VLOOKUP(AD2376,'Сотрудники и ссылки'!A:B,2,0))</f>
        <v>Серолог</v>
      </c>
      <c r="AG2376">
        <f>IF(AD2376="","",VLOOKUP(AD2376,'Сотрудники и ссылки'!A:C,3,0))</f>
        <v>20007746</v>
      </c>
      <c r="AH2376" s="11" t="s">
        <v>2676</v>
      </c>
      <c r="AI2376" t="str">
        <f>IF(AH2376="","",VLOOKUP(AH2376,'Сотрудники и ссылки'!A:B,2,0))</f>
        <v>Серолог</v>
      </c>
      <c r="AJ2376">
        <f>IF(AH2376="","",VLOOKUP(AH2376,'Сотрудники и ссылки'!A:C,3,0))</f>
        <v>20007746</v>
      </c>
      <c r="AK2376" s="14">
        <v>45770</v>
      </c>
      <c r="AL2376" s="2">
        <f>IF(AK2376="","",AK2376+VLOOKUP(I2376,'Вид исследования'!B:E,4,0))</f>
        <v>45771</v>
      </c>
      <c r="AM2376" s="2">
        <f>IF(AK2376="","",AK2376+VLOOKUP(I2376,'Вид исследования'!B:F,5,0))</f>
        <v>45771</v>
      </c>
      <c r="AN2376" s="14">
        <v>45770</v>
      </c>
      <c r="AP2376" s="11" t="s">
        <v>189</v>
      </c>
      <c r="AQ2376" t="str">
        <f>IFERROR(IF(L2376="","",VLOOKUP(L2376&amp;I2376,Продукция!A:K,11,0)),"обратитесь к админ справочника")</f>
        <v>согласно рекомендациям производителя теста</v>
      </c>
      <c r="AR2376" s="11" t="s">
        <v>4823</v>
      </c>
      <c r="AS2376" t="str">
        <f>IFERROR(IF(L2376="","",VLOOKUP(L2376&amp;I2376,Продукция!A:J,10,0)),"обратитесь к админ справочника")</f>
        <v>инструкция по применению набора AI, Н9</v>
      </c>
      <c r="AT2376" s="11" t="s">
        <v>4823</v>
      </c>
      <c r="AU2376" s="11" t="s">
        <v>4823</v>
      </c>
      <c r="AV2376" s="11" t="s">
        <v>2676</v>
      </c>
      <c r="AW2376" s="11" t="s">
        <v>4824</v>
      </c>
      <c r="AX2376" s="11" t="s">
        <v>502</v>
      </c>
      <c r="AY2376" s="11" t="s">
        <v>1004</v>
      </c>
      <c r="AZ2376" s="11">
        <v>107</v>
      </c>
      <c r="BA2376" s="11">
        <v>39</v>
      </c>
      <c r="BC2376" s="11" t="s">
        <v>4992</v>
      </c>
    </row>
    <row r="2377" spans="1:55" x14ac:dyDescent="0.25">
      <c r="A2377" t="str">
        <f t="shared" ref="A2377:A2440" si="43">T2377&amp;I2377</f>
        <v>С/695Вирус гриппа птиц подтипа H9 уровень антител (ВНИИЗЖ)</v>
      </c>
      <c r="B2377" t="str">
        <f>IF(E2377="","",INDEX(Лаборатории!A:A,MATCH('Производственный контроль'!E2377,Лаборатории!B:B,0)))</f>
        <v xml:space="preserve">КУРИНОЕ ЦАРСТВО АО </v>
      </c>
      <c r="C2377" t="str">
        <f>IF(E2377="","",VLOOKUP(E2377,Лаборатории!B:D,3,0))</f>
        <v>U377_CHL</v>
      </c>
      <c r="D2377" s="12">
        <v>45761</v>
      </c>
      <c r="E2377" s="11" t="s">
        <v>793</v>
      </c>
      <c r="F2377" s="11" t="s">
        <v>371</v>
      </c>
      <c r="G2377" s="11" t="s">
        <v>502</v>
      </c>
      <c r="H2377" s="11" t="s">
        <v>312</v>
      </c>
      <c r="I2377" s="11" t="s">
        <v>3435</v>
      </c>
      <c r="J2377" t="str">
        <f>IF(L2377="","",VLOOKUP(L2377,Продукция!B:D,3,0))</f>
        <v>Биологический_материал</v>
      </c>
      <c r="K2377" t="str">
        <f>IF(L2377="","",VLOOKUP(L2377,Продукция!B:C,2,0))</f>
        <v>Сыворотка крови</v>
      </c>
      <c r="L2377" s="151" t="s">
        <v>302</v>
      </c>
      <c r="M2377">
        <f>IF(L2377="","",VLOOKUP(L2377,Продукция!B:L,11,0))</f>
        <v>0</v>
      </c>
      <c r="N2377" s="11" t="s">
        <v>873</v>
      </c>
      <c r="P2377" s="11" t="s">
        <v>340</v>
      </c>
      <c r="Q2377" s="11" t="s">
        <v>854</v>
      </c>
      <c r="R2377" s="153" t="s">
        <v>4857</v>
      </c>
      <c r="S2377" s="11">
        <v>20</v>
      </c>
      <c r="T2377" s="11" t="s">
        <v>5272</v>
      </c>
      <c r="V2377" s="14">
        <v>45756</v>
      </c>
      <c r="Z2377" s="11" t="s">
        <v>4823</v>
      </c>
      <c r="AA2377" s="15">
        <v>0.55208333333333337</v>
      </c>
      <c r="AB2377" t="str">
        <f>IF(L2377="","",VLOOKUP(L2377&amp;I2377,Продукция!A:I,9,0))</f>
        <v>рекомендация производителя набора</v>
      </c>
      <c r="AC2377" s="14">
        <v>45770</v>
      </c>
      <c r="AD2377" s="11" t="s">
        <v>2676</v>
      </c>
      <c r="AE2377" s="11" t="s">
        <v>4823</v>
      </c>
      <c r="AF2377" t="str">
        <f>IF(AD2377="","",VLOOKUP(AD2377,'Сотрудники и ссылки'!A:B,2,0))</f>
        <v>Серолог</v>
      </c>
      <c r="AG2377">
        <f>IF(AD2377="","",VLOOKUP(AD2377,'Сотрудники и ссылки'!A:C,3,0))</f>
        <v>20007746</v>
      </c>
      <c r="AH2377" s="11" t="s">
        <v>2676</v>
      </c>
      <c r="AI2377" t="str">
        <f>IF(AH2377="","",VLOOKUP(AH2377,'Сотрудники и ссылки'!A:B,2,0))</f>
        <v>Серолог</v>
      </c>
      <c r="AJ2377">
        <f>IF(AH2377="","",VLOOKUP(AH2377,'Сотрудники и ссылки'!A:C,3,0))</f>
        <v>20007746</v>
      </c>
      <c r="AK2377" s="14">
        <v>45770</v>
      </c>
      <c r="AL2377" s="2">
        <f>IF(AK2377="","",AK2377+VLOOKUP(I2377,'Вид исследования'!B:E,4,0))</f>
        <v>45771</v>
      </c>
      <c r="AM2377" s="2">
        <f>IF(AK2377="","",AK2377+VLOOKUP(I2377,'Вид исследования'!B:F,5,0))</f>
        <v>45771</v>
      </c>
      <c r="AN2377" s="14">
        <v>45770</v>
      </c>
      <c r="AP2377" s="11" t="s">
        <v>189</v>
      </c>
      <c r="AQ2377" t="str">
        <f>IFERROR(IF(L2377="","",VLOOKUP(L2377&amp;I2377,Продукция!A:K,11,0)),"обратитесь к админ справочника")</f>
        <v>согласно рекомендациям производителя теста</v>
      </c>
      <c r="AR2377" s="11" t="s">
        <v>4823</v>
      </c>
      <c r="AS2377" t="str">
        <f>IFERROR(IF(L2377="","",VLOOKUP(L2377&amp;I2377,Продукция!A:J,10,0)),"обратитесь к админ справочника")</f>
        <v>инструкция по применению набора AI, Н9</v>
      </c>
      <c r="AT2377" s="11" t="s">
        <v>4823</v>
      </c>
      <c r="AU2377" s="11" t="s">
        <v>4823</v>
      </c>
      <c r="AV2377" s="11" t="s">
        <v>2676</v>
      </c>
      <c r="AW2377" s="11" t="s">
        <v>4824</v>
      </c>
      <c r="AX2377" s="11" t="s">
        <v>502</v>
      </c>
      <c r="AY2377" s="11" t="s">
        <v>1005</v>
      </c>
      <c r="AZ2377" s="11">
        <v>107</v>
      </c>
      <c r="BA2377" s="11">
        <v>39</v>
      </c>
      <c r="BC2377" s="11" t="s">
        <v>4992</v>
      </c>
    </row>
    <row r="2378" spans="1:55" x14ac:dyDescent="0.25">
      <c r="A2378" t="str">
        <f t="shared" si="43"/>
        <v>С/695Вирус гриппа птиц подтипа H9 уровень антител (ВНИИЗЖ)</v>
      </c>
      <c r="B2378" t="str">
        <f>IF(E2378="","",INDEX(Лаборатории!A:A,MATCH('Производственный контроль'!E2378,Лаборатории!B:B,0)))</f>
        <v xml:space="preserve">КУРИНОЕ ЦАРСТВО АО </v>
      </c>
      <c r="C2378" t="str">
        <f>IF(E2378="","",VLOOKUP(E2378,Лаборатории!B:D,3,0))</f>
        <v>U377_CHL</v>
      </c>
      <c r="D2378" s="12">
        <v>45761</v>
      </c>
      <c r="E2378" s="11" t="s">
        <v>793</v>
      </c>
      <c r="F2378" s="11" t="s">
        <v>371</v>
      </c>
      <c r="G2378" s="11" t="s">
        <v>502</v>
      </c>
      <c r="H2378" s="11" t="s">
        <v>312</v>
      </c>
      <c r="I2378" s="11" t="s">
        <v>3435</v>
      </c>
      <c r="J2378" t="str">
        <f>IF(L2378="","",VLOOKUP(L2378,Продукция!B:D,3,0))</f>
        <v>Биологический_материал</v>
      </c>
      <c r="K2378" t="str">
        <f>IF(L2378="","",VLOOKUP(L2378,Продукция!B:C,2,0))</f>
        <v>Сыворотка крови</v>
      </c>
      <c r="L2378" s="151" t="s">
        <v>302</v>
      </c>
      <c r="M2378">
        <f>IF(L2378="","",VLOOKUP(L2378,Продукция!B:L,11,0))</f>
        <v>0</v>
      </c>
      <c r="N2378" s="11" t="s">
        <v>873</v>
      </c>
      <c r="P2378" s="11" t="s">
        <v>340</v>
      </c>
      <c r="Q2378" s="11" t="s">
        <v>854</v>
      </c>
      <c r="R2378" s="153" t="s">
        <v>4864</v>
      </c>
      <c r="S2378" s="11">
        <v>20</v>
      </c>
      <c r="T2378" s="11" t="s">
        <v>5272</v>
      </c>
      <c r="V2378" s="14">
        <v>45759</v>
      </c>
      <c r="Z2378" s="11" t="s">
        <v>4823</v>
      </c>
      <c r="AA2378" s="15">
        <v>0.55208333333333337</v>
      </c>
      <c r="AB2378" t="str">
        <f>IF(L2378="","",VLOOKUP(L2378&amp;I2378,Продукция!A:I,9,0))</f>
        <v>рекомендация производителя набора</v>
      </c>
      <c r="AC2378" s="14">
        <v>45770</v>
      </c>
      <c r="AD2378" s="11" t="s">
        <v>2676</v>
      </c>
      <c r="AE2378" s="11" t="s">
        <v>4823</v>
      </c>
      <c r="AF2378" t="str">
        <f>IF(AD2378="","",VLOOKUP(AD2378,'Сотрудники и ссылки'!A:B,2,0))</f>
        <v>Серолог</v>
      </c>
      <c r="AG2378">
        <f>IF(AD2378="","",VLOOKUP(AD2378,'Сотрудники и ссылки'!A:C,3,0))</f>
        <v>20007746</v>
      </c>
      <c r="AH2378" s="11" t="s">
        <v>2676</v>
      </c>
      <c r="AI2378" t="str">
        <f>IF(AH2378="","",VLOOKUP(AH2378,'Сотрудники и ссылки'!A:B,2,0))</f>
        <v>Серолог</v>
      </c>
      <c r="AJ2378">
        <f>IF(AH2378="","",VLOOKUP(AH2378,'Сотрудники и ссылки'!A:C,3,0))</f>
        <v>20007746</v>
      </c>
      <c r="AK2378" s="14">
        <v>45770</v>
      </c>
      <c r="AL2378" s="2">
        <f>IF(AK2378="","",AK2378+VLOOKUP(I2378,'Вид исследования'!B:E,4,0))</f>
        <v>45771</v>
      </c>
      <c r="AM2378" s="2">
        <f>IF(AK2378="","",AK2378+VLOOKUP(I2378,'Вид исследования'!B:F,5,0))</f>
        <v>45771</v>
      </c>
      <c r="AN2378" s="14">
        <v>45770</v>
      </c>
      <c r="AP2378" s="11" t="s">
        <v>189</v>
      </c>
      <c r="AQ2378" t="str">
        <f>IFERROR(IF(L2378="","",VLOOKUP(L2378&amp;I2378,Продукция!A:K,11,0)),"обратитесь к админ справочника")</f>
        <v>согласно рекомендациям производителя теста</v>
      </c>
      <c r="AR2378" s="11" t="s">
        <v>4823</v>
      </c>
      <c r="AS2378" t="str">
        <f>IFERROR(IF(L2378="","",VLOOKUP(L2378&amp;I2378,Продукция!A:J,10,0)),"обратитесь к админ справочника")</f>
        <v>инструкция по применению набора AI, Н9</v>
      </c>
      <c r="AT2378" s="11" t="s">
        <v>4823</v>
      </c>
      <c r="AU2378" s="11" t="s">
        <v>4823</v>
      </c>
      <c r="AV2378" s="11" t="s">
        <v>2676</v>
      </c>
      <c r="AW2378" s="11" t="s">
        <v>4824</v>
      </c>
      <c r="AX2378" s="11" t="s">
        <v>502</v>
      </c>
      <c r="AY2378" s="11" t="s">
        <v>1006</v>
      </c>
      <c r="AZ2378" s="11">
        <v>107</v>
      </c>
      <c r="BA2378" s="11">
        <v>39</v>
      </c>
      <c r="BC2378" s="11" t="s">
        <v>4992</v>
      </c>
    </row>
    <row r="2379" spans="1:55" x14ac:dyDescent="0.25">
      <c r="A2379" t="str">
        <f t="shared" si="43"/>
        <v>С/695Вирус гриппа птиц подтипа Н5 уровень антител (ВНИИЗЖ)</v>
      </c>
      <c r="B2379" t="str">
        <f>IF(E2379="","",INDEX(Лаборатории!A:A,MATCH('Производственный контроль'!E2379,Лаборатории!B:B,0)))</f>
        <v xml:space="preserve">КУРИНОЕ ЦАРСТВО АО </v>
      </c>
      <c r="C2379" t="str">
        <f>IF(E2379="","",VLOOKUP(E2379,Лаборатории!B:D,3,0))</f>
        <v>U377_CHL</v>
      </c>
      <c r="D2379" s="12">
        <v>45761</v>
      </c>
      <c r="E2379" s="11" t="s">
        <v>793</v>
      </c>
      <c r="F2379" s="11" t="s">
        <v>371</v>
      </c>
      <c r="G2379" s="11" t="s">
        <v>502</v>
      </c>
      <c r="H2379" s="11" t="s">
        <v>312</v>
      </c>
      <c r="I2379" s="11" t="s">
        <v>3437</v>
      </c>
      <c r="J2379" t="str">
        <f>IF(L2379="","",VLOOKUP(L2379,Продукция!B:D,3,0))</f>
        <v>Биологический_материал</v>
      </c>
      <c r="K2379" t="str">
        <f>IF(L2379="","",VLOOKUP(L2379,Продукция!B:C,2,0))</f>
        <v>Сыворотка крови</v>
      </c>
      <c r="L2379" s="151" t="s">
        <v>302</v>
      </c>
      <c r="M2379">
        <f>IF(L2379="","",VLOOKUP(L2379,Продукция!B:L,11,0))</f>
        <v>0</v>
      </c>
      <c r="N2379" s="11" t="s">
        <v>873</v>
      </c>
      <c r="P2379" s="11" t="s">
        <v>340</v>
      </c>
      <c r="Q2379" s="11" t="s">
        <v>854</v>
      </c>
      <c r="R2379" s="153" t="s">
        <v>4840</v>
      </c>
      <c r="S2379" s="11">
        <v>20</v>
      </c>
      <c r="T2379" s="11" t="s">
        <v>5272</v>
      </c>
      <c r="V2379" s="14">
        <v>45755</v>
      </c>
      <c r="Z2379" s="11" t="s">
        <v>4823</v>
      </c>
      <c r="AA2379" s="15">
        <v>0.55208333333333337</v>
      </c>
      <c r="AB2379" t="str">
        <f>IF(L2379="","",VLOOKUP(L2379&amp;I2379,Продукция!A:I,9,0))</f>
        <v>рекомендация производителя набора</v>
      </c>
      <c r="AC2379" s="14">
        <v>45770</v>
      </c>
      <c r="AD2379" s="11" t="s">
        <v>2676</v>
      </c>
      <c r="AE2379" s="11" t="s">
        <v>4823</v>
      </c>
      <c r="AF2379" t="str">
        <f>IF(AD2379="","",VLOOKUP(AD2379,'Сотрудники и ссылки'!A:B,2,0))</f>
        <v>Серолог</v>
      </c>
      <c r="AG2379">
        <f>IF(AD2379="","",VLOOKUP(AD2379,'Сотрудники и ссылки'!A:C,3,0))</f>
        <v>20007746</v>
      </c>
      <c r="AH2379" s="11" t="s">
        <v>2676</v>
      </c>
      <c r="AI2379" t="str">
        <f>IF(AH2379="","",VLOOKUP(AH2379,'Сотрудники и ссылки'!A:B,2,0))</f>
        <v>Серолог</v>
      </c>
      <c r="AJ2379">
        <f>IF(AH2379="","",VLOOKUP(AH2379,'Сотрудники и ссылки'!A:C,3,0))</f>
        <v>20007746</v>
      </c>
      <c r="AK2379" s="14">
        <v>45770</v>
      </c>
      <c r="AL2379" s="2">
        <f>IF(AK2379="","",AK2379+VLOOKUP(I2379,'Вид исследования'!B:E,4,0))</f>
        <v>45771</v>
      </c>
      <c r="AM2379" s="2">
        <f>IF(AK2379="","",AK2379+VLOOKUP(I2379,'Вид исследования'!B:F,5,0))</f>
        <v>45771</v>
      </c>
      <c r="AN2379" s="14">
        <v>45770</v>
      </c>
      <c r="AP2379" s="11" t="s">
        <v>189</v>
      </c>
      <c r="AQ2379" t="str">
        <f>IFERROR(IF(L2379="","",VLOOKUP(L2379&amp;I2379,Продукция!A:K,11,0)),"обратитесь к админ справочника")</f>
        <v>согласно рекомендациям производителя теста</v>
      </c>
      <c r="AR2379" s="11" t="s">
        <v>4823</v>
      </c>
      <c r="AS2379" t="str">
        <f>IFERROR(IF(L2379="","",VLOOKUP(L2379&amp;I2379,Продукция!A:J,10,0)),"обратитесь к админ справочника")</f>
        <v>инструкция по применению набора AI, Н5</v>
      </c>
      <c r="AT2379" s="11" t="s">
        <v>4823</v>
      </c>
      <c r="AU2379" s="11" t="s">
        <v>4823</v>
      </c>
      <c r="AV2379" s="11" t="s">
        <v>2676</v>
      </c>
      <c r="AW2379" s="11" t="s">
        <v>4824</v>
      </c>
      <c r="AX2379" s="11" t="s">
        <v>502</v>
      </c>
      <c r="AY2379" s="11" t="s">
        <v>1011</v>
      </c>
      <c r="AZ2379" s="11">
        <v>107</v>
      </c>
      <c r="BA2379" s="11">
        <v>39</v>
      </c>
      <c r="BC2379" s="11" t="s">
        <v>4992</v>
      </c>
    </row>
    <row r="2380" spans="1:55" x14ac:dyDescent="0.25">
      <c r="A2380" t="str">
        <f t="shared" si="43"/>
        <v>С/695Вирус гриппа птиц подтипа Н5 уровень антител (ВНИИЗЖ)</v>
      </c>
      <c r="B2380" t="str">
        <f>IF(E2380="","",INDEX(Лаборатории!A:A,MATCH('Производственный контроль'!E2380,Лаборатории!B:B,0)))</f>
        <v xml:space="preserve">КУРИНОЕ ЦАРСТВО АО </v>
      </c>
      <c r="C2380" t="str">
        <f>IF(E2380="","",VLOOKUP(E2380,Лаборатории!B:D,3,0))</f>
        <v>U377_CHL</v>
      </c>
      <c r="D2380" s="12">
        <v>45761</v>
      </c>
      <c r="E2380" s="11" t="s">
        <v>793</v>
      </c>
      <c r="F2380" s="11" t="s">
        <v>371</v>
      </c>
      <c r="G2380" s="11" t="s">
        <v>502</v>
      </c>
      <c r="H2380" s="11" t="s">
        <v>312</v>
      </c>
      <c r="I2380" s="11" t="s">
        <v>3437</v>
      </c>
      <c r="J2380" t="str">
        <f>IF(L2380="","",VLOOKUP(L2380,Продукция!B:D,3,0))</f>
        <v>Биологический_материал</v>
      </c>
      <c r="K2380" t="str">
        <f>IF(L2380="","",VLOOKUP(L2380,Продукция!B:C,2,0))</f>
        <v>Сыворотка крови</v>
      </c>
      <c r="L2380" s="151" t="s">
        <v>302</v>
      </c>
      <c r="M2380">
        <f>IF(L2380="","",VLOOKUP(L2380,Продукция!B:L,11,0))</f>
        <v>0</v>
      </c>
      <c r="N2380" s="11" t="s">
        <v>873</v>
      </c>
      <c r="P2380" s="11" t="s">
        <v>340</v>
      </c>
      <c r="Q2380" s="11" t="s">
        <v>854</v>
      </c>
      <c r="R2380" s="153" t="s">
        <v>5014</v>
      </c>
      <c r="S2380" s="11">
        <v>20</v>
      </c>
      <c r="T2380" s="11" t="s">
        <v>5272</v>
      </c>
      <c r="V2380" s="14">
        <v>45759</v>
      </c>
      <c r="Z2380" s="11" t="s">
        <v>4823</v>
      </c>
      <c r="AA2380" s="15">
        <v>0.55208333333333337</v>
      </c>
      <c r="AB2380" t="str">
        <f>IF(L2380="","",VLOOKUP(L2380&amp;I2380,Продукция!A:I,9,0))</f>
        <v>рекомендация производителя набора</v>
      </c>
      <c r="AC2380" s="14">
        <v>45770</v>
      </c>
      <c r="AD2380" s="11" t="s">
        <v>2676</v>
      </c>
      <c r="AE2380" s="11" t="s">
        <v>4823</v>
      </c>
      <c r="AF2380" t="str">
        <f>IF(AD2380="","",VLOOKUP(AD2380,'Сотрудники и ссылки'!A:B,2,0))</f>
        <v>Серолог</v>
      </c>
      <c r="AG2380">
        <f>IF(AD2380="","",VLOOKUP(AD2380,'Сотрудники и ссылки'!A:C,3,0))</f>
        <v>20007746</v>
      </c>
      <c r="AH2380" s="11" t="s">
        <v>2676</v>
      </c>
      <c r="AI2380" t="str">
        <f>IF(AH2380="","",VLOOKUP(AH2380,'Сотрудники и ссылки'!A:B,2,0))</f>
        <v>Серолог</v>
      </c>
      <c r="AJ2380">
        <f>IF(AH2380="","",VLOOKUP(AH2380,'Сотрудники и ссылки'!A:C,3,0))</f>
        <v>20007746</v>
      </c>
      <c r="AK2380" s="14">
        <v>45770</v>
      </c>
      <c r="AL2380" s="2">
        <f>IF(AK2380="","",AK2380+VLOOKUP(I2380,'Вид исследования'!B:E,4,0))</f>
        <v>45771</v>
      </c>
      <c r="AM2380" s="2">
        <f>IF(AK2380="","",AK2380+VLOOKUP(I2380,'Вид исследования'!B:F,5,0))</f>
        <v>45771</v>
      </c>
      <c r="AN2380" s="14">
        <v>45770</v>
      </c>
      <c r="AP2380" s="11" t="s">
        <v>189</v>
      </c>
      <c r="AQ2380" t="str">
        <f>IFERROR(IF(L2380="","",VLOOKUP(L2380&amp;I2380,Продукция!A:K,11,0)),"обратитесь к админ справочника")</f>
        <v>согласно рекомендациям производителя теста</v>
      </c>
      <c r="AR2380" s="11" t="s">
        <v>4823</v>
      </c>
      <c r="AS2380" t="str">
        <f>IFERROR(IF(L2380="","",VLOOKUP(L2380&amp;I2380,Продукция!A:J,10,0)),"обратитесь к админ справочника")</f>
        <v>инструкция по применению набора AI, Н5</v>
      </c>
      <c r="AT2380" s="11" t="s">
        <v>4823</v>
      </c>
      <c r="AU2380" s="11" t="s">
        <v>4823</v>
      </c>
      <c r="AV2380" s="11" t="s">
        <v>2676</v>
      </c>
      <c r="AW2380" s="11" t="s">
        <v>4824</v>
      </c>
      <c r="AX2380" s="11" t="s">
        <v>502</v>
      </c>
      <c r="AY2380" s="11" t="s">
        <v>1004</v>
      </c>
      <c r="AZ2380" s="11">
        <v>107</v>
      </c>
      <c r="BA2380" s="11">
        <v>39</v>
      </c>
      <c r="BC2380" s="11" t="s">
        <v>4992</v>
      </c>
    </row>
    <row r="2381" spans="1:55" x14ac:dyDescent="0.25">
      <c r="A2381" t="str">
        <f t="shared" si="43"/>
        <v>С/695Вирус гриппа птиц подтипа Н5 уровень антител (ВНИИЗЖ)</v>
      </c>
      <c r="B2381" t="str">
        <f>IF(E2381="","",INDEX(Лаборатории!A:A,MATCH('Производственный контроль'!E2381,Лаборатории!B:B,0)))</f>
        <v xml:space="preserve">КУРИНОЕ ЦАРСТВО АО </v>
      </c>
      <c r="C2381" t="str">
        <f>IF(E2381="","",VLOOKUP(E2381,Лаборатории!B:D,3,0))</f>
        <v>U377_CHL</v>
      </c>
      <c r="D2381" s="12">
        <v>45761</v>
      </c>
      <c r="E2381" s="11" t="s">
        <v>793</v>
      </c>
      <c r="F2381" s="11" t="s">
        <v>371</v>
      </c>
      <c r="G2381" s="11" t="s">
        <v>502</v>
      </c>
      <c r="H2381" s="11" t="s">
        <v>312</v>
      </c>
      <c r="I2381" s="11" t="s">
        <v>3437</v>
      </c>
      <c r="J2381" t="str">
        <f>IF(L2381="","",VLOOKUP(L2381,Продукция!B:D,3,0))</f>
        <v>Биологический_материал</v>
      </c>
      <c r="K2381" t="str">
        <f>IF(L2381="","",VLOOKUP(L2381,Продукция!B:C,2,0))</f>
        <v>Сыворотка крови</v>
      </c>
      <c r="L2381" s="151" t="s">
        <v>302</v>
      </c>
      <c r="M2381">
        <f>IF(L2381="","",VLOOKUP(L2381,Продукция!B:L,11,0))</f>
        <v>0</v>
      </c>
      <c r="N2381" s="11" t="s">
        <v>873</v>
      </c>
      <c r="P2381" s="11" t="s">
        <v>340</v>
      </c>
      <c r="Q2381" s="11" t="s">
        <v>854</v>
      </c>
      <c r="R2381" s="153" t="s">
        <v>4857</v>
      </c>
      <c r="S2381" s="11">
        <v>20</v>
      </c>
      <c r="T2381" s="11" t="s">
        <v>5272</v>
      </c>
      <c r="V2381" s="14">
        <v>45756</v>
      </c>
      <c r="Z2381" s="11" t="s">
        <v>4823</v>
      </c>
      <c r="AA2381" s="15">
        <v>0.55208333333333337</v>
      </c>
      <c r="AB2381" t="str">
        <f>IF(L2381="","",VLOOKUP(L2381&amp;I2381,Продукция!A:I,9,0))</f>
        <v>рекомендация производителя набора</v>
      </c>
      <c r="AC2381" s="14">
        <v>45770</v>
      </c>
      <c r="AD2381" s="11" t="s">
        <v>2676</v>
      </c>
      <c r="AE2381" s="11" t="s">
        <v>4823</v>
      </c>
      <c r="AF2381" t="str">
        <f>IF(AD2381="","",VLOOKUP(AD2381,'Сотрудники и ссылки'!A:B,2,0))</f>
        <v>Серолог</v>
      </c>
      <c r="AG2381">
        <f>IF(AD2381="","",VLOOKUP(AD2381,'Сотрудники и ссылки'!A:C,3,0))</f>
        <v>20007746</v>
      </c>
      <c r="AH2381" s="11" t="s">
        <v>2676</v>
      </c>
      <c r="AI2381" t="str">
        <f>IF(AH2381="","",VLOOKUP(AH2381,'Сотрудники и ссылки'!A:B,2,0))</f>
        <v>Серолог</v>
      </c>
      <c r="AJ2381">
        <f>IF(AH2381="","",VLOOKUP(AH2381,'Сотрудники и ссылки'!A:C,3,0))</f>
        <v>20007746</v>
      </c>
      <c r="AK2381" s="14">
        <v>45770</v>
      </c>
      <c r="AL2381" s="2">
        <f>IF(AK2381="","",AK2381+VLOOKUP(I2381,'Вид исследования'!B:E,4,0))</f>
        <v>45771</v>
      </c>
      <c r="AM2381" s="2">
        <f>IF(AK2381="","",AK2381+VLOOKUP(I2381,'Вид исследования'!B:F,5,0))</f>
        <v>45771</v>
      </c>
      <c r="AN2381" s="14">
        <v>45770</v>
      </c>
      <c r="AP2381" s="11" t="s">
        <v>189</v>
      </c>
      <c r="AQ2381" t="str">
        <f>IFERROR(IF(L2381="","",VLOOKUP(L2381&amp;I2381,Продукция!A:K,11,0)),"обратитесь к админ справочника")</f>
        <v>согласно рекомендациям производителя теста</v>
      </c>
      <c r="AR2381" s="11" t="s">
        <v>4823</v>
      </c>
      <c r="AS2381" t="str">
        <f>IFERROR(IF(L2381="","",VLOOKUP(L2381&amp;I2381,Продукция!A:J,10,0)),"обратитесь к админ справочника")</f>
        <v>инструкция по применению набора AI, Н5</v>
      </c>
      <c r="AT2381" s="11" t="s">
        <v>4823</v>
      </c>
      <c r="AU2381" s="11" t="s">
        <v>4823</v>
      </c>
      <c r="AV2381" s="11" t="s">
        <v>2676</v>
      </c>
      <c r="AW2381" s="11" t="s">
        <v>4824</v>
      </c>
      <c r="AX2381" s="11" t="s">
        <v>502</v>
      </c>
      <c r="AY2381" s="11" t="s">
        <v>1005</v>
      </c>
      <c r="AZ2381" s="11">
        <v>107</v>
      </c>
      <c r="BA2381" s="11">
        <v>39</v>
      </c>
      <c r="BC2381" s="11" t="s">
        <v>4992</v>
      </c>
    </row>
    <row r="2382" spans="1:55" x14ac:dyDescent="0.25">
      <c r="A2382" t="str">
        <f t="shared" si="43"/>
        <v>С/695Вирус гриппа птиц подтипа Н5 уровень антител (ВНИИЗЖ)</v>
      </c>
      <c r="B2382" t="str">
        <f>IF(E2382="","",INDEX(Лаборатории!A:A,MATCH('Производственный контроль'!E2382,Лаборатории!B:B,0)))</f>
        <v xml:space="preserve">КУРИНОЕ ЦАРСТВО АО </v>
      </c>
      <c r="C2382" t="str">
        <f>IF(E2382="","",VLOOKUP(E2382,Лаборатории!B:D,3,0))</f>
        <v>U377_CHL</v>
      </c>
      <c r="D2382" s="12">
        <v>45761</v>
      </c>
      <c r="E2382" s="11" t="s">
        <v>793</v>
      </c>
      <c r="F2382" s="11" t="s">
        <v>371</v>
      </c>
      <c r="G2382" s="11" t="s">
        <v>502</v>
      </c>
      <c r="H2382" s="11" t="s">
        <v>312</v>
      </c>
      <c r="I2382" s="11" t="s">
        <v>3437</v>
      </c>
      <c r="J2382" t="str">
        <f>IF(L2382="","",VLOOKUP(L2382,Продукция!B:D,3,0))</f>
        <v>Биологический_материал</v>
      </c>
      <c r="K2382" t="str">
        <f>IF(L2382="","",VLOOKUP(L2382,Продукция!B:C,2,0))</f>
        <v>Сыворотка крови</v>
      </c>
      <c r="L2382" s="151" t="s">
        <v>302</v>
      </c>
      <c r="M2382">
        <f>IF(L2382="","",VLOOKUP(L2382,Продукция!B:L,11,0))</f>
        <v>0</v>
      </c>
      <c r="N2382" s="11" t="s">
        <v>873</v>
      </c>
      <c r="P2382" s="11" t="s">
        <v>340</v>
      </c>
      <c r="Q2382" s="11" t="s">
        <v>854</v>
      </c>
      <c r="R2382" s="153" t="s">
        <v>4864</v>
      </c>
      <c r="S2382" s="11">
        <v>20</v>
      </c>
      <c r="T2382" s="11" t="s">
        <v>5272</v>
      </c>
      <c r="V2382" s="14">
        <v>45759</v>
      </c>
      <c r="Z2382" s="11" t="s">
        <v>4823</v>
      </c>
      <c r="AA2382" s="15">
        <v>0.55208333333333337</v>
      </c>
      <c r="AB2382" t="str">
        <f>IF(L2382="","",VLOOKUP(L2382&amp;I2382,Продукция!A:I,9,0))</f>
        <v>рекомендация производителя набора</v>
      </c>
      <c r="AC2382" s="14">
        <v>45770</v>
      </c>
      <c r="AD2382" s="11" t="s">
        <v>2676</v>
      </c>
      <c r="AE2382" s="11" t="s">
        <v>4823</v>
      </c>
      <c r="AF2382" t="str">
        <f>IF(AD2382="","",VLOOKUP(AD2382,'Сотрудники и ссылки'!A:B,2,0))</f>
        <v>Серолог</v>
      </c>
      <c r="AG2382">
        <f>IF(AD2382="","",VLOOKUP(AD2382,'Сотрудники и ссылки'!A:C,3,0))</f>
        <v>20007746</v>
      </c>
      <c r="AH2382" s="11" t="s">
        <v>2676</v>
      </c>
      <c r="AI2382" t="str">
        <f>IF(AH2382="","",VLOOKUP(AH2382,'Сотрудники и ссылки'!A:B,2,0))</f>
        <v>Серолог</v>
      </c>
      <c r="AJ2382">
        <f>IF(AH2382="","",VLOOKUP(AH2382,'Сотрудники и ссылки'!A:C,3,0))</f>
        <v>20007746</v>
      </c>
      <c r="AK2382" s="14">
        <v>45770</v>
      </c>
      <c r="AL2382" s="2">
        <f>IF(AK2382="","",AK2382+VLOOKUP(I2382,'Вид исследования'!B:E,4,0))</f>
        <v>45771</v>
      </c>
      <c r="AM2382" s="2">
        <f>IF(AK2382="","",AK2382+VLOOKUP(I2382,'Вид исследования'!B:F,5,0))</f>
        <v>45771</v>
      </c>
      <c r="AN2382" s="14">
        <v>45770</v>
      </c>
      <c r="AP2382" s="11" t="s">
        <v>189</v>
      </c>
      <c r="AQ2382" t="str">
        <f>IFERROR(IF(L2382="","",VLOOKUP(L2382&amp;I2382,Продукция!A:K,11,0)),"обратитесь к админ справочника")</f>
        <v>согласно рекомендациям производителя теста</v>
      </c>
      <c r="AR2382" s="11" t="s">
        <v>4823</v>
      </c>
      <c r="AS2382" t="str">
        <f>IFERROR(IF(L2382="","",VLOOKUP(L2382&amp;I2382,Продукция!A:J,10,0)),"обратитесь к админ справочника")</f>
        <v>инструкция по применению набора AI, Н5</v>
      </c>
      <c r="AT2382" s="11" t="s">
        <v>4823</v>
      </c>
      <c r="AU2382" s="11" t="s">
        <v>4823</v>
      </c>
      <c r="AV2382" s="11" t="s">
        <v>2676</v>
      </c>
      <c r="AW2382" s="11" t="s">
        <v>4824</v>
      </c>
      <c r="AX2382" s="11" t="s">
        <v>502</v>
      </c>
      <c r="AY2382" s="11" t="s">
        <v>1006</v>
      </c>
      <c r="AZ2382" s="11">
        <v>107</v>
      </c>
      <c r="BA2382" s="11">
        <v>39</v>
      </c>
      <c r="BC2382" s="11" t="s">
        <v>4992</v>
      </c>
    </row>
    <row r="2383" spans="1:55" x14ac:dyDescent="0.25">
      <c r="A2383" t="str">
        <f t="shared" si="43"/>
        <v>С/695ART (BioChek) инфекционный альвеолярный ринотрахеит тип А и В уровень антител</v>
      </c>
      <c r="B2383" t="str">
        <f>IF(E2383="","",INDEX(Лаборатории!A:A,MATCH('Производственный контроль'!E2383,Лаборатории!B:B,0)))</f>
        <v xml:space="preserve">КУРИНОЕ ЦАРСТВО АО </v>
      </c>
      <c r="C2383" t="str">
        <f>IF(E2383="","",VLOOKUP(E2383,Лаборатории!B:D,3,0))</f>
        <v>U377_CHL</v>
      </c>
      <c r="D2383" s="12">
        <v>45761</v>
      </c>
      <c r="E2383" s="11" t="s">
        <v>793</v>
      </c>
      <c r="F2383" s="11" t="s">
        <v>371</v>
      </c>
      <c r="G2383" s="11" t="s">
        <v>502</v>
      </c>
      <c r="H2383" s="11" t="s">
        <v>262</v>
      </c>
      <c r="I2383" s="11" t="s">
        <v>3409</v>
      </c>
      <c r="J2383" t="str">
        <f>IF(L2383="","",VLOOKUP(L2383,Продукция!B:D,3,0))</f>
        <v>Биологический_материал</v>
      </c>
      <c r="K2383" t="str">
        <f>IF(L2383="","",VLOOKUP(L2383,Продукция!B:C,2,0))</f>
        <v>Сыворотка крови</v>
      </c>
      <c r="L2383" s="151" t="s">
        <v>302</v>
      </c>
      <c r="M2383">
        <f>IF(L2383="","",VLOOKUP(L2383,Продукция!B:L,11,0))</f>
        <v>0</v>
      </c>
      <c r="N2383" s="11" t="s">
        <v>873</v>
      </c>
      <c r="P2383" s="11" t="s">
        <v>340</v>
      </c>
      <c r="Q2383" s="11" t="s">
        <v>854</v>
      </c>
      <c r="R2383" s="153" t="s">
        <v>4840</v>
      </c>
      <c r="S2383" s="11">
        <v>18</v>
      </c>
      <c r="T2383" s="11" t="s">
        <v>5272</v>
      </c>
      <c r="V2383" s="14">
        <v>45755</v>
      </c>
      <c r="Z2383" s="11" t="s">
        <v>4823</v>
      </c>
      <c r="AA2383" s="15">
        <v>0.55208333333333337</v>
      </c>
      <c r="AB2383" t="str">
        <f>IF(L2383="","",VLOOKUP(L2383&amp;I2383,Продукция!A:I,9,0))</f>
        <v>рекомендация производителя набора</v>
      </c>
      <c r="AC2383" s="14">
        <v>45775</v>
      </c>
      <c r="AD2383" s="11" t="s">
        <v>2673</v>
      </c>
      <c r="AE2383" s="11" t="s">
        <v>4823</v>
      </c>
      <c r="AF2383" t="str">
        <f>IF(AD2383="","",VLOOKUP(AD2383,'Сотрудники и ссылки'!A:B,2,0))</f>
        <v>Серолог</v>
      </c>
      <c r="AG2383">
        <f>IF(AD2383="","",VLOOKUP(AD2383,'Сотрудники и ссылки'!A:C,3,0))</f>
        <v>20001771</v>
      </c>
      <c r="AH2383" s="11" t="s">
        <v>2673</v>
      </c>
      <c r="AI2383" t="str">
        <f>IF(AH2383="","",VLOOKUP(AH2383,'Сотрудники и ссылки'!A:B,2,0))</f>
        <v>Серолог</v>
      </c>
      <c r="AJ2383">
        <f>IF(AH2383="","",VLOOKUP(AH2383,'Сотрудники и ссылки'!A:C,3,0))</f>
        <v>20001771</v>
      </c>
      <c r="AK2383" s="14">
        <v>45775</v>
      </c>
      <c r="AL2383" s="2">
        <f>IF(AK2383="","",AK2383+VLOOKUP(I2383,'Вид исследования'!B:E,4,0))</f>
        <v>45776</v>
      </c>
      <c r="AM2383" s="2">
        <f>IF(AK2383="","",AK2383+VLOOKUP(I2383,'Вид исследования'!B:F,5,0))</f>
        <v>45776</v>
      </c>
      <c r="AN2383" s="14">
        <v>45775</v>
      </c>
      <c r="AP2383" s="11" t="s">
        <v>189</v>
      </c>
      <c r="AQ2383" t="str">
        <f>IFERROR(IF(L2383="","",VLOOKUP(L2383&amp;I2383,Продукция!A:K,11,0)),"обратитесь к админ справочника")</f>
        <v>согласно рекомендациям производителя теста</v>
      </c>
      <c r="AR2383" s="11" t="s">
        <v>4823</v>
      </c>
      <c r="AS2383" t="str">
        <f>IFERROR(IF(L2383="","",VLOOKUP(L2383&amp;I2383,Продукция!A:J,10,0)),"обратитесь к админ справочника")</f>
        <v>инструкция тест- ситема Биочек СК-120</v>
      </c>
      <c r="AT2383" s="11" t="s">
        <v>4823</v>
      </c>
      <c r="AU2383" s="11" t="s">
        <v>4823</v>
      </c>
      <c r="AV2383" s="11" t="s">
        <v>2673</v>
      </c>
      <c r="AW2383" s="11" t="s">
        <v>4824</v>
      </c>
      <c r="AX2383" s="11" t="s">
        <v>502</v>
      </c>
      <c r="AY2383" s="11" t="s">
        <v>1011</v>
      </c>
      <c r="AZ2383" s="11">
        <v>107</v>
      </c>
      <c r="BA2383" s="11">
        <v>39</v>
      </c>
      <c r="BC2383" s="11" t="s">
        <v>4992</v>
      </c>
    </row>
    <row r="2384" spans="1:55" x14ac:dyDescent="0.25">
      <c r="A2384" t="str">
        <f t="shared" si="43"/>
        <v>С/695ART (BioChek) инфекционный альвеолярный ринотрахеит тип А и В уровень антител</v>
      </c>
      <c r="B2384" t="str">
        <f>IF(E2384="","",INDEX(Лаборатории!A:A,MATCH('Производственный контроль'!E2384,Лаборатории!B:B,0)))</f>
        <v xml:space="preserve">КУРИНОЕ ЦАРСТВО АО </v>
      </c>
      <c r="C2384" t="str">
        <f>IF(E2384="","",VLOOKUP(E2384,Лаборатории!B:D,3,0))</f>
        <v>U377_CHL</v>
      </c>
      <c r="D2384" s="12">
        <v>45761</v>
      </c>
      <c r="E2384" s="11" t="s">
        <v>793</v>
      </c>
      <c r="F2384" s="11" t="s">
        <v>371</v>
      </c>
      <c r="G2384" s="11" t="s">
        <v>502</v>
      </c>
      <c r="H2384" s="11" t="s">
        <v>262</v>
      </c>
      <c r="I2384" s="11" t="s">
        <v>3409</v>
      </c>
      <c r="J2384" t="str">
        <f>IF(L2384="","",VLOOKUP(L2384,Продукция!B:D,3,0))</f>
        <v>Биологический_материал</v>
      </c>
      <c r="K2384" t="str">
        <f>IF(L2384="","",VLOOKUP(L2384,Продукция!B:C,2,0))</f>
        <v>Сыворотка крови</v>
      </c>
      <c r="L2384" s="151" t="s">
        <v>302</v>
      </c>
      <c r="M2384">
        <f>IF(L2384="","",VLOOKUP(L2384,Продукция!B:L,11,0))</f>
        <v>0</v>
      </c>
      <c r="N2384" s="11" t="s">
        <v>873</v>
      </c>
      <c r="P2384" s="11" t="s">
        <v>340</v>
      </c>
      <c r="Q2384" s="11" t="s">
        <v>854</v>
      </c>
      <c r="R2384" s="153" t="s">
        <v>4857</v>
      </c>
      <c r="S2384" s="11">
        <v>18</v>
      </c>
      <c r="T2384" s="11" t="s">
        <v>5272</v>
      </c>
      <c r="V2384" s="14">
        <v>45756</v>
      </c>
      <c r="Z2384" s="11" t="s">
        <v>4823</v>
      </c>
      <c r="AA2384" s="15">
        <v>0.55208333333333337</v>
      </c>
      <c r="AB2384" t="str">
        <f>IF(L2384="","",VLOOKUP(L2384&amp;I2384,Продукция!A:I,9,0))</f>
        <v>рекомендация производителя набора</v>
      </c>
      <c r="AC2384" s="14">
        <v>45775</v>
      </c>
      <c r="AD2384" s="11" t="s">
        <v>2673</v>
      </c>
      <c r="AE2384" s="11" t="s">
        <v>4823</v>
      </c>
      <c r="AF2384" t="str">
        <f>IF(AD2384="","",VLOOKUP(AD2384,'Сотрудники и ссылки'!A:B,2,0))</f>
        <v>Серолог</v>
      </c>
      <c r="AG2384">
        <f>IF(AD2384="","",VLOOKUP(AD2384,'Сотрудники и ссылки'!A:C,3,0))</f>
        <v>20001771</v>
      </c>
      <c r="AH2384" s="11" t="s">
        <v>2673</v>
      </c>
      <c r="AI2384" t="str">
        <f>IF(AH2384="","",VLOOKUP(AH2384,'Сотрудники и ссылки'!A:B,2,0))</f>
        <v>Серолог</v>
      </c>
      <c r="AJ2384">
        <f>IF(AH2384="","",VLOOKUP(AH2384,'Сотрудники и ссылки'!A:C,3,0))</f>
        <v>20001771</v>
      </c>
      <c r="AK2384" s="14">
        <v>45775</v>
      </c>
      <c r="AL2384" s="2">
        <f>IF(AK2384="","",AK2384+VLOOKUP(I2384,'Вид исследования'!B:E,4,0))</f>
        <v>45776</v>
      </c>
      <c r="AM2384" s="2">
        <f>IF(AK2384="","",AK2384+VLOOKUP(I2384,'Вид исследования'!B:F,5,0))</f>
        <v>45776</v>
      </c>
      <c r="AN2384" s="14">
        <v>45775</v>
      </c>
      <c r="AP2384" s="11" t="s">
        <v>189</v>
      </c>
      <c r="AQ2384" t="str">
        <f>IFERROR(IF(L2384="","",VLOOKUP(L2384&amp;I2384,Продукция!A:K,11,0)),"обратитесь к админ справочника")</f>
        <v>согласно рекомендациям производителя теста</v>
      </c>
      <c r="AR2384" s="11" t="s">
        <v>4823</v>
      </c>
      <c r="AS2384" t="str">
        <f>IFERROR(IF(L2384="","",VLOOKUP(L2384&amp;I2384,Продукция!A:J,10,0)),"обратитесь к админ справочника")</f>
        <v>инструкция тест- ситема Биочек СК-120</v>
      </c>
      <c r="AT2384" s="11" t="s">
        <v>4823</v>
      </c>
      <c r="AU2384" s="11" t="s">
        <v>4823</v>
      </c>
      <c r="AV2384" s="11" t="s">
        <v>2673</v>
      </c>
      <c r="AW2384" s="11" t="s">
        <v>4824</v>
      </c>
      <c r="AX2384" s="11" t="s">
        <v>502</v>
      </c>
      <c r="AY2384" s="11" t="s">
        <v>1005</v>
      </c>
      <c r="AZ2384" s="11">
        <v>107</v>
      </c>
      <c r="BA2384" s="11">
        <v>39</v>
      </c>
      <c r="BC2384" s="11" t="s">
        <v>4992</v>
      </c>
    </row>
    <row r="2385" spans="1:55" x14ac:dyDescent="0.25">
      <c r="A2385" t="str">
        <f t="shared" si="43"/>
        <v>С/695ART (BioChek) инфекционный альвеолярный ринотрахеит тип А и В уровень антител</v>
      </c>
      <c r="B2385" t="str">
        <f>IF(E2385="","",INDEX(Лаборатории!A:A,MATCH('Производственный контроль'!E2385,Лаборатории!B:B,0)))</f>
        <v xml:space="preserve">КУРИНОЕ ЦАРСТВО АО </v>
      </c>
      <c r="C2385" t="str">
        <f>IF(E2385="","",VLOOKUP(E2385,Лаборатории!B:D,3,0))</f>
        <v>U377_CHL</v>
      </c>
      <c r="D2385" s="12">
        <v>45761</v>
      </c>
      <c r="E2385" s="11" t="s">
        <v>793</v>
      </c>
      <c r="F2385" s="11" t="s">
        <v>371</v>
      </c>
      <c r="G2385" s="11" t="s">
        <v>502</v>
      </c>
      <c r="H2385" s="11" t="s">
        <v>262</v>
      </c>
      <c r="I2385" s="11" t="s">
        <v>3409</v>
      </c>
      <c r="J2385" t="str">
        <f>IF(L2385="","",VLOOKUP(L2385,Продукция!B:D,3,0))</f>
        <v>Биологический_материал</v>
      </c>
      <c r="K2385" t="str">
        <f>IF(L2385="","",VLOOKUP(L2385,Продукция!B:C,2,0))</f>
        <v>Сыворотка крови</v>
      </c>
      <c r="L2385" s="151" t="s">
        <v>302</v>
      </c>
      <c r="M2385">
        <f>IF(L2385="","",VLOOKUP(L2385,Продукция!B:L,11,0))</f>
        <v>0</v>
      </c>
      <c r="N2385" s="11" t="s">
        <v>873</v>
      </c>
      <c r="P2385" s="11" t="s">
        <v>340</v>
      </c>
      <c r="Q2385" s="11" t="s">
        <v>854</v>
      </c>
      <c r="R2385" s="153" t="s">
        <v>4864</v>
      </c>
      <c r="S2385" s="11">
        <v>18</v>
      </c>
      <c r="T2385" s="11" t="s">
        <v>5272</v>
      </c>
      <c r="V2385" s="14">
        <v>45759</v>
      </c>
      <c r="Z2385" s="11" t="s">
        <v>4823</v>
      </c>
      <c r="AA2385" s="15">
        <v>0.55208333333333337</v>
      </c>
      <c r="AB2385" t="str">
        <f>IF(L2385="","",VLOOKUP(L2385&amp;I2385,Продукция!A:I,9,0))</f>
        <v>рекомендация производителя набора</v>
      </c>
      <c r="AC2385" s="14">
        <v>45775</v>
      </c>
      <c r="AD2385" s="11" t="s">
        <v>2673</v>
      </c>
      <c r="AE2385" s="11" t="s">
        <v>4823</v>
      </c>
      <c r="AF2385" t="str">
        <f>IF(AD2385="","",VLOOKUP(AD2385,'Сотрудники и ссылки'!A:B,2,0))</f>
        <v>Серолог</v>
      </c>
      <c r="AG2385">
        <f>IF(AD2385="","",VLOOKUP(AD2385,'Сотрудники и ссылки'!A:C,3,0))</f>
        <v>20001771</v>
      </c>
      <c r="AH2385" s="11" t="s">
        <v>2673</v>
      </c>
      <c r="AI2385" t="str">
        <f>IF(AH2385="","",VLOOKUP(AH2385,'Сотрудники и ссылки'!A:B,2,0))</f>
        <v>Серолог</v>
      </c>
      <c r="AJ2385">
        <f>IF(AH2385="","",VLOOKUP(AH2385,'Сотрудники и ссылки'!A:C,3,0))</f>
        <v>20001771</v>
      </c>
      <c r="AK2385" s="14">
        <v>45775</v>
      </c>
      <c r="AL2385" s="2">
        <f>IF(AK2385="","",AK2385+VLOOKUP(I2385,'Вид исследования'!B:E,4,0))</f>
        <v>45776</v>
      </c>
      <c r="AM2385" s="2">
        <f>IF(AK2385="","",AK2385+VLOOKUP(I2385,'Вид исследования'!B:F,5,0))</f>
        <v>45776</v>
      </c>
      <c r="AN2385" s="14">
        <v>45775</v>
      </c>
      <c r="AP2385" s="11" t="s">
        <v>189</v>
      </c>
      <c r="AQ2385" t="str">
        <f>IFERROR(IF(L2385="","",VLOOKUP(L2385&amp;I2385,Продукция!A:K,11,0)),"обратитесь к админ справочника")</f>
        <v>согласно рекомендациям производителя теста</v>
      </c>
      <c r="AR2385" s="11" t="s">
        <v>4823</v>
      </c>
      <c r="AS2385" t="str">
        <f>IFERROR(IF(L2385="","",VLOOKUP(L2385&amp;I2385,Продукция!A:J,10,0)),"обратитесь к админ справочника")</f>
        <v>инструкция тест- ситема Биочек СК-120</v>
      </c>
      <c r="AT2385" s="11" t="s">
        <v>4823</v>
      </c>
      <c r="AU2385" s="11" t="s">
        <v>4823</v>
      </c>
      <c r="AV2385" s="11" t="s">
        <v>2673</v>
      </c>
      <c r="AW2385" s="11" t="s">
        <v>4824</v>
      </c>
      <c r="AX2385" s="11" t="s">
        <v>502</v>
      </c>
      <c r="AY2385" s="11" t="s">
        <v>1006</v>
      </c>
      <c r="AZ2385" s="11">
        <v>107</v>
      </c>
      <c r="BA2385" s="11">
        <v>39</v>
      </c>
      <c r="BC2385" s="11" t="s">
        <v>4992</v>
      </c>
    </row>
    <row r="2386" spans="1:55" x14ac:dyDescent="0.25">
      <c r="A2386" t="str">
        <f t="shared" si="43"/>
        <v>С/695IBD (BioChek) болезнь Гамборо уровень антител</v>
      </c>
      <c r="B2386" t="str">
        <f>IF(E2386="","",INDEX(Лаборатории!A:A,MATCH('Производственный контроль'!E2386,Лаборатории!B:B,0)))</f>
        <v xml:space="preserve">КУРИНОЕ ЦАРСТВО АО </v>
      </c>
      <c r="C2386" t="str">
        <f>IF(E2386="","",VLOOKUP(E2386,Лаборатории!B:D,3,0))</f>
        <v>U377_CHL</v>
      </c>
      <c r="D2386" s="12">
        <v>45761</v>
      </c>
      <c r="E2386" s="11" t="s">
        <v>793</v>
      </c>
      <c r="F2386" s="11" t="s">
        <v>371</v>
      </c>
      <c r="G2386" s="11" t="s">
        <v>502</v>
      </c>
      <c r="H2386" s="11" t="s">
        <v>262</v>
      </c>
      <c r="I2386" s="11" t="s">
        <v>3415</v>
      </c>
      <c r="J2386" t="str">
        <f>IF(L2386="","",VLOOKUP(L2386,Продукция!B:D,3,0))</f>
        <v>Биологический_материал</v>
      </c>
      <c r="K2386" t="str">
        <f>IF(L2386="","",VLOOKUP(L2386,Продукция!B:C,2,0))</f>
        <v>Сыворотка крови</v>
      </c>
      <c r="L2386" s="151" t="s">
        <v>302</v>
      </c>
      <c r="M2386">
        <f>IF(L2386="","",VLOOKUP(L2386,Продукция!B:L,11,0))</f>
        <v>0</v>
      </c>
      <c r="N2386" s="11" t="s">
        <v>873</v>
      </c>
      <c r="P2386" s="11" t="s">
        <v>340</v>
      </c>
      <c r="Q2386" s="11" t="s">
        <v>854</v>
      </c>
      <c r="R2386" s="153" t="s">
        <v>4840</v>
      </c>
      <c r="S2386" s="11">
        <v>18</v>
      </c>
      <c r="T2386" s="11" t="s">
        <v>5272</v>
      </c>
      <c r="V2386" s="14">
        <v>45755</v>
      </c>
      <c r="Z2386" s="11" t="s">
        <v>4823</v>
      </c>
      <c r="AA2386" s="15">
        <v>0.55208333333333337</v>
      </c>
      <c r="AB2386" t="str">
        <f>IF(L2386="","",VLOOKUP(L2386&amp;I2386,Продукция!A:I,9,0))</f>
        <v>рекомендация производителя набора</v>
      </c>
      <c r="AC2386" s="14">
        <v>45775</v>
      </c>
      <c r="AD2386" s="11" t="s">
        <v>2673</v>
      </c>
      <c r="AE2386" s="11" t="s">
        <v>4823</v>
      </c>
      <c r="AF2386" t="str">
        <f>IF(AD2386="","",VLOOKUP(AD2386,'Сотрудники и ссылки'!A:B,2,0))</f>
        <v>Серолог</v>
      </c>
      <c r="AG2386">
        <f>IF(AD2386="","",VLOOKUP(AD2386,'Сотрудники и ссылки'!A:C,3,0))</f>
        <v>20001771</v>
      </c>
      <c r="AH2386" s="11" t="s">
        <v>2673</v>
      </c>
      <c r="AI2386" t="str">
        <f>IF(AH2386="","",VLOOKUP(AH2386,'Сотрудники и ссылки'!A:B,2,0))</f>
        <v>Серолог</v>
      </c>
      <c r="AJ2386">
        <f>IF(AH2386="","",VLOOKUP(AH2386,'Сотрудники и ссылки'!A:C,3,0))</f>
        <v>20001771</v>
      </c>
      <c r="AK2386" s="14">
        <v>45775</v>
      </c>
      <c r="AL2386" s="2">
        <f>IF(AK2386="","",AK2386+VLOOKUP(I2386,'Вид исследования'!B:E,4,0))</f>
        <v>45776</v>
      </c>
      <c r="AM2386" s="2">
        <f>IF(AK2386="","",AK2386+VLOOKUP(I2386,'Вид исследования'!B:F,5,0))</f>
        <v>45776</v>
      </c>
      <c r="AN2386" s="14">
        <v>45775</v>
      </c>
      <c r="AP2386" s="11" t="s">
        <v>189</v>
      </c>
      <c r="AQ2386" t="str">
        <f>IFERROR(IF(L2386="","",VLOOKUP(L2386&amp;I2386,Продукция!A:K,11,0)),"обратитесь к админ справочника")</f>
        <v>согласно рекомендациям производителя теста</v>
      </c>
      <c r="AR2386" s="11" t="s">
        <v>4823</v>
      </c>
      <c r="AS2386" t="str">
        <f>IFERROR(IF(L2386="","",VLOOKUP(L2386&amp;I2386,Продукция!A:J,10,0)),"обратитесь к админ справочника")</f>
        <v>инструкция тест- ситема Биочек СК-113</v>
      </c>
      <c r="AT2386" s="11" t="s">
        <v>4823</v>
      </c>
      <c r="AU2386" s="11" t="s">
        <v>4823</v>
      </c>
      <c r="AV2386" s="11" t="s">
        <v>2673</v>
      </c>
      <c r="AW2386" s="11" t="s">
        <v>4824</v>
      </c>
      <c r="AX2386" s="11" t="s">
        <v>502</v>
      </c>
      <c r="AY2386" s="11" t="s">
        <v>1011</v>
      </c>
      <c r="AZ2386" s="11">
        <v>107</v>
      </c>
      <c r="BA2386" s="11">
        <v>39</v>
      </c>
      <c r="BC2386" s="11" t="s">
        <v>4992</v>
      </c>
    </row>
    <row r="2387" spans="1:55" x14ac:dyDescent="0.25">
      <c r="A2387" t="str">
        <f t="shared" si="43"/>
        <v>С/695IBD (BioChek) болезнь Гамборо уровень антител</v>
      </c>
      <c r="B2387" t="str">
        <f>IF(E2387="","",INDEX(Лаборатории!A:A,MATCH('Производственный контроль'!E2387,Лаборатории!B:B,0)))</f>
        <v xml:space="preserve">КУРИНОЕ ЦАРСТВО АО </v>
      </c>
      <c r="C2387" t="str">
        <f>IF(E2387="","",VLOOKUP(E2387,Лаборатории!B:D,3,0))</f>
        <v>U377_CHL</v>
      </c>
      <c r="D2387" s="12">
        <v>45761</v>
      </c>
      <c r="E2387" s="11" t="s">
        <v>793</v>
      </c>
      <c r="F2387" s="11" t="s">
        <v>371</v>
      </c>
      <c r="G2387" s="11" t="s">
        <v>502</v>
      </c>
      <c r="H2387" s="11" t="s">
        <v>262</v>
      </c>
      <c r="I2387" s="11" t="s">
        <v>3415</v>
      </c>
      <c r="J2387" t="str">
        <f>IF(L2387="","",VLOOKUP(L2387,Продукция!B:D,3,0))</f>
        <v>Биологический_материал</v>
      </c>
      <c r="K2387" t="str">
        <f>IF(L2387="","",VLOOKUP(L2387,Продукция!B:C,2,0))</f>
        <v>Сыворотка крови</v>
      </c>
      <c r="L2387" s="151" t="s">
        <v>302</v>
      </c>
      <c r="M2387">
        <f>IF(L2387="","",VLOOKUP(L2387,Продукция!B:L,11,0))</f>
        <v>0</v>
      </c>
      <c r="N2387" s="11" t="s">
        <v>873</v>
      </c>
      <c r="P2387" s="11" t="s">
        <v>340</v>
      </c>
      <c r="Q2387" s="11" t="s">
        <v>854</v>
      </c>
      <c r="R2387" s="153" t="s">
        <v>4857</v>
      </c>
      <c r="S2387" s="11">
        <v>18</v>
      </c>
      <c r="T2387" s="11" t="s">
        <v>5272</v>
      </c>
      <c r="V2387" s="14">
        <v>45756</v>
      </c>
      <c r="Z2387" s="11" t="s">
        <v>4823</v>
      </c>
      <c r="AA2387" s="15">
        <v>0.55208333333333337</v>
      </c>
      <c r="AB2387" t="str">
        <f>IF(L2387="","",VLOOKUP(L2387&amp;I2387,Продукция!A:I,9,0))</f>
        <v>рекомендация производителя набора</v>
      </c>
      <c r="AC2387" s="14">
        <v>45775</v>
      </c>
      <c r="AD2387" s="11" t="s">
        <v>2673</v>
      </c>
      <c r="AE2387" s="11" t="s">
        <v>4823</v>
      </c>
      <c r="AF2387" t="str">
        <f>IF(AD2387="","",VLOOKUP(AD2387,'Сотрудники и ссылки'!A:B,2,0))</f>
        <v>Серолог</v>
      </c>
      <c r="AG2387">
        <f>IF(AD2387="","",VLOOKUP(AD2387,'Сотрудники и ссылки'!A:C,3,0))</f>
        <v>20001771</v>
      </c>
      <c r="AH2387" s="11" t="s">
        <v>2673</v>
      </c>
      <c r="AI2387" t="str">
        <f>IF(AH2387="","",VLOOKUP(AH2387,'Сотрудники и ссылки'!A:B,2,0))</f>
        <v>Серолог</v>
      </c>
      <c r="AJ2387">
        <f>IF(AH2387="","",VLOOKUP(AH2387,'Сотрудники и ссылки'!A:C,3,0))</f>
        <v>20001771</v>
      </c>
      <c r="AK2387" s="14">
        <v>45775</v>
      </c>
      <c r="AL2387" s="2">
        <f>IF(AK2387="","",AK2387+VLOOKUP(I2387,'Вид исследования'!B:E,4,0))</f>
        <v>45776</v>
      </c>
      <c r="AM2387" s="2">
        <f>IF(AK2387="","",AK2387+VLOOKUP(I2387,'Вид исследования'!B:F,5,0))</f>
        <v>45776</v>
      </c>
      <c r="AN2387" s="14">
        <v>45775</v>
      </c>
      <c r="AP2387" s="11" t="s">
        <v>189</v>
      </c>
      <c r="AQ2387" t="str">
        <f>IFERROR(IF(L2387="","",VLOOKUP(L2387&amp;I2387,Продукция!A:K,11,0)),"обратитесь к админ справочника")</f>
        <v>согласно рекомендациям производителя теста</v>
      </c>
      <c r="AR2387" s="11" t="s">
        <v>4823</v>
      </c>
      <c r="AS2387" t="str">
        <f>IFERROR(IF(L2387="","",VLOOKUP(L2387&amp;I2387,Продукция!A:J,10,0)),"обратитесь к админ справочника")</f>
        <v>инструкция тест- ситема Биочек СК-113</v>
      </c>
      <c r="AT2387" s="11" t="s">
        <v>4823</v>
      </c>
      <c r="AU2387" s="11" t="s">
        <v>4823</v>
      </c>
      <c r="AV2387" s="11" t="s">
        <v>2673</v>
      </c>
      <c r="AW2387" s="11" t="s">
        <v>4824</v>
      </c>
      <c r="AX2387" s="11" t="s">
        <v>502</v>
      </c>
      <c r="AY2387" s="11" t="s">
        <v>1005</v>
      </c>
      <c r="AZ2387" s="11">
        <v>107</v>
      </c>
      <c r="BA2387" s="11">
        <v>39</v>
      </c>
      <c r="BC2387" s="11" t="s">
        <v>4992</v>
      </c>
    </row>
    <row r="2388" spans="1:55" x14ac:dyDescent="0.25">
      <c r="A2388" t="str">
        <f t="shared" si="43"/>
        <v>С/695IBD (BioChek) болезнь Гамборо уровень антител</v>
      </c>
      <c r="B2388" t="str">
        <f>IF(E2388="","",INDEX(Лаборатории!A:A,MATCH('Производственный контроль'!E2388,Лаборатории!B:B,0)))</f>
        <v xml:space="preserve">КУРИНОЕ ЦАРСТВО АО </v>
      </c>
      <c r="C2388" t="str">
        <f>IF(E2388="","",VLOOKUP(E2388,Лаборатории!B:D,3,0))</f>
        <v>U377_CHL</v>
      </c>
      <c r="D2388" s="12">
        <v>45761</v>
      </c>
      <c r="E2388" s="11" t="s">
        <v>793</v>
      </c>
      <c r="F2388" s="11" t="s">
        <v>371</v>
      </c>
      <c r="G2388" s="11" t="s">
        <v>502</v>
      </c>
      <c r="H2388" s="11" t="s">
        <v>262</v>
      </c>
      <c r="I2388" s="11" t="s">
        <v>3415</v>
      </c>
      <c r="J2388" t="str">
        <f>IF(L2388="","",VLOOKUP(L2388,Продукция!B:D,3,0))</f>
        <v>Биологический_материал</v>
      </c>
      <c r="K2388" t="str">
        <f>IF(L2388="","",VLOOKUP(L2388,Продукция!B:C,2,0))</f>
        <v>Сыворотка крови</v>
      </c>
      <c r="L2388" s="151" t="s">
        <v>302</v>
      </c>
      <c r="M2388">
        <f>IF(L2388="","",VLOOKUP(L2388,Продукция!B:L,11,0))</f>
        <v>0</v>
      </c>
      <c r="N2388" s="11" t="s">
        <v>873</v>
      </c>
      <c r="P2388" s="11" t="s">
        <v>340</v>
      </c>
      <c r="Q2388" s="11" t="s">
        <v>854</v>
      </c>
      <c r="R2388" s="153" t="s">
        <v>4864</v>
      </c>
      <c r="S2388" s="11">
        <v>18</v>
      </c>
      <c r="T2388" s="11" t="s">
        <v>5272</v>
      </c>
      <c r="V2388" s="14">
        <v>45759</v>
      </c>
      <c r="Z2388" s="11" t="s">
        <v>4823</v>
      </c>
      <c r="AA2388" s="15">
        <v>0.55208333333333337</v>
      </c>
      <c r="AB2388" t="str">
        <f>IF(L2388="","",VLOOKUP(L2388&amp;I2388,Продукция!A:I,9,0))</f>
        <v>рекомендация производителя набора</v>
      </c>
      <c r="AC2388" s="14">
        <v>45775</v>
      </c>
      <c r="AD2388" s="11" t="s">
        <v>2673</v>
      </c>
      <c r="AE2388" s="11" t="s">
        <v>4823</v>
      </c>
      <c r="AF2388" t="str">
        <f>IF(AD2388="","",VLOOKUP(AD2388,'Сотрудники и ссылки'!A:B,2,0))</f>
        <v>Серолог</v>
      </c>
      <c r="AG2388">
        <f>IF(AD2388="","",VLOOKUP(AD2388,'Сотрудники и ссылки'!A:C,3,0))</f>
        <v>20001771</v>
      </c>
      <c r="AH2388" s="11" t="s">
        <v>2673</v>
      </c>
      <c r="AI2388" t="str">
        <f>IF(AH2388="","",VLOOKUP(AH2388,'Сотрудники и ссылки'!A:B,2,0))</f>
        <v>Серолог</v>
      </c>
      <c r="AJ2388">
        <f>IF(AH2388="","",VLOOKUP(AH2388,'Сотрудники и ссылки'!A:C,3,0))</f>
        <v>20001771</v>
      </c>
      <c r="AK2388" s="14">
        <v>45775</v>
      </c>
      <c r="AL2388" s="2">
        <f>IF(AK2388="","",AK2388+VLOOKUP(I2388,'Вид исследования'!B:E,4,0))</f>
        <v>45776</v>
      </c>
      <c r="AM2388" s="2">
        <f>IF(AK2388="","",AK2388+VLOOKUP(I2388,'Вид исследования'!B:F,5,0))</f>
        <v>45776</v>
      </c>
      <c r="AN2388" s="14">
        <v>45775</v>
      </c>
      <c r="AP2388" s="11" t="s">
        <v>189</v>
      </c>
      <c r="AQ2388" t="str">
        <f>IFERROR(IF(L2388="","",VLOOKUP(L2388&amp;I2388,Продукция!A:K,11,0)),"обратитесь к админ справочника")</f>
        <v>согласно рекомендациям производителя теста</v>
      </c>
      <c r="AR2388" s="11" t="s">
        <v>4823</v>
      </c>
      <c r="AS2388" t="str">
        <f>IFERROR(IF(L2388="","",VLOOKUP(L2388&amp;I2388,Продукция!A:J,10,0)),"обратитесь к админ справочника")</f>
        <v>инструкция тест- ситема Биочек СК-113</v>
      </c>
      <c r="AT2388" s="11" t="s">
        <v>4823</v>
      </c>
      <c r="AU2388" s="11" t="s">
        <v>4823</v>
      </c>
      <c r="AV2388" s="11" t="s">
        <v>2673</v>
      </c>
      <c r="AW2388" s="11" t="s">
        <v>4824</v>
      </c>
      <c r="AX2388" s="11" t="s">
        <v>502</v>
      </c>
      <c r="AY2388" s="11" t="s">
        <v>1006</v>
      </c>
      <c r="AZ2388" s="11">
        <v>107</v>
      </c>
      <c r="BA2388" s="11">
        <v>39</v>
      </c>
      <c r="BC2388" s="11" t="s">
        <v>4992</v>
      </c>
    </row>
    <row r="2389" spans="1:55" x14ac:dyDescent="0.25">
      <c r="A2389" t="str">
        <f t="shared" si="43"/>
        <v>С/695IBV (BioChek) инфекционный бронхит уровень антител</v>
      </c>
      <c r="B2389" t="str">
        <f>IF(E2389="","",INDEX(Лаборатории!A:A,MATCH('Производственный контроль'!E2389,Лаборатории!B:B,0)))</f>
        <v xml:space="preserve">КУРИНОЕ ЦАРСТВО АО </v>
      </c>
      <c r="C2389" t="str">
        <f>IF(E2389="","",VLOOKUP(E2389,Лаборатории!B:D,3,0))</f>
        <v>U377_CHL</v>
      </c>
      <c r="D2389" s="12">
        <v>45761</v>
      </c>
      <c r="E2389" s="11" t="s">
        <v>793</v>
      </c>
      <c r="F2389" s="11" t="s">
        <v>371</v>
      </c>
      <c r="G2389" s="11" t="s">
        <v>502</v>
      </c>
      <c r="H2389" s="11" t="s">
        <v>262</v>
      </c>
      <c r="I2389" s="11" t="s">
        <v>3416</v>
      </c>
      <c r="J2389" t="str">
        <f>IF(L2389="","",VLOOKUP(L2389,Продукция!B:D,3,0))</f>
        <v>Биологический_материал</v>
      </c>
      <c r="K2389" t="str">
        <f>IF(L2389="","",VLOOKUP(L2389,Продукция!B:C,2,0))</f>
        <v>Сыворотка крови</v>
      </c>
      <c r="L2389" s="151" t="s">
        <v>302</v>
      </c>
      <c r="M2389">
        <f>IF(L2389="","",VLOOKUP(L2389,Продукция!B:L,11,0))</f>
        <v>0</v>
      </c>
      <c r="N2389" s="11" t="s">
        <v>873</v>
      </c>
      <c r="P2389" s="11" t="s">
        <v>340</v>
      </c>
      <c r="Q2389" s="11" t="s">
        <v>854</v>
      </c>
      <c r="R2389" s="153" t="s">
        <v>4840</v>
      </c>
      <c r="S2389" s="11">
        <v>18</v>
      </c>
      <c r="T2389" s="11" t="s">
        <v>5272</v>
      </c>
      <c r="V2389" s="14">
        <v>45755</v>
      </c>
      <c r="Z2389" s="11" t="s">
        <v>4823</v>
      </c>
      <c r="AA2389" s="15">
        <v>0.55208333333333337</v>
      </c>
      <c r="AB2389" t="str">
        <f>IF(L2389="","",VLOOKUP(L2389&amp;I2389,Продукция!A:I,9,0))</f>
        <v>рекомендация производителя набора</v>
      </c>
      <c r="AC2389" s="14">
        <v>45775</v>
      </c>
      <c r="AD2389" s="11" t="s">
        <v>2673</v>
      </c>
      <c r="AE2389" s="11" t="s">
        <v>4823</v>
      </c>
      <c r="AF2389" t="str">
        <f>IF(AD2389="","",VLOOKUP(AD2389,'Сотрудники и ссылки'!A:B,2,0))</f>
        <v>Серолог</v>
      </c>
      <c r="AG2389">
        <f>IF(AD2389="","",VLOOKUP(AD2389,'Сотрудники и ссылки'!A:C,3,0))</f>
        <v>20001771</v>
      </c>
      <c r="AH2389" s="11" t="s">
        <v>2673</v>
      </c>
      <c r="AI2389" t="str">
        <f>IF(AH2389="","",VLOOKUP(AH2389,'Сотрудники и ссылки'!A:B,2,0))</f>
        <v>Серолог</v>
      </c>
      <c r="AJ2389">
        <f>IF(AH2389="","",VLOOKUP(AH2389,'Сотрудники и ссылки'!A:C,3,0))</f>
        <v>20001771</v>
      </c>
      <c r="AK2389" s="14">
        <v>45775</v>
      </c>
      <c r="AL2389" s="2">
        <f>IF(AK2389="","",AK2389+VLOOKUP(I2389,'Вид исследования'!B:E,4,0))</f>
        <v>45776</v>
      </c>
      <c r="AM2389" s="2">
        <f>IF(AK2389="","",AK2389+VLOOKUP(I2389,'Вид исследования'!B:F,5,0))</f>
        <v>45776</v>
      </c>
      <c r="AN2389" s="14">
        <v>45775</v>
      </c>
      <c r="AP2389" s="11" t="s">
        <v>189</v>
      </c>
      <c r="AQ2389" t="str">
        <f>IFERROR(IF(L2389="","",VLOOKUP(L2389&amp;I2389,Продукция!A:K,11,0)),"обратитесь к админ справочника")</f>
        <v>согласно рекомендациям производителя теста</v>
      </c>
      <c r="AR2389" s="11" t="s">
        <v>4823</v>
      </c>
      <c r="AS2389" t="str">
        <f>IFERROR(IF(L2389="","",VLOOKUP(L2389&amp;I2389,Продукция!A:J,10,0)),"обратитесь к админ справочника")</f>
        <v>инструкция тест- ситема Биочек СК-119</v>
      </c>
      <c r="AT2389" s="11" t="s">
        <v>4823</v>
      </c>
      <c r="AU2389" s="11" t="s">
        <v>4823</v>
      </c>
      <c r="AV2389" s="11" t="s">
        <v>2673</v>
      </c>
      <c r="AW2389" s="11" t="s">
        <v>4824</v>
      </c>
      <c r="AX2389" s="11" t="s">
        <v>502</v>
      </c>
      <c r="AY2389" s="11" t="s">
        <v>1011</v>
      </c>
      <c r="AZ2389" s="11">
        <v>107</v>
      </c>
      <c r="BA2389" s="11">
        <v>39</v>
      </c>
      <c r="BC2389" s="11" t="s">
        <v>4992</v>
      </c>
    </row>
    <row r="2390" spans="1:55" x14ac:dyDescent="0.25">
      <c r="A2390" t="str">
        <f t="shared" si="43"/>
        <v>С/695IBV (BioChek) инфекционный бронхит уровень антител</v>
      </c>
      <c r="B2390" t="str">
        <f>IF(E2390="","",INDEX(Лаборатории!A:A,MATCH('Производственный контроль'!E2390,Лаборатории!B:B,0)))</f>
        <v xml:space="preserve">КУРИНОЕ ЦАРСТВО АО </v>
      </c>
      <c r="C2390" t="str">
        <f>IF(E2390="","",VLOOKUP(E2390,Лаборатории!B:D,3,0))</f>
        <v>U377_CHL</v>
      </c>
      <c r="D2390" s="12">
        <v>45761</v>
      </c>
      <c r="E2390" s="11" t="s">
        <v>793</v>
      </c>
      <c r="F2390" s="11" t="s">
        <v>371</v>
      </c>
      <c r="G2390" s="11" t="s">
        <v>502</v>
      </c>
      <c r="H2390" s="11" t="s">
        <v>262</v>
      </c>
      <c r="I2390" s="11" t="s">
        <v>3416</v>
      </c>
      <c r="J2390" t="str">
        <f>IF(L2390="","",VLOOKUP(L2390,Продукция!B:D,3,0))</f>
        <v>Биологический_материал</v>
      </c>
      <c r="K2390" t="str">
        <f>IF(L2390="","",VLOOKUP(L2390,Продукция!B:C,2,0))</f>
        <v>Сыворотка крови</v>
      </c>
      <c r="L2390" s="151" t="s">
        <v>302</v>
      </c>
      <c r="M2390">
        <f>IF(L2390="","",VLOOKUP(L2390,Продукция!B:L,11,0))</f>
        <v>0</v>
      </c>
      <c r="N2390" s="11" t="s">
        <v>873</v>
      </c>
      <c r="P2390" s="11" t="s">
        <v>340</v>
      </c>
      <c r="Q2390" s="11" t="s">
        <v>854</v>
      </c>
      <c r="R2390" s="153" t="s">
        <v>4857</v>
      </c>
      <c r="S2390" s="11">
        <v>18</v>
      </c>
      <c r="T2390" s="11" t="s">
        <v>5272</v>
      </c>
      <c r="V2390" s="14">
        <v>45756</v>
      </c>
      <c r="Z2390" s="11" t="s">
        <v>4823</v>
      </c>
      <c r="AA2390" s="15">
        <v>0.55208333333333337</v>
      </c>
      <c r="AB2390" t="str">
        <f>IF(L2390="","",VLOOKUP(L2390&amp;I2390,Продукция!A:I,9,0))</f>
        <v>рекомендация производителя набора</v>
      </c>
      <c r="AC2390" s="14">
        <v>45775</v>
      </c>
      <c r="AD2390" s="11" t="s">
        <v>2673</v>
      </c>
      <c r="AE2390" s="11" t="s">
        <v>4823</v>
      </c>
      <c r="AF2390" t="str">
        <f>IF(AD2390="","",VLOOKUP(AD2390,'Сотрудники и ссылки'!A:B,2,0))</f>
        <v>Серолог</v>
      </c>
      <c r="AG2390">
        <f>IF(AD2390="","",VLOOKUP(AD2390,'Сотрудники и ссылки'!A:C,3,0))</f>
        <v>20001771</v>
      </c>
      <c r="AH2390" s="11" t="s">
        <v>2673</v>
      </c>
      <c r="AI2390" t="str">
        <f>IF(AH2390="","",VLOOKUP(AH2390,'Сотрудники и ссылки'!A:B,2,0))</f>
        <v>Серолог</v>
      </c>
      <c r="AJ2390">
        <f>IF(AH2390="","",VLOOKUP(AH2390,'Сотрудники и ссылки'!A:C,3,0))</f>
        <v>20001771</v>
      </c>
      <c r="AK2390" s="14">
        <v>45775</v>
      </c>
      <c r="AL2390" s="2">
        <f>IF(AK2390="","",AK2390+VLOOKUP(I2390,'Вид исследования'!B:E,4,0))</f>
        <v>45776</v>
      </c>
      <c r="AM2390" s="2">
        <f>IF(AK2390="","",AK2390+VLOOKUP(I2390,'Вид исследования'!B:F,5,0))</f>
        <v>45776</v>
      </c>
      <c r="AN2390" s="14">
        <v>45775</v>
      </c>
      <c r="AP2390" s="11" t="s">
        <v>189</v>
      </c>
      <c r="AQ2390" t="str">
        <f>IFERROR(IF(L2390="","",VLOOKUP(L2390&amp;I2390,Продукция!A:K,11,0)),"обратитесь к админ справочника")</f>
        <v>согласно рекомендациям производителя теста</v>
      </c>
      <c r="AR2390" s="11" t="s">
        <v>4823</v>
      </c>
      <c r="AS2390" t="str">
        <f>IFERROR(IF(L2390="","",VLOOKUP(L2390&amp;I2390,Продукция!A:J,10,0)),"обратитесь к админ справочника")</f>
        <v>инструкция тест- ситема Биочек СК-119</v>
      </c>
      <c r="AT2390" s="11" t="s">
        <v>4823</v>
      </c>
      <c r="AU2390" s="11" t="s">
        <v>4823</v>
      </c>
      <c r="AV2390" s="11" t="s">
        <v>2673</v>
      </c>
      <c r="AW2390" s="11" t="s">
        <v>4824</v>
      </c>
      <c r="AX2390" s="11" t="s">
        <v>502</v>
      </c>
      <c r="AY2390" s="11" t="s">
        <v>1005</v>
      </c>
      <c r="AZ2390" s="11">
        <v>107</v>
      </c>
      <c r="BA2390" s="11">
        <v>39</v>
      </c>
      <c r="BC2390" s="11" t="s">
        <v>4992</v>
      </c>
    </row>
    <row r="2391" spans="1:55" x14ac:dyDescent="0.25">
      <c r="A2391" t="str">
        <f t="shared" si="43"/>
        <v>С/695IBV (BioChek) инфекционный бронхит уровень антител</v>
      </c>
      <c r="B2391" t="str">
        <f>IF(E2391="","",INDEX(Лаборатории!A:A,MATCH('Производственный контроль'!E2391,Лаборатории!B:B,0)))</f>
        <v xml:space="preserve">КУРИНОЕ ЦАРСТВО АО </v>
      </c>
      <c r="C2391" t="str">
        <f>IF(E2391="","",VLOOKUP(E2391,Лаборатории!B:D,3,0))</f>
        <v>U377_CHL</v>
      </c>
      <c r="D2391" s="12">
        <v>45761</v>
      </c>
      <c r="E2391" s="11" t="s">
        <v>793</v>
      </c>
      <c r="F2391" s="11" t="s">
        <v>371</v>
      </c>
      <c r="G2391" s="11" t="s">
        <v>502</v>
      </c>
      <c r="H2391" s="11" t="s">
        <v>262</v>
      </c>
      <c r="I2391" s="11" t="s">
        <v>3416</v>
      </c>
      <c r="J2391" t="str">
        <f>IF(L2391="","",VLOOKUP(L2391,Продукция!B:D,3,0))</f>
        <v>Биологический_материал</v>
      </c>
      <c r="K2391" t="str">
        <f>IF(L2391="","",VLOOKUP(L2391,Продукция!B:C,2,0))</f>
        <v>Сыворотка крови</v>
      </c>
      <c r="L2391" s="151" t="s">
        <v>302</v>
      </c>
      <c r="M2391">
        <f>IF(L2391="","",VLOOKUP(L2391,Продукция!B:L,11,0))</f>
        <v>0</v>
      </c>
      <c r="N2391" s="11" t="s">
        <v>873</v>
      </c>
      <c r="P2391" s="11" t="s">
        <v>340</v>
      </c>
      <c r="Q2391" s="11" t="s">
        <v>854</v>
      </c>
      <c r="R2391" s="153" t="s">
        <v>4864</v>
      </c>
      <c r="S2391" s="11">
        <v>18</v>
      </c>
      <c r="T2391" s="11" t="s">
        <v>5272</v>
      </c>
      <c r="V2391" s="14">
        <v>45759</v>
      </c>
      <c r="Z2391" s="11" t="s">
        <v>4823</v>
      </c>
      <c r="AA2391" s="15">
        <v>0.55208333333333337</v>
      </c>
      <c r="AB2391" t="str">
        <f>IF(L2391="","",VLOOKUP(L2391&amp;I2391,Продукция!A:I,9,0))</f>
        <v>рекомендация производителя набора</v>
      </c>
      <c r="AC2391" s="14">
        <v>45775</v>
      </c>
      <c r="AD2391" s="11" t="s">
        <v>2673</v>
      </c>
      <c r="AE2391" s="11" t="s">
        <v>4823</v>
      </c>
      <c r="AF2391" t="str">
        <f>IF(AD2391="","",VLOOKUP(AD2391,'Сотрудники и ссылки'!A:B,2,0))</f>
        <v>Серолог</v>
      </c>
      <c r="AG2391">
        <f>IF(AD2391="","",VLOOKUP(AD2391,'Сотрудники и ссылки'!A:C,3,0))</f>
        <v>20001771</v>
      </c>
      <c r="AH2391" s="11" t="s">
        <v>2673</v>
      </c>
      <c r="AI2391" t="str">
        <f>IF(AH2391="","",VLOOKUP(AH2391,'Сотрудники и ссылки'!A:B,2,0))</f>
        <v>Серолог</v>
      </c>
      <c r="AJ2391">
        <f>IF(AH2391="","",VLOOKUP(AH2391,'Сотрудники и ссылки'!A:C,3,0))</f>
        <v>20001771</v>
      </c>
      <c r="AK2391" s="14">
        <v>45775</v>
      </c>
      <c r="AL2391" s="2">
        <f>IF(AK2391="","",AK2391+VLOOKUP(I2391,'Вид исследования'!B:E,4,0))</f>
        <v>45776</v>
      </c>
      <c r="AM2391" s="2">
        <f>IF(AK2391="","",AK2391+VLOOKUP(I2391,'Вид исследования'!B:F,5,0))</f>
        <v>45776</v>
      </c>
      <c r="AN2391" s="14">
        <v>45775</v>
      </c>
      <c r="AP2391" s="11" t="s">
        <v>189</v>
      </c>
      <c r="AQ2391" t="str">
        <f>IFERROR(IF(L2391="","",VLOOKUP(L2391&amp;I2391,Продукция!A:K,11,0)),"обратитесь к админ справочника")</f>
        <v>согласно рекомендациям производителя теста</v>
      </c>
      <c r="AR2391" s="11" t="s">
        <v>4823</v>
      </c>
      <c r="AS2391" t="str">
        <f>IFERROR(IF(L2391="","",VLOOKUP(L2391&amp;I2391,Продукция!A:J,10,0)),"обратитесь к админ справочника")</f>
        <v>инструкция тест- ситема Биочек СК-119</v>
      </c>
      <c r="AT2391" s="11" t="s">
        <v>4823</v>
      </c>
      <c r="AU2391" s="11" t="s">
        <v>4823</v>
      </c>
      <c r="AV2391" s="11" t="s">
        <v>2673</v>
      </c>
      <c r="AW2391" s="11" t="s">
        <v>4824</v>
      </c>
      <c r="AX2391" s="11" t="s">
        <v>502</v>
      </c>
      <c r="AY2391" s="11" t="s">
        <v>1006</v>
      </c>
      <c r="AZ2391" s="11">
        <v>107</v>
      </c>
      <c r="BA2391" s="11">
        <v>39</v>
      </c>
      <c r="BC2391" s="11" t="s">
        <v>4992</v>
      </c>
    </row>
    <row r="2392" spans="1:55" x14ac:dyDescent="0.25">
      <c r="A2392" t="str">
        <f t="shared" si="43"/>
        <v>С/695NDV (BioChek) болезнь Ньюкасла уровень антител</v>
      </c>
      <c r="B2392" t="str">
        <f>IF(E2392="","",INDEX(Лаборатории!A:A,MATCH('Производственный контроль'!E2392,Лаборатории!B:B,0)))</f>
        <v xml:space="preserve">КУРИНОЕ ЦАРСТВО АО </v>
      </c>
      <c r="C2392" t="str">
        <f>IF(E2392="","",VLOOKUP(E2392,Лаборатории!B:D,3,0))</f>
        <v>U377_CHL</v>
      </c>
      <c r="D2392" s="12">
        <v>45761</v>
      </c>
      <c r="E2392" s="11" t="s">
        <v>793</v>
      </c>
      <c r="F2392" s="11" t="s">
        <v>371</v>
      </c>
      <c r="G2392" s="11" t="s">
        <v>502</v>
      </c>
      <c r="H2392" s="11" t="s">
        <v>262</v>
      </c>
      <c r="I2392" s="11" t="s">
        <v>3424</v>
      </c>
      <c r="J2392" t="str">
        <f>IF(L2392="","",VLOOKUP(L2392,Продукция!B:D,3,0))</f>
        <v>Биологический_материал</v>
      </c>
      <c r="K2392" t="str">
        <f>IF(L2392="","",VLOOKUP(L2392,Продукция!B:C,2,0))</f>
        <v>Сыворотка крови</v>
      </c>
      <c r="L2392" s="151" t="s">
        <v>302</v>
      </c>
      <c r="M2392">
        <f>IF(L2392="","",VLOOKUP(L2392,Продукция!B:L,11,0))</f>
        <v>0</v>
      </c>
      <c r="N2392" s="11" t="s">
        <v>873</v>
      </c>
      <c r="P2392" s="11" t="s">
        <v>340</v>
      </c>
      <c r="Q2392" s="11" t="s">
        <v>854</v>
      </c>
      <c r="R2392" s="153" t="s">
        <v>4840</v>
      </c>
      <c r="S2392" s="11">
        <v>18</v>
      </c>
      <c r="T2392" s="11" t="s">
        <v>5272</v>
      </c>
      <c r="V2392" s="14">
        <v>45755</v>
      </c>
      <c r="Z2392" s="11" t="s">
        <v>4823</v>
      </c>
      <c r="AA2392" s="15">
        <v>0.55208333333333337</v>
      </c>
      <c r="AB2392" t="str">
        <f>IF(L2392="","",VLOOKUP(L2392&amp;I2392,Продукция!A:I,9,0))</f>
        <v>рекомендация производителя набора</v>
      </c>
      <c r="AC2392" s="14">
        <v>45775</v>
      </c>
      <c r="AD2392" s="11" t="s">
        <v>2673</v>
      </c>
      <c r="AE2392" s="11" t="s">
        <v>4823</v>
      </c>
      <c r="AF2392" t="str">
        <f>IF(AD2392="","",VLOOKUP(AD2392,'Сотрудники и ссылки'!A:B,2,0))</f>
        <v>Серолог</v>
      </c>
      <c r="AG2392">
        <f>IF(AD2392="","",VLOOKUP(AD2392,'Сотрудники и ссылки'!A:C,3,0))</f>
        <v>20001771</v>
      </c>
      <c r="AH2392" s="11" t="s">
        <v>2673</v>
      </c>
      <c r="AI2392" t="str">
        <f>IF(AH2392="","",VLOOKUP(AH2392,'Сотрудники и ссылки'!A:B,2,0))</f>
        <v>Серолог</v>
      </c>
      <c r="AJ2392">
        <f>IF(AH2392="","",VLOOKUP(AH2392,'Сотрудники и ссылки'!A:C,3,0))</f>
        <v>20001771</v>
      </c>
      <c r="AK2392" s="14">
        <v>45775</v>
      </c>
      <c r="AL2392" s="2">
        <f>IF(AK2392="","",AK2392+VLOOKUP(I2392,'Вид исследования'!B:E,4,0))</f>
        <v>45776</v>
      </c>
      <c r="AM2392" s="2">
        <f>IF(AK2392="","",AK2392+VLOOKUP(I2392,'Вид исследования'!B:F,5,0))</f>
        <v>45776</v>
      </c>
      <c r="AN2392" s="14">
        <v>45775</v>
      </c>
      <c r="AP2392" s="11" t="s">
        <v>189</v>
      </c>
      <c r="AQ2392" t="str">
        <f>IFERROR(IF(L2392="","",VLOOKUP(L2392&amp;I2392,Продукция!A:K,11,0)),"обратитесь к админ справочника")</f>
        <v>согласно рекомендациям производителя теста</v>
      </c>
      <c r="AR2392" s="11" t="s">
        <v>4823</v>
      </c>
      <c r="AS2392" t="str">
        <f>IFERROR(IF(L2392="","",VLOOKUP(L2392&amp;I2392,Продукция!A:J,10,0)),"обратитесь к админ справочника")</f>
        <v>инструкция тест- ситема Биочек СК -116</v>
      </c>
      <c r="AT2392" s="11" t="s">
        <v>4823</v>
      </c>
      <c r="AU2392" s="11" t="s">
        <v>4823</v>
      </c>
      <c r="AV2392" s="11" t="s">
        <v>2673</v>
      </c>
      <c r="AW2392" s="11" t="s">
        <v>4824</v>
      </c>
      <c r="AX2392" s="11" t="s">
        <v>502</v>
      </c>
      <c r="AY2392" s="11" t="s">
        <v>1011</v>
      </c>
      <c r="AZ2392" s="11">
        <v>107</v>
      </c>
      <c r="BA2392" s="11">
        <v>39</v>
      </c>
      <c r="BC2392" s="11" t="s">
        <v>4992</v>
      </c>
    </row>
    <row r="2393" spans="1:55" x14ac:dyDescent="0.25">
      <c r="A2393" t="str">
        <f t="shared" si="43"/>
        <v>С/695NDV (BioChek) болезнь Ньюкасла уровень антител</v>
      </c>
      <c r="B2393" t="str">
        <f>IF(E2393="","",INDEX(Лаборатории!A:A,MATCH('Производственный контроль'!E2393,Лаборатории!B:B,0)))</f>
        <v xml:space="preserve">КУРИНОЕ ЦАРСТВО АО </v>
      </c>
      <c r="C2393" t="str">
        <f>IF(E2393="","",VLOOKUP(E2393,Лаборатории!B:D,3,0))</f>
        <v>U377_CHL</v>
      </c>
      <c r="D2393" s="12">
        <v>45761</v>
      </c>
      <c r="E2393" s="11" t="s">
        <v>793</v>
      </c>
      <c r="F2393" s="11" t="s">
        <v>371</v>
      </c>
      <c r="G2393" s="11" t="s">
        <v>502</v>
      </c>
      <c r="H2393" s="11" t="s">
        <v>262</v>
      </c>
      <c r="I2393" s="11" t="s">
        <v>3424</v>
      </c>
      <c r="J2393" t="str">
        <f>IF(L2393="","",VLOOKUP(L2393,Продукция!B:D,3,0))</f>
        <v>Биологический_материал</v>
      </c>
      <c r="K2393" t="str">
        <f>IF(L2393="","",VLOOKUP(L2393,Продукция!B:C,2,0))</f>
        <v>Сыворотка крови</v>
      </c>
      <c r="L2393" s="151" t="s">
        <v>302</v>
      </c>
      <c r="M2393">
        <f>IF(L2393="","",VLOOKUP(L2393,Продукция!B:L,11,0))</f>
        <v>0</v>
      </c>
      <c r="N2393" s="11" t="s">
        <v>873</v>
      </c>
      <c r="P2393" s="11" t="s">
        <v>340</v>
      </c>
      <c r="Q2393" s="11" t="s">
        <v>854</v>
      </c>
      <c r="R2393" s="153" t="s">
        <v>4857</v>
      </c>
      <c r="S2393" s="11">
        <v>18</v>
      </c>
      <c r="T2393" s="11" t="s">
        <v>5272</v>
      </c>
      <c r="V2393" s="14">
        <v>45756</v>
      </c>
      <c r="Z2393" s="11" t="s">
        <v>4823</v>
      </c>
      <c r="AA2393" s="15">
        <v>0.55208333333333337</v>
      </c>
      <c r="AB2393" t="str">
        <f>IF(L2393="","",VLOOKUP(L2393&amp;I2393,Продукция!A:I,9,0))</f>
        <v>рекомендация производителя набора</v>
      </c>
      <c r="AC2393" s="14">
        <v>45775</v>
      </c>
      <c r="AD2393" s="11" t="s">
        <v>2673</v>
      </c>
      <c r="AE2393" s="11" t="s">
        <v>4823</v>
      </c>
      <c r="AF2393" t="str">
        <f>IF(AD2393="","",VLOOKUP(AD2393,'Сотрудники и ссылки'!A:B,2,0))</f>
        <v>Серолог</v>
      </c>
      <c r="AG2393">
        <f>IF(AD2393="","",VLOOKUP(AD2393,'Сотрудники и ссылки'!A:C,3,0))</f>
        <v>20001771</v>
      </c>
      <c r="AH2393" s="11" t="s">
        <v>2673</v>
      </c>
      <c r="AI2393" t="str">
        <f>IF(AH2393="","",VLOOKUP(AH2393,'Сотрудники и ссылки'!A:B,2,0))</f>
        <v>Серолог</v>
      </c>
      <c r="AJ2393">
        <f>IF(AH2393="","",VLOOKUP(AH2393,'Сотрудники и ссылки'!A:C,3,0))</f>
        <v>20001771</v>
      </c>
      <c r="AK2393" s="14">
        <v>45775</v>
      </c>
      <c r="AL2393" s="2">
        <f>IF(AK2393="","",AK2393+VLOOKUP(I2393,'Вид исследования'!B:E,4,0))</f>
        <v>45776</v>
      </c>
      <c r="AM2393" s="2">
        <f>IF(AK2393="","",AK2393+VLOOKUP(I2393,'Вид исследования'!B:F,5,0))</f>
        <v>45776</v>
      </c>
      <c r="AN2393" s="14">
        <v>45775</v>
      </c>
      <c r="AP2393" s="11" t="s">
        <v>189</v>
      </c>
      <c r="AQ2393" t="str">
        <f>IFERROR(IF(L2393="","",VLOOKUP(L2393&amp;I2393,Продукция!A:K,11,0)),"обратитесь к админ справочника")</f>
        <v>согласно рекомендациям производителя теста</v>
      </c>
      <c r="AR2393" s="11" t="s">
        <v>4823</v>
      </c>
      <c r="AS2393" t="str">
        <f>IFERROR(IF(L2393="","",VLOOKUP(L2393&amp;I2393,Продукция!A:J,10,0)),"обратитесь к админ справочника")</f>
        <v>инструкция тест- ситема Биочек СК -116</v>
      </c>
      <c r="AT2393" s="11" t="s">
        <v>4823</v>
      </c>
      <c r="AU2393" s="11" t="s">
        <v>4823</v>
      </c>
      <c r="AV2393" s="11" t="s">
        <v>2673</v>
      </c>
      <c r="AW2393" s="11" t="s">
        <v>4824</v>
      </c>
      <c r="AX2393" s="11" t="s">
        <v>502</v>
      </c>
      <c r="AY2393" s="11" t="s">
        <v>1005</v>
      </c>
      <c r="AZ2393" s="11">
        <v>107</v>
      </c>
      <c r="BA2393" s="11">
        <v>39</v>
      </c>
      <c r="BC2393" s="11" t="s">
        <v>4992</v>
      </c>
    </row>
    <row r="2394" spans="1:55" x14ac:dyDescent="0.25">
      <c r="A2394" t="str">
        <f t="shared" si="43"/>
        <v>С/695NDV (BioChek) болезнь Ньюкасла уровень антител</v>
      </c>
      <c r="B2394" t="str">
        <f>IF(E2394="","",INDEX(Лаборатории!A:A,MATCH('Производственный контроль'!E2394,Лаборатории!B:B,0)))</f>
        <v xml:space="preserve">КУРИНОЕ ЦАРСТВО АО </v>
      </c>
      <c r="C2394" t="str">
        <f>IF(E2394="","",VLOOKUP(E2394,Лаборатории!B:D,3,0))</f>
        <v>U377_CHL</v>
      </c>
      <c r="D2394" s="12">
        <v>45761</v>
      </c>
      <c r="E2394" s="11" t="s">
        <v>793</v>
      </c>
      <c r="F2394" s="11" t="s">
        <v>371</v>
      </c>
      <c r="G2394" s="11" t="s">
        <v>502</v>
      </c>
      <c r="H2394" s="11" t="s">
        <v>262</v>
      </c>
      <c r="I2394" s="11" t="s">
        <v>3424</v>
      </c>
      <c r="J2394" t="str">
        <f>IF(L2394="","",VLOOKUP(L2394,Продукция!B:D,3,0))</f>
        <v>Биологический_материал</v>
      </c>
      <c r="K2394" t="str">
        <f>IF(L2394="","",VLOOKUP(L2394,Продукция!B:C,2,0))</f>
        <v>Сыворотка крови</v>
      </c>
      <c r="L2394" s="151" t="s">
        <v>302</v>
      </c>
      <c r="M2394">
        <f>IF(L2394="","",VLOOKUP(L2394,Продукция!B:L,11,0))</f>
        <v>0</v>
      </c>
      <c r="N2394" s="11" t="s">
        <v>873</v>
      </c>
      <c r="P2394" s="11" t="s">
        <v>340</v>
      </c>
      <c r="Q2394" s="11" t="s">
        <v>854</v>
      </c>
      <c r="R2394" s="153" t="s">
        <v>4864</v>
      </c>
      <c r="S2394" s="11">
        <v>18</v>
      </c>
      <c r="T2394" s="11" t="s">
        <v>5272</v>
      </c>
      <c r="V2394" s="14">
        <v>45759</v>
      </c>
      <c r="Z2394" s="11" t="s">
        <v>4823</v>
      </c>
      <c r="AA2394" s="15">
        <v>0.55208333333333337</v>
      </c>
      <c r="AB2394" t="str">
        <f>IF(L2394="","",VLOOKUP(L2394&amp;I2394,Продукция!A:I,9,0))</f>
        <v>рекомендация производителя набора</v>
      </c>
      <c r="AC2394" s="14">
        <v>45775</v>
      </c>
      <c r="AD2394" s="11" t="s">
        <v>2673</v>
      </c>
      <c r="AE2394" s="11" t="s">
        <v>4823</v>
      </c>
      <c r="AF2394" t="str">
        <f>IF(AD2394="","",VLOOKUP(AD2394,'Сотрудники и ссылки'!A:B,2,0))</f>
        <v>Серолог</v>
      </c>
      <c r="AG2394">
        <f>IF(AD2394="","",VLOOKUP(AD2394,'Сотрудники и ссылки'!A:C,3,0))</f>
        <v>20001771</v>
      </c>
      <c r="AH2394" s="11" t="s">
        <v>2673</v>
      </c>
      <c r="AI2394" t="str">
        <f>IF(AH2394="","",VLOOKUP(AH2394,'Сотрудники и ссылки'!A:B,2,0))</f>
        <v>Серолог</v>
      </c>
      <c r="AJ2394">
        <f>IF(AH2394="","",VLOOKUP(AH2394,'Сотрудники и ссылки'!A:C,3,0))</f>
        <v>20001771</v>
      </c>
      <c r="AK2394" s="14">
        <v>45775</v>
      </c>
      <c r="AL2394" s="2">
        <f>IF(AK2394="","",AK2394+VLOOKUP(I2394,'Вид исследования'!B:E,4,0))</f>
        <v>45776</v>
      </c>
      <c r="AM2394" s="2">
        <f>IF(AK2394="","",AK2394+VLOOKUP(I2394,'Вид исследования'!B:F,5,0))</f>
        <v>45776</v>
      </c>
      <c r="AN2394" s="14">
        <v>45775</v>
      </c>
      <c r="AP2394" s="11" t="s">
        <v>189</v>
      </c>
      <c r="AQ2394" t="str">
        <f>IFERROR(IF(L2394="","",VLOOKUP(L2394&amp;I2394,Продукция!A:K,11,0)),"обратитесь к админ справочника")</f>
        <v>согласно рекомендациям производителя теста</v>
      </c>
      <c r="AR2394" s="11" t="s">
        <v>4823</v>
      </c>
      <c r="AS2394" t="str">
        <f>IFERROR(IF(L2394="","",VLOOKUP(L2394&amp;I2394,Продукция!A:J,10,0)),"обратитесь к админ справочника")</f>
        <v>инструкция тест- ситема Биочек СК -116</v>
      </c>
      <c r="AT2394" s="11" t="s">
        <v>4823</v>
      </c>
      <c r="AU2394" s="11" t="s">
        <v>4823</v>
      </c>
      <c r="AV2394" s="11" t="s">
        <v>2673</v>
      </c>
      <c r="AW2394" s="11" t="s">
        <v>4824</v>
      </c>
      <c r="AX2394" s="11" t="s">
        <v>502</v>
      </c>
      <c r="AY2394" s="11" t="s">
        <v>1006</v>
      </c>
      <c r="AZ2394" s="11">
        <v>107</v>
      </c>
      <c r="BA2394" s="11">
        <v>39</v>
      </c>
      <c r="BC2394" s="11" t="s">
        <v>4992</v>
      </c>
    </row>
    <row r="2395" spans="1:55" x14ac:dyDescent="0.25">
      <c r="A2395" t="str">
        <f t="shared" si="43"/>
        <v>С/695REO (BioChek) реовирус уровень антител</v>
      </c>
      <c r="B2395" t="str">
        <f>IF(E2395="","",INDEX(Лаборатории!A:A,MATCH('Производственный контроль'!E2395,Лаборатории!B:B,0)))</f>
        <v xml:space="preserve">КУРИНОЕ ЦАРСТВО АО </v>
      </c>
      <c r="C2395" t="str">
        <f>IF(E2395="","",VLOOKUP(E2395,Лаборатории!B:D,3,0))</f>
        <v>U377_CHL</v>
      </c>
      <c r="D2395" s="12">
        <v>45761</v>
      </c>
      <c r="E2395" s="11" t="s">
        <v>793</v>
      </c>
      <c r="F2395" s="11" t="s">
        <v>371</v>
      </c>
      <c r="G2395" s="11" t="s">
        <v>502</v>
      </c>
      <c r="H2395" s="11" t="s">
        <v>262</v>
      </c>
      <c r="I2395" s="11" t="s">
        <v>3426</v>
      </c>
      <c r="J2395" t="str">
        <f>IF(L2395="","",VLOOKUP(L2395,Продукция!B:D,3,0))</f>
        <v>Биологический_материал</v>
      </c>
      <c r="K2395" t="str">
        <f>IF(L2395="","",VLOOKUP(L2395,Продукция!B:C,2,0))</f>
        <v>Сыворотка крови</v>
      </c>
      <c r="L2395" s="151" t="s">
        <v>302</v>
      </c>
      <c r="M2395">
        <f>IF(L2395="","",VLOOKUP(L2395,Продукция!B:L,11,0))</f>
        <v>0</v>
      </c>
      <c r="N2395" s="11" t="s">
        <v>873</v>
      </c>
      <c r="P2395" s="11" t="s">
        <v>340</v>
      </c>
      <c r="Q2395" s="11" t="s">
        <v>854</v>
      </c>
      <c r="R2395" s="153" t="s">
        <v>4840</v>
      </c>
      <c r="S2395" s="11">
        <v>18</v>
      </c>
      <c r="T2395" s="11" t="s">
        <v>5272</v>
      </c>
      <c r="V2395" s="14">
        <v>45755</v>
      </c>
      <c r="Z2395" s="11" t="s">
        <v>4823</v>
      </c>
      <c r="AA2395" s="15">
        <v>0.55208333333333337</v>
      </c>
      <c r="AB2395" t="str">
        <f>IF(L2395="","",VLOOKUP(L2395&amp;I2395,Продукция!A:I,9,0))</f>
        <v>рекомендация производителя набора</v>
      </c>
      <c r="AC2395" s="14">
        <v>45775</v>
      </c>
      <c r="AD2395" s="11" t="s">
        <v>2673</v>
      </c>
      <c r="AE2395" s="11" t="s">
        <v>4823</v>
      </c>
      <c r="AF2395" t="str">
        <f>IF(AD2395="","",VLOOKUP(AD2395,'Сотрудники и ссылки'!A:B,2,0))</f>
        <v>Серолог</v>
      </c>
      <c r="AG2395">
        <f>IF(AD2395="","",VLOOKUP(AD2395,'Сотрудники и ссылки'!A:C,3,0))</f>
        <v>20001771</v>
      </c>
      <c r="AH2395" s="11" t="s">
        <v>2673</v>
      </c>
      <c r="AI2395" t="str">
        <f>IF(AH2395="","",VLOOKUP(AH2395,'Сотрудники и ссылки'!A:B,2,0))</f>
        <v>Серолог</v>
      </c>
      <c r="AJ2395">
        <f>IF(AH2395="","",VLOOKUP(AH2395,'Сотрудники и ссылки'!A:C,3,0))</f>
        <v>20001771</v>
      </c>
      <c r="AK2395" s="14">
        <v>45775</v>
      </c>
      <c r="AL2395" s="2">
        <f>IF(AK2395="","",AK2395+VLOOKUP(I2395,'Вид исследования'!B:E,4,0))</f>
        <v>45776</v>
      </c>
      <c r="AM2395" s="2">
        <f>IF(AK2395="","",AK2395+VLOOKUP(I2395,'Вид исследования'!B:F,5,0))</f>
        <v>45776</v>
      </c>
      <c r="AN2395" s="14">
        <v>45775</v>
      </c>
      <c r="AP2395" s="11" t="s">
        <v>189</v>
      </c>
      <c r="AQ2395" t="str">
        <f>IFERROR(IF(L2395="","",VLOOKUP(L2395&amp;I2395,Продукция!A:K,11,0)),"обратитесь к админ справочника")</f>
        <v>согласно рекомендациям производителя теста</v>
      </c>
      <c r="AR2395" s="11" t="s">
        <v>4823</v>
      </c>
      <c r="AS2395" t="str">
        <f>IFERROR(IF(L2395="","",VLOOKUP(L2395&amp;I2395,Продукция!A:J,10,0)),"обратитесь к админ справочника")</f>
        <v>инструкция тест- ситема Биочек СК -110</v>
      </c>
      <c r="AT2395" s="11" t="s">
        <v>4823</v>
      </c>
      <c r="AU2395" s="11" t="s">
        <v>4823</v>
      </c>
      <c r="AV2395" s="11" t="s">
        <v>2673</v>
      </c>
      <c r="AW2395" s="11" t="s">
        <v>4824</v>
      </c>
      <c r="AX2395" s="11" t="s">
        <v>502</v>
      </c>
      <c r="AY2395" s="11" t="s">
        <v>1011</v>
      </c>
      <c r="AZ2395" s="11">
        <v>107</v>
      </c>
      <c r="BA2395" s="11">
        <v>39</v>
      </c>
      <c r="BC2395" s="11" t="s">
        <v>4992</v>
      </c>
    </row>
    <row r="2396" spans="1:55" x14ac:dyDescent="0.25">
      <c r="A2396" t="str">
        <f t="shared" si="43"/>
        <v>С/695REO (BioChek) реовирус уровень антител</v>
      </c>
      <c r="B2396" t="str">
        <f>IF(E2396="","",INDEX(Лаборатории!A:A,MATCH('Производственный контроль'!E2396,Лаборатории!B:B,0)))</f>
        <v xml:space="preserve">КУРИНОЕ ЦАРСТВО АО </v>
      </c>
      <c r="C2396" t="str">
        <f>IF(E2396="","",VLOOKUP(E2396,Лаборатории!B:D,3,0))</f>
        <v>U377_CHL</v>
      </c>
      <c r="D2396" s="12">
        <v>45761</v>
      </c>
      <c r="E2396" s="11" t="s">
        <v>793</v>
      </c>
      <c r="F2396" s="11" t="s">
        <v>371</v>
      </c>
      <c r="G2396" s="11" t="s">
        <v>502</v>
      </c>
      <c r="H2396" s="11" t="s">
        <v>262</v>
      </c>
      <c r="I2396" s="11" t="s">
        <v>3426</v>
      </c>
      <c r="J2396" t="str">
        <f>IF(L2396="","",VLOOKUP(L2396,Продукция!B:D,3,0))</f>
        <v>Биологический_материал</v>
      </c>
      <c r="K2396" t="str">
        <f>IF(L2396="","",VLOOKUP(L2396,Продукция!B:C,2,0))</f>
        <v>Сыворотка крови</v>
      </c>
      <c r="L2396" s="151" t="s">
        <v>302</v>
      </c>
      <c r="M2396">
        <f>IF(L2396="","",VLOOKUP(L2396,Продукция!B:L,11,0))</f>
        <v>0</v>
      </c>
      <c r="N2396" s="11" t="s">
        <v>873</v>
      </c>
      <c r="P2396" s="11" t="s">
        <v>340</v>
      </c>
      <c r="Q2396" s="11" t="s">
        <v>854</v>
      </c>
      <c r="R2396" s="153" t="s">
        <v>4857</v>
      </c>
      <c r="S2396" s="11">
        <v>18</v>
      </c>
      <c r="T2396" s="11" t="s">
        <v>5272</v>
      </c>
      <c r="V2396" s="14">
        <v>45756</v>
      </c>
      <c r="Z2396" s="11" t="s">
        <v>4823</v>
      </c>
      <c r="AA2396" s="15">
        <v>0.55208333333333337</v>
      </c>
      <c r="AB2396" t="str">
        <f>IF(L2396="","",VLOOKUP(L2396&amp;I2396,Продукция!A:I,9,0))</f>
        <v>рекомендация производителя набора</v>
      </c>
      <c r="AC2396" s="14">
        <v>45775</v>
      </c>
      <c r="AD2396" s="11" t="s">
        <v>2673</v>
      </c>
      <c r="AE2396" s="11" t="s">
        <v>4823</v>
      </c>
      <c r="AF2396" t="str">
        <f>IF(AD2396="","",VLOOKUP(AD2396,'Сотрудники и ссылки'!A:B,2,0))</f>
        <v>Серолог</v>
      </c>
      <c r="AG2396">
        <f>IF(AD2396="","",VLOOKUP(AD2396,'Сотрудники и ссылки'!A:C,3,0))</f>
        <v>20001771</v>
      </c>
      <c r="AH2396" s="11" t="s">
        <v>2673</v>
      </c>
      <c r="AI2396" t="str">
        <f>IF(AH2396="","",VLOOKUP(AH2396,'Сотрудники и ссылки'!A:B,2,0))</f>
        <v>Серолог</v>
      </c>
      <c r="AJ2396">
        <f>IF(AH2396="","",VLOOKUP(AH2396,'Сотрудники и ссылки'!A:C,3,0))</f>
        <v>20001771</v>
      </c>
      <c r="AK2396" s="14">
        <v>45775</v>
      </c>
      <c r="AL2396" s="2">
        <f>IF(AK2396="","",AK2396+VLOOKUP(I2396,'Вид исследования'!B:E,4,0))</f>
        <v>45776</v>
      </c>
      <c r="AM2396" s="2">
        <f>IF(AK2396="","",AK2396+VLOOKUP(I2396,'Вид исследования'!B:F,5,0))</f>
        <v>45776</v>
      </c>
      <c r="AN2396" s="14">
        <v>45775</v>
      </c>
      <c r="AP2396" s="11" t="s">
        <v>189</v>
      </c>
      <c r="AQ2396" t="str">
        <f>IFERROR(IF(L2396="","",VLOOKUP(L2396&amp;I2396,Продукция!A:K,11,0)),"обратитесь к админ справочника")</f>
        <v>согласно рекомендациям производителя теста</v>
      </c>
      <c r="AR2396" s="11" t="s">
        <v>4823</v>
      </c>
      <c r="AS2396" t="str">
        <f>IFERROR(IF(L2396="","",VLOOKUP(L2396&amp;I2396,Продукция!A:J,10,0)),"обратитесь к админ справочника")</f>
        <v>инструкция тест- ситема Биочек СК -110</v>
      </c>
      <c r="AT2396" s="11" t="s">
        <v>4823</v>
      </c>
      <c r="AU2396" s="11" t="s">
        <v>4823</v>
      </c>
      <c r="AV2396" s="11" t="s">
        <v>2673</v>
      </c>
      <c r="AW2396" s="11" t="s">
        <v>4824</v>
      </c>
      <c r="AX2396" s="11" t="s">
        <v>502</v>
      </c>
      <c r="AY2396" s="11" t="s">
        <v>1005</v>
      </c>
      <c r="AZ2396" s="11">
        <v>107</v>
      </c>
      <c r="BA2396" s="11">
        <v>39</v>
      </c>
      <c r="BC2396" s="11" t="s">
        <v>4992</v>
      </c>
    </row>
    <row r="2397" spans="1:55" x14ac:dyDescent="0.25">
      <c r="A2397" t="str">
        <f t="shared" si="43"/>
        <v>С/695REO (BioChek) реовирус уровень антител</v>
      </c>
      <c r="B2397" t="str">
        <f>IF(E2397="","",INDEX(Лаборатории!A:A,MATCH('Производственный контроль'!E2397,Лаборатории!B:B,0)))</f>
        <v xml:space="preserve">КУРИНОЕ ЦАРСТВО АО </v>
      </c>
      <c r="C2397" t="str">
        <f>IF(E2397="","",VLOOKUP(E2397,Лаборатории!B:D,3,0))</f>
        <v>U377_CHL</v>
      </c>
      <c r="D2397" s="12">
        <v>45761</v>
      </c>
      <c r="E2397" s="11" t="s">
        <v>793</v>
      </c>
      <c r="F2397" s="11" t="s">
        <v>371</v>
      </c>
      <c r="G2397" s="11" t="s">
        <v>502</v>
      </c>
      <c r="H2397" s="11" t="s">
        <v>262</v>
      </c>
      <c r="I2397" s="11" t="s">
        <v>3426</v>
      </c>
      <c r="J2397" t="str">
        <f>IF(L2397="","",VLOOKUP(L2397,Продукция!B:D,3,0))</f>
        <v>Биологический_материал</v>
      </c>
      <c r="K2397" t="str">
        <f>IF(L2397="","",VLOOKUP(L2397,Продукция!B:C,2,0))</f>
        <v>Сыворотка крови</v>
      </c>
      <c r="L2397" s="151" t="s">
        <v>302</v>
      </c>
      <c r="M2397">
        <f>IF(L2397="","",VLOOKUP(L2397,Продукция!B:L,11,0))</f>
        <v>0</v>
      </c>
      <c r="N2397" s="11" t="s">
        <v>873</v>
      </c>
      <c r="P2397" s="11" t="s">
        <v>340</v>
      </c>
      <c r="Q2397" s="11" t="s">
        <v>854</v>
      </c>
      <c r="R2397" s="153" t="s">
        <v>4864</v>
      </c>
      <c r="S2397" s="11">
        <v>18</v>
      </c>
      <c r="T2397" s="11" t="s">
        <v>5272</v>
      </c>
      <c r="V2397" s="14">
        <v>45759</v>
      </c>
      <c r="Z2397" s="11" t="s">
        <v>4823</v>
      </c>
      <c r="AA2397" s="15">
        <v>0.55208333333333337</v>
      </c>
      <c r="AB2397" t="str">
        <f>IF(L2397="","",VLOOKUP(L2397&amp;I2397,Продукция!A:I,9,0))</f>
        <v>рекомендация производителя набора</v>
      </c>
      <c r="AC2397" s="14">
        <v>45775</v>
      </c>
      <c r="AD2397" s="11" t="s">
        <v>2673</v>
      </c>
      <c r="AE2397" s="11" t="s">
        <v>4823</v>
      </c>
      <c r="AF2397" t="str">
        <f>IF(AD2397="","",VLOOKUP(AD2397,'Сотрудники и ссылки'!A:B,2,0))</f>
        <v>Серолог</v>
      </c>
      <c r="AG2397">
        <f>IF(AD2397="","",VLOOKUP(AD2397,'Сотрудники и ссылки'!A:C,3,0))</f>
        <v>20001771</v>
      </c>
      <c r="AH2397" s="11" t="s">
        <v>2673</v>
      </c>
      <c r="AI2397" t="str">
        <f>IF(AH2397="","",VLOOKUP(AH2397,'Сотрудники и ссылки'!A:B,2,0))</f>
        <v>Серолог</v>
      </c>
      <c r="AJ2397">
        <f>IF(AH2397="","",VLOOKUP(AH2397,'Сотрудники и ссылки'!A:C,3,0))</f>
        <v>20001771</v>
      </c>
      <c r="AK2397" s="14">
        <v>45775</v>
      </c>
      <c r="AL2397" s="2">
        <f>IF(AK2397="","",AK2397+VLOOKUP(I2397,'Вид исследования'!B:E,4,0))</f>
        <v>45776</v>
      </c>
      <c r="AM2397" s="2">
        <f>IF(AK2397="","",AK2397+VLOOKUP(I2397,'Вид исследования'!B:F,5,0))</f>
        <v>45776</v>
      </c>
      <c r="AN2397" s="14">
        <v>45775</v>
      </c>
      <c r="AP2397" s="11" t="s">
        <v>189</v>
      </c>
      <c r="AQ2397" t="str">
        <f>IFERROR(IF(L2397="","",VLOOKUP(L2397&amp;I2397,Продукция!A:K,11,0)),"обратитесь к админ справочника")</f>
        <v>согласно рекомендациям производителя теста</v>
      </c>
      <c r="AR2397" s="11" t="s">
        <v>4823</v>
      </c>
      <c r="AS2397" t="str">
        <f>IFERROR(IF(L2397="","",VLOOKUP(L2397&amp;I2397,Продукция!A:J,10,0)),"обратитесь к админ справочника")</f>
        <v>инструкция тест- ситема Биочек СК -110</v>
      </c>
      <c r="AT2397" s="11" t="s">
        <v>4823</v>
      </c>
      <c r="AU2397" s="11" t="s">
        <v>4823</v>
      </c>
      <c r="AV2397" s="11" t="s">
        <v>2673</v>
      </c>
      <c r="AW2397" s="11" t="s">
        <v>4824</v>
      </c>
      <c r="AX2397" s="11" t="s">
        <v>502</v>
      </c>
      <c r="AY2397" s="11" t="s">
        <v>1006</v>
      </c>
      <c r="AZ2397" s="11">
        <v>107</v>
      </c>
      <c r="BA2397" s="11">
        <v>39</v>
      </c>
      <c r="BC2397" s="11" t="s">
        <v>4992</v>
      </c>
    </row>
    <row r="2398" spans="1:55" x14ac:dyDescent="0.25">
      <c r="A2398" t="str">
        <f t="shared" si="43"/>
        <v xml:space="preserve">С/695CAV (BioChek) анемия уровень антител </v>
      </c>
      <c r="B2398" t="str">
        <f>IF(E2398="","",INDEX(Лаборатории!A:A,MATCH('Производственный контроль'!E2398,Лаборатории!B:B,0)))</f>
        <v xml:space="preserve">КУРИНОЕ ЦАРСТВО АО </v>
      </c>
      <c r="C2398" t="str">
        <f>IF(E2398="","",VLOOKUP(E2398,Лаборатории!B:D,3,0))</f>
        <v>U377_CHL</v>
      </c>
      <c r="D2398" s="12">
        <v>45761</v>
      </c>
      <c r="E2398" s="11" t="s">
        <v>793</v>
      </c>
      <c r="F2398" s="11" t="s">
        <v>371</v>
      </c>
      <c r="G2398" s="11" t="s">
        <v>502</v>
      </c>
      <c r="H2398" s="11" t="s">
        <v>262</v>
      </c>
      <c r="I2398" s="11" t="s">
        <v>3412</v>
      </c>
      <c r="J2398" t="str">
        <f>IF(L2398="","",VLOOKUP(L2398,Продукция!B:D,3,0))</f>
        <v>Биологический_материал</v>
      </c>
      <c r="K2398" t="str">
        <f>IF(L2398="","",VLOOKUP(L2398,Продукция!B:C,2,0))</f>
        <v>Сыворотка крови</v>
      </c>
      <c r="L2398" s="151" t="s">
        <v>302</v>
      </c>
      <c r="M2398">
        <f>IF(L2398="","",VLOOKUP(L2398,Продукция!B:L,11,0))</f>
        <v>0</v>
      </c>
      <c r="N2398" s="11" t="s">
        <v>873</v>
      </c>
      <c r="P2398" s="11" t="s">
        <v>340</v>
      </c>
      <c r="Q2398" s="11" t="s">
        <v>854</v>
      </c>
      <c r="R2398" s="153" t="s">
        <v>4840</v>
      </c>
      <c r="S2398" s="11">
        <v>18</v>
      </c>
      <c r="T2398" s="11" t="s">
        <v>5272</v>
      </c>
      <c r="V2398" s="14">
        <v>45755</v>
      </c>
      <c r="Z2398" s="11" t="s">
        <v>4823</v>
      </c>
      <c r="AA2398" s="15">
        <v>0.55208333333333337</v>
      </c>
      <c r="AB2398" t="str">
        <f>IF(L2398="","",VLOOKUP(L2398&amp;I2398,Продукция!A:I,9,0))</f>
        <v>рекомендация производителя набора</v>
      </c>
      <c r="AC2398" s="14">
        <v>45775</v>
      </c>
      <c r="AD2398" s="11" t="s">
        <v>2673</v>
      </c>
      <c r="AE2398" s="11" t="s">
        <v>4823</v>
      </c>
      <c r="AF2398" t="str">
        <f>IF(AD2398="","",VLOOKUP(AD2398,'Сотрудники и ссылки'!A:B,2,0))</f>
        <v>Серолог</v>
      </c>
      <c r="AG2398">
        <f>IF(AD2398="","",VLOOKUP(AD2398,'Сотрудники и ссылки'!A:C,3,0))</f>
        <v>20001771</v>
      </c>
      <c r="AH2398" s="11" t="s">
        <v>2673</v>
      </c>
      <c r="AI2398" t="str">
        <f>IF(AH2398="","",VLOOKUP(AH2398,'Сотрудники и ссылки'!A:B,2,0))</f>
        <v>Серолог</v>
      </c>
      <c r="AJ2398">
        <f>IF(AH2398="","",VLOOKUP(AH2398,'Сотрудники и ссылки'!A:C,3,0))</f>
        <v>20001771</v>
      </c>
      <c r="AK2398" s="14">
        <v>45775</v>
      </c>
      <c r="AL2398" s="2">
        <f>IF(AK2398="","",AK2398+VLOOKUP(I2398,'Вид исследования'!B:E,4,0))</f>
        <v>45776</v>
      </c>
      <c r="AM2398" s="2">
        <f>IF(AK2398="","",AK2398+VLOOKUP(I2398,'Вид исследования'!B:F,5,0))</f>
        <v>45776</v>
      </c>
      <c r="AN2398" s="14">
        <v>45775</v>
      </c>
      <c r="AP2398" s="11" t="s">
        <v>189</v>
      </c>
      <c r="AQ2398" t="str">
        <f>IFERROR(IF(L2398="","",VLOOKUP(L2398&amp;I2398,Продукция!A:K,11,0)),"обратитесь к админ справочника")</f>
        <v>согласно рекомендациям производителя теста</v>
      </c>
      <c r="AR2398" s="11" t="s">
        <v>4823</v>
      </c>
      <c r="AS2398" t="str">
        <f>IFERROR(IF(L2398="","",VLOOKUP(L2398&amp;I2398,Продукция!A:J,10,0)),"обратитесь к админ справочника")</f>
        <v>инструкция тест- ситема Биочек СК -126</v>
      </c>
      <c r="AT2398" s="11" t="s">
        <v>4823</v>
      </c>
      <c r="AU2398" s="11" t="s">
        <v>4823</v>
      </c>
      <c r="AV2398" s="11" t="s">
        <v>2673</v>
      </c>
      <c r="AW2398" s="11" t="s">
        <v>4824</v>
      </c>
      <c r="AX2398" s="11" t="s">
        <v>502</v>
      </c>
      <c r="AY2398" s="11" t="s">
        <v>1011</v>
      </c>
      <c r="AZ2398" s="11">
        <v>107</v>
      </c>
      <c r="BA2398" s="11">
        <v>39</v>
      </c>
      <c r="BC2398" s="11" t="s">
        <v>4992</v>
      </c>
    </row>
    <row r="2399" spans="1:55" x14ac:dyDescent="0.25">
      <c r="A2399" t="str">
        <f t="shared" si="43"/>
        <v xml:space="preserve">С/695CAV (BioChek) анемия уровень антител </v>
      </c>
      <c r="B2399" t="str">
        <f>IF(E2399="","",INDEX(Лаборатории!A:A,MATCH('Производственный контроль'!E2399,Лаборатории!B:B,0)))</f>
        <v xml:space="preserve">КУРИНОЕ ЦАРСТВО АО </v>
      </c>
      <c r="C2399" t="str">
        <f>IF(E2399="","",VLOOKUP(E2399,Лаборатории!B:D,3,0))</f>
        <v>U377_CHL</v>
      </c>
      <c r="D2399" s="12">
        <v>45761</v>
      </c>
      <c r="E2399" s="11" t="s">
        <v>793</v>
      </c>
      <c r="F2399" s="11" t="s">
        <v>371</v>
      </c>
      <c r="G2399" s="11" t="s">
        <v>502</v>
      </c>
      <c r="H2399" s="11" t="s">
        <v>262</v>
      </c>
      <c r="I2399" s="11" t="s">
        <v>3412</v>
      </c>
      <c r="J2399" t="str">
        <f>IF(L2399="","",VLOOKUP(L2399,Продукция!B:D,3,0))</f>
        <v>Биологический_материал</v>
      </c>
      <c r="K2399" t="str">
        <f>IF(L2399="","",VLOOKUP(L2399,Продукция!B:C,2,0))</f>
        <v>Сыворотка крови</v>
      </c>
      <c r="L2399" s="151" t="s">
        <v>302</v>
      </c>
      <c r="M2399">
        <f>IF(L2399="","",VLOOKUP(L2399,Продукция!B:L,11,0))</f>
        <v>0</v>
      </c>
      <c r="N2399" s="11" t="s">
        <v>873</v>
      </c>
      <c r="P2399" s="11" t="s">
        <v>340</v>
      </c>
      <c r="Q2399" s="11" t="s">
        <v>854</v>
      </c>
      <c r="R2399" s="153" t="s">
        <v>4857</v>
      </c>
      <c r="S2399" s="11">
        <v>18</v>
      </c>
      <c r="T2399" s="11" t="s">
        <v>5272</v>
      </c>
      <c r="V2399" s="14">
        <v>45756</v>
      </c>
      <c r="Z2399" s="11" t="s">
        <v>4823</v>
      </c>
      <c r="AA2399" s="15">
        <v>0.55208333333333337</v>
      </c>
      <c r="AB2399" t="str">
        <f>IF(L2399="","",VLOOKUP(L2399&amp;I2399,Продукция!A:I,9,0))</f>
        <v>рекомендация производителя набора</v>
      </c>
      <c r="AC2399" s="14">
        <v>45775</v>
      </c>
      <c r="AD2399" s="11" t="s">
        <v>2673</v>
      </c>
      <c r="AE2399" s="11" t="s">
        <v>4823</v>
      </c>
      <c r="AF2399" t="str">
        <f>IF(AD2399="","",VLOOKUP(AD2399,'Сотрудники и ссылки'!A:B,2,0))</f>
        <v>Серолог</v>
      </c>
      <c r="AG2399">
        <f>IF(AD2399="","",VLOOKUP(AD2399,'Сотрудники и ссылки'!A:C,3,0))</f>
        <v>20001771</v>
      </c>
      <c r="AH2399" s="11" t="s">
        <v>2673</v>
      </c>
      <c r="AI2399" t="str">
        <f>IF(AH2399="","",VLOOKUP(AH2399,'Сотрудники и ссылки'!A:B,2,0))</f>
        <v>Серолог</v>
      </c>
      <c r="AJ2399">
        <f>IF(AH2399="","",VLOOKUP(AH2399,'Сотрудники и ссылки'!A:C,3,0))</f>
        <v>20001771</v>
      </c>
      <c r="AK2399" s="14">
        <v>45775</v>
      </c>
      <c r="AL2399" s="2">
        <f>IF(AK2399="","",AK2399+VLOOKUP(I2399,'Вид исследования'!B:E,4,0))</f>
        <v>45776</v>
      </c>
      <c r="AM2399" s="2">
        <f>IF(AK2399="","",AK2399+VLOOKUP(I2399,'Вид исследования'!B:F,5,0))</f>
        <v>45776</v>
      </c>
      <c r="AN2399" s="14">
        <v>45775</v>
      </c>
      <c r="AP2399" s="11" t="s">
        <v>189</v>
      </c>
      <c r="AQ2399" t="str">
        <f>IFERROR(IF(L2399="","",VLOOKUP(L2399&amp;I2399,Продукция!A:K,11,0)),"обратитесь к админ справочника")</f>
        <v>согласно рекомендациям производителя теста</v>
      </c>
      <c r="AR2399" s="11" t="s">
        <v>4823</v>
      </c>
      <c r="AS2399" t="str">
        <f>IFERROR(IF(L2399="","",VLOOKUP(L2399&amp;I2399,Продукция!A:J,10,0)),"обратитесь к админ справочника")</f>
        <v>инструкция тест- ситема Биочек СК -126</v>
      </c>
      <c r="AT2399" s="11" t="s">
        <v>4823</v>
      </c>
      <c r="AU2399" s="11" t="s">
        <v>4823</v>
      </c>
      <c r="AV2399" s="11" t="s">
        <v>2673</v>
      </c>
      <c r="AW2399" s="11" t="s">
        <v>4824</v>
      </c>
      <c r="AX2399" s="11" t="s">
        <v>502</v>
      </c>
      <c r="AY2399" s="11" t="s">
        <v>1005</v>
      </c>
      <c r="AZ2399" s="11">
        <v>107</v>
      </c>
      <c r="BA2399" s="11">
        <v>39</v>
      </c>
      <c r="BC2399" s="11" t="s">
        <v>4992</v>
      </c>
    </row>
    <row r="2400" spans="1:55" x14ac:dyDescent="0.25">
      <c r="A2400" t="str">
        <f t="shared" si="43"/>
        <v xml:space="preserve">С/695CAV (BioChek) анемия уровень антител </v>
      </c>
      <c r="B2400" t="str">
        <f>IF(E2400="","",INDEX(Лаборатории!A:A,MATCH('Производственный контроль'!E2400,Лаборатории!B:B,0)))</f>
        <v xml:space="preserve">КУРИНОЕ ЦАРСТВО АО </v>
      </c>
      <c r="C2400" t="str">
        <f>IF(E2400="","",VLOOKUP(E2400,Лаборатории!B:D,3,0))</f>
        <v>U377_CHL</v>
      </c>
      <c r="D2400" s="12">
        <v>45761</v>
      </c>
      <c r="E2400" s="11" t="s">
        <v>793</v>
      </c>
      <c r="F2400" s="11" t="s">
        <v>371</v>
      </c>
      <c r="G2400" s="11" t="s">
        <v>502</v>
      </c>
      <c r="H2400" s="11" t="s">
        <v>262</v>
      </c>
      <c r="I2400" s="11" t="s">
        <v>3412</v>
      </c>
      <c r="J2400" t="str">
        <f>IF(L2400="","",VLOOKUP(L2400,Продукция!B:D,3,0))</f>
        <v>Биологический_материал</v>
      </c>
      <c r="K2400" t="str">
        <f>IF(L2400="","",VLOOKUP(L2400,Продукция!B:C,2,0))</f>
        <v>Сыворотка крови</v>
      </c>
      <c r="L2400" s="151" t="s">
        <v>302</v>
      </c>
      <c r="M2400">
        <f>IF(L2400="","",VLOOKUP(L2400,Продукция!B:L,11,0))</f>
        <v>0</v>
      </c>
      <c r="N2400" s="11" t="s">
        <v>873</v>
      </c>
      <c r="P2400" s="11" t="s">
        <v>340</v>
      </c>
      <c r="Q2400" s="11" t="s">
        <v>854</v>
      </c>
      <c r="R2400" s="153" t="s">
        <v>4864</v>
      </c>
      <c r="S2400" s="11">
        <v>18</v>
      </c>
      <c r="T2400" s="11" t="s">
        <v>5272</v>
      </c>
      <c r="V2400" s="14">
        <v>45759</v>
      </c>
      <c r="Z2400" s="11" t="s">
        <v>4823</v>
      </c>
      <c r="AA2400" s="15">
        <v>0.55208333333333337</v>
      </c>
      <c r="AB2400" t="str">
        <f>IF(L2400="","",VLOOKUP(L2400&amp;I2400,Продукция!A:I,9,0))</f>
        <v>рекомендация производителя набора</v>
      </c>
      <c r="AC2400" s="14">
        <v>45775</v>
      </c>
      <c r="AD2400" s="11" t="s">
        <v>2673</v>
      </c>
      <c r="AE2400" s="11" t="s">
        <v>4823</v>
      </c>
      <c r="AF2400" t="str">
        <f>IF(AD2400="","",VLOOKUP(AD2400,'Сотрудники и ссылки'!A:B,2,0))</f>
        <v>Серолог</v>
      </c>
      <c r="AG2400">
        <f>IF(AD2400="","",VLOOKUP(AD2400,'Сотрудники и ссылки'!A:C,3,0))</f>
        <v>20001771</v>
      </c>
      <c r="AH2400" s="11" t="s">
        <v>2673</v>
      </c>
      <c r="AI2400" t="str">
        <f>IF(AH2400="","",VLOOKUP(AH2400,'Сотрудники и ссылки'!A:B,2,0))</f>
        <v>Серолог</v>
      </c>
      <c r="AJ2400">
        <f>IF(AH2400="","",VLOOKUP(AH2400,'Сотрудники и ссылки'!A:C,3,0))</f>
        <v>20001771</v>
      </c>
      <c r="AK2400" s="14">
        <v>45775</v>
      </c>
      <c r="AL2400" s="2">
        <f>IF(AK2400="","",AK2400+VLOOKUP(I2400,'Вид исследования'!B:E,4,0))</f>
        <v>45776</v>
      </c>
      <c r="AM2400" s="2">
        <f>IF(AK2400="","",AK2400+VLOOKUP(I2400,'Вид исследования'!B:F,5,0))</f>
        <v>45776</v>
      </c>
      <c r="AN2400" s="14">
        <v>45775</v>
      </c>
      <c r="AP2400" s="11" t="s">
        <v>189</v>
      </c>
      <c r="AQ2400" t="str">
        <f>IFERROR(IF(L2400="","",VLOOKUP(L2400&amp;I2400,Продукция!A:K,11,0)),"обратитесь к админ справочника")</f>
        <v>согласно рекомендациям производителя теста</v>
      </c>
      <c r="AR2400" s="11" t="s">
        <v>4823</v>
      </c>
      <c r="AS2400" t="str">
        <f>IFERROR(IF(L2400="","",VLOOKUP(L2400&amp;I2400,Продукция!A:J,10,0)),"обратитесь к админ справочника")</f>
        <v>инструкция тест- ситема Биочек СК -126</v>
      </c>
      <c r="AT2400" s="11" t="s">
        <v>4823</v>
      </c>
      <c r="AU2400" s="11" t="s">
        <v>4823</v>
      </c>
      <c r="AV2400" s="11" t="s">
        <v>2673</v>
      </c>
      <c r="AW2400" s="11" t="s">
        <v>4824</v>
      </c>
      <c r="AX2400" s="11" t="s">
        <v>502</v>
      </c>
      <c r="AY2400" s="11" t="s">
        <v>1006</v>
      </c>
      <c r="AZ2400" s="11">
        <v>107</v>
      </c>
      <c r="BA2400" s="11">
        <v>39</v>
      </c>
      <c r="BC2400" s="11" t="s">
        <v>4992</v>
      </c>
    </row>
    <row r="2401" spans="1:55" x14ac:dyDescent="0.25">
      <c r="A2401" t="str">
        <f t="shared" si="43"/>
        <v>С/695FADV (BioChek) аденовирус уровень антител</v>
      </c>
      <c r="B2401" t="str">
        <f>IF(E2401="","",INDEX(Лаборатории!A:A,MATCH('Производственный контроль'!E2401,Лаборатории!B:B,0)))</f>
        <v xml:space="preserve">КУРИНОЕ ЦАРСТВО АО </v>
      </c>
      <c r="C2401" t="str">
        <f>IF(E2401="","",VLOOKUP(E2401,Лаборатории!B:D,3,0))</f>
        <v>U377_CHL</v>
      </c>
      <c r="D2401" s="12">
        <v>45761</v>
      </c>
      <c r="E2401" s="11" t="s">
        <v>793</v>
      </c>
      <c r="F2401" s="11" t="s">
        <v>371</v>
      </c>
      <c r="G2401" s="11" t="s">
        <v>502</v>
      </c>
      <c r="H2401" s="11" t="s">
        <v>262</v>
      </c>
      <c r="I2401" s="11" t="s">
        <v>3414</v>
      </c>
      <c r="J2401" t="str">
        <f>IF(L2401="","",VLOOKUP(L2401,Продукция!B:D,3,0))</f>
        <v>Биологический_материал</v>
      </c>
      <c r="K2401" t="str">
        <f>IF(L2401="","",VLOOKUP(L2401,Продукция!B:C,2,0))</f>
        <v>Сыворотка крови</v>
      </c>
      <c r="L2401" s="151" t="s">
        <v>302</v>
      </c>
      <c r="M2401">
        <f>IF(L2401="","",VLOOKUP(L2401,Продукция!B:L,11,0))</f>
        <v>0</v>
      </c>
      <c r="N2401" s="11" t="s">
        <v>873</v>
      </c>
      <c r="P2401" s="11" t="s">
        <v>340</v>
      </c>
      <c r="Q2401" s="11" t="s">
        <v>854</v>
      </c>
      <c r="R2401" s="153" t="s">
        <v>4840</v>
      </c>
      <c r="S2401" s="11">
        <v>18</v>
      </c>
      <c r="T2401" s="11" t="s">
        <v>5272</v>
      </c>
      <c r="V2401" s="14">
        <v>45755</v>
      </c>
      <c r="Z2401" s="11" t="s">
        <v>4823</v>
      </c>
      <c r="AA2401" s="15">
        <v>0.55208333333333337</v>
      </c>
      <c r="AB2401" t="str">
        <f>IF(L2401="","",VLOOKUP(L2401&amp;I2401,Продукция!A:I,9,0))</f>
        <v>рекомендация производителя набора</v>
      </c>
      <c r="AC2401" s="14">
        <v>45775</v>
      </c>
      <c r="AD2401" s="11" t="s">
        <v>2673</v>
      </c>
      <c r="AE2401" s="11" t="s">
        <v>4823</v>
      </c>
      <c r="AF2401" t="str">
        <f>IF(AD2401="","",VLOOKUP(AD2401,'Сотрудники и ссылки'!A:B,2,0))</f>
        <v>Серолог</v>
      </c>
      <c r="AG2401">
        <f>IF(AD2401="","",VLOOKUP(AD2401,'Сотрудники и ссылки'!A:C,3,0))</f>
        <v>20001771</v>
      </c>
      <c r="AH2401" s="11" t="s">
        <v>2673</v>
      </c>
      <c r="AI2401" t="str">
        <f>IF(AH2401="","",VLOOKUP(AH2401,'Сотрудники и ссылки'!A:B,2,0))</f>
        <v>Серолог</v>
      </c>
      <c r="AJ2401">
        <f>IF(AH2401="","",VLOOKUP(AH2401,'Сотрудники и ссылки'!A:C,3,0))</f>
        <v>20001771</v>
      </c>
      <c r="AK2401" s="14">
        <v>45775</v>
      </c>
      <c r="AL2401" s="2">
        <f>IF(AK2401="","",AK2401+VLOOKUP(I2401,'Вид исследования'!B:E,4,0))</f>
        <v>45776</v>
      </c>
      <c r="AM2401" s="2">
        <f>IF(AK2401="","",AK2401+VLOOKUP(I2401,'Вид исследования'!B:F,5,0))</f>
        <v>45776</v>
      </c>
      <c r="AN2401" s="14">
        <v>45775</v>
      </c>
      <c r="AP2401" s="11" t="s">
        <v>189</v>
      </c>
      <c r="AQ2401" t="str">
        <f>IFERROR(IF(L2401="","",VLOOKUP(L2401&amp;I2401,Продукция!A:K,11,0)),"обратитесь к админ справочника")</f>
        <v>согласно рекомендациям производителя теста</v>
      </c>
      <c r="AR2401" s="11" t="s">
        <v>4823</v>
      </c>
      <c r="AS2401" t="str">
        <f>IFERROR(IF(L2401="","",VLOOKUP(L2401&amp;I2401,Продукция!A:J,10,0)),"обратитесь к админ справочника")</f>
        <v>инструкция тест- ситема Биочек СК -132</v>
      </c>
      <c r="AT2401" s="11" t="s">
        <v>4823</v>
      </c>
      <c r="AU2401" s="11" t="s">
        <v>4823</v>
      </c>
      <c r="AV2401" s="11" t="s">
        <v>2673</v>
      </c>
      <c r="AW2401" s="11" t="s">
        <v>4824</v>
      </c>
      <c r="AX2401" s="11" t="s">
        <v>502</v>
      </c>
      <c r="AY2401" s="11" t="s">
        <v>1011</v>
      </c>
      <c r="AZ2401" s="11">
        <v>107</v>
      </c>
      <c r="BA2401" s="11">
        <v>39</v>
      </c>
      <c r="BC2401" s="11" t="s">
        <v>4992</v>
      </c>
    </row>
    <row r="2402" spans="1:55" x14ac:dyDescent="0.25">
      <c r="A2402" t="str">
        <f t="shared" si="43"/>
        <v>С/695FADV (BioChek) аденовирус уровень антител</v>
      </c>
      <c r="B2402" t="str">
        <f>IF(E2402="","",INDEX(Лаборатории!A:A,MATCH('Производственный контроль'!E2402,Лаборатории!B:B,0)))</f>
        <v xml:space="preserve">КУРИНОЕ ЦАРСТВО АО </v>
      </c>
      <c r="C2402" t="str">
        <f>IF(E2402="","",VLOOKUP(E2402,Лаборатории!B:D,3,0))</f>
        <v>U377_CHL</v>
      </c>
      <c r="D2402" s="12">
        <v>45761</v>
      </c>
      <c r="E2402" s="11" t="s">
        <v>793</v>
      </c>
      <c r="F2402" s="11" t="s">
        <v>371</v>
      </c>
      <c r="G2402" s="11" t="s">
        <v>502</v>
      </c>
      <c r="H2402" s="11" t="s">
        <v>262</v>
      </c>
      <c r="I2402" s="11" t="s">
        <v>3414</v>
      </c>
      <c r="J2402" t="str">
        <f>IF(L2402="","",VLOOKUP(L2402,Продукция!B:D,3,0))</f>
        <v>Биологический_материал</v>
      </c>
      <c r="K2402" t="str">
        <f>IF(L2402="","",VLOOKUP(L2402,Продукция!B:C,2,0))</f>
        <v>Сыворотка крови</v>
      </c>
      <c r="L2402" s="151" t="s">
        <v>302</v>
      </c>
      <c r="M2402">
        <f>IF(L2402="","",VLOOKUP(L2402,Продукция!B:L,11,0))</f>
        <v>0</v>
      </c>
      <c r="N2402" s="11" t="s">
        <v>873</v>
      </c>
      <c r="P2402" s="11" t="s">
        <v>340</v>
      </c>
      <c r="Q2402" s="11" t="s">
        <v>854</v>
      </c>
      <c r="R2402" s="153" t="s">
        <v>4857</v>
      </c>
      <c r="S2402" s="11">
        <v>18</v>
      </c>
      <c r="T2402" s="11" t="s">
        <v>5272</v>
      </c>
      <c r="V2402" s="14">
        <v>45756</v>
      </c>
      <c r="Z2402" s="11" t="s">
        <v>4823</v>
      </c>
      <c r="AA2402" s="15">
        <v>0.55208333333333337</v>
      </c>
      <c r="AB2402" t="str">
        <f>IF(L2402="","",VLOOKUP(L2402&amp;I2402,Продукция!A:I,9,0))</f>
        <v>рекомендация производителя набора</v>
      </c>
      <c r="AC2402" s="14">
        <v>45775</v>
      </c>
      <c r="AD2402" s="11" t="s">
        <v>2673</v>
      </c>
      <c r="AE2402" s="11" t="s">
        <v>4823</v>
      </c>
      <c r="AF2402" t="str">
        <f>IF(AD2402="","",VLOOKUP(AD2402,'Сотрудники и ссылки'!A:B,2,0))</f>
        <v>Серолог</v>
      </c>
      <c r="AG2402">
        <f>IF(AD2402="","",VLOOKUP(AD2402,'Сотрудники и ссылки'!A:C,3,0))</f>
        <v>20001771</v>
      </c>
      <c r="AH2402" s="11" t="s">
        <v>2673</v>
      </c>
      <c r="AI2402" t="str">
        <f>IF(AH2402="","",VLOOKUP(AH2402,'Сотрудники и ссылки'!A:B,2,0))</f>
        <v>Серолог</v>
      </c>
      <c r="AJ2402">
        <f>IF(AH2402="","",VLOOKUP(AH2402,'Сотрудники и ссылки'!A:C,3,0))</f>
        <v>20001771</v>
      </c>
      <c r="AK2402" s="14">
        <v>45775</v>
      </c>
      <c r="AL2402" s="2">
        <f>IF(AK2402="","",AK2402+VLOOKUP(I2402,'Вид исследования'!B:E,4,0))</f>
        <v>45776</v>
      </c>
      <c r="AM2402" s="2">
        <f>IF(AK2402="","",AK2402+VLOOKUP(I2402,'Вид исследования'!B:F,5,0))</f>
        <v>45776</v>
      </c>
      <c r="AN2402" s="14">
        <v>45775</v>
      </c>
      <c r="AP2402" s="11" t="s">
        <v>189</v>
      </c>
      <c r="AQ2402" t="str">
        <f>IFERROR(IF(L2402="","",VLOOKUP(L2402&amp;I2402,Продукция!A:K,11,0)),"обратитесь к админ справочника")</f>
        <v>согласно рекомендациям производителя теста</v>
      </c>
      <c r="AR2402" s="11" t="s">
        <v>4823</v>
      </c>
      <c r="AS2402" t="str">
        <f>IFERROR(IF(L2402="","",VLOOKUP(L2402&amp;I2402,Продукция!A:J,10,0)),"обратитесь к админ справочника")</f>
        <v>инструкция тест- ситема Биочек СК -132</v>
      </c>
      <c r="AT2402" s="11" t="s">
        <v>4823</v>
      </c>
      <c r="AU2402" s="11" t="s">
        <v>4823</v>
      </c>
      <c r="AV2402" s="11" t="s">
        <v>2673</v>
      </c>
      <c r="AW2402" s="11" t="s">
        <v>4824</v>
      </c>
      <c r="AX2402" s="11" t="s">
        <v>502</v>
      </c>
      <c r="AY2402" s="11" t="s">
        <v>1005</v>
      </c>
      <c r="AZ2402" s="11">
        <v>107</v>
      </c>
      <c r="BA2402" s="11">
        <v>39</v>
      </c>
      <c r="BC2402" s="11" t="s">
        <v>4992</v>
      </c>
    </row>
    <row r="2403" spans="1:55" x14ac:dyDescent="0.25">
      <c r="A2403" t="str">
        <f t="shared" si="43"/>
        <v>С/695FADV (BioChek) аденовирус уровень антител</v>
      </c>
      <c r="B2403" t="str">
        <f>IF(E2403="","",INDEX(Лаборатории!A:A,MATCH('Производственный контроль'!E2403,Лаборатории!B:B,0)))</f>
        <v xml:space="preserve">КУРИНОЕ ЦАРСТВО АО </v>
      </c>
      <c r="C2403" t="str">
        <f>IF(E2403="","",VLOOKUP(E2403,Лаборатории!B:D,3,0))</f>
        <v>U377_CHL</v>
      </c>
      <c r="D2403" s="12">
        <v>45761</v>
      </c>
      <c r="E2403" s="11" t="s">
        <v>793</v>
      </c>
      <c r="F2403" s="11" t="s">
        <v>371</v>
      </c>
      <c r="G2403" s="11" t="s">
        <v>502</v>
      </c>
      <c r="H2403" s="11" t="s">
        <v>262</v>
      </c>
      <c r="I2403" s="11" t="s">
        <v>3414</v>
      </c>
      <c r="J2403" t="str">
        <f>IF(L2403="","",VLOOKUP(L2403,Продукция!B:D,3,0))</f>
        <v>Биологический_материал</v>
      </c>
      <c r="K2403" t="str">
        <f>IF(L2403="","",VLOOKUP(L2403,Продукция!B:C,2,0))</f>
        <v>Сыворотка крови</v>
      </c>
      <c r="L2403" s="151" t="s">
        <v>302</v>
      </c>
      <c r="M2403">
        <f>IF(L2403="","",VLOOKUP(L2403,Продукция!B:L,11,0))</f>
        <v>0</v>
      </c>
      <c r="N2403" s="11" t="s">
        <v>873</v>
      </c>
      <c r="P2403" s="11" t="s">
        <v>340</v>
      </c>
      <c r="Q2403" s="11" t="s">
        <v>854</v>
      </c>
      <c r="R2403" s="153" t="s">
        <v>4864</v>
      </c>
      <c r="S2403" s="11">
        <v>18</v>
      </c>
      <c r="T2403" s="11" t="s">
        <v>5272</v>
      </c>
      <c r="V2403" s="14">
        <v>45759</v>
      </c>
      <c r="Z2403" s="11" t="s">
        <v>4823</v>
      </c>
      <c r="AA2403" s="15">
        <v>0.55208333333333337</v>
      </c>
      <c r="AB2403" t="str">
        <f>IF(L2403="","",VLOOKUP(L2403&amp;I2403,Продукция!A:I,9,0))</f>
        <v>рекомендация производителя набора</v>
      </c>
      <c r="AC2403" s="14">
        <v>45775</v>
      </c>
      <c r="AD2403" s="11" t="s">
        <v>2673</v>
      </c>
      <c r="AE2403" s="11" t="s">
        <v>4823</v>
      </c>
      <c r="AF2403" t="str">
        <f>IF(AD2403="","",VLOOKUP(AD2403,'Сотрудники и ссылки'!A:B,2,0))</f>
        <v>Серолог</v>
      </c>
      <c r="AG2403">
        <f>IF(AD2403="","",VLOOKUP(AD2403,'Сотрудники и ссылки'!A:C,3,0))</f>
        <v>20001771</v>
      </c>
      <c r="AH2403" s="11" t="s">
        <v>2673</v>
      </c>
      <c r="AI2403" t="str">
        <f>IF(AH2403="","",VLOOKUP(AH2403,'Сотрудники и ссылки'!A:B,2,0))</f>
        <v>Серолог</v>
      </c>
      <c r="AJ2403">
        <f>IF(AH2403="","",VLOOKUP(AH2403,'Сотрудники и ссылки'!A:C,3,0))</f>
        <v>20001771</v>
      </c>
      <c r="AK2403" s="14">
        <v>45775</v>
      </c>
      <c r="AL2403" s="2">
        <f>IF(AK2403="","",AK2403+VLOOKUP(I2403,'Вид исследования'!B:E,4,0))</f>
        <v>45776</v>
      </c>
      <c r="AM2403" s="2">
        <f>IF(AK2403="","",AK2403+VLOOKUP(I2403,'Вид исследования'!B:F,5,0))</f>
        <v>45776</v>
      </c>
      <c r="AN2403" s="14">
        <v>45775</v>
      </c>
      <c r="AP2403" s="11" t="s">
        <v>189</v>
      </c>
      <c r="AQ2403" t="str">
        <f>IFERROR(IF(L2403="","",VLOOKUP(L2403&amp;I2403,Продукция!A:K,11,0)),"обратитесь к админ справочника")</f>
        <v>согласно рекомендациям производителя теста</v>
      </c>
      <c r="AR2403" s="11" t="s">
        <v>4823</v>
      </c>
      <c r="AS2403" t="str">
        <f>IFERROR(IF(L2403="","",VLOOKUP(L2403&amp;I2403,Продукция!A:J,10,0)),"обратитесь к админ справочника")</f>
        <v>инструкция тест- ситема Биочек СК -132</v>
      </c>
      <c r="AT2403" s="11" t="s">
        <v>4823</v>
      </c>
      <c r="AU2403" s="11" t="s">
        <v>4823</v>
      </c>
      <c r="AV2403" s="11" t="s">
        <v>2673</v>
      </c>
      <c r="AW2403" s="11" t="s">
        <v>4824</v>
      </c>
      <c r="AX2403" s="11" t="s">
        <v>502</v>
      </c>
      <c r="AY2403" s="11" t="s">
        <v>1006</v>
      </c>
      <c r="AZ2403" s="11">
        <v>107</v>
      </c>
      <c r="BA2403" s="11">
        <v>39</v>
      </c>
      <c r="BC2403" s="11" t="s">
        <v>4992</v>
      </c>
    </row>
    <row r="2404" spans="1:55" x14ac:dyDescent="0.25">
      <c r="A2404" t="str">
        <f t="shared" si="43"/>
        <v>С/695MG (BioChek) микоплазма галлисептикум уровень антител</v>
      </c>
      <c r="B2404" t="str">
        <f>IF(E2404="","",INDEX(Лаборатории!A:A,MATCH('Производственный контроль'!E2404,Лаборатории!B:B,0)))</f>
        <v xml:space="preserve">КУРИНОЕ ЦАРСТВО АО </v>
      </c>
      <c r="C2404" t="str">
        <f>IF(E2404="","",VLOOKUP(E2404,Лаборатории!B:D,3,0))</f>
        <v>U377_CHL</v>
      </c>
      <c r="D2404" s="12">
        <v>45761</v>
      </c>
      <c r="E2404" s="11" t="s">
        <v>793</v>
      </c>
      <c r="F2404" s="11" t="s">
        <v>371</v>
      </c>
      <c r="G2404" s="11" t="s">
        <v>502</v>
      </c>
      <c r="H2404" s="11" t="s">
        <v>262</v>
      </c>
      <c r="I2404" s="11" t="s">
        <v>3422</v>
      </c>
      <c r="J2404" t="str">
        <f>IF(L2404="","",VLOOKUP(L2404,Продукция!B:D,3,0))</f>
        <v>Биологический_материал</v>
      </c>
      <c r="K2404" t="str">
        <f>IF(L2404="","",VLOOKUP(L2404,Продукция!B:C,2,0))</f>
        <v>Сыворотка крови</v>
      </c>
      <c r="L2404" s="151" t="s">
        <v>302</v>
      </c>
      <c r="M2404">
        <f>IF(L2404="","",VLOOKUP(L2404,Продукция!B:L,11,0))</f>
        <v>0</v>
      </c>
      <c r="N2404" s="11" t="s">
        <v>873</v>
      </c>
      <c r="P2404" s="11" t="s">
        <v>340</v>
      </c>
      <c r="Q2404" s="11" t="s">
        <v>854</v>
      </c>
      <c r="R2404" s="153" t="s">
        <v>4840</v>
      </c>
      <c r="S2404" s="11">
        <v>18</v>
      </c>
      <c r="T2404" s="11" t="s">
        <v>5272</v>
      </c>
      <c r="V2404" s="14">
        <v>45755</v>
      </c>
      <c r="Z2404" s="11" t="s">
        <v>4823</v>
      </c>
      <c r="AA2404" s="15">
        <v>0.55208333333333337</v>
      </c>
      <c r="AB2404" t="str">
        <f>IF(L2404="","",VLOOKUP(L2404&amp;I2404,Продукция!A:I,9,0))</f>
        <v>рекомендация производителя набора</v>
      </c>
      <c r="AC2404" s="14">
        <v>45775</v>
      </c>
      <c r="AD2404" s="11" t="s">
        <v>2673</v>
      </c>
      <c r="AE2404" s="11" t="s">
        <v>4823</v>
      </c>
      <c r="AF2404" t="str">
        <f>IF(AD2404="","",VLOOKUP(AD2404,'Сотрудники и ссылки'!A:B,2,0))</f>
        <v>Серолог</v>
      </c>
      <c r="AG2404">
        <f>IF(AD2404="","",VLOOKUP(AD2404,'Сотрудники и ссылки'!A:C,3,0))</f>
        <v>20001771</v>
      </c>
      <c r="AH2404" s="11" t="s">
        <v>2673</v>
      </c>
      <c r="AI2404" t="str">
        <f>IF(AH2404="","",VLOOKUP(AH2404,'Сотрудники и ссылки'!A:B,2,0))</f>
        <v>Серолог</v>
      </c>
      <c r="AJ2404">
        <f>IF(AH2404="","",VLOOKUP(AH2404,'Сотрудники и ссылки'!A:C,3,0))</f>
        <v>20001771</v>
      </c>
      <c r="AK2404" s="14">
        <v>45775</v>
      </c>
      <c r="AL2404" s="2">
        <f>IF(AK2404="","",AK2404+VLOOKUP(I2404,'Вид исследования'!B:E,4,0))</f>
        <v>45776</v>
      </c>
      <c r="AM2404" s="2">
        <f>IF(AK2404="","",AK2404+VLOOKUP(I2404,'Вид исследования'!B:F,5,0))</f>
        <v>45776</v>
      </c>
      <c r="AN2404" s="14">
        <v>45775</v>
      </c>
      <c r="AP2404" s="11" t="s">
        <v>189</v>
      </c>
      <c r="AQ2404" t="str">
        <f>IFERROR(IF(L2404="","",VLOOKUP(L2404&amp;I2404,Продукция!A:K,11,0)),"обратитесь к админ справочника")</f>
        <v>согласно рекомендациям производителя теста</v>
      </c>
      <c r="AR2404" s="11" t="s">
        <v>4823</v>
      </c>
      <c r="AS2404" t="str">
        <f>IFERROR(IF(L2404="","",VLOOKUP(L2404&amp;I2404,Продукция!A:J,10,0)),"обратитесь к админ справочника")</f>
        <v>инструкция тест- ситема Биочек СК -114</v>
      </c>
      <c r="AT2404" s="11" t="s">
        <v>4823</v>
      </c>
      <c r="AU2404" s="11" t="s">
        <v>4823</v>
      </c>
      <c r="AV2404" s="11" t="s">
        <v>2673</v>
      </c>
      <c r="AW2404" s="11" t="s">
        <v>4824</v>
      </c>
      <c r="AX2404" s="11" t="s">
        <v>502</v>
      </c>
      <c r="AY2404" s="11" t="s">
        <v>1011</v>
      </c>
      <c r="AZ2404" s="11">
        <v>107</v>
      </c>
      <c r="BA2404" s="11">
        <v>39</v>
      </c>
      <c r="BC2404" s="11" t="s">
        <v>4992</v>
      </c>
    </row>
    <row r="2405" spans="1:55" x14ac:dyDescent="0.25">
      <c r="A2405" t="str">
        <f t="shared" si="43"/>
        <v>С/695MG (BioChek) микоплазма галлисептикум уровень антител</v>
      </c>
      <c r="B2405" t="str">
        <f>IF(E2405="","",INDEX(Лаборатории!A:A,MATCH('Производственный контроль'!E2405,Лаборатории!B:B,0)))</f>
        <v xml:space="preserve">КУРИНОЕ ЦАРСТВО АО </v>
      </c>
      <c r="C2405" t="str">
        <f>IF(E2405="","",VLOOKUP(E2405,Лаборатории!B:D,3,0))</f>
        <v>U377_CHL</v>
      </c>
      <c r="D2405" s="12">
        <v>45761</v>
      </c>
      <c r="E2405" s="11" t="s">
        <v>793</v>
      </c>
      <c r="F2405" s="11" t="s">
        <v>371</v>
      </c>
      <c r="G2405" s="11" t="s">
        <v>502</v>
      </c>
      <c r="H2405" s="11" t="s">
        <v>262</v>
      </c>
      <c r="I2405" s="11" t="s">
        <v>3422</v>
      </c>
      <c r="J2405" t="str">
        <f>IF(L2405="","",VLOOKUP(L2405,Продукция!B:D,3,0))</f>
        <v>Биологический_материал</v>
      </c>
      <c r="K2405" t="str">
        <f>IF(L2405="","",VLOOKUP(L2405,Продукция!B:C,2,0))</f>
        <v>Сыворотка крови</v>
      </c>
      <c r="L2405" s="151" t="s">
        <v>302</v>
      </c>
      <c r="M2405">
        <f>IF(L2405="","",VLOOKUP(L2405,Продукция!B:L,11,0))</f>
        <v>0</v>
      </c>
      <c r="N2405" s="11" t="s">
        <v>873</v>
      </c>
      <c r="P2405" s="11" t="s">
        <v>340</v>
      </c>
      <c r="Q2405" s="11" t="s">
        <v>854</v>
      </c>
      <c r="R2405" s="153" t="s">
        <v>4857</v>
      </c>
      <c r="S2405" s="11">
        <v>18</v>
      </c>
      <c r="T2405" s="11" t="s">
        <v>5272</v>
      </c>
      <c r="V2405" s="14">
        <v>45756</v>
      </c>
      <c r="Z2405" s="11" t="s">
        <v>4823</v>
      </c>
      <c r="AA2405" s="15">
        <v>0.55208333333333337</v>
      </c>
      <c r="AB2405" t="str">
        <f>IF(L2405="","",VLOOKUP(L2405&amp;I2405,Продукция!A:I,9,0))</f>
        <v>рекомендация производителя набора</v>
      </c>
      <c r="AC2405" s="14">
        <v>45775</v>
      </c>
      <c r="AD2405" s="11" t="s">
        <v>2673</v>
      </c>
      <c r="AE2405" s="11" t="s">
        <v>4823</v>
      </c>
      <c r="AF2405" t="str">
        <f>IF(AD2405="","",VLOOKUP(AD2405,'Сотрудники и ссылки'!A:B,2,0))</f>
        <v>Серолог</v>
      </c>
      <c r="AG2405">
        <f>IF(AD2405="","",VLOOKUP(AD2405,'Сотрудники и ссылки'!A:C,3,0))</f>
        <v>20001771</v>
      </c>
      <c r="AH2405" s="11" t="s">
        <v>2673</v>
      </c>
      <c r="AI2405" t="str">
        <f>IF(AH2405="","",VLOOKUP(AH2405,'Сотрудники и ссылки'!A:B,2,0))</f>
        <v>Серолог</v>
      </c>
      <c r="AJ2405">
        <f>IF(AH2405="","",VLOOKUP(AH2405,'Сотрудники и ссылки'!A:C,3,0))</f>
        <v>20001771</v>
      </c>
      <c r="AK2405" s="14">
        <v>45775</v>
      </c>
      <c r="AL2405" s="2">
        <f>IF(AK2405="","",AK2405+VLOOKUP(I2405,'Вид исследования'!B:E,4,0))</f>
        <v>45776</v>
      </c>
      <c r="AM2405" s="2">
        <f>IF(AK2405="","",AK2405+VLOOKUP(I2405,'Вид исследования'!B:F,5,0))</f>
        <v>45776</v>
      </c>
      <c r="AN2405" s="14">
        <v>45775</v>
      </c>
      <c r="AP2405" s="11" t="s">
        <v>189</v>
      </c>
      <c r="AQ2405" t="str">
        <f>IFERROR(IF(L2405="","",VLOOKUP(L2405&amp;I2405,Продукция!A:K,11,0)),"обратитесь к админ справочника")</f>
        <v>согласно рекомендациям производителя теста</v>
      </c>
      <c r="AR2405" s="11" t="s">
        <v>4823</v>
      </c>
      <c r="AS2405" t="str">
        <f>IFERROR(IF(L2405="","",VLOOKUP(L2405&amp;I2405,Продукция!A:J,10,0)),"обратитесь к админ справочника")</f>
        <v>инструкция тест- ситема Биочек СК -114</v>
      </c>
      <c r="AT2405" s="11" t="s">
        <v>4823</v>
      </c>
      <c r="AU2405" s="11" t="s">
        <v>4823</v>
      </c>
      <c r="AV2405" s="11" t="s">
        <v>2673</v>
      </c>
      <c r="AW2405" s="11" t="s">
        <v>4824</v>
      </c>
      <c r="AX2405" s="11" t="s">
        <v>502</v>
      </c>
      <c r="AY2405" s="11" t="s">
        <v>1005</v>
      </c>
      <c r="AZ2405" s="11">
        <v>107</v>
      </c>
      <c r="BA2405" s="11">
        <v>39</v>
      </c>
      <c r="BC2405" s="11" t="s">
        <v>4992</v>
      </c>
    </row>
    <row r="2406" spans="1:55" x14ac:dyDescent="0.25">
      <c r="A2406" t="str">
        <f t="shared" si="43"/>
        <v>С/695MG (BioChek) микоплазма галлисептикум уровень антител</v>
      </c>
      <c r="B2406" t="str">
        <f>IF(E2406="","",INDEX(Лаборатории!A:A,MATCH('Производственный контроль'!E2406,Лаборатории!B:B,0)))</f>
        <v xml:space="preserve">КУРИНОЕ ЦАРСТВО АО </v>
      </c>
      <c r="C2406" t="str">
        <f>IF(E2406="","",VLOOKUP(E2406,Лаборатории!B:D,3,0))</f>
        <v>U377_CHL</v>
      </c>
      <c r="D2406" s="12">
        <v>45761</v>
      </c>
      <c r="E2406" s="11" t="s">
        <v>793</v>
      </c>
      <c r="F2406" s="11" t="s">
        <v>371</v>
      </c>
      <c r="G2406" s="11" t="s">
        <v>502</v>
      </c>
      <c r="H2406" s="11" t="s">
        <v>262</v>
      </c>
      <c r="I2406" s="11" t="s">
        <v>3422</v>
      </c>
      <c r="J2406" t="str">
        <f>IF(L2406="","",VLOOKUP(L2406,Продукция!B:D,3,0))</f>
        <v>Биологический_материал</v>
      </c>
      <c r="K2406" t="str">
        <f>IF(L2406="","",VLOOKUP(L2406,Продукция!B:C,2,0))</f>
        <v>Сыворотка крови</v>
      </c>
      <c r="L2406" s="151" t="s">
        <v>302</v>
      </c>
      <c r="M2406">
        <f>IF(L2406="","",VLOOKUP(L2406,Продукция!B:L,11,0))</f>
        <v>0</v>
      </c>
      <c r="N2406" s="11" t="s">
        <v>873</v>
      </c>
      <c r="P2406" s="11" t="s">
        <v>340</v>
      </c>
      <c r="Q2406" s="11" t="s">
        <v>854</v>
      </c>
      <c r="R2406" s="153" t="s">
        <v>4864</v>
      </c>
      <c r="S2406" s="11">
        <v>18</v>
      </c>
      <c r="T2406" s="11" t="s">
        <v>5272</v>
      </c>
      <c r="V2406" s="14">
        <v>45759</v>
      </c>
      <c r="Z2406" s="11" t="s">
        <v>4823</v>
      </c>
      <c r="AA2406" s="15">
        <v>0.55208333333333337</v>
      </c>
      <c r="AB2406" t="str">
        <f>IF(L2406="","",VLOOKUP(L2406&amp;I2406,Продукция!A:I,9,0))</f>
        <v>рекомендация производителя набора</v>
      </c>
      <c r="AC2406" s="14">
        <v>45775</v>
      </c>
      <c r="AD2406" s="11" t="s">
        <v>2673</v>
      </c>
      <c r="AE2406" s="11" t="s">
        <v>4823</v>
      </c>
      <c r="AF2406" t="str">
        <f>IF(AD2406="","",VLOOKUP(AD2406,'Сотрудники и ссылки'!A:B,2,0))</f>
        <v>Серолог</v>
      </c>
      <c r="AG2406">
        <f>IF(AD2406="","",VLOOKUP(AD2406,'Сотрудники и ссылки'!A:C,3,0))</f>
        <v>20001771</v>
      </c>
      <c r="AH2406" s="11" t="s">
        <v>2673</v>
      </c>
      <c r="AI2406" t="str">
        <f>IF(AH2406="","",VLOOKUP(AH2406,'Сотрудники и ссылки'!A:B,2,0))</f>
        <v>Серолог</v>
      </c>
      <c r="AJ2406">
        <f>IF(AH2406="","",VLOOKUP(AH2406,'Сотрудники и ссылки'!A:C,3,0))</f>
        <v>20001771</v>
      </c>
      <c r="AK2406" s="14">
        <v>45775</v>
      </c>
      <c r="AL2406" s="2">
        <f>IF(AK2406="","",AK2406+VLOOKUP(I2406,'Вид исследования'!B:E,4,0))</f>
        <v>45776</v>
      </c>
      <c r="AM2406" s="2">
        <f>IF(AK2406="","",AK2406+VLOOKUP(I2406,'Вид исследования'!B:F,5,0))</f>
        <v>45776</v>
      </c>
      <c r="AN2406" s="14">
        <v>45775</v>
      </c>
      <c r="AP2406" s="11" t="s">
        <v>189</v>
      </c>
      <c r="AQ2406" t="str">
        <f>IFERROR(IF(L2406="","",VLOOKUP(L2406&amp;I2406,Продукция!A:K,11,0)),"обратитесь к админ справочника")</f>
        <v>согласно рекомендациям производителя теста</v>
      </c>
      <c r="AR2406" s="11" t="s">
        <v>4823</v>
      </c>
      <c r="AS2406" t="str">
        <f>IFERROR(IF(L2406="","",VLOOKUP(L2406&amp;I2406,Продукция!A:J,10,0)),"обратитесь к админ справочника")</f>
        <v>инструкция тест- ситема Биочек СК -114</v>
      </c>
      <c r="AT2406" s="11" t="s">
        <v>4823</v>
      </c>
      <c r="AU2406" s="11" t="s">
        <v>4823</v>
      </c>
      <c r="AV2406" s="11" t="s">
        <v>2673</v>
      </c>
      <c r="AW2406" s="11" t="s">
        <v>4824</v>
      </c>
      <c r="AX2406" s="11" t="s">
        <v>502</v>
      </c>
      <c r="AY2406" s="11" t="s">
        <v>1006</v>
      </c>
      <c r="AZ2406" s="11">
        <v>107</v>
      </c>
      <c r="BA2406" s="11">
        <v>39</v>
      </c>
      <c r="BC2406" s="11" t="s">
        <v>4992</v>
      </c>
    </row>
    <row r="2407" spans="1:55" x14ac:dyDescent="0.25">
      <c r="A2407" t="str">
        <f t="shared" si="43"/>
        <v>С/695MS (BioChek) микоплазма синовия уровень антител</v>
      </c>
      <c r="B2407" t="str">
        <f>IF(E2407="","",INDEX(Лаборатории!A:A,MATCH('Производственный контроль'!E2407,Лаборатории!B:B,0)))</f>
        <v xml:space="preserve">КУРИНОЕ ЦАРСТВО АО </v>
      </c>
      <c r="C2407" t="str">
        <f>IF(E2407="","",VLOOKUP(E2407,Лаборатории!B:D,3,0))</f>
        <v>U377_CHL</v>
      </c>
      <c r="D2407" s="12">
        <v>45761</v>
      </c>
      <c r="E2407" s="11" t="s">
        <v>793</v>
      </c>
      <c r="F2407" s="11" t="s">
        <v>371</v>
      </c>
      <c r="G2407" s="11" t="s">
        <v>502</v>
      </c>
      <c r="H2407" s="11" t="s">
        <v>262</v>
      </c>
      <c r="I2407" s="11" t="s">
        <v>3423</v>
      </c>
      <c r="J2407" t="str">
        <f>IF(L2407="","",VLOOKUP(L2407,Продукция!B:D,3,0))</f>
        <v>Биологический_материал</v>
      </c>
      <c r="K2407" t="str">
        <f>IF(L2407="","",VLOOKUP(L2407,Продукция!B:C,2,0))</f>
        <v>Сыворотка крови</v>
      </c>
      <c r="L2407" s="151" t="s">
        <v>302</v>
      </c>
      <c r="M2407">
        <f>IF(L2407="","",VLOOKUP(L2407,Продукция!B:L,11,0))</f>
        <v>0</v>
      </c>
      <c r="N2407" s="11" t="s">
        <v>873</v>
      </c>
      <c r="P2407" s="11" t="s">
        <v>340</v>
      </c>
      <c r="Q2407" s="11" t="s">
        <v>854</v>
      </c>
      <c r="R2407" s="153" t="s">
        <v>4840</v>
      </c>
      <c r="S2407" s="11">
        <v>18</v>
      </c>
      <c r="T2407" s="11" t="s">
        <v>5272</v>
      </c>
      <c r="V2407" s="14">
        <v>45755</v>
      </c>
      <c r="Z2407" s="11" t="s">
        <v>4823</v>
      </c>
      <c r="AA2407" s="15">
        <v>0.55208333333333337</v>
      </c>
      <c r="AB2407" t="str">
        <f>IF(L2407="","",VLOOKUP(L2407&amp;I2407,Продукция!A:I,9,0))</f>
        <v>рекомендация производителя набора</v>
      </c>
      <c r="AC2407" s="14">
        <v>45775</v>
      </c>
      <c r="AD2407" s="11" t="s">
        <v>2673</v>
      </c>
      <c r="AE2407" s="11" t="s">
        <v>4823</v>
      </c>
      <c r="AF2407" t="str">
        <f>IF(AD2407="","",VLOOKUP(AD2407,'Сотрудники и ссылки'!A:B,2,0))</f>
        <v>Серолог</v>
      </c>
      <c r="AG2407">
        <f>IF(AD2407="","",VLOOKUP(AD2407,'Сотрудники и ссылки'!A:C,3,0))</f>
        <v>20001771</v>
      </c>
      <c r="AH2407" s="11" t="s">
        <v>2673</v>
      </c>
      <c r="AI2407" t="str">
        <f>IF(AH2407="","",VLOOKUP(AH2407,'Сотрудники и ссылки'!A:B,2,0))</f>
        <v>Серолог</v>
      </c>
      <c r="AJ2407">
        <f>IF(AH2407="","",VLOOKUP(AH2407,'Сотрудники и ссылки'!A:C,3,0))</f>
        <v>20001771</v>
      </c>
      <c r="AK2407" s="14">
        <v>45775</v>
      </c>
      <c r="AL2407" s="2">
        <f>IF(AK2407="","",AK2407+VLOOKUP(I2407,'Вид исследования'!B:E,4,0))</f>
        <v>45776</v>
      </c>
      <c r="AM2407" s="2">
        <f>IF(AK2407="","",AK2407+VLOOKUP(I2407,'Вид исследования'!B:F,5,0))</f>
        <v>45776</v>
      </c>
      <c r="AN2407" s="14">
        <v>45775</v>
      </c>
      <c r="AP2407" s="11" t="s">
        <v>189</v>
      </c>
      <c r="AQ2407" t="str">
        <f>IFERROR(IF(L2407="","",VLOOKUP(L2407&amp;I2407,Продукция!A:K,11,0)),"обратитесь к админ справочника")</f>
        <v>согласно рекомендациям производителя теста</v>
      </c>
      <c r="AR2407" s="11" t="s">
        <v>4823</v>
      </c>
      <c r="AS2407" t="str">
        <f>IFERROR(IF(L2407="","",VLOOKUP(L2407&amp;I2407,Продукция!A:J,10,0)),"обратитесь к админ справочника")</f>
        <v>инструкция тест- ситема Биочек СК -115</v>
      </c>
      <c r="AT2407" s="11" t="s">
        <v>4823</v>
      </c>
      <c r="AU2407" s="11" t="s">
        <v>4823</v>
      </c>
      <c r="AV2407" s="11" t="s">
        <v>2673</v>
      </c>
      <c r="AW2407" s="11" t="s">
        <v>4824</v>
      </c>
      <c r="AX2407" s="11" t="s">
        <v>502</v>
      </c>
      <c r="AY2407" s="11" t="s">
        <v>1011</v>
      </c>
      <c r="AZ2407" s="11">
        <v>107</v>
      </c>
      <c r="BA2407" s="11">
        <v>39</v>
      </c>
      <c r="BC2407" s="11" t="s">
        <v>4992</v>
      </c>
    </row>
    <row r="2408" spans="1:55" x14ac:dyDescent="0.25">
      <c r="A2408" t="str">
        <f t="shared" si="43"/>
        <v>С/695MS (BioChek) микоплазма синовия уровень антител</v>
      </c>
      <c r="B2408" t="str">
        <f>IF(E2408="","",INDEX(Лаборатории!A:A,MATCH('Производственный контроль'!E2408,Лаборатории!B:B,0)))</f>
        <v xml:space="preserve">КУРИНОЕ ЦАРСТВО АО </v>
      </c>
      <c r="C2408" t="str">
        <f>IF(E2408="","",VLOOKUP(E2408,Лаборатории!B:D,3,0))</f>
        <v>U377_CHL</v>
      </c>
      <c r="D2408" s="12">
        <v>45761</v>
      </c>
      <c r="E2408" s="11" t="s">
        <v>793</v>
      </c>
      <c r="F2408" s="11" t="s">
        <v>371</v>
      </c>
      <c r="G2408" s="11" t="s">
        <v>502</v>
      </c>
      <c r="H2408" s="11" t="s">
        <v>262</v>
      </c>
      <c r="I2408" s="11" t="s">
        <v>3423</v>
      </c>
      <c r="J2408" t="str">
        <f>IF(L2408="","",VLOOKUP(L2408,Продукция!B:D,3,0))</f>
        <v>Биологический_материал</v>
      </c>
      <c r="K2408" t="str">
        <f>IF(L2408="","",VLOOKUP(L2408,Продукция!B:C,2,0))</f>
        <v>Сыворотка крови</v>
      </c>
      <c r="L2408" s="151" t="s">
        <v>302</v>
      </c>
      <c r="M2408">
        <f>IF(L2408="","",VLOOKUP(L2408,Продукция!B:L,11,0))</f>
        <v>0</v>
      </c>
      <c r="N2408" s="11" t="s">
        <v>873</v>
      </c>
      <c r="P2408" s="11" t="s">
        <v>340</v>
      </c>
      <c r="Q2408" s="11" t="s">
        <v>854</v>
      </c>
      <c r="R2408" s="153" t="s">
        <v>4857</v>
      </c>
      <c r="S2408" s="11">
        <v>18</v>
      </c>
      <c r="T2408" s="11" t="s">
        <v>5272</v>
      </c>
      <c r="V2408" s="14">
        <v>45756</v>
      </c>
      <c r="Z2408" s="11" t="s">
        <v>4823</v>
      </c>
      <c r="AA2408" s="15">
        <v>0.55208333333333337</v>
      </c>
      <c r="AB2408" t="str">
        <f>IF(L2408="","",VLOOKUP(L2408&amp;I2408,Продукция!A:I,9,0))</f>
        <v>рекомендация производителя набора</v>
      </c>
      <c r="AC2408" s="14">
        <v>45775</v>
      </c>
      <c r="AD2408" s="11" t="s">
        <v>2673</v>
      </c>
      <c r="AE2408" s="11" t="s">
        <v>4823</v>
      </c>
      <c r="AF2408" t="str">
        <f>IF(AD2408="","",VLOOKUP(AD2408,'Сотрудники и ссылки'!A:B,2,0))</f>
        <v>Серолог</v>
      </c>
      <c r="AG2408">
        <f>IF(AD2408="","",VLOOKUP(AD2408,'Сотрудники и ссылки'!A:C,3,0))</f>
        <v>20001771</v>
      </c>
      <c r="AH2408" s="11" t="s">
        <v>2673</v>
      </c>
      <c r="AI2408" t="str">
        <f>IF(AH2408="","",VLOOKUP(AH2408,'Сотрудники и ссылки'!A:B,2,0))</f>
        <v>Серолог</v>
      </c>
      <c r="AJ2408">
        <f>IF(AH2408="","",VLOOKUP(AH2408,'Сотрудники и ссылки'!A:C,3,0))</f>
        <v>20001771</v>
      </c>
      <c r="AK2408" s="14">
        <v>45775</v>
      </c>
      <c r="AL2408" s="2">
        <f>IF(AK2408="","",AK2408+VLOOKUP(I2408,'Вид исследования'!B:E,4,0))</f>
        <v>45776</v>
      </c>
      <c r="AM2408" s="2">
        <f>IF(AK2408="","",AK2408+VLOOKUP(I2408,'Вид исследования'!B:F,5,0))</f>
        <v>45776</v>
      </c>
      <c r="AN2408" s="14">
        <v>45775</v>
      </c>
      <c r="AP2408" s="11" t="s">
        <v>189</v>
      </c>
      <c r="AQ2408" t="str">
        <f>IFERROR(IF(L2408="","",VLOOKUP(L2408&amp;I2408,Продукция!A:K,11,0)),"обратитесь к админ справочника")</f>
        <v>согласно рекомендациям производителя теста</v>
      </c>
      <c r="AR2408" s="11" t="s">
        <v>4823</v>
      </c>
      <c r="AS2408" t="str">
        <f>IFERROR(IF(L2408="","",VLOOKUP(L2408&amp;I2408,Продукция!A:J,10,0)),"обратитесь к админ справочника")</f>
        <v>инструкция тест- ситема Биочек СК -115</v>
      </c>
      <c r="AT2408" s="11" t="s">
        <v>4823</v>
      </c>
      <c r="AU2408" s="11" t="s">
        <v>4823</v>
      </c>
      <c r="AV2408" s="11" t="s">
        <v>2673</v>
      </c>
      <c r="AW2408" s="11" t="s">
        <v>4824</v>
      </c>
      <c r="AX2408" s="11" t="s">
        <v>502</v>
      </c>
      <c r="AY2408" s="11" t="s">
        <v>1005</v>
      </c>
      <c r="AZ2408" s="11">
        <v>107</v>
      </c>
      <c r="BA2408" s="11">
        <v>39</v>
      </c>
      <c r="BC2408" s="11" t="s">
        <v>4992</v>
      </c>
    </row>
    <row r="2409" spans="1:55" x14ac:dyDescent="0.25">
      <c r="A2409" t="str">
        <f t="shared" si="43"/>
        <v>С/695MS (BioChek) микоплазма синовия уровень антител</v>
      </c>
      <c r="B2409" t="str">
        <f>IF(E2409="","",INDEX(Лаборатории!A:A,MATCH('Производственный контроль'!E2409,Лаборатории!B:B,0)))</f>
        <v xml:space="preserve">КУРИНОЕ ЦАРСТВО АО </v>
      </c>
      <c r="C2409" t="str">
        <f>IF(E2409="","",VLOOKUP(E2409,Лаборатории!B:D,3,0))</f>
        <v>U377_CHL</v>
      </c>
      <c r="D2409" s="12">
        <v>45761</v>
      </c>
      <c r="E2409" s="11" t="s">
        <v>793</v>
      </c>
      <c r="F2409" s="11" t="s">
        <v>371</v>
      </c>
      <c r="G2409" s="11" t="s">
        <v>502</v>
      </c>
      <c r="H2409" s="11" t="s">
        <v>262</v>
      </c>
      <c r="I2409" s="11" t="s">
        <v>3423</v>
      </c>
      <c r="J2409" t="str">
        <f>IF(L2409="","",VLOOKUP(L2409,Продукция!B:D,3,0))</f>
        <v>Биологический_материал</v>
      </c>
      <c r="K2409" t="str">
        <f>IF(L2409="","",VLOOKUP(L2409,Продукция!B:C,2,0))</f>
        <v>Сыворотка крови</v>
      </c>
      <c r="L2409" s="151" t="s">
        <v>302</v>
      </c>
      <c r="M2409">
        <f>IF(L2409="","",VLOOKUP(L2409,Продукция!B:L,11,0))</f>
        <v>0</v>
      </c>
      <c r="N2409" s="11" t="s">
        <v>873</v>
      </c>
      <c r="P2409" s="11" t="s">
        <v>340</v>
      </c>
      <c r="Q2409" s="11" t="s">
        <v>854</v>
      </c>
      <c r="R2409" s="153" t="s">
        <v>4864</v>
      </c>
      <c r="S2409" s="11">
        <v>18</v>
      </c>
      <c r="T2409" s="11" t="s">
        <v>5272</v>
      </c>
      <c r="V2409" s="14">
        <v>45759</v>
      </c>
      <c r="Z2409" s="11" t="s">
        <v>4823</v>
      </c>
      <c r="AA2409" s="15">
        <v>0.55208333333333337</v>
      </c>
      <c r="AB2409" t="str">
        <f>IF(L2409="","",VLOOKUP(L2409&amp;I2409,Продукция!A:I,9,0))</f>
        <v>рекомендация производителя набора</v>
      </c>
      <c r="AC2409" s="14">
        <v>45775</v>
      </c>
      <c r="AD2409" s="11" t="s">
        <v>2673</v>
      </c>
      <c r="AE2409" s="11" t="s">
        <v>4823</v>
      </c>
      <c r="AF2409" t="str">
        <f>IF(AD2409="","",VLOOKUP(AD2409,'Сотрудники и ссылки'!A:B,2,0))</f>
        <v>Серолог</v>
      </c>
      <c r="AG2409">
        <f>IF(AD2409="","",VLOOKUP(AD2409,'Сотрудники и ссылки'!A:C,3,0))</f>
        <v>20001771</v>
      </c>
      <c r="AH2409" s="11" t="s">
        <v>2673</v>
      </c>
      <c r="AI2409" t="str">
        <f>IF(AH2409="","",VLOOKUP(AH2409,'Сотрудники и ссылки'!A:B,2,0))</f>
        <v>Серолог</v>
      </c>
      <c r="AJ2409">
        <f>IF(AH2409="","",VLOOKUP(AH2409,'Сотрудники и ссылки'!A:C,3,0))</f>
        <v>20001771</v>
      </c>
      <c r="AK2409" s="14">
        <v>45775</v>
      </c>
      <c r="AL2409" s="2">
        <f>IF(AK2409="","",AK2409+VLOOKUP(I2409,'Вид исследования'!B:E,4,0))</f>
        <v>45776</v>
      </c>
      <c r="AM2409" s="2">
        <f>IF(AK2409="","",AK2409+VLOOKUP(I2409,'Вид исследования'!B:F,5,0))</f>
        <v>45776</v>
      </c>
      <c r="AN2409" s="14">
        <v>45775</v>
      </c>
      <c r="AP2409" s="11" t="s">
        <v>189</v>
      </c>
      <c r="AQ2409" t="str">
        <f>IFERROR(IF(L2409="","",VLOOKUP(L2409&amp;I2409,Продукция!A:K,11,0)),"обратитесь к админ справочника")</f>
        <v>согласно рекомендациям производителя теста</v>
      </c>
      <c r="AR2409" s="11" t="s">
        <v>4823</v>
      </c>
      <c r="AS2409" t="str">
        <f>IFERROR(IF(L2409="","",VLOOKUP(L2409&amp;I2409,Продукция!A:J,10,0)),"обратитесь к админ справочника")</f>
        <v>инструкция тест- ситема Биочек СК -115</v>
      </c>
      <c r="AT2409" s="11" t="s">
        <v>4823</v>
      </c>
      <c r="AU2409" s="11" t="s">
        <v>4823</v>
      </c>
      <c r="AV2409" s="11" t="s">
        <v>2673</v>
      </c>
      <c r="AW2409" s="11" t="s">
        <v>4824</v>
      </c>
      <c r="AX2409" s="11" t="s">
        <v>502</v>
      </c>
      <c r="AY2409" s="11" t="s">
        <v>1006</v>
      </c>
      <c r="AZ2409" s="11">
        <v>107</v>
      </c>
      <c r="BA2409" s="11">
        <v>39</v>
      </c>
      <c r="BC2409" s="11" t="s">
        <v>4992</v>
      </c>
    </row>
    <row r="2410" spans="1:55" x14ac:dyDescent="0.25">
      <c r="A2410" t="str">
        <f t="shared" si="43"/>
        <v>С/695SE (BioChek) сальмонелла группы В и D уровень антител</v>
      </c>
      <c r="B2410" t="str">
        <f>IF(E2410="","",INDEX(Лаборатории!A:A,MATCH('Производственный контроль'!E2410,Лаборатории!B:B,0)))</f>
        <v xml:space="preserve">КУРИНОЕ ЦАРСТВО АО </v>
      </c>
      <c r="C2410" t="str">
        <f>IF(E2410="","",VLOOKUP(E2410,Лаборатории!B:D,3,0))</f>
        <v>U377_CHL</v>
      </c>
      <c r="D2410" s="12">
        <v>45761</v>
      </c>
      <c r="E2410" s="11" t="s">
        <v>793</v>
      </c>
      <c r="F2410" s="11" t="s">
        <v>371</v>
      </c>
      <c r="G2410" s="11" t="s">
        <v>502</v>
      </c>
      <c r="H2410" s="11" t="s">
        <v>262</v>
      </c>
      <c r="I2410" s="11" t="s">
        <v>3428</v>
      </c>
      <c r="J2410" t="str">
        <f>IF(L2410="","",VLOOKUP(L2410,Продукция!B:D,3,0))</f>
        <v>Биологический_материал</v>
      </c>
      <c r="K2410" t="str">
        <f>IF(L2410="","",VLOOKUP(L2410,Продукция!B:C,2,0))</f>
        <v>Сыворотка крови</v>
      </c>
      <c r="L2410" s="151" t="s">
        <v>302</v>
      </c>
      <c r="M2410">
        <f>IF(L2410="","",VLOOKUP(L2410,Продукция!B:L,11,0))</f>
        <v>0</v>
      </c>
      <c r="N2410" s="11" t="s">
        <v>873</v>
      </c>
      <c r="P2410" s="11" t="s">
        <v>340</v>
      </c>
      <c r="Q2410" s="11" t="s">
        <v>854</v>
      </c>
      <c r="R2410" s="153" t="s">
        <v>4840</v>
      </c>
      <c r="S2410" s="11">
        <v>18</v>
      </c>
      <c r="T2410" s="11" t="s">
        <v>5272</v>
      </c>
      <c r="V2410" s="14">
        <v>45755</v>
      </c>
      <c r="Z2410" s="11" t="s">
        <v>4823</v>
      </c>
      <c r="AA2410" s="15">
        <v>0.55208333333333337</v>
      </c>
      <c r="AB2410" t="str">
        <f>IF(L2410="","",VLOOKUP(L2410&amp;I2410,Продукция!A:I,9,0))</f>
        <v>рекомендация производителя набора</v>
      </c>
      <c r="AC2410" s="14">
        <v>45775</v>
      </c>
      <c r="AD2410" s="11" t="s">
        <v>2673</v>
      </c>
      <c r="AE2410" s="11" t="s">
        <v>4823</v>
      </c>
      <c r="AF2410" t="str">
        <f>IF(AD2410="","",VLOOKUP(AD2410,'Сотрудники и ссылки'!A:B,2,0))</f>
        <v>Серолог</v>
      </c>
      <c r="AG2410">
        <f>IF(AD2410="","",VLOOKUP(AD2410,'Сотрудники и ссылки'!A:C,3,0))</f>
        <v>20001771</v>
      </c>
      <c r="AH2410" s="11" t="s">
        <v>2673</v>
      </c>
      <c r="AI2410" t="str">
        <f>IF(AH2410="","",VLOOKUP(AH2410,'Сотрудники и ссылки'!A:B,2,0))</f>
        <v>Серолог</v>
      </c>
      <c r="AJ2410">
        <f>IF(AH2410="","",VLOOKUP(AH2410,'Сотрудники и ссылки'!A:C,3,0))</f>
        <v>20001771</v>
      </c>
      <c r="AK2410" s="14">
        <v>45775</v>
      </c>
      <c r="AL2410" s="2">
        <f>IF(AK2410="","",AK2410+VLOOKUP(I2410,'Вид исследования'!B:E,4,0))</f>
        <v>45776</v>
      </c>
      <c r="AM2410" s="2">
        <f>IF(AK2410="","",AK2410+VLOOKUP(I2410,'Вид исследования'!B:F,5,0))</f>
        <v>45776</v>
      </c>
      <c r="AN2410" s="14">
        <v>45775</v>
      </c>
      <c r="AP2410" s="11" t="s">
        <v>189</v>
      </c>
      <c r="AQ2410" t="str">
        <f>IFERROR(IF(L2410="","",VLOOKUP(L2410&amp;I2410,Продукция!A:K,11,0)),"обратитесь к админ справочника")</f>
        <v>согласно рекомендациям производителя теста</v>
      </c>
      <c r="AR2410" s="11" t="s">
        <v>4823</v>
      </c>
      <c r="AS2410" t="str">
        <f>IFERROR(IF(L2410="","",VLOOKUP(L2410&amp;I2410,Продукция!A:J,10,0)),"обратитесь к админ справочника")</f>
        <v>инструкция тест- ситема Биочек СК -218</v>
      </c>
      <c r="AT2410" s="11" t="s">
        <v>4823</v>
      </c>
      <c r="AU2410" s="11" t="s">
        <v>4823</v>
      </c>
      <c r="AV2410" s="11" t="s">
        <v>2673</v>
      </c>
      <c r="AW2410" s="11" t="s">
        <v>4824</v>
      </c>
      <c r="AX2410" s="11" t="s">
        <v>502</v>
      </c>
      <c r="AY2410" s="11" t="s">
        <v>1011</v>
      </c>
      <c r="AZ2410" s="11">
        <v>107</v>
      </c>
      <c r="BA2410" s="11">
        <v>39</v>
      </c>
      <c r="BC2410" s="11" t="s">
        <v>4992</v>
      </c>
    </row>
    <row r="2411" spans="1:55" x14ac:dyDescent="0.25">
      <c r="A2411" t="str">
        <f t="shared" si="43"/>
        <v>С/695SE (BioChek) сальмонелла группы В и D уровень антител</v>
      </c>
      <c r="B2411" t="str">
        <f>IF(E2411="","",INDEX(Лаборатории!A:A,MATCH('Производственный контроль'!E2411,Лаборатории!B:B,0)))</f>
        <v xml:space="preserve">КУРИНОЕ ЦАРСТВО АО </v>
      </c>
      <c r="C2411" t="str">
        <f>IF(E2411="","",VLOOKUP(E2411,Лаборатории!B:D,3,0))</f>
        <v>U377_CHL</v>
      </c>
      <c r="D2411" s="12">
        <v>45761</v>
      </c>
      <c r="E2411" s="11" t="s">
        <v>793</v>
      </c>
      <c r="F2411" s="11" t="s">
        <v>371</v>
      </c>
      <c r="G2411" s="11" t="s">
        <v>502</v>
      </c>
      <c r="H2411" s="11" t="s">
        <v>262</v>
      </c>
      <c r="I2411" s="11" t="s">
        <v>3428</v>
      </c>
      <c r="J2411" t="str">
        <f>IF(L2411="","",VLOOKUP(L2411,Продукция!B:D,3,0))</f>
        <v>Биологический_материал</v>
      </c>
      <c r="K2411" t="str">
        <f>IF(L2411="","",VLOOKUP(L2411,Продукция!B:C,2,0))</f>
        <v>Сыворотка крови</v>
      </c>
      <c r="L2411" s="151" t="s">
        <v>302</v>
      </c>
      <c r="M2411">
        <f>IF(L2411="","",VLOOKUP(L2411,Продукция!B:L,11,0))</f>
        <v>0</v>
      </c>
      <c r="N2411" s="11" t="s">
        <v>873</v>
      </c>
      <c r="P2411" s="11" t="s">
        <v>340</v>
      </c>
      <c r="Q2411" s="11" t="s">
        <v>854</v>
      </c>
      <c r="R2411" s="153" t="s">
        <v>4857</v>
      </c>
      <c r="S2411" s="11">
        <v>18</v>
      </c>
      <c r="T2411" s="11" t="s">
        <v>5272</v>
      </c>
      <c r="V2411" s="14">
        <v>45756</v>
      </c>
      <c r="Z2411" s="11" t="s">
        <v>4823</v>
      </c>
      <c r="AA2411" s="15">
        <v>0.55208333333333337</v>
      </c>
      <c r="AB2411" t="str">
        <f>IF(L2411="","",VLOOKUP(L2411&amp;I2411,Продукция!A:I,9,0))</f>
        <v>рекомендация производителя набора</v>
      </c>
      <c r="AC2411" s="14">
        <v>45775</v>
      </c>
      <c r="AD2411" s="11" t="s">
        <v>2673</v>
      </c>
      <c r="AE2411" s="11" t="s">
        <v>4823</v>
      </c>
      <c r="AF2411" t="str">
        <f>IF(AD2411="","",VLOOKUP(AD2411,'Сотрудники и ссылки'!A:B,2,0))</f>
        <v>Серолог</v>
      </c>
      <c r="AG2411">
        <f>IF(AD2411="","",VLOOKUP(AD2411,'Сотрудники и ссылки'!A:C,3,0))</f>
        <v>20001771</v>
      </c>
      <c r="AH2411" s="11" t="s">
        <v>2673</v>
      </c>
      <c r="AI2411" t="str">
        <f>IF(AH2411="","",VLOOKUP(AH2411,'Сотрудники и ссылки'!A:B,2,0))</f>
        <v>Серолог</v>
      </c>
      <c r="AJ2411">
        <f>IF(AH2411="","",VLOOKUP(AH2411,'Сотрудники и ссылки'!A:C,3,0))</f>
        <v>20001771</v>
      </c>
      <c r="AK2411" s="14">
        <v>45775</v>
      </c>
      <c r="AL2411" s="2">
        <f>IF(AK2411="","",AK2411+VLOOKUP(I2411,'Вид исследования'!B:E,4,0))</f>
        <v>45776</v>
      </c>
      <c r="AM2411" s="2">
        <f>IF(AK2411="","",AK2411+VLOOKUP(I2411,'Вид исследования'!B:F,5,0))</f>
        <v>45776</v>
      </c>
      <c r="AN2411" s="14">
        <v>45775</v>
      </c>
      <c r="AP2411" s="11" t="s">
        <v>189</v>
      </c>
      <c r="AQ2411" t="str">
        <f>IFERROR(IF(L2411="","",VLOOKUP(L2411&amp;I2411,Продукция!A:K,11,0)),"обратитесь к админ справочника")</f>
        <v>согласно рекомендациям производителя теста</v>
      </c>
      <c r="AR2411" s="11" t="s">
        <v>4823</v>
      </c>
      <c r="AS2411" t="str">
        <f>IFERROR(IF(L2411="","",VLOOKUP(L2411&amp;I2411,Продукция!A:J,10,0)),"обратитесь к админ справочника")</f>
        <v>инструкция тест- ситема Биочек СК -218</v>
      </c>
      <c r="AT2411" s="11" t="s">
        <v>4823</v>
      </c>
      <c r="AU2411" s="11" t="s">
        <v>4823</v>
      </c>
      <c r="AV2411" s="11" t="s">
        <v>2673</v>
      </c>
      <c r="AW2411" s="11" t="s">
        <v>4824</v>
      </c>
      <c r="AX2411" s="11" t="s">
        <v>502</v>
      </c>
      <c r="AY2411" s="11" t="s">
        <v>1005</v>
      </c>
      <c r="AZ2411" s="11">
        <v>107</v>
      </c>
      <c r="BA2411" s="11">
        <v>39</v>
      </c>
      <c r="BC2411" s="11" t="s">
        <v>4992</v>
      </c>
    </row>
    <row r="2412" spans="1:55" x14ac:dyDescent="0.25">
      <c r="A2412" t="str">
        <f t="shared" si="43"/>
        <v>С/695SE (BioChek) сальмонелла группы В и D уровень антител</v>
      </c>
      <c r="B2412" t="str">
        <f>IF(E2412="","",INDEX(Лаборатории!A:A,MATCH('Производственный контроль'!E2412,Лаборатории!B:B,0)))</f>
        <v xml:space="preserve">КУРИНОЕ ЦАРСТВО АО </v>
      </c>
      <c r="C2412" t="str">
        <f>IF(E2412="","",VLOOKUP(E2412,Лаборатории!B:D,3,0))</f>
        <v>U377_CHL</v>
      </c>
      <c r="D2412" s="12">
        <v>45761</v>
      </c>
      <c r="E2412" s="11" t="s">
        <v>793</v>
      </c>
      <c r="F2412" s="11" t="s">
        <v>371</v>
      </c>
      <c r="G2412" s="11" t="s">
        <v>502</v>
      </c>
      <c r="H2412" s="11" t="s">
        <v>262</v>
      </c>
      <c r="I2412" s="11" t="s">
        <v>3428</v>
      </c>
      <c r="J2412" t="str">
        <f>IF(L2412="","",VLOOKUP(L2412,Продукция!B:D,3,0))</f>
        <v>Биологический_материал</v>
      </c>
      <c r="K2412" t="str">
        <f>IF(L2412="","",VLOOKUP(L2412,Продукция!B:C,2,0))</f>
        <v>Сыворотка крови</v>
      </c>
      <c r="L2412" s="151" t="s">
        <v>302</v>
      </c>
      <c r="M2412">
        <f>IF(L2412="","",VLOOKUP(L2412,Продукция!B:L,11,0))</f>
        <v>0</v>
      </c>
      <c r="N2412" s="11" t="s">
        <v>873</v>
      </c>
      <c r="P2412" s="11" t="s">
        <v>340</v>
      </c>
      <c r="Q2412" s="11" t="s">
        <v>854</v>
      </c>
      <c r="R2412" s="153" t="s">
        <v>4864</v>
      </c>
      <c r="S2412" s="11">
        <v>18</v>
      </c>
      <c r="T2412" s="11" t="s">
        <v>5272</v>
      </c>
      <c r="V2412" s="14">
        <v>45759</v>
      </c>
      <c r="Z2412" s="11" t="s">
        <v>4823</v>
      </c>
      <c r="AA2412" s="15">
        <v>0.55208333333333337</v>
      </c>
      <c r="AB2412" t="str">
        <f>IF(L2412="","",VLOOKUP(L2412&amp;I2412,Продукция!A:I,9,0))</f>
        <v>рекомендация производителя набора</v>
      </c>
      <c r="AC2412" s="14">
        <v>45775</v>
      </c>
      <c r="AD2412" s="11" t="s">
        <v>2673</v>
      </c>
      <c r="AE2412" s="11" t="s">
        <v>4823</v>
      </c>
      <c r="AF2412" t="str">
        <f>IF(AD2412="","",VLOOKUP(AD2412,'Сотрудники и ссылки'!A:B,2,0))</f>
        <v>Серолог</v>
      </c>
      <c r="AG2412">
        <f>IF(AD2412="","",VLOOKUP(AD2412,'Сотрудники и ссылки'!A:C,3,0))</f>
        <v>20001771</v>
      </c>
      <c r="AH2412" s="11" t="s">
        <v>2673</v>
      </c>
      <c r="AI2412" t="str">
        <f>IF(AH2412="","",VLOOKUP(AH2412,'Сотрудники и ссылки'!A:B,2,0))</f>
        <v>Серолог</v>
      </c>
      <c r="AJ2412">
        <f>IF(AH2412="","",VLOOKUP(AH2412,'Сотрудники и ссылки'!A:C,3,0))</f>
        <v>20001771</v>
      </c>
      <c r="AK2412" s="14">
        <v>45775</v>
      </c>
      <c r="AL2412" s="2">
        <f>IF(AK2412="","",AK2412+VLOOKUP(I2412,'Вид исследования'!B:E,4,0))</f>
        <v>45776</v>
      </c>
      <c r="AM2412" s="2">
        <f>IF(AK2412="","",AK2412+VLOOKUP(I2412,'Вид исследования'!B:F,5,0))</f>
        <v>45776</v>
      </c>
      <c r="AN2412" s="14">
        <v>45775</v>
      </c>
      <c r="AP2412" s="11" t="s">
        <v>189</v>
      </c>
      <c r="AQ2412" t="str">
        <f>IFERROR(IF(L2412="","",VLOOKUP(L2412&amp;I2412,Продукция!A:K,11,0)),"обратитесь к админ справочника")</f>
        <v>согласно рекомендациям производителя теста</v>
      </c>
      <c r="AR2412" s="11" t="s">
        <v>4823</v>
      </c>
      <c r="AS2412" t="str">
        <f>IFERROR(IF(L2412="","",VLOOKUP(L2412&amp;I2412,Продукция!A:J,10,0)),"обратитесь к админ справочника")</f>
        <v>инструкция тест- ситема Биочек СК -218</v>
      </c>
      <c r="AT2412" s="11" t="s">
        <v>4823</v>
      </c>
      <c r="AU2412" s="11" t="s">
        <v>4823</v>
      </c>
      <c r="AV2412" s="11" t="s">
        <v>2673</v>
      </c>
      <c r="AW2412" s="11" t="s">
        <v>4824</v>
      </c>
      <c r="AX2412" s="11" t="s">
        <v>502</v>
      </c>
      <c r="AY2412" s="11" t="s">
        <v>1006</v>
      </c>
      <c r="AZ2412" s="11">
        <v>107</v>
      </c>
      <c r="BA2412" s="11">
        <v>39</v>
      </c>
      <c r="BC2412" s="11" t="s">
        <v>4992</v>
      </c>
    </row>
    <row r="2413" spans="1:55" x14ac:dyDescent="0.25">
      <c r="A2413" t="str">
        <f t="shared" si="43"/>
        <v>С/695ORT (BioChek) орнитобактерии уровень антител</v>
      </c>
      <c r="B2413" t="str">
        <f>IF(E2413="","",INDEX(Лаборатории!A:A,MATCH('Производственный контроль'!E2413,Лаборатории!B:B,0)))</f>
        <v xml:space="preserve">КУРИНОЕ ЦАРСТВО АО </v>
      </c>
      <c r="C2413" t="str">
        <f>IF(E2413="","",VLOOKUP(E2413,Лаборатории!B:D,3,0))</f>
        <v>U377_CHL</v>
      </c>
      <c r="D2413" s="12">
        <v>45761</v>
      </c>
      <c r="E2413" s="11" t="s">
        <v>793</v>
      </c>
      <c r="F2413" s="11" t="s">
        <v>371</v>
      </c>
      <c r="G2413" s="11" t="s">
        <v>502</v>
      </c>
      <c r="H2413" s="11" t="s">
        <v>262</v>
      </c>
      <c r="I2413" s="11" t="s">
        <v>3425</v>
      </c>
      <c r="J2413" t="str">
        <f>IF(L2413="","",VLOOKUP(L2413,Продукция!B:D,3,0))</f>
        <v>Биологический_материал</v>
      </c>
      <c r="K2413" t="str">
        <f>IF(L2413="","",VLOOKUP(L2413,Продукция!B:C,2,0))</f>
        <v>Сыворотка крови</v>
      </c>
      <c r="L2413" s="151" t="s">
        <v>302</v>
      </c>
      <c r="M2413">
        <f>IF(L2413="","",VLOOKUP(L2413,Продукция!B:L,11,0))</f>
        <v>0</v>
      </c>
      <c r="N2413" s="11" t="s">
        <v>873</v>
      </c>
      <c r="P2413" s="11" t="s">
        <v>340</v>
      </c>
      <c r="Q2413" s="11" t="s">
        <v>854</v>
      </c>
      <c r="R2413" s="153" t="s">
        <v>4840</v>
      </c>
      <c r="S2413" s="11">
        <v>18</v>
      </c>
      <c r="T2413" s="11" t="s">
        <v>5272</v>
      </c>
      <c r="V2413" s="14">
        <v>45755</v>
      </c>
      <c r="Z2413" s="11" t="s">
        <v>4823</v>
      </c>
      <c r="AA2413" s="15">
        <v>0.55208333333333337</v>
      </c>
      <c r="AB2413" t="str">
        <f>IF(L2413="","",VLOOKUP(L2413&amp;I2413,Продукция!A:I,9,0))</f>
        <v>рекомендация производителя набора</v>
      </c>
      <c r="AC2413" s="14">
        <v>45775</v>
      </c>
      <c r="AD2413" s="11" t="s">
        <v>2673</v>
      </c>
      <c r="AE2413" s="11" t="s">
        <v>4823</v>
      </c>
      <c r="AF2413" t="str">
        <f>IF(AD2413="","",VLOOKUP(AD2413,'Сотрудники и ссылки'!A:B,2,0))</f>
        <v>Серолог</v>
      </c>
      <c r="AG2413">
        <f>IF(AD2413="","",VLOOKUP(AD2413,'Сотрудники и ссылки'!A:C,3,0))</f>
        <v>20001771</v>
      </c>
      <c r="AH2413" s="11" t="s">
        <v>2673</v>
      </c>
      <c r="AI2413" t="str">
        <f>IF(AH2413="","",VLOOKUP(AH2413,'Сотрудники и ссылки'!A:B,2,0))</f>
        <v>Серолог</v>
      </c>
      <c r="AJ2413">
        <f>IF(AH2413="","",VLOOKUP(AH2413,'Сотрудники и ссылки'!A:C,3,0))</f>
        <v>20001771</v>
      </c>
      <c r="AK2413" s="14">
        <v>45775</v>
      </c>
      <c r="AL2413" s="2">
        <f>IF(AK2413="","",AK2413+VLOOKUP(I2413,'Вид исследования'!B:E,4,0))</f>
        <v>45776</v>
      </c>
      <c r="AM2413" s="2">
        <f>IF(AK2413="","",AK2413+VLOOKUP(I2413,'Вид исследования'!B:F,5,0))</f>
        <v>45776</v>
      </c>
      <c r="AN2413" s="14">
        <v>45775</v>
      </c>
      <c r="AP2413" s="11" t="s">
        <v>189</v>
      </c>
      <c r="AQ2413" t="str">
        <f>IFERROR(IF(L2413="","",VLOOKUP(L2413&amp;I2413,Продукция!A:K,11,0)),"обратитесь к админ справочника")</f>
        <v>согласно рекомендациям производителя теста</v>
      </c>
      <c r="AR2413" s="11" t="s">
        <v>4823</v>
      </c>
      <c r="AS2413" t="str">
        <f>IFERROR(IF(L2413="","",VLOOKUP(L2413&amp;I2413,Продукция!A:J,10,0)),"обратитесь к админ справочника")</f>
        <v>инструкция тест- ситема Биочек СК-108</v>
      </c>
      <c r="AT2413" s="11" t="s">
        <v>4823</v>
      </c>
      <c r="AU2413" s="11" t="s">
        <v>4823</v>
      </c>
      <c r="AV2413" s="11" t="s">
        <v>2673</v>
      </c>
      <c r="AW2413" s="11" t="s">
        <v>4824</v>
      </c>
      <c r="AX2413" s="11" t="s">
        <v>502</v>
      </c>
      <c r="AY2413" s="11" t="s">
        <v>1011</v>
      </c>
      <c r="AZ2413" s="11">
        <v>107</v>
      </c>
      <c r="BA2413" s="11">
        <v>39</v>
      </c>
      <c r="BC2413" s="11" t="s">
        <v>4992</v>
      </c>
    </row>
    <row r="2414" spans="1:55" x14ac:dyDescent="0.25">
      <c r="A2414" t="str">
        <f t="shared" si="43"/>
        <v>С/695ORT (BioChek) орнитобактерии уровень антител</v>
      </c>
      <c r="B2414" t="str">
        <f>IF(E2414="","",INDEX(Лаборатории!A:A,MATCH('Производственный контроль'!E2414,Лаборатории!B:B,0)))</f>
        <v xml:space="preserve">КУРИНОЕ ЦАРСТВО АО </v>
      </c>
      <c r="C2414" t="str">
        <f>IF(E2414="","",VLOOKUP(E2414,Лаборатории!B:D,3,0))</f>
        <v>U377_CHL</v>
      </c>
      <c r="D2414" s="12">
        <v>45761</v>
      </c>
      <c r="E2414" s="11" t="s">
        <v>793</v>
      </c>
      <c r="F2414" s="11" t="s">
        <v>371</v>
      </c>
      <c r="G2414" s="11" t="s">
        <v>502</v>
      </c>
      <c r="H2414" s="11" t="s">
        <v>262</v>
      </c>
      <c r="I2414" s="11" t="s">
        <v>3425</v>
      </c>
      <c r="J2414" t="str">
        <f>IF(L2414="","",VLOOKUP(L2414,Продукция!B:D,3,0))</f>
        <v>Биологический_материал</v>
      </c>
      <c r="K2414" t="str">
        <f>IF(L2414="","",VLOOKUP(L2414,Продукция!B:C,2,0))</f>
        <v>Сыворотка крови</v>
      </c>
      <c r="L2414" s="151" t="s">
        <v>302</v>
      </c>
      <c r="M2414">
        <f>IF(L2414="","",VLOOKUP(L2414,Продукция!B:L,11,0))</f>
        <v>0</v>
      </c>
      <c r="N2414" s="11" t="s">
        <v>873</v>
      </c>
      <c r="P2414" s="11" t="s">
        <v>340</v>
      </c>
      <c r="Q2414" s="11" t="s">
        <v>854</v>
      </c>
      <c r="R2414" s="153" t="s">
        <v>4857</v>
      </c>
      <c r="S2414" s="11">
        <v>18</v>
      </c>
      <c r="T2414" s="11" t="s">
        <v>5272</v>
      </c>
      <c r="V2414" s="14">
        <v>45756</v>
      </c>
      <c r="Z2414" s="11" t="s">
        <v>4823</v>
      </c>
      <c r="AA2414" s="15">
        <v>0.55208333333333337</v>
      </c>
      <c r="AB2414" t="str">
        <f>IF(L2414="","",VLOOKUP(L2414&amp;I2414,Продукция!A:I,9,0))</f>
        <v>рекомендация производителя набора</v>
      </c>
      <c r="AC2414" s="14">
        <v>45775</v>
      </c>
      <c r="AD2414" s="11" t="s">
        <v>2673</v>
      </c>
      <c r="AE2414" s="11" t="s">
        <v>4823</v>
      </c>
      <c r="AF2414" t="str">
        <f>IF(AD2414="","",VLOOKUP(AD2414,'Сотрудники и ссылки'!A:B,2,0))</f>
        <v>Серолог</v>
      </c>
      <c r="AG2414">
        <f>IF(AD2414="","",VLOOKUP(AD2414,'Сотрудники и ссылки'!A:C,3,0))</f>
        <v>20001771</v>
      </c>
      <c r="AH2414" s="11" t="s">
        <v>2673</v>
      </c>
      <c r="AI2414" t="str">
        <f>IF(AH2414="","",VLOOKUP(AH2414,'Сотрудники и ссылки'!A:B,2,0))</f>
        <v>Серолог</v>
      </c>
      <c r="AJ2414">
        <f>IF(AH2414="","",VLOOKUP(AH2414,'Сотрудники и ссылки'!A:C,3,0))</f>
        <v>20001771</v>
      </c>
      <c r="AK2414" s="14">
        <v>45775</v>
      </c>
      <c r="AL2414" s="2">
        <f>IF(AK2414="","",AK2414+VLOOKUP(I2414,'Вид исследования'!B:E,4,0))</f>
        <v>45776</v>
      </c>
      <c r="AM2414" s="2">
        <f>IF(AK2414="","",AK2414+VLOOKUP(I2414,'Вид исследования'!B:F,5,0))</f>
        <v>45776</v>
      </c>
      <c r="AN2414" s="14">
        <v>45775</v>
      </c>
      <c r="AP2414" s="11" t="s">
        <v>189</v>
      </c>
      <c r="AQ2414" t="str">
        <f>IFERROR(IF(L2414="","",VLOOKUP(L2414&amp;I2414,Продукция!A:K,11,0)),"обратитесь к админ справочника")</f>
        <v>согласно рекомендациям производителя теста</v>
      </c>
      <c r="AR2414" s="11" t="s">
        <v>4823</v>
      </c>
      <c r="AS2414" t="str">
        <f>IFERROR(IF(L2414="","",VLOOKUP(L2414&amp;I2414,Продукция!A:J,10,0)),"обратитесь к админ справочника")</f>
        <v>инструкция тест- ситема Биочек СК-108</v>
      </c>
      <c r="AT2414" s="11" t="s">
        <v>4823</v>
      </c>
      <c r="AU2414" s="11" t="s">
        <v>4823</v>
      </c>
      <c r="AV2414" s="11" t="s">
        <v>2673</v>
      </c>
      <c r="AW2414" s="11" t="s">
        <v>4824</v>
      </c>
      <c r="AX2414" s="11" t="s">
        <v>502</v>
      </c>
      <c r="AY2414" s="11" t="s">
        <v>1005</v>
      </c>
      <c r="AZ2414" s="11">
        <v>107</v>
      </c>
      <c r="BA2414" s="11">
        <v>39</v>
      </c>
      <c r="BC2414" s="11" t="s">
        <v>4992</v>
      </c>
    </row>
    <row r="2415" spans="1:55" x14ac:dyDescent="0.25">
      <c r="A2415" t="str">
        <f t="shared" si="43"/>
        <v>С/695ORT (BioChek) орнитобактерии уровень антител</v>
      </c>
      <c r="B2415" t="str">
        <f>IF(E2415="","",INDEX(Лаборатории!A:A,MATCH('Производственный контроль'!E2415,Лаборатории!B:B,0)))</f>
        <v xml:space="preserve">КУРИНОЕ ЦАРСТВО АО </v>
      </c>
      <c r="C2415" t="str">
        <f>IF(E2415="","",VLOOKUP(E2415,Лаборатории!B:D,3,0))</f>
        <v>U377_CHL</v>
      </c>
      <c r="D2415" s="12">
        <v>45761</v>
      </c>
      <c r="E2415" s="11" t="s">
        <v>793</v>
      </c>
      <c r="F2415" s="11" t="s">
        <v>371</v>
      </c>
      <c r="G2415" s="11" t="s">
        <v>502</v>
      </c>
      <c r="H2415" s="11" t="s">
        <v>262</v>
      </c>
      <c r="I2415" s="11" t="s">
        <v>3425</v>
      </c>
      <c r="J2415" t="str">
        <f>IF(L2415="","",VLOOKUP(L2415,Продукция!B:D,3,0))</f>
        <v>Биологический_материал</v>
      </c>
      <c r="K2415" t="str">
        <f>IF(L2415="","",VLOOKUP(L2415,Продукция!B:C,2,0))</f>
        <v>Сыворотка крови</v>
      </c>
      <c r="L2415" s="151" t="s">
        <v>302</v>
      </c>
      <c r="M2415">
        <f>IF(L2415="","",VLOOKUP(L2415,Продукция!B:L,11,0))</f>
        <v>0</v>
      </c>
      <c r="N2415" s="11" t="s">
        <v>873</v>
      </c>
      <c r="P2415" s="11" t="s">
        <v>340</v>
      </c>
      <c r="Q2415" s="11" t="s">
        <v>854</v>
      </c>
      <c r="R2415" s="153" t="s">
        <v>4864</v>
      </c>
      <c r="S2415" s="11">
        <v>18</v>
      </c>
      <c r="T2415" s="11" t="s">
        <v>5272</v>
      </c>
      <c r="V2415" s="14">
        <v>45759</v>
      </c>
      <c r="Z2415" s="11" t="s">
        <v>4823</v>
      </c>
      <c r="AA2415" s="15">
        <v>0.55208333333333337</v>
      </c>
      <c r="AB2415" t="str">
        <f>IF(L2415="","",VLOOKUP(L2415&amp;I2415,Продукция!A:I,9,0))</f>
        <v>рекомендация производителя набора</v>
      </c>
      <c r="AC2415" s="14">
        <v>45775</v>
      </c>
      <c r="AD2415" s="11" t="s">
        <v>2673</v>
      </c>
      <c r="AE2415" s="11" t="s">
        <v>4823</v>
      </c>
      <c r="AF2415" t="str">
        <f>IF(AD2415="","",VLOOKUP(AD2415,'Сотрудники и ссылки'!A:B,2,0))</f>
        <v>Серолог</v>
      </c>
      <c r="AG2415">
        <f>IF(AD2415="","",VLOOKUP(AD2415,'Сотрудники и ссылки'!A:C,3,0))</f>
        <v>20001771</v>
      </c>
      <c r="AH2415" s="11" t="s">
        <v>2673</v>
      </c>
      <c r="AI2415" t="str">
        <f>IF(AH2415="","",VLOOKUP(AH2415,'Сотрудники и ссылки'!A:B,2,0))</f>
        <v>Серолог</v>
      </c>
      <c r="AJ2415">
        <f>IF(AH2415="","",VLOOKUP(AH2415,'Сотрудники и ссылки'!A:C,3,0))</f>
        <v>20001771</v>
      </c>
      <c r="AK2415" s="14">
        <v>45775</v>
      </c>
      <c r="AL2415" s="2">
        <f>IF(AK2415="","",AK2415+VLOOKUP(I2415,'Вид исследования'!B:E,4,0))</f>
        <v>45776</v>
      </c>
      <c r="AM2415" s="2">
        <f>IF(AK2415="","",AK2415+VLOOKUP(I2415,'Вид исследования'!B:F,5,0))</f>
        <v>45776</v>
      </c>
      <c r="AN2415" s="14">
        <v>45775</v>
      </c>
      <c r="AP2415" s="11" t="s">
        <v>189</v>
      </c>
      <c r="AQ2415" t="str">
        <f>IFERROR(IF(L2415="","",VLOOKUP(L2415&amp;I2415,Продукция!A:K,11,0)),"обратитесь к админ справочника")</f>
        <v>согласно рекомендациям производителя теста</v>
      </c>
      <c r="AR2415" s="11" t="s">
        <v>4823</v>
      </c>
      <c r="AS2415" t="str">
        <f>IFERROR(IF(L2415="","",VLOOKUP(L2415&amp;I2415,Продукция!A:J,10,0)),"обратитесь к админ справочника")</f>
        <v>инструкция тест- ситема Биочек СК-108</v>
      </c>
      <c r="AT2415" s="11" t="s">
        <v>4823</v>
      </c>
      <c r="AU2415" s="11" t="s">
        <v>4823</v>
      </c>
      <c r="AV2415" s="11" t="s">
        <v>2673</v>
      </c>
      <c r="AW2415" s="11" t="s">
        <v>4824</v>
      </c>
      <c r="AX2415" s="11" t="s">
        <v>502</v>
      </c>
      <c r="AY2415" s="11" t="s">
        <v>1006</v>
      </c>
      <c r="AZ2415" s="11">
        <v>107</v>
      </c>
      <c r="BA2415" s="11">
        <v>39</v>
      </c>
      <c r="BC2415" s="11" t="s">
        <v>4992</v>
      </c>
    </row>
    <row r="2416" spans="1:55" x14ac:dyDescent="0.25">
      <c r="A2416" t="str">
        <f t="shared" si="43"/>
        <v>С/698Болезнь Ньюкасла уровень антител</v>
      </c>
      <c r="B2416" t="str">
        <f>IF(E2416="","",INDEX(Лаборатории!A:A,MATCH('Производственный контроль'!E2416,Лаборатории!B:B,0)))</f>
        <v xml:space="preserve">КУРИНОЕ ЦАРСТВО АО </v>
      </c>
      <c r="C2416" t="str">
        <f>IF(E2416="","",VLOOKUP(E2416,Лаборатории!B:D,3,0))</f>
        <v>U377_CHL</v>
      </c>
      <c r="D2416" s="12">
        <v>45762</v>
      </c>
      <c r="E2416" s="11" t="s">
        <v>793</v>
      </c>
      <c r="F2416" s="11" t="s">
        <v>544</v>
      </c>
      <c r="G2416" s="11" t="s">
        <v>561</v>
      </c>
      <c r="H2416" s="11" t="s">
        <v>312</v>
      </c>
      <c r="I2416" s="11" t="s">
        <v>3434</v>
      </c>
      <c r="J2416" t="str">
        <f>IF(L2416="","",VLOOKUP(L2416,Продукция!B:D,3,0))</f>
        <v>Биологический_материал</v>
      </c>
      <c r="K2416" t="str">
        <f>IF(L2416="","",VLOOKUP(L2416,Продукция!B:C,2,0))</f>
        <v>Сыворотка крови</v>
      </c>
      <c r="L2416" s="151" t="s">
        <v>302</v>
      </c>
      <c r="M2416">
        <f>IF(L2416="","",VLOOKUP(L2416,Продукция!B:L,11,0))</f>
        <v>0</v>
      </c>
      <c r="N2416" s="11" t="s">
        <v>873</v>
      </c>
      <c r="P2416" s="11" t="s">
        <v>340</v>
      </c>
      <c r="Q2416" s="11" t="s">
        <v>854</v>
      </c>
      <c r="R2416" s="153" t="s">
        <v>5273</v>
      </c>
      <c r="S2416" s="11">
        <v>20</v>
      </c>
      <c r="T2416" s="11" t="s">
        <v>5275</v>
      </c>
      <c r="V2416" s="14">
        <v>45761</v>
      </c>
      <c r="Z2416" s="11" t="s">
        <v>4823</v>
      </c>
      <c r="AA2416" s="15">
        <v>0.4375</v>
      </c>
      <c r="AB2416" t="str">
        <f>IF(L2416="","",VLOOKUP(L2416&amp;I2416,Продукция!A:I,9,0))</f>
        <v>рекомендация производителя набора</v>
      </c>
      <c r="AC2416" s="14">
        <v>45768</v>
      </c>
      <c r="AD2416" s="11" t="s">
        <v>2673</v>
      </c>
      <c r="AE2416" s="11" t="s">
        <v>4823</v>
      </c>
      <c r="AF2416" t="str">
        <f>IF(AD2416="","",VLOOKUP(AD2416,'Сотрудники и ссылки'!A:B,2,0))</f>
        <v>Серолог</v>
      </c>
      <c r="AG2416">
        <f>IF(AD2416="","",VLOOKUP(AD2416,'Сотрудники и ссылки'!A:C,3,0))</f>
        <v>20001771</v>
      </c>
      <c r="AH2416" s="11" t="s">
        <v>2673</v>
      </c>
      <c r="AI2416" t="str">
        <f>IF(AH2416="","",VLOOKUP(AH2416,'Сотрудники и ссылки'!A:B,2,0))</f>
        <v>Серолог</v>
      </c>
      <c r="AJ2416">
        <f>IF(AH2416="","",VLOOKUP(AH2416,'Сотрудники и ссылки'!A:C,3,0))</f>
        <v>20001771</v>
      </c>
      <c r="AK2416" s="14">
        <v>45768</v>
      </c>
      <c r="AL2416" s="2">
        <f>IF(AK2416="","",AK2416+VLOOKUP(I2416,'Вид исследования'!B:E,4,0))</f>
        <v>45769</v>
      </c>
      <c r="AM2416" s="2">
        <f>IF(AK2416="","",AK2416+VLOOKUP(I2416,'Вид исследования'!B:F,5,0))</f>
        <v>45769</v>
      </c>
      <c r="AN2416" s="14">
        <v>45768</v>
      </c>
      <c r="AP2416" s="11" t="s">
        <v>189</v>
      </c>
      <c r="AQ2416" t="str">
        <f>IFERROR(IF(L2416="","",VLOOKUP(L2416&amp;I2416,Продукция!A:K,11,0)),"обратитесь к админ справочника")</f>
        <v>согласно рекомендациям производителя теста</v>
      </c>
      <c r="AR2416" s="11" t="s">
        <v>4823</v>
      </c>
      <c r="AS2416" t="str">
        <f>IFERROR(IF(L2416="","",VLOOKUP(L2416&amp;I2416,Продукция!A:J,10,0)),"обратитесь к админ справочника")</f>
        <v>инструкция по применению набора РЗГА Ньюкасла</v>
      </c>
      <c r="AT2416" s="11" t="s">
        <v>4823</v>
      </c>
      <c r="AU2416" s="11" t="s">
        <v>4823</v>
      </c>
      <c r="AV2416" s="11" t="s">
        <v>2673</v>
      </c>
      <c r="AW2416" s="11" t="s">
        <v>4824</v>
      </c>
      <c r="AX2416" s="11" t="s">
        <v>561</v>
      </c>
      <c r="AY2416" s="11" t="s">
        <v>1051</v>
      </c>
      <c r="AZ2416" s="11">
        <v>155</v>
      </c>
      <c r="BA2416" s="11">
        <v>41</v>
      </c>
      <c r="BC2416" s="11" t="s">
        <v>4825</v>
      </c>
    </row>
    <row r="2417" spans="1:55" x14ac:dyDescent="0.25">
      <c r="A2417" t="str">
        <f t="shared" si="43"/>
        <v>С/698Болезнь Ньюкасла уровень антител</v>
      </c>
      <c r="B2417" t="str">
        <f>IF(E2417="","",INDEX(Лаборатории!A:A,MATCH('Производственный контроль'!E2417,Лаборатории!B:B,0)))</f>
        <v xml:space="preserve">КУРИНОЕ ЦАРСТВО АО </v>
      </c>
      <c r="C2417" t="str">
        <f>IF(E2417="","",VLOOKUP(E2417,Лаборатории!B:D,3,0))</f>
        <v>U377_CHL</v>
      </c>
      <c r="D2417" s="12">
        <v>45762</v>
      </c>
      <c r="E2417" s="11" t="s">
        <v>793</v>
      </c>
      <c r="F2417" s="11" t="s">
        <v>544</v>
      </c>
      <c r="G2417" s="11" t="s">
        <v>561</v>
      </c>
      <c r="H2417" s="11" t="s">
        <v>312</v>
      </c>
      <c r="I2417" s="11" t="s">
        <v>3434</v>
      </c>
      <c r="J2417" t="str">
        <f>IF(L2417="","",VLOOKUP(L2417,Продукция!B:D,3,0))</f>
        <v>Биологический_материал</v>
      </c>
      <c r="K2417" t="str">
        <f>IF(L2417="","",VLOOKUP(L2417,Продукция!B:C,2,0))</f>
        <v>Сыворотка крови</v>
      </c>
      <c r="L2417" s="151" t="s">
        <v>302</v>
      </c>
      <c r="M2417">
        <f>IF(L2417="","",VLOOKUP(L2417,Продукция!B:L,11,0))</f>
        <v>0</v>
      </c>
      <c r="N2417" s="11" t="s">
        <v>873</v>
      </c>
      <c r="P2417" s="11" t="s">
        <v>340</v>
      </c>
      <c r="Q2417" s="11" t="s">
        <v>854</v>
      </c>
      <c r="R2417" s="153" t="s">
        <v>5179</v>
      </c>
      <c r="S2417" s="11">
        <v>20</v>
      </c>
      <c r="T2417" s="11" t="s">
        <v>5275</v>
      </c>
      <c r="V2417" s="14">
        <v>45760</v>
      </c>
      <c r="Z2417" s="11" t="s">
        <v>4823</v>
      </c>
      <c r="AA2417" s="15">
        <v>0.4375</v>
      </c>
      <c r="AB2417" t="str">
        <f>IF(L2417="","",VLOOKUP(L2417&amp;I2417,Продукция!A:I,9,0))</f>
        <v>рекомендация производителя набора</v>
      </c>
      <c r="AC2417" s="14">
        <v>45768</v>
      </c>
      <c r="AD2417" s="11" t="s">
        <v>2673</v>
      </c>
      <c r="AE2417" s="11" t="s">
        <v>4823</v>
      </c>
      <c r="AF2417" t="str">
        <f>IF(AD2417="","",VLOOKUP(AD2417,'Сотрудники и ссылки'!A:B,2,0))</f>
        <v>Серолог</v>
      </c>
      <c r="AG2417">
        <f>IF(AD2417="","",VLOOKUP(AD2417,'Сотрудники и ссылки'!A:C,3,0))</f>
        <v>20001771</v>
      </c>
      <c r="AH2417" s="11" t="s">
        <v>2673</v>
      </c>
      <c r="AI2417" t="str">
        <f>IF(AH2417="","",VLOOKUP(AH2417,'Сотрудники и ссылки'!A:B,2,0))</f>
        <v>Серолог</v>
      </c>
      <c r="AJ2417">
        <f>IF(AH2417="","",VLOOKUP(AH2417,'Сотрудники и ссылки'!A:C,3,0))</f>
        <v>20001771</v>
      </c>
      <c r="AK2417" s="14">
        <v>45768</v>
      </c>
      <c r="AL2417" s="2">
        <f>IF(AK2417="","",AK2417+VLOOKUP(I2417,'Вид исследования'!B:E,4,0))</f>
        <v>45769</v>
      </c>
      <c r="AM2417" s="2">
        <f>IF(AK2417="","",AK2417+VLOOKUP(I2417,'Вид исследования'!B:F,5,0))</f>
        <v>45769</v>
      </c>
      <c r="AN2417" s="14">
        <v>45768</v>
      </c>
      <c r="AP2417" s="11" t="s">
        <v>189</v>
      </c>
      <c r="AQ2417" t="str">
        <f>IFERROR(IF(L2417="","",VLOOKUP(L2417&amp;I2417,Продукция!A:K,11,0)),"обратитесь к админ справочника")</f>
        <v>согласно рекомендациям производителя теста</v>
      </c>
      <c r="AR2417" s="11" t="s">
        <v>4823</v>
      </c>
      <c r="AS2417" t="str">
        <f>IFERROR(IF(L2417="","",VLOOKUP(L2417&amp;I2417,Продукция!A:J,10,0)),"обратитесь к админ справочника")</f>
        <v>инструкция по применению набора РЗГА Ньюкасла</v>
      </c>
      <c r="AT2417" s="11" t="s">
        <v>4823</v>
      </c>
      <c r="AU2417" s="11" t="s">
        <v>4823</v>
      </c>
      <c r="AV2417" s="11" t="s">
        <v>2673</v>
      </c>
      <c r="AW2417" s="11" t="s">
        <v>4824</v>
      </c>
      <c r="AX2417" s="11" t="s">
        <v>561</v>
      </c>
      <c r="AY2417" s="11" t="s">
        <v>1054</v>
      </c>
      <c r="AZ2417" s="11">
        <v>155</v>
      </c>
      <c r="BA2417" s="11">
        <v>40</v>
      </c>
      <c r="BC2417" s="11" t="s">
        <v>4825</v>
      </c>
    </row>
    <row r="2418" spans="1:55" x14ac:dyDescent="0.25">
      <c r="A2418" t="str">
        <f t="shared" si="43"/>
        <v>С/698Болезнь Ньюкасла уровень антител</v>
      </c>
      <c r="B2418" t="str">
        <f>IF(E2418="","",INDEX(Лаборатории!A:A,MATCH('Производственный контроль'!E2418,Лаборатории!B:B,0)))</f>
        <v xml:space="preserve">КУРИНОЕ ЦАРСТВО АО </v>
      </c>
      <c r="C2418" t="str">
        <f>IF(E2418="","",VLOOKUP(E2418,Лаборатории!B:D,3,0))</f>
        <v>U377_CHL</v>
      </c>
      <c r="D2418" s="12">
        <v>45762</v>
      </c>
      <c r="E2418" s="11" t="s">
        <v>793</v>
      </c>
      <c r="F2418" s="11" t="s">
        <v>544</v>
      </c>
      <c r="G2418" s="11" t="s">
        <v>561</v>
      </c>
      <c r="H2418" s="11" t="s">
        <v>312</v>
      </c>
      <c r="I2418" s="11" t="s">
        <v>3434</v>
      </c>
      <c r="J2418" t="str">
        <f>IF(L2418="","",VLOOKUP(L2418,Продукция!B:D,3,0))</f>
        <v>Биологический_материал</v>
      </c>
      <c r="K2418" t="str">
        <f>IF(L2418="","",VLOOKUP(L2418,Продукция!B:C,2,0))</f>
        <v>Сыворотка крови</v>
      </c>
      <c r="L2418" s="151" t="s">
        <v>302</v>
      </c>
      <c r="M2418">
        <f>IF(L2418="","",VLOOKUP(L2418,Продукция!B:L,11,0))</f>
        <v>0</v>
      </c>
      <c r="N2418" s="11" t="s">
        <v>873</v>
      </c>
      <c r="P2418" s="11" t="s">
        <v>340</v>
      </c>
      <c r="Q2418" s="11" t="s">
        <v>854</v>
      </c>
      <c r="R2418" s="153" t="s">
        <v>5180</v>
      </c>
      <c r="S2418" s="11">
        <v>20</v>
      </c>
      <c r="T2418" s="11" t="s">
        <v>5275</v>
      </c>
      <c r="V2418" s="14">
        <v>45760</v>
      </c>
      <c r="Z2418" s="11" t="s">
        <v>4823</v>
      </c>
      <c r="AA2418" s="15">
        <v>0.4375</v>
      </c>
      <c r="AB2418" t="str">
        <f>IF(L2418="","",VLOOKUP(L2418&amp;I2418,Продукция!A:I,9,0))</f>
        <v>рекомендация производителя набора</v>
      </c>
      <c r="AC2418" s="14">
        <v>45768</v>
      </c>
      <c r="AD2418" s="11" t="s">
        <v>2673</v>
      </c>
      <c r="AE2418" s="11" t="s">
        <v>4823</v>
      </c>
      <c r="AF2418" t="str">
        <f>IF(AD2418="","",VLOOKUP(AD2418,'Сотрудники и ссылки'!A:B,2,0))</f>
        <v>Серолог</v>
      </c>
      <c r="AG2418">
        <f>IF(AD2418="","",VLOOKUP(AD2418,'Сотрудники и ссылки'!A:C,3,0))</f>
        <v>20001771</v>
      </c>
      <c r="AH2418" s="11" t="s">
        <v>2673</v>
      </c>
      <c r="AI2418" t="str">
        <f>IF(AH2418="","",VLOOKUP(AH2418,'Сотрудники и ссылки'!A:B,2,0))</f>
        <v>Серолог</v>
      </c>
      <c r="AJ2418">
        <f>IF(AH2418="","",VLOOKUP(AH2418,'Сотрудники и ссылки'!A:C,3,0))</f>
        <v>20001771</v>
      </c>
      <c r="AK2418" s="14">
        <v>45768</v>
      </c>
      <c r="AL2418" s="2">
        <f>IF(AK2418="","",AK2418+VLOOKUP(I2418,'Вид исследования'!B:E,4,0))</f>
        <v>45769</v>
      </c>
      <c r="AM2418" s="2">
        <f>IF(AK2418="","",AK2418+VLOOKUP(I2418,'Вид исследования'!B:F,5,0))</f>
        <v>45769</v>
      </c>
      <c r="AN2418" s="14">
        <v>45768</v>
      </c>
      <c r="AP2418" s="11" t="s">
        <v>189</v>
      </c>
      <c r="AQ2418" t="str">
        <f>IFERROR(IF(L2418="","",VLOOKUP(L2418&amp;I2418,Продукция!A:K,11,0)),"обратитесь к админ справочника")</f>
        <v>согласно рекомендациям производителя теста</v>
      </c>
      <c r="AR2418" s="11" t="s">
        <v>4823</v>
      </c>
      <c r="AS2418" t="str">
        <f>IFERROR(IF(L2418="","",VLOOKUP(L2418&amp;I2418,Продукция!A:J,10,0)),"обратитесь к админ справочника")</f>
        <v>инструкция по применению набора РЗГА Ньюкасла</v>
      </c>
      <c r="AT2418" s="11" t="s">
        <v>4823</v>
      </c>
      <c r="AU2418" s="11" t="s">
        <v>4823</v>
      </c>
      <c r="AV2418" s="11" t="s">
        <v>2673</v>
      </c>
      <c r="AW2418" s="11" t="s">
        <v>4824</v>
      </c>
      <c r="AX2418" s="11" t="s">
        <v>561</v>
      </c>
      <c r="AY2418" s="11" t="s">
        <v>1057</v>
      </c>
      <c r="AZ2418" s="11">
        <v>155</v>
      </c>
      <c r="BA2418" s="11">
        <v>40</v>
      </c>
      <c r="BC2418" s="11" t="s">
        <v>4825</v>
      </c>
    </row>
    <row r="2419" spans="1:55" x14ac:dyDescent="0.25">
      <c r="A2419" t="str">
        <f t="shared" si="43"/>
        <v>С/698Болезнь Ньюкасла уровень антител</v>
      </c>
      <c r="B2419" t="str">
        <f>IF(E2419="","",INDEX(Лаборатории!A:A,MATCH('Производственный контроль'!E2419,Лаборатории!B:B,0)))</f>
        <v xml:space="preserve">КУРИНОЕ ЦАРСТВО АО </v>
      </c>
      <c r="C2419" t="str">
        <f>IF(E2419="","",VLOOKUP(E2419,Лаборатории!B:D,3,0))</f>
        <v>U377_CHL</v>
      </c>
      <c r="D2419" s="12">
        <v>45762</v>
      </c>
      <c r="E2419" s="11" t="s">
        <v>793</v>
      </c>
      <c r="F2419" s="11" t="s">
        <v>544</v>
      </c>
      <c r="G2419" s="11" t="s">
        <v>561</v>
      </c>
      <c r="H2419" s="11" t="s">
        <v>312</v>
      </c>
      <c r="I2419" s="11" t="s">
        <v>3434</v>
      </c>
      <c r="J2419" t="str">
        <f>IF(L2419="","",VLOOKUP(L2419,Продукция!B:D,3,0))</f>
        <v>Биологический_материал</v>
      </c>
      <c r="K2419" t="str">
        <f>IF(L2419="","",VLOOKUP(L2419,Продукция!B:C,2,0))</f>
        <v>Сыворотка крови</v>
      </c>
      <c r="L2419" s="151" t="s">
        <v>302</v>
      </c>
      <c r="M2419">
        <f>IF(L2419="","",VLOOKUP(L2419,Продукция!B:L,11,0))</f>
        <v>0</v>
      </c>
      <c r="N2419" s="11" t="s">
        <v>873</v>
      </c>
      <c r="P2419" s="11" t="s">
        <v>340</v>
      </c>
      <c r="Q2419" s="11" t="s">
        <v>854</v>
      </c>
      <c r="R2419" s="153" t="s">
        <v>5274</v>
      </c>
      <c r="S2419" s="11">
        <v>20</v>
      </c>
      <c r="T2419" s="11" t="s">
        <v>5275</v>
      </c>
      <c r="V2419" s="14">
        <v>45760</v>
      </c>
      <c r="Z2419" s="11" t="s">
        <v>4823</v>
      </c>
      <c r="AA2419" s="15">
        <v>0.4375</v>
      </c>
      <c r="AB2419" t="str">
        <f>IF(L2419="","",VLOOKUP(L2419&amp;I2419,Продукция!A:I,9,0))</f>
        <v>рекомендация производителя набора</v>
      </c>
      <c r="AC2419" s="14">
        <v>45768</v>
      </c>
      <c r="AD2419" s="11" t="s">
        <v>2673</v>
      </c>
      <c r="AE2419" s="11" t="s">
        <v>4823</v>
      </c>
      <c r="AF2419" t="str">
        <f>IF(AD2419="","",VLOOKUP(AD2419,'Сотрудники и ссылки'!A:B,2,0))</f>
        <v>Серолог</v>
      </c>
      <c r="AG2419">
        <f>IF(AD2419="","",VLOOKUP(AD2419,'Сотрудники и ссылки'!A:C,3,0))</f>
        <v>20001771</v>
      </c>
      <c r="AH2419" s="11" t="s">
        <v>2673</v>
      </c>
      <c r="AI2419" t="str">
        <f>IF(AH2419="","",VLOOKUP(AH2419,'Сотрудники и ссылки'!A:B,2,0))</f>
        <v>Серолог</v>
      </c>
      <c r="AJ2419">
        <f>IF(AH2419="","",VLOOKUP(AH2419,'Сотрудники и ссылки'!A:C,3,0))</f>
        <v>20001771</v>
      </c>
      <c r="AK2419" s="14">
        <v>45768</v>
      </c>
      <c r="AL2419" s="2">
        <f>IF(AK2419="","",AK2419+VLOOKUP(I2419,'Вид исследования'!B:E,4,0))</f>
        <v>45769</v>
      </c>
      <c r="AM2419" s="2">
        <f>IF(AK2419="","",AK2419+VLOOKUP(I2419,'Вид исследования'!B:F,5,0))</f>
        <v>45769</v>
      </c>
      <c r="AN2419" s="14">
        <v>45768</v>
      </c>
      <c r="AP2419" s="11" t="s">
        <v>189</v>
      </c>
      <c r="AQ2419" t="str">
        <f>IFERROR(IF(L2419="","",VLOOKUP(L2419&amp;I2419,Продукция!A:K,11,0)),"обратитесь к админ справочника")</f>
        <v>согласно рекомендациям производителя теста</v>
      </c>
      <c r="AR2419" s="11" t="s">
        <v>4823</v>
      </c>
      <c r="AS2419" t="str">
        <f>IFERROR(IF(L2419="","",VLOOKUP(L2419&amp;I2419,Продукция!A:J,10,0)),"обратитесь к админ справочника")</f>
        <v>инструкция по применению набора РЗГА Ньюкасла</v>
      </c>
      <c r="AT2419" s="11" t="s">
        <v>4823</v>
      </c>
      <c r="AU2419" s="11" t="s">
        <v>4823</v>
      </c>
      <c r="AV2419" s="11" t="s">
        <v>2673</v>
      </c>
      <c r="AW2419" s="11" t="s">
        <v>4824</v>
      </c>
      <c r="AX2419" s="11" t="s">
        <v>561</v>
      </c>
      <c r="AY2419" s="11" t="s">
        <v>1060</v>
      </c>
      <c r="AZ2419" s="11">
        <v>155</v>
      </c>
      <c r="BA2419" s="11">
        <v>41</v>
      </c>
      <c r="BC2419" s="11" t="s">
        <v>4825</v>
      </c>
    </row>
    <row r="2420" spans="1:55" x14ac:dyDescent="0.25">
      <c r="A2420" t="str">
        <f t="shared" si="43"/>
        <v>С/698Болезнь Ньюкасла уровень антител</v>
      </c>
      <c r="B2420" t="str">
        <f>IF(E2420="","",INDEX(Лаборатории!A:A,MATCH('Производственный контроль'!E2420,Лаборатории!B:B,0)))</f>
        <v xml:space="preserve">КУРИНОЕ ЦАРСТВО АО </v>
      </c>
      <c r="C2420" t="str">
        <f>IF(E2420="","",VLOOKUP(E2420,Лаборатории!B:D,3,0))</f>
        <v>U377_CHL</v>
      </c>
      <c r="D2420" s="12">
        <v>45762</v>
      </c>
      <c r="E2420" s="11" t="s">
        <v>793</v>
      </c>
      <c r="F2420" s="11" t="s">
        <v>544</v>
      </c>
      <c r="G2420" s="11" t="s">
        <v>561</v>
      </c>
      <c r="H2420" s="11" t="s">
        <v>312</v>
      </c>
      <c r="I2420" s="11" t="s">
        <v>3434</v>
      </c>
      <c r="J2420" t="str">
        <f>IF(L2420="","",VLOOKUP(L2420,Продукция!B:D,3,0))</f>
        <v>Биологический_материал</v>
      </c>
      <c r="K2420" t="str">
        <f>IF(L2420="","",VLOOKUP(L2420,Продукция!B:C,2,0))</f>
        <v>Сыворотка крови</v>
      </c>
      <c r="L2420" s="151" t="s">
        <v>302</v>
      </c>
      <c r="M2420">
        <f>IF(L2420="","",VLOOKUP(L2420,Продукция!B:L,11,0))</f>
        <v>0</v>
      </c>
      <c r="N2420" s="11" t="s">
        <v>873</v>
      </c>
      <c r="P2420" s="11" t="s">
        <v>340</v>
      </c>
      <c r="Q2420" s="11" t="s">
        <v>854</v>
      </c>
      <c r="R2420" s="153" t="s">
        <v>5182</v>
      </c>
      <c r="S2420" s="11">
        <v>20</v>
      </c>
      <c r="T2420" s="11" t="s">
        <v>5275</v>
      </c>
      <c r="V2420" s="14">
        <v>45760</v>
      </c>
      <c r="Z2420" s="11" t="s">
        <v>4823</v>
      </c>
      <c r="AA2420" s="15">
        <v>0.4375</v>
      </c>
      <c r="AB2420" t="str">
        <f>IF(L2420="","",VLOOKUP(L2420&amp;I2420,Продукция!A:I,9,0))</f>
        <v>рекомендация производителя набора</v>
      </c>
      <c r="AC2420" s="14">
        <v>45768</v>
      </c>
      <c r="AD2420" s="11" t="s">
        <v>2673</v>
      </c>
      <c r="AE2420" s="11" t="s">
        <v>4823</v>
      </c>
      <c r="AF2420" t="str">
        <f>IF(AD2420="","",VLOOKUP(AD2420,'Сотрудники и ссылки'!A:B,2,0))</f>
        <v>Серолог</v>
      </c>
      <c r="AG2420">
        <f>IF(AD2420="","",VLOOKUP(AD2420,'Сотрудники и ссылки'!A:C,3,0))</f>
        <v>20001771</v>
      </c>
      <c r="AH2420" s="11" t="s">
        <v>2673</v>
      </c>
      <c r="AI2420" t="str">
        <f>IF(AH2420="","",VLOOKUP(AH2420,'Сотрудники и ссылки'!A:B,2,0))</f>
        <v>Серолог</v>
      </c>
      <c r="AJ2420">
        <f>IF(AH2420="","",VLOOKUP(AH2420,'Сотрудники и ссылки'!A:C,3,0))</f>
        <v>20001771</v>
      </c>
      <c r="AK2420" s="14">
        <v>45768</v>
      </c>
      <c r="AL2420" s="2">
        <f>IF(AK2420="","",AK2420+VLOOKUP(I2420,'Вид исследования'!B:E,4,0))</f>
        <v>45769</v>
      </c>
      <c r="AM2420" s="2">
        <f>IF(AK2420="","",AK2420+VLOOKUP(I2420,'Вид исследования'!B:F,5,0))</f>
        <v>45769</v>
      </c>
      <c r="AN2420" s="14">
        <v>45768</v>
      </c>
      <c r="AP2420" s="11" t="s">
        <v>189</v>
      </c>
      <c r="AQ2420" t="str">
        <f>IFERROR(IF(L2420="","",VLOOKUP(L2420&amp;I2420,Продукция!A:K,11,0)),"обратитесь к админ справочника")</f>
        <v>согласно рекомендациям производителя теста</v>
      </c>
      <c r="AR2420" s="11" t="s">
        <v>4823</v>
      </c>
      <c r="AS2420" t="str">
        <f>IFERROR(IF(L2420="","",VLOOKUP(L2420&amp;I2420,Продукция!A:J,10,0)),"обратитесь к админ справочника")</f>
        <v>инструкция по применению набора РЗГА Ньюкасла</v>
      </c>
      <c r="AT2420" s="11" t="s">
        <v>4823</v>
      </c>
      <c r="AU2420" s="11" t="s">
        <v>4823</v>
      </c>
      <c r="AV2420" s="11" t="s">
        <v>2673</v>
      </c>
      <c r="AW2420" s="11" t="s">
        <v>4824</v>
      </c>
      <c r="AX2420" s="11" t="s">
        <v>561</v>
      </c>
      <c r="AY2420" s="11" t="s">
        <v>1063</v>
      </c>
      <c r="AZ2420" s="11">
        <v>155</v>
      </c>
      <c r="BA2420" s="11">
        <v>41</v>
      </c>
      <c r="BC2420" s="11" t="s">
        <v>4825</v>
      </c>
    </row>
    <row r="2421" spans="1:55" x14ac:dyDescent="0.25">
      <c r="A2421" t="str">
        <f t="shared" si="43"/>
        <v>С/698Болезнь Ньюкасла уровень антител</v>
      </c>
      <c r="B2421" t="str">
        <f>IF(E2421="","",INDEX(Лаборатории!A:A,MATCH('Производственный контроль'!E2421,Лаборатории!B:B,0)))</f>
        <v xml:space="preserve">КУРИНОЕ ЦАРСТВО АО </v>
      </c>
      <c r="C2421" t="str">
        <f>IF(E2421="","",VLOOKUP(E2421,Лаборатории!B:D,3,0))</f>
        <v>U377_CHL</v>
      </c>
      <c r="D2421" s="12">
        <v>45762</v>
      </c>
      <c r="E2421" s="11" t="s">
        <v>793</v>
      </c>
      <c r="F2421" s="11" t="s">
        <v>544</v>
      </c>
      <c r="G2421" s="11" t="s">
        <v>561</v>
      </c>
      <c r="H2421" s="11" t="s">
        <v>312</v>
      </c>
      <c r="I2421" s="11" t="s">
        <v>3434</v>
      </c>
      <c r="J2421" t="str">
        <f>IF(L2421="","",VLOOKUP(L2421,Продукция!B:D,3,0))</f>
        <v>Биологический_материал</v>
      </c>
      <c r="K2421" t="str">
        <f>IF(L2421="","",VLOOKUP(L2421,Продукция!B:C,2,0))</f>
        <v>Сыворотка крови</v>
      </c>
      <c r="L2421" s="151" t="s">
        <v>302</v>
      </c>
      <c r="M2421">
        <f>IF(L2421="","",VLOOKUP(L2421,Продукция!B:L,11,0))</f>
        <v>0</v>
      </c>
      <c r="N2421" s="11" t="s">
        <v>873</v>
      </c>
      <c r="P2421" s="11" t="s">
        <v>340</v>
      </c>
      <c r="Q2421" s="11" t="s">
        <v>854</v>
      </c>
      <c r="R2421" s="153" t="s">
        <v>5183</v>
      </c>
      <c r="S2421" s="11">
        <v>20</v>
      </c>
      <c r="T2421" s="11" t="s">
        <v>5275</v>
      </c>
      <c r="V2421" s="14">
        <v>45759</v>
      </c>
      <c r="Z2421" s="11" t="s">
        <v>4823</v>
      </c>
      <c r="AA2421" s="15">
        <v>0.4375</v>
      </c>
      <c r="AB2421" t="str">
        <f>IF(L2421="","",VLOOKUP(L2421&amp;I2421,Продукция!A:I,9,0))</f>
        <v>рекомендация производителя набора</v>
      </c>
      <c r="AC2421" s="14">
        <v>45768</v>
      </c>
      <c r="AD2421" s="11" t="s">
        <v>2673</v>
      </c>
      <c r="AE2421" s="11" t="s">
        <v>4823</v>
      </c>
      <c r="AF2421" t="str">
        <f>IF(AD2421="","",VLOOKUP(AD2421,'Сотрудники и ссылки'!A:B,2,0))</f>
        <v>Серолог</v>
      </c>
      <c r="AG2421">
        <f>IF(AD2421="","",VLOOKUP(AD2421,'Сотрудники и ссылки'!A:C,3,0))</f>
        <v>20001771</v>
      </c>
      <c r="AH2421" s="11" t="s">
        <v>2673</v>
      </c>
      <c r="AI2421" t="str">
        <f>IF(AH2421="","",VLOOKUP(AH2421,'Сотрудники и ссылки'!A:B,2,0))</f>
        <v>Серолог</v>
      </c>
      <c r="AJ2421">
        <f>IF(AH2421="","",VLOOKUP(AH2421,'Сотрудники и ссылки'!A:C,3,0))</f>
        <v>20001771</v>
      </c>
      <c r="AK2421" s="14">
        <v>45768</v>
      </c>
      <c r="AL2421" s="2">
        <f>IF(AK2421="","",AK2421+VLOOKUP(I2421,'Вид исследования'!B:E,4,0))</f>
        <v>45769</v>
      </c>
      <c r="AM2421" s="2">
        <f>IF(AK2421="","",AK2421+VLOOKUP(I2421,'Вид исследования'!B:F,5,0))</f>
        <v>45769</v>
      </c>
      <c r="AN2421" s="14">
        <v>45768</v>
      </c>
      <c r="AP2421" s="11" t="s">
        <v>189</v>
      </c>
      <c r="AQ2421" t="str">
        <f>IFERROR(IF(L2421="","",VLOOKUP(L2421&amp;I2421,Продукция!A:K,11,0)),"обратитесь к админ справочника")</f>
        <v>согласно рекомендациям производителя теста</v>
      </c>
      <c r="AR2421" s="11" t="s">
        <v>4823</v>
      </c>
      <c r="AS2421" t="str">
        <f>IFERROR(IF(L2421="","",VLOOKUP(L2421&amp;I2421,Продукция!A:J,10,0)),"обратитесь к админ справочника")</f>
        <v>инструкция по применению набора РЗГА Ньюкасла</v>
      </c>
      <c r="AT2421" s="11" t="s">
        <v>4823</v>
      </c>
      <c r="AU2421" s="11" t="s">
        <v>4823</v>
      </c>
      <c r="AV2421" s="11" t="s">
        <v>2673</v>
      </c>
      <c r="AW2421" s="11" t="s">
        <v>4824</v>
      </c>
      <c r="AX2421" s="11" t="s">
        <v>561</v>
      </c>
      <c r="AY2421" s="11" t="s">
        <v>1066</v>
      </c>
      <c r="AZ2421" s="11">
        <v>155</v>
      </c>
      <c r="BA2421" s="11">
        <v>40</v>
      </c>
      <c r="BC2421" s="11" t="s">
        <v>4825</v>
      </c>
    </row>
    <row r="2422" spans="1:55" x14ac:dyDescent="0.25">
      <c r="A2422" t="str">
        <f t="shared" si="43"/>
        <v>С/698Болезнь Ньюкасла уровень антител</v>
      </c>
      <c r="B2422" t="str">
        <f>IF(E2422="","",INDEX(Лаборатории!A:A,MATCH('Производственный контроль'!E2422,Лаборатории!B:B,0)))</f>
        <v xml:space="preserve">КУРИНОЕ ЦАРСТВО АО </v>
      </c>
      <c r="C2422" t="str">
        <f>IF(E2422="","",VLOOKUP(E2422,Лаборатории!B:D,3,0))</f>
        <v>U377_CHL</v>
      </c>
      <c r="D2422" s="12">
        <v>45762</v>
      </c>
      <c r="E2422" s="11" t="s">
        <v>793</v>
      </c>
      <c r="F2422" s="11" t="s">
        <v>544</v>
      </c>
      <c r="G2422" s="11" t="s">
        <v>561</v>
      </c>
      <c r="H2422" s="11" t="s">
        <v>312</v>
      </c>
      <c r="I2422" s="11" t="s">
        <v>3434</v>
      </c>
      <c r="J2422" t="str">
        <f>IF(L2422="","",VLOOKUP(L2422,Продукция!B:D,3,0))</f>
        <v>Биологический_материал</v>
      </c>
      <c r="K2422" t="str">
        <f>IF(L2422="","",VLOOKUP(L2422,Продукция!B:C,2,0))</f>
        <v>Сыворотка крови</v>
      </c>
      <c r="L2422" s="151" t="s">
        <v>302</v>
      </c>
      <c r="M2422">
        <f>IF(L2422="","",VLOOKUP(L2422,Продукция!B:L,11,0))</f>
        <v>0</v>
      </c>
      <c r="N2422" s="11" t="s">
        <v>873</v>
      </c>
      <c r="P2422" s="11" t="s">
        <v>340</v>
      </c>
      <c r="Q2422" s="11" t="s">
        <v>854</v>
      </c>
      <c r="R2422" s="153" t="s">
        <v>5184</v>
      </c>
      <c r="S2422" s="11">
        <v>20</v>
      </c>
      <c r="T2422" s="11" t="s">
        <v>5275</v>
      </c>
      <c r="V2422" s="14">
        <v>45759</v>
      </c>
      <c r="Z2422" s="11" t="s">
        <v>4823</v>
      </c>
      <c r="AA2422" s="15">
        <v>0.4375</v>
      </c>
      <c r="AB2422" t="str">
        <f>IF(L2422="","",VLOOKUP(L2422&amp;I2422,Продукция!A:I,9,0))</f>
        <v>рекомендация производителя набора</v>
      </c>
      <c r="AC2422" s="14">
        <v>45768</v>
      </c>
      <c r="AD2422" s="11" t="s">
        <v>2673</v>
      </c>
      <c r="AE2422" s="11" t="s">
        <v>4823</v>
      </c>
      <c r="AF2422" t="str">
        <f>IF(AD2422="","",VLOOKUP(AD2422,'Сотрудники и ссылки'!A:B,2,0))</f>
        <v>Серолог</v>
      </c>
      <c r="AG2422">
        <f>IF(AD2422="","",VLOOKUP(AD2422,'Сотрудники и ссылки'!A:C,3,0))</f>
        <v>20001771</v>
      </c>
      <c r="AH2422" s="11" t="s">
        <v>2673</v>
      </c>
      <c r="AI2422" t="str">
        <f>IF(AH2422="","",VLOOKUP(AH2422,'Сотрудники и ссылки'!A:B,2,0))</f>
        <v>Серолог</v>
      </c>
      <c r="AJ2422">
        <f>IF(AH2422="","",VLOOKUP(AH2422,'Сотрудники и ссылки'!A:C,3,0))</f>
        <v>20001771</v>
      </c>
      <c r="AK2422" s="14">
        <v>45768</v>
      </c>
      <c r="AL2422" s="2">
        <f>IF(AK2422="","",AK2422+VLOOKUP(I2422,'Вид исследования'!B:E,4,0))</f>
        <v>45769</v>
      </c>
      <c r="AM2422" s="2">
        <f>IF(AK2422="","",AK2422+VLOOKUP(I2422,'Вид исследования'!B:F,5,0))</f>
        <v>45769</v>
      </c>
      <c r="AN2422" s="14">
        <v>45768</v>
      </c>
      <c r="AP2422" s="11" t="s">
        <v>189</v>
      </c>
      <c r="AQ2422" t="str">
        <f>IFERROR(IF(L2422="","",VLOOKUP(L2422&amp;I2422,Продукция!A:K,11,0)),"обратитесь к админ справочника")</f>
        <v>согласно рекомендациям производителя теста</v>
      </c>
      <c r="AR2422" s="11" t="s">
        <v>4823</v>
      </c>
      <c r="AS2422" t="str">
        <f>IFERROR(IF(L2422="","",VLOOKUP(L2422&amp;I2422,Продукция!A:J,10,0)),"обратитесь к админ справочника")</f>
        <v>инструкция по применению набора РЗГА Ньюкасла</v>
      </c>
      <c r="AT2422" s="11" t="s">
        <v>4823</v>
      </c>
      <c r="AU2422" s="11" t="s">
        <v>4823</v>
      </c>
      <c r="AV2422" s="11" t="s">
        <v>2673</v>
      </c>
      <c r="AW2422" s="11" t="s">
        <v>4824</v>
      </c>
      <c r="AX2422" s="11" t="s">
        <v>561</v>
      </c>
      <c r="AY2422" s="11" t="s">
        <v>1069</v>
      </c>
      <c r="AZ2422" s="11">
        <v>155</v>
      </c>
      <c r="BA2422" s="11">
        <v>40</v>
      </c>
      <c r="BC2422" s="11" t="s">
        <v>4825</v>
      </c>
    </row>
    <row r="2423" spans="1:55" x14ac:dyDescent="0.25">
      <c r="A2423" t="str">
        <f t="shared" si="43"/>
        <v>С/698Болезнь Ньюкасла уровень антител</v>
      </c>
      <c r="B2423" t="str">
        <f>IF(E2423="","",INDEX(Лаборатории!A:A,MATCH('Производственный контроль'!E2423,Лаборатории!B:B,0)))</f>
        <v xml:space="preserve">КУРИНОЕ ЦАРСТВО АО </v>
      </c>
      <c r="C2423" t="str">
        <f>IF(E2423="","",VLOOKUP(E2423,Лаборатории!B:D,3,0))</f>
        <v>U377_CHL</v>
      </c>
      <c r="D2423" s="12">
        <v>45762</v>
      </c>
      <c r="E2423" s="11" t="s">
        <v>793</v>
      </c>
      <c r="F2423" s="11" t="s">
        <v>544</v>
      </c>
      <c r="G2423" s="11" t="s">
        <v>561</v>
      </c>
      <c r="H2423" s="11" t="s">
        <v>312</v>
      </c>
      <c r="I2423" s="11" t="s">
        <v>3434</v>
      </c>
      <c r="J2423" t="str">
        <f>IF(L2423="","",VLOOKUP(L2423,Продукция!B:D,3,0))</f>
        <v>Биологический_материал</v>
      </c>
      <c r="K2423" t="str">
        <f>IF(L2423="","",VLOOKUP(L2423,Продукция!B:C,2,0))</f>
        <v>Сыворотка крови</v>
      </c>
      <c r="L2423" s="151" t="s">
        <v>302</v>
      </c>
      <c r="M2423">
        <f>IF(L2423="","",VLOOKUP(L2423,Продукция!B:L,11,0))</f>
        <v>0</v>
      </c>
      <c r="N2423" s="11" t="s">
        <v>873</v>
      </c>
      <c r="P2423" s="11" t="s">
        <v>340</v>
      </c>
      <c r="Q2423" s="11" t="s">
        <v>854</v>
      </c>
      <c r="R2423" s="153" t="s">
        <v>4860</v>
      </c>
      <c r="S2423" s="11">
        <v>20</v>
      </c>
      <c r="T2423" s="11" t="s">
        <v>5275</v>
      </c>
      <c r="V2423" s="14">
        <v>45759</v>
      </c>
      <c r="Z2423" s="11" t="s">
        <v>4823</v>
      </c>
      <c r="AA2423" s="15">
        <v>0.4375</v>
      </c>
      <c r="AB2423" t="str">
        <f>IF(L2423="","",VLOOKUP(L2423&amp;I2423,Продукция!A:I,9,0))</f>
        <v>рекомендация производителя набора</v>
      </c>
      <c r="AC2423" s="14">
        <v>45768</v>
      </c>
      <c r="AD2423" s="11" t="s">
        <v>2673</v>
      </c>
      <c r="AE2423" s="11" t="s">
        <v>4823</v>
      </c>
      <c r="AF2423" t="str">
        <f>IF(AD2423="","",VLOOKUP(AD2423,'Сотрудники и ссылки'!A:B,2,0))</f>
        <v>Серолог</v>
      </c>
      <c r="AG2423">
        <f>IF(AD2423="","",VLOOKUP(AD2423,'Сотрудники и ссылки'!A:C,3,0))</f>
        <v>20001771</v>
      </c>
      <c r="AH2423" s="11" t="s">
        <v>2673</v>
      </c>
      <c r="AI2423" t="str">
        <f>IF(AH2423="","",VLOOKUP(AH2423,'Сотрудники и ссылки'!A:B,2,0))</f>
        <v>Серолог</v>
      </c>
      <c r="AJ2423">
        <f>IF(AH2423="","",VLOOKUP(AH2423,'Сотрудники и ссылки'!A:C,3,0))</f>
        <v>20001771</v>
      </c>
      <c r="AK2423" s="14">
        <v>45768</v>
      </c>
      <c r="AL2423" s="2">
        <f>IF(AK2423="","",AK2423+VLOOKUP(I2423,'Вид исследования'!B:E,4,0))</f>
        <v>45769</v>
      </c>
      <c r="AM2423" s="2">
        <f>IF(AK2423="","",AK2423+VLOOKUP(I2423,'Вид исследования'!B:F,5,0))</f>
        <v>45769</v>
      </c>
      <c r="AN2423" s="14">
        <v>45768</v>
      </c>
      <c r="AP2423" s="11" t="s">
        <v>189</v>
      </c>
      <c r="AQ2423" t="str">
        <f>IFERROR(IF(L2423="","",VLOOKUP(L2423&amp;I2423,Продукция!A:K,11,0)),"обратитесь к админ справочника")</f>
        <v>согласно рекомендациям производителя теста</v>
      </c>
      <c r="AR2423" s="11" t="s">
        <v>4823</v>
      </c>
      <c r="AS2423" t="str">
        <f>IFERROR(IF(L2423="","",VLOOKUP(L2423&amp;I2423,Продукция!A:J,10,0)),"обратитесь к админ справочника")</f>
        <v>инструкция по применению набора РЗГА Ньюкасла</v>
      </c>
      <c r="AT2423" s="11" t="s">
        <v>4823</v>
      </c>
      <c r="AU2423" s="11" t="s">
        <v>4823</v>
      </c>
      <c r="AV2423" s="11" t="s">
        <v>2673</v>
      </c>
      <c r="AW2423" s="11" t="s">
        <v>4824</v>
      </c>
      <c r="AX2423" s="11" t="s">
        <v>561</v>
      </c>
      <c r="AY2423" s="11" t="s">
        <v>1072</v>
      </c>
      <c r="AZ2423" s="11">
        <v>155</v>
      </c>
      <c r="BA2423" s="11">
        <v>40</v>
      </c>
      <c r="BC2423" s="11" t="s">
        <v>4825</v>
      </c>
    </row>
    <row r="2424" spans="1:55" x14ac:dyDescent="0.25">
      <c r="A2424" t="str">
        <f t="shared" si="43"/>
        <v>С/698Болезнь Ньюкасла уровень антител</v>
      </c>
      <c r="B2424" t="str">
        <f>IF(E2424="","",INDEX(Лаборатории!A:A,MATCH('Производственный контроль'!E2424,Лаборатории!B:B,0)))</f>
        <v xml:space="preserve">КУРИНОЕ ЦАРСТВО АО </v>
      </c>
      <c r="C2424" t="str">
        <f>IF(E2424="","",VLOOKUP(E2424,Лаборатории!B:D,3,0))</f>
        <v>U377_CHL</v>
      </c>
      <c r="D2424" s="12">
        <v>45762</v>
      </c>
      <c r="E2424" s="11" t="s">
        <v>793</v>
      </c>
      <c r="F2424" s="11" t="s">
        <v>544</v>
      </c>
      <c r="G2424" s="11" t="s">
        <v>561</v>
      </c>
      <c r="H2424" s="11" t="s">
        <v>312</v>
      </c>
      <c r="I2424" s="11" t="s">
        <v>3434</v>
      </c>
      <c r="J2424" t="str">
        <f>IF(L2424="","",VLOOKUP(L2424,Продукция!B:D,3,0))</f>
        <v>Биологический_материал</v>
      </c>
      <c r="K2424" t="str">
        <f>IF(L2424="","",VLOOKUP(L2424,Продукция!B:C,2,0))</f>
        <v>Сыворотка крови</v>
      </c>
      <c r="L2424" s="151" t="s">
        <v>302</v>
      </c>
      <c r="M2424">
        <f>IF(L2424="","",VLOOKUP(L2424,Продукция!B:L,11,0))</f>
        <v>0</v>
      </c>
      <c r="N2424" s="11" t="s">
        <v>873</v>
      </c>
      <c r="P2424" s="11" t="s">
        <v>340</v>
      </c>
      <c r="Q2424" s="11" t="s">
        <v>854</v>
      </c>
      <c r="R2424" s="153" t="s">
        <v>5185</v>
      </c>
      <c r="S2424" s="11">
        <v>20</v>
      </c>
      <c r="T2424" s="11" t="s">
        <v>5275</v>
      </c>
      <c r="V2424" s="14">
        <v>45759</v>
      </c>
      <c r="Z2424" s="11" t="s">
        <v>4823</v>
      </c>
      <c r="AA2424" s="15">
        <v>0.4375</v>
      </c>
      <c r="AB2424" t="str">
        <f>IF(L2424="","",VLOOKUP(L2424&amp;I2424,Продукция!A:I,9,0))</f>
        <v>рекомендация производителя набора</v>
      </c>
      <c r="AC2424" s="14">
        <v>45768</v>
      </c>
      <c r="AD2424" s="11" t="s">
        <v>2673</v>
      </c>
      <c r="AE2424" s="11" t="s">
        <v>4823</v>
      </c>
      <c r="AF2424" t="str">
        <f>IF(AD2424="","",VLOOKUP(AD2424,'Сотрудники и ссылки'!A:B,2,0))</f>
        <v>Серолог</v>
      </c>
      <c r="AG2424">
        <f>IF(AD2424="","",VLOOKUP(AD2424,'Сотрудники и ссылки'!A:C,3,0))</f>
        <v>20001771</v>
      </c>
      <c r="AH2424" s="11" t="s">
        <v>2673</v>
      </c>
      <c r="AI2424" t="str">
        <f>IF(AH2424="","",VLOOKUP(AH2424,'Сотрудники и ссылки'!A:B,2,0))</f>
        <v>Серолог</v>
      </c>
      <c r="AJ2424">
        <f>IF(AH2424="","",VLOOKUP(AH2424,'Сотрудники и ссылки'!A:C,3,0))</f>
        <v>20001771</v>
      </c>
      <c r="AK2424" s="14">
        <v>45768</v>
      </c>
      <c r="AL2424" s="2">
        <f>IF(AK2424="","",AK2424+VLOOKUP(I2424,'Вид исследования'!B:E,4,0))</f>
        <v>45769</v>
      </c>
      <c r="AM2424" s="2">
        <f>IF(AK2424="","",AK2424+VLOOKUP(I2424,'Вид исследования'!B:F,5,0))</f>
        <v>45769</v>
      </c>
      <c r="AN2424" s="14">
        <v>45768</v>
      </c>
      <c r="AP2424" s="11" t="s">
        <v>189</v>
      </c>
      <c r="AQ2424" t="str">
        <f>IFERROR(IF(L2424="","",VLOOKUP(L2424&amp;I2424,Продукция!A:K,11,0)),"обратитесь к админ справочника")</f>
        <v>согласно рекомендациям производителя теста</v>
      </c>
      <c r="AR2424" s="11" t="s">
        <v>4823</v>
      </c>
      <c r="AS2424" t="str">
        <f>IFERROR(IF(L2424="","",VLOOKUP(L2424&amp;I2424,Продукция!A:J,10,0)),"обратитесь к админ справочника")</f>
        <v>инструкция по применению набора РЗГА Ньюкасла</v>
      </c>
      <c r="AT2424" s="11" t="s">
        <v>4823</v>
      </c>
      <c r="AU2424" s="11" t="s">
        <v>4823</v>
      </c>
      <c r="AV2424" s="11" t="s">
        <v>2673</v>
      </c>
      <c r="AW2424" s="11" t="s">
        <v>4824</v>
      </c>
      <c r="AX2424" s="11" t="s">
        <v>561</v>
      </c>
      <c r="AY2424" s="11" t="s">
        <v>1075</v>
      </c>
      <c r="AZ2424" s="11">
        <v>155</v>
      </c>
      <c r="BA2424" s="11">
        <v>40</v>
      </c>
      <c r="BC2424" s="11" t="s">
        <v>4825</v>
      </c>
    </row>
    <row r="2425" spans="1:55" x14ac:dyDescent="0.25">
      <c r="A2425" t="str">
        <f t="shared" si="43"/>
        <v>С/698Болезнь Ньюкасла уровень антител</v>
      </c>
      <c r="B2425" t="str">
        <f>IF(E2425="","",INDEX(Лаборатории!A:A,MATCH('Производственный контроль'!E2425,Лаборатории!B:B,0)))</f>
        <v xml:space="preserve">КУРИНОЕ ЦАРСТВО АО </v>
      </c>
      <c r="C2425" t="str">
        <f>IF(E2425="","",VLOOKUP(E2425,Лаборатории!B:D,3,0))</f>
        <v>U377_CHL</v>
      </c>
      <c r="D2425" s="12">
        <v>45762</v>
      </c>
      <c r="E2425" s="11" t="s">
        <v>793</v>
      </c>
      <c r="F2425" s="11" t="s">
        <v>544</v>
      </c>
      <c r="G2425" s="11" t="s">
        <v>561</v>
      </c>
      <c r="H2425" s="11" t="s">
        <v>312</v>
      </c>
      <c r="I2425" s="11" t="s">
        <v>3434</v>
      </c>
      <c r="J2425" t="str">
        <f>IF(L2425="","",VLOOKUP(L2425,Продукция!B:D,3,0))</f>
        <v>Биологический_материал</v>
      </c>
      <c r="K2425" t="str">
        <f>IF(L2425="","",VLOOKUP(L2425,Продукция!B:C,2,0))</f>
        <v>Сыворотка крови</v>
      </c>
      <c r="L2425" s="151" t="s">
        <v>302</v>
      </c>
      <c r="M2425">
        <f>IF(L2425="","",VLOOKUP(L2425,Продукция!B:L,11,0))</f>
        <v>0</v>
      </c>
      <c r="N2425" s="11" t="s">
        <v>873</v>
      </c>
      <c r="P2425" s="11" t="s">
        <v>340</v>
      </c>
      <c r="Q2425" s="11" t="s">
        <v>854</v>
      </c>
      <c r="R2425" s="153" t="s">
        <v>5200</v>
      </c>
      <c r="S2425" s="11">
        <v>20</v>
      </c>
      <c r="T2425" s="11" t="s">
        <v>5275</v>
      </c>
      <c r="V2425" s="14">
        <v>45761</v>
      </c>
      <c r="Z2425" s="11" t="s">
        <v>4823</v>
      </c>
      <c r="AA2425" s="15">
        <v>0.4375</v>
      </c>
      <c r="AB2425" t="str">
        <f>IF(L2425="","",VLOOKUP(L2425&amp;I2425,Продукция!A:I,9,0))</f>
        <v>рекомендация производителя набора</v>
      </c>
      <c r="AC2425" s="14">
        <v>45768</v>
      </c>
      <c r="AD2425" s="11" t="s">
        <v>2673</v>
      </c>
      <c r="AE2425" s="11" t="s">
        <v>4823</v>
      </c>
      <c r="AF2425" t="str">
        <f>IF(AD2425="","",VLOOKUP(AD2425,'Сотрудники и ссылки'!A:B,2,0))</f>
        <v>Серолог</v>
      </c>
      <c r="AG2425">
        <f>IF(AD2425="","",VLOOKUP(AD2425,'Сотрудники и ссылки'!A:C,3,0))</f>
        <v>20001771</v>
      </c>
      <c r="AH2425" s="11" t="s">
        <v>2673</v>
      </c>
      <c r="AI2425" t="str">
        <f>IF(AH2425="","",VLOOKUP(AH2425,'Сотрудники и ссылки'!A:B,2,0))</f>
        <v>Серолог</v>
      </c>
      <c r="AJ2425">
        <f>IF(AH2425="","",VLOOKUP(AH2425,'Сотрудники и ссылки'!A:C,3,0))</f>
        <v>20001771</v>
      </c>
      <c r="AK2425" s="14">
        <v>45768</v>
      </c>
      <c r="AL2425" s="2">
        <f>IF(AK2425="","",AK2425+VLOOKUP(I2425,'Вид исследования'!B:E,4,0))</f>
        <v>45769</v>
      </c>
      <c r="AM2425" s="2">
        <f>IF(AK2425="","",AK2425+VLOOKUP(I2425,'Вид исследования'!B:F,5,0))</f>
        <v>45769</v>
      </c>
      <c r="AN2425" s="14">
        <v>45768</v>
      </c>
      <c r="AP2425" s="11" t="s">
        <v>189</v>
      </c>
      <c r="AQ2425" t="str">
        <f>IFERROR(IF(L2425="","",VLOOKUP(L2425&amp;I2425,Продукция!A:K,11,0)),"обратитесь к админ справочника")</f>
        <v>согласно рекомендациям производителя теста</v>
      </c>
      <c r="AR2425" s="11" t="s">
        <v>4823</v>
      </c>
      <c r="AS2425" t="str">
        <f>IFERROR(IF(L2425="","",VLOOKUP(L2425&amp;I2425,Продукция!A:J,10,0)),"обратитесь к админ справочника")</f>
        <v>инструкция по применению набора РЗГА Ньюкасла</v>
      </c>
      <c r="AT2425" s="11" t="s">
        <v>4823</v>
      </c>
      <c r="AU2425" s="11" t="s">
        <v>4823</v>
      </c>
      <c r="AV2425" s="11" t="s">
        <v>2673</v>
      </c>
      <c r="AW2425" s="11" t="s">
        <v>4824</v>
      </c>
      <c r="AX2425" s="11" t="s">
        <v>561</v>
      </c>
      <c r="AY2425" s="11" t="s">
        <v>1078</v>
      </c>
      <c r="AZ2425" s="11">
        <v>155</v>
      </c>
      <c r="BA2425" s="11">
        <v>41</v>
      </c>
      <c r="BC2425" s="11" t="s">
        <v>4825</v>
      </c>
    </row>
    <row r="2426" spans="1:55" x14ac:dyDescent="0.25">
      <c r="A2426" t="str">
        <f t="shared" si="43"/>
        <v>С/698Болезнь Ньюкасла уровень антител</v>
      </c>
      <c r="B2426" t="str">
        <f>IF(E2426="","",INDEX(Лаборатории!A:A,MATCH('Производственный контроль'!E2426,Лаборатории!B:B,0)))</f>
        <v xml:space="preserve">КУРИНОЕ ЦАРСТВО АО </v>
      </c>
      <c r="C2426" t="str">
        <f>IF(E2426="","",VLOOKUP(E2426,Лаборатории!B:D,3,0))</f>
        <v>U377_CHL</v>
      </c>
      <c r="D2426" s="12">
        <v>45762</v>
      </c>
      <c r="E2426" s="11" t="s">
        <v>793</v>
      </c>
      <c r="F2426" s="11" t="s">
        <v>544</v>
      </c>
      <c r="G2426" s="11" t="s">
        <v>561</v>
      </c>
      <c r="H2426" s="11" t="s">
        <v>312</v>
      </c>
      <c r="I2426" s="11" t="s">
        <v>3434</v>
      </c>
      <c r="J2426" t="str">
        <f>IF(L2426="","",VLOOKUP(L2426,Продукция!B:D,3,0))</f>
        <v>Биологический_материал</v>
      </c>
      <c r="K2426" t="str">
        <f>IF(L2426="","",VLOOKUP(L2426,Продукция!B:C,2,0))</f>
        <v>Сыворотка крови</v>
      </c>
      <c r="L2426" s="151" t="s">
        <v>302</v>
      </c>
      <c r="M2426">
        <f>IF(L2426="","",VLOOKUP(L2426,Продукция!B:L,11,0))</f>
        <v>0</v>
      </c>
      <c r="N2426" s="11" t="s">
        <v>873</v>
      </c>
      <c r="P2426" s="11" t="s">
        <v>340</v>
      </c>
      <c r="Q2426" s="11" t="s">
        <v>854</v>
      </c>
      <c r="R2426" s="153" t="s">
        <v>4959</v>
      </c>
      <c r="S2426" s="11">
        <v>20</v>
      </c>
      <c r="T2426" s="11" t="s">
        <v>5275</v>
      </c>
      <c r="V2426" s="14">
        <v>45761</v>
      </c>
      <c r="Z2426" s="11" t="s">
        <v>4823</v>
      </c>
      <c r="AA2426" s="15">
        <v>0.4375</v>
      </c>
      <c r="AB2426" t="str">
        <f>IF(L2426="","",VLOOKUP(L2426&amp;I2426,Продукция!A:I,9,0))</f>
        <v>рекомендация производителя набора</v>
      </c>
      <c r="AC2426" s="14">
        <v>45768</v>
      </c>
      <c r="AD2426" s="11" t="s">
        <v>2673</v>
      </c>
      <c r="AE2426" s="11" t="s">
        <v>4823</v>
      </c>
      <c r="AF2426" t="str">
        <f>IF(AD2426="","",VLOOKUP(AD2426,'Сотрудники и ссылки'!A:B,2,0))</f>
        <v>Серолог</v>
      </c>
      <c r="AG2426">
        <f>IF(AD2426="","",VLOOKUP(AD2426,'Сотрудники и ссылки'!A:C,3,0))</f>
        <v>20001771</v>
      </c>
      <c r="AH2426" s="11" t="s">
        <v>2673</v>
      </c>
      <c r="AI2426" t="str">
        <f>IF(AH2426="","",VLOOKUP(AH2426,'Сотрудники и ссылки'!A:B,2,0))</f>
        <v>Серолог</v>
      </c>
      <c r="AJ2426">
        <f>IF(AH2426="","",VLOOKUP(AH2426,'Сотрудники и ссылки'!A:C,3,0))</f>
        <v>20001771</v>
      </c>
      <c r="AK2426" s="14">
        <v>45768</v>
      </c>
      <c r="AL2426" s="2">
        <f>IF(AK2426="","",AK2426+VLOOKUP(I2426,'Вид исследования'!B:E,4,0))</f>
        <v>45769</v>
      </c>
      <c r="AM2426" s="2">
        <f>IF(AK2426="","",AK2426+VLOOKUP(I2426,'Вид исследования'!B:F,5,0))</f>
        <v>45769</v>
      </c>
      <c r="AN2426" s="14">
        <v>45768</v>
      </c>
      <c r="AP2426" s="11" t="s">
        <v>189</v>
      </c>
      <c r="AQ2426" t="str">
        <f>IFERROR(IF(L2426="","",VLOOKUP(L2426&amp;I2426,Продукция!A:K,11,0)),"обратитесь к админ справочника")</f>
        <v>согласно рекомендациям производителя теста</v>
      </c>
      <c r="AR2426" s="11" t="s">
        <v>4823</v>
      </c>
      <c r="AS2426" t="str">
        <f>IFERROR(IF(L2426="","",VLOOKUP(L2426&amp;I2426,Продукция!A:J,10,0)),"обратитесь к админ справочника")</f>
        <v>инструкция по применению набора РЗГА Ньюкасла</v>
      </c>
      <c r="AT2426" s="11" t="s">
        <v>4823</v>
      </c>
      <c r="AU2426" s="11" t="s">
        <v>4823</v>
      </c>
      <c r="AV2426" s="11" t="s">
        <v>2673</v>
      </c>
      <c r="AW2426" s="11" t="s">
        <v>4824</v>
      </c>
      <c r="AX2426" s="11" t="s">
        <v>561</v>
      </c>
      <c r="AY2426" s="11" t="s">
        <v>1081</v>
      </c>
      <c r="AZ2426" s="11">
        <v>155</v>
      </c>
      <c r="BA2426" s="11">
        <v>40</v>
      </c>
      <c r="BC2426" s="11" t="s">
        <v>4825</v>
      </c>
    </row>
    <row r="2427" spans="1:55" x14ac:dyDescent="0.25">
      <c r="A2427" t="str">
        <f t="shared" si="43"/>
        <v>С/698Болезнь Ньюкасла уровень антител</v>
      </c>
      <c r="B2427" t="str">
        <f>IF(E2427="","",INDEX(Лаборатории!A:A,MATCH('Производственный контроль'!E2427,Лаборатории!B:B,0)))</f>
        <v xml:space="preserve">КУРИНОЕ ЦАРСТВО АО </v>
      </c>
      <c r="C2427" t="str">
        <f>IF(E2427="","",VLOOKUP(E2427,Лаборатории!B:D,3,0))</f>
        <v>U377_CHL</v>
      </c>
      <c r="D2427" s="12">
        <v>45762</v>
      </c>
      <c r="E2427" s="11" t="s">
        <v>793</v>
      </c>
      <c r="F2427" s="11" t="s">
        <v>544</v>
      </c>
      <c r="G2427" s="11" t="s">
        <v>561</v>
      </c>
      <c r="H2427" s="11" t="s">
        <v>312</v>
      </c>
      <c r="I2427" s="11" t="s">
        <v>3434</v>
      </c>
      <c r="J2427" t="str">
        <f>IF(L2427="","",VLOOKUP(L2427,Продукция!B:D,3,0))</f>
        <v>Биологический_материал</v>
      </c>
      <c r="K2427" t="str">
        <f>IF(L2427="","",VLOOKUP(L2427,Продукция!B:C,2,0))</f>
        <v>Сыворотка крови</v>
      </c>
      <c r="L2427" s="151" t="s">
        <v>302</v>
      </c>
      <c r="M2427">
        <f>IF(L2427="","",VLOOKUP(L2427,Продукция!B:L,11,0))</f>
        <v>0</v>
      </c>
      <c r="N2427" s="11" t="s">
        <v>873</v>
      </c>
      <c r="P2427" s="11" t="s">
        <v>340</v>
      </c>
      <c r="Q2427" s="11" t="s">
        <v>854</v>
      </c>
      <c r="R2427" s="153" t="s">
        <v>5201</v>
      </c>
      <c r="S2427" s="11">
        <v>20</v>
      </c>
      <c r="T2427" s="11" t="s">
        <v>5275</v>
      </c>
      <c r="V2427" s="14">
        <v>45761</v>
      </c>
      <c r="Z2427" s="11" t="s">
        <v>4823</v>
      </c>
      <c r="AA2427" s="15">
        <v>0.4375</v>
      </c>
      <c r="AB2427" t="str">
        <f>IF(L2427="","",VLOOKUP(L2427&amp;I2427,Продукция!A:I,9,0))</f>
        <v>рекомендация производителя набора</v>
      </c>
      <c r="AC2427" s="14">
        <v>45768</v>
      </c>
      <c r="AD2427" s="11" t="s">
        <v>2673</v>
      </c>
      <c r="AE2427" s="11" t="s">
        <v>4823</v>
      </c>
      <c r="AF2427" t="str">
        <f>IF(AD2427="","",VLOOKUP(AD2427,'Сотрудники и ссылки'!A:B,2,0))</f>
        <v>Серолог</v>
      </c>
      <c r="AG2427">
        <f>IF(AD2427="","",VLOOKUP(AD2427,'Сотрудники и ссылки'!A:C,3,0))</f>
        <v>20001771</v>
      </c>
      <c r="AH2427" s="11" t="s">
        <v>2673</v>
      </c>
      <c r="AI2427" t="str">
        <f>IF(AH2427="","",VLOOKUP(AH2427,'Сотрудники и ссылки'!A:B,2,0))</f>
        <v>Серолог</v>
      </c>
      <c r="AJ2427">
        <f>IF(AH2427="","",VLOOKUP(AH2427,'Сотрудники и ссылки'!A:C,3,0))</f>
        <v>20001771</v>
      </c>
      <c r="AK2427" s="14">
        <v>45768</v>
      </c>
      <c r="AL2427" s="2">
        <f>IF(AK2427="","",AK2427+VLOOKUP(I2427,'Вид исследования'!B:E,4,0))</f>
        <v>45769</v>
      </c>
      <c r="AM2427" s="2">
        <f>IF(AK2427="","",AK2427+VLOOKUP(I2427,'Вид исследования'!B:F,5,0))</f>
        <v>45769</v>
      </c>
      <c r="AN2427" s="14">
        <v>45768</v>
      </c>
      <c r="AP2427" s="11" t="s">
        <v>189</v>
      </c>
      <c r="AQ2427" t="str">
        <f>IFERROR(IF(L2427="","",VLOOKUP(L2427&amp;I2427,Продукция!A:K,11,0)),"обратитесь к админ справочника")</f>
        <v>согласно рекомендациям производителя теста</v>
      </c>
      <c r="AR2427" s="11" t="s">
        <v>4823</v>
      </c>
      <c r="AS2427" t="str">
        <f>IFERROR(IF(L2427="","",VLOOKUP(L2427&amp;I2427,Продукция!A:J,10,0)),"обратитесь к админ справочника")</f>
        <v>инструкция по применению набора РЗГА Ньюкасла</v>
      </c>
      <c r="AT2427" s="11" t="s">
        <v>4823</v>
      </c>
      <c r="AU2427" s="11" t="s">
        <v>4823</v>
      </c>
      <c r="AV2427" s="11" t="s">
        <v>2673</v>
      </c>
      <c r="AW2427" s="11" t="s">
        <v>4824</v>
      </c>
      <c r="AX2427" s="11" t="s">
        <v>561</v>
      </c>
      <c r="AY2427" s="11" t="s">
        <v>1084</v>
      </c>
      <c r="AZ2427" s="11">
        <v>155</v>
      </c>
      <c r="BA2427" s="11">
        <v>40</v>
      </c>
      <c r="BC2427" s="11" t="s">
        <v>4825</v>
      </c>
    </row>
    <row r="2428" spans="1:55" x14ac:dyDescent="0.25">
      <c r="A2428" t="str">
        <f t="shared" si="43"/>
        <v>С/698Вирус гриппа птиц подтипа H9 уровень антител (ВНИИЗЖ)</v>
      </c>
      <c r="B2428" t="str">
        <f>IF(E2428="","",INDEX(Лаборатории!A:A,MATCH('Производственный контроль'!E2428,Лаборатории!B:B,0)))</f>
        <v xml:space="preserve">КУРИНОЕ ЦАРСТВО АО </v>
      </c>
      <c r="C2428" t="str">
        <f>IF(E2428="","",VLOOKUP(E2428,Лаборатории!B:D,3,0))</f>
        <v>U377_CHL</v>
      </c>
      <c r="D2428" s="12">
        <v>45762</v>
      </c>
      <c r="E2428" s="11" t="s">
        <v>793</v>
      </c>
      <c r="F2428" s="11" t="s">
        <v>544</v>
      </c>
      <c r="G2428" s="11" t="s">
        <v>561</v>
      </c>
      <c r="H2428" s="11" t="s">
        <v>312</v>
      </c>
      <c r="I2428" s="11" t="s">
        <v>3435</v>
      </c>
      <c r="J2428" t="str">
        <f>IF(L2428="","",VLOOKUP(L2428,Продукция!B:D,3,0))</f>
        <v>Биологический_материал</v>
      </c>
      <c r="K2428" t="str">
        <f>IF(L2428="","",VLOOKUP(L2428,Продукция!B:C,2,0))</f>
        <v>Сыворотка крови</v>
      </c>
      <c r="L2428" s="151" t="s">
        <v>302</v>
      </c>
      <c r="M2428">
        <f>IF(L2428="","",VLOOKUP(L2428,Продукция!B:L,11,0))</f>
        <v>0</v>
      </c>
      <c r="N2428" s="11" t="s">
        <v>873</v>
      </c>
      <c r="P2428" s="11" t="s">
        <v>340</v>
      </c>
      <c r="Q2428" s="11" t="s">
        <v>854</v>
      </c>
      <c r="R2428" s="153" t="s">
        <v>5273</v>
      </c>
      <c r="S2428" s="11">
        <v>20</v>
      </c>
      <c r="T2428" s="11" t="s">
        <v>5275</v>
      </c>
      <c r="V2428" s="14">
        <v>45761</v>
      </c>
      <c r="Z2428" s="11" t="s">
        <v>4823</v>
      </c>
      <c r="AA2428" s="15">
        <v>0.4375</v>
      </c>
      <c r="AB2428" t="str">
        <f>IF(L2428="","",VLOOKUP(L2428&amp;I2428,Продукция!A:I,9,0))</f>
        <v>рекомендация производителя набора</v>
      </c>
      <c r="AC2428" s="14">
        <v>45770</v>
      </c>
      <c r="AD2428" s="11" t="s">
        <v>2676</v>
      </c>
      <c r="AE2428" s="11" t="s">
        <v>4823</v>
      </c>
      <c r="AF2428" t="str">
        <f>IF(AD2428="","",VLOOKUP(AD2428,'Сотрудники и ссылки'!A:B,2,0))</f>
        <v>Серолог</v>
      </c>
      <c r="AG2428">
        <f>IF(AD2428="","",VLOOKUP(AD2428,'Сотрудники и ссылки'!A:C,3,0))</f>
        <v>20007746</v>
      </c>
      <c r="AH2428" s="11" t="s">
        <v>2676</v>
      </c>
      <c r="AI2428" t="str">
        <f>IF(AH2428="","",VLOOKUP(AH2428,'Сотрудники и ссылки'!A:B,2,0))</f>
        <v>Серолог</v>
      </c>
      <c r="AJ2428">
        <f>IF(AH2428="","",VLOOKUP(AH2428,'Сотрудники и ссылки'!A:C,3,0))</f>
        <v>20007746</v>
      </c>
      <c r="AK2428" s="14">
        <v>45770</v>
      </c>
      <c r="AL2428" s="2">
        <f>IF(AK2428="","",AK2428+VLOOKUP(I2428,'Вид исследования'!B:E,4,0))</f>
        <v>45771</v>
      </c>
      <c r="AM2428" s="2">
        <f>IF(AK2428="","",AK2428+VLOOKUP(I2428,'Вид исследования'!B:F,5,0))</f>
        <v>45771</v>
      </c>
      <c r="AN2428" s="14">
        <v>45770</v>
      </c>
      <c r="AP2428" s="11" t="s">
        <v>189</v>
      </c>
      <c r="AQ2428" t="str">
        <f>IFERROR(IF(L2428="","",VLOOKUP(L2428&amp;I2428,Продукция!A:K,11,0)),"обратитесь к админ справочника")</f>
        <v>согласно рекомендациям производителя теста</v>
      </c>
      <c r="AR2428" s="11" t="s">
        <v>4823</v>
      </c>
      <c r="AS2428" t="str">
        <f>IFERROR(IF(L2428="","",VLOOKUP(L2428&amp;I2428,Продукция!A:J,10,0)),"обратитесь к админ справочника")</f>
        <v>инструкция по применению набора AI, Н9</v>
      </c>
      <c r="AT2428" s="11" t="s">
        <v>4823</v>
      </c>
      <c r="AU2428" s="11" t="s">
        <v>4823</v>
      </c>
      <c r="AV2428" s="11" t="s">
        <v>2676</v>
      </c>
      <c r="AW2428" s="11" t="s">
        <v>4824</v>
      </c>
      <c r="AX2428" s="11" t="s">
        <v>561</v>
      </c>
      <c r="AY2428" s="11" t="s">
        <v>1051</v>
      </c>
      <c r="AZ2428" s="11">
        <v>155</v>
      </c>
      <c r="BA2428" s="11">
        <v>41</v>
      </c>
      <c r="BC2428" s="11" t="s">
        <v>4825</v>
      </c>
    </row>
    <row r="2429" spans="1:55" x14ac:dyDescent="0.25">
      <c r="A2429" t="str">
        <f t="shared" si="43"/>
        <v>С/698Вирус гриппа птиц подтипа H9 уровень антител (ВНИИЗЖ)</v>
      </c>
      <c r="B2429" t="str">
        <f>IF(E2429="","",INDEX(Лаборатории!A:A,MATCH('Производственный контроль'!E2429,Лаборатории!B:B,0)))</f>
        <v xml:space="preserve">КУРИНОЕ ЦАРСТВО АО </v>
      </c>
      <c r="C2429" t="str">
        <f>IF(E2429="","",VLOOKUP(E2429,Лаборатории!B:D,3,0))</f>
        <v>U377_CHL</v>
      </c>
      <c r="D2429" s="12">
        <v>45762</v>
      </c>
      <c r="E2429" s="11" t="s">
        <v>793</v>
      </c>
      <c r="F2429" s="11" t="s">
        <v>544</v>
      </c>
      <c r="G2429" s="11" t="s">
        <v>561</v>
      </c>
      <c r="H2429" s="11" t="s">
        <v>312</v>
      </c>
      <c r="I2429" s="11" t="s">
        <v>3435</v>
      </c>
      <c r="J2429" t="str">
        <f>IF(L2429="","",VLOOKUP(L2429,Продукция!B:D,3,0))</f>
        <v>Биологический_материал</v>
      </c>
      <c r="K2429" t="str">
        <f>IF(L2429="","",VLOOKUP(L2429,Продукция!B:C,2,0))</f>
        <v>Сыворотка крови</v>
      </c>
      <c r="L2429" s="151" t="s">
        <v>302</v>
      </c>
      <c r="M2429">
        <f>IF(L2429="","",VLOOKUP(L2429,Продукция!B:L,11,0))</f>
        <v>0</v>
      </c>
      <c r="N2429" s="11" t="s">
        <v>873</v>
      </c>
      <c r="P2429" s="11" t="s">
        <v>340</v>
      </c>
      <c r="Q2429" s="11" t="s">
        <v>854</v>
      </c>
      <c r="R2429" s="153" t="s">
        <v>4860</v>
      </c>
      <c r="S2429" s="11">
        <v>20</v>
      </c>
      <c r="T2429" s="11" t="s">
        <v>5275</v>
      </c>
      <c r="V2429" s="14">
        <v>45759</v>
      </c>
      <c r="Z2429" s="11" t="s">
        <v>4823</v>
      </c>
      <c r="AA2429" s="15">
        <v>0.4375</v>
      </c>
      <c r="AB2429" t="str">
        <f>IF(L2429="","",VLOOKUP(L2429&amp;I2429,Продукция!A:I,9,0))</f>
        <v>рекомендация производителя набора</v>
      </c>
      <c r="AC2429" s="14">
        <v>45770</v>
      </c>
      <c r="AD2429" s="11" t="s">
        <v>2676</v>
      </c>
      <c r="AE2429" s="11" t="s">
        <v>4823</v>
      </c>
      <c r="AF2429" t="str">
        <f>IF(AD2429="","",VLOOKUP(AD2429,'Сотрудники и ссылки'!A:B,2,0))</f>
        <v>Серолог</v>
      </c>
      <c r="AG2429">
        <f>IF(AD2429="","",VLOOKUP(AD2429,'Сотрудники и ссылки'!A:C,3,0))</f>
        <v>20007746</v>
      </c>
      <c r="AH2429" s="11" t="s">
        <v>2676</v>
      </c>
      <c r="AI2429" t="str">
        <f>IF(AH2429="","",VLOOKUP(AH2429,'Сотрудники и ссылки'!A:B,2,0))</f>
        <v>Серолог</v>
      </c>
      <c r="AJ2429">
        <f>IF(AH2429="","",VLOOKUP(AH2429,'Сотрудники и ссылки'!A:C,3,0))</f>
        <v>20007746</v>
      </c>
      <c r="AK2429" s="14">
        <v>45770</v>
      </c>
      <c r="AL2429" s="2">
        <f>IF(AK2429="","",AK2429+VLOOKUP(I2429,'Вид исследования'!B:E,4,0))</f>
        <v>45771</v>
      </c>
      <c r="AM2429" s="2">
        <f>IF(AK2429="","",AK2429+VLOOKUP(I2429,'Вид исследования'!B:F,5,0))</f>
        <v>45771</v>
      </c>
      <c r="AN2429" s="14">
        <v>45770</v>
      </c>
      <c r="AP2429" s="11" t="s">
        <v>189</v>
      </c>
      <c r="AQ2429" t="str">
        <f>IFERROR(IF(L2429="","",VLOOKUP(L2429&amp;I2429,Продукция!A:K,11,0)),"обратитесь к админ справочника")</f>
        <v>согласно рекомендациям производителя теста</v>
      </c>
      <c r="AR2429" s="11" t="s">
        <v>4823</v>
      </c>
      <c r="AS2429" t="str">
        <f>IFERROR(IF(L2429="","",VLOOKUP(L2429&amp;I2429,Продукция!A:J,10,0)),"обратитесь к админ справочника")</f>
        <v>инструкция по применению набора AI, Н9</v>
      </c>
      <c r="AT2429" s="11" t="s">
        <v>4823</v>
      </c>
      <c r="AU2429" s="11" t="s">
        <v>4823</v>
      </c>
      <c r="AV2429" s="11" t="s">
        <v>2676</v>
      </c>
      <c r="AW2429" s="11" t="s">
        <v>4824</v>
      </c>
      <c r="AX2429" s="11" t="s">
        <v>561</v>
      </c>
      <c r="AY2429" s="11" t="s">
        <v>1072</v>
      </c>
      <c r="AZ2429" s="11">
        <v>155</v>
      </c>
      <c r="BA2429" s="11">
        <v>40</v>
      </c>
      <c r="BC2429" s="11" t="s">
        <v>4825</v>
      </c>
    </row>
    <row r="2430" spans="1:55" x14ac:dyDescent="0.25">
      <c r="A2430" t="str">
        <f t="shared" si="43"/>
        <v>С/698Вирус гриппа птиц подтипа H9 уровень антител (ВНИИЗЖ)</v>
      </c>
      <c r="B2430" t="str">
        <f>IF(E2430="","",INDEX(Лаборатории!A:A,MATCH('Производственный контроль'!E2430,Лаборатории!B:B,0)))</f>
        <v xml:space="preserve">КУРИНОЕ ЦАРСТВО АО </v>
      </c>
      <c r="C2430" t="str">
        <f>IF(E2430="","",VLOOKUP(E2430,Лаборатории!B:D,3,0))</f>
        <v>U377_CHL</v>
      </c>
      <c r="D2430" s="12">
        <v>45762</v>
      </c>
      <c r="E2430" s="11" t="s">
        <v>793</v>
      </c>
      <c r="F2430" s="11" t="s">
        <v>544</v>
      </c>
      <c r="G2430" s="11" t="s">
        <v>561</v>
      </c>
      <c r="H2430" s="11" t="s">
        <v>312</v>
      </c>
      <c r="I2430" s="11" t="s">
        <v>3435</v>
      </c>
      <c r="J2430" t="str">
        <f>IF(L2430="","",VLOOKUP(L2430,Продукция!B:D,3,0))</f>
        <v>Биологический_материал</v>
      </c>
      <c r="K2430" t="str">
        <f>IF(L2430="","",VLOOKUP(L2430,Продукция!B:C,2,0))</f>
        <v>Сыворотка крови</v>
      </c>
      <c r="L2430" s="151" t="s">
        <v>302</v>
      </c>
      <c r="M2430">
        <f>IF(L2430="","",VLOOKUP(L2430,Продукция!B:L,11,0))</f>
        <v>0</v>
      </c>
      <c r="N2430" s="11" t="s">
        <v>873</v>
      </c>
      <c r="P2430" s="11" t="s">
        <v>340</v>
      </c>
      <c r="Q2430" s="11" t="s">
        <v>854</v>
      </c>
      <c r="R2430" s="153" t="s">
        <v>5200</v>
      </c>
      <c r="S2430" s="11">
        <v>20</v>
      </c>
      <c r="T2430" s="11" t="s">
        <v>5275</v>
      </c>
      <c r="V2430" s="14">
        <v>45761</v>
      </c>
      <c r="Z2430" s="11" t="s">
        <v>4823</v>
      </c>
      <c r="AA2430" s="15">
        <v>0.4375</v>
      </c>
      <c r="AB2430" t="str">
        <f>IF(L2430="","",VLOOKUP(L2430&amp;I2430,Продукция!A:I,9,0))</f>
        <v>рекомендация производителя набора</v>
      </c>
      <c r="AC2430" s="14">
        <v>45770</v>
      </c>
      <c r="AD2430" s="11" t="s">
        <v>2676</v>
      </c>
      <c r="AE2430" s="11" t="s">
        <v>4823</v>
      </c>
      <c r="AF2430" t="str">
        <f>IF(AD2430="","",VLOOKUP(AD2430,'Сотрудники и ссылки'!A:B,2,0))</f>
        <v>Серолог</v>
      </c>
      <c r="AG2430">
        <f>IF(AD2430="","",VLOOKUP(AD2430,'Сотрудники и ссылки'!A:C,3,0))</f>
        <v>20007746</v>
      </c>
      <c r="AH2430" s="11" t="s">
        <v>2676</v>
      </c>
      <c r="AI2430" t="str">
        <f>IF(AH2430="","",VLOOKUP(AH2430,'Сотрудники и ссылки'!A:B,2,0))</f>
        <v>Серолог</v>
      </c>
      <c r="AJ2430">
        <f>IF(AH2430="","",VLOOKUP(AH2430,'Сотрудники и ссылки'!A:C,3,0))</f>
        <v>20007746</v>
      </c>
      <c r="AK2430" s="14">
        <v>45770</v>
      </c>
      <c r="AL2430" s="2">
        <f>IF(AK2430="","",AK2430+VLOOKUP(I2430,'Вид исследования'!B:E,4,0))</f>
        <v>45771</v>
      </c>
      <c r="AM2430" s="2">
        <f>IF(AK2430="","",AK2430+VLOOKUP(I2430,'Вид исследования'!B:F,5,0))</f>
        <v>45771</v>
      </c>
      <c r="AN2430" s="14">
        <v>45770</v>
      </c>
      <c r="AP2430" s="11" t="s">
        <v>189</v>
      </c>
      <c r="AQ2430" t="str">
        <f>IFERROR(IF(L2430="","",VLOOKUP(L2430&amp;I2430,Продукция!A:K,11,0)),"обратитесь к админ справочника")</f>
        <v>согласно рекомендациям производителя теста</v>
      </c>
      <c r="AR2430" s="11" t="s">
        <v>4823</v>
      </c>
      <c r="AS2430" t="str">
        <f>IFERROR(IF(L2430="","",VLOOKUP(L2430&amp;I2430,Продукция!A:J,10,0)),"обратитесь к админ справочника")</f>
        <v>инструкция по применению набора AI, Н9</v>
      </c>
      <c r="AT2430" s="11" t="s">
        <v>4823</v>
      </c>
      <c r="AU2430" s="11" t="s">
        <v>4823</v>
      </c>
      <c r="AV2430" s="11" t="s">
        <v>2676</v>
      </c>
      <c r="AW2430" s="11" t="s">
        <v>4824</v>
      </c>
      <c r="AX2430" s="11" t="s">
        <v>561</v>
      </c>
      <c r="AY2430" s="11" t="s">
        <v>1078</v>
      </c>
      <c r="AZ2430" s="11">
        <v>155</v>
      </c>
      <c r="BA2430" s="11">
        <v>41</v>
      </c>
      <c r="BC2430" s="11" t="s">
        <v>4825</v>
      </c>
    </row>
    <row r="2431" spans="1:55" x14ac:dyDescent="0.25">
      <c r="A2431" t="str">
        <f t="shared" si="43"/>
        <v>С/698Вирус гриппа птиц подтипа Н5 уровень антител (ВНИИЗЖ)</v>
      </c>
      <c r="B2431" t="str">
        <f>IF(E2431="","",INDEX(Лаборатории!A:A,MATCH('Производственный контроль'!E2431,Лаборатории!B:B,0)))</f>
        <v xml:space="preserve">КУРИНОЕ ЦАРСТВО АО </v>
      </c>
      <c r="C2431" t="str">
        <f>IF(E2431="","",VLOOKUP(E2431,Лаборатории!B:D,3,0))</f>
        <v>U377_CHL</v>
      </c>
      <c r="D2431" s="12">
        <v>45762</v>
      </c>
      <c r="E2431" s="11" t="s">
        <v>793</v>
      </c>
      <c r="F2431" s="11" t="s">
        <v>544</v>
      </c>
      <c r="G2431" s="11" t="s">
        <v>561</v>
      </c>
      <c r="H2431" s="11" t="s">
        <v>312</v>
      </c>
      <c r="I2431" s="11" t="s">
        <v>3437</v>
      </c>
      <c r="J2431" t="str">
        <f>IF(L2431="","",VLOOKUP(L2431,Продукция!B:D,3,0))</f>
        <v>Биологический_материал</v>
      </c>
      <c r="K2431" t="str">
        <f>IF(L2431="","",VLOOKUP(L2431,Продукция!B:C,2,0))</f>
        <v>Сыворотка крови</v>
      </c>
      <c r="L2431" s="151" t="s">
        <v>302</v>
      </c>
      <c r="M2431">
        <f>IF(L2431="","",VLOOKUP(L2431,Продукция!B:L,11,0))</f>
        <v>0</v>
      </c>
      <c r="N2431" s="11" t="s">
        <v>873</v>
      </c>
      <c r="P2431" s="11" t="s">
        <v>340</v>
      </c>
      <c r="Q2431" s="11" t="s">
        <v>854</v>
      </c>
      <c r="R2431" s="153" t="s">
        <v>5273</v>
      </c>
      <c r="S2431" s="11">
        <v>20</v>
      </c>
      <c r="T2431" s="11" t="s">
        <v>5275</v>
      </c>
      <c r="V2431" s="14">
        <v>45761</v>
      </c>
      <c r="Z2431" s="11" t="s">
        <v>4823</v>
      </c>
      <c r="AA2431" s="15">
        <v>0.4375</v>
      </c>
      <c r="AB2431" t="str">
        <f>IF(L2431="","",VLOOKUP(L2431&amp;I2431,Продукция!A:I,9,0))</f>
        <v>рекомендация производителя набора</v>
      </c>
      <c r="AC2431" s="14">
        <v>45770</v>
      </c>
      <c r="AD2431" s="11" t="s">
        <v>2676</v>
      </c>
      <c r="AE2431" s="11" t="s">
        <v>4823</v>
      </c>
      <c r="AF2431" t="str">
        <f>IF(AD2431="","",VLOOKUP(AD2431,'Сотрудники и ссылки'!A:B,2,0))</f>
        <v>Серолог</v>
      </c>
      <c r="AG2431">
        <f>IF(AD2431="","",VLOOKUP(AD2431,'Сотрудники и ссылки'!A:C,3,0))</f>
        <v>20007746</v>
      </c>
      <c r="AH2431" s="11" t="s">
        <v>2676</v>
      </c>
      <c r="AI2431" t="str">
        <f>IF(AH2431="","",VLOOKUP(AH2431,'Сотрудники и ссылки'!A:B,2,0))</f>
        <v>Серолог</v>
      </c>
      <c r="AJ2431">
        <f>IF(AH2431="","",VLOOKUP(AH2431,'Сотрудники и ссылки'!A:C,3,0))</f>
        <v>20007746</v>
      </c>
      <c r="AK2431" s="14">
        <v>45770</v>
      </c>
      <c r="AL2431" s="2">
        <f>IF(AK2431="","",AK2431+VLOOKUP(I2431,'Вид исследования'!B:E,4,0))</f>
        <v>45771</v>
      </c>
      <c r="AM2431" s="2">
        <f>IF(AK2431="","",AK2431+VLOOKUP(I2431,'Вид исследования'!B:F,5,0))</f>
        <v>45771</v>
      </c>
      <c r="AN2431" s="14">
        <v>45770</v>
      </c>
      <c r="AP2431" s="11" t="s">
        <v>189</v>
      </c>
      <c r="AQ2431" t="str">
        <f>IFERROR(IF(L2431="","",VLOOKUP(L2431&amp;I2431,Продукция!A:K,11,0)),"обратитесь к админ справочника")</f>
        <v>согласно рекомендациям производителя теста</v>
      </c>
      <c r="AR2431" s="11" t="s">
        <v>4823</v>
      </c>
      <c r="AS2431" t="str">
        <f>IFERROR(IF(L2431="","",VLOOKUP(L2431&amp;I2431,Продукция!A:J,10,0)),"обратитесь к админ справочника")</f>
        <v>инструкция по применению набора AI, Н5</v>
      </c>
      <c r="AT2431" s="11" t="s">
        <v>4823</v>
      </c>
      <c r="AU2431" s="11" t="s">
        <v>4823</v>
      </c>
      <c r="AV2431" s="11" t="s">
        <v>2676</v>
      </c>
      <c r="AW2431" s="11" t="s">
        <v>4824</v>
      </c>
      <c r="AX2431" s="11" t="s">
        <v>561</v>
      </c>
      <c r="AY2431" s="11" t="s">
        <v>1051</v>
      </c>
      <c r="AZ2431" s="11">
        <v>155</v>
      </c>
      <c r="BA2431" s="11">
        <v>41</v>
      </c>
      <c r="BC2431" s="11" t="s">
        <v>4825</v>
      </c>
    </row>
    <row r="2432" spans="1:55" x14ac:dyDescent="0.25">
      <c r="A2432" t="str">
        <f t="shared" si="43"/>
        <v>С/698Вирус гриппа птиц подтипа Н5 уровень антител (ВНИИЗЖ)</v>
      </c>
      <c r="B2432" t="str">
        <f>IF(E2432="","",INDEX(Лаборатории!A:A,MATCH('Производственный контроль'!E2432,Лаборатории!B:B,0)))</f>
        <v xml:space="preserve">КУРИНОЕ ЦАРСТВО АО </v>
      </c>
      <c r="C2432" t="str">
        <f>IF(E2432="","",VLOOKUP(E2432,Лаборатории!B:D,3,0))</f>
        <v>U377_CHL</v>
      </c>
      <c r="D2432" s="12">
        <v>45762</v>
      </c>
      <c r="E2432" s="11" t="s">
        <v>793</v>
      </c>
      <c r="F2432" s="11" t="s">
        <v>544</v>
      </c>
      <c r="G2432" s="11" t="s">
        <v>561</v>
      </c>
      <c r="H2432" s="11" t="s">
        <v>312</v>
      </c>
      <c r="I2432" s="11" t="s">
        <v>3437</v>
      </c>
      <c r="J2432" t="str">
        <f>IF(L2432="","",VLOOKUP(L2432,Продукция!B:D,3,0))</f>
        <v>Биологический_материал</v>
      </c>
      <c r="K2432" t="str">
        <f>IF(L2432="","",VLOOKUP(L2432,Продукция!B:C,2,0))</f>
        <v>Сыворотка крови</v>
      </c>
      <c r="L2432" s="151" t="s">
        <v>302</v>
      </c>
      <c r="M2432">
        <f>IF(L2432="","",VLOOKUP(L2432,Продукция!B:L,11,0))</f>
        <v>0</v>
      </c>
      <c r="N2432" s="11" t="s">
        <v>873</v>
      </c>
      <c r="P2432" s="11" t="s">
        <v>340</v>
      </c>
      <c r="Q2432" s="11" t="s">
        <v>854</v>
      </c>
      <c r="R2432" s="153" t="s">
        <v>4860</v>
      </c>
      <c r="S2432" s="11">
        <v>20</v>
      </c>
      <c r="T2432" s="11" t="s">
        <v>5275</v>
      </c>
      <c r="V2432" s="14">
        <v>45759</v>
      </c>
      <c r="Z2432" s="11" t="s">
        <v>4823</v>
      </c>
      <c r="AA2432" s="15">
        <v>0.4375</v>
      </c>
      <c r="AB2432" t="str">
        <f>IF(L2432="","",VLOOKUP(L2432&amp;I2432,Продукция!A:I,9,0))</f>
        <v>рекомендация производителя набора</v>
      </c>
      <c r="AC2432" s="14">
        <v>45770</v>
      </c>
      <c r="AD2432" s="11" t="s">
        <v>2676</v>
      </c>
      <c r="AE2432" s="11" t="s">
        <v>4823</v>
      </c>
      <c r="AF2432" t="str">
        <f>IF(AD2432="","",VLOOKUP(AD2432,'Сотрудники и ссылки'!A:B,2,0))</f>
        <v>Серолог</v>
      </c>
      <c r="AG2432">
        <f>IF(AD2432="","",VLOOKUP(AD2432,'Сотрудники и ссылки'!A:C,3,0))</f>
        <v>20007746</v>
      </c>
      <c r="AH2432" s="11" t="s">
        <v>2676</v>
      </c>
      <c r="AI2432" t="str">
        <f>IF(AH2432="","",VLOOKUP(AH2432,'Сотрудники и ссылки'!A:B,2,0))</f>
        <v>Серолог</v>
      </c>
      <c r="AJ2432">
        <f>IF(AH2432="","",VLOOKUP(AH2432,'Сотрудники и ссылки'!A:C,3,0))</f>
        <v>20007746</v>
      </c>
      <c r="AK2432" s="14">
        <v>45770</v>
      </c>
      <c r="AL2432" s="2">
        <f>IF(AK2432="","",AK2432+VLOOKUP(I2432,'Вид исследования'!B:E,4,0))</f>
        <v>45771</v>
      </c>
      <c r="AM2432" s="2">
        <f>IF(AK2432="","",AK2432+VLOOKUP(I2432,'Вид исследования'!B:F,5,0))</f>
        <v>45771</v>
      </c>
      <c r="AN2432" s="14">
        <v>45770</v>
      </c>
      <c r="AP2432" s="11" t="s">
        <v>189</v>
      </c>
      <c r="AQ2432" t="str">
        <f>IFERROR(IF(L2432="","",VLOOKUP(L2432&amp;I2432,Продукция!A:K,11,0)),"обратитесь к админ справочника")</f>
        <v>согласно рекомендациям производителя теста</v>
      </c>
      <c r="AR2432" s="11" t="s">
        <v>4823</v>
      </c>
      <c r="AS2432" t="str">
        <f>IFERROR(IF(L2432="","",VLOOKUP(L2432&amp;I2432,Продукция!A:J,10,0)),"обратитесь к админ справочника")</f>
        <v>инструкция по применению набора AI, Н5</v>
      </c>
      <c r="AT2432" s="11" t="s">
        <v>4823</v>
      </c>
      <c r="AU2432" s="11" t="s">
        <v>4823</v>
      </c>
      <c r="AV2432" s="11" t="s">
        <v>2676</v>
      </c>
      <c r="AW2432" s="11" t="s">
        <v>4824</v>
      </c>
      <c r="AX2432" s="11" t="s">
        <v>561</v>
      </c>
      <c r="AY2432" s="11" t="s">
        <v>1072</v>
      </c>
      <c r="AZ2432" s="11">
        <v>155</v>
      </c>
      <c r="BA2432" s="11">
        <v>40</v>
      </c>
      <c r="BC2432" s="11" t="s">
        <v>4825</v>
      </c>
    </row>
    <row r="2433" spans="1:55" x14ac:dyDescent="0.25">
      <c r="A2433" t="str">
        <f t="shared" si="43"/>
        <v>С/698Вирус гриппа птиц подтипа Н5 уровень антител (ВНИИЗЖ)</v>
      </c>
      <c r="B2433" t="str">
        <f>IF(E2433="","",INDEX(Лаборатории!A:A,MATCH('Производственный контроль'!E2433,Лаборатории!B:B,0)))</f>
        <v xml:space="preserve">КУРИНОЕ ЦАРСТВО АО </v>
      </c>
      <c r="C2433" t="str">
        <f>IF(E2433="","",VLOOKUP(E2433,Лаборатории!B:D,3,0))</f>
        <v>U377_CHL</v>
      </c>
      <c r="D2433" s="12">
        <v>45762</v>
      </c>
      <c r="E2433" s="11" t="s">
        <v>793</v>
      </c>
      <c r="F2433" s="11" t="s">
        <v>544</v>
      </c>
      <c r="G2433" s="11" t="s">
        <v>561</v>
      </c>
      <c r="H2433" s="11" t="s">
        <v>312</v>
      </c>
      <c r="I2433" s="11" t="s">
        <v>3437</v>
      </c>
      <c r="J2433" t="str">
        <f>IF(L2433="","",VLOOKUP(L2433,Продукция!B:D,3,0))</f>
        <v>Биологический_материал</v>
      </c>
      <c r="K2433" t="str">
        <f>IF(L2433="","",VLOOKUP(L2433,Продукция!B:C,2,0))</f>
        <v>Сыворотка крови</v>
      </c>
      <c r="L2433" s="151" t="s">
        <v>302</v>
      </c>
      <c r="M2433">
        <f>IF(L2433="","",VLOOKUP(L2433,Продукция!B:L,11,0))</f>
        <v>0</v>
      </c>
      <c r="N2433" s="11" t="s">
        <v>873</v>
      </c>
      <c r="P2433" s="11" t="s">
        <v>340</v>
      </c>
      <c r="Q2433" s="11" t="s">
        <v>854</v>
      </c>
      <c r="R2433" s="153" t="s">
        <v>5200</v>
      </c>
      <c r="S2433" s="11">
        <v>20</v>
      </c>
      <c r="T2433" s="11" t="s">
        <v>5275</v>
      </c>
      <c r="V2433" s="14">
        <v>45761</v>
      </c>
      <c r="Z2433" s="11" t="s">
        <v>4823</v>
      </c>
      <c r="AA2433" s="15">
        <v>0.4375</v>
      </c>
      <c r="AB2433" t="str">
        <f>IF(L2433="","",VLOOKUP(L2433&amp;I2433,Продукция!A:I,9,0))</f>
        <v>рекомендация производителя набора</v>
      </c>
      <c r="AC2433" s="14">
        <v>45770</v>
      </c>
      <c r="AD2433" s="11" t="s">
        <v>2676</v>
      </c>
      <c r="AE2433" s="11" t="s">
        <v>4823</v>
      </c>
      <c r="AF2433" t="str">
        <f>IF(AD2433="","",VLOOKUP(AD2433,'Сотрудники и ссылки'!A:B,2,0))</f>
        <v>Серолог</v>
      </c>
      <c r="AG2433">
        <f>IF(AD2433="","",VLOOKUP(AD2433,'Сотрудники и ссылки'!A:C,3,0))</f>
        <v>20007746</v>
      </c>
      <c r="AH2433" s="11" t="s">
        <v>2676</v>
      </c>
      <c r="AI2433" t="str">
        <f>IF(AH2433="","",VLOOKUP(AH2433,'Сотрудники и ссылки'!A:B,2,0))</f>
        <v>Серолог</v>
      </c>
      <c r="AJ2433">
        <f>IF(AH2433="","",VLOOKUP(AH2433,'Сотрудники и ссылки'!A:C,3,0))</f>
        <v>20007746</v>
      </c>
      <c r="AK2433" s="14">
        <v>45770</v>
      </c>
      <c r="AL2433" s="2">
        <f>IF(AK2433="","",AK2433+VLOOKUP(I2433,'Вид исследования'!B:E,4,0))</f>
        <v>45771</v>
      </c>
      <c r="AM2433" s="2">
        <f>IF(AK2433="","",AK2433+VLOOKUP(I2433,'Вид исследования'!B:F,5,0))</f>
        <v>45771</v>
      </c>
      <c r="AN2433" s="14">
        <v>45770</v>
      </c>
      <c r="AP2433" s="11" t="s">
        <v>189</v>
      </c>
      <c r="AQ2433" t="str">
        <f>IFERROR(IF(L2433="","",VLOOKUP(L2433&amp;I2433,Продукция!A:K,11,0)),"обратитесь к админ справочника")</f>
        <v>согласно рекомендациям производителя теста</v>
      </c>
      <c r="AR2433" s="11" t="s">
        <v>4823</v>
      </c>
      <c r="AS2433" t="str">
        <f>IFERROR(IF(L2433="","",VLOOKUP(L2433&amp;I2433,Продукция!A:J,10,0)),"обратитесь к админ справочника")</f>
        <v>инструкция по применению набора AI, Н5</v>
      </c>
      <c r="AT2433" s="11" t="s">
        <v>4823</v>
      </c>
      <c r="AU2433" s="11" t="s">
        <v>4823</v>
      </c>
      <c r="AV2433" s="11" t="s">
        <v>2676</v>
      </c>
      <c r="AW2433" s="11" t="s">
        <v>4824</v>
      </c>
      <c r="AX2433" s="11" t="s">
        <v>561</v>
      </c>
      <c r="AY2433" s="11" t="s">
        <v>1078</v>
      </c>
      <c r="AZ2433" s="11">
        <v>155</v>
      </c>
      <c r="BA2433" s="11">
        <v>41</v>
      </c>
      <c r="BC2433" s="11" t="s">
        <v>4825</v>
      </c>
    </row>
    <row r="2434" spans="1:55" x14ac:dyDescent="0.25">
      <c r="A2434" t="str">
        <f t="shared" si="43"/>
        <v>С/698ART (BioChek) инфекционный альвеолярный ринотрахеит тип А и В уровень антител</v>
      </c>
      <c r="B2434" t="str">
        <f>IF(E2434="","",INDEX(Лаборатории!A:A,MATCH('Производственный контроль'!E2434,Лаборатории!B:B,0)))</f>
        <v xml:space="preserve">КУРИНОЕ ЦАРСТВО АО </v>
      </c>
      <c r="C2434" t="str">
        <f>IF(E2434="","",VLOOKUP(E2434,Лаборатории!B:D,3,0))</f>
        <v>U377_CHL</v>
      </c>
      <c r="D2434" s="12">
        <v>45762</v>
      </c>
      <c r="E2434" s="11" t="s">
        <v>793</v>
      </c>
      <c r="F2434" s="11" t="s">
        <v>544</v>
      </c>
      <c r="G2434" s="11" t="s">
        <v>561</v>
      </c>
      <c r="H2434" s="11" t="s">
        <v>262</v>
      </c>
      <c r="I2434" s="11" t="s">
        <v>3409</v>
      </c>
      <c r="J2434" t="str">
        <f>IF(L2434="","",VLOOKUP(L2434,Продукция!B:D,3,0))</f>
        <v>Биологический_материал</v>
      </c>
      <c r="K2434" t="str">
        <f>IF(L2434="","",VLOOKUP(L2434,Продукция!B:C,2,0))</f>
        <v>Сыворотка крови</v>
      </c>
      <c r="L2434" s="151" t="s">
        <v>302</v>
      </c>
      <c r="M2434">
        <f>IF(L2434="","",VLOOKUP(L2434,Продукция!B:L,11,0))</f>
        <v>0</v>
      </c>
      <c r="N2434" s="11" t="s">
        <v>873</v>
      </c>
      <c r="P2434" s="11" t="s">
        <v>340</v>
      </c>
      <c r="Q2434" s="11" t="s">
        <v>854</v>
      </c>
      <c r="R2434" s="153" t="s">
        <v>4860</v>
      </c>
      <c r="S2434" s="11">
        <v>18</v>
      </c>
      <c r="T2434" s="11" t="s">
        <v>5275</v>
      </c>
      <c r="V2434" s="14">
        <v>45759</v>
      </c>
      <c r="Z2434" s="11" t="s">
        <v>4823</v>
      </c>
      <c r="AA2434" s="15">
        <v>0.4375</v>
      </c>
      <c r="AB2434" t="str">
        <f>IF(L2434="","",VLOOKUP(L2434&amp;I2434,Продукция!A:I,9,0))</f>
        <v>рекомендация производителя набора</v>
      </c>
      <c r="AC2434" s="14">
        <v>45771</v>
      </c>
      <c r="AD2434" s="11" t="s">
        <v>2676</v>
      </c>
      <c r="AE2434" s="11" t="s">
        <v>4823</v>
      </c>
      <c r="AF2434" t="str">
        <f>IF(AD2434="","",VLOOKUP(AD2434,'Сотрудники и ссылки'!A:B,2,0))</f>
        <v>Серолог</v>
      </c>
      <c r="AG2434">
        <f>IF(AD2434="","",VLOOKUP(AD2434,'Сотрудники и ссылки'!A:C,3,0))</f>
        <v>20007746</v>
      </c>
      <c r="AH2434" s="11" t="s">
        <v>2676</v>
      </c>
      <c r="AI2434" t="str">
        <f>IF(AH2434="","",VLOOKUP(AH2434,'Сотрудники и ссылки'!A:B,2,0))</f>
        <v>Серолог</v>
      </c>
      <c r="AJ2434">
        <f>IF(AH2434="","",VLOOKUP(AH2434,'Сотрудники и ссылки'!A:C,3,0))</f>
        <v>20007746</v>
      </c>
      <c r="AK2434" s="14">
        <v>45771</v>
      </c>
      <c r="AL2434" s="2">
        <f>IF(AK2434="","",AK2434+VLOOKUP(I2434,'Вид исследования'!B:E,4,0))</f>
        <v>45772</v>
      </c>
      <c r="AM2434" s="2">
        <f>IF(AK2434="","",AK2434+VLOOKUP(I2434,'Вид исследования'!B:F,5,0))</f>
        <v>45772</v>
      </c>
      <c r="AN2434" s="14">
        <v>45771</v>
      </c>
      <c r="AP2434" s="11" t="s">
        <v>189</v>
      </c>
      <c r="AQ2434" t="str">
        <f>IFERROR(IF(L2434="","",VLOOKUP(L2434&amp;I2434,Продукция!A:K,11,0)),"обратитесь к админ справочника")</f>
        <v>согласно рекомендациям производителя теста</v>
      </c>
      <c r="AR2434" s="11" t="s">
        <v>4823</v>
      </c>
      <c r="AS2434" t="str">
        <f>IFERROR(IF(L2434="","",VLOOKUP(L2434&amp;I2434,Продукция!A:J,10,0)),"обратитесь к админ справочника")</f>
        <v>инструкция тест- ситема Биочек СК-120</v>
      </c>
      <c r="AT2434" s="11" t="s">
        <v>4823</v>
      </c>
      <c r="AU2434" s="11" t="s">
        <v>4823</v>
      </c>
      <c r="AV2434" s="11" t="s">
        <v>2676</v>
      </c>
      <c r="AW2434" s="11" t="s">
        <v>4824</v>
      </c>
      <c r="AX2434" s="11" t="s">
        <v>561</v>
      </c>
      <c r="AY2434" s="11" t="s">
        <v>1072</v>
      </c>
      <c r="AZ2434" s="11">
        <v>155</v>
      </c>
      <c r="BA2434" s="11">
        <v>40</v>
      </c>
      <c r="BC2434" s="11" t="s">
        <v>4825</v>
      </c>
    </row>
    <row r="2435" spans="1:55" x14ac:dyDescent="0.25">
      <c r="A2435" t="str">
        <f t="shared" si="43"/>
        <v>С/698ART (BioChek) инфекционный альвеолярный ринотрахеит тип А и В уровень антител</v>
      </c>
      <c r="B2435" t="str">
        <f>IF(E2435="","",INDEX(Лаборатории!A:A,MATCH('Производственный контроль'!E2435,Лаборатории!B:B,0)))</f>
        <v xml:space="preserve">КУРИНОЕ ЦАРСТВО АО </v>
      </c>
      <c r="C2435" t="str">
        <f>IF(E2435="","",VLOOKUP(E2435,Лаборатории!B:D,3,0))</f>
        <v>U377_CHL</v>
      </c>
      <c r="D2435" s="12">
        <v>45762</v>
      </c>
      <c r="E2435" s="11" t="s">
        <v>793</v>
      </c>
      <c r="F2435" s="11" t="s">
        <v>544</v>
      </c>
      <c r="G2435" s="11" t="s">
        <v>561</v>
      </c>
      <c r="H2435" s="11" t="s">
        <v>262</v>
      </c>
      <c r="I2435" s="11" t="s">
        <v>3409</v>
      </c>
      <c r="J2435" t="str">
        <f>IF(L2435="","",VLOOKUP(L2435,Продукция!B:D,3,0))</f>
        <v>Биологический_материал</v>
      </c>
      <c r="K2435" t="str">
        <f>IF(L2435="","",VLOOKUP(L2435,Продукция!B:C,2,0))</f>
        <v>Сыворотка крови</v>
      </c>
      <c r="L2435" s="151" t="s">
        <v>302</v>
      </c>
      <c r="M2435">
        <f>IF(L2435="","",VLOOKUP(L2435,Продукция!B:L,11,0))</f>
        <v>0</v>
      </c>
      <c r="N2435" s="11" t="s">
        <v>873</v>
      </c>
      <c r="P2435" s="11" t="s">
        <v>340</v>
      </c>
      <c r="Q2435" s="11" t="s">
        <v>854</v>
      </c>
      <c r="R2435" s="153" t="s">
        <v>5273</v>
      </c>
      <c r="S2435" s="11">
        <v>18</v>
      </c>
      <c r="T2435" s="11" t="s">
        <v>5275</v>
      </c>
      <c r="V2435" s="14">
        <v>45761</v>
      </c>
      <c r="Z2435" s="11" t="s">
        <v>4823</v>
      </c>
      <c r="AA2435" s="15">
        <v>0.4375</v>
      </c>
      <c r="AB2435" t="str">
        <f>IF(L2435="","",VLOOKUP(L2435&amp;I2435,Продукция!A:I,9,0))</f>
        <v>рекомендация производителя набора</v>
      </c>
      <c r="AC2435" s="14">
        <v>45771</v>
      </c>
      <c r="AD2435" s="11" t="s">
        <v>2676</v>
      </c>
      <c r="AE2435" s="11" t="s">
        <v>4823</v>
      </c>
      <c r="AF2435" t="str">
        <f>IF(AD2435="","",VLOOKUP(AD2435,'Сотрудники и ссылки'!A:B,2,0))</f>
        <v>Серолог</v>
      </c>
      <c r="AG2435">
        <f>IF(AD2435="","",VLOOKUP(AD2435,'Сотрудники и ссылки'!A:C,3,0))</f>
        <v>20007746</v>
      </c>
      <c r="AH2435" s="11" t="s">
        <v>2676</v>
      </c>
      <c r="AI2435" t="str">
        <f>IF(AH2435="","",VLOOKUP(AH2435,'Сотрудники и ссылки'!A:B,2,0))</f>
        <v>Серолог</v>
      </c>
      <c r="AJ2435">
        <f>IF(AH2435="","",VLOOKUP(AH2435,'Сотрудники и ссылки'!A:C,3,0))</f>
        <v>20007746</v>
      </c>
      <c r="AK2435" s="14">
        <v>45771</v>
      </c>
      <c r="AL2435" s="2">
        <f>IF(AK2435="","",AK2435+VLOOKUP(I2435,'Вид исследования'!B:E,4,0))</f>
        <v>45772</v>
      </c>
      <c r="AM2435" s="2">
        <f>IF(AK2435="","",AK2435+VLOOKUP(I2435,'Вид исследования'!B:F,5,0))</f>
        <v>45772</v>
      </c>
      <c r="AN2435" s="14">
        <v>45771</v>
      </c>
      <c r="AP2435" s="11" t="s">
        <v>189</v>
      </c>
      <c r="AQ2435" t="str">
        <f>IFERROR(IF(L2435="","",VLOOKUP(L2435&amp;I2435,Продукция!A:K,11,0)),"обратитесь к админ справочника")</f>
        <v>согласно рекомендациям производителя теста</v>
      </c>
      <c r="AR2435" s="11" t="s">
        <v>4823</v>
      </c>
      <c r="AS2435" t="str">
        <f>IFERROR(IF(L2435="","",VLOOKUP(L2435&amp;I2435,Продукция!A:J,10,0)),"обратитесь к админ справочника")</f>
        <v>инструкция тест- ситема Биочек СК-120</v>
      </c>
      <c r="AT2435" s="11" t="s">
        <v>4823</v>
      </c>
      <c r="AU2435" s="11" t="s">
        <v>4823</v>
      </c>
      <c r="AV2435" s="11" t="s">
        <v>2676</v>
      </c>
      <c r="AW2435" s="11" t="s">
        <v>4824</v>
      </c>
      <c r="AX2435" s="11" t="s">
        <v>561</v>
      </c>
      <c r="AY2435" s="11" t="s">
        <v>1051</v>
      </c>
      <c r="AZ2435" s="11">
        <v>155</v>
      </c>
      <c r="BA2435" s="11">
        <v>41</v>
      </c>
      <c r="BC2435" s="11" t="s">
        <v>4825</v>
      </c>
    </row>
    <row r="2436" spans="1:55" x14ac:dyDescent="0.25">
      <c r="A2436" t="str">
        <f t="shared" si="43"/>
        <v>С/698IBD (BioChek) болезнь Гамборо уровень антител</v>
      </c>
      <c r="B2436" t="str">
        <f>IF(E2436="","",INDEX(Лаборатории!A:A,MATCH('Производственный контроль'!E2436,Лаборатории!B:B,0)))</f>
        <v xml:space="preserve">КУРИНОЕ ЦАРСТВО АО </v>
      </c>
      <c r="C2436" t="str">
        <f>IF(E2436="","",VLOOKUP(E2436,Лаборатории!B:D,3,0))</f>
        <v>U377_CHL</v>
      </c>
      <c r="D2436" s="12">
        <v>45762</v>
      </c>
      <c r="E2436" s="11" t="s">
        <v>793</v>
      </c>
      <c r="F2436" s="11" t="s">
        <v>544</v>
      </c>
      <c r="G2436" s="11" t="s">
        <v>561</v>
      </c>
      <c r="H2436" s="11" t="s">
        <v>262</v>
      </c>
      <c r="I2436" s="11" t="s">
        <v>3415</v>
      </c>
      <c r="J2436" t="str">
        <f>IF(L2436="","",VLOOKUP(L2436,Продукция!B:D,3,0))</f>
        <v>Биологический_материал</v>
      </c>
      <c r="K2436" t="str">
        <f>IF(L2436="","",VLOOKUP(L2436,Продукция!B:C,2,0))</f>
        <v>Сыворотка крови</v>
      </c>
      <c r="L2436" s="151" t="s">
        <v>302</v>
      </c>
      <c r="M2436">
        <f>IF(L2436="","",VLOOKUP(L2436,Продукция!B:L,11,0))</f>
        <v>0</v>
      </c>
      <c r="N2436" s="11" t="s">
        <v>873</v>
      </c>
      <c r="P2436" s="11" t="s">
        <v>340</v>
      </c>
      <c r="Q2436" s="11" t="s">
        <v>854</v>
      </c>
      <c r="R2436" s="153" t="s">
        <v>4860</v>
      </c>
      <c r="S2436" s="11">
        <v>18</v>
      </c>
      <c r="T2436" s="11" t="s">
        <v>5275</v>
      </c>
      <c r="V2436" s="14">
        <v>45759</v>
      </c>
      <c r="Z2436" s="11" t="s">
        <v>4823</v>
      </c>
      <c r="AA2436" s="15">
        <v>0.4375</v>
      </c>
      <c r="AB2436" t="str">
        <f>IF(L2436="","",VLOOKUP(L2436&amp;I2436,Продукция!A:I,9,0))</f>
        <v>рекомендация производителя набора</v>
      </c>
      <c r="AC2436" s="14">
        <v>45771</v>
      </c>
      <c r="AD2436" s="11" t="s">
        <v>2676</v>
      </c>
      <c r="AE2436" s="11" t="s">
        <v>4823</v>
      </c>
      <c r="AF2436" t="str">
        <f>IF(AD2436="","",VLOOKUP(AD2436,'Сотрудники и ссылки'!A:B,2,0))</f>
        <v>Серолог</v>
      </c>
      <c r="AG2436">
        <f>IF(AD2436="","",VLOOKUP(AD2436,'Сотрудники и ссылки'!A:C,3,0))</f>
        <v>20007746</v>
      </c>
      <c r="AH2436" s="11" t="s">
        <v>2676</v>
      </c>
      <c r="AI2436" t="str">
        <f>IF(AH2436="","",VLOOKUP(AH2436,'Сотрудники и ссылки'!A:B,2,0))</f>
        <v>Серолог</v>
      </c>
      <c r="AJ2436">
        <f>IF(AH2436="","",VLOOKUP(AH2436,'Сотрудники и ссылки'!A:C,3,0))</f>
        <v>20007746</v>
      </c>
      <c r="AK2436" s="14">
        <v>45771</v>
      </c>
      <c r="AL2436" s="2">
        <f>IF(AK2436="","",AK2436+VLOOKUP(I2436,'Вид исследования'!B:E,4,0))</f>
        <v>45772</v>
      </c>
      <c r="AM2436" s="2">
        <f>IF(AK2436="","",AK2436+VLOOKUP(I2436,'Вид исследования'!B:F,5,0))</f>
        <v>45772</v>
      </c>
      <c r="AN2436" s="14">
        <v>45771</v>
      </c>
      <c r="AP2436" s="11" t="s">
        <v>189</v>
      </c>
      <c r="AQ2436" t="str">
        <f>IFERROR(IF(L2436="","",VLOOKUP(L2436&amp;I2436,Продукция!A:K,11,0)),"обратитесь к админ справочника")</f>
        <v>согласно рекомендациям производителя теста</v>
      </c>
      <c r="AR2436" s="11" t="s">
        <v>4823</v>
      </c>
      <c r="AS2436" t="str">
        <f>IFERROR(IF(L2436="","",VLOOKUP(L2436&amp;I2436,Продукция!A:J,10,0)),"обратитесь к админ справочника")</f>
        <v>инструкция тест- ситема Биочек СК-113</v>
      </c>
      <c r="AT2436" s="11" t="s">
        <v>4823</v>
      </c>
      <c r="AU2436" s="11" t="s">
        <v>4823</v>
      </c>
      <c r="AV2436" s="11" t="s">
        <v>2676</v>
      </c>
      <c r="AW2436" s="11" t="s">
        <v>4824</v>
      </c>
      <c r="AX2436" s="11" t="s">
        <v>561</v>
      </c>
      <c r="AY2436" s="11" t="s">
        <v>1072</v>
      </c>
      <c r="AZ2436" s="11">
        <v>155</v>
      </c>
      <c r="BA2436" s="11">
        <v>40</v>
      </c>
      <c r="BC2436" s="11" t="s">
        <v>4825</v>
      </c>
    </row>
    <row r="2437" spans="1:55" x14ac:dyDescent="0.25">
      <c r="A2437" t="str">
        <f t="shared" si="43"/>
        <v>С/698IBD (BioChek) болезнь Гамборо уровень антител</v>
      </c>
      <c r="B2437" t="str">
        <f>IF(E2437="","",INDEX(Лаборатории!A:A,MATCH('Производственный контроль'!E2437,Лаборатории!B:B,0)))</f>
        <v xml:space="preserve">КУРИНОЕ ЦАРСТВО АО </v>
      </c>
      <c r="C2437" t="str">
        <f>IF(E2437="","",VLOOKUP(E2437,Лаборатории!B:D,3,0))</f>
        <v>U377_CHL</v>
      </c>
      <c r="D2437" s="12">
        <v>45762</v>
      </c>
      <c r="E2437" s="11" t="s">
        <v>793</v>
      </c>
      <c r="F2437" s="11" t="s">
        <v>544</v>
      </c>
      <c r="G2437" s="11" t="s">
        <v>561</v>
      </c>
      <c r="H2437" s="11" t="s">
        <v>262</v>
      </c>
      <c r="I2437" s="11" t="s">
        <v>3415</v>
      </c>
      <c r="J2437" t="str">
        <f>IF(L2437="","",VLOOKUP(L2437,Продукция!B:D,3,0))</f>
        <v>Биологический_материал</v>
      </c>
      <c r="K2437" t="str">
        <f>IF(L2437="","",VLOOKUP(L2437,Продукция!B:C,2,0))</f>
        <v>Сыворотка крови</v>
      </c>
      <c r="L2437" s="151" t="s">
        <v>302</v>
      </c>
      <c r="M2437">
        <f>IF(L2437="","",VLOOKUP(L2437,Продукция!B:L,11,0))</f>
        <v>0</v>
      </c>
      <c r="N2437" s="11" t="s">
        <v>873</v>
      </c>
      <c r="P2437" s="11" t="s">
        <v>340</v>
      </c>
      <c r="Q2437" s="11" t="s">
        <v>854</v>
      </c>
      <c r="R2437" s="153" t="s">
        <v>5273</v>
      </c>
      <c r="S2437" s="11">
        <v>18</v>
      </c>
      <c r="T2437" s="11" t="s">
        <v>5275</v>
      </c>
      <c r="V2437" s="14">
        <v>45761</v>
      </c>
      <c r="Z2437" s="11" t="s">
        <v>4823</v>
      </c>
      <c r="AA2437" s="15">
        <v>0.4375</v>
      </c>
      <c r="AB2437" t="str">
        <f>IF(L2437="","",VLOOKUP(L2437&amp;I2437,Продукция!A:I,9,0))</f>
        <v>рекомендация производителя набора</v>
      </c>
      <c r="AC2437" s="14">
        <v>45771</v>
      </c>
      <c r="AD2437" s="11" t="s">
        <v>2676</v>
      </c>
      <c r="AE2437" s="11" t="s">
        <v>4823</v>
      </c>
      <c r="AF2437" t="str">
        <f>IF(AD2437="","",VLOOKUP(AD2437,'Сотрудники и ссылки'!A:B,2,0))</f>
        <v>Серолог</v>
      </c>
      <c r="AG2437">
        <f>IF(AD2437="","",VLOOKUP(AD2437,'Сотрудники и ссылки'!A:C,3,0))</f>
        <v>20007746</v>
      </c>
      <c r="AH2437" s="11" t="s">
        <v>2676</v>
      </c>
      <c r="AI2437" t="str">
        <f>IF(AH2437="","",VLOOKUP(AH2437,'Сотрудники и ссылки'!A:B,2,0))</f>
        <v>Серолог</v>
      </c>
      <c r="AJ2437">
        <f>IF(AH2437="","",VLOOKUP(AH2437,'Сотрудники и ссылки'!A:C,3,0))</f>
        <v>20007746</v>
      </c>
      <c r="AK2437" s="14">
        <v>45771</v>
      </c>
      <c r="AL2437" s="2">
        <f>IF(AK2437="","",AK2437+VLOOKUP(I2437,'Вид исследования'!B:E,4,0))</f>
        <v>45772</v>
      </c>
      <c r="AM2437" s="2">
        <f>IF(AK2437="","",AK2437+VLOOKUP(I2437,'Вид исследования'!B:F,5,0))</f>
        <v>45772</v>
      </c>
      <c r="AN2437" s="14">
        <v>45771</v>
      </c>
      <c r="AP2437" s="11" t="s">
        <v>189</v>
      </c>
      <c r="AQ2437" t="str">
        <f>IFERROR(IF(L2437="","",VLOOKUP(L2437&amp;I2437,Продукция!A:K,11,0)),"обратитесь к админ справочника")</f>
        <v>согласно рекомендациям производителя теста</v>
      </c>
      <c r="AR2437" s="11" t="s">
        <v>4823</v>
      </c>
      <c r="AS2437" t="str">
        <f>IFERROR(IF(L2437="","",VLOOKUP(L2437&amp;I2437,Продукция!A:J,10,0)),"обратитесь к админ справочника")</f>
        <v>инструкция тест- ситема Биочек СК-113</v>
      </c>
      <c r="AT2437" s="11" t="s">
        <v>4823</v>
      </c>
      <c r="AU2437" s="11" t="s">
        <v>4823</v>
      </c>
      <c r="AV2437" s="11" t="s">
        <v>2676</v>
      </c>
      <c r="AW2437" s="11" t="s">
        <v>4824</v>
      </c>
      <c r="AX2437" s="11" t="s">
        <v>561</v>
      </c>
      <c r="AY2437" s="11" t="s">
        <v>1051</v>
      </c>
      <c r="AZ2437" s="11">
        <v>155</v>
      </c>
      <c r="BA2437" s="11">
        <v>41</v>
      </c>
      <c r="BC2437" s="11" t="s">
        <v>4825</v>
      </c>
    </row>
    <row r="2438" spans="1:55" x14ac:dyDescent="0.25">
      <c r="A2438" t="str">
        <f t="shared" si="43"/>
        <v>С/698IBV (BioChek) инфекционный бронхит уровень антител</v>
      </c>
      <c r="B2438" t="str">
        <f>IF(E2438="","",INDEX(Лаборатории!A:A,MATCH('Производственный контроль'!E2438,Лаборатории!B:B,0)))</f>
        <v xml:space="preserve">КУРИНОЕ ЦАРСТВО АО </v>
      </c>
      <c r="C2438" t="str">
        <f>IF(E2438="","",VLOOKUP(E2438,Лаборатории!B:D,3,0))</f>
        <v>U377_CHL</v>
      </c>
      <c r="D2438" s="12">
        <v>45762</v>
      </c>
      <c r="E2438" s="11" t="s">
        <v>793</v>
      </c>
      <c r="F2438" s="11" t="s">
        <v>544</v>
      </c>
      <c r="G2438" s="11" t="s">
        <v>561</v>
      </c>
      <c r="H2438" s="11" t="s">
        <v>262</v>
      </c>
      <c r="I2438" s="11" t="s">
        <v>3416</v>
      </c>
      <c r="J2438" t="str">
        <f>IF(L2438="","",VLOOKUP(L2438,Продукция!B:D,3,0))</f>
        <v>Биологический_материал</v>
      </c>
      <c r="K2438" t="str">
        <f>IF(L2438="","",VLOOKUP(L2438,Продукция!B:C,2,0))</f>
        <v>Сыворотка крови</v>
      </c>
      <c r="L2438" s="151" t="s">
        <v>302</v>
      </c>
      <c r="M2438">
        <f>IF(L2438="","",VLOOKUP(L2438,Продукция!B:L,11,0))</f>
        <v>0</v>
      </c>
      <c r="N2438" s="11" t="s">
        <v>873</v>
      </c>
      <c r="P2438" s="11" t="s">
        <v>340</v>
      </c>
      <c r="Q2438" s="11" t="s">
        <v>854</v>
      </c>
      <c r="R2438" s="153" t="s">
        <v>4860</v>
      </c>
      <c r="S2438" s="11">
        <v>18</v>
      </c>
      <c r="T2438" s="11" t="s">
        <v>5275</v>
      </c>
      <c r="V2438" s="14">
        <v>45759</v>
      </c>
      <c r="Z2438" s="11" t="s">
        <v>4823</v>
      </c>
      <c r="AA2438" s="15">
        <v>0.4375</v>
      </c>
      <c r="AB2438" t="str">
        <f>IF(L2438="","",VLOOKUP(L2438&amp;I2438,Продукция!A:I,9,0))</f>
        <v>рекомендация производителя набора</v>
      </c>
      <c r="AC2438" s="14">
        <v>45771</v>
      </c>
      <c r="AD2438" s="11" t="s">
        <v>2676</v>
      </c>
      <c r="AE2438" s="11" t="s">
        <v>4823</v>
      </c>
      <c r="AF2438" t="str">
        <f>IF(AD2438="","",VLOOKUP(AD2438,'Сотрудники и ссылки'!A:B,2,0))</f>
        <v>Серолог</v>
      </c>
      <c r="AG2438">
        <f>IF(AD2438="","",VLOOKUP(AD2438,'Сотрудники и ссылки'!A:C,3,0))</f>
        <v>20007746</v>
      </c>
      <c r="AH2438" s="11" t="s">
        <v>2676</v>
      </c>
      <c r="AI2438" t="str">
        <f>IF(AH2438="","",VLOOKUP(AH2438,'Сотрудники и ссылки'!A:B,2,0))</f>
        <v>Серолог</v>
      </c>
      <c r="AJ2438">
        <f>IF(AH2438="","",VLOOKUP(AH2438,'Сотрудники и ссылки'!A:C,3,0))</f>
        <v>20007746</v>
      </c>
      <c r="AK2438" s="14">
        <v>45771</v>
      </c>
      <c r="AL2438" s="2">
        <f>IF(AK2438="","",AK2438+VLOOKUP(I2438,'Вид исследования'!B:E,4,0))</f>
        <v>45772</v>
      </c>
      <c r="AM2438" s="2">
        <f>IF(AK2438="","",AK2438+VLOOKUP(I2438,'Вид исследования'!B:F,5,0))</f>
        <v>45772</v>
      </c>
      <c r="AN2438" s="14">
        <v>45771</v>
      </c>
      <c r="AP2438" s="11" t="s">
        <v>189</v>
      </c>
      <c r="AQ2438" t="str">
        <f>IFERROR(IF(L2438="","",VLOOKUP(L2438&amp;I2438,Продукция!A:K,11,0)),"обратитесь к админ справочника")</f>
        <v>согласно рекомендациям производителя теста</v>
      </c>
      <c r="AR2438" s="11" t="s">
        <v>4823</v>
      </c>
      <c r="AS2438" t="str">
        <f>IFERROR(IF(L2438="","",VLOOKUP(L2438&amp;I2438,Продукция!A:J,10,0)),"обратитесь к админ справочника")</f>
        <v>инструкция тест- ситема Биочек СК-119</v>
      </c>
      <c r="AT2438" s="11" t="s">
        <v>4823</v>
      </c>
      <c r="AU2438" s="11" t="s">
        <v>4823</v>
      </c>
      <c r="AV2438" s="11" t="s">
        <v>2676</v>
      </c>
      <c r="AW2438" s="11" t="s">
        <v>4824</v>
      </c>
      <c r="AX2438" s="11" t="s">
        <v>561</v>
      </c>
      <c r="AY2438" s="11" t="s">
        <v>1072</v>
      </c>
      <c r="AZ2438" s="11">
        <v>155</v>
      </c>
      <c r="BA2438" s="11">
        <v>40</v>
      </c>
      <c r="BC2438" s="11" t="s">
        <v>4825</v>
      </c>
    </row>
    <row r="2439" spans="1:55" x14ac:dyDescent="0.25">
      <c r="A2439" t="str">
        <f t="shared" si="43"/>
        <v>С/698IBV (BioChek) инфекционный бронхит уровень антител</v>
      </c>
      <c r="B2439" t="str">
        <f>IF(E2439="","",INDEX(Лаборатории!A:A,MATCH('Производственный контроль'!E2439,Лаборатории!B:B,0)))</f>
        <v xml:space="preserve">КУРИНОЕ ЦАРСТВО АО </v>
      </c>
      <c r="C2439" t="str">
        <f>IF(E2439="","",VLOOKUP(E2439,Лаборатории!B:D,3,0))</f>
        <v>U377_CHL</v>
      </c>
      <c r="D2439" s="12">
        <v>45762</v>
      </c>
      <c r="E2439" s="11" t="s">
        <v>793</v>
      </c>
      <c r="F2439" s="11" t="s">
        <v>544</v>
      </c>
      <c r="G2439" s="11" t="s">
        <v>561</v>
      </c>
      <c r="H2439" s="11" t="s">
        <v>262</v>
      </c>
      <c r="I2439" s="11" t="s">
        <v>3416</v>
      </c>
      <c r="J2439" t="str">
        <f>IF(L2439="","",VLOOKUP(L2439,Продукция!B:D,3,0))</f>
        <v>Биологический_материал</v>
      </c>
      <c r="K2439" t="str">
        <f>IF(L2439="","",VLOOKUP(L2439,Продукция!B:C,2,0))</f>
        <v>Сыворотка крови</v>
      </c>
      <c r="L2439" s="151" t="s">
        <v>302</v>
      </c>
      <c r="M2439">
        <f>IF(L2439="","",VLOOKUP(L2439,Продукция!B:L,11,0))</f>
        <v>0</v>
      </c>
      <c r="N2439" s="11" t="s">
        <v>873</v>
      </c>
      <c r="P2439" s="11" t="s">
        <v>340</v>
      </c>
      <c r="Q2439" s="11" t="s">
        <v>854</v>
      </c>
      <c r="R2439" s="153" t="s">
        <v>5273</v>
      </c>
      <c r="S2439" s="11">
        <v>18</v>
      </c>
      <c r="T2439" s="11" t="s">
        <v>5275</v>
      </c>
      <c r="V2439" s="14">
        <v>45761</v>
      </c>
      <c r="Z2439" s="11" t="s">
        <v>4823</v>
      </c>
      <c r="AA2439" s="15">
        <v>0.4375</v>
      </c>
      <c r="AB2439" t="str">
        <f>IF(L2439="","",VLOOKUP(L2439&amp;I2439,Продукция!A:I,9,0))</f>
        <v>рекомендация производителя набора</v>
      </c>
      <c r="AC2439" s="14">
        <v>45771</v>
      </c>
      <c r="AD2439" s="11" t="s">
        <v>2676</v>
      </c>
      <c r="AE2439" s="11" t="s">
        <v>4823</v>
      </c>
      <c r="AF2439" t="str">
        <f>IF(AD2439="","",VLOOKUP(AD2439,'Сотрудники и ссылки'!A:B,2,0))</f>
        <v>Серолог</v>
      </c>
      <c r="AG2439">
        <f>IF(AD2439="","",VLOOKUP(AD2439,'Сотрудники и ссылки'!A:C,3,0))</f>
        <v>20007746</v>
      </c>
      <c r="AH2439" s="11" t="s">
        <v>2676</v>
      </c>
      <c r="AI2439" t="str">
        <f>IF(AH2439="","",VLOOKUP(AH2439,'Сотрудники и ссылки'!A:B,2,0))</f>
        <v>Серолог</v>
      </c>
      <c r="AJ2439">
        <f>IF(AH2439="","",VLOOKUP(AH2439,'Сотрудники и ссылки'!A:C,3,0))</f>
        <v>20007746</v>
      </c>
      <c r="AK2439" s="14">
        <v>45771</v>
      </c>
      <c r="AL2439" s="2">
        <f>IF(AK2439="","",AK2439+VLOOKUP(I2439,'Вид исследования'!B:E,4,0))</f>
        <v>45772</v>
      </c>
      <c r="AM2439" s="2">
        <f>IF(AK2439="","",AK2439+VLOOKUP(I2439,'Вид исследования'!B:F,5,0))</f>
        <v>45772</v>
      </c>
      <c r="AN2439" s="14">
        <v>45771</v>
      </c>
      <c r="AP2439" s="11" t="s">
        <v>189</v>
      </c>
      <c r="AQ2439" t="str">
        <f>IFERROR(IF(L2439="","",VLOOKUP(L2439&amp;I2439,Продукция!A:K,11,0)),"обратитесь к админ справочника")</f>
        <v>согласно рекомендациям производителя теста</v>
      </c>
      <c r="AR2439" s="11" t="s">
        <v>4823</v>
      </c>
      <c r="AS2439" t="str">
        <f>IFERROR(IF(L2439="","",VLOOKUP(L2439&amp;I2439,Продукция!A:J,10,0)),"обратитесь к админ справочника")</f>
        <v>инструкция тест- ситема Биочек СК-119</v>
      </c>
      <c r="AT2439" s="11" t="s">
        <v>4823</v>
      </c>
      <c r="AU2439" s="11" t="s">
        <v>4823</v>
      </c>
      <c r="AV2439" s="11" t="s">
        <v>2676</v>
      </c>
      <c r="AW2439" s="11" t="s">
        <v>4824</v>
      </c>
      <c r="AX2439" s="11" t="s">
        <v>561</v>
      </c>
      <c r="AY2439" s="11" t="s">
        <v>1051</v>
      </c>
      <c r="AZ2439" s="11">
        <v>155</v>
      </c>
      <c r="BA2439" s="11">
        <v>41</v>
      </c>
      <c r="BC2439" s="11" t="s">
        <v>4825</v>
      </c>
    </row>
    <row r="2440" spans="1:55" x14ac:dyDescent="0.25">
      <c r="A2440" t="str">
        <f t="shared" si="43"/>
        <v>С/698REO (BioChek) реовирус уровень антител</v>
      </c>
      <c r="B2440" t="str">
        <f>IF(E2440="","",INDEX(Лаборатории!A:A,MATCH('Производственный контроль'!E2440,Лаборатории!B:B,0)))</f>
        <v xml:space="preserve">КУРИНОЕ ЦАРСТВО АО </v>
      </c>
      <c r="C2440" t="str">
        <f>IF(E2440="","",VLOOKUP(E2440,Лаборатории!B:D,3,0))</f>
        <v>U377_CHL</v>
      </c>
      <c r="D2440" s="12">
        <v>45762</v>
      </c>
      <c r="E2440" s="11" t="s">
        <v>793</v>
      </c>
      <c r="F2440" s="11" t="s">
        <v>544</v>
      </c>
      <c r="G2440" s="11" t="s">
        <v>561</v>
      </c>
      <c r="H2440" s="11" t="s">
        <v>262</v>
      </c>
      <c r="I2440" s="11" t="s">
        <v>3426</v>
      </c>
      <c r="J2440" t="str">
        <f>IF(L2440="","",VLOOKUP(L2440,Продукция!B:D,3,0))</f>
        <v>Биологический_материал</v>
      </c>
      <c r="K2440" t="str">
        <f>IF(L2440="","",VLOOKUP(L2440,Продукция!B:C,2,0))</f>
        <v>Сыворотка крови</v>
      </c>
      <c r="L2440" s="151" t="s">
        <v>302</v>
      </c>
      <c r="M2440">
        <f>IF(L2440="","",VLOOKUP(L2440,Продукция!B:L,11,0))</f>
        <v>0</v>
      </c>
      <c r="N2440" s="11" t="s">
        <v>873</v>
      </c>
      <c r="P2440" s="11" t="s">
        <v>340</v>
      </c>
      <c r="Q2440" s="11" t="s">
        <v>854</v>
      </c>
      <c r="R2440" s="153" t="s">
        <v>4860</v>
      </c>
      <c r="S2440" s="11">
        <v>18</v>
      </c>
      <c r="T2440" s="11" t="s">
        <v>5275</v>
      </c>
      <c r="V2440" s="14">
        <v>45759</v>
      </c>
      <c r="Z2440" s="11" t="s">
        <v>4823</v>
      </c>
      <c r="AA2440" s="15">
        <v>0.4375</v>
      </c>
      <c r="AB2440" t="str">
        <f>IF(L2440="","",VLOOKUP(L2440&amp;I2440,Продукция!A:I,9,0))</f>
        <v>рекомендация производителя набора</v>
      </c>
      <c r="AC2440" s="14">
        <v>45771</v>
      </c>
      <c r="AD2440" s="11" t="s">
        <v>2676</v>
      </c>
      <c r="AE2440" s="11" t="s">
        <v>4823</v>
      </c>
      <c r="AF2440" t="str">
        <f>IF(AD2440="","",VLOOKUP(AD2440,'Сотрудники и ссылки'!A:B,2,0))</f>
        <v>Серолог</v>
      </c>
      <c r="AG2440">
        <f>IF(AD2440="","",VLOOKUP(AD2440,'Сотрудники и ссылки'!A:C,3,0))</f>
        <v>20007746</v>
      </c>
      <c r="AH2440" s="11" t="s">
        <v>2676</v>
      </c>
      <c r="AI2440" t="str">
        <f>IF(AH2440="","",VLOOKUP(AH2440,'Сотрудники и ссылки'!A:B,2,0))</f>
        <v>Серолог</v>
      </c>
      <c r="AJ2440">
        <f>IF(AH2440="","",VLOOKUP(AH2440,'Сотрудники и ссылки'!A:C,3,0))</f>
        <v>20007746</v>
      </c>
      <c r="AK2440" s="14">
        <v>45771</v>
      </c>
      <c r="AL2440" s="2">
        <f>IF(AK2440="","",AK2440+VLOOKUP(I2440,'Вид исследования'!B:E,4,0))</f>
        <v>45772</v>
      </c>
      <c r="AM2440" s="2">
        <f>IF(AK2440="","",AK2440+VLOOKUP(I2440,'Вид исследования'!B:F,5,0))</f>
        <v>45772</v>
      </c>
      <c r="AN2440" s="14">
        <v>45771</v>
      </c>
      <c r="AP2440" s="11" t="s">
        <v>189</v>
      </c>
      <c r="AQ2440" t="str">
        <f>IFERROR(IF(L2440="","",VLOOKUP(L2440&amp;I2440,Продукция!A:K,11,0)),"обратитесь к админ справочника")</f>
        <v>согласно рекомендациям производителя теста</v>
      </c>
      <c r="AR2440" s="11" t="s">
        <v>4823</v>
      </c>
      <c r="AS2440" t="str">
        <f>IFERROR(IF(L2440="","",VLOOKUP(L2440&amp;I2440,Продукция!A:J,10,0)),"обратитесь к админ справочника")</f>
        <v>инструкция тест- ситема Биочек СК -110</v>
      </c>
      <c r="AT2440" s="11" t="s">
        <v>4823</v>
      </c>
      <c r="AU2440" s="11" t="s">
        <v>4823</v>
      </c>
      <c r="AV2440" s="11" t="s">
        <v>2676</v>
      </c>
      <c r="AW2440" s="11" t="s">
        <v>4824</v>
      </c>
      <c r="AX2440" s="11" t="s">
        <v>561</v>
      </c>
      <c r="AY2440" s="11" t="s">
        <v>1072</v>
      </c>
      <c r="AZ2440" s="11">
        <v>155</v>
      </c>
      <c r="BA2440" s="11">
        <v>40</v>
      </c>
      <c r="BC2440" s="11" t="s">
        <v>4825</v>
      </c>
    </row>
    <row r="2441" spans="1:55" x14ac:dyDescent="0.25">
      <c r="A2441" t="str">
        <f t="shared" ref="A2441:A2504" si="44">T2441&amp;I2441</f>
        <v>С/698REO (BioChek) реовирус уровень антител</v>
      </c>
      <c r="B2441" t="str">
        <f>IF(E2441="","",INDEX(Лаборатории!A:A,MATCH('Производственный контроль'!E2441,Лаборатории!B:B,0)))</f>
        <v xml:space="preserve">КУРИНОЕ ЦАРСТВО АО </v>
      </c>
      <c r="C2441" t="str">
        <f>IF(E2441="","",VLOOKUP(E2441,Лаборатории!B:D,3,0))</f>
        <v>U377_CHL</v>
      </c>
      <c r="D2441" s="12">
        <v>45762</v>
      </c>
      <c r="E2441" s="11" t="s">
        <v>793</v>
      </c>
      <c r="F2441" s="11" t="s">
        <v>544</v>
      </c>
      <c r="G2441" s="11" t="s">
        <v>561</v>
      </c>
      <c r="H2441" s="11" t="s">
        <v>262</v>
      </c>
      <c r="I2441" s="11" t="s">
        <v>3426</v>
      </c>
      <c r="J2441" t="str">
        <f>IF(L2441="","",VLOOKUP(L2441,Продукция!B:D,3,0))</f>
        <v>Биологический_материал</v>
      </c>
      <c r="K2441" t="str">
        <f>IF(L2441="","",VLOOKUP(L2441,Продукция!B:C,2,0))</f>
        <v>Сыворотка крови</v>
      </c>
      <c r="L2441" s="151" t="s">
        <v>302</v>
      </c>
      <c r="M2441">
        <f>IF(L2441="","",VLOOKUP(L2441,Продукция!B:L,11,0))</f>
        <v>0</v>
      </c>
      <c r="N2441" s="11" t="s">
        <v>873</v>
      </c>
      <c r="P2441" s="11" t="s">
        <v>340</v>
      </c>
      <c r="Q2441" s="11" t="s">
        <v>854</v>
      </c>
      <c r="R2441" s="153" t="s">
        <v>5273</v>
      </c>
      <c r="S2441" s="11">
        <v>18</v>
      </c>
      <c r="T2441" s="11" t="s">
        <v>5275</v>
      </c>
      <c r="V2441" s="14">
        <v>45761</v>
      </c>
      <c r="Z2441" s="11" t="s">
        <v>4823</v>
      </c>
      <c r="AA2441" s="15">
        <v>0.4375</v>
      </c>
      <c r="AB2441" t="str">
        <f>IF(L2441="","",VLOOKUP(L2441&amp;I2441,Продукция!A:I,9,0))</f>
        <v>рекомендация производителя набора</v>
      </c>
      <c r="AC2441" s="14">
        <v>45771</v>
      </c>
      <c r="AD2441" s="11" t="s">
        <v>2676</v>
      </c>
      <c r="AE2441" s="11" t="s">
        <v>4823</v>
      </c>
      <c r="AF2441" t="str">
        <f>IF(AD2441="","",VLOOKUP(AD2441,'Сотрудники и ссылки'!A:B,2,0))</f>
        <v>Серолог</v>
      </c>
      <c r="AG2441">
        <f>IF(AD2441="","",VLOOKUP(AD2441,'Сотрудники и ссылки'!A:C,3,0))</f>
        <v>20007746</v>
      </c>
      <c r="AH2441" s="11" t="s">
        <v>2676</v>
      </c>
      <c r="AI2441" t="str">
        <f>IF(AH2441="","",VLOOKUP(AH2441,'Сотрудники и ссылки'!A:B,2,0))</f>
        <v>Серолог</v>
      </c>
      <c r="AJ2441">
        <f>IF(AH2441="","",VLOOKUP(AH2441,'Сотрудники и ссылки'!A:C,3,0))</f>
        <v>20007746</v>
      </c>
      <c r="AK2441" s="14">
        <v>45771</v>
      </c>
      <c r="AL2441" s="2">
        <f>IF(AK2441="","",AK2441+VLOOKUP(I2441,'Вид исследования'!B:E,4,0))</f>
        <v>45772</v>
      </c>
      <c r="AM2441" s="2">
        <f>IF(AK2441="","",AK2441+VLOOKUP(I2441,'Вид исследования'!B:F,5,0))</f>
        <v>45772</v>
      </c>
      <c r="AN2441" s="14">
        <v>45771</v>
      </c>
      <c r="AP2441" s="11" t="s">
        <v>189</v>
      </c>
      <c r="AQ2441" t="str">
        <f>IFERROR(IF(L2441="","",VLOOKUP(L2441&amp;I2441,Продукция!A:K,11,0)),"обратитесь к админ справочника")</f>
        <v>согласно рекомендациям производителя теста</v>
      </c>
      <c r="AR2441" s="11" t="s">
        <v>4823</v>
      </c>
      <c r="AS2441" t="str">
        <f>IFERROR(IF(L2441="","",VLOOKUP(L2441&amp;I2441,Продукция!A:J,10,0)),"обратитесь к админ справочника")</f>
        <v>инструкция тест- ситема Биочек СК -110</v>
      </c>
      <c r="AT2441" s="11" t="s">
        <v>4823</v>
      </c>
      <c r="AU2441" s="11" t="s">
        <v>4823</v>
      </c>
      <c r="AV2441" s="11" t="s">
        <v>2676</v>
      </c>
      <c r="AW2441" s="11" t="s">
        <v>4824</v>
      </c>
      <c r="AX2441" s="11" t="s">
        <v>561</v>
      </c>
      <c r="AY2441" s="11" t="s">
        <v>1051</v>
      </c>
      <c r="AZ2441" s="11">
        <v>155</v>
      </c>
      <c r="BA2441" s="11">
        <v>41</v>
      </c>
      <c r="BC2441" s="11" t="s">
        <v>4825</v>
      </c>
    </row>
    <row r="2442" spans="1:55" x14ac:dyDescent="0.25">
      <c r="A2442" t="str">
        <f t="shared" si="44"/>
        <v>С/698NDV (BioChek) болезнь Ньюкасла уровень антител</v>
      </c>
      <c r="B2442" t="str">
        <f>IF(E2442="","",INDEX(Лаборатории!A:A,MATCH('Производственный контроль'!E2442,Лаборатории!B:B,0)))</f>
        <v xml:space="preserve">КУРИНОЕ ЦАРСТВО АО </v>
      </c>
      <c r="C2442" t="str">
        <f>IF(E2442="","",VLOOKUP(E2442,Лаборатории!B:D,3,0))</f>
        <v>U377_CHL</v>
      </c>
      <c r="D2442" s="12">
        <v>45762</v>
      </c>
      <c r="E2442" s="11" t="s">
        <v>793</v>
      </c>
      <c r="F2442" s="11" t="s">
        <v>544</v>
      </c>
      <c r="G2442" s="11" t="s">
        <v>561</v>
      </c>
      <c r="H2442" s="11" t="s">
        <v>262</v>
      </c>
      <c r="I2442" s="11" t="s">
        <v>3424</v>
      </c>
      <c r="J2442" t="str">
        <f>IF(L2442="","",VLOOKUP(L2442,Продукция!B:D,3,0))</f>
        <v>Биологический_материал</v>
      </c>
      <c r="K2442" t="str">
        <f>IF(L2442="","",VLOOKUP(L2442,Продукция!B:C,2,0))</f>
        <v>Сыворотка крови</v>
      </c>
      <c r="L2442" s="151" t="s">
        <v>302</v>
      </c>
      <c r="M2442">
        <f>IF(L2442="","",VLOOKUP(L2442,Продукция!B:L,11,0))</f>
        <v>0</v>
      </c>
      <c r="N2442" s="11" t="s">
        <v>873</v>
      </c>
      <c r="P2442" s="11" t="s">
        <v>340</v>
      </c>
      <c r="Q2442" s="11" t="s">
        <v>854</v>
      </c>
      <c r="R2442" s="153" t="s">
        <v>4860</v>
      </c>
      <c r="S2442" s="11">
        <v>18</v>
      </c>
      <c r="T2442" s="11" t="s">
        <v>5275</v>
      </c>
      <c r="V2442" s="14">
        <v>45759</v>
      </c>
      <c r="Z2442" s="11" t="s">
        <v>4823</v>
      </c>
      <c r="AA2442" s="15">
        <v>0.4375</v>
      </c>
      <c r="AB2442" t="str">
        <f>IF(L2442="","",VLOOKUP(L2442&amp;I2442,Продукция!A:I,9,0))</f>
        <v>рекомендация производителя набора</v>
      </c>
      <c r="AC2442" s="14">
        <v>45771</v>
      </c>
      <c r="AD2442" s="11" t="s">
        <v>2676</v>
      </c>
      <c r="AE2442" s="11" t="s">
        <v>4823</v>
      </c>
      <c r="AF2442" t="str">
        <f>IF(AD2442="","",VLOOKUP(AD2442,'Сотрудники и ссылки'!A:B,2,0))</f>
        <v>Серолог</v>
      </c>
      <c r="AG2442">
        <f>IF(AD2442="","",VLOOKUP(AD2442,'Сотрудники и ссылки'!A:C,3,0))</f>
        <v>20007746</v>
      </c>
      <c r="AH2442" s="11" t="s">
        <v>2676</v>
      </c>
      <c r="AI2442" t="str">
        <f>IF(AH2442="","",VLOOKUP(AH2442,'Сотрудники и ссылки'!A:B,2,0))</f>
        <v>Серолог</v>
      </c>
      <c r="AJ2442">
        <f>IF(AH2442="","",VLOOKUP(AH2442,'Сотрудники и ссылки'!A:C,3,0))</f>
        <v>20007746</v>
      </c>
      <c r="AK2442" s="14">
        <v>45771</v>
      </c>
      <c r="AL2442" s="2">
        <f>IF(AK2442="","",AK2442+VLOOKUP(I2442,'Вид исследования'!B:E,4,0))</f>
        <v>45772</v>
      </c>
      <c r="AM2442" s="2">
        <f>IF(AK2442="","",AK2442+VLOOKUP(I2442,'Вид исследования'!B:F,5,0))</f>
        <v>45772</v>
      </c>
      <c r="AN2442" s="14">
        <v>45771</v>
      </c>
      <c r="AP2442" s="11" t="s">
        <v>189</v>
      </c>
      <c r="AQ2442" t="str">
        <f>IFERROR(IF(L2442="","",VLOOKUP(L2442&amp;I2442,Продукция!A:K,11,0)),"обратитесь к админ справочника")</f>
        <v>согласно рекомендациям производителя теста</v>
      </c>
      <c r="AR2442" s="11" t="s">
        <v>4823</v>
      </c>
      <c r="AS2442" t="str">
        <f>IFERROR(IF(L2442="","",VLOOKUP(L2442&amp;I2442,Продукция!A:J,10,0)),"обратитесь к админ справочника")</f>
        <v>инструкция тест- ситема Биочек СК -116</v>
      </c>
      <c r="AT2442" s="11" t="s">
        <v>4823</v>
      </c>
      <c r="AU2442" s="11" t="s">
        <v>4823</v>
      </c>
      <c r="AV2442" s="11" t="s">
        <v>2676</v>
      </c>
      <c r="AW2442" s="11" t="s">
        <v>4824</v>
      </c>
      <c r="AX2442" s="11" t="s">
        <v>561</v>
      </c>
      <c r="AY2442" s="11" t="s">
        <v>1072</v>
      </c>
      <c r="AZ2442" s="11">
        <v>155</v>
      </c>
      <c r="BA2442" s="11">
        <v>40</v>
      </c>
      <c r="BC2442" s="11" t="s">
        <v>4825</v>
      </c>
    </row>
    <row r="2443" spans="1:55" x14ac:dyDescent="0.25">
      <c r="A2443" t="str">
        <f t="shared" si="44"/>
        <v>С/698NDV (BioChek) болезнь Ньюкасла уровень антител</v>
      </c>
      <c r="B2443" t="str">
        <f>IF(E2443="","",INDEX(Лаборатории!A:A,MATCH('Производственный контроль'!E2443,Лаборатории!B:B,0)))</f>
        <v xml:space="preserve">КУРИНОЕ ЦАРСТВО АО </v>
      </c>
      <c r="C2443" t="str">
        <f>IF(E2443="","",VLOOKUP(E2443,Лаборатории!B:D,3,0))</f>
        <v>U377_CHL</v>
      </c>
      <c r="D2443" s="12">
        <v>45762</v>
      </c>
      <c r="E2443" s="11" t="s">
        <v>793</v>
      </c>
      <c r="F2443" s="11" t="s">
        <v>544</v>
      </c>
      <c r="G2443" s="11" t="s">
        <v>561</v>
      </c>
      <c r="H2443" s="11" t="s">
        <v>262</v>
      </c>
      <c r="I2443" s="11" t="s">
        <v>3424</v>
      </c>
      <c r="J2443" t="str">
        <f>IF(L2443="","",VLOOKUP(L2443,Продукция!B:D,3,0))</f>
        <v>Биологический_материал</v>
      </c>
      <c r="K2443" t="str">
        <f>IF(L2443="","",VLOOKUP(L2443,Продукция!B:C,2,0))</f>
        <v>Сыворотка крови</v>
      </c>
      <c r="L2443" s="151" t="s">
        <v>302</v>
      </c>
      <c r="M2443">
        <f>IF(L2443="","",VLOOKUP(L2443,Продукция!B:L,11,0))</f>
        <v>0</v>
      </c>
      <c r="N2443" s="11" t="s">
        <v>873</v>
      </c>
      <c r="P2443" s="11" t="s">
        <v>340</v>
      </c>
      <c r="Q2443" s="11" t="s">
        <v>854</v>
      </c>
      <c r="R2443" s="153" t="s">
        <v>5273</v>
      </c>
      <c r="S2443" s="11">
        <v>18</v>
      </c>
      <c r="T2443" s="11" t="s">
        <v>5275</v>
      </c>
      <c r="V2443" s="14">
        <v>45761</v>
      </c>
      <c r="Z2443" s="11" t="s">
        <v>4823</v>
      </c>
      <c r="AA2443" s="15">
        <v>0.4375</v>
      </c>
      <c r="AB2443" t="str">
        <f>IF(L2443="","",VLOOKUP(L2443&amp;I2443,Продукция!A:I,9,0))</f>
        <v>рекомендация производителя набора</v>
      </c>
      <c r="AC2443" s="14">
        <v>45771</v>
      </c>
      <c r="AD2443" s="11" t="s">
        <v>2676</v>
      </c>
      <c r="AE2443" s="11" t="s">
        <v>4823</v>
      </c>
      <c r="AF2443" t="str">
        <f>IF(AD2443="","",VLOOKUP(AD2443,'Сотрудники и ссылки'!A:B,2,0))</f>
        <v>Серолог</v>
      </c>
      <c r="AG2443">
        <f>IF(AD2443="","",VLOOKUP(AD2443,'Сотрудники и ссылки'!A:C,3,0))</f>
        <v>20007746</v>
      </c>
      <c r="AH2443" s="11" t="s">
        <v>2676</v>
      </c>
      <c r="AI2443" t="str">
        <f>IF(AH2443="","",VLOOKUP(AH2443,'Сотрудники и ссылки'!A:B,2,0))</f>
        <v>Серолог</v>
      </c>
      <c r="AJ2443">
        <f>IF(AH2443="","",VLOOKUP(AH2443,'Сотрудники и ссылки'!A:C,3,0))</f>
        <v>20007746</v>
      </c>
      <c r="AK2443" s="14">
        <v>45771</v>
      </c>
      <c r="AL2443" s="2">
        <f>IF(AK2443="","",AK2443+VLOOKUP(I2443,'Вид исследования'!B:E,4,0))</f>
        <v>45772</v>
      </c>
      <c r="AM2443" s="2">
        <f>IF(AK2443="","",AK2443+VLOOKUP(I2443,'Вид исследования'!B:F,5,0))</f>
        <v>45772</v>
      </c>
      <c r="AN2443" s="14">
        <v>45771</v>
      </c>
      <c r="AP2443" s="11" t="s">
        <v>189</v>
      </c>
      <c r="AQ2443" t="str">
        <f>IFERROR(IF(L2443="","",VLOOKUP(L2443&amp;I2443,Продукция!A:K,11,0)),"обратитесь к админ справочника")</f>
        <v>согласно рекомендациям производителя теста</v>
      </c>
      <c r="AR2443" s="11" t="s">
        <v>4823</v>
      </c>
      <c r="AS2443" t="str">
        <f>IFERROR(IF(L2443="","",VLOOKUP(L2443&amp;I2443,Продукция!A:J,10,0)),"обратитесь к админ справочника")</f>
        <v>инструкция тест- ситема Биочек СК -116</v>
      </c>
      <c r="AT2443" s="11" t="s">
        <v>4823</v>
      </c>
      <c r="AU2443" s="11" t="s">
        <v>4823</v>
      </c>
      <c r="AV2443" s="11" t="s">
        <v>2676</v>
      </c>
      <c r="AW2443" s="11" t="s">
        <v>4824</v>
      </c>
      <c r="AX2443" s="11" t="s">
        <v>561</v>
      </c>
      <c r="AY2443" s="11" t="s">
        <v>1051</v>
      </c>
      <c r="AZ2443" s="11">
        <v>155</v>
      </c>
      <c r="BA2443" s="11">
        <v>41</v>
      </c>
      <c r="BC2443" s="11" t="s">
        <v>4825</v>
      </c>
    </row>
    <row r="2444" spans="1:55" x14ac:dyDescent="0.25">
      <c r="A2444" t="str">
        <f t="shared" si="44"/>
        <v xml:space="preserve">С/698CAV (BioChek) анемия уровень антител </v>
      </c>
      <c r="B2444" t="str">
        <f>IF(E2444="","",INDEX(Лаборатории!A:A,MATCH('Производственный контроль'!E2444,Лаборатории!B:B,0)))</f>
        <v xml:space="preserve">КУРИНОЕ ЦАРСТВО АО </v>
      </c>
      <c r="C2444" t="str">
        <f>IF(E2444="","",VLOOKUP(E2444,Лаборатории!B:D,3,0))</f>
        <v>U377_CHL</v>
      </c>
      <c r="D2444" s="12">
        <v>45762</v>
      </c>
      <c r="E2444" s="11" t="s">
        <v>793</v>
      </c>
      <c r="F2444" s="11" t="s">
        <v>544</v>
      </c>
      <c r="G2444" s="11" t="s">
        <v>561</v>
      </c>
      <c r="H2444" s="11" t="s">
        <v>262</v>
      </c>
      <c r="I2444" s="11" t="s">
        <v>3412</v>
      </c>
      <c r="J2444" t="str">
        <f>IF(L2444="","",VLOOKUP(L2444,Продукция!B:D,3,0))</f>
        <v>Биологический_материал</v>
      </c>
      <c r="K2444" t="str">
        <f>IF(L2444="","",VLOOKUP(L2444,Продукция!B:C,2,0))</f>
        <v>Сыворотка крови</v>
      </c>
      <c r="L2444" s="151" t="s">
        <v>302</v>
      </c>
      <c r="M2444">
        <f>IF(L2444="","",VLOOKUP(L2444,Продукция!B:L,11,0))</f>
        <v>0</v>
      </c>
      <c r="N2444" s="11" t="s">
        <v>873</v>
      </c>
      <c r="P2444" s="11" t="s">
        <v>340</v>
      </c>
      <c r="Q2444" s="11" t="s">
        <v>854</v>
      </c>
      <c r="R2444" s="153" t="s">
        <v>4860</v>
      </c>
      <c r="S2444" s="11">
        <v>18</v>
      </c>
      <c r="T2444" s="11" t="s">
        <v>5275</v>
      </c>
      <c r="V2444" s="14">
        <v>45759</v>
      </c>
      <c r="Z2444" s="11" t="s">
        <v>4823</v>
      </c>
      <c r="AA2444" s="15">
        <v>0.4375</v>
      </c>
      <c r="AB2444" t="str">
        <f>IF(L2444="","",VLOOKUP(L2444&amp;I2444,Продукция!A:I,9,0))</f>
        <v>рекомендация производителя набора</v>
      </c>
      <c r="AC2444" s="14">
        <v>45771</v>
      </c>
      <c r="AD2444" s="11" t="s">
        <v>2673</v>
      </c>
      <c r="AE2444" s="11" t="s">
        <v>4823</v>
      </c>
      <c r="AF2444" t="str">
        <f>IF(AD2444="","",VLOOKUP(AD2444,'Сотрудники и ссылки'!A:B,2,0))</f>
        <v>Серолог</v>
      </c>
      <c r="AG2444">
        <f>IF(AD2444="","",VLOOKUP(AD2444,'Сотрудники и ссылки'!A:C,3,0))</f>
        <v>20001771</v>
      </c>
      <c r="AH2444" s="11" t="s">
        <v>2673</v>
      </c>
      <c r="AI2444" t="str">
        <f>IF(AH2444="","",VLOOKUP(AH2444,'Сотрудники и ссылки'!A:B,2,0))</f>
        <v>Серолог</v>
      </c>
      <c r="AJ2444">
        <f>IF(AH2444="","",VLOOKUP(AH2444,'Сотрудники и ссылки'!A:C,3,0))</f>
        <v>20001771</v>
      </c>
      <c r="AK2444" s="14">
        <v>45771</v>
      </c>
      <c r="AL2444" s="2">
        <f>IF(AK2444="","",AK2444+VLOOKUP(I2444,'Вид исследования'!B:E,4,0))</f>
        <v>45772</v>
      </c>
      <c r="AM2444" s="2">
        <f>IF(AK2444="","",AK2444+VLOOKUP(I2444,'Вид исследования'!B:F,5,0))</f>
        <v>45772</v>
      </c>
      <c r="AN2444" s="14">
        <v>45771</v>
      </c>
      <c r="AP2444" s="11" t="s">
        <v>189</v>
      </c>
      <c r="AQ2444" t="str">
        <f>IFERROR(IF(L2444="","",VLOOKUP(L2444&amp;I2444,Продукция!A:K,11,0)),"обратитесь к админ справочника")</f>
        <v>согласно рекомендациям производителя теста</v>
      </c>
      <c r="AR2444" s="11" t="s">
        <v>4823</v>
      </c>
      <c r="AS2444" t="str">
        <f>IFERROR(IF(L2444="","",VLOOKUP(L2444&amp;I2444,Продукция!A:J,10,0)),"обратитесь к админ справочника")</f>
        <v>инструкция тест- ситема Биочек СК -126</v>
      </c>
      <c r="AT2444" s="11" t="s">
        <v>4823</v>
      </c>
      <c r="AU2444" s="11" t="s">
        <v>4823</v>
      </c>
      <c r="AV2444" s="11" t="s">
        <v>2673</v>
      </c>
      <c r="AW2444" s="11" t="s">
        <v>4824</v>
      </c>
      <c r="AX2444" s="11" t="s">
        <v>561</v>
      </c>
      <c r="AY2444" s="11" t="s">
        <v>1072</v>
      </c>
      <c r="AZ2444" s="11">
        <v>155</v>
      </c>
      <c r="BA2444" s="11">
        <v>40</v>
      </c>
      <c r="BC2444" s="11" t="s">
        <v>4825</v>
      </c>
    </row>
    <row r="2445" spans="1:55" x14ac:dyDescent="0.25">
      <c r="A2445" t="str">
        <f t="shared" si="44"/>
        <v xml:space="preserve">С/698CAV (BioChek) анемия уровень антител </v>
      </c>
      <c r="B2445" t="str">
        <f>IF(E2445="","",INDEX(Лаборатории!A:A,MATCH('Производственный контроль'!E2445,Лаборатории!B:B,0)))</f>
        <v xml:space="preserve">КУРИНОЕ ЦАРСТВО АО </v>
      </c>
      <c r="C2445" t="str">
        <f>IF(E2445="","",VLOOKUP(E2445,Лаборатории!B:D,3,0))</f>
        <v>U377_CHL</v>
      </c>
      <c r="D2445" s="12">
        <v>45762</v>
      </c>
      <c r="E2445" s="11" t="s">
        <v>793</v>
      </c>
      <c r="F2445" s="11" t="s">
        <v>544</v>
      </c>
      <c r="G2445" s="11" t="s">
        <v>561</v>
      </c>
      <c r="H2445" s="11" t="s">
        <v>262</v>
      </c>
      <c r="I2445" s="11" t="s">
        <v>3412</v>
      </c>
      <c r="J2445" t="str">
        <f>IF(L2445="","",VLOOKUP(L2445,Продукция!B:D,3,0))</f>
        <v>Биологический_материал</v>
      </c>
      <c r="K2445" t="str">
        <f>IF(L2445="","",VLOOKUP(L2445,Продукция!B:C,2,0))</f>
        <v>Сыворотка крови</v>
      </c>
      <c r="L2445" s="151" t="s">
        <v>302</v>
      </c>
      <c r="M2445">
        <f>IF(L2445="","",VLOOKUP(L2445,Продукция!B:L,11,0))</f>
        <v>0</v>
      </c>
      <c r="N2445" s="11" t="s">
        <v>873</v>
      </c>
      <c r="P2445" s="11" t="s">
        <v>340</v>
      </c>
      <c r="Q2445" s="11" t="s">
        <v>854</v>
      </c>
      <c r="R2445" s="153" t="s">
        <v>5273</v>
      </c>
      <c r="S2445" s="11">
        <v>18</v>
      </c>
      <c r="T2445" s="11" t="s">
        <v>5275</v>
      </c>
      <c r="V2445" s="14">
        <v>45761</v>
      </c>
      <c r="Z2445" s="11" t="s">
        <v>4823</v>
      </c>
      <c r="AA2445" s="15">
        <v>0.4375</v>
      </c>
      <c r="AB2445" t="str">
        <f>IF(L2445="","",VLOOKUP(L2445&amp;I2445,Продукция!A:I,9,0))</f>
        <v>рекомендация производителя набора</v>
      </c>
      <c r="AC2445" s="14">
        <v>45771</v>
      </c>
      <c r="AD2445" s="11" t="s">
        <v>2673</v>
      </c>
      <c r="AE2445" s="11" t="s">
        <v>4823</v>
      </c>
      <c r="AF2445" t="str">
        <f>IF(AD2445="","",VLOOKUP(AD2445,'Сотрудники и ссылки'!A:B,2,0))</f>
        <v>Серолог</v>
      </c>
      <c r="AG2445">
        <f>IF(AD2445="","",VLOOKUP(AD2445,'Сотрудники и ссылки'!A:C,3,0))</f>
        <v>20001771</v>
      </c>
      <c r="AH2445" s="11" t="s">
        <v>2673</v>
      </c>
      <c r="AI2445" t="str">
        <f>IF(AH2445="","",VLOOKUP(AH2445,'Сотрудники и ссылки'!A:B,2,0))</f>
        <v>Серолог</v>
      </c>
      <c r="AJ2445">
        <f>IF(AH2445="","",VLOOKUP(AH2445,'Сотрудники и ссылки'!A:C,3,0))</f>
        <v>20001771</v>
      </c>
      <c r="AK2445" s="14">
        <v>45771</v>
      </c>
      <c r="AL2445" s="2">
        <f>IF(AK2445="","",AK2445+VLOOKUP(I2445,'Вид исследования'!B:E,4,0))</f>
        <v>45772</v>
      </c>
      <c r="AM2445" s="2">
        <f>IF(AK2445="","",AK2445+VLOOKUP(I2445,'Вид исследования'!B:F,5,0))</f>
        <v>45772</v>
      </c>
      <c r="AN2445" s="14">
        <v>45771</v>
      </c>
      <c r="AP2445" s="11" t="s">
        <v>189</v>
      </c>
      <c r="AQ2445" t="str">
        <f>IFERROR(IF(L2445="","",VLOOKUP(L2445&amp;I2445,Продукция!A:K,11,0)),"обратитесь к админ справочника")</f>
        <v>согласно рекомендациям производителя теста</v>
      </c>
      <c r="AR2445" s="11" t="s">
        <v>4823</v>
      </c>
      <c r="AS2445" t="str">
        <f>IFERROR(IF(L2445="","",VLOOKUP(L2445&amp;I2445,Продукция!A:J,10,0)),"обратитесь к админ справочника")</f>
        <v>инструкция тест- ситема Биочек СК -126</v>
      </c>
      <c r="AT2445" s="11" t="s">
        <v>4823</v>
      </c>
      <c r="AU2445" s="11" t="s">
        <v>4823</v>
      </c>
      <c r="AV2445" s="11" t="s">
        <v>2673</v>
      </c>
      <c r="AW2445" s="11" t="s">
        <v>4824</v>
      </c>
      <c r="AX2445" s="11" t="s">
        <v>561</v>
      </c>
      <c r="AY2445" s="11" t="s">
        <v>1051</v>
      </c>
      <c r="AZ2445" s="11">
        <v>155</v>
      </c>
      <c r="BA2445" s="11">
        <v>41</v>
      </c>
      <c r="BC2445" s="11" t="s">
        <v>4825</v>
      </c>
    </row>
    <row r="2446" spans="1:55" x14ac:dyDescent="0.25">
      <c r="A2446" t="str">
        <f t="shared" si="44"/>
        <v>С/698FADV (BioChek) аденовирус уровень антител</v>
      </c>
      <c r="B2446" t="str">
        <f>IF(E2446="","",INDEX(Лаборатории!A:A,MATCH('Производственный контроль'!E2446,Лаборатории!B:B,0)))</f>
        <v xml:space="preserve">КУРИНОЕ ЦАРСТВО АО </v>
      </c>
      <c r="C2446" t="str">
        <f>IF(E2446="","",VLOOKUP(E2446,Лаборатории!B:D,3,0))</f>
        <v>U377_CHL</v>
      </c>
      <c r="D2446" s="12">
        <v>45762</v>
      </c>
      <c r="E2446" s="11" t="s">
        <v>793</v>
      </c>
      <c r="F2446" s="11" t="s">
        <v>544</v>
      </c>
      <c r="G2446" s="11" t="s">
        <v>561</v>
      </c>
      <c r="H2446" s="11" t="s">
        <v>262</v>
      </c>
      <c r="I2446" s="11" t="s">
        <v>3414</v>
      </c>
      <c r="J2446" t="str">
        <f>IF(L2446="","",VLOOKUP(L2446,Продукция!B:D,3,0))</f>
        <v>Биологический_материал</v>
      </c>
      <c r="K2446" t="str">
        <f>IF(L2446="","",VLOOKUP(L2446,Продукция!B:C,2,0))</f>
        <v>Сыворотка крови</v>
      </c>
      <c r="L2446" s="151" t="s">
        <v>302</v>
      </c>
      <c r="M2446">
        <f>IF(L2446="","",VLOOKUP(L2446,Продукция!B:L,11,0))</f>
        <v>0</v>
      </c>
      <c r="N2446" s="11" t="s">
        <v>873</v>
      </c>
      <c r="P2446" s="11" t="s">
        <v>340</v>
      </c>
      <c r="Q2446" s="11" t="s">
        <v>854</v>
      </c>
      <c r="R2446" s="153" t="s">
        <v>4860</v>
      </c>
      <c r="S2446" s="11">
        <v>18</v>
      </c>
      <c r="T2446" s="11" t="s">
        <v>5275</v>
      </c>
      <c r="V2446" s="14">
        <v>45759</v>
      </c>
      <c r="Z2446" s="11" t="s">
        <v>4823</v>
      </c>
      <c r="AA2446" s="15">
        <v>0.4375</v>
      </c>
      <c r="AB2446" t="str">
        <f>IF(L2446="","",VLOOKUP(L2446&amp;I2446,Продукция!A:I,9,0))</f>
        <v>рекомендация производителя набора</v>
      </c>
      <c r="AC2446" s="14">
        <v>45771</v>
      </c>
      <c r="AD2446" s="11" t="s">
        <v>2673</v>
      </c>
      <c r="AE2446" s="11" t="s">
        <v>4823</v>
      </c>
      <c r="AF2446" t="str">
        <f>IF(AD2446="","",VLOOKUP(AD2446,'Сотрудники и ссылки'!A:B,2,0))</f>
        <v>Серолог</v>
      </c>
      <c r="AG2446">
        <f>IF(AD2446="","",VLOOKUP(AD2446,'Сотрудники и ссылки'!A:C,3,0))</f>
        <v>20001771</v>
      </c>
      <c r="AH2446" s="11" t="s">
        <v>2673</v>
      </c>
      <c r="AI2446" t="str">
        <f>IF(AH2446="","",VLOOKUP(AH2446,'Сотрудники и ссылки'!A:B,2,0))</f>
        <v>Серолог</v>
      </c>
      <c r="AJ2446">
        <f>IF(AH2446="","",VLOOKUP(AH2446,'Сотрудники и ссылки'!A:C,3,0))</f>
        <v>20001771</v>
      </c>
      <c r="AK2446" s="14">
        <v>45771</v>
      </c>
      <c r="AL2446" s="2">
        <f>IF(AK2446="","",AK2446+VLOOKUP(I2446,'Вид исследования'!B:E,4,0))</f>
        <v>45772</v>
      </c>
      <c r="AM2446" s="2">
        <f>IF(AK2446="","",AK2446+VLOOKUP(I2446,'Вид исследования'!B:F,5,0))</f>
        <v>45772</v>
      </c>
      <c r="AN2446" s="14">
        <v>45771</v>
      </c>
      <c r="AP2446" s="11" t="s">
        <v>189</v>
      </c>
      <c r="AQ2446" t="str">
        <f>IFERROR(IF(L2446="","",VLOOKUP(L2446&amp;I2446,Продукция!A:K,11,0)),"обратитесь к админ справочника")</f>
        <v>согласно рекомендациям производителя теста</v>
      </c>
      <c r="AR2446" s="11" t="s">
        <v>4823</v>
      </c>
      <c r="AS2446" t="str">
        <f>IFERROR(IF(L2446="","",VLOOKUP(L2446&amp;I2446,Продукция!A:J,10,0)),"обратитесь к админ справочника")</f>
        <v>инструкция тест- ситема Биочек СК -132</v>
      </c>
      <c r="AT2446" s="11" t="s">
        <v>4823</v>
      </c>
      <c r="AU2446" s="11" t="s">
        <v>4823</v>
      </c>
      <c r="AV2446" s="11" t="s">
        <v>2673</v>
      </c>
      <c r="AW2446" s="11" t="s">
        <v>4824</v>
      </c>
      <c r="AX2446" s="11" t="s">
        <v>561</v>
      </c>
      <c r="AY2446" s="11" t="s">
        <v>1072</v>
      </c>
      <c r="AZ2446" s="11">
        <v>155</v>
      </c>
      <c r="BA2446" s="11">
        <v>40</v>
      </c>
      <c r="BC2446" s="11" t="s">
        <v>4825</v>
      </c>
    </row>
    <row r="2447" spans="1:55" x14ac:dyDescent="0.25">
      <c r="A2447" t="str">
        <f t="shared" si="44"/>
        <v>С/698FADV (BioChek) аденовирус уровень антител</v>
      </c>
      <c r="B2447" t="str">
        <f>IF(E2447="","",INDEX(Лаборатории!A:A,MATCH('Производственный контроль'!E2447,Лаборатории!B:B,0)))</f>
        <v xml:space="preserve">КУРИНОЕ ЦАРСТВО АО </v>
      </c>
      <c r="C2447" t="str">
        <f>IF(E2447="","",VLOOKUP(E2447,Лаборатории!B:D,3,0))</f>
        <v>U377_CHL</v>
      </c>
      <c r="D2447" s="12">
        <v>45762</v>
      </c>
      <c r="E2447" s="11" t="s">
        <v>793</v>
      </c>
      <c r="F2447" s="11" t="s">
        <v>544</v>
      </c>
      <c r="G2447" s="11" t="s">
        <v>561</v>
      </c>
      <c r="H2447" s="11" t="s">
        <v>262</v>
      </c>
      <c r="I2447" s="11" t="s">
        <v>3414</v>
      </c>
      <c r="J2447" t="str">
        <f>IF(L2447="","",VLOOKUP(L2447,Продукция!B:D,3,0))</f>
        <v>Биологический_материал</v>
      </c>
      <c r="K2447" t="str">
        <f>IF(L2447="","",VLOOKUP(L2447,Продукция!B:C,2,0))</f>
        <v>Сыворотка крови</v>
      </c>
      <c r="L2447" s="151" t="s">
        <v>302</v>
      </c>
      <c r="M2447">
        <f>IF(L2447="","",VLOOKUP(L2447,Продукция!B:L,11,0))</f>
        <v>0</v>
      </c>
      <c r="N2447" s="11" t="s">
        <v>873</v>
      </c>
      <c r="P2447" s="11" t="s">
        <v>340</v>
      </c>
      <c r="Q2447" s="11" t="s">
        <v>854</v>
      </c>
      <c r="R2447" s="153" t="s">
        <v>5273</v>
      </c>
      <c r="S2447" s="11">
        <v>18</v>
      </c>
      <c r="T2447" s="11" t="s">
        <v>5275</v>
      </c>
      <c r="V2447" s="14">
        <v>45761</v>
      </c>
      <c r="Z2447" s="11" t="s">
        <v>4823</v>
      </c>
      <c r="AA2447" s="15">
        <v>0.4375</v>
      </c>
      <c r="AB2447" t="str">
        <f>IF(L2447="","",VLOOKUP(L2447&amp;I2447,Продукция!A:I,9,0))</f>
        <v>рекомендация производителя набора</v>
      </c>
      <c r="AC2447" s="14">
        <v>45771</v>
      </c>
      <c r="AD2447" s="11" t="s">
        <v>2673</v>
      </c>
      <c r="AE2447" s="11" t="s">
        <v>4823</v>
      </c>
      <c r="AF2447" t="str">
        <f>IF(AD2447="","",VLOOKUP(AD2447,'Сотрудники и ссылки'!A:B,2,0))</f>
        <v>Серолог</v>
      </c>
      <c r="AG2447">
        <f>IF(AD2447="","",VLOOKUP(AD2447,'Сотрудники и ссылки'!A:C,3,0))</f>
        <v>20001771</v>
      </c>
      <c r="AH2447" s="11" t="s">
        <v>2673</v>
      </c>
      <c r="AI2447" t="str">
        <f>IF(AH2447="","",VLOOKUP(AH2447,'Сотрудники и ссылки'!A:B,2,0))</f>
        <v>Серолог</v>
      </c>
      <c r="AJ2447">
        <f>IF(AH2447="","",VLOOKUP(AH2447,'Сотрудники и ссылки'!A:C,3,0))</f>
        <v>20001771</v>
      </c>
      <c r="AK2447" s="14">
        <v>45771</v>
      </c>
      <c r="AL2447" s="2">
        <f>IF(AK2447="","",AK2447+VLOOKUP(I2447,'Вид исследования'!B:E,4,0))</f>
        <v>45772</v>
      </c>
      <c r="AM2447" s="2">
        <f>IF(AK2447="","",AK2447+VLOOKUP(I2447,'Вид исследования'!B:F,5,0))</f>
        <v>45772</v>
      </c>
      <c r="AN2447" s="14">
        <v>45771</v>
      </c>
      <c r="AP2447" s="11" t="s">
        <v>189</v>
      </c>
      <c r="AQ2447" t="str">
        <f>IFERROR(IF(L2447="","",VLOOKUP(L2447&amp;I2447,Продукция!A:K,11,0)),"обратитесь к админ справочника")</f>
        <v>согласно рекомендациям производителя теста</v>
      </c>
      <c r="AR2447" s="11" t="s">
        <v>4823</v>
      </c>
      <c r="AS2447" t="str">
        <f>IFERROR(IF(L2447="","",VLOOKUP(L2447&amp;I2447,Продукция!A:J,10,0)),"обратитесь к админ справочника")</f>
        <v>инструкция тест- ситема Биочек СК -132</v>
      </c>
      <c r="AT2447" s="11" t="s">
        <v>4823</v>
      </c>
      <c r="AU2447" s="11" t="s">
        <v>4823</v>
      </c>
      <c r="AV2447" s="11" t="s">
        <v>2673</v>
      </c>
      <c r="AW2447" s="11" t="s">
        <v>4824</v>
      </c>
      <c r="AX2447" s="11" t="s">
        <v>561</v>
      </c>
      <c r="AY2447" s="11" t="s">
        <v>1051</v>
      </c>
      <c r="AZ2447" s="11">
        <v>155</v>
      </c>
      <c r="BA2447" s="11">
        <v>41</v>
      </c>
      <c r="BC2447" s="11" t="s">
        <v>4825</v>
      </c>
    </row>
    <row r="2448" spans="1:55" x14ac:dyDescent="0.25">
      <c r="A2448" t="str">
        <f t="shared" si="44"/>
        <v>С/698MG (BioChek) микоплазма галлисептикум уровень антител</v>
      </c>
      <c r="B2448" t="str">
        <f>IF(E2448="","",INDEX(Лаборатории!A:A,MATCH('Производственный контроль'!E2448,Лаборатории!B:B,0)))</f>
        <v xml:space="preserve">КУРИНОЕ ЦАРСТВО АО </v>
      </c>
      <c r="C2448" t="str">
        <f>IF(E2448="","",VLOOKUP(E2448,Лаборатории!B:D,3,0))</f>
        <v>U377_CHL</v>
      </c>
      <c r="D2448" s="12">
        <v>45762</v>
      </c>
      <c r="E2448" s="11" t="s">
        <v>793</v>
      </c>
      <c r="F2448" s="11" t="s">
        <v>544</v>
      </c>
      <c r="G2448" s="11" t="s">
        <v>561</v>
      </c>
      <c r="H2448" s="11" t="s">
        <v>262</v>
      </c>
      <c r="I2448" s="11" t="s">
        <v>3422</v>
      </c>
      <c r="J2448" t="str">
        <f>IF(L2448="","",VLOOKUP(L2448,Продукция!B:D,3,0))</f>
        <v>Биологический_материал</v>
      </c>
      <c r="K2448" t="str">
        <f>IF(L2448="","",VLOOKUP(L2448,Продукция!B:C,2,0))</f>
        <v>Сыворотка крови</v>
      </c>
      <c r="L2448" s="151" t="s">
        <v>302</v>
      </c>
      <c r="M2448">
        <f>IF(L2448="","",VLOOKUP(L2448,Продукция!B:L,11,0))</f>
        <v>0</v>
      </c>
      <c r="N2448" s="11" t="s">
        <v>873</v>
      </c>
      <c r="P2448" s="11" t="s">
        <v>340</v>
      </c>
      <c r="Q2448" s="11" t="s">
        <v>854</v>
      </c>
      <c r="R2448" s="153" t="s">
        <v>4860</v>
      </c>
      <c r="S2448" s="11">
        <v>18</v>
      </c>
      <c r="T2448" s="11" t="s">
        <v>5275</v>
      </c>
      <c r="V2448" s="14">
        <v>45759</v>
      </c>
      <c r="Z2448" s="11" t="s">
        <v>4823</v>
      </c>
      <c r="AA2448" s="15">
        <v>0.4375</v>
      </c>
      <c r="AB2448" t="str">
        <f>IF(L2448="","",VLOOKUP(L2448&amp;I2448,Продукция!A:I,9,0))</f>
        <v>рекомендация производителя набора</v>
      </c>
      <c r="AC2448" s="14">
        <v>45771</v>
      </c>
      <c r="AD2448" s="11" t="s">
        <v>2673</v>
      </c>
      <c r="AE2448" s="11" t="s">
        <v>4823</v>
      </c>
      <c r="AF2448" t="str">
        <f>IF(AD2448="","",VLOOKUP(AD2448,'Сотрудники и ссылки'!A:B,2,0))</f>
        <v>Серолог</v>
      </c>
      <c r="AG2448">
        <f>IF(AD2448="","",VLOOKUP(AD2448,'Сотрудники и ссылки'!A:C,3,0))</f>
        <v>20001771</v>
      </c>
      <c r="AH2448" s="11" t="s">
        <v>2673</v>
      </c>
      <c r="AI2448" t="str">
        <f>IF(AH2448="","",VLOOKUP(AH2448,'Сотрудники и ссылки'!A:B,2,0))</f>
        <v>Серолог</v>
      </c>
      <c r="AJ2448">
        <f>IF(AH2448="","",VLOOKUP(AH2448,'Сотрудники и ссылки'!A:C,3,0))</f>
        <v>20001771</v>
      </c>
      <c r="AK2448" s="14">
        <v>45771</v>
      </c>
      <c r="AL2448" s="2">
        <f>IF(AK2448="","",AK2448+VLOOKUP(I2448,'Вид исследования'!B:E,4,0))</f>
        <v>45772</v>
      </c>
      <c r="AM2448" s="2">
        <f>IF(AK2448="","",AK2448+VLOOKUP(I2448,'Вид исследования'!B:F,5,0))</f>
        <v>45772</v>
      </c>
      <c r="AN2448" s="14">
        <v>45771</v>
      </c>
      <c r="AP2448" s="11" t="s">
        <v>189</v>
      </c>
      <c r="AQ2448" t="str">
        <f>IFERROR(IF(L2448="","",VLOOKUP(L2448&amp;I2448,Продукция!A:K,11,0)),"обратитесь к админ справочника")</f>
        <v>согласно рекомендациям производителя теста</v>
      </c>
      <c r="AR2448" s="11" t="s">
        <v>4823</v>
      </c>
      <c r="AS2448" t="str">
        <f>IFERROR(IF(L2448="","",VLOOKUP(L2448&amp;I2448,Продукция!A:J,10,0)),"обратитесь к админ справочника")</f>
        <v>инструкция тест- ситема Биочек СК -114</v>
      </c>
      <c r="AT2448" s="11" t="s">
        <v>4823</v>
      </c>
      <c r="AU2448" s="11" t="s">
        <v>4823</v>
      </c>
      <c r="AV2448" s="11" t="s">
        <v>2673</v>
      </c>
      <c r="AW2448" s="11" t="s">
        <v>4824</v>
      </c>
      <c r="AX2448" s="11" t="s">
        <v>561</v>
      </c>
      <c r="AY2448" s="11" t="s">
        <v>1072</v>
      </c>
      <c r="AZ2448" s="11">
        <v>155</v>
      </c>
      <c r="BA2448" s="11">
        <v>40</v>
      </c>
      <c r="BC2448" s="11" t="s">
        <v>4825</v>
      </c>
    </row>
    <row r="2449" spans="1:57" x14ac:dyDescent="0.25">
      <c r="A2449" t="str">
        <f t="shared" si="44"/>
        <v>С/698MG (BioChek) микоплазма галлисептикум уровень антител</v>
      </c>
      <c r="B2449" t="str">
        <f>IF(E2449="","",INDEX(Лаборатории!A:A,MATCH('Производственный контроль'!E2449,Лаборатории!B:B,0)))</f>
        <v xml:space="preserve">КУРИНОЕ ЦАРСТВО АО </v>
      </c>
      <c r="C2449" t="str">
        <f>IF(E2449="","",VLOOKUP(E2449,Лаборатории!B:D,3,0))</f>
        <v>U377_CHL</v>
      </c>
      <c r="D2449" s="12">
        <v>45762</v>
      </c>
      <c r="E2449" s="11" t="s">
        <v>793</v>
      </c>
      <c r="F2449" s="11" t="s">
        <v>544</v>
      </c>
      <c r="G2449" s="11" t="s">
        <v>561</v>
      </c>
      <c r="H2449" s="11" t="s">
        <v>262</v>
      </c>
      <c r="I2449" s="11" t="s">
        <v>3422</v>
      </c>
      <c r="J2449" t="str">
        <f>IF(L2449="","",VLOOKUP(L2449,Продукция!B:D,3,0))</f>
        <v>Биологический_материал</v>
      </c>
      <c r="K2449" t="str">
        <f>IF(L2449="","",VLOOKUP(L2449,Продукция!B:C,2,0))</f>
        <v>Сыворотка крови</v>
      </c>
      <c r="L2449" s="151" t="s">
        <v>302</v>
      </c>
      <c r="M2449">
        <f>IF(L2449="","",VLOOKUP(L2449,Продукция!B:L,11,0))</f>
        <v>0</v>
      </c>
      <c r="N2449" s="11" t="s">
        <v>873</v>
      </c>
      <c r="P2449" s="11" t="s">
        <v>340</v>
      </c>
      <c r="Q2449" s="11" t="s">
        <v>854</v>
      </c>
      <c r="R2449" s="153" t="s">
        <v>5273</v>
      </c>
      <c r="S2449" s="11">
        <v>18</v>
      </c>
      <c r="T2449" s="11" t="s">
        <v>5275</v>
      </c>
      <c r="V2449" s="14">
        <v>45761</v>
      </c>
      <c r="Z2449" s="11" t="s">
        <v>4823</v>
      </c>
      <c r="AA2449" s="15">
        <v>0.4375</v>
      </c>
      <c r="AB2449" t="str">
        <f>IF(L2449="","",VLOOKUP(L2449&amp;I2449,Продукция!A:I,9,0))</f>
        <v>рекомендация производителя набора</v>
      </c>
      <c r="AC2449" s="14">
        <v>45771</v>
      </c>
      <c r="AD2449" s="11" t="s">
        <v>2673</v>
      </c>
      <c r="AE2449" s="11" t="s">
        <v>4823</v>
      </c>
      <c r="AF2449" t="str">
        <f>IF(AD2449="","",VLOOKUP(AD2449,'Сотрудники и ссылки'!A:B,2,0))</f>
        <v>Серолог</v>
      </c>
      <c r="AG2449">
        <f>IF(AD2449="","",VLOOKUP(AD2449,'Сотрудники и ссылки'!A:C,3,0))</f>
        <v>20001771</v>
      </c>
      <c r="AH2449" s="11" t="s">
        <v>2673</v>
      </c>
      <c r="AI2449" t="str">
        <f>IF(AH2449="","",VLOOKUP(AH2449,'Сотрудники и ссылки'!A:B,2,0))</f>
        <v>Серолог</v>
      </c>
      <c r="AJ2449">
        <f>IF(AH2449="","",VLOOKUP(AH2449,'Сотрудники и ссылки'!A:C,3,0))</f>
        <v>20001771</v>
      </c>
      <c r="AK2449" s="14">
        <v>45771</v>
      </c>
      <c r="AL2449" s="2">
        <f>IF(AK2449="","",AK2449+VLOOKUP(I2449,'Вид исследования'!B:E,4,0))</f>
        <v>45772</v>
      </c>
      <c r="AM2449" s="2">
        <f>IF(AK2449="","",AK2449+VLOOKUP(I2449,'Вид исследования'!B:F,5,0))</f>
        <v>45772</v>
      </c>
      <c r="AN2449" s="14">
        <v>45771</v>
      </c>
      <c r="AP2449" s="11" t="s">
        <v>189</v>
      </c>
      <c r="AQ2449" t="str">
        <f>IFERROR(IF(L2449="","",VLOOKUP(L2449&amp;I2449,Продукция!A:K,11,0)),"обратитесь к админ справочника")</f>
        <v>согласно рекомендациям производителя теста</v>
      </c>
      <c r="AR2449" s="11" t="s">
        <v>4823</v>
      </c>
      <c r="AS2449" t="str">
        <f>IFERROR(IF(L2449="","",VLOOKUP(L2449&amp;I2449,Продукция!A:J,10,0)),"обратитесь к админ справочника")</f>
        <v>инструкция тест- ситема Биочек СК -114</v>
      </c>
      <c r="AT2449" s="11" t="s">
        <v>4823</v>
      </c>
      <c r="AU2449" s="11" t="s">
        <v>4823</v>
      </c>
      <c r="AV2449" s="11" t="s">
        <v>2673</v>
      </c>
      <c r="AW2449" s="11" t="s">
        <v>4824</v>
      </c>
      <c r="AX2449" s="11" t="s">
        <v>561</v>
      </c>
      <c r="AY2449" s="11" t="s">
        <v>1051</v>
      </c>
      <c r="AZ2449" s="11">
        <v>155</v>
      </c>
      <c r="BA2449" s="11">
        <v>41</v>
      </c>
      <c r="BC2449" s="11" t="s">
        <v>4825</v>
      </c>
    </row>
    <row r="2450" spans="1:57" x14ac:dyDescent="0.25">
      <c r="A2450" t="str">
        <f t="shared" si="44"/>
        <v>С/698MS (BioChek) микоплазма синовия уровень антител</v>
      </c>
      <c r="B2450" t="str">
        <f>IF(E2450="","",INDEX(Лаборатории!A:A,MATCH('Производственный контроль'!E2450,Лаборатории!B:B,0)))</f>
        <v xml:space="preserve">КУРИНОЕ ЦАРСТВО АО </v>
      </c>
      <c r="C2450" t="str">
        <f>IF(E2450="","",VLOOKUP(E2450,Лаборатории!B:D,3,0))</f>
        <v>U377_CHL</v>
      </c>
      <c r="D2450" s="12">
        <v>45762</v>
      </c>
      <c r="E2450" s="11" t="s">
        <v>793</v>
      </c>
      <c r="F2450" s="11" t="s">
        <v>544</v>
      </c>
      <c r="G2450" s="11" t="s">
        <v>561</v>
      </c>
      <c r="H2450" s="11" t="s">
        <v>262</v>
      </c>
      <c r="I2450" s="11" t="s">
        <v>3423</v>
      </c>
      <c r="J2450" t="str">
        <f>IF(L2450="","",VLOOKUP(L2450,Продукция!B:D,3,0))</f>
        <v>Биологический_материал</v>
      </c>
      <c r="K2450" t="str">
        <f>IF(L2450="","",VLOOKUP(L2450,Продукция!B:C,2,0))</f>
        <v>Сыворотка крови</v>
      </c>
      <c r="L2450" s="151" t="s">
        <v>302</v>
      </c>
      <c r="M2450">
        <f>IF(L2450="","",VLOOKUP(L2450,Продукция!B:L,11,0))</f>
        <v>0</v>
      </c>
      <c r="N2450" s="11" t="s">
        <v>873</v>
      </c>
      <c r="P2450" s="11" t="s">
        <v>340</v>
      </c>
      <c r="Q2450" s="11" t="s">
        <v>854</v>
      </c>
      <c r="R2450" s="153" t="s">
        <v>4860</v>
      </c>
      <c r="S2450" s="11">
        <v>18</v>
      </c>
      <c r="T2450" s="11" t="s">
        <v>5275</v>
      </c>
      <c r="V2450" s="14">
        <v>45759</v>
      </c>
      <c r="Z2450" s="11" t="s">
        <v>4823</v>
      </c>
      <c r="AA2450" s="15">
        <v>0.4375</v>
      </c>
      <c r="AB2450" t="str">
        <f>IF(L2450="","",VLOOKUP(L2450&amp;I2450,Продукция!A:I,9,0))</f>
        <v>рекомендация производителя набора</v>
      </c>
      <c r="AC2450" s="14">
        <v>45771</v>
      </c>
      <c r="AD2450" s="11" t="s">
        <v>2673</v>
      </c>
      <c r="AE2450" s="11" t="s">
        <v>4823</v>
      </c>
      <c r="AF2450" t="str">
        <f>IF(AD2450="","",VLOOKUP(AD2450,'Сотрудники и ссылки'!A:B,2,0))</f>
        <v>Серолог</v>
      </c>
      <c r="AG2450">
        <f>IF(AD2450="","",VLOOKUP(AD2450,'Сотрудники и ссылки'!A:C,3,0))</f>
        <v>20001771</v>
      </c>
      <c r="AH2450" s="11" t="s">
        <v>2673</v>
      </c>
      <c r="AI2450" t="str">
        <f>IF(AH2450="","",VLOOKUP(AH2450,'Сотрудники и ссылки'!A:B,2,0))</f>
        <v>Серолог</v>
      </c>
      <c r="AJ2450">
        <f>IF(AH2450="","",VLOOKUP(AH2450,'Сотрудники и ссылки'!A:C,3,0))</f>
        <v>20001771</v>
      </c>
      <c r="AK2450" s="14">
        <v>45771</v>
      </c>
      <c r="AL2450" s="2">
        <f>IF(AK2450="","",AK2450+VLOOKUP(I2450,'Вид исследования'!B:E,4,0))</f>
        <v>45772</v>
      </c>
      <c r="AM2450" s="2">
        <f>IF(AK2450="","",AK2450+VLOOKUP(I2450,'Вид исследования'!B:F,5,0))</f>
        <v>45772</v>
      </c>
      <c r="AN2450" s="14">
        <v>45771</v>
      </c>
      <c r="AP2450" s="11" t="s">
        <v>189</v>
      </c>
      <c r="AQ2450" t="str">
        <f>IFERROR(IF(L2450="","",VLOOKUP(L2450&amp;I2450,Продукция!A:K,11,0)),"обратитесь к админ справочника")</f>
        <v>согласно рекомендациям производителя теста</v>
      </c>
      <c r="AR2450" s="11" t="s">
        <v>4823</v>
      </c>
      <c r="AS2450" t="str">
        <f>IFERROR(IF(L2450="","",VLOOKUP(L2450&amp;I2450,Продукция!A:J,10,0)),"обратитесь к админ справочника")</f>
        <v>инструкция тест- ситема Биочек СК -115</v>
      </c>
      <c r="AT2450" s="11" t="s">
        <v>4823</v>
      </c>
      <c r="AU2450" s="11" t="s">
        <v>4823</v>
      </c>
      <c r="AV2450" s="11" t="s">
        <v>2673</v>
      </c>
      <c r="AW2450" s="11" t="s">
        <v>4824</v>
      </c>
      <c r="AX2450" s="11" t="s">
        <v>561</v>
      </c>
      <c r="AY2450" s="11" t="s">
        <v>1072</v>
      </c>
      <c r="AZ2450" s="11">
        <v>155</v>
      </c>
      <c r="BA2450" s="11">
        <v>40</v>
      </c>
      <c r="BC2450" s="11" t="s">
        <v>4825</v>
      </c>
    </row>
    <row r="2451" spans="1:57" x14ac:dyDescent="0.25">
      <c r="A2451" t="str">
        <f t="shared" si="44"/>
        <v>С/698MS (BioChek) микоплазма синовия уровень антител</v>
      </c>
      <c r="B2451" t="str">
        <f>IF(E2451="","",INDEX(Лаборатории!A:A,MATCH('Производственный контроль'!E2451,Лаборатории!B:B,0)))</f>
        <v xml:space="preserve">КУРИНОЕ ЦАРСТВО АО </v>
      </c>
      <c r="C2451" t="str">
        <f>IF(E2451="","",VLOOKUP(E2451,Лаборатории!B:D,3,0))</f>
        <v>U377_CHL</v>
      </c>
      <c r="D2451" s="12">
        <v>45762</v>
      </c>
      <c r="E2451" s="11" t="s">
        <v>793</v>
      </c>
      <c r="F2451" s="11" t="s">
        <v>544</v>
      </c>
      <c r="G2451" s="11" t="s">
        <v>561</v>
      </c>
      <c r="H2451" s="11" t="s">
        <v>262</v>
      </c>
      <c r="I2451" s="11" t="s">
        <v>3423</v>
      </c>
      <c r="J2451" t="str">
        <f>IF(L2451="","",VLOOKUP(L2451,Продукция!B:D,3,0))</f>
        <v>Биологический_материал</v>
      </c>
      <c r="K2451" t="str">
        <f>IF(L2451="","",VLOOKUP(L2451,Продукция!B:C,2,0))</f>
        <v>Сыворотка крови</v>
      </c>
      <c r="L2451" s="151" t="s">
        <v>302</v>
      </c>
      <c r="M2451">
        <f>IF(L2451="","",VLOOKUP(L2451,Продукция!B:L,11,0))</f>
        <v>0</v>
      </c>
      <c r="N2451" s="11" t="s">
        <v>873</v>
      </c>
      <c r="P2451" s="11" t="s">
        <v>340</v>
      </c>
      <c r="Q2451" s="11" t="s">
        <v>854</v>
      </c>
      <c r="R2451" s="153" t="s">
        <v>5273</v>
      </c>
      <c r="S2451" s="11">
        <v>18</v>
      </c>
      <c r="T2451" s="11" t="s">
        <v>5275</v>
      </c>
      <c r="V2451" s="14">
        <v>45761</v>
      </c>
      <c r="Z2451" s="11" t="s">
        <v>4823</v>
      </c>
      <c r="AA2451" s="15">
        <v>0.4375</v>
      </c>
      <c r="AB2451" t="str">
        <f>IF(L2451="","",VLOOKUP(L2451&amp;I2451,Продукция!A:I,9,0))</f>
        <v>рекомендация производителя набора</v>
      </c>
      <c r="AC2451" s="14">
        <v>45771</v>
      </c>
      <c r="AD2451" s="11" t="s">
        <v>2673</v>
      </c>
      <c r="AE2451" s="11" t="s">
        <v>4823</v>
      </c>
      <c r="AF2451" t="str">
        <f>IF(AD2451="","",VLOOKUP(AD2451,'Сотрудники и ссылки'!A:B,2,0))</f>
        <v>Серолог</v>
      </c>
      <c r="AG2451">
        <f>IF(AD2451="","",VLOOKUP(AD2451,'Сотрудники и ссылки'!A:C,3,0))</f>
        <v>20001771</v>
      </c>
      <c r="AH2451" s="11" t="s">
        <v>2673</v>
      </c>
      <c r="AI2451" t="str">
        <f>IF(AH2451="","",VLOOKUP(AH2451,'Сотрудники и ссылки'!A:B,2,0))</f>
        <v>Серолог</v>
      </c>
      <c r="AJ2451">
        <f>IF(AH2451="","",VLOOKUP(AH2451,'Сотрудники и ссылки'!A:C,3,0))</f>
        <v>20001771</v>
      </c>
      <c r="AK2451" s="14">
        <v>45771</v>
      </c>
      <c r="AL2451" s="2">
        <f>IF(AK2451="","",AK2451+VLOOKUP(I2451,'Вид исследования'!B:E,4,0))</f>
        <v>45772</v>
      </c>
      <c r="AM2451" s="2">
        <f>IF(AK2451="","",AK2451+VLOOKUP(I2451,'Вид исследования'!B:F,5,0))</f>
        <v>45772</v>
      </c>
      <c r="AN2451" s="14">
        <v>45771</v>
      </c>
      <c r="AP2451" s="11" t="s">
        <v>189</v>
      </c>
      <c r="AQ2451" t="str">
        <f>IFERROR(IF(L2451="","",VLOOKUP(L2451&amp;I2451,Продукция!A:K,11,0)),"обратитесь к админ справочника")</f>
        <v>согласно рекомендациям производителя теста</v>
      </c>
      <c r="AR2451" s="11" t="s">
        <v>4823</v>
      </c>
      <c r="AS2451" t="str">
        <f>IFERROR(IF(L2451="","",VLOOKUP(L2451&amp;I2451,Продукция!A:J,10,0)),"обратитесь к админ справочника")</f>
        <v>инструкция тест- ситема Биочек СК -115</v>
      </c>
      <c r="AT2451" s="11" t="s">
        <v>4823</v>
      </c>
      <c r="AU2451" s="11" t="s">
        <v>4823</v>
      </c>
      <c r="AV2451" s="11" t="s">
        <v>2673</v>
      </c>
      <c r="AW2451" s="11" t="s">
        <v>4824</v>
      </c>
      <c r="AX2451" s="11" t="s">
        <v>561</v>
      </c>
      <c r="AY2451" s="11" t="s">
        <v>1051</v>
      </c>
      <c r="AZ2451" s="11">
        <v>155</v>
      </c>
      <c r="BA2451" s="11">
        <v>41</v>
      </c>
      <c r="BC2451" s="11" t="s">
        <v>4825</v>
      </c>
    </row>
    <row r="2452" spans="1:57" x14ac:dyDescent="0.25">
      <c r="A2452" t="str">
        <f t="shared" si="44"/>
        <v>С/698SE (BioChek) сальмонелла группы В и D уровень антител</v>
      </c>
      <c r="B2452" t="str">
        <f>IF(E2452="","",INDEX(Лаборатории!A:A,MATCH('Производственный контроль'!E2452,Лаборатории!B:B,0)))</f>
        <v xml:space="preserve">КУРИНОЕ ЦАРСТВО АО </v>
      </c>
      <c r="C2452" t="str">
        <f>IF(E2452="","",VLOOKUP(E2452,Лаборатории!B:D,3,0))</f>
        <v>U377_CHL</v>
      </c>
      <c r="D2452" s="12">
        <v>45762</v>
      </c>
      <c r="E2452" s="11" t="s">
        <v>793</v>
      </c>
      <c r="F2452" s="11" t="s">
        <v>544</v>
      </c>
      <c r="G2452" s="11" t="s">
        <v>561</v>
      </c>
      <c r="H2452" s="11" t="s">
        <v>262</v>
      </c>
      <c r="I2452" s="11" t="s">
        <v>3428</v>
      </c>
      <c r="J2452" t="str">
        <f>IF(L2452="","",VLOOKUP(L2452,Продукция!B:D,3,0))</f>
        <v>Биологический_материал</v>
      </c>
      <c r="K2452" t="str">
        <f>IF(L2452="","",VLOOKUP(L2452,Продукция!B:C,2,0))</f>
        <v>Сыворотка крови</v>
      </c>
      <c r="L2452" s="151" t="s">
        <v>302</v>
      </c>
      <c r="M2452">
        <f>IF(L2452="","",VLOOKUP(L2452,Продукция!B:L,11,0))</f>
        <v>0</v>
      </c>
      <c r="N2452" s="11" t="s">
        <v>873</v>
      </c>
      <c r="P2452" s="11" t="s">
        <v>340</v>
      </c>
      <c r="Q2452" s="11" t="s">
        <v>854</v>
      </c>
      <c r="R2452" s="153" t="s">
        <v>4860</v>
      </c>
      <c r="S2452" s="11">
        <v>18</v>
      </c>
      <c r="T2452" s="11" t="s">
        <v>5275</v>
      </c>
      <c r="V2452" s="14">
        <v>45759</v>
      </c>
      <c r="Z2452" s="11" t="s">
        <v>4823</v>
      </c>
      <c r="AA2452" s="15">
        <v>0.4375</v>
      </c>
      <c r="AB2452" t="str">
        <f>IF(L2452="","",VLOOKUP(L2452&amp;I2452,Продукция!A:I,9,0))</f>
        <v>рекомендация производителя набора</v>
      </c>
      <c r="AC2452" s="14">
        <v>45771</v>
      </c>
      <c r="AD2452" s="11" t="s">
        <v>2673</v>
      </c>
      <c r="AE2452" s="11" t="s">
        <v>4823</v>
      </c>
      <c r="AF2452" t="str">
        <f>IF(AD2452="","",VLOOKUP(AD2452,'Сотрудники и ссылки'!A:B,2,0))</f>
        <v>Серолог</v>
      </c>
      <c r="AG2452">
        <f>IF(AD2452="","",VLOOKUP(AD2452,'Сотрудники и ссылки'!A:C,3,0))</f>
        <v>20001771</v>
      </c>
      <c r="AH2452" s="11" t="s">
        <v>2673</v>
      </c>
      <c r="AI2452" t="str">
        <f>IF(AH2452="","",VLOOKUP(AH2452,'Сотрудники и ссылки'!A:B,2,0))</f>
        <v>Серолог</v>
      </c>
      <c r="AJ2452">
        <f>IF(AH2452="","",VLOOKUP(AH2452,'Сотрудники и ссылки'!A:C,3,0))</f>
        <v>20001771</v>
      </c>
      <c r="AK2452" s="14">
        <v>45771</v>
      </c>
      <c r="AL2452" s="2">
        <f>IF(AK2452="","",AK2452+VLOOKUP(I2452,'Вид исследования'!B:E,4,0))</f>
        <v>45772</v>
      </c>
      <c r="AM2452" s="2">
        <f>IF(AK2452="","",AK2452+VLOOKUP(I2452,'Вид исследования'!B:F,5,0))</f>
        <v>45772</v>
      </c>
      <c r="AN2452" s="14">
        <v>45771</v>
      </c>
      <c r="AP2452" s="11" t="s">
        <v>189</v>
      </c>
      <c r="AQ2452" t="str">
        <f>IFERROR(IF(L2452="","",VLOOKUP(L2452&amp;I2452,Продукция!A:K,11,0)),"обратитесь к админ справочника")</f>
        <v>согласно рекомендациям производителя теста</v>
      </c>
      <c r="AR2452" s="11" t="s">
        <v>4823</v>
      </c>
      <c r="AS2452" t="str">
        <f>IFERROR(IF(L2452="","",VLOOKUP(L2452&amp;I2452,Продукция!A:J,10,0)),"обратитесь к админ справочника")</f>
        <v>инструкция тест- ситема Биочек СК -218</v>
      </c>
      <c r="AT2452" s="11" t="s">
        <v>4823</v>
      </c>
      <c r="AU2452" s="11" t="s">
        <v>4823</v>
      </c>
      <c r="AV2452" s="11" t="s">
        <v>2673</v>
      </c>
      <c r="AW2452" s="11" t="s">
        <v>4824</v>
      </c>
      <c r="AX2452" s="11" t="s">
        <v>561</v>
      </c>
      <c r="AY2452" s="11" t="s">
        <v>1072</v>
      </c>
      <c r="AZ2452" s="11">
        <v>155</v>
      </c>
      <c r="BA2452" s="11">
        <v>40</v>
      </c>
      <c r="BC2452" s="11" t="s">
        <v>4825</v>
      </c>
    </row>
    <row r="2453" spans="1:57" x14ac:dyDescent="0.25">
      <c r="A2453" t="str">
        <f t="shared" si="44"/>
        <v>С/698SE (BioChek) сальмонелла группы В и D уровень антител</v>
      </c>
      <c r="B2453" t="str">
        <f>IF(E2453="","",INDEX(Лаборатории!A:A,MATCH('Производственный контроль'!E2453,Лаборатории!B:B,0)))</f>
        <v xml:space="preserve">КУРИНОЕ ЦАРСТВО АО </v>
      </c>
      <c r="C2453" t="str">
        <f>IF(E2453="","",VLOOKUP(E2453,Лаборатории!B:D,3,0))</f>
        <v>U377_CHL</v>
      </c>
      <c r="D2453" s="12">
        <v>45762</v>
      </c>
      <c r="E2453" s="11" t="s">
        <v>793</v>
      </c>
      <c r="F2453" s="11" t="s">
        <v>544</v>
      </c>
      <c r="G2453" s="11" t="s">
        <v>561</v>
      </c>
      <c r="H2453" s="11" t="s">
        <v>262</v>
      </c>
      <c r="I2453" s="11" t="s">
        <v>3428</v>
      </c>
      <c r="J2453" t="str">
        <f>IF(L2453="","",VLOOKUP(L2453,Продукция!B:D,3,0))</f>
        <v>Биологический_материал</v>
      </c>
      <c r="K2453" t="str">
        <f>IF(L2453="","",VLOOKUP(L2453,Продукция!B:C,2,0))</f>
        <v>Сыворотка крови</v>
      </c>
      <c r="L2453" s="151" t="s">
        <v>302</v>
      </c>
      <c r="M2453">
        <f>IF(L2453="","",VLOOKUP(L2453,Продукция!B:L,11,0))</f>
        <v>0</v>
      </c>
      <c r="N2453" s="11" t="s">
        <v>873</v>
      </c>
      <c r="P2453" s="11" t="s">
        <v>340</v>
      </c>
      <c r="Q2453" s="11" t="s">
        <v>854</v>
      </c>
      <c r="R2453" s="153" t="s">
        <v>5273</v>
      </c>
      <c r="S2453" s="11">
        <v>18</v>
      </c>
      <c r="T2453" s="11" t="s">
        <v>5275</v>
      </c>
      <c r="V2453" s="14">
        <v>45761</v>
      </c>
      <c r="Z2453" s="11" t="s">
        <v>4823</v>
      </c>
      <c r="AA2453" s="15">
        <v>0.4375</v>
      </c>
      <c r="AB2453" t="str">
        <f>IF(L2453="","",VLOOKUP(L2453&amp;I2453,Продукция!A:I,9,0))</f>
        <v>рекомендация производителя набора</v>
      </c>
      <c r="AC2453" s="14">
        <v>45771</v>
      </c>
      <c r="AD2453" s="11" t="s">
        <v>2673</v>
      </c>
      <c r="AE2453" s="11" t="s">
        <v>4823</v>
      </c>
      <c r="AF2453" t="str">
        <f>IF(AD2453="","",VLOOKUP(AD2453,'Сотрудники и ссылки'!A:B,2,0))</f>
        <v>Серолог</v>
      </c>
      <c r="AG2453">
        <f>IF(AD2453="","",VLOOKUP(AD2453,'Сотрудники и ссылки'!A:C,3,0))</f>
        <v>20001771</v>
      </c>
      <c r="AH2453" s="11" t="s">
        <v>2673</v>
      </c>
      <c r="AI2453" t="str">
        <f>IF(AH2453="","",VLOOKUP(AH2453,'Сотрудники и ссылки'!A:B,2,0))</f>
        <v>Серолог</v>
      </c>
      <c r="AJ2453">
        <f>IF(AH2453="","",VLOOKUP(AH2453,'Сотрудники и ссылки'!A:C,3,0))</f>
        <v>20001771</v>
      </c>
      <c r="AK2453" s="14">
        <v>45771</v>
      </c>
      <c r="AL2453" s="2">
        <f>IF(AK2453="","",AK2453+VLOOKUP(I2453,'Вид исследования'!B:E,4,0))</f>
        <v>45772</v>
      </c>
      <c r="AM2453" s="2">
        <f>IF(AK2453="","",AK2453+VLOOKUP(I2453,'Вид исследования'!B:F,5,0))</f>
        <v>45772</v>
      </c>
      <c r="AN2453" s="14">
        <v>45771</v>
      </c>
      <c r="AP2453" s="11" t="s">
        <v>189</v>
      </c>
      <c r="AQ2453" t="str">
        <f>IFERROR(IF(L2453="","",VLOOKUP(L2453&amp;I2453,Продукция!A:K,11,0)),"обратитесь к админ справочника")</f>
        <v>согласно рекомендациям производителя теста</v>
      </c>
      <c r="AR2453" s="11" t="s">
        <v>4823</v>
      </c>
      <c r="AS2453" t="str">
        <f>IFERROR(IF(L2453="","",VLOOKUP(L2453&amp;I2453,Продукция!A:J,10,0)),"обратитесь к админ справочника")</f>
        <v>инструкция тест- ситема Биочек СК -218</v>
      </c>
      <c r="AT2453" s="11" t="s">
        <v>4823</v>
      </c>
      <c r="AU2453" s="11" t="s">
        <v>4823</v>
      </c>
      <c r="AV2453" s="11" t="s">
        <v>2673</v>
      </c>
      <c r="AW2453" s="11" t="s">
        <v>4824</v>
      </c>
      <c r="AX2453" s="11" t="s">
        <v>561</v>
      </c>
      <c r="AY2453" s="11" t="s">
        <v>1051</v>
      </c>
      <c r="AZ2453" s="11">
        <v>155</v>
      </c>
      <c r="BA2453" s="11">
        <v>41</v>
      </c>
      <c r="BC2453" s="11" t="s">
        <v>4825</v>
      </c>
    </row>
    <row r="2454" spans="1:57" x14ac:dyDescent="0.25">
      <c r="A2454" t="str">
        <f t="shared" si="44"/>
        <v>С/698ORT (BioChek) орнитобактерии уровень антител</v>
      </c>
      <c r="B2454" t="str">
        <f>IF(E2454="","",INDEX(Лаборатории!A:A,MATCH('Производственный контроль'!E2454,Лаборатории!B:B,0)))</f>
        <v xml:space="preserve">КУРИНОЕ ЦАРСТВО АО </v>
      </c>
      <c r="C2454" t="str">
        <f>IF(E2454="","",VLOOKUP(E2454,Лаборатории!B:D,3,0))</f>
        <v>U377_CHL</v>
      </c>
      <c r="D2454" s="12">
        <v>45762</v>
      </c>
      <c r="E2454" s="11" t="s">
        <v>793</v>
      </c>
      <c r="F2454" s="11" t="s">
        <v>544</v>
      </c>
      <c r="G2454" s="11" t="s">
        <v>561</v>
      </c>
      <c r="H2454" s="11" t="s">
        <v>262</v>
      </c>
      <c r="I2454" s="11" t="s">
        <v>3425</v>
      </c>
      <c r="J2454" t="str">
        <f>IF(L2454="","",VLOOKUP(L2454,Продукция!B:D,3,0))</f>
        <v>Биологический_материал</v>
      </c>
      <c r="K2454" t="str">
        <f>IF(L2454="","",VLOOKUP(L2454,Продукция!B:C,2,0))</f>
        <v>Сыворотка крови</v>
      </c>
      <c r="L2454" s="151" t="s">
        <v>302</v>
      </c>
      <c r="M2454">
        <f>IF(L2454="","",VLOOKUP(L2454,Продукция!B:L,11,0))</f>
        <v>0</v>
      </c>
      <c r="N2454" s="11" t="s">
        <v>873</v>
      </c>
      <c r="P2454" s="11" t="s">
        <v>340</v>
      </c>
      <c r="Q2454" s="11" t="s">
        <v>854</v>
      </c>
      <c r="R2454" s="153" t="s">
        <v>4860</v>
      </c>
      <c r="S2454" s="11">
        <v>18</v>
      </c>
      <c r="T2454" s="11" t="s">
        <v>5275</v>
      </c>
      <c r="V2454" s="14">
        <v>45759</v>
      </c>
      <c r="Z2454" s="11" t="s">
        <v>4823</v>
      </c>
      <c r="AA2454" s="15">
        <v>0.4375</v>
      </c>
      <c r="AB2454" t="str">
        <f>IF(L2454="","",VLOOKUP(L2454&amp;I2454,Продукция!A:I,9,0))</f>
        <v>рекомендация производителя набора</v>
      </c>
      <c r="AC2454" s="14">
        <v>45771</v>
      </c>
      <c r="AD2454" s="11" t="s">
        <v>2676</v>
      </c>
      <c r="AE2454" s="11" t="s">
        <v>4823</v>
      </c>
      <c r="AF2454" t="str">
        <f>IF(AD2454="","",VLOOKUP(AD2454,'Сотрудники и ссылки'!A:B,2,0))</f>
        <v>Серолог</v>
      </c>
      <c r="AG2454">
        <f>IF(AD2454="","",VLOOKUP(AD2454,'Сотрудники и ссылки'!A:C,3,0))</f>
        <v>20007746</v>
      </c>
      <c r="AH2454" s="11" t="s">
        <v>2676</v>
      </c>
      <c r="AI2454" t="str">
        <f>IF(AH2454="","",VLOOKUP(AH2454,'Сотрудники и ссылки'!A:B,2,0))</f>
        <v>Серолог</v>
      </c>
      <c r="AJ2454">
        <f>IF(AH2454="","",VLOOKUP(AH2454,'Сотрудники и ссылки'!A:C,3,0))</f>
        <v>20007746</v>
      </c>
      <c r="AK2454" s="14">
        <v>45771</v>
      </c>
      <c r="AL2454" s="2">
        <f>IF(AK2454="","",AK2454+VLOOKUP(I2454,'Вид исследования'!B:E,4,0))</f>
        <v>45772</v>
      </c>
      <c r="AM2454" s="2">
        <f>IF(AK2454="","",AK2454+VLOOKUP(I2454,'Вид исследования'!B:F,5,0))</f>
        <v>45772</v>
      </c>
      <c r="AN2454" s="14">
        <v>45771</v>
      </c>
      <c r="AP2454" s="11" t="s">
        <v>189</v>
      </c>
      <c r="AQ2454" t="str">
        <f>IFERROR(IF(L2454="","",VLOOKUP(L2454&amp;I2454,Продукция!A:K,11,0)),"обратитесь к админ справочника")</f>
        <v>согласно рекомендациям производителя теста</v>
      </c>
      <c r="AR2454" s="11" t="s">
        <v>4823</v>
      </c>
      <c r="AS2454" t="str">
        <f>IFERROR(IF(L2454="","",VLOOKUP(L2454&amp;I2454,Продукция!A:J,10,0)),"обратитесь к админ справочника")</f>
        <v>инструкция тест- ситема Биочек СК-108</v>
      </c>
      <c r="AT2454" s="11" t="s">
        <v>4823</v>
      </c>
      <c r="AU2454" s="11" t="s">
        <v>4823</v>
      </c>
      <c r="AV2454" s="11" t="s">
        <v>2676</v>
      </c>
      <c r="AW2454" s="11" t="s">
        <v>4824</v>
      </c>
      <c r="AX2454" s="11" t="s">
        <v>561</v>
      </c>
      <c r="AY2454" s="11" t="s">
        <v>1072</v>
      </c>
      <c r="AZ2454" s="11">
        <v>155</v>
      </c>
      <c r="BA2454" s="11">
        <v>40</v>
      </c>
      <c r="BC2454" s="11" t="s">
        <v>4825</v>
      </c>
    </row>
    <row r="2455" spans="1:57" x14ac:dyDescent="0.25">
      <c r="A2455" t="str">
        <f t="shared" si="44"/>
        <v>С/698ORT (BioChek) орнитобактерии уровень антител</v>
      </c>
      <c r="B2455" t="str">
        <f>IF(E2455="","",INDEX(Лаборатории!A:A,MATCH('Производственный контроль'!E2455,Лаборатории!B:B,0)))</f>
        <v xml:space="preserve">КУРИНОЕ ЦАРСТВО АО </v>
      </c>
      <c r="C2455" t="str">
        <f>IF(E2455="","",VLOOKUP(E2455,Лаборатории!B:D,3,0))</f>
        <v>U377_CHL</v>
      </c>
      <c r="D2455" s="12">
        <v>45762</v>
      </c>
      <c r="E2455" s="11" t="s">
        <v>793</v>
      </c>
      <c r="F2455" s="11" t="s">
        <v>544</v>
      </c>
      <c r="G2455" s="11" t="s">
        <v>561</v>
      </c>
      <c r="H2455" s="11" t="s">
        <v>262</v>
      </c>
      <c r="I2455" s="11" t="s">
        <v>3425</v>
      </c>
      <c r="J2455" t="str">
        <f>IF(L2455="","",VLOOKUP(L2455,Продукция!B:D,3,0))</f>
        <v>Биологический_материал</v>
      </c>
      <c r="K2455" t="str">
        <f>IF(L2455="","",VLOOKUP(L2455,Продукция!B:C,2,0))</f>
        <v>Сыворотка крови</v>
      </c>
      <c r="L2455" s="151" t="s">
        <v>302</v>
      </c>
      <c r="M2455">
        <f>IF(L2455="","",VLOOKUP(L2455,Продукция!B:L,11,0))</f>
        <v>0</v>
      </c>
      <c r="N2455" s="11" t="s">
        <v>873</v>
      </c>
      <c r="P2455" s="11" t="s">
        <v>340</v>
      </c>
      <c r="Q2455" s="11" t="s">
        <v>854</v>
      </c>
      <c r="R2455" s="153" t="s">
        <v>5273</v>
      </c>
      <c r="S2455" s="11">
        <v>18</v>
      </c>
      <c r="T2455" s="11" t="s">
        <v>5275</v>
      </c>
      <c r="V2455" s="14">
        <v>45761</v>
      </c>
      <c r="Z2455" s="11" t="s">
        <v>4823</v>
      </c>
      <c r="AA2455" s="15">
        <v>0.4375</v>
      </c>
      <c r="AB2455" t="str">
        <f>IF(L2455="","",VLOOKUP(L2455&amp;I2455,Продукция!A:I,9,0))</f>
        <v>рекомендация производителя набора</v>
      </c>
      <c r="AC2455" s="14">
        <v>45771</v>
      </c>
      <c r="AD2455" s="11" t="s">
        <v>2676</v>
      </c>
      <c r="AE2455" s="11" t="s">
        <v>4823</v>
      </c>
      <c r="AF2455" t="str">
        <f>IF(AD2455="","",VLOOKUP(AD2455,'Сотрудники и ссылки'!A:B,2,0))</f>
        <v>Серолог</v>
      </c>
      <c r="AG2455">
        <f>IF(AD2455="","",VLOOKUP(AD2455,'Сотрудники и ссылки'!A:C,3,0))</f>
        <v>20007746</v>
      </c>
      <c r="AH2455" s="11" t="s">
        <v>2676</v>
      </c>
      <c r="AI2455" t="str">
        <f>IF(AH2455="","",VLOOKUP(AH2455,'Сотрудники и ссылки'!A:B,2,0))</f>
        <v>Серолог</v>
      </c>
      <c r="AJ2455">
        <f>IF(AH2455="","",VLOOKUP(AH2455,'Сотрудники и ссылки'!A:C,3,0))</f>
        <v>20007746</v>
      </c>
      <c r="AK2455" s="14">
        <v>45771</v>
      </c>
      <c r="AL2455" s="2">
        <f>IF(AK2455="","",AK2455+VLOOKUP(I2455,'Вид исследования'!B:E,4,0))</f>
        <v>45772</v>
      </c>
      <c r="AM2455" s="2">
        <f>IF(AK2455="","",AK2455+VLOOKUP(I2455,'Вид исследования'!B:F,5,0))</f>
        <v>45772</v>
      </c>
      <c r="AN2455" s="14">
        <v>45771</v>
      </c>
      <c r="AP2455" s="11" t="s">
        <v>189</v>
      </c>
      <c r="AQ2455" t="str">
        <f>IFERROR(IF(L2455="","",VLOOKUP(L2455&amp;I2455,Продукция!A:K,11,0)),"обратитесь к админ справочника")</f>
        <v>согласно рекомендациям производителя теста</v>
      </c>
      <c r="AR2455" s="11" t="s">
        <v>4823</v>
      </c>
      <c r="AS2455" t="str">
        <f>IFERROR(IF(L2455="","",VLOOKUP(L2455&amp;I2455,Продукция!A:J,10,0)),"обратитесь к админ справочника")</f>
        <v>инструкция тест- ситема Биочек СК-108</v>
      </c>
      <c r="AT2455" s="11" t="s">
        <v>4823</v>
      </c>
      <c r="AU2455" s="11" t="s">
        <v>4823</v>
      </c>
      <c r="AV2455" s="11" t="s">
        <v>2676</v>
      </c>
      <c r="AW2455" s="11" t="s">
        <v>4824</v>
      </c>
      <c r="AX2455" s="11" t="s">
        <v>561</v>
      </c>
      <c r="AY2455" s="11" t="s">
        <v>1051</v>
      </c>
      <c r="AZ2455" s="11">
        <v>155</v>
      </c>
      <c r="BA2455" s="11">
        <v>41</v>
      </c>
      <c r="BC2455" s="11" t="s">
        <v>4825</v>
      </c>
    </row>
    <row r="2456" spans="1:57" s="4" customFormat="1" x14ac:dyDescent="0.25">
      <c r="A2456" s="4" t="str">
        <f t="shared" si="44"/>
        <v>С/698IBV (ХЕМА) инфекционный бронхит уровень антител</v>
      </c>
      <c r="B2456" s="4" t="str">
        <f>IF(E2456="","",INDEX(Лаборатории!A:A,MATCH('Производственный контроль'!E2456,Лаборатории!B:B,0)))</f>
        <v xml:space="preserve">КУРИНОЕ ЦАРСТВО АО </v>
      </c>
      <c r="C2456" s="4" t="str">
        <f>IF(E2456="","",VLOOKUP(E2456,Лаборатории!B:D,3,0))</f>
        <v>U377_CHL</v>
      </c>
      <c r="D2456" s="154">
        <v>45762</v>
      </c>
      <c r="E2456" s="150" t="s">
        <v>793</v>
      </c>
      <c r="F2456" s="150" t="s">
        <v>544</v>
      </c>
      <c r="G2456" s="150" t="s">
        <v>561</v>
      </c>
      <c r="H2456" s="150" t="s">
        <v>262</v>
      </c>
      <c r="I2456" s="150" t="s">
        <v>3431</v>
      </c>
      <c r="J2456" s="4" t="str">
        <f>IF(L2456="","",VLOOKUP(L2456,Продукция!B:D,3,0))</f>
        <v>Биологический_материал</v>
      </c>
      <c r="K2456" s="4" t="str">
        <f>IF(L2456="","",VLOOKUP(L2456,Продукция!B:C,2,0))</f>
        <v>Сыворотка крови</v>
      </c>
      <c r="L2456" s="155" t="s">
        <v>302</v>
      </c>
      <c r="M2456" s="4">
        <f>IF(L2456="","",VLOOKUP(L2456,Продукция!B:L,11,0))</f>
        <v>0</v>
      </c>
      <c r="N2456" s="150" t="s">
        <v>873</v>
      </c>
      <c r="O2456" s="150"/>
      <c r="P2456" s="150" t="s">
        <v>340</v>
      </c>
      <c r="Q2456" s="150" t="s">
        <v>854</v>
      </c>
      <c r="R2456" s="160" t="s">
        <v>5200</v>
      </c>
      <c r="S2456" s="150">
        <v>19</v>
      </c>
      <c r="T2456" s="150" t="s">
        <v>5275</v>
      </c>
      <c r="U2456" s="150"/>
      <c r="V2456" s="156">
        <v>45761</v>
      </c>
      <c r="W2456" s="156"/>
      <c r="X2456" s="157"/>
      <c r="Y2456" s="150"/>
      <c r="Z2456" s="150" t="s">
        <v>4823</v>
      </c>
      <c r="AA2456" s="158">
        <v>0.4375</v>
      </c>
      <c r="AB2456" s="4" t="str">
        <f>IF(L2456="","",VLOOKUP(L2456&amp;I2456,Продукция!A:I,9,0))</f>
        <v>рекомендация производителя набора</v>
      </c>
      <c r="AC2456" s="156">
        <v>45770</v>
      </c>
      <c r="AD2456" s="150" t="s">
        <v>2673</v>
      </c>
      <c r="AE2456" s="150" t="s">
        <v>4823</v>
      </c>
      <c r="AF2456" s="4" t="str">
        <f>IF(AD2456="","",VLOOKUP(AD2456,'Сотрудники и ссылки'!A:B,2,0))</f>
        <v>Серолог</v>
      </c>
      <c r="AG2456" s="4">
        <f>IF(AD2456="","",VLOOKUP(AD2456,'Сотрудники и ссылки'!A:C,3,0))</f>
        <v>20001771</v>
      </c>
      <c r="AH2456" s="150" t="s">
        <v>2673</v>
      </c>
      <c r="AI2456" s="4" t="str">
        <f>IF(AH2456="","",VLOOKUP(AH2456,'Сотрудники и ссылки'!A:B,2,0))</f>
        <v>Серолог</v>
      </c>
      <c r="AJ2456" s="4">
        <f>IF(AH2456="","",VLOOKUP(AH2456,'Сотрудники и ссылки'!A:C,3,0))</f>
        <v>20001771</v>
      </c>
      <c r="AK2456" s="156">
        <v>45770</v>
      </c>
      <c r="AL2456" s="159">
        <f>IF(AK2456="","",AK2456+VLOOKUP(I2456,'Вид исследования'!B:E,4,0))</f>
        <v>45771</v>
      </c>
      <c r="AM2456" s="159">
        <f>IF(AK2456="","",AK2456+VLOOKUP(I2456,'Вид исследования'!B:F,5,0))</f>
        <v>45771</v>
      </c>
      <c r="AN2456" s="156">
        <v>45770</v>
      </c>
      <c r="AO2456" s="150"/>
      <c r="AP2456" s="150" t="s">
        <v>189</v>
      </c>
      <c r="AQ2456" s="4" t="str">
        <f>IFERROR(IF(L2456="","",VLOOKUP(L2456&amp;I2456,Продукция!A:K,11,0)),"обратитесь к админ справочника")</f>
        <v>согласно рекомендациям производителя теста</v>
      </c>
      <c r="AR2456" s="11" t="s">
        <v>4823</v>
      </c>
      <c r="AS2456" s="4" t="str">
        <f>IFERROR(IF(L2456="","",VLOOKUP(L2456&amp;I2456,Продукция!A:J,10,0)),"обратитесь к админ справочника")</f>
        <v>инструкция по применению набора ХЕМА</v>
      </c>
      <c r="AT2456" s="150" t="s">
        <v>4823</v>
      </c>
      <c r="AU2456" s="150" t="s">
        <v>4823</v>
      </c>
      <c r="AV2456" s="150" t="s">
        <v>2673</v>
      </c>
      <c r="AW2456" s="150" t="s">
        <v>4824</v>
      </c>
      <c r="AX2456" s="150" t="s">
        <v>561</v>
      </c>
      <c r="AY2456" s="150" t="s">
        <v>1078</v>
      </c>
      <c r="AZ2456" s="150">
        <v>155</v>
      </c>
      <c r="BA2456" s="150">
        <v>41</v>
      </c>
      <c r="BB2456" s="150"/>
      <c r="BC2456" s="150" t="s">
        <v>4825</v>
      </c>
      <c r="BD2456" s="150"/>
      <c r="BE2456" s="150"/>
    </row>
    <row r="2457" spans="1:57" s="4" customFormat="1" x14ac:dyDescent="0.25">
      <c r="A2457" s="4" t="str">
        <f t="shared" si="44"/>
        <v>С/698IBD (ХЕМА) болезнь Гамборо уровень антител</v>
      </c>
      <c r="B2457" s="4" t="str">
        <f>IF(E2457="","",INDEX(Лаборатории!A:A,MATCH('Производственный контроль'!E2457,Лаборатории!B:B,0)))</f>
        <v xml:space="preserve">КУРИНОЕ ЦАРСТВО АО </v>
      </c>
      <c r="C2457" s="4" t="str">
        <f>IF(E2457="","",VLOOKUP(E2457,Лаборатории!B:D,3,0))</f>
        <v>U377_CHL</v>
      </c>
      <c r="D2457" s="154">
        <v>45762</v>
      </c>
      <c r="E2457" s="150" t="s">
        <v>793</v>
      </c>
      <c r="F2457" s="150" t="s">
        <v>544</v>
      </c>
      <c r="G2457" s="150" t="s">
        <v>561</v>
      </c>
      <c r="H2457" s="150" t="s">
        <v>262</v>
      </c>
      <c r="I2457" s="150" t="s">
        <v>3430</v>
      </c>
      <c r="J2457" s="4" t="str">
        <f>IF(L2457="","",VLOOKUP(L2457,Продукция!B:D,3,0))</f>
        <v>Биологический_материал</v>
      </c>
      <c r="K2457" s="4" t="str">
        <f>IF(L2457="","",VLOOKUP(L2457,Продукция!B:C,2,0))</f>
        <v>Сыворотка крови</v>
      </c>
      <c r="L2457" s="155" t="s">
        <v>302</v>
      </c>
      <c r="M2457" s="4">
        <f>IF(L2457="","",VLOOKUP(L2457,Продукция!B:L,11,0))</f>
        <v>0</v>
      </c>
      <c r="N2457" s="150" t="s">
        <v>873</v>
      </c>
      <c r="O2457" s="150"/>
      <c r="P2457" s="150" t="s">
        <v>340</v>
      </c>
      <c r="Q2457" s="150" t="s">
        <v>854</v>
      </c>
      <c r="R2457" s="160" t="s">
        <v>5200</v>
      </c>
      <c r="S2457" s="150">
        <v>19</v>
      </c>
      <c r="T2457" s="150" t="s">
        <v>5275</v>
      </c>
      <c r="U2457" s="150"/>
      <c r="V2457" s="156">
        <v>45761</v>
      </c>
      <c r="W2457" s="156"/>
      <c r="X2457" s="157"/>
      <c r="Y2457" s="150"/>
      <c r="Z2457" s="150" t="s">
        <v>4823</v>
      </c>
      <c r="AA2457" s="158">
        <v>0.4375</v>
      </c>
      <c r="AB2457" s="4" t="str">
        <f>IF(L2457="","",VLOOKUP(L2457&amp;I2457,Продукция!A:I,9,0))</f>
        <v>рекомендация производителя набора</v>
      </c>
      <c r="AC2457" s="156">
        <v>45770</v>
      </c>
      <c r="AD2457" s="150" t="s">
        <v>2673</v>
      </c>
      <c r="AE2457" s="150" t="s">
        <v>4823</v>
      </c>
      <c r="AF2457" s="4" t="str">
        <f>IF(AD2457="","",VLOOKUP(AD2457,'Сотрудники и ссылки'!A:B,2,0))</f>
        <v>Серолог</v>
      </c>
      <c r="AG2457" s="4">
        <f>IF(AD2457="","",VLOOKUP(AD2457,'Сотрудники и ссылки'!A:C,3,0))</f>
        <v>20001771</v>
      </c>
      <c r="AH2457" s="150" t="s">
        <v>2673</v>
      </c>
      <c r="AI2457" s="4" t="str">
        <f>IF(AH2457="","",VLOOKUP(AH2457,'Сотрудники и ссылки'!A:B,2,0))</f>
        <v>Серолог</v>
      </c>
      <c r="AJ2457" s="4">
        <f>IF(AH2457="","",VLOOKUP(AH2457,'Сотрудники и ссылки'!A:C,3,0))</f>
        <v>20001771</v>
      </c>
      <c r="AK2457" s="156">
        <v>45770</v>
      </c>
      <c r="AL2457" s="159">
        <f>IF(AK2457="","",AK2457+VLOOKUP(I2457,'Вид исследования'!B:E,4,0))</f>
        <v>45771</v>
      </c>
      <c r="AM2457" s="159">
        <f>IF(AK2457="","",AK2457+VLOOKUP(I2457,'Вид исследования'!B:F,5,0))</f>
        <v>45771</v>
      </c>
      <c r="AN2457" s="156">
        <v>45770</v>
      </c>
      <c r="AO2457" s="150"/>
      <c r="AP2457" s="150" t="s">
        <v>189</v>
      </c>
      <c r="AQ2457" s="4" t="str">
        <f>IFERROR(IF(L2457="","",VLOOKUP(L2457&amp;I2457,Продукция!A:K,11,0)),"обратитесь к админ справочника")</f>
        <v>согласно рекомендациям производителя теста</v>
      </c>
      <c r="AR2457" s="150" t="s">
        <v>4823</v>
      </c>
      <c r="AS2457" s="4" t="str">
        <f>IFERROR(IF(L2457="","",VLOOKUP(L2457&amp;I2457,Продукция!A:J,10,0)),"обратитесь к админ справочника")</f>
        <v>инструкция по применению набора ХЕМА</v>
      </c>
      <c r="AT2457" s="150" t="s">
        <v>4823</v>
      </c>
      <c r="AU2457" s="150" t="s">
        <v>4823</v>
      </c>
      <c r="AV2457" s="150" t="s">
        <v>2673</v>
      </c>
      <c r="AW2457" s="150" t="s">
        <v>4824</v>
      </c>
      <c r="AX2457" s="150" t="s">
        <v>561</v>
      </c>
      <c r="AY2457" s="150" t="s">
        <v>1078</v>
      </c>
      <c r="AZ2457" s="150">
        <v>155</v>
      </c>
      <c r="BA2457" s="150">
        <v>41</v>
      </c>
      <c r="BB2457" s="150"/>
      <c r="BC2457" s="150" t="s">
        <v>4825</v>
      </c>
      <c r="BD2457" s="150"/>
      <c r="BE2457" s="150"/>
    </row>
    <row r="2458" spans="1:57" s="4" customFormat="1" x14ac:dyDescent="0.25">
      <c r="A2458" s="4" t="str">
        <f t="shared" si="44"/>
        <v>С/698ART (ХЕМА) инфекционный альвеолярный ринотрахеит тип А и В уровень антител</v>
      </c>
      <c r="B2458" s="4" t="str">
        <f>IF(E2458="","",INDEX(Лаборатории!A:A,MATCH('Производственный контроль'!E2458,Лаборатории!B:B,0)))</f>
        <v xml:space="preserve">КУРИНОЕ ЦАРСТВО АО </v>
      </c>
      <c r="C2458" s="4" t="str">
        <f>IF(E2458="","",VLOOKUP(E2458,Лаборатории!B:D,3,0))</f>
        <v>U377_CHL</v>
      </c>
      <c r="D2458" s="154">
        <v>45762</v>
      </c>
      <c r="E2458" s="150" t="s">
        <v>793</v>
      </c>
      <c r="F2458" s="150" t="s">
        <v>544</v>
      </c>
      <c r="G2458" s="150" t="s">
        <v>561</v>
      </c>
      <c r="H2458" s="150" t="s">
        <v>262</v>
      </c>
      <c r="I2458" s="150" t="s">
        <v>3432</v>
      </c>
      <c r="J2458" s="4" t="str">
        <f>IF(L2458="","",VLOOKUP(L2458,Продукция!B:D,3,0))</f>
        <v>Биологический_материал</v>
      </c>
      <c r="K2458" s="4" t="str">
        <f>IF(L2458="","",VLOOKUP(L2458,Продукция!B:C,2,0))</f>
        <v>Сыворотка крови</v>
      </c>
      <c r="L2458" s="155" t="s">
        <v>302</v>
      </c>
      <c r="M2458" s="4">
        <f>IF(L2458="","",VLOOKUP(L2458,Продукция!B:L,11,0))</f>
        <v>0</v>
      </c>
      <c r="N2458" s="150" t="s">
        <v>873</v>
      </c>
      <c r="O2458" s="150"/>
      <c r="P2458" s="150" t="s">
        <v>340</v>
      </c>
      <c r="Q2458" s="150" t="s">
        <v>854</v>
      </c>
      <c r="R2458" s="160" t="s">
        <v>5200</v>
      </c>
      <c r="S2458" s="150">
        <v>19</v>
      </c>
      <c r="T2458" s="150" t="s">
        <v>5275</v>
      </c>
      <c r="U2458" s="150"/>
      <c r="V2458" s="156">
        <v>45761</v>
      </c>
      <c r="W2458" s="156"/>
      <c r="X2458" s="157"/>
      <c r="Y2458" s="150"/>
      <c r="Z2458" s="150" t="s">
        <v>4823</v>
      </c>
      <c r="AA2458" s="158">
        <v>0.4375</v>
      </c>
      <c r="AB2458" s="4" t="str">
        <f>IF(L2458="","",VLOOKUP(L2458&amp;I2458,Продукция!A:I,9,0))</f>
        <v>рекомендация производителя набора</v>
      </c>
      <c r="AC2458" s="156">
        <v>45770</v>
      </c>
      <c r="AD2458" s="150" t="s">
        <v>2673</v>
      </c>
      <c r="AE2458" s="150" t="s">
        <v>4823</v>
      </c>
      <c r="AF2458" s="4" t="str">
        <f>IF(AD2458="","",VLOOKUP(AD2458,'Сотрудники и ссылки'!A:B,2,0))</f>
        <v>Серолог</v>
      </c>
      <c r="AG2458" s="4">
        <f>IF(AD2458="","",VLOOKUP(AD2458,'Сотрудники и ссылки'!A:C,3,0))</f>
        <v>20001771</v>
      </c>
      <c r="AH2458" s="150" t="s">
        <v>2673</v>
      </c>
      <c r="AI2458" s="4" t="str">
        <f>IF(AH2458="","",VLOOKUP(AH2458,'Сотрудники и ссылки'!A:B,2,0))</f>
        <v>Серолог</v>
      </c>
      <c r="AJ2458" s="4">
        <f>IF(AH2458="","",VLOOKUP(AH2458,'Сотрудники и ссылки'!A:C,3,0))</f>
        <v>20001771</v>
      </c>
      <c r="AK2458" s="156">
        <v>45770</v>
      </c>
      <c r="AL2458" s="159">
        <f>IF(AK2458="","",AK2458+VLOOKUP(I2458,'Вид исследования'!B:E,4,0))</f>
        <v>45771</v>
      </c>
      <c r="AM2458" s="159">
        <f>IF(AK2458="","",AK2458+VLOOKUP(I2458,'Вид исследования'!B:F,5,0))</f>
        <v>45771</v>
      </c>
      <c r="AN2458" s="156">
        <v>45770</v>
      </c>
      <c r="AO2458" s="150"/>
      <c r="AP2458" s="150" t="s">
        <v>189</v>
      </c>
      <c r="AQ2458" s="4" t="str">
        <f>IFERROR(IF(L2458="","",VLOOKUP(L2458&amp;I2458,Продукция!A:K,11,0)),"обратитесь к админ справочника")</f>
        <v>согласно рекомендациям производителя теста</v>
      </c>
      <c r="AR2458" s="150" t="s">
        <v>4823</v>
      </c>
      <c r="AS2458" s="4" t="str">
        <f>IFERROR(IF(L2458="","",VLOOKUP(L2458&amp;I2458,Продукция!A:J,10,0)),"обратитесь к админ справочника")</f>
        <v>инструкция по применению набора ХЕМА</v>
      </c>
      <c r="AT2458" s="150" t="s">
        <v>4823</v>
      </c>
      <c r="AU2458" s="150" t="s">
        <v>4823</v>
      </c>
      <c r="AV2458" s="150" t="s">
        <v>2673</v>
      </c>
      <c r="AW2458" s="150" t="s">
        <v>4824</v>
      </c>
      <c r="AX2458" s="150" t="s">
        <v>561</v>
      </c>
      <c r="AY2458" s="150" t="s">
        <v>1078</v>
      </c>
      <c r="AZ2458" s="150">
        <v>155</v>
      </c>
      <c r="BA2458" s="150">
        <v>41</v>
      </c>
      <c r="BB2458" s="150"/>
      <c r="BC2458" s="150" t="s">
        <v>4825</v>
      </c>
      <c r="BD2458" s="150"/>
      <c r="BE2458" s="150"/>
    </row>
    <row r="2459" spans="1:57" x14ac:dyDescent="0.25">
      <c r="A2459" t="str">
        <f t="shared" si="44"/>
        <v>С/722Болезнь Ньюкасла уровень антител</v>
      </c>
      <c r="B2459" t="str">
        <f>IF(E2459="","",INDEX(Лаборатории!A:A,MATCH('Производственный контроль'!E2459,Лаборатории!B:B,0)))</f>
        <v xml:space="preserve">КУРИНОЕ ЦАРСТВО АО </v>
      </c>
      <c r="C2459" t="str">
        <f>IF(E2459="","",VLOOKUP(E2459,Лаборатории!B:D,3,0))</f>
        <v>U377_CHL</v>
      </c>
      <c r="D2459" s="12">
        <v>45765</v>
      </c>
      <c r="E2459" s="150" t="s">
        <v>793</v>
      </c>
      <c r="F2459" s="150" t="s">
        <v>544</v>
      </c>
      <c r="G2459" s="11" t="s">
        <v>561</v>
      </c>
      <c r="H2459" s="11" t="s">
        <v>312</v>
      </c>
      <c r="I2459" s="11" t="s">
        <v>3434</v>
      </c>
      <c r="J2459" t="str">
        <f>IF(L2459="","",VLOOKUP(L2459,Продукция!B:D,3,0))</f>
        <v>Биологический_материал</v>
      </c>
      <c r="K2459" t="str">
        <f>IF(L2459="","",VLOOKUP(L2459,Продукция!B:C,2,0))</f>
        <v>Сыворотка крови</v>
      </c>
      <c r="L2459" s="155" t="s">
        <v>302</v>
      </c>
      <c r="M2459">
        <f>IF(L2459="","",VLOOKUP(L2459,Продукция!B:L,11,0))</f>
        <v>0</v>
      </c>
      <c r="N2459" s="11" t="s">
        <v>873</v>
      </c>
      <c r="P2459" s="150" t="s">
        <v>340</v>
      </c>
      <c r="Q2459" s="150" t="s">
        <v>854</v>
      </c>
      <c r="R2459" s="153" t="s">
        <v>5206</v>
      </c>
      <c r="S2459" s="11">
        <v>20</v>
      </c>
      <c r="T2459" s="11" t="s">
        <v>5276</v>
      </c>
      <c r="V2459" s="14">
        <v>45764</v>
      </c>
      <c r="Z2459" s="162" t="s">
        <v>4823</v>
      </c>
      <c r="AA2459" s="15">
        <v>0.49305555555555558</v>
      </c>
      <c r="AB2459" t="str">
        <f>IF(L2459="","",VLOOKUP(L2459&amp;I2459,Продукция!A:I,9,0))</f>
        <v>рекомендация производителя набора</v>
      </c>
      <c r="AC2459" s="14">
        <v>45769</v>
      </c>
      <c r="AD2459" s="11" t="s">
        <v>2676</v>
      </c>
      <c r="AE2459" s="11" t="s">
        <v>4823</v>
      </c>
      <c r="AF2459" t="str">
        <f>IF(AD2459="","",VLOOKUP(AD2459,'Сотрудники и ссылки'!A:B,2,0))</f>
        <v>Серолог</v>
      </c>
      <c r="AG2459">
        <f>IF(AD2459="","",VLOOKUP(AD2459,'Сотрудники и ссылки'!A:C,3,0))</f>
        <v>20007746</v>
      </c>
      <c r="AH2459" s="11" t="s">
        <v>2676</v>
      </c>
      <c r="AI2459" t="str">
        <f>IF(AH2459="","",VLOOKUP(AH2459,'Сотрудники и ссылки'!A:B,2,0))</f>
        <v>Серолог</v>
      </c>
      <c r="AJ2459">
        <f>IF(AH2459="","",VLOOKUP(AH2459,'Сотрудники и ссылки'!A:C,3,0))</f>
        <v>20007746</v>
      </c>
      <c r="AK2459" s="14">
        <v>45769</v>
      </c>
      <c r="AL2459" s="2">
        <f>IF(AK2459="","",AK2459+VLOOKUP(I2459,'Вид исследования'!B:E,4,0))</f>
        <v>45770</v>
      </c>
      <c r="AM2459" s="2">
        <f>IF(AK2459="","",AK2459+VLOOKUP(I2459,'Вид исследования'!B:F,5,0))</f>
        <v>45770</v>
      </c>
      <c r="AN2459" s="14">
        <v>45769</v>
      </c>
      <c r="AP2459" s="11" t="s">
        <v>189</v>
      </c>
      <c r="AQ2459" t="str">
        <f>IFERROR(IF(L2459="","",VLOOKUP(L2459&amp;I2459,Продукция!A:K,11,0)),"обратитесь к админ справочника")</f>
        <v>согласно рекомендациям производителя теста</v>
      </c>
      <c r="AR2459" s="11" t="s">
        <v>4823</v>
      </c>
      <c r="AS2459" t="str">
        <f>IFERROR(IF(L2459="","",VLOOKUP(L2459&amp;I2459,Продукция!A:J,10,0)),"обратитесь к админ справочника")</f>
        <v>инструкция по применению набора РЗГА Ньюкасла</v>
      </c>
      <c r="AT2459" s="11" t="s">
        <v>4823</v>
      </c>
      <c r="AU2459" s="11" t="s">
        <v>4823</v>
      </c>
      <c r="AV2459" s="11" t="s">
        <v>2676</v>
      </c>
      <c r="AW2459" s="11" t="s">
        <v>4824</v>
      </c>
      <c r="AX2459" s="11" t="s">
        <v>561</v>
      </c>
      <c r="AY2459" s="11" t="s">
        <v>1050</v>
      </c>
      <c r="AZ2459" s="11">
        <v>155</v>
      </c>
      <c r="BA2459" s="11">
        <v>41</v>
      </c>
      <c r="BC2459" s="11" t="s">
        <v>4825</v>
      </c>
    </row>
    <row r="2460" spans="1:57" x14ac:dyDescent="0.25">
      <c r="A2460" t="str">
        <f t="shared" si="44"/>
        <v>С/722Болезнь Ньюкасла уровень антител</v>
      </c>
      <c r="B2460" t="str">
        <f>IF(E2460="","",INDEX(Лаборатории!A:A,MATCH('Производственный контроль'!E2460,Лаборатории!B:B,0)))</f>
        <v xml:space="preserve">КУРИНОЕ ЦАРСТВО АО </v>
      </c>
      <c r="C2460" t="str">
        <f>IF(E2460="","",VLOOKUP(E2460,Лаборатории!B:D,3,0))</f>
        <v>U377_CHL</v>
      </c>
      <c r="D2460" s="12">
        <v>45765</v>
      </c>
      <c r="E2460" s="150" t="s">
        <v>793</v>
      </c>
      <c r="F2460" s="150" t="s">
        <v>544</v>
      </c>
      <c r="G2460" s="11" t="s">
        <v>561</v>
      </c>
      <c r="H2460" s="11" t="s">
        <v>312</v>
      </c>
      <c r="I2460" s="11" t="s">
        <v>3434</v>
      </c>
      <c r="J2460" t="str">
        <f>IF(L2460="","",VLOOKUP(L2460,Продукция!B:D,3,0))</f>
        <v>Биологический_материал</v>
      </c>
      <c r="K2460" t="str">
        <f>IF(L2460="","",VLOOKUP(L2460,Продукция!B:C,2,0))</f>
        <v>Сыворотка крови</v>
      </c>
      <c r="L2460" s="155" t="s">
        <v>302</v>
      </c>
      <c r="M2460">
        <f>IF(L2460="","",VLOOKUP(L2460,Продукция!B:L,11,0))</f>
        <v>0</v>
      </c>
      <c r="N2460" s="11" t="s">
        <v>873</v>
      </c>
      <c r="P2460" s="150" t="s">
        <v>340</v>
      </c>
      <c r="Q2460" s="150" t="s">
        <v>854</v>
      </c>
      <c r="R2460" s="153" t="s">
        <v>4859</v>
      </c>
      <c r="S2460" s="11">
        <v>20</v>
      </c>
      <c r="T2460" s="11" t="s">
        <v>5276</v>
      </c>
      <c r="V2460" s="14">
        <v>45763</v>
      </c>
      <c r="Z2460" s="162" t="s">
        <v>4823</v>
      </c>
      <c r="AA2460" s="15">
        <v>0.49305555555555558</v>
      </c>
      <c r="AB2460" t="str">
        <f>IF(L2460="","",VLOOKUP(L2460&amp;I2460,Продукция!A:I,9,0))</f>
        <v>рекомендация производителя набора</v>
      </c>
      <c r="AC2460" s="14">
        <v>45769</v>
      </c>
      <c r="AD2460" s="11" t="s">
        <v>2676</v>
      </c>
      <c r="AE2460" s="11" t="s">
        <v>4823</v>
      </c>
      <c r="AF2460" t="str">
        <f>IF(AD2460="","",VLOOKUP(AD2460,'Сотрудники и ссылки'!A:B,2,0))</f>
        <v>Серолог</v>
      </c>
      <c r="AG2460">
        <f>IF(AD2460="","",VLOOKUP(AD2460,'Сотрудники и ссылки'!A:C,3,0))</f>
        <v>20007746</v>
      </c>
      <c r="AH2460" s="11" t="s">
        <v>2676</v>
      </c>
      <c r="AI2460" t="str">
        <f>IF(AH2460="","",VLOOKUP(AH2460,'Сотрудники и ссылки'!A:B,2,0))</f>
        <v>Серолог</v>
      </c>
      <c r="AJ2460">
        <f>IF(AH2460="","",VLOOKUP(AH2460,'Сотрудники и ссылки'!A:C,3,0))</f>
        <v>20007746</v>
      </c>
      <c r="AK2460" s="14">
        <v>45769</v>
      </c>
      <c r="AL2460" s="2">
        <f>IF(AK2460="","",AK2460+VLOOKUP(I2460,'Вид исследования'!B:E,4,0))</f>
        <v>45770</v>
      </c>
      <c r="AM2460" s="2">
        <f>IF(AK2460="","",AK2460+VLOOKUP(I2460,'Вид исследования'!B:F,5,0))</f>
        <v>45770</v>
      </c>
      <c r="AN2460" s="14">
        <v>45769</v>
      </c>
      <c r="AP2460" s="11" t="s">
        <v>189</v>
      </c>
      <c r="AQ2460" t="str">
        <f>IFERROR(IF(L2460="","",VLOOKUP(L2460&amp;I2460,Продукция!A:K,11,0)),"обратитесь к админ справочника")</f>
        <v>согласно рекомендациям производителя теста</v>
      </c>
      <c r="AR2460" s="11" t="s">
        <v>4823</v>
      </c>
      <c r="AS2460" t="str">
        <f>IFERROR(IF(L2460="","",VLOOKUP(L2460&amp;I2460,Продукция!A:J,10,0)),"обратитесь к админ справочника")</f>
        <v>инструкция по применению набора РЗГА Ньюкасла</v>
      </c>
      <c r="AT2460" s="11" t="s">
        <v>4823</v>
      </c>
      <c r="AU2460" s="11" t="s">
        <v>4823</v>
      </c>
      <c r="AV2460" s="11" t="s">
        <v>2676</v>
      </c>
      <c r="AW2460" s="11" t="s">
        <v>4824</v>
      </c>
      <c r="AX2460" s="11" t="s">
        <v>561</v>
      </c>
      <c r="AY2460" s="11" t="s">
        <v>1053</v>
      </c>
      <c r="AZ2460" s="11">
        <v>155</v>
      </c>
      <c r="BA2460" s="11">
        <v>40</v>
      </c>
      <c r="BC2460" s="11" t="s">
        <v>4825</v>
      </c>
    </row>
    <row r="2461" spans="1:57" x14ac:dyDescent="0.25">
      <c r="A2461" t="str">
        <f t="shared" si="44"/>
        <v>С/722Болезнь Ньюкасла уровень антител</v>
      </c>
      <c r="B2461" t="str">
        <f>IF(E2461="","",INDEX(Лаборатории!A:A,MATCH('Производственный контроль'!E2461,Лаборатории!B:B,0)))</f>
        <v xml:space="preserve">КУРИНОЕ ЦАРСТВО АО </v>
      </c>
      <c r="C2461" t="str">
        <f>IF(E2461="","",VLOOKUP(E2461,Лаборатории!B:D,3,0))</f>
        <v>U377_CHL</v>
      </c>
      <c r="D2461" s="12">
        <v>45765</v>
      </c>
      <c r="E2461" s="150" t="s">
        <v>793</v>
      </c>
      <c r="F2461" s="150" t="s">
        <v>544</v>
      </c>
      <c r="G2461" s="11" t="s">
        <v>561</v>
      </c>
      <c r="H2461" s="11" t="s">
        <v>312</v>
      </c>
      <c r="I2461" s="11" t="s">
        <v>3434</v>
      </c>
      <c r="J2461" t="str">
        <f>IF(L2461="","",VLOOKUP(L2461,Продукция!B:D,3,0))</f>
        <v>Биологический_материал</v>
      </c>
      <c r="K2461" t="str">
        <f>IF(L2461="","",VLOOKUP(L2461,Продукция!B:C,2,0))</f>
        <v>Сыворотка крови</v>
      </c>
      <c r="L2461" s="155" t="s">
        <v>302</v>
      </c>
      <c r="M2461">
        <f>IF(L2461="","",VLOOKUP(L2461,Продукция!B:L,11,0))</f>
        <v>0</v>
      </c>
      <c r="N2461" s="11" t="s">
        <v>873</v>
      </c>
      <c r="P2461" s="150" t="s">
        <v>340</v>
      </c>
      <c r="Q2461" s="150" t="s">
        <v>854</v>
      </c>
      <c r="R2461" s="153" t="s">
        <v>4988</v>
      </c>
      <c r="S2461" s="11">
        <v>20</v>
      </c>
      <c r="T2461" s="11" t="s">
        <v>5276</v>
      </c>
      <c r="V2461" s="14">
        <v>45763</v>
      </c>
      <c r="Z2461" s="162" t="s">
        <v>4823</v>
      </c>
      <c r="AA2461" s="15">
        <v>0.49305555555555558</v>
      </c>
      <c r="AB2461" t="str">
        <f>IF(L2461="","",VLOOKUP(L2461&amp;I2461,Продукция!A:I,9,0))</f>
        <v>рекомендация производителя набора</v>
      </c>
      <c r="AC2461" s="14">
        <v>45769</v>
      </c>
      <c r="AD2461" s="11" t="s">
        <v>2676</v>
      </c>
      <c r="AE2461" s="11" t="s">
        <v>4823</v>
      </c>
      <c r="AF2461" t="str">
        <f>IF(AD2461="","",VLOOKUP(AD2461,'Сотрудники и ссылки'!A:B,2,0))</f>
        <v>Серолог</v>
      </c>
      <c r="AG2461">
        <f>IF(AD2461="","",VLOOKUP(AD2461,'Сотрудники и ссылки'!A:C,3,0))</f>
        <v>20007746</v>
      </c>
      <c r="AH2461" s="11" t="s">
        <v>2676</v>
      </c>
      <c r="AI2461" t="str">
        <f>IF(AH2461="","",VLOOKUP(AH2461,'Сотрудники и ссылки'!A:B,2,0))</f>
        <v>Серолог</v>
      </c>
      <c r="AJ2461">
        <f>IF(AH2461="","",VLOOKUP(AH2461,'Сотрудники и ссылки'!A:C,3,0))</f>
        <v>20007746</v>
      </c>
      <c r="AK2461" s="14">
        <v>45769</v>
      </c>
      <c r="AL2461" s="2">
        <f>IF(AK2461="","",AK2461+VLOOKUP(I2461,'Вид исследования'!B:E,4,0))</f>
        <v>45770</v>
      </c>
      <c r="AM2461" s="2">
        <f>IF(AK2461="","",AK2461+VLOOKUP(I2461,'Вид исследования'!B:F,5,0))</f>
        <v>45770</v>
      </c>
      <c r="AN2461" s="14">
        <v>45769</v>
      </c>
      <c r="AP2461" s="11" t="s">
        <v>189</v>
      </c>
      <c r="AQ2461" t="str">
        <f>IFERROR(IF(L2461="","",VLOOKUP(L2461&amp;I2461,Продукция!A:K,11,0)),"обратитесь к админ справочника")</f>
        <v>согласно рекомендациям производителя теста</v>
      </c>
      <c r="AR2461" s="11" t="s">
        <v>4823</v>
      </c>
      <c r="AS2461" t="str">
        <f>IFERROR(IF(L2461="","",VLOOKUP(L2461&amp;I2461,Продукция!A:J,10,0)),"обратитесь к админ справочника")</f>
        <v>инструкция по применению набора РЗГА Ньюкасла</v>
      </c>
      <c r="AT2461" s="11" t="s">
        <v>4823</v>
      </c>
      <c r="AU2461" s="11" t="s">
        <v>4823</v>
      </c>
      <c r="AV2461" s="11" t="s">
        <v>2676</v>
      </c>
      <c r="AW2461" s="11" t="s">
        <v>4824</v>
      </c>
      <c r="AX2461" s="11" t="s">
        <v>561</v>
      </c>
      <c r="AY2461" s="11" t="s">
        <v>1056</v>
      </c>
      <c r="AZ2461" s="11">
        <v>155</v>
      </c>
      <c r="BA2461" s="11">
        <v>40</v>
      </c>
      <c r="BC2461" s="11" t="s">
        <v>4825</v>
      </c>
    </row>
    <row r="2462" spans="1:57" x14ac:dyDescent="0.25">
      <c r="A2462" t="str">
        <f t="shared" si="44"/>
        <v>С/722Болезнь Ньюкасла уровень антител</v>
      </c>
      <c r="B2462" t="str">
        <f>IF(E2462="","",INDEX(Лаборатории!A:A,MATCH('Производственный контроль'!E2462,Лаборатории!B:B,0)))</f>
        <v xml:space="preserve">КУРИНОЕ ЦАРСТВО АО </v>
      </c>
      <c r="C2462" t="str">
        <f>IF(E2462="","",VLOOKUP(E2462,Лаборатории!B:D,3,0))</f>
        <v>U377_CHL</v>
      </c>
      <c r="D2462" s="12">
        <v>45765</v>
      </c>
      <c r="E2462" s="150" t="s">
        <v>793</v>
      </c>
      <c r="F2462" s="150" t="s">
        <v>544</v>
      </c>
      <c r="G2462" s="11" t="s">
        <v>561</v>
      </c>
      <c r="H2462" s="11" t="s">
        <v>312</v>
      </c>
      <c r="I2462" s="11" t="s">
        <v>3434</v>
      </c>
      <c r="J2462" t="str">
        <f>IF(L2462="","",VLOOKUP(L2462,Продукция!B:D,3,0))</f>
        <v>Биологический_материал</v>
      </c>
      <c r="K2462" t="str">
        <f>IF(L2462="","",VLOOKUP(L2462,Продукция!B:C,2,0))</f>
        <v>Сыворотка крови</v>
      </c>
      <c r="L2462" s="155" t="s">
        <v>302</v>
      </c>
      <c r="M2462">
        <f>IF(L2462="","",VLOOKUP(L2462,Продукция!B:L,11,0))</f>
        <v>0</v>
      </c>
      <c r="N2462" s="11" t="s">
        <v>873</v>
      </c>
      <c r="P2462" s="150" t="s">
        <v>340</v>
      </c>
      <c r="Q2462" s="150" t="s">
        <v>854</v>
      </c>
      <c r="R2462" s="153" t="s">
        <v>4929</v>
      </c>
      <c r="S2462" s="11">
        <v>20</v>
      </c>
      <c r="T2462" s="11" t="s">
        <v>5276</v>
      </c>
      <c r="V2462" s="14">
        <v>45763</v>
      </c>
      <c r="Z2462" s="162" t="s">
        <v>4823</v>
      </c>
      <c r="AA2462" s="15">
        <v>0.49305555555555558</v>
      </c>
      <c r="AB2462" t="str">
        <f>IF(L2462="","",VLOOKUP(L2462&amp;I2462,Продукция!A:I,9,0))</f>
        <v>рекомендация производителя набора</v>
      </c>
      <c r="AC2462" s="14">
        <v>45769</v>
      </c>
      <c r="AD2462" s="11" t="s">
        <v>2676</v>
      </c>
      <c r="AE2462" s="11" t="s">
        <v>4823</v>
      </c>
      <c r="AF2462" t="str">
        <f>IF(AD2462="","",VLOOKUP(AD2462,'Сотрудники и ссылки'!A:B,2,0))</f>
        <v>Серолог</v>
      </c>
      <c r="AG2462">
        <f>IF(AD2462="","",VLOOKUP(AD2462,'Сотрудники и ссылки'!A:C,3,0))</f>
        <v>20007746</v>
      </c>
      <c r="AH2462" s="11" t="s">
        <v>2676</v>
      </c>
      <c r="AI2462" t="str">
        <f>IF(AH2462="","",VLOOKUP(AH2462,'Сотрудники и ссылки'!A:B,2,0))</f>
        <v>Серолог</v>
      </c>
      <c r="AJ2462">
        <f>IF(AH2462="","",VLOOKUP(AH2462,'Сотрудники и ссылки'!A:C,3,0))</f>
        <v>20007746</v>
      </c>
      <c r="AK2462" s="14">
        <v>45769</v>
      </c>
      <c r="AL2462" s="2">
        <f>IF(AK2462="","",AK2462+VLOOKUP(I2462,'Вид исследования'!B:E,4,0))</f>
        <v>45770</v>
      </c>
      <c r="AM2462" s="2">
        <f>IF(AK2462="","",AK2462+VLOOKUP(I2462,'Вид исследования'!B:F,5,0))</f>
        <v>45770</v>
      </c>
      <c r="AN2462" s="14">
        <v>45769</v>
      </c>
      <c r="AP2462" s="11" t="s">
        <v>189</v>
      </c>
      <c r="AQ2462" t="str">
        <f>IFERROR(IF(L2462="","",VLOOKUP(L2462&amp;I2462,Продукция!A:K,11,0)),"обратитесь к админ справочника")</f>
        <v>согласно рекомендациям производителя теста</v>
      </c>
      <c r="AR2462" s="11" t="s">
        <v>4823</v>
      </c>
      <c r="AS2462" t="str">
        <f>IFERROR(IF(L2462="","",VLOOKUP(L2462&amp;I2462,Продукция!A:J,10,0)),"обратитесь к админ справочника")</f>
        <v>инструкция по применению набора РЗГА Ньюкасла</v>
      </c>
      <c r="AT2462" s="11" t="s">
        <v>4823</v>
      </c>
      <c r="AU2462" s="11" t="s">
        <v>4823</v>
      </c>
      <c r="AV2462" s="11" t="s">
        <v>2676</v>
      </c>
      <c r="AW2462" s="11" t="s">
        <v>4824</v>
      </c>
      <c r="AX2462" s="11" t="s">
        <v>561</v>
      </c>
      <c r="AY2462" s="11" t="s">
        <v>1059</v>
      </c>
      <c r="AZ2462" s="11">
        <v>155</v>
      </c>
      <c r="BA2462" s="11">
        <v>41</v>
      </c>
      <c r="BC2462" s="11" t="s">
        <v>4825</v>
      </c>
    </row>
    <row r="2463" spans="1:57" x14ac:dyDescent="0.25">
      <c r="A2463" t="str">
        <f t="shared" si="44"/>
        <v>С/722Болезнь Ньюкасла уровень антител</v>
      </c>
      <c r="B2463" t="str">
        <f>IF(E2463="","",INDEX(Лаборатории!A:A,MATCH('Производственный контроль'!E2463,Лаборатории!B:B,0)))</f>
        <v xml:space="preserve">КУРИНОЕ ЦАРСТВО АО </v>
      </c>
      <c r="C2463" t="str">
        <f>IF(E2463="","",VLOOKUP(E2463,Лаборатории!B:D,3,0))</f>
        <v>U377_CHL</v>
      </c>
      <c r="D2463" s="12">
        <v>45765</v>
      </c>
      <c r="E2463" s="150" t="s">
        <v>793</v>
      </c>
      <c r="F2463" s="150" t="s">
        <v>544</v>
      </c>
      <c r="G2463" s="11" t="s">
        <v>561</v>
      </c>
      <c r="H2463" s="11" t="s">
        <v>312</v>
      </c>
      <c r="I2463" s="11" t="s">
        <v>3434</v>
      </c>
      <c r="J2463" t="str">
        <f>IF(L2463="","",VLOOKUP(L2463,Продукция!B:D,3,0))</f>
        <v>Биологический_материал</v>
      </c>
      <c r="K2463" t="str">
        <f>IF(L2463="","",VLOOKUP(L2463,Продукция!B:C,2,0))</f>
        <v>Сыворотка крови</v>
      </c>
      <c r="L2463" s="155" t="s">
        <v>302</v>
      </c>
      <c r="M2463">
        <f>IF(L2463="","",VLOOKUP(L2463,Продукция!B:L,11,0))</f>
        <v>0</v>
      </c>
      <c r="N2463" s="11" t="s">
        <v>873</v>
      </c>
      <c r="P2463" s="150" t="s">
        <v>340</v>
      </c>
      <c r="Q2463" s="150" t="s">
        <v>854</v>
      </c>
      <c r="R2463" s="153" t="s">
        <v>4862</v>
      </c>
      <c r="S2463" s="11">
        <v>20</v>
      </c>
      <c r="T2463" s="11" t="s">
        <v>5276</v>
      </c>
      <c r="V2463" s="14">
        <v>45763</v>
      </c>
      <c r="Z2463" s="162" t="s">
        <v>4823</v>
      </c>
      <c r="AA2463" s="15">
        <v>0.49305555555555558</v>
      </c>
      <c r="AB2463" t="str">
        <f>IF(L2463="","",VLOOKUP(L2463&amp;I2463,Продукция!A:I,9,0))</f>
        <v>рекомендация производителя набора</v>
      </c>
      <c r="AC2463" s="14">
        <v>45769</v>
      </c>
      <c r="AD2463" s="11" t="s">
        <v>2676</v>
      </c>
      <c r="AE2463" s="11" t="s">
        <v>4823</v>
      </c>
      <c r="AF2463" t="str">
        <f>IF(AD2463="","",VLOOKUP(AD2463,'Сотрудники и ссылки'!A:B,2,0))</f>
        <v>Серолог</v>
      </c>
      <c r="AG2463">
        <f>IF(AD2463="","",VLOOKUP(AD2463,'Сотрудники и ссылки'!A:C,3,0))</f>
        <v>20007746</v>
      </c>
      <c r="AH2463" s="11" t="s">
        <v>2676</v>
      </c>
      <c r="AI2463" t="str">
        <f>IF(AH2463="","",VLOOKUP(AH2463,'Сотрудники и ссылки'!A:B,2,0))</f>
        <v>Серолог</v>
      </c>
      <c r="AJ2463">
        <f>IF(AH2463="","",VLOOKUP(AH2463,'Сотрудники и ссылки'!A:C,3,0))</f>
        <v>20007746</v>
      </c>
      <c r="AK2463" s="14">
        <v>45769</v>
      </c>
      <c r="AL2463" s="2">
        <f>IF(AK2463="","",AK2463+VLOOKUP(I2463,'Вид исследования'!B:E,4,0))</f>
        <v>45770</v>
      </c>
      <c r="AM2463" s="2">
        <f>IF(AK2463="","",AK2463+VLOOKUP(I2463,'Вид исследования'!B:F,5,0))</f>
        <v>45770</v>
      </c>
      <c r="AN2463" s="14">
        <v>45769</v>
      </c>
      <c r="AP2463" s="11" t="s">
        <v>189</v>
      </c>
      <c r="AQ2463" t="str">
        <f>IFERROR(IF(L2463="","",VLOOKUP(L2463&amp;I2463,Продукция!A:K,11,0)),"обратитесь к админ справочника")</f>
        <v>согласно рекомендациям производителя теста</v>
      </c>
      <c r="AR2463" s="11" t="s">
        <v>4823</v>
      </c>
      <c r="AS2463" t="str">
        <f>IFERROR(IF(L2463="","",VLOOKUP(L2463&amp;I2463,Продукция!A:J,10,0)),"обратитесь к админ справочника")</f>
        <v>инструкция по применению набора РЗГА Ньюкасла</v>
      </c>
      <c r="AT2463" s="11" t="s">
        <v>4823</v>
      </c>
      <c r="AU2463" s="11" t="s">
        <v>4823</v>
      </c>
      <c r="AV2463" s="11" t="s">
        <v>2676</v>
      </c>
      <c r="AW2463" s="11" t="s">
        <v>4824</v>
      </c>
      <c r="AX2463" s="11" t="s">
        <v>561</v>
      </c>
      <c r="AY2463" s="11" t="s">
        <v>1062</v>
      </c>
      <c r="AZ2463" s="11">
        <v>155</v>
      </c>
      <c r="BA2463" s="11">
        <v>41</v>
      </c>
      <c r="BC2463" s="11" t="s">
        <v>4825</v>
      </c>
    </row>
    <row r="2464" spans="1:57" x14ac:dyDescent="0.25">
      <c r="A2464" t="str">
        <f t="shared" si="44"/>
        <v>С/722Болезнь Ньюкасла уровень антител</v>
      </c>
      <c r="B2464" t="str">
        <f>IF(E2464="","",INDEX(Лаборатории!A:A,MATCH('Производственный контроль'!E2464,Лаборатории!B:B,0)))</f>
        <v xml:space="preserve">КУРИНОЕ ЦАРСТВО АО </v>
      </c>
      <c r="C2464" t="str">
        <f>IF(E2464="","",VLOOKUP(E2464,Лаборатории!B:D,3,0))</f>
        <v>U377_CHL</v>
      </c>
      <c r="D2464" s="12">
        <v>45765</v>
      </c>
      <c r="E2464" s="150" t="s">
        <v>793</v>
      </c>
      <c r="F2464" s="150" t="s">
        <v>544</v>
      </c>
      <c r="G2464" s="11" t="s">
        <v>561</v>
      </c>
      <c r="H2464" s="11" t="s">
        <v>312</v>
      </c>
      <c r="I2464" s="11" t="s">
        <v>3434</v>
      </c>
      <c r="J2464" t="str">
        <f>IF(L2464="","",VLOOKUP(L2464,Продукция!B:D,3,0))</f>
        <v>Биологический_материал</v>
      </c>
      <c r="K2464" t="str">
        <f>IF(L2464="","",VLOOKUP(L2464,Продукция!B:C,2,0))</f>
        <v>Сыворотка крови</v>
      </c>
      <c r="L2464" s="155" t="s">
        <v>302</v>
      </c>
      <c r="M2464">
        <f>IF(L2464="","",VLOOKUP(L2464,Продукция!B:L,11,0))</f>
        <v>0</v>
      </c>
      <c r="N2464" s="11" t="s">
        <v>873</v>
      </c>
      <c r="P2464" s="150" t="s">
        <v>340</v>
      </c>
      <c r="Q2464" s="150" t="s">
        <v>854</v>
      </c>
      <c r="R2464" s="153" t="s">
        <v>4927</v>
      </c>
      <c r="S2464" s="11">
        <v>20</v>
      </c>
      <c r="T2464" s="11" t="s">
        <v>5276</v>
      </c>
      <c r="V2464" s="14">
        <v>45762</v>
      </c>
      <c r="Z2464" s="162" t="s">
        <v>4823</v>
      </c>
      <c r="AA2464" s="15">
        <v>0.49305555555555558</v>
      </c>
      <c r="AB2464" t="str">
        <f>IF(L2464="","",VLOOKUP(L2464&amp;I2464,Продукция!A:I,9,0))</f>
        <v>рекомендация производителя набора</v>
      </c>
      <c r="AC2464" s="14">
        <v>45769</v>
      </c>
      <c r="AD2464" s="11" t="s">
        <v>2676</v>
      </c>
      <c r="AE2464" s="11" t="s">
        <v>4823</v>
      </c>
      <c r="AF2464" t="str">
        <f>IF(AD2464="","",VLOOKUP(AD2464,'Сотрудники и ссылки'!A:B,2,0))</f>
        <v>Серолог</v>
      </c>
      <c r="AG2464">
        <f>IF(AD2464="","",VLOOKUP(AD2464,'Сотрудники и ссылки'!A:C,3,0))</f>
        <v>20007746</v>
      </c>
      <c r="AH2464" s="11" t="s">
        <v>2676</v>
      </c>
      <c r="AI2464" t="str">
        <f>IF(AH2464="","",VLOOKUP(AH2464,'Сотрудники и ссылки'!A:B,2,0))</f>
        <v>Серолог</v>
      </c>
      <c r="AJ2464">
        <f>IF(AH2464="","",VLOOKUP(AH2464,'Сотрудники и ссылки'!A:C,3,0))</f>
        <v>20007746</v>
      </c>
      <c r="AK2464" s="14">
        <v>45769</v>
      </c>
      <c r="AL2464" s="2">
        <f>IF(AK2464="","",AK2464+VLOOKUP(I2464,'Вид исследования'!B:E,4,0))</f>
        <v>45770</v>
      </c>
      <c r="AM2464" s="2">
        <f>IF(AK2464="","",AK2464+VLOOKUP(I2464,'Вид исследования'!B:F,5,0))</f>
        <v>45770</v>
      </c>
      <c r="AN2464" s="14">
        <v>45769</v>
      </c>
      <c r="AP2464" s="11" t="s">
        <v>189</v>
      </c>
      <c r="AQ2464" t="str">
        <f>IFERROR(IF(L2464="","",VLOOKUP(L2464&amp;I2464,Продукция!A:K,11,0)),"обратитесь к админ справочника")</f>
        <v>согласно рекомендациям производителя теста</v>
      </c>
      <c r="AR2464" s="11" t="s">
        <v>4823</v>
      </c>
      <c r="AS2464" t="str">
        <f>IFERROR(IF(L2464="","",VLOOKUP(L2464&amp;I2464,Продукция!A:J,10,0)),"обратитесь к админ справочника")</f>
        <v>инструкция по применению набора РЗГА Ньюкасла</v>
      </c>
      <c r="AT2464" s="11" t="s">
        <v>4823</v>
      </c>
      <c r="AU2464" s="11" t="s">
        <v>4823</v>
      </c>
      <c r="AV2464" s="11" t="s">
        <v>2676</v>
      </c>
      <c r="AW2464" s="11" t="s">
        <v>4824</v>
      </c>
      <c r="AX2464" s="11" t="s">
        <v>561</v>
      </c>
      <c r="AY2464" s="11" t="s">
        <v>1065</v>
      </c>
      <c r="AZ2464" s="11">
        <v>155</v>
      </c>
      <c r="BA2464" s="11">
        <v>40</v>
      </c>
      <c r="BC2464" s="11" t="s">
        <v>4825</v>
      </c>
    </row>
    <row r="2465" spans="1:55" x14ac:dyDescent="0.25">
      <c r="A2465" t="str">
        <f t="shared" si="44"/>
        <v>С/722Болезнь Ньюкасла уровень антител</v>
      </c>
      <c r="B2465" t="str">
        <f>IF(E2465="","",INDEX(Лаборатории!A:A,MATCH('Производственный контроль'!E2465,Лаборатории!B:B,0)))</f>
        <v xml:space="preserve">КУРИНОЕ ЦАРСТВО АО </v>
      </c>
      <c r="C2465" t="str">
        <f>IF(E2465="","",VLOOKUP(E2465,Лаборатории!B:D,3,0))</f>
        <v>U377_CHL</v>
      </c>
      <c r="D2465" s="12">
        <v>45765</v>
      </c>
      <c r="E2465" s="150" t="s">
        <v>793</v>
      </c>
      <c r="F2465" s="150" t="s">
        <v>544</v>
      </c>
      <c r="G2465" s="11" t="s">
        <v>561</v>
      </c>
      <c r="H2465" s="11" t="s">
        <v>312</v>
      </c>
      <c r="I2465" s="11" t="s">
        <v>3434</v>
      </c>
      <c r="J2465" t="str">
        <f>IF(L2465="","",VLOOKUP(L2465,Продукция!B:D,3,0))</f>
        <v>Биологический_материал</v>
      </c>
      <c r="K2465" t="str">
        <f>IF(L2465="","",VLOOKUP(L2465,Продукция!B:C,2,0))</f>
        <v>Сыворотка крови</v>
      </c>
      <c r="L2465" s="155" t="s">
        <v>302</v>
      </c>
      <c r="M2465">
        <f>IF(L2465="","",VLOOKUP(L2465,Продукция!B:L,11,0))</f>
        <v>0</v>
      </c>
      <c r="N2465" s="11" t="s">
        <v>873</v>
      </c>
      <c r="P2465" s="150" t="s">
        <v>340</v>
      </c>
      <c r="Q2465" s="150" t="s">
        <v>854</v>
      </c>
      <c r="R2465" s="153" t="s">
        <v>4861</v>
      </c>
      <c r="S2465" s="11">
        <v>20</v>
      </c>
      <c r="T2465" s="11" t="s">
        <v>5276</v>
      </c>
      <c r="V2465" s="14">
        <v>45762</v>
      </c>
      <c r="Z2465" s="162" t="s">
        <v>4823</v>
      </c>
      <c r="AA2465" s="15">
        <v>0.49305555555555558</v>
      </c>
      <c r="AB2465" t="str">
        <f>IF(L2465="","",VLOOKUP(L2465&amp;I2465,Продукция!A:I,9,0))</f>
        <v>рекомендация производителя набора</v>
      </c>
      <c r="AC2465" s="14">
        <v>45769</v>
      </c>
      <c r="AD2465" s="11" t="s">
        <v>2676</v>
      </c>
      <c r="AE2465" s="11" t="s">
        <v>4823</v>
      </c>
      <c r="AF2465" t="str">
        <f>IF(AD2465="","",VLOOKUP(AD2465,'Сотрудники и ссылки'!A:B,2,0))</f>
        <v>Серолог</v>
      </c>
      <c r="AG2465">
        <f>IF(AD2465="","",VLOOKUP(AD2465,'Сотрудники и ссылки'!A:C,3,0))</f>
        <v>20007746</v>
      </c>
      <c r="AH2465" s="11" t="s">
        <v>2676</v>
      </c>
      <c r="AI2465" t="str">
        <f>IF(AH2465="","",VLOOKUP(AH2465,'Сотрудники и ссылки'!A:B,2,0))</f>
        <v>Серолог</v>
      </c>
      <c r="AJ2465">
        <f>IF(AH2465="","",VLOOKUP(AH2465,'Сотрудники и ссылки'!A:C,3,0))</f>
        <v>20007746</v>
      </c>
      <c r="AK2465" s="14">
        <v>45769</v>
      </c>
      <c r="AL2465" s="2">
        <f>IF(AK2465="","",AK2465+VLOOKUP(I2465,'Вид исследования'!B:E,4,0))</f>
        <v>45770</v>
      </c>
      <c r="AM2465" s="2">
        <f>IF(AK2465="","",AK2465+VLOOKUP(I2465,'Вид исследования'!B:F,5,0))</f>
        <v>45770</v>
      </c>
      <c r="AN2465" s="14">
        <v>45769</v>
      </c>
      <c r="AP2465" s="11" t="s">
        <v>189</v>
      </c>
      <c r="AQ2465" t="str">
        <f>IFERROR(IF(L2465="","",VLOOKUP(L2465&amp;I2465,Продукция!A:K,11,0)),"обратитесь к админ справочника")</f>
        <v>согласно рекомендациям производителя теста</v>
      </c>
      <c r="AR2465" s="11" t="s">
        <v>4823</v>
      </c>
      <c r="AS2465" t="str">
        <f>IFERROR(IF(L2465="","",VLOOKUP(L2465&amp;I2465,Продукция!A:J,10,0)),"обратитесь к админ справочника")</f>
        <v>инструкция по применению набора РЗГА Ньюкасла</v>
      </c>
      <c r="AT2465" s="11" t="s">
        <v>4823</v>
      </c>
      <c r="AU2465" s="11" t="s">
        <v>4823</v>
      </c>
      <c r="AV2465" s="11" t="s">
        <v>2676</v>
      </c>
      <c r="AW2465" s="11" t="s">
        <v>4824</v>
      </c>
      <c r="AX2465" s="11" t="s">
        <v>561</v>
      </c>
      <c r="AY2465" s="11" t="s">
        <v>1068</v>
      </c>
      <c r="AZ2465" s="11">
        <v>155</v>
      </c>
      <c r="BA2465" s="11">
        <v>40</v>
      </c>
      <c r="BC2465" s="11" t="s">
        <v>4825</v>
      </c>
    </row>
    <row r="2466" spans="1:55" x14ac:dyDescent="0.25">
      <c r="A2466" t="str">
        <f t="shared" si="44"/>
        <v>С/722Болезнь Ньюкасла уровень антител</v>
      </c>
      <c r="B2466" t="str">
        <f>IF(E2466="","",INDEX(Лаборатории!A:A,MATCH('Производственный контроль'!E2466,Лаборатории!B:B,0)))</f>
        <v xml:space="preserve">КУРИНОЕ ЦАРСТВО АО </v>
      </c>
      <c r="C2466" t="str">
        <f>IF(E2466="","",VLOOKUP(E2466,Лаборатории!B:D,3,0))</f>
        <v>U377_CHL</v>
      </c>
      <c r="D2466" s="12">
        <v>45765</v>
      </c>
      <c r="E2466" s="150" t="s">
        <v>793</v>
      </c>
      <c r="F2466" s="150" t="s">
        <v>544</v>
      </c>
      <c r="G2466" s="11" t="s">
        <v>561</v>
      </c>
      <c r="H2466" s="11" t="s">
        <v>312</v>
      </c>
      <c r="I2466" s="11" t="s">
        <v>3434</v>
      </c>
      <c r="J2466" t="str">
        <f>IF(L2466="","",VLOOKUP(L2466,Продукция!B:D,3,0))</f>
        <v>Биологический_материал</v>
      </c>
      <c r="K2466" t="str">
        <f>IF(L2466="","",VLOOKUP(L2466,Продукция!B:C,2,0))</f>
        <v>Сыворотка крови</v>
      </c>
      <c r="L2466" s="155" t="s">
        <v>302</v>
      </c>
      <c r="M2466">
        <f>IF(L2466="","",VLOOKUP(L2466,Продукция!B:L,11,0))</f>
        <v>0</v>
      </c>
      <c r="N2466" s="11" t="s">
        <v>873</v>
      </c>
      <c r="P2466" s="150" t="s">
        <v>340</v>
      </c>
      <c r="Q2466" s="150" t="s">
        <v>854</v>
      </c>
      <c r="R2466" s="153" t="s">
        <v>4960</v>
      </c>
      <c r="S2466" s="11">
        <v>20</v>
      </c>
      <c r="T2466" s="11" t="s">
        <v>5276</v>
      </c>
      <c r="V2466" s="14">
        <v>45762</v>
      </c>
      <c r="Z2466" s="162" t="s">
        <v>4823</v>
      </c>
      <c r="AA2466" s="15">
        <v>0.49305555555555558</v>
      </c>
      <c r="AB2466" t="str">
        <f>IF(L2466="","",VLOOKUP(L2466&amp;I2466,Продукция!A:I,9,0))</f>
        <v>рекомендация производителя набора</v>
      </c>
      <c r="AC2466" s="14">
        <v>45769</v>
      </c>
      <c r="AD2466" s="11" t="s">
        <v>2676</v>
      </c>
      <c r="AE2466" s="11" t="s">
        <v>4823</v>
      </c>
      <c r="AF2466" t="str">
        <f>IF(AD2466="","",VLOOKUP(AD2466,'Сотрудники и ссылки'!A:B,2,0))</f>
        <v>Серолог</v>
      </c>
      <c r="AG2466">
        <f>IF(AD2466="","",VLOOKUP(AD2466,'Сотрудники и ссылки'!A:C,3,0))</f>
        <v>20007746</v>
      </c>
      <c r="AH2466" s="11" t="s">
        <v>2676</v>
      </c>
      <c r="AI2466" t="str">
        <f>IF(AH2466="","",VLOOKUP(AH2466,'Сотрудники и ссылки'!A:B,2,0))</f>
        <v>Серолог</v>
      </c>
      <c r="AJ2466">
        <f>IF(AH2466="","",VLOOKUP(AH2466,'Сотрудники и ссылки'!A:C,3,0))</f>
        <v>20007746</v>
      </c>
      <c r="AK2466" s="14">
        <v>45769</v>
      </c>
      <c r="AL2466" s="2">
        <f>IF(AK2466="","",AK2466+VLOOKUP(I2466,'Вид исследования'!B:E,4,0))</f>
        <v>45770</v>
      </c>
      <c r="AM2466" s="2">
        <f>IF(AK2466="","",AK2466+VLOOKUP(I2466,'Вид исследования'!B:F,5,0))</f>
        <v>45770</v>
      </c>
      <c r="AN2466" s="14">
        <v>45769</v>
      </c>
      <c r="AP2466" s="11" t="s">
        <v>189</v>
      </c>
      <c r="AQ2466" t="str">
        <f>IFERROR(IF(L2466="","",VLOOKUP(L2466&amp;I2466,Продукция!A:K,11,0)),"обратитесь к админ справочника")</f>
        <v>согласно рекомендациям производителя теста</v>
      </c>
      <c r="AR2466" s="11" t="s">
        <v>4823</v>
      </c>
      <c r="AS2466" t="str">
        <f>IFERROR(IF(L2466="","",VLOOKUP(L2466&amp;I2466,Продукция!A:J,10,0)),"обратитесь к админ справочника")</f>
        <v>инструкция по применению набора РЗГА Ньюкасла</v>
      </c>
      <c r="AT2466" s="11" t="s">
        <v>4823</v>
      </c>
      <c r="AU2466" s="11" t="s">
        <v>4823</v>
      </c>
      <c r="AV2466" s="11" t="s">
        <v>2676</v>
      </c>
      <c r="AW2466" s="11" t="s">
        <v>4824</v>
      </c>
      <c r="AX2466" s="11" t="s">
        <v>561</v>
      </c>
      <c r="AY2466" s="11" t="s">
        <v>1071</v>
      </c>
      <c r="AZ2466" s="11">
        <v>155</v>
      </c>
      <c r="BA2466" s="11">
        <v>40</v>
      </c>
      <c r="BC2466" s="11" t="s">
        <v>4825</v>
      </c>
    </row>
    <row r="2467" spans="1:55" x14ac:dyDescent="0.25">
      <c r="A2467" t="str">
        <f t="shared" si="44"/>
        <v>С/722Болезнь Ньюкасла уровень антител</v>
      </c>
      <c r="B2467" t="str">
        <f>IF(E2467="","",INDEX(Лаборатории!A:A,MATCH('Производственный контроль'!E2467,Лаборатории!B:B,0)))</f>
        <v xml:space="preserve">КУРИНОЕ ЦАРСТВО АО </v>
      </c>
      <c r="C2467" t="str">
        <f>IF(E2467="","",VLOOKUP(E2467,Лаборатории!B:D,3,0))</f>
        <v>U377_CHL</v>
      </c>
      <c r="D2467" s="12">
        <v>45765</v>
      </c>
      <c r="E2467" s="150" t="s">
        <v>793</v>
      </c>
      <c r="F2467" s="150" t="s">
        <v>544</v>
      </c>
      <c r="G2467" s="11" t="s">
        <v>561</v>
      </c>
      <c r="H2467" s="11" t="s">
        <v>312</v>
      </c>
      <c r="I2467" s="11" t="s">
        <v>3434</v>
      </c>
      <c r="J2467" t="str">
        <f>IF(L2467="","",VLOOKUP(L2467,Продукция!B:D,3,0))</f>
        <v>Биологический_материал</v>
      </c>
      <c r="K2467" t="str">
        <f>IF(L2467="","",VLOOKUP(L2467,Продукция!B:C,2,0))</f>
        <v>Сыворотка крови</v>
      </c>
      <c r="L2467" s="155" t="s">
        <v>302</v>
      </c>
      <c r="M2467">
        <f>IF(L2467="","",VLOOKUP(L2467,Продукция!B:L,11,0))</f>
        <v>0</v>
      </c>
      <c r="N2467" s="11" t="s">
        <v>873</v>
      </c>
      <c r="P2467" s="150" t="s">
        <v>340</v>
      </c>
      <c r="Q2467" s="150" t="s">
        <v>854</v>
      </c>
      <c r="R2467" s="153" t="s">
        <v>5204</v>
      </c>
      <c r="S2467" s="11">
        <v>20</v>
      </c>
      <c r="T2467" s="11" t="s">
        <v>5276</v>
      </c>
      <c r="V2467" s="14">
        <v>45762</v>
      </c>
      <c r="Z2467" s="162" t="s">
        <v>4823</v>
      </c>
      <c r="AA2467" s="15">
        <v>0.49305555555555558</v>
      </c>
      <c r="AB2467" t="str">
        <f>IF(L2467="","",VLOOKUP(L2467&amp;I2467,Продукция!A:I,9,0))</f>
        <v>рекомендация производителя набора</v>
      </c>
      <c r="AC2467" s="14">
        <v>45769</v>
      </c>
      <c r="AD2467" s="11" t="s">
        <v>2676</v>
      </c>
      <c r="AE2467" s="11" t="s">
        <v>4823</v>
      </c>
      <c r="AF2467" t="str">
        <f>IF(AD2467="","",VLOOKUP(AD2467,'Сотрудники и ссылки'!A:B,2,0))</f>
        <v>Серолог</v>
      </c>
      <c r="AG2467">
        <f>IF(AD2467="","",VLOOKUP(AD2467,'Сотрудники и ссылки'!A:C,3,0))</f>
        <v>20007746</v>
      </c>
      <c r="AH2467" s="11" t="s">
        <v>2676</v>
      </c>
      <c r="AI2467" t="str">
        <f>IF(AH2467="","",VLOOKUP(AH2467,'Сотрудники и ссылки'!A:B,2,0))</f>
        <v>Серолог</v>
      </c>
      <c r="AJ2467">
        <f>IF(AH2467="","",VLOOKUP(AH2467,'Сотрудники и ссылки'!A:C,3,0))</f>
        <v>20007746</v>
      </c>
      <c r="AK2467" s="14">
        <v>45769</v>
      </c>
      <c r="AL2467" s="2">
        <f>IF(AK2467="","",AK2467+VLOOKUP(I2467,'Вид исследования'!B:E,4,0))</f>
        <v>45770</v>
      </c>
      <c r="AM2467" s="2">
        <f>IF(AK2467="","",AK2467+VLOOKUP(I2467,'Вид исследования'!B:F,5,0))</f>
        <v>45770</v>
      </c>
      <c r="AN2467" s="14">
        <v>45769</v>
      </c>
      <c r="AP2467" s="11" t="s">
        <v>189</v>
      </c>
      <c r="AQ2467" t="str">
        <f>IFERROR(IF(L2467="","",VLOOKUP(L2467&amp;I2467,Продукция!A:K,11,0)),"обратитесь к админ справочника")</f>
        <v>согласно рекомендациям производителя теста</v>
      </c>
      <c r="AR2467" s="11" t="s">
        <v>4823</v>
      </c>
      <c r="AS2467" t="str">
        <f>IFERROR(IF(L2467="","",VLOOKUP(L2467&amp;I2467,Продукция!A:J,10,0)),"обратитесь к админ справочника")</f>
        <v>инструкция по применению набора РЗГА Ньюкасла</v>
      </c>
      <c r="AT2467" s="11" t="s">
        <v>4823</v>
      </c>
      <c r="AU2467" s="11" t="s">
        <v>4823</v>
      </c>
      <c r="AV2467" s="11" t="s">
        <v>2676</v>
      </c>
      <c r="AW2467" s="11" t="s">
        <v>4824</v>
      </c>
      <c r="AX2467" s="11" t="s">
        <v>561</v>
      </c>
      <c r="AY2467" s="11" t="s">
        <v>1074</v>
      </c>
      <c r="AZ2467" s="11">
        <v>155</v>
      </c>
      <c r="BA2467" s="11">
        <v>40</v>
      </c>
      <c r="BC2467" s="11" t="s">
        <v>4825</v>
      </c>
    </row>
    <row r="2468" spans="1:55" x14ac:dyDescent="0.25">
      <c r="A2468" t="str">
        <f t="shared" si="44"/>
        <v>С/722Болезнь Ньюкасла уровень антител</v>
      </c>
      <c r="B2468" t="str">
        <f>IF(E2468="","",INDEX(Лаборатории!A:A,MATCH('Производственный контроль'!E2468,Лаборатории!B:B,0)))</f>
        <v xml:space="preserve">КУРИНОЕ ЦАРСТВО АО </v>
      </c>
      <c r="C2468" t="str">
        <f>IF(E2468="","",VLOOKUP(E2468,Лаборатории!B:D,3,0))</f>
        <v>U377_CHL</v>
      </c>
      <c r="D2468" s="12">
        <v>45765</v>
      </c>
      <c r="E2468" s="150" t="s">
        <v>793</v>
      </c>
      <c r="F2468" s="150" t="s">
        <v>544</v>
      </c>
      <c r="G2468" s="11" t="s">
        <v>561</v>
      </c>
      <c r="H2468" s="11" t="s">
        <v>312</v>
      </c>
      <c r="I2468" s="11" t="s">
        <v>3434</v>
      </c>
      <c r="J2468" t="str">
        <f>IF(L2468="","",VLOOKUP(L2468,Продукция!B:D,3,0))</f>
        <v>Биологический_материал</v>
      </c>
      <c r="K2468" t="str">
        <f>IF(L2468="","",VLOOKUP(L2468,Продукция!B:C,2,0))</f>
        <v>Сыворотка крови</v>
      </c>
      <c r="L2468" s="155" t="s">
        <v>302</v>
      </c>
      <c r="M2468">
        <f>IF(L2468="","",VLOOKUP(L2468,Продукция!B:L,11,0))</f>
        <v>0</v>
      </c>
      <c r="N2468" s="11" t="s">
        <v>873</v>
      </c>
      <c r="P2468" s="150" t="s">
        <v>340</v>
      </c>
      <c r="Q2468" s="150" t="s">
        <v>854</v>
      </c>
      <c r="R2468" s="153" t="s">
        <v>4989</v>
      </c>
      <c r="S2468" s="11">
        <v>20</v>
      </c>
      <c r="T2468" s="11" t="s">
        <v>5276</v>
      </c>
      <c r="V2468" s="14">
        <v>45764</v>
      </c>
      <c r="Z2468" s="162" t="s">
        <v>4823</v>
      </c>
      <c r="AA2468" s="15">
        <v>0.49305555555555558</v>
      </c>
      <c r="AB2468" t="str">
        <f>IF(L2468="","",VLOOKUP(L2468&amp;I2468,Продукция!A:I,9,0))</f>
        <v>рекомендация производителя набора</v>
      </c>
      <c r="AC2468" s="14">
        <v>45769</v>
      </c>
      <c r="AD2468" s="11" t="s">
        <v>2676</v>
      </c>
      <c r="AE2468" s="11" t="s">
        <v>4823</v>
      </c>
      <c r="AF2468" t="str">
        <f>IF(AD2468="","",VLOOKUP(AD2468,'Сотрудники и ссылки'!A:B,2,0))</f>
        <v>Серолог</v>
      </c>
      <c r="AG2468">
        <f>IF(AD2468="","",VLOOKUP(AD2468,'Сотрудники и ссылки'!A:C,3,0))</f>
        <v>20007746</v>
      </c>
      <c r="AH2468" s="11" t="s">
        <v>2676</v>
      </c>
      <c r="AI2468" t="str">
        <f>IF(AH2468="","",VLOOKUP(AH2468,'Сотрудники и ссылки'!A:B,2,0))</f>
        <v>Серолог</v>
      </c>
      <c r="AJ2468">
        <f>IF(AH2468="","",VLOOKUP(AH2468,'Сотрудники и ссылки'!A:C,3,0))</f>
        <v>20007746</v>
      </c>
      <c r="AK2468" s="14">
        <v>45769</v>
      </c>
      <c r="AL2468" s="2">
        <f>IF(AK2468="","",AK2468+VLOOKUP(I2468,'Вид исследования'!B:E,4,0))</f>
        <v>45770</v>
      </c>
      <c r="AM2468" s="2">
        <f>IF(AK2468="","",AK2468+VLOOKUP(I2468,'Вид исследования'!B:F,5,0))</f>
        <v>45770</v>
      </c>
      <c r="AN2468" s="14">
        <v>45769</v>
      </c>
      <c r="AP2468" s="11" t="s">
        <v>189</v>
      </c>
      <c r="AQ2468" t="str">
        <f>IFERROR(IF(L2468="","",VLOOKUP(L2468&amp;I2468,Продукция!A:K,11,0)),"обратитесь к админ справочника")</f>
        <v>согласно рекомендациям производителя теста</v>
      </c>
      <c r="AR2468" s="11" t="s">
        <v>4823</v>
      </c>
      <c r="AS2468" t="str">
        <f>IFERROR(IF(L2468="","",VLOOKUP(L2468&amp;I2468,Продукция!A:J,10,0)),"обратитесь к админ справочника")</f>
        <v>инструкция по применению набора РЗГА Ньюкасла</v>
      </c>
      <c r="AT2468" s="11" t="s">
        <v>4823</v>
      </c>
      <c r="AU2468" s="11" t="s">
        <v>4823</v>
      </c>
      <c r="AV2468" s="11" t="s">
        <v>2676</v>
      </c>
      <c r="AW2468" s="11" t="s">
        <v>4824</v>
      </c>
      <c r="AX2468" s="11" t="s">
        <v>561</v>
      </c>
      <c r="AY2468" s="11" t="s">
        <v>1077</v>
      </c>
      <c r="AZ2468" s="11">
        <v>155</v>
      </c>
      <c r="BA2468" s="11">
        <v>41</v>
      </c>
      <c r="BC2468" s="11" t="s">
        <v>4825</v>
      </c>
    </row>
    <row r="2469" spans="1:55" x14ac:dyDescent="0.25">
      <c r="A2469" t="str">
        <f t="shared" si="44"/>
        <v>С/722Болезнь Ньюкасла уровень антител</v>
      </c>
      <c r="B2469" t="str">
        <f>IF(E2469="","",INDEX(Лаборатории!A:A,MATCH('Производственный контроль'!E2469,Лаборатории!B:B,0)))</f>
        <v xml:space="preserve">КУРИНОЕ ЦАРСТВО АО </v>
      </c>
      <c r="C2469" t="str">
        <f>IF(E2469="","",VLOOKUP(E2469,Лаборатории!B:D,3,0))</f>
        <v>U377_CHL</v>
      </c>
      <c r="D2469" s="12">
        <v>45765</v>
      </c>
      <c r="E2469" s="150" t="s">
        <v>793</v>
      </c>
      <c r="F2469" s="150" t="s">
        <v>544</v>
      </c>
      <c r="G2469" s="11" t="s">
        <v>561</v>
      </c>
      <c r="H2469" s="11" t="s">
        <v>312</v>
      </c>
      <c r="I2469" s="11" t="s">
        <v>3434</v>
      </c>
      <c r="J2469" t="str">
        <f>IF(L2469="","",VLOOKUP(L2469,Продукция!B:D,3,0))</f>
        <v>Биологический_материал</v>
      </c>
      <c r="K2469" t="str">
        <f>IF(L2469="","",VLOOKUP(L2469,Продукция!B:C,2,0))</f>
        <v>Сыворотка крови</v>
      </c>
      <c r="L2469" s="155" t="s">
        <v>302</v>
      </c>
      <c r="M2469">
        <f>IF(L2469="","",VLOOKUP(L2469,Продукция!B:L,11,0))</f>
        <v>0</v>
      </c>
      <c r="N2469" s="11" t="s">
        <v>873</v>
      </c>
      <c r="P2469" s="150" t="s">
        <v>340</v>
      </c>
      <c r="Q2469" s="150" t="s">
        <v>854</v>
      </c>
      <c r="R2469" s="153" t="s">
        <v>4930</v>
      </c>
      <c r="S2469" s="11">
        <v>20</v>
      </c>
      <c r="T2469" s="11" t="s">
        <v>5276</v>
      </c>
      <c r="V2469" s="14">
        <v>45764</v>
      </c>
      <c r="Z2469" s="162" t="s">
        <v>4823</v>
      </c>
      <c r="AA2469" s="15">
        <v>0.49305555555555558</v>
      </c>
      <c r="AB2469" t="str">
        <f>IF(L2469="","",VLOOKUP(L2469&amp;I2469,Продукция!A:I,9,0))</f>
        <v>рекомендация производителя набора</v>
      </c>
      <c r="AC2469" s="14">
        <v>45769</v>
      </c>
      <c r="AD2469" s="11" t="s">
        <v>2676</v>
      </c>
      <c r="AE2469" s="11" t="s">
        <v>4823</v>
      </c>
      <c r="AF2469" t="str">
        <f>IF(AD2469="","",VLOOKUP(AD2469,'Сотрудники и ссылки'!A:B,2,0))</f>
        <v>Серолог</v>
      </c>
      <c r="AG2469">
        <f>IF(AD2469="","",VLOOKUP(AD2469,'Сотрудники и ссылки'!A:C,3,0))</f>
        <v>20007746</v>
      </c>
      <c r="AH2469" s="11" t="s">
        <v>2676</v>
      </c>
      <c r="AI2469" t="str">
        <f>IF(AH2469="","",VLOOKUP(AH2469,'Сотрудники и ссылки'!A:B,2,0))</f>
        <v>Серолог</v>
      </c>
      <c r="AJ2469">
        <f>IF(AH2469="","",VLOOKUP(AH2469,'Сотрудники и ссылки'!A:C,3,0))</f>
        <v>20007746</v>
      </c>
      <c r="AK2469" s="14">
        <v>45769</v>
      </c>
      <c r="AL2469" s="2">
        <f>IF(AK2469="","",AK2469+VLOOKUP(I2469,'Вид исследования'!B:E,4,0))</f>
        <v>45770</v>
      </c>
      <c r="AM2469" s="2">
        <f>IF(AK2469="","",AK2469+VLOOKUP(I2469,'Вид исследования'!B:F,5,0))</f>
        <v>45770</v>
      </c>
      <c r="AN2469" s="14">
        <v>45769</v>
      </c>
      <c r="AP2469" s="11" t="s">
        <v>189</v>
      </c>
      <c r="AQ2469" t="str">
        <f>IFERROR(IF(L2469="","",VLOOKUP(L2469&amp;I2469,Продукция!A:K,11,0)),"обратитесь к админ справочника")</f>
        <v>согласно рекомендациям производителя теста</v>
      </c>
      <c r="AR2469" s="11" t="s">
        <v>4823</v>
      </c>
      <c r="AS2469" t="str">
        <f>IFERROR(IF(L2469="","",VLOOKUP(L2469&amp;I2469,Продукция!A:J,10,0)),"обратитесь к админ справочника")</f>
        <v>инструкция по применению набора РЗГА Ньюкасла</v>
      </c>
      <c r="AT2469" s="11" t="s">
        <v>4823</v>
      </c>
      <c r="AU2469" s="11" t="s">
        <v>4823</v>
      </c>
      <c r="AV2469" s="11" t="s">
        <v>2676</v>
      </c>
      <c r="AW2469" s="11" t="s">
        <v>4824</v>
      </c>
      <c r="AX2469" s="11" t="s">
        <v>561</v>
      </c>
      <c r="AY2469" s="11" t="s">
        <v>1080</v>
      </c>
      <c r="AZ2469" s="11">
        <v>155</v>
      </c>
      <c r="BA2469" s="11">
        <v>40</v>
      </c>
      <c r="BC2469" s="11" t="s">
        <v>4825</v>
      </c>
    </row>
    <row r="2470" spans="1:55" x14ac:dyDescent="0.25">
      <c r="A2470" t="str">
        <f t="shared" si="44"/>
        <v>С/722Болезнь Ньюкасла уровень антител</v>
      </c>
      <c r="B2470" t="str">
        <f>IF(E2470="","",INDEX(Лаборатории!A:A,MATCH('Производственный контроль'!E2470,Лаборатории!B:B,0)))</f>
        <v xml:space="preserve">КУРИНОЕ ЦАРСТВО АО </v>
      </c>
      <c r="C2470" t="str">
        <f>IF(E2470="","",VLOOKUP(E2470,Лаборатории!B:D,3,0))</f>
        <v>U377_CHL</v>
      </c>
      <c r="D2470" s="12">
        <v>45765</v>
      </c>
      <c r="E2470" s="150" t="s">
        <v>793</v>
      </c>
      <c r="F2470" s="150" t="s">
        <v>544</v>
      </c>
      <c r="G2470" s="11" t="s">
        <v>561</v>
      </c>
      <c r="H2470" s="11" t="s">
        <v>312</v>
      </c>
      <c r="I2470" s="11" t="s">
        <v>3434</v>
      </c>
      <c r="J2470" t="str">
        <f>IF(L2470="","",VLOOKUP(L2470,Продукция!B:D,3,0))</f>
        <v>Биологический_материал</v>
      </c>
      <c r="K2470" t="str">
        <f>IF(L2470="","",VLOOKUP(L2470,Продукция!B:C,2,0))</f>
        <v>Сыворотка крови</v>
      </c>
      <c r="L2470" s="155" t="s">
        <v>302</v>
      </c>
      <c r="M2470">
        <f>IF(L2470="","",VLOOKUP(L2470,Продукция!B:L,11,0))</f>
        <v>0</v>
      </c>
      <c r="N2470" s="11" t="s">
        <v>873</v>
      </c>
      <c r="P2470" s="150" t="s">
        <v>340</v>
      </c>
      <c r="Q2470" s="150" t="s">
        <v>854</v>
      </c>
      <c r="R2470" s="153" t="s">
        <v>5207</v>
      </c>
      <c r="S2470" s="11">
        <v>20</v>
      </c>
      <c r="T2470" s="11" t="s">
        <v>5276</v>
      </c>
      <c r="V2470" s="14">
        <v>45764</v>
      </c>
      <c r="Z2470" s="162" t="s">
        <v>4823</v>
      </c>
      <c r="AA2470" s="15">
        <v>0.49305555555555558</v>
      </c>
      <c r="AB2470" t="str">
        <f>IF(L2470="","",VLOOKUP(L2470&amp;I2470,Продукция!A:I,9,0))</f>
        <v>рекомендация производителя набора</v>
      </c>
      <c r="AC2470" s="14">
        <v>45769</v>
      </c>
      <c r="AD2470" s="11" t="s">
        <v>2676</v>
      </c>
      <c r="AE2470" s="11" t="s">
        <v>4823</v>
      </c>
      <c r="AF2470" t="str">
        <f>IF(AD2470="","",VLOOKUP(AD2470,'Сотрудники и ссылки'!A:B,2,0))</f>
        <v>Серолог</v>
      </c>
      <c r="AG2470">
        <f>IF(AD2470="","",VLOOKUP(AD2470,'Сотрудники и ссылки'!A:C,3,0))</f>
        <v>20007746</v>
      </c>
      <c r="AH2470" s="11" t="s">
        <v>2676</v>
      </c>
      <c r="AI2470" t="str">
        <f>IF(AH2470="","",VLOOKUP(AH2470,'Сотрудники и ссылки'!A:B,2,0))</f>
        <v>Серолог</v>
      </c>
      <c r="AJ2470">
        <f>IF(AH2470="","",VLOOKUP(AH2470,'Сотрудники и ссылки'!A:C,3,0))</f>
        <v>20007746</v>
      </c>
      <c r="AK2470" s="14">
        <v>45769</v>
      </c>
      <c r="AL2470" s="2">
        <f>IF(AK2470="","",AK2470+VLOOKUP(I2470,'Вид исследования'!B:E,4,0))</f>
        <v>45770</v>
      </c>
      <c r="AM2470" s="2">
        <f>IF(AK2470="","",AK2470+VLOOKUP(I2470,'Вид исследования'!B:F,5,0))</f>
        <v>45770</v>
      </c>
      <c r="AN2470" s="14">
        <v>45769</v>
      </c>
      <c r="AP2470" s="11" t="s">
        <v>189</v>
      </c>
      <c r="AQ2470" t="str">
        <f>IFERROR(IF(L2470="","",VLOOKUP(L2470&amp;I2470,Продукция!A:K,11,0)),"обратитесь к админ справочника")</f>
        <v>согласно рекомендациям производителя теста</v>
      </c>
      <c r="AR2470" s="11" t="s">
        <v>4823</v>
      </c>
      <c r="AS2470" t="str">
        <f>IFERROR(IF(L2470="","",VLOOKUP(L2470&amp;I2470,Продукция!A:J,10,0)),"обратитесь к админ справочника")</f>
        <v>инструкция по применению набора РЗГА Ньюкасла</v>
      </c>
      <c r="AT2470" s="11" t="s">
        <v>4823</v>
      </c>
      <c r="AU2470" s="11" t="s">
        <v>4823</v>
      </c>
      <c r="AV2470" s="11" t="s">
        <v>2676</v>
      </c>
      <c r="AW2470" s="11" t="s">
        <v>4824</v>
      </c>
      <c r="AX2470" s="11" t="s">
        <v>561</v>
      </c>
      <c r="AY2470" s="11" t="s">
        <v>1083</v>
      </c>
      <c r="AZ2470" s="11">
        <v>155</v>
      </c>
      <c r="BA2470" s="11">
        <v>40</v>
      </c>
      <c r="BC2470" s="11" t="s">
        <v>4825</v>
      </c>
    </row>
    <row r="2471" spans="1:55" x14ac:dyDescent="0.25">
      <c r="A2471" t="str">
        <f t="shared" si="44"/>
        <v>С/722Вирус гриппа птиц подтипа H9 уровень антител (ВНИИЗЖ)</v>
      </c>
      <c r="B2471" t="str">
        <f>IF(E2471="","",INDEX(Лаборатории!A:A,MATCH('Производственный контроль'!E2471,Лаборатории!B:B,0)))</f>
        <v xml:space="preserve">КУРИНОЕ ЦАРСТВО АО </v>
      </c>
      <c r="C2471" t="str">
        <f>IF(E2471="","",VLOOKUP(E2471,Лаборатории!B:D,3,0))</f>
        <v>U377_CHL</v>
      </c>
      <c r="D2471" s="12">
        <v>45765</v>
      </c>
      <c r="E2471" s="150" t="s">
        <v>793</v>
      </c>
      <c r="F2471" s="150" t="s">
        <v>544</v>
      </c>
      <c r="G2471" s="11" t="s">
        <v>561</v>
      </c>
      <c r="H2471" s="11" t="s">
        <v>312</v>
      </c>
      <c r="I2471" s="11" t="s">
        <v>3435</v>
      </c>
      <c r="J2471" t="str">
        <f>IF(L2471="","",VLOOKUP(L2471,Продукция!B:D,3,0))</f>
        <v>Биологический_материал</v>
      </c>
      <c r="K2471" t="str">
        <f>IF(L2471="","",VLOOKUP(L2471,Продукция!B:C,2,0))</f>
        <v>Сыворотка крови</v>
      </c>
      <c r="L2471" s="155" t="s">
        <v>302</v>
      </c>
      <c r="M2471">
        <f>IF(L2471="","",VLOOKUP(L2471,Продукция!B:L,11,0))</f>
        <v>0</v>
      </c>
      <c r="N2471" s="11" t="s">
        <v>873</v>
      </c>
      <c r="P2471" s="150" t="s">
        <v>340</v>
      </c>
      <c r="Q2471" s="150" t="s">
        <v>854</v>
      </c>
      <c r="R2471" s="153" t="s">
        <v>4859</v>
      </c>
      <c r="S2471" s="11">
        <v>20</v>
      </c>
      <c r="T2471" s="11" t="s">
        <v>5276</v>
      </c>
      <c r="V2471" s="14">
        <v>45763</v>
      </c>
      <c r="Z2471" s="162" t="s">
        <v>4823</v>
      </c>
      <c r="AA2471" s="15">
        <v>0.49305555555555558</v>
      </c>
      <c r="AB2471" t="str">
        <f>IF(L2471="","",VLOOKUP(L2471&amp;I2471,Продукция!A:I,9,0))</f>
        <v>рекомендация производителя набора</v>
      </c>
      <c r="AC2471" s="14">
        <v>45770</v>
      </c>
      <c r="AD2471" s="11" t="s">
        <v>2676</v>
      </c>
      <c r="AE2471" s="11" t="s">
        <v>4823</v>
      </c>
      <c r="AF2471" t="str">
        <f>IF(AD2471="","",VLOOKUP(AD2471,'Сотрудники и ссылки'!A:B,2,0))</f>
        <v>Серолог</v>
      </c>
      <c r="AG2471">
        <f>IF(AD2471="","",VLOOKUP(AD2471,'Сотрудники и ссылки'!A:C,3,0))</f>
        <v>20007746</v>
      </c>
      <c r="AH2471" s="11" t="s">
        <v>2676</v>
      </c>
      <c r="AI2471" t="str">
        <f>IF(AH2471="","",VLOOKUP(AH2471,'Сотрудники и ссылки'!A:B,2,0))</f>
        <v>Серолог</v>
      </c>
      <c r="AJ2471">
        <f>IF(AH2471="","",VLOOKUP(AH2471,'Сотрудники и ссылки'!A:C,3,0))</f>
        <v>20007746</v>
      </c>
      <c r="AK2471" s="14">
        <v>45770</v>
      </c>
      <c r="AL2471" s="2">
        <f>IF(AK2471="","",AK2471+VLOOKUP(I2471,'Вид исследования'!B:E,4,0))</f>
        <v>45771</v>
      </c>
      <c r="AM2471" s="2">
        <f>IF(AK2471="","",AK2471+VLOOKUP(I2471,'Вид исследования'!B:F,5,0))</f>
        <v>45771</v>
      </c>
      <c r="AN2471" s="14">
        <v>45770</v>
      </c>
      <c r="AP2471" s="11" t="s">
        <v>189</v>
      </c>
      <c r="AQ2471" t="str">
        <f>IFERROR(IF(L2471="","",VLOOKUP(L2471&amp;I2471,Продукция!A:K,11,0)),"обратитесь к админ справочника")</f>
        <v>согласно рекомендациям производителя теста</v>
      </c>
      <c r="AR2471" s="11" t="s">
        <v>4823</v>
      </c>
      <c r="AS2471" t="str">
        <f>IFERROR(IF(L2471="","",VLOOKUP(L2471&amp;I2471,Продукция!A:J,10,0)),"обратитесь к админ справочника")</f>
        <v>инструкция по применению набора AI, Н9</v>
      </c>
      <c r="AT2471" s="11" t="s">
        <v>4823</v>
      </c>
      <c r="AU2471" s="11" t="s">
        <v>4823</v>
      </c>
      <c r="AV2471" s="11" t="s">
        <v>2676</v>
      </c>
      <c r="AW2471" s="11" t="s">
        <v>4824</v>
      </c>
      <c r="AX2471" s="11" t="s">
        <v>561</v>
      </c>
      <c r="AY2471" s="11" t="s">
        <v>1053</v>
      </c>
      <c r="AZ2471" s="11">
        <v>155</v>
      </c>
      <c r="BA2471" s="11">
        <v>40</v>
      </c>
      <c r="BC2471" s="11" t="s">
        <v>4825</v>
      </c>
    </row>
    <row r="2472" spans="1:55" x14ac:dyDescent="0.25">
      <c r="A2472" t="str">
        <f t="shared" si="44"/>
        <v>С/722Вирус гриппа птиц подтипа H9 уровень антител (ВНИИЗЖ)</v>
      </c>
      <c r="B2472" t="str">
        <f>IF(E2472="","",INDEX(Лаборатории!A:A,MATCH('Производственный контроль'!E2472,Лаборатории!B:B,0)))</f>
        <v xml:space="preserve">КУРИНОЕ ЦАРСТВО АО </v>
      </c>
      <c r="C2472" t="str">
        <f>IF(E2472="","",VLOOKUP(E2472,Лаборатории!B:D,3,0))</f>
        <v>U377_CHL</v>
      </c>
      <c r="D2472" s="12">
        <v>45765</v>
      </c>
      <c r="E2472" s="150" t="s">
        <v>793</v>
      </c>
      <c r="F2472" s="150" t="s">
        <v>544</v>
      </c>
      <c r="G2472" s="11" t="s">
        <v>561</v>
      </c>
      <c r="H2472" s="11" t="s">
        <v>312</v>
      </c>
      <c r="I2472" s="11" t="s">
        <v>3435</v>
      </c>
      <c r="J2472" t="str">
        <f>IF(L2472="","",VLOOKUP(L2472,Продукция!B:D,3,0))</f>
        <v>Биологический_материал</v>
      </c>
      <c r="K2472" t="str">
        <f>IF(L2472="","",VLOOKUP(L2472,Продукция!B:C,2,0))</f>
        <v>Сыворотка крови</v>
      </c>
      <c r="L2472" s="155" t="s">
        <v>302</v>
      </c>
      <c r="M2472">
        <f>IF(L2472="","",VLOOKUP(L2472,Продукция!B:L,11,0))</f>
        <v>0</v>
      </c>
      <c r="N2472" s="11" t="s">
        <v>873</v>
      </c>
      <c r="P2472" s="150" t="s">
        <v>340</v>
      </c>
      <c r="Q2472" s="150" t="s">
        <v>854</v>
      </c>
      <c r="R2472" s="153" t="s">
        <v>4862</v>
      </c>
      <c r="S2472" s="11">
        <v>20</v>
      </c>
      <c r="T2472" s="11" t="s">
        <v>5276</v>
      </c>
      <c r="V2472" s="14">
        <v>45763</v>
      </c>
      <c r="Z2472" s="162" t="s">
        <v>4823</v>
      </c>
      <c r="AA2472" s="15">
        <v>0.49305555555555558</v>
      </c>
      <c r="AB2472" t="str">
        <f>IF(L2472="","",VLOOKUP(L2472&amp;I2472,Продукция!A:I,9,0))</f>
        <v>рекомендация производителя набора</v>
      </c>
      <c r="AC2472" s="14">
        <v>45770</v>
      </c>
      <c r="AD2472" s="11" t="s">
        <v>2676</v>
      </c>
      <c r="AE2472" s="11" t="s">
        <v>4823</v>
      </c>
      <c r="AF2472" t="str">
        <f>IF(AD2472="","",VLOOKUP(AD2472,'Сотрудники и ссылки'!A:B,2,0))</f>
        <v>Серолог</v>
      </c>
      <c r="AG2472">
        <f>IF(AD2472="","",VLOOKUP(AD2472,'Сотрудники и ссылки'!A:C,3,0))</f>
        <v>20007746</v>
      </c>
      <c r="AH2472" s="11" t="s">
        <v>2676</v>
      </c>
      <c r="AI2472" t="str">
        <f>IF(AH2472="","",VLOOKUP(AH2472,'Сотрудники и ссылки'!A:B,2,0))</f>
        <v>Серолог</v>
      </c>
      <c r="AJ2472">
        <f>IF(AH2472="","",VLOOKUP(AH2472,'Сотрудники и ссылки'!A:C,3,0))</f>
        <v>20007746</v>
      </c>
      <c r="AK2472" s="14">
        <v>45770</v>
      </c>
      <c r="AL2472" s="2">
        <f>IF(AK2472="","",AK2472+VLOOKUP(I2472,'Вид исследования'!B:E,4,0))</f>
        <v>45771</v>
      </c>
      <c r="AM2472" s="2">
        <f>IF(AK2472="","",AK2472+VLOOKUP(I2472,'Вид исследования'!B:F,5,0))</f>
        <v>45771</v>
      </c>
      <c r="AN2472" s="14">
        <v>45770</v>
      </c>
      <c r="AP2472" s="11" t="s">
        <v>189</v>
      </c>
      <c r="AQ2472" t="str">
        <f>IFERROR(IF(L2472="","",VLOOKUP(L2472&amp;I2472,Продукция!A:K,11,0)),"обратитесь к админ справочника")</f>
        <v>согласно рекомендациям производителя теста</v>
      </c>
      <c r="AR2472" s="11" t="s">
        <v>4823</v>
      </c>
      <c r="AS2472" t="str">
        <f>IFERROR(IF(L2472="","",VLOOKUP(L2472&amp;I2472,Продукция!A:J,10,0)),"обратитесь к админ справочника")</f>
        <v>инструкция по применению набора AI, Н9</v>
      </c>
      <c r="AT2472" s="11" t="s">
        <v>4823</v>
      </c>
      <c r="AU2472" s="11" t="s">
        <v>4823</v>
      </c>
      <c r="AV2472" s="11" t="s">
        <v>2676</v>
      </c>
      <c r="AW2472" s="11" t="s">
        <v>4824</v>
      </c>
      <c r="AX2472" s="11" t="s">
        <v>561</v>
      </c>
      <c r="AY2472" s="11" t="s">
        <v>1062</v>
      </c>
      <c r="AZ2472" s="11">
        <v>155</v>
      </c>
      <c r="BA2472" s="11">
        <v>41</v>
      </c>
      <c r="BC2472" s="11" t="s">
        <v>4825</v>
      </c>
    </row>
    <row r="2473" spans="1:55" x14ac:dyDescent="0.25">
      <c r="A2473" t="str">
        <f t="shared" si="44"/>
        <v>С/722Вирус гриппа птиц подтипа H9 уровень антител (ВНИИЗЖ)</v>
      </c>
      <c r="B2473" t="str">
        <f>IF(E2473="","",INDEX(Лаборатории!A:A,MATCH('Производственный контроль'!E2473,Лаборатории!B:B,0)))</f>
        <v xml:space="preserve">КУРИНОЕ ЦАРСТВО АО </v>
      </c>
      <c r="C2473" t="str">
        <f>IF(E2473="","",VLOOKUP(E2473,Лаборатории!B:D,3,0))</f>
        <v>U377_CHL</v>
      </c>
      <c r="D2473" s="12">
        <v>45765</v>
      </c>
      <c r="E2473" s="150" t="s">
        <v>793</v>
      </c>
      <c r="F2473" s="150" t="s">
        <v>544</v>
      </c>
      <c r="G2473" s="11" t="s">
        <v>561</v>
      </c>
      <c r="H2473" s="11" t="s">
        <v>312</v>
      </c>
      <c r="I2473" s="11" t="s">
        <v>3435</v>
      </c>
      <c r="J2473" t="str">
        <f>IF(L2473="","",VLOOKUP(L2473,Продукция!B:D,3,0))</f>
        <v>Биологический_материал</v>
      </c>
      <c r="K2473" t="str">
        <f>IF(L2473="","",VLOOKUP(L2473,Продукция!B:C,2,0))</f>
        <v>Сыворотка крови</v>
      </c>
      <c r="L2473" s="155" t="s">
        <v>302</v>
      </c>
      <c r="M2473">
        <f>IF(L2473="","",VLOOKUP(L2473,Продукция!B:L,11,0))</f>
        <v>0</v>
      </c>
      <c r="N2473" s="11" t="s">
        <v>873</v>
      </c>
      <c r="P2473" s="150" t="s">
        <v>340</v>
      </c>
      <c r="Q2473" s="150" t="s">
        <v>854</v>
      </c>
      <c r="R2473" s="153" t="s">
        <v>4861</v>
      </c>
      <c r="S2473" s="11">
        <v>20</v>
      </c>
      <c r="T2473" s="11" t="s">
        <v>5276</v>
      </c>
      <c r="V2473" s="14">
        <v>45762</v>
      </c>
      <c r="Z2473" s="162" t="s">
        <v>4823</v>
      </c>
      <c r="AA2473" s="15">
        <v>0.49305555555555558</v>
      </c>
      <c r="AB2473" t="str">
        <f>IF(L2473="","",VLOOKUP(L2473&amp;I2473,Продукция!A:I,9,0))</f>
        <v>рекомендация производителя набора</v>
      </c>
      <c r="AC2473" s="14">
        <v>45770</v>
      </c>
      <c r="AD2473" s="11" t="s">
        <v>2676</v>
      </c>
      <c r="AE2473" s="11" t="s">
        <v>4823</v>
      </c>
      <c r="AF2473" t="str">
        <f>IF(AD2473="","",VLOOKUP(AD2473,'Сотрудники и ссылки'!A:B,2,0))</f>
        <v>Серолог</v>
      </c>
      <c r="AG2473">
        <f>IF(AD2473="","",VLOOKUP(AD2473,'Сотрудники и ссылки'!A:C,3,0))</f>
        <v>20007746</v>
      </c>
      <c r="AH2473" s="11" t="s">
        <v>2676</v>
      </c>
      <c r="AI2473" t="str">
        <f>IF(AH2473="","",VLOOKUP(AH2473,'Сотрудники и ссылки'!A:B,2,0))</f>
        <v>Серолог</v>
      </c>
      <c r="AJ2473">
        <f>IF(AH2473="","",VLOOKUP(AH2473,'Сотрудники и ссылки'!A:C,3,0))</f>
        <v>20007746</v>
      </c>
      <c r="AK2473" s="14">
        <v>45770</v>
      </c>
      <c r="AL2473" s="2">
        <f>IF(AK2473="","",AK2473+VLOOKUP(I2473,'Вид исследования'!B:E,4,0))</f>
        <v>45771</v>
      </c>
      <c r="AM2473" s="2">
        <f>IF(AK2473="","",AK2473+VLOOKUP(I2473,'Вид исследования'!B:F,5,0))</f>
        <v>45771</v>
      </c>
      <c r="AN2473" s="14">
        <v>45770</v>
      </c>
      <c r="AP2473" s="11" t="s">
        <v>189</v>
      </c>
      <c r="AQ2473" t="str">
        <f>IFERROR(IF(L2473="","",VLOOKUP(L2473&amp;I2473,Продукция!A:K,11,0)),"обратитесь к админ справочника")</f>
        <v>согласно рекомендациям производителя теста</v>
      </c>
      <c r="AR2473" s="11" t="s">
        <v>4823</v>
      </c>
      <c r="AS2473" t="str">
        <f>IFERROR(IF(L2473="","",VLOOKUP(L2473&amp;I2473,Продукция!A:J,10,0)),"обратитесь к админ справочника")</f>
        <v>инструкция по применению набора AI, Н9</v>
      </c>
      <c r="AT2473" s="11" t="s">
        <v>4823</v>
      </c>
      <c r="AU2473" s="11" t="s">
        <v>4823</v>
      </c>
      <c r="AV2473" s="11" t="s">
        <v>2676</v>
      </c>
      <c r="AW2473" s="11" t="s">
        <v>4824</v>
      </c>
      <c r="AX2473" s="11" t="s">
        <v>561</v>
      </c>
      <c r="AY2473" s="11" t="s">
        <v>1068</v>
      </c>
      <c r="AZ2473" s="11">
        <v>155</v>
      </c>
      <c r="BA2473" s="11">
        <v>40</v>
      </c>
      <c r="BC2473" s="11" t="s">
        <v>4825</v>
      </c>
    </row>
    <row r="2474" spans="1:55" x14ac:dyDescent="0.25">
      <c r="A2474" t="str">
        <f t="shared" si="44"/>
        <v>С/722Вирус гриппа птиц подтипа Н5 уровень антител (ВНИИЗЖ)</v>
      </c>
      <c r="B2474" t="str">
        <f>IF(E2474="","",INDEX(Лаборатории!A:A,MATCH('Производственный контроль'!E2474,Лаборатории!B:B,0)))</f>
        <v xml:space="preserve">КУРИНОЕ ЦАРСТВО АО </v>
      </c>
      <c r="C2474" t="str">
        <f>IF(E2474="","",VLOOKUP(E2474,Лаборатории!B:D,3,0))</f>
        <v>U377_CHL</v>
      </c>
      <c r="D2474" s="12">
        <v>45765</v>
      </c>
      <c r="E2474" s="150" t="s">
        <v>793</v>
      </c>
      <c r="F2474" s="150" t="s">
        <v>544</v>
      </c>
      <c r="G2474" s="11" t="s">
        <v>561</v>
      </c>
      <c r="H2474" s="11" t="s">
        <v>312</v>
      </c>
      <c r="I2474" s="11" t="s">
        <v>3437</v>
      </c>
      <c r="J2474" t="str">
        <f>IF(L2474="","",VLOOKUP(L2474,Продукция!B:D,3,0))</f>
        <v>Биологический_материал</v>
      </c>
      <c r="K2474" t="str">
        <f>IF(L2474="","",VLOOKUP(L2474,Продукция!B:C,2,0))</f>
        <v>Сыворотка крови</v>
      </c>
      <c r="L2474" s="155" t="s">
        <v>302</v>
      </c>
      <c r="M2474">
        <f>IF(L2474="","",VLOOKUP(L2474,Продукция!B:L,11,0))</f>
        <v>0</v>
      </c>
      <c r="N2474" s="11" t="s">
        <v>873</v>
      </c>
      <c r="P2474" s="150" t="s">
        <v>340</v>
      </c>
      <c r="Q2474" s="150" t="s">
        <v>854</v>
      </c>
      <c r="R2474" s="153" t="s">
        <v>4859</v>
      </c>
      <c r="S2474" s="11">
        <v>20</v>
      </c>
      <c r="T2474" s="11" t="s">
        <v>5276</v>
      </c>
      <c r="V2474" s="14">
        <v>45763</v>
      </c>
      <c r="Z2474" s="162" t="s">
        <v>4823</v>
      </c>
      <c r="AA2474" s="15">
        <v>0.49305555555555558</v>
      </c>
      <c r="AB2474" t="str">
        <f>IF(L2474="","",VLOOKUP(L2474&amp;I2474,Продукция!A:I,9,0))</f>
        <v>рекомендация производителя набора</v>
      </c>
      <c r="AC2474" s="14">
        <v>45770</v>
      </c>
      <c r="AD2474" s="11" t="s">
        <v>2676</v>
      </c>
      <c r="AE2474" s="11" t="s">
        <v>4823</v>
      </c>
      <c r="AF2474" t="str">
        <f>IF(AD2474="","",VLOOKUP(AD2474,'Сотрудники и ссылки'!A:B,2,0))</f>
        <v>Серолог</v>
      </c>
      <c r="AG2474">
        <f>IF(AD2474="","",VLOOKUP(AD2474,'Сотрудники и ссылки'!A:C,3,0))</f>
        <v>20007746</v>
      </c>
      <c r="AH2474" s="11" t="s">
        <v>2676</v>
      </c>
      <c r="AI2474" t="str">
        <f>IF(AH2474="","",VLOOKUP(AH2474,'Сотрудники и ссылки'!A:B,2,0))</f>
        <v>Серолог</v>
      </c>
      <c r="AJ2474">
        <f>IF(AH2474="","",VLOOKUP(AH2474,'Сотрудники и ссылки'!A:C,3,0))</f>
        <v>20007746</v>
      </c>
      <c r="AK2474" s="14">
        <v>45770</v>
      </c>
      <c r="AL2474" s="2">
        <f>IF(AK2474="","",AK2474+VLOOKUP(I2474,'Вид исследования'!B:E,4,0))</f>
        <v>45771</v>
      </c>
      <c r="AM2474" s="2">
        <f>IF(AK2474="","",AK2474+VLOOKUP(I2474,'Вид исследования'!B:F,5,0))</f>
        <v>45771</v>
      </c>
      <c r="AN2474" s="14">
        <v>45770</v>
      </c>
      <c r="AP2474" s="11" t="s">
        <v>189</v>
      </c>
      <c r="AQ2474" t="str">
        <f>IFERROR(IF(L2474="","",VLOOKUP(L2474&amp;I2474,Продукция!A:K,11,0)),"обратитесь к админ справочника")</f>
        <v>согласно рекомендациям производителя теста</v>
      </c>
      <c r="AR2474" s="11" t="s">
        <v>4823</v>
      </c>
      <c r="AS2474" t="str">
        <f>IFERROR(IF(L2474="","",VLOOKUP(L2474&amp;I2474,Продукция!A:J,10,0)),"обратитесь к админ справочника")</f>
        <v>инструкция по применению набора AI, Н5</v>
      </c>
      <c r="AT2474" s="11" t="s">
        <v>4823</v>
      </c>
      <c r="AU2474" s="11" t="s">
        <v>4823</v>
      </c>
      <c r="AV2474" s="11" t="s">
        <v>2676</v>
      </c>
      <c r="AW2474" s="11" t="s">
        <v>4824</v>
      </c>
      <c r="AX2474" s="11" t="s">
        <v>561</v>
      </c>
      <c r="AY2474" s="11" t="s">
        <v>1053</v>
      </c>
      <c r="AZ2474" s="11">
        <v>155</v>
      </c>
      <c r="BA2474" s="11">
        <v>40</v>
      </c>
      <c r="BC2474" s="11" t="s">
        <v>4825</v>
      </c>
    </row>
    <row r="2475" spans="1:55" x14ac:dyDescent="0.25">
      <c r="A2475" t="str">
        <f t="shared" si="44"/>
        <v>С/722Вирус гриппа птиц подтипа Н5 уровень антител (ВНИИЗЖ)</v>
      </c>
      <c r="B2475" t="str">
        <f>IF(E2475="","",INDEX(Лаборатории!A:A,MATCH('Производственный контроль'!E2475,Лаборатории!B:B,0)))</f>
        <v xml:space="preserve">КУРИНОЕ ЦАРСТВО АО </v>
      </c>
      <c r="C2475" t="str">
        <f>IF(E2475="","",VLOOKUP(E2475,Лаборатории!B:D,3,0))</f>
        <v>U377_CHL</v>
      </c>
      <c r="D2475" s="12">
        <v>45765</v>
      </c>
      <c r="E2475" s="150" t="s">
        <v>793</v>
      </c>
      <c r="F2475" s="150" t="s">
        <v>544</v>
      </c>
      <c r="G2475" s="11" t="s">
        <v>561</v>
      </c>
      <c r="H2475" s="11" t="s">
        <v>312</v>
      </c>
      <c r="I2475" s="11" t="s">
        <v>3437</v>
      </c>
      <c r="J2475" t="str">
        <f>IF(L2475="","",VLOOKUP(L2475,Продукция!B:D,3,0))</f>
        <v>Биологический_материал</v>
      </c>
      <c r="K2475" t="str">
        <f>IF(L2475="","",VLOOKUP(L2475,Продукция!B:C,2,0))</f>
        <v>Сыворотка крови</v>
      </c>
      <c r="L2475" s="155" t="s">
        <v>302</v>
      </c>
      <c r="M2475">
        <f>IF(L2475="","",VLOOKUP(L2475,Продукция!B:L,11,0))</f>
        <v>0</v>
      </c>
      <c r="N2475" s="11" t="s">
        <v>873</v>
      </c>
      <c r="P2475" s="150" t="s">
        <v>340</v>
      </c>
      <c r="Q2475" s="150" t="s">
        <v>854</v>
      </c>
      <c r="R2475" s="153" t="s">
        <v>4862</v>
      </c>
      <c r="S2475" s="11">
        <v>20</v>
      </c>
      <c r="T2475" s="11" t="s">
        <v>5276</v>
      </c>
      <c r="V2475" s="14">
        <v>45763</v>
      </c>
      <c r="Z2475" s="162" t="s">
        <v>4823</v>
      </c>
      <c r="AA2475" s="15">
        <v>0.49305555555555558</v>
      </c>
      <c r="AB2475" t="str">
        <f>IF(L2475="","",VLOOKUP(L2475&amp;I2475,Продукция!A:I,9,0))</f>
        <v>рекомендация производителя набора</v>
      </c>
      <c r="AC2475" s="14">
        <v>45770</v>
      </c>
      <c r="AD2475" s="11" t="s">
        <v>2676</v>
      </c>
      <c r="AE2475" s="11" t="s">
        <v>4823</v>
      </c>
      <c r="AF2475" t="str">
        <f>IF(AD2475="","",VLOOKUP(AD2475,'Сотрудники и ссылки'!A:B,2,0))</f>
        <v>Серолог</v>
      </c>
      <c r="AG2475">
        <f>IF(AD2475="","",VLOOKUP(AD2475,'Сотрудники и ссылки'!A:C,3,0))</f>
        <v>20007746</v>
      </c>
      <c r="AH2475" s="11" t="s">
        <v>2676</v>
      </c>
      <c r="AI2475" t="str">
        <f>IF(AH2475="","",VLOOKUP(AH2475,'Сотрудники и ссылки'!A:B,2,0))</f>
        <v>Серолог</v>
      </c>
      <c r="AJ2475">
        <f>IF(AH2475="","",VLOOKUP(AH2475,'Сотрудники и ссылки'!A:C,3,0))</f>
        <v>20007746</v>
      </c>
      <c r="AK2475" s="14">
        <v>45770</v>
      </c>
      <c r="AL2475" s="2">
        <f>IF(AK2475="","",AK2475+VLOOKUP(I2475,'Вид исследования'!B:E,4,0))</f>
        <v>45771</v>
      </c>
      <c r="AM2475" s="2">
        <f>IF(AK2475="","",AK2475+VLOOKUP(I2475,'Вид исследования'!B:F,5,0))</f>
        <v>45771</v>
      </c>
      <c r="AN2475" s="14">
        <v>45770</v>
      </c>
      <c r="AP2475" s="11" t="s">
        <v>189</v>
      </c>
      <c r="AQ2475" t="str">
        <f>IFERROR(IF(L2475="","",VLOOKUP(L2475&amp;I2475,Продукция!A:K,11,0)),"обратитесь к админ справочника")</f>
        <v>согласно рекомендациям производителя теста</v>
      </c>
      <c r="AR2475" s="11" t="s">
        <v>4823</v>
      </c>
      <c r="AS2475" t="str">
        <f>IFERROR(IF(L2475="","",VLOOKUP(L2475&amp;I2475,Продукция!A:J,10,0)),"обратитесь к админ справочника")</f>
        <v>инструкция по применению набора AI, Н5</v>
      </c>
      <c r="AT2475" s="11" t="s">
        <v>4823</v>
      </c>
      <c r="AU2475" s="11" t="s">
        <v>4823</v>
      </c>
      <c r="AV2475" s="11" t="s">
        <v>2676</v>
      </c>
      <c r="AW2475" s="11" t="s">
        <v>4824</v>
      </c>
      <c r="AX2475" s="11" t="s">
        <v>561</v>
      </c>
      <c r="AY2475" s="11" t="s">
        <v>1062</v>
      </c>
      <c r="AZ2475" s="11">
        <v>155</v>
      </c>
      <c r="BA2475" s="11">
        <v>41</v>
      </c>
      <c r="BC2475" s="11" t="s">
        <v>4825</v>
      </c>
    </row>
    <row r="2476" spans="1:55" x14ac:dyDescent="0.25">
      <c r="A2476" t="str">
        <f t="shared" si="44"/>
        <v>С/722Вирус гриппа птиц подтипа Н5 уровень антител (ВНИИЗЖ)</v>
      </c>
      <c r="B2476" t="str">
        <f>IF(E2476="","",INDEX(Лаборатории!A:A,MATCH('Производственный контроль'!E2476,Лаборатории!B:B,0)))</f>
        <v xml:space="preserve">КУРИНОЕ ЦАРСТВО АО </v>
      </c>
      <c r="C2476" t="str">
        <f>IF(E2476="","",VLOOKUP(E2476,Лаборатории!B:D,3,0))</f>
        <v>U377_CHL</v>
      </c>
      <c r="D2476" s="12">
        <v>45765</v>
      </c>
      <c r="E2476" s="150" t="s">
        <v>793</v>
      </c>
      <c r="F2476" s="150" t="s">
        <v>544</v>
      </c>
      <c r="G2476" s="11" t="s">
        <v>561</v>
      </c>
      <c r="H2476" s="11" t="s">
        <v>312</v>
      </c>
      <c r="I2476" s="11" t="s">
        <v>3437</v>
      </c>
      <c r="J2476" t="str">
        <f>IF(L2476="","",VLOOKUP(L2476,Продукция!B:D,3,0))</f>
        <v>Биологический_материал</v>
      </c>
      <c r="K2476" t="str">
        <f>IF(L2476="","",VLOOKUP(L2476,Продукция!B:C,2,0))</f>
        <v>Сыворотка крови</v>
      </c>
      <c r="L2476" s="155" t="s">
        <v>302</v>
      </c>
      <c r="M2476">
        <f>IF(L2476="","",VLOOKUP(L2476,Продукция!B:L,11,0))</f>
        <v>0</v>
      </c>
      <c r="N2476" s="11" t="s">
        <v>873</v>
      </c>
      <c r="P2476" s="150" t="s">
        <v>340</v>
      </c>
      <c r="Q2476" s="150" t="s">
        <v>854</v>
      </c>
      <c r="R2476" s="153" t="s">
        <v>4861</v>
      </c>
      <c r="S2476" s="11">
        <v>20</v>
      </c>
      <c r="T2476" s="11" t="s">
        <v>5276</v>
      </c>
      <c r="V2476" s="14">
        <v>45762</v>
      </c>
      <c r="Z2476" s="162" t="s">
        <v>4823</v>
      </c>
      <c r="AA2476" s="15">
        <v>0.49305555555555558</v>
      </c>
      <c r="AB2476" t="str">
        <f>IF(L2476="","",VLOOKUP(L2476&amp;I2476,Продукция!A:I,9,0))</f>
        <v>рекомендация производителя набора</v>
      </c>
      <c r="AC2476" s="14">
        <v>45770</v>
      </c>
      <c r="AD2476" s="11" t="s">
        <v>2676</v>
      </c>
      <c r="AE2476" s="11" t="s">
        <v>4823</v>
      </c>
      <c r="AF2476" t="str">
        <f>IF(AD2476="","",VLOOKUP(AD2476,'Сотрудники и ссылки'!A:B,2,0))</f>
        <v>Серолог</v>
      </c>
      <c r="AG2476">
        <f>IF(AD2476="","",VLOOKUP(AD2476,'Сотрудники и ссылки'!A:C,3,0))</f>
        <v>20007746</v>
      </c>
      <c r="AH2476" s="11" t="s">
        <v>2676</v>
      </c>
      <c r="AI2476" t="str">
        <f>IF(AH2476="","",VLOOKUP(AH2476,'Сотрудники и ссылки'!A:B,2,0))</f>
        <v>Серолог</v>
      </c>
      <c r="AJ2476">
        <f>IF(AH2476="","",VLOOKUP(AH2476,'Сотрудники и ссылки'!A:C,3,0))</f>
        <v>20007746</v>
      </c>
      <c r="AK2476" s="14">
        <v>45770</v>
      </c>
      <c r="AL2476" s="2">
        <f>IF(AK2476="","",AK2476+VLOOKUP(I2476,'Вид исследования'!B:E,4,0))</f>
        <v>45771</v>
      </c>
      <c r="AM2476" s="2">
        <f>IF(AK2476="","",AK2476+VLOOKUP(I2476,'Вид исследования'!B:F,5,0))</f>
        <v>45771</v>
      </c>
      <c r="AN2476" s="14">
        <v>45770</v>
      </c>
      <c r="AP2476" s="11" t="s">
        <v>189</v>
      </c>
      <c r="AQ2476" t="str">
        <f>IFERROR(IF(L2476="","",VLOOKUP(L2476&amp;I2476,Продукция!A:K,11,0)),"обратитесь к админ справочника")</f>
        <v>согласно рекомендациям производителя теста</v>
      </c>
      <c r="AR2476" s="11" t="s">
        <v>4823</v>
      </c>
      <c r="AS2476" t="str">
        <f>IFERROR(IF(L2476="","",VLOOKUP(L2476&amp;I2476,Продукция!A:J,10,0)),"обратитесь к админ справочника")</f>
        <v>инструкция по применению набора AI, Н5</v>
      </c>
      <c r="AT2476" s="11" t="s">
        <v>4823</v>
      </c>
      <c r="AU2476" s="11" t="s">
        <v>4823</v>
      </c>
      <c r="AV2476" s="11" t="s">
        <v>2676</v>
      </c>
      <c r="AW2476" s="11" t="s">
        <v>4824</v>
      </c>
      <c r="AX2476" s="11" t="s">
        <v>561</v>
      </c>
      <c r="AY2476" s="11" t="s">
        <v>1068</v>
      </c>
      <c r="AZ2476" s="11">
        <v>155</v>
      </c>
      <c r="BA2476" s="11">
        <v>40</v>
      </c>
      <c r="BC2476" s="11" t="s">
        <v>4825</v>
      </c>
    </row>
    <row r="2477" spans="1:55" x14ac:dyDescent="0.25">
      <c r="A2477" t="str">
        <f t="shared" si="44"/>
        <v>С/722ART (BioChek) инфекционный альвеолярный ринотрахеит тип А и В уровень антител</v>
      </c>
      <c r="B2477" t="str">
        <f>IF(E2477="","",INDEX(Лаборатории!A:A,MATCH('Производственный контроль'!E2477,Лаборатории!B:B,0)))</f>
        <v xml:space="preserve">КУРИНОЕ ЦАРСТВО АО </v>
      </c>
      <c r="C2477" t="str">
        <f>IF(E2477="","",VLOOKUP(E2477,Лаборатории!B:D,3,0))</f>
        <v>U377_CHL</v>
      </c>
      <c r="D2477" s="12">
        <v>45765</v>
      </c>
      <c r="E2477" s="150" t="s">
        <v>793</v>
      </c>
      <c r="F2477" s="150" t="s">
        <v>544</v>
      </c>
      <c r="G2477" s="11" t="s">
        <v>561</v>
      </c>
      <c r="H2477" s="11" t="s">
        <v>262</v>
      </c>
      <c r="I2477" s="11" t="s">
        <v>3409</v>
      </c>
      <c r="J2477" t="str">
        <f>IF(L2477="","",VLOOKUP(L2477,Продукция!B:D,3,0))</f>
        <v>Биологический_материал</v>
      </c>
      <c r="K2477" t="str">
        <f>IF(L2477="","",VLOOKUP(L2477,Продукция!B:C,2,0))</f>
        <v>Сыворотка крови</v>
      </c>
      <c r="L2477" s="155" t="s">
        <v>302</v>
      </c>
      <c r="M2477">
        <f>IF(L2477="","",VLOOKUP(L2477,Продукция!B:L,11,0))</f>
        <v>0</v>
      </c>
      <c r="N2477" s="11" t="s">
        <v>873</v>
      </c>
      <c r="P2477" s="150" t="s">
        <v>340</v>
      </c>
      <c r="Q2477" s="150" t="s">
        <v>854</v>
      </c>
      <c r="R2477" s="153" t="s">
        <v>4861</v>
      </c>
      <c r="S2477" s="11">
        <v>18</v>
      </c>
      <c r="T2477" s="11" t="s">
        <v>5276</v>
      </c>
      <c r="V2477" s="14">
        <v>45762</v>
      </c>
      <c r="Z2477" s="162" t="s">
        <v>4823</v>
      </c>
      <c r="AA2477" s="15">
        <v>0.49305555555555558</v>
      </c>
      <c r="AB2477" t="str">
        <f>IF(L2477="","",VLOOKUP(L2477&amp;I2477,Продукция!A:I,9,0))</f>
        <v>рекомендация производителя набора</v>
      </c>
      <c r="AC2477" s="14">
        <v>45771</v>
      </c>
      <c r="AD2477" s="11" t="s">
        <v>2676</v>
      </c>
      <c r="AE2477" s="11" t="s">
        <v>4823</v>
      </c>
      <c r="AF2477" t="str">
        <f>IF(AD2477="","",VLOOKUP(AD2477,'Сотрудники и ссылки'!A:B,2,0))</f>
        <v>Серолог</v>
      </c>
      <c r="AG2477">
        <f>IF(AD2477="","",VLOOKUP(AD2477,'Сотрудники и ссылки'!A:C,3,0))</f>
        <v>20007746</v>
      </c>
      <c r="AH2477" s="11" t="s">
        <v>2676</v>
      </c>
      <c r="AI2477" t="str">
        <f>IF(AH2477="","",VLOOKUP(AH2477,'Сотрудники и ссылки'!A:B,2,0))</f>
        <v>Серолог</v>
      </c>
      <c r="AJ2477">
        <f>IF(AH2477="","",VLOOKUP(AH2477,'Сотрудники и ссылки'!A:C,3,0))</f>
        <v>20007746</v>
      </c>
      <c r="AK2477" s="14">
        <v>45771</v>
      </c>
      <c r="AL2477" s="2">
        <f>IF(AK2477="","",AK2477+VLOOKUP(I2477,'Вид исследования'!B:E,4,0))</f>
        <v>45772</v>
      </c>
      <c r="AM2477" s="2">
        <f>IF(AK2477="","",AK2477+VLOOKUP(I2477,'Вид исследования'!B:F,5,0))</f>
        <v>45772</v>
      </c>
      <c r="AN2477" s="14">
        <v>45771</v>
      </c>
      <c r="AP2477" s="11" t="s">
        <v>189</v>
      </c>
      <c r="AQ2477" t="str">
        <f>IFERROR(IF(L2477="","",VLOOKUP(L2477&amp;I2477,Продукция!A:K,11,0)),"обратитесь к админ справочника")</f>
        <v>согласно рекомендациям производителя теста</v>
      </c>
      <c r="AR2477" s="11" t="s">
        <v>4823</v>
      </c>
      <c r="AS2477" t="str">
        <f>IFERROR(IF(L2477="","",VLOOKUP(L2477&amp;I2477,Продукция!A:J,10,0)),"обратитесь к админ справочника")</f>
        <v>инструкция тест- ситема Биочек СК-120</v>
      </c>
      <c r="AT2477" s="11" t="s">
        <v>4823</v>
      </c>
      <c r="AU2477" s="11" t="s">
        <v>4823</v>
      </c>
      <c r="AV2477" s="11" t="s">
        <v>2676</v>
      </c>
      <c r="AW2477" s="11" t="s">
        <v>4824</v>
      </c>
      <c r="AX2477" s="11" t="s">
        <v>561</v>
      </c>
      <c r="AY2477" s="11" t="s">
        <v>1068</v>
      </c>
      <c r="AZ2477" s="11">
        <v>155</v>
      </c>
      <c r="BA2477" s="11">
        <v>40</v>
      </c>
      <c r="BC2477" s="11" t="s">
        <v>4825</v>
      </c>
    </row>
    <row r="2478" spans="1:55" x14ac:dyDescent="0.25">
      <c r="A2478" t="str">
        <f t="shared" si="44"/>
        <v>С/722ART (BioChek) инфекционный альвеолярный ринотрахеит тип А и В уровень антител</v>
      </c>
      <c r="B2478" t="str">
        <f>IF(E2478="","",INDEX(Лаборатории!A:A,MATCH('Производственный контроль'!E2478,Лаборатории!B:B,0)))</f>
        <v xml:space="preserve">КУРИНОЕ ЦАРСТВО АО </v>
      </c>
      <c r="C2478" t="str">
        <f>IF(E2478="","",VLOOKUP(E2478,Лаборатории!B:D,3,0))</f>
        <v>U377_CHL</v>
      </c>
      <c r="D2478" s="12">
        <v>45765</v>
      </c>
      <c r="E2478" s="150" t="s">
        <v>793</v>
      </c>
      <c r="F2478" s="150" t="s">
        <v>544</v>
      </c>
      <c r="G2478" s="11" t="s">
        <v>561</v>
      </c>
      <c r="H2478" s="11" t="s">
        <v>262</v>
      </c>
      <c r="I2478" s="11" t="s">
        <v>3409</v>
      </c>
      <c r="J2478" t="str">
        <f>IF(L2478="","",VLOOKUP(L2478,Продукция!B:D,3,0))</f>
        <v>Биологический_материал</v>
      </c>
      <c r="K2478" t="str">
        <f>IF(L2478="","",VLOOKUP(L2478,Продукция!B:C,2,0))</f>
        <v>Сыворотка крови</v>
      </c>
      <c r="L2478" s="155" t="s">
        <v>302</v>
      </c>
      <c r="M2478">
        <f>IF(L2478="","",VLOOKUP(L2478,Продукция!B:L,11,0))</f>
        <v>0</v>
      </c>
      <c r="N2478" s="11" t="s">
        <v>873</v>
      </c>
      <c r="P2478" s="150" t="s">
        <v>340</v>
      </c>
      <c r="Q2478" s="150" t="s">
        <v>854</v>
      </c>
      <c r="R2478" s="153" t="s">
        <v>4862</v>
      </c>
      <c r="S2478" s="11">
        <v>18</v>
      </c>
      <c r="T2478" s="11" t="s">
        <v>5276</v>
      </c>
      <c r="V2478" s="14">
        <v>45763</v>
      </c>
      <c r="Z2478" s="162" t="s">
        <v>4823</v>
      </c>
      <c r="AA2478" s="15">
        <v>0.49305555555555558</v>
      </c>
      <c r="AB2478" t="str">
        <f>IF(L2478="","",VLOOKUP(L2478&amp;I2478,Продукция!A:I,9,0))</f>
        <v>рекомендация производителя набора</v>
      </c>
      <c r="AC2478" s="14">
        <v>45771</v>
      </c>
      <c r="AD2478" s="11" t="s">
        <v>2676</v>
      </c>
      <c r="AE2478" s="11" t="s">
        <v>4823</v>
      </c>
      <c r="AF2478" t="str">
        <f>IF(AD2478="","",VLOOKUP(AD2478,'Сотрудники и ссылки'!A:B,2,0))</f>
        <v>Серолог</v>
      </c>
      <c r="AG2478">
        <f>IF(AD2478="","",VLOOKUP(AD2478,'Сотрудники и ссылки'!A:C,3,0))</f>
        <v>20007746</v>
      </c>
      <c r="AH2478" s="11" t="s">
        <v>2676</v>
      </c>
      <c r="AI2478" t="str">
        <f>IF(AH2478="","",VLOOKUP(AH2478,'Сотрудники и ссылки'!A:B,2,0))</f>
        <v>Серолог</v>
      </c>
      <c r="AJ2478">
        <f>IF(AH2478="","",VLOOKUP(AH2478,'Сотрудники и ссылки'!A:C,3,0))</f>
        <v>20007746</v>
      </c>
      <c r="AK2478" s="14">
        <v>45771</v>
      </c>
      <c r="AL2478" s="2">
        <f>IF(AK2478="","",AK2478+VLOOKUP(I2478,'Вид исследования'!B:E,4,0))</f>
        <v>45772</v>
      </c>
      <c r="AM2478" s="2">
        <f>IF(AK2478="","",AK2478+VLOOKUP(I2478,'Вид исследования'!B:F,5,0))</f>
        <v>45772</v>
      </c>
      <c r="AN2478" s="14">
        <v>45771</v>
      </c>
      <c r="AP2478" s="11" t="s">
        <v>189</v>
      </c>
      <c r="AQ2478" t="str">
        <f>IFERROR(IF(L2478="","",VLOOKUP(L2478&amp;I2478,Продукция!A:K,11,0)),"обратитесь к админ справочника")</f>
        <v>согласно рекомендациям производителя теста</v>
      </c>
      <c r="AR2478" s="11" t="s">
        <v>4823</v>
      </c>
      <c r="AS2478" t="str">
        <f>IFERROR(IF(L2478="","",VLOOKUP(L2478&amp;I2478,Продукция!A:J,10,0)),"обратитесь к админ справочника")</f>
        <v>инструкция тест- ситема Биочек СК-120</v>
      </c>
      <c r="AT2478" s="11" t="s">
        <v>4823</v>
      </c>
      <c r="AU2478" s="11" t="s">
        <v>4823</v>
      </c>
      <c r="AV2478" s="11" t="s">
        <v>2676</v>
      </c>
      <c r="AW2478" s="11" t="s">
        <v>4824</v>
      </c>
      <c r="AX2478" s="11" t="s">
        <v>561</v>
      </c>
      <c r="AY2478" s="11" t="s">
        <v>1062</v>
      </c>
      <c r="AZ2478" s="11">
        <v>155</v>
      </c>
      <c r="BA2478" s="11">
        <v>41</v>
      </c>
      <c r="BC2478" s="11" t="s">
        <v>4825</v>
      </c>
    </row>
    <row r="2479" spans="1:55" x14ac:dyDescent="0.25">
      <c r="A2479" t="str">
        <f t="shared" si="44"/>
        <v>С/722IBD (BioChek) болезнь Гамборо уровень антител</v>
      </c>
      <c r="B2479" t="str">
        <f>IF(E2479="","",INDEX(Лаборатории!A:A,MATCH('Производственный контроль'!E2479,Лаборатории!B:B,0)))</f>
        <v xml:space="preserve">КУРИНОЕ ЦАРСТВО АО </v>
      </c>
      <c r="C2479" t="str">
        <f>IF(E2479="","",VLOOKUP(E2479,Лаборатории!B:D,3,0))</f>
        <v>U377_CHL</v>
      </c>
      <c r="D2479" s="12">
        <v>45765</v>
      </c>
      <c r="E2479" s="150" t="s">
        <v>793</v>
      </c>
      <c r="F2479" s="150" t="s">
        <v>544</v>
      </c>
      <c r="G2479" s="11" t="s">
        <v>561</v>
      </c>
      <c r="H2479" s="11" t="s">
        <v>262</v>
      </c>
      <c r="I2479" s="11" t="s">
        <v>3415</v>
      </c>
      <c r="J2479" t="str">
        <f>IF(L2479="","",VLOOKUP(L2479,Продукция!B:D,3,0))</f>
        <v>Биологический_материал</v>
      </c>
      <c r="K2479" t="str">
        <f>IF(L2479="","",VLOOKUP(L2479,Продукция!B:C,2,0))</f>
        <v>Сыворотка крови</v>
      </c>
      <c r="L2479" s="155" t="s">
        <v>302</v>
      </c>
      <c r="M2479">
        <f>IF(L2479="","",VLOOKUP(L2479,Продукция!B:L,11,0))</f>
        <v>0</v>
      </c>
      <c r="N2479" s="11" t="s">
        <v>873</v>
      </c>
      <c r="P2479" s="150" t="s">
        <v>340</v>
      </c>
      <c r="Q2479" s="150" t="s">
        <v>854</v>
      </c>
      <c r="R2479" s="153" t="s">
        <v>4861</v>
      </c>
      <c r="S2479" s="11">
        <v>18</v>
      </c>
      <c r="T2479" s="11" t="s">
        <v>5276</v>
      </c>
      <c r="V2479" s="14">
        <v>45762</v>
      </c>
      <c r="Z2479" s="162" t="s">
        <v>4823</v>
      </c>
      <c r="AA2479" s="15">
        <v>0.49305555555555558</v>
      </c>
      <c r="AB2479" t="str">
        <f>IF(L2479="","",VLOOKUP(L2479&amp;I2479,Продукция!A:I,9,0))</f>
        <v>рекомендация производителя набора</v>
      </c>
      <c r="AC2479" s="14">
        <v>45771</v>
      </c>
      <c r="AD2479" s="11" t="s">
        <v>2676</v>
      </c>
      <c r="AE2479" s="11" t="s">
        <v>4823</v>
      </c>
      <c r="AF2479" t="str">
        <f>IF(AD2479="","",VLOOKUP(AD2479,'Сотрудники и ссылки'!A:B,2,0))</f>
        <v>Серолог</v>
      </c>
      <c r="AG2479">
        <f>IF(AD2479="","",VLOOKUP(AD2479,'Сотрудники и ссылки'!A:C,3,0))</f>
        <v>20007746</v>
      </c>
      <c r="AH2479" s="11" t="s">
        <v>2676</v>
      </c>
      <c r="AI2479" t="str">
        <f>IF(AH2479="","",VLOOKUP(AH2479,'Сотрудники и ссылки'!A:B,2,0))</f>
        <v>Серолог</v>
      </c>
      <c r="AJ2479">
        <f>IF(AH2479="","",VLOOKUP(AH2479,'Сотрудники и ссылки'!A:C,3,0))</f>
        <v>20007746</v>
      </c>
      <c r="AK2479" s="14">
        <v>45771</v>
      </c>
      <c r="AL2479" s="2">
        <f>IF(AK2479="","",AK2479+VLOOKUP(I2479,'Вид исследования'!B:E,4,0))</f>
        <v>45772</v>
      </c>
      <c r="AM2479" s="2">
        <f>IF(AK2479="","",AK2479+VLOOKUP(I2479,'Вид исследования'!B:F,5,0))</f>
        <v>45772</v>
      </c>
      <c r="AN2479" s="14">
        <v>45771</v>
      </c>
      <c r="AP2479" s="11" t="s">
        <v>189</v>
      </c>
      <c r="AQ2479" t="str">
        <f>IFERROR(IF(L2479="","",VLOOKUP(L2479&amp;I2479,Продукция!A:K,11,0)),"обратитесь к админ справочника")</f>
        <v>согласно рекомендациям производителя теста</v>
      </c>
      <c r="AR2479" s="11" t="s">
        <v>4823</v>
      </c>
      <c r="AS2479" t="str">
        <f>IFERROR(IF(L2479="","",VLOOKUP(L2479&amp;I2479,Продукция!A:J,10,0)),"обратитесь к админ справочника")</f>
        <v>инструкция тест- ситема Биочек СК-113</v>
      </c>
      <c r="AT2479" s="11" t="s">
        <v>4823</v>
      </c>
      <c r="AU2479" s="11" t="s">
        <v>4823</v>
      </c>
      <c r="AV2479" s="11" t="s">
        <v>2676</v>
      </c>
      <c r="AW2479" s="11" t="s">
        <v>4824</v>
      </c>
      <c r="AX2479" s="11" t="s">
        <v>561</v>
      </c>
      <c r="AY2479" s="11" t="s">
        <v>1068</v>
      </c>
      <c r="AZ2479" s="11">
        <v>155</v>
      </c>
      <c r="BA2479" s="11">
        <v>40</v>
      </c>
      <c r="BC2479" s="11" t="s">
        <v>4825</v>
      </c>
    </row>
    <row r="2480" spans="1:55" x14ac:dyDescent="0.25">
      <c r="A2480" t="str">
        <f t="shared" si="44"/>
        <v>С/722IBD (BioChek) болезнь Гамборо уровень антител</v>
      </c>
      <c r="B2480" t="str">
        <f>IF(E2480="","",INDEX(Лаборатории!A:A,MATCH('Производственный контроль'!E2480,Лаборатории!B:B,0)))</f>
        <v xml:space="preserve">КУРИНОЕ ЦАРСТВО АО </v>
      </c>
      <c r="C2480" t="str">
        <f>IF(E2480="","",VLOOKUP(E2480,Лаборатории!B:D,3,0))</f>
        <v>U377_CHL</v>
      </c>
      <c r="D2480" s="12">
        <v>45765</v>
      </c>
      <c r="E2480" s="150" t="s">
        <v>793</v>
      </c>
      <c r="F2480" s="150" t="s">
        <v>544</v>
      </c>
      <c r="G2480" s="11" t="s">
        <v>561</v>
      </c>
      <c r="H2480" s="11" t="s">
        <v>262</v>
      </c>
      <c r="I2480" s="11" t="s">
        <v>3415</v>
      </c>
      <c r="J2480" t="str">
        <f>IF(L2480="","",VLOOKUP(L2480,Продукция!B:D,3,0))</f>
        <v>Биологический_материал</v>
      </c>
      <c r="K2480" t="str">
        <f>IF(L2480="","",VLOOKUP(L2480,Продукция!B:C,2,0))</f>
        <v>Сыворотка крови</v>
      </c>
      <c r="L2480" s="155" t="s">
        <v>302</v>
      </c>
      <c r="M2480">
        <f>IF(L2480="","",VLOOKUP(L2480,Продукция!B:L,11,0))</f>
        <v>0</v>
      </c>
      <c r="N2480" s="11" t="s">
        <v>873</v>
      </c>
      <c r="P2480" s="150" t="s">
        <v>340</v>
      </c>
      <c r="Q2480" s="150" t="s">
        <v>854</v>
      </c>
      <c r="R2480" s="153" t="s">
        <v>4862</v>
      </c>
      <c r="S2480" s="11">
        <v>18</v>
      </c>
      <c r="T2480" s="11" t="s">
        <v>5276</v>
      </c>
      <c r="V2480" s="14">
        <v>45763</v>
      </c>
      <c r="Z2480" s="162" t="s">
        <v>4823</v>
      </c>
      <c r="AA2480" s="15">
        <v>0.49305555555555558</v>
      </c>
      <c r="AB2480" t="str">
        <f>IF(L2480="","",VLOOKUP(L2480&amp;I2480,Продукция!A:I,9,0))</f>
        <v>рекомендация производителя набора</v>
      </c>
      <c r="AC2480" s="14">
        <v>45771</v>
      </c>
      <c r="AD2480" s="11" t="s">
        <v>2676</v>
      </c>
      <c r="AE2480" s="11" t="s">
        <v>4823</v>
      </c>
      <c r="AF2480" t="str">
        <f>IF(AD2480="","",VLOOKUP(AD2480,'Сотрудники и ссылки'!A:B,2,0))</f>
        <v>Серолог</v>
      </c>
      <c r="AG2480">
        <f>IF(AD2480="","",VLOOKUP(AD2480,'Сотрудники и ссылки'!A:C,3,0))</f>
        <v>20007746</v>
      </c>
      <c r="AH2480" s="11" t="s">
        <v>2676</v>
      </c>
      <c r="AI2480" t="str">
        <f>IF(AH2480="","",VLOOKUP(AH2480,'Сотрудники и ссылки'!A:B,2,0))</f>
        <v>Серолог</v>
      </c>
      <c r="AJ2480">
        <f>IF(AH2480="","",VLOOKUP(AH2480,'Сотрудники и ссылки'!A:C,3,0))</f>
        <v>20007746</v>
      </c>
      <c r="AK2480" s="14">
        <v>45771</v>
      </c>
      <c r="AL2480" s="2">
        <f>IF(AK2480="","",AK2480+VLOOKUP(I2480,'Вид исследования'!B:E,4,0))</f>
        <v>45772</v>
      </c>
      <c r="AM2480" s="2">
        <f>IF(AK2480="","",AK2480+VLOOKUP(I2480,'Вид исследования'!B:F,5,0))</f>
        <v>45772</v>
      </c>
      <c r="AN2480" s="14">
        <v>45771</v>
      </c>
      <c r="AP2480" s="11" t="s">
        <v>189</v>
      </c>
      <c r="AQ2480" t="str">
        <f>IFERROR(IF(L2480="","",VLOOKUP(L2480&amp;I2480,Продукция!A:K,11,0)),"обратитесь к админ справочника")</f>
        <v>согласно рекомендациям производителя теста</v>
      </c>
      <c r="AR2480" s="11" t="s">
        <v>4823</v>
      </c>
      <c r="AS2480" t="str">
        <f>IFERROR(IF(L2480="","",VLOOKUP(L2480&amp;I2480,Продукция!A:J,10,0)),"обратитесь к админ справочника")</f>
        <v>инструкция тест- ситема Биочек СК-113</v>
      </c>
      <c r="AT2480" s="11" t="s">
        <v>4823</v>
      </c>
      <c r="AU2480" s="11" t="s">
        <v>4823</v>
      </c>
      <c r="AV2480" s="11" t="s">
        <v>2676</v>
      </c>
      <c r="AW2480" s="11" t="s">
        <v>4824</v>
      </c>
      <c r="AX2480" s="11" t="s">
        <v>561</v>
      </c>
      <c r="AY2480" s="11" t="s">
        <v>1062</v>
      </c>
      <c r="AZ2480" s="11">
        <v>155</v>
      </c>
      <c r="BA2480" s="11">
        <v>41</v>
      </c>
      <c r="BC2480" s="11" t="s">
        <v>4825</v>
      </c>
    </row>
    <row r="2481" spans="1:55" x14ac:dyDescent="0.25">
      <c r="A2481" t="str">
        <f t="shared" si="44"/>
        <v>С/722IBV (BioChek) инфекционный бронхит уровень антител</v>
      </c>
      <c r="B2481" t="str">
        <f>IF(E2481="","",INDEX(Лаборатории!A:A,MATCH('Производственный контроль'!E2481,Лаборатории!B:B,0)))</f>
        <v xml:space="preserve">КУРИНОЕ ЦАРСТВО АО </v>
      </c>
      <c r="C2481" t="str">
        <f>IF(E2481="","",VLOOKUP(E2481,Лаборатории!B:D,3,0))</f>
        <v>U377_CHL</v>
      </c>
      <c r="D2481" s="12">
        <v>45765</v>
      </c>
      <c r="E2481" s="150" t="s">
        <v>793</v>
      </c>
      <c r="F2481" s="150" t="s">
        <v>544</v>
      </c>
      <c r="G2481" s="11" t="s">
        <v>561</v>
      </c>
      <c r="H2481" s="11" t="s">
        <v>262</v>
      </c>
      <c r="I2481" s="11" t="s">
        <v>3416</v>
      </c>
      <c r="J2481" t="str">
        <f>IF(L2481="","",VLOOKUP(L2481,Продукция!B:D,3,0))</f>
        <v>Биологический_материал</v>
      </c>
      <c r="K2481" t="str">
        <f>IF(L2481="","",VLOOKUP(L2481,Продукция!B:C,2,0))</f>
        <v>Сыворотка крови</v>
      </c>
      <c r="L2481" s="155" t="s">
        <v>302</v>
      </c>
      <c r="M2481">
        <f>IF(L2481="","",VLOOKUP(L2481,Продукция!B:L,11,0))</f>
        <v>0</v>
      </c>
      <c r="N2481" s="11" t="s">
        <v>873</v>
      </c>
      <c r="P2481" s="150" t="s">
        <v>340</v>
      </c>
      <c r="Q2481" s="150" t="s">
        <v>854</v>
      </c>
      <c r="R2481" s="153" t="s">
        <v>4861</v>
      </c>
      <c r="S2481" s="11">
        <v>18</v>
      </c>
      <c r="T2481" s="11" t="s">
        <v>5276</v>
      </c>
      <c r="V2481" s="14">
        <v>45762</v>
      </c>
      <c r="Z2481" s="162" t="s">
        <v>4823</v>
      </c>
      <c r="AA2481" s="15">
        <v>0.49305555555555558</v>
      </c>
      <c r="AB2481" t="str">
        <f>IF(L2481="","",VLOOKUP(L2481&amp;I2481,Продукция!A:I,9,0))</f>
        <v>рекомендация производителя набора</v>
      </c>
      <c r="AC2481" s="14">
        <v>45771</v>
      </c>
      <c r="AD2481" s="11" t="s">
        <v>2676</v>
      </c>
      <c r="AE2481" s="11" t="s">
        <v>4823</v>
      </c>
      <c r="AF2481" t="str">
        <f>IF(AD2481="","",VLOOKUP(AD2481,'Сотрудники и ссылки'!A:B,2,0))</f>
        <v>Серолог</v>
      </c>
      <c r="AG2481">
        <f>IF(AD2481="","",VLOOKUP(AD2481,'Сотрудники и ссылки'!A:C,3,0))</f>
        <v>20007746</v>
      </c>
      <c r="AH2481" s="11" t="s">
        <v>2676</v>
      </c>
      <c r="AI2481" t="str">
        <f>IF(AH2481="","",VLOOKUP(AH2481,'Сотрудники и ссылки'!A:B,2,0))</f>
        <v>Серолог</v>
      </c>
      <c r="AJ2481">
        <f>IF(AH2481="","",VLOOKUP(AH2481,'Сотрудники и ссылки'!A:C,3,0))</f>
        <v>20007746</v>
      </c>
      <c r="AK2481" s="14">
        <v>45771</v>
      </c>
      <c r="AL2481" s="2">
        <f>IF(AK2481="","",AK2481+VLOOKUP(I2481,'Вид исследования'!B:E,4,0))</f>
        <v>45772</v>
      </c>
      <c r="AM2481" s="2">
        <f>IF(AK2481="","",AK2481+VLOOKUP(I2481,'Вид исследования'!B:F,5,0))</f>
        <v>45772</v>
      </c>
      <c r="AN2481" s="14">
        <v>45771</v>
      </c>
      <c r="AP2481" s="11" t="s">
        <v>189</v>
      </c>
      <c r="AQ2481" t="str">
        <f>IFERROR(IF(L2481="","",VLOOKUP(L2481&amp;I2481,Продукция!A:K,11,0)),"обратитесь к админ справочника")</f>
        <v>согласно рекомендациям производителя теста</v>
      </c>
      <c r="AR2481" s="11" t="s">
        <v>4823</v>
      </c>
      <c r="AS2481" t="str">
        <f>IFERROR(IF(L2481="","",VLOOKUP(L2481&amp;I2481,Продукция!A:J,10,0)),"обратитесь к админ справочника")</f>
        <v>инструкция тест- ситема Биочек СК-119</v>
      </c>
      <c r="AT2481" s="11" t="s">
        <v>4823</v>
      </c>
      <c r="AU2481" s="11" t="s">
        <v>4823</v>
      </c>
      <c r="AV2481" s="11" t="s">
        <v>2676</v>
      </c>
      <c r="AW2481" s="11" t="s">
        <v>4824</v>
      </c>
      <c r="AX2481" s="11" t="s">
        <v>561</v>
      </c>
      <c r="AY2481" s="11" t="s">
        <v>1068</v>
      </c>
      <c r="AZ2481" s="11">
        <v>155</v>
      </c>
      <c r="BA2481" s="11">
        <v>40</v>
      </c>
      <c r="BC2481" s="11" t="s">
        <v>4825</v>
      </c>
    </row>
    <row r="2482" spans="1:55" x14ac:dyDescent="0.25">
      <c r="A2482" t="str">
        <f t="shared" si="44"/>
        <v>С/722IBV (BioChek) инфекционный бронхит уровень антител</v>
      </c>
      <c r="B2482" t="str">
        <f>IF(E2482="","",INDEX(Лаборатории!A:A,MATCH('Производственный контроль'!E2482,Лаборатории!B:B,0)))</f>
        <v xml:space="preserve">КУРИНОЕ ЦАРСТВО АО </v>
      </c>
      <c r="C2482" t="str">
        <f>IF(E2482="","",VLOOKUP(E2482,Лаборатории!B:D,3,0))</f>
        <v>U377_CHL</v>
      </c>
      <c r="D2482" s="12">
        <v>45765</v>
      </c>
      <c r="E2482" s="150" t="s">
        <v>793</v>
      </c>
      <c r="F2482" s="150" t="s">
        <v>544</v>
      </c>
      <c r="G2482" s="11" t="s">
        <v>561</v>
      </c>
      <c r="H2482" s="11" t="s">
        <v>262</v>
      </c>
      <c r="I2482" s="11" t="s">
        <v>3416</v>
      </c>
      <c r="J2482" t="str">
        <f>IF(L2482="","",VLOOKUP(L2482,Продукция!B:D,3,0))</f>
        <v>Биологический_материал</v>
      </c>
      <c r="K2482" t="str">
        <f>IF(L2482="","",VLOOKUP(L2482,Продукция!B:C,2,0))</f>
        <v>Сыворотка крови</v>
      </c>
      <c r="L2482" s="155" t="s">
        <v>302</v>
      </c>
      <c r="M2482">
        <f>IF(L2482="","",VLOOKUP(L2482,Продукция!B:L,11,0))</f>
        <v>0</v>
      </c>
      <c r="N2482" s="11" t="s">
        <v>873</v>
      </c>
      <c r="P2482" s="150" t="s">
        <v>340</v>
      </c>
      <c r="Q2482" s="150" t="s">
        <v>854</v>
      </c>
      <c r="R2482" s="153" t="s">
        <v>4862</v>
      </c>
      <c r="S2482" s="11">
        <v>18</v>
      </c>
      <c r="T2482" s="11" t="s">
        <v>5276</v>
      </c>
      <c r="V2482" s="14">
        <v>45763</v>
      </c>
      <c r="Z2482" s="162" t="s">
        <v>4823</v>
      </c>
      <c r="AA2482" s="15">
        <v>0.49305555555555558</v>
      </c>
      <c r="AB2482" t="str">
        <f>IF(L2482="","",VLOOKUP(L2482&amp;I2482,Продукция!A:I,9,0))</f>
        <v>рекомендация производителя набора</v>
      </c>
      <c r="AC2482" s="14">
        <v>45771</v>
      </c>
      <c r="AD2482" s="11" t="s">
        <v>2676</v>
      </c>
      <c r="AE2482" s="11" t="s">
        <v>4823</v>
      </c>
      <c r="AF2482" t="str">
        <f>IF(AD2482="","",VLOOKUP(AD2482,'Сотрудники и ссылки'!A:B,2,0))</f>
        <v>Серолог</v>
      </c>
      <c r="AG2482">
        <f>IF(AD2482="","",VLOOKUP(AD2482,'Сотрудники и ссылки'!A:C,3,0))</f>
        <v>20007746</v>
      </c>
      <c r="AH2482" s="11" t="s">
        <v>2676</v>
      </c>
      <c r="AI2482" t="str">
        <f>IF(AH2482="","",VLOOKUP(AH2482,'Сотрудники и ссылки'!A:B,2,0))</f>
        <v>Серолог</v>
      </c>
      <c r="AJ2482">
        <f>IF(AH2482="","",VLOOKUP(AH2482,'Сотрудники и ссылки'!A:C,3,0))</f>
        <v>20007746</v>
      </c>
      <c r="AK2482" s="14">
        <v>45771</v>
      </c>
      <c r="AL2482" s="2">
        <f>IF(AK2482="","",AK2482+VLOOKUP(I2482,'Вид исследования'!B:E,4,0))</f>
        <v>45772</v>
      </c>
      <c r="AM2482" s="2">
        <f>IF(AK2482="","",AK2482+VLOOKUP(I2482,'Вид исследования'!B:F,5,0))</f>
        <v>45772</v>
      </c>
      <c r="AN2482" s="14">
        <v>45771</v>
      </c>
      <c r="AP2482" s="11" t="s">
        <v>189</v>
      </c>
      <c r="AQ2482" t="str">
        <f>IFERROR(IF(L2482="","",VLOOKUP(L2482&amp;I2482,Продукция!A:K,11,0)),"обратитесь к админ справочника")</f>
        <v>согласно рекомендациям производителя теста</v>
      </c>
      <c r="AR2482" s="11" t="s">
        <v>4823</v>
      </c>
      <c r="AS2482" t="str">
        <f>IFERROR(IF(L2482="","",VLOOKUP(L2482&amp;I2482,Продукция!A:J,10,0)),"обратитесь к админ справочника")</f>
        <v>инструкция тест- ситема Биочек СК-119</v>
      </c>
      <c r="AT2482" s="11" t="s">
        <v>4823</v>
      </c>
      <c r="AU2482" s="11" t="s">
        <v>4823</v>
      </c>
      <c r="AV2482" s="11" t="s">
        <v>2676</v>
      </c>
      <c r="AW2482" s="11" t="s">
        <v>4824</v>
      </c>
      <c r="AX2482" s="11" t="s">
        <v>561</v>
      </c>
      <c r="AY2482" s="11" t="s">
        <v>1062</v>
      </c>
      <c r="AZ2482" s="11">
        <v>155</v>
      </c>
      <c r="BA2482" s="11">
        <v>41</v>
      </c>
      <c r="BC2482" s="11" t="s">
        <v>4825</v>
      </c>
    </row>
    <row r="2483" spans="1:55" x14ac:dyDescent="0.25">
      <c r="A2483" t="str">
        <f t="shared" si="44"/>
        <v>С/722REO (BioChek) реовирус уровень антител</v>
      </c>
      <c r="B2483" t="str">
        <f>IF(E2483="","",INDEX(Лаборатории!A:A,MATCH('Производственный контроль'!E2483,Лаборатории!B:B,0)))</f>
        <v xml:space="preserve">КУРИНОЕ ЦАРСТВО АО </v>
      </c>
      <c r="C2483" t="str">
        <f>IF(E2483="","",VLOOKUP(E2483,Лаборатории!B:D,3,0))</f>
        <v>U377_CHL</v>
      </c>
      <c r="D2483" s="12">
        <v>45765</v>
      </c>
      <c r="E2483" s="150" t="s">
        <v>793</v>
      </c>
      <c r="F2483" s="150" t="s">
        <v>544</v>
      </c>
      <c r="G2483" s="11" t="s">
        <v>561</v>
      </c>
      <c r="H2483" s="11" t="s">
        <v>262</v>
      </c>
      <c r="I2483" s="11" t="s">
        <v>3426</v>
      </c>
      <c r="J2483" t="str">
        <f>IF(L2483="","",VLOOKUP(L2483,Продукция!B:D,3,0))</f>
        <v>Биологический_материал</v>
      </c>
      <c r="K2483" t="str">
        <f>IF(L2483="","",VLOOKUP(L2483,Продукция!B:C,2,0))</f>
        <v>Сыворотка крови</v>
      </c>
      <c r="L2483" s="155" t="s">
        <v>302</v>
      </c>
      <c r="M2483">
        <f>IF(L2483="","",VLOOKUP(L2483,Продукция!B:L,11,0))</f>
        <v>0</v>
      </c>
      <c r="N2483" s="11" t="s">
        <v>873</v>
      </c>
      <c r="P2483" s="150" t="s">
        <v>340</v>
      </c>
      <c r="Q2483" s="150" t="s">
        <v>854</v>
      </c>
      <c r="R2483" s="153" t="s">
        <v>4861</v>
      </c>
      <c r="S2483" s="11">
        <v>18</v>
      </c>
      <c r="T2483" s="11" t="s">
        <v>5276</v>
      </c>
      <c r="V2483" s="14">
        <v>45762</v>
      </c>
      <c r="Z2483" s="162" t="s">
        <v>4823</v>
      </c>
      <c r="AA2483" s="15">
        <v>0.49305555555555558</v>
      </c>
      <c r="AB2483" t="str">
        <f>IF(L2483="","",VLOOKUP(L2483&amp;I2483,Продукция!A:I,9,0))</f>
        <v>рекомендация производителя набора</v>
      </c>
      <c r="AC2483" s="14">
        <v>45771</v>
      </c>
      <c r="AD2483" s="11" t="s">
        <v>2676</v>
      </c>
      <c r="AE2483" s="11" t="s">
        <v>4823</v>
      </c>
      <c r="AF2483" t="str">
        <f>IF(AD2483="","",VLOOKUP(AD2483,'Сотрудники и ссылки'!A:B,2,0))</f>
        <v>Серолог</v>
      </c>
      <c r="AG2483">
        <f>IF(AD2483="","",VLOOKUP(AD2483,'Сотрудники и ссылки'!A:C,3,0))</f>
        <v>20007746</v>
      </c>
      <c r="AH2483" s="11" t="s">
        <v>2676</v>
      </c>
      <c r="AI2483" t="str">
        <f>IF(AH2483="","",VLOOKUP(AH2483,'Сотрудники и ссылки'!A:B,2,0))</f>
        <v>Серолог</v>
      </c>
      <c r="AJ2483">
        <f>IF(AH2483="","",VLOOKUP(AH2483,'Сотрудники и ссылки'!A:C,3,0))</f>
        <v>20007746</v>
      </c>
      <c r="AK2483" s="14">
        <v>45771</v>
      </c>
      <c r="AL2483" s="2">
        <f>IF(AK2483="","",AK2483+VLOOKUP(I2483,'Вид исследования'!B:E,4,0))</f>
        <v>45772</v>
      </c>
      <c r="AM2483" s="2">
        <f>IF(AK2483="","",AK2483+VLOOKUP(I2483,'Вид исследования'!B:F,5,0))</f>
        <v>45772</v>
      </c>
      <c r="AN2483" s="14">
        <v>45771</v>
      </c>
      <c r="AP2483" s="11" t="s">
        <v>189</v>
      </c>
      <c r="AQ2483" t="str">
        <f>IFERROR(IF(L2483="","",VLOOKUP(L2483&amp;I2483,Продукция!A:K,11,0)),"обратитесь к админ справочника")</f>
        <v>согласно рекомендациям производителя теста</v>
      </c>
      <c r="AR2483" s="11" t="s">
        <v>4823</v>
      </c>
      <c r="AS2483" t="str">
        <f>IFERROR(IF(L2483="","",VLOOKUP(L2483&amp;I2483,Продукция!A:J,10,0)),"обратитесь к админ справочника")</f>
        <v>инструкция тест- ситема Биочек СК -110</v>
      </c>
      <c r="AT2483" s="11" t="s">
        <v>4823</v>
      </c>
      <c r="AU2483" s="11" t="s">
        <v>4823</v>
      </c>
      <c r="AV2483" s="11" t="s">
        <v>2676</v>
      </c>
      <c r="AW2483" s="11" t="s">
        <v>4824</v>
      </c>
      <c r="AX2483" s="11" t="s">
        <v>561</v>
      </c>
      <c r="AY2483" s="11" t="s">
        <v>1068</v>
      </c>
      <c r="AZ2483" s="11">
        <v>155</v>
      </c>
      <c r="BA2483" s="11">
        <v>40</v>
      </c>
      <c r="BC2483" s="11" t="s">
        <v>4825</v>
      </c>
    </row>
    <row r="2484" spans="1:55" x14ac:dyDescent="0.25">
      <c r="A2484" t="str">
        <f t="shared" si="44"/>
        <v>С/722REO (BioChek) реовирус уровень антител</v>
      </c>
      <c r="B2484" t="str">
        <f>IF(E2484="","",INDEX(Лаборатории!A:A,MATCH('Производственный контроль'!E2484,Лаборатории!B:B,0)))</f>
        <v xml:space="preserve">КУРИНОЕ ЦАРСТВО АО </v>
      </c>
      <c r="C2484" t="str">
        <f>IF(E2484="","",VLOOKUP(E2484,Лаборатории!B:D,3,0))</f>
        <v>U377_CHL</v>
      </c>
      <c r="D2484" s="12">
        <v>45765</v>
      </c>
      <c r="E2484" s="150" t="s">
        <v>793</v>
      </c>
      <c r="F2484" s="150" t="s">
        <v>544</v>
      </c>
      <c r="G2484" s="11" t="s">
        <v>561</v>
      </c>
      <c r="H2484" s="11" t="s">
        <v>262</v>
      </c>
      <c r="I2484" s="11" t="s">
        <v>3426</v>
      </c>
      <c r="J2484" t="str">
        <f>IF(L2484="","",VLOOKUP(L2484,Продукция!B:D,3,0))</f>
        <v>Биологический_материал</v>
      </c>
      <c r="K2484" t="str">
        <f>IF(L2484="","",VLOOKUP(L2484,Продукция!B:C,2,0))</f>
        <v>Сыворотка крови</v>
      </c>
      <c r="L2484" s="155" t="s">
        <v>302</v>
      </c>
      <c r="M2484">
        <f>IF(L2484="","",VLOOKUP(L2484,Продукция!B:L,11,0))</f>
        <v>0</v>
      </c>
      <c r="N2484" s="11" t="s">
        <v>873</v>
      </c>
      <c r="P2484" s="150" t="s">
        <v>340</v>
      </c>
      <c r="Q2484" s="150" t="s">
        <v>854</v>
      </c>
      <c r="R2484" s="153" t="s">
        <v>4862</v>
      </c>
      <c r="S2484" s="11">
        <v>18</v>
      </c>
      <c r="T2484" s="11" t="s">
        <v>5276</v>
      </c>
      <c r="V2484" s="14">
        <v>45763</v>
      </c>
      <c r="Z2484" s="162" t="s">
        <v>4823</v>
      </c>
      <c r="AA2484" s="15">
        <v>0.49305555555555558</v>
      </c>
      <c r="AB2484" t="str">
        <f>IF(L2484="","",VLOOKUP(L2484&amp;I2484,Продукция!A:I,9,0))</f>
        <v>рекомендация производителя набора</v>
      </c>
      <c r="AC2484" s="14">
        <v>45771</v>
      </c>
      <c r="AD2484" s="11" t="s">
        <v>2676</v>
      </c>
      <c r="AE2484" s="11" t="s">
        <v>4823</v>
      </c>
      <c r="AF2484" t="str">
        <f>IF(AD2484="","",VLOOKUP(AD2484,'Сотрудники и ссылки'!A:B,2,0))</f>
        <v>Серолог</v>
      </c>
      <c r="AG2484">
        <f>IF(AD2484="","",VLOOKUP(AD2484,'Сотрудники и ссылки'!A:C,3,0))</f>
        <v>20007746</v>
      </c>
      <c r="AH2484" s="11" t="s">
        <v>2676</v>
      </c>
      <c r="AI2484" t="str">
        <f>IF(AH2484="","",VLOOKUP(AH2484,'Сотрудники и ссылки'!A:B,2,0))</f>
        <v>Серолог</v>
      </c>
      <c r="AJ2484">
        <f>IF(AH2484="","",VLOOKUP(AH2484,'Сотрудники и ссылки'!A:C,3,0))</f>
        <v>20007746</v>
      </c>
      <c r="AK2484" s="14">
        <v>45771</v>
      </c>
      <c r="AL2484" s="2">
        <f>IF(AK2484="","",AK2484+VLOOKUP(I2484,'Вид исследования'!B:E,4,0))</f>
        <v>45772</v>
      </c>
      <c r="AM2484" s="2">
        <f>IF(AK2484="","",AK2484+VLOOKUP(I2484,'Вид исследования'!B:F,5,0))</f>
        <v>45772</v>
      </c>
      <c r="AN2484" s="14">
        <v>45771</v>
      </c>
      <c r="AP2484" s="11" t="s">
        <v>189</v>
      </c>
      <c r="AQ2484" t="str">
        <f>IFERROR(IF(L2484="","",VLOOKUP(L2484&amp;I2484,Продукция!A:K,11,0)),"обратитесь к админ справочника")</f>
        <v>согласно рекомендациям производителя теста</v>
      </c>
      <c r="AR2484" s="11" t="s">
        <v>4823</v>
      </c>
      <c r="AS2484" t="str">
        <f>IFERROR(IF(L2484="","",VLOOKUP(L2484&amp;I2484,Продукция!A:J,10,0)),"обратитесь к админ справочника")</f>
        <v>инструкция тест- ситема Биочек СК -110</v>
      </c>
      <c r="AT2484" s="11" t="s">
        <v>4823</v>
      </c>
      <c r="AU2484" s="11" t="s">
        <v>4823</v>
      </c>
      <c r="AV2484" s="11" t="s">
        <v>2676</v>
      </c>
      <c r="AW2484" s="11" t="s">
        <v>4824</v>
      </c>
      <c r="AX2484" s="11" t="s">
        <v>561</v>
      </c>
      <c r="AY2484" s="11" t="s">
        <v>1062</v>
      </c>
      <c r="AZ2484" s="11">
        <v>155</v>
      </c>
      <c r="BA2484" s="11">
        <v>41</v>
      </c>
      <c r="BC2484" s="11" t="s">
        <v>4825</v>
      </c>
    </row>
    <row r="2485" spans="1:55" x14ac:dyDescent="0.25">
      <c r="A2485" t="str">
        <f t="shared" si="44"/>
        <v>С/722NDV (BioChek) болезнь Ньюкасла уровень антител</v>
      </c>
      <c r="B2485" t="str">
        <f>IF(E2485="","",INDEX(Лаборатории!A:A,MATCH('Производственный контроль'!E2485,Лаборатории!B:B,0)))</f>
        <v xml:space="preserve">КУРИНОЕ ЦАРСТВО АО </v>
      </c>
      <c r="C2485" t="str">
        <f>IF(E2485="","",VLOOKUP(E2485,Лаборатории!B:D,3,0))</f>
        <v>U377_CHL</v>
      </c>
      <c r="D2485" s="12">
        <v>45765</v>
      </c>
      <c r="E2485" s="150" t="s">
        <v>793</v>
      </c>
      <c r="F2485" s="150" t="s">
        <v>544</v>
      </c>
      <c r="G2485" s="11" t="s">
        <v>561</v>
      </c>
      <c r="H2485" s="11" t="s">
        <v>262</v>
      </c>
      <c r="I2485" s="11" t="s">
        <v>3424</v>
      </c>
      <c r="J2485" t="str">
        <f>IF(L2485="","",VLOOKUP(L2485,Продукция!B:D,3,0))</f>
        <v>Биологический_материал</v>
      </c>
      <c r="K2485" t="str">
        <f>IF(L2485="","",VLOOKUP(L2485,Продукция!B:C,2,0))</f>
        <v>Сыворотка крови</v>
      </c>
      <c r="L2485" s="155" t="s">
        <v>302</v>
      </c>
      <c r="M2485">
        <f>IF(L2485="","",VLOOKUP(L2485,Продукция!B:L,11,0))</f>
        <v>0</v>
      </c>
      <c r="N2485" s="11" t="s">
        <v>873</v>
      </c>
      <c r="P2485" s="150" t="s">
        <v>340</v>
      </c>
      <c r="Q2485" s="150" t="s">
        <v>854</v>
      </c>
      <c r="R2485" s="153" t="s">
        <v>4861</v>
      </c>
      <c r="S2485" s="11">
        <v>18</v>
      </c>
      <c r="T2485" s="11" t="s">
        <v>5276</v>
      </c>
      <c r="V2485" s="14">
        <v>45762</v>
      </c>
      <c r="Z2485" s="162" t="s">
        <v>4823</v>
      </c>
      <c r="AA2485" s="15">
        <v>0.49305555555555558</v>
      </c>
      <c r="AB2485" t="str">
        <f>IF(L2485="","",VLOOKUP(L2485&amp;I2485,Продукция!A:I,9,0))</f>
        <v>рекомендация производителя набора</v>
      </c>
      <c r="AC2485" s="14">
        <v>45771</v>
      </c>
      <c r="AD2485" s="11" t="s">
        <v>2676</v>
      </c>
      <c r="AE2485" s="11" t="s">
        <v>4823</v>
      </c>
      <c r="AF2485" t="str">
        <f>IF(AD2485="","",VLOOKUP(AD2485,'Сотрудники и ссылки'!A:B,2,0))</f>
        <v>Серолог</v>
      </c>
      <c r="AG2485">
        <f>IF(AD2485="","",VLOOKUP(AD2485,'Сотрудники и ссылки'!A:C,3,0))</f>
        <v>20007746</v>
      </c>
      <c r="AH2485" s="11" t="s">
        <v>2676</v>
      </c>
      <c r="AI2485" t="str">
        <f>IF(AH2485="","",VLOOKUP(AH2485,'Сотрудники и ссылки'!A:B,2,0))</f>
        <v>Серолог</v>
      </c>
      <c r="AJ2485">
        <f>IF(AH2485="","",VLOOKUP(AH2485,'Сотрудники и ссылки'!A:C,3,0))</f>
        <v>20007746</v>
      </c>
      <c r="AK2485" s="14">
        <v>45771</v>
      </c>
      <c r="AL2485" s="2">
        <f>IF(AK2485="","",AK2485+VLOOKUP(I2485,'Вид исследования'!B:E,4,0))</f>
        <v>45772</v>
      </c>
      <c r="AM2485" s="2">
        <f>IF(AK2485="","",AK2485+VLOOKUP(I2485,'Вид исследования'!B:F,5,0))</f>
        <v>45772</v>
      </c>
      <c r="AN2485" s="14">
        <v>45771</v>
      </c>
      <c r="AP2485" s="11" t="s">
        <v>189</v>
      </c>
      <c r="AQ2485" t="str">
        <f>IFERROR(IF(L2485="","",VLOOKUP(L2485&amp;I2485,Продукция!A:K,11,0)),"обратитесь к админ справочника")</f>
        <v>согласно рекомендациям производителя теста</v>
      </c>
      <c r="AR2485" s="11" t="s">
        <v>4823</v>
      </c>
      <c r="AS2485" t="str">
        <f>IFERROR(IF(L2485="","",VLOOKUP(L2485&amp;I2485,Продукция!A:J,10,0)),"обратитесь к админ справочника")</f>
        <v>инструкция тест- ситема Биочек СК -116</v>
      </c>
      <c r="AT2485" s="11" t="s">
        <v>4823</v>
      </c>
      <c r="AU2485" s="11" t="s">
        <v>4823</v>
      </c>
      <c r="AV2485" s="11" t="s">
        <v>2676</v>
      </c>
      <c r="AW2485" s="11" t="s">
        <v>4824</v>
      </c>
      <c r="AX2485" s="11" t="s">
        <v>561</v>
      </c>
      <c r="AY2485" s="11" t="s">
        <v>1068</v>
      </c>
      <c r="AZ2485" s="11">
        <v>155</v>
      </c>
      <c r="BA2485" s="11">
        <v>40</v>
      </c>
      <c r="BC2485" s="11" t="s">
        <v>4825</v>
      </c>
    </row>
    <row r="2486" spans="1:55" x14ac:dyDescent="0.25">
      <c r="A2486" t="str">
        <f t="shared" si="44"/>
        <v>С/722NDV (BioChek) болезнь Ньюкасла уровень антител</v>
      </c>
      <c r="B2486" t="str">
        <f>IF(E2486="","",INDEX(Лаборатории!A:A,MATCH('Производственный контроль'!E2486,Лаборатории!B:B,0)))</f>
        <v xml:space="preserve">КУРИНОЕ ЦАРСТВО АО </v>
      </c>
      <c r="C2486" t="str">
        <f>IF(E2486="","",VLOOKUP(E2486,Лаборатории!B:D,3,0))</f>
        <v>U377_CHL</v>
      </c>
      <c r="D2486" s="12">
        <v>45765</v>
      </c>
      <c r="E2486" s="150" t="s">
        <v>793</v>
      </c>
      <c r="F2486" s="150" t="s">
        <v>544</v>
      </c>
      <c r="G2486" s="11" t="s">
        <v>561</v>
      </c>
      <c r="H2486" s="11" t="s">
        <v>262</v>
      </c>
      <c r="I2486" s="11" t="s">
        <v>3424</v>
      </c>
      <c r="J2486" t="str">
        <f>IF(L2486="","",VLOOKUP(L2486,Продукция!B:D,3,0))</f>
        <v>Биологический_материал</v>
      </c>
      <c r="K2486" t="str">
        <f>IF(L2486="","",VLOOKUP(L2486,Продукция!B:C,2,0))</f>
        <v>Сыворотка крови</v>
      </c>
      <c r="L2486" s="155" t="s">
        <v>302</v>
      </c>
      <c r="M2486">
        <f>IF(L2486="","",VLOOKUP(L2486,Продукция!B:L,11,0))</f>
        <v>0</v>
      </c>
      <c r="N2486" s="11" t="s">
        <v>873</v>
      </c>
      <c r="P2486" s="150" t="s">
        <v>340</v>
      </c>
      <c r="Q2486" s="150" t="s">
        <v>854</v>
      </c>
      <c r="R2486" s="153" t="s">
        <v>4862</v>
      </c>
      <c r="S2486" s="11">
        <v>18</v>
      </c>
      <c r="T2486" s="11" t="s">
        <v>5276</v>
      </c>
      <c r="V2486" s="14">
        <v>45763</v>
      </c>
      <c r="Z2486" s="162" t="s">
        <v>4823</v>
      </c>
      <c r="AA2486" s="15">
        <v>0.49305555555555558</v>
      </c>
      <c r="AB2486" t="str">
        <f>IF(L2486="","",VLOOKUP(L2486&amp;I2486,Продукция!A:I,9,0))</f>
        <v>рекомендация производителя набора</v>
      </c>
      <c r="AC2486" s="14">
        <v>45771</v>
      </c>
      <c r="AD2486" s="11" t="s">
        <v>2676</v>
      </c>
      <c r="AE2486" s="11" t="s">
        <v>4823</v>
      </c>
      <c r="AF2486" t="str">
        <f>IF(AD2486="","",VLOOKUP(AD2486,'Сотрудники и ссылки'!A:B,2,0))</f>
        <v>Серолог</v>
      </c>
      <c r="AG2486">
        <f>IF(AD2486="","",VLOOKUP(AD2486,'Сотрудники и ссылки'!A:C,3,0))</f>
        <v>20007746</v>
      </c>
      <c r="AH2486" s="11" t="s">
        <v>2676</v>
      </c>
      <c r="AI2486" t="str">
        <f>IF(AH2486="","",VLOOKUP(AH2486,'Сотрудники и ссылки'!A:B,2,0))</f>
        <v>Серолог</v>
      </c>
      <c r="AJ2486">
        <f>IF(AH2486="","",VLOOKUP(AH2486,'Сотрудники и ссылки'!A:C,3,0))</f>
        <v>20007746</v>
      </c>
      <c r="AK2486" s="14">
        <v>45771</v>
      </c>
      <c r="AL2486" s="2">
        <f>IF(AK2486="","",AK2486+VLOOKUP(I2486,'Вид исследования'!B:E,4,0))</f>
        <v>45772</v>
      </c>
      <c r="AM2486" s="2">
        <f>IF(AK2486="","",AK2486+VLOOKUP(I2486,'Вид исследования'!B:F,5,0))</f>
        <v>45772</v>
      </c>
      <c r="AN2486" s="14">
        <v>45771</v>
      </c>
      <c r="AP2486" s="11" t="s">
        <v>189</v>
      </c>
      <c r="AQ2486" t="str">
        <f>IFERROR(IF(L2486="","",VLOOKUP(L2486&amp;I2486,Продукция!A:K,11,0)),"обратитесь к админ справочника")</f>
        <v>согласно рекомендациям производителя теста</v>
      </c>
      <c r="AR2486" s="11" t="s">
        <v>4823</v>
      </c>
      <c r="AS2486" t="str">
        <f>IFERROR(IF(L2486="","",VLOOKUP(L2486&amp;I2486,Продукция!A:J,10,0)),"обратитесь к админ справочника")</f>
        <v>инструкция тест- ситема Биочек СК -116</v>
      </c>
      <c r="AT2486" s="11" t="s">
        <v>4823</v>
      </c>
      <c r="AU2486" s="11" t="s">
        <v>4823</v>
      </c>
      <c r="AV2486" s="11" t="s">
        <v>2676</v>
      </c>
      <c r="AW2486" s="11" t="s">
        <v>4824</v>
      </c>
      <c r="AX2486" s="11" t="s">
        <v>561</v>
      </c>
      <c r="AY2486" s="11" t="s">
        <v>1062</v>
      </c>
      <c r="AZ2486" s="11">
        <v>155</v>
      </c>
      <c r="BA2486" s="11">
        <v>41</v>
      </c>
      <c r="BC2486" s="11" t="s">
        <v>4825</v>
      </c>
    </row>
    <row r="2487" spans="1:55" x14ac:dyDescent="0.25">
      <c r="A2487" t="str">
        <f t="shared" si="44"/>
        <v xml:space="preserve">С/722CAV (BioChek) анемия уровень антител </v>
      </c>
      <c r="B2487" t="str">
        <f>IF(E2487="","",INDEX(Лаборатории!A:A,MATCH('Производственный контроль'!E2487,Лаборатории!B:B,0)))</f>
        <v xml:space="preserve">КУРИНОЕ ЦАРСТВО АО </v>
      </c>
      <c r="C2487" t="str">
        <f>IF(E2487="","",VLOOKUP(E2487,Лаборатории!B:D,3,0))</f>
        <v>U377_CHL</v>
      </c>
      <c r="D2487" s="12">
        <v>45765</v>
      </c>
      <c r="E2487" s="150" t="s">
        <v>793</v>
      </c>
      <c r="F2487" s="150" t="s">
        <v>544</v>
      </c>
      <c r="G2487" s="11" t="s">
        <v>561</v>
      </c>
      <c r="H2487" s="11" t="s">
        <v>262</v>
      </c>
      <c r="I2487" s="11" t="s">
        <v>3412</v>
      </c>
      <c r="J2487" t="str">
        <f>IF(L2487="","",VLOOKUP(L2487,Продукция!B:D,3,0))</f>
        <v>Биологический_материал</v>
      </c>
      <c r="K2487" t="str">
        <f>IF(L2487="","",VLOOKUP(L2487,Продукция!B:C,2,0))</f>
        <v>Сыворотка крови</v>
      </c>
      <c r="L2487" s="155" t="s">
        <v>302</v>
      </c>
      <c r="M2487">
        <f>IF(L2487="","",VLOOKUP(L2487,Продукция!B:L,11,0))</f>
        <v>0</v>
      </c>
      <c r="N2487" s="11" t="s">
        <v>873</v>
      </c>
      <c r="P2487" s="150" t="s">
        <v>340</v>
      </c>
      <c r="Q2487" s="150" t="s">
        <v>854</v>
      </c>
      <c r="R2487" s="153" t="s">
        <v>4861</v>
      </c>
      <c r="S2487" s="11">
        <v>18</v>
      </c>
      <c r="T2487" s="11" t="s">
        <v>5276</v>
      </c>
      <c r="V2487" s="14">
        <v>45762</v>
      </c>
      <c r="Z2487" s="162" t="s">
        <v>4823</v>
      </c>
      <c r="AA2487" s="15">
        <v>0.49305555555555558</v>
      </c>
      <c r="AB2487" t="str">
        <f>IF(L2487="","",VLOOKUP(L2487&amp;I2487,Продукция!A:I,9,0))</f>
        <v>рекомендация производителя набора</v>
      </c>
      <c r="AC2487" s="14">
        <v>45771</v>
      </c>
      <c r="AD2487" s="11" t="s">
        <v>2673</v>
      </c>
      <c r="AE2487" s="11" t="s">
        <v>4823</v>
      </c>
      <c r="AF2487" t="str">
        <f>IF(AD2487="","",VLOOKUP(AD2487,'Сотрудники и ссылки'!A:B,2,0))</f>
        <v>Серолог</v>
      </c>
      <c r="AG2487">
        <f>IF(AD2487="","",VLOOKUP(AD2487,'Сотрудники и ссылки'!A:C,3,0))</f>
        <v>20001771</v>
      </c>
      <c r="AH2487" s="11" t="s">
        <v>2673</v>
      </c>
      <c r="AI2487" t="str">
        <f>IF(AH2487="","",VLOOKUP(AH2487,'Сотрудники и ссылки'!A:B,2,0))</f>
        <v>Серолог</v>
      </c>
      <c r="AJ2487">
        <f>IF(AH2487="","",VLOOKUP(AH2487,'Сотрудники и ссылки'!A:C,3,0))</f>
        <v>20001771</v>
      </c>
      <c r="AK2487" s="14">
        <v>45771</v>
      </c>
      <c r="AL2487" s="2">
        <f>IF(AK2487="","",AK2487+VLOOKUP(I2487,'Вид исследования'!B:E,4,0))</f>
        <v>45772</v>
      </c>
      <c r="AM2487" s="2">
        <f>IF(AK2487="","",AK2487+VLOOKUP(I2487,'Вид исследования'!B:F,5,0))</f>
        <v>45772</v>
      </c>
      <c r="AN2487" s="14">
        <v>45771</v>
      </c>
      <c r="AP2487" s="11" t="s">
        <v>189</v>
      </c>
      <c r="AQ2487" t="str">
        <f>IFERROR(IF(L2487="","",VLOOKUP(L2487&amp;I2487,Продукция!A:K,11,0)),"обратитесь к админ справочника")</f>
        <v>согласно рекомендациям производителя теста</v>
      </c>
      <c r="AR2487" s="11" t="s">
        <v>4823</v>
      </c>
      <c r="AS2487" t="str">
        <f>IFERROR(IF(L2487="","",VLOOKUP(L2487&amp;I2487,Продукция!A:J,10,0)),"обратитесь к админ справочника")</f>
        <v>инструкция тест- ситема Биочек СК -126</v>
      </c>
      <c r="AT2487" s="11" t="s">
        <v>4823</v>
      </c>
      <c r="AU2487" s="11" t="s">
        <v>4823</v>
      </c>
      <c r="AV2487" s="11" t="s">
        <v>2673</v>
      </c>
      <c r="AW2487" s="11" t="s">
        <v>4824</v>
      </c>
      <c r="AX2487" s="11" t="s">
        <v>561</v>
      </c>
      <c r="AY2487" s="11" t="s">
        <v>1068</v>
      </c>
      <c r="AZ2487" s="11">
        <v>155</v>
      </c>
      <c r="BA2487" s="11">
        <v>40</v>
      </c>
      <c r="BC2487" s="11" t="s">
        <v>4825</v>
      </c>
    </row>
    <row r="2488" spans="1:55" x14ac:dyDescent="0.25">
      <c r="A2488" t="str">
        <f t="shared" si="44"/>
        <v xml:space="preserve">С/722CAV (BioChek) анемия уровень антител </v>
      </c>
      <c r="B2488" t="str">
        <f>IF(E2488="","",INDEX(Лаборатории!A:A,MATCH('Производственный контроль'!E2488,Лаборатории!B:B,0)))</f>
        <v xml:space="preserve">КУРИНОЕ ЦАРСТВО АО </v>
      </c>
      <c r="C2488" t="str">
        <f>IF(E2488="","",VLOOKUP(E2488,Лаборатории!B:D,3,0))</f>
        <v>U377_CHL</v>
      </c>
      <c r="D2488" s="12">
        <v>45765</v>
      </c>
      <c r="E2488" s="150" t="s">
        <v>793</v>
      </c>
      <c r="F2488" s="150" t="s">
        <v>544</v>
      </c>
      <c r="G2488" s="11" t="s">
        <v>561</v>
      </c>
      <c r="H2488" s="11" t="s">
        <v>262</v>
      </c>
      <c r="I2488" s="11" t="s">
        <v>3412</v>
      </c>
      <c r="J2488" t="str">
        <f>IF(L2488="","",VLOOKUP(L2488,Продукция!B:D,3,0))</f>
        <v>Биологический_материал</v>
      </c>
      <c r="K2488" t="str">
        <f>IF(L2488="","",VLOOKUP(L2488,Продукция!B:C,2,0))</f>
        <v>Сыворотка крови</v>
      </c>
      <c r="L2488" s="155" t="s">
        <v>302</v>
      </c>
      <c r="M2488">
        <f>IF(L2488="","",VLOOKUP(L2488,Продукция!B:L,11,0))</f>
        <v>0</v>
      </c>
      <c r="N2488" s="11" t="s">
        <v>873</v>
      </c>
      <c r="P2488" s="150" t="s">
        <v>340</v>
      </c>
      <c r="Q2488" s="150" t="s">
        <v>854</v>
      </c>
      <c r="R2488" s="153" t="s">
        <v>4862</v>
      </c>
      <c r="S2488" s="11">
        <v>18</v>
      </c>
      <c r="T2488" s="11" t="s">
        <v>5276</v>
      </c>
      <c r="V2488" s="14">
        <v>45763</v>
      </c>
      <c r="Z2488" s="162" t="s">
        <v>4823</v>
      </c>
      <c r="AA2488" s="15">
        <v>0.49305555555555558</v>
      </c>
      <c r="AB2488" t="str">
        <f>IF(L2488="","",VLOOKUP(L2488&amp;I2488,Продукция!A:I,9,0))</f>
        <v>рекомендация производителя набора</v>
      </c>
      <c r="AC2488" s="14">
        <v>45771</v>
      </c>
      <c r="AD2488" s="11" t="s">
        <v>2673</v>
      </c>
      <c r="AE2488" s="11" t="s">
        <v>4823</v>
      </c>
      <c r="AF2488" t="str">
        <f>IF(AD2488="","",VLOOKUP(AD2488,'Сотрудники и ссылки'!A:B,2,0))</f>
        <v>Серолог</v>
      </c>
      <c r="AG2488">
        <f>IF(AD2488="","",VLOOKUP(AD2488,'Сотрудники и ссылки'!A:C,3,0))</f>
        <v>20001771</v>
      </c>
      <c r="AH2488" s="11" t="s">
        <v>2673</v>
      </c>
      <c r="AI2488" t="str">
        <f>IF(AH2488="","",VLOOKUP(AH2488,'Сотрудники и ссылки'!A:B,2,0))</f>
        <v>Серолог</v>
      </c>
      <c r="AJ2488">
        <f>IF(AH2488="","",VLOOKUP(AH2488,'Сотрудники и ссылки'!A:C,3,0))</f>
        <v>20001771</v>
      </c>
      <c r="AK2488" s="14">
        <v>45771</v>
      </c>
      <c r="AL2488" s="2">
        <f>IF(AK2488="","",AK2488+VLOOKUP(I2488,'Вид исследования'!B:E,4,0))</f>
        <v>45772</v>
      </c>
      <c r="AM2488" s="2">
        <f>IF(AK2488="","",AK2488+VLOOKUP(I2488,'Вид исследования'!B:F,5,0))</f>
        <v>45772</v>
      </c>
      <c r="AN2488" s="14">
        <v>45771</v>
      </c>
      <c r="AP2488" s="11" t="s">
        <v>189</v>
      </c>
      <c r="AQ2488" t="str">
        <f>IFERROR(IF(L2488="","",VLOOKUP(L2488&amp;I2488,Продукция!A:K,11,0)),"обратитесь к админ справочника")</f>
        <v>согласно рекомендациям производителя теста</v>
      </c>
      <c r="AR2488" s="11" t="s">
        <v>4823</v>
      </c>
      <c r="AS2488" t="str">
        <f>IFERROR(IF(L2488="","",VLOOKUP(L2488&amp;I2488,Продукция!A:J,10,0)),"обратитесь к админ справочника")</f>
        <v>инструкция тест- ситема Биочек СК -126</v>
      </c>
      <c r="AT2488" s="11" t="s">
        <v>4823</v>
      </c>
      <c r="AU2488" s="11" t="s">
        <v>4823</v>
      </c>
      <c r="AV2488" s="11" t="s">
        <v>2673</v>
      </c>
      <c r="AW2488" s="11" t="s">
        <v>4824</v>
      </c>
      <c r="AX2488" s="11" t="s">
        <v>561</v>
      </c>
      <c r="AY2488" s="11" t="s">
        <v>1062</v>
      </c>
      <c r="AZ2488" s="11">
        <v>155</v>
      </c>
      <c r="BA2488" s="11">
        <v>41</v>
      </c>
      <c r="BC2488" s="11" t="s">
        <v>4825</v>
      </c>
    </row>
    <row r="2489" spans="1:55" x14ac:dyDescent="0.25">
      <c r="A2489" t="str">
        <f t="shared" si="44"/>
        <v>С/722FADV (BioChek) аденовирус уровень антител</v>
      </c>
      <c r="B2489" t="str">
        <f>IF(E2489="","",INDEX(Лаборатории!A:A,MATCH('Производственный контроль'!E2489,Лаборатории!B:B,0)))</f>
        <v xml:space="preserve">КУРИНОЕ ЦАРСТВО АО </v>
      </c>
      <c r="C2489" t="str">
        <f>IF(E2489="","",VLOOKUP(E2489,Лаборатории!B:D,3,0))</f>
        <v>U377_CHL</v>
      </c>
      <c r="D2489" s="12">
        <v>45765</v>
      </c>
      <c r="E2489" s="150" t="s">
        <v>793</v>
      </c>
      <c r="F2489" s="150" t="s">
        <v>544</v>
      </c>
      <c r="G2489" s="11" t="s">
        <v>561</v>
      </c>
      <c r="H2489" s="11" t="s">
        <v>262</v>
      </c>
      <c r="I2489" s="11" t="s">
        <v>3414</v>
      </c>
      <c r="J2489" t="str">
        <f>IF(L2489="","",VLOOKUP(L2489,Продукция!B:D,3,0))</f>
        <v>Биологический_материал</v>
      </c>
      <c r="K2489" t="str">
        <f>IF(L2489="","",VLOOKUP(L2489,Продукция!B:C,2,0))</f>
        <v>Сыворотка крови</v>
      </c>
      <c r="L2489" s="155" t="s">
        <v>302</v>
      </c>
      <c r="M2489">
        <f>IF(L2489="","",VLOOKUP(L2489,Продукция!B:L,11,0))</f>
        <v>0</v>
      </c>
      <c r="N2489" s="11" t="s">
        <v>873</v>
      </c>
      <c r="P2489" s="150" t="s">
        <v>340</v>
      </c>
      <c r="Q2489" s="150" t="s">
        <v>854</v>
      </c>
      <c r="R2489" s="153" t="s">
        <v>4861</v>
      </c>
      <c r="S2489" s="11">
        <v>18</v>
      </c>
      <c r="T2489" s="11" t="s">
        <v>5276</v>
      </c>
      <c r="V2489" s="14">
        <v>45762</v>
      </c>
      <c r="Z2489" s="162" t="s">
        <v>4823</v>
      </c>
      <c r="AA2489" s="15">
        <v>0.49305555555555558</v>
      </c>
      <c r="AB2489" t="str">
        <f>IF(L2489="","",VLOOKUP(L2489&amp;I2489,Продукция!A:I,9,0))</f>
        <v>рекомендация производителя набора</v>
      </c>
      <c r="AC2489" s="14">
        <v>45771</v>
      </c>
      <c r="AD2489" s="11" t="s">
        <v>2673</v>
      </c>
      <c r="AE2489" s="11" t="s">
        <v>4823</v>
      </c>
      <c r="AF2489" t="str">
        <f>IF(AD2489="","",VLOOKUP(AD2489,'Сотрудники и ссылки'!A:B,2,0))</f>
        <v>Серолог</v>
      </c>
      <c r="AG2489">
        <f>IF(AD2489="","",VLOOKUP(AD2489,'Сотрудники и ссылки'!A:C,3,0))</f>
        <v>20001771</v>
      </c>
      <c r="AH2489" s="11" t="s">
        <v>2673</v>
      </c>
      <c r="AI2489" t="str">
        <f>IF(AH2489="","",VLOOKUP(AH2489,'Сотрудники и ссылки'!A:B,2,0))</f>
        <v>Серолог</v>
      </c>
      <c r="AJ2489">
        <f>IF(AH2489="","",VLOOKUP(AH2489,'Сотрудники и ссылки'!A:C,3,0))</f>
        <v>20001771</v>
      </c>
      <c r="AK2489" s="14">
        <v>45771</v>
      </c>
      <c r="AL2489" s="2">
        <f>IF(AK2489="","",AK2489+VLOOKUP(I2489,'Вид исследования'!B:E,4,0))</f>
        <v>45772</v>
      </c>
      <c r="AM2489" s="2">
        <f>IF(AK2489="","",AK2489+VLOOKUP(I2489,'Вид исследования'!B:F,5,0))</f>
        <v>45772</v>
      </c>
      <c r="AN2489" s="14">
        <v>45771</v>
      </c>
      <c r="AP2489" s="11" t="s">
        <v>189</v>
      </c>
      <c r="AQ2489" t="str">
        <f>IFERROR(IF(L2489="","",VLOOKUP(L2489&amp;I2489,Продукция!A:K,11,0)),"обратитесь к админ справочника")</f>
        <v>согласно рекомендациям производителя теста</v>
      </c>
      <c r="AR2489" s="11" t="s">
        <v>4823</v>
      </c>
      <c r="AS2489" t="str">
        <f>IFERROR(IF(L2489="","",VLOOKUP(L2489&amp;I2489,Продукция!A:J,10,0)),"обратитесь к админ справочника")</f>
        <v>инструкция тест- ситема Биочек СК -132</v>
      </c>
      <c r="AT2489" s="11" t="s">
        <v>4823</v>
      </c>
      <c r="AU2489" s="11" t="s">
        <v>4823</v>
      </c>
      <c r="AV2489" s="11" t="s">
        <v>2673</v>
      </c>
      <c r="AW2489" s="11" t="s">
        <v>4824</v>
      </c>
      <c r="AX2489" s="11" t="s">
        <v>561</v>
      </c>
      <c r="AY2489" s="11" t="s">
        <v>1068</v>
      </c>
      <c r="AZ2489" s="11">
        <v>155</v>
      </c>
      <c r="BA2489" s="11">
        <v>40</v>
      </c>
      <c r="BC2489" s="11" t="s">
        <v>4825</v>
      </c>
    </row>
    <row r="2490" spans="1:55" x14ac:dyDescent="0.25">
      <c r="A2490" t="str">
        <f t="shared" si="44"/>
        <v>С/722FADV (BioChek) аденовирус уровень антител</v>
      </c>
      <c r="B2490" t="str">
        <f>IF(E2490="","",INDEX(Лаборатории!A:A,MATCH('Производственный контроль'!E2490,Лаборатории!B:B,0)))</f>
        <v xml:space="preserve">КУРИНОЕ ЦАРСТВО АО </v>
      </c>
      <c r="C2490" t="str">
        <f>IF(E2490="","",VLOOKUP(E2490,Лаборатории!B:D,3,0))</f>
        <v>U377_CHL</v>
      </c>
      <c r="D2490" s="12">
        <v>45765</v>
      </c>
      <c r="E2490" s="150" t="s">
        <v>793</v>
      </c>
      <c r="F2490" s="150" t="s">
        <v>544</v>
      </c>
      <c r="G2490" s="11" t="s">
        <v>561</v>
      </c>
      <c r="H2490" s="11" t="s">
        <v>262</v>
      </c>
      <c r="I2490" s="11" t="s">
        <v>3414</v>
      </c>
      <c r="J2490" t="str">
        <f>IF(L2490="","",VLOOKUP(L2490,Продукция!B:D,3,0))</f>
        <v>Биологический_материал</v>
      </c>
      <c r="K2490" t="str">
        <f>IF(L2490="","",VLOOKUP(L2490,Продукция!B:C,2,0))</f>
        <v>Сыворотка крови</v>
      </c>
      <c r="L2490" s="155" t="s">
        <v>302</v>
      </c>
      <c r="M2490">
        <f>IF(L2490="","",VLOOKUP(L2490,Продукция!B:L,11,0))</f>
        <v>0</v>
      </c>
      <c r="N2490" s="11" t="s">
        <v>873</v>
      </c>
      <c r="P2490" s="150" t="s">
        <v>340</v>
      </c>
      <c r="Q2490" s="150" t="s">
        <v>854</v>
      </c>
      <c r="R2490" s="153" t="s">
        <v>4862</v>
      </c>
      <c r="S2490" s="11">
        <v>18</v>
      </c>
      <c r="T2490" s="11" t="s">
        <v>5276</v>
      </c>
      <c r="V2490" s="14">
        <v>45763</v>
      </c>
      <c r="Z2490" s="162" t="s">
        <v>4823</v>
      </c>
      <c r="AA2490" s="15">
        <v>0.49305555555555558</v>
      </c>
      <c r="AB2490" t="str">
        <f>IF(L2490="","",VLOOKUP(L2490&amp;I2490,Продукция!A:I,9,0))</f>
        <v>рекомендация производителя набора</v>
      </c>
      <c r="AC2490" s="14">
        <v>45771</v>
      </c>
      <c r="AD2490" s="11" t="s">
        <v>2673</v>
      </c>
      <c r="AE2490" s="11" t="s">
        <v>4823</v>
      </c>
      <c r="AF2490" t="str">
        <f>IF(AD2490="","",VLOOKUP(AD2490,'Сотрудники и ссылки'!A:B,2,0))</f>
        <v>Серолог</v>
      </c>
      <c r="AG2490">
        <f>IF(AD2490="","",VLOOKUP(AD2490,'Сотрудники и ссылки'!A:C,3,0))</f>
        <v>20001771</v>
      </c>
      <c r="AH2490" s="11" t="s">
        <v>2673</v>
      </c>
      <c r="AI2490" t="str">
        <f>IF(AH2490="","",VLOOKUP(AH2490,'Сотрудники и ссылки'!A:B,2,0))</f>
        <v>Серолог</v>
      </c>
      <c r="AJ2490">
        <f>IF(AH2490="","",VLOOKUP(AH2490,'Сотрудники и ссылки'!A:C,3,0))</f>
        <v>20001771</v>
      </c>
      <c r="AK2490" s="14">
        <v>45771</v>
      </c>
      <c r="AL2490" s="2">
        <f>IF(AK2490="","",AK2490+VLOOKUP(I2490,'Вид исследования'!B:E,4,0))</f>
        <v>45772</v>
      </c>
      <c r="AM2490" s="2">
        <f>IF(AK2490="","",AK2490+VLOOKUP(I2490,'Вид исследования'!B:F,5,0))</f>
        <v>45772</v>
      </c>
      <c r="AN2490" s="14">
        <v>45771</v>
      </c>
      <c r="AP2490" s="11" t="s">
        <v>189</v>
      </c>
      <c r="AQ2490" t="str">
        <f>IFERROR(IF(L2490="","",VLOOKUP(L2490&amp;I2490,Продукция!A:K,11,0)),"обратитесь к админ справочника")</f>
        <v>согласно рекомендациям производителя теста</v>
      </c>
      <c r="AR2490" s="11" t="s">
        <v>4823</v>
      </c>
      <c r="AS2490" t="str">
        <f>IFERROR(IF(L2490="","",VLOOKUP(L2490&amp;I2490,Продукция!A:J,10,0)),"обратитесь к админ справочника")</f>
        <v>инструкция тест- ситема Биочек СК -132</v>
      </c>
      <c r="AT2490" s="11" t="s">
        <v>4823</v>
      </c>
      <c r="AU2490" s="11" t="s">
        <v>4823</v>
      </c>
      <c r="AV2490" s="11" t="s">
        <v>2673</v>
      </c>
      <c r="AW2490" s="11" t="s">
        <v>4824</v>
      </c>
      <c r="AX2490" s="11" t="s">
        <v>561</v>
      </c>
      <c r="AY2490" s="11" t="s">
        <v>1062</v>
      </c>
      <c r="AZ2490" s="11">
        <v>155</v>
      </c>
      <c r="BA2490" s="11">
        <v>41</v>
      </c>
      <c r="BC2490" s="11" t="s">
        <v>4825</v>
      </c>
    </row>
    <row r="2491" spans="1:55" x14ac:dyDescent="0.25">
      <c r="A2491" t="str">
        <f t="shared" si="44"/>
        <v>С/722MG (BioChek) микоплазма галлисептикум уровень антител</v>
      </c>
      <c r="B2491" t="str">
        <f>IF(E2491="","",INDEX(Лаборатории!A:A,MATCH('Производственный контроль'!E2491,Лаборатории!B:B,0)))</f>
        <v xml:space="preserve">КУРИНОЕ ЦАРСТВО АО </v>
      </c>
      <c r="C2491" t="str">
        <f>IF(E2491="","",VLOOKUP(E2491,Лаборатории!B:D,3,0))</f>
        <v>U377_CHL</v>
      </c>
      <c r="D2491" s="12">
        <v>45765</v>
      </c>
      <c r="E2491" s="150" t="s">
        <v>793</v>
      </c>
      <c r="F2491" s="150" t="s">
        <v>544</v>
      </c>
      <c r="G2491" s="11" t="s">
        <v>561</v>
      </c>
      <c r="H2491" s="11" t="s">
        <v>262</v>
      </c>
      <c r="I2491" s="11" t="s">
        <v>3422</v>
      </c>
      <c r="J2491" t="str">
        <f>IF(L2491="","",VLOOKUP(L2491,Продукция!B:D,3,0))</f>
        <v>Биологический_материал</v>
      </c>
      <c r="K2491" t="str">
        <f>IF(L2491="","",VLOOKUP(L2491,Продукция!B:C,2,0))</f>
        <v>Сыворотка крови</v>
      </c>
      <c r="L2491" s="155" t="s">
        <v>302</v>
      </c>
      <c r="M2491">
        <f>IF(L2491="","",VLOOKUP(L2491,Продукция!B:L,11,0))</f>
        <v>0</v>
      </c>
      <c r="N2491" s="11" t="s">
        <v>873</v>
      </c>
      <c r="P2491" s="150" t="s">
        <v>340</v>
      </c>
      <c r="Q2491" s="150" t="s">
        <v>854</v>
      </c>
      <c r="R2491" s="153" t="s">
        <v>4861</v>
      </c>
      <c r="S2491" s="11">
        <v>18</v>
      </c>
      <c r="T2491" s="11" t="s">
        <v>5276</v>
      </c>
      <c r="V2491" s="14">
        <v>45762</v>
      </c>
      <c r="Z2491" s="162" t="s">
        <v>4823</v>
      </c>
      <c r="AA2491" s="15">
        <v>0.49305555555555558</v>
      </c>
      <c r="AB2491" t="str">
        <f>IF(L2491="","",VLOOKUP(L2491&amp;I2491,Продукция!A:I,9,0))</f>
        <v>рекомендация производителя набора</v>
      </c>
      <c r="AC2491" s="14">
        <v>45771</v>
      </c>
      <c r="AD2491" s="11" t="s">
        <v>2673</v>
      </c>
      <c r="AE2491" s="11" t="s">
        <v>4823</v>
      </c>
      <c r="AF2491" t="str">
        <f>IF(AD2491="","",VLOOKUP(AD2491,'Сотрудники и ссылки'!A:B,2,0))</f>
        <v>Серолог</v>
      </c>
      <c r="AG2491">
        <f>IF(AD2491="","",VLOOKUP(AD2491,'Сотрудники и ссылки'!A:C,3,0))</f>
        <v>20001771</v>
      </c>
      <c r="AH2491" s="11" t="s">
        <v>2673</v>
      </c>
      <c r="AI2491" t="str">
        <f>IF(AH2491="","",VLOOKUP(AH2491,'Сотрудники и ссылки'!A:B,2,0))</f>
        <v>Серолог</v>
      </c>
      <c r="AJ2491">
        <f>IF(AH2491="","",VLOOKUP(AH2491,'Сотрудники и ссылки'!A:C,3,0))</f>
        <v>20001771</v>
      </c>
      <c r="AK2491" s="14">
        <v>45771</v>
      </c>
      <c r="AL2491" s="2">
        <f>IF(AK2491="","",AK2491+VLOOKUP(I2491,'Вид исследования'!B:E,4,0))</f>
        <v>45772</v>
      </c>
      <c r="AM2491" s="2">
        <f>IF(AK2491="","",AK2491+VLOOKUP(I2491,'Вид исследования'!B:F,5,0))</f>
        <v>45772</v>
      </c>
      <c r="AN2491" s="14">
        <v>45771</v>
      </c>
      <c r="AP2491" s="11" t="s">
        <v>189</v>
      </c>
      <c r="AQ2491" t="str">
        <f>IFERROR(IF(L2491="","",VLOOKUP(L2491&amp;I2491,Продукция!A:K,11,0)),"обратитесь к админ справочника")</f>
        <v>согласно рекомендациям производителя теста</v>
      </c>
      <c r="AR2491" s="11" t="s">
        <v>4823</v>
      </c>
      <c r="AS2491" t="str">
        <f>IFERROR(IF(L2491="","",VLOOKUP(L2491&amp;I2491,Продукция!A:J,10,0)),"обратитесь к админ справочника")</f>
        <v>инструкция тест- ситема Биочек СК -114</v>
      </c>
      <c r="AT2491" s="11" t="s">
        <v>4823</v>
      </c>
      <c r="AU2491" s="11" t="s">
        <v>4823</v>
      </c>
      <c r="AV2491" s="11" t="s">
        <v>2673</v>
      </c>
      <c r="AW2491" s="11" t="s">
        <v>4824</v>
      </c>
      <c r="AX2491" s="11" t="s">
        <v>561</v>
      </c>
      <c r="AY2491" s="11" t="s">
        <v>1068</v>
      </c>
      <c r="AZ2491" s="11">
        <v>155</v>
      </c>
      <c r="BA2491" s="11">
        <v>40</v>
      </c>
      <c r="BC2491" s="11" t="s">
        <v>4825</v>
      </c>
    </row>
    <row r="2492" spans="1:55" x14ac:dyDescent="0.25">
      <c r="A2492" t="str">
        <f t="shared" si="44"/>
        <v>С/722MG (BioChek) микоплазма галлисептикум уровень антител</v>
      </c>
      <c r="B2492" t="str">
        <f>IF(E2492="","",INDEX(Лаборатории!A:A,MATCH('Производственный контроль'!E2492,Лаборатории!B:B,0)))</f>
        <v xml:space="preserve">КУРИНОЕ ЦАРСТВО АО </v>
      </c>
      <c r="C2492" t="str">
        <f>IF(E2492="","",VLOOKUP(E2492,Лаборатории!B:D,3,0))</f>
        <v>U377_CHL</v>
      </c>
      <c r="D2492" s="12">
        <v>45765</v>
      </c>
      <c r="E2492" s="150" t="s">
        <v>793</v>
      </c>
      <c r="F2492" s="150" t="s">
        <v>544</v>
      </c>
      <c r="G2492" s="11" t="s">
        <v>561</v>
      </c>
      <c r="H2492" s="11" t="s">
        <v>262</v>
      </c>
      <c r="I2492" s="11" t="s">
        <v>3422</v>
      </c>
      <c r="J2492" t="str">
        <f>IF(L2492="","",VLOOKUP(L2492,Продукция!B:D,3,0))</f>
        <v>Биологический_материал</v>
      </c>
      <c r="K2492" t="str">
        <f>IF(L2492="","",VLOOKUP(L2492,Продукция!B:C,2,0))</f>
        <v>Сыворотка крови</v>
      </c>
      <c r="L2492" s="155" t="s">
        <v>302</v>
      </c>
      <c r="M2492">
        <f>IF(L2492="","",VLOOKUP(L2492,Продукция!B:L,11,0))</f>
        <v>0</v>
      </c>
      <c r="N2492" s="11" t="s">
        <v>873</v>
      </c>
      <c r="P2492" s="150" t="s">
        <v>340</v>
      </c>
      <c r="Q2492" s="150" t="s">
        <v>854</v>
      </c>
      <c r="R2492" s="153" t="s">
        <v>4862</v>
      </c>
      <c r="S2492" s="11">
        <v>18</v>
      </c>
      <c r="T2492" s="11" t="s">
        <v>5276</v>
      </c>
      <c r="V2492" s="14">
        <v>45763</v>
      </c>
      <c r="Z2492" s="162" t="s">
        <v>4823</v>
      </c>
      <c r="AA2492" s="15">
        <v>0.49305555555555558</v>
      </c>
      <c r="AB2492" t="str">
        <f>IF(L2492="","",VLOOKUP(L2492&amp;I2492,Продукция!A:I,9,0))</f>
        <v>рекомендация производителя набора</v>
      </c>
      <c r="AC2492" s="14">
        <v>45771</v>
      </c>
      <c r="AD2492" s="11" t="s">
        <v>2673</v>
      </c>
      <c r="AE2492" s="11" t="s">
        <v>4823</v>
      </c>
      <c r="AF2492" t="str">
        <f>IF(AD2492="","",VLOOKUP(AD2492,'Сотрудники и ссылки'!A:B,2,0))</f>
        <v>Серолог</v>
      </c>
      <c r="AG2492">
        <f>IF(AD2492="","",VLOOKUP(AD2492,'Сотрудники и ссылки'!A:C,3,0))</f>
        <v>20001771</v>
      </c>
      <c r="AH2492" s="11" t="s">
        <v>2673</v>
      </c>
      <c r="AI2492" t="str">
        <f>IF(AH2492="","",VLOOKUP(AH2492,'Сотрудники и ссылки'!A:B,2,0))</f>
        <v>Серолог</v>
      </c>
      <c r="AJ2492">
        <f>IF(AH2492="","",VLOOKUP(AH2492,'Сотрудники и ссылки'!A:C,3,0))</f>
        <v>20001771</v>
      </c>
      <c r="AK2492" s="14">
        <v>45771</v>
      </c>
      <c r="AL2492" s="2">
        <f>IF(AK2492="","",AK2492+VLOOKUP(I2492,'Вид исследования'!B:E,4,0))</f>
        <v>45772</v>
      </c>
      <c r="AM2492" s="2">
        <f>IF(AK2492="","",AK2492+VLOOKUP(I2492,'Вид исследования'!B:F,5,0))</f>
        <v>45772</v>
      </c>
      <c r="AN2492" s="14">
        <v>45771</v>
      </c>
      <c r="AP2492" s="11" t="s">
        <v>189</v>
      </c>
      <c r="AQ2492" t="str">
        <f>IFERROR(IF(L2492="","",VLOOKUP(L2492&amp;I2492,Продукция!A:K,11,0)),"обратитесь к админ справочника")</f>
        <v>согласно рекомендациям производителя теста</v>
      </c>
      <c r="AR2492" s="11" t="s">
        <v>4823</v>
      </c>
      <c r="AS2492" t="str">
        <f>IFERROR(IF(L2492="","",VLOOKUP(L2492&amp;I2492,Продукция!A:J,10,0)),"обратитесь к админ справочника")</f>
        <v>инструкция тест- ситема Биочек СК -114</v>
      </c>
      <c r="AT2492" s="11" t="s">
        <v>4823</v>
      </c>
      <c r="AU2492" s="11" t="s">
        <v>4823</v>
      </c>
      <c r="AV2492" s="11" t="s">
        <v>2673</v>
      </c>
      <c r="AW2492" s="11" t="s">
        <v>4824</v>
      </c>
      <c r="AX2492" s="11" t="s">
        <v>561</v>
      </c>
      <c r="AY2492" s="11" t="s">
        <v>1062</v>
      </c>
      <c r="AZ2492" s="11">
        <v>155</v>
      </c>
      <c r="BA2492" s="11">
        <v>41</v>
      </c>
      <c r="BC2492" s="11" t="s">
        <v>4825</v>
      </c>
    </row>
    <row r="2493" spans="1:55" x14ac:dyDescent="0.25">
      <c r="A2493" t="str">
        <f t="shared" si="44"/>
        <v>С/722MS (BioChek) микоплазма синовия уровень антител</v>
      </c>
      <c r="B2493" t="str">
        <f>IF(E2493="","",INDEX(Лаборатории!A:A,MATCH('Производственный контроль'!E2493,Лаборатории!B:B,0)))</f>
        <v xml:space="preserve">КУРИНОЕ ЦАРСТВО АО </v>
      </c>
      <c r="C2493" t="str">
        <f>IF(E2493="","",VLOOKUP(E2493,Лаборатории!B:D,3,0))</f>
        <v>U377_CHL</v>
      </c>
      <c r="D2493" s="12">
        <v>45765</v>
      </c>
      <c r="E2493" s="150" t="s">
        <v>793</v>
      </c>
      <c r="F2493" s="150" t="s">
        <v>544</v>
      </c>
      <c r="G2493" s="11" t="s">
        <v>561</v>
      </c>
      <c r="H2493" s="11" t="s">
        <v>262</v>
      </c>
      <c r="I2493" s="11" t="s">
        <v>3423</v>
      </c>
      <c r="J2493" t="str">
        <f>IF(L2493="","",VLOOKUP(L2493,Продукция!B:D,3,0))</f>
        <v>Биологический_материал</v>
      </c>
      <c r="K2493" t="str">
        <f>IF(L2493="","",VLOOKUP(L2493,Продукция!B:C,2,0))</f>
        <v>Сыворотка крови</v>
      </c>
      <c r="L2493" s="155" t="s">
        <v>302</v>
      </c>
      <c r="M2493">
        <f>IF(L2493="","",VLOOKUP(L2493,Продукция!B:L,11,0))</f>
        <v>0</v>
      </c>
      <c r="N2493" s="11" t="s">
        <v>873</v>
      </c>
      <c r="P2493" s="150" t="s">
        <v>340</v>
      </c>
      <c r="Q2493" s="150" t="s">
        <v>854</v>
      </c>
      <c r="R2493" s="153" t="s">
        <v>4861</v>
      </c>
      <c r="S2493" s="11">
        <v>18</v>
      </c>
      <c r="T2493" s="11" t="s">
        <v>5276</v>
      </c>
      <c r="V2493" s="14">
        <v>45762</v>
      </c>
      <c r="Z2493" s="162" t="s">
        <v>4823</v>
      </c>
      <c r="AA2493" s="15">
        <v>0.49305555555555558</v>
      </c>
      <c r="AB2493" t="str">
        <f>IF(L2493="","",VLOOKUP(L2493&amp;I2493,Продукция!A:I,9,0))</f>
        <v>рекомендация производителя набора</v>
      </c>
      <c r="AC2493" s="14">
        <v>45771</v>
      </c>
      <c r="AD2493" s="11" t="s">
        <v>2673</v>
      </c>
      <c r="AE2493" s="11" t="s">
        <v>4823</v>
      </c>
      <c r="AF2493" t="str">
        <f>IF(AD2493="","",VLOOKUP(AD2493,'Сотрудники и ссылки'!A:B,2,0))</f>
        <v>Серолог</v>
      </c>
      <c r="AG2493">
        <f>IF(AD2493="","",VLOOKUP(AD2493,'Сотрудники и ссылки'!A:C,3,0))</f>
        <v>20001771</v>
      </c>
      <c r="AH2493" s="11" t="s">
        <v>2673</v>
      </c>
      <c r="AI2493" t="str">
        <f>IF(AH2493="","",VLOOKUP(AH2493,'Сотрудники и ссылки'!A:B,2,0))</f>
        <v>Серолог</v>
      </c>
      <c r="AJ2493">
        <f>IF(AH2493="","",VLOOKUP(AH2493,'Сотрудники и ссылки'!A:C,3,0))</f>
        <v>20001771</v>
      </c>
      <c r="AK2493" s="14">
        <v>45771</v>
      </c>
      <c r="AL2493" s="2">
        <f>IF(AK2493="","",AK2493+VLOOKUP(I2493,'Вид исследования'!B:E,4,0))</f>
        <v>45772</v>
      </c>
      <c r="AM2493" s="2">
        <f>IF(AK2493="","",AK2493+VLOOKUP(I2493,'Вид исследования'!B:F,5,0))</f>
        <v>45772</v>
      </c>
      <c r="AN2493" s="14">
        <v>45771</v>
      </c>
      <c r="AP2493" s="11" t="s">
        <v>189</v>
      </c>
      <c r="AQ2493" t="str">
        <f>IFERROR(IF(L2493="","",VLOOKUP(L2493&amp;I2493,Продукция!A:K,11,0)),"обратитесь к админ справочника")</f>
        <v>согласно рекомендациям производителя теста</v>
      </c>
      <c r="AR2493" s="11" t="s">
        <v>4823</v>
      </c>
      <c r="AS2493" t="str">
        <f>IFERROR(IF(L2493="","",VLOOKUP(L2493&amp;I2493,Продукция!A:J,10,0)),"обратитесь к админ справочника")</f>
        <v>инструкция тест- ситема Биочек СК -115</v>
      </c>
      <c r="AT2493" s="11" t="s">
        <v>4823</v>
      </c>
      <c r="AU2493" s="11" t="s">
        <v>4823</v>
      </c>
      <c r="AV2493" s="11" t="s">
        <v>2673</v>
      </c>
      <c r="AW2493" s="11" t="s">
        <v>4824</v>
      </c>
      <c r="AX2493" s="11" t="s">
        <v>561</v>
      </c>
      <c r="AY2493" s="11" t="s">
        <v>1068</v>
      </c>
      <c r="AZ2493" s="11">
        <v>155</v>
      </c>
      <c r="BA2493" s="11">
        <v>40</v>
      </c>
      <c r="BC2493" s="11" t="s">
        <v>4825</v>
      </c>
    </row>
    <row r="2494" spans="1:55" x14ac:dyDescent="0.25">
      <c r="A2494" t="str">
        <f t="shared" si="44"/>
        <v>С/722MS (BioChek) микоплазма синовия уровень антител</v>
      </c>
      <c r="B2494" t="str">
        <f>IF(E2494="","",INDEX(Лаборатории!A:A,MATCH('Производственный контроль'!E2494,Лаборатории!B:B,0)))</f>
        <v xml:space="preserve">КУРИНОЕ ЦАРСТВО АО </v>
      </c>
      <c r="C2494" t="str">
        <f>IF(E2494="","",VLOOKUP(E2494,Лаборатории!B:D,3,0))</f>
        <v>U377_CHL</v>
      </c>
      <c r="D2494" s="12">
        <v>45765</v>
      </c>
      <c r="E2494" s="150" t="s">
        <v>793</v>
      </c>
      <c r="F2494" s="150" t="s">
        <v>544</v>
      </c>
      <c r="G2494" s="11" t="s">
        <v>561</v>
      </c>
      <c r="H2494" s="11" t="s">
        <v>262</v>
      </c>
      <c r="I2494" s="11" t="s">
        <v>3423</v>
      </c>
      <c r="J2494" t="str">
        <f>IF(L2494="","",VLOOKUP(L2494,Продукция!B:D,3,0))</f>
        <v>Биологический_материал</v>
      </c>
      <c r="K2494" t="str">
        <f>IF(L2494="","",VLOOKUP(L2494,Продукция!B:C,2,0))</f>
        <v>Сыворотка крови</v>
      </c>
      <c r="L2494" s="155" t="s">
        <v>302</v>
      </c>
      <c r="M2494">
        <f>IF(L2494="","",VLOOKUP(L2494,Продукция!B:L,11,0))</f>
        <v>0</v>
      </c>
      <c r="N2494" s="11" t="s">
        <v>873</v>
      </c>
      <c r="P2494" s="150" t="s">
        <v>340</v>
      </c>
      <c r="Q2494" s="150" t="s">
        <v>854</v>
      </c>
      <c r="R2494" s="153" t="s">
        <v>4862</v>
      </c>
      <c r="S2494" s="11">
        <v>18</v>
      </c>
      <c r="T2494" s="11" t="s">
        <v>5276</v>
      </c>
      <c r="V2494" s="14">
        <v>45763</v>
      </c>
      <c r="Z2494" s="162" t="s">
        <v>4823</v>
      </c>
      <c r="AA2494" s="15">
        <v>0.49305555555555558</v>
      </c>
      <c r="AB2494" t="str">
        <f>IF(L2494="","",VLOOKUP(L2494&amp;I2494,Продукция!A:I,9,0))</f>
        <v>рекомендация производителя набора</v>
      </c>
      <c r="AC2494" s="14">
        <v>45771</v>
      </c>
      <c r="AD2494" s="11" t="s">
        <v>2673</v>
      </c>
      <c r="AE2494" s="11" t="s">
        <v>4823</v>
      </c>
      <c r="AF2494" t="str">
        <f>IF(AD2494="","",VLOOKUP(AD2494,'Сотрудники и ссылки'!A:B,2,0))</f>
        <v>Серолог</v>
      </c>
      <c r="AG2494">
        <f>IF(AD2494="","",VLOOKUP(AD2494,'Сотрудники и ссылки'!A:C,3,0))</f>
        <v>20001771</v>
      </c>
      <c r="AH2494" s="11" t="s">
        <v>2673</v>
      </c>
      <c r="AI2494" t="str">
        <f>IF(AH2494="","",VLOOKUP(AH2494,'Сотрудники и ссылки'!A:B,2,0))</f>
        <v>Серолог</v>
      </c>
      <c r="AJ2494">
        <f>IF(AH2494="","",VLOOKUP(AH2494,'Сотрудники и ссылки'!A:C,3,0))</f>
        <v>20001771</v>
      </c>
      <c r="AK2494" s="14">
        <v>45771</v>
      </c>
      <c r="AL2494" s="2">
        <f>IF(AK2494="","",AK2494+VLOOKUP(I2494,'Вид исследования'!B:E,4,0))</f>
        <v>45772</v>
      </c>
      <c r="AM2494" s="2">
        <f>IF(AK2494="","",AK2494+VLOOKUP(I2494,'Вид исследования'!B:F,5,0))</f>
        <v>45772</v>
      </c>
      <c r="AN2494" s="14">
        <v>45771</v>
      </c>
      <c r="AP2494" s="11" t="s">
        <v>189</v>
      </c>
      <c r="AQ2494" t="str">
        <f>IFERROR(IF(L2494="","",VLOOKUP(L2494&amp;I2494,Продукция!A:K,11,0)),"обратитесь к админ справочника")</f>
        <v>согласно рекомендациям производителя теста</v>
      </c>
      <c r="AR2494" s="11" t="s">
        <v>4823</v>
      </c>
      <c r="AS2494" t="str">
        <f>IFERROR(IF(L2494="","",VLOOKUP(L2494&amp;I2494,Продукция!A:J,10,0)),"обратитесь к админ справочника")</f>
        <v>инструкция тест- ситема Биочек СК -115</v>
      </c>
      <c r="AT2494" s="11" t="s">
        <v>4823</v>
      </c>
      <c r="AU2494" s="11" t="s">
        <v>4823</v>
      </c>
      <c r="AV2494" s="11" t="s">
        <v>2673</v>
      </c>
      <c r="AW2494" s="11" t="s">
        <v>4824</v>
      </c>
      <c r="AX2494" s="11" t="s">
        <v>561</v>
      </c>
      <c r="AY2494" s="11" t="s">
        <v>1062</v>
      </c>
      <c r="AZ2494" s="11">
        <v>155</v>
      </c>
      <c r="BA2494" s="11">
        <v>41</v>
      </c>
      <c r="BC2494" s="11" t="s">
        <v>4825</v>
      </c>
    </row>
    <row r="2495" spans="1:55" x14ac:dyDescent="0.25">
      <c r="A2495" t="str">
        <f t="shared" si="44"/>
        <v>С/722SE (BioChek) сальмонелла группы В и D уровень антител</v>
      </c>
      <c r="B2495" t="str">
        <f>IF(E2495="","",INDEX(Лаборатории!A:A,MATCH('Производственный контроль'!E2495,Лаборатории!B:B,0)))</f>
        <v xml:space="preserve">КУРИНОЕ ЦАРСТВО АО </v>
      </c>
      <c r="C2495" t="str">
        <f>IF(E2495="","",VLOOKUP(E2495,Лаборатории!B:D,3,0))</f>
        <v>U377_CHL</v>
      </c>
      <c r="D2495" s="12">
        <v>45765</v>
      </c>
      <c r="E2495" s="150" t="s">
        <v>793</v>
      </c>
      <c r="F2495" s="150" t="s">
        <v>544</v>
      </c>
      <c r="G2495" s="11" t="s">
        <v>561</v>
      </c>
      <c r="H2495" s="11" t="s">
        <v>262</v>
      </c>
      <c r="I2495" s="11" t="s">
        <v>3428</v>
      </c>
      <c r="J2495" t="str">
        <f>IF(L2495="","",VLOOKUP(L2495,Продукция!B:D,3,0))</f>
        <v>Биологический_материал</v>
      </c>
      <c r="K2495" t="str">
        <f>IF(L2495="","",VLOOKUP(L2495,Продукция!B:C,2,0))</f>
        <v>Сыворотка крови</v>
      </c>
      <c r="L2495" s="155" t="s">
        <v>302</v>
      </c>
      <c r="M2495">
        <f>IF(L2495="","",VLOOKUP(L2495,Продукция!B:L,11,0))</f>
        <v>0</v>
      </c>
      <c r="N2495" s="11" t="s">
        <v>873</v>
      </c>
      <c r="P2495" s="150" t="s">
        <v>340</v>
      </c>
      <c r="Q2495" s="150" t="s">
        <v>854</v>
      </c>
      <c r="R2495" s="153" t="s">
        <v>4861</v>
      </c>
      <c r="S2495" s="11">
        <v>18</v>
      </c>
      <c r="T2495" s="11" t="s">
        <v>5276</v>
      </c>
      <c r="V2495" s="14">
        <v>45762</v>
      </c>
      <c r="Z2495" s="162" t="s">
        <v>4823</v>
      </c>
      <c r="AA2495" s="15">
        <v>0.49305555555555558</v>
      </c>
      <c r="AB2495" t="str">
        <f>IF(L2495="","",VLOOKUP(L2495&amp;I2495,Продукция!A:I,9,0))</f>
        <v>рекомендация производителя набора</v>
      </c>
      <c r="AC2495" s="14">
        <v>45771</v>
      </c>
      <c r="AD2495" s="11" t="s">
        <v>2673</v>
      </c>
      <c r="AE2495" s="11" t="s">
        <v>4823</v>
      </c>
      <c r="AF2495" t="str">
        <f>IF(AD2495="","",VLOOKUP(AD2495,'Сотрудники и ссылки'!A:B,2,0))</f>
        <v>Серолог</v>
      </c>
      <c r="AG2495">
        <f>IF(AD2495="","",VLOOKUP(AD2495,'Сотрудники и ссылки'!A:C,3,0))</f>
        <v>20001771</v>
      </c>
      <c r="AH2495" s="11" t="s">
        <v>2673</v>
      </c>
      <c r="AI2495" t="str">
        <f>IF(AH2495="","",VLOOKUP(AH2495,'Сотрудники и ссылки'!A:B,2,0))</f>
        <v>Серолог</v>
      </c>
      <c r="AJ2495">
        <f>IF(AH2495="","",VLOOKUP(AH2495,'Сотрудники и ссылки'!A:C,3,0))</f>
        <v>20001771</v>
      </c>
      <c r="AK2495" s="14">
        <v>45771</v>
      </c>
      <c r="AL2495" s="2">
        <f>IF(AK2495="","",AK2495+VLOOKUP(I2495,'Вид исследования'!B:E,4,0))</f>
        <v>45772</v>
      </c>
      <c r="AM2495" s="2">
        <f>IF(AK2495="","",AK2495+VLOOKUP(I2495,'Вид исследования'!B:F,5,0))</f>
        <v>45772</v>
      </c>
      <c r="AN2495" s="14">
        <v>45771</v>
      </c>
      <c r="AP2495" s="11" t="s">
        <v>189</v>
      </c>
      <c r="AQ2495" t="str">
        <f>IFERROR(IF(L2495="","",VLOOKUP(L2495&amp;I2495,Продукция!A:K,11,0)),"обратитесь к админ справочника")</f>
        <v>согласно рекомендациям производителя теста</v>
      </c>
      <c r="AR2495" s="11" t="s">
        <v>4823</v>
      </c>
      <c r="AS2495" t="str">
        <f>IFERROR(IF(L2495="","",VLOOKUP(L2495&amp;I2495,Продукция!A:J,10,0)),"обратитесь к админ справочника")</f>
        <v>инструкция тест- ситема Биочек СК -218</v>
      </c>
      <c r="AT2495" s="11" t="s">
        <v>4823</v>
      </c>
      <c r="AU2495" s="11" t="s">
        <v>4823</v>
      </c>
      <c r="AV2495" s="11" t="s">
        <v>2673</v>
      </c>
      <c r="AW2495" s="11" t="s">
        <v>4824</v>
      </c>
      <c r="AX2495" s="11" t="s">
        <v>561</v>
      </c>
      <c r="AY2495" s="11" t="s">
        <v>1068</v>
      </c>
      <c r="AZ2495" s="11">
        <v>155</v>
      </c>
      <c r="BA2495" s="11">
        <v>40</v>
      </c>
      <c r="BC2495" s="11" t="s">
        <v>4825</v>
      </c>
    </row>
    <row r="2496" spans="1:55" x14ac:dyDescent="0.25">
      <c r="A2496" t="str">
        <f t="shared" si="44"/>
        <v>С/722SE (BioChek) сальмонелла группы В и D уровень антител</v>
      </c>
      <c r="B2496" t="str">
        <f>IF(E2496="","",INDEX(Лаборатории!A:A,MATCH('Производственный контроль'!E2496,Лаборатории!B:B,0)))</f>
        <v xml:space="preserve">КУРИНОЕ ЦАРСТВО АО </v>
      </c>
      <c r="C2496" t="str">
        <f>IF(E2496="","",VLOOKUP(E2496,Лаборатории!B:D,3,0))</f>
        <v>U377_CHL</v>
      </c>
      <c r="D2496" s="12">
        <v>45765</v>
      </c>
      <c r="E2496" s="150" t="s">
        <v>793</v>
      </c>
      <c r="F2496" s="150" t="s">
        <v>544</v>
      </c>
      <c r="G2496" s="11" t="s">
        <v>561</v>
      </c>
      <c r="H2496" s="11" t="s">
        <v>262</v>
      </c>
      <c r="I2496" s="11" t="s">
        <v>3428</v>
      </c>
      <c r="J2496" t="str">
        <f>IF(L2496="","",VLOOKUP(L2496,Продукция!B:D,3,0))</f>
        <v>Биологический_материал</v>
      </c>
      <c r="K2496" t="str">
        <f>IF(L2496="","",VLOOKUP(L2496,Продукция!B:C,2,0))</f>
        <v>Сыворотка крови</v>
      </c>
      <c r="L2496" s="155" t="s">
        <v>302</v>
      </c>
      <c r="M2496">
        <f>IF(L2496="","",VLOOKUP(L2496,Продукция!B:L,11,0))</f>
        <v>0</v>
      </c>
      <c r="N2496" s="11" t="s">
        <v>873</v>
      </c>
      <c r="P2496" s="150" t="s">
        <v>340</v>
      </c>
      <c r="Q2496" s="150" t="s">
        <v>854</v>
      </c>
      <c r="R2496" s="153" t="s">
        <v>4862</v>
      </c>
      <c r="S2496" s="11">
        <v>18</v>
      </c>
      <c r="T2496" s="11" t="s">
        <v>5276</v>
      </c>
      <c r="V2496" s="14">
        <v>45763</v>
      </c>
      <c r="Z2496" s="162" t="s">
        <v>4823</v>
      </c>
      <c r="AA2496" s="15">
        <v>0.49305555555555558</v>
      </c>
      <c r="AB2496" t="str">
        <f>IF(L2496="","",VLOOKUP(L2496&amp;I2496,Продукция!A:I,9,0))</f>
        <v>рекомендация производителя набора</v>
      </c>
      <c r="AC2496" s="14">
        <v>45771</v>
      </c>
      <c r="AD2496" s="11" t="s">
        <v>2673</v>
      </c>
      <c r="AE2496" s="11" t="s">
        <v>4823</v>
      </c>
      <c r="AF2496" t="str">
        <f>IF(AD2496="","",VLOOKUP(AD2496,'Сотрудники и ссылки'!A:B,2,0))</f>
        <v>Серолог</v>
      </c>
      <c r="AG2496">
        <f>IF(AD2496="","",VLOOKUP(AD2496,'Сотрудники и ссылки'!A:C,3,0))</f>
        <v>20001771</v>
      </c>
      <c r="AH2496" s="11" t="s">
        <v>2673</v>
      </c>
      <c r="AI2496" t="str">
        <f>IF(AH2496="","",VLOOKUP(AH2496,'Сотрудники и ссылки'!A:B,2,0))</f>
        <v>Серолог</v>
      </c>
      <c r="AJ2496">
        <f>IF(AH2496="","",VLOOKUP(AH2496,'Сотрудники и ссылки'!A:C,3,0))</f>
        <v>20001771</v>
      </c>
      <c r="AK2496" s="14">
        <v>45771</v>
      </c>
      <c r="AL2496" s="2">
        <f>IF(AK2496="","",AK2496+VLOOKUP(I2496,'Вид исследования'!B:E,4,0))</f>
        <v>45772</v>
      </c>
      <c r="AM2496" s="2">
        <f>IF(AK2496="","",AK2496+VLOOKUP(I2496,'Вид исследования'!B:F,5,0))</f>
        <v>45772</v>
      </c>
      <c r="AN2496" s="14">
        <v>45771</v>
      </c>
      <c r="AP2496" s="11" t="s">
        <v>189</v>
      </c>
      <c r="AQ2496" t="str">
        <f>IFERROR(IF(L2496="","",VLOOKUP(L2496&amp;I2496,Продукция!A:K,11,0)),"обратитесь к админ справочника")</f>
        <v>согласно рекомендациям производителя теста</v>
      </c>
      <c r="AR2496" s="11" t="s">
        <v>4823</v>
      </c>
      <c r="AS2496" t="str">
        <f>IFERROR(IF(L2496="","",VLOOKUP(L2496&amp;I2496,Продукция!A:J,10,0)),"обратитесь к админ справочника")</f>
        <v>инструкция тест- ситема Биочек СК -218</v>
      </c>
      <c r="AT2496" s="11" t="s">
        <v>4823</v>
      </c>
      <c r="AU2496" s="11" t="s">
        <v>4823</v>
      </c>
      <c r="AV2496" s="11" t="s">
        <v>2673</v>
      </c>
      <c r="AW2496" s="11" t="s">
        <v>4824</v>
      </c>
      <c r="AX2496" s="11" t="s">
        <v>561</v>
      </c>
      <c r="AY2496" s="11" t="s">
        <v>1062</v>
      </c>
      <c r="AZ2496" s="11">
        <v>155</v>
      </c>
      <c r="BA2496" s="11">
        <v>41</v>
      </c>
      <c r="BC2496" s="11" t="s">
        <v>4825</v>
      </c>
    </row>
    <row r="2497" spans="1:57" x14ac:dyDescent="0.25">
      <c r="A2497" t="str">
        <f t="shared" si="44"/>
        <v>С/722ORT (BioChek) орнитобактерии уровень антител</v>
      </c>
      <c r="B2497" t="str">
        <f>IF(E2497="","",INDEX(Лаборатории!A:A,MATCH('Производственный контроль'!E2497,Лаборатории!B:B,0)))</f>
        <v xml:space="preserve">КУРИНОЕ ЦАРСТВО АО </v>
      </c>
      <c r="C2497" t="str">
        <f>IF(E2497="","",VLOOKUP(E2497,Лаборатории!B:D,3,0))</f>
        <v>U377_CHL</v>
      </c>
      <c r="D2497" s="12">
        <v>45765</v>
      </c>
      <c r="E2497" s="150" t="s">
        <v>793</v>
      </c>
      <c r="F2497" s="150" t="s">
        <v>544</v>
      </c>
      <c r="G2497" s="11" t="s">
        <v>561</v>
      </c>
      <c r="H2497" s="11" t="s">
        <v>262</v>
      </c>
      <c r="I2497" s="11" t="s">
        <v>3425</v>
      </c>
      <c r="J2497" t="str">
        <f>IF(L2497="","",VLOOKUP(L2497,Продукция!B:D,3,0))</f>
        <v>Биологический_материал</v>
      </c>
      <c r="K2497" t="str">
        <f>IF(L2497="","",VLOOKUP(L2497,Продукция!B:C,2,0))</f>
        <v>Сыворотка крови</v>
      </c>
      <c r="L2497" s="155" t="s">
        <v>302</v>
      </c>
      <c r="M2497">
        <f>IF(L2497="","",VLOOKUP(L2497,Продукция!B:L,11,0))</f>
        <v>0</v>
      </c>
      <c r="N2497" s="11" t="s">
        <v>873</v>
      </c>
      <c r="P2497" s="150" t="s">
        <v>340</v>
      </c>
      <c r="Q2497" s="150" t="s">
        <v>854</v>
      </c>
      <c r="R2497" s="153" t="s">
        <v>4861</v>
      </c>
      <c r="S2497" s="11">
        <v>18</v>
      </c>
      <c r="T2497" s="11" t="s">
        <v>5276</v>
      </c>
      <c r="V2497" s="14">
        <v>45762</v>
      </c>
      <c r="Z2497" s="162" t="s">
        <v>4823</v>
      </c>
      <c r="AA2497" s="15">
        <v>0.49305555555555558</v>
      </c>
      <c r="AB2497" t="str">
        <f>IF(L2497="","",VLOOKUP(L2497&amp;I2497,Продукция!A:I,9,0))</f>
        <v>рекомендация производителя набора</v>
      </c>
      <c r="AC2497" s="14">
        <v>45771</v>
      </c>
      <c r="AD2497" s="11" t="s">
        <v>2676</v>
      </c>
      <c r="AE2497" s="11" t="s">
        <v>4823</v>
      </c>
      <c r="AF2497" t="str">
        <f>IF(AD2497="","",VLOOKUP(AD2497,'Сотрудники и ссылки'!A:B,2,0))</f>
        <v>Серолог</v>
      </c>
      <c r="AG2497">
        <f>IF(AD2497="","",VLOOKUP(AD2497,'Сотрудники и ссылки'!A:C,3,0))</f>
        <v>20007746</v>
      </c>
      <c r="AH2497" s="11" t="s">
        <v>2676</v>
      </c>
      <c r="AI2497" t="str">
        <f>IF(AH2497="","",VLOOKUP(AH2497,'Сотрудники и ссылки'!A:B,2,0))</f>
        <v>Серолог</v>
      </c>
      <c r="AJ2497">
        <f>IF(AH2497="","",VLOOKUP(AH2497,'Сотрудники и ссылки'!A:C,3,0))</f>
        <v>20007746</v>
      </c>
      <c r="AK2497" s="14">
        <v>45771</v>
      </c>
      <c r="AL2497" s="2">
        <f>IF(AK2497="","",AK2497+VLOOKUP(I2497,'Вид исследования'!B:E,4,0))</f>
        <v>45772</v>
      </c>
      <c r="AM2497" s="2">
        <f>IF(AK2497="","",AK2497+VLOOKUP(I2497,'Вид исследования'!B:F,5,0))</f>
        <v>45772</v>
      </c>
      <c r="AN2497" s="14">
        <v>45771</v>
      </c>
      <c r="AP2497" s="11" t="s">
        <v>189</v>
      </c>
      <c r="AQ2497" t="str">
        <f>IFERROR(IF(L2497="","",VLOOKUP(L2497&amp;I2497,Продукция!A:K,11,0)),"обратитесь к админ справочника")</f>
        <v>согласно рекомендациям производителя теста</v>
      </c>
      <c r="AR2497" s="11" t="s">
        <v>4823</v>
      </c>
      <c r="AS2497" t="str">
        <f>IFERROR(IF(L2497="","",VLOOKUP(L2497&amp;I2497,Продукция!A:J,10,0)),"обратитесь к админ справочника")</f>
        <v>инструкция тест- ситема Биочек СК-108</v>
      </c>
      <c r="AT2497" s="11" t="s">
        <v>4823</v>
      </c>
      <c r="AU2497" s="11" t="s">
        <v>4823</v>
      </c>
      <c r="AV2497" s="11" t="s">
        <v>2676</v>
      </c>
      <c r="AW2497" s="11" t="s">
        <v>4824</v>
      </c>
      <c r="AX2497" s="11" t="s">
        <v>561</v>
      </c>
      <c r="AY2497" s="11" t="s">
        <v>1068</v>
      </c>
      <c r="AZ2497" s="11">
        <v>155</v>
      </c>
      <c r="BA2497" s="11">
        <v>40</v>
      </c>
      <c r="BC2497" s="11" t="s">
        <v>4825</v>
      </c>
    </row>
    <row r="2498" spans="1:57" x14ac:dyDescent="0.25">
      <c r="A2498" t="str">
        <f t="shared" si="44"/>
        <v>С/722ORT (BioChek) орнитобактерии уровень антител</v>
      </c>
      <c r="B2498" t="str">
        <f>IF(E2498="","",INDEX(Лаборатории!A:A,MATCH('Производственный контроль'!E2498,Лаборатории!B:B,0)))</f>
        <v xml:space="preserve">КУРИНОЕ ЦАРСТВО АО </v>
      </c>
      <c r="C2498" t="str">
        <f>IF(E2498="","",VLOOKUP(E2498,Лаборатории!B:D,3,0))</f>
        <v>U377_CHL</v>
      </c>
      <c r="D2498" s="12">
        <v>45765</v>
      </c>
      <c r="E2498" s="150" t="s">
        <v>793</v>
      </c>
      <c r="F2498" s="150" t="s">
        <v>544</v>
      </c>
      <c r="G2498" s="11" t="s">
        <v>561</v>
      </c>
      <c r="H2498" s="11" t="s">
        <v>262</v>
      </c>
      <c r="I2498" s="11" t="s">
        <v>3425</v>
      </c>
      <c r="J2498" t="str">
        <f>IF(L2498="","",VLOOKUP(L2498,Продукция!B:D,3,0))</f>
        <v>Биологический_материал</v>
      </c>
      <c r="K2498" t="str">
        <f>IF(L2498="","",VLOOKUP(L2498,Продукция!B:C,2,0))</f>
        <v>Сыворотка крови</v>
      </c>
      <c r="L2498" s="155" t="s">
        <v>302</v>
      </c>
      <c r="M2498">
        <f>IF(L2498="","",VLOOKUP(L2498,Продукция!B:L,11,0))</f>
        <v>0</v>
      </c>
      <c r="N2498" s="11" t="s">
        <v>873</v>
      </c>
      <c r="P2498" s="150" t="s">
        <v>340</v>
      </c>
      <c r="Q2498" s="150" t="s">
        <v>854</v>
      </c>
      <c r="R2498" s="153" t="s">
        <v>4862</v>
      </c>
      <c r="S2498" s="11">
        <v>18</v>
      </c>
      <c r="T2498" s="11" t="s">
        <v>5276</v>
      </c>
      <c r="V2498" s="14">
        <v>45763</v>
      </c>
      <c r="Z2498" s="162" t="s">
        <v>4823</v>
      </c>
      <c r="AA2498" s="15">
        <v>0.49305555555555558</v>
      </c>
      <c r="AB2498" t="str">
        <f>IF(L2498="","",VLOOKUP(L2498&amp;I2498,Продукция!A:I,9,0))</f>
        <v>рекомендация производителя набора</v>
      </c>
      <c r="AC2498" s="14">
        <v>45771</v>
      </c>
      <c r="AD2498" s="11" t="s">
        <v>2676</v>
      </c>
      <c r="AE2498" s="11" t="s">
        <v>4823</v>
      </c>
      <c r="AF2498" t="str">
        <f>IF(AD2498="","",VLOOKUP(AD2498,'Сотрудники и ссылки'!A:B,2,0))</f>
        <v>Серолог</v>
      </c>
      <c r="AG2498">
        <f>IF(AD2498="","",VLOOKUP(AD2498,'Сотрудники и ссылки'!A:C,3,0))</f>
        <v>20007746</v>
      </c>
      <c r="AH2498" s="11" t="s">
        <v>2676</v>
      </c>
      <c r="AI2498" t="str">
        <f>IF(AH2498="","",VLOOKUP(AH2498,'Сотрудники и ссылки'!A:B,2,0))</f>
        <v>Серолог</v>
      </c>
      <c r="AJ2498">
        <f>IF(AH2498="","",VLOOKUP(AH2498,'Сотрудники и ссылки'!A:C,3,0))</f>
        <v>20007746</v>
      </c>
      <c r="AK2498" s="14">
        <v>45771</v>
      </c>
      <c r="AL2498" s="2">
        <f>IF(AK2498="","",AK2498+VLOOKUP(I2498,'Вид исследования'!B:E,4,0))</f>
        <v>45772</v>
      </c>
      <c r="AM2498" s="2">
        <f>IF(AK2498="","",AK2498+VLOOKUP(I2498,'Вид исследования'!B:F,5,0))</f>
        <v>45772</v>
      </c>
      <c r="AN2498" s="14">
        <v>45771</v>
      </c>
      <c r="AP2498" s="11" t="s">
        <v>189</v>
      </c>
      <c r="AQ2498" t="str">
        <f>IFERROR(IF(L2498="","",VLOOKUP(L2498&amp;I2498,Продукция!A:K,11,0)),"обратитесь к админ справочника")</f>
        <v>согласно рекомендациям производителя теста</v>
      </c>
      <c r="AR2498" s="11" t="s">
        <v>4823</v>
      </c>
      <c r="AS2498" t="str">
        <f>IFERROR(IF(L2498="","",VLOOKUP(L2498&amp;I2498,Продукция!A:J,10,0)),"обратитесь к админ справочника")</f>
        <v>инструкция тест- ситема Биочек СК-108</v>
      </c>
      <c r="AT2498" s="11" t="s">
        <v>4823</v>
      </c>
      <c r="AU2498" s="11" t="s">
        <v>4823</v>
      </c>
      <c r="AV2498" s="11" t="s">
        <v>2676</v>
      </c>
      <c r="AW2498" s="11" t="s">
        <v>4824</v>
      </c>
      <c r="AX2498" s="11" t="s">
        <v>561</v>
      </c>
      <c r="AY2498" s="11" t="s">
        <v>1062</v>
      </c>
      <c r="AZ2498" s="11">
        <v>155</v>
      </c>
      <c r="BA2498" s="11">
        <v>41</v>
      </c>
      <c r="BC2498" s="11" t="s">
        <v>4825</v>
      </c>
    </row>
    <row r="2499" spans="1:57" s="4" customFormat="1" x14ac:dyDescent="0.25">
      <c r="A2499" s="4" t="str">
        <f t="shared" si="44"/>
        <v>С/722IBV (ХЕМА) инфекционный бронхит уровень антител</v>
      </c>
      <c r="B2499" s="4" t="str">
        <f>IF(E2499="","",INDEX(Лаборатории!A:A,MATCH('Производственный контроль'!E2499,Лаборатории!B:B,0)))</f>
        <v xml:space="preserve">КУРИНОЕ ЦАРСТВО АО </v>
      </c>
      <c r="C2499" s="4" t="str">
        <f>IF(E2499="","",VLOOKUP(E2499,Лаборатории!B:D,3,0))</f>
        <v>U377_CHL</v>
      </c>
      <c r="D2499" s="154">
        <v>45765</v>
      </c>
      <c r="E2499" s="150" t="s">
        <v>793</v>
      </c>
      <c r="F2499" s="150" t="s">
        <v>544</v>
      </c>
      <c r="G2499" s="150" t="s">
        <v>561</v>
      </c>
      <c r="H2499" s="150" t="s">
        <v>262</v>
      </c>
      <c r="I2499" s="150" t="s">
        <v>3431</v>
      </c>
      <c r="J2499" s="4" t="str">
        <f>IF(L2499="","",VLOOKUP(L2499,Продукция!B:D,3,0))</f>
        <v>Биологический_материал</v>
      </c>
      <c r="K2499" s="4" t="str">
        <f>IF(L2499="","",VLOOKUP(L2499,Продукция!B:C,2,0))</f>
        <v>Сыворотка крови</v>
      </c>
      <c r="L2499" s="155" t="s">
        <v>302</v>
      </c>
      <c r="M2499" s="4">
        <f>IF(L2499="","",VLOOKUP(L2499,Продукция!B:L,11,0))</f>
        <v>0</v>
      </c>
      <c r="N2499" s="150" t="s">
        <v>873</v>
      </c>
      <c r="O2499" s="150"/>
      <c r="P2499" s="150" t="s">
        <v>340</v>
      </c>
      <c r="Q2499" s="150" t="s">
        <v>854</v>
      </c>
      <c r="R2499" s="160" t="s">
        <v>4859</v>
      </c>
      <c r="S2499" s="150">
        <v>18</v>
      </c>
      <c r="T2499" s="150" t="s">
        <v>5276</v>
      </c>
      <c r="U2499" s="150"/>
      <c r="V2499" s="156">
        <v>45763</v>
      </c>
      <c r="W2499" s="156"/>
      <c r="X2499" s="157"/>
      <c r="Y2499" s="150"/>
      <c r="Z2499" s="150" t="s">
        <v>4823</v>
      </c>
      <c r="AA2499" s="158">
        <v>0.49305555555555558</v>
      </c>
      <c r="AB2499" s="4" t="str">
        <f>IF(L2499="","",VLOOKUP(L2499&amp;I2499,Продукция!A:I,9,0))</f>
        <v>рекомендация производителя набора</v>
      </c>
      <c r="AC2499" s="156">
        <v>45770</v>
      </c>
      <c r="AD2499" s="150" t="s">
        <v>2673</v>
      </c>
      <c r="AE2499" s="150" t="s">
        <v>4823</v>
      </c>
      <c r="AF2499" s="4" t="str">
        <f>IF(AD2499="","",VLOOKUP(AD2499,'Сотрудники и ссылки'!A:B,2,0))</f>
        <v>Серолог</v>
      </c>
      <c r="AG2499" s="4">
        <f>IF(AD2499="","",VLOOKUP(AD2499,'Сотрудники и ссылки'!A:C,3,0))</f>
        <v>20001771</v>
      </c>
      <c r="AH2499" s="150" t="s">
        <v>2673</v>
      </c>
      <c r="AI2499" s="4" t="str">
        <f>IF(AH2499="","",VLOOKUP(AH2499,'Сотрудники и ссылки'!A:B,2,0))</f>
        <v>Серолог</v>
      </c>
      <c r="AJ2499" s="4">
        <f>IF(AH2499="","",VLOOKUP(AH2499,'Сотрудники и ссылки'!A:C,3,0))</f>
        <v>20001771</v>
      </c>
      <c r="AK2499" s="156">
        <v>45770</v>
      </c>
      <c r="AL2499" s="159">
        <f>IF(AK2499="","",AK2499+VLOOKUP(I2499,'Вид исследования'!B:E,4,0))</f>
        <v>45771</v>
      </c>
      <c r="AM2499" s="159">
        <f>IF(AK2499="","",AK2499+VLOOKUP(I2499,'Вид исследования'!B:F,5,0))</f>
        <v>45771</v>
      </c>
      <c r="AN2499" s="156">
        <v>45770</v>
      </c>
      <c r="AO2499" s="150"/>
      <c r="AP2499" s="150" t="s">
        <v>189</v>
      </c>
      <c r="AQ2499" s="4" t="str">
        <f>IFERROR(IF(L2499="","",VLOOKUP(L2499&amp;I2499,Продукция!A:K,11,0)),"обратитесь к админ справочника")</f>
        <v>согласно рекомендациям производителя теста</v>
      </c>
      <c r="AR2499" s="150" t="s">
        <v>4823</v>
      </c>
      <c r="AS2499" s="4" t="str">
        <f>IFERROR(IF(L2499="","",VLOOKUP(L2499&amp;I2499,Продукция!A:J,10,0)),"обратитесь к админ справочника")</f>
        <v>инструкция по применению набора ХЕМА</v>
      </c>
      <c r="AT2499" s="150" t="s">
        <v>4823</v>
      </c>
      <c r="AU2499" s="150" t="s">
        <v>4823</v>
      </c>
      <c r="AV2499" s="150" t="s">
        <v>2673</v>
      </c>
      <c r="AW2499" s="150" t="s">
        <v>4824</v>
      </c>
      <c r="AX2499" s="150" t="s">
        <v>561</v>
      </c>
      <c r="AY2499" s="150" t="s">
        <v>1053</v>
      </c>
      <c r="AZ2499" s="150">
        <v>155</v>
      </c>
      <c r="BA2499" s="150">
        <v>40</v>
      </c>
      <c r="BB2499" s="150"/>
      <c r="BC2499" s="150" t="s">
        <v>4825</v>
      </c>
      <c r="BD2499" s="150"/>
      <c r="BE2499" s="150"/>
    </row>
    <row r="2500" spans="1:57" s="4" customFormat="1" x14ac:dyDescent="0.25">
      <c r="A2500" s="4" t="str">
        <f t="shared" si="44"/>
        <v>С/722IBD (ХЕМА) болезнь Гамборо уровень антител</v>
      </c>
      <c r="B2500" s="4" t="str">
        <f>IF(E2500="","",INDEX(Лаборатории!A:A,MATCH('Производственный контроль'!E2500,Лаборатории!B:B,0)))</f>
        <v xml:space="preserve">КУРИНОЕ ЦАРСТВО АО </v>
      </c>
      <c r="C2500" s="4" t="str">
        <f>IF(E2500="","",VLOOKUP(E2500,Лаборатории!B:D,3,0))</f>
        <v>U377_CHL</v>
      </c>
      <c r="D2500" s="154">
        <v>45765</v>
      </c>
      <c r="E2500" s="150" t="s">
        <v>793</v>
      </c>
      <c r="F2500" s="150" t="s">
        <v>544</v>
      </c>
      <c r="G2500" s="150" t="s">
        <v>561</v>
      </c>
      <c r="H2500" s="150" t="s">
        <v>262</v>
      </c>
      <c r="I2500" s="150" t="s">
        <v>3430</v>
      </c>
      <c r="J2500" s="4" t="str">
        <f>IF(L2500="","",VLOOKUP(L2500,Продукция!B:D,3,0))</f>
        <v>Биологический_материал</v>
      </c>
      <c r="K2500" s="4" t="str">
        <f>IF(L2500="","",VLOOKUP(L2500,Продукция!B:C,2,0))</f>
        <v>Сыворотка крови</v>
      </c>
      <c r="L2500" s="155" t="s">
        <v>302</v>
      </c>
      <c r="M2500" s="4">
        <f>IF(L2500="","",VLOOKUP(L2500,Продукция!B:L,11,0))</f>
        <v>0</v>
      </c>
      <c r="N2500" s="150" t="s">
        <v>873</v>
      </c>
      <c r="O2500" s="150"/>
      <c r="P2500" s="150" t="s">
        <v>340</v>
      </c>
      <c r="Q2500" s="150" t="s">
        <v>854</v>
      </c>
      <c r="R2500" s="160" t="s">
        <v>4859</v>
      </c>
      <c r="S2500" s="150">
        <v>18</v>
      </c>
      <c r="T2500" s="150" t="s">
        <v>5276</v>
      </c>
      <c r="U2500" s="150"/>
      <c r="V2500" s="156">
        <v>45763</v>
      </c>
      <c r="W2500" s="156"/>
      <c r="X2500" s="157"/>
      <c r="Y2500" s="150"/>
      <c r="Z2500" s="150" t="s">
        <v>4823</v>
      </c>
      <c r="AA2500" s="158">
        <v>0.49305555555555558</v>
      </c>
      <c r="AB2500" s="4" t="str">
        <f>IF(L2500="","",VLOOKUP(L2500&amp;I2500,Продукция!A:I,9,0))</f>
        <v>рекомендация производителя набора</v>
      </c>
      <c r="AC2500" s="156">
        <v>45770</v>
      </c>
      <c r="AD2500" s="150" t="s">
        <v>2673</v>
      </c>
      <c r="AE2500" s="150" t="s">
        <v>4823</v>
      </c>
      <c r="AF2500" s="4" t="str">
        <f>IF(AD2500="","",VLOOKUP(AD2500,'Сотрудники и ссылки'!A:B,2,0))</f>
        <v>Серолог</v>
      </c>
      <c r="AG2500" s="4">
        <f>IF(AD2500="","",VLOOKUP(AD2500,'Сотрудники и ссылки'!A:C,3,0))</f>
        <v>20001771</v>
      </c>
      <c r="AH2500" s="150" t="s">
        <v>2673</v>
      </c>
      <c r="AI2500" s="4" t="str">
        <f>IF(AH2500="","",VLOOKUP(AH2500,'Сотрудники и ссылки'!A:B,2,0))</f>
        <v>Серолог</v>
      </c>
      <c r="AJ2500" s="4">
        <f>IF(AH2500="","",VLOOKUP(AH2500,'Сотрудники и ссылки'!A:C,3,0))</f>
        <v>20001771</v>
      </c>
      <c r="AK2500" s="156">
        <v>45770</v>
      </c>
      <c r="AL2500" s="159">
        <f>IF(AK2500="","",AK2500+VLOOKUP(I2500,'Вид исследования'!B:E,4,0))</f>
        <v>45771</v>
      </c>
      <c r="AM2500" s="159">
        <f>IF(AK2500="","",AK2500+VLOOKUP(I2500,'Вид исследования'!B:F,5,0))</f>
        <v>45771</v>
      </c>
      <c r="AN2500" s="156">
        <v>45770</v>
      </c>
      <c r="AO2500" s="150"/>
      <c r="AP2500" s="150" t="s">
        <v>189</v>
      </c>
      <c r="AQ2500" s="4" t="str">
        <f>IFERROR(IF(L2500="","",VLOOKUP(L2500&amp;I2500,Продукция!A:K,11,0)),"обратитесь к админ справочника")</f>
        <v>согласно рекомендациям производителя теста</v>
      </c>
      <c r="AR2500" s="150" t="s">
        <v>4823</v>
      </c>
      <c r="AS2500" s="4" t="str">
        <f>IFERROR(IF(L2500="","",VLOOKUP(L2500&amp;I2500,Продукция!A:J,10,0)),"обратитесь к админ справочника")</f>
        <v>инструкция по применению набора ХЕМА</v>
      </c>
      <c r="AT2500" s="150" t="s">
        <v>4823</v>
      </c>
      <c r="AU2500" s="150" t="s">
        <v>4823</v>
      </c>
      <c r="AV2500" s="150" t="s">
        <v>2673</v>
      </c>
      <c r="AW2500" s="150" t="s">
        <v>4824</v>
      </c>
      <c r="AX2500" s="150" t="s">
        <v>561</v>
      </c>
      <c r="AY2500" s="150" t="s">
        <v>1053</v>
      </c>
      <c r="AZ2500" s="150">
        <v>155</v>
      </c>
      <c r="BA2500" s="150">
        <v>40</v>
      </c>
      <c r="BB2500" s="150"/>
      <c r="BC2500" s="150" t="s">
        <v>4825</v>
      </c>
      <c r="BD2500" s="150"/>
      <c r="BE2500" s="150"/>
    </row>
    <row r="2501" spans="1:57" s="4" customFormat="1" x14ac:dyDescent="0.25">
      <c r="A2501" s="4" t="str">
        <f t="shared" si="44"/>
        <v>С/722ART (ХЕМА) инфекционный альвеолярный ринотрахеит тип А и В уровень антител</v>
      </c>
      <c r="B2501" s="4" t="str">
        <f>IF(E2501="","",INDEX(Лаборатории!A:A,MATCH('Производственный контроль'!E2501,Лаборатории!B:B,0)))</f>
        <v xml:space="preserve">КУРИНОЕ ЦАРСТВО АО </v>
      </c>
      <c r="C2501" s="4" t="str">
        <f>IF(E2501="","",VLOOKUP(E2501,Лаборатории!B:D,3,0))</f>
        <v>U377_CHL</v>
      </c>
      <c r="D2501" s="154">
        <v>45765</v>
      </c>
      <c r="E2501" s="150" t="s">
        <v>793</v>
      </c>
      <c r="F2501" s="150" t="s">
        <v>544</v>
      </c>
      <c r="G2501" s="150" t="s">
        <v>561</v>
      </c>
      <c r="H2501" s="150" t="s">
        <v>262</v>
      </c>
      <c r="I2501" s="150" t="s">
        <v>3432</v>
      </c>
      <c r="J2501" s="4" t="str">
        <f>IF(L2501="","",VLOOKUP(L2501,Продукция!B:D,3,0))</f>
        <v>Биологический_материал</v>
      </c>
      <c r="K2501" s="4" t="str">
        <f>IF(L2501="","",VLOOKUP(L2501,Продукция!B:C,2,0))</f>
        <v>Сыворотка крови</v>
      </c>
      <c r="L2501" s="155" t="s">
        <v>302</v>
      </c>
      <c r="M2501" s="4">
        <f>IF(L2501="","",VLOOKUP(L2501,Продукция!B:L,11,0))</f>
        <v>0</v>
      </c>
      <c r="N2501" s="150" t="s">
        <v>873</v>
      </c>
      <c r="O2501" s="150"/>
      <c r="P2501" s="150" t="s">
        <v>340</v>
      </c>
      <c r="Q2501" s="150" t="s">
        <v>854</v>
      </c>
      <c r="R2501" s="160" t="s">
        <v>4859</v>
      </c>
      <c r="S2501" s="150">
        <v>18</v>
      </c>
      <c r="T2501" s="150" t="s">
        <v>5276</v>
      </c>
      <c r="U2501" s="150"/>
      <c r="V2501" s="156">
        <v>45763</v>
      </c>
      <c r="W2501" s="156"/>
      <c r="X2501" s="157"/>
      <c r="Y2501" s="150"/>
      <c r="Z2501" s="150" t="s">
        <v>4823</v>
      </c>
      <c r="AA2501" s="158">
        <v>0.49305555555555558</v>
      </c>
      <c r="AB2501" s="4" t="str">
        <f>IF(L2501="","",VLOOKUP(L2501&amp;I2501,Продукция!A:I,9,0))</f>
        <v>рекомендация производителя набора</v>
      </c>
      <c r="AC2501" s="156">
        <v>45770</v>
      </c>
      <c r="AD2501" s="150" t="s">
        <v>2673</v>
      </c>
      <c r="AE2501" s="150" t="s">
        <v>4823</v>
      </c>
      <c r="AF2501" s="4" t="str">
        <f>IF(AD2501="","",VLOOKUP(AD2501,'Сотрудники и ссылки'!A:B,2,0))</f>
        <v>Серолог</v>
      </c>
      <c r="AG2501" s="4">
        <f>IF(AD2501="","",VLOOKUP(AD2501,'Сотрудники и ссылки'!A:C,3,0))</f>
        <v>20001771</v>
      </c>
      <c r="AH2501" s="150" t="s">
        <v>2673</v>
      </c>
      <c r="AI2501" s="4" t="str">
        <f>IF(AH2501="","",VLOOKUP(AH2501,'Сотрудники и ссылки'!A:B,2,0))</f>
        <v>Серолог</v>
      </c>
      <c r="AJ2501" s="4">
        <f>IF(AH2501="","",VLOOKUP(AH2501,'Сотрудники и ссылки'!A:C,3,0))</f>
        <v>20001771</v>
      </c>
      <c r="AK2501" s="156">
        <v>45770</v>
      </c>
      <c r="AL2501" s="159">
        <f>IF(AK2501="","",AK2501+VLOOKUP(I2501,'Вид исследования'!B:E,4,0))</f>
        <v>45771</v>
      </c>
      <c r="AM2501" s="159">
        <f>IF(AK2501="","",AK2501+VLOOKUP(I2501,'Вид исследования'!B:F,5,0))</f>
        <v>45771</v>
      </c>
      <c r="AN2501" s="156">
        <v>45770</v>
      </c>
      <c r="AO2501" s="150"/>
      <c r="AP2501" s="150" t="s">
        <v>189</v>
      </c>
      <c r="AQ2501" s="4" t="str">
        <f>IFERROR(IF(L2501="","",VLOOKUP(L2501&amp;I2501,Продукция!A:K,11,0)),"обратитесь к админ справочника")</f>
        <v>согласно рекомендациям производителя теста</v>
      </c>
      <c r="AR2501" s="150" t="s">
        <v>4823</v>
      </c>
      <c r="AS2501" s="4" t="str">
        <f>IFERROR(IF(L2501="","",VLOOKUP(L2501&amp;I2501,Продукция!A:J,10,0)),"обратитесь к админ справочника")</f>
        <v>инструкция по применению набора ХЕМА</v>
      </c>
      <c r="AT2501" s="150" t="s">
        <v>4823</v>
      </c>
      <c r="AU2501" s="150" t="s">
        <v>4823</v>
      </c>
      <c r="AV2501" s="150" t="s">
        <v>2673</v>
      </c>
      <c r="AW2501" s="150" t="s">
        <v>4824</v>
      </c>
      <c r="AX2501" s="150" t="s">
        <v>561</v>
      </c>
      <c r="AY2501" s="150" t="s">
        <v>1053</v>
      </c>
      <c r="AZ2501" s="150">
        <v>155</v>
      </c>
      <c r="BA2501" s="150">
        <v>40</v>
      </c>
      <c r="BB2501" s="150"/>
      <c r="BC2501" s="150" t="s">
        <v>4825</v>
      </c>
      <c r="BD2501" s="150"/>
      <c r="BE2501" s="150"/>
    </row>
    <row r="2502" spans="1:57" x14ac:dyDescent="0.25">
      <c r="A2502" t="str">
        <f t="shared" si="44"/>
        <v>C/741Болезнь Ньюкасла уровень антител</v>
      </c>
      <c r="B2502" t="str">
        <f>IF(E2502="","",INDEX(Лаборатории!A:A,MATCH('Производственный контроль'!E2502,Лаборатории!B:B,0)))</f>
        <v xml:space="preserve">КУРИНОЕ ЦАРСТВО АО </v>
      </c>
      <c r="C2502" t="str">
        <f>IF(E2502="","",VLOOKUP(E2502,Лаборатории!B:D,3,0))</f>
        <v>U377_CHL</v>
      </c>
      <c r="D2502" s="12">
        <v>45768</v>
      </c>
      <c r="E2502" s="150" t="s">
        <v>793</v>
      </c>
      <c r="F2502" s="150" t="s">
        <v>544</v>
      </c>
      <c r="G2502" s="150" t="s">
        <v>561</v>
      </c>
      <c r="H2502" s="11" t="s">
        <v>312</v>
      </c>
      <c r="I2502" s="11" t="s">
        <v>3434</v>
      </c>
      <c r="J2502" t="str">
        <f>IF(L2502="","",VLOOKUP(L2502,Продукция!B:D,3,0))</f>
        <v>Биологический_материал</v>
      </c>
      <c r="K2502" t="str">
        <f>IF(L2502="","",VLOOKUP(L2502,Продукция!B:C,2,0))</f>
        <v>Сыворотка крови</v>
      </c>
      <c r="L2502" s="155" t="s">
        <v>302</v>
      </c>
      <c r="M2502">
        <f>IF(L2502="","",VLOOKUP(L2502,Продукция!B:L,11,0))</f>
        <v>0</v>
      </c>
      <c r="N2502" s="150" t="s">
        <v>873</v>
      </c>
      <c r="P2502" s="150" t="s">
        <v>340</v>
      </c>
      <c r="Q2502" s="150" t="s">
        <v>854</v>
      </c>
      <c r="R2502" s="153" t="s">
        <v>4826</v>
      </c>
      <c r="S2502" s="11">
        <v>20</v>
      </c>
      <c r="T2502" s="11" t="s">
        <v>5277</v>
      </c>
      <c r="V2502" s="14">
        <v>45766</v>
      </c>
      <c r="Z2502" s="162" t="s">
        <v>4823</v>
      </c>
      <c r="AA2502" s="15">
        <v>0.4236111111111111</v>
      </c>
      <c r="AB2502" t="str">
        <f>IF(L2502="","",VLOOKUP(L2502&amp;I2502,Продукция!A:I,9,0))</f>
        <v>рекомендация производителя набора</v>
      </c>
      <c r="AC2502" s="14">
        <v>45769</v>
      </c>
      <c r="AD2502" s="11" t="s">
        <v>2673</v>
      </c>
      <c r="AE2502" s="11" t="s">
        <v>4823</v>
      </c>
      <c r="AF2502" t="str">
        <f>IF(AD2502="","",VLOOKUP(AD2502,'Сотрудники и ссылки'!A:B,2,0))</f>
        <v>Серолог</v>
      </c>
      <c r="AG2502">
        <f>IF(AD2502="","",VLOOKUP(AD2502,'Сотрудники и ссылки'!A:C,3,0))</f>
        <v>20001771</v>
      </c>
      <c r="AH2502" s="11" t="s">
        <v>2673</v>
      </c>
      <c r="AI2502" t="str">
        <f>IF(AH2502="","",VLOOKUP(AH2502,'Сотрудники и ссылки'!A:B,2,0))</f>
        <v>Серолог</v>
      </c>
      <c r="AJ2502">
        <f>IF(AH2502="","",VLOOKUP(AH2502,'Сотрудники и ссылки'!A:C,3,0))</f>
        <v>20001771</v>
      </c>
      <c r="AK2502" s="14">
        <v>45769</v>
      </c>
      <c r="AL2502" s="2">
        <f>IF(AK2502="","",AK2502+VLOOKUP(I2502,'Вид исследования'!B:E,4,0))</f>
        <v>45770</v>
      </c>
      <c r="AM2502" s="2">
        <f>IF(AK2502="","",AK2502+VLOOKUP(I2502,'Вид исследования'!B:F,5,0))</f>
        <v>45770</v>
      </c>
      <c r="AN2502" s="14">
        <v>45769</v>
      </c>
      <c r="AP2502" s="11" t="s">
        <v>189</v>
      </c>
      <c r="AQ2502" t="str">
        <f>IFERROR(IF(L2502="","",VLOOKUP(L2502&amp;I2502,Продукция!A:K,11,0)),"обратитесь к админ справочника")</f>
        <v>согласно рекомендациям производителя теста</v>
      </c>
      <c r="AR2502" s="11" t="s">
        <v>4823</v>
      </c>
      <c r="AS2502" t="str">
        <f>IFERROR(IF(L2502="","",VLOOKUP(L2502&amp;I2502,Продукция!A:J,10,0)),"обратитесь к админ справочника")</f>
        <v>инструкция по применению набора РЗГА Ньюкасла</v>
      </c>
      <c r="AT2502" s="11" t="s">
        <v>4823</v>
      </c>
      <c r="AU2502" s="11" t="s">
        <v>4823</v>
      </c>
      <c r="AV2502" s="11" t="s">
        <v>2673</v>
      </c>
      <c r="AW2502" s="11" t="s">
        <v>4824</v>
      </c>
      <c r="AX2502" s="11" t="s">
        <v>561</v>
      </c>
      <c r="AY2502" s="11" t="s">
        <v>1052</v>
      </c>
      <c r="AZ2502" s="11">
        <v>155</v>
      </c>
      <c r="BA2502" s="11">
        <v>41</v>
      </c>
      <c r="BC2502" s="11" t="s">
        <v>4855</v>
      </c>
    </row>
    <row r="2503" spans="1:57" x14ac:dyDescent="0.25">
      <c r="A2503" t="str">
        <f t="shared" si="44"/>
        <v>C/741Болезнь Ньюкасла уровень антител</v>
      </c>
      <c r="B2503" t="str">
        <f>IF(E2503="","",INDEX(Лаборатории!A:A,MATCH('Производственный контроль'!E2503,Лаборатории!B:B,0)))</f>
        <v xml:space="preserve">КУРИНОЕ ЦАРСТВО АО </v>
      </c>
      <c r="C2503" t="str">
        <f>IF(E2503="","",VLOOKUP(E2503,Лаборатории!B:D,3,0))</f>
        <v>U377_CHL</v>
      </c>
      <c r="D2503" s="12">
        <v>45768</v>
      </c>
      <c r="E2503" s="150" t="s">
        <v>793</v>
      </c>
      <c r="F2503" s="150" t="s">
        <v>544</v>
      </c>
      <c r="G2503" s="150" t="s">
        <v>561</v>
      </c>
      <c r="H2503" s="11" t="s">
        <v>312</v>
      </c>
      <c r="I2503" s="11" t="s">
        <v>3434</v>
      </c>
      <c r="J2503" t="str">
        <f>IF(L2503="","",VLOOKUP(L2503,Продукция!B:D,3,0))</f>
        <v>Биологический_материал</v>
      </c>
      <c r="K2503" t="str">
        <f>IF(L2503="","",VLOOKUP(L2503,Продукция!B:C,2,0))</f>
        <v>Сыворотка крови</v>
      </c>
      <c r="L2503" s="155" t="s">
        <v>302</v>
      </c>
      <c r="M2503">
        <f>IF(L2503="","",VLOOKUP(L2503,Продукция!B:L,11,0))</f>
        <v>0</v>
      </c>
      <c r="N2503" s="150" t="s">
        <v>873</v>
      </c>
      <c r="P2503" s="150" t="s">
        <v>340</v>
      </c>
      <c r="Q2503" s="150" t="s">
        <v>854</v>
      </c>
      <c r="R2503" s="153" t="s">
        <v>4827</v>
      </c>
      <c r="S2503" s="11">
        <v>20</v>
      </c>
      <c r="T2503" s="11" t="s">
        <v>5277</v>
      </c>
      <c r="V2503" s="14">
        <v>45766</v>
      </c>
      <c r="Z2503" s="162" t="s">
        <v>4823</v>
      </c>
      <c r="AA2503" s="15">
        <v>0.4236111111111111</v>
      </c>
      <c r="AB2503" t="str">
        <f>IF(L2503="","",VLOOKUP(L2503&amp;I2503,Продукция!A:I,9,0))</f>
        <v>рекомендация производителя набора</v>
      </c>
      <c r="AC2503" s="14">
        <v>45769</v>
      </c>
      <c r="AD2503" s="11" t="s">
        <v>2673</v>
      </c>
      <c r="AE2503" s="11" t="s">
        <v>4823</v>
      </c>
      <c r="AF2503" t="str">
        <f>IF(AD2503="","",VLOOKUP(AD2503,'Сотрудники и ссылки'!A:B,2,0))</f>
        <v>Серолог</v>
      </c>
      <c r="AG2503">
        <f>IF(AD2503="","",VLOOKUP(AD2503,'Сотрудники и ссылки'!A:C,3,0))</f>
        <v>20001771</v>
      </c>
      <c r="AH2503" s="11" t="s">
        <v>2673</v>
      </c>
      <c r="AI2503" t="str">
        <f>IF(AH2503="","",VLOOKUP(AH2503,'Сотрудники и ссылки'!A:B,2,0))</f>
        <v>Серолог</v>
      </c>
      <c r="AJ2503">
        <f>IF(AH2503="","",VLOOKUP(AH2503,'Сотрудники и ссылки'!A:C,3,0))</f>
        <v>20001771</v>
      </c>
      <c r="AK2503" s="14">
        <v>45769</v>
      </c>
      <c r="AL2503" s="2">
        <f>IF(AK2503="","",AK2503+VLOOKUP(I2503,'Вид исследования'!B:E,4,0))</f>
        <v>45770</v>
      </c>
      <c r="AM2503" s="2">
        <f>IF(AK2503="","",AK2503+VLOOKUP(I2503,'Вид исследования'!B:F,5,0))</f>
        <v>45770</v>
      </c>
      <c r="AN2503" s="14">
        <v>45769</v>
      </c>
      <c r="AP2503" s="11" t="s">
        <v>189</v>
      </c>
      <c r="AQ2503" t="str">
        <f>IFERROR(IF(L2503="","",VLOOKUP(L2503&amp;I2503,Продукция!A:K,11,0)),"обратитесь к админ справочника")</f>
        <v>согласно рекомендациям производителя теста</v>
      </c>
      <c r="AR2503" s="11" t="s">
        <v>4823</v>
      </c>
      <c r="AS2503" t="str">
        <f>IFERROR(IF(L2503="","",VLOOKUP(L2503&amp;I2503,Продукция!A:J,10,0)),"обратитесь к админ справочника")</f>
        <v>инструкция по применению набора РЗГА Ньюкасла</v>
      </c>
      <c r="AT2503" s="11" t="s">
        <v>4823</v>
      </c>
      <c r="AU2503" s="11" t="s">
        <v>4823</v>
      </c>
      <c r="AV2503" s="11" t="s">
        <v>2673</v>
      </c>
      <c r="AW2503" s="11" t="s">
        <v>4824</v>
      </c>
      <c r="AX2503" s="11" t="s">
        <v>561</v>
      </c>
      <c r="AY2503" s="11" t="s">
        <v>1055</v>
      </c>
      <c r="AZ2503" s="11">
        <v>155</v>
      </c>
      <c r="BA2503" s="11">
        <v>41</v>
      </c>
      <c r="BC2503" s="11" t="s">
        <v>4855</v>
      </c>
    </row>
    <row r="2504" spans="1:57" x14ac:dyDescent="0.25">
      <c r="A2504" t="str">
        <f t="shared" si="44"/>
        <v>C/741Болезнь Ньюкасла уровень антител</v>
      </c>
      <c r="B2504" t="str">
        <f>IF(E2504="","",INDEX(Лаборатории!A:A,MATCH('Производственный контроль'!E2504,Лаборатории!B:B,0)))</f>
        <v xml:space="preserve">КУРИНОЕ ЦАРСТВО АО </v>
      </c>
      <c r="C2504" t="str">
        <f>IF(E2504="","",VLOOKUP(E2504,Лаборатории!B:D,3,0))</f>
        <v>U377_CHL</v>
      </c>
      <c r="D2504" s="12">
        <v>45768</v>
      </c>
      <c r="E2504" s="150" t="s">
        <v>793</v>
      </c>
      <c r="F2504" s="150" t="s">
        <v>544</v>
      </c>
      <c r="G2504" s="150" t="s">
        <v>561</v>
      </c>
      <c r="H2504" s="11" t="s">
        <v>312</v>
      </c>
      <c r="I2504" s="11" t="s">
        <v>3434</v>
      </c>
      <c r="J2504" t="str">
        <f>IF(L2504="","",VLOOKUP(L2504,Продукция!B:D,3,0))</f>
        <v>Биологический_материал</v>
      </c>
      <c r="K2504" t="str">
        <f>IF(L2504="","",VLOOKUP(L2504,Продукция!B:C,2,0))</f>
        <v>Сыворотка крови</v>
      </c>
      <c r="L2504" s="155" t="s">
        <v>302</v>
      </c>
      <c r="M2504">
        <f>IF(L2504="","",VLOOKUP(L2504,Продукция!B:L,11,0))</f>
        <v>0</v>
      </c>
      <c r="N2504" s="150" t="s">
        <v>873</v>
      </c>
      <c r="P2504" s="150" t="s">
        <v>340</v>
      </c>
      <c r="Q2504" s="150" t="s">
        <v>854</v>
      </c>
      <c r="R2504" s="153" t="s">
        <v>4828</v>
      </c>
      <c r="S2504" s="11">
        <v>20</v>
      </c>
      <c r="T2504" s="11" t="s">
        <v>5277</v>
      </c>
      <c r="V2504" s="14">
        <v>45766</v>
      </c>
      <c r="Z2504" s="162" t="s">
        <v>4823</v>
      </c>
      <c r="AA2504" s="15">
        <v>0.4236111111111111</v>
      </c>
      <c r="AB2504" t="str">
        <f>IF(L2504="","",VLOOKUP(L2504&amp;I2504,Продукция!A:I,9,0))</f>
        <v>рекомендация производителя набора</v>
      </c>
      <c r="AC2504" s="14">
        <v>45769</v>
      </c>
      <c r="AD2504" s="11" t="s">
        <v>2673</v>
      </c>
      <c r="AE2504" s="11" t="s">
        <v>4823</v>
      </c>
      <c r="AF2504" t="str">
        <f>IF(AD2504="","",VLOOKUP(AD2504,'Сотрудники и ссылки'!A:B,2,0))</f>
        <v>Серолог</v>
      </c>
      <c r="AG2504">
        <f>IF(AD2504="","",VLOOKUP(AD2504,'Сотрудники и ссылки'!A:C,3,0))</f>
        <v>20001771</v>
      </c>
      <c r="AH2504" s="11" t="s">
        <v>2673</v>
      </c>
      <c r="AI2504" t="str">
        <f>IF(AH2504="","",VLOOKUP(AH2504,'Сотрудники и ссылки'!A:B,2,0))</f>
        <v>Серолог</v>
      </c>
      <c r="AJ2504">
        <f>IF(AH2504="","",VLOOKUP(AH2504,'Сотрудники и ссылки'!A:C,3,0))</f>
        <v>20001771</v>
      </c>
      <c r="AK2504" s="14">
        <v>45769</v>
      </c>
      <c r="AL2504" s="2">
        <f>IF(AK2504="","",AK2504+VLOOKUP(I2504,'Вид исследования'!B:E,4,0))</f>
        <v>45770</v>
      </c>
      <c r="AM2504" s="2">
        <f>IF(AK2504="","",AK2504+VLOOKUP(I2504,'Вид исследования'!B:F,5,0))</f>
        <v>45770</v>
      </c>
      <c r="AN2504" s="14">
        <v>45769</v>
      </c>
      <c r="AP2504" s="11" t="s">
        <v>189</v>
      </c>
      <c r="AQ2504" t="str">
        <f>IFERROR(IF(L2504="","",VLOOKUP(L2504&amp;I2504,Продукция!A:K,11,0)),"обратитесь к админ справочника")</f>
        <v>согласно рекомендациям производителя теста</v>
      </c>
      <c r="AR2504" s="11" t="s">
        <v>4823</v>
      </c>
      <c r="AS2504" t="str">
        <f>IFERROR(IF(L2504="","",VLOOKUP(L2504&amp;I2504,Продукция!A:J,10,0)),"обратитесь к админ справочника")</f>
        <v>инструкция по применению набора РЗГА Ньюкасла</v>
      </c>
      <c r="AT2504" s="11" t="s">
        <v>4823</v>
      </c>
      <c r="AU2504" s="11" t="s">
        <v>4823</v>
      </c>
      <c r="AV2504" s="11" t="s">
        <v>2673</v>
      </c>
      <c r="AW2504" s="11" t="s">
        <v>4824</v>
      </c>
      <c r="AX2504" s="11" t="s">
        <v>561</v>
      </c>
      <c r="AY2504" s="11" t="s">
        <v>1058</v>
      </c>
      <c r="AZ2504" s="11">
        <v>155</v>
      </c>
      <c r="BA2504" s="11">
        <v>41</v>
      </c>
      <c r="BC2504" s="11" t="s">
        <v>4855</v>
      </c>
    </row>
    <row r="2505" spans="1:57" x14ac:dyDescent="0.25">
      <c r="A2505" t="str">
        <f t="shared" ref="A2505:A2568" si="45">T2505&amp;I2505</f>
        <v>C/741Болезнь Ньюкасла уровень антител</v>
      </c>
      <c r="B2505" t="str">
        <f>IF(E2505="","",INDEX(Лаборатории!A:A,MATCH('Производственный контроль'!E2505,Лаборатории!B:B,0)))</f>
        <v xml:space="preserve">КУРИНОЕ ЦАРСТВО АО </v>
      </c>
      <c r="C2505" t="str">
        <f>IF(E2505="","",VLOOKUP(E2505,Лаборатории!B:D,3,0))</f>
        <v>U377_CHL</v>
      </c>
      <c r="D2505" s="12">
        <v>45768</v>
      </c>
      <c r="E2505" s="150" t="s">
        <v>793</v>
      </c>
      <c r="F2505" s="150" t="s">
        <v>544</v>
      </c>
      <c r="G2505" s="150" t="s">
        <v>561</v>
      </c>
      <c r="H2505" s="11" t="s">
        <v>312</v>
      </c>
      <c r="I2505" s="11" t="s">
        <v>3434</v>
      </c>
      <c r="J2505" t="str">
        <f>IF(L2505="","",VLOOKUP(L2505,Продукция!B:D,3,0))</f>
        <v>Биологический_материал</v>
      </c>
      <c r="K2505" t="str">
        <f>IF(L2505="","",VLOOKUP(L2505,Продукция!B:C,2,0))</f>
        <v>Сыворотка крови</v>
      </c>
      <c r="L2505" s="155" t="s">
        <v>302</v>
      </c>
      <c r="M2505">
        <f>IF(L2505="","",VLOOKUP(L2505,Продукция!B:L,11,0))</f>
        <v>0</v>
      </c>
      <c r="N2505" s="150" t="s">
        <v>873</v>
      </c>
      <c r="P2505" s="150" t="s">
        <v>340</v>
      </c>
      <c r="Q2505" s="150" t="s">
        <v>854</v>
      </c>
      <c r="R2505" s="153" t="s">
        <v>4829</v>
      </c>
      <c r="S2505" s="11">
        <v>20</v>
      </c>
      <c r="T2505" s="11" t="s">
        <v>5277</v>
      </c>
      <c r="V2505" s="14">
        <v>45765</v>
      </c>
      <c r="Z2505" s="162" t="s">
        <v>4823</v>
      </c>
      <c r="AA2505" s="15">
        <v>0.4236111111111111</v>
      </c>
      <c r="AB2505" t="str">
        <f>IF(L2505="","",VLOOKUP(L2505&amp;I2505,Продукция!A:I,9,0))</f>
        <v>рекомендация производителя набора</v>
      </c>
      <c r="AC2505" s="14">
        <v>45769</v>
      </c>
      <c r="AD2505" s="11" t="s">
        <v>2673</v>
      </c>
      <c r="AE2505" s="11" t="s">
        <v>4823</v>
      </c>
      <c r="AF2505" t="str">
        <f>IF(AD2505="","",VLOOKUP(AD2505,'Сотрудники и ссылки'!A:B,2,0))</f>
        <v>Серолог</v>
      </c>
      <c r="AG2505">
        <f>IF(AD2505="","",VLOOKUP(AD2505,'Сотрудники и ссылки'!A:C,3,0))</f>
        <v>20001771</v>
      </c>
      <c r="AH2505" s="11" t="s">
        <v>2673</v>
      </c>
      <c r="AI2505" t="str">
        <f>IF(AH2505="","",VLOOKUP(AH2505,'Сотрудники и ссылки'!A:B,2,0))</f>
        <v>Серолог</v>
      </c>
      <c r="AJ2505">
        <f>IF(AH2505="","",VLOOKUP(AH2505,'Сотрудники и ссылки'!A:C,3,0))</f>
        <v>20001771</v>
      </c>
      <c r="AK2505" s="14">
        <v>45769</v>
      </c>
      <c r="AL2505" s="2">
        <f>IF(AK2505="","",AK2505+VLOOKUP(I2505,'Вид исследования'!B:E,4,0))</f>
        <v>45770</v>
      </c>
      <c r="AM2505" s="2">
        <f>IF(AK2505="","",AK2505+VLOOKUP(I2505,'Вид исследования'!B:F,5,0))</f>
        <v>45770</v>
      </c>
      <c r="AN2505" s="14">
        <v>45769</v>
      </c>
      <c r="AP2505" s="11" t="s">
        <v>189</v>
      </c>
      <c r="AQ2505" t="str">
        <f>IFERROR(IF(L2505="","",VLOOKUP(L2505&amp;I2505,Продукция!A:K,11,0)),"обратитесь к админ справочника")</f>
        <v>согласно рекомендациям производителя теста</v>
      </c>
      <c r="AR2505" s="11" t="s">
        <v>4823</v>
      </c>
      <c r="AS2505" t="str">
        <f>IFERROR(IF(L2505="","",VLOOKUP(L2505&amp;I2505,Продукция!A:J,10,0)),"обратитесь к админ справочника")</f>
        <v>инструкция по применению набора РЗГА Ньюкасла</v>
      </c>
      <c r="AT2505" s="11" t="s">
        <v>4823</v>
      </c>
      <c r="AU2505" s="11" t="s">
        <v>4823</v>
      </c>
      <c r="AV2505" s="11" t="s">
        <v>2673</v>
      </c>
      <c r="AW2505" s="11" t="s">
        <v>4824</v>
      </c>
      <c r="AX2505" s="11" t="s">
        <v>561</v>
      </c>
      <c r="AY2505" s="11" t="s">
        <v>1061</v>
      </c>
      <c r="AZ2505" s="11">
        <v>155</v>
      </c>
      <c r="BA2505" s="11">
        <v>41</v>
      </c>
      <c r="BC2505" s="11" t="s">
        <v>4855</v>
      </c>
    </row>
    <row r="2506" spans="1:57" x14ac:dyDescent="0.25">
      <c r="A2506" t="str">
        <f t="shared" si="45"/>
        <v>C/741Болезнь Ньюкасла уровень антител</v>
      </c>
      <c r="B2506" t="str">
        <f>IF(E2506="","",INDEX(Лаборатории!A:A,MATCH('Производственный контроль'!E2506,Лаборатории!B:B,0)))</f>
        <v xml:space="preserve">КУРИНОЕ ЦАРСТВО АО </v>
      </c>
      <c r="C2506" t="str">
        <f>IF(E2506="","",VLOOKUP(E2506,Лаборатории!B:D,3,0))</f>
        <v>U377_CHL</v>
      </c>
      <c r="D2506" s="12">
        <v>45768</v>
      </c>
      <c r="E2506" s="150" t="s">
        <v>793</v>
      </c>
      <c r="F2506" s="150" t="s">
        <v>544</v>
      </c>
      <c r="G2506" s="150" t="s">
        <v>561</v>
      </c>
      <c r="H2506" s="11" t="s">
        <v>312</v>
      </c>
      <c r="I2506" s="11" t="s">
        <v>3434</v>
      </c>
      <c r="J2506" t="str">
        <f>IF(L2506="","",VLOOKUP(L2506,Продукция!B:D,3,0))</f>
        <v>Биологический_материал</v>
      </c>
      <c r="K2506" t="str">
        <f>IF(L2506="","",VLOOKUP(L2506,Продукция!B:C,2,0))</f>
        <v>Сыворотка крови</v>
      </c>
      <c r="L2506" s="155" t="s">
        <v>302</v>
      </c>
      <c r="M2506">
        <f>IF(L2506="","",VLOOKUP(L2506,Продукция!B:L,11,0))</f>
        <v>0</v>
      </c>
      <c r="N2506" s="150" t="s">
        <v>873</v>
      </c>
      <c r="P2506" s="150" t="s">
        <v>340</v>
      </c>
      <c r="Q2506" s="150" t="s">
        <v>854</v>
      </c>
      <c r="R2506" s="153" t="s">
        <v>4830</v>
      </c>
      <c r="S2506" s="11">
        <v>20</v>
      </c>
      <c r="T2506" s="11" t="s">
        <v>5277</v>
      </c>
      <c r="V2506" s="14">
        <v>45765</v>
      </c>
      <c r="Z2506" s="162" t="s">
        <v>4823</v>
      </c>
      <c r="AA2506" s="15">
        <v>0.4236111111111111</v>
      </c>
      <c r="AB2506" t="str">
        <f>IF(L2506="","",VLOOKUP(L2506&amp;I2506,Продукция!A:I,9,0))</f>
        <v>рекомендация производителя набора</v>
      </c>
      <c r="AC2506" s="14">
        <v>45769</v>
      </c>
      <c r="AD2506" s="11" t="s">
        <v>2673</v>
      </c>
      <c r="AE2506" s="11" t="s">
        <v>4823</v>
      </c>
      <c r="AF2506" t="str">
        <f>IF(AD2506="","",VLOOKUP(AD2506,'Сотрудники и ссылки'!A:B,2,0))</f>
        <v>Серолог</v>
      </c>
      <c r="AG2506">
        <f>IF(AD2506="","",VLOOKUP(AD2506,'Сотрудники и ссылки'!A:C,3,0))</f>
        <v>20001771</v>
      </c>
      <c r="AH2506" s="11" t="s">
        <v>2673</v>
      </c>
      <c r="AI2506" t="str">
        <f>IF(AH2506="","",VLOOKUP(AH2506,'Сотрудники и ссылки'!A:B,2,0))</f>
        <v>Серолог</v>
      </c>
      <c r="AJ2506">
        <f>IF(AH2506="","",VLOOKUP(AH2506,'Сотрудники и ссылки'!A:C,3,0))</f>
        <v>20001771</v>
      </c>
      <c r="AK2506" s="14">
        <v>45769</v>
      </c>
      <c r="AL2506" s="2">
        <f>IF(AK2506="","",AK2506+VLOOKUP(I2506,'Вид исследования'!B:E,4,0))</f>
        <v>45770</v>
      </c>
      <c r="AM2506" s="2">
        <f>IF(AK2506="","",AK2506+VLOOKUP(I2506,'Вид исследования'!B:F,5,0))</f>
        <v>45770</v>
      </c>
      <c r="AN2506" s="14">
        <v>45769</v>
      </c>
      <c r="AP2506" s="11" t="s">
        <v>189</v>
      </c>
      <c r="AQ2506" t="str">
        <f>IFERROR(IF(L2506="","",VLOOKUP(L2506&amp;I2506,Продукция!A:K,11,0)),"обратитесь к админ справочника")</f>
        <v>согласно рекомендациям производителя теста</v>
      </c>
      <c r="AR2506" s="11" t="s">
        <v>4823</v>
      </c>
      <c r="AS2506" t="str">
        <f>IFERROR(IF(L2506="","",VLOOKUP(L2506&amp;I2506,Продукция!A:J,10,0)),"обратитесь к админ справочника")</f>
        <v>инструкция по применению набора РЗГА Ньюкасла</v>
      </c>
      <c r="AT2506" s="11" t="s">
        <v>4823</v>
      </c>
      <c r="AU2506" s="11" t="s">
        <v>4823</v>
      </c>
      <c r="AV2506" s="11" t="s">
        <v>2673</v>
      </c>
      <c r="AW2506" s="11" t="s">
        <v>4824</v>
      </c>
      <c r="AX2506" s="11" t="s">
        <v>561</v>
      </c>
      <c r="AY2506" s="11" t="s">
        <v>1064</v>
      </c>
      <c r="AZ2506" s="11">
        <v>155</v>
      </c>
      <c r="BA2506" s="11">
        <v>41</v>
      </c>
      <c r="BC2506" s="11" t="s">
        <v>4855</v>
      </c>
    </row>
    <row r="2507" spans="1:57" x14ac:dyDescent="0.25">
      <c r="A2507" t="str">
        <f t="shared" si="45"/>
        <v>C/741Болезнь Ньюкасла уровень антител</v>
      </c>
      <c r="B2507" t="str">
        <f>IF(E2507="","",INDEX(Лаборатории!A:A,MATCH('Производственный контроль'!E2507,Лаборатории!B:B,0)))</f>
        <v xml:space="preserve">КУРИНОЕ ЦАРСТВО АО </v>
      </c>
      <c r="C2507" t="str">
        <f>IF(E2507="","",VLOOKUP(E2507,Лаборатории!B:D,3,0))</f>
        <v>U377_CHL</v>
      </c>
      <c r="D2507" s="12">
        <v>45768</v>
      </c>
      <c r="E2507" s="150" t="s">
        <v>793</v>
      </c>
      <c r="F2507" s="150" t="s">
        <v>544</v>
      </c>
      <c r="G2507" s="150" t="s">
        <v>561</v>
      </c>
      <c r="H2507" s="11" t="s">
        <v>312</v>
      </c>
      <c r="I2507" s="11" t="s">
        <v>3434</v>
      </c>
      <c r="J2507" t="str">
        <f>IF(L2507="","",VLOOKUP(L2507,Продукция!B:D,3,0))</f>
        <v>Биологический_материал</v>
      </c>
      <c r="K2507" t="str">
        <f>IF(L2507="","",VLOOKUP(L2507,Продукция!B:C,2,0))</f>
        <v>Сыворотка крови</v>
      </c>
      <c r="L2507" s="155" t="s">
        <v>302</v>
      </c>
      <c r="M2507">
        <f>IF(L2507="","",VLOOKUP(L2507,Продукция!B:L,11,0))</f>
        <v>0</v>
      </c>
      <c r="N2507" s="150" t="s">
        <v>873</v>
      </c>
      <c r="P2507" s="150" t="s">
        <v>340</v>
      </c>
      <c r="Q2507" s="150" t="s">
        <v>854</v>
      </c>
      <c r="R2507" s="153" t="s">
        <v>4831</v>
      </c>
      <c r="S2507" s="11">
        <v>20</v>
      </c>
      <c r="T2507" s="11" t="s">
        <v>5277</v>
      </c>
      <c r="V2507" s="14">
        <v>45765</v>
      </c>
      <c r="Z2507" s="162" t="s">
        <v>4823</v>
      </c>
      <c r="AA2507" s="15">
        <v>0.4236111111111111</v>
      </c>
      <c r="AB2507" t="str">
        <f>IF(L2507="","",VLOOKUP(L2507&amp;I2507,Продукция!A:I,9,0))</f>
        <v>рекомендация производителя набора</v>
      </c>
      <c r="AC2507" s="14">
        <v>45769</v>
      </c>
      <c r="AD2507" s="11" t="s">
        <v>2673</v>
      </c>
      <c r="AE2507" s="11" t="s">
        <v>4823</v>
      </c>
      <c r="AF2507" t="str">
        <f>IF(AD2507="","",VLOOKUP(AD2507,'Сотрудники и ссылки'!A:B,2,0))</f>
        <v>Серолог</v>
      </c>
      <c r="AG2507">
        <f>IF(AD2507="","",VLOOKUP(AD2507,'Сотрудники и ссылки'!A:C,3,0))</f>
        <v>20001771</v>
      </c>
      <c r="AH2507" s="11" t="s">
        <v>2673</v>
      </c>
      <c r="AI2507" t="str">
        <f>IF(AH2507="","",VLOOKUP(AH2507,'Сотрудники и ссылки'!A:B,2,0))</f>
        <v>Серолог</v>
      </c>
      <c r="AJ2507">
        <f>IF(AH2507="","",VLOOKUP(AH2507,'Сотрудники и ссылки'!A:C,3,0))</f>
        <v>20001771</v>
      </c>
      <c r="AK2507" s="14">
        <v>45769</v>
      </c>
      <c r="AL2507" s="2">
        <f>IF(AK2507="","",AK2507+VLOOKUP(I2507,'Вид исследования'!B:E,4,0))</f>
        <v>45770</v>
      </c>
      <c r="AM2507" s="2">
        <f>IF(AK2507="","",AK2507+VLOOKUP(I2507,'Вид исследования'!B:F,5,0))</f>
        <v>45770</v>
      </c>
      <c r="AN2507" s="14">
        <v>45769</v>
      </c>
      <c r="AP2507" s="11" t="s">
        <v>189</v>
      </c>
      <c r="AQ2507" t="str">
        <f>IFERROR(IF(L2507="","",VLOOKUP(L2507&amp;I2507,Продукция!A:K,11,0)),"обратитесь к админ справочника")</f>
        <v>согласно рекомендациям производителя теста</v>
      </c>
      <c r="AR2507" s="11" t="s">
        <v>4823</v>
      </c>
      <c r="AS2507" t="str">
        <f>IFERROR(IF(L2507="","",VLOOKUP(L2507&amp;I2507,Продукция!A:J,10,0)),"обратитесь к админ справочника")</f>
        <v>инструкция по применению набора РЗГА Ньюкасла</v>
      </c>
      <c r="AT2507" s="11" t="s">
        <v>4823</v>
      </c>
      <c r="AU2507" s="11" t="s">
        <v>4823</v>
      </c>
      <c r="AV2507" s="11" t="s">
        <v>2673</v>
      </c>
      <c r="AW2507" s="11" t="s">
        <v>4824</v>
      </c>
      <c r="AX2507" s="11" t="s">
        <v>561</v>
      </c>
      <c r="AY2507" s="11" t="s">
        <v>1067</v>
      </c>
      <c r="AZ2507" s="11">
        <v>155</v>
      </c>
      <c r="BA2507" s="11">
        <v>41</v>
      </c>
      <c r="BC2507" s="11" t="s">
        <v>4855</v>
      </c>
    </row>
    <row r="2508" spans="1:57" x14ac:dyDescent="0.25">
      <c r="A2508" t="str">
        <f t="shared" si="45"/>
        <v>C/741Болезнь Ньюкасла уровень антител</v>
      </c>
      <c r="B2508" t="str">
        <f>IF(E2508="","",INDEX(Лаборатории!A:A,MATCH('Производственный контроль'!E2508,Лаборатории!B:B,0)))</f>
        <v xml:space="preserve">КУРИНОЕ ЦАРСТВО АО </v>
      </c>
      <c r="C2508" t="str">
        <f>IF(E2508="","",VLOOKUP(E2508,Лаборатории!B:D,3,0))</f>
        <v>U377_CHL</v>
      </c>
      <c r="D2508" s="12">
        <v>45768</v>
      </c>
      <c r="E2508" s="150" t="s">
        <v>793</v>
      </c>
      <c r="F2508" s="150" t="s">
        <v>544</v>
      </c>
      <c r="G2508" s="150" t="s">
        <v>561</v>
      </c>
      <c r="H2508" s="11" t="s">
        <v>312</v>
      </c>
      <c r="I2508" s="11" t="s">
        <v>3434</v>
      </c>
      <c r="J2508" t="str">
        <f>IF(L2508="","",VLOOKUP(L2508,Продукция!B:D,3,0))</f>
        <v>Биологический_материал</v>
      </c>
      <c r="K2508" t="str">
        <f>IF(L2508="","",VLOOKUP(L2508,Продукция!B:C,2,0))</f>
        <v>Сыворотка крови</v>
      </c>
      <c r="L2508" s="155" t="s">
        <v>302</v>
      </c>
      <c r="M2508">
        <f>IF(L2508="","",VLOOKUP(L2508,Продукция!B:L,11,0))</f>
        <v>0</v>
      </c>
      <c r="N2508" s="150" t="s">
        <v>873</v>
      </c>
      <c r="P2508" s="150" t="s">
        <v>340</v>
      </c>
      <c r="Q2508" s="150" t="s">
        <v>854</v>
      </c>
      <c r="R2508" s="153" t="s">
        <v>4832</v>
      </c>
      <c r="S2508" s="11">
        <v>20</v>
      </c>
      <c r="T2508" s="11" t="s">
        <v>5277</v>
      </c>
      <c r="V2508" s="14">
        <v>45765</v>
      </c>
      <c r="Z2508" s="162" t="s">
        <v>4823</v>
      </c>
      <c r="AA2508" s="15">
        <v>0.4236111111111111</v>
      </c>
      <c r="AB2508" t="str">
        <f>IF(L2508="","",VLOOKUP(L2508&amp;I2508,Продукция!A:I,9,0))</f>
        <v>рекомендация производителя набора</v>
      </c>
      <c r="AC2508" s="14">
        <v>45769</v>
      </c>
      <c r="AD2508" s="11" t="s">
        <v>2673</v>
      </c>
      <c r="AE2508" s="11" t="s">
        <v>4823</v>
      </c>
      <c r="AF2508" t="str">
        <f>IF(AD2508="","",VLOOKUP(AD2508,'Сотрудники и ссылки'!A:B,2,0))</f>
        <v>Серолог</v>
      </c>
      <c r="AG2508">
        <f>IF(AD2508="","",VLOOKUP(AD2508,'Сотрудники и ссылки'!A:C,3,0))</f>
        <v>20001771</v>
      </c>
      <c r="AH2508" s="11" t="s">
        <v>2673</v>
      </c>
      <c r="AI2508" t="str">
        <f>IF(AH2508="","",VLOOKUP(AH2508,'Сотрудники и ссылки'!A:B,2,0))</f>
        <v>Серолог</v>
      </c>
      <c r="AJ2508">
        <f>IF(AH2508="","",VLOOKUP(AH2508,'Сотрудники и ссылки'!A:C,3,0))</f>
        <v>20001771</v>
      </c>
      <c r="AK2508" s="14">
        <v>45769</v>
      </c>
      <c r="AL2508" s="2">
        <f>IF(AK2508="","",AK2508+VLOOKUP(I2508,'Вид исследования'!B:E,4,0))</f>
        <v>45770</v>
      </c>
      <c r="AM2508" s="2">
        <f>IF(AK2508="","",AK2508+VLOOKUP(I2508,'Вид исследования'!B:F,5,0))</f>
        <v>45770</v>
      </c>
      <c r="AN2508" s="14">
        <v>45769</v>
      </c>
      <c r="AP2508" s="11" t="s">
        <v>189</v>
      </c>
      <c r="AQ2508" t="str">
        <f>IFERROR(IF(L2508="","",VLOOKUP(L2508&amp;I2508,Продукция!A:K,11,0)),"обратитесь к админ справочника")</f>
        <v>согласно рекомендациям производителя теста</v>
      </c>
      <c r="AR2508" s="11" t="s">
        <v>4823</v>
      </c>
      <c r="AS2508" t="str">
        <f>IFERROR(IF(L2508="","",VLOOKUP(L2508&amp;I2508,Продукция!A:J,10,0)),"обратитесь к админ справочника")</f>
        <v>инструкция по применению набора РЗГА Ньюкасла</v>
      </c>
      <c r="AT2508" s="11" t="s">
        <v>4823</v>
      </c>
      <c r="AU2508" s="11" t="s">
        <v>4823</v>
      </c>
      <c r="AV2508" s="11" t="s">
        <v>2673</v>
      </c>
      <c r="AW2508" s="11" t="s">
        <v>4824</v>
      </c>
      <c r="AX2508" s="11" t="s">
        <v>561</v>
      </c>
      <c r="AY2508" s="11" t="s">
        <v>1070</v>
      </c>
      <c r="AZ2508" s="11">
        <v>155</v>
      </c>
      <c r="BA2508" s="11">
        <v>41</v>
      </c>
      <c r="BC2508" s="11" t="s">
        <v>4855</v>
      </c>
    </row>
    <row r="2509" spans="1:57" x14ac:dyDescent="0.25">
      <c r="A2509" t="str">
        <f t="shared" si="45"/>
        <v>C/741Болезнь Ньюкасла уровень антител</v>
      </c>
      <c r="B2509" t="str">
        <f>IF(E2509="","",INDEX(Лаборатории!A:A,MATCH('Производственный контроль'!E2509,Лаборатории!B:B,0)))</f>
        <v xml:space="preserve">КУРИНОЕ ЦАРСТВО АО </v>
      </c>
      <c r="C2509" t="str">
        <f>IF(E2509="","",VLOOKUP(E2509,Лаборатории!B:D,3,0))</f>
        <v>U377_CHL</v>
      </c>
      <c r="D2509" s="12">
        <v>45768</v>
      </c>
      <c r="E2509" s="150" t="s">
        <v>793</v>
      </c>
      <c r="F2509" s="150" t="s">
        <v>544</v>
      </c>
      <c r="G2509" s="150" t="s">
        <v>561</v>
      </c>
      <c r="H2509" s="11" t="s">
        <v>312</v>
      </c>
      <c r="I2509" s="11" t="s">
        <v>3434</v>
      </c>
      <c r="J2509" t="str">
        <f>IF(L2509="","",VLOOKUP(L2509,Продукция!B:D,3,0))</f>
        <v>Биологический_материал</v>
      </c>
      <c r="K2509" t="str">
        <f>IF(L2509="","",VLOOKUP(L2509,Продукция!B:C,2,0))</f>
        <v>Сыворотка крови</v>
      </c>
      <c r="L2509" s="155" t="s">
        <v>302</v>
      </c>
      <c r="M2509">
        <f>IF(L2509="","",VLOOKUP(L2509,Продукция!B:L,11,0))</f>
        <v>0</v>
      </c>
      <c r="N2509" s="150" t="s">
        <v>873</v>
      </c>
      <c r="P2509" s="150" t="s">
        <v>340</v>
      </c>
      <c r="Q2509" s="150" t="s">
        <v>854</v>
      </c>
      <c r="R2509" s="153" t="s">
        <v>4833</v>
      </c>
      <c r="S2509" s="11">
        <v>20</v>
      </c>
      <c r="T2509" s="11" t="s">
        <v>5277</v>
      </c>
      <c r="V2509" s="14">
        <v>45765</v>
      </c>
      <c r="Z2509" s="162" t="s">
        <v>4823</v>
      </c>
      <c r="AA2509" s="15">
        <v>0.4236111111111111</v>
      </c>
      <c r="AB2509" t="str">
        <f>IF(L2509="","",VLOOKUP(L2509&amp;I2509,Продукция!A:I,9,0))</f>
        <v>рекомендация производителя набора</v>
      </c>
      <c r="AC2509" s="14">
        <v>45769</v>
      </c>
      <c r="AD2509" s="11" t="s">
        <v>2673</v>
      </c>
      <c r="AE2509" s="11" t="s">
        <v>4823</v>
      </c>
      <c r="AF2509" t="str">
        <f>IF(AD2509="","",VLOOKUP(AD2509,'Сотрудники и ссылки'!A:B,2,0))</f>
        <v>Серолог</v>
      </c>
      <c r="AG2509">
        <f>IF(AD2509="","",VLOOKUP(AD2509,'Сотрудники и ссылки'!A:C,3,0))</f>
        <v>20001771</v>
      </c>
      <c r="AH2509" s="11" t="s">
        <v>2673</v>
      </c>
      <c r="AI2509" t="str">
        <f>IF(AH2509="","",VLOOKUP(AH2509,'Сотрудники и ссылки'!A:B,2,0))</f>
        <v>Серолог</v>
      </c>
      <c r="AJ2509">
        <f>IF(AH2509="","",VLOOKUP(AH2509,'Сотрудники и ссылки'!A:C,3,0))</f>
        <v>20001771</v>
      </c>
      <c r="AK2509" s="14">
        <v>45769</v>
      </c>
      <c r="AL2509" s="2">
        <f>IF(AK2509="","",AK2509+VLOOKUP(I2509,'Вид исследования'!B:E,4,0))</f>
        <v>45770</v>
      </c>
      <c r="AM2509" s="2">
        <f>IF(AK2509="","",AK2509+VLOOKUP(I2509,'Вид исследования'!B:F,5,0))</f>
        <v>45770</v>
      </c>
      <c r="AN2509" s="14">
        <v>45769</v>
      </c>
      <c r="AP2509" s="11" t="s">
        <v>189</v>
      </c>
      <c r="AQ2509" t="str">
        <f>IFERROR(IF(L2509="","",VLOOKUP(L2509&amp;I2509,Продукция!A:K,11,0)),"обратитесь к админ справочника")</f>
        <v>согласно рекомендациям производителя теста</v>
      </c>
      <c r="AR2509" s="11" t="s">
        <v>4823</v>
      </c>
      <c r="AS2509" t="str">
        <f>IFERROR(IF(L2509="","",VLOOKUP(L2509&amp;I2509,Продукция!A:J,10,0)),"обратитесь к админ справочника")</f>
        <v>инструкция по применению набора РЗГА Ньюкасла</v>
      </c>
      <c r="AT2509" s="11" t="s">
        <v>4823</v>
      </c>
      <c r="AU2509" s="11" t="s">
        <v>4823</v>
      </c>
      <c r="AV2509" s="11" t="s">
        <v>2673</v>
      </c>
      <c r="AW2509" s="11" t="s">
        <v>4824</v>
      </c>
      <c r="AX2509" s="11" t="s">
        <v>561</v>
      </c>
      <c r="AY2509" s="11" t="s">
        <v>1073</v>
      </c>
      <c r="AZ2509" s="11">
        <v>155</v>
      </c>
      <c r="BA2509" s="11">
        <v>41</v>
      </c>
      <c r="BC2509" s="11" t="s">
        <v>4855</v>
      </c>
    </row>
    <row r="2510" spans="1:57" x14ac:dyDescent="0.25">
      <c r="A2510" t="str">
        <f t="shared" si="45"/>
        <v>C/741Болезнь Ньюкасла уровень антител</v>
      </c>
      <c r="B2510" t="str">
        <f>IF(E2510="","",INDEX(Лаборатории!A:A,MATCH('Производственный контроль'!E2510,Лаборатории!B:B,0)))</f>
        <v xml:space="preserve">КУРИНОЕ ЦАРСТВО АО </v>
      </c>
      <c r="C2510" t="str">
        <f>IF(E2510="","",VLOOKUP(E2510,Лаборатории!B:D,3,0))</f>
        <v>U377_CHL</v>
      </c>
      <c r="D2510" s="12">
        <v>45768</v>
      </c>
      <c r="E2510" s="150" t="s">
        <v>793</v>
      </c>
      <c r="F2510" s="150" t="s">
        <v>544</v>
      </c>
      <c r="G2510" s="150" t="s">
        <v>561</v>
      </c>
      <c r="H2510" s="11" t="s">
        <v>312</v>
      </c>
      <c r="I2510" s="11" t="s">
        <v>3434</v>
      </c>
      <c r="J2510" t="str">
        <f>IF(L2510="","",VLOOKUP(L2510,Продукция!B:D,3,0))</f>
        <v>Биологический_материал</v>
      </c>
      <c r="K2510" t="str">
        <f>IF(L2510="","",VLOOKUP(L2510,Продукция!B:C,2,0))</f>
        <v>Сыворотка крови</v>
      </c>
      <c r="L2510" s="155" t="s">
        <v>302</v>
      </c>
      <c r="M2510">
        <f>IF(L2510="","",VLOOKUP(L2510,Продукция!B:L,11,0))</f>
        <v>0</v>
      </c>
      <c r="N2510" s="150" t="s">
        <v>873</v>
      </c>
      <c r="P2510" s="150" t="s">
        <v>340</v>
      </c>
      <c r="Q2510" s="150" t="s">
        <v>854</v>
      </c>
      <c r="R2510" s="153" t="s">
        <v>4834</v>
      </c>
      <c r="S2510" s="11">
        <v>20</v>
      </c>
      <c r="T2510" s="11" t="s">
        <v>5277</v>
      </c>
      <c r="V2510" s="14">
        <v>45765</v>
      </c>
      <c r="Z2510" s="162" t="s">
        <v>4823</v>
      </c>
      <c r="AA2510" s="15">
        <v>0.4236111111111111</v>
      </c>
      <c r="AB2510" t="str">
        <f>IF(L2510="","",VLOOKUP(L2510&amp;I2510,Продукция!A:I,9,0))</f>
        <v>рекомендация производителя набора</v>
      </c>
      <c r="AC2510" s="14">
        <v>45769</v>
      </c>
      <c r="AD2510" s="11" t="s">
        <v>2673</v>
      </c>
      <c r="AE2510" s="11" t="s">
        <v>4823</v>
      </c>
      <c r="AF2510" t="str">
        <f>IF(AD2510="","",VLOOKUP(AD2510,'Сотрудники и ссылки'!A:B,2,0))</f>
        <v>Серолог</v>
      </c>
      <c r="AG2510">
        <f>IF(AD2510="","",VLOOKUP(AD2510,'Сотрудники и ссылки'!A:C,3,0))</f>
        <v>20001771</v>
      </c>
      <c r="AH2510" s="11" t="s">
        <v>2673</v>
      </c>
      <c r="AI2510" t="str">
        <f>IF(AH2510="","",VLOOKUP(AH2510,'Сотрудники и ссылки'!A:B,2,0))</f>
        <v>Серолог</v>
      </c>
      <c r="AJ2510">
        <f>IF(AH2510="","",VLOOKUP(AH2510,'Сотрудники и ссылки'!A:C,3,0))</f>
        <v>20001771</v>
      </c>
      <c r="AK2510" s="14">
        <v>45769</v>
      </c>
      <c r="AL2510" s="2">
        <f>IF(AK2510="","",AK2510+VLOOKUP(I2510,'Вид исследования'!B:E,4,0))</f>
        <v>45770</v>
      </c>
      <c r="AM2510" s="2">
        <f>IF(AK2510="","",AK2510+VLOOKUP(I2510,'Вид исследования'!B:F,5,0))</f>
        <v>45770</v>
      </c>
      <c r="AN2510" s="14">
        <v>45769</v>
      </c>
      <c r="AP2510" s="11" t="s">
        <v>189</v>
      </c>
      <c r="AQ2510" t="str">
        <f>IFERROR(IF(L2510="","",VLOOKUP(L2510&amp;I2510,Продукция!A:K,11,0)),"обратитесь к админ справочника")</f>
        <v>согласно рекомендациям производителя теста</v>
      </c>
      <c r="AR2510" s="11" t="s">
        <v>4823</v>
      </c>
      <c r="AS2510" t="str">
        <f>IFERROR(IF(L2510="","",VLOOKUP(L2510&amp;I2510,Продукция!A:J,10,0)),"обратитесь к админ справочника")</f>
        <v>инструкция по применению набора РЗГА Ньюкасла</v>
      </c>
      <c r="AT2510" s="11" t="s">
        <v>4823</v>
      </c>
      <c r="AU2510" s="11" t="s">
        <v>4823</v>
      </c>
      <c r="AV2510" s="11" t="s">
        <v>2673</v>
      </c>
      <c r="AW2510" s="11" t="s">
        <v>4824</v>
      </c>
      <c r="AX2510" s="11" t="s">
        <v>561</v>
      </c>
      <c r="AY2510" s="11" t="s">
        <v>1076</v>
      </c>
      <c r="AZ2510" s="11">
        <v>155</v>
      </c>
      <c r="BA2510" s="11">
        <v>41</v>
      </c>
      <c r="BC2510" s="11" t="s">
        <v>4855</v>
      </c>
    </row>
    <row r="2511" spans="1:57" x14ac:dyDescent="0.25">
      <c r="A2511" t="str">
        <f t="shared" si="45"/>
        <v>C/741Болезнь Ньюкасла уровень антител</v>
      </c>
      <c r="B2511" t="str">
        <f>IF(E2511="","",INDEX(Лаборатории!A:A,MATCH('Производственный контроль'!E2511,Лаборатории!B:B,0)))</f>
        <v xml:space="preserve">КУРИНОЕ ЦАРСТВО АО </v>
      </c>
      <c r="C2511" t="str">
        <f>IF(E2511="","",VLOOKUP(E2511,Лаборатории!B:D,3,0))</f>
        <v>U377_CHL</v>
      </c>
      <c r="D2511" s="12">
        <v>45768</v>
      </c>
      <c r="E2511" s="150" t="s">
        <v>793</v>
      </c>
      <c r="F2511" s="150" t="s">
        <v>544</v>
      </c>
      <c r="G2511" s="150" t="s">
        <v>561</v>
      </c>
      <c r="H2511" s="11" t="s">
        <v>312</v>
      </c>
      <c r="I2511" s="11" t="s">
        <v>3434</v>
      </c>
      <c r="J2511" t="str">
        <f>IF(L2511="","",VLOOKUP(L2511,Продукция!B:D,3,0))</f>
        <v>Биологический_материал</v>
      </c>
      <c r="K2511" t="str">
        <f>IF(L2511="","",VLOOKUP(L2511,Продукция!B:C,2,0))</f>
        <v>Сыворотка крови</v>
      </c>
      <c r="L2511" s="155" t="s">
        <v>302</v>
      </c>
      <c r="M2511">
        <f>IF(L2511="","",VLOOKUP(L2511,Продукция!B:L,11,0))</f>
        <v>0</v>
      </c>
      <c r="N2511" s="150" t="s">
        <v>873</v>
      </c>
      <c r="P2511" s="150" t="s">
        <v>340</v>
      </c>
      <c r="Q2511" s="150" t="s">
        <v>854</v>
      </c>
      <c r="R2511" s="153" t="s">
        <v>4835</v>
      </c>
      <c r="S2511" s="11">
        <v>20</v>
      </c>
      <c r="T2511" s="11" t="s">
        <v>5277</v>
      </c>
      <c r="V2511" s="14">
        <v>45766</v>
      </c>
      <c r="Z2511" s="162" t="s">
        <v>4823</v>
      </c>
      <c r="AA2511" s="15">
        <v>0.4236111111111111</v>
      </c>
      <c r="AB2511" t="str">
        <f>IF(L2511="","",VLOOKUP(L2511&amp;I2511,Продукция!A:I,9,0))</f>
        <v>рекомендация производителя набора</v>
      </c>
      <c r="AC2511" s="14">
        <v>45769</v>
      </c>
      <c r="AD2511" s="11" t="s">
        <v>2673</v>
      </c>
      <c r="AE2511" s="11" t="s">
        <v>4823</v>
      </c>
      <c r="AF2511" t="str">
        <f>IF(AD2511="","",VLOOKUP(AD2511,'Сотрудники и ссылки'!A:B,2,0))</f>
        <v>Серолог</v>
      </c>
      <c r="AG2511">
        <f>IF(AD2511="","",VLOOKUP(AD2511,'Сотрудники и ссылки'!A:C,3,0))</f>
        <v>20001771</v>
      </c>
      <c r="AH2511" s="11" t="s">
        <v>2673</v>
      </c>
      <c r="AI2511" t="str">
        <f>IF(AH2511="","",VLOOKUP(AH2511,'Сотрудники и ссылки'!A:B,2,0))</f>
        <v>Серолог</v>
      </c>
      <c r="AJ2511">
        <f>IF(AH2511="","",VLOOKUP(AH2511,'Сотрудники и ссылки'!A:C,3,0))</f>
        <v>20001771</v>
      </c>
      <c r="AK2511" s="14">
        <v>45769</v>
      </c>
      <c r="AL2511" s="2">
        <f>IF(AK2511="","",AK2511+VLOOKUP(I2511,'Вид исследования'!B:E,4,0))</f>
        <v>45770</v>
      </c>
      <c r="AM2511" s="2">
        <f>IF(AK2511="","",AK2511+VLOOKUP(I2511,'Вид исследования'!B:F,5,0))</f>
        <v>45770</v>
      </c>
      <c r="AN2511" s="14">
        <v>45769</v>
      </c>
      <c r="AP2511" s="11" t="s">
        <v>189</v>
      </c>
      <c r="AQ2511" t="str">
        <f>IFERROR(IF(L2511="","",VLOOKUP(L2511&amp;I2511,Продукция!A:K,11,0)),"обратитесь к админ справочника")</f>
        <v>согласно рекомендациям производителя теста</v>
      </c>
      <c r="AR2511" s="11" t="s">
        <v>4823</v>
      </c>
      <c r="AS2511" t="str">
        <f>IFERROR(IF(L2511="","",VLOOKUP(L2511&amp;I2511,Продукция!A:J,10,0)),"обратитесь к админ справочника")</f>
        <v>инструкция по применению набора РЗГА Ньюкасла</v>
      </c>
      <c r="AT2511" s="11" t="s">
        <v>4823</v>
      </c>
      <c r="AU2511" s="11" t="s">
        <v>4823</v>
      </c>
      <c r="AV2511" s="11" t="s">
        <v>2673</v>
      </c>
      <c r="AW2511" s="11" t="s">
        <v>4824</v>
      </c>
      <c r="AX2511" s="11" t="s">
        <v>561</v>
      </c>
      <c r="AY2511" s="11" t="s">
        <v>1079</v>
      </c>
      <c r="AZ2511" s="11">
        <v>155</v>
      </c>
      <c r="BA2511" s="11">
        <v>41</v>
      </c>
      <c r="BC2511" s="11" t="s">
        <v>4855</v>
      </c>
    </row>
    <row r="2512" spans="1:57" x14ac:dyDescent="0.25">
      <c r="A2512" t="str">
        <f t="shared" si="45"/>
        <v>C/741Болезнь Ньюкасла уровень антител</v>
      </c>
      <c r="B2512" t="str">
        <f>IF(E2512="","",INDEX(Лаборатории!A:A,MATCH('Производственный контроль'!E2512,Лаборатории!B:B,0)))</f>
        <v xml:space="preserve">КУРИНОЕ ЦАРСТВО АО </v>
      </c>
      <c r="C2512" t="str">
        <f>IF(E2512="","",VLOOKUP(E2512,Лаборатории!B:D,3,0))</f>
        <v>U377_CHL</v>
      </c>
      <c r="D2512" s="12">
        <v>45768</v>
      </c>
      <c r="E2512" s="150" t="s">
        <v>793</v>
      </c>
      <c r="F2512" s="150" t="s">
        <v>544</v>
      </c>
      <c r="G2512" s="150" t="s">
        <v>561</v>
      </c>
      <c r="H2512" s="11" t="s">
        <v>312</v>
      </c>
      <c r="I2512" s="11" t="s">
        <v>3434</v>
      </c>
      <c r="J2512" t="str">
        <f>IF(L2512="","",VLOOKUP(L2512,Продукция!B:D,3,0))</f>
        <v>Биологический_материал</v>
      </c>
      <c r="K2512" t="str">
        <f>IF(L2512="","",VLOOKUP(L2512,Продукция!B:C,2,0))</f>
        <v>Сыворотка крови</v>
      </c>
      <c r="L2512" s="155" t="s">
        <v>302</v>
      </c>
      <c r="M2512">
        <f>IF(L2512="","",VLOOKUP(L2512,Продукция!B:L,11,0))</f>
        <v>0</v>
      </c>
      <c r="N2512" s="150" t="s">
        <v>873</v>
      </c>
      <c r="P2512" s="150" t="s">
        <v>340</v>
      </c>
      <c r="Q2512" s="150" t="s">
        <v>854</v>
      </c>
      <c r="R2512" s="153" t="s">
        <v>4836</v>
      </c>
      <c r="S2512" s="11">
        <v>20</v>
      </c>
      <c r="T2512" s="11" t="s">
        <v>5277</v>
      </c>
      <c r="V2512" s="14">
        <v>45766</v>
      </c>
      <c r="Z2512" s="162" t="s">
        <v>4823</v>
      </c>
      <c r="AA2512" s="15">
        <v>0.4236111111111111</v>
      </c>
      <c r="AB2512" t="str">
        <f>IF(L2512="","",VLOOKUP(L2512&amp;I2512,Продукция!A:I,9,0))</f>
        <v>рекомендация производителя набора</v>
      </c>
      <c r="AC2512" s="14">
        <v>45769</v>
      </c>
      <c r="AD2512" s="11" t="s">
        <v>2673</v>
      </c>
      <c r="AE2512" s="11" t="s">
        <v>4823</v>
      </c>
      <c r="AF2512" t="str">
        <f>IF(AD2512="","",VLOOKUP(AD2512,'Сотрудники и ссылки'!A:B,2,0))</f>
        <v>Серолог</v>
      </c>
      <c r="AG2512">
        <f>IF(AD2512="","",VLOOKUP(AD2512,'Сотрудники и ссылки'!A:C,3,0))</f>
        <v>20001771</v>
      </c>
      <c r="AH2512" s="11" t="s">
        <v>2673</v>
      </c>
      <c r="AI2512" t="str">
        <f>IF(AH2512="","",VLOOKUP(AH2512,'Сотрудники и ссылки'!A:B,2,0))</f>
        <v>Серолог</v>
      </c>
      <c r="AJ2512">
        <f>IF(AH2512="","",VLOOKUP(AH2512,'Сотрудники и ссылки'!A:C,3,0))</f>
        <v>20001771</v>
      </c>
      <c r="AK2512" s="14">
        <v>45769</v>
      </c>
      <c r="AL2512" s="2">
        <f>IF(AK2512="","",AK2512+VLOOKUP(I2512,'Вид исследования'!B:E,4,0))</f>
        <v>45770</v>
      </c>
      <c r="AM2512" s="2">
        <f>IF(AK2512="","",AK2512+VLOOKUP(I2512,'Вид исследования'!B:F,5,0))</f>
        <v>45770</v>
      </c>
      <c r="AN2512" s="14">
        <v>45769</v>
      </c>
      <c r="AP2512" s="11" t="s">
        <v>189</v>
      </c>
      <c r="AQ2512" t="str">
        <f>IFERROR(IF(L2512="","",VLOOKUP(L2512&amp;I2512,Продукция!A:K,11,0)),"обратитесь к админ справочника")</f>
        <v>согласно рекомендациям производителя теста</v>
      </c>
      <c r="AR2512" s="11" t="s">
        <v>4823</v>
      </c>
      <c r="AS2512" t="str">
        <f>IFERROR(IF(L2512="","",VLOOKUP(L2512&amp;I2512,Продукция!A:J,10,0)),"обратитесь к админ справочника")</f>
        <v>инструкция по применению набора РЗГА Ньюкасла</v>
      </c>
      <c r="AT2512" s="11" t="s">
        <v>4823</v>
      </c>
      <c r="AU2512" s="11" t="s">
        <v>4823</v>
      </c>
      <c r="AV2512" s="11" t="s">
        <v>2673</v>
      </c>
      <c r="AW2512" s="11" t="s">
        <v>4824</v>
      </c>
      <c r="AX2512" s="11" t="s">
        <v>561</v>
      </c>
      <c r="AY2512" s="11" t="s">
        <v>1082</v>
      </c>
      <c r="AZ2512" s="11">
        <v>155</v>
      </c>
      <c r="BA2512" s="11">
        <v>41</v>
      </c>
      <c r="BC2512" s="11" t="s">
        <v>4855</v>
      </c>
    </row>
    <row r="2513" spans="1:55" x14ac:dyDescent="0.25">
      <c r="A2513" t="str">
        <f t="shared" si="45"/>
        <v>C/741Болезнь Ньюкасла уровень антител</v>
      </c>
      <c r="B2513" t="str">
        <f>IF(E2513="","",INDEX(Лаборатории!A:A,MATCH('Производственный контроль'!E2513,Лаборатории!B:B,0)))</f>
        <v xml:space="preserve">КУРИНОЕ ЦАРСТВО АО </v>
      </c>
      <c r="C2513" t="str">
        <f>IF(E2513="","",VLOOKUP(E2513,Лаборатории!B:D,3,0))</f>
        <v>U377_CHL</v>
      </c>
      <c r="D2513" s="12">
        <v>45768</v>
      </c>
      <c r="E2513" s="150" t="s">
        <v>793</v>
      </c>
      <c r="F2513" s="150" t="s">
        <v>544</v>
      </c>
      <c r="G2513" s="150" t="s">
        <v>561</v>
      </c>
      <c r="H2513" s="11" t="s">
        <v>312</v>
      </c>
      <c r="I2513" s="11" t="s">
        <v>3434</v>
      </c>
      <c r="J2513" t="str">
        <f>IF(L2513="","",VLOOKUP(L2513,Продукция!B:D,3,0))</f>
        <v>Биологический_материал</v>
      </c>
      <c r="K2513" t="str">
        <f>IF(L2513="","",VLOOKUP(L2513,Продукция!B:C,2,0))</f>
        <v>Сыворотка крови</v>
      </c>
      <c r="L2513" s="155" t="s">
        <v>302</v>
      </c>
      <c r="M2513">
        <f>IF(L2513="","",VLOOKUP(L2513,Продукция!B:L,11,0))</f>
        <v>0</v>
      </c>
      <c r="N2513" s="150" t="s">
        <v>873</v>
      </c>
      <c r="P2513" s="150" t="s">
        <v>340</v>
      </c>
      <c r="Q2513" s="150" t="s">
        <v>854</v>
      </c>
      <c r="R2513" s="153" t="s">
        <v>4837</v>
      </c>
      <c r="S2513" s="11">
        <v>20</v>
      </c>
      <c r="T2513" s="11" t="s">
        <v>5277</v>
      </c>
      <c r="V2513" s="14">
        <v>45766</v>
      </c>
      <c r="Z2513" s="162" t="s">
        <v>4823</v>
      </c>
      <c r="AA2513" s="15">
        <v>0.4236111111111111</v>
      </c>
      <c r="AB2513" t="str">
        <f>IF(L2513="","",VLOOKUP(L2513&amp;I2513,Продукция!A:I,9,0))</f>
        <v>рекомендация производителя набора</v>
      </c>
      <c r="AC2513" s="14">
        <v>45769</v>
      </c>
      <c r="AD2513" s="11" t="s">
        <v>2673</v>
      </c>
      <c r="AE2513" s="11" t="s">
        <v>4823</v>
      </c>
      <c r="AF2513" t="str">
        <f>IF(AD2513="","",VLOOKUP(AD2513,'Сотрудники и ссылки'!A:B,2,0))</f>
        <v>Серолог</v>
      </c>
      <c r="AG2513">
        <f>IF(AD2513="","",VLOOKUP(AD2513,'Сотрудники и ссылки'!A:C,3,0))</f>
        <v>20001771</v>
      </c>
      <c r="AH2513" s="11" t="s">
        <v>2673</v>
      </c>
      <c r="AI2513" t="str">
        <f>IF(AH2513="","",VLOOKUP(AH2513,'Сотрудники и ссылки'!A:B,2,0))</f>
        <v>Серолог</v>
      </c>
      <c r="AJ2513">
        <f>IF(AH2513="","",VLOOKUP(AH2513,'Сотрудники и ссылки'!A:C,3,0))</f>
        <v>20001771</v>
      </c>
      <c r="AK2513" s="14">
        <v>45769</v>
      </c>
      <c r="AL2513" s="2">
        <f>IF(AK2513="","",AK2513+VLOOKUP(I2513,'Вид исследования'!B:E,4,0))</f>
        <v>45770</v>
      </c>
      <c r="AM2513" s="2">
        <f>IF(AK2513="","",AK2513+VLOOKUP(I2513,'Вид исследования'!B:F,5,0))</f>
        <v>45770</v>
      </c>
      <c r="AN2513" s="14">
        <v>45769</v>
      </c>
      <c r="AP2513" s="11" t="s">
        <v>189</v>
      </c>
      <c r="AQ2513" t="str">
        <f>IFERROR(IF(L2513="","",VLOOKUP(L2513&amp;I2513,Продукция!A:K,11,0)),"обратитесь к админ справочника")</f>
        <v>согласно рекомендациям производителя теста</v>
      </c>
      <c r="AR2513" s="11" t="s">
        <v>4823</v>
      </c>
      <c r="AS2513" t="str">
        <f>IFERROR(IF(L2513="","",VLOOKUP(L2513&amp;I2513,Продукция!A:J,10,0)),"обратитесь к админ справочника")</f>
        <v>инструкция по применению набора РЗГА Ньюкасла</v>
      </c>
      <c r="AT2513" s="11" t="s">
        <v>4823</v>
      </c>
      <c r="AU2513" s="11" t="s">
        <v>4823</v>
      </c>
      <c r="AV2513" s="11" t="s">
        <v>2673</v>
      </c>
      <c r="AW2513" s="11" t="s">
        <v>4824</v>
      </c>
      <c r="AX2513" s="11" t="s">
        <v>561</v>
      </c>
      <c r="AY2513" s="11" t="s">
        <v>1085</v>
      </c>
      <c r="AZ2513" s="11">
        <v>155</v>
      </c>
      <c r="BA2513" s="11">
        <v>41</v>
      </c>
      <c r="BC2513" s="11" t="s">
        <v>4855</v>
      </c>
    </row>
    <row r="2514" spans="1:55" x14ac:dyDescent="0.25">
      <c r="A2514" t="str">
        <f t="shared" si="45"/>
        <v>C/741Вирус гриппа птиц подтипа H9 уровень антител (ВНИИЗЖ)</v>
      </c>
      <c r="B2514" t="str">
        <f>IF(E2514="","",INDEX(Лаборатории!A:A,MATCH('Производственный контроль'!E2514,Лаборатории!B:B,0)))</f>
        <v xml:space="preserve">КУРИНОЕ ЦАРСТВО АО </v>
      </c>
      <c r="C2514" t="str">
        <f>IF(E2514="","",VLOOKUP(E2514,Лаборатории!B:D,3,0))</f>
        <v>U377_CHL</v>
      </c>
      <c r="D2514" s="12">
        <v>45768</v>
      </c>
      <c r="E2514" s="150" t="s">
        <v>793</v>
      </c>
      <c r="F2514" s="150" t="s">
        <v>544</v>
      </c>
      <c r="G2514" s="150" t="s">
        <v>561</v>
      </c>
      <c r="H2514" s="11" t="s">
        <v>312</v>
      </c>
      <c r="I2514" s="11" t="s">
        <v>3435</v>
      </c>
      <c r="J2514" t="str">
        <f>IF(L2514="","",VLOOKUP(L2514,Продукция!B:D,3,0))</f>
        <v>Биологический_материал</v>
      </c>
      <c r="K2514" t="str">
        <f>IF(L2514="","",VLOOKUP(L2514,Продукция!B:C,2,0))</f>
        <v>Сыворотка крови</v>
      </c>
      <c r="L2514" s="155" t="s">
        <v>302</v>
      </c>
      <c r="M2514">
        <f>IF(L2514="","",VLOOKUP(L2514,Продукция!B:L,11,0))</f>
        <v>0</v>
      </c>
      <c r="N2514" s="150" t="s">
        <v>873</v>
      </c>
      <c r="P2514" s="150" t="s">
        <v>340</v>
      </c>
      <c r="Q2514" s="150" t="s">
        <v>854</v>
      </c>
      <c r="R2514" s="153" t="s">
        <v>4828</v>
      </c>
      <c r="S2514" s="11">
        <v>20</v>
      </c>
      <c r="T2514" s="11" t="s">
        <v>5277</v>
      </c>
      <c r="V2514" s="14">
        <v>45766</v>
      </c>
      <c r="Z2514" s="162" t="s">
        <v>4823</v>
      </c>
      <c r="AA2514" s="15">
        <v>0.4236111111111111</v>
      </c>
      <c r="AB2514" t="str">
        <f>IF(L2514="","",VLOOKUP(L2514&amp;I2514,Продукция!A:I,9,0))</f>
        <v>рекомендация производителя набора</v>
      </c>
      <c r="AC2514" s="14">
        <v>45770</v>
      </c>
      <c r="AD2514" s="11" t="s">
        <v>2676</v>
      </c>
      <c r="AE2514" s="11" t="s">
        <v>4823</v>
      </c>
      <c r="AF2514" t="str">
        <f>IF(AD2514="","",VLOOKUP(AD2514,'Сотрудники и ссылки'!A:B,2,0))</f>
        <v>Серолог</v>
      </c>
      <c r="AG2514">
        <f>IF(AD2514="","",VLOOKUP(AD2514,'Сотрудники и ссылки'!A:C,3,0))</f>
        <v>20007746</v>
      </c>
      <c r="AH2514" s="11" t="s">
        <v>2676</v>
      </c>
      <c r="AI2514" t="str">
        <f>IF(AH2514="","",VLOOKUP(AH2514,'Сотрудники и ссылки'!A:B,2,0))</f>
        <v>Серолог</v>
      </c>
      <c r="AJ2514">
        <f>IF(AH2514="","",VLOOKUP(AH2514,'Сотрудники и ссылки'!A:C,3,0))</f>
        <v>20007746</v>
      </c>
      <c r="AK2514" s="14">
        <v>45770</v>
      </c>
      <c r="AL2514" s="2">
        <f>IF(AK2514="","",AK2514+VLOOKUP(I2514,'Вид исследования'!B:E,4,0))</f>
        <v>45771</v>
      </c>
      <c r="AM2514" s="2">
        <f>IF(AK2514="","",AK2514+VLOOKUP(I2514,'Вид исследования'!B:F,5,0))</f>
        <v>45771</v>
      </c>
      <c r="AN2514" s="14">
        <v>45770</v>
      </c>
      <c r="AP2514" s="11" t="s">
        <v>189</v>
      </c>
      <c r="AQ2514" t="str">
        <f>IFERROR(IF(L2514="","",VLOOKUP(L2514&amp;I2514,Продукция!A:K,11,0)),"обратитесь к админ справочника")</f>
        <v>согласно рекомендациям производителя теста</v>
      </c>
      <c r="AR2514" s="11" t="s">
        <v>4823</v>
      </c>
      <c r="AS2514" t="str">
        <f>IFERROR(IF(L2514="","",VLOOKUP(L2514&amp;I2514,Продукция!A:J,10,0)),"обратитесь к админ справочника")</f>
        <v>инструкция по применению набора AI, Н9</v>
      </c>
      <c r="AT2514" s="11" t="s">
        <v>4823</v>
      </c>
      <c r="AU2514" s="11" t="s">
        <v>4823</v>
      </c>
      <c r="AV2514" s="11" t="s">
        <v>2676</v>
      </c>
      <c r="AW2514" s="11" t="s">
        <v>4824</v>
      </c>
      <c r="AX2514" s="11" t="s">
        <v>561</v>
      </c>
      <c r="AY2514" s="11" t="s">
        <v>1058</v>
      </c>
      <c r="AZ2514" s="11">
        <v>155</v>
      </c>
      <c r="BA2514" s="11">
        <v>41</v>
      </c>
      <c r="BC2514" s="11" t="s">
        <v>4855</v>
      </c>
    </row>
    <row r="2515" spans="1:55" x14ac:dyDescent="0.25">
      <c r="A2515" t="str">
        <f t="shared" si="45"/>
        <v>C/741Вирус гриппа птиц подтипа H9 уровень антител (ВНИИЗЖ)</v>
      </c>
      <c r="B2515" t="str">
        <f>IF(E2515="","",INDEX(Лаборатории!A:A,MATCH('Производственный контроль'!E2515,Лаборатории!B:B,0)))</f>
        <v xml:space="preserve">КУРИНОЕ ЦАРСТВО АО </v>
      </c>
      <c r="C2515" t="str">
        <f>IF(E2515="","",VLOOKUP(E2515,Лаборатории!B:D,3,0))</f>
        <v>U377_CHL</v>
      </c>
      <c r="D2515" s="12">
        <v>45768</v>
      </c>
      <c r="E2515" s="150" t="s">
        <v>793</v>
      </c>
      <c r="F2515" s="150" t="s">
        <v>544</v>
      </c>
      <c r="G2515" s="150" t="s">
        <v>561</v>
      </c>
      <c r="H2515" s="11" t="s">
        <v>312</v>
      </c>
      <c r="I2515" s="11" t="s">
        <v>3435</v>
      </c>
      <c r="J2515" t="str">
        <f>IF(L2515="","",VLOOKUP(L2515,Продукция!B:D,3,0))</f>
        <v>Биологический_материал</v>
      </c>
      <c r="K2515" t="str">
        <f>IF(L2515="","",VLOOKUP(L2515,Продукция!B:C,2,0))</f>
        <v>Сыворотка крови</v>
      </c>
      <c r="L2515" s="155" t="s">
        <v>302</v>
      </c>
      <c r="M2515">
        <f>IF(L2515="","",VLOOKUP(L2515,Продукция!B:L,11,0))</f>
        <v>0</v>
      </c>
      <c r="N2515" s="150" t="s">
        <v>873</v>
      </c>
      <c r="P2515" s="150" t="s">
        <v>340</v>
      </c>
      <c r="Q2515" s="150" t="s">
        <v>854</v>
      </c>
      <c r="R2515" s="153" t="s">
        <v>4830</v>
      </c>
      <c r="S2515" s="11">
        <v>20</v>
      </c>
      <c r="T2515" s="11" t="s">
        <v>5277</v>
      </c>
      <c r="V2515" s="14">
        <v>45765</v>
      </c>
      <c r="Z2515" s="162" t="s">
        <v>4823</v>
      </c>
      <c r="AA2515" s="15">
        <v>0.4236111111111111</v>
      </c>
      <c r="AB2515" t="str">
        <f>IF(L2515="","",VLOOKUP(L2515&amp;I2515,Продукция!A:I,9,0))</f>
        <v>рекомендация производителя набора</v>
      </c>
      <c r="AC2515" s="14">
        <v>45770</v>
      </c>
      <c r="AD2515" s="11" t="s">
        <v>2676</v>
      </c>
      <c r="AE2515" s="11" t="s">
        <v>4823</v>
      </c>
      <c r="AF2515" t="str">
        <f>IF(AD2515="","",VLOOKUP(AD2515,'Сотрудники и ссылки'!A:B,2,0))</f>
        <v>Серолог</v>
      </c>
      <c r="AG2515">
        <f>IF(AD2515="","",VLOOKUP(AD2515,'Сотрудники и ссылки'!A:C,3,0))</f>
        <v>20007746</v>
      </c>
      <c r="AH2515" s="11" t="s">
        <v>2676</v>
      </c>
      <c r="AI2515" t="str">
        <f>IF(AH2515="","",VLOOKUP(AH2515,'Сотрудники и ссылки'!A:B,2,0))</f>
        <v>Серолог</v>
      </c>
      <c r="AJ2515">
        <f>IF(AH2515="","",VLOOKUP(AH2515,'Сотрудники и ссылки'!A:C,3,0))</f>
        <v>20007746</v>
      </c>
      <c r="AK2515" s="14">
        <v>45770</v>
      </c>
      <c r="AL2515" s="2">
        <f>IF(AK2515="","",AK2515+VLOOKUP(I2515,'Вид исследования'!B:E,4,0))</f>
        <v>45771</v>
      </c>
      <c r="AM2515" s="2">
        <f>IF(AK2515="","",AK2515+VLOOKUP(I2515,'Вид исследования'!B:F,5,0))</f>
        <v>45771</v>
      </c>
      <c r="AN2515" s="14">
        <v>45770</v>
      </c>
      <c r="AP2515" s="11" t="s">
        <v>189</v>
      </c>
      <c r="AQ2515" t="str">
        <f>IFERROR(IF(L2515="","",VLOOKUP(L2515&amp;I2515,Продукция!A:K,11,0)),"обратитесь к админ справочника")</f>
        <v>согласно рекомендациям производителя теста</v>
      </c>
      <c r="AR2515" s="11" t="s">
        <v>4823</v>
      </c>
      <c r="AS2515" t="str">
        <f>IFERROR(IF(L2515="","",VLOOKUP(L2515&amp;I2515,Продукция!A:J,10,0)),"обратитесь к админ справочника")</f>
        <v>инструкция по применению набора AI, Н9</v>
      </c>
      <c r="AT2515" s="11" t="s">
        <v>4823</v>
      </c>
      <c r="AU2515" s="11" t="s">
        <v>4823</v>
      </c>
      <c r="AV2515" s="11" t="s">
        <v>2676</v>
      </c>
      <c r="AW2515" s="11" t="s">
        <v>4824</v>
      </c>
      <c r="AX2515" s="11" t="s">
        <v>561</v>
      </c>
      <c r="AY2515" s="11" t="s">
        <v>1064</v>
      </c>
      <c r="AZ2515" s="11">
        <v>155</v>
      </c>
      <c r="BA2515" s="11">
        <v>41</v>
      </c>
      <c r="BC2515" s="11" t="s">
        <v>4855</v>
      </c>
    </row>
    <row r="2516" spans="1:55" x14ac:dyDescent="0.25">
      <c r="A2516" t="str">
        <f t="shared" si="45"/>
        <v>C/741Вирус гриппа птиц подтипа H9 уровень антител (ВНИИЗЖ)</v>
      </c>
      <c r="B2516" t="str">
        <f>IF(E2516="","",INDEX(Лаборатории!A:A,MATCH('Производственный контроль'!E2516,Лаборатории!B:B,0)))</f>
        <v xml:space="preserve">КУРИНОЕ ЦАРСТВО АО </v>
      </c>
      <c r="C2516" t="str">
        <f>IF(E2516="","",VLOOKUP(E2516,Лаборатории!B:D,3,0))</f>
        <v>U377_CHL</v>
      </c>
      <c r="D2516" s="12">
        <v>45768</v>
      </c>
      <c r="E2516" s="150" t="s">
        <v>793</v>
      </c>
      <c r="F2516" s="150" t="s">
        <v>544</v>
      </c>
      <c r="G2516" s="150" t="s">
        <v>561</v>
      </c>
      <c r="H2516" s="11" t="s">
        <v>312</v>
      </c>
      <c r="I2516" s="11" t="s">
        <v>3435</v>
      </c>
      <c r="J2516" t="str">
        <f>IF(L2516="","",VLOOKUP(L2516,Продукция!B:D,3,0))</f>
        <v>Биологический_материал</v>
      </c>
      <c r="K2516" t="str">
        <f>IF(L2516="","",VLOOKUP(L2516,Продукция!B:C,2,0))</f>
        <v>Сыворотка крови</v>
      </c>
      <c r="L2516" s="155" t="s">
        <v>302</v>
      </c>
      <c r="M2516">
        <f>IF(L2516="","",VLOOKUP(L2516,Продукция!B:L,11,0))</f>
        <v>0</v>
      </c>
      <c r="N2516" s="150" t="s">
        <v>873</v>
      </c>
      <c r="P2516" s="150" t="s">
        <v>340</v>
      </c>
      <c r="Q2516" s="150" t="s">
        <v>854</v>
      </c>
      <c r="R2516" s="153" t="s">
        <v>4834</v>
      </c>
      <c r="S2516" s="11">
        <v>20</v>
      </c>
      <c r="T2516" s="11" t="s">
        <v>5277</v>
      </c>
      <c r="V2516" s="14">
        <v>45765</v>
      </c>
      <c r="Z2516" s="162" t="s">
        <v>4823</v>
      </c>
      <c r="AA2516" s="15">
        <v>0.4236111111111111</v>
      </c>
      <c r="AB2516" t="str">
        <f>IF(L2516="","",VLOOKUP(L2516&amp;I2516,Продукция!A:I,9,0))</f>
        <v>рекомендация производителя набора</v>
      </c>
      <c r="AC2516" s="14">
        <v>45770</v>
      </c>
      <c r="AD2516" s="11" t="s">
        <v>2676</v>
      </c>
      <c r="AE2516" s="11" t="s">
        <v>4823</v>
      </c>
      <c r="AF2516" t="str">
        <f>IF(AD2516="","",VLOOKUP(AD2516,'Сотрудники и ссылки'!A:B,2,0))</f>
        <v>Серолог</v>
      </c>
      <c r="AG2516">
        <f>IF(AD2516="","",VLOOKUP(AD2516,'Сотрудники и ссылки'!A:C,3,0))</f>
        <v>20007746</v>
      </c>
      <c r="AH2516" s="11" t="s">
        <v>2676</v>
      </c>
      <c r="AI2516" t="str">
        <f>IF(AH2516="","",VLOOKUP(AH2516,'Сотрудники и ссылки'!A:B,2,0))</f>
        <v>Серолог</v>
      </c>
      <c r="AJ2516">
        <f>IF(AH2516="","",VLOOKUP(AH2516,'Сотрудники и ссылки'!A:C,3,0))</f>
        <v>20007746</v>
      </c>
      <c r="AK2516" s="14">
        <v>45770</v>
      </c>
      <c r="AL2516" s="2">
        <f>IF(AK2516="","",AK2516+VLOOKUP(I2516,'Вид исследования'!B:E,4,0))</f>
        <v>45771</v>
      </c>
      <c r="AM2516" s="2">
        <f>IF(AK2516="","",AK2516+VLOOKUP(I2516,'Вид исследования'!B:F,5,0))</f>
        <v>45771</v>
      </c>
      <c r="AN2516" s="14">
        <v>45770</v>
      </c>
      <c r="AP2516" s="11" t="s">
        <v>189</v>
      </c>
      <c r="AQ2516" t="str">
        <f>IFERROR(IF(L2516="","",VLOOKUP(L2516&amp;I2516,Продукция!A:K,11,0)),"обратитесь к админ справочника")</f>
        <v>согласно рекомендациям производителя теста</v>
      </c>
      <c r="AR2516" s="11" t="s">
        <v>4823</v>
      </c>
      <c r="AS2516" t="str">
        <f>IFERROR(IF(L2516="","",VLOOKUP(L2516&amp;I2516,Продукция!A:J,10,0)),"обратитесь к админ справочника")</f>
        <v>инструкция по применению набора AI, Н9</v>
      </c>
      <c r="AT2516" s="11" t="s">
        <v>4823</v>
      </c>
      <c r="AU2516" s="11" t="s">
        <v>4823</v>
      </c>
      <c r="AV2516" s="11" t="s">
        <v>2676</v>
      </c>
      <c r="AW2516" s="11" t="s">
        <v>4824</v>
      </c>
      <c r="AX2516" s="11" t="s">
        <v>561</v>
      </c>
      <c r="AY2516" s="11" t="s">
        <v>1076</v>
      </c>
      <c r="AZ2516" s="11">
        <v>155</v>
      </c>
      <c r="BA2516" s="11">
        <v>41</v>
      </c>
      <c r="BC2516" s="11" t="s">
        <v>4855</v>
      </c>
    </row>
    <row r="2517" spans="1:55" x14ac:dyDescent="0.25">
      <c r="A2517" t="str">
        <f t="shared" si="45"/>
        <v>C/741Вирус гриппа птиц подтипа Н5 уровень антител (ВНИИЗЖ)</v>
      </c>
      <c r="B2517" t="str">
        <f>IF(E2517="","",INDEX(Лаборатории!A:A,MATCH('Производственный контроль'!E2517,Лаборатории!B:B,0)))</f>
        <v xml:space="preserve">КУРИНОЕ ЦАРСТВО АО </v>
      </c>
      <c r="C2517" t="str">
        <f>IF(E2517="","",VLOOKUP(E2517,Лаборатории!B:D,3,0))</f>
        <v>U377_CHL</v>
      </c>
      <c r="D2517" s="12">
        <v>45768</v>
      </c>
      <c r="E2517" s="150" t="s">
        <v>793</v>
      </c>
      <c r="F2517" s="150" t="s">
        <v>544</v>
      </c>
      <c r="G2517" s="150" t="s">
        <v>561</v>
      </c>
      <c r="H2517" s="11" t="s">
        <v>312</v>
      </c>
      <c r="I2517" s="11" t="s">
        <v>3437</v>
      </c>
      <c r="J2517" t="str">
        <f>IF(L2517="","",VLOOKUP(L2517,Продукция!B:D,3,0))</f>
        <v>Биологический_материал</v>
      </c>
      <c r="K2517" t="str">
        <f>IF(L2517="","",VLOOKUP(L2517,Продукция!B:C,2,0))</f>
        <v>Сыворотка крови</v>
      </c>
      <c r="L2517" s="155" t="s">
        <v>302</v>
      </c>
      <c r="M2517">
        <f>IF(L2517="","",VLOOKUP(L2517,Продукция!B:L,11,0))</f>
        <v>0</v>
      </c>
      <c r="N2517" s="150" t="s">
        <v>873</v>
      </c>
      <c r="P2517" s="150" t="s">
        <v>340</v>
      </c>
      <c r="Q2517" s="150" t="s">
        <v>854</v>
      </c>
      <c r="R2517" s="153" t="s">
        <v>4828</v>
      </c>
      <c r="S2517" s="11">
        <v>20</v>
      </c>
      <c r="T2517" s="11" t="s">
        <v>5277</v>
      </c>
      <c r="V2517" s="14">
        <v>45766</v>
      </c>
      <c r="Z2517" s="162" t="s">
        <v>4823</v>
      </c>
      <c r="AA2517" s="15">
        <v>0.4236111111111111</v>
      </c>
      <c r="AB2517" t="str">
        <f>IF(L2517="","",VLOOKUP(L2517&amp;I2517,Продукция!A:I,9,0))</f>
        <v>рекомендация производителя набора</v>
      </c>
      <c r="AC2517" s="14">
        <v>45770</v>
      </c>
      <c r="AD2517" s="11" t="s">
        <v>2676</v>
      </c>
      <c r="AE2517" s="11" t="s">
        <v>4823</v>
      </c>
      <c r="AF2517" t="str">
        <f>IF(AD2517="","",VLOOKUP(AD2517,'Сотрудники и ссылки'!A:B,2,0))</f>
        <v>Серолог</v>
      </c>
      <c r="AG2517">
        <f>IF(AD2517="","",VLOOKUP(AD2517,'Сотрудники и ссылки'!A:C,3,0))</f>
        <v>20007746</v>
      </c>
      <c r="AH2517" s="11" t="s">
        <v>2676</v>
      </c>
      <c r="AI2517" t="str">
        <f>IF(AH2517="","",VLOOKUP(AH2517,'Сотрудники и ссылки'!A:B,2,0))</f>
        <v>Серолог</v>
      </c>
      <c r="AJ2517">
        <f>IF(AH2517="","",VLOOKUP(AH2517,'Сотрудники и ссылки'!A:C,3,0))</f>
        <v>20007746</v>
      </c>
      <c r="AK2517" s="14">
        <v>45770</v>
      </c>
      <c r="AL2517" s="2">
        <f>IF(AK2517="","",AK2517+VLOOKUP(I2517,'Вид исследования'!B:E,4,0))</f>
        <v>45771</v>
      </c>
      <c r="AM2517" s="2">
        <f>IF(AK2517="","",AK2517+VLOOKUP(I2517,'Вид исследования'!B:F,5,0))</f>
        <v>45771</v>
      </c>
      <c r="AN2517" s="14">
        <v>45770</v>
      </c>
      <c r="AP2517" s="11" t="s">
        <v>189</v>
      </c>
      <c r="AQ2517" t="str">
        <f>IFERROR(IF(L2517="","",VLOOKUP(L2517&amp;I2517,Продукция!A:K,11,0)),"обратитесь к админ справочника")</f>
        <v>согласно рекомендациям производителя теста</v>
      </c>
      <c r="AR2517" s="11" t="s">
        <v>4823</v>
      </c>
      <c r="AS2517" t="str">
        <f>IFERROR(IF(L2517="","",VLOOKUP(L2517&amp;I2517,Продукция!A:J,10,0)),"обратитесь к админ справочника")</f>
        <v>инструкция по применению набора AI, Н5</v>
      </c>
      <c r="AT2517" s="11" t="s">
        <v>4823</v>
      </c>
      <c r="AU2517" s="11" t="s">
        <v>4823</v>
      </c>
      <c r="AV2517" s="11" t="s">
        <v>2676</v>
      </c>
      <c r="AW2517" s="11" t="s">
        <v>4824</v>
      </c>
      <c r="AX2517" s="11" t="s">
        <v>561</v>
      </c>
      <c r="AY2517" s="11" t="s">
        <v>1058</v>
      </c>
      <c r="AZ2517" s="11">
        <v>155</v>
      </c>
      <c r="BA2517" s="11">
        <v>41</v>
      </c>
      <c r="BC2517" s="11" t="s">
        <v>4855</v>
      </c>
    </row>
    <row r="2518" spans="1:55" x14ac:dyDescent="0.25">
      <c r="A2518" t="str">
        <f t="shared" si="45"/>
        <v>C/741Вирус гриппа птиц подтипа Н5 уровень антител (ВНИИЗЖ)</v>
      </c>
      <c r="B2518" t="str">
        <f>IF(E2518="","",INDEX(Лаборатории!A:A,MATCH('Производственный контроль'!E2518,Лаборатории!B:B,0)))</f>
        <v xml:space="preserve">КУРИНОЕ ЦАРСТВО АО </v>
      </c>
      <c r="C2518" t="str">
        <f>IF(E2518="","",VLOOKUP(E2518,Лаборатории!B:D,3,0))</f>
        <v>U377_CHL</v>
      </c>
      <c r="D2518" s="12">
        <v>45768</v>
      </c>
      <c r="E2518" s="150" t="s">
        <v>793</v>
      </c>
      <c r="F2518" s="150" t="s">
        <v>544</v>
      </c>
      <c r="G2518" s="150" t="s">
        <v>561</v>
      </c>
      <c r="H2518" s="11" t="s">
        <v>312</v>
      </c>
      <c r="I2518" s="11" t="s">
        <v>3437</v>
      </c>
      <c r="J2518" t="str">
        <f>IF(L2518="","",VLOOKUP(L2518,Продукция!B:D,3,0))</f>
        <v>Биологический_материал</v>
      </c>
      <c r="K2518" t="str">
        <f>IF(L2518="","",VLOOKUP(L2518,Продукция!B:C,2,0))</f>
        <v>Сыворотка крови</v>
      </c>
      <c r="L2518" s="155" t="s">
        <v>302</v>
      </c>
      <c r="M2518">
        <f>IF(L2518="","",VLOOKUP(L2518,Продукция!B:L,11,0))</f>
        <v>0</v>
      </c>
      <c r="N2518" s="150" t="s">
        <v>873</v>
      </c>
      <c r="P2518" s="150" t="s">
        <v>340</v>
      </c>
      <c r="Q2518" s="150" t="s">
        <v>854</v>
      </c>
      <c r="R2518" s="153" t="s">
        <v>4830</v>
      </c>
      <c r="S2518" s="11">
        <v>20</v>
      </c>
      <c r="T2518" s="11" t="s">
        <v>5277</v>
      </c>
      <c r="V2518" s="14">
        <v>45765</v>
      </c>
      <c r="Z2518" s="162" t="s">
        <v>4823</v>
      </c>
      <c r="AA2518" s="15">
        <v>0.4236111111111111</v>
      </c>
      <c r="AB2518" t="str">
        <f>IF(L2518="","",VLOOKUP(L2518&amp;I2518,Продукция!A:I,9,0))</f>
        <v>рекомендация производителя набора</v>
      </c>
      <c r="AC2518" s="14">
        <v>45770</v>
      </c>
      <c r="AD2518" s="11" t="s">
        <v>2676</v>
      </c>
      <c r="AE2518" s="11" t="s">
        <v>4823</v>
      </c>
      <c r="AF2518" t="str">
        <f>IF(AD2518="","",VLOOKUP(AD2518,'Сотрудники и ссылки'!A:B,2,0))</f>
        <v>Серолог</v>
      </c>
      <c r="AG2518">
        <f>IF(AD2518="","",VLOOKUP(AD2518,'Сотрудники и ссылки'!A:C,3,0))</f>
        <v>20007746</v>
      </c>
      <c r="AH2518" s="11" t="s">
        <v>2676</v>
      </c>
      <c r="AI2518" t="str">
        <f>IF(AH2518="","",VLOOKUP(AH2518,'Сотрудники и ссылки'!A:B,2,0))</f>
        <v>Серолог</v>
      </c>
      <c r="AJ2518">
        <f>IF(AH2518="","",VLOOKUP(AH2518,'Сотрудники и ссылки'!A:C,3,0))</f>
        <v>20007746</v>
      </c>
      <c r="AK2518" s="14">
        <v>45770</v>
      </c>
      <c r="AL2518" s="2">
        <f>IF(AK2518="","",AK2518+VLOOKUP(I2518,'Вид исследования'!B:E,4,0))</f>
        <v>45771</v>
      </c>
      <c r="AM2518" s="2">
        <f>IF(AK2518="","",AK2518+VLOOKUP(I2518,'Вид исследования'!B:F,5,0))</f>
        <v>45771</v>
      </c>
      <c r="AN2518" s="14">
        <v>45770</v>
      </c>
      <c r="AP2518" s="11" t="s">
        <v>189</v>
      </c>
      <c r="AQ2518" t="str">
        <f>IFERROR(IF(L2518="","",VLOOKUP(L2518&amp;I2518,Продукция!A:K,11,0)),"обратитесь к админ справочника")</f>
        <v>согласно рекомендациям производителя теста</v>
      </c>
      <c r="AR2518" s="11" t="s">
        <v>4823</v>
      </c>
      <c r="AS2518" t="str">
        <f>IFERROR(IF(L2518="","",VLOOKUP(L2518&amp;I2518,Продукция!A:J,10,0)),"обратитесь к админ справочника")</f>
        <v>инструкция по применению набора AI, Н5</v>
      </c>
      <c r="AT2518" s="11" t="s">
        <v>4823</v>
      </c>
      <c r="AU2518" s="11" t="s">
        <v>4823</v>
      </c>
      <c r="AV2518" s="11" t="s">
        <v>2676</v>
      </c>
      <c r="AW2518" s="11" t="s">
        <v>4824</v>
      </c>
      <c r="AX2518" s="11" t="s">
        <v>561</v>
      </c>
      <c r="AY2518" s="11" t="s">
        <v>1064</v>
      </c>
      <c r="AZ2518" s="11">
        <v>155</v>
      </c>
      <c r="BA2518" s="11">
        <v>41</v>
      </c>
      <c r="BC2518" s="11" t="s">
        <v>4855</v>
      </c>
    </row>
    <row r="2519" spans="1:55" x14ac:dyDescent="0.25">
      <c r="A2519" t="str">
        <f t="shared" si="45"/>
        <v>C/741Вирус гриппа птиц подтипа Н5 уровень антител (ВНИИЗЖ)</v>
      </c>
      <c r="B2519" t="str">
        <f>IF(E2519="","",INDEX(Лаборатории!A:A,MATCH('Производственный контроль'!E2519,Лаборатории!B:B,0)))</f>
        <v xml:space="preserve">КУРИНОЕ ЦАРСТВО АО </v>
      </c>
      <c r="C2519" t="str">
        <f>IF(E2519="","",VLOOKUP(E2519,Лаборатории!B:D,3,0))</f>
        <v>U377_CHL</v>
      </c>
      <c r="D2519" s="12">
        <v>45768</v>
      </c>
      <c r="E2519" s="150" t="s">
        <v>793</v>
      </c>
      <c r="F2519" s="150" t="s">
        <v>544</v>
      </c>
      <c r="G2519" s="150" t="s">
        <v>561</v>
      </c>
      <c r="H2519" s="11" t="s">
        <v>312</v>
      </c>
      <c r="I2519" s="11" t="s">
        <v>3437</v>
      </c>
      <c r="J2519" t="str">
        <f>IF(L2519="","",VLOOKUP(L2519,Продукция!B:D,3,0))</f>
        <v>Биологический_материал</v>
      </c>
      <c r="K2519" t="str">
        <f>IF(L2519="","",VLOOKUP(L2519,Продукция!B:C,2,0))</f>
        <v>Сыворотка крови</v>
      </c>
      <c r="L2519" s="155" t="s">
        <v>302</v>
      </c>
      <c r="M2519">
        <f>IF(L2519="","",VLOOKUP(L2519,Продукция!B:L,11,0))</f>
        <v>0</v>
      </c>
      <c r="N2519" s="150" t="s">
        <v>873</v>
      </c>
      <c r="P2519" s="150" t="s">
        <v>340</v>
      </c>
      <c r="Q2519" s="150" t="s">
        <v>854</v>
      </c>
      <c r="R2519" s="153" t="s">
        <v>4834</v>
      </c>
      <c r="S2519" s="11">
        <v>20</v>
      </c>
      <c r="T2519" s="11" t="s">
        <v>5277</v>
      </c>
      <c r="V2519" s="14">
        <v>45765</v>
      </c>
      <c r="Z2519" s="162" t="s">
        <v>4823</v>
      </c>
      <c r="AA2519" s="15">
        <v>0.4236111111111111</v>
      </c>
      <c r="AB2519" t="str">
        <f>IF(L2519="","",VLOOKUP(L2519&amp;I2519,Продукция!A:I,9,0))</f>
        <v>рекомендация производителя набора</v>
      </c>
      <c r="AC2519" s="14">
        <v>45770</v>
      </c>
      <c r="AD2519" s="11" t="s">
        <v>2676</v>
      </c>
      <c r="AE2519" s="11" t="s">
        <v>4823</v>
      </c>
      <c r="AF2519" t="str">
        <f>IF(AD2519="","",VLOOKUP(AD2519,'Сотрудники и ссылки'!A:B,2,0))</f>
        <v>Серолог</v>
      </c>
      <c r="AG2519">
        <f>IF(AD2519="","",VLOOKUP(AD2519,'Сотрудники и ссылки'!A:C,3,0))</f>
        <v>20007746</v>
      </c>
      <c r="AH2519" s="11" t="s">
        <v>2676</v>
      </c>
      <c r="AI2519" t="str">
        <f>IF(AH2519="","",VLOOKUP(AH2519,'Сотрудники и ссылки'!A:B,2,0))</f>
        <v>Серолог</v>
      </c>
      <c r="AJ2519">
        <f>IF(AH2519="","",VLOOKUP(AH2519,'Сотрудники и ссылки'!A:C,3,0))</f>
        <v>20007746</v>
      </c>
      <c r="AK2519" s="14">
        <v>45770</v>
      </c>
      <c r="AL2519" s="2">
        <f>IF(AK2519="","",AK2519+VLOOKUP(I2519,'Вид исследования'!B:E,4,0))</f>
        <v>45771</v>
      </c>
      <c r="AM2519" s="2">
        <f>IF(AK2519="","",AK2519+VLOOKUP(I2519,'Вид исследования'!B:F,5,0))</f>
        <v>45771</v>
      </c>
      <c r="AN2519" s="14">
        <v>45770</v>
      </c>
      <c r="AP2519" s="11" t="s">
        <v>189</v>
      </c>
      <c r="AQ2519" t="str">
        <f>IFERROR(IF(L2519="","",VLOOKUP(L2519&amp;I2519,Продукция!A:K,11,0)),"обратитесь к админ справочника")</f>
        <v>согласно рекомендациям производителя теста</v>
      </c>
      <c r="AR2519" s="11" t="s">
        <v>4823</v>
      </c>
      <c r="AS2519" t="str">
        <f>IFERROR(IF(L2519="","",VLOOKUP(L2519&amp;I2519,Продукция!A:J,10,0)),"обратитесь к админ справочника")</f>
        <v>инструкция по применению набора AI, Н5</v>
      </c>
      <c r="AT2519" s="11" t="s">
        <v>4823</v>
      </c>
      <c r="AU2519" s="11" t="s">
        <v>4823</v>
      </c>
      <c r="AV2519" s="11" t="s">
        <v>2676</v>
      </c>
      <c r="AW2519" s="11" t="s">
        <v>4824</v>
      </c>
      <c r="AX2519" s="11" t="s">
        <v>561</v>
      </c>
      <c r="AY2519" s="11" t="s">
        <v>1076</v>
      </c>
      <c r="AZ2519" s="11">
        <v>155</v>
      </c>
      <c r="BA2519" s="11">
        <v>41</v>
      </c>
      <c r="BC2519" s="11" t="s">
        <v>4855</v>
      </c>
    </row>
    <row r="2520" spans="1:55" x14ac:dyDescent="0.25">
      <c r="A2520" t="str">
        <f t="shared" si="45"/>
        <v>C/741ART (BioChek) инфекционный альвеолярный ринотрахеит тип А и В уровень антител</v>
      </c>
      <c r="B2520" t="str">
        <f>IF(E2520="","",INDEX(Лаборатории!A:A,MATCH('Производственный контроль'!E2520,Лаборатории!B:B,0)))</f>
        <v xml:space="preserve">КУРИНОЕ ЦАРСТВО АО </v>
      </c>
      <c r="C2520" t="str">
        <f>IF(E2520="","",VLOOKUP(E2520,Лаборатории!B:D,3,0))</f>
        <v>U377_CHL</v>
      </c>
      <c r="D2520" s="12">
        <v>45768</v>
      </c>
      <c r="E2520" s="150" t="s">
        <v>793</v>
      </c>
      <c r="F2520" s="150" t="s">
        <v>544</v>
      </c>
      <c r="G2520" s="150" t="s">
        <v>561</v>
      </c>
      <c r="H2520" s="11" t="s">
        <v>262</v>
      </c>
      <c r="I2520" s="11" t="s">
        <v>3409</v>
      </c>
      <c r="J2520" t="str">
        <f>IF(L2520="","",VLOOKUP(L2520,Продукция!B:D,3,0))</f>
        <v>Биологический_материал</v>
      </c>
      <c r="K2520" t="str">
        <f>IF(L2520="","",VLOOKUP(L2520,Продукция!B:C,2,0))</f>
        <v>Сыворотка крови</v>
      </c>
      <c r="L2520" s="155" t="s">
        <v>302</v>
      </c>
      <c r="M2520">
        <f>IF(L2520="","",VLOOKUP(L2520,Продукция!B:L,11,0))</f>
        <v>0</v>
      </c>
      <c r="N2520" s="150" t="s">
        <v>873</v>
      </c>
      <c r="P2520" s="150" t="s">
        <v>340</v>
      </c>
      <c r="Q2520" s="150" t="s">
        <v>854</v>
      </c>
      <c r="R2520" s="153" t="s">
        <v>4830</v>
      </c>
      <c r="S2520" s="11">
        <v>18</v>
      </c>
      <c r="T2520" s="11" t="s">
        <v>5277</v>
      </c>
      <c r="V2520" s="14">
        <v>45765</v>
      </c>
      <c r="Z2520" s="162" t="s">
        <v>4823</v>
      </c>
      <c r="AA2520" s="15">
        <v>0.4236111111111111</v>
      </c>
      <c r="AB2520" t="str">
        <f>IF(L2520="","",VLOOKUP(L2520&amp;I2520,Продукция!A:I,9,0))</f>
        <v>рекомендация производителя набора</v>
      </c>
      <c r="AC2520" s="14">
        <v>45771</v>
      </c>
      <c r="AD2520" s="11" t="s">
        <v>2676</v>
      </c>
      <c r="AE2520" s="11" t="s">
        <v>4823</v>
      </c>
      <c r="AF2520" t="str">
        <f>IF(AD2520="","",VLOOKUP(AD2520,'Сотрудники и ссылки'!A:B,2,0))</f>
        <v>Серолог</v>
      </c>
      <c r="AG2520">
        <f>IF(AD2520="","",VLOOKUP(AD2520,'Сотрудники и ссылки'!A:C,3,0))</f>
        <v>20007746</v>
      </c>
      <c r="AH2520" s="11" t="s">
        <v>2676</v>
      </c>
      <c r="AI2520" t="str">
        <f>IF(AH2520="","",VLOOKUP(AH2520,'Сотрудники и ссылки'!A:B,2,0))</f>
        <v>Серолог</v>
      </c>
      <c r="AJ2520">
        <f>IF(AH2520="","",VLOOKUP(AH2520,'Сотрудники и ссылки'!A:C,3,0))</f>
        <v>20007746</v>
      </c>
      <c r="AK2520" s="14">
        <v>45771</v>
      </c>
      <c r="AL2520" s="2">
        <f>IF(AK2520="","",AK2520+VLOOKUP(I2520,'Вид исследования'!B:E,4,0))</f>
        <v>45772</v>
      </c>
      <c r="AM2520" s="2">
        <f>IF(AK2520="","",AK2520+VLOOKUP(I2520,'Вид исследования'!B:F,5,0))</f>
        <v>45772</v>
      </c>
      <c r="AN2520" s="14">
        <v>45771</v>
      </c>
      <c r="AP2520" s="11" t="s">
        <v>189</v>
      </c>
      <c r="AQ2520" t="str">
        <f>IFERROR(IF(L2520="","",VLOOKUP(L2520&amp;I2520,Продукция!A:K,11,0)),"обратитесь к админ справочника")</f>
        <v>согласно рекомендациям производителя теста</v>
      </c>
      <c r="AR2520" s="11" t="s">
        <v>4823</v>
      </c>
      <c r="AS2520" t="str">
        <f>IFERROR(IF(L2520="","",VLOOKUP(L2520&amp;I2520,Продукция!A:J,10,0)),"обратитесь к админ справочника")</f>
        <v>инструкция тест- ситема Биочек СК-120</v>
      </c>
      <c r="AT2520" s="11" t="s">
        <v>4823</v>
      </c>
      <c r="AU2520" s="11" t="s">
        <v>4823</v>
      </c>
      <c r="AV2520" s="11" t="s">
        <v>2676</v>
      </c>
      <c r="AW2520" s="11" t="s">
        <v>4824</v>
      </c>
      <c r="AX2520" s="11" t="s">
        <v>561</v>
      </c>
      <c r="AY2520" s="11" t="s">
        <v>1064</v>
      </c>
      <c r="AZ2520" s="11">
        <v>155</v>
      </c>
      <c r="BA2520" s="11">
        <v>41</v>
      </c>
      <c r="BC2520" s="11" t="s">
        <v>4855</v>
      </c>
    </row>
    <row r="2521" spans="1:55" x14ac:dyDescent="0.25">
      <c r="A2521" t="str">
        <f t="shared" si="45"/>
        <v>C/741IBD (BioChek) болезнь Гамборо уровень антител</v>
      </c>
      <c r="B2521" t="str">
        <f>IF(E2521="","",INDEX(Лаборатории!A:A,MATCH('Производственный контроль'!E2521,Лаборатории!B:B,0)))</f>
        <v xml:space="preserve">КУРИНОЕ ЦАРСТВО АО </v>
      </c>
      <c r="C2521" t="str">
        <f>IF(E2521="","",VLOOKUP(E2521,Лаборатории!B:D,3,0))</f>
        <v>U377_CHL</v>
      </c>
      <c r="D2521" s="12">
        <v>45768</v>
      </c>
      <c r="E2521" s="150" t="s">
        <v>793</v>
      </c>
      <c r="F2521" s="150" t="s">
        <v>544</v>
      </c>
      <c r="G2521" s="150" t="s">
        <v>561</v>
      </c>
      <c r="H2521" s="11" t="s">
        <v>262</v>
      </c>
      <c r="I2521" s="11" t="s">
        <v>3415</v>
      </c>
      <c r="J2521" t="str">
        <f>IF(L2521="","",VLOOKUP(L2521,Продукция!B:D,3,0))</f>
        <v>Биологический_материал</v>
      </c>
      <c r="K2521" t="str">
        <f>IF(L2521="","",VLOOKUP(L2521,Продукция!B:C,2,0))</f>
        <v>Сыворотка крови</v>
      </c>
      <c r="L2521" s="155" t="s">
        <v>302</v>
      </c>
      <c r="M2521">
        <f>IF(L2521="","",VLOOKUP(L2521,Продукция!B:L,11,0))</f>
        <v>0</v>
      </c>
      <c r="N2521" s="150" t="s">
        <v>873</v>
      </c>
      <c r="P2521" s="150" t="s">
        <v>340</v>
      </c>
      <c r="Q2521" s="150" t="s">
        <v>854</v>
      </c>
      <c r="R2521" s="153" t="s">
        <v>4830</v>
      </c>
      <c r="S2521" s="11">
        <v>18</v>
      </c>
      <c r="T2521" s="11" t="s">
        <v>5277</v>
      </c>
      <c r="V2521" s="14">
        <v>45765</v>
      </c>
      <c r="Z2521" s="162" t="s">
        <v>4823</v>
      </c>
      <c r="AA2521" s="15">
        <v>0.4236111111111111</v>
      </c>
      <c r="AB2521" t="str">
        <f>IF(L2521="","",VLOOKUP(L2521&amp;I2521,Продукция!A:I,9,0))</f>
        <v>рекомендация производителя набора</v>
      </c>
      <c r="AC2521" s="14">
        <v>45771</v>
      </c>
      <c r="AD2521" s="11" t="s">
        <v>2676</v>
      </c>
      <c r="AE2521" s="11" t="s">
        <v>4823</v>
      </c>
      <c r="AF2521" t="str">
        <f>IF(AD2521="","",VLOOKUP(AD2521,'Сотрудники и ссылки'!A:B,2,0))</f>
        <v>Серолог</v>
      </c>
      <c r="AG2521">
        <f>IF(AD2521="","",VLOOKUP(AD2521,'Сотрудники и ссылки'!A:C,3,0))</f>
        <v>20007746</v>
      </c>
      <c r="AH2521" s="11" t="s">
        <v>2676</v>
      </c>
      <c r="AI2521" t="str">
        <f>IF(AH2521="","",VLOOKUP(AH2521,'Сотрудники и ссылки'!A:B,2,0))</f>
        <v>Серолог</v>
      </c>
      <c r="AJ2521">
        <f>IF(AH2521="","",VLOOKUP(AH2521,'Сотрудники и ссылки'!A:C,3,0))</f>
        <v>20007746</v>
      </c>
      <c r="AK2521" s="14">
        <v>45771</v>
      </c>
      <c r="AL2521" s="2">
        <f>IF(AK2521="","",AK2521+VLOOKUP(I2521,'Вид исследования'!B:E,4,0))</f>
        <v>45772</v>
      </c>
      <c r="AM2521" s="2">
        <f>IF(AK2521="","",AK2521+VLOOKUP(I2521,'Вид исследования'!B:F,5,0))</f>
        <v>45772</v>
      </c>
      <c r="AN2521" s="14">
        <v>45771</v>
      </c>
      <c r="AP2521" s="11" t="s">
        <v>189</v>
      </c>
      <c r="AQ2521" t="str">
        <f>IFERROR(IF(L2521="","",VLOOKUP(L2521&amp;I2521,Продукция!A:K,11,0)),"обратитесь к админ справочника")</f>
        <v>согласно рекомендациям производителя теста</v>
      </c>
      <c r="AR2521" s="11" t="s">
        <v>4823</v>
      </c>
      <c r="AS2521" t="str">
        <f>IFERROR(IF(L2521="","",VLOOKUP(L2521&amp;I2521,Продукция!A:J,10,0)),"обратитесь к админ справочника")</f>
        <v>инструкция тест- ситема Биочек СК-113</v>
      </c>
      <c r="AT2521" s="11" t="s">
        <v>4823</v>
      </c>
      <c r="AU2521" s="11" t="s">
        <v>4823</v>
      </c>
      <c r="AV2521" s="11" t="s">
        <v>2676</v>
      </c>
      <c r="AW2521" s="11" t="s">
        <v>4824</v>
      </c>
      <c r="AX2521" s="11" t="s">
        <v>561</v>
      </c>
      <c r="AY2521" s="11" t="s">
        <v>1064</v>
      </c>
      <c r="AZ2521" s="11">
        <v>155</v>
      </c>
      <c r="BA2521" s="11">
        <v>41</v>
      </c>
      <c r="BC2521" s="11" t="s">
        <v>4855</v>
      </c>
    </row>
    <row r="2522" spans="1:55" x14ac:dyDescent="0.25">
      <c r="A2522" t="str">
        <f t="shared" si="45"/>
        <v>C/741IBV (BioChek) инфекционный бронхит уровень антител</v>
      </c>
      <c r="B2522" t="str">
        <f>IF(E2522="","",INDEX(Лаборатории!A:A,MATCH('Производственный контроль'!E2522,Лаборатории!B:B,0)))</f>
        <v xml:space="preserve">КУРИНОЕ ЦАРСТВО АО </v>
      </c>
      <c r="C2522" t="str">
        <f>IF(E2522="","",VLOOKUP(E2522,Лаборатории!B:D,3,0))</f>
        <v>U377_CHL</v>
      </c>
      <c r="D2522" s="12">
        <v>45768</v>
      </c>
      <c r="E2522" s="150" t="s">
        <v>793</v>
      </c>
      <c r="F2522" s="150" t="s">
        <v>544</v>
      </c>
      <c r="G2522" s="150" t="s">
        <v>561</v>
      </c>
      <c r="H2522" s="11" t="s">
        <v>262</v>
      </c>
      <c r="I2522" s="11" t="s">
        <v>3416</v>
      </c>
      <c r="J2522" t="str">
        <f>IF(L2522="","",VLOOKUP(L2522,Продукция!B:D,3,0))</f>
        <v>Биологический_материал</v>
      </c>
      <c r="K2522" t="str">
        <f>IF(L2522="","",VLOOKUP(L2522,Продукция!B:C,2,0))</f>
        <v>Сыворотка крови</v>
      </c>
      <c r="L2522" s="155" t="s">
        <v>302</v>
      </c>
      <c r="M2522">
        <f>IF(L2522="","",VLOOKUP(L2522,Продукция!B:L,11,0))</f>
        <v>0</v>
      </c>
      <c r="N2522" s="150" t="s">
        <v>873</v>
      </c>
      <c r="P2522" s="150" t="s">
        <v>340</v>
      </c>
      <c r="Q2522" s="150" t="s">
        <v>854</v>
      </c>
      <c r="R2522" s="153" t="s">
        <v>4830</v>
      </c>
      <c r="S2522" s="11">
        <v>18</v>
      </c>
      <c r="T2522" s="11" t="s">
        <v>5277</v>
      </c>
      <c r="V2522" s="14">
        <v>45765</v>
      </c>
      <c r="Z2522" s="162" t="s">
        <v>4823</v>
      </c>
      <c r="AA2522" s="15">
        <v>0.4236111111111111</v>
      </c>
      <c r="AB2522" t="str">
        <f>IF(L2522="","",VLOOKUP(L2522&amp;I2522,Продукция!A:I,9,0))</f>
        <v>рекомендация производителя набора</v>
      </c>
      <c r="AC2522" s="14">
        <v>45771</v>
      </c>
      <c r="AD2522" s="11" t="s">
        <v>2676</v>
      </c>
      <c r="AE2522" s="11" t="s">
        <v>4823</v>
      </c>
      <c r="AF2522" t="str">
        <f>IF(AD2522="","",VLOOKUP(AD2522,'Сотрудники и ссылки'!A:B,2,0))</f>
        <v>Серолог</v>
      </c>
      <c r="AG2522">
        <f>IF(AD2522="","",VLOOKUP(AD2522,'Сотрудники и ссылки'!A:C,3,0))</f>
        <v>20007746</v>
      </c>
      <c r="AH2522" s="11" t="s">
        <v>2676</v>
      </c>
      <c r="AI2522" t="str">
        <f>IF(AH2522="","",VLOOKUP(AH2522,'Сотрудники и ссылки'!A:B,2,0))</f>
        <v>Серолог</v>
      </c>
      <c r="AJ2522">
        <f>IF(AH2522="","",VLOOKUP(AH2522,'Сотрудники и ссылки'!A:C,3,0))</f>
        <v>20007746</v>
      </c>
      <c r="AK2522" s="14">
        <v>45771</v>
      </c>
      <c r="AL2522" s="2">
        <f>IF(AK2522="","",AK2522+VLOOKUP(I2522,'Вид исследования'!B:E,4,0))</f>
        <v>45772</v>
      </c>
      <c r="AM2522" s="2">
        <f>IF(AK2522="","",AK2522+VLOOKUP(I2522,'Вид исследования'!B:F,5,0))</f>
        <v>45772</v>
      </c>
      <c r="AN2522" s="14">
        <v>45771</v>
      </c>
      <c r="AP2522" s="11" t="s">
        <v>189</v>
      </c>
      <c r="AQ2522" t="str">
        <f>IFERROR(IF(L2522="","",VLOOKUP(L2522&amp;I2522,Продукция!A:K,11,0)),"обратитесь к админ справочника")</f>
        <v>согласно рекомендациям производителя теста</v>
      </c>
      <c r="AR2522" s="11" t="s">
        <v>4823</v>
      </c>
      <c r="AS2522" t="str">
        <f>IFERROR(IF(L2522="","",VLOOKUP(L2522&amp;I2522,Продукция!A:J,10,0)),"обратитесь к админ справочника")</f>
        <v>инструкция тест- ситема Биочек СК-119</v>
      </c>
      <c r="AT2522" s="11" t="s">
        <v>4823</v>
      </c>
      <c r="AU2522" s="11" t="s">
        <v>4823</v>
      </c>
      <c r="AV2522" s="11" t="s">
        <v>2676</v>
      </c>
      <c r="AW2522" s="11" t="s">
        <v>4824</v>
      </c>
      <c r="AX2522" s="11" t="s">
        <v>561</v>
      </c>
      <c r="AY2522" s="11" t="s">
        <v>1064</v>
      </c>
      <c r="AZ2522" s="11">
        <v>155</v>
      </c>
      <c r="BA2522" s="11">
        <v>41</v>
      </c>
      <c r="BC2522" s="11" t="s">
        <v>4855</v>
      </c>
    </row>
    <row r="2523" spans="1:55" x14ac:dyDescent="0.25">
      <c r="A2523" t="str">
        <f t="shared" si="45"/>
        <v>C/741REO (BioChek) реовирус уровень антител</v>
      </c>
      <c r="B2523" t="str">
        <f>IF(E2523="","",INDEX(Лаборатории!A:A,MATCH('Производственный контроль'!E2523,Лаборатории!B:B,0)))</f>
        <v xml:space="preserve">КУРИНОЕ ЦАРСТВО АО </v>
      </c>
      <c r="C2523" t="str">
        <f>IF(E2523="","",VLOOKUP(E2523,Лаборатории!B:D,3,0))</f>
        <v>U377_CHL</v>
      </c>
      <c r="D2523" s="12">
        <v>45768</v>
      </c>
      <c r="E2523" s="150" t="s">
        <v>793</v>
      </c>
      <c r="F2523" s="150" t="s">
        <v>544</v>
      </c>
      <c r="G2523" s="150" t="s">
        <v>561</v>
      </c>
      <c r="H2523" s="11" t="s">
        <v>262</v>
      </c>
      <c r="I2523" s="11" t="s">
        <v>3426</v>
      </c>
      <c r="J2523" t="str">
        <f>IF(L2523="","",VLOOKUP(L2523,Продукция!B:D,3,0))</f>
        <v>Биологический_материал</v>
      </c>
      <c r="K2523" t="str">
        <f>IF(L2523="","",VLOOKUP(L2523,Продукция!B:C,2,0))</f>
        <v>Сыворотка крови</v>
      </c>
      <c r="L2523" s="155" t="s">
        <v>302</v>
      </c>
      <c r="M2523">
        <f>IF(L2523="","",VLOOKUP(L2523,Продукция!B:L,11,0))</f>
        <v>0</v>
      </c>
      <c r="N2523" s="150" t="s">
        <v>873</v>
      </c>
      <c r="P2523" s="150" t="s">
        <v>340</v>
      </c>
      <c r="Q2523" s="150" t="s">
        <v>854</v>
      </c>
      <c r="R2523" s="153" t="s">
        <v>4830</v>
      </c>
      <c r="S2523" s="11">
        <v>18</v>
      </c>
      <c r="T2523" s="11" t="s">
        <v>5277</v>
      </c>
      <c r="V2523" s="14">
        <v>45765</v>
      </c>
      <c r="Z2523" s="162" t="s">
        <v>4823</v>
      </c>
      <c r="AA2523" s="15">
        <v>0.4236111111111111</v>
      </c>
      <c r="AB2523" t="str">
        <f>IF(L2523="","",VLOOKUP(L2523&amp;I2523,Продукция!A:I,9,0))</f>
        <v>рекомендация производителя набора</v>
      </c>
      <c r="AC2523" s="14">
        <v>45771</v>
      </c>
      <c r="AD2523" s="11" t="s">
        <v>2676</v>
      </c>
      <c r="AE2523" s="11" t="s">
        <v>4823</v>
      </c>
      <c r="AF2523" t="str">
        <f>IF(AD2523="","",VLOOKUP(AD2523,'Сотрудники и ссылки'!A:B,2,0))</f>
        <v>Серолог</v>
      </c>
      <c r="AG2523">
        <f>IF(AD2523="","",VLOOKUP(AD2523,'Сотрудники и ссылки'!A:C,3,0))</f>
        <v>20007746</v>
      </c>
      <c r="AH2523" s="11" t="s">
        <v>2676</v>
      </c>
      <c r="AI2523" t="str">
        <f>IF(AH2523="","",VLOOKUP(AH2523,'Сотрудники и ссылки'!A:B,2,0))</f>
        <v>Серолог</v>
      </c>
      <c r="AJ2523">
        <f>IF(AH2523="","",VLOOKUP(AH2523,'Сотрудники и ссылки'!A:C,3,0))</f>
        <v>20007746</v>
      </c>
      <c r="AK2523" s="14">
        <v>45771</v>
      </c>
      <c r="AL2523" s="2">
        <f>IF(AK2523="","",AK2523+VLOOKUP(I2523,'Вид исследования'!B:E,4,0))</f>
        <v>45772</v>
      </c>
      <c r="AM2523" s="2">
        <f>IF(AK2523="","",AK2523+VLOOKUP(I2523,'Вид исследования'!B:F,5,0))</f>
        <v>45772</v>
      </c>
      <c r="AN2523" s="14">
        <v>45771</v>
      </c>
      <c r="AP2523" s="11" t="s">
        <v>189</v>
      </c>
      <c r="AQ2523" t="str">
        <f>IFERROR(IF(L2523="","",VLOOKUP(L2523&amp;I2523,Продукция!A:K,11,0)),"обратитесь к админ справочника")</f>
        <v>согласно рекомендациям производителя теста</v>
      </c>
      <c r="AR2523" s="11" t="s">
        <v>4823</v>
      </c>
      <c r="AS2523" t="str">
        <f>IFERROR(IF(L2523="","",VLOOKUP(L2523&amp;I2523,Продукция!A:J,10,0)),"обратитесь к админ справочника")</f>
        <v>инструкция тест- ситема Биочек СК -110</v>
      </c>
      <c r="AT2523" s="11" t="s">
        <v>4823</v>
      </c>
      <c r="AU2523" s="11" t="s">
        <v>4823</v>
      </c>
      <c r="AV2523" s="11" t="s">
        <v>2676</v>
      </c>
      <c r="AW2523" s="11" t="s">
        <v>4824</v>
      </c>
      <c r="AX2523" s="11" t="s">
        <v>561</v>
      </c>
      <c r="AY2523" s="11" t="s">
        <v>1064</v>
      </c>
      <c r="AZ2523" s="11">
        <v>155</v>
      </c>
      <c r="BA2523" s="11">
        <v>41</v>
      </c>
      <c r="BC2523" s="11" t="s">
        <v>4855</v>
      </c>
    </row>
    <row r="2524" spans="1:55" x14ac:dyDescent="0.25">
      <c r="A2524" t="str">
        <f t="shared" si="45"/>
        <v>C/741NDV (BioChek) болезнь Ньюкасла уровень антител</v>
      </c>
      <c r="B2524" t="str">
        <f>IF(E2524="","",INDEX(Лаборатории!A:A,MATCH('Производственный контроль'!E2524,Лаборатории!B:B,0)))</f>
        <v xml:space="preserve">КУРИНОЕ ЦАРСТВО АО </v>
      </c>
      <c r="C2524" t="str">
        <f>IF(E2524="","",VLOOKUP(E2524,Лаборатории!B:D,3,0))</f>
        <v>U377_CHL</v>
      </c>
      <c r="D2524" s="12">
        <v>45768</v>
      </c>
      <c r="E2524" s="150" t="s">
        <v>793</v>
      </c>
      <c r="F2524" s="150" t="s">
        <v>544</v>
      </c>
      <c r="G2524" s="150" t="s">
        <v>561</v>
      </c>
      <c r="H2524" s="11" t="s">
        <v>262</v>
      </c>
      <c r="I2524" s="11" t="s">
        <v>3424</v>
      </c>
      <c r="J2524" t="str">
        <f>IF(L2524="","",VLOOKUP(L2524,Продукция!B:D,3,0))</f>
        <v>Биологический_материал</v>
      </c>
      <c r="K2524" t="str">
        <f>IF(L2524="","",VLOOKUP(L2524,Продукция!B:C,2,0))</f>
        <v>Сыворотка крови</v>
      </c>
      <c r="L2524" s="155" t="s">
        <v>302</v>
      </c>
      <c r="M2524">
        <f>IF(L2524="","",VLOOKUP(L2524,Продукция!B:L,11,0))</f>
        <v>0</v>
      </c>
      <c r="N2524" s="150" t="s">
        <v>873</v>
      </c>
      <c r="P2524" s="150" t="s">
        <v>340</v>
      </c>
      <c r="Q2524" s="150" t="s">
        <v>854</v>
      </c>
      <c r="R2524" s="153" t="s">
        <v>4830</v>
      </c>
      <c r="S2524" s="11">
        <v>18</v>
      </c>
      <c r="T2524" s="11" t="s">
        <v>5277</v>
      </c>
      <c r="V2524" s="14">
        <v>45765</v>
      </c>
      <c r="Z2524" s="162" t="s">
        <v>4823</v>
      </c>
      <c r="AA2524" s="15">
        <v>0.4236111111111111</v>
      </c>
      <c r="AB2524" t="str">
        <f>IF(L2524="","",VLOOKUP(L2524&amp;I2524,Продукция!A:I,9,0))</f>
        <v>рекомендация производителя набора</v>
      </c>
      <c r="AC2524" s="14">
        <v>45771</v>
      </c>
      <c r="AD2524" s="11" t="s">
        <v>2676</v>
      </c>
      <c r="AE2524" s="11" t="s">
        <v>4823</v>
      </c>
      <c r="AF2524" t="str">
        <f>IF(AD2524="","",VLOOKUP(AD2524,'Сотрудники и ссылки'!A:B,2,0))</f>
        <v>Серолог</v>
      </c>
      <c r="AG2524">
        <f>IF(AD2524="","",VLOOKUP(AD2524,'Сотрудники и ссылки'!A:C,3,0))</f>
        <v>20007746</v>
      </c>
      <c r="AH2524" s="11" t="s">
        <v>2676</v>
      </c>
      <c r="AI2524" t="str">
        <f>IF(AH2524="","",VLOOKUP(AH2524,'Сотрудники и ссылки'!A:B,2,0))</f>
        <v>Серолог</v>
      </c>
      <c r="AJ2524">
        <f>IF(AH2524="","",VLOOKUP(AH2524,'Сотрудники и ссылки'!A:C,3,0))</f>
        <v>20007746</v>
      </c>
      <c r="AK2524" s="14">
        <v>45771</v>
      </c>
      <c r="AL2524" s="2">
        <f>IF(AK2524="","",AK2524+VLOOKUP(I2524,'Вид исследования'!B:E,4,0))</f>
        <v>45772</v>
      </c>
      <c r="AM2524" s="2">
        <f>IF(AK2524="","",AK2524+VLOOKUP(I2524,'Вид исследования'!B:F,5,0))</f>
        <v>45772</v>
      </c>
      <c r="AN2524" s="14">
        <v>45771</v>
      </c>
      <c r="AP2524" s="11" t="s">
        <v>189</v>
      </c>
      <c r="AQ2524" t="str">
        <f>IFERROR(IF(L2524="","",VLOOKUP(L2524&amp;I2524,Продукция!A:K,11,0)),"обратитесь к админ справочника")</f>
        <v>согласно рекомендациям производителя теста</v>
      </c>
      <c r="AR2524" s="11" t="s">
        <v>4823</v>
      </c>
      <c r="AS2524" t="str">
        <f>IFERROR(IF(L2524="","",VLOOKUP(L2524&amp;I2524,Продукция!A:J,10,0)),"обратитесь к админ справочника")</f>
        <v>инструкция тест- ситема Биочек СК -116</v>
      </c>
      <c r="AT2524" s="11" t="s">
        <v>4823</v>
      </c>
      <c r="AU2524" s="11" t="s">
        <v>4823</v>
      </c>
      <c r="AV2524" s="11" t="s">
        <v>2676</v>
      </c>
      <c r="AW2524" s="11" t="s">
        <v>4824</v>
      </c>
      <c r="AX2524" s="11" t="s">
        <v>561</v>
      </c>
      <c r="AY2524" s="11" t="s">
        <v>1064</v>
      </c>
      <c r="AZ2524" s="11">
        <v>155</v>
      </c>
      <c r="BA2524" s="11">
        <v>41</v>
      </c>
      <c r="BC2524" s="11" t="s">
        <v>4855</v>
      </c>
    </row>
    <row r="2525" spans="1:55" x14ac:dyDescent="0.25">
      <c r="A2525" t="str">
        <f t="shared" si="45"/>
        <v xml:space="preserve">C/741CAV (BioChek) анемия уровень антител </v>
      </c>
      <c r="B2525" t="str">
        <f>IF(E2525="","",INDEX(Лаборатории!A:A,MATCH('Производственный контроль'!E2525,Лаборатории!B:B,0)))</f>
        <v xml:space="preserve">КУРИНОЕ ЦАРСТВО АО </v>
      </c>
      <c r="C2525" t="str">
        <f>IF(E2525="","",VLOOKUP(E2525,Лаборатории!B:D,3,0))</f>
        <v>U377_CHL</v>
      </c>
      <c r="D2525" s="12">
        <v>45768</v>
      </c>
      <c r="E2525" s="150" t="s">
        <v>793</v>
      </c>
      <c r="F2525" s="150" t="s">
        <v>544</v>
      </c>
      <c r="G2525" s="150" t="s">
        <v>561</v>
      </c>
      <c r="H2525" s="11" t="s">
        <v>262</v>
      </c>
      <c r="I2525" s="11" t="s">
        <v>3412</v>
      </c>
      <c r="J2525" t="str">
        <f>IF(L2525="","",VLOOKUP(L2525,Продукция!B:D,3,0))</f>
        <v>Биологический_материал</v>
      </c>
      <c r="K2525" t="str">
        <f>IF(L2525="","",VLOOKUP(L2525,Продукция!B:C,2,0))</f>
        <v>Сыворотка крови</v>
      </c>
      <c r="L2525" s="155" t="s">
        <v>302</v>
      </c>
      <c r="M2525">
        <f>IF(L2525="","",VLOOKUP(L2525,Продукция!B:L,11,0))</f>
        <v>0</v>
      </c>
      <c r="N2525" s="150" t="s">
        <v>873</v>
      </c>
      <c r="P2525" s="150" t="s">
        <v>340</v>
      </c>
      <c r="Q2525" s="150" t="s">
        <v>854</v>
      </c>
      <c r="R2525" s="153" t="s">
        <v>4830</v>
      </c>
      <c r="S2525" s="11">
        <v>18</v>
      </c>
      <c r="T2525" s="11" t="s">
        <v>5277</v>
      </c>
      <c r="V2525" s="14">
        <v>45765</v>
      </c>
      <c r="Z2525" s="162" t="s">
        <v>4823</v>
      </c>
      <c r="AA2525" s="15">
        <v>0.4236111111111111</v>
      </c>
      <c r="AB2525" t="str">
        <f>IF(L2525="","",VLOOKUP(L2525&amp;I2525,Продукция!A:I,9,0))</f>
        <v>рекомендация производителя набора</v>
      </c>
      <c r="AC2525" s="14">
        <v>45771</v>
      </c>
      <c r="AD2525" s="11" t="s">
        <v>2673</v>
      </c>
      <c r="AE2525" s="11" t="s">
        <v>4823</v>
      </c>
      <c r="AF2525" t="str">
        <f>IF(AD2525="","",VLOOKUP(AD2525,'Сотрудники и ссылки'!A:B,2,0))</f>
        <v>Серолог</v>
      </c>
      <c r="AG2525">
        <f>IF(AD2525="","",VLOOKUP(AD2525,'Сотрудники и ссылки'!A:C,3,0))</f>
        <v>20001771</v>
      </c>
      <c r="AH2525" s="11" t="s">
        <v>2673</v>
      </c>
      <c r="AI2525" t="str">
        <f>IF(AH2525="","",VLOOKUP(AH2525,'Сотрудники и ссылки'!A:B,2,0))</f>
        <v>Серолог</v>
      </c>
      <c r="AJ2525">
        <f>IF(AH2525="","",VLOOKUP(AH2525,'Сотрудники и ссылки'!A:C,3,0))</f>
        <v>20001771</v>
      </c>
      <c r="AK2525" s="14">
        <v>45771</v>
      </c>
      <c r="AL2525" s="2">
        <f>IF(AK2525="","",AK2525+VLOOKUP(I2525,'Вид исследования'!B:E,4,0))</f>
        <v>45772</v>
      </c>
      <c r="AM2525" s="2">
        <f>IF(AK2525="","",AK2525+VLOOKUP(I2525,'Вид исследования'!B:F,5,0))</f>
        <v>45772</v>
      </c>
      <c r="AN2525" s="14">
        <v>45771</v>
      </c>
      <c r="AP2525" s="11" t="s">
        <v>189</v>
      </c>
      <c r="AQ2525" t="str">
        <f>IFERROR(IF(L2525="","",VLOOKUP(L2525&amp;I2525,Продукция!A:K,11,0)),"обратитесь к админ справочника")</f>
        <v>согласно рекомендациям производителя теста</v>
      </c>
      <c r="AR2525" s="11" t="s">
        <v>4823</v>
      </c>
      <c r="AS2525" t="str">
        <f>IFERROR(IF(L2525="","",VLOOKUP(L2525&amp;I2525,Продукция!A:J,10,0)),"обратитесь к админ справочника")</f>
        <v>инструкция тест- ситема Биочек СК -126</v>
      </c>
      <c r="AT2525" s="11" t="s">
        <v>4823</v>
      </c>
      <c r="AU2525" s="11" t="s">
        <v>4823</v>
      </c>
      <c r="AV2525" s="11" t="s">
        <v>2673</v>
      </c>
      <c r="AW2525" s="11" t="s">
        <v>4824</v>
      </c>
      <c r="AX2525" s="11" t="s">
        <v>561</v>
      </c>
      <c r="AY2525" s="11" t="s">
        <v>1064</v>
      </c>
      <c r="AZ2525" s="11">
        <v>155</v>
      </c>
      <c r="BA2525" s="11">
        <v>41</v>
      </c>
      <c r="BC2525" s="11" t="s">
        <v>4855</v>
      </c>
    </row>
    <row r="2526" spans="1:55" x14ac:dyDescent="0.25">
      <c r="A2526" t="str">
        <f t="shared" si="45"/>
        <v>C/741FADV (BioChek) аденовирус уровень антител</v>
      </c>
      <c r="B2526" t="str">
        <f>IF(E2526="","",INDEX(Лаборатории!A:A,MATCH('Производственный контроль'!E2526,Лаборатории!B:B,0)))</f>
        <v xml:space="preserve">КУРИНОЕ ЦАРСТВО АО </v>
      </c>
      <c r="C2526" t="str">
        <f>IF(E2526="","",VLOOKUP(E2526,Лаборатории!B:D,3,0))</f>
        <v>U377_CHL</v>
      </c>
      <c r="D2526" s="12">
        <v>45768</v>
      </c>
      <c r="E2526" s="150" t="s">
        <v>793</v>
      </c>
      <c r="F2526" s="150" t="s">
        <v>544</v>
      </c>
      <c r="G2526" s="150" t="s">
        <v>561</v>
      </c>
      <c r="H2526" s="11" t="s">
        <v>262</v>
      </c>
      <c r="I2526" s="11" t="s">
        <v>3414</v>
      </c>
      <c r="J2526" t="str">
        <f>IF(L2526="","",VLOOKUP(L2526,Продукция!B:D,3,0))</f>
        <v>Биологический_материал</v>
      </c>
      <c r="K2526" t="str">
        <f>IF(L2526="","",VLOOKUP(L2526,Продукция!B:C,2,0))</f>
        <v>Сыворотка крови</v>
      </c>
      <c r="L2526" s="155" t="s">
        <v>302</v>
      </c>
      <c r="M2526">
        <f>IF(L2526="","",VLOOKUP(L2526,Продукция!B:L,11,0))</f>
        <v>0</v>
      </c>
      <c r="N2526" s="150" t="s">
        <v>873</v>
      </c>
      <c r="P2526" s="150" t="s">
        <v>340</v>
      </c>
      <c r="Q2526" s="150" t="s">
        <v>854</v>
      </c>
      <c r="R2526" s="153" t="s">
        <v>4830</v>
      </c>
      <c r="S2526" s="11">
        <v>18</v>
      </c>
      <c r="T2526" s="11" t="s">
        <v>5277</v>
      </c>
      <c r="V2526" s="14">
        <v>45765</v>
      </c>
      <c r="Z2526" s="162" t="s">
        <v>4823</v>
      </c>
      <c r="AA2526" s="15">
        <v>0.4236111111111111</v>
      </c>
      <c r="AB2526" t="str">
        <f>IF(L2526="","",VLOOKUP(L2526&amp;I2526,Продукция!A:I,9,0))</f>
        <v>рекомендация производителя набора</v>
      </c>
      <c r="AC2526" s="14">
        <v>45771</v>
      </c>
      <c r="AD2526" s="11" t="s">
        <v>2673</v>
      </c>
      <c r="AE2526" s="11" t="s">
        <v>4823</v>
      </c>
      <c r="AF2526" t="str">
        <f>IF(AD2526="","",VLOOKUP(AD2526,'Сотрудники и ссылки'!A:B,2,0))</f>
        <v>Серолог</v>
      </c>
      <c r="AG2526">
        <f>IF(AD2526="","",VLOOKUP(AD2526,'Сотрудники и ссылки'!A:C,3,0))</f>
        <v>20001771</v>
      </c>
      <c r="AH2526" s="11" t="s">
        <v>2673</v>
      </c>
      <c r="AI2526" t="str">
        <f>IF(AH2526="","",VLOOKUP(AH2526,'Сотрудники и ссылки'!A:B,2,0))</f>
        <v>Серолог</v>
      </c>
      <c r="AJ2526">
        <f>IF(AH2526="","",VLOOKUP(AH2526,'Сотрудники и ссылки'!A:C,3,0))</f>
        <v>20001771</v>
      </c>
      <c r="AK2526" s="14">
        <v>45771</v>
      </c>
      <c r="AL2526" s="2">
        <f>IF(AK2526="","",AK2526+VLOOKUP(I2526,'Вид исследования'!B:E,4,0))</f>
        <v>45772</v>
      </c>
      <c r="AM2526" s="2">
        <f>IF(AK2526="","",AK2526+VLOOKUP(I2526,'Вид исследования'!B:F,5,0))</f>
        <v>45772</v>
      </c>
      <c r="AN2526" s="14">
        <v>45771</v>
      </c>
      <c r="AP2526" s="11" t="s">
        <v>189</v>
      </c>
      <c r="AQ2526" t="str">
        <f>IFERROR(IF(L2526="","",VLOOKUP(L2526&amp;I2526,Продукция!A:K,11,0)),"обратитесь к админ справочника")</f>
        <v>согласно рекомендациям производителя теста</v>
      </c>
      <c r="AR2526" s="11" t="s">
        <v>4823</v>
      </c>
      <c r="AS2526" t="str">
        <f>IFERROR(IF(L2526="","",VLOOKUP(L2526&amp;I2526,Продукция!A:J,10,0)),"обратитесь к админ справочника")</f>
        <v>инструкция тест- ситема Биочек СК -132</v>
      </c>
      <c r="AT2526" s="11" t="s">
        <v>4823</v>
      </c>
      <c r="AU2526" s="11" t="s">
        <v>4823</v>
      </c>
      <c r="AV2526" s="11" t="s">
        <v>2673</v>
      </c>
      <c r="AW2526" s="11" t="s">
        <v>4824</v>
      </c>
      <c r="AX2526" s="11" t="s">
        <v>561</v>
      </c>
      <c r="AY2526" s="11" t="s">
        <v>1064</v>
      </c>
      <c r="AZ2526" s="11">
        <v>155</v>
      </c>
      <c r="BA2526" s="11">
        <v>41</v>
      </c>
      <c r="BC2526" s="11" t="s">
        <v>4855</v>
      </c>
    </row>
    <row r="2527" spans="1:55" x14ac:dyDescent="0.25">
      <c r="A2527" t="str">
        <f t="shared" si="45"/>
        <v>C/741MG (BioChek) микоплазма галлисептикум уровень антител</v>
      </c>
      <c r="B2527" t="str">
        <f>IF(E2527="","",INDEX(Лаборатории!A:A,MATCH('Производственный контроль'!E2527,Лаборатории!B:B,0)))</f>
        <v xml:space="preserve">КУРИНОЕ ЦАРСТВО АО </v>
      </c>
      <c r="C2527" t="str">
        <f>IF(E2527="","",VLOOKUP(E2527,Лаборатории!B:D,3,0))</f>
        <v>U377_CHL</v>
      </c>
      <c r="D2527" s="12">
        <v>45768</v>
      </c>
      <c r="E2527" s="150" t="s">
        <v>793</v>
      </c>
      <c r="F2527" s="150" t="s">
        <v>544</v>
      </c>
      <c r="G2527" s="150" t="s">
        <v>561</v>
      </c>
      <c r="H2527" s="11" t="s">
        <v>262</v>
      </c>
      <c r="I2527" s="11" t="s">
        <v>3422</v>
      </c>
      <c r="J2527" t="str">
        <f>IF(L2527="","",VLOOKUP(L2527,Продукция!B:D,3,0))</f>
        <v>Биологический_материал</v>
      </c>
      <c r="K2527" t="str">
        <f>IF(L2527="","",VLOOKUP(L2527,Продукция!B:C,2,0))</f>
        <v>Сыворотка крови</v>
      </c>
      <c r="L2527" s="155" t="s">
        <v>302</v>
      </c>
      <c r="M2527">
        <f>IF(L2527="","",VLOOKUP(L2527,Продукция!B:L,11,0))</f>
        <v>0</v>
      </c>
      <c r="N2527" s="150" t="s">
        <v>873</v>
      </c>
      <c r="P2527" s="150" t="s">
        <v>340</v>
      </c>
      <c r="Q2527" s="150" t="s">
        <v>854</v>
      </c>
      <c r="R2527" s="153" t="s">
        <v>4830</v>
      </c>
      <c r="S2527" s="11">
        <v>18</v>
      </c>
      <c r="T2527" s="11" t="s">
        <v>5277</v>
      </c>
      <c r="V2527" s="14">
        <v>45765</v>
      </c>
      <c r="Z2527" s="162" t="s">
        <v>4823</v>
      </c>
      <c r="AA2527" s="15">
        <v>0.4236111111111111</v>
      </c>
      <c r="AB2527" t="str">
        <f>IF(L2527="","",VLOOKUP(L2527&amp;I2527,Продукция!A:I,9,0))</f>
        <v>рекомендация производителя набора</v>
      </c>
      <c r="AC2527" s="14">
        <v>45771</v>
      </c>
      <c r="AD2527" s="11" t="s">
        <v>2673</v>
      </c>
      <c r="AE2527" s="11" t="s">
        <v>4823</v>
      </c>
      <c r="AF2527" t="str">
        <f>IF(AD2527="","",VLOOKUP(AD2527,'Сотрудники и ссылки'!A:B,2,0))</f>
        <v>Серолог</v>
      </c>
      <c r="AG2527">
        <f>IF(AD2527="","",VLOOKUP(AD2527,'Сотрудники и ссылки'!A:C,3,0))</f>
        <v>20001771</v>
      </c>
      <c r="AH2527" s="11" t="s">
        <v>2673</v>
      </c>
      <c r="AI2527" t="str">
        <f>IF(AH2527="","",VLOOKUP(AH2527,'Сотрудники и ссылки'!A:B,2,0))</f>
        <v>Серолог</v>
      </c>
      <c r="AJ2527">
        <f>IF(AH2527="","",VLOOKUP(AH2527,'Сотрудники и ссылки'!A:C,3,0))</f>
        <v>20001771</v>
      </c>
      <c r="AK2527" s="14">
        <v>45771</v>
      </c>
      <c r="AL2527" s="2">
        <f>IF(AK2527="","",AK2527+VLOOKUP(I2527,'Вид исследования'!B:E,4,0))</f>
        <v>45772</v>
      </c>
      <c r="AM2527" s="2">
        <f>IF(AK2527="","",AK2527+VLOOKUP(I2527,'Вид исследования'!B:F,5,0))</f>
        <v>45772</v>
      </c>
      <c r="AN2527" s="14">
        <v>45771</v>
      </c>
      <c r="AP2527" s="11" t="s">
        <v>189</v>
      </c>
      <c r="AQ2527" t="str">
        <f>IFERROR(IF(L2527="","",VLOOKUP(L2527&amp;I2527,Продукция!A:K,11,0)),"обратитесь к админ справочника")</f>
        <v>согласно рекомендациям производителя теста</v>
      </c>
      <c r="AR2527" s="11" t="s">
        <v>4823</v>
      </c>
      <c r="AS2527" t="str">
        <f>IFERROR(IF(L2527="","",VLOOKUP(L2527&amp;I2527,Продукция!A:J,10,0)),"обратитесь к админ справочника")</f>
        <v>инструкция тест- ситема Биочек СК -114</v>
      </c>
      <c r="AT2527" s="11" t="s">
        <v>4823</v>
      </c>
      <c r="AU2527" s="11" t="s">
        <v>4823</v>
      </c>
      <c r="AV2527" s="11" t="s">
        <v>2673</v>
      </c>
      <c r="AW2527" s="11" t="s">
        <v>4824</v>
      </c>
      <c r="AX2527" s="11" t="s">
        <v>561</v>
      </c>
      <c r="AY2527" s="11" t="s">
        <v>1064</v>
      </c>
      <c r="AZ2527" s="11">
        <v>155</v>
      </c>
      <c r="BA2527" s="11">
        <v>41</v>
      </c>
      <c r="BC2527" s="11" t="s">
        <v>4855</v>
      </c>
    </row>
    <row r="2528" spans="1:55" x14ac:dyDescent="0.25">
      <c r="A2528" t="str">
        <f t="shared" si="45"/>
        <v>C/741MS (BioChek) микоплазма синовия уровень антител</v>
      </c>
      <c r="B2528" t="str">
        <f>IF(E2528="","",INDEX(Лаборатории!A:A,MATCH('Производственный контроль'!E2528,Лаборатории!B:B,0)))</f>
        <v xml:space="preserve">КУРИНОЕ ЦАРСТВО АО </v>
      </c>
      <c r="C2528" t="str">
        <f>IF(E2528="","",VLOOKUP(E2528,Лаборатории!B:D,3,0))</f>
        <v>U377_CHL</v>
      </c>
      <c r="D2528" s="12">
        <v>45768</v>
      </c>
      <c r="E2528" s="150" t="s">
        <v>793</v>
      </c>
      <c r="F2528" s="150" t="s">
        <v>544</v>
      </c>
      <c r="G2528" s="150" t="s">
        <v>561</v>
      </c>
      <c r="H2528" s="11" t="s">
        <v>262</v>
      </c>
      <c r="I2528" s="11" t="s">
        <v>3423</v>
      </c>
      <c r="J2528" t="str">
        <f>IF(L2528="","",VLOOKUP(L2528,Продукция!B:D,3,0))</f>
        <v>Биологический_материал</v>
      </c>
      <c r="K2528" t="str">
        <f>IF(L2528="","",VLOOKUP(L2528,Продукция!B:C,2,0))</f>
        <v>Сыворотка крови</v>
      </c>
      <c r="L2528" s="155" t="s">
        <v>302</v>
      </c>
      <c r="M2528">
        <f>IF(L2528="","",VLOOKUP(L2528,Продукция!B:L,11,0))</f>
        <v>0</v>
      </c>
      <c r="N2528" s="150" t="s">
        <v>873</v>
      </c>
      <c r="P2528" s="150" t="s">
        <v>340</v>
      </c>
      <c r="Q2528" s="150" t="s">
        <v>854</v>
      </c>
      <c r="R2528" s="153" t="s">
        <v>4830</v>
      </c>
      <c r="S2528" s="11">
        <v>18</v>
      </c>
      <c r="T2528" s="11" t="s">
        <v>5277</v>
      </c>
      <c r="V2528" s="14">
        <v>45765</v>
      </c>
      <c r="Z2528" s="162" t="s">
        <v>4823</v>
      </c>
      <c r="AA2528" s="15">
        <v>0.4236111111111111</v>
      </c>
      <c r="AB2528" t="str">
        <f>IF(L2528="","",VLOOKUP(L2528&amp;I2528,Продукция!A:I,9,0))</f>
        <v>рекомендация производителя набора</v>
      </c>
      <c r="AC2528" s="14">
        <v>45771</v>
      </c>
      <c r="AD2528" s="11" t="s">
        <v>2673</v>
      </c>
      <c r="AE2528" s="11" t="s">
        <v>4823</v>
      </c>
      <c r="AF2528" t="str">
        <f>IF(AD2528="","",VLOOKUP(AD2528,'Сотрудники и ссылки'!A:B,2,0))</f>
        <v>Серолог</v>
      </c>
      <c r="AG2528">
        <f>IF(AD2528="","",VLOOKUP(AD2528,'Сотрудники и ссылки'!A:C,3,0))</f>
        <v>20001771</v>
      </c>
      <c r="AH2528" s="11" t="s">
        <v>2673</v>
      </c>
      <c r="AI2528" t="str">
        <f>IF(AH2528="","",VLOOKUP(AH2528,'Сотрудники и ссылки'!A:B,2,0))</f>
        <v>Серолог</v>
      </c>
      <c r="AJ2528">
        <f>IF(AH2528="","",VLOOKUP(AH2528,'Сотрудники и ссылки'!A:C,3,0))</f>
        <v>20001771</v>
      </c>
      <c r="AK2528" s="14">
        <v>45771</v>
      </c>
      <c r="AL2528" s="2">
        <f>IF(AK2528="","",AK2528+VLOOKUP(I2528,'Вид исследования'!B:E,4,0))</f>
        <v>45772</v>
      </c>
      <c r="AM2528" s="2">
        <f>IF(AK2528="","",AK2528+VLOOKUP(I2528,'Вид исследования'!B:F,5,0))</f>
        <v>45772</v>
      </c>
      <c r="AN2528" s="14">
        <v>45771</v>
      </c>
      <c r="AP2528" s="11" t="s">
        <v>189</v>
      </c>
      <c r="AQ2528" t="str">
        <f>IFERROR(IF(L2528="","",VLOOKUP(L2528&amp;I2528,Продукция!A:K,11,0)),"обратитесь к админ справочника")</f>
        <v>согласно рекомендациям производителя теста</v>
      </c>
      <c r="AR2528" s="11" t="s">
        <v>4823</v>
      </c>
      <c r="AS2528" t="str">
        <f>IFERROR(IF(L2528="","",VLOOKUP(L2528&amp;I2528,Продукция!A:J,10,0)),"обратитесь к админ справочника")</f>
        <v>инструкция тест- ситема Биочек СК -115</v>
      </c>
      <c r="AT2528" s="11" t="s">
        <v>4823</v>
      </c>
      <c r="AU2528" s="11" t="s">
        <v>4823</v>
      </c>
      <c r="AV2528" s="11" t="s">
        <v>2673</v>
      </c>
      <c r="AW2528" s="11" t="s">
        <v>4824</v>
      </c>
      <c r="AX2528" s="11" t="s">
        <v>561</v>
      </c>
      <c r="AY2528" s="11" t="s">
        <v>1064</v>
      </c>
      <c r="AZ2528" s="11">
        <v>155</v>
      </c>
      <c r="BA2528" s="11">
        <v>41</v>
      </c>
      <c r="BC2528" s="11" t="s">
        <v>4855</v>
      </c>
    </row>
    <row r="2529" spans="1:57" x14ac:dyDescent="0.25">
      <c r="A2529" t="str">
        <f t="shared" si="45"/>
        <v>C/741SE (BioChek) сальмонелла группы В и D уровень антител</v>
      </c>
      <c r="B2529" t="str">
        <f>IF(E2529="","",INDEX(Лаборатории!A:A,MATCH('Производственный контроль'!E2529,Лаборатории!B:B,0)))</f>
        <v xml:space="preserve">КУРИНОЕ ЦАРСТВО АО </v>
      </c>
      <c r="C2529" t="str">
        <f>IF(E2529="","",VLOOKUP(E2529,Лаборатории!B:D,3,0))</f>
        <v>U377_CHL</v>
      </c>
      <c r="D2529" s="12">
        <v>45768</v>
      </c>
      <c r="E2529" s="150" t="s">
        <v>793</v>
      </c>
      <c r="F2529" s="150" t="s">
        <v>544</v>
      </c>
      <c r="G2529" s="150" t="s">
        <v>561</v>
      </c>
      <c r="H2529" s="11" t="s">
        <v>262</v>
      </c>
      <c r="I2529" s="11" t="s">
        <v>3428</v>
      </c>
      <c r="J2529" t="str">
        <f>IF(L2529="","",VLOOKUP(L2529,Продукция!B:D,3,0))</f>
        <v>Биологический_материал</v>
      </c>
      <c r="K2529" t="str">
        <f>IF(L2529="","",VLOOKUP(L2529,Продукция!B:C,2,0))</f>
        <v>Сыворотка крови</v>
      </c>
      <c r="L2529" s="155" t="s">
        <v>302</v>
      </c>
      <c r="M2529">
        <f>IF(L2529="","",VLOOKUP(L2529,Продукция!B:L,11,0))</f>
        <v>0</v>
      </c>
      <c r="N2529" s="150" t="s">
        <v>873</v>
      </c>
      <c r="P2529" s="150" t="s">
        <v>340</v>
      </c>
      <c r="Q2529" s="150" t="s">
        <v>854</v>
      </c>
      <c r="R2529" s="153" t="s">
        <v>4830</v>
      </c>
      <c r="S2529" s="11">
        <v>18</v>
      </c>
      <c r="T2529" s="11" t="s">
        <v>5277</v>
      </c>
      <c r="V2529" s="14">
        <v>45765</v>
      </c>
      <c r="Z2529" s="162" t="s">
        <v>4823</v>
      </c>
      <c r="AA2529" s="15">
        <v>0.4236111111111111</v>
      </c>
      <c r="AB2529" t="str">
        <f>IF(L2529="","",VLOOKUP(L2529&amp;I2529,Продукция!A:I,9,0))</f>
        <v>рекомендация производителя набора</v>
      </c>
      <c r="AC2529" s="14">
        <v>45771</v>
      </c>
      <c r="AD2529" s="11" t="s">
        <v>2673</v>
      </c>
      <c r="AE2529" s="11" t="s">
        <v>4823</v>
      </c>
      <c r="AF2529" t="str">
        <f>IF(AD2529="","",VLOOKUP(AD2529,'Сотрудники и ссылки'!A:B,2,0))</f>
        <v>Серолог</v>
      </c>
      <c r="AG2529">
        <f>IF(AD2529="","",VLOOKUP(AD2529,'Сотрудники и ссылки'!A:C,3,0))</f>
        <v>20001771</v>
      </c>
      <c r="AH2529" s="11" t="s">
        <v>2673</v>
      </c>
      <c r="AI2529" t="str">
        <f>IF(AH2529="","",VLOOKUP(AH2529,'Сотрудники и ссылки'!A:B,2,0))</f>
        <v>Серолог</v>
      </c>
      <c r="AJ2529">
        <f>IF(AH2529="","",VLOOKUP(AH2529,'Сотрудники и ссылки'!A:C,3,0))</f>
        <v>20001771</v>
      </c>
      <c r="AK2529" s="14">
        <v>45771</v>
      </c>
      <c r="AL2529" s="2">
        <f>IF(AK2529="","",AK2529+VLOOKUP(I2529,'Вид исследования'!B:E,4,0))</f>
        <v>45772</v>
      </c>
      <c r="AM2529" s="2">
        <f>IF(AK2529="","",AK2529+VLOOKUP(I2529,'Вид исследования'!B:F,5,0))</f>
        <v>45772</v>
      </c>
      <c r="AN2529" s="14">
        <v>45771</v>
      </c>
      <c r="AP2529" s="11" t="s">
        <v>189</v>
      </c>
      <c r="AQ2529" t="str">
        <f>IFERROR(IF(L2529="","",VLOOKUP(L2529&amp;I2529,Продукция!A:K,11,0)),"обратитесь к админ справочника")</f>
        <v>согласно рекомендациям производителя теста</v>
      </c>
      <c r="AR2529" s="11" t="s">
        <v>4823</v>
      </c>
      <c r="AS2529" t="str">
        <f>IFERROR(IF(L2529="","",VLOOKUP(L2529&amp;I2529,Продукция!A:J,10,0)),"обратитесь к админ справочника")</f>
        <v>инструкция тест- ситема Биочек СК -218</v>
      </c>
      <c r="AT2529" s="11" t="s">
        <v>4823</v>
      </c>
      <c r="AU2529" s="11" t="s">
        <v>4823</v>
      </c>
      <c r="AV2529" s="11" t="s">
        <v>2673</v>
      </c>
      <c r="AW2529" s="11" t="s">
        <v>4824</v>
      </c>
      <c r="AX2529" s="11" t="s">
        <v>561</v>
      </c>
      <c r="AY2529" s="11" t="s">
        <v>1064</v>
      </c>
      <c r="AZ2529" s="11">
        <v>155</v>
      </c>
      <c r="BA2529" s="11">
        <v>41</v>
      </c>
      <c r="BC2529" s="11" t="s">
        <v>4855</v>
      </c>
    </row>
    <row r="2530" spans="1:57" x14ac:dyDescent="0.25">
      <c r="A2530" t="str">
        <f t="shared" si="45"/>
        <v>C/741ORT (BioChek) орнитобактерии уровень антител</v>
      </c>
      <c r="B2530" t="str">
        <f>IF(E2530="","",INDEX(Лаборатории!A:A,MATCH('Производственный контроль'!E2530,Лаборатории!B:B,0)))</f>
        <v xml:space="preserve">КУРИНОЕ ЦАРСТВО АО </v>
      </c>
      <c r="C2530" t="str">
        <f>IF(E2530="","",VLOOKUP(E2530,Лаборатории!B:D,3,0))</f>
        <v>U377_CHL</v>
      </c>
      <c r="D2530" s="12">
        <v>45768</v>
      </c>
      <c r="E2530" s="150" t="s">
        <v>793</v>
      </c>
      <c r="F2530" s="150" t="s">
        <v>544</v>
      </c>
      <c r="G2530" s="150" t="s">
        <v>561</v>
      </c>
      <c r="H2530" s="11" t="s">
        <v>262</v>
      </c>
      <c r="I2530" s="11" t="s">
        <v>3425</v>
      </c>
      <c r="J2530" t="str">
        <f>IF(L2530="","",VLOOKUP(L2530,Продукция!B:D,3,0))</f>
        <v>Биологический_материал</v>
      </c>
      <c r="K2530" t="str">
        <f>IF(L2530="","",VLOOKUP(L2530,Продукция!B:C,2,0))</f>
        <v>Сыворотка крови</v>
      </c>
      <c r="L2530" s="155" t="s">
        <v>302</v>
      </c>
      <c r="M2530">
        <f>IF(L2530="","",VLOOKUP(L2530,Продукция!B:L,11,0))</f>
        <v>0</v>
      </c>
      <c r="N2530" s="150" t="s">
        <v>873</v>
      </c>
      <c r="P2530" s="150" t="s">
        <v>340</v>
      </c>
      <c r="Q2530" s="150" t="s">
        <v>854</v>
      </c>
      <c r="R2530" s="153" t="s">
        <v>4830</v>
      </c>
      <c r="S2530" s="11">
        <v>18</v>
      </c>
      <c r="T2530" s="11" t="s">
        <v>5277</v>
      </c>
      <c r="V2530" s="14">
        <v>45765</v>
      </c>
      <c r="Z2530" s="162" t="s">
        <v>4823</v>
      </c>
      <c r="AA2530" s="15">
        <v>0.4236111111111111</v>
      </c>
      <c r="AB2530" t="str">
        <f>IF(L2530="","",VLOOKUP(L2530&amp;I2530,Продукция!A:I,9,0))</f>
        <v>рекомендация производителя набора</v>
      </c>
      <c r="AC2530" s="14">
        <v>45771</v>
      </c>
      <c r="AD2530" s="11" t="s">
        <v>2676</v>
      </c>
      <c r="AE2530" s="11" t="s">
        <v>4823</v>
      </c>
      <c r="AF2530" t="str">
        <f>IF(AD2530="","",VLOOKUP(AD2530,'Сотрудники и ссылки'!A:B,2,0))</f>
        <v>Серолог</v>
      </c>
      <c r="AG2530">
        <f>IF(AD2530="","",VLOOKUP(AD2530,'Сотрудники и ссылки'!A:C,3,0))</f>
        <v>20007746</v>
      </c>
      <c r="AH2530" s="11" t="s">
        <v>2676</v>
      </c>
      <c r="AI2530" t="str">
        <f>IF(AH2530="","",VLOOKUP(AH2530,'Сотрудники и ссылки'!A:B,2,0))</f>
        <v>Серолог</v>
      </c>
      <c r="AJ2530">
        <f>IF(AH2530="","",VLOOKUP(AH2530,'Сотрудники и ссылки'!A:C,3,0))</f>
        <v>20007746</v>
      </c>
      <c r="AK2530" s="14">
        <v>45771</v>
      </c>
      <c r="AL2530" s="2">
        <f>IF(AK2530="","",AK2530+VLOOKUP(I2530,'Вид исследования'!B:E,4,0))</f>
        <v>45772</v>
      </c>
      <c r="AM2530" s="2">
        <f>IF(AK2530="","",AK2530+VLOOKUP(I2530,'Вид исследования'!B:F,5,0))</f>
        <v>45772</v>
      </c>
      <c r="AN2530" s="14">
        <v>45771</v>
      </c>
      <c r="AP2530" s="11" t="s">
        <v>189</v>
      </c>
      <c r="AQ2530" t="str">
        <f>IFERROR(IF(L2530="","",VLOOKUP(L2530&amp;I2530,Продукция!A:K,11,0)),"обратитесь к админ справочника")</f>
        <v>согласно рекомендациям производителя теста</v>
      </c>
      <c r="AR2530" s="11" t="s">
        <v>4823</v>
      </c>
      <c r="AS2530" t="str">
        <f>IFERROR(IF(L2530="","",VLOOKUP(L2530&amp;I2530,Продукция!A:J,10,0)),"обратитесь к админ справочника")</f>
        <v>инструкция тест- ситема Биочек СК-108</v>
      </c>
      <c r="AT2530" s="11" t="s">
        <v>4823</v>
      </c>
      <c r="AU2530" s="11" t="s">
        <v>4823</v>
      </c>
      <c r="AV2530" s="11" t="s">
        <v>2676</v>
      </c>
      <c r="AW2530" s="11" t="s">
        <v>4824</v>
      </c>
      <c r="AX2530" s="11" t="s">
        <v>561</v>
      </c>
      <c r="AY2530" s="11" t="s">
        <v>1064</v>
      </c>
      <c r="AZ2530" s="11">
        <v>155</v>
      </c>
      <c r="BA2530" s="11">
        <v>41</v>
      </c>
      <c r="BC2530" s="11" t="s">
        <v>4855</v>
      </c>
    </row>
    <row r="2531" spans="1:57" s="4" customFormat="1" x14ac:dyDescent="0.25">
      <c r="A2531" s="4" t="str">
        <f t="shared" si="45"/>
        <v>C/741IBV (ХЕМА) инфекционный бронхит уровень антител</v>
      </c>
      <c r="B2531" s="4" t="str">
        <f>IF(E2531="","",INDEX(Лаборатории!A:A,MATCH('Производственный контроль'!E2531,Лаборатории!B:B,0)))</f>
        <v xml:space="preserve">КУРИНОЕ ЦАРСТВО АО </v>
      </c>
      <c r="C2531" s="4" t="str">
        <f>IF(E2531="","",VLOOKUP(E2531,Лаборатории!B:D,3,0))</f>
        <v>U377_CHL</v>
      </c>
      <c r="D2531" s="154">
        <v>45768</v>
      </c>
      <c r="E2531" s="150" t="s">
        <v>793</v>
      </c>
      <c r="F2531" s="150" t="s">
        <v>544</v>
      </c>
      <c r="G2531" s="150" t="s">
        <v>561</v>
      </c>
      <c r="H2531" s="150" t="s">
        <v>262</v>
      </c>
      <c r="I2531" s="150" t="s">
        <v>3431</v>
      </c>
      <c r="J2531" s="4" t="str">
        <f>IF(L2531="","",VLOOKUP(L2531,Продукция!B:D,3,0))</f>
        <v>Биологический_материал</v>
      </c>
      <c r="K2531" s="4" t="str">
        <f>IF(L2531="","",VLOOKUP(L2531,Продукция!B:C,2,0))</f>
        <v>Сыворотка крови</v>
      </c>
      <c r="L2531" s="155" t="s">
        <v>302</v>
      </c>
      <c r="M2531" s="4">
        <f>IF(L2531="","",VLOOKUP(L2531,Продукция!B:L,11,0))</f>
        <v>0</v>
      </c>
      <c r="N2531" s="150" t="s">
        <v>873</v>
      </c>
      <c r="O2531" s="150"/>
      <c r="P2531" s="150" t="s">
        <v>340</v>
      </c>
      <c r="Q2531" s="150" t="s">
        <v>854</v>
      </c>
      <c r="R2531" s="160" t="s">
        <v>4828</v>
      </c>
      <c r="S2531" s="150">
        <v>18</v>
      </c>
      <c r="T2531" s="150" t="s">
        <v>5277</v>
      </c>
      <c r="U2531" s="150"/>
      <c r="V2531" s="156">
        <v>45766</v>
      </c>
      <c r="W2531" s="156"/>
      <c r="X2531" s="157"/>
      <c r="Y2531" s="150"/>
      <c r="Z2531" s="150" t="s">
        <v>4823</v>
      </c>
      <c r="AA2531" s="158">
        <v>0.4236111111111111</v>
      </c>
      <c r="AB2531" s="4" t="str">
        <f>IF(L2531="","",VLOOKUP(L2531&amp;I2531,Продукция!A:I,9,0))</f>
        <v>рекомендация производителя набора</v>
      </c>
      <c r="AC2531" s="156">
        <v>45770</v>
      </c>
      <c r="AD2531" s="150" t="s">
        <v>2673</v>
      </c>
      <c r="AE2531" s="11" t="s">
        <v>4823</v>
      </c>
      <c r="AF2531" s="4" t="str">
        <f>IF(AD2531="","",VLOOKUP(AD2531,'Сотрудники и ссылки'!A:B,2,0))</f>
        <v>Серолог</v>
      </c>
      <c r="AG2531" s="4">
        <f>IF(AD2531="","",VLOOKUP(AD2531,'Сотрудники и ссылки'!A:C,3,0))</f>
        <v>20001771</v>
      </c>
      <c r="AH2531" s="150" t="s">
        <v>2673</v>
      </c>
      <c r="AI2531" s="4" t="str">
        <f>IF(AH2531="","",VLOOKUP(AH2531,'Сотрудники и ссылки'!A:B,2,0))</f>
        <v>Серолог</v>
      </c>
      <c r="AJ2531" s="4">
        <f>IF(AH2531="","",VLOOKUP(AH2531,'Сотрудники и ссылки'!A:C,3,0))</f>
        <v>20001771</v>
      </c>
      <c r="AK2531" s="156">
        <v>45770</v>
      </c>
      <c r="AL2531" s="159">
        <f>IF(AK2531="","",AK2531+VLOOKUP(I2531,'Вид исследования'!B:E,4,0))</f>
        <v>45771</v>
      </c>
      <c r="AM2531" s="159">
        <f>IF(AK2531="","",AK2531+VLOOKUP(I2531,'Вид исследования'!B:F,5,0))</f>
        <v>45771</v>
      </c>
      <c r="AN2531" s="156">
        <v>45770</v>
      </c>
      <c r="AO2531" s="150"/>
      <c r="AP2531" s="150" t="s">
        <v>189</v>
      </c>
      <c r="AQ2531" s="4" t="str">
        <f>IFERROR(IF(L2531="","",VLOOKUP(L2531&amp;I2531,Продукция!A:K,11,0)),"обратитесь к админ справочника")</f>
        <v>согласно рекомендациям производителя теста</v>
      </c>
      <c r="AR2531" s="150" t="s">
        <v>4823</v>
      </c>
      <c r="AS2531" s="4" t="str">
        <f>IFERROR(IF(L2531="","",VLOOKUP(L2531&amp;I2531,Продукция!A:J,10,0)),"обратитесь к админ справочника")</f>
        <v>инструкция по применению набора ХЕМА</v>
      </c>
      <c r="AT2531" s="150" t="s">
        <v>4823</v>
      </c>
      <c r="AU2531" s="150" t="s">
        <v>4823</v>
      </c>
      <c r="AV2531" s="150" t="s">
        <v>2673</v>
      </c>
      <c r="AW2531" s="150" t="s">
        <v>4824</v>
      </c>
      <c r="AX2531" s="150" t="s">
        <v>561</v>
      </c>
      <c r="AY2531" s="150" t="s">
        <v>1058</v>
      </c>
      <c r="AZ2531" s="150">
        <v>155</v>
      </c>
      <c r="BA2531" s="150">
        <v>41</v>
      </c>
      <c r="BB2531" s="150"/>
      <c r="BC2531" s="150" t="s">
        <v>4855</v>
      </c>
      <c r="BD2531" s="150"/>
      <c r="BE2531" s="150"/>
    </row>
    <row r="2532" spans="1:57" s="4" customFormat="1" x14ac:dyDescent="0.25">
      <c r="A2532" s="4" t="str">
        <f t="shared" si="45"/>
        <v>C/741IBD (ХЕМА) болезнь Гамборо уровень антител</v>
      </c>
      <c r="B2532" s="4" t="str">
        <f>IF(E2532="","",INDEX(Лаборатории!A:A,MATCH('Производственный контроль'!E2532,Лаборатории!B:B,0)))</f>
        <v xml:space="preserve">КУРИНОЕ ЦАРСТВО АО </v>
      </c>
      <c r="C2532" s="4" t="str">
        <f>IF(E2532="","",VLOOKUP(E2532,Лаборатории!B:D,3,0))</f>
        <v>U377_CHL</v>
      </c>
      <c r="D2532" s="154">
        <v>45768</v>
      </c>
      <c r="E2532" s="150" t="s">
        <v>793</v>
      </c>
      <c r="F2532" s="150" t="s">
        <v>544</v>
      </c>
      <c r="G2532" s="150" t="s">
        <v>561</v>
      </c>
      <c r="H2532" s="150" t="s">
        <v>262</v>
      </c>
      <c r="I2532" s="150" t="s">
        <v>3430</v>
      </c>
      <c r="J2532" s="4" t="str">
        <f>IF(L2532="","",VLOOKUP(L2532,Продукция!B:D,3,0))</f>
        <v>Биологический_материал</v>
      </c>
      <c r="K2532" s="4" t="str">
        <f>IF(L2532="","",VLOOKUP(L2532,Продукция!B:C,2,0))</f>
        <v>Сыворотка крови</v>
      </c>
      <c r="L2532" s="155" t="s">
        <v>302</v>
      </c>
      <c r="M2532" s="4">
        <f>IF(L2532="","",VLOOKUP(L2532,Продукция!B:L,11,0))</f>
        <v>0</v>
      </c>
      <c r="N2532" s="150" t="s">
        <v>873</v>
      </c>
      <c r="O2532" s="150"/>
      <c r="P2532" s="150" t="s">
        <v>340</v>
      </c>
      <c r="Q2532" s="150" t="s">
        <v>854</v>
      </c>
      <c r="R2532" s="160" t="s">
        <v>4828</v>
      </c>
      <c r="S2532" s="150">
        <v>18</v>
      </c>
      <c r="T2532" s="150" t="s">
        <v>5277</v>
      </c>
      <c r="U2532" s="150"/>
      <c r="V2532" s="156">
        <v>45766</v>
      </c>
      <c r="W2532" s="156"/>
      <c r="X2532" s="157"/>
      <c r="Y2532" s="150"/>
      <c r="Z2532" s="150" t="s">
        <v>4823</v>
      </c>
      <c r="AA2532" s="158">
        <v>0.4236111111111111</v>
      </c>
      <c r="AB2532" s="4" t="str">
        <f>IF(L2532="","",VLOOKUP(L2532&amp;I2532,Продукция!A:I,9,0))</f>
        <v>рекомендация производителя набора</v>
      </c>
      <c r="AC2532" s="156">
        <v>45770</v>
      </c>
      <c r="AD2532" s="150" t="s">
        <v>2673</v>
      </c>
      <c r="AE2532" s="150" t="s">
        <v>4823</v>
      </c>
      <c r="AF2532" s="4" t="str">
        <f>IF(AD2532="","",VLOOKUP(AD2532,'Сотрудники и ссылки'!A:B,2,0))</f>
        <v>Серолог</v>
      </c>
      <c r="AG2532" s="4">
        <f>IF(AD2532="","",VLOOKUP(AD2532,'Сотрудники и ссылки'!A:C,3,0))</f>
        <v>20001771</v>
      </c>
      <c r="AH2532" s="150" t="s">
        <v>2673</v>
      </c>
      <c r="AI2532" s="4" t="str">
        <f>IF(AH2532="","",VLOOKUP(AH2532,'Сотрудники и ссылки'!A:B,2,0))</f>
        <v>Серолог</v>
      </c>
      <c r="AJ2532" s="4">
        <f>IF(AH2532="","",VLOOKUP(AH2532,'Сотрудники и ссылки'!A:C,3,0))</f>
        <v>20001771</v>
      </c>
      <c r="AK2532" s="156">
        <v>45770</v>
      </c>
      <c r="AL2532" s="159">
        <f>IF(AK2532="","",AK2532+VLOOKUP(I2532,'Вид исследования'!B:E,4,0))</f>
        <v>45771</v>
      </c>
      <c r="AM2532" s="159">
        <f>IF(AK2532="","",AK2532+VLOOKUP(I2532,'Вид исследования'!B:F,5,0))</f>
        <v>45771</v>
      </c>
      <c r="AN2532" s="156">
        <v>45770</v>
      </c>
      <c r="AO2532" s="150"/>
      <c r="AP2532" s="150" t="s">
        <v>189</v>
      </c>
      <c r="AQ2532" s="4" t="str">
        <f>IFERROR(IF(L2532="","",VLOOKUP(L2532&amp;I2532,Продукция!A:K,11,0)),"обратитесь к админ справочника")</f>
        <v>согласно рекомендациям производителя теста</v>
      </c>
      <c r="AR2532" s="150" t="s">
        <v>4823</v>
      </c>
      <c r="AS2532" s="4" t="str">
        <f>IFERROR(IF(L2532="","",VLOOKUP(L2532&amp;I2532,Продукция!A:J,10,0)),"обратитесь к админ справочника")</f>
        <v>инструкция по применению набора ХЕМА</v>
      </c>
      <c r="AT2532" s="150" t="s">
        <v>4823</v>
      </c>
      <c r="AU2532" s="150" t="s">
        <v>4823</v>
      </c>
      <c r="AV2532" s="150" t="s">
        <v>2673</v>
      </c>
      <c r="AW2532" s="150" t="s">
        <v>4824</v>
      </c>
      <c r="AX2532" s="150" t="s">
        <v>561</v>
      </c>
      <c r="AY2532" s="150" t="s">
        <v>1058</v>
      </c>
      <c r="AZ2532" s="150">
        <v>155</v>
      </c>
      <c r="BA2532" s="150">
        <v>41</v>
      </c>
      <c r="BB2532" s="150"/>
      <c r="BC2532" s="150" t="s">
        <v>4855</v>
      </c>
      <c r="BD2532" s="150"/>
      <c r="BE2532" s="150"/>
    </row>
    <row r="2533" spans="1:57" s="4" customFormat="1" x14ac:dyDescent="0.25">
      <c r="A2533" s="4" t="str">
        <f t="shared" si="45"/>
        <v>C/741ART (ХЕМА) инфекционный альвеолярный ринотрахеит тип А и В уровень антител</v>
      </c>
      <c r="B2533" s="4" t="str">
        <f>IF(E2533="","",INDEX(Лаборатории!A:A,MATCH('Производственный контроль'!E2533,Лаборатории!B:B,0)))</f>
        <v xml:space="preserve">КУРИНОЕ ЦАРСТВО АО </v>
      </c>
      <c r="C2533" s="4" t="str">
        <f>IF(E2533="","",VLOOKUP(E2533,Лаборатории!B:D,3,0))</f>
        <v>U377_CHL</v>
      </c>
      <c r="D2533" s="154">
        <v>45768</v>
      </c>
      <c r="E2533" s="150" t="s">
        <v>793</v>
      </c>
      <c r="F2533" s="150" t="s">
        <v>544</v>
      </c>
      <c r="G2533" s="150" t="s">
        <v>561</v>
      </c>
      <c r="H2533" s="150" t="s">
        <v>262</v>
      </c>
      <c r="I2533" s="150" t="s">
        <v>3432</v>
      </c>
      <c r="J2533" s="4" t="str">
        <f>IF(L2533="","",VLOOKUP(L2533,Продукция!B:D,3,0))</f>
        <v>Биологический_материал</v>
      </c>
      <c r="K2533" s="4" t="str">
        <f>IF(L2533="","",VLOOKUP(L2533,Продукция!B:C,2,0))</f>
        <v>Сыворотка крови</v>
      </c>
      <c r="L2533" s="155" t="s">
        <v>302</v>
      </c>
      <c r="M2533" s="4">
        <f>IF(L2533="","",VLOOKUP(L2533,Продукция!B:L,11,0))</f>
        <v>0</v>
      </c>
      <c r="N2533" s="150" t="s">
        <v>873</v>
      </c>
      <c r="O2533" s="150"/>
      <c r="P2533" s="150" t="s">
        <v>340</v>
      </c>
      <c r="Q2533" s="150" t="s">
        <v>854</v>
      </c>
      <c r="R2533" s="160" t="s">
        <v>4828</v>
      </c>
      <c r="S2533" s="150">
        <v>18</v>
      </c>
      <c r="T2533" s="150" t="s">
        <v>5277</v>
      </c>
      <c r="U2533" s="150"/>
      <c r="V2533" s="156">
        <v>45766</v>
      </c>
      <c r="W2533" s="156"/>
      <c r="X2533" s="157"/>
      <c r="Y2533" s="150"/>
      <c r="Z2533" s="150" t="s">
        <v>4823</v>
      </c>
      <c r="AA2533" s="158">
        <v>0.4236111111111111</v>
      </c>
      <c r="AB2533" s="4" t="str">
        <f>IF(L2533="","",VLOOKUP(L2533&amp;I2533,Продукция!A:I,9,0))</f>
        <v>рекомендация производителя набора</v>
      </c>
      <c r="AC2533" s="156">
        <v>45770</v>
      </c>
      <c r="AD2533" s="150" t="s">
        <v>2673</v>
      </c>
      <c r="AE2533" s="150" t="s">
        <v>4823</v>
      </c>
      <c r="AF2533" s="4" t="str">
        <f>IF(AD2533="","",VLOOKUP(AD2533,'Сотрудники и ссылки'!A:B,2,0))</f>
        <v>Серолог</v>
      </c>
      <c r="AG2533" s="4">
        <f>IF(AD2533="","",VLOOKUP(AD2533,'Сотрудники и ссылки'!A:C,3,0))</f>
        <v>20001771</v>
      </c>
      <c r="AH2533" s="150" t="s">
        <v>2673</v>
      </c>
      <c r="AI2533" s="4" t="str">
        <f>IF(AH2533="","",VLOOKUP(AH2533,'Сотрудники и ссылки'!A:B,2,0))</f>
        <v>Серолог</v>
      </c>
      <c r="AJ2533" s="4">
        <f>IF(AH2533="","",VLOOKUP(AH2533,'Сотрудники и ссылки'!A:C,3,0))</f>
        <v>20001771</v>
      </c>
      <c r="AK2533" s="156">
        <v>45770</v>
      </c>
      <c r="AL2533" s="159">
        <f>IF(AK2533="","",AK2533+VLOOKUP(I2533,'Вид исследования'!B:E,4,0))</f>
        <v>45771</v>
      </c>
      <c r="AM2533" s="159">
        <f>IF(AK2533="","",AK2533+VLOOKUP(I2533,'Вид исследования'!B:F,5,0))</f>
        <v>45771</v>
      </c>
      <c r="AN2533" s="156">
        <v>45770</v>
      </c>
      <c r="AO2533" s="150"/>
      <c r="AP2533" s="150" t="s">
        <v>189</v>
      </c>
      <c r="AQ2533" s="4" t="str">
        <f>IFERROR(IF(L2533="","",VLOOKUP(L2533&amp;I2533,Продукция!A:K,11,0)),"обратитесь к админ справочника")</f>
        <v>согласно рекомендациям производителя теста</v>
      </c>
      <c r="AR2533" s="150" t="s">
        <v>4823</v>
      </c>
      <c r="AS2533" s="4" t="str">
        <f>IFERROR(IF(L2533="","",VLOOKUP(L2533&amp;I2533,Продукция!A:J,10,0)),"обратитесь к админ справочника")</f>
        <v>инструкция по применению набора ХЕМА</v>
      </c>
      <c r="AT2533" s="150" t="s">
        <v>4823</v>
      </c>
      <c r="AU2533" s="150" t="s">
        <v>4823</v>
      </c>
      <c r="AV2533" s="150" t="s">
        <v>2673</v>
      </c>
      <c r="AW2533" s="150" t="s">
        <v>4824</v>
      </c>
      <c r="AX2533" s="150" t="s">
        <v>561</v>
      </c>
      <c r="AY2533" s="150" t="s">
        <v>1058</v>
      </c>
      <c r="AZ2533" s="150">
        <v>155</v>
      </c>
      <c r="BA2533" s="150">
        <v>41</v>
      </c>
      <c r="BB2533" s="150"/>
      <c r="BC2533" s="150" t="s">
        <v>4855</v>
      </c>
      <c r="BD2533" s="150"/>
      <c r="BE2533" s="150"/>
    </row>
    <row r="2534" spans="1:57" s="4" customFormat="1" x14ac:dyDescent="0.25">
      <c r="A2534" s="4" t="str">
        <f t="shared" si="45"/>
        <v>C/741IBV (ХЕМА) инфекционный бронхит уровень антител</v>
      </c>
      <c r="B2534" s="4" t="str">
        <f>IF(E2534="","",INDEX(Лаборатории!A:A,MATCH('Производственный контроль'!E2534,Лаборатории!B:B,0)))</f>
        <v xml:space="preserve">КУРИНОЕ ЦАРСТВО АО </v>
      </c>
      <c r="C2534" s="4" t="str">
        <f>IF(E2534="","",VLOOKUP(E2534,Лаборатории!B:D,3,0))</f>
        <v>U377_CHL</v>
      </c>
      <c r="D2534" s="154">
        <v>45768</v>
      </c>
      <c r="E2534" s="150" t="s">
        <v>793</v>
      </c>
      <c r="F2534" s="150" t="s">
        <v>544</v>
      </c>
      <c r="G2534" s="150" t="s">
        <v>561</v>
      </c>
      <c r="H2534" s="150" t="s">
        <v>262</v>
      </c>
      <c r="I2534" s="150" t="s">
        <v>3431</v>
      </c>
      <c r="J2534" s="4" t="str">
        <f>IF(L2534="","",VLOOKUP(L2534,Продукция!B:D,3,0))</f>
        <v>Биологический_материал</v>
      </c>
      <c r="K2534" s="4" t="str">
        <f>IF(L2534="","",VLOOKUP(L2534,Продукция!B:C,2,0))</f>
        <v>Сыворотка крови</v>
      </c>
      <c r="L2534" s="155" t="s">
        <v>302</v>
      </c>
      <c r="M2534" s="4">
        <f>IF(L2534="","",VLOOKUP(L2534,Продукция!B:L,11,0))</f>
        <v>0</v>
      </c>
      <c r="N2534" s="150" t="s">
        <v>873</v>
      </c>
      <c r="O2534" s="150"/>
      <c r="P2534" s="150" t="s">
        <v>340</v>
      </c>
      <c r="Q2534" s="150" t="s">
        <v>854</v>
      </c>
      <c r="R2534" s="160" t="s">
        <v>4834</v>
      </c>
      <c r="S2534" s="150">
        <v>18</v>
      </c>
      <c r="T2534" s="150" t="s">
        <v>5277</v>
      </c>
      <c r="U2534" s="150"/>
      <c r="V2534" s="156">
        <v>45765</v>
      </c>
      <c r="W2534" s="156"/>
      <c r="X2534" s="157"/>
      <c r="Y2534" s="150"/>
      <c r="Z2534" s="150" t="s">
        <v>4823</v>
      </c>
      <c r="AA2534" s="158">
        <v>0.4236111111111111</v>
      </c>
      <c r="AB2534" s="4" t="str">
        <f>IF(L2534="","",VLOOKUP(L2534&amp;I2534,Продукция!A:I,9,0))</f>
        <v>рекомендация производителя набора</v>
      </c>
      <c r="AC2534" s="156">
        <v>45770</v>
      </c>
      <c r="AD2534" s="150" t="s">
        <v>2673</v>
      </c>
      <c r="AE2534" s="150" t="s">
        <v>4823</v>
      </c>
      <c r="AF2534" s="4" t="str">
        <f>IF(AD2534="","",VLOOKUP(AD2534,'Сотрудники и ссылки'!A:B,2,0))</f>
        <v>Серолог</v>
      </c>
      <c r="AG2534" s="4">
        <f>IF(AD2534="","",VLOOKUP(AD2534,'Сотрудники и ссылки'!A:C,3,0))</f>
        <v>20001771</v>
      </c>
      <c r="AH2534" s="150" t="s">
        <v>2673</v>
      </c>
      <c r="AI2534" s="4" t="str">
        <f>IF(AH2534="","",VLOOKUP(AH2534,'Сотрудники и ссылки'!A:B,2,0))</f>
        <v>Серолог</v>
      </c>
      <c r="AJ2534" s="4">
        <f>IF(AH2534="","",VLOOKUP(AH2534,'Сотрудники и ссылки'!A:C,3,0))</f>
        <v>20001771</v>
      </c>
      <c r="AK2534" s="156">
        <v>45770</v>
      </c>
      <c r="AL2534" s="159">
        <f>IF(AK2534="","",AK2534+VLOOKUP(I2534,'Вид исследования'!B:E,4,0))</f>
        <v>45771</v>
      </c>
      <c r="AM2534" s="159">
        <f>IF(AK2534="","",AK2534+VLOOKUP(I2534,'Вид исследования'!B:F,5,0))</f>
        <v>45771</v>
      </c>
      <c r="AN2534" s="156">
        <v>45770</v>
      </c>
      <c r="AO2534" s="150"/>
      <c r="AP2534" s="150" t="s">
        <v>189</v>
      </c>
      <c r="AQ2534" s="4" t="str">
        <f>IFERROR(IF(L2534="","",VLOOKUP(L2534&amp;I2534,Продукция!A:K,11,0)),"обратитесь к админ справочника")</f>
        <v>согласно рекомендациям производителя теста</v>
      </c>
      <c r="AR2534" s="150" t="s">
        <v>4823</v>
      </c>
      <c r="AS2534" s="4" t="str">
        <f>IFERROR(IF(L2534="","",VLOOKUP(L2534&amp;I2534,Продукция!A:J,10,0)),"обратитесь к админ справочника")</f>
        <v>инструкция по применению набора ХЕМА</v>
      </c>
      <c r="AT2534" s="150" t="s">
        <v>4823</v>
      </c>
      <c r="AU2534" s="150" t="s">
        <v>4823</v>
      </c>
      <c r="AV2534" s="150" t="s">
        <v>2673</v>
      </c>
      <c r="AW2534" s="150" t="s">
        <v>4824</v>
      </c>
      <c r="AX2534" s="150" t="s">
        <v>561</v>
      </c>
      <c r="AY2534" s="150" t="s">
        <v>1076</v>
      </c>
      <c r="AZ2534" s="150">
        <v>155</v>
      </c>
      <c r="BA2534" s="150">
        <v>41</v>
      </c>
      <c r="BB2534" s="150"/>
      <c r="BC2534" s="150" t="s">
        <v>4855</v>
      </c>
      <c r="BD2534" s="150"/>
      <c r="BE2534" s="150"/>
    </row>
    <row r="2535" spans="1:57" s="4" customFormat="1" x14ac:dyDescent="0.25">
      <c r="A2535" s="4" t="str">
        <f t="shared" si="45"/>
        <v>C/741IBD (ХЕМА) болезнь Гамборо уровень антител</v>
      </c>
      <c r="B2535" s="4" t="str">
        <f>IF(E2535="","",INDEX(Лаборатории!A:A,MATCH('Производственный контроль'!E2535,Лаборатории!B:B,0)))</f>
        <v xml:space="preserve">КУРИНОЕ ЦАРСТВО АО </v>
      </c>
      <c r="C2535" s="4" t="str">
        <f>IF(E2535="","",VLOOKUP(E2535,Лаборатории!B:D,3,0))</f>
        <v>U377_CHL</v>
      </c>
      <c r="D2535" s="154">
        <v>45768</v>
      </c>
      <c r="E2535" s="150" t="s">
        <v>793</v>
      </c>
      <c r="F2535" s="150" t="s">
        <v>544</v>
      </c>
      <c r="G2535" s="150" t="s">
        <v>561</v>
      </c>
      <c r="H2535" s="150" t="s">
        <v>262</v>
      </c>
      <c r="I2535" s="150" t="s">
        <v>3430</v>
      </c>
      <c r="J2535" s="4" t="str">
        <f>IF(L2535="","",VLOOKUP(L2535,Продукция!B:D,3,0))</f>
        <v>Биологический_материал</v>
      </c>
      <c r="K2535" s="4" t="str">
        <f>IF(L2535="","",VLOOKUP(L2535,Продукция!B:C,2,0))</f>
        <v>Сыворотка крови</v>
      </c>
      <c r="L2535" s="155" t="s">
        <v>302</v>
      </c>
      <c r="M2535" s="4">
        <f>IF(L2535="","",VLOOKUP(L2535,Продукция!B:L,11,0))</f>
        <v>0</v>
      </c>
      <c r="N2535" s="150" t="s">
        <v>873</v>
      </c>
      <c r="O2535" s="150"/>
      <c r="P2535" s="150" t="s">
        <v>340</v>
      </c>
      <c r="Q2535" s="150" t="s">
        <v>854</v>
      </c>
      <c r="R2535" s="160" t="s">
        <v>4834</v>
      </c>
      <c r="S2535" s="150">
        <v>18</v>
      </c>
      <c r="T2535" s="150" t="s">
        <v>5277</v>
      </c>
      <c r="U2535" s="150"/>
      <c r="V2535" s="156">
        <v>45765</v>
      </c>
      <c r="W2535" s="156"/>
      <c r="X2535" s="157"/>
      <c r="Y2535" s="150"/>
      <c r="Z2535" s="150" t="s">
        <v>4823</v>
      </c>
      <c r="AA2535" s="158">
        <v>0.4236111111111111</v>
      </c>
      <c r="AB2535" s="4" t="str">
        <f>IF(L2535="","",VLOOKUP(L2535&amp;I2535,Продукция!A:I,9,0))</f>
        <v>рекомендация производителя набора</v>
      </c>
      <c r="AC2535" s="156">
        <v>45770</v>
      </c>
      <c r="AD2535" s="150" t="s">
        <v>2673</v>
      </c>
      <c r="AE2535" s="150" t="s">
        <v>4823</v>
      </c>
      <c r="AF2535" s="4" t="str">
        <f>IF(AD2535="","",VLOOKUP(AD2535,'Сотрудники и ссылки'!A:B,2,0))</f>
        <v>Серолог</v>
      </c>
      <c r="AG2535" s="4">
        <f>IF(AD2535="","",VLOOKUP(AD2535,'Сотрудники и ссылки'!A:C,3,0))</f>
        <v>20001771</v>
      </c>
      <c r="AH2535" s="150" t="s">
        <v>2673</v>
      </c>
      <c r="AI2535" s="4" t="str">
        <f>IF(AH2535="","",VLOOKUP(AH2535,'Сотрудники и ссылки'!A:B,2,0))</f>
        <v>Серолог</v>
      </c>
      <c r="AJ2535" s="4">
        <f>IF(AH2535="","",VLOOKUP(AH2535,'Сотрудники и ссылки'!A:C,3,0))</f>
        <v>20001771</v>
      </c>
      <c r="AK2535" s="156">
        <v>45770</v>
      </c>
      <c r="AL2535" s="159">
        <f>IF(AK2535="","",AK2535+VLOOKUP(I2535,'Вид исследования'!B:E,4,0))</f>
        <v>45771</v>
      </c>
      <c r="AM2535" s="159">
        <f>IF(AK2535="","",AK2535+VLOOKUP(I2535,'Вид исследования'!B:F,5,0))</f>
        <v>45771</v>
      </c>
      <c r="AN2535" s="156">
        <v>45770</v>
      </c>
      <c r="AO2535" s="150"/>
      <c r="AP2535" s="150" t="s">
        <v>189</v>
      </c>
      <c r="AQ2535" s="4" t="str">
        <f>IFERROR(IF(L2535="","",VLOOKUP(L2535&amp;I2535,Продукция!A:K,11,0)),"обратитесь к админ справочника")</f>
        <v>согласно рекомендациям производителя теста</v>
      </c>
      <c r="AR2535" s="150" t="s">
        <v>4823</v>
      </c>
      <c r="AS2535" s="4" t="str">
        <f>IFERROR(IF(L2535="","",VLOOKUP(L2535&amp;I2535,Продукция!A:J,10,0)),"обратитесь к админ справочника")</f>
        <v>инструкция по применению набора ХЕМА</v>
      </c>
      <c r="AT2535" s="150" t="s">
        <v>4823</v>
      </c>
      <c r="AU2535" s="150" t="s">
        <v>4823</v>
      </c>
      <c r="AV2535" s="150" t="s">
        <v>2673</v>
      </c>
      <c r="AW2535" s="150" t="s">
        <v>4824</v>
      </c>
      <c r="AX2535" s="150" t="s">
        <v>561</v>
      </c>
      <c r="AY2535" s="150" t="s">
        <v>1076</v>
      </c>
      <c r="AZ2535" s="150">
        <v>155</v>
      </c>
      <c r="BA2535" s="150">
        <v>41</v>
      </c>
      <c r="BB2535" s="150"/>
      <c r="BC2535" s="150" t="s">
        <v>4855</v>
      </c>
      <c r="BD2535" s="150"/>
      <c r="BE2535" s="150"/>
    </row>
    <row r="2536" spans="1:57" s="4" customFormat="1" x14ac:dyDescent="0.25">
      <c r="A2536" s="4" t="str">
        <f t="shared" si="45"/>
        <v>C/741ART (ХЕМА) инфекционный альвеолярный ринотрахеит тип А и В уровень антител</v>
      </c>
      <c r="B2536" s="4" t="str">
        <f>IF(E2536="","",INDEX(Лаборатории!A:A,MATCH('Производственный контроль'!E2536,Лаборатории!B:B,0)))</f>
        <v xml:space="preserve">КУРИНОЕ ЦАРСТВО АО </v>
      </c>
      <c r="C2536" s="4" t="str">
        <f>IF(E2536="","",VLOOKUP(E2536,Лаборатории!B:D,3,0))</f>
        <v>U377_CHL</v>
      </c>
      <c r="D2536" s="154">
        <v>45768</v>
      </c>
      <c r="E2536" s="150" t="s">
        <v>793</v>
      </c>
      <c r="F2536" s="150" t="s">
        <v>544</v>
      </c>
      <c r="G2536" s="150" t="s">
        <v>561</v>
      </c>
      <c r="H2536" s="150" t="s">
        <v>262</v>
      </c>
      <c r="I2536" s="150" t="s">
        <v>3432</v>
      </c>
      <c r="J2536" s="4" t="str">
        <f>IF(L2536="","",VLOOKUP(L2536,Продукция!B:D,3,0))</f>
        <v>Биологический_материал</v>
      </c>
      <c r="K2536" s="4" t="str">
        <f>IF(L2536="","",VLOOKUP(L2536,Продукция!B:C,2,0))</f>
        <v>Сыворотка крови</v>
      </c>
      <c r="L2536" s="155" t="s">
        <v>302</v>
      </c>
      <c r="M2536" s="4">
        <f>IF(L2536="","",VLOOKUP(L2536,Продукция!B:L,11,0))</f>
        <v>0</v>
      </c>
      <c r="N2536" s="150" t="s">
        <v>873</v>
      </c>
      <c r="O2536" s="150"/>
      <c r="P2536" s="150" t="s">
        <v>340</v>
      </c>
      <c r="Q2536" s="150" t="s">
        <v>854</v>
      </c>
      <c r="R2536" s="160" t="s">
        <v>4834</v>
      </c>
      <c r="S2536" s="150">
        <v>18</v>
      </c>
      <c r="T2536" s="150" t="s">
        <v>5277</v>
      </c>
      <c r="U2536" s="150"/>
      <c r="V2536" s="156">
        <v>45765</v>
      </c>
      <c r="W2536" s="156"/>
      <c r="X2536" s="157"/>
      <c r="Y2536" s="150"/>
      <c r="Z2536" s="150" t="s">
        <v>4823</v>
      </c>
      <c r="AA2536" s="158">
        <v>0.4236111111111111</v>
      </c>
      <c r="AB2536" s="4" t="str">
        <f>IF(L2536="","",VLOOKUP(L2536&amp;I2536,Продукция!A:I,9,0))</f>
        <v>рекомендация производителя набора</v>
      </c>
      <c r="AC2536" s="156">
        <v>45770</v>
      </c>
      <c r="AD2536" s="150" t="s">
        <v>2673</v>
      </c>
      <c r="AE2536" s="150" t="s">
        <v>4823</v>
      </c>
      <c r="AF2536" s="4" t="str">
        <f>IF(AD2536="","",VLOOKUP(AD2536,'Сотрудники и ссылки'!A:B,2,0))</f>
        <v>Серолог</v>
      </c>
      <c r="AG2536" s="4">
        <f>IF(AD2536="","",VLOOKUP(AD2536,'Сотрудники и ссылки'!A:C,3,0))</f>
        <v>20001771</v>
      </c>
      <c r="AH2536" s="150" t="s">
        <v>2673</v>
      </c>
      <c r="AI2536" s="4" t="str">
        <f>IF(AH2536="","",VLOOKUP(AH2536,'Сотрудники и ссылки'!A:B,2,0))</f>
        <v>Серолог</v>
      </c>
      <c r="AJ2536" s="4">
        <f>IF(AH2536="","",VLOOKUP(AH2536,'Сотрудники и ссылки'!A:C,3,0))</f>
        <v>20001771</v>
      </c>
      <c r="AK2536" s="156">
        <v>45770</v>
      </c>
      <c r="AL2536" s="159">
        <f>IF(AK2536="","",AK2536+VLOOKUP(I2536,'Вид исследования'!B:E,4,0))</f>
        <v>45771</v>
      </c>
      <c r="AM2536" s="159">
        <f>IF(AK2536="","",AK2536+VLOOKUP(I2536,'Вид исследования'!B:F,5,0))</f>
        <v>45771</v>
      </c>
      <c r="AN2536" s="156">
        <v>45770</v>
      </c>
      <c r="AO2536" s="150"/>
      <c r="AP2536" s="150" t="s">
        <v>189</v>
      </c>
      <c r="AQ2536" s="4" t="str">
        <f>IFERROR(IF(L2536="","",VLOOKUP(L2536&amp;I2536,Продукция!A:K,11,0)),"обратитесь к админ справочника")</f>
        <v>согласно рекомендациям производителя теста</v>
      </c>
      <c r="AR2536" s="150" t="s">
        <v>4823</v>
      </c>
      <c r="AS2536" s="4" t="str">
        <f>IFERROR(IF(L2536="","",VLOOKUP(L2536&amp;I2536,Продукция!A:J,10,0)),"обратитесь к админ справочника")</f>
        <v>инструкция по применению набора ХЕМА</v>
      </c>
      <c r="AT2536" s="150" t="s">
        <v>4823</v>
      </c>
      <c r="AU2536" s="150" t="s">
        <v>4823</v>
      </c>
      <c r="AV2536" s="150" t="s">
        <v>2673</v>
      </c>
      <c r="AW2536" s="150" t="s">
        <v>4824</v>
      </c>
      <c r="AX2536" s="150" t="s">
        <v>561</v>
      </c>
      <c r="AY2536" s="150" t="s">
        <v>1076</v>
      </c>
      <c r="AZ2536" s="150">
        <v>155</v>
      </c>
      <c r="BA2536" s="150">
        <v>41</v>
      </c>
      <c r="BB2536" s="150"/>
      <c r="BC2536" s="150" t="s">
        <v>4855</v>
      </c>
      <c r="BD2536" s="150"/>
      <c r="BE2536" s="150"/>
    </row>
    <row r="2537" spans="1:57" x14ac:dyDescent="0.25">
      <c r="A2537" t="str">
        <f t="shared" si="45"/>
        <v>С/743IBD (BioChek) болезнь Гамборо уровень антител</v>
      </c>
      <c r="B2537" t="str">
        <f>IF(E2537="","",INDEX(Лаборатории!A:A,MATCH('Производственный контроль'!E2537,Лаборатории!B:B,0)))</f>
        <v xml:space="preserve">КУРИНОЕ ЦАРСТВО АО </v>
      </c>
      <c r="C2537" t="str">
        <f>IF(E2537="","",VLOOKUP(E2537,Лаборатории!B:D,3,0))</f>
        <v>U377_CHL</v>
      </c>
      <c r="D2537" s="12">
        <v>45768</v>
      </c>
      <c r="E2537" s="150" t="s">
        <v>793</v>
      </c>
      <c r="F2537" s="11" t="s">
        <v>544</v>
      </c>
      <c r="G2537" s="11" t="s">
        <v>565</v>
      </c>
      <c r="H2537" s="11" t="s">
        <v>262</v>
      </c>
      <c r="I2537" s="11" t="s">
        <v>3415</v>
      </c>
      <c r="J2537" t="str">
        <f>IF(L2537="","",VLOOKUP(L2537,Продукция!B:D,3,0))</f>
        <v>Биологический_материал</v>
      </c>
      <c r="K2537" t="str">
        <f>IF(L2537="","",VLOOKUP(L2537,Продукция!B:C,2,0))</f>
        <v>Сыворотка крови</v>
      </c>
      <c r="L2537" s="155" t="s">
        <v>302</v>
      </c>
      <c r="M2537" s="4">
        <f>IF(L2537="","",VLOOKUP(L2537,Продукция!B:L,11,0))</f>
        <v>0</v>
      </c>
      <c r="N2537" s="150" t="s">
        <v>873</v>
      </c>
      <c r="O2537" s="150"/>
      <c r="P2537" s="150" t="s">
        <v>340</v>
      </c>
      <c r="Q2537" s="150" t="s">
        <v>854</v>
      </c>
      <c r="R2537" s="153" t="s">
        <v>4955</v>
      </c>
      <c r="S2537" s="11">
        <v>20</v>
      </c>
      <c r="T2537" s="11" t="s">
        <v>5278</v>
      </c>
      <c r="V2537" s="14">
        <v>45766</v>
      </c>
      <c r="Z2537" s="162" t="s">
        <v>4823</v>
      </c>
      <c r="AA2537" s="15">
        <v>0.66666666666666663</v>
      </c>
      <c r="AB2537" t="str">
        <f>IF(L2537="","",VLOOKUP(L2537&amp;I2537,Продукция!A:I,9,0))</f>
        <v>рекомендация производителя набора</v>
      </c>
      <c r="AC2537" s="14">
        <v>45772</v>
      </c>
      <c r="AD2537" s="150" t="s">
        <v>2673</v>
      </c>
      <c r="AE2537" s="150" t="s">
        <v>4823</v>
      </c>
      <c r="AF2537" t="str">
        <f>IF(AD2537="","",VLOOKUP(AD2537,'Сотрудники и ссылки'!A:B,2,0))</f>
        <v>Серолог</v>
      </c>
      <c r="AG2537">
        <f>IF(AD2537="","",VLOOKUP(AD2537,'Сотрудники и ссылки'!A:C,3,0))</f>
        <v>20001771</v>
      </c>
      <c r="AH2537" s="150" t="s">
        <v>2673</v>
      </c>
      <c r="AI2537" t="str">
        <f>IF(AH2537="","",VLOOKUP(AH2537,'Сотрудники и ссылки'!A:B,2,0))</f>
        <v>Серолог</v>
      </c>
      <c r="AJ2537">
        <f>IF(AH2537="","",VLOOKUP(AH2537,'Сотрудники и ссылки'!A:C,3,0))</f>
        <v>20001771</v>
      </c>
      <c r="AK2537" s="14">
        <v>45772</v>
      </c>
      <c r="AL2537" s="2">
        <f>IF(AK2537="","",AK2537+VLOOKUP(I2537,'Вид исследования'!B:E,4,0))</f>
        <v>45773</v>
      </c>
      <c r="AM2537" s="2">
        <f>IF(AK2537="","",AK2537+VLOOKUP(I2537,'Вид исследования'!B:F,5,0))</f>
        <v>45773</v>
      </c>
      <c r="AN2537" s="14">
        <v>45772</v>
      </c>
      <c r="AP2537" s="150" t="s">
        <v>189</v>
      </c>
      <c r="AQ2537" t="str">
        <f>IFERROR(IF(L2537="","",VLOOKUP(L2537&amp;I2537,Продукция!A:K,11,0)),"обратитесь к админ справочника")</f>
        <v>согласно рекомендациям производителя теста</v>
      </c>
      <c r="AR2537" s="150" t="s">
        <v>4823</v>
      </c>
      <c r="AS2537" t="str">
        <f>IFERROR(IF(L2537="","",VLOOKUP(L2537&amp;I2537,Продукция!A:J,10,0)),"обратитесь к админ справочника")</f>
        <v>инструкция тест- ситема Биочек СК-113</v>
      </c>
      <c r="AT2537" s="150" t="s">
        <v>4823</v>
      </c>
      <c r="AU2537" s="150" t="s">
        <v>4823</v>
      </c>
      <c r="AV2537" s="150" t="s">
        <v>2673</v>
      </c>
      <c r="AW2537" s="150" t="s">
        <v>4824</v>
      </c>
      <c r="AX2537" s="11" t="s">
        <v>565</v>
      </c>
      <c r="AY2537" s="11" t="s">
        <v>1256</v>
      </c>
      <c r="AZ2537" s="11">
        <v>155</v>
      </c>
      <c r="BA2537" s="11">
        <v>5</v>
      </c>
      <c r="BC2537" s="11" t="s">
        <v>5109</v>
      </c>
    </row>
    <row r="2538" spans="1:57" x14ac:dyDescent="0.25">
      <c r="A2538" t="str">
        <f t="shared" si="45"/>
        <v>С/743IBD (BioChek) болезнь Гамборо уровень антител</v>
      </c>
      <c r="B2538" t="str">
        <f>IF(E2538="","",INDEX(Лаборатории!A:A,MATCH('Производственный контроль'!E2538,Лаборатории!B:B,0)))</f>
        <v xml:space="preserve">КУРИНОЕ ЦАРСТВО АО </v>
      </c>
      <c r="C2538" t="str">
        <f>IF(E2538="","",VLOOKUP(E2538,Лаборатории!B:D,3,0))</f>
        <v>U377_CHL</v>
      </c>
      <c r="D2538" s="12">
        <v>45768</v>
      </c>
      <c r="E2538" s="150" t="s">
        <v>793</v>
      </c>
      <c r="F2538" s="11" t="s">
        <v>544</v>
      </c>
      <c r="G2538" s="11" t="s">
        <v>565</v>
      </c>
      <c r="H2538" s="11" t="s">
        <v>262</v>
      </c>
      <c r="I2538" s="11" t="s">
        <v>3415</v>
      </c>
      <c r="J2538" t="str">
        <f>IF(L2538="","",VLOOKUP(L2538,Продукция!B:D,3,0))</f>
        <v>Биологический_материал</v>
      </c>
      <c r="K2538" t="str">
        <f>IF(L2538="","",VLOOKUP(L2538,Продукция!B:C,2,0))</f>
        <v>Сыворотка крови</v>
      </c>
      <c r="L2538" s="155" t="s">
        <v>302</v>
      </c>
      <c r="M2538" s="4">
        <f>IF(L2538="","",VLOOKUP(L2538,Продукция!B:L,11,0))</f>
        <v>0</v>
      </c>
      <c r="N2538" s="150" t="s">
        <v>873</v>
      </c>
      <c r="O2538" s="150"/>
      <c r="P2538" s="150" t="s">
        <v>340</v>
      </c>
      <c r="Q2538" s="150" t="s">
        <v>854</v>
      </c>
      <c r="R2538" s="153" t="s">
        <v>4934</v>
      </c>
      <c r="S2538" s="11">
        <v>20</v>
      </c>
      <c r="T2538" s="11" t="s">
        <v>5278</v>
      </c>
      <c r="V2538" s="14">
        <v>45767</v>
      </c>
      <c r="Z2538" s="162" t="s">
        <v>4823</v>
      </c>
      <c r="AA2538" s="15">
        <v>0.66666666666666663</v>
      </c>
      <c r="AB2538" t="str">
        <f>IF(L2538="","",VLOOKUP(L2538&amp;I2538,Продукция!A:I,9,0))</f>
        <v>рекомендация производителя набора</v>
      </c>
      <c r="AC2538" s="14">
        <v>45772</v>
      </c>
      <c r="AD2538" s="150" t="s">
        <v>2673</v>
      </c>
      <c r="AE2538" s="150" t="s">
        <v>4823</v>
      </c>
      <c r="AF2538" t="str">
        <f>IF(AD2538="","",VLOOKUP(AD2538,'Сотрудники и ссылки'!A:B,2,0))</f>
        <v>Серолог</v>
      </c>
      <c r="AG2538">
        <f>IF(AD2538="","",VLOOKUP(AD2538,'Сотрудники и ссылки'!A:C,3,0))</f>
        <v>20001771</v>
      </c>
      <c r="AH2538" s="150" t="s">
        <v>2673</v>
      </c>
      <c r="AI2538" t="str">
        <f>IF(AH2538="","",VLOOKUP(AH2538,'Сотрудники и ссылки'!A:B,2,0))</f>
        <v>Серолог</v>
      </c>
      <c r="AJ2538">
        <f>IF(AH2538="","",VLOOKUP(AH2538,'Сотрудники и ссылки'!A:C,3,0))</f>
        <v>20001771</v>
      </c>
      <c r="AK2538" s="14">
        <v>45772</v>
      </c>
      <c r="AL2538" s="2">
        <f>IF(AK2538="","",AK2538+VLOOKUP(I2538,'Вид исследования'!B:E,4,0))</f>
        <v>45773</v>
      </c>
      <c r="AM2538" s="2">
        <f>IF(AK2538="","",AK2538+VLOOKUP(I2538,'Вид исследования'!B:F,5,0))</f>
        <v>45773</v>
      </c>
      <c r="AN2538" s="14">
        <v>45772</v>
      </c>
      <c r="AP2538" s="150" t="s">
        <v>189</v>
      </c>
      <c r="AQ2538" t="str">
        <f>IFERROR(IF(L2538="","",VLOOKUP(L2538&amp;I2538,Продукция!A:K,11,0)),"обратитесь к админ справочника")</f>
        <v>согласно рекомендациям производителя теста</v>
      </c>
      <c r="AR2538" s="150" t="s">
        <v>4823</v>
      </c>
      <c r="AS2538" t="str">
        <f>IFERROR(IF(L2538="","",VLOOKUP(L2538&amp;I2538,Продукция!A:J,10,0)),"обратитесь к админ справочника")</f>
        <v>инструкция тест- ситема Биочек СК-113</v>
      </c>
      <c r="AT2538" s="150" t="s">
        <v>4823</v>
      </c>
      <c r="AU2538" s="150" t="s">
        <v>4823</v>
      </c>
      <c r="AV2538" s="150" t="s">
        <v>2673</v>
      </c>
      <c r="AW2538" s="150" t="s">
        <v>4824</v>
      </c>
      <c r="AX2538" s="11" t="s">
        <v>565</v>
      </c>
      <c r="AY2538" s="11" t="s">
        <v>1271</v>
      </c>
      <c r="AZ2538" s="11">
        <v>155</v>
      </c>
      <c r="BA2538" s="11">
        <v>5</v>
      </c>
      <c r="BC2538" s="11" t="s">
        <v>5109</v>
      </c>
    </row>
    <row r="2539" spans="1:57" x14ac:dyDescent="0.25">
      <c r="A2539" t="str">
        <f t="shared" si="45"/>
        <v>С/743IBD (BioChek) болезнь Гамборо уровень антител</v>
      </c>
      <c r="B2539" t="str">
        <f>IF(E2539="","",INDEX(Лаборатории!A:A,MATCH('Производственный контроль'!E2539,Лаборатории!B:B,0)))</f>
        <v xml:space="preserve">КУРИНОЕ ЦАРСТВО АО </v>
      </c>
      <c r="C2539" t="str">
        <f>IF(E2539="","",VLOOKUP(E2539,Лаборатории!B:D,3,0))</f>
        <v>U377_CHL</v>
      </c>
      <c r="D2539" s="12">
        <v>45768</v>
      </c>
      <c r="E2539" s="150" t="s">
        <v>793</v>
      </c>
      <c r="F2539" s="11" t="s">
        <v>544</v>
      </c>
      <c r="G2539" s="11" t="s">
        <v>565</v>
      </c>
      <c r="H2539" s="11" t="s">
        <v>262</v>
      </c>
      <c r="I2539" s="11" t="s">
        <v>3415</v>
      </c>
      <c r="J2539" t="str">
        <f>IF(L2539="","",VLOOKUP(L2539,Продукция!B:D,3,0))</f>
        <v>Биологический_материал</v>
      </c>
      <c r="K2539" t="str">
        <f>IF(L2539="","",VLOOKUP(L2539,Продукция!B:C,2,0))</f>
        <v>Сыворотка крови</v>
      </c>
      <c r="L2539" s="155" t="s">
        <v>302</v>
      </c>
      <c r="M2539" s="4">
        <f>IF(L2539="","",VLOOKUP(L2539,Продукция!B:L,11,0))</f>
        <v>0</v>
      </c>
      <c r="N2539" s="150" t="s">
        <v>873</v>
      </c>
      <c r="O2539" s="150"/>
      <c r="P2539" s="150" t="s">
        <v>340</v>
      </c>
      <c r="Q2539" s="150" t="s">
        <v>854</v>
      </c>
      <c r="R2539" s="153" t="s">
        <v>5088</v>
      </c>
      <c r="S2539" s="11">
        <v>20</v>
      </c>
      <c r="T2539" s="11" t="s">
        <v>5278</v>
      </c>
      <c r="V2539" s="14">
        <v>45766</v>
      </c>
      <c r="Z2539" s="162" t="s">
        <v>4823</v>
      </c>
      <c r="AA2539" s="15">
        <v>0.66666666666666663</v>
      </c>
      <c r="AB2539" t="str">
        <f>IF(L2539="","",VLOOKUP(L2539&amp;I2539,Продукция!A:I,9,0))</f>
        <v>рекомендация производителя набора</v>
      </c>
      <c r="AC2539" s="14">
        <v>45772</v>
      </c>
      <c r="AD2539" s="150" t="s">
        <v>2673</v>
      </c>
      <c r="AE2539" s="150" t="s">
        <v>4823</v>
      </c>
      <c r="AF2539" t="str">
        <f>IF(AD2539="","",VLOOKUP(AD2539,'Сотрудники и ссылки'!A:B,2,0))</f>
        <v>Серолог</v>
      </c>
      <c r="AG2539">
        <f>IF(AD2539="","",VLOOKUP(AD2539,'Сотрудники и ссылки'!A:C,3,0))</f>
        <v>20001771</v>
      </c>
      <c r="AH2539" s="150" t="s">
        <v>2673</v>
      </c>
      <c r="AI2539" t="str">
        <f>IF(AH2539="","",VLOOKUP(AH2539,'Сотрудники и ссылки'!A:B,2,0))</f>
        <v>Серолог</v>
      </c>
      <c r="AJ2539">
        <f>IF(AH2539="","",VLOOKUP(AH2539,'Сотрудники и ссылки'!A:C,3,0))</f>
        <v>20001771</v>
      </c>
      <c r="AK2539" s="14">
        <v>45772</v>
      </c>
      <c r="AL2539" s="2">
        <f>IF(AK2539="","",AK2539+VLOOKUP(I2539,'Вид исследования'!B:E,4,0))</f>
        <v>45773</v>
      </c>
      <c r="AM2539" s="2">
        <f>IF(AK2539="","",AK2539+VLOOKUP(I2539,'Вид исследования'!B:F,5,0))</f>
        <v>45773</v>
      </c>
      <c r="AN2539" s="14">
        <v>45772</v>
      </c>
      <c r="AP2539" s="150" t="s">
        <v>189</v>
      </c>
      <c r="AQ2539" t="str">
        <f>IFERROR(IF(L2539="","",VLOOKUP(L2539&amp;I2539,Продукция!A:K,11,0)),"обратитесь к админ справочника")</f>
        <v>согласно рекомендациям производителя теста</v>
      </c>
      <c r="AR2539" s="150" t="s">
        <v>4823</v>
      </c>
      <c r="AS2539" t="str">
        <f>IFERROR(IF(L2539="","",VLOOKUP(L2539&amp;I2539,Продукция!A:J,10,0)),"обратитесь к админ справочника")</f>
        <v>инструкция тест- ситема Биочек СК-113</v>
      </c>
      <c r="AT2539" s="150" t="s">
        <v>4823</v>
      </c>
      <c r="AU2539" s="150" t="s">
        <v>4823</v>
      </c>
      <c r="AV2539" s="150" t="s">
        <v>2673</v>
      </c>
      <c r="AW2539" s="150" t="s">
        <v>4824</v>
      </c>
      <c r="AX2539" s="11" t="s">
        <v>565</v>
      </c>
      <c r="AY2539" s="11" t="s">
        <v>1275</v>
      </c>
      <c r="AZ2539" s="11">
        <v>155</v>
      </c>
      <c r="BA2539" s="11">
        <v>5</v>
      </c>
      <c r="BC2539" s="11" t="s">
        <v>5109</v>
      </c>
    </row>
    <row r="2540" spans="1:57" x14ac:dyDescent="0.25">
      <c r="A2540" t="str">
        <f t="shared" si="45"/>
        <v>С/764Болезнь Ньюкасла уровень антител</v>
      </c>
      <c r="B2540" t="str">
        <f>IF(E2540="","",INDEX(Лаборатории!A:A,MATCH('Производственный контроль'!E2540,Лаборатории!B:B,0)))</f>
        <v xml:space="preserve">КУРИНОЕ ЦАРСТВО АО </v>
      </c>
      <c r="C2540" t="str">
        <f>IF(E2540="","",VLOOKUP(E2540,Лаборатории!B:D,3,0))</f>
        <v>U377_CHL</v>
      </c>
      <c r="D2540" s="12">
        <v>45772</v>
      </c>
      <c r="E2540" s="150" t="s">
        <v>793</v>
      </c>
      <c r="F2540" s="11" t="s">
        <v>371</v>
      </c>
      <c r="G2540" s="11" t="s">
        <v>506</v>
      </c>
      <c r="H2540" s="11" t="s">
        <v>312</v>
      </c>
      <c r="I2540" s="11" t="s">
        <v>3434</v>
      </c>
      <c r="J2540" t="str">
        <f>IF(L2540="","",VLOOKUP(L2540,Продукция!B:D,3,0))</f>
        <v>Биологический_материал</v>
      </c>
      <c r="K2540" t="str">
        <f>IF(L2540="","",VLOOKUP(L2540,Продукция!B:C,2,0))</f>
        <v>Сыворотка крови</v>
      </c>
      <c r="L2540" s="155" t="s">
        <v>302</v>
      </c>
      <c r="M2540">
        <f>IF(L2540="","",VLOOKUP(L2540,Продукция!B:L,11,0))</f>
        <v>0</v>
      </c>
      <c r="N2540" s="150" t="s">
        <v>873</v>
      </c>
      <c r="P2540" s="150" t="s">
        <v>340</v>
      </c>
      <c r="Q2540" s="150" t="s">
        <v>854</v>
      </c>
      <c r="R2540" s="153" t="s">
        <v>5011</v>
      </c>
      <c r="S2540" s="11">
        <v>20</v>
      </c>
      <c r="T2540" s="11" t="s">
        <v>5279</v>
      </c>
      <c r="V2540" s="14">
        <v>45773</v>
      </c>
      <c r="Z2540" s="162" t="s">
        <v>4823</v>
      </c>
      <c r="AA2540" s="15">
        <v>0.47916666666666669</v>
      </c>
      <c r="AB2540" t="str">
        <f>IF(L2540="","",VLOOKUP(L2540&amp;I2540,Продукция!A:I,9,0))</f>
        <v>рекомендация производителя набора</v>
      </c>
      <c r="AC2540" s="14">
        <v>45776</v>
      </c>
      <c r="AD2540" s="150" t="s">
        <v>2673</v>
      </c>
      <c r="AE2540" s="150" t="s">
        <v>4823</v>
      </c>
      <c r="AF2540" t="str">
        <f>IF(AD2540="","",VLOOKUP(AD2540,'Сотрудники и ссылки'!A:B,2,0))</f>
        <v>Серолог</v>
      </c>
      <c r="AG2540">
        <f>IF(AD2540="","",VLOOKUP(AD2540,'Сотрудники и ссылки'!A:C,3,0))</f>
        <v>20001771</v>
      </c>
      <c r="AH2540" s="150" t="s">
        <v>2673</v>
      </c>
      <c r="AI2540" t="str">
        <f>IF(AH2540="","",VLOOKUP(AH2540,'Сотрудники и ссылки'!A:B,2,0))</f>
        <v>Серолог</v>
      </c>
      <c r="AJ2540">
        <f>IF(AH2540="","",VLOOKUP(AH2540,'Сотрудники и ссылки'!A:C,3,0))</f>
        <v>20001771</v>
      </c>
      <c r="AK2540" s="14">
        <v>45776</v>
      </c>
      <c r="AL2540" s="2">
        <f>IF(AK2540="","",AK2540+VLOOKUP(I2540,'Вид исследования'!B:E,4,0))</f>
        <v>45777</v>
      </c>
      <c r="AM2540" s="2">
        <f>IF(AK2540="","",AK2540+VLOOKUP(I2540,'Вид исследования'!B:F,5,0))</f>
        <v>45777</v>
      </c>
      <c r="AN2540" s="14">
        <v>45776</v>
      </c>
      <c r="AP2540" s="150" t="s">
        <v>189</v>
      </c>
      <c r="AQ2540" t="str">
        <f>IFERROR(IF(L2540="","",VLOOKUP(L2540&amp;I2540,Продукция!A:K,11,0)),"обратитесь к админ справочника")</f>
        <v>согласно рекомендациям производителя теста</v>
      </c>
      <c r="AR2540" s="150" t="s">
        <v>4823</v>
      </c>
      <c r="AS2540" t="str">
        <f>IFERROR(IF(L2540="","",VLOOKUP(L2540&amp;I2540,Продукция!A:J,10,0)),"обратитесь к админ справочника")</f>
        <v>инструкция по применению набора РЗГА Ньюкасла</v>
      </c>
      <c r="AT2540" s="150" t="s">
        <v>4823</v>
      </c>
      <c r="AU2540" s="150" t="s">
        <v>4823</v>
      </c>
      <c r="AV2540" s="150" t="s">
        <v>2673</v>
      </c>
      <c r="AW2540" s="150" t="s">
        <v>4824</v>
      </c>
      <c r="AX2540" s="11" t="s">
        <v>506</v>
      </c>
      <c r="AY2540" s="11" t="s">
        <v>1109</v>
      </c>
      <c r="AZ2540" s="11">
        <v>107</v>
      </c>
      <c r="BA2540" s="11">
        <v>38</v>
      </c>
      <c r="BC2540" s="11" t="s">
        <v>4992</v>
      </c>
    </row>
    <row r="2541" spans="1:57" x14ac:dyDescent="0.25">
      <c r="A2541" t="str">
        <f t="shared" si="45"/>
        <v>С/764Болезнь Ньюкасла уровень антител</v>
      </c>
      <c r="B2541" t="str">
        <f>IF(E2541="","",INDEX(Лаборатории!A:A,MATCH('Производственный контроль'!E2541,Лаборатории!B:B,0)))</f>
        <v xml:space="preserve">КУРИНОЕ ЦАРСТВО АО </v>
      </c>
      <c r="C2541" t="str">
        <f>IF(E2541="","",VLOOKUP(E2541,Лаборатории!B:D,3,0))</f>
        <v>U377_CHL</v>
      </c>
      <c r="D2541" s="12">
        <v>45772</v>
      </c>
      <c r="E2541" s="150" t="s">
        <v>793</v>
      </c>
      <c r="F2541" s="11" t="s">
        <v>371</v>
      </c>
      <c r="G2541" s="11" t="s">
        <v>506</v>
      </c>
      <c r="H2541" s="11" t="s">
        <v>312</v>
      </c>
      <c r="I2541" s="11" t="s">
        <v>3434</v>
      </c>
      <c r="J2541" t="str">
        <f>IF(L2541="","",VLOOKUP(L2541,Продукция!B:D,3,0))</f>
        <v>Биологический_материал</v>
      </c>
      <c r="K2541" t="str">
        <f>IF(L2541="","",VLOOKUP(L2541,Продукция!B:C,2,0))</f>
        <v>Сыворотка крови</v>
      </c>
      <c r="L2541" s="155" t="s">
        <v>302</v>
      </c>
      <c r="M2541">
        <f>IF(L2541="","",VLOOKUP(L2541,Продукция!B:L,11,0))</f>
        <v>0</v>
      </c>
      <c r="N2541" s="150" t="s">
        <v>873</v>
      </c>
      <c r="P2541" s="150" t="s">
        <v>340</v>
      </c>
      <c r="Q2541" s="150" t="s">
        <v>854</v>
      </c>
      <c r="R2541" s="153" t="s">
        <v>5010</v>
      </c>
      <c r="S2541" s="11">
        <v>20</v>
      </c>
      <c r="T2541" s="11" t="s">
        <v>5279</v>
      </c>
      <c r="V2541" s="14">
        <v>45771</v>
      </c>
      <c r="Z2541" s="162" t="s">
        <v>4823</v>
      </c>
      <c r="AA2541" s="15">
        <v>0.47916666666666669</v>
      </c>
      <c r="AB2541" t="str">
        <f>IF(L2541="","",VLOOKUP(L2541&amp;I2541,Продукция!A:I,9,0))</f>
        <v>рекомендация производителя набора</v>
      </c>
      <c r="AC2541" s="14">
        <v>45776</v>
      </c>
      <c r="AD2541" s="150" t="s">
        <v>2673</v>
      </c>
      <c r="AE2541" s="150" t="s">
        <v>4823</v>
      </c>
      <c r="AF2541" t="str">
        <f>IF(AD2541="","",VLOOKUP(AD2541,'Сотрудники и ссылки'!A:B,2,0))</f>
        <v>Серолог</v>
      </c>
      <c r="AG2541">
        <f>IF(AD2541="","",VLOOKUP(AD2541,'Сотрудники и ссылки'!A:C,3,0))</f>
        <v>20001771</v>
      </c>
      <c r="AH2541" s="150" t="s">
        <v>2673</v>
      </c>
      <c r="AI2541" t="str">
        <f>IF(AH2541="","",VLOOKUP(AH2541,'Сотрудники и ссылки'!A:B,2,0))</f>
        <v>Серолог</v>
      </c>
      <c r="AJ2541">
        <f>IF(AH2541="","",VLOOKUP(AH2541,'Сотрудники и ссылки'!A:C,3,0))</f>
        <v>20001771</v>
      </c>
      <c r="AK2541" s="14">
        <v>45776</v>
      </c>
      <c r="AL2541" s="2">
        <f>IF(AK2541="","",AK2541+VLOOKUP(I2541,'Вид исследования'!B:E,4,0))</f>
        <v>45777</v>
      </c>
      <c r="AM2541" s="2">
        <f>IF(AK2541="","",AK2541+VLOOKUP(I2541,'Вид исследования'!B:F,5,0))</f>
        <v>45777</v>
      </c>
      <c r="AN2541" s="14">
        <v>45776</v>
      </c>
      <c r="AP2541" s="150" t="s">
        <v>189</v>
      </c>
      <c r="AQ2541" t="str">
        <f>IFERROR(IF(L2541="","",VLOOKUP(L2541&amp;I2541,Продукция!A:K,11,0)),"обратитесь к админ справочника")</f>
        <v>согласно рекомендациям производителя теста</v>
      </c>
      <c r="AR2541" s="150" t="s">
        <v>4823</v>
      </c>
      <c r="AS2541" t="str">
        <f>IFERROR(IF(L2541="","",VLOOKUP(L2541&amp;I2541,Продукция!A:J,10,0)),"обратитесь к админ справочника")</f>
        <v>инструкция по применению набора РЗГА Ньюкасла</v>
      </c>
      <c r="AT2541" s="150" t="s">
        <v>4823</v>
      </c>
      <c r="AU2541" s="150" t="s">
        <v>4823</v>
      </c>
      <c r="AV2541" s="150" t="s">
        <v>2673</v>
      </c>
      <c r="AW2541" s="150" t="s">
        <v>4824</v>
      </c>
      <c r="AX2541" s="11" t="s">
        <v>506</v>
      </c>
      <c r="AY2541" s="11" t="s">
        <v>1110</v>
      </c>
      <c r="AZ2541" s="11">
        <v>107</v>
      </c>
      <c r="BA2541" s="11">
        <v>38</v>
      </c>
      <c r="BC2541" s="11" t="s">
        <v>4992</v>
      </c>
    </row>
    <row r="2542" spans="1:57" x14ac:dyDescent="0.25">
      <c r="A2542" t="str">
        <f t="shared" si="45"/>
        <v>С/764Болезнь Ньюкасла уровень антител</v>
      </c>
      <c r="B2542" t="str">
        <f>IF(E2542="","",INDEX(Лаборатории!A:A,MATCH('Производственный контроль'!E2542,Лаборатории!B:B,0)))</f>
        <v xml:space="preserve">КУРИНОЕ ЦАРСТВО АО </v>
      </c>
      <c r="C2542" t="str">
        <f>IF(E2542="","",VLOOKUP(E2542,Лаборатории!B:D,3,0))</f>
        <v>U377_CHL</v>
      </c>
      <c r="D2542" s="12">
        <v>45772</v>
      </c>
      <c r="E2542" s="150" t="s">
        <v>793</v>
      </c>
      <c r="F2542" s="11" t="s">
        <v>371</v>
      </c>
      <c r="G2542" s="11" t="s">
        <v>506</v>
      </c>
      <c r="H2542" s="11" t="s">
        <v>312</v>
      </c>
      <c r="I2542" s="11" t="s">
        <v>3434</v>
      </c>
      <c r="J2542" t="str">
        <f>IF(L2542="","",VLOOKUP(L2542,Продукция!B:D,3,0))</f>
        <v>Биологический_материал</v>
      </c>
      <c r="K2542" t="str">
        <f>IF(L2542="","",VLOOKUP(L2542,Продукция!B:C,2,0))</f>
        <v>Сыворотка крови</v>
      </c>
      <c r="L2542" s="155" t="s">
        <v>302</v>
      </c>
      <c r="M2542">
        <f>IF(L2542="","",VLOOKUP(L2542,Продукция!B:L,11,0))</f>
        <v>0</v>
      </c>
      <c r="N2542" s="150" t="s">
        <v>873</v>
      </c>
      <c r="P2542" s="150" t="s">
        <v>340</v>
      </c>
      <c r="Q2542" s="150" t="s">
        <v>854</v>
      </c>
      <c r="R2542" s="153" t="s">
        <v>5009</v>
      </c>
      <c r="S2542" s="11">
        <v>20</v>
      </c>
      <c r="T2542" s="11" t="s">
        <v>5279</v>
      </c>
      <c r="V2542" s="14">
        <v>45771</v>
      </c>
      <c r="Z2542" s="162" t="s">
        <v>4823</v>
      </c>
      <c r="AA2542" s="15">
        <v>0.47916666666666669</v>
      </c>
      <c r="AB2542" t="str">
        <f>IF(L2542="","",VLOOKUP(L2542&amp;I2542,Продукция!A:I,9,0))</f>
        <v>рекомендация производителя набора</v>
      </c>
      <c r="AC2542" s="14">
        <v>45776</v>
      </c>
      <c r="AD2542" s="150" t="s">
        <v>2673</v>
      </c>
      <c r="AE2542" s="150" t="s">
        <v>4823</v>
      </c>
      <c r="AF2542" t="str">
        <f>IF(AD2542="","",VLOOKUP(AD2542,'Сотрудники и ссылки'!A:B,2,0))</f>
        <v>Серолог</v>
      </c>
      <c r="AG2542">
        <f>IF(AD2542="","",VLOOKUP(AD2542,'Сотрудники и ссылки'!A:C,3,0))</f>
        <v>20001771</v>
      </c>
      <c r="AH2542" s="150" t="s">
        <v>2673</v>
      </c>
      <c r="AI2542" t="str">
        <f>IF(AH2542="","",VLOOKUP(AH2542,'Сотрудники и ссылки'!A:B,2,0))</f>
        <v>Серолог</v>
      </c>
      <c r="AJ2542">
        <f>IF(AH2542="","",VLOOKUP(AH2542,'Сотрудники и ссылки'!A:C,3,0))</f>
        <v>20001771</v>
      </c>
      <c r="AK2542" s="14">
        <v>45776</v>
      </c>
      <c r="AL2542" s="2">
        <f>IF(AK2542="","",AK2542+VLOOKUP(I2542,'Вид исследования'!B:E,4,0))</f>
        <v>45777</v>
      </c>
      <c r="AM2542" s="2">
        <f>IF(AK2542="","",AK2542+VLOOKUP(I2542,'Вид исследования'!B:F,5,0))</f>
        <v>45777</v>
      </c>
      <c r="AN2542" s="14">
        <v>45776</v>
      </c>
      <c r="AP2542" s="150" t="s">
        <v>189</v>
      </c>
      <c r="AQ2542" t="str">
        <f>IFERROR(IF(L2542="","",VLOOKUP(L2542&amp;I2542,Продукция!A:K,11,0)),"обратитесь к админ справочника")</f>
        <v>согласно рекомендациям производителя теста</v>
      </c>
      <c r="AR2542" s="150" t="s">
        <v>4823</v>
      </c>
      <c r="AS2542" t="str">
        <f>IFERROR(IF(L2542="","",VLOOKUP(L2542&amp;I2542,Продукция!A:J,10,0)),"обратитесь к админ справочника")</f>
        <v>инструкция по применению набора РЗГА Ньюкасла</v>
      </c>
      <c r="AT2542" s="150" t="s">
        <v>4823</v>
      </c>
      <c r="AU2542" s="150" t="s">
        <v>4823</v>
      </c>
      <c r="AV2542" s="150" t="s">
        <v>2673</v>
      </c>
      <c r="AW2542" s="150" t="s">
        <v>4824</v>
      </c>
      <c r="AX2542" s="11" t="s">
        <v>506</v>
      </c>
      <c r="AY2542" s="11" t="s">
        <v>1111</v>
      </c>
      <c r="AZ2542" s="11">
        <v>107</v>
      </c>
      <c r="BA2542" s="11">
        <v>38</v>
      </c>
      <c r="BC2542" s="11" t="s">
        <v>4992</v>
      </c>
    </row>
    <row r="2543" spans="1:57" x14ac:dyDescent="0.25">
      <c r="A2543" t="str">
        <f t="shared" si="45"/>
        <v>С/764Болезнь Ньюкасла уровень антител</v>
      </c>
      <c r="B2543" t="str">
        <f>IF(E2543="","",INDEX(Лаборатории!A:A,MATCH('Производственный контроль'!E2543,Лаборатории!B:B,0)))</f>
        <v xml:space="preserve">КУРИНОЕ ЦАРСТВО АО </v>
      </c>
      <c r="C2543" t="str">
        <f>IF(E2543="","",VLOOKUP(E2543,Лаборатории!B:D,3,0))</f>
        <v>U377_CHL</v>
      </c>
      <c r="D2543" s="12">
        <v>45772</v>
      </c>
      <c r="E2543" s="150" t="s">
        <v>793</v>
      </c>
      <c r="F2543" s="11" t="s">
        <v>371</v>
      </c>
      <c r="G2543" s="11" t="s">
        <v>506</v>
      </c>
      <c r="H2543" s="11" t="s">
        <v>312</v>
      </c>
      <c r="I2543" s="11" t="s">
        <v>3434</v>
      </c>
      <c r="J2543" t="str">
        <f>IF(L2543="","",VLOOKUP(L2543,Продукция!B:D,3,0))</f>
        <v>Биологический_материал</v>
      </c>
      <c r="K2543" t="str">
        <f>IF(L2543="","",VLOOKUP(L2543,Продукция!B:C,2,0))</f>
        <v>Сыворотка крови</v>
      </c>
      <c r="L2543" s="155" t="s">
        <v>302</v>
      </c>
      <c r="M2543">
        <f>IF(L2543="","",VLOOKUP(L2543,Продукция!B:L,11,0))</f>
        <v>0</v>
      </c>
      <c r="N2543" s="150" t="s">
        <v>873</v>
      </c>
      <c r="P2543" s="150" t="s">
        <v>340</v>
      </c>
      <c r="Q2543" s="150" t="s">
        <v>854</v>
      </c>
      <c r="R2543" s="153" t="s">
        <v>5008</v>
      </c>
      <c r="S2543" s="11">
        <v>20</v>
      </c>
      <c r="T2543" s="11" t="s">
        <v>5279</v>
      </c>
      <c r="V2543" s="14">
        <v>45771</v>
      </c>
      <c r="Z2543" s="162" t="s">
        <v>4823</v>
      </c>
      <c r="AA2543" s="15">
        <v>0.47916666666666669</v>
      </c>
      <c r="AB2543" t="str">
        <f>IF(L2543="","",VLOOKUP(L2543&amp;I2543,Продукция!A:I,9,0))</f>
        <v>рекомендация производителя набора</v>
      </c>
      <c r="AC2543" s="14">
        <v>45776</v>
      </c>
      <c r="AD2543" s="150" t="s">
        <v>2673</v>
      </c>
      <c r="AE2543" s="150" t="s">
        <v>4823</v>
      </c>
      <c r="AF2543" t="str">
        <f>IF(AD2543="","",VLOOKUP(AD2543,'Сотрудники и ссылки'!A:B,2,0))</f>
        <v>Серолог</v>
      </c>
      <c r="AG2543">
        <f>IF(AD2543="","",VLOOKUP(AD2543,'Сотрудники и ссылки'!A:C,3,0))</f>
        <v>20001771</v>
      </c>
      <c r="AH2543" s="150" t="s">
        <v>2673</v>
      </c>
      <c r="AI2543" t="str">
        <f>IF(AH2543="","",VLOOKUP(AH2543,'Сотрудники и ссылки'!A:B,2,0))</f>
        <v>Серолог</v>
      </c>
      <c r="AJ2543">
        <f>IF(AH2543="","",VLOOKUP(AH2543,'Сотрудники и ссылки'!A:C,3,0))</f>
        <v>20001771</v>
      </c>
      <c r="AK2543" s="14">
        <v>45776</v>
      </c>
      <c r="AL2543" s="2">
        <f>IF(AK2543="","",AK2543+VLOOKUP(I2543,'Вид исследования'!B:E,4,0))</f>
        <v>45777</v>
      </c>
      <c r="AM2543" s="2">
        <f>IF(AK2543="","",AK2543+VLOOKUP(I2543,'Вид исследования'!B:F,5,0))</f>
        <v>45777</v>
      </c>
      <c r="AN2543" s="14">
        <v>45776</v>
      </c>
      <c r="AP2543" s="150" t="s">
        <v>189</v>
      </c>
      <c r="AQ2543" t="str">
        <f>IFERROR(IF(L2543="","",VLOOKUP(L2543&amp;I2543,Продукция!A:K,11,0)),"обратитесь к админ справочника")</f>
        <v>согласно рекомендациям производителя теста</v>
      </c>
      <c r="AR2543" s="150" t="s">
        <v>4823</v>
      </c>
      <c r="AS2543" t="str">
        <f>IFERROR(IF(L2543="","",VLOOKUP(L2543&amp;I2543,Продукция!A:J,10,0)),"обратитесь к админ справочника")</f>
        <v>инструкция по применению набора РЗГА Ньюкасла</v>
      </c>
      <c r="AT2543" s="150" t="s">
        <v>4823</v>
      </c>
      <c r="AU2543" s="150" t="s">
        <v>4823</v>
      </c>
      <c r="AV2543" s="150" t="s">
        <v>2673</v>
      </c>
      <c r="AW2543" s="150" t="s">
        <v>4824</v>
      </c>
      <c r="AX2543" s="11" t="s">
        <v>506</v>
      </c>
      <c r="AY2543" s="11" t="s">
        <v>1112</v>
      </c>
      <c r="AZ2543" s="11">
        <v>107</v>
      </c>
      <c r="BA2543" s="11">
        <v>38</v>
      </c>
      <c r="BC2543" s="11" t="s">
        <v>4992</v>
      </c>
    </row>
    <row r="2544" spans="1:57" x14ac:dyDescent="0.25">
      <c r="A2544" t="str">
        <f t="shared" si="45"/>
        <v>С/764Болезнь Ньюкасла уровень антител</v>
      </c>
      <c r="B2544" t="str">
        <f>IF(E2544="","",INDEX(Лаборатории!A:A,MATCH('Производственный контроль'!E2544,Лаборатории!B:B,0)))</f>
        <v xml:space="preserve">КУРИНОЕ ЦАРСТВО АО </v>
      </c>
      <c r="C2544" t="str">
        <f>IF(E2544="","",VLOOKUP(E2544,Лаборатории!B:D,3,0))</f>
        <v>U377_CHL</v>
      </c>
      <c r="D2544" s="12">
        <v>45772</v>
      </c>
      <c r="E2544" s="150" t="s">
        <v>793</v>
      </c>
      <c r="F2544" s="11" t="s">
        <v>371</v>
      </c>
      <c r="G2544" s="11" t="s">
        <v>506</v>
      </c>
      <c r="H2544" s="11" t="s">
        <v>312</v>
      </c>
      <c r="I2544" s="11" t="s">
        <v>3434</v>
      </c>
      <c r="J2544" t="str">
        <f>IF(L2544="","",VLOOKUP(L2544,Продукция!B:D,3,0))</f>
        <v>Биологический_материал</v>
      </c>
      <c r="K2544" t="str">
        <f>IF(L2544="","",VLOOKUP(L2544,Продукция!B:C,2,0))</f>
        <v>Сыворотка крови</v>
      </c>
      <c r="L2544" s="155" t="s">
        <v>302</v>
      </c>
      <c r="M2544">
        <f>IF(L2544="","",VLOOKUP(L2544,Продукция!B:L,11,0))</f>
        <v>0</v>
      </c>
      <c r="N2544" s="150" t="s">
        <v>873</v>
      </c>
      <c r="P2544" s="150" t="s">
        <v>340</v>
      </c>
      <c r="Q2544" s="150" t="s">
        <v>854</v>
      </c>
      <c r="R2544" s="153" t="s">
        <v>5007</v>
      </c>
      <c r="S2544" s="11">
        <v>20</v>
      </c>
      <c r="T2544" s="11" t="s">
        <v>5279</v>
      </c>
      <c r="V2544" s="14">
        <v>45771</v>
      </c>
      <c r="Z2544" s="162" t="s">
        <v>4823</v>
      </c>
      <c r="AA2544" s="15">
        <v>0.47916666666666669</v>
      </c>
      <c r="AB2544" t="str">
        <f>IF(L2544="","",VLOOKUP(L2544&amp;I2544,Продукция!A:I,9,0))</f>
        <v>рекомендация производителя набора</v>
      </c>
      <c r="AC2544" s="14">
        <v>45776</v>
      </c>
      <c r="AD2544" s="150" t="s">
        <v>2673</v>
      </c>
      <c r="AE2544" s="150" t="s">
        <v>4823</v>
      </c>
      <c r="AF2544" t="str">
        <f>IF(AD2544="","",VLOOKUP(AD2544,'Сотрудники и ссылки'!A:B,2,0))</f>
        <v>Серолог</v>
      </c>
      <c r="AG2544">
        <f>IF(AD2544="","",VLOOKUP(AD2544,'Сотрудники и ссылки'!A:C,3,0))</f>
        <v>20001771</v>
      </c>
      <c r="AH2544" s="150" t="s">
        <v>2673</v>
      </c>
      <c r="AI2544" t="str">
        <f>IF(AH2544="","",VLOOKUP(AH2544,'Сотрудники и ссылки'!A:B,2,0))</f>
        <v>Серолог</v>
      </c>
      <c r="AJ2544">
        <f>IF(AH2544="","",VLOOKUP(AH2544,'Сотрудники и ссылки'!A:C,3,0))</f>
        <v>20001771</v>
      </c>
      <c r="AK2544" s="14">
        <v>45776</v>
      </c>
      <c r="AL2544" s="2">
        <f>IF(AK2544="","",AK2544+VLOOKUP(I2544,'Вид исследования'!B:E,4,0))</f>
        <v>45777</v>
      </c>
      <c r="AM2544" s="2">
        <f>IF(AK2544="","",AK2544+VLOOKUP(I2544,'Вид исследования'!B:F,5,0))</f>
        <v>45777</v>
      </c>
      <c r="AN2544" s="14">
        <v>45776</v>
      </c>
      <c r="AP2544" s="150" t="s">
        <v>189</v>
      </c>
      <c r="AQ2544" t="str">
        <f>IFERROR(IF(L2544="","",VLOOKUP(L2544&amp;I2544,Продукция!A:K,11,0)),"обратитесь к админ справочника")</f>
        <v>согласно рекомендациям производителя теста</v>
      </c>
      <c r="AR2544" s="150" t="s">
        <v>4823</v>
      </c>
      <c r="AS2544" t="str">
        <f>IFERROR(IF(L2544="","",VLOOKUP(L2544&amp;I2544,Продукция!A:J,10,0)),"обратитесь к админ справочника")</f>
        <v>инструкция по применению набора РЗГА Ньюкасла</v>
      </c>
      <c r="AT2544" s="150" t="s">
        <v>4823</v>
      </c>
      <c r="AU2544" s="150" t="s">
        <v>4823</v>
      </c>
      <c r="AV2544" s="150" t="s">
        <v>2673</v>
      </c>
      <c r="AW2544" s="150" t="s">
        <v>4824</v>
      </c>
      <c r="AX2544" s="11" t="s">
        <v>506</v>
      </c>
      <c r="AY2544" s="11" t="s">
        <v>1113</v>
      </c>
      <c r="AZ2544" s="11">
        <v>107</v>
      </c>
      <c r="BA2544" s="11">
        <v>38</v>
      </c>
      <c r="BC2544" s="11" t="s">
        <v>4992</v>
      </c>
    </row>
    <row r="2545" spans="1:55" x14ac:dyDescent="0.25">
      <c r="A2545" t="str">
        <f t="shared" si="45"/>
        <v>С/764Болезнь Ньюкасла уровень антител</v>
      </c>
      <c r="B2545" t="str">
        <f>IF(E2545="","",INDEX(Лаборатории!A:A,MATCH('Производственный контроль'!E2545,Лаборатории!B:B,0)))</f>
        <v xml:space="preserve">КУРИНОЕ ЦАРСТВО АО </v>
      </c>
      <c r="C2545" t="str">
        <f>IF(E2545="","",VLOOKUP(E2545,Лаборатории!B:D,3,0))</f>
        <v>U377_CHL</v>
      </c>
      <c r="D2545" s="12">
        <v>45772</v>
      </c>
      <c r="E2545" s="150" t="s">
        <v>793</v>
      </c>
      <c r="F2545" s="11" t="s">
        <v>371</v>
      </c>
      <c r="G2545" s="11" t="s">
        <v>506</v>
      </c>
      <c r="H2545" s="11" t="s">
        <v>312</v>
      </c>
      <c r="I2545" s="11" t="s">
        <v>3434</v>
      </c>
      <c r="J2545" t="str">
        <f>IF(L2545="","",VLOOKUP(L2545,Продукция!B:D,3,0))</f>
        <v>Биологический_материал</v>
      </c>
      <c r="K2545" t="str">
        <f>IF(L2545="","",VLOOKUP(L2545,Продукция!B:C,2,0))</f>
        <v>Сыворотка крови</v>
      </c>
      <c r="L2545" s="155" t="s">
        <v>302</v>
      </c>
      <c r="M2545">
        <f>IF(L2545="","",VLOOKUP(L2545,Продукция!B:L,11,0))</f>
        <v>0</v>
      </c>
      <c r="N2545" s="150" t="s">
        <v>873</v>
      </c>
      <c r="P2545" s="150" t="s">
        <v>340</v>
      </c>
      <c r="Q2545" s="150" t="s">
        <v>854</v>
      </c>
      <c r="R2545" s="153" t="s">
        <v>5006</v>
      </c>
      <c r="S2545" s="11">
        <v>20</v>
      </c>
      <c r="T2545" s="11" t="s">
        <v>5279</v>
      </c>
      <c r="V2545" s="14">
        <v>45770</v>
      </c>
      <c r="Z2545" s="162" t="s">
        <v>4823</v>
      </c>
      <c r="AA2545" s="15">
        <v>0.47916666666666669</v>
      </c>
      <c r="AB2545" t="str">
        <f>IF(L2545="","",VLOOKUP(L2545&amp;I2545,Продукция!A:I,9,0))</f>
        <v>рекомендация производителя набора</v>
      </c>
      <c r="AC2545" s="14">
        <v>45776</v>
      </c>
      <c r="AD2545" s="150" t="s">
        <v>2673</v>
      </c>
      <c r="AE2545" s="150" t="s">
        <v>4823</v>
      </c>
      <c r="AF2545" t="str">
        <f>IF(AD2545="","",VLOOKUP(AD2545,'Сотрудники и ссылки'!A:B,2,0))</f>
        <v>Серолог</v>
      </c>
      <c r="AG2545">
        <f>IF(AD2545="","",VLOOKUP(AD2545,'Сотрудники и ссылки'!A:C,3,0))</f>
        <v>20001771</v>
      </c>
      <c r="AH2545" s="150" t="s">
        <v>2673</v>
      </c>
      <c r="AI2545" t="str">
        <f>IF(AH2545="","",VLOOKUP(AH2545,'Сотрудники и ссылки'!A:B,2,0))</f>
        <v>Серолог</v>
      </c>
      <c r="AJ2545">
        <f>IF(AH2545="","",VLOOKUP(AH2545,'Сотрудники и ссылки'!A:C,3,0))</f>
        <v>20001771</v>
      </c>
      <c r="AK2545" s="14">
        <v>45776</v>
      </c>
      <c r="AL2545" s="2">
        <f>IF(AK2545="","",AK2545+VLOOKUP(I2545,'Вид исследования'!B:E,4,0))</f>
        <v>45777</v>
      </c>
      <c r="AM2545" s="2">
        <f>IF(AK2545="","",AK2545+VLOOKUP(I2545,'Вид исследования'!B:F,5,0))</f>
        <v>45777</v>
      </c>
      <c r="AN2545" s="14">
        <v>45776</v>
      </c>
      <c r="AP2545" s="150" t="s">
        <v>189</v>
      </c>
      <c r="AQ2545" t="str">
        <f>IFERROR(IF(L2545="","",VLOOKUP(L2545&amp;I2545,Продукция!A:K,11,0)),"обратитесь к админ справочника")</f>
        <v>согласно рекомендациям производителя теста</v>
      </c>
      <c r="AR2545" s="150" t="s">
        <v>4823</v>
      </c>
      <c r="AS2545" t="str">
        <f>IFERROR(IF(L2545="","",VLOOKUP(L2545&amp;I2545,Продукция!A:J,10,0)),"обратитесь к админ справочника")</f>
        <v>инструкция по применению набора РЗГА Ньюкасла</v>
      </c>
      <c r="AT2545" s="150" t="s">
        <v>4823</v>
      </c>
      <c r="AU2545" s="150" t="s">
        <v>4823</v>
      </c>
      <c r="AV2545" s="150" t="s">
        <v>2673</v>
      </c>
      <c r="AW2545" s="150" t="s">
        <v>4824</v>
      </c>
      <c r="AX2545" s="11" t="s">
        <v>506</v>
      </c>
      <c r="AY2545" s="11" t="s">
        <v>1114</v>
      </c>
      <c r="AZ2545" s="11">
        <v>107</v>
      </c>
      <c r="BA2545" s="11">
        <v>38</v>
      </c>
      <c r="BC2545" s="11" t="s">
        <v>4992</v>
      </c>
    </row>
    <row r="2546" spans="1:55" x14ac:dyDescent="0.25">
      <c r="A2546" t="str">
        <f t="shared" si="45"/>
        <v>С/764Болезнь Ньюкасла уровень антител</v>
      </c>
      <c r="B2546" t="str">
        <f>IF(E2546="","",INDEX(Лаборатории!A:A,MATCH('Производственный контроль'!E2546,Лаборатории!B:B,0)))</f>
        <v xml:space="preserve">КУРИНОЕ ЦАРСТВО АО </v>
      </c>
      <c r="C2546" t="str">
        <f>IF(E2546="","",VLOOKUP(E2546,Лаборатории!B:D,3,0))</f>
        <v>U377_CHL</v>
      </c>
      <c r="D2546" s="12">
        <v>45772</v>
      </c>
      <c r="E2546" s="150" t="s">
        <v>793</v>
      </c>
      <c r="F2546" s="11" t="s">
        <v>371</v>
      </c>
      <c r="G2546" s="11" t="s">
        <v>506</v>
      </c>
      <c r="H2546" s="11" t="s">
        <v>312</v>
      </c>
      <c r="I2546" s="11" t="s">
        <v>3434</v>
      </c>
      <c r="J2546" t="str">
        <f>IF(L2546="","",VLOOKUP(L2546,Продукция!B:D,3,0))</f>
        <v>Биологический_материал</v>
      </c>
      <c r="K2546" t="str">
        <f>IF(L2546="","",VLOOKUP(L2546,Продукция!B:C,2,0))</f>
        <v>Сыворотка крови</v>
      </c>
      <c r="L2546" s="155" t="s">
        <v>302</v>
      </c>
      <c r="M2546">
        <f>IF(L2546="","",VLOOKUP(L2546,Продукция!B:L,11,0))</f>
        <v>0</v>
      </c>
      <c r="N2546" s="150" t="s">
        <v>873</v>
      </c>
      <c r="P2546" s="150" t="s">
        <v>340</v>
      </c>
      <c r="Q2546" s="150" t="s">
        <v>854</v>
      </c>
      <c r="R2546" s="153" t="s">
        <v>5005</v>
      </c>
      <c r="S2546" s="11">
        <v>20</v>
      </c>
      <c r="T2546" s="11" t="s">
        <v>5279</v>
      </c>
      <c r="V2546" s="14">
        <v>45770</v>
      </c>
      <c r="Z2546" s="162" t="s">
        <v>4823</v>
      </c>
      <c r="AA2546" s="15">
        <v>0.47916666666666669</v>
      </c>
      <c r="AB2546" t="str">
        <f>IF(L2546="","",VLOOKUP(L2546&amp;I2546,Продукция!A:I,9,0))</f>
        <v>рекомендация производителя набора</v>
      </c>
      <c r="AC2546" s="14">
        <v>45776</v>
      </c>
      <c r="AD2546" s="150" t="s">
        <v>2673</v>
      </c>
      <c r="AE2546" s="150" t="s">
        <v>4823</v>
      </c>
      <c r="AF2546" t="str">
        <f>IF(AD2546="","",VLOOKUP(AD2546,'Сотрудники и ссылки'!A:B,2,0))</f>
        <v>Серолог</v>
      </c>
      <c r="AG2546">
        <f>IF(AD2546="","",VLOOKUP(AD2546,'Сотрудники и ссылки'!A:C,3,0))</f>
        <v>20001771</v>
      </c>
      <c r="AH2546" s="150" t="s">
        <v>2673</v>
      </c>
      <c r="AI2546" t="str">
        <f>IF(AH2546="","",VLOOKUP(AH2546,'Сотрудники и ссылки'!A:B,2,0))</f>
        <v>Серолог</v>
      </c>
      <c r="AJ2546">
        <f>IF(AH2546="","",VLOOKUP(AH2546,'Сотрудники и ссылки'!A:C,3,0))</f>
        <v>20001771</v>
      </c>
      <c r="AK2546" s="14">
        <v>45776</v>
      </c>
      <c r="AL2546" s="2">
        <f>IF(AK2546="","",AK2546+VLOOKUP(I2546,'Вид исследования'!B:E,4,0))</f>
        <v>45777</v>
      </c>
      <c r="AM2546" s="2">
        <f>IF(AK2546="","",AK2546+VLOOKUP(I2546,'Вид исследования'!B:F,5,0))</f>
        <v>45777</v>
      </c>
      <c r="AN2546" s="14">
        <v>45776</v>
      </c>
      <c r="AP2546" s="150" t="s">
        <v>189</v>
      </c>
      <c r="AQ2546" t="str">
        <f>IFERROR(IF(L2546="","",VLOOKUP(L2546&amp;I2546,Продукция!A:K,11,0)),"обратитесь к админ справочника")</f>
        <v>согласно рекомендациям производителя теста</v>
      </c>
      <c r="AR2546" s="150" t="s">
        <v>4823</v>
      </c>
      <c r="AS2546" t="str">
        <f>IFERROR(IF(L2546="","",VLOOKUP(L2546&amp;I2546,Продукция!A:J,10,0)),"обратитесь к админ справочника")</f>
        <v>инструкция по применению набора РЗГА Ньюкасла</v>
      </c>
      <c r="AT2546" s="150" t="s">
        <v>4823</v>
      </c>
      <c r="AU2546" s="150" t="s">
        <v>4823</v>
      </c>
      <c r="AV2546" s="150" t="s">
        <v>2673</v>
      </c>
      <c r="AW2546" s="150" t="s">
        <v>4824</v>
      </c>
      <c r="AX2546" s="11" t="s">
        <v>506</v>
      </c>
      <c r="AY2546" s="11" t="s">
        <v>1115</v>
      </c>
      <c r="AZ2546" s="11">
        <v>107</v>
      </c>
      <c r="BA2546" s="11">
        <v>38</v>
      </c>
      <c r="BC2546" s="11" t="s">
        <v>4992</v>
      </c>
    </row>
    <row r="2547" spans="1:55" x14ac:dyDescent="0.25">
      <c r="A2547" t="str">
        <f t="shared" si="45"/>
        <v>С/764Болезнь Ньюкасла уровень антител</v>
      </c>
      <c r="B2547" t="str">
        <f>IF(E2547="","",INDEX(Лаборатории!A:A,MATCH('Производственный контроль'!E2547,Лаборатории!B:B,0)))</f>
        <v xml:space="preserve">КУРИНОЕ ЦАРСТВО АО </v>
      </c>
      <c r="C2547" t="str">
        <f>IF(E2547="","",VLOOKUP(E2547,Лаборатории!B:D,3,0))</f>
        <v>U377_CHL</v>
      </c>
      <c r="D2547" s="12">
        <v>45772</v>
      </c>
      <c r="E2547" s="150" t="s">
        <v>793</v>
      </c>
      <c r="F2547" s="11" t="s">
        <v>371</v>
      </c>
      <c r="G2547" s="11" t="s">
        <v>506</v>
      </c>
      <c r="H2547" s="11" t="s">
        <v>312</v>
      </c>
      <c r="I2547" s="11" t="s">
        <v>3434</v>
      </c>
      <c r="J2547" t="str">
        <f>IF(L2547="","",VLOOKUP(L2547,Продукция!B:D,3,0))</f>
        <v>Биологический_материал</v>
      </c>
      <c r="K2547" t="str">
        <f>IF(L2547="","",VLOOKUP(L2547,Продукция!B:C,2,0))</f>
        <v>Сыворотка крови</v>
      </c>
      <c r="L2547" s="155" t="s">
        <v>302</v>
      </c>
      <c r="M2547">
        <f>IF(L2547="","",VLOOKUP(L2547,Продукция!B:L,11,0))</f>
        <v>0</v>
      </c>
      <c r="N2547" s="150" t="s">
        <v>873</v>
      </c>
      <c r="P2547" s="150" t="s">
        <v>340</v>
      </c>
      <c r="Q2547" s="150" t="s">
        <v>854</v>
      </c>
      <c r="R2547" s="153" t="s">
        <v>5004</v>
      </c>
      <c r="S2547" s="11">
        <v>20</v>
      </c>
      <c r="T2547" s="11" t="s">
        <v>5279</v>
      </c>
      <c r="V2547" s="14">
        <v>45770</v>
      </c>
      <c r="Z2547" s="162" t="s">
        <v>4823</v>
      </c>
      <c r="AA2547" s="15">
        <v>0.47916666666666669</v>
      </c>
      <c r="AB2547" t="str">
        <f>IF(L2547="","",VLOOKUP(L2547&amp;I2547,Продукция!A:I,9,0))</f>
        <v>рекомендация производителя набора</v>
      </c>
      <c r="AC2547" s="14">
        <v>45776</v>
      </c>
      <c r="AD2547" s="150" t="s">
        <v>2673</v>
      </c>
      <c r="AE2547" s="150" t="s">
        <v>4823</v>
      </c>
      <c r="AF2547" t="str">
        <f>IF(AD2547="","",VLOOKUP(AD2547,'Сотрудники и ссылки'!A:B,2,0))</f>
        <v>Серолог</v>
      </c>
      <c r="AG2547">
        <f>IF(AD2547="","",VLOOKUP(AD2547,'Сотрудники и ссылки'!A:C,3,0))</f>
        <v>20001771</v>
      </c>
      <c r="AH2547" s="150" t="s">
        <v>2673</v>
      </c>
      <c r="AI2547" t="str">
        <f>IF(AH2547="","",VLOOKUP(AH2547,'Сотрудники и ссылки'!A:B,2,0))</f>
        <v>Серолог</v>
      </c>
      <c r="AJ2547">
        <f>IF(AH2547="","",VLOOKUP(AH2547,'Сотрудники и ссылки'!A:C,3,0))</f>
        <v>20001771</v>
      </c>
      <c r="AK2547" s="14">
        <v>45776</v>
      </c>
      <c r="AL2547" s="2">
        <f>IF(AK2547="","",AK2547+VLOOKUP(I2547,'Вид исследования'!B:E,4,0))</f>
        <v>45777</v>
      </c>
      <c r="AM2547" s="2">
        <f>IF(AK2547="","",AK2547+VLOOKUP(I2547,'Вид исследования'!B:F,5,0))</f>
        <v>45777</v>
      </c>
      <c r="AN2547" s="14">
        <v>45776</v>
      </c>
      <c r="AP2547" s="150" t="s">
        <v>189</v>
      </c>
      <c r="AQ2547" t="str">
        <f>IFERROR(IF(L2547="","",VLOOKUP(L2547&amp;I2547,Продукция!A:K,11,0)),"обратитесь к админ справочника")</f>
        <v>согласно рекомендациям производителя теста</v>
      </c>
      <c r="AR2547" s="150" t="s">
        <v>4823</v>
      </c>
      <c r="AS2547" t="str">
        <f>IFERROR(IF(L2547="","",VLOOKUP(L2547&amp;I2547,Продукция!A:J,10,0)),"обратитесь к админ справочника")</f>
        <v>инструкция по применению набора РЗГА Ньюкасла</v>
      </c>
      <c r="AT2547" s="150" t="s">
        <v>4823</v>
      </c>
      <c r="AU2547" s="150" t="s">
        <v>4823</v>
      </c>
      <c r="AV2547" s="150" t="s">
        <v>2673</v>
      </c>
      <c r="AW2547" s="150" t="s">
        <v>4824</v>
      </c>
      <c r="AX2547" s="11" t="s">
        <v>506</v>
      </c>
      <c r="AY2547" s="11" t="s">
        <v>1116</v>
      </c>
      <c r="AZ2547" s="11">
        <v>107</v>
      </c>
      <c r="BA2547" s="11">
        <v>38</v>
      </c>
      <c r="BC2547" s="11" t="s">
        <v>4992</v>
      </c>
    </row>
    <row r="2548" spans="1:55" x14ac:dyDescent="0.25">
      <c r="A2548" t="str">
        <f t="shared" si="45"/>
        <v>С/764Болезнь Ньюкасла уровень антител</v>
      </c>
      <c r="B2548" t="str">
        <f>IF(E2548="","",INDEX(Лаборатории!A:A,MATCH('Производственный контроль'!E2548,Лаборатории!B:B,0)))</f>
        <v xml:space="preserve">КУРИНОЕ ЦАРСТВО АО </v>
      </c>
      <c r="C2548" t="str">
        <f>IF(E2548="","",VLOOKUP(E2548,Лаборатории!B:D,3,0))</f>
        <v>U377_CHL</v>
      </c>
      <c r="D2548" s="12">
        <v>45772</v>
      </c>
      <c r="E2548" s="150" t="s">
        <v>793</v>
      </c>
      <c r="F2548" s="11" t="s">
        <v>371</v>
      </c>
      <c r="G2548" s="11" t="s">
        <v>506</v>
      </c>
      <c r="H2548" s="11" t="s">
        <v>312</v>
      </c>
      <c r="I2548" s="11" t="s">
        <v>3434</v>
      </c>
      <c r="J2548" t="str">
        <f>IF(L2548="","",VLOOKUP(L2548,Продукция!B:D,3,0))</f>
        <v>Биологический_материал</v>
      </c>
      <c r="K2548" t="str">
        <f>IF(L2548="","",VLOOKUP(L2548,Продукция!B:C,2,0))</f>
        <v>Сыворотка крови</v>
      </c>
      <c r="L2548" s="155" t="s">
        <v>302</v>
      </c>
      <c r="M2548">
        <f>IF(L2548="","",VLOOKUP(L2548,Продукция!B:L,11,0))</f>
        <v>0</v>
      </c>
      <c r="N2548" s="150" t="s">
        <v>873</v>
      </c>
      <c r="P2548" s="150" t="s">
        <v>340</v>
      </c>
      <c r="Q2548" s="150" t="s">
        <v>854</v>
      </c>
      <c r="R2548" s="153" t="s">
        <v>5003</v>
      </c>
      <c r="S2548" s="11">
        <v>20</v>
      </c>
      <c r="T2548" s="11" t="s">
        <v>5279</v>
      </c>
      <c r="V2548" s="14">
        <v>45770</v>
      </c>
      <c r="Z2548" s="162" t="s">
        <v>4823</v>
      </c>
      <c r="AA2548" s="15">
        <v>0.47916666666666669</v>
      </c>
      <c r="AB2548" t="str">
        <f>IF(L2548="","",VLOOKUP(L2548&amp;I2548,Продукция!A:I,9,0))</f>
        <v>рекомендация производителя набора</v>
      </c>
      <c r="AC2548" s="14">
        <v>45776</v>
      </c>
      <c r="AD2548" s="150" t="s">
        <v>2673</v>
      </c>
      <c r="AE2548" s="150" t="s">
        <v>4823</v>
      </c>
      <c r="AF2548" t="str">
        <f>IF(AD2548="","",VLOOKUP(AD2548,'Сотрудники и ссылки'!A:B,2,0))</f>
        <v>Серолог</v>
      </c>
      <c r="AG2548">
        <f>IF(AD2548="","",VLOOKUP(AD2548,'Сотрудники и ссылки'!A:C,3,0))</f>
        <v>20001771</v>
      </c>
      <c r="AH2548" s="150" t="s">
        <v>2673</v>
      </c>
      <c r="AI2548" t="str">
        <f>IF(AH2548="","",VLOOKUP(AH2548,'Сотрудники и ссылки'!A:B,2,0))</f>
        <v>Серолог</v>
      </c>
      <c r="AJ2548">
        <f>IF(AH2548="","",VLOOKUP(AH2548,'Сотрудники и ссылки'!A:C,3,0))</f>
        <v>20001771</v>
      </c>
      <c r="AK2548" s="14">
        <v>45776</v>
      </c>
      <c r="AL2548" s="2">
        <f>IF(AK2548="","",AK2548+VLOOKUP(I2548,'Вид исследования'!B:E,4,0))</f>
        <v>45777</v>
      </c>
      <c r="AM2548" s="2">
        <f>IF(AK2548="","",AK2548+VLOOKUP(I2548,'Вид исследования'!B:F,5,0))</f>
        <v>45777</v>
      </c>
      <c r="AN2548" s="14">
        <v>45776</v>
      </c>
      <c r="AP2548" s="150" t="s">
        <v>189</v>
      </c>
      <c r="AQ2548" t="str">
        <f>IFERROR(IF(L2548="","",VLOOKUP(L2548&amp;I2548,Продукция!A:K,11,0)),"обратитесь к админ справочника")</f>
        <v>согласно рекомендациям производителя теста</v>
      </c>
      <c r="AR2548" s="150" t="s">
        <v>4823</v>
      </c>
      <c r="AS2548" t="str">
        <f>IFERROR(IF(L2548="","",VLOOKUP(L2548&amp;I2548,Продукция!A:J,10,0)),"обратитесь к админ справочника")</f>
        <v>инструкция по применению набора РЗГА Ньюкасла</v>
      </c>
      <c r="AT2548" s="150" t="s">
        <v>4823</v>
      </c>
      <c r="AU2548" s="150" t="s">
        <v>4823</v>
      </c>
      <c r="AV2548" s="150" t="s">
        <v>2673</v>
      </c>
      <c r="AW2548" s="150" t="s">
        <v>4824</v>
      </c>
      <c r="AX2548" s="11" t="s">
        <v>506</v>
      </c>
      <c r="AY2548" s="11" t="s">
        <v>1117</v>
      </c>
      <c r="AZ2548" s="11">
        <v>107</v>
      </c>
      <c r="BA2548" s="11">
        <v>38</v>
      </c>
      <c r="BC2548" s="11" t="s">
        <v>4992</v>
      </c>
    </row>
    <row r="2549" spans="1:55" x14ac:dyDescent="0.25">
      <c r="A2549" t="str">
        <f t="shared" si="45"/>
        <v>С/764Болезнь Ньюкасла уровень антител</v>
      </c>
      <c r="B2549" t="str">
        <f>IF(E2549="","",INDEX(Лаборатории!A:A,MATCH('Производственный контроль'!E2549,Лаборатории!B:B,0)))</f>
        <v xml:space="preserve">КУРИНОЕ ЦАРСТВО АО </v>
      </c>
      <c r="C2549" t="str">
        <f>IF(E2549="","",VLOOKUP(E2549,Лаборатории!B:D,3,0))</f>
        <v>U377_CHL</v>
      </c>
      <c r="D2549" s="12">
        <v>45772</v>
      </c>
      <c r="E2549" s="150" t="s">
        <v>793</v>
      </c>
      <c r="F2549" s="11" t="s">
        <v>371</v>
      </c>
      <c r="G2549" s="11" t="s">
        <v>506</v>
      </c>
      <c r="H2549" s="11" t="s">
        <v>312</v>
      </c>
      <c r="I2549" s="11" t="s">
        <v>3434</v>
      </c>
      <c r="J2549" t="str">
        <f>IF(L2549="","",VLOOKUP(L2549,Продукция!B:D,3,0))</f>
        <v>Биологический_материал</v>
      </c>
      <c r="K2549" t="str">
        <f>IF(L2549="","",VLOOKUP(L2549,Продукция!B:C,2,0))</f>
        <v>Сыворотка крови</v>
      </c>
      <c r="L2549" s="155" t="s">
        <v>302</v>
      </c>
      <c r="M2549">
        <f>IF(L2549="","",VLOOKUP(L2549,Продукция!B:L,11,0))</f>
        <v>0</v>
      </c>
      <c r="N2549" s="150" t="s">
        <v>873</v>
      </c>
      <c r="P2549" s="150" t="s">
        <v>340</v>
      </c>
      <c r="Q2549" s="150" t="s">
        <v>854</v>
      </c>
      <c r="R2549" s="153" t="s">
        <v>4999</v>
      </c>
      <c r="S2549" s="11">
        <v>20</v>
      </c>
      <c r="T2549" s="11" t="s">
        <v>5279</v>
      </c>
      <c r="V2549" s="14">
        <v>45769</v>
      </c>
      <c r="Z2549" s="162" t="s">
        <v>4823</v>
      </c>
      <c r="AA2549" s="15">
        <v>0.47916666666666669</v>
      </c>
      <c r="AB2549" t="str">
        <f>IF(L2549="","",VLOOKUP(L2549&amp;I2549,Продукция!A:I,9,0))</f>
        <v>рекомендация производителя набора</v>
      </c>
      <c r="AC2549" s="14">
        <v>45776</v>
      </c>
      <c r="AD2549" s="150" t="s">
        <v>2673</v>
      </c>
      <c r="AE2549" s="150" t="s">
        <v>4823</v>
      </c>
      <c r="AF2549" t="str">
        <f>IF(AD2549="","",VLOOKUP(AD2549,'Сотрудники и ссылки'!A:B,2,0))</f>
        <v>Серолог</v>
      </c>
      <c r="AG2549">
        <f>IF(AD2549="","",VLOOKUP(AD2549,'Сотрудники и ссылки'!A:C,3,0))</f>
        <v>20001771</v>
      </c>
      <c r="AH2549" s="150" t="s">
        <v>2673</v>
      </c>
      <c r="AI2549" t="str">
        <f>IF(AH2549="","",VLOOKUP(AH2549,'Сотрудники и ссылки'!A:B,2,0))</f>
        <v>Серолог</v>
      </c>
      <c r="AJ2549">
        <f>IF(AH2549="","",VLOOKUP(AH2549,'Сотрудники и ссылки'!A:C,3,0))</f>
        <v>20001771</v>
      </c>
      <c r="AK2549" s="14">
        <v>45776</v>
      </c>
      <c r="AL2549" s="2">
        <f>IF(AK2549="","",AK2549+VLOOKUP(I2549,'Вид исследования'!B:E,4,0))</f>
        <v>45777</v>
      </c>
      <c r="AM2549" s="2">
        <f>IF(AK2549="","",AK2549+VLOOKUP(I2549,'Вид исследования'!B:F,5,0))</f>
        <v>45777</v>
      </c>
      <c r="AN2549" s="14">
        <v>45776</v>
      </c>
      <c r="AP2549" s="150" t="s">
        <v>189</v>
      </c>
      <c r="AQ2549" t="str">
        <f>IFERROR(IF(L2549="","",VLOOKUP(L2549&amp;I2549,Продукция!A:K,11,0)),"обратитесь к админ справочника")</f>
        <v>согласно рекомендациям производителя теста</v>
      </c>
      <c r="AR2549" s="150" t="s">
        <v>4823</v>
      </c>
      <c r="AS2549" t="str">
        <f>IFERROR(IF(L2549="","",VLOOKUP(L2549&amp;I2549,Продукция!A:J,10,0)),"обратитесь к админ справочника")</f>
        <v>инструкция по применению набора РЗГА Ньюкасла</v>
      </c>
      <c r="AT2549" s="150" t="s">
        <v>4823</v>
      </c>
      <c r="AU2549" s="150" t="s">
        <v>4823</v>
      </c>
      <c r="AV2549" s="150" t="s">
        <v>2673</v>
      </c>
      <c r="AW2549" s="150" t="s">
        <v>4824</v>
      </c>
      <c r="AX2549" s="11" t="s">
        <v>506</v>
      </c>
      <c r="AY2549" s="11" t="s">
        <v>1118</v>
      </c>
      <c r="AZ2549" s="11">
        <v>107</v>
      </c>
      <c r="BA2549" s="11">
        <v>38</v>
      </c>
      <c r="BC2549" s="11" t="s">
        <v>4992</v>
      </c>
    </row>
    <row r="2550" spans="1:55" x14ac:dyDescent="0.25">
      <c r="A2550" t="str">
        <f t="shared" si="45"/>
        <v>С/764Болезнь Ньюкасла уровень антител</v>
      </c>
      <c r="B2550" t="str">
        <f>IF(E2550="","",INDEX(Лаборатории!A:A,MATCH('Производственный контроль'!E2550,Лаборатории!B:B,0)))</f>
        <v xml:space="preserve">КУРИНОЕ ЦАРСТВО АО </v>
      </c>
      <c r="C2550" t="str">
        <f>IF(E2550="","",VLOOKUP(E2550,Лаборатории!B:D,3,0))</f>
        <v>U377_CHL</v>
      </c>
      <c r="D2550" s="12">
        <v>45772</v>
      </c>
      <c r="E2550" s="150" t="s">
        <v>793</v>
      </c>
      <c r="F2550" s="11" t="s">
        <v>371</v>
      </c>
      <c r="G2550" s="11" t="s">
        <v>506</v>
      </c>
      <c r="H2550" s="11" t="s">
        <v>312</v>
      </c>
      <c r="I2550" s="11" t="s">
        <v>3434</v>
      </c>
      <c r="J2550" t="str">
        <f>IF(L2550="","",VLOOKUP(L2550,Продукция!B:D,3,0))</f>
        <v>Биологический_материал</v>
      </c>
      <c r="K2550" t="str">
        <f>IF(L2550="","",VLOOKUP(L2550,Продукция!B:C,2,0))</f>
        <v>Сыворотка крови</v>
      </c>
      <c r="L2550" s="155" t="s">
        <v>302</v>
      </c>
      <c r="M2550">
        <f>IF(L2550="","",VLOOKUP(L2550,Продукция!B:L,11,0))</f>
        <v>0</v>
      </c>
      <c r="N2550" s="150" t="s">
        <v>873</v>
      </c>
      <c r="P2550" s="150" t="s">
        <v>340</v>
      </c>
      <c r="Q2550" s="150" t="s">
        <v>854</v>
      </c>
      <c r="R2550" s="153" t="s">
        <v>4998</v>
      </c>
      <c r="S2550" s="11">
        <v>20</v>
      </c>
      <c r="T2550" s="11" t="s">
        <v>5279</v>
      </c>
      <c r="V2550" s="14">
        <v>45768</v>
      </c>
      <c r="Z2550" s="162" t="s">
        <v>4823</v>
      </c>
      <c r="AA2550" s="15">
        <v>0.47916666666666669</v>
      </c>
      <c r="AB2550" t="str">
        <f>IF(L2550="","",VLOOKUP(L2550&amp;I2550,Продукция!A:I,9,0))</f>
        <v>рекомендация производителя набора</v>
      </c>
      <c r="AC2550" s="14">
        <v>45776</v>
      </c>
      <c r="AD2550" s="150" t="s">
        <v>2673</v>
      </c>
      <c r="AE2550" s="150" t="s">
        <v>4823</v>
      </c>
      <c r="AF2550" t="str">
        <f>IF(AD2550="","",VLOOKUP(AD2550,'Сотрудники и ссылки'!A:B,2,0))</f>
        <v>Серолог</v>
      </c>
      <c r="AG2550">
        <f>IF(AD2550="","",VLOOKUP(AD2550,'Сотрудники и ссылки'!A:C,3,0))</f>
        <v>20001771</v>
      </c>
      <c r="AH2550" s="150" t="s">
        <v>2673</v>
      </c>
      <c r="AI2550" t="str">
        <f>IF(AH2550="","",VLOOKUP(AH2550,'Сотрудники и ссылки'!A:B,2,0))</f>
        <v>Серолог</v>
      </c>
      <c r="AJ2550">
        <f>IF(AH2550="","",VLOOKUP(AH2550,'Сотрудники и ссылки'!A:C,3,0))</f>
        <v>20001771</v>
      </c>
      <c r="AK2550" s="14">
        <v>45776</v>
      </c>
      <c r="AL2550" s="2">
        <f>IF(AK2550="","",AK2550+VLOOKUP(I2550,'Вид исследования'!B:E,4,0))</f>
        <v>45777</v>
      </c>
      <c r="AM2550" s="2">
        <f>IF(AK2550="","",AK2550+VLOOKUP(I2550,'Вид исследования'!B:F,5,0))</f>
        <v>45777</v>
      </c>
      <c r="AN2550" s="14">
        <v>45776</v>
      </c>
      <c r="AP2550" s="150" t="s">
        <v>189</v>
      </c>
      <c r="AQ2550" t="str">
        <f>IFERROR(IF(L2550="","",VLOOKUP(L2550&amp;I2550,Продукция!A:K,11,0)),"обратитесь к админ справочника")</f>
        <v>согласно рекомендациям производителя теста</v>
      </c>
      <c r="AR2550" s="150" t="s">
        <v>4823</v>
      </c>
      <c r="AS2550" t="str">
        <f>IFERROR(IF(L2550="","",VLOOKUP(L2550&amp;I2550,Продукция!A:J,10,0)),"обратитесь к админ справочника")</f>
        <v>инструкция по применению набора РЗГА Ньюкасла</v>
      </c>
      <c r="AT2550" s="150" t="s">
        <v>4823</v>
      </c>
      <c r="AU2550" s="150" t="s">
        <v>4823</v>
      </c>
      <c r="AV2550" s="150" t="s">
        <v>2673</v>
      </c>
      <c r="AW2550" s="150" t="s">
        <v>4824</v>
      </c>
      <c r="AX2550" s="11" t="s">
        <v>506</v>
      </c>
      <c r="AY2550" s="11" t="s">
        <v>1119</v>
      </c>
      <c r="AZ2550" s="11">
        <v>107</v>
      </c>
      <c r="BA2550" s="11">
        <v>38</v>
      </c>
      <c r="BC2550" s="11" t="s">
        <v>4992</v>
      </c>
    </row>
    <row r="2551" spans="1:55" x14ac:dyDescent="0.25">
      <c r="A2551" t="str">
        <f t="shared" si="45"/>
        <v>С/764Болезнь Ньюкасла уровень антител</v>
      </c>
      <c r="B2551" t="str">
        <f>IF(E2551="","",INDEX(Лаборатории!A:A,MATCH('Производственный контроль'!E2551,Лаборатории!B:B,0)))</f>
        <v xml:space="preserve">КУРИНОЕ ЦАРСТВО АО </v>
      </c>
      <c r="C2551" t="str">
        <f>IF(E2551="","",VLOOKUP(E2551,Лаборатории!B:D,3,0))</f>
        <v>U377_CHL</v>
      </c>
      <c r="D2551" s="12">
        <v>45772</v>
      </c>
      <c r="E2551" s="150" t="s">
        <v>793</v>
      </c>
      <c r="F2551" s="11" t="s">
        <v>371</v>
      </c>
      <c r="G2551" s="11" t="s">
        <v>506</v>
      </c>
      <c r="H2551" s="11" t="s">
        <v>312</v>
      </c>
      <c r="I2551" s="11" t="s">
        <v>3434</v>
      </c>
      <c r="J2551" t="str">
        <f>IF(L2551="","",VLOOKUP(L2551,Продукция!B:D,3,0))</f>
        <v>Биологический_материал</v>
      </c>
      <c r="K2551" t="str">
        <f>IF(L2551="","",VLOOKUP(L2551,Продукция!B:C,2,0))</f>
        <v>Сыворотка крови</v>
      </c>
      <c r="L2551" s="155" t="s">
        <v>302</v>
      </c>
      <c r="M2551">
        <f>IF(L2551="","",VLOOKUP(L2551,Продукция!B:L,11,0))</f>
        <v>0</v>
      </c>
      <c r="N2551" s="150" t="s">
        <v>873</v>
      </c>
      <c r="P2551" s="150" t="s">
        <v>340</v>
      </c>
      <c r="Q2551" s="150" t="s">
        <v>854</v>
      </c>
      <c r="R2551" s="153" t="s">
        <v>4994</v>
      </c>
      <c r="S2551" s="11">
        <v>20</v>
      </c>
      <c r="T2551" s="11" t="s">
        <v>5279</v>
      </c>
      <c r="V2551" s="14">
        <v>45768</v>
      </c>
      <c r="Z2551" s="162" t="s">
        <v>4823</v>
      </c>
      <c r="AA2551" s="15">
        <v>0.47916666666666669</v>
      </c>
      <c r="AB2551" t="str">
        <f>IF(L2551="","",VLOOKUP(L2551&amp;I2551,Продукция!A:I,9,0))</f>
        <v>рекомендация производителя набора</v>
      </c>
      <c r="AC2551" s="14">
        <v>45776</v>
      </c>
      <c r="AD2551" s="150" t="s">
        <v>2673</v>
      </c>
      <c r="AE2551" s="150" t="s">
        <v>4823</v>
      </c>
      <c r="AF2551" t="str">
        <f>IF(AD2551="","",VLOOKUP(AD2551,'Сотрудники и ссылки'!A:B,2,0))</f>
        <v>Серолог</v>
      </c>
      <c r="AG2551">
        <f>IF(AD2551="","",VLOOKUP(AD2551,'Сотрудники и ссылки'!A:C,3,0))</f>
        <v>20001771</v>
      </c>
      <c r="AH2551" s="150" t="s">
        <v>2673</v>
      </c>
      <c r="AI2551" t="str">
        <f>IF(AH2551="","",VLOOKUP(AH2551,'Сотрудники и ссылки'!A:B,2,0))</f>
        <v>Серолог</v>
      </c>
      <c r="AJ2551">
        <f>IF(AH2551="","",VLOOKUP(AH2551,'Сотрудники и ссылки'!A:C,3,0))</f>
        <v>20001771</v>
      </c>
      <c r="AK2551" s="14">
        <v>45776</v>
      </c>
      <c r="AL2551" s="2">
        <f>IF(AK2551="","",AK2551+VLOOKUP(I2551,'Вид исследования'!B:E,4,0))</f>
        <v>45777</v>
      </c>
      <c r="AM2551" s="2">
        <f>IF(AK2551="","",AK2551+VLOOKUP(I2551,'Вид исследования'!B:F,5,0))</f>
        <v>45777</v>
      </c>
      <c r="AN2551" s="14">
        <v>45776</v>
      </c>
      <c r="AP2551" s="150" t="s">
        <v>189</v>
      </c>
      <c r="AQ2551" t="str">
        <f>IFERROR(IF(L2551="","",VLOOKUP(L2551&amp;I2551,Продукция!A:K,11,0)),"обратитесь к админ справочника")</f>
        <v>согласно рекомендациям производителя теста</v>
      </c>
      <c r="AR2551" s="150" t="s">
        <v>4823</v>
      </c>
      <c r="AS2551" t="str">
        <f>IFERROR(IF(L2551="","",VLOOKUP(L2551&amp;I2551,Продукция!A:J,10,0)),"обратитесь к админ справочника")</f>
        <v>инструкция по применению набора РЗГА Ньюкасла</v>
      </c>
      <c r="AT2551" s="150" t="s">
        <v>4823</v>
      </c>
      <c r="AU2551" s="150" t="s">
        <v>4823</v>
      </c>
      <c r="AV2551" s="150" t="s">
        <v>2673</v>
      </c>
      <c r="AW2551" s="150" t="s">
        <v>4824</v>
      </c>
      <c r="AX2551" s="11" t="s">
        <v>506</v>
      </c>
      <c r="AY2551" s="11" t="s">
        <v>1120</v>
      </c>
      <c r="AZ2551" s="11">
        <v>107</v>
      </c>
      <c r="BA2551" s="11">
        <v>38</v>
      </c>
      <c r="BC2551" s="11" t="s">
        <v>4992</v>
      </c>
    </row>
    <row r="2552" spans="1:55" x14ac:dyDescent="0.25">
      <c r="A2552" t="str">
        <f t="shared" si="45"/>
        <v>С/764Болезнь Ньюкасла уровень антител</v>
      </c>
      <c r="B2552" t="str">
        <f>IF(E2552="","",INDEX(Лаборатории!A:A,MATCH('Производственный контроль'!E2552,Лаборатории!B:B,0)))</f>
        <v xml:space="preserve">КУРИНОЕ ЦАРСТВО АО </v>
      </c>
      <c r="C2552" t="str">
        <f>IF(E2552="","",VLOOKUP(E2552,Лаборатории!B:D,3,0))</f>
        <v>U377_CHL</v>
      </c>
      <c r="D2552" s="12">
        <v>45772</v>
      </c>
      <c r="E2552" s="150" t="s">
        <v>793</v>
      </c>
      <c r="F2552" s="11" t="s">
        <v>371</v>
      </c>
      <c r="G2552" s="11" t="s">
        <v>506</v>
      </c>
      <c r="H2552" s="11" t="s">
        <v>312</v>
      </c>
      <c r="I2552" s="11" t="s">
        <v>3434</v>
      </c>
      <c r="J2552" t="str">
        <f>IF(L2552="","",VLOOKUP(L2552,Продукция!B:D,3,0))</f>
        <v>Биологический_материал</v>
      </c>
      <c r="K2552" t="str">
        <f>IF(L2552="","",VLOOKUP(L2552,Продукция!B:C,2,0))</f>
        <v>Сыворотка крови</v>
      </c>
      <c r="L2552" s="155" t="s">
        <v>302</v>
      </c>
      <c r="M2552">
        <f>IF(L2552="","",VLOOKUP(L2552,Продукция!B:L,11,0))</f>
        <v>0</v>
      </c>
      <c r="N2552" s="150" t="s">
        <v>873</v>
      </c>
      <c r="P2552" s="150" t="s">
        <v>340</v>
      </c>
      <c r="Q2552" s="150" t="s">
        <v>854</v>
      </c>
      <c r="R2552" s="153" t="s">
        <v>4995</v>
      </c>
      <c r="S2552" s="11">
        <v>20</v>
      </c>
      <c r="T2552" s="11" t="s">
        <v>5279</v>
      </c>
      <c r="V2552" s="14">
        <v>45767</v>
      </c>
      <c r="Z2552" s="162" t="s">
        <v>4823</v>
      </c>
      <c r="AA2552" s="15">
        <v>0.47916666666666669</v>
      </c>
      <c r="AB2552" t="str">
        <f>IF(L2552="","",VLOOKUP(L2552&amp;I2552,Продукция!A:I,9,0))</f>
        <v>рекомендация производителя набора</v>
      </c>
      <c r="AC2552" s="14">
        <v>45776</v>
      </c>
      <c r="AD2552" s="150" t="s">
        <v>2673</v>
      </c>
      <c r="AE2552" s="150" t="s">
        <v>4823</v>
      </c>
      <c r="AF2552" t="str">
        <f>IF(AD2552="","",VLOOKUP(AD2552,'Сотрудники и ссылки'!A:B,2,0))</f>
        <v>Серолог</v>
      </c>
      <c r="AG2552">
        <f>IF(AD2552="","",VLOOKUP(AD2552,'Сотрудники и ссылки'!A:C,3,0))</f>
        <v>20001771</v>
      </c>
      <c r="AH2552" s="150" t="s">
        <v>2673</v>
      </c>
      <c r="AI2552" t="str">
        <f>IF(AH2552="","",VLOOKUP(AH2552,'Сотрудники и ссылки'!A:B,2,0))</f>
        <v>Серолог</v>
      </c>
      <c r="AJ2552">
        <f>IF(AH2552="","",VLOOKUP(AH2552,'Сотрудники и ссылки'!A:C,3,0))</f>
        <v>20001771</v>
      </c>
      <c r="AK2552" s="14">
        <v>45776</v>
      </c>
      <c r="AL2552" s="2">
        <f>IF(AK2552="","",AK2552+VLOOKUP(I2552,'Вид исследования'!B:E,4,0))</f>
        <v>45777</v>
      </c>
      <c r="AM2552" s="2">
        <f>IF(AK2552="","",AK2552+VLOOKUP(I2552,'Вид исследования'!B:F,5,0))</f>
        <v>45777</v>
      </c>
      <c r="AN2552" s="14">
        <v>45776</v>
      </c>
      <c r="AP2552" s="150" t="s">
        <v>189</v>
      </c>
      <c r="AQ2552" t="str">
        <f>IFERROR(IF(L2552="","",VLOOKUP(L2552&amp;I2552,Продукция!A:K,11,0)),"обратитесь к админ справочника")</f>
        <v>согласно рекомендациям производителя теста</v>
      </c>
      <c r="AR2552" s="150" t="s">
        <v>4823</v>
      </c>
      <c r="AS2552" t="str">
        <f>IFERROR(IF(L2552="","",VLOOKUP(L2552&amp;I2552,Продукция!A:J,10,0)),"обратитесь к админ справочника")</f>
        <v>инструкция по применению набора РЗГА Ньюкасла</v>
      </c>
      <c r="AT2552" s="150" t="s">
        <v>4823</v>
      </c>
      <c r="AU2552" s="150" t="s">
        <v>4823</v>
      </c>
      <c r="AV2552" s="150" t="s">
        <v>2673</v>
      </c>
      <c r="AW2552" s="150" t="s">
        <v>4824</v>
      </c>
      <c r="AX2552" s="11" t="s">
        <v>506</v>
      </c>
      <c r="AY2552" s="11" t="s">
        <v>1121</v>
      </c>
      <c r="AZ2552" s="11">
        <v>107</v>
      </c>
      <c r="BA2552" s="11">
        <v>38</v>
      </c>
      <c r="BC2552" s="11" t="s">
        <v>4992</v>
      </c>
    </row>
    <row r="2553" spans="1:55" x14ac:dyDescent="0.25">
      <c r="A2553" t="str">
        <f t="shared" si="45"/>
        <v>С/764Болезнь Ньюкасла уровень антител</v>
      </c>
      <c r="B2553" t="str">
        <f>IF(E2553="","",INDEX(Лаборатории!A:A,MATCH('Производственный контроль'!E2553,Лаборатории!B:B,0)))</f>
        <v xml:space="preserve">КУРИНОЕ ЦАРСТВО АО </v>
      </c>
      <c r="C2553" t="str">
        <f>IF(E2553="","",VLOOKUP(E2553,Лаборатории!B:D,3,0))</f>
        <v>U377_CHL</v>
      </c>
      <c r="D2553" s="12">
        <v>45772</v>
      </c>
      <c r="E2553" s="150" t="s">
        <v>793</v>
      </c>
      <c r="F2553" s="11" t="s">
        <v>371</v>
      </c>
      <c r="G2553" s="11" t="s">
        <v>506</v>
      </c>
      <c r="H2553" s="11" t="s">
        <v>312</v>
      </c>
      <c r="I2553" s="11" t="s">
        <v>3434</v>
      </c>
      <c r="J2553" t="str">
        <f>IF(L2553="","",VLOOKUP(L2553,Продукция!B:D,3,0))</f>
        <v>Биологический_материал</v>
      </c>
      <c r="K2553" t="str">
        <f>IF(L2553="","",VLOOKUP(L2553,Продукция!B:C,2,0))</f>
        <v>Сыворотка крови</v>
      </c>
      <c r="L2553" s="155" t="s">
        <v>302</v>
      </c>
      <c r="M2553">
        <f>IF(L2553="","",VLOOKUP(L2553,Продукция!B:L,11,0))</f>
        <v>0</v>
      </c>
      <c r="N2553" s="150" t="s">
        <v>873</v>
      </c>
      <c r="P2553" s="150" t="s">
        <v>340</v>
      </c>
      <c r="Q2553" s="150" t="s">
        <v>854</v>
      </c>
      <c r="R2553" s="153" t="s">
        <v>4892</v>
      </c>
      <c r="S2553" s="11">
        <v>20</v>
      </c>
      <c r="T2553" s="11" t="s">
        <v>5279</v>
      </c>
      <c r="V2553" s="14">
        <v>45767</v>
      </c>
      <c r="Z2553" s="162" t="s">
        <v>4823</v>
      </c>
      <c r="AA2553" s="15">
        <v>0.47916666666666669</v>
      </c>
      <c r="AB2553" t="str">
        <f>IF(L2553="","",VLOOKUP(L2553&amp;I2553,Продукция!A:I,9,0))</f>
        <v>рекомендация производителя набора</v>
      </c>
      <c r="AC2553" s="14">
        <v>45776</v>
      </c>
      <c r="AD2553" s="150" t="s">
        <v>2673</v>
      </c>
      <c r="AE2553" s="150" t="s">
        <v>4823</v>
      </c>
      <c r="AF2553" t="str">
        <f>IF(AD2553="","",VLOOKUP(AD2553,'Сотрудники и ссылки'!A:B,2,0))</f>
        <v>Серолог</v>
      </c>
      <c r="AG2553">
        <f>IF(AD2553="","",VLOOKUP(AD2553,'Сотрудники и ссылки'!A:C,3,0))</f>
        <v>20001771</v>
      </c>
      <c r="AH2553" s="150" t="s">
        <v>2673</v>
      </c>
      <c r="AI2553" t="str">
        <f>IF(AH2553="","",VLOOKUP(AH2553,'Сотрудники и ссылки'!A:B,2,0))</f>
        <v>Серолог</v>
      </c>
      <c r="AJ2553">
        <f>IF(AH2553="","",VLOOKUP(AH2553,'Сотрудники и ссылки'!A:C,3,0))</f>
        <v>20001771</v>
      </c>
      <c r="AK2553" s="14">
        <v>45776</v>
      </c>
      <c r="AL2553" s="2">
        <f>IF(AK2553="","",AK2553+VLOOKUP(I2553,'Вид исследования'!B:E,4,0))</f>
        <v>45777</v>
      </c>
      <c r="AM2553" s="2">
        <f>IF(AK2553="","",AK2553+VLOOKUP(I2553,'Вид исследования'!B:F,5,0))</f>
        <v>45777</v>
      </c>
      <c r="AN2553" s="14">
        <v>45776</v>
      </c>
      <c r="AP2553" s="150" t="s">
        <v>189</v>
      </c>
      <c r="AQ2553" t="str">
        <f>IFERROR(IF(L2553="","",VLOOKUP(L2553&amp;I2553,Продукция!A:K,11,0)),"обратитесь к админ справочника")</f>
        <v>согласно рекомендациям производителя теста</v>
      </c>
      <c r="AR2553" s="150" t="s">
        <v>4823</v>
      </c>
      <c r="AS2553" t="str">
        <f>IFERROR(IF(L2553="","",VLOOKUP(L2553&amp;I2553,Продукция!A:J,10,0)),"обратитесь к админ справочника")</f>
        <v>инструкция по применению набора РЗГА Ньюкасла</v>
      </c>
      <c r="AT2553" s="150" t="s">
        <v>4823</v>
      </c>
      <c r="AU2553" s="150" t="s">
        <v>4823</v>
      </c>
      <c r="AV2553" s="150" t="s">
        <v>2673</v>
      </c>
      <c r="AW2553" s="150" t="s">
        <v>4824</v>
      </c>
      <c r="AX2553" s="11" t="s">
        <v>506</v>
      </c>
      <c r="AY2553" s="11" t="s">
        <v>1122</v>
      </c>
      <c r="AZ2553" s="11">
        <v>107</v>
      </c>
      <c r="BA2553" s="11">
        <v>38</v>
      </c>
      <c r="BC2553" s="11" t="s">
        <v>4992</v>
      </c>
    </row>
    <row r="2554" spans="1:55" x14ac:dyDescent="0.25">
      <c r="A2554" t="str">
        <f t="shared" si="45"/>
        <v>С/764Болезнь Ньюкасла уровень антител</v>
      </c>
      <c r="B2554" t="str">
        <f>IF(E2554="","",INDEX(Лаборатории!A:A,MATCH('Производственный контроль'!E2554,Лаборатории!B:B,0)))</f>
        <v xml:space="preserve">КУРИНОЕ ЦАРСТВО АО </v>
      </c>
      <c r="C2554" t="str">
        <f>IF(E2554="","",VLOOKUP(E2554,Лаборатории!B:D,3,0))</f>
        <v>U377_CHL</v>
      </c>
      <c r="D2554" s="12">
        <v>45772</v>
      </c>
      <c r="E2554" s="150" t="s">
        <v>793</v>
      </c>
      <c r="F2554" s="11" t="s">
        <v>371</v>
      </c>
      <c r="G2554" s="11" t="s">
        <v>506</v>
      </c>
      <c r="H2554" s="11" t="s">
        <v>312</v>
      </c>
      <c r="I2554" s="11" t="s">
        <v>3434</v>
      </c>
      <c r="J2554" t="str">
        <f>IF(L2554="","",VLOOKUP(L2554,Продукция!B:D,3,0))</f>
        <v>Биологический_материал</v>
      </c>
      <c r="K2554" t="str">
        <f>IF(L2554="","",VLOOKUP(L2554,Продукция!B:C,2,0))</f>
        <v>Сыворотка крови</v>
      </c>
      <c r="L2554" s="155" t="s">
        <v>302</v>
      </c>
      <c r="M2554">
        <f>IF(L2554="","",VLOOKUP(L2554,Продукция!B:L,11,0))</f>
        <v>0</v>
      </c>
      <c r="N2554" s="150" t="s">
        <v>873</v>
      </c>
      <c r="P2554" s="150" t="s">
        <v>340</v>
      </c>
      <c r="Q2554" s="150" t="s">
        <v>854</v>
      </c>
      <c r="R2554" s="153" t="s">
        <v>4893</v>
      </c>
      <c r="S2554" s="11">
        <v>20</v>
      </c>
      <c r="T2554" s="11" t="s">
        <v>5279</v>
      </c>
      <c r="V2554" s="14">
        <v>45767</v>
      </c>
      <c r="Z2554" s="162" t="s">
        <v>4823</v>
      </c>
      <c r="AA2554" s="15">
        <v>0.47916666666666669</v>
      </c>
      <c r="AB2554" t="str">
        <f>IF(L2554="","",VLOOKUP(L2554&amp;I2554,Продукция!A:I,9,0))</f>
        <v>рекомендация производителя набора</v>
      </c>
      <c r="AC2554" s="14">
        <v>45776</v>
      </c>
      <c r="AD2554" s="150" t="s">
        <v>2673</v>
      </c>
      <c r="AE2554" s="150" t="s">
        <v>4823</v>
      </c>
      <c r="AF2554" t="str">
        <f>IF(AD2554="","",VLOOKUP(AD2554,'Сотрудники и ссылки'!A:B,2,0))</f>
        <v>Серолог</v>
      </c>
      <c r="AG2554">
        <f>IF(AD2554="","",VLOOKUP(AD2554,'Сотрудники и ссылки'!A:C,3,0))</f>
        <v>20001771</v>
      </c>
      <c r="AH2554" s="150" t="s">
        <v>2673</v>
      </c>
      <c r="AI2554" t="str">
        <f>IF(AH2554="","",VLOOKUP(AH2554,'Сотрудники и ссылки'!A:B,2,0))</f>
        <v>Серолог</v>
      </c>
      <c r="AJ2554">
        <f>IF(AH2554="","",VLOOKUP(AH2554,'Сотрудники и ссылки'!A:C,3,0))</f>
        <v>20001771</v>
      </c>
      <c r="AK2554" s="14">
        <v>45776</v>
      </c>
      <c r="AL2554" s="2">
        <f>IF(AK2554="","",AK2554+VLOOKUP(I2554,'Вид исследования'!B:E,4,0))</f>
        <v>45777</v>
      </c>
      <c r="AM2554" s="2">
        <f>IF(AK2554="","",AK2554+VLOOKUP(I2554,'Вид исследования'!B:F,5,0))</f>
        <v>45777</v>
      </c>
      <c r="AN2554" s="14">
        <v>45776</v>
      </c>
      <c r="AP2554" s="150" t="s">
        <v>189</v>
      </c>
      <c r="AQ2554" t="str">
        <f>IFERROR(IF(L2554="","",VLOOKUP(L2554&amp;I2554,Продукция!A:K,11,0)),"обратитесь к админ справочника")</f>
        <v>согласно рекомендациям производителя теста</v>
      </c>
      <c r="AR2554" s="150" t="s">
        <v>4823</v>
      </c>
      <c r="AS2554" t="str">
        <f>IFERROR(IF(L2554="","",VLOOKUP(L2554&amp;I2554,Продукция!A:J,10,0)),"обратитесь к админ справочника")</f>
        <v>инструкция по применению набора РЗГА Ньюкасла</v>
      </c>
      <c r="AT2554" s="150" t="s">
        <v>4823</v>
      </c>
      <c r="AU2554" s="150" t="s">
        <v>4823</v>
      </c>
      <c r="AV2554" s="150" t="s">
        <v>2673</v>
      </c>
      <c r="AW2554" s="150" t="s">
        <v>4824</v>
      </c>
      <c r="AX2554" s="11" t="s">
        <v>506</v>
      </c>
      <c r="AY2554" s="11" t="s">
        <v>1123</v>
      </c>
      <c r="AZ2554" s="11">
        <v>107</v>
      </c>
      <c r="BA2554" s="11">
        <v>38</v>
      </c>
      <c r="BC2554" s="11" t="s">
        <v>4992</v>
      </c>
    </row>
    <row r="2555" spans="1:55" x14ac:dyDescent="0.25">
      <c r="A2555" t="str">
        <f t="shared" si="45"/>
        <v>С/764Болезнь Ньюкасла уровень антител</v>
      </c>
      <c r="B2555" t="str">
        <f>IF(E2555="","",INDEX(Лаборатории!A:A,MATCH('Производственный контроль'!E2555,Лаборатории!B:B,0)))</f>
        <v xml:space="preserve">КУРИНОЕ ЦАРСТВО АО </v>
      </c>
      <c r="C2555" t="str">
        <f>IF(E2555="","",VLOOKUP(E2555,Лаборатории!B:D,3,0))</f>
        <v>U377_CHL</v>
      </c>
      <c r="D2555" s="12">
        <v>45772</v>
      </c>
      <c r="E2555" s="150" t="s">
        <v>793</v>
      </c>
      <c r="F2555" s="11" t="s">
        <v>371</v>
      </c>
      <c r="G2555" s="11" t="s">
        <v>506</v>
      </c>
      <c r="H2555" s="11" t="s">
        <v>312</v>
      </c>
      <c r="I2555" s="11" t="s">
        <v>3434</v>
      </c>
      <c r="J2555" t="str">
        <f>IF(L2555="","",VLOOKUP(L2555,Продукция!B:D,3,0))</f>
        <v>Биологический_материал</v>
      </c>
      <c r="K2555" t="str">
        <f>IF(L2555="","",VLOOKUP(L2555,Продукция!B:C,2,0))</f>
        <v>Сыворотка крови</v>
      </c>
      <c r="L2555" s="155" t="s">
        <v>302</v>
      </c>
      <c r="M2555">
        <f>IF(L2555="","",VLOOKUP(L2555,Продукция!B:L,11,0))</f>
        <v>0</v>
      </c>
      <c r="N2555" s="150" t="s">
        <v>873</v>
      </c>
      <c r="P2555" s="150" t="s">
        <v>340</v>
      </c>
      <c r="Q2555" s="150" t="s">
        <v>854</v>
      </c>
      <c r="R2555" s="153" t="s">
        <v>4890</v>
      </c>
      <c r="S2555" s="11">
        <v>20</v>
      </c>
      <c r="T2555" s="11" t="s">
        <v>5279</v>
      </c>
      <c r="V2555" s="14">
        <v>45767</v>
      </c>
      <c r="Z2555" s="162" t="s">
        <v>4823</v>
      </c>
      <c r="AA2555" s="15">
        <v>0.47916666666666669</v>
      </c>
      <c r="AB2555" t="str">
        <f>IF(L2555="","",VLOOKUP(L2555&amp;I2555,Продукция!A:I,9,0))</f>
        <v>рекомендация производителя набора</v>
      </c>
      <c r="AC2555" s="14">
        <v>45776</v>
      </c>
      <c r="AD2555" s="150" t="s">
        <v>2673</v>
      </c>
      <c r="AE2555" s="150" t="s">
        <v>4823</v>
      </c>
      <c r="AF2555" t="str">
        <f>IF(AD2555="","",VLOOKUP(AD2555,'Сотрудники и ссылки'!A:B,2,0))</f>
        <v>Серолог</v>
      </c>
      <c r="AG2555">
        <f>IF(AD2555="","",VLOOKUP(AD2555,'Сотрудники и ссылки'!A:C,3,0))</f>
        <v>20001771</v>
      </c>
      <c r="AH2555" s="150" t="s">
        <v>2673</v>
      </c>
      <c r="AI2555" t="str">
        <f>IF(AH2555="","",VLOOKUP(AH2555,'Сотрудники и ссылки'!A:B,2,0))</f>
        <v>Серолог</v>
      </c>
      <c r="AJ2555">
        <f>IF(AH2555="","",VLOOKUP(AH2555,'Сотрудники и ссылки'!A:C,3,0))</f>
        <v>20001771</v>
      </c>
      <c r="AK2555" s="14">
        <v>45776</v>
      </c>
      <c r="AL2555" s="2">
        <f>IF(AK2555="","",AK2555+VLOOKUP(I2555,'Вид исследования'!B:E,4,0))</f>
        <v>45777</v>
      </c>
      <c r="AM2555" s="2">
        <f>IF(AK2555="","",AK2555+VLOOKUP(I2555,'Вид исследования'!B:F,5,0))</f>
        <v>45777</v>
      </c>
      <c r="AN2555" s="14">
        <v>45776</v>
      </c>
      <c r="AP2555" s="150" t="s">
        <v>189</v>
      </c>
      <c r="AQ2555" t="str">
        <f>IFERROR(IF(L2555="","",VLOOKUP(L2555&amp;I2555,Продукция!A:K,11,0)),"обратитесь к админ справочника")</f>
        <v>согласно рекомендациям производителя теста</v>
      </c>
      <c r="AR2555" s="150" t="s">
        <v>4823</v>
      </c>
      <c r="AS2555" t="str">
        <f>IFERROR(IF(L2555="","",VLOOKUP(L2555&amp;I2555,Продукция!A:J,10,0)),"обратитесь к админ справочника")</f>
        <v>инструкция по применению набора РЗГА Ньюкасла</v>
      </c>
      <c r="AT2555" s="150" t="s">
        <v>4823</v>
      </c>
      <c r="AU2555" s="150" t="s">
        <v>4823</v>
      </c>
      <c r="AV2555" s="150" t="s">
        <v>2673</v>
      </c>
      <c r="AW2555" s="150" t="s">
        <v>4824</v>
      </c>
      <c r="AX2555" s="11" t="s">
        <v>506</v>
      </c>
      <c r="AY2555" s="11" t="s">
        <v>1124</v>
      </c>
      <c r="AZ2555" s="11">
        <v>107</v>
      </c>
      <c r="BA2555" s="11">
        <v>38</v>
      </c>
      <c r="BC2555" s="11" t="s">
        <v>4992</v>
      </c>
    </row>
    <row r="2556" spans="1:55" x14ac:dyDescent="0.25">
      <c r="A2556" t="str">
        <f t="shared" si="45"/>
        <v>С/764Болезнь Ньюкасла уровень антител</v>
      </c>
      <c r="B2556" t="str">
        <f>IF(E2556="","",INDEX(Лаборатории!A:A,MATCH('Производственный контроль'!E2556,Лаборатории!B:B,0)))</f>
        <v xml:space="preserve">КУРИНОЕ ЦАРСТВО АО </v>
      </c>
      <c r="C2556" t="str">
        <f>IF(E2556="","",VLOOKUP(E2556,Лаборатории!B:D,3,0))</f>
        <v>U377_CHL</v>
      </c>
      <c r="D2556" s="12">
        <v>45772</v>
      </c>
      <c r="E2556" s="150" t="s">
        <v>793</v>
      </c>
      <c r="F2556" s="11" t="s">
        <v>371</v>
      </c>
      <c r="G2556" s="11" t="s">
        <v>506</v>
      </c>
      <c r="H2556" s="11" t="s">
        <v>312</v>
      </c>
      <c r="I2556" s="11" t="s">
        <v>3434</v>
      </c>
      <c r="J2556" t="str">
        <f>IF(L2556="","",VLOOKUP(L2556,Продукция!B:D,3,0))</f>
        <v>Биологический_материал</v>
      </c>
      <c r="K2556" t="str">
        <f>IF(L2556="","",VLOOKUP(L2556,Продукция!B:C,2,0))</f>
        <v>Сыворотка крови</v>
      </c>
      <c r="L2556" s="155" t="s">
        <v>302</v>
      </c>
      <c r="M2556">
        <f>IF(L2556="","",VLOOKUP(L2556,Продукция!B:L,11,0))</f>
        <v>0</v>
      </c>
      <c r="N2556" s="150" t="s">
        <v>873</v>
      </c>
      <c r="P2556" s="150" t="s">
        <v>340</v>
      </c>
      <c r="Q2556" s="150" t="s">
        <v>854</v>
      </c>
      <c r="R2556" s="153" t="s">
        <v>4891</v>
      </c>
      <c r="S2556" s="11">
        <v>20</v>
      </c>
      <c r="T2556" s="11" t="s">
        <v>5279</v>
      </c>
      <c r="V2556" s="14">
        <v>45767</v>
      </c>
      <c r="Z2556" s="162" t="s">
        <v>4823</v>
      </c>
      <c r="AA2556" s="15">
        <v>0.47916666666666669</v>
      </c>
      <c r="AB2556" t="str">
        <f>IF(L2556="","",VLOOKUP(L2556&amp;I2556,Продукция!A:I,9,0))</f>
        <v>рекомендация производителя набора</v>
      </c>
      <c r="AC2556" s="14">
        <v>45776</v>
      </c>
      <c r="AD2556" s="150" t="s">
        <v>2673</v>
      </c>
      <c r="AE2556" s="150" t="s">
        <v>4823</v>
      </c>
      <c r="AF2556" t="str">
        <f>IF(AD2556="","",VLOOKUP(AD2556,'Сотрудники и ссылки'!A:B,2,0))</f>
        <v>Серолог</v>
      </c>
      <c r="AG2556">
        <f>IF(AD2556="","",VLOOKUP(AD2556,'Сотрудники и ссылки'!A:C,3,0))</f>
        <v>20001771</v>
      </c>
      <c r="AH2556" s="150" t="s">
        <v>2673</v>
      </c>
      <c r="AI2556" t="str">
        <f>IF(AH2556="","",VLOOKUP(AH2556,'Сотрудники и ссылки'!A:B,2,0))</f>
        <v>Серолог</v>
      </c>
      <c r="AJ2556">
        <f>IF(AH2556="","",VLOOKUP(AH2556,'Сотрудники и ссылки'!A:C,3,0))</f>
        <v>20001771</v>
      </c>
      <c r="AK2556" s="14">
        <v>45776</v>
      </c>
      <c r="AL2556" s="2">
        <f>IF(AK2556="","",AK2556+VLOOKUP(I2556,'Вид исследования'!B:E,4,0))</f>
        <v>45777</v>
      </c>
      <c r="AM2556" s="2">
        <f>IF(AK2556="","",AK2556+VLOOKUP(I2556,'Вид исследования'!B:F,5,0))</f>
        <v>45777</v>
      </c>
      <c r="AN2556" s="14">
        <v>45776</v>
      </c>
      <c r="AP2556" s="150" t="s">
        <v>189</v>
      </c>
      <c r="AQ2556" t="str">
        <f>IFERROR(IF(L2556="","",VLOOKUP(L2556&amp;I2556,Продукция!A:K,11,0)),"обратитесь к админ справочника")</f>
        <v>согласно рекомендациям производителя теста</v>
      </c>
      <c r="AR2556" s="150" t="s">
        <v>4823</v>
      </c>
      <c r="AS2556" t="str">
        <f>IFERROR(IF(L2556="","",VLOOKUP(L2556&amp;I2556,Продукция!A:J,10,0)),"обратитесь к админ справочника")</f>
        <v>инструкция по применению набора РЗГА Ньюкасла</v>
      </c>
      <c r="AT2556" s="150" t="s">
        <v>4823</v>
      </c>
      <c r="AU2556" s="150" t="s">
        <v>4823</v>
      </c>
      <c r="AV2556" s="150" t="s">
        <v>2673</v>
      </c>
      <c r="AW2556" s="150" t="s">
        <v>4824</v>
      </c>
      <c r="AX2556" s="11" t="s">
        <v>506</v>
      </c>
      <c r="AY2556" s="11" t="s">
        <v>1125</v>
      </c>
      <c r="AZ2556" s="11">
        <v>107</v>
      </c>
      <c r="BA2556" s="11">
        <v>38</v>
      </c>
      <c r="BC2556" s="11" t="s">
        <v>4992</v>
      </c>
    </row>
    <row r="2557" spans="1:55" x14ac:dyDescent="0.25">
      <c r="A2557" t="str">
        <f t="shared" si="45"/>
        <v>С/764Болезнь Ньюкасла уровень антител</v>
      </c>
      <c r="B2557" t="str">
        <f>IF(E2557="","",INDEX(Лаборатории!A:A,MATCH('Производственный контроль'!E2557,Лаборатории!B:B,0)))</f>
        <v xml:space="preserve">КУРИНОЕ ЦАРСТВО АО </v>
      </c>
      <c r="C2557" t="str">
        <f>IF(E2557="","",VLOOKUP(E2557,Лаборатории!B:D,3,0))</f>
        <v>U377_CHL</v>
      </c>
      <c r="D2557" s="12">
        <v>45772</v>
      </c>
      <c r="E2557" s="150" t="s">
        <v>793</v>
      </c>
      <c r="F2557" s="11" t="s">
        <v>371</v>
      </c>
      <c r="G2557" s="11" t="s">
        <v>506</v>
      </c>
      <c r="H2557" s="11" t="s">
        <v>312</v>
      </c>
      <c r="I2557" s="11" t="s">
        <v>3434</v>
      </c>
      <c r="J2557" t="str">
        <f>IF(L2557="","",VLOOKUP(L2557,Продукция!B:D,3,0))</f>
        <v>Биологический_материал</v>
      </c>
      <c r="K2557" t="str">
        <f>IF(L2557="","",VLOOKUP(L2557,Продукция!B:C,2,0))</f>
        <v>Сыворотка крови</v>
      </c>
      <c r="L2557" s="155" t="s">
        <v>302</v>
      </c>
      <c r="M2557">
        <f>IF(L2557="","",VLOOKUP(L2557,Продукция!B:L,11,0))</f>
        <v>0</v>
      </c>
      <c r="N2557" s="150" t="s">
        <v>873</v>
      </c>
      <c r="P2557" s="150" t="s">
        <v>340</v>
      </c>
      <c r="Q2557" s="150" t="s">
        <v>854</v>
      </c>
      <c r="R2557" s="153" t="s">
        <v>4894</v>
      </c>
      <c r="S2557" s="11">
        <v>20</v>
      </c>
      <c r="T2557" s="11" t="s">
        <v>5279</v>
      </c>
      <c r="V2557" s="14">
        <v>45767</v>
      </c>
      <c r="Z2557" s="162" t="s">
        <v>4823</v>
      </c>
      <c r="AA2557" s="15">
        <v>0.47916666666666669</v>
      </c>
      <c r="AB2557" t="str">
        <f>IF(L2557="","",VLOOKUP(L2557&amp;I2557,Продукция!A:I,9,0))</f>
        <v>рекомендация производителя набора</v>
      </c>
      <c r="AC2557" s="14">
        <v>45776</v>
      </c>
      <c r="AD2557" s="150" t="s">
        <v>2673</v>
      </c>
      <c r="AE2557" s="150" t="s">
        <v>4823</v>
      </c>
      <c r="AF2557" t="str">
        <f>IF(AD2557="","",VLOOKUP(AD2557,'Сотрудники и ссылки'!A:B,2,0))</f>
        <v>Серолог</v>
      </c>
      <c r="AG2557">
        <f>IF(AD2557="","",VLOOKUP(AD2557,'Сотрудники и ссылки'!A:C,3,0))</f>
        <v>20001771</v>
      </c>
      <c r="AH2557" s="150" t="s">
        <v>2673</v>
      </c>
      <c r="AI2557" t="str">
        <f>IF(AH2557="","",VLOOKUP(AH2557,'Сотрудники и ссылки'!A:B,2,0))</f>
        <v>Серолог</v>
      </c>
      <c r="AJ2557">
        <f>IF(AH2557="","",VLOOKUP(AH2557,'Сотрудники и ссылки'!A:C,3,0))</f>
        <v>20001771</v>
      </c>
      <c r="AK2557" s="14">
        <v>45776</v>
      </c>
      <c r="AL2557" s="2">
        <f>IF(AK2557="","",AK2557+VLOOKUP(I2557,'Вид исследования'!B:E,4,0))</f>
        <v>45777</v>
      </c>
      <c r="AM2557" s="2">
        <f>IF(AK2557="","",AK2557+VLOOKUP(I2557,'Вид исследования'!B:F,5,0))</f>
        <v>45777</v>
      </c>
      <c r="AN2557" s="14">
        <v>45776</v>
      </c>
      <c r="AP2557" s="150" t="s">
        <v>189</v>
      </c>
      <c r="AQ2557" t="str">
        <f>IFERROR(IF(L2557="","",VLOOKUP(L2557&amp;I2557,Продукция!A:K,11,0)),"обратитесь к админ справочника")</f>
        <v>согласно рекомендациям производителя теста</v>
      </c>
      <c r="AR2557" s="150" t="s">
        <v>4823</v>
      </c>
      <c r="AS2557" t="str">
        <f>IFERROR(IF(L2557="","",VLOOKUP(L2557&amp;I2557,Продукция!A:J,10,0)),"обратитесь к админ справочника")</f>
        <v>инструкция по применению набора РЗГА Ньюкасла</v>
      </c>
      <c r="AT2557" s="150" t="s">
        <v>4823</v>
      </c>
      <c r="AU2557" s="150" t="s">
        <v>4823</v>
      </c>
      <c r="AV2557" s="150" t="s">
        <v>2673</v>
      </c>
      <c r="AW2557" s="150" t="s">
        <v>4824</v>
      </c>
      <c r="AX2557" s="11" t="s">
        <v>506</v>
      </c>
      <c r="AY2557" s="11" t="s">
        <v>1126</v>
      </c>
      <c r="AZ2557" s="11">
        <v>107</v>
      </c>
      <c r="BA2557" s="11">
        <v>38</v>
      </c>
      <c r="BC2557" s="11" t="s">
        <v>4992</v>
      </c>
    </row>
    <row r="2558" spans="1:55" x14ac:dyDescent="0.25">
      <c r="A2558" t="str">
        <f t="shared" si="45"/>
        <v>С/764Болезнь Ньюкасла уровень антител</v>
      </c>
      <c r="B2558" t="str">
        <f>IF(E2558="","",INDEX(Лаборатории!A:A,MATCH('Производственный контроль'!E2558,Лаборатории!B:B,0)))</f>
        <v xml:space="preserve">КУРИНОЕ ЦАРСТВО АО </v>
      </c>
      <c r="C2558" t="str">
        <f>IF(E2558="","",VLOOKUP(E2558,Лаборатории!B:D,3,0))</f>
        <v>U377_CHL</v>
      </c>
      <c r="D2558" s="12">
        <v>45772</v>
      </c>
      <c r="E2558" s="150" t="s">
        <v>793</v>
      </c>
      <c r="F2558" s="11" t="s">
        <v>371</v>
      </c>
      <c r="G2558" s="11" t="s">
        <v>506</v>
      </c>
      <c r="H2558" s="11" t="s">
        <v>312</v>
      </c>
      <c r="I2558" s="11" t="s">
        <v>3434</v>
      </c>
      <c r="J2558" t="str">
        <f>IF(L2558="","",VLOOKUP(L2558,Продукция!B:D,3,0))</f>
        <v>Биологический_материал</v>
      </c>
      <c r="K2558" t="str">
        <f>IF(L2558="","",VLOOKUP(L2558,Продукция!B:C,2,0))</f>
        <v>Сыворотка крови</v>
      </c>
      <c r="L2558" s="155" t="s">
        <v>302</v>
      </c>
      <c r="M2558">
        <f>IF(L2558="","",VLOOKUP(L2558,Продукция!B:L,11,0))</f>
        <v>0</v>
      </c>
      <c r="N2558" s="150" t="s">
        <v>873</v>
      </c>
      <c r="P2558" s="150" t="s">
        <v>340</v>
      </c>
      <c r="Q2558" s="150" t="s">
        <v>854</v>
      </c>
      <c r="R2558" s="153" t="s">
        <v>4993</v>
      </c>
      <c r="S2558" s="11">
        <v>20</v>
      </c>
      <c r="T2558" s="11" t="s">
        <v>5279</v>
      </c>
      <c r="V2558" s="14">
        <v>45768</v>
      </c>
      <c r="Z2558" s="162" t="s">
        <v>4823</v>
      </c>
      <c r="AA2558" s="15">
        <v>0.47916666666666669</v>
      </c>
      <c r="AB2558" t="str">
        <f>IF(L2558="","",VLOOKUP(L2558&amp;I2558,Продукция!A:I,9,0))</f>
        <v>рекомендация производителя набора</v>
      </c>
      <c r="AC2558" s="14">
        <v>45776</v>
      </c>
      <c r="AD2558" s="150" t="s">
        <v>2673</v>
      </c>
      <c r="AE2558" s="150" t="s">
        <v>4823</v>
      </c>
      <c r="AF2558" t="str">
        <f>IF(AD2558="","",VLOOKUP(AD2558,'Сотрудники и ссылки'!A:B,2,0))</f>
        <v>Серолог</v>
      </c>
      <c r="AG2558">
        <f>IF(AD2558="","",VLOOKUP(AD2558,'Сотрудники и ссылки'!A:C,3,0))</f>
        <v>20001771</v>
      </c>
      <c r="AH2558" s="150" t="s">
        <v>2673</v>
      </c>
      <c r="AI2558" t="str">
        <f>IF(AH2558="","",VLOOKUP(AH2558,'Сотрудники и ссылки'!A:B,2,0))</f>
        <v>Серолог</v>
      </c>
      <c r="AJ2558">
        <f>IF(AH2558="","",VLOOKUP(AH2558,'Сотрудники и ссылки'!A:C,3,0))</f>
        <v>20001771</v>
      </c>
      <c r="AK2558" s="14">
        <v>45776</v>
      </c>
      <c r="AL2558" s="2">
        <f>IF(AK2558="","",AK2558+VLOOKUP(I2558,'Вид исследования'!B:E,4,0))</f>
        <v>45777</v>
      </c>
      <c r="AM2558" s="2">
        <f>IF(AK2558="","",AK2558+VLOOKUP(I2558,'Вид исследования'!B:F,5,0))</f>
        <v>45777</v>
      </c>
      <c r="AN2558" s="14">
        <v>45776</v>
      </c>
      <c r="AP2558" s="150" t="s">
        <v>189</v>
      </c>
      <c r="AQ2558" t="str">
        <f>IFERROR(IF(L2558="","",VLOOKUP(L2558&amp;I2558,Продукция!A:K,11,0)),"обратитесь к админ справочника")</f>
        <v>согласно рекомендациям производителя теста</v>
      </c>
      <c r="AR2558" s="150" t="s">
        <v>4823</v>
      </c>
      <c r="AS2558" t="str">
        <f>IFERROR(IF(L2558="","",VLOOKUP(L2558&amp;I2558,Продукция!A:J,10,0)),"обратитесь к админ справочника")</f>
        <v>инструкция по применению набора РЗГА Ньюкасла</v>
      </c>
      <c r="AT2558" s="150" t="s">
        <v>4823</v>
      </c>
      <c r="AU2558" s="150" t="s">
        <v>4823</v>
      </c>
      <c r="AV2558" s="150" t="s">
        <v>2673</v>
      </c>
      <c r="AW2558" s="150" t="s">
        <v>4824</v>
      </c>
      <c r="AX2558" s="11" t="s">
        <v>506</v>
      </c>
      <c r="AY2558" s="11" t="s">
        <v>1127</v>
      </c>
      <c r="AZ2558" s="11">
        <v>107</v>
      </c>
      <c r="BA2558" s="11">
        <v>38</v>
      </c>
      <c r="BC2558" s="11" t="s">
        <v>4992</v>
      </c>
    </row>
    <row r="2559" spans="1:55" x14ac:dyDescent="0.25">
      <c r="A2559" t="str">
        <f t="shared" si="45"/>
        <v>С/764Болезнь Ньюкасла уровень антител</v>
      </c>
      <c r="B2559" t="str">
        <f>IF(E2559="","",INDEX(Лаборатории!A:A,MATCH('Производственный контроль'!E2559,Лаборатории!B:B,0)))</f>
        <v xml:space="preserve">КУРИНОЕ ЦАРСТВО АО </v>
      </c>
      <c r="C2559" t="str">
        <f>IF(E2559="","",VLOOKUP(E2559,Лаборатории!B:D,3,0))</f>
        <v>U377_CHL</v>
      </c>
      <c r="D2559" s="12">
        <v>45772</v>
      </c>
      <c r="E2559" s="150" t="s">
        <v>793</v>
      </c>
      <c r="F2559" s="11" t="s">
        <v>371</v>
      </c>
      <c r="G2559" s="11" t="s">
        <v>506</v>
      </c>
      <c r="H2559" s="11" t="s">
        <v>312</v>
      </c>
      <c r="I2559" s="11" t="s">
        <v>3434</v>
      </c>
      <c r="J2559" t="str">
        <f>IF(L2559="","",VLOOKUP(L2559,Продукция!B:D,3,0))</f>
        <v>Биологический_материал</v>
      </c>
      <c r="K2559" t="str">
        <f>IF(L2559="","",VLOOKUP(L2559,Продукция!B:C,2,0))</f>
        <v>Сыворотка крови</v>
      </c>
      <c r="L2559" s="155" t="s">
        <v>302</v>
      </c>
      <c r="M2559">
        <f>IF(L2559="","",VLOOKUP(L2559,Продукция!B:L,11,0))</f>
        <v>0</v>
      </c>
      <c r="N2559" s="150" t="s">
        <v>873</v>
      </c>
      <c r="P2559" s="150" t="s">
        <v>340</v>
      </c>
      <c r="Q2559" s="150" t="s">
        <v>854</v>
      </c>
      <c r="R2559" s="153" t="s">
        <v>4996</v>
      </c>
      <c r="S2559" s="11">
        <v>20</v>
      </c>
      <c r="T2559" s="11" t="s">
        <v>5279</v>
      </c>
      <c r="V2559" s="14">
        <v>45767</v>
      </c>
      <c r="Z2559" s="162" t="s">
        <v>4823</v>
      </c>
      <c r="AA2559" s="15">
        <v>0.47916666666666669</v>
      </c>
      <c r="AB2559" t="str">
        <f>IF(L2559="","",VLOOKUP(L2559&amp;I2559,Продукция!A:I,9,0))</f>
        <v>рекомендация производителя набора</v>
      </c>
      <c r="AC2559" s="14">
        <v>45776</v>
      </c>
      <c r="AD2559" s="150" t="s">
        <v>2673</v>
      </c>
      <c r="AE2559" s="150" t="s">
        <v>4823</v>
      </c>
      <c r="AF2559" t="str">
        <f>IF(AD2559="","",VLOOKUP(AD2559,'Сотрудники и ссылки'!A:B,2,0))</f>
        <v>Серолог</v>
      </c>
      <c r="AG2559">
        <f>IF(AD2559="","",VLOOKUP(AD2559,'Сотрудники и ссылки'!A:C,3,0))</f>
        <v>20001771</v>
      </c>
      <c r="AH2559" s="150" t="s">
        <v>2673</v>
      </c>
      <c r="AI2559" t="str">
        <f>IF(AH2559="","",VLOOKUP(AH2559,'Сотрудники и ссылки'!A:B,2,0))</f>
        <v>Серолог</v>
      </c>
      <c r="AJ2559">
        <f>IF(AH2559="","",VLOOKUP(AH2559,'Сотрудники и ссылки'!A:C,3,0))</f>
        <v>20001771</v>
      </c>
      <c r="AK2559" s="14">
        <v>45776</v>
      </c>
      <c r="AL2559" s="2">
        <f>IF(AK2559="","",AK2559+VLOOKUP(I2559,'Вид исследования'!B:E,4,0))</f>
        <v>45777</v>
      </c>
      <c r="AM2559" s="2">
        <f>IF(AK2559="","",AK2559+VLOOKUP(I2559,'Вид исследования'!B:F,5,0))</f>
        <v>45777</v>
      </c>
      <c r="AN2559" s="14">
        <v>45776</v>
      </c>
      <c r="AP2559" s="150" t="s">
        <v>189</v>
      </c>
      <c r="AQ2559" t="str">
        <f>IFERROR(IF(L2559="","",VLOOKUP(L2559&amp;I2559,Продукция!A:K,11,0)),"обратитесь к админ справочника")</f>
        <v>согласно рекомендациям производителя теста</v>
      </c>
      <c r="AR2559" s="150" t="s">
        <v>4823</v>
      </c>
      <c r="AS2559" t="str">
        <f>IFERROR(IF(L2559="","",VLOOKUP(L2559&amp;I2559,Продукция!A:J,10,0)),"обратитесь к админ справочника")</f>
        <v>инструкция по применению набора РЗГА Ньюкасла</v>
      </c>
      <c r="AT2559" s="150" t="s">
        <v>4823</v>
      </c>
      <c r="AU2559" s="150" t="s">
        <v>4823</v>
      </c>
      <c r="AV2559" s="150" t="s">
        <v>2673</v>
      </c>
      <c r="AW2559" s="150" t="s">
        <v>4824</v>
      </c>
      <c r="AX2559" s="11" t="s">
        <v>506</v>
      </c>
      <c r="AY2559" s="11" t="s">
        <v>1128</v>
      </c>
      <c r="AZ2559" s="11">
        <v>107</v>
      </c>
      <c r="BA2559" s="11">
        <v>38</v>
      </c>
      <c r="BC2559" s="11" t="s">
        <v>4992</v>
      </c>
    </row>
    <row r="2560" spans="1:55" x14ac:dyDescent="0.25">
      <c r="A2560" t="str">
        <f t="shared" si="45"/>
        <v>С/764Болезнь Ньюкасла уровень антител</v>
      </c>
      <c r="B2560" t="str">
        <f>IF(E2560="","",INDEX(Лаборатории!A:A,MATCH('Производственный контроль'!E2560,Лаборатории!B:B,0)))</f>
        <v xml:space="preserve">КУРИНОЕ ЦАРСТВО АО </v>
      </c>
      <c r="C2560" t="str">
        <f>IF(E2560="","",VLOOKUP(E2560,Лаборатории!B:D,3,0))</f>
        <v>U377_CHL</v>
      </c>
      <c r="D2560" s="12">
        <v>45772</v>
      </c>
      <c r="E2560" s="150" t="s">
        <v>793</v>
      </c>
      <c r="F2560" s="11" t="s">
        <v>371</v>
      </c>
      <c r="G2560" s="11" t="s">
        <v>506</v>
      </c>
      <c r="H2560" s="11" t="s">
        <v>312</v>
      </c>
      <c r="I2560" s="11" t="s">
        <v>3434</v>
      </c>
      <c r="J2560" t="str">
        <f>IF(L2560="","",VLOOKUP(L2560,Продукция!B:D,3,0))</f>
        <v>Биологический_материал</v>
      </c>
      <c r="K2560" t="str">
        <f>IF(L2560="","",VLOOKUP(L2560,Продукция!B:C,2,0))</f>
        <v>Сыворотка крови</v>
      </c>
      <c r="L2560" s="155" t="s">
        <v>302</v>
      </c>
      <c r="M2560">
        <f>IF(L2560="","",VLOOKUP(L2560,Продукция!B:L,11,0))</f>
        <v>0</v>
      </c>
      <c r="N2560" s="150" t="s">
        <v>873</v>
      </c>
      <c r="P2560" s="150" t="s">
        <v>340</v>
      </c>
      <c r="Q2560" s="150" t="s">
        <v>854</v>
      </c>
      <c r="R2560" s="153" t="s">
        <v>4997</v>
      </c>
      <c r="S2560" s="11">
        <v>20</v>
      </c>
      <c r="T2560" s="11" t="s">
        <v>5279</v>
      </c>
      <c r="V2560" s="14">
        <v>45768</v>
      </c>
      <c r="Z2560" s="162" t="s">
        <v>4823</v>
      </c>
      <c r="AA2560" s="15">
        <v>0.47916666666666669</v>
      </c>
      <c r="AB2560" t="str">
        <f>IF(L2560="","",VLOOKUP(L2560&amp;I2560,Продукция!A:I,9,0))</f>
        <v>рекомендация производителя набора</v>
      </c>
      <c r="AC2560" s="14">
        <v>45776</v>
      </c>
      <c r="AD2560" s="150" t="s">
        <v>2673</v>
      </c>
      <c r="AE2560" s="150" t="s">
        <v>4823</v>
      </c>
      <c r="AF2560" t="str">
        <f>IF(AD2560="","",VLOOKUP(AD2560,'Сотрудники и ссылки'!A:B,2,0))</f>
        <v>Серолог</v>
      </c>
      <c r="AG2560">
        <f>IF(AD2560="","",VLOOKUP(AD2560,'Сотрудники и ссылки'!A:C,3,0))</f>
        <v>20001771</v>
      </c>
      <c r="AH2560" s="150" t="s">
        <v>2673</v>
      </c>
      <c r="AI2560" t="str">
        <f>IF(AH2560="","",VLOOKUP(AH2560,'Сотрудники и ссылки'!A:B,2,0))</f>
        <v>Серолог</v>
      </c>
      <c r="AJ2560">
        <f>IF(AH2560="","",VLOOKUP(AH2560,'Сотрудники и ссылки'!A:C,3,0))</f>
        <v>20001771</v>
      </c>
      <c r="AK2560" s="14">
        <v>45776</v>
      </c>
      <c r="AL2560" s="2">
        <f>IF(AK2560="","",AK2560+VLOOKUP(I2560,'Вид исследования'!B:E,4,0))</f>
        <v>45777</v>
      </c>
      <c r="AM2560" s="2">
        <f>IF(AK2560="","",AK2560+VLOOKUP(I2560,'Вид исследования'!B:F,5,0))</f>
        <v>45777</v>
      </c>
      <c r="AN2560" s="14">
        <v>45776</v>
      </c>
      <c r="AP2560" s="150" t="s">
        <v>189</v>
      </c>
      <c r="AQ2560" t="str">
        <f>IFERROR(IF(L2560="","",VLOOKUP(L2560&amp;I2560,Продукция!A:K,11,0)),"обратитесь к админ справочника")</f>
        <v>согласно рекомендациям производителя теста</v>
      </c>
      <c r="AR2560" s="150" t="s">
        <v>4823</v>
      </c>
      <c r="AS2560" t="str">
        <f>IFERROR(IF(L2560="","",VLOOKUP(L2560&amp;I2560,Продукция!A:J,10,0)),"обратитесь к админ справочника")</f>
        <v>инструкция по применению набора РЗГА Ньюкасла</v>
      </c>
      <c r="AT2560" s="150" t="s">
        <v>4823</v>
      </c>
      <c r="AU2560" s="150" t="s">
        <v>4823</v>
      </c>
      <c r="AV2560" s="150" t="s">
        <v>2673</v>
      </c>
      <c r="AW2560" s="150" t="s">
        <v>4824</v>
      </c>
      <c r="AX2560" s="11" t="s">
        <v>506</v>
      </c>
      <c r="AY2560" s="11" t="s">
        <v>1129</v>
      </c>
      <c r="AZ2560" s="11">
        <v>107</v>
      </c>
      <c r="BA2560" s="11">
        <v>38</v>
      </c>
      <c r="BC2560" s="11" t="s">
        <v>4992</v>
      </c>
    </row>
    <row r="2561" spans="1:55" x14ac:dyDescent="0.25">
      <c r="A2561" t="str">
        <f t="shared" si="45"/>
        <v>С/764Болезнь Ньюкасла уровень антител</v>
      </c>
      <c r="B2561" t="str">
        <f>IF(E2561="","",INDEX(Лаборатории!A:A,MATCH('Производственный контроль'!E2561,Лаборатории!B:B,0)))</f>
        <v xml:space="preserve">КУРИНОЕ ЦАРСТВО АО </v>
      </c>
      <c r="C2561" t="str">
        <f>IF(E2561="","",VLOOKUP(E2561,Лаборатории!B:D,3,0))</f>
        <v>U377_CHL</v>
      </c>
      <c r="D2561" s="12">
        <v>45772</v>
      </c>
      <c r="E2561" s="150" t="s">
        <v>793</v>
      </c>
      <c r="F2561" s="11" t="s">
        <v>371</v>
      </c>
      <c r="G2561" s="11" t="s">
        <v>506</v>
      </c>
      <c r="H2561" s="11" t="s">
        <v>312</v>
      </c>
      <c r="I2561" s="11" t="s">
        <v>3434</v>
      </c>
      <c r="J2561" t="str">
        <f>IF(L2561="","",VLOOKUP(L2561,Продукция!B:D,3,0))</f>
        <v>Биологический_материал</v>
      </c>
      <c r="K2561" t="str">
        <f>IF(L2561="","",VLOOKUP(L2561,Продукция!B:C,2,0))</f>
        <v>Сыворотка крови</v>
      </c>
      <c r="L2561" s="155" t="s">
        <v>302</v>
      </c>
      <c r="M2561">
        <f>IF(L2561="","",VLOOKUP(L2561,Продукция!B:L,11,0))</f>
        <v>0</v>
      </c>
      <c r="N2561" s="150" t="s">
        <v>873</v>
      </c>
      <c r="P2561" s="150" t="s">
        <v>340</v>
      </c>
      <c r="Q2561" s="150" t="s">
        <v>854</v>
      </c>
      <c r="R2561" s="153" t="s">
        <v>5000</v>
      </c>
      <c r="S2561" s="11">
        <v>20</v>
      </c>
      <c r="T2561" s="11" t="s">
        <v>5279</v>
      </c>
      <c r="V2561" s="14">
        <v>45768</v>
      </c>
      <c r="Z2561" s="162" t="s">
        <v>4823</v>
      </c>
      <c r="AA2561" s="15">
        <v>0.47916666666666669</v>
      </c>
      <c r="AB2561" t="str">
        <f>IF(L2561="","",VLOOKUP(L2561&amp;I2561,Продукция!A:I,9,0))</f>
        <v>рекомендация производителя набора</v>
      </c>
      <c r="AC2561" s="14">
        <v>45776</v>
      </c>
      <c r="AD2561" s="150" t="s">
        <v>2673</v>
      </c>
      <c r="AE2561" s="150" t="s">
        <v>4823</v>
      </c>
      <c r="AF2561" t="str">
        <f>IF(AD2561="","",VLOOKUP(AD2561,'Сотрудники и ссылки'!A:B,2,0))</f>
        <v>Серолог</v>
      </c>
      <c r="AG2561">
        <f>IF(AD2561="","",VLOOKUP(AD2561,'Сотрудники и ссылки'!A:C,3,0))</f>
        <v>20001771</v>
      </c>
      <c r="AH2561" s="150" t="s">
        <v>2673</v>
      </c>
      <c r="AI2561" t="str">
        <f>IF(AH2561="","",VLOOKUP(AH2561,'Сотрудники и ссылки'!A:B,2,0))</f>
        <v>Серолог</v>
      </c>
      <c r="AJ2561">
        <f>IF(AH2561="","",VLOOKUP(AH2561,'Сотрудники и ссылки'!A:C,3,0))</f>
        <v>20001771</v>
      </c>
      <c r="AK2561" s="14">
        <v>45776</v>
      </c>
      <c r="AL2561" s="2">
        <f>IF(AK2561="","",AK2561+VLOOKUP(I2561,'Вид исследования'!B:E,4,0))</f>
        <v>45777</v>
      </c>
      <c r="AM2561" s="2">
        <f>IF(AK2561="","",AK2561+VLOOKUP(I2561,'Вид исследования'!B:F,5,0))</f>
        <v>45777</v>
      </c>
      <c r="AN2561" s="14">
        <v>45776</v>
      </c>
      <c r="AP2561" s="150" t="s">
        <v>189</v>
      </c>
      <c r="AQ2561" t="str">
        <f>IFERROR(IF(L2561="","",VLOOKUP(L2561&amp;I2561,Продукция!A:K,11,0)),"обратитесь к админ справочника")</f>
        <v>согласно рекомендациям производителя теста</v>
      </c>
      <c r="AR2561" s="150" t="s">
        <v>4823</v>
      </c>
      <c r="AS2561" t="str">
        <f>IFERROR(IF(L2561="","",VLOOKUP(L2561&amp;I2561,Продукция!A:J,10,0)),"обратитесь к админ справочника")</f>
        <v>инструкция по применению набора РЗГА Ньюкасла</v>
      </c>
      <c r="AT2561" s="150" t="s">
        <v>4823</v>
      </c>
      <c r="AU2561" s="150" t="s">
        <v>4823</v>
      </c>
      <c r="AV2561" s="150" t="s">
        <v>2673</v>
      </c>
      <c r="AW2561" s="150" t="s">
        <v>4824</v>
      </c>
      <c r="AX2561" s="11" t="s">
        <v>506</v>
      </c>
      <c r="AY2561" s="11" t="s">
        <v>1130</v>
      </c>
      <c r="AZ2561" s="11">
        <v>107</v>
      </c>
      <c r="BA2561" s="11">
        <v>38</v>
      </c>
      <c r="BC2561" s="11" t="s">
        <v>4992</v>
      </c>
    </row>
    <row r="2562" spans="1:55" x14ac:dyDescent="0.25">
      <c r="A2562" t="str">
        <f t="shared" si="45"/>
        <v>С/764Болезнь Ньюкасла уровень антител</v>
      </c>
      <c r="B2562" t="str">
        <f>IF(E2562="","",INDEX(Лаборатории!A:A,MATCH('Производственный контроль'!E2562,Лаборатории!B:B,0)))</f>
        <v xml:space="preserve">КУРИНОЕ ЦАРСТВО АО </v>
      </c>
      <c r="C2562" t="str">
        <f>IF(E2562="","",VLOOKUP(E2562,Лаборатории!B:D,3,0))</f>
        <v>U377_CHL</v>
      </c>
      <c r="D2562" s="12">
        <v>45772</v>
      </c>
      <c r="E2562" s="150" t="s">
        <v>793</v>
      </c>
      <c r="F2562" s="11" t="s">
        <v>371</v>
      </c>
      <c r="G2562" s="11" t="s">
        <v>506</v>
      </c>
      <c r="H2562" s="11" t="s">
        <v>312</v>
      </c>
      <c r="I2562" s="11" t="s">
        <v>3434</v>
      </c>
      <c r="J2562" t="str">
        <f>IF(L2562="","",VLOOKUP(L2562,Продукция!B:D,3,0))</f>
        <v>Биологический_материал</v>
      </c>
      <c r="K2562" t="str">
        <f>IF(L2562="","",VLOOKUP(L2562,Продукция!B:C,2,0))</f>
        <v>Сыворотка крови</v>
      </c>
      <c r="L2562" s="155" t="s">
        <v>302</v>
      </c>
      <c r="M2562">
        <f>IF(L2562="","",VLOOKUP(L2562,Продукция!B:L,11,0))</f>
        <v>0</v>
      </c>
      <c r="N2562" s="150" t="s">
        <v>873</v>
      </c>
      <c r="P2562" s="150" t="s">
        <v>340</v>
      </c>
      <c r="Q2562" s="150" t="s">
        <v>854</v>
      </c>
      <c r="R2562" s="153" t="s">
        <v>5001</v>
      </c>
      <c r="S2562" s="11">
        <v>20</v>
      </c>
      <c r="T2562" s="11" t="s">
        <v>5279</v>
      </c>
      <c r="V2562" s="14">
        <v>45769</v>
      </c>
      <c r="Z2562" s="162" t="s">
        <v>4823</v>
      </c>
      <c r="AA2562" s="15">
        <v>0.47916666666666669</v>
      </c>
      <c r="AB2562" t="str">
        <f>IF(L2562="","",VLOOKUP(L2562&amp;I2562,Продукция!A:I,9,0))</f>
        <v>рекомендация производителя набора</v>
      </c>
      <c r="AC2562" s="14">
        <v>45776</v>
      </c>
      <c r="AD2562" s="150" t="s">
        <v>2673</v>
      </c>
      <c r="AE2562" s="150" t="s">
        <v>4823</v>
      </c>
      <c r="AF2562" t="str">
        <f>IF(AD2562="","",VLOOKUP(AD2562,'Сотрудники и ссылки'!A:B,2,0))</f>
        <v>Серолог</v>
      </c>
      <c r="AG2562">
        <f>IF(AD2562="","",VLOOKUP(AD2562,'Сотрудники и ссылки'!A:C,3,0))</f>
        <v>20001771</v>
      </c>
      <c r="AH2562" s="150" t="s">
        <v>2673</v>
      </c>
      <c r="AI2562" t="str">
        <f>IF(AH2562="","",VLOOKUP(AH2562,'Сотрудники и ссылки'!A:B,2,0))</f>
        <v>Серолог</v>
      </c>
      <c r="AJ2562">
        <f>IF(AH2562="","",VLOOKUP(AH2562,'Сотрудники и ссылки'!A:C,3,0))</f>
        <v>20001771</v>
      </c>
      <c r="AK2562" s="14">
        <v>45776</v>
      </c>
      <c r="AL2562" s="2">
        <f>IF(AK2562="","",AK2562+VLOOKUP(I2562,'Вид исследования'!B:E,4,0))</f>
        <v>45777</v>
      </c>
      <c r="AM2562" s="2">
        <f>IF(AK2562="","",AK2562+VLOOKUP(I2562,'Вид исследования'!B:F,5,0))</f>
        <v>45777</v>
      </c>
      <c r="AN2562" s="14">
        <v>45776</v>
      </c>
      <c r="AP2562" s="150" t="s">
        <v>189</v>
      </c>
      <c r="AQ2562" t="str">
        <f>IFERROR(IF(L2562="","",VLOOKUP(L2562&amp;I2562,Продукция!A:K,11,0)),"обратитесь к админ справочника")</f>
        <v>согласно рекомендациям производителя теста</v>
      </c>
      <c r="AR2562" s="150" t="s">
        <v>4823</v>
      </c>
      <c r="AS2562" t="str">
        <f>IFERROR(IF(L2562="","",VLOOKUP(L2562&amp;I2562,Продукция!A:J,10,0)),"обратитесь к админ справочника")</f>
        <v>инструкция по применению набора РЗГА Ньюкасла</v>
      </c>
      <c r="AT2562" s="150" t="s">
        <v>4823</v>
      </c>
      <c r="AU2562" s="150" t="s">
        <v>4823</v>
      </c>
      <c r="AV2562" s="150" t="s">
        <v>2673</v>
      </c>
      <c r="AW2562" s="150" t="s">
        <v>4824</v>
      </c>
      <c r="AX2562" s="11" t="s">
        <v>506</v>
      </c>
      <c r="AY2562" s="11" t="s">
        <v>1131</v>
      </c>
      <c r="AZ2562" s="11">
        <v>107</v>
      </c>
      <c r="BA2562" s="11">
        <v>38</v>
      </c>
      <c r="BC2562" s="11" t="s">
        <v>4992</v>
      </c>
    </row>
    <row r="2563" spans="1:55" x14ac:dyDescent="0.25">
      <c r="A2563" t="str">
        <f t="shared" si="45"/>
        <v>С/764Болезнь Ньюкасла уровень антител</v>
      </c>
      <c r="B2563" t="str">
        <f>IF(E2563="","",INDEX(Лаборатории!A:A,MATCH('Производственный контроль'!E2563,Лаборатории!B:B,0)))</f>
        <v xml:space="preserve">КУРИНОЕ ЦАРСТВО АО </v>
      </c>
      <c r="C2563" t="str">
        <f>IF(E2563="","",VLOOKUP(E2563,Лаборатории!B:D,3,0))</f>
        <v>U377_CHL</v>
      </c>
      <c r="D2563" s="12">
        <v>45772</v>
      </c>
      <c r="E2563" s="150" t="s">
        <v>793</v>
      </c>
      <c r="F2563" s="11" t="s">
        <v>371</v>
      </c>
      <c r="G2563" s="11" t="s">
        <v>506</v>
      </c>
      <c r="H2563" s="11" t="s">
        <v>312</v>
      </c>
      <c r="I2563" s="11" t="s">
        <v>3434</v>
      </c>
      <c r="J2563" t="str">
        <f>IF(L2563="","",VLOOKUP(L2563,Продукция!B:D,3,0))</f>
        <v>Биологический_материал</v>
      </c>
      <c r="K2563" t="str">
        <f>IF(L2563="","",VLOOKUP(L2563,Продукция!B:C,2,0))</f>
        <v>Сыворотка крови</v>
      </c>
      <c r="L2563" s="155" t="s">
        <v>302</v>
      </c>
      <c r="M2563">
        <f>IF(L2563="","",VLOOKUP(L2563,Продукция!B:L,11,0))</f>
        <v>0</v>
      </c>
      <c r="N2563" s="150" t="s">
        <v>873</v>
      </c>
      <c r="P2563" s="150" t="s">
        <v>340</v>
      </c>
      <c r="Q2563" s="150" t="s">
        <v>854</v>
      </c>
      <c r="R2563" s="153" t="s">
        <v>5002</v>
      </c>
      <c r="S2563" s="11">
        <v>20</v>
      </c>
      <c r="T2563" s="11" t="s">
        <v>5279</v>
      </c>
      <c r="V2563" s="14">
        <v>45769</v>
      </c>
      <c r="Z2563" s="162" t="s">
        <v>4823</v>
      </c>
      <c r="AA2563" s="15">
        <v>0.47916666666666669</v>
      </c>
      <c r="AB2563" t="str">
        <f>IF(L2563="","",VLOOKUP(L2563&amp;I2563,Продукция!A:I,9,0))</f>
        <v>рекомендация производителя набора</v>
      </c>
      <c r="AC2563" s="14">
        <v>45776</v>
      </c>
      <c r="AD2563" s="150" t="s">
        <v>2673</v>
      </c>
      <c r="AE2563" s="150" t="s">
        <v>4823</v>
      </c>
      <c r="AF2563" t="str">
        <f>IF(AD2563="","",VLOOKUP(AD2563,'Сотрудники и ссылки'!A:B,2,0))</f>
        <v>Серолог</v>
      </c>
      <c r="AG2563">
        <f>IF(AD2563="","",VLOOKUP(AD2563,'Сотрудники и ссылки'!A:C,3,0))</f>
        <v>20001771</v>
      </c>
      <c r="AH2563" s="150" t="s">
        <v>2673</v>
      </c>
      <c r="AI2563" t="str">
        <f>IF(AH2563="","",VLOOKUP(AH2563,'Сотрудники и ссылки'!A:B,2,0))</f>
        <v>Серолог</v>
      </c>
      <c r="AJ2563">
        <f>IF(AH2563="","",VLOOKUP(AH2563,'Сотрудники и ссылки'!A:C,3,0))</f>
        <v>20001771</v>
      </c>
      <c r="AK2563" s="14">
        <v>45776</v>
      </c>
      <c r="AL2563" s="2">
        <f>IF(AK2563="","",AK2563+VLOOKUP(I2563,'Вид исследования'!B:E,4,0))</f>
        <v>45777</v>
      </c>
      <c r="AM2563" s="2">
        <f>IF(AK2563="","",AK2563+VLOOKUP(I2563,'Вид исследования'!B:F,5,0))</f>
        <v>45777</v>
      </c>
      <c r="AN2563" s="14">
        <v>45776</v>
      </c>
      <c r="AP2563" s="150" t="s">
        <v>189</v>
      </c>
      <c r="AQ2563" t="str">
        <f>IFERROR(IF(L2563="","",VLOOKUP(L2563&amp;I2563,Продукция!A:K,11,0)),"обратитесь к админ справочника")</f>
        <v>согласно рекомендациям производителя теста</v>
      </c>
      <c r="AR2563" s="150" t="s">
        <v>4823</v>
      </c>
      <c r="AS2563" t="str">
        <f>IFERROR(IF(L2563="","",VLOOKUP(L2563&amp;I2563,Продукция!A:J,10,0)),"обратитесь к админ справочника")</f>
        <v>инструкция по применению набора РЗГА Ньюкасла</v>
      </c>
      <c r="AT2563" s="150" t="s">
        <v>4823</v>
      </c>
      <c r="AU2563" s="150" t="s">
        <v>4823</v>
      </c>
      <c r="AV2563" s="150" t="s">
        <v>2673</v>
      </c>
      <c r="AW2563" s="150" t="s">
        <v>4824</v>
      </c>
      <c r="AX2563" s="11" t="s">
        <v>506</v>
      </c>
      <c r="AY2563" s="11" t="s">
        <v>1132</v>
      </c>
      <c r="AZ2563" s="11">
        <v>107</v>
      </c>
      <c r="BA2563" s="11">
        <v>38</v>
      </c>
      <c r="BC2563" s="11" t="s">
        <v>4992</v>
      </c>
    </row>
    <row r="2564" spans="1:55" x14ac:dyDescent="0.25">
      <c r="A2564" t="str">
        <f t="shared" si="45"/>
        <v>С/764Болезнь Ньюкасла уровень антител</v>
      </c>
      <c r="B2564" t="str">
        <f>IF(E2564="","",INDEX(Лаборатории!A:A,MATCH('Производственный контроль'!E2564,Лаборатории!B:B,0)))</f>
        <v xml:space="preserve">КУРИНОЕ ЦАРСТВО АО </v>
      </c>
      <c r="C2564" t="str">
        <f>IF(E2564="","",VLOOKUP(E2564,Лаборатории!B:D,3,0))</f>
        <v>U377_CHL</v>
      </c>
      <c r="D2564" s="12">
        <v>45772</v>
      </c>
      <c r="E2564" s="150" t="s">
        <v>793</v>
      </c>
      <c r="F2564" s="11" t="s">
        <v>371</v>
      </c>
      <c r="G2564" s="11" t="s">
        <v>506</v>
      </c>
      <c r="H2564" s="11" t="s">
        <v>312</v>
      </c>
      <c r="I2564" s="11" t="s">
        <v>3434</v>
      </c>
      <c r="J2564" t="str">
        <f>IF(L2564="","",VLOOKUP(L2564,Продукция!B:D,3,0))</f>
        <v>Биологический_материал</v>
      </c>
      <c r="K2564" t="str">
        <f>IF(L2564="","",VLOOKUP(L2564,Продукция!B:C,2,0))</f>
        <v>Сыворотка крови</v>
      </c>
      <c r="L2564" s="155" t="s">
        <v>302</v>
      </c>
      <c r="M2564">
        <f>IF(L2564="","",VLOOKUP(L2564,Продукция!B:L,11,0))</f>
        <v>0</v>
      </c>
      <c r="N2564" s="150" t="s">
        <v>873</v>
      </c>
      <c r="P2564" s="150" t="s">
        <v>340</v>
      </c>
      <c r="Q2564" s="150" t="s">
        <v>854</v>
      </c>
      <c r="R2564" s="153" t="s">
        <v>4879</v>
      </c>
      <c r="S2564" s="11">
        <v>20</v>
      </c>
      <c r="T2564" s="11" t="s">
        <v>5279</v>
      </c>
      <c r="V2564" s="14">
        <v>45763</v>
      </c>
      <c r="Z2564" s="162" t="s">
        <v>4823</v>
      </c>
      <c r="AA2564" s="15">
        <v>0.47916666666666669</v>
      </c>
      <c r="AB2564" t="str">
        <f>IF(L2564="","",VLOOKUP(L2564&amp;I2564,Продукция!A:I,9,0))</f>
        <v>рекомендация производителя набора</v>
      </c>
      <c r="AC2564" s="14">
        <v>45776</v>
      </c>
      <c r="AD2564" s="150" t="s">
        <v>2673</v>
      </c>
      <c r="AE2564" s="150" t="s">
        <v>4823</v>
      </c>
      <c r="AF2564" t="str">
        <f>IF(AD2564="","",VLOOKUP(AD2564,'Сотрудники и ссылки'!A:B,2,0))</f>
        <v>Серолог</v>
      </c>
      <c r="AG2564">
        <f>IF(AD2564="","",VLOOKUP(AD2564,'Сотрудники и ссылки'!A:C,3,0))</f>
        <v>20001771</v>
      </c>
      <c r="AH2564" s="150" t="s">
        <v>2673</v>
      </c>
      <c r="AI2564" t="str">
        <f>IF(AH2564="","",VLOOKUP(AH2564,'Сотрудники и ссылки'!A:B,2,0))</f>
        <v>Серолог</v>
      </c>
      <c r="AJ2564">
        <f>IF(AH2564="","",VLOOKUP(AH2564,'Сотрудники и ссылки'!A:C,3,0))</f>
        <v>20001771</v>
      </c>
      <c r="AK2564" s="14">
        <v>45776</v>
      </c>
      <c r="AL2564" s="2">
        <f>IF(AK2564="","",AK2564+VLOOKUP(I2564,'Вид исследования'!B:E,4,0))</f>
        <v>45777</v>
      </c>
      <c r="AM2564" s="2">
        <f>IF(AK2564="","",AK2564+VLOOKUP(I2564,'Вид исследования'!B:F,5,0))</f>
        <v>45777</v>
      </c>
      <c r="AN2564" s="14">
        <v>45776</v>
      </c>
      <c r="AP2564" s="150" t="s">
        <v>189</v>
      </c>
      <c r="AQ2564" t="str">
        <f>IFERROR(IF(L2564="","",VLOOKUP(L2564&amp;I2564,Продукция!A:K,11,0)),"обратитесь к админ справочника")</f>
        <v>согласно рекомендациям производителя теста</v>
      </c>
      <c r="AR2564" s="150" t="s">
        <v>4823</v>
      </c>
      <c r="AS2564" t="str">
        <f>IFERROR(IF(L2564="","",VLOOKUP(L2564&amp;I2564,Продукция!A:J,10,0)),"обратитесь к админ справочника")</f>
        <v>инструкция по применению набора РЗГА Ньюкасла</v>
      </c>
      <c r="AT2564" s="150" t="s">
        <v>4823</v>
      </c>
      <c r="AU2564" s="150" t="s">
        <v>4823</v>
      </c>
      <c r="AV2564" s="150" t="s">
        <v>2673</v>
      </c>
      <c r="AW2564" s="150" t="s">
        <v>4824</v>
      </c>
      <c r="AX2564" s="11" t="s">
        <v>506</v>
      </c>
      <c r="AY2564" s="11" t="s">
        <v>1133</v>
      </c>
      <c r="AZ2564" s="11">
        <v>107</v>
      </c>
      <c r="BA2564" s="11">
        <v>38</v>
      </c>
      <c r="BC2564" s="11" t="s">
        <v>4992</v>
      </c>
    </row>
    <row r="2565" spans="1:55" x14ac:dyDescent="0.25">
      <c r="A2565" t="str">
        <f t="shared" si="45"/>
        <v>С/764Болезнь Ньюкасла уровень антител</v>
      </c>
      <c r="B2565" t="str">
        <f>IF(E2565="","",INDEX(Лаборатории!A:A,MATCH('Производственный контроль'!E2565,Лаборатории!B:B,0)))</f>
        <v xml:space="preserve">КУРИНОЕ ЦАРСТВО АО </v>
      </c>
      <c r="C2565" t="str">
        <f>IF(E2565="","",VLOOKUP(E2565,Лаборатории!B:D,3,0))</f>
        <v>U377_CHL</v>
      </c>
      <c r="D2565" s="12">
        <v>45772</v>
      </c>
      <c r="E2565" s="150" t="s">
        <v>793</v>
      </c>
      <c r="F2565" s="11" t="s">
        <v>371</v>
      </c>
      <c r="G2565" s="11" t="s">
        <v>506</v>
      </c>
      <c r="H2565" s="11" t="s">
        <v>312</v>
      </c>
      <c r="I2565" s="11" t="s">
        <v>3434</v>
      </c>
      <c r="J2565" t="str">
        <f>IF(L2565="","",VLOOKUP(L2565,Продукция!B:D,3,0))</f>
        <v>Биологический_материал</v>
      </c>
      <c r="K2565" t="str">
        <f>IF(L2565="","",VLOOKUP(L2565,Продукция!B:C,2,0))</f>
        <v>Сыворотка крови</v>
      </c>
      <c r="L2565" s="155" t="s">
        <v>302</v>
      </c>
      <c r="M2565">
        <f>IF(L2565="","",VLOOKUP(L2565,Продукция!B:L,11,0))</f>
        <v>0</v>
      </c>
      <c r="N2565" s="150" t="s">
        <v>873</v>
      </c>
      <c r="P2565" s="150" t="s">
        <v>340</v>
      </c>
      <c r="Q2565" s="150" t="s">
        <v>854</v>
      </c>
      <c r="R2565" s="153" t="s">
        <v>4880</v>
      </c>
      <c r="S2565" s="11">
        <v>20</v>
      </c>
      <c r="T2565" s="11" t="s">
        <v>5279</v>
      </c>
      <c r="V2565" s="14">
        <v>45763</v>
      </c>
      <c r="Z2565" s="162" t="s">
        <v>4823</v>
      </c>
      <c r="AA2565" s="15">
        <v>0.47916666666666669</v>
      </c>
      <c r="AB2565" t="str">
        <f>IF(L2565="","",VLOOKUP(L2565&amp;I2565,Продукция!A:I,9,0))</f>
        <v>рекомендация производителя набора</v>
      </c>
      <c r="AC2565" s="14">
        <v>45777</v>
      </c>
      <c r="AD2565" s="150" t="s">
        <v>2673</v>
      </c>
      <c r="AE2565" s="150" t="s">
        <v>4823</v>
      </c>
      <c r="AF2565" t="str">
        <f>IF(AD2565="","",VLOOKUP(AD2565,'Сотрудники и ссылки'!A:B,2,0))</f>
        <v>Серолог</v>
      </c>
      <c r="AG2565">
        <f>IF(AD2565="","",VLOOKUP(AD2565,'Сотрудники и ссылки'!A:C,3,0))</f>
        <v>20001771</v>
      </c>
      <c r="AH2565" s="150" t="s">
        <v>2673</v>
      </c>
      <c r="AI2565" t="str">
        <f>IF(AH2565="","",VLOOKUP(AH2565,'Сотрудники и ссылки'!A:B,2,0))</f>
        <v>Серолог</v>
      </c>
      <c r="AJ2565">
        <f>IF(AH2565="","",VLOOKUP(AH2565,'Сотрудники и ссылки'!A:C,3,0))</f>
        <v>20001771</v>
      </c>
      <c r="AK2565" s="14">
        <v>45777</v>
      </c>
      <c r="AL2565" s="2">
        <f>IF(AK2565="","",AK2565+VLOOKUP(I2565,'Вид исследования'!B:E,4,0))</f>
        <v>45778</v>
      </c>
      <c r="AM2565" s="2">
        <f>IF(AK2565="","",AK2565+VLOOKUP(I2565,'Вид исследования'!B:F,5,0))</f>
        <v>45778</v>
      </c>
      <c r="AN2565" s="14">
        <v>45777</v>
      </c>
      <c r="AP2565" s="150" t="s">
        <v>189</v>
      </c>
      <c r="AQ2565" t="str">
        <f>IFERROR(IF(L2565="","",VLOOKUP(L2565&amp;I2565,Продукция!A:K,11,0)),"обратитесь к админ справочника")</f>
        <v>согласно рекомендациям производителя теста</v>
      </c>
      <c r="AR2565" s="150" t="s">
        <v>4823</v>
      </c>
      <c r="AS2565" t="str">
        <f>IFERROR(IF(L2565="","",VLOOKUP(L2565&amp;I2565,Продукция!A:J,10,0)),"обратитесь к админ справочника")</f>
        <v>инструкция по применению набора РЗГА Ньюкасла</v>
      </c>
      <c r="AT2565" s="150" t="s">
        <v>4823</v>
      </c>
      <c r="AU2565" s="150" t="s">
        <v>4823</v>
      </c>
      <c r="AV2565" s="150" t="s">
        <v>2673</v>
      </c>
      <c r="AW2565" s="150" t="s">
        <v>4824</v>
      </c>
      <c r="AX2565" s="11" t="s">
        <v>506</v>
      </c>
      <c r="AY2565" s="11" t="s">
        <v>1134</v>
      </c>
      <c r="AZ2565" s="11">
        <v>107</v>
      </c>
      <c r="BA2565" s="11">
        <v>38</v>
      </c>
      <c r="BC2565" s="11" t="s">
        <v>4992</v>
      </c>
    </row>
    <row r="2566" spans="1:55" x14ac:dyDescent="0.25">
      <c r="A2566" t="str">
        <f t="shared" si="45"/>
        <v>С/764Болезнь Ньюкасла уровень антител</v>
      </c>
      <c r="B2566" t="str">
        <f>IF(E2566="","",INDEX(Лаборатории!A:A,MATCH('Производственный контроль'!E2566,Лаборатории!B:B,0)))</f>
        <v xml:space="preserve">КУРИНОЕ ЦАРСТВО АО </v>
      </c>
      <c r="C2566" t="str">
        <f>IF(E2566="","",VLOOKUP(E2566,Лаборатории!B:D,3,0))</f>
        <v>U377_CHL</v>
      </c>
      <c r="D2566" s="12">
        <v>45772</v>
      </c>
      <c r="E2566" s="150" t="s">
        <v>793</v>
      </c>
      <c r="F2566" s="11" t="s">
        <v>371</v>
      </c>
      <c r="G2566" s="11" t="s">
        <v>506</v>
      </c>
      <c r="H2566" s="11" t="s">
        <v>312</v>
      </c>
      <c r="I2566" s="11" t="s">
        <v>3434</v>
      </c>
      <c r="J2566" t="str">
        <f>IF(L2566="","",VLOOKUP(L2566,Продукция!B:D,3,0))</f>
        <v>Биологический_материал</v>
      </c>
      <c r="K2566" t="str">
        <f>IF(L2566="","",VLOOKUP(L2566,Продукция!B:C,2,0))</f>
        <v>Сыворотка крови</v>
      </c>
      <c r="L2566" s="155" t="s">
        <v>302</v>
      </c>
      <c r="M2566">
        <f>IF(L2566="","",VLOOKUP(L2566,Продукция!B:L,11,0))</f>
        <v>0</v>
      </c>
      <c r="N2566" s="150" t="s">
        <v>873</v>
      </c>
      <c r="P2566" s="150" t="s">
        <v>340</v>
      </c>
      <c r="Q2566" s="150" t="s">
        <v>854</v>
      </c>
      <c r="R2566" s="153" t="s">
        <v>4881</v>
      </c>
      <c r="S2566" s="11">
        <v>20</v>
      </c>
      <c r="T2566" s="11" t="s">
        <v>5279</v>
      </c>
      <c r="V2566" s="14">
        <v>45763</v>
      </c>
      <c r="Z2566" s="162" t="s">
        <v>4823</v>
      </c>
      <c r="AA2566" s="15">
        <v>0.47916666666666669</v>
      </c>
      <c r="AB2566" t="str">
        <f>IF(L2566="","",VLOOKUP(L2566&amp;I2566,Продукция!A:I,9,0))</f>
        <v>рекомендация производителя набора</v>
      </c>
      <c r="AC2566" s="14">
        <v>45777</v>
      </c>
      <c r="AD2566" s="150" t="s">
        <v>2673</v>
      </c>
      <c r="AE2566" s="150" t="s">
        <v>4823</v>
      </c>
      <c r="AF2566" t="str">
        <f>IF(AD2566="","",VLOOKUP(AD2566,'Сотрудники и ссылки'!A:B,2,0))</f>
        <v>Серолог</v>
      </c>
      <c r="AG2566">
        <f>IF(AD2566="","",VLOOKUP(AD2566,'Сотрудники и ссылки'!A:C,3,0))</f>
        <v>20001771</v>
      </c>
      <c r="AH2566" s="150" t="s">
        <v>2673</v>
      </c>
      <c r="AI2566" t="str">
        <f>IF(AH2566="","",VLOOKUP(AH2566,'Сотрудники и ссылки'!A:B,2,0))</f>
        <v>Серолог</v>
      </c>
      <c r="AJ2566">
        <f>IF(AH2566="","",VLOOKUP(AH2566,'Сотрудники и ссылки'!A:C,3,0))</f>
        <v>20001771</v>
      </c>
      <c r="AK2566" s="14">
        <v>45777</v>
      </c>
      <c r="AL2566" s="2">
        <f>IF(AK2566="","",AK2566+VLOOKUP(I2566,'Вид исследования'!B:E,4,0))</f>
        <v>45778</v>
      </c>
      <c r="AM2566" s="2">
        <f>IF(AK2566="","",AK2566+VLOOKUP(I2566,'Вид исследования'!B:F,5,0))</f>
        <v>45778</v>
      </c>
      <c r="AN2566" s="14">
        <v>45777</v>
      </c>
      <c r="AP2566" s="150" t="s">
        <v>189</v>
      </c>
      <c r="AQ2566" t="str">
        <f>IFERROR(IF(L2566="","",VLOOKUP(L2566&amp;I2566,Продукция!A:K,11,0)),"обратитесь к админ справочника")</f>
        <v>согласно рекомендациям производителя теста</v>
      </c>
      <c r="AR2566" s="150" t="s">
        <v>4823</v>
      </c>
      <c r="AS2566" t="str">
        <f>IFERROR(IF(L2566="","",VLOOKUP(L2566&amp;I2566,Продукция!A:J,10,0)),"обратитесь к админ справочника")</f>
        <v>инструкция по применению набора РЗГА Ньюкасла</v>
      </c>
      <c r="AT2566" s="150" t="s">
        <v>4823</v>
      </c>
      <c r="AU2566" s="150" t="s">
        <v>4823</v>
      </c>
      <c r="AV2566" s="150" t="s">
        <v>2673</v>
      </c>
      <c r="AW2566" s="150" t="s">
        <v>4824</v>
      </c>
      <c r="AX2566" s="11" t="s">
        <v>506</v>
      </c>
      <c r="AY2566" s="11" t="s">
        <v>1135</v>
      </c>
      <c r="AZ2566" s="11">
        <v>107</v>
      </c>
      <c r="BA2566" s="11">
        <v>38</v>
      </c>
      <c r="BC2566" s="11" t="s">
        <v>4992</v>
      </c>
    </row>
    <row r="2567" spans="1:55" x14ac:dyDescent="0.25">
      <c r="A2567" t="str">
        <f t="shared" si="45"/>
        <v>С/764Болезнь Ньюкасла уровень антител</v>
      </c>
      <c r="B2567" t="str">
        <f>IF(E2567="","",INDEX(Лаборатории!A:A,MATCH('Производственный контроль'!E2567,Лаборатории!B:B,0)))</f>
        <v xml:space="preserve">КУРИНОЕ ЦАРСТВО АО </v>
      </c>
      <c r="C2567" t="str">
        <f>IF(E2567="","",VLOOKUP(E2567,Лаборатории!B:D,3,0))</f>
        <v>U377_CHL</v>
      </c>
      <c r="D2567" s="12">
        <v>45772</v>
      </c>
      <c r="E2567" s="150" t="s">
        <v>793</v>
      </c>
      <c r="F2567" s="11" t="s">
        <v>371</v>
      </c>
      <c r="G2567" s="11" t="s">
        <v>506</v>
      </c>
      <c r="H2567" s="11" t="s">
        <v>312</v>
      </c>
      <c r="I2567" s="11" t="s">
        <v>3434</v>
      </c>
      <c r="J2567" t="str">
        <f>IF(L2567="","",VLOOKUP(L2567,Продукция!B:D,3,0))</f>
        <v>Биологический_материал</v>
      </c>
      <c r="K2567" t="str">
        <f>IF(L2567="","",VLOOKUP(L2567,Продукция!B:C,2,0))</f>
        <v>Сыворотка крови</v>
      </c>
      <c r="L2567" s="155" t="s">
        <v>302</v>
      </c>
      <c r="M2567">
        <f>IF(L2567="","",VLOOKUP(L2567,Продукция!B:L,11,0))</f>
        <v>0</v>
      </c>
      <c r="N2567" s="150" t="s">
        <v>873</v>
      </c>
      <c r="P2567" s="150" t="s">
        <v>340</v>
      </c>
      <c r="Q2567" s="150" t="s">
        <v>854</v>
      </c>
      <c r="R2567" s="153" t="s">
        <v>4882</v>
      </c>
      <c r="S2567" s="11">
        <v>20</v>
      </c>
      <c r="T2567" s="11" t="s">
        <v>5279</v>
      </c>
      <c r="V2567" s="14">
        <v>45764</v>
      </c>
      <c r="Z2567" s="162" t="s">
        <v>4823</v>
      </c>
      <c r="AA2567" s="15">
        <v>0.47916666666666669</v>
      </c>
      <c r="AB2567" t="str">
        <f>IF(L2567="","",VLOOKUP(L2567&amp;I2567,Продукция!A:I,9,0))</f>
        <v>рекомендация производителя набора</v>
      </c>
      <c r="AC2567" s="14">
        <v>45777</v>
      </c>
      <c r="AD2567" s="150" t="s">
        <v>2673</v>
      </c>
      <c r="AE2567" s="150" t="s">
        <v>4823</v>
      </c>
      <c r="AF2567" t="str">
        <f>IF(AD2567="","",VLOOKUP(AD2567,'Сотрудники и ссылки'!A:B,2,0))</f>
        <v>Серолог</v>
      </c>
      <c r="AG2567">
        <f>IF(AD2567="","",VLOOKUP(AD2567,'Сотрудники и ссылки'!A:C,3,0))</f>
        <v>20001771</v>
      </c>
      <c r="AH2567" s="150" t="s">
        <v>2673</v>
      </c>
      <c r="AI2567" t="str">
        <f>IF(AH2567="","",VLOOKUP(AH2567,'Сотрудники и ссылки'!A:B,2,0))</f>
        <v>Серолог</v>
      </c>
      <c r="AJ2567">
        <f>IF(AH2567="","",VLOOKUP(AH2567,'Сотрудники и ссылки'!A:C,3,0))</f>
        <v>20001771</v>
      </c>
      <c r="AK2567" s="14">
        <v>45777</v>
      </c>
      <c r="AL2567" s="2">
        <f>IF(AK2567="","",AK2567+VLOOKUP(I2567,'Вид исследования'!B:E,4,0))</f>
        <v>45778</v>
      </c>
      <c r="AM2567" s="2">
        <f>IF(AK2567="","",AK2567+VLOOKUP(I2567,'Вид исследования'!B:F,5,0))</f>
        <v>45778</v>
      </c>
      <c r="AN2567" s="14">
        <v>45777</v>
      </c>
      <c r="AP2567" s="150" t="s">
        <v>189</v>
      </c>
      <c r="AQ2567" t="str">
        <f>IFERROR(IF(L2567="","",VLOOKUP(L2567&amp;I2567,Продукция!A:K,11,0)),"обратитесь к админ справочника")</f>
        <v>согласно рекомендациям производителя теста</v>
      </c>
      <c r="AR2567" s="150" t="s">
        <v>4823</v>
      </c>
      <c r="AS2567" t="str">
        <f>IFERROR(IF(L2567="","",VLOOKUP(L2567&amp;I2567,Продукция!A:J,10,0)),"обратитесь к админ справочника")</f>
        <v>инструкция по применению набора РЗГА Ньюкасла</v>
      </c>
      <c r="AT2567" s="150" t="s">
        <v>4823</v>
      </c>
      <c r="AU2567" s="150" t="s">
        <v>4823</v>
      </c>
      <c r="AV2567" s="150" t="s">
        <v>2673</v>
      </c>
      <c r="AW2567" s="150" t="s">
        <v>4824</v>
      </c>
      <c r="AX2567" s="11" t="s">
        <v>506</v>
      </c>
      <c r="AY2567" s="11" t="s">
        <v>1136</v>
      </c>
      <c r="AZ2567" s="11">
        <v>107</v>
      </c>
      <c r="BA2567" s="11">
        <v>38</v>
      </c>
      <c r="BC2567" s="11" t="s">
        <v>4992</v>
      </c>
    </row>
    <row r="2568" spans="1:55" x14ac:dyDescent="0.25">
      <c r="A2568" t="str">
        <f t="shared" si="45"/>
        <v>С/764Болезнь Ньюкасла уровень антител</v>
      </c>
      <c r="B2568" t="str">
        <f>IF(E2568="","",INDEX(Лаборатории!A:A,MATCH('Производственный контроль'!E2568,Лаборатории!B:B,0)))</f>
        <v xml:space="preserve">КУРИНОЕ ЦАРСТВО АО </v>
      </c>
      <c r="C2568" t="str">
        <f>IF(E2568="","",VLOOKUP(E2568,Лаборатории!B:D,3,0))</f>
        <v>U377_CHL</v>
      </c>
      <c r="D2568" s="12">
        <v>45772</v>
      </c>
      <c r="E2568" s="150" t="s">
        <v>793</v>
      </c>
      <c r="F2568" s="11" t="s">
        <v>371</v>
      </c>
      <c r="G2568" s="11" t="s">
        <v>506</v>
      </c>
      <c r="H2568" s="11" t="s">
        <v>312</v>
      </c>
      <c r="I2568" s="11" t="s">
        <v>3434</v>
      </c>
      <c r="J2568" t="str">
        <f>IF(L2568="","",VLOOKUP(L2568,Продукция!B:D,3,0))</f>
        <v>Биологический_материал</v>
      </c>
      <c r="K2568" t="str">
        <f>IF(L2568="","",VLOOKUP(L2568,Продукция!B:C,2,0))</f>
        <v>Сыворотка крови</v>
      </c>
      <c r="L2568" s="155" t="s">
        <v>302</v>
      </c>
      <c r="M2568">
        <f>IF(L2568="","",VLOOKUP(L2568,Продукция!B:L,11,0))</f>
        <v>0</v>
      </c>
      <c r="N2568" s="150" t="s">
        <v>873</v>
      </c>
      <c r="P2568" s="150" t="s">
        <v>340</v>
      </c>
      <c r="Q2568" s="150" t="s">
        <v>854</v>
      </c>
      <c r="R2568" s="153" t="s">
        <v>4883</v>
      </c>
      <c r="S2568" s="11">
        <v>20</v>
      </c>
      <c r="T2568" s="11" t="s">
        <v>5279</v>
      </c>
      <c r="V2568" s="14">
        <v>45764</v>
      </c>
      <c r="Z2568" s="162" t="s">
        <v>4823</v>
      </c>
      <c r="AA2568" s="15">
        <v>0.47916666666666669</v>
      </c>
      <c r="AB2568" t="str">
        <f>IF(L2568="","",VLOOKUP(L2568&amp;I2568,Продукция!A:I,9,0))</f>
        <v>рекомендация производителя набора</v>
      </c>
      <c r="AC2568" s="14">
        <v>45777</v>
      </c>
      <c r="AD2568" s="150" t="s">
        <v>2673</v>
      </c>
      <c r="AE2568" s="150" t="s">
        <v>4823</v>
      </c>
      <c r="AF2568" t="str">
        <f>IF(AD2568="","",VLOOKUP(AD2568,'Сотрудники и ссылки'!A:B,2,0))</f>
        <v>Серолог</v>
      </c>
      <c r="AG2568">
        <f>IF(AD2568="","",VLOOKUP(AD2568,'Сотрудники и ссылки'!A:C,3,0))</f>
        <v>20001771</v>
      </c>
      <c r="AH2568" s="150" t="s">
        <v>2673</v>
      </c>
      <c r="AI2568" t="str">
        <f>IF(AH2568="","",VLOOKUP(AH2568,'Сотрудники и ссылки'!A:B,2,0))</f>
        <v>Серолог</v>
      </c>
      <c r="AJ2568">
        <f>IF(AH2568="","",VLOOKUP(AH2568,'Сотрудники и ссылки'!A:C,3,0))</f>
        <v>20001771</v>
      </c>
      <c r="AK2568" s="14">
        <v>45777</v>
      </c>
      <c r="AL2568" s="2">
        <f>IF(AK2568="","",AK2568+VLOOKUP(I2568,'Вид исследования'!B:E,4,0))</f>
        <v>45778</v>
      </c>
      <c r="AM2568" s="2">
        <f>IF(AK2568="","",AK2568+VLOOKUP(I2568,'Вид исследования'!B:F,5,0))</f>
        <v>45778</v>
      </c>
      <c r="AN2568" s="14">
        <v>45777</v>
      </c>
      <c r="AP2568" s="150" t="s">
        <v>189</v>
      </c>
      <c r="AQ2568" t="str">
        <f>IFERROR(IF(L2568="","",VLOOKUP(L2568&amp;I2568,Продукция!A:K,11,0)),"обратитесь к админ справочника")</f>
        <v>согласно рекомендациям производителя теста</v>
      </c>
      <c r="AR2568" s="150" t="s">
        <v>4823</v>
      </c>
      <c r="AS2568" t="str">
        <f>IFERROR(IF(L2568="","",VLOOKUP(L2568&amp;I2568,Продукция!A:J,10,0)),"обратитесь к админ справочника")</f>
        <v>инструкция по применению набора РЗГА Ньюкасла</v>
      </c>
      <c r="AT2568" s="150" t="s">
        <v>4823</v>
      </c>
      <c r="AU2568" s="150" t="s">
        <v>4823</v>
      </c>
      <c r="AV2568" s="150" t="s">
        <v>2673</v>
      </c>
      <c r="AW2568" s="150" t="s">
        <v>4824</v>
      </c>
      <c r="AX2568" s="11" t="s">
        <v>506</v>
      </c>
      <c r="AY2568" s="11" t="s">
        <v>1137</v>
      </c>
      <c r="AZ2568" s="11">
        <v>107</v>
      </c>
      <c r="BA2568" s="11">
        <v>38</v>
      </c>
      <c r="BC2568" s="11" t="s">
        <v>4992</v>
      </c>
    </row>
    <row r="2569" spans="1:55" x14ac:dyDescent="0.25">
      <c r="A2569" t="str">
        <f t="shared" ref="A2569:A2632" si="46">T2569&amp;I2569</f>
        <v>С/764Болезнь Ньюкасла уровень антител</v>
      </c>
      <c r="B2569" t="str">
        <f>IF(E2569="","",INDEX(Лаборатории!A:A,MATCH('Производственный контроль'!E2569,Лаборатории!B:B,0)))</f>
        <v xml:space="preserve">КУРИНОЕ ЦАРСТВО АО </v>
      </c>
      <c r="C2569" t="str">
        <f>IF(E2569="","",VLOOKUP(E2569,Лаборатории!B:D,3,0))</f>
        <v>U377_CHL</v>
      </c>
      <c r="D2569" s="12">
        <v>45772</v>
      </c>
      <c r="E2569" s="150" t="s">
        <v>793</v>
      </c>
      <c r="F2569" s="11" t="s">
        <v>371</v>
      </c>
      <c r="G2569" s="11" t="s">
        <v>506</v>
      </c>
      <c r="H2569" s="11" t="s">
        <v>312</v>
      </c>
      <c r="I2569" s="11" t="s">
        <v>3434</v>
      </c>
      <c r="J2569" t="str">
        <f>IF(L2569="","",VLOOKUP(L2569,Продукция!B:D,3,0))</f>
        <v>Биологический_материал</v>
      </c>
      <c r="K2569" t="str">
        <f>IF(L2569="","",VLOOKUP(L2569,Продукция!B:C,2,0))</f>
        <v>Сыворотка крови</v>
      </c>
      <c r="L2569" s="155" t="s">
        <v>302</v>
      </c>
      <c r="M2569">
        <f>IF(L2569="","",VLOOKUP(L2569,Продукция!B:L,11,0))</f>
        <v>0</v>
      </c>
      <c r="N2569" s="150" t="s">
        <v>873</v>
      </c>
      <c r="P2569" s="150" t="s">
        <v>340</v>
      </c>
      <c r="Q2569" s="150" t="s">
        <v>854</v>
      </c>
      <c r="R2569" s="153" t="s">
        <v>4884</v>
      </c>
      <c r="S2569" s="11">
        <v>20</v>
      </c>
      <c r="T2569" s="11" t="s">
        <v>5279</v>
      </c>
      <c r="V2569" s="14">
        <v>45764</v>
      </c>
      <c r="Z2569" s="162" t="s">
        <v>4823</v>
      </c>
      <c r="AA2569" s="15">
        <v>0.47916666666666669</v>
      </c>
      <c r="AB2569" t="str">
        <f>IF(L2569="","",VLOOKUP(L2569&amp;I2569,Продукция!A:I,9,0))</f>
        <v>рекомендация производителя набора</v>
      </c>
      <c r="AC2569" s="14">
        <v>45777</v>
      </c>
      <c r="AD2569" s="150" t="s">
        <v>2673</v>
      </c>
      <c r="AE2569" s="150" t="s">
        <v>4823</v>
      </c>
      <c r="AF2569" t="str">
        <f>IF(AD2569="","",VLOOKUP(AD2569,'Сотрудники и ссылки'!A:B,2,0))</f>
        <v>Серолог</v>
      </c>
      <c r="AG2569">
        <f>IF(AD2569="","",VLOOKUP(AD2569,'Сотрудники и ссылки'!A:C,3,0))</f>
        <v>20001771</v>
      </c>
      <c r="AH2569" s="150" t="s">
        <v>2673</v>
      </c>
      <c r="AI2569" t="str">
        <f>IF(AH2569="","",VLOOKUP(AH2569,'Сотрудники и ссылки'!A:B,2,0))</f>
        <v>Серолог</v>
      </c>
      <c r="AJ2569">
        <f>IF(AH2569="","",VLOOKUP(AH2569,'Сотрудники и ссылки'!A:C,3,0))</f>
        <v>20001771</v>
      </c>
      <c r="AK2569" s="14">
        <v>45777</v>
      </c>
      <c r="AL2569" s="2">
        <f>IF(AK2569="","",AK2569+VLOOKUP(I2569,'Вид исследования'!B:E,4,0))</f>
        <v>45778</v>
      </c>
      <c r="AM2569" s="2">
        <f>IF(AK2569="","",AK2569+VLOOKUP(I2569,'Вид исследования'!B:F,5,0))</f>
        <v>45778</v>
      </c>
      <c r="AN2569" s="14">
        <v>45777</v>
      </c>
      <c r="AP2569" s="150" t="s">
        <v>189</v>
      </c>
      <c r="AQ2569" t="str">
        <f>IFERROR(IF(L2569="","",VLOOKUP(L2569&amp;I2569,Продукция!A:K,11,0)),"обратитесь к админ справочника")</f>
        <v>согласно рекомендациям производителя теста</v>
      </c>
      <c r="AR2569" s="150" t="s">
        <v>4823</v>
      </c>
      <c r="AS2569" t="str">
        <f>IFERROR(IF(L2569="","",VLOOKUP(L2569&amp;I2569,Продукция!A:J,10,0)),"обратитесь к админ справочника")</f>
        <v>инструкция по применению набора РЗГА Ньюкасла</v>
      </c>
      <c r="AT2569" s="150" t="s">
        <v>4823</v>
      </c>
      <c r="AU2569" s="150" t="s">
        <v>4823</v>
      </c>
      <c r="AV2569" s="150" t="s">
        <v>2673</v>
      </c>
      <c r="AW2569" s="150" t="s">
        <v>4824</v>
      </c>
      <c r="AX2569" s="11" t="s">
        <v>506</v>
      </c>
      <c r="AY2569" s="11" t="s">
        <v>1138</v>
      </c>
      <c r="AZ2569" s="11">
        <v>107</v>
      </c>
      <c r="BA2569" s="11">
        <v>38</v>
      </c>
      <c r="BC2569" s="11" t="s">
        <v>4992</v>
      </c>
    </row>
    <row r="2570" spans="1:55" x14ac:dyDescent="0.25">
      <c r="A2570" t="str">
        <f t="shared" si="46"/>
        <v>С/764Болезнь Ньюкасла уровень антител</v>
      </c>
      <c r="B2570" t="str">
        <f>IF(E2570="","",INDEX(Лаборатории!A:A,MATCH('Производственный контроль'!E2570,Лаборатории!B:B,0)))</f>
        <v xml:space="preserve">КУРИНОЕ ЦАРСТВО АО </v>
      </c>
      <c r="C2570" t="str">
        <f>IF(E2570="","",VLOOKUP(E2570,Лаборатории!B:D,3,0))</f>
        <v>U377_CHL</v>
      </c>
      <c r="D2570" s="12">
        <v>45772</v>
      </c>
      <c r="E2570" s="150" t="s">
        <v>793</v>
      </c>
      <c r="F2570" s="11" t="s">
        <v>371</v>
      </c>
      <c r="G2570" s="11" t="s">
        <v>506</v>
      </c>
      <c r="H2570" s="11" t="s">
        <v>312</v>
      </c>
      <c r="I2570" s="11" t="s">
        <v>3434</v>
      </c>
      <c r="J2570" t="str">
        <f>IF(L2570="","",VLOOKUP(L2570,Продукция!B:D,3,0))</f>
        <v>Биологический_материал</v>
      </c>
      <c r="K2570" t="str">
        <f>IF(L2570="","",VLOOKUP(L2570,Продукция!B:C,2,0))</f>
        <v>Сыворотка крови</v>
      </c>
      <c r="L2570" s="155" t="s">
        <v>302</v>
      </c>
      <c r="M2570">
        <f>IF(L2570="","",VLOOKUP(L2570,Продукция!B:L,11,0))</f>
        <v>0</v>
      </c>
      <c r="N2570" s="150" t="s">
        <v>873</v>
      </c>
      <c r="P2570" s="150" t="s">
        <v>340</v>
      </c>
      <c r="Q2570" s="150" t="s">
        <v>854</v>
      </c>
      <c r="R2570" s="153" t="s">
        <v>4885</v>
      </c>
      <c r="S2570" s="11">
        <v>20</v>
      </c>
      <c r="T2570" s="11" t="s">
        <v>5279</v>
      </c>
      <c r="V2570" s="14">
        <v>45764</v>
      </c>
      <c r="Z2570" s="162" t="s">
        <v>4823</v>
      </c>
      <c r="AA2570" s="15">
        <v>0.47916666666666669</v>
      </c>
      <c r="AB2570" t="str">
        <f>IF(L2570="","",VLOOKUP(L2570&amp;I2570,Продукция!A:I,9,0))</f>
        <v>рекомендация производителя набора</v>
      </c>
      <c r="AC2570" s="14">
        <v>45777</v>
      </c>
      <c r="AD2570" s="150" t="s">
        <v>2673</v>
      </c>
      <c r="AE2570" s="150" t="s">
        <v>4823</v>
      </c>
      <c r="AF2570" t="str">
        <f>IF(AD2570="","",VLOOKUP(AD2570,'Сотрудники и ссылки'!A:B,2,0))</f>
        <v>Серолог</v>
      </c>
      <c r="AG2570">
        <f>IF(AD2570="","",VLOOKUP(AD2570,'Сотрудники и ссылки'!A:C,3,0))</f>
        <v>20001771</v>
      </c>
      <c r="AH2570" s="150" t="s">
        <v>2673</v>
      </c>
      <c r="AI2570" t="str">
        <f>IF(AH2570="","",VLOOKUP(AH2570,'Сотрудники и ссылки'!A:B,2,0))</f>
        <v>Серолог</v>
      </c>
      <c r="AJ2570">
        <f>IF(AH2570="","",VLOOKUP(AH2570,'Сотрудники и ссылки'!A:C,3,0))</f>
        <v>20001771</v>
      </c>
      <c r="AK2570" s="14">
        <v>45777</v>
      </c>
      <c r="AL2570" s="2">
        <f>IF(AK2570="","",AK2570+VLOOKUP(I2570,'Вид исследования'!B:E,4,0))</f>
        <v>45778</v>
      </c>
      <c r="AM2570" s="2">
        <f>IF(AK2570="","",AK2570+VLOOKUP(I2570,'Вид исследования'!B:F,5,0))</f>
        <v>45778</v>
      </c>
      <c r="AN2570" s="14">
        <v>45777</v>
      </c>
      <c r="AP2570" s="150" t="s">
        <v>189</v>
      </c>
      <c r="AQ2570" t="str">
        <f>IFERROR(IF(L2570="","",VLOOKUP(L2570&amp;I2570,Продукция!A:K,11,0)),"обратитесь к админ справочника")</f>
        <v>согласно рекомендациям производителя теста</v>
      </c>
      <c r="AR2570" s="150" t="s">
        <v>4823</v>
      </c>
      <c r="AS2570" t="str">
        <f>IFERROR(IF(L2570="","",VLOOKUP(L2570&amp;I2570,Продукция!A:J,10,0)),"обратитесь к админ справочника")</f>
        <v>инструкция по применению набора РЗГА Ньюкасла</v>
      </c>
      <c r="AT2570" s="150" t="s">
        <v>4823</v>
      </c>
      <c r="AU2570" s="150" t="s">
        <v>4823</v>
      </c>
      <c r="AV2570" s="150" t="s">
        <v>2673</v>
      </c>
      <c r="AW2570" s="150" t="s">
        <v>4824</v>
      </c>
      <c r="AX2570" s="11" t="s">
        <v>506</v>
      </c>
      <c r="AY2570" s="11" t="s">
        <v>1139</v>
      </c>
      <c r="AZ2570" s="11">
        <v>107</v>
      </c>
      <c r="BA2570" s="11">
        <v>38</v>
      </c>
      <c r="BC2570" s="11" t="s">
        <v>4992</v>
      </c>
    </row>
    <row r="2571" spans="1:55" x14ac:dyDescent="0.25">
      <c r="A2571" t="str">
        <f t="shared" si="46"/>
        <v>С/764Болезнь Ньюкасла уровень антител</v>
      </c>
      <c r="B2571" t="str">
        <f>IF(E2571="","",INDEX(Лаборатории!A:A,MATCH('Производственный контроль'!E2571,Лаборатории!B:B,0)))</f>
        <v xml:space="preserve">КУРИНОЕ ЦАРСТВО АО </v>
      </c>
      <c r="C2571" t="str">
        <f>IF(E2571="","",VLOOKUP(E2571,Лаборатории!B:D,3,0))</f>
        <v>U377_CHL</v>
      </c>
      <c r="D2571" s="12">
        <v>45772</v>
      </c>
      <c r="E2571" s="150" t="s">
        <v>793</v>
      </c>
      <c r="F2571" s="11" t="s">
        <v>371</v>
      </c>
      <c r="G2571" s="11" t="s">
        <v>506</v>
      </c>
      <c r="H2571" s="11" t="s">
        <v>312</v>
      </c>
      <c r="I2571" s="11" t="s">
        <v>3434</v>
      </c>
      <c r="J2571" t="str">
        <f>IF(L2571="","",VLOOKUP(L2571,Продукция!B:D,3,0))</f>
        <v>Биологический_материал</v>
      </c>
      <c r="K2571" t="str">
        <f>IF(L2571="","",VLOOKUP(L2571,Продукция!B:C,2,0))</f>
        <v>Сыворотка крови</v>
      </c>
      <c r="L2571" s="155" t="s">
        <v>302</v>
      </c>
      <c r="M2571">
        <f>IF(L2571="","",VLOOKUP(L2571,Продукция!B:L,11,0))</f>
        <v>0</v>
      </c>
      <c r="N2571" s="150" t="s">
        <v>873</v>
      </c>
      <c r="P2571" s="150" t="s">
        <v>340</v>
      </c>
      <c r="Q2571" s="150" t="s">
        <v>854</v>
      </c>
      <c r="R2571" s="153" t="s">
        <v>4886</v>
      </c>
      <c r="S2571" s="11">
        <v>20</v>
      </c>
      <c r="T2571" s="11" t="s">
        <v>5279</v>
      </c>
      <c r="V2571" s="14">
        <v>45766</v>
      </c>
      <c r="Z2571" s="162" t="s">
        <v>4823</v>
      </c>
      <c r="AA2571" s="15">
        <v>0.47916666666666669</v>
      </c>
      <c r="AB2571" t="str">
        <f>IF(L2571="","",VLOOKUP(L2571&amp;I2571,Продукция!A:I,9,0))</f>
        <v>рекомендация производителя набора</v>
      </c>
      <c r="AC2571" s="14">
        <v>45777</v>
      </c>
      <c r="AD2571" s="150" t="s">
        <v>2673</v>
      </c>
      <c r="AE2571" s="150" t="s">
        <v>4823</v>
      </c>
      <c r="AF2571" t="str">
        <f>IF(AD2571="","",VLOOKUP(AD2571,'Сотрудники и ссылки'!A:B,2,0))</f>
        <v>Серолог</v>
      </c>
      <c r="AG2571">
        <f>IF(AD2571="","",VLOOKUP(AD2571,'Сотрудники и ссылки'!A:C,3,0))</f>
        <v>20001771</v>
      </c>
      <c r="AH2571" s="150" t="s">
        <v>2673</v>
      </c>
      <c r="AI2571" t="str">
        <f>IF(AH2571="","",VLOOKUP(AH2571,'Сотрудники и ссылки'!A:B,2,0))</f>
        <v>Серолог</v>
      </c>
      <c r="AJ2571">
        <f>IF(AH2571="","",VLOOKUP(AH2571,'Сотрудники и ссылки'!A:C,3,0))</f>
        <v>20001771</v>
      </c>
      <c r="AK2571" s="14">
        <v>45777</v>
      </c>
      <c r="AL2571" s="2">
        <f>IF(AK2571="","",AK2571+VLOOKUP(I2571,'Вид исследования'!B:E,4,0))</f>
        <v>45778</v>
      </c>
      <c r="AM2571" s="2">
        <f>IF(AK2571="","",AK2571+VLOOKUP(I2571,'Вид исследования'!B:F,5,0))</f>
        <v>45778</v>
      </c>
      <c r="AN2571" s="14">
        <v>45777</v>
      </c>
      <c r="AP2571" s="150" t="s">
        <v>189</v>
      </c>
      <c r="AQ2571" t="str">
        <f>IFERROR(IF(L2571="","",VLOOKUP(L2571&amp;I2571,Продукция!A:K,11,0)),"обратитесь к админ справочника")</f>
        <v>согласно рекомендациям производителя теста</v>
      </c>
      <c r="AR2571" s="150" t="s">
        <v>4823</v>
      </c>
      <c r="AS2571" t="str">
        <f>IFERROR(IF(L2571="","",VLOOKUP(L2571&amp;I2571,Продукция!A:J,10,0)),"обратитесь к админ справочника")</f>
        <v>инструкция по применению набора РЗГА Ньюкасла</v>
      </c>
      <c r="AT2571" s="150" t="s">
        <v>4823</v>
      </c>
      <c r="AU2571" s="150" t="s">
        <v>4823</v>
      </c>
      <c r="AV2571" s="150" t="s">
        <v>2673</v>
      </c>
      <c r="AW2571" s="150" t="s">
        <v>4824</v>
      </c>
      <c r="AX2571" s="11" t="s">
        <v>506</v>
      </c>
      <c r="AY2571" s="11" t="s">
        <v>1140</v>
      </c>
      <c r="AZ2571" s="11">
        <v>107</v>
      </c>
      <c r="BA2571" s="11">
        <v>38</v>
      </c>
      <c r="BC2571" s="11" t="s">
        <v>4992</v>
      </c>
    </row>
    <row r="2572" spans="1:55" x14ac:dyDescent="0.25">
      <c r="A2572" t="str">
        <f t="shared" si="46"/>
        <v>С/764Болезнь Ньюкасла уровень антител</v>
      </c>
      <c r="B2572" t="str">
        <f>IF(E2572="","",INDEX(Лаборатории!A:A,MATCH('Производственный контроль'!E2572,Лаборатории!B:B,0)))</f>
        <v xml:space="preserve">КУРИНОЕ ЦАРСТВО АО </v>
      </c>
      <c r="C2572" t="str">
        <f>IF(E2572="","",VLOOKUP(E2572,Лаборатории!B:D,3,0))</f>
        <v>U377_CHL</v>
      </c>
      <c r="D2572" s="12">
        <v>45772</v>
      </c>
      <c r="E2572" s="150" t="s">
        <v>793</v>
      </c>
      <c r="F2572" s="11" t="s">
        <v>371</v>
      </c>
      <c r="G2572" s="11" t="s">
        <v>506</v>
      </c>
      <c r="H2572" s="11" t="s">
        <v>312</v>
      </c>
      <c r="I2572" s="11" t="s">
        <v>3434</v>
      </c>
      <c r="J2572" t="str">
        <f>IF(L2572="","",VLOOKUP(L2572,Продукция!B:D,3,0))</f>
        <v>Биологический_материал</v>
      </c>
      <c r="K2572" t="str">
        <f>IF(L2572="","",VLOOKUP(L2572,Продукция!B:C,2,0))</f>
        <v>Сыворотка крови</v>
      </c>
      <c r="L2572" s="155" t="s">
        <v>302</v>
      </c>
      <c r="M2572">
        <f>IF(L2572="","",VLOOKUP(L2572,Продукция!B:L,11,0))</f>
        <v>0</v>
      </c>
      <c r="N2572" s="150" t="s">
        <v>873</v>
      </c>
      <c r="P2572" s="150" t="s">
        <v>340</v>
      </c>
      <c r="Q2572" s="150" t="s">
        <v>854</v>
      </c>
      <c r="R2572" s="153" t="s">
        <v>4878</v>
      </c>
      <c r="S2572" s="11">
        <v>20</v>
      </c>
      <c r="T2572" s="11" t="s">
        <v>5279</v>
      </c>
      <c r="V2572" s="14">
        <v>45762</v>
      </c>
      <c r="Z2572" s="162" t="s">
        <v>4823</v>
      </c>
      <c r="AA2572" s="15">
        <v>0.47916666666666669</v>
      </c>
      <c r="AB2572" t="str">
        <f>IF(L2572="","",VLOOKUP(L2572&amp;I2572,Продукция!A:I,9,0))</f>
        <v>рекомендация производителя набора</v>
      </c>
      <c r="AC2572" s="14">
        <v>45777</v>
      </c>
      <c r="AD2572" s="150" t="s">
        <v>2673</v>
      </c>
      <c r="AE2572" s="150" t="s">
        <v>4823</v>
      </c>
      <c r="AF2572" t="str">
        <f>IF(AD2572="","",VLOOKUP(AD2572,'Сотрудники и ссылки'!A:B,2,0))</f>
        <v>Серолог</v>
      </c>
      <c r="AG2572">
        <f>IF(AD2572="","",VLOOKUP(AD2572,'Сотрудники и ссылки'!A:C,3,0))</f>
        <v>20001771</v>
      </c>
      <c r="AH2572" s="150" t="s">
        <v>2673</v>
      </c>
      <c r="AI2572" t="str">
        <f>IF(AH2572="","",VLOOKUP(AH2572,'Сотрудники и ссылки'!A:B,2,0))</f>
        <v>Серолог</v>
      </c>
      <c r="AJ2572">
        <f>IF(AH2572="","",VLOOKUP(AH2572,'Сотрудники и ссылки'!A:C,3,0))</f>
        <v>20001771</v>
      </c>
      <c r="AK2572" s="14">
        <v>45777</v>
      </c>
      <c r="AL2572" s="2">
        <f>IF(AK2572="","",AK2572+VLOOKUP(I2572,'Вид исследования'!B:E,4,0))</f>
        <v>45778</v>
      </c>
      <c r="AM2572" s="2">
        <f>IF(AK2572="","",AK2572+VLOOKUP(I2572,'Вид исследования'!B:F,5,0))</f>
        <v>45778</v>
      </c>
      <c r="AN2572" s="14">
        <v>45777</v>
      </c>
      <c r="AP2572" s="150" t="s">
        <v>189</v>
      </c>
      <c r="AQ2572" t="str">
        <f>IFERROR(IF(L2572="","",VLOOKUP(L2572&amp;I2572,Продукция!A:K,11,0)),"обратитесь к админ справочника")</f>
        <v>согласно рекомендациям производителя теста</v>
      </c>
      <c r="AR2572" s="150" t="s">
        <v>4823</v>
      </c>
      <c r="AS2572" t="str">
        <f>IFERROR(IF(L2572="","",VLOOKUP(L2572&amp;I2572,Продукция!A:J,10,0)),"обратитесь к админ справочника")</f>
        <v>инструкция по применению набора РЗГА Ньюкасла</v>
      </c>
      <c r="AT2572" s="150" t="s">
        <v>4823</v>
      </c>
      <c r="AU2572" s="150" t="s">
        <v>4823</v>
      </c>
      <c r="AV2572" s="150" t="s">
        <v>2673</v>
      </c>
      <c r="AW2572" s="150" t="s">
        <v>4824</v>
      </c>
      <c r="AX2572" s="11" t="s">
        <v>506</v>
      </c>
      <c r="AY2572" s="11" t="s">
        <v>1141</v>
      </c>
      <c r="AZ2572" s="11">
        <v>107</v>
      </c>
      <c r="BA2572" s="11">
        <v>38</v>
      </c>
      <c r="BC2572" s="11" t="s">
        <v>4992</v>
      </c>
    </row>
    <row r="2573" spans="1:55" x14ac:dyDescent="0.25">
      <c r="A2573" t="str">
        <f t="shared" si="46"/>
        <v>С/764Болезнь Ньюкасла уровень антител</v>
      </c>
      <c r="B2573" t="str">
        <f>IF(E2573="","",INDEX(Лаборатории!A:A,MATCH('Производственный контроль'!E2573,Лаборатории!B:B,0)))</f>
        <v xml:space="preserve">КУРИНОЕ ЦАРСТВО АО </v>
      </c>
      <c r="C2573" t="str">
        <f>IF(E2573="","",VLOOKUP(E2573,Лаборатории!B:D,3,0))</f>
        <v>U377_CHL</v>
      </c>
      <c r="D2573" s="12">
        <v>45772</v>
      </c>
      <c r="E2573" s="150" t="s">
        <v>793</v>
      </c>
      <c r="F2573" s="11" t="s">
        <v>371</v>
      </c>
      <c r="G2573" s="11" t="s">
        <v>506</v>
      </c>
      <c r="H2573" s="11" t="s">
        <v>312</v>
      </c>
      <c r="I2573" s="11" t="s">
        <v>3434</v>
      </c>
      <c r="J2573" t="str">
        <f>IF(L2573="","",VLOOKUP(L2573,Продукция!B:D,3,0))</f>
        <v>Биологический_материал</v>
      </c>
      <c r="K2573" t="str">
        <f>IF(L2573="","",VLOOKUP(L2573,Продукция!B:C,2,0))</f>
        <v>Сыворотка крови</v>
      </c>
      <c r="L2573" s="155" t="s">
        <v>302</v>
      </c>
      <c r="M2573">
        <f>IF(L2573="","",VLOOKUP(L2573,Продукция!B:L,11,0))</f>
        <v>0</v>
      </c>
      <c r="N2573" s="150" t="s">
        <v>873</v>
      </c>
      <c r="P2573" s="150" t="s">
        <v>340</v>
      </c>
      <c r="Q2573" s="150" t="s">
        <v>854</v>
      </c>
      <c r="R2573" s="153" t="s">
        <v>4877</v>
      </c>
      <c r="S2573" s="11">
        <v>20</v>
      </c>
      <c r="T2573" s="11" t="s">
        <v>5279</v>
      </c>
      <c r="V2573" s="14">
        <v>45762</v>
      </c>
      <c r="Z2573" s="162" t="s">
        <v>4823</v>
      </c>
      <c r="AA2573" s="15">
        <v>0.47916666666666669</v>
      </c>
      <c r="AB2573" t="str">
        <f>IF(L2573="","",VLOOKUP(L2573&amp;I2573,Продукция!A:I,9,0))</f>
        <v>рекомендация производителя набора</v>
      </c>
      <c r="AC2573" s="14">
        <v>45777</v>
      </c>
      <c r="AD2573" s="150" t="s">
        <v>2673</v>
      </c>
      <c r="AE2573" s="150" t="s">
        <v>4823</v>
      </c>
      <c r="AF2573" t="str">
        <f>IF(AD2573="","",VLOOKUP(AD2573,'Сотрудники и ссылки'!A:B,2,0))</f>
        <v>Серолог</v>
      </c>
      <c r="AG2573">
        <f>IF(AD2573="","",VLOOKUP(AD2573,'Сотрудники и ссылки'!A:C,3,0))</f>
        <v>20001771</v>
      </c>
      <c r="AH2573" s="150" t="s">
        <v>2673</v>
      </c>
      <c r="AI2573" t="str">
        <f>IF(AH2573="","",VLOOKUP(AH2573,'Сотрудники и ссылки'!A:B,2,0))</f>
        <v>Серолог</v>
      </c>
      <c r="AJ2573">
        <f>IF(AH2573="","",VLOOKUP(AH2573,'Сотрудники и ссылки'!A:C,3,0))</f>
        <v>20001771</v>
      </c>
      <c r="AK2573" s="14">
        <v>45777</v>
      </c>
      <c r="AL2573" s="2">
        <f>IF(AK2573="","",AK2573+VLOOKUP(I2573,'Вид исследования'!B:E,4,0))</f>
        <v>45778</v>
      </c>
      <c r="AM2573" s="2">
        <f>IF(AK2573="","",AK2573+VLOOKUP(I2573,'Вид исследования'!B:F,5,0))</f>
        <v>45778</v>
      </c>
      <c r="AN2573" s="14">
        <v>45777</v>
      </c>
      <c r="AP2573" s="150" t="s">
        <v>189</v>
      </c>
      <c r="AQ2573" t="str">
        <f>IFERROR(IF(L2573="","",VLOOKUP(L2573&amp;I2573,Продукция!A:K,11,0)),"обратитесь к админ справочника")</f>
        <v>согласно рекомендациям производителя теста</v>
      </c>
      <c r="AR2573" s="150" t="s">
        <v>4823</v>
      </c>
      <c r="AS2573" t="str">
        <f>IFERROR(IF(L2573="","",VLOOKUP(L2573&amp;I2573,Продукция!A:J,10,0)),"обратитесь к админ справочника")</f>
        <v>инструкция по применению набора РЗГА Ньюкасла</v>
      </c>
      <c r="AT2573" s="150" t="s">
        <v>4823</v>
      </c>
      <c r="AU2573" s="150" t="s">
        <v>4823</v>
      </c>
      <c r="AV2573" s="150" t="s">
        <v>2673</v>
      </c>
      <c r="AW2573" s="150" t="s">
        <v>4824</v>
      </c>
      <c r="AX2573" s="11" t="s">
        <v>506</v>
      </c>
      <c r="AY2573" s="11" t="s">
        <v>1142</v>
      </c>
      <c r="AZ2573" s="11">
        <v>107</v>
      </c>
      <c r="BA2573" s="11">
        <v>38</v>
      </c>
      <c r="BC2573" s="11" t="s">
        <v>4992</v>
      </c>
    </row>
    <row r="2574" spans="1:55" x14ac:dyDescent="0.25">
      <c r="A2574" t="str">
        <f t="shared" si="46"/>
        <v>С/764Болезнь Ньюкасла уровень антител</v>
      </c>
      <c r="B2574" t="str">
        <f>IF(E2574="","",INDEX(Лаборатории!A:A,MATCH('Производственный контроль'!E2574,Лаборатории!B:B,0)))</f>
        <v xml:space="preserve">КУРИНОЕ ЦАРСТВО АО </v>
      </c>
      <c r="C2574" t="str">
        <f>IF(E2574="","",VLOOKUP(E2574,Лаборатории!B:D,3,0))</f>
        <v>U377_CHL</v>
      </c>
      <c r="D2574" s="12">
        <v>45772</v>
      </c>
      <c r="E2574" s="150" t="s">
        <v>793</v>
      </c>
      <c r="F2574" s="11" t="s">
        <v>371</v>
      </c>
      <c r="G2574" s="11" t="s">
        <v>506</v>
      </c>
      <c r="H2574" s="11" t="s">
        <v>312</v>
      </c>
      <c r="I2574" s="11" t="s">
        <v>3434</v>
      </c>
      <c r="J2574" t="str">
        <f>IF(L2574="","",VLOOKUP(L2574,Продукция!B:D,3,0))</f>
        <v>Биологический_материал</v>
      </c>
      <c r="K2574" t="str">
        <f>IF(L2574="","",VLOOKUP(L2574,Продукция!B:C,2,0))</f>
        <v>Сыворотка крови</v>
      </c>
      <c r="L2574" s="155" t="s">
        <v>302</v>
      </c>
      <c r="M2574">
        <f>IF(L2574="","",VLOOKUP(L2574,Продукция!B:L,11,0))</f>
        <v>0</v>
      </c>
      <c r="N2574" s="150" t="s">
        <v>873</v>
      </c>
      <c r="P2574" s="150" t="s">
        <v>340</v>
      </c>
      <c r="Q2574" s="150" t="s">
        <v>854</v>
      </c>
      <c r="R2574" s="153" t="s">
        <v>4876</v>
      </c>
      <c r="S2574" s="11">
        <v>20</v>
      </c>
      <c r="T2574" s="11" t="s">
        <v>5279</v>
      </c>
      <c r="V2574" s="14">
        <v>45762</v>
      </c>
      <c r="Z2574" s="162" t="s">
        <v>4823</v>
      </c>
      <c r="AA2574" s="15">
        <v>0.47916666666666669</v>
      </c>
      <c r="AB2574" t="str">
        <f>IF(L2574="","",VLOOKUP(L2574&amp;I2574,Продукция!A:I,9,0))</f>
        <v>рекомендация производителя набора</v>
      </c>
      <c r="AC2574" s="14">
        <v>45777</v>
      </c>
      <c r="AD2574" s="150" t="s">
        <v>2673</v>
      </c>
      <c r="AE2574" s="150" t="s">
        <v>4823</v>
      </c>
      <c r="AF2574" t="str">
        <f>IF(AD2574="","",VLOOKUP(AD2574,'Сотрудники и ссылки'!A:B,2,0))</f>
        <v>Серолог</v>
      </c>
      <c r="AG2574">
        <f>IF(AD2574="","",VLOOKUP(AD2574,'Сотрудники и ссылки'!A:C,3,0))</f>
        <v>20001771</v>
      </c>
      <c r="AH2574" s="150" t="s">
        <v>2673</v>
      </c>
      <c r="AI2574" t="str">
        <f>IF(AH2574="","",VLOOKUP(AH2574,'Сотрудники и ссылки'!A:B,2,0))</f>
        <v>Серолог</v>
      </c>
      <c r="AJ2574">
        <f>IF(AH2574="","",VLOOKUP(AH2574,'Сотрудники и ссылки'!A:C,3,0))</f>
        <v>20001771</v>
      </c>
      <c r="AK2574" s="14">
        <v>45777</v>
      </c>
      <c r="AL2574" s="2">
        <f>IF(AK2574="","",AK2574+VLOOKUP(I2574,'Вид исследования'!B:E,4,0))</f>
        <v>45778</v>
      </c>
      <c r="AM2574" s="2">
        <f>IF(AK2574="","",AK2574+VLOOKUP(I2574,'Вид исследования'!B:F,5,0))</f>
        <v>45778</v>
      </c>
      <c r="AN2574" s="14">
        <v>45777</v>
      </c>
      <c r="AP2574" s="150" t="s">
        <v>189</v>
      </c>
      <c r="AQ2574" t="str">
        <f>IFERROR(IF(L2574="","",VLOOKUP(L2574&amp;I2574,Продукция!A:K,11,0)),"обратитесь к админ справочника")</f>
        <v>согласно рекомендациям производителя теста</v>
      </c>
      <c r="AR2574" s="150" t="s">
        <v>4823</v>
      </c>
      <c r="AS2574" t="str">
        <f>IFERROR(IF(L2574="","",VLOOKUP(L2574&amp;I2574,Продукция!A:J,10,0)),"обратитесь к админ справочника")</f>
        <v>инструкция по применению набора РЗГА Ньюкасла</v>
      </c>
      <c r="AT2574" s="150" t="s">
        <v>4823</v>
      </c>
      <c r="AU2574" s="150" t="s">
        <v>4823</v>
      </c>
      <c r="AV2574" s="150" t="s">
        <v>2673</v>
      </c>
      <c r="AW2574" s="150" t="s">
        <v>4824</v>
      </c>
      <c r="AX2574" s="11" t="s">
        <v>506</v>
      </c>
      <c r="AY2574" s="11" t="s">
        <v>1143</v>
      </c>
      <c r="AZ2574" s="11">
        <v>107</v>
      </c>
      <c r="BA2574" s="11">
        <v>38</v>
      </c>
      <c r="BC2574" s="11" t="s">
        <v>4992</v>
      </c>
    </row>
    <row r="2575" spans="1:55" x14ac:dyDescent="0.25">
      <c r="A2575" t="str">
        <f t="shared" si="46"/>
        <v>С/764Болезнь Ньюкасла уровень антител</v>
      </c>
      <c r="B2575" t="str">
        <f>IF(E2575="","",INDEX(Лаборатории!A:A,MATCH('Производственный контроль'!E2575,Лаборатории!B:B,0)))</f>
        <v xml:space="preserve">КУРИНОЕ ЦАРСТВО АО </v>
      </c>
      <c r="C2575" t="str">
        <f>IF(E2575="","",VLOOKUP(E2575,Лаборатории!B:D,3,0))</f>
        <v>U377_CHL</v>
      </c>
      <c r="D2575" s="12">
        <v>45772</v>
      </c>
      <c r="E2575" s="150" t="s">
        <v>793</v>
      </c>
      <c r="F2575" s="11" t="s">
        <v>371</v>
      </c>
      <c r="G2575" s="11" t="s">
        <v>506</v>
      </c>
      <c r="H2575" s="11" t="s">
        <v>312</v>
      </c>
      <c r="I2575" s="11" t="s">
        <v>3434</v>
      </c>
      <c r="J2575" t="str">
        <f>IF(L2575="","",VLOOKUP(L2575,Продукция!B:D,3,0))</f>
        <v>Биологический_материал</v>
      </c>
      <c r="K2575" t="str">
        <f>IF(L2575="","",VLOOKUP(L2575,Продукция!B:C,2,0))</f>
        <v>Сыворотка крови</v>
      </c>
      <c r="L2575" s="155" t="s">
        <v>302</v>
      </c>
      <c r="M2575">
        <f>IF(L2575="","",VLOOKUP(L2575,Продукция!B:L,11,0))</f>
        <v>0</v>
      </c>
      <c r="N2575" s="150" t="s">
        <v>873</v>
      </c>
      <c r="P2575" s="150" t="s">
        <v>340</v>
      </c>
      <c r="Q2575" s="150" t="s">
        <v>854</v>
      </c>
      <c r="R2575" s="153" t="s">
        <v>4875</v>
      </c>
      <c r="S2575" s="11">
        <v>20</v>
      </c>
      <c r="T2575" s="11" t="s">
        <v>5279</v>
      </c>
      <c r="V2575" s="14">
        <v>45761</v>
      </c>
      <c r="Z2575" s="162" t="s">
        <v>4823</v>
      </c>
      <c r="AA2575" s="15">
        <v>0.47916666666666669</v>
      </c>
      <c r="AB2575" t="str">
        <f>IF(L2575="","",VLOOKUP(L2575&amp;I2575,Продукция!A:I,9,0))</f>
        <v>рекомендация производителя набора</v>
      </c>
      <c r="AC2575" s="14">
        <v>45777</v>
      </c>
      <c r="AD2575" s="150" t="s">
        <v>2673</v>
      </c>
      <c r="AE2575" s="150" t="s">
        <v>4823</v>
      </c>
      <c r="AF2575" t="str">
        <f>IF(AD2575="","",VLOOKUP(AD2575,'Сотрудники и ссылки'!A:B,2,0))</f>
        <v>Серолог</v>
      </c>
      <c r="AG2575">
        <f>IF(AD2575="","",VLOOKUP(AD2575,'Сотрудники и ссылки'!A:C,3,0))</f>
        <v>20001771</v>
      </c>
      <c r="AH2575" s="150" t="s">
        <v>2673</v>
      </c>
      <c r="AI2575" t="str">
        <f>IF(AH2575="","",VLOOKUP(AH2575,'Сотрудники и ссылки'!A:B,2,0))</f>
        <v>Серолог</v>
      </c>
      <c r="AJ2575">
        <f>IF(AH2575="","",VLOOKUP(AH2575,'Сотрудники и ссылки'!A:C,3,0))</f>
        <v>20001771</v>
      </c>
      <c r="AK2575" s="14">
        <v>45777</v>
      </c>
      <c r="AL2575" s="2">
        <f>IF(AK2575="","",AK2575+VLOOKUP(I2575,'Вид исследования'!B:E,4,0))</f>
        <v>45778</v>
      </c>
      <c r="AM2575" s="2">
        <f>IF(AK2575="","",AK2575+VLOOKUP(I2575,'Вид исследования'!B:F,5,0))</f>
        <v>45778</v>
      </c>
      <c r="AN2575" s="14">
        <v>45777</v>
      </c>
      <c r="AP2575" s="150" t="s">
        <v>189</v>
      </c>
      <c r="AQ2575" t="str">
        <f>IFERROR(IF(L2575="","",VLOOKUP(L2575&amp;I2575,Продукция!A:K,11,0)),"обратитесь к админ справочника")</f>
        <v>согласно рекомендациям производителя теста</v>
      </c>
      <c r="AR2575" s="150" t="s">
        <v>4823</v>
      </c>
      <c r="AS2575" t="str">
        <f>IFERROR(IF(L2575="","",VLOOKUP(L2575&amp;I2575,Продукция!A:J,10,0)),"обратитесь к админ справочника")</f>
        <v>инструкция по применению набора РЗГА Ньюкасла</v>
      </c>
      <c r="AT2575" s="150" t="s">
        <v>4823</v>
      </c>
      <c r="AU2575" s="150" t="s">
        <v>4823</v>
      </c>
      <c r="AV2575" s="150" t="s">
        <v>2673</v>
      </c>
      <c r="AW2575" s="150" t="s">
        <v>4824</v>
      </c>
      <c r="AX2575" s="11" t="s">
        <v>506</v>
      </c>
      <c r="AY2575" s="11" t="s">
        <v>1144</v>
      </c>
      <c r="AZ2575" s="11">
        <v>107</v>
      </c>
      <c r="BA2575" s="11">
        <v>38</v>
      </c>
      <c r="BC2575" s="11" t="s">
        <v>4992</v>
      </c>
    </row>
    <row r="2576" spans="1:55" x14ac:dyDescent="0.25">
      <c r="A2576" t="str">
        <f t="shared" si="46"/>
        <v>С/764Болезнь Ньюкасла уровень антител</v>
      </c>
      <c r="B2576" t="str">
        <f>IF(E2576="","",INDEX(Лаборатории!A:A,MATCH('Производственный контроль'!E2576,Лаборатории!B:B,0)))</f>
        <v xml:space="preserve">КУРИНОЕ ЦАРСТВО АО </v>
      </c>
      <c r="C2576" t="str">
        <f>IF(E2576="","",VLOOKUP(E2576,Лаборатории!B:D,3,0))</f>
        <v>U377_CHL</v>
      </c>
      <c r="D2576" s="12">
        <v>45772</v>
      </c>
      <c r="E2576" s="150" t="s">
        <v>793</v>
      </c>
      <c r="F2576" s="11" t="s">
        <v>371</v>
      </c>
      <c r="G2576" s="11" t="s">
        <v>506</v>
      </c>
      <c r="H2576" s="11" t="s">
        <v>312</v>
      </c>
      <c r="I2576" s="11" t="s">
        <v>3434</v>
      </c>
      <c r="J2576" t="str">
        <f>IF(L2576="","",VLOOKUP(L2576,Продукция!B:D,3,0))</f>
        <v>Биологический_материал</v>
      </c>
      <c r="K2576" t="str">
        <f>IF(L2576="","",VLOOKUP(L2576,Продукция!B:C,2,0))</f>
        <v>Сыворотка крови</v>
      </c>
      <c r="L2576" s="155" t="s">
        <v>302</v>
      </c>
      <c r="M2576">
        <f>IF(L2576="","",VLOOKUP(L2576,Продукция!B:L,11,0))</f>
        <v>0</v>
      </c>
      <c r="N2576" s="150" t="s">
        <v>873</v>
      </c>
      <c r="P2576" s="150" t="s">
        <v>340</v>
      </c>
      <c r="Q2576" s="150" t="s">
        <v>854</v>
      </c>
      <c r="R2576" s="153" t="s">
        <v>4874</v>
      </c>
      <c r="S2576" s="11">
        <v>20</v>
      </c>
      <c r="T2576" s="11" t="s">
        <v>5279</v>
      </c>
      <c r="V2576" s="14">
        <v>45761</v>
      </c>
      <c r="Z2576" s="162" t="s">
        <v>4823</v>
      </c>
      <c r="AA2576" s="15">
        <v>0.47916666666666669</v>
      </c>
      <c r="AB2576" t="str">
        <f>IF(L2576="","",VLOOKUP(L2576&amp;I2576,Продукция!A:I,9,0))</f>
        <v>рекомендация производителя набора</v>
      </c>
      <c r="AC2576" s="14">
        <v>45777</v>
      </c>
      <c r="AD2576" s="150" t="s">
        <v>2673</v>
      </c>
      <c r="AE2576" s="150" t="s">
        <v>4823</v>
      </c>
      <c r="AF2576" t="str">
        <f>IF(AD2576="","",VLOOKUP(AD2576,'Сотрудники и ссылки'!A:B,2,0))</f>
        <v>Серолог</v>
      </c>
      <c r="AG2576">
        <f>IF(AD2576="","",VLOOKUP(AD2576,'Сотрудники и ссылки'!A:C,3,0))</f>
        <v>20001771</v>
      </c>
      <c r="AH2576" s="150" t="s">
        <v>2673</v>
      </c>
      <c r="AI2576" t="str">
        <f>IF(AH2576="","",VLOOKUP(AH2576,'Сотрудники и ссылки'!A:B,2,0))</f>
        <v>Серолог</v>
      </c>
      <c r="AJ2576">
        <f>IF(AH2576="","",VLOOKUP(AH2576,'Сотрудники и ссылки'!A:C,3,0))</f>
        <v>20001771</v>
      </c>
      <c r="AK2576" s="14">
        <v>45777</v>
      </c>
      <c r="AL2576" s="2">
        <f>IF(AK2576="","",AK2576+VLOOKUP(I2576,'Вид исследования'!B:E,4,0))</f>
        <v>45778</v>
      </c>
      <c r="AM2576" s="2">
        <f>IF(AK2576="","",AK2576+VLOOKUP(I2576,'Вид исследования'!B:F,5,0))</f>
        <v>45778</v>
      </c>
      <c r="AN2576" s="14">
        <v>45777</v>
      </c>
      <c r="AP2576" s="150" t="s">
        <v>189</v>
      </c>
      <c r="AQ2576" t="str">
        <f>IFERROR(IF(L2576="","",VLOOKUP(L2576&amp;I2576,Продукция!A:K,11,0)),"обратитесь к админ справочника")</f>
        <v>согласно рекомендациям производителя теста</v>
      </c>
      <c r="AR2576" s="150" t="s">
        <v>4823</v>
      </c>
      <c r="AS2576" t="str">
        <f>IFERROR(IF(L2576="","",VLOOKUP(L2576&amp;I2576,Продукция!A:J,10,0)),"обратитесь к админ справочника")</f>
        <v>инструкция по применению набора РЗГА Ньюкасла</v>
      </c>
      <c r="AT2576" s="150" t="s">
        <v>4823</v>
      </c>
      <c r="AU2576" s="150" t="s">
        <v>4823</v>
      </c>
      <c r="AV2576" s="150" t="s">
        <v>2673</v>
      </c>
      <c r="AW2576" s="150" t="s">
        <v>4824</v>
      </c>
      <c r="AX2576" s="11" t="s">
        <v>506</v>
      </c>
      <c r="AY2576" s="11" t="s">
        <v>1145</v>
      </c>
      <c r="AZ2576" s="11">
        <v>107</v>
      </c>
      <c r="BA2576" s="11">
        <v>38</v>
      </c>
      <c r="BC2576" s="11" t="s">
        <v>4992</v>
      </c>
    </row>
    <row r="2577" spans="1:55" x14ac:dyDescent="0.25">
      <c r="A2577" t="str">
        <f t="shared" si="46"/>
        <v>С/764Болезнь Ньюкасла уровень антител</v>
      </c>
      <c r="B2577" t="str">
        <f>IF(E2577="","",INDEX(Лаборатории!A:A,MATCH('Производственный контроль'!E2577,Лаборатории!B:B,0)))</f>
        <v xml:space="preserve">КУРИНОЕ ЦАРСТВО АО </v>
      </c>
      <c r="C2577" t="str">
        <f>IF(E2577="","",VLOOKUP(E2577,Лаборатории!B:D,3,0))</f>
        <v>U377_CHL</v>
      </c>
      <c r="D2577" s="12">
        <v>45772</v>
      </c>
      <c r="E2577" s="150" t="s">
        <v>793</v>
      </c>
      <c r="F2577" s="11" t="s">
        <v>371</v>
      </c>
      <c r="G2577" s="11" t="s">
        <v>506</v>
      </c>
      <c r="H2577" s="11" t="s">
        <v>312</v>
      </c>
      <c r="I2577" s="11" t="s">
        <v>3434</v>
      </c>
      <c r="J2577" t="str">
        <f>IF(L2577="","",VLOOKUP(L2577,Продукция!B:D,3,0))</f>
        <v>Биологический_материал</v>
      </c>
      <c r="K2577" t="str">
        <f>IF(L2577="","",VLOOKUP(L2577,Продукция!B:C,2,0))</f>
        <v>Сыворотка крови</v>
      </c>
      <c r="L2577" s="155" t="s">
        <v>302</v>
      </c>
      <c r="M2577">
        <f>IF(L2577="","",VLOOKUP(L2577,Продукция!B:L,11,0))</f>
        <v>0</v>
      </c>
      <c r="N2577" s="150" t="s">
        <v>873</v>
      </c>
      <c r="P2577" s="150" t="s">
        <v>340</v>
      </c>
      <c r="Q2577" s="150" t="s">
        <v>854</v>
      </c>
      <c r="R2577" s="153" t="s">
        <v>4873</v>
      </c>
      <c r="S2577" s="11">
        <v>20</v>
      </c>
      <c r="T2577" s="11" t="s">
        <v>5279</v>
      </c>
      <c r="V2577" s="14">
        <v>45761</v>
      </c>
      <c r="Z2577" s="162" t="s">
        <v>4823</v>
      </c>
      <c r="AA2577" s="15">
        <v>0.47916666666666669</v>
      </c>
      <c r="AB2577" t="str">
        <f>IF(L2577="","",VLOOKUP(L2577&amp;I2577,Продукция!A:I,9,0))</f>
        <v>рекомендация производителя набора</v>
      </c>
      <c r="AC2577" s="14">
        <v>45777</v>
      </c>
      <c r="AD2577" s="150" t="s">
        <v>2673</v>
      </c>
      <c r="AE2577" s="150" t="s">
        <v>4823</v>
      </c>
      <c r="AF2577" t="str">
        <f>IF(AD2577="","",VLOOKUP(AD2577,'Сотрудники и ссылки'!A:B,2,0))</f>
        <v>Серолог</v>
      </c>
      <c r="AG2577">
        <f>IF(AD2577="","",VLOOKUP(AD2577,'Сотрудники и ссылки'!A:C,3,0))</f>
        <v>20001771</v>
      </c>
      <c r="AH2577" s="150" t="s">
        <v>2673</v>
      </c>
      <c r="AI2577" t="str">
        <f>IF(AH2577="","",VLOOKUP(AH2577,'Сотрудники и ссылки'!A:B,2,0))</f>
        <v>Серолог</v>
      </c>
      <c r="AJ2577">
        <f>IF(AH2577="","",VLOOKUP(AH2577,'Сотрудники и ссылки'!A:C,3,0))</f>
        <v>20001771</v>
      </c>
      <c r="AK2577" s="14">
        <v>45777</v>
      </c>
      <c r="AL2577" s="2">
        <f>IF(AK2577="","",AK2577+VLOOKUP(I2577,'Вид исследования'!B:E,4,0))</f>
        <v>45778</v>
      </c>
      <c r="AM2577" s="2">
        <f>IF(AK2577="","",AK2577+VLOOKUP(I2577,'Вид исследования'!B:F,5,0))</f>
        <v>45778</v>
      </c>
      <c r="AN2577" s="14">
        <v>45777</v>
      </c>
      <c r="AP2577" s="150" t="s">
        <v>189</v>
      </c>
      <c r="AQ2577" t="str">
        <f>IFERROR(IF(L2577="","",VLOOKUP(L2577&amp;I2577,Продукция!A:K,11,0)),"обратитесь к админ справочника")</f>
        <v>согласно рекомендациям производителя теста</v>
      </c>
      <c r="AR2577" s="150" t="s">
        <v>4823</v>
      </c>
      <c r="AS2577" t="str">
        <f>IFERROR(IF(L2577="","",VLOOKUP(L2577&amp;I2577,Продукция!A:J,10,0)),"обратитесь к админ справочника")</f>
        <v>инструкция по применению набора РЗГА Ньюкасла</v>
      </c>
      <c r="AT2577" s="150" t="s">
        <v>4823</v>
      </c>
      <c r="AU2577" s="150" t="s">
        <v>4823</v>
      </c>
      <c r="AV2577" s="150" t="s">
        <v>2673</v>
      </c>
      <c r="AW2577" s="150" t="s">
        <v>4824</v>
      </c>
      <c r="AX2577" s="11" t="s">
        <v>506</v>
      </c>
      <c r="AY2577" s="11" t="s">
        <v>1146</v>
      </c>
      <c r="AZ2577" s="11">
        <v>107</v>
      </c>
      <c r="BA2577" s="11">
        <v>38</v>
      </c>
      <c r="BC2577" s="11" t="s">
        <v>4992</v>
      </c>
    </row>
    <row r="2578" spans="1:55" x14ac:dyDescent="0.25">
      <c r="A2578" t="str">
        <f t="shared" si="46"/>
        <v>С/764Болезнь Ньюкасла уровень антител</v>
      </c>
      <c r="B2578" t="str">
        <f>IF(E2578="","",INDEX(Лаборатории!A:A,MATCH('Производственный контроль'!E2578,Лаборатории!B:B,0)))</f>
        <v xml:space="preserve">КУРИНОЕ ЦАРСТВО АО </v>
      </c>
      <c r="C2578" t="str">
        <f>IF(E2578="","",VLOOKUP(E2578,Лаборатории!B:D,3,0))</f>
        <v>U377_CHL</v>
      </c>
      <c r="D2578" s="12">
        <v>45772</v>
      </c>
      <c r="E2578" s="150" t="s">
        <v>793</v>
      </c>
      <c r="F2578" s="11" t="s">
        <v>371</v>
      </c>
      <c r="G2578" s="11" t="s">
        <v>506</v>
      </c>
      <c r="H2578" s="11" t="s">
        <v>312</v>
      </c>
      <c r="I2578" s="11" t="s">
        <v>3434</v>
      </c>
      <c r="J2578" t="str">
        <f>IF(L2578="","",VLOOKUP(L2578,Продукция!B:D,3,0))</f>
        <v>Биологический_материал</v>
      </c>
      <c r="K2578" t="str">
        <f>IF(L2578="","",VLOOKUP(L2578,Продукция!B:C,2,0))</f>
        <v>Сыворотка крови</v>
      </c>
      <c r="L2578" s="155" t="s">
        <v>302</v>
      </c>
      <c r="M2578">
        <f>IF(L2578="","",VLOOKUP(L2578,Продукция!B:L,11,0))</f>
        <v>0</v>
      </c>
      <c r="N2578" s="150" t="s">
        <v>873</v>
      </c>
      <c r="P2578" s="150" t="s">
        <v>340</v>
      </c>
      <c r="Q2578" s="150" t="s">
        <v>854</v>
      </c>
      <c r="R2578" s="153" t="s">
        <v>4872</v>
      </c>
      <c r="S2578" s="11">
        <v>20</v>
      </c>
      <c r="T2578" s="11" t="s">
        <v>5279</v>
      </c>
      <c r="V2578" s="14">
        <v>45760</v>
      </c>
      <c r="Z2578" s="162" t="s">
        <v>4823</v>
      </c>
      <c r="AA2578" s="15">
        <v>0.47916666666666669</v>
      </c>
      <c r="AB2578" t="str">
        <f>IF(L2578="","",VLOOKUP(L2578&amp;I2578,Продукция!A:I,9,0))</f>
        <v>рекомендация производителя набора</v>
      </c>
      <c r="AC2578" s="14">
        <v>45777</v>
      </c>
      <c r="AD2578" s="150" t="s">
        <v>2673</v>
      </c>
      <c r="AE2578" s="150" t="s">
        <v>4823</v>
      </c>
      <c r="AF2578" t="str">
        <f>IF(AD2578="","",VLOOKUP(AD2578,'Сотрудники и ссылки'!A:B,2,0))</f>
        <v>Серолог</v>
      </c>
      <c r="AG2578">
        <f>IF(AD2578="","",VLOOKUP(AD2578,'Сотрудники и ссылки'!A:C,3,0))</f>
        <v>20001771</v>
      </c>
      <c r="AH2578" s="150" t="s">
        <v>2673</v>
      </c>
      <c r="AI2578" t="str">
        <f>IF(AH2578="","",VLOOKUP(AH2578,'Сотрудники и ссылки'!A:B,2,0))</f>
        <v>Серолог</v>
      </c>
      <c r="AJ2578">
        <f>IF(AH2578="","",VLOOKUP(AH2578,'Сотрудники и ссылки'!A:C,3,0))</f>
        <v>20001771</v>
      </c>
      <c r="AK2578" s="14">
        <v>45777</v>
      </c>
      <c r="AL2578" s="2">
        <f>IF(AK2578="","",AK2578+VLOOKUP(I2578,'Вид исследования'!B:E,4,0))</f>
        <v>45778</v>
      </c>
      <c r="AM2578" s="2">
        <f>IF(AK2578="","",AK2578+VLOOKUP(I2578,'Вид исследования'!B:F,5,0))</f>
        <v>45778</v>
      </c>
      <c r="AN2578" s="14">
        <v>45777</v>
      </c>
      <c r="AP2578" s="150" t="s">
        <v>189</v>
      </c>
      <c r="AQ2578" t="str">
        <f>IFERROR(IF(L2578="","",VLOOKUP(L2578&amp;I2578,Продукция!A:K,11,0)),"обратитесь к админ справочника")</f>
        <v>согласно рекомендациям производителя теста</v>
      </c>
      <c r="AR2578" s="150" t="s">
        <v>4823</v>
      </c>
      <c r="AS2578" t="str">
        <f>IFERROR(IF(L2578="","",VLOOKUP(L2578&amp;I2578,Продукция!A:J,10,0)),"обратитесь к админ справочника")</f>
        <v>инструкция по применению набора РЗГА Ньюкасла</v>
      </c>
      <c r="AT2578" s="150" t="s">
        <v>4823</v>
      </c>
      <c r="AU2578" s="150" t="s">
        <v>4823</v>
      </c>
      <c r="AV2578" s="150" t="s">
        <v>2673</v>
      </c>
      <c r="AW2578" s="150" t="s">
        <v>4824</v>
      </c>
      <c r="AX2578" s="11" t="s">
        <v>506</v>
      </c>
      <c r="AY2578" s="11" t="s">
        <v>1147</v>
      </c>
      <c r="AZ2578" s="11">
        <v>107</v>
      </c>
      <c r="BA2578" s="11">
        <v>38</v>
      </c>
      <c r="BC2578" s="11" t="s">
        <v>4992</v>
      </c>
    </row>
    <row r="2579" spans="1:55" x14ac:dyDescent="0.25">
      <c r="A2579" t="str">
        <f t="shared" si="46"/>
        <v>С/764Болезнь Ньюкасла уровень антител</v>
      </c>
      <c r="B2579" t="str">
        <f>IF(E2579="","",INDEX(Лаборатории!A:A,MATCH('Производственный контроль'!E2579,Лаборатории!B:B,0)))</f>
        <v xml:space="preserve">КУРИНОЕ ЦАРСТВО АО </v>
      </c>
      <c r="C2579" t="str">
        <f>IF(E2579="","",VLOOKUP(E2579,Лаборатории!B:D,3,0))</f>
        <v>U377_CHL</v>
      </c>
      <c r="D2579" s="12">
        <v>45772</v>
      </c>
      <c r="E2579" s="150" t="s">
        <v>793</v>
      </c>
      <c r="F2579" s="11" t="s">
        <v>371</v>
      </c>
      <c r="G2579" s="11" t="s">
        <v>506</v>
      </c>
      <c r="H2579" s="11" t="s">
        <v>312</v>
      </c>
      <c r="I2579" s="11" t="s">
        <v>3434</v>
      </c>
      <c r="J2579" t="str">
        <f>IF(L2579="","",VLOOKUP(L2579,Продукция!B:D,3,0))</f>
        <v>Биологический_материал</v>
      </c>
      <c r="K2579" t="str">
        <f>IF(L2579="","",VLOOKUP(L2579,Продукция!B:C,2,0))</f>
        <v>Сыворотка крови</v>
      </c>
      <c r="L2579" s="155" t="s">
        <v>302</v>
      </c>
      <c r="M2579">
        <f>IF(L2579="","",VLOOKUP(L2579,Продукция!B:L,11,0))</f>
        <v>0</v>
      </c>
      <c r="N2579" s="150" t="s">
        <v>873</v>
      </c>
      <c r="P2579" s="150" t="s">
        <v>340</v>
      </c>
      <c r="Q2579" s="150" t="s">
        <v>854</v>
      </c>
      <c r="R2579" s="153" t="s">
        <v>4871</v>
      </c>
      <c r="S2579" s="11">
        <v>20</v>
      </c>
      <c r="T2579" s="11" t="s">
        <v>5279</v>
      </c>
      <c r="V2579" s="14">
        <v>45760</v>
      </c>
      <c r="Z2579" s="162" t="s">
        <v>4823</v>
      </c>
      <c r="AA2579" s="15">
        <v>0.47916666666666669</v>
      </c>
      <c r="AB2579" t="str">
        <f>IF(L2579="","",VLOOKUP(L2579&amp;I2579,Продукция!A:I,9,0))</f>
        <v>рекомендация производителя набора</v>
      </c>
      <c r="AC2579" s="14">
        <v>45777</v>
      </c>
      <c r="AD2579" s="150" t="s">
        <v>2673</v>
      </c>
      <c r="AE2579" s="150" t="s">
        <v>4823</v>
      </c>
      <c r="AF2579" t="str">
        <f>IF(AD2579="","",VLOOKUP(AD2579,'Сотрудники и ссылки'!A:B,2,0))</f>
        <v>Серолог</v>
      </c>
      <c r="AG2579">
        <f>IF(AD2579="","",VLOOKUP(AD2579,'Сотрудники и ссылки'!A:C,3,0))</f>
        <v>20001771</v>
      </c>
      <c r="AH2579" s="150" t="s">
        <v>2673</v>
      </c>
      <c r="AI2579" t="str">
        <f>IF(AH2579="","",VLOOKUP(AH2579,'Сотрудники и ссылки'!A:B,2,0))</f>
        <v>Серолог</v>
      </c>
      <c r="AJ2579">
        <f>IF(AH2579="","",VLOOKUP(AH2579,'Сотрудники и ссылки'!A:C,3,0))</f>
        <v>20001771</v>
      </c>
      <c r="AK2579" s="14">
        <v>45777</v>
      </c>
      <c r="AL2579" s="2">
        <f>IF(AK2579="","",AK2579+VLOOKUP(I2579,'Вид исследования'!B:E,4,0))</f>
        <v>45778</v>
      </c>
      <c r="AM2579" s="2">
        <f>IF(AK2579="","",AK2579+VLOOKUP(I2579,'Вид исследования'!B:F,5,0))</f>
        <v>45778</v>
      </c>
      <c r="AN2579" s="14">
        <v>45777</v>
      </c>
      <c r="AP2579" s="150" t="s">
        <v>189</v>
      </c>
      <c r="AQ2579" t="str">
        <f>IFERROR(IF(L2579="","",VLOOKUP(L2579&amp;I2579,Продукция!A:K,11,0)),"обратитесь к админ справочника")</f>
        <v>согласно рекомендациям производителя теста</v>
      </c>
      <c r="AR2579" s="150" t="s">
        <v>4823</v>
      </c>
      <c r="AS2579" t="str">
        <f>IFERROR(IF(L2579="","",VLOOKUP(L2579&amp;I2579,Продукция!A:J,10,0)),"обратитесь к админ справочника")</f>
        <v>инструкция по применению набора РЗГА Ньюкасла</v>
      </c>
      <c r="AT2579" s="150" t="s">
        <v>4823</v>
      </c>
      <c r="AU2579" s="150" t="s">
        <v>4823</v>
      </c>
      <c r="AV2579" s="150" t="s">
        <v>2673</v>
      </c>
      <c r="AW2579" s="150" t="s">
        <v>4824</v>
      </c>
      <c r="AX2579" s="11" t="s">
        <v>506</v>
      </c>
      <c r="AY2579" s="11" t="s">
        <v>1148</v>
      </c>
      <c r="AZ2579" s="11">
        <v>107</v>
      </c>
      <c r="BA2579" s="11">
        <v>38</v>
      </c>
      <c r="BC2579" s="11" t="s">
        <v>4992</v>
      </c>
    </row>
    <row r="2580" spans="1:55" x14ac:dyDescent="0.25">
      <c r="A2580" t="str">
        <f t="shared" si="46"/>
        <v>С/764Болезнь Ньюкасла уровень антител</v>
      </c>
      <c r="B2580" t="str">
        <f>IF(E2580="","",INDEX(Лаборатории!A:A,MATCH('Производственный контроль'!E2580,Лаборатории!B:B,0)))</f>
        <v xml:space="preserve">КУРИНОЕ ЦАРСТВО АО </v>
      </c>
      <c r="C2580" t="str">
        <f>IF(E2580="","",VLOOKUP(E2580,Лаборатории!B:D,3,0))</f>
        <v>U377_CHL</v>
      </c>
      <c r="D2580" s="12">
        <v>45772</v>
      </c>
      <c r="E2580" s="150" t="s">
        <v>793</v>
      </c>
      <c r="F2580" s="11" t="s">
        <v>371</v>
      </c>
      <c r="G2580" s="11" t="s">
        <v>506</v>
      </c>
      <c r="H2580" s="11" t="s">
        <v>312</v>
      </c>
      <c r="I2580" s="11" t="s">
        <v>3434</v>
      </c>
      <c r="J2580" t="str">
        <f>IF(L2580="","",VLOOKUP(L2580,Продукция!B:D,3,0))</f>
        <v>Биологический_материал</v>
      </c>
      <c r="K2580" t="str">
        <f>IF(L2580="","",VLOOKUP(L2580,Продукция!B:C,2,0))</f>
        <v>Сыворотка крови</v>
      </c>
      <c r="L2580" s="155" t="s">
        <v>302</v>
      </c>
      <c r="M2580">
        <f>IF(L2580="","",VLOOKUP(L2580,Продукция!B:L,11,0))</f>
        <v>0</v>
      </c>
      <c r="N2580" s="150" t="s">
        <v>873</v>
      </c>
      <c r="P2580" s="150" t="s">
        <v>340</v>
      </c>
      <c r="Q2580" s="150" t="s">
        <v>854</v>
      </c>
      <c r="R2580" s="153" t="s">
        <v>4887</v>
      </c>
      <c r="S2580" s="11">
        <v>20</v>
      </c>
      <c r="T2580" s="11" t="s">
        <v>5279</v>
      </c>
      <c r="V2580" s="14">
        <v>45766</v>
      </c>
      <c r="Z2580" s="162" t="s">
        <v>4823</v>
      </c>
      <c r="AA2580" s="15">
        <v>0.47916666666666669</v>
      </c>
      <c r="AB2580" t="str">
        <f>IF(L2580="","",VLOOKUP(L2580&amp;I2580,Продукция!A:I,9,0))</f>
        <v>рекомендация производителя набора</v>
      </c>
      <c r="AC2580" s="14">
        <v>45777</v>
      </c>
      <c r="AD2580" s="150" t="s">
        <v>2673</v>
      </c>
      <c r="AE2580" s="150" t="s">
        <v>4823</v>
      </c>
      <c r="AF2580" t="str">
        <f>IF(AD2580="","",VLOOKUP(AD2580,'Сотрудники и ссылки'!A:B,2,0))</f>
        <v>Серолог</v>
      </c>
      <c r="AG2580">
        <f>IF(AD2580="","",VLOOKUP(AD2580,'Сотрудники и ссылки'!A:C,3,0))</f>
        <v>20001771</v>
      </c>
      <c r="AH2580" s="150" t="s">
        <v>2673</v>
      </c>
      <c r="AI2580" t="str">
        <f>IF(AH2580="","",VLOOKUP(AH2580,'Сотрудники и ссылки'!A:B,2,0))</f>
        <v>Серолог</v>
      </c>
      <c r="AJ2580">
        <f>IF(AH2580="","",VLOOKUP(AH2580,'Сотрудники и ссылки'!A:C,3,0))</f>
        <v>20001771</v>
      </c>
      <c r="AK2580" s="14">
        <v>45777</v>
      </c>
      <c r="AL2580" s="2">
        <f>IF(AK2580="","",AK2580+VLOOKUP(I2580,'Вид исследования'!B:E,4,0))</f>
        <v>45778</v>
      </c>
      <c r="AM2580" s="2">
        <f>IF(AK2580="","",AK2580+VLOOKUP(I2580,'Вид исследования'!B:F,5,0))</f>
        <v>45778</v>
      </c>
      <c r="AN2580" s="14">
        <v>45777</v>
      </c>
      <c r="AP2580" s="150" t="s">
        <v>189</v>
      </c>
      <c r="AQ2580" t="str">
        <f>IFERROR(IF(L2580="","",VLOOKUP(L2580&amp;I2580,Продукция!A:K,11,0)),"обратитесь к админ справочника")</f>
        <v>согласно рекомендациям производителя теста</v>
      </c>
      <c r="AR2580" s="150" t="s">
        <v>4823</v>
      </c>
      <c r="AS2580" t="str">
        <f>IFERROR(IF(L2580="","",VLOOKUP(L2580&amp;I2580,Продукция!A:J,10,0)),"обратитесь к админ справочника")</f>
        <v>инструкция по применению набора РЗГА Ньюкасла</v>
      </c>
      <c r="AT2580" s="150" t="s">
        <v>4823</v>
      </c>
      <c r="AU2580" s="150" t="s">
        <v>4823</v>
      </c>
      <c r="AV2580" s="150" t="s">
        <v>2673</v>
      </c>
      <c r="AW2580" s="150" t="s">
        <v>4824</v>
      </c>
      <c r="AX2580" s="11" t="s">
        <v>506</v>
      </c>
      <c r="AY2580" s="11" t="s">
        <v>1149</v>
      </c>
      <c r="AZ2580" s="11">
        <v>107</v>
      </c>
      <c r="BA2580" s="11">
        <v>38</v>
      </c>
      <c r="BC2580" s="11" t="s">
        <v>4992</v>
      </c>
    </row>
    <row r="2581" spans="1:55" x14ac:dyDescent="0.25">
      <c r="A2581" t="str">
        <f t="shared" si="46"/>
        <v>С/764Болезнь Ньюкасла уровень антител</v>
      </c>
      <c r="B2581" t="str">
        <f>IF(E2581="","",INDEX(Лаборатории!A:A,MATCH('Производственный контроль'!E2581,Лаборатории!B:B,0)))</f>
        <v xml:space="preserve">КУРИНОЕ ЦАРСТВО АО </v>
      </c>
      <c r="C2581" t="str">
        <f>IF(E2581="","",VLOOKUP(E2581,Лаборатории!B:D,3,0))</f>
        <v>U377_CHL</v>
      </c>
      <c r="D2581" s="12">
        <v>45772</v>
      </c>
      <c r="E2581" s="150" t="s">
        <v>793</v>
      </c>
      <c r="F2581" s="11" t="s">
        <v>371</v>
      </c>
      <c r="G2581" s="11" t="s">
        <v>506</v>
      </c>
      <c r="H2581" s="11" t="s">
        <v>312</v>
      </c>
      <c r="I2581" s="11" t="s">
        <v>3434</v>
      </c>
      <c r="J2581" t="str">
        <f>IF(L2581="","",VLOOKUP(L2581,Продукция!B:D,3,0))</f>
        <v>Биологический_материал</v>
      </c>
      <c r="K2581" t="str">
        <f>IF(L2581="","",VLOOKUP(L2581,Продукция!B:C,2,0))</f>
        <v>Сыворотка крови</v>
      </c>
      <c r="L2581" s="155" t="s">
        <v>302</v>
      </c>
      <c r="M2581">
        <f>IF(L2581="","",VLOOKUP(L2581,Продукция!B:L,11,0))</f>
        <v>0</v>
      </c>
      <c r="N2581" s="150" t="s">
        <v>873</v>
      </c>
      <c r="P2581" s="150" t="s">
        <v>340</v>
      </c>
      <c r="Q2581" s="150" t="s">
        <v>854</v>
      </c>
      <c r="R2581" s="153" t="s">
        <v>4888</v>
      </c>
      <c r="S2581" s="11">
        <v>20</v>
      </c>
      <c r="T2581" s="11" t="s">
        <v>5279</v>
      </c>
      <c r="V2581" s="14">
        <v>45766</v>
      </c>
      <c r="Z2581" s="162" t="s">
        <v>4823</v>
      </c>
      <c r="AA2581" s="15">
        <v>0.47916666666666669</v>
      </c>
      <c r="AB2581" t="str">
        <f>IF(L2581="","",VLOOKUP(L2581&amp;I2581,Продукция!A:I,9,0))</f>
        <v>рекомендация производителя набора</v>
      </c>
      <c r="AC2581" s="14">
        <v>45777</v>
      </c>
      <c r="AD2581" s="150" t="s">
        <v>2673</v>
      </c>
      <c r="AE2581" s="150" t="s">
        <v>4823</v>
      </c>
      <c r="AF2581" t="str">
        <f>IF(AD2581="","",VLOOKUP(AD2581,'Сотрудники и ссылки'!A:B,2,0))</f>
        <v>Серолог</v>
      </c>
      <c r="AG2581">
        <f>IF(AD2581="","",VLOOKUP(AD2581,'Сотрудники и ссылки'!A:C,3,0))</f>
        <v>20001771</v>
      </c>
      <c r="AH2581" s="150" t="s">
        <v>2673</v>
      </c>
      <c r="AI2581" t="str">
        <f>IF(AH2581="","",VLOOKUP(AH2581,'Сотрудники и ссылки'!A:B,2,0))</f>
        <v>Серолог</v>
      </c>
      <c r="AJ2581">
        <f>IF(AH2581="","",VLOOKUP(AH2581,'Сотрудники и ссылки'!A:C,3,0))</f>
        <v>20001771</v>
      </c>
      <c r="AK2581" s="14">
        <v>45777</v>
      </c>
      <c r="AL2581" s="2">
        <f>IF(AK2581="","",AK2581+VLOOKUP(I2581,'Вид исследования'!B:E,4,0))</f>
        <v>45778</v>
      </c>
      <c r="AM2581" s="2">
        <f>IF(AK2581="","",AK2581+VLOOKUP(I2581,'Вид исследования'!B:F,5,0))</f>
        <v>45778</v>
      </c>
      <c r="AN2581" s="14">
        <v>45777</v>
      </c>
      <c r="AP2581" s="150" t="s">
        <v>189</v>
      </c>
      <c r="AQ2581" t="str">
        <f>IFERROR(IF(L2581="","",VLOOKUP(L2581&amp;I2581,Продукция!A:K,11,0)),"обратитесь к админ справочника")</f>
        <v>согласно рекомендациям производителя теста</v>
      </c>
      <c r="AR2581" s="150" t="s">
        <v>4823</v>
      </c>
      <c r="AS2581" t="str">
        <f>IFERROR(IF(L2581="","",VLOOKUP(L2581&amp;I2581,Продукция!A:J,10,0)),"обратитесь к админ справочника")</f>
        <v>инструкция по применению набора РЗГА Ньюкасла</v>
      </c>
      <c r="AT2581" s="150" t="s">
        <v>4823</v>
      </c>
      <c r="AU2581" s="150" t="s">
        <v>4823</v>
      </c>
      <c r="AV2581" s="150" t="s">
        <v>2673</v>
      </c>
      <c r="AW2581" s="150" t="s">
        <v>4824</v>
      </c>
      <c r="AX2581" s="11" t="s">
        <v>506</v>
      </c>
      <c r="AY2581" s="11" t="s">
        <v>1150</v>
      </c>
      <c r="AZ2581" s="11">
        <v>107</v>
      </c>
      <c r="BA2581" s="11">
        <v>38</v>
      </c>
      <c r="BC2581" s="11" t="s">
        <v>4992</v>
      </c>
    </row>
    <row r="2582" spans="1:55" x14ac:dyDescent="0.25">
      <c r="A2582" t="str">
        <f t="shared" si="46"/>
        <v>С/764Болезнь Ньюкасла уровень антител</v>
      </c>
      <c r="B2582" t="str">
        <f>IF(E2582="","",INDEX(Лаборатории!A:A,MATCH('Производственный контроль'!E2582,Лаборатории!B:B,0)))</f>
        <v xml:space="preserve">КУРИНОЕ ЦАРСТВО АО </v>
      </c>
      <c r="C2582" t="str">
        <f>IF(E2582="","",VLOOKUP(E2582,Лаборатории!B:D,3,0))</f>
        <v>U377_CHL</v>
      </c>
      <c r="D2582" s="12">
        <v>45772</v>
      </c>
      <c r="E2582" s="150" t="s">
        <v>793</v>
      </c>
      <c r="F2582" s="11" t="s">
        <v>371</v>
      </c>
      <c r="G2582" s="11" t="s">
        <v>506</v>
      </c>
      <c r="H2582" s="11" t="s">
        <v>312</v>
      </c>
      <c r="I2582" s="11" t="s">
        <v>3434</v>
      </c>
      <c r="J2582" t="str">
        <f>IF(L2582="","",VLOOKUP(L2582,Продукция!B:D,3,0))</f>
        <v>Биологический_материал</v>
      </c>
      <c r="K2582" t="str">
        <f>IF(L2582="","",VLOOKUP(L2582,Продукция!B:C,2,0))</f>
        <v>Сыворотка крови</v>
      </c>
      <c r="L2582" s="155" t="s">
        <v>302</v>
      </c>
      <c r="M2582">
        <f>IF(L2582="","",VLOOKUP(L2582,Продукция!B:L,11,0))</f>
        <v>0</v>
      </c>
      <c r="N2582" s="150" t="s">
        <v>873</v>
      </c>
      <c r="P2582" s="150" t="s">
        <v>340</v>
      </c>
      <c r="Q2582" s="150" t="s">
        <v>854</v>
      </c>
      <c r="R2582" s="153" t="s">
        <v>4889</v>
      </c>
      <c r="S2582" s="11">
        <v>20</v>
      </c>
      <c r="T2582" s="11" t="s">
        <v>5279</v>
      </c>
      <c r="V2582" s="14">
        <v>45772</v>
      </c>
      <c r="Z2582" s="162" t="s">
        <v>4823</v>
      </c>
      <c r="AA2582" s="15">
        <v>0.47916666666666669</v>
      </c>
      <c r="AB2582" t="str">
        <f>IF(L2582="","",VLOOKUP(L2582&amp;I2582,Продукция!A:I,9,0))</f>
        <v>рекомендация производителя набора</v>
      </c>
      <c r="AC2582" s="14">
        <v>45777</v>
      </c>
      <c r="AD2582" s="150" t="s">
        <v>2673</v>
      </c>
      <c r="AE2582" s="150" t="s">
        <v>4823</v>
      </c>
      <c r="AF2582" t="str">
        <f>IF(AD2582="","",VLOOKUP(AD2582,'Сотрудники и ссылки'!A:B,2,0))</f>
        <v>Серолог</v>
      </c>
      <c r="AG2582">
        <f>IF(AD2582="","",VLOOKUP(AD2582,'Сотрудники и ссылки'!A:C,3,0))</f>
        <v>20001771</v>
      </c>
      <c r="AH2582" s="150" t="s">
        <v>2673</v>
      </c>
      <c r="AI2582" t="str">
        <f>IF(AH2582="","",VLOOKUP(AH2582,'Сотрудники и ссылки'!A:B,2,0))</f>
        <v>Серолог</v>
      </c>
      <c r="AJ2582">
        <f>IF(AH2582="","",VLOOKUP(AH2582,'Сотрудники и ссылки'!A:C,3,0))</f>
        <v>20001771</v>
      </c>
      <c r="AK2582" s="14">
        <v>45777</v>
      </c>
      <c r="AL2582" s="2">
        <f>IF(AK2582="","",AK2582+VLOOKUP(I2582,'Вид исследования'!B:E,4,0))</f>
        <v>45778</v>
      </c>
      <c r="AM2582" s="2">
        <f>IF(AK2582="","",AK2582+VLOOKUP(I2582,'Вид исследования'!B:F,5,0))</f>
        <v>45778</v>
      </c>
      <c r="AN2582" s="14">
        <v>45777</v>
      </c>
      <c r="AP2582" s="150" t="s">
        <v>189</v>
      </c>
      <c r="AQ2582" t="str">
        <f>IFERROR(IF(L2582="","",VLOOKUP(L2582&amp;I2582,Продукция!A:K,11,0)),"обратитесь к админ справочника")</f>
        <v>согласно рекомендациям производителя теста</v>
      </c>
      <c r="AR2582" s="150" t="s">
        <v>4823</v>
      </c>
      <c r="AS2582" t="str">
        <f>IFERROR(IF(L2582="","",VLOOKUP(L2582&amp;I2582,Продукция!A:J,10,0)),"обратитесь к админ справочника")</f>
        <v>инструкция по применению набора РЗГА Ньюкасла</v>
      </c>
      <c r="AT2582" s="150" t="s">
        <v>4823</v>
      </c>
      <c r="AU2582" s="150" t="s">
        <v>4823</v>
      </c>
      <c r="AV2582" s="150" t="s">
        <v>2673</v>
      </c>
      <c r="AW2582" s="150" t="s">
        <v>4824</v>
      </c>
      <c r="AX2582" s="11" t="s">
        <v>506</v>
      </c>
      <c r="AY2582" s="11" t="s">
        <v>1151</v>
      </c>
      <c r="AZ2582" s="11">
        <v>107</v>
      </c>
      <c r="BA2582" s="11">
        <v>38</v>
      </c>
      <c r="BC2582" s="11" t="s">
        <v>4992</v>
      </c>
    </row>
    <row r="2583" spans="1:55" x14ac:dyDescent="0.25">
      <c r="A2583" t="str">
        <f t="shared" si="46"/>
        <v>С/764Болезнь Ньюкасла уровень антител</v>
      </c>
      <c r="B2583" t="str">
        <f>IF(E2583="","",INDEX(Лаборатории!A:A,MATCH('Производственный контроль'!E2583,Лаборатории!B:B,0)))</f>
        <v xml:space="preserve">КУРИНОЕ ЦАРСТВО АО </v>
      </c>
      <c r="C2583" t="str">
        <f>IF(E2583="","",VLOOKUP(E2583,Лаборатории!B:D,3,0))</f>
        <v>U377_CHL</v>
      </c>
      <c r="D2583" s="12">
        <v>45772</v>
      </c>
      <c r="E2583" s="150" t="s">
        <v>793</v>
      </c>
      <c r="F2583" s="11" t="s">
        <v>371</v>
      </c>
      <c r="G2583" s="11" t="s">
        <v>506</v>
      </c>
      <c r="H2583" s="11" t="s">
        <v>312</v>
      </c>
      <c r="I2583" s="11" t="s">
        <v>3434</v>
      </c>
      <c r="J2583" t="str">
        <f>IF(L2583="","",VLOOKUP(L2583,Продукция!B:D,3,0))</f>
        <v>Биологический_материал</v>
      </c>
      <c r="K2583" t="str">
        <f>IF(L2583="","",VLOOKUP(L2583,Продукция!B:C,2,0))</f>
        <v>Сыворотка крови</v>
      </c>
      <c r="L2583" s="155" t="s">
        <v>302</v>
      </c>
      <c r="M2583">
        <f>IF(L2583="","",VLOOKUP(L2583,Продукция!B:L,11,0))</f>
        <v>0</v>
      </c>
      <c r="N2583" s="150" t="s">
        <v>873</v>
      </c>
      <c r="P2583" s="150" t="s">
        <v>340</v>
      </c>
      <c r="Q2583" s="150" t="s">
        <v>854</v>
      </c>
      <c r="R2583" s="153" t="s">
        <v>5012</v>
      </c>
      <c r="S2583" s="11">
        <v>20</v>
      </c>
      <c r="T2583" s="11" t="s">
        <v>5279</v>
      </c>
      <c r="V2583" s="14">
        <v>45773</v>
      </c>
      <c r="Z2583" s="162" t="s">
        <v>4823</v>
      </c>
      <c r="AA2583" s="15">
        <v>0.47916666666666669</v>
      </c>
      <c r="AB2583" t="str">
        <f>IF(L2583="","",VLOOKUP(L2583&amp;I2583,Продукция!A:I,9,0))</f>
        <v>рекомендация производителя набора</v>
      </c>
      <c r="AC2583" s="14">
        <v>45777</v>
      </c>
      <c r="AD2583" s="150" t="s">
        <v>2673</v>
      </c>
      <c r="AE2583" s="150" t="s">
        <v>4823</v>
      </c>
      <c r="AF2583" t="str">
        <f>IF(AD2583="","",VLOOKUP(AD2583,'Сотрудники и ссылки'!A:B,2,0))</f>
        <v>Серолог</v>
      </c>
      <c r="AG2583">
        <f>IF(AD2583="","",VLOOKUP(AD2583,'Сотрудники и ссылки'!A:C,3,0))</f>
        <v>20001771</v>
      </c>
      <c r="AH2583" s="150" t="s">
        <v>2673</v>
      </c>
      <c r="AI2583" t="str">
        <f>IF(AH2583="","",VLOOKUP(AH2583,'Сотрудники и ссылки'!A:B,2,0))</f>
        <v>Серолог</v>
      </c>
      <c r="AJ2583">
        <f>IF(AH2583="","",VLOOKUP(AH2583,'Сотрудники и ссылки'!A:C,3,0))</f>
        <v>20001771</v>
      </c>
      <c r="AK2583" s="14">
        <v>45777</v>
      </c>
      <c r="AL2583" s="2">
        <f>IF(AK2583="","",AK2583+VLOOKUP(I2583,'Вид исследования'!B:E,4,0))</f>
        <v>45778</v>
      </c>
      <c r="AM2583" s="2">
        <f>IF(AK2583="","",AK2583+VLOOKUP(I2583,'Вид исследования'!B:F,5,0))</f>
        <v>45778</v>
      </c>
      <c r="AN2583" s="14">
        <v>45777</v>
      </c>
      <c r="AP2583" s="150" t="s">
        <v>189</v>
      </c>
      <c r="AQ2583" t="str">
        <f>IFERROR(IF(L2583="","",VLOOKUP(L2583&amp;I2583,Продукция!A:K,11,0)),"обратитесь к админ справочника")</f>
        <v>согласно рекомендациям производителя теста</v>
      </c>
      <c r="AR2583" s="150" t="s">
        <v>4823</v>
      </c>
      <c r="AS2583" t="str">
        <f>IFERROR(IF(L2583="","",VLOOKUP(L2583&amp;I2583,Продукция!A:J,10,0)),"обратитесь к админ справочника")</f>
        <v>инструкция по применению набора РЗГА Ньюкасла</v>
      </c>
      <c r="AT2583" s="150" t="s">
        <v>4823</v>
      </c>
      <c r="AU2583" s="150" t="s">
        <v>4823</v>
      </c>
      <c r="AV2583" s="150" t="s">
        <v>2673</v>
      </c>
      <c r="AW2583" s="150" t="s">
        <v>4824</v>
      </c>
      <c r="AX2583" s="11" t="s">
        <v>506</v>
      </c>
      <c r="AY2583" s="11" t="s">
        <v>1152</v>
      </c>
      <c r="AZ2583" s="11">
        <v>107</v>
      </c>
      <c r="BA2583" s="11">
        <v>38</v>
      </c>
      <c r="BC2583" s="11" t="s">
        <v>4992</v>
      </c>
    </row>
    <row r="2584" spans="1:55" x14ac:dyDescent="0.25">
      <c r="A2584" t="str">
        <f t="shared" si="46"/>
        <v>С/764ART (BioChek) инфекционный альвеолярный ринотрахеит тип А и В уровень антител</v>
      </c>
      <c r="B2584" t="str">
        <f>IF(E2584="","",INDEX(Лаборатории!A:A,MATCH('Производственный контроль'!E2584,Лаборатории!B:B,0)))</f>
        <v xml:space="preserve">КУРИНОЕ ЦАРСТВО АО </v>
      </c>
      <c r="C2584" t="str">
        <f>IF(E2584="","",VLOOKUP(E2584,Лаборатории!B:D,3,0))</f>
        <v>U377_CHL</v>
      </c>
      <c r="D2584" s="12">
        <v>45772</v>
      </c>
      <c r="E2584" s="150" t="s">
        <v>793</v>
      </c>
      <c r="F2584" s="11" t="s">
        <v>371</v>
      </c>
      <c r="G2584" s="11" t="s">
        <v>506</v>
      </c>
      <c r="H2584" s="11" t="s">
        <v>262</v>
      </c>
      <c r="I2584" s="11" t="s">
        <v>3409</v>
      </c>
      <c r="J2584" t="str">
        <f>IF(L2584="","",VLOOKUP(L2584,Продукция!B:D,3,0))</f>
        <v>Биологический_материал</v>
      </c>
      <c r="K2584" t="str">
        <f>IF(L2584="","",VLOOKUP(L2584,Продукция!B:C,2,0))</f>
        <v>Сыворотка крови</v>
      </c>
      <c r="L2584" s="155" t="s">
        <v>302</v>
      </c>
      <c r="M2584">
        <f>IF(L2584="","",VLOOKUP(L2584,Продукция!B:L,11,0))</f>
        <v>0</v>
      </c>
      <c r="N2584" s="150" t="s">
        <v>873</v>
      </c>
      <c r="P2584" s="150" t="s">
        <v>340</v>
      </c>
      <c r="Q2584" s="150" t="s">
        <v>854</v>
      </c>
      <c r="R2584" s="153" t="s">
        <v>4875</v>
      </c>
      <c r="S2584" s="11">
        <v>18</v>
      </c>
      <c r="T2584" s="11" t="s">
        <v>5279</v>
      </c>
      <c r="V2584" s="14">
        <v>45761</v>
      </c>
      <c r="Z2584" s="162" t="s">
        <v>4823</v>
      </c>
      <c r="AA2584" s="15">
        <v>0.47916666666666669</v>
      </c>
      <c r="AB2584" t="str">
        <f>IF(L2584="","",VLOOKUP(L2584&amp;I2584,Продукция!A:I,9,0))</f>
        <v>рекомендация производителя набора</v>
      </c>
      <c r="AC2584" s="14">
        <v>45775</v>
      </c>
      <c r="AD2584" s="11" t="s">
        <v>2673</v>
      </c>
      <c r="AE2584" s="11" t="s">
        <v>4823</v>
      </c>
      <c r="AF2584" t="str">
        <f>IF(AD2584="","",VLOOKUP(AD2584,'Сотрудники и ссылки'!A:B,2,0))</f>
        <v>Серолог</v>
      </c>
      <c r="AG2584">
        <f>IF(AD2584="","",VLOOKUP(AD2584,'Сотрудники и ссылки'!A:C,3,0))</f>
        <v>20001771</v>
      </c>
      <c r="AH2584" s="11" t="s">
        <v>2673</v>
      </c>
      <c r="AI2584" t="str">
        <f>IF(AH2584="","",VLOOKUP(AH2584,'Сотрудники и ссылки'!A:B,2,0))</f>
        <v>Серолог</v>
      </c>
      <c r="AJ2584">
        <f>IF(AH2584="","",VLOOKUP(AH2584,'Сотрудники и ссылки'!A:C,3,0))</f>
        <v>20001771</v>
      </c>
      <c r="AK2584" s="14">
        <v>45775</v>
      </c>
      <c r="AL2584" s="2">
        <f>IF(AK2584="","",AK2584+VLOOKUP(I2584,'Вид исследования'!B:E,4,0))</f>
        <v>45776</v>
      </c>
      <c r="AM2584" s="2">
        <f>IF(AK2584="","",AK2584+VLOOKUP(I2584,'Вид исследования'!B:F,5,0))</f>
        <v>45776</v>
      </c>
      <c r="AN2584" s="14">
        <v>45775</v>
      </c>
      <c r="AP2584" s="150" t="s">
        <v>189</v>
      </c>
      <c r="AQ2584" t="str">
        <f>IFERROR(IF(L2584="","",VLOOKUP(L2584&amp;I2584,Продукция!A:K,11,0)),"обратитесь к админ справочника")</f>
        <v>согласно рекомендациям производителя теста</v>
      </c>
      <c r="AR2584" s="150" t="s">
        <v>4823</v>
      </c>
      <c r="AS2584" t="str">
        <f>IFERROR(IF(L2584="","",VLOOKUP(L2584&amp;I2584,Продукция!A:J,10,0)),"обратитесь к админ справочника")</f>
        <v>инструкция тест- ситема Биочек СК-120</v>
      </c>
      <c r="AT2584" s="150" t="s">
        <v>4823</v>
      </c>
      <c r="AU2584" s="150" t="s">
        <v>4823</v>
      </c>
      <c r="AV2584" s="11" t="s">
        <v>2673</v>
      </c>
      <c r="AW2584" s="150" t="s">
        <v>4824</v>
      </c>
      <c r="AX2584" s="11" t="s">
        <v>506</v>
      </c>
      <c r="AY2584" s="11" t="s">
        <v>1144</v>
      </c>
      <c r="AZ2584" s="11">
        <v>107</v>
      </c>
      <c r="BA2584" s="11">
        <v>38</v>
      </c>
      <c r="BC2584" s="11" t="s">
        <v>4992</v>
      </c>
    </row>
    <row r="2585" spans="1:55" x14ac:dyDescent="0.25">
      <c r="A2585" t="str">
        <f t="shared" si="46"/>
        <v>С/764ART (BioChek) инфекционный альвеолярный ринотрахеит тип А и В уровень антител</v>
      </c>
      <c r="B2585" t="str">
        <f>IF(E2585="","",INDEX(Лаборатории!A:A,MATCH('Производственный контроль'!E2585,Лаборатории!B:B,0)))</f>
        <v xml:space="preserve">КУРИНОЕ ЦАРСТВО АО </v>
      </c>
      <c r="C2585" t="str">
        <f>IF(E2585="","",VLOOKUP(E2585,Лаборатории!B:D,3,0))</f>
        <v>U377_CHL</v>
      </c>
      <c r="D2585" s="12">
        <v>45772</v>
      </c>
      <c r="E2585" s="150" t="s">
        <v>793</v>
      </c>
      <c r="F2585" s="11" t="s">
        <v>371</v>
      </c>
      <c r="G2585" s="11" t="s">
        <v>506</v>
      </c>
      <c r="H2585" s="11" t="s">
        <v>262</v>
      </c>
      <c r="I2585" s="11" t="s">
        <v>3409</v>
      </c>
      <c r="J2585" t="str">
        <f>IF(L2585="","",VLOOKUP(L2585,Продукция!B:D,3,0))</f>
        <v>Биологический_материал</v>
      </c>
      <c r="K2585" t="str">
        <f>IF(L2585="","",VLOOKUP(L2585,Продукция!B:C,2,0))</f>
        <v>Сыворотка крови</v>
      </c>
      <c r="L2585" s="155" t="s">
        <v>302</v>
      </c>
      <c r="M2585">
        <f>IF(L2585="","",VLOOKUP(L2585,Продукция!B:L,11,0))</f>
        <v>0</v>
      </c>
      <c r="N2585" s="150" t="s">
        <v>873</v>
      </c>
      <c r="P2585" s="150" t="s">
        <v>340</v>
      </c>
      <c r="Q2585" s="150" t="s">
        <v>854</v>
      </c>
      <c r="R2585" s="153" t="s">
        <v>4876</v>
      </c>
      <c r="S2585" s="11">
        <v>18</v>
      </c>
      <c r="T2585" s="11" t="s">
        <v>5279</v>
      </c>
      <c r="V2585" s="14">
        <v>45762</v>
      </c>
      <c r="Z2585" s="162" t="s">
        <v>4823</v>
      </c>
      <c r="AA2585" s="15">
        <v>0.47916666666666669</v>
      </c>
      <c r="AB2585" t="str">
        <f>IF(L2585="","",VLOOKUP(L2585&amp;I2585,Продукция!A:I,9,0))</f>
        <v>рекомендация производителя набора</v>
      </c>
      <c r="AC2585" s="14">
        <v>45775</v>
      </c>
      <c r="AD2585" s="11" t="s">
        <v>2673</v>
      </c>
      <c r="AE2585" s="11" t="s">
        <v>4823</v>
      </c>
      <c r="AF2585" t="str">
        <f>IF(AD2585="","",VLOOKUP(AD2585,'Сотрудники и ссылки'!A:B,2,0))</f>
        <v>Серолог</v>
      </c>
      <c r="AG2585">
        <f>IF(AD2585="","",VLOOKUP(AD2585,'Сотрудники и ссылки'!A:C,3,0))</f>
        <v>20001771</v>
      </c>
      <c r="AH2585" s="11" t="s">
        <v>2673</v>
      </c>
      <c r="AI2585" t="str">
        <f>IF(AH2585="","",VLOOKUP(AH2585,'Сотрудники и ссылки'!A:B,2,0))</f>
        <v>Серолог</v>
      </c>
      <c r="AJ2585">
        <f>IF(AH2585="","",VLOOKUP(AH2585,'Сотрудники и ссылки'!A:C,3,0))</f>
        <v>20001771</v>
      </c>
      <c r="AK2585" s="14">
        <v>45775</v>
      </c>
      <c r="AL2585" s="2">
        <f>IF(AK2585="","",AK2585+VLOOKUP(I2585,'Вид исследования'!B:E,4,0))</f>
        <v>45776</v>
      </c>
      <c r="AM2585" s="2">
        <f>IF(AK2585="","",AK2585+VLOOKUP(I2585,'Вид исследования'!B:F,5,0))</f>
        <v>45776</v>
      </c>
      <c r="AN2585" s="14">
        <v>45775</v>
      </c>
      <c r="AP2585" s="150" t="s">
        <v>189</v>
      </c>
      <c r="AQ2585" t="str">
        <f>IFERROR(IF(L2585="","",VLOOKUP(L2585&amp;I2585,Продукция!A:K,11,0)),"обратитесь к админ справочника")</f>
        <v>согласно рекомендациям производителя теста</v>
      </c>
      <c r="AR2585" s="11" t="s">
        <v>4823</v>
      </c>
      <c r="AS2585" t="str">
        <f>IFERROR(IF(L2585="","",VLOOKUP(L2585&amp;I2585,Продукция!A:J,10,0)),"обратитесь к админ справочника")</f>
        <v>инструкция тест- ситема Биочек СК-120</v>
      </c>
      <c r="AT2585" s="11" t="s">
        <v>4823</v>
      </c>
      <c r="AU2585" s="11" t="s">
        <v>4823</v>
      </c>
      <c r="AV2585" s="11" t="s">
        <v>2673</v>
      </c>
      <c r="AW2585" s="150" t="s">
        <v>4824</v>
      </c>
      <c r="AX2585" s="11" t="s">
        <v>506</v>
      </c>
      <c r="AY2585" s="11" t="s">
        <v>1143</v>
      </c>
      <c r="AZ2585" s="11">
        <v>107</v>
      </c>
      <c r="BA2585" s="11">
        <v>38</v>
      </c>
      <c r="BC2585" s="11" t="s">
        <v>4992</v>
      </c>
    </row>
    <row r="2586" spans="1:55" x14ac:dyDescent="0.25">
      <c r="A2586" t="str">
        <f t="shared" si="46"/>
        <v>С/764IBD (BioChek) болезнь Гамборо уровень антител</v>
      </c>
      <c r="B2586" t="str">
        <f>IF(E2586="","",INDEX(Лаборатории!A:A,MATCH('Производственный контроль'!E2586,Лаборатории!B:B,0)))</f>
        <v xml:space="preserve">КУРИНОЕ ЦАРСТВО АО </v>
      </c>
      <c r="C2586" t="str">
        <f>IF(E2586="","",VLOOKUP(E2586,Лаборатории!B:D,3,0))</f>
        <v>U377_CHL</v>
      </c>
      <c r="D2586" s="12">
        <v>45772</v>
      </c>
      <c r="E2586" s="150" t="s">
        <v>793</v>
      </c>
      <c r="F2586" s="11" t="s">
        <v>371</v>
      </c>
      <c r="G2586" s="11" t="s">
        <v>506</v>
      </c>
      <c r="H2586" s="11" t="s">
        <v>262</v>
      </c>
      <c r="I2586" s="11" t="s">
        <v>3415</v>
      </c>
      <c r="J2586" t="str">
        <f>IF(L2586="","",VLOOKUP(L2586,Продукция!B:D,3,0))</f>
        <v>Биологический_материал</v>
      </c>
      <c r="K2586" t="str">
        <f>IF(L2586="","",VLOOKUP(L2586,Продукция!B:C,2,0))</f>
        <v>Сыворотка крови</v>
      </c>
      <c r="L2586" s="155" t="s">
        <v>302</v>
      </c>
      <c r="M2586">
        <f>IF(L2586="","",VLOOKUP(L2586,Продукция!B:L,11,0))</f>
        <v>0</v>
      </c>
      <c r="N2586" s="150" t="s">
        <v>873</v>
      </c>
      <c r="P2586" s="150" t="s">
        <v>340</v>
      </c>
      <c r="Q2586" s="150" t="s">
        <v>854</v>
      </c>
      <c r="R2586" s="153" t="s">
        <v>4875</v>
      </c>
      <c r="S2586" s="11">
        <v>18</v>
      </c>
      <c r="T2586" s="11" t="s">
        <v>5279</v>
      </c>
      <c r="V2586" s="14">
        <v>45761</v>
      </c>
      <c r="Z2586" s="162" t="s">
        <v>4823</v>
      </c>
      <c r="AA2586" s="15">
        <v>0.47916666666666669</v>
      </c>
      <c r="AB2586" t="str">
        <f>IF(L2586="","",VLOOKUP(L2586&amp;I2586,Продукция!A:I,9,0))</f>
        <v>рекомендация производителя набора</v>
      </c>
      <c r="AC2586" s="14">
        <v>45775</v>
      </c>
      <c r="AD2586" s="11" t="s">
        <v>2673</v>
      </c>
      <c r="AE2586" s="11" t="s">
        <v>4823</v>
      </c>
      <c r="AF2586" t="str">
        <f>IF(AD2586="","",VLOOKUP(AD2586,'Сотрудники и ссылки'!A:B,2,0))</f>
        <v>Серолог</v>
      </c>
      <c r="AG2586">
        <f>IF(AD2586="","",VLOOKUP(AD2586,'Сотрудники и ссылки'!A:C,3,0))</f>
        <v>20001771</v>
      </c>
      <c r="AH2586" s="11" t="s">
        <v>2673</v>
      </c>
      <c r="AI2586" t="str">
        <f>IF(AH2586="","",VLOOKUP(AH2586,'Сотрудники и ссылки'!A:B,2,0))</f>
        <v>Серолог</v>
      </c>
      <c r="AJ2586">
        <f>IF(AH2586="","",VLOOKUP(AH2586,'Сотрудники и ссылки'!A:C,3,0))</f>
        <v>20001771</v>
      </c>
      <c r="AK2586" s="14">
        <v>45775</v>
      </c>
      <c r="AL2586" s="2">
        <f>IF(AK2586="","",AK2586+VLOOKUP(I2586,'Вид исследования'!B:E,4,0))</f>
        <v>45776</v>
      </c>
      <c r="AM2586" s="2">
        <f>IF(AK2586="","",AK2586+VLOOKUP(I2586,'Вид исследования'!B:F,5,0))</f>
        <v>45776</v>
      </c>
      <c r="AN2586" s="14">
        <v>45775</v>
      </c>
      <c r="AP2586" s="150" t="s">
        <v>189</v>
      </c>
      <c r="AQ2586" t="str">
        <f>IFERROR(IF(L2586="","",VLOOKUP(L2586&amp;I2586,Продукция!A:K,11,0)),"обратитесь к админ справочника")</f>
        <v>согласно рекомендациям производителя теста</v>
      </c>
      <c r="AR2586" s="11" t="s">
        <v>4823</v>
      </c>
      <c r="AS2586" t="str">
        <f>IFERROR(IF(L2586="","",VLOOKUP(L2586&amp;I2586,Продукция!A:J,10,0)),"обратитесь к админ справочника")</f>
        <v>инструкция тест- ситема Биочек СК-113</v>
      </c>
      <c r="AT2586" s="11" t="s">
        <v>4823</v>
      </c>
      <c r="AU2586" s="11" t="s">
        <v>4823</v>
      </c>
      <c r="AV2586" s="11" t="s">
        <v>2673</v>
      </c>
      <c r="AW2586" s="150" t="s">
        <v>4824</v>
      </c>
      <c r="AX2586" s="11" t="s">
        <v>506</v>
      </c>
      <c r="AY2586" s="11" t="s">
        <v>1144</v>
      </c>
      <c r="AZ2586" s="11">
        <v>107</v>
      </c>
      <c r="BA2586" s="11">
        <v>38</v>
      </c>
      <c r="BC2586" s="11" t="s">
        <v>4992</v>
      </c>
    </row>
    <row r="2587" spans="1:55" x14ac:dyDescent="0.25">
      <c r="A2587" t="str">
        <f t="shared" si="46"/>
        <v>С/764IBD (BioChek) болезнь Гамборо уровень антител</v>
      </c>
      <c r="B2587" t="str">
        <f>IF(E2587="","",INDEX(Лаборатории!A:A,MATCH('Производственный контроль'!E2587,Лаборатории!B:B,0)))</f>
        <v xml:space="preserve">КУРИНОЕ ЦАРСТВО АО </v>
      </c>
      <c r="C2587" t="str">
        <f>IF(E2587="","",VLOOKUP(E2587,Лаборатории!B:D,3,0))</f>
        <v>U377_CHL</v>
      </c>
      <c r="D2587" s="12">
        <v>45772</v>
      </c>
      <c r="E2587" s="150" t="s">
        <v>793</v>
      </c>
      <c r="F2587" s="11" t="s">
        <v>371</v>
      </c>
      <c r="G2587" s="11" t="s">
        <v>506</v>
      </c>
      <c r="H2587" s="11" t="s">
        <v>262</v>
      </c>
      <c r="I2587" s="11" t="s">
        <v>3415</v>
      </c>
      <c r="J2587" t="str">
        <f>IF(L2587="","",VLOOKUP(L2587,Продукция!B:D,3,0))</f>
        <v>Биологический_материал</v>
      </c>
      <c r="K2587" t="str">
        <f>IF(L2587="","",VLOOKUP(L2587,Продукция!B:C,2,0))</f>
        <v>Сыворотка крови</v>
      </c>
      <c r="L2587" s="155" t="s">
        <v>302</v>
      </c>
      <c r="M2587">
        <f>IF(L2587="","",VLOOKUP(L2587,Продукция!B:L,11,0))</f>
        <v>0</v>
      </c>
      <c r="N2587" s="150" t="s">
        <v>873</v>
      </c>
      <c r="P2587" s="150" t="s">
        <v>340</v>
      </c>
      <c r="Q2587" s="150" t="s">
        <v>854</v>
      </c>
      <c r="R2587" s="153" t="s">
        <v>4876</v>
      </c>
      <c r="S2587" s="11">
        <v>18</v>
      </c>
      <c r="T2587" s="11" t="s">
        <v>5279</v>
      </c>
      <c r="V2587" s="14">
        <v>45762</v>
      </c>
      <c r="Z2587" s="162" t="s">
        <v>4823</v>
      </c>
      <c r="AA2587" s="15">
        <v>0.47916666666666669</v>
      </c>
      <c r="AB2587" t="str">
        <f>IF(L2587="","",VLOOKUP(L2587&amp;I2587,Продукция!A:I,9,0))</f>
        <v>рекомендация производителя набора</v>
      </c>
      <c r="AC2587" s="14">
        <v>45775</v>
      </c>
      <c r="AD2587" s="11" t="s">
        <v>2673</v>
      </c>
      <c r="AE2587" s="11" t="s">
        <v>4823</v>
      </c>
      <c r="AF2587" t="str">
        <f>IF(AD2587="","",VLOOKUP(AD2587,'Сотрудники и ссылки'!A:B,2,0))</f>
        <v>Серолог</v>
      </c>
      <c r="AG2587">
        <f>IF(AD2587="","",VLOOKUP(AD2587,'Сотрудники и ссылки'!A:C,3,0))</f>
        <v>20001771</v>
      </c>
      <c r="AH2587" s="11" t="s">
        <v>2673</v>
      </c>
      <c r="AI2587" t="str">
        <f>IF(AH2587="","",VLOOKUP(AH2587,'Сотрудники и ссылки'!A:B,2,0))</f>
        <v>Серолог</v>
      </c>
      <c r="AJ2587">
        <f>IF(AH2587="","",VLOOKUP(AH2587,'Сотрудники и ссылки'!A:C,3,0))</f>
        <v>20001771</v>
      </c>
      <c r="AK2587" s="14">
        <v>45775</v>
      </c>
      <c r="AL2587" s="2">
        <f>IF(AK2587="","",AK2587+VLOOKUP(I2587,'Вид исследования'!B:E,4,0))</f>
        <v>45776</v>
      </c>
      <c r="AM2587" s="2">
        <f>IF(AK2587="","",AK2587+VLOOKUP(I2587,'Вид исследования'!B:F,5,0))</f>
        <v>45776</v>
      </c>
      <c r="AN2587" s="14">
        <v>45775</v>
      </c>
      <c r="AP2587" s="150" t="s">
        <v>189</v>
      </c>
      <c r="AQ2587" t="str">
        <f>IFERROR(IF(L2587="","",VLOOKUP(L2587&amp;I2587,Продукция!A:K,11,0)),"обратитесь к админ справочника")</f>
        <v>согласно рекомендациям производителя теста</v>
      </c>
      <c r="AR2587" s="11" t="s">
        <v>4823</v>
      </c>
      <c r="AS2587" t="str">
        <f>IFERROR(IF(L2587="","",VLOOKUP(L2587&amp;I2587,Продукция!A:J,10,0)),"обратитесь к админ справочника")</f>
        <v>инструкция тест- ситема Биочек СК-113</v>
      </c>
      <c r="AT2587" s="11" t="s">
        <v>4823</v>
      </c>
      <c r="AU2587" s="11" t="s">
        <v>4823</v>
      </c>
      <c r="AV2587" s="11" t="s">
        <v>2673</v>
      </c>
      <c r="AW2587" s="150" t="s">
        <v>4824</v>
      </c>
      <c r="AX2587" s="11" t="s">
        <v>506</v>
      </c>
      <c r="AY2587" s="11" t="s">
        <v>1143</v>
      </c>
      <c r="AZ2587" s="11">
        <v>107</v>
      </c>
      <c r="BA2587" s="11">
        <v>38</v>
      </c>
      <c r="BC2587" s="11" t="s">
        <v>4992</v>
      </c>
    </row>
    <row r="2588" spans="1:55" x14ac:dyDescent="0.25">
      <c r="A2588" t="str">
        <f t="shared" si="46"/>
        <v>С/764IBV (BioChek) инфекционный бронхит уровень антител</v>
      </c>
      <c r="B2588" t="str">
        <f>IF(E2588="","",INDEX(Лаборатории!A:A,MATCH('Производственный контроль'!E2588,Лаборатории!B:B,0)))</f>
        <v xml:space="preserve">КУРИНОЕ ЦАРСТВО АО </v>
      </c>
      <c r="C2588" t="str">
        <f>IF(E2588="","",VLOOKUP(E2588,Лаборатории!B:D,3,0))</f>
        <v>U377_CHL</v>
      </c>
      <c r="D2588" s="12">
        <v>45772</v>
      </c>
      <c r="E2588" s="150" t="s">
        <v>793</v>
      </c>
      <c r="F2588" s="11" t="s">
        <v>371</v>
      </c>
      <c r="G2588" s="11" t="s">
        <v>506</v>
      </c>
      <c r="H2588" s="11" t="s">
        <v>262</v>
      </c>
      <c r="I2588" s="11" t="s">
        <v>3416</v>
      </c>
      <c r="J2588" t="str">
        <f>IF(L2588="","",VLOOKUP(L2588,Продукция!B:D,3,0))</f>
        <v>Биологический_материал</v>
      </c>
      <c r="K2588" t="str">
        <f>IF(L2588="","",VLOOKUP(L2588,Продукция!B:C,2,0))</f>
        <v>Сыворотка крови</v>
      </c>
      <c r="L2588" s="155" t="s">
        <v>302</v>
      </c>
      <c r="M2588">
        <f>IF(L2588="","",VLOOKUP(L2588,Продукция!B:L,11,0))</f>
        <v>0</v>
      </c>
      <c r="N2588" s="150" t="s">
        <v>873</v>
      </c>
      <c r="P2588" s="150" t="s">
        <v>340</v>
      </c>
      <c r="Q2588" s="150" t="s">
        <v>854</v>
      </c>
      <c r="R2588" s="153" t="s">
        <v>4875</v>
      </c>
      <c r="S2588" s="11">
        <v>18</v>
      </c>
      <c r="T2588" s="11" t="s">
        <v>5279</v>
      </c>
      <c r="V2588" s="14">
        <v>45761</v>
      </c>
      <c r="Z2588" s="162" t="s">
        <v>4823</v>
      </c>
      <c r="AA2588" s="15">
        <v>0.47916666666666669</v>
      </c>
      <c r="AB2588" t="str">
        <f>IF(L2588="","",VLOOKUP(L2588&amp;I2588,Продукция!A:I,9,0))</f>
        <v>рекомендация производителя набора</v>
      </c>
      <c r="AC2588" s="14">
        <v>45775</v>
      </c>
      <c r="AD2588" s="11" t="s">
        <v>2673</v>
      </c>
      <c r="AE2588" s="11" t="s">
        <v>4823</v>
      </c>
      <c r="AF2588" t="str">
        <f>IF(AD2588="","",VLOOKUP(AD2588,'Сотрудники и ссылки'!A:B,2,0))</f>
        <v>Серолог</v>
      </c>
      <c r="AG2588">
        <f>IF(AD2588="","",VLOOKUP(AD2588,'Сотрудники и ссылки'!A:C,3,0))</f>
        <v>20001771</v>
      </c>
      <c r="AH2588" s="11" t="s">
        <v>2673</v>
      </c>
      <c r="AI2588" t="str">
        <f>IF(AH2588="","",VLOOKUP(AH2588,'Сотрудники и ссылки'!A:B,2,0))</f>
        <v>Серолог</v>
      </c>
      <c r="AJ2588">
        <f>IF(AH2588="","",VLOOKUP(AH2588,'Сотрудники и ссылки'!A:C,3,0))</f>
        <v>20001771</v>
      </c>
      <c r="AK2588" s="14">
        <v>45775</v>
      </c>
      <c r="AL2588" s="2">
        <f>IF(AK2588="","",AK2588+VLOOKUP(I2588,'Вид исследования'!B:E,4,0))</f>
        <v>45776</v>
      </c>
      <c r="AM2588" s="2">
        <f>IF(AK2588="","",AK2588+VLOOKUP(I2588,'Вид исследования'!B:F,5,0))</f>
        <v>45776</v>
      </c>
      <c r="AN2588" s="14">
        <v>45775</v>
      </c>
      <c r="AP2588" s="150" t="s">
        <v>189</v>
      </c>
      <c r="AQ2588" t="str">
        <f>IFERROR(IF(L2588="","",VLOOKUP(L2588&amp;I2588,Продукция!A:K,11,0)),"обратитесь к админ справочника")</f>
        <v>согласно рекомендациям производителя теста</v>
      </c>
      <c r="AR2588" s="11" t="s">
        <v>4823</v>
      </c>
      <c r="AS2588" t="str">
        <f>IFERROR(IF(L2588="","",VLOOKUP(L2588&amp;I2588,Продукция!A:J,10,0)),"обратитесь к админ справочника")</f>
        <v>инструкция тест- ситема Биочек СК-119</v>
      </c>
      <c r="AT2588" s="11" t="s">
        <v>4823</v>
      </c>
      <c r="AU2588" s="11" t="s">
        <v>4823</v>
      </c>
      <c r="AV2588" s="11" t="s">
        <v>2673</v>
      </c>
      <c r="AW2588" s="150" t="s">
        <v>4824</v>
      </c>
      <c r="AX2588" s="11" t="s">
        <v>506</v>
      </c>
      <c r="AY2588" s="11" t="s">
        <v>1144</v>
      </c>
      <c r="AZ2588" s="11">
        <v>107</v>
      </c>
      <c r="BA2588" s="11">
        <v>38</v>
      </c>
      <c r="BC2588" s="11" t="s">
        <v>4992</v>
      </c>
    </row>
    <row r="2589" spans="1:55" x14ac:dyDescent="0.25">
      <c r="A2589" t="str">
        <f t="shared" si="46"/>
        <v>С/764IBV (BioChek) инфекционный бронхит уровень антител</v>
      </c>
      <c r="B2589" t="str">
        <f>IF(E2589="","",INDEX(Лаборатории!A:A,MATCH('Производственный контроль'!E2589,Лаборатории!B:B,0)))</f>
        <v xml:space="preserve">КУРИНОЕ ЦАРСТВО АО </v>
      </c>
      <c r="C2589" t="str">
        <f>IF(E2589="","",VLOOKUP(E2589,Лаборатории!B:D,3,0))</f>
        <v>U377_CHL</v>
      </c>
      <c r="D2589" s="12">
        <v>45772</v>
      </c>
      <c r="E2589" s="150" t="s">
        <v>793</v>
      </c>
      <c r="F2589" s="11" t="s">
        <v>371</v>
      </c>
      <c r="G2589" s="11" t="s">
        <v>506</v>
      </c>
      <c r="H2589" s="11" t="s">
        <v>262</v>
      </c>
      <c r="I2589" s="11" t="s">
        <v>3416</v>
      </c>
      <c r="J2589" t="str">
        <f>IF(L2589="","",VLOOKUP(L2589,Продукция!B:D,3,0))</f>
        <v>Биологический_материал</v>
      </c>
      <c r="K2589" t="str">
        <f>IF(L2589="","",VLOOKUP(L2589,Продукция!B:C,2,0))</f>
        <v>Сыворотка крови</v>
      </c>
      <c r="L2589" s="155" t="s">
        <v>302</v>
      </c>
      <c r="M2589">
        <f>IF(L2589="","",VLOOKUP(L2589,Продукция!B:L,11,0))</f>
        <v>0</v>
      </c>
      <c r="N2589" s="150" t="s">
        <v>873</v>
      </c>
      <c r="P2589" s="150" t="s">
        <v>340</v>
      </c>
      <c r="Q2589" s="150" t="s">
        <v>854</v>
      </c>
      <c r="R2589" s="153" t="s">
        <v>4876</v>
      </c>
      <c r="S2589" s="11">
        <v>18</v>
      </c>
      <c r="T2589" s="11" t="s">
        <v>5279</v>
      </c>
      <c r="V2589" s="14">
        <v>45762</v>
      </c>
      <c r="Z2589" s="162" t="s">
        <v>4823</v>
      </c>
      <c r="AA2589" s="15">
        <v>0.47916666666666669</v>
      </c>
      <c r="AB2589" t="str">
        <f>IF(L2589="","",VLOOKUP(L2589&amp;I2589,Продукция!A:I,9,0))</f>
        <v>рекомендация производителя набора</v>
      </c>
      <c r="AC2589" s="14">
        <v>45775</v>
      </c>
      <c r="AD2589" s="11" t="s">
        <v>2673</v>
      </c>
      <c r="AE2589" s="11" t="s">
        <v>4823</v>
      </c>
      <c r="AF2589" t="str">
        <f>IF(AD2589="","",VLOOKUP(AD2589,'Сотрудники и ссылки'!A:B,2,0))</f>
        <v>Серолог</v>
      </c>
      <c r="AG2589">
        <f>IF(AD2589="","",VLOOKUP(AD2589,'Сотрудники и ссылки'!A:C,3,0))</f>
        <v>20001771</v>
      </c>
      <c r="AH2589" s="11" t="s">
        <v>2673</v>
      </c>
      <c r="AI2589" t="str">
        <f>IF(AH2589="","",VLOOKUP(AH2589,'Сотрудники и ссылки'!A:B,2,0))</f>
        <v>Серолог</v>
      </c>
      <c r="AJ2589">
        <f>IF(AH2589="","",VLOOKUP(AH2589,'Сотрудники и ссылки'!A:C,3,0))</f>
        <v>20001771</v>
      </c>
      <c r="AK2589" s="14">
        <v>45775</v>
      </c>
      <c r="AL2589" s="2">
        <f>IF(AK2589="","",AK2589+VLOOKUP(I2589,'Вид исследования'!B:E,4,0))</f>
        <v>45776</v>
      </c>
      <c r="AM2589" s="2">
        <f>IF(AK2589="","",AK2589+VLOOKUP(I2589,'Вид исследования'!B:F,5,0))</f>
        <v>45776</v>
      </c>
      <c r="AN2589" s="14">
        <v>45775</v>
      </c>
      <c r="AP2589" s="150" t="s">
        <v>189</v>
      </c>
      <c r="AQ2589" t="str">
        <f>IFERROR(IF(L2589="","",VLOOKUP(L2589&amp;I2589,Продукция!A:K,11,0)),"обратитесь к админ справочника")</f>
        <v>согласно рекомендациям производителя теста</v>
      </c>
      <c r="AR2589" s="11" t="s">
        <v>4823</v>
      </c>
      <c r="AS2589" t="str">
        <f>IFERROR(IF(L2589="","",VLOOKUP(L2589&amp;I2589,Продукция!A:J,10,0)),"обратитесь к админ справочника")</f>
        <v>инструкция тест- ситема Биочек СК-119</v>
      </c>
      <c r="AT2589" s="11" t="s">
        <v>4823</v>
      </c>
      <c r="AU2589" s="11" t="s">
        <v>4823</v>
      </c>
      <c r="AV2589" s="11" t="s">
        <v>2673</v>
      </c>
      <c r="AW2589" s="150" t="s">
        <v>4824</v>
      </c>
      <c r="AX2589" s="11" t="s">
        <v>506</v>
      </c>
      <c r="AY2589" s="11" t="s">
        <v>1143</v>
      </c>
      <c r="AZ2589" s="11">
        <v>107</v>
      </c>
      <c r="BA2589" s="11">
        <v>38</v>
      </c>
      <c r="BC2589" s="11" t="s">
        <v>4992</v>
      </c>
    </row>
    <row r="2590" spans="1:55" x14ac:dyDescent="0.25">
      <c r="A2590" t="str">
        <f t="shared" si="46"/>
        <v>С/764NDV (BioChek) болезнь Ньюкасла уровень антител</v>
      </c>
      <c r="B2590" t="str">
        <f>IF(E2590="","",INDEX(Лаборатории!A:A,MATCH('Производственный контроль'!E2590,Лаборатории!B:B,0)))</f>
        <v xml:space="preserve">КУРИНОЕ ЦАРСТВО АО </v>
      </c>
      <c r="C2590" t="str">
        <f>IF(E2590="","",VLOOKUP(E2590,Лаборатории!B:D,3,0))</f>
        <v>U377_CHL</v>
      </c>
      <c r="D2590" s="12">
        <v>45772</v>
      </c>
      <c r="E2590" s="150" t="s">
        <v>793</v>
      </c>
      <c r="F2590" s="11" t="s">
        <v>371</v>
      </c>
      <c r="G2590" s="11" t="s">
        <v>506</v>
      </c>
      <c r="H2590" s="11" t="s">
        <v>262</v>
      </c>
      <c r="I2590" s="11" t="s">
        <v>3424</v>
      </c>
      <c r="J2590" t="str">
        <f>IF(L2590="","",VLOOKUP(L2590,Продукция!B:D,3,0))</f>
        <v>Биологический_материал</v>
      </c>
      <c r="K2590" t="str">
        <f>IF(L2590="","",VLOOKUP(L2590,Продукция!B:C,2,0))</f>
        <v>Сыворотка крови</v>
      </c>
      <c r="L2590" s="155" t="s">
        <v>302</v>
      </c>
      <c r="M2590">
        <f>IF(L2590="","",VLOOKUP(L2590,Продукция!B:L,11,0))</f>
        <v>0</v>
      </c>
      <c r="N2590" s="150" t="s">
        <v>873</v>
      </c>
      <c r="P2590" s="150" t="s">
        <v>340</v>
      </c>
      <c r="Q2590" s="150" t="s">
        <v>854</v>
      </c>
      <c r="R2590" s="153" t="s">
        <v>4875</v>
      </c>
      <c r="S2590" s="11">
        <v>18</v>
      </c>
      <c r="T2590" s="11" t="s">
        <v>5279</v>
      </c>
      <c r="V2590" s="14">
        <v>45761</v>
      </c>
      <c r="Z2590" s="162" t="s">
        <v>4823</v>
      </c>
      <c r="AA2590" s="15">
        <v>0.47916666666666669</v>
      </c>
      <c r="AB2590" t="str">
        <f>IF(L2590="","",VLOOKUP(L2590&amp;I2590,Продукция!A:I,9,0))</f>
        <v>рекомендация производителя набора</v>
      </c>
      <c r="AC2590" s="14">
        <v>45775</v>
      </c>
      <c r="AD2590" s="11" t="s">
        <v>2673</v>
      </c>
      <c r="AE2590" s="11" t="s">
        <v>4823</v>
      </c>
      <c r="AF2590" t="str">
        <f>IF(AD2590="","",VLOOKUP(AD2590,'Сотрудники и ссылки'!A:B,2,0))</f>
        <v>Серолог</v>
      </c>
      <c r="AG2590">
        <f>IF(AD2590="","",VLOOKUP(AD2590,'Сотрудники и ссылки'!A:C,3,0))</f>
        <v>20001771</v>
      </c>
      <c r="AH2590" s="11" t="s">
        <v>2673</v>
      </c>
      <c r="AI2590" t="str">
        <f>IF(AH2590="","",VLOOKUP(AH2590,'Сотрудники и ссылки'!A:B,2,0))</f>
        <v>Серолог</v>
      </c>
      <c r="AJ2590">
        <f>IF(AH2590="","",VLOOKUP(AH2590,'Сотрудники и ссылки'!A:C,3,0))</f>
        <v>20001771</v>
      </c>
      <c r="AK2590" s="14">
        <v>45775</v>
      </c>
      <c r="AL2590" s="2">
        <f>IF(AK2590="","",AK2590+VLOOKUP(I2590,'Вид исследования'!B:E,4,0))</f>
        <v>45776</v>
      </c>
      <c r="AM2590" s="2">
        <f>IF(AK2590="","",AK2590+VLOOKUP(I2590,'Вид исследования'!B:F,5,0))</f>
        <v>45776</v>
      </c>
      <c r="AN2590" s="14">
        <v>45775</v>
      </c>
      <c r="AP2590" s="150" t="s">
        <v>189</v>
      </c>
      <c r="AQ2590" t="str">
        <f>IFERROR(IF(L2590="","",VLOOKUP(L2590&amp;I2590,Продукция!A:K,11,0)),"обратитесь к админ справочника")</f>
        <v>согласно рекомендациям производителя теста</v>
      </c>
      <c r="AR2590" s="11" t="s">
        <v>4823</v>
      </c>
      <c r="AS2590" t="str">
        <f>IFERROR(IF(L2590="","",VLOOKUP(L2590&amp;I2590,Продукция!A:J,10,0)),"обратитесь к админ справочника")</f>
        <v>инструкция тест- ситема Биочек СК -116</v>
      </c>
      <c r="AT2590" s="11" t="s">
        <v>4823</v>
      </c>
      <c r="AU2590" s="11" t="s">
        <v>4823</v>
      </c>
      <c r="AV2590" s="11" t="s">
        <v>2673</v>
      </c>
      <c r="AW2590" s="150" t="s">
        <v>4824</v>
      </c>
      <c r="AX2590" s="11" t="s">
        <v>506</v>
      </c>
      <c r="AY2590" s="11" t="s">
        <v>1144</v>
      </c>
      <c r="AZ2590" s="11">
        <v>107</v>
      </c>
      <c r="BA2590" s="11">
        <v>38</v>
      </c>
      <c r="BC2590" s="11" t="s">
        <v>4992</v>
      </c>
    </row>
    <row r="2591" spans="1:55" x14ac:dyDescent="0.25">
      <c r="A2591" t="str">
        <f t="shared" si="46"/>
        <v>С/764NDV (BioChek) болезнь Ньюкасла уровень антител</v>
      </c>
      <c r="B2591" t="str">
        <f>IF(E2591="","",INDEX(Лаборатории!A:A,MATCH('Производственный контроль'!E2591,Лаборатории!B:B,0)))</f>
        <v xml:space="preserve">КУРИНОЕ ЦАРСТВО АО </v>
      </c>
      <c r="C2591" t="str">
        <f>IF(E2591="","",VLOOKUP(E2591,Лаборатории!B:D,3,0))</f>
        <v>U377_CHL</v>
      </c>
      <c r="D2591" s="12">
        <v>45772</v>
      </c>
      <c r="E2591" s="150" t="s">
        <v>793</v>
      </c>
      <c r="F2591" s="11" t="s">
        <v>371</v>
      </c>
      <c r="G2591" s="11" t="s">
        <v>506</v>
      </c>
      <c r="H2591" s="11" t="s">
        <v>262</v>
      </c>
      <c r="I2591" s="11" t="s">
        <v>3424</v>
      </c>
      <c r="J2591" t="str">
        <f>IF(L2591="","",VLOOKUP(L2591,Продукция!B:D,3,0))</f>
        <v>Биологический_материал</v>
      </c>
      <c r="K2591" t="str">
        <f>IF(L2591="","",VLOOKUP(L2591,Продукция!B:C,2,0))</f>
        <v>Сыворотка крови</v>
      </c>
      <c r="L2591" s="155" t="s">
        <v>302</v>
      </c>
      <c r="M2591">
        <f>IF(L2591="","",VLOOKUP(L2591,Продукция!B:L,11,0))</f>
        <v>0</v>
      </c>
      <c r="N2591" s="150" t="s">
        <v>873</v>
      </c>
      <c r="P2591" s="150" t="s">
        <v>340</v>
      </c>
      <c r="Q2591" s="150" t="s">
        <v>854</v>
      </c>
      <c r="R2591" s="153" t="s">
        <v>4876</v>
      </c>
      <c r="S2591" s="11">
        <v>18</v>
      </c>
      <c r="T2591" s="11" t="s">
        <v>5279</v>
      </c>
      <c r="V2591" s="14">
        <v>45762</v>
      </c>
      <c r="Z2591" s="162" t="s">
        <v>4823</v>
      </c>
      <c r="AA2591" s="15">
        <v>0.47916666666666669</v>
      </c>
      <c r="AB2591" t="str">
        <f>IF(L2591="","",VLOOKUP(L2591&amp;I2591,Продукция!A:I,9,0))</f>
        <v>рекомендация производителя набора</v>
      </c>
      <c r="AC2591" s="14">
        <v>45775</v>
      </c>
      <c r="AD2591" s="11" t="s">
        <v>2673</v>
      </c>
      <c r="AE2591" s="11" t="s">
        <v>4823</v>
      </c>
      <c r="AF2591" t="str">
        <f>IF(AD2591="","",VLOOKUP(AD2591,'Сотрудники и ссылки'!A:B,2,0))</f>
        <v>Серолог</v>
      </c>
      <c r="AG2591">
        <f>IF(AD2591="","",VLOOKUP(AD2591,'Сотрудники и ссылки'!A:C,3,0))</f>
        <v>20001771</v>
      </c>
      <c r="AH2591" s="11" t="s">
        <v>2673</v>
      </c>
      <c r="AI2591" t="str">
        <f>IF(AH2591="","",VLOOKUP(AH2591,'Сотрудники и ссылки'!A:B,2,0))</f>
        <v>Серолог</v>
      </c>
      <c r="AJ2591">
        <f>IF(AH2591="","",VLOOKUP(AH2591,'Сотрудники и ссылки'!A:C,3,0))</f>
        <v>20001771</v>
      </c>
      <c r="AK2591" s="14">
        <v>45775</v>
      </c>
      <c r="AL2591" s="2">
        <f>IF(AK2591="","",AK2591+VLOOKUP(I2591,'Вид исследования'!B:E,4,0))</f>
        <v>45776</v>
      </c>
      <c r="AM2591" s="2">
        <f>IF(AK2591="","",AK2591+VLOOKUP(I2591,'Вид исследования'!B:F,5,0))</f>
        <v>45776</v>
      </c>
      <c r="AN2591" s="14">
        <v>45775</v>
      </c>
      <c r="AP2591" s="150" t="s">
        <v>189</v>
      </c>
      <c r="AQ2591" t="str">
        <f>IFERROR(IF(L2591="","",VLOOKUP(L2591&amp;I2591,Продукция!A:K,11,0)),"обратитесь к админ справочника")</f>
        <v>согласно рекомендациям производителя теста</v>
      </c>
      <c r="AR2591" s="11" t="s">
        <v>4823</v>
      </c>
      <c r="AS2591" t="str">
        <f>IFERROR(IF(L2591="","",VLOOKUP(L2591&amp;I2591,Продукция!A:J,10,0)),"обратитесь к админ справочника")</f>
        <v>инструкция тест- ситема Биочек СК -116</v>
      </c>
      <c r="AT2591" s="11" t="s">
        <v>4823</v>
      </c>
      <c r="AU2591" s="11" t="s">
        <v>4823</v>
      </c>
      <c r="AV2591" s="11" t="s">
        <v>2673</v>
      </c>
      <c r="AW2591" s="150" t="s">
        <v>4824</v>
      </c>
      <c r="AX2591" s="11" t="s">
        <v>506</v>
      </c>
      <c r="AY2591" s="11" t="s">
        <v>1143</v>
      </c>
      <c r="AZ2591" s="11">
        <v>107</v>
      </c>
      <c r="BA2591" s="11">
        <v>38</v>
      </c>
      <c r="BC2591" s="11" t="s">
        <v>4992</v>
      </c>
    </row>
    <row r="2592" spans="1:55" x14ac:dyDescent="0.25">
      <c r="A2592" t="str">
        <f t="shared" si="46"/>
        <v>С/764REO (BioChek) реовирус уровень антител</v>
      </c>
      <c r="B2592" t="str">
        <f>IF(E2592="","",INDEX(Лаборатории!A:A,MATCH('Производственный контроль'!E2592,Лаборатории!B:B,0)))</f>
        <v xml:space="preserve">КУРИНОЕ ЦАРСТВО АО </v>
      </c>
      <c r="C2592" t="str">
        <f>IF(E2592="","",VLOOKUP(E2592,Лаборатории!B:D,3,0))</f>
        <v>U377_CHL</v>
      </c>
      <c r="D2592" s="12">
        <v>45772</v>
      </c>
      <c r="E2592" s="150" t="s">
        <v>793</v>
      </c>
      <c r="F2592" s="11" t="s">
        <v>371</v>
      </c>
      <c r="G2592" s="11" t="s">
        <v>506</v>
      </c>
      <c r="H2592" s="11" t="s">
        <v>262</v>
      </c>
      <c r="I2592" s="11" t="s">
        <v>3426</v>
      </c>
      <c r="J2592" t="str">
        <f>IF(L2592="","",VLOOKUP(L2592,Продукция!B:D,3,0))</f>
        <v>Биологический_материал</v>
      </c>
      <c r="K2592" t="str">
        <f>IF(L2592="","",VLOOKUP(L2592,Продукция!B:C,2,0))</f>
        <v>Сыворотка крови</v>
      </c>
      <c r="L2592" s="155" t="s">
        <v>302</v>
      </c>
      <c r="M2592">
        <f>IF(L2592="","",VLOOKUP(L2592,Продукция!B:L,11,0))</f>
        <v>0</v>
      </c>
      <c r="N2592" s="150" t="s">
        <v>873</v>
      </c>
      <c r="P2592" s="150" t="s">
        <v>340</v>
      </c>
      <c r="Q2592" s="150" t="s">
        <v>854</v>
      </c>
      <c r="R2592" s="153" t="s">
        <v>4875</v>
      </c>
      <c r="S2592" s="11">
        <v>18</v>
      </c>
      <c r="T2592" s="11" t="s">
        <v>5279</v>
      </c>
      <c r="V2592" s="14">
        <v>45761</v>
      </c>
      <c r="Z2592" s="162" t="s">
        <v>4823</v>
      </c>
      <c r="AA2592" s="15">
        <v>0.47916666666666669</v>
      </c>
      <c r="AB2592" t="str">
        <f>IF(L2592="","",VLOOKUP(L2592&amp;I2592,Продукция!A:I,9,0))</f>
        <v>рекомендация производителя набора</v>
      </c>
      <c r="AC2592" s="14">
        <v>45775</v>
      </c>
      <c r="AD2592" s="11" t="s">
        <v>2673</v>
      </c>
      <c r="AE2592" s="11" t="s">
        <v>4823</v>
      </c>
      <c r="AF2592" t="str">
        <f>IF(AD2592="","",VLOOKUP(AD2592,'Сотрудники и ссылки'!A:B,2,0))</f>
        <v>Серолог</v>
      </c>
      <c r="AG2592">
        <f>IF(AD2592="","",VLOOKUP(AD2592,'Сотрудники и ссылки'!A:C,3,0))</f>
        <v>20001771</v>
      </c>
      <c r="AH2592" s="11" t="s">
        <v>2673</v>
      </c>
      <c r="AI2592" t="str">
        <f>IF(AH2592="","",VLOOKUP(AH2592,'Сотрудники и ссылки'!A:B,2,0))</f>
        <v>Серолог</v>
      </c>
      <c r="AJ2592">
        <f>IF(AH2592="","",VLOOKUP(AH2592,'Сотрудники и ссылки'!A:C,3,0))</f>
        <v>20001771</v>
      </c>
      <c r="AK2592" s="14">
        <v>45775</v>
      </c>
      <c r="AL2592" s="2">
        <f>IF(AK2592="","",AK2592+VLOOKUP(I2592,'Вид исследования'!B:E,4,0))</f>
        <v>45776</v>
      </c>
      <c r="AM2592" s="2">
        <f>IF(AK2592="","",AK2592+VLOOKUP(I2592,'Вид исследования'!B:F,5,0))</f>
        <v>45776</v>
      </c>
      <c r="AN2592" s="14">
        <v>45775</v>
      </c>
      <c r="AP2592" s="150" t="s">
        <v>189</v>
      </c>
      <c r="AQ2592" t="str">
        <f>IFERROR(IF(L2592="","",VLOOKUP(L2592&amp;I2592,Продукция!A:K,11,0)),"обратитесь к админ справочника")</f>
        <v>согласно рекомендациям производителя теста</v>
      </c>
      <c r="AR2592" s="11" t="s">
        <v>4823</v>
      </c>
      <c r="AS2592" t="str">
        <f>IFERROR(IF(L2592="","",VLOOKUP(L2592&amp;I2592,Продукция!A:J,10,0)),"обратитесь к админ справочника")</f>
        <v>инструкция тест- ситема Биочек СК -110</v>
      </c>
      <c r="AT2592" s="11" t="s">
        <v>4823</v>
      </c>
      <c r="AU2592" s="11" t="s">
        <v>4823</v>
      </c>
      <c r="AV2592" s="11" t="s">
        <v>2673</v>
      </c>
      <c r="AW2592" s="150" t="s">
        <v>4824</v>
      </c>
      <c r="AX2592" s="11" t="s">
        <v>506</v>
      </c>
      <c r="AY2592" s="11" t="s">
        <v>1144</v>
      </c>
      <c r="AZ2592" s="11">
        <v>107</v>
      </c>
      <c r="BA2592" s="11">
        <v>38</v>
      </c>
      <c r="BC2592" s="11" t="s">
        <v>4992</v>
      </c>
    </row>
    <row r="2593" spans="1:55" x14ac:dyDescent="0.25">
      <c r="A2593" t="str">
        <f t="shared" si="46"/>
        <v>С/764REO (BioChek) реовирус уровень антител</v>
      </c>
      <c r="B2593" t="str">
        <f>IF(E2593="","",INDEX(Лаборатории!A:A,MATCH('Производственный контроль'!E2593,Лаборатории!B:B,0)))</f>
        <v xml:space="preserve">КУРИНОЕ ЦАРСТВО АО </v>
      </c>
      <c r="C2593" t="str">
        <f>IF(E2593="","",VLOOKUP(E2593,Лаборатории!B:D,3,0))</f>
        <v>U377_CHL</v>
      </c>
      <c r="D2593" s="12">
        <v>45772</v>
      </c>
      <c r="E2593" s="150" t="s">
        <v>793</v>
      </c>
      <c r="F2593" s="11" t="s">
        <v>371</v>
      </c>
      <c r="G2593" s="11" t="s">
        <v>506</v>
      </c>
      <c r="H2593" s="11" t="s">
        <v>262</v>
      </c>
      <c r="I2593" s="11" t="s">
        <v>3426</v>
      </c>
      <c r="J2593" t="str">
        <f>IF(L2593="","",VLOOKUP(L2593,Продукция!B:D,3,0))</f>
        <v>Биологический_материал</v>
      </c>
      <c r="K2593" t="str">
        <f>IF(L2593="","",VLOOKUP(L2593,Продукция!B:C,2,0))</f>
        <v>Сыворотка крови</v>
      </c>
      <c r="L2593" s="155" t="s">
        <v>302</v>
      </c>
      <c r="M2593">
        <f>IF(L2593="","",VLOOKUP(L2593,Продукция!B:L,11,0))</f>
        <v>0</v>
      </c>
      <c r="N2593" s="150" t="s">
        <v>873</v>
      </c>
      <c r="P2593" s="150" t="s">
        <v>340</v>
      </c>
      <c r="Q2593" s="150" t="s">
        <v>854</v>
      </c>
      <c r="R2593" s="153" t="s">
        <v>4876</v>
      </c>
      <c r="S2593" s="11">
        <v>18</v>
      </c>
      <c r="T2593" s="11" t="s">
        <v>5279</v>
      </c>
      <c r="V2593" s="14">
        <v>45762</v>
      </c>
      <c r="Z2593" s="162" t="s">
        <v>4823</v>
      </c>
      <c r="AA2593" s="15">
        <v>0.47916666666666669</v>
      </c>
      <c r="AB2593" t="str">
        <f>IF(L2593="","",VLOOKUP(L2593&amp;I2593,Продукция!A:I,9,0))</f>
        <v>рекомендация производителя набора</v>
      </c>
      <c r="AC2593" s="14">
        <v>45775</v>
      </c>
      <c r="AD2593" s="11" t="s">
        <v>2673</v>
      </c>
      <c r="AE2593" s="11" t="s">
        <v>4823</v>
      </c>
      <c r="AF2593" t="str">
        <f>IF(AD2593="","",VLOOKUP(AD2593,'Сотрудники и ссылки'!A:B,2,0))</f>
        <v>Серолог</v>
      </c>
      <c r="AG2593">
        <f>IF(AD2593="","",VLOOKUP(AD2593,'Сотрудники и ссылки'!A:C,3,0))</f>
        <v>20001771</v>
      </c>
      <c r="AH2593" s="11" t="s">
        <v>2673</v>
      </c>
      <c r="AI2593" t="str">
        <f>IF(AH2593="","",VLOOKUP(AH2593,'Сотрудники и ссылки'!A:B,2,0))</f>
        <v>Серолог</v>
      </c>
      <c r="AJ2593">
        <f>IF(AH2593="","",VLOOKUP(AH2593,'Сотрудники и ссылки'!A:C,3,0))</f>
        <v>20001771</v>
      </c>
      <c r="AK2593" s="14">
        <v>45775</v>
      </c>
      <c r="AL2593" s="2">
        <f>IF(AK2593="","",AK2593+VLOOKUP(I2593,'Вид исследования'!B:E,4,0))</f>
        <v>45776</v>
      </c>
      <c r="AM2593" s="2">
        <f>IF(AK2593="","",AK2593+VLOOKUP(I2593,'Вид исследования'!B:F,5,0))</f>
        <v>45776</v>
      </c>
      <c r="AN2593" s="14">
        <v>45775</v>
      </c>
      <c r="AP2593" s="150" t="s">
        <v>189</v>
      </c>
      <c r="AQ2593" t="str">
        <f>IFERROR(IF(L2593="","",VLOOKUP(L2593&amp;I2593,Продукция!A:K,11,0)),"обратитесь к админ справочника")</f>
        <v>согласно рекомендациям производителя теста</v>
      </c>
      <c r="AR2593" s="11" t="s">
        <v>4823</v>
      </c>
      <c r="AS2593" t="str">
        <f>IFERROR(IF(L2593="","",VLOOKUP(L2593&amp;I2593,Продукция!A:J,10,0)),"обратитесь к админ справочника")</f>
        <v>инструкция тест- ситема Биочек СК -110</v>
      </c>
      <c r="AT2593" s="11" t="s">
        <v>4823</v>
      </c>
      <c r="AU2593" s="11" t="s">
        <v>4823</v>
      </c>
      <c r="AV2593" s="11" t="s">
        <v>2673</v>
      </c>
      <c r="AW2593" s="150" t="s">
        <v>4824</v>
      </c>
      <c r="AX2593" s="11" t="s">
        <v>506</v>
      </c>
      <c r="AY2593" s="11" t="s">
        <v>1143</v>
      </c>
      <c r="AZ2593" s="11">
        <v>107</v>
      </c>
      <c r="BA2593" s="11">
        <v>38</v>
      </c>
      <c r="BC2593" s="11" t="s">
        <v>4992</v>
      </c>
    </row>
    <row r="2594" spans="1:55" x14ac:dyDescent="0.25">
      <c r="A2594" t="str">
        <f t="shared" si="46"/>
        <v xml:space="preserve">С/764CAV (BioChek) анемия уровень антител </v>
      </c>
      <c r="B2594" t="str">
        <f>IF(E2594="","",INDEX(Лаборатории!A:A,MATCH('Производственный контроль'!E2594,Лаборатории!B:B,0)))</f>
        <v xml:space="preserve">КУРИНОЕ ЦАРСТВО АО </v>
      </c>
      <c r="C2594" t="str">
        <f>IF(E2594="","",VLOOKUP(E2594,Лаборатории!B:D,3,0))</f>
        <v>U377_CHL</v>
      </c>
      <c r="D2594" s="12">
        <v>45772</v>
      </c>
      <c r="E2594" s="150" t="s">
        <v>793</v>
      </c>
      <c r="F2594" s="11" t="s">
        <v>371</v>
      </c>
      <c r="G2594" s="11" t="s">
        <v>506</v>
      </c>
      <c r="H2594" s="11" t="s">
        <v>262</v>
      </c>
      <c r="I2594" s="11" t="s">
        <v>3412</v>
      </c>
      <c r="J2594" t="str">
        <f>IF(L2594="","",VLOOKUP(L2594,Продукция!B:D,3,0))</f>
        <v>Биологический_материал</v>
      </c>
      <c r="K2594" t="str">
        <f>IF(L2594="","",VLOOKUP(L2594,Продукция!B:C,2,0))</f>
        <v>Сыворотка крови</v>
      </c>
      <c r="L2594" s="155" t="s">
        <v>302</v>
      </c>
      <c r="M2594">
        <f>IF(L2594="","",VLOOKUP(L2594,Продукция!B:L,11,0))</f>
        <v>0</v>
      </c>
      <c r="N2594" s="150" t="s">
        <v>873</v>
      </c>
      <c r="P2594" s="150" t="s">
        <v>340</v>
      </c>
      <c r="Q2594" s="150" t="s">
        <v>854</v>
      </c>
      <c r="R2594" s="153" t="s">
        <v>4875</v>
      </c>
      <c r="S2594" s="11">
        <v>18</v>
      </c>
      <c r="T2594" s="11" t="s">
        <v>5279</v>
      </c>
      <c r="V2594" s="14">
        <v>45761</v>
      </c>
      <c r="Z2594" s="162" t="s">
        <v>4823</v>
      </c>
      <c r="AA2594" s="15">
        <v>0.47916666666666669</v>
      </c>
      <c r="AB2594" t="str">
        <f>IF(L2594="","",VLOOKUP(L2594&amp;I2594,Продукция!A:I,9,0))</f>
        <v>рекомендация производителя набора</v>
      </c>
      <c r="AC2594" s="14">
        <v>45775</v>
      </c>
      <c r="AD2594" s="11" t="s">
        <v>2673</v>
      </c>
      <c r="AE2594" s="11" t="s">
        <v>4823</v>
      </c>
      <c r="AF2594" t="str">
        <f>IF(AD2594="","",VLOOKUP(AD2594,'Сотрудники и ссылки'!A:B,2,0))</f>
        <v>Серолог</v>
      </c>
      <c r="AG2594">
        <f>IF(AD2594="","",VLOOKUP(AD2594,'Сотрудники и ссылки'!A:C,3,0))</f>
        <v>20001771</v>
      </c>
      <c r="AH2594" s="11" t="s">
        <v>2673</v>
      </c>
      <c r="AI2594" t="str">
        <f>IF(AH2594="","",VLOOKUP(AH2594,'Сотрудники и ссылки'!A:B,2,0))</f>
        <v>Серолог</v>
      </c>
      <c r="AJ2594">
        <f>IF(AH2594="","",VLOOKUP(AH2594,'Сотрудники и ссылки'!A:C,3,0))</f>
        <v>20001771</v>
      </c>
      <c r="AK2594" s="14">
        <v>45775</v>
      </c>
      <c r="AL2594" s="2">
        <f>IF(AK2594="","",AK2594+VLOOKUP(I2594,'Вид исследования'!B:E,4,0))</f>
        <v>45776</v>
      </c>
      <c r="AM2594" s="2">
        <f>IF(AK2594="","",AK2594+VLOOKUP(I2594,'Вид исследования'!B:F,5,0))</f>
        <v>45776</v>
      </c>
      <c r="AN2594" s="14">
        <v>45775</v>
      </c>
      <c r="AP2594" s="150" t="s">
        <v>189</v>
      </c>
      <c r="AQ2594" t="str">
        <f>IFERROR(IF(L2594="","",VLOOKUP(L2594&amp;I2594,Продукция!A:K,11,0)),"обратитесь к админ справочника")</f>
        <v>согласно рекомендациям производителя теста</v>
      </c>
      <c r="AR2594" s="11" t="s">
        <v>4823</v>
      </c>
      <c r="AS2594" t="str">
        <f>IFERROR(IF(L2594="","",VLOOKUP(L2594&amp;I2594,Продукция!A:J,10,0)),"обратитесь к админ справочника")</f>
        <v>инструкция тест- ситема Биочек СК -126</v>
      </c>
      <c r="AT2594" s="11" t="s">
        <v>4823</v>
      </c>
      <c r="AU2594" s="11" t="s">
        <v>4823</v>
      </c>
      <c r="AV2594" s="11" t="s">
        <v>2673</v>
      </c>
      <c r="AW2594" s="150" t="s">
        <v>4824</v>
      </c>
      <c r="AX2594" s="11" t="s">
        <v>506</v>
      </c>
      <c r="AY2594" s="11" t="s">
        <v>1144</v>
      </c>
      <c r="AZ2594" s="11">
        <v>107</v>
      </c>
      <c r="BA2594" s="11">
        <v>38</v>
      </c>
      <c r="BC2594" s="11" t="s">
        <v>4992</v>
      </c>
    </row>
    <row r="2595" spans="1:55" x14ac:dyDescent="0.25">
      <c r="A2595" t="str">
        <f t="shared" si="46"/>
        <v xml:space="preserve">С/764CAV (BioChek) анемия уровень антител </v>
      </c>
      <c r="B2595" t="str">
        <f>IF(E2595="","",INDEX(Лаборатории!A:A,MATCH('Производственный контроль'!E2595,Лаборатории!B:B,0)))</f>
        <v xml:space="preserve">КУРИНОЕ ЦАРСТВО АО </v>
      </c>
      <c r="C2595" t="str">
        <f>IF(E2595="","",VLOOKUP(E2595,Лаборатории!B:D,3,0))</f>
        <v>U377_CHL</v>
      </c>
      <c r="D2595" s="12">
        <v>45772</v>
      </c>
      <c r="E2595" s="150" t="s">
        <v>793</v>
      </c>
      <c r="F2595" s="11" t="s">
        <v>371</v>
      </c>
      <c r="G2595" s="11" t="s">
        <v>506</v>
      </c>
      <c r="H2595" s="11" t="s">
        <v>262</v>
      </c>
      <c r="I2595" s="11" t="s">
        <v>3412</v>
      </c>
      <c r="J2595" t="str">
        <f>IF(L2595="","",VLOOKUP(L2595,Продукция!B:D,3,0))</f>
        <v>Биологический_материал</v>
      </c>
      <c r="K2595" t="str">
        <f>IF(L2595="","",VLOOKUP(L2595,Продукция!B:C,2,0))</f>
        <v>Сыворотка крови</v>
      </c>
      <c r="L2595" s="155" t="s">
        <v>302</v>
      </c>
      <c r="M2595">
        <f>IF(L2595="","",VLOOKUP(L2595,Продукция!B:L,11,0))</f>
        <v>0</v>
      </c>
      <c r="N2595" s="150" t="s">
        <v>873</v>
      </c>
      <c r="P2595" s="150" t="s">
        <v>340</v>
      </c>
      <c r="Q2595" s="150" t="s">
        <v>854</v>
      </c>
      <c r="R2595" s="153" t="s">
        <v>4876</v>
      </c>
      <c r="S2595" s="11">
        <v>18</v>
      </c>
      <c r="T2595" s="11" t="s">
        <v>5279</v>
      </c>
      <c r="V2595" s="14">
        <v>45762</v>
      </c>
      <c r="Z2595" s="162" t="s">
        <v>4823</v>
      </c>
      <c r="AA2595" s="15">
        <v>0.47916666666666669</v>
      </c>
      <c r="AB2595" t="str">
        <f>IF(L2595="","",VLOOKUP(L2595&amp;I2595,Продукция!A:I,9,0))</f>
        <v>рекомендация производителя набора</v>
      </c>
      <c r="AC2595" s="14">
        <v>45775</v>
      </c>
      <c r="AD2595" s="11" t="s">
        <v>2673</v>
      </c>
      <c r="AE2595" s="11" t="s">
        <v>4823</v>
      </c>
      <c r="AF2595" t="str">
        <f>IF(AD2595="","",VLOOKUP(AD2595,'Сотрудники и ссылки'!A:B,2,0))</f>
        <v>Серолог</v>
      </c>
      <c r="AG2595">
        <f>IF(AD2595="","",VLOOKUP(AD2595,'Сотрудники и ссылки'!A:C,3,0))</f>
        <v>20001771</v>
      </c>
      <c r="AH2595" s="11" t="s">
        <v>2673</v>
      </c>
      <c r="AI2595" t="str">
        <f>IF(AH2595="","",VLOOKUP(AH2595,'Сотрудники и ссылки'!A:B,2,0))</f>
        <v>Серолог</v>
      </c>
      <c r="AJ2595">
        <f>IF(AH2595="","",VLOOKUP(AH2595,'Сотрудники и ссылки'!A:C,3,0))</f>
        <v>20001771</v>
      </c>
      <c r="AK2595" s="14">
        <v>45775</v>
      </c>
      <c r="AL2595" s="2">
        <f>IF(AK2595="","",AK2595+VLOOKUP(I2595,'Вид исследования'!B:E,4,0))</f>
        <v>45776</v>
      </c>
      <c r="AM2595" s="2">
        <f>IF(AK2595="","",AK2595+VLOOKUP(I2595,'Вид исследования'!B:F,5,0))</f>
        <v>45776</v>
      </c>
      <c r="AN2595" s="14">
        <v>45775</v>
      </c>
      <c r="AP2595" s="150" t="s">
        <v>189</v>
      </c>
      <c r="AQ2595" t="str">
        <f>IFERROR(IF(L2595="","",VLOOKUP(L2595&amp;I2595,Продукция!A:K,11,0)),"обратитесь к админ справочника")</f>
        <v>согласно рекомендациям производителя теста</v>
      </c>
      <c r="AR2595" s="11" t="s">
        <v>4823</v>
      </c>
      <c r="AS2595" t="str">
        <f>IFERROR(IF(L2595="","",VLOOKUP(L2595&amp;I2595,Продукция!A:J,10,0)),"обратитесь к админ справочника")</f>
        <v>инструкция тест- ситема Биочек СК -126</v>
      </c>
      <c r="AT2595" s="11" t="s">
        <v>4823</v>
      </c>
      <c r="AU2595" s="11" t="s">
        <v>4823</v>
      </c>
      <c r="AV2595" s="11" t="s">
        <v>2673</v>
      </c>
      <c r="AW2595" s="150" t="s">
        <v>4824</v>
      </c>
      <c r="AX2595" s="11" t="s">
        <v>506</v>
      </c>
      <c r="AY2595" s="11" t="s">
        <v>1143</v>
      </c>
      <c r="AZ2595" s="11">
        <v>107</v>
      </c>
      <c r="BA2595" s="11">
        <v>38</v>
      </c>
      <c r="BC2595" s="11" t="s">
        <v>4992</v>
      </c>
    </row>
    <row r="2596" spans="1:55" x14ac:dyDescent="0.25">
      <c r="A2596" t="str">
        <f t="shared" si="46"/>
        <v>С/764FADV (BioChek) аденовирус уровень антител</v>
      </c>
      <c r="B2596" t="str">
        <f>IF(E2596="","",INDEX(Лаборатории!A:A,MATCH('Производственный контроль'!E2596,Лаборатории!B:B,0)))</f>
        <v xml:space="preserve">КУРИНОЕ ЦАРСТВО АО </v>
      </c>
      <c r="C2596" t="str">
        <f>IF(E2596="","",VLOOKUP(E2596,Лаборатории!B:D,3,0))</f>
        <v>U377_CHL</v>
      </c>
      <c r="D2596" s="12">
        <v>45772</v>
      </c>
      <c r="E2596" s="150" t="s">
        <v>793</v>
      </c>
      <c r="F2596" s="11" t="s">
        <v>371</v>
      </c>
      <c r="G2596" s="11" t="s">
        <v>506</v>
      </c>
      <c r="H2596" s="11" t="s">
        <v>262</v>
      </c>
      <c r="I2596" s="11" t="s">
        <v>3414</v>
      </c>
      <c r="J2596" t="str">
        <f>IF(L2596="","",VLOOKUP(L2596,Продукция!B:D,3,0))</f>
        <v>Биологический_материал</v>
      </c>
      <c r="K2596" t="str">
        <f>IF(L2596="","",VLOOKUP(L2596,Продукция!B:C,2,0))</f>
        <v>Сыворотка крови</v>
      </c>
      <c r="L2596" s="155" t="s">
        <v>302</v>
      </c>
      <c r="M2596">
        <f>IF(L2596="","",VLOOKUP(L2596,Продукция!B:L,11,0))</f>
        <v>0</v>
      </c>
      <c r="N2596" s="150" t="s">
        <v>873</v>
      </c>
      <c r="P2596" s="150" t="s">
        <v>340</v>
      </c>
      <c r="Q2596" s="150" t="s">
        <v>854</v>
      </c>
      <c r="R2596" s="153" t="s">
        <v>4875</v>
      </c>
      <c r="S2596" s="11">
        <v>18</v>
      </c>
      <c r="T2596" s="11" t="s">
        <v>5279</v>
      </c>
      <c r="V2596" s="14">
        <v>45761</v>
      </c>
      <c r="Z2596" s="162" t="s">
        <v>4823</v>
      </c>
      <c r="AA2596" s="15">
        <v>0.47916666666666669</v>
      </c>
      <c r="AB2596" t="str">
        <f>IF(L2596="","",VLOOKUP(L2596&amp;I2596,Продукция!A:I,9,0))</f>
        <v>рекомендация производителя набора</v>
      </c>
      <c r="AC2596" s="14">
        <v>45775</v>
      </c>
      <c r="AD2596" s="11" t="s">
        <v>2673</v>
      </c>
      <c r="AE2596" s="11" t="s">
        <v>4823</v>
      </c>
      <c r="AF2596" t="str">
        <f>IF(AD2596="","",VLOOKUP(AD2596,'Сотрудники и ссылки'!A:B,2,0))</f>
        <v>Серолог</v>
      </c>
      <c r="AG2596">
        <f>IF(AD2596="","",VLOOKUP(AD2596,'Сотрудники и ссылки'!A:C,3,0))</f>
        <v>20001771</v>
      </c>
      <c r="AH2596" s="11" t="s">
        <v>2673</v>
      </c>
      <c r="AI2596" t="str">
        <f>IF(AH2596="","",VLOOKUP(AH2596,'Сотрудники и ссылки'!A:B,2,0))</f>
        <v>Серолог</v>
      </c>
      <c r="AJ2596">
        <f>IF(AH2596="","",VLOOKUP(AH2596,'Сотрудники и ссылки'!A:C,3,0))</f>
        <v>20001771</v>
      </c>
      <c r="AK2596" s="14">
        <v>45775</v>
      </c>
      <c r="AL2596" s="2">
        <f>IF(AK2596="","",AK2596+VLOOKUP(I2596,'Вид исследования'!B:E,4,0))</f>
        <v>45776</v>
      </c>
      <c r="AM2596" s="2">
        <f>IF(AK2596="","",AK2596+VLOOKUP(I2596,'Вид исследования'!B:F,5,0))</f>
        <v>45776</v>
      </c>
      <c r="AN2596" s="14">
        <v>45775</v>
      </c>
      <c r="AP2596" s="150" t="s">
        <v>189</v>
      </c>
      <c r="AQ2596" t="str">
        <f>IFERROR(IF(L2596="","",VLOOKUP(L2596&amp;I2596,Продукция!A:K,11,0)),"обратитесь к админ справочника")</f>
        <v>согласно рекомендациям производителя теста</v>
      </c>
      <c r="AR2596" s="11" t="s">
        <v>4823</v>
      </c>
      <c r="AS2596" t="str">
        <f>IFERROR(IF(L2596="","",VLOOKUP(L2596&amp;I2596,Продукция!A:J,10,0)),"обратитесь к админ справочника")</f>
        <v>инструкция тест- ситема Биочек СК -132</v>
      </c>
      <c r="AT2596" s="11" t="s">
        <v>4823</v>
      </c>
      <c r="AU2596" s="11" t="s">
        <v>4823</v>
      </c>
      <c r="AV2596" s="11" t="s">
        <v>2673</v>
      </c>
      <c r="AW2596" s="150" t="s">
        <v>4824</v>
      </c>
      <c r="AX2596" s="11" t="s">
        <v>506</v>
      </c>
      <c r="AY2596" s="11" t="s">
        <v>1144</v>
      </c>
      <c r="AZ2596" s="11">
        <v>107</v>
      </c>
      <c r="BA2596" s="11">
        <v>38</v>
      </c>
      <c r="BC2596" s="11" t="s">
        <v>4992</v>
      </c>
    </row>
    <row r="2597" spans="1:55" x14ac:dyDescent="0.25">
      <c r="A2597" t="str">
        <f t="shared" si="46"/>
        <v>С/764FADV (BioChek) аденовирус уровень антител</v>
      </c>
      <c r="B2597" t="str">
        <f>IF(E2597="","",INDEX(Лаборатории!A:A,MATCH('Производственный контроль'!E2597,Лаборатории!B:B,0)))</f>
        <v xml:space="preserve">КУРИНОЕ ЦАРСТВО АО </v>
      </c>
      <c r="C2597" t="str">
        <f>IF(E2597="","",VLOOKUP(E2597,Лаборатории!B:D,3,0))</f>
        <v>U377_CHL</v>
      </c>
      <c r="D2597" s="12">
        <v>45772</v>
      </c>
      <c r="E2597" s="150" t="s">
        <v>793</v>
      </c>
      <c r="F2597" s="11" t="s">
        <v>371</v>
      </c>
      <c r="G2597" s="11" t="s">
        <v>506</v>
      </c>
      <c r="H2597" s="11" t="s">
        <v>262</v>
      </c>
      <c r="I2597" s="11" t="s">
        <v>3414</v>
      </c>
      <c r="J2597" t="str">
        <f>IF(L2597="","",VLOOKUP(L2597,Продукция!B:D,3,0))</f>
        <v>Биологический_материал</v>
      </c>
      <c r="K2597" t="str">
        <f>IF(L2597="","",VLOOKUP(L2597,Продукция!B:C,2,0))</f>
        <v>Сыворотка крови</v>
      </c>
      <c r="L2597" s="155" t="s">
        <v>302</v>
      </c>
      <c r="M2597">
        <f>IF(L2597="","",VLOOKUP(L2597,Продукция!B:L,11,0))</f>
        <v>0</v>
      </c>
      <c r="N2597" s="150" t="s">
        <v>873</v>
      </c>
      <c r="P2597" s="150" t="s">
        <v>340</v>
      </c>
      <c r="Q2597" s="150" t="s">
        <v>854</v>
      </c>
      <c r="R2597" s="153" t="s">
        <v>4876</v>
      </c>
      <c r="S2597" s="11">
        <v>18</v>
      </c>
      <c r="T2597" s="11" t="s">
        <v>5279</v>
      </c>
      <c r="V2597" s="14">
        <v>45762</v>
      </c>
      <c r="Z2597" s="162" t="s">
        <v>4823</v>
      </c>
      <c r="AA2597" s="15">
        <v>0.47916666666666669</v>
      </c>
      <c r="AB2597" t="str">
        <f>IF(L2597="","",VLOOKUP(L2597&amp;I2597,Продукция!A:I,9,0))</f>
        <v>рекомендация производителя набора</v>
      </c>
      <c r="AC2597" s="14">
        <v>45775</v>
      </c>
      <c r="AD2597" s="11" t="s">
        <v>2673</v>
      </c>
      <c r="AE2597" s="11" t="s">
        <v>4823</v>
      </c>
      <c r="AF2597" t="str">
        <f>IF(AD2597="","",VLOOKUP(AD2597,'Сотрудники и ссылки'!A:B,2,0))</f>
        <v>Серолог</v>
      </c>
      <c r="AG2597">
        <f>IF(AD2597="","",VLOOKUP(AD2597,'Сотрудники и ссылки'!A:C,3,0))</f>
        <v>20001771</v>
      </c>
      <c r="AH2597" s="11" t="s">
        <v>2673</v>
      </c>
      <c r="AI2597" t="str">
        <f>IF(AH2597="","",VLOOKUP(AH2597,'Сотрудники и ссылки'!A:B,2,0))</f>
        <v>Серолог</v>
      </c>
      <c r="AJ2597">
        <f>IF(AH2597="","",VLOOKUP(AH2597,'Сотрудники и ссылки'!A:C,3,0))</f>
        <v>20001771</v>
      </c>
      <c r="AK2597" s="14">
        <v>45775</v>
      </c>
      <c r="AL2597" s="2">
        <f>IF(AK2597="","",AK2597+VLOOKUP(I2597,'Вид исследования'!B:E,4,0))</f>
        <v>45776</v>
      </c>
      <c r="AM2597" s="2">
        <f>IF(AK2597="","",AK2597+VLOOKUP(I2597,'Вид исследования'!B:F,5,0))</f>
        <v>45776</v>
      </c>
      <c r="AN2597" s="14">
        <v>45775</v>
      </c>
      <c r="AP2597" s="150" t="s">
        <v>189</v>
      </c>
      <c r="AQ2597" t="str">
        <f>IFERROR(IF(L2597="","",VLOOKUP(L2597&amp;I2597,Продукция!A:K,11,0)),"обратитесь к админ справочника")</f>
        <v>согласно рекомендациям производителя теста</v>
      </c>
      <c r="AR2597" s="11" t="s">
        <v>4823</v>
      </c>
      <c r="AS2597" t="str">
        <f>IFERROR(IF(L2597="","",VLOOKUP(L2597&amp;I2597,Продукция!A:J,10,0)),"обратитесь к админ справочника")</f>
        <v>инструкция тест- ситема Биочек СК -132</v>
      </c>
      <c r="AT2597" s="11" t="s">
        <v>4823</v>
      </c>
      <c r="AU2597" s="11" t="s">
        <v>4823</v>
      </c>
      <c r="AV2597" s="11" t="s">
        <v>2673</v>
      </c>
      <c r="AW2597" s="150" t="s">
        <v>4824</v>
      </c>
      <c r="AX2597" s="11" t="s">
        <v>506</v>
      </c>
      <c r="AY2597" s="11" t="s">
        <v>1143</v>
      </c>
      <c r="AZ2597" s="11">
        <v>107</v>
      </c>
      <c r="BA2597" s="11">
        <v>38</v>
      </c>
      <c r="BC2597" s="11" t="s">
        <v>4992</v>
      </c>
    </row>
    <row r="2598" spans="1:55" x14ac:dyDescent="0.25">
      <c r="A2598" t="str">
        <f t="shared" si="46"/>
        <v>С/764MG (BioChek) микоплазма галлисептикум уровень антител</v>
      </c>
      <c r="B2598" t="str">
        <f>IF(E2598="","",INDEX(Лаборатории!A:A,MATCH('Производственный контроль'!E2598,Лаборатории!B:B,0)))</f>
        <v xml:space="preserve">КУРИНОЕ ЦАРСТВО АО </v>
      </c>
      <c r="C2598" t="str">
        <f>IF(E2598="","",VLOOKUP(E2598,Лаборатории!B:D,3,0))</f>
        <v>U377_CHL</v>
      </c>
      <c r="D2598" s="12">
        <v>45772</v>
      </c>
      <c r="E2598" s="150" t="s">
        <v>793</v>
      </c>
      <c r="F2598" s="11" t="s">
        <v>371</v>
      </c>
      <c r="G2598" s="11" t="s">
        <v>506</v>
      </c>
      <c r="H2598" s="11" t="s">
        <v>262</v>
      </c>
      <c r="I2598" s="11" t="s">
        <v>3422</v>
      </c>
      <c r="J2598" t="str">
        <f>IF(L2598="","",VLOOKUP(L2598,Продукция!B:D,3,0))</f>
        <v>Биологический_материал</v>
      </c>
      <c r="K2598" t="str">
        <f>IF(L2598="","",VLOOKUP(L2598,Продукция!B:C,2,0))</f>
        <v>Сыворотка крови</v>
      </c>
      <c r="L2598" s="155" t="s">
        <v>302</v>
      </c>
      <c r="M2598">
        <f>IF(L2598="","",VLOOKUP(L2598,Продукция!B:L,11,0))</f>
        <v>0</v>
      </c>
      <c r="N2598" s="150" t="s">
        <v>873</v>
      </c>
      <c r="P2598" s="150" t="s">
        <v>340</v>
      </c>
      <c r="Q2598" s="150" t="s">
        <v>854</v>
      </c>
      <c r="R2598" s="153" t="s">
        <v>4875</v>
      </c>
      <c r="S2598" s="11">
        <v>18</v>
      </c>
      <c r="T2598" s="11" t="s">
        <v>5279</v>
      </c>
      <c r="V2598" s="14">
        <v>45761</v>
      </c>
      <c r="Z2598" s="162" t="s">
        <v>4823</v>
      </c>
      <c r="AA2598" s="15">
        <v>0.47916666666666669</v>
      </c>
      <c r="AB2598" t="str">
        <f>IF(L2598="","",VLOOKUP(L2598&amp;I2598,Продукция!A:I,9,0))</f>
        <v>рекомендация производителя набора</v>
      </c>
      <c r="AC2598" s="14">
        <v>45775</v>
      </c>
      <c r="AD2598" s="11" t="s">
        <v>2673</v>
      </c>
      <c r="AE2598" s="11" t="s">
        <v>4823</v>
      </c>
      <c r="AF2598" t="str">
        <f>IF(AD2598="","",VLOOKUP(AD2598,'Сотрудники и ссылки'!A:B,2,0))</f>
        <v>Серолог</v>
      </c>
      <c r="AG2598">
        <f>IF(AD2598="","",VLOOKUP(AD2598,'Сотрудники и ссылки'!A:C,3,0))</f>
        <v>20001771</v>
      </c>
      <c r="AH2598" s="11" t="s">
        <v>2673</v>
      </c>
      <c r="AI2598" t="str">
        <f>IF(AH2598="","",VLOOKUP(AH2598,'Сотрудники и ссылки'!A:B,2,0))</f>
        <v>Серолог</v>
      </c>
      <c r="AJ2598">
        <f>IF(AH2598="","",VLOOKUP(AH2598,'Сотрудники и ссылки'!A:C,3,0))</f>
        <v>20001771</v>
      </c>
      <c r="AK2598" s="14">
        <v>45775</v>
      </c>
      <c r="AL2598" s="2">
        <f>IF(AK2598="","",AK2598+VLOOKUP(I2598,'Вид исследования'!B:E,4,0))</f>
        <v>45776</v>
      </c>
      <c r="AM2598" s="2">
        <f>IF(AK2598="","",AK2598+VLOOKUP(I2598,'Вид исследования'!B:F,5,0))</f>
        <v>45776</v>
      </c>
      <c r="AN2598" s="14">
        <v>45775</v>
      </c>
      <c r="AP2598" s="150" t="s">
        <v>189</v>
      </c>
      <c r="AQ2598" t="str">
        <f>IFERROR(IF(L2598="","",VLOOKUP(L2598&amp;I2598,Продукция!A:K,11,0)),"обратитесь к админ справочника")</f>
        <v>согласно рекомендациям производителя теста</v>
      </c>
      <c r="AR2598" s="11" t="s">
        <v>4823</v>
      </c>
      <c r="AS2598" t="str">
        <f>IFERROR(IF(L2598="","",VLOOKUP(L2598&amp;I2598,Продукция!A:J,10,0)),"обратитесь к админ справочника")</f>
        <v>инструкция тест- ситема Биочек СК -114</v>
      </c>
      <c r="AT2598" s="11" t="s">
        <v>4823</v>
      </c>
      <c r="AU2598" s="11" t="s">
        <v>4823</v>
      </c>
      <c r="AV2598" s="11" t="s">
        <v>2673</v>
      </c>
      <c r="AW2598" s="150" t="s">
        <v>4824</v>
      </c>
      <c r="AX2598" s="11" t="s">
        <v>506</v>
      </c>
      <c r="AY2598" s="11" t="s">
        <v>1144</v>
      </c>
      <c r="AZ2598" s="11">
        <v>107</v>
      </c>
      <c r="BA2598" s="11">
        <v>38</v>
      </c>
      <c r="BC2598" s="11" t="s">
        <v>4992</v>
      </c>
    </row>
    <row r="2599" spans="1:55" x14ac:dyDescent="0.25">
      <c r="A2599" t="str">
        <f t="shared" si="46"/>
        <v>С/764MG (BioChek) микоплазма галлисептикум уровень антител</v>
      </c>
      <c r="B2599" t="str">
        <f>IF(E2599="","",INDEX(Лаборатории!A:A,MATCH('Производственный контроль'!E2599,Лаборатории!B:B,0)))</f>
        <v xml:space="preserve">КУРИНОЕ ЦАРСТВО АО </v>
      </c>
      <c r="C2599" t="str">
        <f>IF(E2599="","",VLOOKUP(E2599,Лаборатории!B:D,3,0))</f>
        <v>U377_CHL</v>
      </c>
      <c r="D2599" s="12">
        <v>45772</v>
      </c>
      <c r="E2599" s="150" t="s">
        <v>793</v>
      </c>
      <c r="F2599" s="11" t="s">
        <v>371</v>
      </c>
      <c r="G2599" s="11" t="s">
        <v>506</v>
      </c>
      <c r="H2599" s="11" t="s">
        <v>262</v>
      </c>
      <c r="I2599" s="11" t="s">
        <v>3422</v>
      </c>
      <c r="J2599" t="str">
        <f>IF(L2599="","",VLOOKUP(L2599,Продукция!B:D,3,0))</f>
        <v>Биологический_материал</v>
      </c>
      <c r="K2599" t="str">
        <f>IF(L2599="","",VLOOKUP(L2599,Продукция!B:C,2,0))</f>
        <v>Сыворотка крови</v>
      </c>
      <c r="L2599" s="155" t="s">
        <v>302</v>
      </c>
      <c r="M2599">
        <f>IF(L2599="","",VLOOKUP(L2599,Продукция!B:L,11,0))</f>
        <v>0</v>
      </c>
      <c r="N2599" s="150" t="s">
        <v>873</v>
      </c>
      <c r="P2599" s="150" t="s">
        <v>340</v>
      </c>
      <c r="Q2599" s="150" t="s">
        <v>854</v>
      </c>
      <c r="R2599" s="153" t="s">
        <v>4876</v>
      </c>
      <c r="S2599" s="11">
        <v>18</v>
      </c>
      <c r="T2599" s="11" t="s">
        <v>5279</v>
      </c>
      <c r="V2599" s="14">
        <v>45762</v>
      </c>
      <c r="Z2599" s="162" t="s">
        <v>4823</v>
      </c>
      <c r="AA2599" s="15">
        <v>0.47916666666666669</v>
      </c>
      <c r="AB2599" t="str">
        <f>IF(L2599="","",VLOOKUP(L2599&amp;I2599,Продукция!A:I,9,0))</f>
        <v>рекомендация производителя набора</v>
      </c>
      <c r="AC2599" s="14">
        <v>45775</v>
      </c>
      <c r="AD2599" s="11" t="s">
        <v>2673</v>
      </c>
      <c r="AE2599" s="11" t="s">
        <v>4823</v>
      </c>
      <c r="AF2599" t="str">
        <f>IF(AD2599="","",VLOOKUP(AD2599,'Сотрудники и ссылки'!A:B,2,0))</f>
        <v>Серолог</v>
      </c>
      <c r="AG2599">
        <f>IF(AD2599="","",VLOOKUP(AD2599,'Сотрудники и ссылки'!A:C,3,0))</f>
        <v>20001771</v>
      </c>
      <c r="AH2599" s="11" t="s">
        <v>2673</v>
      </c>
      <c r="AI2599" t="str">
        <f>IF(AH2599="","",VLOOKUP(AH2599,'Сотрудники и ссылки'!A:B,2,0))</f>
        <v>Серолог</v>
      </c>
      <c r="AJ2599">
        <f>IF(AH2599="","",VLOOKUP(AH2599,'Сотрудники и ссылки'!A:C,3,0))</f>
        <v>20001771</v>
      </c>
      <c r="AK2599" s="14">
        <v>45775</v>
      </c>
      <c r="AL2599" s="2">
        <f>IF(AK2599="","",AK2599+VLOOKUP(I2599,'Вид исследования'!B:E,4,0))</f>
        <v>45776</v>
      </c>
      <c r="AM2599" s="2">
        <f>IF(AK2599="","",AK2599+VLOOKUP(I2599,'Вид исследования'!B:F,5,0))</f>
        <v>45776</v>
      </c>
      <c r="AN2599" s="14">
        <v>45775</v>
      </c>
      <c r="AP2599" s="150" t="s">
        <v>189</v>
      </c>
      <c r="AQ2599" t="str">
        <f>IFERROR(IF(L2599="","",VLOOKUP(L2599&amp;I2599,Продукция!A:K,11,0)),"обратитесь к админ справочника")</f>
        <v>согласно рекомендациям производителя теста</v>
      </c>
      <c r="AR2599" s="11" t="s">
        <v>4823</v>
      </c>
      <c r="AS2599" t="str">
        <f>IFERROR(IF(L2599="","",VLOOKUP(L2599&amp;I2599,Продукция!A:J,10,0)),"обратитесь к админ справочника")</f>
        <v>инструкция тест- ситема Биочек СК -114</v>
      </c>
      <c r="AT2599" s="11" t="s">
        <v>4823</v>
      </c>
      <c r="AU2599" s="11" t="s">
        <v>4823</v>
      </c>
      <c r="AV2599" s="11" t="s">
        <v>2673</v>
      </c>
      <c r="AW2599" s="150" t="s">
        <v>4824</v>
      </c>
      <c r="AX2599" s="11" t="s">
        <v>506</v>
      </c>
      <c r="AY2599" s="11" t="s">
        <v>1143</v>
      </c>
      <c r="AZ2599" s="11">
        <v>107</v>
      </c>
      <c r="BA2599" s="11">
        <v>38</v>
      </c>
      <c r="BC2599" s="11" t="s">
        <v>4992</v>
      </c>
    </row>
    <row r="2600" spans="1:55" x14ac:dyDescent="0.25">
      <c r="A2600" t="str">
        <f t="shared" si="46"/>
        <v>С/764MS (BioChek) микоплазма синовия уровень антител</v>
      </c>
      <c r="B2600" t="str">
        <f>IF(E2600="","",INDEX(Лаборатории!A:A,MATCH('Производственный контроль'!E2600,Лаборатории!B:B,0)))</f>
        <v xml:space="preserve">КУРИНОЕ ЦАРСТВО АО </v>
      </c>
      <c r="C2600" t="str">
        <f>IF(E2600="","",VLOOKUP(E2600,Лаборатории!B:D,3,0))</f>
        <v>U377_CHL</v>
      </c>
      <c r="D2600" s="12">
        <v>45772</v>
      </c>
      <c r="E2600" s="150" t="s">
        <v>793</v>
      </c>
      <c r="F2600" s="11" t="s">
        <v>371</v>
      </c>
      <c r="G2600" s="11" t="s">
        <v>506</v>
      </c>
      <c r="H2600" s="11" t="s">
        <v>262</v>
      </c>
      <c r="I2600" s="11" t="s">
        <v>3423</v>
      </c>
      <c r="J2600" t="str">
        <f>IF(L2600="","",VLOOKUP(L2600,Продукция!B:D,3,0))</f>
        <v>Биологический_материал</v>
      </c>
      <c r="K2600" t="str">
        <f>IF(L2600="","",VLOOKUP(L2600,Продукция!B:C,2,0))</f>
        <v>Сыворотка крови</v>
      </c>
      <c r="L2600" s="155" t="s">
        <v>302</v>
      </c>
      <c r="M2600">
        <f>IF(L2600="","",VLOOKUP(L2600,Продукция!B:L,11,0))</f>
        <v>0</v>
      </c>
      <c r="N2600" s="150" t="s">
        <v>873</v>
      </c>
      <c r="P2600" s="150" t="s">
        <v>340</v>
      </c>
      <c r="Q2600" s="150" t="s">
        <v>854</v>
      </c>
      <c r="R2600" s="153" t="s">
        <v>4875</v>
      </c>
      <c r="S2600" s="11">
        <v>18</v>
      </c>
      <c r="T2600" s="11" t="s">
        <v>5279</v>
      </c>
      <c r="V2600" s="14">
        <v>45761</v>
      </c>
      <c r="Z2600" s="162" t="s">
        <v>4823</v>
      </c>
      <c r="AA2600" s="15">
        <v>0.47916666666666669</v>
      </c>
      <c r="AB2600" t="str">
        <f>IF(L2600="","",VLOOKUP(L2600&amp;I2600,Продукция!A:I,9,0))</f>
        <v>рекомендация производителя набора</v>
      </c>
      <c r="AC2600" s="14">
        <v>45775</v>
      </c>
      <c r="AD2600" s="11" t="s">
        <v>2673</v>
      </c>
      <c r="AE2600" s="11" t="s">
        <v>4823</v>
      </c>
      <c r="AF2600" t="str">
        <f>IF(AD2600="","",VLOOKUP(AD2600,'Сотрудники и ссылки'!A:B,2,0))</f>
        <v>Серолог</v>
      </c>
      <c r="AG2600">
        <f>IF(AD2600="","",VLOOKUP(AD2600,'Сотрудники и ссылки'!A:C,3,0))</f>
        <v>20001771</v>
      </c>
      <c r="AH2600" s="11" t="s">
        <v>2673</v>
      </c>
      <c r="AI2600" t="str">
        <f>IF(AH2600="","",VLOOKUP(AH2600,'Сотрудники и ссылки'!A:B,2,0))</f>
        <v>Серолог</v>
      </c>
      <c r="AJ2600">
        <f>IF(AH2600="","",VLOOKUP(AH2600,'Сотрудники и ссылки'!A:C,3,0))</f>
        <v>20001771</v>
      </c>
      <c r="AK2600" s="14">
        <v>45775</v>
      </c>
      <c r="AL2600" s="2">
        <f>IF(AK2600="","",AK2600+VLOOKUP(I2600,'Вид исследования'!B:E,4,0))</f>
        <v>45776</v>
      </c>
      <c r="AM2600" s="2">
        <f>IF(AK2600="","",AK2600+VLOOKUP(I2600,'Вид исследования'!B:F,5,0))</f>
        <v>45776</v>
      </c>
      <c r="AN2600" s="14">
        <v>45775</v>
      </c>
      <c r="AP2600" s="150" t="s">
        <v>189</v>
      </c>
      <c r="AQ2600" t="str">
        <f>IFERROR(IF(L2600="","",VLOOKUP(L2600&amp;I2600,Продукция!A:K,11,0)),"обратитесь к админ справочника")</f>
        <v>согласно рекомендациям производителя теста</v>
      </c>
      <c r="AR2600" s="11" t="s">
        <v>4823</v>
      </c>
      <c r="AS2600" t="str">
        <f>IFERROR(IF(L2600="","",VLOOKUP(L2600&amp;I2600,Продукция!A:J,10,0)),"обратитесь к админ справочника")</f>
        <v>инструкция тест- ситема Биочек СК -115</v>
      </c>
      <c r="AT2600" s="11" t="s">
        <v>4823</v>
      </c>
      <c r="AU2600" s="11" t="s">
        <v>4823</v>
      </c>
      <c r="AV2600" s="11" t="s">
        <v>2673</v>
      </c>
      <c r="AW2600" s="150" t="s">
        <v>4824</v>
      </c>
      <c r="AX2600" s="11" t="s">
        <v>506</v>
      </c>
      <c r="AY2600" s="11" t="s">
        <v>1144</v>
      </c>
      <c r="AZ2600" s="11">
        <v>107</v>
      </c>
      <c r="BA2600" s="11">
        <v>38</v>
      </c>
      <c r="BC2600" s="11" t="s">
        <v>4992</v>
      </c>
    </row>
    <row r="2601" spans="1:55" x14ac:dyDescent="0.25">
      <c r="A2601" t="str">
        <f t="shared" si="46"/>
        <v>С/764MS (BioChek) микоплазма синовия уровень антител</v>
      </c>
      <c r="B2601" t="str">
        <f>IF(E2601="","",INDEX(Лаборатории!A:A,MATCH('Производственный контроль'!E2601,Лаборатории!B:B,0)))</f>
        <v xml:space="preserve">КУРИНОЕ ЦАРСТВО АО </v>
      </c>
      <c r="C2601" t="str">
        <f>IF(E2601="","",VLOOKUP(E2601,Лаборатории!B:D,3,0))</f>
        <v>U377_CHL</v>
      </c>
      <c r="D2601" s="12">
        <v>45772</v>
      </c>
      <c r="E2601" s="150" t="s">
        <v>793</v>
      </c>
      <c r="F2601" s="11" t="s">
        <v>371</v>
      </c>
      <c r="G2601" s="11" t="s">
        <v>506</v>
      </c>
      <c r="H2601" s="11" t="s">
        <v>262</v>
      </c>
      <c r="I2601" s="11" t="s">
        <v>3423</v>
      </c>
      <c r="J2601" t="str">
        <f>IF(L2601="","",VLOOKUP(L2601,Продукция!B:D,3,0))</f>
        <v>Биологический_материал</v>
      </c>
      <c r="K2601" t="str">
        <f>IF(L2601="","",VLOOKUP(L2601,Продукция!B:C,2,0))</f>
        <v>Сыворотка крови</v>
      </c>
      <c r="L2601" s="155" t="s">
        <v>302</v>
      </c>
      <c r="M2601">
        <f>IF(L2601="","",VLOOKUP(L2601,Продукция!B:L,11,0))</f>
        <v>0</v>
      </c>
      <c r="N2601" s="150" t="s">
        <v>873</v>
      </c>
      <c r="P2601" s="150" t="s">
        <v>340</v>
      </c>
      <c r="Q2601" s="150" t="s">
        <v>854</v>
      </c>
      <c r="R2601" s="153" t="s">
        <v>4876</v>
      </c>
      <c r="S2601" s="11">
        <v>18</v>
      </c>
      <c r="T2601" s="11" t="s">
        <v>5279</v>
      </c>
      <c r="V2601" s="14">
        <v>45762</v>
      </c>
      <c r="Z2601" s="162" t="s">
        <v>4823</v>
      </c>
      <c r="AA2601" s="15">
        <v>0.47916666666666669</v>
      </c>
      <c r="AB2601" t="str">
        <f>IF(L2601="","",VLOOKUP(L2601&amp;I2601,Продукция!A:I,9,0))</f>
        <v>рекомендация производителя набора</v>
      </c>
      <c r="AC2601" s="14">
        <v>45775</v>
      </c>
      <c r="AD2601" s="11" t="s">
        <v>2673</v>
      </c>
      <c r="AE2601" s="11" t="s">
        <v>4823</v>
      </c>
      <c r="AF2601" t="str">
        <f>IF(AD2601="","",VLOOKUP(AD2601,'Сотрудники и ссылки'!A:B,2,0))</f>
        <v>Серолог</v>
      </c>
      <c r="AG2601">
        <f>IF(AD2601="","",VLOOKUP(AD2601,'Сотрудники и ссылки'!A:C,3,0))</f>
        <v>20001771</v>
      </c>
      <c r="AH2601" s="11" t="s">
        <v>2673</v>
      </c>
      <c r="AI2601" t="str">
        <f>IF(AH2601="","",VLOOKUP(AH2601,'Сотрудники и ссылки'!A:B,2,0))</f>
        <v>Серолог</v>
      </c>
      <c r="AJ2601">
        <f>IF(AH2601="","",VLOOKUP(AH2601,'Сотрудники и ссылки'!A:C,3,0))</f>
        <v>20001771</v>
      </c>
      <c r="AK2601" s="14">
        <v>45775</v>
      </c>
      <c r="AL2601" s="2">
        <f>IF(AK2601="","",AK2601+VLOOKUP(I2601,'Вид исследования'!B:E,4,0))</f>
        <v>45776</v>
      </c>
      <c r="AM2601" s="2">
        <f>IF(AK2601="","",AK2601+VLOOKUP(I2601,'Вид исследования'!B:F,5,0))</f>
        <v>45776</v>
      </c>
      <c r="AN2601" s="14">
        <v>45775</v>
      </c>
      <c r="AP2601" s="150" t="s">
        <v>189</v>
      </c>
      <c r="AQ2601" t="str">
        <f>IFERROR(IF(L2601="","",VLOOKUP(L2601&amp;I2601,Продукция!A:K,11,0)),"обратитесь к админ справочника")</f>
        <v>согласно рекомендациям производителя теста</v>
      </c>
      <c r="AR2601" s="11" t="s">
        <v>4823</v>
      </c>
      <c r="AS2601" t="str">
        <f>IFERROR(IF(L2601="","",VLOOKUP(L2601&amp;I2601,Продукция!A:J,10,0)),"обратитесь к админ справочника")</f>
        <v>инструкция тест- ситема Биочек СК -115</v>
      </c>
      <c r="AT2601" s="11" t="s">
        <v>4823</v>
      </c>
      <c r="AU2601" s="11" t="s">
        <v>4823</v>
      </c>
      <c r="AV2601" s="11" t="s">
        <v>2673</v>
      </c>
      <c r="AW2601" s="150" t="s">
        <v>4824</v>
      </c>
      <c r="AX2601" s="11" t="s">
        <v>506</v>
      </c>
      <c r="AY2601" s="11" t="s">
        <v>1143</v>
      </c>
      <c r="AZ2601" s="11">
        <v>107</v>
      </c>
      <c r="BA2601" s="11">
        <v>38</v>
      </c>
      <c r="BC2601" s="11" t="s">
        <v>4992</v>
      </c>
    </row>
    <row r="2602" spans="1:55" x14ac:dyDescent="0.25">
      <c r="A2602" t="str">
        <f t="shared" si="46"/>
        <v>С/764SE (BioChek) сальмонелла группы В и D уровень антител</v>
      </c>
      <c r="B2602" t="str">
        <f>IF(E2602="","",INDEX(Лаборатории!A:A,MATCH('Производственный контроль'!E2602,Лаборатории!B:B,0)))</f>
        <v xml:space="preserve">КУРИНОЕ ЦАРСТВО АО </v>
      </c>
      <c r="C2602" t="str">
        <f>IF(E2602="","",VLOOKUP(E2602,Лаборатории!B:D,3,0))</f>
        <v>U377_CHL</v>
      </c>
      <c r="D2602" s="12">
        <v>45772</v>
      </c>
      <c r="E2602" s="150" t="s">
        <v>793</v>
      </c>
      <c r="F2602" s="11" t="s">
        <v>371</v>
      </c>
      <c r="G2602" s="11" t="s">
        <v>506</v>
      </c>
      <c r="H2602" s="11" t="s">
        <v>262</v>
      </c>
      <c r="I2602" s="11" t="s">
        <v>3428</v>
      </c>
      <c r="J2602" t="str">
        <f>IF(L2602="","",VLOOKUP(L2602,Продукция!B:D,3,0))</f>
        <v>Биологический_материал</v>
      </c>
      <c r="K2602" t="str">
        <f>IF(L2602="","",VLOOKUP(L2602,Продукция!B:C,2,0))</f>
        <v>Сыворотка крови</v>
      </c>
      <c r="L2602" s="155" t="s">
        <v>302</v>
      </c>
      <c r="M2602">
        <f>IF(L2602="","",VLOOKUP(L2602,Продукция!B:L,11,0))</f>
        <v>0</v>
      </c>
      <c r="N2602" s="150" t="s">
        <v>873</v>
      </c>
      <c r="P2602" s="150" t="s">
        <v>340</v>
      </c>
      <c r="Q2602" s="150" t="s">
        <v>854</v>
      </c>
      <c r="R2602" s="153" t="s">
        <v>4875</v>
      </c>
      <c r="S2602" s="11">
        <v>18</v>
      </c>
      <c r="T2602" s="11" t="s">
        <v>5279</v>
      </c>
      <c r="V2602" s="14">
        <v>45761</v>
      </c>
      <c r="Z2602" s="162" t="s">
        <v>4823</v>
      </c>
      <c r="AA2602" s="15">
        <v>0.47916666666666669</v>
      </c>
      <c r="AB2602" t="str">
        <f>IF(L2602="","",VLOOKUP(L2602&amp;I2602,Продукция!A:I,9,0))</f>
        <v>рекомендация производителя набора</v>
      </c>
      <c r="AC2602" s="14">
        <v>45775</v>
      </c>
      <c r="AD2602" s="11" t="s">
        <v>2673</v>
      </c>
      <c r="AE2602" s="11" t="s">
        <v>4823</v>
      </c>
      <c r="AF2602" t="str">
        <f>IF(AD2602="","",VLOOKUP(AD2602,'Сотрудники и ссылки'!A:B,2,0))</f>
        <v>Серолог</v>
      </c>
      <c r="AG2602">
        <f>IF(AD2602="","",VLOOKUP(AD2602,'Сотрудники и ссылки'!A:C,3,0))</f>
        <v>20001771</v>
      </c>
      <c r="AH2602" s="11" t="s">
        <v>2673</v>
      </c>
      <c r="AI2602" t="str">
        <f>IF(AH2602="","",VLOOKUP(AH2602,'Сотрудники и ссылки'!A:B,2,0))</f>
        <v>Серолог</v>
      </c>
      <c r="AJ2602">
        <f>IF(AH2602="","",VLOOKUP(AH2602,'Сотрудники и ссылки'!A:C,3,0))</f>
        <v>20001771</v>
      </c>
      <c r="AK2602" s="14">
        <v>45775</v>
      </c>
      <c r="AL2602" s="2">
        <f>IF(AK2602="","",AK2602+VLOOKUP(I2602,'Вид исследования'!B:E,4,0))</f>
        <v>45776</v>
      </c>
      <c r="AM2602" s="2">
        <f>IF(AK2602="","",AK2602+VLOOKUP(I2602,'Вид исследования'!B:F,5,0))</f>
        <v>45776</v>
      </c>
      <c r="AN2602" s="14">
        <v>45775</v>
      </c>
      <c r="AP2602" s="150" t="s">
        <v>189</v>
      </c>
      <c r="AQ2602" t="str">
        <f>IFERROR(IF(L2602="","",VLOOKUP(L2602&amp;I2602,Продукция!A:K,11,0)),"обратитесь к админ справочника")</f>
        <v>согласно рекомендациям производителя теста</v>
      </c>
      <c r="AR2602" s="11" t="s">
        <v>4823</v>
      </c>
      <c r="AS2602" t="str">
        <f>IFERROR(IF(L2602="","",VLOOKUP(L2602&amp;I2602,Продукция!A:J,10,0)),"обратитесь к админ справочника")</f>
        <v>инструкция тест- ситема Биочек СК -218</v>
      </c>
      <c r="AT2602" s="11" t="s">
        <v>4823</v>
      </c>
      <c r="AU2602" s="11" t="s">
        <v>4823</v>
      </c>
      <c r="AV2602" s="11" t="s">
        <v>2673</v>
      </c>
      <c r="AW2602" s="150" t="s">
        <v>4824</v>
      </c>
      <c r="AX2602" s="11" t="s">
        <v>506</v>
      </c>
      <c r="AY2602" s="11" t="s">
        <v>1144</v>
      </c>
      <c r="AZ2602" s="11">
        <v>107</v>
      </c>
      <c r="BA2602" s="11">
        <v>38</v>
      </c>
      <c r="BC2602" s="11" t="s">
        <v>4992</v>
      </c>
    </row>
    <row r="2603" spans="1:55" x14ac:dyDescent="0.25">
      <c r="A2603" t="str">
        <f t="shared" si="46"/>
        <v>С/764SE (BioChek) сальмонелла группы В и D уровень антител</v>
      </c>
      <c r="B2603" t="str">
        <f>IF(E2603="","",INDEX(Лаборатории!A:A,MATCH('Производственный контроль'!E2603,Лаборатории!B:B,0)))</f>
        <v xml:space="preserve">КУРИНОЕ ЦАРСТВО АО </v>
      </c>
      <c r="C2603" t="str">
        <f>IF(E2603="","",VLOOKUP(E2603,Лаборатории!B:D,3,0))</f>
        <v>U377_CHL</v>
      </c>
      <c r="D2603" s="12">
        <v>45772</v>
      </c>
      <c r="E2603" s="150" t="s">
        <v>793</v>
      </c>
      <c r="F2603" s="11" t="s">
        <v>371</v>
      </c>
      <c r="G2603" s="11" t="s">
        <v>506</v>
      </c>
      <c r="H2603" s="11" t="s">
        <v>262</v>
      </c>
      <c r="I2603" s="11" t="s">
        <v>3428</v>
      </c>
      <c r="J2603" t="str">
        <f>IF(L2603="","",VLOOKUP(L2603,Продукция!B:D,3,0))</f>
        <v>Биологический_материал</v>
      </c>
      <c r="K2603" t="str">
        <f>IF(L2603="","",VLOOKUP(L2603,Продукция!B:C,2,0))</f>
        <v>Сыворотка крови</v>
      </c>
      <c r="L2603" s="155" t="s">
        <v>302</v>
      </c>
      <c r="M2603">
        <f>IF(L2603="","",VLOOKUP(L2603,Продукция!B:L,11,0))</f>
        <v>0</v>
      </c>
      <c r="N2603" s="150" t="s">
        <v>873</v>
      </c>
      <c r="P2603" s="150" t="s">
        <v>340</v>
      </c>
      <c r="Q2603" s="150" t="s">
        <v>854</v>
      </c>
      <c r="R2603" s="153" t="s">
        <v>4876</v>
      </c>
      <c r="S2603" s="11">
        <v>18</v>
      </c>
      <c r="T2603" s="11" t="s">
        <v>5279</v>
      </c>
      <c r="V2603" s="14">
        <v>45762</v>
      </c>
      <c r="Z2603" s="162" t="s">
        <v>4823</v>
      </c>
      <c r="AA2603" s="15">
        <v>0.47916666666666669</v>
      </c>
      <c r="AB2603" t="str">
        <f>IF(L2603="","",VLOOKUP(L2603&amp;I2603,Продукция!A:I,9,0))</f>
        <v>рекомендация производителя набора</v>
      </c>
      <c r="AC2603" s="14">
        <v>45775</v>
      </c>
      <c r="AD2603" s="11" t="s">
        <v>2673</v>
      </c>
      <c r="AE2603" s="11" t="s">
        <v>4823</v>
      </c>
      <c r="AF2603" t="str">
        <f>IF(AD2603="","",VLOOKUP(AD2603,'Сотрудники и ссылки'!A:B,2,0))</f>
        <v>Серолог</v>
      </c>
      <c r="AG2603">
        <f>IF(AD2603="","",VLOOKUP(AD2603,'Сотрудники и ссылки'!A:C,3,0))</f>
        <v>20001771</v>
      </c>
      <c r="AH2603" s="11" t="s">
        <v>2673</v>
      </c>
      <c r="AI2603" t="str">
        <f>IF(AH2603="","",VLOOKUP(AH2603,'Сотрудники и ссылки'!A:B,2,0))</f>
        <v>Серолог</v>
      </c>
      <c r="AJ2603">
        <f>IF(AH2603="","",VLOOKUP(AH2603,'Сотрудники и ссылки'!A:C,3,0))</f>
        <v>20001771</v>
      </c>
      <c r="AK2603" s="14">
        <v>45775</v>
      </c>
      <c r="AL2603" s="2">
        <f>IF(AK2603="","",AK2603+VLOOKUP(I2603,'Вид исследования'!B:E,4,0))</f>
        <v>45776</v>
      </c>
      <c r="AM2603" s="2">
        <f>IF(AK2603="","",AK2603+VLOOKUP(I2603,'Вид исследования'!B:F,5,0))</f>
        <v>45776</v>
      </c>
      <c r="AN2603" s="14">
        <v>45775</v>
      </c>
      <c r="AP2603" s="150" t="s">
        <v>189</v>
      </c>
      <c r="AQ2603" t="str">
        <f>IFERROR(IF(L2603="","",VLOOKUP(L2603&amp;I2603,Продукция!A:K,11,0)),"обратитесь к админ справочника")</f>
        <v>согласно рекомендациям производителя теста</v>
      </c>
      <c r="AR2603" s="11" t="s">
        <v>4823</v>
      </c>
      <c r="AS2603" t="str">
        <f>IFERROR(IF(L2603="","",VLOOKUP(L2603&amp;I2603,Продукция!A:J,10,0)),"обратитесь к админ справочника")</f>
        <v>инструкция тест- ситема Биочек СК -218</v>
      </c>
      <c r="AT2603" s="11" t="s">
        <v>4823</v>
      </c>
      <c r="AU2603" s="11" t="s">
        <v>4823</v>
      </c>
      <c r="AV2603" s="11" t="s">
        <v>2673</v>
      </c>
      <c r="AW2603" s="150" t="s">
        <v>4824</v>
      </c>
      <c r="AX2603" s="11" t="s">
        <v>506</v>
      </c>
      <c r="AY2603" s="11" t="s">
        <v>1143</v>
      </c>
      <c r="AZ2603" s="11">
        <v>107</v>
      </c>
      <c r="BA2603" s="11">
        <v>38</v>
      </c>
      <c r="BC2603" s="11" t="s">
        <v>4992</v>
      </c>
    </row>
    <row r="2604" spans="1:55" x14ac:dyDescent="0.25">
      <c r="A2604" t="str">
        <f t="shared" si="46"/>
        <v>С/764ORT (BioChek) орнитобактерии уровень антител</v>
      </c>
      <c r="B2604" t="str">
        <f>IF(E2604="","",INDEX(Лаборатории!A:A,MATCH('Производственный контроль'!E2604,Лаборатории!B:B,0)))</f>
        <v xml:space="preserve">КУРИНОЕ ЦАРСТВО АО </v>
      </c>
      <c r="C2604" t="str">
        <f>IF(E2604="","",VLOOKUP(E2604,Лаборатории!B:D,3,0))</f>
        <v>U377_CHL</v>
      </c>
      <c r="D2604" s="12">
        <v>45772</v>
      </c>
      <c r="E2604" s="150" t="s">
        <v>793</v>
      </c>
      <c r="F2604" s="11" t="s">
        <v>371</v>
      </c>
      <c r="G2604" s="11" t="s">
        <v>506</v>
      </c>
      <c r="H2604" s="11" t="s">
        <v>262</v>
      </c>
      <c r="I2604" s="11" t="s">
        <v>3425</v>
      </c>
      <c r="J2604" t="str">
        <f>IF(L2604="","",VLOOKUP(L2604,Продукция!B:D,3,0))</f>
        <v>Биологический_материал</v>
      </c>
      <c r="K2604" t="str">
        <f>IF(L2604="","",VLOOKUP(L2604,Продукция!B:C,2,0))</f>
        <v>Сыворотка крови</v>
      </c>
      <c r="L2604" s="155" t="s">
        <v>302</v>
      </c>
      <c r="M2604">
        <f>IF(L2604="","",VLOOKUP(L2604,Продукция!B:L,11,0))</f>
        <v>0</v>
      </c>
      <c r="N2604" s="150" t="s">
        <v>873</v>
      </c>
      <c r="P2604" s="150" t="s">
        <v>340</v>
      </c>
      <c r="Q2604" s="150" t="s">
        <v>854</v>
      </c>
      <c r="R2604" s="153" t="s">
        <v>4875</v>
      </c>
      <c r="S2604" s="11">
        <v>18</v>
      </c>
      <c r="T2604" s="11" t="s">
        <v>5279</v>
      </c>
      <c r="V2604" s="14">
        <v>45761</v>
      </c>
      <c r="Z2604" s="162" t="s">
        <v>4823</v>
      </c>
      <c r="AA2604" s="15">
        <v>0.47916666666666669</v>
      </c>
      <c r="AB2604" t="str">
        <f>IF(L2604="","",VLOOKUP(L2604&amp;I2604,Продукция!A:I,9,0))</f>
        <v>рекомендация производителя набора</v>
      </c>
      <c r="AC2604" s="14">
        <v>45775</v>
      </c>
      <c r="AD2604" s="11" t="s">
        <v>2673</v>
      </c>
      <c r="AE2604" s="11" t="s">
        <v>4823</v>
      </c>
      <c r="AF2604" t="str">
        <f>IF(AD2604="","",VLOOKUP(AD2604,'Сотрудники и ссылки'!A:B,2,0))</f>
        <v>Серолог</v>
      </c>
      <c r="AG2604">
        <f>IF(AD2604="","",VLOOKUP(AD2604,'Сотрудники и ссылки'!A:C,3,0))</f>
        <v>20001771</v>
      </c>
      <c r="AH2604" s="11" t="s">
        <v>2673</v>
      </c>
      <c r="AI2604" t="str">
        <f>IF(AH2604="","",VLOOKUP(AH2604,'Сотрудники и ссылки'!A:B,2,0))</f>
        <v>Серолог</v>
      </c>
      <c r="AJ2604">
        <f>IF(AH2604="","",VLOOKUP(AH2604,'Сотрудники и ссылки'!A:C,3,0))</f>
        <v>20001771</v>
      </c>
      <c r="AK2604" s="14">
        <v>45775</v>
      </c>
      <c r="AL2604" s="2">
        <f>IF(AK2604="","",AK2604+VLOOKUP(I2604,'Вид исследования'!B:E,4,0))</f>
        <v>45776</v>
      </c>
      <c r="AM2604" s="2">
        <f>IF(AK2604="","",AK2604+VLOOKUP(I2604,'Вид исследования'!B:F,5,0))</f>
        <v>45776</v>
      </c>
      <c r="AN2604" s="14">
        <v>45775</v>
      </c>
      <c r="AP2604" s="150" t="s">
        <v>189</v>
      </c>
      <c r="AQ2604" t="str">
        <f>IFERROR(IF(L2604="","",VLOOKUP(L2604&amp;I2604,Продукция!A:K,11,0)),"обратитесь к админ справочника")</f>
        <v>согласно рекомендациям производителя теста</v>
      </c>
      <c r="AR2604" s="11" t="s">
        <v>4823</v>
      </c>
      <c r="AS2604" t="str">
        <f>IFERROR(IF(L2604="","",VLOOKUP(L2604&amp;I2604,Продукция!A:J,10,0)),"обратитесь к админ справочника")</f>
        <v>инструкция тест- ситема Биочек СК-108</v>
      </c>
      <c r="AT2604" s="11" t="s">
        <v>4823</v>
      </c>
      <c r="AU2604" s="11" t="s">
        <v>4823</v>
      </c>
      <c r="AV2604" s="11" t="s">
        <v>2673</v>
      </c>
      <c r="AW2604" s="150" t="s">
        <v>4824</v>
      </c>
      <c r="AX2604" s="11" t="s">
        <v>506</v>
      </c>
      <c r="AY2604" s="11" t="s">
        <v>1144</v>
      </c>
      <c r="AZ2604" s="11">
        <v>107</v>
      </c>
      <c r="BA2604" s="11">
        <v>38</v>
      </c>
      <c r="BC2604" s="11" t="s">
        <v>4992</v>
      </c>
    </row>
    <row r="2605" spans="1:55" x14ac:dyDescent="0.25">
      <c r="A2605" t="str">
        <f t="shared" si="46"/>
        <v>С/764ORT (BioChek) орнитобактерии уровень антител</v>
      </c>
      <c r="B2605" t="str">
        <f>IF(E2605="","",INDEX(Лаборатории!A:A,MATCH('Производственный контроль'!E2605,Лаборатории!B:B,0)))</f>
        <v xml:space="preserve">КУРИНОЕ ЦАРСТВО АО </v>
      </c>
      <c r="C2605" t="str">
        <f>IF(E2605="","",VLOOKUP(E2605,Лаборатории!B:D,3,0))</f>
        <v>U377_CHL</v>
      </c>
      <c r="D2605" s="12">
        <v>45772</v>
      </c>
      <c r="E2605" s="150" t="s">
        <v>793</v>
      </c>
      <c r="F2605" s="11" t="s">
        <v>371</v>
      </c>
      <c r="G2605" s="11" t="s">
        <v>506</v>
      </c>
      <c r="H2605" s="11" t="s">
        <v>262</v>
      </c>
      <c r="I2605" s="11" t="s">
        <v>3425</v>
      </c>
      <c r="J2605" t="str">
        <f>IF(L2605="","",VLOOKUP(L2605,Продукция!B:D,3,0))</f>
        <v>Биологический_материал</v>
      </c>
      <c r="K2605" t="str">
        <f>IF(L2605="","",VLOOKUP(L2605,Продукция!B:C,2,0))</f>
        <v>Сыворотка крови</v>
      </c>
      <c r="L2605" s="155" t="s">
        <v>302</v>
      </c>
      <c r="M2605">
        <f>IF(L2605="","",VLOOKUP(L2605,Продукция!B:L,11,0))</f>
        <v>0</v>
      </c>
      <c r="N2605" s="150" t="s">
        <v>873</v>
      </c>
      <c r="P2605" s="150" t="s">
        <v>340</v>
      </c>
      <c r="Q2605" s="150" t="s">
        <v>854</v>
      </c>
      <c r="R2605" s="153" t="s">
        <v>4876</v>
      </c>
      <c r="S2605" s="11">
        <v>18</v>
      </c>
      <c r="T2605" s="11" t="s">
        <v>5279</v>
      </c>
      <c r="V2605" s="14">
        <v>45762</v>
      </c>
      <c r="Z2605" s="162" t="s">
        <v>4823</v>
      </c>
      <c r="AA2605" s="15">
        <v>0.47916666666666669</v>
      </c>
      <c r="AB2605" t="str">
        <f>IF(L2605="","",VLOOKUP(L2605&amp;I2605,Продукция!A:I,9,0))</f>
        <v>рекомендация производителя набора</v>
      </c>
      <c r="AC2605" s="14">
        <v>45775</v>
      </c>
      <c r="AD2605" s="11" t="s">
        <v>2673</v>
      </c>
      <c r="AE2605" s="11" t="s">
        <v>4823</v>
      </c>
      <c r="AF2605" t="str">
        <f>IF(AD2605="","",VLOOKUP(AD2605,'Сотрудники и ссылки'!A:B,2,0))</f>
        <v>Серолог</v>
      </c>
      <c r="AG2605">
        <f>IF(AD2605="","",VLOOKUP(AD2605,'Сотрудники и ссылки'!A:C,3,0))</f>
        <v>20001771</v>
      </c>
      <c r="AH2605" s="11" t="s">
        <v>2673</v>
      </c>
      <c r="AI2605" t="str">
        <f>IF(AH2605="","",VLOOKUP(AH2605,'Сотрудники и ссылки'!A:B,2,0))</f>
        <v>Серолог</v>
      </c>
      <c r="AJ2605">
        <f>IF(AH2605="","",VLOOKUP(AH2605,'Сотрудники и ссылки'!A:C,3,0))</f>
        <v>20001771</v>
      </c>
      <c r="AK2605" s="14">
        <v>45775</v>
      </c>
      <c r="AL2605" s="2">
        <f>IF(AK2605="","",AK2605+VLOOKUP(I2605,'Вид исследования'!B:E,4,0))</f>
        <v>45776</v>
      </c>
      <c r="AM2605" s="2">
        <f>IF(AK2605="","",AK2605+VLOOKUP(I2605,'Вид исследования'!B:F,5,0))</f>
        <v>45776</v>
      </c>
      <c r="AN2605" s="14">
        <v>45775</v>
      </c>
      <c r="AP2605" s="150" t="s">
        <v>189</v>
      </c>
      <c r="AQ2605" t="str">
        <f>IFERROR(IF(L2605="","",VLOOKUP(L2605&amp;I2605,Продукция!A:K,11,0)),"обратитесь к админ справочника")</f>
        <v>согласно рекомендациям производителя теста</v>
      </c>
      <c r="AR2605" s="11" t="s">
        <v>4823</v>
      </c>
      <c r="AS2605" t="str">
        <f>IFERROR(IF(L2605="","",VLOOKUP(L2605&amp;I2605,Продукция!A:J,10,0)),"обратитесь к админ справочника")</f>
        <v>инструкция тест- ситема Биочек СК-108</v>
      </c>
      <c r="AT2605" s="11" t="s">
        <v>4823</v>
      </c>
      <c r="AU2605" s="11" t="s">
        <v>4823</v>
      </c>
      <c r="AV2605" s="11" t="s">
        <v>2673</v>
      </c>
      <c r="AW2605" s="150" t="s">
        <v>4824</v>
      </c>
      <c r="AX2605" s="11" t="s">
        <v>506</v>
      </c>
      <c r="AY2605" s="11" t="s">
        <v>1143</v>
      </c>
      <c r="AZ2605" s="11">
        <v>107</v>
      </c>
      <c r="BA2605" s="11">
        <v>38</v>
      </c>
      <c r="BC2605" s="11" t="s">
        <v>4992</v>
      </c>
    </row>
    <row r="2606" spans="1:55" x14ac:dyDescent="0.25">
      <c r="A2606" t="str">
        <f t="shared" si="46"/>
        <v>С/764ART (BioChek) инфекционный альвеолярный ринотрахеит тип А и В уровень антител</v>
      </c>
      <c r="B2606" t="str">
        <f>IF(E2606="","",INDEX(Лаборатории!A:A,MATCH('Производственный контроль'!E2606,Лаборатории!B:B,0)))</f>
        <v xml:space="preserve">КУРИНОЕ ЦАРСТВО АО </v>
      </c>
      <c r="C2606" t="str">
        <f>IF(E2606="","",VLOOKUP(E2606,Лаборатории!B:D,3,0))</f>
        <v>U377_CHL</v>
      </c>
      <c r="D2606" s="12">
        <v>45772</v>
      </c>
      <c r="E2606" s="150" t="s">
        <v>793</v>
      </c>
      <c r="F2606" s="11" t="s">
        <v>371</v>
      </c>
      <c r="G2606" s="11" t="s">
        <v>506</v>
      </c>
      <c r="H2606" s="11" t="s">
        <v>262</v>
      </c>
      <c r="I2606" s="11" t="s">
        <v>3409</v>
      </c>
      <c r="J2606" t="str">
        <f>IF(L2606="","",VLOOKUP(L2606,Продукция!B:D,3,0))</f>
        <v>Биологический_материал</v>
      </c>
      <c r="K2606" t="str">
        <f>IF(L2606="","",VLOOKUP(L2606,Продукция!B:C,2,0))</f>
        <v>Сыворотка крови</v>
      </c>
      <c r="L2606" s="155" t="s">
        <v>302</v>
      </c>
      <c r="M2606">
        <f>IF(L2606="","",VLOOKUP(L2606,Продукция!B:L,11,0))</f>
        <v>0</v>
      </c>
      <c r="N2606" s="150" t="s">
        <v>873</v>
      </c>
      <c r="P2606" s="150" t="s">
        <v>340</v>
      </c>
      <c r="Q2606" s="150" t="s">
        <v>854</v>
      </c>
      <c r="R2606" s="153" t="s">
        <v>4885</v>
      </c>
      <c r="S2606" s="11">
        <v>18</v>
      </c>
      <c r="T2606" s="11" t="s">
        <v>5279</v>
      </c>
      <c r="V2606" s="14">
        <v>45764</v>
      </c>
      <c r="Z2606" s="162" t="s">
        <v>4823</v>
      </c>
      <c r="AA2606" s="15">
        <v>0.47916666666666669</v>
      </c>
      <c r="AB2606" t="str">
        <f>IF(L2606="","",VLOOKUP(L2606&amp;I2606,Продукция!A:I,9,0))</f>
        <v>рекомендация производителя набора</v>
      </c>
      <c r="AC2606" s="14">
        <v>45783</v>
      </c>
      <c r="AD2606" s="11" t="s">
        <v>2676</v>
      </c>
      <c r="AE2606" s="11" t="s">
        <v>4823</v>
      </c>
      <c r="AF2606" t="str">
        <f>IF(AD2606="","",VLOOKUP(AD2606,'Сотрудники и ссылки'!A:B,2,0))</f>
        <v>Серолог</v>
      </c>
      <c r="AG2606">
        <f>IF(AD2606="","",VLOOKUP(AD2606,'Сотрудники и ссылки'!A:C,3,0))</f>
        <v>20007746</v>
      </c>
      <c r="AH2606" s="11" t="s">
        <v>2676</v>
      </c>
      <c r="AI2606" t="str">
        <f>IF(AH2606="","",VLOOKUP(AH2606,'Сотрудники и ссылки'!A:B,2,0))</f>
        <v>Серолог</v>
      </c>
      <c r="AJ2606">
        <f>IF(AH2606="","",VLOOKUP(AH2606,'Сотрудники и ссылки'!A:C,3,0))</f>
        <v>20007746</v>
      </c>
      <c r="AK2606" s="14">
        <v>45783</v>
      </c>
      <c r="AL2606" s="2">
        <f>IF(AK2606="","",AK2606+VLOOKUP(I2606,'Вид исследования'!B:E,4,0))</f>
        <v>45784</v>
      </c>
      <c r="AM2606" s="2">
        <f>IF(AK2606="","",AK2606+VLOOKUP(I2606,'Вид исследования'!B:F,5,0))</f>
        <v>45784</v>
      </c>
      <c r="AN2606" s="14">
        <v>45783</v>
      </c>
      <c r="AP2606" s="150" t="s">
        <v>189</v>
      </c>
      <c r="AQ2606" t="str">
        <f>IFERROR(IF(L2606="","",VLOOKUP(L2606&amp;I2606,Продукция!A:K,11,0)),"обратитесь к админ справочника")</f>
        <v>согласно рекомендациям производителя теста</v>
      </c>
      <c r="AR2606" s="11" t="s">
        <v>4823</v>
      </c>
      <c r="AS2606" t="str">
        <f>IFERROR(IF(L2606="","",VLOOKUP(L2606&amp;I2606,Продукция!A:J,10,0)),"обратитесь к админ справочника")</f>
        <v>инструкция тест- ситема Биочек СК-120</v>
      </c>
      <c r="AT2606" s="11" t="s">
        <v>4823</v>
      </c>
      <c r="AU2606" s="11" t="s">
        <v>4823</v>
      </c>
      <c r="AV2606" s="11" t="s">
        <v>2676</v>
      </c>
      <c r="AW2606" s="150" t="s">
        <v>4824</v>
      </c>
      <c r="AX2606" s="11" t="s">
        <v>506</v>
      </c>
      <c r="AY2606" s="11" t="s">
        <v>1139</v>
      </c>
      <c r="AZ2606" s="11">
        <v>107</v>
      </c>
      <c r="BA2606" s="11">
        <v>38</v>
      </c>
      <c r="BC2606" s="11" t="s">
        <v>4992</v>
      </c>
    </row>
    <row r="2607" spans="1:55" x14ac:dyDescent="0.25">
      <c r="A2607" t="str">
        <f t="shared" si="46"/>
        <v>С/764ART (BioChek) инфекционный альвеолярный ринотрахеит тип А и В уровень антител</v>
      </c>
      <c r="B2607" t="str">
        <f>IF(E2607="","",INDEX(Лаборатории!A:A,MATCH('Производственный контроль'!E2607,Лаборатории!B:B,0)))</f>
        <v xml:space="preserve">КУРИНОЕ ЦАРСТВО АО </v>
      </c>
      <c r="C2607" t="str">
        <f>IF(E2607="","",VLOOKUP(E2607,Лаборатории!B:D,3,0))</f>
        <v>U377_CHL</v>
      </c>
      <c r="D2607" s="12">
        <v>45772</v>
      </c>
      <c r="E2607" s="150" t="s">
        <v>793</v>
      </c>
      <c r="F2607" s="11" t="s">
        <v>371</v>
      </c>
      <c r="G2607" s="11" t="s">
        <v>506</v>
      </c>
      <c r="H2607" s="11" t="s">
        <v>262</v>
      </c>
      <c r="I2607" s="11" t="s">
        <v>3409</v>
      </c>
      <c r="J2607" t="str">
        <f>IF(L2607="","",VLOOKUP(L2607,Продукция!B:D,3,0))</f>
        <v>Биологический_материал</v>
      </c>
      <c r="K2607" t="str">
        <f>IF(L2607="","",VLOOKUP(L2607,Продукция!B:C,2,0))</f>
        <v>Сыворотка крови</v>
      </c>
      <c r="L2607" s="155" t="s">
        <v>302</v>
      </c>
      <c r="M2607">
        <f>IF(L2607="","",VLOOKUP(L2607,Продукция!B:L,11,0))</f>
        <v>0</v>
      </c>
      <c r="N2607" s="150" t="s">
        <v>873</v>
      </c>
      <c r="P2607" s="150" t="s">
        <v>340</v>
      </c>
      <c r="Q2607" s="150" t="s">
        <v>854</v>
      </c>
      <c r="R2607" s="153" t="s">
        <v>4886</v>
      </c>
      <c r="S2607" s="11">
        <v>18</v>
      </c>
      <c r="T2607" s="11" t="s">
        <v>5279</v>
      </c>
      <c r="V2607" s="14">
        <v>45766</v>
      </c>
      <c r="Z2607" s="162" t="s">
        <v>4823</v>
      </c>
      <c r="AA2607" s="15">
        <v>0.47916666666666669</v>
      </c>
      <c r="AB2607" t="str">
        <f>IF(L2607="","",VLOOKUP(L2607&amp;I2607,Продукция!A:I,9,0))</f>
        <v>рекомендация производителя набора</v>
      </c>
      <c r="AC2607" s="14">
        <v>45783</v>
      </c>
      <c r="AD2607" s="11" t="s">
        <v>2676</v>
      </c>
      <c r="AE2607" s="11" t="s">
        <v>4823</v>
      </c>
      <c r="AF2607" t="str">
        <f>IF(AD2607="","",VLOOKUP(AD2607,'Сотрудники и ссылки'!A:B,2,0))</f>
        <v>Серолог</v>
      </c>
      <c r="AG2607">
        <f>IF(AD2607="","",VLOOKUP(AD2607,'Сотрудники и ссылки'!A:C,3,0))</f>
        <v>20007746</v>
      </c>
      <c r="AH2607" s="11" t="s">
        <v>2676</v>
      </c>
      <c r="AI2607" t="str">
        <f>IF(AH2607="","",VLOOKUP(AH2607,'Сотрудники и ссылки'!A:B,2,0))</f>
        <v>Серолог</v>
      </c>
      <c r="AJ2607">
        <f>IF(AH2607="","",VLOOKUP(AH2607,'Сотрудники и ссылки'!A:C,3,0))</f>
        <v>20007746</v>
      </c>
      <c r="AK2607" s="14">
        <v>45783</v>
      </c>
      <c r="AL2607" s="2">
        <f>IF(AK2607="","",AK2607+VLOOKUP(I2607,'Вид исследования'!B:E,4,0))</f>
        <v>45784</v>
      </c>
      <c r="AM2607" s="2">
        <f>IF(AK2607="","",AK2607+VLOOKUP(I2607,'Вид исследования'!B:F,5,0))</f>
        <v>45784</v>
      </c>
      <c r="AN2607" s="14">
        <v>45783</v>
      </c>
      <c r="AP2607" s="150" t="s">
        <v>189</v>
      </c>
      <c r="AQ2607" t="str">
        <f>IFERROR(IF(L2607="","",VLOOKUP(L2607&amp;I2607,Продукция!A:K,11,0)),"обратитесь к админ справочника")</f>
        <v>согласно рекомендациям производителя теста</v>
      </c>
      <c r="AR2607" s="11" t="s">
        <v>4823</v>
      </c>
      <c r="AS2607" t="str">
        <f>IFERROR(IF(L2607="","",VLOOKUP(L2607&amp;I2607,Продукция!A:J,10,0)),"обратитесь к админ справочника")</f>
        <v>инструкция тест- ситема Биочек СК-120</v>
      </c>
      <c r="AT2607" s="11" t="s">
        <v>4823</v>
      </c>
      <c r="AU2607" s="11" t="s">
        <v>4823</v>
      </c>
      <c r="AV2607" s="11" t="s">
        <v>2676</v>
      </c>
      <c r="AW2607" s="150" t="s">
        <v>4824</v>
      </c>
      <c r="AX2607" s="11" t="s">
        <v>506</v>
      </c>
      <c r="AY2607" s="11" t="s">
        <v>1140</v>
      </c>
      <c r="AZ2607" s="11">
        <v>107</v>
      </c>
      <c r="BA2607" s="11">
        <v>38</v>
      </c>
      <c r="BC2607" s="11" t="s">
        <v>4992</v>
      </c>
    </row>
    <row r="2608" spans="1:55" x14ac:dyDescent="0.25">
      <c r="A2608" t="str">
        <f t="shared" si="46"/>
        <v>С/764ART (BioChek) инфекционный альвеолярный ринотрахеит тип А и В уровень антител</v>
      </c>
      <c r="B2608" t="str">
        <f>IF(E2608="","",INDEX(Лаборатории!A:A,MATCH('Производственный контроль'!E2608,Лаборатории!B:B,0)))</f>
        <v xml:space="preserve">КУРИНОЕ ЦАРСТВО АО </v>
      </c>
      <c r="C2608" t="str">
        <f>IF(E2608="","",VLOOKUP(E2608,Лаборатории!B:D,3,0))</f>
        <v>U377_CHL</v>
      </c>
      <c r="D2608" s="12">
        <v>45772</v>
      </c>
      <c r="E2608" s="150" t="s">
        <v>793</v>
      </c>
      <c r="F2608" s="11" t="s">
        <v>371</v>
      </c>
      <c r="G2608" s="11" t="s">
        <v>506</v>
      </c>
      <c r="H2608" s="11" t="s">
        <v>262</v>
      </c>
      <c r="I2608" s="11" t="s">
        <v>3409</v>
      </c>
      <c r="J2608" t="str">
        <f>IF(L2608="","",VLOOKUP(L2608,Продукция!B:D,3,0))</f>
        <v>Биологический_материал</v>
      </c>
      <c r="K2608" t="str">
        <f>IF(L2608="","",VLOOKUP(L2608,Продукция!B:C,2,0))</f>
        <v>Сыворотка крови</v>
      </c>
      <c r="L2608" s="155" t="s">
        <v>302</v>
      </c>
      <c r="M2608">
        <f>IF(L2608="","",VLOOKUP(L2608,Продукция!B:L,11,0))</f>
        <v>0</v>
      </c>
      <c r="N2608" s="150" t="s">
        <v>873</v>
      </c>
      <c r="P2608" s="150" t="s">
        <v>340</v>
      </c>
      <c r="Q2608" s="150" t="s">
        <v>854</v>
      </c>
      <c r="R2608" s="153" t="s">
        <v>4890</v>
      </c>
      <c r="S2608" s="11">
        <v>18</v>
      </c>
      <c r="T2608" s="11" t="s">
        <v>5279</v>
      </c>
      <c r="V2608" s="14">
        <v>45767</v>
      </c>
      <c r="Z2608" s="162" t="s">
        <v>4823</v>
      </c>
      <c r="AA2608" s="15">
        <v>0.47916666666666669</v>
      </c>
      <c r="AB2608" t="str">
        <f>IF(L2608="","",VLOOKUP(L2608&amp;I2608,Продукция!A:I,9,0))</f>
        <v>рекомендация производителя набора</v>
      </c>
      <c r="AC2608" s="14">
        <v>45783</v>
      </c>
      <c r="AD2608" s="11" t="s">
        <v>2676</v>
      </c>
      <c r="AE2608" s="11" t="s">
        <v>4823</v>
      </c>
      <c r="AF2608" t="str">
        <f>IF(AD2608="","",VLOOKUP(AD2608,'Сотрудники и ссылки'!A:B,2,0))</f>
        <v>Серолог</v>
      </c>
      <c r="AG2608">
        <f>IF(AD2608="","",VLOOKUP(AD2608,'Сотрудники и ссылки'!A:C,3,0))</f>
        <v>20007746</v>
      </c>
      <c r="AH2608" s="11" t="s">
        <v>2676</v>
      </c>
      <c r="AI2608" t="str">
        <f>IF(AH2608="","",VLOOKUP(AH2608,'Сотрудники и ссылки'!A:B,2,0))</f>
        <v>Серолог</v>
      </c>
      <c r="AJ2608">
        <f>IF(AH2608="","",VLOOKUP(AH2608,'Сотрудники и ссылки'!A:C,3,0))</f>
        <v>20007746</v>
      </c>
      <c r="AK2608" s="14">
        <v>45783</v>
      </c>
      <c r="AL2608" s="2">
        <f>IF(AK2608="","",AK2608+VLOOKUP(I2608,'Вид исследования'!B:E,4,0))</f>
        <v>45784</v>
      </c>
      <c r="AM2608" s="2">
        <f>IF(AK2608="","",AK2608+VLOOKUP(I2608,'Вид исследования'!B:F,5,0))</f>
        <v>45784</v>
      </c>
      <c r="AN2608" s="14">
        <v>45783</v>
      </c>
      <c r="AP2608" s="150" t="s">
        <v>189</v>
      </c>
      <c r="AQ2608" t="str">
        <f>IFERROR(IF(L2608="","",VLOOKUP(L2608&amp;I2608,Продукция!A:K,11,0)),"обратитесь к админ справочника")</f>
        <v>согласно рекомендациям производителя теста</v>
      </c>
      <c r="AR2608" s="11" t="s">
        <v>4823</v>
      </c>
      <c r="AS2608" t="str">
        <f>IFERROR(IF(L2608="","",VLOOKUP(L2608&amp;I2608,Продукция!A:J,10,0)),"обратитесь к админ справочника")</f>
        <v>инструкция тест- ситема Биочек СК-120</v>
      </c>
      <c r="AT2608" s="11" t="s">
        <v>4823</v>
      </c>
      <c r="AU2608" s="11" t="s">
        <v>4823</v>
      </c>
      <c r="AV2608" s="11" t="s">
        <v>2676</v>
      </c>
      <c r="AW2608" s="150" t="s">
        <v>4824</v>
      </c>
      <c r="AX2608" s="11" t="s">
        <v>506</v>
      </c>
      <c r="AY2608" s="11" t="s">
        <v>1124</v>
      </c>
      <c r="AZ2608" s="11">
        <v>107</v>
      </c>
      <c r="BA2608" s="11">
        <v>38</v>
      </c>
      <c r="BC2608" s="11" t="s">
        <v>4992</v>
      </c>
    </row>
    <row r="2609" spans="1:55" x14ac:dyDescent="0.25">
      <c r="A2609" t="str">
        <f t="shared" si="46"/>
        <v>С/764ART (BioChek) инфекционный альвеолярный ринотрахеит тип А и В уровень антител</v>
      </c>
      <c r="B2609" t="str">
        <f>IF(E2609="","",INDEX(Лаборатории!A:A,MATCH('Производственный контроль'!E2609,Лаборатории!B:B,0)))</f>
        <v xml:space="preserve">КУРИНОЕ ЦАРСТВО АО </v>
      </c>
      <c r="C2609" t="str">
        <f>IF(E2609="","",VLOOKUP(E2609,Лаборатории!B:D,3,0))</f>
        <v>U377_CHL</v>
      </c>
      <c r="D2609" s="12">
        <v>45772</v>
      </c>
      <c r="E2609" s="150" t="s">
        <v>793</v>
      </c>
      <c r="F2609" s="11" t="s">
        <v>371</v>
      </c>
      <c r="G2609" s="11" t="s">
        <v>506</v>
      </c>
      <c r="H2609" s="11" t="s">
        <v>262</v>
      </c>
      <c r="I2609" s="11" t="s">
        <v>3409</v>
      </c>
      <c r="J2609" t="str">
        <f>IF(L2609="","",VLOOKUP(L2609,Продукция!B:D,3,0))</f>
        <v>Биологический_материал</v>
      </c>
      <c r="K2609" t="str">
        <f>IF(L2609="","",VLOOKUP(L2609,Продукция!B:C,2,0))</f>
        <v>Сыворотка крови</v>
      </c>
      <c r="L2609" s="155" t="s">
        <v>302</v>
      </c>
      <c r="M2609">
        <f>IF(L2609="","",VLOOKUP(L2609,Продукция!B:L,11,0))</f>
        <v>0</v>
      </c>
      <c r="N2609" s="150" t="s">
        <v>873</v>
      </c>
      <c r="P2609" s="150" t="s">
        <v>340</v>
      </c>
      <c r="Q2609" s="150" t="s">
        <v>854</v>
      </c>
      <c r="R2609" s="153" t="s">
        <v>5001</v>
      </c>
      <c r="S2609" s="11">
        <v>18</v>
      </c>
      <c r="T2609" s="11" t="s">
        <v>5279</v>
      </c>
      <c r="V2609" s="14">
        <v>45769</v>
      </c>
      <c r="Z2609" s="162" t="s">
        <v>4823</v>
      </c>
      <c r="AA2609" s="15">
        <v>0.47916666666666669</v>
      </c>
      <c r="AB2609" t="str">
        <f>IF(L2609="","",VLOOKUP(L2609&amp;I2609,Продукция!A:I,9,0))</f>
        <v>рекомендация производителя набора</v>
      </c>
      <c r="AC2609" s="14">
        <v>45783</v>
      </c>
      <c r="AD2609" s="11" t="s">
        <v>2676</v>
      </c>
      <c r="AE2609" s="11" t="s">
        <v>4823</v>
      </c>
      <c r="AF2609" t="str">
        <f>IF(AD2609="","",VLOOKUP(AD2609,'Сотрудники и ссылки'!A:B,2,0))</f>
        <v>Серолог</v>
      </c>
      <c r="AG2609">
        <f>IF(AD2609="","",VLOOKUP(AD2609,'Сотрудники и ссылки'!A:C,3,0))</f>
        <v>20007746</v>
      </c>
      <c r="AH2609" s="11" t="s">
        <v>2676</v>
      </c>
      <c r="AI2609" t="str">
        <f>IF(AH2609="","",VLOOKUP(AH2609,'Сотрудники и ссылки'!A:B,2,0))</f>
        <v>Серолог</v>
      </c>
      <c r="AJ2609">
        <f>IF(AH2609="","",VLOOKUP(AH2609,'Сотрудники и ссылки'!A:C,3,0))</f>
        <v>20007746</v>
      </c>
      <c r="AK2609" s="14">
        <v>45783</v>
      </c>
      <c r="AL2609" s="2">
        <f>IF(AK2609="","",AK2609+VLOOKUP(I2609,'Вид исследования'!B:E,4,0))</f>
        <v>45784</v>
      </c>
      <c r="AM2609" s="2">
        <f>IF(AK2609="","",AK2609+VLOOKUP(I2609,'Вид исследования'!B:F,5,0))</f>
        <v>45784</v>
      </c>
      <c r="AN2609" s="14">
        <v>45783</v>
      </c>
      <c r="AP2609" s="150" t="s">
        <v>189</v>
      </c>
      <c r="AQ2609" t="str">
        <f>IFERROR(IF(L2609="","",VLOOKUP(L2609&amp;I2609,Продукция!A:K,11,0)),"обратитесь к админ справочника")</f>
        <v>согласно рекомендациям производителя теста</v>
      </c>
      <c r="AR2609" s="11" t="s">
        <v>4823</v>
      </c>
      <c r="AS2609" t="str">
        <f>IFERROR(IF(L2609="","",VLOOKUP(L2609&amp;I2609,Продукция!A:J,10,0)),"обратитесь к админ справочника")</f>
        <v>инструкция тест- ситема Биочек СК-120</v>
      </c>
      <c r="AT2609" s="11" t="s">
        <v>4823</v>
      </c>
      <c r="AU2609" s="11" t="s">
        <v>4823</v>
      </c>
      <c r="AV2609" s="11" t="s">
        <v>2676</v>
      </c>
      <c r="AW2609" s="150" t="s">
        <v>4824</v>
      </c>
      <c r="AX2609" s="11" t="s">
        <v>506</v>
      </c>
      <c r="AY2609" s="11" t="s">
        <v>1131</v>
      </c>
      <c r="AZ2609" s="11">
        <v>107</v>
      </c>
      <c r="BA2609" s="11">
        <v>38</v>
      </c>
      <c r="BC2609" s="11" t="s">
        <v>4992</v>
      </c>
    </row>
    <row r="2610" spans="1:55" x14ac:dyDescent="0.25">
      <c r="A2610" t="str">
        <f t="shared" si="46"/>
        <v>С/764ART (BioChek) инфекционный альвеолярный ринотрахеит тип А и В уровень антител</v>
      </c>
      <c r="B2610" t="str">
        <f>IF(E2610="","",INDEX(Лаборатории!A:A,MATCH('Производственный контроль'!E2610,Лаборатории!B:B,0)))</f>
        <v xml:space="preserve">КУРИНОЕ ЦАРСТВО АО </v>
      </c>
      <c r="C2610" t="str">
        <f>IF(E2610="","",VLOOKUP(E2610,Лаборатории!B:D,3,0))</f>
        <v>U377_CHL</v>
      </c>
      <c r="D2610" s="12">
        <v>45772</v>
      </c>
      <c r="E2610" s="150" t="s">
        <v>793</v>
      </c>
      <c r="F2610" s="11" t="s">
        <v>371</v>
      </c>
      <c r="G2610" s="11" t="s">
        <v>506</v>
      </c>
      <c r="H2610" s="11" t="s">
        <v>262</v>
      </c>
      <c r="I2610" s="11" t="s">
        <v>3409</v>
      </c>
      <c r="J2610" t="str">
        <f>IF(L2610="","",VLOOKUP(L2610,Продукция!B:D,3,0))</f>
        <v>Биологический_материал</v>
      </c>
      <c r="K2610" t="str">
        <f>IF(L2610="","",VLOOKUP(L2610,Продукция!B:C,2,0))</f>
        <v>Сыворотка крови</v>
      </c>
      <c r="L2610" s="155" t="s">
        <v>302</v>
      </c>
      <c r="M2610">
        <f>IF(L2610="","",VLOOKUP(L2610,Продукция!B:L,11,0))</f>
        <v>0</v>
      </c>
      <c r="N2610" s="150" t="s">
        <v>873</v>
      </c>
      <c r="P2610" s="150" t="s">
        <v>340</v>
      </c>
      <c r="Q2610" s="150" t="s">
        <v>854</v>
      </c>
      <c r="R2610" s="153" t="s">
        <v>4872</v>
      </c>
      <c r="S2610" s="11">
        <v>18</v>
      </c>
      <c r="T2610" s="11" t="s">
        <v>5279</v>
      </c>
      <c r="V2610" s="14">
        <v>45760</v>
      </c>
      <c r="Z2610" s="162" t="s">
        <v>4823</v>
      </c>
      <c r="AA2610" s="15">
        <v>0.47916666666666669</v>
      </c>
      <c r="AB2610" t="str">
        <f>IF(L2610="","",VLOOKUP(L2610&amp;I2610,Продукция!A:I,9,0))</f>
        <v>рекомендация производителя набора</v>
      </c>
      <c r="AC2610" s="14">
        <v>45783</v>
      </c>
      <c r="AD2610" s="11" t="s">
        <v>2676</v>
      </c>
      <c r="AE2610" s="11" t="s">
        <v>4823</v>
      </c>
      <c r="AF2610" t="str">
        <f>IF(AD2610="","",VLOOKUP(AD2610,'Сотрудники и ссылки'!A:B,2,0))</f>
        <v>Серолог</v>
      </c>
      <c r="AG2610">
        <f>IF(AD2610="","",VLOOKUP(AD2610,'Сотрудники и ссылки'!A:C,3,0))</f>
        <v>20007746</v>
      </c>
      <c r="AH2610" s="11" t="s">
        <v>2676</v>
      </c>
      <c r="AI2610" t="str">
        <f>IF(AH2610="","",VLOOKUP(AH2610,'Сотрудники и ссылки'!A:B,2,0))</f>
        <v>Серолог</v>
      </c>
      <c r="AJ2610">
        <f>IF(AH2610="","",VLOOKUP(AH2610,'Сотрудники и ссылки'!A:C,3,0))</f>
        <v>20007746</v>
      </c>
      <c r="AK2610" s="14">
        <v>45783</v>
      </c>
      <c r="AL2610" s="2">
        <f>IF(AK2610="","",AK2610+VLOOKUP(I2610,'Вид исследования'!B:E,4,0))</f>
        <v>45784</v>
      </c>
      <c r="AM2610" s="2">
        <f>IF(AK2610="","",AK2610+VLOOKUP(I2610,'Вид исследования'!B:F,5,0))</f>
        <v>45784</v>
      </c>
      <c r="AN2610" s="14">
        <v>45783</v>
      </c>
      <c r="AP2610" s="150" t="s">
        <v>189</v>
      </c>
      <c r="AQ2610" t="str">
        <f>IFERROR(IF(L2610="","",VLOOKUP(L2610&amp;I2610,Продукция!A:K,11,0)),"обратитесь к админ справочника")</f>
        <v>согласно рекомендациям производителя теста</v>
      </c>
      <c r="AR2610" s="11" t="s">
        <v>4823</v>
      </c>
      <c r="AS2610" t="str">
        <f>IFERROR(IF(L2610="","",VLOOKUP(L2610&amp;I2610,Продукция!A:J,10,0)),"обратитесь к админ справочника")</f>
        <v>инструкция тест- ситема Биочек СК-120</v>
      </c>
      <c r="AT2610" s="11" t="s">
        <v>4823</v>
      </c>
      <c r="AU2610" s="11" t="s">
        <v>4823</v>
      </c>
      <c r="AV2610" s="11" t="s">
        <v>2676</v>
      </c>
      <c r="AW2610" s="150" t="s">
        <v>4824</v>
      </c>
      <c r="AX2610" s="11" t="s">
        <v>506</v>
      </c>
      <c r="AY2610" s="11" t="s">
        <v>1147</v>
      </c>
      <c r="AZ2610" s="11">
        <v>107</v>
      </c>
      <c r="BA2610" s="11">
        <v>38</v>
      </c>
      <c r="BC2610" s="11" t="s">
        <v>4992</v>
      </c>
    </row>
    <row r="2611" spans="1:55" x14ac:dyDescent="0.25">
      <c r="A2611" t="str">
        <f t="shared" si="46"/>
        <v>С/764IBD (BioChek) болезнь Гамборо уровень антител</v>
      </c>
      <c r="B2611" t="str">
        <f>IF(E2611="","",INDEX(Лаборатории!A:A,MATCH('Производственный контроль'!E2611,Лаборатории!B:B,0)))</f>
        <v xml:space="preserve">КУРИНОЕ ЦАРСТВО АО </v>
      </c>
      <c r="C2611" t="str">
        <f>IF(E2611="","",VLOOKUP(E2611,Лаборатории!B:D,3,0))</f>
        <v>U377_CHL</v>
      </c>
      <c r="D2611" s="12">
        <v>45772</v>
      </c>
      <c r="E2611" s="150" t="s">
        <v>793</v>
      </c>
      <c r="F2611" s="11" t="s">
        <v>371</v>
      </c>
      <c r="G2611" s="11" t="s">
        <v>506</v>
      </c>
      <c r="H2611" s="11" t="s">
        <v>262</v>
      </c>
      <c r="I2611" s="11" t="s">
        <v>3415</v>
      </c>
      <c r="J2611" t="str">
        <f>IF(L2611="","",VLOOKUP(L2611,Продукция!B:D,3,0))</f>
        <v>Биологический_материал</v>
      </c>
      <c r="K2611" t="str">
        <f>IF(L2611="","",VLOOKUP(L2611,Продукция!B:C,2,0))</f>
        <v>Сыворотка крови</v>
      </c>
      <c r="L2611" s="155" t="s">
        <v>302</v>
      </c>
      <c r="M2611">
        <f>IF(L2611="","",VLOOKUP(L2611,Продукция!B:L,11,0))</f>
        <v>0</v>
      </c>
      <c r="N2611" s="150" t="s">
        <v>873</v>
      </c>
      <c r="P2611" s="150" t="s">
        <v>340</v>
      </c>
      <c r="Q2611" s="150" t="s">
        <v>854</v>
      </c>
      <c r="R2611" s="153" t="s">
        <v>4885</v>
      </c>
      <c r="S2611" s="11">
        <v>18</v>
      </c>
      <c r="T2611" s="11" t="s">
        <v>5279</v>
      </c>
      <c r="V2611" s="14">
        <v>45764</v>
      </c>
      <c r="Z2611" s="162" t="s">
        <v>4823</v>
      </c>
      <c r="AA2611" s="15">
        <v>0.47916666666666669</v>
      </c>
      <c r="AB2611" t="str">
        <f>IF(L2611="","",VLOOKUP(L2611&amp;I2611,Продукция!A:I,9,0))</f>
        <v>рекомендация производителя набора</v>
      </c>
      <c r="AC2611" s="14">
        <v>45783</v>
      </c>
      <c r="AD2611" s="11" t="s">
        <v>2676</v>
      </c>
      <c r="AE2611" s="11" t="s">
        <v>4823</v>
      </c>
      <c r="AF2611" t="str">
        <f>IF(AD2611="","",VLOOKUP(AD2611,'Сотрудники и ссылки'!A:B,2,0))</f>
        <v>Серолог</v>
      </c>
      <c r="AG2611">
        <f>IF(AD2611="","",VLOOKUP(AD2611,'Сотрудники и ссылки'!A:C,3,0))</f>
        <v>20007746</v>
      </c>
      <c r="AH2611" s="11" t="s">
        <v>2676</v>
      </c>
      <c r="AI2611" t="str">
        <f>IF(AH2611="","",VLOOKUP(AH2611,'Сотрудники и ссылки'!A:B,2,0))</f>
        <v>Серолог</v>
      </c>
      <c r="AJ2611">
        <f>IF(AH2611="","",VLOOKUP(AH2611,'Сотрудники и ссылки'!A:C,3,0))</f>
        <v>20007746</v>
      </c>
      <c r="AK2611" s="14">
        <v>45783</v>
      </c>
      <c r="AL2611" s="2">
        <f>IF(AK2611="","",AK2611+VLOOKUP(I2611,'Вид исследования'!B:E,4,0))</f>
        <v>45784</v>
      </c>
      <c r="AM2611" s="2">
        <f>IF(AK2611="","",AK2611+VLOOKUP(I2611,'Вид исследования'!B:F,5,0))</f>
        <v>45784</v>
      </c>
      <c r="AN2611" s="14">
        <v>45783</v>
      </c>
      <c r="AP2611" s="150" t="s">
        <v>189</v>
      </c>
      <c r="AQ2611" t="str">
        <f>IFERROR(IF(L2611="","",VLOOKUP(L2611&amp;I2611,Продукция!A:K,11,0)),"обратитесь к админ справочника")</f>
        <v>согласно рекомендациям производителя теста</v>
      </c>
      <c r="AR2611" s="11" t="s">
        <v>4823</v>
      </c>
      <c r="AS2611" t="str">
        <f>IFERROR(IF(L2611="","",VLOOKUP(L2611&amp;I2611,Продукция!A:J,10,0)),"обратитесь к админ справочника")</f>
        <v>инструкция тест- ситема Биочек СК-113</v>
      </c>
      <c r="AT2611" s="11" t="s">
        <v>4823</v>
      </c>
      <c r="AU2611" s="11" t="s">
        <v>4823</v>
      </c>
      <c r="AV2611" s="11" t="s">
        <v>2676</v>
      </c>
      <c r="AW2611" s="150" t="s">
        <v>4824</v>
      </c>
      <c r="AX2611" s="11" t="s">
        <v>506</v>
      </c>
      <c r="AY2611" s="11" t="s">
        <v>1139</v>
      </c>
      <c r="AZ2611" s="11">
        <v>107</v>
      </c>
      <c r="BA2611" s="11">
        <v>38</v>
      </c>
      <c r="BC2611" s="11" t="s">
        <v>4992</v>
      </c>
    </row>
    <row r="2612" spans="1:55" x14ac:dyDescent="0.25">
      <c r="A2612" t="str">
        <f t="shared" si="46"/>
        <v>С/764IBD (BioChek) болезнь Гамборо уровень антител</v>
      </c>
      <c r="B2612" t="str">
        <f>IF(E2612="","",INDEX(Лаборатории!A:A,MATCH('Производственный контроль'!E2612,Лаборатории!B:B,0)))</f>
        <v xml:space="preserve">КУРИНОЕ ЦАРСТВО АО </v>
      </c>
      <c r="C2612" t="str">
        <f>IF(E2612="","",VLOOKUP(E2612,Лаборатории!B:D,3,0))</f>
        <v>U377_CHL</v>
      </c>
      <c r="D2612" s="12">
        <v>45772</v>
      </c>
      <c r="E2612" s="150" t="s">
        <v>793</v>
      </c>
      <c r="F2612" s="11" t="s">
        <v>371</v>
      </c>
      <c r="G2612" s="11" t="s">
        <v>506</v>
      </c>
      <c r="H2612" s="11" t="s">
        <v>262</v>
      </c>
      <c r="I2612" s="11" t="s">
        <v>3415</v>
      </c>
      <c r="J2612" t="str">
        <f>IF(L2612="","",VLOOKUP(L2612,Продукция!B:D,3,0))</f>
        <v>Биологический_материал</v>
      </c>
      <c r="K2612" t="str">
        <f>IF(L2612="","",VLOOKUP(L2612,Продукция!B:C,2,0))</f>
        <v>Сыворотка крови</v>
      </c>
      <c r="L2612" s="155" t="s">
        <v>302</v>
      </c>
      <c r="M2612">
        <f>IF(L2612="","",VLOOKUP(L2612,Продукция!B:L,11,0))</f>
        <v>0</v>
      </c>
      <c r="N2612" s="150" t="s">
        <v>873</v>
      </c>
      <c r="P2612" s="150" t="s">
        <v>340</v>
      </c>
      <c r="Q2612" s="150" t="s">
        <v>854</v>
      </c>
      <c r="R2612" s="153" t="s">
        <v>4886</v>
      </c>
      <c r="S2612" s="11">
        <v>18</v>
      </c>
      <c r="T2612" s="11" t="s">
        <v>5279</v>
      </c>
      <c r="V2612" s="14">
        <v>45766</v>
      </c>
      <c r="Z2612" s="162" t="s">
        <v>4823</v>
      </c>
      <c r="AA2612" s="15">
        <v>0.47916666666666669</v>
      </c>
      <c r="AB2612" t="str">
        <f>IF(L2612="","",VLOOKUP(L2612&amp;I2612,Продукция!A:I,9,0))</f>
        <v>рекомендация производителя набора</v>
      </c>
      <c r="AC2612" s="14">
        <v>45783</v>
      </c>
      <c r="AD2612" s="11" t="s">
        <v>2676</v>
      </c>
      <c r="AE2612" s="11" t="s">
        <v>4823</v>
      </c>
      <c r="AF2612" t="str">
        <f>IF(AD2612="","",VLOOKUP(AD2612,'Сотрудники и ссылки'!A:B,2,0))</f>
        <v>Серолог</v>
      </c>
      <c r="AG2612">
        <f>IF(AD2612="","",VLOOKUP(AD2612,'Сотрудники и ссылки'!A:C,3,0))</f>
        <v>20007746</v>
      </c>
      <c r="AH2612" s="11" t="s">
        <v>2676</v>
      </c>
      <c r="AI2612" t="str">
        <f>IF(AH2612="","",VLOOKUP(AH2612,'Сотрудники и ссылки'!A:B,2,0))</f>
        <v>Серолог</v>
      </c>
      <c r="AJ2612">
        <f>IF(AH2612="","",VLOOKUP(AH2612,'Сотрудники и ссылки'!A:C,3,0))</f>
        <v>20007746</v>
      </c>
      <c r="AK2612" s="14">
        <v>45783</v>
      </c>
      <c r="AL2612" s="2">
        <f>IF(AK2612="","",AK2612+VLOOKUP(I2612,'Вид исследования'!B:E,4,0))</f>
        <v>45784</v>
      </c>
      <c r="AM2612" s="2">
        <f>IF(AK2612="","",AK2612+VLOOKUP(I2612,'Вид исследования'!B:F,5,0))</f>
        <v>45784</v>
      </c>
      <c r="AN2612" s="14">
        <v>45783</v>
      </c>
      <c r="AP2612" s="150" t="s">
        <v>189</v>
      </c>
      <c r="AQ2612" t="str">
        <f>IFERROR(IF(L2612="","",VLOOKUP(L2612&amp;I2612,Продукция!A:K,11,0)),"обратитесь к админ справочника")</f>
        <v>согласно рекомендациям производителя теста</v>
      </c>
      <c r="AR2612" s="11" t="s">
        <v>4823</v>
      </c>
      <c r="AS2612" t="str">
        <f>IFERROR(IF(L2612="","",VLOOKUP(L2612&amp;I2612,Продукция!A:J,10,0)),"обратитесь к админ справочника")</f>
        <v>инструкция тест- ситема Биочек СК-113</v>
      </c>
      <c r="AT2612" s="11" t="s">
        <v>4823</v>
      </c>
      <c r="AU2612" s="11" t="s">
        <v>4823</v>
      </c>
      <c r="AV2612" s="11" t="s">
        <v>2676</v>
      </c>
      <c r="AW2612" s="150" t="s">
        <v>4824</v>
      </c>
      <c r="AX2612" s="11" t="s">
        <v>506</v>
      </c>
      <c r="AY2612" s="11" t="s">
        <v>1140</v>
      </c>
      <c r="AZ2612" s="11">
        <v>107</v>
      </c>
      <c r="BA2612" s="11">
        <v>38</v>
      </c>
      <c r="BC2612" s="11" t="s">
        <v>4992</v>
      </c>
    </row>
    <row r="2613" spans="1:55" x14ac:dyDescent="0.25">
      <c r="A2613" t="str">
        <f t="shared" si="46"/>
        <v>С/764IBD (BioChek) болезнь Гамборо уровень антител</v>
      </c>
      <c r="B2613" t="str">
        <f>IF(E2613="","",INDEX(Лаборатории!A:A,MATCH('Производственный контроль'!E2613,Лаборатории!B:B,0)))</f>
        <v xml:space="preserve">КУРИНОЕ ЦАРСТВО АО </v>
      </c>
      <c r="C2613" t="str">
        <f>IF(E2613="","",VLOOKUP(E2613,Лаборатории!B:D,3,0))</f>
        <v>U377_CHL</v>
      </c>
      <c r="D2613" s="12">
        <v>45772</v>
      </c>
      <c r="E2613" s="150" t="s">
        <v>793</v>
      </c>
      <c r="F2613" s="11" t="s">
        <v>371</v>
      </c>
      <c r="G2613" s="11" t="s">
        <v>506</v>
      </c>
      <c r="H2613" s="11" t="s">
        <v>262</v>
      </c>
      <c r="I2613" s="11" t="s">
        <v>3415</v>
      </c>
      <c r="J2613" t="str">
        <f>IF(L2613="","",VLOOKUP(L2613,Продукция!B:D,3,0))</f>
        <v>Биологический_материал</v>
      </c>
      <c r="K2613" t="str">
        <f>IF(L2613="","",VLOOKUP(L2613,Продукция!B:C,2,0))</f>
        <v>Сыворотка крови</v>
      </c>
      <c r="L2613" s="155" t="s">
        <v>302</v>
      </c>
      <c r="M2613">
        <f>IF(L2613="","",VLOOKUP(L2613,Продукция!B:L,11,0))</f>
        <v>0</v>
      </c>
      <c r="N2613" s="150" t="s">
        <v>873</v>
      </c>
      <c r="P2613" s="150" t="s">
        <v>340</v>
      </c>
      <c r="Q2613" s="150" t="s">
        <v>854</v>
      </c>
      <c r="R2613" s="153" t="s">
        <v>4890</v>
      </c>
      <c r="S2613" s="11">
        <v>18</v>
      </c>
      <c r="T2613" s="11" t="s">
        <v>5279</v>
      </c>
      <c r="V2613" s="14">
        <v>45767</v>
      </c>
      <c r="Z2613" s="162" t="s">
        <v>4823</v>
      </c>
      <c r="AA2613" s="15">
        <v>0.47916666666666669</v>
      </c>
      <c r="AB2613" t="str">
        <f>IF(L2613="","",VLOOKUP(L2613&amp;I2613,Продукция!A:I,9,0))</f>
        <v>рекомендация производителя набора</v>
      </c>
      <c r="AC2613" s="14">
        <v>45783</v>
      </c>
      <c r="AD2613" s="11" t="s">
        <v>2676</v>
      </c>
      <c r="AE2613" s="11" t="s">
        <v>4823</v>
      </c>
      <c r="AF2613" t="str">
        <f>IF(AD2613="","",VLOOKUP(AD2613,'Сотрудники и ссылки'!A:B,2,0))</f>
        <v>Серолог</v>
      </c>
      <c r="AG2613">
        <f>IF(AD2613="","",VLOOKUP(AD2613,'Сотрудники и ссылки'!A:C,3,0))</f>
        <v>20007746</v>
      </c>
      <c r="AH2613" s="11" t="s">
        <v>2676</v>
      </c>
      <c r="AI2613" t="str">
        <f>IF(AH2613="","",VLOOKUP(AH2613,'Сотрудники и ссылки'!A:B,2,0))</f>
        <v>Серолог</v>
      </c>
      <c r="AJ2613">
        <f>IF(AH2613="","",VLOOKUP(AH2613,'Сотрудники и ссылки'!A:C,3,0))</f>
        <v>20007746</v>
      </c>
      <c r="AK2613" s="14">
        <v>45783</v>
      </c>
      <c r="AL2613" s="2">
        <f>IF(AK2613="","",AK2613+VLOOKUP(I2613,'Вид исследования'!B:E,4,0))</f>
        <v>45784</v>
      </c>
      <c r="AM2613" s="2">
        <f>IF(AK2613="","",AK2613+VLOOKUP(I2613,'Вид исследования'!B:F,5,0))</f>
        <v>45784</v>
      </c>
      <c r="AN2613" s="14">
        <v>45783</v>
      </c>
      <c r="AP2613" s="150" t="s">
        <v>189</v>
      </c>
      <c r="AQ2613" t="str">
        <f>IFERROR(IF(L2613="","",VLOOKUP(L2613&amp;I2613,Продукция!A:K,11,0)),"обратитесь к админ справочника")</f>
        <v>согласно рекомендациям производителя теста</v>
      </c>
      <c r="AR2613" s="11" t="s">
        <v>4823</v>
      </c>
      <c r="AS2613" t="str">
        <f>IFERROR(IF(L2613="","",VLOOKUP(L2613&amp;I2613,Продукция!A:J,10,0)),"обратитесь к админ справочника")</f>
        <v>инструкция тест- ситема Биочек СК-113</v>
      </c>
      <c r="AT2613" s="11" t="s">
        <v>4823</v>
      </c>
      <c r="AU2613" s="11" t="s">
        <v>4823</v>
      </c>
      <c r="AV2613" s="11" t="s">
        <v>2676</v>
      </c>
      <c r="AW2613" s="150" t="s">
        <v>4824</v>
      </c>
      <c r="AX2613" s="11" t="s">
        <v>506</v>
      </c>
      <c r="AY2613" s="11" t="s">
        <v>1124</v>
      </c>
      <c r="AZ2613" s="11">
        <v>107</v>
      </c>
      <c r="BA2613" s="11">
        <v>38</v>
      </c>
      <c r="BC2613" s="11" t="s">
        <v>4992</v>
      </c>
    </row>
    <row r="2614" spans="1:55" x14ac:dyDescent="0.25">
      <c r="A2614" t="str">
        <f t="shared" si="46"/>
        <v>С/764IBD (BioChek) болезнь Гамборо уровень антител</v>
      </c>
      <c r="B2614" t="str">
        <f>IF(E2614="","",INDEX(Лаборатории!A:A,MATCH('Производственный контроль'!E2614,Лаборатории!B:B,0)))</f>
        <v xml:space="preserve">КУРИНОЕ ЦАРСТВО АО </v>
      </c>
      <c r="C2614" t="str">
        <f>IF(E2614="","",VLOOKUP(E2614,Лаборатории!B:D,3,0))</f>
        <v>U377_CHL</v>
      </c>
      <c r="D2614" s="12">
        <v>45772</v>
      </c>
      <c r="E2614" s="150" t="s">
        <v>793</v>
      </c>
      <c r="F2614" s="11" t="s">
        <v>371</v>
      </c>
      <c r="G2614" s="11" t="s">
        <v>506</v>
      </c>
      <c r="H2614" s="11" t="s">
        <v>262</v>
      </c>
      <c r="I2614" s="11" t="s">
        <v>3415</v>
      </c>
      <c r="J2614" t="str">
        <f>IF(L2614="","",VLOOKUP(L2614,Продукция!B:D,3,0))</f>
        <v>Биологический_материал</v>
      </c>
      <c r="K2614" t="str">
        <f>IF(L2614="","",VLOOKUP(L2614,Продукция!B:C,2,0))</f>
        <v>Сыворотка крови</v>
      </c>
      <c r="L2614" s="155" t="s">
        <v>302</v>
      </c>
      <c r="M2614">
        <f>IF(L2614="","",VLOOKUP(L2614,Продукция!B:L,11,0))</f>
        <v>0</v>
      </c>
      <c r="N2614" s="150" t="s">
        <v>873</v>
      </c>
      <c r="P2614" s="150" t="s">
        <v>340</v>
      </c>
      <c r="Q2614" s="150" t="s">
        <v>854</v>
      </c>
      <c r="R2614" s="153" t="s">
        <v>5001</v>
      </c>
      <c r="S2614" s="11">
        <v>18</v>
      </c>
      <c r="T2614" s="11" t="s">
        <v>5279</v>
      </c>
      <c r="V2614" s="14">
        <v>45769</v>
      </c>
      <c r="Z2614" s="162" t="s">
        <v>4823</v>
      </c>
      <c r="AA2614" s="15">
        <v>0.47916666666666669</v>
      </c>
      <c r="AB2614" t="str">
        <f>IF(L2614="","",VLOOKUP(L2614&amp;I2614,Продукция!A:I,9,0))</f>
        <v>рекомендация производителя набора</v>
      </c>
      <c r="AC2614" s="14">
        <v>45783</v>
      </c>
      <c r="AD2614" s="11" t="s">
        <v>2676</v>
      </c>
      <c r="AE2614" s="11" t="s">
        <v>4823</v>
      </c>
      <c r="AF2614" t="str">
        <f>IF(AD2614="","",VLOOKUP(AD2614,'Сотрудники и ссылки'!A:B,2,0))</f>
        <v>Серолог</v>
      </c>
      <c r="AG2614">
        <f>IF(AD2614="","",VLOOKUP(AD2614,'Сотрудники и ссылки'!A:C,3,0))</f>
        <v>20007746</v>
      </c>
      <c r="AH2614" s="11" t="s">
        <v>2676</v>
      </c>
      <c r="AI2614" t="str">
        <f>IF(AH2614="","",VLOOKUP(AH2614,'Сотрудники и ссылки'!A:B,2,0))</f>
        <v>Серолог</v>
      </c>
      <c r="AJ2614">
        <f>IF(AH2614="","",VLOOKUP(AH2614,'Сотрудники и ссылки'!A:C,3,0))</f>
        <v>20007746</v>
      </c>
      <c r="AK2614" s="14">
        <v>45783</v>
      </c>
      <c r="AL2614" s="2">
        <f>IF(AK2614="","",AK2614+VLOOKUP(I2614,'Вид исследования'!B:E,4,0))</f>
        <v>45784</v>
      </c>
      <c r="AM2614" s="2">
        <f>IF(AK2614="","",AK2614+VLOOKUP(I2614,'Вид исследования'!B:F,5,0))</f>
        <v>45784</v>
      </c>
      <c r="AN2614" s="14">
        <v>45783</v>
      </c>
      <c r="AP2614" s="150" t="s">
        <v>189</v>
      </c>
      <c r="AQ2614" t="str">
        <f>IFERROR(IF(L2614="","",VLOOKUP(L2614&amp;I2614,Продукция!A:K,11,0)),"обратитесь к админ справочника")</f>
        <v>согласно рекомендациям производителя теста</v>
      </c>
      <c r="AR2614" s="11" t="s">
        <v>4823</v>
      </c>
      <c r="AS2614" t="str">
        <f>IFERROR(IF(L2614="","",VLOOKUP(L2614&amp;I2614,Продукция!A:J,10,0)),"обратитесь к админ справочника")</f>
        <v>инструкция тест- ситема Биочек СК-113</v>
      </c>
      <c r="AT2614" s="11" t="s">
        <v>4823</v>
      </c>
      <c r="AU2614" s="11" t="s">
        <v>4823</v>
      </c>
      <c r="AV2614" s="11" t="s">
        <v>2676</v>
      </c>
      <c r="AW2614" s="150" t="s">
        <v>4824</v>
      </c>
      <c r="AX2614" s="11" t="s">
        <v>506</v>
      </c>
      <c r="AY2614" s="11" t="s">
        <v>1131</v>
      </c>
      <c r="AZ2614" s="11">
        <v>107</v>
      </c>
      <c r="BA2614" s="11">
        <v>38</v>
      </c>
      <c r="BC2614" s="11" t="s">
        <v>4992</v>
      </c>
    </row>
    <row r="2615" spans="1:55" x14ac:dyDescent="0.25">
      <c r="A2615" t="str">
        <f t="shared" si="46"/>
        <v>С/764IBD (BioChek) болезнь Гамборо уровень антител</v>
      </c>
      <c r="B2615" t="str">
        <f>IF(E2615="","",INDEX(Лаборатории!A:A,MATCH('Производственный контроль'!E2615,Лаборатории!B:B,0)))</f>
        <v xml:space="preserve">КУРИНОЕ ЦАРСТВО АО </v>
      </c>
      <c r="C2615" t="str">
        <f>IF(E2615="","",VLOOKUP(E2615,Лаборатории!B:D,3,0))</f>
        <v>U377_CHL</v>
      </c>
      <c r="D2615" s="12">
        <v>45772</v>
      </c>
      <c r="E2615" s="150" t="s">
        <v>793</v>
      </c>
      <c r="F2615" s="11" t="s">
        <v>371</v>
      </c>
      <c r="G2615" s="11" t="s">
        <v>506</v>
      </c>
      <c r="H2615" s="11" t="s">
        <v>262</v>
      </c>
      <c r="I2615" s="11" t="s">
        <v>3415</v>
      </c>
      <c r="J2615" t="str">
        <f>IF(L2615="","",VLOOKUP(L2615,Продукция!B:D,3,0))</f>
        <v>Биологический_материал</v>
      </c>
      <c r="K2615" t="str">
        <f>IF(L2615="","",VLOOKUP(L2615,Продукция!B:C,2,0))</f>
        <v>Сыворотка крови</v>
      </c>
      <c r="L2615" s="155" t="s">
        <v>302</v>
      </c>
      <c r="M2615">
        <f>IF(L2615="","",VLOOKUP(L2615,Продукция!B:L,11,0))</f>
        <v>0</v>
      </c>
      <c r="N2615" s="150" t="s">
        <v>873</v>
      </c>
      <c r="P2615" s="150" t="s">
        <v>340</v>
      </c>
      <c r="Q2615" s="150" t="s">
        <v>854</v>
      </c>
      <c r="R2615" s="153" t="s">
        <v>4872</v>
      </c>
      <c r="S2615" s="11">
        <v>18</v>
      </c>
      <c r="T2615" s="11" t="s">
        <v>5279</v>
      </c>
      <c r="V2615" s="14">
        <v>45760</v>
      </c>
      <c r="Z2615" s="162" t="s">
        <v>4823</v>
      </c>
      <c r="AA2615" s="15">
        <v>0.47916666666666669</v>
      </c>
      <c r="AB2615" t="str">
        <f>IF(L2615="","",VLOOKUP(L2615&amp;I2615,Продукция!A:I,9,0))</f>
        <v>рекомендация производителя набора</v>
      </c>
      <c r="AC2615" s="14">
        <v>45783</v>
      </c>
      <c r="AD2615" s="11" t="s">
        <v>2676</v>
      </c>
      <c r="AE2615" s="11" t="s">
        <v>4823</v>
      </c>
      <c r="AF2615" t="str">
        <f>IF(AD2615="","",VLOOKUP(AD2615,'Сотрудники и ссылки'!A:B,2,0))</f>
        <v>Серолог</v>
      </c>
      <c r="AG2615">
        <f>IF(AD2615="","",VLOOKUP(AD2615,'Сотрудники и ссылки'!A:C,3,0))</f>
        <v>20007746</v>
      </c>
      <c r="AH2615" s="11" t="s">
        <v>2676</v>
      </c>
      <c r="AI2615" t="str">
        <f>IF(AH2615="","",VLOOKUP(AH2615,'Сотрудники и ссылки'!A:B,2,0))</f>
        <v>Серолог</v>
      </c>
      <c r="AJ2615">
        <f>IF(AH2615="","",VLOOKUP(AH2615,'Сотрудники и ссылки'!A:C,3,0))</f>
        <v>20007746</v>
      </c>
      <c r="AK2615" s="14">
        <v>45783</v>
      </c>
      <c r="AL2615" s="2">
        <f>IF(AK2615="","",AK2615+VLOOKUP(I2615,'Вид исследования'!B:E,4,0))</f>
        <v>45784</v>
      </c>
      <c r="AM2615" s="2">
        <f>IF(AK2615="","",AK2615+VLOOKUP(I2615,'Вид исследования'!B:F,5,0))</f>
        <v>45784</v>
      </c>
      <c r="AN2615" s="14">
        <v>45783</v>
      </c>
      <c r="AP2615" s="150" t="s">
        <v>189</v>
      </c>
      <c r="AQ2615" t="str">
        <f>IFERROR(IF(L2615="","",VLOOKUP(L2615&amp;I2615,Продукция!A:K,11,0)),"обратитесь к админ справочника")</f>
        <v>согласно рекомендациям производителя теста</v>
      </c>
      <c r="AR2615" s="11" t="s">
        <v>4823</v>
      </c>
      <c r="AS2615" t="str">
        <f>IFERROR(IF(L2615="","",VLOOKUP(L2615&amp;I2615,Продукция!A:J,10,0)),"обратитесь к админ справочника")</f>
        <v>инструкция тест- ситема Биочек СК-113</v>
      </c>
      <c r="AT2615" s="11" t="s">
        <v>4823</v>
      </c>
      <c r="AU2615" s="11" t="s">
        <v>4823</v>
      </c>
      <c r="AV2615" s="11" t="s">
        <v>2676</v>
      </c>
      <c r="AW2615" s="150" t="s">
        <v>4824</v>
      </c>
      <c r="AX2615" s="11" t="s">
        <v>506</v>
      </c>
      <c r="AY2615" s="11" t="s">
        <v>1147</v>
      </c>
      <c r="AZ2615" s="11">
        <v>107</v>
      </c>
      <c r="BA2615" s="11">
        <v>38</v>
      </c>
      <c r="BC2615" s="11" t="s">
        <v>4992</v>
      </c>
    </row>
    <row r="2616" spans="1:55" x14ac:dyDescent="0.25">
      <c r="A2616" t="str">
        <f t="shared" si="46"/>
        <v>С/764IBV (BioChek) инфекционный бронхит уровень антител</v>
      </c>
      <c r="B2616" t="str">
        <f>IF(E2616="","",INDEX(Лаборатории!A:A,MATCH('Производственный контроль'!E2616,Лаборатории!B:B,0)))</f>
        <v xml:space="preserve">КУРИНОЕ ЦАРСТВО АО </v>
      </c>
      <c r="C2616" t="str">
        <f>IF(E2616="","",VLOOKUP(E2616,Лаборатории!B:D,3,0))</f>
        <v>U377_CHL</v>
      </c>
      <c r="D2616" s="12">
        <v>45772</v>
      </c>
      <c r="E2616" s="150" t="s">
        <v>793</v>
      </c>
      <c r="F2616" s="11" t="s">
        <v>371</v>
      </c>
      <c r="G2616" s="11" t="s">
        <v>506</v>
      </c>
      <c r="H2616" s="11" t="s">
        <v>262</v>
      </c>
      <c r="I2616" s="11" t="s">
        <v>3416</v>
      </c>
      <c r="J2616" t="str">
        <f>IF(L2616="","",VLOOKUP(L2616,Продукция!B:D,3,0))</f>
        <v>Биологический_материал</v>
      </c>
      <c r="K2616" t="str">
        <f>IF(L2616="","",VLOOKUP(L2616,Продукция!B:C,2,0))</f>
        <v>Сыворотка крови</v>
      </c>
      <c r="L2616" s="155" t="s">
        <v>302</v>
      </c>
      <c r="M2616">
        <f>IF(L2616="","",VLOOKUP(L2616,Продукция!B:L,11,0))</f>
        <v>0</v>
      </c>
      <c r="N2616" s="150" t="s">
        <v>873</v>
      </c>
      <c r="P2616" s="150" t="s">
        <v>340</v>
      </c>
      <c r="Q2616" s="150" t="s">
        <v>854</v>
      </c>
      <c r="R2616" s="153" t="s">
        <v>4885</v>
      </c>
      <c r="S2616" s="11">
        <v>18</v>
      </c>
      <c r="T2616" s="11" t="s">
        <v>5279</v>
      </c>
      <c r="V2616" s="14">
        <v>45764</v>
      </c>
      <c r="Z2616" s="162" t="s">
        <v>4823</v>
      </c>
      <c r="AA2616" s="15">
        <v>0.47916666666666669</v>
      </c>
      <c r="AB2616" t="str">
        <f>IF(L2616="","",VLOOKUP(L2616&amp;I2616,Продукция!A:I,9,0))</f>
        <v>рекомендация производителя набора</v>
      </c>
      <c r="AC2616" s="14">
        <v>45783</v>
      </c>
      <c r="AD2616" s="11" t="s">
        <v>2676</v>
      </c>
      <c r="AE2616" s="11" t="s">
        <v>4823</v>
      </c>
      <c r="AF2616" t="str">
        <f>IF(AD2616="","",VLOOKUP(AD2616,'Сотрудники и ссылки'!A:B,2,0))</f>
        <v>Серолог</v>
      </c>
      <c r="AG2616">
        <f>IF(AD2616="","",VLOOKUP(AD2616,'Сотрудники и ссылки'!A:C,3,0))</f>
        <v>20007746</v>
      </c>
      <c r="AH2616" s="11" t="s">
        <v>2676</v>
      </c>
      <c r="AI2616" t="str">
        <f>IF(AH2616="","",VLOOKUP(AH2616,'Сотрудники и ссылки'!A:B,2,0))</f>
        <v>Серолог</v>
      </c>
      <c r="AJ2616">
        <f>IF(AH2616="","",VLOOKUP(AH2616,'Сотрудники и ссылки'!A:C,3,0))</f>
        <v>20007746</v>
      </c>
      <c r="AK2616" s="14">
        <v>45783</v>
      </c>
      <c r="AL2616" s="2">
        <f>IF(AK2616="","",AK2616+VLOOKUP(I2616,'Вид исследования'!B:E,4,0))</f>
        <v>45784</v>
      </c>
      <c r="AM2616" s="2">
        <f>IF(AK2616="","",AK2616+VLOOKUP(I2616,'Вид исследования'!B:F,5,0))</f>
        <v>45784</v>
      </c>
      <c r="AN2616" s="14">
        <v>45783</v>
      </c>
      <c r="AP2616" s="150" t="s">
        <v>189</v>
      </c>
      <c r="AQ2616" t="str">
        <f>IFERROR(IF(L2616="","",VLOOKUP(L2616&amp;I2616,Продукция!A:K,11,0)),"обратитесь к админ справочника")</f>
        <v>согласно рекомендациям производителя теста</v>
      </c>
      <c r="AR2616" s="11" t="s">
        <v>4823</v>
      </c>
      <c r="AS2616" t="str">
        <f>IFERROR(IF(L2616="","",VLOOKUP(L2616&amp;I2616,Продукция!A:J,10,0)),"обратитесь к админ справочника")</f>
        <v>инструкция тест- ситема Биочек СК-119</v>
      </c>
      <c r="AT2616" s="11" t="s">
        <v>4823</v>
      </c>
      <c r="AU2616" s="11" t="s">
        <v>4823</v>
      </c>
      <c r="AV2616" s="11" t="s">
        <v>2676</v>
      </c>
      <c r="AW2616" s="150" t="s">
        <v>4824</v>
      </c>
      <c r="AX2616" s="11" t="s">
        <v>506</v>
      </c>
      <c r="AY2616" s="11" t="s">
        <v>1139</v>
      </c>
      <c r="AZ2616" s="11">
        <v>107</v>
      </c>
      <c r="BA2616" s="11">
        <v>38</v>
      </c>
      <c r="BC2616" s="11" t="s">
        <v>4992</v>
      </c>
    </row>
    <row r="2617" spans="1:55" x14ac:dyDescent="0.25">
      <c r="A2617" t="str">
        <f t="shared" si="46"/>
        <v>С/764IBV (BioChek) инфекционный бронхит уровень антител</v>
      </c>
      <c r="B2617" t="str">
        <f>IF(E2617="","",INDEX(Лаборатории!A:A,MATCH('Производственный контроль'!E2617,Лаборатории!B:B,0)))</f>
        <v xml:space="preserve">КУРИНОЕ ЦАРСТВО АО </v>
      </c>
      <c r="C2617" t="str">
        <f>IF(E2617="","",VLOOKUP(E2617,Лаборатории!B:D,3,0))</f>
        <v>U377_CHL</v>
      </c>
      <c r="D2617" s="12">
        <v>45772</v>
      </c>
      <c r="E2617" s="150" t="s">
        <v>793</v>
      </c>
      <c r="F2617" s="11" t="s">
        <v>371</v>
      </c>
      <c r="G2617" s="11" t="s">
        <v>506</v>
      </c>
      <c r="H2617" s="11" t="s">
        <v>262</v>
      </c>
      <c r="I2617" s="11" t="s">
        <v>3416</v>
      </c>
      <c r="J2617" t="str">
        <f>IF(L2617="","",VLOOKUP(L2617,Продукция!B:D,3,0))</f>
        <v>Биологический_материал</v>
      </c>
      <c r="K2617" t="str">
        <f>IF(L2617="","",VLOOKUP(L2617,Продукция!B:C,2,0))</f>
        <v>Сыворотка крови</v>
      </c>
      <c r="L2617" s="155" t="s">
        <v>302</v>
      </c>
      <c r="M2617">
        <f>IF(L2617="","",VLOOKUP(L2617,Продукция!B:L,11,0))</f>
        <v>0</v>
      </c>
      <c r="N2617" s="150" t="s">
        <v>873</v>
      </c>
      <c r="P2617" s="150" t="s">
        <v>340</v>
      </c>
      <c r="Q2617" s="150" t="s">
        <v>854</v>
      </c>
      <c r="R2617" s="153" t="s">
        <v>4886</v>
      </c>
      <c r="S2617" s="11">
        <v>18</v>
      </c>
      <c r="T2617" s="11" t="s">
        <v>5279</v>
      </c>
      <c r="V2617" s="14">
        <v>45766</v>
      </c>
      <c r="Z2617" s="162" t="s">
        <v>4823</v>
      </c>
      <c r="AA2617" s="15">
        <v>0.47916666666666669</v>
      </c>
      <c r="AB2617" t="str">
        <f>IF(L2617="","",VLOOKUP(L2617&amp;I2617,Продукция!A:I,9,0))</f>
        <v>рекомендация производителя набора</v>
      </c>
      <c r="AC2617" s="14">
        <v>45783</v>
      </c>
      <c r="AD2617" s="11" t="s">
        <v>2676</v>
      </c>
      <c r="AE2617" s="11" t="s">
        <v>4823</v>
      </c>
      <c r="AF2617" t="str">
        <f>IF(AD2617="","",VLOOKUP(AD2617,'Сотрудники и ссылки'!A:B,2,0))</f>
        <v>Серолог</v>
      </c>
      <c r="AG2617">
        <f>IF(AD2617="","",VLOOKUP(AD2617,'Сотрудники и ссылки'!A:C,3,0))</f>
        <v>20007746</v>
      </c>
      <c r="AH2617" s="11" t="s">
        <v>2676</v>
      </c>
      <c r="AI2617" t="str">
        <f>IF(AH2617="","",VLOOKUP(AH2617,'Сотрудники и ссылки'!A:B,2,0))</f>
        <v>Серолог</v>
      </c>
      <c r="AJ2617">
        <f>IF(AH2617="","",VLOOKUP(AH2617,'Сотрудники и ссылки'!A:C,3,0))</f>
        <v>20007746</v>
      </c>
      <c r="AK2617" s="14">
        <v>45783</v>
      </c>
      <c r="AL2617" s="2">
        <f>IF(AK2617="","",AK2617+VLOOKUP(I2617,'Вид исследования'!B:E,4,0))</f>
        <v>45784</v>
      </c>
      <c r="AM2617" s="2">
        <f>IF(AK2617="","",AK2617+VLOOKUP(I2617,'Вид исследования'!B:F,5,0))</f>
        <v>45784</v>
      </c>
      <c r="AN2617" s="14">
        <v>45783</v>
      </c>
      <c r="AP2617" s="150" t="s">
        <v>189</v>
      </c>
      <c r="AQ2617" t="str">
        <f>IFERROR(IF(L2617="","",VLOOKUP(L2617&amp;I2617,Продукция!A:K,11,0)),"обратитесь к админ справочника")</f>
        <v>согласно рекомендациям производителя теста</v>
      </c>
      <c r="AR2617" s="11" t="s">
        <v>4823</v>
      </c>
      <c r="AS2617" t="str">
        <f>IFERROR(IF(L2617="","",VLOOKUP(L2617&amp;I2617,Продукция!A:J,10,0)),"обратитесь к админ справочника")</f>
        <v>инструкция тест- ситема Биочек СК-119</v>
      </c>
      <c r="AT2617" s="11" t="s">
        <v>4823</v>
      </c>
      <c r="AU2617" s="11" t="s">
        <v>4823</v>
      </c>
      <c r="AV2617" s="11" t="s">
        <v>2676</v>
      </c>
      <c r="AW2617" s="150" t="s">
        <v>4824</v>
      </c>
      <c r="AX2617" s="11" t="s">
        <v>506</v>
      </c>
      <c r="AY2617" s="11" t="s">
        <v>1140</v>
      </c>
      <c r="AZ2617" s="11">
        <v>107</v>
      </c>
      <c r="BA2617" s="11">
        <v>38</v>
      </c>
      <c r="BC2617" s="11" t="s">
        <v>4992</v>
      </c>
    </row>
    <row r="2618" spans="1:55" x14ac:dyDescent="0.25">
      <c r="A2618" t="str">
        <f t="shared" si="46"/>
        <v>С/764IBV (BioChek) инфекционный бронхит уровень антител</v>
      </c>
      <c r="B2618" t="str">
        <f>IF(E2618="","",INDEX(Лаборатории!A:A,MATCH('Производственный контроль'!E2618,Лаборатории!B:B,0)))</f>
        <v xml:space="preserve">КУРИНОЕ ЦАРСТВО АО </v>
      </c>
      <c r="C2618" t="str">
        <f>IF(E2618="","",VLOOKUP(E2618,Лаборатории!B:D,3,0))</f>
        <v>U377_CHL</v>
      </c>
      <c r="D2618" s="12">
        <v>45772</v>
      </c>
      <c r="E2618" s="150" t="s">
        <v>793</v>
      </c>
      <c r="F2618" s="11" t="s">
        <v>371</v>
      </c>
      <c r="G2618" s="11" t="s">
        <v>506</v>
      </c>
      <c r="H2618" s="11" t="s">
        <v>262</v>
      </c>
      <c r="I2618" s="11" t="s">
        <v>3416</v>
      </c>
      <c r="J2618" t="str">
        <f>IF(L2618="","",VLOOKUP(L2618,Продукция!B:D,3,0))</f>
        <v>Биологический_материал</v>
      </c>
      <c r="K2618" t="str">
        <f>IF(L2618="","",VLOOKUP(L2618,Продукция!B:C,2,0))</f>
        <v>Сыворотка крови</v>
      </c>
      <c r="L2618" s="155" t="s">
        <v>302</v>
      </c>
      <c r="M2618">
        <f>IF(L2618="","",VLOOKUP(L2618,Продукция!B:L,11,0))</f>
        <v>0</v>
      </c>
      <c r="N2618" s="150" t="s">
        <v>873</v>
      </c>
      <c r="P2618" s="150" t="s">
        <v>340</v>
      </c>
      <c r="Q2618" s="150" t="s">
        <v>854</v>
      </c>
      <c r="R2618" s="153" t="s">
        <v>4890</v>
      </c>
      <c r="S2618" s="11">
        <v>18</v>
      </c>
      <c r="T2618" s="11" t="s">
        <v>5279</v>
      </c>
      <c r="V2618" s="14">
        <v>45767</v>
      </c>
      <c r="Z2618" s="162" t="s">
        <v>4823</v>
      </c>
      <c r="AA2618" s="15">
        <v>0.47916666666666669</v>
      </c>
      <c r="AB2618" t="str">
        <f>IF(L2618="","",VLOOKUP(L2618&amp;I2618,Продукция!A:I,9,0))</f>
        <v>рекомендация производителя набора</v>
      </c>
      <c r="AC2618" s="14">
        <v>45783</v>
      </c>
      <c r="AD2618" s="11" t="s">
        <v>2676</v>
      </c>
      <c r="AE2618" s="11" t="s">
        <v>4823</v>
      </c>
      <c r="AF2618" t="str">
        <f>IF(AD2618="","",VLOOKUP(AD2618,'Сотрудники и ссылки'!A:B,2,0))</f>
        <v>Серолог</v>
      </c>
      <c r="AG2618">
        <f>IF(AD2618="","",VLOOKUP(AD2618,'Сотрудники и ссылки'!A:C,3,0))</f>
        <v>20007746</v>
      </c>
      <c r="AH2618" s="11" t="s">
        <v>2676</v>
      </c>
      <c r="AI2618" t="str">
        <f>IF(AH2618="","",VLOOKUP(AH2618,'Сотрудники и ссылки'!A:B,2,0))</f>
        <v>Серолог</v>
      </c>
      <c r="AJ2618">
        <f>IF(AH2618="","",VLOOKUP(AH2618,'Сотрудники и ссылки'!A:C,3,0))</f>
        <v>20007746</v>
      </c>
      <c r="AK2618" s="14">
        <v>45783</v>
      </c>
      <c r="AL2618" s="2">
        <f>IF(AK2618="","",AK2618+VLOOKUP(I2618,'Вид исследования'!B:E,4,0))</f>
        <v>45784</v>
      </c>
      <c r="AM2618" s="2">
        <f>IF(AK2618="","",AK2618+VLOOKUP(I2618,'Вид исследования'!B:F,5,0))</f>
        <v>45784</v>
      </c>
      <c r="AN2618" s="14">
        <v>45783</v>
      </c>
      <c r="AP2618" s="150" t="s">
        <v>189</v>
      </c>
      <c r="AQ2618" t="str">
        <f>IFERROR(IF(L2618="","",VLOOKUP(L2618&amp;I2618,Продукция!A:K,11,0)),"обратитесь к админ справочника")</f>
        <v>согласно рекомендациям производителя теста</v>
      </c>
      <c r="AR2618" s="11" t="s">
        <v>4823</v>
      </c>
      <c r="AS2618" t="str">
        <f>IFERROR(IF(L2618="","",VLOOKUP(L2618&amp;I2618,Продукция!A:J,10,0)),"обратитесь к админ справочника")</f>
        <v>инструкция тест- ситема Биочек СК-119</v>
      </c>
      <c r="AT2618" s="11" t="s">
        <v>4823</v>
      </c>
      <c r="AU2618" s="11" t="s">
        <v>4823</v>
      </c>
      <c r="AV2618" s="11" t="s">
        <v>2676</v>
      </c>
      <c r="AW2618" s="150" t="s">
        <v>4824</v>
      </c>
      <c r="AX2618" s="11" t="s">
        <v>506</v>
      </c>
      <c r="AY2618" s="11" t="s">
        <v>1124</v>
      </c>
      <c r="AZ2618" s="11">
        <v>107</v>
      </c>
      <c r="BA2618" s="11">
        <v>38</v>
      </c>
      <c r="BC2618" s="11" t="s">
        <v>4992</v>
      </c>
    </row>
    <row r="2619" spans="1:55" x14ac:dyDescent="0.25">
      <c r="A2619" t="str">
        <f t="shared" si="46"/>
        <v>С/764IBV (BioChek) инфекционный бронхит уровень антител</v>
      </c>
      <c r="B2619" t="str">
        <f>IF(E2619="","",INDEX(Лаборатории!A:A,MATCH('Производственный контроль'!E2619,Лаборатории!B:B,0)))</f>
        <v xml:space="preserve">КУРИНОЕ ЦАРСТВО АО </v>
      </c>
      <c r="C2619" t="str">
        <f>IF(E2619="","",VLOOKUP(E2619,Лаборатории!B:D,3,0))</f>
        <v>U377_CHL</v>
      </c>
      <c r="D2619" s="12">
        <v>45772</v>
      </c>
      <c r="E2619" s="150" t="s">
        <v>793</v>
      </c>
      <c r="F2619" s="11" t="s">
        <v>371</v>
      </c>
      <c r="G2619" s="11" t="s">
        <v>506</v>
      </c>
      <c r="H2619" s="11" t="s">
        <v>262</v>
      </c>
      <c r="I2619" s="11" t="s">
        <v>3416</v>
      </c>
      <c r="J2619" t="str">
        <f>IF(L2619="","",VLOOKUP(L2619,Продукция!B:D,3,0))</f>
        <v>Биологический_материал</v>
      </c>
      <c r="K2619" t="str">
        <f>IF(L2619="","",VLOOKUP(L2619,Продукция!B:C,2,0))</f>
        <v>Сыворотка крови</v>
      </c>
      <c r="L2619" s="155" t="s">
        <v>302</v>
      </c>
      <c r="M2619">
        <f>IF(L2619="","",VLOOKUP(L2619,Продукция!B:L,11,0))</f>
        <v>0</v>
      </c>
      <c r="N2619" s="150" t="s">
        <v>873</v>
      </c>
      <c r="P2619" s="150" t="s">
        <v>340</v>
      </c>
      <c r="Q2619" s="150" t="s">
        <v>854</v>
      </c>
      <c r="R2619" s="153" t="s">
        <v>5001</v>
      </c>
      <c r="S2619" s="11">
        <v>18</v>
      </c>
      <c r="T2619" s="11" t="s">
        <v>5279</v>
      </c>
      <c r="V2619" s="14">
        <v>45769</v>
      </c>
      <c r="Z2619" s="162" t="s">
        <v>4823</v>
      </c>
      <c r="AA2619" s="15">
        <v>0.47916666666666669</v>
      </c>
      <c r="AB2619" t="str">
        <f>IF(L2619="","",VLOOKUP(L2619&amp;I2619,Продукция!A:I,9,0))</f>
        <v>рекомендация производителя набора</v>
      </c>
      <c r="AC2619" s="14">
        <v>45783</v>
      </c>
      <c r="AD2619" s="11" t="s">
        <v>2676</v>
      </c>
      <c r="AE2619" s="11" t="s">
        <v>4823</v>
      </c>
      <c r="AF2619" t="str">
        <f>IF(AD2619="","",VLOOKUP(AD2619,'Сотрудники и ссылки'!A:B,2,0))</f>
        <v>Серолог</v>
      </c>
      <c r="AG2619">
        <f>IF(AD2619="","",VLOOKUP(AD2619,'Сотрудники и ссылки'!A:C,3,0))</f>
        <v>20007746</v>
      </c>
      <c r="AH2619" s="11" t="s">
        <v>2676</v>
      </c>
      <c r="AI2619" t="str">
        <f>IF(AH2619="","",VLOOKUP(AH2619,'Сотрудники и ссылки'!A:B,2,0))</f>
        <v>Серолог</v>
      </c>
      <c r="AJ2619">
        <f>IF(AH2619="","",VLOOKUP(AH2619,'Сотрудники и ссылки'!A:C,3,0))</f>
        <v>20007746</v>
      </c>
      <c r="AK2619" s="14">
        <v>45783</v>
      </c>
      <c r="AL2619" s="2">
        <f>IF(AK2619="","",AK2619+VLOOKUP(I2619,'Вид исследования'!B:E,4,0))</f>
        <v>45784</v>
      </c>
      <c r="AM2619" s="2">
        <f>IF(AK2619="","",AK2619+VLOOKUP(I2619,'Вид исследования'!B:F,5,0))</f>
        <v>45784</v>
      </c>
      <c r="AN2619" s="14">
        <v>45783</v>
      </c>
      <c r="AP2619" s="150" t="s">
        <v>189</v>
      </c>
      <c r="AQ2619" t="str">
        <f>IFERROR(IF(L2619="","",VLOOKUP(L2619&amp;I2619,Продукция!A:K,11,0)),"обратитесь к админ справочника")</f>
        <v>согласно рекомендациям производителя теста</v>
      </c>
      <c r="AR2619" s="11" t="s">
        <v>4823</v>
      </c>
      <c r="AS2619" t="str">
        <f>IFERROR(IF(L2619="","",VLOOKUP(L2619&amp;I2619,Продукция!A:J,10,0)),"обратитесь к админ справочника")</f>
        <v>инструкция тест- ситема Биочек СК-119</v>
      </c>
      <c r="AT2619" s="11" t="s">
        <v>4823</v>
      </c>
      <c r="AU2619" s="11" t="s">
        <v>4823</v>
      </c>
      <c r="AV2619" s="11" t="s">
        <v>2676</v>
      </c>
      <c r="AW2619" s="150" t="s">
        <v>4824</v>
      </c>
      <c r="AX2619" s="11" t="s">
        <v>506</v>
      </c>
      <c r="AY2619" s="11" t="s">
        <v>1131</v>
      </c>
      <c r="AZ2619" s="11">
        <v>107</v>
      </c>
      <c r="BA2619" s="11">
        <v>38</v>
      </c>
      <c r="BC2619" s="11" t="s">
        <v>4992</v>
      </c>
    </row>
    <row r="2620" spans="1:55" x14ac:dyDescent="0.25">
      <c r="A2620" t="str">
        <f t="shared" si="46"/>
        <v>С/764IBV (BioChek) инфекционный бронхит уровень антител</v>
      </c>
      <c r="B2620" t="str">
        <f>IF(E2620="","",INDEX(Лаборатории!A:A,MATCH('Производственный контроль'!E2620,Лаборатории!B:B,0)))</f>
        <v xml:space="preserve">КУРИНОЕ ЦАРСТВО АО </v>
      </c>
      <c r="C2620" t="str">
        <f>IF(E2620="","",VLOOKUP(E2620,Лаборатории!B:D,3,0))</f>
        <v>U377_CHL</v>
      </c>
      <c r="D2620" s="12">
        <v>45772</v>
      </c>
      <c r="E2620" s="150" t="s">
        <v>793</v>
      </c>
      <c r="F2620" s="11" t="s">
        <v>371</v>
      </c>
      <c r="G2620" s="11" t="s">
        <v>506</v>
      </c>
      <c r="H2620" s="11" t="s">
        <v>262</v>
      </c>
      <c r="I2620" s="11" t="s">
        <v>3416</v>
      </c>
      <c r="J2620" t="str">
        <f>IF(L2620="","",VLOOKUP(L2620,Продукция!B:D,3,0))</f>
        <v>Биологический_материал</v>
      </c>
      <c r="K2620" t="str">
        <f>IF(L2620="","",VLOOKUP(L2620,Продукция!B:C,2,0))</f>
        <v>Сыворотка крови</v>
      </c>
      <c r="L2620" s="155" t="s">
        <v>302</v>
      </c>
      <c r="M2620">
        <f>IF(L2620="","",VLOOKUP(L2620,Продукция!B:L,11,0))</f>
        <v>0</v>
      </c>
      <c r="N2620" s="150" t="s">
        <v>873</v>
      </c>
      <c r="P2620" s="150" t="s">
        <v>340</v>
      </c>
      <c r="Q2620" s="150" t="s">
        <v>854</v>
      </c>
      <c r="R2620" s="153" t="s">
        <v>4872</v>
      </c>
      <c r="S2620" s="11">
        <v>18</v>
      </c>
      <c r="T2620" s="11" t="s">
        <v>5279</v>
      </c>
      <c r="V2620" s="14">
        <v>45760</v>
      </c>
      <c r="Z2620" s="162" t="s">
        <v>4823</v>
      </c>
      <c r="AA2620" s="15">
        <v>0.47916666666666669</v>
      </c>
      <c r="AB2620" t="str">
        <f>IF(L2620="","",VLOOKUP(L2620&amp;I2620,Продукция!A:I,9,0))</f>
        <v>рекомендация производителя набора</v>
      </c>
      <c r="AC2620" s="14">
        <v>45783</v>
      </c>
      <c r="AD2620" s="11" t="s">
        <v>2676</v>
      </c>
      <c r="AE2620" s="11" t="s">
        <v>4823</v>
      </c>
      <c r="AF2620" t="str">
        <f>IF(AD2620="","",VLOOKUP(AD2620,'Сотрудники и ссылки'!A:B,2,0))</f>
        <v>Серолог</v>
      </c>
      <c r="AG2620">
        <f>IF(AD2620="","",VLOOKUP(AD2620,'Сотрудники и ссылки'!A:C,3,0))</f>
        <v>20007746</v>
      </c>
      <c r="AH2620" s="11" t="s">
        <v>2676</v>
      </c>
      <c r="AI2620" t="str">
        <f>IF(AH2620="","",VLOOKUP(AH2620,'Сотрудники и ссылки'!A:B,2,0))</f>
        <v>Серолог</v>
      </c>
      <c r="AJ2620">
        <f>IF(AH2620="","",VLOOKUP(AH2620,'Сотрудники и ссылки'!A:C,3,0))</f>
        <v>20007746</v>
      </c>
      <c r="AK2620" s="14">
        <v>45783</v>
      </c>
      <c r="AL2620" s="2">
        <f>IF(AK2620="","",AK2620+VLOOKUP(I2620,'Вид исследования'!B:E,4,0))</f>
        <v>45784</v>
      </c>
      <c r="AM2620" s="2">
        <f>IF(AK2620="","",AK2620+VLOOKUP(I2620,'Вид исследования'!B:F,5,0))</f>
        <v>45784</v>
      </c>
      <c r="AN2620" s="14">
        <v>45783</v>
      </c>
      <c r="AP2620" s="150" t="s">
        <v>189</v>
      </c>
      <c r="AQ2620" t="str">
        <f>IFERROR(IF(L2620="","",VLOOKUP(L2620&amp;I2620,Продукция!A:K,11,0)),"обратитесь к админ справочника")</f>
        <v>согласно рекомендациям производителя теста</v>
      </c>
      <c r="AR2620" s="11" t="s">
        <v>4823</v>
      </c>
      <c r="AS2620" t="str">
        <f>IFERROR(IF(L2620="","",VLOOKUP(L2620&amp;I2620,Продукция!A:J,10,0)),"обратитесь к админ справочника")</f>
        <v>инструкция тест- ситема Биочек СК-119</v>
      </c>
      <c r="AT2620" s="11" t="s">
        <v>4823</v>
      </c>
      <c r="AU2620" s="11" t="s">
        <v>4823</v>
      </c>
      <c r="AV2620" s="11" t="s">
        <v>2676</v>
      </c>
      <c r="AW2620" s="150" t="s">
        <v>4824</v>
      </c>
      <c r="AX2620" s="11" t="s">
        <v>506</v>
      </c>
      <c r="AY2620" s="11" t="s">
        <v>1147</v>
      </c>
      <c r="AZ2620" s="11">
        <v>107</v>
      </c>
      <c r="BA2620" s="11">
        <v>38</v>
      </c>
      <c r="BC2620" s="11" t="s">
        <v>4992</v>
      </c>
    </row>
    <row r="2621" spans="1:55" x14ac:dyDescent="0.25">
      <c r="A2621" t="str">
        <f t="shared" si="46"/>
        <v>С/764REO (BioChek) реовирус уровень антител</v>
      </c>
      <c r="B2621" t="str">
        <f>IF(E2621="","",INDEX(Лаборатории!A:A,MATCH('Производственный контроль'!E2621,Лаборатории!B:B,0)))</f>
        <v xml:space="preserve">КУРИНОЕ ЦАРСТВО АО </v>
      </c>
      <c r="C2621" t="str">
        <f>IF(E2621="","",VLOOKUP(E2621,Лаборатории!B:D,3,0))</f>
        <v>U377_CHL</v>
      </c>
      <c r="D2621" s="12">
        <v>45772</v>
      </c>
      <c r="E2621" s="150" t="s">
        <v>793</v>
      </c>
      <c r="F2621" s="11" t="s">
        <v>371</v>
      </c>
      <c r="G2621" s="11" t="s">
        <v>506</v>
      </c>
      <c r="H2621" s="11" t="s">
        <v>262</v>
      </c>
      <c r="I2621" s="11" t="s">
        <v>3426</v>
      </c>
      <c r="J2621" t="str">
        <f>IF(L2621="","",VLOOKUP(L2621,Продукция!B:D,3,0))</f>
        <v>Биологический_материал</v>
      </c>
      <c r="K2621" t="str">
        <f>IF(L2621="","",VLOOKUP(L2621,Продукция!B:C,2,0))</f>
        <v>Сыворотка крови</v>
      </c>
      <c r="L2621" s="155" t="s">
        <v>302</v>
      </c>
      <c r="M2621">
        <f>IF(L2621="","",VLOOKUP(L2621,Продукция!B:L,11,0))</f>
        <v>0</v>
      </c>
      <c r="N2621" s="150" t="s">
        <v>873</v>
      </c>
      <c r="P2621" s="150" t="s">
        <v>340</v>
      </c>
      <c r="Q2621" s="150" t="s">
        <v>854</v>
      </c>
      <c r="R2621" s="153" t="s">
        <v>4885</v>
      </c>
      <c r="S2621" s="11">
        <v>18</v>
      </c>
      <c r="T2621" s="11" t="s">
        <v>5279</v>
      </c>
      <c r="V2621" s="14">
        <v>45764</v>
      </c>
      <c r="Z2621" s="162" t="s">
        <v>4823</v>
      </c>
      <c r="AA2621" s="15">
        <v>0.47916666666666669</v>
      </c>
      <c r="AB2621" t="str">
        <f>IF(L2621="","",VLOOKUP(L2621&amp;I2621,Продукция!A:I,9,0))</f>
        <v>рекомендация производителя набора</v>
      </c>
      <c r="AC2621" s="14">
        <v>45783</v>
      </c>
      <c r="AD2621" s="11" t="s">
        <v>2676</v>
      </c>
      <c r="AE2621" s="11" t="s">
        <v>4823</v>
      </c>
      <c r="AF2621" t="str">
        <f>IF(AD2621="","",VLOOKUP(AD2621,'Сотрудники и ссылки'!A:B,2,0))</f>
        <v>Серолог</v>
      </c>
      <c r="AG2621">
        <f>IF(AD2621="","",VLOOKUP(AD2621,'Сотрудники и ссылки'!A:C,3,0))</f>
        <v>20007746</v>
      </c>
      <c r="AH2621" s="11" t="s">
        <v>2676</v>
      </c>
      <c r="AI2621" t="str">
        <f>IF(AH2621="","",VLOOKUP(AH2621,'Сотрудники и ссылки'!A:B,2,0))</f>
        <v>Серолог</v>
      </c>
      <c r="AJ2621">
        <f>IF(AH2621="","",VLOOKUP(AH2621,'Сотрудники и ссылки'!A:C,3,0))</f>
        <v>20007746</v>
      </c>
      <c r="AK2621" s="14">
        <v>45783</v>
      </c>
      <c r="AL2621" s="2">
        <f>IF(AK2621="","",AK2621+VLOOKUP(I2621,'Вид исследования'!B:E,4,0))</f>
        <v>45784</v>
      </c>
      <c r="AM2621" s="2">
        <f>IF(AK2621="","",AK2621+VLOOKUP(I2621,'Вид исследования'!B:F,5,0))</f>
        <v>45784</v>
      </c>
      <c r="AN2621" s="14">
        <v>45783</v>
      </c>
      <c r="AP2621" s="150" t="s">
        <v>189</v>
      </c>
      <c r="AQ2621" t="str">
        <f>IFERROR(IF(L2621="","",VLOOKUP(L2621&amp;I2621,Продукция!A:K,11,0)),"обратитесь к админ справочника")</f>
        <v>согласно рекомендациям производителя теста</v>
      </c>
      <c r="AR2621" s="11" t="s">
        <v>4823</v>
      </c>
      <c r="AS2621" t="str">
        <f>IFERROR(IF(L2621="","",VLOOKUP(L2621&amp;I2621,Продукция!A:J,10,0)),"обратитесь к админ справочника")</f>
        <v>инструкция тест- ситема Биочек СК -110</v>
      </c>
      <c r="AT2621" s="11" t="s">
        <v>4823</v>
      </c>
      <c r="AU2621" s="11" t="s">
        <v>4823</v>
      </c>
      <c r="AV2621" s="11" t="s">
        <v>2676</v>
      </c>
      <c r="AW2621" s="150" t="s">
        <v>4824</v>
      </c>
      <c r="AX2621" s="11" t="s">
        <v>506</v>
      </c>
      <c r="AY2621" s="11" t="s">
        <v>1139</v>
      </c>
      <c r="AZ2621" s="11">
        <v>107</v>
      </c>
      <c r="BA2621" s="11">
        <v>38</v>
      </c>
      <c r="BC2621" s="11" t="s">
        <v>4992</v>
      </c>
    </row>
    <row r="2622" spans="1:55" x14ac:dyDescent="0.25">
      <c r="A2622" t="str">
        <f t="shared" si="46"/>
        <v>С/764REO (BioChek) реовирус уровень антител</v>
      </c>
      <c r="B2622" t="str">
        <f>IF(E2622="","",INDEX(Лаборатории!A:A,MATCH('Производственный контроль'!E2622,Лаборатории!B:B,0)))</f>
        <v xml:space="preserve">КУРИНОЕ ЦАРСТВО АО </v>
      </c>
      <c r="C2622" t="str">
        <f>IF(E2622="","",VLOOKUP(E2622,Лаборатории!B:D,3,0))</f>
        <v>U377_CHL</v>
      </c>
      <c r="D2622" s="12">
        <v>45772</v>
      </c>
      <c r="E2622" s="150" t="s">
        <v>793</v>
      </c>
      <c r="F2622" s="11" t="s">
        <v>371</v>
      </c>
      <c r="G2622" s="11" t="s">
        <v>506</v>
      </c>
      <c r="H2622" s="11" t="s">
        <v>262</v>
      </c>
      <c r="I2622" s="11" t="s">
        <v>3426</v>
      </c>
      <c r="J2622" t="str">
        <f>IF(L2622="","",VLOOKUP(L2622,Продукция!B:D,3,0))</f>
        <v>Биологический_материал</v>
      </c>
      <c r="K2622" t="str">
        <f>IF(L2622="","",VLOOKUP(L2622,Продукция!B:C,2,0))</f>
        <v>Сыворотка крови</v>
      </c>
      <c r="L2622" s="155" t="s">
        <v>302</v>
      </c>
      <c r="M2622">
        <f>IF(L2622="","",VLOOKUP(L2622,Продукция!B:L,11,0))</f>
        <v>0</v>
      </c>
      <c r="N2622" s="150" t="s">
        <v>873</v>
      </c>
      <c r="P2622" s="150" t="s">
        <v>340</v>
      </c>
      <c r="Q2622" s="150" t="s">
        <v>854</v>
      </c>
      <c r="R2622" s="153" t="s">
        <v>4886</v>
      </c>
      <c r="S2622" s="11">
        <v>18</v>
      </c>
      <c r="T2622" s="11" t="s">
        <v>5279</v>
      </c>
      <c r="V2622" s="14">
        <v>45766</v>
      </c>
      <c r="Z2622" s="162" t="s">
        <v>4823</v>
      </c>
      <c r="AA2622" s="15">
        <v>0.47916666666666669</v>
      </c>
      <c r="AB2622" t="str">
        <f>IF(L2622="","",VLOOKUP(L2622&amp;I2622,Продукция!A:I,9,0))</f>
        <v>рекомендация производителя набора</v>
      </c>
      <c r="AC2622" s="14">
        <v>45783</v>
      </c>
      <c r="AD2622" s="11" t="s">
        <v>2676</v>
      </c>
      <c r="AE2622" s="11" t="s">
        <v>4823</v>
      </c>
      <c r="AF2622" t="str">
        <f>IF(AD2622="","",VLOOKUP(AD2622,'Сотрудники и ссылки'!A:B,2,0))</f>
        <v>Серолог</v>
      </c>
      <c r="AG2622">
        <f>IF(AD2622="","",VLOOKUP(AD2622,'Сотрудники и ссылки'!A:C,3,0))</f>
        <v>20007746</v>
      </c>
      <c r="AH2622" s="11" t="s">
        <v>2676</v>
      </c>
      <c r="AI2622" t="str">
        <f>IF(AH2622="","",VLOOKUP(AH2622,'Сотрудники и ссылки'!A:B,2,0))</f>
        <v>Серолог</v>
      </c>
      <c r="AJ2622">
        <f>IF(AH2622="","",VLOOKUP(AH2622,'Сотрудники и ссылки'!A:C,3,0))</f>
        <v>20007746</v>
      </c>
      <c r="AK2622" s="14">
        <v>45783</v>
      </c>
      <c r="AL2622" s="2">
        <f>IF(AK2622="","",AK2622+VLOOKUP(I2622,'Вид исследования'!B:E,4,0))</f>
        <v>45784</v>
      </c>
      <c r="AM2622" s="2">
        <f>IF(AK2622="","",AK2622+VLOOKUP(I2622,'Вид исследования'!B:F,5,0))</f>
        <v>45784</v>
      </c>
      <c r="AN2622" s="14">
        <v>45783</v>
      </c>
      <c r="AP2622" s="150" t="s">
        <v>189</v>
      </c>
      <c r="AQ2622" t="str">
        <f>IFERROR(IF(L2622="","",VLOOKUP(L2622&amp;I2622,Продукция!A:K,11,0)),"обратитесь к админ справочника")</f>
        <v>согласно рекомендациям производителя теста</v>
      </c>
      <c r="AR2622" s="11" t="s">
        <v>4823</v>
      </c>
      <c r="AS2622" t="str">
        <f>IFERROR(IF(L2622="","",VLOOKUP(L2622&amp;I2622,Продукция!A:J,10,0)),"обратитесь к админ справочника")</f>
        <v>инструкция тест- ситема Биочек СК -110</v>
      </c>
      <c r="AT2622" s="11" t="s">
        <v>4823</v>
      </c>
      <c r="AU2622" s="11" t="s">
        <v>4823</v>
      </c>
      <c r="AV2622" s="11" t="s">
        <v>2676</v>
      </c>
      <c r="AW2622" s="150" t="s">
        <v>4824</v>
      </c>
      <c r="AX2622" s="11" t="s">
        <v>506</v>
      </c>
      <c r="AY2622" s="11" t="s">
        <v>1140</v>
      </c>
      <c r="AZ2622" s="11">
        <v>107</v>
      </c>
      <c r="BA2622" s="11">
        <v>38</v>
      </c>
      <c r="BC2622" s="11" t="s">
        <v>4992</v>
      </c>
    </row>
    <row r="2623" spans="1:55" x14ac:dyDescent="0.25">
      <c r="A2623" t="str">
        <f t="shared" si="46"/>
        <v>С/764REO (BioChek) реовирус уровень антител</v>
      </c>
      <c r="B2623" t="str">
        <f>IF(E2623="","",INDEX(Лаборатории!A:A,MATCH('Производственный контроль'!E2623,Лаборатории!B:B,0)))</f>
        <v xml:space="preserve">КУРИНОЕ ЦАРСТВО АО </v>
      </c>
      <c r="C2623" t="str">
        <f>IF(E2623="","",VLOOKUP(E2623,Лаборатории!B:D,3,0))</f>
        <v>U377_CHL</v>
      </c>
      <c r="D2623" s="12">
        <v>45772</v>
      </c>
      <c r="E2623" s="150" t="s">
        <v>793</v>
      </c>
      <c r="F2623" s="11" t="s">
        <v>371</v>
      </c>
      <c r="G2623" s="11" t="s">
        <v>506</v>
      </c>
      <c r="H2623" s="11" t="s">
        <v>262</v>
      </c>
      <c r="I2623" s="11" t="s">
        <v>3426</v>
      </c>
      <c r="J2623" t="str">
        <f>IF(L2623="","",VLOOKUP(L2623,Продукция!B:D,3,0))</f>
        <v>Биологический_материал</v>
      </c>
      <c r="K2623" t="str">
        <f>IF(L2623="","",VLOOKUP(L2623,Продукция!B:C,2,0))</f>
        <v>Сыворотка крови</v>
      </c>
      <c r="L2623" s="155" t="s">
        <v>302</v>
      </c>
      <c r="M2623">
        <f>IF(L2623="","",VLOOKUP(L2623,Продукция!B:L,11,0))</f>
        <v>0</v>
      </c>
      <c r="N2623" s="150" t="s">
        <v>873</v>
      </c>
      <c r="P2623" s="150" t="s">
        <v>340</v>
      </c>
      <c r="Q2623" s="150" t="s">
        <v>854</v>
      </c>
      <c r="R2623" s="153" t="s">
        <v>4890</v>
      </c>
      <c r="S2623" s="11">
        <v>18</v>
      </c>
      <c r="T2623" s="11" t="s">
        <v>5279</v>
      </c>
      <c r="V2623" s="14">
        <v>45767</v>
      </c>
      <c r="Z2623" s="162" t="s">
        <v>4823</v>
      </c>
      <c r="AA2623" s="15">
        <v>0.47916666666666669</v>
      </c>
      <c r="AB2623" t="str">
        <f>IF(L2623="","",VLOOKUP(L2623&amp;I2623,Продукция!A:I,9,0))</f>
        <v>рекомендация производителя набора</v>
      </c>
      <c r="AC2623" s="14">
        <v>45783</v>
      </c>
      <c r="AD2623" s="11" t="s">
        <v>2676</v>
      </c>
      <c r="AE2623" s="11" t="s">
        <v>4823</v>
      </c>
      <c r="AF2623" t="str">
        <f>IF(AD2623="","",VLOOKUP(AD2623,'Сотрудники и ссылки'!A:B,2,0))</f>
        <v>Серолог</v>
      </c>
      <c r="AG2623">
        <f>IF(AD2623="","",VLOOKUP(AD2623,'Сотрудники и ссылки'!A:C,3,0))</f>
        <v>20007746</v>
      </c>
      <c r="AH2623" s="11" t="s">
        <v>2676</v>
      </c>
      <c r="AI2623" t="str">
        <f>IF(AH2623="","",VLOOKUP(AH2623,'Сотрудники и ссылки'!A:B,2,0))</f>
        <v>Серолог</v>
      </c>
      <c r="AJ2623">
        <f>IF(AH2623="","",VLOOKUP(AH2623,'Сотрудники и ссылки'!A:C,3,0))</f>
        <v>20007746</v>
      </c>
      <c r="AK2623" s="14">
        <v>45783</v>
      </c>
      <c r="AL2623" s="2">
        <f>IF(AK2623="","",AK2623+VLOOKUP(I2623,'Вид исследования'!B:E,4,0))</f>
        <v>45784</v>
      </c>
      <c r="AM2623" s="2">
        <f>IF(AK2623="","",AK2623+VLOOKUP(I2623,'Вид исследования'!B:F,5,0))</f>
        <v>45784</v>
      </c>
      <c r="AN2623" s="14">
        <v>45783</v>
      </c>
      <c r="AP2623" s="150" t="s">
        <v>189</v>
      </c>
      <c r="AQ2623" t="str">
        <f>IFERROR(IF(L2623="","",VLOOKUP(L2623&amp;I2623,Продукция!A:K,11,0)),"обратитесь к админ справочника")</f>
        <v>согласно рекомендациям производителя теста</v>
      </c>
      <c r="AR2623" s="11" t="s">
        <v>4823</v>
      </c>
      <c r="AS2623" t="str">
        <f>IFERROR(IF(L2623="","",VLOOKUP(L2623&amp;I2623,Продукция!A:J,10,0)),"обратитесь к админ справочника")</f>
        <v>инструкция тест- ситема Биочек СК -110</v>
      </c>
      <c r="AT2623" s="11" t="s">
        <v>4823</v>
      </c>
      <c r="AU2623" s="11" t="s">
        <v>4823</v>
      </c>
      <c r="AV2623" s="11" t="s">
        <v>2676</v>
      </c>
      <c r="AW2623" s="150" t="s">
        <v>4824</v>
      </c>
      <c r="AX2623" s="11" t="s">
        <v>506</v>
      </c>
      <c r="AY2623" s="11" t="s">
        <v>1124</v>
      </c>
      <c r="AZ2623" s="11">
        <v>107</v>
      </c>
      <c r="BA2623" s="11">
        <v>38</v>
      </c>
      <c r="BC2623" s="11" t="s">
        <v>4992</v>
      </c>
    </row>
    <row r="2624" spans="1:55" x14ac:dyDescent="0.25">
      <c r="A2624" t="str">
        <f t="shared" si="46"/>
        <v>С/764REO (BioChek) реовирус уровень антител</v>
      </c>
      <c r="B2624" t="str">
        <f>IF(E2624="","",INDEX(Лаборатории!A:A,MATCH('Производственный контроль'!E2624,Лаборатории!B:B,0)))</f>
        <v xml:space="preserve">КУРИНОЕ ЦАРСТВО АО </v>
      </c>
      <c r="C2624" t="str">
        <f>IF(E2624="","",VLOOKUP(E2624,Лаборатории!B:D,3,0))</f>
        <v>U377_CHL</v>
      </c>
      <c r="D2624" s="12">
        <v>45772</v>
      </c>
      <c r="E2624" s="150" t="s">
        <v>793</v>
      </c>
      <c r="F2624" s="11" t="s">
        <v>371</v>
      </c>
      <c r="G2624" s="11" t="s">
        <v>506</v>
      </c>
      <c r="H2624" s="11" t="s">
        <v>262</v>
      </c>
      <c r="I2624" s="11" t="s">
        <v>3426</v>
      </c>
      <c r="J2624" t="str">
        <f>IF(L2624="","",VLOOKUP(L2624,Продукция!B:D,3,0))</f>
        <v>Биологический_материал</v>
      </c>
      <c r="K2624" t="str">
        <f>IF(L2624="","",VLOOKUP(L2624,Продукция!B:C,2,0))</f>
        <v>Сыворотка крови</v>
      </c>
      <c r="L2624" s="155" t="s">
        <v>302</v>
      </c>
      <c r="M2624">
        <f>IF(L2624="","",VLOOKUP(L2624,Продукция!B:L,11,0))</f>
        <v>0</v>
      </c>
      <c r="N2624" s="150" t="s">
        <v>873</v>
      </c>
      <c r="P2624" s="150" t="s">
        <v>340</v>
      </c>
      <c r="Q2624" s="150" t="s">
        <v>854</v>
      </c>
      <c r="R2624" s="153" t="s">
        <v>5001</v>
      </c>
      <c r="S2624" s="11">
        <v>18</v>
      </c>
      <c r="T2624" s="11" t="s">
        <v>5279</v>
      </c>
      <c r="V2624" s="14">
        <v>45769</v>
      </c>
      <c r="Z2624" s="162" t="s">
        <v>4823</v>
      </c>
      <c r="AA2624" s="15">
        <v>0.47916666666666669</v>
      </c>
      <c r="AB2624" t="str">
        <f>IF(L2624="","",VLOOKUP(L2624&amp;I2624,Продукция!A:I,9,0))</f>
        <v>рекомендация производителя набора</v>
      </c>
      <c r="AC2624" s="14">
        <v>45783</v>
      </c>
      <c r="AD2624" s="11" t="s">
        <v>2676</v>
      </c>
      <c r="AE2624" s="11" t="s">
        <v>4823</v>
      </c>
      <c r="AF2624" t="str">
        <f>IF(AD2624="","",VLOOKUP(AD2624,'Сотрудники и ссылки'!A:B,2,0))</f>
        <v>Серолог</v>
      </c>
      <c r="AG2624">
        <f>IF(AD2624="","",VLOOKUP(AD2624,'Сотрудники и ссылки'!A:C,3,0))</f>
        <v>20007746</v>
      </c>
      <c r="AH2624" s="11" t="s">
        <v>2676</v>
      </c>
      <c r="AI2624" t="str">
        <f>IF(AH2624="","",VLOOKUP(AH2624,'Сотрудники и ссылки'!A:B,2,0))</f>
        <v>Серолог</v>
      </c>
      <c r="AJ2624">
        <f>IF(AH2624="","",VLOOKUP(AH2624,'Сотрудники и ссылки'!A:C,3,0))</f>
        <v>20007746</v>
      </c>
      <c r="AK2624" s="14">
        <v>45783</v>
      </c>
      <c r="AL2624" s="2">
        <f>IF(AK2624="","",AK2624+VLOOKUP(I2624,'Вид исследования'!B:E,4,0))</f>
        <v>45784</v>
      </c>
      <c r="AM2624" s="2">
        <f>IF(AK2624="","",AK2624+VLOOKUP(I2624,'Вид исследования'!B:F,5,0))</f>
        <v>45784</v>
      </c>
      <c r="AN2624" s="14">
        <v>45783</v>
      </c>
      <c r="AP2624" s="150" t="s">
        <v>189</v>
      </c>
      <c r="AQ2624" t="str">
        <f>IFERROR(IF(L2624="","",VLOOKUP(L2624&amp;I2624,Продукция!A:K,11,0)),"обратитесь к админ справочника")</f>
        <v>согласно рекомендациям производителя теста</v>
      </c>
      <c r="AR2624" s="11" t="s">
        <v>4823</v>
      </c>
      <c r="AS2624" t="str">
        <f>IFERROR(IF(L2624="","",VLOOKUP(L2624&amp;I2624,Продукция!A:J,10,0)),"обратитесь к админ справочника")</f>
        <v>инструкция тест- ситема Биочек СК -110</v>
      </c>
      <c r="AT2624" s="11" t="s">
        <v>4823</v>
      </c>
      <c r="AU2624" s="11" t="s">
        <v>4823</v>
      </c>
      <c r="AV2624" s="11" t="s">
        <v>2676</v>
      </c>
      <c r="AW2624" s="150" t="s">
        <v>4824</v>
      </c>
      <c r="AX2624" s="11" t="s">
        <v>506</v>
      </c>
      <c r="AY2624" s="11" t="s">
        <v>1131</v>
      </c>
      <c r="AZ2624" s="11">
        <v>107</v>
      </c>
      <c r="BA2624" s="11">
        <v>38</v>
      </c>
      <c r="BC2624" s="11" t="s">
        <v>4992</v>
      </c>
    </row>
    <row r="2625" spans="1:55" x14ac:dyDescent="0.25">
      <c r="A2625" t="str">
        <f t="shared" si="46"/>
        <v>С/764REO (BioChek) реовирус уровень антител</v>
      </c>
      <c r="B2625" t="str">
        <f>IF(E2625="","",INDEX(Лаборатории!A:A,MATCH('Производственный контроль'!E2625,Лаборатории!B:B,0)))</f>
        <v xml:space="preserve">КУРИНОЕ ЦАРСТВО АО </v>
      </c>
      <c r="C2625" t="str">
        <f>IF(E2625="","",VLOOKUP(E2625,Лаборатории!B:D,3,0))</f>
        <v>U377_CHL</v>
      </c>
      <c r="D2625" s="12">
        <v>45772</v>
      </c>
      <c r="E2625" s="150" t="s">
        <v>793</v>
      </c>
      <c r="F2625" s="11" t="s">
        <v>371</v>
      </c>
      <c r="G2625" s="11" t="s">
        <v>506</v>
      </c>
      <c r="H2625" s="11" t="s">
        <v>262</v>
      </c>
      <c r="I2625" s="11" t="s">
        <v>3426</v>
      </c>
      <c r="J2625" t="str">
        <f>IF(L2625="","",VLOOKUP(L2625,Продукция!B:D,3,0))</f>
        <v>Биологический_материал</v>
      </c>
      <c r="K2625" t="str">
        <f>IF(L2625="","",VLOOKUP(L2625,Продукция!B:C,2,0))</f>
        <v>Сыворотка крови</v>
      </c>
      <c r="L2625" s="155" t="s">
        <v>302</v>
      </c>
      <c r="M2625">
        <f>IF(L2625="","",VLOOKUP(L2625,Продукция!B:L,11,0))</f>
        <v>0</v>
      </c>
      <c r="N2625" s="150" t="s">
        <v>873</v>
      </c>
      <c r="P2625" s="150" t="s">
        <v>340</v>
      </c>
      <c r="Q2625" s="150" t="s">
        <v>854</v>
      </c>
      <c r="R2625" s="153" t="s">
        <v>4872</v>
      </c>
      <c r="S2625" s="11">
        <v>18</v>
      </c>
      <c r="T2625" s="11" t="s">
        <v>5279</v>
      </c>
      <c r="V2625" s="14">
        <v>45760</v>
      </c>
      <c r="Z2625" s="162" t="s">
        <v>4823</v>
      </c>
      <c r="AA2625" s="15">
        <v>0.47916666666666669</v>
      </c>
      <c r="AB2625" t="str">
        <f>IF(L2625="","",VLOOKUP(L2625&amp;I2625,Продукция!A:I,9,0))</f>
        <v>рекомендация производителя набора</v>
      </c>
      <c r="AC2625" s="14">
        <v>45783</v>
      </c>
      <c r="AD2625" s="11" t="s">
        <v>2676</v>
      </c>
      <c r="AE2625" s="11" t="s">
        <v>4823</v>
      </c>
      <c r="AF2625" t="str">
        <f>IF(AD2625="","",VLOOKUP(AD2625,'Сотрудники и ссылки'!A:B,2,0))</f>
        <v>Серолог</v>
      </c>
      <c r="AG2625">
        <f>IF(AD2625="","",VLOOKUP(AD2625,'Сотрудники и ссылки'!A:C,3,0))</f>
        <v>20007746</v>
      </c>
      <c r="AH2625" s="11" t="s">
        <v>2676</v>
      </c>
      <c r="AI2625" t="str">
        <f>IF(AH2625="","",VLOOKUP(AH2625,'Сотрудники и ссылки'!A:B,2,0))</f>
        <v>Серолог</v>
      </c>
      <c r="AJ2625">
        <f>IF(AH2625="","",VLOOKUP(AH2625,'Сотрудники и ссылки'!A:C,3,0))</f>
        <v>20007746</v>
      </c>
      <c r="AK2625" s="14">
        <v>45783</v>
      </c>
      <c r="AL2625" s="2">
        <f>IF(AK2625="","",AK2625+VLOOKUP(I2625,'Вид исследования'!B:E,4,0))</f>
        <v>45784</v>
      </c>
      <c r="AM2625" s="2">
        <f>IF(AK2625="","",AK2625+VLOOKUP(I2625,'Вид исследования'!B:F,5,0))</f>
        <v>45784</v>
      </c>
      <c r="AN2625" s="14">
        <v>45783</v>
      </c>
      <c r="AP2625" s="150" t="s">
        <v>189</v>
      </c>
      <c r="AQ2625" t="str">
        <f>IFERROR(IF(L2625="","",VLOOKUP(L2625&amp;I2625,Продукция!A:K,11,0)),"обратитесь к админ справочника")</f>
        <v>согласно рекомендациям производителя теста</v>
      </c>
      <c r="AR2625" s="11" t="s">
        <v>4823</v>
      </c>
      <c r="AS2625" t="str">
        <f>IFERROR(IF(L2625="","",VLOOKUP(L2625&amp;I2625,Продукция!A:J,10,0)),"обратитесь к админ справочника")</f>
        <v>инструкция тест- ситема Биочек СК -110</v>
      </c>
      <c r="AT2625" s="11" t="s">
        <v>4823</v>
      </c>
      <c r="AU2625" s="11" t="s">
        <v>4823</v>
      </c>
      <c r="AV2625" s="11" t="s">
        <v>2676</v>
      </c>
      <c r="AW2625" s="150" t="s">
        <v>4824</v>
      </c>
      <c r="AX2625" s="11" t="s">
        <v>506</v>
      </c>
      <c r="AY2625" s="11" t="s">
        <v>1147</v>
      </c>
      <c r="AZ2625" s="11">
        <v>107</v>
      </c>
      <c r="BA2625" s="11">
        <v>38</v>
      </c>
      <c r="BC2625" s="11" t="s">
        <v>4992</v>
      </c>
    </row>
    <row r="2626" spans="1:55" x14ac:dyDescent="0.25">
      <c r="A2626" t="str">
        <f t="shared" si="46"/>
        <v>С/764NDV (BioChek) болезнь Ньюкасла уровень антител</v>
      </c>
      <c r="B2626" t="str">
        <f>IF(E2626="","",INDEX(Лаборатории!A:A,MATCH('Производственный контроль'!E2626,Лаборатории!B:B,0)))</f>
        <v xml:space="preserve">КУРИНОЕ ЦАРСТВО АО </v>
      </c>
      <c r="C2626" t="str">
        <f>IF(E2626="","",VLOOKUP(E2626,Лаборатории!B:D,3,0))</f>
        <v>U377_CHL</v>
      </c>
      <c r="D2626" s="12">
        <v>45772</v>
      </c>
      <c r="E2626" s="150" t="s">
        <v>793</v>
      </c>
      <c r="F2626" s="11" t="s">
        <v>371</v>
      </c>
      <c r="G2626" s="11" t="s">
        <v>506</v>
      </c>
      <c r="H2626" s="11" t="s">
        <v>262</v>
      </c>
      <c r="I2626" s="11" t="s">
        <v>3424</v>
      </c>
      <c r="J2626" t="str">
        <f>IF(L2626="","",VLOOKUP(L2626,Продукция!B:D,3,0))</f>
        <v>Биологический_материал</v>
      </c>
      <c r="K2626" t="str">
        <f>IF(L2626="","",VLOOKUP(L2626,Продукция!B:C,2,0))</f>
        <v>Сыворотка крови</v>
      </c>
      <c r="L2626" s="155" t="s">
        <v>302</v>
      </c>
      <c r="M2626">
        <f>IF(L2626="","",VLOOKUP(L2626,Продукция!B:L,11,0))</f>
        <v>0</v>
      </c>
      <c r="N2626" s="150" t="s">
        <v>873</v>
      </c>
      <c r="P2626" s="150" t="s">
        <v>340</v>
      </c>
      <c r="Q2626" s="150" t="s">
        <v>854</v>
      </c>
      <c r="R2626" s="153" t="s">
        <v>4885</v>
      </c>
      <c r="S2626" s="11">
        <v>18</v>
      </c>
      <c r="T2626" s="11" t="s">
        <v>5279</v>
      </c>
      <c r="V2626" s="14">
        <v>45764</v>
      </c>
      <c r="Z2626" s="162" t="s">
        <v>4823</v>
      </c>
      <c r="AA2626" s="15">
        <v>0.47916666666666669</v>
      </c>
      <c r="AB2626" t="str">
        <f>IF(L2626="","",VLOOKUP(L2626&amp;I2626,Продукция!A:I,9,0))</f>
        <v>рекомендация производителя набора</v>
      </c>
      <c r="AC2626" s="14">
        <v>45783</v>
      </c>
      <c r="AD2626" s="11" t="s">
        <v>2676</v>
      </c>
      <c r="AE2626" s="11" t="s">
        <v>4823</v>
      </c>
      <c r="AF2626" t="str">
        <f>IF(AD2626="","",VLOOKUP(AD2626,'Сотрудники и ссылки'!A:B,2,0))</f>
        <v>Серолог</v>
      </c>
      <c r="AG2626">
        <f>IF(AD2626="","",VLOOKUP(AD2626,'Сотрудники и ссылки'!A:C,3,0))</f>
        <v>20007746</v>
      </c>
      <c r="AH2626" s="11" t="s">
        <v>2676</v>
      </c>
      <c r="AI2626" t="str">
        <f>IF(AH2626="","",VLOOKUP(AH2626,'Сотрудники и ссылки'!A:B,2,0))</f>
        <v>Серолог</v>
      </c>
      <c r="AJ2626">
        <f>IF(AH2626="","",VLOOKUP(AH2626,'Сотрудники и ссылки'!A:C,3,0))</f>
        <v>20007746</v>
      </c>
      <c r="AK2626" s="14">
        <v>45783</v>
      </c>
      <c r="AL2626" s="2">
        <f>IF(AK2626="","",AK2626+VLOOKUP(I2626,'Вид исследования'!B:E,4,0))</f>
        <v>45784</v>
      </c>
      <c r="AM2626" s="2">
        <f>IF(AK2626="","",AK2626+VLOOKUP(I2626,'Вид исследования'!B:F,5,0))</f>
        <v>45784</v>
      </c>
      <c r="AN2626" s="14">
        <v>45783</v>
      </c>
      <c r="AP2626" s="150" t="s">
        <v>189</v>
      </c>
      <c r="AQ2626" t="str">
        <f>IFERROR(IF(L2626="","",VLOOKUP(L2626&amp;I2626,Продукция!A:K,11,0)),"обратитесь к админ справочника")</f>
        <v>согласно рекомендациям производителя теста</v>
      </c>
      <c r="AR2626" s="11" t="s">
        <v>4823</v>
      </c>
      <c r="AS2626" t="str">
        <f>IFERROR(IF(L2626="","",VLOOKUP(L2626&amp;I2626,Продукция!A:J,10,0)),"обратитесь к админ справочника")</f>
        <v>инструкция тест- ситема Биочек СК -116</v>
      </c>
      <c r="AT2626" s="11" t="s">
        <v>4823</v>
      </c>
      <c r="AU2626" s="11" t="s">
        <v>4823</v>
      </c>
      <c r="AV2626" s="11" t="s">
        <v>2676</v>
      </c>
      <c r="AW2626" s="150" t="s">
        <v>4824</v>
      </c>
      <c r="AX2626" s="11" t="s">
        <v>506</v>
      </c>
      <c r="AY2626" s="11" t="s">
        <v>1139</v>
      </c>
      <c r="AZ2626" s="11">
        <v>107</v>
      </c>
      <c r="BA2626" s="11">
        <v>38</v>
      </c>
      <c r="BC2626" s="11" t="s">
        <v>4992</v>
      </c>
    </row>
    <row r="2627" spans="1:55" x14ac:dyDescent="0.25">
      <c r="A2627" t="str">
        <f t="shared" si="46"/>
        <v>С/764NDV (BioChek) болезнь Ньюкасла уровень антител</v>
      </c>
      <c r="B2627" t="str">
        <f>IF(E2627="","",INDEX(Лаборатории!A:A,MATCH('Производственный контроль'!E2627,Лаборатории!B:B,0)))</f>
        <v xml:space="preserve">КУРИНОЕ ЦАРСТВО АО </v>
      </c>
      <c r="C2627" t="str">
        <f>IF(E2627="","",VLOOKUP(E2627,Лаборатории!B:D,3,0))</f>
        <v>U377_CHL</v>
      </c>
      <c r="D2627" s="12">
        <v>45772</v>
      </c>
      <c r="E2627" s="150" t="s">
        <v>793</v>
      </c>
      <c r="F2627" s="11" t="s">
        <v>371</v>
      </c>
      <c r="G2627" s="11" t="s">
        <v>506</v>
      </c>
      <c r="H2627" s="11" t="s">
        <v>262</v>
      </c>
      <c r="I2627" s="11" t="s">
        <v>3424</v>
      </c>
      <c r="J2627" t="str">
        <f>IF(L2627="","",VLOOKUP(L2627,Продукция!B:D,3,0))</f>
        <v>Биологический_материал</v>
      </c>
      <c r="K2627" t="str">
        <f>IF(L2627="","",VLOOKUP(L2627,Продукция!B:C,2,0))</f>
        <v>Сыворотка крови</v>
      </c>
      <c r="L2627" s="155" t="s">
        <v>302</v>
      </c>
      <c r="M2627">
        <f>IF(L2627="","",VLOOKUP(L2627,Продукция!B:L,11,0))</f>
        <v>0</v>
      </c>
      <c r="N2627" s="150" t="s">
        <v>873</v>
      </c>
      <c r="P2627" s="150" t="s">
        <v>340</v>
      </c>
      <c r="Q2627" s="150" t="s">
        <v>854</v>
      </c>
      <c r="R2627" s="153" t="s">
        <v>4886</v>
      </c>
      <c r="S2627" s="11">
        <v>18</v>
      </c>
      <c r="T2627" s="11" t="s">
        <v>5279</v>
      </c>
      <c r="V2627" s="14">
        <v>45766</v>
      </c>
      <c r="Z2627" s="162" t="s">
        <v>4823</v>
      </c>
      <c r="AA2627" s="15">
        <v>0.47916666666666669</v>
      </c>
      <c r="AB2627" t="str">
        <f>IF(L2627="","",VLOOKUP(L2627&amp;I2627,Продукция!A:I,9,0))</f>
        <v>рекомендация производителя набора</v>
      </c>
      <c r="AC2627" s="14">
        <v>45783</v>
      </c>
      <c r="AD2627" s="11" t="s">
        <v>2676</v>
      </c>
      <c r="AE2627" s="11" t="s">
        <v>4823</v>
      </c>
      <c r="AF2627" t="str">
        <f>IF(AD2627="","",VLOOKUP(AD2627,'Сотрудники и ссылки'!A:B,2,0))</f>
        <v>Серолог</v>
      </c>
      <c r="AG2627">
        <f>IF(AD2627="","",VLOOKUP(AD2627,'Сотрудники и ссылки'!A:C,3,0))</f>
        <v>20007746</v>
      </c>
      <c r="AH2627" s="11" t="s">
        <v>2676</v>
      </c>
      <c r="AI2627" t="str">
        <f>IF(AH2627="","",VLOOKUP(AH2627,'Сотрудники и ссылки'!A:B,2,0))</f>
        <v>Серолог</v>
      </c>
      <c r="AJ2627">
        <f>IF(AH2627="","",VLOOKUP(AH2627,'Сотрудники и ссылки'!A:C,3,0))</f>
        <v>20007746</v>
      </c>
      <c r="AK2627" s="14">
        <v>45783</v>
      </c>
      <c r="AL2627" s="2">
        <f>IF(AK2627="","",AK2627+VLOOKUP(I2627,'Вид исследования'!B:E,4,0))</f>
        <v>45784</v>
      </c>
      <c r="AM2627" s="2">
        <f>IF(AK2627="","",AK2627+VLOOKUP(I2627,'Вид исследования'!B:F,5,0))</f>
        <v>45784</v>
      </c>
      <c r="AN2627" s="14">
        <v>45783</v>
      </c>
      <c r="AP2627" s="150" t="s">
        <v>189</v>
      </c>
      <c r="AQ2627" t="str">
        <f>IFERROR(IF(L2627="","",VLOOKUP(L2627&amp;I2627,Продукция!A:K,11,0)),"обратитесь к админ справочника")</f>
        <v>согласно рекомендациям производителя теста</v>
      </c>
      <c r="AR2627" s="11" t="s">
        <v>4823</v>
      </c>
      <c r="AS2627" t="str">
        <f>IFERROR(IF(L2627="","",VLOOKUP(L2627&amp;I2627,Продукция!A:J,10,0)),"обратитесь к админ справочника")</f>
        <v>инструкция тест- ситема Биочек СК -116</v>
      </c>
      <c r="AT2627" s="11" t="s">
        <v>4823</v>
      </c>
      <c r="AU2627" s="11" t="s">
        <v>4823</v>
      </c>
      <c r="AV2627" s="11" t="s">
        <v>2676</v>
      </c>
      <c r="AW2627" s="150" t="s">
        <v>4824</v>
      </c>
      <c r="AX2627" s="11" t="s">
        <v>506</v>
      </c>
      <c r="AY2627" s="11" t="s">
        <v>1140</v>
      </c>
      <c r="AZ2627" s="11">
        <v>107</v>
      </c>
      <c r="BA2627" s="11">
        <v>38</v>
      </c>
      <c r="BC2627" s="11" t="s">
        <v>4992</v>
      </c>
    </row>
    <row r="2628" spans="1:55" x14ac:dyDescent="0.25">
      <c r="A2628" t="str">
        <f t="shared" si="46"/>
        <v>С/764NDV (BioChek) болезнь Ньюкасла уровень антител</v>
      </c>
      <c r="B2628" t="str">
        <f>IF(E2628="","",INDEX(Лаборатории!A:A,MATCH('Производственный контроль'!E2628,Лаборатории!B:B,0)))</f>
        <v xml:space="preserve">КУРИНОЕ ЦАРСТВО АО </v>
      </c>
      <c r="C2628" t="str">
        <f>IF(E2628="","",VLOOKUP(E2628,Лаборатории!B:D,3,0))</f>
        <v>U377_CHL</v>
      </c>
      <c r="D2628" s="12">
        <v>45772</v>
      </c>
      <c r="E2628" s="150" t="s">
        <v>793</v>
      </c>
      <c r="F2628" s="11" t="s">
        <v>371</v>
      </c>
      <c r="G2628" s="11" t="s">
        <v>506</v>
      </c>
      <c r="H2628" s="11" t="s">
        <v>262</v>
      </c>
      <c r="I2628" s="11" t="s">
        <v>3424</v>
      </c>
      <c r="J2628" t="str">
        <f>IF(L2628="","",VLOOKUP(L2628,Продукция!B:D,3,0))</f>
        <v>Биологический_материал</v>
      </c>
      <c r="K2628" t="str">
        <f>IF(L2628="","",VLOOKUP(L2628,Продукция!B:C,2,0))</f>
        <v>Сыворотка крови</v>
      </c>
      <c r="L2628" s="155" t="s">
        <v>302</v>
      </c>
      <c r="M2628">
        <f>IF(L2628="","",VLOOKUP(L2628,Продукция!B:L,11,0))</f>
        <v>0</v>
      </c>
      <c r="N2628" s="150" t="s">
        <v>873</v>
      </c>
      <c r="P2628" s="150" t="s">
        <v>340</v>
      </c>
      <c r="Q2628" s="150" t="s">
        <v>854</v>
      </c>
      <c r="R2628" s="153" t="s">
        <v>4890</v>
      </c>
      <c r="S2628" s="11">
        <v>18</v>
      </c>
      <c r="T2628" s="11" t="s">
        <v>5279</v>
      </c>
      <c r="V2628" s="14">
        <v>45767</v>
      </c>
      <c r="Z2628" s="162" t="s">
        <v>4823</v>
      </c>
      <c r="AA2628" s="15">
        <v>0.47916666666666669</v>
      </c>
      <c r="AB2628" t="str">
        <f>IF(L2628="","",VLOOKUP(L2628&amp;I2628,Продукция!A:I,9,0))</f>
        <v>рекомендация производителя набора</v>
      </c>
      <c r="AC2628" s="14">
        <v>45783</v>
      </c>
      <c r="AD2628" s="11" t="s">
        <v>2676</v>
      </c>
      <c r="AE2628" s="11" t="s">
        <v>4823</v>
      </c>
      <c r="AF2628" t="str">
        <f>IF(AD2628="","",VLOOKUP(AD2628,'Сотрудники и ссылки'!A:B,2,0))</f>
        <v>Серолог</v>
      </c>
      <c r="AG2628">
        <f>IF(AD2628="","",VLOOKUP(AD2628,'Сотрудники и ссылки'!A:C,3,0))</f>
        <v>20007746</v>
      </c>
      <c r="AH2628" s="11" t="s">
        <v>2676</v>
      </c>
      <c r="AI2628" t="str">
        <f>IF(AH2628="","",VLOOKUP(AH2628,'Сотрудники и ссылки'!A:B,2,0))</f>
        <v>Серолог</v>
      </c>
      <c r="AJ2628">
        <f>IF(AH2628="","",VLOOKUP(AH2628,'Сотрудники и ссылки'!A:C,3,0))</f>
        <v>20007746</v>
      </c>
      <c r="AK2628" s="14">
        <v>45783</v>
      </c>
      <c r="AL2628" s="2">
        <f>IF(AK2628="","",AK2628+VLOOKUP(I2628,'Вид исследования'!B:E,4,0))</f>
        <v>45784</v>
      </c>
      <c r="AM2628" s="2">
        <f>IF(AK2628="","",AK2628+VLOOKUP(I2628,'Вид исследования'!B:F,5,0))</f>
        <v>45784</v>
      </c>
      <c r="AN2628" s="14">
        <v>45783</v>
      </c>
      <c r="AP2628" s="150" t="s">
        <v>189</v>
      </c>
      <c r="AQ2628" t="str">
        <f>IFERROR(IF(L2628="","",VLOOKUP(L2628&amp;I2628,Продукция!A:K,11,0)),"обратитесь к админ справочника")</f>
        <v>согласно рекомендациям производителя теста</v>
      </c>
      <c r="AR2628" s="11" t="s">
        <v>4823</v>
      </c>
      <c r="AS2628" t="str">
        <f>IFERROR(IF(L2628="","",VLOOKUP(L2628&amp;I2628,Продукция!A:J,10,0)),"обратитесь к админ справочника")</f>
        <v>инструкция тест- ситема Биочек СК -116</v>
      </c>
      <c r="AT2628" s="11" t="s">
        <v>4823</v>
      </c>
      <c r="AU2628" s="11" t="s">
        <v>4823</v>
      </c>
      <c r="AV2628" s="11" t="s">
        <v>2676</v>
      </c>
      <c r="AW2628" s="150" t="s">
        <v>4824</v>
      </c>
      <c r="AX2628" s="11" t="s">
        <v>506</v>
      </c>
      <c r="AY2628" s="11" t="s">
        <v>1124</v>
      </c>
      <c r="AZ2628" s="11">
        <v>107</v>
      </c>
      <c r="BA2628" s="11">
        <v>38</v>
      </c>
      <c r="BC2628" s="11" t="s">
        <v>4992</v>
      </c>
    </row>
    <row r="2629" spans="1:55" x14ac:dyDescent="0.25">
      <c r="A2629" t="str">
        <f t="shared" si="46"/>
        <v>С/764NDV (BioChek) болезнь Ньюкасла уровень антител</v>
      </c>
      <c r="B2629" t="str">
        <f>IF(E2629="","",INDEX(Лаборатории!A:A,MATCH('Производственный контроль'!E2629,Лаборатории!B:B,0)))</f>
        <v xml:space="preserve">КУРИНОЕ ЦАРСТВО АО </v>
      </c>
      <c r="C2629" t="str">
        <f>IF(E2629="","",VLOOKUP(E2629,Лаборатории!B:D,3,0))</f>
        <v>U377_CHL</v>
      </c>
      <c r="D2629" s="12">
        <v>45772</v>
      </c>
      <c r="E2629" s="150" t="s">
        <v>793</v>
      </c>
      <c r="F2629" s="11" t="s">
        <v>371</v>
      </c>
      <c r="G2629" s="11" t="s">
        <v>506</v>
      </c>
      <c r="H2629" s="11" t="s">
        <v>262</v>
      </c>
      <c r="I2629" s="11" t="s">
        <v>3424</v>
      </c>
      <c r="J2629" t="str">
        <f>IF(L2629="","",VLOOKUP(L2629,Продукция!B:D,3,0))</f>
        <v>Биологический_материал</v>
      </c>
      <c r="K2629" t="str">
        <f>IF(L2629="","",VLOOKUP(L2629,Продукция!B:C,2,0))</f>
        <v>Сыворотка крови</v>
      </c>
      <c r="L2629" s="155" t="s">
        <v>302</v>
      </c>
      <c r="M2629">
        <f>IF(L2629="","",VLOOKUP(L2629,Продукция!B:L,11,0))</f>
        <v>0</v>
      </c>
      <c r="N2629" s="150" t="s">
        <v>873</v>
      </c>
      <c r="P2629" s="150" t="s">
        <v>340</v>
      </c>
      <c r="Q2629" s="150" t="s">
        <v>854</v>
      </c>
      <c r="R2629" s="153" t="s">
        <v>5001</v>
      </c>
      <c r="S2629" s="11">
        <v>18</v>
      </c>
      <c r="T2629" s="11" t="s">
        <v>5279</v>
      </c>
      <c r="V2629" s="14">
        <v>45769</v>
      </c>
      <c r="Z2629" s="162" t="s">
        <v>4823</v>
      </c>
      <c r="AA2629" s="15">
        <v>0.47916666666666669</v>
      </c>
      <c r="AB2629" t="str">
        <f>IF(L2629="","",VLOOKUP(L2629&amp;I2629,Продукция!A:I,9,0))</f>
        <v>рекомендация производителя набора</v>
      </c>
      <c r="AC2629" s="14">
        <v>45783</v>
      </c>
      <c r="AD2629" s="11" t="s">
        <v>2676</v>
      </c>
      <c r="AE2629" s="11" t="s">
        <v>4823</v>
      </c>
      <c r="AF2629" t="str">
        <f>IF(AD2629="","",VLOOKUP(AD2629,'Сотрудники и ссылки'!A:B,2,0))</f>
        <v>Серолог</v>
      </c>
      <c r="AG2629">
        <f>IF(AD2629="","",VLOOKUP(AD2629,'Сотрудники и ссылки'!A:C,3,0))</f>
        <v>20007746</v>
      </c>
      <c r="AH2629" s="11" t="s">
        <v>2676</v>
      </c>
      <c r="AI2629" t="str">
        <f>IF(AH2629="","",VLOOKUP(AH2629,'Сотрудники и ссылки'!A:B,2,0))</f>
        <v>Серолог</v>
      </c>
      <c r="AJ2629">
        <f>IF(AH2629="","",VLOOKUP(AH2629,'Сотрудники и ссылки'!A:C,3,0))</f>
        <v>20007746</v>
      </c>
      <c r="AK2629" s="14">
        <v>45783</v>
      </c>
      <c r="AL2629" s="2">
        <f>IF(AK2629="","",AK2629+VLOOKUP(I2629,'Вид исследования'!B:E,4,0))</f>
        <v>45784</v>
      </c>
      <c r="AM2629" s="2">
        <f>IF(AK2629="","",AK2629+VLOOKUP(I2629,'Вид исследования'!B:F,5,0))</f>
        <v>45784</v>
      </c>
      <c r="AN2629" s="14">
        <v>45783</v>
      </c>
      <c r="AP2629" s="150" t="s">
        <v>189</v>
      </c>
      <c r="AQ2629" t="str">
        <f>IFERROR(IF(L2629="","",VLOOKUP(L2629&amp;I2629,Продукция!A:K,11,0)),"обратитесь к админ справочника")</f>
        <v>согласно рекомендациям производителя теста</v>
      </c>
      <c r="AR2629" s="11" t="s">
        <v>4823</v>
      </c>
      <c r="AS2629" t="str">
        <f>IFERROR(IF(L2629="","",VLOOKUP(L2629&amp;I2629,Продукция!A:J,10,0)),"обратитесь к админ справочника")</f>
        <v>инструкция тест- ситема Биочек СК -116</v>
      </c>
      <c r="AT2629" s="11" t="s">
        <v>4823</v>
      </c>
      <c r="AU2629" s="11" t="s">
        <v>4823</v>
      </c>
      <c r="AV2629" s="11" t="s">
        <v>2676</v>
      </c>
      <c r="AW2629" s="150" t="s">
        <v>4824</v>
      </c>
      <c r="AX2629" s="11" t="s">
        <v>506</v>
      </c>
      <c r="AY2629" s="11" t="s">
        <v>1131</v>
      </c>
      <c r="AZ2629" s="11">
        <v>107</v>
      </c>
      <c r="BA2629" s="11">
        <v>38</v>
      </c>
      <c r="BC2629" s="11" t="s">
        <v>4992</v>
      </c>
    </row>
    <row r="2630" spans="1:55" x14ac:dyDescent="0.25">
      <c r="A2630" t="str">
        <f t="shared" si="46"/>
        <v>С/764NDV (BioChek) болезнь Ньюкасла уровень антител</v>
      </c>
      <c r="B2630" t="str">
        <f>IF(E2630="","",INDEX(Лаборатории!A:A,MATCH('Производственный контроль'!E2630,Лаборатории!B:B,0)))</f>
        <v xml:space="preserve">КУРИНОЕ ЦАРСТВО АО </v>
      </c>
      <c r="C2630" t="str">
        <f>IF(E2630="","",VLOOKUP(E2630,Лаборатории!B:D,3,0))</f>
        <v>U377_CHL</v>
      </c>
      <c r="D2630" s="12">
        <v>45772</v>
      </c>
      <c r="E2630" s="150" t="s">
        <v>793</v>
      </c>
      <c r="F2630" s="11" t="s">
        <v>371</v>
      </c>
      <c r="G2630" s="11" t="s">
        <v>506</v>
      </c>
      <c r="H2630" s="11" t="s">
        <v>262</v>
      </c>
      <c r="I2630" s="11" t="s">
        <v>3424</v>
      </c>
      <c r="J2630" t="str">
        <f>IF(L2630="","",VLOOKUP(L2630,Продукция!B:D,3,0))</f>
        <v>Биологический_материал</v>
      </c>
      <c r="K2630" t="str">
        <f>IF(L2630="","",VLOOKUP(L2630,Продукция!B:C,2,0))</f>
        <v>Сыворотка крови</v>
      </c>
      <c r="L2630" s="155" t="s">
        <v>302</v>
      </c>
      <c r="M2630">
        <f>IF(L2630="","",VLOOKUP(L2630,Продукция!B:L,11,0))</f>
        <v>0</v>
      </c>
      <c r="N2630" s="150" t="s">
        <v>873</v>
      </c>
      <c r="P2630" s="150" t="s">
        <v>340</v>
      </c>
      <c r="Q2630" s="150" t="s">
        <v>854</v>
      </c>
      <c r="R2630" s="153" t="s">
        <v>4872</v>
      </c>
      <c r="S2630" s="11">
        <v>18</v>
      </c>
      <c r="T2630" s="11" t="s">
        <v>5279</v>
      </c>
      <c r="V2630" s="14">
        <v>45760</v>
      </c>
      <c r="Z2630" s="162" t="s">
        <v>4823</v>
      </c>
      <c r="AA2630" s="15">
        <v>0.47916666666666669</v>
      </c>
      <c r="AB2630" t="str">
        <f>IF(L2630="","",VLOOKUP(L2630&amp;I2630,Продукция!A:I,9,0))</f>
        <v>рекомендация производителя набора</v>
      </c>
      <c r="AC2630" s="14">
        <v>45783</v>
      </c>
      <c r="AD2630" s="11" t="s">
        <v>2676</v>
      </c>
      <c r="AE2630" s="11" t="s">
        <v>4823</v>
      </c>
      <c r="AF2630" t="str">
        <f>IF(AD2630="","",VLOOKUP(AD2630,'Сотрудники и ссылки'!A:B,2,0))</f>
        <v>Серолог</v>
      </c>
      <c r="AG2630">
        <f>IF(AD2630="","",VLOOKUP(AD2630,'Сотрудники и ссылки'!A:C,3,0))</f>
        <v>20007746</v>
      </c>
      <c r="AH2630" s="11" t="s">
        <v>2676</v>
      </c>
      <c r="AI2630" t="str">
        <f>IF(AH2630="","",VLOOKUP(AH2630,'Сотрудники и ссылки'!A:B,2,0))</f>
        <v>Серолог</v>
      </c>
      <c r="AJ2630">
        <f>IF(AH2630="","",VLOOKUP(AH2630,'Сотрудники и ссылки'!A:C,3,0))</f>
        <v>20007746</v>
      </c>
      <c r="AK2630" s="14">
        <v>45783</v>
      </c>
      <c r="AL2630" s="2">
        <f>IF(AK2630="","",AK2630+VLOOKUP(I2630,'Вид исследования'!B:E,4,0))</f>
        <v>45784</v>
      </c>
      <c r="AM2630" s="2">
        <f>IF(AK2630="","",AK2630+VLOOKUP(I2630,'Вид исследования'!B:F,5,0))</f>
        <v>45784</v>
      </c>
      <c r="AN2630" s="14">
        <v>45783</v>
      </c>
      <c r="AP2630" s="150" t="s">
        <v>189</v>
      </c>
      <c r="AQ2630" t="str">
        <f>IFERROR(IF(L2630="","",VLOOKUP(L2630&amp;I2630,Продукция!A:K,11,0)),"обратитесь к админ справочника")</f>
        <v>согласно рекомендациям производителя теста</v>
      </c>
      <c r="AR2630" s="11" t="s">
        <v>4823</v>
      </c>
      <c r="AS2630" t="str">
        <f>IFERROR(IF(L2630="","",VLOOKUP(L2630&amp;I2630,Продукция!A:J,10,0)),"обратитесь к админ справочника")</f>
        <v>инструкция тест- ситема Биочек СК -116</v>
      </c>
      <c r="AT2630" s="11" t="s">
        <v>4823</v>
      </c>
      <c r="AU2630" s="11" t="s">
        <v>4823</v>
      </c>
      <c r="AV2630" s="11" t="s">
        <v>2676</v>
      </c>
      <c r="AW2630" s="150" t="s">
        <v>4824</v>
      </c>
      <c r="AX2630" s="11" t="s">
        <v>506</v>
      </c>
      <c r="AY2630" s="11" t="s">
        <v>1147</v>
      </c>
      <c r="AZ2630" s="11">
        <v>107</v>
      </c>
      <c r="BA2630" s="11">
        <v>38</v>
      </c>
      <c r="BC2630" s="11" t="s">
        <v>4992</v>
      </c>
    </row>
    <row r="2631" spans="1:55" x14ac:dyDescent="0.25">
      <c r="A2631" t="str">
        <f t="shared" si="46"/>
        <v xml:space="preserve">С/764CAV (BioChek) анемия уровень антител </v>
      </c>
      <c r="B2631" t="str">
        <f>IF(E2631="","",INDEX(Лаборатории!A:A,MATCH('Производственный контроль'!E2631,Лаборатории!B:B,0)))</f>
        <v xml:space="preserve">КУРИНОЕ ЦАРСТВО АО </v>
      </c>
      <c r="C2631" t="str">
        <f>IF(E2631="","",VLOOKUP(E2631,Лаборатории!B:D,3,0))</f>
        <v>U377_CHL</v>
      </c>
      <c r="D2631" s="12">
        <v>45772</v>
      </c>
      <c r="E2631" s="150" t="s">
        <v>793</v>
      </c>
      <c r="F2631" s="11" t="s">
        <v>371</v>
      </c>
      <c r="G2631" s="11" t="s">
        <v>506</v>
      </c>
      <c r="H2631" s="11" t="s">
        <v>262</v>
      </c>
      <c r="I2631" s="11" t="s">
        <v>3412</v>
      </c>
      <c r="J2631" t="str">
        <f>IF(L2631="","",VLOOKUP(L2631,Продукция!B:D,3,0))</f>
        <v>Биологический_материал</v>
      </c>
      <c r="K2631" t="str">
        <f>IF(L2631="","",VLOOKUP(L2631,Продукция!B:C,2,0))</f>
        <v>Сыворотка крови</v>
      </c>
      <c r="L2631" s="155" t="s">
        <v>302</v>
      </c>
      <c r="M2631">
        <f>IF(L2631="","",VLOOKUP(L2631,Продукция!B:L,11,0))</f>
        <v>0</v>
      </c>
      <c r="N2631" s="150" t="s">
        <v>873</v>
      </c>
      <c r="P2631" s="150" t="s">
        <v>340</v>
      </c>
      <c r="Q2631" s="150" t="s">
        <v>854</v>
      </c>
      <c r="R2631" s="153" t="s">
        <v>4885</v>
      </c>
      <c r="S2631" s="11">
        <v>18</v>
      </c>
      <c r="T2631" s="11" t="s">
        <v>5279</v>
      </c>
      <c r="V2631" s="14">
        <v>45764</v>
      </c>
      <c r="Z2631" s="162" t="s">
        <v>4823</v>
      </c>
      <c r="AA2631" s="15">
        <v>0.47916666666666669</v>
      </c>
      <c r="AB2631" t="str">
        <f>IF(L2631="","",VLOOKUP(L2631&amp;I2631,Продукция!A:I,9,0))</f>
        <v>рекомендация производителя набора</v>
      </c>
      <c r="AC2631" s="14">
        <v>45783</v>
      </c>
      <c r="AD2631" s="11" t="s">
        <v>2673</v>
      </c>
      <c r="AE2631" s="11" t="s">
        <v>4823</v>
      </c>
      <c r="AF2631" t="str">
        <f>IF(AD2631="","",VLOOKUP(AD2631,'Сотрудники и ссылки'!A:B,2,0))</f>
        <v>Серолог</v>
      </c>
      <c r="AG2631">
        <f>IF(AD2631="","",VLOOKUP(AD2631,'Сотрудники и ссылки'!A:C,3,0))</f>
        <v>20001771</v>
      </c>
      <c r="AH2631" s="11" t="s">
        <v>2673</v>
      </c>
      <c r="AI2631" t="str">
        <f>IF(AH2631="","",VLOOKUP(AH2631,'Сотрудники и ссылки'!A:B,2,0))</f>
        <v>Серолог</v>
      </c>
      <c r="AJ2631">
        <f>IF(AH2631="","",VLOOKUP(AH2631,'Сотрудники и ссылки'!A:C,3,0))</f>
        <v>20001771</v>
      </c>
      <c r="AK2631" s="14">
        <v>45783</v>
      </c>
      <c r="AL2631" s="2">
        <f>IF(AK2631="","",AK2631+VLOOKUP(I2631,'Вид исследования'!B:E,4,0))</f>
        <v>45784</v>
      </c>
      <c r="AM2631" s="2">
        <f>IF(AK2631="","",AK2631+VLOOKUP(I2631,'Вид исследования'!B:F,5,0))</f>
        <v>45784</v>
      </c>
      <c r="AN2631" s="14">
        <v>45783</v>
      </c>
      <c r="AP2631" s="150" t="s">
        <v>189</v>
      </c>
      <c r="AQ2631" t="str">
        <f>IFERROR(IF(L2631="","",VLOOKUP(L2631&amp;I2631,Продукция!A:K,11,0)),"обратитесь к админ справочника")</f>
        <v>согласно рекомендациям производителя теста</v>
      </c>
      <c r="AR2631" s="11" t="s">
        <v>4823</v>
      </c>
      <c r="AS2631" t="str">
        <f>IFERROR(IF(L2631="","",VLOOKUP(L2631&amp;I2631,Продукция!A:J,10,0)),"обратитесь к админ справочника")</f>
        <v>инструкция тест- ситема Биочек СК -126</v>
      </c>
      <c r="AT2631" s="11" t="s">
        <v>4823</v>
      </c>
      <c r="AU2631" s="11" t="s">
        <v>4823</v>
      </c>
      <c r="AV2631" s="11" t="s">
        <v>2673</v>
      </c>
      <c r="AW2631" s="150" t="s">
        <v>4824</v>
      </c>
      <c r="AX2631" s="11" t="s">
        <v>506</v>
      </c>
      <c r="AY2631" s="11" t="s">
        <v>1139</v>
      </c>
      <c r="AZ2631" s="11">
        <v>107</v>
      </c>
      <c r="BA2631" s="11">
        <v>38</v>
      </c>
      <c r="BC2631" s="11" t="s">
        <v>4992</v>
      </c>
    </row>
    <row r="2632" spans="1:55" x14ac:dyDescent="0.25">
      <c r="A2632" t="str">
        <f t="shared" si="46"/>
        <v xml:space="preserve">С/764CAV (BioChek) анемия уровень антител </v>
      </c>
      <c r="B2632" t="str">
        <f>IF(E2632="","",INDEX(Лаборатории!A:A,MATCH('Производственный контроль'!E2632,Лаборатории!B:B,0)))</f>
        <v xml:space="preserve">КУРИНОЕ ЦАРСТВО АО </v>
      </c>
      <c r="C2632" t="str">
        <f>IF(E2632="","",VLOOKUP(E2632,Лаборатории!B:D,3,0))</f>
        <v>U377_CHL</v>
      </c>
      <c r="D2632" s="12">
        <v>45772</v>
      </c>
      <c r="E2632" s="150" t="s">
        <v>793</v>
      </c>
      <c r="F2632" s="11" t="s">
        <v>371</v>
      </c>
      <c r="G2632" s="11" t="s">
        <v>506</v>
      </c>
      <c r="H2632" s="11" t="s">
        <v>262</v>
      </c>
      <c r="I2632" s="11" t="s">
        <v>3412</v>
      </c>
      <c r="J2632" t="str">
        <f>IF(L2632="","",VLOOKUP(L2632,Продукция!B:D,3,0))</f>
        <v>Биологический_материал</v>
      </c>
      <c r="K2632" t="str">
        <f>IF(L2632="","",VLOOKUP(L2632,Продукция!B:C,2,0))</f>
        <v>Сыворотка крови</v>
      </c>
      <c r="L2632" s="155" t="s">
        <v>302</v>
      </c>
      <c r="M2632">
        <f>IF(L2632="","",VLOOKUP(L2632,Продукция!B:L,11,0))</f>
        <v>0</v>
      </c>
      <c r="N2632" s="150" t="s">
        <v>873</v>
      </c>
      <c r="P2632" s="150" t="s">
        <v>340</v>
      </c>
      <c r="Q2632" s="150" t="s">
        <v>854</v>
      </c>
      <c r="R2632" s="153" t="s">
        <v>4886</v>
      </c>
      <c r="S2632" s="11">
        <v>18</v>
      </c>
      <c r="T2632" s="11" t="s">
        <v>5279</v>
      </c>
      <c r="V2632" s="14">
        <v>45766</v>
      </c>
      <c r="Z2632" s="162" t="s">
        <v>4823</v>
      </c>
      <c r="AA2632" s="15">
        <v>0.47916666666666669</v>
      </c>
      <c r="AB2632" t="str">
        <f>IF(L2632="","",VLOOKUP(L2632&amp;I2632,Продукция!A:I,9,0))</f>
        <v>рекомендация производителя набора</v>
      </c>
      <c r="AC2632" s="14">
        <v>45783</v>
      </c>
      <c r="AD2632" s="11" t="s">
        <v>2673</v>
      </c>
      <c r="AE2632" s="11" t="s">
        <v>4823</v>
      </c>
      <c r="AF2632" t="str">
        <f>IF(AD2632="","",VLOOKUP(AD2632,'Сотрудники и ссылки'!A:B,2,0))</f>
        <v>Серолог</v>
      </c>
      <c r="AG2632">
        <f>IF(AD2632="","",VLOOKUP(AD2632,'Сотрудники и ссылки'!A:C,3,0))</f>
        <v>20001771</v>
      </c>
      <c r="AH2632" s="11" t="s">
        <v>2673</v>
      </c>
      <c r="AI2632" t="str">
        <f>IF(AH2632="","",VLOOKUP(AH2632,'Сотрудники и ссылки'!A:B,2,0))</f>
        <v>Серолог</v>
      </c>
      <c r="AJ2632">
        <f>IF(AH2632="","",VLOOKUP(AH2632,'Сотрудники и ссылки'!A:C,3,0))</f>
        <v>20001771</v>
      </c>
      <c r="AK2632" s="14">
        <v>45783</v>
      </c>
      <c r="AL2632" s="2">
        <f>IF(AK2632="","",AK2632+VLOOKUP(I2632,'Вид исследования'!B:E,4,0))</f>
        <v>45784</v>
      </c>
      <c r="AM2632" s="2">
        <f>IF(AK2632="","",AK2632+VLOOKUP(I2632,'Вид исследования'!B:F,5,0))</f>
        <v>45784</v>
      </c>
      <c r="AN2632" s="14">
        <v>45783</v>
      </c>
      <c r="AP2632" s="150" t="s">
        <v>189</v>
      </c>
      <c r="AQ2632" t="str">
        <f>IFERROR(IF(L2632="","",VLOOKUP(L2632&amp;I2632,Продукция!A:K,11,0)),"обратитесь к админ справочника")</f>
        <v>согласно рекомендациям производителя теста</v>
      </c>
      <c r="AR2632" s="11" t="s">
        <v>4823</v>
      </c>
      <c r="AS2632" t="str">
        <f>IFERROR(IF(L2632="","",VLOOKUP(L2632&amp;I2632,Продукция!A:J,10,0)),"обратитесь к админ справочника")</f>
        <v>инструкция тест- ситема Биочек СК -126</v>
      </c>
      <c r="AT2632" s="11" t="s">
        <v>4823</v>
      </c>
      <c r="AU2632" s="11" t="s">
        <v>4823</v>
      </c>
      <c r="AV2632" s="11" t="s">
        <v>2673</v>
      </c>
      <c r="AW2632" s="150" t="s">
        <v>4824</v>
      </c>
      <c r="AX2632" s="11" t="s">
        <v>506</v>
      </c>
      <c r="AY2632" s="11" t="s">
        <v>1140</v>
      </c>
      <c r="AZ2632" s="11">
        <v>107</v>
      </c>
      <c r="BA2632" s="11">
        <v>38</v>
      </c>
      <c r="BC2632" s="11" t="s">
        <v>4992</v>
      </c>
    </row>
    <row r="2633" spans="1:55" x14ac:dyDescent="0.25">
      <c r="A2633" t="str">
        <f t="shared" ref="A2633:A2696" si="47">T2633&amp;I2633</f>
        <v xml:space="preserve">С/764CAV (BioChek) анемия уровень антител </v>
      </c>
      <c r="B2633" t="str">
        <f>IF(E2633="","",INDEX(Лаборатории!A:A,MATCH('Производственный контроль'!E2633,Лаборатории!B:B,0)))</f>
        <v xml:space="preserve">КУРИНОЕ ЦАРСТВО АО </v>
      </c>
      <c r="C2633" t="str">
        <f>IF(E2633="","",VLOOKUP(E2633,Лаборатории!B:D,3,0))</f>
        <v>U377_CHL</v>
      </c>
      <c r="D2633" s="12">
        <v>45772</v>
      </c>
      <c r="E2633" s="150" t="s">
        <v>793</v>
      </c>
      <c r="F2633" s="11" t="s">
        <v>371</v>
      </c>
      <c r="G2633" s="11" t="s">
        <v>506</v>
      </c>
      <c r="H2633" s="11" t="s">
        <v>262</v>
      </c>
      <c r="I2633" s="11" t="s">
        <v>3412</v>
      </c>
      <c r="J2633" t="str">
        <f>IF(L2633="","",VLOOKUP(L2633,Продукция!B:D,3,0))</f>
        <v>Биологический_материал</v>
      </c>
      <c r="K2633" t="str">
        <f>IF(L2633="","",VLOOKUP(L2633,Продукция!B:C,2,0))</f>
        <v>Сыворотка крови</v>
      </c>
      <c r="L2633" s="155" t="s">
        <v>302</v>
      </c>
      <c r="M2633">
        <f>IF(L2633="","",VLOOKUP(L2633,Продукция!B:L,11,0))</f>
        <v>0</v>
      </c>
      <c r="N2633" s="150" t="s">
        <v>873</v>
      </c>
      <c r="P2633" s="150" t="s">
        <v>340</v>
      </c>
      <c r="Q2633" s="150" t="s">
        <v>854</v>
      </c>
      <c r="R2633" s="153" t="s">
        <v>4890</v>
      </c>
      <c r="S2633" s="11">
        <v>18</v>
      </c>
      <c r="T2633" s="11" t="s">
        <v>5279</v>
      </c>
      <c r="V2633" s="14">
        <v>45767</v>
      </c>
      <c r="Z2633" s="162" t="s">
        <v>4823</v>
      </c>
      <c r="AA2633" s="15">
        <v>0.47916666666666669</v>
      </c>
      <c r="AB2633" t="str">
        <f>IF(L2633="","",VLOOKUP(L2633&amp;I2633,Продукция!A:I,9,0))</f>
        <v>рекомендация производителя набора</v>
      </c>
      <c r="AC2633" s="14">
        <v>45783</v>
      </c>
      <c r="AD2633" s="11" t="s">
        <v>2673</v>
      </c>
      <c r="AE2633" s="11" t="s">
        <v>4823</v>
      </c>
      <c r="AF2633" t="str">
        <f>IF(AD2633="","",VLOOKUP(AD2633,'Сотрудники и ссылки'!A:B,2,0))</f>
        <v>Серолог</v>
      </c>
      <c r="AG2633">
        <f>IF(AD2633="","",VLOOKUP(AD2633,'Сотрудники и ссылки'!A:C,3,0))</f>
        <v>20001771</v>
      </c>
      <c r="AH2633" s="11" t="s">
        <v>2673</v>
      </c>
      <c r="AI2633" t="str">
        <f>IF(AH2633="","",VLOOKUP(AH2633,'Сотрудники и ссылки'!A:B,2,0))</f>
        <v>Серолог</v>
      </c>
      <c r="AJ2633">
        <f>IF(AH2633="","",VLOOKUP(AH2633,'Сотрудники и ссылки'!A:C,3,0))</f>
        <v>20001771</v>
      </c>
      <c r="AK2633" s="14">
        <v>45783</v>
      </c>
      <c r="AL2633" s="2">
        <f>IF(AK2633="","",AK2633+VLOOKUP(I2633,'Вид исследования'!B:E,4,0))</f>
        <v>45784</v>
      </c>
      <c r="AM2633" s="2">
        <f>IF(AK2633="","",AK2633+VLOOKUP(I2633,'Вид исследования'!B:F,5,0))</f>
        <v>45784</v>
      </c>
      <c r="AN2633" s="14">
        <v>45783</v>
      </c>
      <c r="AP2633" s="150" t="s">
        <v>189</v>
      </c>
      <c r="AQ2633" t="str">
        <f>IFERROR(IF(L2633="","",VLOOKUP(L2633&amp;I2633,Продукция!A:K,11,0)),"обратитесь к админ справочника")</f>
        <v>согласно рекомендациям производителя теста</v>
      </c>
      <c r="AR2633" s="11" t="s">
        <v>4823</v>
      </c>
      <c r="AS2633" t="str">
        <f>IFERROR(IF(L2633="","",VLOOKUP(L2633&amp;I2633,Продукция!A:J,10,0)),"обратитесь к админ справочника")</f>
        <v>инструкция тест- ситема Биочек СК -126</v>
      </c>
      <c r="AT2633" s="11" t="s">
        <v>4823</v>
      </c>
      <c r="AU2633" s="11" t="s">
        <v>4823</v>
      </c>
      <c r="AV2633" s="11" t="s">
        <v>2673</v>
      </c>
      <c r="AW2633" s="150" t="s">
        <v>4824</v>
      </c>
      <c r="AX2633" s="11" t="s">
        <v>506</v>
      </c>
      <c r="AY2633" s="11" t="s">
        <v>1124</v>
      </c>
      <c r="AZ2633" s="11">
        <v>107</v>
      </c>
      <c r="BA2633" s="11">
        <v>38</v>
      </c>
      <c r="BC2633" s="11" t="s">
        <v>4992</v>
      </c>
    </row>
    <row r="2634" spans="1:55" x14ac:dyDescent="0.25">
      <c r="A2634" t="str">
        <f t="shared" si="47"/>
        <v xml:space="preserve">С/764CAV (BioChek) анемия уровень антител </v>
      </c>
      <c r="B2634" t="str">
        <f>IF(E2634="","",INDEX(Лаборатории!A:A,MATCH('Производственный контроль'!E2634,Лаборатории!B:B,0)))</f>
        <v xml:space="preserve">КУРИНОЕ ЦАРСТВО АО </v>
      </c>
      <c r="C2634" t="str">
        <f>IF(E2634="","",VLOOKUP(E2634,Лаборатории!B:D,3,0))</f>
        <v>U377_CHL</v>
      </c>
      <c r="D2634" s="12">
        <v>45772</v>
      </c>
      <c r="E2634" s="150" t="s">
        <v>793</v>
      </c>
      <c r="F2634" s="11" t="s">
        <v>371</v>
      </c>
      <c r="G2634" s="11" t="s">
        <v>506</v>
      </c>
      <c r="H2634" s="11" t="s">
        <v>262</v>
      </c>
      <c r="I2634" s="11" t="s">
        <v>3412</v>
      </c>
      <c r="J2634" t="str">
        <f>IF(L2634="","",VLOOKUP(L2634,Продукция!B:D,3,0))</f>
        <v>Биологический_материал</v>
      </c>
      <c r="K2634" t="str">
        <f>IF(L2634="","",VLOOKUP(L2634,Продукция!B:C,2,0))</f>
        <v>Сыворотка крови</v>
      </c>
      <c r="L2634" s="155" t="s">
        <v>302</v>
      </c>
      <c r="M2634">
        <f>IF(L2634="","",VLOOKUP(L2634,Продукция!B:L,11,0))</f>
        <v>0</v>
      </c>
      <c r="N2634" s="150" t="s">
        <v>873</v>
      </c>
      <c r="P2634" s="150" t="s">
        <v>340</v>
      </c>
      <c r="Q2634" s="150" t="s">
        <v>854</v>
      </c>
      <c r="R2634" s="153" t="s">
        <v>5001</v>
      </c>
      <c r="S2634" s="11">
        <v>18</v>
      </c>
      <c r="T2634" s="11" t="s">
        <v>5279</v>
      </c>
      <c r="V2634" s="14">
        <v>45769</v>
      </c>
      <c r="Z2634" s="162" t="s">
        <v>4823</v>
      </c>
      <c r="AA2634" s="15">
        <v>0.47916666666666669</v>
      </c>
      <c r="AB2634" t="str">
        <f>IF(L2634="","",VLOOKUP(L2634&amp;I2634,Продукция!A:I,9,0))</f>
        <v>рекомендация производителя набора</v>
      </c>
      <c r="AC2634" s="14">
        <v>45783</v>
      </c>
      <c r="AD2634" s="11" t="s">
        <v>2673</v>
      </c>
      <c r="AE2634" s="11" t="s">
        <v>4823</v>
      </c>
      <c r="AF2634" t="str">
        <f>IF(AD2634="","",VLOOKUP(AD2634,'Сотрудники и ссылки'!A:B,2,0))</f>
        <v>Серолог</v>
      </c>
      <c r="AG2634">
        <f>IF(AD2634="","",VLOOKUP(AD2634,'Сотрудники и ссылки'!A:C,3,0))</f>
        <v>20001771</v>
      </c>
      <c r="AH2634" s="11" t="s">
        <v>2673</v>
      </c>
      <c r="AI2634" t="str">
        <f>IF(AH2634="","",VLOOKUP(AH2634,'Сотрудники и ссылки'!A:B,2,0))</f>
        <v>Серолог</v>
      </c>
      <c r="AJ2634">
        <f>IF(AH2634="","",VLOOKUP(AH2634,'Сотрудники и ссылки'!A:C,3,0))</f>
        <v>20001771</v>
      </c>
      <c r="AK2634" s="14">
        <v>45783</v>
      </c>
      <c r="AL2634" s="2">
        <f>IF(AK2634="","",AK2634+VLOOKUP(I2634,'Вид исследования'!B:E,4,0))</f>
        <v>45784</v>
      </c>
      <c r="AM2634" s="2">
        <f>IF(AK2634="","",AK2634+VLOOKUP(I2634,'Вид исследования'!B:F,5,0))</f>
        <v>45784</v>
      </c>
      <c r="AN2634" s="14">
        <v>45783</v>
      </c>
      <c r="AP2634" s="150" t="s">
        <v>189</v>
      </c>
      <c r="AQ2634" t="str">
        <f>IFERROR(IF(L2634="","",VLOOKUP(L2634&amp;I2634,Продукция!A:K,11,0)),"обратитесь к админ справочника")</f>
        <v>согласно рекомендациям производителя теста</v>
      </c>
      <c r="AR2634" s="11" t="s">
        <v>4823</v>
      </c>
      <c r="AS2634" t="str">
        <f>IFERROR(IF(L2634="","",VLOOKUP(L2634&amp;I2634,Продукция!A:J,10,0)),"обратитесь к админ справочника")</f>
        <v>инструкция тест- ситема Биочек СК -126</v>
      </c>
      <c r="AT2634" s="11" t="s">
        <v>4823</v>
      </c>
      <c r="AU2634" s="11" t="s">
        <v>4823</v>
      </c>
      <c r="AV2634" s="11" t="s">
        <v>2673</v>
      </c>
      <c r="AW2634" s="150" t="s">
        <v>4824</v>
      </c>
      <c r="AX2634" s="11" t="s">
        <v>506</v>
      </c>
      <c r="AY2634" s="11" t="s">
        <v>1131</v>
      </c>
      <c r="AZ2634" s="11">
        <v>107</v>
      </c>
      <c r="BA2634" s="11">
        <v>38</v>
      </c>
      <c r="BC2634" s="11" t="s">
        <v>4992</v>
      </c>
    </row>
    <row r="2635" spans="1:55" x14ac:dyDescent="0.25">
      <c r="A2635" t="str">
        <f t="shared" si="47"/>
        <v xml:space="preserve">С/764CAV (BioChek) анемия уровень антител </v>
      </c>
      <c r="B2635" t="str">
        <f>IF(E2635="","",INDEX(Лаборатории!A:A,MATCH('Производственный контроль'!E2635,Лаборатории!B:B,0)))</f>
        <v xml:space="preserve">КУРИНОЕ ЦАРСТВО АО </v>
      </c>
      <c r="C2635" t="str">
        <f>IF(E2635="","",VLOOKUP(E2635,Лаборатории!B:D,3,0))</f>
        <v>U377_CHL</v>
      </c>
      <c r="D2635" s="12">
        <v>45772</v>
      </c>
      <c r="E2635" s="150" t="s">
        <v>793</v>
      </c>
      <c r="F2635" s="11" t="s">
        <v>371</v>
      </c>
      <c r="G2635" s="11" t="s">
        <v>506</v>
      </c>
      <c r="H2635" s="11" t="s">
        <v>262</v>
      </c>
      <c r="I2635" s="11" t="s">
        <v>3412</v>
      </c>
      <c r="J2635" t="str">
        <f>IF(L2635="","",VLOOKUP(L2635,Продукция!B:D,3,0))</f>
        <v>Биологический_материал</v>
      </c>
      <c r="K2635" t="str">
        <f>IF(L2635="","",VLOOKUP(L2635,Продукция!B:C,2,0))</f>
        <v>Сыворотка крови</v>
      </c>
      <c r="L2635" s="155" t="s">
        <v>302</v>
      </c>
      <c r="M2635">
        <f>IF(L2635="","",VLOOKUP(L2635,Продукция!B:L,11,0))</f>
        <v>0</v>
      </c>
      <c r="N2635" s="150" t="s">
        <v>873</v>
      </c>
      <c r="P2635" s="150" t="s">
        <v>340</v>
      </c>
      <c r="Q2635" s="150" t="s">
        <v>854</v>
      </c>
      <c r="R2635" s="153" t="s">
        <v>4872</v>
      </c>
      <c r="S2635" s="11">
        <v>18</v>
      </c>
      <c r="T2635" s="11" t="s">
        <v>5279</v>
      </c>
      <c r="V2635" s="14">
        <v>45760</v>
      </c>
      <c r="Z2635" s="162" t="s">
        <v>4823</v>
      </c>
      <c r="AA2635" s="15">
        <v>0.47916666666666669</v>
      </c>
      <c r="AB2635" t="str">
        <f>IF(L2635="","",VLOOKUP(L2635&amp;I2635,Продукция!A:I,9,0))</f>
        <v>рекомендация производителя набора</v>
      </c>
      <c r="AC2635" s="14">
        <v>45783</v>
      </c>
      <c r="AD2635" s="11" t="s">
        <v>2673</v>
      </c>
      <c r="AE2635" s="11" t="s">
        <v>4823</v>
      </c>
      <c r="AF2635" t="str">
        <f>IF(AD2635="","",VLOOKUP(AD2635,'Сотрудники и ссылки'!A:B,2,0))</f>
        <v>Серолог</v>
      </c>
      <c r="AG2635">
        <f>IF(AD2635="","",VLOOKUP(AD2635,'Сотрудники и ссылки'!A:C,3,0))</f>
        <v>20001771</v>
      </c>
      <c r="AH2635" s="11" t="s">
        <v>2673</v>
      </c>
      <c r="AI2635" t="str">
        <f>IF(AH2635="","",VLOOKUP(AH2635,'Сотрудники и ссылки'!A:B,2,0))</f>
        <v>Серолог</v>
      </c>
      <c r="AJ2635">
        <f>IF(AH2635="","",VLOOKUP(AH2635,'Сотрудники и ссылки'!A:C,3,0))</f>
        <v>20001771</v>
      </c>
      <c r="AK2635" s="14">
        <v>45783</v>
      </c>
      <c r="AL2635" s="2">
        <f>IF(AK2635="","",AK2635+VLOOKUP(I2635,'Вид исследования'!B:E,4,0))</f>
        <v>45784</v>
      </c>
      <c r="AM2635" s="2">
        <f>IF(AK2635="","",AK2635+VLOOKUP(I2635,'Вид исследования'!B:F,5,0))</f>
        <v>45784</v>
      </c>
      <c r="AN2635" s="14">
        <v>45783</v>
      </c>
      <c r="AP2635" s="150" t="s">
        <v>189</v>
      </c>
      <c r="AQ2635" t="str">
        <f>IFERROR(IF(L2635="","",VLOOKUP(L2635&amp;I2635,Продукция!A:K,11,0)),"обратитесь к админ справочника")</f>
        <v>согласно рекомендациям производителя теста</v>
      </c>
      <c r="AR2635" s="11" t="s">
        <v>4823</v>
      </c>
      <c r="AS2635" t="str">
        <f>IFERROR(IF(L2635="","",VLOOKUP(L2635&amp;I2635,Продукция!A:J,10,0)),"обратитесь к админ справочника")</f>
        <v>инструкция тест- ситема Биочек СК -126</v>
      </c>
      <c r="AT2635" s="11" t="s">
        <v>4823</v>
      </c>
      <c r="AU2635" s="11" t="s">
        <v>4823</v>
      </c>
      <c r="AV2635" s="11" t="s">
        <v>2673</v>
      </c>
      <c r="AW2635" s="150" t="s">
        <v>4824</v>
      </c>
      <c r="AX2635" s="11" t="s">
        <v>506</v>
      </c>
      <c r="AY2635" s="11" t="s">
        <v>1147</v>
      </c>
      <c r="AZ2635" s="11">
        <v>107</v>
      </c>
      <c r="BA2635" s="11">
        <v>38</v>
      </c>
      <c r="BC2635" s="11" t="s">
        <v>4992</v>
      </c>
    </row>
    <row r="2636" spans="1:55" x14ac:dyDescent="0.25">
      <c r="A2636" t="str">
        <f t="shared" si="47"/>
        <v>С/764FADV (BioChek) аденовирус уровень антител</v>
      </c>
      <c r="B2636" t="str">
        <f>IF(E2636="","",INDEX(Лаборатории!A:A,MATCH('Производственный контроль'!E2636,Лаборатории!B:B,0)))</f>
        <v xml:space="preserve">КУРИНОЕ ЦАРСТВО АО </v>
      </c>
      <c r="C2636" t="str">
        <f>IF(E2636="","",VLOOKUP(E2636,Лаборатории!B:D,3,0))</f>
        <v>U377_CHL</v>
      </c>
      <c r="D2636" s="12">
        <v>45772</v>
      </c>
      <c r="E2636" s="150" t="s">
        <v>793</v>
      </c>
      <c r="F2636" s="11" t="s">
        <v>371</v>
      </c>
      <c r="G2636" s="11" t="s">
        <v>506</v>
      </c>
      <c r="H2636" s="11" t="s">
        <v>262</v>
      </c>
      <c r="I2636" s="11" t="s">
        <v>3414</v>
      </c>
      <c r="J2636" t="str">
        <f>IF(L2636="","",VLOOKUP(L2636,Продукция!B:D,3,0))</f>
        <v>Биологический_материал</v>
      </c>
      <c r="K2636" t="str">
        <f>IF(L2636="","",VLOOKUP(L2636,Продукция!B:C,2,0))</f>
        <v>Сыворотка крови</v>
      </c>
      <c r="L2636" s="155" t="s">
        <v>302</v>
      </c>
      <c r="M2636">
        <f>IF(L2636="","",VLOOKUP(L2636,Продукция!B:L,11,0))</f>
        <v>0</v>
      </c>
      <c r="N2636" s="150" t="s">
        <v>873</v>
      </c>
      <c r="P2636" s="150" t="s">
        <v>340</v>
      </c>
      <c r="Q2636" s="150" t="s">
        <v>854</v>
      </c>
      <c r="R2636" s="153" t="s">
        <v>4885</v>
      </c>
      <c r="S2636" s="11">
        <v>18</v>
      </c>
      <c r="T2636" s="11" t="s">
        <v>5279</v>
      </c>
      <c r="V2636" s="14">
        <v>45764</v>
      </c>
      <c r="Z2636" s="162" t="s">
        <v>4823</v>
      </c>
      <c r="AA2636" s="15">
        <v>0.47916666666666669</v>
      </c>
      <c r="AB2636" t="str">
        <f>IF(L2636="","",VLOOKUP(L2636&amp;I2636,Продукция!A:I,9,0))</f>
        <v>рекомендация производителя набора</v>
      </c>
      <c r="AC2636" s="14">
        <v>45783</v>
      </c>
      <c r="AD2636" s="11" t="s">
        <v>2673</v>
      </c>
      <c r="AE2636" s="11" t="s">
        <v>4823</v>
      </c>
      <c r="AF2636" t="str">
        <f>IF(AD2636="","",VLOOKUP(AD2636,'Сотрудники и ссылки'!A:B,2,0))</f>
        <v>Серолог</v>
      </c>
      <c r="AG2636">
        <f>IF(AD2636="","",VLOOKUP(AD2636,'Сотрудники и ссылки'!A:C,3,0))</f>
        <v>20001771</v>
      </c>
      <c r="AH2636" s="11" t="s">
        <v>2673</v>
      </c>
      <c r="AI2636" t="str">
        <f>IF(AH2636="","",VLOOKUP(AH2636,'Сотрудники и ссылки'!A:B,2,0))</f>
        <v>Серолог</v>
      </c>
      <c r="AJ2636">
        <f>IF(AH2636="","",VLOOKUP(AH2636,'Сотрудники и ссылки'!A:C,3,0))</f>
        <v>20001771</v>
      </c>
      <c r="AK2636" s="14">
        <v>45783</v>
      </c>
      <c r="AL2636" s="2">
        <f>IF(AK2636="","",AK2636+VLOOKUP(I2636,'Вид исследования'!B:E,4,0))</f>
        <v>45784</v>
      </c>
      <c r="AM2636" s="2">
        <f>IF(AK2636="","",AK2636+VLOOKUP(I2636,'Вид исследования'!B:F,5,0))</f>
        <v>45784</v>
      </c>
      <c r="AN2636" s="14">
        <v>45783</v>
      </c>
      <c r="AP2636" s="150" t="s">
        <v>189</v>
      </c>
      <c r="AQ2636" t="str">
        <f>IFERROR(IF(L2636="","",VLOOKUP(L2636&amp;I2636,Продукция!A:K,11,0)),"обратитесь к админ справочника")</f>
        <v>согласно рекомендациям производителя теста</v>
      </c>
      <c r="AR2636" s="11" t="s">
        <v>4823</v>
      </c>
      <c r="AS2636" t="str">
        <f>IFERROR(IF(L2636="","",VLOOKUP(L2636&amp;I2636,Продукция!A:J,10,0)),"обратитесь к админ справочника")</f>
        <v>инструкция тест- ситема Биочек СК -132</v>
      </c>
      <c r="AT2636" s="11" t="s">
        <v>4823</v>
      </c>
      <c r="AU2636" s="11" t="s">
        <v>4823</v>
      </c>
      <c r="AV2636" s="11" t="s">
        <v>2673</v>
      </c>
      <c r="AW2636" s="150" t="s">
        <v>4824</v>
      </c>
      <c r="AX2636" s="11" t="s">
        <v>506</v>
      </c>
      <c r="AY2636" s="11" t="s">
        <v>1139</v>
      </c>
      <c r="AZ2636" s="11">
        <v>107</v>
      </c>
      <c r="BA2636" s="11">
        <v>38</v>
      </c>
      <c r="BC2636" s="11" t="s">
        <v>4992</v>
      </c>
    </row>
    <row r="2637" spans="1:55" x14ac:dyDescent="0.25">
      <c r="A2637" t="str">
        <f t="shared" si="47"/>
        <v>С/764FADV (BioChek) аденовирус уровень антител</v>
      </c>
      <c r="B2637" t="str">
        <f>IF(E2637="","",INDEX(Лаборатории!A:A,MATCH('Производственный контроль'!E2637,Лаборатории!B:B,0)))</f>
        <v xml:space="preserve">КУРИНОЕ ЦАРСТВО АО </v>
      </c>
      <c r="C2637" t="str">
        <f>IF(E2637="","",VLOOKUP(E2637,Лаборатории!B:D,3,0))</f>
        <v>U377_CHL</v>
      </c>
      <c r="D2637" s="12">
        <v>45772</v>
      </c>
      <c r="E2637" s="150" t="s">
        <v>793</v>
      </c>
      <c r="F2637" s="11" t="s">
        <v>371</v>
      </c>
      <c r="G2637" s="11" t="s">
        <v>506</v>
      </c>
      <c r="H2637" s="11" t="s">
        <v>262</v>
      </c>
      <c r="I2637" s="11" t="s">
        <v>3414</v>
      </c>
      <c r="J2637" t="str">
        <f>IF(L2637="","",VLOOKUP(L2637,Продукция!B:D,3,0))</f>
        <v>Биологический_материал</v>
      </c>
      <c r="K2637" t="str">
        <f>IF(L2637="","",VLOOKUP(L2637,Продукция!B:C,2,0))</f>
        <v>Сыворотка крови</v>
      </c>
      <c r="L2637" s="155" t="s">
        <v>302</v>
      </c>
      <c r="M2637">
        <f>IF(L2637="","",VLOOKUP(L2637,Продукция!B:L,11,0))</f>
        <v>0</v>
      </c>
      <c r="N2637" s="150" t="s">
        <v>873</v>
      </c>
      <c r="P2637" s="150" t="s">
        <v>340</v>
      </c>
      <c r="Q2637" s="150" t="s">
        <v>854</v>
      </c>
      <c r="R2637" s="153" t="s">
        <v>4886</v>
      </c>
      <c r="S2637" s="11">
        <v>18</v>
      </c>
      <c r="T2637" s="11" t="s">
        <v>5279</v>
      </c>
      <c r="V2637" s="14">
        <v>45766</v>
      </c>
      <c r="Z2637" s="162" t="s">
        <v>4823</v>
      </c>
      <c r="AA2637" s="15">
        <v>0.47916666666666669</v>
      </c>
      <c r="AB2637" t="str">
        <f>IF(L2637="","",VLOOKUP(L2637&amp;I2637,Продукция!A:I,9,0))</f>
        <v>рекомендация производителя набора</v>
      </c>
      <c r="AC2637" s="14">
        <v>45783</v>
      </c>
      <c r="AD2637" s="11" t="s">
        <v>2673</v>
      </c>
      <c r="AE2637" s="11" t="s">
        <v>4823</v>
      </c>
      <c r="AF2637" t="str">
        <f>IF(AD2637="","",VLOOKUP(AD2637,'Сотрудники и ссылки'!A:B,2,0))</f>
        <v>Серолог</v>
      </c>
      <c r="AG2637">
        <f>IF(AD2637="","",VLOOKUP(AD2637,'Сотрудники и ссылки'!A:C,3,0))</f>
        <v>20001771</v>
      </c>
      <c r="AH2637" s="11" t="s">
        <v>2673</v>
      </c>
      <c r="AI2637" t="str">
        <f>IF(AH2637="","",VLOOKUP(AH2637,'Сотрудники и ссылки'!A:B,2,0))</f>
        <v>Серолог</v>
      </c>
      <c r="AJ2637">
        <f>IF(AH2637="","",VLOOKUP(AH2637,'Сотрудники и ссылки'!A:C,3,0))</f>
        <v>20001771</v>
      </c>
      <c r="AK2637" s="14">
        <v>45783</v>
      </c>
      <c r="AL2637" s="2">
        <f>IF(AK2637="","",AK2637+VLOOKUP(I2637,'Вид исследования'!B:E,4,0))</f>
        <v>45784</v>
      </c>
      <c r="AM2637" s="2">
        <f>IF(AK2637="","",AK2637+VLOOKUP(I2637,'Вид исследования'!B:F,5,0))</f>
        <v>45784</v>
      </c>
      <c r="AN2637" s="14">
        <v>45783</v>
      </c>
      <c r="AP2637" s="150" t="s">
        <v>189</v>
      </c>
      <c r="AQ2637" t="str">
        <f>IFERROR(IF(L2637="","",VLOOKUP(L2637&amp;I2637,Продукция!A:K,11,0)),"обратитесь к админ справочника")</f>
        <v>согласно рекомендациям производителя теста</v>
      </c>
      <c r="AR2637" s="11" t="s">
        <v>4823</v>
      </c>
      <c r="AS2637" t="str">
        <f>IFERROR(IF(L2637="","",VLOOKUP(L2637&amp;I2637,Продукция!A:J,10,0)),"обратитесь к админ справочника")</f>
        <v>инструкция тест- ситема Биочек СК -132</v>
      </c>
      <c r="AT2637" s="11" t="s">
        <v>4823</v>
      </c>
      <c r="AU2637" s="11" t="s">
        <v>4823</v>
      </c>
      <c r="AV2637" s="11" t="s">
        <v>2673</v>
      </c>
      <c r="AW2637" s="150" t="s">
        <v>4824</v>
      </c>
      <c r="AX2637" s="11" t="s">
        <v>506</v>
      </c>
      <c r="AY2637" s="11" t="s">
        <v>1140</v>
      </c>
      <c r="AZ2637" s="11">
        <v>107</v>
      </c>
      <c r="BA2637" s="11">
        <v>38</v>
      </c>
      <c r="BC2637" s="11" t="s">
        <v>4992</v>
      </c>
    </row>
    <row r="2638" spans="1:55" x14ac:dyDescent="0.25">
      <c r="A2638" t="str">
        <f t="shared" si="47"/>
        <v>С/764FADV (BioChek) аденовирус уровень антител</v>
      </c>
      <c r="B2638" t="str">
        <f>IF(E2638="","",INDEX(Лаборатории!A:A,MATCH('Производственный контроль'!E2638,Лаборатории!B:B,0)))</f>
        <v xml:space="preserve">КУРИНОЕ ЦАРСТВО АО </v>
      </c>
      <c r="C2638" t="str">
        <f>IF(E2638="","",VLOOKUP(E2638,Лаборатории!B:D,3,0))</f>
        <v>U377_CHL</v>
      </c>
      <c r="D2638" s="12">
        <v>45772</v>
      </c>
      <c r="E2638" s="150" t="s">
        <v>793</v>
      </c>
      <c r="F2638" s="11" t="s">
        <v>371</v>
      </c>
      <c r="G2638" s="11" t="s">
        <v>506</v>
      </c>
      <c r="H2638" s="11" t="s">
        <v>262</v>
      </c>
      <c r="I2638" s="11" t="s">
        <v>3414</v>
      </c>
      <c r="J2638" t="str">
        <f>IF(L2638="","",VLOOKUP(L2638,Продукция!B:D,3,0))</f>
        <v>Биологический_материал</v>
      </c>
      <c r="K2638" t="str">
        <f>IF(L2638="","",VLOOKUP(L2638,Продукция!B:C,2,0))</f>
        <v>Сыворотка крови</v>
      </c>
      <c r="L2638" s="155" t="s">
        <v>302</v>
      </c>
      <c r="M2638">
        <f>IF(L2638="","",VLOOKUP(L2638,Продукция!B:L,11,0))</f>
        <v>0</v>
      </c>
      <c r="N2638" s="150" t="s">
        <v>873</v>
      </c>
      <c r="P2638" s="150" t="s">
        <v>340</v>
      </c>
      <c r="Q2638" s="150" t="s">
        <v>854</v>
      </c>
      <c r="R2638" s="153" t="s">
        <v>4890</v>
      </c>
      <c r="S2638" s="11">
        <v>18</v>
      </c>
      <c r="T2638" s="11" t="s">
        <v>5279</v>
      </c>
      <c r="V2638" s="14">
        <v>45767</v>
      </c>
      <c r="Z2638" s="162" t="s">
        <v>4823</v>
      </c>
      <c r="AA2638" s="15">
        <v>0.47916666666666669</v>
      </c>
      <c r="AB2638" t="str">
        <f>IF(L2638="","",VLOOKUP(L2638&amp;I2638,Продукция!A:I,9,0))</f>
        <v>рекомендация производителя набора</v>
      </c>
      <c r="AC2638" s="14">
        <v>45783</v>
      </c>
      <c r="AD2638" s="11" t="s">
        <v>2673</v>
      </c>
      <c r="AE2638" s="11" t="s">
        <v>4823</v>
      </c>
      <c r="AF2638" t="str">
        <f>IF(AD2638="","",VLOOKUP(AD2638,'Сотрудники и ссылки'!A:B,2,0))</f>
        <v>Серолог</v>
      </c>
      <c r="AG2638">
        <f>IF(AD2638="","",VLOOKUP(AD2638,'Сотрудники и ссылки'!A:C,3,0))</f>
        <v>20001771</v>
      </c>
      <c r="AH2638" s="11" t="s">
        <v>2673</v>
      </c>
      <c r="AI2638" t="str">
        <f>IF(AH2638="","",VLOOKUP(AH2638,'Сотрудники и ссылки'!A:B,2,0))</f>
        <v>Серолог</v>
      </c>
      <c r="AJ2638">
        <f>IF(AH2638="","",VLOOKUP(AH2638,'Сотрудники и ссылки'!A:C,3,0))</f>
        <v>20001771</v>
      </c>
      <c r="AK2638" s="14">
        <v>45783</v>
      </c>
      <c r="AL2638" s="2">
        <f>IF(AK2638="","",AK2638+VLOOKUP(I2638,'Вид исследования'!B:E,4,0))</f>
        <v>45784</v>
      </c>
      <c r="AM2638" s="2">
        <f>IF(AK2638="","",AK2638+VLOOKUP(I2638,'Вид исследования'!B:F,5,0))</f>
        <v>45784</v>
      </c>
      <c r="AN2638" s="14">
        <v>45783</v>
      </c>
      <c r="AP2638" s="150" t="s">
        <v>189</v>
      </c>
      <c r="AQ2638" t="str">
        <f>IFERROR(IF(L2638="","",VLOOKUP(L2638&amp;I2638,Продукция!A:K,11,0)),"обратитесь к админ справочника")</f>
        <v>согласно рекомендациям производителя теста</v>
      </c>
      <c r="AR2638" s="11" t="s">
        <v>4823</v>
      </c>
      <c r="AS2638" t="str">
        <f>IFERROR(IF(L2638="","",VLOOKUP(L2638&amp;I2638,Продукция!A:J,10,0)),"обратитесь к админ справочника")</f>
        <v>инструкция тест- ситема Биочек СК -132</v>
      </c>
      <c r="AT2638" s="11" t="s">
        <v>4823</v>
      </c>
      <c r="AU2638" s="11" t="s">
        <v>4823</v>
      </c>
      <c r="AV2638" s="11" t="s">
        <v>2673</v>
      </c>
      <c r="AW2638" s="150" t="s">
        <v>4824</v>
      </c>
      <c r="AX2638" s="11" t="s">
        <v>506</v>
      </c>
      <c r="AY2638" s="11" t="s">
        <v>1124</v>
      </c>
      <c r="AZ2638" s="11">
        <v>107</v>
      </c>
      <c r="BA2638" s="11">
        <v>38</v>
      </c>
      <c r="BC2638" s="11" t="s">
        <v>4992</v>
      </c>
    </row>
    <row r="2639" spans="1:55" x14ac:dyDescent="0.25">
      <c r="A2639" t="str">
        <f t="shared" si="47"/>
        <v>С/764FADV (BioChek) аденовирус уровень антител</v>
      </c>
      <c r="B2639" t="str">
        <f>IF(E2639="","",INDEX(Лаборатории!A:A,MATCH('Производственный контроль'!E2639,Лаборатории!B:B,0)))</f>
        <v xml:space="preserve">КУРИНОЕ ЦАРСТВО АО </v>
      </c>
      <c r="C2639" t="str">
        <f>IF(E2639="","",VLOOKUP(E2639,Лаборатории!B:D,3,0))</f>
        <v>U377_CHL</v>
      </c>
      <c r="D2639" s="12">
        <v>45772</v>
      </c>
      <c r="E2639" s="150" t="s">
        <v>793</v>
      </c>
      <c r="F2639" s="11" t="s">
        <v>371</v>
      </c>
      <c r="G2639" s="11" t="s">
        <v>506</v>
      </c>
      <c r="H2639" s="11" t="s">
        <v>262</v>
      </c>
      <c r="I2639" s="11" t="s">
        <v>3414</v>
      </c>
      <c r="J2639" t="str">
        <f>IF(L2639="","",VLOOKUP(L2639,Продукция!B:D,3,0))</f>
        <v>Биологический_материал</v>
      </c>
      <c r="K2639" t="str">
        <f>IF(L2639="","",VLOOKUP(L2639,Продукция!B:C,2,0))</f>
        <v>Сыворотка крови</v>
      </c>
      <c r="L2639" s="155" t="s">
        <v>302</v>
      </c>
      <c r="M2639">
        <f>IF(L2639="","",VLOOKUP(L2639,Продукция!B:L,11,0))</f>
        <v>0</v>
      </c>
      <c r="N2639" s="150" t="s">
        <v>873</v>
      </c>
      <c r="P2639" s="150" t="s">
        <v>340</v>
      </c>
      <c r="Q2639" s="150" t="s">
        <v>854</v>
      </c>
      <c r="R2639" s="153" t="s">
        <v>5001</v>
      </c>
      <c r="S2639" s="11">
        <v>18</v>
      </c>
      <c r="T2639" s="11" t="s">
        <v>5279</v>
      </c>
      <c r="V2639" s="14">
        <v>45769</v>
      </c>
      <c r="Z2639" s="162" t="s">
        <v>4823</v>
      </c>
      <c r="AA2639" s="15">
        <v>0.47916666666666669</v>
      </c>
      <c r="AB2639" t="str">
        <f>IF(L2639="","",VLOOKUP(L2639&amp;I2639,Продукция!A:I,9,0))</f>
        <v>рекомендация производителя набора</v>
      </c>
      <c r="AC2639" s="14">
        <v>45783</v>
      </c>
      <c r="AD2639" s="11" t="s">
        <v>2673</v>
      </c>
      <c r="AE2639" s="11" t="s">
        <v>4823</v>
      </c>
      <c r="AF2639" t="str">
        <f>IF(AD2639="","",VLOOKUP(AD2639,'Сотрудники и ссылки'!A:B,2,0))</f>
        <v>Серолог</v>
      </c>
      <c r="AG2639">
        <f>IF(AD2639="","",VLOOKUP(AD2639,'Сотрудники и ссылки'!A:C,3,0))</f>
        <v>20001771</v>
      </c>
      <c r="AH2639" s="11" t="s">
        <v>2673</v>
      </c>
      <c r="AI2639" t="str">
        <f>IF(AH2639="","",VLOOKUP(AH2639,'Сотрудники и ссылки'!A:B,2,0))</f>
        <v>Серолог</v>
      </c>
      <c r="AJ2639">
        <f>IF(AH2639="","",VLOOKUP(AH2639,'Сотрудники и ссылки'!A:C,3,0))</f>
        <v>20001771</v>
      </c>
      <c r="AK2639" s="14">
        <v>45783</v>
      </c>
      <c r="AL2639" s="2">
        <f>IF(AK2639="","",AK2639+VLOOKUP(I2639,'Вид исследования'!B:E,4,0))</f>
        <v>45784</v>
      </c>
      <c r="AM2639" s="2">
        <f>IF(AK2639="","",AK2639+VLOOKUP(I2639,'Вид исследования'!B:F,5,0))</f>
        <v>45784</v>
      </c>
      <c r="AN2639" s="14">
        <v>45783</v>
      </c>
      <c r="AP2639" s="150" t="s">
        <v>189</v>
      </c>
      <c r="AQ2639" t="str">
        <f>IFERROR(IF(L2639="","",VLOOKUP(L2639&amp;I2639,Продукция!A:K,11,0)),"обратитесь к админ справочника")</f>
        <v>согласно рекомендациям производителя теста</v>
      </c>
      <c r="AR2639" s="11" t="s">
        <v>4823</v>
      </c>
      <c r="AS2639" t="str">
        <f>IFERROR(IF(L2639="","",VLOOKUP(L2639&amp;I2639,Продукция!A:J,10,0)),"обратитесь к админ справочника")</f>
        <v>инструкция тест- ситема Биочек СК -132</v>
      </c>
      <c r="AT2639" s="11" t="s">
        <v>4823</v>
      </c>
      <c r="AU2639" s="11" t="s">
        <v>4823</v>
      </c>
      <c r="AV2639" s="11" t="s">
        <v>2673</v>
      </c>
      <c r="AW2639" s="150" t="s">
        <v>4824</v>
      </c>
      <c r="AX2639" s="11" t="s">
        <v>506</v>
      </c>
      <c r="AY2639" s="11" t="s">
        <v>1131</v>
      </c>
      <c r="AZ2639" s="11">
        <v>107</v>
      </c>
      <c r="BA2639" s="11">
        <v>38</v>
      </c>
      <c r="BC2639" s="11" t="s">
        <v>4992</v>
      </c>
    </row>
    <row r="2640" spans="1:55" x14ac:dyDescent="0.25">
      <c r="A2640" t="str">
        <f t="shared" si="47"/>
        <v>С/764FADV (BioChek) аденовирус уровень антител</v>
      </c>
      <c r="B2640" t="str">
        <f>IF(E2640="","",INDEX(Лаборатории!A:A,MATCH('Производственный контроль'!E2640,Лаборатории!B:B,0)))</f>
        <v xml:space="preserve">КУРИНОЕ ЦАРСТВО АО </v>
      </c>
      <c r="C2640" t="str">
        <f>IF(E2640="","",VLOOKUP(E2640,Лаборатории!B:D,3,0))</f>
        <v>U377_CHL</v>
      </c>
      <c r="D2640" s="12">
        <v>45772</v>
      </c>
      <c r="E2640" s="150" t="s">
        <v>793</v>
      </c>
      <c r="F2640" s="11" t="s">
        <v>371</v>
      </c>
      <c r="G2640" s="11" t="s">
        <v>506</v>
      </c>
      <c r="H2640" s="11" t="s">
        <v>262</v>
      </c>
      <c r="I2640" s="11" t="s">
        <v>3414</v>
      </c>
      <c r="J2640" t="str">
        <f>IF(L2640="","",VLOOKUP(L2640,Продукция!B:D,3,0))</f>
        <v>Биологический_материал</v>
      </c>
      <c r="K2640" t="str">
        <f>IF(L2640="","",VLOOKUP(L2640,Продукция!B:C,2,0))</f>
        <v>Сыворотка крови</v>
      </c>
      <c r="L2640" s="155" t="s">
        <v>302</v>
      </c>
      <c r="M2640">
        <f>IF(L2640="","",VLOOKUP(L2640,Продукция!B:L,11,0))</f>
        <v>0</v>
      </c>
      <c r="N2640" s="150" t="s">
        <v>873</v>
      </c>
      <c r="P2640" s="150" t="s">
        <v>340</v>
      </c>
      <c r="Q2640" s="150" t="s">
        <v>854</v>
      </c>
      <c r="R2640" s="153" t="s">
        <v>4872</v>
      </c>
      <c r="S2640" s="11">
        <v>18</v>
      </c>
      <c r="T2640" s="11" t="s">
        <v>5279</v>
      </c>
      <c r="V2640" s="14">
        <v>45760</v>
      </c>
      <c r="Z2640" s="162" t="s">
        <v>4823</v>
      </c>
      <c r="AA2640" s="15">
        <v>0.47916666666666669</v>
      </c>
      <c r="AB2640" t="str">
        <f>IF(L2640="","",VLOOKUP(L2640&amp;I2640,Продукция!A:I,9,0))</f>
        <v>рекомендация производителя набора</v>
      </c>
      <c r="AC2640" s="14">
        <v>45783</v>
      </c>
      <c r="AD2640" s="11" t="s">
        <v>2673</v>
      </c>
      <c r="AE2640" s="11" t="s">
        <v>4823</v>
      </c>
      <c r="AF2640" t="str">
        <f>IF(AD2640="","",VLOOKUP(AD2640,'Сотрудники и ссылки'!A:B,2,0))</f>
        <v>Серолог</v>
      </c>
      <c r="AG2640">
        <f>IF(AD2640="","",VLOOKUP(AD2640,'Сотрудники и ссылки'!A:C,3,0))</f>
        <v>20001771</v>
      </c>
      <c r="AH2640" s="11" t="s">
        <v>2673</v>
      </c>
      <c r="AI2640" t="str">
        <f>IF(AH2640="","",VLOOKUP(AH2640,'Сотрудники и ссылки'!A:B,2,0))</f>
        <v>Серолог</v>
      </c>
      <c r="AJ2640">
        <f>IF(AH2640="","",VLOOKUP(AH2640,'Сотрудники и ссылки'!A:C,3,0))</f>
        <v>20001771</v>
      </c>
      <c r="AK2640" s="14">
        <v>45783</v>
      </c>
      <c r="AL2640" s="2">
        <f>IF(AK2640="","",AK2640+VLOOKUP(I2640,'Вид исследования'!B:E,4,0))</f>
        <v>45784</v>
      </c>
      <c r="AM2640" s="2">
        <f>IF(AK2640="","",AK2640+VLOOKUP(I2640,'Вид исследования'!B:F,5,0))</f>
        <v>45784</v>
      </c>
      <c r="AN2640" s="14">
        <v>45783</v>
      </c>
      <c r="AP2640" s="150" t="s">
        <v>189</v>
      </c>
      <c r="AQ2640" t="str">
        <f>IFERROR(IF(L2640="","",VLOOKUP(L2640&amp;I2640,Продукция!A:K,11,0)),"обратитесь к админ справочника")</f>
        <v>согласно рекомендациям производителя теста</v>
      </c>
      <c r="AR2640" s="11" t="s">
        <v>4823</v>
      </c>
      <c r="AS2640" t="str">
        <f>IFERROR(IF(L2640="","",VLOOKUP(L2640&amp;I2640,Продукция!A:J,10,0)),"обратитесь к админ справочника")</f>
        <v>инструкция тест- ситема Биочек СК -132</v>
      </c>
      <c r="AT2640" s="11" t="s">
        <v>4823</v>
      </c>
      <c r="AU2640" s="11" t="s">
        <v>4823</v>
      </c>
      <c r="AV2640" s="11" t="s">
        <v>2673</v>
      </c>
      <c r="AW2640" s="150" t="s">
        <v>4824</v>
      </c>
      <c r="AX2640" s="11" t="s">
        <v>506</v>
      </c>
      <c r="AY2640" s="11" t="s">
        <v>1147</v>
      </c>
      <c r="AZ2640" s="11">
        <v>107</v>
      </c>
      <c r="BA2640" s="11">
        <v>38</v>
      </c>
      <c r="BC2640" s="11" t="s">
        <v>4992</v>
      </c>
    </row>
    <row r="2641" spans="1:55" x14ac:dyDescent="0.25">
      <c r="A2641" t="str">
        <f t="shared" si="47"/>
        <v>С/764MG (BioChek) микоплазма галлисептикум уровень антител</v>
      </c>
      <c r="B2641" t="str">
        <f>IF(E2641="","",INDEX(Лаборатории!A:A,MATCH('Производственный контроль'!E2641,Лаборатории!B:B,0)))</f>
        <v xml:space="preserve">КУРИНОЕ ЦАРСТВО АО </v>
      </c>
      <c r="C2641" t="str">
        <f>IF(E2641="","",VLOOKUP(E2641,Лаборатории!B:D,3,0))</f>
        <v>U377_CHL</v>
      </c>
      <c r="D2641" s="12">
        <v>45772</v>
      </c>
      <c r="E2641" s="150" t="s">
        <v>793</v>
      </c>
      <c r="F2641" s="11" t="s">
        <v>371</v>
      </c>
      <c r="G2641" s="11" t="s">
        <v>506</v>
      </c>
      <c r="H2641" s="11" t="s">
        <v>262</v>
      </c>
      <c r="I2641" s="11" t="s">
        <v>3422</v>
      </c>
      <c r="J2641" t="str">
        <f>IF(L2641="","",VLOOKUP(L2641,Продукция!B:D,3,0))</f>
        <v>Биологический_материал</v>
      </c>
      <c r="K2641" t="str">
        <f>IF(L2641="","",VLOOKUP(L2641,Продукция!B:C,2,0))</f>
        <v>Сыворотка крови</v>
      </c>
      <c r="L2641" s="155" t="s">
        <v>302</v>
      </c>
      <c r="M2641">
        <f>IF(L2641="","",VLOOKUP(L2641,Продукция!B:L,11,0))</f>
        <v>0</v>
      </c>
      <c r="N2641" s="150" t="s">
        <v>873</v>
      </c>
      <c r="P2641" s="150" t="s">
        <v>340</v>
      </c>
      <c r="Q2641" s="150" t="s">
        <v>854</v>
      </c>
      <c r="R2641" s="153" t="s">
        <v>4885</v>
      </c>
      <c r="S2641" s="11">
        <v>18</v>
      </c>
      <c r="T2641" s="11" t="s">
        <v>5279</v>
      </c>
      <c r="V2641" s="14">
        <v>45764</v>
      </c>
      <c r="Z2641" s="162" t="s">
        <v>4823</v>
      </c>
      <c r="AA2641" s="15">
        <v>0.47916666666666669</v>
      </c>
      <c r="AB2641" t="str">
        <f>IF(L2641="","",VLOOKUP(L2641&amp;I2641,Продукция!A:I,9,0))</f>
        <v>рекомендация производителя набора</v>
      </c>
      <c r="AC2641" s="14">
        <v>45783</v>
      </c>
      <c r="AD2641" s="11" t="s">
        <v>2673</v>
      </c>
      <c r="AE2641" s="11" t="s">
        <v>4823</v>
      </c>
      <c r="AF2641" t="str">
        <f>IF(AD2641="","",VLOOKUP(AD2641,'Сотрудники и ссылки'!A:B,2,0))</f>
        <v>Серолог</v>
      </c>
      <c r="AG2641">
        <f>IF(AD2641="","",VLOOKUP(AD2641,'Сотрудники и ссылки'!A:C,3,0))</f>
        <v>20001771</v>
      </c>
      <c r="AH2641" s="11" t="s">
        <v>2673</v>
      </c>
      <c r="AI2641" t="str">
        <f>IF(AH2641="","",VLOOKUP(AH2641,'Сотрудники и ссылки'!A:B,2,0))</f>
        <v>Серолог</v>
      </c>
      <c r="AJ2641">
        <f>IF(AH2641="","",VLOOKUP(AH2641,'Сотрудники и ссылки'!A:C,3,0))</f>
        <v>20001771</v>
      </c>
      <c r="AK2641" s="14">
        <v>45783</v>
      </c>
      <c r="AL2641" s="2">
        <f>IF(AK2641="","",AK2641+VLOOKUP(I2641,'Вид исследования'!B:E,4,0))</f>
        <v>45784</v>
      </c>
      <c r="AM2641" s="2">
        <f>IF(AK2641="","",AK2641+VLOOKUP(I2641,'Вид исследования'!B:F,5,0))</f>
        <v>45784</v>
      </c>
      <c r="AN2641" s="14">
        <v>45783</v>
      </c>
      <c r="AP2641" s="150" t="s">
        <v>189</v>
      </c>
      <c r="AQ2641" t="str">
        <f>IFERROR(IF(L2641="","",VLOOKUP(L2641&amp;I2641,Продукция!A:K,11,0)),"обратитесь к админ справочника")</f>
        <v>согласно рекомендациям производителя теста</v>
      </c>
      <c r="AR2641" s="11" t="s">
        <v>4823</v>
      </c>
      <c r="AS2641" t="str">
        <f>IFERROR(IF(L2641="","",VLOOKUP(L2641&amp;I2641,Продукция!A:J,10,0)),"обратитесь к админ справочника")</f>
        <v>инструкция тест- ситема Биочек СК -114</v>
      </c>
      <c r="AT2641" s="11" t="s">
        <v>4823</v>
      </c>
      <c r="AU2641" s="11" t="s">
        <v>4823</v>
      </c>
      <c r="AV2641" s="11" t="s">
        <v>2673</v>
      </c>
      <c r="AW2641" s="150" t="s">
        <v>4824</v>
      </c>
      <c r="AX2641" s="11" t="s">
        <v>506</v>
      </c>
      <c r="AY2641" s="11" t="s">
        <v>1139</v>
      </c>
      <c r="AZ2641" s="11">
        <v>107</v>
      </c>
      <c r="BA2641" s="11">
        <v>38</v>
      </c>
      <c r="BC2641" s="11" t="s">
        <v>4992</v>
      </c>
    </row>
    <row r="2642" spans="1:55" x14ac:dyDescent="0.25">
      <c r="A2642" t="str">
        <f t="shared" si="47"/>
        <v>С/764MG (BioChek) микоплазма галлисептикум уровень антител</v>
      </c>
      <c r="B2642" t="str">
        <f>IF(E2642="","",INDEX(Лаборатории!A:A,MATCH('Производственный контроль'!E2642,Лаборатории!B:B,0)))</f>
        <v xml:space="preserve">КУРИНОЕ ЦАРСТВО АО </v>
      </c>
      <c r="C2642" t="str">
        <f>IF(E2642="","",VLOOKUP(E2642,Лаборатории!B:D,3,0))</f>
        <v>U377_CHL</v>
      </c>
      <c r="D2642" s="12">
        <v>45772</v>
      </c>
      <c r="E2642" s="150" t="s">
        <v>793</v>
      </c>
      <c r="F2642" s="11" t="s">
        <v>371</v>
      </c>
      <c r="G2642" s="11" t="s">
        <v>506</v>
      </c>
      <c r="H2642" s="11" t="s">
        <v>262</v>
      </c>
      <c r="I2642" s="11" t="s">
        <v>3422</v>
      </c>
      <c r="J2642" t="str">
        <f>IF(L2642="","",VLOOKUP(L2642,Продукция!B:D,3,0))</f>
        <v>Биологический_материал</v>
      </c>
      <c r="K2642" t="str">
        <f>IF(L2642="","",VLOOKUP(L2642,Продукция!B:C,2,0))</f>
        <v>Сыворотка крови</v>
      </c>
      <c r="L2642" s="155" t="s">
        <v>302</v>
      </c>
      <c r="M2642">
        <f>IF(L2642="","",VLOOKUP(L2642,Продукция!B:L,11,0))</f>
        <v>0</v>
      </c>
      <c r="N2642" s="150" t="s">
        <v>873</v>
      </c>
      <c r="P2642" s="150" t="s">
        <v>340</v>
      </c>
      <c r="Q2642" s="150" t="s">
        <v>854</v>
      </c>
      <c r="R2642" s="153" t="s">
        <v>4886</v>
      </c>
      <c r="S2642" s="11">
        <v>18</v>
      </c>
      <c r="T2642" s="11" t="s">
        <v>5279</v>
      </c>
      <c r="V2642" s="14">
        <v>45766</v>
      </c>
      <c r="Z2642" s="162" t="s">
        <v>4823</v>
      </c>
      <c r="AA2642" s="15">
        <v>0.47916666666666669</v>
      </c>
      <c r="AB2642" t="str">
        <f>IF(L2642="","",VLOOKUP(L2642&amp;I2642,Продукция!A:I,9,0))</f>
        <v>рекомендация производителя набора</v>
      </c>
      <c r="AC2642" s="14">
        <v>45783</v>
      </c>
      <c r="AD2642" s="11" t="s">
        <v>2673</v>
      </c>
      <c r="AE2642" s="11" t="s">
        <v>4823</v>
      </c>
      <c r="AF2642" t="str">
        <f>IF(AD2642="","",VLOOKUP(AD2642,'Сотрудники и ссылки'!A:B,2,0))</f>
        <v>Серолог</v>
      </c>
      <c r="AG2642">
        <f>IF(AD2642="","",VLOOKUP(AD2642,'Сотрудники и ссылки'!A:C,3,0))</f>
        <v>20001771</v>
      </c>
      <c r="AH2642" s="11" t="s">
        <v>2673</v>
      </c>
      <c r="AI2642" t="str">
        <f>IF(AH2642="","",VLOOKUP(AH2642,'Сотрудники и ссылки'!A:B,2,0))</f>
        <v>Серолог</v>
      </c>
      <c r="AJ2642">
        <f>IF(AH2642="","",VLOOKUP(AH2642,'Сотрудники и ссылки'!A:C,3,0))</f>
        <v>20001771</v>
      </c>
      <c r="AK2642" s="14">
        <v>45783</v>
      </c>
      <c r="AL2642" s="2">
        <f>IF(AK2642="","",AK2642+VLOOKUP(I2642,'Вид исследования'!B:E,4,0))</f>
        <v>45784</v>
      </c>
      <c r="AM2642" s="2">
        <f>IF(AK2642="","",AK2642+VLOOKUP(I2642,'Вид исследования'!B:F,5,0))</f>
        <v>45784</v>
      </c>
      <c r="AN2642" s="14">
        <v>45783</v>
      </c>
      <c r="AP2642" s="150" t="s">
        <v>189</v>
      </c>
      <c r="AQ2642" t="str">
        <f>IFERROR(IF(L2642="","",VLOOKUP(L2642&amp;I2642,Продукция!A:K,11,0)),"обратитесь к админ справочника")</f>
        <v>согласно рекомендациям производителя теста</v>
      </c>
      <c r="AR2642" s="11" t="s">
        <v>4823</v>
      </c>
      <c r="AS2642" t="str">
        <f>IFERROR(IF(L2642="","",VLOOKUP(L2642&amp;I2642,Продукция!A:J,10,0)),"обратитесь к админ справочника")</f>
        <v>инструкция тест- ситема Биочек СК -114</v>
      </c>
      <c r="AT2642" s="11" t="s">
        <v>4823</v>
      </c>
      <c r="AU2642" s="11" t="s">
        <v>4823</v>
      </c>
      <c r="AV2642" s="11" t="s">
        <v>2673</v>
      </c>
      <c r="AW2642" s="150" t="s">
        <v>4824</v>
      </c>
      <c r="AX2642" s="11" t="s">
        <v>506</v>
      </c>
      <c r="AY2642" s="11" t="s">
        <v>1140</v>
      </c>
      <c r="AZ2642" s="11">
        <v>107</v>
      </c>
      <c r="BA2642" s="11">
        <v>38</v>
      </c>
      <c r="BC2642" s="11" t="s">
        <v>4992</v>
      </c>
    </row>
    <row r="2643" spans="1:55" x14ac:dyDescent="0.25">
      <c r="A2643" t="str">
        <f t="shared" si="47"/>
        <v>С/764MG (BioChek) микоплазма галлисептикум уровень антител</v>
      </c>
      <c r="B2643" t="str">
        <f>IF(E2643="","",INDEX(Лаборатории!A:A,MATCH('Производственный контроль'!E2643,Лаборатории!B:B,0)))</f>
        <v xml:space="preserve">КУРИНОЕ ЦАРСТВО АО </v>
      </c>
      <c r="C2643" t="str">
        <f>IF(E2643="","",VLOOKUP(E2643,Лаборатории!B:D,3,0))</f>
        <v>U377_CHL</v>
      </c>
      <c r="D2643" s="12">
        <v>45772</v>
      </c>
      <c r="E2643" s="150" t="s">
        <v>793</v>
      </c>
      <c r="F2643" s="11" t="s">
        <v>371</v>
      </c>
      <c r="G2643" s="11" t="s">
        <v>506</v>
      </c>
      <c r="H2643" s="11" t="s">
        <v>262</v>
      </c>
      <c r="I2643" s="11" t="s">
        <v>3422</v>
      </c>
      <c r="J2643" t="str">
        <f>IF(L2643="","",VLOOKUP(L2643,Продукция!B:D,3,0))</f>
        <v>Биологический_материал</v>
      </c>
      <c r="K2643" t="str">
        <f>IF(L2643="","",VLOOKUP(L2643,Продукция!B:C,2,0))</f>
        <v>Сыворотка крови</v>
      </c>
      <c r="L2643" s="155" t="s">
        <v>302</v>
      </c>
      <c r="M2643">
        <f>IF(L2643="","",VLOOKUP(L2643,Продукция!B:L,11,0))</f>
        <v>0</v>
      </c>
      <c r="N2643" s="150" t="s">
        <v>873</v>
      </c>
      <c r="P2643" s="150" t="s">
        <v>340</v>
      </c>
      <c r="Q2643" s="150" t="s">
        <v>854</v>
      </c>
      <c r="R2643" s="153" t="s">
        <v>4890</v>
      </c>
      <c r="S2643" s="11">
        <v>18</v>
      </c>
      <c r="T2643" s="11" t="s">
        <v>5279</v>
      </c>
      <c r="V2643" s="14">
        <v>45767</v>
      </c>
      <c r="Z2643" s="162" t="s">
        <v>4823</v>
      </c>
      <c r="AA2643" s="15">
        <v>0.47916666666666669</v>
      </c>
      <c r="AB2643" t="str">
        <f>IF(L2643="","",VLOOKUP(L2643&amp;I2643,Продукция!A:I,9,0))</f>
        <v>рекомендация производителя набора</v>
      </c>
      <c r="AC2643" s="14">
        <v>45783</v>
      </c>
      <c r="AD2643" s="11" t="s">
        <v>2673</v>
      </c>
      <c r="AE2643" s="11" t="s">
        <v>4823</v>
      </c>
      <c r="AF2643" t="str">
        <f>IF(AD2643="","",VLOOKUP(AD2643,'Сотрудники и ссылки'!A:B,2,0))</f>
        <v>Серолог</v>
      </c>
      <c r="AG2643">
        <f>IF(AD2643="","",VLOOKUP(AD2643,'Сотрудники и ссылки'!A:C,3,0))</f>
        <v>20001771</v>
      </c>
      <c r="AH2643" s="11" t="s">
        <v>2673</v>
      </c>
      <c r="AI2643" t="str">
        <f>IF(AH2643="","",VLOOKUP(AH2643,'Сотрудники и ссылки'!A:B,2,0))</f>
        <v>Серолог</v>
      </c>
      <c r="AJ2643">
        <f>IF(AH2643="","",VLOOKUP(AH2643,'Сотрудники и ссылки'!A:C,3,0))</f>
        <v>20001771</v>
      </c>
      <c r="AK2643" s="14">
        <v>45783</v>
      </c>
      <c r="AL2643" s="2">
        <f>IF(AK2643="","",AK2643+VLOOKUP(I2643,'Вид исследования'!B:E,4,0))</f>
        <v>45784</v>
      </c>
      <c r="AM2643" s="2">
        <f>IF(AK2643="","",AK2643+VLOOKUP(I2643,'Вид исследования'!B:F,5,0))</f>
        <v>45784</v>
      </c>
      <c r="AN2643" s="14">
        <v>45783</v>
      </c>
      <c r="AP2643" s="150" t="s">
        <v>189</v>
      </c>
      <c r="AQ2643" t="str">
        <f>IFERROR(IF(L2643="","",VLOOKUP(L2643&amp;I2643,Продукция!A:K,11,0)),"обратитесь к админ справочника")</f>
        <v>согласно рекомендациям производителя теста</v>
      </c>
      <c r="AR2643" s="11" t="s">
        <v>4823</v>
      </c>
      <c r="AS2643" t="str">
        <f>IFERROR(IF(L2643="","",VLOOKUP(L2643&amp;I2643,Продукция!A:J,10,0)),"обратитесь к админ справочника")</f>
        <v>инструкция тест- ситема Биочек СК -114</v>
      </c>
      <c r="AT2643" s="11" t="s">
        <v>4823</v>
      </c>
      <c r="AU2643" s="11" t="s">
        <v>4823</v>
      </c>
      <c r="AV2643" s="11" t="s">
        <v>2673</v>
      </c>
      <c r="AW2643" s="150" t="s">
        <v>4824</v>
      </c>
      <c r="AX2643" s="11" t="s">
        <v>506</v>
      </c>
      <c r="AY2643" s="11" t="s">
        <v>1124</v>
      </c>
      <c r="AZ2643" s="11">
        <v>107</v>
      </c>
      <c r="BA2643" s="11">
        <v>38</v>
      </c>
      <c r="BC2643" s="11" t="s">
        <v>4992</v>
      </c>
    </row>
    <row r="2644" spans="1:55" x14ac:dyDescent="0.25">
      <c r="A2644" t="str">
        <f t="shared" si="47"/>
        <v>С/764MG (BioChek) микоплазма галлисептикум уровень антител</v>
      </c>
      <c r="B2644" t="str">
        <f>IF(E2644="","",INDEX(Лаборатории!A:A,MATCH('Производственный контроль'!E2644,Лаборатории!B:B,0)))</f>
        <v xml:space="preserve">КУРИНОЕ ЦАРСТВО АО </v>
      </c>
      <c r="C2644" t="str">
        <f>IF(E2644="","",VLOOKUP(E2644,Лаборатории!B:D,3,0))</f>
        <v>U377_CHL</v>
      </c>
      <c r="D2644" s="12">
        <v>45772</v>
      </c>
      <c r="E2644" s="150" t="s">
        <v>793</v>
      </c>
      <c r="F2644" s="11" t="s">
        <v>371</v>
      </c>
      <c r="G2644" s="11" t="s">
        <v>506</v>
      </c>
      <c r="H2644" s="11" t="s">
        <v>262</v>
      </c>
      <c r="I2644" s="11" t="s">
        <v>3422</v>
      </c>
      <c r="J2644" t="str">
        <f>IF(L2644="","",VLOOKUP(L2644,Продукция!B:D,3,0))</f>
        <v>Биологический_материал</v>
      </c>
      <c r="K2644" t="str">
        <f>IF(L2644="","",VLOOKUP(L2644,Продукция!B:C,2,0))</f>
        <v>Сыворотка крови</v>
      </c>
      <c r="L2644" s="155" t="s">
        <v>302</v>
      </c>
      <c r="M2644">
        <f>IF(L2644="","",VLOOKUP(L2644,Продукция!B:L,11,0))</f>
        <v>0</v>
      </c>
      <c r="N2644" s="150" t="s">
        <v>873</v>
      </c>
      <c r="P2644" s="150" t="s">
        <v>340</v>
      </c>
      <c r="Q2644" s="150" t="s">
        <v>854</v>
      </c>
      <c r="R2644" s="153" t="s">
        <v>5001</v>
      </c>
      <c r="S2644" s="11">
        <v>18</v>
      </c>
      <c r="T2644" s="11" t="s">
        <v>5279</v>
      </c>
      <c r="V2644" s="14">
        <v>45769</v>
      </c>
      <c r="Z2644" s="162" t="s">
        <v>4823</v>
      </c>
      <c r="AA2644" s="15">
        <v>0.47916666666666669</v>
      </c>
      <c r="AB2644" t="str">
        <f>IF(L2644="","",VLOOKUP(L2644&amp;I2644,Продукция!A:I,9,0))</f>
        <v>рекомендация производителя набора</v>
      </c>
      <c r="AC2644" s="14">
        <v>45783</v>
      </c>
      <c r="AD2644" s="11" t="s">
        <v>2673</v>
      </c>
      <c r="AE2644" s="11" t="s">
        <v>4823</v>
      </c>
      <c r="AF2644" t="str">
        <f>IF(AD2644="","",VLOOKUP(AD2644,'Сотрудники и ссылки'!A:B,2,0))</f>
        <v>Серолог</v>
      </c>
      <c r="AG2644">
        <f>IF(AD2644="","",VLOOKUP(AD2644,'Сотрудники и ссылки'!A:C,3,0))</f>
        <v>20001771</v>
      </c>
      <c r="AH2644" s="11" t="s">
        <v>2673</v>
      </c>
      <c r="AI2644" t="str">
        <f>IF(AH2644="","",VLOOKUP(AH2644,'Сотрудники и ссылки'!A:B,2,0))</f>
        <v>Серолог</v>
      </c>
      <c r="AJ2644">
        <f>IF(AH2644="","",VLOOKUP(AH2644,'Сотрудники и ссылки'!A:C,3,0))</f>
        <v>20001771</v>
      </c>
      <c r="AK2644" s="14">
        <v>45783</v>
      </c>
      <c r="AL2644" s="2">
        <f>IF(AK2644="","",AK2644+VLOOKUP(I2644,'Вид исследования'!B:E,4,0))</f>
        <v>45784</v>
      </c>
      <c r="AM2644" s="2">
        <f>IF(AK2644="","",AK2644+VLOOKUP(I2644,'Вид исследования'!B:F,5,0))</f>
        <v>45784</v>
      </c>
      <c r="AN2644" s="14">
        <v>45783</v>
      </c>
      <c r="AP2644" s="150" t="s">
        <v>189</v>
      </c>
      <c r="AQ2644" t="str">
        <f>IFERROR(IF(L2644="","",VLOOKUP(L2644&amp;I2644,Продукция!A:K,11,0)),"обратитесь к админ справочника")</f>
        <v>согласно рекомендациям производителя теста</v>
      </c>
      <c r="AR2644" s="11" t="s">
        <v>4823</v>
      </c>
      <c r="AS2644" t="str">
        <f>IFERROR(IF(L2644="","",VLOOKUP(L2644&amp;I2644,Продукция!A:J,10,0)),"обратитесь к админ справочника")</f>
        <v>инструкция тест- ситема Биочек СК -114</v>
      </c>
      <c r="AT2644" s="11" t="s">
        <v>4823</v>
      </c>
      <c r="AU2644" s="11" t="s">
        <v>4823</v>
      </c>
      <c r="AV2644" s="11" t="s">
        <v>2673</v>
      </c>
      <c r="AW2644" s="150" t="s">
        <v>4824</v>
      </c>
      <c r="AX2644" s="11" t="s">
        <v>506</v>
      </c>
      <c r="AY2644" s="11" t="s">
        <v>1131</v>
      </c>
      <c r="AZ2644" s="11">
        <v>107</v>
      </c>
      <c r="BA2644" s="11">
        <v>38</v>
      </c>
      <c r="BC2644" s="11" t="s">
        <v>4992</v>
      </c>
    </row>
    <row r="2645" spans="1:55" x14ac:dyDescent="0.25">
      <c r="A2645" t="str">
        <f t="shared" si="47"/>
        <v>С/764MG (BioChek) микоплазма галлисептикум уровень антител</v>
      </c>
      <c r="B2645" t="str">
        <f>IF(E2645="","",INDEX(Лаборатории!A:A,MATCH('Производственный контроль'!E2645,Лаборатории!B:B,0)))</f>
        <v xml:space="preserve">КУРИНОЕ ЦАРСТВО АО </v>
      </c>
      <c r="C2645" t="str">
        <f>IF(E2645="","",VLOOKUP(E2645,Лаборатории!B:D,3,0))</f>
        <v>U377_CHL</v>
      </c>
      <c r="D2645" s="12">
        <v>45772</v>
      </c>
      <c r="E2645" s="150" t="s">
        <v>793</v>
      </c>
      <c r="F2645" s="11" t="s">
        <v>371</v>
      </c>
      <c r="G2645" s="11" t="s">
        <v>506</v>
      </c>
      <c r="H2645" s="11" t="s">
        <v>262</v>
      </c>
      <c r="I2645" s="11" t="s">
        <v>3422</v>
      </c>
      <c r="J2645" t="str">
        <f>IF(L2645="","",VLOOKUP(L2645,Продукция!B:D,3,0))</f>
        <v>Биологический_материал</v>
      </c>
      <c r="K2645" t="str">
        <f>IF(L2645="","",VLOOKUP(L2645,Продукция!B:C,2,0))</f>
        <v>Сыворотка крови</v>
      </c>
      <c r="L2645" s="155" t="s">
        <v>302</v>
      </c>
      <c r="M2645">
        <f>IF(L2645="","",VLOOKUP(L2645,Продукция!B:L,11,0))</f>
        <v>0</v>
      </c>
      <c r="N2645" s="150" t="s">
        <v>873</v>
      </c>
      <c r="P2645" s="150" t="s">
        <v>340</v>
      </c>
      <c r="Q2645" s="150" t="s">
        <v>854</v>
      </c>
      <c r="R2645" s="153" t="s">
        <v>4872</v>
      </c>
      <c r="S2645" s="11">
        <v>18</v>
      </c>
      <c r="T2645" s="11" t="s">
        <v>5279</v>
      </c>
      <c r="V2645" s="14">
        <v>45760</v>
      </c>
      <c r="Z2645" s="162" t="s">
        <v>4823</v>
      </c>
      <c r="AA2645" s="15">
        <v>0.47916666666666669</v>
      </c>
      <c r="AB2645" t="str">
        <f>IF(L2645="","",VLOOKUP(L2645&amp;I2645,Продукция!A:I,9,0))</f>
        <v>рекомендация производителя набора</v>
      </c>
      <c r="AC2645" s="14">
        <v>45783</v>
      </c>
      <c r="AD2645" s="11" t="s">
        <v>2673</v>
      </c>
      <c r="AE2645" s="11" t="s">
        <v>4823</v>
      </c>
      <c r="AF2645" t="str">
        <f>IF(AD2645="","",VLOOKUP(AD2645,'Сотрудники и ссылки'!A:B,2,0))</f>
        <v>Серолог</v>
      </c>
      <c r="AG2645">
        <f>IF(AD2645="","",VLOOKUP(AD2645,'Сотрудники и ссылки'!A:C,3,0))</f>
        <v>20001771</v>
      </c>
      <c r="AH2645" s="11" t="s">
        <v>2673</v>
      </c>
      <c r="AI2645" t="str">
        <f>IF(AH2645="","",VLOOKUP(AH2645,'Сотрудники и ссылки'!A:B,2,0))</f>
        <v>Серолог</v>
      </c>
      <c r="AJ2645">
        <f>IF(AH2645="","",VLOOKUP(AH2645,'Сотрудники и ссылки'!A:C,3,0))</f>
        <v>20001771</v>
      </c>
      <c r="AK2645" s="14">
        <v>45783</v>
      </c>
      <c r="AL2645" s="2">
        <f>IF(AK2645="","",AK2645+VLOOKUP(I2645,'Вид исследования'!B:E,4,0))</f>
        <v>45784</v>
      </c>
      <c r="AM2645" s="2">
        <f>IF(AK2645="","",AK2645+VLOOKUP(I2645,'Вид исследования'!B:F,5,0))</f>
        <v>45784</v>
      </c>
      <c r="AN2645" s="14">
        <v>45783</v>
      </c>
      <c r="AP2645" s="150" t="s">
        <v>189</v>
      </c>
      <c r="AQ2645" t="str">
        <f>IFERROR(IF(L2645="","",VLOOKUP(L2645&amp;I2645,Продукция!A:K,11,0)),"обратитесь к админ справочника")</f>
        <v>согласно рекомендациям производителя теста</v>
      </c>
      <c r="AR2645" s="11" t="s">
        <v>4823</v>
      </c>
      <c r="AS2645" t="str">
        <f>IFERROR(IF(L2645="","",VLOOKUP(L2645&amp;I2645,Продукция!A:J,10,0)),"обратитесь к админ справочника")</f>
        <v>инструкция тест- ситема Биочек СК -114</v>
      </c>
      <c r="AT2645" s="11" t="s">
        <v>4823</v>
      </c>
      <c r="AU2645" s="11" t="s">
        <v>4823</v>
      </c>
      <c r="AV2645" s="11" t="s">
        <v>2673</v>
      </c>
      <c r="AW2645" s="150" t="s">
        <v>4824</v>
      </c>
      <c r="AX2645" s="11" t="s">
        <v>506</v>
      </c>
      <c r="AY2645" s="11" t="s">
        <v>1147</v>
      </c>
      <c r="AZ2645" s="11">
        <v>107</v>
      </c>
      <c r="BA2645" s="11">
        <v>38</v>
      </c>
      <c r="BC2645" s="11" t="s">
        <v>4992</v>
      </c>
    </row>
    <row r="2646" spans="1:55" x14ac:dyDescent="0.25">
      <c r="A2646" t="str">
        <f t="shared" si="47"/>
        <v>С/764MS (BioChek) микоплазма синовия уровень антител</v>
      </c>
      <c r="B2646" t="str">
        <f>IF(E2646="","",INDEX(Лаборатории!A:A,MATCH('Производственный контроль'!E2646,Лаборатории!B:B,0)))</f>
        <v xml:space="preserve">КУРИНОЕ ЦАРСТВО АО </v>
      </c>
      <c r="C2646" t="str">
        <f>IF(E2646="","",VLOOKUP(E2646,Лаборатории!B:D,3,0))</f>
        <v>U377_CHL</v>
      </c>
      <c r="D2646" s="12">
        <v>45772</v>
      </c>
      <c r="E2646" s="150" t="s">
        <v>793</v>
      </c>
      <c r="F2646" s="11" t="s">
        <v>371</v>
      </c>
      <c r="G2646" s="11" t="s">
        <v>506</v>
      </c>
      <c r="H2646" s="11" t="s">
        <v>262</v>
      </c>
      <c r="I2646" s="11" t="s">
        <v>3423</v>
      </c>
      <c r="J2646" t="str">
        <f>IF(L2646="","",VLOOKUP(L2646,Продукция!B:D,3,0))</f>
        <v>Биологический_материал</v>
      </c>
      <c r="K2646" t="str">
        <f>IF(L2646="","",VLOOKUP(L2646,Продукция!B:C,2,0))</f>
        <v>Сыворотка крови</v>
      </c>
      <c r="L2646" s="155" t="s">
        <v>302</v>
      </c>
      <c r="M2646">
        <f>IF(L2646="","",VLOOKUP(L2646,Продукция!B:L,11,0))</f>
        <v>0</v>
      </c>
      <c r="N2646" s="150" t="s">
        <v>873</v>
      </c>
      <c r="P2646" s="150" t="s">
        <v>340</v>
      </c>
      <c r="Q2646" s="150" t="s">
        <v>854</v>
      </c>
      <c r="R2646" s="153" t="s">
        <v>4885</v>
      </c>
      <c r="S2646" s="11">
        <v>18</v>
      </c>
      <c r="T2646" s="11" t="s">
        <v>5279</v>
      </c>
      <c r="V2646" s="14">
        <v>45764</v>
      </c>
      <c r="Z2646" s="162" t="s">
        <v>4823</v>
      </c>
      <c r="AA2646" s="15">
        <v>0.47916666666666669</v>
      </c>
      <c r="AB2646" t="str">
        <f>IF(L2646="","",VLOOKUP(L2646&amp;I2646,Продукция!A:I,9,0))</f>
        <v>рекомендация производителя набора</v>
      </c>
      <c r="AC2646" s="14">
        <v>45783</v>
      </c>
      <c r="AD2646" s="11" t="s">
        <v>2673</v>
      </c>
      <c r="AE2646" s="11" t="s">
        <v>4823</v>
      </c>
      <c r="AF2646" t="str">
        <f>IF(AD2646="","",VLOOKUP(AD2646,'Сотрудники и ссылки'!A:B,2,0))</f>
        <v>Серолог</v>
      </c>
      <c r="AG2646">
        <f>IF(AD2646="","",VLOOKUP(AD2646,'Сотрудники и ссылки'!A:C,3,0))</f>
        <v>20001771</v>
      </c>
      <c r="AH2646" s="11" t="s">
        <v>2673</v>
      </c>
      <c r="AI2646" t="str">
        <f>IF(AH2646="","",VLOOKUP(AH2646,'Сотрудники и ссылки'!A:B,2,0))</f>
        <v>Серолог</v>
      </c>
      <c r="AJ2646">
        <f>IF(AH2646="","",VLOOKUP(AH2646,'Сотрудники и ссылки'!A:C,3,0))</f>
        <v>20001771</v>
      </c>
      <c r="AK2646" s="14">
        <v>45783</v>
      </c>
      <c r="AL2646" s="2">
        <f>IF(AK2646="","",AK2646+VLOOKUP(I2646,'Вид исследования'!B:E,4,0))</f>
        <v>45784</v>
      </c>
      <c r="AM2646" s="2">
        <f>IF(AK2646="","",AK2646+VLOOKUP(I2646,'Вид исследования'!B:F,5,0))</f>
        <v>45784</v>
      </c>
      <c r="AN2646" s="14">
        <v>45783</v>
      </c>
      <c r="AP2646" s="150" t="s">
        <v>189</v>
      </c>
      <c r="AQ2646" t="str">
        <f>IFERROR(IF(L2646="","",VLOOKUP(L2646&amp;I2646,Продукция!A:K,11,0)),"обратитесь к админ справочника")</f>
        <v>согласно рекомендациям производителя теста</v>
      </c>
      <c r="AR2646" s="11" t="s">
        <v>4823</v>
      </c>
      <c r="AS2646" t="str">
        <f>IFERROR(IF(L2646="","",VLOOKUP(L2646&amp;I2646,Продукция!A:J,10,0)),"обратитесь к админ справочника")</f>
        <v>инструкция тест- ситема Биочек СК -115</v>
      </c>
      <c r="AT2646" s="11" t="s">
        <v>4823</v>
      </c>
      <c r="AU2646" s="11" t="s">
        <v>4823</v>
      </c>
      <c r="AV2646" s="11" t="s">
        <v>2673</v>
      </c>
      <c r="AW2646" s="150" t="s">
        <v>4824</v>
      </c>
      <c r="AX2646" s="11" t="s">
        <v>506</v>
      </c>
      <c r="AY2646" s="11" t="s">
        <v>1139</v>
      </c>
      <c r="AZ2646" s="11">
        <v>107</v>
      </c>
      <c r="BA2646" s="11">
        <v>38</v>
      </c>
      <c r="BC2646" s="11" t="s">
        <v>4992</v>
      </c>
    </row>
    <row r="2647" spans="1:55" x14ac:dyDescent="0.25">
      <c r="A2647" t="str">
        <f t="shared" si="47"/>
        <v>С/764MS (BioChek) микоплазма синовия уровень антител</v>
      </c>
      <c r="B2647" t="str">
        <f>IF(E2647="","",INDEX(Лаборатории!A:A,MATCH('Производственный контроль'!E2647,Лаборатории!B:B,0)))</f>
        <v xml:space="preserve">КУРИНОЕ ЦАРСТВО АО </v>
      </c>
      <c r="C2647" t="str">
        <f>IF(E2647="","",VLOOKUP(E2647,Лаборатории!B:D,3,0))</f>
        <v>U377_CHL</v>
      </c>
      <c r="D2647" s="12">
        <v>45772</v>
      </c>
      <c r="E2647" s="150" t="s">
        <v>793</v>
      </c>
      <c r="F2647" s="11" t="s">
        <v>371</v>
      </c>
      <c r="G2647" s="11" t="s">
        <v>506</v>
      </c>
      <c r="H2647" s="11" t="s">
        <v>262</v>
      </c>
      <c r="I2647" s="11" t="s">
        <v>3423</v>
      </c>
      <c r="J2647" t="str">
        <f>IF(L2647="","",VLOOKUP(L2647,Продукция!B:D,3,0))</f>
        <v>Биологический_материал</v>
      </c>
      <c r="K2647" t="str">
        <f>IF(L2647="","",VLOOKUP(L2647,Продукция!B:C,2,0))</f>
        <v>Сыворотка крови</v>
      </c>
      <c r="L2647" s="155" t="s">
        <v>302</v>
      </c>
      <c r="M2647">
        <f>IF(L2647="","",VLOOKUP(L2647,Продукция!B:L,11,0))</f>
        <v>0</v>
      </c>
      <c r="N2647" s="150" t="s">
        <v>873</v>
      </c>
      <c r="P2647" s="150" t="s">
        <v>340</v>
      </c>
      <c r="Q2647" s="150" t="s">
        <v>854</v>
      </c>
      <c r="R2647" s="153" t="s">
        <v>4886</v>
      </c>
      <c r="S2647" s="11">
        <v>18</v>
      </c>
      <c r="T2647" s="11" t="s">
        <v>5279</v>
      </c>
      <c r="V2647" s="14">
        <v>45766</v>
      </c>
      <c r="Z2647" s="162" t="s">
        <v>4823</v>
      </c>
      <c r="AA2647" s="15">
        <v>0.47916666666666669</v>
      </c>
      <c r="AB2647" t="str">
        <f>IF(L2647="","",VLOOKUP(L2647&amp;I2647,Продукция!A:I,9,0))</f>
        <v>рекомендация производителя набора</v>
      </c>
      <c r="AC2647" s="14">
        <v>45783</v>
      </c>
      <c r="AD2647" s="11" t="s">
        <v>2673</v>
      </c>
      <c r="AE2647" s="11" t="s">
        <v>4823</v>
      </c>
      <c r="AF2647" t="str">
        <f>IF(AD2647="","",VLOOKUP(AD2647,'Сотрудники и ссылки'!A:B,2,0))</f>
        <v>Серолог</v>
      </c>
      <c r="AG2647">
        <f>IF(AD2647="","",VLOOKUP(AD2647,'Сотрудники и ссылки'!A:C,3,0))</f>
        <v>20001771</v>
      </c>
      <c r="AH2647" s="11" t="s">
        <v>2673</v>
      </c>
      <c r="AI2647" t="str">
        <f>IF(AH2647="","",VLOOKUP(AH2647,'Сотрудники и ссылки'!A:B,2,0))</f>
        <v>Серолог</v>
      </c>
      <c r="AJ2647">
        <f>IF(AH2647="","",VLOOKUP(AH2647,'Сотрудники и ссылки'!A:C,3,0))</f>
        <v>20001771</v>
      </c>
      <c r="AK2647" s="14">
        <v>45783</v>
      </c>
      <c r="AL2647" s="2">
        <f>IF(AK2647="","",AK2647+VLOOKUP(I2647,'Вид исследования'!B:E,4,0))</f>
        <v>45784</v>
      </c>
      <c r="AM2647" s="2">
        <f>IF(AK2647="","",AK2647+VLOOKUP(I2647,'Вид исследования'!B:F,5,0))</f>
        <v>45784</v>
      </c>
      <c r="AN2647" s="14">
        <v>45783</v>
      </c>
      <c r="AP2647" s="150" t="s">
        <v>189</v>
      </c>
      <c r="AQ2647" t="str">
        <f>IFERROR(IF(L2647="","",VLOOKUP(L2647&amp;I2647,Продукция!A:K,11,0)),"обратитесь к админ справочника")</f>
        <v>согласно рекомендациям производителя теста</v>
      </c>
      <c r="AR2647" s="11" t="s">
        <v>4823</v>
      </c>
      <c r="AS2647" t="str">
        <f>IFERROR(IF(L2647="","",VLOOKUP(L2647&amp;I2647,Продукция!A:J,10,0)),"обратитесь к админ справочника")</f>
        <v>инструкция тест- ситема Биочек СК -115</v>
      </c>
      <c r="AT2647" s="11" t="s">
        <v>4823</v>
      </c>
      <c r="AU2647" s="11" t="s">
        <v>4823</v>
      </c>
      <c r="AV2647" s="11" t="s">
        <v>2673</v>
      </c>
      <c r="AW2647" s="150" t="s">
        <v>4824</v>
      </c>
      <c r="AX2647" s="11" t="s">
        <v>506</v>
      </c>
      <c r="AY2647" s="11" t="s">
        <v>1140</v>
      </c>
      <c r="AZ2647" s="11">
        <v>107</v>
      </c>
      <c r="BA2647" s="11">
        <v>38</v>
      </c>
      <c r="BC2647" s="11" t="s">
        <v>4992</v>
      </c>
    </row>
    <row r="2648" spans="1:55" x14ac:dyDescent="0.25">
      <c r="A2648" t="str">
        <f t="shared" si="47"/>
        <v>С/764MS (BioChek) микоплазма синовия уровень антител</v>
      </c>
      <c r="B2648" t="str">
        <f>IF(E2648="","",INDEX(Лаборатории!A:A,MATCH('Производственный контроль'!E2648,Лаборатории!B:B,0)))</f>
        <v xml:space="preserve">КУРИНОЕ ЦАРСТВО АО </v>
      </c>
      <c r="C2648" t="str">
        <f>IF(E2648="","",VLOOKUP(E2648,Лаборатории!B:D,3,0))</f>
        <v>U377_CHL</v>
      </c>
      <c r="D2648" s="12">
        <v>45772</v>
      </c>
      <c r="E2648" s="150" t="s">
        <v>793</v>
      </c>
      <c r="F2648" s="11" t="s">
        <v>371</v>
      </c>
      <c r="G2648" s="11" t="s">
        <v>506</v>
      </c>
      <c r="H2648" s="11" t="s">
        <v>262</v>
      </c>
      <c r="I2648" s="11" t="s">
        <v>3423</v>
      </c>
      <c r="J2648" t="str">
        <f>IF(L2648="","",VLOOKUP(L2648,Продукция!B:D,3,0))</f>
        <v>Биологический_материал</v>
      </c>
      <c r="K2648" t="str">
        <f>IF(L2648="","",VLOOKUP(L2648,Продукция!B:C,2,0))</f>
        <v>Сыворотка крови</v>
      </c>
      <c r="L2648" s="155" t="s">
        <v>302</v>
      </c>
      <c r="M2648">
        <f>IF(L2648="","",VLOOKUP(L2648,Продукция!B:L,11,0))</f>
        <v>0</v>
      </c>
      <c r="N2648" s="150" t="s">
        <v>873</v>
      </c>
      <c r="P2648" s="150" t="s">
        <v>340</v>
      </c>
      <c r="Q2648" s="150" t="s">
        <v>854</v>
      </c>
      <c r="R2648" s="153" t="s">
        <v>4890</v>
      </c>
      <c r="S2648" s="11">
        <v>18</v>
      </c>
      <c r="T2648" s="11" t="s">
        <v>5279</v>
      </c>
      <c r="V2648" s="14">
        <v>45767</v>
      </c>
      <c r="Z2648" s="162" t="s">
        <v>4823</v>
      </c>
      <c r="AA2648" s="15">
        <v>0.47916666666666669</v>
      </c>
      <c r="AB2648" t="str">
        <f>IF(L2648="","",VLOOKUP(L2648&amp;I2648,Продукция!A:I,9,0))</f>
        <v>рекомендация производителя набора</v>
      </c>
      <c r="AC2648" s="14">
        <v>45783</v>
      </c>
      <c r="AD2648" s="11" t="s">
        <v>2673</v>
      </c>
      <c r="AE2648" s="11" t="s">
        <v>4823</v>
      </c>
      <c r="AF2648" t="str">
        <f>IF(AD2648="","",VLOOKUP(AD2648,'Сотрудники и ссылки'!A:B,2,0))</f>
        <v>Серолог</v>
      </c>
      <c r="AG2648">
        <f>IF(AD2648="","",VLOOKUP(AD2648,'Сотрудники и ссылки'!A:C,3,0))</f>
        <v>20001771</v>
      </c>
      <c r="AH2648" s="11" t="s">
        <v>2673</v>
      </c>
      <c r="AI2648" t="str">
        <f>IF(AH2648="","",VLOOKUP(AH2648,'Сотрудники и ссылки'!A:B,2,0))</f>
        <v>Серолог</v>
      </c>
      <c r="AJ2648">
        <f>IF(AH2648="","",VLOOKUP(AH2648,'Сотрудники и ссылки'!A:C,3,0))</f>
        <v>20001771</v>
      </c>
      <c r="AK2648" s="14">
        <v>45783</v>
      </c>
      <c r="AL2648" s="2">
        <f>IF(AK2648="","",AK2648+VLOOKUP(I2648,'Вид исследования'!B:E,4,0))</f>
        <v>45784</v>
      </c>
      <c r="AM2648" s="2">
        <f>IF(AK2648="","",AK2648+VLOOKUP(I2648,'Вид исследования'!B:F,5,0))</f>
        <v>45784</v>
      </c>
      <c r="AN2648" s="14">
        <v>45783</v>
      </c>
      <c r="AP2648" s="150" t="s">
        <v>189</v>
      </c>
      <c r="AQ2648" t="str">
        <f>IFERROR(IF(L2648="","",VLOOKUP(L2648&amp;I2648,Продукция!A:K,11,0)),"обратитесь к админ справочника")</f>
        <v>согласно рекомендациям производителя теста</v>
      </c>
      <c r="AR2648" s="11" t="s">
        <v>4823</v>
      </c>
      <c r="AS2648" t="str">
        <f>IFERROR(IF(L2648="","",VLOOKUP(L2648&amp;I2648,Продукция!A:J,10,0)),"обратитесь к админ справочника")</f>
        <v>инструкция тест- ситема Биочек СК -115</v>
      </c>
      <c r="AT2648" s="11" t="s">
        <v>4823</v>
      </c>
      <c r="AU2648" s="11" t="s">
        <v>4823</v>
      </c>
      <c r="AV2648" s="11" t="s">
        <v>2673</v>
      </c>
      <c r="AW2648" s="150" t="s">
        <v>4824</v>
      </c>
      <c r="AX2648" s="11" t="s">
        <v>506</v>
      </c>
      <c r="AY2648" s="11" t="s">
        <v>1124</v>
      </c>
      <c r="AZ2648" s="11">
        <v>107</v>
      </c>
      <c r="BA2648" s="11">
        <v>38</v>
      </c>
      <c r="BC2648" s="11" t="s">
        <v>4992</v>
      </c>
    </row>
    <row r="2649" spans="1:55" x14ac:dyDescent="0.25">
      <c r="A2649" t="str">
        <f t="shared" si="47"/>
        <v>С/764MS (BioChek) микоплазма синовия уровень антител</v>
      </c>
      <c r="B2649" t="str">
        <f>IF(E2649="","",INDEX(Лаборатории!A:A,MATCH('Производственный контроль'!E2649,Лаборатории!B:B,0)))</f>
        <v xml:space="preserve">КУРИНОЕ ЦАРСТВО АО </v>
      </c>
      <c r="C2649" t="str">
        <f>IF(E2649="","",VLOOKUP(E2649,Лаборатории!B:D,3,0))</f>
        <v>U377_CHL</v>
      </c>
      <c r="D2649" s="12">
        <v>45772</v>
      </c>
      <c r="E2649" s="150" t="s">
        <v>793</v>
      </c>
      <c r="F2649" s="11" t="s">
        <v>371</v>
      </c>
      <c r="G2649" s="11" t="s">
        <v>506</v>
      </c>
      <c r="H2649" s="11" t="s">
        <v>262</v>
      </c>
      <c r="I2649" s="11" t="s">
        <v>3423</v>
      </c>
      <c r="J2649" t="str">
        <f>IF(L2649="","",VLOOKUP(L2649,Продукция!B:D,3,0))</f>
        <v>Биологический_материал</v>
      </c>
      <c r="K2649" t="str">
        <f>IF(L2649="","",VLOOKUP(L2649,Продукция!B:C,2,0))</f>
        <v>Сыворотка крови</v>
      </c>
      <c r="L2649" s="155" t="s">
        <v>302</v>
      </c>
      <c r="M2649">
        <f>IF(L2649="","",VLOOKUP(L2649,Продукция!B:L,11,0))</f>
        <v>0</v>
      </c>
      <c r="N2649" s="150" t="s">
        <v>873</v>
      </c>
      <c r="P2649" s="150" t="s">
        <v>340</v>
      </c>
      <c r="Q2649" s="150" t="s">
        <v>854</v>
      </c>
      <c r="R2649" s="153" t="s">
        <v>5001</v>
      </c>
      <c r="S2649" s="11">
        <v>18</v>
      </c>
      <c r="T2649" s="11" t="s">
        <v>5279</v>
      </c>
      <c r="V2649" s="14">
        <v>45769</v>
      </c>
      <c r="Z2649" s="162" t="s">
        <v>4823</v>
      </c>
      <c r="AA2649" s="15">
        <v>0.47916666666666669</v>
      </c>
      <c r="AB2649" t="str">
        <f>IF(L2649="","",VLOOKUP(L2649&amp;I2649,Продукция!A:I,9,0))</f>
        <v>рекомендация производителя набора</v>
      </c>
      <c r="AC2649" s="14">
        <v>45783</v>
      </c>
      <c r="AD2649" s="11" t="s">
        <v>2673</v>
      </c>
      <c r="AE2649" s="11" t="s">
        <v>4823</v>
      </c>
      <c r="AF2649" t="str">
        <f>IF(AD2649="","",VLOOKUP(AD2649,'Сотрудники и ссылки'!A:B,2,0))</f>
        <v>Серолог</v>
      </c>
      <c r="AG2649">
        <f>IF(AD2649="","",VLOOKUP(AD2649,'Сотрудники и ссылки'!A:C,3,0))</f>
        <v>20001771</v>
      </c>
      <c r="AH2649" s="11" t="s">
        <v>2673</v>
      </c>
      <c r="AI2649" t="str">
        <f>IF(AH2649="","",VLOOKUP(AH2649,'Сотрудники и ссылки'!A:B,2,0))</f>
        <v>Серолог</v>
      </c>
      <c r="AJ2649">
        <f>IF(AH2649="","",VLOOKUP(AH2649,'Сотрудники и ссылки'!A:C,3,0))</f>
        <v>20001771</v>
      </c>
      <c r="AK2649" s="14">
        <v>45783</v>
      </c>
      <c r="AL2649" s="2">
        <f>IF(AK2649="","",AK2649+VLOOKUP(I2649,'Вид исследования'!B:E,4,0))</f>
        <v>45784</v>
      </c>
      <c r="AM2649" s="2">
        <f>IF(AK2649="","",AK2649+VLOOKUP(I2649,'Вид исследования'!B:F,5,0))</f>
        <v>45784</v>
      </c>
      <c r="AN2649" s="14">
        <v>45783</v>
      </c>
      <c r="AP2649" s="150" t="s">
        <v>189</v>
      </c>
      <c r="AQ2649" t="str">
        <f>IFERROR(IF(L2649="","",VLOOKUP(L2649&amp;I2649,Продукция!A:K,11,0)),"обратитесь к админ справочника")</f>
        <v>согласно рекомендациям производителя теста</v>
      </c>
      <c r="AR2649" s="11" t="s">
        <v>4823</v>
      </c>
      <c r="AS2649" t="str">
        <f>IFERROR(IF(L2649="","",VLOOKUP(L2649&amp;I2649,Продукция!A:J,10,0)),"обратитесь к админ справочника")</f>
        <v>инструкция тест- ситема Биочек СК -115</v>
      </c>
      <c r="AT2649" s="11" t="s">
        <v>4823</v>
      </c>
      <c r="AU2649" s="11" t="s">
        <v>4823</v>
      </c>
      <c r="AV2649" s="11" t="s">
        <v>2673</v>
      </c>
      <c r="AW2649" s="150" t="s">
        <v>4824</v>
      </c>
      <c r="AX2649" s="11" t="s">
        <v>506</v>
      </c>
      <c r="AY2649" s="11" t="s">
        <v>1131</v>
      </c>
      <c r="AZ2649" s="11">
        <v>107</v>
      </c>
      <c r="BA2649" s="11">
        <v>38</v>
      </c>
      <c r="BC2649" s="11" t="s">
        <v>4992</v>
      </c>
    </row>
    <row r="2650" spans="1:55" x14ac:dyDescent="0.25">
      <c r="A2650" t="str">
        <f t="shared" si="47"/>
        <v>С/764MS (BioChek) микоплазма синовия уровень антител</v>
      </c>
      <c r="B2650" t="str">
        <f>IF(E2650="","",INDEX(Лаборатории!A:A,MATCH('Производственный контроль'!E2650,Лаборатории!B:B,0)))</f>
        <v xml:space="preserve">КУРИНОЕ ЦАРСТВО АО </v>
      </c>
      <c r="C2650" t="str">
        <f>IF(E2650="","",VLOOKUP(E2650,Лаборатории!B:D,3,0))</f>
        <v>U377_CHL</v>
      </c>
      <c r="D2650" s="12">
        <v>45772</v>
      </c>
      <c r="E2650" s="150" t="s">
        <v>793</v>
      </c>
      <c r="F2650" s="11" t="s">
        <v>371</v>
      </c>
      <c r="G2650" s="11" t="s">
        <v>506</v>
      </c>
      <c r="H2650" s="11" t="s">
        <v>262</v>
      </c>
      <c r="I2650" s="11" t="s">
        <v>3423</v>
      </c>
      <c r="J2650" t="str">
        <f>IF(L2650="","",VLOOKUP(L2650,Продукция!B:D,3,0))</f>
        <v>Биологический_материал</v>
      </c>
      <c r="K2650" t="str">
        <f>IF(L2650="","",VLOOKUP(L2650,Продукция!B:C,2,0))</f>
        <v>Сыворотка крови</v>
      </c>
      <c r="L2650" s="155" t="s">
        <v>302</v>
      </c>
      <c r="M2650">
        <f>IF(L2650="","",VLOOKUP(L2650,Продукция!B:L,11,0))</f>
        <v>0</v>
      </c>
      <c r="N2650" s="150" t="s">
        <v>873</v>
      </c>
      <c r="P2650" s="150" t="s">
        <v>340</v>
      </c>
      <c r="Q2650" s="150" t="s">
        <v>854</v>
      </c>
      <c r="R2650" s="153" t="s">
        <v>4872</v>
      </c>
      <c r="S2650" s="11">
        <v>18</v>
      </c>
      <c r="T2650" s="11" t="s">
        <v>5279</v>
      </c>
      <c r="V2650" s="14">
        <v>45760</v>
      </c>
      <c r="Z2650" s="162" t="s">
        <v>4823</v>
      </c>
      <c r="AA2650" s="15">
        <v>0.47916666666666669</v>
      </c>
      <c r="AB2650" t="str">
        <f>IF(L2650="","",VLOOKUP(L2650&amp;I2650,Продукция!A:I,9,0))</f>
        <v>рекомендация производителя набора</v>
      </c>
      <c r="AC2650" s="14">
        <v>45783</v>
      </c>
      <c r="AD2650" s="11" t="s">
        <v>2673</v>
      </c>
      <c r="AE2650" s="11" t="s">
        <v>4823</v>
      </c>
      <c r="AF2650" t="str">
        <f>IF(AD2650="","",VLOOKUP(AD2650,'Сотрудники и ссылки'!A:B,2,0))</f>
        <v>Серолог</v>
      </c>
      <c r="AG2650">
        <f>IF(AD2650="","",VLOOKUP(AD2650,'Сотрудники и ссылки'!A:C,3,0))</f>
        <v>20001771</v>
      </c>
      <c r="AH2650" s="11" t="s">
        <v>2673</v>
      </c>
      <c r="AI2650" t="str">
        <f>IF(AH2650="","",VLOOKUP(AH2650,'Сотрудники и ссылки'!A:B,2,0))</f>
        <v>Серолог</v>
      </c>
      <c r="AJ2650">
        <f>IF(AH2650="","",VLOOKUP(AH2650,'Сотрудники и ссылки'!A:C,3,0))</f>
        <v>20001771</v>
      </c>
      <c r="AK2650" s="14">
        <v>45783</v>
      </c>
      <c r="AL2650" s="2">
        <f>IF(AK2650="","",AK2650+VLOOKUP(I2650,'Вид исследования'!B:E,4,0))</f>
        <v>45784</v>
      </c>
      <c r="AM2650" s="2">
        <f>IF(AK2650="","",AK2650+VLOOKUP(I2650,'Вид исследования'!B:F,5,0))</f>
        <v>45784</v>
      </c>
      <c r="AN2650" s="14">
        <v>45783</v>
      </c>
      <c r="AP2650" s="150" t="s">
        <v>189</v>
      </c>
      <c r="AQ2650" t="str">
        <f>IFERROR(IF(L2650="","",VLOOKUP(L2650&amp;I2650,Продукция!A:K,11,0)),"обратитесь к админ справочника")</f>
        <v>согласно рекомендациям производителя теста</v>
      </c>
      <c r="AR2650" s="11" t="s">
        <v>4823</v>
      </c>
      <c r="AS2650" t="str">
        <f>IFERROR(IF(L2650="","",VLOOKUP(L2650&amp;I2650,Продукция!A:J,10,0)),"обратитесь к админ справочника")</f>
        <v>инструкция тест- ситема Биочек СК -115</v>
      </c>
      <c r="AT2650" s="11" t="s">
        <v>4823</v>
      </c>
      <c r="AU2650" s="11" t="s">
        <v>4823</v>
      </c>
      <c r="AV2650" s="11" t="s">
        <v>2673</v>
      </c>
      <c r="AW2650" s="150" t="s">
        <v>4824</v>
      </c>
      <c r="AX2650" s="11" t="s">
        <v>506</v>
      </c>
      <c r="AY2650" s="11" t="s">
        <v>1147</v>
      </c>
      <c r="AZ2650" s="11">
        <v>107</v>
      </c>
      <c r="BA2650" s="11">
        <v>38</v>
      </c>
      <c r="BC2650" s="11" t="s">
        <v>4992</v>
      </c>
    </row>
    <row r="2651" spans="1:55" x14ac:dyDescent="0.25">
      <c r="A2651" t="str">
        <f t="shared" si="47"/>
        <v>С/764ORT (BioChek) орнитобактерии уровень антител</v>
      </c>
      <c r="B2651" t="str">
        <f>IF(E2651="","",INDEX(Лаборатории!A:A,MATCH('Производственный контроль'!E2651,Лаборатории!B:B,0)))</f>
        <v xml:space="preserve">КУРИНОЕ ЦАРСТВО АО </v>
      </c>
      <c r="C2651" t="str">
        <f>IF(E2651="","",VLOOKUP(E2651,Лаборатории!B:D,3,0))</f>
        <v>U377_CHL</v>
      </c>
      <c r="D2651" s="12">
        <v>45772</v>
      </c>
      <c r="E2651" s="150" t="s">
        <v>793</v>
      </c>
      <c r="F2651" s="11" t="s">
        <v>371</v>
      </c>
      <c r="G2651" s="11" t="s">
        <v>506</v>
      </c>
      <c r="H2651" s="11" t="s">
        <v>262</v>
      </c>
      <c r="I2651" s="11" t="s">
        <v>3425</v>
      </c>
      <c r="J2651" t="str">
        <f>IF(L2651="","",VLOOKUP(L2651,Продукция!B:D,3,0))</f>
        <v>Биологический_материал</v>
      </c>
      <c r="K2651" t="str">
        <f>IF(L2651="","",VLOOKUP(L2651,Продукция!B:C,2,0))</f>
        <v>Сыворотка крови</v>
      </c>
      <c r="L2651" s="155" t="s">
        <v>302</v>
      </c>
      <c r="M2651">
        <f>IF(L2651="","",VLOOKUP(L2651,Продукция!B:L,11,0))</f>
        <v>0</v>
      </c>
      <c r="N2651" s="150" t="s">
        <v>873</v>
      </c>
      <c r="P2651" s="150" t="s">
        <v>340</v>
      </c>
      <c r="Q2651" s="150" t="s">
        <v>854</v>
      </c>
      <c r="R2651" s="153" t="s">
        <v>4885</v>
      </c>
      <c r="S2651" s="11">
        <v>18</v>
      </c>
      <c r="T2651" s="11" t="s">
        <v>5279</v>
      </c>
      <c r="V2651" s="14">
        <v>45764</v>
      </c>
      <c r="Z2651" s="162" t="s">
        <v>4823</v>
      </c>
      <c r="AA2651" s="15">
        <v>0.47916666666666669</v>
      </c>
      <c r="AB2651" t="str">
        <f>IF(L2651="","",VLOOKUP(L2651&amp;I2651,Продукция!A:I,9,0))</f>
        <v>рекомендация производителя набора</v>
      </c>
      <c r="AC2651" s="14">
        <v>45783</v>
      </c>
      <c r="AD2651" s="11" t="s">
        <v>2676</v>
      </c>
      <c r="AE2651" s="11" t="s">
        <v>4823</v>
      </c>
      <c r="AF2651" t="str">
        <f>IF(AD2651="","",VLOOKUP(AD2651,'Сотрудники и ссылки'!A:B,2,0))</f>
        <v>Серолог</v>
      </c>
      <c r="AG2651">
        <f>IF(AD2651="","",VLOOKUP(AD2651,'Сотрудники и ссылки'!A:C,3,0))</f>
        <v>20007746</v>
      </c>
      <c r="AH2651" s="11" t="s">
        <v>2676</v>
      </c>
      <c r="AI2651" t="str">
        <f>IF(AH2651="","",VLOOKUP(AH2651,'Сотрудники и ссылки'!A:B,2,0))</f>
        <v>Серолог</v>
      </c>
      <c r="AJ2651">
        <f>IF(AH2651="","",VLOOKUP(AH2651,'Сотрудники и ссылки'!A:C,3,0))</f>
        <v>20007746</v>
      </c>
      <c r="AK2651" s="14">
        <v>45783</v>
      </c>
      <c r="AL2651" s="2">
        <f>IF(AK2651="","",AK2651+VLOOKUP(I2651,'Вид исследования'!B:E,4,0))</f>
        <v>45784</v>
      </c>
      <c r="AM2651" s="2">
        <f>IF(AK2651="","",AK2651+VLOOKUP(I2651,'Вид исследования'!B:F,5,0))</f>
        <v>45784</v>
      </c>
      <c r="AN2651" s="14">
        <v>45783</v>
      </c>
      <c r="AP2651" s="150" t="s">
        <v>189</v>
      </c>
      <c r="AQ2651" t="str">
        <f>IFERROR(IF(L2651="","",VLOOKUP(L2651&amp;I2651,Продукция!A:K,11,0)),"обратитесь к админ справочника")</f>
        <v>согласно рекомендациям производителя теста</v>
      </c>
      <c r="AR2651" s="11" t="s">
        <v>4823</v>
      </c>
      <c r="AS2651" t="str">
        <f>IFERROR(IF(L2651="","",VLOOKUP(L2651&amp;I2651,Продукция!A:J,10,0)),"обратитесь к админ справочника")</f>
        <v>инструкция тест- ситема Биочек СК-108</v>
      </c>
      <c r="AT2651" s="11" t="s">
        <v>4823</v>
      </c>
      <c r="AU2651" s="11" t="s">
        <v>4823</v>
      </c>
      <c r="AV2651" s="11" t="s">
        <v>2676</v>
      </c>
      <c r="AW2651" s="150" t="s">
        <v>4824</v>
      </c>
      <c r="AX2651" s="11" t="s">
        <v>506</v>
      </c>
      <c r="AY2651" s="11" t="s">
        <v>1139</v>
      </c>
      <c r="AZ2651" s="11">
        <v>107</v>
      </c>
      <c r="BA2651" s="11">
        <v>38</v>
      </c>
      <c r="BC2651" s="11" t="s">
        <v>4992</v>
      </c>
    </row>
    <row r="2652" spans="1:55" x14ac:dyDescent="0.25">
      <c r="A2652" t="str">
        <f t="shared" si="47"/>
        <v>С/764ORT (BioChek) орнитобактерии уровень антител</v>
      </c>
      <c r="B2652" t="str">
        <f>IF(E2652="","",INDEX(Лаборатории!A:A,MATCH('Производственный контроль'!E2652,Лаборатории!B:B,0)))</f>
        <v xml:space="preserve">КУРИНОЕ ЦАРСТВО АО </v>
      </c>
      <c r="C2652" t="str">
        <f>IF(E2652="","",VLOOKUP(E2652,Лаборатории!B:D,3,0))</f>
        <v>U377_CHL</v>
      </c>
      <c r="D2652" s="12">
        <v>45772</v>
      </c>
      <c r="E2652" s="150" t="s">
        <v>793</v>
      </c>
      <c r="F2652" s="11" t="s">
        <v>371</v>
      </c>
      <c r="G2652" s="11" t="s">
        <v>506</v>
      </c>
      <c r="H2652" s="11" t="s">
        <v>262</v>
      </c>
      <c r="I2652" s="11" t="s">
        <v>3425</v>
      </c>
      <c r="J2652" t="str">
        <f>IF(L2652="","",VLOOKUP(L2652,Продукция!B:D,3,0))</f>
        <v>Биологический_материал</v>
      </c>
      <c r="K2652" t="str">
        <f>IF(L2652="","",VLOOKUP(L2652,Продукция!B:C,2,0))</f>
        <v>Сыворотка крови</v>
      </c>
      <c r="L2652" s="155" t="s">
        <v>302</v>
      </c>
      <c r="M2652">
        <f>IF(L2652="","",VLOOKUP(L2652,Продукция!B:L,11,0))</f>
        <v>0</v>
      </c>
      <c r="N2652" s="150" t="s">
        <v>873</v>
      </c>
      <c r="P2652" s="150" t="s">
        <v>340</v>
      </c>
      <c r="Q2652" s="150" t="s">
        <v>854</v>
      </c>
      <c r="R2652" s="153" t="s">
        <v>4886</v>
      </c>
      <c r="S2652" s="11">
        <v>18</v>
      </c>
      <c r="T2652" s="11" t="s">
        <v>5279</v>
      </c>
      <c r="V2652" s="14">
        <v>45766</v>
      </c>
      <c r="Z2652" s="162" t="s">
        <v>4823</v>
      </c>
      <c r="AA2652" s="15">
        <v>0.47916666666666669</v>
      </c>
      <c r="AB2652" t="str">
        <f>IF(L2652="","",VLOOKUP(L2652&amp;I2652,Продукция!A:I,9,0))</f>
        <v>рекомендация производителя набора</v>
      </c>
      <c r="AC2652" s="14">
        <v>45783</v>
      </c>
      <c r="AD2652" s="11" t="s">
        <v>2676</v>
      </c>
      <c r="AE2652" s="11" t="s">
        <v>4823</v>
      </c>
      <c r="AF2652" t="str">
        <f>IF(AD2652="","",VLOOKUP(AD2652,'Сотрудники и ссылки'!A:B,2,0))</f>
        <v>Серолог</v>
      </c>
      <c r="AG2652">
        <f>IF(AD2652="","",VLOOKUP(AD2652,'Сотрудники и ссылки'!A:C,3,0))</f>
        <v>20007746</v>
      </c>
      <c r="AH2652" s="11" t="s">
        <v>2676</v>
      </c>
      <c r="AI2652" t="str">
        <f>IF(AH2652="","",VLOOKUP(AH2652,'Сотрудники и ссылки'!A:B,2,0))</f>
        <v>Серолог</v>
      </c>
      <c r="AJ2652">
        <f>IF(AH2652="","",VLOOKUP(AH2652,'Сотрудники и ссылки'!A:C,3,0))</f>
        <v>20007746</v>
      </c>
      <c r="AK2652" s="14">
        <v>45783</v>
      </c>
      <c r="AL2652" s="2">
        <f>IF(AK2652="","",AK2652+VLOOKUP(I2652,'Вид исследования'!B:E,4,0))</f>
        <v>45784</v>
      </c>
      <c r="AM2652" s="2">
        <f>IF(AK2652="","",AK2652+VLOOKUP(I2652,'Вид исследования'!B:F,5,0))</f>
        <v>45784</v>
      </c>
      <c r="AN2652" s="14">
        <v>45783</v>
      </c>
      <c r="AP2652" s="150" t="s">
        <v>189</v>
      </c>
      <c r="AQ2652" t="str">
        <f>IFERROR(IF(L2652="","",VLOOKUP(L2652&amp;I2652,Продукция!A:K,11,0)),"обратитесь к админ справочника")</f>
        <v>согласно рекомендациям производителя теста</v>
      </c>
      <c r="AR2652" s="11" t="s">
        <v>4823</v>
      </c>
      <c r="AS2652" t="str">
        <f>IFERROR(IF(L2652="","",VLOOKUP(L2652&amp;I2652,Продукция!A:J,10,0)),"обратитесь к админ справочника")</f>
        <v>инструкция тест- ситема Биочек СК-108</v>
      </c>
      <c r="AT2652" s="11" t="s">
        <v>4823</v>
      </c>
      <c r="AU2652" s="11" t="s">
        <v>4823</v>
      </c>
      <c r="AV2652" s="11" t="s">
        <v>2676</v>
      </c>
      <c r="AW2652" s="150" t="s">
        <v>4824</v>
      </c>
      <c r="AX2652" s="11" t="s">
        <v>506</v>
      </c>
      <c r="AY2652" s="11" t="s">
        <v>1140</v>
      </c>
      <c r="AZ2652" s="11">
        <v>107</v>
      </c>
      <c r="BA2652" s="11">
        <v>38</v>
      </c>
      <c r="BC2652" s="11" t="s">
        <v>4992</v>
      </c>
    </row>
    <row r="2653" spans="1:55" x14ac:dyDescent="0.25">
      <c r="A2653" t="str">
        <f t="shared" si="47"/>
        <v>С/764ORT (BioChek) орнитобактерии уровень антител</v>
      </c>
      <c r="B2653" t="str">
        <f>IF(E2653="","",INDEX(Лаборатории!A:A,MATCH('Производственный контроль'!E2653,Лаборатории!B:B,0)))</f>
        <v xml:space="preserve">КУРИНОЕ ЦАРСТВО АО </v>
      </c>
      <c r="C2653" t="str">
        <f>IF(E2653="","",VLOOKUP(E2653,Лаборатории!B:D,3,0))</f>
        <v>U377_CHL</v>
      </c>
      <c r="D2653" s="12">
        <v>45772</v>
      </c>
      <c r="E2653" s="150" t="s">
        <v>793</v>
      </c>
      <c r="F2653" s="11" t="s">
        <v>371</v>
      </c>
      <c r="G2653" s="11" t="s">
        <v>506</v>
      </c>
      <c r="H2653" s="11" t="s">
        <v>262</v>
      </c>
      <c r="I2653" s="11" t="s">
        <v>3425</v>
      </c>
      <c r="J2653" t="str">
        <f>IF(L2653="","",VLOOKUP(L2653,Продукция!B:D,3,0))</f>
        <v>Биологический_материал</v>
      </c>
      <c r="K2653" t="str">
        <f>IF(L2653="","",VLOOKUP(L2653,Продукция!B:C,2,0))</f>
        <v>Сыворотка крови</v>
      </c>
      <c r="L2653" s="155" t="s">
        <v>302</v>
      </c>
      <c r="M2653">
        <f>IF(L2653="","",VLOOKUP(L2653,Продукция!B:L,11,0))</f>
        <v>0</v>
      </c>
      <c r="N2653" s="150" t="s">
        <v>873</v>
      </c>
      <c r="P2653" s="150" t="s">
        <v>340</v>
      </c>
      <c r="Q2653" s="150" t="s">
        <v>854</v>
      </c>
      <c r="R2653" s="153" t="s">
        <v>4890</v>
      </c>
      <c r="S2653" s="11">
        <v>18</v>
      </c>
      <c r="T2653" s="11" t="s">
        <v>5279</v>
      </c>
      <c r="V2653" s="14">
        <v>45767</v>
      </c>
      <c r="Z2653" s="162" t="s">
        <v>4823</v>
      </c>
      <c r="AA2653" s="15">
        <v>0.47916666666666669</v>
      </c>
      <c r="AB2653" t="str">
        <f>IF(L2653="","",VLOOKUP(L2653&amp;I2653,Продукция!A:I,9,0))</f>
        <v>рекомендация производителя набора</v>
      </c>
      <c r="AC2653" s="14">
        <v>45783</v>
      </c>
      <c r="AD2653" s="11" t="s">
        <v>2676</v>
      </c>
      <c r="AE2653" s="11" t="s">
        <v>4823</v>
      </c>
      <c r="AF2653" t="str">
        <f>IF(AD2653="","",VLOOKUP(AD2653,'Сотрудники и ссылки'!A:B,2,0))</f>
        <v>Серолог</v>
      </c>
      <c r="AG2653">
        <f>IF(AD2653="","",VLOOKUP(AD2653,'Сотрудники и ссылки'!A:C,3,0))</f>
        <v>20007746</v>
      </c>
      <c r="AH2653" s="11" t="s">
        <v>2676</v>
      </c>
      <c r="AI2653" t="str">
        <f>IF(AH2653="","",VLOOKUP(AH2653,'Сотрудники и ссылки'!A:B,2,0))</f>
        <v>Серолог</v>
      </c>
      <c r="AJ2653">
        <f>IF(AH2653="","",VLOOKUP(AH2653,'Сотрудники и ссылки'!A:C,3,0))</f>
        <v>20007746</v>
      </c>
      <c r="AK2653" s="14">
        <v>45783</v>
      </c>
      <c r="AL2653" s="2">
        <f>IF(AK2653="","",AK2653+VLOOKUP(I2653,'Вид исследования'!B:E,4,0))</f>
        <v>45784</v>
      </c>
      <c r="AM2653" s="2">
        <f>IF(AK2653="","",AK2653+VLOOKUP(I2653,'Вид исследования'!B:F,5,0))</f>
        <v>45784</v>
      </c>
      <c r="AN2653" s="14">
        <v>45783</v>
      </c>
      <c r="AP2653" s="150" t="s">
        <v>189</v>
      </c>
      <c r="AQ2653" t="str">
        <f>IFERROR(IF(L2653="","",VLOOKUP(L2653&amp;I2653,Продукция!A:K,11,0)),"обратитесь к админ справочника")</f>
        <v>согласно рекомендациям производителя теста</v>
      </c>
      <c r="AR2653" s="11" t="s">
        <v>4823</v>
      </c>
      <c r="AS2653" t="str">
        <f>IFERROR(IF(L2653="","",VLOOKUP(L2653&amp;I2653,Продукция!A:J,10,0)),"обратитесь к админ справочника")</f>
        <v>инструкция тест- ситема Биочек СК-108</v>
      </c>
      <c r="AT2653" s="11" t="s">
        <v>4823</v>
      </c>
      <c r="AU2653" s="11" t="s">
        <v>4823</v>
      </c>
      <c r="AV2653" s="11" t="s">
        <v>2676</v>
      </c>
      <c r="AW2653" s="150" t="s">
        <v>4824</v>
      </c>
      <c r="AX2653" s="11" t="s">
        <v>506</v>
      </c>
      <c r="AY2653" s="11" t="s">
        <v>1124</v>
      </c>
      <c r="AZ2653" s="11">
        <v>107</v>
      </c>
      <c r="BA2653" s="11">
        <v>38</v>
      </c>
      <c r="BC2653" s="11" t="s">
        <v>4992</v>
      </c>
    </row>
    <row r="2654" spans="1:55" x14ac:dyDescent="0.25">
      <c r="A2654" t="str">
        <f t="shared" si="47"/>
        <v>С/764ORT (BioChek) орнитобактерии уровень антител</v>
      </c>
      <c r="B2654" t="str">
        <f>IF(E2654="","",INDEX(Лаборатории!A:A,MATCH('Производственный контроль'!E2654,Лаборатории!B:B,0)))</f>
        <v xml:space="preserve">КУРИНОЕ ЦАРСТВО АО </v>
      </c>
      <c r="C2654" t="str">
        <f>IF(E2654="","",VLOOKUP(E2654,Лаборатории!B:D,3,0))</f>
        <v>U377_CHL</v>
      </c>
      <c r="D2654" s="12">
        <v>45772</v>
      </c>
      <c r="E2654" s="150" t="s">
        <v>793</v>
      </c>
      <c r="F2654" s="11" t="s">
        <v>371</v>
      </c>
      <c r="G2654" s="11" t="s">
        <v>506</v>
      </c>
      <c r="H2654" s="11" t="s">
        <v>262</v>
      </c>
      <c r="I2654" s="11" t="s">
        <v>3425</v>
      </c>
      <c r="J2654" t="str">
        <f>IF(L2654="","",VLOOKUP(L2654,Продукция!B:D,3,0))</f>
        <v>Биологический_материал</v>
      </c>
      <c r="K2654" t="str">
        <f>IF(L2654="","",VLOOKUP(L2654,Продукция!B:C,2,0))</f>
        <v>Сыворотка крови</v>
      </c>
      <c r="L2654" s="155" t="s">
        <v>302</v>
      </c>
      <c r="M2654">
        <f>IF(L2654="","",VLOOKUP(L2654,Продукция!B:L,11,0))</f>
        <v>0</v>
      </c>
      <c r="N2654" s="150" t="s">
        <v>873</v>
      </c>
      <c r="P2654" s="150" t="s">
        <v>340</v>
      </c>
      <c r="Q2654" s="150" t="s">
        <v>854</v>
      </c>
      <c r="R2654" s="153" t="s">
        <v>5001</v>
      </c>
      <c r="S2654" s="11">
        <v>18</v>
      </c>
      <c r="T2654" s="11" t="s">
        <v>5279</v>
      </c>
      <c r="V2654" s="14">
        <v>45769</v>
      </c>
      <c r="Z2654" s="162" t="s">
        <v>4823</v>
      </c>
      <c r="AA2654" s="15">
        <v>0.47916666666666669</v>
      </c>
      <c r="AB2654" t="str">
        <f>IF(L2654="","",VLOOKUP(L2654&amp;I2654,Продукция!A:I,9,0))</f>
        <v>рекомендация производителя набора</v>
      </c>
      <c r="AC2654" s="14">
        <v>45783</v>
      </c>
      <c r="AD2654" s="11" t="s">
        <v>2676</v>
      </c>
      <c r="AE2654" s="11" t="s">
        <v>4823</v>
      </c>
      <c r="AF2654" t="str">
        <f>IF(AD2654="","",VLOOKUP(AD2654,'Сотрудники и ссылки'!A:B,2,0))</f>
        <v>Серолог</v>
      </c>
      <c r="AG2654">
        <f>IF(AD2654="","",VLOOKUP(AD2654,'Сотрудники и ссылки'!A:C,3,0))</f>
        <v>20007746</v>
      </c>
      <c r="AH2654" s="11" t="s">
        <v>2676</v>
      </c>
      <c r="AI2654" t="str">
        <f>IF(AH2654="","",VLOOKUP(AH2654,'Сотрудники и ссылки'!A:B,2,0))</f>
        <v>Серолог</v>
      </c>
      <c r="AJ2654">
        <f>IF(AH2654="","",VLOOKUP(AH2654,'Сотрудники и ссылки'!A:C,3,0))</f>
        <v>20007746</v>
      </c>
      <c r="AK2654" s="14">
        <v>45783</v>
      </c>
      <c r="AL2654" s="2">
        <f>IF(AK2654="","",AK2654+VLOOKUP(I2654,'Вид исследования'!B:E,4,0))</f>
        <v>45784</v>
      </c>
      <c r="AM2654" s="2">
        <f>IF(AK2654="","",AK2654+VLOOKUP(I2654,'Вид исследования'!B:F,5,0))</f>
        <v>45784</v>
      </c>
      <c r="AN2654" s="14">
        <v>45783</v>
      </c>
      <c r="AP2654" s="150" t="s">
        <v>189</v>
      </c>
      <c r="AQ2654" t="str">
        <f>IFERROR(IF(L2654="","",VLOOKUP(L2654&amp;I2654,Продукция!A:K,11,0)),"обратитесь к админ справочника")</f>
        <v>согласно рекомендациям производителя теста</v>
      </c>
      <c r="AR2654" s="11" t="s">
        <v>4823</v>
      </c>
      <c r="AS2654" t="str">
        <f>IFERROR(IF(L2654="","",VLOOKUP(L2654&amp;I2654,Продукция!A:J,10,0)),"обратитесь к админ справочника")</f>
        <v>инструкция тест- ситема Биочек СК-108</v>
      </c>
      <c r="AT2654" s="11" t="s">
        <v>4823</v>
      </c>
      <c r="AU2654" s="11" t="s">
        <v>4823</v>
      </c>
      <c r="AV2654" s="11" t="s">
        <v>2676</v>
      </c>
      <c r="AW2654" s="150" t="s">
        <v>4824</v>
      </c>
      <c r="AX2654" s="11" t="s">
        <v>506</v>
      </c>
      <c r="AY2654" s="11" t="s">
        <v>1131</v>
      </c>
      <c r="AZ2654" s="11">
        <v>107</v>
      </c>
      <c r="BA2654" s="11">
        <v>38</v>
      </c>
      <c r="BC2654" s="11" t="s">
        <v>4992</v>
      </c>
    </row>
    <row r="2655" spans="1:55" x14ac:dyDescent="0.25">
      <c r="A2655" t="str">
        <f t="shared" si="47"/>
        <v>С/764ORT (BioChek) орнитобактерии уровень антител</v>
      </c>
      <c r="B2655" t="str">
        <f>IF(E2655="","",INDEX(Лаборатории!A:A,MATCH('Производственный контроль'!E2655,Лаборатории!B:B,0)))</f>
        <v xml:space="preserve">КУРИНОЕ ЦАРСТВО АО </v>
      </c>
      <c r="C2655" t="str">
        <f>IF(E2655="","",VLOOKUP(E2655,Лаборатории!B:D,3,0))</f>
        <v>U377_CHL</v>
      </c>
      <c r="D2655" s="12">
        <v>45772</v>
      </c>
      <c r="E2655" s="150" t="s">
        <v>793</v>
      </c>
      <c r="F2655" s="11" t="s">
        <v>371</v>
      </c>
      <c r="G2655" s="11" t="s">
        <v>506</v>
      </c>
      <c r="H2655" s="11" t="s">
        <v>262</v>
      </c>
      <c r="I2655" s="11" t="s">
        <v>3425</v>
      </c>
      <c r="J2655" t="str">
        <f>IF(L2655="","",VLOOKUP(L2655,Продукция!B:D,3,0))</f>
        <v>Биологический_материал</v>
      </c>
      <c r="K2655" t="str">
        <f>IF(L2655="","",VLOOKUP(L2655,Продукция!B:C,2,0))</f>
        <v>Сыворотка крови</v>
      </c>
      <c r="L2655" s="155" t="s">
        <v>302</v>
      </c>
      <c r="M2655">
        <f>IF(L2655="","",VLOOKUP(L2655,Продукция!B:L,11,0))</f>
        <v>0</v>
      </c>
      <c r="N2655" s="150" t="s">
        <v>873</v>
      </c>
      <c r="P2655" s="150" t="s">
        <v>340</v>
      </c>
      <c r="Q2655" s="150" t="s">
        <v>854</v>
      </c>
      <c r="R2655" s="153" t="s">
        <v>4872</v>
      </c>
      <c r="S2655" s="11">
        <v>18</v>
      </c>
      <c r="T2655" s="11" t="s">
        <v>5279</v>
      </c>
      <c r="V2655" s="14">
        <v>45760</v>
      </c>
      <c r="Z2655" s="162" t="s">
        <v>4823</v>
      </c>
      <c r="AA2655" s="15">
        <v>0.47916666666666669</v>
      </c>
      <c r="AB2655" t="str">
        <f>IF(L2655="","",VLOOKUP(L2655&amp;I2655,Продукция!A:I,9,0))</f>
        <v>рекомендация производителя набора</v>
      </c>
      <c r="AC2655" s="14">
        <v>45783</v>
      </c>
      <c r="AD2655" s="11" t="s">
        <v>2676</v>
      </c>
      <c r="AE2655" s="11" t="s">
        <v>4823</v>
      </c>
      <c r="AF2655" t="str">
        <f>IF(AD2655="","",VLOOKUP(AD2655,'Сотрудники и ссылки'!A:B,2,0))</f>
        <v>Серолог</v>
      </c>
      <c r="AG2655">
        <f>IF(AD2655="","",VLOOKUP(AD2655,'Сотрудники и ссылки'!A:C,3,0))</f>
        <v>20007746</v>
      </c>
      <c r="AH2655" s="11" t="s">
        <v>2676</v>
      </c>
      <c r="AI2655" t="str">
        <f>IF(AH2655="","",VLOOKUP(AH2655,'Сотрудники и ссылки'!A:B,2,0))</f>
        <v>Серолог</v>
      </c>
      <c r="AJ2655">
        <f>IF(AH2655="","",VLOOKUP(AH2655,'Сотрудники и ссылки'!A:C,3,0))</f>
        <v>20007746</v>
      </c>
      <c r="AK2655" s="14">
        <v>45783</v>
      </c>
      <c r="AL2655" s="2">
        <f>IF(AK2655="","",AK2655+VLOOKUP(I2655,'Вид исследования'!B:E,4,0))</f>
        <v>45784</v>
      </c>
      <c r="AM2655" s="2">
        <f>IF(AK2655="","",AK2655+VLOOKUP(I2655,'Вид исследования'!B:F,5,0))</f>
        <v>45784</v>
      </c>
      <c r="AN2655" s="14">
        <v>45783</v>
      </c>
      <c r="AP2655" s="150" t="s">
        <v>189</v>
      </c>
      <c r="AQ2655" t="str">
        <f>IFERROR(IF(L2655="","",VLOOKUP(L2655&amp;I2655,Продукция!A:K,11,0)),"обратитесь к админ справочника")</f>
        <v>согласно рекомендациям производителя теста</v>
      </c>
      <c r="AR2655" s="11" t="s">
        <v>4823</v>
      </c>
      <c r="AS2655" t="str">
        <f>IFERROR(IF(L2655="","",VLOOKUP(L2655&amp;I2655,Продукция!A:J,10,0)),"обратитесь к админ справочника")</f>
        <v>инструкция тест- ситема Биочек СК-108</v>
      </c>
      <c r="AT2655" s="11" t="s">
        <v>4823</v>
      </c>
      <c r="AU2655" s="11" t="s">
        <v>4823</v>
      </c>
      <c r="AV2655" s="11" t="s">
        <v>2676</v>
      </c>
      <c r="AW2655" s="150" t="s">
        <v>4824</v>
      </c>
      <c r="AX2655" s="11" t="s">
        <v>506</v>
      </c>
      <c r="AY2655" s="11" t="s">
        <v>1147</v>
      </c>
      <c r="AZ2655" s="11">
        <v>107</v>
      </c>
      <c r="BA2655" s="11">
        <v>38</v>
      </c>
      <c r="BC2655" s="11" t="s">
        <v>4992</v>
      </c>
    </row>
    <row r="2656" spans="1:55" x14ac:dyDescent="0.25">
      <c r="A2656" t="str">
        <f t="shared" si="47"/>
        <v>С/764SE (BioChek) сальмонелла группы В и D уровень антител</v>
      </c>
      <c r="B2656" t="str">
        <f>IF(E2656="","",INDEX(Лаборатории!A:A,MATCH('Производственный контроль'!E2656,Лаборатории!B:B,0)))</f>
        <v xml:space="preserve">КУРИНОЕ ЦАРСТВО АО </v>
      </c>
      <c r="C2656" t="str">
        <f>IF(E2656="","",VLOOKUP(E2656,Лаборатории!B:D,3,0))</f>
        <v>U377_CHL</v>
      </c>
      <c r="D2656" s="12">
        <v>45772</v>
      </c>
      <c r="E2656" s="150" t="s">
        <v>793</v>
      </c>
      <c r="F2656" s="11" t="s">
        <v>371</v>
      </c>
      <c r="G2656" s="11" t="s">
        <v>506</v>
      </c>
      <c r="H2656" s="11" t="s">
        <v>262</v>
      </c>
      <c r="I2656" s="11" t="s">
        <v>3428</v>
      </c>
      <c r="J2656" t="str">
        <f>IF(L2656="","",VLOOKUP(L2656,Продукция!B:D,3,0))</f>
        <v>Биологический_материал</v>
      </c>
      <c r="K2656" t="str">
        <f>IF(L2656="","",VLOOKUP(L2656,Продукция!B:C,2,0))</f>
        <v>Сыворотка крови</v>
      </c>
      <c r="L2656" s="155" t="s">
        <v>302</v>
      </c>
      <c r="M2656">
        <f>IF(L2656="","",VLOOKUP(L2656,Продукция!B:L,11,0))</f>
        <v>0</v>
      </c>
      <c r="N2656" s="150" t="s">
        <v>873</v>
      </c>
      <c r="P2656" s="150" t="s">
        <v>340</v>
      </c>
      <c r="Q2656" s="150" t="s">
        <v>854</v>
      </c>
      <c r="R2656" s="153" t="s">
        <v>4885</v>
      </c>
      <c r="S2656" s="11">
        <v>18</v>
      </c>
      <c r="T2656" s="11" t="s">
        <v>5279</v>
      </c>
      <c r="V2656" s="14">
        <v>45764</v>
      </c>
      <c r="Z2656" s="162" t="s">
        <v>4823</v>
      </c>
      <c r="AA2656" s="15">
        <v>0.47916666666666669</v>
      </c>
      <c r="AB2656" t="str">
        <f>IF(L2656="","",VLOOKUP(L2656&amp;I2656,Продукция!A:I,9,0))</f>
        <v>рекомендация производителя набора</v>
      </c>
      <c r="AC2656" s="14">
        <v>45783</v>
      </c>
      <c r="AD2656" s="11" t="s">
        <v>2673</v>
      </c>
      <c r="AE2656" s="11" t="s">
        <v>4823</v>
      </c>
      <c r="AF2656" t="str">
        <f>IF(AD2656="","",VLOOKUP(AD2656,'Сотрудники и ссылки'!A:B,2,0))</f>
        <v>Серолог</v>
      </c>
      <c r="AG2656">
        <f>IF(AD2656="","",VLOOKUP(AD2656,'Сотрудники и ссылки'!A:C,3,0))</f>
        <v>20001771</v>
      </c>
      <c r="AH2656" s="11" t="s">
        <v>2673</v>
      </c>
      <c r="AI2656" t="str">
        <f>IF(AH2656="","",VLOOKUP(AH2656,'Сотрудники и ссылки'!A:B,2,0))</f>
        <v>Серолог</v>
      </c>
      <c r="AJ2656">
        <f>IF(AH2656="","",VLOOKUP(AH2656,'Сотрудники и ссылки'!A:C,3,0))</f>
        <v>20001771</v>
      </c>
      <c r="AK2656" s="14">
        <v>45783</v>
      </c>
      <c r="AL2656" s="2">
        <f>IF(AK2656="","",AK2656+VLOOKUP(I2656,'Вид исследования'!B:E,4,0))</f>
        <v>45784</v>
      </c>
      <c r="AM2656" s="2">
        <f>IF(AK2656="","",AK2656+VLOOKUP(I2656,'Вид исследования'!B:F,5,0))</f>
        <v>45784</v>
      </c>
      <c r="AN2656" s="14">
        <v>45783</v>
      </c>
      <c r="AP2656" s="150" t="s">
        <v>189</v>
      </c>
      <c r="AQ2656" t="str">
        <f>IFERROR(IF(L2656="","",VLOOKUP(L2656&amp;I2656,Продукция!A:K,11,0)),"обратитесь к админ справочника")</f>
        <v>согласно рекомендациям производителя теста</v>
      </c>
      <c r="AR2656" s="11" t="s">
        <v>4823</v>
      </c>
      <c r="AS2656" t="str">
        <f>IFERROR(IF(L2656="","",VLOOKUP(L2656&amp;I2656,Продукция!A:J,10,0)),"обратитесь к админ справочника")</f>
        <v>инструкция тест- ситема Биочек СК -218</v>
      </c>
      <c r="AT2656" s="11" t="s">
        <v>4823</v>
      </c>
      <c r="AU2656" s="11" t="s">
        <v>4823</v>
      </c>
      <c r="AV2656" s="11" t="s">
        <v>2673</v>
      </c>
      <c r="AW2656" s="150" t="s">
        <v>4824</v>
      </c>
      <c r="AX2656" s="11" t="s">
        <v>506</v>
      </c>
      <c r="AY2656" s="11" t="s">
        <v>1139</v>
      </c>
      <c r="AZ2656" s="11">
        <v>107</v>
      </c>
      <c r="BA2656" s="11">
        <v>38</v>
      </c>
      <c r="BC2656" s="11" t="s">
        <v>4992</v>
      </c>
    </row>
    <row r="2657" spans="1:55" x14ac:dyDescent="0.25">
      <c r="A2657" t="str">
        <f t="shared" si="47"/>
        <v>С/764SE (BioChek) сальмонелла группы В и D уровень антител</v>
      </c>
      <c r="B2657" t="str">
        <f>IF(E2657="","",INDEX(Лаборатории!A:A,MATCH('Производственный контроль'!E2657,Лаборатории!B:B,0)))</f>
        <v xml:space="preserve">КУРИНОЕ ЦАРСТВО АО </v>
      </c>
      <c r="C2657" t="str">
        <f>IF(E2657="","",VLOOKUP(E2657,Лаборатории!B:D,3,0))</f>
        <v>U377_CHL</v>
      </c>
      <c r="D2657" s="12">
        <v>45772</v>
      </c>
      <c r="E2657" s="150" t="s">
        <v>793</v>
      </c>
      <c r="F2657" s="11" t="s">
        <v>371</v>
      </c>
      <c r="G2657" s="11" t="s">
        <v>506</v>
      </c>
      <c r="H2657" s="11" t="s">
        <v>262</v>
      </c>
      <c r="I2657" s="11" t="s">
        <v>3428</v>
      </c>
      <c r="J2657" t="str">
        <f>IF(L2657="","",VLOOKUP(L2657,Продукция!B:D,3,0))</f>
        <v>Биологический_материал</v>
      </c>
      <c r="K2657" t="str">
        <f>IF(L2657="","",VLOOKUP(L2657,Продукция!B:C,2,0))</f>
        <v>Сыворотка крови</v>
      </c>
      <c r="L2657" s="155" t="s">
        <v>302</v>
      </c>
      <c r="M2657">
        <f>IF(L2657="","",VLOOKUP(L2657,Продукция!B:L,11,0))</f>
        <v>0</v>
      </c>
      <c r="N2657" s="150" t="s">
        <v>873</v>
      </c>
      <c r="P2657" s="150" t="s">
        <v>340</v>
      </c>
      <c r="Q2657" s="150" t="s">
        <v>854</v>
      </c>
      <c r="R2657" s="153" t="s">
        <v>4886</v>
      </c>
      <c r="S2657" s="11">
        <v>18</v>
      </c>
      <c r="T2657" s="11" t="s">
        <v>5279</v>
      </c>
      <c r="V2657" s="14">
        <v>45766</v>
      </c>
      <c r="Z2657" s="162" t="s">
        <v>4823</v>
      </c>
      <c r="AA2657" s="15">
        <v>0.47916666666666669</v>
      </c>
      <c r="AB2657" t="str">
        <f>IF(L2657="","",VLOOKUP(L2657&amp;I2657,Продукция!A:I,9,0))</f>
        <v>рекомендация производителя набора</v>
      </c>
      <c r="AC2657" s="14">
        <v>45783</v>
      </c>
      <c r="AD2657" s="11" t="s">
        <v>2673</v>
      </c>
      <c r="AE2657" s="11" t="s">
        <v>4823</v>
      </c>
      <c r="AF2657" t="str">
        <f>IF(AD2657="","",VLOOKUP(AD2657,'Сотрудники и ссылки'!A:B,2,0))</f>
        <v>Серолог</v>
      </c>
      <c r="AG2657">
        <f>IF(AD2657="","",VLOOKUP(AD2657,'Сотрудники и ссылки'!A:C,3,0))</f>
        <v>20001771</v>
      </c>
      <c r="AH2657" s="11" t="s">
        <v>2673</v>
      </c>
      <c r="AI2657" t="str">
        <f>IF(AH2657="","",VLOOKUP(AH2657,'Сотрудники и ссылки'!A:B,2,0))</f>
        <v>Серолог</v>
      </c>
      <c r="AJ2657">
        <f>IF(AH2657="","",VLOOKUP(AH2657,'Сотрудники и ссылки'!A:C,3,0))</f>
        <v>20001771</v>
      </c>
      <c r="AK2657" s="14">
        <v>45783</v>
      </c>
      <c r="AL2657" s="2">
        <f>IF(AK2657="","",AK2657+VLOOKUP(I2657,'Вид исследования'!B:E,4,0))</f>
        <v>45784</v>
      </c>
      <c r="AM2657" s="2">
        <f>IF(AK2657="","",AK2657+VLOOKUP(I2657,'Вид исследования'!B:F,5,0))</f>
        <v>45784</v>
      </c>
      <c r="AN2657" s="14">
        <v>45783</v>
      </c>
      <c r="AP2657" s="150" t="s">
        <v>189</v>
      </c>
      <c r="AQ2657" t="str">
        <f>IFERROR(IF(L2657="","",VLOOKUP(L2657&amp;I2657,Продукция!A:K,11,0)),"обратитесь к админ справочника")</f>
        <v>согласно рекомендациям производителя теста</v>
      </c>
      <c r="AR2657" s="11" t="s">
        <v>4823</v>
      </c>
      <c r="AS2657" t="str">
        <f>IFERROR(IF(L2657="","",VLOOKUP(L2657&amp;I2657,Продукция!A:J,10,0)),"обратитесь к админ справочника")</f>
        <v>инструкция тест- ситема Биочек СК -218</v>
      </c>
      <c r="AT2657" s="11" t="s">
        <v>4823</v>
      </c>
      <c r="AU2657" s="11" t="s">
        <v>4823</v>
      </c>
      <c r="AV2657" s="11" t="s">
        <v>2673</v>
      </c>
      <c r="AW2657" s="150" t="s">
        <v>4824</v>
      </c>
      <c r="AX2657" s="11" t="s">
        <v>506</v>
      </c>
      <c r="AY2657" s="11" t="s">
        <v>1140</v>
      </c>
      <c r="AZ2657" s="11">
        <v>107</v>
      </c>
      <c r="BA2657" s="11">
        <v>38</v>
      </c>
      <c r="BC2657" s="11" t="s">
        <v>4992</v>
      </c>
    </row>
    <row r="2658" spans="1:55" x14ac:dyDescent="0.25">
      <c r="A2658" t="str">
        <f t="shared" si="47"/>
        <v>С/764SE (BioChek) сальмонелла группы В и D уровень антител</v>
      </c>
      <c r="B2658" t="str">
        <f>IF(E2658="","",INDEX(Лаборатории!A:A,MATCH('Производственный контроль'!E2658,Лаборатории!B:B,0)))</f>
        <v xml:space="preserve">КУРИНОЕ ЦАРСТВО АО </v>
      </c>
      <c r="C2658" t="str">
        <f>IF(E2658="","",VLOOKUP(E2658,Лаборатории!B:D,3,0))</f>
        <v>U377_CHL</v>
      </c>
      <c r="D2658" s="12">
        <v>45772</v>
      </c>
      <c r="E2658" s="150" t="s">
        <v>793</v>
      </c>
      <c r="F2658" s="11" t="s">
        <v>371</v>
      </c>
      <c r="G2658" s="11" t="s">
        <v>506</v>
      </c>
      <c r="H2658" s="11" t="s">
        <v>262</v>
      </c>
      <c r="I2658" s="11" t="s">
        <v>3428</v>
      </c>
      <c r="J2658" t="str">
        <f>IF(L2658="","",VLOOKUP(L2658,Продукция!B:D,3,0))</f>
        <v>Биологический_материал</v>
      </c>
      <c r="K2658" t="str">
        <f>IF(L2658="","",VLOOKUP(L2658,Продукция!B:C,2,0))</f>
        <v>Сыворотка крови</v>
      </c>
      <c r="L2658" s="155" t="s">
        <v>302</v>
      </c>
      <c r="M2658">
        <f>IF(L2658="","",VLOOKUP(L2658,Продукция!B:L,11,0))</f>
        <v>0</v>
      </c>
      <c r="N2658" s="150" t="s">
        <v>873</v>
      </c>
      <c r="P2658" s="150" t="s">
        <v>340</v>
      </c>
      <c r="Q2658" s="150" t="s">
        <v>854</v>
      </c>
      <c r="R2658" s="153" t="s">
        <v>4890</v>
      </c>
      <c r="S2658" s="11">
        <v>18</v>
      </c>
      <c r="T2658" s="11" t="s">
        <v>5279</v>
      </c>
      <c r="V2658" s="14">
        <v>45767</v>
      </c>
      <c r="Z2658" s="162" t="s">
        <v>4823</v>
      </c>
      <c r="AA2658" s="15">
        <v>0.47916666666666669</v>
      </c>
      <c r="AB2658" t="str">
        <f>IF(L2658="","",VLOOKUP(L2658&amp;I2658,Продукция!A:I,9,0))</f>
        <v>рекомендация производителя набора</v>
      </c>
      <c r="AC2658" s="14">
        <v>45783</v>
      </c>
      <c r="AD2658" s="11" t="s">
        <v>2673</v>
      </c>
      <c r="AE2658" s="11" t="s">
        <v>4823</v>
      </c>
      <c r="AF2658" t="str">
        <f>IF(AD2658="","",VLOOKUP(AD2658,'Сотрудники и ссылки'!A:B,2,0))</f>
        <v>Серолог</v>
      </c>
      <c r="AG2658">
        <f>IF(AD2658="","",VLOOKUP(AD2658,'Сотрудники и ссылки'!A:C,3,0))</f>
        <v>20001771</v>
      </c>
      <c r="AH2658" s="11" t="s">
        <v>2673</v>
      </c>
      <c r="AI2658" t="str">
        <f>IF(AH2658="","",VLOOKUP(AH2658,'Сотрудники и ссылки'!A:B,2,0))</f>
        <v>Серолог</v>
      </c>
      <c r="AJ2658">
        <f>IF(AH2658="","",VLOOKUP(AH2658,'Сотрудники и ссылки'!A:C,3,0))</f>
        <v>20001771</v>
      </c>
      <c r="AK2658" s="14">
        <v>45783</v>
      </c>
      <c r="AL2658" s="2">
        <f>IF(AK2658="","",AK2658+VLOOKUP(I2658,'Вид исследования'!B:E,4,0))</f>
        <v>45784</v>
      </c>
      <c r="AM2658" s="2">
        <f>IF(AK2658="","",AK2658+VLOOKUP(I2658,'Вид исследования'!B:F,5,0))</f>
        <v>45784</v>
      </c>
      <c r="AN2658" s="14">
        <v>45783</v>
      </c>
      <c r="AP2658" s="150" t="s">
        <v>189</v>
      </c>
      <c r="AQ2658" t="str">
        <f>IFERROR(IF(L2658="","",VLOOKUP(L2658&amp;I2658,Продукция!A:K,11,0)),"обратитесь к админ справочника")</f>
        <v>согласно рекомендациям производителя теста</v>
      </c>
      <c r="AR2658" s="11" t="s">
        <v>4823</v>
      </c>
      <c r="AS2658" t="str">
        <f>IFERROR(IF(L2658="","",VLOOKUP(L2658&amp;I2658,Продукция!A:J,10,0)),"обратитесь к админ справочника")</f>
        <v>инструкция тест- ситема Биочек СК -218</v>
      </c>
      <c r="AT2658" s="11" t="s">
        <v>4823</v>
      </c>
      <c r="AU2658" s="11" t="s">
        <v>4823</v>
      </c>
      <c r="AV2658" s="11" t="s">
        <v>2673</v>
      </c>
      <c r="AW2658" s="150" t="s">
        <v>4824</v>
      </c>
      <c r="AX2658" s="11" t="s">
        <v>506</v>
      </c>
      <c r="AY2658" s="11" t="s">
        <v>1124</v>
      </c>
      <c r="AZ2658" s="11">
        <v>107</v>
      </c>
      <c r="BA2658" s="11">
        <v>38</v>
      </c>
      <c r="BC2658" s="11" t="s">
        <v>4992</v>
      </c>
    </row>
    <row r="2659" spans="1:55" x14ac:dyDescent="0.25">
      <c r="A2659" t="str">
        <f t="shared" si="47"/>
        <v>С/764SE (BioChek) сальмонелла группы В и D уровень антител</v>
      </c>
      <c r="B2659" t="str">
        <f>IF(E2659="","",INDEX(Лаборатории!A:A,MATCH('Производственный контроль'!E2659,Лаборатории!B:B,0)))</f>
        <v xml:space="preserve">КУРИНОЕ ЦАРСТВО АО </v>
      </c>
      <c r="C2659" t="str">
        <f>IF(E2659="","",VLOOKUP(E2659,Лаборатории!B:D,3,0))</f>
        <v>U377_CHL</v>
      </c>
      <c r="D2659" s="12">
        <v>45772</v>
      </c>
      <c r="E2659" s="150" t="s">
        <v>793</v>
      </c>
      <c r="F2659" s="11" t="s">
        <v>371</v>
      </c>
      <c r="G2659" s="11" t="s">
        <v>506</v>
      </c>
      <c r="H2659" s="11" t="s">
        <v>262</v>
      </c>
      <c r="I2659" s="11" t="s">
        <v>3428</v>
      </c>
      <c r="J2659" t="str">
        <f>IF(L2659="","",VLOOKUP(L2659,Продукция!B:D,3,0))</f>
        <v>Биологический_материал</v>
      </c>
      <c r="K2659" t="str">
        <f>IF(L2659="","",VLOOKUP(L2659,Продукция!B:C,2,0))</f>
        <v>Сыворотка крови</v>
      </c>
      <c r="L2659" s="155" t="s">
        <v>302</v>
      </c>
      <c r="M2659">
        <f>IF(L2659="","",VLOOKUP(L2659,Продукция!B:L,11,0))</f>
        <v>0</v>
      </c>
      <c r="N2659" s="150" t="s">
        <v>873</v>
      </c>
      <c r="P2659" s="150" t="s">
        <v>340</v>
      </c>
      <c r="Q2659" s="150" t="s">
        <v>854</v>
      </c>
      <c r="R2659" s="153" t="s">
        <v>5001</v>
      </c>
      <c r="S2659" s="11">
        <v>18</v>
      </c>
      <c r="T2659" s="11" t="s">
        <v>5279</v>
      </c>
      <c r="V2659" s="14">
        <v>45769</v>
      </c>
      <c r="Z2659" s="162" t="s">
        <v>4823</v>
      </c>
      <c r="AA2659" s="15">
        <v>0.47916666666666669</v>
      </c>
      <c r="AB2659" t="str">
        <f>IF(L2659="","",VLOOKUP(L2659&amp;I2659,Продукция!A:I,9,0))</f>
        <v>рекомендация производителя набора</v>
      </c>
      <c r="AC2659" s="14">
        <v>45783</v>
      </c>
      <c r="AD2659" s="11" t="s">
        <v>2673</v>
      </c>
      <c r="AE2659" s="11" t="s">
        <v>4823</v>
      </c>
      <c r="AF2659" t="str">
        <f>IF(AD2659="","",VLOOKUP(AD2659,'Сотрудники и ссылки'!A:B,2,0))</f>
        <v>Серолог</v>
      </c>
      <c r="AG2659">
        <f>IF(AD2659="","",VLOOKUP(AD2659,'Сотрудники и ссылки'!A:C,3,0))</f>
        <v>20001771</v>
      </c>
      <c r="AH2659" s="11" t="s">
        <v>2673</v>
      </c>
      <c r="AI2659" t="str">
        <f>IF(AH2659="","",VLOOKUP(AH2659,'Сотрудники и ссылки'!A:B,2,0))</f>
        <v>Серолог</v>
      </c>
      <c r="AJ2659">
        <f>IF(AH2659="","",VLOOKUP(AH2659,'Сотрудники и ссылки'!A:C,3,0))</f>
        <v>20001771</v>
      </c>
      <c r="AK2659" s="14">
        <v>45783</v>
      </c>
      <c r="AL2659" s="2">
        <f>IF(AK2659="","",AK2659+VLOOKUP(I2659,'Вид исследования'!B:E,4,0))</f>
        <v>45784</v>
      </c>
      <c r="AM2659" s="2">
        <f>IF(AK2659="","",AK2659+VLOOKUP(I2659,'Вид исследования'!B:F,5,0))</f>
        <v>45784</v>
      </c>
      <c r="AN2659" s="14">
        <v>45783</v>
      </c>
      <c r="AP2659" s="150" t="s">
        <v>189</v>
      </c>
      <c r="AQ2659" t="str">
        <f>IFERROR(IF(L2659="","",VLOOKUP(L2659&amp;I2659,Продукция!A:K,11,0)),"обратитесь к админ справочника")</f>
        <v>согласно рекомендациям производителя теста</v>
      </c>
      <c r="AR2659" s="11" t="s">
        <v>4823</v>
      </c>
      <c r="AS2659" t="str">
        <f>IFERROR(IF(L2659="","",VLOOKUP(L2659&amp;I2659,Продукция!A:J,10,0)),"обратитесь к админ справочника")</f>
        <v>инструкция тест- ситема Биочек СК -218</v>
      </c>
      <c r="AT2659" s="11" t="s">
        <v>4823</v>
      </c>
      <c r="AU2659" s="11" t="s">
        <v>4823</v>
      </c>
      <c r="AV2659" s="11" t="s">
        <v>2673</v>
      </c>
      <c r="AW2659" s="150" t="s">
        <v>4824</v>
      </c>
      <c r="AX2659" s="11" t="s">
        <v>506</v>
      </c>
      <c r="AY2659" s="11" t="s">
        <v>1131</v>
      </c>
      <c r="AZ2659" s="11">
        <v>107</v>
      </c>
      <c r="BA2659" s="11">
        <v>38</v>
      </c>
      <c r="BC2659" s="11" t="s">
        <v>4992</v>
      </c>
    </row>
    <row r="2660" spans="1:55" x14ac:dyDescent="0.25">
      <c r="A2660" t="str">
        <f t="shared" si="47"/>
        <v>С/764SE (BioChek) сальмонелла группы В и D уровень антител</v>
      </c>
      <c r="B2660" t="str">
        <f>IF(E2660="","",INDEX(Лаборатории!A:A,MATCH('Производственный контроль'!E2660,Лаборатории!B:B,0)))</f>
        <v xml:space="preserve">КУРИНОЕ ЦАРСТВО АО </v>
      </c>
      <c r="C2660" t="str">
        <f>IF(E2660="","",VLOOKUP(E2660,Лаборатории!B:D,3,0))</f>
        <v>U377_CHL</v>
      </c>
      <c r="D2660" s="12">
        <v>45772</v>
      </c>
      <c r="E2660" s="150" t="s">
        <v>793</v>
      </c>
      <c r="F2660" s="11" t="s">
        <v>371</v>
      </c>
      <c r="G2660" s="11" t="s">
        <v>506</v>
      </c>
      <c r="H2660" s="11" t="s">
        <v>262</v>
      </c>
      <c r="I2660" s="11" t="s">
        <v>3428</v>
      </c>
      <c r="J2660" t="str">
        <f>IF(L2660="","",VLOOKUP(L2660,Продукция!B:D,3,0))</f>
        <v>Биологический_материал</v>
      </c>
      <c r="K2660" t="str">
        <f>IF(L2660="","",VLOOKUP(L2660,Продукция!B:C,2,0))</f>
        <v>Сыворотка крови</v>
      </c>
      <c r="L2660" s="155" t="s">
        <v>302</v>
      </c>
      <c r="M2660">
        <f>IF(L2660="","",VLOOKUP(L2660,Продукция!B:L,11,0))</f>
        <v>0</v>
      </c>
      <c r="N2660" s="150" t="s">
        <v>873</v>
      </c>
      <c r="P2660" s="150" t="s">
        <v>340</v>
      </c>
      <c r="Q2660" s="150" t="s">
        <v>854</v>
      </c>
      <c r="R2660" s="153" t="s">
        <v>4872</v>
      </c>
      <c r="S2660" s="11">
        <v>18</v>
      </c>
      <c r="T2660" s="11" t="s">
        <v>5279</v>
      </c>
      <c r="V2660" s="14">
        <v>45760</v>
      </c>
      <c r="Z2660" s="162" t="s">
        <v>4823</v>
      </c>
      <c r="AA2660" s="15">
        <v>0.47916666666666669</v>
      </c>
      <c r="AB2660" t="str">
        <f>IF(L2660="","",VLOOKUP(L2660&amp;I2660,Продукция!A:I,9,0))</f>
        <v>рекомендация производителя набора</v>
      </c>
      <c r="AC2660" s="14">
        <v>45783</v>
      </c>
      <c r="AD2660" s="11" t="s">
        <v>2673</v>
      </c>
      <c r="AE2660" s="11" t="s">
        <v>4823</v>
      </c>
      <c r="AF2660" t="str">
        <f>IF(AD2660="","",VLOOKUP(AD2660,'Сотрудники и ссылки'!A:B,2,0))</f>
        <v>Серолог</v>
      </c>
      <c r="AG2660">
        <f>IF(AD2660="","",VLOOKUP(AD2660,'Сотрудники и ссылки'!A:C,3,0))</f>
        <v>20001771</v>
      </c>
      <c r="AH2660" s="11" t="s">
        <v>2673</v>
      </c>
      <c r="AI2660" t="str">
        <f>IF(AH2660="","",VLOOKUP(AH2660,'Сотрудники и ссылки'!A:B,2,0))</f>
        <v>Серолог</v>
      </c>
      <c r="AJ2660">
        <f>IF(AH2660="","",VLOOKUP(AH2660,'Сотрудники и ссылки'!A:C,3,0))</f>
        <v>20001771</v>
      </c>
      <c r="AK2660" s="14">
        <v>45783</v>
      </c>
      <c r="AL2660" s="2">
        <f>IF(AK2660="","",AK2660+VLOOKUP(I2660,'Вид исследования'!B:E,4,0))</f>
        <v>45784</v>
      </c>
      <c r="AM2660" s="2">
        <f>IF(AK2660="","",AK2660+VLOOKUP(I2660,'Вид исследования'!B:F,5,0))</f>
        <v>45784</v>
      </c>
      <c r="AN2660" s="14">
        <v>45783</v>
      </c>
      <c r="AP2660" s="150" t="s">
        <v>189</v>
      </c>
      <c r="AQ2660" t="str">
        <f>IFERROR(IF(L2660="","",VLOOKUP(L2660&amp;I2660,Продукция!A:K,11,0)),"обратитесь к админ справочника")</f>
        <v>согласно рекомендациям производителя теста</v>
      </c>
      <c r="AR2660" s="11" t="s">
        <v>4823</v>
      </c>
      <c r="AS2660" t="str">
        <f>IFERROR(IF(L2660="","",VLOOKUP(L2660&amp;I2660,Продукция!A:J,10,0)),"обратитесь к админ справочника")</f>
        <v>инструкция тест- ситема Биочек СК -218</v>
      </c>
      <c r="AT2660" s="11" t="s">
        <v>4823</v>
      </c>
      <c r="AU2660" s="11" t="s">
        <v>4823</v>
      </c>
      <c r="AV2660" s="11" t="s">
        <v>2673</v>
      </c>
      <c r="AW2660" s="150" t="s">
        <v>4824</v>
      </c>
      <c r="AX2660" s="11" t="s">
        <v>506</v>
      </c>
      <c r="AY2660" s="11" t="s">
        <v>1147</v>
      </c>
      <c r="AZ2660" s="11">
        <v>107</v>
      </c>
      <c r="BA2660" s="11">
        <v>38</v>
      </c>
      <c r="BC2660" s="11" t="s">
        <v>4992</v>
      </c>
    </row>
    <row r="2661" spans="1:55" x14ac:dyDescent="0.25">
      <c r="A2661" t="str">
        <f t="shared" si="47"/>
        <v>С/764IBD (ХЕМА) болезнь Гамборо уровень антител</v>
      </c>
      <c r="B2661" t="str">
        <f>IF(E2661="","",INDEX(Лаборатории!A:A,MATCH('Производственный контроль'!E2661,Лаборатории!B:B,0)))</f>
        <v xml:space="preserve">КУРИНОЕ ЦАРСТВО АО </v>
      </c>
      <c r="C2661" t="str">
        <f>IF(E2661="","",VLOOKUP(E2661,Лаборатории!B:D,3,0))</f>
        <v>U377_CHL</v>
      </c>
      <c r="D2661" s="12">
        <v>45772</v>
      </c>
      <c r="E2661" s="150" t="s">
        <v>793</v>
      </c>
      <c r="F2661" s="11" t="s">
        <v>371</v>
      </c>
      <c r="G2661" s="11" t="s">
        <v>506</v>
      </c>
      <c r="H2661" s="11" t="s">
        <v>262</v>
      </c>
      <c r="I2661" s="11" t="s">
        <v>3430</v>
      </c>
      <c r="J2661" t="str">
        <f>IF(L2661="","",VLOOKUP(L2661,Продукция!B:D,3,0))</f>
        <v>Биологический_материал</v>
      </c>
      <c r="K2661" t="str">
        <f>IF(L2661="","",VLOOKUP(L2661,Продукция!B:C,2,0))</f>
        <v>Сыворотка крови</v>
      </c>
      <c r="L2661" s="155" t="s">
        <v>302</v>
      </c>
      <c r="M2661">
        <f>IF(L2661="","",VLOOKUP(L2661,Продукция!B:L,11,0))</f>
        <v>0</v>
      </c>
      <c r="N2661" s="150" t="s">
        <v>873</v>
      </c>
      <c r="P2661" s="150" t="s">
        <v>340</v>
      </c>
      <c r="Q2661" s="150" t="s">
        <v>854</v>
      </c>
      <c r="R2661" s="153" t="s">
        <v>5003</v>
      </c>
      <c r="S2661" s="11">
        <v>19</v>
      </c>
      <c r="T2661" s="11" t="s">
        <v>5279</v>
      </c>
      <c r="V2661" s="14">
        <v>45770</v>
      </c>
      <c r="Z2661" s="162" t="s">
        <v>4823</v>
      </c>
      <c r="AA2661" s="15">
        <v>0.47916666666666669</v>
      </c>
      <c r="AB2661" t="str">
        <f>IF(L2661="","",VLOOKUP(L2661&amp;I2661,Продукция!A:I,9,0))</f>
        <v>рекомендация производителя набора</v>
      </c>
      <c r="AC2661" s="14">
        <v>45793</v>
      </c>
      <c r="AD2661" s="11" t="s">
        <v>2676</v>
      </c>
      <c r="AE2661" s="11" t="s">
        <v>4823</v>
      </c>
      <c r="AF2661" t="str">
        <f>IF(AD2661="","",VLOOKUP(AD2661,'Сотрудники и ссылки'!A:B,2,0))</f>
        <v>Серолог</v>
      </c>
      <c r="AG2661">
        <f>IF(AD2661="","",VLOOKUP(AD2661,'Сотрудники и ссылки'!A:C,3,0))</f>
        <v>20007746</v>
      </c>
      <c r="AH2661" s="11" t="s">
        <v>2676</v>
      </c>
      <c r="AI2661" t="str">
        <f>IF(AH2661="","",VLOOKUP(AH2661,'Сотрудники и ссылки'!A:B,2,0))</f>
        <v>Серолог</v>
      </c>
      <c r="AJ2661">
        <f>IF(AH2661="","",VLOOKUP(AH2661,'Сотрудники и ссылки'!A:C,3,0))</f>
        <v>20007746</v>
      </c>
      <c r="AK2661" s="14">
        <v>45793</v>
      </c>
      <c r="AL2661" s="2">
        <f>IF(AK2661="","",AK2661+VLOOKUP(I2661,'Вид исследования'!B:E,4,0))</f>
        <v>45794</v>
      </c>
      <c r="AM2661" s="2">
        <f>IF(AK2661="","",AK2661+VLOOKUP(I2661,'Вид исследования'!B:F,5,0))</f>
        <v>45794</v>
      </c>
      <c r="AN2661" s="14">
        <v>45793</v>
      </c>
      <c r="AP2661" s="150" t="s">
        <v>189</v>
      </c>
      <c r="AQ2661" t="str">
        <f>IFERROR(IF(L2661="","",VLOOKUP(L2661&amp;I2661,Продукция!A:K,11,0)),"обратитесь к админ справочника")</f>
        <v>согласно рекомендациям производителя теста</v>
      </c>
      <c r="AR2661" s="11" t="s">
        <v>4823</v>
      </c>
      <c r="AS2661" t="str">
        <f>IFERROR(IF(L2661="","",VLOOKUP(L2661&amp;I2661,Продукция!A:J,10,0)),"обратитесь к админ справочника")</f>
        <v>инструкция по применению набора ХЕМА</v>
      </c>
      <c r="AT2661" s="11" t="s">
        <v>4823</v>
      </c>
      <c r="AU2661" s="11" t="s">
        <v>4823</v>
      </c>
      <c r="AV2661" s="11" t="s">
        <v>2676</v>
      </c>
      <c r="AW2661" s="150" t="s">
        <v>4824</v>
      </c>
      <c r="AX2661" s="11" t="s">
        <v>506</v>
      </c>
      <c r="AY2661" s="11" t="s">
        <v>1117</v>
      </c>
      <c r="AZ2661" s="11">
        <v>107</v>
      </c>
      <c r="BA2661" s="11">
        <v>38</v>
      </c>
      <c r="BC2661" s="11" t="s">
        <v>4992</v>
      </c>
    </row>
    <row r="2662" spans="1:55" x14ac:dyDescent="0.25">
      <c r="A2662" t="str">
        <f t="shared" si="47"/>
        <v>С/764IBD (ХЕМА) болезнь Гамборо уровень антител</v>
      </c>
      <c r="B2662" t="str">
        <f>IF(E2662="","",INDEX(Лаборатории!A:A,MATCH('Производственный контроль'!E2662,Лаборатории!B:B,0)))</f>
        <v xml:space="preserve">КУРИНОЕ ЦАРСТВО АО </v>
      </c>
      <c r="C2662" t="str">
        <f>IF(E2662="","",VLOOKUP(E2662,Лаборатории!B:D,3,0))</f>
        <v>U377_CHL</v>
      </c>
      <c r="D2662" s="12">
        <v>45772</v>
      </c>
      <c r="E2662" s="150" t="s">
        <v>793</v>
      </c>
      <c r="F2662" s="11" t="s">
        <v>371</v>
      </c>
      <c r="G2662" s="11" t="s">
        <v>506</v>
      </c>
      <c r="H2662" s="11" t="s">
        <v>262</v>
      </c>
      <c r="I2662" s="11" t="s">
        <v>3430</v>
      </c>
      <c r="J2662" t="str">
        <f>IF(L2662="","",VLOOKUP(L2662,Продукция!B:D,3,0))</f>
        <v>Биологический_материал</v>
      </c>
      <c r="K2662" t="str">
        <f>IF(L2662="","",VLOOKUP(L2662,Продукция!B:C,2,0))</f>
        <v>Сыворотка крови</v>
      </c>
      <c r="L2662" s="155" t="s">
        <v>302</v>
      </c>
      <c r="M2662">
        <f>IF(L2662="","",VLOOKUP(L2662,Продукция!B:L,11,0))</f>
        <v>0</v>
      </c>
      <c r="N2662" s="150" t="s">
        <v>873</v>
      </c>
      <c r="P2662" s="150" t="s">
        <v>340</v>
      </c>
      <c r="Q2662" s="150" t="s">
        <v>854</v>
      </c>
      <c r="R2662" s="153" t="s">
        <v>5009</v>
      </c>
      <c r="S2662" s="11">
        <v>19</v>
      </c>
      <c r="T2662" s="11" t="s">
        <v>5279</v>
      </c>
      <c r="V2662" s="14">
        <v>45771</v>
      </c>
      <c r="Z2662" s="162" t="s">
        <v>4823</v>
      </c>
      <c r="AA2662" s="15">
        <v>0.47916666666666669</v>
      </c>
      <c r="AB2662" t="str">
        <f>IF(L2662="","",VLOOKUP(L2662&amp;I2662,Продукция!A:I,9,0))</f>
        <v>рекомендация производителя набора</v>
      </c>
      <c r="AC2662" s="14">
        <v>45793</v>
      </c>
      <c r="AD2662" s="11" t="s">
        <v>2676</v>
      </c>
      <c r="AE2662" s="11" t="s">
        <v>4823</v>
      </c>
      <c r="AF2662" t="str">
        <f>IF(AD2662="","",VLOOKUP(AD2662,'Сотрудники и ссылки'!A:B,2,0))</f>
        <v>Серолог</v>
      </c>
      <c r="AG2662">
        <f>IF(AD2662="","",VLOOKUP(AD2662,'Сотрудники и ссылки'!A:C,3,0))</f>
        <v>20007746</v>
      </c>
      <c r="AH2662" s="11" t="s">
        <v>2676</v>
      </c>
      <c r="AI2662" t="str">
        <f>IF(AH2662="","",VLOOKUP(AH2662,'Сотрудники и ссылки'!A:B,2,0))</f>
        <v>Серолог</v>
      </c>
      <c r="AJ2662">
        <f>IF(AH2662="","",VLOOKUP(AH2662,'Сотрудники и ссылки'!A:C,3,0))</f>
        <v>20007746</v>
      </c>
      <c r="AK2662" s="14">
        <v>45793</v>
      </c>
      <c r="AL2662" s="2">
        <f>IF(AK2662="","",AK2662+VLOOKUP(I2662,'Вид исследования'!B:E,4,0))</f>
        <v>45794</v>
      </c>
      <c r="AM2662" s="2">
        <f>IF(AK2662="","",AK2662+VLOOKUP(I2662,'Вид исследования'!B:F,5,0))</f>
        <v>45794</v>
      </c>
      <c r="AN2662" s="14">
        <v>45793</v>
      </c>
      <c r="AP2662" s="150" t="s">
        <v>189</v>
      </c>
      <c r="AQ2662" t="str">
        <f>IFERROR(IF(L2662="","",VLOOKUP(L2662&amp;I2662,Продукция!A:K,11,0)),"обратитесь к админ справочника")</f>
        <v>согласно рекомендациям производителя теста</v>
      </c>
      <c r="AR2662" s="11" t="s">
        <v>4823</v>
      </c>
      <c r="AS2662" t="str">
        <f>IFERROR(IF(L2662="","",VLOOKUP(L2662&amp;I2662,Продукция!A:J,10,0)),"обратитесь к админ справочника")</f>
        <v>инструкция по применению набора ХЕМА</v>
      </c>
      <c r="AT2662" s="11" t="s">
        <v>4823</v>
      </c>
      <c r="AU2662" s="11" t="s">
        <v>4823</v>
      </c>
      <c r="AV2662" s="11" t="s">
        <v>2676</v>
      </c>
      <c r="AW2662" s="150" t="s">
        <v>4824</v>
      </c>
      <c r="AX2662" s="11" t="s">
        <v>506</v>
      </c>
      <c r="AY2662" s="11" t="s">
        <v>1111</v>
      </c>
      <c r="AZ2662" s="11">
        <v>107</v>
      </c>
      <c r="BA2662" s="11">
        <v>37</v>
      </c>
      <c r="BC2662" s="11" t="s">
        <v>4992</v>
      </c>
    </row>
    <row r="2663" spans="1:55" x14ac:dyDescent="0.25">
      <c r="A2663" t="str">
        <f t="shared" si="47"/>
        <v>С/764IBD (ХЕМА) болезнь Гамборо уровень антител</v>
      </c>
      <c r="B2663" t="str">
        <f>IF(E2663="","",INDEX(Лаборатории!A:A,MATCH('Производственный контроль'!E2663,Лаборатории!B:B,0)))</f>
        <v xml:space="preserve">КУРИНОЕ ЦАРСТВО АО </v>
      </c>
      <c r="C2663" t="str">
        <f>IF(E2663="","",VLOOKUP(E2663,Лаборатории!B:D,3,0))</f>
        <v>U377_CHL</v>
      </c>
      <c r="D2663" s="12">
        <v>45772</v>
      </c>
      <c r="E2663" s="150" t="s">
        <v>793</v>
      </c>
      <c r="F2663" s="11" t="s">
        <v>371</v>
      </c>
      <c r="G2663" s="11" t="s">
        <v>506</v>
      </c>
      <c r="H2663" s="11" t="s">
        <v>262</v>
      </c>
      <c r="I2663" s="11" t="s">
        <v>3430</v>
      </c>
      <c r="J2663" t="str">
        <f>IF(L2663="","",VLOOKUP(L2663,Продукция!B:D,3,0))</f>
        <v>Биологический_материал</v>
      </c>
      <c r="K2663" t="str">
        <f>IF(L2663="","",VLOOKUP(L2663,Продукция!B:C,2,0))</f>
        <v>Сыворотка крови</v>
      </c>
      <c r="L2663" s="155" t="s">
        <v>302</v>
      </c>
      <c r="M2663">
        <f>IF(L2663="","",VLOOKUP(L2663,Продукция!B:L,11,0))</f>
        <v>0</v>
      </c>
      <c r="N2663" s="150" t="s">
        <v>873</v>
      </c>
      <c r="P2663" s="150" t="s">
        <v>340</v>
      </c>
      <c r="Q2663" s="150" t="s">
        <v>854</v>
      </c>
      <c r="R2663" s="153" t="s">
        <v>4997</v>
      </c>
      <c r="S2663" s="11">
        <v>18</v>
      </c>
      <c r="T2663" s="11" t="s">
        <v>5279</v>
      </c>
      <c r="V2663" s="14">
        <v>45768</v>
      </c>
      <c r="Z2663" s="162" t="s">
        <v>4823</v>
      </c>
      <c r="AA2663" s="15">
        <v>0.47916666666666669</v>
      </c>
      <c r="AB2663" t="str">
        <f>IF(L2663="","",VLOOKUP(L2663&amp;I2663,Продукция!A:I,9,0))</f>
        <v>рекомендация производителя набора</v>
      </c>
      <c r="AC2663" s="14">
        <v>45793</v>
      </c>
      <c r="AD2663" s="11" t="s">
        <v>2676</v>
      </c>
      <c r="AE2663" s="11" t="s">
        <v>4823</v>
      </c>
      <c r="AF2663" t="str">
        <f>IF(AD2663="","",VLOOKUP(AD2663,'Сотрудники и ссылки'!A:B,2,0))</f>
        <v>Серолог</v>
      </c>
      <c r="AG2663">
        <f>IF(AD2663="","",VLOOKUP(AD2663,'Сотрудники и ссылки'!A:C,3,0))</f>
        <v>20007746</v>
      </c>
      <c r="AH2663" s="11" t="s">
        <v>2676</v>
      </c>
      <c r="AI2663" t="str">
        <f>IF(AH2663="","",VLOOKUP(AH2663,'Сотрудники и ссылки'!A:B,2,0))</f>
        <v>Серолог</v>
      </c>
      <c r="AJ2663">
        <f>IF(AH2663="","",VLOOKUP(AH2663,'Сотрудники и ссылки'!A:C,3,0))</f>
        <v>20007746</v>
      </c>
      <c r="AK2663" s="14">
        <v>45793</v>
      </c>
      <c r="AL2663" s="2">
        <f>IF(AK2663="","",AK2663+VLOOKUP(I2663,'Вид исследования'!B:E,4,0))</f>
        <v>45794</v>
      </c>
      <c r="AM2663" s="2">
        <f>IF(AK2663="","",AK2663+VLOOKUP(I2663,'Вид исследования'!B:F,5,0))</f>
        <v>45794</v>
      </c>
      <c r="AN2663" s="14">
        <v>45793</v>
      </c>
      <c r="AP2663" s="150" t="s">
        <v>189</v>
      </c>
      <c r="AQ2663" t="str">
        <f>IFERROR(IF(L2663="","",VLOOKUP(L2663&amp;I2663,Продукция!A:K,11,0)),"обратитесь к админ справочника")</f>
        <v>согласно рекомендациям производителя теста</v>
      </c>
      <c r="AR2663" s="11" t="s">
        <v>4823</v>
      </c>
      <c r="AS2663" t="str">
        <f>IFERROR(IF(L2663="","",VLOOKUP(L2663&amp;I2663,Продукция!A:J,10,0)),"обратитесь к админ справочника")</f>
        <v>инструкция по применению набора ХЕМА</v>
      </c>
      <c r="AT2663" s="11" t="s">
        <v>4823</v>
      </c>
      <c r="AU2663" s="11" t="s">
        <v>4823</v>
      </c>
      <c r="AV2663" s="11" t="s">
        <v>2676</v>
      </c>
      <c r="AW2663" s="150" t="s">
        <v>4824</v>
      </c>
      <c r="AX2663" s="11" t="s">
        <v>506</v>
      </c>
      <c r="AY2663" s="11" t="s">
        <v>1129</v>
      </c>
      <c r="AZ2663" s="11">
        <v>107</v>
      </c>
      <c r="BA2663" s="11">
        <v>38</v>
      </c>
      <c r="BC2663" s="11" t="s">
        <v>4992</v>
      </c>
    </row>
    <row r="2664" spans="1:55" x14ac:dyDescent="0.25">
      <c r="A2664" t="str">
        <f t="shared" si="47"/>
        <v>С/764IBD (ХЕМА) болезнь Гамборо уровень антител</v>
      </c>
      <c r="B2664" t="str">
        <f>IF(E2664="","",INDEX(Лаборатории!A:A,MATCH('Производственный контроль'!E2664,Лаборатории!B:B,0)))</f>
        <v xml:space="preserve">КУРИНОЕ ЦАРСТВО АО </v>
      </c>
      <c r="C2664" t="str">
        <f>IF(E2664="","",VLOOKUP(E2664,Лаборатории!B:D,3,0))</f>
        <v>U377_CHL</v>
      </c>
      <c r="D2664" s="12">
        <v>45772</v>
      </c>
      <c r="E2664" s="150" t="s">
        <v>793</v>
      </c>
      <c r="F2664" s="11" t="s">
        <v>371</v>
      </c>
      <c r="G2664" s="11" t="s">
        <v>506</v>
      </c>
      <c r="H2664" s="11" t="s">
        <v>262</v>
      </c>
      <c r="I2664" s="11" t="s">
        <v>3430</v>
      </c>
      <c r="J2664" t="str">
        <f>IF(L2664="","",VLOOKUP(L2664,Продукция!B:D,3,0))</f>
        <v>Биологический_материал</v>
      </c>
      <c r="K2664" t="str">
        <f>IF(L2664="","",VLOOKUP(L2664,Продукция!B:C,2,0))</f>
        <v>Сыворотка крови</v>
      </c>
      <c r="L2664" s="155" t="s">
        <v>302</v>
      </c>
      <c r="M2664">
        <f>IF(L2664="","",VLOOKUP(L2664,Продукция!B:L,11,0))</f>
        <v>0</v>
      </c>
      <c r="N2664" s="150" t="s">
        <v>873</v>
      </c>
      <c r="P2664" s="150" t="s">
        <v>340</v>
      </c>
      <c r="Q2664" s="150" t="s">
        <v>854</v>
      </c>
      <c r="R2664" s="153" t="s">
        <v>5000</v>
      </c>
      <c r="S2664" s="11">
        <v>18</v>
      </c>
      <c r="T2664" s="11" t="s">
        <v>5279</v>
      </c>
      <c r="V2664" s="14">
        <v>45768</v>
      </c>
      <c r="Z2664" s="162" t="s">
        <v>4823</v>
      </c>
      <c r="AA2664" s="15">
        <v>0.47916666666666669</v>
      </c>
      <c r="AB2664" t="str">
        <f>IF(L2664="","",VLOOKUP(L2664&amp;I2664,Продукция!A:I,9,0))</f>
        <v>рекомендация производителя набора</v>
      </c>
      <c r="AC2664" s="14">
        <v>45793</v>
      </c>
      <c r="AD2664" s="11" t="s">
        <v>2676</v>
      </c>
      <c r="AE2664" s="11" t="s">
        <v>4823</v>
      </c>
      <c r="AF2664" t="str">
        <f>IF(AD2664="","",VLOOKUP(AD2664,'Сотрудники и ссылки'!A:B,2,0))</f>
        <v>Серолог</v>
      </c>
      <c r="AG2664">
        <f>IF(AD2664="","",VLOOKUP(AD2664,'Сотрудники и ссылки'!A:C,3,0))</f>
        <v>20007746</v>
      </c>
      <c r="AH2664" s="11" t="s">
        <v>2676</v>
      </c>
      <c r="AI2664" t="str">
        <f>IF(AH2664="","",VLOOKUP(AH2664,'Сотрудники и ссылки'!A:B,2,0))</f>
        <v>Серолог</v>
      </c>
      <c r="AJ2664">
        <f>IF(AH2664="","",VLOOKUP(AH2664,'Сотрудники и ссылки'!A:C,3,0))</f>
        <v>20007746</v>
      </c>
      <c r="AK2664" s="14">
        <v>45793</v>
      </c>
      <c r="AL2664" s="2">
        <f>IF(AK2664="","",AK2664+VLOOKUP(I2664,'Вид исследования'!B:E,4,0))</f>
        <v>45794</v>
      </c>
      <c r="AM2664" s="2">
        <f>IF(AK2664="","",AK2664+VLOOKUP(I2664,'Вид исследования'!B:F,5,0))</f>
        <v>45794</v>
      </c>
      <c r="AN2664" s="14">
        <v>45793</v>
      </c>
      <c r="AP2664" s="150" t="s">
        <v>189</v>
      </c>
      <c r="AQ2664" t="str">
        <f>IFERROR(IF(L2664="","",VLOOKUP(L2664&amp;I2664,Продукция!A:K,11,0)),"обратитесь к админ справочника")</f>
        <v>согласно рекомендациям производителя теста</v>
      </c>
      <c r="AR2664" s="11" t="s">
        <v>4823</v>
      </c>
      <c r="AS2664" t="str">
        <f>IFERROR(IF(L2664="","",VLOOKUP(L2664&amp;I2664,Продукция!A:J,10,0)),"обратитесь к админ справочника")</f>
        <v>инструкция по применению набора ХЕМА</v>
      </c>
      <c r="AT2664" s="11" t="s">
        <v>4823</v>
      </c>
      <c r="AU2664" s="11" t="s">
        <v>4823</v>
      </c>
      <c r="AV2664" s="11" t="s">
        <v>2676</v>
      </c>
      <c r="AW2664" s="150" t="s">
        <v>4824</v>
      </c>
      <c r="AX2664" s="11" t="s">
        <v>506</v>
      </c>
      <c r="AY2664" s="11" t="s">
        <v>1130</v>
      </c>
      <c r="AZ2664" s="11">
        <v>107</v>
      </c>
      <c r="BA2664" s="11">
        <v>38</v>
      </c>
      <c r="BC2664" s="11" t="s">
        <v>4992</v>
      </c>
    </row>
    <row r="2665" spans="1:55" x14ac:dyDescent="0.25">
      <c r="A2665" t="str">
        <f t="shared" si="47"/>
        <v>С/764IBV (ХЕМА) инфекционный бронхит уровень антител</v>
      </c>
      <c r="B2665" t="str">
        <f>IF(E2665="","",INDEX(Лаборатории!A:A,MATCH('Производственный контроль'!E2665,Лаборатории!B:B,0)))</f>
        <v xml:space="preserve">КУРИНОЕ ЦАРСТВО АО </v>
      </c>
      <c r="C2665" t="str">
        <f>IF(E2665="","",VLOOKUP(E2665,Лаборатории!B:D,3,0))</f>
        <v>U377_CHL</v>
      </c>
      <c r="D2665" s="12">
        <v>45772</v>
      </c>
      <c r="E2665" s="150" t="s">
        <v>793</v>
      </c>
      <c r="F2665" s="11" t="s">
        <v>371</v>
      </c>
      <c r="G2665" s="11" t="s">
        <v>506</v>
      </c>
      <c r="H2665" s="11" t="s">
        <v>262</v>
      </c>
      <c r="I2665" s="11" t="s">
        <v>3431</v>
      </c>
      <c r="J2665" t="str">
        <f>IF(L2665="","",VLOOKUP(L2665,Продукция!B:D,3,0))</f>
        <v>Биологический_материал</v>
      </c>
      <c r="K2665" t="str">
        <f>IF(L2665="","",VLOOKUP(L2665,Продукция!B:C,2,0))</f>
        <v>Сыворотка крови</v>
      </c>
      <c r="L2665" s="155" t="s">
        <v>302</v>
      </c>
      <c r="M2665">
        <f>IF(L2665="","",VLOOKUP(L2665,Продукция!B:L,11,0))</f>
        <v>0</v>
      </c>
      <c r="N2665" s="150" t="s">
        <v>873</v>
      </c>
      <c r="P2665" s="150" t="s">
        <v>340</v>
      </c>
      <c r="Q2665" s="150" t="s">
        <v>854</v>
      </c>
      <c r="R2665" s="153" t="s">
        <v>5003</v>
      </c>
      <c r="S2665" s="11">
        <v>19</v>
      </c>
      <c r="T2665" s="11" t="s">
        <v>5279</v>
      </c>
      <c r="V2665" s="14">
        <v>45770</v>
      </c>
      <c r="Z2665" s="162" t="s">
        <v>4823</v>
      </c>
      <c r="AA2665" s="15">
        <v>0.47916666666666669</v>
      </c>
      <c r="AB2665" t="str">
        <f>IF(L2665="","",VLOOKUP(L2665&amp;I2665,Продукция!A:I,9,0))</f>
        <v>рекомендация производителя набора</v>
      </c>
      <c r="AC2665" s="14">
        <v>45793</v>
      </c>
      <c r="AD2665" s="11" t="s">
        <v>2676</v>
      </c>
      <c r="AE2665" s="11" t="s">
        <v>4823</v>
      </c>
      <c r="AF2665" t="str">
        <f>IF(AD2665="","",VLOOKUP(AD2665,'Сотрудники и ссылки'!A:B,2,0))</f>
        <v>Серолог</v>
      </c>
      <c r="AG2665">
        <f>IF(AD2665="","",VLOOKUP(AD2665,'Сотрудники и ссылки'!A:C,3,0))</f>
        <v>20007746</v>
      </c>
      <c r="AH2665" s="11" t="s">
        <v>2676</v>
      </c>
      <c r="AI2665" t="str">
        <f>IF(AH2665="","",VLOOKUP(AH2665,'Сотрудники и ссылки'!A:B,2,0))</f>
        <v>Серолог</v>
      </c>
      <c r="AJ2665">
        <f>IF(AH2665="","",VLOOKUP(AH2665,'Сотрудники и ссылки'!A:C,3,0))</f>
        <v>20007746</v>
      </c>
      <c r="AK2665" s="14">
        <v>45793</v>
      </c>
      <c r="AL2665" s="2">
        <f>IF(AK2665="","",AK2665+VLOOKUP(I2665,'Вид исследования'!B:E,4,0))</f>
        <v>45794</v>
      </c>
      <c r="AM2665" s="2">
        <f>IF(AK2665="","",AK2665+VLOOKUP(I2665,'Вид исследования'!B:F,5,0))</f>
        <v>45794</v>
      </c>
      <c r="AN2665" s="14">
        <v>45793</v>
      </c>
      <c r="AP2665" s="150" t="s">
        <v>189</v>
      </c>
      <c r="AQ2665" t="str">
        <f>IFERROR(IF(L2665="","",VLOOKUP(L2665&amp;I2665,Продукция!A:K,11,0)),"обратитесь к админ справочника")</f>
        <v>согласно рекомендациям производителя теста</v>
      </c>
      <c r="AR2665" s="11" t="s">
        <v>4823</v>
      </c>
      <c r="AS2665" t="str">
        <f>IFERROR(IF(L2665="","",VLOOKUP(L2665&amp;I2665,Продукция!A:J,10,0)),"обратитесь к админ справочника")</f>
        <v>инструкция по применению набора ХЕМА</v>
      </c>
      <c r="AT2665" s="11" t="s">
        <v>4823</v>
      </c>
      <c r="AU2665" s="11" t="s">
        <v>4823</v>
      </c>
      <c r="AV2665" s="11" t="s">
        <v>2676</v>
      </c>
      <c r="AW2665" s="150" t="s">
        <v>4824</v>
      </c>
      <c r="AX2665" s="11" t="s">
        <v>506</v>
      </c>
      <c r="AY2665" s="11" t="s">
        <v>1117</v>
      </c>
      <c r="AZ2665" s="11">
        <v>107</v>
      </c>
      <c r="BA2665" s="11">
        <v>38</v>
      </c>
      <c r="BC2665" s="11" t="s">
        <v>4992</v>
      </c>
    </row>
    <row r="2666" spans="1:55" x14ac:dyDescent="0.25">
      <c r="A2666" t="str">
        <f t="shared" si="47"/>
        <v>С/764IBV (ХЕМА) инфекционный бронхит уровень антител</v>
      </c>
      <c r="B2666" t="str">
        <f>IF(E2666="","",INDEX(Лаборатории!A:A,MATCH('Производственный контроль'!E2666,Лаборатории!B:B,0)))</f>
        <v xml:space="preserve">КУРИНОЕ ЦАРСТВО АО </v>
      </c>
      <c r="C2666" t="str">
        <f>IF(E2666="","",VLOOKUP(E2666,Лаборатории!B:D,3,0))</f>
        <v>U377_CHL</v>
      </c>
      <c r="D2666" s="12">
        <v>45772</v>
      </c>
      <c r="E2666" s="150" t="s">
        <v>793</v>
      </c>
      <c r="F2666" s="11" t="s">
        <v>371</v>
      </c>
      <c r="G2666" s="11" t="s">
        <v>506</v>
      </c>
      <c r="H2666" s="11" t="s">
        <v>262</v>
      </c>
      <c r="I2666" s="11" t="s">
        <v>3431</v>
      </c>
      <c r="J2666" t="str">
        <f>IF(L2666="","",VLOOKUP(L2666,Продукция!B:D,3,0))</f>
        <v>Биологический_материал</v>
      </c>
      <c r="K2666" t="str">
        <f>IF(L2666="","",VLOOKUP(L2666,Продукция!B:C,2,0))</f>
        <v>Сыворотка крови</v>
      </c>
      <c r="L2666" s="155" t="s">
        <v>302</v>
      </c>
      <c r="M2666">
        <f>IF(L2666="","",VLOOKUP(L2666,Продукция!B:L,11,0))</f>
        <v>0</v>
      </c>
      <c r="N2666" s="150" t="s">
        <v>873</v>
      </c>
      <c r="P2666" s="150" t="s">
        <v>340</v>
      </c>
      <c r="Q2666" s="150" t="s">
        <v>854</v>
      </c>
      <c r="R2666" s="153" t="s">
        <v>5009</v>
      </c>
      <c r="S2666" s="11">
        <v>19</v>
      </c>
      <c r="T2666" s="11" t="s">
        <v>5279</v>
      </c>
      <c r="V2666" s="14">
        <v>45771</v>
      </c>
      <c r="Z2666" s="162" t="s">
        <v>4823</v>
      </c>
      <c r="AA2666" s="15">
        <v>0.47916666666666669</v>
      </c>
      <c r="AB2666" t="str">
        <f>IF(L2666="","",VLOOKUP(L2666&amp;I2666,Продукция!A:I,9,0))</f>
        <v>рекомендация производителя набора</v>
      </c>
      <c r="AC2666" s="14">
        <v>45793</v>
      </c>
      <c r="AD2666" s="11" t="s">
        <v>2676</v>
      </c>
      <c r="AE2666" s="11" t="s">
        <v>4823</v>
      </c>
      <c r="AF2666" t="str">
        <f>IF(AD2666="","",VLOOKUP(AD2666,'Сотрудники и ссылки'!A:B,2,0))</f>
        <v>Серолог</v>
      </c>
      <c r="AG2666">
        <f>IF(AD2666="","",VLOOKUP(AD2666,'Сотрудники и ссылки'!A:C,3,0))</f>
        <v>20007746</v>
      </c>
      <c r="AH2666" s="11" t="s">
        <v>2676</v>
      </c>
      <c r="AI2666" t="str">
        <f>IF(AH2666="","",VLOOKUP(AH2666,'Сотрудники и ссылки'!A:B,2,0))</f>
        <v>Серолог</v>
      </c>
      <c r="AJ2666">
        <f>IF(AH2666="","",VLOOKUP(AH2666,'Сотрудники и ссылки'!A:C,3,0))</f>
        <v>20007746</v>
      </c>
      <c r="AK2666" s="14">
        <v>45793</v>
      </c>
      <c r="AL2666" s="2">
        <f>IF(AK2666="","",AK2666+VLOOKUP(I2666,'Вид исследования'!B:E,4,0))</f>
        <v>45794</v>
      </c>
      <c r="AM2666" s="2">
        <f>IF(AK2666="","",AK2666+VLOOKUP(I2666,'Вид исследования'!B:F,5,0))</f>
        <v>45794</v>
      </c>
      <c r="AN2666" s="14">
        <v>45793</v>
      </c>
      <c r="AP2666" s="150" t="s">
        <v>189</v>
      </c>
      <c r="AQ2666" t="str">
        <f>IFERROR(IF(L2666="","",VLOOKUP(L2666&amp;I2666,Продукция!A:K,11,0)),"обратитесь к админ справочника")</f>
        <v>согласно рекомендациям производителя теста</v>
      </c>
      <c r="AR2666" s="11" t="s">
        <v>4823</v>
      </c>
      <c r="AS2666" t="str">
        <f>IFERROR(IF(L2666="","",VLOOKUP(L2666&amp;I2666,Продукция!A:J,10,0)),"обратитесь к админ справочника")</f>
        <v>инструкция по применению набора ХЕМА</v>
      </c>
      <c r="AT2666" s="11" t="s">
        <v>4823</v>
      </c>
      <c r="AU2666" s="11" t="s">
        <v>4823</v>
      </c>
      <c r="AV2666" s="11" t="s">
        <v>2676</v>
      </c>
      <c r="AW2666" s="150" t="s">
        <v>4824</v>
      </c>
      <c r="AX2666" s="11" t="s">
        <v>506</v>
      </c>
      <c r="AY2666" s="11" t="s">
        <v>1111</v>
      </c>
      <c r="AZ2666" s="11">
        <v>107</v>
      </c>
      <c r="BA2666" s="11">
        <v>37</v>
      </c>
      <c r="BC2666" s="11" t="s">
        <v>4992</v>
      </c>
    </row>
    <row r="2667" spans="1:55" x14ac:dyDescent="0.25">
      <c r="A2667" t="str">
        <f t="shared" si="47"/>
        <v>С/764IBV (ХЕМА) инфекционный бронхит уровень антител</v>
      </c>
      <c r="B2667" t="str">
        <f>IF(E2667="","",INDEX(Лаборатории!A:A,MATCH('Производственный контроль'!E2667,Лаборатории!B:B,0)))</f>
        <v xml:space="preserve">КУРИНОЕ ЦАРСТВО АО </v>
      </c>
      <c r="C2667" t="str">
        <f>IF(E2667="","",VLOOKUP(E2667,Лаборатории!B:D,3,0))</f>
        <v>U377_CHL</v>
      </c>
      <c r="D2667" s="12">
        <v>45772</v>
      </c>
      <c r="E2667" s="150" t="s">
        <v>793</v>
      </c>
      <c r="F2667" s="11" t="s">
        <v>371</v>
      </c>
      <c r="G2667" s="11" t="s">
        <v>506</v>
      </c>
      <c r="H2667" s="11" t="s">
        <v>262</v>
      </c>
      <c r="I2667" s="11" t="s">
        <v>3431</v>
      </c>
      <c r="J2667" t="str">
        <f>IF(L2667="","",VLOOKUP(L2667,Продукция!B:D,3,0))</f>
        <v>Биологический_материал</v>
      </c>
      <c r="K2667" t="str">
        <f>IF(L2667="","",VLOOKUP(L2667,Продукция!B:C,2,0))</f>
        <v>Сыворотка крови</v>
      </c>
      <c r="L2667" s="155" t="s">
        <v>302</v>
      </c>
      <c r="M2667">
        <f>IF(L2667="","",VLOOKUP(L2667,Продукция!B:L,11,0))</f>
        <v>0</v>
      </c>
      <c r="N2667" s="150" t="s">
        <v>873</v>
      </c>
      <c r="P2667" s="150" t="s">
        <v>340</v>
      </c>
      <c r="Q2667" s="150" t="s">
        <v>854</v>
      </c>
      <c r="R2667" s="153" t="s">
        <v>4997</v>
      </c>
      <c r="S2667" s="11">
        <v>18</v>
      </c>
      <c r="T2667" s="11" t="s">
        <v>5279</v>
      </c>
      <c r="V2667" s="14">
        <v>45768</v>
      </c>
      <c r="Z2667" s="162" t="s">
        <v>4823</v>
      </c>
      <c r="AA2667" s="15">
        <v>0.47916666666666669</v>
      </c>
      <c r="AB2667" t="str">
        <f>IF(L2667="","",VLOOKUP(L2667&amp;I2667,Продукция!A:I,9,0))</f>
        <v>рекомендация производителя набора</v>
      </c>
      <c r="AC2667" s="14">
        <v>45793</v>
      </c>
      <c r="AD2667" s="11" t="s">
        <v>2676</v>
      </c>
      <c r="AE2667" s="11" t="s">
        <v>4823</v>
      </c>
      <c r="AF2667" t="str">
        <f>IF(AD2667="","",VLOOKUP(AD2667,'Сотрудники и ссылки'!A:B,2,0))</f>
        <v>Серолог</v>
      </c>
      <c r="AG2667">
        <f>IF(AD2667="","",VLOOKUP(AD2667,'Сотрудники и ссылки'!A:C,3,0))</f>
        <v>20007746</v>
      </c>
      <c r="AH2667" s="11" t="s">
        <v>2676</v>
      </c>
      <c r="AI2667" t="str">
        <f>IF(AH2667="","",VLOOKUP(AH2667,'Сотрудники и ссылки'!A:B,2,0))</f>
        <v>Серолог</v>
      </c>
      <c r="AJ2667">
        <f>IF(AH2667="","",VLOOKUP(AH2667,'Сотрудники и ссылки'!A:C,3,0))</f>
        <v>20007746</v>
      </c>
      <c r="AK2667" s="14">
        <v>45793</v>
      </c>
      <c r="AL2667" s="2">
        <f>IF(AK2667="","",AK2667+VLOOKUP(I2667,'Вид исследования'!B:E,4,0))</f>
        <v>45794</v>
      </c>
      <c r="AM2667" s="2">
        <f>IF(AK2667="","",AK2667+VLOOKUP(I2667,'Вид исследования'!B:F,5,0))</f>
        <v>45794</v>
      </c>
      <c r="AN2667" s="14">
        <v>45793</v>
      </c>
      <c r="AP2667" s="150" t="s">
        <v>189</v>
      </c>
      <c r="AQ2667" t="str">
        <f>IFERROR(IF(L2667="","",VLOOKUP(L2667&amp;I2667,Продукция!A:K,11,0)),"обратитесь к админ справочника")</f>
        <v>согласно рекомендациям производителя теста</v>
      </c>
      <c r="AR2667" s="11" t="s">
        <v>4823</v>
      </c>
      <c r="AS2667" t="str">
        <f>IFERROR(IF(L2667="","",VLOOKUP(L2667&amp;I2667,Продукция!A:J,10,0)),"обратитесь к админ справочника")</f>
        <v>инструкция по применению набора ХЕМА</v>
      </c>
      <c r="AT2667" s="11" t="s">
        <v>4823</v>
      </c>
      <c r="AU2667" s="11" t="s">
        <v>4823</v>
      </c>
      <c r="AV2667" s="11" t="s">
        <v>2676</v>
      </c>
      <c r="AW2667" s="150" t="s">
        <v>4824</v>
      </c>
      <c r="AX2667" s="11" t="s">
        <v>506</v>
      </c>
      <c r="AY2667" s="11" t="s">
        <v>1129</v>
      </c>
      <c r="AZ2667" s="11">
        <v>107</v>
      </c>
      <c r="BA2667" s="11">
        <v>38</v>
      </c>
      <c r="BC2667" s="11" t="s">
        <v>4992</v>
      </c>
    </row>
    <row r="2668" spans="1:55" x14ac:dyDescent="0.25">
      <c r="A2668" t="str">
        <f t="shared" si="47"/>
        <v>С/764IBV (ХЕМА) инфекционный бронхит уровень антител</v>
      </c>
      <c r="B2668" t="str">
        <f>IF(E2668="","",INDEX(Лаборатории!A:A,MATCH('Производственный контроль'!E2668,Лаборатории!B:B,0)))</f>
        <v xml:space="preserve">КУРИНОЕ ЦАРСТВО АО </v>
      </c>
      <c r="C2668" t="str">
        <f>IF(E2668="","",VLOOKUP(E2668,Лаборатории!B:D,3,0))</f>
        <v>U377_CHL</v>
      </c>
      <c r="D2668" s="12">
        <v>45772</v>
      </c>
      <c r="E2668" s="150" t="s">
        <v>793</v>
      </c>
      <c r="F2668" s="11" t="s">
        <v>371</v>
      </c>
      <c r="G2668" s="11" t="s">
        <v>506</v>
      </c>
      <c r="H2668" s="11" t="s">
        <v>262</v>
      </c>
      <c r="I2668" s="11" t="s">
        <v>3431</v>
      </c>
      <c r="J2668" t="str">
        <f>IF(L2668="","",VLOOKUP(L2668,Продукция!B:D,3,0))</f>
        <v>Биологический_материал</v>
      </c>
      <c r="K2668" t="str">
        <f>IF(L2668="","",VLOOKUP(L2668,Продукция!B:C,2,0))</f>
        <v>Сыворотка крови</v>
      </c>
      <c r="L2668" s="155" t="s">
        <v>302</v>
      </c>
      <c r="M2668">
        <f>IF(L2668="","",VLOOKUP(L2668,Продукция!B:L,11,0))</f>
        <v>0</v>
      </c>
      <c r="N2668" s="150" t="s">
        <v>873</v>
      </c>
      <c r="P2668" s="150" t="s">
        <v>340</v>
      </c>
      <c r="Q2668" s="150" t="s">
        <v>854</v>
      </c>
      <c r="R2668" s="153" t="s">
        <v>5000</v>
      </c>
      <c r="S2668" s="11">
        <v>18</v>
      </c>
      <c r="T2668" s="11" t="s">
        <v>5279</v>
      </c>
      <c r="V2668" s="14">
        <v>45768</v>
      </c>
      <c r="Z2668" s="162" t="s">
        <v>4823</v>
      </c>
      <c r="AA2668" s="15">
        <v>0.47916666666666669</v>
      </c>
      <c r="AB2668" t="str">
        <f>IF(L2668="","",VLOOKUP(L2668&amp;I2668,Продукция!A:I,9,0))</f>
        <v>рекомендация производителя набора</v>
      </c>
      <c r="AC2668" s="14">
        <v>45793</v>
      </c>
      <c r="AD2668" s="11" t="s">
        <v>2676</v>
      </c>
      <c r="AE2668" s="11" t="s">
        <v>4823</v>
      </c>
      <c r="AF2668" t="str">
        <f>IF(AD2668="","",VLOOKUP(AD2668,'Сотрудники и ссылки'!A:B,2,0))</f>
        <v>Серолог</v>
      </c>
      <c r="AG2668">
        <f>IF(AD2668="","",VLOOKUP(AD2668,'Сотрудники и ссылки'!A:C,3,0))</f>
        <v>20007746</v>
      </c>
      <c r="AH2668" s="11" t="s">
        <v>2676</v>
      </c>
      <c r="AI2668" t="str">
        <f>IF(AH2668="","",VLOOKUP(AH2668,'Сотрудники и ссылки'!A:B,2,0))</f>
        <v>Серолог</v>
      </c>
      <c r="AJ2668">
        <f>IF(AH2668="","",VLOOKUP(AH2668,'Сотрудники и ссылки'!A:C,3,0))</f>
        <v>20007746</v>
      </c>
      <c r="AK2668" s="14">
        <v>45793</v>
      </c>
      <c r="AL2668" s="2">
        <f>IF(AK2668="","",AK2668+VLOOKUP(I2668,'Вид исследования'!B:E,4,0))</f>
        <v>45794</v>
      </c>
      <c r="AM2668" s="2">
        <f>IF(AK2668="","",AK2668+VLOOKUP(I2668,'Вид исследования'!B:F,5,0))</f>
        <v>45794</v>
      </c>
      <c r="AN2668" s="14">
        <v>45793</v>
      </c>
      <c r="AP2668" s="150" t="s">
        <v>189</v>
      </c>
      <c r="AQ2668" t="str">
        <f>IFERROR(IF(L2668="","",VLOOKUP(L2668&amp;I2668,Продукция!A:K,11,0)),"обратитесь к админ справочника")</f>
        <v>согласно рекомендациям производителя теста</v>
      </c>
      <c r="AR2668" s="11" t="s">
        <v>4823</v>
      </c>
      <c r="AS2668" t="str">
        <f>IFERROR(IF(L2668="","",VLOOKUP(L2668&amp;I2668,Продукция!A:J,10,0)),"обратитесь к админ справочника")</f>
        <v>инструкция по применению набора ХЕМА</v>
      </c>
      <c r="AT2668" s="11" t="s">
        <v>4823</v>
      </c>
      <c r="AU2668" s="11" t="s">
        <v>4823</v>
      </c>
      <c r="AV2668" s="11" t="s">
        <v>2676</v>
      </c>
      <c r="AW2668" s="150" t="s">
        <v>4824</v>
      </c>
      <c r="AX2668" s="11" t="s">
        <v>506</v>
      </c>
      <c r="AY2668" s="11" t="s">
        <v>1130</v>
      </c>
      <c r="AZ2668" s="11">
        <v>107</v>
      </c>
      <c r="BA2668" s="11">
        <v>38</v>
      </c>
      <c r="BC2668" s="11" t="s">
        <v>4992</v>
      </c>
    </row>
    <row r="2669" spans="1:55" x14ac:dyDescent="0.25">
      <c r="A2669" t="str">
        <f t="shared" si="47"/>
        <v>С/764ART (ХЕМА) инфекционный альвеолярный ринотрахеит тип А и В уровень антител</v>
      </c>
      <c r="B2669" t="str">
        <f>IF(E2669="","",INDEX(Лаборатории!A:A,MATCH('Производственный контроль'!E2669,Лаборатории!B:B,0)))</f>
        <v xml:space="preserve">КУРИНОЕ ЦАРСТВО АО </v>
      </c>
      <c r="C2669" t="str">
        <f>IF(E2669="","",VLOOKUP(E2669,Лаборатории!B:D,3,0))</f>
        <v>U377_CHL</v>
      </c>
      <c r="D2669" s="12">
        <v>45772</v>
      </c>
      <c r="E2669" s="150" t="s">
        <v>793</v>
      </c>
      <c r="F2669" s="11" t="s">
        <v>371</v>
      </c>
      <c r="G2669" s="11" t="s">
        <v>506</v>
      </c>
      <c r="H2669" s="11" t="s">
        <v>262</v>
      </c>
      <c r="I2669" s="11" t="s">
        <v>3432</v>
      </c>
      <c r="J2669" t="str">
        <f>IF(L2669="","",VLOOKUP(L2669,Продукция!B:D,3,0))</f>
        <v>Биологический_материал</v>
      </c>
      <c r="K2669" t="str">
        <f>IF(L2669="","",VLOOKUP(L2669,Продукция!B:C,2,0))</f>
        <v>Сыворотка крови</v>
      </c>
      <c r="L2669" s="155" t="s">
        <v>302</v>
      </c>
      <c r="M2669">
        <f>IF(L2669="","",VLOOKUP(L2669,Продукция!B:L,11,0))</f>
        <v>0</v>
      </c>
      <c r="N2669" s="150" t="s">
        <v>873</v>
      </c>
      <c r="P2669" s="150" t="s">
        <v>340</v>
      </c>
      <c r="Q2669" s="150" t="s">
        <v>854</v>
      </c>
      <c r="R2669" s="153" t="s">
        <v>5003</v>
      </c>
      <c r="S2669" s="11">
        <v>19</v>
      </c>
      <c r="T2669" s="11" t="s">
        <v>5279</v>
      </c>
      <c r="V2669" s="14">
        <v>45770</v>
      </c>
      <c r="Z2669" s="162" t="s">
        <v>4823</v>
      </c>
      <c r="AA2669" s="15">
        <v>0.47916666666666669</v>
      </c>
      <c r="AB2669" t="str">
        <f>IF(L2669="","",VLOOKUP(L2669&amp;I2669,Продукция!A:I,9,0))</f>
        <v>рекомендация производителя набора</v>
      </c>
      <c r="AC2669" s="14">
        <v>45793</v>
      </c>
      <c r="AD2669" s="11" t="s">
        <v>2673</v>
      </c>
      <c r="AE2669" s="11" t="s">
        <v>4823</v>
      </c>
      <c r="AF2669" t="str">
        <f>IF(AD2669="","",VLOOKUP(AD2669,'Сотрудники и ссылки'!A:B,2,0))</f>
        <v>Серолог</v>
      </c>
      <c r="AG2669">
        <f>IF(AD2669="","",VLOOKUP(AD2669,'Сотрудники и ссылки'!A:C,3,0))</f>
        <v>20001771</v>
      </c>
      <c r="AH2669" s="11" t="s">
        <v>2673</v>
      </c>
      <c r="AI2669" t="str">
        <f>IF(AH2669="","",VLOOKUP(AH2669,'Сотрудники и ссылки'!A:B,2,0))</f>
        <v>Серолог</v>
      </c>
      <c r="AJ2669">
        <f>IF(AH2669="","",VLOOKUP(AH2669,'Сотрудники и ссылки'!A:C,3,0))</f>
        <v>20001771</v>
      </c>
      <c r="AK2669" s="14">
        <v>45793</v>
      </c>
      <c r="AL2669" s="2">
        <f>IF(AK2669="","",AK2669+VLOOKUP(I2669,'Вид исследования'!B:E,4,0))</f>
        <v>45794</v>
      </c>
      <c r="AM2669" s="2">
        <f>IF(AK2669="","",AK2669+VLOOKUP(I2669,'Вид исследования'!B:F,5,0))</f>
        <v>45794</v>
      </c>
      <c r="AN2669" s="14">
        <v>45793</v>
      </c>
      <c r="AP2669" s="150" t="s">
        <v>189</v>
      </c>
      <c r="AQ2669" t="str">
        <f>IFERROR(IF(L2669="","",VLOOKUP(L2669&amp;I2669,Продукция!A:K,11,0)),"обратитесь к админ справочника")</f>
        <v>согласно рекомендациям производителя теста</v>
      </c>
      <c r="AR2669" s="11" t="s">
        <v>4823</v>
      </c>
      <c r="AS2669" t="str">
        <f>IFERROR(IF(L2669="","",VLOOKUP(L2669&amp;I2669,Продукция!A:J,10,0)),"обратитесь к админ справочника")</f>
        <v>инструкция по применению набора ХЕМА</v>
      </c>
      <c r="AT2669" s="11" t="s">
        <v>4823</v>
      </c>
      <c r="AU2669" s="11" t="s">
        <v>4823</v>
      </c>
      <c r="AV2669" s="11" t="s">
        <v>2673</v>
      </c>
      <c r="AW2669" s="150" t="s">
        <v>4824</v>
      </c>
      <c r="AX2669" s="11" t="s">
        <v>506</v>
      </c>
      <c r="AY2669" s="11" t="s">
        <v>1117</v>
      </c>
      <c r="AZ2669" s="11">
        <v>107</v>
      </c>
      <c r="BA2669" s="11">
        <v>38</v>
      </c>
      <c r="BC2669" s="11" t="s">
        <v>4992</v>
      </c>
    </row>
    <row r="2670" spans="1:55" x14ac:dyDescent="0.25">
      <c r="A2670" t="str">
        <f t="shared" si="47"/>
        <v>С/764ART (ХЕМА) инфекционный альвеолярный ринотрахеит тип А и В уровень антител</v>
      </c>
      <c r="B2670" t="str">
        <f>IF(E2670="","",INDEX(Лаборатории!A:A,MATCH('Производственный контроль'!E2670,Лаборатории!B:B,0)))</f>
        <v xml:space="preserve">КУРИНОЕ ЦАРСТВО АО </v>
      </c>
      <c r="C2670" t="str">
        <f>IF(E2670="","",VLOOKUP(E2670,Лаборатории!B:D,3,0))</f>
        <v>U377_CHL</v>
      </c>
      <c r="D2670" s="12">
        <v>45772</v>
      </c>
      <c r="E2670" s="150" t="s">
        <v>793</v>
      </c>
      <c r="F2670" s="11" t="s">
        <v>371</v>
      </c>
      <c r="G2670" s="11" t="s">
        <v>506</v>
      </c>
      <c r="H2670" s="11" t="s">
        <v>262</v>
      </c>
      <c r="I2670" s="11" t="s">
        <v>3432</v>
      </c>
      <c r="J2670" t="str">
        <f>IF(L2670="","",VLOOKUP(L2670,Продукция!B:D,3,0))</f>
        <v>Биологический_материал</v>
      </c>
      <c r="K2670" t="str">
        <f>IF(L2670="","",VLOOKUP(L2670,Продукция!B:C,2,0))</f>
        <v>Сыворотка крови</v>
      </c>
      <c r="L2670" s="155" t="s">
        <v>302</v>
      </c>
      <c r="M2670">
        <f>IF(L2670="","",VLOOKUP(L2670,Продукция!B:L,11,0))</f>
        <v>0</v>
      </c>
      <c r="N2670" s="150" t="s">
        <v>873</v>
      </c>
      <c r="P2670" s="150" t="s">
        <v>340</v>
      </c>
      <c r="Q2670" s="150" t="s">
        <v>854</v>
      </c>
      <c r="R2670" s="153" t="s">
        <v>5009</v>
      </c>
      <c r="S2670" s="11">
        <v>19</v>
      </c>
      <c r="T2670" s="11" t="s">
        <v>5279</v>
      </c>
      <c r="V2670" s="14">
        <v>45771</v>
      </c>
      <c r="Z2670" s="162" t="s">
        <v>4823</v>
      </c>
      <c r="AA2670" s="15">
        <v>0.47916666666666669</v>
      </c>
      <c r="AB2670" t="str">
        <f>IF(L2670="","",VLOOKUP(L2670&amp;I2670,Продукция!A:I,9,0))</f>
        <v>рекомендация производителя набора</v>
      </c>
      <c r="AC2670" s="14">
        <v>45793</v>
      </c>
      <c r="AD2670" s="11" t="s">
        <v>2673</v>
      </c>
      <c r="AE2670" s="11" t="s">
        <v>4823</v>
      </c>
      <c r="AF2670" t="str">
        <f>IF(AD2670="","",VLOOKUP(AD2670,'Сотрудники и ссылки'!A:B,2,0))</f>
        <v>Серолог</v>
      </c>
      <c r="AG2670">
        <f>IF(AD2670="","",VLOOKUP(AD2670,'Сотрудники и ссылки'!A:C,3,0))</f>
        <v>20001771</v>
      </c>
      <c r="AH2670" s="11" t="s">
        <v>2673</v>
      </c>
      <c r="AI2670" t="str">
        <f>IF(AH2670="","",VLOOKUP(AH2670,'Сотрудники и ссылки'!A:B,2,0))</f>
        <v>Серолог</v>
      </c>
      <c r="AJ2670">
        <f>IF(AH2670="","",VLOOKUP(AH2670,'Сотрудники и ссылки'!A:C,3,0))</f>
        <v>20001771</v>
      </c>
      <c r="AK2670" s="14">
        <v>45793</v>
      </c>
      <c r="AL2670" s="2">
        <f>IF(AK2670="","",AK2670+VLOOKUP(I2670,'Вид исследования'!B:E,4,0))</f>
        <v>45794</v>
      </c>
      <c r="AM2670" s="2">
        <f>IF(AK2670="","",AK2670+VLOOKUP(I2670,'Вид исследования'!B:F,5,0))</f>
        <v>45794</v>
      </c>
      <c r="AN2670" s="14">
        <v>45793</v>
      </c>
      <c r="AP2670" s="150" t="s">
        <v>189</v>
      </c>
      <c r="AQ2670" t="str">
        <f>IFERROR(IF(L2670="","",VLOOKUP(L2670&amp;I2670,Продукция!A:K,11,0)),"обратитесь к админ справочника")</f>
        <v>согласно рекомендациям производителя теста</v>
      </c>
      <c r="AR2670" s="11" t="s">
        <v>4823</v>
      </c>
      <c r="AS2670" t="str">
        <f>IFERROR(IF(L2670="","",VLOOKUP(L2670&amp;I2670,Продукция!A:J,10,0)),"обратитесь к админ справочника")</f>
        <v>инструкция по применению набора ХЕМА</v>
      </c>
      <c r="AT2670" s="11" t="s">
        <v>4823</v>
      </c>
      <c r="AU2670" s="11" t="s">
        <v>4823</v>
      </c>
      <c r="AV2670" s="11" t="s">
        <v>2673</v>
      </c>
      <c r="AW2670" s="150" t="s">
        <v>4824</v>
      </c>
      <c r="AX2670" s="11" t="s">
        <v>506</v>
      </c>
      <c r="AY2670" s="11" t="s">
        <v>1111</v>
      </c>
      <c r="AZ2670" s="11">
        <v>107</v>
      </c>
      <c r="BA2670" s="11">
        <v>37</v>
      </c>
      <c r="BC2670" s="11" t="s">
        <v>4992</v>
      </c>
    </row>
    <row r="2671" spans="1:55" x14ac:dyDescent="0.25">
      <c r="A2671" t="str">
        <f t="shared" si="47"/>
        <v>С/764ART (ХЕМА) инфекционный альвеолярный ринотрахеит тип А и В уровень антител</v>
      </c>
      <c r="B2671" t="str">
        <f>IF(E2671="","",INDEX(Лаборатории!A:A,MATCH('Производственный контроль'!E2671,Лаборатории!B:B,0)))</f>
        <v xml:space="preserve">КУРИНОЕ ЦАРСТВО АО </v>
      </c>
      <c r="C2671" t="str">
        <f>IF(E2671="","",VLOOKUP(E2671,Лаборатории!B:D,3,0))</f>
        <v>U377_CHL</v>
      </c>
      <c r="D2671" s="12">
        <v>45772</v>
      </c>
      <c r="E2671" s="150" t="s">
        <v>793</v>
      </c>
      <c r="F2671" s="11" t="s">
        <v>371</v>
      </c>
      <c r="G2671" s="11" t="s">
        <v>506</v>
      </c>
      <c r="H2671" s="11" t="s">
        <v>262</v>
      </c>
      <c r="I2671" s="11" t="s">
        <v>3432</v>
      </c>
      <c r="J2671" t="str">
        <f>IF(L2671="","",VLOOKUP(L2671,Продукция!B:D,3,0))</f>
        <v>Биологический_материал</v>
      </c>
      <c r="K2671" t="str">
        <f>IF(L2671="","",VLOOKUP(L2671,Продукция!B:C,2,0))</f>
        <v>Сыворотка крови</v>
      </c>
      <c r="L2671" s="155" t="s">
        <v>302</v>
      </c>
      <c r="M2671">
        <f>IF(L2671="","",VLOOKUP(L2671,Продукция!B:L,11,0))</f>
        <v>0</v>
      </c>
      <c r="N2671" s="150" t="s">
        <v>873</v>
      </c>
      <c r="P2671" s="150" t="s">
        <v>340</v>
      </c>
      <c r="Q2671" s="150" t="s">
        <v>854</v>
      </c>
      <c r="R2671" s="153" t="s">
        <v>4997</v>
      </c>
      <c r="S2671" s="11">
        <v>18</v>
      </c>
      <c r="T2671" s="11" t="s">
        <v>5279</v>
      </c>
      <c r="V2671" s="14">
        <v>45768</v>
      </c>
      <c r="Z2671" s="162" t="s">
        <v>4823</v>
      </c>
      <c r="AA2671" s="15">
        <v>0.47916666666666669</v>
      </c>
      <c r="AB2671" t="str">
        <f>IF(L2671="","",VLOOKUP(L2671&amp;I2671,Продукция!A:I,9,0))</f>
        <v>рекомендация производителя набора</v>
      </c>
      <c r="AC2671" s="14">
        <v>45793</v>
      </c>
      <c r="AD2671" s="11" t="s">
        <v>2673</v>
      </c>
      <c r="AE2671" s="11" t="s">
        <v>4823</v>
      </c>
      <c r="AF2671" t="str">
        <f>IF(AD2671="","",VLOOKUP(AD2671,'Сотрудники и ссылки'!A:B,2,0))</f>
        <v>Серолог</v>
      </c>
      <c r="AG2671">
        <f>IF(AD2671="","",VLOOKUP(AD2671,'Сотрудники и ссылки'!A:C,3,0))</f>
        <v>20001771</v>
      </c>
      <c r="AH2671" s="11" t="s">
        <v>2673</v>
      </c>
      <c r="AI2671" t="str">
        <f>IF(AH2671="","",VLOOKUP(AH2671,'Сотрудники и ссылки'!A:B,2,0))</f>
        <v>Серолог</v>
      </c>
      <c r="AJ2671">
        <f>IF(AH2671="","",VLOOKUP(AH2671,'Сотрудники и ссылки'!A:C,3,0))</f>
        <v>20001771</v>
      </c>
      <c r="AK2671" s="14">
        <v>45793</v>
      </c>
      <c r="AL2671" s="2">
        <f>IF(AK2671="","",AK2671+VLOOKUP(I2671,'Вид исследования'!B:E,4,0))</f>
        <v>45794</v>
      </c>
      <c r="AM2671" s="2">
        <f>IF(AK2671="","",AK2671+VLOOKUP(I2671,'Вид исследования'!B:F,5,0))</f>
        <v>45794</v>
      </c>
      <c r="AN2671" s="14">
        <v>45793</v>
      </c>
      <c r="AP2671" s="150" t="s">
        <v>189</v>
      </c>
      <c r="AQ2671" t="str">
        <f>IFERROR(IF(L2671="","",VLOOKUP(L2671&amp;I2671,Продукция!A:K,11,0)),"обратитесь к админ справочника")</f>
        <v>согласно рекомендациям производителя теста</v>
      </c>
      <c r="AR2671" s="11" t="s">
        <v>4823</v>
      </c>
      <c r="AS2671" t="str">
        <f>IFERROR(IF(L2671="","",VLOOKUP(L2671&amp;I2671,Продукция!A:J,10,0)),"обратитесь к админ справочника")</f>
        <v>инструкция по применению набора ХЕМА</v>
      </c>
      <c r="AT2671" s="11" t="s">
        <v>4823</v>
      </c>
      <c r="AU2671" s="11" t="s">
        <v>4823</v>
      </c>
      <c r="AV2671" s="11" t="s">
        <v>2673</v>
      </c>
      <c r="AW2671" s="150" t="s">
        <v>4824</v>
      </c>
      <c r="AX2671" s="11" t="s">
        <v>506</v>
      </c>
      <c r="AY2671" s="11" t="s">
        <v>1129</v>
      </c>
      <c r="AZ2671" s="11">
        <v>107</v>
      </c>
      <c r="BA2671" s="11">
        <v>38</v>
      </c>
      <c r="BC2671" s="11" t="s">
        <v>4992</v>
      </c>
    </row>
    <row r="2672" spans="1:55" x14ac:dyDescent="0.25">
      <c r="A2672" t="str">
        <f t="shared" si="47"/>
        <v>С/764ART (ХЕМА) инфекционный альвеолярный ринотрахеит тип А и В уровень антител</v>
      </c>
      <c r="B2672" t="str">
        <f>IF(E2672="","",INDEX(Лаборатории!A:A,MATCH('Производственный контроль'!E2672,Лаборатории!B:B,0)))</f>
        <v xml:space="preserve">КУРИНОЕ ЦАРСТВО АО </v>
      </c>
      <c r="C2672" t="str">
        <f>IF(E2672="","",VLOOKUP(E2672,Лаборатории!B:D,3,0))</f>
        <v>U377_CHL</v>
      </c>
      <c r="D2672" s="12">
        <v>45772</v>
      </c>
      <c r="E2672" s="150" t="s">
        <v>793</v>
      </c>
      <c r="F2672" s="11" t="s">
        <v>371</v>
      </c>
      <c r="G2672" s="11" t="s">
        <v>506</v>
      </c>
      <c r="H2672" s="11" t="s">
        <v>262</v>
      </c>
      <c r="I2672" s="11" t="s">
        <v>3432</v>
      </c>
      <c r="J2672" t="str">
        <f>IF(L2672="","",VLOOKUP(L2672,Продукция!B:D,3,0))</f>
        <v>Биологический_материал</v>
      </c>
      <c r="K2672" t="str">
        <f>IF(L2672="","",VLOOKUP(L2672,Продукция!B:C,2,0))</f>
        <v>Сыворотка крови</v>
      </c>
      <c r="L2672" s="155" t="s">
        <v>302</v>
      </c>
      <c r="M2672">
        <f>IF(L2672="","",VLOOKUP(L2672,Продукция!B:L,11,0))</f>
        <v>0</v>
      </c>
      <c r="N2672" s="150" t="s">
        <v>873</v>
      </c>
      <c r="P2672" s="150" t="s">
        <v>340</v>
      </c>
      <c r="Q2672" s="150" t="s">
        <v>854</v>
      </c>
      <c r="R2672" s="153" t="s">
        <v>5000</v>
      </c>
      <c r="S2672" s="11">
        <v>18</v>
      </c>
      <c r="T2672" s="11" t="s">
        <v>5279</v>
      </c>
      <c r="V2672" s="14">
        <v>45768</v>
      </c>
      <c r="Z2672" s="162" t="s">
        <v>4823</v>
      </c>
      <c r="AA2672" s="15">
        <v>0.47916666666666669</v>
      </c>
      <c r="AB2672" t="str">
        <f>IF(L2672="","",VLOOKUP(L2672&amp;I2672,Продукция!A:I,9,0))</f>
        <v>рекомендация производителя набора</v>
      </c>
      <c r="AC2672" s="14">
        <v>45793</v>
      </c>
      <c r="AD2672" s="11" t="s">
        <v>2673</v>
      </c>
      <c r="AE2672" s="11" t="s">
        <v>4823</v>
      </c>
      <c r="AF2672" t="str">
        <f>IF(AD2672="","",VLOOKUP(AD2672,'Сотрудники и ссылки'!A:B,2,0))</f>
        <v>Серолог</v>
      </c>
      <c r="AG2672">
        <f>IF(AD2672="","",VLOOKUP(AD2672,'Сотрудники и ссылки'!A:C,3,0))</f>
        <v>20001771</v>
      </c>
      <c r="AH2672" s="11" t="s">
        <v>2673</v>
      </c>
      <c r="AI2672" t="str">
        <f>IF(AH2672="","",VLOOKUP(AH2672,'Сотрудники и ссылки'!A:B,2,0))</f>
        <v>Серолог</v>
      </c>
      <c r="AJ2672">
        <f>IF(AH2672="","",VLOOKUP(AH2672,'Сотрудники и ссылки'!A:C,3,0))</f>
        <v>20001771</v>
      </c>
      <c r="AK2672" s="14">
        <v>45793</v>
      </c>
      <c r="AL2672" s="2">
        <f>IF(AK2672="","",AK2672+VLOOKUP(I2672,'Вид исследования'!B:E,4,0))</f>
        <v>45794</v>
      </c>
      <c r="AM2672" s="2">
        <f>IF(AK2672="","",AK2672+VLOOKUP(I2672,'Вид исследования'!B:F,5,0))</f>
        <v>45794</v>
      </c>
      <c r="AN2672" s="14">
        <v>45793</v>
      </c>
      <c r="AP2672" s="150" t="s">
        <v>189</v>
      </c>
      <c r="AQ2672" t="str">
        <f>IFERROR(IF(L2672="","",VLOOKUP(L2672&amp;I2672,Продукция!A:K,11,0)),"обратитесь к админ справочника")</f>
        <v>согласно рекомендациям производителя теста</v>
      </c>
      <c r="AR2672" s="11" t="s">
        <v>4823</v>
      </c>
      <c r="AS2672" t="str">
        <f>IFERROR(IF(L2672="","",VLOOKUP(L2672&amp;I2672,Продукция!A:J,10,0)),"обратитесь к админ справочника")</f>
        <v>инструкция по применению набора ХЕМА</v>
      </c>
      <c r="AT2672" s="11" t="s">
        <v>4823</v>
      </c>
      <c r="AU2672" s="11" t="s">
        <v>4823</v>
      </c>
      <c r="AV2672" s="11" t="s">
        <v>2673</v>
      </c>
      <c r="AW2672" s="150" t="s">
        <v>4824</v>
      </c>
      <c r="AX2672" s="11" t="s">
        <v>506</v>
      </c>
      <c r="AY2672" s="11" t="s">
        <v>1130</v>
      </c>
      <c r="AZ2672" s="11">
        <v>107</v>
      </c>
      <c r="BA2672" s="11">
        <v>38</v>
      </c>
      <c r="BC2672" s="11" t="s">
        <v>4992</v>
      </c>
    </row>
    <row r="2673" spans="1:55" x14ac:dyDescent="0.25">
      <c r="A2673" t="str">
        <f t="shared" si="47"/>
        <v>С/764Вирус гриппа птиц подтипа H9 уровень антител (ВНИИЗЖ)</v>
      </c>
      <c r="B2673" t="str">
        <f>IF(E2673="","",INDEX(Лаборатории!A:A,MATCH('Производственный контроль'!E2673,Лаборатории!B:B,0)))</f>
        <v xml:space="preserve">КУРИНОЕ ЦАРСТВО АО </v>
      </c>
      <c r="C2673" t="str">
        <f>IF(E2673="","",VLOOKUP(E2673,Лаборатории!B:D,3,0))</f>
        <v>U377_CHL</v>
      </c>
      <c r="D2673" s="12">
        <v>45772</v>
      </c>
      <c r="E2673" s="150" t="s">
        <v>793</v>
      </c>
      <c r="F2673" s="11" t="s">
        <v>371</v>
      </c>
      <c r="G2673" s="11" t="s">
        <v>506</v>
      </c>
      <c r="H2673" s="11" t="s">
        <v>312</v>
      </c>
      <c r="I2673" s="11" t="s">
        <v>3435</v>
      </c>
      <c r="J2673" t="str">
        <f>IF(L2673="","",VLOOKUP(L2673,Продукция!B:D,3,0))</f>
        <v>Биологический_материал</v>
      </c>
      <c r="K2673" t="str">
        <f>IF(L2673="","",VLOOKUP(L2673,Продукция!B:C,2,0))</f>
        <v>Сыворотка крови</v>
      </c>
      <c r="L2673" s="155" t="s">
        <v>302</v>
      </c>
      <c r="M2673">
        <f>IF(L2673="","",VLOOKUP(L2673,Продукция!B:L,11,0))</f>
        <v>0</v>
      </c>
      <c r="N2673" s="150" t="s">
        <v>873</v>
      </c>
      <c r="P2673" s="150" t="s">
        <v>340</v>
      </c>
      <c r="Q2673" s="150" t="s">
        <v>854</v>
      </c>
      <c r="R2673" s="153" t="s">
        <v>5283</v>
      </c>
      <c r="S2673" s="11">
        <v>20</v>
      </c>
      <c r="T2673" s="11" t="s">
        <v>5279</v>
      </c>
      <c r="V2673" s="14">
        <v>45771</v>
      </c>
      <c r="Z2673" s="162" t="s">
        <v>4823</v>
      </c>
      <c r="AA2673" s="15">
        <v>0.47916666666666669</v>
      </c>
      <c r="AB2673" t="str">
        <f>IF(L2673="","",VLOOKUP(L2673&amp;I2673,Продукция!A:I,9,0))</f>
        <v>рекомендация производителя набора</v>
      </c>
      <c r="AC2673" s="14">
        <v>45782</v>
      </c>
      <c r="AD2673" s="11" t="s">
        <v>2673</v>
      </c>
      <c r="AE2673" s="11" t="s">
        <v>4823</v>
      </c>
      <c r="AF2673" t="str">
        <f>IF(AD2673="","",VLOOKUP(AD2673,'Сотрудники и ссылки'!A:B,2,0))</f>
        <v>Серолог</v>
      </c>
      <c r="AG2673">
        <f>IF(AD2673="","",VLOOKUP(AD2673,'Сотрудники и ссылки'!A:C,3,0))</f>
        <v>20001771</v>
      </c>
      <c r="AH2673" s="11" t="s">
        <v>2673</v>
      </c>
      <c r="AI2673" t="str">
        <f>IF(AH2673="","",VLOOKUP(AH2673,'Сотрудники и ссылки'!A:B,2,0))</f>
        <v>Серолог</v>
      </c>
      <c r="AJ2673">
        <f>IF(AH2673="","",VLOOKUP(AH2673,'Сотрудники и ссылки'!A:C,3,0))</f>
        <v>20001771</v>
      </c>
      <c r="AK2673" s="14">
        <v>45782</v>
      </c>
      <c r="AL2673" s="2">
        <f>IF(AK2673="","",AK2673+VLOOKUP(I2673,'Вид исследования'!B:E,4,0))</f>
        <v>45783</v>
      </c>
      <c r="AM2673" s="2">
        <f>IF(AK2673="","",AK2673+VLOOKUP(I2673,'Вид исследования'!B:F,5,0))</f>
        <v>45783</v>
      </c>
      <c r="AN2673" s="14">
        <v>45782</v>
      </c>
      <c r="AP2673" s="150" t="s">
        <v>189</v>
      </c>
      <c r="AQ2673" t="str">
        <f>IFERROR(IF(L2673="","",VLOOKUP(L2673&amp;I2673,Продукция!A:K,11,0)),"обратитесь к админ справочника")</f>
        <v>согласно рекомендациям производителя теста</v>
      </c>
      <c r="AR2673" s="11" t="s">
        <v>4823</v>
      </c>
      <c r="AS2673" t="str">
        <f>IFERROR(IF(L2673="","",VLOOKUP(L2673&amp;I2673,Продукция!A:J,10,0)),"обратитесь к админ справочника")</f>
        <v>инструкция по применению набора AI, Н9</v>
      </c>
      <c r="AT2673" s="11" t="s">
        <v>4823</v>
      </c>
      <c r="AU2673" s="11" t="s">
        <v>4823</v>
      </c>
      <c r="AV2673" s="11" t="s">
        <v>2673</v>
      </c>
      <c r="AW2673" s="150" t="s">
        <v>4824</v>
      </c>
      <c r="AX2673" s="11" t="s">
        <v>506</v>
      </c>
      <c r="AY2673" s="11" t="s">
        <v>1111</v>
      </c>
      <c r="AZ2673" s="11">
        <v>107</v>
      </c>
      <c r="BA2673" s="11">
        <v>37</v>
      </c>
      <c r="BC2673" s="11" t="s">
        <v>4992</v>
      </c>
    </row>
    <row r="2674" spans="1:55" x14ac:dyDescent="0.25">
      <c r="A2674" t="str">
        <f t="shared" si="47"/>
        <v>С/764Вирус гриппа птиц подтипа H9 уровень антител (ВНИИЗЖ)</v>
      </c>
      <c r="B2674" t="str">
        <f>IF(E2674="","",INDEX(Лаборатории!A:A,MATCH('Производственный контроль'!E2674,Лаборатории!B:B,0)))</f>
        <v xml:space="preserve">КУРИНОЕ ЦАРСТВО АО </v>
      </c>
      <c r="C2674" t="str">
        <f>IF(E2674="","",VLOOKUP(E2674,Лаборатории!B:D,3,0))</f>
        <v>U377_CHL</v>
      </c>
      <c r="D2674" s="12">
        <v>45772</v>
      </c>
      <c r="E2674" s="150" t="s">
        <v>793</v>
      </c>
      <c r="F2674" s="11" t="s">
        <v>371</v>
      </c>
      <c r="G2674" s="11" t="s">
        <v>506</v>
      </c>
      <c r="H2674" s="11" t="s">
        <v>312</v>
      </c>
      <c r="I2674" s="11" t="s">
        <v>3435</v>
      </c>
      <c r="J2674" t="str">
        <f>IF(L2674="","",VLOOKUP(L2674,Продукция!B:D,3,0))</f>
        <v>Биологический_материал</v>
      </c>
      <c r="K2674" t="str">
        <f>IF(L2674="","",VLOOKUP(L2674,Продукция!B:C,2,0))</f>
        <v>Сыворотка крови</v>
      </c>
      <c r="L2674" s="155" t="s">
        <v>302</v>
      </c>
      <c r="M2674">
        <f>IF(L2674="","",VLOOKUP(L2674,Продукция!B:L,11,0))</f>
        <v>0</v>
      </c>
      <c r="N2674" s="150" t="s">
        <v>873</v>
      </c>
      <c r="P2674" s="150" t="s">
        <v>340</v>
      </c>
      <c r="Q2674" s="150" t="s">
        <v>854</v>
      </c>
      <c r="R2674" s="153" t="s">
        <v>5282</v>
      </c>
      <c r="S2674" s="11">
        <v>20</v>
      </c>
      <c r="T2674" s="11" t="s">
        <v>5279</v>
      </c>
      <c r="V2674" s="14">
        <v>45770</v>
      </c>
      <c r="Z2674" s="162" t="s">
        <v>4823</v>
      </c>
      <c r="AA2674" s="15">
        <v>0.47916666666666669</v>
      </c>
      <c r="AB2674" t="str">
        <f>IF(L2674="","",VLOOKUP(L2674&amp;I2674,Продукция!A:I,9,0))</f>
        <v>рекомендация производителя набора</v>
      </c>
      <c r="AC2674" s="14">
        <v>45782</v>
      </c>
      <c r="AD2674" s="11" t="s">
        <v>2673</v>
      </c>
      <c r="AE2674" s="11" t="s">
        <v>4823</v>
      </c>
      <c r="AF2674" t="str">
        <f>IF(AD2674="","",VLOOKUP(AD2674,'Сотрудники и ссылки'!A:B,2,0))</f>
        <v>Серолог</v>
      </c>
      <c r="AG2674">
        <f>IF(AD2674="","",VLOOKUP(AD2674,'Сотрудники и ссылки'!A:C,3,0))</f>
        <v>20001771</v>
      </c>
      <c r="AH2674" s="11" t="s">
        <v>2673</v>
      </c>
      <c r="AI2674" t="str">
        <f>IF(AH2674="","",VLOOKUP(AH2674,'Сотрудники и ссылки'!A:B,2,0))</f>
        <v>Серолог</v>
      </c>
      <c r="AJ2674">
        <f>IF(AH2674="","",VLOOKUP(AH2674,'Сотрудники и ссылки'!A:C,3,0))</f>
        <v>20001771</v>
      </c>
      <c r="AK2674" s="14">
        <v>45782</v>
      </c>
      <c r="AL2674" s="2">
        <f>IF(AK2674="","",AK2674+VLOOKUP(I2674,'Вид исследования'!B:E,4,0))</f>
        <v>45783</v>
      </c>
      <c r="AM2674" s="2">
        <f>IF(AK2674="","",AK2674+VLOOKUP(I2674,'Вид исследования'!B:F,5,0))</f>
        <v>45783</v>
      </c>
      <c r="AN2674" s="14">
        <v>45782</v>
      </c>
      <c r="AP2674" s="150" t="s">
        <v>189</v>
      </c>
      <c r="AQ2674" t="str">
        <f>IFERROR(IF(L2674="","",VLOOKUP(L2674&amp;I2674,Продукция!A:K,11,0)),"обратитесь к админ справочника")</f>
        <v>согласно рекомендациям производителя теста</v>
      </c>
      <c r="AR2674" s="11" t="s">
        <v>4823</v>
      </c>
      <c r="AS2674" t="str">
        <f>IFERROR(IF(L2674="","",VLOOKUP(L2674&amp;I2674,Продукция!A:J,10,0)),"обратитесь к админ справочника")</f>
        <v>инструкция по применению набора AI, Н9</v>
      </c>
      <c r="AT2674" s="11" t="s">
        <v>4823</v>
      </c>
      <c r="AU2674" s="11" t="s">
        <v>4823</v>
      </c>
      <c r="AV2674" s="11" t="s">
        <v>2673</v>
      </c>
      <c r="AW2674" s="150" t="s">
        <v>4824</v>
      </c>
      <c r="AX2674" s="11" t="s">
        <v>506</v>
      </c>
      <c r="AY2674" s="11" t="s">
        <v>1117</v>
      </c>
      <c r="AZ2674" s="11">
        <v>107</v>
      </c>
      <c r="BA2674" s="11">
        <v>38</v>
      </c>
      <c r="BC2674" s="11" t="s">
        <v>4992</v>
      </c>
    </row>
    <row r="2675" spans="1:55" x14ac:dyDescent="0.25">
      <c r="A2675" t="str">
        <f t="shared" si="47"/>
        <v>С/764Вирус гриппа птиц подтипа H9 уровень антител (ВНИИЗЖ)</v>
      </c>
      <c r="B2675" t="str">
        <f>IF(E2675="","",INDEX(Лаборатории!A:A,MATCH('Производственный контроль'!E2675,Лаборатории!B:B,0)))</f>
        <v xml:space="preserve">КУРИНОЕ ЦАРСТВО АО </v>
      </c>
      <c r="C2675" t="str">
        <f>IF(E2675="","",VLOOKUP(E2675,Лаборатории!B:D,3,0))</f>
        <v>U377_CHL</v>
      </c>
      <c r="D2675" s="12">
        <v>45772</v>
      </c>
      <c r="E2675" s="150" t="s">
        <v>793</v>
      </c>
      <c r="F2675" s="11" t="s">
        <v>371</v>
      </c>
      <c r="G2675" s="11" t="s">
        <v>506</v>
      </c>
      <c r="H2675" s="11" t="s">
        <v>312</v>
      </c>
      <c r="I2675" s="11" t="s">
        <v>3435</v>
      </c>
      <c r="J2675" t="str">
        <f>IF(L2675="","",VLOOKUP(L2675,Продукция!B:D,3,0))</f>
        <v>Биологический_материал</v>
      </c>
      <c r="K2675" t="str">
        <f>IF(L2675="","",VLOOKUP(L2675,Продукция!B:C,2,0))</f>
        <v>Сыворотка крови</v>
      </c>
      <c r="L2675" s="155" t="s">
        <v>302</v>
      </c>
      <c r="M2675">
        <f>IF(L2675="","",VLOOKUP(L2675,Продукция!B:L,11,0))</f>
        <v>0</v>
      </c>
      <c r="N2675" s="150" t="s">
        <v>873</v>
      </c>
      <c r="P2675" s="150" t="s">
        <v>340</v>
      </c>
      <c r="Q2675" s="150" t="s">
        <v>854</v>
      </c>
      <c r="R2675" s="153" t="s">
        <v>4890</v>
      </c>
      <c r="S2675" s="11">
        <v>20</v>
      </c>
      <c r="T2675" s="11" t="s">
        <v>5279</v>
      </c>
      <c r="V2675" s="14">
        <v>45767</v>
      </c>
      <c r="Z2675" s="162" t="s">
        <v>4823</v>
      </c>
      <c r="AA2675" s="15">
        <v>0.47916666666666669</v>
      </c>
      <c r="AB2675" t="str">
        <f>IF(L2675="","",VLOOKUP(L2675&amp;I2675,Продукция!A:I,9,0))</f>
        <v>рекомендация производителя набора</v>
      </c>
      <c r="AC2675" s="14">
        <v>45782</v>
      </c>
      <c r="AD2675" s="11" t="s">
        <v>2673</v>
      </c>
      <c r="AE2675" s="11" t="s">
        <v>4823</v>
      </c>
      <c r="AF2675" t="str">
        <f>IF(AD2675="","",VLOOKUP(AD2675,'Сотрудники и ссылки'!A:B,2,0))</f>
        <v>Серолог</v>
      </c>
      <c r="AG2675">
        <f>IF(AD2675="","",VLOOKUP(AD2675,'Сотрудники и ссылки'!A:C,3,0))</f>
        <v>20001771</v>
      </c>
      <c r="AH2675" s="11" t="s">
        <v>2673</v>
      </c>
      <c r="AI2675" t="str">
        <f>IF(AH2675="","",VLOOKUP(AH2675,'Сотрудники и ссылки'!A:B,2,0))</f>
        <v>Серолог</v>
      </c>
      <c r="AJ2675">
        <f>IF(AH2675="","",VLOOKUP(AH2675,'Сотрудники и ссылки'!A:C,3,0))</f>
        <v>20001771</v>
      </c>
      <c r="AK2675" s="14">
        <v>45782</v>
      </c>
      <c r="AL2675" s="2">
        <f>IF(AK2675="","",AK2675+VLOOKUP(I2675,'Вид исследования'!B:E,4,0))</f>
        <v>45783</v>
      </c>
      <c r="AM2675" s="2">
        <f>IF(AK2675="","",AK2675+VLOOKUP(I2675,'Вид исследования'!B:F,5,0))</f>
        <v>45783</v>
      </c>
      <c r="AN2675" s="14">
        <v>45782</v>
      </c>
      <c r="AP2675" s="150" t="s">
        <v>189</v>
      </c>
      <c r="AQ2675" t="str">
        <f>IFERROR(IF(L2675="","",VLOOKUP(L2675&amp;I2675,Продукция!A:K,11,0)),"обратитесь к админ справочника")</f>
        <v>согласно рекомендациям производителя теста</v>
      </c>
      <c r="AR2675" s="11" t="s">
        <v>4823</v>
      </c>
      <c r="AS2675" t="str">
        <f>IFERROR(IF(L2675="","",VLOOKUP(L2675&amp;I2675,Продукция!A:J,10,0)),"обратитесь к админ справочника")</f>
        <v>инструкция по применению набора AI, Н9</v>
      </c>
      <c r="AT2675" s="11" t="s">
        <v>4823</v>
      </c>
      <c r="AU2675" s="11" t="s">
        <v>4823</v>
      </c>
      <c r="AV2675" s="11" t="s">
        <v>2673</v>
      </c>
      <c r="AW2675" s="150" t="s">
        <v>4824</v>
      </c>
      <c r="AX2675" s="11" t="s">
        <v>506</v>
      </c>
      <c r="AY2675" s="11" t="s">
        <v>1124</v>
      </c>
      <c r="AZ2675" s="11">
        <v>107</v>
      </c>
      <c r="BA2675" s="11">
        <v>38</v>
      </c>
      <c r="BC2675" s="11" t="s">
        <v>4992</v>
      </c>
    </row>
    <row r="2676" spans="1:55" x14ac:dyDescent="0.25">
      <c r="A2676" t="str">
        <f t="shared" si="47"/>
        <v>С/764Вирус гриппа птиц подтипа H9 уровень антител (ВНИИЗЖ)</v>
      </c>
      <c r="B2676" t="str">
        <f>IF(E2676="","",INDEX(Лаборатории!A:A,MATCH('Производственный контроль'!E2676,Лаборатории!B:B,0)))</f>
        <v xml:space="preserve">КУРИНОЕ ЦАРСТВО АО </v>
      </c>
      <c r="C2676" t="str">
        <f>IF(E2676="","",VLOOKUP(E2676,Лаборатории!B:D,3,0))</f>
        <v>U377_CHL</v>
      </c>
      <c r="D2676" s="12">
        <v>45772</v>
      </c>
      <c r="E2676" s="150" t="s">
        <v>793</v>
      </c>
      <c r="F2676" s="11" t="s">
        <v>371</v>
      </c>
      <c r="G2676" s="11" t="s">
        <v>506</v>
      </c>
      <c r="H2676" s="11" t="s">
        <v>312</v>
      </c>
      <c r="I2676" s="11" t="s">
        <v>3435</v>
      </c>
      <c r="J2676" t="str">
        <f>IF(L2676="","",VLOOKUP(L2676,Продукция!B:D,3,0))</f>
        <v>Биологический_материал</v>
      </c>
      <c r="K2676" t="str">
        <f>IF(L2676="","",VLOOKUP(L2676,Продукция!B:C,2,0))</f>
        <v>Сыворотка крови</v>
      </c>
      <c r="L2676" s="155" t="s">
        <v>302</v>
      </c>
      <c r="M2676">
        <f>IF(L2676="","",VLOOKUP(L2676,Продукция!B:L,11,0))</f>
        <v>0</v>
      </c>
      <c r="N2676" s="150" t="s">
        <v>873</v>
      </c>
      <c r="P2676" s="150" t="s">
        <v>340</v>
      </c>
      <c r="Q2676" s="150" t="s">
        <v>854</v>
      </c>
      <c r="R2676" s="153" t="s">
        <v>4997</v>
      </c>
      <c r="S2676" s="11">
        <v>20</v>
      </c>
      <c r="T2676" s="11" t="s">
        <v>5279</v>
      </c>
      <c r="V2676" s="14">
        <v>45768</v>
      </c>
      <c r="Z2676" s="162" t="s">
        <v>4823</v>
      </c>
      <c r="AA2676" s="15">
        <v>0.47916666666666669</v>
      </c>
      <c r="AB2676" t="str">
        <f>IF(L2676="","",VLOOKUP(L2676&amp;I2676,Продукция!A:I,9,0))</f>
        <v>рекомендация производителя набора</v>
      </c>
      <c r="AC2676" s="14">
        <v>45782</v>
      </c>
      <c r="AD2676" s="11" t="s">
        <v>2673</v>
      </c>
      <c r="AE2676" s="11" t="s">
        <v>4823</v>
      </c>
      <c r="AF2676" t="str">
        <f>IF(AD2676="","",VLOOKUP(AD2676,'Сотрудники и ссылки'!A:B,2,0))</f>
        <v>Серолог</v>
      </c>
      <c r="AG2676">
        <f>IF(AD2676="","",VLOOKUP(AD2676,'Сотрудники и ссылки'!A:C,3,0))</f>
        <v>20001771</v>
      </c>
      <c r="AH2676" s="11" t="s">
        <v>2673</v>
      </c>
      <c r="AI2676" t="str">
        <f>IF(AH2676="","",VLOOKUP(AH2676,'Сотрудники и ссылки'!A:B,2,0))</f>
        <v>Серолог</v>
      </c>
      <c r="AJ2676">
        <f>IF(AH2676="","",VLOOKUP(AH2676,'Сотрудники и ссылки'!A:C,3,0))</f>
        <v>20001771</v>
      </c>
      <c r="AK2676" s="14">
        <v>45782</v>
      </c>
      <c r="AL2676" s="2">
        <f>IF(AK2676="","",AK2676+VLOOKUP(I2676,'Вид исследования'!B:E,4,0))</f>
        <v>45783</v>
      </c>
      <c r="AM2676" s="2">
        <f>IF(AK2676="","",AK2676+VLOOKUP(I2676,'Вид исследования'!B:F,5,0))</f>
        <v>45783</v>
      </c>
      <c r="AN2676" s="14">
        <v>45782</v>
      </c>
      <c r="AP2676" s="150" t="s">
        <v>189</v>
      </c>
      <c r="AQ2676" t="str">
        <f>IFERROR(IF(L2676="","",VLOOKUP(L2676&amp;I2676,Продукция!A:K,11,0)),"обратитесь к админ справочника")</f>
        <v>согласно рекомендациям производителя теста</v>
      </c>
      <c r="AR2676" s="11" t="s">
        <v>4823</v>
      </c>
      <c r="AS2676" t="str">
        <f>IFERROR(IF(L2676="","",VLOOKUP(L2676&amp;I2676,Продукция!A:J,10,0)),"обратитесь к админ справочника")</f>
        <v>инструкция по применению набора AI, Н9</v>
      </c>
      <c r="AT2676" s="11" t="s">
        <v>4823</v>
      </c>
      <c r="AU2676" s="11" t="s">
        <v>4823</v>
      </c>
      <c r="AV2676" s="11" t="s">
        <v>2673</v>
      </c>
      <c r="AW2676" s="150" t="s">
        <v>4824</v>
      </c>
      <c r="AX2676" s="11" t="s">
        <v>506</v>
      </c>
      <c r="AY2676" s="11" t="s">
        <v>1129</v>
      </c>
      <c r="AZ2676" s="11">
        <v>107</v>
      </c>
      <c r="BA2676" s="11">
        <v>38</v>
      </c>
      <c r="BC2676" s="11" t="s">
        <v>4992</v>
      </c>
    </row>
    <row r="2677" spans="1:55" x14ac:dyDescent="0.25">
      <c r="A2677" t="str">
        <f t="shared" si="47"/>
        <v>С/764Вирус гриппа птиц подтипа H9 уровень антител (ВНИИЗЖ)</v>
      </c>
      <c r="B2677" t="str">
        <f>IF(E2677="","",INDEX(Лаборатории!A:A,MATCH('Производственный контроль'!E2677,Лаборатории!B:B,0)))</f>
        <v xml:space="preserve">КУРИНОЕ ЦАРСТВО АО </v>
      </c>
      <c r="C2677" t="str">
        <f>IF(E2677="","",VLOOKUP(E2677,Лаборатории!B:D,3,0))</f>
        <v>U377_CHL</v>
      </c>
      <c r="D2677" s="12">
        <v>45772</v>
      </c>
      <c r="E2677" s="150" t="s">
        <v>793</v>
      </c>
      <c r="F2677" s="11" t="s">
        <v>371</v>
      </c>
      <c r="G2677" s="11" t="s">
        <v>506</v>
      </c>
      <c r="H2677" s="11" t="s">
        <v>312</v>
      </c>
      <c r="I2677" s="11" t="s">
        <v>3435</v>
      </c>
      <c r="J2677" t="str">
        <f>IF(L2677="","",VLOOKUP(L2677,Продукция!B:D,3,0))</f>
        <v>Биологический_материал</v>
      </c>
      <c r="K2677" t="str">
        <f>IF(L2677="","",VLOOKUP(L2677,Продукция!B:C,2,0))</f>
        <v>Сыворотка крови</v>
      </c>
      <c r="L2677" s="155" t="s">
        <v>302</v>
      </c>
      <c r="M2677">
        <f>IF(L2677="","",VLOOKUP(L2677,Продукция!B:L,11,0))</f>
        <v>0</v>
      </c>
      <c r="N2677" s="150" t="s">
        <v>873</v>
      </c>
      <c r="P2677" s="150" t="s">
        <v>340</v>
      </c>
      <c r="Q2677" s="150" t="s">
        <v>854</v>
      </c>
      <c r="R2677" s="153" t="s">
        <v>5000</v>
      </c>
      <c r="S2677" s="11">
        <v>20</v>
      </c>
      <c r="T2677" s="11" t="s">
        <v>5279</v>
      </c>
      <c r="V2677" s="14">
        <v>45768</v>
      </c>
      <c r="Z2677" s="162" t="s">
        <v>4823</v>
      </c>
      <c r="AA2677" s="15">
        <v>0.47916666666666669</v>
      </c>
      <c r="AB2677" t="str">
        <f>IF(L2677="","",VLOOKUP(L2677&amp;I2677,Продукция!A:I,9,0))</f>
        <v>рекомендация производителя набора</v>
      </c>
      <c r="AC2677" s="14">
        <v>45782</v>
      </c>
      <c r="AD2677" s="11" t="s">
        <v>2673</v>
      </c>
      <c r="AE2677" s="11" t="s">
        <v>4823</v>
      </c>
      <c r="AF2677" t="str">
        <f>IF(AD2677="","",VLOOKUP(AD2677,'Сотрудники и ссылки'!A:B,2,0))</f>
        <v>Серолог</v>
      </c>
      <c r="AG2677">
        <f>IF(AD2677="","",VLOOKUP(AD2677,'Сотрудники и ссылки'!A:C,3,0))</f>
        <v>20001771</v>
      </c>
      <c r="AH2677" s="11" t="s">
        <v>2673</v>
      </c>
      <c r="AI2677" t="str">
        <f>IF(AH2677="","",VLOOKUP(AH2677,'Сотрудники и ссылки'!A:B,2,0))</f>
        <v>Серолог</v>
      </c>
      <c r="AJ2677">
        <f>IF(AH2677="","",VLOOKUP(AH2677,'Сотрудники и ссылки'!A:C,3,0))</f>
        <v>20001771</v>
      </c>
      <c r="AK2677" s="14">
        <v>45782</v>
      </c>
      <c r="AL2677" s="2">
        <f>IF(AK2677="","",AK2677+VLOOKUP(I2677,'Вид исследования'!B:E,4,0))</f>
        <v>45783</v>
      </c>
      <c r="AM2677" s="2">
        <f>IF(AK2677="","",AK2677+VLOOKUP(I2677,'Вид исследования'!B:F,5,0))</f>
        <v>45783</v>
      </c>
      <c r="AN2677" s="14">
        <v>45782</v>
      </c>
      <c r="AP2677" s="150" t="s">
        <v>189</v>
      </c>
      <c r="AQ2677" t="str">
        <f>IFERROR(IF(L2677="","",VLOOKUP(L2677&amp;I2677,Продукция!A:K,11,0)),"обратитесь к админ справочника")</f>
        <v>согласно рекомендациям производителя теста</v>
      </c>
      <c r="AR2677" s="11" t="s">
        <v>4823</v>
      </c>
      <c r="AS2677" t="str">
        <f>IFERROR(IF(L2677="","",VLOOKUP(L2677&amp;I2677,Продукция!A:J,10,0)),"обратитесь к админ справочника")</f>
        <v>инструкция по применению набора AI, Н9</v>
      </c>
      <c r="AT2677" s="11" t="s">
        <v>4823</v>
      </c>
      <c r="AU2677" s="11" t="s">
        <v>4823</v>
      </c>
      <c r="AV2677" s="11" t="s">
        <v>2673</v>
      </c>
      <c r="AW2677" s="150" t="s">
        <v>4824</v>
      </c>
      <c r="AX2677" s="11" t="s">
        <v>506</v>
      </c>
      <c r="AY2677" s="11" t="s">
        <v>1130</v>
      </c>
      <c r="AZ2677" s="11">
        <v>107</v>
      </c>
      <c r="BA2677" s="11">
        <v>38</v>
      </c>
      <c r="BC2677" s="11" t="s">
        <v>4992</v>
      </c>
    </row>
    <row r="2678" spans="1:55" x14ac:dyDescent="0.25">
      <c r="A2678" t="str">
        <f t="shared" si="47"/>
        <v>С/764Вирус гриппа птиц подтипа H9 уровень антител (ВНИИЗЖ)</v>
      </c>
      <c r="B2678" t="str">
        <f>IF(E2678="","",INDEX(Лаборатории!A:A,MATCH('Производственный контроль'!E2678,Лаборатории!B:B,0)))</f>
        <v xml:space="preserve">КУРИНОЕ ЦАРСТВО АО </v>
      </c>
      <c r="C2678" t="str">
        <f>IF(E2678="","",VLOOKUP(E2678,Лаборатории!B:D,3,0))</f>
        <v>U377_CHL</v>
      </c>
      <c r="D2678" s="12">
        <v>45772</v>
      </c>
      <c r="E2678" s="150" t="s">
        <v>793</v>
      </c>
      <c r="F2678" s="11" t="s">
        <v>371</v>
      </c>
      <c r="G2678" s="11" t="s">
        <v>506</v>
      </c>
      <c r="H2678" s="11" t="s">
        <v>312</v>
      </c>
      <c r="I2678" s="11" t="s">
        <v>3435</v>
      </c>
      <c r="J2678" t="str">
        <f>IF(L2678="","",VLOOKUP(L2678,Продукция!B:D,3,0))</f>
        <v>Биологический_материал</v>
      </c>
      <c r="K2678" t="str">
        <f>IF(L2678="","",VLOOKUP(L2678,Продукция!B:C,2,0))</f>
        <v>Сыворотка крови</v>
      </c>
      <c r="L2678" s="155" t="s">
        <v>302</v>
      </c>
      <c r="M2678">
        <f>IF(L2678="","",VLOOKUP(L2678,Продукция!B:L,11,0))</f>
        <v>0</v>
      </c>
      <c r="N2678" s="150" t="s">
        <v>873</v>
      </c>
      <c r="P2678" s="150" t="s">
        <v>340</v>
      </c>
      <c r="Q2678" s="150" t="s">
        <v>854</v>
      </c>
      <c r="R2678" s="153" t="s">
        <v>5001</v>
      </c>
      <c r="S2678" s="11">
        <v>20</v>
      </c>
      <c r="T2678" s="11" t="s">
        <v>5279</v>
      </c>
      <c r="V2678" s="14">
        <v>45769</v>
      </c>
      <c r="Z2678" s="162" t="s">
        <v>4823</v>
      </c>
      <c r="AA2678" s="15">
        <v>0.47916666666666669</v>
      </c>
      <c r="AB2678" t="str">
        <f>IF(L2678="","",VLOOKUP(L2678&amp;I2678,Продукция!A:I,9,0))</f>
        <v>рекомендация производителя набора</v>
      </c>
      <c r="AC2678" s="14">
        <v>45782</v>
      </c>
      <c r="AD2678" s="11" t="s">
        <v>2673</v>
      </c>
      <c r="AE2678" s="11" t="s">
        <v>4823</v>
      </c>
      <c r="AF2678" t="str">
        <f>IF(AD2678="","",VLOOKUP(AD2678,'Сотрудники и ссылки'!A:B,2,0))</f>
        <v>Серолог</v>
      </c>
      <c r="AG2678">
        <f>IF(AD2678="","",VLOOKUP(AD2678,'Сотрудники и ссылки'!A:C,3,0))</f>
        <v>20001771</v>
      </c>
      <c r="AH2678" s="11" t="s">
        <v>2673</v>
      </c>
      <c r="AI2678" t="str">
        <f>IF(AH2678="","",VLOOKUP(AH2678,'Сотрудники и ссылки'!A:B,2,0))</f>
        <v>Серолог</v>
      </c>
      <c r="AJ2678">
        <f>IF(AH2678="","",VLOOKUP(AH2678,'Сотрудники и ссылки'!A:C,3,0))</f>
        <v>20001771</v>
      </c>
      <c r="AK2678" s="14">
        <v>45782</v>
      </c>
      <c r="AL2678" s="2">
        <f>IF(AK2678="","",AK2678+VLOOKUP(I2678,'Вид исследования'!B:E,4,0))</f>
        <v>45783</v>
      </c>
      <c r="AM2678" s="2">
        <f>IF(AK2678="","",AK2678+VLOOKUP(I2678,'Вид исследования'!B:F,5,0))</f>
        <v>45783</v>
      </c>
      <c r="AN2678" s="14">
        <v>45782</v>
      </c>
      <c r="AP2678" s="150" t="s">
        <v>189</v>
      </c>
      <c r="AQ2678" t="str">
        <f>IFERROR(IF(L2678="","",VLOOKUP(L2678&amp;I2678,Продукция!A:K,11,0)),"обратитесь к админ справочника")</f>
        <v>согласно рекомендациям производителя теста</v>
      </c>
      <c r="AR2678" s="11" t="s">
        <v>4823</v>
      </c>
      <c r="AS2678" t="str">
        <f>IFERROR(IF(L2678="","",VLOOKUP(L2678&amp;I2678,Продукция!A:J,10,0)),"обратитесь к админ справочника")</f>
        <v>инструкция по применению набора AI, Н9</v>
      </c>
      <c r="AT2678" s="11" t="s">
        <v>4823</v>
      </c>
      <c r="AU2678" s="11" t="s">
        <v>4823</v>
      </c>
      <c r="AV2678" s="11" t="s">
        <v>2673</v>
      </c>
      <c r="AW2678" s="150" t="s">
        <v>4824</v>
      </c>
      <c r="AX2678" s="11" t="s">
        <v>506</v>
      </c>
      <c r="AY2678" s="11" t="s">
        <v>1131</v>
      </c>
      <c r="AZ2678" s="11">
        <v>107</v>
      </c>
      <c r="BA2678" s="11">
        <v>38</v>
      </c>
      <c r="BC2678" s="11" t="s">
        <v>4992</v>
      </c>
    </row>
    <row r="2679" spans="1:55" x14ac:dyDescent="0.25">
      <c r="A2679" t="str">
        <f t="shared" si="47"/>
        <v>С/764Вирус гриппа птиц подтипа H9 уровень антител (ВНИИЗЖ)</v>
      </c>
      <c r="B2679" t="str">
        <f>IF(E2679="","",INDEX(Лаборатории!A:A,MATCH('Производственный контроль'!E2679,Лаборатории!B:B,0)))</f>
        <v xml:space="preserve">КУРИНОЕ ЦАРСТВО АО </v>
      </c>
      <c r="C2679" t="str">
        <f>IF(E2679="","",VLOOKUP(E2679,Лаборатории!B:D,3,0))</f>
        <v>U377_CHL</v>
      </c>
      <c r="D2679" s="12">
        <v>45772</v>
      </c>
      <c r="E2679" s="150" t="s">
        <v>793</v>
      </c>
      <c r="F2679" s="11" t="s">
        <v>371</v>
      </c>
      <c r="G2679" s="11" t="s">
        <v>506</v>
      </c>
      <c r="H2679" s="11" t="s">
        <v>312</v>
      </c>
      <c r="I2679" s="11" t="s">
        <v>3435</v>
      </c>
      <c r="J2679" t="str">
        <f>IF(L2679="","",VLOOKUP(L2679,Продукция!B:D,3,0))</f>
        <v>Биологический_материал</v>
      </c>
      <c r="K2679" t="str">
        <f>IF(L2679="","",VLOOKUP(L2679,Продукция!B:C,2,0))</f>
        <v>Сыворотка крови</v>
      </c>
      <c r="L2679" s="155" t="s">
        <v>302</v>
      </c>
      <c r="M2679">
        <f>IF(L2679="","",VLOOKUP(L2679,Продукция!B:L,11,0))</f>
        <v>0</v>
      </c>
      <c r="N2679" s="150" t="s">
        <v>873</v>
      </c>
      <c r="P2679" s="150" t="s">
        <v>340</v>
      </c>
      <c r="Q2679" s="150" t="s">
        <v>854</v>
      </c>
      <c r="R2679" s="153" t="s">
        <v>4883</v>
      </c>
      <c r="S2679" s="11">
        <v>20</v>
      </c>
      <c r="T2679" s="11" t="s">
        <v>5279</v>
      </c>
      <c r="V2679" s="14">
        <v>45764</v>
      </c>
      <c r="Z2679" s="162" t="s">
        <v>4823</v>
      </c>
      <c r="AA2679" s="15">
        <v>0.47916666666666669</v>
      </c>
      <c r="AB2679" t="str">
        <f>IF(L2679="","",VLOOKUP(L2679&amp;I2679,Продукция!A:I,9,0))</f>
        <v>рекомендация производителя набора</v>
      </c>
      <c r="AC2679" s="14">
        <v>45782</v>
      </c>
      <c r="AD2679" s="11" t="s">
        <v>2673</v>
      </c>
      <c r="AE2679" s="11" t="s">
        <v>4823</v>
      </c>
      <c r="AF2679" t="str">
        <f>IF(AD2679="","",VLOOKUP(AD2679,'Сотрудники и ссылки'!A:B,2,0))</f>
        <v>Серолог</v>
      </c>
      <c r="AG2679">
        <f>IF(AD2679="","",VLOOKUP(AD2679,'Сотрудники и ссылки'!A:C,3,0))</f>
        <v>20001771</v>
      </c>
      <c r="AH2679" s="11" t="s">
        <v>2673</v>
      </c>
      <c r="AI2679" t="str">
        <f>IF(AH2679="","",VLOOKUP(AH2679,'Сотрудники и ссылки'!A:B,2,0))</f>
        <v>Серолог</v>
      </c>
      <c r="AJ2679">
        <f>IF(AH2679="","",VLOOKUP(AH2679,'Сотрудники и ссылки'!A:C,3,0))</f>
        <v>20001771</v>
      </c>
      <c r="AK2679" s="14">
        <v>45782</v>
      </c>
      <c r="AL2679" s="2">
        <f>IF(AK2679="","",AK2679+VLOOKUP(I2679,'Вид исследования'!B:E,4,0))</f>
        <v>45783</v>
      </c>
      <c r="AM2679" s="2">
        <f>IF(AK2679="","",AK2679+VLOOKUP(I2679,'Вид исследования'!B:F,5,0))</f>
        <v>45783</v>
      </c>
      <c r="AN2679" s="14">
        <v>45782</v>
      </c>
      <c r="AP2679" s="150" t="s">
        <v>189</v>
      </c>
      <c r="AQ2679" t="str">
        <f>IFERROR(IF(L2679="","",VLOOKUP(L2679&amp;I2679,Продукция!A:K,11,0)),"обратитесь к админ справочника")</f>
        <v>согласно рекомендациям производителя теста</v>
      </c>
      <c r="AR2679" s="11" t="s">
        <v>4823</v>
      </c>
      <c r="AS2679" t="str">
        <f>IFERROR(IF(L2679="","",VLOOKUP(L2679&amp;I2679,Продукция!A:J,10,0)),"обратитесь к админ справочника")</f>
        <v>инструкция по применению набора AI, Н9</v>
      </c>
      <c r="AT2679" s="11" t="s">
        <v>4823</v>
      </c>
      <c r="AU2679" s="11" t="s">
        <v>4823</v>
      </c>
      <c r="AV2679" s="11" t="s">
        <v>2673</v>
      </c>
      <c r="AW2679" s="150" t="s">
        <v>4824</v>
      </c>
      <c r="AX2679" s="11" t="s">
        <v>506</v>
      </c>
      <c r="AY2679" s="11" t="s">
        <v>1137</v>
      </c>
      <c r="AZ2679" s="11">
        <v>107</v>
      </c>
      <c r="BA2679" s="11">
        <v>38</v>
      </c>
      <c r="BC2679" s="11" t="s">
        <v>4992</v>
      </c>
    </row>
    <row r="2680" spans="1:55" x14ac:dyDescent="0.25">
      <c r="A2680" t="str">
        <f t="shared" si="47"/>
        <v>С/764Вирус гриппа птиц подтипа H9 уровень антител (ВНИИЗЖ)</v>
      </c>
      <c r="B2680" t="str">
        <f>IF(E2680="","",INDEX(Лаборатории!A:A,MATCH('Производственный контроль'!E2680,Лаборатории!B:B,0)))</f>
        <v xml:space="preserve">КУРИНОЕ ЦАРСТВО АО </v>
      </c>
      <c r="C2680" t="str">
        <f>IF(E2680="","",VLOOKUP(E2680,Лаборатории!B:D,3,0))</f>
        <v>U377_CHL</v>
      </c>
      <c r="D2680" s="12">
        <v>45772</v>
      </c>
      <c r="E2680" s="150" t="s">
        <v>793</v>
      </c>
      <c r="F2680" s="11" t="s">
        <v>371</v>
      </c>
      <c r="G2680" s="11" t="s">
        <v>506</v>
      </c>
      <c r="H2680" s="11" t="s">
        <v>312</v>
      </c>
      <c r="I2680" s="11" t="s">
        <v>3435</v>
      </c>
      <c r="J2680" t="str">
        <f>IF(L2680="","",VLOOKUP(L2680,Продукция!B:D,3,0))</f>
        <v>Биологический_материал</v>
      </c>
      <c r="K2680" t="str">
        <f>IF(L2680="","",VLOOKUP(L2680,Продукция!B:C,2,0))</f>
        <v>Сыворотка крови</v>
      </c>
      <c r="L2680" s="155" t="s">
        <v>302</v>
      </c>
      <c r="M2680">
        <f>IF(L2680="","",VLOOKUP(L2680,Продукция!B:L,11,0))</f>
        <v>0</v>
      </c>
      <c r="N2680" s="150" t="s">
        <v>873</v>
      </c>
      <c r="P2680" s="150" t="s">
        <v>340</v>
      </c>
      <c r="Q2680" s="150" t="s">
        <v>854</v>
      </c>
      <c r="R2680" s="153" t="s">
        <v>4885</v>
      </c>
      <c r="S2680" s="11">
        <v>20</v>
      </c>
      <c r="T2680" s="11" t="s">
        <v>5279</v>
      </c>
      <c r="V2680" s="14">
        <v>45764</v>
      </c>
      <c r="Z2680" s="162" t="s">
        <v>4823</v>
      </c>
      <c r="AA2680" s="15">
        <v>0.47916666666666669</v>
      </c>
      <c r="AB2680" t="str">
        <f>IF(L2680="","",VLOOKUP(L2680&amp;I2680,Продукция!A:I,9,0))</f>
        <v>рекомендация производителя набора</v>
      </c>
      <c r="AC2680" s="14">
        <v>45782</v>
      </c>
      <c r="AD2680" s="11" t="s">
        <v>2673</v>
      </c>
      <c r="AE2680" s="11" t="s">
        <v>4823</v>
      </c>
      <c r="AF2680" t="str">
        <f>IF(AD2680="","",VLOOKUP(AD2680,'Сотрудники и ссылки'!A:B,2,0))</f>
        <v>Серолог</v>
      </c>
      <c r="AG2680">
        <f>IF(AD2680="","",VLOOKUP(AD2680,'Сотрудники и ссылки'!A:C,3,0))</f>
        <v>20001771</v>
      </c>
      <c r="AH2680" s="11" t="s">
        <v>2673</v>
      </c>
      <c r="AI2680" t="str">
        <f>IF(AH2680="","",VLOOKUP(AH2680,'Сотрудники и ссылки'!A:B,2,0))</f>
        <v>Серолог</v>
      </c>
      <c r="AJ2680">
        <f>IF(AH2680="","",VLOOKUP(AH2680,'Сотрудники и ссылки'!A:C,3,0))</f>
        <v>20001771</v>
      </c>
      <c r="AK2680" s="14">
        <v>45782</v>
      </c>
      <c r="AL2680" s="2">
        <f>IF(AK2680="","",AK2680+VLOOKUP(I2680,'Вид исследования'!B:E,4,0))</f>
        <v>45783</v>
      </c>
      <c r="AM2680" s="2">
        <f>IF(AK2680="","",AK2680+VLOOKUP(I2680,'Вид исследования'!B:F,5,0))</f>
        <v>45783</v>
      </c>
      <c r="AN2680" s="14">
        <v>45782</v>
      </c>
      <c r="AP2680" s="150" t="s">
        <v>189</v>
      </c>
      <c r="AQ2680" t="str">
        <f>IFERROR(IF(L2680="","",VLOOKUP(L2680&amp;I2680,Продукция!A:K,11,0)),"обратитесь к админ справочника")</f>
        <v>согласно рекомендациям производителя теста</v>
      </c>
      <c r="AR2680" s="11" t="s">
        <v>4823</v>
      </c>
      <c r="AS2680" t="str">
        <f>IFERROR(IF(L2680="","",VLOOKUP(L2680&amp;I2680,Продукция!A:J,10,0)),"обратитесь к админ справочника")</f>
        <v>инструкция по применению набора AI, Н9</v>
      </c>
      <c r="AT2680" s="11" t="s">
        <v>4823</v>
      </c>
      <c r="AU2680" s="11" t="s">
        <v>4823</v>
      </c>
      <c r="AV2680" s="11" t="s">
        <v>2673</v>
      </c>
      <c r="AW2680" s="150" t="s">
        <v>4824</v>
      </c>
      <c r="AX2680" s="11" t="s">
        <v>506</v>
      </c>
      <c r="AY2680" s="11" t="s">
        <v>1139</v>
      </c>
      <c r="AZ2680" s="11">
        <v>107</v>
      </c>
      <c r="BA2680" s="11">
        <v>38</v>
      </c>
      <c r="BC2680" s="11" t="s">
        <v>4992</v>
      </c>
    </row>
    <row r="2681" spans="1:55" x14ac:dyDescent="0.25">
      <c r="A2681" t="str">
        <f t="shared" si="47"/>
        <v>С/764Вирус гриппа птиц подтипа H9 уровень антител (ВНИИЗЖ)</v>
      </c>
      <c r="B2681" t="str">
        <f>IF(E2681="","",INDEX(Лаборатории!A:A,MATCH('Производственный контроль'!E2681,Лаборатории!B:B,0)))</f>
        <v xml:space="preserve">КУРИНОЕ ЦАРСТВО АО </v>
      </c>
      <c r="C2681" t="str">
        <f>IF(E2681="","",VLOOKUP(E2681,Лаборатории!B:D,3,0))</f>
        <v>U377_CHL</v>
      </c>
      <c r="D2681" s="12">
        <v>45772</v>
      </c>
      <c r="E2681" s="150" t="s">
        <v>793</v>
      </c>
      <c r="F2681" s="11" t="s">
        <v>371</v>
      </c>
      <c r="G2681" s="11" t="s">
        <v>506</v>
      </c>
      <c r="H2681" s="11" t="s">
        <v>312</v>
      </c>
      <c r="I2681" s="11" t="s">
        <v>3435</v>
      </c>
      <c r="J2681" t="str">
        <f>IF(L2681="","",VLOOKUP(L2681,Продукция!B:D,3,0))</f>
        <v>Биологический_материал</v>
      </c>
      <c r="K2681" t="str">
        <f>IF(L2681="","",VLOOKUP(L2681,Продукция!B:C,2,0))</f>
        <v>Сыворотка крови</v>
      </c>
      <c r="L2681" s="155" t="s">
        <v>302</v>
      </c>
      <c r="M2681">
        <f>IF(L2681="","",VLOOKUP(L2681,Продукция!B:L,11,0))</f>
        <v>0</v>
      </c>
      <c r="N2681" s="150" t="s">
        <v>873</v>
      </c>
      <c r="P2681" s="150" t="s">
        <v>340</v>
      </c>
      <c r="Q2681" s="150" t="s">
        <v>854</v>
      </c>
      <c r="R2681" s="153" t="s">
        <v>4886</v>
      </c>
      <c r="S2681" s="11">
        <v>20</v>
      </c>
      <c r="T2681" s="11" t="s">
        <v>5279</v>
      </c>
      <c r="V2681" s="14">
        <v>45766</v>
      </c>
      <c r="Z2681" s="162" t="s">
        <v>4823</v>
      </c>
      <c r="AA2681" s="15">
        <v>0.47916666666666669</v>
      </c>
      <c r="AB2681" t="str">
        <f>IF(L2681="","",VLOOKUP(L2681&amp;I2681,Продукция!A:I,9,0))</f>
        <v>рекомендация производителя набора</v>
      </c>
      <c r="AC2681" s="14">
        <v>45782</v>
      </c>
      <c r="AD2681" s="11" t="s">
        <v>2673</v>
      </c>
      <c r="AE2681" s="11" t="s">
        <v>4823</v>
      </c>
      <c r="AF2681" t="str">
        <f>IF(AD2681="","",VLOOKUP(AD2681,'Сотрудники и ссылки'!A:B,2,0))</f>
        <v>Серолог</v>
      </c>
      <c r="AG2681">
        <f>IF(AD2681="","",VLOOKUP(AD2681,'Сотрудники и ссылки'!A:C,3,0))</f>
        <v>20001771</v>
      </c>
      <c r="AH2681" s="11" t="s">
        <v>2673</v>
      </c>
      <c r="AI2681" t="str">
        <f>IF(AH2681="","",VLOOKUP(AH2681,'Сотрудники и ссылки'!A:B,2,0))</f>
        <v>Серолог</v>
      </c>
      <c r="AJ2681">
        <f>IF(AH2681="","",VLOOKUP(AH2681,'Сотрудники и ссылки'!A:C,3,0))</f>
        <v>20001771</v>
      </c>
      <c r="AK2681" s="14">
        <v>45782</v>
      </c>
      <c r="AL2681" s="2">
        <f>IF(AK2681="","",AK2681+VLOOKUP(I2681,'Вид исследования'!B:E,4,0))</f>
        <v>45783</v>
      </c>
      <c r="AM2681" s="2">
        <f>IF(AK2681="","",AK2681+VLOOKUP(I2681,'Вид исследования'!B:F,5,0))</f>
        <v>45783</v>
      </c>
      <c r="AN2681" s="14">
        <v>45782</v>
      </c>
      <c r="AP2681" s="150" t="s">
        <v>189</v>
      </c>
      <c r="AQ2681" t="str">
        <f>IFERROR(IF(L2681="","",VLOOKUP(L2681&amp;I2681,Продукция!A:K,11,0)),"обратитесь к админ справочника")</f>
        <v>согласно рекомендациям производителя теста</v>
      </c>
      <c r="AR2681" s="11" t="s">
        <v>4823</v>
      </c>
      <c r="AS2681" t="str">
        <f>IFERROR(IF(L2681="","",VLOOKUP(L2681&amp;I2681,Продукция!A:J,10,0)),"обратитесь к админ справочника")</f>
        <v>инструкция по применению набора AI, Н9</v>
      </c>
      <c r="AT2681" s="11" t="s">
        <v>4823</v>
      </c>
      <c r="AU2681" s="11" t="s">
        <v>4823</v>
      </c>
      <c r="AV2681" s="11" t="s">
        <v>2673</v>
      </c>
      <c r="AW2681" s="150" t="s">
        <v>4824</v>
      </c>
      <c r="AX2681" s="11" t="s">
        <v>506</v>
      </c>
      <c r="AY2681" s="11" t="s">
        <v>1140</v>
      </c>
      <c r="AZ2681" s="11">
        <v>107</v>
      </c>
      <c r="BA2681" s="11">
        <v>38</v>
      </c>
      <c r="BC2681" s="11" t="s">
        <v>4992</v>
      </c>
    </row>
    <row r="2682" spans="1:55" x14ac:dyDescent="0.25">
      <c r="A2682" t="str">
        <f t="shared" si="47"/>
        <v>С/764Вирус гриппа птиц подтипа H9 уровень антител (ВНИИЗЖ)</v>
      </c>
      <c r="B2682" t="str">
        <f>IF(E2682="","",INDEX(Лаборатории!A:A,MATCH('Производственный контроль'!E2682,Лаборатории!B:B,0)))</f>
        <v xml:space="preserve">КУРИНОЕ ЦАРСТВО АО </v>
      </c>
      <c r="C2682" t="str">
        <f>IF(E2682="","",VLOOKUP(E2682,Лаборатории!B:D,3,0))</f>
        <v>U377_CHL</v>
      </c>
      <c r="D2682" s="12">
        <v>45772</v>
      </c>
      <c r="E2682" s="150" t="s">
        <v>793</v>
      </c>
      <c r="F2682" s="11" t="s">
        <v>371</v>
      </c>
      <c r="G2682" s="11" t="s">
        <v>506</v>
      </c>
      <c r="H2682" s="11" t="s">
        <v>312</v>
      </c>
      <c r="I2682" s="11" t="s">
        <v>3435</v>
      </c>
      <c r="J2682" t="str">
        <f>IF(L2682="","",VLOOKUP(L2682,Продукция!B:D,3,0))</f>
        <v>Биологический_материал</v>
      </c>
      <c r="K2682" t="str">
        <f>IF(L2682="","",VLOOKUP(L2682,Продукция!B:C,2,0))</f>
        <v>Сыворотка крови</v>
      </c>
      <c r="L2682" s="155" t="s">
        <v>302</v>
      </c>
      <c r="M2682">
        <f>IF(L2682="","",VLOOKUP(L2682,Продукция!B:L,11,0))</f>
        <v>0</v>
      </c>
      <c r="N2682" s="150" t="s">
        <v>873</v>
      </c>
      <c r="P2682" s="150" t="s">
        <v>340</v>
      </c>
      <c r="Q2682" s="150" t="s">
        <v>854</v>
      </c>
      <c r="R2682" s="153" t="s">
        <v>4876</v>
      </c>
      <c r="S2682" s="11">
        <v>20</v>
      </c>
      <c r="T2682" s="11" t="s">
        <v>5279</v>
      </c>
      <c r="V2682" s="14">
        <v>45762</v>
      </c>
      <c r="Z2682" s="162" t="s">
        <v>4823</v>
      </c>
      <c r="AA2682" s="15">
        <v>0.47916666666666669</v>
      </c>
      <c r="AB2682" t="str">
        <f>IF(L2682="","",VLOOKUP(L2682&amp;I2682,Продукция!A:I,9,0))</f>
        <v>рекомендация производителя набора</v>
      </c>
      <c r="AC2682" s="14">
        <v>45782</v>
      </c>
      <c r="AD2682" s="11" t="s">
        <v>2673</v>
      </c>
      <c r="AE2682" s="11" t="s">
        <v>4823</v>
      </c>
      <c r="AF2682" t="str">
        <f>IF(AD2682="","",VLOOKUP(AD2682,'Сотрудники и ссылки'!A:B,2,0))</f>
        <v>Серолог</v>
      </c>
      <c r="AG2682">
        <f>IF(AD2682="","",VLOOKUP(AD2682,'Сотрудники и ссылки'!A:C,3,0))</f>
        <v>20001771</v>
      </c>
      <c r="AH2682" s="11" t="s">
        <v>2673</v>
      </c>
      <c r="AI2682" t="str">
        <f>IF(AH2682="","",VLOOKUP(AH2682,'Сотрудники и ссылки'!A:B,2,0))</f>
        <v>Серолог</v>
      </c>
      <c r="AJ2682">
        <f>IF(AH2682="","",VLOOKUP(AH2682,'Сотрудники и ссылки'!A:C,3,0))</f>
        <v>20001771</v>
      </c>
      <c r="AK2682" s="14">
        <v>45782</v>
      </c>
      <c r="AL2682" s="2">
        <f>IF(AK2682="","",AK2682+VLOOKUP(I2682,'Вид исследования'!B:E,4,0))</f>
        <v>45783</v>
      </c>
      <c r="AM2682" s="2">
        <f>IF(AK2682="","",AK2682+VLOOKUP(I2682,'Вид исследования'!B:F,5,0))</f>
        <v>45783</v>
      </c>
      <c r="AN2682" s="14">
        <v>45782</v>
      </c>
      <c r="AP2682" s="150" t="s">
        <v>189</v>
      </c>
      <c r="AQ2682" t="str">
        <f>IFERROR(IF(L2682="","",VLOOKUP(L2682&amp;I2682,Продукция!A:K,11,0)),"обратитесь к админ справочника")</f>
        <v>согласно рекомендациям производителя теста</v>
      </c>
      <c r="AR2682" s="11" t="s">
        <v>4823</v>
      </c>
      <c r="AS2682" t="str">
        <f>IFERROR(IF(L2682="","",VLOOKUP(L2682&amp;I2682,Продукция!A:J,10,0)),"обратитесь к админ справочника")</f>
        <v>инструкция по применению набора AI, Н9</v>
      </c>
      <c r="AT2682" s="11" t="s">
        <v>4823</v>
      </c>
      <c r="AU2682" s="11" t="s">
        <v>4823</v>
      </c>
      <c r="AV2682" s="11" t="s">
        <v>2673</v>
      </c>
      <c r="AW2682" s="150" t="s">
        <v>4824</v>
      </c>
      <c r="AX2682" s="11" t="s">
        <v>506</v>
      </c>
      <c r="AY2682" s="11" t="s">
        <v>1143</v>
      </c>
      <c r="AZ2682" s="11">
        <v>107</v>
      </c>
      <c r="BA2682" s="11">
        <v>38</v>
      </c>
      <c r="BC2682" s="11" t="s">
        <v>4992</v>
      </c>
    </row>
    <row r="2683" spans="1:55" x14ac:dyDescent="0.25">
      <c r="A2683" t="str">
        <f t="shared" si="47"/>
        <v>С/764Вирус гриппа птиц подтипа H9 уровень антител (ВНИИЗЖ)</v>
      </c>
      <c r="B2683" t="str">
        <f>IF(E2683="","",INDEX(Лаборатории!A:A,MATCH('Производственный контроль'!E2683,Лаборатории!B:B,0)))</f>
        <v xml:space="preserve">КУРИНОЕ ЦАРСТВО АО </v>
      </c>
      <c r="C2683" t="str">
        <f>IF(E2683="","",VLOOKUP(E2683,Лаборатории!B:D,3,0))</f>
        <v>U377_CHL</v>
      </c>
      <c r="D2683" s="12">
        <v>45772</v>
      </c>
      <c r="E2683" s="150" t="s">
        <v>793</v>
      </c>
      <c r="F2683" s="11" t="s">
        <v>371</v>
      </c>
      <c r="G2683" s="11" t="s">
        <v>506</v>
      </c>
      <c r="H2683" s="11" t="s">
        <v>312</v>
      </c>
      <c r="I2683" s="11" t="s">
        <v>3435</v>
      </c>
      <c r="J2683" t="str">
        <f>IF(L2683="","",VLOOKUP(L2683,Продукция!B:D,3,0))</f>
        <v>Биологический_материал</v>
      </c>
      <c r="K2683" t="str">
        <f>IF(L2683="","",VLOOKUP(L2683,Продукция!B:C,2,0))</f>
        <v>Сыворотка крови</v>
      </c>
      <c r="L2683" s="155" t="s">
        <v>302</v>
      </c>
      <c r="M2683">
        <f>IF(L2683="","",VLOOKUP(L2683,Продукция!B:L,11,0))</f>
        <v>0</v>
      </c>
      <c r="N2683" s="150" t="s">
        <v>873</v>
      </c>
      <c r="P2683" s="150" t="s">
        <v>340</v>
      </c>
      <c r="Q2683" s="150" t="s">
        <v>854</v>
      </c>
      <c r="R2683" s="153" t="s">
        <v>4875</v>
      </c>
      <c r="S2683" s="11">
        <v>20</v>
      </c>
      <c r="T2683" s="11" t="s">
        <v>5279</v>
      </c>
      <c r="V2683" s="14">
        <v>45761</v>
      </c>
      <c r="Z2683" s="162" t="s">
        <v>4823</v>
      </c>
      <c r="AA2683" s="15">
        <v>0.47916666666666669</v>
      </c>
      <c r="AB2683" t="str">
        <f>IF(L2683="","",VLOOKUP(L2683&amp;I2683,Продукция!A:I,9,0))</f>
        <v>рекомендация производителя набора</v>
      </c>
      <c r="AC2683" s="14">
        <v>45782</v>
      </c>
      <c r="AD2683" s="11" t="s">
        <v>2673</v>
      </c>
      <c r="AE2683" s="11" t="s">
        <v>4823</v>
      </c>
      <c r="AF2683" t="str">
        <f>IF(AD2683="","",VLOOKUP(AD2683,'Сотрудники и ссылки'!A:B,2,0))</f>
        <v>Серолог</v>
      </c>
      <c r="AG2683">
        <f>IF(AD2683="","",VLOOKUP(AD2683,'Сотрудники и ссылки'!A:C,3,0))</f>
        <v>20001771</v>
      </c>
      <c r="AH2683" s="11" t="s">
        <v>2673</v>
      </c>
      <c r="AI2683" t="str">
        <f>IF(AH2683="","",VLOOKUP(AH2683,'Сотрудники и ссылки'!A:B,2,0))</f>
        <v>Серолог</v>
      </c>
      <c r="AJ2683">
        <f>IF(AH2683="","",VLOOKUP(AH2683,'Сотрудники и ссылки'!A:C,3,0))</f>
        <v>20001771</v>
      </c>
      <c r="AK2683" s="14">
        <v>45782</v>
      </c>
      <c r="AL2683" s="2">
        <f>IF(AK2683="","",AK2683+VLOOKUP(I2683,'Вид исследования'!B:E,4,0))</f>
        <v>45783</v>
      </c>
      <c r="AM2683" s="2">
        <f>IF(AK2683="","",AK2683+VLOOKUP(I2683,'Вид исследования'!B:F,5,0))</f>
        <v>45783</v>
      </c>
      <c r="AN2683" s="14">
        <v>45782</v>
      </c>
      <c r="AP2683" s="150" t="s">
        <v>189</v>
      </c>
      <c r="AQ2683" t="str">
        <f>IFERROR(IF(L2683="","",VLOOKUP(L2683&amp;I2683,Продукция!A:K,11,0)),"обратитесь к админ справочника")</f>
        <v>согласно рекомендациям производителя теста</v>
      </c>
      <c r="AR2683" s="11" t="s">
        <v>4823</v>
      </c>
      <c r="AS2683" t="str">
        <f>IFERROR(IF(L2683="","",VLOOKUP(L2683&amp;I2683,Продукция!A:J,10,0)),"обратитесь к админ справочника")</f>
        <v>инструкция по применению набора AI, Н9</v>
      </c>
      <c r="AT2683" s="11" t="s">
        <v>4823</v>
      </c>
      <c r="AU2683" s="11" t="s">
        <v>4823</v>
      </c>
      <c r="AV2683" s="11" t="s">
        <v>2673</v>
      </c>
      <c r="AW2683" s="150" t="s">
        <v>4824</v>
      </c>
      <c r="AX2683" s="11" t="s">
        <v>506</v>
      </c>
      <c r="AY2683" s="11" t="s">
        <v>1144</v>
      </c>
      <c r="AZ2683" s="11">
        <v>107</v>
      </c>
      <c r="BA2683" s="11">
        <v>38</v>
      </c>
      <c r="BC2683" s="11" t="s">
        <v>4992</v>
      </c>
    </row>
    <row r="2684" spans="1:55" x14ac:dyDescent="0.25">
      <c r="A2684" t="str">
        <f t="shared" si="47"/>
        <v>С/764Вирус гриппа птиц подтипа H9 уровень антител (ВНИИЗЖ)</v>
      </c>
      <c r="B2684" t="str">
        <f>IF(E2684="","",INDEX(Лаборатории!A:A,MATCH('Производственный контроль'!E2684,Лаборатории!B:B,0)))</f>
        <v xml:space="preserve">КУРИНОЕ ЦАРСТВО АО </v>
      </c>
      <c r="C2684" t="str">
        <f>IF(E2684="","",VLOOKUP(E2684,Лаборатории!B:D,3,0))</f>
        <v>U377_CHL</v>
      </c>
      <c r="D2684" s="12">
        <v>45772</v>
      </c>
      <c r="E2684" s="150" t="s">
        <v>793</v>
      </c>
      <c r="F2684" s="11" t="s">
        <v>371</v>
      </c>
      <c r="G2684" s="11" t="s">
        <v>506</v>
      </c>
      <c r="H2684" s="11" t="s">
        <v>312</v>
      </c>
      <c r="I2684" s="11" t="s">
        <v>3435</v>
      </c>
      <c r="J2684" t="str">
        <f>IF(L2684="","",VLOOKUP(L2684,Продукция!B:D,3,0))</f>
        <v>Биологический_материал</v>
      </c>
      <c r="K2684" t="str">
        <f>IF(L2684="","",VLOOKUP(L2684,Продукция!B:C,2,0))</f>
        <v>Сыворотка крови</v>
      </c>
      <c r="L2684" s="155" t="s">
        <v>302</v>
      </c>
      <c r="M2684">
        <f>IF(L2684="","",VLOOKUP(L2684,Продукция!B:L,11,0))</f>
        <v>0</v>
      </c>
      <c r="N2684" s="150" t="s">
        <v>873</v>
      </c>
      <c r="P2684" s="150" t="s">
        <v>340</v>
      </c>
      <c r="Q2684" s="150" t="s">
        <v>854</v>
      </c>
      <c r="R2684" s="153" t="s">
        <v>4872</v>
      </c>
      <c r="S2684" s="11">
        <v>20</v>
      </c>
      <c r="T2684" s="11" t="s">
        <v>5279</v>
      </c>
      <c r="V2684" s="14">
        <v>45760</v>
      </c>
      <c r="Z2684" s="162" t="s">
        <v>4823</v>
      </c>
      <c r="AA2684" s="15">
        <v>0.47916666666666669</v>
      </c>
      <c r="AB2684" t="str">
        <f>IF(L2684="","",VLOOKUP(L2684&amp;I2684,Продукция!A:I,9,0))</f>
        <v>рекомендация производителя набора</v>
      </c>
      <c r="AC2684" s="14">
        <v>45782</v>
      </c>
      <c r="AD2684" s="11" t="s">
        <v>2673</v>
      </c>
      <c r="AE2684" s="11" t="s">
        <v>4823</v>
      </c>
      <c r="AF2684" t="str">
        <f>IF(AD2684="","",VLOOKUP(AD2684,'Сотрудники и ссылки'!A:B,2,0))</f>
        <v>Серолог</v>
      </c>
      <c r="AG2684">
        <f>IF(AD2684="","",VLOOKUP(AD2684,'Сотрудники и ссылки'!A:C,3,0))</f>
        <v>20001771</v>
      </c>
      <c r="AH2684" s="11" t="s">
        <v>2673</v>
      </c>
      <c r="AI2684" t="str">
        <f>IF(AH2684="","",VLOOKUP(AH2684,'Сотрудники и ссылки'!A:B,2,0))</f>
        <v>Серолог</v>
      </c>
      <c r="AJ2684">
        <f>IF(AH2684="","",VLOOKUP(AH2684,'Сотрудники и ссылки'!A:C,3,0))</f>
        <v>20001771</v>
      </c>
      <c r="AK2684" s="14">
        <v>45782</v>
      </c>
      <c r="AL2684" s="2">
        <f>IF(AK2684="","",AK2684+VLOOKUP(I2684,'Вид исследования'!B:E,4,0))</f>
        <v>45783</v>
      </c>
      <c r="AM2684" s="2">
        <f>IF(AK2684="","",AK2684+VLOOKUP(I2684,'Вид исследования'!B:F,5,0))</f>
        <v>45783</v>
      </c>
      <c r="AN2684" s="14">
        <v>45782</v>
      </c>
      <c r="AP2684" s="150" t="s">
        <v>189</v>
      </c>
      <c r="AQ2684" t="str">
        <f>IFERROR(IF(L2684="","",VLOOKUP(L2684&amp;I2684,Продукция!A:K,11,0)),"обратитесь к админ справочника")</f>
        <v>согласно рекомендациям производителя теста</v>
      </c>
      <c r="AR2684" s="11" t="s">
        <v>4823</v>
      </c>
      <c r="AS2684" t="str">
        <f>IFERROR(IF(L2684="","",VLOOKUP(L2684&amp;I2684,Продукция!A:J,10,0)),"обратитесь к админ справочника")</f>
        <v>инструкция по применению набора AI, Н9</v>
      </c>
      <c r="AT2684" s="11" t="s">
        <v>4823</v>
      </c>
      <c r="AU2684" s="11" t="s">
        <v>4823</v>
      </c>
      <c r="AV2684" s="11" t="s">
        <v>2673</v>
      </c>
      <c r="AW2684" s="150" t="s">
        <v>4824</v>
      </c>
      <c r="AX2684" s="11" t="s">
        <v>506</v>
      </c>
      <c r="AY2684" s="11" t="s">
        <v>1147</v>
      </c>
      <c r="AZ2684" s="11">
        <v>107</v>
      </c>
      <c r="BA2684" s="11">
        <v>38</v>
      </c>
      <c r="BC2684" s="11" t="s">
        <v>4992</v>
      </c>
    </row>
    <row r="2685" spans="1:55" x14ac:dyDescent="0.25">
      <c r="A2685" t="str">
        <f t="shared" si="47"/>
        <v>С/764Вирус гриппа птиц подтипа Н5 уровень антител (ВНИИЗЖ)</v>
      </c>
      <c r="B2685" t="str">
        <f>IF(E2685="","",INDEX(Лаборатории!A:A,MATCH('Производственный контроль'!E2685,Лаборатории!B:B,0)))</f>
        <v xml:space="preserve">КУРИНОЕ ЦАРСТВО АО </v>
      </c>
      <c r="C2685" t="str">
        <f>IF(E2685="","",VLOOKUP(E2685,Лаборатории!B:D,3,0))</f>
        <v>U377_CHL</v>
      </c>
      <c r="D2685" s="12">
        <v>45772</v>
      </c>
      <c r="E2685" s="150" t="s">
        <v>793</v>
      </c>
      <c r="F2685" s="11" t="s">
        <v>371</v>
      </c>
      <c r="G2685" s="11" t="s">
        <v>506</v>
      </c>
      <c r="H2685" s="11" t="s">
        <v>312</v>
      </c>
      <c r="I2685" s="11" t="s">
        <v>3437</v>
      </c>
      <c r="J2685" t="str">
        <f>IF(L2685="","",VLOOKUP(L2685,Продукция!B:D,3,0))</f>
        <v>Биологический_материал</v>
      </c>
      <c r="K2685" t="str">
        <f>IF(L2685="","",VLOOKUP(L2685,Продукция!B:C,2,0))</f>
        <v>Сыворотка крови</v>
      </c>
      <c r="L2685" s="155" t="s">
        <v>302</v>
      </c>
      <c r="M2685">
        <f>IF(L2685="","",VLOOKUP(L2685,Продукция!B:L,11,0))</f>
        <v>0</v>
      </c>
      <c r="N2685" s="150" t="s">
        <v>873</v>
      </c>
      <c r="P2685" s="150" t="s">
        <v>340</v>
      </c>
      <c r="Q2685" s="150" t="s">
        <v>854</v>
      </c>
      <c r="R2685" s="153" t="s">
        <v>5283</v>
      </c>
      <c r="S2685" s="11">
        <v>20</v>
      </c>
      <c r="T2685" s="11" t="s">
        <v>5279</v>
      </c>
      <c r="V2685" s="14">
        <v>45771</v>
      </c>
      <c r="Z2685" s="162" t="s">
        <v>4823</v>
      </c>
      <c r="AA2685" s="15">
        <v>0.47916666666666669</v>
      </c>
      <c r="AB2685" t="str">
        <f>IF(L2685="","",VLOOKUP(L2685&amp;I2685,Продукция!A:I,9,0))</f>
        <v>рекомендация производителя набора</v>
      </c>
      <c r="AC2685" s="14">
        <v>45782</v>
      </c>
      <c r="AD2685" s="11" t="s">
        <v>2673</v>
      </c>
      <c r="AE2685" s="11" t="s">
        <v>4823</v>
      </c>
      <c r="AF2685" t="str">
        <f>IF(AD2685="","",VLOOKUP(AD2685,'Сотрудники и ссылки'!A:B,2,0))</f>
        <v>Серолог</v>
      </c>
      <c r="AG2685">
        <f>IF(AD2685="","",VLOOKUP(AD2685,'Сотрудники и ссылки'!A:C,3,0))</f>
        <v>20001771</v>
      </c>
      <c r="AH2685" s="11" t="s">
        <v>2673</v>
      </c>
      <c r="AI2685" t="str">
        <f>IF(AH2685="","",VLOOKUP(AH2685,'Сотрудники и ссылки'!A:B,2,0))</f>
        <v>Серолог</v>
      </c>
      <c r="AJ2685">
        <f>IF(AH2685="","",VLOOKUP(AH2685,'Сотрудники и ссылки'!A:C,3,0))</f>
        <v>20001771</v>
      </c>
      <c r="AK2685" s="14">
        <v>45782</v>
      </c>
      <c r="AL2685" s="2">
        <f>IF(AK2685="","",AK2685+VLOOKUP(I2685,'Вид исследования'!B:E,4,0))</f>
        <v>45783</v>
      </c>
      <c r="AM2685" s="2">
        <f>IF(AK2685="","",AK2685+VLOOKUP(I2685,'Вид исследования'!B:F,5,0))</f>
        <v>45783</v>
      </c>
      <c r="AN2685" s="14">
        <v>45782</v>
      </c>
      <c r="AP2685" s="150" t="s">
        <v>189</v>
      </c>
      <c r="AQ2685" t="str">
        <f>IFERROR(IF(L2685="","",VLOOKUP(L2685&amp;I2685,Продукция!A:K,11,0)),"обратитесь к админ справочника")</f>
        <v>согласно рекомендациям производителя теста</v>
      </c>
      <c r="AR2685" s="11" t="s">
        <v>4823</v>
      </c>
      <c r="AS2685" t="str">
        <f>IFERROR(IF(L2685="","",VLOOKUP(L2685&amp;I2685,Продукция!A:J,10,0)),"обратитесь к админ справочника")</f>
        <v>инструкция по применению набора AI, Н5</v>
      </c>
      <c r="AT2685" s="11" t="s">
        <v>4823</v>
      </c>
      <c r="AU2685" s="11" t="s">
        <v>4823</v>
      </c>
      <c r="AV2685" s="11" t="s">
        <v>2673</v>
      </c>
      <c r="AW2685" s="150" t="s">
        <v>4824</v>
      </c>
      <c r="AX2685" s="11" t="s">
        <v>506</v>
      </c>
      <c r="AY2685" s="11" t="s">
        <v>1111</v>
      </c>
      <c r="AZ2685" s="11">
        <v>107</v>
      </c>
      <c r="BA2685" s="11">
        <v>37</v>
      </c>
      <c r="BC2685" s="11" t="s">
        <v>4992</v>
      </c>
    </row>
    <row r="2686" spans="1:55" x14ac:dyDescent="0.25">
      <c r="A2686" t="str">
        <f t="shared" si="47"/>
        <v>С/764Вирус гриппа птиц подтипа Н5 уровень антител (ВНИИЗЖ)</v>
      </c>
      <c r="B2686" t="str">
        <f>IF(E2686="","",INDEX(Лаборатории!A:A,MATCH('Производственный контроль'!E2686,Лаборатории!B:B,0)))</f>
        <v xml:space="preserve">КУРИНОЕ ЦАРСТВО АО </v>
      </c>
      <c r="C2686" t="str">
        <f>IF(E2686="","",VLOOKUP(E2686,Лаборатории!B:D,3,0))</f>
        <v>U377_CHL</v>
      </c>
      <c r="D2686" s="12">
        <v>45772</v>
      </c>
      <c r="E2686" s="150" t="s">
        <v>793</v>
      </c>
      <c r="F2686" s="11" t="s">
        <v>371</v>
      </c>
      <c r="G2686" s="11" t="s">
        <v>506</v>
      </c>
      <c r="H2686" s="11" t="s">
        <v>312</v>
      </c>
      <c r="I2686" s="11" t="s">
        <v>3437</v>
      </c>
      <c r="J2686" t="str">
        <f>IF(L2686="","",VLOOKUP(L2686,Продукция!B:D,3,0))</f>
        <v>Биологический_материал</v>
      </c>
      <c r="K2686" t="str">
        <f>IF(L2686="","",VLOOKUP(L2686,Продукция!B:C,2,0))</f>
        <v>Сыворотка крови</v>
      </c>
      <c r="L2686" s="155" t="s">
        <v>302</v>
      </c>
      <c r="M2686">
        <f>IF(L2686="","",VLOOKUP(L2686,Продукция!B:L,11,0))</f>
        <v>0</v>
      </c>
      <c r="N2686" s="150" t="s">
        <v>873</v>
      </c>
      <c r="P2686" s="150" t="s">
        <v>340</v>
      </c>
      <c r="Q2686" s="150" t="s">
        <v>854</v>
      </c>
      <c r="R2686" s="153" t="s">
        <v>5282</v>
      </c>
      <c r="S2686" s="11">
        <v>20</v>
      </c>
      <c r="T2686" s="11" t="s">
        <v>5279</v>
      </c>
      <c r="V2686" s="14">
        <v>45770</v>
      </c>
      <c r="Z2686" s="162" t="s">
        <v>4823</v>
      </c>
      <c r="AA2686" s="15">
        <v>0.47916666666666669</v>
      </c>
      <c r="AB2686" t="str">
        <f>IF(L2686="","",VLOOKUP(L2686&amp;I2686,Продукция!A:I,9,0))</f>
        <v>рекомендация производителя набора</v>
      </c>
      <c r="AC2686" s="14">
        <v>45782</v>
      </c>
      <c r="AD2686" s="11" t="s">
        <v>2673</v>
      </c>
      <c r="AE2686" s="11" t="s">
        <v>4823</v>
      </c>
      <c r="AF2686" t="str">
        <f>IF(AD2686="","",VLOOKUP(AD2686,'Сотрудники и ссылки'!A:B,2,0))</f>
        <v>Серолог</v>
      </c>
      <c r="AG2686">
        <f>IF(AD2686="","",VLOOKUP(AD2686,'Сотрудники и ссылки'!A:C,3,0))</f>
        <v>20001771</v>
      </c>
      <c r="AH2686" s="11" t="s">
        <v>2673</v>
      </c>
      <c r="AI2686" t="str">
        <f>IF(AH2686="","",VLOOKUP(AH2686,'Сотрудники и ссылки'!A:B,2,0))</f>
        <v>Серолог</v>
      </c>
      <c r="AJ2686">
        <f>IF(AH2686="","",VLOOKUP(AH2686,'Сотрудники и ссылки'!A:C,3,0))</f>
        <v>20001771</v>
      </c>
      <c r="AK2686" s="14">
        <v>45782</v>
      </c>
      <c r="AL2686" s="2">
        <f>IF(AK2686="","",AK2686+VLOOKUP(I2686,'Вид исследования'!B:E,4,0))</f>
        <v>45783</v>
      </c>
      <c r="AM2686" s="2">
        <f>IF(AK2686="","",AK2686+VLOOKUP(I2686,'Вид исследования'!B:F,5,0))</f>
        <v>45783</v>
      </c>
      <c r="AN2686" s="14">
        <v>45782</v>
      </c>
      <c r="AP2686" s="150" t="s">
        <v>189</v>
      </c>
      <c r="AQ2686" t="str">
        <f>IFERROR(IF(L2686="","",VLOOKUP(L2686&amp;I2686,Продукция!A:K,11,0)),"обратитесь к админ справочника")</f>
        <v>согласно рекомендациям производителя теста</v>
      </c>
      <c r="AR2686" s="11" t="s">
        <v>4823</v>
      </c>
      <c r="AS2686" t="str">
        <f>IFERROR(IF(L2686="","",VLOOKUP(L2686&amp;I2686,Продукция!A:J,10,0)),"обратитесь к админ справочника")</f>
        <v>инструкция по применению набора AI, Н5</v>
      </c>
      <c r="AT2686" s="11" t="s">
        <v>4823</v>
      </c>
      <c r="AU2686" s="11" t="s">
        <v>4823</v>
      </c>
      <c r="AV2686" s="11" t="s">
        <v>2673</v>
      </c>
      <c r="AW2686" s="150" t="s">
        <v>4824</v>
      </c>
      <c r="AX2686" s="11" t="s">
        <v>506</v>
      </c>
      <c r="AY2686" s="11" t="s">
        <v>1117</v>
      </c>
      <c r="AZ2686" s="11">
        <v>107</v>
      </c>
      <c r="BA2686" s="11">
        <v>38</v>
      </c>
      <c r="BC2686" s="11" t="s">
        <v>4992</v>
      </c>
    </row>
    <row r="2687" spans="1:55" x14ac:dyDescent="0.25">
      <c r="A2687" t="str">
        <f t="shared" si="47"/>
        <v>С/764Вирус гриппа птиц подтипа Н5 уровень антител (ВНИИЗЖ)</v>
      </c>
      <c r="B2687" t="str">
        <f>IF(E2687="","",INDEX(Лаборатории!A:A,MATCH('Производственный контроль'!E2687,Лаборатории!B:B,0)))</f>
        <v xml:space="preserve">КУРИНОЕ ЦАРСТВО АО </v>
      </c>
      <c r="C2687" t="str">
        <f>IF(E2687="","",VLOOKUP(E2687,Лаборатории!B:D,3,0))</f>
        <v>U377_CHL</v>
      </c>
      <c r="D2687" s="12">
        <v>45772</v>
      </c>
      <c r="E2687" s="150" t="s">
        <v>793</v>
      </c>
      <c r="F2687" s="11" t="s">
        <v>371</v>
      </c>
      <c r="G2687" s="11" t="s">
        <v>506</v>
      </c>
      <c r="H2687" s="11" t="s">
        <v>312</v>
      </c>
      <c r="I2687" s="11" t="s">
        <v>3437</v>
      </c>
      <c r="J2687" t="str">
        <f>IF(L2687="","",VLOOKUP(L2687,Продукция!B:D,3,0))</f>
        <v>Биологический_материал</v>
      </c>
      <c r="K2687" t="str">
        <f>IF(L2687="","",VLOOKUP(L2687,Продукция!B:C,2,0))</f>
        <v>Сыворотка крови</v>
      </c>
      <c r="L2687" s="155" t="s">
        <v>302</v>
      </c>
      <c r="M2687">
        <f>IF(L2687="","",VLOOKUP(L2687,Продукция!B:L,11,0))</f>
        <v>0</v>
      </c>
      <c r="N2687" s="150" t="s">
        <v>873</v>
      </c>
      <c r="P2687" s="150" t="s">
        <v>340</v>
      </c>
      <c r="Q2687" s="150" t="s">
        <v>854</v>
      </c>
      <c r="R2687" s="153" t="s">
        <v>4890</v>
      </c>
      <c r="S2687" s="11">
        <v>20</v>
      </c>
      <c r="T2687" s="11" t="s">
        <v>5279</v>
      </c>
      <c r="V2687" s="14">
        <v>45767</v>
      </c>
      <c r="Z2687" s="162" t="s">
        <v>4823</v>
      </c>
      <c r="AA2687" s="15">
        <v>0.47916666666666669</v>
      </c>
      <c r="AB2687" t="str">
        <f>IF(L2687="","",VLOOKUP(L2687&amp;I2687,Продукция!A:I,9,0))</f>
        <v>рекомендация производителя набора</v>
      </c>
      <c r="AC2687" s="14">
        <v>45782</v>
      </c>
      <c r="AD2687" s="11" t="s">
        <v>2673</v>
      </c>
      <c r="AE2687" s="11" t="s">
        <v>4823</v>
      </c>
      <c r="AF2687" t="str">
        <f>IF(AD2687="","",VLOOKUP(AD2687,'Сотрудники и ссылки'!A:B,2,0))</f>
        <v>Серолог</v>
      </c>
      <c r="AG2687">
        <f>IF(AD2687="","",VLOOKUP(AD2687,'Сотрудники и ссылки'!A:C,3,0))</f>
        <v>20001771</v>
      </c>
      <c r="AH2687" s="11" t="s">
        <v>2673</v>
      </c>
      <c r="AI2687" t="str">
        <f>IF(AH2687="","",VLOOKUP(AH2687,'Сотрудники и ссылки'!A:B,2,0))</f>
        <v>Серолог</v>
      </c>
      <c r="AJ2687">
        <f>IF(AH2687="","",VLOOKUP(AH2687,'Сотрудники и ссылки'!A:C,3,0))</f>
        <v>20001771</v>
      </c>
      <c r="AK2687" s="14">
        <v>45782</v>
      </c>
      <c r="AL2687" s="2">
        <f>IF(AK2687="","",AK2687+VLOOKUP(I2687,'Вид исследования'!B:E,4,0))</f>
        <v>45783</v>
      </c>
      <c r="AM2687" s="2">
        <f>IF(AK2687="","",AK2687+VLOOKUP(I2687,'Вид исследования'!B:F,5,0))</f>
        <v>45783</v>
      </c>
      <c r="AN2687" s="14">
        <v>45782</v>
      </c>
      <c r="AP2687" s="150" t="s">
        <v>189</v>
      </c>
      <c r="AQ2687" t="str">
        <f>IFERROR(IF(L2687="","",VLOOKUP(L2687&amp;I2687,Продукция!A:K,11,0)),"обратитесь к админ справочника")</f>
        <v>согласно рекомендациям производителя теста</v>
      </c>
      <c r="AR2687" s="11" t="s">
        <v>4823</v>
      </c>
      <c r="AS2687" t="str">
        <f>IFERROR(IF(L2687="","",VLOOKUP(L2687&amp;I2687,Продукция!A:J,10,0)),"обратитесь к админ справочника")</f>
        <v>инструкция по применению набора AI, Н5</v>
      </c>
      <c r="AT2687" s="11" t="s">
        <v>4823</v>
      </c>
      <c r="AU2687" s="11" t="s">
        <v>4823</v>
      </c>
      <c r="AV2687" s="11" t="s">
        <v>2673</v>
      </c>
      <c r="AW2687" s="150" t="s">
        <v>4824</v>
      </c>
      <c r="AX2687" s="11" t="s">
        <v>506</v>
      </c>
      <c r="AY2687" s="11" t="s">
        <v>1124</v>
      </c>
      <c r="AZ2687" s="11">
        <v>107</v>
      </c>
      <c r="BA2687" s="11">
        <v>38</v>
      </c>
      <c r="BC2687" s="11" t="s">
        <v>4992</v>
      </c>
    </row>
    <row r="2688" spans="1:55" x14ac:dyDescent="0.25">
      <c r="A2688" t="str">
        <f t="shared" si="47"/>
        <v>С/764Вирус гриппа птиц подтипа Н5 уровень антител (ВНИИЗЖ)</v>
      </c>
      <c r="B2688" t="str">
        <f>IF(E2688="","",INDEX(Лаборатории!A:A,MATCH('Производственный контроль'!E2688,Лаборатории!B:B,0)))</f>
        <v xml:space="preserve">КУРИНОЕ ЦАРСТВО АО </v>
      </c>
      <c r="C2688" t="str">
        <f>IF(E2688="","",VLOOKUP(E2688,Лаборатории!B:D,3,0))</f>
        <v>U377_CHL</v>
      </c>
      <c r="D2688" s="12">
        <v>45772</v>
      </c>
      <c r="E2688" s="150" t="s">
        <v>793</v>
      </c>
      <c r="F2688" s="11" t="s">
        <v>371</v>
      </c>
      <c r="G2688" s="11" t="s">
        <v>506</v>
      </c>
      <c r="H2688" s="11" t="s">
        <v>312</v>
      </c>
      <c r="I2688" s="11" t="s">
        <v>3437</v>
      </c>
      <c r="J2688" t="str">
        <f>IF(L2688="","",VLOOKUP(L2688,Продукция!B:D,3,0))</f>
        <v>Биологический_материал</v>
      </c>
      <c r="K2688" t="str">
        <f>IF(L2688="","",VLOOKUP(L2688,Продукция!B:C,2,0))</f>
        <v>Сыворотка крови</v>
      </c>
      <c r="L2688" s="155" t="s">
        <v>302</v>
      </c>
      <c r="M2688">
        <f>IF(L2688="","",VLOOKUP(L2688,Продукция!B:L,11,0))</f>
        <v>0</v>
      </c>
      <c r="N2688" s="150" t="s">
        <v>873</v>
      </c>
      <c r="P2688" s="150" t="s">
        <v>340</v>
      </c>
      <c r="Q2688" s="150" t="s">
        <v>854</v>
      </c>
      <c r="R2688" s="153" t="s">
        <v>4997</v>
      </c>
      <c r="S2688" s="11">
        <v>20</v>
      </c>
      <c r="T2688" s="11" t="s">
        <v>5279</v>
      </c>
      <c r="V2688" s="14">
        <v>45768</v>
      </c>
      <c r="Z2688" s="162" t="s">
        <v>4823</v>
      </c>
      <c r="AA2688" s="15">
        <v>0.47916666666666669</v>
      </c>
      <c r="AB2688" t="str">
        <f>IF(L2688="","",VLOOKUP(L2688&amp;I2688,Продукция!A:I,9,0))</f>
        <v>рекомендация производителя набора</v>
      </c>
      <c r="AC2688" s="14">
        <v>45782</v>
      </c>
      <c r="AD2688" s="11" t="s">
        <v>2673</v>
      </c>
      <c r="AE2688" s="11" t="s">
        <v>4823</v>
      </c>
      <c r="AF2688" t="str">
        <f>IF(AD2688="","",VLOOKUP(AD2688,'Сотрудники и ссылки'!A:B,2,0))</f>
        <v>Серолог</v>
      </c>
      <c r="AG2688">
        <f>IF(AD2688="","",VLOOKUP(AD2688,'Сотрудники и ссылки'!A:C,3,0))</f>
        <v>20001771</v>
      </c>
      <c r="AH2688" s="11" t="s">
        <v>2673</v>
      </c>
      <c r="AI2688" t="str">
        <f>IF(AH2688="","",VLOOKUP(AH2688,'Сотрудники и ссылки'!A:B,2,0))</f>
        <v>Серолог</v>
      </c>
      <c r="AJ2688">
        <f>IF(AH2688="","",VLOOKUP(AH2688,'Сотрудники и ссылки'!A:C,3,0))</f>
        <v>20001771</v>
      </c>
      <c r="AK2688" s="14">
        <v>45782</v>
      </c>
      <c r="AL2688" s="2">
        <f>IF(AK2688="","",AK2688+VLOOKUP(I2688,'Вид исследования'!B:E,4,0))</f>
        <v>45783</v>
      </c>
      <c r="AM2688" s="2">
        <f>IF(AK2688="","",AK2688+VLOOKUP(I2688,'Вид исследования'!B:F,5,0))</f>
        <v>45783</v>
      </c>
      <c r="AN2688" s="14">
        <v>45782</v>
      </c>
      <c r="AP2688" s="150" t="s">
        <v>189</v>
      </c>
      <c r="AQ2688" t="str">
        <f>IFERROR(IF(L2688="","",VLOOKUP(L2688&amp;I2688,Продукция!A:K,11,0)),"обратитесь к админ справочника")</f>
        <v>согласно рекомендациям производителя теста</v>
      </c>
      <c r="AR2688" s="11" t="s">
        <v>4823</v>
      </c>
      <c r="AS2688" t="str">
        <f>IFERROR(IF(L2688="","",VLOOKUP(L2688&amp;I2688,Продукция!A:J,10,0)),"обратитесь к админ справочника")</f>
        <v>инструкция по применению набора AI, Н5</v>
      </c>
      <c r="AT2688" s="11" t="s">
        <v>4823</v>
      </c>
      <c r="AU2688" s="11" t="s">
        <v>4823</v>
      </c>
      <c r="AV2688" s="11" t="s">
        <v>2673</v>
      </c>
      <c r="AW2688" s="150" t="s">
        <v>4824</v>
      </c>
      <c r="AX2688" s="11" t="s">
        <v>506</v>
      </c>
      <c r="AY2688" s="11" t="s">
        <v>1129</v>
      </c>
      <c r="AZ2688" s="11">
        <v>107</v>
      </c>
      <c r="BA2688" s="11">
        <v>38</v>
      </c>
      <c r="BC2688" s="11" t="s">
        <v>4992</v>
      </c>
    </row>
    <row r="2689" spans="1:55" x14ac:dyDescent="0.25">
      <c r="A2689" t="str">
        <f t="shared" si="47"/>
        <v>С/764Вирус гриппа птиц подтипа Н5 уровень антител (ВНИИЗЖ)</v>
      </c>
      <c r="B2689" t="str">
        <f>IF(E2689="","",INDEX(Лаборатории!A:A,MATCH('Производственный контроль'!E2689,Лаборатории!B:B,0)))</f>
        <v xml:space="preserve">КУРИНОЕ ЦАРСТВО АО </v>
      </c>
      <c r="C2689" t="str">
        <f>IF(E2689="","",VLOOKUP(E2689,Лаборатории!B:D,3,0))</f>
        <v>U377_CHL</v>
      </c>
      <c r="D2689" s="12">
        <v>45772</v>
      </c>
      <c r="E2689" s="150" t="s">
        <v>793</v>
      </c>
      <c r="F2689" s="11" t="s">
        <v>371</v>
      </c>
      <c r="G2689" s="11" t="s">
        <v>506</v>
      </c>
      <c r="H2689" s="11" t="s">
        <v>312</v>
      </c>
      <c r="I2689" s="11" t="s">
        <v>3437</v>
      </c>
      <c r="J2689" t="str">
        <f>IF(L2689="","",VLOOKUP(L2689,Продукция!B:D,3,0))</f>
        <v>Биологический_материал</v>
      </c>
      <c r="K2689" t="str">
        <f>IF(L2689="","",VLOOKUP(L2689,Продукция!B:C,2,0))</f>
        <v>Сыворотка крови</v>
      </c>
      <c r="L2689" s="155" t="s">
        <v>302</v>
      </c>
      <c r="M2689">
        <f>IF(L2689="","",VLOOKUP(L2689,Продукция!B:L,11,0))</f>
        <v>0</v>
      </c>
      <c r="N2689" s="150" t="s">
        <v>873</v>
      </c>
      <c r="P2689" s="150" t="s">
        <v>340</v>
      </c>
      <c r="Q2689" s="150" t="s">
        <v>854</v>
      </c>
      <c r="R2689" s="153" t="s">
        <v>5000</v>
      </c>
      <c r="S2689" s="11">
        <v>20</v>
      </c>
      <c r="T2689" s="11" t="s">
        <v>5279</v>
      </c>
      <c r="V2689" s="14">
        <v>45768</v>
      </c>
      <c r="Z2689" s="162" t="s">
        <v>4823</v>
      </c>
      <c r="AA2689" s="15">
        <v>0.47916666666666669</v>
      </c>
      <c r="AB2689" t="str">
        <f>IF(L2689="","",VLOOKUP(L2689&amp;I2689,Продукция!A:I,9,0))</f>
        <v>рекомендация производителя набора</v>
      </c>
      <c r="AC2689" s="14">
        <v>45782</v>
      </c>
      <c r="AD2689" s="11" t="s">
        <v>2673</v>
      </c>
      <c r="AE2689" s="11" t="s">
        <v>4823</v>
      </c>
      <c r="AF2689" t="str">
        <f>IF(AD2689="","",VLOOKUP(AD2689,'Сотрудники и ссылки'!A:B,2,0))</f>
        <v>Серолог</v>
      </c>
      <c r="AG2689">
        <f>IF(AD2689="","",VLOOKUP(AD2689,'Сотрудники и ссылки'!A:C,3,0))</f>
        <v>20001771</v>
      </c>
      <c r="AH2689" s="11" t="s">
        <v>2673</v>
      </c>
      <c r="AI2689" t="str">
        <f>IF(AH2689="","",VLOOKUP(AH2689,'Сотрудники и ссылки'!A:B,2,0))</f>
        <v>Серолог</v>
      </c>
      <c r="AJ2689">
        <f>IF(AH2689="","",VLOOKUP(AH2689,'Сотрудники и ссылки'!A:C,3,0))</f>
        <v>20001771</v>
      </c>
      <c r="AK2689" s="14">
        <v>45782</v>
      </c>
      <c r="AL2689" s="2">
        <f>IF(AK2689="","",AK2689+VLOOKUP(I2689,'Вид исследования'!B:E,4,0))</f>
        <v>45783</v>
      </c>
      <c r="AM2689" s="2">
        <f>IF(AK2689="","",AK2689+VLOOKUP(I2689,'Вид исследования'!B:F,5,0))</f>
        <v>45783</v>
      </c>
      <c r="AN2689" s="14">
        <v>45782</v>
      </c>
      <c r="AP2689" s="150" t="s">
        <v>189</v>
      </c>
      <c r="AQ2689" t="str">
        <f>IFERROR(IF(L2689="","",VLOOKUP(L2689&amp;I2689,Продукция!A:K,11,0)),"обратитесь к админ справочника")</f>
        <v>согласно рекомендациям производителя теста</v>
      </c>
      <c r="AR2689" s="11" t="s">
        <v>4823</v>
      </c>
      <c r="AS2689" t="str">
        <f>IFERROR(IF(L2689="","",VLOOKUP(L2689&amp;I2689,Продукция!A:J,10,0)),"обратитесь к админ справочника")</f>
        <v>инструкция по применению набора AI, Н5</v>
      </c>
      <c r="AT2689" s="11" t="s">
        <v>4823</v>
      </c>
      <c r="AU2689" s="11" t="s">
        <v>4823</v>
      </c>
      <c r="AV2689" s="11" t="s">
        <v>2673</v>
      </c>
      <c r="AW2689" s="150" t="s">
        <v>4824</v>
      </c>
      <c r="AX2689" s="11" t="s">
        <v>506</v>
      </c>
      <c r="AY2689" s="11" t="s">
        <v>1130</v>
      </c>
      <c r="AZ2689" s="11">
        <v>107</v>
      </c>
      <c r="BA2689" s="11">
        <v>38</v>
      </c>
      <c r="BC2689" s="11" t="s">
        <v>4992</v>
      </c>
    </row>
    <row r="2690" spans="1:55" x14ac:dyDescent="0.25">
      <c r="A2690" t="str">
        <f t="shared" si="47"/>
        <v>С/764Вирус гриппа птиц подтипа Н5 уровень антител (ВНИИЗЖ)</v>
      </c>
      <c r="B2690" t="str">
        <f>IF(E2690="","",INDEX(Лаборатории!A:A,MATCH('Производственный контроль'!E2690,Лаборатории!B:B,0)))</f>
        <v xml:space="preserve">КУРИНОЕ ЦАРСТВО АО </v>
      </c>
      <c r="C2690" t="str">
        <f>IF(E2690="","",VLOOKUP(E2690,Лаборатории!B:D,3,0))</f>
        <v>U377_CHL</v>
      </c>
      <c r="D2690" s="12">
        <v>45772</v>
      </c>
      <c r="E2690" s="150" t="s">
        <v>793</v>
      </c>
      <c r="F2690" s="11" t="s">
        <v>371</v>
      </c>
      <c r="G2690" s="11" t="s">
        <v>506</v>
      </c>
      <c r="H2690" s="11" t="s">
        <v>312</v>
      </c>
      <c r="I2690" s="11" t="s">
        <v>3437</v>
      </c>
      <c r="J2690" t="str">
        <f>IF(L2690="","",VLOOKUP(L2690,Продукция!B:D,3,0))</f>
        <v>Биологический_материал</v>
      </c>
      <c r="K2690" t="str">
        <f>IF(L2690="","",VLOOKUP(L2690,Продукция!B:C,2,0))</f>
        <v>Сыворотка крови</v>
      </c>
      <c r="L2690" s="155" t="s">
        <v>302</v>
      </c>
      <c r="M2690">
        <f>IF(L2690="","",VLOOKUP(L2690,Продукция!B:L,11,0))</f>
        <v>0</v>
      </c>
      <c r="N2690" s="150" t="s">
        <v>873</v>
      </c>
      <c r="P2690" s="150" t="s">
        <v>340</v>
      </c>
      <c r="Q2690" s="150" t="s">
        <v>854</v>
      </c>
      <c r="R2690" s="153" t="s">
        <v>5001</v>
      </c>
      <c r="S2690" s="11">
        <v>20</v>
      </c>
      <c r="T2690" s="11" t="s">
        <v>5279</v>
      </c>
      <c r="V2690" s="14">
        <v>45769</v>
      </c>
      <c r="Z2690" s="162" t="s">
        <v>4823</v>
      </c>
      <c r="AA2690" s="15">
        <v>0.47916666666666669</v>
      </c>
      <c r="AB2690" t="str">
        <f>IF(L2690="","",VLOOKUP(L2690&amp;I2690,Продукция!A:I,9,0))</f>
        <v>рекомендация производителя набора</v>
      </c>
      <c r="AC2690" s="14">
        <v>45782</v>
      </c>
      <c r="AD2690" s="11" t="s">
        <v>2673</v>
      </c>
      <c r="AE2690" s="11" t="s">
        <v>4823</v>
      </c>
      <c r="AF2690" t="str">
        <f>IF(AD2690="","",VLOOKUP(AD2690,'Сотрудники и ссылки'!A:B,2,0))</f>
        <v>Серолог</v>
      </c>
      <c r="AG2690">
        <f>IF(AD2690="","",VLOOKUP(AD2690,'Сотрудники и ссылки'!A:C,3,0))</f>
        <v>20001771</v>
      </c>
      <c r="AH2690" s="11" t="s">
        <v>2673</v>
      </c>
      <c r="AI2690" t="str">
        <f>IF(AH2690="","",VLOOKUP(AH2690,'Сотрудники и ссылки'!A:B,2,0))</f>
        <v>Серолог</v>
      </c>
      <c r="AJ2690">
        <f>IF(AH2690="","",VLOOKUP(AH2690,'Сотрудники и ссылки'!A:C,3,0))</f>
        <v>20001771</v>
      </c>
      <c r="AK2690" s="14">
        <v>45782</v>
      </c>
      <c r="AL2690" s="2">
        <f>IF(AK2690="","",AK2690+VLOOKUP(I2690,'Вид исследования'!B:E,4,0))</f>
        <v>45783</v>
      </c>
      <c r="AM2690" s="2">
        <f>IF(AK2690="","",AK2690+VLOOKUP(I2690,'Вид исследования'!B:F,5,0))</f>
        <v>45783</v>
      </c>
      <c r="AN2690" s="14">
        <v>45782</v>
      </c>
      <c r="AP2690" s="150" t="s">
        <v>189</v>
      </c>
      <c r="AQ2690" t="str">
        <f>IFERROR(IF(L2690="","",VLOOKUP(L2690&amp;I2690,Продукция!A:K,11,0)),"обратитесь к админ справочника")</f>
        <v>согласно рекомендациям производителя теста</v>
      </c>
      <c r="AR2690" s="11" t="s">
        <v>4823</v>
      </c>
      <c r="AS2690" t="str">
        <f>IFERROR(IF(L2690="","",VLOOKUP(L2690&amp;I2690,Продукция!A:J,10,0)),"обратитесь к админ справочника")</f>
        <v>инструкция по применению набора AI, Н5</v>
      </c>
      <c r="AT2690" s="11" t="s">
        <v>4823</v>
      </c>
      <c r="AU2690" s="11" t="s">
        <v>4823</v>
      </c>
      <c r="AV2690" s="11" t="s">
        <v>2673</v>
      </c>
      <c r="AW2690" s="150" t="s">
        <v>4824</v>
      </c>
      <c r="AX2690" s="11" t="s">
        <v>506</v>
      </c>
      <c r="AY2690" s="11" t="s">
        <v>1131</v>
      </c>
      <c r="AZ2690" s="11">
        <v>107</v>
      </c>
      <c r="BA2690" s="11">
        <v>38</v>
      </c>
      <c r="BC2690" s="11" t="s">
        <v>4992</v>
      </c>
    </row>
    <row r="2691" spans="1:55" x14ac:dyDescent="0.25">
      <c r="A2691" t="str">
        <f t="shared" si="47"/>
        <v>С/764Вирус гриппа птиц подтипа Н5 уровень антител (ВНИИЗЖ)</v>
      </c>
      <c r="B2691" t="str">
        <f>IF(E2691="","",INDEX(Лаборатории!A:A,MATCH('Производственный контроль'!E2691,Лаборатории!B:B,0)))</f>
        <v xml:space="preserve">КУРИНОЕ ЦАРСТВО АО </v>
      </c>
      <c r="C2691" t="str">
        <f>IF(E2691="","",VLOOKUP(E2691,Лаборатории!B:D,3,0))</f>
        <v>U377_CHL</v>
      </c>
      <c r="D2691" s="12">
        <v>45772</v>
      </c>
      <c r="E2691" s="150" t="s">
        <v>793</v>
      </c>
      <c r="F2691" s="11" t="s">
        <v>371</v>
      </c>
      <c r="G2691" s="11" t="s">
        <v>506</v>
      </c>
      <c r="H2691" s="11" t="s">
        <v>312</v>
      </c>
      <c r="I2691" s="11" t="s">
        <v>3437</v>
      </c>
      <c r="J2691" t="str">
        <f>IF(L2691="","",VLOOKUP(L2691,Продукция!B:D,3,0))</f>
        <v>Биологический_материал</v>
      </c>
      <c r="K2691" t="str">
        <f>IF(L2691="","",VLOOKUP(L2691,Продукция!B:C,2,0))</f>
        <v>Сыворотка крови</v>
      </c>
      <c r="L2691" s="155" t="s">
        <v>302</v>
      </c>
      <c r="M2691">
        <f>IF(L2691="","",VLOOKUP(L2691,Продукция!B:L,11,0))</f>
        <v>0</v>
      </c>
      <c r="N2691" s="150" t="s">
        <v>873</v>
      </c>
      <c r="P2691" s="150" t="s">
        <v>340</v>
      </c>
      <c r="Q2691" s="150" t="s">
        <v>854</v>
      </c>
      <c r="R2691" s="153" t="s">
        <v>4883</v>
      </c>
      <c r="S2691" s="11">
        <v>20</v>
      </c>
      <c r="T2691" s="11" t="s">
        <v>5279</v>
      </c>
      <c r="V2691" s="14">
        <v>45764</v>
      </c>
      <c r="Z2691" s="162" t="s">
        <v>4823</v>
      </c>
      <c r="AA2691" s="15">
        <v>0.47916666666666669</v>
      </c>
      <c r="AB2691" t="str">
        <f>IF(L2691="","",VLOOKUP(L2691&amp;I2691,Продукция!A:I,9,0))</f>
        <v>рекомендация производителя набора</v>
      </c>
      <c r="AC2691" s="14">
        <v>45782</v>
      </c>
      <c r="AD2691" s="11" t="s">
        <v>2673</v>
      </c>
      <c r="AE2691" s="11" t="s">
        <v>4823</v>
      </c>
      <c r="AF2691" t="str">
        <f>IF(AD2691="","",VLOOKUP(AD2691,'Сотрудники и ссылки'!A:B,2,0))</f>
        <v>Серолог</v>
      </c>
      <c r="AG2691">
        <f>IF(AD2691="","",VLOOKUP(AD2691,'Сотрудники и ссылки'!A:C,3,0))</f>
        <v>20001771</v>
      </c>
      <c r="AH2691" s="11" t="s">
        <v>2673</v>
      </c>
      <c r="AI2691" t="str">
        <f>IF(AH2691="","",VLOOKUP(AH2691,'Сотрудники и ссылки'!A:B,2,0))</f>
        <v>Серолог</v>
      </c>
      <c r="AJ2691">
        <f>IF(AH2691="","",VLOOKUP(AH2691,'Сотрудники и ссылки'!A:C,3,0))</f>
        <v>20001771</v>
      </c>
      <c r="AK2691" s="14">
        <v>45782</v>
      </c>
      <c r="AL2691" s="2">
        <f>IF(AK2691="","",AK2691+VLOOKUP(I2691,'Вид исследования'!B:E,4,0))</f>
        <v>45783</v>
      </c>
      <c r="AM2691" s="2">
        <f>IF(AK2691="","",AK2691+VLOOKUP(I2691,'Вид исследования'!B:F,5,0))</f>
        <v>45783</v>
      </c>
      <c r="AN2691" s="14">
        <v>45782</v>
      </c>
      <c r="AP2691" s="150" t="s">
        <v>189</v>
      </c>
      <c r="AQ2691" t="str">
        <f>IFERROR(IF(L2691="","",VLOOKUP(L2691&amp;I2691,Продукция!A:K,11,0)),"обратитесь к админ справочника")</f>
        <v>согласно рекомендациям производителя теста</v>
      </c>
      <c r="AR2691" s="11" t="s">
        <v>4823</v>
      </c>
      <c r="AS2691" t="str">
        <f>IFERROR(IF(L2691="","",VLOOKUP(L2691&amp;I2691,Продукция!A:J,10,0)),"обратитесь к админ справочника")</f>
        <v>инструкция по применению набора AI, Н5</v>
      </c>
      <c r="AT2691" s="11" t="s">
        <v>4823</v>
      </c>
      <c r="AU2691" s="11" t="s">
        <v>4823</v>
      </c>
      <c r="AV2691" s="11" t="s">
        <v>2673</v>
      </c>
      <c r="AW2691" s="150" t="s">
        <v>4824</v>
      </c>
      <c r="AX2691" s="11" t="s">
        <v>506</v>
      </c>
      <c r="AY2691" s="11" t="s">
        <v>1137</v>
      </c>
      <c r="AZ2691" s="11">
        <v>107</v>
      </c>
      <c r="BA2691" s="11">
        <v>38</v>
      </c>
      <c r="BC2691" s="11" t="s">
        <v>4992</v>
      </c>
    </row>
    <row r="2692" spans="1:55" x14ac:dyDescent="0.25">
      <c r="A2692" t="str">
        <f t="shared" si="47"/>
        <v>С/764Вирус гриппа птиц подтипа Н5 уровень антител (ВНИИЗЖ)</v>
      </c>
      <c r="B2692" t="str">
        <f>IF(E2692="","",INDEX(Лаборатории!A:A,MATCH('Производственный контроль'!E2692,Лаборатории!B:B,0)))</f>
        <v xml:space="preserve">КУРИНОЕ ЦАРСТВО АО </v>
      </c>
      <c r="C2692" t="str">
        <f>IF(E2692="","",VLOOKUP(E2692,Лаборатории!B:D,3,0))</f>
        <v>U377_CHL</v>
      </c>
      <c r="D2692" s="12">
        <v>45772</v>
      </c>
      <c r="E2692" s="150" t="s">
        <v>793</v>
      </c>
      <c r="F2692" s="11" t="s">
        <v>371</v>
      </c>
      <c r="G2692" s="11" t="s">
        <v>506</v>
      </c>
      <c r="H2692" s="11" t="s">
        <v>312</v>
      </c>
      <c r="I2692" s="11" t="s">
        <v>3437</v>
      </c>
      <c r="J2692" t="str">
        <f>IF(L2692="","",VLOOKUP(L2692,Продукция!B:D,3,0))</f>
        <v>Биологический_материал</v>
      </c>
      <c r="K2692" t="str">
        <f>IF(L2692="","",VLOOKUP(L2692,Продукция!B:C,2,0))</f>
        <v>Сыворотка крови</v>
      </c>
      <c r="L2692" s="155" t="s">
        <v>302</v>
      </c>
      <c r="M2692">
        <f>IF(L2692="","",VLOOKUP(L2692,Продукция!B:L,11,0))</f>
        <v>0</v>
      </c>
      <c r="N2692" s="150" t="s">
        <v>873</v>
      </c>
      <c r="P2692" s="150" t="s">
        <v>340</v>
      </c>
      <c r="Q2692" s="150" t="s">
        <v>854</v>
      </c>
      <c r="R2692" s="153" t="s">
        <v>4885</v>
      </c>
      <c r="S2692" s="11">
        <v>20</v>
      </c>
      <c r="T2692" s="11" t="s">
        <v>5279</v>
      </c>
      <c r="V2692" s="14">
        <v>45764</v>
      </c>
      <c r="Z2692" s="162" t="s">
        <v>4823</v>
      </c>
      <c r="AA2692" s="15">
        <v>0.47916666666666669</v>
      </c>
      <c r="AB2692" t="str">
        <f>IF(L2692="","",VLOOKUP(L2692&amp;I2692,Продукция!A:I,9,0))</f>
        <v>рекомендация производителя набора</v>
      </c>
      <c r="AC2692" s="14">
        <v>45782</v>
      </c>
      <c r="AD2692" s="11" t="s">
        <v>2673</v>
      </c>
      <c r="AE2692" s="11" t="s">
        <v>4823</v>
      </c>
      <c r="AF2692" t="str">
        <f>IF(AD2692="","",VLOOKUP(AD2692,'Сотрудники и ссылки'!A:B,2,0))</f>
        <v>Серолог</v>
      </c>
      <c r="AG2692">
        <f>IF(AD2692="","",VLOOKUP(AD2692,'Сотрудники и ссылки'!A:C,3,0))</f>
        <v>20001771</v>
      </c>
      <c r="AH2692" s="11" t="s">
        <v>2673</v>
      </c>
      <c r="AI2692" t="str">
        <f>IF(AH2692="","",VLOOKUP(AH2692,'Сотрудники и ссылки'!A:B,2,0))</f>
        <v>Серолог</v>
      </c>
      <c r="AJ2692">
        <f>IF(AH2692="","",VLOOKUP(AH2692,'Сотрудники и ссылки'!A:C,3,0))</f>
        <v>20001771</v>
      </c>
      <c r="AK2692" s="14">
        <v>45782</v>
      </c>
      <c r="AL2692" s="2">
        <f>IF(AK2692="","",AK2692+VLOOKUP(I2692,'Вид исследования'!B:E,4,0))</f>
        <v>45783</v>
      </c>
      <c r="AM2692" s="2">
        <f>IF(AK2692="","",AK2692+VLOOKUP(I2692,'Вид исследования'!B:F,5,0))</f>
        <v>45783</v>
      </c>
      <c r="AN2692" s="14">
        <v>45782</v>
      </c>
      <c r="AP2692" s="150" t="s">
        <v>189</v>
      </c>
      <c r="AQ2692" t="str">
        <f>IFERROR(IF(L2692="","",VLOOKUP(L2692&amp;I2692,Продукция!A:K,11,0)),"обратитесь к админ справочника")</f>
        <v>согласно рекомендациям производителя теста</v>
      </c>
      <c r="AR2692" s="11" t="s">
        <v>4823</v>
      </c>
      <c r="AS2692" t="str">
        <f>IFERROR(IF(L2692="","",VLOOKUP(L2692&amp;I2692,Продукция!A:J,10,0)),"обратитесь к админ справочника")</f>
        <v>инструкция по применению набора AI, Н5</v>
      </c>
      <c r="AT2692" s="11" t="s">
        <v>4823</v>
      </c>
      <c r="AU2692" s="11" t="s">
        <v>4823</v>
      </c>
      <c r="AV2692" s="11" t="s">
        <v>2673</v>
      </c>
      <c r="AW2692" s="150" t="s">
        <v>4824</v>
      </c>
      <c r="AX2692" s="11" t="s">
        <v>506</v>
      </c>
      <c r="AY2692" s="11" t="s">
        <v>1139</v>
      </c>
      <c r="AZ2692" s="11">
        <v>107</v>
      </c>
      <c r="BA2692" s="11">
        <v>38</v>
      </c>
      <c r="BC2692" s="11" t="s">
        <v>4992</v>
      </c>
    </row>
    <row r="2693" spans="1:55" x14ac:dyDescent="0.25">
      <c r="A2693" t="str">
        <f t="shared" si="47"/>
        <v>С/764Вирус гриппа птиц подтипа Н5 уровень антител (ВНИИЗЖ)</v>
      </c>
      <c r="B2693" t="str">
        <f>IF(E2693="","",INDEX(Лаборатории!A:A,MATCH('Производственный контроль'!E2693,Лаборатории!B:B,0)))</f>
        <v xml:space="preserve">КУРИНОЕ ЦАРСТВО АО </v>
      </c>
      <c r="C2693" t="str">
        <f>IF(E2693="","",VLOOKUP(E2693,Лаборатории!B:D,3,0))</f>
        <v>U377_CHL</v>
      </c>
      <c r="D2693" s="12">
        <v>45772</v>
      </c>
      <c r="E2693" s="150" t="s">
        <v>793</v>
      </c>
      <c r="F2693" s="11" t="s">
        <v>371</v>
      </c>
      <c r="G2693" s="11" t="s">
        <v>506</v>
      </c>
      <c r="H2693" s="11" t="s">
        <v>312</v>
      </c>
      <c r="I2693" s="11" t="s">
        <v>3437</v>
      </c>
      <c r="J2693" t="str">
        <f>IF(L2693="","",VLOOKUP(L2693,Продукция!B:D,3,0))</f>
        <v>Биологический_материал</v>
      </c>
      <c r="K2693" t="str">
        <f>IF(L2693="","",VLOOKUP(L2693,Продукция!B:C,2,0))</f>
        <v>Сыворотка крови</v>
      </c>
      <c r="L2693" s="155" t="s">
        <v>302</v>
      </c>
      <c r="M2693">
        <f>IF(L2693="","",VLOOKUP(L2693,Продукция!B:L,11,0))</f>
        <v>0</v>
      </c>
      <c r="N2693" s="150" t="s">
        <v>873</v>
      </c>
      <c r="P2693" s="150" t="s">
        <v>340</v>
      </c>
      <c r="Q2693" s="150" t="s">
        <v>854</v>
      </c>
      <c r="R2693" s="153" t="s">
        <v>4886</v>
      </c>
      <c r="S2693" s="11">
        <v>20</v>
      </c>
      <c r="T2693" s="11" t="s">
        <v>5279</v>
      </c>
      <c r="V2693" s="14">
        <v>45766</v>
      </c>
      <c r="Z2693" s="162" t="s">
        <v>4823</v>
      </c>
      <c r="AA2693" s="15">
        <v>0.47916666666666669</v>
      </c>
      <c r="AB2693" t="str">
        <f>IF(L2693="","",VLOOKUP(L2693&amp;I2693,Продукция!A:I,9,0))</f>
        <v>рекомендация производителя набора</v>
      </c>
      <c r="AC2693" s="14">
        <v>45782</v>
      </c>
      <c r="AD2693" s="11" t="s">
        <v>2673</v>
      </c>
      <c r="AE2693" s="11" t="s">
        <v>4823</v>
      </c>
      <c r="AF2693" t="str">
        <f>IF(AD2693="","",VLOOKUP(AD2693,'Сотрудники и ссылки'!A:B,2,0))</f>
        <v>Серолог</v>
      </c>
      <c r="AG2693">
        <f>IF(AD2693="","",VLOOKUP(AD2693,'Сотрудники и ссылки'!A:C,3,0))</f>
        <v>20001771</v>
      </c>
      <c r="AH2693" s="11" t="s">
        <v>2673</v>
      </c>
      <c r="AI2693" t="str">
        <f>IF(AH2693="","",VLOOKUP(AH2693,'Сотрудники и ссылки'!A:B,2,0))</f>
        <v>Серолог</v>
      </c>
      <c r="AJ2693">
        <f>IF(AH2693="","",VLOOKUP(AH2693,'Сотрудники и ссылки'!A:C,3,0))</f>
        <v>20001771</v>
      </c>
      <c r="AK2693" s="14">
        <v>45782</v>
      </c>
      <c r="AL2693" s="2">
        <f>IF(AK2693="","",AK2693+VLOOKUP(I2693,'Вид исследования'!B:E,4,0))</f>
        <v>45783</v>
      </c>
      <c r="AM2693" s="2">
        <f>IF(AK2693="","",AK2693+VLOOKUP(I2693,'Вид исследования'!B:F,5,0))</f>
        <v>45783</v>
      </c>
      <c r="AN2693" s="14">
        <v>45782</v>
      </c>
      <c r="AP2693" s="150" t="s">
        <v>189</v>
      </c>
      <c r="AQ2693" t="str">
        <f>IFERROR(IF(L2693="","",VLOOKUP(L2693&amp;I2693,Продукция!A:K,11,0)),"обратитесь к админ справочника")</f>
        <v>согласно рекомендациям производителя теста</v>
      </c>
      <c r="AR2693" s="11" t="s">
        <v>4823</v>
      </c>
      <c r="AS2693" t="str">
        <f>IFERROR(IF(L2693="","",VLOOKUP(L2693&amp;I2693,Продукция!A:J,10,0)),"обратитесь к админ справочника")</f>
        <v>инструкция по применению набора AI, Н5</v>
      </c>
      <c r="AT2693" s="11" t="s">
        <v>4823</v>
      </c>
      <c r="AU2693" s="11" t="s">
        <v>4823</v>
      </c>
      <c r="AV2693" s="11" t="s">
        <v>2673</v>
      </c>
      <c r="AW2693" s="150" t="s">
        <v>4824</v>
      </c>
      <c r="AX2693" s="11" t="s">
        <v>506</v>
      </c>
      <c r="AY2693" s="11" t="s">
        <v>1140</v>
      </c>
      <c r="AZ2693" s="11">
        <v>107</v>
      </c>
      <c r="BA2693" s="11">
        <v>38</v>
      </c>
      <c r="BC2693" s="11" t="s">
        <v>4992</v>
      </c>
    </row>
    <row r="2694" spans="1:55" x14ac:dyDescent="0.25">
      <c r="A2694" t="str">
        <f t="shared" si="47"/>
        <v>С/764Вирус гриппа птиц подтипа Н5 уровень антител (ВНИИЗЖ)</v>
      </c>
      <c r="B2694" t="str">
        <f>IF(E2694="","",INDEX(Лаборатории!A:A,MATCH('Производственный контроль'!E2694,Лаборатории!B:B,0)))</f>
        <v xml:space="preserve">КУРИНОЕ ЦАРСТВО АО </v>
      </c>
      <c r="C2694" t="str">
        <f>IF(E2694="","",VLOOKUP(E2694,Лаборатории!B:D,3,0))</f>
        <v>U377_CHL</v>
      </c>
      <c r="D2694" s="12">
        <v>45772</v>
      </c>
      <c r="E2694" s="150" t="s">
        <v>793</v>
      </c>
      <c r="F2694" s="11" t="s">
        <v>371</v>
      </c>
      <c r="G2694" s="11" t="s">
        <v>506</v>
      </c>
      <c r="H2694" s="11" t="s">
        <v>312</v>
      </c>
      <c r="I2694" s="11" t="s">
        <v>3437</v>
      </c>
      <c r="J2694" t="str">
        <f>IF(L2694="","",VLOOKUP(L2694,Продукция!B:D,3,0))</f>
        <v>Биологический_материал</v>
      </c>
      <c r="K2694" t="str">
        <f>IF(L2694="","",VLOOKUP(L2694,Продукция!B:C,2,0))</f>
        <v>Сыворотка крови</v>
      </c>
      <c r="L2694" s="155" t="s">
        <v>302</v>
      </c>
      <c r="M2694">
        <f>IF(L2694="","",VLOOKUP(L2694,Продукция!B:L,11,0))</f>
        <v>0</v>
      </c>
      <c r="N2694" s="150" t="s">
        <v>873</v>
      </c>
      <c r="P2694" s="150" t="s">
        <v>340</v>
      </c>
      <c r="Q2694" s="150" t="s">
        <v>854</v>
      </c>
      <c r="R2694" s="153" t="s">
        <v>4876</v>
      </c>
      <c r="S2694" s="11">
        <v>20</v>
      </c>
      <c r="T2694" s="11" t="s">
        <v>5279</v>
      </c>
      <c r="V2694" s="14">
        <v>45762</v>
      </c>
      <c r="Z2694" s="162" t="s">
        <v>4823</v>
      </c>
      <c r="AA2694" s="15">
        <v>0.47916666666666669</v>
      </c>
      <c r="AB2694" t="str">
        <f>IF(L2694="","",VLOOKUP(L2694&amp;I2694,Продукция!A:I,9,0))</f>
        <v>рекомендация производителя набора</v>
      </c>
      <c r="AC2694" s="14">
        <v>45782</v>
      </c>
      <c r="AD2694" s="11" t="s">
        <v>2673</v>
      </c>
      <c r="AE2694" s="11" t="s">
        <v>4823</v>
      </c>
      <c r="AF2694" t="str">
        <f>IF(AD2694="","",VLOOKUP(AD2694,'Сотрудники и ссылки'!A:B,2,0))</f>
        <v>Серолог</v>
      </c>
      <c r="AG2694">
        <f>IF(AD2694="","",VLOOKUP(AD2694,'Сотрудники и ссылки'!A:C,3,0))</f>
        <v>20001771</v>
      </c>
      <c r="AH2694" s="11" t="s">
        <v>2673</v>
      </c>
      <c r="AI2694" t="str">
        <f>IF(AH2694="","",VLOOKUP(AH2694,'Сотрудники и ссылки'!A:B,2,0))</f>
        <v>Серолог</v>
      </c>
      <c r="AJ2694">
        <f>IF(AH2694="","",VLOOKUP(AH2694,'Сотрудники и ссылки'!A:C,3,0))</f>
        <v>20001771</v>
      </c>
      <c r="AK2694" s="14">
        <v>45782</v>
      </c>
      <c r="AL2694" s="2">
        <f>IF(AK2694="","",AK2694+VLOOKUP(I2694,'Вид исследования'!B:E,4,0))</f>
        <v>45783</v>
      </c>
      <c r="AM2694" s="2">
        <f>IF(AK2694="","",AK2694+VLOOKUP(I2694,'Вид исследования'!B:F,5,0))</f>
        <v>45783</v>
      </c>
      <c r="AN2694" s="14">
        <v>45782</v>
      </c>
      <c r="AP2694" s="150" t="s">
        <v>189</v>
      </c>
      <c r="AQ2694" t="str">
        <f>IFERROR(IF(L2694="","",VLOOKUP(L2694&amp;I2694,Продукция!A:K,11,0)),"обратитесь к админ справочника")</f>
        <v>согласно рекомендациям производителя теста</v>
      </c>
      <c r="AR2694" s="11" t="s">
        <v>4823</v>
      </c>
      <c r="AS2694" t="str">
        <f>IFERROR(IF(L2694="","",VLOOKUP(L2694&amp;I2694,Продукция!A:J,10,0)),"обратитесь к админ справочника")</f>
        <v>инструкция по применению набора AI, Н5</v>
      </c>
      <c r="AT2694" s="11" t="s">
        <v>4823</v>
      </c>
      <c r="AU2694" s="11" t="s">
        <v>4823</v>
      </c>
      <c r="AV2694" s="11" t="s">
        <v>2673</v>
      </c>
      <c r="AW2694" s="150" t="s">
        <v>4824</v>
      </c>
      <c r="AX2694" s="11" t="s">
        <v>506</v>
      </c>
      <c r="AY2694" s="11" t="s">
        <v>1143</v>
      </c>
      <c r="AZ2694" s="11">
        <v>107</v>
      </c>
      <c r="BA2694" s="11">
        <v>38</v>
      </c>
      <c r="BC2694" s="11" t="s">
        <v>4992</v>
      </c>
    </row>
    <row r="2695" spans="1:55" x14ac:dyDescent="0.25">
      <c r="A2695" t="str">
        <f t="shared" si="47"/>
        <v>С/764Вирус гриппа птиц подтипа Н5 уровень антител (ВНИИЗЖ)</v>
      </c>
      <c r="B2695" t="str">
        <f>IF(E2695="","",INDEX(Лаборатории!A:A,MATCH('Производственный контроль'!E2695,Лаборатории!B:B,0)))</f>
        <v xml:space="preserve">КУРИНОЕ ЦАРСТВО АО </v>
      </c>
      <c r="C2695" t="str">
        <f>IF(E2695="","",VLOOKUP(E2695,Лаборатории!B:D,3,0))</f>
        <v>U377_CHL</v>
      </c>
      <c r="D2695" s="12">
        <v>45772</v>
      </c>
      <c r="E2695" s="150" t="s">
        <v>793</v>
      </c>
      <c r="F2695" s="11" t="s">
        <v>371</v>
      </c>
      <c r="G2695" s="11" t="s">
        <v>506</v>
      </c>
      <c r="H2695" s="11" t="s">
        <v>312</v>
      </c>
      <c r="I2695" s="11" t="s">
        <v>3437</v>
      </c>
      <c r="J2695" t="str">
        <f>IF(L2695="","",VLOOKUP(L2695,Продукция!B:D,3,0))</f>
        <v>Биологический_материал</v>
      </c>
      <c r="K2695" t="str">
        <f>IF(L2695="","",VLOOKUP(L2695,Продукция!B:C,2,0))</f>
        <v>Сыворотка крови</v>
      </c>
      <c r="L2695" s="155" t="s">
        <v>302</v>
      </c>
      <c r="M2695">
        <f>IF(L2695="","",VLOOKUP(L2695,Продукция!B:L,11,0))</f>
        <v>0</v>
      </c>
      <c r="N2695" s="150" t="s">
        <v>873</v>
      </c>
      <c r="P2695" s="150" t="s">
        <v>340</v>
      </c>
      <c r="Q2695" s="150" t="s">
        <v>854</v>
      </c>
      <c r="R2695" s="153" t="s">
        <v>4875</v>
      </c>
      <c r="S2695" s="11">
        <v>20</v>
      </c>
      <c r="T2695" s="11" t="s">
        <v>5279</v>
      </c>
      <c r="V2695" s="14">
        <v>45761</v>
      </c>
      <c r="Z2695" s="162" t="s">
        <v>4823</v>
      </c>
      <c r="AA2695" s="15">
        <v>0.47916666666666669</v>
      </c>
      <c r="AB2695" t="str">
        <f>IF(L2695="","",VLOOKUP(L2695&amp;I2695,Продукция!A:I,9,0))</f>
        <v>рекомендация производителя набора</v>
      </c>
      <c r="AC2695" s="14">
        <v>45782</v>
      </c>
      <c r="AD2695" s="11" t="s">
        <v>2673</v>
      </c>
      <c r="AE2695" s="11" t="s">
        <v>4823</v>
      </c>
      <c r="AF2695" t="str">
        <f>IF(AD2695="","",VLOOKUP(AD2695,'Сотрудники и ссылки'!A:B,2,0))</f>
        <v>Серолог</v>
      </c>
      <c r="AG2695">
        <f>IF(AD2695="","",VLOOKUP(AD2695,'Сотрудники и ссылки'!A:C,3,0))</f>
        <v>20001771</v>
      </c>
      <c r="AH2695" s="11" t="s">
        <v>2673</v>
      </c>
      <c r="AI2695" t="str">
        <f>IF(AH2695="","",VLOOKUP(AH2695,'Сотрудники и ссылки'!A:B,2,0))</f>
        <v>Серолог</v>
      </c>
      <c r="AJ2695">
        <f>IF(AH2695="","",VLOOKUP(AH2695,'Сотрудники и ссылки'!A:C,3,0))</f>
        <v>20001771</v>
      </c>
      <c r="AK2695" s="14">
        <v>45782</v>
      </c>
      <c r="AL2695" s="2">
        <f>IF(AK2695="","",AK2695+VLOOKUP(I2695,'Вид исследования'!B:E,4,0))</f>
        <v>45783</v>
      </c>
      <c r="AM2695" s="2">
        <f>IF(AK2695="","",AK2695+VLOOKUP(I2695,'Вид исследования'!B:F,5,0))</f>
        <v>45783</v>
      </c>
      <c r="AN2695" s="14">
        <v>45782</v>
      </c>
      <c r="AP2695" s="150" t="s">
        <v>189</v>
      </c>
      <c r="AQ2695" t="str">
        <f>IFERROR(IF(L2695="","",VLOOKUP(L2695&amp;I2695,Продукция!A:K,11,0)),"обратитесь к админ справочника")</f>
        <v>согласно рекомендациям производителя теста</v>
      </c>
      <c r="AR2695" s="11" t="s">
        <v>4823</v>
      </c>
      <c r="AS2695" t="str">
        <f>IFERROR(IF(L2695="","",VLOOKUP(L2695&amp;I2695,Продукция!A:J,10,0)),"обратитесь к админ справочника")</f>
        <v>инструкция по применению набора AI, Н5</v>
      </c>
      <c r="AT2695" s="11" t="s">
        <v>4823</v>
      </c>
      <c r="AU2695" s="11" t="s">
        <v>4823</v>
      </c>
      <c r="AV2695" s="11" t="s">
        <v>2673</v>
      </c>
      <c r="AW2695" s="150" t="s">
        <v>4824</v>
      </c>
      <c r="AX2695" s="11" t="s">
        <v>506</v>
      </c>
      <c r="AY2695" s="11" t="s">
        <v>1144</v>
      </c>
      <c r="AZ2695" s="11">
        <v>107</v>
      </c>
      <c r="BA2695" s="11">
        <v>38</v>
      </c>
      <c r="BC2695" s="11" t="s">
        <v>4992</v>
      </c>
    </row>
    <row r="2696" spans="1:55" x14ac:dyDescent="0.25">
      <c r="A2696" t="str">
        <f t="shared" si="47"/>
        <v>С/764Вирус гриппа птиц подтипа Н5 уровень антител (ВНИИЗЖ)</v>
      </c>
      <c r="B2696" t="str">
        <f>IF(E2696="","",INDEX(Лаборатории!A:A,MATCH('Производственный контроль'!E2696,Лаборатории!B:B,0)))</f>
        <v xml:space="preserve">КУРИНОЕ ЦАРСТВО АО </v>
      </c>
      <c r="C2696" t="str">
        <f>IF(E2696="","",VLOOKUP(E2696,Лаборатории!B:D,3,0))</f>
        <v>U377_CHL</v>
      </c>
      <c r="D2696" s="12">
        <v>45772</v>
      </c>
      <c r="E2696" s="150" t="s">
        <v>793</v>
      </c>
      <c r="F2696" s="11" t="s">
        <v>371</v>
      </c>
      <c r="G2696" s="11" t="s">
        <v>506</v>
      </c>
      <c r="H2696" s="11" t="s">
        <v>312</v>
      </c>
      <c r="I2696" s="11" t="s">
        <v>3437</v>
      </c>
      <c r="J2696" t="str">
        <f>IF(L2696="","",VLOOKUP(L2696,Продукция!B:D,3,0))</f>
        <v>Биологический_материал</v>
      </c>
      <c r="K2696" t="str">
        <f>IF(L2696="","",VLOOKUP(L2696,Продукция!B:C,2,0))</f>
        <v>Сыворотка крови</v>
      </c>
      <c r="L2696" s="155" t="s">
        <v>302</v>
      </c>
      <c r="M2696">
        <f>IF(L2696="","",VLOOKUP(L2696,Продукция!B:L,11,0))</f>
        <v>0</v>
      </c>
      <c r="N2696" s="150" t="s">
        <v>873</v>
      </c>
      <c r="P2696" s="150" t="s">
        <v>340</v>
      </c>
      <c r="Q2696" s="150" t="s">
        <v>854</v>
      </c>
      <c r="R2696" s="153" t="s">
        <v>4872</v>
      </c>
      <c r="S2696" s="11">
        <v>20</v>
      </c>
      <c r="T2696" s="11" t="s">
        <v>5279</v>
      </c>
      <c r="V2696" s="14">
        <v>45760</v>
      </c>
      <c r="Z2696" s="162" t="s">
        <v>4823</v>
      </c>
      <c r="AA2696" s="15">
        <v>0.47916666666666669</v>
      </c>
      <c r="AB2696" t="str">
        <f>IF(L2696="","",VLOOKUP(L2696&amp;I2696,Продукция!A:I,9,0))</f>
        <v>рекомендация производителя набора</v>
      </c>
      <c r="AC2696" s="14">
        <v>45782</v>
      </c>
      <c r="AD2696" s="11" t="s">
        <v>2673</v>
      </c>
      <c r="AE2696" s="11" t="s">
        <v>4823</v>
      </c>
      <c r="AF2696" t="str">
        <f>IF(AD2696="","",VLOOKUP(AD2696,'Сотрудники и ссылки'!A:B,2,0))</f>
        <v>Серолог</v>
      </c>
      <c r="AG2696">
        <f>IF(AD2696="","",VLOOKUP(AD2696,'Сотрудники и ссылки'!A:C,3,0))</f>
        <v>20001771</v>
      </c>
      <c r="AH2696" s="11" t="s">
        <v>2673</v>
      </c>
      <c r="AI2696" t="str">
        <f>IF(AH2696="","",VLOOKUP(AH2696,'Сотрудники и ссылки'!A:B,2,0))</f>
        <v>Серолог</v>
      </c>
      <c r="AJ2696">
        <f>IF(AH2696="","",VLOOKUP(AH2696,'Сотрудники и ссылки'!A:C,3,0))</f>
        <v>20001771</v>
      </c>
      <c r="AK2696" s="14">
        <v>45782</v>
      </c>
      <c r="AL2696" s="2">
        <f>IF(AK2696="","",AK2696+VLOOKUP(I2696,'Вид исследования'!B:E,4,0))</f>
        <v>45783</v>
      </c>
      <c r="AM2696" s="2">
        <f>IF(AK2696="","",AK2696+VLOOKUP(I2696,'Вид исследования'!B:F,5,0))</f>
        <v>45783</v>
      </c>
      <c r="AN2696" s="14">
        <v>45782</v>
      </c>
      <c r="AP2696" s="150" t="s">
        <v>189</v>
      </c>
      <c r="AQ2696" t="str">
        <f>IFERROR(IF(L2696="","",VLOOKUP(L2696&amp;I2696,Продукция!A:K,11,0)),"обратитесь к админ справочника")</f>
        <v>согласно рекомендациям производителя теста</v>
      </c>
      <c r="AR2696" s="11" t="s">
        <v>4823</v>
      </c>
      <c r="AS2696" t="str">
        <f>IFERROR(IF(L2696="","",VLOOKUP(L2696&amp;I2696,Продукция!A:J,10,0)),"обратитесь к админ справочника")</f>
        <v>инструкция по применению набора AI, Н5</v>
      </c>
      <c r="AT2696" s="11" t="s">
        <v>4823</v>
      </c>
      <c r="AU2696" s="11" t="s">
        <v>4823</v>
      </c>
      <c r="AV2696" s="11" t="s">
        <v>2673</v>
      </c>
      <c r="AW2696" s="150" t="s">
        <v>4824</v>
      </c>
      <c r="AX2696" s="11" t="s">
        <v>506</v>
      </c>
      <c r="AY2696" s="11" t="s">
        <v>1147</v>
      </c>
      <c r="AZ2696" s="11">
        <v>107</v>
      </c>
      <c r="BA2696" s="11">
        <v>38</v>
      </c>
      <c r="BC2696" s="11" t="s">
        <v>4992</v>
      </c>
    </row>
    <row r="2697" spans="1:55" x14ac:dyDescent="0.25">
      <c r="A2697" t="str">
        <f t="shared" ref="A2697:A2760" si="48">T2697&amp;I2697</f>
        <v>С/770Вирус гриппа птиц подтипа H9 уровень антител (ВНИИЗЖ)</v>
      </c>
      <c r="B2697" t="str">
        <f>IF(E2697="","",INDEX(Лаборатории!A:A,MATCH('Производственный контроль'!E2697,Лаборатории!B:B,0)))</f>
        <v xml:space="preserve">КУРИНОЕ ЦАРСТВО АО </v>
      </c>
      <c r="C2697" t="str">
        <f>IF(E2697="","",VLOOKUP(E2697,Лаборатории!B:D,3,0))</f>
        <v>U377_CHL</v>
      </c>
      <c r="D2697" s="12">
        <v>45774</v>
      </c>
      <c r="E2697" s="150" t="s">
        <v>793</v>
      </c>
      <c r="F2697" s="11" t="s">
        <v>544</v>
      </c>
      <c r="G2697" s="11" t="s">
        <v>565</v>
      </c>
      <c r="H2697" s="11" t="s">
        <v>312</v>
      </c>
      <c r="I2697" s="11" t="s">
        <v>3435</v>
      </c>
      <c r="J2697" t="str">
        <f>IF(L2697="","",VLOOKUP(L2697,Продукция!B:D,3,0))</f>
        <v>Биологический_материал</v>
      </c>
      <c r="K2697" t="str">
        <f>IF(L2697="","",VLOOKUP(L2697,Продукция!B:C,2,0))</f>
        <v>Сыворотка крови</v>
      </c>
      <c r="L2697" s="155" t="s">
        <v>302</v>
      </c>
      <c r="M2697">
        <f>IF(L2697="","",VLOOKUP(L2697,Продукция!B:L,11,0))</f>
        <v>0</v>
      </c>
      <c r="N2697" s="150" t="s">
        <v>873</v>
      </c>
      <c r="P2697" s="150" t="s">
        <v>340</v>
      </c>
      <c r="Q2697" s="150" t="s">
        <v>854</v>
      </c>
      <c r="R2697" s="153" t="s">
        <v>5280</v>
      </c>
      <c r="S2697" s="11">
        <v>20</v>
      </c>
      <c r="T2697" s="11" t="s">
        <v>5281</v>
      </c>
      <c r="V2697" s="14">
        <v>45768</v>
      </c>
      <c r="Z2697" s="162" t="s">
        <v>4823</v>
      </c>
      <c r="AA2697" s="15">
        <v>0.54166666666666663</v>
      </c>
      <c r="AB2697" t="str">
        <f>IF(L2697="","",VLOOKUP(L2697&amp;I2697,Продукция!A:I,9,0))</f>
        <v>рекомендация производителя набора</v>
      </c>
      <c r="AC2697" s="14">
        <v>45782</v>
      </c>
      <c r="AD2697" s="11" t="s">
        <v>2673</v>
      </c>
      <c r="AE2697" s="11" t="s">
        <v>4823</v>
      </c>
      <c r="AF2697" t="str">
        <f>IF(AD2697="","",VLOOKUP(AD2697,'Сотрудники и ссылки'!A:B,2,0))</f>
        <v>Серолог</v>
      </c>
      <c r="AG2697">
        <f>IF(AD2697="","",VLOOKUP(AD2697,'Сотрудники и ссылки'!A:C,3,0))</f>
        <v>20001771</v>
      </c>
      <c r="AH2697" s="11" t="s">
        <v>2673</v>
      </c>
      <c r="AI2697" t="str">
        <f>IF(AH2697="","",VLOOKUP(AH2697,'Сотрудники и ссылки'!A:B,2,0))</f>
        <v>Серолог</v>
      </c>
      <c r="AJ2697">
        <f>IF(AH2697="","",VLOOKUP(AH2697,'Сотрудники и ссылки'!A:C,3,0))</f>
        <v>20001771</v>
      </c>
      <c r="AK2697" s="14">
        <v>45782</v>
      </c>
      <c r="AL2697" s="2">
        <f>IF(AK2697="","",AK2697+VLOOKUP(I2697,'Вид исследования'!B:E,4,0))</f>
        <v>45783</v>
      </c>
      <c r="AM2697" s="2">
        <f>IF(AK2697="","",AK2697+VLOOKUP(I2697,'Вид исследования'!B:F,5,0))</f>
        <v>45783</v>
      </c>
      <c r="AN2697" s="14">
        <v>45782</v>
      </c>
      <c r="AP2697" s="150" t="s">
        <v>189</v>
      </c>
      <c r="AQ2697" t="str">
        <f>IFERROR(IF(L2697="","",VLOOKUP(L2697&amp;I2697,Продукция!A:K,11,0)),"обратитесь к админ справочника")</f>
        <v>согласно рекомендациям производителя теста</v>
      </c>
      <c r="AR2697" s="11" t="s">
        <v>4823</v>
      </c>
      <c r="AS2697" t="str">
        <f>IFERROR(IF(L2697="","",VLOOKUP(L2697&amp;I2697,Продукция!A:J,10,0)),"обратитесь к админ справочника")</f>
        <v>инструкция по применению набора AI, Н9</v>
      </c>
      <c r="AT2697" s="11" t="s">
        <v>4823</v>
      </c>
      <c r="AU2697" s="11" t="s">
        <v>4823</v>
      </c>
      <c r="AV2697" s="11" t="s">
        <v>2673</v>
      </c>
      <c r="AW2697" s="150" t="s">
        <v>4824</v>
      </c>
      <c r="AX2697" s="11" t="s">
        <v>565</v>
      </c>
      <c r="AY2697" s="11" t="s">
        <v>1301</v>
      </c>
      <c r="AZ2697" s="11">
        <v>155</v>
      </c>
      <c r="BA2697" s="11">
        <v>1</v>
      </c>
      <c r="BC2697" s="11" t="s">
        <v>5155</v>
      </c>
    </row>
    <row r="2698" spans="1:55" x14ac:dyDescent="0.25">
      <c r="A2698" t="str">
        <f t="shared" si="48"/>
        <v>С/770Вирус гриппа птиц подтипа Н5 уровень антител (ВНИИЗЖ)</v>
      </c>
      <c r="B2698" t="str">
        <f>IF(E2698="","",INDEX(Лаборатории!A:A,MATCH('Производственный контроль'!E2698,Лаборатории!B:B,0)))</f>
        <v xml:space="preserve">КУРИНОЕ ЦАРСТВО АО </v>
      </c>
      <c r="C2698" t="str">
        <f>IF(E2698="","",VLOOKUP(E2698,Лаборатории!B:D,3,0))</f>
        <v>U377_CHL</v>
      </c>
      <c r="D2698" s="12">
        <v>45774</v>
      </c>
      <c r="E2698" s="150" t="s">
        <v>793</v>
      </c>
      <c r="F2698" s="11" t="s">
        <v>544</v>
      </c>
      <c r="G2698" s="11" t="s">
        <v>565</v>
      </c>
      <c r="H2698" s="11" t="s">
        <v>312</v>
      </c>
      <c r="I2698" s="11" t="s">
        <v>3437</v>
      </c>
      <c r="J2698" t="str">
        <f>IF(L2698="","",VLOOKUP(L2698,Продукция!B:D,3,0))</f>
        <v>Биологический_материал</v>
      </c>
      <c r="K2698" t="str">
        <f>IF(L2698="","",VLOOKUP(L2698,Продукция!B:C,2,0))</f>
        <v>Сыворотка крови</v>
      </c>
      <c r="L2698" s="155" t="s">
        <v>302</v>
      </c>
      <c r="M2698">
        <f>IF(L2698="","",VLOOKUP(L2698,Продукция!B:L,11,0))</f>
        <v>0</v>
      </c>
      <c r="N2698" s="150" t="s">
        <v>873</v>
      </c>
      <c r="P2698" s="150" t="s">
        <v>340</v>
      </c>
      <c r="Q2698" s="150" t="s">
        <v>854</v>
      </c>
      <c r="R2698" s="153" t="s">
        <v>5280</v>
      </c>
      <c r="S2698" s="11">
        <v>20</v>
      </c>
      <c r="T2698" s="11" t="s">
        <v>5281</v>
      </c>
      <c r="V2698" s="14">
        <v>45768</v>
      </c>
      <c r="Z2698" s="162" t="s">
        <v>4823</v>
      </c>
      <c r="AA2698" s="15">
        <v>0.54166666666666663</v>
      </c>
      <c r="AB2698" t="str">
        <f>IF(L2698="","",VLOOKUP(L2698&amp;I2698,Продукция!A:I,9,0))</f>
        <v>рекомендация производителя набора</v>
      </c>
      <c r="AC2698" s="14">
        <v>45782</v>
      </c>
      <c r="AD2698" s="11" t="s">
        <v>2673</v>
      </c>
      <c r="AE2698" s="11" t="s">
        <v>4823</v>
      </c>
      <c r="AF2698" t="str">
        <f>IF(AD2698="","",VLOOKUP(AD2698,'Сотрудники и ссылки'!A:B,2,0))</f>
        <v>Серолог</v>
      </c>
      <c r="AG2698">
        <f>IF(AD2698="","",VLOOKUP(AD2698,'Сотрудники и ссылки'!A:C,3,0))</f>
        <v>20001771</v>
      </c>
      <c r="AH2698" s="11" t="s">
        <v>2673</v>
      </c>
      <c r="AI2698" t="str">
        <f>IF(AH2698="","",VLOOKUP(AH2698,'Сотрудники и ссылки'!A:B,2,0))</f>
        <v>Серолог</v>
      </c>
      <c r="AJ2698">
        <f>IF(AH2698="","",VLOOKUP(AH2698,'Сотрудники и ссылки'!A:C,3,0))</f>
        <v>20001771</v>
      </c>
      <c r="AK2698" s="14">
        <v>45782</v>
      </c>
      <c r="AL2698" s="2">
        <f>IF(AK2698="","",AK2698+VLOOKUP(I2698,'Вид исследования'!B:E,4,0))</f>
        <v>45783</v>
      </c>
      <c r="AM2698" s="2">
        <f>IF(AK2698="","",AK2698+VLOOKUP(I2698,'Вид исследования'!B:F,5,0))</f>
        <v>45783</v>
      </c>
      <c r="AN2698" s="14">
        <v>45782</v>
      </c>
      <c r="AP2698" s="150" t="s">
        <v>189</v>
      </c>
      <c r="AQ2698" t="str">
        <f>IFERROR(IF(L2698="","",VLOOKUP(L2698&amp;I2698,Продукция!A:K,11,0)),"обратитесь к админ справочника")</f>
        <v>согласно рекомендациям производителя теста</v>
      </c>
      <c r="AR2698" s="11" t="s">
        <v>4823</v>
      </c>
      <c r="AS2698" t="str">
        <f>IFERROR(IF(L2698="","",VLOOKUP(L2698&amp;I2698,Продукция!A:J,10,0)),"обратитесь к админ справочника")</f>
        <v>инструкция по применению набора AI, Н5</v>
      </c>
      <c r="AT2698" s="11" t="s">
        <v>4823</v>
      </c>
      <c r="AU2698" s="11" t="s">
        <v>4823</v>
      </c>
      <c r="AV2698" s="11" t="s">
        <v>2673</v>
      </c>
      <c r="AW2698" s="150" t="s">
        <v>4824</v>
      </c>
      <c r="AX2698" s="11" t="s">
        <v>565</v>
      </c>
      <c r="AY2698" s="11" t="s">
        <v>1301</v>
      </c>
      <c r="AZ2698" s="11">
        <v>155</v>
      </c>
      <c r="BA2698" s="11">
        <v>1</v>
      </c>
      <c r="BC2698" s="11" t="s">
        <v>5155</v>
      </c>
    </row>
    <row r="2699" spans="1:55" x14ac:dyDescent="0.25">
      <c r="A2699" t="str">
        <f t="shared" si="48"/>
        <v>С/829Болезнь Ньюкасла уровень антител</v>
      </c>
      <c r="B2699" t="str">
        <f>IF(E2699="","",INDEX(Лаборатории!A:A,MATCH('Производственный контроль'!E2699,Лаборатории!B:B,0)))</f>
        <v xml:space="preserve">КУРИНОЕ ЦАРСТВО АО </v>
      </c>
      <c r="C2699" t="str">
        <f>IF(E2699="","",VLOOKUP(E2699,Лаборатории!B:D,3,0))</f>
        <v>U377_CHL</v>
      </c>
      <c r="D2699" s="12">
        <v>45782</v>
      </c>
      <c r="E2699" s="150" t="s">
        <v>793</v>
      </c>
      <c r="F2699" s="11" t="s">
        <v>544</v>
      </c>
      <c r="G2699" s="11" t="s">
        <v>561</v>
      </c>
      <c r="H2699" s="11" t="s">
        <v>312</v>
      </c>
      <c r="I2699" s="11" t="s">
        <v>3434</v>
      </c>
      <c r="J2699" t="str">
        <f>IF(L2699="","",VLOOKUP(L2699,Продукция!B:D,3,0))</f>
        <v>Биологический_материал</v>
      </c>
      <c r="K2699" t="str">
        <f>IF(L2699="","",VLOOKUP(L2699,Продукция!B:C,2,0))</f>
        <v>Сыворотка крови</v>
      </c>
      <c r="L2699" s="155" t="s">
        <v>302</v>
      </c>
      <c r="M2699">
        <f>IF(L2699="","",VLOOKUP(L2699,Продукция!B:L,11,0))</f>
        <v>0</v>
      </c>
      <c r="N2699" s="150" t="s">
        <v>873</v>
      </c>
      <c r="P2699" s="150" t="s">
        <v>340</v>
      </c>
      <c r="Q2699" s="150" t="s">
        <v>854</v>
      </c>
      <c r="R2699" s="153" t="s">
        <v>5181</v>
      </c>
      <c r="S2699" s="11">
        <v>20</v>
      </c>
      <c r="T2699" s="11" t="s">
        <v>5284</v>
      </c>
      <c r="V2699" s="14">
        <v>45779</v>
      </c>
      <c r="Z2699" s="162" t="s">
        <v>4823</v>
      </c>
      <c r="AA2699" s="15">
        <v>0.47569444444444442</v>
      </c>
      <c r="AB2699" t="str">
        <f>IF(L2699="","",VLOOKUP(L2699&amp;I2699,Продукция!A:I,9,0))</f>
        <v>рекомендация производителя набора</v>
      </c>
      <c r="AC2699" s="14">
        <v>45791</v>
      </c>
      <c r="AD2699" s="11" t="s">
        <v>2673</v>
      </c>
      <c r="AE2699" s="11" t="s">
        <v>4823</v>
      </c>
      <c r="AF2699" t="str">
        <f>IF(AD2699="","",VLOOKUP(AD2699,'Сотрудники и ссылки'!A:B,2,0))</f>
        <v>Серолог</v>
      </c>
      <c r="AG2699">
        <f>IF(AD2699="","",VLOOKUP(AD2699,'Сотрудники и ссылки'!A:C,3,0))</f>
        <v>20001771</v>
      </c>
      <c r="AH2699" s="11" t="s">
        <v>2673</v>
      </c>
      <c r="AI2699" t="str">
        <f>IF(AH2699="","",VLOOKUP(AH2699,'Сотрудники и ссылки'!A:B,2,0))</f>
        <v>Серолог</v>
      </c>
      <c r="AJ2699">
        <f>IF(AH2699="","",VLOOKUP(AH2699,'Сотрудники и ссылки'!A:C,3,0))</f>
        <v>20001771</v>
      </c>
      <c r="AK2699" s="14">
        <v>45791</v>
      </c>
      <c r="AL2699" s="2">
        <f>IF(AK2699="","",AK2699+VLOOKUP(I2699,'Вид исследования'!B:E,4,0))</f>
        <v>45792</v>
      </c>
      <c r="AM2699" s="2">
        <f>IF(AK2699="","",AK2699+VLOOKUP(I2699,'Вид исследования'!B:F,5,0))</f>
        <v>45792</v>
      </c>
      <c r="AN2699" s="14">
        <v>45791</v>
      </c>
      <c r="AP2699" s="150" t="s">
        <v>189</v>
      </c>
      <c r="AQ2699" t="str">
        <f>IFERROR(IF(L2699="","",VLOOKUP(L2699&amp;I2699,Продукция!A:K,11,0)),"обратитесь к админ справочника")</f>
        <v>согласно рекомендациям производителя теста</v>
      </c>
      <c r="AR2699" s="11" t="s">
        <v>4823</v>
      </c>
      <c r="AS2699" t="str">
        <f>IFERROR(IF(L2699="","",VLOOKUP(L2699&amp;I2699,Продукция!A:J,10,0)),"обратитесь к админ справочника")</f>
        <v>инструкция по применению набора РЗГА Ньюкасла</v>
      </c>
      <c r="AT2699" s="11" t="s">
        <v>4823</v>
      </c>
      <c r="AU2699" s="11" t="s">
        <v>4823</v>
      </c>
      <c r="AV2699" s="11" t="s">
        <v>2673</v>
      </c>
      <c r="AW2699" s="150" t="s">
        <v>4824</v>
      </c>
      <c r="AX2699" s="11" t="s">
        <v>561</v>
      </c>
      <c r="AY2699" s="11" t="s">
        <v>1060</v>
      </c>
      <c r="AZ2699" s="11">
        <v>156</v>
      </c>
      <c r="BA2699" s="11">
        <v>5</v>
      </c>
      <c r="BC2699" s="11" t="s">
        <v>4855</v>
      </c>
    </row>
    <row r="2700" spans="1:55" x14ac:dyDescent="0.25">
      <c r="A2700" t="str">
        <f t="shared" si="48"/>
        <v>С/829Болезнь Ньюкасла уровень антител</v>
      </c>
      <c r="B2700" t="str">
        <f>IF(E2700="","",INDEX(Лаборатории!A:A,MATCH('Производственный контроль'!E2700,Лаборатории!B:B,0)))</f>
        <v xml:space="preserve">КУРИНОЕ ЦАРСТВО АО </v>
      </c>
      <c r="C2700" t="str">
        <f>IF(E2700="","",VLOOKUP(E2700,Лаборатории!B:D,3,0))</f>
        <v>U377_CHL</v>
      </c>
      <c r="D2700" s="12">
        <v>45782</v>
      </c>
      <c r="E2700" s="150" t="s">
        <v>793</v>
      </c>
      <c r="F2700" s="11" t="s">
        <v>544</v>
      </c>
      <c r="G2700" s="11" t="s">
        <v>561</v>
      </c>
      <c r="H2700" s="11" t="s">
        <v>312</v>
      </c>
      <c r="I2700" s="11" t="s">
        <v>3434</v>
      </c>
      <c r="J2700" t="str">
        <f>IF(L2700="","",VLOOKUP(L2700,Продукция!B:D,3,0))</f>
        <v>Биологический_материал</v>
      </c>
      <c r="K2700" t="str">
        <f>IF(L2700="","",VLOOKUP(L2700,Продукция!B:C,2,0))</f>
        <v>Сыворотка крови</v>
      </c>
      <c r="L2700" s="155" t="s">
        <v>302</v>
      </c>
      <c r="M2700">
        <f>IF(L2700="","",VLOOKUP(L2700,Продукция!B:L,11,0))</f>
        <v>0</v>
      </c>
      <c r="N2700" s="150" t="s">
        <v>873</v>
      </c>
      <c r="P2700" s="150" t="s">
        <v>340</v>
      </c>
      <c r="Q2700" s="150" t="s">
        <v>854</v>
      </c>
      <c r="R2700" s="153" t="s">
        <v>4860</v>
      </c>
      <c r="S2700" s="11">
        <v>20</v>
      </c>
      <c r="T2700" s="11" t="s">
        <v>5284</v>
      </c>
      <c r="V2700" s="14">
        <v>45779</v>
      </c>
      <c r="Z2700" s="162" t="s">
        <v>4823</v>
      </c>
      <c r="AA2700" s="15">
        <v>0.47569444444444442</v>
      </c>
      <c r="AB2700" t="str">
        <f>IF(L2700="","",VLOOKUP(L2700&amp;I2700,Продукция!A:I,9,0))</f>
        <v>рекомендация производителя набора</v>
      </c>
      <c r="AC2700" s="14">
        <v>45791</v>
      </c>
      <c r="AD2700" s="11" t="s">
        <v>2673</v>
      </c>
      <c r="AE2700" s="11" t="s">
        <v>4823</v>
      </c>
      <c r="AF2700" t="str">
        <f>IF(AD2700="","",VLOOKUP(AD2700,'Сотрудники и ссылки'!A:B,2,0))</f>
        <v>Серолог</v>
      </c>
      <c r="AG2700">
        <f>IF(AD2700="","",VLOOKUP(AD2700,'Сотрудники и ссылки'!A:C,3,0))</f>
        <v>20001771</v>
      </c>
      <c r="AH2700" s="11" t="s">
        <v>2673</v>
      </c>
      <c r="AI2700" t="str">
        <f>IF(AH2700="","",VLOOKUP(AH2700,'Сотрудники и ссылки'!A:B,2,0))</f>
        <v>Серолог</v>
      </c>
      <c r="AJ2700">
        <f>IF(AH2700="","",VLOOKUP(AH2700,'Сотрудники и ссылки'!A:C,3,0))</f>
        <v>20001771</v>
      </c>
      <c r="AK2700" s="14">
        <v>45791</v>
      </c>
      <c r="AL2700" s="2">
        <f>IF(AK2700="","",AK2700+VLOOKUP(I2700,'Вид исследования'!B:E,4,0))</f>
        <v>45792</v>
      </c>
      <c r="AM2700" s="2">
        <f>IF(AK2700="","",AK2700+VLOOKUP(I2700,'Вид исследования'!B:F,5,0))</f>
        <v>45792</v>
      </c>
      <c r="AN2700" s="14">
        <v>45791</v>
      </c>
      <c r="AP2700" s="150" t="s">
        <v>189</v>
      </c>
      <c r="AQ2700" t="str">
        <f>IFERROR(IF(L2700="","",VLOOKUP(L2700&amp;I2700,Продукция!A:K,11,0)),"обратитесь к админ справочника")</f>
        <v>согласно рекомендациям производителя теста</v>
      </c>
      <c r="AR2700" s="11" t="s">
        <v>4823</v>
      </c>
      <c r="AS2700" t="str">
        <f>IFERROR(IF(L2700="","",VLOOKUP(L2700&amp;I2700,Продукция!A:J,10,0)),"обратитесь к админ справочника")</f>
        <v>инструкция по применению набора РЗГА Ньюкасла</v>
      </c>
      <c r="AT2700" s="11" t="s">
        <v>4823</v>
      </c>
      <c r="AU2700" s="11" t="s">
        <v>4823</v>
      </c>
      <c r="AV2700" s="11" t="s">
        <v>2673</v>
      </c>
      <c r="AW2700" s="150" t="s">
        <v>4824</v>
      </c>
      <c r="AX2700" s="11" t="s">
        <v>561</v>
      </c>
      <c r="AY2700" s="11" t="s">
        <v>1072</v>
      </c>
      <c r="AZ2700" s="11">
        <v>156</v>
      </c>
      <c r="BA2700" s="11">
        <v>5</v>
      </c>
      <c r="BC2700" s="11" t="s">
        <v>4855</v>
      </c>
    </row>
    <row r="2701" spans="1:55" x14ac:dyDescent="0.25">
      <c r="A2701" t="str">
        <f t="shared" si="48"/>
        <v>С/829Вирус гриппа птиц подтипа H9 уровень антител (ВНИИЗЖ)</v>
      </c>
      <c r="B2701" t="str">
        <f>IF(E2701="","",INDEX(Лаборатории!A:A,MATCH('Производственный контроль'!E2701,Лаборатории!B:B,0)))</f>
        <v xml:space="preserve">КУРИНОЕ ЦАРСТВО АО </v>
      </c>
      <c r="C2701" t="str">
        <f>IF(E2701="","",VLOOKUP(E2701,Лаборатории!B:D,3,0))</f>
        <v>U377_CHL</v>
      </c>
      <c r="D2701" s="12">
        <v>45782</v>
      </c>
      <c r="E2701" s="150" t="s">
        <v>793</v>
      </c>
      <c r="F2701" s="11" t="s">
        <v>544</v>
      </c>
      <c r="G2701" s="11" t="s">
        <v>561</v>
      </c>
      <c r="H2701" s="11" t="s">
        <v>312</v>
      </c>
      <c r="I2701" s="11" t="s">
        <v>3435</v>
      </c>
      <c r="J2701" t="str">
        <f>IF(L2701="","",VLOOKUP(L2701,Продукция!B:D,3,0))</f>
        <v>Биологический_материал</v>
      </c>
      <c r="K2701" t="str">
        <f>IF(L2701="","",VLOOKUP(L2701,Продукция!B:C,2,0))</f>
        <v>Сыворотка крови</v>
      </c>
      <c r="L2701" s="155" t="s">
        <v>302</v>
      </c>
      <c r="M2701">
        <f>IF(L2701="","",VLOOKUP(L2701,Продукция!B:L,11,0))</f>
        <v>0</v>
      </c>
      <c r="N2701" s="150" t="s">
        <v>873</v>
      </c>
      <c r="P2701" s="150" t="s">
        <v>340</v>
      </c>
      <c r="Q2701" s="150" t="s">
        <v>854</v>
      </c>
      <c r="R2701" s="153" t="s">
        <v>5181</v>
      </c>
      <c r="S2701" s="11">
        <v>20</v>
      </c>
      <c r="T2701" s="11" t="s">
        <v>5284</v>
      </c>
      <c r="V2701" s="14">
        <v>45779</v>
      </c>
      <c r="Z2701" s="162" t="s">
        <v>4823</v>
      </c>
      <c r="AA2701" s="15">
        <v>0.47569444444444442</v>
      </c>
      <c r="AB2701" t="str">
        <f>IF(L2701="","",VLOOKUP(L2701&amp;I2701,Продукция!A:I,9,0))</f>
        <v>рекомендация производителя набора</v>
      </c>
      <c r="AC2701" s="14">
        <v>45791</v>
      </c>
      <c r="AD2701" s="11" t="s">
        <v>2673</v>
      </c>
      <c r="AE2701" s="11" t="s">
        <v>4823</v>
      </c>
      <c r="AF2701" t="str">
        <f>IF(AD2701="","",VLOOKUP(AD2701,'Сотрудники и ссылки'!A:B,2,0))</f>
        <v>Серолог</v>
      </c>
      <c r="AG2701">
        <f>IF(AD2701="","",VLOOKUP(AD2701,'Сотрудники и ссылки'!A:C,3,0))</f>
        <v>20001771</v>
      </c>
      <c r="AH2701" s="11" t="s">
        <v>2673</v>
      </c>
      <c r="AI2701" t="str">
        <f>IF(AH2701="","",VLOOKUP(AH2701,'Сотрудники и ссылки'!A:B,2,0))</f>
        <v>Серолог</v>
      </c>
      <c r="AJ2701">
        <f>IF(AH2701="","",VLOOKUP(AH2701,'Сотрудники и ссылки'!A:C,3,0))</f>
        <v>20001771</v>
      </c>
      <c r="AK2701" s="14">
        <v>45791</v>
      </c>
      <c r="AL2701" s="2">
        <f>IF(AK2701="","",AK2701+VLOOKUP(I2701,'Вид исследования'!B:E,4,0))</f>
        <v>45792</v>
      </c>
      <c r="AM2701" s="2">
        <f>IF(AK2701="","",AK2701+VLOOKUP(I2701,'Вид исследования'!B:F,5,0))</f>
        <v>45792</v>
      </c>
      <c r="AN2701" s="14">
        <v>45791</v>
      </c>
      <c r="AP2701" s="150" t="s">
        <v>189</v>
      </c>
      <c r="AQ2701" t="str">
        <f>IFERROR(IF(L2701="","",VLOOKUP(L2701&amp;I2701,Продукция!A:K,11,0)),"обратитесь к админ справочника")</f>
        <v>согласно рекомендациям производителя теста</v>
      </c>
      <c r="AR2701" s="11" t="s">
        <v>4823</v>
      </c>
      <c r="AS2701" t="str">
        <f>IFERROR(IF(L2701="","",VLOOKUP(L2701&amp;I2701,Продукция!A:J,10,0)),"обратитесь к админ справочника")</f>
        <v>инструкция по применению набора AI, Н9</v>
      </c>
      <c r="AT2701" s="11" t="s">
        <v>4823</v>
      </c>
      <c r="AU2701" s="11" t="s">
        <v>4823</v>
      </c>
      <c r="AV2701" s="11" t="s">
        <v>2673</v>
      </c>
      <c r="AW2701" s="150" t="s">
        <v>4824</v>
      </c>
      <c r="AX2701" s="11" t="s">
        <v>561</v>
      </c>
      <c r="AY2701" s="11" t="s">
        <v>1060</v>
      </c>
      <c r="AZ2701" s="11">
        <v>156</v>
      </c>
      <c r="BA2701" s="11">
        <v>5</v>
      </c>
      <c r="BC2701" s="11" t="s">
        <v>4855</v>
      </c>
    </row>
    <row r="2702" spans="1:55" x14ac:dyDescent="0.25">
      <c r="A2702" t="str">
        <f t="shared" si="48"/>
        <v>С/829Вирус гриппа птиц подтипа H9 уровень антител (ВНИИЗЖ)</v>
      </c>
      <c r="B2702" t="str">
        <f>IF(E2702="","",INDEX(Лаборатории!A:A,MATCH('Производственный контроль'!E2702,Лаборатории!B:B,0)))</f>
        <v xml:space="preserve">КУРИНОЕ ЦАРСТВО АО </v>
      </c>
      <c r="C2702" t="str">
        <f>IF(E2702="","",VLOOKUP(E2702,Лаборатории!B:D,3,0))</f>
        <v>U377_CHL</v>
      </c>
      <c r="D2702" s="12">
        <v>45782</v>
      </c>
      <c r="E2702" s="150" t="s">
        <v>793</v>
      </c>
      <c r="F2702" s="11" t="s">
        <v>544</v>
      </c>
      <c r="G2702" s="11" t="s">
        <v>561</v>
      </c>
      <c r="H2702" s="11" t="s">
        <v>312</v>
      </c>
      <c r="I2702" s="11" t="s">
        <v>3435</v>
      </c>
      <c r="J2702" t="str">
        <f>IF(L2702="","",VLOOKUP(L2702,Продукция!B:D,3,0))</f>
        <v>Биологический_материал</v>
      </c>
      <c r="K2702" t="str">
        <f>IF(L2702="","",VLOOKUP(L2702,Продукция!B:C,2,0))</f>
        <v>Сыворотка крови</v>
      </c>
      <c r="L2702" s="155" t="s">
        <v>302</v>
      </c>
      <c r="M2702">
        <f>IF(L2702="","",VLOOKUP(L2702,Продукция!B:L,11,0))</f>
        <v>0</v>
      </c>
      <c r="N2702" s="150" t="s">
        <v>873</v>
      </c>
      <c r="P2702" s="150" t="s">
        <v>340</v>
      </c>
      <c r="Q2702" s="150" t="s">
        <v>854</v>
      </c>
      <c r="R2702" s="153" t="s">
        <v>4860</v>
      </c>
      <c r="S2702" s="11">
        <v>20</v>
      </c>
      <c r="T2702" s="11" t="s">
        <v>5284</v>
      </c>
      <c r="V2702" s="14">
        <v>45779</v>
      </c>
      <c r="Z2702" s="162" t="s">
        <v>4823</v>
      </c>
      <c r="AA2702" s="15">
        <v>0.47569444444444442</v>
      </c>
      <c r="AB2702" t="str">
        <f>IF(L2702="","",VLOOKUP(L2702&amp;I2702,Продукция!A:I,9,0))</f>
        <v>рекомендация производителя набора</v>
      </c>
      <c r="AC2702" s="14">
        <v>45791</v>
      </c>
      <c r="AD2702" s="11" t="s">
        <v>2673</v>
      </c>
      <c r="AE2702" s="11" t="s">
        <v>4823</v>
      </c>
      <c r="AF2702" t="str">
        <f>IF(AD2702="","",VLOOKUP(AD2702,'Сотрудники и ссылки'!A:B,2,0))</f>
        <v>Серолог</v>
      </c>
      <c r="AG2702">
        <f>IF(AD2702="","",VLOOKUP(AD2702,'Сотрудники и ссылки'!A:C,3,0))</f>
        <v>20001771</v>
      </c>
      <c r="AH2702" s="11" t="s">
        <v>2673</v>
      </c>
      <c r="AI2702" t="str">
        <f>IF(AH2702="","",VLOOKUP(AH2702,'Сотрудники и ссылки'!A:B,2,0))</f>
        <v>Серолог</v>
      </c>
      <c r="AJ2702">
        <f>IF(AH2702="","",VLOOKUP(AH2702,'Сотрудники и ссылки'!A:C,3,0))</f>
        <v>20001771</v>
      </c>
      <c r="AK2702" s="14">
        <v>45791</v>
      </c>
      <c r="AL2702" s="2">
        <f>IF(AK2702="","",AK2702+VLOOKUP(I2702,'Вид исследования'!B:E,4,0))</f>
        <v>45792</v>
      </c>
      <c r="AM2702" s="2">
        <f>IF(AK2702="","",AK2702+VLOOKUP(I2702,'Вид исследования'!B:F,5,0))</f>
        <v>45792</v>
      </c>
      <c r="AN2702" s="14">
        <v>45791</v>
      </c>
      <c r="AP2702" s="150" t="s">
        <v>189</v>
      </c>
      <c r="AQ2702" t="str">
        <f>IFERROR(IF(L2702="","",VLOOKUP(L2702&amp;I2702,Продукция!A:K,11,0)),"обратитесь к админ справочника")</f>
        <v>согласно рекомендациям производителя теста</v>
      </c>
      <c r="AR2702" s="11" t="s">
        <v>4823</v>
      </c>
      <c r="AS2702" t="str">
        <f>IFERROR(IF(L2702="","",VLOOKUP(L2702&amp;I2702,Продукция!A:J,10,0)),"обратитесь к админ справочника")</f>
        <v>инструкция по применению набора AI, Н9</v>
      </c>
      <c r="AT2702" s="11" t="s">
        <v>4823</v>
      </c>
      <c r="AU2702" s="11" t="s">
        <v>4823</v>
      </c>
      <c r="AV2702" s="11" t="s">
        <v>2673</v>
      </c>
      <c r="AW2702" s="150" t="s">
        <v>4824</v>
      </c>
      <c r="AX2702" s="11" t="s">
        <v>561</v>
      </c>
      <c r="AY2702" s="11" t="s">
        <v>1072</v>
      </c>
      <c r="AZ2702" s="11">
        <v>156</v>
      </c>
      <c r="BA2702" s="11">
        <v>5</v>
      </c>
      <c r="BC2702" s="11" t="s">
        <v>4855</v>
      </c>
    </row>
    <row r="2703" spans="1:55" x14ac:dyDescent="0.25">
      <c r="A2703" t="str">
        <f t="shared" si="48"/>
        <v>С/829Вирус гриппа птиц подтипа Н5 уровень антител (ВНИИЗЖ)</v>
      </c>
      <c r="B2703" t="str">
        <f>IF(E2703="","",INDEX(Лаборатории!A:A,MATCH('Производственный контроль'!E2703,Лаборатории!B:B,0)))</f>
        <v xml:space="preserve">КУРИНОЕ ЦАРСТВО АО </v>
      </c>
      <c r="C2703" t="str">
        <f>IF(E2703="","",VLOOKUP(E2703,Лаборатории!B:D,3,0))</f>
        <v>U377_CHL</v>
      </c>
      <c r="D2703" s="12">
        <v>45782</v>
      </c>
      <c r="E2703" s="150" t="s">
        <v>793</v>
      </c>
      <c r="F2703" s="11" t="s">
        <v>544</v>
      </c>
      <c r="G2703" s="11" t="s">
        <v>561</v>
      </c>
      <c r="H2703" s="11" t="s">
        <v>312</v>
      </c>
      <c r="I2703" s="11" t="s">
        <v>3437</v>
      </c>
      <c r="J2703" t="str">
        <f>IF(L2703="","",VLOOKUP(L2703,Продукция!B:D,3,0))</f>
        <v>Биологический_материал</v>
      </c>
      <c r="K2703" t="str">
        <f>IF(L2703="","",VLOOKUP(L2703,Продукция!B:C,2,0))</f>
        <v>Сыворотка крови</v>
      </c>
      <c r="L2703" s="155" t="s">
        <v>302</v>
      </c>
      <c r="M2703">
        <f>IF(L2703="","",VLOOKUP(L2703,Продукция!B:L,11,0))</f>
        <v>0</v>
      </c>
      <c r="N2703" s="150" t="s">
        <v>873</v>
      </c>
      <c r="P2703" s="150" t="s">
        <v>340</v>
      </c>
      <c r="Q2703" s="150" t="s">
        <v>854</v>
      </c>
      <c r="R2703" s="153" t="s">
        <v>5181</v>
      </c>
      <c r="S2703" s="11">
        <v>20</v>
      </c>
      <c r="T2703" s="11" t="s">
        <v>5284</v>
      </c>
      <c r="V2703" s="14">
        <v>45779</v>
      </c>
      <c r="Z2703" s="162" t="s">
        <v>4823</v>
      </c>
      <c r="AA2703" s="15">
        <v>0.47569444444444442</v>
      </c>
      <c r="AB2703" t="str">
        <f>IF(L2703="","",VLOOKUP(L2703&amp;I2703,Продукция!A:I,9,0))</f>
        <v>рекомендация производителя набора</v>
      </c>
      <c r="AC2703" s="14">
        <v>45791</v>
      </c>
      <c r="AD2703" s="11" t="s">
        <v>2676</v>
      </c>
      <c r="AE2703" s="11" t="s">
        <v>4823</v>
      </c>
      <c r="AF2703" t="str">
        <f>IF(AD2703="","",VLOOKUP(AD2703,'Сотрудники и ссылки'!A:B,2,0))</f>
        <v>Серолог</v>
      </c>
      <c r="AG2703">
        <f>IF(AD2703="","",VLOOKUP(AD2703,'Сотрудники и ссылки'!A:C,3,0))</f>
        <v>20007746</v>
      </c>
      <c r="AH2703" s="11" t="s">
        <v>2676</v>
      </c>
      <c r="AI2703" t="str">
        <f>IF(AH2703="","",VLOOKUP(AH2703,'Сотрудники и ссылки'!A:B,2,0))</f>
        <v>Серолог</v>
      </c>
      <c r="AJ2703">
        <f>IF(AH2703="","",VLOOKUP(AH2703,'Сотрудники и ссылки'!A:C,3,0))</f>
        <v>20007746</v>
      </c>
      <c r="AK2703" s="14">
        <v>45791</v>
      </c>
      <c r="AL2703" s="2">
        <f>IF(AK2703="","",AK2703+VLOOKUP(I2703,'Вид исследования'!B:E,4,0))</f>
        <v>45792</v>
      </c>
      <c r="AM2703" s="2">
        <f>IF(AK2703="","",AK2703+VLOOKUP(I2703,'Вид исследования'!B:F,5,0))</f>
        <v>45792</v>
      </c>
      <c r="AN2703" s="14">
        <v>45791</v>
      </c>
      <c r="AP2703" s="150" t="s">
        <v>189</v>
      </c>
      <c r="AQ2703" t="str">
        <f>IFERROR(IF(L2703="","",VLOOKUP(L2703&amp;I2703,Продукция!A:K,11,0)),"обратитесь к админ справочника")</f>
        <v>согласно рекомендациям производителя теста</v>
      </c>
      <c r="AR2703" s="11" t="s">
        <v>4823</v>
      </c>
      <c r="AS2703" t="str">
        <f>IFERROR(IF(L2703="","",VLOOKUP(L2703&amp;I2703,Продукция!A:J,10,0)),"обратитесь к админ справочника")</f>
        <v>инструкция по применению набора AI, Н5</v>
      </c>
      <c r="AT2703" s="11" t="s">
        <v>4823</v>
      </c>
      <c r="AU2703" s="11" t="s">
        <v>4823</v>
      </c>
      <c r="AV2703" s="11" t="s">
        <v>2676</v>
      </c>
      <c r="AW2703" s="150" t="s">
        <v>4824</v>
      </c>
      <c r="AX2703" s="11" t="s">
        <v>561</v>
      </c>
      <c r="AY2703" s="11" t="s">
        <v>1060</v>
      </c>
      <c r="AZ2703" s="11">
        <v>156</v>
      </c>
      <c r="BA2703" s="11">
        <v>5</v>
      </c>
      <c r="BC2703" s="11" t="s">
        <v>4855</v>
      </c>
    </row>
    <row r="2704" spans="1:55" x14ac:dyDescent="0.25">
      <c r="A2704" t="str">
        <f t="shared" si="48"/>
        <v>С/829Вирус гриппа птиц подтипа Н5 уровень антител (ВНИИЗЖ)</v>
      </c>
      <c r="B2704" t="str">
        <f>IF(E2704="","",INDEX(Лаборатории!A:A,MATCH('Производственный контроль'!E2704,Лаборатории!B:B,0)))</f>
        <v xml:space="preserve">КУРИНОЕ ЦАРСТВО АО </v>
      </c>
      <c r="C2704" t="str">
        <f>IF(E2704="","",VLOOKUP(E2704,Лаборатории!B:D,3,0))</f>
        <v>U377_CHL</v>
      </c>
      <c r="D2704" s="12">
        <v>45782</v>
      </c>
      <c r="E2704" s="150" t="s">
        <v>793</v>
      </c>
      <c r="F2704" s="11" t="s">
        <v>544</v>
      </c>
      <c r="G2704" s="11" t="s">
        <v>561</v>
      </c>
      <c r="H2704" s="11" t="s">
        <v>312</v>
      </c>
      <c r="I2704" s="11" t="s">
        <v>3437</v>
      </c>
      <c r="J2704" t="str">
        <f>IF(L2704="","",VLOOKUP(L2704,Продукция!B:D,3,0))</f>
        <v>Биологический_материал</v>
      </c>
      <c r="K2704" t="str">
        <f>IF(L2704="","",VLOOKUP(L2704,Продукция!B:C,2,0))</f>
        <v>Сыворотка крови</v>
      </c>
      <c r="L2704" s="155" t="s">
        <v>302</v>
      </c>
      <c r="M2704">
        <f>IF(L2704="","",VLOOKUP(L2704,Продукция!B:L,11,0))</f>
        <v>0</v>
      </c>
      <c r="N2704" s="150" t="s">
        <v>873</v>
      </c>
      <c r="P2704" s="150" t="s">
        <v>340</v>
      </c>
      <c r="Q2704" s="150" t="s">
        <v>854</v>
      </c>
      <c r="R2704" s="153" t="s">
        <v>4860</v>
      </c>
      <c r="S2704" s="11">
        <v>20</v>
      </c>
      <c r="T2704" s="11" t="s">
        <v>5284</v>
      </c>
      <c r="V2704" s="14">
        <v>45779</v>
      </c>
      <c r="Z2704" s="162" t="s">
        <v>4823</v>
      </c>
      <c r="AA2704" s="15">
        <v>0.47569444444444442</v>
      </c>
      <c r="AB2704" t="str">
        <f>IF(L2704="","",VLOOKUP(L2704&amp;I2704,Продукция!A:I,9,0))</f>
        <v>рекомендация производителя набора</v>
      </c>
      <c r="AC2704" s="14">
        <v>45791</v>
      </c>
      <c r="AD2704" s="11" t="s">
        <v>2676</v>
      </c>
      <c r="AE2704" s="11" t="s">
        <v>4823</v>
      </c>
      <c r="AF2704" t="str">
        <f>IF(AD2704="","",VLOOKUP(AD2704,'Сотрудники и ссылки'!A:B,2,0))</f>
        <v>Серолог</v>
      </c>
      <c r="AG2704">
        <f>IF(AD2704="","",VLOOKUP(AD2704,'Сотрудники и ссылки'!A:C,3,0))</f>
        <v>20007746</v>
      </c>
      <c r="AH2704" s="11" t="s">
        <v>2676</v>
      </c>
      <c r="AI2704" t="str">
        <f>IF(AH2704="","",VLOOKUP(AH2704,'Сотрудники и ссылки'!A:B,2,0))</f>
        <v>Серолог</v>
      </c>
      <c r="AJ2704">
        <f>IF(AH2704="","",VLOOKUP(AH2704,'Сотрудники и ссылки'!A:C,3,0))</f>
        <v>20007746</v>
      </c>
      <c r="AK2704" s="14">
        <v>45791</v>
      </c>
      <c r="AL2704" s="2">
        <f>IF(AK2704="","",AK2704+VLOOKUP(I2704,'Вид исследования'!B:E,4,0))</f>
        <v>45792</v>
      </c>
      <c r="AM2704" s="2">
        <f>IF(AK2704="","",AK2704+VLOOKUP(I2704,'Вид исследования'!B:F,5,0))</f>
        <v>45792</v>
      </c>
      <c r="AN2704" s="14">
        <v>45791</v>
      </c>
      <c r="AP2704" s="150" t="s">
        <v>189</v>
      </c>
      <c r="AQ2704" t="str">
        <f>IFERROR(IF(L2704="","",VLOOKUP(L2704&amp;I2704,Продукция!A:K,11,0)),"обратитесь к админ справочника")</f>
        <v>согласно рекомендациям производителя теста</v>
      </c>
      <c r="AR2704" s="11" t="s">
        <v>4823</v>
      </c>
      <c r="AS2704" t="str">
        <f>IFERROR(IF(L2704="","",VLOOKUP(L2704&amp;I2704,Продукция!A:J,10,0)),"обратитесь к админ справочника")</f>
        <v>инструкция по применению набора AI, Н5</v>
      </c>
      <c r="AT2704" s="11" t="s">
        <v>4823</v>
      </c>
      <c r="AU2704" s="11" t="s">
        <v>4823</v>
      </c>
      <c r="AV2704" s="11" t="s">
        <v>2676</v>
      </c>
      <c r="AW2704" s="150" t="s">
        <v>4824</v>
      </c>
      <c r="AX2704" s="11" t="s">
        <v>561</v>
      </c>
      <c r="AY2704" s="11" t="s">
        <v>1072</v>
      </c>
      <c r="AZ2704" s="11">
        <v>156</v>
      </c>
      <c r="BA2704" s="11">
        <v>5</v>
      </c>
      <c r="BC2704" s="11" t="s">
        <v>4855</v>
      </c>
    </row>
    <row r="2705" spans="1:55" x14ac:dyDescent="0.25">
      <c r="A2705" t="str">
        <f t="shared" si="48"/>
        <v>С/833Болезнь Ньюкасла уровень антител</v>
      </c>
      <c r="B2705" t="str">
        <f>IF(E2705="","",INDEX(Лаборатории!A:A,MATCH('Производственный контроль'!E2705,Лаборатории!B:B,0)))</f>
        <v xml:space="preserve">КУРИНОЕ ЦАРСТВО АО </v>
      </c>
      <c r="C2705" t="str">
        <f>IF(E2705="","",VLOOKUP(E2705,Лаборатории!B:D,3,0))</f>
        <v>U377_CHL</v>
      </c>
      <c r="D2705" s="12">
        <v>45783</v>
      </c>
      <c r="E2705" s="150" t="s">
        <v>793</v>
      </c>
      <c r="F2705" s="11" t="s">
        <v>544</v>
      </c>
      <c r="G2705" s="11" t="s">
        <v>561</v>
      </c>
      <c r="H2705" s="11" t="s">
        <v>312</v>
      </c>
      <c r="I2705" s="11" t="s">
        <v>3434</v>
      </c>
      <c r="J2705" t="str">
        <f>IF(L2705="","",VLOOKUP(L2705,Продукция!B:D,3,0))</f>
        <v>Биологический_материал</v>
      </c>
      <c r="K2705" t="str">
        <f>IF(L2705="","",VLOOKUP(L2705,Продукция!B:C,2,0))</f>
        <v>Сыворотка крови</v>
      </c>
      <c r="L2705" s="155" t="s">
        <v>302</v>
      </c>
      <c r="M2705">
        <f>IF(L2705="","",VLOOKUP(L2705,Продукция!B:L,11,0))</f>
        <v>0</v>
      </c>
      <c r="N2705" s="150" t="s">
        <v>873</v>
      </c>
      <c r="P2705" s="150" t="s">
        <v>340</v>
      </c>
      <c r="Q2705" s="150" t="s">
        <v>854</v>
      </c>
      <c r="R2705" s="153" t="s">
        <v>4862</v>
      </c>
      <c r="S2705" s="11">
        <v>20</v>
      </c>
      <c r="T2705" s="11" t="s">
        <v>5285</v>
      </c>
      <c r="V2705" s="14">
        <v>45782</v>
      </c>
      <c r="Z2705" s="162" t="s">
        <v>4823</v>
      </c>
      <c r="AA2705" s="15">
        <v>0.49305555555555558</v>
      </c>
      <c r="AB2705" t="str">
        <f>IF(L2705="","",VLOOKUP(L2705&amp;I2705,Продукция!A:I,9,0))</f>
        <v>рекомендация производителя набора</v>
      </c>
      <c r="AC2705" s="14">
        <v>45791</v>
      </c>
      <c r="AD2705" s="11" t="s">
        <v>2673</v>
      </c>
      <c r="AE2705" s="11" t="s">
        <v>4823</v>
      </c>
      <c r="AF2705" t="str">
        <f>IF(AD2705="","",VLOOKUP(AD2705,'Сотрудники и ссылки'!A:B,2,0))</f>
        <v>Серолог</v>
      </c>
      <c r="AG2705">
        <f>IF(AD2705="","",VLOOKUP(AD2705,'Сотрудники и ссылки'!A:C,3,0))</f>
        <v>20001771</v>
      </c>
      <c r="AH2705" s="11" t="s">
        <v>2673</v>
      </c>
      <c r="AI2705" t="str">
        <f>IF(AH2705="","",VLOOKUP(AH2705,'Сотрудники и ссылки'!A:B,2,0))</f>
        <v>Серолог</v>
      </c>
      <c r="AJ2705">
        <f>IF(AH2705="","",VLOOKUP(AH2705,'Сотрудники и ссылки'!A:C,3,0))</f>
        <v>20001771</v>
      </c>
      <c r="AK2705" s="14">
        <v>45791</v>
      </c>
      <c r="AL2705" s="2">
        <f>IF(AK2705="","",AK2705+VLOOKUP(I2705,'Вид исследования'!B:E,4,0))</f>
        <v>45792</v>
      </c>
      <c r="AM2705" s="2">
        <f>IF(AK2705="","",AK2705+VLOOKUP(I2705,'Вид исследования'!B:F,5,0))</f>
        <v>45792</v>
      </c>
      <c r="AN2705" s="14">
        <v>45791</v>
      </c>
      <c r="AP2705" s="150" t="s">
        <v>189</v>
      </c>
      <c r="AQ2705" t="str">
        <f>IFERROR(IF(L2705="","",VLOOKUP(L2705&amp;I2705,Продукция!A:K,11,0)),"обратитесь к админ справочника")</f>
        <v>согласно рекомендациям производителя теста</v>
      </c>
      <c r="AR2705" s="11" t="s">
        <v>4823</v>
      </c>
      <c r="AS2705" t="str">
        <f>IFERROR(IF(L2705="","",VLOOKUP(L2705&amp;I2705,Продукция!A:J,10,0)),"обратитесь к админ справочника")</f>
        <v>инструкция по применению набора РЗГА Ньюкасла</v>
      </c>
      <c r="AT2705" s="11" t="s">
        <v>4823</v>
      </c>
      <c r="AU2705" s="11" t="s">
        <v>4823</v>
      </c>
      <c r="AV2705" s="11" t="s">
        <v>2673</v>
      </c>
      <c r="AW2705" s="150" t="s">
        <v>4824</v>
      </c>
      <c r="AX2705" s="11" t="s">
        <v>561</v>
      </c>
      <c r="AY2705" s="11" t="s">
        <v>1062</v>
      </c>
      <c r="AZ2705" s="11">
        <v>156</v>
      </c>
      <c r="BA2705" s="11">
        <v>5</v>
      </c>
      <c r="BC2705" s="11" t="s">
        <v>4855</v>
      </c>
    </row>
    <row r="2706" spans="1:55" x14ac:dyDescent="0.25">
      <c r="A2706" t="str">
        <f t="shared" si="48"/>
        <v>С/833Вирус гриппа птиц подтипа H9 уровень антител (ВНИИЗЖ)</v>
      </c>
      <c r="B2706" t="str">
        <f>IF(E2706="","",INDEX(Лаборатории!A:A,MATCH('Производственный контроль'!E2706,Лаборатории!B:B,0)))</f>
        <v xml:space="preserve">КУРИНОЕ ЦАРСТВО АО </v>
      </c>
      <c r="C2706" t="str">
        <f>IF(E2706="","",VLOOKUP(E2706,Лаборатории!B:D,3,0))</f>
        <v>U377_CHL</v>
      </c>
      <c r="D2706" s="12">
        <v>45783</v>
      </c>
      <c r="E2706" s="150" t="s">
        <v>793</v>
      </c>
      <c r="F2706" s="11" t="s">
        <v>544</v>
      </c>
      <c r="G2706" s="11" t="s">
        <v>561</v>
      </c>
      <c r="H2706" s="11" t="s">
        <v>312</v>
      </c>
      <c r="I2706" s="11" t="s">
        <v>3435</v>
      </c>
      <c r="J2706" t="str">
        <f>IF(L2706="","",VLOOKUP(L2706,Продукция!B:D,3,0))</f>
        <v>Биологический_материал</v>
      </c>
      <c r="K2706" t="str">
        <f>IF(L2706="","",VLOOKUP(L2706,Продукция!B:C,2,0))</f>
        <v>Сыворотка крови</v>
      </c>
      <c r="L2706" s="155" t="s">
        <v>302</v>
      </c>
      <c r="M2706">
        <f>IF(L2706="","",VLOOKUP(L2706,Продукция!B:L,11,0))</f>
        <v>0</v>
      </c>
      <c r="N2706" s="150" t="s">
        <v>873</v>
      </c>
      <c r="P2706" s="150" t="s">
        <v>340</v>
      </c>
      <c r="Q2706" s="150" t="s">
        <v>854</v>
      </c>
      <c r="R2706" s="153" t="s">
        <v>4862</v>
      </c>
      <c r="S2706" s="11">
        <v>20</v>
      </c>
      <c r="T2706" s="11" t="s">
        <v>5285</v>
      </c>
      <c r="V2706" s="14">
        <v>45782</v>
      </c>
      <c r="Z2706" s="162" t="s">
        <v>4823</v>
      </c>
      <c r="AA2706" s="15">
        <v>0.49305555555555558</v>
      </c>
      <c r="AB2706" t="str">
        <f>IF(L2706="","",VLOOKUP(L2706&amp;I2706,Продукция!A:I,9,0))</f>
        <v>рекомендация производителя набора</v>
      </c>
      <c r="AC2706" s="14">
        <v>45791</v>
      </c>
      <c r="AD2706" s="11" t="s">
        <v>2673</v>
      </c>
      <c r="AE2706" s="11" t="s">
        <v>4823</v>
      </c>
      <c r="AF2706" t="str">
        <f>IF(AD2706="","",VLOOKUP(AD2706,'Сотрудники и ссылки'!A:B,2,0))</f>
        <v>Серолог</v>
      </c>
      <c r="AG2706">
        <f>IF(AD2706="","",VLOOKUP(AD2706,'Сотрудники и ссылки'!A:C,3,0))</f>
        <v>20001771</v>
      </c>
      <c r="AH2706" s="11" t="s">
        <v>2673</v>
      </c>
      <c r="AI2706" t="str">
        <f>IF(AH2706="","",VLOOKUP(AH2706,'Сотрудники и ссылки'!A:B,2,0))</f>
        <v>Серолог</v>
      </c>
      <c r="AJ2706">
        <f>IF(AH2706="","",VLOOKUP(AH2706,'Сотрудники и ссылки'!A:C,3,0))</f>
        <v>20001771</v>
      </c>
      <c r="AK2706" s="14">
        <v>45791</v>
      </c>
      <c r="AL2706" s="2">
        <f>IF(AK2706="","",AK2706+VLOOKUP(I2706,'Вид исследования'!B:E,4,0))</f>
        <v>45792</v>
      </c>
      <c r="AM2706" s="2">
        <f>IF(AK2706="","",AK2706+VLOOKUP(I2706,'Вид исследования'!B:F,5,0))</f>
        <v>45792</v>
      </c>
      <c r="AN2706" s="14">
        <v>45791</v>
      </c>
      <c r="AP2706" s="150" t="s">
        <v>189</v>
      </c>
      <c r="AQ2706" t="str">
        <f>IFERROR(IF(L2706="","",VLOOKUP(L2706&amp;I2706,Продукция!A:K,11,0)),"обратитесь к админ справочника")</f>
        <v>согласно рекомендациям производителя теста</v>
      </c>
      <c r="AR2706" s="11" t="s">
        <v>4823</v>
      </c>
      <c r="AS2706" t="str">
        <f>IFERROR(IF(L2706="","",VLOOKUP(L2706&amp;I2706,Продукция!A:J,10,0)),"обратитесь к админ справочника")</f>
        <v>инструкция по применению набора AI, Н9</v>
      </c>
      <c r="AT2706" s="11" t="s">
        <v>4823</v>
      </c>
      <c r="AU2706" s="11" t="s">
        <v>4823</v>
      </c>
      <c r="AV2706" s="11" t="s">
        <v>2673</v>
      </c>
      <c r="AW2706" s="150" t="s">
        <v>4824</v>
      </c>
      <c r="AX2706" s="11" t="s">
        <v>561</v>
      </c>
      <c r="AY2706" s="11" t="s">
        <v>1062</v>
      </c>
      <c r="AZ2706" s="11">
        <v>156</v>
      </c>
      <c r="BA2706" s="11">
        <v>5</v>
      </c>
      <c r="BC2706" s="11" t="s">
        <v>4855</v>
      </c>
    </row>
    <row r="2707" spans="1:55" x14ac:dyDescent="0.25">
      <c r="A2707" t="str">
        <f t="shared" si="48"/>
        <v>С/833Вирус гриппа птиц подтипа Н5 уровень антител (ВНИИЗЖ)</v>
      </c>
      <c r="B2707" t="str">
        <f>IF(E2707="","",INDEX(Лаборатории!A:A,MATCH('Производственный контроль'!E2707,Лаборатории!B:B,0)))</f>
        <v xml:space="preserve">КУРИНОЕ ЦАРСТВО АО </v>
      </c>
      <c r="C2707" t="str">
        <f>IF(E2707="","",VLOOKUP(E2707,Лаборатории!B:D,3,0))</f>
        <v>U377_CHL</v>
      </c>
      <c r="D2707" s="12">
        <v>45783</v>
      </c>
      <c r="E2707" s="150" t="s">
        <v>793</v>
      </c>
      <c r="F2707" s="11" t="s">
        <v>544</v>
      </c>
      <c r="G2707" s="11" t="s">
        <v>561</v>
      </c>
      <c r="H2707" s="11" t="s">
        <v>312</v>
      </c>
      <c r="I2707" s="11" t="s">
        <v>3437</v>
      </c>
      <c r="J2707" t="str">
        <f>IF(L2707="","",VLOOKUP(L2707,Продукция!B:D,3,0))</f>
        <v>Биологический_материал</v>
      </c>
      <c r="K2707" t="str">
        <f>IF(L2707="","",VLOOKUP(L2707,Продукция!B:C,2,0))</f>
        <v>Сыворотка крови</v>
      </c>
      <c r="L2707" s="155" t="s">
        <v>302</v>
      </c>
      <c r="M2707">
        <f>IF(L2707="","",VLOOKUP(L2707,Продукция!B:L,11,0))</f>
        <v>0</v>
      </c>
      <c r="N2707" s="150" t="s">
        <v>873</v>
      </c>
      <c r="P2707" s="150" t="s">
        <v>340</v>
      </c>
      <c r="Q2707" s="150" t="s">
        <v>854</v>
      </c>
      <c r="R2707" s="153" t="s">
        <v>4862</v>
      </c>
      <c r="S2707" s="11">
        <v>20</v>
      </c>
      <c r="T2707" s="11" t="s">
        <v>5285</v>
      </c>
      <c r="V2707" s="14">
        <v>45782</v>
      </c>
      <c r="Z2707" s="162" t="s">
        <v>4823</v>
      </c>
      <c r="AA2707" s="15">
        <v>0.49305555555555558</v>
      </c>
      <c r="AB2707" t="str">
        <f>IF(L2707="","",VLOOKUP(L2707&amp;I2707,Продукция!A:I,9,0))</f>
        <v>рекомендация производителя набора</v>
      </c>
      <c r="AC2707" s="14">
        <v>45791</v>
      </c>
      <c r="AD2707" s="11" t="s">
        <v>2676</v>
      </c>
      <c r="AE2707" s="11" t="s">
        <v>4823</v>
      </c>
      <c r="AF2707" t="str">
        <f>IF(AD2707="","",VLOOKUP(AD2707,'Сотрудники и ссылки'!A:B,2,0))</f>
        <v>Серолог</v>
      </c>
      <c r="AG2707">
        <f>IF(AD2707="","",VLOOKUP(AD2707,'Сотрудники и ссылки'!A:C,3,0))</f>
        <v>20007746</v>
      </c>
      <c r="AH2707" s="11" t="s">
        <v>2676</v>
      </c>
      <c r="AI2707" t="str">
        <f>IF(AH2707="","",VLOOKUP(AH2707,'Сотрудники и ссылки'!A:B,2,0))</f>
        <v>Серолог</v>
      </c>
      <c r="AJ2707">
        <f>IF(AH2707="","",VLOOKUP(AH2707,'Сотрудники и ссылки'!A:C,3,0))</f>
        <v>20007746</v>
      </c>
      <c r="AK2707" s="14">
        <v>45791</v>
      </c>
      <c r="AL2707" s="2">
        <f>IF(AK2707="","",AK2707+VLOOKUP(I2707,'Вид исследования'!B:E,4,0))</f>
        <v>45792</v>
      </c>
      <c r="AM2707" s="2">
        <f>IF(AK2707="","",AK2707+VLOOKUP(I2707,'Вид исследования'!B:F,5,0))</f>
        <v>45792</v>
      </c>
      <c r="AN2707" s="14">
        <v>45791</v>
      </c>
      <c r="AP2707" s="150" t="s">
        <v>189</v>
      </c>
      <c r="AQ2707" t="str">
        <f>IFERROR(IF(L2707="","",VLOOKUP(L2707&amp;I2707,Продукция!A:K,11,0)),"обратитесь к админ справочника")</f>
        <v>согласно рекомендациям производителя теста</v>
      </c>
      <c r="AR2707" s="11" t="s">
        <v>4823</v>
      </c>
      <c r="AS2707" t="str">
        <f>IFERROR(IF(L2707="","",VLOOKUP(L2707&amp;I2707,Продукция!A:J,10,0)),"обратитесь к админ справочника")</f>
        <v>инструкция по применению набора AI, Н5</v>
      </c>
      <c r="AT2707" s="11" t="s">
        <v>4823</v>
      </c>
      <c r="AU2707" s="11" t="s">
        <v>4823</v>
      </c>
      <c r="AV2707" s="11" t="s">
        <v>2676</v>
      </c>
      <c r="AW2707" s="150" t="s">
        <v>4824</v>
      </c>
      <c r="AX2707" s="11" t="s">
        <v>561</v>
      </c>
      <c r="AY2707" s="11" t="s">
        <v>1062</v>
      </c>
      <c r="AZ2707" s="11">
        <v>156</v>
      </c>
      <c r="BA2707" s="11">
        <v>5</v>
      </c>
      <c r="BC2707" s="11" t="s">
        <v>4855</v>
      </c>
    </row>
    <row r="2708" spans="1:55" x14ac:dyDescent="0.25">
      <c r="A2708" t="str">
        <f t="shared" si="48"/>
        <v>С/829IBD (BioChek) болезнь Гамборо уровень антител</v>
      </c>
      <c r="B2708" t="str">
        <f>IF(E2708="","",INDEX(Лаборатории!A:A,MATCH('Производственный контроль'!E2708,Лаборатории!B:B,0)))</f>
        <v xml:space="preserve">КУРИНОЕ ЦАРСТВО АО </v>
      </c>
      <c r="C2708" t="str">
        <f>IF(E2708="","",VLOOKUP(E2708,Лаборатории!B:D,3,0))</f>
        <v>U377_CHL</v>
      </c>
      <c r="D2708" s="12">
        <v>45782</v>
      </c>
      <c r="E2708" s="150" t="s">
        <v>793</v>
      </c>
      <c r="F2708" s="11" t="s">
        <v>544</v>
      </c>
      <c r="G2708" s="11" t="s">
        <v>561</v>
      </c>
      <c r="H2708" s="11" t="s">
        <v>262</v>
      </c>
      <c r="I2708" s="11" t="s">
        <v>3415</v>
      </c>
      <c r="J2708" t="str">
        <f>IF(L2708="","",VLOOKUP(L2708,Продукция!B:D,3,0))</f>
        <v>Биологический_материал</v>
      </c>
      <c r="K2708" t="str">
        <f>IF(L2708="","",VLOOKUP(L2708,Продукция!B:C,2,0))</f>
        <v>Сыворотка крови</v>
      </c>
      <c r="L2708" s="155" t="s">
        <v>302</v>
      </c>
      <c r="M2708">
        <f>IF(L2708="","",VLOOKUP(L2708,Продукция!B:L,11,0))</f>
        <v>0</v>
      </c>
      <c r="N2708" s="150" t="s">
        <v>873</v>
      </c>
      <c r="P2708" s="150" t="s">
        <v>340</v>
      </c>
      <c r="Q2708" s="150" t="s">
        <v>854</v>
      </c>
      <c r="R2708" s="153" t="s">
        <v>5181</v>
      </c>
      <c r="S2708" s="11">
        <v>18</v>
      </c>
      <c r="T2708" s="11" t="s">
        <v>5284</v>
      </c>
      <c r="V2708" s="14">
        <v>45779</v>
      </c>
      <c r="Z2708" s="162" t="s">
        <v>4823</v>
      </c>
      <c r="AA2708" s="15">
        <v>0.47569444444444442</v>
      </c>
      <c r="AB2708" t="str">
        <f>IF(L2708="","",VLOOKUP(L2708&amp;I2708,Продукция!A:I,9,0))</f>
        <v>рекомендация производителя набора</v>
      </c>
      <c r="AC2708" s="14">
        <v>45790</v>
      </c>
      <c r="AD2708" s="11" t="s">
        <v>2673</v>
      </c>
      <c r="AE2708" s="11" t="s">
        <v>4823</v>
      </c>
      <c r="AF2708" t="str">
        <f>IF(AD2708="","",VLOOKUP(AD2708,'Сотрудники и ссылки'!A:B,2,0))</f>
        <v>Серолог</v>
      </c>
      <c r="AG2708">
        <f>IF(AD2708="","",VLOOKUP(AD2708,'Сотрудники и ссылки'!A:C,3,0))</f>
        <v>20001771</v>
      </c>
      <c r="AH2708" s="11" t="s">
        <v>2673</v>
      </c>
      <c r="AI2708" t="str">
        <f>IF(AH2708="","",VLOOKUP(AH2708,'Сотрудники и ссылки'!A:B,2,0))</f>
        <v>Серолог</v>
      </c>
      <c r="AJ2708">
        <f>IF(AH2708="","",VLOOKUP(AH2708,'Сотрудники и ссылки'!A:C,3,0))</f>
        <v>20001771</v>
      </c>
      <c r="AK2708" s="14">
        <v>45790</v>
      </c>
      <c r="AL2708" s="2">
        <f>IF(AK2708="","",AK2708+VLOOKUP(I2708,'Вид исследования'!B:E,4,0))</f>
        <v>45791</v>
      </c>
      <c r="AM2708" s="2">
        <f>IF(AK2708="","",AK2708+VLOOKUP(I2708,'Вид исследования'!B:F,5,0))</f>
        <v>45791</v>
      </c>
      <c r="AN2708" s="14">
        <v>45790</v>
      </c>
      <c r="AP2708" s="150" t="s">
        <v>189</v>
      </c>
      <c r="AQ2708" t="str">
        <f>IFERROR(IF(L2708="","",VLOOKUP(L2708&amp;I2708,Продукция!A:K,11,0)),"обратитесь к админ справочника")</f>
        <v>согласно рекомендациям производителя теста</v>
      </c>
      <c r="AR2708" s="11" t="s">
        <v>4823</v>
      </c>
      <c r="AS2708" t="str">
        <f>IFERROR(IF(L2708="","",VLOOKUP(L2708&amp;I2708,Продукция!A:J,10,0)),"обратитесь к админ справочника")</f>
        <v>инструкция тест- ситема Биочек СК-113</v>
      </c>
      <c r="AT2708" s="11" t="s">
        <v>4823</v>
      </c>
      <c r="AU2708" s="11" t="s">
        <v>4823</v>
      </c>
      <c r="AV2708" s="11" t="s">
        <v>2673</v>
      </c>
      <c r="AW2708" s="150" t="s">
        <v>4824</v>
      </c>
      <c r="AX2708" s="11" t="s">
        <v>561</v>
      </c>
      <c r="AY2708" s="11" t="s">
        <v>1060</v>
      </c>
      <c r="AZ2708" s="11">
        <v>156</v>
      </c>
      <c r="BA2708" s="11">
        <v>5</v>
      </c>
      <c r="BC2708" s="11" t="s">
        <v>4855</v>
      </c>
    </row>
    <row r="2709" spans="1:55" x14ac:dyDescent="0.25">
      <c r="A2709" t="str">
        <f t="shared" si="48"/>
        <v>С/829REO (BioChek) реовирус уровень антител</v>
      </c>
      <c r="B2709" t="str">
        <f>IF(E2709="","",INDEX(Лаборатории!A:A,MATCH('Производственный контроль'!E2709,Лаборатории!B:B,0)))</f>
        <v xml:space="preserve">КУРИНОЕ ЦАРСТВО АО </v>
      </c>
      <c r="C2709" t="str">
        <f>IF(E2709="","",VLOOKUP(E2709,Лаборатории!B:D,3,0))</f>
        <v>U377_CHL</v>
      </c>
      <c r="D2709" s="12">
        <v>45782</v>
      </c>
      <c r="E2709" s="150" t="s">
        <v>793</v>
      </c>
      <c r="F2709" s="11" t="s">
        <v>544</v>
      </c>
      <c r="G2709" s="11" t="s">
        <v>561</v>
      </c>
      <c r="H2709" s="11" t="s">
        <v>262</v>
      </c>
      <c r="I2709" s="11" t="s">
        <v>3426</v>
      </c>
      <c r="J2709" t="str">
        <f>IF(L2709="","",VLOOKUP(L2709,Продукция!B:D,3,0))</f>
        <v>Биологический_материал</v>
      </c>
      <c r="K2709" t="str">
        <f>IF(L2709="","",VLOOKUP(L2709,Продукция!B:C,2,0))</f>
        <v>Сыворотка крови</v>
      </c>
      <c r="L2709" s="155" t="s">
        <v>302</v>
      </c>
      <c r="M2709">
        <f>IF(L2709="","",VLOOKUP(L2709,Продукция!B:L,11,0))</f>
        <v>0</v>
      </c>
      <c r="N2709" s="150" t="s">
        <v>873</v>
      </c>
      <c r="P2709" s="150" t="s">
        <v>340</v>
      </c>
      <c r="Q2709" s="150" t="s">
        <v>854</v>
      </c>
      <c r="R2709" s="153" t="s">
        <v>5181</v>
      </c>
      <c r="S2709" s="11">
        <v>18</v>
      </c>
      <c r="T2709" s="11" t="s">
        <v>5284</v>
      </c>
      <c r="V2709" s="14">
        <v>45779</v>
      </c>
      <c r="Z2709" s="162" t="s">
        <v>4823</v>
      </c>
      <c r="AA2709" s="15">
        <v>0.47569444444444442</v>
      </c>
      <c r="AB2709" t="str">
        <f>IF(L2709="","",VLOOKUP(L2709&amp;I2709,Продукция!A:I,9,0))</f>
        <v>рекомендация производителя набора</v>
      </c>
      <c r="AC2709" s="14">
        <v>45790</v>
      </c>
      <c r="AD2709" s="11" t="s">
        <v>2673</v>
      </c>
      <c r="AE2709" s="11" t="s">
        <v>4823</v>
      </c>
      <c r="AF2709" t="str">
        <f>IF(AD2709="","",VLOOKUP(AD2709,'Сотрудники и ссылки'!A:B,2,0))</f>
        <v>Серолог</v>
      </c>
      <c r="AG2709">
        <f>IF(AD2709="","",VLOOKUP(AD2709,'Сотрудники и ссылки'!A:C,3,0))</f>
        <v>20001771</v>
      </c>
      <c r="AH2709" s="11" t="s">
        <v>2673</v>
      </c>
      <c r="AI2709" t="str">
        <f>IF(AH2709="","",VLOOKUP(AH2709,'Сотрудники и ссылки'!A:B,2,0))</f>
        <v>Серолог</v>
      </c>
      <c r="AJ2709">
        <f>IF(AH2709="","",VLOOKUP(AH2709,'Сотрудники и ссылки'!A:C,3,0))</f>
        <v>20001771</v>
      </c>
      <c r="AK2709" s="14">
        <v>45790</v>
      </c>
      <c r="AL2709" s="2">
        <f>IF(AK2709="","",AK2709+VLOOKUP(I2709,'Вид исследования'!B:E,4,0))</f>
        <v>45791</v>
      </c>
      <c r="AM2709" s="2">
        <f>IF(AK2709="","",AK2709+VLOOKUP(I2709,'Вид исследования'!B:F,5,0))</f>
        <v>45791</v>
      </c>
      <c r="AN2709" s="14">
        <v>45790</v>
      </c>
      <c r="AP2709" s="150" t="s">
        <v>189</v>
      </c>
      <c r="AQ2709" t="str">
        <f>IFERROR(IF(L2709="","",VLOOKUP(L2709&amp;I2709,Продукция!A:K,11,0)),"обратитесь к админ справочника")</f>
        <v>согласно рекомендациям производителя теста</v>
      </c>
      <c r="AR2709" s="11" t="s">
        <v>4823</v>
      </c>
      <c r="AS2709" t="str">
        <f>IFERROR(IF(L2709="","",VLOOKUP(L2709&amp;I2709,Продукция!A:J,10,0)),"обратитесь к админ справочника")</f>
        <v>инструкция тест- ситема Биочек СК -110</v>
      </c>
      <c r="AT2709" s="11" t="s">
        <v>4823</v>
      </c>
      <c r="AU2709" s="11" t="s">
        <v>4823</v>
      </c>
      <c r="AV2709" s="11" t="s">
        <v>2673</v>
      </c>
      <c r="AW2709" s="150" t="s">
        <v>4824</v>
      </c>
      <c r="AX2709" s="11" t="s">
        <v>561</v>
      </c>
      <c r="AY2709" s="11" t="s">
        <v>1060</v>
      </c>
      <c r="AZ2709" s="11">
        <v>156</v>
      </c>
      <c r="BA2709" s="11">
        <v>5</v>
      </c>
      <c r="BC2709" s="11" t="s">
        <v>4855</v>
      </c>
    </row>
    <row r="2710" spans="1:55" x14ac:dyDescent="0.25">
      <c r="A2710" t="str">
        <f t="shared" si="48"/>
        <v>С/829MG (BioChek) микоплазма галлисептикум уровень антител</v>
      </c>
      <c r="B2710" t="str">
        <f>IF(E2710="","",INDEX(Лаборатории!A:A,MATCH('Производственный контроль'!E2710,Лаборатории!B:B,0)))</f>
        <v xml:space="preserve">КУРИНОЕ ЦАРСТВО АО </v>
      </c>
      <c r="C2710" t="str">
        <f>IF(E2710="","",VLOOKUP(E2710,Лаборатории!B:D,3,0))</f>
        <v>U377_CHL</v>
      </c>
      <c r="D2710" s="12">
        <v>45782</v>
      </c>
      <c r="E2710" s="150" t="s">
        <v>793</v>
      </c>
      <c r="F2710" s="11" t="s">
        <v>544</v>
      </c>
      <c r="G2710" s="11" t="s">
        <v>561</v>
      </c>
      <c r="H2710" s="11" t="s">
        <v>262</v>
      </c>
      <c r="I2710" s="11" t="s">
        <v>3422</v>
      </c>
      <c r="J2710" t="str">
        <f>IF(L2710="","",VLOOKUP(L2710,Продукция!B:D,3,0))</f>
        <v>Биологический_материал</v>
      </c>
      <c r="K2710" t="str">
        <f>IF(L2710="","",VLOOKUP(L2710,Продукция!B:C,2,0))</f>
        <v>Сыворотка крови</v>
      </c>
      <c r="L2710" s="155" t="s">
        <v>302</v>
      </c>
      <c r="M2710">
        <f>IF(L2710="","",VLOOKUP(L2710,Продукция!B:L,11,0))</f>
        <v>0</v>
      </c>
      <c r="N2710" s="150" t="s">
        <v>873</v>
      </c>
      <c r="P2710" s="150" t="s">
        <v>340</v>
      </c>
      <c r="Q2710" s="150" t="s">
        <v>854</v>
      </c>
      <c r="R2710" s="153" t="s">
        <v>5181</v>
      </c>
      <c r="S2710" s="11">
        <v>18</v>
      </c>
      <c r="T2710" s="11" t="s">
        <v>5284</v>
      </c>
      <c r="V2710" s="14">
        <v>45779</v>
      </c>
      <c r="Z2710" s="162" t="s">
        <v>4823</v>
      </c>
      <c r="AA2710" s="15">
        <v>0.47569444444444442</v>
      </c>
      <c r="AB2710" t="str">
        <f>IF(L2710="","",VLOOKUP(L2710&amp;I2710,Продукция!A:I,9,0))</f>
        <v>рекомендация производителя набора</v>
      </c>
      <c r="AC2710" s="14">
        <v>45790</v>
      </c>
      <c r="AD2710" s="11" t="s">
        <v>2673</v>
      </c>
      <c r="AE2710" s="11" t="s">
        <v>4823</v>
      </c>
      <c r="AF2710" t="str">
        <f>IF(AD2710="","",VLOOKUP(AD2710,'Сотрудники и ссылки'!A:B,2,0))</f>
        <v>Серолог</v>
      </c>
      <c r="AG2710">
        <f>IF(AD2710="","",VLOOKUP(AD2710,'Сотрудники и ссылки'!A:C,3,0))</f>
        <v>20001771</v>
      </c>
      <c r="AH2710" s="11" t="s">
        <v>2673</v>
      </c>
      <c r="AI2710" t="str">
        <f>IF(AH2710="","",VLOOKUP(AH2710,'Сотрудники и ссылки'!A:B,2,0))</f>
        <v>Серолог</v>
      </c>
      <c r="AJ2710">
        <f>IF(AH2710="","",VLOOKUP(AH2710,'Сотрудники и ссылки'!A:C,3,0))</f>
        <v>20001771</v>
      </c>
      <c r="AK2710" s="14">
        <v>45790</v>
      </c>
      <c r="AL2710" s="2">
        <f>IF(AK2710="","",AK2710+VLOOKUP(I2710,'Вид исследования'!B:E,4,0))</f>
        <v>45791</v>
      </c>
      <c r="AM2710" s="2">
        <f>IF(AK2710="","",AK2710+VLOOKUP(I2710,'Вид исследования'!B:F,5,0))</f>
        <v>45791</v>
      </c>
      <c r="AN2710" s="14">
        <v>45790</v>
      </c>
      <c r="AP2710" s="150" t="s">
        <v>189</v>
      </c>
      <c r="AQ2710" t="str">
        <f>IFERROR(IF(L2710="","",VLOOKUP(L2710&amp;I2710,Продукция!A:K,11,0)),"обратитесь к админ справочника")</f>
        <v>согласно рекомендациям производителя теста</v>
      </c>
      <c r="AR2710" s="11" t="s">
        <v>4823</v>
      </c>
      <c r="AS2710" t="str">
        <f>IFERROR(IF(L2710="","",VLOOKUP(L2710&amp;I2710,Продукция!A:J,10,0)),"обратитесь к админ справочника")</f>
        <v>инструкция тест- ситема Биочек СК -114</v>
      </c>
      <c r="AT2710" s="11" t="s">
        <v>4823</v>
      </c>
      <c r="AU2710" s="11" t="s">
        <v>4823</v>
      </c>
      <c r="AV2710" s="11" t="s">
        <v>2673</v>
      </c>
      <c r="AW2710" s="150" t="s">
        <v>4824</v>
      </c>
      <c r="AX2710" s="11" t="s">
        <v>561</v>
      </c>
      <c r="AY2710" s="11" t="s">
        <v>1060</v>
      </c>
      <c r="AZ2710" s="11">
        <v>156</v>
      </c>
      <c r="BA2710" s="11">
        <v>5</v>
      </c>
      <c r="BC2710" s="11" t="s">
        <v>4855</v>
      </c>
    </row>
    <row r="2711" spans="1:55" x14ac:dyDescent="0.25">
      <c r="A2711" t="str">
        <f t="shared" si="48"/>
        <v>С/829MS (BioChek) микоплазма синовия уровень антител</v>
      </c>
      <c r="B2711" t="str">
        <f>IF(E2711="","",INDEX(Лаборатории!A:A,MATCH('Производственный контроль'!E2711,Лаборатории!B:B,0)))</f>
        <v xml:space="preserve">КУРИНОЕ ЦАРСТВО АО </v>
      </c>
      <c r="C2711" t="str">
        <f>IF(E2711="","",VLOOKUP(E2711,Лаборатории!B:D,3,0))</f>
        <v>U377_CHL</v>
      </c>
      <c r="D2711" s="12">
        <v>45782</v>
      </c>
      <c r="E2711" s="150" t="s">
        <v>793</v>
      </c>
      <c r="F2711" s="11" t="s">
        <v>544</v>
      </c>
      <c r="G2711" s="11" t="s">
        <v>561</v>
      </c>
      <c r="H2711" s="11" t="s">
        <v>262</v>
      </c>
      <c r="I2711" s="11" t="s">
        <v>3423</v>
      </c>
      <c r="J2711" t="str">
        <f>IF(L2711="","",VLOOKUP(L2711,Продукция!B:D,3,0))</f>
        <v>Биологический_материал</v>
      </c>
      <c r="K2711" t="str">
        <f>IF(L2711="","",VLOOKUP(L2711,Продукция!B:C,2,0))</f>
        <v>Сыворотка крови</v>
      </c>
      <c r="L2711" s="155" t="s">
        <v>302</v>
      </c>
      <c r="M2711">
        <f>IF(L2711="","",VLOOKUP(L2711,Продукция!B:L,11,0))</f>
        <v>0</v>
      </c>
      <c r="N2711" s="150" t="s">
        <v>873</v>
      </c>
      <c r="P2711" s="150" t="s">
        <v>340</v>
      </c>
      <c r="Q2711" s="150" t="s">
        <v>854</v>
      </c>
      <c r="R2711" s="153" t="s">
        <v>5181</v>
      </c>
      <c r="S2711" s="11">
        <v>18</v>
      </c>
      <c r="T2711" s="11" t="s">
        <v>5284</v>
      </c>
      <c r="V2711" s="14">
        <v>45779</v>
      </c>
      <c r="Z2711" s="162" t="s">
        <v>4823</v>
      </c>
      <c r="AA2711" s="15">
        <v>0.47569444444444442</v>
      </c>
      <c r="AB2711" t="str">
        <f>IF(L2711="","",VLOOKUP(L2711&amp;I2711,Продукция!A:I,9,0))</f>
        <v>рекомендация производителя набора</v>
      </c>
      <c r="AC2711" s="14">
        <v>45790</v>
      </c>
      <c r="AD2711" s="11" t="s">
        <v>2676</v>
      </c>
      <c r="AE2711" s="11" t="s">
        <v>4823</v>
      </c>
      <c r="AF2711" t="str">
        <f>IF(AD2711="","",VLOOKUP(AD2711,'Сотрудники и ссылки'!A:B,2,0))</f>
        <v>Серолог</v>
      </c>
      <c r="AG2711">
        <f>IF(AD2711="","",VLOOKUP(AD2711,'Сотрудники и ссылки'!A:C,3,0))</f>
        <v>20007746</v>
      </c>
      <c r="AH2711" s="11" t="s">
        <v>2676</v>
      </c>
      <c r="AI2711" t="str">
        <f>IF(AH2711="","",VLOOKUP(AH2711,'Сотрудники и ссылки'!A:B,2,0))</f>
        <v>Серолог</v>
      </c>
      <c r="AJ2711">
        <f>IF(AH2711="","",VLOOKUP(AH2711,'Сотрудники и ссылки'!A:C,3,0))</f>
        <v>20007746</v>
      </c>
      <c r="AK2711" s="14">
        <v>45790</v>
      </c>
      <c r="AL2711" s="2">
        <f>IF(AK2711="","",AK2711+VLOOKUP(I2711,'Вид исследования'!B:E,4,0))</f>
        <v>45791</v>
      </c>
      <c r="AM2711" s="2">
        <f>IF(AK2711="","",AK2711+VLOOKUP(I2711,'Вид исследования'!B:F,5,0))</f>
        <v>45791</v>
      </c>
      <c r="AN2711" s="14">
        <v>45790</v>
      </c>
      <c r="AP2711" s="150" t="s">
        <v>189</v>
      </c>
      <c r="AQ2711" t="str">
        <f>IFERROR(IF(L2711="","",VLOOKUP(L2711&amp;I2711,Продукция!A:K,11,0)),"обратитесь к админ справочника")</f>
        <v>согласно рекомендациям производителя теста</v>
      </c>
      <c r="AR2711" s="11" t="s">
        <v>4823</v>
      </c>
      <c r="AS2711" t="str">
        <f>IFERROR(IF(L2711="","",VLOOKUP(L2711&amp;I2711,Продукция!A:J,10,0)),"обратитесь к админ справочника")</f>
        <v>инструкция тест- ситема Биочек СК -115</v>
      </c>
      <c r="AT2711" s="11" t="s">
        <v>4823</v>
      </c>
      <c r="AU2711" s="11" t="s">
        <v>4823</v>
      </c>
      <c r="AV2711" s="11" t="s">
        <v>2676</v>
      </c>
      <c r="AW2711" s="150" t="s">
        <v>4824</v>
      </c>
      <c r="AX2711" s="11" t="s">
        <v>561</v>
      </c>
      <c r="AY2711" s="11" t="s">
        <v>1060</v>
      </c>
      <c r="AZ2711" s="11">
        <v>156</v>
      </c>
      <c r="BA2711" s="11">
        <v>5</v>
      </c>
      <c r="BC2711" s="11" t="s">
        <v>4855</v>
      </c>
    </row>
    <row r="2712" spans="1:55" x14ac:dyDescent="0.25">
      <c r="A2712" t="str">
        <f t="shared" si="48"/>
        <v>С/829AE (BioChek) энцефаломиелит уровень антител</v>
      </c>
      <c r="B2712" t="str">
        <f>IF(E2712="","",INDEX(Лаборатории!A:A,MATCH('Производственный контроль'!E2712,Лаборатории!B:B,0)))</f>
        <v xml:space="preserve">КУРИНОЕ ЦАРСТВО АО </v>
      </c>
      <c r="C2712" t="str">
        <f>IF(E2712="","",VLOOKUP(E2712,Лаборатории!B:D,3,0))</f>
        <v>U377_CHL</v>
      </c>
      <c r="D2712" s="12">
        <v>45782</v>
      </c>
      <c r="E2712" s="150" t="s">
        <v>793</v>
      </c>
      <c r="F2712" s="11" t="s">
        <v>544</v>
      </c>
      <c r="G2712" s="11" t="s">
        <v>561</v>
      </c>
      <c r="H2712" s="11" t="s">
        <v>262</v>
      </c>
      <c r="I2712" s="11" t="s">
        <v>3405</v>
      </c>
      <c r="J2712" t="str">
        <f>IF(L2712="","",VLOOKUP(L2712,Продукция!B:D,3,0))</f>
        <v>Биологический_материал</v>
      </c>
      <c r="K2712" t="str">
        <f>IF(L2712="","",VLOOKUP(L2712,Продукция!B:C,2,0))</f>
        <v>Сыворотка крови</v>
      </c>
      <c r="L2712" s="155" t="s">
        <v>302</v>
      </c>
      <c r="M2712">
        <f>IF(L2712="","",VLOOKUP(L2712,Продукция!B:L,11,0))</f>
        <v>0</v>
      </c>
      <c r="N2712" s="150" t="s">
        <v>873</v>
      </c>
      <c r="P2712" s="150" t="s">
        <v>340</v>
      </c>
      <c r="Q2712" s="150" t="s">
        <v>854</v>
      </c>
      <c r="R2712" s="153" t="s">
        <v>5181</v>
      </c>
      <c r="S2712" s="11">
        <v>18</v>
      </c>
      <c r="T2712" s="11" t="s">
        <v>5284</v>
      </c>
      <c r="V2712" s="14">
        <v>45779</v>
      </c>
      <c r="Z2712" s="162" t="s">
        <v>4823</v>
      </c>
      <c r="AA2712" s="15">
        <v>0.47569444444444442</v>
      </c>
      <c r="AB2712" t="str">
        <f>IF(L2712="","",VLOOKUP(L2712&amp;I2712,Продукция!A:I,9,0))</f>
        <v>рекомендация производителя набора</v>
      </c>
      <c r="AC2712" s="14">
        <v>45790</v>
      </c>
      <c r="AD2712" s="11" t="s">
        <v>2676</v>
      </c>
      <c r="AE2712" s="11" t="s">
        <v>4823</v>
      </c>
      <c r="AF2712" t="str">
        <f>IF(AD2712="","",VLOOKUP(AD2712,'Сотрудники и ссылки'!A:B,2,0))</f>
        <v>Серолог</v>
      </c>
      <c r="AG2712">
        <f>IF(AD2712="","",VLOOKUP(AD2712,'Сотрудники и ссылки'!A:C,3,0))</f>
        <v>20007746</v>
      </c>
      <c r="AH2712" s="11" t="s">
        <v>2676</v>
      </c>
      <c r="AI2712" t="str">
        <f>IF(AH2712="","",VLOOKUP(AH2712,'Сотрудники и ссылки'!A:B,2,0))</f>
        <v>Серолог</v>
      </c>
      <c r="AJ2712">
        <f>IF(AH2712="","",VLOOKUP(AH2712,'Сотрудники и ссылки'!A:C,3,0))</f>
        <v>20007746</v>
      </c>
      <c r="AK2712" s="14">
        <v>45790</v>
      </c>
      <c r="AL2712" s="2">
        <f>IF(AK2712="","",AK2712+VLOOKUP(I2712,'Вид исследования'!B:E,4,0))</f>
        <v>45791</v>
      </c>
      <c r="AM2712" s="2">
        <f>IF(AK2712="","",AK2712+VLOOKUP(I2712,'Вид исследования'!B:F,5,0))</f>
        <v>45791</v>
      </c>
      <c r="AN2712" s="14">
        <v>45790</v>
      </c>
      <c r="AP2712" s="150" t="s">
        <v>189</v>
      </c>
      <c r="AQ2712" t="str">
        <f>IFERROR(IF(L2712="","",VLOOKUP(L2712&amp;I2712,Продукция!A:K,11,0)),"обратитесь к админ справочника")</f>
        <v>согласно рекомендациям производителя теста</v>
      </c>
      <c r="AR2712" s="11" t="s">
        <v>4823</v>
      </c>
      <c r="AS2712" t="str">
        <f>IFERROR(IF(L2712="","",VLOOKUP(L2712&amp;I2712,Продукция!A:J,10,0)),"обратитесь к админ справочника")</f>
        <v>инструкция тест- ситема Биочек СК -123</v>
      </c>
      <c r="AT2712" s="11" t="s">
        <v>4823</v>
      </c>
      <c r="AU2712" s="11" t="s">
        <v>4823</v>
      </c>
      <c r="AV2712" s="11" t="s">
        <v>2676</v>
      </c>
      <c r="AW2712" s="150" t="s">
        <v>4824</v>
      </c>
      <c r="AX2712" s="11" t="s">
        <v>561</v>
      </c>
      <c r="AY2712" s="11" t="s">
        <v>1060</v>
      </c>
      <c r="AZ2712" s="11">
        <v>156</v>
      </c>
      <c r="BA2712" s="11">
        <v>5</v>
      </c>
      <c r="BC2712" s="11" t="s">
        <v>4855</v>
      </c>
    </row>
    <row r="2713" spans="1:55" x14ac:dyDescent="0.25">
      <c r="A2713" t="str">
        <f t="shared" si="48"/>
        <v xml:space="preserve">С/829CAV (BioChek) анемия уровень антител </v>
      </c>
      <c r="B2713" t="str">
        <f>IF(E2713="","",INDEX(Лаборатории!A:A,MATCH('Производственный контроль'!E2713,Лаборатории!B:B,0)))</f>
        <v xml:space="preserve">КУРИНОЕ ЦАРСТВО АО </v>
      </c>
      <c r="C2713" t="str">
        <f>IF(E2713="","",VLOOKUP(E2713,Лаборатории!B:D,3,0))</f>
        <v>U377_CHL</v>
      </c>
      <c r="D2713" s="12">
        <v>45782</v>
      </c>
      <c r="E2713" s="150" t="s">
        <v>793</v>
      </c>
      <c r="F2713" s="11" t="s">
        <v>544</v>
      </c>
      <c r="G2713" s="11" t="s">
        <v>561</v>
      </c>
      <c r="H2713" s="11" t="s">
        <v>262</v>
      </c>
      <c r="I2713" s="11" t="s">
        <v>3412</v>
      </c>
      <c r="J2713" t="str">
        <f>IF(L2713="","",VLOOKUP(L2713,Продукция!B:D,3,0))</f>
        <v>Биологический_материал</v>
      </c>
      <c r="K2713" t="str">
        <f>IF(L2713="","",VLOOKUP(L2713,Продукция!B:C,2,0))</f>
        <v>Сыворотка крови</v>
      </c>
      <c r="L2713" s="155" t="s">
        <v>302</v>
      </c>
      <c r="M2713">
        <f>IF(L2713="","",VLOOKUP(L2713,Продукция!B:L,11,0))</f>
        <v>0</v>
      </c>
      <c r="N2713" s="150" t="s">
        <v>873</v>
      </c>
      <c r="P2713" s="150" t="s">
        <v>340</v>
      </c>
      <c r="Q2713" s="150" t="s">
        <v>854</v>
      </c>
      <c r="R2713" s="153" t="s">
        <v>5181</v>
      </c>
      <c r="S2713" s="11">
        <v>18</v>
      </c>
      <c r="T2713" s="11" t="s">
        <v>5284</v>
      </c>
      <c r="V2713" s="14">
        <v>45779</v>
      </c>
      <c r="Z2713" s="162" t="s">
        <v>4823</v>
      </c>
      <c r="AA2713" s="15">
        <v>0.47569444444444442</v>
      </c>
      <c r="AB2713" t="str">
        <f>IF(L2713="","",VLOOKUP(L2713&amp;I2713,Продукция!A:I,9,0))</f>
        <v>рекомендация производителя набора</v>
      </c>
      <c r="AC2713" s="14">
        <v>45790</v>
      </c>
      <c r="AD2713" s="11" t="s">
        <v>2676</v>
      </c>
      <c r="AE2713" s="11" t="s">
        <v>4823</v>
      </c>
      <c r="AF2713" t="str">
        <f>IF(AD2713="","",VLOOKUP(AD2713,'Сотрудники и ссылки'!A:B,2,0))</f>
        <v>Серолог</v>
      </c>
      <c r="AG2713">
        <f>IF(AD2713="","",VLOOKUP(AD2713,'Сотрудники и ссылки'!A:C,3,0))</f>
        <v>20007746</v>
      </c>
      <c r="AH2713" s="11" t="s">
        <v>2676</v>
      </c>
      <c r="AI2713" t="str">
        <f>IF(AH2713="","",VLOOKUP(AH2713,'Сотрудники и ссылки'!A:B,2,0))</f>
        <v>Серолог</v>
      </c>
      <c r="AJ2713">
        <f>IF(AH2713="","",VLOOKUP(AH2713,'Сотрудники и ссылки'!A:C,3,0))</f>
        <v>20007746</v>
      </c>
      <c r="AK2713" s="14">
        <v>45790</v>
      </c>
      <c r="AL2713" s="2">
        <f>IF(AK2713="","",AK2713+VLOOKUP(I2713,'Вид исследования'!B:E,4,0))</f>
        <v>45791</v>
      </c>
      <c r="AM2713" s="2">
        <f>IF(AK2713="","",AK2713+VLOOKUP(I2713,'Вид исследования'!B:F,5,0))</f>
        <v>45791</v>
      </c>
      <c r="AN2713" s="14">
        <v>45790</v>
      </c>
      <c r="AP2713" s="150" t="s">
        <v>189</v>
      </c>
      <c r="AQ2713" t="str">
        <f>IFERROR(IF(L2713="","",VLOOKUP(L2713&amp;I2713,Продукция!A:K,11,0)),"обратитесь к админ справочника")</f>
        <v>согласно рекомендациям производителя теста</v>
      </c>
      <c r="AR2713" s="11" t="s">
        <v>4823</v>
      </c>
      <c r="AS2713" t="str">
        <f>IFERROR(IF(L2713="","",VLOOKUP(L2713&amp;I2713,Продукция!A:J,10,0)),"обратитесь к админ справочника")</f>
        <v>инструкция тест- ситема Биочек СК -126</v>
      </c>
      <c r="AT2713" s="11" t="s">
        <v>4823</v>
      </c>
      <c r="AU2713" s="11" t="s">
        <v>4823</v>
      </c>
      <c r="AV2713" s="11" t="s">
        <v>2676</v>
      </c>
      <c r="AW2713" s="150" t="s">
        <v>4824</v>
      </c>
      <c r="AX2713" s="11" t="s">
        <v>561</v>
      </c>
      <c r="AY2713" s="11" t="s">
        <v>1060</v>
      </c>
      <c r="AZ2713" s="11">
        <v>156</v>
      </c>
      <c r="BA2713" s="11">
        <v>5</v>
      </c>
      <c r="BC2713" s="11" t="s">
        <v>4855</v>
      </c>
    </row>
    <row r="2714" spans="1:55" x14ac:dyDescent="0.25">
      <c r="A2714" t="str">
        <f t="shared" si="48"/>
        <v>С/829IBD (BioChek) болезнь Гамборо уровень антител</v>
      </c>
      <c r="B2714" t="str">
        <f>IF(E2714="","",INDEX(Лаборатории!A:A,MATCH('Производственный контроль'!E2714,Лаборатории!B:B,0)))</f>
        <v xml:space="preserve">КУРИНОЕ ЦАРСТВО АО </v>
      </c>
      <c r="C2714" t="str">
        <f>IF(E2714="","",VLOOKUP(E2714,Лаборатории!B:D,3,0))</f>
        <v>U377_CHL</v>
      </c>
      <c r="D2714" s="12">
        <v>45782</v>
      </c>
      <c r="E2714" s="150" t="s">
        <v>793</v>
      </c>
      <c r="F2714" s="11" t="s">
        <v>544</v>
      </c>
      <c r="G2714" s="11" t="s">
        <v>561</v>
      </c>
      <c r="H2714" s="11" t="s">
        <v>262</v>
      </c>
      <c r="I2714" s="11" t="s">
        <v>3415</v>
      </c>
      <c r="J2714" t="str">
        <f>IF(L2714="","",VLOOKUP(L2714,Продукция!B:D,3,0))</f>
        <v>Биологический_материал</v>
      </c>
      <c r="K2714" t="str">
        <f>IF(L2714="","",VLOOKUP(L2714,Продукция!B:C,2,0))</f>
        <v>Сыворотка крови</v>
      </c>
      <c r="L2714" s="155" t="s">
        <v>302</v>
      </c>
      <c r="M2714">
        <f>IF(L2714="","",VLOOKUP(L2714,Продукция!B:L,11,0))</f>
        <v>0</v>
      </c>
      <c r="N2714" s="150" t="s">
        <v>873</v>
      </c>
      <c r="P2714" s="150" t="s">
        <v>340</v>
      </c>
      <c r="Q2714" s="150" t="s">
        <v>854</v>
      </c>
      <c r="R2714" s="153" t="s">
        <v>4860</v>
      </c>
      <c r="S2714" s="11">
        <v>18</v>
      </c>
      <c r="T2714" s="11" t="s">
        <v>5284</v>
      </c>
      <c r="V2714" s="14">
        <v>45779</v>
      </c>
      <c r="Z2714" s="162" t="s">
        <v>4823</v>
      </c>
      <c r="AA2714" s="15">
        <v>0.47569444444444442</v>
      </c>
      <c r="AB2714" t="str">
        <f>IF(L2714="","",VLOOKUP(L2714&amp;I2714,Продукция!A:I,9,0))</f>
        <v>рекомендация производителя набора</v>
      </c>
      <c r="AC2714" s="14">
        <v>45790</v>
      </c>
      <c r="AD2714" s="11" t="s">
        <v>2673</v>
      </c>
      <c r="AE2714" s="11" t="s">
        <v>4823</v>
      </c>
      <c r="AF2714" t="str">
        <f>IF(AD2714="","",VLOOKUP(AD2714,'Сотрудники и ссылки'!A:B,2,0))</f>
        <v>Серолог</v>
      </c>
      <c r="AG2714">
        <f>IF(AD2714="","",VLOOKUP(AD2714,'Сотрудники и ссылки'!A:C,3,0))</f>
        <v>20001771</v>
      </c>
      <c r="AH2714" s="11" t="s">
        <v>2673</v>
      </c>
      <c r="AI2714" t="str">
        <f>IF(AH2714="","",VLOOKUP(AH2714,'Сотрудники и ссылки'!A:B,2,0))</f>
        <v>Серолог</v>
      </c>
      <c r="AJ2714">
        <f>IF(AH2714="","",VLOOKUP(AH2714,'Сотрудники и ссылки'!A:C,3,0))</f>
        <v>20001771</v>
      </c>
      <c r="AK2714" s="14">
        <v>45790</v>
      </c>
      <c r="AL2714" s="2">
        <f>IF(AK2714="","",AK2714+VLOOKUP(I2714,'Вид исследования'!B:E,4,0))</f>
        <v>45791</v>
      </c>
      <c r="AM2714" s="2">
        <f>IF(AK2714="","",AK2714+VLOOKUP(I2714,'Вид исследования'!B:F,5,0))</f>
        <v>45791</v>
      </c>
      <c r="AN2714" s="14">
        <v>45790</v>
      </c>
      <c r="AP2714" s="150" t="s">
        <v>189</v>
      </c>
      <c r="AQ2714" t="str">
        <f>IFERROR(IF(L2714="","",VLOOKUP(L2714&amp;I2714,Продукция!A:K,11,0)),"обратитесь к админ справочника")</f>
        <v>согласно рекомендациям производителя теста</v>
      </c>
      <c r="AR2714" s="11" t="s">
        <v>4823</v>
      </c>
      <c r="AS2714" t="str">
        <f>IFERROR(IF(L2714="","",VLOOKUP(L2714&amp;I2714,Продукция!A:J,10,0)),"обратитесь к админ справочника")</f>
        <v>инструкция тест- ситема Биочек СК-113</v>
      </c>
      <c r="AT2714" s="11" t="s">
        <v>4823</v>
      </c>
      <c r="AU2714" s="11" t="s">
        <v>4823</v>
      </c>
      <c r="AV2714" s="11" t="s">
        <v>2673</v>
      </c>
      <c r="AW2714" s="150" t="s">
        <v>4824</v>
      </c>
      <c r="AX2714" s="11" t="s">
        <v>561</v>
      </c>
      <c r="AY2714" s="11" t="s">
        <v>1072</v>
      </c>
      <c r="AZ2714" s="11">
        <v>156</v>
      </c>
      <c r="BA2714" s="11">
        <v>5</v>
      </c>
      <c r="BC2714" s="11" t="s">
        <v>4855</v>
      </c>
    </row>
    <row r="2715" spans="1:55" x14ac:dyDescent="0.25">
      <c r="A2715" t="str">
        <f t="shared" si="48"/>
        <v>С/829REO (BioChek) реовирус уровень антител</v>
      </c>
      <c r="B2715" t="str">
        <f>IF(E2715="","",INDEX(Лаборатории!A:A,MATCH('Производственный контроль'!E2715,Лаборатории!B:B,0)))</f>
        <v xml:space="preserve">КУРИНОЕ ЦАРСТВО АО </v>
      </c>
      <c r="C2715" t="str">
        <f>IF(E2715="","",VLOOKUP(E2715,Лаборатории!B:D,3,0))</f>
        <v>U377_CHL</v>
      </c>
      <c r="D2715" s="12">
        <v>45782</v>
      </c>
      <c r="E2715" s="150" t="s">
        <v>793</v>
      </c>
      <c r="F2715" s="11" t="s">
        <v>544</v>
      </c>
      <c r="G2715" s="11" t="s">
        <v>561</v>
      </c>
      <c r="H2715" s="11" t="s">
        <v>262</v>
      </c>
      <c r="I2715" s="11" t="s">
        <v>3426</v>
      </c>
      <c r="J2715" t="str">
        <f>IF(L2715="","",VLOOKUP(L2715,Продукция!B:D,3,0))</f>
        <v>Биологический_материал</v>
      </c>
      <c r="K2715" t="str">
        <f>IF(L2715="","",VLOOKUP(L2715,Продукция!B:C,2,0))</f>
        <v>Сыворотка крови</v>
      </c>
      <c r="L2715" s="155" t="s">
        <v>302</v>
      </c>
      <c r="M2715">
        <f>IF(L2715="","",VLOOKUP(L2715,Продукция!B:L,11,0))</f>
        <v>0</v>
      </c>
      <c r="N2715" s="150" t="s">
        <v>873</v>
      </c>
      <c r="P2715" s="150" t="s">
        <v>340</v>
      </c>
      <c r="Q2715" s="150" t="s">
        <v>854</v>
      </c>
      <c r="R2715" s="153" t="s">
        <v>4860</v>
      </c>
      <c r="S2715" s="11">
        <v>18</v>
      </c>
      <c r="T2715" s="11" t="s">
        <v>5284</v>
      </c>
      <c r="V2715" s="14">
        <v>45779</v>
      </c>
      <c r="Z2715" s="162" t="s">
        <v>4823</v>
      </c>
      <c r="AA2715" s="15">
        <v>0.47569444444444442</v>
      </c>
      <c r="AB2715" t="str">
        <f>IF(L2715="","",VLOOKUP(L2715&amp;I2715,Продукция!A:I,9,0))</f>
        <v>рекомендация производителя набора</v>
      </c>
      <c r="AC2715" s="14">
        <v>45790</v>
      </c>
      <c r="AD2715" s="11" t="s">
        <v>2673</v>
      </c>
      <c r="AE2715" s="11" t="s">
        <v>4823</v>
      </c>
      <c r="AF2715" t="str">
        <f>IF(AD2715="","",VLOOKUP(AD2715,'Сотрудники и ссылки'!A:B,2,0))</f>
        <v>Серолог</v>
      </c>
      <c r="AG2715">
        <f>IF(AD2715="","",VLOOKUP(AD2715,'Сотрудники и ссылки'!A:C,3,0))</f>
        <v>20001771</v>
      </c>
      <c r="AH2715" s="11" t="s">
        <v>2673</v>
      </c>
      <c r="AI2715" t="str">
        <f>IF(AH2715="","",VLOOKUP(AH2715,'Сотрудники и ссылки'!A:B,2,0))</f>
        <v>Серолог</v>
      </c>
      <c r="AJ2715">
        <f>IF(AH2715="","",VLOOKUP(AH2715,'Сотрудники и ссылки'!A:C,3,0))</f>
        <v>20001771</v>
      </c>
      <c r="AK2715" s="14">
        <v>45790</v>
      </c>
      <c r="AL2715" s="2">
        <f>IF(AK2715="","",AK2715+VLOOKUP(I2715,'Вид исследования'!B:E,4,0))</f>
        <v>45791</v>
      </c>
      <c r="AM2715" s="2">
        <f>IF(AK2715="","",AK2715+VLOOKUP(I2715,'Вид исследования'!B:F,5,0))</f>
        <v>45791</v>
      </c>
      <c r="AN2715" s="14">
        <v>45790</v>
      </c>
      <c r="AP2715" s="150" t="s">
        <v>189</v>
      </c>
      <c r="AQ2715" t="str">
        <f>IFERROR(IF(L2715="","",VLOOKUP(L2715&amp;I2715,Продукция!A:K,11,0)),"обратитесь к админ справочника")</f>
        <v>согласно рекомендациям производителя теста</v>
      </c>
      <c r="AR2715" s="11" t="s">
        <v>4823</v>
      </c>
      <c r="AS2715" t="str">
        <f>IFERROR(IF(L2715="","",VLOOKUP(L2715&amp;I2715,Продукция!A:J,10,0)),"обратитесь к админ справочника")</f>
        <v>инструкция тест- ситема Биочек СК -110</v>
      </c>
      <c r="AT2715" s="11" t="s">
        <v>4823</v>
      </c>
      <c r="AU2715" s="11" t="s">
        <v>4823</v>
      </c>
      <c r="AV2715" s="11" t="s">
        <v>2673</v>
      </c>
      <c r="AW2715" s="150" t="s">
        <v>4824</v>
      </c>
      <c r="AX2715" s="11" t="s">
        <v>561</v>
      </c>
      <c r="AY2715" s="11" t="s">
        <v>1072</v>
      </c>
      <c r="AZ2715" s="11">
        <v>156</v>
      </c>
      <c r="BA2715" s="11">
        <v>5</v>
      </c>
      <c r="BC2715" s="11" t="s">
        <v>4855</v>
      </c>
    </row>
    <row r="2716" spans="1:55" x14ac:dyDescent="0.25">
      <c r="A2716" t="str">
        <f t="shared" si="48"/>
        <v>С/829MG (BioChek) микоплазма галлисептикум уровень антител</v>
      </c>
      <c r="B2716" t="str">
        <f>IF(E2716="","",INDEX(Лаборатории!A:A,MATCH('Производственный контроль'!E2716,Лаборатории!B:B,0)))</f>
        <v xml:space="preserve">КУРИНОЕ ЦАРСТВО АО </v>
      </c>
      <c r="C2716" t="str">
        <f>IF(E2716="","",VLOOKUP(E2716,Лаборатории!B:D,3,0))</f>
        <v>U377_CHL</v>
      </c>
      <c r="D2716" s="12">
        <v>45782</v>
      </c>
      <c r="E2716" s="150" t="s">
        <v>793</v>
      </c>
      <c r="F2716" s="11" t="s">
        <v>544</v>
      </c>
      <c r="G2716" s="11" t="s">
        <v>561</v>
      </c>
      <c r="H2716" s="11" t="s">
        <v>262</v>
      </c>
      <c r="I2716" s="11" t="s">
        <v>3422</v>
      </c>
      <c r="J2716" t="str">
        <f>IF(L2716="","",VLOOKUP(L2716,Продукция!B:D,3,0))</f>
        <v>Биологический_материал</v>
      </c>
      <c r="K2716" t="str">
        <f>IF(L2716="","",VLOOKUP(L2716,Продукция!B:C,2,0))</f>
        <v>Сыворотка крови</v>
      </c>
      <c r="L2716" s="155" t="s">
        <v>302</v>
      </c>
      <c r="M2716">
        <f>IF(L2716="","",VLOOKUP(L2716,Продукция!B:L,11,0))</f>
        <v>0</v>
      </c>
      <c r="N2716" s="150" t="s">
        <v>873</v>
      </c>
      <c r="P2716" s="150" t="s">
        <v>340</v>
      </c>
      <c r="Q2716" s="150" t="s">
        <v>854</v>
      </c>
      <c r="R2716" s="153" t="s">
        <v>4860</v>
      </c>
      <c r="S2716" s="11">
        <v>18</v>
      </c>
      <c r="T2716" s="11" t="s">
        <v>5284</v>
      </c>
      <c r="V2716" s="14">
        <v>45779</v>
      </c>
      <c r="Z2716" s="162" t="s">
        <v>4823</v>
      </c>
      <c r="AA2716" s="15">
        <v>0.47569444444444442</v>
      </c>
      <c r="AB2716" t="str">
        <f>IF(L2716="","",VLOOKUP(L2716&amp;I2716,Продукция!A:I,9,0))</f>
        <v>рекомендация производителя набора</v>
      </c>
      <c r="AC2716" s="14">
        <v>45790</v>
      </c>
      <c r="AD2716" s="11" t="s">
        <v>2673</v>
      </c>
      <c r="AE2716" s="11" t="s">
        <v>4823</v>
      </c>
      <c r="AF2716" t="str">
        <f>IF(AD2716="","",VLOOKUP(AD2716,'Сотрудники и ссылки'!A:B,2,0))</f>
        <v>Серолог</v>
      </c>
      <c r="AG2716">
        <f>IF(AD2716="","",VLOOKUP(AD2716,'Сотрудники и ссылки'!A:C,3,0))</f>
        <v>20001771</v>
      </c>
      <c r="AH2716" s="11" t="s">
        <v>2673</v>
      </c>
      <c r="AI2716" t="str">
        <f>IF(AH2716="","",VLOOKUP(AH2716,'Сотрудники и ссылки'!A:B,2,0))</f>
        <v>Серолог</v>
      </c>
      <c r="AJ2716">
        <f>IF(AH2716="","",VLOOKUP(AH2716,'Сотрудники и ссылки'!A:C,3,0))</f>
        <v>20001771</v>
      </c>
      <c r="AK2716" s="14">
        <v>45790</v>
      </c>
      <c r="AL2716" s="2">
        <f>IF(AK2716="","",AK2716+VLOOKUP(I2716,'Вид исследования'!B:E,4,0))</f>
        <v>45791</v>
      </c>
      <c r="AM2716" s="2">
        <f>IF(AK2716="","",AK2716+VLOOKUP(I2716,'Вид исследования'!B:F,5,0))</f>
        <v>45791</v>
      </c>
      <c r="AN2716" s="14">
        <v>45790</v>
      </c>
      <c r="AP2716" s="150" t="s">
        <v>189</v>
      </c>
      <c r="AQ2716" t="str">
        <f>IFERROR(IF(L2716="","",VLOOKUP(L2716&amp;I2716,Продукция!A:K,11,0)),"обратитесь к админ справочника")</f>
        <v>согласно рекомендациям производителя теста</v>
      </c>
      <c r="AR2716" s="11" t="s">
        <v>4823</v>
      </c>
      <c r="AS2716" t="str">
        <f>IFERROR(IF(L2716="","",VLOOKUP(L2716&amp;I2716,Продукция!A:J,10,0)),"обратитесь к админ справочника")</f>
        <v>инструкция тест- ситема Биочек СК -114</v>
      </c>
      <c r="AT2716" s="11" t="s">
        <v>4823</v>
      </c>
      <c r="AU2716" s="11" t="s">
        <v>4823</v>
      </c>
      <c r="AV2716" s="11" t="s">
        <v>2673</v>
      </c>
      <c r="AW2716" s="150" t="s">
        <v>4824</v>
      </c>
      <c r="AX2716" s="11" t="s">
        <v>561</v>
      </c>
      <c r="AY2716" s="11" t="s">
        <v>1072</v>
      </c>
      <c r="AZ2716" s="11">
        <v>156</v>
      </c>
      <c r="BA2716" s="11">
        <v>5</v>
      </c>
      <c r="BC2716" s="11" t="s">
        <v>4855</v>
      </c>
    </row>
    <row r="2717" spans="1:55" x14ac:dyDescent="0.25">
      <c r="A2717" t="str">
        <f t="shared" si="48"/>
        <v>С/829MS (BioChek) микоплазма синовия уровень антител</v>
      </c>
      <c r="B2717" t="str">
        <f>IF(E2717="","",INDEX(Лаборатории!A:A,MATCH('Производственный контроль'!E2717,Лаборатории!B:B,0)))</f>
        <v xml:space="preserve">КУРИНОЕ ЦАРСТВО АО </v>
      </c>
      <c r="C2717" t="str">
        <f>IF(E2717="","",VLOOKUP(E2717,Лаборатории!B:D,3,0))</f>
        <v>U377_CHL</v>
      </c>
      <c r="D2717" s="12">
        <v>45782</v>
      </c>
      <c r="E2717" s="150" t="s">
        <v>793</v>
      </c>
      <c r="F2717" s="11" t="s">
        <v>544</v>
      </c>
      <c r="G2717" s="11" t="s">
        <v>561</v>
      </c>
      <c r="H2717" s="11" t="s">
        <v>262</v>
      </c>
      <c r="I2717" s="11" t="s">
        <v>3423</v>
      </c>
      <c r="J2717" t="str">
        <f>IF(L2717="","",VLOOKUP(L2717,Продукция!B:D,3,0))</f>
        <v>Биологический_материал</v>
      </c>
      <c r="K2717" t="str">
        <f>IF(L2717="","",VLOOKUP(L2717,Продукция!B:C,2,0))</f>
        <v>Сыворотка крови</v>
      </c>
      <c r="L2717" s="155" t="s">
        <v>302</v>
      </c>
      <c r="M2717">
        <f>IF(L2717="","",VLOOKUP(L2717,Продукция!B:L,11,0))</f>
        <v>0</v>
      </c>
      <c r="N2717" s="150" t="s">
        <v>873</v>
      </c>
      <c r="P2717" s="150" t="s">
        <v>340</v>
      </c>
      <c r="Q2717" s="150" t="s">
        <v>854</v>
      </c>
      <c r="R2717" s="153" t="s">
        <v>4860</v>
      </c>
      <c r="S2717" s="11">
        <v>18</v>
      </c>
      <c r="T2717" s="11" t="s">
        <v>5284</v>
      </c>
      <c r="V2717" s="14">
        <v>45779</v>
      </c>
      <c r="Z2717" s="162" t="s">
        <v>4823</v>
      </c>
      <c r="AA2717" s="15">
        <v>0.47569444444444442</v>
      </c>
      <c r="AB2717" t="str">
        <f>IF(L2717="","",VLOOKUP(L2717&amp;I2717,Продукция!A:I,9,0))</f>
        <v>рекомендация производителя набора</v>
      </c>
      <c r="AC2717" s="14">
        <v>45790</v>
      </c>
      <c r="AD2717" s="11" t="s">
        <v>2676</v>
      </c>
      <c r="AE2717" s="11" t="s">
        <v>4823</v>
      </c>
      <c r="AF2717" t="str">
        <f>IF(AD2717="","",VLOOKUP(AD2717,'Сотрудники и ссылки'!A:B,2,0))</f>
        <v>Серолог</v>
      </c>
      <c r="AG2717">
        <f>IF(AD2717="","",VLOOKUP(AD2717,'Сотрудники и ссылки'!A:C,3,0))</f>
        <v>20007746</v>
      </c>
      <c r="AH2717" s="11" t="s">
        <v>2676</v>
      </c>
      <c r="AI2717" t="str">
        <f>IF(AH2717="","",VLOOKUP(AH2717,'Сотрудники и ссылки'!A:B,2,0))</f>
        <v>Серолог</v>
      </c>
      <c r="AJ2717">
        <f>IF(AH2717="","",VLOOKUP(AH2717,'Сотрудники и ссылки'!A:C,3,0))</f>
        <v>20007746</v>
      </c>
      <c r="AK2717" s="14">
        <v>45790</v>
      </c>
      <c r="AL2717" s="2">
        <f>IF(AK2717="","",AK2717+VLOOKUP(I2717,'Вид исследования'!B:E,4,0))</f>
        <v>45791</v>
      </c>
      <c r="AM2717" s="2">
        <f>IF(AK2717="","",AK2717+VLOOKUP(I2717,'Вид исследования'!B:F,5,0))</f>
        <v>45791</v>
      </c>
      <c r="AN2717" s="14">
        <v>45790</v>
      </c>
      <c r="AP2717" s="150" t="s">
        <v>189</v>
      </c>
      <c r="AQ2717" t="str">
        <f>IFERROR(IF(L2717="","",VLOOKUP(L2717&amp;I2717,Продукция!A:K,11,0)),"обратитесь к админ справочника")</f>
        <v>согласно рекомендациям производителя теста</v>
      </c>
      <c r="AR2717" s="11" t="s">
        <v>4823</v>
      </c>
      <c r="AS2717" t="str">
        <f>IFERROR(IF(L2717="","",VLOOKUP(L2717&amp;I2717,Продукция!A:J,10,0)),"обратитесь к админ справочника")</f>
        <v>инструкция тест- ситема Биочек СК -115</v>
      </c>
      <c r="AT2717" s="11" t="s">
        <v>4823</v>
      </c>
      <c r="AU2717" s="11" t="s">
        <v>4823</v>
      </c>
      <c r="AV2717" s="11" t="s">
        <v>2676</v>
      </c>
      <c r="AW2717" s="150" t="s">
        <v>4824</v>
      </c>
      <c r="AX2717" s="11" t="s">
        <v>561</v>
      </c>
      <c r="AY2717" s="11" t="s">
        <v>1072</v>
      </c>
      <c r="AZ2717" s="11">
        <v>156</v>
      </c>
      <c r="BA2717" s="11">
        <v>5</v>
      </c>
      <c r="BC2717" s="11" t="s">
        <v>4855</v>
      </c>
    </row>
    <row r="2718" spans="1:55" x14ac:dyDescent="0.25">
      <c r="A2718" t="str">
        <f t="shared" si="48"/>
        <v>С/829AE (BioChek) энцефаломиелит уровень антител</v>
      </c>
      <c r="B2718" t="str">
        <f>IF(E2718="","",INDEX(Лаборатории!A:A,MATCH('Производственный контроль'!E2718,Лаборатории!B:B,0)))</f>
        <v xml:space="preserve">КУРИНОЕ ЦАРСТВО АО </v>
      </c>
      <c r="C2718" t="str">
        <f>IF(E2718="","",VLOOKUP(E2718,Лаборатории!B:D,3,0))</f>
        <v>U377_CHL</v>
      </c>
      <c r="D2718" s="12">
        <v>45782</v>
      </c>
      <c r="E2718" s="150" t="s">
        <v>793</v>
      </c>
      <c r="F2718" s="11" t="s">
        <v>544</v>
      </c>
      <c r="G2718" s="11" t="s">
        <v>561</v>
      </c>
      <c r="H2718" s="11" t="s">
        <v>262</v>
      </c>
      <c r="I2718" s="11" t="s">
        <v>3405</v>
      </c>
      <c r="J2718" t="str">
        <f>IF(L2718="","",VLOOKUP(L2718,Продукция!B:D,3,0))</f>
        <v>Биологический_материал</v>
      </c>
      <c r="K2718" t="str">
        <f>IF(L2718="","",VLOOKUP(L2718,Продукция!B:C,2,0))</f>
        <v>Сыворотка крови</v>
      </c>
      <c r="L2718" s="155" t="s">
        <v>302</v>
      </c>
      <c r="M2718">
        <f>IF(L2718="","",VLOOKUP(L2718,Продукция!B:L,11,0))</f>
        <v>0</v>
      </c>
      <c r="N2718" s="150" t="s">
        <v>873</v>
      </c>
      <c r="P2718" s="150" t="s">
        <v>340</v>
      </c>
      <c r="Q2718" s="150" t="s">
        <v>854</v>
      </c>
      <c r="R2718" s="153" t="s">
        <v>4860</v>
      </c>
      <c r="S2718" s="11">
        <v>18</v>
      </c>
      <c r="T2718" s="11" t="s">
        <v>5284</v>
      </c>
      <c r="V2718" s="14">
        <v>45779</v>
      </c>
      <c r="Z2718" s="162" t="s">
        <v>4823</v>
      </c>
      <c r="AA2718" s="15">
        <v>0.47569444444444442</v>
      </c>
      <c r="AB2718" t="str">
        <f>IF(L2718="","",VLOOKUP(L2718&amp;I2718,Продукция!A:I,9,0))</f>
        <v>рекомендация производителя набора</v>
      </c>
      <c r="AC2718" s="14">
        <v>45790</v>
      </c>
      <c r="AD2718" s="11" t="s">
        <v>2676</v>
      </c>
      <c r="AE2718" s="11" t="s">
        <v>4823</v>
      </c>
      <c r="AF2718" t="str">
        <f>IF(AD2718="","",VLOOKUP(AD2718,'Сотрудники и ссылки'!A:B,2,0))</f>
        <v>Серолог</v>
      </c>
      <c r="AG2718">
        <f>IF(AD2718="","",VLOOKUP(AD2718,'Сотрудники и ссылки'!A:C,3,0))</f>
        <v>20007746</v>
      </c>
      <c r="AH2718" s="11" t="s">
        <v>2676</v>
      </c>
      <c r="AI2718" t="str">
        <f>IF(AH2718="","",VLOOKUP(AH2718,'Сотрудники и ссылки'!A:B,2,0))</f>
        <v>Серолог</v>
      </c>
      <c r="AJ2718">
        <f>IF(AH2718="","",VLOOKUP(AH2718,'Сотрудники и ссылки'!A:C,3,0))</f>
        <v>20007746</v>
      </c>
      <c r="AK2718" s="14">
        <v>45790</v>
      </c>
      <c r="AL2718" s="2">
        <f>IF(AK2718="","",AK2718+VLOOKUP(I2718,'Вид исследования'!B:E,4,0))</f>
        <v>45791</v>
      </c>
      <c r="AM2718" s="2">
        <f>IF(AK2718="","",AK2718+VLOOKUP(I2718,'Вид исследования'!B:F,5,0))</f>
        <v>45791</v>
      </c>
      <c r="AN2718" s="14">
        <v>45790</v>
      </c>
      <c r="AP2718" s="150" t="s">
        <v>189</v>
      </c>
      <c r="AQ2718" t="str">
        <f>IFERROR(IF(L2718="","",VLOOKUP(L2718&amp;I2718,Продукция!A:K,11,0)),"обратитесь к админ справочника")</f>
        <v>согласно рекомендациям производителя теста</v>
      </c>
      <c r="AR2718" s="11" t="s">
        <v>4823</v>
      </c>
      <c r="AS2718" t="str">
        <f>IFERROR(IF(L2718="","",VLOOKUP(L2718&amp;I2718,Продукция!A:J,10,0)),"обратитесь к админ справочника")</f>
        <v>инструкция тест- ситема Биочек СК -123</v>
      </c>
      <c r="AT2718" s="11" t="s">
        <v>4823</v>
      </c>
      <c r="AU2718" s="11" t="s">
        <v>4823</v>
      </c>
      <c r="AV2718" s="11" t="s">
        <v>2676</v>
      </c>
      <c r="AW2718" s="150" t="s">
        <v>4824</v>
      </c>
      <c r="AX2718" s="11" t="s">
        <v>561</v>
      </c>
      <c r="AY2718" s="11" t="s">
        <v>1072</v>
      </c>
      <c r="AZ2718" s="11">
        <v>156</v>
      </c>
      <c r="BA2718" s="11">
        <v>5</v>
      </c>
      <c r="BC2718" s="11" t="s">
        <v>4855</v>
      </c>
    </row>
    <row r="2719" spans="1:55" x14ac:dyDescent="0.25">
      <c r="A2719" t="str">
        <f t="shared" si="48"/>
        <v xml:space="preserve">С/829CAV (BioChek) анемия уровень антител </v>
      </c>
      <c r="B2719" t="str">
        <f>IF(E2719="","",INDEX(Лаборатории!A:A,MATCH('Производственный контроль'!E2719,Лаборатории!B:B,0)))</f>
        <v xml:space="preserve">КУРИНОЕ ЦАРСТВО АО </v>
      </c>
      <c r="C2719" t="str">
        <f>IF(E2719="","",VLOOKUP(E2719,Лаборатории!B:D,3,0))</f>
        <v>U377_CHL</v>
      </c>
      <c r="D2719" s="12">
        <v>45782</v>
      </c>
      <c r="E2719" s="150" t="s">
        <v>793</v>
      </c>
      <c r="F2719" s="11" t="s">
        <v>544</v>
      </c>
      <c r="G2719" s="11" t="s">
        <v>561</v>
      </c>
      <c r="H2719" s="11" t="s">
        <v>262</v>
      </c>
      <c r="I2719" s="11" t="s">
        <v>3412</v>
      </c>
      <c r="J2719" t="str">
        <f>IF(L2719="","",VLOOKUP(L2719,Продукция!B:D,3,0))</f>
        <v>Биологический_материал</v>
      </c>
      <c r="K2719" t="str">
        <f>IF(L2719="","",VLOOKUP(L2719,Продукция!B:C,2,0))</f>
        <v>Сыворотка крови</v>
      </c>
      <c r="L2719" s="155" t="s">
        <v>302</v>
      </c>
      <c r="M2719">
        <f>IF(L2719="","",VLOOKUP(L2719,Продукция!B:L,11,0))</f>
        <v>0</v>
      </c>
      <c r="N2719" s="150" t="s">
        <v>873</v>
      </c>
      <c r="P2719" s="150" t="s">
        <v>340</v>
      </c>
      <c r="Q2719" s="150" t="s">
        <v>854</v>
      </c>
      <c r="R2719" s="153" t="s">
        <v>4860</v>
      </c>
      <c r="S2719" s="11">
        <v>18</v>
      </c>
      <c r="T2719" s="11" t="s">
        <v>5284</v>
      </c>
      <c r="V2719" s="14">
        <v>45779</v>
      </c>
      <c r="Z2719" s="162" t="s">
        <v>4823</v>
      </c>
      <c r="AA2719" s="15">
        <v>0.47569444444444442</v>
      </c>
      <c r="AB2719" t="str">
        <f>IF(L2719="","",VLOOKUP(L2719&amp;I2719,Продукция!A:I,9,0))</f>
        <v>рекомендация производителя набора</v>
      </c>
      <c r="AC2719" s="14">
        <v>45790</v>
      </c>
      <c r="AD2719" s="11" t="s">
        <v>2676</v>
      </c>
      <c r="AE2719" s="11" t="s">
        <v>4823</v>
      </c>
      <c r="AF2719" t="str">
        <f>IF(AD2719="","",VLOOKUP(AD2719,'Сотрудники и ссылки'!A:B,2,0))</f>
        <v>Серолог</v>
      </c>
      <c r="AG2719">
        <f>IF(AD2719="","",VLOOKUP(AD2719,'Сотрудники и ссылки'!A:C,3,0))</f>
        <v>20007746</v>
      </c>
      <c r="AH2719" s="11" t="s">
        <v>2676</v>
      </c>
      <c r="AI2719" t="str">
        <f>IF(AH2719="","",VLOOKUP(AH2719,'Сотрудники и ссылки'!A:B,2,0))</f>
        <v>Серолог</v>
      </c>
      <c r="AJ2719">
        <f>IF(AH2719="","",VLOOKUP(AH2719,'Сотрудники и ссылки'!A:C,3,0))</f>
        <v>20007746</v>
      </c>
      <c r="AK2719" s="14">
        <v>45790</v>
      </c>
      <c r="AL2719" s="2">
        <f>IF(AK2719="","",AK2719+VLOOKUP(I2719,'Вид исследования'!B:E,4,0))</f>
        <v>45791</v>
      </c>
      <c r="AM2719" s="2">
        <f>IF(AK2719="","",AK2719+VLOOKUP(I2719,'Вид исследования'!B:F,5,0))</f>
        <v>45791</v>
      </c>
      <c r="AN2719" s="14">
        <v>45790</v>
      </c>
      <c r="AP2719" s="150" t="s">
        <v>189</v>
      </c>
      <c r="AQ2719" t="str">
        <f>IFERROR(IF(L2719="","",VLOOKUP(L2719&amp;I2719,Продукция!A:K,11,0)),"обратитесь к админ справочника")</f>
        <v>согласно рекомендациям производителя теста</v>
      </c>
      <c r="AR2719" s="11" t="s">
        <v>4823</v>
      </c>
      <c r="AS2719" t="str">
        <f>IFERROR(IF(L2719="","",VLOOKUP(L2719&amp;I2719,Продукция!A:J,10,0)),"обратитесь к админ справочника")</f>
        <v>инструкция тест- ситема Биочек СК -126</v>
      </c>
      <c r="AT2719" s="11" t="s">
        <v>4823</v>
      </c>
      <c r="AU2719" s="11" t="s">
        <v>4823</v>
      </c>
      <c r="AV2719" s="11" t="s">
        <v>2676</v>
      </c>
      <c r="AW2719" s="150" t="s">
        <v>4824</v>
      </c>
      <c r="AX2719" s="11" t="s">
        <v>561</v>
      </c>
      <c r="AY2719" s="11" t="s">
        <v>1072</v>
      </c>
      <c r="AZ2719" s="11">
        <v>156</v>
      </c>
      <c r="BA2719" s="11">
        <v>5</v>
      </c>
      <c r="BC2719" s="11" t="s">
        <v>4855</v>
      </c>
    </row>
    <row r="2720" spans="1:55" x14ac:dyDescent="0.25">
      <c r="A2720" t="str">
        <f t="shared" si="48"/>
        <v>С/833IBD (BioChek) болезнь Гамборо уровень антител</v>
      </c>
      <c r="B2720" t="str">
        <f>IF(E2720="","",INDEX(Лаборатории!A:A,MATCH('Производственный контроль'!E2720,Лаборатории!B:B,0)))</f>
        <v xml:space="preserve">КУРИНОЕ ЦАРСТВО АО </v>
      </c>
      <c r="C2720" t="str">
        <f>IF(E2720="","",VLOOKUP(E2720,Лаборатории!B:D,3,0))</f>
        <v>U377_CHL</v>
      </c>
      <c r="D2720" s="12">
        <v>45783</v>
      </c>
      <c r="E2720" s="150" t="s">
        <v>793</v>
      </c>
      <c r="F2720" s="11" t="s">
        <v>544</v>
      </c>
      <c r="G2720" s="11" t="s">
        <v>561</v>
      </c>
      <c r="H2720" s="11" t="s">
        <v>262</v>
      </c>
      <c r="I2720" s="11" t="s">
        <v>3415</v>
      </c>
      <c r="J2720" t="str">
        <f>IF(L2720="","",VLOOKUP(L2720,Продукция!B:D,3,0))</f>
        <v>Биологический_материал</v>
      </c>
      <c r="K2720" t="str">
        <f>IF(L2720="","",VLOOKUP(L2720,Продукция!B:C,2,0))</f>
        <v>Сыворотка крови</v>
      </c>
      <c r="L2720" s="155" t="s">
        <v>302</v>
      </c>
      <c r="M2720">
        <f>IF(L2720="","",VLOOKUP(L2720,Продукция!B:L,11,0))</f>
        <v>0</v>
      </c>
      <c r="N2720" s="150" t="s">
        <v>873</v>
      </c>
      <c r="P2720" s="150" t="s">
        <v>340</v>
      </c>
      <c r="Q2720" s="150" t="s">
        <v>854</v>
      </c>
      <c r="R2720" s="153" t="s">
        <v>4862</v>
      </c>
      <c r="S2720" s="11">
        <v>18</v>
      </c>
      <c r="T2720" s="11" t="s">
        <v>5285</v>
      </c>
      <c r="V2720" s="14">
        <v>45782</v>
      </c>
      <c r="Z2720" s="162" t="s">
        <v>4823</v>
      </c>
      <c r="AA2720" s="15">
        <v>0.49305555555555558</v>
      </c>
      <c r="AB2720" t="str">
        <f>IF(L2720="","",VLOOKUP(L2720&amp;I2720,Продукция!A:I,9,0))</f>
        <v>рекомендация производителя набора</v>
      </c>
      <c r="AC2720" s="14">
        <v>45790</v>
      </c>
      <c r="AD2720" s="11" t="s">
        <v>2673</v>
      </c>
      <c r="AE2720" s="11" t="s">
        <v>4823</v>
      </c>
      <c r="AF2720" t="str">
        <f>IF(AD2720="","",VLOOKUP(AD2720,'Сотрудники и ссылки'!A:B,2,0))</f>
        <v>Серолог</v>
      </c>
      <c r="AG2720">
        <f>IF(AD2720="","",VLOOKUP(AD2720,'Сотрудники и ссылки'!A:C,3,0))</f>
        <v>20001771</v>
      </c>
      <c r="AH2720" s="11" t="s">
        <v>2673</v>
      </c>
      <c r="AI2720" t="str">
        <f>IF(AH2720="","",VLOOKUP(AH2720,'Сотрудники и ссылки'!A:B,2,0))</f>
        <v>Серолог</v>
      </c>
      <c r="AJ2720">
        <f>IF(AH2720="","",VLOOKUP(AH2720,'Сотрудники и ссылки'!A:C,3,0))</f>
        <v>20001771</v>
      </c>
      <c r="AK2720" s="14">
        <v>45790</v>
      </c>
      <c r="AL2720" s="2">
        <f>IF(AK2720="","",AK2720+VLOOKUP(I2720,'Вид исследования'!B:E,4,0))</f>
        <v>45791</v>
      </c>
      <c r="AM2720" s="2">
        <f>IF(AK2720="","",AK2720+VLOOKUP(I2720,'Вид исследования'!B:F,5,0))</f>
        <v>45791</v>
      </c>
      <c r="AN2720" s="14">
        <v>45790</v>
      </c>
      <c r="AP2720" s="150" t="s">
        <v>189</v>
      </c>
      <c r="AQ2720" t="str">
        <f>IFERROR(IF(L2720="","",VLOOKUP(L2720&amp;I2720,Продукция!A:K,11,0)),"обратитесь к админ справочника")</f>
        <v>согласно рекомендациям производителя теста</v>
      </c>
      <c r="AR2720" s="11" t="s">
        <v>4823</v>
      </c>
      <c r="AS2720" t="str">
        <f>IFERROR(IF(L2720="","",VLOOKUP(L2720&amp;I2720,Продукция!A:J,10,0)),"обратитесь к админ справочника")</f>
        <v>инструкция тест- ситема Биочек СК-113</v>
      </c>
      <c r="AT2720" s="11" t="s">
        <v>4823</v>
      </c>
      <c r="AU2720" s="11" t="s">
        <v>4823</v>
      </c>
      <c r="AV2720" s="11" t="s">
        <v>2673</v>
      </c>
      <c r="AW2720" s="150" t="s">
        <v>4824</v>
      </c>
      <c r="AX2720" s="11" t="s">
        <v>561</v>
      </c>
      <c r="AY2720" s="11" t="s">
        <v>1062</v>
      </c>
      <c r="AZ2720" s="11">
        <v>156</v>
      </c>
      <c r="BA2720" s="11">
        <v>5</v>
      </c>
      <c r="BC2720" s="11" t="s">
        <v>4855</v>
      </c>
    </row>
    <row r="2721" spans="1:55" x14ac:dyDescent="0.25">
      <c r="A2721" t="str">
        <f t="shared" si="48"/>
        <v>С/833REO (BioChek) реовирус уровень антител</v>
      </c>
      <c r="B2721" t="str">
        <f>IF(E2721="","",INDEX(Лаборатории!A:A,MATCH('Производственный контроль'!E2721,Лаборатории!B:B,0)))</f>
        <v xml:space="preserve">КУРИНОЕ ЦАРСТВО АО </v>
      </c>
      <c r="C2721" t="str">
        <f>IF(E2721="","",VLOOKUP(E2721,Лаборатории!B:D,3,0))</f>
        <v>U377_CHL</v>
      </c>
      <c r="D2721" s="12">
        <v>45783</v>
      </c>
      <c r="E2721" s="150" t="s">
        <v>793</v>
      </c>
      <c r="F2721" s="11" t="s">
        <v>544</v>
      </c>
      <c r="G2721" s="11" t="s">
        <v>561</v>
      </c>
      <c r="H2721" s="11" t="s">
        <v>262</v>
      </c>
      <c r="I2721" s="11" t="s">
        <v>3426</v>
      </c>
      <c r="J2721" t="str">
        <f>IF(L2721="","",VLOOKUP(L2721,Продукция!B:D,3,0))</f>
        <v>Биологический_материал</v>
      </c>
      <c r="K2721" t="str">
        <f>IF(L2721="","",VLOOKUP(L2721,Продукция!B:C,2,0))</f>
        <v>Сыворотка крови</v>
      </c>
      <c r="L2721" s="155" t="s">
        <v>302</v>
      </c>
      <c r="M2721">
        <f>IF(L2721="","",VLOOKUP(L2721,Продукция!B:L,11,0))</f>
        <v>0</v>
      </c>
      <c r="N2721" s="150" t="s">
        <v>873</v>
      </c>
      <c r="P2721" s="150" t="s">
        <v>340</v>
      </c>
      <c r="Q2721" s="150" t="s">
        <v>854</v>
      </c>
      <c r="R2721" s="153" t="s">
        <v>4862</v>
      </c>
      <c r="S2721" s="11">
        <v>18</v>
      </c>
      <c r="T2721" s="11" t="s">
        <v>5285</v>
      </c>
      <c r="V2721" s="14">
        <v>45782</v>
      </c>
      <c r="Z2721" s="162" t="s">
        <v>4823</v>
      </c>
      <c r="AA2721" s="15">
        <v>0.49305555555555558</v>
      </c>
      <c r="AB2721" t="str">
        <f>IF(L2721="","",VLOOKUP(L2721&amp;I2721,Продукция!A:I,9,0))</f>
        <v>рекомендация производителя набора</v>
      </c>
      <c r="AC2721" s="14">
        <v>45790</v>
      </c>
      <c r="AD2721" s="11" t="s">
        <v>2673</v>
      </c>
      <c r="AE2721" s="11" t="s">
        <v>4823</v>
      </c>
      <c r="AF2721" t="str">
        <f>IF(AD2721="","",VLOOKUP(AD2721,'Сотрудники и ссылки'!A:B,2,0))</f>
        <v>Серолог</v>
      </c>
      <c r="AG2721">
        <f>IF(AD2721="","",VLOOKUP(AD2721,'Сотрудники и ссылки'!A:C,3,0))</f>
        <v>20001771</v>
      </c>
      <c r="AH2721" s="11" t="s">
        <v>2673</v>
      </c>
      <c r="AI2721" t="str">
        <f>IF(AH2721="","",VLOOKUP(AH2721,'Сотрудники и ссылки'!A:B,2,0))</f>
        <v>Серолог</v>
      </c>
      <c r="AJ2721">
        <f>IF(AH2721="","",VLOOKUP(AH2721,'Сотрудники и ссылки'!A:C,3,0))</f>
        <v>20001771</v>
      </c>
      <c r="AK2721" s="14">
        <v>45790</v>
      </c>
      <c r="AL2721" s="2">
        <f>IF(AK2721="","",AK2721+VLOOKUP(I2721,'Вид исследования'!B:E,4,0))</f>
        <v>45791</v>
      </c>
      <c r="AM2721" s="2">
        <f>IF(AK2721="","",AK2721+VLOOKUP(I2721,'Вид исследования'!B:F,5,0))</f>
        <v>45791</v>
      </c>
      <c r="AN2721" s="14">
        <v>45790</v>
      </c>
      <c r="AP2721" s="150" t="s">
        <v>189</v>
      </c>
      <c r="AQ2721" t="str">
        <f>IFERROR(IF(L2721="","",VLOOKUP(L2721&amp;I2721,Продукция!A:K,11,0)),"обратитесь к админ справочника")</f>
        <v>согласно рекомендациям производителя теста</v>
      </c>
      <c r="AR2721" s="11" t="s">
        <v>4823</v>
      </c>
      <c r="AS2721" t="str">
        <f>IFERROR(IF(L2721="","",VLOOKUP(L2721&amp;I2721,Продукция!A:J,10,0)),"обратитесь к админ справочника")</f>
        <v>инструкция тест- ситема Биочек СК -110</v>
      </c>
      <c r="AT2721" s="11" t="s">
        <v>4823</v>
      </c>
      <c r="AU2721" s="11" t="s">
        <v>4823</v>
      </c>
      <c r="AV2721" s="11" t="s">
        <v>2673</v>
      </c>
      <c r="AW2721" s="150" t="s">
        <v>4824</v>
      </c>
      <c r="AX2721" s="11" t="s">
        <v>561</v>
      </c>
      <c r="AY2721" s="11" t="s">
        <v>1062</v>
      </c>
      <c r="AZ2721" s="11">
        <v>156</v>
      </c>
      <c r="BA2721" s="11">
        <v>5</v>
      </c>
      <c r="BC2721" s="11" t="s">
        <v>4855</v>
      </c>
    </row>
    <row r="2722" spans="1:55" x14ac:dyDescent="0.25">
      <c r="A2722" t="str">
        <f t="shared" si="48"/>
        <v>С/833MG (BioChek) микоплазма галлисептикум уровень антител</v>
      </c>
      <c r="B2722" t="str">
        <f>IF(E2722="","",INDEX(Лаборатории!A:A,MATCH('Производственный контроль'!E2722,Лаборатории!B:B,0)))</f>
        <v xml:space="preserve">КУРИНОЕ ЦАРСТВО АО </v>
      </c>
      <c r="C2722" t="str">
        <f>IF(E2722="","",VLOOKUP(E2722,Лаборатории!B:D,3,0))</f>
        <v>U377_CHL</v>
      </c>
      <c r="D2722" s="12">
        <v>45783</v>
      </c>
      <c r="E2722" s="150" t="s">
        <v>793</v>
      </c>
      <c r="F2722" s="11" t="s">
        <v>544</v>
      </c>
      <c r="G2722" s="11" t="s">
        <v>561</v>
      </c>
      <c r="H2722" s="11" t="s">
        <v>262</v>
      </c>
      <c r="I2722" s="11" t="s">
        <v>3422</v>
      </c>
      <c r="J2722" t="str">
        <f>IF(L2722="","",VLOOKUP(L2722,Продукция!B:D,3,0))</f>
        <v>Биологический_материал</v>
      </c>
      <c r="K2722" t="str">
        <f>IF(L2722="","",VLOOKUP(L2722,Продукция!B:C,2,0))</f>
        <v>Сыворотка крови</v>
      </c>
      <c r="L2722" s="155" t="s">
        <v>302</v>
      </c>
      <c r="M2722">
        <f>IF(L2722="","",VLOOKUP(L2722,Продукция!B:L,11,0))</f>
        <v>0</v>
      </c>
      <c r="N2722" s="150" t="s">
        <v>873</v>
      </c>
      <c r="P2722" s="150" t="s">
        <v>340</v>
      </c>
      <c r="Q2722" s="150" t="s">
        <v>854</v>
      </c>
      <c r="R2722" s="153" t="s">
        <v>4862</v>
      </c>
      <c r="S2722" s="11">
        <v>18</v>
      </c>
      <c r="T2722" s="11" t="s">
        <v>5285</v>
      </c>
      <c r="V2722" s="14">
        <v>45782</v>
      </c>
      <c r="Z2722" s="162" t="s">
        <v>4823</v>
      </c>
      <c r="AA2722" s="15">
        <v>0.49305555555555558</v>
      </c>
      <c r="AB2722" t="str">
        <f>IF(L2722="","",VLOOKUP(L2722&amp;I2722,Продукция!A:I,9,0))</f>
        <v>рекомендация производителя набора</v>
      </c>
      <c r="AC2722" s="14">
        <v>45790</v>
      </c>
      <c r="AD2722" s="11" t="s">
        <v>2673</v>
      </c>
      <c r="AE2722" s="11" t="s">
        <v>4823</v>
      </c>
      <c r="AF2722" t="str">
        <f>IF(AD2722="","",VLOOKUP(AD2722,'Сотрудники и ссылки'!A:B,2,0))</f>
        <v>Серолог</v>
      </c>
      <c r="AG2722">
        <f>IF(AD2722="","",VLOOKUP(AD2722,'Сотрудники и ссылки'!A:C,3,0))</f>
        <v>20001771</v>
      </c>
      <c r="AH2722" s="11" t="s">
        <v>2673</v>
      </c>
      <c r="AI2722" t="str">
        <f>IF(AH2722="","",VLOOKUP(AH2722,'Сотрудники и ссылки'!A:B,2,0))</f>
        <v>Серолог</v>
      </c>
      <c r="AJ2722">
        <f>IF(AH2722="","",VLOOKUP(AH2722,'Сотрудники и ссылки'!A:C,3,0))</f>
        <v>20001771</v>
      </c>
      <c r="AK2722" s="14">
        <v>45790</v>
      </c>
      <c r="AL2722" s="2">
        <f>IF(AK2722="","",AK2722+VLOOKUP(I2722,'Вид исследования'!B:E,4,0))</f>
        <v>45791</v>
      </c>
      <c r="AM2722" s="2">
        <f>IF(AK2722="","",AK2722+VLOOKUP(I2722,'Вид исследования'!B:F,5,0))</f>
        <v>45791</v>
      </c>
      <c r="AN2722" s="14">
        <v>45790</v>
      </c>
      <c r="AP2722" s="150" t="s">
        <v>189</v>
      </c>
      <c r="AQ2722" t="str">
        <f>IFERROR(IF(L2722="","",VLOOKUP(L2722&amp;I2722,Продукция!A:K,11,0)),"обратитесь к админ справочника")</f>
        <v>согласно рекомендациям производителя теста</v>
      </c>
      <c r="AR2722" s="11" t="s">
        <v>4823</v>
      </c>
      <c r="AS2722" t="str">
        <f>IFERROR(IF(L2722="","",VLOOKUP(L2722&amp;I2722,Продукция!A:J,10,0)),"обратитесь к админ справочника")</f>
        <v>инструкция тест- ситема Биочек СК -114</v>
      </c>
      <c r="AT2722" s="11" t="s">
        <v>4823</v>
      </c>
      <c r="AU2722" s="11" t="s">
        <v>4823</v>
      </c>
      <c r="AV2722" s="11" t="s">
        <v>2673</v>
      </c>
      <c r="AW2722" s="150" t="s">
        <v>4824</v>
      </c>
      <c r="AX2722" s="11" t="s">
        <v>561</v>
      </c>
      <c r="AY2722" s="11" t="s">
        <v>1062</v>
      </c>
      <c r="AZ2722" s="11">
        <v>156</v>
      </c>
      <c r="BA2722" s="11">
        <v>5</v>
      </c>
      <c r="BC2722" s="11" t="s">
        <v>4855</v>
      </c>
    </row>
    <row r="2723" spans="1:55" x14ac:dyDescent="0.25">
      <c r="A2723" t="str">
        <f t="shared" si="48"/>
        <v>С/833MS (BioChek) микоплазма синовия уровень антител</v>
      </c>
      <c r="B2723" t="str">
        <f>IF(E2723="","",INDEX(Лаборатории!A:A,MATCH('Производственный контроль'!E2723,Лаборатории!B:B,0)))</f>
        <v xml:space="preserve">КУРИНОЕ ЦАРСТВО АО </v>
      </c>
      <c r="C2723" t="str">
        <f>IF(E2723="","",VLOOKUP(E2723,Лаборатории!B:D,3,0))</f>
        <v>U377_CHL</v>
      </c>
      <c r="D2723" s="12">
        <v>45783</v>
      </c>
      <c r="E2723" s="150" t="s">
        <v>793</v>
      </c>
      <c r="F2723" s="11" t="s">
        <v>544</v>
      </c>
      <c r="G2723" s="11" t="s">
        <v>561</v>
      </c>
      <c r="H2723" s="11" t="s">
        <v>262</v>
      </c>
      <c r="I2723" s="11" t="s">
        <v>3423</v>
      </c>
      <c r="J2723" t="str">
        <f>IF(L2723="","",VLOOKUP(L2723,Продукция!B:D,3,0))</f>
        <v>Биологический_материал</v>
      </c>
      <c r="K2723" t="str">
        <f>IF(L2723="","",VLOOKUP(L2723,Продукция!B:C,2,0))</f>
        <v>Сыворотка крови</v>
      </c>
      <c r="L2723" s="155" t="s">
        <v>302</v>
      </c>
      <c r="M2723">
        <f>IF(L2723="","",VLOOKUP(L2723,Продукция!B:L,11,0))</f>
        <v>0</v>
      </c>
      <c r="N2723" s="150" t="s">
        <v>873</v>
      </c>
      <c r="P2723" s="150" t="s">
        <v>340</v>
      </c>
      <c r="Q2723" s="150" t="s">
        <v>854</v>
      </c>
      <c r="R2723" s="153" t="s">
        <v>4862</v>
      </c>
      <c r="S2723" s="11">
        <v>18</v>
      </c>
      <c r="T2723" s="11" t="s">
        <v>5285</v>
      </c>
      <c r="V2723" s="14">
        <v>45782</v>
      </c>
      <c r="Z2723" s="162" t="s">
        <v>4823</v>
      </c>
      <c r="AA2723" s="15">
        <v>0.49305555555555558</v>
      </c>
      <c r="AB2723" t="str">
        <f>IF(L2723="","",VLOOKUP(L2723&amp;I2723,Продукция!A:I,9,0))</f>
        <v>рекомендация производителя набора</v>
      </c>
      <c r="AC2723" s="14">
        <v>45790</v>
      </c>
      <c r="AD2723" s="11" t="s">
        <v>2676</v>
      </c>
      <c r="AE2723" s="11" t="s">
        <v>4823</v>
      </c>
      <c r="AF2723" t="str">
        <f>IF(AD2723="","",VLOOKUP(AD2723,'Сотрудники и ссылки'!A:B,2,0))</f>
        <v>Серолог</v>
      </c>
      <c r="AG2723">
        <f>IF(AD2723="","",VLOOKUP(AD2723,'Сотрудники и ссылки'!A:C,3,0))</f>
        <v>20007746</v>
      </c>
      <c r="AH2723" s="11" t="s">
        <v>2676</v>
      </c>
      <c r="AI2723" t="str">
        <f>IF(AH2723="","",VLOOKUP(AH2723,'Сотрудники и ссылки'!A:B,2,0))</f>
        <v>Серолог</v>
      </c>
      <c r="AJ2723">
        <f>IF(AH2723="","",VLOOKUP(AH2723,'Сотрудники и ссылки'!A:C,3,0))</f>
        <v>20007746</v>
      </c>
      <c r="AK2723" s="14">
        <v>45790</v>
      </c>
      <c r="AL2723" s="2">
        <f>IF(AK2723="","",AK2723+VLOOKUP(I2723,'Вид исследования'!B:E,4,0))</f>
        <v>45791</v>
      </c>
      <c r="AM2723" s="2">
        <f>IF(AK2723="","",AK2723+VLOOKUP(I2723,'Вид исследования'!B:F,5,0))</f>
        <v>45791</v>
      </c>
      <c r="AN2723" s="14">
        <v>45790</v>
      </c>
      <c r="AP2723" s="150" t="s">
        <v>189</v>
      </c>
      <c r="AQ2723" t="str">
        <f>IFERROR(IF(L2723="","",VLOOKUP(L2723&amp;I2723,Продукция!A:K,11,0)),"обратитесь к админ справочника")</f>
        <v>согласно рекомендациям производителя теста</v>
      </c>
      <c r="AR2723" s="11" t="s">
        <v>4823</v>
      </c>
      <c r="AS2723" t="str">
        <f>IFERROR(IF(L2723="","",VLOOKUP(L2723&amp;I2723,Продукция!A:J,10,0)),"обратитесь к админ справочника")</f>
        <v>инструкция тест- ситема Биочек СК -115</v>
      </c>
      <c r="AT2723" s="11" t="s">
        <v>4823</v>
      </c>
      <c r="AU2723" s="11" t="s">
        <v>4823</v>
      </c>
      <c r="AV2723" s="11" t="s">
        <v>2676</v>
      </c>
      <c r="AW2723" s="150" t="s">
        <v>4824</v>
      </c>
      <c r="AX2723" s="11" t="s">
        <v>561</v>
      </c>
      <c r="AY2723" s="11" t="s">
        <v>1062</v>
      </c>
      <c r="AZ2723" s="11">
        <v>156</v>
      </c>
      <c r="BA2723" s="11">
        <v>5</v>
      </c>
      <c r="BC2723" s="11" t="s">
        <v>4855</v>
      </c>
    </row>
    <row r="2724" spans="1:55" x14ac:dyDescent="0.25">
      <c r="A2724" t="str">
        <f t="shared" si="48"/>
        <v>С/833AE (BioChek) энцефаломиелит уровень антител</v>
      </c>
      <c r="B2724" t="str">
        <f>IF(E2724="","",INDEX(Лаборатории!A:A,MATCH('Производственный контроль'!E2724,Лаборатории!B:B,0)))</f>
        <v xml:space="preserve">КУРИНОЕ ЦАРСТВО АО </v>
      </c>
      <c r="C2724" t="str">
        <f>IF(E2724="","",VLOOKUP(E2724,Лаборатории!B:D,3,0))</f>
        <v>U377_CHL</v>
      </c>
      <c r="D2724" s="12">
        <v>45783</v>
      </c>
      <c r="E2724" s="150" t="s">
        <v>793</v>
      </c>
      <c r="F2724" s="11" t="s">
        <v>544</v>
      </c>
      <c r="G2724" s="11" t="s">
        <v>561</v>
      </c>
      <c r="H2724" s="11" t="s">
        <v>262</v>
      </c>
      <c r="I2724" s="11" t="s">
        <v>3405</v>
      </c>
      <c r="J2724" t="str">
        <f>IF(L2724="","",VLOOKUP(L2724,Продукция!B:D,3,0))</f>
        <v>Биологический_материал</v>
      </c>
      <c r="K2724" t="str">
        <f>IF(L2724="","",VLOOKUP(L2724,Продукция!B:C,2,0))</f>
        <v>Сыворотка крови</v>
      </c>
      <c r="L2724" s="155" t="s">
        <v>302</v>
      </c>
      <c r="M2724">
        <f>IF(L2724="","",VLOOKUP(L2724,Продукция!B:L,11,0))</f>
        <v>0</v>
      </c>
      <c r="N2724" s="150" t="s">
        <v>873</v>
      </c>
      <c r="P2724" s="150" t="s">
        <v>340</v>
      </c>
      <c r="Q2724" s="150" t="s">
        <v>854</v>
      </c>
      <c r="R2724" s="153" t="s">
        <v>4862</v>
      </c>
      <c r="S2724" s="11">
        <v>18</v>
      </c>
      <c r="T2724" s="11" t="s">
        <v>5285</v>
      </c>
      <c r="V2724" s="14">
        <v>45782</v>
      </c>
      <c r="Z2724" s="162" t="s">
        <v>4823</v>
      </c>
      <c r="AA2724" s="15">
        <v>0.49305555555555558</v>
      </c>
      <c r="AB2724" t="str">
        <f>IF(L2724="","",VLOOKUP(L2724&amp;I2724,Продукция!A:I,9,0))</f>
        <v>рекомендация производителя набора</v>
      </c>
      <c r="AC2724" s="14">
        <v>45790</v>
      </c>
      <c r="AD2724" s="11" t="s">
        <v>2676</v>
      </c>
      <c r="AE2724" s="11" t="s">
        <v>4823</v>
      </c>
      <c r="AF2724" t="str">
        <f>IF(AD2724="","",VLOOKUP(AD2724,'Сотрудники и ссылки'!A:B,2,0))</f>
        <v>Серолог</v>
      </c>
      <c r="AG2724">
        <f>IF(AD2724="","",VLOOKUP(AD2724,'Сотрудники и ссылки'!A:C,3,0))</f>
        <v>20007746</v>
      </c>
      <c r="AH2724" s="11" t="s">
        <v>2676</v>
      </c>
      <c r="AI2724" t="str">
        <f>IF(AH2724="","",VLOOKUP(AH2724,'Сотрудники и ссылки'!A:B,2,0))</f>
        <v>Серолог</v>
      </c>
      <c r="AJ2724">
        <f>IF(AH2724="","",VLOOKUP(AH2724,'Сотрудники и ссылки'!A:C,3,0))</f>
        <v>20007746</v>
      </c>
      <c r="AK2724" s="14">
        <v>45790</v>
      </c>
      <c r="AL2724" s="2">
        <f>IF(AK2724="","",AK2724+VLOOKUP(I2724,'Вид исследования'!B:E,4,0))</f>
        <v>45791</v>
      </c>
      <c r="AM2724" s="2">
        <f>IF(AK2724="","",AK2724+VLOOKUP(I2724,'Вид исследования'!B:F,5,0))</f>
        <v>45791</v>
      </c>
      <c r="AN2724" s="14">
        <v>45790</v>
      </c>
      <c r="AP2724" s="150" t="s">
        <v>189</v>
      </c>
      <c r="AQ2724" t="str">
        <f>IFERROR(IF(L2724="","",VLOOKUP(L2724&amp;I2724,Продукция!A:K,11,0)),"обратитесь к админ справочника")</f>
        <v>согласно рекомендациям производителя теста</v>
      </c>
      <c r="AR2724" s="11" t="s">
        <v>4823</v>
      </c>
      <c r="AS2724" t="str">
        <f>IFERROR(IF(L2724="","",VLOOKUP(L2724&amp;I2724,Продукция!A:J,10,0)),"обратитесь к админ справочника")</f>
        <v>инструкция тест- ситема Биочек СК -123</v>
      </c>
      <c r="AT2724" s="11" t="s">
        <v>4823</v>
      </c>
      <c r="AU2724" s="11" t="s">
        <v>4823</v>
      </c>
      <c r="AV2724" s="11" t="s">
        <v>2676</v>
      </c>
      <c r="AW2724" s="150" t="s">
        <v>4824</v>
      </c>
      <c r="AX2724" s="11" t="s">
        <v>561</v>
      </c>
      <c r="AY2724" s="11" t="s">
        <v>1062</v>
      </c>
      <c r="AZ2724" s="11">
        <v>156</v>
      </c>
      <c r="BA2724" s="11">
        <v>5</v>
      </c>
      <c r="BC2724" s="11" t="s">
        <v>4855</v>
      </c>
    </row>
    <row r="2725" spans="1:55" x14ac:dyDescent="0.25">
      <c r="A2725" t="str">
        <f t="shared" si="48"/>
        <v xml:space="preserve">С/833CAV (BioChek) анемия уровень антител </v>
      </c>
      <c r="B2725" t="str">
        <f>IF(E2725="","",INDEX(Лаборатории!A:A,MATCH('Производственный контроль'!E2725,Лаборатории!B:B,0)))</f>
        <v xml:space="preserve">КУРИНОЕ ЦАРСТВО АО </v>
      </c>
      <c r="C2725" t="str">
        <f>IF(E2725="","",VLOOKUP(E2725,Лаборатории!B:D,3,0))</f>
        <v>U377_CHL</v>
      </c>
      <c r="D2725" s="12">
        <v>45783</v>
      </c>
      <c r="E2725" s="150" t="s">
        <v>793</v>
      </c>
      <c r="F2725" s="11" t="s">
        <v>544</v>
      </c>
      <c r="G2725" s="11" t="s">
        <v>561</v>
      </c>
      <c r="H2725" s="11" t="s">
        <v>262</v>
      </c>
      <c r="I2725" s="11" t="s">
        <v>3412</v>
      </c>
      <c r="J2725" t="str">
        <f>IF(L2725="","",VLOOKUP(L2725,Продукция!B:D,3,0))</f>
        <v>Биологический_материал</v>
      </c>
      <c r="K2725" t="str">
        <f>IF(L2725="","",VLOOKUP(L2725,Продукция!B:C,2,0))</f>
        <v>Сыворотка крови</v>
      </c>
      <c r="L2725" s="155" t="s">
        <v>302</v>
      </c>
      <c r="M2725">
        <f>IF(L2725="","",VLOOKUP(L2725,Продукция!B:L,11,0))</f>
        <v>0</v>
      </c>
      <c r="N2725" s="150" t="s">
        <v>873</v>
      </c>
      <c r="P2725" s="150" t="s">
        <v>340</v>
      </c>
      <c r="Q2725" s="150" t="s">
        <v>854</v>
      </c>
      <c r="R2725" s="153" t="s">
        <v>4862</v>
      </c>
      <c r="S2725" s="11">
        <v>18</v>
      </c>
      <c r="T2725" s="11" t="s">
        <v>5285</v>
      </c>
      <c r="V2725" s="14">
        <v>45782</v>
      </c>
      <c r="Z2725" s="162" t="s">
        <v>4823</v>
      </c>
      <c r="AA2725" s="15">
        <v>0.49305555555555558</v>
      </c>
      <c r="AB2725" t="str">
        <f>IF(L2725="","",VLOOKUP(L2725&amp;I2725,Продукция!A:I,9,0))</f>
        <v>рекомендация производителя набора</v>
      </c>
      <c r="AC2725" s="14">
        <v>45790</v>
      </c>
      <c r="AD2725" s="11" t="s">
        <v>2676</v>
      </c>
      <c r="AE2725" s="11" t="s">
        <v>4823</v>
      </c>
      <c r="AF2725" t="str">
        <f>IF(AD2725="","",VLOOKUP(AD2725,'Сотрудники и ссылки'!A:B,2,0))</f>
        <v>Серолог</v>
      </c>
      <c r="AG2725">
        <f>IF(AD2725="","",VLOOKUP(AD2725,'Сотрудники и ссылки'!A:C,3,0))</f>
        <v>20007746</v>
      </c>
      <c r="AH2725" s="11" t="s">
        <v>2676</v>
      </c>
      <c r="AI2725" t="str">
        <f>IF(AH2725="","",VLOOKUP(AH2725,'Сотрудники и ссылки'!A:B,2,0))</f>
        <v>Серолог</v>
      </c>
      <c r="AJ2725">
        <f>IF(AH2725="","",VLOOKUP(AH2725,'Сотрудники и ссылки'!A:C,3,0))</f>
        <v>20007746</v>
      </c>
      <c r="AK2725" s="14">
        <v>45790</v>
      </c>
      <c r="AL2725" s="2">
        <f>IF(AK2725="","",AK2725+VLOOKUP(I2725,'Вид исследования'!B:E,4,0))</f>
        <v>45791</v>
      </c>
      <c r="AM2725" s="2">
        <f>IF(AK2725="","",AK2725+VLOOKUP(I2725,'Вид исследования'!B:F,5,0))</f>
        <v>45791</v>
      </c>
      <c r="AN2725" s="14">
        <v>45790</v>
      </c>
      <c r="AP2725" s="150" t="s">
        <v>189</v>
      </c>
      <c r="AQ2725" t="str">
        <f>IFERROR(IF(L2725="","",VLOOKUP(L2725&amp;I2725,Продукция!A:K,11,0)),"обратитесь к админ справочника")</f>
        <v>согласно рекомендациям производителя теста</v>
      </c>
      <c r="AR2725" s="11" t="s">
        <v>4823</v>
      </c>
      <c r="AS2725" t="str">
        <f>IFERROR(IF(L2725="","",VLOOKUP(L2725&amp;I2725,Продукция!A:J,10,0)),"обратитесь к админ справочника")</f>
        <v>инструкция тест- ситема Биочек СК -126</v>
      </c>
      <c r="AT2725" s="11" t="s">
        <v>4823</v>
      </c>
      <c r="AU2725" s="11" t="s">
        <v>4823</v>
      </c>
      <c r="AV2725" s="11" t="s">
        <v>2676</v>
      </c>
      <c r="AW2725" s="150" t="s">
        <v>4824</v>
      </c>
      <c r="AX2725" s="11" t="s">
        <v>561</v>
      </c>
      <c r="AY2725" s="11" t="s">
        <v>1062</v>
      </c>
      <c r="AZ2725" s="11">
        <v>156</v>
      </c>
      <c r="BA2725" s="11">
        <v>5</v>
      </c>
      <c r="BC2725" s="11" t="s">
        <v>4855</v>
      </c>
    </row>
    <row r="2726" spans="1:55" x14ac:dyDescent="0.25">
      <c r="A2726" t="str">
        <f t="shared" si="48"/>
        <v>С/851Болезнь Ньюкасла уровень антител</v>
      </c>
      <c r="B2726" t="str">
        <f>IF(E2726="","",INDEX(Лаборатории!A:A,MATCH('Производственный контроль'!E2726,Лаборатории!B:B,0)))</f>
        <v xml:space="preserve">КУРИНОЕ ЦАРСТВО АО </v>
      </c>
      <c r="C2726" t="str">
        <f>IF(E2726="","",VLOOKUP(E2726,Лаборатории!B:D,3,0))</f>
        <v>U377_CHL</v>
      </c>
      <c r="D2726" s="12">
        <v>45785</v>
      </c>
      <c r="E2726" s="150" t="s">
        <v>793</v>
      </c>
      <c r="F2726" s="11" t="s">
        <v>371</v>
      </c>
      <c r="G2726" s="11" t="s">
        <v>509</v>
      </c>
      <c r="H2726" s="11" t="s">
        <v>312</v>
      </c>
      <c r="I2726" s="11" t="s">
        <v>3434</v>
      </c>
      <c r="J2726" t="str">
        <f>IF(L2726="","",VLOOKUP(L2726,Продукция!B:D,3,0))</f>
        <v>Биологический_материал</v>
      </c>
      <c r="K2726" t="str">
        <f>IF(L2726="","",VLOOKUP(L2726,Продукция!B:C,2,0))</f>
        <v>Сыворотка крови</v>
      </c>
      <c r="L2726" s="155" t="s">
        <v>302</v>
      </c>
      <c r="M2726">
        <f>IF(L2726="","",VLOOKUP(L2726,Продукция!B:L,11,0))</f>
        <v>0</v>
      </c>
      <c r="N2726" s="150" t="s">
        <v>873</v>
      </c>
      <c r="P2726" s="150" t="s">
        <v>340</v>
      </c>
      <c r="Q2726" s="150" t="s">
        <v>854</v>
      </c>
      <c r="R2726" s="153" t="s">
        <v>5235</v>
      </c>
      <c r="S2726" s="11">
        <v>20</v>
      </c>
      <c r="T2726" s="11" t="s">
        <v>5286</v>
      </c>
      <c r="V2726" s="14">
        <v>45775</v>
      </c>
      <c r="Z2726" s="162" t="s">
        <v>4823</v>
      </c>
      <c r="AA2726" s="15">
        <v>0.51041666666666663</v>
      </c>
      <c r="AB2726" t="str">
        <f>IF(L2726="","",VLOOKUP(L2726&amp;I2726,Продукция!A:I,9,0))</f>
        <v>рекомендация производителя набора</v>
      </c>
      <c r="AC2726" s="14">
        <v>45789</v>
      </c>
      <c r="AD2726" s="11" t="s">
        <v>2673</v>
      </c>
      <c r="AE2726" s="11" t="s">
        <v>4823</v>
      </c>
      <c r="AF2726" t="str">
        <f>IF(AD2726="","",VLOOKUP(AD2726,'Сотрудники и ссылки'!A:B,2,0))</f>
        <v>Серолог</v>
      </c>
      <c r="AG2726">
        <f>IF(AD2726="","",VLOOKUP(AD2726,'Сотрудники и ссылки'!A:C,3,0))</f>
        <v>20001771</v>
      </c>
      <c r="AH2726" s="11" t="s">
        <v>2673</v>
      </c>
      <c r="AI2726" t="str">
        <f>IF(AH2726="","",VLOOKUP(AH2726,'Сотрудники и ссылки'!A:B,2,0))</f>
        <v>Серолог</v>
      </c>
      <c r="AJ2726">
        <f>IF(AH2726="","",VLOOKUP(AH2726,'Сотрудники и ссылки'!A:C,3,0))</f>
        <v>20001771</v>
      </c>
      <c r="AK2726" s="14">
        <v>45789</v>
      </c>
      <c r="AL2726" s="2">
        <f>IF(AK2726="","",AK2726+VLOOKUP(I2726,'Вид исследования'!B:E,4,0))</f>
        <v>45790</v>
      </c>
      <c r="AM2726" s="2">
        <f>IF(AK2726="","",AK2726+VLOOKUP(I2726,'Вид исследования'!B:F,5,0))</f>
        <v>45790</v>
      </c>
      <c r="AN2726" s="14">
        <v>45789</v>
      </c>
      <c r="AP2726" s="11" t="s">
        <v>189</v>
      </c>
      <c r="AQ2726" t="str">
        <f>IFERROR(IF(L2726="","",VLOOKUP(L2726&amp;I2726,Продукция!A:K,11,0)),"обратитесь к админ справочника")</f>
        <v>согласно рекомендациям производителя теста</v>
      </c>
      <c r="AR2726" s="11" t="s">
        <v>4823</v>
      </c>
      <c r="AS2726" t="str">
        <f>IFERROR(IF(L2726="","",VLOOKUP(L2726&amp;I2726,Продукция!A:J,10,0)),"обратитесь к админ справочника")</f>
        <v>инструкция по применению набора РЗГА Ньюкасла</v>
      </c>
      <c r="AT2726" s="11" t="s">
        <v>4823</v>
      </c>
      <c r="AU2726" s="11" t="s">
        <v>4823</v>
      </c>
      <c r="AV2726" s="11" t="s">
        <v>2673</v>
      </c>
      <c r="AW2726" s="11" t="s">
        <v>4824</v>
      </c>
      <c r="AX2726" s="11" t="s">
        <v>509</v>
      </c>
      <c r="AY2726" s="11" t="s">
        <v>1725</v>
      </c>
      <c r="AZ2726" s="11">
        <v>108</v>
      </c>
      <c r="BA2726" s="11">
        <v>40</v>
      </c>
      <c r="BC2726" s="11" t="s">
        <v>5124</v>
      </c>
    </row>
    <row r="2727" spans="1:55" x14ac:dyDescent="0.25">
      <c r="A2727" t="str">
        <f t="shared" si="48"/>
        <v>С/851Болезнь Ньюкасла уровень антител</v>
      </c>
      <c r="B2727" t="str">
        <f>IF(E2727="","",INDEX(Лаборатории!A:A,MATCH('Производственный контроль'!E2727,Лаборатории!B:B,0)))</f>
        <v xml:space="preserve">КУРИНОЕ ЦАРСТВО АО </v>
      </c>
      <c r="C2727" t="str">
        <f>IF(E2727="","",VLOOKUP(E2727,Лаборатории!B:D,3,0))</f>
        <v>U377_CHL</v>
      </c>
      <c r="D2727" s="12">
        <v>45785</v>
      </c>
      <c r="E2727" s="150" t="s">
        <v>793</v>
      </c>
      <c r="F2727" s="11" t="s">
        <v>371</v>
      </c>
      <c r="G2727" s="11" t="s">
        <v>509</v>
      </c>
      <c r="H2727" s="11" t="s">
        <v>312</v>
      </c>
      <c r="I2727" s="11" t="s">
        <v>3434</v>
      </c>
      <c r="J2727" t="str">
        <f>IF(L2727="","",VLOOKUP(L2727,Продукция!B:D,3,0))</f>
        <v>Биологический_материал</v>
      </c>
      <c r="K2727" t="str">
        <f>IF(L2727="","",VLOOKUP(L2727,Продукция!B:C,2,0))</f>
        <v>Сыворотка крови</v>
      </c>
      <c r="L2727" s="155" t="s">
        <v>302</v>
      </c>
      <c r="M2727">
        <f>IF(L2727="","",VLOOKUP(L2727,Продукция!B:L,11,0))</f>
        <v>0</v>
      </c>
      <c r="N2727" s="150" t="s">
        <v>873</v>
      </c>
      <c r="P2727" s="150" t="s">
        <v>340</v>
      </c>
      <c r="Q2727" s="150" t="s">
        <v>854</v>
      </c>
      <c r="R2727" s="153" t="s">
        <v>5236</v>
      </c>
      <c r="S2727" s="11">
        <v>20</v>
      </c>
      <c r="T2727" s="11" t="s">
        <v>5286</v>
      </c>
      <c r="V2727" s="14">
        <v>45775</v>
      </c>
      <c r="Z2727" s="162" t="s">
        <v>4823</v>
      </c>
      <c r="AA2727" s="15">
        <v>0.51041666666666663</v>
      </c>
      <c r="AB2727" t="str">
        <f>IF(L2727="","",VLOOKUP(L2727&amp;I2727,Продукция!A:I,9,0))</f>
        <v>рекомендация производителя набора</v>
      </c>
      <c r="AC2727" s="14">
        <v>45789</v>
      </c>
      <c r="AD2727" s="11" t="s">
        <v>2673</v>
      </c>
      <c r="AE2727" s="11" t="s">
        <v>4823</v>
      </c>
      <c r="AF2727" t="str">
        <f>IF(AD2727="","",VLOOKUP(AD2727,'Сотрудники и ссылки'!A:B,2,0))</f>
        <v>Серолог</v>
      </c>
      <c r="AG2727">
        <f>IF(AD2727="","",VLOOKUP(AD2727,'Сотрудники и ссылки'!A:C,3,0))</f>
        <v>20001771</v>
      </c>
      <c r="AH2727" s="11" t="s">
        <v>2673</v>
      </c>
      <c r="AI2727" t="str">
        <f>IF(AH2727="","",VLOOKUP(AH2727,'Сотрудники и ссылки'!A:B,2,0))</f>
        <v>Серолог</v>
      </c>
      <c r="AJ2727">
        <f>IF(AH2727="","",VLOOKUP(AH2727,'Сотрудники и ссылки'!A:C,3,0))</f>
        <v>20001771</v>
      </c>
      <c r="AK2727" s="14">
        <v>45789</v>
      </c>
      <c r="AL2727" s="2">
        <f>IF(AK2727="","",AK2727+VLOOKUP(I2727,'Вид исследования'!B:E,4,0))</f>
        <v>45790</v>
      </c>
      <c r="AM2727" s="2">
        <f>IF(AK2727="","",AK2727+VLOOKUP(I2727,'Вид исследования'!B:F,5,0))</f>
        <v>45790</v>
      </c>
      <c r="AN2727" s="14">
        <v>45789</v>
      </c>
      <c r="AP2727" s="11" t="s">
        <v>189</v>
      </c>
      <c r="AQ2727" t="str">
        <f>IFERROR(IF(L2727="","",VLOOKUP(L2727&amp;I2727,Продукция!A:K,11,0)),"обратитесь к админ справочника")</f>
        <v>согласно рекомендациям производителя теста</v>
      </c>
      <c r="AR2727" s="11" t="s">
        <v>4823</v>
      </c>
      <c r="AS2727" t="str">
        <f>IFERROR(IF(L2727="","",VLOOKUP(L2727&amp;I2727,Продукция!A:J,10,0)),"обратитесь к админ справочника")</f>
        <v>инструкция по применению набора РЗГА Ньюкасла</v>
      </c>
      <c r="AT2727" s="11" t="s">
        <v>4823</v>
      </c>
      <c r="AU2727" s="11" t="s">
        <v>4823</v>
      </c>
      <c r="AV2727" s="11" t="s">
        <v>2673</v>
      </c>
      <c r="AW2727" s="11" t="s">
        <v>4824</v>
      </c>
      <c r="AX2727" s="11" t="s">
        <v>509</v>
      </c>
      <c r="AY2727" s="11" t="s">
        <v>1726</v>
      </c>
      <c r="AZ2727" s="11">
        <v>108</v>
      </c>
      <c r="BA2727" s="11">
        <v>39</v>
      </c>
      <c r="BC2727" s="11" t="s">
        <v>5124</v>
      </c>
    </row>
    <row r="2728" spans="1:55" x14ac:dyDescent="0.25">
      <c r="A2728" t="str">
        <f t="shared" si="48"/>
        <v>С/851Болезнь Ньюкасла уровень антител</v>
      </c>
      <c r="B2728" t="str">
        <f>IF(E2728="","",INDEX(Лаборатории!A:A,MATCH('Производственный контроль'!E2728,Лаборатории!B:B,0)))</f>
        <v xml:space="preserve">КУРИНОЕ ЦАРСТВО АО </v>
      </c>
      <c r="C2728" t="str">
        <f>IF(E2728="","",VLOOKUP(E2728,Лаборатории!B:D,3,0))</f>
        <v>U377_CHL</v>
      </c>
      <c r="D2728" s="12">
        <v>45785</v>
      </c>
      <c r="E2728" s="150" t="s">
        <v>793</v>
      </c>
      <c r="F2728" s="11" t="s">
        <v>371</v>
      </c>
      <c r="G2728" s="11" t="s">
        <v>509</v>
      </c>
      <c r="H2728" s="11" t="s">
        <v>312</v>
      </c>
      <c r="I2728" s="11" t="s">
        <v>3434</v>
      </c>
      <c r="J2728" t="str">
        <f>IF(L2728="","",VLOOKUP(L2728,Продукция!B:D,3,0))</f>
        <v>Биологический_материал</v>
      </c>
      <c r="K2728" t="str">
        <f>IF(L2728="","",VLOOKUP(L2728,Продукция!B:C,2,0))</f>
        <v>Сыворотка крови</v>
      </c>
      <c r="L2728" s="155" t="s">
        <v>302</v>
      </c>
      <c r="M2728">
        <f>IF(L2728="","",VLOOKUP(L2728,Продукция!B:L,11,0))</f>
        <v>0</v>
      </c>
      <c r="N2728" s="150" t="s">
        <v>873</v>
      </c>
      <c r="P2728" s="150" t="s">
        <v>340</v>
      </c>
      <c r="Q2728" s="150" t="s">
        <v>854</v>
      </c>
      <c r="R2728" s="153" t="s">
        <v>5237</v>
      </c>
      <c r="S2728" s="11">
        <v>20</v>
      </c>
      <c r="T2728" s="11" t="s">
        <v>5286</v>
      </c>
      <c r="V2728" s="14">
        <v>45775</v>
      </c>
      <c r="Z2728" s="162" t="s">
        <v>4823</v>
      </c>
      <c r="AA2728" s="15">
        <v>0.51041666666666663</v>
      </c>
      <c r="AB2728" t="str">
        <f>IF(L2728="","",VLOOKUP(L2728&amp;I2728,Продукция!A:I,9,0))</f>
        <v>рекомендация производителя набора</v>
      </c>
      <c r="AC2728" s="14">
        <v>45789</v>
      </c>
      <c r="AD2728" s="11" t="s">
        <v>2673</v>
      </c>
      <c r="AE2728" s="11" t="s">
        <v>4823</v>
      </c>
      <c r="AF2728" t="str">
        <f>IF(AD2728="","",VLOOKUP(AD2728,'Сотрудники и ссылки'!A:B,2,0))</f>
        <v>Серолог</v>
      </c>
      <c r="AG2728">
        <f>IF(AD2728="","",VLOOKUP(AD2728,'Сотрудники и ссылки'!A:C,3,0))</f>
        <v>20001771</v>
      </c>
      <c r="AH2728" s="11" t="s">
        <v>2673</v>
      </c>
      <c r="AI2728" t="str">
        <f>IF(AH2728="","",VLOOKUP(AH2728,'Сотрудники и ссылки'!A:B,2,0))</f>
        <v>Серолог</v>
      </c>
      <c r="AJ2728">
        <f>IF(AH2728="","",VLOOKUP(AH2728,'Сотрудники и ссылки'!A:C,3,0))</f>
        <v>20001771</v>
      </c>
      <c r="AK2728" s="14">
        <v>45789</v>
      </c>
      <c r="AL2728" s="2">
        <f>IF(AK2728="","",AK2728+VLOOKUP(I2728,'Вид исследования'!B:E,4,0))</f>
        <v>45790</v>
      </c>
      <c r="AM2728" s="2">
        <f>IF(AK2728="","",AK2728+VLOOKUP(I2728,'Вид исследования'!B:F,5,0))</f>
        <v>45790</v>
      </c>
      <c r="AN2728" s="14">
        <v>45789</v>
      </c>
      <c r="AP2728" s="11" t="s">
        <v>189</v>
      </c>
      <c r="AQ2728" t="str">
        <f>IFERROR(IF(L2728="","",VLOOKUP(L2728&amp;I2728,Продукция!A:K,11,0)),"обратитесь к админ справочника")</f>
        <v>согласно рекомендациям производителя теста</v>
      </c>
      <c r="AR2728" s="11" t="s">
        <v>4823</v>
      </c>
      <c r="AS2728" t="str">
        <f>IFERROR(IF(L2728="","",VLOOKUP(L2728&amp;I2728,Продукция!A:J,10,0)),"обратитесь к админ справочника")</f>
        <v>инструкция по применению набора РЗГА Ньюкасла</v>
      </c>
      <c r="AT2728" s="11" t="s">
        <v>4823</v>
      </c>
      <c r="AU2728" s="11" t="s">
        <v>4823</v>
      </c>
      <c r="AV2728" s="11" t="s">
        <v>2673</v>
      </c>
      <c r="AW2728" s="11" t="s">
        <v>4824</v>
      </c>
      <c r="AX2728" s="11" t="s">
        <v>509</v>
      </c>
      <c r="AY2728" s="11" t="s">
        <v>1727</v>
      </c>
      <c r="AZ2728" s="11">
        <v>108</v>
      </c>
      <c r="BA2728" s="11">
        <v>39</v>
      </c>
      <c r="BC2728" s="11" t="s">
        <v>5124</v>
      </c>
    </row>
    <row r="2729" spans="1:55" x14ac:dyDescent="0.25">
      <c r="A2729" t="str">
        <f t="shared" si="48"/>
        <v>С/851Болезнь Ньюкасла уровень антител</v>
      </c>
      <c r="B2729" t="str">
        <f>IF(E2729="","",INDEX(Лаборатории!A:A,MATCH('Производственный контроль'!E2729,Лаборатории!B:B,0)))</f>
        <v xml:space="preserve">КУРИНОЕ ЦАРСТВО АО </v>
      </c>
      <c r="C2729" t="str">
        <f>IF(E2729="","",VLOOKUP(E2729,Лаборатории!B:D,3,0))</f>
        <v>U377_CHL</v>
      </c>
      <c r="D2729" s="12">
        <v>45785</v>
      </c>
      <c r="E2729" s="150" t="s">
        <v>793</v>
      </c>
      <c r="F2729" s="11" t="s">
        <v>371</v>
      </c>
      <c r="G2729" s="11" t="s">
        <v>509</v>
      </c>
      <c r="H2729" s="11" t="s">
        <v>312</v>
      </c>
      <c r="I2729" s="11" t="s">
        <v>3434</v>
      </c>
      <c r="J2729" t="str">
        <f>IF(L2729="","",VLOOKUP(L2729,Продукция!B:D,3,0))</f>
        <v>Биологический_материал</v>
      </c>
      <c r="K2729" t="str">
        <f>IF(L2729="","",VLOOKUP(L2729,Продукция!B:C,2,0))</f>
        <v>Сыворотка крови</v>
      </c>
      <c r="L2729" s="155" t="s">
        <v>302</v>
      </c>
      <c r="M2729">
        <f>IF(L2729="","",VLOOKUP(L2729,Продукция!B:L,11,0))</f>
        <v>0</v>
      </c>
      <c r="N2729" s="150" t="s">
        <v>873</v>
      </c>
      <c r="P2729" s="150" t="s">
        <v>340</v>
      </c>
      <c r="Q2729" s="150" t="s">
        <v>854</v>
      </c>
      <c r="R2729" s="153" t="s">
        <v>5016</v>
      </c>
      <c r="S2729" s="11">
        <v>20</v>
      </c>
      <c r="T2729" s="11" t="s">
        <v>5286</v>
      </c>
      <c r="V2729" s="14">
        <v>45775</v>
      </c>
      <c r="Z2729" s="162" t="s">
        <v>4823</v>
      </c>
      <c r="AA2729" s="15">
        <v>0.51041666666666663</v>
      </c>
      <c r="AB2729" t="str">
        <f>IF(L2729="","",VLOOKUP(L2729&amp;I2729,Продукция!A:I,9,0))</f>
        <v>рекомендация производителя набора</v>
      </c>
      <c r="AC2729" s="14">
        <v>45789</v>
      </c>
      <c r="AD2729" s="11" t="s">
        <v>2673</v>
      </c>
      <c r="AE2729" s="11" t="s">
        <v>4823</v>
      </c>
      <c r="AF2729" t="str">
        <f>IF(AD2729="","",VLOOKUP(AD2729,'Сотрудники и ссылки'!A:B,2,0))</f>
        <v>Серолог</v>
      </c>
      <c r="AG2729">
        <f>IF(AD2729="","",VLOOKUP(AD2729,'Сотрудники и ссылки'!A:C,3,0))</f>
        <v>20001771</v>
      </c>
      <c r="AH2729" s="11" t="s">
        <v>2673</v>
      </c>
      <c r="AI2729" t="str">
        <f>IF(AH2729="","",VLOOKUP(AH2729,'Сотрудники и ссылки'!A:B,2,0))</f>
        <v>Серолог</v>
      </c>
      <c r="AJ2729">
        <f>IF(AH2729="","",VLOOKUP(AH2729,'Сотрудники и ссылки'!A:C,3,0))</f>
        <v>20001771</v>
      </c>
      <c r="AK2729" s="14">
        <v>45789</v>
      </c>
      <c r="AL2729" s="2">
        <f>IF(AK2729="","",AK2729+VLOOKUP(I2729,'Вид исследования'!B:E,4,0))</f>
        <v>45790</v>
      </c>
      <c r="AM2729" s="2">
        <f>IF(AK2729="","",AK2729+VLOOKUP(I2729,'Вид исследования'!B:F,5,0))</f>
        <v>45790</v>
      </c>
      <c r="AN2729" s="14">
        <v>45789</v>
      </c>
      <c r="AP2729" s="11" t="s">
        <v>189</v>
      </c>
      <c r="AQ2729" t="str">
        <f>IFERROR(IF(L2729="","",VLOOKUP(L2729&amp;I2729,Продукция!A:K,11,0)),"обратитесь к админ справочника")</f>
        <v>согласно рекомендациям производителя теста</v>
      </c>
      <c r="AR2729" s="11" t="s">
        <v>4823</v>
      </c>
      <c r="AS2729" t="str">
        <f>IFERROR(IF(L2729="","",VLOOKUP(L2729&amp;I2729,Продукция!A:J,10,0)),"обратитесь к админ справочника")</f>
        <v>инструкция по применению набора РЗГА Ньюкасла</v>
      </c>
      <c r="AT2729" s="11" t="s">
        <v>4823</v>
      </c>
      <c r="AU2729" s="11" t="s">
        <v>4823</v>
      </c>
      <c r="AV2729" s="11" t="s">
        <v>2673</v>
      </c>
      <c r="AW2729" s="11" t="s">
        <v>4824</v>
      </c>
      <c r="AX2729" s="11" t="s">
        <v>509</v>
      </c>
      <c r="AY2729" s="11" t="s">
        <v>1728</v>
      </c>
      <c r="AZ2729" s="11">
        <v>108</v>
      </c>
      <c r="BA2729" s="11">
        <v>39</v>
      </c>
      <c r="BC2729" s="11" t="s">
        <v>5124</v>
      </c>
    </row>
    <row r="2730" spans="1:55" x14ac:dyDescent="0.25">
      <c r="A2730" t="str">
        <f t="shared" si="48"/>
        <v>С/851Болезнь Ньюкасла уровень антител</v>
      </c>
      <c r="B2730" t="str">
        <f>IF(E2730="","",INDEX(Лаборатории!A:A,MATCH('Производственный контроль'!E2730,Лаборатории!B:B,0)))</f>
        <v xml:space="preserve">КУРИНОЕ ЦАРСТВО АО </v>
      </c>
      <c r="C2730" t="str">
        <f>IF(E2730="","",VLOOKUP(E2730,Лаборатории!B:D,3,0))</f>
        <v>U377_CHL</v>
      </c>
      <c r="D2730" s="12">
        <v>45785</v>
      </c>
      <c r="E2730" s="150" t="s">
        <v>793</v>
      </c>
      <c r="F2730" s="11" t="s">
        <v>371</v>
      </c>
      <c r="G2730" s="11" t="s">
        <v>509</v>
      </c>
      <c r="H2730" s="11" t="s">
        <v>312</v>
      </c>
      <c r="I2730" s="11" t="s">
        <v>3434</v>
      </c>
      <c r="J2730" t="str">
        <f>IF(L2730="","",VLOOKUP(L2730,Продукция!B:D,3,0))</f>
        <v>Биологический_материал</v>
      </c>
      <c r="K2730" t="str">
        <f>IF(L2730="","",VLOOKUP(L2730,Продукция!B:C,2,0))</f>
        <v>Сыворотка крови</v>
      </c>
      <c r="L2730" s="155" t="s">
        <v>302</v>
      </c>
      <c r="M2730">
        <f>IF(L2730="","",VLOOKUP(L2730,Продукция!B:L,11,0))</f>
        <v>0</v>
      </c>
      <c r="N2730" s="150" t="s">
        <v>873</v>
      </c>
      <c r="P2730" s="150" t="s">
        <v>340</v>
      </c>
      <c r="Q2730" s="150" t="s">
        <v>854</v>
      </c>
      <c r="R2730" s="153" t="s">
        <v>5017</v>
      </c>
      <c r="S2730" s="11">
        <v>20</v>
      </c>
      <c r="T2730" s="11" t="s">
        <v>5286</v>
      </c>
      <c r="V2730" s="14">
        <v>45776</v>
      </c>
      <c r="Z2730" s="162" t="s">
        <v>4823</v>
      </c>
      <c r="AA2730" s="15">
        <v>0.51041666666666663</v>
      </c>
      <c r="AB2730" t="str">
        <f>IF(L2730="","",VLOOKUP(L2730&amp;I2730,Продукция!A:I,9,0))</f>
        <v>рекомендация производителя набора</v>
      </c>
      <c r="AC2730" s="14">
        <v>45789</v>
      </c>
      <c r="AD2730" s="11" t="s">
        <v>2673</v>
      </c>
      <c r="AE2730" s="11" t="s">
        <v>4823</v>
      </c>
      <c r="AF2730" t="str">
        <f>IF(AD2730="","",VLOOKUP(AD2730,'Сотрудники и ссылки'!A:B,2,0))</f>
        <v>Серолог</v>
      </c>
      <c r="AG2730">
        <f>IF(AD2730="","",VLOOKUP(AD2730,'Сотрудники и ссылки'!A:C,3,0))</f>
        <v>20001771</v>
      </c>
      <c r="AH2730" s="11" t="s">
        <v>2673</v>
      </c>
      <c r="AI2730" t="str">
        <f>IF(AH2730="","",VLOOKUP(AH2730,'Сотрудники и ссылки'!A:B,2,0))</f>
        <v>Серолог</v>
      </c>
      <c r="AJ2730">
        <f>IF(AH2730="","",VLOOKUP(AH2730,'Сотрудники и ссылки'!A:C,3,0))</f>
        <v>20001771</v>
      </c>
      <c r="AK2730" s="14">
        <v>45789</v>
      </c>
      <c r="AL2730" s="2">
        <f>IF(AK2730="","",AK2730+VLOOKUP(I2730,'Вид исследования'!B:E,4,0))</f>
        <v>45790</v>
      </c>
      <c r="AM2730" s="2">
        <f>IF(AK2730="","",AK2730+VLOOKUP(I2730,'Вид исследования'!B:F,5,0))</f>
        <v>45790</v>
      </c>
      <c r="AN2730" s="14">
        <v>45789</v>
      </c>
      <c r="AP2730" s="11" t="s">
        <v>189</v>
      </c>
      <c r="AQ2730" t="str">
        <f>IFERROR(IF(L2730="","",VLOOKUP(L2730&amp;I2730,Продукция!A:K,11,0)),"обратитесь к админ справочника")</f>
        <v>согласно рекомендациям производителя теста</v>
      </c>
      <c r="AR2730" s="11" t="s">
        <v>4823</v>
      </c>
      <c r="AS2730" t="str">
        <f>IFERROR(IF(L2730="","",VLOOKUP(L2730&amp;I2730,Продукция!A:J,10,0)),"обратитесь к админ справочника")</f>
        <v>инструкция по применению набора РЗГА Ньюкасла</v>
      </c>
      <c r="AT2730" s="11" t="s">
        <v>4823</v>
      </c>
      <c r="AU2730" s="11" t="s">
        <v>4823</v>
      </c>
      <c r="AV2730" s="11" t="s">
        <v>2673</v>
      </c>
      <c r="AW2730" s="11" t="s">
        <v>4824</v>
      </c>
      <c r="AX2730" s="11" t="s">
        <v>509</v>
      </c>
      <c r="AY2730" s="11" t="s">
        <v>1729</v>
      </c>
      <c r="AZ2730" s="11">
        <v>108</v>
      </c>
      <c r="BA2730" s="11">
        <v>39</v>
      </c>
      <c r="BC2730" s="11" t="s">
        <v>5124</v>
      </c>
    </row>
    <row r="2731" spans="1:55" x14ac:dyDescent="0.25">
      <c r="A2731" t="str">
        <f t="shared" si="48"/>
        <v>С/851Болезнь Ньюкасла уровень антител</v>
      </c>
      <c r="B2731" t="str">
        <f>IF(E2731="","",INDEX(Лаборатории!A:A,MATCH('Производственный контроль'!E2731,Лаборатории!B:B,0)))</f>
        <v xml:space="preserve">КУРИНОЕ ЦАРСТВО АО </v>
      </c>
      <c r="C2731" t="str">
        <f>IF(E2731="","",VLOOKUP(E2731,Лаборатории!B:D,3,0))</f>
        <v>U377_CHL</v>
      </c>
      <c r="D2731" s="12">
        <v>45785</v>
      </c>
      <c r="E2731" s="150" t="s">
        <v>793</v>
      </c>
      <c r="F2731" s="11" t="s">
        <v>371</v>
      </c>
      <c r="G2731" s="11" t="s">
        <v>509</v>
      </c>
      <c r="H2731" s="11" t="s">
        <v>312</v>
      </c>
      <c r="I2731" s="11" t="s">
        <v>3434</v>
      </c>
      <c r="J2731" t="str">
        <f>IF(L2731="","",VLOOKUP(L2731,Продукция!B:D,3,0))</f>
        <v>Биологический_материал</v>
      </c>
      <c r="K2731" t="str">
        <f>IF(L2731="","",VLOOKUP(L2731,Продукция!B:C,2,0))</f>
        <v>Сыворотка крови</v>
      </c>
      <c r="L2731" s="155" t="s">
        <v>302</v>
      </c>
      <c r="M2731">
        <f>IF(L2731="","",VLOOKUP(L2731,Продукция!B:L,11,0))</f>
        <v>0</v>
      </c>
      <c r="N2731" s="150" t="s">
        <v>873</v>
      </c>
      <c r="P2731" s="150" t="s">
        <v>340</v>
      </c>
      <c r="Q2731" s="150" t="s">
        <v>854</v>
      </c>
      <c r="R2731" s="153" t="s">
        <v>5022</v>
      </c>
      <c r="S2731" s="11">
        <v>20</v>
      </c>
      <c r="T2731" s="11" t="s">
        <v>5286</v>
      </c>
      <c r="V2731" s="14">
        <v>45776</v>
      </c>
      <c r="Z2731" s="162" t="s">
        <v>4823</v>
      </c>
      <c r="AA2731" s="15">
        <v>0.51041666666666663</v>
      </c>
      <c r="AB2731" t="str">
        <f>IF(L2731="","",VLOOKUP(L2731&amp;I2731,Продукция!A:I,9,0))</f>
        <v>рекомендация производителя набора</v>
      </c>
      <c r="AC2731" s="14">
        <v>45789</v>
      </c>
      <c r="AD2731" s="11" t="s">
        <v>2673</v>
      </c>
      <c r="AE2731" s="11" t="s">
        <v>4823</v>
      </c>
      <c r="AF2731" t="str">
        <f>IF(AD2731="","",VLOOKUP(AD2731,'Сотрудники и ссылки'!A:B,2,0))</f>
        <v>Серолог</v>
      </c>
      <c r="AG2731">
        <f>IF(AD2731="","",VLOOKUP(AD2731,'Сотрудники и ссылки'!A:C,3,0))</f>
        <v>20001771</v>
      </c>
      <c r="AH2731" s="11" t="s">
        <v>2673</v>
      </c>
      <c r="AI2731" t="str">
        <f>IF(AH2731="","",VLOOKUP(AH2731,'Сотрудники и ссылки'!A:B,2,0))</f>
        <v>Серолог</v>
      </c>
      <c r="AJ2731">
        <f>IF(AH2731="","",VLOOKUP(AH2731,'Сотрудники и ссылки'!A:C,3,0))</f>
        <v>20001771</v>
      </c>
      <c r="AK2731" s="14">
        <v>45789</v>
      </c>
      <c r="AL2731" s="2">
        <f>IF(AK2731="","",AK2731+VLOOKUP(I2731,'Вид исследования'!B:E,4,0))</f>
        <v>45790</v>
      </c>
      <c r="AM2731" s="2">
        <f>IF(AK2731="","",AK2731+VLOOKUP(I2731,'Вид исследования'!B:F,5,0))</f>
        <v>45790</v>
      </c>
      <c r="AN2731" s="14">
        <v>45789</v>
      </c>
      <c r="AP2731" s="11" t="s">
        <v>189</v>
      </c>
      <c r="AQ2731" t="str">
        <f>IFERROR(IF(L2731="","",VLOOKUP(L2731&amp;I2731,Продукция!A:K,11,0)),"обратитесь к админ справочника")</f>
        <v>согласно рекомендациям производителя теста</v>
      </c>
      <c r="AR2731" s="11" t="s">
        <v>4823</v>
      </c>
      <c r="AS2731" t="str">
        <f>IFERROR(IF(L2731="","",VLOOKUP(L2731&amp;I2731,Продукция!A:J,10,0)),"обратитесь к админ справочника")</f>
        <v>инструкция по применению набора РЗГА Ньюкасла</v>
      </c>
      <c r="AT2731" s="11" t="s">
        <v>4823</v>
      </c>
      <c r="AU2731" s="11" t="s">
        <v>4823</v>
      </c>
      <c r="AV2731" s="11" t="s">
        <v>2673</v>
      </c>
      <c r="AW2731" s="11" t="s">
        <v>4824</v>
      </c>
      <c r="AX2731" s="11" t="s">
        <v>509</v>
      </c>
      <c r="AY2731" s="11" t="s">
        <v>1734</v>
      </c>
      <c r="AZ2731" s="11">
        <v>108</v>
      </c>
      <c r="BA2731" s="11">
        <v>39</v>
      </c>
      <c r="BC2731" s="11" t="s">
        <v>5124</v>
      </c>
    </row>
    <row r="2732" spans="1:55" x14ac:dyDescent="0.25">
      <c r="A2732" t="str">
        <f t="shared" si="48"/>
        <v>С/851Болезнь Ньюкасла уровень антител</v>
      </c>
      <c r="B2732" t="str">
        <f>IF(E2732="","",INDEX(Лаборатории!A:A,MATCH('Производственный контроль'!E2732,Лаборатории!B:B,0)))</f>
        <v xml:space="preserve">КУРИНОЕ ЦАРСТВО АО </v>
      </c>
      <c r="C2732" t="str">
        <f>IF(E2732="","",VLOOKUP(E2732,Лаборатории!B:D,3,0))</f>
        <v>U377_CHL</v>
      </c>
      <c r="D2732" s="12">
        <v>45785</v>
      </c>
      <c r="E2732" s="150" t="s">
        <v>793</v>
      </c>
      <c r="F2732" s="11" t="s">
        <v>371</v>
      </c>
      <c r="G2732" s="11" t="s">
        <v>509</v>
      </c>
      <c r="H2732" s="11" t="s">
        <v>312</v>
      </c>
      <c r="I2732" s="11" t="s">
        <v>3434</v>
      </c>
      <c r="J2732" t="str">
        <f>IF(L2732="","",VLOOKUP(L2732,Продукция!B:D,3,0))</f>
        <v>Биологический_материал</v>
      </c>
      <c r="K2732" t="str">
        <f>IF(L2732="","",VLOOKUP(L2732,Продукция!B:C,2,0))</f>
        <v>Сыворотка крови</v>
      </c>
      <c r="L2732" s="155" t="s">
        <v>302</v>
      </c>
      <c r="M2732">
        <f>IF(L2732="","",VLOOKUP(L2732,Продукция!B:L,11,0))</f>
        <v>0</v>
      </c>
      <c r="N2732" s="150" t="s">
        <v>873</v>
      </c>
      <c r="P2732" s="150" t="s">
        <v>340</v>
      </c>
      <c r="Q2732" s="150" t="s">
        <v>854</v>
      </c>
      <c r="R2732" s="153" t="s">
        <v>5023</v>
      </c>
      <c r="S2732" s="11">
        <v>20</v>
      </c>
      <c r="T2732" s="11" t="s">
        <v>5286</v>
      </c>
      <c r="V2732" s="14">
        <v>45776</v>
      </c>
      <c r="Z2732" s="162" t="s">
        <v>4823</v>
      </c>
      <c r="AA2732" s="15">
        <v>0.51041666666666663</v>
      </c>
      <c r="AB2732" t="str">
        <f>IF(L2732="","",VLOOKUP(L2732&amp;I2732,Продукция!A:I,9,0))</f>
        <v>рекомендация производителя набора</v>
      </c>
      <c r="AC2732" s="14">
        <v>45789</v>
      </c>
      <c r="AD2732" s="11" t="s">
        <v>2673</v>
      </c>
      <c r="AE2732" s="11" t="s">
        <v>4823</v>
      </c>
      <c r="AF2732" t="str">
        <f>IF(AD2732="","",VLOOKUP(AD2732,'Сотрудники и ссылки'!A:B,2,0))</f>
        <v>Серолог</v>
      </c>
      <c r="AG2732">
        <f>IF(AD2732="","",VLOOKUP(AD2732,'Сотрудники и ссылки'!A:C,3,0))</f>
        <v>20001771</v>
      </c>
      <c r="AH2732" s="11" t="s">
        <v>2673</v>
      </c>
      <c r="AI2732" t="str">
        <f>IF(AH2732="","",VLOOKUP(AH2732,'Сотрудники и ссылки'!A:B,2,0))</f>
        <v>Серолог</v>
      </c>
      <c r="AJ2732">
        <f>IF(AH2732="","",VLOOKUP(AH2732,'Сотрудники и ссылки'!A:C,3,0))</f>
        <v>20001771</v>
      </c>
      <c r="AK2732" s="14">
        <v>45789</v>
      </c>
      <c r="AL2732" s="2">
        <f>IF(AK2732="","",AK2732+VLOOKUP(I2732,'Вид исследования'!B:E,4,0))</f>
        <v>45790</v>
      </c>
      <c r="AM2732" s="2">
        <f>IF(AK2732="","",AK2732+VLOOKUP(I2732,'Вид исследования'!B:F,5,0))</f>
        <v>45790</v>
      </c>
      <c r="AN2732" s="14">
        <v>45789</v>
      </c>
      <c r="AP2732" s="11" t="s">
        <v>189</v>
      </c>
      <c r="AQ2732" t="str">
        <f>IFERROR(IF(L2732="","",VLOOKUP(L2732&amp;I2732,Продукция!A:K,11,0)),"обратитесь к админ справочника")</f>
        <v>согласно рекомендациям производителя теста</v>
      </c>
      <c r="AR2732" s="11" t="s">
        <v>4823</v>
      </c>
      <c r="AS2732" t="str">
        <f>IFERROR(IF(L2732="","",VLOOKUP(L2732&amp;I2732,Продукция!A:J,10,0)),"обратитесь к админ справочника")</f>
        <v>инструкция по применению набора РЗГА Ньюкасла</v>
      </c>
      <c r="AT2732" s="11" t="s">
        <v>4823</v>
      </c>
      <c r="AU2732" s="11" t="s">
        <v>4823</v>
      </c>
      <c r="AV2732" s="11" t="s">
        <v>2673</v>
      </c>
      <c r="AW2732" s="11" t="s">
        <v>4824</v>
      </c>
      <c r="AX2732" s="11" t="s">
        <v>509</v>
      </c>
      <c r="AY2732" s="11" t="s">
        <v>1738</v>
      </c>
      <c r="AZ2732" s="11">
        <v>108</v>
      </c>
      <c r="BA2732" s="11">
        <v>39</v>
      </c>
      <c r="BC2732" s="11" t="s">
        <v>5124</v>
      </c>
    </row>
    <row r="2733" spans="1:55" x14ac:dyDescent="0.25">
      <c r="A2733" t="str">
        <f t="shared" si="48"/>
        <v>С/851Болезнь Ньюкасла уровень антител</v>
      </c>
      <c r="B2733" t="str">
        <f>IF(E2733="","",INDEX(Лаборатории!A:A,MATCH('Производственный контроль'!E2733,Лаборатории!B:B,0)))</f>
        <v xml:space="preserve">КУРИНОЕ ЦАРСТВО АО </v>
      </c>
      <c r="C2733" t="str">
        <f>IF(E2733="","",VLOOKUP(E2733,Лаборатории!B:D,3,0))</f>
        <v>U377_CHL</v>
      </c>
      <c r="D2733" s="12">
        <v>45785</v>
      </c>
      <c r="E2733" s="150" t="s">
        <v>793</v>
      </c>
      <c r="F2733" s="11" t="s">
        <v>371</v>
      </c>
      <c r="G2733" s="11" t="s">
        <v>509</v>
      </c>
      <c r="H2733" s="11" t="s">
        <v>312</v>
      </c>
      <c r="I2733" s="11" t="s">
        <v>3434</v>
      </c>
      <c r="J2733" t="str">
        <f>IF(L2733="","",VLOOKUP(L2733,Продукция!B:D,3,0))</f>
        <v>Биологический_материал</v>
      </c>
      <c r="K2733" t="str">
        <f>IF(L2733="","",VLOOKUP(L2733,Продукция!B:C,2,0))</f>
        <v>Сыворотка крови</v>
      </c>
      <c r="L2733" s="155" t="s">
        <v>302</v>
      </c>
      <c r="M2733">
        <f>IF(L2733="","",VLOOKUP(L2733,Продукция!B:L,11,0))</f>
        <v>0</v>
      </c>
      <c r="N2733" s="150" t="s">
        <v>873</v>
      </c>
      <c r="P2733" s="150" t="s">
        <v>340</v>
      </c>
      <c r="Q2733" s="150" t="s">
        <v>854</v>
      </c>
      <c r="R2733" s="153" t="s">
        <v>5024</v>
      </c>
      <c r="S2733" s="11">
        <v>20</v>
      </c>
      <c r="T2733" s="11" t="s">
        <v>5286</v>
      </c>
      <c r="V2733" s="14">
        <v>45777</v>
      </c>
      <c r="Z2733" s="162" t="s">
        <v>4823</v>
      </c>
      <c r="AA2733" s="15">
        <v>0.51041666666666663</v>
      </c>
      <c r="AB2733" t="str">
        <f>IF(L2733="","",VLOOKUP(L2733&amp;I2733,Продукция!A:I,9,0))</f>
        <v>рекомендация производителя набора</v>
      </c>
      <c r="AC2733" s="14">
        <v>45789</v>
      </c>
      <c r="AD2733" s="11" t="s">
        <v>2673</v>
      </c>
      <c r="AE2733" s="11" t="s">
        <v>4823</v>
      </c>
      <c r="AF2733" t="str">
        <f>IF(AD2733="","",VLOOKUP(AD2733,'Сотрудники и ссылки'!A:B,2,0))</f>
        <v>Серолог</v>
      </c>
      <c r="AG2733">
        <f>IF(AD2733="","",VLOOKUP(AD2733,'Сотрудники и ссылки'!A:C,3,0))</f>
        <v>20001771</v>
      </c>
      <c r="AH2733" s="11" t="s">
        <v>2673</v>
      </c>
      <c r="AI2733" t="str">
        <f>IF(AH2733="","",VLOOKUP(AH2733,'Сотрудники и ссылки'!A:B,2,0))</f>
        <v>Серолог</v>
      </c>
      <c r="AJ2733">
        <f>IF(AH2733="","",VLOOKUP(AH2733,'Сотрудники и ссылки'!A:C,3,0))</f>
        <v>20001771</v>
      </c>
      <c r="AK2733" s="14">
        <v>45789</v>
      </c>
      <c r="AL2733" s="2">
        <f>IF(AK2733="","",AK2733+VLOOKUP(I2733,'Вид исследования'!B:E,4,0))</f>
        <v>45790</v>
      </c>
      <c r="AM2733" s="2">
        <f>IF(AK2733="","",AK2733+VLOOKUP(I2733,'Вид исследования'!B:F,5,0))</f>
        <v>45790</v>
      </c>
      <c r="AN2733" s="14">
        <v>45789</v>
      </c>
      <c r="AP2733" s="11" t="s">
        <v>189</v>
      </c>
      <c r="AQ2733" t="str">
        <f>IFERROR(IF(L2733="","",VLOOKUP(L2733&amp;I2733,Продукция!A:K,11,0)),"обратитесь к админ справочника")</f>
        <v>согласно рекомендациям производителя теста</v>
      </c>
      <c r="AR2733" s="11" t="s">
        <v>4823</v>
      </c>
      <c r="AS2733" t="str">
        <f>IFERROR(IF(L2733="","",VLOOKUP(L2733&amp;I2733,Продукция!A:J,10,0)),"обратитесь к админ справочника")</f>
        <v>инструкция по применению набора РЗГА Ньюкасла</v>
      </c>
      <c r="AT2733" s="11" t="s">
        <v>4823</v>
      </c>
      <c r="AU2733" s="11" t="s">
        <v>4823</v>
      </c>
      <c r="AV2733" s="11" t="s">
        <v>2673</v>
      </c>
      <c r="AW2733" s="11" t="s">
        <v>4824</v>
      </c>
      <c r="AX2733" s="11" t="s">
        <v>509</v>
      </c>
      <c r="AY2733" s="11" t="s">
        <v>1739</v>
      </c>
      <c r="AZ2733" s="11">
        <v>108</v>
      </c>
      <c r="BA2733" s="11">
        <v>39</v>
      </c>
      <c r="BC2733" s="11" t="s">
        <v>5124</v>
      </c>
    </row>
    <row r="2734" spans="1:55" x14ac:dyDescent="0.25">
      <c r="A2734" t="str">
        <f t="shared" si="48"/>
        <v>С/851Болезнь Ньюкасла уровень антител</v>
      </c>
      <c r="B2734" t="str">
        <f>IF(E2734="","",INDEX(Лаборатории!A:A,MATCH('Производственный контроль'!E2734,Лаборатории!B:B,0)))</f>
        <v xml:space="preserve">КУРИНОЕ ЦАРСТВО АО </v>
      </c>
      <c r="C2734" t="str">
        <f>IF(E2734="","",VLOOKUP(E2734,Лаборатории!B:D,3,0))</f>
        <v>U377_CHL</v>
      </c>
      <c r="D2734" s="12">
        <v>45785</v>
      </c>
      <c r="E2734" s="150" t="s">
        <v>793</v>
      </c>
      <c r="F2734" s="11" t="s">
        <v>371</v>
      </c>
      <c r="G2734" s="11" t="s">
        <v>509</v>
      </c>
      <c r="H2734" s="11" t="s">
        <v>312</v>
      </c>
      <c r="I2734" s="11" t="s">
        <v>3434</v>
      </c>
      <c r="J2734" t="str">
        <f>IF(L2734="","",VLOOKUP(L2734,Продукция!B:D,3,0))</f>
        <v>Биологический_материал</v>
      </c>
      <c r="K2734" t="str">
        <f>IF(L2734="","",VLOOKUP(L2734,Продукция!B:C,2,0))</f>
        <v>Сыворотка крови</v>
      </c>
      <c r="L2734" s="155" t="s">
        <v>302</v>
      </c>
      <c r="M2734">
        <f>IF(L2734="","",VLOOKUP(L2734,Продукция!B:L,11,0))</f>
        <v>0</v>
      </c>
      <c r="N2734" s="150" t="s">
        <v>873</v>
      </c>
      <c r="P2734" s="150" t="s">
        <v>340</v>
      </c>
      <c r="Q2734" s="150" t="s">
        <v>854</v>
      </c>
      <c r="R2734" s="153" t="s">
        <v>5018</v>
      </c>
      <c r="S2734" s="11">
        <v>20</v>
      </c>
      <c r="T2734" s="11" t="s">
        <v>5286</v>
      </c>
      <c r="V2734" s="14">
        <v>45777</v>
      </c>
      <c r="Z2734" s="162" t="s">
        <v>4823</v>
      </c>
      <c r="AA2734" s="15">
        <v>0.51041666666666663</v>
      </c>
      <c r="AB2734" t="str">
        <f>IF(L2734="","",VLOOKUP(L2734&amp;I2734,Продукция!A:I,9,0))</f>
        <v>рекомендация производителя набора</v>
      </c>
      <c r="AC2734" s="14">
        <v>45789</v>
      </c>
      <c r="AD2734" s="11" t="s">
        <v>2673</v>
      </c>
      <c r="AE2734" s="11" t="s">
        <v>4823</v>
      </c>
      <c r="AF2734" t="str">
        <f>IF(AD2734="","",VLOOKUP(AD2734,'Сотрудники и ссылки'!A:B,2,0))</f>
        <v>Серолог</v>
      </c>
      <c r="AG2734">
        <f>IF(AD2734="","",VLOOKUP(AD2734,'Сотрудники и ссылки'!A:C,3,0))</f>
        <v>20001771</v>
      </c>
      <c r="AH2734" s="11" t="s">
        <v>2673</v>
      </c>
      <c r="AI2734" t="str">
        <f>IF(AH2734="","",VLOOKUP(AH2734,'Сотрудники и ссылки'!A:B,2,0))</f>
        <v>Серолог</v>
      </c>
      <c r="AJ2734">
        <f>IF(AH2734="","",VLOOKUP(AH2734,'Сотрудники и ссылки'!A:C,3,0))</f>
        <v>20001771</v>
      </c>
      <c r="AK2734" s="14">
        <v>45789</v>
      </c>
      <c r="AL2734" s="2">
        <f>IF(AK2734="","",AK2734+VLOOKUP(I2734,'Вид исследования'!B:E,4,0))</f>
        <v>45790</v>
      </c>
      <c r="AM2734" s="2">
        <f>IF(AK2734="","",AK2734+VLOOKUP(I2734,'Вид исследования'!B:F,5,0))</f>
        <v>45790</v>
      </c>
      <c r="AN2734" s="14">
        <v>45789</v>
      </c>
      <c r="AP2734" s="11" t="s">
        <v>189</v>
      </c>
      <c r="AQ2734" t="str">
        <f>IFERROR(IF(L2734="","",VLOOKUP(L2734&amp;I2734,Продукция!A:K,11,0)),"обратитесь к админ справочника")</f>
        <v>согласно рекомендациям производителя теста</v>
      </c>
      <c r="AR2734" s="11" t="s">
        <v>4823</v>
      </c>
      <c r="AS2734" t="str">
        <f>IFERROR(IF(L2734="","",VLOOKUP(L2734&amp;I2734,Продукция!A:J,10,0)),"обратитесь к админ справочника")</f>
        <v>инструкция по применению набора РЗГА Ньюкасла</v>
      </c>
      <c r="AT2734" s="11" t="s">
        <v>4823</v>
      </c>
      <c r="AU2734" s="11" t="s">
        <v>4823</v>
      </c>
      <c r="AV2734" s="11" t="s">
        <v>2673</v>
      </c>
      <c r="AW2734" s="11" t="s">
        <v>4824</v>
      </c>
      <c r="AX2734" s="11" t="s">
        <v>509</v>
      </c>
      <c r="AY2734" s="11" t="s">
        <v>1730</v>
      </c>
      <c r="AZ2734" s="11">
        <v>108</v>
      </c>
      <c r="BA2734" s="11">
        <v>39</v>
      </c>
      <c r="BC2734" s="11" t="s">
        <v>5124</v>
      </c>
    </row>
    <row r="2735" spans="1:55" x14ac:dyDescent="0.25">
      <c r="A2735" t="str">
        <f t="shared" si="48"/>
        <v>С/851Болезнь Ньюкасла уровень антител</v>
      </c>
      <c r="B2735" t="str">
        <f>IF(E2735="","",INDEX(Лаборатории!A:A,MATCH('Производственный контроль'!E2735,Лаборатории!B:B,0)))</f>
        <v xml:space="preserve">КУРИНОЕ ЦАРСТВО АО </v>
      </c>
      <c r="C2735" t="str">
        <f>IF(E2735="","",VLOOKUP(E2735,Лаборатории!B:D,3,0))</f>
        <v>U377_CHL</v>
      </c>
      <c r="D2735" s="12">
        <v>45785</v>
      </c>
      <c r="E2735" s="150" t="s">
        <v>793</v>
      </c>
      <c r="F2735" s="11" t="s">
        <v>371</v>
      </c>
      <c r="G2735" s="11" t="s">
        <v>509</v>
      </c>
      <c r="H2735" s="11" t="s">
        <v>312</v>
      </c>
      <c r="I2735" s="11" t="s">
        <v>3434</v>
      </c>
      <c r="J2735" t="str">
        <f>IF(L2735="","",VLOOKUP(L2735,Продукция!B:D,3,0))</f>
        <v>Биологический_материал</v>
      </c>
      <c r="K2735" t="str">
        <f>IF(L2735="","",VLOOKUP(L2735,Продукция!B:C,2,0))</f>
        <v>Сыворотка крови</v>
      </c>
      <c r="L2735" s="155" t="s">
        <v>302</v>
      </c>
      <c r="M2735">
        <f>IF(L2735="","",VLOOKUP(L2735,Продукция!B:L,11,0))</f>
        <v>0</v>
      </c>
      <c r="N2735" s="150" t="s">
        <v>873</v>
      </c>
      <c r="P2735" s="150" t="s">
        <v>340</v>
      </c>
      <c r="Q2735" s="150" t="s">
        <v>854</v>
      </c>
      <c r="R2735" s="153" t="s">
        <v>5020</v>
      </c>
      <c r="S2735" s="11">
        <v>20</v>
      </c>
      <c r="T2735" s="11" t="s">
        <v>5286</v>
      </c>
      <c r="V2735" s="14">
        <v>45778</v>
      </c>
      <c r="Z2735" s="162" t="s">
        <v>4823</v>
      </c>
      <c r="AA2735" s="15">
        <v>0.51041666666666663</v>
      </c>
      <c r="AB2735" t="str">
        <f>IF(L2735="","",VLOOKUP(L2735&amp;I2735,Продукция!A:I,9,0))</f>
        <v>рекомендация производителя набора</v>
      </c>
      <c r="AC2735" s="14">
        <v>45789</v>
      </c>
      <c r="AD2735" s="11" t="s">
        <v>2673</v>
      </c>
      <c r="AE2735" s="11" t="s">
        <v>4823</v>
      </c>
      <c r="AF2735" t="str">
        <f>IF(AD2735="","",VLOOKUP(AD2735,'Сотрудники и ссылки'!A:B,2,0))</f>
        <v>Серолог</v>
      </c>
      <c r="AG2735">
        <f>IF(AD2735="","",VLOOKUP(AD2735,'Сотрудники и ссылки'!A:C,3,0))</f>
        <v>20001771</v>
      </c>
      <c r="AH2735" s="11" t="s">
        <v>2673</v>
      </c>
      <c r="AI2735" t="str">
        <f>IF(AH2735="","",VLOOKUP(AH2735,'Сотрудники и ссылки'!A:B,2,0))</f>
        <v>Серолог</v>
      </c>
      <c r="AJ2735">
        <f>IF(AH2735="","",VLOOKUP(AH2735,'Сотрудники и ссылки'!A:C,3,0))</f>
        <v>20001771</v>
      </c>
      <c r="AK2735" s="14">
        <v>45789</v>
      </c>
      <c r="AL2735" s="2">
        <f>IF(AK2735="","",AK2735+VLOOKUP(I2735,'Вид исследования'!B:E,4,0))</f>
        <v>45790</v>
      </c>
      <c r="AM2735" s="2">
        <f>IF(AK2735="","",AK2735+VLOOKUP(I2735,'Вид исследования'!B:F,5,0))</f>
        <v>45790</v>
      </c>
      <c r="AN2735" s="14">
        <v>45789</v>
      </c>
      <c r="AP2735" s="11" t="s">
        <v>189</v>
      </c>
      <c r="AQ2735" t="str">
        <f>IFERROR(IF(L2735="","",VLOOKUP(L2735&amp;I2735,Продукция!A:K,11,0)),"обратитесь к админ справочника")</f>
        <v>согласно рекомендациям производителя теста</v>
      </c>
      <c r="AR2735" s="11" t="s">
        <v>4823</v>
      </c>
      <c r="AS2735" t="str">
        <f>IFERROR(IF(L2735="","",VLOOKUP(L2735&amp;I2735,Продукция!A:J,10,0)),"обратитесь к админ справочника")</f>
        <v>инструкция по применению набора РЗГА Ньюкасла</v>
      </c>
      <c r="AT2735" s="11" t="s">
        <v>4823</v>
      </c>
      <c r="AU2735" s="11" t="s">
        <v>4823</v>
      </c>
      <c r="AV2735" s="11" t="s">
        <v>2673</v>
      </c>
      <c r="AW2735" s="11" t="s">
        <v>4824</v>
      </c>
      <c r="AX2735" s="11" t="s">
        <v>509</v>
      </c>
      <c r="AY2735" s="11" t="s">
        <v>1732</v>
      </c>
      <c r="AZ2735" s="11">
        <v>108</v>
      </c>
      <c r="BA2735" s="11">
        <v>39</v>
      </c>
      <c r="BC2735" s="11" t="s">
        <v>5124</v>
      </c>
    </row>
    <row r="2736" spans="1:55" x14ac:dyDescent="0.25">
      <c r="A2736" t="str">
        <f t="shared" si="48"/>
        <v>С/851Болезнь Ньюкасла уровень антител</v>
      </c>
      <c r="B2736" t="str">
        <f>IF(E2736="","",INDEX(Лаборатории!A:A,MATCH('Производственный контроль'!E2736,Лаборатории!B:B,0)))</f>
        <v xml:space="preserve">КУРИНОЕ ЦАРСТВО АО </v>
      </c>
      <c r="C2736" t="str">
        <f>IF(E2736="","",VLOOKUP(E2736,Лаборатории!B:D,3,0))</f>
        <v>U377_CHL</v>
      </c>
      <c r="D2736" s="12">
        <v>45785</v>
      </c>
      <c r="E2736" s="150" t="s">
        <v>793</v>
      </c>
      <c r="F2736" s="11" t="s">
        <v>371</v>
      </c>
      <c r="G2736" s="11" t="s">
        <v>509</v>
      </c>
      <c r="H2736" s="11" t="s">
        <v>312</v>
      </c>
      <c r="I2736" s="11" t="s">
        <v>3434</v>
      </c>
      <c r="J2736" t="str">
        <f>IF(L2736="","",VLOOKUP(L2736,Продукция!B:D,3,0))</f>
        <v>Биологический_материал</v>
      </c>
      <c r="K2736" t="str">
        <f>IF(L2736="","",VLOOKUP(L2736,Продукция!B:C,2,0))</f>
        <v>Сыворотка крови</v>
      </c>
      <c r="L2736" s="155" t="s">
        <v>302</v>
      </c>
      <c r="M2736">
        <f>IF(L2736="","",VLOOKUP(L2736,Продукция!B:L,11,0))</f>
        <v>0</v>
      </c>
      <c r="N2736" s="150" t="s">
        <v>873</v>
      </c>
      <c r="P2736" s="150" t="s">
        <v>340</v>
      </c>
      <c r="Q2736" s="150" t="s">
        <v>854</v>
      </c>
      <c r="R2736" s="153" t="s">
        <v>5021</v>
      </c>
      <c r="S2736" s="11">
        <v>20</v>
      </c>
      <c r="T2736" s="11" t="s">
        <v>5286</v>
      </c>
      <c r="V2736" s="14">
        <v>45778</v>
      </c>
      <c r="Z2736" s="162" t="s">
        <v>4823</v>
      </c>
      <c r="AA2736" s="15">
        <v>0.51041666666666663</v>
      </c>
      <c r="AB2736" t="str">
        <f>IF(L2736="","",VLOOKUP(L2736&amp;I2736,Продукция!A:I,9,0))</f>
        <v>рекомендация производителя набора</v>
      </c>
      <c r="AC2736" s="14">
        <v>45789</v>
      </c>
      <c r="AD2736" s="11" t="s">
        <v>2673</v>
      </c>
      <c r="AE2736" s="11" t="s">
        <v>4823</v>
      </c>
      <c r="AF2736" t="str">
        <f>IF(AD2736="","",VLOOKUP(AD2736,'Сотрудники и ссылки'!A:B,2,0))</f>
        <v>Серолог</v>
      </c>
      <c r="AG2736">
        <f>IF(AD2736="","",VLOOKUP(AD2736,'Сотрудники и ссылки'!A:C,3,0))</f>
        <v>20001771</v>
      </c>
      <c r="AH2736" s="11" t="s">
        <v>2673</v>
      </c>
      <c r="AI2736" t="str">
        <f>IF(AH2736="","",VLOOKUP(AH2736,'Сотрудники и ссылки'!A:B,2,0))</f>
        <v>Серолог</v>
      </c>
      <c r="AJ2736">
        <f>IF(AH2736="","",VLOOKUP(AH2736,'Сотрудники и ссылки'!A:C,3,0))</f>
        <v>20001771</v>
      </c>
      <c r="AK2736" s="14">
        <v>45789</v>
      </c>
      <c r="AL2736" s="2">
        <f>IF(AK2736="","",AK2736+VLOOKUP(I2736,'Вид исследования'!B:E,4,0))</f>
        <v>45790</v>
      </c>
      <c r="AM2736" s="2">
        <f>IF(AK2736="","",AK2736+VLOOKUP(I2736,'Вид исследования'!B:F,5,0))</f>
        <v>45790</v>
      </c>
      <c r="AN2736" s="14">
        <v>45789</v>
      </c>
      <c r="AP2736" s="11" t="s">
        <v>189</v>
      </c>
      <c r="AQ2736" t="str">
        <f>IFERROR(IF(L2736="","",VLOOKUP(L2736&amp;I2736,Продукция!A:K,11,0)),"обратитесь к админ справочника")</f>
        <v>согласно рекомендациям производителя теста</v>
      </c>
      <c r="AR2736" s="11" t="s">
        <v>4823</v>
      </c>
      <c r="AS2736" t="str">
        <f>IFERROR(IF(L2736="","",VLOOKUP(L2736&amp;I2736,Продукция!A:J,10,0)),"обратитесь к админ справочника")</f>
        <v>инструкция по применению набора РЗГА Ньюкасла</v>
      </c>
      <c r="AT2736" s="11" t="s">
        <v>4823</v>
      </c>
      <c r="AU2736" s="11" t="s">
        <v>4823</v>
      </c>
      <c r="AV2736" s="11" t="s">
        <v>2673</v>
      </c>
      <c r="AW2736" s="11" t="s">
        <v>4824</v>
      </c>
      <c r="AX2736" s="11" t="s">
        <v>509</v>
      </c>
      <c r="AY2736" s="11" t="s">
        <v>1733</v>
      </c>
      <c r="AZ2736" s="11">
        <v>108</v>
      </c>
      <c r="BA2736" s="11">
        <v>39</v>
      </c>
      <c r="BC2736" s="11" t="s">
        <v>5124</v>
      </c>
    </row>
    <row r="2737" spans="1:55" x14ac:dyDescent="0.25">
      <c r="A2737" t="str">
        <f t="shared" si="48"/>
        <v>С/851Болезнь Ньюкасла уровень антител</v>
      </c>
      <c r="B2737" t="str">
        <f>IF(E2737="","",INDEX(Лаборатории!A:A,MATCH('Производственный контроль'!E2737,Лаборатории!B:B,0)))</f>
        <v xml:space="preserve">КУРИНОЕ ЦАРСТВО АО </v>
      </c>
      <c r="C2737" t="str">
        <f>IF(E2737="","",VLOOKUP(E2737,Лаборатории!B:D,3,0))</f>
        <v>U377_CHL</v>
      </c>
      <c r="D2737" s="12">
        <v>45785</v>
      </c>
      <c r="E2737" s="150" t="s">
        <v>793</v>
      </c>
      <c r="F2737" s="11" t="s">
        <v>371</v>
      </c>
      <c r="G2737" s="11" t="s">
        <v>509</v>
      </c>
      <c r="H2737" s="11" t="s">
        <v>312</v>
      </c>
      <c r="I2737" s="11" t="s">
        <v>3434</v>
      </c>
      <c r="J2737" t="str">
        <f>IF(L2737="","",VLOOKUP(L2737,Продукция!B:D,3,0))</f>
        <v>Биологический_материал</v>
      </c>
      <c r="K2737" t="str">
        <f>IF(L2737="","",VLOOKUP(L2737,Продукция!B:C,2,0))</f>
        <v>Сыворотка крови</v>
      </c>
      <c r="L2737" s="155" t="s">
        <v>302</v>
      </c>
      <c r="M2737">
        <f>IF(L2737="","",VLOOKUP(L2737,Продукция!B:L,11,0))</f>
        <v>0</v>
      </c>
      <c r="N2737" s="150" t="s">
        <v>873</v>
      </c>
      <c r="P2737" s="150" t="s">
        <v>340</v>
      </c>
      <c r="Q2737" s="150" t="s">
        <v>854</v>
      </c>
      <c r="R2737" s="153" t="s">
        <v>5041</v>
      </c>
      <c r="S2737" s="11">
        <v>20</v>
      </c>
      <c r="T2737" s="11" t="s">
        <v>5286</v>
      </c>
      <c r="V2737" s="14">
        <v>45780</v>
      </c>
      <c r="Z2737" s="162" t="s">
        <v>4823</v>
      </c>
      <c r="AA2737" s="15">
        <v>0.51041666666666663</v>
      </c>
      <c r="AB2737" t="str">
        <f>IF(L2737="","",VLOOKUP(L2737&amp;I2737,Продукция!A:I,9,0))</f>
        <v>рекомендация производителя набора</v>
      </c>
      <c r="AC2737" s="14">
        <v>45789</v>
      </c>
      <c r="AD2737" s="11" t="s">
        <v>2676</v>
      </c>
      <c r="AE2737" s="11" t="s">
        <v>4823</v>
      </c>
      <c r="AF2737" t="str">
        <f>IF(AD2737="","",VLOOKUP(AD2737,'Сотрудники и ссылки'!A:B,2,0))</f>
        <v>Серолог</v>
      </c>
      <c r="AG2737">
        <f>IF(AD2737="","",VLOOKUP(AD2737,'Сотрудники и ссылки'!A:C,3,0))</f>
        <v>20007746</v>
      </c>
      <c r="AH2737" s="11" t="s">
        <v>2676</v>
      </c>
      <c r="AI2737" t="str">
        <f>IF(AH2737="","",VLOOKUP(AH2737,'Сотрудники и ссылки'!A:B,2,0))</f>
        <v>Серолог</v>
      </c>
      <c r="AJ2737">
        <f>IF(AH2737="","",VLOOKUP(AH2737,'Сотрудники и ссылки'!A:C,3,0))</f>
        <v>20007746</v>
      </c>
      <c r="AK2737" s="14">
        <v>45789</v>
      </c>
      <c r="AL2737" s="2">
        <f>IF(AK2737="","",AK2737+VLOOKUP(I2737,'Вид исследования'!B:E,4,0))</f>
        <v>45790</v>
      </c>
      <c r="AM2737" s="2">
        <f>IF(AK2737="","",AK2737+VLOOKUP(I2737,'Вид исследования'!B:F,5,0))</f>
        <v>45790</v>
      </c>
      <c r="AN2737" s="14">
        <v>45789</v>
      </c>
      <c r="AP2737" s="11" t="s">
        <v>189</v>
      </c>
      <c r="AQ2737" t="str">
        <f>IFERROR(IF(L2737="","",VLOOKUP(L2737&amp;I2737,Продукция!A:K,11,0)),"обратитесь к админ справочника")</f>
        <v>согласно рекомендациям производителя теста</v>
      </c>
      <c r="AR2737" s="11" t="s">
        <v>4823</v>
      </c>
      <c r="AS2737" t="str">
        <f>IFERROR(IF(L2737="","",VLOOKUP(L2737&amp;I2737,Продукция!A:J,10,0)),"обратитесь к админ справочника")</f>
        <v>инструкция по применению набора РЗГА Ньюкасла</v>
      </c>
      <c r="AT2737" s="11" t="s">
        <v>4823</v>
      </c>
      <c r="AU2737" s="11" t="s">
        <v>4823</v>
      </c>
      <c r="AV2737" s="11" t="s">
        <v>2676</v>
      </c>
      <c r="AW2737" s="11" t="s">
        <v>4824</v>
      </c>
      <c r="AX2737" s="11" t="s">
        <v>509</v>
      </c>
      <c r="AY2737" s="11" t="s">
        <v>1735</v>
      </c>
      <c r="AZ2737" s="11">
        <v>108</v>
      </c>
      <c r="BA2737" s="11">
        <v>39</v>
      </c>
      <c r="BC2737" s="11" t="s">
        <v>5124</v>
      </c>
    </row>
    <row r="2738" spans="1:55" x14ac:dyDescent="0.25">
      <c r="A2738" t="str">
        <f t="shared" si="48"/>
        <v>С/851Болезнь Ньюкасла уровень антител</v>
      </c>
      <c r="B2738" t="str">
        <f>IF(E2738="","",INDEX(Лаборатории!A:A,MATCH('Производственный контроль'!E2738,Лаборатории!B:B,0)))</f>
        <v xml:space="preserve">КУРИНОЕ ЦАРСТВО АО </v>
      </c>
      <c r="C2738" t="str">
        <f>IF(E2738="","",VLOOKUP(E2738,Лаборатории!B:D,3,0))</f>
        <v>U377_CHL</v>
      </c>
      <c r="D2738" s="12">
        <v>45785</v>
      </c>
      <c r="E2738" s="150" t="s">
        <v>793</v>
      </c>
      <c r="F2738" s="11" t="s">
        <v>371</v>
      </c>
      <c r="G2738" s="11" t="s">
        <v>509</v>
      </c>
      <c r="H2738" s="11" t="s">
        <v>312</v>
      </c>
      <c r="I2738" s="11" t="s">
        <v>3434</v>
      </c>
      <c r="J2738" t="str">
        <f>IF(L2738="","",VLOOKUP(L2738,Продукция!B:D,3,0))</f>
        <v>Биологический_материал</v>
      </c>
      <c r="K2738" t="str">
        <f>IF(L2738="","",VLOOKUP(L2738,Продукция!B:C,2,0))</f>
        <v>Сыворотка крови</v>
      </c>
      <c r="L2738" s="155" t="s">
        <v>302</v>
      </c>
      <c r="M2738">
        <f>IF(L2738="","",VLOOKUP(L2738,Продукция!B:L,11,0))</f>
        <v>0</v>
      </c>
      <c r="N2738" s="150" t="s">
        <v>873</v>
      </c>
      <c r="P2738" s="150" t="s">
        <v>340</v>
      </c>
      <c r="Q2738" s="150" t="s">
        <v>854</v>
      </c>
      <c r="R2738" s="153" t="s">
        <v>5238</v>
      </c>
      <c r="S2738" s="11">
        <v>20</v>
      </c>
      <c r="T2738" s="11" t="s">
        <v>5286</v>
      </c>
      <c r="V2738" s="14">
        <v>45780</v>
      </c>
      <c r="Z2738" s="162" t="s">
        <v>4823</v>
      </c>
      <c r="AA2738" s="15">
        <v>0.51041666666666663</v>
      </c>
      <c r="AB2738" t="str">
        <f>IF(L2738="","",VLOOKUP(L2738&amp;I2738,Продукция!A:I,9,0))</f>
        <v>рекомендация производителя набора</v>
      </c>
      <c r="AC2738" s="14">
        <v>45789</v>
      </c>
      <c r="AD2738" s="11" t="s">
        <v>2676</v>
      </c>
      <c r="AE2738" s="11" t="s">
        <v>4823</v>
      </c>
      <c r="AF2738" t="str">
        <f>IF(AD2738="","",VLOOKUP(AD2738,'Сотрудники и ссылки'!A:B,2,0))</f>
        <v>Серолог</v>
      </c>
      <c r="AG2738">
        <f>IF(AD2738="","",VLOOKUP(AD2738,'Сотрудники и ссылки'!A:C,3,0))</f>
        <v>20007746</v>
      </c>
      <c r="AH2738" s="11" t="s">
        <v>2676</v>
      </c>
      <c r="AI2738" t="str">
        <f>IF(AH2738="","",VLOOKUP(AH2738,'Сотрудники и ссылки'!A:B,2,0))</f>
        <v>Серолог</v>
      </c>
      <c r="AJ2738">
        <f>IF(AH2738="","",VLOOKUP(AH2738,'Сотрудники и ссылки'!A:C,3,0))</f>
        <v>20007746</v>
      </c>
      <c r="AK2738" s="14">
        <v>45789</v>
      </c>
      <c r="AL2738" s="2">
        <f>IF(AK2738="","",AK2738+VLOOKUP(I2738,'Вид исследования'!B:E,4,0))</f>
        <v>45790</v>
      </c>
      <c r="AM2738" s="2">
        <f>IF(AK2738="","",AK2738+VLOOKUP(I2738,'Вид исследования'!B:F,5,0))</f>
        <v>45790</v>
      </c>
      <c r="AN2738" s="14">
        <v>45789</v>
      </c>
      <c r="AP2738" s="11" t="s">
        <v>189</v>
      </c>
      <c r="AQ2738" t="str">
        <f>IFERROR(IF(L2738="","",VLOOKUP(L2738&amp;I2738,Продукция!A:K,11,0)),"обратитесь к админ справочника")</f>
        <v>согласно рекомендациям производителя теста</v>
      </c>
      <c r="AR2738" s="11" t="s">
        <v>4823</v>
      </c>
      <c r="AS2738" t="str">
        <f>IFERROR(IF(L2738="","",VLOOKUP(L2738&amp;I2738,Продукция!A:J,10,0)),"обратитесь к админ справочника")</f>
        <v>инструкция по применению набора РЗГА Ньюкасла</v>
      </c>
      <c r="AT2738" s="11" t="s">
        <v>4823</v>
      </c>
      <c r="AU2738" s="11" t="s">
        <v>4823</v>
      </c>
      <c r="AV2738" s="11" t="s">
        <v>2676</v>
      </c>
      <c r="AW2738" s="11" t="s">
        <v>4824</v>
      </c>
      <c r="AX2738" s="11" t="s">
        <v>509</v>
      </c>
      <c r="AY2738" s="11" t="s">
        <v>1736</v>
      </c>
      <c r="AZ2738" s="11">
        <v>108</v>
      </c>
      <c r="BA2738" s="11">
        <v>39</v>
      </c>
      <c r="BC2738" s="11" t="s">
        <v>5124</v>
      </c>
    </row>
    <row r="2739" spans="1:55" x14ac:dyDescent="0.25">
      <c r="A2739" t="str">
        <f t="shared" si="48"/>
        <v>С/851Болезнь Ньюкасла уровень антител</v>
      </c>
      <c r="B2739" t="str">
        <f>IF(E2739="","",INDEX(Лаборатории!A:A,MATCH('Производственный контроль'!E2739,Лаборатории!B:B,0)))</f>
        <v xml:space="preserve">КУРИНОЕ ЦАРСТВО АО </v>
      </c>
      <c r="C2739" t="str">
        <f>IF(E2739="","",VLOOKUP(E2739,Лаборатории!B:D,3,0))</f>
        <v>U377_CHL</v>
      </c>
      <c r="D2739" s="12">
        <v>45785</v>
      </c>
      <c r="E2739" s="150" t="s">
        <v>793</v>
      </c>
      <c r="F2739" s="11" t="s">
        <v>371</v>
      </c>
      <c r="G2739" s="11" t="s">
        <v>509</v>
      </c>
      <c r="H2739" s="11" t="s">
        <v>312</v>
      </c>
      <c r="I2739" s="11" t="s">
        <v>3434</v>
      </c>
      <c r="J2739" t="str">
        <f>IF(L2739="","",VLOOKUP(L2739,Продукция!B:D,3,0))</f>
        <v>Биологический_материал</v>
      </c>
      <c r="K2739" t="str">
        <f>IF(L2739="","",VLOOKUP(L2739,Продукция!B:C,2,0))</f>
        <v>Сыворотка крови</v>
      </c>
      <c r="L2739" s="155" t="s">
        <v>302</v>
      </c>
      <c r="M2739">
        <f>IF(L2739="","",VLOOKUP(L2739,Продукция!B:L,11,0))</f>
        <v>0</v>
      </c>
      <c r="N2739" s="150" t="s">
        <v>873</v>
      </c>
      <c r="P2739" s="150" t="s">
        <v>340</v>
      </c>
      <c r="Q2739" s="150" t="s">
        <v>854</v>
      </c>
      <c r="R2739" s="153" t="s">
        <v>5042</v>
      </c>
      <c r="S2739" s="11">
        <v>20</v>
      </c>
      <c r="T2739" s="11" t="s">
        <v>5286</v>
      </c>
      <c r="V2739" s="14">
        <v>45780</v>
      </c>
      <c r="Z2739" s="162" t="s">
        <v>4823</v>
      </c>
      <c r="AA2739" s="15">
        <v>0.51041666666666663</v>
      </c>
      <c r="AB2739" t="str">
        <f>IF(L2739="","",VLOOKUP(L2739&amp;I2739,Продукция!A:I,9,0))</f>
        <v>рекомендация производителя набора</v>
      </c>
      <c r="AC2739" s="14">
        <v>45789</v>
      </c>
      <c r="AD2739" s="11" t="s">
        <v>2676</v>
      </c>
      <c r="AE2739" s="11" t="s">
        <v>4823</v>
      </c>
      <c r="AF2739" t="str">
        <f>IF(AD2739="","",VLOOKUP(AD2739,'Сотрудники и ссылки'!A:B,2,0))</f>
        <v>Серолог</v>
      </c>
      <c r="AG2739">
        <f>IF(AD2739="","",VLOOKUP(AD2739,'Сотрудники и ссылки'!A:C,3,0))</f>
        <v>20007746</v>
      </c>
      <c r="AH2739" s="11" t="s">
        <v>2676</v>
      </c>
      <c r="AI2739" t="str">
        <f>IF(AH2739="","",VLOOKUP(AH2739,'Сотрудники и ссылки'!A:B,2,0))</f>
        <v>Серолог</v>
      </c>
      <c r="AJ2739">
        <f>IF(AH2739="","",VLOOKUP(AH2739,'Сотрудники и ссылки'!A:C,3,0))</f>
        <v>20007746</v>
      </c>
      <c r="AK2739" s="14">
        <v>45789</v>
      </c>
      <c r="AL2739" s="2">
        <f>IF(AK2739="","",AK2739+VLOOKUP(I2739,'Вид исследования'!B:E,4,0))</f>
        <v>45790</v>
      </c>
      <c r="AM2739" s="2">
        <f>IF(AK2739="","",AK2739+VLOOKUP(I2739,'Вид исследования'!B:F,5,0))</f>
        <v>45790</v>
      </c>
      <c r="AN2739" s="14">
        <v>45789</v>
      </c>
      <c r="AP2739" s="11" t="s">
        <v>189</v>
      </c>
      <c r="AQ2739" t="str">
        <f>IFERROR(IF(L2739="","",VLOOKUP(L2739&amp;I2739,Продукция!A:K,11,0)),"обратитесь к админ справочника")</f>
        <v>согласно рекомендациям производителя теста</v>
      </c>
      <c r="AR2739" s="11" t="s">
        <v>4823</v>
      </c>
      <c r="AS2739" t="str">
        <f>IFERROR(IF(L2739="","",VLOOKUP(L2739&amp;I2739,Продукция!A:J,10,0)),"обратитесь к админ справочника")</f>
        <v>инструкция по применению набора РЗГА Ньюкасла</v>
      </c>
      <c r="AT2739" s="11" t="s">
        <v>4823</v>
      </c>
      <c r="AU2739" s="11" t="s">
        <v>4823</v>
      </c>
      <c r="AV2739" s="11" t="s">
        <v>2676</v>
      </c>
      <c r="AW2739" s="11" t="s">
        <v>4824</v>
      </c>
      <c r="AX2739" s="11" t="s">
        <v>509</v>
      </c>
      <c r="AY2739" s="11" t="s">
        <v>1737</v>
      </c>
      <c r="AZ2739" s="11">
        <v>108</v>
      </c>
      <c r="BA2739" s="11">
        <v>39</v>
      </c>
      <c r="BC2739" s="11" t="s">
        <v>5124</v>
      </c>
    </row>
    <row r="2740" spans="1:55" x14ac:dyDescent="0.25">
      <c r="A2740" t="str">
        <f t="shared" si="48"/>
        <v>С/851Болезнь Ньюкасла уровень антител</v>
      </c>
      <c r="B2740" t="str">
        <f>IF(E2740="","",INDEX(Лаборатории!A:A,MATCH('Производственный контроль'!E2740,Лаборатории!B:B,0)))</f>
        <v xml:space="preserve">КУРИНОЕ ЦАРСТВО АО </v>
      </c>
      <c r="C2740" t="str">
        <f>IF(E2740="","",VLOOKUP(E2740,Лаборатории!B:D,3,0))</f>
        <v>U377_CHL</v>
      </c>
      <c r="D2740" s="12">
        <v>45785</v>
      </c>
      <c r="E2740" s="150" t="s">
        <v>793</v>
      </c>
      <c r="F2740" s="11" t="s">
        <v>371</v>
      </c>
      <c r="G2740" s="11" t="s">
        <v>509</v>
      </c>
      <c r="H2740" s="11" t="s">
        <v>312</v>
      </c>
      <c r="I2740" s="11" t="s">
        <v>3434</v>
      </c>
      <c r="J2740" t="str">
        <f>IF(L2740="","",VLOOKUP(L2740,Продукция!B:D,3,0))</f>
        <v>Биологический_материал</v>
      </c>
      <c r="K2740" t="str">
        <f>IF(L2740="","",VLOOKUP(L2740,Продукция!B:C,2,0))</f>
        <v>Сыворотка крови</v>
      </c>
      <c r="L2740" s="155" t="s">
        <v>302</v>
      </c>
      <c r="M2740">
        <f>IF(L2740="","",VLOOKUP(L2740,Продукция!B:L,11,0))</f>
        <v>0</v>
      </c>
      <c r="N2740" s="150" t="s">
        <v>873</v>
      </c>
      <c r="P2740" s="150" t="s">
        <v>340</v>
      </c>
      <c r="Q2740" s="150" t="s">
        <v>854</v>
      </c>
      <c r="R2740" s="153" t="s">
        <v>5045</v>
      </c>
      <c r="S2740" s="11">
        <v>20</v>
      </c>
      <c r="T2740" s="11" t="s">
        <v>5286</v>
      </c>
      <c r="V2740" s="14">
        <v>45781</v>
      </c>
      <c r="Z2740" s="162" t="s">
        <v>4823</v>
      </c>
      <c r="AA2740" s="15">
        <v>0.51041666666666663</v>
      </c>
      <c r="AB2740" t="str">
        <f>IF(L2740="","",VLOOKUP(L2740&amp;I2740,Продукция!A:I,9,0))</f>
        <v>рекомендация производителя набора</v>
      </c>
      <c r="AC2740" s="14">
        <v>45789</v>
      </c>
      <c r="AD2740" s="11" t="s">
        <v>2676</v>
      </c>
      <c r="AE2740" s="11" t="s">
        <v>4823</v>
      </c>
      <c r="AF2740" t="str">
        <f>IF(AD2740="","",VLOOKUP(AD2740,'Сотрудники и ссылки'!A:B,2,0))</f>
        <v>Серолог</v>
      </c>
      <c r="AG2740">
        <f>IF(AD2740="","",VLOOKUP(AD2740,'Сотрудники и ссылки'!A:C,3,0))</f>
        <v>20007746</v>
      </c>
      <c r="AH2740" s="11" t="s">
        <v>2676</v>
      </c>
      <c r="AI2740" t="str">
        <f>IF(AH2740="","",VLOOKUP(AH2740,'Сотрудники и ссылки'!A:B,2,0))</f>
        <v>Серолог</v>
      </c>
      <c r="AJ2740">
        <f>IF(AH2740="","",VLOOKUP(AH2740,'Сотрудники и ссылки'!A:C,3,0))</f>
        <v>20007746</v>
      </c>
      <c r="AK2740" s="14">
        <v>45789</v>
      </c>
      <c r="AL2740" s="2">
        <f>IF(AK2740="","",AK2740+VLOOKUP(I2740,'Вид исследования'!B:E,4,0))</f>
        <v>45790</v>
      </c>
      <c r="AM2740" s="2">
        <f>IF(AK2740="","",AK2740+VLOOKUP(I2740,'Вид исследования'!B:F,5,0))</f>
        <v>45790</v>
      </c>
      <c r="AN2740" s="14">
        <v>45789</v>
      </c>
      <c r="AP2740" s="11" t="s">
        <v>189</v>
      </c>
      <c r="AQ2740" t="str">
        <f>IFERROR(IF(L2740="","",VLOOKUP(L2740&amp;I2740,Продукция!A:K,11,0)),"обратитесь к админ справочника")</f>
        <v>согласно рекомендациям производителя теста</v>
      </c>
      <c r="AR2740" s="11" t="s">
        <v>4823</v>
      </c>
      <c r="AS2740" t="str">
        <f>IFERROR(IF(L2740="","",VLOOKUP(L2740&amp;I2740,Продукция!A:J,10,0)),"обратитесь к админ справочника")</f>
        <v>инструкция по применению набора РЗГА Ньюкасла</v>
      </c>
      <c r="AT2740" s="11" t="s">
        <v>4823</v>
      </c>
      <c r="AU2740" s="11" t="s">
        <v>4823</v>
      </c>
      <c r="AV2740" s="11" t="s">
        <v>2676</v>
      </c>
      <c r="AW2740" s="11" t="s">
        <v>4824</v>
      </c>
      <c r="AX2740" s="11" t="s">
        <v>509</v>
      </c>
      <c r="AY2740" s="11" t="s">
        <v>1756</v>
      </c>
      <c r="AZ2740" s="11">
        <v>108</v>
      </c>
      <c r="BA2740" s="11">
        <v>39</v>
      </c>
      <c r="BC2740" s="11" t="s">
        <v>5124</v>
      </c>
    </row>
    <row r="2741" spans="1:55" x14ac:dyDescent="0.25">
      <c r="A2741" t="str">
        <f t="shared" si="48"/>
        <v>С/851Болезнь Ньюкасла уровень антител</v>
      </c>
      <c r="B2741" t="str">
        <f>IF(E2741="","",INDEX(Лаборатории!A:A,MATCH('Производственный контроль'!E2741,Лаборатории!B:B,0)))</f>
        <v xml:space="preserve">КУРИНОЕ ЦАРСТВО АО </v>
      </c>
      <c r="C2741" t="str">
        <f>IF(E2741="","",VLOOKUP(E2741,Лаборатории!B:D,3,0))</f>
        <v>U377_CHL</v>
      </c>
      <c r="D2741" s="12">
        <v>45785</v>
      </c>
      <c r="E2741" s="150" t="s">
        <v>793</v>
      </c>
      <c r="F2741" s="11" t="s">
        <v>371</v>
      </c>
      <c r="G2741" s="11" t="s">
        <v>509</v>
      </c>
      <c r="H2741" s="11" t="s">
        <v>312</v>
      </c>
      <c r="I2741" s="11" t="s">
        <v>3434</v>
      </c>
      <c r="J2741" t="str">
        <f>IF(L2741="","",VLOOKUP(L2741,Продукция!B:D,3,0))</f>
        <v>Биологический_материал</v>
      </c>
      <c r="K2741" t="str">
        <f>IF(L2741="","",VLOOKUP(L2741,Продукция!B:C,2,0))</f>
        <v>Сыворотка крови</v>
      </c>
      <c r="L2741" s="155" t="s">
        <v>302</v>
      </c>
      <c r="M2741">
        <f>IF(L2741="","",VLOOKUP(L2741,Продукция!B:L,11,0))</f>
        <v>0</v>
      </c>
      <c r="N2741" s="150" t="s">
        <v>873</v>
      </c>
      <c r="P2741" s="150" t="s">
        <v>340</v>
      </c>
      <c r="Q2741" s="150" t="s">
        <v>854</v>
      </c>
      <c r="R2741" s="153" t="s">
        <v>5046</v>
      </c>
      <c r="S2741" s="11">
        <v>20</v>
      </c>
      <c r="T2741" s="11" t="s">
        <v>5286</v>
      </c>
      <c r="V2741" s="14">
        <v>45781</v>
      </c>
      <c r="Z2741" s="162" t="s">
        <v>4823</v>
      </c>
      <c r="AA2741" s="15">
        <v>0.51041666666666663</v>
      </c>
      <c r="AB2741" t="str">
        <f>IF(L2741="","",VLOOKUP(L2741&amp;I2741,Продукция!A:I,9,0))</f>
        <v>рекомендация производителя набора</v>
      </c>
      <c r="AC2741" s="14">
        <v>45789</v>
      </c>
      <c r="AD2741" s="11" t="s">
        <v>2676</v>
      </c>
      <c r="AE2741" s="11" t="s">
        <v>4823</v>
      </c>
      <c r="AF2741" t="str">
        <f>IF(AD2741="","",VLOOKUP(AD2741,'Сотрудники и ссылки'!A:B,2,0))</f>
        <v>Серолог</v>
      </c>
      <c r="AG2741">
        <f>IF(AD2741="","",VLOOKUP(AD2741,'Сотрудники и ссылки'!A:C,3,0))</f>
        <v>20007746</v>
      </c>
      <c r="AH2741" s="11" t="s">
        <v>2676</v>
      </c>
      <c r="AI2741" t="str">
        <f>IF(AH2741="","",VLOOKUP(AH2741,'Сотрудники и ссылки'!A:B,2,0))</f>
        <v>Серолог</v>
      </c>
      <c r="AJ2741">
        <f>IF(AH2741="","",VLOOKUP(AH2741,'Сотрудники и ссылки'!A:C,3,0))</f>
        <v>20007746</v>
      </c>
      <c r="AK2741" s="14">
        <v>45789</v>
      </c>
      <c r="AL2741" s="2">
        <f>IF(AK2741="","",AK2741+VLOOKUP(I2741,'Вид исследования'!B:E,4,0))</f>
        <v>45790</v>
      </c>
      <c r="AM2741" s="2">
        <f>IF(AK2741="","",AK2741+VLOOKUP(I2741,'Вид исследования'!B:F,5,0))</f>
        <v>45790</v>
      </c>
      <c r="AN2741" s="14">
        <v>45789</v>
      </c>
      <c r="AP2741" s="11" t="s">
        <v>189</v>
      </c>
      <c r="AQ2741" t="str">
        <f>IFERROR(IF(L2741="","",VLOOKUP(L2741&amp;I2741,Продукция!A:K,11,0)),"обратитесь к админ справочника")</f>
        <v>согласно рекомендациям производителя теста</v>
      </c>
      <c r="AR2741" s="11" t="s">
        <v>4823</v>
      </c>
      <c r="AS2741" t="str">
        <f>IFERROR(IF(L2741="","",VLOOKUP(L2741&amp;I2741,Продукция!A:J,10,0)),"обратитесь к админ справочника")</f>
        <v>инструкция по применению набора РЗГА Ньюкасла</v>
      </c>
      <c r="AT2741" s="11" t="s">
        <v>4823</v>
      </c>
      <c r="AU2741" s="11" t="s">
        <v>4823</v>
      </c>
      <c r="AV2741" s="11" t="s">
        <v>2676</v>
      </c>
      <c r="AW2741" s="11" t="s">
        <v>4824</v>
      </c>
      <c r="AX2741" s="11" t="s">
        <v>509</v>
      </c>
      <c r="AY2741" s="11" t="s">
        <v>1757</v>
      </c>
      <c r="AZ2741" s="11">
        <v>108</v>
      </c>
      <c r="BA2741" s="11">
        <v>39</v>
      </c>
      <c r="BC2741" s="11" t="s">
        <v>5124</v>
      </c>
    </row>
    <row r="2742" spans="1:55" x14ac:dyDescent="0.25">
      <c r="A2742" t="str">
        <f t="shared" si="48"/>
        <v>С/851Болезнь Ньюкасла уровень антител</v>
      </c>
      <c r="B2742" t="str">
        <f>IF(E2742="","",INDEX(Лаборатории!A:A,MATCH('Производственный контроль'!E2742,Лаборатории!B:B,0)))</f>
        <v xml:space="preserve">КУРИНОЕ ЦАРСТВО АО </v>
      </c>
      <c r="C2742" t="str">
        <f>IF(E2742="","",VLOOKUP(E2742,Лаборатории!B:D,3,0))</f>
        <v>U377_CHL</v>
      </c>
      <c r="D2742" s="12">
        <v>45785</v>
      </c>
      <c r="E2742" s="150" t="s">
        <v>793</v>
      </c>
      <c r="F2742" s="11" t="s">
        <v>371</v>
      </c>
      <c r="G2742" s="11" t="s">
        <v>509</v>
      </c>
      <c r="H2742" s="11" t="s">
        <v>312</v>
      </c>
      <c r="I2742" s="11" t="s">
        <v>3434</v>
      </c>
      <c r="J2742" t="str">
        <f>IF(L2742="","",VLOOKUP(L2742,Продукция!B:D,3,0))</f>
        <v>Биологический_материал</v>
      </c>
      <c r="K2742" t="str">
        <f>IF(L2742="","",VLOOKUP(L2742,Продукция!B:C,2,0))</f>
        <v>Сыворотка крови</v>
      </c>
      <c r="L2742" s="155" t="s">
        <v>302</v>
      </c>
      <c r="M2742">
        <f>IF(L2742="","",VLOOKUP(L2742,Продукция!B:L,11,0))</f>
        <v>0</v>
      </c>
      <c r="N2742" s="150" t="s">
        <v>873</v>
      </c>
      <c r="P2742" s="150" t="s">
        <v>340</v>
      </c>
      <c r="Q2742" s="150" t="s">
        <v>854</v>
      </c>
      <c r="R2742" s="153" t="s">
        <v>5048</v>
      </c>
      <c r="S2742" s="11">
        <v>20</v>
      </c>
      <c r="T2742" s="11" t="s">
        <v>5286</v>
      </c>
      <c r="V2742" s="14">
        <v>45781</v>
      </c>
      <c r="Z2742" s="162" t="s">
        <v>4823</v>
      </c>
      <c r="AA2742" s="15">
        <v>0.51041666666666663</v>
      </c>
      <c r="AB2742" t="str">
        <f>IF(L2742="","",VLOOKUP(L2742&amp;I2742,Продукция!A:I,9,0))</f>
        <v>рекомендация производителя набора</v>
      </c>
      <c r="AC2742" s="14">
        <v>45789</v>
      </c>
      <c r="AD2742" s="11" t="s">
        <v>2676</v>
      </c>
      <c r="AE2742" s="11" t="s">
        <v>4823</v>
      </c>
      <c r="AF2742" t="str">
        <f>IF(AD2742="","",VLOOKUP(AD2742,'Сотрудники и ссылки'!A:B,2,0))</f>
        <v>Серолог</v>
      </c>
      <c r="AG2742">
        <f>IF(AD2742="","",VLOOKUP(AD2742,'Сотрудники и ссылки'!A:C,3,0))</f>
        <v>20007746</v>
      </c>
      <c r="AH2742" s="11" t="s">
        <v>2676</v>
      </c>
      <c r="AI2742" t="str">
        <f>IF(AH2742="","",VLOOKUP(AH2742,'Сотрудники и ссылки'!A:B,2,0))</f>
        <v>Серолог</v>
      </c>
      <c r="AJ2742">
        <f>IF(AH2742="","",VLOOKUP(AH2742,'Сотрудники и ссылки'!A:C,3,0))</f>
        <v>20007746</v>
      </c>
      <c r="AK2742" s="14">
        <v>45789</v>
      </c>
      <c r="AL2742" s="2">
        <f>IF(AK2742="","",AK2742+VLOOKUP(I2742,'Вид исследования'!B:E,4,0))</f>
        <v>45790</v>
      </c>
      <c r="AM2742" s="2">
        <f>IF(AK2742="","",AK2742+VLOOKUP(I2742,'Вид исследования'!B:F,5,0))</f>
        <v>45790</v>
      </c>
      <c r="AN2742" s="14">
        <v>45789</v>
      </c>
      <c r="AP2742" s="11" t="s">
        <v>189</v>
      </c>
      <c r="AQ2742" t="str">
        <f>IFERROR(IF(L2742="","",VLOOKUP(L2742&amp;I2742,Продукция!A:K,11,0)),"обратитесь к админ справочника")</f>
        <v>согласно рекомендациям производителя теста</v>
      </c>
      <c r="AR2742" s="11" t="s">
        <v>4823</v>
      </c>
      <c r="AS2742" t="str">
        <f>IFERROR(IF(L2742="","",VLOOKUP(L2742&amp;I2742,Продукция!A:J,10,0)),"обратитесь к админ справочника")</f>
        <v>инструкция по применению набора РЗГА Ньюкасла</v>
      </c>
      <c r="AT2742" s="11" t="s">
        <v>4823</v>
      </c>
      <c r="AU2742" s="11" t="s">
        <v>4823</v>
      </c>
      <c r="AV2742" s="11" t="s">
        <v>2676</v>
      </c>
      <c r="AW2742" s="11" t="s">
        <v>4824</v>
      </c>
      <c r="AX2742" s="11" t="s">
        <v>509</v>
      </c>
      <c r="AY2742" s="11" t="s">
        <v>1760</v>
      </c>
      <c r="AZ2742" s="11">
        <v>108</v>
      </c>
      <c r="BA2742" s="11">
        <v>39</v>
      </c>
      <c r="BC2742" s="11" t="s">
        <v>5124</v>
      </c>
    </row>
    <row r="2743" spans="1:55" x14ac:dyDescent="0.25">
      <c r="A2743" t="str">
        <f t="shared" si="48"/>
        <v>С/851Болезнь Ньюкасла уровень антител</v>
      </c>
      <c r="B2743" t="str">
        <f>IF(E2743="","",INDEX(Лаборатории!A:A,MATCH('Производственный контроль'!E2743,Лаборатории!B:B,0)))</f>
        <v xml:space="preserve">КУРИНОЕ ЦАРСТВО АО </v>
      </c>
      <c r="C2743" t="str">
        <f>IF(E2743="","",VLOOKUP(E2743,Лаборатории!B:D,3,0))</f>
        <v>U377_CHL</v>
      </c>
      <c r="D2743" s="12">
        <v>45785</v>
      </c>
      <c r="E2743" s="150" t="s">
        <v>793</v>
      </c>
      <c r="F2743" s="11" t="s">
        <v>371</v>
      </c>
      <c r="G2743" s="11" t="s">
        <v>509</v>
      </c>
      <c r="H2743" s="11" t="s">
        <v>312</v>
      </c>
      <c r="I2743" s="11" t="s">
        <v>3434</v>
      </c>
      <c r="J2743" t="str">
        <f>IF(L2743="","",VLOOKUP(L2743,Продукция!B:D,3,0))</f>
        <v>Биологический_материал</v>
      </c>
      <c r="K2743" t="str">
        <f>IF(L2743="","",VLOOKUP(L2743,Продукция!B:C,2,0))</f>
        <v>Сыворотка крови</v>
      </c>
      <c r="L2743" s="155" t="s">
        <v>302</v>
      </c>
      <c r="M2743">
        <f>IF(L2743="","",VLOOKUP(L2743,Продукция!B:L,11,0))</f>
        <v>0</v>
      </c>
      <c r="N2743" s="150" t="s">
        <v>873</v>
      </c>
      <c r="P2743" s="150" t="s">
        <v>340</v>
      </c>
      <c r="Q2743" s="150" t="s">
        <v>854</v>
      </c>
      <c r="R2743" s="153" t="s">
        <v>5049</v>
      </c>
      <c r="S2743" s="11">
        <v>20</v>
      </c>
      <c r="T2743" s="11" t="s">
        <v>5286</v>
      </c>
      <c r="V2743" s="14">
        <v>45781</v>
      </c>
      <c r="Z2743" s="162" t="s">
        <v>4823</v>
      </c>
      <c r="AA2743" s="15">
        <v>0.51041666666666663</v>
      </c>
      <c r="AB2743" t="str">
        <f>IF(L2743="","",VLOOKUP(L2743&amp;I2743,Продукция!A:I,9,0))</f>
        <v>рекомендация производителя набора</v>
      </c>
      <c r="AC2743" s="14">
        <v>45789</v>
      </c>
      <c r="AD2743" s="11" t="s">
        <v>2676</v>
      </c>
      <c r="AE2743" s="11" t="s">
        <v>4823</v>
      </c>
      <c r="AF2743" t="str">
        <f>IF(AD2743="","",VLOOKUP(AD2743,'Сотрудники и ссылки'!A:B,2,0))</f>
        <v>Серолог</v>
      </c>
      <c r="AG2743">
        <f>IF(AD2743="","",VLOOKUP(AD2743,'Сотрудники и ссылки'!A:C,3,0))</f>
        <v>20007746</v>
      </c>
      <c r="AH2743" s="11" t="s">
        <v>2676</v>
      </c>
      <c r="AI2743" t="str">
        <f>IF(AH2743="","",VLOOKUP(AH2743,'Сотрудники и ссылки'!A:B,2,0))</f>
        <v>Серолог</v>
      </c>
      <c r="AJ2743">
        <f>IF(AH2743="","",VLOOKUP(AH2743,'Сотрудники и ссылки'!A:C,3,0))</f>
        <v>20007746</v>
      </c>
      <c r="AK2743" s="14">
        <v>45789</v>
      </c>
      <c r="AL2743" s="2">
        <f>IF(AK2743="","",AK2743+VLOOKUP(I2743,'Вид исследования'!B:E,4,0))</f>
        <v>45790</v>
      </c>
      <c r="AM2743" s="2">
        <f>IF(AK2743="","",AK2743+VLOOKUP(I2743,'Вид исследования'!B:F,5,0))</f>
        <v>45790</v>
      </c>
      <c r="AN2743" s="14">
        <v>45789</v>
      </c>
      <c r="AP2743" s="11" t="s">
        <v>189</v>
      </c>
      <c r="AQ2743" t="str">
        <f>IFERROR(IF(L2743="","",VLOOKUP(L2743&amp;I2743,Продукция!A:K,11,0)),"обратитесь к админ справочника")</f>
        <v>согласно рекомендациям производителя теста</v>
      </c>
      <c r="AR2743" s="11" t="s">
        <v>4823</v>
      </c>
      <c r="AS2743" t="str">
        <f>IFERROR(IF(L2743="","",VLOOKUP(L2743&amp;I2743,Продукция!A:J,10,0)),"обратитесь к админ справочника")</f>
        <v>инструкция по применению набора РЗГА Ньюкасла</v>
      </c>
      <c r="AT2743" s="11" t="s">
        <v>4823</v>
      </c>
      <c r="AU2743" s="11" t="s">
        <v>4823</v>
      </c>
      <c r="AV2743" s="11" t="s">
        <v>2676</v>
      </c>
      <c r="AW2743" s="11" t="s">
        <v>4824</v>
      </c>
      <c r="AX2743" s="11" t="s">
        <v>509</v>
      </c>
      <c r="AY2743" s="11" t="s">
        <v>1761</v>
      </c>
      <c r="AZ2743" s="11">
        <v>108</v>
      </c>
      <c r="BA2743" s="11">
        <v>39</v>
      </c>
      <c r="BC2743" s="11" t="s">
        <v>5124</v>
      </c>
    </row>
    <row r="2744" spans="1:55" x14ac:dyDescent="0.25">
      <c r="A2744" t="str">
        <f t="shared" si="48"/>
        <v>С/851Болезнь Ньюкасла уровень антител</v>
      </c>
      <c r="B2744" t="str">
        <f>IF(E2744="","",INDEX(Лаборатории!A:A,MATCH('Производственный контроль'!E2744,Лаборатории!B:B,0)))</f>
        <v xml:space="preserve">КУРИНОЕ ЦАРСТВО АО </v>
      </c>
      <c r="C2744" t="str">
        <f>IF(E2744="","",VLOOKUP(E2744,Лаборатории!B:D,3,0))</f>
        <v>U377_CHL</v>
      </c>
      <c r="D2744" s="12">
        <v>45785</v>
      </c>
      <c r="E2744" s="150" t="s">
        <v>793</v>
      </c>
      <c r="F2744" s="11" t="s">
        <v>371</v>
      </c>
      <c r="G2744" s="11" t="s">
        <v>509</v>
      </c>
      <c r="H2744" s="11" t="s">
        <v>312</v>
      </c>
      <c r="I2744" s="11" t="s">
        <v>3434</v>
      </c>
      <c r="J2744" t="str">
        <f>IF(L2744="","",VLOOKUP(L2744,Продукция!B:D,3,0))</f>
        <v>Биологический_материал</v>
      </c>
      <c r="K2744" t="str">
        <f>IF(L2744="","",VLOOKUP(L2744,Продукция!B:C,2,0))</f>
        <v>Сыворотка крови</v>
      </c>
      <c r="L2744" s="155" t="s">
        <v>302</v>
      </c>
      <c r="M2744">
        <f>IF(L2744="","",VLOOKUP(L2744,Продукция!B:L,11,0))</f>
        <v>0</v>
      </c>
      <c r="N2744" s="150" t="s">
        <v>873</v>
      </c>
      <c r="P2744" s="150" t="s">
        <v>340</v>
      </c>
      <c r="Q2744" s="150" t="s">
        <v>854</v>
      </c>
      <c r="R2744" s="153" t="s">
        <v>5047</v>
      </c>
      <c r="S2744" s="11">
        <v>20</v>
      </c>
      <c r="T2744" s="11" t="s">
        <v>5286</v>
      </c>
      <c r="V2744" s="14">
        <v>45782</v>
      </c>
      <c r="Z2744" s="162" t="s">
        <v>4823</v>
      </c>
      <c r="AA2744" s="15">
        <v>0.51041666666666663</v>
      </c>
      <c r="AB2744" t="str">
        <f>IF(L2744="","",VLOOKUP(L2744&amp;I2744,Продукция!A:I,9,0))</f>
        <v>рекомендация производителя набора</v>
      </c>
      <c r="AC2744" s="14">
        <v>45789</v>
      </c>
      <c r="AD2744" s="11" t="s">
        <v>2676</v>
      </c>
      <c r="AE2744" s="11" t="s">
        <v>4823</v>
      </c>
      <c r="AF2744" t="str">
        <f>IF(AD2744="","",VLOOKUP(AD2744,'Сотрудники и ссылки'!A:B,2,0))</f>
        <v>Серолог</v>
      </c>
      <c r="AG2744">
        <f>IF(AD2744="","",VLOOKUP(AD2744,'Сотрудники и ссылки'!A:C,3,0))</f>
        <v>20007746</v>
      </c>
      <c r="AH2744" s="11" t="s">
        <v>2676</v>
      </c>
      <c r="AI2744" t="str">
        <f>IF(AH2744="","",VLOOKUP(AH2744,'Сотрудники и ссылки'!A:B,2,0))</f>
        <v>Серолог</v>
      </c>
      <c r="AJ2744">
        <f>IF(AH2744="","",VLOOKUP(AH2744,'Сотрудники и ссылки'!A:C,3,0))</f>
        <v>20007746</v>
      </c>
      <c r="AK2744" s="14">
        <v>45789</v>
      </c>
      <c r="AL2744" s="2">
        <f>IF(AK2744="","",AK2744+VLOOKUP(I2744,'Вид исследования'!B:E,4,0))</f>
        <v>45790</v>
      </c>
      <c r="AM2744" s="2">
        <f>IF(AK2744="","",AK2744+VLOOKUP(I2744,'Вид исследования'!B:F,5,0))</f>
        <v>45790</v>
      </c>
      <c r="AN2744" s="14">
        <v>45789</v>
      </c>
      <c r="AP2744" s="11" t="s">
        <v>189</v>
      </c>
      <c r="AQ2744" t="str">
        <f>IFERROR(IF(L2744="","",VLOOKUP(L2744&amp;I2744,Продукция!A:K,11,0)),"обратитесь к админ справочника")</f>
        <v>согласно рекомендациям производителя теста</v>
      </c>
      <c r="AR2744" s="11" t="s">
        <v>4823</v>
      </c>
      <c r="AS2744" t="str">
        <f>IFERROR(IF(L2744="","",VLOOKUP(L2744&amp;I2744,Продукция!A:J,10,0)),"обратитесь к админ справочника")</f>
        <v>инструкция по применению набора РЗГА Ньюкасла</v>
      </c>
      <c r="AT2744" s="11" t="s">
        <v>4823</v>
      </c>
      <c r="AU2744" s="11" t="s">
        <v>4823</v>
      </c>
      <c r="AV2744" s="11" t="s">
        <v>2676</v>
      </c>
      <c r="AW2744" s="11" t="s">
        <v>4824</v>
      </c>
      <c r="AX2744" s="11" t="s">
        <v>509</v>
      </c>
      <c r="AY2744" s="11" t="s">
        <v>1759</v>
      </c>
      <c r="AZ2744" s="11">
        <v>108</v>
      </c>
      <c r="BA2744" s="11">
        <v>39</v>
      </c>
      <c r="BC2744" s="11" t="s">
        <v>5124</v>
      </c>
    </row>
    <row r="2745" spans="1:55" x14ac:dyDescent="0.25">
      <c r="A2745" t="str">
        <f t="shared" si="48"/>
        <v>С/851Болезнь Ньюкасла уровень антител</v>
      </c>
      <c r="B2745" t="str">
        <f>IF(E2745="","",INDEX(Лаборатории!A:A,MATCH('Производственный контроль'!E2745,Лаборатории!B:B,0)))</f>
        <v xml:space="preserve">КУРИНОЕ ЦАРСТВО АО </v>
      </c>
      <c r="C2745" t="str">
        <f>IF(E2745="","",VLOOKUP(E2745,Лаборатории!B:D,3,0))</f>
        <v>U377_CHL</v>
      </c>
      <c r="D2745" s="12">
        <v>45785</v>
      </c>
      <c r="E2745" s="150" t="s">
        <v>793</v>
      </c>
      <c r="F2745" s="11" t="s">
        <v>371</v>
      </c>
      <c r="G2745" s="11" t="s">
        <v>509</v>
      </c>
      <c r="H2745" s="11" t="s">
        <v>312</v>
      </c>
      <c r="I2745" s="11" t="s">
        <v>3434</v>
      </c>
      <c r="J2745" t="str">
        <f>IF(L2745="","",VLOOKUP(L2745,Продукция!B:D,3,0))</f>
        <v>Биологический_материал</v>
      </c>
      <c r="K2745" t="str">
        <f>IF(L2745="","",VLOOKUP(L2745,Продукция!B:C,2,0))</f>
        <v>Сыворотка крови</v>
      </c>
      <c r="L2745" s="155" t="s">
        <v>302</v>
      </c>
      <c r="M2745">
        <f>IF(L2745="","",VLOOKUP(L2745,Продукция!B:L,11,0))</f>
        <v>0</v>
      </c>
      <c r="N2745" s="150" t="s">
        <v>873</v>
      </c>
      <c r="P2745" s="150" t="s">
        <v>340</v>
      </c>
      <c r="Q2745" s="150" t="s">
        <v>854</v>
      </c>
      <c r="R2745" s="153" t="s">
        <v>5239</v>
      </c>
      <c r="S2745" s="11">
        <v>20</v>
      </c>
      <c r="T2745" s="11" t="s">
        <v>5286</v>
      </c>
      <c r="V2745" s="14">
        <v>45782</v>
      </c>
      <c r="Z2745" s="162" t="s">
        <v>4823</v>
      </c>
      <c r="AA2745" s="15">
        <v>0.51041666666666663</v>
      </c>
      <c r="AB2745" t="str">
        <f>IF(L2745="","",VLOOKUP(L2745&amp;I2745,Продукция!A:I,9,0))</f>
        <v>рекомендация производителя набора</v>
      </c>
      <c r="AC2745" s="14">
        <v>45789</v>
      </c>
      <c r="AD2745" s="11" t="s">
        <v>2676</v>
      </c>
      <c r="AE2745" s="11" t="s">
        <v>4823</v>
      </c>
      <c r="AF2745" t="str">
        <f>IF(AD2745="","",VLOOKUP(AD2745,'Сотрудники и ссылки'!A:B,2,0))</f>
        <v>Серолог</v>
      </c>
      <c r="AG2745">
        <f>IF(AD2745="","",VLOOKUP(AD2745,'Сотрудники и ссылки'!A:C,3,0))</f>
        <v>20007746</v>
      </c>
      <c r="AH2745" s="11" t="s">
        <v>2676</v>
      </c>
      <c r="AI2745" t="str">
        <f>IF(AH2745="","",VLOOKUP(AH2745,'Сотрудники и ссылки'!A:B,2,0))</f>
        <v>Серолог</v>
      </c>
      <c r="AJ2745">
        <f>IF(AH2745="","",VLOOKUP(AH2745,'Сотрудники и ссылки'!A:C,3,0))</f>
        <v>20007746</v>
      </c>
      <c r="AK2745" s="14">
        <v>45789</v>
      </c>
      <c r="AL2745" s="2">
        <f>IF(AK2745="","",AK2745+VLOOKUP(I2745,'Вид исследования'!B:E,4,0))</f>
        <v>45790</v>
      </c>
      <c r="AM2745" s="2">
        <f>IF(AK2745="","",AK2745+VLOOKUP(I2745,'Вид исследования'!B:F,5,0))</f>
        <v>45790</v>
      </c>
      <c r="AN2745" s="14">
        <v>45789</v>
      </c>
      <c r="AP2745" s="11" t="s">
        <v>189</v>
      </c>
      <c r="AQ2745" t="str">
        <f>IFERROR(IF(L2745="","",VLOOKUP(L2745&amp;I2745,Продукция!A:K,11,0)),"обратитесь к админ справочника")</f>
        <v>согласно рекомендациям производителя теста</v>
      </c>
      <c r="AR2745" s="11" t="s">
        <v>4823</v>
      </c>
      <c r="AS2745" t="str">
        <f>IFERROR(IF(L2745="","",VLOOKUP(L2745&amp;I2745,Продукция!A:J,10,0)),"обратитесь к админ справочника")</f>
        <v>инструкция по применению набора РЗГА Ньюкасла</v>
      </c>
      <c r="AT2745" s="11" t="s">
        <v>4823</v>
      </c>
      <c r="AU2745" s="11" t="s">
        <v>4823</v>
      </c>
      <c r="AV2745" s="11" t="s">
        <v>2676</v>
      </c>
      <c r="AW2745" s="11" t="s">
        <v>4824</v>
      </c>
      <c r="AX2745" s="11" t="s">
        <v>509</v>
      </c>
      <c r="AY2745" s="11" t="s">
        <v>1758</v>
      </c>
      <c r="AZ2745" s="11">
        <v>108</v>
      </c>
      <c r="BA2745" s="11">
        <v>39</v>
      </c>
      <c r="BC2745" s="11" t="s">
        <v>5124</v>
      </c>
    </row>
    <row r="2746" spans="1:55" x14ac:dyDescent="0.25">
      <c r="A2746" t="str">
        <f t="shared" si="48"/>
        <v>С/851Болезнь Ньюкасла уровень антител</v>
      </c>
      <c r="B2746" t="str">
        <f>IF(E2746="","",INDEX(Лаборатории!A:A,MATCH('Производственный контроль'!E2746,Лаборатории!B:B,0)))</f>
        <v xml:space="preserve">КУРИНОЕ ЦАРСТВО АО </v>
      </c>
      <c r="C2746" t="str">
        <f>IF(E2746="","",VLOOKUP(E2746,Лаборатории!B:D,3,0))</f>
        <v>U377_CHL</v>
      </c>
      <c r="D2746" s="12">
        <v>45785</v>
      </c>
      <c r="E2746" s="150" t="s">
        <v>793</v>
      </c>
      <c r="F2746" s="11" t="s">
        <v>371</v>
      </c>
      <c r="G2746" s="11" t="s">
        <v>509</v>
      </c>
      <c r="H2746" s="11" t="s">
        <v>312</v>
      </c>
      <c r="I2746" s="11" t="s">
        <v>3434</v>
      </c>
      <c r="J2746" t="str">
        <f>IF(L2746="","",VLOOKUP(L2746,Продукция!B:D,3,0))</f>
        <v>Биологический_материал</v>
      </c>
      <c r="K2746" t="str">
        <f>IF(L2746="","",VLOOKUP(L2746,Продукция!B:C,2,0))</f>
        <v>Сыворотка крови</v>
      </c>
      <c r="L2746" s="155" t="s">
        <v>302</v>
      </c>
      <c r="M2746">
        <f>IF(L2746="","",VLOOKUP(L2746,Продукция!B:L,11,0))</f>
        <v>0</v>
      </c>
      <c r="N2746" s="150" t="s">
        <v>873</v>
      </c>
      <c r="P2746" s="150" t="s">
        <v>340</v>
      </c>
      <c r="Q2746" s="150" t="s">
        <v>854</v>
      </c>
      <c r="R2746" s="153" t="s">
        <v>5044</v>
      </c>
      <c r="S2746" s="11">
        <v>20</v>
      </c>
      <c r="T2746" s="11" t="s">
        <v>5286</v>
      </c>
      <c r="V2746" s="14">
        <v>45782</v>
      </c>
      <c r="Z2746" s="162" t="s">
        <v>4823</v>
      </c>
      <c r="AA2746" s="15">
        <v>0.51041666666666663</v>
      </c>
      <c r="AB2746" t="str">
        <f>IF(L2746="","",VLOOKUP(L2746&amp;I2746,Продукция!A:I,9,0))</f>
        <v>рекомендация производителя набора</v>
      </c>
      <c r="AC2746" s="14">
        <v>45789</v>
      </c>
      <c r="AD2746" s="11" t="s">
        <v>2676</v>
      </c>
      <c r="AE2746" s="11" t="s">
        <v>4823</v>
      </c>
      <c r="AF2746" t="str">
        <f>IF(AD2746="","",VLOOKUP(AD2746,'Сотрудники и ссылки'!A:B,2,0))</f>
        <v>Серолог</v>
      </c>
      <c r="AG2746">
        <f>IF(AD2746="","",VLOOKUP(AD2746,'Сотрудники и ссылки'!A:C,3,0))</f>
        <v>20007746</v>
      </c>
      <c r="AH2746" s="11" t="s">
        <v>2676</v>
      </c>
      <c r="AI2746" t="str">
        <f>IF(AH2746="","",VLOOKUP(AH2746,'Сотрудники и ссылки'!A:B,2,0))</f>
        <v>Серолог</v>
      </c>
      <c r="AJ2746">
        <f>IF(AH2746="","",VLOOKUP(AH2746,'Сотрудники и ссылки'!A:C,3,0))</f>
        <v>20007746</v>
      </c>
      <c r="AK2746" s="14">
        <v>45789</v>
      </c>
      <c r="AL2746" s="2">
        <f>IF(AK2746="","",AK2746+VLOOKUP(I2746,'Вид исследования'!B:E,4,0))</f>
        <v>45790</v>
      </c>
      <c r="AM2746" s="2">
        <f>IF(AK2746="","",AK2746+VLOOKUP(I2746,'Вид исследования'!B:F,5,0))</f>
        <v>45790</v>
      </c>
      <c r="AN2746" s="14">
        <v>45789</v>
      </c>
      <c r="AP2746" s="11" t="s">
        <v>189</v>
      </c>
      <c r="AQ2746" t="str">
        <f>IFERROR(IF(L2746="","",VLOOKUP(L2746&amp;I2746,Продукция!A:K,11,0)),"обратитесь к админ справочника")</f>
        <v>согласно рекомендациям производителя теста</v>
      </c>
      <c r="AR2746" s="11" t="s">
        <v>4823</v>
      </c>
      <c r="AS2746" t="str">
        <f>IFERROR(IF(L2746="","",VLOOKUP(L2746&amp;I2746,Продукция!A:J,10,0)),"обратитесь к админ справочника")</f>
        <v>инструкция по применению набора РЗГА Ньюкасла</v>
      </c>
      <c r="AT2746" s="11" t="s">
        <v>4823</v>
      </c>
      <c r="AU2746" s="11" t="s">
        <v>4823</v>
      </c>
      <c r="AV2746" s="11" t="s">
        <v>2676</v>
      </c>
      <c r="AW2746" s="11" t="s">
        <v>4824</v>
      </c>
      <c r="AX2746" s="11" t="s">
        <v>509</v>
      </c>
      <c r="AY2746" s="11" t="s">
        <v>1755</v>
      </c>
      <c r="AZ2746" s="11">
        <v>108</v>
      </c>
      <c r="BA2746" s="11">
        <v>39</v>
      </c>
      <c r="BC2746" s="11" t="s">
        <v>5124</v>
      </c>
    </row>
    <row r="2747" spans="1:55" x14ac:dyDescent="0.25">
      <c r="A2747" t="str">
        <f t="shared" si="48"/>
        <v>С/851Болезнь Ньюкасла уровень антител</v>
      </c>
      <c r="B2747" t="str">
        <f>IF(E2747="","",INDEX(Лаборатории!A:A,MATCH('Производственный контроль'!E2747,Лаборатории!B:B,0)))</f>
        <v xml:space="preserve">КУРИНОЕ ЦАРСТВО АО </v>
      </c>
      <c r="C2747" t="str">
        <f>IF(E2747="","",VLOOKUP(E2747,Лаборатории!B:D,3,0))</f>
        <v>U377_CHL</v>
      </c>
      <c r="D2747" s="12">
        <v>45785</v>
      </c>
      <c r="E2747" s="150" t="s">
        <v>793</v>
      </c>
      <c r="F2747" s="11" t="s">
        <v>371</v>
      </c>
      <c r="G2747" s="11" t="s">
        <v>509</v>
      </c>
      <c r="H2747" s="11" t="s">
        <v>312</v>
      </c>
      <c r="I2747" s="11" t="s">
        <v>3434</v>
      </c>
      <c r="J2747" t="str">
        <f>IF(L2747="","",VLOOKUP(L2747,Продукция!B:D,3,0))</f>
        <v>Биологический_материал</v>
      </c>
      <c r="K2747" t="str">
        <f>IF(L2747="","",VLOOKUP(L2747,Продукция!B:C,2,0))</f>
        <v>Сыворотка крови</v>
      </c>
      <c r="L2747" s="155" t="s">
        <v>302</v>
      </c>
      <c r="M2747">
        <f>IF(L2747="","",VLOOKUP(L2747,Продукция!B:L,11,0))</f>
        <v>0</v>
      </c>
      <c r="N2747" s="150" t="s">
        <v>873</v>
      </c>
      <c r="P2747" s="150" t="s">
        <v>340</v>
      </c>
      <c r="Q2747" s="150" t="s">
        <v>854</v>
      </c>
      <c r="R2747" s="153" t="s">
        <v>5043</v>
      </c>
      <c r="S2747" s="11">
        <v>20</v>
      </c>
      <c r="T2747" s="11" t="s">
        <v>5286</v>
      </c>
      <c r="V2747" s="14">
        <v>45782</v>
      </c>
      <c r="Z2747" s="162" t="s">
        <v>4823</v>
      </c>
      <c r="AA2747" s="15">
        <v>0.51041666666666663</v>
      </c>
      <c r="AB2747" t="str">
        <f>IF(L2747="","",VLOOKUP(L2747&amp;I2747,Продукция!A:I,9,0))</f>
        <v>рекомендация производителя набора</v>
      </c>
      <c r="AC2747" s="14">
        <v>45789</v>
      </c>
      <c r="AD2747" s="11" t="s">
        <v>2676</v>
      </c>
      <c r="AE2747" s="11" t="s">
        <v>4823</v>
      </c>
      <c r="AF2747" t="str">
        <f>IF(AD2747="","",VLOOKUP(AD2747,'Сотрудники и ссылки'!A:B,2,0))</f>
        <v>Серолог</v>
      </c>
      <c r="AG2747">
        <f>IF(AD2747="","",VLOOKUP(AD2747,'Сотрудники и ссылки'!A:C,3,0))</f>
        <v>20007746</v>
      </c>
      <c r="AH2747" s="11" t="s">
        <v>2676</v>
      </c>
      <c r="AI2747" t="str">
        <f>IF(AH2747="","",VLOOKUP(AH2747,'Сотрудники и ссылки'!A:B,2,0))</f>
        <v>Серолог</v>
      </c>
      <c r="AJ2747">
        <f>IF(AH2747="","",VLOOKUP(AH2747,'Сотрудники и ссылки'!A:C,3,0))</f>
        <v>20007746</v>
      </c>
      <c r="AK2747" s="14">
        <v>45789</v>
      </c>
      <c r="AL2747" s="2">
        <f>IF(AK2747="","",AK2747+VLOOKUP(I2747,'Вид исследования'!B:E,4,0))</f>
        <v>45790</v>
      </c>
      <c r="AM2747" s="2">
        <f>IF(AK2747="","",AK2747+VLOOKUP(I2747,'Вид исследования'!B:F,5,0))</f>
        <v>45790</v>
      </c>
      <c r="AN2747" s="14">
        <v>45789</v>
      </c>
      <c r="AP2747" s="11" t="s">
        <v>189</v>
      </c>
      <c r="AQ2747" t="str">
        <f>IFERROR(IF(L2747="","",VLOOKUP(L2747&amp;I2747,Продукция!A:K,11,0)),"обратитесь к админ справочника")</f>
        <v>согласно рекомендациям производителя теста</v>
      </c>
      <c r="AR2747" s="11" t="s">
        <v>4823</v>
      </c>
      <c r="AS2747" t="str">
        <f>IFERROR(IF(L2747="","",VLOOKUP(L2747&amp;I2747,Продукция!A:J,10,0)),"обратитесь к админ справочника")</f>
        <v>инструкция по применению набора РЗГА Ньюкасла</v>
      </c>
      <c r="AT2747" s="11" t="s">
        <v>4823</v>
      </c>
      <c r="AU2747" s="11" t="s">
        <v>4823</v>
      </c>
      <c r="AV2747" s="11" t="s">
        <v>2676</v>
      </c>
      <c r="AW2747" s="11" t="s">
        <v>4824</v>
      </c>
      <c r="AX2747" s="11" t="s">
        <v>509</v>
      </c>
      <c r="AY2747" s="11" t="s">
        <v>1754</v>
      </c>
      <c r="AZ2747" s="11">
        <v>108</v>
      </c>
      <c r="BA2747" s="11">
        <v>39</v>
      </c>
      <c r="BC2747" s="11" t="s">
        <v>5124</v>
      </c>
    </row>
    <row r="2748" spans="1:55" x14ac:dyDescent="0.25">
      <c r="A2748" t="str">
        <f t="shared" si="48"/>
        <v>С/851Вирус гриппа птиц подтипа H9 уровень антител (ВНИИЗЖ)</v>
      </c>
      <c r="B2748" t="str">
        <f>IF(E2748="","",INDEX(Лаборатории!A:A,MATCH('Производственный контроль'!E2748,Лаборатории!B:B,0)))</f>
        <v xml:space="preserve">КУРИНОЕ ЦАРСТВО АО </v>
      </c>
      <c r="C2748" t="str">
        <f>IF(E2748="","",VLOOKUP(E2748,Лаборатории!B:D,3,0))</f>
        <v>U377_CHL</v>
      </c>
      <c r="D2748" s="12">
        <v>45785</v>
      </c>
      <c r="E2748" s="150" t="s">
        <v>793</v>
      </c>
      <c r="F2748" s="11" t="s">
        <v>371</v>
      </c>
      <c r="G2748" s="11" t="s">
        <v>509</v>
      </c>
      <c r="H2748" s="11" t="s">
        <v>312</v>
      </c>
      <c r="I2748" s="11" t="s">
        <v>3435</v>
      </c>
      <c r="J2748" t="str">
        <f>IF(L2748="","",VLOOKUP(L2748,Продукция!B:D,3,0))</f>
        <v>Биологический_материал</v>
      </c>
      <c r="K2748" t="str">
        <f>IF(L2748="","",VLOOKUP(L2748,Продукция!B:C,2,0))</f>
        <v>Сыворотка крови</v>
      </c>
      <c r="L2748" s="155" t="s">
        <v>302</v>
      </c>
      <c r="M2748">
        <f>IF(L2748="","",VLOOKUP(L2748,Продукция!B:L,11,0))</f>
        <v>0</v>
      </c>
      <c r="N2748" s="150" t="s">
        <v>873</v>
      </c>
      <c r="P2748" s="150" t="s">
        <v>340</v>
      </c>
      <c r="Q2748" s="150" t="s">
        <v>854</v>
      </c>
      <c r="R2748" s="153" t="s">
        <v>5023</v>
      </c>
      <c r="S2748" s="11">
        <v>20</v>
      </c>
      <c r="T2748" s="11" t="s">
        <v>5286</v>
      </c>
      <c r="V2748" s="14">
        <v>45776</v>
      </c>
      <c r="Z2748" s="162" t="s">
        <v>4823</v>
      </c>
      <c r="AA2748" s="15">
        <v>0.51041666666666663</v>
      </c>
      <c r="AB2748" t="str">
        <f>IF(L2748="","",VLOOKUP(L2748&amp;I2748,Продукция!A:I,9,0))</f>
        <v>рекомендация производителя набора</v>
      </c>
      <c r="AC2748" s="14">
        <v>45791</v>
      </c>
      <c r="AD2748" s="11" t="s">
        <v>2673</v>
      </c>
      <c r="AE2748" s="11" t="s">
        <v>4823</v>
      </c>
      <c r="AF2748" t="str">
        <f>IF(AD2748="","",VLOOKUP(AD2748,'Сотрудники и ссылки'!A:B,2,0))</f>
        <v>Серолог</v>
      </c>
      <c r="AG2748">
        <f>IF(AD2748="","",VLOOKUP(AD2748,'Сотрудники и ссылки'!A:C,3,0))</f>
        <v>20001771</v>
      </c>
      <c r="AH2748" s="11" t="s">
        <v>2673</v>
      </c>
      <c r="AI2748" t="str">
        <f>IF(AH2748="","",VLOOKUP(AH2748,'Сотрудники и ссылки'!A:B,2,0))</f>
        <v>Серолог</v>
      </c>
      <c r="AJ2748">
        <f>IF(AH2748="","",VLOOKUP(AH2748,'Сотрудники и ссылки'!A:C,3,0))</f>
        <v>20001771</v>
      </c>
      <c r="AK2748" s="14">
        <v>45791</v>
      </c>
      <c r="AL2748" s="2">
        <f>IF(AK2748="","",AK2748+VLOOKUP(I2748,'Вид исследования'!B:E,4,0))</f>
        <v>45792</v>
      </c>
      <c r="AM2748" s="2">
        <f>IF(AK2748="","",AK2748+VLOOKUP(I2748,'Вид исследования'!B:F,5,0))</f>
        <v>45792</v>
      </c>
      <c r="AN2748" s="14">
        <v>45791</v>
      </c>
      <c r="AP2748" s="11" t="s">
        <v>189</v>
      </c>
      <c r="AQ2748" t="str">
        <f>IFERROR(IF(L2748="","",VLOOKUP(L2748&amp;I2748,Продукция!A:K,11,0)),"обратитесь к админ справочника")</f>
        <v>согласно рекомендациям производителя теста</v>
      </c>
      <c r="AR2748" s="11" t="s">
        <v>4823</v>
      </c>
      <c r="AS2748" t="str">
        <f>IFERROR(IF(L2748="","",VLOOKUP(L2748&amp;I2748,Продукция!A:J,10,0)),"обратитесь к админ справочника")</f>
        <v>инструкция по применению набора AI, Н9</v>
      </c>
      <c r="AT2748" s="11" t="s">
        <v>4823</v>
      </c>
      <c r="AU2748" s="11" t="s">
        <v>4823</v>
      </c>
      <c r="AV2748" s="11" t="s">
        <v>2673</v>
      </c>
      <c r="AW2748" s="11" t="s">
        <v>4824</v>
      </c>
      <c r="AX2748" s="11" t="s">
        <v>509</v>
      </c>
      <c r="AY2748" s="11" t="s">
        <v>1738</v>
      </c>
      <c r="AZ2748" s="11">
        <v>108</v>
      </c>
      <c r="BA2748" s="11">
        <v>39</v>
      </c>
      <c r="BC2748" s="11" t="s">
        <v>5124</v>
      </c>
    </row>
    <row r="2749" spans="1:55" x14ac:dyDescent="0.25">
      <c r="A2749" t="str">
        <f t="shared" si="48"/>
        <v>С/851Вирус гриппа птиц подтипа H9 уровень антител (ВНИИЗЖ)</v>
      </c>
      <c r="B2749" t="str">
        <f>IF(E2749="","",INDEX(Лаборатории!A:A,MATCH('Производственный контроль'!E2749,Лаборатории!B:B,0)))</f>
        <v xml:space="preserve">КУРИНОЕ ЦАРСТВО АО </v>
      </c>
      <c r="C2749" t="str">
        <f>IF(E2749="","",VLOOKUP(E2749,Лаборатории!B:D,3,0))</f>
        <v>U377_CHL</v>
      </c>
      <c r="D2749" s="12">
        <v>45785</v>
      </c>
      <c r="E2749" s="150" t="s">
        <v>793</v>
      </c>
      <c r="F2749" s="11" t="s">
        <v>371</v>
      </c>
      <c r="G2749" s="11" t="s">
        <v>509</v>
      </c>
      <c r="H2749" s="11" t="s">
        <v>312</v>
      </c>
      <c r="I2749" s="11" t="s">
        <v>3435</v>
      </c>
      <c r="J2749" t="str">
        <f>IF(L2749="","",VLOOKUP(L2749,Продукция!B:D,3,0))</f>
        <v>Биологический_материал</v>
      </c>
      <c r="K2749" t="str">
        <f>IF(L2749="","",VLOOKUP(L2749,Продукция!B:C,2,0))</f>
        <v>Сыворотка крови</v>
      </c>
      <c r="L2749" s="155" t="s">
        <v>302</v>
      </c>
      <c r="M2749">
        <f>IF(L2749="","",VLOOKUP(L2749,Продукция!B:L,11,0))</f>
        <v>0</v>
      </c>
      <c r="N2749" s="150" t="s">
        <v>873</v>
      </c>
      <c r="P2749" s="150" t="s">
        <v>340</v>
      </c>
      <c r="Q2749" s="150" t="s">
        <v>854</v>
      </c>
      <c r="R2749" s="153" t="s">
        <v>5018</v>
      </c>
      <c r="S2749" s="11">
        <v>20</v>
      </c>
      <c r="T2749" s="11" t="s">
        <v>5286</v>
      </c>
      <c r="V2749" s="14">
        <v>45777</v>
      </c>
      <c r="Z2749" s="162" t="s">
        <v>4823</v>
      </c>
      <c r="AA2749" s="15">
        <v>0.51041666666666663</v>
      </c>
      <c r="AB2749" t="str">
        <f>IF(L2749="","",VLOOKUP(L2749&amp;I2749,Продукция!A:I,9,0))</f>
        <v>рекомендация производителя набора</v>
      </c>
      <c r="AC2749" s="14">
        <v>45791</v>
      </c>
      <c r="AD2749" s="11" t="s">
        <v>2673</v>
      </c>
      <c r="AE2749" s="11" t="s">
        <v>4823</v>
      </c>
      <c r="AF2749" t="str">
        <f>IF(AD2749="","",VLOOKUP(AD2749,'Сотрудники и ссылки'!A:B,2,0))</f>
        <v>Серолог</v>
      </c>
      <c r="AG2749">
        <f>IF(AD2749="","",VLOOKUP(AD2749,'Сотрудники и ссылки'!A:C,3,0))</f>
        <v>20001771</v>
      </c>
      <c r="AH2749" s="11" t="s">
        <v>2673</v>
      </c>
      <c r="AI2749" t="str">
        <f>IF(AH2749="","",VLOOKUP(AH2749,'Сотрудники и ссылки'!A:B,2,0))</f>
        <v>Серолог</v>
      </c>
      <c r="AJ2749">
        <f>IF(AH2749="","",VLOOKUP(AH2749,'Сотрудники и ссылки'!A:C,3,0))</f>
        <v>20001771</v>
      </c>
      <c r="AK2749" s="14">
        <v>45791</v>
      </c>
      <c r="AL2749" s="2">
        <f>IF(AK2749="","",AK2749+VLOOKUP(I2749,'Вид исследования'!B:E,4,0))</f>
        <v>45792</v>
      </c>
      <c r="AM2749" s="2">
        <f>IF(AK2749="","",AK2749+VLOOKUP(I2749,'Вид исследования'!B:F,5,0))</f>
        <v>45792</v>
      </c>
      <c r="AN2749" s="14">
        <v>45791</v>
      </c>
      <c r="AP2749" s="11" t="s">
        <v>189</v>
      </c>
      <c r="AQ2749" t="str">
        <f>IFERROR(IF(L2749="","",VLOOKUP(L2749&amp;I2749,Продукция!A:K,11,0)),"обратитесь к админ справочника")</f>
        <v>согласно рекомендациям производителя теста</v>
      </c>
      <c r="AR2749" s="11" t="s">
        <v>4823</v>
      </c>
      <c r="AS2749" t="str">
        <f>IFERROR(IF(L2749="","",VLOOKUP(L2749&amp;I2749,Продукция!A:J,10,0)),"обратитесь к админ справочника")</f>
        <v>инструкция по применению набора AI, Н9</v>
      </c>
      <c r="AT2749" s="11" t="s">
        <v>4823</v>
      </c>
      <c r="AU2749" s="11" t="s">
        <v>4823</v>
      </c>
      <c r="AV2749" s="11" t="s">
        <v>2673</v>
      </c>
      <c r="AW2749" s="11" t="s">
        <v>4824</v>
      </c>
      <c r="AX2749" s="11" t="s">
        <v>509</v>
      </c>
      <c r="AY2749" s="11" t="s">
        <v>1730</v>
      </c>
      <c r="AZ2749" s="11">
        <v>108</v>
      </c>
      <c r="BA2749" s="11">
        <v>39</v>
      </c>
      <c r="BC2749" s="11" t="s">
        <v>5124</v>
      </c>
    </row>
    <row r="2750" spans="1:55" x14ac:dyDescent="0.25">
      <c r="A2750" t="str">
        <f t="shared" si="48"/>
        <v>С/851Вирус гриппа птиц подтипа H9 уровень антител (ВНИИЗЖ)</v>
      </c>
      <c r="B2750" t="str">
        <f>IF(E2750="","",INDEX(Лаборатории!A:A,MATCH('Производственный контроль'!E2750,Лаборатории!B:B,0)))</f>
        <v xml:space="preserve">КУРИНОЕ ЦАРСТВО АО </v>
      </c>
      <c r="C2750" t="str">
        <f>IF(E2750="","",VLOOKUP(E2750,Лаборатории!B:D,3,0))</f>
        <v>U377_CHL</v>
      </c>
      <c r="D2750" s="12">
        <v>45785</v>
      </c>
      <c r="E2750" s="150" t="s">
        <v>793</v>
      </c>
      <c r="F2750" s="11" t="s">
        <v>371</v>
      </c>
      <c r="G2750" s="11" t="s">
        <v>509</v>
      </c>
      <c r="H2750" s="11" t="s">
        <v>312</v>
      </c>
      <c r="I2750" s="11" t="s">
        <v>3435</v>
      </c>
      <c r="J2750" t="str">
        <f>IF(L2750="","",VLOOKUP(L2750,Продукция!B:D,3,0))</f>
        <v>Биологический_материал</v>
      </c>
      <c r="K2750" t="str">
        <f>IF(L2750="","",VLOOKUP(L2750,Продукция!B:C,2,0))</f>
        <v>Сыворотка крови</v>
      </c>
      <c r="L2750" s="155" t="s">
        <v>302</v>
      </c>
      <c r="M2750">
        <f>IF(L2750="","",VLOOKUP(L2750,Продукция!B:L,11,0))</f>
        <v>0</v>
      </c>
      <c r="N2750" s="150" t="s">
        <v>873</v>
      </c>
      <c r="P2750" s="150" t="s">
        <v>340</v>
      </c>
      <c r="Q2750" s="150" t="s">
        <v>854</v>
      </c>
      <c r="R2750" s="153" t="s">
        <v>5041</v>
      </c>
      <c r="S2750" s="11">
        <v>20</v>
      </c>
      <c r="T2750" s="11" t="s">
        <v>5286</v>
      </c>
      <c r="V2750" s="14">
        <v>45780</v>
      </c>
      <c r="Z2750" s="162" t="s">
        <v>4823</v>
      </c>
      <c r="AA2750" s="15">
        <v>0.51041666666666663</v>
      </c>
      <c r="AB2750" t="str">
        <f>IF(L2750="","",VLOOKUP(L2750&amp;I2750,Продукция!A:I,9,0))</f>
        <v>рекомендация производителя набора</v>
      </c>
      <c r="AC2750" s="14">
        <v>45791</v>
      </c>
      <c r="AD2750" s="11" t="s">
        <v>2673</v>
      </c>
      <c r="AE2750" s="11" t="s">
        <v>4823</v>
      </c>
      <c r="AF2750" t="str">
        <f>IF(AD2750="","",VLOOKUP(AD2750,'Сотрудники и ссылки'!A:B,2,0))</f>
        <v>Серолог</v>
      </c>
      <c r="AG2750">
        <f>IF(AD2750="","",VLOOKUP(AD2750,'Сотрудники и ссылки'!A:C,3,0))</f>
        <v>20001771</v>
      </c>
      <c r="AH2750" s="11" t="s">
        <v>2673</v>
      </c>
      <c r="AI2750" t="str">
        <f>IF(AH2750="","",VLOOKUP(AH2750,'Сотрудники и ссылки'!A:B,2,0))</f>
        <v>Серолог</v>
      </c>
      <c r="AJ2750">
        <f>IF(AH2750="","",VLOOKUP(AH2750,'Сотрудники и ссылки'!A:C,3,0))</f>
        <v>20001771</v>
      </c>
      <c r="AK2750" s="14">
        <v>45791</v>
      </c>
      <c r="AL2750" s="2">
        <f>IF(AK2750="","",AK2750+VLOOKUP(I2750,'Вид исследования'!B:E,4,0))</f>
        <v>45792</v>
      </c>
      <c r="AM2750" s="2">
        <f>IF(AK2750="","",AK2750+VLOOKUP(I2750,'Вид исследования'!B:F,5,0))</f>
        <v>45792</v>
      </c>
      <c r="AN2750" s="14">
        <v>45791</v>
      </c>
      <c r="AP2750" s="11" t="s">
        <v>189</v>
      </c>
      <c r="AQ2750" t="str">
        <f>IFERROR(IF(L2750="","",VLOOKUP(L2750&amp;I2750,Продукция!A:K,11,0)),"обратитесь к админ справочника")</f>
        <v>согласно рекомендациям производителя теста</v>
      </c>
      <c r="AR2750" s="11" t="s">
        <v>4823</v>
      </c>
      <c r="AS2750" t="str">
        <f>IFERROR(IF(L2750="","",VLOOKUP(L2750&amp;I2750,Продукция!A:J,10,0)),"обратитесь к админ справочника")</f>
        <v>инструкция по применению набора AI, Н9</v>
      </c>
      <c r="AT2750" s="11" t="s">
        <v>4823</v>
      </c>
      <c r="AU2750" s="11" t="s">
        <v>4823</v>
      </c>
      <c r="AV2750" s="11" t="s">
        <v>2673</v>
      </c>
      <c r="AW2750" s="11" t="s">
        <v>4824</v>
      </c>
      <c r="AX2750" s="11" t="s">
        <v>509</v>
      </c>
      <c r="AY2750" s="11" t="s">
        <v>1735</v>
      </c>
      <c r="AZ2750" s="11">
        <v>108</v>
      </c>
      <c r="BA2750" s="11">
        <v>39</v>
      </c>
      <c r="BC2750" s="11" t="s">
        <v>5124</v>
      </c>
    </row>
    <row r="2751" spans="1:55" x14ac:dyDescent="0.25">
      <c r="A2751" t="str">
        <f t="shared" si="48"/>
        <v>С/851Вирус гриппа птиц подтипа H9 уровень антител (ВНИИЗЖ)</v>
      </c>
      <c r="B2751" t="str">
        <f>IF(E2751="","",INDEX(Лаборатории!A:A,MATCH('Производственный контроль'!E2751,Лаборатории!B:B,0)))</f>
        <v xml:space="preserve">КУРИНОЕ ЦАРСТВО АО </v>
      </c>
      <c r="C2751" t="str">
        <f>IF(E2751="","",VLOOKUP(E2751,Лаборатории!B:D,3,0))</f>
        <v>U377_CHL</v>
      </c>
      <c r="D2751" s="12">
        <v>45785</v>
      </c>
      <c r="E2751" s="150" t="s">
        <v>793</v>
      </c>
      <c r="F2751" s="11" t="s">
        <v>371</v>
      </c>
      <c r="G2751" s="11" t="s">
        <v>509</v>
      </c>
      <c r="H2751" s="11" t="s">
        <v>312</v>
      </c>
      <c r="I2751" s="11" t="s">
        <v>3435</v>
      </c>
      <c r="J2751" t="str">
        <f>IF(L2751="","",VLOOKUP(L2751,Продукция!B:D,3,0))</f>
        <v>Биологический_материал</v>
      </c>
      <c r="K2751" t="str">
        <f>IF(L2751="","",VLOOKUP(L2751,Продукция!B:C,2,0))</f>
        <v>Сыворотка крови</v>
      </c>
      <c r="L2751" s="155" t="s">
        <v>302</v>
      </c>
      <c r="M2751">
        <f>IF(L2751="","",VLOOKUP(L2751,Продукция!B:L,11,0))</f>
        <v>0</v>
      </c>
      <c r="N2751" s="150" t="s">
        <v>873</v>
      </c>
      <c r="P2751" s="150" t="s">
        <v>340</v>
      </c>
      <c r="Q2751" s="150" t="s">
        <v>854</v>
      </c>
      <c r="R2751" s="153" t="s">
        <v>5042</v>
      </c>
      <c r="S2751" s="11">
        <v>20</v>
      </c>
      <c r="T2751" s="11" t="s">
        <v>5286</v>
      </c>
      <c r="V2751" s="14">
        <v>45780</v>
      </c>
      <c r="Z2751" s="162" t="s">
        <v>4823</v>
      </c>
      <c r="AA2751" s="15">
        <v>0.51041666666666663</v>
      </c>
      <c r="AB2751" t="str">
        <f>IF(L2751="","",VLOOKUP(L2751&amp;I2751,Продукция!A:I,9,0))</f>
        <v>рекомендация производителя набора</v>
      </c>
      <c r="AC2751" s="14">
        <v>45791</v>
      </c>
      <c r="AD2751" s="11" t="s">
        <v>2673</v>
      </c>
      <c r="AE2751" s="11" t="s">
        <v>4823</v>
      </c>
      <c r="AF2751" t="str">
        <f>IF(AD2751="","",VLOOKUP(AD2751,'Сотрудники и ссылки'!A:B,2,0))</f>
        <v>Серолог</v>
      </c>
      <c r="AG2751">
        <f>IF(AD2751="","",VLOOKUP(AD2751,'Сотрудники и ссылки'!A:C,3,0))</f>
        <v>20001771</v>
      </c>
      <c r="AH2751" s="11" t="s">
        <v>2673</v>
      </c>
      <c r="AI2751" t="str">
        <f>IF(AH2751="","",VLOOKUP(AH2751,'Сотрудники и ссылки'!A:B,2,0))</f>
        <v>Серолог</v>
      </c>
      <c r="AJ2751">
        <f>IF(AH2751="","",VLOOKUP(AH2751,'Сотрудники и ссылки'!A:C,3,0))</f>
        <v>20001771</v>
      </c>
      <c r="AK2751" s="14">
        <v>45791</v>
      </c>
      <c r="AL2751" s="2">
        <f>IF(AK2751="","",AK2751+VLOOKUP(I2751,'Вид исследования'!B:E,4,0))</f>
        <v>45792</v>
      </c>
      <c r="AM2751" s="2">
        <f>IF(AK2751="","",AK2751+VLOOKUP(I2751,'Вид исследования'!B:F,5,0))</f>
        <v>45792</v>
      </c>
      <c r="AN2751" s="14">
        <v>45791</v>
      </c>
      <c r="AP2751" s="11" t="s">
        <v>189</v>
      </c>
      <c r="AQ2751" t="str">
        <f>IFERROR(IF(L2751="","",VLOOKUP(L2751&amp;I2751,Продукция!A:K,11,0)),"обратитесь к админ справочника")</f>
        <v>согласно рекомендациям производителя теста</v>
      </c>
      <c r="AR2751" s="11" t="s">
        <v>4823</v>
      </c>
      <c r="AS2751" t="str">
        <f>IFERROR(IF(L2751="","",VLOOKUP(L2751&amp;I2751,Продукция!A:J,10,0)),"обратитесь к админ справочника")</f>
        <v>инструкция по применению набора AI, Н9</v>
      </c>
      <c r="AT2751" s="11" t="s">
        <v>4823</v>
      </c>
      <c r="AU2751" s="11" t="s">
        <v>4823</v>
      </c>
      <c r="AV2751" s="11" t="s">
        <v>2673</v>
      </c>
      <c r="AW2751" s="11" t="s">
        <v>4824</v>
      </c>
      <c r="AX2751" s="11" t="s">
        <v>509</v>
      </c>
      <c r="AY2751" s="11" t="s">
        <v>1737</v>
      </c>
      <c r="AZ2751" s="11">
        <v>108</v>
      </c>
      <c r="BA2751" s="11">
        <v>39</v>
      </c>
      <c r="BC2751" s="11" t="s">
        <v>5124</v>
      </c>
    </row>
    <row r="2752" spans="1:55" x14ac:dyDescent="0.25">
      <c r="A2752" t="str">
        <f t="shared" si="48"/>
        <v>С/851Вирус гриппа птиц подтипа Н5 уровень антител (ВНИИЗЖ)</v>
      </c>
      <c r="B2752" t="str">
        <f>IF(E2752="","",INDEX(Лаборатории!A:A,MATCH('Производственный контроль'!E2752,Лаборатории!B:B,0)))</f>
        <v xml:space="preserve">КУРИНОЕ ЦАРСТВО АО </v>
      </c>
      <c r="C2752" t="str">
        <f>IF(E2752="","",VLOOKUP(E2752,Лаборатории!B:D,3,0))</f>
        <v>U377_CHL</v>
      </c>
      <c r="D2752" s="12">
        <v>45785</v>
      </c>
      <c r="E2752" s="150" t="s">
        <v>793</v>
      </c>
      <c r="F2752" s="11" t="s">
        <v>371</v>
      </c>
      <c r="G2752" s="11" t="s">
        <v>509</v>
      </c>
      <c r="H2752" s="11" t="s">
        <v>312</v>
      </c>
      <c r="I2752" s="11" t="s">
        <v>3437</v>
      </c>
      <c r="J2752" t="str">
        <f>IF(L2752="","",VLOOKUP(L2752,Продукция!B:D,3,0))</f>
        <v>Биологический_материал</v>
      </c>
      <c r="K2752" t="str">
        <f>IF(L2752="","",VLOOKUP(L2752,Продукция!B:C,2,0))</f>
        <v>Сыворотка крови</v>
      </c>
      <c r="L2752" s="155" t="s">
        <v>302</v>
      </c>
      <c r="M2752">
        <f>IF(L2752="","",VLOOKUP(L2752,Продукция!B:L,11,0))</f>
        <v>0</v>
      </c>
      <c r="N2752" s="150" t="s">
        <v>873</v>
      </c>
      <c r="P2752" s="150" t="s">
        <v>340</v>
      </c>
      <c r="Q2752" s="150" t="s">
        <v>854</v>
      </c>
      <c r="R2752" s="153" t="s">
        <v>5023</v>
      </c>
      <c r="S2752" s="11">
        <v>20</v>
      </c>
      <c r="T2752" s="11" t="s">
        <v>5286</v>
      </c>
      <c r="V2752" s="14">
        <v>45776</v>
      </c>
      <c r="Z2752" s="162" t="s">
        <v>4823</v>
      </c>
      <c r="AA2752" s="15">
        <v>0.51041666666666663</v>
      </c>
      <c r="AB2752" t="str">
        <f>IF(L2752="","",VLOOKUP(L2752&amp;I2752,Продукция!A:I,9,0))</f>
        <v>рекомендация производителя набора</v>
      </c>
      <c r="AC2752" s="14">
        <v>45791</v>
      </c>
      <c r="AD2752" s="11" t="s">
        <v>2676</v>
      </c>
      <c r="AE2752" s="11" t="s">
        <v>4823</v>
      </c>
      <c r="AF2752" t="str">
        <f>IF(AD2752="","",VLOOKUP(AD2752,'Сотрудники и ссылки'!A:B,2,0))</f>
        <v>Серолог</v>
      </c>
      <c r="AG2752">
        <f>IF(AD2752="","",VLOOKUP(AD2752,'Сотрудники и ссылки'!A:C,3,0))</f>
        <v>20007746</v>
      </c>
      <c r="AH2752" s="11" t="s">
        <v>2676</v>
      </c>
      <c r="AI2752" t="str">
        <f>IF(AH2752="","",VLOOKUP(AH2752,'Сотрудники и ссылки'!A:B,2,0))</f>
        <v>Серолог</v>
      </c>
      <c r="AJ2752">
        <f>IF(AH2752="","",VLOOKUP(AH2752,'Сотрудники и ссылки'!A:C,3,0))</f>
        <v>20007746</v>
      </c>
      <c r="AK2752" s="14">
        <v>45791</v>
      </c>
      <c r="AL2752" s="2">
        <f>IF(AK2752="","",AK2752+VLOOKUP(I2752,'Вид исследования'!B:E,4,0))</f>
        <v>45792</v>
      </c>
      <c r="AM2752" s="2">
        <f>IF(AK2752="","",AK2752+VLOOKUP(I2752,'Вид исследования'!B:F,5,0))</f>
        <v>45792</v>
      </c>
      <c r="AN2752" s="14">
        <v>45791</v>
      </c>
      <c r="AP2752" s="11" t="s">
        <v>189</v>
      </c>
      <c r="AQ2752" t="str">
        <f>IFERROR(IF(L2752="","",VLOOKUP(L2752&amp;I2752,Продукция!A:K,11,0)),"обратитесь к админ справочника")</f>
        <v>согласно рекомендациям производителя теста</v>
      </c>
      <c r="AR2752" s="11" t="s">
        <v>4823</v>
      </c>
      <c r="AS2752" t="str">
        <f>IFERROR(IF(L2752="","",VLOOKUP(L2752&amp;I2752,Продукция!A:J,10,0)),"обратитесь к админ справочника")</f>
        <v>инструкция по применению набора AI, Н5</v>
      </c>
      <c r="AT2752" s="11" t="s">
        <v>4823</v>
      </c>
      <c r="AU2752" s="11" t="s">
        <v>4823</v>
      </c>
      <c r="AV2752" s="11" t="s">
        <v>2676</v>
      </c>
      <c r="AW2752" s="11" t="s">
        <v>4824</v>
      </c>
      <c r="AX2752" s="11" t="s">
        <v>509</v>
      </c>
      <c r="AY2752" s="11" t="s">
        <v>1738</v>
      </c>
      <c r="AZ2752" s="11">
        <v>108</v>
      </c>
      <c r="BA2752" s="11">
        <v>39</v>
      </c>
      <c r="BC2752" s="11" t="s">
        <v>5124</v>
      </c>
    </row>
    <row r="2753" spans="1:55" x14ac:dyDescent="0.25">
      <c r="A2753" t="str">
        <f t="shared" si="48"/>
        <v>С/851Вирус гриппа птиц подтипа Н5 уровень антител (ВНИИЗЖ)</v>
      </c>
      <c r="B2753" t="str">
        <f>IF(E2753="","",INDEX(Лаборатории!A:A,MATCH('Производственный контроль'!E2753,Лаборатории!B:B,0)))</f>
        <v xml:space="preserve">КУРИНОЕ ЦАРСТВО АО </v>
      </c>
      <c r="C2753" t="str">
        <f>IF(E2753="","",VLOOKUP(E2753,Лаборатории!B:D,3,0))</f>
        <v>U377_CHL</v>
      </c>
      <c r="D2753" s="12">
        <v>45785</v>
      </c>
      <c r="E2753" s="150" t="s">
        <v>793</v>
      </c>
      <c r="F2753" s="11" t="s">
        <v>371</v>
      </c>
      <c r="G2753" s="11" t="s">
        <v>509</v>
      </c>
      <c r="H2753" s="11" t="s">
        <v>312</v>
      </c>
      <c r="I2753" s="11" t="s">
        <v>3437</v>
      </c>
      <c r="J2753" t="str">
        <f>IF(L2753="","",VLOOKUP(L2753,Продукция!B:D,3,0))</f>
        <v>Биологический_материал</v>
      </c>
      <c r="K2753" t="str">
        <f>IF(L2753="","",VLOOKUP(L2753,Продукция!B:C,2,0))</f>
        <v>Сыворотка крови</v>
      </c>
      <c r="L2753" s="155" t="s">
        <v>302</v>
      </c>
      <c r="M2753">
        <f>IF(L2753="","",VLOOKUP(L2753,Продукция!B:L,11,0))</f>
        <v>0</v>
      </c>
      <c r="N2753" s="150" t="s">
        <v>873</v>
      </c>
      <c r="P2753" s="150" t="s">
        <v>340</v>
      </c>
      <c r="Q2753" s="150" t="s">
        <v>854</v>
      </c>
      <c r="R2753" s="153" t="s">
        <v>5018</v>
      </c>
      <c r="S2753" s="11">
        <v>20</v>
      </c>
      <c r="T2753" s="11" t="s">
        <v>5286</v>
      </c>
      <c r="V2753" s="14">
        <v>45777</v>
      </c>
      <c r="Z2753" s="162" t="s">
        <v>4823</v>
      </c>
      <c r="AA2753" s="15">
        <v>0.51041666666666663</v>
      </c>
      <c r="AB2753" t="str">
        <f>IF(L2753="","",VLOOKUP(L2753&amp;I2753,Продукция!A:I,9,0))</f>
        <v>рекомендация производителя набора</v>
      </c>
      <c r="AC2753" s="14">
        <v>45791</v>
      </c>
      <c r="AD2753" s="11" t="s">
        <v>2676</v>
      </c>
      <c r="AE2753" s="11" t="s">
        <v>4823</v>
      </c>
      <c r="AF2753" t="str">
        <f>IF(AD2753="","",VLOOKUP(AD2753,'Сотрудники и ссылки'!A:B,2,0))</f>
        <v>Серолог</v>
      </c>
      <c r="AG2753">
        <f>IF(AD2753="","",VLOOKUP(AD2753,'Сотрудники и ссылки'!A:C,3,0))</f>
        <v>20007746</v>
      </c>
      <c r="AH2753" s="11" t="s">
        <v>2676</v>
      </c>
      <c r="AI2753" t="str">
        <f>IF(AH2753="","",VLOOKUP(AH2753,'Сотрудники и ссылки'!A:B,2,0))</f>
        <v>Серолог</v>
      </c>
      <c r="AJ2753">
        <f>IF(AH2753="","",VLOOKUP(AH2753,'Сотрудники и ссылки'!A:C,3,0))</f>
        <v>20007746</v>
      </c>
      <c r="AK2753" s="14">
        <v>45791</v>
      </c>
      <c r="AL2753" s="2">
        <f>IF(AK2753="","",AK2753+VLOOKUP(I2753,'Вид исследования'!B:E,4,0))</f>
        <v>45792</v>
      </c>
      <c r="AM2753" s="2">
        <f>IF(AK2753="","",AK2753+VLOOKUP(I2753,'Вид исследования'!B:F,5,0))</f>
        <v>45792</v>
      </c>
      <c r="AN2753" s="14">
        <v>45791</v>
      </c>
      <c r="AP2753" s="11" t="s">
        <v>189</v>
      </c>
      <c r="AQ2753" t="str">
        <f>IFERROR(IF(L2753="","",VLOOKUP(L2753&amp;I2753,Продукция!A:K,11,0)),"обратитесь к админ справочника")</f>
        <v>согласно рекомендациям производителя теста</v>
      </c>
      <c r="AR2753" s="11" t="s">
        <v>4823</v>
      </c>
      <c r="AS2753" t="str">
        <f>IFERROR(IF(L2753="","",VLOOKUP(L2753&amp;I2753,Продукция!A:J,10,0)),"обратитесь к админ справочника")</f>
        <v>инструкция по применению набора AI, Н5</v>
      </c>
      <c r="AT2753" s="11" t="s">
        <v>4823</v>
      </c>
      <c r="AU2753" s="11" t="s">
        <v>4823</v>
      </c>
      <c r="AV2753" s="11" t="s">
        <v>2676</v>
      </c>
      <c r="AW2753" s="11" t="s">
        <v>4824</v>
      </c>
      <c r="AX2753" s="11" t="s">
        <v>509</v>
      </c>
      <c r="AY2753" s="11" t="s">
        <v>1730</v>
      </c>
      <c r="AZ2753" s="11">
        <v>108</v>
      </c>
      <c r="BA2753" s="11">
        <v>39</v>
      </c>
      <c r="BC2753" s="11" t="s">
        <v>5124</v>
      </c>
    </row>
    <row r="2754" spans="1:55" x14ac:dyDescent="0.25">
      <c r="A2754" t="str">
        <f t="shared" si="48"/>
        <v>С/851Вирус гриппа птиц подтипа Н5 уровень антител (ВНИИЗЖ)</v>
      </c>
      <c r="B2754" t="str">
        <f>IF(E2754="","",INDEX(Лаборатории!A:A,MATCH('Производственный контроль'!E2754,Лаборатории!B:B,0)))</f>
        <v xml:space="preserve">КУРИНОЕ ЦАРСТВО АО </v>
      </c>
      <c r="C2754" t="str">
        <f>IF(E2754="","",VLOOKUP(E2754,Лаборатории!B:D,3,0))</f>
        <v>U377_CHL</v>
      </c>
      <c r="D2754" s="12">
        <v>45785</v>
      </c>
      <c r="E2754" s="150" t="s">
        <v>793</v>
      </c>
      <c r="F2754" s="11" t="s">
        <v>371</v>
      </c>
      <c r="G2754" s="11" t="s">
        <v>509</v>
      </c>
      <c r="H2754" s="11" t="s">
        <v>312</v>
      </c>
      <c r="I2754" s="11" t="s">
        <v>3437</v>
      </c>
      <c r="J2754" t="str">
        <f>IF(L2754="","",VLOOKUP(L2754,Продукция!B:D,3,0))</f>
        <v>Биологический_материал</v>
      </c>
      <c r="K2754" t="str">
        <f>IF(L2754="","",VLOOKUP(L2754,Продукция!B:C,2,0))</f>
        <v>Сыворотка крови</v>
      </c>
      <c r="L2754" s="155" t="s">
        <v>302</v>
      </c>
      <c r="M2754">
        <f>IF(L2754="","",VLOOKUP(L2754,Продукция!B:L,11,0))</f>
        <v>0</v>
      </c>
      <c r="N2754" s="150" t="s">
        <v>873</v>
      </c>
      <c r="P2754" s="150" t="s">
        <v>340</v>
      </c>
      <c r="Q2754" s="150" t="s">
        <v>854</v>
      </c>
      <c r="R2754" s="153" t="s">
        <v>5041</v>
      </c>
      <c r="S2754" s="11">
        <v>20</v>
      </c>
      <c r="T2754" s="11" t="s">
        <v>5286</v>
      </c>
      <c r="V2754" s="14">
        <v>45780</v>
      </c>
      <c r="Z2754" s="162" t="s">
        <v>4823</v>
      </c>
      <c r="AA2754" s="15">
        <v>0.51041666666666663</v>
      </c>
      <c r="AB2754" t="str">
        <f>IF(L2754="","",VLOOKUP(L2754&amp;I2754,Продукция!A:I,9,0))</f>
        <v>рекомендация производителя набора</v>
      </c>
      <c r="AC2754" s="14">
        <v>45791</v>
      </c>
      <c r="AD2754" s="11" t="s">
        <v>2676</v>
      </c>
      <c r="AE2754" s="11" t="s">
        <v>4823</v>
      </c>
      <c r="AF2754" t="str">
        <f>IF(AD2754="","",VLOOKUP(AD2754,'Сотрудники и ссылки'!A:B,2,0))</f>
        <v>Серолог</v>
      </c>
      <c r="AG2754">
        <f>IF(AD2754="","",VLOOKUP(AD2754,'Сотрудники и ссылки'!A:C,3,0))</f>
        <v>20007746</v>
      </c>
      <c r="AH2754" s="11" t="s">
        <v>2676</v>
      </c>
      <c r="AI2754" t="str">
        <f>IF(AH2754="","",VLOOKUP(AH2754,'Сотрудники и ссылки'!A:B,2,0))</f>
        <v>Серолог</v>
      </c>
      <c r="AJ2754">
        <f>IF(AH2754="","",VLOOKUP(AH2754,'Сотрудники и ссылки'!A:C,3,0))</f>
        <v>20007746</v>
      </c>
      <c r="AK2754" s="14">
        <v>45791</v>
      </c>
      <c r="AL2754" s="2">
        <f>IF(AK2754="","",AK2754+VLOOKUP(I2754,'Вид исследования'!B:E,4,0))</f>
        <v>45792</v>
      </c>
      <c r="AM2754" s="2">
        <f>IF(AK2754="","",AK2754+VLOOKUP(I2754,'Вид исследования'!B:F,5,0))</f>
        <v>45792</v>
      </c>
      <c r="AN2754" s="14">
        <v>45791</v>
      </c>
      <c r="AP2754" s="11" t="s">
        <v>189</v>
      </c>
      <c r="AQ2754" t="str">
        <f>IFERROR(IF(L2754="","",VLOOKUP(L2754&amp;I2754,Продукция!A:K,11,0)),"обратитесь к админ справочника")</f>
        <v>согласно рекомендациям производителя теста</v>
      </c>
      <c r="AR2754" s="11" t="s">
        <v>4823</v>
      </c>
      <c r="AS2754" t="str">
        <f>IFERROR(IF(L2754="","",VLOOKUP(L2754&amp;I2754,Продукция!A:J,10,0)),"обратитесь к админ справочника")</f>
        <v>инструкция по применению набора AI, Н5</v>
      </c>
      <c r="AT2754" s="11" t="s">
        <v>4823</v>
      </c>
      <c r="AU2754" s="11" t="s">
        <v>4823</v>
      </c>
      <c r="AV2754" s="11" t="s">
        <v>2676</v>
      </c>
      <c r="AW2754" s="11" t="s">
        <v>4824</v>
      </c>
      <c r="AX2754" s="11" t="s">
        <v>509</v>
      </c>
      <c r="AY2754" s="11" t="s">
        <v>1735</v>
      </c>
      <c r="AZ2754" s="11">
        <v>108</v>
      </c>
      <c r="BA2754" s="11">
        <v>39</v>
      </c>
      <c r="BC2754" s="11" t="s">
        <v>5124</v>
      </c>
    </row>
    <row r="2755" spans="1:55" x14ac:dyDescent="0.25">
      <c r="A2755" t="str">
        <f t="shared" si="48"/>
        <v>С/851Вирус гриппа птиц подтипа Н5 уровень антител (ВНИИЗЖ)</v>
      </c>
      <c r="B2755" t="str">
        <f>IF(E2755="","",INDEX(Лаборатории!A:A,MATCH('Производственный контроль'!E2755,Лаборатории!B:B,0)))</f>
        <v xml:space="preserve">КУРИНОЕ ЦАРСТВО АО </v>
      </c>
      <c r="C2755" t="str">
        <f>IF(E2755="","",VLOOKUP(E2755,Лаборатории!B:D,3,0))</f>
        <v>U377_CHL</v>
      </c>
      <c r="D2755" s="12">
        <v>45785</v>
      </c>
      <c r="E2755" s="150" t="s">
        <v>793</v>
      </c>
      <c r="F2755" s="11" t="s">
        <v>371</v>
      </c>
      <c r="G2755" s="11" t="s">
        <v>509</v>
      </c>
      <c r="H2755" s="11" t="s">
        <v>312</v>
      </c>
      <c r="I2755" s="11" t="s">
        <v>3437</v>
      </c>
      <c r="J2755" t="str">
        <f>IF(L2755="","",VLOOKUP(L2755,Продукция!B:D,3,0))</f>
        <v>Биологический_материал</v>
      </c>
      <c r="K2755" t="str">
        <f>IF(L2755="","",VLOOKUP(L2755,Продукция!B:C,2,0))</f>
        <v>Сыворотка крови</v>
      </c>
      <c r="L2755" s="155" t="s">
        <v>302</v>
      </c>
      <c r="M2755">
        <f>IF(L2755="","",VLOOKUP(L2755,Продукция!B:L,11,0))</f>
        <v>0</v>
      </c>
      <c r="N2755" s="150" t="s">
        <v>873</v>
      </c>
      <c r="P2755" s="150" t="s">
        <v>340</v>
      </c>
      <c r="Q2755" s="150" t="s">
        <v>854</v>
      </c>
      <c r="R2755" s="153" t="s">
        <v>5042</v>
      </c>
      <c r="S2755" s="11">
        <v>20</v>
      </c>
      <c r="T2755" s="11" t="s">
        <v>5286</v>
      </c>
      <c r="V2755" s="14">
        <v>45780</v>
      </c>
      <c r="Z2755" s="162" t="s">
        <v>4823</v>
      </c>
      <c r="AA2755" s="15">
        <v>0.51041666666666663</v>
      </c>
      <c r="AB2755" t="str">
        <f>IF(L2755="","",VLOOKUP(L2755&amp;I2755,Продукция!A:I,9,0))</f>
        <v>рекомендация производителя набора</v>
      </c>
      <c r="AC2755" s="14">
        <v>45791</v>
      </c>
      <c r="AD2755" s="11" t="s">
        <v>2676</v>
      </c>
      <c r="AE2755" s="11" t="s">
        <v>4823</v>
      </c>
      <c r="AF2755" t="str">
        <f>IF(AD2755="","",VLOOKUP(AD2755,'Сотрудники и ссылки'!A:B,2,0))</f>
        <v>Серолог</v>
      </c>
      <c r="AG2755">
        <f>IF(AD2755="","",VLOOKUP(AD2755,'Сотрудники и ссылки'!A:C,3,0))</f>
        <v>20007746</v>
      </c>
      <c r="AH2755" s="11" t="s">
        <v>2676</v>
      </c>
      <c r="AI2755" t="str">
        <f>IF(AH2755="","",VLOOKUP(AH2755,'Сотрудники и ссылки'!A:B,2,0))</f>
        <v>Серолог</v>
      </c>
      <c r="AJ2755">
        <f>IF(AH2755="","",VLOOKUP(AH2755,'Сотрудники и ссылки'!A:C,3,0))</f>
        <v>20007746</v>
      </c>
      <c r="AK2755" s="14">
        <v>45791</v>
      </c>
      <c r="AL2755" s="2">
        <f>IF(AK2755="","",AK2755+VLOOKUP(I2755,'Вид исследования'!B:E,4,0))</f>
        <v>45792</v>
      </c>
      <c r="AM2755" s="2">
        <f>IF(AK2755="","",AK2755+VLOOKUP(I2755,'Вид исследования'!B:F,5,0))</f>
        <v>45792</v>
      </c>
      <c r="AN2755" s="14">
        <v>45791</v>
      </c>
      <c r="AP2755" s="11" t="s">
        <v>189</v>
      </c>
      <c r="AQ2755" t="str">
        <f>IFERROR(IF(L2755="","",VLOOKUP(L2755&amp;I2755,Продукция!A:K,11,0)),"обратитесь к админ справочника")</f>
        <v>согласно рекомендациям производителя теста</v>
      </c>
      <c r="AR2755" s="11" t="s">
        <v>4823</v>
      </c>
      <c r="AS2755" t="str">
        <f>IFERROR(IF(L2755="","",VLOOKUP(L2755&amp;I2755,Продукция!A:J,10,0)),"обратитесь к админ справочника")</f>
        <v>инструкция по применению набора AI, Н5</v>
      </c>
      <c r="AT2755" s="11" t="s">
        <v>4823</v>
      </c>
      <c r="AU2755" s="11" t="s">
        <v>4823</v>
      </c>
      <c r="AV2755" s="11" t="s">
        <v>2676</v>
      </c>
      <c r="AW2755" s="11" t="s">
        <v>4824</v>
      </c>
      <c r="AX2755" s="11" t="s">
        <v>509</v>
      </c>
      <c r="AY2755" s="11" t="s">
        <v>1737</v>
      </c>
      <c r="AZ2755" s="11">
        <v>108</v>
      </c>
      <c r="BA2755" s="11">
        <v>39</v>
      </c>
      <c r="BC2755" s="11" t="s">
        <v>5124</v>
      </c>
    </row>
    <row r="2756" spans="1:55" x14ac:dyDescent="0.25">
      <c r="A2756" t="str">
        <f t="shared" si="48"/>
        <v>С/851ART (BioChek) инфекционный альвеолярный ринотрахеит тип А и В уровень антител</v>
      </c>
      <c r="B2756" t="str">
        <f>IF(E2756="","",INDEX(Лаборатории!A:A,MATCH('Производственный контроль'!E2756,Лаборатории!B:B,0)))</f>
        <v xml:space="preserve">КУРИНОЕ ЦАРСТВО АО </v>
      </c>
      <c r="C2756" t="str">
        <f>IF(E2756="","",VLOOKUP(E2756,Лаборатории!B:D,3,0))</f>
        <v>U377_CHL</v>
      </c>
      <c r="D2756" s="12">
        <v>45785</v>
      </c>
      <c r="E2756" s="150" t="s">
        <v>793</v>
      </c>
      <c r="F2756" s="11" t="s">
        <v>371</v>
      </c>
      <c r="G2756" s="11" t="s">
        <v>509</v>
      </c>
      <c r="H2756" s="11" t="s">
        <v>262</v>
      </c>
      <c r="I2756" s="11" t="s">
        <v>3409</v>
      </c>
      <c r="J2756" t="str">
        <f>IF(L2756="","",VLOOKUP(L2756,Продукция!B:D,3,0))</f>
        <v>Биологический_материал</v>
      </c>
      <c r="K2756" t="str">
        <f>IF(L2756="","",VLOOKUP(L2756,Продукция!B:C,2,0))</f>
        <v>Сыворотка крови</v>
      </c>
      <c r="L2756" s="155" t="s">
        <v>302</v>
      </c>
      <c r="M2756">
        <f>IF(L2756="","",VLOOKUP(L2756,Продукция!B:L,11,0))</f>
        <v>0</v>
      </c>
      <c r="N2756" s="150" t="s">
        <v>873</v>
      </c>
      <c r="P2756" s="150" t="s">
        <v>340</v>
      </c>
      <c r="Q2756" s="150" t="s">
        <v>854</v>
      </c>
      <c r="R2756" s="153" t="s">
        <v>5023</v>
      </c>
      <c r="S2756" s="11">
        <v>18</v>
      </c>
      <c r="T2756" s="11" t="s">
        <v>5286</v>
      </c>
      <c r="V2756" s="14">
        <v>45776</v>
      </c>
      <c r="Z2756" s="162" t="s">
        <v>4823</v>
      </c>
      <c r="AA2756" s="15">
        <v>0.51041666666666663</v>
      </c>
      <c r="AB2756" t="str">
        <f>IF(L2756="","",VLOOKUP(L2756&amp;I2756,Продукция!A:I,9,0))</f>
        <v>рекомендация производителя набора</v>
      </c>
      <c r="AC2756" s="14">
        <v>45792</v>
      </c>
      <c r="AD2756" s="11" t="s">
        <v>2673</v>
      </c>
      <c r="AE2756" s="11" t="s">
        <v>4823</v>
      </c>
      <c r="AF2756" t="str">
        <f>IF(AD2756="","",VLOOKUP(AD2756,'Сотрудники и ссылки'!A:B,2,0))</f>
        <v>Серолог</v>
      </c>
      <c r="AG2756">
        <f>IF(AD2756="","",VLOOKUP(AD2756,'Сотрудники и ссылки'!A:C,3,0))</f>
        <v>20001771</v>
      </c>
      <c r="AH2756" s="11" t="s">
        <v>2673</v>
      </c>
      <c r="AI2756" t="str">
        <f>IF(AH2756="","",VLOOKUP(AH2756,'Сотрудники и ссылки'!A:B,2,0))</f>
        <v>Серолог</v>
      </c>
      <c r="AJ2756">
        <f>IF(AH2756="","",VLOOKUP(AH2756,'Сотрудники и ссылки'!A:C,3,0))</f>
        <v>20001771</v>
      </c>
      <c r="AK2756" s="14">
        <v>45792</v>
      </c>
      <c r="AL2756" s="2">
        <f>IF(AK2756="","",AK2756+VLOOKUP(I2756,'Вид исследования'!B:E,4,0))</f>
        <v>45793</v>
      </c>
      <c r="AM2756" s="2">
        <f>IF(AK2756="","",AK2756+VLOOKUP(I2756,'Вид исследования'!B:F,5,0))</f>
        <v>45793</v>
      </c>
      <c r="AN2756" s="14">
        <v>45792</v>
      </c>
      <c r="AP2756" s="11" t="s">
        <v>189</v>
      </c>
      <c r="AQ2756" t="str">
        <f>IFERROR(IF(L2756="","",VLOOKUP(L2756&amp;I2756,Продукция!A:K,11,0)),"обратитесь к админ справочника")</f>
        <v>согласно рекомендациям производителя теста</v>
      </c>
      <c r="AR2756" s="11" t="s">
        <v>4823</v>
      </c>
      <c r="AS2756" t="str">
        <f>IFERROR(IF(L2756="","",VLOOKUP(L2756&amp;I2756,Продукция!A:J,10,0)),"обратитесь к админ справочника")</f>
        <v>инструкция тест- ситема Биочек СК-120</v>
      </c>
      <c r="AT2756" s="11" t="s">
        <v>4823</v>
      </c>
      <c r="AU2756" s="11" t="s">
        <v>4823</v>
      </c>
      <c r="AV2756" s="11" t="s">
        <v>2673</v>
      </c>
      <c r="AW2756" s="11" t="s">
        <v>4824</v>
      </c>
      <c r="AX2756" s="11" t="s">
        <v>509</v>
      </c>
      <c r="AY2756" s="11" t="s">
        <v>1738</v>
      </c>
      <c r="AZ2756" s="11">
        <v>108</v>
      </c>
      <c r="BA2756" s="11">
        <v>39</v>
      </c>
      <c r="BC2756" s="11" t="s">
        <v>5124</v>
      </c>
    </row>
    <row r="2757" spans="1:55" x14ac:dyDescent="0.25">
      <c r="A2757" t="str">
        <f t="shared" si="48"/>
        <v>С/851ART (BioChek) инфекционный альвеолярный ринотрахеит тип А и В уровень антител</v>
      </c>
      <c r="B2757" t="str">
        <f>IF(E2757="","",INDEX(Лаборатории!A:A,MATCH('Производственный контроль'!E2757,Лаборатории!B:B,0)))</f>
        <v xml:space="preserve">КУРИНОЕ ЦАРСТВО АО </v>
      </c>
      <c r="C2757" t="str">
        <f>IF(E2757="","",VLOOKUP(E2757,Лаборатории!B:D,3,0))</f>
        <v>U377_CHL</v>
      </c>
      <c r="D2757" s="12">
        <v>45785</v>
      </c>
      <c r="E2757" s="150" t="s">
        <v>793</v>
      </c>
      <c r="F2757" s="11" t="s">
        <v>371</v>
      </c>
      <c r="G2757" s="11" t="s">
        <v>509</v>
      </c>
      <c r="H2757" s="11" t="s">
        <v>262</v>
      </c>
      <c r="I2757" s="11" t="s">
        <v>3409</v>
      </c>
      <c r="J2757" t="str">
        <f>IF(L2757="","",VLOOKUP(L2757,Продукция!B:D,3,0))</f>
        <v>Биологический_материал</v>
      </c>
      <c r="K2757" t="str">
        <f>IF(L2757="","",VLOOKUP(L2757,Продукция!B:C,2,0))</f>
        <v>Сыворотка крови</v>
      </c>
      <c r="L2757" s="155" t="s">
        <v>302</v>
      </c>
      <c r="M2757">
        <f>IF(L2757="","",VLOOKUP(L2757,Продукция!B:L,11,0))</f>
        <v>0</v>
      </c>
      <c r="N2757" s="150" t="s">
        <v>873</v>
      </c>
      <c r="P2757" s="150" t="s">
        <v>340</v>
      </c>
      <c r="Q2757" s="150" t="s">
        <v>854</v>
      </c>
      <c r="R2757" s="153" t="s">
        <v>5018</v>
      </c>
      <c r="S2757" s="11">
        <v>18</v>
      </c>
      <c r="T2757" s="11" t="s">
        <v>5286</v>
      </c>
      <c r="V2757" s="14">
        <v>45777</v>
      </c>
      <c r="Z2757" s="162" t="s">
        <v>4823</v>
      </c>
      <c r="AA2757" s="15">
        <v>0.51041666666666663</v>
      </c>
      <c r="AB2757" t="str">
        <f>IF(L2757="","",VLOOKUP(L2757&amp;I2757,Продукция!A:I,9,0))</f>
        <v>рекомендация производителя набора</v>
      </c>
      <c r="AC2757" s="14">
        <v>45792</v>
      </c>
      <c r="AD2757" s="11" t="s">
        <v>2673</v>
      </c>
      <c r="AE2757" s="11" t="s">
        <v>4823</v>
      </c>
      <c r="AF2757" t="str">
        <f>IF(AD2757="","",VLOOKUP(AD2757,'Сотрудники и ссылки'!A:B,2,0))</f>
        <v>Серолог</v>
      </c>
      <c r="AG2757">
        <f>IF(AD2757="","",VLOOKUP(AD2757,'Сотрудники и ссылки'!A:C,3,0))</f>
        <v>20001771</v>
      </c>
      <c r="AH2757" s="11" t="s">
        <v>2673</v>
      </c>
      <c r="AI2757" t="str">
        <f>IF(AH2757="","",VLOOKUP(AH2757,'Сотрудники и ссылки'!A:B,2,0))</f>
        <v>Серолог</v>
      </c>
      <c r="AJ2757">
        <f>IF(AH2757="","",VLOOKUP(AH2757,'Сотрудники и ссылки'!A:C,3,0))</f>
        <v>20001771</v>
      </c>
      <c r="AK2757" s="14">
        <v>45792</v>
      </c>
      <c r="AL2757" s="2">
        <f>IF(AK2757="","",AK2757+VLOOKUP(I2757,'Вид исследования'!B:E,4,0))</f>
        <v>45793</v>
      </c>
      <c r="AM2757" s="2">
        <f>IF(AK2757="","",AK2757+VLOOKUP(I2757,'Вид исследования'!B:F,5,0))</f>
        <v>45793</v>
      </c>
      <c r="AN2757" s="14">
        <v>45792</v>
      </c>
      <c r="AP2757" s="11" t="s">
        <v>189</v>
      </c>
      <c r="AQ2757" t="str">
        <f>IFERROR(IF(L2757="","",VLOOKUP(L2757&amp;I2757,Продукция!A:K,11,0)),"обратитесь к админ справочника")</f>
        <v>согласно рекомендациям производителя теста</v>
      </c>
      <c r="AR2757" s="11" t="s">
        <v>4823</v>
      </c>
      <c r="AS2757" t="str">
        <f>IFERROR(IF(L2757="","",VLOOKUP(L2757&amp;I2757,Продукция!A:J,10,0)),"обратитесь к админ справочника")</f>
        <v>инструкция тест- ситема Биочек СК-120</v>
      </c>
      <c r="AT2757" s="11" t="s">
        <v>4823</v>
      </c>
      <c r="AU2757" s="11" t="s">
        <v>4823</v>
      </c>
      <c r="AV2757" s="11" t="s">
        <v>2673</v>
      </c>
      <c r="AW2757" s="11" t="s">
        <v>4824</v>
      </c>
      <c r="AX2757" s="11" t="s">
        <v>509</v>
      </c>
      <c r="AY2757" s="11" t="s">
        <v>1730</v>
      </c>
      <c r="AZ2757" s="11">
        <v>108</v>
      </c>
      <c r="BA2757" s="11">
        <v>39</v>
      </c>
      <c r="BC2757" s="11" t="s">
        <v>5124</v>
      </c>
    </row>
    <row r="2758" spans="1:55" x14ac:dyDescent="0.25">
      <c r="A2758" t="str">
        <f t="shared" si="48"/>
        <v>С/851ART (BioChek) инфекционный альвеолярный ринотрахеит тип А и В уровень антител</v>
      </c>
      <c r="B2758" t="str">
        <f>IF(E2758="","",INDEX(Лаборатории!A:A,MATCH('Производственный контроль'!E2758,Лаборатории!B:B,0)))</f>
        <v xml:space="preserve">КУРИНОЕ ЦАРСТВО АО </v>
      </c>
      <c r="C2758" t="str">
        <f>IF(E2758="","",VLOOKUP(E2758,Лаборатории!B:D,3,0))</f>
        <v>U377_CHL</v>
      </c>
      <c r="D2758" s="12">
        <v>45785</v>
      </c>
      <c r="E2758" s="150" t="s">
        <v>793</v>
      </c>
      <c r="F2758" s="11" t="s">
        <v>371</v>
      </c>
      <c r="G2758" s="11" t="s">
        <v>509</v>
      </c>
      <c r="H2758" s="11" t="s">
        <v>262</v>
      </c>
      <c r="I2758" s="11" t="s">
        <v>3409</v>
      </c>
      <c r="J2758" t="str">
        <f>IF(L2758="","",VLOOKUP(L2758,Продукция!B:D,3,0))</f>
        <v>Биологический_материал</v>
      </c>
      <c r="K2758" t="str">
        <f>IF(L2758="","",VLOOKUP(L2758,Продукция!B:C,2,0))</f>
        <v>Сыворотка крови</v>
      </c>
      <c r="L2758" s="155" t="s">
        <v>302</v>
      </c>
      <c r="M2758">
        <f>IF(L2758="","",VLOOKUP(L2758,Продукция!B:L,11,0))</f>
        <v>0</v>
      </c>
      <c r="N2758" s="150" t="s">
        <v>873</v>
      </c>
      <c r="P2758" s="150" t="s">
        <v>340</v>
      </c>
      <c r="Q2758" s="150" t="s">
        <v>854</v>
      </c>
      <c r="R2758" s="153" t="s">
        <v>5041</v>
      </c>
      <c r="S2758" s="11">
        <v>18</v>
      </c>
      <c r="T2758" s="11" t="s">
        <v>5286</v>
      </c>
      <c r="V2758" s="14">
        <v>45780</v>
      </c>
      <c r="Z2758" s="162" t="s">
        <v>4823</v>
      </c>
      <c r="AA2758" s="15">
        <v>0.51041666666666663</v>
      </c>
      <c r="AB2758" t="str">
        <f>IF(L2758="","",VLOOKUP(L2758&amp;I2758,Продукция!A:I,9,0))</f>
        <v>рекомендация производителя набора</v>
      </c>
      <c r="AC2758" s="14">
        <v>45792</v>
      </c>
      <c r="AD2758" s="11" t="s">
        <v>2673</v>
      </c>
      <c r="AE2758" s="11" t="s">
        <v>4823</v>
      </c>
      <c r="AF2758" t="str">
        <f>IF(AD2758="","",VLOOKUP(AD2758,'Сотрудники и ссылки'!A:B,2,0))</f>
        <v>Серолог</v>
      </c>
      <c r="AG2758">
        <f>IF(AD2758="","",VLOOKUP(AD2758,'Сотрудники и ссылки'!A:C,3,0))</f>
        <v>20001771</v>
      </c>
      <c r="AH2758" s="11" t="s">
        <v>2673</v>
      </c>
      <c r="AI2758" t="str">
        <f>IF(AH2758="","",VLOOKUP(AH2758,'Сотрудники и ссылки'!A:B,2,0))</f>
        <v>Серолог</v>
      </c>
      <c r="AJ2758">
        <f>IF(AH2758="","",VLOOKUP(AH2758,'Сотрудники и ссылки'!A:C,3,0))</f>
        <v>20001771</v>
      </c>
      <c r="AK2758" s="14">
        <v>45792</v>
      </c>
      <c r="AL2758" s="2">
        <f>IF(AK2758="","",AK2758+VLOOKUP(I2758,'Вид исследования'!B:E,4,0))</f>
        <v>45793</v>
      </c>
      <c r="AM2758" s="2">
        <f>IF(AK2758="","",AK2758+VLOOKUP(I2758,'Вид исследования'!B:F,5,0))</f>
        <v>45793</v>
      </c>
      <c r="AN2758" s="14">
        <v>45792</v>
      </c>
      <c r="AP2758" s="11" t="s">
        <v>189</v>
      </c>
      <c r="AQ2758" t="str">
        <f>IFERROR(IF(L2758="","",VLOOKUP(L2758&amp;I2758,Продукция!A:K,11,0)),"обратитесь к админ справочника")</f>
        <v>согласно рекомендациям производителя теста</v>
      </c>
      <c r="AR2758" s="11" t="s">
        <v>4823</v>
      </c>
      <c r="AS2758" t="str">
        <f>IFERROR(IF(L2758="","",VLOOKUP(L2758&amp;I2758,Продукция!A:J,10,0)),"обратитесь к админ справочника")</f>
        <v>инструкция тест- ситема Биочек СК-120</v>
      </c>
      <c r="AT2758" s="11" t="s">
        <v>4823</v>
      </c>
      <c r="AU2758" s="11" t="s">
        <v>4823</v>
      </c>
      <c r="AV2758" s="11" t="s">
        <v>2673</v>
      </c>
      <c r="AW2758" s="11" t="s">
        <v>4824</v>
      </c>
      <c r="AX2758" s="11" t="s">
        <v>509</v>
      </c>
      <c r="AY2758" s="11" t="s">
        <v>1735</v>
      </c>
      <c r="AZ2758" s="11">
        <v>108</v>
      </c>
      <c r="BA2758" s="11">
        <v>39</v>
      </c>
      <c r="BC2758" s="11" t="s">
        <v>5124</v>
      </c>
    </row>
    <row r="2759" spans="1:55" x14ac:dyDescent="0.25">
      <c r="A2759" t="str">
        <f t="shared" si="48"/>
        <v>С/851ART (BioChek) инфекционный альвеолярный ринотрахеит тип А и В уровень антител</v>
      </c>
      <c r="B2759" t="str">
        <f>IF(E2759="","",INDEX(Лаборатории!A:A,MATCH('Производственный контроль'!E2759,Лаборатории!B:B,0)))</f>
        <v xml:space="preserve">КУРИНОЕ ЦАРСТВО АО </v>
      </c>
      <c r="C2759" t="str">
        <f>IF(E2759="","",VLOOKUP(E2759,Лаборатории!B:D,3,0))</f>
        <v>U377_CHL</v>
      </c>
      <c r="D2759" s="12">
        <v>45785</v>
      </c>
      <c r="E2759" s="150" t="s">
        <v>793</v>
      </c>
      <c r="F2759" s="11" t="s">
        <v>371</v>
      </c>
      <c r="G2759" s="11" t="s">
        <v>509</v>
      </c>
      <c r="H2759" s="11" t="s">
        <v>262</v>
      </c>
      <c r="I2759" s="11" t="s">
        <v>3409</v>
      </c>
      <c r="J2759" t="str">
        <f>IF(L2759="","",VLOOKUP(L2759,Продукция!B:D,3,0))</f>
        <v>Биологический_материал</v>
      </c>
      <c r="K2759" t="str">
        <f>IF(L2759="","",VLOOKUP(L2759,Продукция!B:C,2,0))</f>
        <v>Сыворотка крови</v>
      </c>
      <c r="L2759" s="155" t="s">
        <v>302</v>
      </c>
      <c r="M2759">
        <f>IF(L2759="","",VLOOKUP(L2759,Продукция!B:L,11,0))</f>
        <v>0</v>
      </c>
      <c r="N2759" s="150" t="s">
        <v>873</v>
      </c>
      <c r="P2759" s="150" t="s">
        <v>340</v>
      </c>
      <c r="Q2759" s="150" t="s">
        <v>854</v>
      </c>
      <c r="R2759" s="153" t="s">
        <v>5042</v>
      </c>
      <c r="S2759" s="11">
        <v>18</v>
      </c>
      <c r="T2759" s="11" t="s">
        <v>5286</v>
      </c>
      <c r="V2759" s="14">
        <v>45780</v>
      </c>
      <c r="Z2759" s="162" t="s">
        <v>4823</v>
      </c>
      <c r="AA2759" s="15">
        <v>0.51041666666666663</v>
      </c>
      <c r="AB2759" t="str">
        <f>IF(L2759="","",VLOOKUP(L2759&amp;I2759,Продукция!A:I,9,0))</f>
        <v>рекомендация производителя набора</v>
      </c>
      <c r="AC2759" s="14">
        <v>45792</v>
      </c>
      <c r="AD2759" s="11" t="s">
        <v>2673</v>
      </c>
      <c r="AE2759" s="11" t="s">
        <v>4823</v>
      </c>
      <c r="AF2759" t="str">
        <f>IF(AD2759="","",VLOOKUP(AD2759,'Сотрудники и ссылки'!A:B,2,0))</f>
        <v>Серолог</v>
      </c>
      <c r="AG2759">
        <f>IF(AD2759="","",VLOOKUP(AD2759,'Сотрудники и ссылки'!A:C,3,0))</f>
        <v>20001771</v>
      </c>
      <c r="AH2759" s="11" t="s">
        <v>2673</v>
      </c>
      <c r="AI2759" t="str">
        <f>IF(AH2759="","",VLOOKUP(AH2759,'Сотрудники и ссылки'!A:B,2,0))</f>
        <v>Серолог</v>
      </c>
      <c r="AJ2759">
        <f>IF(AH2759="","",VLOOKUP(AH2759,'Сотрудники и ссылки'!A:C,3,0))</f>
        <v>20001771</v>
      </c>
      <c r="AK2759" s="14">
        <v>45792</v>
      </c>
      <c r="AL2759" s="2">
        <f>IF(AK2759="","",AK2759+VLOOKUP(I2759,'Вид исследования'!B:E,4,0))</f>
        <v>45793</v>
      </c>
      <c r="AM2759" s="2">
        <f>IF(AK2759="","",AK2759+VLOOKUP(I2759,'Вид исследования'!B:F,5,0))</f>
        <v>45793</v>
      </c>
      <c r="AN2759" s="14">
        <v>45792</v>
      </c>
      <c r="AP2759" s="11" t="s">
        <v>189</v>
      </c>
      <c r="AQ2759" t="str">
        <f>IFERROR(IF(L2759="","",VLOOKUP(L2759&amp;I2759,Продукция!A:K,11,0)),"обратитесь к админ справочника")</f>
        <v>согласно рекомендациям производителя теста</v>
      </c>
      <c r="AR2759" s="11" t="s">
        <v>4823</v>
      </c>
      <c r="AS2759" t="str">
        <f>IFERROR(IF(L2759="","",VLOOKUP(L2759&amp;I2759,Продукция!A:J,10,0)),"обратитесь к админ справочника")</f>
        <v>инструкция тест- ситема Биочек СК-120</v>
      </c>
      <c r="AT2759" s="11" t="s">
        <v>4823</v>
      </c>
      <c r="AU2759" s="11" t="s">
        <v>4823</v>
      </c>
      <c r="AV2759" s="11" t="s">
        <v>2673</v>
      </c>
      <c r="AW2759" s="11" t="s">
        <v>4824</v>
      </c>
      <c r="AX2759" s="11" t="s">
        <v>509</v>
      </c>
      <c r="AY2759" s="11" t="s">
        <v>1737</v>
      </c>
      <c r="AZ2759" s="11">
        <v>108</v>
      </c>
      <c r="BA2759" s="11">
        <v>39</v>
      </c>
      <c r="BC2759" s="11" t="s">
        <v>5124</v>
      </c>
    </row>
    <row r="2760" spans="1:55" x14ac:dyDescent="0.25">
      <c r="A2760" t="str">
        <f t="shared" si="48"/>
        <v>С/851IBD (BioChek) болезнь Гамборо уровень антител</v>
      </c>
      <c r="B2760" t="str">
        <f>IF(E2760="","",INDEX(Лаборатории!A:A,MATCH('Производственный контроль'!E2760,Лаборатории!B:B,0)))</f>
        <v xml:space="preserve">КУРИНОЕ ЦАРСТВО АО </v>
      </c>
      <c r="C2760" t="str">
        <f>IF(E2760="","",VLOOKUP(E2760,Лаборатории!B:D,3,0))</f>
        <v>U377_CHL</v>
      </c>
      <c r="D2760" s="12">
        <v>45785</v>
      </c>
      <c r="E2760" s="150" t="s">
        <v>793</v>
      </c>
      <c r="F2760" s="11" t="s">
        <v>371</v>
      </c>
      <c r="G2760" s="11" t="s">
        <v>509</v>
      </c>
      <c r="H2760" s="11" t="s">
        <v>262</v>
      </c>
      <c r="I2760" s="11" t="s">
        <v>3415</v>
      </c>
      <c r="J2760" t="str">
        <f>IF(L2760="","",VLOOKUP(L2760,Продукция!B:D,3,0))</f>
        <v>Биологический_материал</v>
      </c>
      <c r="K2760" t="str">
        <f>IF(L2760="","",VLOOKUP(L2760,Продукция!B:C,2,0))</f>
        <v>Сыворотка крови</v>
      </c>
      <c r="L2760" s="155" t="s">
        <v>302</v>
      </c>
      <c r="M2760">
        <f>IF(L2760="","",VLOOKUP(L2760,Продукция!B:L,11,0))</f>
        <v>0</v>
      </c>
      <c r="N2760" s="150" t="s">
        <v>873</v>
      </c>
      <c r="P2760" s="150" t="s">
        <v>340</v>
      </c>
      <c r="Q2760" s="150" t="s">
        <v>854</v>
      </c>
      <c r="R2760" s="153" t="s">
        <v>5023</v>
      </c>
      <c r="S2760" s="11">
        <v>18</v>
      </c>
      <c r="T2760" s="11" t="s">
        <v>5286</v>
      </c>
      <c r="V2760" s="14">
        <v>45776</v>
      </c>
      <c r="Z2760" s="162" t="s">
        <v>4823</v>
      </c>
      <c r="AA2760" s="15">
        <v>0.51041666666666663</v>
      </c>
      <c r="AB2760" t="str">
        <f>IF(L2760="","",VLOOKUP(L2760&amp;I2760,Продукция!A:I,9,0))</f>
        <v>рекомендация производителя набора</v>
      </c>
      <c r="AC2760" s="14">
        <v>45792</v>
      </c>
      <c r="AD2760" s="11" t="s">
        <v>2673</v>
      </c>
      <c r="AE2760" s="11" t="s">
        <v>4823</v>
      </c>
      <c r="AF2760" t="str">
        <f>IF(AD2760="","",VLOOKUP(AD2760,'Сотрудники и ссылки'!A:B,2,0))</f>
        <v>Серолог</v>
      </c>
      <c r="AG2760">
        <f>IF(AD2760="","",VLOOKUP(AD2760,'Сотрудники и ссылки'!A:C,3,0))</f>
        <v>20001771</v>
      </c>
      <c r="AH2760" s="11" t="s">
        <v>2673</v>
      </c>
      <c r="AI2760" t="str">
        <f>IF(AH2760="","",VLOOKUP(AH2760,'Сотрудники и ссылки'!A:B,2,0))</f>
        <v>Серолог</v>
      </c>
      <c r="AJ2760">
        <f>IF(AH2760="","",VLOOKUP(AH2760,'Сотрудники и ссылки'!A:C,3,0))</f>
        <v>20001771</v>
      </c>
      <c r="AK2760" s="14">
        <v>45792</v>
      </c>
      <c r="AL2760" s="2">
        <f>IF(AK2760="","",AK2760+VLOOKUP(I2760,'Вид исследования'!B:E,4,0))</f>
        <v>45793</v>
      </c>
      <c r="AM2760" s="2">
        <f>IF(AK2760="","",AK2760+VLOOKUP(I2760,'Вид исследования'!B:F,5,0))</f>
        <v>45793</v>
      </c>
      <c r="AN2760" s="14">
        <v>45792</v>
      </c>
      <c r="AP2760" s="11" t="s">
        <v>189</v>
      </c>
      <c r="AQ2760" t="str">
        <f>IFERROR(IF(L2760="","",VLOOKUP(L2760&amp;I2760,Продукция!A:K,11,0)),"обратитесь к админ справочника")</f>
        <v>согласно рекомендациям производителя теста</v>
      </c>
      <c r="AR2760" s="11" t="s">
        <v>4823</v>
      </c>
      <c r="AS2760" t="str">
        <f>IFERROR(IF(L2760="","",VLOOKUP(L2760&amp;I2760,Продукция!A:J,10,0)),"обратитесь к админ справочника")</f>
        <v>инструкция тест- ситема Биочек СК-113</v>
      </c>
      <c r="AT2760" s="11" t="s">
        <v>4823</v>
      </c>
      <c r="AU2760" s="11" t="s">
        <v>4823</v>
      </c>
      <c r="AV2760" s="11" t="s">
        <v>2673</v>
      </c>
      <c r="AW2760" s="11" t="s">
        <v>4824</v>
      </c>
      <c r="AX2760" s="11" t="s">
        <v>509</v>
      </c>
      <c r="AY2760" s="11" t="s">
        <v>1738</v>
      </c>
      <c r="AZ2760" s="11">
        <v>108</v>
      </c>
      <c r="BA2760" s="11">
        <v>39</v>
      </c>
      <c r="BC2760" s="11" t="s">
        <v>5124</v>
      </c>
    </row>
    <row r="2761" spans="1:55" x14ac:dyDescent="0.25">
      <c r="A2761" t="str">
        <f t="shared" ref="A2761:A2824" si="49">T2761&amp;I2761</f>
        <v>С/851IBD (BioChek) болезнь Гамборо уровень антител</v>
      </c>
      <c r="B2761" t="str">
        <f>IF(E2761="","",INDEX(Лаборатории!A:A,MATCH('Производственный контроль'!E2761,Лаборатории!B:B,0)))</f>
        <v xml:space="preserve">КУРИНОЕ ЦАРСТВО АО </v>
      </c>
      <c r="C2761" t="str">
        <f>IF(E2761="","",VLOOKUP(E2761,Лаборатории!B:D,3,0))</f>
        <v>U377_CHL</v>
      </c>
      <c r="D2761" s="12">
        <v>45785</v>
      </c>
      <c r="E2761" s="150" t="s">
        <v>793</v>
      </c>
      <c r="F2761" s="11" t="s">
        <v>371</v>
      </c>
      <c r="G2761" s="11" t="s">
        <v>509</v>
      </c>
      <c r="H2761" s="11" t="s">
        <v>262</v>
      </c>
      <c r="I2761" s="11" t="s">
        <v>3415</v>
      </c>
      <c r="J2761" t="str">
        <f>IF(L2761="","",VLOOKUP(L2761,Продукция!B:D,3,0))</f>
        <v>Биологический_материал</v>
      </c>
      <c r="K2761" t="str">
        <f>IF(L2761="","",VLOOKUP(L2761,Продукция!B:C,2,0))</f>
        <v>Сыворотка крови</v>
      </c>
      <c r="L2761" s="155" t="s">
        <v>302</v>
      </c>
      <c r="M2761">
        <f>IF(L2761="","",VLOOKUP(L2761,Продукция!B:L,11,0))</f>
        <v>0</v>
      </c>
      <c r="N2761" s="150" t="s">
        <v>873</v>
      </c>
      <c r="P2761" s="150" t="s">
        <v>340</v>
      </c>
      <c r="Q2761" s="150" t="s">
        <v>854</v>
      </c>
      <c r="R2761" s="153" t="s">
        <v>5018</v>
      </c>
      <c r="S2761" s="11">
        <v>18</v>
      </c>
      <c r="T2761" s="11" t="s">
        <v>5286</v>
      </c>
      <c r="V2761" s="14">
        <v>45777</v>
      </c>
      <c r="Z2761" s="162" t="s">
        <v>4823</v>
      </c>
      <c r="AA2761" s="15">
        <v>0.51041666666666663</v>
      </c>
      <c r="AB2761" t="str">
        <f>IF(L2761="","",VLOOKUP(L2761&amp;I2761,Продукция!A:I,9,0))</f>
        <v>рекомендация производителя набора</v>
      </c>
      <c r="AC2761" s="14">
        <v>45792</v>
      </c>
      <c r="AD2761" s="11" t="s">
        <v>2673</v>
      </c>
      <c r="AE2761" s="11" t="s">
        <v>4823</v>
      </c>
      <c r="AF2761" t="str">
        <f>IF(AD2761="","",VLOOKUP(AD2761,'Сотрудники и ссылки'!A:B,2,0))</f>
        <v>Серолог</v>
      </c>
      <c r="AG2761">
        <f>IF(AD2761="","",VLOOKUP(AD2761,'Сотрудники и ссылки'!A:C,3,0))</f>
        <v>20001771</v>
      </c>
      <c r="AH2761" s="11" t="s">
        <v>2673</v>
      </c>
      <c r="AI2761" t="str">
        <f>IF(AH2761="","",VLOOKUP(AH2761,'Сотрудники и ссылки'!A:B,2,0))</f>
        <v>Серолог</v>
      </c>
      <c r="AJ2761">
        <f>IF(AH2761="","",VLOOKUP(AH2761,'Сотрудники и ссылки'!A:C,3,0))</f>
        <v>20001771</v>
      </c>
      <c r="AK2761" s="14">
        <v>45792</v>
      </c>
      <c r="AL2761" s="2">
        <f>IF(AK2761="","",AK2761+VLOOKUP(I2761,'Вид исследования'!B:E,4,0))</f>
        <v>45793</v>
      </c>
      <c r="AM2761" s="2">
        <f>IF(AK2761="","",AK2761+VLOOKUP(I2761,'Вид исследования'!B:F,5,0))</f>
        <v>45793</v>
      </c>
      <c r="AN2761" s="14">
        <v>45792</v>
      </c>
      <c r="AP2761" s="11" t="s">
        <v>189</v>
      </c>
      <c r="AQ2761" t="str">
        <f>IFERROR(IF(L2761="","",VLOOKUP(L2761&amp;I2761,Продукция!A:K,11,0)),"обратитесь к админ справочника")</f>
        <v>согласно рекомендациям производителя теста</v>
      </c>
      <c r="AR2761" s="11" t="s">
        <v>4823</v>
      </c>
      <c r="AS2761" t="str">
        <f>IFERROR(IF(L2761="","",VLOOKUP(L2761&amp;I2761,Продукция!A:J,10,0)),"обратитесь к админ справочника")</f>
        <v>инструкция тест- ситема Биочек СК-113</v>
      </c>
      <c r="AT2761" s="11" t="s">
        <v>4823</v>
      </c>
      <c r="AU2761" s="11" t="s">
        <v>4823</v>
      </c>
      <c r="AV2761" s="11" t="s">
        <v>2673</v>
      </c>
      <c r="AW2761" s="11" t="s">
        <v>4824</v>
      </c>
      <c r="AX2761" s="11" t="s">
        <v>509</v>
      </c>
      <c r="AY2761" s="11" t="s">
        <v>1730</v>
      </c>
      <c r="AZ2761" s="11">
        <v>108</v>
      </c>
      <c r="BA2761" s="11">
        <v>39</v>
      </c>
      <c r="BC2761" s="11" t="s">
        <v>5124</v>
      </c>
    </row>
    <row r="2762" spans="1:55" x14ac:dyDescent="0.25">
      <c r="A2762" t="str">
        <f t="shared" si="49"/>
        <v>С/851IBD (BioChek) болезнь Гамборо уровень антител</v>
      </c>
      <c r="B2762" t="str">
        <f>IF(E2762="","",INDEX(Лаборатории!A:A,MATCH('Производственный контроль'!E2762,Лаборатории!B:B,0)))</f>
        <v xml:space="preserve">КУРИНОЕ ЦАРСТВО АО </v>
      </c>
      <c r="C2762" t="str">
        <f>IF(E2762="","",VLOOKUP(E2762,Лаборатории!B:D,3,0))</f>
        <v>U377_CHL</v>
      </c>
      <c r="D2762" s="12">
        <v>45785</v>
      </c>
      <c r="E2762" s="150" t="s">
        <v>793</v>
      </c>
      <c r="F2762" s="11" t="s">
        <v>371</v>
      </c>
      <c r="G2762" s="11" t="s">
        <v>509</v>
      </c>
      <c r="H2762" s="11" t="s">
        <v>262</v>
      </c>
      <c r="I2762" s="11" t="s">
        <v>3415</v>
      </c>
      <c r="J2762" t="str">
        <f>IF(L2762="","",VLOOKUP(L2762,Продукция!B:D,3,0))</f>
        <v>Биологический_материал</v>
      </c>
      <c r="K2762" t="str">
        <f>IF(L2762="","",VLOOKUP(L2762,Продукция!B:C,2,0))</f>
        <v>Сыворотка крови</v>
      </c>
      <c r="L2762" s="155" t="s">
        <v>302</v>
      </c>
      <c r="M2762">
        <f>IF(L2762="","",VLOOKUP(L2762,Продукция!B:L,11,0))</f>
        <v>0</v>
      </c>
      <c r="N2762" s="150" t="s">
        <v>873</v>
      </c>
      <c r="P2762" s="150" t="s">
        <v>340</v>
      </c>
      <c r="Q2762" s="150" t="s">
        <v>854</v>
      </c>
      <c r="R2762" s="153" t="s">
        <v>5041</v>
      </c>
      <c r="S2762" s="11">
        <v>18</v>
      </c>
      <c r="T2762" s="11" t="s">
        <v>5286</v>
      </c>
      <c r="V2762" s="14">
        <v>45780</v>
      </c>
      <c r="Z2762" s="162" t="s">
        <v>4823</v>
      </c>
      <c r="AA2762" s="15">
        <v>0.51041666666666663</v>
      </c>
      <c r="AB2762" t="str">
        <f>IF(L2762="","",VLOOKUP(L2762&amp;I2762,Продукция!A:I,9,0))</f>
        <v>рекомендация производителя набора</v>
      </c>
      <c r="AC2762" s="14">
        <v>45792</v>
      </c>
      <c r="AD2762" s="11" t="s">
        <v>2673</v>
      </c>
      <c r="AE2762" s="11" t="s">
        <v>4823</v>
      </c>
      <c r="AF2762" t="str">
        <f>IF(AD2762="","",VLOOKUP(AD2762,'Сотрудники и ссылки'!A:B,2,0))</f>
        <v>Серолог</v>
      </c>
      <c r="AG2762">
        <f>IF(AD2762="","",VLOOKUP(AD2762,'Сотрудники и ссылки'!A:C,3,0))</f>
        <v>20001771</v>
      </c>
      <c r="AH2762" s="11" t="s">
        <v>2673</v>
      </c>
      <c r="AI2762" t="str">
        <f>IF(AH2762="","",VLOOKUP(AH2762,'Сотрудники и ссылки'!A:B,2,0))</f>
        <v>Серолог</v>
      </c>
      <c r="AJ2762">
        <f>IF(AH2762="","",VLOOKUP(AH2762,'Сотрудники и ссылки'!A:C,3,0))</f>
        <v>20001771</v>
      </c>
      <c r="AK2762" s="14">
        <v>45792</v>
      </c>
      <c r="AL2762" s="2">
        <f>IF(AK2762="","",AK2762+VLOOKUP(I2762,'Вид исследования'!B:E,4,0))</f>
        <v>45793</v>
      </c>
      <c r="AM2762" s="2">
        <f>IF(AK2762="","",AK2762+VLOOKUP(I2762,'Вид исследования'!B:F,5,0))</f>
        <v>45793</v>
      </c>
      <c r="AN2762" s="14">
        <v>45792</v>
      </c>
      <c r="AP2762" s="11" t="s">
        <v>189</v>
      </c>
      <c r="AQ2762" t="str">
        <f>IFERROR(IF(L2762="","",VLOOKUP(L2762&amp;I2762,Продукция!A:K,11,0)),"обратитесь к админ справочника")</f>
        <v>согласно рекомендациям производителя теста</v>
      </c>
      <c r="AR2762" s="11" t="s">
        <v>4823</v>
      </c>
      <c r="AS2762" t="str">
        <f>IFERROR(IF(L2762="","",VLOOKUP(L2762&amp;I2762,Продукция!A:J,10,0)),"обратитесь к админ справочника")</f>
        <v>инструкция тест- ситема Биочек СК-113</v>
      </c>
      <c r="AT2762" s="11" t="s">
        <v>4823</v>
      </c>
      <c r="AU2762" s="11" t="s">
        <v>4823</v>
      </c>
      <c r="AV2762" s="11" t="s">
        <v>2673</v>
      </c>
      <c r="AW2762" s="11" t="s">
        <v>4824</v>
      </c>
      <c r="AX2762" s="11" t="s">
        <v>509</v>
      </c>
      <c r="AY2762" s="11" t="s">
        <v>1735</v>
      </c>
      <c r="AZ2762" s="11">
        <v>108</v>
      </c>
      <c r="BA2762" s="11">
        <v>39</v>
      </c>
      <c r="BC2762" s="11" t="s">
        <v>5124</v>
      </c>
    </row>
    <row r="2763" spans="1:55" x14ac:dyDescent="0.25">
      <c r="A2763" t="str">
        <f t="shared" si="49"/>
        <v>С/851IBD (BioChek) болезнь Гамборо уровень антител</v>
      </c>
      <c r="B2763" t="str">
        <f>IF(E2763="","",INDEX(Лаборатории!A:A,MATCH('Производственный контроль'!E2763,Лаборатории!B:B,0)))</f>
        <v xml:space="preserve">КУРИНОЕ ЦАРСТВО АО </v>
      </c>
      <c r="C2763" t="str">
        <f>IF(E2763="","",VLOOKUP(E2763,Лаборатории!B:D,3,0))</f>
        <v>U377_CHL</v>
      </c>
      <c r="D2763" s="12">
        <v>45785</v>
      </c>
      <c r="E2763" s="150" t="s">
        <v>793</v>
      </c>
      <c r="F2763" s="11" t="s">
        <v>371</v>
      </c>
      <c r="G2763" s="11" t="s">
        <v>509</v>
      </c>
      <c r="H2763" s="11" t="s">
        <v>262</v>
      </c>
      <c r="I2763" s="11" t="s">
        <v>3415</v>
      </c>
      <c r="J2763" t="str">
        <f>IF(L2763="","",VLOOKUP(L2763,Продукция!B:D,3,0))</f>
        <v>Биологический_материал</v>
      </c>
      <c r="K2763" t="str">
        <f>IF(L2763="","",VLOOKUP(L2763,Продукция!B:C,2,0))</f>
        <v>Сыворотка крови</v>
      </c>
      <c r="L2763" s="155" t="s">
        <v>302</v>
      </c>
      <c r="M2763">
        <f>IF(L2763="","",VLOOKUP(L2763,Продукция!B:L,11,0))</f>
        <v>0</v>
      </c>
      <c r="N2763" s="150" t="s">
        <v>873</v>
      </c>
      <c r="P2763" s="150" t="s">
        <v>340</v>
      </c>
      <c r="Q2763" s="150" t="s">
        <v>854</v>
      </c>
      <c r="R2763" s="153" t="s">
        <v>5042</v>
      </c>
      <c r="S2763" s="11">
        <v>18</v>
      </c>
      <c r="T2763" s="11" t="s">
        <v>5286</v>
      </c>
      <c r="V2763" s="14">
        <v>45780</v>
      </c>
      <c r="Z2763" s="162" t="s">
        <v>4823</v>
      </c>
      <c r="AA2763" s="15">
        <v>0.51041666666666663</v>
      </c>
      <c r="AB2763" t="str">
        <f>IF(L2763="","",VLOOKUP(L2763&amp;I2763,Продукция!A:I,9,0))</f>
        <v>рекомендация производителя набора</v>
      </c>
      <c r="AC2763" s="14">
        <v>45792</v>
      </c>
      <c r="AD2763" s="11" t="s">
        <v>2673</v>
      </c>
      <c r="AE2763" s="11" t="s">
        <v>4823</v>
      </c>
      <c r="AF2763" t="str">
        <f>IF(AD2763="","",VLOOKUP(AD2763,'Сотрудники и ссылки'!A:B,2,0))</f>
        <v>Серолог</v>
      </c>
      <c r="AG2763">
        <f>IF(AD2763="","",VLOOKUP(AD2763,'Сотрудники и ссылки'!A:C,3,0))</f>
        <v>20001771</v>
      </c>
      <c r="AH2763" s="11" t="s">
        <v>2673</v>
      </c>
      <c r="AI2763" t="str">
        <f>IF(AH2763="","",VLOOKUP(AH2763,'Сотрудники и ссылки'!A:B,2,0))</f>
        <v>Серолог</v>
      </c>
      <c r="AJ2763">
        <f>IF(AH2763="","",VLOOKUP(AH2763,'Сотрудники и ссылки'!A:C,3,0))</f>
        <v>20001771</v>
      </c>
      <c r="AK2763" s="14">
        <v>45792</v>
      </c>
      <c r="AL2763" s="2">
        <f>IF(AK2763="","",AK2763+VLOOKUP(I2763,'Вид исследования'!B:E,4,0))</f>
        <v>45793</v>
      </c>
      <c r="AM2763" s="2">
        <f>IF(AK2763="","",AK2763+VLOOKUP(I2763,'Вид исследования'!B:F,5,0))</f>
        <v>45793</v>
      </c>
      <c r="AN2763" s="14">
        <v>45792</v>
      </c>
      <c r="AP2763" s="11" t="s">
        <v>189</v>
      </c>
      <c r="AQ2763" t="str">
        <f>IFERROR(IF(L2763="","",VLOOKUP(L2763&amp;I2763,Продукция!A:K,11,0)),"обратитесь к админ справочника")</f>
        <v>согласно рекомендациям производителя теста</v>
      </c>
      <c r="AR2763" s="11" t="s">
        <v>4823</v>
      </c>
      <c r="AS2763" t="str">
        <f>IFERROR(IF(L2763="","",VLOOKUP(L2763&amp;I2763,Продукция!A:J,10,0)),"обратитесь к админ справочника")</f>
        <v>инструкция тест- ситема Биочек СК-113</v>
      </c>
      <c r="AT2763" s="11" t="s">
        <v>4823</v>
      </c>
      <c r="AU2763" s="11" t="s">
        <v>4823</v>
      </c>
      <c r="AV2763" s="11" t="s">
        <v>2673</v>
      </c>
      <c r="AW2763" s="11" t="s">
        <v>4824</v>
      </c>
      <c r="AX2763" s="11" t="s">
        <v>509</v>
      </c>
      <c r="AY2763" s="11" t="s">
        <v>1737</v>
      </c>
      <c r="AZ2763" s="11">
        <v>108</v>
      </c>
      <c r="BA2763" s="11">
        <v>39</v>
      </c>
      <c r="BC2763" s="11" t="s">
        <v>5124</v>
      </c>
    </row>
    <row r="2764" spans="1:55" x14ac:dyDescent="0.25">
      <c r="A2764" t="str">
        <f t="shared" si="49"/>
        <v>С/851IBV (BioChek) инфекционный бронхит уровень антител</v>
      </c>
      <c r="B2764" t="str">
        <f>IF(E2764="","",INDEX(Лаборатории!A:A,MATCH('Производственный контроль'!E2764,Лаборатории!B:B,0)))</f>
        <v xml:space="preserve">КУРИНОЕ ЦАРСТВО АО </v>
      </c>
      <c r="C2764" t="str">
        <f>IF(E2764="","",VLOOKUP(E2764,Лаборатории!B:D,3,0))</f>
        <v>U377_CHL</v>
      </c>
      <c r="D2764" s="12">
        <v>45785</v>
      </c>
      <c r="E2764" s="150" t="s">
        <v>793</v>
      </c>
      <c r="F2764" s="11" t="s">
        <v>371</v>
      </c>
      <c r="G2764" s="11" t="s">
        <v>509</v>
      </c>
      <c r="H2764" s="11" t="s">
        <v>262</v>
      </c>
      <c r="I2764" s="11" t="s">
        <v>3416</v>
      </c>
      <c r="J2764" t="str">
        <f>IF(L2764="","",VLOOKUP(L2764,Продукция!B:D,3,0))</f>
        <v>Биологический_материал</v>
      </c>
      <c r="K2764" t="str">
        <f>IF(L2764="","",VLOOKUP(L2764,Продукция!B:C,2,0))</f>
        <v>Сыворотка крови</v>
      </c>
      <c r="L2764" s="155" t="s">
        <v>302</v>
      </c>
      <c r="M2764">
        <f>IF(L2764="","",VLOOKUP(L2764,Продукция!B:L,11,0))</f>
        <v>0</v>
      </c>
      <c r="N2764" s="150" t="s">
        <v>873</v>
      </c>
      <c r="P2764" s="150" t="s">
        <v>340</v>
      </c>
      <c r="Q2764" s="150" t="s">
        <v>854</v>
      </c>
      <c r="R2764" s="153" t="s">
        <v>5023</v>
      </c>
      <c r="S2764" s="11">
        <v>18</v>
      </c>
      <c r="T2764" s="11" t="s">
        <v>5286</v>
      </c>
      <c r="V2764" s="14">
        <v>45776</v>
      </c>
      <c r="Z2764" s="162" t="s">
        <v>4823</v>
      </c>
      <c r="AA2764" s="15">
        <v>0.51041666666666663</v>
      </c>
      <c r="AB2764" t="str">
        <f>IF(L2764="","",VLOOKUP(L2764&amp;I2764,Продукция!A:I,9,0))</f>
        <v>рекомендация производителя набора</v>
      </c>
      <c r="AC2764" s="14">
        <v>45792</v>
      </c>
      <c r="AD2764" s="11" t="s">
        <v>2673</v>
      </c>
      <c r="AE2764" s="11" t="s">
        <v>4823</v>
      </c>
      <c r="AF2764" t="str">
        <f>IF(AD2764="","",VLOOKUP(AD2764,'Сотрудники и ссылки'!A:B,2,0))</f>
        <v>Серолог</v>
      </c>
      <c r="AG2764">
        <f>IF(AD2764="","",VLOOKUP(AD2764,'Сотрудники и ссылки'!A:C,3,0))</f>
        <v>20001771</v>
      </c>
      <c r="AH2764" s="11" t="s">
        <v>2673</v>
      </c>
      <c r="AI2764" t="str">
        <f>IF(AH2764="","",VLOOKUP(AH2764,'Сотрудники и ссылки'!A:B,2,0))</f>
        <v>Серолог</v>
      </c>
      <c r="AJ2764">
        <f>IF(AH2764="","",VLOOKUP(AH2764,'Сотрудники и ссылки'!A:C,3,0))</f>
        <v>20001771</v>
      </c>
      <c r="AK2764" s="14">
        <v>45792</v>
      </c>
      <c r="AL2764" s="2">
        <f>IF(AK2764="","",AK2764+VLOOKUP(I2764,'Вид исследования'!B:E,4,0))</f>
        <v>45793</v>
      </c>
      <c r="AM2764" s="2">
        <f>IF(AK2764="","",AK2764+VLOOKUP(I2764,'Вид исследования'!B:F,5,0))</f>
        <v>45793</v>
      </c>
      <c r="AN2764" s="14">
        <v>45792</v>
      </c>
      <c r="AP2764" s="11" t="s">
        <v>189</v>
      </c>
      <c r="AQ2764" t="str">
        <f>IFERROR(IF(L2764="","",VLOOKUP(L2764&amp;I2764,Продукция!A:K,11,0)),"обратитесь к админ справочника")</f>
        <v>согласно рекомендациям производителя теста</v>
      </c>
      <c r="AR2764" s="11" t="s">
        <v>4823</v>
      </c>
      <c r="AS2764" t="str">
        <f>IFERROR(IF(L2764="","",VLOOKUP(L2764&amp;I2764,Продукция!A:J,10,0)),"обратитесь к админ справочника")</f>
        <v>инструкция тест- ситема Биочек СК-119</v>
      </c>
      <c r="AT2764" s="11" t="s">
        <v>4823</v>
      </c>
      <c r="AU2764" s="11" t="s">
        <v>4823</v>
      </c>
      <c r="AV2764" s="11" t="s">
        <v>2673</v>
      </c>
      <c r="AW2764" s="11" t="s">
        <v>4824</v>
      </c>
      <c r="AX2764" s="11" t="s">
        <v>509</v>
      </c>
      <c r="AY2764" s="11" t="s">
        <v>1738</v>
      </c>
      <c r="AZ2764" s="11">
        <v>108</v>
      </c>
      <c r="BA2764" s="11">
        <v>39</v>
      </c>
      <c r="BC2764" s="11" t="s">
        <v>5124</v>
      </c>
    </row>
    <row r="2765" spans="1:55" x14ac:dyDescent="0.25">
      <c r="A2765" t="str">
        <f t="shared" si="49"/>
        <v>С/851IBV (BioChek) инфекционный бронхит уровень антител</v>
      </c>
      <c r="B2765" t="str">
        <f>IF(E2765="","",INDEX(Лаборатории!A:A,MATCH('Производственный контроль'!E2765,Лаборатории!B:B,0)))</f>
        <v xml:space="preserve">КУРИНОЕ ЦАРСТВО АО </v>
      </c>
      <c r="C2765" t="str">
        <f>IF(E2765="","",VLOOKUP(E2765,Лаборатории!B:D,3,0))</f>
        <v>U377_CHL</v>
      </c>
      <c r="D2765" s="12">
        <v>45785</v>
      </c>
      <c r="E2765" s="150" t="s">
        <v>793</v>
      </c>
      <c r="F2765" s="11" t="s">
        <v>371</v>
      </c>
      <c r="G2765" s="11" t="s">
        <v>509</v>
      </c>
      <c r="H2765" s="11" t="s">
        <v>262</v>
      </c>
      <c r="I2765" s="11" t="s">
        <v>3416</v>
      </c>
      <c r="J2765" t="str">
        <f>IF(L2765="","",VLOOKUP(L2765,Продукция!B:D,3,0))</f>
        <v>Биологический_материал</v>
      </c>
      <c r="K2765" t="str">
        <f>IF(L2765="","",VLOOKUP(L2765,Продукция!B:C,2,0))</f>
        <v>Сыворотка крови</v>
      </c>
      <c r="L2765" s="155" t="s">
        <v>302</v>
      </c>
      <c r="M2765">
        <f>IF(L2765="","",VLOOKUP(L2765,Продукция!B:L,11,0))</f>
        <v>0</v>
      </c>
      <c r="N2765" s="150" t="s">
        <v>873</v>
      </c>
      <c r="P2765" s="150" t="s">
        <v>340</v>
      </c>
      <c r="Q2765" s="150" t="s">
        <v>854</v>
      </c>
      <c r="R2765" s="153" t="s">
        <v>5018</v>
      </c>
      <c r="S2765" s="11">
        <v>18</v>
      </c>
      <c r="T2765" s="11" t="s">
        <v>5286</v>
      </c>
      <c r="V2765" s="14">
        <v>45777</v>
      </c>
      <c r="Z2765" s="162" t="s">
        <v>4823</v>
      </c>
      <c r="AA2765" s="15">
        <v>0.51041666666666663</v>
      </c>
      <c r="AB2765" t="str">
        <f>IF(L2765="","",VLOOKUP(L2765&amp;I2765,Продукция!A:I,9,0))</f>
        <v>рекомендация производителя набора</v>
      </c>
      <c r="AC2765" s="14">
        <v>45792</v>
      </c>
      <c r="AD2765" s="11" t="s">
        <v>2673</v>
      </c>
      <c r="AE2765" s="11" t="s">
        <v>4823</v>
      </c>
      <c r="AF2765" t="str">
        <f>IF(AD2765="","",VLOOKUP(AD2765,'Сотрудники и ссылки'!A:B,2,0))</f>
        <v>Серолог</v>
      </c>
      <c r="AG2765">
        <f>IF(AD2765="","",VLOOKUP(AD2765,'Сотрудники и ссылки'!A:C,3,0))</f>
        <v>20001771</v>
      </c>
      <c r="AH2765" s="11" t="s">
        <v>2673</v>
      </c>
      <c r="AI2765" t="str">
        <f>IF(AH2765="","",VLOOKUP(AH2765,'Сотрудники и ссылки'!A:B,2,0))</f>
        <v>Серолог</v>
      </c>
      <c r="AJ2765">
        <f>IF(AH2765="","",VLOOKUP(AH2765,'Сотрудники и ссылки'!A:C,3,0))</f>
        <v>20001771</v>
      </c>
      <c r="AK2765" s="14">
        <v>45792</v>
      </c>
      <c r="AL2765" s="2">
        <f>IF(AK2765="","",AK2765+VLOOKUP(I2765,'Вид исследования'!B:E,4,0))</f>
        <v>45793</v>
      </c>
      <c r="AM2765" s="2">
        <f>IF(AK2765="","",AK2765+VLOOKUP(I2765,'Вид исследования'!B:F,5,0))</f>
        <v>45793</v>
      </c>
      <c r="AN2765" s="14">
        <v>45792</v>
      </c>
      <c r="AP2765" s="11" t="s">
        <v>189</v>
      </c>
      <c r="AQ2765" t="str">
        <f>IFERROR(IF(L2765="","",VLOOKUP(L2765&amp;I2765,Продукция!A:K,11,0)),"обратитесь к админ справочника")</f>
        <v>согласно рекомендациям производителя теста</v>
      </c>
      <c r="AR2765" s="11" t="s">
        <v>4823</v>
      </c>
      <c r="AS2765" t="str">
        <f>IFERROR(IF(L2765="","",VLOOKUP(L2765&amp;I2765,Продукция!A:J,10,0)),"обратитесь к админ справочника")</f>
        <v>инструкция тест- ситема Биочек СК-119</v>
      </c>
      <c r="AT2765" s="11" t="s">
        <v>4823</v>
      </c>
      <c r="AU2765" s="11" t="s">
        <v>4823</v>
      </c>
      <c r="AV2765" s="11" t="s">
        <v>2673</v>
      </c>
      <c r="AW2765" s="11" t="s">
        <v>4824</v>
      </c>
      <c r="AX2765" s="11" t="s">
        <v>509</v>
      </c>
      <c r="AY2765" s="11" t="s">
        <v>1730</v>
      </c>
      <c r="AZ2765" s="11">
        <v>108</v>
      </c>
      <c r="BA2765" s="11">
        <v>39</v>
      </c>
      <c r="BC2765" s="11" t="s">
        <v>5124</v>
      </c>
    </row>
    <row r="2766" spans="1:55" x14ac:dyDescent="0.25">
      <c r="A2766" t="str">
        <f t="shared" si="49"/>
        <v>С/851IBV (BioChek) инфекционный бронхит уровень антител</v>
      </c>
      <c r="B2766" t="str">
        <f>IF(E2766="","",INDEX(Лаборатории!A:A,MATCH('Производственный контроль'!E2766,Лаборатории!B:B,0)))</f>
        <v xml:space="preserve">КУРИНОЕ ЦАРСТВО АО </v>
      </c>
      <c r="C2766" t="str">
        <f>IF(E2766="","",VLOOKUP(E2766,Лаборатории!B:D,3,0))</f>
        <v>U377_CHL</v>
      </c>
      <c r="D2766" s="12">
        <v>45785</v>
      </c>
      <c r="E2766" s="150" t="s">
        <v>793</v>
      </c>
      <c r="F2766" s="11" t="s">
        <v>371</v>
      </c>
      <c r="G2766" s="11" t="s">
        <v>509</v>
      </c>
      <c r="H2766" s="11" t="s">
        <v>262</v>
      </c>
      <c r="I2766" s="11" t="s">
        <v>3416</v>
      </c>
      <c r="J2766" t="str">
        <f>IF(L2766="","",VLOOKUP(L2766,Продукция!B:D,3,0))</f>
        <v>Биологический_материал</v>
      </c>
      <c r="K2766" t="str">
        <f>IF(L2766="","",VLOOKUP(L2766,Продукция!B:C,2,0))</f>
        <v>Сыворотка крови</v>
      </c>
      <c r="L2766" s="155" t="s">
        <v>302</v>
      </c>
      <c r="M2766">
        <f>IF(L2766="","",VLOOKUP(L2766,Продукция!B:L,11,0))</f>
        <v>0</v>
      </c>
      <c r="N2766" s="150" t="s">
        <v>873</v>
      </c>
      <c r="P2766" s="150" t="s">
        <v>340</v>
      </c>
      <c r="Q2766" s="150" t="s">
        <v>854</v>
      </c>
      <c r="R2766" s="153" t="s">
        <v>5041</v>
      </c>
      <c r="S2766" s="11">
        <v>18</v>
      </c>
      <c r="T2766" s="11" t="s">
        <v>5286</v>
      </c>
      <c r="V2766" s="14">
        <v>45780</v>
      </c>
      <c r="Z2766" s="162" t="s">
        <v>4823</v>
      </c>
      <c r="AA2766" s="15">
        <v>0.51041666666666663</v>
      </c>
      <c r="AB2766" t="str">
        <f>IF(L2766="","",VLOOKUP(L2766&amp;I2766,Продукция!A:I,9,0))</f>
        <v>рекомендация производителя набора</v>
      </c>
      <c r="AC2766" s="14">
        <v>45792</v>
      </c>
      <c r="AD2766" s="11" t="s">
        <v>2673</v>
      </c>
      <c r="AE2766" s="11" t="s">
        <v>4823</v>
      </c>
      <c r="AF2766" t="str">
        <f>IF(AD2766="","",VLOOKUP(AD2766,'Сотрудники и ссылки'!A:B,2,0))</f>
        <v>Серолог</v>
      </c>
      <c r="AG2766">
        <f>IF(AD2766="","",VLOOKUP(AD2766,'Сотрудники и ссылки'!A:C,3,0))</f>
        <v>20001771</v>
      </c>
      <c r="AH2766" s="11" t="s">
        <v>2673</v>
      </c>
      <c r="AI2766" t="str">
        <f>IF(AH2766="","",VLOOKUP(AH2766,'Сотрудники и ссылки'!A:B,2,0))</f>
        <v>Серолог</v>
      </c>
      <c r="AJ2766">
        <f>IF(AH2766="","",VLOOKUP(AH2766,'Сотрудники и ссылки'!A:C,3,0))</f>
        <v>20001771</v>
      </c>
      <c r="AK2766" s="14">
        <v>45792</v>
      </c>
      <c r="AL2766" s="2">
        <f>IF(AK2766="","",AK2766+VLOOKUP(I2766,'Вид исследования'!B:E,4,0))</f>
        <v>45793</v>
      </c>
      <c r="AM2766" s="2">
        <f>IF(AK2766="","",AK2766+VLOOKUP(I2766,'Вид исследования'!B:F,5,0))</f>
        <v>45793</v>
      </c>
      <c r="AN2766" s="14">
        <v>45792</v>
      </c>
      <c r="AP2766" s="11" t="s">
        <v>189</v>
      </c>
      <c r="AQ2766" t="str">
        <f>IFERROR(IF(L2766="","",VLOOKUP(L2766&amp;I2766,Продукция!A:K,11,0)),"обратитесь к админ справочника")</f>
        <v>согласно рекомендациям производителя теста</v>
      </c>
      <c r="AR2766" s="11" t="s">
        <v>4823</v>
      </c>
      <c r="AS2766" t="str">
        <f>IFERROR(IF(L2766="","",VLOOKUP(L2766&amp;I2766,Продукция!A:J,10,0)),"обратитесь к админ справочника")</f>
        <v>инструкция тест- ситема Биочек СК-119</v>
      </c>
      <c r="AT2766" s="11" t="s">
        <v>4823</v>
      </c>
      <c r="AU2766" s="11" t="s">
        <v>4823</v>
      </c>
      <c r="AV2766" s="11" t="s">
        <v>2673</v>
      </c>
      <c r="AW2766" s="11" t="s">
        <v>4824</v>
      </c>
      <c r="AX2766" s="11" t="s">
        <v>509</v>
      </c>
      <c r="AY2766" s="11" t="s">
        <v>1735</v>
      </c>
      <c r="AZ2766" s="11">
        <v>108</v>
      </c>
      <c r="BA2766" s="11">
        <v>39</v>
      </c>
      <c r="BC2766" s="11" t="s">
        <v>5124</v>
      </c>
    </row>
    <row r="2767" spans="1:55" x14ac:dyDescent="0.25">
      <c r="A2767" t="str">
        <f t="shared" si="49"/>
        <v>С/851IBV (BioChek) инфекционный бронхит уровень антител</v>
      </c>
      <c r="B2767" t="str">
        <f>IF(E2767="","",INDEX(Лаборатории!A:A,MATCH('Производственный контроль'!E2767,Лаборатории!B:B,0)))</f>
        <v xml:space="preserve">КУРИНОЕ ЦАРСТВО АО </v>
      </c>
      <c r="C2767" t="str">
        <f>IF(E2767="","",VLOOKUP(E2767,Лаборатории!B:D,3,0))</f>
        <v>U377_CHL</v>
      </c>
      <c r="D2767" s="12">
        <v>45785</v>
      </c>
      <c r="E2767" s="150" t="s">
        <v>793</v>
      </c>
      <c r="F2767" s="11" t="s">
        <v>371</v>
      </c>
      <c r="G2767" s="11" t="s">
        <v>509</v>
      </c>
      <c r="H2767" s="11" t="s">
        <v>262</v>
      </c>
      <c r="I2767" s="11" t="s">
        <v>3416</v>
      </c>
      <c r="J2767" t="str">
        <f>IF(L2767="","",VLOOKUP(L2767,Продукция!B:D,3,0))</f>
        <v>Биологический_материал</v>
      </c>
      <c r="K2767" t="str">
        <f>IF(L2767="","",VLOOKUP(L2767,Продукция!B:C,2,0))</f>
        <v>Сыворотка крови</v>
      </c>
      <c r="L2767" s="155" t="s">
        <v>302</v>
      </c>
      <c r="M2767">
        <f>IF(L2767="","",VLOOKUP(L2767,Продукция!B:L,11,0))</f>
        <v>0</v>
      </c>
      <c r="N2767" s="150" t="s">
        <v>873</v>
      </c>
      <c r="P2767" s="150" t="s">
        <v>340</v>
      </c>
      <c r="Q2767" s="150" t="s">
        <v>854</v>
      </c>
      <c r="R2767" s="153" t="s">
        <v>5042</v>
      </c>
      <c r="S2767" s="11">
        <v>18</v>
      </c>
      <c r="T2767" s="11" t="s">
        <v>5286</v>
      </c>
      <c r="V2767" s="14">
        <v>45780</v>
      </c>
      <c r="Z2767" s="162" t="s">
        <v>4823</v>
      </c>
      <c r="AA2767" s="15">
        <v>0.51041666666666663</v>
      </c>
      <c r="AB2767" t="str">
        <f>IF(L2767="","",VLOOKUP(L2767&amp;I2767,Продукция!A:I,9,0))</f>
        <v>рекомендация производителя набора</v>
      </c>
      <c r="AC2767" s="14">
        <v>45792</v>
      </c>
      <c r="AD2767" s="11" t="s">
        <v>2673</v>
      </c>
      <c r="AE2767" s="11" t="s">
        <v>4823</v>
      </c>
      <c r="AF2767" t="str">
        <f>IF(AD2767="","",VLOOKUP(AD2767,'Сотрудники и ссылки'!A:B,2,0))</f>
        <v>Серолог</v>
      </c>
      <c r="AG2767">
        <f>IF(AD2767="","",VLOOKUP(AD2767,'Сотрудники и ссылки'!A:C,3,0))</f>
        <v>20001771</v>
      </c>
      <c r="AH2767" s="11" t="s">
        <v>2673</v>
      </c>
      <c r="AI2767" t="str">
        <f>IF(AH2767="","",VLOOKUP(AH2767,'Сотрудники и ссылки'!A:B,2,0))</f>
        <v>Серолог</v>
      </c>
      <c r="AJ2767">
        <f>IF(AH2767="","",VLOOKUP(AH2767,'Сотрудники и ссылки'!A:C,3,0))</f>
        <v>20001771</v>
      </c>
      <c r="AK2767" s="14">
        <v>45792</v>
      </c>
      <c r="AL2767" s="2">
        <f>IF(AK2767="","",AK2767+VLOOKUP(I2767,'Вид исследования'!B:E,4,0))</f>
        <v>45793</v>
      </c>
      <c r="AM2767" s="2">
        <f>IF(AK2767="","",AK2767+VLOOKUP(I2767,'Вид исследования'!B:F,5,0))</f>
        <v>45793</v>
      </c>
      <c r="AN2767" s="14">
        <v>45792</v>
      </c>
      <c r="AP2767" s="11" t="s">
        <v>189</v>
      </c>
      <c r="AQ2767" t="str">
        <f>IFERROR(IF(L2767="","",VLOOKUP(L2767&amp;I2767,Продукция!A:K,11,0)),"обратитесь к админ справочника")</f>
        <v>согласно рекомендациям производителя теста</v>
      </c>
      <c r="AR2767" s="11" t="s">
        <v>4823</v>
      </c>
      <c r="AS2767" t="str">
        <f>IFERROR(IF(L2767="","",VLOOKUP(L2767&amp;I2767,Продукция!A:J,10,0)),"обратитесь к админ справочника")</f>
        <v>инструкция тест- ситема Биочек СК-119</v>
      </c>
      <c r="AT2767" s="11" t="s">
        <v>4823</v>
      </c>
      <c r="AU2767" s="11" t="s">
        <v>4823</v>
      </c>
      <c r="AV2767" s="11" t="s">
        <v>2673</v>
      </c>
      <c r="AW2767" s="11" t="s">
        <v>4824</v>
      </c>
      <c r="AX2767" s="11" t="s">
        <v>509</v>
      </c>
      <c r="AY2767" s="11" t="s">
        <v>1737</v>
      </c>
      <c r="AZ2767" s="11">
        <v>108</v>
      </c>
      <c r="BA2767" s="11">
        <v>39</v>
      </c>
      <c r="BC2767" s="11" t="s">
        <v>5124</v>
      </c>
    </row>
    <row r="2768" spans="1:55" x14ac:dyDescent="0.25">
      <c r="A2768" t="str">
        <f t="shared" si="49"/>
        <v>С/851REO (BioChek) реовирус уровень антител</v>
      </c>
      <c r="B2768" t="str">
        <f>IF(E2768="","",INDEX(Лаборатории!A:A,MATCH('Производственный контроль'!E2768,Лаборатории!B:B,0)))</f>
        <v xml:space="preserve">КУРИНОЕ ЦАРСТВО АО </v>
      </c>
      <c r="C2768" t="str">
        <f>IF(E2768="","",VLOOKUP(E2768,Лаборатории!B:D,3,0))</f>
        <v>U377_CHL</v>
      </c>
      <c r="D2768" s="12">
        <v>45785</v>
      </c>
      <c r="E2768" s="150" t="s">
        <v>793</v>
      </c>
      <c r="F2768" s="11" t="s">
        <v>371</v>
      </c>
      <c r="G2768" s="11" t="s">
        <v>509</v>
      </c>
      <c r="H2768" s="11" t="s">
        <v>262</v>
      </c>
      <c r="I2768" s="11" t="s">
        <v>3426</v>
      </c>
      <c r="J2768" t="str">
        <f>IF(L2768="","",VLOOKUP(L2768,Продукция!B:D,3,0))</f>
        <v>Биологический_материал</v>
      </c>
      <c r="K2768" t="str">
        <f>IF(L2768="","",VLOOKUP(L2768,Продукция!B:C,2,0))</f>
        <v>Сыворотка крови</v>
      </c>
      <c r="L2768" s="155" t="s">
        <v>302</v>
      </c>
      <c r="M2768">
        <f>IF(L2768="","",VLOOKUP(L2768,Продукция!B:L,11,0))</f>
        <v>0</v>
      </c>
      <c r="N2768" s="150" t="s">
        <v>873</v>
      </c>
      <c r="P2768" s="150" t="s">
        <v>340</v>
      </c>
      <c r="Q2768" s="150" t="s">
        <v>854</v>
      </c>
      <c r="R2768" s="153" t="s">
        <v>5023</v>
      </c>
      <c r="S2768" s="11">
        <v>18</v>
      </c>
      <c r="T2768" s="11" t="s">
        <v>5286</v>
      </c>
      <c r="V2768" s="14">
        <v>45776</v>
      </c>
      <c r="Z2768" s="162" t="s">
        <v>4823</v>
      </c>
      <c r="AA2768" s="15">
        <v>0.51041666666666663</v>
      </c>
      <c r="AB2768" t="str">
        <f>IF(L2768="","",VLOOKUP(L2768&amp;I2768,Продукция!A:I,9,0))</f>
        <v>рекомендация производителя набора</v>
      </c>
      <c r="AC2768" s="14">
        <v>45792</v>
      </c>
      <c r="AD2768" s="11" t="s">
        <v>2676</v>
      </c>
      <c r="AE2768" s="11" t="s">
        <v>4823</v>
      </c>
      <c r="AF2768" t="str">
        <f>IF(AD2768="","",VLOOKUP(AD2768,'Сотрудники и ссылки'!A:B,2,0))</f>
        <v>Серолог</v>
      </c>
      <c r="AG2768">
        <f>IF(AD2768="","",VLOOKUP(AD2768,'Сотрудники и ссылки'!A:C,3,0))</f>
        <v>20007746</v>
      </c>
      <c r="AH2768" s="11" t="s">
        <v>2676</v>
      </c>
      <c r="AI2768" t="str">
        <f>IF(AH2768="","",VLOOKUP(AH2768,'Сотрудники и ссылки'!A:B,2,0))</f>
        <v>Серолог</v>
      </c>
      <c r="AJ2768">
        <f>IF(AH2768="","",VLOOKUP(AH2768,'Сотрудники и ссылки'!A:C,3,0))</f>
        <v>20007746</v>
      </c>
      <c r="AK2768" s="14">
        <v>45792</v>
      </c>
      <c r="AL2768" s="2">
        <f>IF(AK2768="","",AK2768+VLOOKUP(I2768,'Вид исследования'!B:E,4,0))</f>
        <v>45793</v>
      </c>
      <c r="AM2768" s="2">
        <f>IF(AK2768="","",AK2768+VLOOKUP(I2768,'Вид исследования'!B:F,5,0))</f>
        <v>45793</v>
      </c>
      <c r="AN2768" s="14">
        <v>45792</v>
      </c>
      <c r="AP2768" s="11" t="s">
        <v>189</v>
      </c>
      <c r="AQ2768" t="str">
        <f>IFERROR(IF(L2768="","",VLOOKUP(L2768&amp;I2768,Продукция!A:K,11,0)),"обратитесь к админ справочника")</f>
        <v>согласно рекомендациям производителя теста</v>
      </c>
      <c r="AR2768" s="11" t="s">
        <v>4823</v>
      </c>
      <c r="AS2768" t="str">
        <f>IFERROR(IF(L2768="","",VLOOKUP(L2768&amp;I2768,Продукция!A:J,10,0)),"обратитесь к админ справочника")</f>
        <v>инструкция тест- ситема Биочек СК -110</v>
      </c>
      <c r="AT2768" s="11" t="s">
        <v>4823</v>
      </c>
      <c r="AU2768" s="11" t="s">
        <v>4823</v>
      </c>
      <c r="AV2768" s="11" t="s">
        <v>2676</v>
      </c>
      <c r="AW2768" s="11" t="s">
        <v>4824</v>
      </c>
      <c r="AX2768" s="11" t="s">
        <v>509</v>
      </c>
      <c r="AY2768" s="11" t="s">
        <v>1738</v>
      </c>
      <c r="AZ2768" s="11">
        <v>108</v>
      </c>
      <c r="BA2768" s="11">
        <v>39</v>
      </c>
      <c r="BC2768" s="11" t="s">
        <v>5124</v>
      </c>
    </row>
    <row r="2769" spans="1:55" x14ac:dyDescent="0.25">
      <c r="A2769" t="str">
        <f t="shared" si="49"/>
        <v>С/851REO (BioChek) реовирус уровень антител</v>
      </c>
      <c r="B2769" t="str">
        <f>IF(E2769="","",INDEX(Лаборатории!A:A,MATCH('Производственный контроль'!E2769,Лаборатории!B:B,0)))</f>
        <v xml:space="preserve">КУРИНОЕ ЦАРСТВО АО </v>
      </c>
      <c r="C2769" t="str">
        <f>IF(E2769="","",VLOOKUP(E2769,Лаборатории!B:D,3,0))</f>
        <v>U377_CHL</v>
      </c>
      <c r="D2769" s="12">
        <v>45785</v>
      </c>
      <c r="E2769" s="150" t="s">
        <v>793</v>
      </c>
      <c r="F2769" s="11" t="s">
        <v>371</v>
      </c>
      <c r="G2769" s="11" t="s">
        <v>509</v>
      </c>
      <c r="H2769" s="11" t="s">
        <v>262</v>
      </c>
      <c r="I2769" s="11" t="s">
        <v>3426</v>
      </c>
      <c r="J2769" t="str">
        <f>IF(L2769="","",VLOOKUP(L2769,Продукция!B:D,3,0))</f>
        <v>Биологический_материал</v>
      </c>
      <c r="K2769" t="str">
        <f>IF(L2769="","",VLOOKUP(L2769,Продукция!B:C,2,0))</f>
        <v>Сыворотка крови</v>
      </c>
      <c r="L2769" s="155" t="s">
        <v>302</v>
      </c>
      <c r="M2769">
        <f>IF(L2769="","",VLOOKUP(L2769,Продукция!B:L,11,0))</f>
        <v>0</v>
      </c>
      <c r="N2769" s="150" t="s">
        <v>873</v>
      </c>
      <c r="P2769" s="150" t="s">
        <v>340</v>
      </c>
      <c r="Q2769" s="150" t="s">
        <v>854</v>
      </c>
      <c r="R2769" s="153" t="s">
        <v>5018</v>
      </c>
      <c r="S2769" s="11">
        <v>18</v>
      </c>
      <c r="T2769" s="11" t="s">
        <v>5286</v>
      </c>
      <c r="V2769" s="14">
        <v>45777</v>
      </c>
      <c r="Z2769" s="162" t="s">
        <v>4823</v>
      </c>
      <c r="AA2769" s="15">
        <v>0.51041666666666663</v>
      </c>
      <c r="AB2769" t="str">
        <f>IF(L2769="","",VLOOKUP(L2769&amp;I2769,Продукция!A:I,9,0))</f>
        <v>рекомендация производителя набора</v>
      </c>
      <c r="AC2769" s="14">
        <v>45792</v>
      </c>
      <c r="AD2769" s="11" t="s">
        <v>2676</v>
      </c>
      <c r="AE2769" s="11" t="s">
        <v>4823</v>
      </c>
      <c r="AF2769" t="str">
        <f>IF(AD2769="","",VLOOKUP(AD2769,'Сотрудники и ссылки'!A:B,2,0))</f>
        <v>Серолог</v>
      </c>
      <c r="AG2769">
        <f>IF(AD2769="","",VLOOKUP(AD2769,'Сотрудники и ссылки'!A:C,3,0))</f>
        <v>20007746</v>
      </c>
      <c r="AH2769" s="11" t="s">
        <v>2676</v>
      </c>
      <c r="AI2769" t="str">
        <f>IF(AH2769="","",VLOOKUP(AH2769,'Сотрудники и ссылки'!A:B,2,0))</f>
        <v>Серолог</v>
      </c>
      <c r="AJ2769">
        <f>IF(AH2769="","",VLOOKUP(AH2769,'Сотрудники и ссылки'!A:C,3,0))</f>
        <v>20007746</v>
      </c>
      <c r="AK2769" s="14">
        <v>45792</v>
      </c>
      <c r="AL2769" s="2">
        <f>IF(AK2769="","",AK2769+VLOOKUP(I2769,'Вид исследования'!B:E,4,0))</f>
        <v>45793</v>
      </c>
      <c r="AM2769" s="2">
        <f>IF(AK2769="","",AK2769+VLOOKUP(I2769,'Вид исследования'!B:F,5,0))</f>
        <v>45793</v>
      </c>
      <c r="AN2769" s="14">
        <v>45792</v>
      </c>
      <c r="AP2769" s="11" t="s">
        <v>189</v>
      </c>
      <c r="AQ2769" t="str">
        <f>IFERROR(IF(L2769="","",VLOOKUP(L2769&amp;I2769,Продукция!A:K,11,0)),"обратитесь к админ справочника")</f>
        <v>согласно рекомендациям производителя теста</v>
      </c>
      <c r="AR2769" s="11" t="s">
        <v>4823</v>
      </c>
      <c r="AS2769" t="str">
        <f>IFERROR(IF(L2769="","",VLOOKUP(L2769&amp;I2769,Продукция!A:J,10,0)),"обратитесь к админ справочника")</f>
        <v>инструкция тест- ситема Биочек СК -110</v>
      </c>
      <c r="AT2769" s="11" t="s">
        <v>4823</v>
      </c>
      <c r="AU2769" s="11" t="s">
        <v>4823</v>
      </c>
      <c r="AV2769" s="11" t="s">
        <v>2676</v>
      </c>
      <c r="AW2769" s="11" t="s">
        <v>4824</v>
      </c>
      <c r="AX2769" s="11" t="s">
        <v>509</v>
      </c>
      <c r="AY2769" s="11" t="s">
        <v>1730</v>
      </c>
      <c r="AZ2769" s="11">
        <v>108</v>
      </c>
      <c r="BA2769" s="11">
        <v>39</v>
      </c>
      <c r="BC2769" s="11" t="s">
        <v>5124</v>
      </c>
    </row>
    <row r="2770" spans="1:55" x14ac:dyDescent="0.25">
      <c r="A2770" t="str">
        <f t="shared" si="49"/>
        <v>С/851REO (BioChek) реовирус уровень антител</v>
      </c>
      <c r="B2770" t="str">
        <f>IF(E2770="","",INDEX(Лаборатории!A:A,MATCH('Производственный контроль'!E2770,Лаборатории!B:B,0)))</f>
        <v xml:space="preserve">КУРИНОЕ ЦАРСТВО АО </v>
      </c>
      <c r="C2770" t="str">
        <f>IF(E2770="","",VLOOKUP(E2770,Лаборатории!B:D,3,0))</f>
        <v>U377_CHL</v>
      </c>
      <c r="D2770" s="12">
        <v>45785</v>
      </c>
      <c r="E2770" s="150" t="s">
        <v>793</v>
      </c>
      <c r="F2770" s="11" t="s">
        <v>371</v>
      </c>
      <c r="G2770" s="11" t="s">
        <v>509</v>
      </c>
      <c r="H2770" s="11" t="s">
        <v>262</v>
      </c>
      <c r="I2770" s="11" t="s">
        <v>3426</v>
      </c>
      <c r="J2770" t="str">
        <f>IF(L2770="","",VLOOKUP(L2770,Продукция!B:D,3,0))</f>
        <v>Биологический_материал</v>
      </c>
      <c r="K2770" t="str">
        <f>IF(L2770="","",VLOOKUP(L2770,Продукция!B:C,2,0))</f>
        <v>Сыворотка крови</v>
      </c>
      <c r="L2770" s="155" t="s">
        <v>302</v>
      </c>
      <c r="M2770">
        <f>IF(L2770="","",VLOOKUP(L2770,Продукция!B:L,11,0))</f>
        <v>0</v>
      </c>
      <c r="N2770" s="150" t="s">
        <v>873</v>
      </c>
      <c r="P2770" s="150" t="s">
        <v>340</v>
      </c>
      <c r="Q2770" s="150" t="s">
        <v>854</v>
      </c>
      <c r="R2770" s="153" t="s">
        <v>5041</v>
      </c>
      <c r="S2770" s="11">
        <v>18</v>
      </c>
      <c r="T2770" s="11" t="s">
        <v>5286</v>
      </c>
      <c r="V2770" s="14">
        <v>45780</v>
      </c>
      <c r="Z2770" s="162" t="s">
        <v>4823</v>
      </c>
      <c r="AA2770" s="15">
        <v>0.51041666666666663</v>
      </c>
      <c r="AB2770" t="str">
        <f>IF(L2770="","",VLOOKUP(L2770&amp;I2770,Продукция!A:I,9,0))</f>
        <v>рекомендация производителя набора</v>
      </c>
      <c r="AC2770" s="14">
        <v>45792</v>
      </c>
      <c r="AD2770" s="11" t="s">
        <v>2676</v>
      </c>
      <c r="AE2770" s="11" t="s">
        <v>4823</v>
      </c>
      <c r="AF2770" t="str">
        <f>IF(AD2770="","",VLOOKUP(AD2770,'Сотрудники и ссылки'!A:B,2,0))</f>
        <v>Серолог</v>
      </c>
      <c r="AG2770">
        <f>IF(AD2770="","",VLOOKUP(AD2770,'Сотрудники и ссылки'!A:C,3,0))</f>
        <v>20007746</v>
      </c>
      <c r="AH2770" s="11" t="s">
        <v>2676</v>
      </c>
      <c r="AI2770" t="str">
        <f>IF(AH2770="","",VLOOKUP(AH2770,'Сотрудники и ссылки'!A:B,2,0))</f>
        <v>Серолог</v>
      </c>
      <c r="AJ2770">
        <f>IF(AH2770="","",VLOOKUP(AH2770,'Сотрудники и ссылки'!A:C,3,0))</f>
        <v>20007746</v>
      </c>
      <c r="AK2770" s="14">
        <v>45792</v>
      </c>
      <c r="AL2770" s="2">
        <f>IF(AK2770="","",AK2770+VLOOKUP(I2770,'Вид исследования'!B:E,4,0))</f>
        <v>45793</v>
      </c>
      <c r="AM2770" s="2">
        <f>IF(AK2770="","",AK2770+VLOOKUP(I2770,'Вид исследования'!B:F,5,0))</f>
        <v>45793</v>
      </c>
      <c r="AN2770" s="14">
        <v>45792</v>
      </c>
      <c r="AP2770" s="11" t="s">
        <v>189</v>
      </c>
      <c r="AQ2770" t="str">
        <f>IFERROR(IF(L2770="","",VLOOKUP(L2770&amp;I2770,Продукция!A:K,11,0)),"обратитесь к админ справочника")</f>
        <v>согласно рекомендациям производителя теста</v>
      </c>
      <c r="AR2770" s="11" t="s">
        <v>4823</v>
      </c>
      <c r="AS2770" t="str">
        <f>IFERROR(IF(L2770="","",VLOOKUP(L2770&amp;I2770,Продукция!A:J,10,0)),"обратитесь к админ справочника")</f>
        <v>инструкция тест- ситема Биочек СК -110</v>
      </c>
      <c r="AT2770" s="11" t="s">
        <v>4823</v>
      </c>
      <c r="AU2770" s="11" t="s">
        <v>4823</v>
      </c>
      <c r="AV2770" s="11" t="s">
        <v>2676</v>
      </c>
      <c r="AW2770" s="11" t="s">
        <v>4824</v>
      </c>
      <c r="AX2770" s="11" t="s">
        <v>509</v>
      </c>
      <c r="AY2770" s="11" t="s">
        <v>1735</v>
      </c>
      <c r="AZ2770" s="11">
        <v>108</v>
      </c>
      <c r="BA2770" s="11">
        <v>39</v>
      </c>
      <c r="BC2770" s="11" t="s">
        <v>5124</v>
      </c>
    </row>
    <row r="2771" spans="1:55" x14ac:dyDescent="0.25">
      <c r="A2771" t="str">
        <f t="shared" si="49"/>
        <v>С/851REO (BioChek) реовирус уровень антител</v>
      </c>
      <c r="B2771" t="str">
        <f>IF(E2771="","",INDEX(Лаборатории!A:A,MATCH('Производственный контроль'!E2771,Лаборатории!B:B,0)))</f>
        <v xml:space="preserve">КУРИНОЕ ЦАРСТВО АО </v>
      </c>
      <c r="C2771" t="str">
        <f>IF(E2771="","",VLOOKUP(E2771,Лаборатории!B:D,3,0))</f>
        <v>U377_CHL</v>
      </c>
      <c r="D2771" s="12">
        <v>45785</v>
      </c>
      <c r="E2771" s="150" t="s">
        <v>793</v>
      </c>
      <c r="F2771" s="11" t="s">
        <v>371</v>
      </c>
      <c r="G2771" s="11" t="s">
        <v>509</v>
      </c>
      <c r="H2771" s="11" t="s">
        <v>262</v>
      </c>
      <c r="I2771" s="11" t="s">
        <v>3426</v>
      </c>
      <c r="J2771" t="str">
        <f>IF(L2771="","",VLOOKUP(L2771,Продукция!B:D,3,0))</f>
        <v>Биологический_материал</v>
      </c>
      <c r="K2771" t="str">
        <f>IF(L2771="","",VLOOKUP(L2771,Продукция!B:C,2,0))</f>
        <v>Сыворотка крови</v>
      </c>
      <c r="L2771" s="155" t="s">
        <v>302</v>
      </c>
      <c r="M2771">
        <f>IF(L2771="","",VLOOKUP(L2771,Продукция!B:L,11,0))</f>
        <v>0</v>
      </c>
      <c r="N2771" s="150" t="s">
        <v>873</v>
      </c>
      <c r="P2771" s="150" t="s">
        <v>340</v>
      </c>
      <c r="Q2771" s="150" t="s">
        <v>854</v>
      </c>
      <c r="R2771" s="153" t="s">
        <v>5042</v>
      </c>
      <c r="S2771" s="11">
        <v>18</v>
      </c>
      <c r="T2771" s="11" t="s">
        <v>5286</v>
      </c>
      <c r="V2771" s="14">
        <v>45780</v>
      </c>
      <c r="Z2771" s="162" t="s">
        <v>4823</v>
      </c>
      <c r="AA2771" s="15">
        <v>0.51041666666666663</v>
      </c>
      <c r="AB2771" t="str">
        <f>IF(L2771="","",VLOOKUP(L2771&amp;I2771,Продукция!A:I,9,0))</f>
        <v>рекомендация производителя набора</v>
      </c>
      <c r="AC2771" s="14">
        <v>45792</v>
      </c>
      <c r="AD2771" s="11" t="s">
        <v>2676</v>
      </c>
      <c r="AE2771" s="11" t="s">
        <v>4823</v>
      </c>
      <c r="AF2771" t="str">
        <f>IF(AD2771="","",VLOOKUP(AD2771,'Сотрудники и ссылки'!A:B,2,0))</f>
        <v>Серолог</v>
      </c>
      <c r="AG2771">
        <f>IF(AD2771="","",VLOOKUP(AD2771,'Сотрудники и ссылки'!A:C,3,0))</f>
        <v>20007746</v>
      </c>
      <c r="AH2771" s="11" t="s">
        <v>2676</v>
      </c>
      <c r="AI2771" t="str">
        <f>IF(AH2771="","",VLOOKUP(AH2771,'Сотрудники и ссылки'!A:B,2,0))</f>
        <v>Серолог</v>
      </c>
      <c r="AJ2771">
        <f>IF(AH2771="","",VLOOKUP(AH2771,'Сотрудники и ссылки'!A:C,3,0))</f>
        <v>20007746</v>
      </c>
      <c r="AK2771" s="14">
        <v>45792</v>
      </c>
      <c r="AL2771" s="2">
        <f>IF(AK2771="","",AK2771+VLOOKUP(I2771,'Вид исследования'!B:E,4,0))</f>
        <v>45793</v>
      </c>
      <c r="AM2771" s="2">
        <f>IF(AK2771="","",AK2771+VLOOKUP(I2771,'Вид исследования'!B:F,5,0))</f>
        <v>45793</v>
      </c>
      <c r="AN2771" s="14">
        <v>45792</v>
      </c>
      <c r="AP2771" s="11" t="s">
        <v>189</v>
      </c>
      <c r="AQ2771" t="str">
        <f>IFERROR(IF(L2771="","",VLOOKUP(L2771&amp;I2771,Продукция!A:K,11,0)),"обратитесь к админ справочника")</f>
        <v>согласно рекомендациям производителя теста</v>
      </c>
      <c r="AR2771" s="11" t="s">
        <v>4823</v>
      </c>
      <c r="AS2771" t="str">
        <f>IFERROR(IF(L2771="","",VLOOKUP(L2771&amp;I2771,Продукция!A:J,10,0)),"обратитесь к админ справочника")</f>
        <v>инструкция тест- ситема Биочек СК -110</v>
      </c>
      <c r="AT2771" s="11" t="s">
        <v>4823</v>
      </c>
      <c r="AU2771" s="11" t="s">
        <v>4823</v>
      </c>
      <c r="AV2771" s="11" t="s">
        <v>2676</v>
      </c>
      <c r="AW2771" s="11" t="s">
        <v>4824</v>
      </c>
      <c r="AX2771" s="11" t="s">
        <v>509</v>
      </c>
      <c r="AY2771" s="11" t="s">
        <v>1737</v>
      </c>
      <c r="AZ2771" s="11">
        <v>108</v>
      </c>
      <c r="BA2771" s="11">
        <v>39</v>
      </c>
      <c r="BC2771" s="11" t="s">
        <v>5124</v>
      </c>
    </row>
    <row r="2772" spans="1:55" x14ac:dyDescent="0.25">
      <c r="A2772" t="str">
        <f t="shared" si="49"/>
        <v>С/851NDV (BioChek) болезнь Ньюкасла уровень антител</v>
      </c>
      <c r="B2772" t="str">
        <f>IF(E2772="","",INDEX(Лаборатории!A:A,MATCH('Производственный контроль'!E2772,Лаборатории!B:B,0)))</f>
        <v xml:space="preserve">КУРИНОЕ ЦАРСТВО АО </v>
      </c>
      <c r="C2772" t="str">
        <f>IF(E2772="","",VLOOKUP(E2772,Лаборатории!B:D,3,0))</f>
        <v>U377_CHL</v>
      </c>
      <c r="D2772" s="12">
        <v>45785</v>
      </c>
      <c r="E2772" s="150" t="s">
        <v>793</v>
      </c>
      <c r="F2772" s="11" t="s">
        <v>371</v>
      </c>
      <c r="G2772" s="11" t="s">
        <v>509</v>
      </c>
      <c r="H2772" s="11" t="s">
        <v>262</v>
      </c>
      <c r="I2772" s="11" t="s">
        <v>3424</v>
      </c>
      <c r="J2772" t="str">
        <f>IF(L2772="","",VLOOKUP(L2772,Продукция!B:D,3,0))</f>
        <v>Биологический_материал</v>
      </c>
      <c r="K2772" t="str">
        <f>IF(L2772="","",VLOOKUP(L2772,Продукция!B:C,2,0))</f>
        <v>Сыворотка крови</v>
      </c>
      <c r="L2772" s="155" t="s">
        <v>302</v>
      </c>
      <c r="M2772">
        <f>IF(L2772="","",VLOOKUP(L2772,Продукция!B:L,11,0))</f>
        <v>0</v>
      </c>
      <c r="N2772" s="150" t="s">
        <v>873</v>
      </c>
      <c r="P2772" s="150" t="s">
        <v>340</v>
      </c>
      <c r="Q2772" s="150" t="s">
        <v>854</v>
      </c>
      <c r="R2772" s="153" t="s">
        <v>5023</v>
      </c>
      <c r="S2772" s="11">
        <v>18</v>
      </c>
      <c r="T2772" s="11" t="s">
        <v>5286</v>
      </c>
      <c r="V2772" s="14">
        <v>45776</v>
      </c>
      <c r="Z2772" s="162" t="s">
        <v>4823</v>
      </c>
      <c r="AA2772" s="15">
        <v>0.51041666666666663</v>
      </c>
      <c r="AB2772" t="str">
        <f>IF(L2772="","",VLOOKUP(L2772&amp;I2772,Продукция!A:I,9,0))</f>
        <v>рекомендация производителя набора</v>
      </c>
      <c r="AC2772" s="14">
        <v>45792</v>
      </c>
      <c r="AD2772" s="11" t="s">
        <v>2676</v>
      </c>
      <c r="AE2772" s="11" t="s">
        <v>4823</v>
      </c>
      <c r="AF2772" t="str">
        <f>IF(AD2772="","",VLOOKUP(AD2772,'Сотрудники и ссылки'!A:B,2,0))</f>
        <v>Серолог</v>
      </c>
      <c r="AG2772">
        <f>IF(AD2772="","",VLOOKUP(AD2772,'Сотрудники и ссылки'!A:C,3,0))</f>
        <v>20007746</v>
      </c>
      <c r="AH2772" s="11" t="s">
        <v>2676</v>
      </c>
      <c r="AI2772" t="str">
        <f>IF(AH2772="","",VLOOKUP(AH2772,'Сотрудники и ссылки'!A:B,2,0))</f>
        <v>Серолог</v>
      </c>
      <c r="AJ2772">
        <f>IF(AH2772="","",VLOOKUP(AH2772,'Сотрудники и ссылки'!A:C,3,0))</f>
        <v>20007746</v>
      </c>
      <c r="AK2772" s="14">
        <v>45792</v>
      </c>
      <c r="AL2772" s="2">
        <f>IF(AK2772="","",AK2772+VLOOKUP(I2772,'Вид исследования'!B:E,4,0))</f>
        <v>45793</v>
      </c>
      <c r="AM2772" s="2">
        <f>IF(AK2772="","",AK2772+VLOOKUP(I2772,'Вид исследования'!B:F,5,0))</f>
        <v>45793</v>
      </c>
      <c r="AN2772" s="14">
        <v>45792</v>
      </c>
      <c r="AP2772" s="11" t="s">
        <v>189</v>
      </c>
      <c r="AQ2772" t="str">
        <f>IFERROR(IF(L2772="","",VLOOKUP(L2772&amp;I2772,Продукция!A:K,11,0)),"обратитесь к админ справочника")</f>
        <v>согласно рекомендациям производителя теста</v>
      </c>
      <c r="AR2772" s="11" t="s">
        <v>4823</v>
      </c>
      <c r="AS2772" t="str">
        <f>IFERROR(IF(L2772="","",VLOOKUP(L2772&amp;I2772,Продукция!A:J,10,0)),"обратитесь к админ справочника")</f>
        <v>инструкция тест- ситема Биочек СК -116</v>
      </c>
      <c r="AT2772" s="11" t="s">
        <v>4823</v>
      </c>
      <c r="AU2772" s="11" t="s">
        <v>4823</v>
      </c>
      <c r="AV2772" s="11" t="s">
        <v>2676</v>
      </c>
      <c r="AW2772" s="11" t="s">
        <v>4824</v>
      </c>
      <c r="AX2772" s="11" t="s">
        <v>509</v>
      </c>
      <c r="AY2772" s="11" t="s">
        <v>1738</v>
      </c>
      <c r="AZ2772" s="11">
        <v>108</v>
      </c>
      <c r="BA2772" s="11">
        <v>39</v>
      </c>
      <c r="BC2772" s="11" t="s">
        <v>5124</v>
      </c>
    </row>
    <row r="2773" spans="1:55" x14ac:dyDescent="0.25">
      <c r="A2773" t="str">
        <f t="shared" si="49"/>
        <v>С/851NDV (BioChek) болезнь Ньюкасла уровень антител</v>
      </c>
      <c r="B2773" t="str">
        <f>IF(E2773="","",INDEX(Лаборатории!A:A,MATCH('Производственный контроль'!E2773,Лаборатории!B:B,0)))</f>
        <v xml:space="preserve">КУРИНОЕ ЦАРСТВО АО </v>
      </c>
      <c r="C2773" t="str">
        <f>IF(E2773="","",VLOOKUP(E2773,Лаборатории!B:D,3,0))</f>
        <v>U377_CHL</v>
      </c>
      <c r="D2773" s="12">
        <v>45785</v>
      </c>
      <c r="E2773" s="150" t="s">
        <v>793</v>
      </c>
      <c r="F2773" s="11" t="s">
        <v>371</v>
      </c>
      <c r="G2773" s="11" t="s">
        <v>509</v>
      </c>
      <c r="H2773" s="11" t="s">
        <v>262</v>
      </c>
      <c r="I2773" s="11" t="s">
        <v>3424</v>
      </c>
      <c r="J2773" t="str">
        <f>IF(L2773="","",VLOOKUP(L2773,Продукция!B:D,3,0))</f>
        <v>Биологический_материал</v>
      </c>
      <c r="K2773" t="str">
        <f>IF(L2773="","",VLOOKUP(L2773,Продукция!B:C,2,0))</f>
        <v>Сыворотка крови</v>
      </c>
      <c r="L2773" s="155" t="s">
        <v>302</v>
      </c>
      <c r="M2773">
        <f>IF(L2773="","",VLOOKUP(L2773,Продукция!B:L,11,0))</f>
        <v>0</v>
      </c>
      <c r="N2773" s="150" t="s">
        <v>873</v>
      </c>
      <c r="P2773" s="150" t="s">
        <v>340</v>
      </c>
      <c r="Q2773" s="150" t="s">
        <v>854</v>
      </c>
      <c r="R2773" s="153" t="s">
        <v>5018</v>
      </c>
      <c r="S2773" s="11">
        <v>18</v>
      </c>
      <c r="T2773" s="11" t="s">
        <v>5286</v>
      </c>
      <c r="V2773" s="14">
        <v>45777</v>
      </c>
      <c r="Z2773" s="162" t="s">
        <v>4823</v>
      </c>
      <c r="AA2773" s="15">
        <v>0.51041666666666663</v>
      </c>
      <c r="AB2773" t="str">
        <f>IF(L2773="","",VLOOKUP(L2773&amp;I2773,Продукция!A:I,9,0))</f>
        <v>рекомендация производителя набора</v>
      </c>
      <c r="AC2773" s="14">
        <v>45792</v>
      </c>
      <c r="AD2773" s="11" t="s">
        <v>2676</v>
      </c>
      <c r="AE2773" s="11" t="s">
        <v>4823</v>
      </c>
      <c r="AF2773" t="str">
        <f>IF(AD2773="","",VLOOKUP(AD2773,'Сотрудники и ссылки'!A:B,2,0))</f>
        <v>Серолог</v>
      </c>
      <c r="AG2773">
        <f>IF(AD2773="","",VLOOKUP(AD2773,'Сотрудники и ссылки'!A:C,3,0))</f>
        <v>20007746</v>
      </c>
      <c r="AH2773" s="11" t="s">
        <v>2676</v>
      </c>
      <c r="AI2773" t="str">
        <f>IF(AH2773="","",VLOOKUP(AH2773,'Сотрудники и ссылки'!A:B,2,0))</f>
        <v>Серолог</v>
      </c>
      <c r="AJ2773">
        <f>IF(AH2773="","",VLOOKUP(AH2773,'Сотрудники и ссылки'!A:C,3,0))</f>
        <v>20007746</v>
      </c>
      <c r="AK2773" s="14">
        <v>45792</v>
      </c>
      <c r="AL2773" s="2">
        <f>IF(AK2773="","",AK2773+VLOOKUP(I2773,'Вид исследования'!B:E,4,0))</f>
        <v>45793</v>
      </c>
      <c r="AM2773" s="2">
        <f>IF(AK2773="","",AK2773+VLOOKUP(I2773,'Вид исследования'!B:F,5,0))</f>
        <v>45793</v>
      </c>
      <c r="AN2773" s="14">
        <v>45792</v>
      </c>
      <c r="AP2773" s="11" t="s">
        <v>189</v>
      </c>
      <c r="AQ2773" t="str">
        <f>IFERROR(IF(L2773="","",VLOOKUP(L2773&amp;I2773,Продукция!A:K,11,0)),"обратитесь к админ справочника")</f>
        <v>согласно рекомендациям производителя теста</v>
      </c>
      <c r="AR2773" s="11" t="s">
        <v>4823</v>
      </c>
      <c r="AS2773" t="str">
        <f>IFERROR(IF(L2773="","",VLOOKUP(L2773&amp;I2773,Продукция!A:J,10,0)),"обратитесь к админ справочника")</f>
        <v>инструкция тест- ситема Биочек СК -116</v>
      </c>
      <c r="AT2773" s="11" t="s">
        <v>4823</v>
      </c>
      <c r="AU2773" s="11" t="s">
        <v>4823</v>
      </c>
      <c r="AV2773" s="11" t="s">
        <v>2676</v>
      </c>
      <c r="AW2773" s="11" t="s">
        <v>4824</v>
      </c>
      <c r="AX2773" s="11" t="s">
        <v>509</v>
      </c>
      <c r="AY2773" s="11" t="s">
        <v>1730</v>
      </c>
      <c r="AZ2773" s="11">
        <v>108</v>
      </c>
      <c r="BA2773" s="11">
        <v>39</v>
      </c>
      <c r="BC2773" s="11" t="s">
        <v>5124</v>
      </c>
    </row>
    <row r="2774" spans="1:55" x14ac:dyDescent="0.25">
      <c r="A2774" t="str">
        <f t="shared" si="49"/>
        <v>С/851NDV (BioChek) болезнь Ньюкасла уровень антител</v>
      </c>
      <c r="B2774" t="str">
        <f>IF(E2774="","",INDEX(Лаборатории!A:A,MATCH('Производственный контроль'!E2774,Лаборатории!B:B,0)))</f>
        <v xml:space="preserve">КУРИНОЕ ЦАРСТВО АО </v>
      </c>
      <c r="C2774" t="str">
        <f>IF(E2774="","",VLOOKUP(E2774,Лаборатории!B:D,3,0))</f>
        <v>U377_CHL</v>
      </c>
      <c r="D2774" s="12">
        <v>45785</v>
      </c>
      <c r="E2774" s="150" t="s">
        <v>793</v>
      </c>
      <c r="F2774" s="11" t="s">
        <v>371</v>
      </c>
      <c r="G2774" s="11" t="s">
        <v>509</v>
      </c>
      <c r="H2774" s="11" t="s">
        <v>262</v>
      </c>
      <c r="I2774" s="11" t="s">
        <v>3424</v>
      </c>
      <c r="J2774" t="str">
        <f>IF(L2774="","",VLOOKUP(L2774,Продукция!B:D,3,0))</f>
        <v>Биологический_материал</v>
      </c>
      <c r="K2774" t="str">
        <f>IF(L2774="","",VLOOKUP(L2774,Продукция!B:C,2,0))</f>
        <v>Сыворотка крови</v>
      </c>
      <c r="L2774" s="155" t="s">
        <v>302</v>
      </c>
      <c r="M2774">
        <f>IF(L2774="","",VLOOKUP(L2774,Продукция!B:L,11,0))</f>
        <v>0</v>
      </c>
      <c r="N2774" s="150" t="s">
        <v>873</v>
      </c>
      <c r="P2774" s="150" t="s">
        <v>340</v>
      </c>
      <c r="Q2774" s="150" t="s">
        <v>854</v>
      </c>
      <c r="R2774" s="153" t="s">
        <v>5041</v>
      </c>
      <c r="S2774" s="11">
        <v>18</v>
      </c>
      <c r="T2774" s="11" t="s">
        <v>5286</v>
      </c>
      <c r="V2774" s="14">
        <v>45780</v>
      </c>
      <c r="Z2774" s="162" t="s">
        <v>4823</v>
      </c>
      <c r="AA2774" s="15">
        <v>0.51041666666666663</v>
      </c>
      <c r="AB2774" t="str">
        <f>IF(L2774="","",VLOOKUP(L2774&amp;I2774,Продукция!A:I,9,0))</f>
        <v>рекомендация производителя набора</v>
      </c>
      <c r="AC2774" s="14">
        <v>45792</v>
      </c>
      <c r="AD2774" s="11" t="s">
        <v>2676</v>
      </c>
      <c r="AE2774" s="11" t="s">
        <v>4823</v>
      </c>
      <c r="AF2774" t="str">
        <f>IF(AD2774="","",VLOOKUP(AD2774,'Сотрудники и ссылки'!A:B,2,0))</f>
        <v>Серолог</v>
      </c>
      <c r="AG2774">
        <f>IF(AD2774="","",VLOOKUP(AD2774,'Сотрудники и ссылки'!A:C,3,0))</f>
        <v>20007746</v>
      </c>
      <c r="AH2774" s="11" t="s">
        <v>2676</v>
      </c>
      <c r="AI2774" t="str">
        <f>IF(AH2774="","",VLOOKUP(AH2774,'Сотрудники и ссылки'!A:B,2,0))</f>
        <v>Серолог</v>
      </c>
      <c r="AJ2774">
        <f>IF(AH2774="","",VLOOKUP(AH2774,'Сотрудники и ссылки'!A:C,3,0))</f>
        <v>20007746</v>
      </c>
      <c r="AK2774" s="14">
        <v>45792</v>
      </c>
      <c r="AL2774" s="2">
        <f>IF(AK2774="","",AK2774+VLOOKUP(I2774,'Вид исследования'!B:E,4,0))</f>
        <v>45793</v>
      </c>
      <c r="AM2774" s="2">
        <f>IF(AK2774="","",AK2774+VLOOKUP(I2774,'Вид исследования'!B:F,5,0))</f>
        <v>45793</v>
      </c>
      <c r="AN2774" s="14">
        <v>45792</v>
      </c>
      <c r="AP2774" s="11" t="s">
        <v>189</v>
      </c>
      <c r="AQ2774" t="str">
        <f>IFERROR(IF(L2774="","",VLOOKUP(L2774&amp;I2774,Продукция!A:K,11,0)),"обратитесь к админ справочника")</f>
        <v>согласно рекомендациям производителя теста</v>
      </c>
      <c r="AR2774" s="11" t="s">
        <v>4823</v>
      </c>
      <c r="AS2774" t="str">
        <f>IFERROR(IF(L2774="","",VLOOKUP(L2774&amp;I2774,Продукция!A:J,10,0)),"обратитесь к админ справочника")</f>
        <v>инструкция тест- ситема Биочек СК -116</v>
      </c>
      <c r="AT2774" s="11" t="s">
        <v>4823</v>
      </c>
      <c r="AU2774" s="11" t="s">
        <v>4823</v>
      </c>
      <c r="AV2774" s="11" t="s">
        <v>2676</v>
      </c>
      <c r="AW2774" s="11" t="s">
        <v>4824</v>
      </c>
      <c r="AX2774" s="11" t="s">
        <v>509</v>
      </c>
      <c r="AY2774" s="11" t="s">
        <v>1735</v>
      </c>
      <c r="AZ2774" s="11">
        <v>108</v>
      </c>
      <c r="BA2774" s="11">
        <v>39</v>
      </c>
      <c r="BC2774" s="11" t="s">
        <v>5124</v>
      </c>
    </row>
    <row r="2775" spans="1:55" x14ac:dyDescent="0.25">
      <c r="A2775" t="str">
        <f t="shared" si="49"/>
        <v>С/851NDV (BioChek) болезнь Ньюкасла уровень антител</v>
      </c>
      <c r="B2775" t="str">
        <f>IF(E2775="","",INDEX(Лаборатории!A:A,MATCH('Производственный контроль'!E2775,Лаборатории!B:B,0)))</f>
        <v xml:space="preserve">КУРИНОЕ ЦАРСТВО АО </v>
      </c>
      <c r="C2775" t="str">
        <f>IF(E2775="","",VLOOKUP(E2775,Лаборатории!B:D,3,0))</f>
        <v>U377_CHL</v>
      </c>
      <c r="D2775" s="12">
        <v>45785</v>
      </c>
      <c r="E2775" s="150" t="s">
        <v>793</v>
      </c>
      <c r="F2775" s="11" t="s">
        <v>371</v>
      </c>
      <c r="G2775" s="11" t="s">
        <v>509</v>
      </c>
      <c r="H2775" s="11" t="s">
        <v>262</v>
      </c>
      <c r="I2775" s="11" t="s">
        <v>3424</v>
      </c>
      <c r="J2775" t="str">
        <f>IF(L2775="","",VLOOKUP(L2775,Продукция!B:D,3,0))</f>
        <v>Биологический_материал</v>
      </c>
      <c r="K2775" t="str">
        <f>IF(L2775="","",VLOOKUP(L2775,Продукция!B:C,2,0))</f>
        <v>Сыворотка крови</v>
      </c>
      <c r="L2775" s="155" t="s">
        <v>302</v>
      </c>
      <c r="M2775">
        <f>IF(L2775="","",VLOOKUP(L2775,Продукция!B:L,11,0))</f>
        <v>0</v>
      </c>
      <c r="N2775" s="150" t="s">
        <v>873</v>
      </c>
      <c r="P2775" s="150" t="s">
        <v>340</v>
      </c>
      <c r="Q2775" s="150" t="s">
        <v>854</v>
      </c>
      <c r="R2775" s="153" t="s">
        <v>5042</v>
      </c>
      <c r="S2775" s="11">
        <v>18</v>
      </c>
      <c r="T2775" s="11" t="s">
        <v>5286</v>
      </c>
      <c r="V2775" s="14">
        <v>45780</v>
      </c>
      <c r="Z2775" s="162" t="s">
        <v>4823</v>
      </c>
      <c r="AA2775" s="15">
        <v>0.51041666666666663</v>
      </c>
      <c r="AB2775" t="str">
        <f>IF(L2775="","",VLOOKUP(L2775&amp;I2775,Продукция!A:I,9,0))</f>
        <v>рекомендация производителя набора</v>
      </c>
      <c r="AC2775" s="14">
        <v>45792</v>
      </c>
      <c r="AD2775" s="11" t="s">
        <v>2676</v>
      </c>
      <c r="AE2775" s="11" t="s">
        <v>4823</v>
      </c>
      <c r="AF2775" t="str">
        <f>IF(AD2775="","",VLOOKUP(AD2775,'Сотрудники и ссылки'!A:B,2,0))</f>
        <v>Серолог</v>
      </c>
      <c r="AG2775">
        <f>IF(AD2775="","",VLOOKUP(AD2775,'Сотрудники и ссылки'!A:C,3,0))</f>
        <v>20007746</v>
      </c>
      <c r="AH2775" s="11" t="s">
        <v>2676</v>
      </c>
      <c r="AI2775" t="str">
        <f>IF(AH2775="","",VLOOKUP(AH2775,'Сотрудники и ссылки'!A:B,2,0))</f>
        <v>Серолог</v>
      </c>
      <c r="AJ2775">
        <f>IF(AH2775="","",VLOOKUP(AH2775,'Сотрудники и ссылки'!A:C,3,0))</f>
        <v>20007746</v>
      </c>
      <c r="AK2775" s="14">
        <v>45792</v>
      </c>
      <c r="AL2775" s="2">
        <f>IF(AK2775="","",AK2775+VLOOKUP(I2775,'Вид исследования'!B:E,4,0))</f>
        <v>45793</v>
      </c>
      <c r="AM2775" s="2">
        <f>IF(AK2775="","",AK2775+VLOOKUP(I2775,'Вид исследования'!B:F,5,0))</f>
        <v>45793</v>
      </c>
      <c r="AN2775" s="14">
        <v>45792</v>
      </c>
      <c r="AP2775" s="11" t="s">
        <v>189</v>
      </c>
      <c r="AQ2775" t="str">
        <f>IFERROR(IF(L2775="","",VLOOKUP(L2775&amp;I2775,Продукция!A:K,11,0)),"обратитесь к админ справочника")</f>
        <v>согласно рекомендациям производителя теста</v>
      </c>
      <c r="AR2775" s="11" t="s">
        <v>4823</v>
      </c>
      <c r="AS2775" t="str">
        <f>IFERROR(IF(L2775="","",VLOOKUP(L2775&amp;I2775,Продукция!A:J,10,0)),"обратитесь к админ справочника")</f>
        <v>инструкция тест- ситема Биочек СК -116</v>
      </c>
      <c r="AT2775" s="11" t="s">
        <v>4823</v>
      </c>
      <c r="AU2775" s="11" t="s">
        <v>4823</v>
      </c>
      <c r="AV2775" s="11" t="s">
        <v>2676</v>
      </c>
      <c r="AW2775" s="11" t="s">
        <v>4824</v>
      </c>
      <c r="AX2775" s="11" t="s">
        <v>509</v>
      </c>
      <c r="AY2775" s="11" t="s">
        <v>1737</v>
      </c>
      <c r="AZ2775" s="11">
        <v>108</v>
      </c>
      <c r="BA2775" s="11">
        <v>39</v>
      </c>
      <c r="BC2775" s="11" t="s">
        <v>5124</v>
      </c>
    </row>
    <row r="2776" spans="1:55" x14ac:dyDescent="0.25">
      <c r="A2776" t="str">
        <f t="shared" si="49"/>
        <v>С/851MS (BioChek) микоплазма синовия уровень антител</v>
      </c>
      <c r="B2776" t="str">
        <f>IF(E2776="","",INDEX(Лаборатории!A:A,MATCH('Производственный контроль'!E2776,Лаборатории!B:B,0)))</f>
        <v xml:space="preserve">КУРИНОЕ ЦАРСТВО АО </v>
      </c>
      <c r="C2776" t="str">
        <f>IF(E2776="","",VLOOKUP(E2776,Лаборатории!B:D,3,0))</f>
        <v>U377_CHL</v>
      </c>
      <c r="D2776" s="12">
        <v>45785</v>
      </c>
      <c r="E2776" s="150" t="s">
        <v>793</v>
      </c>
      <c r="F2776" s="11" t="s">
        <v>371</v>
      </c>
      <c r="G2776" s="11" t="s">
        <v>509</v>
      </c>
      <c r="H2776" s="11" t="s">
        <v>262</v>
      </c>
      <c r="I2776" s="11" t="s">
        <v>3423</v>
      </c>
      <c r="J2776" t="str">
        <f>IF(L2776="","",VLOOKUP(L2776,Продукция!B:D,3,0))</f>
        <v>Биологический_материал</v>
      </c>
      <c r="K2776" t="str">
        <f>IF(L2776="","",VLOOKUP(L2776,Продукция!B:C,2,0))</f>
        <v>Сыворотка крови</v>
      </c>
      <c r="L2776" s="155" t="s">
        <v>302</v>
      </c>
      <c r="M2776">
        <f>IF(L2776="","",VLOOKUP(L2776,Продукция!B:L,11,0))</f>
        <v>0</v>
      </c>
      <c r="N2776" s="150" t="s">
        <v>873</v>
      </c>
      <c r="P2776" s="150" t="s">
        <v>340</v>
      </c>
      <c r="Q2776" s="150" t="s">
        <v>854</v>
      </c>
      <c r="R2776" s="153" t="s">
        <v>5023</v>
      </c>
      <c r="S2776" s="11">
        <v>18</v>
      </c>
      <c r="T2776" s="11" t="s">
        <v>5286</v>
      </c>
      <c r="V2776" s="14">
        <v>45776</v>
      </c>
      <c r="Z2776" s="162" t="s">
        <v>4823</v>
      </c>
      <c r="AA2776" s="15">
        <v>0.51041666666666663</v>
      </c>
      <c r="AB2776" t="str">
        <f>IF(L2776="","",VLOOKUP(L2776&amp;I2776,Продукция!A:I,9,0))</f>
        <v>рекомендация производителя набора</v>
      </c>
      <c r="AC2776" s="14">
        <v>45796</v>
      </c>
      <c r="AD2776" s="11" t="s">
        <v>2673</v>
      </c>
      <c r="AE2776" s="11" t="s">
        <v>4823</v>
      </c>
      <c r="AF2776" t="str">
        <f>IF(AD2776="","",VLOOKUP(AD2776,'Сотрудники и ссылки'!A:B,2,0))</f>
        <v>Серолог</v>
      </c>
      <c r="AG2776">
        <f>IF(AD2776="","",VLOOKUP(AD2776,'Сотрудники и ссылки'!A:C,3,0))</f>
        <v>20001771</v>
      </c>
      <c r="AH2776" s="11" t="s">
        <v>2673</v>
      </c>
      <c r="AI2776" t="str">
        <f>IF(AH2776="","",VLOOKUP(AH2776,'Сотрудники и ссылки'!A:B,2,0))</f>
        <v>Серолог</v>
      </c>
      <c r="AJ2776">
        <f>IF(AH2776="","",VLOOKUP(AH2776,'Сотрудники и ссылки'!A:C,3,0))</f>
        <v>20001771</v>
      </c>
      <c r="AK2776" s="14">
        <v>45796</v>
      </c>
      <c r="AL2776" s="2">
        <f>IF(AK2776="","",AK2776+VLOOKUP(I2776,'Вид исследования'!B:E,4,0))</f>
        <v>45797</v>
      </c>
      <c r="AM2776" s="2">
        <f>IF(AK2776="","",AK2776+VLOOKUP(I2776,'Вид исследования'!B:F,5,0))</f>
        <v>45797</v>
      </c>
      <c r="AN2776" s="14">
        <v>45796</v>
      </c>
      <c r="AP2776" s="11" t="s">
        <v>189</v>
      </c>
      <c r="AQ2776" t="str">
        <f>IFERROR(IF(L2776="","",VLOOKUP(L2776&amp;I2776,Продукция!A:K,11,0)),"обратитесь к админ справочника")</f>
        <v>согласно рекомендациям производителя теста</v>
      </c>
      <c r="AR2776" s="11" t="s">
        <v>4823</v>
      </c>
      <c r="AS2776" t="str">
        <f>IFERROR(IF(L2776="","",VLOOKUP(L2776&amp;I2776,Продукция!A:J,10,0)),"обратитесь к админ справочника")</f>
        <v>инструкция тест- ситема Биочек СК -115</v>
      </c>
      <c r="AT2776" s="11" t="s">
        <v>4823</v>
      </c>
      <c r="AU2776" s="11" t="s">
        <v>4823</v>
      </c>
      <c r="AV2776" s="11" t="s">
        <v>2673</v>
      </c>
      <c r="AW2776" s="11" t="s">
        <v>4824</v>
      </c>
      <c r="AX2776" s="11" t="s">
        <v>509</v>
      </c>
      <c r="AY2776" s="11" t="s">
        <v>1738</v>
      </c>
      <c r="AZ2776" s="11">
        <v>108</v>
      </c>
      <c r="BA2776" s="11">
        <v>39</v>
      </c>
      <c r="BC2776" s="11" t="s">
        <v>5124</v>
      </c>
    </row>
    <row r="2777" spans="1:55" x14ac:dyDescent="0.25">
      <c r="A2777" t="str">
        <f t="shared" si="49"/>
        <v>С/851MS (BioChek) микоплазма синовия уровень антител</v>
      </c>
      <c r="B2777" t="str">
        <f>IF(E2777="","",INDEX(Лаборатории!A:A,MATCH('Производственный контроль'!E2777,Лаборатории!B:B,0)))</f>
        <v xml:space="preserve">КУРИНОЕ ЦАРСТВО АО </v>
      </c>
      <c r="C2777" t="str">
        <f>IF(E2777="","",VLOOKUP(E2777,Лаборатории!B:D,3,0))</f>
        <v>U377_CHL</v>
      </c>
      <c r="D2777" s="12">
        <v>45785</v>
      </c>
      <c r="E2777" s="150" t="s">
        <v>793</v>
      </c>
      <c r="F2777" s="11" t="s">
        <v>371</v>
      </c>
      <c r="G2777" s="11" t="s">
        <v>509</v>
      </c>
      <c r="H2777" s="11" t="s">
        <v>262</v>
      </c>
      <c r="I2777" s="11" t="s">
        <v>3423</v>
      </c>
      <c r="J2777" t="str">
        <f>IF(L2777="","",VLOOKUP(L2777,Продукция!B:D,3,0))</f>
        <v>Биологический_материал</v>
      </c>
      <c r="K2777" t="str">
        <f>IF(L2777="","",VLOOKUP(L2777,Продукция!B:C,2,0))</f>
        <v>Сыворотка крови</v>
      </c>
      <c r="L2777" s="155" t="s">
        <v>302</v>
      </c>
      <c r="M2777">
        <f>IF(L2777="","",VLOOKUP(L2777,Продукция!B:L,11,0))</f>
        <v>0</v>
      </c>
      <c r="N2777" s="150" t="s">
        <v>873</v>
      </c>
      <c r="P2777" s="150" t="s">
        <v>340</v>
      </c>
      <c r="Q2777" s="150" t="s">
        <v>854</v>
      </c>
      <c r="R2777" s="153" t="s">
        <v>5018</v>
      </c>
      <c r="S2777" s="11">
        <v>18</v>
      </c>
      <c r="T2777" s="11" t="s">
        <v>5286</v>
      </c>
      <c r="V2777" s="14">
        <v>45777</v>
      </c>
      <c r="Z2777" s="162" t="s">
        <v>4823</v>
      </c>
      <c r="AA2777" s="15">
        <v>0.51041666666666663</v>
      </c>
      <c r="AB2777" t="str">
        <f>IF(L2777="","",VLOOKUP(L2777&amp;I2777,Продукция!A:I,9,0))</f>
        <v>рекомендация производителя набора</v>
      </c>
      <c r="AC2777" s="14">
        <v>45796</v>
      </c>
      <c r="AD2777" s="11" t="s">
        <v>2673</v>
      </c>
      <c r="AE2777" s="11" t="s">
        <v>4823</v>
      </c>
      <c r="AF2777" t="str">
        <f>IF(AD2777="","",VLOOKUP(AD2777,'Сотрудники и ссылки'!A:B,2,0))</f>
        <v>Серолог</v>
      </c>
      <c r="AG2777">
        <f>IF(AD2777="","",VLOOKUP(AD2777,'Сотрудники и ссылки'!A:C,3,0))</f>
        <v>20001771</v>
      </c>
      <c r="AH2777" s="11" t="s">
        <v>2673</v>
      </c>
      <c r="AI2777" t="str">
        <f>IF(AH2777="","",VLOOKUP(AH2777,'Сотрудники и ссылки'!A:B,2,0))</f>
        <v>Серолог</v>
      </c>
      <c r="AJ2777">
        <f>IF(AH2777="","",VLOOKUP(AH2777,'Сотрудники и ссылки'!A:C,3,0))</f>
        <v>20001771</v>
      </c>
      <c r="AK2777" s="14">
        <v>45796</v>
      </c>
      <c r="AL2777" s="2">
        <f>IF(AK2777="","",AK2777+VLOOKUP(I2777,'Вид исследования'!B:E,4,0))</f>
        <v>45797</v>
      </c>
      <c r="AM2777" s="2">
        <f>IF(AK2777="","",AK2777+VLOOKUP(I2777,'Вид исследования'!B:F,5,0))</f>
        <v>45797</v>
      </c>
      <c r="AN2777" s="14">
        <v>45796</v>
      </c>
      <c r="AP2777" s="11" t="s">
        <v>189</v>
      </c>
      <c r="AQ2777" t="str">
        <f>IFERROR(IF(L2777="","",VLOOKUP(L2777&amp;I2777,Продукция!A:K,11,0)),"обратитесь к админ справочника")</f>
        <v>согласно рекомендациям производителя теста</v>
      </c>
      <c r="AR2777" s="11" t="s">
        <v>4823</v>
      </c>
      <c r="AS2777" t="str">
        <f>IFERROR(IF(L2777="","",VLOOKUP(L2777&amp;I2777,Продукция!A:J,10,0)),"обратитесь к админ справочника")</f>
        <v>инструкция тест- ситема Биочек СК -115</v>
      </c>
      <c r="AT2777" s="11" t="s">
        <v>4823</v>
      </c>
      <c r="AU2777" s="11" t="s">
        <v>4823</v>
      </c>
      <c r="AV2777" s="11" t="s">
        <v>2673</v>
      </c>
      <c r="AW2777" s="11" t="s">
        <v>4824</v>
      </c>
      <c r="AX2777" s="11" t="s">
        <v>509</v>
      </c>
      <c r="AY2777" s="11" t="s">
        <v>1730</v>
      </c>
      <c r="AZ2777" s="11">
        <v>108</v>
      </c>
      <c r="BA2777" s="11">
        <v>39</v>
      </c>
      <c r="BC2777" s="11" t="s">
        <v>5124</v>
      </c>
    </row>
    <row r="2778" spans="1:55" x14ac:dyDescent="0.25">
      <c r="A2778" t="str">
        <f t="shared" si="49"/>
        <v>С/851MS (BioChek) микоплазма синовия уровень антител</v>
      </c>
      <c r="B2778" t="str">
        <f>IF(E2778="","",INDEX(Лаборатории!A:A,MATCH('Производственный контроль'!E2778,Лаборатории!B:B,0)))</f>
        <v xml:space="preserve">КУРИНОЕ ЦАРСТВО АО </v>
      </c>
      <c r="C2778" t="str">
        <f>IF(E2778="","",VLOOKUP(E2778,Лаборатории!B:D,3,0))</f>
        <v>U377_CHL</v>
      </c>
      <c r="D2778" s="12">
        <v>45785</v>
      </c>
      <c r="E2778" s="150" t="s">
        <v>793</v>
      </c>
      <c r="F2778" s="11" t="s">
        <v>371</v>
      </c>
      <c r="G2778" s="11" t="s">
        <v>509</v>
      </c>
      <c r="H2778" s="11" t="s">
        <v>262</v>
      </c>
      <c r="I2778" s="11" t="s">
        <v>3423</v>
      </c>
      <c r="J2778" t="str">
        <f>IF(L2778="","",VLOOKUP(L2778,Продукция!B:D,3,0))</f>
        <v>Биологический_материал</v>
      </c>
      <c r="K2778" t="str">
        <f>IF(L2778="","",VLOOKUP(L2778,Продукция!B:C,2,0))</f>
        <v>Сыворотка крови</v>
      </c>
      <c r="L2778" s="155" t="s">
        <v>302</v>
      </c>
      <c r="M2778">
        <f>IF(L2778="","",VLOOKUP(L2778,Продукция!B:L,11,0))</f>
        <v>0</v>
      </c>
      <c r="N2778" s="150" t="s">
        <v>873</v>
      </c>
      <c r="P2778" s="150" t="s">
        <v>340</v>
      </c>
      <c r="Q2778" s="150" t="s">
        <v>854</v>
      </c>
      <c r="R2778" s="153" t="s">
        <v>5041</v>
      </c>
      <c r="S2778" s="11">
        <v>18</v>
      </c>
      <c r="T2778" s="11" t="s">
        <v>5286</v>
      </c>
      <c r="V2778" s="14">
        <v>45780</v>
      </c>
      <c r="Z2778" s="162" t="s">
        <v>4823</v>
      </c>
      <c r="AA2778" s="15">
        <v>0.51041666666666663</v>
      </c>
      <c r="AB2778" t="str">
        <f>IF(L2778="","",VLOOKUP(L2778&amp;I2778,Продукция!A:I,9,0))</f>
        <v>рекомендация производителя набора</v>
      </c>
      <c r="AC2778" s="14">
        <v>45796</v>
      </c>
      <c r="AD2778" s="11" t="s">
        <v>2673</v>
      </c>
      <c r="AE2778" s="11" t="s">
        <v>4823</v>
      </c>
      <c r="AF2778" t="str">
        <f>IF(AD2778="","",VLOOKUP(AD2778,'Сотрудники и ссылки'!A:B,2,0))</f>
        <v>Серолог</v>
      </c>
      <c r="AG2778">
        <f>IF(AD2778="","",VLOOKUP(AD2778,'Сотрудники и ссылки'!A:C,3,0))</f>
        <v>20001771</v>
      </c>
      <c r="AH2778" s="11" t="s">
        <v>2673</v>
      </c>
      <c r="AI2778" t="str">
        <f>IF(AH2778="","",VLOOKUP(AH2778,'Сотрудники и ссылки'!A:B,2,0))</f>
        <v>Серолог</v>
      </c>
      <c r="AJ2778">
        <f>IF(AH2778="","",VLOOKUP(AH2778,'Сотрудники и ссылки'!A:C,3,0))</f>
        <v>20001771</v>
      </c>
      <c r="AK2778" s="14">
        <v>45796</v>
      </c>
      <c r="AL2778" s="2">
        <f>IF(AK2778="","",AK2778+VLOOKUP(I2778,'Вид исследования'!B:E,4,0))</f>
        <v>45797</v>
      </c>
      <c r="AM2778" s="2">
        <f>IF(AK2778="","",AK2778+VLOOKUP(I2778,'Вид исследования'!B:F,5,0))</f>
        <v>45797</v>
      </c>
      <c r="AN2778" s="14">
        <v>45796</v>
      </c>
      <c r="AP2778" s="11" t="s">
        <v>189</v>
      </c>
      <c r="AQ2778" t="str">
        <f>IFERROR(IF(L2778="","",VLOOKUP(L2778&amp;I2778,Продукция!A:K,11,0)),"обратитесь к админ справочника")</f>
        <v>согласно рекомендациям производителя теста</v>
      </c>
      <c r="AR2778" s="11" t="s">
        <v>4823</v>
      </c>
      <c r="AS2778" t="str">
        <f>IFERROR(IF(L2778="","",VLOOKUP(L2778&amp;I2778,Продукция!A:J,10,0)),"обратитесь к админ справочника")</f>
        <v>инструкция тест- ситема Биочек СК -115</v>
      </c>
      <c r="AT2778" s="11" t="s">
        <v>4823</v>
      </c>
      <c r="AU2778" s="11" t="s">
        <v>4823</v>
      </c>
      <c r="AV2778" s="11" t="s">
        <v>2673</v>
      </c>
      <c r="AW2778" s="11" t="s">
        <v>4824</v>
      </c>
      <c r="AX2778" s="11" t="s">
        <v>509</v>
      </c>
      <c r="AY2778" s="11" t="s">
        <v>1735</v>
      </c>
      <c r="AZ2778" s="11">
        <v>108</v>
      </c>
      <c r="BA2778" s="11">
        <v>39</v>
      </c>
      <c r="BC2778" s="11" t="s">
        <v>5124</v>
      </c>
    </row>
    <row r="2779" spans="1:55" x14ac:dyDescent="0.25">
      <c r="A2779" t="str">
        <f t="shared" si="49"/>
        <v>С/851MS (BioChek) микоплазма синовия уровень антител</v>
      </c>
      <c r="B2779" t="str">
        <f>IF(E2779="","",INDEX(Лаборатории!A:A,MATCH('Производственный контроль'!E2779,Лаборатории!B:B,0)))</f>
        <v xml:space="preserve">КУРИНОЕ ЦАРСТВО АО </v>
      </c>
      <c r="C2779" t="str">
        <f>IF(E2779="","",VLOOKUP(E2779,Лаборатории!B:D,3,0))</f>
        <v>U377_CHL</v>
      </c>
      <c r="D2779" s="12">
        <v>45785</v>
      </c>
      <c r="E2779" s="150" t="s">
        <v>793</v>
      </c>
      <c r="F2779" s="11" t="s">
        <v>371</v>
      </c>
      <c r="G2779" s="11" t="s">
        <v>509</v>
      </c>
      <c r="H2779" s="11" t="s">
        <v>262</v>
      </c>
      <c r="I2779" s="11" t="s">
        <v>3423</v>
      </c>
      <c r="J2779" t="str">
        <f>IF(L2779="","",VLOOKUP(L2779,Продукция!B:D,3,0))</f>
        <v>Биологический_материал</v>
      </c>
      <c r="K2779" t="str">
        <f>IF(L2779="","",VLOOKUP(L2779,Продукция!B:C,2,0))</f>
        <v>Сыворотка крови</v>
      </c>
      <c r="L2779" s="155" t="s">
        <v>302</v>
      </c>
      <c r="M2779">
        <f>IF(L2779="","",VLOOKUP(L2779,Продукция!B:L,11,0))</f>
        <v>0</v>
      </c>
      <c r="N2779" s="150" t="s">
        <v>873</v>
      </c>
      <c r="P2779" s="150" t="s">
        <v>340</v>
      </c>
      <c r="Q2779" s="150" t="s">
        <v>854</v>
      </c>
      <c r="R2779" s="153" t="s">
        <v>5042</v>
      </c>
      <c r="S2779" s="11">
        <v>18</v>
      </c>
      <c r="T2779" s="11" t="s">
        <v>5286</v>
      </c>
      <c r="V2779" s="14">
        <v>45780</v>
      </c>
      <c r="Z2779" s="162" t="s">
        <v>4823</v>
      </c>
      <c r="AA2779" s="15">
        <v>0.51041666666666663</v>
      </c>
      <c r="AB2779" t="str">
        <f>IF(L2779="","",VLOOKUP(L2779&amp;I2779,Продукция!A:I,9,0))</f>
        <v>рекомендация производителя набора</v>
      </c>
      <c r="AC2779" s="14">
        <v>45796</v>
      </c>
      <c r="AD2779" s="11" t="s">
        <v>2673</v>
      </c>
      <c r="AE2779" s="11" t="s">
        <v>4823</v>
      </c>
      <c r="AF2779" t="str">
        <f>IF(AD2779="","",VLOOKUP(AD2779,'Сотрудники и ссылки'!A:B,2,0))</f>
        <v>Серолог</v>
      </c>
      <c r="AG2779">
        <f>IF(AD2779="","",VLOOKUP(AD2779,'Сотрудники и ссылки'!A:C,3,0))</f>
        <v>20001771</v>
      </c>
      <c r="AH2779" s="11" t="s">
        <v>2673</v>
      </c>
      <c r="AI2779" t="str">
        <f>IF(AH2779="","",VLOOKUP(AH2779,'Сотрудники и ссылки'!A:B,2,0))</f>
        <v>Серолог</v>
      </c>
      <c r="AJ2779">
        <f>IF(AH2779="","",VLOOKUP(AH2779,'Сотрудники и ссылки'!A:C,3,0))</f>
        <v>20001771</v>
      </c>
      <c r="AK2779" s="14">
        <v>45796</v>
      </c>
      <c r="AL2779" s="2">
        <f>IF(AK2779="","",AK2779+VLOOKUP(I2779,'Вид исследования'!B:E,4,0))</f>
        <v>45797</v>
      </c>
      <c r="AM2779" s="2">
        <f>IF(AK2779="","",AK2779+VLOOKUP(I2779,'Вид исследования'!B:F,5,0))</f>
        <v>45797</v>
      </c>
      <c r="AN2779" s="14">
        <v>45796</v>
      </c>
      <c r="AP2779" s="11" t="s">
        <v>189</v>
      </c>
      <c r="AQ2779" t="str">
        <f>IFERROR(IF(L2779="","",VLOOKUP(L2779&amp;I2779,Продукция!A:K,11,0)),"обратитесь к админ справочника")</f>
        <v>согласно рекомендациям производителя теста</v>
      </c>
      <c r="AR2779" s="11" t="s">
        <v>4823</v>
      </c>
      <c r="AS2779" t="str">
        <f>IFERROR(IF(L2779="","",VLOOKUP(L2779&amp;I2779,Продукция!A:J,10,0)),"обратитесь к админ справочника")</f>
        <v>инструкция тест- ситема Биочек СК -115</v>
      </c>
      <c r="AT2779" s="11" t="s">
        <v>4823</v>
      </c>
      <c r="AU2779" s="11" t="s">
        <v>4823</v>
      </c>
      <c r="AV2779" s="11" t="s">
        <v>2673</v>
      </c>
      <c r="AW2779" s="11" t="s">
        <v>4824</v>
      </c>
      <c r="AX2779" s="11" t="s">
        <v>509</v>
      </c>
      <c r="AY2779" s="11" t="s">
        <v>1737</v>
      </c>
      <c r="AZ2779" s="11">
        <v>108</v>
      </c>
      <c r="BA2779" s="11">
        <v>39</v>
      </c>
      <c r="BC2779" s="11" t="s">
        <v>5124</v>
      </c>
    </row>
    <row r="2780" spans="1:55" x14ac:dyDescent="0.25">
      <c r="A2780" t="str">
        <f t="shared" si="49"/>
        <v>С/851MG (BioChek) микоплазма галлисептикум уровень антител</v>
      </c>
      <c r="B2780" t="str">
        <f>IF(E2780="","",INDEX(Лаборатории!A:A,MATCH('Производственный контроль'!E2780,Лаборатории!B:B,0)))</f>
        <v xml:space="preserve">КУРИНОЕ ЦАРСТВО АО </v>
      </c>
      <c r="C2780" t="str">
        <f>IF(E2780="","",VLOOKUP(E2780,Лаборатории!B:D,3,0))</f>
        <v>U377_CHL</v>
      </c>
      <c r="D2780" s="12">
        <v>45785</v>
      </c>
      <c r="E2780" s="150" t="s">
        <v>793</v>
      </c>
      <c r="F2780" s="11" t="s">
        <v>371</v>
      </c>
      <c r="G2780" s="11" t="s">
        <v>509</v>
      </c>
      <c r="H2780" s="11" t="s">
        <v>262</v>
      </c>
      <c r="I2780" s="11" t="s">
        <v>3422</v>
      </c>
      <c r="J2780" t="str">
        <f>IF(L2780="","",VLOOKUP(L2780,Продукция!B:D,3,0))</f>
        <v>Биологический_материал</v>
      </c>
      <c r="K2780" t="str">
        <f>IF(L2780="","",VLOOKUP(L2780,Продукция!B:C,2,0))</f>
        <v>Сыворотка крови</v>
      </c>
      <c r="L2780" s="155" t="s">
        <v>302</v>
      </c>
      <c r="M2780">
        <f>IF(L2780="","",VLOOKUP(L2780,Продукция!B:L,11,0))</f>
        <v>0</v>
      </c>
      <c r="N2780" s="150" t="s">
        <v>873</v>
      </c>
      <c r="P2780" s="150" t="s">
        <v>340</v>
      </c>
      <c r="Q2780" s="150" t="s">
        <v>854</v>
      </c>
      <c r="R2780" s="153" t="s">
        <v>5023</v>
      </c>
      <c r="S2780" s="11">
        <v>18</v>
      </c>
      <c r="T2780" s="11" t="s">
        <v>5286</v>
      </c>
      <c r="V2780" s="14">
        <v>45776</v>
      </c>
      <c r="Z2780" s="162" t="s">
        <v>4823</v>
      </c>
      <c r="AA2780" s="15">
        <v>0.51041666666666663</v>
      </c>
      <c r="AB2780" t="str">
        <f>IF(L2780="","",VLOOKUP(L2780&amp;I2780,Продукция!A:I,9,0))</f>
        <v>рекомендация производителя набора</v>
      </c>
      <c r="AC2780" s="14">
        <v>45796</v>
      </c>
      <c r="AD2780" s="11" t="s">
        <v>2673</v>
      </c>
      <c r="AE2780" s="11" t="s">
        <v>4823</v>
      </c>
      <c r="AF2780" t="str">
        <f>IF(AD2780="","",VLOOKUP(AD2780,'Сотрудники и ссылки'!A:B,2,0))</f>
        <v>Серолог</v>
      </c>
      <c r="AG2780">
        <f>IF(AD2780="","",VLOOKUP(AD2780,'Сотрудники и ссылки'!A:C,3,0))</f>
        <v>20001771</v>
      </c>
      <c r="AH2780" s="11" t="s">
        <v>2673</v>
      </c>
      <c r="AI2780" t="str">
        <f>IF(AH2780="","",VLOOKUP(AH2780,'Сотрудники и ссылки'!A:B,2,0))</f>
        <v>Серолог</v>
      </c>
      <c r="AJ2780">
        <f>IF(AH2780="","",VLOOKUP(AH2780,'Сотрудники и ссылки'!A:C,3,0))</f>
        <v>20001771</v>
      </c>
      <c r="AK2780" s="14">
        <v>45796</v>
      </c>
      <c r="AL2780" s="2">
        <f>IF(AK2780="","",AK2780+VLOOKUP(I2780,'Вид исследования'!B:E,4,0))</f>
        <v>45797</v>
      </c>
      <c r="AM2780" s="2">
        <f>IF(AK2780="","",AK2780+VLOOKUP(I2780,'Вид исследования'!B:F,5,0))</f>
        <v>45797</v>
      </c>
      <c r="AN2780" s="14">
        <v>45796</v>
      </c>
      <c r="AP2780" s="11" t="s">
        <v>189</v>
      </c>
      <c r="AQ2780" t="str">
        <f>IFERROR(IF(L2780="","",VLOOKUP(L2780&amp;I2780,Продукция!A:K,11,0)),"обратитесь к админ справочника")</f>
        <v>согласно рекомендациям производителя теста</v>
      </c>
      <c r="AR2780" s="11" t="s">
        <v>4823</v>
      </c>
      <c r="AS2780" t="str">
        <f>IFERROR(IF(L2780="","",VLOOKUP(L2780&amp;I2780,Продукция!A:J,10,0)),"обратитесь к админ справочника")</f>
        <v>инструкция тест- ситема Биочек СК -114</v>
      </c>
      <c r="AT2780" s="11" t="s">
        <v>4823</v>
      </c>
      <c r="AU2780" s="11" t="s">
        <v>4823</v>
      </c>
      <c r="AV2780" s="11" t="s">
        <v>2673</v>
      </c>
      <c r="AW2780" s="11" t="s">
        <v>4824</v>
      </c>
      <c r="AX2780" s="11" t="s">
        <v>509</v>
      </c>
      <c r="AY2780" s="11" t="s">
        <v>1738</v>
      </c>
      <c r="AZ2780" s="11">
        <v>108</v>
      </c>
      <c r="BA2780" s="11">
        <v>39</v>
      </c>
      <c r="BC2780" s="11" t="s">
        <v>5124</v>
      </c>
    </row>
    <row r="2781" spans="1:55" x14ac:dyDescent="0.25">
      <c r="A2781" t="str">
        <f t="shared" si="49"/>
        <v>С/851MG (BioChek) микоплазма галлисептикум уровень антител</v>
      </c>
      <c r="B2781" t="str">
        <f>IF(E2781="","",INDEX(Лаборатории!A:A,MATCH('Производственный контроль'!E2781,Лаборатории!B:B,0)))</f>
        <v xml:space="preserve">КУРИНОЕ ЦАРСТВО АО </v>
      </c>
      <c r="C2781" t="str">
        <f>IF(E2781="","",VLOOKUP(E2781,Лаборатории!B:D,3,0))</f>
        <v>U377_CHL</v>
      </c>
      <c r="D2781" s="12">
        <v>45785</v>
      </c>
      <c r="E2781" s="150" t="s">
        <v>793</v>
      </c>
      <c r="F2781" s="11" t="s">
        <v>371</v>
      </c>
      <c r="G2781" s="11" t="s">
        <v>509</v>
      </c>
      <c r="H2781" s="11" t="s">
        <v>262</v>
      </c>
      <c r="I2781" s="11" t="s">
        <v>3422</v>
      </c>
      <c r="J2781" t="str">
        <f>IF(L2781="","",VLOOKUP(L2781,Продукция!B:D,3,0))</f>
        <v>Биологический_материал</v>
      </c>
      <c r="K2781" t="str">
        <f>IF(L2781="","",VLOOKUP(L2781,Продукция!B:C,2,0))</f>
        <v>Сыворотка крови</v>
      </c>
      <c r="L2781" s="155" t="s">
        <v>302</v>
      </c>
      <c r="M2781">
        <f>IF(L2781="","",VLOOKUP(L2781,Продукция!B:L,11,0))</f>
        <v>0</v>
      </c>
      <c r="N2781" s="150" t="s">
        <v>873</v>
      </c>
      <c r="P2781" s="150" t="s">
        <v>340</v>
      </c>
      <c r="Q2781" s="150" t="s">
        <v>854</v>
      </c>
      <c r="R2781" s="153" t="s">
        <v>5018</v>
      </c>
      <c r="S2781" s="11">
        <v>18</v>
      </c>
      <c r="T2781" s="11" t="s">
        <v>5286</v>
      </c>
      <c r="V2781" s="14">
        <v>45777</v>
      </c>
      <c r="Z2781" s="162" t="s">
        <v>4823</v>
      </c>
      <c r="AA2781" s="15">
        <v>0.51041666666666663</v>
      </c>
      <c r="AB2781" t="str">
        <f>IF(L2781="","",VLOOKUP(L2781&amp;I2781,Продукция!A:I,9,0))</f>
        <v>рекомендация производителя набора</v>
      </c>
      <c r="AC2781" s="14">
        <v>45796</v>
      </c>
      <c r="AD2781" s="11" t="s">
        <v>2673</v>
      </c>
      <c r="AE2781" s="11" t="s">
        <v>4823</v>
      </c>
      <c r="AF2781" t="str">
        <f>IF(AD2781="","",VLOOKUP(AD2781,'Сотрудники и ссылки'!A:B,2,0))</f>
        <v>Серолог</v>
      </c>
      <c r="AG2781">
        <f>IF(AD2781="","",VLOOKUP(AD2781,'Сотрудники и ссылки'!A:C,3,0))</f>
        <v>20001771</v>
      </c>
      <c r="AH2781" s="11" t="s">
        <v>2673</v>
      </c>
      <c r="AI2781" t="str">
        <f>IF(AH2781="","",VLOOKUP(AH2781,'Сотрудники и ссылки'!A:B,2,0))</f>
        <v>Серолог</v>
      </c>
      <c r="AJ2781">
        <f>IF(AH2781="","",VLOOKUP(AH2781,'Сотрудники и ссылки'!A:C,3,0))</f>
        <v>20001771</v>
      </c>
      <c r="AK2781" s="14">
        <v>45796</v>
      </c>
      <c r="AL2781" s="2">
        <f>IF(AK2781="","",AK2781+VLOOKUP(I2781,'Вид исследования'!B:E,4,0))</f>
        <v>45797</v>
      </c>
      <c r="AM2781" s="2">
        <f>IF(AK2781="","",AK2781+VLOOKUP(I2781,'Вид исследования'!B:F,5,0))</f>
        <v>45797</v>
      </c>
      <c r="AN2781" s="14">
        <v>45796</v>
      </c>
      <c r="AP2781" s="11" t="s">
        <v>189</v>
      </c>
      <c r="AQ2781" t="str">
        <f>IFERROR(IF(L2781="","",VLOOKUP(L2781&amp;I2781,Продукция!A:K,11,0)),"обратитесь к админ справочника")</f>
        <v>согласно рекомендациям производителя теста</v>
      </c>
      <c r="AR2781" s="11" t="s">
        <v>4823</v>
      </c>
      <c r="AS2781" t="str">
        <f>IFERROR(IF(L2781="","",VLOOKUP(L2781&amp;I2781,Продукция!A:J,10,0)),"обратитесь к админ справочника")</f>
        <v>инструкция тест- ситема Биочек СК -114</v>
      </c>
      <c r="AT2781" s="11" t="s">
        <v>4823</v>
      </c>
      <c r="AU2781" s="11" t="s">
        <v>4823</v>
      </c>
      <c r="AV2781" s="11" t="s">
        <v>2673</v>
      </c>
      <c r="AW2781" s="11" t="s">
        <v>4824</v>
      </c>
      <c r="AX2781" s="11" t="s">
        <v>509</v>
      </c>
      <c r="AY2781" s="11" t="s">
        <v>1730</v>
      </c>
      <c r="AZ2781" s="11">
        <v>108</v>
      </c>
      <c r="BA2781" s="11">
        <v>39</v>
      </c>
      <c r="BC2781" s="11" t="s">
        <v>5124</v>
      </c>
    </row>
    <row r="2782" spans="1:55" x14ac:dyDescent="0.25">
      <c r="A2782" t="str">
        <f t="shared" si="49"/>
        <v>С/851MG (BioChek) микоплазма галлисептикум уровень антител</v>
      </c>
      <c r="B2782" t="str">
        <f>IF(E2782="","",INDEX(Лаборатории!A:A,MATCH('Производственный контроль'!E2782,Лаборатории!B:B,0)))</f>
        <v xml:space="preserve">КУРИНОЕ ЦАРСТВО АО </v>
      </c>
      <c r="C2782" t="str">
        <f>IF(E2782="","",VLOOKUP(E2782,Лаборатории!B:D,3,0))</f>
        <v>U377_CHL</v>
      </c>
      <c r="D2782" s="12">
        <v>45785</v>
      </c>
      <c r="E2782" s="150" t="s">
        <v>793</v>
      </c>
      <c r="F2782" s="11" t="s">
        <v>371</v>
      </c>
      <c r="G2782" s="11" t="s">
        <v>509</v>
      </c>
      <c r="H2782" s="11" t="s">
        <v>262</v>
      </c>
      <c r="I2782" s="11" t="s">
        <v>3422</v>
      </c>
      <c r="J2782" t="str">
        <f>IF(L2782="","",VLOOKUP(L2782,Продукция!B:D,3,0))</f>
        <v>Биологический_материал</v>
      </c>
      <c r="K2782" t="str">
        <f>IF(L2782="","",VLOOKUP(L2782,Продукция!B:C,2,0))</f>
        <v>Сыворотка крови</v>
      </c>
      <c r="L2782" s="155" t="s">
        <v>302</v>
      </c>
      <c r="M2782">
        <f>IF(L2782="","",VLOOKUP(L2782,Продукция!B:L,11,0))</f>
        <v>0</v>
      </c>
      <c r="N2782" s="150" t="s">
        <v>873</v>
      </c>
      <c r="P2782" s="150" t="s">
        <v>340</v>
      </c>
      <c r="Q2782" s="150" t="s">
        <v>854</v>
      </c>
      <c r="R2782" s="153" t="s">
        <v>5041</v>
      </c>
      <c r="S2782" s="11">
        <v>18</v>
      </c>
      <c r="T2782" s="11" t="s">
        <v>5286</v>
      </c>
      <c r="V2782" s="14">
        <v>45780</v>
      </c>
      <c r="Z2782" s="162" t="s">
        <v>4823</v>
      </c>
      <c r="AA2782" s="15">
        <v>0.51041666666666663</v>
      </c>
      <c r="AB2782" t="str">
        <f>IF(L2782="","",VLOOKUP(L2782&amp;I2782,Продукция!A:I,9,0))</f>
        <v>рекомендация производителя набора</v>
      </c>
      <c r="AC2782" s="14">
        <v>45796</v>
      </c>
      <c r="AD2782" s="11" t="s">
        <v>2673</v>
      </c>
      <c r="AE2782" s="11" t="s">
        <v>4823</v>
      </c>
      <c r="AF2782" t="str">
        <f>IF(AD2782="","",VLOOKUP(AD2782,'Сотрудники и ссылки'!A:B,2,0))</f>
        <v>Серолог</v>
      </c>
      <c r="AG2782">
        <f>IF(AD2782="","",VLOOKUP(AD2782,'Сотрудники и ссылки'!A:C,3,0))</f>
        <v>20001771</v>
      </c>
      <c r="AH2782" s="11" t="s">
        <v>2673</v>
      </c>
      <c r="AI2782" t="str">
        <f>IF(AH2782="","",VLOOKUP(AH2782,'Сотрудники и ссылки'!A:B,2,0))</f>
        <v>Серолог</v>
      </c>
      <c r="AJ2782">
        <f>IF(AH2782="","",VLOOKUP(AH2782,'Сотрудники и ссылки'!A:C,3,0))</f>
        <v>20001771</v>
      </c>
      <c r="AK2782" s="14">
        <v>45796</v>
      </c>
      <c r="AL2782" s="2">
        <f>IF(AK2782="","",AK2782+VLOOKUP(I2782,'Вид исследования'!B:E,4,0))</f>
        <v>45797</v>
      </c>
      <c r="AM2782" s="2">
        <f>IF(AK2782="","",AK2782+VLOOKUP(I2782,'Вид исследования'!B:F,5,0))</f>
        <v>45797</v>
      </c>
      <c r="AN2782" s="14">
        <v>45796</v>
      </c>
      <c r="AP2782" s="11" t="s">
        <v>189</v>
      </c>
      <c r="AQ2782" t="str">
        <f>IFERROR(IF(L2782="","",VLOOKUP(L2782&amp;I2782,Продукция!A:K,11,0)),"обратитесь к админ справочника")</f>
        <v>согласно рекомендациям производителя теста</v>
      </c>
      <c r="AR2782" s="11" t="s">
        <v>4823</v>
      </c>
      <c r="AS2782" t="str">
        <f>IFERROR(IF(L2782="","",VLOOKUP(L2782&amp;I2782,Продукция!A:J,10,0)),"обратитесь к админ справочника")</f>
        <v>инструкция тест- ситема Биочек СК -114</v>
      </c>
      <c r="AT2782" s="11" t="s">
        <v>4823</v>
      </c>
      <c r="AU2782" s="11" t="s">
        <v>4823</v>
      </c>
      <c r="AV2782" s="11" t="s">
        <v>2673</v>
      </c>
      <c r="AW2782" s="11" t="s">
        <v>4824</v>
      </c>
      <c r="AX2782" s="11" t="s">
        <v>509</v>
      </c>
      <c r="AY2782" s="11" t="s">
        <v>1735</v>
      </c>
      <c r="AZ2782" s="11">
        <v>108</v>
      </c>
      <c r="BA2782" s="11">
        <v>39</v>
      </c>
      <c r="BC2782" s="11" t="s">
        <v>5124</v>
      </c>
    </row>
    <row r="2783" spans="1:55" x14ac:dyDescent="0.25">
      <c r="A2783" t="str">
        <f t="shared" si="49"/>
        <v>С/851MG (BioChek) микоплазма галлисептикум уровень антител</v>
      </c>
      <c r="B2783" t="str">
        <f>IF(E2783="","",INDEX(Лаборатории!A:A,MATCH('Производственный контроль'!E2783,Лаборатории!B:B,0)))</f>
        <v xml:space="preserve">КУРИНОЕ ЦАРСТВО АО </v>
      </c>
      <c r="C2783" t="str">
        <f>IF(E2783="","",VLOOKUP(E2783,Лаборатории!B:D,3,0))</f>
        <v>U377_CHL</v>
      </c>
      <c r="D2783" s="12">
        <v>45785</v>
      </c>
      <c r="E2783" s="150" t="s">
        <v>793</v>
      </c>
      <c r="F2783" s="11" t="s">
        <v>371</v>
      </c>
      <c r="G2783" s="11" t="s">
        <v>509</v>
      </c>
      <c r="H2783" s="11" t="s">
        <v>262</v>
      </c>
      <c r="I2783" s="11" t="s">
        <v>3422</v>
      </c>
      <c r="J2783" t="str">
        <f>IF(L2783="","",VLOOKUP(L2783,Продукция!B:D,3,0))</f>
        <v>Биологический_материал</v>
      </c>
      <c r="K2783" t="str">
        <f>IF(L2783="","",VLOOKUP(L2783,Продукция!B:C,2,0))</f>
        <v>Сыворотка крови</v>
      </c>
      <c r="L2783" s="155" t="s">
        <v>302</v>
      </c>
      <c r="M2783">
        <f>IF(L2783="","",VLOOKUP(L2783,Продукция!B:L,11,0))</f>
        <v>0</v>
      </c>
      <c r="N2783" s="150" t="s">
        <v>873</v>
      </c>
      <c r="P2783" s="150" t="s">
        <v>340</v>
      </c>
      <c r="Q2783" s="150" t="s">
        <v>854</v>
      </c>
      <c r="R2783" s="153" t="s">
        <v>5042</v>
      </c>
      <c r="S2783" s="11">
        <v>18</v>
      </c>
      <c r="T2783" s="11" t="s">
        <v>5286</v>
      </c>
      <c r="V2783" s="14">
        <v>45780</v>
      </c>
      <c r="Z2783" s="162" t="s">
        <v>4823</v>
      </c>
      <c r="AA2783" s="15">
        <v>0.51041666666666663</v>
      </c>
      <c r="AB2783" t="str">
        <f>IF(L2783="","",VLOOKUP(L2783&amp;I2783,Продукция!A:I,9,0))</f>
        <v>рекомендация производителя набора</v>
      </c>
      <c r="AC2783" s="14">
        <v>45796</v>
      </c>
      <c r="AD2783" s="11" t="s">
        <v>2673</v>
      </c>
      <c r="AE2783" s="11" t="s">
        <v>4823</v>
      </c>
      <c r="AF2783" t="str">
        <f>IF(AD2783="","",VLOOKUP(AD2783,'Сотрудники и ссылки'!A:B,2,0))</f>
        <v>Серолог</v>
      </c>
      <c r="AG2783">
        <f>IF(AD2783="","",VLOOKUP(AD2783,'Сотрудники и ссылки'!A:C,3,0))</f>
        <v>20001771</v>
      </c>
      <c r="AH2783" s="11" t="s">
        <v>2673</v>
      </c>
      <c r="AI2783" t="str">
        <f>IF(AH2783="","",VLOOKUP(AH2783,'Сотрудники и ссылки'!A:B,2,0))</f>
        <v>Серолог</v>
      </c>
      <c r="AJ2783">
        <f>IF(AH2783="","",VLOOKUP(AH2783,'Сотрудники и ссылки'!A:C,3,0))</f>
        <v>20001771</v>
      </c>
      <c r="AK2783" s="14">
        <v>45796</v>
      </c>
      <c r="AL2783" s="2">
        <f>IF(AK2783="","",AK2783+VLOOKUP(I2783,'Вид исследования'!B:E,4,0))</f>
        <v>45797</v>
      </c>
      <c r="AM2783" s="2">
        <f>IF(AK2783="","",AK2783+VLOOKUP(I2783,'Вид исследования'!B:F,5,0))</f>
        <v>45797</v>
      </c>
      <c r="AN2783" s="14">
        <v>45796</v>
      </c>
      <c r="AP2783" s="11" t="s">
        <v>189</v>
      </c>
      <c r="AQ2783" t="str">
        <f>IFERROR(IF(L2783="","",VLOOKUP(L2783&amp;I2783,Продукция!A:K,11,0)),"обратитесь к админ справочника")</f>
        <v>согласно рекомендациям производителя теста</v>
      </c>
      <c r="AR2783" s="11" t="s">
        <v>4823</v>
      </c>
      <c r="AS2783" t="str">
        <f>IFERROR(IF(L2783="","",VLOOKUP(L2783&amp;I2783,Продукция!A:J,10,0)),"обратитесь к админ справочника")</f>
        <v>инструкция тест- ситема Биочек СК -114</v>
      </c>
      <c r="AT2783" s="11" t="s">
        <v>4823</v>
      </c>
      <c r="AU2783" s="11" t="s">
        <v>4823</v>
      </c>
      <c r="AV2783" s="11" t="s">
        <v>2673</v>
      </c>
      <c r="AW2783" s="11" t="s">
        <v>4824</v>
      </c>
      <c r="AX2783" s="11" t="s">
        <v>509</v>
      </c>
      <c r="AY2783" s="11" t="s">
        <v>1737</v>
      </c>
      <c r="AZ2783" s="11">
        <v>108</v>
      </c>
      <c r="BA2783" s="11">
        <v>39</v>
      </c>
      <c r="BC2783" s="11" t="s">
        <v>5124</v>
      </c>
    </row>
    <row r="2784" spans="1:55" x14ac:dyDescent="0.25">
      <c r="A2784" t="str">
        <f t="shared" si="49"/>
        <v xml:space="preserve">С/851CAV (BioChek) анемия уровень антител </v>
      </c>
      <c r="B2784" t="str">
        <f>IF(E2784="","",INDEX(Лаборатории!A:A,MATCH('Производственный контроль'!E2784,Лаборатории!B:B,0)))</f>
        <v xml:space="preserve">КУРИНОЕ ЦАРСТВО АО </v>
      </c>
      <c r="C2784" t="str">
        <f>IF(E2784="","",VLOOKUP(E2784,Лаборатории!B:D,3,0))</f>
        <v>U377_CHL</v>
      </c>
      <c r="D2784" s="12">
        <v>45785</v>
      </c>
      <c r="E2784" s="150" t="s">
        <v>793</v>
      </c>
      <c r="F2784" s="11" t="s">
        <v>371</v>
      </c>
      <c r="G2784" s="11" t="s">
        <v>509</v>
      </c>
      <c r="H2784" s="11" t="s">
        <v>262</v>
      </c>
      <c r="I2784" s="11" t="s">
        <v>3412</v>
      </c>
      <c r="J2784" t="str">
        <f>IF(L2784="","",VLOOKUP(L2784,Продукция!B:D,3,0))</f>
        <v>Биологический_материал</v>
      </c>
      <c r="K2784" t="str">
        <f>IF(L2784="","",VLOOKUP(L2784,Продукция!B:C,2,0))</f>
        <v>Сыворотка крови</v>
      </c>
      <c r="L2784" s="155" t="s">
        <v>302</v>
      </c>
      <c r="M2784">
        <f>IF(L2784="","",VLOOKUP(L2784,Продукция!B:L,11,0))</f>
        <v>0</v>
      </c>
      <c r="N2784" s="150" t="s">
        <v>873</v>
      </c>
      <c r="P2784" s="150" t="s">
        <v>340</v>
      </c>
      <c r="Q2784" s="150" t="s">
        <v>854</v>
      </c>
      <c r="R2784" s="153" t="s">
        <v>5023</v>
      </c>
      <c r="S2784" s="11">
        <v>18</v>
      </c>
      <c r="T2784" s="11" t="s">
        <v>5286</v>
      </c>
      <c r="V2784" s="14">
        <v>45776</v>
      </c>
      <c r="Z2784" s="162" t="s">
        <v>4823</v>
      </c>
      <c r="AA2784" s="15">
        <v>0.51041666666666663</v>
      </c>
      <c r="AB2784" t="str">
        <f>IF(L2784="","",VLOOKUP(L2784&amp;I2784,Продукция!A:I,9,0))</f>
        <v>рекомендация производителя набора</v>
      </c>
      <c r="AC2784" s="14">
        <v>45796</v>
      </c>
      <c r="AD2784" s="11" t="s">
        <v>2673</v>
      </c>
      <c r="AE2784" s="11" t="s">
        <v>4823</v>
      </c>
      <c r="AF2784" t="str">
        <f>IF(AD2784="","",VLOOKUP(AD2784,'Сотрудники и ссылки'!A:B,2,0))</f>
        <v>Серолог</v>
      </c>
      <c r="AG2784">
        <f>IF(AD2784="","",VLOOKUP(AD2784,'Сотрудники и ссылки'!A:C,3,0))</f>
        <v>20001771</v>
      </c>
      <c r="AH2784" s="11" t="s">
        <v>2673</v>
      </c>
      <c r="AI2784" t="str">
        <f>IF(AH2784="","",VLOOKUP(AH2784,'Сотрудники и ссылки'!A:B,2,0))</f>
        <v>Серолог</v>
      </c>
      <c r="AJ2784">
        <f>IF(AH2784="","",VLOOKUP(AH2784,'Сотрудники и ссылки'!A:C,3,0))</f>
        <v>20001771</v>
      </c>
      <c r="AK2784" s="14">
        <v>45796</v>
      </c>
      <c r="AL2784" s="2">
        <f>IF(AK2784="","",AK2784+VLOOKUP(I2784,'Вид исследования'!B:E,4,0))</f>
        <v>45797</v>
      </c>
      <c r="AM2784" s="2">
        <f>IF(AK2784="","",AK2784+VLOOKUP(I2784,'Вид исследования'!B:F,5,0))</f>
        <v>45797</v>
      </c>
      <c r="AN2784" s="14">
        <v>45796</v>
      </c>
      <c r="AP2784" s="11" t="s">
        <v>189</v>
      </c>
      <c r="AQ2784" t="str">
        <f>IFERROR(IF(L2784="","",VLOOKUP(L2784&amp;I2784,Продукция!A:K,11,0)),"обратитесь к админ справочника")</f>
        <v>согласно рекомендациям производителя теста</v>
      </c>
      <c r="AR2784" s="11" t="s">
        <v>4823</v>
      </c>
      <c r="AS2784" t="str">
        <f>IFERROR(IF(L2784="","",VLOOKUP(L2784&amp;I2784,Продукция!A:J,10,0)),"обратитесь к админ справочника")</f>
        <v>инструкция тест- ситема Биочек СК -126</v>
      </c>
      <c r="AT2784" s="11" t="s">
        <v>4823</v>
      </c>
      <c r="AU2784" s="11" t="s">
        <v>4823</v>
      </c>
      <c r="AV2784" s="11" t="s">
        <v>2673</v>
      </c>
      <c r="AW2784" s="11" t="s">
        <v>4824</v>
      </c>
      <c r="AX2784" s="11" t="s">
        <v>509</v>
      </c>
      <c r="AY2784" s="11" t="s">
        <v>1738</v>
      </c>
      <c r="AZ2784" s="11">
        <v>108</v>
      </c>
      <c r="BA2784" s="11">
        <v>39</v>
      </c>
      <c r="BC2784" s="11" t="s">
        <v>5124</v>
      </c>
    </row>
    <row r="2785" spans="1:55" x14ac:dyDescent="0.25">
      <c r="A2785" t="str">
        <f t="shared" si="49"/>
        <v xml:space="preserve">С/851CAV (BioChek) анемия уровень антител </v>
      </c>
      <c r="B2785" t="str">
        <f>IF(E2785="","",INDEX(Лаборатории!A:A,MATCH('Производственный контроль'!E2785,Лаборатории!B:B,0)))</f>
        <v xml:space="preserve">КУРИНОЕ ЦАРСТВО АО </v>
      </c>
      <c r="C2785" t="str">
        <f>IF(E2785="","",VLOOKUP(E2785,Лаборатории!B:D,3,0))</f>
        <v>U377_CHL</v>
      </c>
      <c r="D2785" s="12">
        <v>45785</v>
      </c>
      <c r="E2785" s="150" t="s">
        <v>793</v>
      </c>
      <c r="F2785" s="11" t="s">
        <v>371</v>
      </c>
      <c r="G2785" s="11" t="s">
        <v>509</v>
      </c>
      <c r="H2785" s="11" t="s">
        <v>262</v>
      </c>
      <c r="I2785" s="11" t="s">
        <v>3412</v>
      </c>
      <c r="J2785" t="str">
        <f>IF(L2785="","",VLOOKUP(L2785,Продукция!B:D,3,0))</f>
        <v>Биологический_материал</v>
      </c>
      <c r="K2785" t="str">
        <f>IF(L2785="","",VLOOKUP(L2785,Продукция!B:C,2,0))</f>
        <v>Сыворотка крови</v>
      </c>
      <c r="L2785" s="155" t="s">
        <v>302</v>
      </c>
      <c r="M2785">
        <f>IF(L2785="","",VLOOKUP(L2785,Продукция!B:L,11,0))</f>
        <v>0</v>
      </c>
      <c r="N2785" s="150" t="s">
        <v>873</v>
      </c>
      <c r="P2785" s="150" t="s">
        <v>340</v>
      </c>
      <c r="Q2785" s="150" t="s">
        <v>854</v>
      </c>
      <c r="R2785" s="153" t="s">
        <v>5018</v>
      </c>
      <c r="S2785" s="11">
        <v>18</v>
      </c>
      <c r="T2785" s="11" t="s">
        <v>5286</v>
      </c>
      <c r="V2785" s="14">
        <v>45777</v>
      </c>
      <c r="Z2785" s="162" t="s">
        <v>4823</v>
      </c>
      <c r="AA2785" s="15">
        <v>0.51041666666666663</v>
      </c>
      <c r="AB2785" t="str">
        <f>IF(L2785="","",VLOOKUP(L2785&amp;I2785,Продукция!A:I,9,0))</f>
        <v>рекомендация производителя набора</v>
      </c>
      <c r="AC2785" s="14">
        <v>45796</v>
      </c>
      <c r="AD2785" s="11" t="s">
        <v>2673</v>
      </c>
      <c r="AE2785" s="11" t="s">
        <v>4823</v>
      </c>
      <c r="AF2785" t="str">
        <f>IF(AD2785="","",VLOOKUP(AD2785,'Сотрудники и ссылки'!A:B,2,0))</f>
        <v>Серолог</v>
      </c>
      <c r="AG2785">
        <f>IF(AD2785="","",VLOOKUP(AD2785,'Сотрудники и ссылки'!A:C,3,0))</f>
        <v>20001771</v>
      </c>
      <c r="AH2785" s="11" t="s">
        <v>2673</v>
      </c>
      <c r="AI2785" t="str">
        <f>IF(AH2785="","",VLOOKUP(AH2785,'Сотрудники и ссылки'!A:B,2,0))</f>
        <v>Серолог</v>
      </c>
      <c r="AJ2785">
        <f>IF(AH2785="","",VLOOKUP(AH2785,'Сотрудники и ссылки'!A:C,3,0))</f>
        <v>20001771</v>
      </c>
      <c r="AK2785" s="14">
        <v>45796</v>
      </c>
      <c r="AL2785" s="2">
        <f>IF(AK2785="","",AK2785+VLOOKUP(I2785,'Вид исследования'!B:E,4,0))</f>
        <v>45797</v>
      </c>
      <c r="AM2785" s="2">
        <f>IF(AK2785="","",AK2785+VLOOKUP(I2785,'Вид исследования'!B:F,5,0))</f>
        <v>45797</v>
      </c>
      <c r="AN2785" s="14">
        <v>45796</v>
      </c>
      <c r="AP2785" s="11" t="s">
        <v>189</v>
      </c>
      <c r="AQ2785" t="str">
        <f>IFERROR(IF(L2785="","",VLOOKUP(L2785&amp;I2785,Продукция!A:K,11,0)),"обратитесь к админ справочника")</f>
        <v>согласно рекомендациям производителя теста</v>
      </c>
      <c r="AR2785" s="11" t="s">
        <v>4823</v>
      </c>
      <c r="AS2785" t="str">
        <f>IFERROR(IF(L2785="","",VLOOKUP(L2785&amp;I2785,Продукция!A:J,10,0)),"обратитесь к админ справочника")</f>
        <v>инструкция тест- ситема Биочек СК -126</v>
      </c>
      <c r="AT2785" s="11" t="s">
        <v>4823</v>
      </c>
      <c r="AU2785" s="11" t="s">
        <v>4823</v>
      </c>
      <c r="AV2785" s="11" t="s">
        <v>2673</v>
      </c>
      <c r="AW2785" s="11" t="s">
        <v>4824</v>
      </c>
      <c r="AX2785" s="11" t="s">
        <v>509</v>
      </c>
      <c r="AY2785" s="11" t="s">
        <v>1730</v>
      </c>
      <c r="AZ2785" s="11">
        <v>108</v>
      </c>
      <c r="BA2785" s="11">
        <v>39</v>
      </c>
      <c r="BC2785" s="11" t="s">
        <v>5124</v>
      </c>
    </row>
    <row r="2786" spans="1:55" x14ac:dyDescent="0.25">
      <c r="A2786" t="str">
        <f t="shared" si="49"/>
        <v xml:space="preserve">С/851CAV (BioChek) анемия уровень антител </v>
      </c>
      <c r="B2786" t="str">
        <f>IF(E2786="","",INDEX(Лаборатории!A:A,MATCH('Производственный контроль'!E2786,Лаборатории!B:B,0)))</f>
        <v xml:space="preserve">КУРИНОЕ ЦАРСТВО АО </v>
      </c>
      <c r="C2786" t="str">
        <f>IF(E2786="","",VLOOKUP(E2786,Лаборатории!B:D,3,0))</f>
        <v>U377_CHL</v>
      </c>
      <c r="D2786" s="12">
        <v>45785</v>
      </c>
      <c r="E2786" s="150" t="s">
        <v>793</v>
      </c>
      <c r="F2786" s="11" t="s">
        <v>371</v>
      </c>
      <c r="G2786" s="11" t="s">
        <v>509</v>
      </c>
      <c r="H2786" s="11" t="s">
        <v>262</v>
      </c>
      <c r="I2786" s="11" t="s">
        <v>3412</v>
      </c>
      <c r="J2786" t="str">
        <f>IF(L2786="","",VLOOKUP(L2786,Продукция!B:D,3,0))</f>
        <v>Биологический_материал</v>
      </c>
      <c r="K2786" t="str">
        <f>IF(L2786="","",VLOOKUP(L2786,Продукция!B:C,2,0))</f>
        <v>Сыворотка крови</v>
      </c>
      <c r="L2786" s="155" t="s">
        <v>302</v>
      </c>
      <c r="M2786">
        <f>IF(L2786="","",VLOOKUP(L2786,Продукция!B:L,11,0))</f>
        <v>0</v>
      </c>
      <c r="N2786" s="150" t="s">
        <v>873</v>
      </c>
      <c r="P2786" s="150" t="s">
        <v>340</v>
      </c>
      <c r="Q2786" s="150" t="s">
        <v>854</v>
      </c>
      <c r="R2786" s="153" t="s">
        <v>5041</v>
      </c>
      <c r="S2786" s="11">
        <v>18</v>
      </c>
      <c r="T2786" s="11" t="s">
        <v>5286</v>
      </c>
      <c r="V2786" s="14">
        <v>45780</v>
      </c>
      <c r="Z2786" s="162" t="s">
        <v>4823</v>
      </c>
      <c r="AA2786" s="15">
        <v>0.51041666666666663</v>
      </c>
      <c r="AB2786" t="str">
        <f>IF(L2786="","",VLOOKUP(L2786&amp;I2786,Продукция!A:I,9,0))</f>
        <v>рекомендация производителя набора</v>
      </c>
      <c r="AC2786" s="14">
        <v>45796</v>
      </c>
      <c r="AD2786" s="11" t="s">
        <v>2673</v>
      </c>
      <c r="AE2786" s="11" t="s">
        <v>4823</v>
      </c>
      <c r="AF2786" t="str">
        <f>IF(AD2786="","",VLOOKUP(AD2786,'Сотрудники и ссылки'!A:B,2,0))</f>
        <v>Серолог</v>
      </c>
      <c r="AG2786">
        <f>IF(AD2786="","",VLOOKUP(AD2786,'Сотрудники и ссылки'!A:C,3,0))</f>
        <v>20001771</v>
      </c>
      <c r="AH2786" s="11" t="s">
        <v>2673</v>
      </c>
      <c r="AI2786" t="str">
        <f>IF(AH2786="","",VLOOKUP(AH2786,'Сотрудники и ссылки'!A:B,2,0))</f>
        <v>Серолог</v>
      </c>
      <c r="AJ2786">
        <f>IF(AH2786="","",VLOOKUP(AH2786,'Сотрудники и ссылки'!A:C,3,0))</f>
        <v>20001771</v>
      </c>
      <c r="AK2786" s="14">
        <v>45796</v>
      </c>
      <c r="AL2786" s="2">
        <f>IF(AK2786="","",AK2786+VLOOKUP(I2786,'Вид исследования'!B:E,4,0))</f>
        <v>45797</v>
      </c>
      <c r="AM2786" s="2">
        <f>IF(AK2786="","",AK2786+VLOOKUP(I2786,'Вид исследования'!B:F,5,0))</f>
        <v>45797</v>
      </c>
      <c r="AN2786" s="14">
        <v>45796</v>
      </c>
      <c r="AP2786" s="11" t="s">
        <v>189</v>
      </c>
      <c r="AQ2786" t="str">
        <f>IFERROR(IF(L2786="","",VLOOKUP(L2786&amp;I2786,Продукция!A:K,11,0)),"обратитесь к админ справочника")</f>
        <v>согласно рекомендациям производителя теста</v>
      </c>
      <c r="AR2786" s="11" t="s">
        <v>4823</v>
      </c>
      <c r="AS2786" t="str">
        <f>IFERROR(IF(L2786="","",VLOOKUP(L2786&amp;I2786,Продукция!A:J,10,0)),"обратитесь к админ справочника")</f>
        <v>инструкция тест- ситема Биочек СК -126</v>
      </c>
      <c r="AT2786" s="11" t="s">
        <v>4823</v>
      </c>
      <c r="AU2786" s="11" t="s">
        <v>4823</v>
      </c>
      <c r="AV2786" s="11" t="s">
        <v>2673</v>
      </c>
      <c r="AW2786" s="11" t="s">
        <v>4824</v>
      </c>
      <c r="AX2786" s="11" t="s">
        <v>509</v>
      </c>
      <c r="AY2786" s="11" t="s">
        <v>1735</v>
      </c>
      <c r="AZ2786" s="11">
        <v>108</v>
      </c>
      <c r="BA2786" s="11">
        <v>39</v>
      </c>
      <c r="BC2786" s="11" t="s">
        <v>5124</v>
      </c>
    </row>
    <row r="2787" spans="1:55" x14ac:dyDescent="0.25">
      <c r="A2787" t="str">
        <f t="shared" si="49"/>
        <v xml:space="preserve">С/851CAV (BioChek) анемия уровень антител </v>
      </c>
      <c r="B2787" t="str">
        <f>IF(E2787="","",INDEX(Лаборатории!A:A,MATCH('Производственный контроль'!E2787,Лаборатории!B:B,0)))</f>
        <v xml:space="preserve">КУРИНОЕ ЦАРСТВО АО </v>
      </c>
      <c r="C2787" t="str">
        <f>IF(E2787="","",VLOOKUP(E2787,Лаборатории!B:D,3,0))</f>
        <v>U377_CHL</v>
      </c>
      <c r="D2787" s="12">
        <v>45785</v>
      </c>
      <c r="E2787" s="150" t="s">
        <v>793</v>
      </c>
      <c r="F2787" s="11" t="s">
        <v>371</v>
      </c>
      <c r="G2787" s="11" t="s">
        <v>509</v>
      </c>
      <c r="H2787" s="11" t="s">
        <v>262</v>
      </c>
      <c r="I2787" s="11" t="s">
        <v>3412</v>
      </c>
      <c r="J2787" t="str">
        <f>IF(L2787="","",VLOOKUP(L2787,Продукция!B:D,3,0))</f>
        <v>Биологический_материал</v>
      </c>
      <c r="K2787" t="str">
        <f>IF(L2787="","",VLOOKUP(L2787,Продукция!B:C,2,0))</f>
        <v>Сыворотка крови</v>
      </c>
      <c r="L2787" s="155" t="s">
        <v>302</v>
      </c>
      <c r="M2787">
        <f>IF(L2787="","",VLOOKUP(L2787,Продукция!B:L,11,0))</f>
        <v>0</v>
      </c>
      <c r="N2787" s="150" t="s">
        <v>873</v>
      </c>
      <c r="P2787" s="150" t="s">
        <v>340</v>
      </c>
      <c r="Q2787" s="150" t="s">
        <v>854</v>
      </c>
      <c r="R2787" s="153" t="s">
        <v>5042</v>
      </c>
      <c r="S2787" s="11">
        <v>18</v>
      </c>
      <c r="T2787" s="11" t="s">
        <v>5286</v>
      </c>
      <c r="V2787" s="14">
        <v>45780</v>
      </c>
      <c r="Z2787" s="162" t="s">
        <v>4823</v>
      </c>
      <c r="AA2787" s="15">
        <v>0.51041666666666663</v>
      </c>
      <c r="AB2787" t="str">
        <f>IF(L2787="","",VLOOKUP(L2787&amp;I2787,Продукция!A:I,9,0))</f>
        <v>рекомендация производителя набора</v>
      </c>
      <c r="AC2787" s="14">
        <v>45796</v>
      </c>
      <c r="AD2787" s="11" t="s">
        <v>2673</v>
      </c>
      <c r="AE2787" s="11" t="s">
        <v>4823</v>
      </c>
      <c r="AF2787" t="str">
        <f>IF(AD2787="","",VLOOKUP(AD2787,'Сотрудники и ссылки'!A:B,2,0))</f>
        <v>Серолог</v>
      </c>
      <c r="AG2787">
        <f>IF(AD2787="","",VLOOKUP(AD2787,'Сотрудники и ссылки'!A:C,3,0))</f>
        <v>20001771</v>
      </c>
      <c r="AH2787" s="11" t="s">
        <v>2673</v>
      </c>
      <c r="AI2787" t="str">
        <f>IF(AH2787="","",VLOOKUP(AH2787,'Сотрудники и ссылки'!A:B,2,0))</f>
        <v>Серолог</v>
      </c>
      <c r="AJ2787">
        <f>IF(AH2787="","",VLOOKUP(AH2787,'Сотрудники и ссылки'!A:C,3,0))</f>
        <v>20001771</v>
      </c>
      <c r="AK2787" s="14">
        <v>45796</v>
      </c>
      <c r="AL2787" s="2">
        <f>IF(AK2787="","",AK2787+VLOOKUP(I2787,'Вид исследования'!B:E,4,0))</f>
        <v>45797</v>
      </c>
      <c r="AM2787" s="2">
        <f>IF(AK2787="","",AK2787+VLOOKUP(I2787,'Вид исследования'!B:F,5,0))</f>
        <v>45797</v>
      </c>
      <c r="AN2787" s="14">
        <v>45796</v>
      </c>
      <c r="AP2787" s="11" t="s">
        <v>189</v>
      </c>
      <c r="AQ2787" t="str">
        <f>IFERROR(IF(L2787="","",VLOOKUP(L2787&amp;I2787,Продукция!A:K,11,0)),"обратитесь к админ справочника")</f>
        <v>согласно рекомендациям производителя теста</v>
      </c>
      <c r="AR2787" s="11" t="s">
        <v>4823</v>
      </c>
      <c r="AS2787" t="str">
        <f>IFERROR(IF(L2787="","",VLOOKUP(L2787&amp;I2787,Продукция!A:J,10,0)),"обратитесь к админ справочника")</f>
        <v>инструкция тест- ситема Биочек СК -126</v>
      </c>
      <c r="AT2787" s="11" t="s">
        <v>4823</v>
      </c>
      <c r="AU2787" s="11" t="s">
        <v>4823</v>
      </c>
      <c r="AV2787" s="11" t="s">
        <v>2673</v>
      </c>
      <c r="AW2787" s="11" t="s">
        <v>4824</v>
      </c>
      <c r="AX2787" s="11" t="s">
        <v>509</v>
      </c>
      <c r="AY2787" s="11" t="s">
        <v>1737</v>
      </c>
      <c r="AZ2787" s="11">
        <v>108</v>
      </c>
      <c r="BA2787" s="11">
        <v>39</v>
      </c>
      <c r="BC2787" s="11" t="s">
        <v>5124</v>
      </c>
    </row>
    <row r="2788" spans="1:55" x14ac:dyDescent="0.25">
      <c r="A2788" t="str">
        <f t="shared" si="49"/>
        <v>С/851FADV (BioChek) аденовирус уровень антител</v>
      </c>
      <c r="B2788" t="str">
        <f>IF(E2788="","",INDEX(Лаборатории!A:A,MATCH('Производственный контроль'!E2788,Лаборатории!B:B,0)))</f>
        <v xml:space="preserve">КУРИНОЕ ЦАРСТВО АО </v>
      </c>
      <c r="C2788" t="str">
        <f>IF(E2788="","",VLOOKUP(E2788,Лаборатории!B:D,3,0))</f>
        <v>U377_CHL</v>
      </c>
      <c r="D2788" s="12">
        <v>45785</v>
      </c>
      <c r="E2788" s="150" t="s">
        <v>793</v>
      </c>
      <c r="F2788" s="11" t="s">
        <v>371</v>
      </c>
      <c r="G2788" s="11" t="s">
        <v>509</v>
      </c>
      <c r="H2788" s="11" t="s">
        <v>262</v>
      </c>
      <c r="I2788" s="11" t="s">
        <v>3414</v>
      </c>
      <c r="J2788" t="str">
        <f>IF(L2788="","",VLOOKUP(L2788,Продукция!B:D,3,0))</f>
        <v>Биологический_материал</v>
      </c>
      <c r="K2788" t="str">
        <f>IF(L2788="","",VLOOKUP(L2788,Продукция!B:C,2,0))</f>
        <v>Сыворотка крови</v>
      </c>
      <c r="L2788" s="155" t="s">
        <v>302</v>
      </c>
      <c r="M2788">
        <f>IF(L2788="","",VLOOKUP(L2788,Продукция!B:L,11,0))</f>
        <v>0</v>
      </c>
      <c r="N2788" s="150" t="s">
        <v>873</v>
      </c>
      <c r="P2788" s="150" t="s">
        <v>340</v>
      </c>
      <c r="Q2788" s="150" t="s">
        <v>854</v>
      </c>
      <c r="R2788" s="153" t="s">
        <v>5023</v>
      </c>
      <c r="S2788" s="11">
        <v>18</v>
      </c>
      <c r="T2788" s="11" t="s">
        <v>5286</v>
      </c>
      <c r="V2788" s="14">
        <v>45776</v>
      </c>
      <c r="Z2788" s="162" t="s">
        <v>4823</v>
      </c>
      <c r="AA2788" s="15">
        <v>0.51041666666666663</v>
      </c>
      <c r="AB2788" t="str">
        <f>IF(L2788="","",VLOOKUP(L2788&amp;I2788,Продукция!A:I,9,0))</f>
        <v>рекомендация производителя набора</v>
      </c>
      <c r="AC2788" s="14">
        <v>45796</v>
      </c>
      <c r="AD2788" s="11" t="s">
        <v>2676</v>
      </c>
      <c r="AE2788" s="11" t="s">
        <v>4823</v>
      </c>
      <c r="AF2788" t="str">
        <f>IF(AD2788="","",VLOOKUP(AD2788,'Сотрудники и ссылки'!A:B,2,0))</f>
        <v>Серолог</v>
      </c>
      <c r="AG2788">
        <f>IF(AD2788="","",VLOOKUP(AD2788,'Сотрудники и ссылки'!A:C,3,0))</f>
        <v>20007746</v>
      </c>
      <c r="AH2788" s="11" t="s">
        <v>2676</v>
      </c>
      <c r="AI2788" t="str">
        <f>IF(AH2788="","",VLOOKUP(AH2788,'Сотрудники и ссылки'!A:B,2,0))</f>
        <v>Серолог</v>
      </c>
      <c r="AJ2788">
        <f>IF(AH2788="","",VLOOKUP(AH2788,'Сотрудники и ссылки'!A:C,3,0))</f>
        <v>20007746</v>
      </c>
      <c r="AK2788" s="14">
        <v>45796</v>
      </c>
      <c r="AL2788" s="2">
        <f>IF(AK2788="","",AK2788+VLOOKUP(I2788,'Вид исследования'!B:E,4,0))</f>
        <v>45797</v>
      </c>
      <c r="AM2788" s="2">
        <f>IF(AK2788="","",AK2788+VLOOKUP(I2788,'Вид исследования'!B:F,5,0))</f>
        <v>45797</v>
      </c>
      <c r="AN2788" s="14">
        <v>45796</v>
      </c>
      <c r="AP2788" s="11" t="s">
        <v>189</v>
      </c>
      <c r="AQ2788" t="str">
        <f>IFERROR(IF(L2788="","",VLOOKUP(L2788&amp;I2788,Продукция!A:K,11,0)),"обратитесь к админ справочника")</f>
        <v>согласно рекомендациям производителя теста</v>
      </c>
      <c r="AR2788" s="11" t="s">
        <v>4823</v>
      </c>
      <c r="AS2788" t="str">
        <f>IFERROR(IF(L2788="","",VLOOKUP(L2788&amp;I2788,Продукция!A:J,10,0)),"обратитесь к админ справочника")</f>
        <v>инструкция тест- ситема Биочек СК -132</v>
      </c>
      <c r="AT2788" s="11" t="s">
        <v>4823</v>
      </c>
      <c r="AU2788" s="11" t="s">
        <v>4823</v>
      </c>
      <c r="AV2788" s="11" t="s">
        <v>2676</v>
      </c>
      <c r="AW2788" s="11" t="s">
        <v>4824</v>
      </c>
      <c r="AX2788" s="11" t="s">
        <v>509</v>
      </c>
      <c r="AY2788" s="11" t="s">
        <v>1738</v>
      </c>
      <c r="AZ2788" s="11">
        <v>108</v>
      </c>
      <c r="BA2788" s="11">
        <v>39</v>
      </c>
      <c r="BC2788" s="11" t="s">
        <v>5124</v>
      </c>
    </row>
    <row r="2789" spans="1:55" x14ac:dyDescent="0.25">
      <c r="A2789" t="str">
        <f t="shared" si="49"/>
        <v>С/851FADV (BioChek) аденовирус уровень антител</v>
      </c>
      <c r="B2789" t="str">
        <f>IF(E2789="","",INDEX(Лаборатории!A:A,MATCH('Производственный контроль'!E2789,Лаборатории!B:B,0)))</f>
        <v xml:space="preserve">КУРИНОЕ ЦАРСТВО АО </v>
      </c>
      <c r="C2789" t="str">
        <f>IF(E2789="","",VLOOKUP(E2789,Лаборатории!B:D,3,0))</f>
        <v>U377_CHL</v>
      </c>
      <c r="D2789" s="12">
        <v>45785</v>
      </c>
      <c r="E2789" s="150" t="s">
        <v>793</v>
      </c>
      <c r="F2789" s="11" t="s">
        <v>371</v>
      </c>
      <c r="G2789" s="11" t="s">
        <v>509</v>
      </c>
      <c r="H2789" s="11" t="s">
        <v>262</v>
      </c>
      <c r="I2789" s="11" t="s">
        <v>3414</v>
      </c>
      <c r="J2789" t="str">
        <f>IF(L2789="","",VLOOKUP(L2789,Продукция!B:D,3,0))</f>
        <v>Биологический_материал</v>
      </c>
      <c r="K2789" t="str">
        <f>IF(L2789="","",VLOOKUP(L2789,Продукция!B:C,2,0))</f>
        <v>Сыворотка крови</v>
      </c>
      <c r="L2789" s="155" t="s">
        <v>302</v>
      </c>
      <c r="M2789">
        <f>IF(L2789="","",VLOOKUP(L2789,Продукция!B:L,11,0))</f>
        <v>0</v>
      </c>
      <c r="N2789" s="150" t="s">
        <v>873</v>
      </c>
      <c r="P2789" s="150" t="s">
        <v>340</v>
      </c>
      <c r="Q2789" s="150" t="s">
        <v>854</v>
      </c>
      <c r="R2789" s="153" t="s">
        <v>5018</v>
      </c>
      <c r="S2789" s="11">
        <v>18</v>
      </c>
      <c r="T2789" s="11" t="s">
        <v>5286</v>
      </c>
      <c r="V2789" s="14">
        <v>45777</v>
      </c>
      <c r="Z2789" s="162" t="s">
        <v>4823</v>
      </c>
      <c r="AA2789" s="15">
        <v>0.51041666666666663</v>
      </c>
      <c r="AB2789" t="str">
        <f>IF(L2789="","",VLOOKUP(L2789&amp;I2789,Продукция!A:I,9,0))</f>
        <v>рекомендация производителя набора</v>
      </c>
      <c r="AC2789" s="14">
        <v>45796</v>
      </c>
      <c r="AD2789" s="11" t="s">
        <v>2676</v>
      </c>
      <c r="AE2789" s="11" t="s">
        <v>4823</v>
      </c>
      <c r="AF2789" t="str">
        <f>IF(AD2789="","",VLOOKUP(AD2789,'Сотрудники и ссылки'!A:B,2,0))</f>
        <v>Серолог</v>
      </c>
      <c r="AG2789">
        <f>IF(AD2789="","",VLOOKUP(AD2789,'Сотрудники и ссылки'!A:C,3,0))</f>
        <v>20007746</v>
      </c>
      <c r="AH2789" s="11" t="s">
        <v>2676</v>
      </c>
      <c r="AI2789" t="str">
        <f>IF(AH2789="","",VLOOKUP(AH2789,'Сотрудники и ссылки'!A:B,2,0))</f>
        <v>Серолог</v>
      </c>
      <c r="AJ2789">
        <f>IF(AH2789="","",VLOOKUP(AH2789,'Сотрудники и ссылки'!A:C,3,0))</f>
        <v>20007746</v>
      </c>
      <c r="AK2789" s="14">
        <v>45796</v>
      </c>
      <c r="AL2789" s="2">
        <f>IF(AK2789="","",AK2789+VLOOKUP(I2789,'Вид исследования'!B:E,4,0))</f>
        <v>45797</v>
      </c>
      <c r="AM2789" s="2">
        <f>IF(AK2789="","",AK2789+VLOOKUP(I2789,'Вид исследования'!B:F,5,0))</f>
        <v>45797</v>
      </c>
      <c r="AN2789" s="14">
        <v>45796</v>
      </c>
      <c r="AP2789" s="11" t="s">
        <v>189</v>
      </c>
      <c r="AQ2789" t="str">
        <f>IFERROR(IF(L2789="","",VLOOKUP(L2789&amp;I2789,Продукция!A:K,11,0)),"обратитесь к админ справочника")</f>
        <v>согласно рекомендациям производителя теста</v>
      </c>
      <c r="AR2789" s="11" t="s">
        <v>4823</v>
      </c>
      <c r="AS2789" t="str">
        <f>IFERROR(IF(L2789="","",VLOOKUP(L2789&amp;I2789,Продукция!A:J,10,0)),"обратитесь к админ справочника")</f>
        <v>инструкция тест- ситема Биочек СК -132</v>
      </c>
      <c r="AT2789" s="11" t="s">
        <v>4823</v>
      </c>
      <c r="AU2789" s="11" t="s">
        <v>4823</v>
      </c>
      <c r="AV2789" s="11" t="s">
        <v>2676</v>
      </c>
      <c r="AW2789" s="11" t="s">
        <v>4824</v>
      </c>
      <c r="AX2789" s="11" t="s">
        <v>509</v>
      </c>
      <c r="AY2789" s="11" t="s">
        <v>1730</v>
      </c>
      <c r="AZ2789" s="11">
        <v>108</v>
      </c>
      <c r="BA2789" s="11">
        <v>39</v>
      </c>
      <c r="BC2789" s="11" t="s">
        <v>5124</v>
      </c>
    </row>
    <row r="2790" spans="1:55" x14ac:dyDescent="0.25">
      <c r="A2790" t="str">
        <f t="shared" si="49"/>
        <v>С/851FADV (BioChek) аденовирус уровень антител</v>
      </c>
      <c r="B2790" t="str">
        <f>IF(E2790="","",INDEX(Лаборатории!A:A,MATCH('Производственный контроль'!E2790,Лаборатории!B:B,0)))</f>
        <v xml:space="preserve">КУРИНОЕ ЦАРСТВО АО </v>
      </c>
      <c r="C2790" t="str">
        <f>IF(E2790="","",VLOOKUP(E2790,Лаборатории!B:D,3,0))</f>
        <v>U377_CHL</v>
      </c>
      <c r="D2790" s="12">
        <v>45785</v>
      </c>
      <c r="E2790" s="150" t="s">
        <v>793</v>
      </c>
      <c r="F2790" s="11" t="s">
        <v>371</v>
      </c>
      <c r="G2790" s="11" t="s">
        <v>509</v>
      </c>
      <c r="H2790" s="11" t="s">
        <v>262</v>
      </c>
      <c r="I2790" s="11" t="s">
        <v>3414</v>
      </c>
      <c r="J2790" t="str">
        <f>IF(L2790="","",VLOOKUP(L2790,Продукция!B:D,3,0))</f>
        <v>Биологический_материал</v>
      </c>
      <c r="K2790" t="str">
        <f>IF(L2790="","",VLOOKUP(L2790,Продукция!B:C,2,0))</f>
        <v>Сыворотка крови</v>
      </c>
      <c r="L2790" s="155" t="s">
        <v>302</v>
      </c>
      <c r="M2790">
        <f>IF(L2790="","",VLOOKUP(L2790,Продукция!B:L,11,0))</f>
        <v>0</v>
      </c>
      <c r="N2790" s="150" t="s">
        <v>873</v>
      </c>
      <c r="P2790" s="150" t="s">
        <v>340</v>
      </c>
      <c r="Q2790" s="150" t="s">
        <v>854</v>
      </c>
      <c r="R2790" s="153" t="s">
        <v>5041</v>
      </c>
      <c r="S2790" s="11">
        <v>18</v>
      </c>
      <c r="T2790" s="11" t="s">
        <v>5286</v>
      </c>
      <c r="V2790" s="14">
        <v>45780</v>
      </c>
      <c r="Z2790" s="162" t="s">
        <v>4823</v>
      </c>
      <c r="AA2790" s="15">
        <v>0.51041666666666663</v>
      </c>
      <c r="AB2790" t="str">
        <f>IF(L2790="","",VLOOKUP(L2790&amp;I2790,Продукция!A:I,9,0))</f>
        <v>рекомендация производителя набора</v>
      </c>
      <c r="AC2790" s="14">
        <v>45796</v>
      </c>
      <c r="AD2790" s="11" t="s">
        <v>2676</v>
      </c>
      <c r="AE2790" s="11" t="s">
        <v>4823</v>
      </c>
      <c r="AF2790" t="str">
        <f>IF(AD2790="","",VLOOKUP(AD2790,'Сотрудники и ссылки'!A:B,2,0))</f>
        <v>Серолог</v>
      </c>
      <c r="AG2790">
        <f>IF(AD2790="","",VLOOKUP(AD2790,'Сотрудники и ссылки'!A:C,3,0))</f>
        <v>20007746</v>
      </c>
      <c r="AH2790" s="11" t="s">
        <v>2676</v>
      </c>
      <c r="AI2790" t="str">
        <f>IF(AH2790="","",VLOOKUP(AH2790,'Сотрудники и ссылки'!A:B,2,0))</f>
        <v>Серолог</v>
      </c>
      <c r="AJ2790">
        <f>IF(AH2790="","",VLOOKUP(AH2790,'Сотрудники и ссылки'!A:C,3,0))</f>
        <v>20007746</v>
      </c>
      <c r="AK2790" s="14">
        <v>45796</v>
      </c>
      <c r="AL2790" s="2">
        <f>IF(AK2790="","",AK2790+VLOOKUP(I2790,'Вид исследования'!B:E,4,0))</f>
        <v>45797</v>
      </c>
      <c r="AM2790" s="2">
        <f>IF(AK2790="","",AK2790+VLOOKUP(I2790,'Вид исследования'!B:F,5,0))</f>
        <v>45797</v>
      </c>
      <c r="AN2790" s="14">
        <v>45796</v>
      </c>
      <c r="AP2790" s="11" t="s">
        <v>189</v>
      </c>
      <c r="AQ2790" t="str">
        <f>IFERROR(IF(L2790="","",VLOOKUP(L2790&amp;I2790,Продукция!A:K,11,0)),"обратитесь к админ справочника")</f>
        <v>согласно рекомендациям производителя теста</v>
      </c>
      <c r="AR2790" s="11" t="s">
        <v>4823</v>
      </c>
      <c r="AS2790" t="str">
        <f>IFERROR(IF(L2790="","",VLOOKUP(L2790&amp;I2790,Продукция!A:J,10,0)),"обратитесь к админ справочника")</f>
        <v>инструкция тест- ситема Биочек СК -132</v>
      </c>
      <c r="AT2790" s="11" t="s">
        <v>4823</v>
      </c>
      <c r="AU2790" s="11" t="s">
        <v>4823</v>
      </c>
      <c r="AV2790" s="11" t="s">
        <v>2676</v>
      </c>
      <c r="AW2790" s="11" t="s">
        <v>4824</v>
      </c>
      <c r="AX2790" s="11" t="s">
        <v>509</v>
      </c>
      <c r="AY2790" s="11" t="s">
        <v>1735</v>
      </c>
      <c r="AZ2790" s="11">
        <v>108</v>
      </c>
      <c r="BA2790" s="11">
        <v>39</v>
      </c>
      <c r="BC2790" s="11" t="s">
        <v>5124</v>
      </c>
    </row>
    <row r="2791" spans="1:55" x14ac:dyDescent="0.25">
      <c r="A2791" t="str">
        <f t="shared" si="49"/>
        <v>С/851FADV (BioChek) аденовирус уровень антител</v>
      </c>
      <c r="B2791" t="str">
        <f>IF(E2791="","",INDEX(Лаборатории!A:A,MATCH('Производственный контроль'!E2791,Лаборатории!B:B,0)))</f>
        <v xml:space="preserve">КУРИНОЕ ЦАРСТВО АО </v>
      </c>
      <c r="C2791" t="str">
        <f>IF(E2791="","",VLOOKUP(E2791,Лаборатории!B:D,3,0))</f>
        <v>U377_CHL</v>
      </c>
      <c r="D2791" s="12">
        <v>45785</v>
      </c>
      <c r="E2791" s="150" t="s">
        <v>793</v>
      </c>
      <c r="F2791" s="11" t="s">
        <v>371</v>
      </c>
      <c r="G2791" s="11" t="s">
        <v>509</v>
      </c>
      <c r="H2791" s="11" t="s">
        <v>262</v>
      </c>
      <c r="I2791" s="11" t="s">
        <v>3414</v>
      </c>
      <c r="J2791" t="str">
        <f>IF(L2791="","",VLOOKUP(L2791,Продукция!B:D,3,0))</f>
        <v>Биологический_материал</v>
      </c>
      <c r="K2791" t="str">
        <f>IF(L2791="","",VLOOKUP(L2791,Продукция!B:C,2,0))</f>
        <v>Сыворотка крови</v>
      </c>
      <c r="L2791" s="155" t="s">
        <v>302</v>
      </c>
      <c r="M2791">
        <f>IF(L2791="","",VLOOKUP(L2791,Продукция!B:L,11,0))</f>
        <v>0</v>
      </c>
      <c r="N2791" s="150" t="s">
        <v>873</v>
      </c>
      <c r="P2791" s="150" t="s">
        <v>340</v>
      </c>
      <c r="Q2791" s="150" t="s">
        <v>854</v>
      </c>
      <c r="R2791" s="153" t="s">
        <v>5042</v>
      </c>
      <c r="S2791" s="11">
        <v>18</v>
      </c>
      <c r="T2791" s="11" t="s">
        <v>5286</v>
      </c>
      <c r="V2791" s="14">
        <v>45780</v>
      </c>
      <c r="Z2791" s="162" t="s">
        <v>4823</v>
      </c>
      <c r="AA2791" s="15">
        <v>0.51041666666666663</v>
      </c>
      <c r="AB2791" t="str">
        <f>IF(L2791="","",VLOOKUP(L2791&amp;I2791,Продукция!A:I,9,0))</f>
        <v>рекомендация производителя набора</v>
      </c>
      <c r="AC2791" s="14">
        <v>45796</v>
      </c>
      <c r="AD2791" s="11" t="s">
        <v>2676</v>
      </c>
      <c r="AE2791" s="11" t="s">
        <v>4823</v>
      </c>
      <c r="AF2791" t="str">
        <f>IF(AD2791="","",VLOOKUP(AD2791,'Сотрудники и ссылки'!A:B,2,0))</f>
        <v>Серолог</v>
      </c>
      <c r="AG2791">
        <f>IF(AD2791="","",VLOOKUP(AD2791,'Сотрудники и ссылки'!A:C,3,0))</f>
        <v>20007746</v>
      </c>
      <c r="AH2791" s="11" t="s">
        <v>2676</v>
      </c>
      <c r="AI2791" t="str">
        <f>IF(AH2791="","",VLOOKUP(AH2791,'Сотрудники и ссылки'!A:B,2,0))</f>
        <v>Серолог</v>
      </c>
      <c r="AJ2791">
        <f>IF(AH2791="","",VLOOKUP(AH2791,'Сотрудники и ссылки'!A:C,3,0))</f>
        <v>20007746</v>
      </c>
      <c r="AK2791" s="14">
        <v>45796</v>
      </c>
      <c r="AL2791" s="2">
        <f>IF(AK2791="","",AK2791+VLOOKUP(I2791,'Вид исследования'!B:E,4,0))</f>
        <v>45797</v>
      </c>
      <c r="AM2791" s="2">
        <f>IF(AK2791="","",AK2791+VLOOKUP(I2791,'Вид исследования'!B:F,5,0))</f>
        <v>45797</v>
      </c>
      <c r="AN2791" s="14">
        <v>45796</v>
      </c>
      <c r="AP2791" s="11" t="s">
        <v>189</v>
      </c>
      <c r="AQ2791" t="str">
        <f>IFERROR(IF(L2791="","",VLOOKUP(L2791&amp;I2791,Продукция!A:K,11,0)),"обратитесь к админ справочника")</f>
        <v>согласно рекомендациям производителя теста</v>
      </c>
      <c r="AR2791" s="11" t="s">
        <v>4823</v>
      </c>
      <c r="AS2791" t="str">
        <f>IFERROR(IF(L2791="","",VLOOKUP(L2791&amp;I2791,Продукция!A:J,10,0)),"обратитесь к админ справочника")</f>
        <v>инструкция тест- ситема Биочек СК -132</v>
      </c>
      <c r="AT2791" s="11" t="s">
        <v>4823</v>
      </c>
      <c r="AU2791" s="11" t="s">
        <v>4823</v>
      </c>
      <c r="AV2791" s="11" t="s">
        <v>2676</v>
      </c>
      <c r="AW2791" s="11" t="s">
        <v>4824</v>
      </c>
      <c r="AX2791" s="11" t="s">
        <v>509</v>
      </c>
      <c r="AY2791" s="11" t="s">
        <v>1737</v>
      </c>
      <c r="AZ2791" s="11">
        <v>108</v>
      </c>
      <c r="BA2791" s="11">
        <v>39</v>
      </c>
      <c r="BC2791" s="11" t="s">
        <v>5124</v>
      </c>
    </row>
    <row r="2792" spans="1:55" x14ac:dyDescent="0.25">
      <c r="A2792" t="str">
        <f t="shared" si="49"/>
        <v>С/851ORT (BioChek) орнитобактерии уровень антител</v>
      </c>
      <c r="B2792" t="str">
        <f>IF(E2792="","",INDEX(Лаборатории!A:A,MATCH('Производственный контроль'!E2792,Лаборатории!B:B,0)))</f>
        <v xml:space="preserve">КУРИНОЕ ЦАРСТВО АО </v>
      </c>
      <c r="C2792" t="str">
        <f>IF(E2792="","",VLOOKUP(E2792,Лаборатории!B:D,3,0))</f>
        <v>U377_CHL</v>
      </c>
      <c r="D2792" s="12">
        <v>45785</v>
      </c>
      <c r="E2792" s="150" t="s">
        <v>793</v>
      </c>
      <c r="F2792" s="11" t="s">
        <v>371</v>
      </c>
      <c r="G2792" s="11" t="s">
        <v>509</v>
      </c>
      <c r="H2792" s="11" t="s">
        <v>262</v>
      </c>
      <c r="I2792" s="11" t="s">
        <v>3425</v>
      </c>
      <c r="J2792" t="str">
        <f>IF(L2792="","",VLOOKUP(L2792,Продукция!B:D,3,0))</f>
        <v>Биологический_материал</v>
      </c>
      <c r="K2792" t="str">
        <f>IF(L2792="","",VLOOKUP(L2792,Продукция!B:C,2,0))</f>
        <v>Сыворотка крови</v>
      </c>
      <c r="L2792" s="155" t="s">
        <v>302</v>
      </c>
      <c r="M2792">
        <f>IF(L2792="","",VLOOKUP(L2792,Продукция!B:L,11,0))</f>
        <v>0</v>
      </c>
      <c r="N2792" s="150" t="s">
        <v>873</v>
      </c>
      <c r="P2792" s="150" t="s">
        <v>340</v>
      </c>
      <c r="Q2792" s="150" t="s">
        <v>854</v>
      </c>
      <c r="R2792" s="153" t="s">
        <v>5023</v>
      </c>
      <c r="S2792" s="11">
        <v>18</v>
      </c>
      <c r="T2792" s="11" t="s">
        <v>5286</v>
      </c>
      <c r="V2792" s="14">
        <v>45776</v>
      </c>
      <c r="Z2792" s="162" t="s">
        <v>4823</v>
      </c>
      <c r="AA2792" s="15">
        <v>0.51041666666666663</v>
      </c>
      <c r="AB2792" t="str">
        <f>IF(L2792="","",VLOOKUP(L2792&amp;I2792,Продукция!A:I,9,0))</f>
        <v>рекомендация производителя набора</v>
      </c>
      <c r="AC2792" s="14">
        <v>45792</v>
      </c>
      <c r="AD2792" s="11" t="s">
        <v>2676</v>
      </c>
      <c r="AE2792" s="11" t="s">
        <v>4823</v>
      </c>
      <c r="AF2792" t="str">
        <f>IF(AD2792="","",VLOOKUP(AD2792,'Сотрудники и ссылки'!A:B,2,0))</f>
        <v>Серолог</v>
      </c>
      <c r="AG2792">
        <f>IF(AD2792="","",VLOOKUP(AD2792,'Сотрудники и ссылки'!A:C,3,0))</f>
        <v>20007746</v>
      </c>
      <c r="AH2792" s="11" t="s">
        <v>2676</v>
      </c>
      <c r="AI2792" t="str">
        <f>IF(AH2792="","",VLOOKUP(AH2792,'Сотрудники и ссылки'!A:B,2,0))</f>
        <v>Серолог</v>
      </c>
      <c r="AJ2792">
        <f>IF(AH2792="","",VLOOKUP(AH2792,'Сотрудники и ссылки'!A:C,3,0))</f>
        <v>20007746</v>
      </c>
      <c r="AK2792" s="14">
        <v>45792</v>
      </c>
      <c r="AL2792" s="2">
        <f>IF(AK2792="","",AK2792+VLOOKUP(I2792,'Вид исследования'!B:E,4,0))</f>
        <v>45793</v>
      </c>
      <c r="AM2792" s="2">
        <f>IF(AK2792="","",AK2792+VLOOKUP(I2792,'Вид исследования'!B:F,5,0))</f>
        <v>45793</v>
      </c>
      <c r="AN2792" s="14">
        <v>45792</v>
      </c>
      <c r="AP2792" s="11" t="s">
        <v>189</v>
      </c>
      <c r="AQ2792" t="str">
        <f>IFERROR(IF(L2792="","",VLOOKUP(L2792&amp;I2792,Продукция!A:K,11,0)),"обратитесь к админ справочника")</f>
        <v>согласно рекомендациям производителя теста</v>
      </c>
      <c r="AR2792" s="11" t="s">
        <v>4823</v>
      </c>
      <c r="AS2792" t="str">
        <f>IFERROR(IF(L2792="","",VLOOKUP(L2792&amp;I2792,Продукция!A:J,10,0)),"обратитесь к админ справочника")</f>
        <v>инструкция тест- ситема Биочек СК-108</v>
      </c>
      <c r="AT2792" s="11" t="s">
        <v>4823</v>
      </c>
      <c r="AU2792" s="11" t="s">
        <v>4823</v>
      </c>
      <c r="AV2792" s="11" t="s">
        <v>2676</v>
      </c>
      <c r="AW2792" s="11" t="s">
        <v>4824</v>
      </c>
      <c r="AX2792" s="11" t="s">
        <v>509</v>
      </c>
      <c r="AY2792" s="11" t="s">
        <v>1738</v>
      </c>
      <c r="AZ2792" s="11">
        <v>108</v>
      </c>
      <c r="BA2792" s="11">
        <v>39</v>
      </c>
      <c r="BC2792" s="11" t="s">
        <v>5124</v>
      </c>
    </row>
    <row r="2793" spans="1:55" x14ac:dyDescent="0.25">
      <c r="A2793" t="str">
        <f t="shared" si="49"/>
        <v>С/851ORT (BioChek) орнитобактерии уровень антител</v>
      </c>
      <c r="B2793" t="str">
        <f>IF(E2793="","",INDEX(Лаборатории!A:A,MATCH('Производственный контроль'!E2793,Лаборатории!B:B,0)))</f>
        <v xml:space="preserve">КУРИНОЕ ЦАРСТВО АО </v>
      </c>
      <c r="C2793" t="str">
        <f>IF(E2793="","",VLOOKUP(E2793,Лаборатории!B:D,3,0))</f>
        <v>U377_CHL</v>
      </c>
      <c r="D2793" s="12">
        <v>45785</v>
      </c>
      <c r="E2793" s="150" t="s">
        <v>793</v>
      </c>
      <c r="F2793" s="11" t="s">
        <v>371</v>
      </c>
      <c r="G2793" s="11" t="s">
        <v>509</v>
      </c>
      <c r="H2793" s="11" t="s">
        <v>262</v>
      </c>
      <c r="I2793" s="11" t="s">
        <v>3425</v>
      </c>
      <c r="J2793" t="str">
        <f>IF(L2793="","",VLOOKUP(L2793,Продукция!B:D,3,0))</f>
        <v>Биологический_материал</v>
      </c>
      <c r="K2793" t="str">
        <f>IF(L2793="","",VLOOKUP(L2793,Продукция!B:C,2,0))</f>
        <v>Сыворотка крови</v>
      </c>
      <c r="L2793" s="155" t="s">
        <v>302</v>
      </c>
      <c r="M2793">
        <f>IF(L2793="","",VLOOKUP(L2793,Продукция!B:L,11,0))</f>
        <v>0</v>
      </c>
      <c r="N2793" s="150" t="s">
        <v>873</v>
      </c>
      <c r="P2793" s="150" t="s">
        <v>340</v>
      </c>
      <c r="Q2793" s="150" t="s">
        <v>854</v>
      </c>
      <c r="R2793" s="153" t="s">
        <v>5018</v>
      </c>
      <c r="S2793" s="11">
        <v>18</v>
      </c>
      <c r="T2793" s="11" t="s">
        <v>5286</v>
      </c>
      <c r="V2793" s="14">
        <v>45777</v>
      </c>
      <c r="Z2793" s="162" t="s">
        <v>4823</v>
      </c>
      <c r="AA2793" s="15">
        <v>0.51041666666666663</v>
      </c>
      <c r="AB2793" t="str">
        <f>IF(L2793="","",VLOOKUP(L2793&amp;I2793,Продукция!A:I,9,0))</f>
        <v>рекомендация производителя набора</v>
      </c>
      <c r="AC2793" s="14">
        <v>45792</v>
      </c>
      <c r="AD2793" s="11" t="s">
        <v>2676</v>
      </c>
      <c r="AE2793" s="11" t="s">
        <v>4823</v>
      </c>
      <c r="AF2793" t="str">
        <f>IF(AD2793="","",VLOOKUP(AD2793,'Сотрудники и ссылки'!A:B,2,0))</f>
        <v>Серолог</v>
      </c>
      <c r="AG2793">
        <f>IF(AD2793="","",VLOOKUP(AD2793,'Сотрудники и ссылки'!A:C,3,0))</f>
        <v>20007746</v>
      </c>
      <c r="AH2793" s="11" t="s">
        <v>2676</v>
      </c>
      <c r="AI2793" t="str">
        <f>IF(AH2793="","",VLOOKUP(AH2793,'Сотрудники и ссылки'!A:B,2,0))</f>
        <v>Серолог</v>
      </c>
      <c r="AJ2793">
        <f>IF(AH2793="","",VLOOKUP(AH2793,'Сотрудники и ссылки'!A:C,3,0))</f>
        <v>20007746</v>
      </c>
      <c r="AK2793" s="14">
        <v>45792</v>
      </c>
      <c r="AL2793" s="2">
        <f>IF(AK2793="","",AK2793+VLOOKUP(I2793,'Вид исследования'!B:E,4,0))</f>
        <v>45793</v>
      </c>
      <c r="AM2793" s="2">
        <f>IF(AK2793="","",AK2793+VLOOKUP(I2793,'Вид исследования'!B:F,5,0))</f>
        <v>45793</v>
      </c>
      <c r="AN2793" s="14">
        <v>45792</v>
      </c>
      <c r="AP2793" s="11" t="s">
        <v>189</v>
      </c>
      <c r="AQ2793" t="str">
        <f>IFERROR(IF(L2793="","",VLOOKUP(L2793&amp;I2793,Продукция!A:K,11,0)),"обратитесь к админ справочника")</f>
        <v>согласно рекомендациям производителя теста</v>
      </c>
      <c r="AR2793" s="11" t="s">
        <v>4823</v>
      </c>
      <c r="AS2793" t="str">
        <f>IFERROR(IF(L2793="","",VLOOKUP(L2793&amp;I2793,Продукция!A:J,10,0)),"обратитесь к админ справочника")</f>
        <v>инструкция тест- ситема Биочек СК-108</v>
      </c>
      <c r="AT2793" s="11" t="s">
        <v>4823</v>
      </c>
      <c r="AU2793" s="11" t="s">
        <v>4823</v>
      </c>
      <c r="AV2793" s="11" t="s">
        <v>2676</v>
      </c>
      <c r="AW2793" s="11" t="s">
        <v>4824</v>
      </c>
      <c r="AX2793" s="11" t="s">
        <v>509</v>
      </c>
      <c r="AY2793" s="11" t="s">
        <v>1730</v>
      </c>
      <c r="AZ2793" s="11">
        <v>108</v>
      </c>
      <c r="BA2793" s="11">
        <v>39</v>
      </c>
      <c r="BC2793" s="11" t="s">
        <v>5124</v>
      </c>
    </row>
    <row r="2794" spans="1:55" x14ac:dyDescent="0.25">
      <c r="A2794" t="str">
        <f t="shared" si="49"/>
        <v>С/851ORT (BioChek) орнитобактерии уровень антител</v>
      </c>
      <c r="B2794" t="str">
        <f>IF(E2794="","",INDEX(Лаборатории!A:A,MATCH('Производственный контроль'!E2794,Лаборатории!B:B,0)))</f>
        <v xml:space="preserve">КУРИНОЕ ЦАРСТВО АО </v>
      </c>
      <c r="C2794" t="str">
        <f>IF(E2794="","",VLOOKUP(E2794,Лаборатории!B:D,3,0))</f>
        <v>U377_CHL</v>
      </c>
      <c r="D2794" s="12">
        <v>45785</v>
      </c>
      <c r="E2794" s="150" t="s">
        <v>793</v>
      </c>
      <c r="F2794" s="11" t="s">
        <v>371</v>
      </c>
      <c r="G2794" s="11" t="s">
        <v>509</v>
      </c>
      <c r="H2794" s="11" t="s">
        <v>262</v>
      </c>
      <c r="I2794" s="11" t="s">
        <v>3425</v>
      </c>
      <c r="J2794" t="str">
        <f>IF(L2794="","",VLOOKUP(L2794,Продукция!B:D,3,0))</f>
        <v>Биологический_материал</v>
      </c>
      <c r="K2794" t="str">
        <f>IF(L2794="","",VLOOKUP(L2794,Продукция!B:C,2,0))</f>
        <v>Сыворотка крови</v>
      </c>
      <c r="L2794" s="155" t="s">
        <v>302</v>
      </c>
      <c r="M2794">
        <f>IF(L2794="","",VLOOKUP(L2794,Продукция!B:L,11,0))</f>
        <v>0</v>
      </c>
      <c r="N2794" s="150" t="s">
        <v>873</v>
      </c>
      <c r="P2794" s="150" t="s">
        <v>340</v>
      </c>
      <c r="Q2794" s="150" t="s">
        <v>854</v>
      </c>
      <c r="R2794" s="153" t="s">
        <v>5041</v>
      </c>
      <c r="S2794" s="11">
        <v>18</v>
      </c>
      <c r="T2794" s="11" t="s">
        <v>5286</v>
      </c>
      <c r="V2794" s="14">
        <v>45780</v>
      </c>
      <c r="Z2794" s="162" t="s">
        <v>4823</v>
      </c>
      <c r="AA2794" s="15">
        <v>0.51041666666666663</v>
      </c>
      <c r="AB2794" t="str">
        <f>IF(L2794="","",VLOOKUP(L2794&amp;I2794,Продукция!A:I,9,0))</f>
        <v>рекомендация производителя набора</v>
      </c>
      <c r="AC2794" s="14">
        <v>45792</v>
      </c>
      <c r="AD2794" s="11" t="s">
        <v>2676</v>
      </c>
      <c r="AE2794" s="11" t="s">
        <v>4823</v>
      </c>
      <c r="AF2794" t="str">
        <f>IF(AD2794="","",VLOOKUP(AD2794,'Сотрудники и ссылки'!A:B,2,0))</f>
        <v>Серолог</v>
      </c>
      <c r="AG2794">
        <f>IF(AD2794="","",VLOOKUP(AD2794,'Сотрудники и ссылки'!A:C,3,0))</f>
        <v>20007746</v>
      </c>
      <c r="AH2794" s="11" t="s">
        <v>2676</v>
      </c>
      <c r="AI2794" t="str">
        <f>IF(AH2794="","",VLOOKUP(AH2794,'Сотрудники и ссылки'!A:B,2,0))</f>
        <v>Серолог</v>
      </c>
      <c r="AJ2794">
        <f>IF(AH2794="","",VLOOKUP(AH2794,'Сотрудники и ссылки'!A:C,3,0))</f>
        <v>20007746</v>
      </c>
      <c r="AK2794" s="14">
        <v>45792</v>
      </c>
      <c r="AL2794" s="2">
        <f>IF(AK2794="","",AK2794+VLOOKUP(I2794,'Вид исследования'!B:E,4,0))</f>
        <v>45793</v>
      </c>
      <c r="AM2794" s="2">
        <f>IF(AK2794="","",AK2794+VLOOKUP(I2794,'Вид исследования'!B:F,5,0))</f>
        <v>45793</v>
      </c>
      <c r="AN2794" s="14">
        <v>45792</v>
      </c>
      <c r="AP2794" s="11" t="s">
        <v>189</v>
      </c>
      <c r="AQ2794" t="str">
        <f>IFERROR(IF(L2794="","",VLOOKUP(L2794&amp;I2794,Продукция!A:K,11,0)),"обратитесь к админ справочника")</f>
        <v>согласно рекомендациям производителя теста</v>
      </c>
      <c r="AR2794" s="11" t="s">
        <v>4823</v>
      </c>
      <c r="AS2794" t="str">
        <f>IFERROR(IF(L2794="","",VLOOKUP(L2794&amp;I2794,Продукция!A:J,10,0)),"обратитесь к админ справочника")</f>
        <v>инструкция тест- ситема Биочек СК-108</v>
      </c>
      <c r="AT2794" s="11" t="s">
        <v>4823</v>
      </c>
      <c r="AU2794" s="11" t="s">
        <v>4823</v>
      </c>
      <c r="AV2794" s="11" t="s">
        <v>2676</v>
      </c>
      <c r="AW2794" s="11" t="s">
        <v>4824</v>
      </c>
      <c r="AX2794" s="11" t="s">
        <v>509</v>
      </c>
      <c r="AY2794" s="11" t="s">
        <v>1735</v>
      </c>
      <c r="AZ2794" s="11">
        <v>108</v>
      </c>
      <c r="BA2794" s="11">
        <v>39</v>
      </c>
      <c r="BC2794" s="11" t="s">
        <v>5124</v>
      </c>
    </row>
    <row r="2795" spans="1:55" x14ac:dyDescent="0.25">
      <c r="A2795" t="str">
        <f t="shared" si="49"/>
        <v>С/851ORT (BioChek) орнитобактерии уровень антител</v>
      </c>
      <c r="B2795" t="str">
        <f>IF(E2795="","",INDEX(Лаборатории!A:A,MATCH('Производственный контроль'!E2795,Лаборатории!B:B,0)))</f>
        <v xml:space="preserve">КУРИНОЕ ЦАРСТВО АО </v>
      </c>
      <c r="C2795" t="str">
        <f>IF(E2795="","",VLOOKUP(E2795,Лаборатории!B:D,3,0))</f>
        <v>U377_CHL</v>
      </c>
      <c r="D2795" s="12">
        <v>45785</v>
      </c>
      <c r="E2795" s="150" t="s">
        <v>793</v>
      </c>
      <c r="F2795" s="11" t="s">
        <v>371</v>
      </c>
      <c r="G2795" s="11" t="s">
        <v>509</v>
      </c>
      <c r="H2795" s="11" t="s">
        <v>262</v>
      </c>
      <c r="I2795" s="11" t="s">
        <v>3425</v>
      </c>
      <c r="J2795" t="str">
        <f>IF(L2795="","",VLOOKUP(L2795,Продукция!B:D,3,0))</f>
        <v>Биологический_материал</v>
      </c>
      <c r="K2795" t="str">
        <f>IF(L2795="","",VLOOKUP(L2795,Продукция!B:C,2,0))</f>
        <v>Сыворотка крови</v>
      </c>
      <c r="L2795" s="155" t="s">
        <v>302</v>
      </c>
      <c r="M2795">
        <f>IF(L2795="","",VLOOKUP(L2795,Продукция!B:L,11,0))</f>
        <v>0</v>
      </c>
      <c r="N2795" s="150" t="s">
        <v>873</v>
      </c>
      <c r="P2795" s="150" t="s">
        <v>340</v>
      </c>
      <c r="Q2795" s="150" t="s">
        <v>854</v>
      </c>
      <c r="R2795" s="153" t="s">
        <v>5042</v>
      </c>
      <c r="S2795" s="11">
        <v>18</v>
      </c>
      <c r="T2795" s="11" t="s">
        <v>5286</v>
      </c>
      <c r="V2795" s="14">
        <v>45780</v>
      </c>
      <c r="Z2795" s="162" t="s">
        <v>4823</v>
      </c>
      <c r="AA2795" s="15">
        <v>0.51041666666666663</v>
      </c>
      <c r="AB2795" t="str">
        <f>IF(L2795="","",VLOOKUP(L2795&amp;I2795,Продукция!A:I,9,0))</f>
        <v>рекомендация производителя набора</v>
      </c>
      <c r="AC2795" s="14">
        <v>45792</v>
      </c>
      <c r="AD2795" s="11" t="s">
        <v>2676</v>
      </c>
      <c r="AE2795" s="11" t="s">
        <v>4823</v>
      </c>
      <c r="AF2795" t="str">
        <f>IF(AD2795="","",VLOOKUP(AD2795,'Сотрудники и ссылки'!A:B,2,0))</f>
        <v>Серолог</v>
      </c>
      <c r="AG2795">
        <f>IF(AD2795="","",VLOOKUP(AD2795,'Сотрудники и ссылки'!A:C,3,0))</f>
        <v>20007746</v>
      </c>
      <c r="AH2795" s="11" t="s">
        <v>2676</v>
      </c>
      <c r="AI2795" t="str">
        <f>IF(AH2795="","",VLOOKUP(AH2795,'Сотрудники и ссылки'!A:B,2,0))</f>
        <v>Серолог</v>
      </c>
      <c r="AJ2795">
        <f>IF(AH2795="","",VLOOKUP(AH2795,'Сотрудники и ссылки'!A:C,3,0))</f>
        <v>20007746</v>
      </c>
      <c r="AK2795" s="14">
        <v>45792</v>
      </c>
      <c r="AL2795" s="2">
        <f>IF(AK2795="","",AK2795+VLOOKUP(I2795,'Вид исследования'!B:E,4,0))</f>
        <v>45793</v>
      </c>
      <c r="AM2795" s="2">
        <f>IF(AK2795="","",AK2795+VLOOKUP(I2795,'Вид исследования'!B:F,5,0))</f>
        <v>45793</v>
      </c>
      <c r="AN2795" s="14">
        <v>45792</v>
      </c>
      <c r="AP2795" s="11" t="s">
        <v>189</v>
      </c>
      <c r="AQ2795" t="str">
        <f>IFERROR(IF(L2795="","",VLOOKUP(L2795&amp;I2795,Продукция!A:K,11,0)),"обратитесь к админ справочника")</f>
        <v>согласно рекомендациям производителя теста</v>
      </c>
      <c r="AR2795" s="11" t="s">
        <v>4823</v>
      </c>
      <c r="AS2795" t="str">
        <f>IFERROR(IF(L2795="","",VLOOKUP(L2795&amp;I2795,Продукция!A:J,10,0)),"обратитесь к админ справочника")</f>
        <v>инструкция тест- ситема Биочек СК-108</v>
      </c>
      <c r="AT2795" s="11" t="s">
        <v>4823</v>
      </c>
      <c r="AU2795" s="11" t="s">
        <v>4823</v>
      </c>
      <c r="AV2795" s="11" t="s">
        <v>2676</v>
      </c>
      <c r="AW2795" s="11" t="s">
        <v>4824</v>
      </c>
      <c r="AX2795" s="11" t="s">
        <v>509</v>
      </c>
      <c r="AY2795" s="11" t="s">
        <v>1737</v>
      </c>
      <c r="AZ2795" s="11">
        <v>108</v>
      </c>
      <c r="BA2795" s="11">
        <v>39</v>
      </c>
      <c r="BC2795" s="11" t="s">
        <v>5124</v>
      </c>
    </row>
    <row r="2796" spans="1:55" x14ac:dyDescent="0.25">
      <c r="A2796" t="str">
        <f t="shared" si="49"/>
        <v>С/851SE (BioChek) сальмонелла группы В и D уровень антител</v>
      </c>
      <c r="B2796" t="str">
        <f>IF(E2796="","",INDEX(Лаборатории!A:A,MATCH('Производственный контроль'!E2796,Лаборатории!B:B,0)))</f>
        <v xml:space="preserve">КУРИНОЕ ЦАРСТВО АО </v>
      </c>
      <c r="C2796" t="str">
        <f>IF(E2796="","",VLOOKUP(E2796,Лаборатории!B:D,3,0))</f>
        <v>U377_CHL</v>
      </c>
      <c r="D2796" s="12">
        <v>45785</v>
      </c>
      <c r="E2796" s="150" t="s">
        <v>793</v>
      </c>
      <c r="F2796" s="11" t="s">
        <v>371</v>
      </c>
      <c r="G2796" s="11" t="s">
        <v>509</v>
      </c>
      <c r="H2796" s="11" t="s">
        <v>262</v>
      </c>
      <c r="I2796" s="11" t="s">
        <v>3428</v>
      </c>
      <c r="J2796" t="str">
        <f>IF(L2796="","",VLOOKUP(L2796,Продукция!B:D,3,0))</f>
        <v>Биологический_материал</v>
      </c>
      <c r="K2796" t="str">
        <f>IF(L2796="","",VLOOKUP(L2796,Продукция!B:C,2,0))</f>
        <v>Сыворотка крови</v>
      </c>
      <c r="L2796" s="155" t="s">
        <v>302</v>
      </c>
      <c r="M2796">
        <f>IF(L2796="","",VLOOKUP(L2796,Продукция!B:L,11,0))</f>
        <v>0</v>
      </c>
      <c r="N2796" s="150" t="s">
        <v>873</v>
      </c>
      <c r="P2796" s="150" t="s">
        <v>340</v>
      </c>
      <c r="Q2796" s="150" t="s">
        <v>854</v>
      </c>
      <c r="R2796" s="153" t="s">
        <v>5023</v>
      </c>
      <c r="S2796" s="11">
        <v>18</v>
      </c>
      <c r="T2796" s="11" t="s">
        <v>5286</v>
      </c>
      <c r="V2796" s="14">
        <v>45776</v>
      </c>
      <c r="Z2796" s="162" t="s">
        <v>4823</v>
      </c>
      <c r="AA2796" s="15">
        <v>0.51041666666666663</v>
      </c>
      <c r="AB2796" t="str">
        <f>IF(L2796="","",VLOOKUP(L2796&amp;I2796,Продукция!A:I,9,0))</f>
        <v>рекомендация производителя набора</v>
      </c>
      <c r="AC2796" s="14">
        <v>45796</v>
      </c>
      <c r="AD2796" s="11" t="s">
        <v>2676</v>
      </c>
      <c r="AE2796" s="11" t="s">
        <v>4823</v>
      </c>
      <c r="AF2796" t="str">
        <f>IF(AD2796="","",VLOOKUP(AD2796,'Сотрудники и ссылки'!A:B,2,0))</f>
        <v>Серолог</v>
      </c>
      <c r="AG2796">
        <f>IF(AD2796="","",VLOOKUP(AD2796,'Сотрудники и ссылки'!A:C,3,0))</f>
        <v>20007746</v>
      </c>
      <c r="AH2796" s="11" t="s">
        <v>2676</v>
      </c>
      <c r="AI2796" t="str">
        <f>IF(AH2796="","",VLOOKUP(AH2796,'Сотрудники и ссылки'!A:B,2,0))</f>
        <v>Серолог</v>
      </c>
      <c r="AJ2796">
        <f>IF(AH2796="","",VLOOKUP(AH2796,'Сотрудники и ссылки'!A:C,3,0))</f>
        <v>20007746</v>
      </c>
      <c r="AK2796" s="14">
        <v>45796</v>
      </c>
      <c r="AL2796" s="2">
        <f>IF(AK2796="","",AK2796+VLOOKUP(I2796,'Вид исследования'!B:E,4,0))</f>
        <v>45797</v>
      </c>
      <c r="AM2796" s="2">
        <f>IF(AK2796="","",AK2796+VLOOKUP(I2796,'Вид исследования'!B:F,5,0))</f>
        <v>45797</v>
      </c>
      <c r="AN2796" s="14">
        <v>45796</v>
      </c>
      <c r="AP2796" s="11" t="s">
        <v>189</v>
      </c>
      <c r="AQ2796" t="str">
        <f>IFERROR(IF(L2796="","",VLOOKUP(L2796&amp;I2796,Продукция!A:K,11,0)),"обратитесь к админ справочника")</f>
        <v>согласно рекомендациям производителя теста</v>
      </c>
      <c r="AR2796" s="11" t="s">
        <v>4823</v>
      </c>
      <c r="AS2796" t="str">
        <f>IFERROR(IF(L2796="","",VLOOKUP(L2796&amp;I2796,Продукция!A:J,10,0)),"обратитесь к админ справочника")</f>
        <v>инструкция тест- ситема Биочек СК -218</v>
      </c>
      <c r="AT2796" s="11" t="s">
        <v>4823</v>
      </c>
      <c r="AU2796" s="11" t="s">
        <v>4823</v>
      </c>
      <c r="AV2796" s="11" t="s">
        <v>2676</v>
      </c>
      <c r="AW2796" s="11" t="s">
        <v>4824</v>
      </c>
      <c r="AX2796" s="11" t="s">
        <v>509</v>
      </c>
      <c r="AY2796" s="11" t="s">
        <v>1738</v>
      </c>
      <c r="AZ2796" s="11">
        <v>108</v>
      </c>
      <c r="BA2796" s="11">
        <v>39</v>
      </c>
      <c r="BC2796" s="11" t="s">
        <v>5124</v>
      </c>
    </row>
    <row r="2797" spans="1:55" x14ac:dyDescent="0.25">
      <c r="A2797" t="str">
        <f t="shared" si="49"/>
        <v>С/851SE (BioChek) сальмонелла группы В и D уровень антител</v>
      </c>
      <c r="B2797" t="str">
        <f>IF(E2797="","",INDEX(Лаборатории!A:A,MATCH('Производственный контроль'!E2797,Лаборатории!B:B,0)))</f>
        <v xml:space="preserve">КУРИНОЕ ЦАРСТВО АО </v>
      </c>
      <c r="C2797" t="str">
        <f>IF(E2797="","",VLOOKUP(E2797,Лаборатории!B:D,3,0))</f>
        <v>U377_CHL</v>
      </c>
      <c r="D2797" s="12">
        <v>45785</v>
      </c>
      <c r="E2797" s="150" t="s">
        <v>793</v>
      </c>
      <c r="F2797" s="11" t="s">
        <v>371</v>
      </c>
      <c r="G2797" s="11" t="s">
        <v>509</v>
      </c>
      <c r="H2797" s="11" t="s">
        <v>262</v>
      </c>
      <c r="I2797" s="11" t="s">
        <v>3428</v>
      </c>
      <c r="J2797" t="str">
        <f>IF(L2797="","",VLOOKUP(L2797,Продукция!B:D,3,0))</f>
        <v>Биологический_материал</v>
      </c>
      <c r="K2797" t="str">
        <f>IF(L2797="","",VLOOKUP(L2797,Продукция!B:C,2,0))</f>
        <v>Сыворотка крови</v>
      </c>
      <c r="L2797" s="155" t="s">
        <v>302</v>
      </c>
      <c r="M2797">
        <f>IF(L2797="","",VLOOKUP(L2797,Продукция!B:L,11,0))</f>
        <v>0</v>
      </c>
      <c r="N2797" s="150" t="s">
        <v>873</v>
      </c>
      <c r="P2797" s="150" t="s">
        <v>340</v>
      </c>
      <c r="Q2797" s="150" t="s">
        <v>854</v>
      </c>
      <c r="R2797" s="153" t="s">
        <v>5018</v>
      </c>
      <c r="S2797" s="11">
        <v>18</v>
      </c>
      <c r="T2797" s="11" t="s">
        <v>5286</v>
      </c>
      <c r="V2797" s="14">
        <v>45777</v>
      </c>
      <c r="Z2797" s="162" t="s">
        <v>4823</v>
      </c>
      <c r="AA2797" s="15">
        <v>0.51041666666666663</v>
      </c>
      <c r="AB2797" t="str">
        <f>IF(L2797="","",VLOOKUP(L2797&amp;I2797,Продукция!A:I,9,0))</f>
        <v>рекомендация производителя набора</v>
      </c>
      <c r="AC2797" s="14">
        <v>45796</v>
      </c>
      <c r="AD2797" s="11" t="s">
        <v>2676</v>
      </c>
      <c r="AE2797" s="11" t="s">
        <v>4823</v>
      </c>
      <c r="AF2797" t="str">
        <f>IF(AD2797="","",VLOOKUP(AD2797,'Сотрудники и ссылки'!A:B,2,0))</f>
        <v>Серолог</v>
      </c>
      <c r="AG2797">
        <f>IF(AD2797="","",VLOOKUP(AD2797,'Сотрудники и ссылки'!A:C,3,0))</f>
        <v>20007746</v>
      </c>
      <c r="AH2797" s="11" t="s">
        <v>2676</v>
      </c>
      <c r="AI2797" t="str">
        <f>IF(AH2797="","",VLOOKUP(AH2797,'Сотрудники и ссылки'!A:B,2,0))</f>
        <v>Серолог</v>
      </c>
      <c r="AJ2797">
        <f>IF(AH2797="","",VLOOKUP(AH2797,'Сотрудники и ссылки'!A:C,3,0))</f>
        <v>20007746</v>
      </c>
      <c r="AK2797" s="14">
        <v>45796</v>
      </c>
      <c r="AL2797" s="2">
        <f>IF(AK2797="","",AK2797+VLOOKUP(I2797,'Вид исследования'!B:E,4,0))</f>
        <v>45797</v>
      </c>
      <c r="AM2797" s="2">
        <f>IF(AK2797="","",AK2797+VLOOKUP(I2797,'Вид исследования'!B:F,5,0))</f>
        <v>45797</v>
      </c>
      <c r="AN2797" s="14">
        <v>45796</v>
      </c>
      <c r="AP2797" s="11" t="s">
        <v>189</v>
      </c>
      <c r="AQ2797" t="str">
        <f>IFERROR(IF(L2797="","",VLOOKUP(L2797&amp;I2797,Продукция!A:K,11,0)),"обратитесь к админ справочника")</f>
        <v>согласно рекомендациям производителя теста</v>
      </c>
      <c r="AR2797" s="11" t="s">
        <v>4823</v>
      </c>
      <c r="AS2797" t="str">
        <f>IFERROR(IF(L2797="","",VLOOKUP(L2797&amp;I2797,Продукция!A:J,10,0)),"обратитесь к админ справочника")</f>
        <v>инструкция тест- ситема Биочек СК -218</v>
      </c>
      <c r="AT2797" s="11" t="s">
        <v>4823</v>
      </c>
      <c r="AU2797" s="11" t="s">
        <v>4823</v>
      </c>
      <c r="AV2797" s="11" t="s">
        <v>2676</v>
      </c>
      <c r="AW2797" s="11" t="s">
        <v>4824</v>
      </c>
      <c r="AX2797" s="11" t="s">
        <v>509</v>
      </c>
      <c r="AY2797" s="11" t="s">
        <v>1730</v>
      </c>
      <c r="AZ2797" s="11">
        <v>108</v>
      </c>
      <c r="BA2797" s="11">
        <v>39</v>
      </c>
      <c r="BC2797" s="11" t="s">
        <v>5124</v>
      </c>
    </row>
    <row r="2798" spans="1:55" x14ac:dyDescent="0.25">
      <c r="A2798" t="str">
        <f t="shared" si="49"/>
        <v>С/851SE (BioChek) сальмонелла группы В и D уровень антител</v>
      </c>
      <c r="B2798" t="str">
        <f>IF(E2798="","",INDEX(Лаборатории!A:A,MATCH('Производственный контроль'!E2798,Лаборатории!B:B,0)))</f>
        <v xml:space="preserve">КУРИНОЕ ЦАРСТВО АО </v>
      </c>
      <c r="C2798" t="str">
        <f>IF(E2798="","",VLOOKUP(E2798,Лаборатории!B:D,3,0))</f>
        <v>U377_CHL</v>
      </c>
      <c r="D2798" s="12">
        <v>45785</v>
      </c>
      <c r="E2798" s="150" t="s">
        <v>793</v>
      </c>
      <c r="F2798" s="11" t="s">
        <v>371</v>
      </c>
      <c r="G2798" s="11" t="s">
        <v>509</v>
      </c>
      <c r="H2798" s="11" t="s">
        <v>262</v>
      </c>
      <c r="I2798" s="11" t="s">
        <v>3428</v>
      </c>
      <c r="J2798" t="str">
        <f>IF(L2798="","",VLOOKUP(L2798,Продукция!B:D,3,0))</f>
        <v>Биологический_материал</v>
      </c>
      <c r="K2798" t="str">
        <f>IF(L2798="","",VLOOKUP(L2798,Продукция!B:C,2,0))</f>
        <v>Сыворотка крови</v>
      </c>
      <c r="L2798" s="155" t="s">
        <v>302</v>
      </c>
      <c r="M2798">
        <f>IF(L2798="","",VLOOKUP(L2798,Продукция!B:L,11,0))</f>
        <v>0</v>
      </c>
      <c r="N2798" s="150" t="s">
        <v>873</v>
      </c>
      <c r="P2798" s="150" t="s">
        <v>340</v>
      </c>
      <c r="Q2798" s="150" t="s">
        <v>854</v>
      </c>
      <c r="R2798" s="153" t="s">
        <v>5041</v>
      </c>
      <c r="S2798" s="11">
        <v>18</v>
      </c>
      <c r="T2798" s="11" t="s">
        <v>5286</v>
      </c>
      <c r="V2798" s="14">
        <v>45780</v>
      </c>
      <c r="Z2798" s="162" t="s">
        <v>4823</v>
      </c>
      <c r="AA2798" s="15">
        <v>0.51041666666666663</v>
      </c>
      <c r="AB2798" t="str">
        <f>IF(L2798="","",VLOOKUP(L2798&amp;I2798,Продукция!A:I,9,0))</f>
        <v>рекомендация производителя набора</v>
      </c>
      <c r="AC2798" s="14">
        <v>45796</v>
      </c>
      <c r="AD2798" s="11" t="s">
        <v>2676</v>
      </c>
      <c r="AE2798" s="11" t="s">
        <v>4823</v>
      </c>
      <c r="AF2798" t="str">
        <f>IF(AD2798="","",VLOOKUP(AD2798,'Сотрудники и ссылки'!A:B,2,0))</f>
        <v>Серолог</v>
      </c>
      <c r="AG2798">
        <f>IF(AD2798="","",VLOOKUP(AD2798,'Сотрудники и ссылки'!A:C,3,0))</f>
        <v>20007746</v>
      </c>
      <c r="AH2798" s="11" t="s">
        <v>2676</v>
      </c>
      <c r="AI2798" t="str">
        <f>IF(AH2798="","",VLOOKUP(AH2798,'Сотрудники и ссылки'!A:B,2,0))</f>
        <v>Серолог</v>
      </c>
      <c r="AJ2798">
        <f>IF(AH2798="","",VLOOKUP(AH2798,'Сотрудники и ссылки'!A:C,3,0))</f>
        <v>20007746</v>
      </c>
      <c r="AK2798" s="14">
        <v>45796</v>
      </c>
      <c r="AL2798" s="2">
        <f>IF(AK2798="","",AK2798+VLOOKUP(I2798,'Вид исследования'!B:E,4,0))</f>
        <v>45797</v>
      </c>
      <c r="AM2798" s="2">
        <f>IF(AK2798="","",AK2798+VLOOKUP(I2798,'Вид исследования'!B:F,5,0))</f>
        <v>45797</v>
      </c>
      <c r="AN2798" s="14">
        <v>45796</v>
      </c>
      <c r="AP2798" s="11" t="s">
        <v>189</v>
      </c>
      <c r="AQ2798" t="str">
        <f>IFERROR(IF(L2798="","",VLOOKUP(L2798&amp;I2798,Продукция!A:K,11,0)),"обратитесь к админ справочника")</f>
        <v>согласно рекомендациям производителя теста</v>
      </c>
      <c r="AR2798" s="11" t="s">
        <v>4823</v>
      </c>
      <c r="AS2798" t="str">
        <f>IFERROR(IF(L2798="","",VLOOKUP(L2798&amp;I2798,Продукция!A:J,10,0)),"обратитесь к админ справочника")</f>
        <v>инструкция тест- ситема Биочек СК -218</v>
      </c>
      <c r="AT2798" s="11" t="s">
        <v>4823</v>
      </c>
      <c r="AU2798" s="11" t="s">
        <v>4823</v>
      </c>
      <c r="AV2798" s="11" t="s">
        <v>2676</v>
      </c>
      <c r="AW2798" s="11" t="s">
        <v>4824</v>
      </c>
      <c r="AX2798" s="11" t="s">
        <v>509</v>
      </c>
      <c r="AY2798" s="11" t="s">
        <v>1735</v>
      </c>
      <c r="AZ2798" s="11">
        <v>108</v>
      </c>
      <c r="BA2798" s="11">
        <v>39</v>
      </c>
      <c r="BC2798" s="11" t="s">
        <v>5124</v>
      </c>
    </row>
    <row r="2799" spans="1:55" x14ac:dyDescent="0.25">
      <c r="A2799" t="str">
        <f t="shared" si="49"/>
        <v>С/851SE (BioChek) сальмонелла группы В и D уровень антител</v>
      </c>
      <c r="B2799" t="str">
        <f>IF(E2799="","",INDEX(Лаборатории!A:A,MATCH('Производственный контроль'!E2799,Лаборатории!B:B,0)))</f>
        <v xml:space="preserve">КУРИНОЕ ЦАРСТВО АО </v>
      </c>
      <c r="C2799" t="str">
        <f>IF(E2799="","",VLOOKUP(E2799,Лаборатории!B:D,3,0))</f>
        <v>U377_CHL</v>
      </c>
      <c r="D2799" s="12">
        <v>45785</v>
      </c>
      <c r="E2799" s="150" t="s">
        <v>793</v>
      </c>
      <c r="F2799" s="11" t="s">
        <v>371</v>
      </c>
      <c r="G2799" s="11" t="s">
        <v>509</v>
      </c>
      <c r="H2799" s="11" t="s">
        <v>262</v>
      </c>
      <c r="I2799" s="11" t="s">
        <v>3428</v>
      </c>
      <c r="J2799" t="str">
        <f>IF(L2799="","",VLOOKUP(L2799,Продукция!B:D,3,0))</f>
        <v>Биологический_материал</v>
      </c>
      <c r="K2799" t="str">
        <f>IF(L2799="","",VLOOKUP(L2799,Продукция!B:C,2,0))</f>
        <v>Сыворотка крови</v>
      </c>
      <c r="L2799" s="155" t="s">
        <v>302</v>
      </c>
      <c r="M2799">
        <f>IF(L2799="","",VLOOKUP(L2799,Продукция!B:L,11,0))</f>
        <v>0</v>
      </c>
      <c r="N2799" s="150" t="s">
        <v>873</v>
      </c>
      <c r="P2799" s="150" t="s">
        <v>340</v>
      </c>
      <c r="Q2799" s="150" t="s">
        <v>854</v>
      </c>
      <c r="R2799" s="153" t="s">
        <v>5042</v>
      </c>
      <c r="S2799" s="11">
        <v>18</v>
      </c>
      <c r="T2799" s="11" t="s">
        <v>5286</v>
      </c>
      <c r="V2799" s="14">
        <v>45780</v>
      </c>
      <c r="Z2799" s="162" t="s">
        <v>4823</v>
      </c>
      <c r="AA2799" s="15">
        <v>0.51041666666666663</v>
      </c>
      <c r="AB2799" t="str">
        <f>IF(L2799="","",VLOOKUP(L2799&amp;I2799,Продукция!A:I,9,0))</f>
        <v>рекомендация производителя набора</v>
      </c>
      <c r="AC2799" s="14">
        <v>45796</v>
      </c>
      <c r="AD2799" s="11" t="s">
        <v>2676</v>
      </c>
      <c r="AE2799" s="11" t="s">
        <v>4823</v>
      </c>
      <c r="AF2799" t="str">
        <f>IF(AD2799="","",VLOOKUP(AD2799,'Сотрудники и ссылки'!A:B,2,0))</f>
        <v>Серолог</v>
      </c>
      <c r="AG2799">
        <f>IF(AD2799="","",VLOOKUP(AD2799,'Сотрудники и ссылки'!A:C,3,0))</f>
        <v>20007746</v>
      </c>
      <c r="AH2799" s="11" t="s">
        <v>2676</v>
      </c>
      <c r="AI2799" t="str">
        <f>IF(AH2799="","",VLOOKUP(AH2799,'Сотрудники и ссылки'!A:B,2,0))</f>
        <v>Серолог</v>
      </c>
      <c r="AJ2799">
        <f>IF(AH2799="","",VLOOKUP(AH2799,'Сотрудники и ссылки'!A:C,3,0))</f>
        <v>20007746</v>
      </c>
      <c r="AK2799" s="14">
        <v>45796</v>
      </c>
      <c r="AL2799" s="2">
        <f>IF(AK2799="","",AK2799+VLOOKUP(I2799,'Вид исследования'!B:E,4,0))</f>
        <v>45797</v>
      </c>
      <c r="AM2799" s="2">
        <f>IF(AK2799="","",AK2799+VLOOKUP(I2799,'Вид исследования'!B:F,5,0))</f>
        <v>45797</v>
      </c>
      <c r="AN2799" s="14">
        <v>45796</v>
      </c>
      <c r="AP2799" s="11" t="s">
        <v>189</v>
      </c>
      <c r="AQ2799" t="str">
        <f>IFERROR(IF(L2799="","",VLOOKUP(L2799&amp;I2799,Продукция!A:K,11,0)),"обратитесь к админ справочника")</f>
        <v>согласно рекомендациям производителя теста</v>
      </c>
      <c r="AR2799" s="11" t="s">
        <v>4823</v>
      </c>
      <c r="AS2799" t="str">
        <f>IFERROR(IF(L2799="","",VLOOKUP(L2799&amp;I2799,Продукция!A:J,10,0)),"обратитесь к админ справочника")</f>
        <v>инструкция тест- ситема Биочек СК -218</v>
      </c>
      <c r="AT2799" s="11" t="s">
        <v>4823</v>
      </c>
      <c r="AU2799" s="11" t="s">
        <v>4823</v>
      </c>
      <c r="AV2799" s="11" t="s">
        <v>2676</v>
      </c>
      <c r="AW2799" s="11" t="s">
        <v>4824</v>
      </c>
      <c r="AX2799" s="11" t="s">
        <v>509</v>
      </c>
      <c r="AY2799" s="11" t="s">
        <v>1737</v>
      </c>
      <c r="AZ2799" s="11">
        <v>108</v>
      </c>
      <c r="BA2799" s="11">
        <v>39</v>
      </c>
      <c r="BC2799" s="11" t="s">
        <v>5124</v>
      </c>
    </row>
    <row r="2800" spans="1:55" x14ac:dyDescent="0.25">
      <c r="A2800" t="str">
        <f t="shared" si="49"/>
        <v>С/854Болезнь Ньюкасла уровень антител</v>
      </c>
      <c r="B2800" t="str">
        <f>IF(E2800="","",INDEX(Лаборатории!A:A,MATCH('Производственный контроль'!E2800,Лаборатории!B:B,0)))</f>
        <v xml:space="preserve">КУРИНОЕ ЦАРСТВО АО </v>
      </c>
      <c r="C2800" t="str">
        <f>IF(E2800="","",VLOOKUP(E2800,Лаборатории!B:D,3,0))</f>
        <v>U377_CHL</v>
      </c>
      <c r="D2800" s="12">
        <v>45785</v>
      </c>
      <c r="E2800" s="150" t="s">
        <v>793</v>
      </c>
      <c r="F2800" s="11" t="s">
        <v>544</v>
      </c>
      <c r="G2800" s="11" t="s">
        <v>565</v>
      </c>
      <c r="H2800" s="11" t="s">
        <v>312</v>
      </c>
      <c r="I2800" s="11" t="s">
        <v>3434</v>
      </c>
      <c r="J2800" t="str">
        <f>IF(L2800="","",VLOOKUP(L2800,Продукция!B:D,3,0))</f>
        <v>Биологический_материал</v>
      </c>
      <c r="K2800" t="str">
        <f>IF(L2800="","",VLOOKUP(L2800,Продукция!B:C,2,0))</f>
        <v>Сыворотка крови</v>
      </c>
      <c r="L2800" s="155" t="s">
        <v>302</v>
      </c>
      <c r="M2800">
        <f>IF(L2800="","",VLOOKUP(L2800,Продукция!B:L,11,0))</f>
        <v>0</v>
      </c>
      <c r="N2800" s="150" t="s">
        <v>873</v>
      </c>
      <c r="P2800" s="150" t="s">
        <v>340</v>
      </c>
      <c r="Q2800" s="150" t="s">
        <v>854</v>
      </c>
      <c r="R2800" s="153" t="s">
        <v>5287</v>
      </c>
      <c r="S2800" s="11">
        <v>20</v>
      </c>
      <c r="T2800" s="11" t="s">
        <v>5289</v>
      </c>
      <c r="V2800" s="14">
        <v>45769</v>
      </c>
      <c r="Z2800" s="162" t="s">
        <v>4823</v>
      </c>
      <c r="AA2800" s="15">
        <v>0.55555555555555558</v>
      </c>
      <c r="AB2800" t="str">
        <f>IF(L2800="","",VLOOKUP(L2800&amp;I2800,Продукция!A:I,9,0))</f>
        <v>рекомендация производителя набора</v>
      </c>
      <c r="AC2800" s="14">
        <v>45791</v>
      </c>
      <c r="AD2800" s="11" t="s">
        <v>2676</v>
      </c>
      <c r="AE2800" s="11" t="s">
        <v>4823</v>
      </c>
      <c r="AF2800" t="str">
        <f>IF(AD2800="","",VLOOKUP(AD2800,'Сотрудники и ссылки'!A:B,2,0))</f>
        <v>Серолог</v>
      </c>
      <c r="AG2800">
        <f>IF(AD2800="","",VLOOKUP(AD2800,'Сотрудники и ссылки'!A:C,3,0))</f>
        <v>20007746</v>
      </c>
      <c r="AH2800" s="11" t="s">
        <v>2676</v>
      </c>
      <c r="AI2800" t="str">
        <f>IF(AH2800="","",VLOOKUP(AH2800,'Сотрудники и ссылки'!A:B,2,0))</f>
        <v>Серолог</v>
      </c>
      <c r="AJ2800">
        <f>IF(AH2800="","",VLOOKUP(AH2800,'Сотрудники и ссылки'!A:C,3,0))</f>
        <v>20007746</v>
      </c>
      <c r="AK2800" s="14">
        <v>45791</v>
      </c>
      <c r="AL2800" s="2">
        <f>IF(AK2800="","",AK2800+VLOOKUP(I2800,'Вид исследования'!B:E,4,0))</f>
        <v>45792</v>
      </c>
      <c r="AM2800" s="2">
        <f>IF(AK2800="","",AK2800+VLOOKUP(I2800,'Вид исследования'!B:F,5,0))</f>
        <v>45792</v>
      </c>
      <c r="AN2800" s="14">
        <v>45791</v>
      </c>
      <c r="AP2800" s="11" t="s">
        <v>189</v>
      </c>
      <c r="AQ2800" t="str">
        <f>IFERROR(IF(L2800="","",VLOOKUP(L2800&amp;I2800,Продукция!A:K,11,0)),"обратитесь к админ справочника")</f>
        <v>согласно рекомендациям производителя теста</v>
      </c>
      <c r="AR2800" s="11" t="s">
        <v>4823</v>
      </c>
      <c r="AS2800" t="str">
        <f>IFERROR(IF(L2800="","",VLOOKUP(L2800&amp;I2800,Продукция!A:J,10,0)),"обратитесь к админ справочника")</f>
        <v>инструкция по применению набора РЗГА Ньюкасла</v>
      </c>
      <c r="AT2800" s="11" t="s">
        <v>4823</v>
      </c>
      <c r="AU2800" s="11" t="s">
        <v>4823</v>
      </c>
      <c r="AV2800" s="11" t="s">
        <v>2676</v>
      </c>
      <c r="AW2800" s="11" t="s">
        <v>4824</v>
      </c>
      <c r="AX2800" s="11" t="s">
        <v>565</v>
      </c>
      <c r="AY2800" s="11" t="s">
        <v>1264</v>
      </c>
      <c r="AZ2800" s="11">
        <v>155</v>
      </c>
      <c r="BA2800" s="11">
        <v>5</v>
      </c>
      <c r="BC2800" s="11" t="s">
        <v>5109</v>
      </c>
    </row>
    <row r="2801" spans="1:55" x14ac:dyDescent="0.25">
      <c r="A2801" t="str">
        <f t="shared" si="49"/>
        <v>С/854Болезнь Ньюкасла уровень антител</v>
      </c>
      <c r="B2801" t="str">
        <f>IF(E2801="","",INDEX(Лаборатории!A:A,MATCH('Производственный контроль'!E2801,Лаборатории!B:B,0)))</f>
        <v xml:space="preserve">КУРИНОЕ ЦАРСТВО АО </v>
      </c>
      <c r="C2801" t="str">
        <f>IF(E2801="","",VLOOKUP(E2801,Лаборатории!B:D,3,0))</f>
        <v>U377_CHL</v>
      </c>
      <c r="D2801" s="12">
        <v>45785</v>
      </c>
      <c r="E2801" s="150" t="s">
        <v>793</v>
      </c>
      <c r="F2801" s="11" t="s">
        <v>544</v>
      </c>
      <c r="G2801" s="11" t="s">
        <v>565</v>
      </c>
      <c r="H2801" s="11" t="s">
        <v>312</v>
      </c>
      <c r="I2801" s="11" t="s">
        <v>3434</v>
      </c>
      <c r="J2801" t="str">
        <f>IF(L2801="","",VLOOKUP(L2801,Продукция!B:D,3,0))</f>
        <v>Биологический_материал</v>
      </c>
      <c r="K2801" t="str">
        <f>IF(L2801="","",VLOOKUP(L2801,Продукция!B:C,2,0))</f>
        <v>Сыворотка крови</v>
      </c>
      <c r="L2801" s="155" t="s">
        <v>302</v>
      </c>
      <c r="M2801">
        <f>IF(L2801="","",VLOOKUP(L2801,Продукция!B:L,11,0))</f>
        <v>0</v>
      </c>
      <c r="N2801" s="150" t="s">
        <v>873</v>
      </c>
      <c r="P2801" s="150" t="s">
        <v>340</v>
      </c>
      <c r="Q2801" s="150" t="s">
        <v>854</v>
      </c>
      <c r="R2801" s="153" t="s">
        <v>5288</v>
      </c>
      <c r="S2801" s="11">
        <v>20</v>
      </c>
      <c r="T2801" s="11" t="s">
        <v>5289</v>
      </c>
      <c r="V2801" s="14">
        <v>45769</v>
      </c>
      <c r="Z2801" s="162" t="s">
        <v>4823</v>
      </c>
      <c r="AA2801" s="15">
        <v>0.55555555555555558</v>
      </c>
      <c r="AB2801" t="str">
        <f>IF(L2801="","",VLOOKUP(L2801&amp;I2801,Продукция!A:I,9,0))</f>
        <v>рекомендация производителя набора</v>
      </c>
      <c r="AC2801" s="14">
        <v>45791</v>
      </c>
      <c r="AD2801" s="11" t="s">
        <v>2676</v>
      </c>
      <c r="AE2801" s="11" t="s">
        <v>4823</v>
      </c>
      <c r="AF2801" t="str">
        <f>IF(AD2801="","",VLOOKUP(AD2801,'Сотрудники и ссылки'!A:B,2,0))</f>
        <v>Серолог</v>
      </c>
      <c r="AG2801">
        <f>IF(AD2801="","",VLOOKUP(AD2801,'Сотрудники и ссылки'!A:C,3,0))</f>
        <v>20007746</v>
      </c>
      <c r="AH2801" s="11" t="s">
        <v>2676</v>
      </c>
      <c r="AI2801" t="str">
        <f>IF(AH2801="","",VLOOKUP(AH2801,'Сотрудники и ссылки'!A:B,2,0))</f>
        <v>Серолог</v>
      </c>
      <c r="AJ2801">
        <f>IF(AH2801="","",VLOOKUP(AH2801,'Сотрудники и ссылки'!A:C,3,0))</f>
        <v>20007746</v>
      </c>
      <c r="AK2801" s="14">
        <v>45791</v>
      </c>
      <c r="AL2801" s="2">
        <f>IF(AK2801="","",AK2801+VLOOKUP(I2801,'Вид исследования'!B:E,4,0))</f>
        <v>45792</v>
      </c>
      <c r="AM2801" s="2">
        <f>IF(AK2801="","",AK2801+VLOOKUP(I2801,'Вид исследования'!B:F,5,0))</f>
        <v>45792</v>
      </c>
      <c r="AN2801" s="14">
        <v>45791</v>
      </c>
      <c r="AP2801" s="11" t="s">
        <v>189</v>
      </c>
      <c r="AQ2801" t="str">
        <f>IFERROR(IF(L2801="","",VLOOKUP(L2801&amp;I2801,Продукция!A:K,11,0)),"обратитесь к админ справочника")</f>
        <v>согласно рекомендациям производителя теста</v>
      </c>
      <c r="AR2801" s="11" t="s">
        <v>4823</v>
      </c>
      <c r="AS2801" t="str">
        <f>IFERROR(IF(L2801="","",VLOOKUP(L2801&amp;I2801,Продукция!A:J,10,0)),"обратитесь к админ справочника")</f>
        <v>инструкция по применению набора РЗГА Ньюкасла</v>
      </c>
      <c r="AT2801" s="11" t="s">
        <v>4823</v>
      </c>
      <c r="AU2801" s="11" t="s">
        <v>4823</v>
      </c>
      <c r="AV2801" s="11" t="s">
        <v>2676</v>
      </c>
      <c r="AW2801" s="11" t="s">
        <v>4824</v>
      </c>
      <c r="AX2801" s="11" t="s">
        <v>565</v>
      </c>
      <c r="AY2801" s="11" t="s">
        <v>1265</v>
      </c>
      <c r="AZ2801" s="11">
        <v>155</v>
      </c>
      <c r="BA2801" s="11">
        <v>5</v>
      </c>
      <c r="BC2801" s="11" t="s">
        <v>5109</v>
      </c>
    </row>
    <row r="2802" spans="1:55" x14ac:dyDescent="0.25">
      <c r="A2802" t="str">
        <f t="shared" si="49"/>
        <v>С/854Вирус гриппа птиц подтипа H9 уровень антител (ВНИИЗЖ)</v>
      </c>
      <c r="B2802" t="str">
        <f>IF(E2802="","",INDEX(Лаборатории!A:A,MATCH('Производственный контроль'!E2802,Лаборатории!B:B,0)))</f>
        <v xml:space="preserve">КУРИНОЕ ЦАРСТВО АО </v>
      </c>
      <c r="C2802" t="str">
        <f>IF(E2802="","",VLOOKUP(E2802,Лаборатории!B:D,3,0))</f>
        <v>U377_CHL</v>
      </c>
      <c r="D2802" s="12">
        <v>45785</v>
      </c>
      <c r="E2802" s="150" t="s">
        <v>793</v>
      </c>
      <c r="F2802" s="11" t="s">
        <v>544</v>
      </c>
      <c r="G2802" s="11" t="s">
        <v>565</v>
      </c>
      <c r="H2802" s="11" t="s">
        <v>312</v>
      </c>
      <c r="I2802" s="11" t="s">
        <v>3435</v>
      </c>
      <c r="J2802" t="str">
        <f>IF(L2802="","",VLOOKUP(L2802,Продукция!B:D,3,0))</f>
        <v>Биологический_материал</v>
      </c>
      <c r="K2802" t="str">
        <f>IF(L2802="","",VLOOKUP(L2802,Продукция!B:C,2,0))</f>
        <v>Сыворотка крови</v>
      </c>
      <c r="L2802" s="155" t="s">
        <v>302</v>
      </c>
      <c r="M2802">
        <f>IF(L2802="","",VLOOKUP(L2802,Продукция!B:L,11,0))</f>
        <v>0</v>
      </c>
      <c r="N2802" s="150" t="s">
        <v>873</v>
      </c>
      <c r="P2802" s="150" t="s">
        <v>340</v>
      </c>
      <c r="Q2802" s="150" t="s">
        <v>854</v>
      </c>
      <c r="R2802" s="153" t="s">
        <v>5287</v>
      </c>
      <c r="S2802" s="11">
        <v>20</v>
      </c>
      <c r="T2802" s="11" t="s">
        <v>5289</v>
      </c>
      <c r="V2802" s="14">
        <v>45769</v>
      </c>
      <c r="Z2802" s="162" t="s">
        <v>4823</v>
      </c>
      <c r="AA2802" s="15">
        <v>0.55555555555555558</v>
      </c>
      <c r="AB2802" t="str">
        <f>IF(L2802="","",VLOOKUP(L2802&amp;I2802,Продукция!A:I,9,0))</f>
        <v>рекомендация производителя набора</v>
      </c>
      <c r="AC2802" s="14">
        <v>45791</v>
      </c>
      <c r="AD2802" s="11" t="s">
        <v>2673</v>
      </c>
      <c r="AE2802" s="11" t="s">
        <v>4823</v>
      </c>
      <c r="AF2802" t="str">
        <f>IF(AD2802="","",VLOOKUP(AD2802,'Сотрудники и ссылки'!A:B,2,0))</f>
        <v>Серолог</v>
      </c>
      <c r="AG2802">
        <f>IF(AD2802="","",VLOOKUP(AD2802,'Сотрудники и ссылки'!A:C,3,0))</f>
        <v>20001771</v>
      </c>
      <c r="AH2802" s="11" t="s">
        <v>2673</v>
      </c>
      <c r="AI2802" t="str">
        <f>IF(AH2802="","",VLOOKUP(AH2802,'Сотрудники и ссылки'!A:B,2,0))</f>
        <v>Серолог</v>
      </c>
      <c r="AJ2802">
        <f>IF(AH2802="","",VLOOKUP(AH2802,'Сотрудники и ссылки'!A:C,3,0))</f>
        <v>20001771</v>
      </c>
      <c r="AK2802" s="14">
        <v>45791</v>
      </c>
      <c r="AL2802" s="2">
        <f>IF(AK2802="","",AK2802+VLOOKUP(I2802,'Вид исследования'!B:E,4,0))</f>
        <v>45792</v>
      </c>
      <c r="AM2802" s="2">
        <f>IF(AK2802="","",AK2802+VLOOKUP(I2802,'Вид исследования'!B:F,5,0))</f>
        <v>45792</v>
      </c>
      <c r="AN2802" s="14">
        <v>45791</v>
      </c>
      <c r="AP2802" s="11" t="s">
        <v>189</v>
      </c>
      <c r="AQ2802" t="str">
        <f>IFERROR(IF(L2802="","",VLOOKUP(L2802&amp;I2802,Продукция!A:K,11,0)),"обратитесь к админ справочника")</f>
        <v>согласно рекомендациям производителя теста</v>
      </c>
      <c r="AR2802" s="11" t="s">
        <v>4823</v>
      </c>
      <c r="AS2802" t="str">
        <f>IFERROR(IF(L2802="","",VLOOKUP(L2802&amp;I2802,Продукция!A:J,10,0)),"обратитесь к админ справочника")</f>
        <v>инструкция по применению набора AI, Н9</v>
      </c>
      <c r="AT2802" s="11" t="s">
        <v>4823</v>
      </c>
      <c r="AU2802" s="11" t="s">
        <v>4823</v>
      </c>
      <c r="AV2802" s="11" t="s">
        <v>2673</v>
      </c>
      <c r="AW2802" s="11" t="s">
        <v>4824</v>
      </c>
      <c r="AX2802" s="11" t="s">
        <v>565</v>
      </c>
      <c r="AY2802" s="11" t="s">
        <v>1264</v>
      </c>
      <c r="AZ2802" s="11">
        <v>155</v>
      </c>
      <c r="BA2802" s="11">
        <v>5</v>
      </c>
      <c r="BC2802" s="11" t="s">
        <v>5109</v>
      </c>
    </row>
    <row r="2803" spans="1:55" x14ac:dyDescent="0.25">
      <c r="A2803" t="str">
        <f t="shared" si="49"/>
        <v>С/854Вирус гриппа птиц подтипа H9 уровень антител (ВНИИЗЖ)</v>
      </c>
      <c r="B2803" t="str">
        <f>IF(E2803="","",INDEX(Лаборатории!A:A,MATCH('Производственный контроль'!E2803,Лаборатории!B:B,0)))</f>
        <v xml:space="preserve">КУРИНОЕ ЦАРСТВО АО </v>
      </c>
      <c r="C2803" t="str">
        <f>IF(E2803="","",VLOOKUP(E2803,Лаборатории!B:D,3,0))</f>
        <v>U377_CHL</v>
      </c>
      <c r="D2803" s="12">
        <v>45785</v>
      </c>
      <c r="E2803" s="150" t="s">
        <v>793</v>
      </c>
      <c r="F2803" s="11" t="s">
        <v>544</v>
      </c>
      <c r="G2803" s="11" t="s">
        <v>565</v>
      </c>
      <c r="H2803" s="11" t="s">
        <v>312</v>
      </c>
      <c r="I2803" s="11" t="s">
        <v>3435</v>
      </c>
      <c r="J2803" t="str">
        <f>IF(L2803="","",VLOOKUP(L2803,Продукция!B:D,3,0))</f>
        <v>Биологический_материал</v>
      </c>
      <c r="K2803" t="str">
        <f>IF(L2803="","",VLOOKUP(L2803,Продукция!B:C,2,0))</f>
        <v>Сыворотка крови</v>
      </c>
      <c r="L2803" s="155" t="s">
        <v>302</v>
      </c>
      <c r="M2803">
        <f>IF(L2803="","",VLOOKUP(L2803,Продукция!B:L,11,0))</f>
        <v>0</v>
      </c>
      <c r="N2803" s="150" t="s">
        <v>873</v>
      </c>
      <c r="P2803" s="150" t="s">
        <v>340</v>
      </c>
      <c r="Q2803" s="150" t="s">
        <v>854</v>
      </c>
      <c r="R2803" s="153" t="s">
        <v>5288</v>
      </c>
      <c r="S2803" s="11">
        <v>20</v>
      </c>
      <c r="T2803" s="11" t="s">
        <v>5289</v>
      </c>
      <c r="V2803" s="14">
        <v>45769</v>
      </c>
      <c r="Z2803" s="162" t="s">
        <v>4823</v>
      </c>
      <c r="AA2803" s="15">
        <v>0.55555555555555558</v>
      </c>
      <c r="AB2803" t="str">
        <f>IF(L2803="","",VLOOKUP(L2803&amp;I2803,Продукция!A:I,9,0))</f>
        <v>рекомендация производителя набора</v>
      </c>
      <c r="AC2803" s="14">
        <v>45791</v>
      </c>
      <c r="AD2803" s="11" t="s">
        <v>2673</v>
      </c>
      <c r="AE2803" s="11" t="s">
        <v>4823</v>
      </c>
      <c r="AF2803" t="str">
        <f>IF(AD2803="","",VLOOKUP(AD2803,'Сотрудники и ссылки'!A:B,2,0))</f>
        <v>Серолог</v>
      </c>
      <c r="AG2803">
        <f>IF(AD2803="","",VLOOKUP(AD2803,'Сотрудники и ссылки'!A:C,3,0))</f>
        <v>20001771</v>
      </c>
      <c r="AH2803" s="11" t="s">
        <v>2673</v>
      </c>
      <c r="AI2803" t="str">
        <f>IF(AH2803="","",VLOOKUP(AH2803,'Сотрудники и ссылки'!A:B,2,0))</f>
        <v>Серолог</v>
      </c>
      <c r="AJ2803">
        <f>IF(AH2803="","",VLOOKUP(AH2803,'Сотрудники и ссылки'!A:C,3,0))</f>
        <v>20001771</v>
      </c>
      <c r="AK2803" s="14">
        <v>45791</v>
      </c>
      <c r="AL2803" s="2">
        <f>IF(AK2803="","",AK2803+VLOOKUP(I2803,'Вид исследования'!B:E,4,0))</f>
        <v>45792</v>
      </c>
      <c r="AM2803" s="2">
        <f>IF(AK2803="","",AK2803+VLOOKUP(I2803,'Вид исследования'!B:F,5,0))</f>
        <v>45792</v>
      </c>
      <c r="AN2803" s="14">
        <v>45791</v>
      </c>
      <c r="AP2803" s="11" t="s">
        <v>189</v>
      </c>
      <c r="AQ2803" t="str">
        <f>IFERROR(IF(L2803="","",VLOOKUP(L2803&amp;I2803,Продукция!A:K,11,0)),"обратитесь к админ справочника")</f>
        <v>согласно рекомендациям производителя теста</v>
      </c>
      <c r="AR2803" s="11" t="s">
        <v>4823</v>
      </c>
      <c r="AS2803" t="str">
        <f>IFERROR(IF(L2803="","",VLOOKUP(L2803&amp;I2803,Продукция!A:J,10,0)),"обратитесь к админ справочника")</f>
        <v>инструкция по применению набора AI, Н9</v>
      </c>
      <c r="AT2803" s="11" t="s">
        <v>4823</v>
      </c>
      <c r="AU2803" s="11" t="s">
        <v>4823</v>
      </c>
      <c r="AV2803" s="11" t="s">
        <v>2673</v>
      </c>
      <c r="AW2803" s="11" t="s">
        <v>4824</v>
      </c>
      <c r="AX2803" s="11" t="s">
        <v>565</v>
      </c>
      <c r="AY2803" s="11" t="s">
        <v>1265</v>
      </c>
      <c r="AZ2803" s="11">
        <v>155</v>
      </c>
      <c r="BA2803" s="11">
        <v>5</v>
      </c>
      <c r="BC2803" s="11" t="s">
        <v>5109</v>
      </c>
    </row>
    <row r="2804" spans="1:55" x14ac:dyDescent="0.25">
      <c r="A2804" t="str">
        <f t="shared" si="49"/>
        <v>С/854Вирус гриппа птиц подтипа Н5 уровень антител (ВНИИЗЖ)</v>
      </c>
      <c r="B2804" t="str">
        <f>IF(E2804="","",INDEX(Лаборатории!A:A,MATCH('Производственный контроль'!E2804,Лаборатории!B:B,0)))</f>
        <v xml:space="preserve">КУРИНОЕ ЦАРСТВО АО </v>
      </c>
      <c r="C2804" t="str">
        <f>IF(E2804="","",VLOOKUP(E2804,Лаборатории!B:D,3,0))</f>
        <v>U377_CHL</v>
      </c>
      <c r="D2804" s="12">
        <v>45785</v>
      </c>
      <c r="E2804" s="150" t="s">
        <v>793</v>
      </c>
      <c r="F2804" s="11" t="s">
        <v>544</v>
      </c>
      <c r="G2804" s="11" t="s">
        <v>565</v>
      </c>
      <c r="H2804" s="11" t="s">
        <v>312</v>
      </c>
      <c r="I2804" s="11" t="s">
        <v>3437</v>
      </c>
      <c r="J2804" t="str">
        <f>IF(L2804="","",VLOOKUP(L2804,Продукция!B:D,3,0))</f>
        <v>Биологический_материал</v>
      </c>
      <c r="K2804" t="str">
        <f>IF(L2804="","",VLOOKUP(L2804,Продукция!B:C,2,0))</f>
        <v>Сыворотка крови</v>
      </c>
      <c r="L2804" s="155" t="s">
        <v>302</v>
      </c>
      <c r="M2804">
        <f>IF(L2804="","",VLOOKUP(L2804,Продукция!B:L,11,0))</f>
        <v>0</v>
      </c>
      <c r="N2804" s="150" t="s">
        <v>873</v>
      </c>
      <c r="P2804" s="150" t="s">
        <v>340</v>
      </c>
      <c r="Q2804" s="150" t="s">
        <v>854</v>
      </c>
      <c r="R2804" s="153" t="s">
        <v>5287</v>
      </c>
      <c r="S2804" s="11">
        <v>20</v>
      </c>
      <c r="T2804" s="11" t="s">
        <v>5289</v>
      </c>
      <c r="V2804" s="14">
        <v>45769</v>
      </c>
      <c r="Z2804" s="162" t="s">
        <v>4823</v>
      </c>
      <c r="AA2804" s="15">
        <v>0.55555555555555558</v>
      </c>
      <c r="AB2804" t="str">
        <f>IF(L2804="","",VLOOKUP(L2804&amp;I2804,Продукция!A:I,9,0))</f>
        <v>рекомендация производителя набора</v>
      </c>
      <c r="AC2804" s="14">
        <v>45791</v>
      </c>
      <c r="AD2804" s="11" t="s">
        <v>2676</v>
      </c>
      <c r="AE2804" s="11" t="s">
        <v>4823</v>
      </c>
      <c r="AF2804" t="str">
        <f>IF(AD2804="","",VLOOKUP(AD2804,'Сотрудники и ссылки'!A:B,2,0))</f>
        <v>Серолог</v>
      </c>
      <c r="AG2804">
        <f>IF(AD2804="","",VLOOKUP(AD2804,'Сотрудники и ссылки'!A:C,3,0))</f>
        <v>20007746</v>
      </c>
      <c r="AH2804" s="11" t="s">
        <v>2676</v>
      </c>
      <c r="AI2804" t="str">
        <f>IF(AH2804="","",VLOOKUP(AH2804,'Сотрудники и ссылки'!A:B,2,0))</f>
        <v>Серолог</v>
      </c>
      <c r="AJ2804">
        <f>IF(AH2804="","",VLOOKUP(AH2804,'Сотрудники и ссылки'!A:C,3,0))</f>
        <v>20007746</v>
      </c>
      <c r="AK2804" s="14">
        <v>45791</v>
      </c>
      <c r="AL2804" s="2">
        <f>IF(AK2804="","",AK2804+VLOOKUP(I2804,'Вид исследования'!B:E,4,0))</f>
        <v>45792</v>
      </c>
      <c r="AM2804" s="2">
        <f>IF(AK2804="","",AK2804+VLOOKUP(I2804,'Вид исследования'!B:F,5,0))</f>
        <v>45792</v>
      </c>
      <c r="AN2804" s="14">
        <v>45791</v>
      </c>
      <c r="AP2804" s="11" t="s">
        <v>189</v>
      </c>
      <c r="AQ2804" t="str">
        <f>IFERROR(IF(L2804="","",VLOOKUP(L2804&amp;I2804,Продукция!A:K,11,0)),"обратитесь к админ справочника")</f>
        <v>согласно рекомендациям производителя теста</v>
      </c>
      <c r="AR2804" s="11" t="s">
        <v>4823</v>
      </c>
      <c r="AS2804" t="str">
        <f>IFERROR(IF(L2804="","",VLOOKUP(L2804&amp;I2804,Продукция!A:J,10,0)),"обратитесь к админ справочника")</f>
        <v>инструкция по применению набора AI, Н5</v>
      </c>
      <c r="AT2804" s="11" t="s">
        <v>4823</v>
      </c>
      <c r="AU2804" s="11" t="s">
        <v>4823</v>
      </c>
      <c r="AV2804" s="11" t="s">
        <v>2676</v>
      </c>
      <c r="AW2804" s="11" t="s">
        <v>4824</v>
      </c>
      <c r="AX2804" s="11" t="s">
        <v>565</v>
      </c>
      <c r="AY2804" s="11" t="s">
        <v>1264</v>
      </c>
      <c r="AZ2804" s="11">
        <v>155</v>
      </c>
      <c r="BA2804" s="11">
        <v>5</v>
      </c>
      <c r="BC2804" s="11" t="s">
        <v>5109</v>
      </c>
    </row>
    <row r="2805" spans="1:55" x14ac:dyDescent="0.25">
      <c r="A2805" t="str">
        <f t="shared" si="49"/>
        <v>С/854Вирус гриппа птиц подтипа Н5 уровень антител (ВНИИЗЖ)</v>
      </c>
      <c r="B2805" t="str">
        <f>IF(E2805="","",INDEX(Лаборатории!A:A,MATCH('Производственный контроль'!E2805,Лаборатории!B:B,0)))</f>
        <v xml:space="preserve">КУРИНОЕ ЦАРСТВО АО </v>
      </c>
      <c r="C2805" t="str">
        <f>IF(E2805="","",VLOOKUP(E2805,Лаборатории!B:D,3,0))</f>
        <v>U377_CHL</v>
      </c>
      <c r="D2805" s="12">
        <v>45785</v>
      </c>
      <c r="E2805" s="150" t="s">
        <v>793</v>
      </c>
      <c r="F2805" s="11" t="s">
        <v>544</v>
      </c>
      <c r="G2805" s="11" t="s">
        <v>565</v>
      </c>
      <c r="H2805" s="11" t="s">
        <v>312</v>
      </c>
      <c r="I2805" s="11" t="s">
        <v>3437</v>
      </c>
      <c r="J2805" t="str">
        <f>IF(L2805="","",VLOOKUP(L2805,Продукция!B:D,3,0))</f>
        <v>Биологический_материал</v>
      </c>
      <c r="K2805" t="str">
        <f>IF(L2805="","",VLOOKUP(L2805,Продукция!B:C,2,0))</f>
        <v>Сыворотка крови</v>
      </c>
      <c r="L2805" s="155" t="s">
        <v>302</v>
      </c>
      <c r="M2805">
        <f>IF(L2805="","",VLOOKUP(L2805,Продукция!B:L,11,0))</f>
        <v>0</v>
      </c>
      <c r="N2805" s="150" t="s">
        <v>873</v>
      </c>
      <c r="P2805" s="150" t="s">
        <v>340</v>
      </c>
      <c r="Q2805" s="150" t="s">
        <v>854</v>
      </c>
      <c r="R2805" s="153" t="s">
        <v>5288</v>
      </c>
      <c r="S2805" s="11">
        <v>20</v>
      </c>
      <c r="T2805" s="11" t="s">
        <v>5289</v>
      </c>
      <c r="V2805" s="14">
        <v>45769</v>
      </c>
      <c r="Z2805" s="162" t="s">
        <v>4823</v>
      </c>
      <c r="AA2805" s="15">
        <v>0.55555555555555558</v>
      </c>
      <c r="AB2805" t="str">
        <f>IF(L2805="","",VLOOKUP(L2805&amp;I2805,Продукция!A:I,9,0))</f>
        <v>рекомендация производителя набора</v>
      </c>
      <c r="AC2805" s="14">
        <v>45791</v>
      </c>
      <c r="AD2805" s="11" t="s">
        <v>2676</v>
      </c>
      <c r="AE2805" s="11" t="s">
        <v>4823</v>
      </c>
      <c r="AF2805" t="str">
        <f>IF(AD2805="","",VLOOKUP(AD2805,'Сотрудники и ссылки'!A:B,2,0))</f>
        <v>Серолог</v>
      </c>
      <c r="AG2805">
        <f>IF(AD2805="","",VLOOKUP(AD2805,'Сотрудники и ссылки'!A:C,3,0))</f>
        <v>20007746</v>
      </c>
      <c r="AH2805" s="11" t="s">
        <v>2676</v>
      </c>
      <c r="AI2805" t="str">
        <f>IF(AH2805="","",VLOOKUP(AH2805,'Сотрудники и ссылки'!A:B,2,0))</f>
        <v>Серолог</v>
      </c>
      <c r="AJ2805">
        <f>IF(AH2805="","",VLOOKUP(AH2805,'Сотрудники и ссылки'!A:C,3,0))</f>
        <v>20007746</v>
      </c>
      <c r="AK2805" s="14">
        <v>45791</v>
      </c>
      <c r="AL2805" s="2">
        <f>IF(AK2805="","",AK2805+VLOOKUP(I2805,'Вид исследования'!B:E,4,0))</f>
        <v>45792</v>
      </c>
      <c r="AM2805" s="2">
        <f>IF(AK2805="","",AK2805+VLOOKUP(I2805,'Вид исследования'!B:F,5,0))</f>
        <v>45792</v>
      </c>
      <c r="AN2805" s="14">
        <v>45791</v>
      </c>
      <c r="AP2805" s="11" t="s">
        <v>189</v>
      </c>
      <c r="AQ2805" t="str">
        <f>IFERROR(IF(L2805="","",VLOOKUP(L2805&amp;I2805,Продукция!A:K,11,0)),"обратитесь к админ справочника")</f>
        <v>согласно рекомендациям производителя теста</v>
      </c>
      <c r="AR2805" s="11" t="s">
        <v>4823</v>
      </c>
      <c r="AS2805" t="str">
        <f>IFERROR(IF(L2805="","",VLOOKUP(L2805&amp;I2805,Продукция!A:J,10,0)),"обратитесь к админ справочника")</f>
        <v>инструкция по применению набора AI, Н5</v>
      </c>
      <c r="AT2805" s="11" t="s">
        <v>4823</v>
      </c>
      <c r="AU2805" s="11" t="s">
        <v>4823</v>
      </c>
      <c r="AV2805" s="11" t="s">
        <v>2676</v>
      </c>
      <c r="AW2805" s="11" t="s">
        <v>4824</v>
      </c>
      <c r="AX2805" s="11" t="s">
        <v>565</v>
      </c>
      <c r="AY2805" s="11" t="s">
        <v>1265</v>
      </c>
      <c r="AZ2805" s="11">
        <v>155</v>
      </c>
      <c r="BA2805" s="11">
        <v>5</v>
      </c>
      <c r="BC2805" s="11" t="s">
        <v>5109</v>
      </c>
    </row>
    <row r="2806" spans="1:55" x14ac:dyDescent="0.25">
      <c r="A2806" t="str">
        <f t="shared" si="49"/>
        <v>С/854IBD (BioChek) болезнь Гамборо уровень антител</v>
      </c>
      <c r="B2806" t="str">
        <f>IF(E2806="","",INDEX(Лаборатории!A:A,MATCH('Производственный контроль'!E2806,Лаборатории!B:B,0)))</f>
        <v xml:space="preserve">КУРИНОЕ ЦАРСТВО АО </v>
      </c>
      <c r="C2806" t="str">
        <f>IF(E2806="","",VLOOKUP(E2806,Лаборатории!B:D,3,0))</f>
        <v>U377_CHL</v>
      </c>
      <c r="D2806" s="12">
        <v>45785</v>
      </c>
      <c r="E2806" s="150" t="s">
        <v>793</v>
      </c>
      <c r="F2806" s="11" t="s">
        <v>544</v>
      </c>
      <c r="G2806" s="11" t="s">
        <v>565</v>
      </c>
      <c r="H2806" s="11" t="s">
        <v>262</v>
      </c>
      <c r="I2806" s="11" t="s">
        <v>3415</v>
      </c>
      <c r="J2806" t="str">
        <f>IF(L2806="","",VLOOKUP(L2806,Продукция!B:D,3,0))</f>
        <v>Биологический_материал</v>
      </c>
      <c r="K2806" t="str">
        <f>IF(L2806="","",VLOOKUP(L2806,Продукция!B:C,2,0))</f>
        <v>Сыворотка крови</v>
      </c>
      <c r="L2806" s="155" t="s">
        <v>302</v>
      </c>
      <c r="M2806">
        <f>IF(L2806="","",VLOOKUP(L2806,Продукция!B:L,11,0))</f>
        <v>0</v>
      </c>
      <c r="N2806" s="150" t="s">
        <v>873</v>
      </c>
      <c r="P2806" s="150" t="s">
        <v>340</v>
      </c>
      <c r="Q2806" s="150" t="s">
        <v>854</v>
      </c>
      <c r="R2806" s="153" t="s">
        <v>5287</v>
      </c>
      <c r="S2806" s="11">
        <v>18</v>
      </c>
      <c r="T2806" s="11" t="s">
        <v>5289</v>
      </c>
      <c r="V2806" s="14">
        <v>45769</v>
      </c>
      <c r="Z2806" s="162" t="s">
        <v>4823</v>
      </c>
      <c r="AA2806" s="15">
        <v>0.55555555555555558</v>
      </c>
      <c r="AB2806" t="str">
        <f>IF(L2806="","",VLOOKUP(L2806&amp;I2806,Продукция!A:I,9,0))</f>
        <v>рекомендация производителя набора</v>
      </c>
      <c r="AC2806" s="14">
        <v>45790</v>
      </c>
      <c r="AD2806" s="11" t="s">
        <v>2673</v>
      </c>
      <c r="AE2806" s="11" t="s">
        <v>4823</v>
      </c>
      <c r="AF2806" t="str">
        <f>IF(AD2806="","",VLOOKUP(AD2806,'Сотрудники и ссылки'!A:B,2,0))</f>
        <v>Серолог</v>
      </c>
      <c r="AG2806">
        <f>IF(AD2806="","",VLOOKUP(AD2806,'Сотрудники и ссылки'!A:C,3,0))</f>
        <v>20001771</v>
      </c>
      <c r="AH2806" s="11" t="s">
        <v>2673</v>
      </c>
      <c r="AI2806" t="str">
        <f>IF(AH2806="","",VLOOKUP(AH2806,'Сотрудники и ссылки'!A:B,2,0))</f>
        <v>Серолог</v>
      </c>
      <c r="AJ2806">
        <f>IF(AH2806="","",VLOOKUP(AH2806,'Сотрудники и ссылки'!A:C,3,0))</f>
        <v>20001771</v>
      </c>
      <c r="AK2806" s="14">
        <v>45790</v>
      </c>
      <c r="AL2806" s="2">
        <f>IF(AK2806="","",AK2806+VLOOKUP(I2806,'Вид исследования'!B:E,4,0))</f>
        <v>45791</v>
      </c>
      <c r="AM2806" s="2">
        <f>IF(AK2806="","",AK2806+VLOOKUP(I2806,'Вид исследования'!B:F,5,0))</f>
        <v>45791</v>
      </c>
      <c r="AN2806" s="14">
        <v>45790</v>
      </c>
      <c r="AP2806" s="11" t="s">
        <v>189</v>
      </c>
      <c r="AQ2806" t="str">
        <f>IFERROR(IF(L2806="","",VLOOKUP(L2806&amp;I2806,Продукция!A:K,11,0)),"обратитесь к админ справочника")</f>
        <v>согласно рекомендациям производителя теста</v>
      </c>
      <c r="AR2806" s="11" t="s">
        <v>4823</v>
      </c>
      <c r="AS2806" t="str">
        <f>IFERROR(IF(L2806="","",VLOOKUP(L2806&amp;I2806,Продукция!A:J,10,0)),"обратитесь к админ справочника")</f>
        <v>инструкция тест- ситема Биочек СК-113</v>
      </c>
      <c r="AT2806" s="11" t="s">
        <v>4823</v>
      </c>
      <c r="AU2806" s="11" t="s">
        <v>4823</v>
      </c>
      <c r="AV2806" s="11" t="s">
        <v>2673</v>
      </c>
      <c r="AW2806" s="11" t="s">
        <v>4824</v>
      </c>
      <c r="AX2806" s="11" t="s">
        <v>565</v>
      </c>
      <c r="AY2806" s="11" t="s">
        <v>1264</v>
      </c>
      <c r="AZ2806" s="11">
        <v>155</v>
      </c>
      <c r="BA2806" s="11">
        <v>5</v>
      </c>
      <c r="BC2806" s="11" t="s">
        <v>5109</v>
      </c>
    </row>
    <row r="2807" spans="1:55" x14ac:dyDescent="0.25">
      <c r="A2807" t="str">
        <f t="shared" si="49"/>
        <v>С/854REO (BioChek) реовирус уровень антител</v>
      </c>
      <c r="B2807" t="str">
        <f>IF(E2807="","",INDEX(Лаборатории!A:A,MATCH('Производственный контроль'!E2807,Лаборатории!B:B,0)))</f>
        <v xml:space="preserve">КУРИНОЕ ЦАРСТВО АО </v>
      </c>
      <c r="C2807" t="str">
        <f>IF(E2807="","",VLOOKUP(E2807,Лаборатории!B:D,3,0))</f>
        <v>U377_CHL</v>
      </c>
      <c r="D2807" s="12">
        <v>45785</v>
      </c>
      <c r="E2807" s="150" t="s">
        <v>793</v>
      </c>
      <c r="F2807" s="11" t="s">
        <v>544</v>
      </c>
      <c r="G2807" s="11" t="s">
        <v>565</v>
      </c>
      <c r="H2807" s="11" t="s">
        <v>262</v>
      </c>
      <c r="I2807" s="11" t="s">
        <v>3426</v>
      </c>
      <c r="J2807" t="str">
        <f>IF(L2807="","",VLOOKUP(L2807,Продукция!B:D,3,0))</f>
        <v>Биологический_материал</v>
      </c>
      <c r="K2807" t="str">
        <f>IF(L2807="","",VLOOKUP(L2807,Продукция!B:C,2,0))</f>
        <v>Сыворотка крови</v>
      </c>
      <c r="L2807" s="155" t="s">
        <v>302</v>
      </c>
      <c r="M2807">
        <f>IF(L2807="","",VLOOKUP(L2807,Продукция!B:L,11,0))</f>
        <v>0</v>
      </c>
      <c r="N2807" s="150" t="s">
        <v>873</v>
      </c>
      <c r="P2807" s="150" t="s">
        <v>340</v>
      </c>
      <c r="Q2807" s="150" t="s">
        <v>854</v>
      </c>
      <c r="R2807" s="153" t="s">
        <v>5287</v>
      </c>
      <c r="S2807" s="11">
        <v>18</v>
      </c>
      <c r="T2807" s="11" t="s">
        <v>5289</v>
      </c>
      <c r="V2807" s="14">
        <v>45769</v>
      </c>
      <c r="Z2807" s="162" t="s">
        <v>4823</v>
      </c>
      <c r="AA2807" s="15">
        <v>0.55555555555555558</v>
      </c>
      <c r="AB2807" t="str">
        <f>IF(L2807="","",VLOOKUP(L2807&amp;I2807,Продукция!A:I,9,0))</f>
        <v>рекомендация производителя набора</v>
      </c>
      <c r="AC2807" s="14">
        <v>45790</v>
      </c>
      <c r="AD2807" s="11" t="s">
        <v>2673</v>
      </c>
      <c r="AE2807" s="11" t="s">
        <v>4823</v>
      </c>
      <c r="AF2807" t="str">
        <f>IF(AD2807="","",VLOOKUP(AD2807,'Сотрудники и ссылки'!A:B,2,0))</f>
        <v>Серолог</v>
      </c>
      <c r="AG2807">
        <f>IF(AD2807="","",VLOOKUP(AD2807,'Сотрудники и ссылки'!A:C,3,0))</f>
        <v>20001771</v>
      </c>
      <c r="AH2807" s="11" t="s">
        <v>2673</v>
      </c>
      <c r="AI2807" t="str">
        <f>IF(AH2807="","",VLOOKUP(AH2807,'Сотрудники и ссылки'!A:B,2,0))</f>
        <v>Серолог</v>
      </c>
      <c r="AJ2807">
        <f>IF(AH2807="","",VLOOKUP(AH2807,'Сотрудники и ссылки'!A:C,3,0))</f>
        <v>20001771</v>
      </c>
      <c r="AK2807" s="14">
        <v>45790</v>
      </c>
      <c r="AL2807" s="2">
        <f>IF(AK2807="","",AK2807+VLOOKUP(I2807,'Вид исследования'!B:E,4,0))</f>
        <v>45791</v>
      </c>
      <c r="AM2807" s="2">
        <f>IF(AK2807="","",AK2807+VLOOKUP(I2807,'Вид исследования'!B:F,5,0))</f>
        <v>45791</v>
      </c>
      <c r="AN2807" s="14">
        <v>45790</v>
      </c>
      <c r="AP2807" s="11" t="s">
        <v>189</v>
      </c>
      <c r="AQ2807" t="str">
        <f>IFERROR(IF(L2807="","",VLOOKUP(L2807&amp;I2807,Продукция!A:K,11,0)),"обратитесь к админ справочника")</f>
        <v>согласно рекомендациям производителя теста</v>
      </c>
      <c r="AR2807" s="11" t="s">
        <v>4823</v>
      </c>
      <c r="AS2807" t="str">
        <f>IFERROR(IF(L2807="","",VLOOKUP(L2807&amp;I2807,Продукция!A:J,10,0)),"обратитесь к админ справочника")</f>
        <v>инструкция тест- ситема Биочек СК -110</v>
      </c>
      <c r="AT2807" s="11" t="s">
        <v>4823</v>
      </c>
      <c r="AU2807" s="11" t="s">
        <v>4823</v>
      </c>
      <c r="AV2807" s="11" t="s">
        <v>2673</v>
      </c>
      <c r="AW2807" s="11" t="s">
        <v>4824</v>
      </c>
      <c r="AX2807" s="11" t="s">
        <v>565</v>
      </c>
      <c r="AY2807" s="11" t="s">
        <v>1264</v>
      </c>
      <c r="AZ2807" s="11">
        <v>155</v>
      </c>
      <c r="BA2807" s="11">
        <v>5</v>
      </c>
      <c r="BC2807" s="11" t="s">
        <v>5109</v>
      </c>
    </row>
    <row r="2808" spans="1:55" x14ac:dyDescent="0.25">
      <c r="A2808" t="str">
        <f t="shared" si="49"/>
        <v>С/854MG (BioChek) микоплазма галлисептикум уровень антител</v>
      </c>
      <c r="B2808" t="str">
        <f>IF(E2808="","",INDEX(Лаборатории!A:A,MATCH('Производственный контроль'!E2808,Лаборатории!B:B,0)))</f>
        <v xml:space="preserve">КУРИНОЕ ЦАРСТВО АО </v>
      </c>
      <c r="C2808" t="str">
        <f>IF(E2808="","",VLOOKUP(E2808,Лаборатории!B:D,3,0))</f>
        <v>U377_CHL</v>
      </c>
      <c r="D2808" s="12">
        <v>45785</v>
      </c>
      <c r="E2808" s="150" t="s">
        <v>793</v>
      </c>
      <c r="F2808" s="11" t="s">
        <v>544</v>
      </c>
      <c r="G2808" s="11" t="s">
        <v>565</v>
      </c>
      <c r="H2808" s="11" t="s">
        <v>262</v>
      </c>
      <c r="I2808" s="11" t="s">
        <v>3422</v>
      </c>
      <c r="J2808" t="str">
        <f>IF(L2808="","",VLOOKUP(L2808,Продукция!B:D,3,0))</f>
        <v>Биологический_материал</v>
      </c>
      <c r="K2808" t="str">
        <f>IF(L2808="","",VLOOKUP(L2808,Продукция!B:C,2,0))</f>
        <v>Сыворотка крови</v>
      </c>
      <c r="L2808" s="155" t="s">
        <v>302</v>
      </c>
      <c r="M2808">
        <f>IF(L2808="","",VLOOKUP(L2808,Продукция!B:L,11,0))</f>
        <v>0</v>
      </c>
      <c r="N2808" s="150" t="s">
        <v>873</v>
      </c>
      <c r="P2808" s="150" t="s">
        <v>340</v>
      </c>
      <c r="Q2808" s="150" t="s">
        <v>854</v>
      </c>
      <c r="R2808" s="153" t="s">
        <v>5287</v>
      </c>
      <c r="S2808" s="11">
        <v>18</v>
      </c>
      <c r="T2808" s="11" t="s">
        <v>5289</v>
      </c>
      <c r="V2808" s="14">
        <v>45769</v>
      </c>
      <c r="Z2808" s="162" t="s">
        <v>4823</v>
      </c>
      <c r="AA2808" s="15">
        <v>0.55555555555555558</v>
      </c>
      <c r="AB2808" t="str">
        <f>IF(L2808="","",VLOOKUP(L2808&amp;I2808,Продукция!A:I,9,0))</f>
        <v>рекомендация производителя набора</v>
      </c>
      <c r="AC2808" s="14">
        <v>45790</v>
      </c>
      <c r="AD2808" s="11" t="s">
        <v>2673</v>
      </c>
      <c r="AE2808" s="11" t="s">
        <v>4823</v>
      </c>
      <c r="AF2808" t="str">
        <f>IF(AD2808="","",VLOOKUP(AD2808,'Сотрудники и ссылки'!A:B,2,0))</f>
        <v>Серолог</v>
      </c>
      <c r="AG2808">
        <f>IF(AD2808="","",VLOOKUP(AD2808,'Сотрудники и ссылки'!A:C,3,0))</f>
        <v>20001771</v>
      </c>
      <c r="AH2808" s="11" t="s">
        <v>2673</v>
      </c>
      <c r="AI2808" t="str">
        <f>IF(AH2808="","",VLOOKUP(AH2808,'Сотрудники и ссылки'!A:B,2,0))</f>
        <v>Серолог</v>
      </c>
      <c r="AJ2808">
        <f>IF(AH2808="","",VLOOKUP(AH2808,'Сотрудники и ссылки'!A:C,3,0))</f>
        <v>20001771</v>
      </c>
      <c r="AK2808" s="14">
        <v>45790</v>
      </c>
      <c r="AL2808" s="2">
        <f>IF(AK2808="","",AK2808+VLOOKUP(I2808,'Вид исследования'!B:E,4,0))</f>
        <v>45791</v>
      </c>
      <c r="AM2808" s="2">
        <f>IF(AK2808="","",AK2808+VLOOKUP(I2808,'Вид исследования'!B:F,5,0))</f>
        <v>45791</v>
      </c>
      <c r="AN2808" s="14">
        <v>45790</v>
      </c>
      <c r="AP2808" s="11" t="s">
        <v>189</v>
      </c>
      <c r="AQ2808" t="str">
        <f>IFERROR(IF(L2808="","",VLOOKUP(L2808&amp;I2808,Продукция!A:K,11,0)),"обратитесь к админ справочника")</f>
        <v>согласно рекомендациям производителя теста</v>
      </c>
      <c r="AR2808" s="11" t="s">
        <v>4823</v>
      </c>
      <c r="AS2808" t="str">
        <f>IFERROR(IF(L2808="","",VLOOKUP(L2808&amp;I2808,Продукция!A:J,10,0)),"обратитесь к админ справочника")</f>
        <v>инструкция тест- ситема Биочек СК -114</v>
      </c>
      <c r="AT2808" s="11" t="s">
        <v>4823</v>
      </c>
      <c r="AU2808" s="11" t="s">
        <v>4823</v>
      </c>
      <c r="AV2808" s="11" t="s">
        <v>2673</v>
      </c>
      <c r="AW2808" s="11" t="s">
        <v>4824</v>
      </c>
      <c r="AX2808" s="11" t="s">
        <v>565</v>
      </c>
      <c r="AY2808" s="11" t="s">
        <v>1264</v>
      </c>
      <c r="AZ2808" s="11">
        <v>155</v>
      </c>
      <c r="BA2808" s="11">
        <v>5</v>
      </c>
      <c r="BC2808" s="11" t="s">
        <v>5109</v>
      </c>
    </row>
    <row r="2809" spans="1:55" x14ac:dyDescent="0.25">
      <c r="A2809" t="str">
        <f t="shared" si="49"/>
        <v>С/854MS (BioChek) микоплазма синовия уровень антител</v>
      </c>
      <c r="B2809" t="str">
        <f>IF(E2809="","",INDEX(Лаборатории!A:A,MATCH('Производственный контроль'!E2809,Лаборатории!B:B,0)))</f>
        <v xml:space="preserve">КУРИНОЕ ЦАРСТВО АО </v>
      </c>
      <c r="C2809" t="str">
        <f>IF(E2809="","",VLOOKUP(E2809,Лаборатории!B:D,3,0))</f>
        <v>U377_CHL</v>
      </c>
      <c r="D2809" s="12">
        <v>45785</v>
      </c>
      <c r="E2809" s="150" t="s">
        <v>793</v>
      </c>
      <c r="F2809" s="11" t="s">
        <v>544</v>
      </c>
      <c r="G2809" s="11" t="s">
        <v>565</v>
      </c>
      <c r="H2809" s="11" t="s">
        <v>262</v>
      </c>
      <c r="I2809" s="11" t="s">
        <v>3423</v>
      </c>
      <c r="J2809" t="str">
        <f>IF(L2809="","",VLOOKUP(L2809,Продукция!B:D,3,0))</f>
        <v>Биологический_материал</v>
      </c>
      <c r="K2809" t="str">
        <f>IF(L2809="","",VLOOKUP(L2809,Продукция!B:C,2,0))</f>
        <v>Сыворотка крови</v>
      </c>
      <c r="L2809" s="155" t="s">
        <v>302</v>
      </c>
      <c r="M2809">
        <f>IF(L2809="","",VLOOKUP(L2809,Продукция!B:L,11,0))</f>
        <v>0</v>
      </c>
      <c r="N2809" s="150" t="s">
        <v>873</v>
      </c>
      <c r="P2809" s="150" t="s">
        <v>340</v>
      </c>
      <c r="Q2809" s="150" t="s">
        <v>854</v>
      </c>
      <c r="R2809" s="153" t="s">
        <v>5287</v>
      </c>
      <c r="S2809" s="11">
        <v>18</v>
      </c>
      <c r="T2809" s="11" t="s">
        <v>5289</v>
      </c>
      <c r="V2809" s="14">
        <v>45769</v>
      </c>
      <c r="Z2809" s="162" t="s">
        <v>4823</v>
      </c>
      <c r="AA2809" s="15">
        <v>0.55555555555555558</v>
      </c>
      <c r="AB2809" t="str">
        <f>IF(L2809="","",VLOOKUP(L2809&amp;I2809,Продукция!A:I,9,0))</f>
        <v>рекомендация производителя набора</v>
      </c>
      <c r="AC2809" s="14">
        <v>45790</v>
      </c>
      <c r="AD2809" s="11" t="s">
        <v>2676</v>
      </c>
      <c r="AE2809" s="11" t="s">
        <v>4823</v>
      </c>
      <c r="AF2809" t="str">
        <f>IF(AD2809="","",VLOOKUP(AD2809,'Сотрудники и ссылки'!A:B,2,0))</f>
        <v>Серолог</v>
      </c>
      <c r="AG2809">
        <f>IF(AD2809="","",VLOOKUP(AD2809,'Сотрудники и ссылки'!A:C,3,0))</f>
        <v>20007746</v>
      </c>
      <c r="AH2809" s="11" t="s">
        <v>2676</v>
      </c>
      <c r="AI2809" t="str">
        <f>IF(AH2809="","",VLOOKUP(AH2809,'Сотрудники и ссылки'!A:B,2,0))</f>
        <v>Серолог</v>
      </c>
      <c r="AJ2809">
        <f>IF(AH2809="","",VLOOKUP(AH2809,'Сотрудники и ссылки'!A:C,3,0))</f>
        <v>20007746</v>
      </c>
      <c r="AK2809" s="14">
        <v>45790</v>
      </c>
      <c r="AL2809" s="2">
        <f>IF(AK2809="","",AK2809+VLOOKUP(I2809,'Вид исследования'!B:E,4,0))</f>
        <v>45791</v>
      </c>
      <c r="AM2809" s="2">
        <f>IF(AK2809="","",AK2809+VLOOKUP(I2809,'Вид исследования'!B:F,5,0))</f>
        <v>45791</v>
      </c>
      <c r="AN2809" s="14">
        <v>45790</v>
      </c>
      <c r="AP2809" s="11" t="s">
        <v>189</v>
      </c>
      <c r="AQ2809" t="str">
        <f>IFERROR(IF(L2809="","",VLOOKUP(L2809&amp;I2809,Продукция!A:K,11,0)),"обратитесь к админ справочника")</f>
        <v>согласно рекомендациям производителя теста</v>
      </c>
      <c r="AR2809" s="11" t="s">
        <v>4823</v>
      </c>
      <c r="AS2809" t="str">
        <f>IFERROR(IF(L2809="","",VLOOKUP(L2809&amp;I2809,Продукция!A:J,10,0)),"обратитесь к админ справочника")</f>
        <v>инструкция тест- ситема Биочек СК -115</v>
      </c>
      <c r="AT2809" s="11" t="s">
        <v>4823</v>
      </c>
      <c r="AU2809" s="11" t="s">
        <v>4823</v>
      </c>
      <c r="AV2809" s="11" t="s">
        <v>2676</v>
      </c>
      <c r="AW2809" s="11" t="s">
        <v>4824</v>
      </c>
      <c r="AX2809" s="11" t="s">
        <v>565</v>
      </c>
      <c r="AY2809" s="11" t="s">
        <v>1264</v>
      </c>
      <c r="AZ2809" s="11">
        <v>155</v>
      </c>
      <c r="BA2809" s="11">
        <v>5</v>
      </c>
      <c r="BC2809" s="11" t="s">
        <v>5109</v>
      </c>
    </row>
    <row r="2810" spans="1:55" x14ac:dyDescent="0.25">
      <c r="A2810" t="str">
        <f t="shared" si="49"/>
        <v>С/854AE (BioChek) энцефаломиелит уровень антител</v>
      </c>
      <c r="B2810" t="str">
        <f>IF(E2810="","",INDEX(Лаборатории!A:A,MATCH('Производственный контроль'!E2810,Лаборатории!B:B,0)))</f>
        <v xml:space="preserve">КУРИНОЕ ЦАРСТВО АО </v>
      </c>
      <c r="C2810" t="str">
        <f>IF(E2810="","",VLOOKUP(E2810,Лаборатории!B:D,3,0))</f>
        <v>U377_CHL</v>
      </c>
      <c r="D2810" s="12">
        <v>45785</v>
      </c>
      <c r="E2810" s="150" t="s">
        <v>793</v>
      </c>
      <c r="F2810" s="11" t="s">
        <v>544</v>
      </c>
      <c r="G2810" s="11" t="s">
        <v>565</v>
      </c>
      <c r="H2810" s="11" t="s">
        <v>262</v>
      </c>
      <c r="I2810" s="11" t="s">
        <v>3405</v>
      </c>
      <c r="J2810" t="str">
        <f>IF(L2810="","",VLOOKUP(L2810,Продукция!B:D,3,0))</f>
        <v>Биологический_материал</v>
      </c>
      <c r="K2810" t="str">
        <f>IF(L2810="","",VLOOKUP(L2810,Продукция!B:C,2,0))</f>
        <v>Сыворотка крови</v>
      </c>
      <c r="L2810" s="155" t="s">
        <v>302</v>
      </c>
      <c r="M2810">
        <f>IF(L2810="","",VLOOKUP(L2810,Продукция!B:L,11,0))</f>
        <v>0</v>
      </c>
      <c r="N2810" s="150" t="s">
        <v>873</v>
      </c>
      <c r="P2810" s="150" t="s">
        <v>340</v>
      </c>
      <c r="Q2810" s="150" t="s">
        <v>854</v>
      </c>
      <c r="R2810" s="153" t="s">
        <v>5287</v>
      </c>
      <c r="S2810" s="11">
        <v>18</v>
      </c>
      <c r="T2810" s="11" t="s">
        <v>5289</v>
      </c>
      <c r="V2810" s="14">
        <v>45769</v>
      </c>
      <c r="Z2810" s="162" t="s">
        <v>4823</v>
      </c>
      <c r="AA2810" s="15">
        <v>0.55555555555555558</v>
      </c>
      <c r="AB2810" t="str">
        <f>IF(L2810="","",VLOOKUP(L2810&amp;I2810,Продукция!A:I,9,0))</f>
        <v>рекомендация производителя набора</v>
      </c>
      <c r="AC2810" s="14">
        <v>45790</v>
      </c>
      <c r="AD2810" s="11" t="s">
        <v>2676</v>
      </c>
      <c r="AE2810" s="11" t="s">
        <v>4823</v>
      </c>
      <c r="AF2810" t="str">
        <f>IF(AD2810="","",VLOOKUP(AD2810,'Сотрудники и ссылки'!A:B,2,0))</f>
        <v>Серолог</v>
      </c>
      <c r="AG2810">
        <f>IF(AD2810="","",VLOOKUP(AD2810,'Сотрудники и ссылки'!A:C,3,0))</f>
        <v>20007746</v>
      </c>
      <c r="AH2810" s="11" t="s">
        <v>2676</v>
      </c>
      <c r="AI2810" t="str">
        <f>IF(AH2810="","",VLOOKUP(AH2810,'Сотрудники и ссылки'!A:B,2,0))</f>
        <v>Серолог</v>
      </c>
      <c r="AJ2810">
        <f>IF(AH2810="","",VLOOKUP(AH2810,'Сотрудники и ссылки'!A:C,3,0))</f>
        <v>20007746</v>
      </c>
      <c r="AK2810" s="14">
        <v>45790</v>
      </c>
      <c r="AL2810" s="2">
        <f>IF(AK2810="","",AK2810+VLOOKUP(I2810,'Вид исследования'!B:E,4,0))</f>
        <v>45791</v>
      </c>
      <c r="AM2810" s="2">
        <f>IF(AK2810="","",AK2810+VLOOKUP(I2810,'Вид исследования'!B:F,5,0))</f>
        <v>45791</v>
      </c>
      <c r="AN2810" s="14">
        <v>45790</v>
      </c>
      <c r="AP2810" s="11" t="s">
        <v>189</v>
      </c>
      <c r="AQ2810" t="str">
        <f>IFERROR(IF(L2810="","",VLOOKUP(L2810&amp;I2810,Продукция!A:K,11,0)),"обратитесь к админ справочника")</f>
        <v>согласно рекомендациям производителя теста</v>
      </c>
      <c r="AR2810" s="11" t="s">
        <v>4823</v>
      </c>
      <c r="AS2810" t="str">
        <f>IFERROR(IF(L2810="","",VLOOKUP(L2810&amp;I2810,Продукция!A:J,10,0)),"обратитесь к админ справочника")</f>
        <v>инструкция тест- ситема Биочек СК -123</v>
      </c>
      <c r="AT2810" s="11" t="s">
        <v>4823</v>
      </c>
      <c r="AU2810" s="11" t="s">
        <v>4823</v>
      </c>
      <c r="AV2810" s="11" t="s">
        <v>2676</v>
      </c>
      <c r="AW2810" s="11" t="s">
        <v>4824</v>
      </c>
      <c r="AX2810" s="11" t="s">
        <v>565</v>
      </c>
      <c r="AY2810" s="11" t="s">
        <v>1264</v>
      </c>
      <c r="AZ2810" s="11">
        <v>155</v>
      </c>
      <c r="BA2810" s="11">
        <v>5</v>
      </c>
      <c r="BC2810" s="11" t="s">
        <v>5109</v>
      </c>
    </row>
    <row r="2811" spans="1:55" x14ac:dyDescent="0.25">
      <c r="A2811" t="str">
        <f t="shared" si="49"/>
        <v xml:space="preserve">С/854CAV (BioChek) анемия уровень антител </v>
      </c>
      <c r="B2811" t="str">
        <f>IF(E2811="","",INDEX(Лаборатории!A:A,MATCH('Производственный контроль'!E2811,Лаборатории!B:B,0)))</f>
        <v xml:space="preserve">КУРИНОЕ ЦАРСТВО АО </v>
      </c>
      <c r="C2811" t="str">
        <f>IF(E2811="","",VLOOKUP(E2811,Лаборатории!B:D,3,0))</f>
        <v>U377_CHL</v>
      </c>
      <c r="D2811" s="12">
        <v>45785</v>
      </c>
      <c r="E2811" s="150" t="s">
        <v>793</v>
      </c>
      <c r="F2811" s="11" t="s">
        <v>544</v>
      </c>
      <c r="G2811" s="11" t="s">
        <v>565</v>
      </c>
      <c r="H2811" s="11" t="s">
        <v>262</v>
      </c>
      <c r="I2811" s="11" t="s">
        <v>3412</v>
      </c>
      <c r="J2811" t="str">
        <f>IF(L2811="","",VLOOKUP(L2811,Продукция!B:D,3,0))</f>
        <v>Биологический_материал</v>
      </c>
      <c r="K2811" t="str">
        <f>IF(L2811="","",VLOOKUP(L2811,Продукция!B:C,2,0))</f>
        <v>Сыворотка крови</v>
      </c>
      <c r="L2811" s="155" t="s">
        <v>302</v>
      </c>
      <c r="M2811">
        <f>IF(L2811="","",VLOOKUP(L2811,Продукция!B:L,11,0))</f>
        <v>0</v>
      </c>
      <c r="N2811" s="150" t="s">
        <v>873</v>
      </c>
      <c r="P2811" s="150" t="s">
        <v>340</v>
      </c>
      <c r="Q2811" s="150" t="s">
        <v>854</v>
      </c>
      <c r="R2811" s="153" t="s">
        <v>5287</v>
      </c>
      <c r="S2811" s="11">
        <v>18</v>
      </c>
      <c r="T2811" s="11" t="s">
        <v>5289</v>
      </c>
      <c r="V2811" s="14">
        <v>45769</v>
      </c>
      <c r="Z2811" s="162" t="s">
        <v>4823</v>
      </c>
      <c r="AA2811" s="15">
        <v>0.55555555555555558</v>
      </c>
      <c r="AB2811" t="str">
        <f>IF(L2811="","",VLOOKUP(L2811&amp;I2811,Продукция!A:I,9,0))</f>
        <v>рекомендация производителя набора</v>
      </c>
      <c r="AC2811" s="14">
        <v>45790</v>
      </c>
      <c r="AD2811" s="11" t="s">
        <v>2676</v>
      </c>
      <c r="AE2811" s="11" t="s">
        <v>4823</v>
      </c>
      <c r="AF2811" t="str">
        <f>IF(AD2811="","",VLOOKUP(AD2811,'Сотрудники и ссылки'!A:B,2,0))</f>
        <v>Серолог</v>
      </c>
      <c r="AG2811">
        <f>IF(AD2811="","",VLOOKUP(AD2811,'Сотрудники и ссылки'!A:C,3,0))</f>
        <v>20007746</v>
      </c>
      <c r="AH2811" s="11" t="s">
        <v>2676</v>
      </c>
      <c r="AI2811" t="str">
        <f>IF(AH2811="","",VLOOKUP(AH2811,'Сотрудники и ссылки'!A:B,2,0))</f>
        <v>Серолог</v>
      </c>
      <c r="AJ2811">
        <f>IF(AH2811="","",VLOOKUP(AH2811,'Сотрудники и ссылки'!A:C,3,0))</f>
        <v>20007746</v>
      </c>
      <c r="AK2811" s="14">
        <v>45790</v>
      </c>
      <c r="AL2811" s="2">
        <f>IF(AK2811="","",AK2811+VLOOKUP(I2811,'Вид исследования'!B:E,4,0))</f>
        <v>45791</v>
      </c>
      <c r="AM2811" s="2">
        <f>IF(AK2811="","",AK2811+VLOOKUP(I2811,'Вид исследования'!B:F,5,0))</f>
        <v>45791</v>
      </c>
      <c r="AN2811" s="14">
        <v>45790</v>
      </c>
      <c r="AP2811" s="11" t="s">
        <v>189</v>
      </c>
      <c r="AQ2811" t="str">
        <f>IFERROR(IF(L2811="","",VLOOKUP(L2811&amp;I2811,Продукция!A:K,11,0)),"обратитесь к админ справочника")</f>
        <v>согласно рекомендациям производителя теста</v>
      </c>
      <c r="AR2811" s="11" t="s">
        <v>4823</v>
      </c>
      <c r="AS2811" t="str">
        <f>IFERROR(IF(L2811="","",VLOOKUP(L2811&amp;I2811,Продукция!A:J,10,0)),"обратитесь к админ справочника")</f>
        <v>инструкция тест- ситема Биочек СК -126</v>
      </c>
      <c r="AT2811" s="11" t="s">
        <v>4823</v>
      </c>
      <c r="AU2811" s="11" t="s">
        <v>4823</v>
      </c>
      <c r="AV2811" s="11" t="s">
        <v>2676</v>
      </c>
      <c r="AW2811" s="11" t="s">
        <v>4824</v>
      </c>
      <c r="AX2811" s="11" t="s">
        <v>565</v>
      </c>
      <c r="AY2811" s="11" t="s">
        <v>1264</v>
      </c>
      <c r="AZ2811" s="11">
        <v>155</v>
      </c>
      <c r="BA2811" s="11">
        <v>5</v>
      </c>
      <c r="BC2811" s="11" t="s">
        <v>5109</v>
      </c>
    </row>
    <row r="2812" spans="1:55" x14ac:dyDescent="0.25">
      <c r="A2812" t="str">
        <f t="shared" si="49"/>
        <v>С/854IBD (BioChek) болезнь Гамборо уровень антител</v>
      </c>
      <c r="B2812" t="str">
        <f>IF(E2812="","",INDEX(Лаборатории!A:A,MATCH('Производственный контроль'!E2812,Лаборатории!B:B,0)))</f>
        <v xml:space="preserve">КУРИНОЕ ЦАРСТВО АО </v>
      </c>
      <c r="C2812" t="str">
        <f>IF(E2812="","",VLOOKUP(E2812,Лаборатории!B:D,3,0))</f>
        <v>U377_CHL</v>
      </c>
      <c r="D2812" s="12">
        <v>45785</v>
      </c>
      <c r="E2812" s="150" t="s">
        <v>793</v>
      </c>
      <c r="F2812" s="11" t="s">
        <v>544</v>
      </c>
      <c r="G2812" s="11" t="s">
        <v>565</v>
      </c>
      <c r="H2812" s="11" t="s">
        <v>262</v>
      </c>
      <c r="I2812" s="11" t="s">
        <v>3415</v>
      </c>
      <c r="J2812" t="str">
        <f>IF(L2812="","",VLOOKUP(L2812,Продукция!B:D,3,0))</f>
        <v>Биологический_материал</v>
      </c>
      <c r="K2812" t="str">
        <f>IF(L2812="","",VLOOKUP(L2812,Продукция!B:C,2,0))</f>
        <v>Сыворотка крови</v>
      </c>
      <c r="L2812" s="155" t="s">
        <v>302</v>
      </c>
      <c r="M2812">
        <f>IF(L2812="","",VLOOKUP(L2812,Продукция!B:L,11,0))</f>
        <v>0</v>
      </c>
      <c r="N2812" s="150" t="s">
        <v>873</v>
      </c>
      <c r="P2812" s="150" t="s">
        <v>340</v>
      </c>
      <c r="Q2812" s="150" t="s">
        <v>854</v>
      </c>
      <c r="R2812" s="153" t="s">
        <v>5288</v>
      </c>
      <c r="S2812" s="11">
        <v>18</v>
      </c>
      <c r="T2812" s="11" t="s">
        <v>5289</v>
      </c>
      <c r="V2812" s="14">
        <v>45769</v>
      </c>
      <c r="Z2812" s="162" t="s">
        <v>4823</v>
      </c>
      <c r="AA2812" s="15">
        <v>0.55555555555555558</v>
      </c>
      <c r="AB2812" t="str">
        <f>IF(L2812="","",VLOOKUP(L2812&amp;I2812,Продукция!A:I,9,0))</f>
        <v>рекомендация производителя набора</v>
      </c>
      <c r="AC2812" s="14">
        <v>45790</v>
      </c>
      <c r="AD2812" s="11" t="s">
        <v>2673</v>
      </c>
      <c r="AE2812" s="11" t="s">
        <v>4823</v>
      </c>
      <c r="AF2812" t="str">
        <f>IF(AD2812="","",VLOOKUP(AD2812,'Сотрудники и ссылки'!A:B,2,0))</f>
        <v>Серолог</v>
      </c>
      <c r="AG2812">
        <f>IF(AD2812="","",VLOOKUP(AD2812,'Сотрудники и ссылки'!A:C,3,0))</f>
        <v>20001771</v>
      </c>
      <c r="AH2812" s="11" t="s">
        <v>2673</v>
      </c>
      <c r="AI2812" t="str">
        <f>IF(AH2812="","",VLOOKUP(AH2812,'Сотрудники и ссылки'!A:B,2,0))</f>
        <v>Серолог</v>
      </c>
      <c r="AJ2812">
        <f>IF(AH2812="","",VLOOKUP(AH2812,'Сотрудники и ссылки'!A:C,3,0))</f>
        <v>20001771</v>
      </c>
      <c r="AK2812" s="14">
        <v>45790</v>
      </c>
      <c r="AL2812" s="2">
        <f>IF(AK2812="","",AK2812+VLOOKUP(I2812,'Вид исследования'!B:E,4,0))</f>
        <v>45791</v>
      </c>
      <c r="AM2812" s="2">
        <f>IF(AK2812="","",AK2812+VLOOKUP(I2812,'Вид исследования'!B:F,5,0))</f>
        <v>45791</v>
      </c>
      <c r="AN2812" s="14">
        <v>45790</v>
      </c>
      <c r="AP2812" s="11" t="s">
        <v>189</v>
      </c>
      <c r="AQ2812" t="str">
        <f>IFERROR(IF(L2812="","",VLOOKUP(L2812&amp;I2812,Продукция!A:K,11,0)),"обратитесь к админ справочника")</f>
        <v>согласно рекомендациям производителя теста</v>
      </c>
      <c r="AR2812" s="11" t="s">
        <v>4823</v>
      </c>
      <c r="AS2812" t="str">
        <f>IFERROR(IF(L2812="","",VLOOKUP(L2812&amp;I2812,Продукция!A:J,10,0)),"обратитесь к админ справочника")</f>
        <v>инструкция тест- ситема Биочек СК-113</v>
      </c>
      <c r="AT2812" s="11" t="s">
        <v>4823</v>
      </c>
      <c r="AU2812" s="11" t="s">
        <v>4823</v>
      </c>
      <c r="AV2812" s="11" t="s">
        <v>2673</v>
      </c>
      <c r="AW2812" s="11" t="s">
        <v>4824</v>
      </c>
      <c r="AX2812" s="11" t="s">
        <v>565</v>
      </c>
      <c r="AY2812" s="11" t="s">
        <v>1265</v>
      </c>
      <c r="AZ2812" s="11">
        <v>155</v>
      </c>
      <c r="BA2812" s="11">
        <v>5</v>
      </c>
      <c r="BC2812" s="11" t="s">
        <v>5109</v>
      </c>
    </row>
    <row r="2813" spans="1:55" x14ac:dyDescent="0.25">
      <c r="A2813" t="str">
        <f t="shared" si="49"/>
        <v>С/854REO (BioChek) реовирус уровень антител</v>
      </c>
      <c r="B2813" t="str">
        <f>IF(E2813="","",INDEX(Лаборатории!A:A,MATCH('Производственный контроль'!E2813,Лаборатории!B:B,0)))</f>
        <v xml:space="preserve">КУРИНОЕ ЦАРСТВО АО </v>
      </c>
      <c r="C2813" t="str">
        <f>IF(E2813="","",VLOOKUP(E2813,Лаборатории!B:D,3,0))</f>
        <v>U377_CHL</v>
      </c>
      <c r="D2813" s="12">
        <v>45785</v>
      </c>
      <c r="E2813" s="150" t="s">
        <v>793</v>
      </c>
      <c r="F2813" s="11" t="s">
        <v>544</v>
      </c>
      <c r="G2813" s="11" t="s">
        <v>565</v>
      </c>
      <c r="H2813" s="11" t="s">
        <v>262</v>
      </c>
      <c r="I2813" s="11" t="s">
        <v>3426</v>
      </c>
      <c r="J2813" t="str">
        <f>IF(L2813="","",VLOOKUP(L2813,Продукция!B:D,3,0))</f>
        <v>Биологический_материал</v>
      </c>
      <c r="K2813" t="str">
        <f>IF(L2813="","",VLOOKUP(L2813,Продукция!B:C,2,0))</f>
        <v>Сыворотка крови</v>
      </c>
      <c r="L2813" s="155" t="s">
        <v>302</v>
      </c>
      <c r="M2813">
        <f>IF(L2813="","",VLOOKUP(L2813,Продукция!B:L,11,0))</f>
        <v>0</v>
      </c>
      <c r="N2813" s="150" t="s">
        <v>873</v>
      </c>
      <c r="P2813" s="150" t="s">
        <v>340</v>
      </c>
      <c r="Q2813" s="150" t="s">
        <v>854</v>
      </c>
      <c r="R2813" s="153" t="s">
        <v>5288</v>
      </c>
      <c r="S2813" s="11">
        <v>18</v>
      </c>
      <c r="T2813" s="11" t="s">
        <v>5289</v>
      </c>
      <c r="V2813" s="14">
        <v>45769</v>
      </c>
      <c r="Z2813" s="162" t="s">
        <v>4823</v>
      </c>
      <c r="AA2813" s="15">
        <v>0.55555555555555558</v>
      </c>
      <c r="AB2813" t="str">
        <f>IF(L2813="","",VLOOKUP(L2813&amp;I2813,Продукция!A:I,9,0))</f>
        <v>рекомендация производителя набора</v>
      </c>
      <c r="AC2813" s="14">
        <v>45790</v>
      </c>
      <c r="AD2813" s="11" t="s">
        <v>2673</v>
      </c>
      <c r="AE2813" s="11" t="s">
        <v>4823</v>
      </c>
      <c r="AF2813" t="str">
        <f>IF(AD2813="","",VLOOKUP(AD2813,'Сотрудники и ссылки'!A:B,2,0))</f>
        <v>Серолог</v>
      </c>
      <c r="AG2813">
        <f>IF(AD2813="","",VLOOKUP(AD2813,'Сотрудники и ссылки'!A:C,3,0))</f>
        <v>20001771</v>
      </c>
      <c r="AH2813" s="11" t="s">
        <v>2673</v>
      </c>
      <c r="AI2813" t="str">
        <f>IF(AH2813="","",VLOOKUP(AH2813,'Сотрудники и ссылки'!A:B,2,0))</f>
        <v>Серолог</v>
      </c>
      <c r="AJ2813">
        <f>IF(AH2813="","",VLOOKUP(AH2813,'Сотрудники и ссылки'!A:C,3,0))</f>
        <v>20001771</v>
      </c>
      <c r="AK2813" s="14">
        <v>45790</v>
      </c>
      <c r="AL2813" s="2">
        <f>IF(AK2813="","",AK2813+VLOOKUP(I2813,'Вид исследования'!B:E,4,0))</f>
        <v>45791</v>
      </c>
      <c r="AM2813" s="2">
        <f>IF(AK2813="","",AK2813+VLOOKUP(I2813,'Вид исследования'!B:F,5,0))</f>
        <v>45791</v>
      </c>
      <c r="AN2813" s="14">
        <v>45790</v>
      </c>
      <c r="AP2813" s="11" t="s">
        <v>189</v>
      </c>
      <c r="AQ2813" t="str">
        <f>IFERROR(IF(L2813="","",VLOOKUP(L2813&amp;I2813,Продукция!A:K,11,0)),"обратитесь к админ справочника")</f>
        <v>согласно рекомендациям производителя теста</v>
      </c>
      <c r="AR2813" s="11" t="s">
        <v>4823</v>
      </c>
      <c r="AS2813" t="str">
        <f>IFERROR(IF(L2813="","",VLOOKUP(L2813&amp;I2813,Продукция!A:J,10,0)),"обратитесь к админ справочника")</f>
        <v>инструкция тест- ситема Биочек СК -110</v>
      </c>
      <c r="AT2813" s="11" t="s">
        <v>4823</v>
      </c>
      <c r="AU2813" s="11" t="s">
        <v>4823</v>
      </c>
      <c r="AV2813" s="11" t="s">
        <v>2673</v>
      </c>
      <c r="AW2813" s="11" t="s">
        <v>4824</v>
      </c>
      <c r="AX2813" s="11" t="s">
        <v>565</v>
      </c>
      <c r="AY2813" s="11" t="s">
        <v>1265</v>
      </c>
      <c r="AZ2813" s="11">
        <v>155</v>
      </c>
      <c r="BA2813" s="11">
        <v>5</v>
      </c>
      <c r="BC2813" s="11" t="s">
        <v>5109</v>
      </c>
    </row>
    <row r="2814" spans="1:55" x14ac:dyDescent="0.25">
      <c r="A2814" t="str">
        <f t="shared" si="49"/>
        <v>С/854MG (BioChek) микоплазма галлисептикум уровень антител</v>
      </c>
      <c r="B2814" t="str">
        <f>IF(E2814="","",INDEX(Лаборатории!A:A,MATCH('Производственный контроль'!E2814,Лаборатории!B:B,0)))</f>
        <v xml:space="preserve">КУРИНОЕ ЦАРСТВО АО </v>
      </c>
      <c r="C2814" t="str">
        <f>IF(E2814="","",VLOOKUP(E2814,Лаборатории!B:D,3,0))</f>
        <v>U377_CHL</v>
      </c>
      <c r="D2814" s="12">
        <v>45785</v>
      </c>
      <c r="E2814" s="150" t="s">
        <v>793</v>
      </c>
      <c r="F2814" s="11" t="s">
        <v>544</v>
      </c>
      <c r="G2814" s="11" t="s">
        <v>565</v>
      </c>
      <c r="H2814" s="11" t="s">
        <v>262</v>
      </c>
      <c r="I2814" s="11" t="s">
        <v>3422</v>
      </c>
      <c r="J2814" t="str">
        <f>IF(L2814="","",VLOOKUP(L2814,Продукция!B:D,3,0))</f>
        <v>Биологический_материал</v>
      </c>
      <c r="K2814" t="str">
        <f>IF(L2814="","",VLOOKUP(L2814,Продукция!B:C,2,0))</f>
        <v>Сыворотка крови</v>
      </c>
      <c r="L2814" s="155" t="s">
        <v>302</v>
      </c>
      <c r="M2814">
        <f>IF(L2814="","",VLOOKUP(L2814,Продукция!B:L,11,0))</f>
        <v>0</v>
      </c>
      <c r="N2814" s="150" t="s">
        <v>873</v>
      </c>
      <c r="P2814" s="150" t="s">
        <v>340</v>
      </c>
      <c r="Q2814" s="150" t="s">
        <v>854</v>
      </c>
      <c r="R2814" s="153" t="s">
        <v>5288</v>
      </c>
      <c r="S2814" s="11">
        <v>18</v>
      </c>
      <c r="T2814" s="11" t="s">
        <v>5289</v>
      </c>
      <c r="V2814" s="14">
        <v>45769</v>
      </c>
      <c r="Z2814" s="162" t="s">
        <v>4823</v>
      </c>
      <c r="AA2814" s="15">
        <v>0.55555555555555558</v>
      </c>
      <c r="AB2814" t="str">
        <f>IF(L2814="","",VLOOKUP(L2814&amp;I2814,Продукция!A:I,9,0))</f>
        <v>рекомендация производителя набора</v>
      </c>
      <c r="AC2814" s="14">
        <v>45790</v>
      </c>
      <c r="AD2814" s="11" t="s">
        <v>2673</v>
      </c>
      <c r="AE2814" s="11" t="s">
        <v>4823</v>
      </c>
      <c r="AF2814" t="str">
        <f>IF(AD2814="","",VLOOKUP(AD2814,'Сотрудники и ссылки'!A:B,2,0))</f>
        <v>Серолог</v>
      </c>
      <c r="AG2814">
        <f>IF(AD2814="","",VLOOKUP(AD2814,'Сотрудники и ссылки'!A:C,3,0))</f>
        <v>20001771</v>
      </c>
      <c r="AH2814" s="11" t="s">
        <v>2673</v>
      </c>
      <c r="AI2814" t="str">
        <f>IF(AH2814="","",VLOOKUP(AH2814,'Сотрудники и ссылки'!A:B,2,0))</f>
        <v>Серолог</v>
      </c>
      <c r="AJ2814">
        <f>IF(AH2814="","",VLOOKUP(AH2814,'Сотрудники и ссылки'!A:C,3,0))</f>
        <v>20001771</v>
      </c>
      <c r="AK2814" s="14">
        <v>45790</v>
      </c>
      <c r="AL2814" s="2">
        <f>IF(AK2814="","",AK2814+VLOOKUP(I2814,'Вид исследования'!B:E,4,0))</f>
        <v>45791</v>
      </c>
      <c r="AM2814" s="2">
        <f>IF(AK2814="","",AK2814+VLOOKUP(I2814,'Вид исследования'!B:F,5,0))</f>
        <v>45791</v>
      </c>
      <c r="AN2814" s="14">
        <v>45790</v>
      </c>
      <c r="AP2814" s="11" t="s">
        <v>189</v>
      </c>
      <c r="AQ2814" t="str">
        <f>IFERROR(IF(L2814="","",VLOOKUP(L2814&amp;I2814,Продукция!A:K,11,0)),"обратитесь к админ справочника")</f>
        <v>согласно рекомендациям производителя теста</v>
      </c>
      <c r="AR2814" s="11" t="s">
        <v>4823</v>
      </c>
      <c r="AS2814" t="str">
        <f>IFERROR(IF(L2814="","",VLOOKUP(L2814&amp;I2814,Продукция!A:J,10,0)),"обратитесь к админ справочника")</f>
        <v>инструкция тест- ситема Биочек СК -114</v>
      </c>
      <c r="AT2814" s="11" t="s">
        <v>4823</v>
      </c>
      <c r="AU2814" s="11" t="s">
        <v>4823</v>
      </c>
      <c r="AV2814" s="11" t="s">
        <v>2673</v>
      </c>
      <c r="AW2814" s="11" t="s">
        <v>4824</v>
      </c>
      <c r="AX2814" s="11" t="s">
        <v>565</v>
      </c>
      <c r="AY2814" s="11" t="s">
        <v>1265</v>
      </c>
      <c r="AZ2814" s="11">
        <v>155</v>
      </c>
      <c r="BA2814" s="11">
        <v>5</v>
      </c>
      <c r="BC2814" s="11" t="s">
        <v>5109</v>
      </c>
    </row>
    <row r="2815" spans="1:55" x14ac:dyDescent="0.25">
      <c r="A2815" t="str">
        <f t="shared" si="49"/>
        <v>С/854MS (BioChek) микоплазма синовия уровень антител</v>
      </c>
      <c r="B2815" t="str">
        <f>IF(E2815="","",INDEX(Лаборатории!A:A,MATCH('Производственный контроль'!E2815,Лаборатории!B:B,0)))</f>
        <v xml:space="preserve">КУРИНОЕ ЦАРСТВО АО </v>
      </c>
      <c r="C2815" t="str">
        <f>IF(E2815="","",VLOOKUP(E2815,Лаборатории!B:D,3,0))</f>
        <v>U377_CHL</v>
      </c>
      <c r="D2815" s="12">
        <v>45785</v>
      </c>
      <c r="E2815" s="150" t="s">
        <v>793</v>
      </c>
      <c r="F2815" s="11" t="s">
        <v>544</v>
      </c>
      <c r="G2815" s="11" t="s">
        <v>565</v>
      </c>
      <c r="H2815" s="11" t="s">
        <v>262</v>
      </c>
      <c r="I2815" s="11" t="s">
        <v>3423</v>
      </c>
      <c r="J2815" t="str">
        <f>IF(L2815="","",VLOOKUP(L2815,Продукция!B:D,3,0))</f>
        <v>Биологический_материал</v>
      </c>
      <c r="K2815" t="str">
        <f>IF(L2815="","",VLOOKUP(L2815,Продукция!B:C,2,0))</f>
        <v>Сыворотка крови</v>
      </c>
      <c r="L2815" s="155" t="s">
        <v>302</v>
      </c>
      <c r="M2815">
        <f>IF(L2815="","",VLOOKUP(L2815,Продукция!B:L,11,0))</f>
        <v>0</v>
      </c>
      <c r="N2815" s="150" t="s">
        <v>873</v>
      </c>
      <c r="P2815" s="150" t="s">
        <v>340</v>
      </c>
      <c r="Q2815" s="150" t="s">
        <v>854</v>
      </c>
      <c r="R2815" s="153" t="s">
        <v>5288</v>
      </c>
      <c r="S2815" s="11">
        <v>18</v>
      </c>
      <c r="T2815" s="11" t="s">
        <v>5289</v>
      </c>
      <c r="V2815" s="14">
        <v>45769</v>
      </c>
      <c r="Z2815" s="162" t="s">
        <v>4823</v>
      </c>
      <c r="AA2815" s="15">
        <v>0.55555555555555558</v>
      </c>
      <c r="AB2815" t="str">
        <f>IF(L2815="","",VLOOKUP(L2815&amp;I2815,Продукция!A:I,9,0))</f>
        <v>рекомендация производителя набора</v>
      </c>
      <c r="AC2815" s="14">
        <v>45790</v>
      </c>
      <c r="AD2815" s="11" t="s">
        <v>2676</v>
      </c>
      <c r="AE2815" s="11" t="s">
        <v>4823</v>
      </c>
      <c r="AF2815" t="str">
        <f>IF(AD2815="","",VLOOKUP(AD2815,'Сотрудники и ссылки'!A:B,2,0))</f>
        <v>Серолог</v>
      </c>
      <c r="AG2815">
        <f>IF(AD2815="","",VLOOKUP(AD2815,'Сотрудники и ссылки'!A:C,3,0))</f>
        <v>20007746</v>
      </c>
      <c r="AH2815" s="11" t="s">
        <v>2676</v>
      </c>
      <c r="AI2815" t="str">
        <f>IF(AH2815="","",VLOOKUP(AH2815,'Сотрудники и ссылки'!A:B,2,0))</f>
        <v>Серолог</v>
      </c>
      <c r="AJ2815">
        <f>IF(AH2815="","",VLOOKUP(AH2815,'Сотрудники и ссылки'!A:C,3,0))</f>
        <v>20007746</v>
      </c>
      <c r="AK2815" s="14">
        <v>45790</v>
      </c>
      <c r="AL2815" s="2">
        <f>IF(AK2815="","",AK2815+VLOOKUP(I2815,'Вид исследования'!B:E,4,0))</f>
        <v>45791</v>
      </c>
      <c r="AM2815" s="2">
        <f>IF(AK2815="","",AK2815+VLOOKUP(I2815,'Вид исследования'!B:F,5,0))</f>
        <v>45791</v>
      </c>
      <c r="AN2815" s="14">
        <v>45790</v>
      </c>
      <c r="AP2815" s="11" t="s">
        <v>189</v>
      </c>
      <c r="AQ2815" t="str">
        <f>IFERROR(IF(L2815="","",VLOOKUP(L2815&amp;I2815,Продукция!A:K,11,0)),"обратитесь к админ справочника")</f>
        <v>согласно рекомендациям производителя теста</v>
      </c>
      <c r="AR2815" s="11" t="s">
        <v>4823</v>
      </c>
      <c r="AS2815" t="str">
        <f>IFERROR(IF(L2815="","",VLOOKUP(L2815&amp;I2815,Продукция!A:J,10,0)),"обратитесь к админ справочника")</f>
        <v>инструкция тест- ситема Биочек СК -115</v>
      </c>
      <c r="AT2815" s="11" t="s">
        <v>4823</v>
      </c>
      <c r="AU2815" s="11" t="s">
        <v>4823</v>
      </c>
      <c r="AV2815" s="11" t="s">
        <v>2676</v>
      </c>
      <c r="AW2815" s="11" t="s">
        <v>4824</v>
      </c>
      <c r="AX2815" s="11" t="s">
        <v>565</v>
      </c>
      <c r="AY2815" s="11" t="s">
        <v>1265</v>
      </c>
      <c r="AZ2815" s="11">
        <v>155</v>
      </c>
      <c r="BA2815" s="11">
        <v>5</v>
      </c>
      <c r="BC2815" s="11" t="s">
        <v>5109</v>
      </c>
    </row>
    <row r="2816" spans="1:55" x14ac:dyDescent="0.25">
      <c r="A2816" t="str">
        <f t="shared" si="49"/>
        <v>С/854AE (BioChek) энцефаломиелит уровень антител</v>
      </c>
      <c r="B2816" t="str">
        <f>IF(E2816="","",INDEX(Лаборатории!A:A,MATCH('Производственный контроль'!E2816,Лаборатории!B:B,0)))</f>
        <v xml:space="preserve">КУРИНОЕ ЦАРСТВО АО </v>
      </c>
      <c r="C2816" t="str">
        <f>IF(E2816="","",VLOOKUP(E2816,Лаборатории!B:D,3,0))</f>
        <v>U377_CHL</v>
      </c>
      <c r="D2816" s="12">
        <v>45785</v>
      </c>
      <c r="E2816" s="150" t="s">
        <v>793</v>
      </c>
      <c r="F2816" s="11" t="s">
        <v>544</v>
      </c>
      <c r="G2816" s="11" t="s">
        <v>565</v>
      </c>
      <c r="H2816" s="11" t="s">
        <v>262</v>
      </c>
      <c r="I2816" s="11" t="s">
        <v>3405</v>
      </c>
      <c r="J2816" t="str">
        <f>IF(L2816="","",VLOOKUP(L2816,Продукция!B:D,3,0))</f>
        <v>Биологический_материал</v>
      </c>
      <c r="K2816" t="str">
        <f>IF(L2816="","",VLOOKUP(L2816,Продукция!B:C,2,0))</f>
        <v>Сыворотка крови</v>
      </c>
      <c r="L2816" s="155" t="s">
        <v>302</v>
      </c>
      <c r="M2816">
        <f>IF(L2816="","",VLOOKUP(L2816,Продукция!B:L,11,0))</f>
        <v>0</v>
      </c>
      <c r="N2816" s="150" t="s">
        <v>873</v>
      </c>
      <c r="P2816" s="150" t="s">
        <v>340</v>
      </c>
      <c r="Q2816" s="150" t="s">
        <v>854</v>
      </c>
      <c r="R2816" s="153" t="s">
        <v>5288</v>
      </c>
      <c r="S2816" s="11">
        <v>18</v>
      </c>
      <c r="T2816" s="11" t="s">
        <v>5289</v>
      </c>
      <c r="V2816" s="14">
        <v>45769</v>
      </c>
      <c r="Z2816" s="162" t="s">
        <v>4823</v>
      </c>
      <c r="AA2816" s="15">
        <v>0.55555555555555558</v>
      </c>
      <c r="AB2816" t="str">
        <f>IF(L2816="","",VLOOKUP(L2816&amp;I2816,Продукция!A:I,9,0))</f>
        <v>рекомендация производителя набора</v>
      </c>
      <c r="AC2816" s="14">
        <v>45790</v>
      </c>
      <c r="AD2816" s="11" t="s">
        <v>2676</v>
      </c>
      <c r="AE2816" s="11" t="s">
        <v>4823</v>
      </c>
      <c r="AF2816" t="str">
        <f>IF(AD2816="","",VLOOKUP(AD2816,'Сотрудники и ссылки'!A:B,2,0))</f>
        <v>Серолог</v>
      </c>
      <c r="AG2816">
        <f>IF(AD2816="","",VLOOKUP(AD2816,'Сотрудники и ссылки'!A:C,3,0))</f>
        <v>20007746</v>
      </c>
      <c r="AH2816" s="11" t="s">
        <v>2676</v>
      </c>
      <c r="AI2816" t="str">
        <f>IF(AH2816="","",VLOOKUP(AH2816,'Сотрудники и ссылки'!A:B,2,0))</f>
        <v>Серолог</v>
      </c>
      <c r="AJ2816">
        <f>IF(AH2816="","",VLOOKUP(AH2816,'Сотрудники и ссылки'!A:C,3,0))</f>
        <v>20007746</v>
      </c>
      <c r="AK2816" s="14">
        <v>45790</v>
      </c>
      <c r="AL2816" s="2">
        <f>IF(AK2816="","",AK2816+VLOOKUP(I2816,'Вид исследования'!B:E,4,0))</f>
        <v>45791</v>
      </c>
      <c r="AM2816" s="2">
        <f>IF(AK2816="","",AK2816+VLOOKUP(I2816,'Вид исследования'!B:F,5,0))</f>
        <v>45791</v>
      </c>
      <c r="AN2816" s="14">
        <v>45790</v>
      </c>
      <c r="AP2816" s="11" t="s">
        <v>189</v>
      </c>
      <c r="AQ2816" t="str">
        <f>IFERROR(IF(L2816="","",VLOOKUP(L2816&amp;I2816,Продукция!A:K,11,0)),"обратитесь к админ справочника")</f>
        <v>согласно рекомендациям производителя теста</v>
      </c>
      <c r="AR2816" s="11" t="s">
        <v>4823</v>
      </c>
      <c r="AS2816" t="str">
        <f>IFERROR(IF(L2816="","",VLOOKUP(L2816&amp;I2816,Продукция!A:J,10,0)),"обратитесь к админ справочника")</f>
        <v>инструкция тест- ситема Биочек СК -123</v>
      </c>
      <c r="AT2816" s="11" t="s">
        <v>4823</v>
      </c>
      <c r="AU2816" s="11" t="s">
        <v>4823</v>
      </c>
      <c r="AV2816" s="11" t="s">
        <v>2676</v>
      </c>
      <c r="AW2816" s="11" t="s">
        <v>4824</v>
      </c>
      <c r="AX2816" s="11" t="s">
        <v>565</v>
      </c>
      <c r="AY2816" s="11" t="s">
        <v>1265</v>
      </c>
      <c r="AZ2816" s="11">
        <v>155</v>
      </c>
      <c r="BA2816" s="11">
        <v>5</v>
      </c>
      <c r="BC2816" s="11" t="s">
        <v>5109</v>
      </c>
    </row>
    <row r="2817" spans="1:55" x14ac:dyDescent="0.25">
      <c r="A2817" t="str">
        <f t="shared" si="49"/>
        <v xml:space="preserve">С/854CAV (BioChek) анемия уровень антител </v>
      </c>
      <c r="B2817" t="str">
        <f>IF(E2817="","",INDEX(Лаборатории!A:A,MATCH('Производственный контроль'!E2817,Лаборатории!B:B,0)))</f>
        <v xml:space="preserve">КУРИНОЕ ЦАРСТВО АО </v>
      </c>
      <c r="C2817" t="str">
        <f>IF(E2817="","",VLOOKUP(E2817,Лаборатории!B:D,3,0))</f>
        <v>U377_CHL</v>
      </c>
      <c r="D2817" s="12">
        <v>45785</v>
      </c>
      <c r="E2817" s="150" t="s">
        <v>793</v>
      </c>
      <c r="F2817" s="11" t="s">
        <v>544</v>
      </c>
      <c r="G2817" s="11" t="s">
        <v>565</v>
      </c>
      <c r="H2817" s="11" t="s">
        <v>262</v>
      </c>
      <c r="I2817" s="11" t="s">
        <v>3412</v>
      </c>
      <c r="J2817" t="str">
        <f>IF(L2817="","",VLOOKUP(L2817,Продукция!B:D,3,0))</f>
        <v>Биологический_материал</v>
      </c>
      <c r="K2817" t="str">
        <f>IF(L2817="","",VLOOKUP(L2817,Продукция!B:C,2,0))</f>
        <v>Сыворотка крови</v>
      </c>
      <c r="L2817" s="155" t="s">
        <v>302</v>
      </c>
      <c r="M2817">
        <f>IF(L2817="","",VLOOKUP(L2817,Продукция!B:L,11,0))</f>
        <v>0</v>
      </c>
      <c r="N2817" s="150" t="s">
        <v>873</v>
      </c>
      <c r="P2817" s="150" t="s">
        <v>340</v>
      </c>
      <c r="Q2817" s="150" t="s">
        <v>854</v>
      </c>
      <c r="R2817" s="153" t="s">
        <v>5288</v>
      </c>
      <c r="S2817" s="11">
        <v>18</v>
      </c>
      <c r="T2817" s="11" t="s">
        <v>5289</v>
      </c>
      <c r="V2817" s="14">
        <v>45769</v>
      </c>
      <c r="Z2817" s="162" t="s">
        <v>4823</v>
      </c>
      <c r="AA2817" s="15">
        <v>0.55555555555555558</v>
      </c>
      <c r="AB2817" t="str">
        <f>IF(L2817="","",VLOOKUP(L2817&amp;I2817,Продукция!A:I,9,0))</f>
        <v>рекомендация производителя набора</v>
      </c>
      <c r="AC2817" s="14">
        <v>45790</v>
      </c>
      <c r="AD2817" s="11" t="s">
        <v>2676</v>
      </c>
      <c r="AE2817" s="11" t="s">
        <v>4823</v>
      </c>
      <c r="AF2817" t="str">
        <f>IF(AD2817="","",VLOOKUP(AD2817,'Сотрудники и ссылки'!A:B,2,0))</f>
        <v>Серолог</v>
      </c>
      <c r="AG2817">
        <f>IF(AD2817="","",VLOOKUP(AD2817,'Сотрудники и ссылки'!A:C,3,0))</f>
        <v>20007746</v>
      </c>
      <c r="AH2817" s="11" t="s">
        <v>2676</v>
      </c>
      <c r="AI2817" t="str">
        <f>IF(AH2817="","",VLOOKUP(AH2817,'Сотрудники и ссылки'!A:B,2,0))</f>
        <v>Серолог</v>
      </c>
      <c r="AJ2817">
        <f>IF(AH2817="","",VLOOKUP(AH2817,'Сотрудники и ссылки'!A:C,3,0))</f>
        <v>20007746</v>
      </c>
      <c r="AK2817" s="14">
        <v>45790</v>
      </c>
      <c r="AL2817" s="2">
        <f>IF(AK2817="","",AK2817+VLOOKUP(I2817,'Вид исследования'!B:E,4,0))</f>
        <v>45791</v>
      </c>
      <c r="AM2817" s="2">
        <f>IF(AK2817="","",AK2817+VLOOKUP(I2817,'Вид исследования'!B:F,5,0))</f>
        <v>45791</v>
      </c>
      <c r="AN2817" s="14">
        <v>45790</v>
      </c>
      <c r="AP2817" s="11" t="s">
        <v>189</v>
      </c>
      <c r="AQ2817" t="str">
        <f>IFERROR(IF(L2817="","",VLOOKUP(L2817&amp;I2817,Продукция!A:K,11,0)),"обратитесь к админ справочника")</f>
        <v>согласно рекомендациям производителя теста</v>
      </c>
      <c r="AR2817" s="11" t="s">
        <v>4823</v>
      </c>
      <c r="AS2817" t="str">
        <f>IFERROR(IF(L2817="","",VLOOKUP(L2817&amp;I2817,Продукция!A:J,10,0)),"обратитесь к админ справочника")</f>
        <v>инструкция тест- ситема Биочек СК -126</v>
      </c>
      <c r="AT2817" s="11" t="s">
        <v>4823</v>
      </c>
      <c r="AU2817" s="11" t="s">
        <v>4823</v>
      </c>
      <c r="AV2817" s="11" t="s">
        <v>2676</v>
      </c>
      <c r="AW2817" s="11" t="s">
        <v>4824</v>
      </c>
      <c r="AX2817" s="11" t="s">
        <v>565</v>
      </c>
      <c r="AY2817" s="11" t="s">
        <v>1265</v>
      </c>
      <c r="AZ2817" s="11">
        <v>155</v>
      </c>
      <c r="BA2817" s="11">
        <v>5</v>
      </c>
      <c r="BC2817" s="11" t="s">
        <v>5109</v>
      </c>
    </row>
    <row r="2818" spans="1:55" x14ac:dyDescent="0.25">
      <c r="A2818" t="str">
        <f t="shared" si="49"/>
        <v>С/869Болезнь Ньюкасла уровень антител</v>
      </c>
      <c r="B2818" t="str">
        <f>IF(E2818="","",INDEX(Лаборатории!A:A,MATCH('Производственный контроль'!E2818,Лаборатории!B:B,0)))</f>
        <v xml:space="preserve">КУРИНОЕ ЦАРСТВО АО </v>
      </c>
      <c r="C2818" t="str">
        <f>IF(E2818="","",VLOOKUP(E2818,Лаборатории!B:D,3,0))</f>
        <v>U377_CHL</v>
      </c>
      <c r="D2818" s="12">
        <v>45789</v>
      </c>
      <c r="E2818" s="150" t="s">
        <v>793</v>
      </c>
      <c r="F2818" s="11" t="s">
        <v>544</v>
      </c>
      <c r="G2818" s="11" t="s">
        <v>561</v>
      </c>
      <c r="H2818" s="11" t="s">
        <v>312</v>
      </c>
      <c r="I2818" s="11" t="s">
        <v>3434</v>
      </c>
      <c r="J2818" t="str">
        <f>IF(L2818="","",VLOOKUP(L2818,Продукция!B:D,3,0))</f>
        <v>Биологический_материал</v>
      </c>
      <c r="K2818" t="str">
        <f>IF(L2818="","",VLOOKUP(L2818,Продукция!B:C,2,0))</f>
        <v>Сыворотка крови</v>
      </c>
      <c r="L2818" s="155" t="s">
        <v>302</v>
      </c>
      <c r="M2818">
        <f>IF(L2818="","",VLOOKUP(L2818,Продукция!B:L,11,0))</f>
        <v>0</v>
      </c>
      <c r="N2818" s="150" t="s">
        <v>873</v>
      </c>
      <c r="P2818" s="150" t="s">
        <v>340</v>
      </c>
      <c r="Q2818" s="150" t="s">
        <v>854</v>
      </c>
      <c r="R2818" s="153" t="s">
        <v>4829</v>
      </c>
      <c r="S2818" s="11">
        <v>20</v>
      </c>
      <c r="T2818" s="11" t="s">
        <v>5290</v>
      </c>
      <c r="V2818" s="14">
        <v>45784</v>
      </c>
      <c r="Z2818" s="162" t="s">
        <v>4823</v>
      </c>
      <c r="AA2818" s="15">
        <v>0.46875</v>
      </c>
      <c r="AB2818" t="str">
        <f>IF(L2818="","",VLOOKUP(L2818&amp;I2818,Продукция!A:I,9,0))</f>
        <v>рекомендация производителя набора</v>
      </c>
      <c r="AC2818" s="14">
        <v>45791</v>
      </c>
      <c r="AD2818" s="11" t="s">
        <v>2676</v>
      </c>
      <c r="AE2818" s="11" t="s">
        <v>4823</v>
      </c>
      <c r="AF2818" t="str">
        <f>IF(AD2818="","",VLOOKUP(AD2818,'Сотрудники и ссылки'!A:B,2,0))</f>
        <v>Серолог</v>
      </c>
      <c r="AG2818">
        <f>IF(AD2818="","",VLOOKUP(AD2818,'Сотрудники и ссылки'!A:C,3,0))</f>
        <v>20007746</v>
      </c>
      <c r="AH2818" s="11" t="s">
        <v>2676</v>
      </c>
      <c r="AI2818" t="str">
        <f>IF(AH2818="","",VLOOKUP(AH2818,'Сотрудники и ссылки'!A:B,2,0))</f>
        <v>Серолог</v>
      </c>
      <c r="AJ2818">
        <f>IF(AH2818="","",VLOOKUP(AH2818,'Сотрудники и ссылки'!A:C,3,0))</f>
        <v>20007746</v>
      </c>
      <c r="AK2818" s="14">
        <v>45791</v>
      </c>
      <c r="AL2818" s="2">
        <f>IF(AK2818="","",AK2818+VLOOKUP(I2818,'Вид исследования'!B:E,4,0))</f>
        <v>45792</v>
      </c>
      <c r="AM2818" s="2">
        <f>IF(AK2818="","",AK2818+VLOOKUP(I2818,'Вид исследования'!B:F,5,0))</f>
        <v>45792</v>
      </c>
      <c r="AN2818" s="14">
        <v>45791</v>
      </c>
      <c r="AP2818" s="11" t="s">
        <v>189</v>
      </c>
      <c r="AQ2818" t="str">
        <f>IFERROR(IF(L2818="","",VLOOKUP(L2818&amp;I2818,Продукция!A:K,11,0)),"обратитесь к админ справочника")</f>
        <v>согласно рекомендациям производителя теста</v>
      </c>
      <c r="AR2818" s="11" t="s">
        <v>4823</v>
      </c>
      <c r="AS2818" t="str">
        <f>IFERROR(IF(L2818="","",VLOOKUP(L2818&amp;I2818,Продукция!A:J,10,0)),"обратитесь к админ справочника")</f>
        <v>инструкция по применению набора РЗГА Ньюкасла</v>
      </c>
      <c r="AT2818" s="11" t="s">
        <v>4823</v>
      </c>
      <c r="AU2818" s="11" t="s">
        <v>4823</v>
      </c>
      <c r="AV2818" s="11" t="s">
        <v>2676</v>
      </c>
      <c r="AW2818" s="11" t="s">
        <v>4824</v>
      </c>
      <c r="AX2818" s="11" t="s">
        <v>561</v>
      </c>
      <c r="AY2818" s="11" t="s">
        <v>1061</v>
      </c>
      <c r="AZ2818" s="11">
        <v>156</v>
      </c>
      <c r="BA2818" s="11">
        <v>5</v>
      </c>
      <c r="BC2818" s="11" t="s">
        <v>4855</v>
      </c>
    </row>
    <row r="2819" spans="1:55" x14ac:dyDescent="0.25">
      <c r="A2819" t="str">
        <f t="shared" si="49"/>
        <v>С/869Болезнь Ньюкасла уровень антител</v>
      </c>
      <c r="B2819" t="str">
        <f>IF(E2819="","",INDEX(Лаборатории!A:A,MATCH('Производственный контроль'!E2819,Лаборатории!B:B,0)))</f>
        <v xml:space="preserve">КУРИНОЕ ЦАРСТВО АО </v>
      </c>
      <c r="C2819" t="str">
        <f>IF(E2819="","",VLOOKUP(E2819,Лаборатории!B:D,3,0))</f>
        <v>U377_CHL</v>
      </c>
      <c r="D2819" s="12">
        <v>45789</v>
      </c>
      <c r="E2819" s="150" t="s">
        <v>793</v>
      </c>
      <c r="F2819" s="11" t="s">
        <v>544</v>
      </c>
      <c r="G2819" s="11" t="s">
        <v>561</v>
      </c>
      <c r="H2819" s="11" t="s">
        <v>312</v>
      </c>
      <c r="I2819" s="11" t="s">
        <v>3434</v>
      </c>
      <c r="J2819" t="str">
        <f>IF(L2819="","",VLOOKUP(L2819,Продукция!B:D,3,0))</f>
        <v>Биологический_материал</v>
      </c>
      <c r="K2819" t="str">
        <f>IF(L2819="","",VLOOKUP(L2819,Продукция!B:C,2,0))</f>
        <v>Сыворотка крови</v>
      </c>
      <c r="L2819" s="155" t="s">
        <v>302</v>
      </c>
      <c r="M2819">
        <f>IF(L2819="","",VLOOKUP(L2819,Продукция!B:L,11,0))</f>
        <v>0</v>
      </c>
      <c r="N2819" s="150" t="s">
        <v>873</v>
      </c>
      <c r="P2819" s="150" t="s">
        <v>340</v>
      </c>
      <c r="Q2819" s="150" t="s">
        <v>854</v>
      </c>
      <c r="R2819" s="153" t="s">
        <v>4834</v>
      </c>
      <c r="S2819" s="11">
        <v>20</v>
      </c>
      <c r="T2819" s="11" t="s">
        <v>5290</v>
      </c>
      <c r="V2819" s="14">
        <v>45784</v>
      </c>
      <c r="Z2819" s="162" t="s">
        <v>4823</v>
      </c>
      <c r="AA2819" s="15">
        <v>0.46875</v>
      </c>
      <c r="AB2819" t="str">
        <f>IF(L2819="","",VLOOKUP(L2819&amp;I2819,Продукция!A:I,9,0))</f>
        <v>рекомендация производителя набора</v>
      </c>
      <c r="AC2819" s="14">
        <v>45791</v>
      </c>
      <c r="AD2819" s="11" t="s">
        <v>2676</v>
      </c>
      <c r="AE2819" s="11" t="s">
        <v>4823</v>
      </c>
      <c r="AF2819" t="str">
        <f>IF(AD2819="","",VLOOKUP(AD2819,'Сотрудники и ссылки'!A:B,2,0))</f>
        <v>Серолог</v>
      </c>
      <c r="AG2819">
        <f>IF(AD2819="","",VLOOKUP(AD2819,'Сотрудники и ссылки'!A:C,3,0))</f>
        <v>20007746</v>
      </c>
      <c r="AH2819" s="11" t="s">
        <v>2676</v>
      </c>
      <c r="AI2819" t="str">
        <f>IF(AH2819="","",VLOOKUP(AH2819,'Сотрудники и ссылки'!A:B,2,0))</f>
        <v>Серолог</v>
      </c>
      <c r="AJ2819">
        <f>IF(AH2819="","",VLOOKUP(AH2819,'Сотрудники и ссылки'!A:C,3,0))</f>
        <v>20007746</v>
      </c>
      <c r="AK2819" s="14">
        <v>45791</v>
      </c>
      <c r="AL2819" s="2">
        <f>IF(AK2819="","",AK2819+VLOOKUP(I2819,'Вид исследования'!B:E,4,0))</f>
        <v>45792</v>
      </c>
      <c r="AM2819" s="2">
        <f>IF(AK2819="","",AK2819+VLOOKUP(I2819,'Вид исследования'!B:F,5,0))</f>
        <v>45792</v>
      </c>
      <c r="AN2819" s="14">
        <v>45791</v>
      </c>
      <c r="AP2819" s="11" t="s">
        <v>189</v>
      </c>
      <c r="AQ2819" t="str">
        <f>IFERROR(IF(L2819="","",VLOOKUP(L2819&amp;I2819,Продукция!A:K,11,0)),"обратитесь к админ справочника")</f>
        <v>согласно рекомендациям производителя теста</v>
      </c>
      <c r="AR2819" s="11" t="s">
        <v>4823</v>
      </c>
      <c r="AS2819" t="str">
        <f>IFERROR(IF(L2819="","",VLOOKUP(L2819&amp;I2819,Продукция!A:J,10,0)),"обратитесь к админ справочника")</f>
        <v>инструкция по применению набора РЗГА Ньюкасла</v>
      </c>
      <c r="AT2819" s="11" t="s">
        <v>4823</v>
      </c>
      <c r="AU2819" s="11" t="s">
        <v>4823</v>
      </c>
      <c r="AV2819" s="11" t="s">
        <v>2676</v>
      </c>
      <c r="AW2819" s="11" t="s">
        <v>4824</v>
      </c>
      <c r="AX2819" s="11" t="s">
        <v>561</v>
      </c>
      <c r="AY2819" s="11" t="s">
        <v>1076</v>
      </c>
      <c r="AZ2819" s="11">
        <v>156</v>
      </c>
      <c r="BA2819" s="11">
        <v>5</v>
      </c>
      <c r="BC2819" s="11" t="s">
        <v>4855</v>
      </c>
    </row>
    <row r="2820" spans="1:55" x14ac:dyDescent="0.25">
      <c r="A2820" t="str">
        <f t="shared" si="49"/>
        <v>С/869Вирус гриппа птиц подтипа H9 уровень антител (ВНИИЗЖ)</v>
      </c>
      <c r="B2820" t="str">
        <f>IF(E2820="","",INDEX(Лаборатории!A:A,MATCH('Производственный контроль'!E2820,Лаборатории!B:B,0)))</f>
        <v xml:space="preserve">КУРИНОЕ ЦАРСТВО АО </v>
      </c>
      <c r="C2820" t="str">
        <f>IF(E2820="","",VLOOKUP(E2820,Лаборатории!B:D,3,0))</f>
        <v>U377_CHL</v>
      </c>
      <c r="D2820" s="12">
        <v>45789</v>
      </c>
      <c r="E2820" s="150" t="s">
        <v>793</v>
      </c>
      <c r="F2820" s="11" t="s">
        <v>544</v>
      </c>
      <c r="G2820" s="11" t="s">
        <v>561</v>
      </c>
      <c r="H2820" s="11" t="s">
        <v>312</v>
      </c>
      <c r="I2820" s="11" t="s">
        <v>3435</v>
      </c>
      <c r="J2820" t="str">
        <f>IF(L2820="","",VLOOKUP(L2820,Продукция!B:D,3,0))</f>
        <v>Биологический_материал</v>
      </c>
      <c r="K2820" t="str">
        <f>IF(L2820="","",VLOOKUP(L2820,Продукция!B:C,2,0))</f>
        <v>Сыворотка крови</v>
      </c>
      <c r="L2820" s="155" t="s">
        <v>302</v>
      </c>
      <c r="M2820">
        <f>IF(L2820="","",VLOOKUP(L2820,Продукция!B:L,11,0))</f>
        <v>0</v>
      </c>
      <c r="N2820" s="150" t="s">
        <v>873</v>
      </c>
      <c r="P2820" s="150" t="s">
        <v>340</v>
      </c>
      <c r="Q2820" s="150" t="s">
        <v>854</v>
      </c>
      <c r="R2820" s="153" t="s">
        <v>4829</v>
      </c>
      <c r="S2820" s="11">
        <v>20</v>
      </c>
      <c r="T2820" s="11" t="s">
        <v>5290</v>
      </c>
      <c r="V2820" s="14">
        <v>45784</v>
      </c>
      <c r="Z2820" s="162" t="s">
        <v>4823</v>
      </c>
      <c r="AA2820" s="15">
        <v>0.46875</v>
      </c>
      <c r="AB2820" t="str">
        <f>IF(L2820="","",VLOOKUP(L2820&amp;I2820,Продукция!A:I,9,0))</f>
        <v>рекомендация производителя набора</v>
      </c>
      <c r="AC2820" s="14">
        <v>45791</v>
      </c>
      <c r="AD2820" s="11" t="s">
        <v>2673</v>
      </c>
      <c r="AE2820" s="11" t="s">
        <v>4823</v>
      </c>
      <c r="AF2820" t="str">
        <f>IF(AD2820="","",VLOOKUP(AD2820,'Сотрудники и ссылки'!A:B,2,0))</f>
        <v>Серолог</v>
      </c>
      <c r="AG2820">
        <f>IF(AD2820="","",VLOOKUP(AD2820,'Сотрудники и ссылки'!A:C,3,0))</f>
        <v>20001771</v>
      </c>
      <c r="AH2820" s="11" t="s">
        <v>2673</v>
      </c>
      <c r="AI2820" t="str">
        <f>IF(AH2820="","",VLOOKUP(AH2820,'Сотрудники и ссылки'!A:B,2,0))</f>
        <v>Серолог</v>
      </c>
      <c r="AJ2820">
        <f>IF(AH2820="","",VLOOKUP(AH2820,'Сотрудники и ссылки'!A:C,3,0))</f>
        <v>20001771</v>
      </c>
      <c r="AK2820" s="14">
        <v>45791</v>
      </c>
      <c r="AL2820" s="2">
        <f>IF(AK2820="","",AK2820+VLOOKUP(I2820,'Вид исследования'!B:E,4,0))</f>
        <v>45792</v>
      </c>
      <c r="AM2820" s="2">
        <f>IF(AK2820="","",AK2820+VLOOKUP(I2820,'Вид исследования'!B:F,5,0))</f>
        <v>45792</v>
      </c>
      <c r="AN2820" s="14">
        <v>45791</v>
      </c>
      <c r="AP2820" s="11" t="s">
        <v>189</v>
      </c>
      <c r="AQ2820" t="str">
        <f>IFERROR(IF(L2820="","",VLOOKUP(L2820&amp;I2820,Продукция!A:K,11,0)),"обратитесь к админ справочника")</f>
        <v>согласно рекомендациям производителя теста</v>
      </c>
      <c r="AR2820" s="11" t="s">
        <v>4823</v>
      </c>
      <c r="AS2820" t="str">
        <f>IFERROR(IF(L2820="","",VLOOKUP(L2820&amp;I2820,Продукция!A:J,10,0)),"обратитесь к админ справочника")</f>
        <v>инструкция по применению набора AI, Н9</v>
      </c>
      <c r="AT2820" s="11" t="s">
        <v>4823</v>
      </c>
      <c r="AU2820" s="11" t="s">
        <v>4823</v>
      </c>
      <c r="AV2820" s="11" t="s">
        <v>2673</v>
      </c>
      <c r="AW2820" s="11" t="s">
        <v>4824</v>
      </c>
      <c r="AX2820" s="11" t="s">
        <v>561</v>
      </c>
      <c r="AY2820" s="11" t="s">
        <v>1061</v>
      </c>
      <c r="AZ2820" s="11">
        <v>156</v>
      </c>
      <c r="BA2820" s="11">
        <v>5</v>
      </c>
      <c r="BC2820" s="11" t="s">
        <v>4855</v>
      </c>
    </row>
    <row r="2821" spans="1:55" x14ac:dyDescent="0.25">
      <c r="A2821" t="str">
        <f t="shared" si="49"/>
        <v>С/869Вирус гриппа птиц подтипа H9 уровень антител (ВНИИЗЖ)</v>
      </c>
      <c r="B2821" t="str">
        <f>IF(E2821="","",INDEX(Лаборатории!A:A,MATCH('Производственный контроль'!E2821,Лаборатории!B:B,0)))</f>
        <v xml:space="preserve">КУРИНОЕ ЦАРСТВО АО </v>
      </c>
      <c r="C2821" t="str">
        <f>IF(E2821="","",VLOOKUP(E2821,Лаборатории!B:D,3,0))</f>
        <v>U377_CHL</v>
      </c>
      <c r="D2821" s="12">
        <v>45789</v>
      </c>
      <c r="E2821" s="150" t="s">
        <v>793</v>
      </c>
      <c r="F2821" s="11" t="s">
        <v>544</v>
      </c>
      <c r="G2821" s="11" t="s">
        <v>561</v>
      </c>
      <c r="H2821" s="11" t="s">
        <v>312</v>
      </c>
      <c r="I2821" s="11" t="s">
        <v>3435</v>
      </c>
      <c r="J2821" t="str">
        <f>IF(L2821="","",VLOOKUP(L2821,Продукция!B:D,3,0))</f>
        <v>Биологический_материал</v>
      </c>
      <c r="K2821" t="str">
        <f>IF(L2821="","",VLOOKUP(L2821,Продукция!B:C,2,0))</f>
        <v>Сыворотка крови</v>
      </c>
      <c r="L2821" s="155" t="s">
        <v>302</v>
      </c>
      <c r="M2821">
        <f>IF(L2821="","",VLOOKUP(L2821,Продукция!B:L,11,0))</f>
        <v>0</v>
      </c>
      <c r="N2821" s="150" t="s">
        <v>873</v>
      </c>
      <c r="P2821" s="150" t="s">
        <v>340</v>
      </c>
      <c r="Q2821" s="150" t="s">
        <v>854</v>
      </c>
      <c r="R2821" s="153" t="s">
        <v>4834</v>
      </c>
      <c r="S2821" s="11">
        <v>20</v>
      </c>
      <c r="T2821" s="11" t="s">
        <v>5290</v>
      </c>
      <c r="V2821" s="14">
        <v>45784</v>
      </c>
      <c r="Z2821" s="162" t="s">
        <v>4823</v>
      </c>
      <c r="AA2821" s="15">
        <v>0.46875</v>
      </c>
      <c r="AB2821" t="str">
        <f>IF(L2821="","",VLOOKUP(L2821&amp;I2821,Продукция!A:I,9,0))</f>
        <v>рекомендация производителя набора</v>
      </c>
      <c r="AC2821" s="14">
        <v>45791</v>
      </c>
      <c r="AD2821" s="11" t="s">
        <v>2673</v>
      </c>
      <c r="AE2821" s="11" t="s">
        <v>4823</v>
      </c>
      <c r="AF2821" t="str">
        <f>IF(AD2821="","",VLOOKUP(AD2821,'Сотрудники и ссылки'!A:B,2,0))</f>
        <v>Серолог</v>
      </c>
      <c r="AG2821">
        <f>IF(AD2821="","",VLOOKUP(AD2821,'Сотрудники и ссылки'!A:C,3,0))</f>
        <v>20001771</v>
      </c>
      <c r="AH2821" s="11" t="s">
        <v>2673</v>
      </c>
      <c r="AI2821" t="str">
        <f>IF(AH2821="","",VLOOKUP(AH2821,'Сотрудники и ссылки'!A:B,2,0))</f>
        <v>Серолог</v>
      </c>
      <c r="AJ2821">
        <f>IF(AH2821="","",VLOOKUP(AH2821,'Сотрудники и ссылки'!A:C,3,0))</f>
        <v>20001771</v>
      </c>
      <c r="AK2821" s="14">
        <v>45791</v>
      </c>
      <c r="AL2821" s="2">
        <f>IF(AK2821="","",AK2821+VLOOKUP(I2821,'Вид исследования'!B:E,4,0))</f>
        <v>45792</v>
      </c>
      <c r="AM2821" s="2">
        <f>IF(AK2821="","",AK2821+VLOOKUP(I2821,'Вид исследования'!B:F,5,0))</f>
        <v>45792</v>
      </c>
      <c r="AN2821" s="14">
        <v>45791</v>
      </c>
      <c r="AP2821" s="11" t="s">
        <v>189</v>
      </c>
      <c r="AQ2821" t="str">
        <f>IFERROR(IF(L2821="","",VLOOKUP(L2821&amp;I2821,Продукция!A:K,11,0)),"обратитесь к админ справочника")</f>
        <v>согласно рекомендациям производителя теста</v>
      </c>
      <c r="AR2821" s="11" t="s">
        <v>4823</v>
      </c>
      <c r="AS2821" t="str">
        <f>IFERROR(IF(L2821="","",VLOOKUP(L2821&amp;I2821,Продукция!A:J,10,0)),"обратитесь к админ справочника")</f>
        <v>инструкция по применению набора AI, Н9</v>
      </c>
      <c r="AT2821" s="11" t="s">
        <v>4823</v>
      </c>
      <c r="AU2821" s="11" t="s">
        <v>4823</v>
      </c>
      <c r="AV2821" s="11" t="s">
        <v>2673</v>
      </c>
      <c r="AW2821" s="11" t="s">
        <v>4824</v>
      </c>
      <c r="AX2821" s="11" t="s">
        <v>561</v>
      </c>
      <c r="AY2821" s="11" t="s">
        <v>1076</v>
      </c>
      <c r="AZ2821" s="11">
        <v>156</v>
      </c>
      <c r="BA2821" s="11">
        <v>5</v>
      </c>
      <c r="BC2821" s="11" t="s">
        <v>4855</v>
      </c>
    </row>
    <row r="2822" spans="1:55" x14ac:dyDescent="0.25">
      <c r="A2822" t="str">
        <f t="shared" si="49"/>
        <v>С/869Вирус гриппа птиц подтипа Н5 уровень антител (ВНИИЗЖ)</v>
      </c>
      <c r="B2822" t="str">
        <f>IF(E2822="","",INDEX(Лаборатории!A:A,MATCH('Производственный контроль'!E2822,Лаборатории!B:B,0)))</f>
        <v xml:space="preserve">КУРИНОЕ ЦАРСТВО АО </v>
      </c>
      <c r="C2822" t="str">
        <f>IF(E2822="","",VLOOKUP(E2822,Лаборатории!B:D,3,0))</f>
        <v>U377_CHL</v>
      </c>
      <c r="D2822" s="12">
        <v>45789</v>
      </c>
      <c r="E2822" s="150" t="s">
        <v>793</v>
      </c>
      <c r="F2822" s="11" t="s">
        <v>544</v>
      </c>
      <c r="G2822" s="11" t="s">
        <v>561</v>
      </c>
      <c r="H2822" s="11" t="s">
        <v>312</v>
      </c>
      <c r="I2822" s="11" t="s">
        <v>3437</v>
      </c>
      <c r="J2822" t="str">
        <f>IF(L2822="","",VLOOKUP(L2822,Продукция!B:D,3,0))</f>
        <v>Биологический_материал</v>
      </c>
      <c r="K2822" t="str">
        <f>IF(L2822="","",VLOOKUP(L2822,Продукция!B:C,2,0))</f>
        <v>Сыворотка крови</v>
      </c>
      <c r="L2822" s="155" t="s">
        <v>302</v>
      </c>
      <c r="M2822">
        <f>IF(L2822="","",VLOOKUP(L2822,Продукция!B:L,11,0))</f>
        <v>0</v>
      </c>
      <c r="N2822" s="150" t="s">
        <v>873</v>
      </c>
      <c r="P2822" s="150" t="s">
        <v>340</v>
      </c>
      <c r="Q2822" s="150" t="s">
        <v>854</v>
      </c>
      <c r="R2822" s="153" t="s">
        <v>4829</v>
      </c>
      <c r="S2822" s="11">
        <v>20</v>
      </c>
      <c r="T2822" s="11" t="s">
        <v>5290</v>
      </c>
      <c r="V2822" s="14">
        <v>45784</v>
      </c>
      <c r="Z2822" s="162" t="s">
        <v>4823</v>
      </c>
      <c r="AA2822" s="15">
        <v>0.46875</v>
      </c>
      <c r="AB2822" t="str">
        <f>IF(L2822="","",VLOOKUP(L2822&amp;I2822,Продукция!A:I,9,0))</f>
        <v>рекомендация производителя набора</v>
      </c>
      <c r="AC2822" s="14">
        <v>45791</v>
      </c>
      <c r="AD2822" s="11" t="s">
        <v>2676</v>
      </c>
      <c r="AE2822" s="11" t="s">
        <v>4823</v>
      </c>
      <c r="AF2822" t="str">
        <f>IF(AD2822="","",VLOOKUP(AD2822,'Сотрудники и ссылки'!A:B,2,0))</f>
        <v>Серолог</v>
      </c>
      <c r="AG2822">
        <f>IF(AD2822="","",VLOOKUP(AD2822,'Сотрудники и ссылки'!A:C,3,0))</f>
        <v>20007746</v>
      </c>
      <c r="AH2822" s="11" t="s">
        <v>2676</v>
      </c>
      <c r="AI2822" t="str">
        <f>IF(AH2822="","",VLOOKUP(AH2822,'Сотрудники и ссылки'!A:B,2,0))</f>
        <v>Серолог</v>
      </c>
      <c r="AJ2822">
        <f>IF(AH2822="","",VLOOKUP(AH2822,'Сотрудники и ссылки'!A:C,3,0))</f>
        <v>20007746</v>
      </c>
      <c r="AK2822" s="14">
        <v>45791</v>
      </c>
      <c r="AL2822" s="2">
        <f>IF(AK2822="","",AK2822+VLOOKUP(I2822,'Вид исследования'!B:E,4,0))</f>
        <v>45792</v>
      </c>
      <c r="AM2822" s="2">
        <f>IF(AK2822="","",AK2822+VLOOKUP(I2822,'Вид исследования'!B:F,5,0))</f>
        <v>45792</v>
      </c>
      <c r="AN2822" s="14">
        <v>45791</v>
      </c>
      <c r="AP2822" s="11" t="s">
        <v>189</v>
      </c>
      <c r="AQ2822" t="str">
        <f>IFERROR(IF(L2822="","",VLOOKUP(L2822&amp;I2822,Продукция!A:K,11,0)),"обратитесь к админ справочника")</f>
        <v>согласно рекомендациям производителя теста</v>
      </c>
      <c r="AR2822" s="11" t="s">
        <v>4823</v>
      </c>
      <c r="AS2822" t="str">
        <f>IFERROR(IF(L2822="","",VLOOKUP(L2822&amp;I2822,Продукция!A:J,10,0)),"обратитесь к админ справочника")</f>
        <v>инструкция по применению набора AI, Н5</v>
      </c>
      <c r="AT2822" s="11" t="s">
        <v>4823</v>
      </c>
      <c r="AU2822" s="11" t="s">
        <v>4823</v>
      </c>
      <c r="AV2822" s="11" t="s">
        <v>2676</v>
      </c>
      <c r="AW2822" s="11" t="s">
        <v>4824</v>
      </c>
      <c r="AX2822" s="11" t="s">
        <v>561</v>
      </c>
      <c r="AY2822" s="11" t="s">
        <v>1061</v>
      </c>
      <c r="AZ2822" s="11">
        <v>156</v>
      </c>
      <c r="BA2822" s="11">
        <v>5</v>
      </c>
      <c r="BC2822" s="11" t="s">
        <v>4855</v>
      </c>
    </row>
    <row r="2823" spans="1:55" x14ac:dyDescent="0.25">
      <c r="A2823" t="str">
        <f t="shared" si="49"/>
        <v>С/869Вирус гриппа птиц подтипа Н5 уровень антител (ВНИИЗЖ)</v>
      </c>
      <c r="B2823" t="str">
        <f>IF(E2823="","",INDEX(Лаборатории!A:A,MATCH('Производственный контроль'!E2823,Лаборатории!B:B,0)))</f>
        <v xml:space="preserve">КУРИНОЕ ЦАРСТВО АО </v>
      </c>
      <c r="C2823" t="str">
        <f>IF(E2823="","",VLOOKUP(E2823,Лаборатории!B:D,3,0))</f>
        <v>U377_CHL</v>
      </c>
      <c r="D2823" s="12">
        <v>45789</v>
      </c>
      <c r="E2823" s="150" t="s">
        <v>793</v>
      </c>
      <c r="F2823" s="11" t="s">
        <v>544</v>
      </c>
      <c r="G2823" s="11" t="s">
        <v>561</v>
      </c>
      <c r="H2823" s="11" t="s">
        <v>312</v>
      </c>
      <c r="I2823" s="11" t="s">
        <v>3437</v>
      </c>
      <c r="J2823" t="str">
        <f>IF(L2823="","",VLOOKUP(L2823,Продукция!B:D,3,0))</f>
        <v>Биологический_материал</v>
      </c>
      <c r="K2823" t="str">
        <f>IF(L2823="","",VLOOKUP(L2823,Продукция!B:C,2,0))</f>
        <v>Сыворотка крови</v>
      </c>
      <c r="L2823" s="155" t="s">
        <v>302</v>
      </c>
      <c r="M2823">
        <f>IF(L2823="","",VLOOKUP(L2823,Продукция!B:L,11,0))</f>
        <v>0</v>
      </c>
      <c r="N2823" s="150" t="s">
        <v>873</v>
      </c>
      <c r="P2823" s="150" t="s">
        <v>340</v>
      </c>
      <c r="Q2823" s="150" t="s">
        <v>854</v>
      </c>
      <c r="R2823" s="153" t="s">
        <v>4834</v>
      </c>
      <c r="S2823" s="11">
        <v>20</v>
      </c>
      <c r="T2823" s="11" t="s">
        <v>5290</v>
      </c>
      <c r="V2823" s="14">
        <v>45784</v>
      </c>
      <c r="Z2823" s="162" t="s">
        <v>4823</v>
      </c>
      <c r="AA2823" s="15">
        <v>0.46875</v>
      </c>
      <c r="AB2823" t="str">
        <f>IF(L2823="","",VLOOKUP(L2823&amp;I2823,Продукция!A:I,9,0))</f>
        <v>рекомендация производителя набора</v>
      </c>
      <c r="AC2823" s="14">
        <v>45791</v>
      </c>
      <c r="AD2823" s="11" t="s">
        <v>2676</v>
      </c>
      <c r="AE2823" s="11" t="s">
        <v>4823</v>
      </c>
      <c r="AF2823" t="str">
        <f>IF(AD2823="","",VLOOKUP(AD2823,'Сотрудники и ссылки'!A:B,2,0))</f>
        <v>Серолог</v>
      </c>
      <c r="AG2823">
        <f>IF(AD2823="","",VLOOKUP(AD2823,'Сотрудники и ссылки'!A:C,3,0))</f>
        <v>20007746</v>
      </c>
      <c r="AH2823" s="11" t="s">
        <v>2676</v>
      </c>
      <c r="AI2823" t="str">
        <f>IF(AH2823="","",VLOOKUP(AH2823,'Сотрудники и ссылки'!A:B,2,0))</f>
        <v>Серолог</v>
      </c>
      <c r="AJ2823">
        <f>IF(AH2823="","",VLOOKUP(AH2823,'Сотрудники и ссылки'!A:C,3,0))</f>
        <v>20007746</v>
      </c>
      <c r="AK2823" s="14">
        <v>45791</v>
      </c>
      <c r="AL2823" s="2">
        <f>IF(AK2823="","",AK2823+VLOOKUP(I2823,'Вид исследования'!B:E,4,0))</f>
        <v>45792</v>
      </c>
      <c r="AM2823" s="2">
        <f>IF(AK2823="","",AK2823+VLOOKUP(I2823,'Вид исследования'!B:F,5,0))</f>
        <v>45792</v>
      </c>
      <c r="AN2823" s="14">
        <v>45791</v>
      </c>
      <c r="AP2823" s="11" t="s">
        <v>189</v>
      </c>
      <c r="AQ2823" t="str">
        <f>IFERROR(IF(L2823="","",VLOOKUP(L2823&amp;I2823,Продукция!A:K,11,0)),"обратитесь к админ справочника")</f>
        <v>согласно рекомендациям производителя теста</v>
      </c>
      <c r="AR2823" s="11" t="s">
        <v>4823</v>
      </c>
      <c r="AS2823" t="str">
        <f>IFERROR(IF(L2823="","",VLOOKUP(L2823&amp;I2823,Продукция!A:J,10,0)),"обратитесь к админ справочника")</f>
        <v>инструкция по применению набора AI, Н5</v>
      </c>
      <c r="AT2823" s="11" t="s">
        <v>4823</v>
      </c>
      <c r="AU2823" s="11" t="s">
        <v>4823</v>
      </c>
      <c r="AV2823" s="11" t="s">
        <v>2676</v>
      </c>
      <c r="AW2823" s="11" t="s">
        <v>4824</v>
      </c>
      <c r="AX2823" s="11" t="s">
        <v>561</v>
      </c>
      <c r="AY2823" s="11" t="s">
        <v>1076</v>
      </c>
      <c r="AZ2823" s="11">
        <v>156</v>
      </c>
      <c r="BA2823" s="11">
        <v>5</v>
      </c>
      <c r="BC2823" s="11" t="s">
        <v>4855</v>
      </c>
    </row>
    <row r="2824" spans="1:55" x14ac:dyDescent="0.25">
      <c r="A2824" t="str">
        <f t="shared" si="49"/>
        <v>С/869IBD (BioChek) болезнь Гамборо уровень антител</v>
      </c>
      <c r="B2824" t="str">
        <f>IF(E2824="","",INDEX(Лаборатории!A:A,MATCH('Производственный контроль'!E2824,Лаборатории!B:B,0)))</f>
        <v xml:space="preserve">КУРИНОЕ ЦАРСТВО АО </v>
      </c>
      <c r="C2824" t="str">
        <f>IF(E2824="","",VLOOKUP(E2824,Лаборатории!B:D,3,0))</f>
        <v>U377_CHL</v>
      </c>
      <c r="D2824" s="12">
        <v>45789</v>
      </c>
      <c r="E2824" s="150" t="s">
        <v>793</v>
      </c>
      <c r="F2824" s="11" t="s">
        <v>544</v>
      </c>
      <c r="G2824" s="11" t="s">
        <v>561</v>
      </c>
      <c r="H2824" s="11" t="s">
        <v>262</v>
      </c>
      <c r="I2824" s="11" t="s">
        <v>3415</v>
      </c>
      <c r="J2824" t="str">
        <f>IF(L2824="","",VLOOKUP(L2824,Продукция!B:D,3,0))</f>
        <v>Биологический_материал</v>
      </c>
      <c r="K2824" t="str">
        <f>IF(L2824="","",VLOOKUP(L2824,Продукция!B:C,2,0))</f>
        <v>Сыворотка крови</v>
      </c>
      <c r="L2824" s="155" t="s">
        <v>302</v>
      </c>
      <c r="M2824">
        <f>IF(L2824="","",VLOOKUP(L2824,Продукция!B:L,11,0))</f>
        <v>0</v>
      </c>
      <c r="N2824" s="150" t="s">
        <v>873</v>
      </c>
      <c r="P2824" s="150" t="s">
        <v>340</v>
      </c>
      <c r="Q2824" s="150" t="s">
        <v>854</v>
      </c>
      <c r="R2824" s="153" t="s">
        <v>4829</v>
      </c>
      <c r="S2824" s="11">
        <v>18</v>
      </c>
      <c r="T2824" s="11" t="s">
        <v>5290</v>
      </c>
      <c r="V2824" s="14">
        <v>45784</v>
      </c>
      <c r="Z2824" s="162" t="s">
        <v>4823</v>
      </c>
      <c r="AA2824" s="15">
        <v>0.46875</v>
      </c>
      <c r="AB2824" t="str">
        <f>IF(L2824="","",VLOOKUP(L2824&amp;I2824,Продукция!A:I,9,0))</f>
        <v>рекомендация производителя набора</v>
      </c>
      <c r="AC2824" s="14">
        <v>45810</v>
      </c>
      <c r="AD2824" s="11" t="s">
        <v>2676</v>
      </c>
      <c r="AE2824" s="11" t="s">
        <v>4823</v>
      </c>
      <c r="AF2824" t="str">
        <f>IF(AD2824="","",VLOOKUP(AD2824,'Сотрудники и ссылки'!A:B,2,0))</f>
        <v>Серолог</v>
      </c>
      <c r="AG2824">
        <f>IF(AD2824="","",VLOOKUP(AD2824,'Сотрудники и ссылки'!A:C,3,0))</f>
        <v>20007746</v>
      </c>
      <c r="AH2824" s="11" t="s">
        <v>2676</v>
      </c>
      <c r="AI2824" t="str">
        <f>IF(AH2824="","",VLOOKUP(AH2824,'Сотрудники и ссылки'!A:B,2,0))</f>
        <v>Серолог</v>
      </c>
      <c r="AJ2824">
        <f>IF(AH2824="","",VLOOKUP(AH2824,'Сотрудники и ссылки'!A:C,3,0))</f>
        <v>20007746</v>
      </c>
      <c r="AK2824" s="14">
        <v>45810</v>
      </c>
      <c r="AL2824" s="2">
        <f>IF(AK2824="","",AK2824+VLOOKUP(I2824,'Вид исследования'!B:E,4,0))</f>
        <v>45811</v>
      </c>
      <c r="AM2824" s="2">
        <f>IF(AK2824="","",AK2824+VLOOKUP(I2824,'Вид исследования'!B:F,5,0))</f>
        <v>45811</v>
      </c>
      <c r="AN2824" s="14">
        <v>45810</v>
      </c>
      <c r="AP2824" s="11" t="s">
        <v>189</v>
      </c>
      <c r="AQ2824" t="str">
        <f>IFERROR(IF(L2824="","",VLOOKUP(L2824&amp;I2824,Продукция!A:K,11,0)),"обратитесь к админ справочника")</f>
        <v>согласно рекомендациям производителя теста</v>
      </c>
      <c r="AR2824" s="11" t="s">
        <v>4823</v>
      </c>
      <c r="AS2824" t="str">
        <f>IFERROR(IF(L2824="","",VLOOKUP(L2824&amp;I2824,Продукция!A:J,10,0)),"обратитесь к админ справочника")</f>
        <v>инструкция тест- ситема Биочек СК-113</v>
      </c>
      <c r="AT2824" s="11" t="s">
        <v>4823</v>
      </c>
      <c r="AU2824" s="11" t="s">
        <v>4823</v>
      </c>
      <c r="AV2824" s="11" t="s">
        <v>2676</v>
      </c>
      <c r="AW2824" s="11" t="s">
        <v>4824</v>
      </c>
      <c r="AX2824" s="11" t="s">
        <v>561</v>
      </c>
      <c r="AY2824" s="11" t="s">
        <v>1061</v>
      </c>
      <c r="AZ2824" s="11">
        <v>156</v>
      </c>
      <c r="BA2824" s="11">
        <v>5</v>
      </c>
      <c r="BC2824" s="11" t="s">
        <v>4855</v>
      </c>
    </row>
    <row r="2825" spans="1:55" x14ac:dyDescent="0.25">
      <c r="A2825" t="str">
        <f t="shared" ref="A2825:A2888" si="50">T2825&amp;I2825</f>
        <v>С/869REO (BioChek) реовирус уровень антител</v>
      </c>
      <c r="B2825" t="str">
        <f>IF(E2825="","",INDEX(Лаборатории!A:A,MATCH('Производственный контроль'!E2825,Лаборатории!B:B,0)))</f>
        <v xml:space="preserve">КУРИНОЕ ЦАРСТВО АО </v>
      </c>
      <c r="C2825" t="str">
        <f>IF(E2825="","",VLOOKUP(E2825,Лаборатории!B:D,3,0))</f>
        <v>U377_CHL</v>
      </c>
      <c r="D2825" s="12">
        <v>45789</v>
      </c>
      <c r="E2825" s="150" t="s">
        <v>793</v>
      </c>
      <c r="F2825" s="11" t="s">
        <v>544</v>
      </c>
      <c r="G2825" s="11" t="s">
        <v>561</v>
      </c>
      <c r="H2825" s="11" t="s">
        <v>262</v>
      </c>
      <c r="I2825" s="11" t="s">
        <v>3426</v>
      </c>
      <c r="J2825" t="str">
        <f>IF(L2825="","",VLOOKUP(L2825,Продукция!B:D,3,0))</f>
        <v>Биологический_материал</v>
      </c>
      <c r="K2825" t="str">
        <f>IF(L2825="","",VLOOKUP(L2825,Продукция!B:C,2,0))</f>
        <v>Сыворотка крови</v>
      </c>
      <c r="L2825" s="155" t="s">
        <v>302</v>
      </c>
      <c r="M2825">
        <f>IF(L2825="","",VLOOKUP(L2825,Продукция!B:L,11,0))</f>
        <v>0</v>
      </c>
      <c r="N2825" s="150" t="s">
        <v>873</v>
      </c>
      <c r="P2825" s="150" t="s">
        <v>340</v>
      </c>
      <c r="Q2825" s="150" t="s">
        <v>854</v>
      </c>
      <c r="R2825" s="153" t="s">
        <v>4829</v>
      </c>
      <c r="S2825" s="11">
        <v>18</v>
      </c>
      <c r="T2825" s="11" t="s">
        <v>5290</v>
      </c>
      <c r="V2825" s="14">
        <v>45784</v>
      </c>
      <c r="Z2825" s="162" t="s">
        <v>4823</v>
      </c>
      <c r="AA2825" s="15">
        <v>0.46875</v>
      </c>
      <c r="AB2825" t="str">
        <f>IF(L2825="","",VLOOKUP(L2825&amp;I2825,Продукция!A:I,9,0))</f>
        <v>рекомендация производителя набора</v>
      </c>
      <c r="AC2825" s="14">
        <v>45810</v>
      </c>
      <c r="AD2825" s="11" t="s">
        <v>2676</v>
      </c>
      <c r="AE2825" s="11" t="s">
        <v>4823</v>
      </c>
      <c r="AF2825" t="str">
        <f>IF(AD2825="","",VLOOKUP(AD2825,'Сотрудники и ссылки'!A:B,2,0))</f>
        <v>Серолог</v>
      </c>
      <c r="AG2825">
        <f>IF(AD2825="","",VLOOKUP(AD2825,'Сотрудники и ссылки'!A:C,3,0))</f>
        <v>20007746</v>
      </c>
      <c r="AH2825" s="11" t="s">
        <v>2676</v>
      </c>
      <c r="AI2825" t="str">
        <f>IF(AH2825="","",VLOOKUP(AH2825,'Сотрудники и ссылки'!A:B,2,0))</f>
        <v>Серолог</v>
      </c>
      <c r="AJ2825">
        <f>IF(AH2825="","",VLOOKUP(AH2825,'Сотрудники и ссылки'!A:C,3,0))</f>
        <v>20007746</v>
      </c>
      <c r="AK2825" s="14">
        <v>45810</v>
      </c>
      <c r="AL2825" s="2">
        <f>IF(AK2825="","",AK2825+VLOOKUP(I2825,'Вид исследования'!B:E,4,0))</f>
        <v>45811</v>
      </c>
      <c r="AM2825" s="2">
        <f>IF(AK2825="","",AK2825+VLOOKUP(I2825,'Вид исследования'!B:F,5,0))</f>
        <v>45811</v>
      </c>
      <c r="AN2825" s="14">
        <v>45810</v>
      </c>
      <c r="AP2825" s="11" t="s">
        <v>189</v>
      </c>
      <c r="AQ2825" t="str">
        <f>IFERROR(IF(L2825="","",VLOOKUP(L2825&amp;I2825,Продукция!A:K,11,0)),"обратитесь к админ справочника")</f>
        <v>согласно рекомендациям производителя теста</v>
      </c>
      <c r="AR2825" s="11" t="s">
        <v>4823</v>
      </c>
      <c r="AS2825" t="str">
        <f>IFERROR(IF(L2825="","",VLOOKUP(L2825&amp;I2825,Продукция!A:J,10,0)),"обратитесь к админ справочника")</f>
        <v>инструкция тест- ситема Биочек СК -110</v>
      </c>
      <c r="AT2825" s="11" t="s">
        <v>4823</v>
      </c>
      <c r="AU2825" s="11" t="s">
        <v>4823</v>
      </c>
      <c r="AV2825" s="11" t="s">
        <v>2676</v>
      </c>
      <c r="AW2825" s="11" t="s">
        <v>4824</v>
      </c>
      <c r="AX2825" s="11" t="s">
        <v>561</v>
      </c>
      <c r="AY2825" s="11" t="s">
        <v>1061</v>
      </c>
      <c r="AZ2825" s="11">
        <v>156</v>
      </c>
      <c r="BA2825" s="11">
        <v>5</v>
      </c>
      <c r="BC2825" s="11" t="s">
        <v>4855</v>
      </c>
    </row>
    <row r="2826" spans="1:55" x14ac:dyDescent="0.25">
      <c r="A2826" t="str">
        <f t="shared" si="50"/>
        <v>С/869MG (BioChek) микоплазма галлисептикум уровень антител</v>
      </c>
      <c r="B2826" t="str">
        <f>IF(E2826="","",INDEX(Лаборатории!A:A,MATCH('Производственный контроль'!E2826,Лаборатории!B:B,0)))</f>
        <v xml:space="preserve">КУРИНОЕ ЦАРСТВО АО </v>
      </c>
      <c r="C2826" t="str">
        <f>IF(E2826="","",VLOOKUP(E2826,Лаборатории!B:D,3,0))</f>
        <v>U377_CHL</v>
      </c>
      <c r="D2826" s="12">
        <v>45789</v>
      </c>
      <c r="E2826" s="150" t="s">
        <v>793</v>
      </c>
      <c r="F2826" s="11" t="s">
        <v>544</v>
      </c>
      <c r="G2826" s="11" t="s">
        <v>561</v>
      </c>
      <c r="H2826" s="11" t="s">
        <v>262</v>
      </c>
      <c r="I2826" s="11" t="s">
        <v>3422</v>
      </c>
      <c r="J2826" t="str">
        <f>IF(L2826="","",VLOOKUP(L2826,Продукция!B:D,3,0))</f>
        <v>Биологический_материал</v>
      </c>
      <c r="K2826" t="str">
        <f>IF(L2826="","",VLOOKUP(L2826,Продукция!B:C,2,0))</f>
        <v>Сыворотка крови</v>
      </c>
      <c r="L2826" s="155" t="s">
        <v>302</v>
      </c>
      <c r="M2826">
        <f>IF(L2826="","",VLOOKUP(L2826,Продукция!B:L,11,0))</f>
        <v>0</v>
      </c>
      <c r="N2826" s="150" t="s">
        <v>873</v>
      </c>
      <c r="P2826" s="150" t="s">
        <v>340</v>
      </c>
      <c r="Q2826" s="150" t="s">
        <v>854</v>
      </c>
      <c r="R2826" s="153" t="s">
        <v>4829</v>
      </c>
      <c r="S2826" s="11">
        <v>18</v>
      </c>
      <c r="T2826" s="11" t="s">
        <v>5290</v>
      </c>
      <c r="V2826" s="14">
        <v>45784</v>
      </c>
      <c r="Z2826" s="162" t="s">
        <v>4823</v>
      </c>
      <c r="AA2826" s="15">
        <v>0.46875</v>
      </c>
      <c r="AB2826" t="str">
        <f>IF(L2826="","",VLOOKUP(L2826&amp;I2826,Продукция!A:I,9,0))</f>
        <v>рекомендация производителя набора</v>
      </c>
      <c r="AC2826" s="14">
        <v>45810</v>
      </c>
      <c r="AD2826" s="11" t="s">
        <v>2673</v>
      </c>
      <c r="AE2826" s="11" t="s">
        <v>4823</v>
      </c>
      <c r="AF2826" t="str">
        <f>IF(AD2826="","",VLOOKUP(AD2826,'Сотрудники и ссылки'!A:B,2,0))</f>
        <v>Серолог</v>
      </c>
      <c r="AG2826">
        <f>IF(AD2826="","",VLOOKUP(AD2826,'Сотрудники и ссылки'!A:C,3,0))</f>
        <v>20001771</v>
      </c>
      <c r="AH2826" s="11" t="s">
        <v>2673</v>
      </c>
      <c r="AI2826" t="str">
        <f>IF(AH2826="","",VLOOKUP(AH2826,'Сотрудники и ссылки'!A:B,2,0))</f>
        <v>Серолог</v>
      </c>
      <c r="AJ2826">
        <f>IF(AH2826="","",VLOOKUP(AH2826,'Сотрудники и ссылки'!A:C,3,0))</f>
        <v>20001771</v>
      </c>
      <c r="AK2826" s="14">
        <v>45810</v>
      </c>
      <c r="AL2826" s="2">
        <f>IF(AK2826="","",AK2826+VLOOKUP(I2826,'Вид исследования'!B:E,4,0))</f>
        <v>45811</v>
      </c>
      <c r="AM2826" s="2">
        <f>IF(AK2826="","",AK2826+VLOOKUP(I2826,'Вид исследования'!B:F,5,0))</f>
        <v>45811</v>
      </c>
      <c r="AN2826" s="14">
        <v>45810</v>
      </c>
      <c r="AP2826" s="11" t="s">
        <v>189</v>
      </c>
      <c r="AQ2826" t="str">
        <f>IFERROR(IF(L2826="","",VLOOKUP(L2826&amp;I2826,Продукция!A:K,11,0)),"обратитесь к админ справочника")</f>
        <v>согласно рекомендациям производителя теста</v>
      </c>
      <c r="AR2826" s="11" t="s">
        <v>4823</v>
      </c>
      <c r="AS2826" t="str">
        <f>IFERROR(IF(L2826="","",VLOOKUP(L2826&amp;I2826,Продукция!A:J,10,0)),"обратитесь к админ справочника")</f>
        <v>инструкция тест- ситема Биочек СК -114</v>
      </c>
      <c r="AT2826" s="11" t="s">
        <v>4823</v>
      </c>
      <c r="AU2826" s="11" t="s">
        <v>4823</v>
      </c>
      <c r="AV2826" s="11" t="s">
        <v>2673</v>
      </c>
      <c r="AW2826" s="11" t="s">
        <v>4824</v>
      </c>
      <c r="AX2826" s="11" t="s">
        <v>561</v>
      </c>
      <c r="AY2826" s="11" t="s">
        <v>1061</v>
      </c>
      <c r="AZ2826" s="11">
        <v>156</v>
      </c>
      <c r="BA2826" s="11">
        <v>5</v>
      </c>
      <c r="BC2826" s="11" t="s">
        <v>4855</v>
      </c>
    </row>
    <row r="2827" spans="1:55" x14ac:dyDescent="0.25">
      <c r="A2827" t="str">
        <f t="shared" si="50"/>
        <v>С/869MS (BioChek) микоплазма синовия уровень антител</v>
      </c>
      <c r="B2827" t="str">
        <f>IF(E2827="","",INDEX(Лаборатории!A:A,MATCH('Производственный контроль'!E2827,Лаборатории!B:B,0)))</f>
        <v xml:space="preserve">КУРИНОЕ ЦАРСТВО АО </v>
      </c>
      <c r="C2827" t="str">
        <f>IF(E2827="","",VLOOKUP(E2827,Лаборатории!B:D,3,0))</f>
        <v>U377_CHL</v>
      </c>
      <c r="D2827" s="12">
        <v>45789</v>
      </c>
      <c r="E2827" s="150" t="s">
        <v>793</v>
      </c>
      <c r="F2827" s="11" t="s">
        <v>544</v>
      </c>
      <c r="G2827" s="11" t="s">
        <v>561</v>
      </c>
      <c r="H2827" s="11" t="s">
        <v>262</v>
      </c>
      <c r="I2827" s="11" t="s">
        <v>3423</v>
      </c>
      <c r="J2827" t="str">
        <f>IF(L2827="","",VLOOKUP(L2827,Продукция!B:D,3,0))</f>
        <v>Биологический_материал</v>
      </c>
      <c r="K2827" t="str">
        <f>IF(L2827="","",VLOOKUP(L2827,Продукция!B:C,2,0))</f>
        <v>Сыворотка крови</v>
      </c>
      <c r="L2827" s="155" t="s">
        <v>302</v>
      </c>
      <c r="M2827">
        <f>IF(L2827="","",VLOOKUP(L2827,Продукция!B:L,11,0))</f>
        <v>0</v>
      </c>
      <c r="N2827" s="150" t="s">
        <v>873</v>
      </c>
      <c r="P2827" s="150" t="s">
        <v>340</v>
      </c>
      <c r="Q2827" s="150" t="s">
        <v>854</v>
      </c>
      <c r="R2827" s="153" t="s">
        <v>4829</v>
      </c>
      <c r="S2827" s="11">
        <v>18</v>
      </c>
      <c r="T2827" s="11" t="s">
        <v>5290</v>
      </c>
      <c r="V2827" s="14">
        <v>45784</v>
      </c>
      <c r="Z2827" s="162" t="s">
        <v>4823</v>
      </c>
      <c r="AA2827" s="15">
        <v>0.46875</v>
      </c>
      <c r="AB2827" t="str">
        <f>IF(L2827="","",VLOOKUP(L2827&amp;I2827,Продукция!A:I,9,0))</f>
        <v>рекомендация производителя набора</v>
      </c>
      <c r="AC2827" s="14">
        <v>45810</v>
      </c>
      <c r="AD2827" s="11" t="s">
        <v>2673</v>
      </c>
      <c r="AE2827" s="11" t="s">
        <v>4823</v>
      </c>
      <c r="AF2827" t="str">
        <f>IF(AD2827="","",VLOOKUP(AD2827,'Сотрудники и ссылки'!A:B,2,0))</f>
        <v>Серолог</v>
      </c>
      <c r="AG2827">
        <f>IF(AD2827="","",VLOOKUP(AD2827,'Сотрудники и ссылки'!A:C,3,0))</f>
        <v>20001771</v>
      </c>
      <c r="AH2827" s="11" t="s">
        <v>2673</v>
      </c>
      <c r="AI2827" t="str">
        <f>IF(AH2827="","",VLOOKUP(AH2827,'Сотрудники и ссылки'!A:B,2,0))</f>
        <v>Серолог</v>
      </c>
      <c r="AJ2827">
        <f>IF(AH2827="","",VLOOKUP(AH2827,'Сотрудники и ссылки'!A:C,3,0))</f>
        <v>20001771</v>
      </c>
      <c r="AK2827" s="14">
        <v>45810</v>
      </c>
      <c r="AL2827" s="2">
        <f>IF(AK2827="","",AK2827+VLOOKUP(I2827,'Вид исследования'!B:E,4,0))</f>
        <v>45811</v>
      </c>
      <c r="AM2827" s="2">
        <f>IF(AK2827="","",AK2827+VLOOKUP(I2827,'Вид исследования'!B:F,5,0))</f>
        <v>45811</v>
      </c>
      <c r="AN2827" s="14">
        <v>45810</v>
      </c>
      <c r="AP2827" s="11" t="s">
        <v>189</v>
      </c>
      <c r="AQ2827" t="str">
        <f>IFERROR(IF(L2827="","",VLOOKUP(L2827&amp;I2827,Продукция!A:K,11,0)),"обратитесь к админ справочника")</f>
        <v>согласно рекомендациям производителя теста</v>
      </c>
      <c r="AR2827" s="11" t="s">
        <v>4823</v>
      </c>
      <c r="AS2827" t="str">
        <f>IFERROR(IF(L2827="","",VLOOKUP(L2827&amp;I2827,Продукция!A:J,10,0)),"обратитесь к админ справочника")</f>
        <v>инструкция тест- ситема Биочек СК -115</v>
      </c>
      <c r="AT2827" s="11" t="s">
        <v>4823</v>
      </c>
      <c r="AU2827" s="11" t="s">
        <v>4823</v>
      </c>
      <c r="AV2827" s="11" t="s">
        <v>2673</v>
      </c>
      <c r="AW2827" s="11" t="s">
        <v>4824</v>
      </c>
      <c r="AX2827" s="11" t="s">
        <v>561</v>
      </c>
      <c r="AY2827" s="11" t="s">
        <v>1061</v>
      </c>
      <c r="AZ2827" s="11">
        <v>156</v>
      </c>
      <c r="BA2827" s="11">
        <v>5</v>
      </c>
      <c r="BC2827" s="11" t="s">
        <v>4855</v>
      </c>
    </row>
    <row r="2828" spans="1:55" x14ac:dyDescent="0.25">
      <c r="A2828" t="str">
        <f t="shared" si="50"/>
        <v>С/869AE (BioChek) энцефаломиелит уровень антител</v>
      </c>
      <c r="B2828" t="str">
        <f>IF(E2828="","",INDEX(Лаборатории!A:A,MATCH('Производственный контроль'!E2828,Лаборатории!B:B,0)))</f>
        <v xml:space="preserve">КУРИНОЕ ЦАРСТВО АО </v>
      </c>
      <c r="C2828" t="str">
        <f>IF(E2828="","",VLOOKUP(E2828,Лаборатории!B:D,3,0))</f>
        <v>U377_CHL</v>
      </c>
      <c r="D2828" s="12">
        <v>45789</v>
      </c>
      <c r="E2828" s="150" t="s">
        <v>793</v>
      </c>
      <c r="F2828" s="11" t="s">
        <v>544</v>
      </c>
      <c r="G2828" s="11" t="s">
        <v>561</v>
      </c>
      <c r="H2828" s="11" t="s">
        <v>262</v>
      </c>
      <c r="I2828" s="11" t="s">
        <v>3405</v>
      </c>
      <c r="J2828" t="str">
        <f>IF(L2828="","",VLOOKUP(L2828,Продукция!B:D,3,0))</f>
        <v>Биологический_материал</v>
      </c>
      <c r="K2828" t="str">
        <f>IF(L2828="","",VLOOKUP(L2828,Продукция!B:C,2,0))</f>
        <v>Сыворотка крови</v>
      </c>
      <c r="L2828" s="155" t="s">
        <v>302</v>
      </c>
      <c r="M2828">
        <f>IF(L2828="","",VLOOKUP(L2828,Продукция!B:L,11,0))</f>
        <v>0</v>
      </c>
      <c r="N2828" s="150" t="s">
        <v>873</v>
      </c>
      <c r="P2828" s="150" t="s">
        <v>340</v>
      </c>
      <c r="Q2828" s="150" t="s">
        <v>854</v>
      </c>
      <c r="R2828" s="153" t="s">
        <v>4829</v>
      </c>
      <c r="S2828" s="11">
        <v>18</v>
      </c>
      <c r="T2828" s="11" t="s">
        <v>5290</v>
      </c>
      <c r="V2828" s="14">
        <v>45784</v>
      </c>
      <c r="Z2828" s="162" t="s">
        <v>4823</v>
      </c>
      <c r="AA2828" s="15">
        <v>0.46875</v>
      </c>
      <c r="AB2828" t="str">
        <f>IF(L2828="","",VLOOKUP(L2828&amp;I2828,Продукция!A:I,9,0))</f>
        <v>рекомендация производителя набора</v>
      </c>
      <c r="AC2828" s="14">
        <v>45810</v>
      </c>
      <c r="AD2828" s="11" t="s">
        <v>2676</v>
      </c>
      <c r="AE2828" s="11" t="s">
        <v>4823</v>
      </c>
      <c r="AF2828" t="str">
        <f>IF(AD2828="","",VLOOKUP(AD2828,'Сотрудники и ссылки'!A:B,2,0))</f>
        <v>Серолог</v>
      </c>
      <c r="AG2828">
        <f>IF(AD2828="","",VLOOKUP(AD2828,'Сотрудники и ссылки'!A:C,3,0))</f>
        <v>20007746</v>
      </c>
      <c r="AH2828" s="11" t="s">
        <v>2676</v>
      </c>
      <c r="AI2828" t="str">
        <f>IF(AH2828="","",VLOOKUP(AH2828,'Сотрудники и ссылки'!A:B,2,0))</f>
        <v>Серолог</v>
      </c>
      <c r="AJ2828">
        <f>IF(AH2828="","",VLOOKUP(AH2828,'Сотрудники и ссылки'!A:C,3,0))</f>
        <v>20007746</v>
      </c>
      <c r="AK2828" s="14">
        <v>45810</v>
      </c>
      <c r="AL2828" s="2">
        <f>IF(AK2828="","",AK2828+VLOOKUP(I2828,'Вид исследования'!B:E,4,0))</f>
        <v>45811</v>
      </c>
      <c r="AM2828" s="2">
        <f>IF(AK2828="","",AK2828+VLOOKUP(I2828,'Вид исследования'!B:F,5,0))</f>
        <v>45811</v>
      </c>
      <c r="AN2828" s="14">
        <v>45810</v>
      </c>
      <c r="AP2828" s="11" t="s">
        <v>189</v>
      </c>
      <c r="AQ2828" t="str">
        <f>IFERROR(IF(L2828="","",VLOOKUP(L2828&amp;I2828,Продукция!A:K,11,0)),"обратитесь к админ справочника")</f>
        <v>согласно рекомендациям производителя теста</v>
      </c>
      <c r="AR2828" s="11" t="s">
        <v>4823</v>
      </c>
      <c r="AS2828" t="str">
        <f>IFERROR(IF(L2828="","",VLOOKUP(L2828&amp;I2828,Продукция!A:J,10,0)),"обратитесь к админ справочника")</f>
        <v>инструкция тест- ситема Биочек СК -123</v>
      </c>
      <c r="AT2828" s="11" t="s">
        <v>4823</v>
      </c>
      <c r="AU2828" s="11" t="s">
        <v>4823</v>
      </c>
      <c r="AV2828" s="11" t="s">
        <v>2676</v>
      </c>
      <c r="AW2828" s="11" t="s">
        <v>4824</v>
      </c>
      <c r="AX2828" s="11" t="s">
        <v>561</v>
      </c>
      <c r="AY2828" s="11" t="s">
        <v>1061</v>
      </c>
      <c r="AZ2828" s="11">
        <v>156</v>
      </c>
      <c r="BA2828" s="11">
        <v>5</v>
      </c>
      <c r="BC2828" s="11" t="s">
        <v>4855</v>
      </c>
    </row>
    <row r="2829" spans="1:55" x14ac:dyDescent="0.25">
      <c r="A2829" t="str">
        <f t="shared" si="50"/>
        <v xml:space="preserve">С/869CAV (BioChek) анемия уровень антител </v>
      </c>
      <c r="B2829" t="str">
        <f>IF(E2829="","",INDEX(Лаборатории!A:A,MATCH('Производственный контроль'!E2829,Лаборатории!B:B,0)))</f>
        <v xml:space="preserve">КУРИНОЕ ЦАРСТВО АО </v>
      </c>
      <c r="C2829" t="str">
        <f>IF(E2829="","",VLOOKUP(E2829,Лаборатории!B:D,3,0))</f>
        <v>U377_CHL</v>
      </c>
      <c r="D2829" s="12">
        <v>45789</v>
      </c>
      <c r="E2829" s="150" t="s">
        <v>793</v>
      </c>
      <c r="F2829" s="11" t="s">
        <v>544</v>
      </c>
      <c r="G2829" s="11" t="s">
        <v>561</v>
      </c>
      <c r="H2829" s="11" t="s">
        <v>262</v>
      </c>
      <c r="I2829" s="11" t="s">
        <v>3412</v>
      </c>
      <c r="J2829" t="str">
        <f>IF(L2829="","",VLOOKUP(L2829,Продукция!B:D,3,0))</f>
        <v>Биологический_материал</v>
      </c>
      <c r="K2829" t="str">
        <f>IF(L2829="","",VLOOKUP(L2829,Продукция!B:C,2,0))</f>
        <v>Сыворотка крови</v>
      </c>
      <c r="L2829" s="155" t="s">
        <v>302</v>
      </c>
      <c r="M2829">
        <f>IF(L2829="","",VLOOKUP(L2829,Продукция!B:L,11,0))</f>
        <v>0</v>
      </c>
      <c r="N2829" s="150" t="s">
        <v>873</v>
      </c>
      <c r="P2829" s="150" t="s">
        <v>340</v>
      </c>
      <c r="Q2829" s="150" t="s">
        <v>854</v>
      </c>
      <c r="R2829" s="153" t="s">
        <v>4829</v>
      </c>
      <c r="S2829" s="11">
        <v>18</v>
      </c>
      <c r="T2829" s="11" t="s">
        <v>5290</v>
      </c>
      <c r="V2829" s="14">
        <v>45784</v>
      </c>
      <c r="Z2829" s="162" t="s">
        <v>4823</v>
      </c>
      <c r="AA2829" s="15">
        <v>0.46875</v>
      </c>
      <c r="AB2829" t="str">
        <f>IF(L2829="","",VLOOKUP(L2829&amp;I2829,Продукция!A:I,9,0))</f>
        <v>рекомендация производителя набора</v>
      </c>
      <c r="AC2829" s="14">
        <v>45810</v>
      </c>
      <c r="AD2829" s="11" t="s">
        <v>2673</v>
      </c>
      <c r="AE2829" s="11" t="s">
        <v>4823</v>
      </c>
      <c r="AF2829" t="str">
        <f>IF(AD2829="","",VLOOKUP(AD2829,'Сотрудники и ссылки'!A:B,2,0))</f>
        <v>Серолог</v>
      </c>
      <c r="AG2829">
        <f>IF(AD2829="","",VLOOKUP(AD2829,'Сотрудники и ссылки'!A:C,3,0))</f>
        <v>20001771</v>
      </c>
      <c r="AH2829" s="11" t="s">
        <v>2673</v>
      </c>
      <c r="AI2829" t="str">
        <f>IF(AH2829="","",VLOOKUP(AH2829,'Сотрудники и ссылки'!A:B,2,0))</f>
        <v>Серолог</v>
      </c>
      <c r="AJ2829">
        <f>IF(AH2829="","",VLOOKUP(AH2829,'Сотрудники и ссылки'!A:C,3,0))</f>
        <v>20001771</v>
      </c>
      <c r="AK2829" s="14">
        <v>45810</v>
      </c>
      <c r="AL2829" s="2">
        <f>IF(AK2829="","",AK2829+VLOOKUP(I2829,'Вид исследования'!B:E,4,0))</f>
        <v>45811</v>
      </c>
      <c r="AM2829" s="2">
        <f>IF(AK2829="","",AK2829+VLOOKUP(I2829,'Вид исследования'!B:F,5,0))</f>
        <v>45811</v>
      </c>
      <c r="AN2829" s="14">
        <v>45810</v>
      </c>
      <c r="AP2829" s="11" t="s">
        <v>189</v>
      </c>
      <c r="AQ2829" t="str">
        <f>IFERROR(IF(L2829="","",VLOOKUP(L2829&amp;I2829,Продукция!A:K,11,0)),"обратитесь к админ справочника")</f>
        <v>согласно рекомендациям производителя теста</v>
      </c>
      <c r="AR2829" s="11" t="s">
        <v>4823</v>
      </c>
      <c r="AS2829" t="str">
        <f>IFERROR(IF(L2829="","",VLOOKUP(L2829&amp;I2829,Продукция!A:J,10,0)),"обратитесь к админ справочника")</f>
        <v>инструкция тест- ситема Биочек СК -126</v>
      </c>
      <c r="AT2829" s="11" t="s">
        <v>4823</v>
      </c>
      <c r="AU2829" s="11" t="s">
        <v>4823</v>
      </c>
      <c r="AV2829" s="11" t="s">
        <v>2673</v>
      </c>
      <c r="AW2829" s="11" t="s">
        <v>4824</v>
      </c>
      <c r="AX2829" s="11" t="s">
        <v>561</v>
      </c>
      <c r="AY2829" s="11" t="s">
        <v>1061</v>
      </c>
      <c r="AZ2829" s="11">
        <v>156</v>
      </c>
      <c r="BA2829" s="11">
        <v>5</v>
      </c>
      <c r="BC2829" s="11" t="s">
        <v>4855</v>
      </c>
    </row>
    <row r="2830" spans="1:55" x14ac:dyDescent="0.25">
      <c r="A2830" t="str">
        <f t="shared" si="50"/>
        <v>С/869IBD (BioChek) болезнь Гамборо уровень антител</v>
      </c>
      <c r="B2830" t="str">
        <f>IF(E2830="","",INDEX(Лаборатории!A:A,MATCH('Производственный контроль'!E2830,Лаборатории!B:B,0)))</f>
        <v xml:space="preserve">КУРИНОЕ ЦАРСТВО АО </v>
      </c>
      <c r="C2830" t="str">
        <f>IF(E2830="","",VLOOKUP(E2830,Лаборатории!B:D,3,0))</f>
        <v>U377_CHL</v>
      </c>
      <c r="D2830" s="12">
        <v>45789</v>
      </c>
      <c r="E2830" s="150" t="s">
        <v>793</v>
      </c>
      <c r="F2830" s="11" t="s">
        <v>544</v>
      </c>
      <c r="G2830" s="11" t="s">
        <v>561</v>
      </c>
      <c r="H2830" s="11" t="s">
        <v>262</v>
      </c>
      <c r="I2830" s="11" t="s">
        <v>3415</v>
      </c>
      <c r="J2830" t="str">
        <f>IF(L2830="","",VLOOKUP(L2830,Продукция!B:D,3,0))</f>
        <v>Биологический_материал</v>
      </c>
      <c r="K2830" t="str">
        <f>IF(L2830="","",VLOOKUP(L2830,Продукция!B:C,2,0))</f>
        <v>Сыворотка крови</v>
      </c>
      <c r="L2830" s="155" t="s">
        <v>302</v>
      </c>
      <c r="M2830">
        <f>IF(L2830="","",VLOOKUP(L2830,Продукция!B:L,11,0))</f>
        <v>0</v>
      </c>
      <c r="N2830" s="150" t="s">
        <v>873</v>
      </c>
      <c r="P2830" s="150" t="s">
        <v>340</v>
      </c>
      <c r="Q2830" s="150" t="s">
        <v>854</v>
      </c>
      <c r="R2830" s="153" t="s">
        <v>4834</v>
      </c>
      <c r="S2830" s="11">
        <v>18</v>
      </c>
      <c r="T2830" s="11" t="s">
        <v>5290</v>
      </c>
      <c r="V2830" s="14">
        <v>45784</v>
      </c>
      <c r="Z2830" s="162" t="s">
        <v>4823</v>
      </c>
      <c r="AA2830" s="15">
        <v>0.46875</v>
      </c>
      <c r="AB2830" t="str">
        <f>IF(L2830="","",VLOOKUP(L2830&amp;I2830,Продукция!A:I,9,0))</f>
        <v>рекомендация производителя набора</v>
      </c>
      <c r="AC2830" s="14">
        <v>45810</v>
      </c>
      <c r="AD2830" s="11" t="s">
        <v>2676</v>
      </c>
      <c r="AE2830" s="11" t="s">
        <v>4823</v>
      </c>
      <c r="AF2830" t="str">
        <f>IF(AD2830="","",VLOOKUP(AD2830,'Сотрудники и ссылки'!A:B,2,0))</f>
        <v>Серолог</v>
      </c>
      <c r="AG2830">
        <f>IF(AD2830="","",VLOOKUP(AD2830,'Сотрудники и ссылки'!A:C,3,0))</f>
        <v>20007746</v>
      </c>
      <c r="AH2830" s="11" t="s">
        <v>2676</v>
      </c>
      <c r="AI2830" t="str">
        <f>IF(AH2830="","",VLOOKUP(AH2830,'Сотрудники и ссылки'!A:B,2,0))</f>
        <v>Серолог</v>
      </c>
      <c r="AJ2830">
        <f>IF(AH2830="","",VLOOKUP(AH2830,'Сотрудники и ссылки'!A:C,3,0))</f>
        <v>20007746</v>
      </c>
      <c r="AK2830" s="14">
        <v>45810</v>
      </c>
      <c r="AL2830" s="2">
        <f>IF(AK2830="","",AK2830+VLOOKUP(I2830,'Вид исследования'!B:E,4,0))</f>
        <v>45811</v>
      </c>
      <c r="AM2830" s="2">
        <f>IF(AK2830="","",AK2830+VLOOKUP(I2830,'Вид исследования'!B:F,5,0))</f>
        <v>45811</v>
      </c>
      <c r="AN2830" s="14">
        <v>45810</v>
      </c>
      <c r="AP2830" s="11" t="s">
        <v>189</v>
      </c>
      <c r="AQ2830" t="str">
        <f>IFERROR(IF(L2830="","",VLOOKUP(L2830&amp;I2830,Продукция!A:K,11,0)),"обратитесь к админ справочника")</f>
        <v>согласно рекомендациям производителя теста</v>
      </c>
      <c r="AR2830" s="11" t="s">
        <v>4823</v>
      </c>
      <c r="AS2830" t="str">
        <f>IFERROR(IF(L2830="","",VLOOKUP(L2830&amp;I2830,Продукция!A:J,10,0)),"обратитесь к админ справочника")</f>
        <v>инструкция тест- ситема Биочек СК-113</v>
      </c>
      <c r="AT2830" s="11" t="s">
        <v>4823</v>
      </c>
      <c r="AU2830" s="11" t="s">
        <v>4823</v>
      </c>
      <c r="AV2830" s="11" t="s">
        <v>2676</v>
      </c>
      <c r="AW2830" s="11" t="s">
        <v>4824</v>
      </c>
      <c r="AX2830" s="11" t="s">
        <v>561</v>
      </c>
      <c r="AY2830" s="11" t="s">
        <v>1076</v>
      </c>
      <c r="AZ2830" s="11">
        <v>156</v>
      </c>
      <c r="BA2830" s="11">
        <v>5</v>
      </c>
      <c r="BC2830" s="11" t="s">
        <v>4855</v>
      </c>
    </row>
    <row r="2831" spans="1:55" x14ac:dyDescent="0.25">
      <c r="A2831" t="str">
        <f t="shared" si="50"/>
        <v>С/869REO (BioChek) реовирус уровень антител</v>
      </c>
      <c r="B2831" t="str">
        <f>IF(E2831="","",INDEX(Лаборатории!A:A,MATCH('Производственный контроль'!E2831,Лаборатории!B:B,0)))</f>
        <v xml:space="preserve">КУРИНОЕ ЦАРСТВО АО </v>
      </c>
      <c r="C2831" t="str">
        <f>IF(E2831="","",VLOOKUP(E2831,Лаборатории!B:D,3,0))</f>
        <v>U377_CHL</v>
      </c>
      <c r="D2831" s="12">
        <v>45789</v>
      </c>
      <c r="E2831" s="150" t="s">
        <v>793</v>
      </c>
      <c r="F2831" s="11" t="s">
        <v>544</v>
      </c>
      <c r="G2831" s="11" t="s">
        <v>561</v>
      </c>
      <c r="H2831" s="11" t="s">
        <v>262</v>
      </c>
      <c r="I2831" s="11" t="s">
        <v>3426</v>
      </c>
      <c r="J2831" t="str">
        <f>IF(L2831="","",VLOOKUP(L2831,Продукция!B:D,3,0))</f>
        <v>Биологический_материал</v>
      </c>
      <c r="K2831" t="str">
        <f>IF(L2831="","",VLOOKUP(L2831,Продукция!B:C,2,0))</f>
        <v>Сыворотка крови</v>
      </c>
      <c r="L2831" s="155" t="s">
        <v>302</v>
      </c>
      <c r="M2831">
        <f>IF(L2831="","",VLOOKUP(L2831,Продукция!B:L,11,0))</f>
        <v>0</v>
      </c>
      <c r="N2831" s="150" t="s">
        <v>873</v>
      </c>
      <c r="P2831" s="150" t="s">
        <v>340</v>
      </c>
      <c r="Q2831" s="150" t="s">
        <v>854</v>
      </c>
      <c r="R2831" s="153" t="s">
        <v>4834</v>
      </c>
      <c r="S2831" s="11">
        <v>18</v>
      </c>
      <c r="T2831" s="11" t="s">
        <v>5290</v>
      </c>
      <c r="V2831" s="14">
        <v>45784</v>
      </c>
      <c r="Z2831" s="162" t="s">
        <v>4823</v>
      </c>
      <c r="AA2831" s="15">
        <v>0.46875</v>
      </c>
      <c r="AB2831" t="str">
        <f>IF(L2831="","",VLOOKUP(L2831&amp;I2831,Продукция!A:I,9,0))</f>
        <v>рекомендация производителя набора</v>
      </c>
      <c r="AC2831" s="14">
        <v>45810</v>
      </c>
      <c r="AD2831" s="11" t="s">
        <v>2676</v>
      </c>
      <c r="AE2831" s="11" t="s">
        <v>4823</v>
      </c>
      <c r="AF2831" t="str">
        <f>IF(AD2831="","",VLOOKUP(AD2831,'Сотрудники и ссылки'!A:B,2,0))</f>
        <v>Серолог</v>
      </c>
      <c r="AG2831">
        <f>IF(AD2831="","",VLOOKUP(AD2831,'Сотрудники и ссылки'!A:C,3,0))</f>
        <v>20007746</v>
      </c>
      <c r="AH2831" s="11" t="s">
        <v>2676</v>
      </c>
      <c r="AI2831" t="str">
        <f>IF(AH2831="","",VLOOKUP(AH2831,'Сотрудники и ссылки'!A:B,2,0))</f>
        <v>Серолог</v>
      </c>
      <c r="AJ2831">
        <f>IF(AH2831="","",VLOOKUP(AH2831,'Сотрудники и ссылки'!A:C,3,0))</f>
        <v>20007746</v>
      </c>
      <c r="AK2831" s="14">
        <v>45810</v>
      </c>
      <c r="AL2831" s="2">
        <f>IF(AK2831="","",AK2831+VLOOKUP(I2831,'Вид исследования'!B:E,4,0))</f>
        <v>45811</v>
      </c>
      <c r="AM2831" s="2">
        <f>IF(AK2831="","",AK2831+VLOOKUP(I2831,'Вид исследования'!B:F,5,0))</f>
        <v>45811</v>
      </c>
      <c r="AN2831" s="14">
        <v>45810</v>
      </c>
      <c r="AP2831" s="11" t="s">
        <v>189</v>
      </c>
      <c r="AQ2831" t="str">
        <f>IFERROR(IF(L2831="","",VLOOKUP(L2831&amp;I2831,Продукция!A:K,11,0)),"обратитесь к админ справочника")</f>
        <v>согласно рекомендациям производителя теста</v>
      </c>
      <c r="AR2831" s="11" t="s">
        <v>4823</v>
      </c>
      <c r="AS2831" t="str">
        <f>IFERROR(IF(L2831="","",VLOOKUP(L2831&amp;I2831,Продукция!A:J,10,0)),"обратитесь к админ справочника")</f>
        <v>инструкция тест- ситема Биочек СК -110</v>
      </c>
      <c r="AT2831" s="11" t="s">
        <v>4823</v>
      </c>
      <c r="AU2831" s="11" t="s">
        <v>4823</v>
      </c>
      <c r="AV2831" s="11" t="s">
        <v>2676</v>
      </c>
      <c r="AW2831" s="11" t="s">
        <v>4824</v>
      </c>
      <c r="AX2831" s="11" t="s">
        <v>561</v>
      </c>
      <c r="AY2831" s="11" t="s">
        <v>1076</v>
      </c>
      <c r="AZ2831" s="11">
        <v>156</v>
      </c>
      <c r="BA2831" s="11">
        <v>5</v>
      </c>
      <c r="BC2831" s="11" t="s">
        <v>4855</v>
      </c>
    </row>
    <row r="2832" spans="1:55" x14ac:dyDescent="0.25">
      <c r="A2832" t="str">
        <f t="shared" si="50"/>
        <v>С/869MG (BioChek) микоплазма галлисептикум уровень антител</v>
      </c>
      <c r="B2832" t="str">
        <f>IF(E2832="","",INDEX(Лаборатории!A:A,MATCH('Производственный контроль'!E2832,Лаборатории!B:B,0)))</f>
        <v xml:space="preserve">КУРИНОЕ ЦАРСТВО АО </v>
      </c>
      <c r="C2832" t="str">
        <f>IF(E2832="","",VLOOKUP(E2832,Лаборатории!B:D,3,0))</f>
        <v>U377_CHL</v>
      </c>
      <c r="D2832" s="12">
        <v>45789</v>
      </c>
      <c r="E2832" s="150" t="s">
        <v>793</v>
      </c>
      <c r="F2832" s="11" t="s">
        <v>544</v>
      </c>
      <c r="G2832" s="11" t="s">
        <v>561</v>
      </c>
      <c r="H2832" s="11" t="s">
        <v>262</v>
      </c>
      <c r="I2832" s="11" t="s">
        <v>3422</v>
      </c>
      <c r="J2832" t="str">
        <f>IF(L2832="","",VLOOKUP(L2832,Продукция!B:D,3,0))</f>
        <v>Биологический_материал</v>
      </c>
      <c r="K2832" t="str">
        <f>IF(L2832="","",VLOOKUP(L2832,Продукция!B:C,2,0))</f>
        <v>Сыворотка крови</v>
      </c>
      <c r="L2832" s="155" t="s">
        <v>302</v>
      </c>
      <c r="M2832">
        <f>IF(L2832="","",VLOOKUP(L2832,Продукция!B:L,11,0))</f>
        <v>0</v>
      </c>
      <c r="N2832" s="150" t="s">
        <v>873</v>
      </c>
      <c r="P2832" s="150" t="s">
        <v>340</v>
      </c>
      <c r="Q2832" s="150" t="s">
        <v>854</v>
      </c>
      <c r="R2832" s="153" t="s">
        <v>4834</v>
      </c>
      <c r="S2832" s="11">
        <v>18</v>
      </c>
      <c r="T2832" s="11" t="s">
        <v>5290</v>
      </c>
      <c r="V2832" s="14">
        <v>45784</v>
      </c>
      <c r="Z2832" s="162" t="s">
        <v>4823</v>
      </c>
      <c r="AA2832" s="15">
        <v>0.46875</v>
      </c>
      <c r="AB2832" t="str">
        <f>IF(L2832="","",VLOOKUP(L2832&amp;I2832,Продукция!A:I,9,0))</f>
        <v>рекомендация производителя набора</v>
      </c>
      <c r="AC2832" s="14">
        <v>45810</v>
      </c>
      <c r="AD2832" s="11" t="s">
        <v>2673</v>
      </c>
      <c r="AE2832" s="11" t="s">
        <v>4823</v>
      </c>
      <c r="AF2832" t="str">
        <f>IF(AD2832="","",VLOOKUP(AD2832,'Сотрудники и ссылки'!A:B,2,0))</f>
        <v>Серолог</v>
      </c>
      <c r="AG2832">
        <f>IF(AD2832="","",VLOOKUP(AD2832,'Сотрудники и ссылки'!A:C,3,0))</f>
        <v>20001771</v>
      </c>
      <c r="AH2832" s="11" t="s">
        <v>2673</v>
      </c>
      <c r="AI2832" t="str">
        <f>IF(AH2832="","",VLOOKUP(AH2832,'Сотрудники и ссылки'!A:B,2,0))</f>
        <v>Серолог</v>
      </c>
      <c r="AJ2832">
        <f>IF(AH2832="","",VLOOKUP(AH2832,'Сотрудники и ссылки'!A:C,3,0))</f>
        <v>20001771</v>
      </c>
      <c r="AK2832" s="14">
        <v>45810</v>
      </c>
      <c r="AL2832" s="2">
        <f>IF(AK2832="","",AK2832+VLOOKUP(I2832,'Вид исследования'!B:E,4,0))</f>
        <v>45811</v>
      </c>
      <c r="AM2832" s="2">
        <f>IF(AK2832="","",AK2832+VLOOKUP(I2832,'Вид исследования'!B:F,5,0))</f>
        <v>45811</v>
      </c>
      <c r="AN2832" s="14">
        <v>45810</v>
      </c>
      <c r="AP2832" s="11" t="s">
        <v>189</v>
      </c>
      <c r="AQ2832" t="str">
        <f>IFERROR(IF(L2832="","",VLOOKUP(L2832&amp;I2832,Продукция!A:K,11,0)),"обратитесь к админ справочника")</f>
        <v>согласно рекомендациям производителя теста</v>
      </c>
      <c r="AR2832" s="11" t="s">
        <v>4823</v>
      </c>
      <c r="AS2832" t="str">
        <f>IFERROR(IF(L2832="","",VLOOKUP(L2832&amp;I2832,Продукция!A:J,10,0)),"обратитесь к админ справочника")</f>
        <v>инструкция тест- ситема Биочек СК -114</v>
      </c>
      <c r="AT2832" s="11" t="s">
        <v>4823</v>
      </c>
      <c r="AU2832" s="11" t="s">
        <v>4823</v>
      </c>
      <c r="AV2832" s="11" t="s">
        <v>2673</v>
      </c>
      <c r="AW2832" s="11" t="s">
        <v>4824</v>
      </c>
      <c r="AX2832" s="11" t="s">
        <v>561</v>
      </c>
      <c r="AY2832" s="11" t="s">
        <v>1076</v>
      </c>
      <c r="AZ2832" s="11">
        <v>156</v>
      </c>
      <c r="BA2832" s="11">
        <v>5</v>
      </c>
      <c r="BC2832" s="11" t="s">
        <v>4855</v>
      </c>
    </row>
    <row r="2833" spans="1:55" x14ac:dyDescent="0.25">
      <c r="A2833" t="str">
        <f t="shared" si="50"/>
        <v>С/869MS (BioChek) микоплазма синовия уровень антител</v>
      </c>
      <c r="B2833" t="str">
        <f>IF(E2833="","",INDEX(Лаборатории!A:A,MATCH('Производственный контроль'!E2833,Лаборатории!B:B,0)))</f>
        <v xml:space="preserve">КУРИНОЕ ЦАРСТВО АО </v>
      </c>
      <c r="C2833" t="str">
        <f>IF(E2833="","",VLOOKUP(E2833,Лаборатории!B:D,3,0))</f>
        <v>U377_CHL</v>
      </c>
      <c r="D2833" s="12">
        <v>45789</v>
      </c>
      <c r="E2833" s="150" t="s">
        <v>793</v>
      </c>
      <c r="F2833" s="11" t="s">
        <v>544</v>
      </c>
      <c r="G2833" s="11" t="s">
        <v>561</v>
      </c>
      <c r="H2833" s="11" t="s">
        <v>262</v>
      </c>
      <c r="I2833" s="11" t="s">
        <v>3423</v>
      </c>
      <c r="J2833" t="str">
        <f>IF(L2833="","",VLOOKUP(L2833,Продукция!B:D,3,0))</f>
        <v>Биологический_материал</v>
      </c>
      <c r="K2833" t="str">
        <f>IF(L2833="","",VLOOKUP(L2833,Продукция!B:C,2,0))</f>
        <v>Сыворотка крови</v>
      </c>
      <c r="L2833" s="155" t="s">
        <v>302</v>
      </c>
      <c r="M2833">
        <f>IF(L2833="","",VLOOKUP(L2833,Продукция!B:L,11,0))</f>
        <v>0</v>
      </c>
      <c r="N2833" s="150" t="s">
        <v>873</v>
      </c>
      <c r="P2833" s="150" t="s">
        <v>340</v>
      </c>
      <c r="Q2833" s="150" t="s">
        <v>854</v>
      </c>
      <c r="R2833" s="153" t="s">
        <v>4834</v>
      </c>
      <c r="S2833" s="11">
        <v>18</v>
      </c>
      <c r="T2833" s="11" t="s">
        <v>5290</v>
      </c>
      <c r="V2833" s="14">
        <v>45784</v>
      </c>
      <c r="Z2833" s="162" t="s">
        <v>4823</v>
      </c>
      <c r="AA2833" s="15">
        <v>0.46875</v>
      </c>
      <c r="AB2833" t="str">
        <f>IF(L2833="","",VLOOKUP(L2833&amp;I2833,Продукция!A:I,9,0))</f>
        <v>рекомендация производителя набора</v>
      </c>
      <c r="AC2833" s="14">
        <v>45810</v>
      </c>
      <c r="AD2833" s="11" t="s">
        <v>2673</v>
      </c>
      <c r="AE2833" s="11" t="s">
        <v>4823</v>
      </c>
      <c r="AF2833" t="str">
        <f>IF(AD2833="","",VLOOKUP(AD2833,'Сотрудники и ссылки'!A:B,2,0))</f>
        <v>Серолог</v>
      </c>
      <c r="AG2833">
        <f>IF(AD2833="","",VLOOKUP(AD2833,'Сотрудники и ссылки'!A:C,3,0))</f>
        <v>20001771</v>
      </c>
      <c r="AH2833" s="11" t="s">
        <v>2673</v>
      </c>
      <c r="AI2833" t="str">
        <f>IF(AH2833="","",VLOOKUP(AH2833,'Сотрудники и ссылки'!A:B,2,0))</f>
        <v>Серолог</v>
      </c>
      <c r="AJ2833">
        <f>IF(AH2833="","",VLOOKUP(AH2833,'Сотрудники и ссылки'!A:C,3,0))</f>
        <v>20001771</v>
      </c>
      <c r="AK2833" s="14">
        <v>45810</v>
      </c>
      <c r="AL2833" s="2">
        <f>IF(AK2833="","",AK2833+VLOOKUP(I2833,'Вид исследования'!B:E,4,0))</f>
        <v>45811</v>
      </c>
      <c r="AM2833" s="2">
        <f>IF(AK2833="","",AK2833+VLOOKUP(I2833,'Вид исследования'!B:F,5,0))</f>
        <v>45811</v>
      </c>
      <c r="AN2833" s="14">
        <v>45810</v>
      </c>
      <c r="AP2833" s="11" t="s">
        <v>189</v>
      </c>
      <c r="AQ2833" t="str">
        <f>IFERROR(IF(L2833="","",VLOOKUP(L2833&amp;I2833,Продукция!A:K,11,0)),"обратитесь к админ справочника")</f>
        <v>согласно рекомендациям производителя теста</v>
      </c>
      <c r="AR2833" s="11" t="s">
        <v>4823</v>
      </c>
      <c r="AS2833" t="str">
        <f>IFERROR(IF(L2833="","",VLOOKUP(L2833&amp;I2833,Продукция!A:J,10,0)),"обратитесь к админ справочника")</f>
        <v>инструкция тест- ситема Биочек СК -115</v>
      </c>
      <c r="AT2833" s="11" t="s">
        <v>4823</v>
      </c>
      <c r="AU2833" s="11" t="s">
        <v>4823</v>
      </c>
      <c r="AV2833" s="11" t="s">
        <v>2673</v>
      </c>
      <c r="AW2833" s="11" t="s">
        <v>4824</v>
      </c>
      <c r="AX2833" s="11" t="s">
        <v>561</v>
      </c>
      <c r="AY2833" s="11" t="s">
        <v>1076</v>
      </c>
      <c r="AZ2833" s="11">
        <v>156</v>
      </c>
      <c r="BA2833" s="11">
        <v>5</v>
      </c>
      <c r="BC2833" s="11" t="s">
        <v>4855</v>
      </c>
    </row>
    <row r="2834" spans="1:55" x14ac:dyDescent="0.25">
      <c r="A2834" t="str">
        <f t="shared" si="50"/>
        <v>С/869AE (BioChek) энцефаломиелит уровень антител</v>
      </c>
      <c r="B2834" t="str">
        <f>IF(E2834="","",INDEX(Лаборатории!A:A,MATCH('Производственный контроль'!E2834,Лаборатории!B:B,0)))</f>
        <v xml:space="preserve">КУРИНОЕ ЦАРСТВО АО </v>
      </c>
      <c r="C2834" t="str">
        <f>IF(E2834="","",VLOOKUP(E2834,Лаборатории!B:D,3,0))</f>
        <v>U377_CHL</v>
      </c>
      <c r="D2834" s="12">
        <v>45789</v>
      </c>
      <c r="E2834" s="150" t="s">
        <v>793</v>
      </c>
      <c r="F2834" s="11" t="s">
        <v>544</v>
      </c>
      <c r="G2834" s="11" t="s">
        <v>561</v>
      </c>
      <c r="H2834" s="11" t="s">
        <v>262</v>
      </c>
      <c r="I2834" s="11" t="s">
        <v>3405</v>
      </c>
      <c r="J2834" t="str">
        <f>IF(L2834="","",VLOOKUP(L2834,Продукция!B:D,3,0))</f>
        <v>Биологический_материал</v>
      </c>
      <c r="K2834" t="str">
        <f>IF(L2834="","",VLOOKUP(L2834,Продукция!B:C,2,0))</f>
        <v>Сыворотка крови</v>
      </c>
      <c r="L2834" s="155" t="s">
        <v>302</v>
      </c>
      <c r="M2834">
        <f>IF(L2834="","",VLOOKUP(L2834,Продукция!B:L,11,0))</f>
        <v>0</v>
      </c>
      <c r="N2834" s="150" t="s">
        <v>873</v>
      </c>
      <c r="P2834" s="150" t="s">
        <v>340</v>
      </c>
      <c r="Q2834" s="150" t="s">
        <v>854</v>
      </c>
      <c r="R2834" s="153" t="s">
        <v>4834</v>
      </c>
      <c r="S2834" s="11">
        <v>18</v>
      </c>
      <c r="T2834" s="11" t="s">
        <v>5290</v>
      </c>
      <c r="V2834" s="14">
        <v>45784</v>
      </c>
      <c r="Z2834" s="162" t="s">
        <v>4823</v>
      </c>
      <c r="AA2834" s="15">
        <v>0.46875</v>
      </c>
      <c r="AB2834" t="str">
        <f>IF(L2834="","",VLOOKUP(L2834&amp;I2834,Продукция!A:I,9,0))</f>
        <v>рекомендация производителя набора</v>
      </c>
      <c r="AC2834" s="14">
        <v>45810</v>
      </c>
      <c r="AD2834" s="11" t="s">
        <v>2676</v>
      </c>
      <c r="AE2834" s="11" t="s">
        <v>4823</v>
      </c>
      <c r="AF2834" t="str">
        <f>IF(AD2834="","",VLOOKUP(AD2834,'Сотрудники и ссылки'!A:B,2,0))</f>
        <v>Серолог</v>
      </c>
      <c r="AG2834">
        <f>IF(AD2834="","",VLOOKUP(AD2834,'Сотрудники и ссылки'!A:C,3,0))</f>
        <v>20007746</v>
      </c>
      <c r="AH2834" s="11" t="s">
        <v>2676</v>
      </c>
      <c r="AI2834" t="str">
        <f>IF(AH2834="","",VLOOKUP(AH2834,'Сотрудники и ссылки'!A:B,2,0))</f>
        <v>Серолог</v>
      </c>
      <c r="AJ2834">
        <f>IF(AH2834="","",VLOOKUP(AH2834,'Сотрудники и ссылки'!A:C,3,0))</f>
        <v>20007746</v>
      </c>
      <c r="AK2834" s="14">
        <v>45810</v>
      </c>
      <c r="AL2834" s="2">
        <f>IF(AK2834="","",AK2834+VLOOKUP(I2834,'Вид исследования'!B:E,4,0))</f>
        <v>45811</v>
      </c>
      <c r="AM2834" s="2">
        <f>IF(AK2834="","",AK2834+VLOOKUP(I2834,'Вид исследования'!B:F,5,0))</f>
        <v>45811</v>
      </c>
      <c r="AN2834" s="14">
        <v>45810</v>
      </c>
      <c r="AP2834" s="11" t="s">
        <v>189</v>
      </c>
      <c r="AQ2834" t="str">
        <f>IFERROR(IF(L2834="","",VLOOKUP(L2834&amp;I2834,Продукция!A:K,11,0)),"обратитесь к админ справочника")</f>
        <v>согласно рекомендациям производителя теста</v>
      </c>
      <c r="AR2834" s="11" t="s">
        <v>4823</v>
      </c>
      <c r="AS2834" t="str">
        <f>IFERROR(IF(L2834="","",VLOOKUP(L2834&amp;I2834,Продукция!A:J,10,0)),"обратитесь к админ справочника")</f>
        <v>инструкция тест- ситема Биочек СК -123</v>
      </c>
      <c r="AT2834" s="11" t="s">
        <v>4823</v>
      </c>
      <c r="AU2834" s="11" t="s">
        <v>4823</v>
      </c>
      <c r="AV2834" s="11" t="s">
        <v>2676</v>
      </c>
      <c r="AW2834" s="11" t="s">
        <v>4824</v>
      </c>
      <c r="AX2834" s="11" t="s">
        <v>561</v>
      </c>
      <c r="AY2834" s="11" t="s">
        <v>1076</v>
      </c>
      <c r="AZ2834" s="11">
        <v>156</v>
      </c>
      <c r="BA2834" s="11">
        <v>5</v>
      </c>
      <c r="BC2834" s="11" t="s">
        <v>4855</v>
      </c>
    </row>
    <row r="2835" spans="1:55" x14ac:dyDescent="0.25">
      <c r="A2835" t="str">
        <f t="shared" si="50"/>
        <v xml:space="preserve">С/869CAV (BioChek) анемия уровень антител </v>
      </c>
      <c r="B2835" t="str">
        <f>IF(E2835="","",INDEX(Лаборатории!A:A,MATCH('Производственный контроль'!E2835,Лаборатории!B:B,0)))</f>
        <v xml:space="preserve">КУРИНОЕ ЦАРСТВО АО </v>
      </c>
      <c r="C2835" t="str">
        <f>IF(E2835="","",VLOOKUP(E2835,Лаборатории!B:D,3,0))</f>
        <v>U377_CHL</v>
      </c>
      <c r="D2835" s="12">
        <v>45789</v>
      </c>
      <c r="E2835" s="150" t="s">
        <v>793</v>
      </c>
      <c r="F2835" s="11" t="s">
        <v>544</v>
      </c>
      <c r="G2835" s="11" t="s">
        <v>561</v>
      </c>
      <c r="H2835" s="11" t="s">
        <v>262</v>
      </c>
      <c r="I2835" s="11" t="s">
        <v>3412</v>
      </c>
      <c r="J2835" t="str">
        <f>IF(L2835="","",VLOOKUP(L2835,Продукция!B:D,3,0))</f>
        <v>Биологический_материал</v>
      </c>
      <c r="K2835" t="str">
        <f>IF(L2835="","",VLOOKUP(L2835,Продукция!B:C,2,0))</f>
        <v>Сыворотка крови</v>
      </c>
      <c r="L2835" s="155" t="s">
        <v>302</v>
      </c>
      <c r="M2835">
        <f>IF(L2835="","",VLOOKUP(L2835,Продукция!B:L,11,0))</f>
        <v>0</v>
      </c>
      <c r="N2835" s="150" t="s">
        <v>873</v>
      </c>
      <c r="P2835" s="150" t="s">
        <v>340</v>
      </c>
      <c r="Q2835" s="150" t="s">
        <v>854</v>
      </c>
      <c r="R2835" s="153" t="s">
        <v>4834</v>
      </c>
      <c r="S2835" s="11">
        <v>18</v>
      </c>
      <c r="T2835" s="11" t="s">
        <v>5290</v>
      </c>
      <c r="V2835" s="14">
        <v>45784</v>
      </c>
      <c r="Z2835" s="162" t="s">
        <v>4823</v>
      </c>
      <c r="AA2835" s="15">
        <v>0.46875</v>
      </c>
      <c r="AB2835" t="str">
        <f>IF(L2835="","",VLOOKUP(L2835&amp;I2835,Продукция!A:I,9,0))</f>
        <v>рекомендация производителя набора</v>
      </c>
      <c r="AC2835" s="14">
        <v>45810</v>
      </c>
      <c r="AD2835" s="11" t="s">
        <v>2673</v>
      </c>
      <c r="AE2835" s="11" t="s">
        <v>4823</v>
      </c>
      <c r="AF2835" t="str">
        <f>IF(AD2835="","",VLOOKUP(AD2835,'Сотрудники и ссылки'!A:B,2,0))</f>
        <v>Серолог</v>
      </c>
      <c r="AG2835">
        <f>IF(AD2835="","",VLOOKUP(AD2835,'Сотрудники и ссылки'!A:C,3,0))</f>
        <v>20001771</v>
      </c>
      <c r="AH2835" s="11" t="s">
        <v>2673</v>
      </c>
      <c r="AI2835" t="str">
        <f>IF(AH2835="","",VLOOKUP(AH2835,'Сотрудники и ссылки'!A:B,2,0))</f>
        <v>Серолог</v>
      </c>
      <c r="AJ2835">
        <f>IF(AH2835="","",VLOOKUP(AH2835,'Сотрудники и ссылки'!A:C,3,0))</f>
        <v>20001771</v>
      </c>
      <c r="AK2835" s="14">
        <v>45810</v>
      </c>
      <c r="AL2835" s="2">
        <f>IF(AK2835="","",AK2835+VLOOKUP(I2835,'Вид исследования'!B:E,4,0))</f>
        <v>45811</v>
      </c>
      <c r="AM2835" s="2">
        <f>IF(AK2835="","",AK2835+VLOOKUP(I2835,'Вид исследования'!B:F,5,0))</f>
        <v>45811</v>
      </c>
      <c r="AN2835" s="14">
        <v>45810</v>
      </c>
      <c r="AP2835" s="11" t="s">
        <v>189</v>
      </c>
      <c r="AQ2835" t="str">
        <f>IFERROR(IF(L2835="","",VLOOKUP(L2835&amp;I2835,Продукция!A:K,11,0)),"обратитесь к админ справочника")</f>
        <v>согласно рекомендациям производителя теста</v>
      </c>
      <c r="AR2835" s="11" t="s">
        <v>4823</v>
      </c>
      <c r="AS2835" t="str">
        <f>IFERROR(IF(L2835="","",VLOOKUP(L2835&amp;I2835,Продукция!A:J,10,0)),"обратитесь к админ справочника")</f>
        <v>инструкция тест- ситема Биочек СК -126</v>
      </c>
      <c r="AT2835" s="11" t="s">
        <v>4823</v>
      </c>
      <c r="AU2835" s="11" t="s">
        <v>4823</v>
      </c>
      <c r="AV2835" s="11" t="s">
        <v>2673</v>
      </c>
      <c r="AW2835" s="11" t="s">
        <v>4824</v>
      </c>
      <c r="AX2835" s="11" t="s">
        <v>561</v>
      </c>
      <c r="AY2835" s="11" t="s">
        <v>1076</v>
      </c>
      <c r="AZ2835" s="11">
        <v>156</v>
      </c>
      <c r="BA2835" s="11">
        <v>5</v>
      </c>
      <c r="BC2835" s="11" t="s">
        <v>4855</v>
      </c>
    </row>
    <row r="2836" spans="1:55" x14ac:dyDescent="0.25">
      <c r="A2836" t="str">
        <f t="shared" si="50"/>
        <v>С/889Болезнь Ньюкасла уровень антител</v>
      </c>
      <c r="B2836" t="str">
        <f>IF(E2836="","",INDEX(Лаборатории!A:A,MATCH('Производственный контроль'!E2836,Лаборатории!B:B,0)))</f>
        <v xml:space="preserve">КУРИНОЕ ЦАРСТВО АО </v>
      </c>
      <c r="C2836" t="str">
        <f>IF(E2836="","",VLOOKUP(E2836,Лаборатории!B:D,3,0))</f>
        <v>U377_CHL</v>
      </c>
      <c r="D2836" s="12">
        <v>45791</v>
      </c>
      <c r="E2836" s="150" t="s">
        <v>793</v>
      </c>
      <c r="F2836" s="11" t="s">
        <v>371</v>
      </c>
      <c r="G2836" s="11" t="s">
        <v>509</v>
      </c>
      <c r="H2836" s="11" t="s">
        <v>312</v>
      </c>
      <c r="I2836" s="11" t="s">
        <v>3434</v>
      </c>
      <c r="J2836" t="str">
        <f>IF(L2836="","",VLOOKUP(L2836,Продукция!B:D,3,0))</f>
        <v>Биологический_материал</v>
      </c>
      <c r="K2836" t="str">
        <f>IF(L2836="","",VLOOKUP(L2836,Продукция!B:C,2,0))</f>
        <v>Сыворотка крови</v>
      </c>
      <c r="L2836" s="155" t="s">
        <v>302</v>
      </c>
      <c r="M2836">
        <f>IF(L2836="","",VLOOKUP(L2836,Продукция!B:L,11,0))</f>
        <v>0</v>
      </c>
      <c r="N2836" s="150" t="s">
        <v>873</v>
      </c>
      <c r="P2836" s="150" t="s">
        <v>340</v>
      </c>
      <c r="Q2836" s="150" t="s">
        <v>854</v>
      </c>
      <c r="R2836" s="153" t="s">
        <v>5052</v>
      </c>
      <c r="S2836" s="11">
        <v>20</v>
      </c>
      <c r="T2836" s="11" t="s">
        <v>5291</v>
      </c>
      <c r="V2836" s="14">
        <v>45785</v>
      </c>
      <c r="Z2836" s="162" t="s">
        <v>4823</v>
      </c>
      <c r="AA2836" s="15">
        <v>0.64583333333333337</v>
      </c>
      <c r="AB2836" t="str">
        <f>IF(L2836="","",VLOOKUP(L2836&amp;I2836,Продукция!A:I,9,0))</f>
        <v>рекомендация производителя набора</v>
      </c>
      <c r="AC2836" s="14">
        <v>45797</v>
      </c>
      <c r="AD2836" s="11" t="s">
        <v>2676</v>
      </c>
      <c r="AE2836" s="11" t="s">
        <v>4823</v>
      </c>
      <c r="AF2836" t="str">
        <f>IF(AD2836="","",VLOOKUP(AD2836,'Сотрудники и ссылки'!A:B,2,0))</f>
        <v>Серолог</v>
      </c>
      <c r="AG2836">
        <f>IF(AD2836="","",VLOOKUP(AD2836,'Сотрудники и ссылки'!A:C,3,0))</f>
        <v>20007746</v>
      </c>
      <c r="AH2836" s="11" t="s">
        <v>2676</v>
      </c>
      <c r="AI2836" t="str">
        <f>IF(AH2836="","",VLOOKUP(AH2836,'Сотрудники и ссылки'!A:B,2,0))</f>
        <v>Серолог</v>
      </c>
      <c r="AJ2836">
        <f>IF(AH2836="","",VLOOKUP(AH2836,'Сотрудники и ссылки'!A:C,3,0))</f>
        <v>20007746</v>
      </c>
      <c r="AK2836" s="14">
        <v>45797</v>
      </c>
      <c r="AL2836" s="2">
        <f>IF(AK2836="","",AK2836+VLOOKUP(I2836,'Вид исследования'!B:E,4,0))</f>
        <v>45798</v>
      </c>
      <c r="AM2836" s="2">
        <f>IF(AK2836="","",AK2836+VLOOKUP(I2836,'Вид исследования'!B:F,5,0))</f>
        <v>45798</v>
      </c>
      <c r="AN2836" s="14">
        <v>45797</v>
      </c>
      <c r="AP2836" s="11" t="s">
        <v>189</v>
      </c>
      <c r="AQ2836" t="str">
        <f>IFERROR(IF(L2836="","",VLOOKUP(L2836&amp;I2836,Продукция!A:K,11,0)),"обратитесь к админ справочника")</f>
        <v>согласно рекомендациям производителя теста</v>
      </c>
      <c r="AR2836" s="11" t="s">
        <v>4823</v>
      </c>
      <c r="AS2836" t="str">
        <f>IFERROR(IF(L2836="","",VLOOKUP(L2836&amp;I2836,Продукция!A:J,10,0)),"обратитесь к админ справочника")</f>
        <v>инструкция по применению набора РЗГА Ньюкасла</v>
      </c>
      <c r="AT2836" s="11" t="s">
        <v>4823</v>
      </c>
      <c r="AU2836" s="11" t="s">
        <v>4823</v>
      </c>
      <c r="AV2836" s="11" t="s">
        <v>2676</v>
      </c>
      <c r="AW2836" s="11" t="s">
        <v>4824</v>
      </c>
      <c r="AX2836" s="11" t="s">
        <v>509</v>
      </c>
      <c r="AY2836" s="11" t="s">
        <v>1713</v>
      </c>
      <c r="AZ2836" s="11">
        <v>108</v>
      </c>
      <c r="BA2836" s="11">
        <v>39</v>
      </c>
      <c r="BC2836" s="11" t="s">
        <v>5124</v>
      </c>
    </row>
    <row r="2837" spans="1:55" x14ac:dyDescent="0.25">
      <c r="A2837" t="str">
        <f t="shared" si="50"/>
        <v>С/889Болезнь Ньюкасла уровень антител</v>
      </c>
      <c r="B2837" t="str">
        <f>IF(E2837="","",INDEX(Лаборатории!A:A,MATCH('Производственный контроль'!E2837,Лаборатории!B:B,0)))</f>
        <v xml:space="preserve">КУРИНОЕ ЦАРСТВО АО </v>
      </c>
      <c r="C2837" t="str">
        <f>IF(E2837="","",VLOOKUP(E2837,Лаборатории!B:D,3,0))</f>
        <v>U377_CHL</v>
      </c>
      <c r="D2837" s="12">
        <v>45791</v>
      </c>
      <c r="E2837" s="150" t="s">
        <v>793</v>
      </c>
      <c r="F2837" s="11" t="s">
        <v>371</v>
      </c>
      <c r="G2837" s="11" t="s">
        <v>509</v>
      </c>
      <c r="H2837" s="11" t="s">
        <v>312</v>
      </c>
      <c r="I2837" s="11" t="s">
        <v>3434</v>
      </c>
      <c r="J2837" t="str">
        <f>IF(L2837="","",VLOOKUP(L2837,Продукция!B:D,3,0))</f>
        <v>Биологический_материал</v>
      </c>
      <c r="K2837" t="str">
        <f>IF(L2837="","",VLOOKUP(L2837,Продукция!B:C,2,0))</f>
        <v>Сыворотка крови</v>
      </c>
      <c r="L2837" s="155" t="s">
        <v>302</v>
      </c>
      <c r="M2837">
        <f>IF(L2837="","",VLOOKUP(L2837,Продукция!B:L,11,0))</f>
        <v>0</v>
      </c>
      <c r="N2837" s="150" t="s">
        <v>873</v>
      </c>
      <c r="P2837" s="150" t="s">
        <v>340</v>
      </c>
      <c r="Q2837" s="150" t="s">
        <v>854</v>
      </c>
      <c r="R2837" s="153" t="s">
        <v>5053</v>
      </c>
      <c r="S2837" s="11">
        <v>20</v>
      </c>
      <c r="T2837" s="11" t="s">
        <v>5291</v>
      </c>
      <c r="V2837" s="14">
        <v>45784</v>
      </c>
      <c r="Z2837" s="162" t="s">
        <v>4823</v>
      </c>
      <c r="AA2837" s="15">
        <v>0.64583333333333337</v>
      </c>
      <c r="AB2837" t="str">
        <f>IF(L2837="","",VLOOKUP(L2837&amp;I2837,Продукция!A:I,9,0))</f>
        <v>рекомендация производителя набора</v>
      </c>
      <c r="AC2837" s="14">
        <v>45797</v>
      </c>
      <c r="AD2837" s="11" t="s">
        <v>2676</v>
      </c>
      <c r="AE2837" s="11" t="s">
        <v>4823</v>
      </c>
      <c r="AF2837" t="str">
        <f>IF(AD2837="","",VLOOKUP(AD2837,'Сотрудники и ссылки'!A:B,2,0))</f>
        <v>Серолог</v>
      </c>
      <c r="AG2837">
        <f>IF(AD2837="","",VLOOKUP(AD2837,'Сотрудники и ссылки'!A:C,3,0))</f>
        <v>20007746</v>
      </c>
      <c r="AH2837" s="11" t="s">
        <v>2676</v>
      </c>
      <c r="AI2837" t="str">
        <f>IF(AH2837="","",VLOOKUP(AH2837,'Сотрудники и ссылки'!A:B,2,0))</f>
        <v>Серолог</v>
      </c>
      <c r="AJ2837">
        <f>IF(AH2837="","",VLOOKUP(AH2837,'Сотрудники и ссылки'!A:C,3,0))</f>
        <v>20007746</v>
      </c>
      <c r="AK2837" s="14">
        <v>45797</v>
      </c>
      <c r="AL2837" s="2">
        <f>IF(AK2837="","",AK2837+VLOOKUP(I2837,'Вид исследования'!B:E,4,0))</f>
        <v>45798</v>
      </c>
      <c r="AM2837" s="2">
        <f>IF(AK2837="","",AK2837+VLOOKUP(I2837,'Вид исследования'!B:F,5,0))</f>
        <v>45798</v>
      </c>
      <c r="AN2837" s="14">
        <v>45797</v>
      </c>
      <c r="AP2837" s="11" t="s">
        <v>189</v>
      </c>
      <c r="AQ2837" t="str">
        <f>IFERROR(IF(L2837="","",VLOOKUP(L2837&amp;I2837,Продукция!A:K,11,0)),"обратитесь к админ справочника")</f>
        <v>согласно рекомендациям производителя теста</v>
      </c>
      <c r="AR2837" s="11" t="s">
        <v>4823</v>
      </c>
      <c r="AS2837" t="str">
        <f>IFERROR(IF(L2837="","",VLOOKUP(L2837&amp;I2837,Продукция!A:J,10,0)),"обратитесь к админ справочника")</f>
        <v>инструкция по применению набора РЗГА Ньюкасла</v>
      </c>
      <c r="AT2837" s="11" t="s">
        <v>4823</v>
      </c>
      <c r="AU2837" s="11" t="s">
        <v>4823</v>
      </c>
      <c r="AV2837" s="11" t="s">
        <v>2676</v>
      </c>
      <c r="AW2837" s="11" t="s">
        <v>4824</v>
      </c>
      <c r="AX2837" s="11" t="s">
        <v>509</v>
      </c>
      <c r="AY2837" s="11" t="s">
        <v>1714</v>
      </c>
      <c r="AZ2837" s="11">
        <v>108</v>
      </c>
      <c r="BA2837" s="11">
        <v>39</v>
      </c>
      <c r="BC2837" s="11" t="s">
        <v>5124</v>
      </c>
    </row>
    <row r="2838" spans="1:55" x14ac:dyDescent="0.25">
      <c r="A2838" t="str">
        <f t="shared" si="50"/>
        <v>С/889Болезнь Ньюкасла уровень антител</v>
      </c>
      <c r="B2838" t="str">
        <f>IF(E2838="","",INDEX(Лаборатории!A:A,MATCH('Производственный контроль'!E2838,Лаборатории!B:B,0)))</f>
        <v xml:space="preserve">КУРИНОЕ ЦАРСТВО АО </v>
      </c>
      <c r="C2838" t="str">
        <f>IF(E2838="","",VLOOKUP(E2838,Лаборатории!B:D,3,0))</f>
        <v>U377_CHL</v>
      </c>
      <c r="D2838" s="12">
        <v>45791</v>
      </c>
      <c r="E2838" s="150" t="s">
        <v>793</v>
      </c>
      <c r="F2838" s="11" t="s">
        <v>371</v>
      </c>
      <c r="G2838" s="11" t="s">
        <v>509</v>
      </c>
      <c r="H2838" s="11" t="s">
        <v>312</v>
      </c>
      <c r="I2838" s="11" t="s">
        <v>3434</v>
      </c>
      <c r="J2838" t="str">
        <f>IF(L2838="","",VLOOKUP(L2838,Продукция!B:D,3,0))</f>
        <v>Биологический_материал</v>
      </c>
      <c r="K2838" t="str">
        <f>IF(L2838="","",VLOOKUP(L2838,Продукция!B:C,2,0))</f>
        <v>Сыворотка крови</v>
      </c>
      <c r="L2838" s="155" t="s">
        <v>302</v>
      </c>
      <c r="M2838">
        <f>IF(L2838="","",VLOOKUP(L2838,Продукция!B:L,11,0))</f>
        <v>0</v>
      </c>
      <c r="N2838" s="150" t="s">
        <v>873</v>
      </c>
      <c r="P2838" s="150" t="s">
        <v>340</v>
      </c>
      <c r="Q2838" s="150" t="s">
        <v>854</v>
      </c>
      <c r="R2838" s="153" t="s">
        <v>5054</v>
      </c>
      <c r="S2838" s="11">
        <v>20</v>
      </c>
      <c r="T2838" s="11" t="s">
        <v>5291</v>
      </c>
      <c r="V2838" s="14">
        <v>45784</v>
      </c>
      <c r="Z2838" s="162" t="s">
        <v>4823</v>
      </c>
      <c r="AA2838" s="15">
        <v>0.64583333333333337</v>
      </c>
      <c r="AB2838" t="str">
        <f>IF(L2838="","",VLOOKUP(L2838&amp;I2838,Продукция!A:I,9,0))</f>
        <v>рекомендация производителя набора</v>
      </c>
      <c r="AC2838" s="14">
        <v>45797</v>
      </c>
      <c r="AD2838" s="11" t="s">
        <v>2676</v>
      </c>
      <c r="AE2838" s="11" t="s">
        <v>4823</v>
      </c>
      <c r="AF2838" t="str">
        <f>IF(AD2838="","",VLOOKUP(AD2838,'Сотрудники и ссылки'!A:B,2,0))</f>
        <v>Серолог</v>
      </c>
      <c r="AG2838">
        <f>IF(AD2838="","",VLOOKUP(AD2838,'Сотрудники и ссылки'!A:C,3,0))</f>
        <v>20007746</v>
      </c>
      <c r="AH2838" s="11" t="s">
        <v>2676</v>
      </c>
      <c r="AI2838" t="str">
        <f>IF(AH2838="","",VLOOKUP(AH2838,'Сотрудники и ссылки'!A:B,2,0))</f>
        <v>Серолог</v>
      </c>
      <c r="AJ2838">
        <f>IF(AH2838="","",VLOOKUP(AH2838,'Сотрудники и ссылки'!A:C,3,0))</f>
        <v>20007746</v>
      </c>
      <c r="AK2838" s="14">
        <v>45797</v>
      </c>
      <c r="AL2838" s="2">
        <f>IF(AK2838="","",AK2838+VLOOKUP(I2838,'Вид исследования'!B:E,4,0))</f>
        <v>45798</v>
      </c>
      <c r="AM2838" s="2">
        <f>IF(AK2838="","",AK2838+VLOOKUP(I2838,'Вид исследования'!B:F,5,0))</f>
        <v>45798</v>
      </c>
      <c r="AN2838" s="14">
        <v>45797</v>
      </c>
      <c r="AP2838" s="11" t="s">
        <v>189</v>
      </c>
      <c r="AQ2838" t="str">
        <f>IFERROR(IF(L2838="","",VLOOKUP(L2838&amp;I2838,Продукция!A:K,11,0)),"обратитесь к админ справочника")</f>
        <v>согласно рекомендациям производителя теста</v>
      </c>
      <c r="AR2838" s="11" t="s">
        <v>4823</v>
      </c>
      <c r="AS2838" t="str">
        <f>IFERROR(IF(L2838="","",VLOOKUP(L2838&amp;I2838,Продукция!A:J,10,0)),"обратитесь к админ справочника")</f>
        <v>инструкция по применению набора РЗГА Ньюкасла</v>
      </c>
      <c r="AT2838" s="11" t="s">
        <v>4823</v>
      </c>
      <c r="AU2838" s="11" t="s">
        <v>4823</v>
      </c>
      <c r="AV2838" s="11" t="s">
        <v>2676</v>
      </c>
      <c r="AW2838" s="11" t="s">
        <v>4824</v>
      </c>
      <c r="AX2838" s="11" t="s">
        <v>509</v>
      </c>
      <c r="AY2838" s="11" t="s">
        <v>1715</v>
      </c>
      <c r="AZ2838" s="11">
        <v>108</v>
      </c>
      <c r="BA2838" s="11">
        <v>39</v>
      </c>
      <c r="BC2838" s="11" t="s">
        <v>5124</v>
      </c>
    </row>
    <row r="2839" spans="1:55" x14ac:dyDescent="0.25">
      <c r="A2839" t="str">
        <f t="shared" si="50"/>
        <v>С/889Болезнь Ньюкасла уровень антител</v>
      </c>
      <c r="B2839" t="str">
        <f>IF(E2839="","",INDEX(Лаборатории!A:A,MATCH('Производственный контроль'!E2839,Лаборатории!B:B,0)))</f>
        <v xml:space="preserve">КУРИНОЕ ЦАРСТВО АО </v>
      </c>
      <c r="C2839" t="str">
        <f>IF(E2839="","",VLOOKUP(E2839,Лаборатории!B:D,3,0))</f>
        <v>U377_CHL</v>
      </c>
      <c r="D2839" s="12">
        <v>45791</v>
      </c>
      <c r="E2839" s="150" t="s">
        <v>793</v>
      </c>
      <c r="F2839" s="11" t="s">
        <v>371</v>
      </c>
      <c r="G2839" s="11" t="s">
        <v>509</v>
      </c>
      <c r="H2839" s="11" t="s">
        <v>312</v>
      </c>
      <c r="I2839" s="11" t="s">
        <v>3434</v>
      </c>
      <c r="J2839" t="str">
        <f>IF(L2839="","",VLOOKUP(L2839,Продукция!B:D,3,0))</f>
        <v>Биологический_материал</v>
      </c>
      <c r="K2839" t="str">
        <f>IF(L2839="","",VLOOKUP(L2839,Продукция!B:C,2,0))</f>
        <v>Сыворотка крови</v>
      </c>
      <c r="L2839" s="155" t="s">
        <v>302</v>
      </c>
      <c r="M2839">
        <f>IF(L2839="","",VLOOKUP(L2839,Продукция!B:L,11,0))</f>
        <v>0</v>
      </c>
      <c r="N2839" s="150" t="s">
        <v>873</v>
      </c>
      <c r="P2839" s="150" t="s">
        <v>340</v>
      </c>
      <c r="Q2839" s="150" t="s">
        <v>854</v>
      </c>
      <c r="R2839" s="153" t="s">
        <v>5055</v>
      </c>
      <c r="S2839" s="11">
        <v>20</v>
      </c>
      <c r="T2839" s="11" t="s">
        <v>5291</v>
      </c>
      <c r="V2839" s="14">
        <v>45784</v>
      </c>
      <c r="Z2839" s="162" t="s">
        <v>4823</v>
      </c>
      <c r="AA2839" s="15">
        <v>0.64583333333333337</v>
      </c>
      <c r="AB2839" t="str">
        <f>IF(L2839="","",VLOOKUP(L2839&amp;I2839,Продукция!A:I,9,0))</f>
        <v>рекомендация производителя набора</v>
      </c>
      <c r="AC2839" s="14">
        <v>45797</v>
      </c>
      <c r="AD2839" s="11" t="s">
        <v>2676</v>
      </c>
      <c r="AE2839" s="11" t="s">
        <v>4823</v>
      </c>
      <c r="AF2839" t="str">
        <f>IF(AD2839="","",VLOOKUP(AD2839,'Сотрудники и ссылки'!A:B,2,0))</f>
        <v>Серолог</v>
      </c>
      <c r="AG2839">
        <f>IF(AD2839="","",VLOOKUP(AD2839,'Сотрудники и ссылки'!A:C,3,0))</f>
        <v>20007746</v>
      </c>
      <c r="AH2839" s="11" t="s">
        <v>2676</v>
      </c>
      <c r="AI2839" t="str">
        <f>IF(AH2839="","",VLOOKUP(AH2839,'Сотрудники и ссылки'!A:B,2,0))</f>
        <v>Серолог</v>
      </c>
      <c r="AJ2839">
        <f>IF(AH2839="","",VLOOKUP(AH2839,'Сотрудники и ссылки'!A:C,3,0))</f>
        <v>20007746</v>
      </c>
      <c r="AK2839" s="14">
        <v>45797</v>
      </c>
      <c r="AL2839" s="2">
        <f>IF(AK2839="","",AK2839+VLOOKUP(I2839,'Вид исследования'!B:E,4,0))</f>
        <v>45798</v>
      </c>
      <c r="AM2839" s="2">
        <f>IF(AK2839="","",AK2839+VLOOKUP(I2839,'Вид исследования'!B:F,5,0))</f>
        <v>45798</v>
      </c>
      <c r="AN2839" s="14">
        <v>45797</v>
      </c>
      <c r="AP2839" s="11" t="s">
        <v>189</v>
      </c>
      <c r="AQ2839" t="str">
        <f>IFERROR(IF(L2839="","",VLOOKUP(L2839&amp;I2839,Продукция!A:K,11,0)),"обратитесь к админ справочника")</f>
        <v>согласно рекомендациям производителя теста</v>
      </c>
      <c r="AR2839" s="11" t="s">
        <v>4823</v>
      </c>
      <c r="AS2839" t="str">
        <f>IFERROR(IF(L2839="","",VLOOKUP(L2839&amp;I2839,Продукция!A:J,10,0)),"обратитесь к админ справочника")</f>
        <v>инструкция по применению набора РЗГА Ньюкасла</v>
      </c>
      <c r="AT2839" s="11" t="s">
        <v>4823</v>
      </c>
      <c r="AU2839" s="11" t="s">
        <v>4823</v>
      </c>
      <c r="AV2839" s="11" t="s">
        <v>2676</v>
      </c>
      <c r="AW2839" s="11" t="s">
        <v>4824</v>
      </c>
      <c r="AX2839" s="11" t="s">
        <v>509</v>
      </c>
      <c r="AY2839" s="11" t="s">
        <v>1716</v>
      </c>
      <c r="AZ2839" s="11">
        <v>108</v>
      </c>
      <c r="BA2839" s="11">
        <v>40</v>
      </c>
      <c r="BC2839" s="11" t="s">
        <v>5124</v>
      </c>
    </row>
    <row r="2840" spans="1:55" x14ac:dyDescent="0.25">
      <c r="A2840" t="str">
        <f t="shared" si="50"/>
        <v>С/889Болезнь Ньюкасла уровень антител</v>
      </c>
      <c r="B2840" t="str">
        <f>IF(E2840="","",INDEX(Лаборатории!A:A,MATCH('Производственный контроль'!E2840,Лаборатории!B:B,0)))</f>
        <v xml:space="preserve">КУРИНОЕ ЦАРСТВО АО </v>
      </c>
      <c r="C2840" t="str">
        <f>IF(E2840="","",VLOOKUP(E2840,Лаборатории!B:D,3,0))</f>
        <v>U377_CHL</v>
      </c>
      <c r="D2840" s="12">
        <v>45791</v>
      </c>
      <c r="E2840" s="150" t="s">
        <v>793</v>
      </c>
      <c r="F2840" s="11" t="s">
        <v>371</v>
      </c>
      <c r="G2840" s="11" t="s">
        <v>509</v>
      </c>
      <c r="H2840" s="11" t="s">
        <v>312</v>
      </c>
      <c r="I2840" s="11" t="s">
        <v>3434</v>
      </c>
      <c r="J2840" t="str">
        <f>IF(L2840="","",VLOOKUP(L2840,Продукция!B:D,3,0))</f>
        <v>Биологический_материал</v>
      </c>
      <c r="K2840" t="str">
        <f>IF(L2840="","",VLOOKUP(L2840,Продукция!B:C,2,0))</f>
        <v>Сыворотка крови</v>
      </c>
      <c r="L2840" s="155" t="s">
        <v>302</v>
      </c>
      <c r="M2840">
        <f>IF(L2840="","",VLOOKUP(L2840,Продукция!B:L,11,0))</f>
        <v>0</v>
      </c>
      <c r="N2840" s="150" t="s">
        <v>873</v>
      </c>
      <c r="P2840" s="150" t="s">
        <v>340</v>
      </c>
      <c r="Q2840" s="150" t="s">
        <v>854</v>
      </c>
      <c r="R2840" s="153" t="s">
        <v>5051</v>
      </c>
      <c r="S2840" s="11">
        <v>20</v>
      </c>
      <c r="T2840" s="11" t="s">
        <v>5291</v>
      </c>
      <c r="V2840" s="14">
        <v>45783</v>
      </c>
      <c r="Z2840" s="162" t="s">
        <v>4823</v>
      </c>
      <c r="AA2840" s="15">
        <v>0.64583333333333337</v>
      </c>
      <c r="AB2840" t="str">
        <f>IF(L2840="","",VLOOKUP(L2840&amp;I2840,Продукция!A:I,9,0))</f>
        <v>рекомендация производителя набора</v>
      </c>
      <c r="AC2840" s="14">
        <v>45797</v>
      </c>
      <c r="AD2840" s="11" t="s">
        <v>2676</v>
      </c>
      <c r="AE2840" s="11" t="s">
        <v>4823</v>
      </c>
      <c r="AF2840" t="str">
        <f>IF(AD2840="","",VLOOKUP(AD2840,'Сотрудники и ссылки'!A:B,2,0))</f>
        <v>Серолог</v>
      </c>
      <c r="AG2840">
        <f>IF(AD2840="","",VLOOKUP(AD2840,'Сотрудники и ссылки'!A:C,3,0))</f>
        <v>20007746</v>
      </c>
      <c r="AH2840" s="11" t="s">
        <v>2676</v>
      </c>
      <c r="AI2840" t="str">
        <f>IF(AH2840="","",VLOOKUP(AH2840,'Сотрудники и ссылки'!A:B,2,0))</f>
        <v>Серолог</v>
      </c>
      <c r="AJ2840">
        <f>IF(AH2840="","",VLOOKUP(AH2840,'Сотрудники и ссылки'!A:C,3,0))</f>
        <v>20007746</v>
      </c>
      <c r="AK2840" s="14">
        <v>45797</v>
      </c>
      <c r="AL2840" s="2">
        <f>IF(AK2840="","",AK2840+VLOOKUP(I2840,'Вид исследования'!B:E,4,0))</f>
        <v>45798</v>
      </c>
      <c r="AM2840" s="2">
        <f>IF(AK2840="","",AK2840+VLOOKUP(I2840,'Вид исследования'!B:F,5,0))</f>
        <v>45798</v>
      </c>
      <c r="AN2840" s="14">
        <v>45797</v>
      </c>
      <c r="AP2840" s="11" t="s">
        <v>189</v>
      </c>
      <c r="AQ2840" t="str">
        <f>IFERROR(IF(L2840="","",VLOOKUP(L2840&amp;I2840,Продукция!A:K,11,0)),"обратитесь к админ справочника")</f>
        <v>согласно рекомендациям производителя теста</v>
      </c>
      <c r="AR2840" s="11" t="s">
        <v>4823</v>
      </c>
      <c r="AS2840" t="str">
        <f>IFERROR(IF(L2840="","",VLOOKUP(L2840&amp;I2840,Продукция!A:J,10,0)),"обратитесь к админ справочника")</f>
        <v>инструкция по применению набора РЗГА Ньюкасла</v>
      </c>
      <c r="AT2840" s="11" t="s">
        <v>4823</v>
      </c>
      <c r="AU2840" s="11" t="s">
        <v>4823</v>
      </c>
      <c r="AV2840" s="11" t="s">
        <v>2676</v>
      </c>
      <c r="AW2840" s="11" t="s">
        <v>4824</v>
      </c>
      <c r="AX2840" s="11" t="s">
        <v>509</v>
      </c>
      <c r="AY2840" s="11" t="s">
        <v>1717</v>
      </c>
      <c r="AZ2840" s="11">
        <v>108</v>
      </c>
      <c r="BA2840" s="11">
        <v>39</v>
      </c>
      <c r="BC2840" s="11" t="s">
        <v>5124</v>
      </c>
    </row>
    <row r="2841" spans="1:55" x14ac:dyDescent="0.25">
      <c r="A2841" t="str">
        <f t="shared" si="50"/>
        <v>С/889Болезнь Ньюкасла уровень антител</v>
      </c>
      <c r="B2841" t="str">
        <f>IF(E2841="","",INDEX(Лаборатории!A:A,MATCH('Производственный контроль'!E2841,Лаборатории!B:B,0)))</f>
        <v xml:space="preserve">КУРИНОЕ ЦАРСТВО АО </v>
      </c>
      <c r="C2841" t="str">
        <f>IF(E2841="","",VLOOKUP(E2841,Лаборатории!B:D,3,0))</f>
        <v>U377_CHL</v>
      </c>
      <c r="D2841" s="12">
        <v>45791</v>
      </c>
      <c r="E2841" s="150" t="s">
        <v>793</v>
      </c>
      <c r="F2841" s="11" t="s">
        <v>371</v>
      </c>
      <c r="G2841" s="11" t="s">
        <v>509</v>
      </c>
      <c r="H2841" s="11" t="s">
        <v>312</v>
      </c>
      <c r="I2841" s="11" t="s">
        <v>3434</v>
      </c>
      <c r="J2841" t="str">
        <f>IF(L2841="","",VLOOKUP(L2841,Продукция!B:D,3,0))</f>
        <v>Биологический_материал</v>
      </c>
      <c r="K2841" t="str">
        <f>IF(L2841="","",VLOOKUP(L2841,Продукция!B:C,2,0))</f>
        <v>Сыворотка крови</v>
      </c>
      <c r="L2841" s="155" t="s">
        <v>302</v>
      </c>
      <c r="M2841">
        <f>IF(L2841="","",VLOOKUP(L2841,Продукция!B:L,11,0))</f>
        <v>0</v>
      </c>
      <c r="N2841" s="150" t="s">
        <v>873</v>
      </c>
      <c r="P2841" s="150" t="s">
        <v>340</v>
      </c>
      <c r="Q2841" s="150" t="s">
        <v>854</v>
      </c>
      <c r="R2841" s="153" t="s">
        <v>5056</v>
      </c>
      <c r="S2841" s="11">
        <v>20</v>
      </c>
      <c r="T2841" s="11" t="s">
        <v>5291</v>
      </c>
      <c r="V2841" s="14">
        <v>45783</v>
      </c>
      <c r="Z2841" s="162" t="s">
        <v>4823</v>
      </c>
      <c r="AA2841" s="15">
        <v>0.64583333333333337</v>
      </c>
      <c r="AB2841" t="str">
        <f>IF(L2841="","",VLOOKUP(L2841&amp;I2841,Продукция!A:I,9,0))</f>
        <v>рекомендация производителя набора</v>
      </c>
      <c r="AC2841" s="14">
        <v>45797</v>
      </c>
      <c r="AD2841" s="11" t="s">
        <v>2676</v>
      </c>
      <c r="AE2841" s="11" t="s">
        <v>4823</v>
      </c>
      <c r="AF2841" t="str">
        <f>IF(AD2841="","",VLOOKUP(AD2841,'Сотрудники и ссылки'!A:B,2,0))</f>
        <v>Серолог</v>
      </c>
      <c r="AG2841">
        <f>IF(AD2841="","",VLOOKUP(AD2841,'Сотрудники и ссылки'!A:C,3,0))</f>
        <v>20007746</v>
      </c>
      <c r="AH2841" s="11" t="s">
        <v>2676</v>
      </c>
      <c r="AI2841" t="str">
        <f>IF(AH2841="","",VLOOKUP(AH2841,'Сотрудники и ссылки'!A:B,2,0))</f>
        <v>Серолог</v>
      </c>
      <c r="AJ2841">
        <f>IF(AH2841="","",VLOOKUP(AH2841,'Сотрудники и ссылки'!A:C,3,0))</f>
        <v>20007746</v>
      </c>
      <c r="AK2841" s="14">
        <v>45797</v>
      </c>
      <c r="AL2841" s="2">
        <f>IF(AK2841="","",AK2841+VLOOKUP(I2841,'Вид исследования'!B:E,4,0))</f>
        <v>45798</v>
      </c>
      <c r="AM2841" s="2">
        <f>IF(AK2841="","",AK2841+VLOOKUP(I2841,'Вид исследования'!B:F,5,0))</f>
        <v>45798</v>
      </c>
      <c r="AN2841" s="14">
        <v>45797</v>
      </c>
      <c r="AP2841" s="11" t="s">
        <v>189</v>
      </c>
      <c r="AQ2841" t="str">
        <f>IFERROR(IF(L2841="","",VLOOKUP(L2841&amp;I2841,Продукция!A:K,11,0)),"обратитесь к админ справочника")</f>
        <v>согласно рекомендациям производителя теста</v>
      </c>
      <c r="AR2841" s="11" t="s">
        <v>4823</v>
      </c>
      <c r="AS2841" t="str">
        <f>IFERROR(IF(L2841="","",VLOOKUP(L2841&amp;I2841,Продукция!A:J,10,0)),"обратитесь к админ справочника")</f>
        <v>инструкция по применению набора РЗГА Ньюкасла</v>
      </c>
      <c r="AT2841" s="11" t="s">
        <v>4823</v>
      </c>
      <c r="AU2841" s="11" t="s">
        <v>4823</v>
      </c>
      <c r="AV2841" s="11" t="s">
        <v>2676</v>
      </c>
      <c r="AW2841" s="11" t="s">
        <v>4824</v>
      </c>
      <c r="AX2841" s="11" t="s">
        <v>509</v>
      </c>
      <c r="AY2841" s="11" t="s">
        <v>1718</v>
      </c>
      <c r="AZ2841" s="11">
        <v>108</v>
      </c>
      <c r="BA2841" s="11">
        <v>39</v>
      </c>
      <c r="BC2841" s="11" t="s">
        <v>5124</v>
      </c>
    </row>
    <row r="2842" spans="1:55" x14ac:dyDescent="0.25">
      <c r="A2842" t="str">
        <f t="shared" si="50"/>
        <v>С/889Болезнь Ньюкасла уровень антител</v>
      </c>
      <c r="B2842" t="str">
        <f>IF(E2842="","",INDEX(Лаборатории!A:A,MATCH('Производственный контроль'!E2842,Лаборатории!B:B,0)))</f>
        <v xml:space="preserve">КУРИНОЕ ЦАРСТВО АО </v>
      </c>
      <c r="C2842" t="str">
        <f>IF(E2842="","",VLOOKUP(E2842,Лаборатории!B:D,3,0))</f>
        <v>U377_CHL</v>
      </c>
      <c r="D2842" s="12">
        <v>45791</v>
      </c>
      <c r="E2842" s="150" t="s">
        <v>793</v>
      </c>
      <c r="F2842" s="11" t="s">
        <v>371</v>
      </c>
      <c r="G2842" s="11" t="s">
        <v>509</v>
      </c>
      <c r="H2842" s="11" t="s">
        <v>312</v>
      </c>
      <c r="I2842" s="11" t="s">
        <v>3434</v>
      </c>
      <c r="J2842" t="str">
        <f>IF(L2842="","",VLOOKUP(L2842,Продукция!B:D,3,0))</f>
        <v>Биологический_материал</v>
      </c>
      <c r="K2842" t="str">
        <f>IF(L2842="","",VLOOKUP(L2842,Продукция!B:C,2,0))</f>
        <v>Сыворотка крови</v>
      </c>
      <c r="L2842" s="155" t="s">
        <v>302</v>
      </c>
      <c r="M2842">
        <f>IF(L2842="","",VLOOKUP(L2842,Продукция!B:L,11,0))</f>
        <v>0</v>
      </c>
      <c r="N2842" s="150" t="s">
        <v>873</v>
      </c>
      <c r="P2842" s="150" t="s">
        <v>340</v>
      </c>
      <c r="Q2842" s="150" t="s">
        <v>854</v>
      </c>
      <c r="R2842" s="153" t="s">
        <v>5057</v>
      </c>
      <c r="S2842" s="11">
        <v>20</v>
      </c>
      <c r="T2842" s="11" t="s">
        <v>5291</v>
      </c>
      <c r="V2842" s="14">
        <v>45788</v>
      </c>
      <c r="Z2842" s="162" t="s">
        <v>4823</v>
      </c>
      <c r="AA2842" s="15">
        <v>0.64583333333333337</v>
      </c>
      <c r="AB2842" t="str">
        <f>IF(L2842="","",VLOOKUP(L2842&amp;I2842,Продукция!A:I,9,0))</f>
        <v>рекомендация производителя набора</v>
      </c>
      <c r="AC2842" s="14">
        <v>45797</v>
      </c>
      <c r="AD2842" s="11" t="s">
        <v>2673</v>
      </c>
      <c r="AE2842" s="11" t="s">
        <v>4823</v>
      </c>
      <c r="AF2842" t="str">
        <f>IF(AD2842="","",VLOOKUP(AD2842,'Сотрудники и ссылки'!A:B,2,0))</f>
        <v>Серолог</v>
      </c>
      <c r="AG2842">
        <f>IF(AD2842="","",VLOOKUP(AD2842,'Сотрудники и ссылки'!A:C,3,0))</f>
        <v>20001771</v>
      </c>
      <c r="AH2842" s="11" t="s">
        <v>2673</v>
      </c>
      <c r="AI2842" t="str">
        <f>IF(AH2842="","",VLOOKUP(AH2842,'Сотрудники и ссылки'!A:B,2,0))</f>
        <v>Серолог</v>
      </c>
      <c r="AJ2842">
        <f>IF(AH2842="","",VLOOKUP(AH2842,'Сотрудники и ссылки'!A:C,3,0))</f>
        <v>20001771</v>
      </c>
      <c r="AK2842" s="14">
        <v>45797</v>
      </c>
      <c r="AL2842" s="2">
        <f>IF(AK2842="","",AK2842+VLOOKUP(I2842,'Вид исследования'!B:E,4,0))</f>
        <v>45798</v>
      </c>
      <c r="AM2842" s="2">
        <f>IF(AK2842="","",AK2842+VLOOKUP(I2842,'Вид исследования'!B:F,5,0))</f>
        <v>45798</v>
      </c>
      <c r="AN2842" s="14">
        <v>45797</v>
      </c>
      <c r="AP2842" s="11" t="s">
        <v>189</v>
      </c>
      <c r="AQ2842" t="str">
        <f>IFERROR(IF(L2842="","",VLOOKUP(L2842&amp;I2842,Продукция!A:K,11,0)),"обратитесь к админ справочника")</f>
        <v>согласно рекомендациям производителя теста</v>
      </c>
      <c r="AR2842" s="11" t="s">
        <v>4823</v>
      </c>
      <c r="AS2842" t="str">
        <f>IFERROR(IF(L2842="","",VLOOKUP(L2842&amp;I2842,Продукция!A:J,10,0)),"обратитесь к админ справочника")</f>
        <v>инструкция по применению набора РЗГА Ньюкасла</v>
      </c>
      <c r="AT2842" s="11" t="s">
        <v>4823</v>
      </c>
      <c r="AU2842" s="11" t="s">
        <v>4823</v>
      </c>
      <c r="AV2842" s="11" t="s">
        <v>2673</v>
      </c>
      <c r="AW2842" s="11" t="s">
        <v>4824</v>
      </c>
      <c r="AX2842" s="11" t="s">
        <v>509</v>
      </c>
      <c r="AY2842" s="11" t="s">
        <v>1719</v>
      </c>
      <c r="AZ2842" s="11">
        <v>108</v>
      </c>
      <c r="BA2842" s="11">
        <v>39</v>
      </c>
      <c r="BC2842" s="11" t="s">
        <v>5124</v>
      </c>
    </row>
    <row r="2843" spans="1:55" x14ac:dyDescent="0.25">
      <c r="A2843" t="str">
        <f t="shared" si="50"/>
        <v>С/889Болезнь Ньюкасла уровень антител</v>
      </c>
      <c r="B2843" t="str">
        <f>IF(E2843="","",INDEX(Лаборатории!A:A,MATCH('Производственный контроль'!E2843,Лаборатории!B:B,0)))</f>
        <v xml:space="preserve">КУРИНОЕ ЦАРСТВО АО </v>
      </c>
      <c r="C2843" t="str">
        <f>IF(E2843="","",VLOOKUP(E2843,Лаборатории!B:D,3,0))</f>
        <v>U377_CHL</v>
      </c>
      <c r="D2843" s="12">
        <v>45791</v>
      </c>
      <c r="E2843" s="150" t="s">
        <v>793</v>
      </c>
      <c r="F2843" s="11" t="s">
        <v>371</v>
      </c>
      <c r="G2843" s="11" t="s">
        <v>509</v>
      </c>
      <c r="H2843" s="11" t="s">
        <v>312</v>
      </c>
      <c r="I2843" s="11" t="s">
        <v>3434</v>
      </c>
      <c r="J2843" t="str">
        <f>IF(L2843="","",VLOOKUP(L2843,Продукция!B:D,3,0))</f>
        <v>Биологический_материал</v>
      </c>
      <c r="K2843" t="str">
        <f>IF(L2843="","",VLOOKUP(L2843,Продукция!B:C,2,0))</f>
        <v>Сыворотка крови</v>
      </c>
      <c r="L2843" s="155" t="s">
        <v>302</v>
      </c>
      <c r="M2843">
        <f>IF(L2843="","",VLOOKUP(L2843,Продукция!B:L,11,0))</f>
        <v>0</v>
      </c>
      <c r="N2843" s="150" t="s">
        <v>873</v>
      </c>
      <c r="P2843" s="150" t="s">
        <v>340</v>
      </c>
      <c r="Q2843" s="150" t="s">
        <v>854</v>
      </c>
      <c r="R2843" s="153" t="s">
        <v>5058</v>
      </c>
      <c r="S2843" s="11">
        <v>20</v>
      </c>
      <c r="T2843" s="11" t="s">
        <v>5291</v>
      </c>
      <c r="V2843" s="14">
        <v>45787</v>
      </c>
      <c r="Z2843" s="162" t="s">
        <v>4823</v>
      </c>
      <c r="AA2843" s="15">
        <v>0.64583333333333337</v>
      </c>
      <c r="AB2843" t="str">
        <f>IF(L2843="","",VLOOKUP(L2843&amp;I2843,Продукция!A:I,9,0))</f>
        <v>рекомендация производителя набора</v>
      </c>
      <c r="AC2843" s="14">
        <v>45797</v>
      </c>
      <c r="AD2843" s="11" t="s">
        <v>2673</v>
      </c>
      <c r="AE2843" s="11" t="s">
        <v>4823</v>
      </c>
      <c r="AF2843" t="str">
        <f>IF(AD2843="","",VLOOKUP(AD2843,'Сотрудники и ссылки'!A:B,2,0))</f>
        <v>Серолог</v>
      </c>
      <c r="AG2843">
        <f>IF(AD2843="","",VLOOKUP(AD2843,'Сотрудники и ссылки'!A:C,3,0))</f>
        <v>20001771</v>
      </c>
      <c r="AH2843" s="11" t="s">
        <v>2673</v>
      </c>
      <c r="AI2843" t="str">
        <f>IF(AH2843="","",VLOOKUP(AH2843,'Сотрудники и ссылки'!A:B,2,0))</f>
        <v>Серолог</v>
      </c>
      <c r="AJ2843">
        <f>IF(AH2843="","",VLOOKUP(AH2843,'Сотрудники и ссылки'!A:C,3,0))</f>
        <v>20001771</v>
      </c>
      <c r="AK2843" s="14">
        <v>45797</v>
      </c>
      <c r="AL2843" s="2">
        <f>IF(AK2843="","",AK2843+VLOOKUP(I2843,'Вид исследования'!B:E,4,0))</f>
        <v>45798</v>
      </c>
      <c r="AM2843" s="2">
        <f>IF(AK2843="","",AK2843+VLOOKUP(I2843,'Вид исследования'!B:F,5,0))</f>
        <v>45798</v>
      </c>
      <c r="AN2843" s="14">
        <v>45797</v>
      </c>
      <c r="AP2843" s="11" t="s">
        <v>189</v>
      </c>
      <c r="AQ2843" t="str">
        <f>IFERROR(IF(L2843="","",VLOOKUP(L2843&amp;I2843,Продукция!A:K,11,0)),"обратитесь к админ справочника")</f>
        <v>согласно рекомендациям производителя теста</v>
      </c>
      <c r="AR2843" s="11" t="s">
        <v>4823</v>
      </c>
      <c r="AS2843" t="str">
        <f>IFERROR(IF(L2843="","",VLOOKUP(L2843&amp;I2843,Продукция!A:J,10,0)),"обратитесь к админ справочника")</f>
        <v>инструкция по применению набора РЗГА Ньюкасла</v>
      </c>
      <c r="AT2843" s="11" t="s">
        <v>4823</v>
      </c>
      <c r="AU2843" s="11" t="s">
        <v>4823</v>
      </c>
      <c r="AV2843" s="11" t="s">
        <v>2673</v>
      </c>
      <c r="AW2843" s="11" t="s">
        <v>4824</v>
      </c>
      <c r="AX2843" s="11" t="s">
        <v>509</v>
      </c>
      <c r="AY2843" s="11" t="s">
        <v>1720</v>
      </c>
      <c r="AZ2843" s="11">
        <v>108</v>
      </c>
      <c r="BA2843" s="11">
        <v>39</v>
      </c>
      <c r="BC2843" s="11" t="s">
        <v>5124</v>
      </c>
    </row>
    <row r="2844" spans="1:55" x14ac:dyDescent="0.25">
      <c r="A2844" t="str">
        <f t="shared" si="50"/>
        <v>С/889Болезнь Ньюкасла уровень антител</v>
      </c>
      <c r="B2844" t="str">
        <f>IF(E2844="","",INDEX(Лаборатории!A:A,MATCH('Производственный контроль'!E2844,Лаборатории!B:B,0)))</f>
        <v xml:space="preserve">КУРИНОЕ ЦАРСТВО АО </v>
      </c>
      <c r="C2844" t="str">
        <f>IF(E2844="","",VLOOKUP(E2844,Лаборатории!B:D,3,0))</f>
        <v>U377_CHL</v>
      </c>
      <c r="D2844" s="12">
        <v>45791</v>
      </c>
      <c r="E2844" s="150" t="s">
        <v>793</v>
      </c>
      <c r="F2844" s="11" t="s">
        <v>371</v>
      </c>
      <c r="G2844" s="11" t="s">
        <v>509</v>
      </c>
      <c r="H2844" s="11" t="s">
        <v>312</v>
      </c>
      <c r="I2844" s="11" t="s">
        <v>3434</v>
      </c>
      <c r="J2844" t="str">
        <f>IF(L2844="","",VLOOKUP(L2844,Продукция!B:D,3,0))</f>
        <v>Биологический_материал</v>
      </c>
      <c r="K2844" t="str">
        <f>IF(L2844="","",VLOOKUP(L2844,Продукция!B:C,2,0))</f>
        <v>Сыворотка крови</v>
      </c>
      <c r="L2844" s="155" t="s">
        <v>302</v>
      </c>
      <c r="M2844">
        <f>IF(L2844="","",VLOOKUP(L2844,Продукция!B:L,11,0))</f>
        <v>0</v>
      </c>
      <c r="N2844" s="150" t="s">
        <v>873</v>
      </c>
      <c r="P2844" s="150" t="s">
        <v>340</v>
      </c>
      <c r="Q2844" s="150" t="s">
        <v>854</v>
      </c>
      <c r="R2844" s="153" t="s">
        <v>5059</v>
      </c>
      <c r="S2844" s="11">
        <v>20</v>
      </c>
      <c r="T2844" s="11" t="s">
        <v>5291</v>
      </c>
      <c r="V2844" s="14">
        <v>45787</v>
      </c>
      <c r="Z2844" s="162" t="s">
        <v>4823</v>
      </c>
      <c r="AA2844" s="15">
        <v>0.64583333333333337</v>
      </c>
      <c r="AB2844" t="str">
        <f>IF(L2844="","",VLOOKUP(L2844&amp;I2844,Продукция!A:I,9,0))</f>
        <v>рекомендация производителя набора</v>
      </c>
      <c r="AC2844" s="14">
        <v>45797</v>
      </c>
      <c r="AD2844" s="11" t="s">
        <v>2673</v>
      </c>
      <c r="AE2844" s="11" t="s">
        <v>4823</v>
      </c>
      <c r="AF2844" t="str">
        <f>IF(AD2844="","",VLOOKUP(AD2844,'Сотрудники и ссылки'!A:B,2,0))</f>
        <v>Серолог</v>
      </c>
      <c r="AG2844">
        <f>IF(AD2844="","",VLOOKUP(AD2844,'Сотрудники и ссылки'!A:C,3,0))</f>
        <v>20001771</v>
      </c>
      <c r="AH2844" s="11" t="s">
        <v>2673</v>
      </c>
      <c r="AI2844" t="str">
        <f>IF(AH2844="","",VLOOKUP(AH2844,'Сотрудники и ссылки'!A:B,2,0))</f>
        <v>Серолог</v>
      </c>
      <c r="AJ2844">
        <f>IF(AH2844="","",VLOOKUP(AH2844,'Сотрудники и ссылки'!A:C,3,0))</f>
        <v>20001771</v>
      </c>
      <c r="AK2844" s="14">
        <v>45797</v>
      </c>
      <c r="AL2844" s="2">
        <f>IF(AK2844="","",AK2844+VLOOKUP(I2844,'Вид исследования'!B:E,4,0))</f>
        <v>45798</v>
      </c>
      <c r="AM2844" s="2">
        <f>IF(AK2844="","",AK2844+VLOOKUP(I2844,'Вид исследования'!B:F,5,0))</f>
        <v>45798</v>
      </c>
      <c r="AN2844" s="14">
        <v>45797</v>
      </c>
      <c r="AP2844" s="11" t="s">
        <v>189</v>
      </c>
      <c r="AQ2844" t="str">
        <f>IFERROR(IF(L2844="","",VLOOKUP(L2844&amp;I2844,Продукция!A:K,11,0)),"обратитесь к админ справочника")</f>
        <v>согласно рекомендациям производителя теста</v>
      </c>
      <c r="AR2844" s="11" t="s">
        <v>4823</v>
      </c>
      <c r="AS2844" t="str">
        <f>IFERROR(IF(L2844="","",VLOOKUP(L2844&amp;I2844,Продукция!A:J,10,0)),"обратитесь к админ справочника")</f>
        <v>инструкция по применению набора РЗГА Ньюкасла</v>
      </c>
      <c r="AT2844" s="11" t="s">
        <v>4823</v>
      </c>
      <c r="AU2844" s="11" t="s">
        <v>4823</v>
      </c>
      <c r="AV2844" s="11" t="s">
        <v>2673</v>
      </c>
      <c r="AW2844" s="11" t="s">
        <v>4824</v>
      </c>
      <c r="AX2844" s="11" t="s">
        <v>509</v>
      </c>
      <c r="AY2844" s="11" t="s">
        <v>1722</v>
      </c>
      <c r="AZ2844" s="11">
        <v>108</v>
      </c>
      <c r="BA2844" s="11">
        <v>39</v>
      </c>
      <c r="BC2844" s="11" t="s">
        <v>5124</v>
      </c>
    </row>
    <row r="2845" spans="1:55" x14ac:dyDescent="0.25">
      <c r="A2845" t="str">
        <f t="shared" si="50"/>
        <v>С/889Болезнь Ньюкасла уровень антител</v>
      </c>
      <c r="B2845" t="str">
        <f>IF(E2845="","",INDEX(Лаборатории!A:A,MATCH('Производственный контроль'!E2845,Лаборатории!B:B,0)))</f>
        <v xml:space="preserve">КУРИНОЕ ЦАРСТВО АО </v>
      </c>
      <c r="C2845" t="str">
        <f>IF(E2845="","",VLOOKUP(E2845,Лаборатории!B:D,3,0))</f>
        <v>U377_CHL</v>
      </c>
      <c r="D2845" s="12">
        <v>45791</v>
      </c>
      <c r="E2845" s="150" t="s">
        <v>793</v>
      </c>
      <c r="F2845" s="11" t="s">
        <v>371</v>
      </c>
      <c r="G2845" s="11" t="s">
        <v>509</v>
      </c>
      <c r="H2845" s="11" t="s">
        <v>312</v>
      </c>
      <c r="I2845" s="11" t="s">
        <v>3434</v>
      </c>
      <c r="J2845" t="str">
        <f>IF(L2845="","",VLOOKUP(L2845,Продукция!B:D,3,0))</f>
        <v>Биологический_материал</v>
      </c>
      <c r="K2845" t="str">
        <f>IF(L2845="","",VLOOKUP(L2845,Продукция!B:C,2,0))</f>
        <v>Сыворотка крови</v>
      </c>
      <c r="L2845" s="155" t="s">
        <v>302</v>
      </c>
      <c r="M2845">
        <f>IF(L2845="","",VLOOKUP(L2845,Продукция!B:L,11,0))</f>
        <v>0</v>
      </c>
      <c r="N2845" s="150" t="s">
        <v>873</v>
      </c>
      <c r="P2845" s="150" t="s">
        <v>340</v>
      </c>
      <c r="Q2845" s="150" t="s">
        <v>854</v>
      </c>
      <c r="R2845" s="153" t="s">
        <v>5060</v>
      </c>
      <c r="S2845" s="11">
        <v>20</v>
      </c>
      <c r="T2845" s="11" t="s">
        <v>5291</v>
      </c>
      <c r="V2845" s="14">
        <v>45787</v>
      </c>
      <c r="Z2845" s="162" t="s">
        <v>4823</v>
      </c>
      <c r="AA2845" s="15">
        <v>0.64583333333333337</v>
      </c>
      <c r="AB2845" t="str">
        <f>IF(L2845="","",VLOOKUP(L2845&amp;I2845,Продукция!A:I,9,0))</f>
        <v>рекомендация производителя набора</v>
      </c>
      <c r="AC2845" s="14">
        <v>45797</v>
      </c>
      <c r="AD2845" s="11" t="s">
        <v>2673</v>
      </c>
      <c r="AE2845" s="11" t="s">
        <v>4823</v>
      </c>
      <c r="AF2845" t="str">
        <f>IF(AD2845="","",VLOOKUP(AD2845,'Сотрудники и ссылки'!A:B,2,0))</f>
        <v>Серолог</v>
      </c>
      <c r="AG2845">
        <f>IF(AD2845="","",VLOOKUP(AD2845,'Сотрудники и ссылки'!A:C,3,0))</f>
        <v>20001771</v>
      </c>
      <c r="AH2845" s="11" t="s">
        <v>2673</v>
      </c>
      <c r="AI2845" t="str">
        <f>IF(AH2845="","",VLOOKUP(AH2845,'Сотрудники и ссылки'!A:B,2,0))</f>
        <v>Серолог</v>
      </c>
      <c r="AJ2845">
        <f>IF(AH2845="","",VLOOKUP(AH2845,'Сотрудники и ссылки'!A:C,3,0))</f>
        <v>20001771</v>
      </c>
      <c r="AK2845" s="14">
        <v>45797</v>
      </c>
      <c r="AL2845" s="2">
        <f>IF(AK2845="","",AK2845+VLOOKUP(I2845,'Вид исследования'!B:E,4,0))</f>
        <v>45798</v>
      </c>
      <c r="AM2845" s="2">
        <f>IF(AK2845="","",AK2845+VLOOKUP(I2845,'Вид исследования'!B:F,5,0))</f>
        <v>45798</v>
      </c>
      <c r="AN2845" s="14">
        <v>45797</v>
      </c>
      <c r="AP2845" s="11" t="s">
        <v>189</v>
      </c>
      <c r="AQ2845" t="str">
        <f>IFERROR(IF(L2845="","",VLOOKUP(L2845&amp;I2845,Продукция!A:K,11,0)),"обратитесь к админ справочника")</f>
        <v>согласно рекомендациям производителя теста</v>
      </c>
      <c r="AR2845" s="11" t="s">
        <v>4823</v>
      </c>
      <c r="AS2845" t="str">
        <f>IFERROR(IF(L2845="","",VLOOKUP(L2845&amp;I2845,Продукция!A:J,10,0)),"обратитесь к админ справочника")</f>
        <v>инструкция по применению набора РЗГА Ньюкасла</v>
      </c>
      <c r="AT2845" s="11" t="s">
        <v>4823</v>
      </c>
      <c r="AU2845" s="11" t="s">
        <v>4823</v>
      </c>
      <c r="AV2845" s="11" t="s">
        <v>2673</v>
      </c>
      <c r="AW2845" s="11" t="s">
        <v>4824</v>
      </c>
      <c r="AX2845" s="11" t="s">
        <v>509</v>
      </c>
      <c r="AY2845" s="11" t="s">
        <v>1723</v>
      </c>
      <c r="AZ2845" s="11">
        <v>108</v>
      </c>
      <c r="BA2845" s="11">
        <v>39</v>
      </c>
      <c r="BC2845" s="11" t="s">
        <v>5124</v>
      </c>
    </row>
    <row r="2846" spans="1:55" x14ac:dyDescent="0.25">
      <c r="A2846" t="str">
        <f t="shared" si="50"/>
        <v>С/889Болезнь Ньюкасла уровень антител</v>
      </c>
      <c r="B2846" t="str">
        <f>IF(E2846="","",INDEX(Лаборатории!A:A,MATCH('Производственный контроль'!E2846,Лаборатории!B:B,0)))</f>
        <v xml:space="preserve">КУРИНОЕ ЦАРСТВО АО </v>
      </c>
      <c r="C2846" t="str">
        <f>IF(E2846="","",VLOOKUP(E2846,Лаборатории!B:D,3,0))</f>
        <v>U377_CHL</v>
      </c>
      <c r="D2846" s="12">
        <v>45791</v>
      </c>
      <c r="E2846" s="150" t="s">
        <v>793</v>
      </c>
      <c r="F2846" s="11" t="s">
        <v>371</v>
      </c>
      <c r="G2846" s="11" t="s">
        <v>509</v>
      </c>
      <c r="H2846" s="11" t="s">
        <v>312</v>
      </c>
      <c r="I2846" s="11" t="s">
        <v>3434</v>
      </c>
      <c r="J2846" t="str">
        <f>IF(L2846="","",VLOOKUP(L2846,Продукция!B:D,3,0))</f>
        <v>Биологический_материал</v>
      </c>
      <c r="K2846" t="str">
        <f>IF(L2846="","",VLOOKUP(L2846,Продукция!B:C,2,0))</f>
        <v>Сыворотка крови</v>
      </c>
      <c r="L2846" s="155" t="s">
        <v>302</v>
      </c>
      <c r="M2846">
        <f>IF(L2846="","",VLOOKUP(L2846,Продукция!B:L,11,0))</f>
        <v>0</v>
      </c>
      <c r="N2846" s="150" t="s">
        <v>873</v>
      </c>
      <c r="P2846" s="150" t="s">
        <v>340</v>
      </c>
      <c r="Q2846" s="150" t="s">
        <v>854</v>
      </c>
      <c r="R2846" s="153" t="s">
        <v>5061</v>
      </c>
      <c r="S2846" s="11">
        <v>20</v>
      </c>
      <c r="T2846" s="11" t="s">
        <v>5291</v>
      </c>
      <c r="V2846" s="14">
        <v>45785</v>
      </c>
      <c r="Z2846" s="162" t="s">
        <v>4823</v>
      </c>
      <c r="AA2846" s="15">
        <v>0.64583333333333337</v>
      </c>
      <c r="AB2846" t="str">
        <f>IF(L2846="","",VLOOKUP(L2846&amp;I2846,Продукция!A:I,9,0))</f>
        <v>рекомендация производителя набора</v>
      </c>
      <c r="AC2846" s="14">
        <v>45797</v>
      </c>
      <c r="AD2846" s="11" t="s">
        <v>2673</v>
      </c>
      <c r="AE2846" s="11" t="s">
        <v>4823</v>
      </c>
      <c r="AF2846" t="str">
        <f>IF(AD2846="","",VLOOKUP(AD2846,'Сотрудники и ссылки'!A:B,2,0))</f>
        <v>Серолог</v>
      </c>
      <c r="AG2846">
        <f>IF(AD2846="","",VLOOKUP(AD2846,'Сотрудники и ссылки'!A:C,3,0))</f>
        <v>20001771</v>
      </c>
      <c r="AH2846" s="11" t="s">
        <v>2673</v>
      </c>
      <c r="AI2846" t="str">
        <f>IF(AH2846="","",VLOOKUP(AH2846,'Сотрудники и ссылки'!A:B,2,0))</f>
        <v>Серолог</v>
      </c>
      <c r="AJ2846">
        <f>IF(AH2846="","",VLOOKUP(AH2846,'Сотрудники и ссылки'!A:C,3,0))</f>
        <v>20001771</v>
      </c>
      <c r="AK2846" s="14">
        <v>45797</v>
      </c>
      <c r="AL2846" s="2">
        <f>IF(AK2846="","",AK2846+VLOOKUP(I2846,'Вид исследования'!B:E,4,0))</f>
        <v>45798</v>
      </c>
      <c r="AM2846" s="2">
        <f>IF(AK2846="","",AK2846+VLOOKUP(I2846,'Вид исследования'!B:F,5,0))</f>
        <v>45798</v>
      </c>
      <c r="AN2846" s="14">
        <v>45797</v>
      </c>
      <c r="AP2846" s="11" t="s">
        <v>189</v>
      </c>
      <c r="AQ2846" t="str">
        <f>IFERROR(IF(L2846="","",VLOOKUP(L2846&amp;I2846,Продукция!A:K,11,0)),"обратитесь к админ справочника")</f>
        <v>согласно рекомендациям производителя теста</v>
      </c>
      <c r="AR2846" s="11" t="s">
        <v>4823</v>
      </c>
      <c r="AS2846" t="str">
        <f>IFERROR(IF(L2846="","",VLOOKUP(L2846&amp;I2846,Продукция!A:J,10,0)),"обратитесь к админ справочника")</f>
        <v>инструкция по применению набора РЗГА Ньюкасла</v>
      </c>
      <c r="AT2846" s="11" t="s">
        <v>4823</v>
      </c>
      <c r="AU2846" s="11" t="s">
        <v>4823</v>
      </c>
      <c r="AV2846" s="11" t="s">
        <v>2673</v>
      </c>
      <c r="AW2846" s="11" t="s">
        <v>4824</v>
      </c>
      <c r="AX2846" s="11" t="s">
        <v>509</v>
      </c>
      <c r="AY2846" s="11" t="s">
        <v>1724</v>
      </c>
      <c r="AZ2846" s="11">
        <v>108</v>
      </c>
      <c r="BA2846" s="11">
        <v>39</v>
      </c>
      <c r="BC2846" s="11" t="s">
        <v>5124</v>
      </c>
    </row>
    <row r="2847" spans="1:55" x14ac:dyDescent="0.25">
      <c r="A2847" t="str">
        <f t="shared" si="50"/>
        <v>С/889Болезнь Ньюкасла уровень антител</v>
      </c>
      <c r="B2847" t="str">
        <f>IF(E2847="","",INDEX(Лаборатории!A:A,MATCH('Производственный контроль'!E2847,Лаборатории!B:B,0)))</f>
        <v xml:space="preserve">КУРИНОЕ ЦАРСТВО АО </v>
      </c>
      <c r="C2847" t="str">
        <f>IF(E2847="","",VLOOKUP(E2847,Лаборатории!B:D,3,0))</f>
        <v>U377_CHL</v>
      </c>
      <c r="D2847" s="12">
        <v>45791</v>
      </c>
      <c r="E2847" s="150" t="s">
        <v>793</v>
      </c>
      <c r="F2847" s="11" t="s">
        <v>371</v>
      </c>
      <c r="G2847" s="11" t="s">
        <v>509</v>
      </c>
      <c r="H2847" s="11" t="s">
        <v>312</v>
      </c>
      <c r="I2847" s="11" t="s">
        <v>3434</v>
      </c>
      <c r="J2847" t="str">
        <f>IF(L2847="","",VLOOKUP(L2847,Продукция!B:D,3,0))</f>
        <v>Биологический_материал</v>
      </c>
      <c r="K2847" t="str">
        <f>IF(L2847="","",VLOOKUP(L2847,Продукция!B:C,2,0))</f>
        <v>Сыворотка крови</v>
      </c>
      <c r="L2847" s="155" t="s">
        <v>302</v>
      </c>
      <c r="M2847">
        <f>IF(L2847="","",VLOOKUP(L2847,Продукция!B:L,11,0))</f>
        <v>0</v>
      </c>
      <c r="N2847" s="150" t="s">
        <v>873</v>
      </c>
      <c r="P2847" s="150" t="s">
        <v>340</v>
      </c>
      <c r="Q2847" s="150" t="s">
        <v>854</v>
      </c>
      <c r="R2847" s="153" t="s">
        <v>5062</v>
      </c>
      <c r="S2847" s="11">
        <v>20</v>
      </c>
      <c r="T2847" s="11" t="s">
        <v>5291</v>
      </c>
      <c r="V2847" s="14">
        <v>45785</v>
      </c>
      <c r="Z2847" s="162" t="s">
        <v>4823</v>
      </c>
      <c r="AA2847" s="15">
        <v>0.64583333333333337</v>
      </c>
      <c r="AB2847" t="str">
        <f>IF(L2847="","",VLOOKUP(L2847&amp;I2847,Продукция!A:I,9,0))</f>
        <v>рекомендация производителя набора</v>
      </c>
      <c r="AC2847" s="14">
        <v>45797</v>
      </c>
      <c r="AD2847" s="11" t="s">
        <v>2673</v>
      </c>
      <c r="AE2847" s="11" t="s">
        <v>4823</v>
      </c>
      <c r="AF2847" t="str">
        <f>IF(AD2847="","",VLOOKUP(AD2847,'Сотрудники и ссылки'!A:B,2,0))</f>
        <v>Серолог</v>
      </c>
      <c r="AG2847">
        <f>IF(AD2847="","",VLOOKUP(AD2847,'Сотрудники и ссылки'!A:C,3,0))</f>
        <v>20001771</v>
      </c>
      <c r="AH2847" s="11" t="s">
        <v>2673</v>
      </c>
      <c r="AI2847" t="str">
        <f>IF(AH2847="","",VLOOKUP(AH2847,'Сотрудники и ссылки'!A:B,2,0))</f>
        <v>Серолог</v>
      </c>
      <c r="AJ2847">
        <f>IF(AH2847="","",VLOOKUP(AH2847,'Сотрудники и ссылки'!A:C,3,0))</f>
        <v>20001771</v>
      </c>
      <c r="AK2847" s="14">
        <v>45797</v>
      </c>
      <c r="AL2847" s="2">
        <f>IF(AK2847="","",AK2847+VLOOKUP(I2847,'Вид исследования'!B:E,4,0))</f>
        <v>45798</v>
      </c>
      <c r="AM2847" s="2">
        <f>IF(AK2847="","",AK2847+VLOOKUP(I2847,'Вид исследования'!B:F,5,0))</f>
        <v>45798</v>
      </c>
      <c r="AN2847" s="14">
        <v>45797</v>
      </c>
      <c r="AP2847" s="11" t="s">
        <v>189</v>
      </c>
      <c r="AQ2847" t="str">
        <f>IFERROR(IF(L2847="","",VLOOKUP(L2847&amp;I2847,Продукция!A:K,11,0)),"обратитесь к админ справочника")</f>
        <v>согласно рекомендациям производителя теста</v>
      </c>
      <c r="AR2847" s="11" t="s">
        <v>4823</v>
      </c>
      <c r="AS2847" t="str">
        <f>IFERROR(IF(L2847="","",VLOOKUP(L2847&amp;I2847,Продукция!A:J,10,0)),"обратитесь к админ справочника")</f>
        <v>инструкция по применению набора РЗГА Ньюкасла</v>
      </c>
      <c r="AT2847" s="11" t="s">
        <v>4823</v>
      </c>
      <c r="AU2847" s="11" t="s">
        <v>4823</v>
      </c>
      <c r="AV2847" s="11" t="s">
        <v>2673</v>
      </c>
      <c r="AW2847" s="11" t="s">
        <v>4824</v>
      </c>
      <c r="AX2847" s="11" t="s">
        <v>509</v>
      </c>
      <c r="AY2847" s="11" t="s">
        <v>1725</v>
      </c>
      <c r="AZ2847" s="11">
        <v>108</v>
      </c>
      <c r="BA2847" s="11">
        <v>39</v>
      </c>
      <c r="BC2847" s="11" t="s">
        <v>5124</v>
      </c>
    </row>
    <row r="2848" spans="1:55" x14ac:dyDescent="0.25">
      <c r="A2848" t="str">
        <f t="shared" si="50"/>
        <v>С/889Вирус гриппа птиц подтипа H9 уровень антител (ВНИИЗЖ)</v>
      </c>
      <c r="B2848" t="str">
        <f>IF(E2848="","",INDEX(Лаборатории!A:A,MATCH('Производственный контроль'!E2848,Лаборатории!B:B,0)))</f>
        <v xml:space="preserve">КУРИНОЕ ЦАРСТВО АО </v>
      </c>
      <c r="C2848" t="str">
        <f>IF(E2848="","",VLOOKUP(E2848,Лаборатории!B:D,3,0))</f>
        <v>U377_CHL</v>
      </c>
      <c r="D2848" s="12">
        <v>45791</v>
      </c>
      <c r="E2848" s="150" t="s">
        <v>793</v>
      </c>
      <c r="F2848" s="11" t="s">
        <v>371</v>
      </c>
      <c r="G2848" s="11" t="s">
        <v>509</v>
      </c>
      <c r="H2848" s="11" t="s">
        <v>312</v>
      </c>
      <c r="I2848" s="11" t="s">
        <v>3435</v>
      </c>
      <c r="J2848" t="str">
        <f>IF(L2848="","",VLOOKUP(L2848,Продукция!B:D,3,0))</f>
        <v>Биологический_материал</v>
      </c>
      <c r="K2848" t="str">
        <f>IF(L2848="","",VLOOKUP(L2848,Продукция!B:C,2,0))</f>
        <v>Сыворотка крови</v>
      </c>
      <c r="L2848" s="155" t="s">
        <v>302</v>
      </c>
      <c r="M2848">
        <f>IF(L2848="","",VLOOKUP(L2848,Продукция!B:L,11,0))</f>
        <v>0</v>
      </c>
      <c r="N2848" s="150" t="s">
        <v>873</v>
      </c>
      <c r="P2848" s="150" t="s">
        <v>340</v>
      </c>
      <c r="Q2848" s="150" t="s">
        <v>854</v>
      </c>
      <c r="R2848" s="153" t="s">
        <v>5055</v>
      </c>
      <c r="S2848" s="11">
        <v>20</v>
      </c>
      <c r="T2848" s="11" t="s">
        <v>5291</v>
      </c>
      <c r="V2848" s="14">
        <v>45784</v>
      </c>
      <c r="Z2848" s="162" t="s">
        <v>4823</v>
      </c>
      <c r="AA2848" s="15">
        <v>0.64583333333333337</v>
      </c>
      <c r="AB2848" t="str">
        <f>IF(L2848="","",VLOOKUP(L2848&amp;I2848,Продукция!A:I,9,0))</f>
        <v>рекомендация производителя набора</v>
      </c>
      <c r="AC2848" s="14">
        <v>45799</v>
      </c>
      <c r="AD2848" s="11" t="s">
        <v>2673</v>
      </c>
      <c r="AE2848" s="11" t="s">
        <v>4823</v>
      </c>
      <c r="AF2848" t="str">
        <f>IF(AD2848="","",VLOOKUP(AD2848,'Сотрудники и ссылки'!A:B,2,0))</f>
        <v>Серолог</v>
      </c>
      <c r="AG2848">
        <f>IF(AD2848="","",VLOOKUP(AD2848,'Сотрудники и ссылки'!A:C,3,0))</f>
        <v>20001771</v>
      </c>
      <c r="AH2848" s="11" t="s">
        <v>2673</v>
      </c>
      <c r="AI2848" t="str">
        <f>IF(AH2848="","",VLOOKUP(AH2848,'Сотрудники и ссылки'!A:B,2,0))</f>
        <v>Серолог</v>
      </c>
      <c r="AJ2848">
        <f>IF(AH2848="","",VLOOKUP(AH2848,'Сотрудники и ссылки'!A:C,3,0))</f>
        <v>20001771</v>
      </c>
      <c r="AK2848" s="14">
        <v>45799</v>
      </c>
      <c r="AL2848" s="2">
        <f>IF(AK2848="","",AK2848+VLOOKUP(I2848,'Вид исследования'!B:E,4,0))</f>
        <v>45800</v>
      </c>
      <c r="AM2848" s="2">
        <f>IF(AK2848="","",AK2848+VLOOKUP(I2848,'Вид исследования'!B:F,5,0))</f>
        <v>45800</v>
      </c>
      <c r="AN2848" s="14">
        <v>45799</v>
      </c>
      <c r="AP2848" s="11" t="s">
        <v>189</v>
      </c>
      <c r="AQ2848" t="str">
        <f>IFERROR(IF(L2848="","",VLOOKUP(L2848&amp;I2848,Продукция!A:K,11,0)),"обратитесь к админ справочника")</f>
        <v>согласно рекомендациям производителя теста</v>
      </c>
      <c r="AR2848" s="11" t="s">
        <v>4823</v>
      </c>
      <c r="AS2848" t="str">
        <f>IFERROR(IF(L2848="","",VLOOKUP(L2848&amp;I2848,Продукция!A:J,10,0)),"обратитесь к админ справочника")</f>
        <v>инструкция по применению набора AI, Н9</v>
      </c>
      <c r="AT2848" s="11" t="s">
        <v>4823</v>
      </c>
      <c r="AU2848" s="11" t="s">
        <v>4823</v>
      </c>
      <c r="AV2848" s="11" t="s">
        <v>2673</v>
      </c>
      <c r="AW2848" s="11" t="s">
        <v>4824</v>
      </c>
      <c r="AX2848" s="11" t="s">
        <v>509</v>
      </c>
      <c r="AY2848" s="11" t="s">
        <v>1716</v>
      </c>
      <c r="AZ2848" s="11">
        <v>108</v>
      </c>
      <c r="BA2848" s="11">
        <v>40</v>
      </c>
      <c r="BC2848" s="11" t="s">
        <v>5124</v>
      </c>
    </row>
    <row r="2849" spans="1:55" x14ac:dyDescent="0.25">
      <c r="A2849" t="str">
        <f t="shared" si="50"/>
        <v>С/889Вирус гриппа птиц подтипа H9 уровень антител (ВНИИЗЖ)</v>
      </c>
      <c r="B2849" t="str">
        <f>IF(E2849="","",INDEX(Лаборатории!A:A,MATCH('Производственный контроль'!E2849,Лаборатории!B:B,0)))</f>
        <v xml:space="preserve">КУРИНОЕ ЦАРСТВО АО </v>
      </c>
      <c r="C2849" t="str">
        <f>IF(E2849="","",VLOOKUP(E2849,Лаборатории!B:D,3,0))</f>
        <v>U377_CHL</v>
      </c>
      <c r="D2849" s="12">
        <v>45791</v>
      </c>
      <c r="E2849" s="150" t="s">
        <v>793</v>
      </c>
      <c r="F2849" s="11" t="s">
        <v>371</v>
      </c>
      <c r="G2849" s="11" t="s">
        <v>509</v>
      </c>
      <c r="H2849" s="11" t="s">
        <v>312</v>
      </c>
      <c r="I2849" s="11" t="s">
        <v>3435</v>
      </c>
      <c r="J2849" t="str">
        <f>IF(L2849="","",VLOOKUP(L2849,Продукция!B:D,3,0))</f>
        <v>Биологический_материал</v>
      </c>
      <c r="K2849" t="str">
        <f>IF(L2849="","",VLOOKUP(L2849,Продукция!B:C,2,0))</f>
        <v>Сыворотка крови</v>
      </c>
      <c r="L2849" s="155" t="s">
        <v>302</v>
      </c>
      <c r="M2849">
        <f>IF(L2849="","",VLOOKUP(L2849,Продукция!B:L,11,0))</f>
        <v>0</v>
      </c>
      <c r="N2849" s="150" t="s">
        <v>873</v>
      </c>
      <c r="P2849" s="150" t="s">
        <v>340</v>
      </c>
      <c r="Q2849" s="150" t="s">
        <v>854</v>
      </c>
      <c r="R2849" s="153" t="s">
        <v>5051</v>
      </c>
      <c r="S2849" s="11">
        <v>20</v>
      </c>
      <c r="T2849" s="11" t="s">
        <v>5291</v>
      </c>
      <c r="V2849" s="14">
        <v>45783</v>
      </c>
      <c r="Z2849" s="162" t="s">
        <v>4823</v>
      </c>
      <c r="AA2849" s="15">
        <v>0.64583333333333337</v>
      </c>
      <c r="AB2849" t="str">
        <f>IF(L2849="","",VLOOKUP(L2849&amp;I2849,Продукция!A:I,9,0))</f>
        <v>рекомендация производителя набора</v>
      </c>
      <c r="AC2849" s="14">
        <v>45799</v>
      </c>
      <c r="AD2849" s="11" t="s">
        <v>2673</v>
      </c>
      <c r="AE2849" s="11" t="s">
        <v>4823</v>
      </c>
      <c r="AF2849" t="str">
        <f>IF(AD2849="","",VLOOKUP(AD2849,'Сотрудники и ссылки'!A:B,2,0))</f>
        <v>Серолог</v>
      </c>
      <c r="AG2849">
        <f>IF(AD2849="","",VLOOKUP(AD2849,'Сотрудники и ссылки'!A:C,3,0))</f>
        <v>20001771</v>
      </c>
      <c r="AH2849" s="11" t="s">
        <v>2673</v>
      </c>
      <c r="AI2849" t="str">
        <f>IF(AH2849="","",VLOOKUP(AH2849,'Сотрудники и ссылки'!A:B,2,0))</f>
        <v>Серолог</v>
      </c>
      <c r="AJ2849">
        <f>IF(AH2849="","",VLOOKUP(AH2849,'Сотрудники и ссылки'!A:C,3,0))</f>
        <v>20001771</v>
      </c>
      <c r="AK2849" s="14">
        <v>45799</v>
      </c>
      <c r="AL2849" s="2">
        <f>IF(AK2849="","",AK2849+VLOOKUP(I2849,'Вид исследования'!B:E,4,0))</f>
        <v>45800</v>
      </c>
      <c r="AM2849" s="2">
        <f>IF(AK2849="","",AK2849+VLOOKUP(I2849,'Вид исследования'!B:F,5,0))</f>
        <v>45800</v>
      </c>
      <c r="AN2849" s="14">
        <v>45799</v>
      </c>
      <c r="AP2849" s="11" t="s">
        <v>189</v>
      </c>
      <c r="AQ2849" t="str">
        <f>IFERROR(IF(L2849="","",VLOOKUP(L2849&amp;I2849,Продукция!A:K,11,0)),"обратитесь к админ справочника")</f>
        <v>согласно рекомендациям производителя теста</v>
      </c>
      <c r="AR2849" s="11" t="s">
        <v>4823</v>
      </c>
      <c r="AS2849" t="str">
        <f>IFERROR(IF(L2849="","",VLOOKUP(L2849&amp;I2849,Продукция!A:J,10,0)),"обратитесь к админ справочника")</f>
        <v>инструкция по применению набора AI, Н9</v>
      </c>
      <c r="AT2849" s="11" t="s">
        <v>4823</v>
      </c>
      <c r="AU2849" s="11" t="s">
        <v>4823</v>
      </c>
      <c r="AV2849" s="11" t="s">
        <v>2673</v>
      </c>
      <c r="AW2849" s="11" t="s">
        <v>4824</v>
      </c>
      <c r="AX2849" s="11" t="s">
        <v>509</v>
      </c>
      <c r="AY2849" s="11" t="s">
        <v>1717</v>
      </c>
      <c r="AZ2849" s="11">
        <v>108</v>
      </c>
      <c r="BA2849" s="11">
        <v>39</v>
      </c>
      <c r="BC2849" s="11" t="s">
        <v>5124</v>
      </c>
    </row>
    <row r="2850" spans="1:55" x14ac:dyDescent="0.25">
      <c r="A2850" t="str">
        <f t="shared" si="50"/>
        <v>С/889Вирус гриппа птиц подтипа Н5 уровень антител (ВНИИЗЖ)</v>
      </c>
      <c r="B2850" t="str">
        <f>IF(E2850="","",INDEX(Лаборатории!A:A,MATCH('Производственный контроль'!E2850,Лаборатории!B:B,0)))</f>
        <v xml:space="preserve">КУРИНОЕ ЦАРСТВО АО </v>
      </c>
      <c r="C2850" t="str">
        <f>IF(E2850="","",VLOOKUP(E2850,Лаборатории!B:D,3,0))</f>
        <v>U377_CHL</v>
      </c>
      <c r="D2850" s="12">
        <v>45791</v>
      </c>
      <c r="E2850" s="150" t="s">
        <v>793</v>
      </c>
      <c r="F2850" s="11" t="s">
        <v>371</v>
      </c>
      <c r="G2850" s="11" t="s">
        <v>509</v>
      </c>
      <c r="H2850" s="11" t="s">
        <v>312</v>
      </c>
      <c r="I2850" s="11" t="s">
        <v>3437</v>
      </c>
      <c r="J2850" t="str">
        <f>IF(L2850="","",VLOOKUP(L2850,Продукция!B:D,3,0))</f>
        <v>Биологический_материал</v>
      </c>
      <c r="K2850" t="str">
        <f>IF(L2850="","",VLOOKUP(L2850,Продукция!B:C,2,0))</f>
        <v>Сыворотка крови</v>
      </c>
      <c r="L2850" s="155" t="s">
        <v>302</v>
      </c>
      <c r="M2850">
        <f>IF(L2850="","",VLOOKUP(L2850,Продукция!B:L,11,0))</f>
        <v>0</v>
      </c>
      <c r="N2850" s="150" t="s">
        <v>873</v>
      </c>
      <c r="P2850" s="150" t="s">
        <v>340</v>
      </c>
      <c r="Q2850" s="150" t="s">
        <v>854</v>
      </c>
      <c r="R2850" s="153" t="s">
        <v>5055</v>
      </c>
      <c r="S2850" s="11">
        <v>20</v>
      </c>
      <c r="T2850" s="11" t="s">
        <v>5291</v>
      </c>
      <c r="V2850" s="14">
        <v>45784</v>
      </c>
      <c r="Z2850" s="162" t="s">
        <v>4823</v>
      </c>
      <c r="AA2850" s="15">
        <v>0.64583333333333337</v>
      </c>
      <c r="AB2850" t="str">
        <f>IF(L2850="","",VLOOKUP(L2850&amp;I2850,Продукция!A:I,9,0))</f>
        <v>рекомендация производителя набора</v>
      </c>
      <c r="AC2850" s="14">
        <v>45799</v>
      </c>
      <c r="AD2850" s="11" t="s">
        <v>2676</v>
      </c>
      <c r="AE2850" s="11" t="s">
        <v>4823</v>
      </c>
      <c r="AF2850" t="str">
        <f>IF(AD2850="","",VLOOKUP(AD2850,'Сотрудники и ссылки'!A:B,2,0))</f>
        <v>Серолог</v>
      </c>
      <c r="AG2850">
        <f>IF(AD2850="","",VLOOKUP(AD2850,'Сотрудники и ссылки'!A:C,3,0))</f>
        <v>20007746</v>
      </c>
      <c r="AH2850" s="11" t="s">
        <v>2676</v>
      </c>
      <c r="AI2850" t="str">
        <f>IF(AH2850="","",VLOOKUP(AH2850,'Сотрудники и ссылки'!A:B,2,0))</f>
        <v>Серолог</v>
      </c>
      <c r="AJ2850">
        <f>IF(AH2850="","",VLOOKUP(AH2850,'Сотрудники и ссылки'!A:C,3,0))</f>
        <v>20007746</v>
      </c>
      <c r="AK2850" s="14">
        <v>45799</v>
      </c>
      <c r="AL2850" s="2">
        <f>IF(AK2850="","",AK2850+VLOOKUP(I2850,'Вид исследования'!B:E,4,0))</f>
        <v>45800</v>
      </c>
      <c r="AM2850" s="2">
        <f>IF(AK2850="","",AK2850+VLOOKUP(I2850,'Вид исследования'!B:F,5,0))</f>
        <v>45800</v>
      </c>
      <c r="AN2850" s="14">
        <v>45799</v>
      </c>
      <c r="AP2850" s="11" t="s">
        <v>189</v>
      </c>
      <c r="AQ2850" t="str">
        <f>IFERROR(IF(L2850="","",VLOOKUP(L2850&amp;I2850,Продукция!A:K,11,0)),"обратитесь к админ справочника")</f>
        <v>согласно рекомендациям производителя теста</v>
      </c>
      <c r="AR2850" s="11" t="s">
        <v>4823</v>
      </c>
      <c r="AS2850" t="str">
        <f>IFERROR(IF(L2850="","",VLOOKUP(L2850&amp;I2850,Продукция!A:J,10,0)),"обратитесь к админ справочника")</f>
        <v>инструкция по применению набора AI, Н5</v>
      </c>
      <c r="AT2850" s="11" t="s">
        <v>4823</v>
      </c>
      <c r="AU2850" s="11" t="s">
        <v>4823</v>
      </c>
      <c r="AV2850" s="11" t="s">
        <v>2676</v>
      </c>
      <c r="AW2850" s="11" t="s">
        <v>4824</v>
      </c>
      <c r="AX2850" s="11" t="s">
        <v>509</v>
      </c>
      <c r="AY2850" s="11" t="s">
        <v>1716</v>
      </c>
      <c r="AZ2850" s="11">
        <v>108</v>
      </c>
      <c r="BA2850" s="11">
        <v>40</v>
      </c>
      <c r="BC2850" s="11" t="s">
        <v>5124</v>
      </c>
    </row>
    <row r="2851" spans="1:55" x14ac:dyDescent="0.25">
      <c r="A2851" t="str">
        <f t="shared" si="50"/>
        <v>С/889Вирус гриппа птиц подтипа Н5 уровень антител (ВНИИЗЖ)</v>
      </c>
      <c r="B2851" t="str">
        <f>IF(E2851="","",INDEX(Лаборатории!A:A,MATCH('Производственный контроль'!E2851,Лаборатории!B:B,0)))</f>
        <v xml:space="preserve">КУРИНОЕ ЦАРСТВО АО </v>
      </c>
      <c r="C2851" t="str">
        <f>IF(E2851="","",VLOOKUP(E2851,Лаборатории!B:D,3,0))</f>
        <v>U377_CHL</v>
      </c>
      <c r="D2851" s="12">
        <v>45791</v>
      </c>
      <c r="E2851" s="150" t="s">
        <v>793</v>
      </c>
      <c r="F2851" s="11" t="s">
        <v>371</v>
      </c>
      <c r="G2851" s="11" t="s">
        <v>509</v>
      </c>
      <c r="H2851" s="11" t="s">
        <v>312</v>
      </c>
      <c r="I2851" s="11" t="s">
        <v>3437</v>
      </c>
      <c r="J2851" t="str">
        <f>IF(L2851="","",VLOOKUP(L2851,Продукция!B:D,3,0))</f>
        <v>Биологический_материал</v>
      </c>
      <c r="K2851" t="str">
        <f>IF(L2851="","",VLOOKUP(L2851,Продукция!B:C,2,0))</f>
        <v>Сыворотка крови</v>
      </c>
      <c r="L2851" s="155" t="s">
        <v>302</v>
      </c>
      <c r="M2851">
        <f>IF(L2851="","",VLOOKUP(L2851,Продукция!B:L,11,0))</f>
        <v>0</v>
      </c>
      <c r="N2851" s="150" t="s">
        <v>873</v>
      </c>
      <c r="P2851" s="150" t="s">
        <v>340</v>
      </c>
      <c r="Q2851" s="150" t="s">
        <v>854</v>
      </c>
      <c r="R2851" s="153" t="s">
        <v>5051</v>
      </c>
      <c r="S2851" s="11">
        <v>20</v>
      </c>
      <c r="T2851" s="11" t="s">
        <v>5291</v>
      </c>
      <c r="V2851" s="14">
        <v>45783</v>
      </c>
      <c r="Z2851" s="162" t="s">
        <v>4823</v>
      </c>
      <c r="AA2851" s="15">
        <v>0.64583333333333337</v>
      </c>
      <c r="AB2851" t="str">
        <f>IF(L2851="","",VLOOKUP(L2851&amp;I2851,Продукция!A:I,9,0))</f>
        <v>рекомендация производителя набора</v>
      </c>
      <c r="AC2851" s="14">
        <v>45799</v>
      </c>
      <c r="AD2851" s="11" t="s">
        <v>2676</v>
      </c>
      <c r="AE2851" s="11" t="s">
        <v>4823</v>
      </c>
      <c r="AF2851" t="str">
        <f>IF(AD2851="","",VLOOKUP(AD2851,'Сотрудники и ссылки'!A:B,2,0))</f>
        <v>Серолог</v>
      </c>
      <c r="AG2851">
        <f>IF(AD2851="","",VLOOKUP(AD2851,'Сотрудники и ссылки'!A:C,3,0))</f>
        <v>20007746</v>
      </c>
      <c r="AH2851" s="11" t="s">
        <v>2676</v>
      </c>
      <c r="AI2851" t="str">
        <f>IF(AH2851="","",VLOOKUP(AH2851,'Сотрудники и ссылки'!A:B,2,0))</f>
        <v>Серолог</v>
      </c>
      <c r="AJ2851">
        <f>IF(AH2851="","",VLOOKUP(AH2851,'Сотрудники и ссылки'!A:C,3,0))</f>
        <v>20007746</v>
      </c>
      <c r="AK2851" s="14">
        <v>45799</v>
      </c>
      <c r="AL2851" s="2">
        <f>IF(AK2851="","",AK2851+VLOOKUP(I2851,'Вид исследования'!B:E,4,0))</f>
        <v>45800</v>
      </c>
      <c r="AM2851" s="2">
        <f>IF(AK2851="","",AK2851+VLOOKUP(I2851,'Вид исследования'!B:F,5,0))</f>
        <v>45800</v>
      </c>
      <c r="AN2851" s="14">
        <v>45799</v>
      </c>
      <c r="AP2851" s="11" t="s">
        <v>189</v>
      </c>
      <c r="AQ2851" t="str">
        <f>IFERROR(IF(L2851="","",VLOOKUP(L2851&amp;I2851,Продукция!A:K,11,0)),"обратитесь к админ справочника")</f>
        <v>согласно рекомендациям производителя теста</v>
      </c>
      <c r="AR2851" s="11" t="s">
        <v>4823</v>
      </c>
      <c r="AS2851" t="str">
        <f>IFERROR(IF(L2851="","",VLOOKUP(L2851&amp;I2851,Продукция!A:J,10,0)),"обратитесь к админ справочника")</f>
        <v>инструкция по применению набора AI, Н5</v>
      </c>
      <c r="AT2851" s="11" t="s">
        <v>4823</v>
      </c>
      <c r="AU2851" s="11" t="s">
        <v>4823</v>
      </c>
      <c r="AV2851" s="11" t="s">
        <v>2676</v>
      </c>
      <c r="AW2851" s="11" t="s">
        <v>4824</v>
      </c>
      <c r="AX2851" s="11" t="s">
        <v>509</v>
      </c>
      <c r="AY2851" s="11" t="s">
        <v>1717</v>
      </c>
      <c r="AZ2851" s="11">
        <v>108</v>
      </c>
      <c r="BA2851" s="11">
        <v>39</v>
      </c>
      <c r="BC2851" s="11" t="s">
        <v>5124</v>
      </c>
    </row>
    <row r="2852" spans="1:55" x14ac:dyDescent="0.25">
      <c r="A2852" t="str">
        <f t="shared" si="50"/>
        <v>С/889ART (BioChek) инфекционный альвеолярный ринотрахеит тип А и В уровень антител</v>
      </c>
      <c r="B2852" t="str">
        <f>IF(E2852="","",INDEX(Лаборатории!A:A,MATCH('Производственный контроль'!E2852,Лаборатории!B:B,0)))</f>
        <v xml:space="preserve">КУРИНОЕ ЦАРСТВО АО </v>
      </c>
      <c r="C2852" t="str">
        <f>IF(E2852="","",VLOOKUP(E2852,Лаборатории!B:D,3,0))</f>
        <v>U377_CHL</v>
      </c>
      <c r="D2852" s="12">
        <v>45791</v>
      </c>
      <c r="E2852" s="150" t="s">
        <v>793</v>
      </c>
      <c r="F2852" s="11" t="s">
        <v>371</v>
      </c>
      <c r="G2852" s="11" t="s">
        <v>509</v>
      </c>
      <c r="H2852" s="11" t="s">
        <v>262</v>
      </c>
      <c r="I2852" s="11" t="s">
        <v>3409</v>
      </c>
      <c r="J2852" t="str">
        <f>IF(L2852="","",VLOOKUP(L2852,Продукция!B:D,3,0))</f>
        <v>Биологический_материал</v>
      </c>
      <c r="K2852" t="str">
        <f>IF(L2852="","",VLOOKUP(L2852,Продукция!B:C,2,0))</f>
        <v>Сыворотка крови</v>
      </c>
      <c r="L2852" s="155" t="s">
        <v>302</v>
      </c>
      <c r="M2852">
        <f>IF(L2852="","",VLOOKUP(L2852,Продукция!B:L,11,0))</f>
        <v>0</v>
      </c>
      <c r="N2852" s="150" t="s">
        <v>873</v>
      </c>
      <c r="P2852" s="150" t="s">
        <v>340</v>
      </c>
      <c r="Q2852" s="150" t="s">
        <v>854</v>
      </c>
      <c r="R2852" s="153" t="s">
        <v>5051</v>
      </c>
      <c r="S2852" s="11">
        <v>18</v>
      </c>
      <c r="T2852" s="11" t="s">
        <v>5291</v>
      </c>
      <c r="V2852" s="14">
        <v>45783</v>
      </c>
      <c r="Z2852" s="162" t="s">
        <v>4823</v>
      </c>
      <c r="AA2852" s="15">
        <v>0.64583333333333337</v>
      </c>
      <c r="AB2852" t="str">
        <f>IF(L2852="","",VLOOKUP(L2852&amp;I2852,Продукция!A:I,9,0))</f>
        <v>рекомендация производителя набора</v>
      </c>
      <c r="AC2852" s="14">
        <v>45792</v>
      </c>
      <c r="AD2852" s="11" t="s">
        <v>2673</v>
      </c>
      <c r="AE2852" s="11" t="s">
        <v>4823</v>
      </c>
      <c r="AF2852" t="str">
        <f>IF(AD2852="","",VLOOKUP(AD2852,'Сотрудники и ссылки'!A:B,2,0))</f>
        <v>Серолог</v>
      </c>
      <c r="AG2852">
        <f>IF(AD2852="","",VLOOKUP(AD2852,'Сотрудники и ссылки'!A:C,3,0))</f>
        <v>20001771</v>
      </c>
      <c r="AH2852" s="11" t="s">
        <v>2673</v>
      </c>
      <c r="AI2852" t="str">
        <f>IF(AH2852="","",VLOOKUP(AH2852,'Сотрудники и ссылки'!A:B,2,0))</f>
        <v>Серолог</v>
      </c>
      <c r="AJ2852">
        <f>IF(AH2852="","",VLOOKUP(AH2852,'Сотрудники и ссылки'!A:C,3,0))</f>
        <v>20001771</v>
      </c>
      <c r="AK2852" s="14">
        <v>45792</v>
      </c>
      <c r="AL2852" s="2">
        <f>IF(AK2852="","",AK2852+VLOOKUP(I2852,'Вид исследования'!B:E,4,0))</f>
        <v>45793</v>
      </c>
      <c r="AM2852" s="2">
        <f>IF(AK2852="","",AK2852+VLOOKUP(I2852,'Вид исследования'!B:F,5,0))</f>
        <v>45793</v>
      </c>
      <c r="AN2852" s="14">
        <v>45792</v>
      </c>
      <c r="AP2852" s="11" t="s">
        <v>189</v>
      </c>
      <c r="AQ2852" t="str">
        <f>IFERROR(IF(L2852="","",VLOOKUP(L2852&amp;I2852,Продукция!A:K,11,0)),"обратитесь к админ справочника")</f>
        <v>согласно рекомендациям производителя теста</v>
      </c>
      <c r="AR2852" s="11" t="s">
        <v>4823</v>
      </c>
      <c r="AS2852" t="str">
        <f>IFERROR(IF(L2852="","",VLOOKUP(L2852&amp;I2852,Продукция!A:J,10,0)),"обратитесь к админ справочника")</f>
        <v>инструкция тест- ситема Биочек СК-120</v>
      </c>
      <c r="AT2852" s="11" t="s">
        <v>4823</v>
      </c>
      <c r="AU2852" s="11" t="s">
        <v>4823</v>
      </c>
      <c r="AV2852" s="11" t="s">
        <v>2673</v>
      </c>
      <c r="AW2852" s="11" t="s">
        <v>4824</v>
      </c>
      <c r="AX2852" s="11" t="s">
        <v>509</v>
      </c>
      <c r="AY2852" s="11" t="s">
        <v>1717</v>
      </c>
      <c r="AZ2852" s="11">
        <v>108</v>
      </c>
      <c r="BA2852" s="11">
        <v>39</v>
      </c>
      <c r="BC2852" s="11" t="s">
        <v>5124</v>
      </c>
    </row>
    <row r="2853" spans="1:55" x14ac:dyDescent="0.25">
      <c r="A2853" t="str">
        <f t="shared" si="50"/>
        <v>С/889IBD (BioChek) болезнь Гамборо уровень антител</v>
      </c>
      <c r="B2853" t="str">
        <f>IF(E2853="","",INDEX(Лаборатории!A:A,MATCH('Производственный контроль'!E2853,Лаборатории!B:B,0)))</f>
        <v xml:space="preserve">КУРИНОЕ ЦАРСТВО АО </v>
      </c>
      <c r="C2853" t="str">
        <f>IF(E2853="","",VLOOKUP(E2853,Лаборатории!B:D,3,0))</f>
        <v>U377_CHL</v>
      </c>
      <c r="D2853" s="12">
        <v>45791</v>
      </c>
      <c r="E2853" s="150" t="s">
        <v>793</v>
      </c>
      <c r="F2853" s="11" t="s">
        <v>371</v>
      </c>
      <c r="G2853" s="11" t="s">
        <v>509</v>
      </c>
      <c r="H2853" s="11" t="s">
        <v>262</v>
      </c>
      <c r="I2853" s="11" t="s">
        <v>3415</v>
      </c>
      <c r="J2853" t="str">
        <f>IF(L2853="","",VLOOKUP(L2853,Продукция!B:D,3,0))</f>
        <v>Биологический_материал</v>
      </c>
      <c r="K2853" t="str">
        <f>IF(L2853="","",VLOOKUP(L2853,Продукция!B:C,2,0))</f>
        <v>Сыворотка крови</v>
      </c>
      <c r="L2853" s="155" t="s">
        <v>302</v>
      </c>
      <c r="M2853">
        <f>IF(L2853="","",VLOOKUP(L2853,Продукция!B:L,11,0))</f>
        <v>0</v>
      </c>
      <c r="N2853" s="150" t="s">
        <v>873</v>
      </c>
      <c r="P2853" s="150" t="s">
        <v>340</v>
      </c>
      <c r="Q2853" s="150" t="s">
        <v>854</v>
      </c>
      <c r="R2853" s="153" t="s">
        <v>5051</v>
      </c>
      <c r="S2853" s="11">
        <v>18</v>
      </c>
      <c r="T2853" s="11" t="s">
        <v>5291</v>
      </c>
      <c r="V2853" s="14">
        <v>45783</v>
      </c>
      <c r="Z2853" s="162" t="s">
        <v>4823</v>
      </c>
      <c r="AA2853" s="15">
        <v>0.64583333333333337</v>
      </c>
      <c r="AB2853" t="str">
        <f>IF(L2853="","",VLOOKUP(L2853&amp;I2853,Продукция!A:I,9,0))</f>
        <v>рекомендация производителя набора</v>
      </c>
      <c r="AC2853" s="14">
        <v>45792</v>
      </c>
      <c r="AD2853" s="11" t="s">
        <v>2673</v>
      </c>
      <c r="AE2853" s="11" t="s">
        <v>4823</v>
      </c>
      <c r="AF2853" t="str">
        <f>IF(AD2853="","",VLOOKUP(AD2853,'Сотрудники и ссылки'!A:B,2,0))</f>
        <v>Серолог</v>
      </c>
      <c r="AG2853">
        <f>IF(AD2853="","",VLOOKUP(AD2853,'Сотрудники и ссылки'!A:C,3,0))</f>
        <v>20001771</v>
      </c>
      <c r="AH2853" s="11" t="s">
        <v>2673</v>
      </c>
      <c r="AI2853" t="str">
        <f>IF(AH2853="","",VLOOKUP(AH2853,'Сотрудники и ссылки'!A:B,2,0))</f>
        <v>Серолог</v>
      </c>
      <c r="AJ2853">
        <f>IF(AH2853="","",VLOOKUP(AH2853,'Сотрудники и ссылки'!A:C,3,0))</f>
        <v>20001771</v>
      </c>
      <c r="AK2853" s="14">
        <v>45792</v>
      </c>
      <c r="AL2853" s="2">
        <f>IF(AK2853="","",AK2853+VLOOKUP(I2853,'Вид исследования'!B:E,4,0))</f>
        <v>45793</v>
      </c>
      <c r="AM2853" s="2">
        <f>IF(AK2853="","",AK2853+VLOOKUP(I2853,'Вид исследования'!B:F,5,0))</f>
        <v>45793</v>
      </c>
      <c r="AN2853" s="14">
        <v>45792</v>
      </c>
      <c r="AP2853" s="11" t="s">
        <v>189</v>
      </c>
      <c r="AQ2853" t="str">
        <f>IFERROR(IF(L2853="","",VLOOKUP(L2853&amp;I2853,Продукция!A:K,11,0)),"обратитесь к админ справочника")</f>
        <v>согласно рекомендациям производителя теста</v>
      </c>
      <c r="AR2853" s="11" t="s">
        <v>4823</v>
      </c>
      <c r="AS2853" t="str">
        <f>IFERROR(IF(L2853="","",VLOOKUP(L2853&amp;I2853,Продукция!A:J,10,0)),"обратитесь к админ справочника")</f>
        <v>инструкция тест- ситема Биочек СК-113</v>
      </c>
      <c r="AT2853" s="11" t="s">
        <v>4823</v>
      </c>
      <c r="AU2853" s="11" t="s">
        <v>4823</v>
      </c>
      <c r="AV2853" s="11" t="s">
        <v>2673</v>
      </c>
      <c r="AW2853" s="11" t="s">
        <v>4824</v>
      </c>
      <c r="AX2853" s="11" t="s">
        <v>509</v>
      </c>
      <c r="AY2853" s="11" t="s">
        <v>1717</v>
      </c>
      <c r="AZ2853" s="11">
        <v>108</v>
      </c>
      <c r="BA2853" s="11">
        <v>39</v>
      </c>
      <c r="BC2853" s="11" t="s">
        <v>5124</v>
      </c>
    </row>
    <row r="2854" spans="1:55" x14ac:dyDescent="0.25">
      <c r="A2854" t="str">
        <f t="shared" si="50"/>
        <v>С/889IBV (BioChek) инфекционный бронхит уровень антител</v>
      </c>
      <c r="B2854" t="str">
        <f>IF(E2854="","",INDEX(Лаборатории!A:A,MATCH('Производственный контроль'!E2854,Лаборатории!B:B,0)))</f>
        <v xml:space="preserve">КУРИНОЕ ЦАРСТВО АО </v>
      </c>
      <c r="C2854" t="str">
        <f>IF(E2854="","",VLOOKUP(E2854,Лаборатории!B:D,3,0))</f>
        <v>U377_CHL</v>
      </c>
      <c r="D2854" s="12">
        <v>45791</v>
      </c>
      <c r="E2854" s="150" t="s">
        <v>793</v>
      </c>
      <c r="F2854" s="11" t="s">
        <v>371</v>
      </c>
      <c r="G2854" s="11" t="s">
        <v>509</v>
      </c>
      <c r="H2854" s="11" t="s">
        <v>262</v>
      </c>
      <c r="I2854" s="11" t="s">
        <v>3416</v>
      </c>
      <c r="J2854" t="str">
        <f>IF(L2854="","",VLOOKUP(L2854,Продукция!B:D,3,0))</f>
        <v>Биологический_материал</v>
      </c>
      <c r="K2854" t="str">
        <f>IF(L2854="","",VLOOKUP(L2854,Продукция!B:C,2,0))</f>
        <v>Сыворотка крови</v>
      </c>
      <c r="L2854" s="155" t="s">
        <v>302</v>
      </c>
      <c r="M2854">
        <f>IF(L2854="","",VLOOKUP(L2854,Продукция!B:L,11,0))</f>
        <v>0</v>
      </c>
      <c r="N2854" s="150" t="s">
        <v>873</v>
      </c>
      <c r="P2854" s="150" t="s">
        <v>340</v>
      </c>
      <c r="Q2854" s="150" t="s">
        <v>854</v>
      </c>
      <c r="R2854" s="153" t="s">
        <v>5051</v>
      </c>
      <c r="S2854" s="11">
        <v>18</v>
      </c>
      <c r="T2854" s="11" t="s">
        <v>5291</v>
      </c>
      <c r="V2854" s="14">
        <v>45783</v>
      </c>
      <c r="Z2854" s="162" t="s">
        <v>4823</v>
      </c>
      <c r="AA2854" s="15">
        <v>0.64583333333333337</v>
      </c>
      <c r="AB2854" t="str">
        <f>IF(L2854="","",VLOOKUP(L2854&amp;I2854,Продукция!A:I,9,0))</f>
        <v>рекомендация производителя набора</v>
      </c>
      <c r="AC2854" s="14">
        <v>45792</v>
      </c>
      <c r="AD2854" s="11" t="s">
        <v>2673</v>
      </c>
      <c r="AE2854" s="11" t="s">
        <v>4823</v>
      </c>
      <c r="AF2854" t="str">
        <f>IF(AD2854="","",VLOOKUP(AD2854,'Сотрудники и ссылки'!A:B,2,0))</f>
        <v>Серолог</v>
      </c>
      <c r="AG2854">
        <f>IF(AD2854="","",VLOOKUP(AD2854,'Сотрудники и ссылки'!A:C,3,0))</f>
        <v>20001771</v>
      </c>
      <c r="AH2854" s="11" t="s">
        <v>2673</v>
      </c>
      <c r="AI2854" t="str">
        <f>IF(AH2854="","",VLOOKUP(AH2854,'Сотрудники и ссылки'!A:B,2,0))</f>
        <v>Серолог</v>
      </c>
      <c r="AJ2854">
        <f>IF(AH2854="","",VLOOKUP(AH2854,'Сотрудники и ссылки'!A:C,3,0))</f>
        <v>20001771</v>
      </c>
      <c r="AK2854" s="14">
        <v>45792</v>
      </c>
      <c r="AL2854" s="2">
        <f>IF(AK2854="","",AK2854+VLOOKUP(I2854,'Вид исследования'!B:E,4,0))</f>
        <v>45793</v>
      </c>
      <c r="AM2854" s="2">
        <f>IF(AK2854="","",AK2854+VLOOKUP(I2854,'Вид исследования'!B:F,5,0))</f>
        <v>45793</v>
      </c>
      <c r="AN2854" s="14">
        <v>45792</v>
      </c>
      <c r="AP2854" s="11" t="s">
        <v>189</v>
      </c>
      <c r="AQ2854" t="str">
        <f>IFERROR(IF(L2854="","",VLOOKUP(L2854&amp;I2854,Продукция!A:K,11,0)),"обратитесь к админ справочника")</f>
        <v>согласно рекомендациям производителя теста</v>
      </c>
      <c r="AR2854" s="11" t="s">
        <v>4823</v>
      </c>
      <c r="AS2854" t="str">
        <f>IFERROR(IF(L2854="","",VLOOKUP(L2854&amp;I2854,Продукция!A:J,10,0)),"обратитесь к админ справочника")</f>
        <v>инструкция тест- ситема Биочек СК-119</v>
      </c>
      <c r="AT2854" s="11" t="s">
        <v>4823</v>
      </c>
      <c r="AU2854" s="11" t="s">
        <v>4823</v>
      </c>
      <c r="AV2854" s="11" t="s">
        <v>2673</v>
      </c>
      <c r="AW2854" s="11" t="s">
        <v>4824</v>
      </c>
      <c r="AX2854" s="11" t="s">
        <v>509</v>
      </c>
      <c r="AY2854" s="11" t="s">
        <v>1717</v>
      </c>
      <c r="AZ2854" s="11">
        <v>108</v>
      </c>
      <c r="BA2854" s="11">
        <v>39</v>
      </c>
      <c r="BC2854" s="11" t="s">
        <v>5124</v>
      </c>
    </row>
    <row r="2855" spans="1:55" x14ac:dyDescent="0.25">
      <c r="A2855" t="str">
        <f t="shared" si="50"/>
        <v>С/889REO (BioChek) реовирус уровень антител</v>
      </c>
      <c r="B2855" t="str">
        <f>IF(E2855="","",INDEX(Лаборатории!A:A,MATCH('Производственный контроль'!E2855,Лаборатории!B:B,0)))</f>
        <v xml:space="preserve">КУРИНОЕ ЦАРСТВО АО </v>
      </c>
      <c r="C2855" t="str">
        <f>IF(E2855="","",VLOOKUP(E2855,Лаборатории!B:D,3,0))</f>
        <v>U377_CHL</v>
      </c>
      <c r="D2855" s="12">
        <v>45791</v>
      </c>
      <c r="E2855" s="150" t="s">
        <v>793</v>
      </c>
      <c r="F2855" s="11" t="s">
        <v>371</v>
      </c>
      <c r="G2855" s="11" t="s">
        <v>509</v>
      </c>
      <c r="H2855" s="11" t="s">
        <v>262</v>
      </c>
      <c r="I2855" s="11" t="s">
        <v>3426</v>
      </c>
      <c r="J2855" t="str">
        <f>IF(L2855="","",VLOOKUP(L2855,Продукция!B:D,3,0))</f>
        <v>Биологический_материал</v>
      </c>
      <c r="K2855" t="str">
        <f>IF(L2855="","",VLOOKUP(L2855,Продукция!B:C,2,0))</f>
        <v>Сыворотка крови</v>
      </c>
      <c r="L2855" s="155" t="s">
        <v>302</v>
      </c>
      <c r="M2855">
        <f>IF(L2855="","",VLOOKUP(L2855,Продукция!B:L,11,0))</f>
        <v>0</v>
      </c>
      <c r="N2855" s="150" t="s">
        <v>873</v>
      </c>
      <c r="P2855" s="150" t="s">
        <v>340</v>
      </c>
      <c r="Q2855" s="150" t="s">
        <v>854</v>
      </c>
      <c r="R2855" s="153" t="s">
        <v>5051</v>
      </c>
      <c r="S2855" s="11">
        <v>18</v>
      </c>
      <c r="T2855" s="11" t="s">
        <v>5291</v>
      </c>
      <c r="V2855" s="14">
        <v>45783</v>
      </c>
      <c r="Z2855" s="162" t="s">
        <v>4823</v>
      </c>
      <c r="AA2855" s="15">
        <v>0.64583333333333337</v>
      </c>
      <c r="AB2855" t="str">
        <f>IF(L2855="","",VLOOKUP(L2855&amp;I2855,Продукция!A:I,9,0))</f>
        <v>рекомендация производителя набора</v>
      </c>
      <c r="AC2855" s="14">
        <v>45792</v>
      </c>
      <c r="AD2855" s="11" t="s">
        <v>2676</v>
      </c>
      <c r="AE2855" s="11" t="s">
        <v>4823</v>
      </c>
      <c r="AF2855" t="str">
        <f>IF(AD2855="","",VLOOKUP(AD2855,'Сотрудники и ссылки'!A:B,2,0))</f>
        <v>Серолог</v>
      </c>
      <c r="AG2855">
        <f>IF(AD2855="","",VLOOKUP(AD2855,'Сотрудники и ссылки'!A:C,3,0))</f>
        <v>20007746</v>
      </c>
      <c r="AH2855" s="11" t="s">
        <v>2676</v>
      </c>
      <c r="AI2855" t="str">
        <f>IF(AH2855="","",VLOOKUP(AH2855,'Сотрудники и ссылки'!A:B,2,0))</f>
        <v>Серолог</v>
      </c>
      <c r="AJ2855">
        <f>IF(AH2855="","",VLOOKUP(AH2855,'Сотрудники и ссылки'!A:C,3,0))</f>
        <v>20007746</v>
      </c>
      <c r="AK2855" s="14">
        <v>45792</v>
      </c>
      <c r="AL2855" s="2">
        <f>IF(AK2855="","",AK2855+VLOOKUP(I2855,'Вид исследования'!B:E,4,0))</f>
        <v>45793</v>
      </c>
      <c r="AM2855" s="2">
        <f>IF(AK2855="","",AK2855+VLOOKUP(I2855,'Вид исследования'!B:F,5,0))</f>
        <v>45793</v>
      </c>
      <c r="AN2855" s="14">
        <v>45792</v>
      </c>
      <c r="AP2855" s="11" t="s">
        <v>189</v>
      </c>
      <c r="AQ2855" t="str">
        <f>IFERROR(IF(L2855="","",VLOOKUP(L2855&amp;I2855,Продукция!A:K,11,0)),"обратитесь к админ справочника")</f>
        <v>согласно рекомендациям производителя теста</v>
      </c>
      <c r="AR2855" s="11" t="s">
        <v>4823</v>
      </c>
      <c r="AS2855" t="str">
        <f>IFERROR(IF(L2855="","",VLOOKUP(L2855&amp;I2855,Продукция!A:J,10,0)),"обратитесь к админ справочника")</f>
        <v>инструкция тест- ситема Биочек СК -110</v>
      </c>
      <c r="AT2855" s="11" t="s">
        <v>4823</v>
      </c>
      <c r="AU2855" s="11" t="s">
        <v>4823</v>
      </c>
      <c r="AV2855" s="11" t="s">
        <v>2676</v>
      </c>
      <c r="AW2855" s="11" t="s">
        <v>4824</v>
      </c>
      <c r="AX2855" s="11" t="s">
        <v>509</v>
      </c>
      <c r="AY2855" s="11" t="s">
        <v>1717</v>
      </c>
      <c r="AZ2855" s="11">
        <v>108</v>
      </c>
      <c r="BA2855" s="11">
        <v>39</v>
      </c>
      <c r="BC2855" s="11" t="s">
        <v>5124</v>
      </c>
    </row>
    <row r="2856" spans="1:55" x14ac:dyDescent="0.25">
      <c r="A2856" t="str">
        <f t="shared" si="50"/>
        <v>С/889NDV (BioChek) болезнь Ньюкасла уровень антител</v>
      </c>
      <c r="B2856" t="str">
        <f>IF(E2856="","",INDEX(Лаборатории!A:A,MATCH('Производственный контроль'!E2856,Лаборатории!B:B,0)))</f>
        <v xml:space="preserve">КУРИНОЕ ЦАРСТВО АО </v>
      </c>
      <c r="C2856" t="str">
        <f>IF(E2856="","",VLOOKUP(E2856,Лаборатории!B:D,3,0))</f>
        <v>U377_CHL</v>
      </c>
      <c r="D2856" s="12">
        <v>45791</v>
      </c>
      <c r="E2856" s="150" t="s">
        <v>793</v>
      </c>
      <c r="F2856" s="11" t="s">
        <v>371</v>
      </c>
      <c r="G2856" s="11" t="s">
        <v>509</v>
      </c>
      <c r="H2856" s="11" t="s">
        <v>262</v>
      </c>
      <c r="I2856" s="11" t="s">
        <v>3424</v>
      </c>
      <c r="J2856" t="str">
        <f>IF(L2856="","",VLOOKUP(L2856,Продукция!B:D,3,0))</f>
        <v>Биологический_материал</v>
      </c>
      <c r="K2856" t="str">
        <f>IF(L2856="","",VLOOKUP(L2856,Продукция!B:C,2,0))</f>
        <v>Сыворотка крови</v>
      </c>
      <c r="L2856" s="155" t="s">
        <v>302</v>
      </c>
      <c r="M2856">
        <f>IF(L2856="","",VLOOKUP(L2856,Продукция!B:L,11,0))</f>
        <v>0</v>
      </c>
      <c r="N2856" s="150" t="s">
        <v>873</v>
      </c>
      <c r="P2856" s="150" t="s">
        <v>340</v>
      </c>
      <c r="Q2856" s="150" t="s">
        <v>854</v>
      </c>
      <c r="R2856" s="153" t="s">
        <v>5051</v>
      </c>
      <c r="S2856" s="11">
        <v>18</v>
      </c>
      <c r="T2856" s="11" t="s">
        <v>5291</v>
      </c>
      <c r="V2856" s="14">
        <v>45783</v>
      </c>
      <c r="Z2856" s="162" t="s">
        <v>4823</v>
      </c>
      <c r="AA2856" s="15">
        <v>0.64583333333333337</v>
      </c>
      <c r="AB2856" t="str">
        <f>IF(L2856="","",VLOOKUP(L2856&amp;I2856,Продукция!A:I,9,0))</f>
        <v>рекомендация производителя набора</v>
      </c>
      <c r="AC2856" s="14">
        <v>45792</v>
      </c>
      <c r="AD2856" s="11" t="s">
        <v>2676</v>
      </c>
      <c r="AE2856" s="11" t="s">
        <v>4823</v>
      </c>
      <c r="AF2856" t="str">
        <f>IF(AD2856="","",VLOOKUP(AD2856,'Сотрудники и ссылки'!A:B,2,0))</f>
        <v>Серолог</v>
      </c>
      <c r="AG2856">
        <f>IF(AD2856="","",VLOOKUP(AD2856,'Сотрудники и ссылки'!A:C,3,0))</f>
        <v>20007746</v>
      </c>
      <c r="AH2856" s="11" t="s">
        <v>2676</v>
      </c>
      <c r="AI2856" t="str">
        <f>IF(AH2856="","",VLOOKUP(AH2856,'Сотрудники и ссылки'!A:B,2,0))</f>
        <v>Серолог</v>
      </c>
      <c r="AJ2856">
        <f>IF(AH2856="","",VLOOKUP(AH2856,'Сотрудники и ссылки'!A:C,3,0))</f>
        <v>20007746</v>
      </c>
      <c r="AK2856" s="14">
        <v>45792</v>
      </c>
      <c r="AL2856" s="2">
        <f>IF(AK2856="","",AK2856+VLOOKUP(I2856,'Вид исследования'!B:E,4,0))</f>
        <v>45793</v>
      </c>
      <c r="AM2856" s="2">
        <f>IF(AK2856="","",AK2856+VLOOKUP(I2856,'Вид исследования'!B:F,5,0))</f>
        <v>45793</v>
      </c>
      <c r="AN2856" s="14">
        <v>45792</v>
      </c>
      <c r="AP2856" s="11" t="s">
        <v>189</v>
      </c>
      <c r="AQ2856" t="str">
        <f>IFERROR(IF(L2856="","",VLOOKUP(L2856&amp;I2856,Продукция!A:K,11,0)),"обратитесь к админ справочника")</f>
        <v>согласно рекомендациям производителя теста</v>
      </c>
      <c r="AR2856" s="11" t="s">
        <v>4823</v>
      </c>
      <c r="AS2856" t="str">
        <f>IFERROR(IF(L2856="","",VLOOKUP(L2856&amp;I2856,Продукция!A:J,10,0)),"обратитесь к админ справочника")</f>
        <v>инструкция тест- ситема Биочек СК -116</v>
      </c>
      <c r="AT2856" s="11" t="s">
        <v>4823</v>
      </c>
      <c r="AU2856" s="11" t="s">
        <v>4823</v>
      </c>
      <c r="AV2856" s="11" t="s">
        <v>2676</v>
      </c>
      <c r="AW2856" s="11" t="s">
        <v>4824</v>
      </c>
      <c r="AX2856" s="11" t="s">
        <v>509</v>
      </c>
      <c r="AY2856" s="11" t="s">
        <v>1717</v>
      </c>
      <c r="AZ2856" s="11">
        <v>108</v>
      </c>
      <c r="BA2856" s="11">
        <v>39</v>
      </c>
      <c r="BC2856" s="11" t="s">
        <v>5124</v>
      </c>
    </row>
    <row r="2857" spans="1:55" x14ac:dyDescent="0.25">
      <c r="A2857" t="str">
        <f t="shared" si="50"/>
        <v>С/889MG (BioChek) микоплазма галлисептикум уровень антител</v>
      </c>
      <c r="B2857" t="str">
        <f>IF(E2857="","",INDEX(Лаборатории!A:A,MATCH('Производственный контроль'!E2857,Лаборатории!B:B,0)))</f>
        <v xml:space="preserve">КУРИНОЕ ЦАРСТВО АО </v>
      </c>
      <c r="C2857" t="str">
        <f>IF(E2857="","",VLOOKUP(E2857,Лаборатории!B:D,3,0))</f>
        <v>U377_CHL</v>
      </c>
      <c r="D2857" s="12">
        <v>45791</v>
      </c>
      <c r="E2857" s="150" t="s">
        <v>793</v>
      </c>
      <c r="F2857" s="11" t="s">
        <v>371</v>
      </c>
      <c r="G2857" s="11" t="s">
        <v>509</v>
      </c>
      <c r="H2857" s="11" t="s">
        <v>262</v>
      </c>
      <c r="I2857" s="11" t="s">
        <v>3422</v>
      </c>
      <c r="J2857" t="str">
        <f>IF(L2857="","",VLOOKUP(L2857,Продукция!B:D,3,0))</f>
        <v>Биологический_материал</v>
      </c>
      <c r="K2857" t="str">
        <f>IF(L2857="","",VLOOKUP(L2857,Продукция!B:C,2,0))</f>
        <v>Сыворотка крови</v>
      </c>
      <c r="L2857" s="155" t="s">
        <v>302</v>
      </c>
      <c r="M2857">
        <f>IF(L2857="","",VLOOKUP(L2857,Продукция!B:L,11,0))</f>
        <v>0</v>
      </c>
      <c r="N2857" s="150" t="s">
        <v>873</v>
      </c>
      <c r="P2857" s="150" t="s">
        <v>340</v>
      </c>
      <c r="Q2857" s="150" t="s">
        <v>854</v>
      </c>
      <c r="R2857" s="153" t="s">
        <v>5051</v>
      </c>
      <c r="S2857" s="11">
        <v>18</v>
      </c>
      <c r="T2857" s="11" t="s">
        <v>5291</v>
      </c>
      <c r="V2857" s="14">
        <v>45783</v>
      </c>
      <c r="Z2857" s="162" t="s">
        <v>4823</v>
      </c>
      <c r="AA2857" s="15">
        <v>0.64583333333333337</v>
      </c>
      <c r="AB2857" t="str">
        <f>IF(L2857="","",VLOOKUP(L2857&amp;I2857,Продукция!A:I,9,0))</f>
        <v>рекомендация производителя набора</v>
      </c>
      <c r="AC2857" s="14">
        <v>45796</v>
      </c>
      <c r="AD2857" s="11" t="s">
        <v>2673</v>
      </c>
      <c r="AE2857" s="11" t="s">
        <v>4823</v>
      </c>
      <c r="AF2857" t="str">
        <f>IF(AD2857="","",VLOOKUP(AD2857,'Сотрудники и ссылки'!A:B,2,0))</f>
        <v>Серолог</v>
      </c>
      <c r="AG2857">
        <f>IF(AD2857="","",VLOOKUP(AD2857,'Сотрудники и ссылки'!A:C,3,0))</f>
        <v>20001771</v>
      </c>
      <c r="AH2857" s="11" t="s">
        <v>2673</v>
      </c>
      <c r="AI2857" t="str">
        <f>IF(AH2857="","",VLOOKUP(AH2857,'Сотрудники и ссылки'!A:B,2,0))</f>
        <v>Серолог</v>
      </c>
      <c r="AJ2857">
        <f>IF(AH2857="","",VLOOKUP(AH2857,'Сотрудники и ссылки'!A:C,3,0))</f>
        <v>20001771</v>
      </c>
      <c r="AK2857" s="14">
        <v>45796</v>
      </c>
      <c r="AL2857" s="2">
        <f>IF(AK2857="","",AK2857+VLOOKUP(I2857,'Вид исследования'!B:E,4,0))</f>
        <v>45797</v>
      </c>
      <c r="AM2857" s="2">
        <f>IF(AK2857="","",AK2857+VLOOKUP(I2857,'Вид исследования'!B:F,5,0))</f>
        <v>45797</v>
      </c>
      <c r="AN2857" s="14">
        <v>45796</v>
      </c>
      <c r="AP2857" s="11" t="s">
        <v>189</v>
      </c>
      <c r="AQ2857" t="str">
        <f>IFERROR(IF(L2857="","",VLOOKUP(L2857&amp;I2857,Продукция!A:K,11,0)),"обратитесь к админ справочника")</f>
        <v>согласно рекомендациям производителя теста</v>
      </c>
      <c r="AR2857" s="11" t="s">
        <v>4823</v>
      </c>
      <c r="AS2857" t="str">
        <f>IFERROR(IF(L2857="","",VLOOKUP(L2857&amp;I2857,Продукция!A:J,10,0)),"обратитесь к админ справочника")</f>
        <v>инструкция тест- ситема Биочек СК -114</v>
      </c>
      <c r="AT2857" s="11" t="s">
        <v>4823</v>
      </c>
      <c r="AU2857" s="11" t="s">
        <v>4823</v>
      </c>
      <c r="AV2857" s="11" t="s">
        <v>2673</v>
      </c>
      <c r="AW2857" s="11" t="s">
        <v>4824</v>
      </c>
      <c r="AX2857" s="11" t="s">
        <v>509</v>
      </c>
      <c r="AY2857" s="11" t="s">
        <v>1717</v>
      </c>
      <c r="AZ2857" s="11">
        <v>108</v>
      </c>
      <c r="BA2857" s="11">
        <v>39</v>
      </c>
      <c r="BC2857" s="11" t="s">
        <v>5124</v>
      </c>
    </row>
    <row r="2858" spans="1:55" x14ac:dyDescent="0.25">
      <c r="A2858" t="str">
        <f t="shared" si="50"/>
        <v>С/889MS (BioChek) микоплазма синовия уровень антител</v>
      </c>
      <c r="B2858" t="str">
        <f>IF(E2858="","",INDEX(Лаборатории!A:A,MATCH('Производственный контроль'!E2858,Лаборатории!B:B,0)))</f>
        <v xml:space="preserve">КУРИНОЕ ЦАРСТВО АО </v>
      </c>
      <c r="C2858" t="str">
        <f>IF(E2858="","",VLOOKUP(E2858,Лаборатории!B:D,3,0))</f>
        <v>U377_CHL</v>
      </c>
      <c r="D2858" s="12">
        <v>45791</v>
      </c>
      <c r="E2858" s="150" t="s">
        <v>793</v>
      </c>
      <c r="F2858" s="11" t="s">
        <v>371</v>
      </c>
      <c r="G2858" s="11" t="s">
        <v>509</v>
      </c>
      <c r="H2858" s="11" t="s">
        <v>262</v>
      </c>
      <c r="I2858" s="11" t="s">
        <v>3423</v>
      </c>
      <c r="J2858" t="str">
        <f>IF(L2858="","",VLOOKUP(L2858,Продукция!B:D,3,0))</f>
        <v>Биологический_материал</v>
      </c>
      <c r="K2858" t="str">
        <f>IF(L2858="","",VLOOKUP(L2858,Продукция!B:C,2,0))</f>
        <v>Сыворотка крови</v>
      </c>
      <c r="L2858" s="155" t="s">
        <v>302</v>
      </c>
      <c r="M2858">
        <f>IF(L2858="","",VLOOKUP(L2858,Продукция!B:L,11,0))</f>
        <v>0</v>
      </c>
      <c r="N2858" s="150" t="s">
        <v>873</v>
      </c>
      <c r="P2858" s="150" t="s">
        <v>340</v>
      </c>
      <c r="Q2858" s="150" t="s">
        <v>854</v>
      </c>
      <c r="R2858" s="153" t="s">
        <v>5051</v>
      </c>
      <c r="S2858" s="11">
        <v>18</v>
      </c>
      <c r="T2858" s="11" t="s">
        <v>5291</v>
      </c>
      <c r="V2858" s="14">
        <v>45783</v>
      </c>
      <c r="Z2858" s="162" t="s">
        <v>4823</v>
      </c>
      <c r="AA2858" s="15">
        <v>0.64583333333333337</v>
      </c>
      <c r="AB2858" t="str">
        <f>IF(L2858="","",VLOOKUP(L2858&amp;I2858,Продукция!A:I,9,0))</f>
        <v>рекомендация производителя набора</v>
      </c>
      <c r="AC2858" s="14">
        <v>45796</v>
      </c>
      <c r="AD2858" s="11" t="s">
        <v>2673</v>
      </c>
      <c r="AE2858" s="11" t="s">
        <v>4823</v>
      </c>
      <c r="AF2858" t="str">
        <f>IF(AD2858="","",VLOOKUP(AD2858,'Сотрудники и ссылки'!A:B,2,0))</f>
        <v>Серолог</v>
      </c>
      <c r="AG2858">
        <f>IF(AD2858="","",VLOOKUP(AD2858,'Сотрудники и ссылки'!A:C,3,0))</f>
        <v>20001771</v>
      </c>
      <c r="AH2858" s="11" t="s">
        <v>2673</v>
      </c>
      <c r="AI2858" t="str">
        <f>IF(AH2858="","",VLOOKUP(AH2858,'Сотрудники и ссылки'!A:B,2,0))</f>
        <v>Серолог</v>
      </c>
      <c r="AJ2858">
        <f>IF(AH2858="","",VLOOKUP(AH2858,'Сотрудники и ссылки'!A:C,3,0))</f>
        <v>20001771</v>
      </c>
      <c r="AK2858" s="14">
        <v>45796</v>
      </c>
      <c r="AL2858" s="2">
        <f>IF(AK2858="","",AK2858+VLOOKUP(I2858,'Вид исследования'!B:E,4,0))</f>
        <v>45797</v>
      </c>
      <c r="AM2858" s="2">
        <f>IF(AK2858="","",AK2858+VLOOKUP(I2858,'Вид исследования'!B:F,5,0))</f>
        <v>45797</v>
      </c>
      <c r="AN2858" s="14">
        <v>45796</v>
      </c>
      <c r="AP2858" s="11" t="s">
        <v>189</v>
      </c>
      <c r="AQ2858" t="str">
        <f>IFERROR(IF(L2858="","",VLOOKUP(L2858&amp;I2858,Продукция!A:K,11,0)),"обратитесь к админ справочника")</f>
        <v>согласно рекомендациям производителя теста</v>
      </c>
      <c r="AR2858" s="11" t="s">
        <v>4823</v>
      </c>
      <c r="AS2858" t="str">
        <f>IFERROR(IF(L2858="","",VLOOKUP(L2858&amp;I2858,Продукция!A:J,10,0)),"обратитесь к админ справочника")</f>
        <v>инструкция тест- ситема Биочек СК -115</v>
      </c>
      <c r="AT2858" s="11" t="s">
        <v>4823</v>
      </c>
      <c r="AU2858" s="11" t="s">
        <v>4823</v>
      </c>
      <c r="AV2858" s="11" t="s">
        <v>2673</v>
      </c>
      <c r="AW2858" s="11" t="s">
        <v>4824</v>
      </c>
      <c r="AX2858" s="11" t="s">
        <v>509</v>
      </c>
      <c r="AY2858" s="11" t="s">
        <v>1717</v>
      </c>
      <c r="AZ2858" s="11">
        <v>108</v>
      </c>
      <c r="BA2858" s="11">
        <v>39</v>
      </c>
      <c r="BC2858" s="11" t="s">
        <v>5124</v>
      </c>
    </row>
    <row r="2859" spans="1:55" x14ac:dyDescent="0.25">
      <c r="A2859" t="str">
        <f t="shared" si="50"/>
        <v xml:space="preserve">С/889CAV (BioChek) анемия уровень антител </v>
      </c>
      <c r="B2859" t="str">
        <f>IF(E2859="","",INDEX(Лаборатории!A:A,MATCH('Производственный контроль'!E2859,Лаборатории!B:B,0)))</f>
        <v xml:space="preserve">КУРИНОЕ ЦАРСТВО АО </v>
      </c>
      <c r="C2859" t="str">
        <f>IF(E2859="","",VLOOKUP(E2859,Лаборатории!B:D,3,0))</f>
        <v>U377_CHL</v>
      </c>
      <c r="D2859" s="12">
        <v>45791</v>
      </c>
      <c r="E2859" s="150" t="s">
        <v>793</v>
      </c>
      <c r="F2859" s="11" t="s">
        <v>371</v>
      </c>
      <c r="G2859" s="11" t="s">
        <v>509</v>
      </c>
      <c r="H2859" s="11" t="s">
        <v>262</v>
      </c>
      <c r="I2859" s="11" t="s">
        <v>3412</v>
      </c>
      <c r="J2859" t="str">
        <f>IF(L2859="","",VLOOKUP(L2859,Продукция!B:D,3,0))</f>
        <v>Биологический_материал</v>
      </c>
      <c r="K2859" t="str">
        <f>IF(L2859="","",VLOOKUP(L2859,Продукция!B:C,2,0))</f>
        <v>Сыворотка крови</v>
      </c>
      <c r="L2859" s="155" t="s">
        <v>302</v>
      </c>
      <c r="M2859">
        <f>IF(L2859="","",VLOOKUP(L2859,Продукция!B:L,11,0))</f>
        <v>0</v>
      </c>
      <c r="N2859" s="150" t="s">
        <v>873</v>
      </c>
      <c r="P2859" s="150" t="s">
        <v>340</v>
      </c>
      <c r="Q2859" s="150" t="s">
        <v>854</v>
      </c>
      <c r="R2859" s="153" t="s">
        <v>5051</v>
      </c>
      <c r="S2859" s="11">
        <v>18</v>
      </c>
      <c r="T2859" s="11" t="s">
        <v>5291</v>
      </c>
      <c r="V2859" s="14">
        <v>45783</v>
      </c>
      <c r="Z2859" s="162" t="s">
        <v>4823</v>
      </c>
      <c r="AA2859" s="15">
        <v>0.64583333333333337</v>
      </c>
      <c r="AB2859" t="str">
        <f>IF(L2859="","",VLOOKUP(L2859&amp;I2859,Продукция!A:I,9,0))</f>
        <v>рекомендация производителя набора</v>
      </c>
      <c r="AC2859" s="14">
        <v>45796</v>
      </c>
      <c r="AD2859" s="11" t="s">
        <v>2673</v>
      </c>
      <c r="AE2859" s="11" t="s">
        <v>4823</v>
      </c>
      <c r="AF2859" t="str">
        <f>IF(AD2859="","",VLOOKUP(AD2859,'Сотрудники и ссылки'!A:B,2,0))</f>
        <v>Серолог</v>
      </c>
      <c r="AG2859">
        <f>IF(AD2859="","",VLOOKUP(AD2859,'Сотрудники и ссылки'!A:C,3,0))</f>
        <v>20001771</v>
      </c>
      <c r="AH2859" s="11" t="s">
        <v>2673</v>
      </c>
      <c r="AI2859" t="str">
        <f>IF(AH2859="","",VLOOKUP(AH2859,'Сотрудники и ссылки'!A:B,2,0))</f>
        <v>Серолог</v>
      </c>
      <c r="AJ2859">
        <f>IF(AH2859="","",VLOOKUP(AH2859,'Сотрудники и ссылки'!A:C,3,0))</f>
        <v>20001771</v>
      </c>
      <c r="AK2859" s="14">
        <v>45796</v>
      </c>
      <c r="AL2859" s="2">
        <f>IF(AK2859="","",AK2859+VLOOKUP(I2859,'Вид исследования'!B:E,4,0))</f>
        <v>45797</v>
      </c>
      <c r="AM2859" s="2">
        <f>IF(AK2859="","",AK2859+VLOOKUP(I2859,'Вид исследования'!B:F,5,0))</f>
        <v>45797</v>
      </c>
      <c r="AN2859" s="14">
        <v>45796</v>
      </c>
      <c r="AP2859" s="11" t="s">
        <v>189</v>
      </c>
      <c r="AQ2859" t="str">
        <f>IFERROR(IF(L2859="","",VLOOKUP(L2859&amp;I2859,Продукция!A:K,11,0)),"обратитесь к админ справочника")</f>
        <v>согласно рекомендациям производителя теста</v>
      </c>
      <c r="AR2859" s="11" t="s">
        <v>4823</v>
      </c>
      <c r="AS2859" t="str">
        <f>IFERROR(IF(L2859="","",VLOOKUP(L2859&amp;I2859,Продукция!A:J,10,0)),"обратитесь к админ справочника")</f>
        <v>инструкция тест- ситема Биочек СК -126</v>
      </c>
      <c r="AT2859" s="11" t="s">
        <v>4823</v>
      </c>
      <c r="AU2859" s="11" t="s">
        <v>4823</v>
      </c>
      <c r="AV2859" s="11" t="s">
        <v>2673</v>
      </c>
      <c r="AW2859" s="11" t="s">
        <v>4824</v>
      </c>
      <c r="AX2859" s="11" t="s">
        <v>509</v>
      </c>
      <c r="AY2859" s="11" t="s">
        <v>1717</v>
      </c>
      <c r="AZ2859" s="11">
        <v>108</v>
      </c>
      <c r="BA2859" s="11">
        <v>39</v>
      </c>
      <c r="BC2859" s="11" t="s">
        <v>5124</v>
      </c>
    </row>
    <row r="2860" spans="1:55" x14ac:dyDescent="0.25">
      <c r="A2860" t="str">
        <f t="shared" si="50"/>
        <v>С/889FADV (BioChek) аденовирус уровень антител</v>
      </c>
      <c r="B2860" t="str">
        <f>IF(E2860="","",INDEX(Лаборатории!A:A,MATCH('Производственный контроль'!E2860,Лаборатории!B:B,0)))</f>
        <v xml:space="preserve">КУРИНОЕ ЦАРСТВО АО </v>
      </c>
      <c r="C2860" t="str">
        <f>IF(E2860="","",VLOOKUP(E2860,Лаборатории!B:D,3,0))</f>
        <v>U377_CHL</v>
      </c>
      <c r="D2860" s="12">
        <v>45791</v>
      </c>
      <c r="E2860" s="150" t="s">
        <v>793</v>
      </c>
      <c r="F2860" s="11" t="s">
        <v>371</v>
      </c>
      <c r="G2860" s="11" t="s">
        <v>509</v>
      </c>
      <c r="H2860" s="11" t="s">
        <v>262</v>
      </c>
      <c r="I2860" s="11" t="s">
        <v>3414</v>
      </c>
      <c r="J2860" t="str">
        <f>IF(L2860="","",VLOOKUP(L2860,Продукция!B:D,3,0))</f>
        <v>Биологический_материал</v>
      </c>
      <c r="K2860" t="str">
        <f>IF(L2860="","",VLOOKUP(L2860,Продукция!B:C,2,0))</f>
        <v>Сыворотка крови</v>
      </c>
      <c r="L2860" s="155" t="s">
        <v>302</v>
      </c>
      <c r="M2860">
        <f>IF(L2860="","",VLOOKUP(L2860,Продукция!B:L,11,0))</f>
        <v>0</v>
      </c>
      <c r="N2860" s="150" t="s">
        <v>873</v>
      </c>
      <c r="P2860" s="150" t="s">
        <v>340</v>
      </c>
      <c r="Q2860" s="150" t="s">
        <v>854</v>
      </c>
      <c r="R2860" s="153" t="s">
        <v>5051</v>
      </c>
      <c r="S2860" s="11">
        <v>18</v>
      </c>
      <c r="T2860" s="11" t="s">
        <v>5291</v>
      </c>
      <c r="V2860" s="14">
        <v>45783</v>
      </c>
      <c r="Z2860" s="162" t="s">
        <v>4823</v>
      </c>
      <c r="AA2860" s="15">
        <v>0.64583333333333337</v>
      </c>
      <c r="AB2860" t="str">
        <f>IF(L2860="","",VLOOKUP(L2860&amp;I2860,Продукция!A:I,9,0))</f>
        <v>рекомендация производителя набора</v>
      </c>
      <c r="AC2860" s="14">
        <v>45796</v>
      </c>
      <c r="AD2860" s="11" t="s">
        <v>2676</v>
      </c>
      <c r="AE2860" s="11" t="s">
        <v>4823</v>
      </c>
      <c r="AF2860" t="str">
        <f>IF(AD2860="","",VLOOKUP(AD2860,'Сотрудники и ссылки'!A:B,2,0))</f>
        <v>Серолог</v>
      </c>
      <c r="AG2860">
        <f>IF(AD2860="","",VLOOKUP(AD2860,'Сотрудники и ссылки'!A:C,3,0))</f>
        <v>20007746</v>
      </c>
      <c r="AH2860" s="11" t="s">
        <v>2676</v>
      </c>
      <c r="AI2860" t="str">
        <f>IF(AH2860="","",VLOOKUP(AH2860,'Сотрудники и ссылки'!A:B,2,0))</f>
        <v>Серолог</v>
      </c>
      <c r="AJ2860">
        <f>IF(AH2860="","",VLOOKUP(AH2860,'Сотрудники и ссылки'!A:C,3,0))</f>
        <v>20007746</v>
      </c>
      <c r="AK2860" s="14">
        <v>45796</v>
      </c>
      <c r="AL2860" s="2">
        <f>IF(AK2860="","",AK2860+VLOOKUP(I2860,'Вид исследования'!B:E,4,0))</f>
        <v>45797</v>
      </c>
      <c r="AM2860" s="2">
        <f>IF(AK2860="","",AK2860+VLOOKUP(I2860,'Вид исследования'!B:F,5,0))</f>
        <v>45797</v>
      </c>
      <c r="AN2860" s="14">
        <v>45796</v>
      </c>
      <c r="AP2860" s="11" t="s">
        <v>189</v>
      </c>
      <c r="AQ2860" t="str">
        <f>IFERROR(IF(L2860="","",VLOOKUP(L2860&amp;I2860,Продукция!A:K,11,0)),"обратитесь к админ справочника")</f>
        <v>согласно рекомендациям производителя теста</v>
      </c>
      <c r="AR2860" s="11" t="s">
        <v>4823</v>
      </c>
      <c r="AS2860" t="str">
        <f>IFERROR(IF(L2860="","",VLOOKUP(L2860&amp;I2860,Продукция!A:J,10,0)),"обратитесь к админ справочника")</f>
        <v>инструкция тест- ситема Биочек СК -132</v>
      </c>
      <c r="AT2860" s="11" t="s">
        <v>4823</v>
      </c>
      <c r="AU2860" s="11" t="s">
        <v>4823</v>
      </c>
      <c r="AV2860" s="11" t="s">
        <v>2676</v>
      </c>
      <c r="AW2860" s="11" t="s">
        <v>4824</v>
      </c>
      <c r="AX2860" s="11" t="s">
        <v>509</v>
      </c>
      <c r="AY2860" s="11" t="s">
        <v>1717</v>
      </c>
      <c r="AZ2860" s="11">
        <v>108</v>
      </c>
      <c r="BA2860" s="11">
        <v>39</v>
      </c>
      <c r="BC2860" s="11" t="s">
        <v>5124</v>
      </c>
    </row>
    <row r="2861" spans="1:55" x14ac:dyDescent="0.25">
      <c r="A2861" t="str">
        <f t="shared" si="50"/>
        <v>С/889ORT (BioChek) орнитобактерии уровень антител</v>
      </c>
      <c r="B2861" t="str">
        <f>IF(E2861="","",INDEX(Лаборатории!A:A,MATCH('Производственный контроль'!E2861,Лаборатории!B:B,0)))</f>
        <v xml:space="preserve">КУРИНОЕ ЦАРСТВО АО </v>
      </c>
      <c r="C2861" t="str">
        <f>IF(E2861="","",VLOOKUP(E2861,Лаборатории!B:D,3,0))</f>
        <v>U377_CHL</v>
      </c>
      <c r="D2861" s="12">
        <v>45791</v>
      </c>
      <c r="E2861" s="150" t="s">
        <v>793</v>
      </c>
      <c r="F2861" s="11" t="s">
        <v>371</v>
      </c>
      <c r="G2861" s="11" t="s">
        <v>509</v>
      </c>
      <c r="H2861" s="11" t="s">
        <v>262</v>
      </c>
      <c r="I2861" s="11" t="s">
        <v>3425</v>
      </c>
      <c r="J2861" t="str">
        <f>IF(L2861="","",VLOOKUP(L2861,Продукция!B:D,3,0))</f>
        <v>Биологический_материал</v>
      </c>
      <c r="K2861" t="str">
        <f>IF(L2861="","",VLOOKUP(L2861,Продукция!B:C,2,0))</f>
        <v>Сыворотка крови</v>
      </c>
      <c r="L2861" s="155" t="s">
        <v>302</v>
      </c>
      <c r="M2861">
        <f>IF(L2861="","",VLOOKUP(L2861,Продукция!B:L,11,0))</f>
        <v>0</v>
      </c>
      <c r="N2861" s="150" t="s">
        <v>873</v>
      </c>
      <c r="P2861" s="150" t="s">
        <v>340</v>
      </c>
      <c r="Q2861" s="150" t="s">
        <v>854</v>
      </c>
      <c r="R2861" s="153" t="s">
        <v>5051</v>
      </c>
      <c r="S2861" s="11">
        <v>18</v>
      </c>
      <c r="T2861" s="11" t="s">
        <v>5291</v>
      </c>
      <c r="V2861" s="14">
        <v>45783</v>
      </c>
      <c r="Z2861" s="162" t="s">
        <v>4823</v>
      </c>
      <c r="AA2861" s="15">
        <v>0.64583333333333337</v>
      </c>
      <c r="AB2861" t="str">
        <f>IF(L2861="","",VLOOKUP(L2861&amp;I2861,Продукция!A:I,9,0))</f>
        <v>рекомендация производителя набора</v>
      </c>
      <c r="AC2861" s="14">
        <v>45792</v>
      </c>
      <c r="AD2861" s="11" t="s">
        <v>2676</v>
      </c>
      <c r="AE2861" s="11" t="s">
        <v>4823</v>
      </c>
      <c r="AF2861" t="str">
        <f>IF(AD2861="","",VLOOKUP(AD2861,'Сотрудники и ссылки'!A:B,2,0))</f>
        <v>Серолог</v>
      </c>
      <c r="AG2861">
        <f>IF(AD2861="","",VLOOKUP(AD2861,'Сотрудники и ссылки'!A:C,3,0))</f>
        <v>20007746</v>
      </c>
      <c r="AH2861" s="11" t="s">
        <v>2676</v>
      </c>
      <c r="AI2861" t="str">
        <f>IF(AH2861="","",VLOOKUP(AH2861,'Сотрудники и ссылки'!A:B,2,0))</f>
        <v>Серолог</v>
      </c>
      <c r="AJ2861">
        <f>IF(AH2861="","",VLOOKUP(AH2861,'Сотрудники и ссылки'!A:C,3,0))</f>
        <v>20007746</v>
      </c>
      <c r="AK2861" s="14">
        <v>45792</v>
      </c>
      <c r="AL2861" s="2">
        <f>IF(AK2861="","",AK2861+VLOOKUP(I2861,'Вид исследования'!B:E,4,0))</f>
        <v>45793</v>
      </c>
      <c r="AM2861" s="2">
        <f>IF(AK2861="","",AK2861+VLOOKUP(I2861,'Вид исследования'!B:F,5,0))</f>
        <v>45793</v>
      </c>
      <c r="AN2861" s="14">
        <v>45792</v>
      </c>
      <c r="AP2861" s="11" t="s">
        <v>189</v>
      </c>
      <c r="AQ2861" t="str">
        <f>IFERROR(IF(L2861="","",VLOOKUP(L2861&amp;I2861,Продукция!A:K,11,0)),"обратитесь к админ справочника")</f>
        <v>согласно рекомендациям производителя теста</v>
      </c>
      <c r="AR2861" s="11" t="s">
        <v>4823</v>
      </c>
      <c r="AS2861" t="str">
        <f>IFERROR(IF(L2861="","",VLOOKUP(L2861&amp;I2861,Продукция!A:J,10,0)),"обратитесь к админ справочника")</f>
        <v>инструкция тест- ситема Биочек СК-108</v>
      </c>
      <c r="AT2861" s="11" t="s">
        <v>4823</v>
      </c>
      <c r="AU2861" s="11" t="s">
        <v>4823</v>
      </c>
      <c r="AV2861" s="11" t="s">
        <v>2676</v>
      </c>
      <c r="AW2861" s="11" t="s">
        <v>4824</v>
      </c>
      <c r="AX2861" s="11" t="s">
        <v>509</v>
      </c>
      <c r="AY2861" s="11" t="s">
        <v>1717</v>
      </c>
      <c r="AZ2861" s="11">
        <v>108</v>
      </c>
      <c r="BA2861" s="11">
        <v>39</v>
      </c>
      <c r="BC2861" s="11" t="s">
        <v>5124</v>
      </c>
    </row>
    <row r="2862" spans="1:55" x14ac:dyDescent="0.25">
      <c r="A2862" t="str">
        <f t="shared" si="50"/>
        <v>С/889SE (BioChek) сальмонелла группы В и D уровень антител</v>
      </c>
      <c r="B2862" t="str">
        <f>IF(E2862="","",INDEX(Лаборатории!A:A,MATCH('Производственный контроль'!E2862,Лаборатории!B:B,0)))</f>
        <v xml:space="preserve">КУРИНОЕ ЦАРСТВО АО </v>
      </c>
      <c r="C2862" t="str">
        <f>IF(E2862="","",VLOOKUP(E2862,Лаборатории!B:D,3,0))</f>
        <v>U377_CHL</v>
      </c>
      <c r="D2862" s="12">
        <v>45791</v>
      </c>
      <c r="E2862" s="150" t="s">
        <v>793</v>
      </c>
      <c r="F2862" s="11" t="s">
        <v>371</v>
      </c>
      <c r="G2862" s="11" t="s">
        <v>509</v>
      </c>
      <c r="H2862" s="11" t="s">
        <v>262</v>
      </c>
      <c r="I2862" s="11" t="s">
        <v>3428</v>
      </c>
      <c r="J2862" t="str">
        <f>IF(L2862="","",VLOOKUP(L2862,Продукция!B:D,3,0))</f>
        <v>Биологический_материал</v>
      </c>
      <c r="K2862" t="str">
        <f>IF(L2862="","",VLOOKUP(L2862,Продукция!B:C,2,0))</f>
        <v>Сыворотка крови</v>
      </c>
      <c r="L2862" s="155" t="s">
        <v>302</v>
      </c>
      <c r="M2862">
        <f>IF(L2862="","",VLOOKUP(L2862,Продукция!B:L,11,0))</f>
        <v>0</v>
      </c>
      <c r="N2862" s="150" t="s">
        <v>873</v>
      </c>
      <c r="P2862" s="150" t="s">
        <v>340</v>
      </c>
      <c r="Q2862" s="150" t="s">
        <v>854</v>
      </c>
      <c r="R2862" s="153" t="s">
        <v>5051</v>
      </c>
      <c r="S2862" s="11">
        <v>18</v>
      </c>
      <c r="T2862" s="11" t="s">
        <v>5291</v>
      </c>
      <c r="V2862" s="14">
        <v>45783</v>
      </c>
      <c r="Z2862" s="162" t="s">
        <v>4823</v>
      </c>
      <c r="AA2862" s="15">
        <v>0.64583333333333337</v>
      </c>
      <c r="AB2862" t="str">
        <f>IF(L2862="","",VLOOKUP(L2862&amp;I2862,Продукция!A:I,9,0))</f>
        <v>рекомендация производителя набора</v>
      </c>
      <c r="AC2862" s="14">
        <v>45796</v>
      </c>
      <c r="AD2862" s="11" t="s">
        <v>2676</v>
      </c>
      <c r="AE2862" s="11" t="s">
        <v>4823</v>
      </c>
      <c r="AF2862" t="str">
        <f>IF(AD2862="","",VLOOKUP(AD2862,'Сотрудники и ссылки'!A:B,2,0))</f>
        <v>Серолог</v>
      </c>
      <c r="AG2862">
        <f>IF(AD2862="","",VLOOKUP(AD2862,'Сотрудники и ссылки'!A:C,3,0))</f>
        <v>20007746</v>
      </c>
      <c r="AH2862" s="11" t="s">
        <v>2676</v>
      </c>
      <c r="AI2862" t="str">
        <f>IF(AH2862="","",VLOOKUP(AH2862,'Сотрудники и ссылки'!A:B,2,0))</f>
        <v>Серолог</v>
      </c>
      <c r="AJ2862">
        <f>IF(AH2862="","",VLOOKUP(AH2862,'Сотрудники и ссылки'!A:C,3,0))</f>
        <v>20007746</v>
      </c>
      <c r="AK2862" s="14">
        <v>45796</v>
      </c>
      <c r="AL2862" s="2">
        <f>IF(AK2862="","",AK2862+VLOOKUP(I2862,'Вид исследования'!B:E,4,0))</f>
        <v>45797</v>
      </c>
      <c r="AM2862" s="2">
        <f>IF(AK2862="","",AK2862+VLOOKUP(I2862,'Вид исследования'!B:F,5,0))</f>
        <v>45797</v>
      </c>
      <c r="AN2862" s="14">
        <v>45796</v>
      </c>
      <c r="AP2862" s="11" t="s">
        <v>189</v>
      </c>
      <c r="AQ2862" t="str">
        <f>IFERROR(IF(L2862="","",VLOOKUP(L2862&amp;I2862,Продукция!A:K,11,0)),"обратитесь к админ справочника")</f>
        <v>согласно рекомендациям производителя теста</v>
      </c>
      <c r="AR2862" s="11" t="s">
        <v>4823</v>
      </c>
      <c r="AS2862" t="str">
        <f>IFERROR(IF(L2862="","",VLOOKUP(L2862&amp;I2862,Продукция!A:J,10,0)),"обратитесь к админ справочника")</f>
        <v>инструкция тест- ситема Биочек СК -218</v>
      </c>
      <c r="AT2862" s="11" t="s">
        <v>4823</v>
      </c>
      <c r="AU2862" s="11" t="s">
        <v>4823</v>
      </c>
      <c r="AV2862" s="11" t="s">
        <v>2676</v>
      </c>
      <c r="AW2862" s="11" t="s">
        <v>4824</v>
      </c>
      <c r="AX2862" s="11" t="s">
        <v>509</v>
      </c>
      <c r="AY2862" s="11" t="s">
        <v>1717</v>
      </c>
      <c r="AZ2862" s="11">
        <v>108</v>
      </c>
      <c r="BA2862" s="11">
        <v>39</v>
      </c>
      <c r="BC2862" s="11" t="s">
        <v>5124</v>
      </c>
    </row>
    <row r="2863" spans="1:55" x14ac:dyDescent="0.25">
      <c r="A2863" t="str">
        <f t="shared" si="50"/>
        <v>С/889IBD (ХЕМА) болезнь Гамборо уровень антител</v>
      </c>
      <c r="B2863" t="str">
        <f>IF(E2863="","",INDEX(Лаборатории!A:A,MATCH('Производственный контроль'!E2863,Лаборатории!B:B,0)))</f>
        <v xml:space="preserve">КУРИНОЕ ЦАРСТВО АО </v>
      </c>
      <c r="C2863" t="str">
        <f>IF(E2863="","",VLOOKUP(E2863,Лаборатории!B:D,3,0))</f>
        <v>U377_CHL</v>
      </c>
      <c r="D2863" s="12">
        <v>45791</v>
      </c>
      <c r="E2863" s="150" t="s">
        <v>793</v>
      </c>
      <c r="F2863" s="11" t="s">
        <v>371</v>
      </c>
      <c r="G2863" s="11" t="s">
        <v>509</v>
      </c>
      <c r="H2863" s="11" t="s">
        <v>262</v>
      </c>
      <c r="I2863" s="11" t="s">
        <v>3430</v>
      </c>
      <c r="J2863" t="str">
        <f>IF(L2863="","",VLOOKUP(L2863,Продукция!B:D,3,0))</f>
        <v>Биологический_материал</v>
      </c>
      <c r="K2863" t="str">
        <f>IF(L2863="","",VLOOKUP(L2863,Продукция!B:C,2,0))</f>
        <v>Сыворотка крови</v>
      </c>
      <c r="L2863" s="155" t="s">
        <v>302</v>
      </c>
      <c r="M2863">
        <f>IF(L2863="","",VLOOKUP(L2863,Продукция!B:L,11,0))</f>
        <v>0</v>
      </c>
      <c r="N2863" s="150" t="s">
        <v>873</v>
      </c>
      <c r="P2863" s="150" t="s">
        <v>340</v>
      </c>
      <c r="Q2863" s="150" t="s">
        <v>854</v>
      </c>
      <c r="R2863" s="153" t="s">
        <v>5055</v>
      </c>
      <c r="S2863" s="11">
        <v>18</v>
      </c>
      <c r="T2863" s="11" t="s">
        <v>5291</v>
      </c>
      <c r="V2863" s="14">
        <v>45784</v>
      </c>
      <c r="Z2863" s="162" t="s">
        <v>4823</v>
      </c>
      <c r="AA2863" s="15">
        <v>0.64583333333333337</v>
      </c>
      <c r="AB2863" t="str">
        <f>IF(L2863="","",VLOOKUP(L2863&amp;I2863,Продукция!A:I,9,0))</f>
        <v>рекомендация производителя набора</v>
      </c>
      <c r="AC2863" s="14">
        <v>45793</v>
      </c>
      <c r="AD2863" s="11" t="s">
        <v>2676</v>
      </c>
      <c r="AE2863" s="11" t="s">
        <v>4823</v>
      </c>
      <c r="AF2863" t="str">
        <f>IF(AD2863="","",VLOOKUP(AD2863,'Сотрудники и ссылки'!A:B,2,0))</f>
        <v>Серолог</v>
      </c>
      <c r="AG2863">
        <f>IF(AD2863="","",VLOOKUP(AD2863,'Сотрудники и ссылки'!A:C,3,0))</f>
        <v>20007746</v>
      </c>
      <c r="AH2863" s="11" t="s">
        <v>2676</v>
      </c>
      <c r="AI2863" t="str">
        <f>IF(AH2863="","",VLOOKUP(AH2863,'Сотрудники и ссылки'!A:B,2,0))</f>
        <v>Серолог</v>
      </c>
      <c r="AJ2863">
        <f>IF(AH2863="","",VLOOKUP(AH2863,'Сотрудники и ссылки'!A:C,3,0))</f>
        <v>20007746</v>
      </c>
      <c r="AK2863" s="14">
        <v>45793</v>
      </c>
      <c r="AL2863" s="2">
        <f>IF(AK2863="","",AK2863+VLOOKUP(I2863,'Вид исследования'!B:E,4,0))</f>
        <v>45794</v>
      </c>
      <c r="AM2863" s="2">
        <f>IF(AK2863="","",AK2863+VLOOKUP(I2863,'Вид исследования'!B:F,5,0))</f>
        <v>45794</v>
      </c>
      <c r="AN2863" s="14">
        <v>45793</v>
      </c>
      <c r="AP2863" s="11" t="s">
        <v>189</v>
      </c>
      <c r="AQ2863" t="str">
        <f>IFERROR(IF(L2863="","",VLOOKUP(L2863&amp;I2863,Продукция!A:K,11,0)),"обратитесь к админ справочника")</f>
        <v>согласно рекомендациям производителя теста</v>
      </c>
      <c r="AR2863" s="11" t="s">
        <v>4823</v>
      </c>
      <c r="AS2863" t="str">
        <f>IFERROR(IF(L2863="","",VLOOKUP(L2863&amp;I2863,Продукция!A:J,10,0)),"обратитесь к админ справочника")</f>
        <v>инструкция по применению набора ХЕМА</v>
      </c>
      <c r="AT2863" s="11" t="s">
        <v>4823</v>
      </c>
      <c r="AU2863" s="11" t="s">
        <v>4823</v>
      </c>
      <c r="AV2863" s="11" t="s">
        <v>2676</v>
      </c>
      <c r="AW2863" s="11" t="s">
        <v>4824</v>
      </c>
      <c r="AX2863" s="11" t="s">
        <v>509</v>
      </c>
      <c r="AY2863" s="11" t="s">
        <v>1716</v>
      </c>
      <c r="AZ2863" s="11">
        <v>108</v>
      </c>
      <c r="BA2863" s="11">
        <v>40</v>
      </c>
      <c r="BC2863" s="11" t="s">
        <v>5124</v>
      </c>
    </row>
    <row r="2864" spans="1:55" x14ac:dyDescent="0.25">
      <c r="A2864" t="str">
        <f t="shared" si="50"/>
        <v>С/889IBV (ХЕМА) инфекционный бронхит уровень антител</v>
      </c>
      <c r="B2864" t="str">
        <f>IF(E2864="","",INDEX(Лаборатории!A:A,MATCH('Производственный контроль'!E2864,Лаборатории!B:B,0)))</f>
        <v xml:space="preserve">КУРИНОЕ ЦАРСТВО АО </v>
      </c>
      <c r="C2864" t="str">
        <f>IF(E2864="","",VLOOKUP(E2864,Лаборатории!B:D,3,0))</f>
        <v>U377_CHL</v>
      </c>
      <c r="D2864" s="12">
        <v>45791</v>
      </c>
      <c r="E2864" s="150" t="s">
        <v>793</v>
      </c>
      <c r="F2864" s="11" t="s">
        <v>371</v>
      </c>
      <c r="G2864" s="11" t="s">
        <v>509</v>
      </c>
      <c r="H2864" s="11" t="s">
        <v>262</v>
      </c>
      <c r="I2864" s="11" t="s">
        <v>3431</v>
      </c>
      <c r="J2864" t="str">
        <f>IF(L2864="","",VLOOKUP(L2864,Продукция!B:D,3,0))</f>
        <v>Биологический_материал</v>
      </c>
      <c r="K2864" t="str">
        <f>IF(L2864="","",VLOOKUP(L2864,Продукция!B:C,2,0))</f>
        <v>Сыворотка крови</v>
      </c>
      <c r="L2864" s="155" t="s">
        <v>302</v>
      </c>
      <c r="M2864">
        <f>IF(L2864="","",VLOOKUP(L2864,Продукция!B:L,11,0))</f>
        <v>0</v>
      </c>
      <c r="N2864" s="150" t="s">
        <v>873</v>
      </c>
      <c r="P2864" s="150" t="s">
        <v>340</v>
      </c>
      <c r="Q2864" s="150" t="s">
        <v>854</v>
      </c>
      <c r="R2864" s="153" t="s">
        <v>5055</v>
      </c>
      <c r="S2864" s="11">
        <v>18</v>
      </c>
      <c r="T2864" s="11" t="s">
        <v>5291</v>
      </c>
      <c r="V2864" s="14">
        <v>45784</v>
      </c>
      <c r="Z2864" s="162" t="s">
        <v>4823</v>
      </c>
      <c r="AA2864" s="15">
        <v>0.64583333333333337</v>
      </c>
      <c r="AB2864" t="str">
        <f>IF(L2864="","",VLOOKUP(L2864&amp;I2864,Продукция!A:I,9,0))</f>
        <v>рекомендация производителя набора</v>
      </c>
      <c r="AC2864" s="14">
        <v>45793</v>
      </c>
      <c r="AD2864" s="11" t="s">
        <v>2676</v>
      </c>
      <c r="AE2864" s="11" t="s">
        <v>4823</v>
      </c>
      <c r="AF2864" t="str">
        <f>IF(AD2864="","",VLOOKUP(AD2864,'Сотрудники и ссылки'!A:B,2,0))</f>
        <v>Серолог</v>
      </c>
      <c r="AG2864">
        <f>IF(AD2864="","",VLOOKUP(AD2864,'Сотрудники и ссылки'!A:C,3,0))</f>
        <v>20007746</v>
      </c>
      <c r="AH2864" s="11" t="s">
        <v>2676</v>
      </c>
      <c r="AI2864" t="str">
        <f>IF(AH2864="","",VLOOKUP(AH2864,'Сотрудники и ссылки'!A:B,2,0))</f>
        <v>Серолог</v>
      </c>
      <c r="AJ2864">
        <f>IF(AH2864="","",VLOOKUP(AH2864,'Сотрудники и ссылки'!A:C,3,0))</f>
        <v>20007746</v>
      </c>
      <c r="AK2864" s="14">
        <v>45793</v>
      </c>
      <c r="AL2864" s="2">
        <f>IF(AK2864="","",AK2864+VLOOKUP(I2864,'Вид исследования'!B:E,4,0))</f>
        <v>45794</v>
      </c>
      <c r="AM2864" s="2">
        <f>IF(AK2864="","",AK2864+VLOOKUP(I2864,'Вид исследования'!B:F,5,0))</f>
        <v>45794</v>
      </c>
      <c r="AN2864" s="14">
        <v>45793</v>
      </c>
      <c r="AP2864" s="11" t="s">
        <v>189</v>
      </c>
      <c r="AQ2864" t="str">
        <f>IFERROR(IF(L2864="","",VLOOKUP(L2864&amp;I2864,Продукция!A:K,11,0)),"обратитесь к админ справочника")</f>
        <v>согласно рекомендациям производителя теста</v>
      </c>
      <c r="AR2864" s="11" t="s">
        <v>4823</v>
      </c>
      <c r="AS2864" t="str">
        <f>IFERROR(IF(L2864="","",VLOOKUP(L2864&amp;I2864,Продукция!A:J,10,0)),"обратитесь к админ справочника")</f>
        <v>инструкция по применению набора ХЕМА</v>
      </c>
      <c r="AT2864" s="11" t="s">
        <v>4823</v>
      </c>
      <c r="AU2864" s="11" t="s">
        <v>4823</v>
      </c>
      <c r="AV2864" s="11" t="s">
        <v>2676</v>
      </c>
      <c r="AW2864" s="11" t="s">
        <v>4824</v>
      </c>
      <c r="AX2864" s="11" t="s">
        <v>509</v>
      </c>
      <c r="AY2864" s="11" t="s">
        <v>1716</v>
      </c>
      <c r="AZ2864" s="11">
        <v>108</v>
      </c>
      <c r="BA2864" s="11">
        <v>40</v>
      </c>
      <c r="BC2864" s="11" t="s">
        <v>5124</v>
      </c>
    </row>
    <row r="2865" spans="1:55" x14ac:dyDescent="0.25">
      <c r="A2865" t="str">
        <f t="shared" si="50"/>
        <v>С/889ART (ХЕМА) инфекционный альвеолярный ринотрахеит тип А и В уровень антител</v>
      </c>
      <c r="B2865" t="str">
        <f>IF(E2865="","",INDEX(Лаборатории!A:A,MATCH('Производственный контроль'!E2865,Лаборатории!B:B,0)))</f>
        <v xml:space="preserve">КУРИНОЕ ЦАРСТВО АО </v>
      </c>
      <c r="C2865" t="str">
        <f>IF(E2865="","",VLOOKUP(E2865,Лаборатории!B:D,3,0))</f>
        <v>U377_CHL</v>
      </c>
      <c r="D2865" s="12">
        <v>45791</v>
      </c>
      <c r="E2865" s="150" t="s">
        <v>793</v>
      </c>
      <c r="F2865" s="11" t="s">
        <v>371</v>
      </c>
      <c r="G2865" s="11" t="s">
        <v>509</v>
      </c>
      <c r="H2865" s="11" t="s">
        <v>262</v>
      </c>
      <c r="I2865" s="11" t="s">
        <v>3432</v>
      </c>
      <c r="J2865" t="str">
        <f>IF(L2865="","",VLOOKUP(L2865,Продукция!B:D,3,0))</f>
        <v>Биологический_материал</v>
      </c>
      <c r="K2865" t="str">
        <f>IF(L2865="","",VLOOKUP(L2865,Продукция!B:C,2,0))</f>
        <v>Сыворотка крови</v>
      </c>
      <c r="L2865" s="155" t="s">
        <v>302</v>
      </c>
      <c r="M2865">
        <f>IF(L2865="","",VLOOKUP(L2865,Продукция!B:L,11,0))</f>
        <v>0</v>
      </c>
      <c r="N2865" s="150" t="s">
        <v>873</v>
      </c>
      <c r="P2865" s="150" t="s">
        <v>340</v>
      </c>
      <c r="Q2865" s="150" t="s">
        <v>854</v>
      </c>
      <c r="R2865" s="153" t="s">
        <v>5055</v>
      </c>
      <c r="S2865" s="11">
        <v>18</v>
      </c>
      <c r="T2865" s="11" t="s">
        <v>5291</v>
      </c>
      <c r="V2865" s="14">
        <v>45784</v>
      </c>
      <c r="Z2865" s="162" t="s">
        <v>4823</v>
      </c>
      <c r="AA2865" s="15">
        <v>0.64583333333333337</v>
      </c>
      <c r="AB2865" t="str">
        <f>IF(L2865="","",VLOOKUP(L2865&amp;I2865,Продукция!A:I,9,0))</f>
        <v>рекомендация производителя набора</v>
      </c>
      <c r="AC2865" s="14">
        <v>45793</v>
      </c>
      <c r="AD2865" s="11" t="s">
        <v>2673</v>
      </c>
      <c r="AE2865" s="11" t="s">
        <v>4823</v>
      </c>
      <c r="AF2865" t="str">
        <f>IF(AD2865="","",VLOOKUP(AD2865,'Сотрудники и ссылки'!A:B,2,0))</f>
        <v>Серолог</v>
      </c>
      <c r="AG2865">
        <f>IF(AD2865="","",VLOOKUP(AD2865,'Сотрудники и ссылки'!A:C,3,0))</f>
        <v>20001771</v>
      </c>
      <c r="AH2865" s="11" t="s">
        <v>2673</v>
      </c>
      <c r="AI2865" t="str">
        <f>IF(AH2865="","",VLOOKUP(AH2865,'Сотрудники и ссылки'!A:B,2,0))</f>
        <v>Серолог</v>
      </c>
      <c r="AJ2865">
        <f>IF(AH2865="","",VLOOKUP(AH2865,'Сотрудники и ссылки'!A:C,3,0))</f>
        <v>20001771</v>
      </c>
      <c r="AK2865" s="14">
        <v>45793</v>
      </c>
      <c r="AL2865" s="2">
        <f>IF(AK2865="","",AK2865+VLOOKUP(I2865,'Вид исследования'!B:E,4,0))</f>
        <v>45794</v>
      </c>
      <c r="AM2865" s="2">
        <f>IF(AK2865="","",AK2865+VLOOKUP(I2865,'Вид исследования'!B:F,5,0))</f>
        <v>45794</v>
      </c>
      <c r="AN2865" s="14">
        <v>45793</v>
      </c>
      <c r="AP2865" s="11" t="s">
        <v>189</v>
      </c>
      <c r="AQ2865" t="str">
        <f>IFERROR(IF(L2865="","",VLOOKUP(L2865&amp;I2865,Продукция!A:K,11,0)),"обратитесь к админ справочника")</f>
        <v>согласно рекомендациям производителя теста</v>
      </c>
      <c r="AR2865" s="11" t="s">
        <v>4823</v>
      </c>
      <c r="AS2865" t="str">
        <f>IFERROR(IF(L2865="","",VLOOKUP(L2865&amp;I2865,Продукция!A:J,10,0)),"обратитесь к админ справочника")</f>
        <v>инструкция по применению набора ХЕМА</v>
      </c>
      <c r="AT2865" s="11" t="s">
        <v>4823</v>
      </c>
      <c r="AU2865" s="11" t="s">
        <v>4823</v>
      </c>
      <c r="AV2865" s="11" t="s">
        <v>2673</v>
      </c>
      <c r="AW2865" s="11" t="s">
        <v>4824</v>
      </c>
      <c r="AX2865" s="11" t="s">
        <v>509</v>
      </c>
      <c r="AY2865" s="11" t="s">
        <v>1716</v>
      </c>
      <c r="AZ2865" s="11">
        <v>108</v>
      </c>
      <c r="BA2865" s="11">
        <v>40</v>
      </c>
      <c r="BC2865" s="11" t="s">
        <v>5124</v>
      </c>
    </row>
    <row r="2866" spans="1:55" x14ac:dyDescent="0.25">
      <c r="A2866" t="str">
        <f t="shared" si="50"/>
        <v>С/919Болезнь Ньюкасла уровень антител</v>
      </c>
      <c r="B2866" t="str">
        <f>IF(E2866="","",INDEX(Лаборатории!A:A,MATCH('Производственный контроль'!E2866,Лаборатории!B:B,0)))</f>
        <v xml:space="preserve">КУРИНОЕ ЦАРСТВО АО </v>
      </c>
      <c r="C2866" t="str">
        <f>IF(E2866="","",VLOOKUP(E2866,Лаборатории!B:D,3,0))</f>
        <v>U377_CHL</v>
      </c>
      <c r="D2866" s="12">
        <v>45796</v>
      </c>
      <c r="E2866" s="150" t="s">
        <v>793</v>
      </c>
      <c r="F2866" s="11" t="s">
        <v>371</v>
      </c>
      <c r="G2866" s="11" t="s">
        <v>509</v>
      </c>
      <c r="H2866" s="11" t="s">
        <v>312</v>
      </c>
      <c r="I2866" s="11" t="s">
        <v>3434</v>
      </c>
      <c r="J2866" t="str">
        <f>IF(L2866="","",VLOOKUP(L2866,Продукция!B:D,3,0))</f>
        <v>Биологический_материал</v>
      </c>
      <c r="K2866" t="str">
        <f>IF(L2866="","",VLOOKUP(L2866,Продукция!B:C,2,0))</f>
        <v>Сыворотка крови</v>
      </c>
      <c r="L2866" s="155" t="s">
        <v>302</v>
      </c>
      <c r="M2866">
        <f>IF(L2866="","",VLOOKUP(L2866,Продукция!B:L,11,0))</f>
        <v>0</v>
      </c>
      <c r="N2866" s="150" t="s">
        <v>873</v>
      </c>
      <c r="P2866" s="150" t="s">
        <v>340</v>
      </c>
      <c r="Q2866" s="150" t="s">
        <v>854</v>
      </c>
      <c r="R2866" s="153" t="s">
        <v>5067</v>
      </c>
      <c r="S2866" s="11">
        <v>20</v>
      </c>
      <c r="T2866" s="11" t="s">
        <v>5292</v>
      </c>
      <c r="V2866" s="14">
        <v>45790</v>
      </c>
      <c r="Z2866" s="162" t="s">
        <v>4823</v>
      </c>
      <c r="AA2866" s="15">
        <v>0.59722222222222221</v>
      </c>
      <c r="AB2866" t="str">
        <f>IF(L2866="","",VLOOKUP(L2866&amp;I2866,Продукция!A:I,9,0))</f>
        <v>рекомендация производителя набора</v>
      </c>
      <c r="AC2866" s="14">
        <v>45798</v>
      </c>
      <c r="AD2866" s="11" t="s">
        <v>2673</v>
      </c>
      <c r="AE2866" s="11" t="s">
        <v>4823</v>
      </c>
      <c r="AF2866" t="str">
        <f>IF(AD2866="","",VLOOKUP(AD2866,'Сотрудники и ссылки'!A:B,2,0))</f>
        <v>Серолог</v>
      </c>
      <c r="AG2866">
        <f>IF(AD2866="","",VLOOKUP(AD2866,'Сотрудники и ссылки'!A:C,3,0))</f>
        <v>20001771</v>
      </c>
      <c r="AH2866" s="11" t="s">
        <v>2673</v>
      </c>
      <c r="AI2866" t="str">
        <f>IF(AH2866="","",VLOOKUP(AH2866,'Сотрудники и ссылки'!A:B,2,0))</f>
        <v>Серолог</v>
      </c>
      <c r="AJ2866">
        <f>IF(AH2866="","",VLOOKUP(AH2866,'Сотрудники и ссылки'!A:C,3,0))</f>
        <v>20001771</v>
      </c>
      <c r="AK2866" s="14">
        <v>45798</v>
      </c>
      <c r="AL2866" s="2">
        <f>IF(AK2866="","",AK2866+VLOOKUP(I2866,'Вид исследования'!B:E,4,0))</f>
        <v>45799</v>
      </c>
      <c r="AM2866" s="2">
        <f>IF(AK2866="","",AK2866+VLOOKUP(I2866,'Вид исследования'!B:F,5,0))</f>
        <v>45799</v>
      </c>
      <c r="AN2866" s="14">
        <v>45798</v>
      </c>
      <c r="AP2866" s="11" t="s">
        <v>189</v>
      </c>
      <c r="AQ2866" t="str">
        <f>IFERROR(IF(L2866="","",VLOOKUP(L2866&amp;I2866,Продукция!A:K,11,0)),"обратитесь к админ справочника")</f>
        <v>согласно рекомендациям производителя теста</v>
      </c>
      <c r="AR2866" s="11" t="s">
        <v>4823</v>
      </c>
      <c r="AS2866" t="str">
        <f>IFERROR(IF(L2866="","",VLOOKUP(L2866&amp;I2866,Продукция!A:J,10,0)),"обратитесь к админ справочника")</f>
        <v>инструкция по применению набора РЗГА Ньюкасла</v>
      </c>
      <c r="AT2866" s="11" t="s">
        <v>4823</v>
      </c>
      <c r="AU2866" s="11" t="s">
        <v>4823</v>
      </c>
      <c r="AV2866" s="11" t="s">
        <v>2673</v>
      </c>
      <c r="AW2866" s="11" t="s">
        <v>4824</v>
      </c>
      <c r="AX2866" s="11" t="s">
        <v>509</v>
      </c>
      <c r="AY2866" s="11" t="s">
        <v>1740</v>
      </c>
      <c r="AZ2866" s="11">
        <v>108</v>
      </c>
      <c r="BA2866" s="11">
        <v>39</v>
      </c>
      <c r="BC2866" s="11" t="s">
        <v>5124</v>
      </c>
    </row>
    <row r="2867" spans="1:55" x14ac:dyDescent="0.25">
      <c r="A2867" t="str">
        <f t="shared" si="50"/>
        <v>С/919Болезнь Ньюкасла уровень антител</v>
      </c>
      <c r="B2867" t="str">
        <f>IF(E2867="","",INDEX(Лаборатории!A:A,MATCH('Производственный контроль'!E2867,Лаборатории!B:B,0)))</f>
        <v xml:space="preserve">КУРИНОЕ ЦАРСТВО АО </v>
      </c>
      <c r="C2867" t="str">
        <f>IF(E2867="","",VLOOKUP(E2867,Лаборатории!B:D,3,0))</f>
        <v>U377_CHL</v>
      </c>
      <c r="D2867" s="12">
        <v>45796</v>
      </c>
      <c r="E2867" s="150" t="s">
        <v>793</v>
      </c>
      <c r="F2867" s="11" t="s">
        <v>371</v>
      </c>
      <c r="G2867" s="11" t="s">
        <v>509</v>
      </c>
      <c r="H2867" s="11" t="s">
        <v>312</v>
      </c>
      <c r="I2867" s="11" t="s">
        <v>3434</v>
      </c>
      <c r="J2867" t="str">
        <f>IF(L2867="","",VLOOKUP(L2867,Продукция!B:D,3,0))</f>
        <v>Биологический_материал</v>
      </c>
      <c r="K2867" t="str">
        <f>IF(L2867="","",VLOOKUP(L2867,Продукция!B:C,2,0))</f>
        <v>Сыворотка крови</v>
      </c>
      <c r="L2867" s="155" t="s">
        <v>302</v>
      </c>
      <c r="M2867">
        <f>IF(L2867="","",VLOOKUP(L2867,Продукция!B:L,11,0))</f>
        <v>0</v>
      </c>
      <c r="N2867" s="150" t="s">
        <v>873</v>
      </c>
      <c r="P2867" s="150" t="s">
        <v>340</v>
      </c>
      <c r="Q2867" s="150" t="s">
        <v>854</v>
      </c>
      <c r="R2867" s="153" t="s">
        <v>5068</v>
      </c>
      <c r="S2867" s="11">
        <v>20</v>
      </c>
      <c r="T2867" s="11" t="s">
        <v>5292</v>
      </c>
      <c r="V2867" s="14">
        <v>45790</v>
      </c>
      <c r="Z2867" s="162" t="s">
        <v>4823</v>
      </c>
      <c r="AA2867" s="15">
        <v>0.59722222222222221</v>
      </c>
      <c r="AB2867" t="str">
        <f>IF(L2867="","",VLOOKUP(L2867&amp;I2867,Продукция!A:I,9,0))</f>
        <v>рекомендация производителя набора</v>
      </c>
      <c r="AC2867" s="14">
        <v>45798</v>
      </c>
      <c r="AD2867" s="11" t="s">
        <v>2673</v>
      </c>
      <c r="AE2867" s="11" t="s">
        <v>4823</v>
      </c>
      <c r="AF2867" t="str">
        <f>IF(AD2867="","",VLOOKUP(AD2867,'Сотрудники и ссылки'!A:B,2,0))</f>
        <v>Серолог</v>
      </c>
      <c r="AG2867">
        <f>IF(AD2867="","",VLOOKUP(AD2867,'Сотрудники и ссылки'!A:C,3,0))</f>
        <v>20001771</v>
      </c>
      <c r="AH2867" s="11" t="s">
        <v>2673</v>
      </c>
      <c r="AI2867" t="str">
        <f>IF(AH2867="","",VLOOKUP(AH2867,'Сотрудники и ссылки'!A:B,2,0))</f>
        <v>Серолог</v>
      </c>
      <c r="AJ2867">
        <f>IF(AH2867="","",VLOOKUP(AH2867,'Сотрудники и ссылки'!A:C,3,0))</f>
        <v>20001771</v>
      </c>
      <c r="AK2867" s="14">
        <v>45798</v>
      </c>
      <c r="AL2867" s="2">
        <f>IF(AK2867="","",AK2867+VLOOKUP(I2867,'Вид исследования'!B:E,4,0))</f>
        <v>45799</v>
      </c>
      <c r="AM2867" s="2">
        <f>IF(AK2867="","",AK2867+VLOOKUP(I2867,'Вид исследования'!B:F,5,0))</f>
        <v>45799</v>
      </c>
      <c r="AN2867" s="14">
        <v>45798</v>
      </c>
      <c r="AP2867" s="11" t="s">
        <v>189</v>
      </c>
      <c r="AQ2867" t="str">
        <f>IFERROR(IF(L2867="","",VLOOKUP(L2867&amp;I2867,Продукция!A:K,11,0)),"обратитесь к админ справочника")</f>
        <v>согласно рекомендациям производителя теста</v>
      </c>
      <c r="AR2867" s="11" t="s">
        <v>4823</v>
      </c>
      <c r="AS2867" t="str">
        <f>IFERROR(IF(L2867="","",VLOOKUP(L2867&amp;I2867,Продукция!A:J,10,0)),"обратитесь к админ справочника")</f>
        <v>инструкция по применению набора РЗГА Ньюкасла</v>
      </c>
      <c r="AT2867" s="11" t="s">
        <v>4823</v>
      </c>
      <c r="AU2867" s="11" t="s">
        <v>4823</v>
      </c>
      <c r="AV2867" s="11" t="s">
        <v>2673</v>
      </c>
      <c r="AW2867" s="11" t="s">
        <v>4824</v>
      </c>
      <c r="AX2867" s="11" t="s">
        <v>509</v>
      </c>
      <c r="AY2867" s="11" t="s">
        <v>1741</v>
      </c>
      <c r="AZ2867" s="11">
        <v>108</v>
      </c>
      <c r="BA2867" s="11">
        <v>39</v>
      </c>
      <c r="BC2867" s="11" t="s">
        <v>5124</v>
      </c>
    </row>
    <row r="2868" spans="1:55" x14ac:dyDescent="0.25">
      <c r="A2868" t="str">
        <f t="shared" si="50"/>
        <v>С/919Болезнь Ньюкасла уровень антител</v>
      </c>
      <c r="B2868" t="str">
        <f>IF(E2868="","",INDEX(Лаборатории!A:A,MATCH('Производственный контроль'!E2868,Лаборатории!B:B,0)))</f>
        <v xml:space="preserve">КУРИНОЕ ЦАРСТВО АО </v>
      </c>
      <c r="C2868" t="str">
        <f>IF(E2868="","",VLOOKUP(E2868,Лаборатории!B:D,3,0))</f>
        <v>U377_CHL</v>
      </c>
      <c r="D2868" s="12">
        <v>45796</v>
      </c>
      <c r="E2868" s="150" t="s">
        <v>793</v>
      </c>
      <c r="F2868" s="11" t="s">
        <v>371</v>
      </c>
      <c r="G2868" s="11" t="s">
        <v>509</v>
      </c>
      <c r="H2868" s="11" t="s">
        <v>312</v>
      </c>
      <c r="I2868" s="11" t="s">
        <v>3434</v>
      </c>
      <c r="J2868" t="str">
        <f>IF(L2868="","",VLOOKUP(L2868,Продукция!B:D,3,0))</f>
        <v>Биологический_материал</v>
      </c>
      <c r="K2868" t="str">
        <f>IF(L2868="","",VLOOKUP(L2868,Продукция!B:C,2,0))</f>
        <v>Сыворотка крови</v>
      </c>
      <c r="L2868" s="155" t="s">
        <v>302</v>
      </c>
      <c r="M2868">
        <f>IF(L2868="","",VLOOKUP(L2868,Продукция!B:L,11,0))</f>
        <v>0</v>
      </c>
      <c r="N2868" s="150" t="s">
        <v>873</v>
      </c>
      <c r="P2868" s="150" t="s">
        <v>340</v>
      </c>
      <c r="Q2868" s="150" t="s">
        <v>854</v>
      </c>
      <c r="R2868" s="153" t="s">
        <v>5069</v>
      </c>
      <c r="S2868" s="11">
        <v>20</v>
      </c>
      <c r="T2868" s="11" t="s">
        <v>5292</v>
      </c>
      <c r="V2868" s="14">
        <v>45790</v>
      </c>
      <c r="Z2868" s="162" t="s">
        <v>4823</v>
      </c>
      <c r="AA2868" s="15">
        <v>0.59722222222222221</v>
      </c>
      <c r="AB2868" t="str">
        <f>IF(L2868="","",VLOOKUP(L2868&amp;I2868,Продукция!A:I,9,0))</f>
        <v>рекомендация производителя набора</v>
      </c>
      <c r="AC2868" s="14">
        <v>45798</v>
      </c>
      <c r="AD2868" s="11" t="s">
        <v>2673</v>
      </c>
      <c r="AE2868" s="11" t="s">
        <v>4823</v>
      </c>
      <c r="AF2868" t="str">
        <f>IF(AD2868="","",VLOOKUP(AD2868,'Сотрудники и ссылки'!A:B,2,0))</f>
        <v>Серолог</v>
      </c>
      <c r="AG2868">
        <f>IF(AD2868="","",VLOOKUP(AD2868,'Сотрудники и ссылки'!A:C,3,0))</f>
        <v>20001771</v>
      </c>
      <c r="AH2868" s="11" t="s">
        <v>2673</v>
      </c>
      <c r="AI2868" t="str">
        <f>IF(AH2868="","",VLOOKUP(AH2868,'Сотрудники и ссылки'!A:B,2,0))</f>
        <v>Серолог</v>
      </c>
      <c r="AJ2868">
        <f>IF(AH2868="","",VLOOKUP(AH2868,'Сотрудники и ссылки'!A:C,3,0))</f>
        <v>20001771</v>
      </c>
      <c r="AK2868" s="14">
        <v>45798</v>
      </c>
      <c r="AL2868" s="2">
        <f>IF(AK2868="","",AK2868+VLOOKUP(I2868,'Вид исследования'!B:E,4,0))</f>
        <v>45799</v>
      </c>
      <c r="AM2868" s="2">
        <f>IF(AK2868="","",AK2868+VLOOKUP(I2868,'Вид исследования'!B:F,5,0))</f>
        <v>45799</v>
      </c>
      <c r="AN2868" s="14">
        <v>45798</v>
      </c>
      <c r="AP2868" s="11" t="s">
        <v>189</v>
      </c>
      <c r="AQ2868" t="str">
        <f>IFERROR(IF(L2868="","",VLOOKUP(L2868&amp;I2868,Продукция!A:K,11,0)),"обратитесь к админ справочника")</f>
        <v>согласно рекомендациям производителя теста</v>
      </c>
      <c r="AR2868" s="11" t="s">
        <v>4823</v>
      </c>
      <c r="AS2868" t="str">
        <f>IFERROR(IF(L2868="","",VLOOKUP(L2868&amp;I2868,Продукция!A:J,10,0)),"обратитесь к админ справочника")</f>
        <v>инструкция по применению набора РЗГА Ньюкасла</v>
      </c>
      <c r="AT2868" s="11" t="s">
        <v>4823</v>
      </c>
      <c r="AU2868" s="11" t="s">
        <v>4823</v>
      </c>
      <c r="AV2868" s="11" t="s">
        <v>2673</v>
      </c>
      <c r="AW2868" s="11" t="s">
        <v>4824</v>
      </c>
      <c r="AX2868" s="11" t="s">
        <v>509</v>
      </c>
      <c r="AY2868" s="11" t="s">
        <v>1742</v>
      </c>
      <c r="AZ2868" s="11">
        <v>108</v>
      </c>
      <c r="BA2868" s="11">
        <v>39</v>
      </c>
      <c r="BC2868" s="11" t="s">
        <v>5124</v>
      </c>
    </row>
    <row r="2869" spans="1:55" x14ac:dyDescent="0.25">
      <c r="A2869" t="str">
        <f t="shared" si="50"/>
        <v>С/919Болезнь Ньюкасла уровень антител</v>
      </c>
      <c r="B2869" t="str">
        <f>IF(E2869="","",INDEX(Лаборатории!A:A,MATCH('Производственный контроль'!E2869,Лаборатории!B:B,0)))</f>
        <v xml:space="preserve">КУРИНОЕ ЦАРСТВО АО </v>
      </c>
      <c r="C2869" t="str">
        <f>IF(E2869="","",VLOOKUP(E2869,Лаборатории!B:D,3,0))</f>
        <v>U377_CHL</v>
      </c>
      <c r="D2869" s="12">
        <v>45796</v>
      </c>
      <c r="E2869" s="150" t="s">
        <v>793</v>
      </c>
      <c r="F2869" s="11" t="s">
        <v>371</v>
      </c>
      <c r="G2869" s="11" t="s">
        <v>509</v>
      </c>
      <c r="H2869" s="11" t="s">
        <v>312</v>
      </c>
      <c r="I2869" s="11" t="s">
        <v>3434</v>
      </c>
      <c r="J2869" t="str">
        <f>IF(L2869="","",VLOOKUP(L2869,Продукция!B:D,3,0))</f>
        <v>Биологический_материал</v>
      </c>
      <c r="K2869" t="str">
        <f>IF(L2869="","",VLOOKUP(L2869,Продукция!B:C,2,0))</f>
        <v>Сыворотка крови</v>
      </c>
      <c r="L2869" s="155" t="s">
        <v>302</v>
      </c>
      <c r="M2869">
        <f>IF(L2869="","",VLOOKUP(L2869,Продукция!B:L,11,0))</f>
        <v>0</v>
      </c>
      <c r="N2869" s="150" t="s">
        <v>873</v>
      </c>
      <c r="P2869" s="150" t="s">
        <v>340</v>
      </c>
      <c r="Q2869" s="150" t="s">
        <v>854</v>
      </c>
      <c r="R2869" s="153" t="s">
        <v>5070</v>
      </c>
      <c r="S2869" s="11">
        <v>20</v>
      </c>
      <c r="T2869" s="11" t="s">
        <v>5292</v>
      </c>
      <c r="V2869" s="14">
        <v>45790</v>
      </c>
      <c r="Z2869" s="162" t="s">
        <v>4823</v>
      </c>
      <c r="AA2869" s="15">
        <v>0.59722222222222221</v>
      </c>
      <c r="AB2869" t="str">
        <f>IF(L2869="","",VLOOKUP(L2869&amp;I2869,Продукция!A:I,9,0))</f>
        <v>рекомендация производителя набора</v>
      </c>
      <c r="AC2869" s="14">
        <v>45798</v>
      </c>
      <c r="AD2869" s="11" t="s">
        <v>2673</v>
      </c>
      <c r="AE2869" s="11" t="s">
        <v>4823</v>
      </c>
      <c r="AF2869" t="str">
        <f>IF(AD2869="","",VLOOKUP(AD2869,'Сотрудники и ссылки'!A:B,2,0))</f>
        <v>Серолог</v>
      </c>
      <c r="AG2869">
        <f>IF(AD2869="","",VLOOKUP(AD2869,'Сотрудники и ссылки'!A:C,3,0))</f>
        <v>20001771</v>
      </c>
      <c r="AH2869" s="11" t="s">
        <v>2673</v>
      </c>
      <c r="AI2869" t="str">
        <f>IF(AH2869="","",VLOOKUP(AH2869,'Сотрудники и ссылки'!A:B,2,0))</f>
        <v>Серолог</v>
      </c>
      <c r="AJ2869">
        <f>IF(AH2869="","",VLOOKUP(AH2869,'Сотрудники и ссылки'!A:C,3,0))</f>
        <v>20001771</v>
      </c>
      <c r="AK2869" s="14">
        <v>45798</v>
      </c>
      <c r="AL2869" s="2">
        <f>IF(AK2869="","",AK2869+VLOOKUP(I2869,'Вид исследования'!B:E,4,0))</f>
        <v>45799</v>
      </c>
      <c r="AM2869" s="2">
        <f>IF(AK2869="","",AK2869+VLOOKUP(I2869,'Вид исследования'!B:F,5,0))</f>
        <v>45799</v>
      </c>
      <c r="AN2869" s="14">
        <v>45798</v>
      </c>
      <c r="AP2869" s="11" t="s">
        <v>189</v>
      </c>
      <c r="AQ2869" t="str">
        <f>IFERROR(IF(L2869="","",VLOOKUP(L2869&amp;I2869,Продукция!A:K,11,0)),"обратитесь к админ справочника")</f>
        <v>согласно рекомендациям производителя теста</v>
      </c>
      <c r="AR2869" s="11" t="s">
        <v>4823</v>
      </c>
      <c r="AS2869" t="str">
        <f>IFERROR(IF(L2869="","",VLOOKUP(L2869&amp;I2869,Продукция!A:J,10,0)),"обратитесь к админ справочника")</f>
        <v>инструкция по применению набора РЗГА Ньюкасла</v>
      </c>
      <c r="AT2869" s="11" t="s">
        <v>4823</v>
      </c>
      <c r="AU2869" s="11" t="s">
        <v>4823</v>
      </c>
      <c r="AV2869" s="11" t="s">
        <v>2673</v>
      </c>
      <c r="AW2869" s="11" t="s">
        <v>4824</v>
      </c>
      <c r="AX2869" s="11" t="s">
        <v>509</v>
      </c>
      <c r="AY2869" s="11" t="s">
        <v>1743</v>
      </c>
      <c r="AZ2869" s="11">
        <v>108</v>
      </c>
      <c r="BA2869" s="11">
        <v>39</v>
      </c>
      <c r="BC2869" s="11" t="s">
        <v>5124</v>
      </c>
    </row>
    <row r="2870" spans="1:55" x14ac:dyDescent="0.25">
      <c r="A2870" t="str">
        <f t="shared" si="50"/>
        <v>С/919Болезнь Ньюкасла уровень антител</v>
      </c>
      <c r="B2870" t="str">
        <f>IF(E2870="","",INDEX(Лаборатории!A:A,MATCH('Производственный контроль'!E2870,Лаборатории!B:B,0)))</f>
        <v xml:space="preserve">КУРИНОЕ ЦАРСТВО АО </v>
      </c>
      <c r="C2870" t="str">
        <f>IF(E2870="","",VLOOKUP(E2870,Лаборатории!B:D,3,0))</f>
        <v>U377_CHL</v>
      </c>
      <c r="D2870" s="12">
        <v>45796</v>
      </c>
      <c r="E2870" s="150" t="s">
        <v>793</v>
      </c>
      <c r="F2870" s="11" t="s">
        <v>371</v>
      </c>
      <c r="G2870" s="11" t="s">
        <v>509</v>
      </c>
      <c r="H2870" s="11" t="s">
        <v>312</v>
      </c>
      <c r="I2870" s="11" t="s">
        <v>3434</v>
      </c>
      <c r="J2870" t="str">
        <f>IF(L2870="","",VLOOKUP(L2870,Продукция!B:D,3,0))</f>
        <v>Биологический_материал</v>
      </c>
      <c r="K2870" t="str">
        <f>IF(L2870="","",VLOOKUP(L2870,Продукция!B:C,2,0))</f>
        <v>Сыворотка крови</v>
      </c>
      <c r="L2870" s="155" t="s">
        <v>302</v>
      </c>
      <c r="M2870">
        <f>IF(L2870="","",VLOOKUP(L2870,Продукция!B:L,11,0))</f>
        <v>0</v>
      </c>
      <c r="N2870" s="150" t="s">
        <v>873</v>
      </c>
      <c r="P2870" s="150" t="s">
        <v>340</v>
      </c>
      <c r="Q2870" s="150" t="s">
        <v>854</v>
      </c>
      <c r="R2870" s="153" t="s">
        <v>5071</v>
      </c>
      <c r="S2870" s="11">
        <v>20</v>
      </c>
      <c r="T2870" s="11" t="s">
        <v>5292</v>
      </c>
      <c r="V2870" s="14">
        <v>45791</v>
      </c>
      <c r="Z2870" s="162" t="s">
        <v>4823</v>
      </c>
      <c r="AA2870" s="15">
        <v>0.59722222222222221</v>
      </c>
      <c r="AB2870" t="str">
        <f>IF(L2870="","",VLOOKUP(L2870&amp;I2870,Продукция!A:I,9,0))</f>
        <v>рекомендация производителя набора</v>
      </c>
      <c r="AC2870" s="14">
        <v>45798</v>
      </c>
      <c r="AD2870" s="11" t="s">
        <v>2673</v>
      </c>
      <c r="AE2870" s="11" t="s">
        <v>4823</v>
      </c>
      <c r="AF2870" t="str">
        <f>IF(AD2870="","",VLOOKUP(AD2870,'Сотрудники и ссылки'!A:B,2,0))</f>
        <v>Серолог</v>
      </c>
      <c r="AG2870">
        <f>IF(AD2870="","",VLOOKUP(AD2870,'Сотрудники и ссылки'!A:C,3,0))</f>
        <v>20001771</v>
      </c>
      <c r="AH2870" s="11" t="s">
        <v>2673</v>
      </c>
      <c r="AI2870" t="str">
        <f>IF(AH2870="","",VLOOKUP(AH2870,'Сотрудники и ссылки'!A:B,2,0))</f>
        <v>Серолог</v>
      </c>
      <c r="AJ2870">
        <f>IF(AH2870="","",VLOOKUP(AH2870,'Сотрудники и ссылки'!A:C,3,0))</f>
        <v>20001771</v>
      </c>
      <c r="AK2870" s="14">
        <v>45798</v>
      </c>
      <c r="AL2870" s="2">
        <f>IF(AK2870="","",AK2870+VLOOKUP(I2870,'Вид исследования'!B:E,4,0))</f>
        <v>45799</v>
      </c>
      <c r="AM2870" s="2">
        <f>IF(AK2870="","",AK2870+VLOOKUP(I2870,'Вид исследования'!B:F,5,0))</f>
        <v>45799</v>
      </c>
      <c r="AN2870" s="14">
        <v>45798</v>
      </c>
      <c r="AP2870" s="11" t="s">
        <v>189</v>
      </c>
      <c r="AQ2870" t="str">
        <f>IFERROR(IF(L2870="","",VLOOKUP(L2870&amp;I2870,Продукция!A:K,11,0)),"обратитесь к админ справочника")</f>
        <v>согласно рекомендациям производителя теста</v>
      </c>
      <c r="AR2870" s="11" t="s">
        <v>4823</v>
      </c>
      <c r="AS2870" t="str">
        <f>IFERROR(IF(L2870="","",VLOOKUP(L2870&amp;I2870,Продукция!A:J,10,0)),"обратитесь к админ справочника")</f>
        <v>инструкция по применению набора РЗГА Ньюкасла</v>
      </c>
      <c r="AT2870" s="11" t="s">
        <v>4823</v>
      </c>
      <c r="AU2870" s="11" t="s">
        <v>4823</v>
      </c>
      <c r="AV2870" s="11" t="s">
        <v>2673</v>
      </c>
      <c r="AW2870" s="11" t="s">
        <v>4824</v>
      </c>
      <c r="AX2870" s="11" t="s">
        <v>509</v>
      </c>
      <c r="AY2870" s="11" t="s">
        <v>1744</v>
      </c>
      <c r="AZ2870" s="11">
        <v>108</v>
      </c>
      <c r="BA2870" s="11">
        <v>39</v>
      </c>
      <c r="BC2870" s="11" t="s">
        <v>5124</v>
      </c>
    </row>
    <row r="2871" spans="1:55" x14ac:dyDescent="0.25">
      <c r="A2871" t="str">
        <f t="shared" si="50"/>
        <v>С/919Болезнь Ньюкасла уровень антител</v>
      </c>
      <c r="B2871" t="str">
        <f>IF(E2871="","",INDEX(Лаборатории!A:A,MATCH('Производственный контроль'!E2871,Лаборатории!B:B,0)))</f>
        <v xml:space="preserve">КУРИНОЕ ЦАРСТВО АО </v>
      </c>
      <c r="C2871" t="str">
        <f>IF(E2871="","",VLOOKUP(E2871,Лаборатории!B:D,3,0))</f>
        <v>U377_CHL</v>
      </c>
      <c r="D2871" s="12">
        <v>45796</v>
      </c>
      <c r="E2871" s="150" t="s">
        <v>793</v>
      </c>
      <c r="F2871" s="11" t="s">
        <v>371</v>
      </c>
      <c r="G2871" s="11" t="s">
        <v>509</v>
      </c>
      <c r="H2871" s="11" t="s">
        <v>312</v>
      </c>
      <c r="I2871" s="11" t="s">
        <v>3434</v>
      </c>
      <c r="J2871" t="str">
        <f>IF(L2871="","",VLOOKUP(L2871,Продукция!B:D,3,0))</f>
        <v>Биологический_материал</v>
      </c>
      <c r="K2871" t="str">
        <f>IF(L2871="","",VLOOKUP(L2871,Продукция!B:C,2,0))</f>
        <v>Сыворотка крови</v>
      </c>
      <c r="L2871" s="155" t="s">
        <v>302</v>
      </c>
      <c r="M2871">
        <f>IF(L2871="","",VLOOKUP(L2871,Продукция!B:L,11,0))</f>
        <v>0</v>
      </c>
      <c r="N2871" s="150" t="s">
        <v>873</v>
      </c>
      <c r="P2871" s="150" t="s">
        <v>340</v>
      </c>
      <c r="Q2871" s="150" t="s">
        <v>854</v>
      </c>
      <c r="R2871" s="153" t="s">
        <v>5072</v>
      </c>
      <c r="S2871" s="11">
        <v>20</v>
      </c>
      <c r="T2871" s="11" t="s">
        <v>5292</v>
      </c>
      <c r="V2871" s="14">
        <v>45791</v>
      </c>
      <c r="Z2871" s="162" t="s">
        <v>4823</v>
      </c>
      <c r="AA2871" s="15">
        <v>0.59722222222222221</v>
      </c>
      <c r="AB2871" t="str">
        <f>IF(L2871="","",VLOOKUP(L2871&amp;I2871,Продукция!A:I,9,0))</f>
        <v>рекомендация производителя набора</v>
      </c>
      <c r="AC2871" s="14">
        <v>45798</v>
      </c>
      <c r="AD2871" s="11" t="s">
        <v>2673</v>
      </c>
      <c r="AE2871" s="11" t="s">
        <v>4823</v>
      </c>
      <c r="AF2871" t="str">
        <f>IF(AD2871="","",VLOOKUP(AD2871,'Сотрудники и ссылки'!A:B,2,0))</f>
        <v>Серолог</v>
      </c>
      <c r="AG2871">
        <f>IF(AD2871="","",VLOOKUP(AD2871,'Сотрудники и ссылки'!A:C,3,0))</f>
        <v>20001771</v>
      </c>
      <c r="AH2871" s="11" t="s">
        <v>2673</v>
      </c>
      <c r="AI2871" t="str">
        <f>IF(AH2871="","",VLOOKUP(AH2871,'Сотрудники и ссылки'!A:B,2,0))</f>
        <v>Серолог</v>
      </c>
      <c r="AJ2871">
        <f>IF(AH2871="","",VLOOKUP(AH2871,'Сотрудники и ссылки'!A:C,3,0))</f>
        <v>20001771</v>
      </c>
      <c r="AK2871" s="14">
        <v>45798</v>
      </c>
      <c r="AL2871" s="2">
        <f>IF(AK2871="","",AK2871+VLOOKUP(I2871,'Вид исследования'!B:E,4,0))</f>
        <v>45799</v>
      </c>
      <c r="AM2871" s="2">
        <f>IF(AK2871="","",AK2871+VLOOKUP(I2871,'Вид исследования'!B:F,5,0))</f>
        <v>45799</v>
      </c>
      <c r="AN2871" s="14">
        <v>45798</v>
      </c>
      <c r="AP2871" s="11" t="s">
        <v>189</v>
      </c>
      <c r="AQ2871" t="str">
        <f>IFERROR(IF(L2871="","",VLOOKUP(L2871&amp;I2871,Продукция!A:K,11,0)),"обратитесь к админ справочника")</f>
        <v>согласно рекомендациям производителя теста</v>
      </c>
      <c r="AR2871" s="11" t="s">
        <v>4823</v>
      </c>
      <c r="AS2871" t="str">
        <f>IFERROR(IF(L2871="","",VLOOKUP(L2871&amp;I2871,Продукция!A:J,10,0)),"обратитесь к админ справочника")</f>
        <v>инструкция по применению набора РЗГА Ньюкасла</v>
      </c>
      <c r="AT2871" s="11" t="s">
        <v>4823</v>
      </c>
      <c r="AU2871" s="11" t="s">
        <v>4823</v>
      </c>
      <c r="AV2871" s="11" t="s">
        <v>2673</v>
      </c>
      <c r="AW2871" s="11" t="s">
        <v>4824</v>
      </c>
      <c r="AX2871" s="11" t="s">
        <v>509</v>
      </c>
      <c r="AY2871" s="11" t="s">
        <v>1745</v>
      </c>
      <c r="AZ2871" s="11">
        <v>108</v>
      </c>
      <c r="BA2871" s="11">
        <v>39</v>
      </c>
      <c r="BC2871" s="11" t="s">
        <v>5124</v>
      </c>
    </row>
    <row r="2872" spans="1:55" x14ac:dyDescent="0.25">
      <c r="A2872" t="str">
        <f t="shared" si="50"/>
        <v>С/919Болезнь Ньюкасла уровень антител</v>
      </c>
      <c r="B2872" t="str">
        <f>IF(E2872="","",INDEX(Лаборатории!A:A,MATCH('Производственный контроль'!E2872,Лаборатории!B:B,0)))</f>
        <v xml:space="preserve">КУРИНОЕ ЦАРСТВО АО </v>
      </c>
      <c r="C2872" t="str">
        <f>IF(E2872="","",VLOOKUP(E2872,Лаборатории!B:D,3,0))</f>
        <v>U377_CHL</v>
      </c>
      <c r="D2872" s="12">
        <v>45796</v>
      </c>
      <c r="E2872" s="150" t="s">
        <v>793</v>
      </c>
      <c r="F2872" s="11" t="s">
        <v>371</v>
      </c>
      <c r="G2872" s="11" t="s">
        <v>509</v>
      </c>
      <c r="H2872" s="11" t="s">
        <v>312</v>
      </c>
      <c r="I2872" s="11" t="s">
        <v>3434</v>
      </c>
      <c r="J2872" t="str">
        <f>IF(L2872="","",VLOOKUP(L2872,Продукция!B:D,3,0))</f>
        <v>Биологический_материал</v>
      </c>
      <c r="K2872" t="str">
        <f>IF(L2872="","",VLOOKUP(L2872,Продукция!B:C,2,0))</f>
        <v>Сыворотка крови</v>
      </c>
      <c r="L2872" s="155" t="s">
        <v>302</v>
      </c>
      <c r="M2872">
        <f>IF(L2872="","",VLOOKUP(L2872,Продукция!B:L,11,0))</f>
        <v>0</v>
      </c>
      <c r="N2872" s="150" t="s">
        <v>873</v>
      </c>
      <c r="P2872" s="150" t="s">
        <v>340</v>
      </c>
      <c r="Q2872" s="150" t="s">
        <v>854</v>
      </c>
      <c r="R2872" s="153" t="s">
        <v>5073</v>
      </c>
      <c r="S2872" s="11">
        <v>20</v>
      </c>
      <c r="T2872" s="11" t="s">
        <v>5292</v>
      </c>
      <c r="V2872" s="14">
        <v>45791</v>
      </c>
      <c r="Z2872" s="162" t="s">
        <v>4823</v>
      </c>
      <c r="AA2872" s="15">
        <v>0.59722222222222221</v>
      </c>
      <c r="AB2872" t="str">
        <f>IF(L2872="","",VLOOKUP(L2872&amp;I2872,Продукция!A:I,9,0))</f>
        <v>рекомендация производителя набора</v>
      </c>
      <c r="AC2872" s="14">
        <v>45798</v>
      </c>
      <c r="AD2872" s="11" t="s">
        <v>2673</v>
      </c>
      <c r="AE2872" s="11" t="s">
        <v>4823</v>
      </c>
      <c r="AF2872" t="str">
        <f>IF(AD2872="","",VLOOKUP(AD2872,'Сотрудники и ссылки'!A:B,2,0))</f>
        <v>Серолог</v>
      </c>
      <c r="AG2872">
        <f>IF(AD2872="","",VLOOKUP(AD2872,'Сотрудники и ссылки'!A:C,3,0))</f>
        <v>20001771</v>
      </c>
      <c r="AH2872" s="11" t="s">
        <v>2673</v>
      </c>
      <c r="AI2872" t="str">
        <f>IF(AH2872="","",VLOOKUP(AH2872,'Сотрудники и ссылки'!A:B,2,0))</f>
        <v>Серолог</v>
      </c>
      <c r="AJ2872">
        <f>IF(AH2872="","",VLOOKUP(AH2872,'Сотрудники и ссылки'!A:C,3,0))</f>
        <v>20001771</v>
      </c>
      <c r="AK2872" s="14">
        <v>45798</v>
      </c>
      <c r="AL2872" s="2">
        <f>IF(AK2872="","",AK2872+VLOOKUP(I2872,'Вид исследования'!B:E,4,0))</f>
        <v>45799</v>
      </c>
      <c r="AM2872" s="2">
        <f>IF(AK2872="","",AK2872+VLOOKUP(I2872,'Вид исследования'!B:F,5,0))</f>
        <v>45799</v>
      </c>
      <c r="AN2872" s="14">
        <v>45798</v>
      </c>
      <c r="AP2872" s="11" t="s">
        <v>189</v>
      </c>
      <c r="AQ2872" t="str">
        <f>IFERROR(IF(L2872="","",VLOOKUP(L2872&amp;I2872,Продукция!A:K,11,0)),"обратитесь к админ справочника")</f>
        <v>согласно рекомендациям производителя теста</v>
      </c>
      <c r="AR2872" s="11" t="s">
        <v>4823</v>
      </c>
      <c r="AS2872" t="str">
        <f>IFERROR(IF(L2872="","",VLOOKUP(L2872&amp;I2872,Продукция!A:J,10,0)),"обратитесь к админ справочника")</f>
        <v>инструкция по применению набора РЗГА Ньюкасла</v>
      </c>
      <c r="AT2872" s="11" t="s">
        <v>4823</v>
      </c>
      <c r="AU2872" s="11" t="s">
        <v>4823</v>
      </c>
      <c r="AV2872" s="11" t="s">
        <v>2673</v>
      </c>
      <c r="AW2872" s="11" t="s">
        <v>4824</v>
      </c>
      <c r="AX2872" s="11" t="s">
        <v>509</v>
      </c>
      <c r="AY2872" s="11" t="s">
        <v>1746</v>
      </c>
      <c r="AZ2872" s="11">
        <v>108</v>
      </c>
      <c r="BA2872" s="11">
        <v>39</v>
      </c>
      <c r="BC2872" s="11" t="s">
        <v>5124</v>
      </c>
    </row>
    <row r="2873" spans="1:55" x14ac:dyDescent="0.25">
      <c r="A2873" t="str">
        <f t="shared" si="50"/>
        <v>С/919Болезнь Ньюкасла уровень антител</v>
      </c>
      <c r="B2873" t="str">
        <f>IF(E2873="","",INDEX(Лаборатории!A:A,MATCH('Производственный контроль'!E2873,Лаборатории!B:B,0)))</f>
        <v xml:space="preserve">КУРИНОЕ ЦАРСТВО АО </v>
      </c>
      <c r="C2873" t="str">
        <f>IF(E2873="","",VLOOKUP(E2873,Лаборатории!B:D,3,0))</f>
        <v>U377_CHL</v>
      </c>
      <c r="D2873" s="12">
        <v>45796</v>
      </c>
      <c r="E2873" s="150" t="s">
        <v>793</v>
      </c>
      <c r="F2873" s="11" t="s">
        <v>371</v>
      </c>
      <c r="G2873" s="11" t="s">
        <v>509</v>
      </c>
      <c r="H2873" s="11" t="s">
        <v>312</v>
      </c>
      <c r="I2873" s="11" t="s">
        <v>3434</v>
      </c>
      <c r="J2873" t="str">
        <f>IF(L2873="","",VLOOKUP(L2873,Продукция!B:D,3,0))</f>
        <v>Биологический_материал</v>
      </c>
      <c r="K2873" t="str">
        <f>IF(L2873="","",VLOOKUP(L2873,Продукция!B:C,2,0))</f>
        <v>Сыворотка крови</v>
      </c>
      <c r="L2873" s="155" t="s">
        <v>302</v>
      </c>
      <c r="M2873">
        <f>IF(L2873="","",VLOOKUP(L2873,Продукция!B:L,11,0))</f>
        <v>0</v>
      </c>
      <c r="N2873" s="150" t="s">
        <v>873</v>
      </c>
      <c r="P2873" s="150" t="s">
        <v>340</v>
      </c>
      <c r="Q2873" s="150" t="s">
        <v>854</v>
      </c>
      <c r="R2873" s="153" t="s">
        <v>5074</v>
      </c>
      <c r="S2873" s="11">
        <v>20</v>
      </c>
      <c r="T2873" s="11" t="s">
        <v>5292</v>
      </c>
      <c r="V2873" s="14">
        <v>45792</v>
      </c>
      <c r="Z2873" s="162" t="s">
        <v>4823</v>
      </c>
      <c r="AA2873" s="15">
        <v>0.59722222222222221</v>
      </c>
      <c r="AB2873" t="str">
        <f>IF(L2873="","",VLOOKUP(L2873&amp;I2873,Продукция!A:I,9,0))</f>
        <v>рекомендация производителя набора</v>
      </c>
      <c r="AC2873" s="14">
        <v>45798</v>
      </c>
      <c r="AD2873" s="11" t="s">
        <v>2676</v>
      </c>
      <c r="AE2873" s="11" t="s">
        <v>4823</v>
      </c>
      <c r="AF2873" t="str">
        <f>IF(AD2873="","",VLOOKUP(AD2873,'Сотрудники и ссылки'!A:B,2,0))</f>
        <v>Серолог</v>
      </c>
      <c r="AG2873">
        <f>IF(AD2873="","",VLOOKUP(AD2873,'Сотрудники и ссылки'!A:C,3,0))</f>
        <v>20007746</v>
      </c>
      <c r="AH2873" s="11" t="s">
        <v>2676</v>
      </c>
      <c r="AI2873" t="str">
        <f>IF(AH2873="","",VLOOKUP(AH2873,'Сотрудники и ссылки'!A:B,2,0))</f>
        <v>Серолог</v>
      </c>
      <c r="AJ2873">
        <f>IF(AH2873="","",VLOOKUP(AH2873,'Сотрудники и ссылки'!A:C,3,0))</f>
        <v>20007746</v>
      </c>
      <c r="AK2873" s="14">
        <v>45798</v>
      </c>
      <c r="AL2873" s="2">
        <f>IF(AK2873="","",AK2873+VLOOKUP(I2873,'Вид исследования'!B:E,4,0))</f>
        <v>45799</v>
      </c>
      <c r="AM2873" s="2">
        <f>IF(AK2873="","",AK2873+VLOOKUP(I2873,'Вид исследования'!B:F,5,0))</f>
        <v>45799</v>
      </c>
      <c r="AN2873" s="14">
        <v>45798</v>
      </c>
      <c r="AP2873" s="11" t="s">
        <v>189</v>
      </c>
      <c r="AQ2873" t="str">
        <f>IFERROR(IF(L2873="","",VLOOKUP(L2873&amp;I2873,Продукция!A:K,11,0)),"обратитесь к админ справочника")</f>
        <v>согласно рекомендациям производителя теста</v>
      </c>
      <c r="AR2873" s="11" t="s">
        <v>4823</v>
      </c>
      <c r="AS2873" t="str">
        <f>IFERROR(IF(L2873="","",VLOOKUP(L2873&amp;I2873,Продукция!A:J,10,0)),"обратитесь к админ справочника")</f>
        <v>инструкция по применению набора РЗГА Ньюкасла</v>
      </c>
      <c r="AT2873" s="11" t="s">
        <v>4823</v>
      </c>
      <c r="AU2873" s="11" t="s">
        <v>4823</v>
      </c>
      <c r="AV2873" s="11" t="s">
        <v>2676</v>
      </c>
      <c r="AW2873" s="11" t="s">
        <v>4824</v>
      </c>
      <c r="AX2873" s="11" t="s">
        <v>509</v>
      </c>
      <c r="AY2873" s="11" t="s">
        <v>1747</v>
      </c>
      <c r="AZ2873" s="11">
        <v>108</v>
      </c>
      <c r="BA2873" s="11">
        <v>39</v>
      </c>
      <c r="BC2873" s="11" t="s">
        <v>5124</v>
      </c>
    </row>
    <row r="2874" spans="1:55" x14ac:dyDescent="0.25">
      <c r="A2874" t="str">
        <f t="shared" si="50"/>
        <v>С/919Болезнь Ньюкасла уровень антител</v>
      </c>
      <c r="B2874" t="str">
        <f>IF(E2874="","",INDEX(Лаборатории!A:A,MATCH('Производственный контроль'!E2874,Лаборатории!B:B,0)))</f>
        <v xml:space="preserve">КУРИНОЕ ЦАРСТВО АО </v>
      </c>
      <c r="C2874" t="str">
        <f>IF(E2874="","",VLOOKUP(E2874,Лаборатории!B:D,3,0))</f>
        <v>U377_CHL</v>
      </c>
      <c r="D2874" s="12">
        <v>45796</v>
      </c>
      <c r="E2874" s="150" t="s">
        <v>793</v>
      </c>
      <c r="F2874" s="11" t="s">
        <v>371</v>
      </c>
      <c r="G2874" s="11" t="s">
        <v>509</v>
      </c>
      <c r="H2874" s="11" t="s">
        <v>312</v>
      </c>
      <c r="I2874" s="11" t="s">
        <v>3434</v>
      </c>
      <c r="J2874" t="str">
        <f>IF(L2874="","",VLOOKUP(L2874,Продукция!B:D,3,0))</f>
        <v>Биологический_материал</v>
      </c>
      <c r="K2874" t="str">
        <f>IF(L2874="","",VLOOKUP(L2874,Продукция!B:C,2,0))</f>
        <v>Сыворотка крови</v>
      </c>
      <c r="L2874" s="155" t="s">
        <v>302</v>
      </c>
      <c r="M2874">
        <f>IF(L2874="","",VLOOKUP(L2874,Продукция!B:L,11,0))</f>
        <v>0</v>
      </c>
      <c r="N2874" s="150" t="s">
        <v>873</v>
      </c>
      <c r="P2874" s="150" t="s">
        <v>340</v>
      </c>
      <c r="Q2874" s="150" t="s">
        <v>854</v>
      </c>
      <c r="R2874" s="153" t="s">
        <v>5075</v>
      </c>
      <c r="S2874" s="11">
        <v>20</v>
      </c>
      <c r="T2874" s="11" t="s">
        <v>5292</v>
      </c>
      <c r="V2874" s="14">
        <v>45789</v>
      </c>
      <c r="Z2874" s="162" t="s">
        <v>4823</v>
      </c>
      <c r="AA2874" s="15">
        <v>0.59722222222222221</v>
      </c>
      <c r="AB2874" t="str">
        <f>IF(L2874="","",VLOOKUP(L2874&amp;I2874,Продукция!A:I,9,0))</f>
        <v>рекомендация производителя набора</v>
      </c>
      <c r="AC2874" s="14">
        <v>45798</v>
      </c>
      <c r="AD2874" s="11" t="s">
        <v>2676</v>
      </c>
      <c r="AE2874" s="11" t="s">
        <v>4823</v>
      </c>
      <c r="AF2874" t="str">
        <f>IF(AD2874="","",VLOOKUP(AD2874,'Сотрудники и ссылки'!A:B,2,0))</f>
        <v>Серолог</v>
      </c>
      <c r="AG2874">
        <f>IF(AD2874="","",VLOOKUP(AD2874,'Сотрудники и ссылки'!A:C,3,0))</f>
        <v>20007746</v>
      </c>
      <c r="AH2874" s="11" t="s">
        <v>2676</v>
      </c>
      <c r="AI2874" t="str">
        <f>IF(AH2874="","",VLOOKUP(AH2874,'Сотрудники и ссылки'!A:B,2,0))</f>
        <v>Серолог</v>
      </c>
      <c r="AJ2874">
        <f>IF(AH2874="","",VLOOKUP(AH2874,'Сотрудники и ссылки'!A:C,3,0))</f>
        <v>20007746</v>
      </c>
      <c r="AK2874" s="14">
        <v>45798</v>
      </c>
      <c r="AL2874" s="2">
        <f>IF(AK2874="","",AK2874+VLOOKUP(I2874,'Вид исследования'!B:E,4,0))</f>
        <v>45799</v>
      </c>
      <c r="AM2874" s="2">
        <f>IF(AK2874="","",AK2874+VLOOKUP(I2874,'Вид исследования'!B:F,5,0))</f>
        <v>45799</v>
      </c>
      <c r="AN2874" s="14">
        <v>45798</v>
      </c>
      <c r="AP2874" s="11" t="s">
        <v>189</v>
      </c>
      <c r="AQ2874" t="str">
        <f>IFERROR(IF(L2874="","",VLOOKUP(L2874&amp;I2874,Продукция!A:K,11,0)),"обратитесь к админ справочника")</f>
        <v>согласно рекомендациям производителя теста</v>
      </c>
      <c r="AR2874" s="11" t="s">
        <v>4823</v>
      </c>
      <c r="AS2874" t="str">
        <f>IFERROR(IF(L2874="","",VLOOKUP(L2874&amp;I2874,Продукция!A:J,10,0)),"обратитесь к админ справочника")</f>
        <v>инструкция по применению набора РЗГА Ньюкасла</v>
      </c>
      <c r="AT2874" s="11" t="s">
        <v>4823</v>
      </c>
      <c r="AU2874" s="11" t="s">
        <v>4823</v>
      </c>
      <c r="AV2874" s="11" t="s">
        <v>2676</v>
      </c>
      <c r="AW2874" s="11" t="s">
        <v>4824</v>
      </c>
      <c r="AX2874" s="11" t="s">
        <v>509</v>
      </c>
      <c r="AY2874" s="11" t="s">
        <v>1748</v>
      </c>
      <c r="AZ2874" s="11">
        <v>108</v>
      </c>
      <c r="BA2874" s="11">
        <v>39</v>
      </c>
      <c r="BC2874" s="11" t="s">
        <v>5124</v>
      </c>
    </row>
    <row r="2875" spans="1:55" x14ac:dyDescent="0.25">
      <c r="A2875" t="str">
        <f t="shared" si="50"/>
        <v>С/919Болезнь Ньюкасла уровень антител</v>
      </c>
      <c r="B2875" t="str">
        <f>IF(E2875="","",INDEX(Лаборатории!A:A,MATCH('Производственный контроль'!E2875,Лаборатории!B:B,0)))</f>
        <v xml:space="preserve">КУРИНОЕ ЦАРСТВО АО </v>
      </c>
      <c r="C2875" t="str">
        <f>IF(E2875="","",VLOOKUP(E2875,Лаборатории!B:D,3,0))</f>
        <v>U377_CHL</v>
      </c>
      <c r="D2875" s="12">
        <v>45796</v>
      </c>
      <c r="E2875" s="150" t="s">
        <v>793</v>
      </c>
      <c r="F2875" s="11" t="s">
        <v>371</v>
      </c>
      <c r="G2875" s="11" t="s">
        <v>509</v>
      </c>
      <c r="H2875" s="11" t="s">
        <v>312</v>
      </c>
      <c r="I2875" s="11" t="s">
        <v>3434</v>
      </c>
      <c r="J2875" t="str">
        <f>IF(L2875="","",VLOOKUP(L2875,Продукция!B:D,3,0))</f>
        <v>Биологический_материал</v>
      </c>
      <c r="K2875" t="str">
        <f>IF(L2875="","",VLOOKUP(L2875,Продукция!B:C,2,0))</f>
        <v>Сыворотка крови</v>
      </c>
      <c r="L2875" s="155" t="s">
        <v>302</v>
      </c>
      <c r="M2875">
        <f>IF(L2875="","",VLOOKUP(L2875,Продукция!B:L,11,0))</f>
        <v>0</v>
      </c>
      <c r="N2875" s="150" t="s">
        <v>873</v>
      </c>
      <c r="P2875" s="150" t="s">
        <v>340</v>
      </c>
      <c r="Q2875" s="150" t="s">
        <v>854</v>
      </c>
      <c r="R2875" s="153" t="s">
        <v>5076</v>
      </c>
      <c r="S2875" s="11">
        <v>20</v>
      </c>
      <c r="T2875" s="11" t="s">
        <v>5292</v>
      </c>
      <c r="V2875" s="14">
        <v>45789</v>
      </c>
      <c r="Z2875" s="162" t="s">
        <v>4823</v>
      </c>
      <c r="AA2875" s="15">
        <v>0.59722222222222221</v>
      </c>
      <c r="AB2875" t="str">
        <f>IF(L2875="","",VLOOKUP(L2875&amp;I2875,Продукция!A:I,9,0))</f>
        <v>рекомендация производителя набора</v>
      </c>
      <c r="AC2875" s="14">
        <v>45798</v>
      </c>
      <c r="AD2875" s="11" t="s">
        <v>2676</v>
      </c>
      <c r="AE2875" s="11" t="s">
        <v>4823</v>
      </c>
      <c r="AF2875" t="str">
        <f>IF(AD2875="","",VLOOKUP(AD2875,'Сотрудники и ссылки'!A:B,2,0))</f>
        <v>Серолог</v>
      </c>
      <c r="AG2875">
        <f>IF(AD2875="","",VLOOKUP(AD2875,'Сотрудники и ссылки'!A:C,3,0))</f>
        <v>20007746</v>
      </c>
      <c r="AH2875" s="11" t="s">
        <v>2676</v>
      </c>
      <c r="AI2875" t="str">
        <f>IF(AH2875="","",VLOOKUP(AH2875,'Сотрудники и ссылки'!A:B,2,0))</f>
        <v>Серолог</v>
      </c>
      <c r="AJ2875">
        <f>IF(AH2875="","",VLOOKUP(AH2875,'Сотрудники и ссылки'!A:C,3,0))</f>
        <v>20007746</v>
      </c>
      <c r="AK2875" s="14">
        <v>45798</v>
      </c>
      <c r="AL2875" s="2">
        <f>IF(AK2875="","",AK2875+VLOOKUP(I2875,'Вид исследования'!B:E,4,0))</f>
        <v>45799</v>
      </c>
      <c r="AM2875" s="2">
        <f>IF(AK2875="","",AK2875+VLOOKUP(I2875,'Вид исследования'!B:F,5,0))</f>
        <v>45799</v>
      </c>
      <c r="AN2875" s="14">
        <v>45798</v>
      </c>
      <c r="AP2875" s="11" t="s">
        <v>189</v>
      </c>
      <c r="AQ2875" t="str">
        <f>IFERROR(IF(L2875="","",VLOOKUP(L2875&amp;I2875,Продукция!A:K,11,0)),"обратитесь к админ справочника")</f>
        <v>согласно рекомендациям производителя теста</v>
      </c>
      <c r="AR2875" s="11" t="s">
        <v>4823</v>
      </c>
      <c r="AS2875" t="str">
        <f>IFERROR(IF(L2875="","",VLOOKUP(L2875&amp;I2875,Продукция!A:J,10,0)),"обратитесь к админ справочника")</f>
        <v>инструкция по применению набора РЗГА Ньюкасла</v>
      </c>
      <c r="AT2875" s="11" t="s">
        <v>4823</v>
      </c>
      <c r="AU2875" s="11" t="s">
        <v>4823</v>
      </c>
      <c r="AV2875" s="11" t="s">
        <v>2676</v>
      </c>
      <c r="AW2875" s="11" t="s">
        <v>4824</v>
      </c>
      <c r="AX2875" s="11" t="s">
        <v>509</v>
      </c>
      <c r="AY2875" s="11" t="s">
        <v>1749</v>
      </c>
      <c r="AZ2875" s="11">
        <v>108</v>
      </c>
      <c r="BA2875" s="11">
        <v>39</v>
      </c>
      <c r="BC2875" s="11" t="s">
        <v>5124</v>
      </c>
    </row>
    <row r="2876" spans="1:55" x14ac:dyDescent="0.25">
      <c r="A2876" t="str">
        <f t="shared" si="50"/>
        <v>С/919Болезнь Ньюкасла уровень антител</v>
      </c>
      <c r="B2876" t="str">
        <f>IF(E2876="","",INDEX(Лаборатории!A:A,MATCH('Производственный контроль'!E2876,Лаборатории!B:B,0)))</f>
        <v xml:space="preserve">КУРИНОЕ ЦАРСТВО АО </v>
      </c>
      <c r="C2876" t="str">
        <f>IF(E2876="","",VLOOKUP(E2876,Лаборатории!B:D,3,0))</f>
        <v>U377_CHL</v>
      </c>
      <c r="D2876" s="12">
        <v>45796</v>
      </c>
      <c r="E2876" s="150" t="s">
        <v>793</v>
      </c>
      <c r="F2876" s="11" t="s">
        <v>371</v>
      </c>
      <c r="G2876" s="11" t="s">
        <v>509</v>
      </c>
      <c r="H2876" s="11" t="s">
        <v>312</v>
      </c>
      <c r="I2876" s="11" t="s">
        <v>3434</v>
      </c>
      <c r="J2876" t="str">
        <f>IF(L2876="","",VLOOKUP(L2876,Продукция!B:D,3,0))</f>
        <v>Биологический_материал</v>
      </c>
      <c r="K2876" t="str">
        <f>IF(L2876="","",VLOOKUP(L2876,Продукция!B:C,2,0))</f>
        <v>Сыворотка крови</v>
      </c>
      <c r="L2876" s="155" t="s">
        <v>302</v>
      </c>
      <c r="M2876">
        <f>IF(L2876="","",VLOOKUP(L2876,Продукция!B:L,11,0))</f>
        <v>0</v>
      </c>
      <c r="N2876" s="150" t="s">
        <v>873</v>
      </c>
      <c r="P2876" s="150" t="s">
        <v>340</v>
      </c>
      <c r="Q2876" s="150" t="s">
        <v>854</v>
      </c>
      <c r="R2876" s="153" t="s">
        <v>5077</v>
      </c>
      <c r="S2876" s="11">
        <v>20</v>
      </c>
      <c r="T2876" s="11" t="s">
        <v>5292</v>
      </c>
      <c r="V2876" s="14">
        <v>45789</v>
      </c>
      <c r="Z2876" s="162" t="s">
        <v>4823</v>
      </c>
      <c r="AA2876" s="15">
        <v>0.59722222222222221</v>
      </c>
      <c r="AB2876" t="str">
        <f>IF(L2876="","",VLOOKUP(L2876&amp;I2876,Продукция!A:I,9,0))</f>
        <v>рекомендация производителя набора</v>
      </c>
      <c r="AC2876" s="14">
        <v>45798</v>
      </c>
      <c r="AD2876" s="11" t="s">
        <v>2676</v>
      </c>
      <c r="AE2876" s="11" t="s">
        <v>4823</v>
      </c>
      <c r="AF2876" t="str">
        <f>IF(AD2876="","",VLOOKUP(AD2876,'Сотрудники и ссылки'!A:B,2,0))</f>
        <v>Серолог</v>
      </c>
      <c r="AG2876">
        <f>IF(AD2876="","",VLOOKUP(AD2876,'Сотрудники и ссылки'!A:C,3,0))</f>
        <v>20007746</v>
      </c>
      <c r="AH2876" s="11" t="s">
        <v>2676</v>
      </c>
      <c r="AI2876" t="str">
        <f>IF(AH2876="","",VLOOKUP(AH2876,'Сотрудники и ссылки'!A:B,2,0))</f>
        <v>Серолог</v>
      </c>
      <c r="AJ2876">
        <f>IF(AH2876="","",VLOOKUP(AH2876,'Сотрудники и ссылки'!A:C,3,0))</f>
        <v>20007746</v>
      </c>
      <c r="AK2876" s="14">
        <v>45798</v>
      </c>
      <c r="AL2876" s="2">
        <f>IF(AK2876="","",AK2876+VLOOKUP(I2876,'Вид исследования'!B:E,4,0))</f>
        <v>45799</v>
      </c>
      <c r="AM2876" s="2">
        <f>IF(AK2876="","",AK2876+VLOOKUP(I2876,'Вид исследования'!B:F,5,0))</f>
        <v>45799</v>
      </c>
      <c r="AN2876" s="14">
        <v>45798</v>
      </c>
      <c r="AP2876" s="11" t="s">
        <v>189</v>
      </c>
      <c r="AQ2876" t="str">
        <f>IFERROR(IF(L2876="","",VLOOKUP(L2876&amp;I2876,Продукция!A:K,11,0)),"обратитесь к админ справочника")</f>
        <v>согласно рекомендациям производителя теста</v>
      </c>
      <c r="AR2876" s="11" t="s">
        <v>4823</v>
      </c>
      <c r="AS2876" t="str">
        <f>IFERROR(IF(L2876="","",VLOOKUP(L2876&amp;I2876,Продукция!A:J,10,0)),"обратитесь к админ справочника")</f>
        <v>инструкция по применению набора РЗГА Ньюкасла</v>
      </c>
      <c r="AT2876" s="11" t="s">
        <v>4823</v>
      </c>
      <c r="AU2876" s="11" t="s">
        <v>4823</v>
      </c>
      <c r="AV2876" s="11" t="s">
        <v>2676</v>
      </c>
      <c r="AW2876" s="11" t="s">
        <v>4824</v>
      </c>
      <c r="AX2876" s="11" t="s">
        <v>509</v>
      </c>
      <c r="AY2876" s="11" t="s">
        <v>1750</v>
      </c>
      <c r="AZ2876" s="11">
        <v>108</v>
      </c>
      <c r="BA2876" s="11">
        <v>39</v>
      </c>
      <c r="BC2876" s="11" t="s">
        <v>5124</v>
      </c>
    </row>
    <row r="2877" spans="1:55" x14ac:dyDescent="0.25">
      <c r="A2877" t="str">
        <f t="shared" si="50"/>
        <v>С/919Болезнь Ньюкасла уровень антител</v>
      </c>
      <c r="B2877" t="str">
        <f>IF(E2877="","",INDEX(Лаборатории!A:A,MATCH('Производственный контроль'!E2877,Лаборатории!B:B,0)))</f>
        <v xml:space="preserve">КУРИНОЕ ЦАРСТВО АО </v>
      </c>
      <c r="C2877" t="str">
        <f>IF(E2877="","",VLOOKUP(E2877,Лаборатории!B:D,3,0))</f>
        <v>U377_CHL</v>
      </c>
      <c r="D2877" s="12">
        <v>45796</v>
      </c>
      <c r="E2877" s="150" t="s">
        <v>793</v>
      </c>
      <c r="F2877" s="11" t="s">
        <v>371</v>
      </c>
      <c r="G2877" s="11" t="s">
        <v>509</v>
      </c>
      <c r="H2877" s="11" t="s">
        <v>312</v>
      </c>
      <c r="I2877" s="11" t="s">
        <v>3434</v>
      </c>
      <c r="J2877" t="str">
        <f>IF(L2877="","",VLOOKUP(L2877,Продукция!B:D,3,0))</f>
        <v>Биологический_материал</v>
      </c>
      <c r="K2877" t="str">
        <f>IF(L2877="","",VLOOKUP(L2877,Продукция!B:C,2,0))</f>
        <v>Сыворотка крови</v>
      </c>
      <c r="L2877" s="155" t="s">
        <v>302</v>
      </c>
      <c r="M2877">
        <f>IF(L2877="","",VLOOKUP(L2877,Продукция!B:L,11,0))</f>
        <v>0</v>
      </c>
      <c r="N2877" s="150" t="s">
        <v>873</v>
      </c>
      <c r="P2877" s="150" t="s">
        <v>340</v>
      </c>
      <c r="Q2877" s="150" t="s">
        <v>854</v>
      </c>
      <c r="R2877" s="153" t="s">
        <v>5078</v>
      </c>
      <c r="S2877" s="11">
        <v>20</v>
      </c>
      <c r="T2877" s="11" t="s">
        <v>5292</v>
      </c>
      <c r="V2877" s="14">
        <v>45789</v>
      </c>
      <c r="Z2877" s="162" t="s">
        <v>4823</v>
      </c>
      <c r="AA2877" s="15">
        <v>0.59722222222222221</v>
      </c>
      <c r="AB2877" t="str">
        <f>IF(L2877="","",VLOOKUP(L2877&amp;I2877,Продукция!A:I,9,0))</f>
        <v>рекомендация производителя набора</v>
      </c>
      <c r="AC2877" s="14">
        <v>45798</v>
      </c>
      <c r="AD2877" s="11" t="s">
        <v>2676</v>
      </c>
      <c r="AE2877" s="11" t="s">
        <v>4823</v>
      </c>
      <c r="AF2877" t="str">
        <f>IF(AD2877="","",VLOOKUP(AD2877,'Сотрудники и ссылки'!A:B,2,0))</f>
        <v>Серолог</v>
      </c>
      <c r="AG2877">
        <f>IF(AD2877="","",VLOOKUP(AD2877,'Сотрудники и ссылки'!A:C,3,0))</f>
        <v>20007746</v>
      </c>
      <c r="AH2877" s="11" t="s">
        <v>2676</v>
      </c>
      <c r="AI2877" t="str">
        <f>IF(AH2877="","",VLOOKUP(AH2877,'Сотрудники и ссылки'!A:B,2,0))</f>
        <v>Серолог</v>
      </c>
      <c r="AJ2877">
        <f>IF(AH2877="","",VLOOKUP(AH2877,'Сотрудники и ссылки'!A:C,3,0))</f>
        <v>20007746</v>
      </c>
      <c r="AK2877" s="14">
        <v>45798</v>
      </c>
      <c r="AL2877" s="2">
        <f>IF(AK2877="","",AK2877+VLOOKUP(I2877,'Вид исследования'!B:E,4,0))</f>
        <v>45799</v>
      </c>
      <c r="AM2877" s="2">
        <f>IF(AK2877="","",AK2877+VLOOKUP(I2877,'Вид исследования'!B:F,5,0))</f>
        <v>45799</v>
      </c>
      <c r="AN2877" s="14">
        <v>45798</v>
      </c>
      <c r="AP2877" s="11" t="s">
        <v>189</v>
      </c>
      <c r="AQ2877" t="str">
        <f>IFERROR(IF(L2877="","",VLOOKUP(L2877&amp;I2877,Продукция!A:K,11,0)),"обратитесь к админ справочника")</f>
        <v>согласно рекомендациям производителя теста</v>
      </c>
      <c r="AR2877" s="11" t="s">
        <v>4823</v>
      </c>
      <c r="AS2877" t="str">
        <f>IFERROR(IF(L2877="","",VLOOKUP(L2877&amp;I2877,Продукция!A:J,10,0)),"обратитесь к админ справочника")</f>
        <v>инструкция по применению набора РЗГА Ньюкасла</v>
      </c>
      <c r="AT2877" s="11" t="s">
        <v>4823</v>
      </c>
      <c r="AU2877" s="11" t="s">
        <v>4823</v>
      </c>
      <c r="AV2877" s="11" t="s">
        <v>2676</v>
      </c>
      <c r="AW2877" s="11" t="s">
        <v>4824</v>
      </c>
      <c r="AX2877" s="11" t="s">
        <v>509</v>
      </c>
      <c r="AY2877" s="11" t="s">
        <v>1751</v>
      </c>
      <c r="AZ2877" s="11">
        <v>108</v>
      </c>
      <c r="BA2877" s="11">
        <v>39</v>
      </c>
      <c r="BC2877" s="11" t="s">
        <v>5124</v>
      </c>
    </row>
    <row r="2878" spans="1:55" x14ac:dyDescent="0.25">
      <c r="A2878" t="str">
        <f t="shared" si="50"/>
        <v>С/919Болезнь Ньюкасла уровень антител</v>
      </c>
      <c r="B2878" t="str">
        <f>IF(E2878="","",INDEX(Лаборатории!A:A,MATCH('Производственный контроль'!E2878,Лаборатории!B:B,0)))</f>
        <v xml:space="preserve">КУРИНОЕ ЦАРСТВО АО </v>
      </c>
      <c r="C2878" t="str">
        <f>IF(E2878="","",VLOOKUP(E2878,Лаборатории!B:D,3,0))</f>
        <v>U377_CHL</v>
      </c>
      <c r="D2878" s="12">
        <v>45796</v>
      </c>
      <c r="E2878" s="150" t="s">
        <v>793</v>
      </c>
      <c r="F2878" s="11" t="s">
        <v>371</v>
      </c>
      <c r="G2878" s="11" t="s">
        <v>509</v>
      </c>
      <c r="H2878" s="11" t="s">
        <v>312</v>
      </c>
      <c r="I2878" s="11" t="s">
        <v>3434</v>
      </c>
      <c r="J2878" t="str">
        <f>IF(L2878="","",VLOOKUP(L2878,Продукция!B:D,3,0))</f>
        <v>Биологический_материал</v>
      </c>
      <c r="K2878" t="str">
        <f>IF(L2878="","",VLOOKUP(L2878,Продукция!B:C,2,0))</f>
        <v>Сыворотка крови</v>
      </c>
      <c r="L2878" s="155" t="s">
        <v>302</v>
      </c>
      <c r="M2878">
        <f>IF(L2878="","",VLOOKUP(L2878,Продукция!B:L,11,0))</f>
        <v>0</v>
      </c>
      <c r="N2878" s="150" t="s">
        <v>873</v>
      </c>
      <c r="P2878" s="150" t="s">
        <v>340</v>
      </c>
      <c r="Q2878" s="150" t="s">
        <v>854</v>
      </c>
      <c r="R2878" s="153" t="s">
        <v>5079</v>
      </c>
      <c r="S2878" s="11">
        <v>20</v>
      </c>
      <c r="T2878" s="11" t="s">
        <v>5292</v>
      </c>
      <c r="V2878" s="14">
        <v>45788</v>
      </c>
      <c r="Z2878" s="162" t="s">
        <v>4823</v>
      </c>
      <c r="AA2878" s="15">
        <v>0.59722222222222221</v>
      </c>
      <c r="AB2878" t="str">
        <f>IF(L2878="","",VLOOKUP(L2878&amp;I2878,Продукция!A:I,9,0))</f>
        <v>рекомендация производителя набора</v>
      </c>
      <c r="AC2878" s="14">
        <v>45798</v>
      </c>
      <c r="AD2878" s="11" t="s">
        <v>2676</v>
      </c>
      <c r="AE2878" s="11" t="s">
        <v>4823</v>
      </c>
      <c r="AF2878" t="str">
        <f>IF(AD2878="","",VLOOKUP(AD2878,'Сотрудники и ссылки'!A:B,2,0))</f>
        <v>Серолог</v>
      </c>
      <c r="AG2878">
        <f>IF(AD2878="","",VLOOKUP(AD2878,'Сотрудники и ссылки'!A:C,3,0))</f>
        <v>20007746</v>
      </c>
      <c r="AH2878" s="11" t="s">
        <v>2676</v>
      </c>
      <c r="AI2878" t="str">
        <f>IF(AH2878="","",VLOOKUP(AH2878,'Сотрудники и ссылки'!A:B,2,0))</f>
        <v>Серолог</v>
      </c>
      <c r="AJ2878">
        <f>IF(AH2878="","",VLOOKUP(AH2878,'Сотрудники и ссылки'!A:C,3,0))</f>
        <v>20007746</v>
      </c>
      <c r="AK2878" s="14">
        <v>45798</v>
      </c>
      <c r="AL2878" s="2">
        <f>IF(AK2878="","",AK2878+VLOOKUP(I2878,'Вид исследования'!B:E,4,0))</f>
        <v>45799</v>
      </c>
      <c r="AM2878" s="2">
        <f>IF(AK2878="","",AK2878+VLOOKUP(I2878,'Вид исследования'!B:F,5,0))</f>
        <v>45799</v>
      </c>
      <c r="AN2878" s="14">
        <v>45798</v>
      </c>
      <c r="AP2878" s="11" t="s">
        <v>189</v>
      </c>
      <c r="AQ2878" t="str">
        <f>IFERROR(IF(L2878="","",VLOOKUP(L2878&amp;I2878,Продукция!A:K,11,0)),"обратитесь к админ справочника")</f>
        <v>согласно рекомендациям производителя теста</v>
      </c>
      <c r="AR2878" s="11" t="s">
        <v>4823</v>
      </c>
      <c r="AS2878" t="str">
        <f>IFERROR(IF(L2878="","",VLOOKUP(L2878&amp;I2878,Продукция!A:J,10,0)),"обратитесь к админ справочника")</f>
        <v>инструкция по применению набора РЗГА Ньюкасла</v>
      </c>
      <c r="AT2878" s="11" t="s">
        <v>4823</v>
      </c>
      <c r="AU2878" s="11" t="s">
        <v>4823</v>
      </c>
      <c r="AV2878" s="11" t="s">
        <v>2676</v>
      </c>
      <c r="AW2878" s="11" t="s">
        <v>4824</v>
      </c>
      <c r="AX2878" s="11" t="s">
        <v>509</v>
      </c>
      <c r="AY2878" s="11" t="s">
        <v>1752</v>
      </c>
      <c r="AZ2878" s="11">
        <v>108</v>
      </c>
      <c r="BA2878" s="11">
        <v>39</v>
      </c>
      <c r="BC2878" s="11" t="s">
        <v>5124</v>
      </c>
    </row>
    <row r="2879" spans="1:55" x14ac:dyDescent="0.25">
      <c r="A2879" t="str">
        <f t="shared" si="50"/>
        <v>С/919Болезнь Ньюкасла уровень антител</v>
      </c>
      <c r="B2879" t="str">
        <f>IF(E2879="","",INDEX(Лаборатории!A:A,MATCH('Производственный контроль'!E2879,Лаборатории!B:B,0)))</f>
        <v xml:space="preserve">КУРИНОЕ ЦАРСТВО АО </v>
      </c>
      <c r="C2879" t="str">
        <f>IF(E2879="","",VLOOKUP(E2879,Лаборатории!B:D,3,0))</f>
        <v>U377_CHL</v>
      </c>
      <c r="D2879" s="12">
        <v>45796</v>
      </c>
      <c r="E2879" s="150" t="s">
        <v>793</v>
      </c>
      <c r="F2879" s="11" t="s">
        <v>371</v>
      </c>
      <c r="G2879" s="11" t="s">
        <v>509</v>
      </c>
      <c r="H2879" s="11" t="s">
        <v>312</v>
      </c>
      <c r="I2879" s="11" t="s">
        <v>3434</v>
      </c>
      <c r="J2879" t="str">
        <f>IF(L2879="","",VLOOKUP(L2879,Продукция!B:D,3,0))</f>
        <v>Биологический_материал</v>
      </c>
      <c r="K2879" t="str">
        <f>IF(L2879="","",VLOOKUP(L2879,Продукция!B:C,2,0))</f>
        <v>Сыворотка крови</v>
      </c>
      <c r="L2879" s="155" t="s">
        <v>302</v>
      </c>
      <c r="M2879">
        <f>IF(L2879="","",VLOOKUP(L2879,Продукция!B:L,11,0))</f>
        <v>0</v>
      </c>
      <c r="N2879" s="150" t="s">
        <v>873</v>
      </c>
      <c r="P2879" s="150" t="s">
        <v>340</v>
      </c>
      <c r="Q2879" s="150" t="s">
        <v>854</v>
      </c>
      <c r="R2879" s="153" t="s">
        <v>5080</v>
      </c>
      <c r="S2879" s="11">
        <v>20</v>
      </c>
      <c r="T2879" s="11" t="s">
        <v>5292</v>
      </c>
      <c r="V2879" s="14">
        <v>45788</v>
      </c>
      <c r="Z2879" s="162" t="s">
        <v>4823</v>
      </c>
      <c r="AA2879" s="15">
        <v>0.59722222222222221</v>
      </c>
      <c r="AB2879" t="str">
        <f>IF(L2879="","",VLOOKUP(L2879&amp;I2879,Продукция!A:I,9,0))</f>
        <v>рекомендация производителя набора</v>
      </c>
      <c r="AC2879" s="14">
        <v>45798</v>
      </c>
      <c r="AD2879" s="11" t="s">
        <v>2676</v>
      </c>
      <c r="AE2879" s="11" t="s">
        <v>4823</v>
      </c>
      <c r="AF2879" t="str">
        <f>IF(AD2879="","",VLOOKUP(AD2879,'Сотрудники и ссылки'!A:B,2,0))</f>
        <v>Серолог</v>
      </c>
      <c r="AG2879">
        <f>IF(AD2879="","",VLOOKUP(AD2879,'Сотрудники и ссылки'!A:C,3,0))</f>
        <v>20007746</v>
      </c>
      <c r="AH2879" s="11" t="s">
        <v>2676</v>
      </c>
      <c r="AI2879" t="str">
        <f>IF(AH2879="","",VLOOKUP(AH2879,'Сотрудники и ссылки'!A:B,2,0))</f>
        <v>Серолог</v>
      </c>
      <c r="AJ2879">
        <f>IF(AH2879="","",VLOOKUP(AH2879,'Сотрудники и ссылки'!A:C,3,0))</f>
        <v>20007746</v>
      </c>
      <c r="AK2879" s="14">
        <v>45798</v>
      </c>
      <c r="AL2879" s="2">
        <f>IF(AK2879="","",AK2879+VLOOKUP(I2879,'Вид исследования'!B:E,4,0))</f>
        <v>45799</v>
      </c>
      <c r="AM2879" s="2">
        <f>IF(AK2879="","",AK2879+VLOOKUP(I2879,'Вид исследования'!B:F,5,0))</f>
        <v>45799</v>
      </c>
      <c r="AN2879" s="14">
        <v>45798</v>
      </c>
      <c r="AP2879" s="11" t="s">
        <v>189</v>
      </c>
      <c r="AQ2879" t="str">
        <f>IFERROR(IF(L2879="","",VLOOKUP(L2879&amp;I2879,Продукция!A:K,11,0)),"обратитесь к админ справочника")</f>
        <v>согласно рекомендациям производителя теста</v>
      </c>
      <c r="AR2879" s="11" t="s">
        <v>4823</v>
      </c>
      <c r="AS2879" t="str">
        <f>IFERROR(IF(L2879="","",VLOOKUP(L2879&amp;I2879,Продукция!A:J,10,0)),"обратитесь к админ справочника")</f>
        <v>инструкция по применению набора РЗГА Ньюкасла</v>
      </c>
      <c r="AT2879" s="11" t="s">
        <v>4823</v>
      </c>
      <c r="AU2879" s="11" t="s">
        <v>4823</v>
      </c>
      <c r="AV2879" s="11" t="s">
        <v>2676</v>
      </c>
      <c r="AW2879" s="11" t="s">
        <v>4824</v>
      </c>
      <c r="AX2879" s="11" t="s">
        <v>509</v>
      </c>
      <c r="AY2879" s="11" t="s">
        <v>1753</v>
      </c>
      <c r="AZ2879" s="11">
        <v>108</v>
      </c>
      <c r="BA2879" s="11">
        <v>39</v>
      </c>
      <c r="BC2879" s="11" t="s">
        <v>5124</v>
      </c>
    </row>
    <row r="2880" spans="1:55" x14ac:dyDescent="0.25">
      <c r="A2880" t="str">
        <f t="shared" si="50"/>
        <v>С/919Вирус гриппа птиц подтипа H9 уровень антител (ВНИИЗЖ)</v>
      </c>
      <c r="B2880" t="str">
        <f>IF(E2880="","",INDEX(Лаборатории!A:A,MATCH('Производственный контроль'!E2880,Лаборатории!B:B,0)))</f>
        <v xml:space="preserve">КУРИНОЕ ЦАРСТВО АО </v>
      </c>
      <c r="C2880" t="str">
        <f>IF(E2880="","",VLOOKUP(E2880,Лаборатории!B:D,3,0))</f>
        <v>U377_CHL</v>
      </c>
      <c r="D2880" s="12">
        <v>45796</v>
      </c>
      <c r="E2880" s="150" t="s">
        <v>793</v>
      </c>
      <c r="F2880" s="11" t="s">
        <v>371</v>
      </c>
      <c r="G2880" s="11" t="s">
        <v>509</v>
      </c>
      <c r="H2880" s="11" t="s">
        <v>312</v>
      </c>
      <c r="I2880" s="11" t="s">
        <v>3435</v>
      </c>
      <c r="J2880" t="str">
        <f>IF(L2880="","",VLOOKUP(L2880,Продукция!B:D,3,0))</f>
        <v>Биологический_материал</v>
      </c>
      <c r="K2880" t="str">
        <f>IF(L2880="","",VLOOKUP(L2880,Продукция!B:C,2,0))</f>
        <v>Сыворотка крови</v>
      </c>
      <c r="L2880" s="155" t="s">
        <v>302</v>
      </c>
      <c r="M2880">
        <f>IF(L2880="","",VLOOKUP(L2880,Продукция!B:L,11,0))</f>
        <v>0</v>
      </c>
      <c r="N2880" s="150" t="s">
        <v>873</v>
      </c>
      <c r="P2880" s="150" t="s">
        <v>340</v>
      </c>
      <c r="Q2880" s="150" t="s">
        <v>854</v>
      </c>
      <c r="R2880" s="153" t="s">
        <v>5067</v>
      </c>
      <c r="S2880" s="11">
        <v>20</v>
      </c>
      <c r="T2880" s="11" t="s">
        <v>5292</v>
      </c>
      <c r="V2880" s="14">
        <v>45790</v>
      </c>
      <c r="Z2880" s="162" t="s">
        <v>4823</v>
      </c>
      <c r="AA2880" s="15">
        <v>0.59722222222222221</v>
      </c>
      <c r="AB2880" t="str">
        <f>IF(L2880="","",VLOOKUP(L2880&amp;I2880,Продукция!A:I,9,0))</f>
        <v>рекомендация производителя набора</v>
      </c>
      <c r="AC2880" s="14">
        <v>45799</v>
      </c>
      <c r="AD2880" s="11" t="s">
        <v>2673</v>
      </c>
      <c r="AE2880" s="11" t="s">
        <v>4823</v>
      </c>
      <c r="AF2880" t="str">
        <f>IF(AD2880="","",VLOOKUP(AD2880,'Сотрудники и ссылки'!A:B,2,0))</f>
        <v>Серолог</v>
      </c>
      <c r="AG2880">
        <f>IF(AD2880="","",VLOOKUP(AD2880,'Сотрудники и ссылки'!A:C,3,0))</f>
        <v>20001771</v>
      </c>
      <c r="AH2880" s="11" t="s">
        <v>2673</v>
      </c>
      <c r="AI2880" t="str">
        <f>IF(AH2880="","",VLOOKUP(AH2880,'Сотрудники и ссылки'!A:B,2,0))</f>
        <v>Серолог</v>
      </c>
      <c r="AJ2880">
        <f>IF(AH2880="","",VLOOKUP(AH2880,'Сотрудники и ссылки'!A:C,3,0))</f>
        <v>20001771</v>
      </c>
      <c r="AK2880" s="14">
        <v>45799</v>
      </c>
      <c r="AL2880" s="2">
        <f>IF(AK2880="","",AK2880+VLOOKUP(I2880,'Вид исследования'!B:E,4,0))</f>
        <v>45800</v>
      </c>
      <c r="AM2880" s="2">
        <f>IF(AK2880="","",AK2880+VLOOKUP(I2880,'Вид исследования'!B:F,5,0))</f>
        <v>45800</v>
      </c>
      <c r="AN2880" s="14">
        <v>45799</v>
      </c>
      <c r="AP2880" s="11" t="s">
        <v>189</v>
      </c>
      <c r="AQ2880" t="str">
        <f>IFERROR(IF(L2880="","",VLOOKUP(L2880&amp;I2880,Продукция!A:K,11,0)),"обратитесь к админ справочника")</f>
        <v>согласно рекомендациям производителя теста</v>
      </c>
      <c r="AR2880" s="11" t="s">
        <v>4823</v>
      </c>
      <c r="AS2880" t="str">
        <f>IFERROR(IF(L2880="","",VLOOKUP(L2880&amp;I2880,Продукция!A:J,10,0)),"обратитесь к админ справочника")</f>
        <v>инструкция по применению набора AI, Н9</v>
      </c>
      <c r="AT2880" s="11" t="s">
        <v>4823</v>
      </c>
      <c r="AU2880" s="11" t="s">
        <v>4823</v>
      </c>
      <c r="AV2880" s="11" t="s">
        <v>2673</v>
      </c>
      <c r="AW2880" s="11" t="s">
        <v>4824</v>
      </c>
      <c r="AX2880" s="11" t="s">
        <v>509</v>
      </c>
      <c r="AY2880" s="11" t="s">
        <v>1740</v>
      </c>
      <c r="AZ2880" s="11">
        <v>108</v>
      </c>
      <c r="BA2880" s="11">
        <v>39</v>
      </c>
      <c r="BC2880" s="11" t="s">
        <v>5124</v>
      </c>
    </row>
    <row r="2881" spans="1:55" x14ac:dyDescent="0.25">
      <c r="A2881" t="str">
        <f t="shared" si="50"/>
        <v>С/919Вирус гриппа птиц подтипа H9 уровень антител (ВНИИЗЖ)</v>
      </c>
      <c r="B2881" t="str">
        <f>IF(E2881="","",INDEX(Лаборатории!A:A,MATCH('Производственный контроль'!E2881,Лаборатории!B:B,0)))</f>
        <v xml:space="preserve">КУРИНОЕ ЦАРСТВО АО </v>
      </c>
      <c r="C2881" t="str">
        <f>IF(E2881="","",VLOOKUP(E2881,Лаборатории!B:D,3,0))</f>
        <v>U377_CHL</v>
      </c>
      <c r="D2881" s="12">
        <v>45796</v>
      </c>
      <c r="E2881" s="150" t="s">
        <v>793</v>
      </c>
      <c r="F2881" s="11" t="s">
        <v>371</v>
      </c>
      <c r="G2881" s="11" t="s">
        <v>509</v>
      </c>
      <c r="H2881" s="11" t="s">
        <v>312</v>
      </c>
      <c r="I2881" s="11" t="s">
        <v>3435</v>
      </c>
      <c r="J2881" t="str">
        <f>IF(L2881="","",VLOOKUP(L2881,Продукция!B:D,3,0))</f>
        <v>Биологический_материал</v>
      </c>
      <c r="K2881" t="str">
        <f>IF(L2881="","",VLOOKUP(L2881,Продукция!B:C,2,0))</f>
        <v>Сыворотка крови</v>
      </c>
      <c r="L2881" s="155" t="s">
        <v>302</v>
      </c>
      <c r="M2881">
        <f>IF(L2881="","",VLOOKUP(L2881,Продукция!B:L,11,0))</f>
        <v>0</v>
      </c>
      <c r="N2881" s="150" t="s">
        <v>873</v>
      </c>
      <c r="P2881" s="150" t="s">
        <v>340</v>
      </c>
      <c r="Q2881" s="150" t="s">
        <v>854</v>
      </c>
      <c r="R2881" s="153" t="s">
        <v>5068</v>
      </c>
      <c r="S2881" s="11">
        <v>20</v>
      </c>
      <c r="T2881" s="11" t="s">
        <v>5292</v>
      </c>
      <c r="V2881" s="14">
        <v>45790</v>
      </c>
      <c r="Z2881" s="162" t="s">
        <v>4823</v>
      </c>
      <c r="AA2881" s="15">
        <v>0.59722222222222221</v>
      </c>
      <c r="AB2881" t="str">
        <f>IF(L2881="","",VLOOKUP(L2881&amp;I2881,Продукция!A:I,9,0))</f>
        <v>рекомендация производителя набора</v>
      </c>
      <c r="AC2881" s="14">
        <v>45799</v>
      </c>
      <c r="AD2881" s="11" t="s">
        <v>2673</v>
      </c>
      <c r="AE2881" s="11" t="s">
        <v>4823</v>
      </c>
      <c r="AF2881" t="str">
        <f>IF(AD2881="","",VLOOKUP(AD2881,'Сотрудники и ссылки'!A:B,2,0))</f>
        <v>Серолог</v>
      </c>
      <c r="AG2881">
        <f>IF(AD2881="","",VLOOKUP(AD2881,'Сотрудники и ссылки'!A:C,3,0))</f>
        <v>20001771</v>
      </c>
      <c r="AH2881" s="11" t="s">
        <v>2673</v>
      </c>
      <c r="AI2881" t="str">
        <f>IF(AH2881="","",VLOOKUP(AH2881,'Сотрудники и ссылки'!A:B,2,0))</f>
        <v>Серолог</v>
      </c>
      <c r="AJ2881">
        <f>IF(AH2881="","",VLOOKUP(AH2881,'Сотрудники и ссылки'!A:C,3,0))</f>
        <v>20001771</v>
      </c>
      <c r="AK2881" s="14">
        <v>45799</v>
      </c>
      <c r="AL2881" s="2">
        <f>IF(AK2881="","",AK2881+VLOOKUP(I2881,'Вид исследования'!B:E,4,0))</f>
        <v>45800</v>
      </c>
      <c r="AM2881" s="2">
        <f>IF(AK2881="","",AK2881+VLOOKUP(I2881,'Вид исследования'!B:F,5,0))</f>
        <v>45800</v>
      </c>
      <c r="AN2881" s="14">
        <v>45799</v>
      </c>
      <c r="AP2881" s="11" t="s">
        <v>189</v>
      </c>
      <c r="AQ2881" t="str">
        <f>IFERROR(IF(L2881="","",VLOOKUP(L2881&amp;I2881,Продукция!A:K,11,0)),"обратитесь к админ справочника")</f>
        <v>согласно рекомендациям производителя теста</v>
      </c>
      <c r="AR2881" s="11" t="s">
        <v>4823</v>
      </c>
      <c r="AS2881" t="str">
        <f>IFERROR(IF(L2881="","",VLOOKUP(L2881&amp;I2881,Продукция!A:J,10,0)),"обратитесь к админ справочника")</f>
        <v>инструкция по применению набора AI, Н9</v>
      </c>
      <c r="AT2881" s="11" t="s">
        <v>4823</v>
      </c>
      <c r="AU2881" s="11" t="s">
        <v>4823</v>
      </c>
      <c r="AV2881" s="11" t="s">
        <v>2673</v>
      </c>
      <c r="AW2881" s="11" t="s">
        <v>4824</v>
      </c>
      <c r="AX2881" s="11" t="s">
        <v>509</v>
      </c>
      <c r="AY2881" s="11" t="s">
        <v>1741</v>
      </c>
      <c r="AZ2881" s="11">
        <v>108</v>
      </c>
      <c r="BA2881" s="11">
        <v>39</v>
      </c>
      <c r="BC2881" s="11" t="s">
        <v>5124</v>
      </c>
    </row>
    <row r="2882" spans="1:55" x14ac:dyDescent="0.25">
      <c r="A2882" t="str">
        <f t="shared" si="50"/>
        <v>С/919Вирус гриппа птиц подтипа H9 уровень антител (ВНИИЗЖ)</v>
      </c>
      <c r="B2882" t="str">
        <f>IF(E2882="","",INDEX(Лаборатории!A:A,MATCH('Производственный контроль'!E2882,Лаборатории!B:B,0)))</f>
        <v xml:space="preserve">КУРИНОЕ ЦАРСТВО АО </v>
      </c>
      <c r="C2882" t="str">
        <f>IF(E2882="","",VLOOKUP(E2882,Лаборатории!B:D,3,0))</f>
        <v>U377_CHL</v>
      </c>
      <c r="D2882" s="12">
        <v>45796</v>
      </c>
      <c r="E2882" s="150" t="s">
        <v>793</v>
      </c>
      <c r="F2882" s="11" t="s">
        <v>371</v>
      </c>
      <c r="G2882" s="11" t="s">
        <v>509</v>
      </c>
      <c r="H2882" s="11" t="s">
        <v>312</v>
      </c>
      <c r="I2882" s="11" t="s">
        <v>3435</v>
      </c>
      <c r="J2882" t="str">
        <f>IF(L2882="","",VLOOKUP(L2882,Продукция!B:D,3,0))</f>
        <v>Биологический_материал</v>
      </c>
      <c r="K2882" t="str">
        <f>IF(L2882="","",VLOOKUP(L2882,Продукция!B:C,2,0))</f>
        <v>Сыворотка крови</v>
      </c>
      <c r="L2882" s="155" t="s">
        <v>302</v>
      </c>
      <c r="M2882">
        <f>IF(L2882="","",VLOOKUP(L2882,Продукция!B:L,11,0))</f>
        <v>0</v>
      </c>
      <c r="N2882" s="150" t="s">
        <v>873</v>
      </c>
      <c r="P2882" s="150" t="s">
        <v>340</v>
      </c>
      <c r="Q2882" s="150" t="s">
        <v>854</v>
      </c>
      <c r="R2882" s="153" t="s">
        <v>5069</v>
      </c>
      <c r="S2882" s="11">
        <v>20</v>
      </c>
      <c r="T2882" s="11" t="s">
        <v>5292</v>
      </c>
      <c r="V2882" s="14">
        <v>45790</v>
      </c>
      <c r="Z2882" s="162" t="s">
        <v>4823</v>
      </c>
      <c r="AA2882" s="15">
        <v>0.59722222222222221</v>
      </c>
      <c r="AB2882" t="str">
        <f>IF(L2882="","",VLOOKUP(L2882&amp;I2882,Продукция!A:I,9,0))</f>
        <v>рекомендация производителя набора</v>
      </c>
      <c r="AC2882" s="14">
        <v>45799</v>
      </c>
      <c r="AD2882" s="11" t="s">
        <v>2673</v>
      </c>
      <c r="AE2882" s="11" t="s">
        <v>4823</v>
      </c>
      <c r="AF2882" t="str">
        <f>IF(AD2882="","",VLOOKUP(AD2882,'Сотрудники и ссылки'!A:B,2,0))</f>
        <v>Серолог</v>
      </c>
      <c r="AG2882">
        <f>IF(AD2882="","",VLOOKUP(AD2882,'Сотрудники и ссылки'!A:C,3,0))</f>
        <v>20001771</v>
      </c>
      <c r="AH2882" s="11" t="s">
        <v>2673</v>
      </c>
      <c r="AI2882" t="str">
        <f>IF(AH2882="","",VLOOKUP(AH2882,'Сотрудники и ссылки'!A:B,2,0))</f>
        <v>Серолог</v>
      </c>
      <c r="AJ2882">
        <f>IF(AH2882="","",VLOOKUP(AH2882,'Сотрудники и ссылки'!A:C,3,0))</f>
        <v>20001771</v>
      </c>
      <c r="AK2882" s="14">
        <v>45799</v>
      </c>
      <c r="AL2882" s="2">
        <f>IF(AK2882="","",AK2882+VLOOKUP(I2882,'Вид исследования'!B:E,4,0))</f>
        <v>45800</v>
      </c>
      <c r="AM2882" s="2">
        <f>IF(AK2882="","",AK2882+VLOOKUP(I2882,'Вид исследования'!B:F,5,0))</f>
        <v>45800</v>
      </c>
      <c r="AN2882" s="14">
        <v>45799</v>
      </c>
      <c r="AP2882" s="11" t="s">
        <v>189</v>
      </c>
      <c r="AQ2882" t="str">
        <f>IFERROR(IF(L2882="","",VLOOKUP(L2882&amp;I2882,Продукция!A:K,11,0)),"обратитесь к админ справочника")</f>
        <v>согласно рекомендациям производителя теста</v>
      </c>
      <c r="AR2882" s="11" t="s">
        <v>4823</v>
      </c>
      <c r="AS2882" t="str">
        <f>IFERROR(IF(L2882="","",VLOOKUP(L2882&amp;I2882,Продукция!A:J,10,0)),"обратитесь к админ справочника")</f>
        <v>инструкция по применению набора AI, Н9</v>
      </c>
      <c r="AT2882" s="11" t="s">
        <v>4823</v>
      </c>
      <c r="AU2882" s="11" t="s">
        <v>4823</v>
      </c>
      <c r="AV2882" s="11" t="s">
        <v>2673</v>
      </c>
      <c r="AW2882" s="11" t="s">
        <v>4824</v>
      </c>
      <c r="AX2882" s="11" t="s">
        <v>509</v>
      </c>
      <c r="AY2882" s="11" t="s">
        <v>1742</v>
      </c>
      <c r="AZ2882" s="11">
        <v>108</v>
      </c>
      <c r="BA2882" s="11">
        <v>39</v>
      </c>
      <c r="BC2882" s="11" t="s">
        <v>5124</v>
      </c>
    </row>
    <row r="2883" spans="1:55" x14ac:dyDescent="0.25">
      <c r="A2883" t="str">
        <f t="shared" si="50"/>
        <v>С/919Вирус гриппа птиц подтипа H9 уровень антител (ВНИИЗЖ)</v>
      </c>
      <c r="B2883" t="str">
        <f>IF(E2883="","",INDEX(Лаборатории!A:A,MATCH('Производственный контроль'!E2883,Лаборатории!B:B,0)))</f>
        <v xml:space="preserve">КУРИНОЕ ЦАРСТВО АО </v>
      </c>
      <c r="C2883" t="str">
        <f>IF(E2883="","",VLOOKUP(E2883,Лаборатории!B:D,3,0))</f>
        <v>U377_CHL</v>
      </c>
      <c r="D2883" s="12">
        <v>45796</v>
      </c>
      <c r="E2883" s="150" t="s">
        <v>793</v>
      </c>
      <c r="F2883" s="11" t="s">
        <v>371</v>
      </c>
      <c r="G2883" s="11" t="s">
        <v>509</v>
      </c>
      <c r="H2883" s="11" t="s">
        <v>312</v>
      </c>
      <c r="I2883" s="11" t="s">
        <v>3435</v>
      </c>
      <c r="J2883" t="str">
        <f>IF(L2883="","",VLOOKUP(L2883,Продукция!B:D,3,0))</f>
        <v>Биологический_материал</v>
      </c>
      <c r="K2883" t="str">
        <f>IF(L2883="","",VLOOKUP(L2883,Продукция!B:C,2,0))</f>
        <v>Сыворотка крови</v>
      </c>
      <c r="L2883" s="155" t="s">
        <v>302</v>
      </c>
      <c r="M2883">
        <f>IF(L2883="","",VLOOKUP(L2883,Продукция!B:L,11,0))</f>
        <v>0</v>
      </c>
      <c r="N2883" s="150" t="s">
        <v>873</v>
      </c>
      <c r="P2883" s="150" t="s">
        <v>340</v>
      </c>
      <c r="Q2883" s="150" t="s">
        <v>854</v>
      </c>
      <c r="R2883" s="153" t="s">
        <v>5070</v>
      </c>
      <c r="S2883" s="11">
        <v>20</v>
      </c>
      <c r="T2883" s="11" t="s">
        <v>5292</v>
      </c>
      <c r="V2883" s="14">
        <v>45790</v>
      </c>
      <c r="Z2883" s="162" t="s">
        <v>4823</v>
      </c>
      <c r="AA2883" s="15">
        <v>0.59722222222222221</v>
      </c>
      <c r="AB2883" t="str">
        <f>IF(L2883="","",VLOOKUP(L2883&amp;I2883,Продукция!A:I,9,0))</f>
        <v>рекомендация производителя набора</v>
      </c>
      <c r="AC2883" s="14">
        <v>45799</v>
      </c>
      <c r="AD2883" s="11" t="s">
        <v>2673</v>
      </c>
      <c r="AE2883" s="11" t="s">
        <v>4823</v>
      </c>
      <c r="AF2883" t="str">
        <f>IF(AD2883="","",VLOOKUP(AD2883,'Сотрудники и ссылки'!A:B,2,0))</f>
        <v>Серолог</v>
      </c>
      <c r="AG2883">
        <f>IF(AD2883="","",VLOOKUP(AD2883,'Сотрудники и ссылки'!A:C,3,0))</f>
        <v>20001771</v>
      </c>
      <c r="AH2883" s="11" t="s">
        <v>2673</v>
      </c>
      <c r="AI2883" t="str">
        <f>IF(AH2883="","",VLOOKUP(AH2883,'Сотрудники и ссылки'!A:B,2,0))</f>
        <v>Серолог</v>
      </c>
      <c r="AJ2883">
        <f>IF(AH2883="","",VLOOKUP(AH2883,'Сотрудники и ссылки'!A:C,3,0))</f>
        <v>20001771</v>
      </c>
      <c r="AK2883" s="14">
        <v>45799</v>
      </c>
      <c r="AL2883" s="2">
        <f>IF(AK2883="","",AK2883+VLOOKUP(I2883,'Вид исследования'!B:E,4,0))</f>
        <v>45800</v>
      </c>
      <c r="AM2883" s="2">
        <f>IF(AK2883="","",AK2883+VLOOKUP(I2883,'Вид исследования'!B:F,5,0))</f>
        <v>45800</v>
      </c>
      <c r="AN2883" s="14">
        <v>45799</v>
      </c>
      <c r="AP2883" s="11" t="s">
        <v>189</v>
      </c>
      <c r="AQ2883" t="str">
        <f>IFERROR(IF(L2883="","",VLOOKUP(L2883&amp;I2883,Продукция!A:K,11,0)),"обратитесь к админ справочника")</f>
        <v>согласно рекомендациям производителя теста</v>
      </c>
      <c r="AR2883" s="11" t="s">
        <v>4823</v>
      </c>
      <c r="AS2883" t="str">
        <f>IFERROR(IF(L2883="","",VLOOKUP(L2883&amp;I2883,Продукция!A:J,10,0)),"обратитесь к админ справочника")</f>
        <v>инструкция по применению набора AI, Н9</v>
      </c>
      <c r="AT2883" s="11" t="s">
        <v>4823</v>
      </c>
      <c r="AU2883" s="11" t="s">
        <v>4823</v>
      </c>
      <c r="AV2883" s="11" t="s">
        <v>2673</v>
      </c>
      <c r="AW2883" s="11" t="s">
        <v>4824</v>
      </c>
      <c r="AX2883" s="11" t="s">
        <v>509</v>
      </c>
      <c r="AY2883" s="11" t="s">
        <v>1743</v>
      </c>
      <c r="AZ2883" s="11">
        <v>108</v>
      </c>
      <c r="BA2883" s="11">
        <v>39</v>
      </c>
      <c r="BC2883" s="11" t="s">
        <v>5124</v>
      </c>
    </row>
    <row r="2884" spans="1:55" x14ac:dyDescent="0.25">
      <c r="A2884" t="str">
        <f t="shared" si="50"/>
        <v>С/919Вирус гриппа птиц подтипа H9 уровень антител (ВНИИЗЖ)</v>
      </c>
      <c r="B2884" t="str">
        <f>IF(E2884="","",INDEX(Лаборатории!A:A,MATCH('Производственный контроль'!E2884,Лаборатории!B:B,0)))</f>
        <v xml:space="preserve">КУРИНОЕ ЦАРСТВО АО </v>
      </c>
      <c r="C2884" t="str">
        <f>IF(E2884="","",VLOOKUP(E2884,Лаборатории!B:D,3,0))</f>
        <v>U377_CHL</v>
      </c>
      <c r="D2884" s="12">
        <v>45796</v>
      </c>
      <c r="E2884" s="150" t="s">
        <v>793</v>
      </c>
      <c r="F2884" s="11" t="s">
        <v>371</v>
      </c>
      <c r="G2884" s="11" t="s">
        <v>509</v>
      </c>
      <c r="H2884" s="11" t="s">
        <v>312</v>
      </c>
      <c r="I2884" s="11" t="s">
        <v>3435</v>
      </c>
      <c r="J2884" t="str">
        <f>IF(L2884="","",VLOOKUP(L2884,Продукция!B:D,3,0))</f>
        <v>Биологический_материал</v>
      </c>
      <c r="K2884" t="str">
        <f>IF(L2884="","",VLOOKUP(L2884,Продукция!B:C,2,0))</f>
        <v>Сыворотка крови</v>
      </c>
      <c r="L2884" s="155" t="s">
        <v>302</v>
      </c>
      <c r="M2884">
        <f>IF(L2884="","",VLOOKUP(L2884,Продукция!B:L,11,0))</f>
        <v>0</v>
      </c>
      <c r="N2884" s="150" t="s">
        <v>873</v>
      </c>
      <c r="P2884" s="150" t="s">
        <v>340</v>
      </c>
      <c r="Q2884" s="150" t="s">
        <v>854</v>
      </c>
      <c r="R2884" s="153" t="s">
        <v>5071</v>
      </c>
      <c r="S2884" s="11">
        <v>20</v>
      </c>
      <c r="T2884" s="11" t="s">
        <v>5292</v>
      </c>
      <c r="V2884" s="14">
        <v>45791</v>
      </c>
      <c r="Z2884" s="162" t="s">
        <v>4823</v>
      </c>
      <c r="AA2884" s="15">
        <v>0.59722222222222221</v>
      </c>
      <c r="AB2884" t="str">
        <f>IF(L2884="","",VLOOKUP(L2884&amp;I2884,Продукция!A:I,9,0))</f>
        <v>рекомендация производителя набора</v>
      </c>
      <c r="AC2884" s="14">
        <v>45799</v>
      </c>
      <c r="AD2884" s="11" t="s">
        <v>2673</v>
      </c>
      <c r="AE2884" s="11" t="s">
        <v>4823</v>
      </c>
      <c r="AF2884" t="str">
        <f>IF(AD2884="","",VLOOKUP(AD2884,'Сотрудники и ссылки'!A:B,2,0))</f>
        <v>Серолог</v>
      </c>
      <c r="AG2884">
        <f>IF(AD2884="","",VLOOKUP(AD2884,'Сотрудники и ссылки'!A:C,3,0))</f>
        <v>20001771</v>
      </c>
      <c r="AH2884" s="11" t="s">
        <v>2673</v>
      </c>
      <c r="AI2884" t="str">
        <f>IF(AH2884="","",VLOOKUP(AH2884,'Сотрудники и ссылки'!A:B,2,0))</f>
        <v>Серолог</v>
      </c>
      <c r="AJ2884">
        <f>IF(AH2884="","",VLOOKUP(AH2884,'Сотрудники и ссылки'!A:C,3,0))</f>
        <v>20001771</v>
      </c>
      <c r="AK2884" s="14">
        <v>45799</v>
      </c>
      <c r="AL2884" s="2">
        <f>IF(AK2884="","",AK2884+VLOOKUP(I2884,'Вид исследования'!B:E,4,0))</f>
        <v>45800</v>
      </c>
      <c r="AM2884" s="2">
        <f>IF(AK2884="","",AK2884+VLOOKUP(I2884,'Вид исследования'!B:F,5,0))</f>
        <v>45800</v>
      </c>
      <c r="AN2884" s="14">
        <v>45799</v>
      </c>
      <c r="AP2884" s="11" t="s">
        <v>189</v>
      </c>
      <c r="AQ2884" t="str">
        <f>IFERROR(IF(L2884="","",VLOOKUP(L2884&amp;I2884,Продукция!A:K,11,0)),"обратитесь к админ справочника")</f>
        <v>согласно рекомендациям производителя теста</v>
      </c>
      <c r="AR2884" s="11" t="s">
        <v>4823</v>
      </c>
      <c r="AS2884" t="str">
        <f>IFERROR(IF(L2884="","",VLOOKUP(L2884&amp;I2884,Продукция!A:J,10,0)),"обратитесь к админ справочника")</f>
        <v>инструкция по применению набора AI, Н9</v>
      </c>
      <c r="AT2884" s="11" t="s">
        <v>4823</v>
      </c>
      <c r="AU2884" s="11" t="s">
        <v>4823</v>
      </c>
      <c r="AV2884" s="11" t="s">
        <v>2673</v>
      </c>
      <c r="AW2884" s="11" t="s">
        <v>4824</v>
      </c>
      <c r="AX2884" s="11" t="s">
        <v>509</v>
      </c>
      <c r="AY2884" s="11" t="s">
        <v>1744</v>
      </c>
      <c r="AZ2884" s="11">
        <v>108</v>
      </c>
      <c r="BA2884" s="11">
        <v>39</v>
      </c>
      <c r="BC2884" s="11" t="s">
        <v>5124</v>
      </c>
    </row>
    <row r="2885" spans="1:55" x14ac:dyDescent="0.25">
      <c r="A2885" t="str">
        <f t="shared" si="50"/>
        <v>С/919Вирус гриппа птиц подтипа H9 уровень антител (ВНИИЗЖ)</v>
      </c>
      <c r="B2885" t="str">
        <f>IF(E2885="","",INDEX(Лаборатории!A:A,MATCH('Производственный контроль'!E2885,Лаборатории!B:B,0)))</f>
        <v xml:space="preserve">КУРИНОЕ ЦАРСТВО АО </v>
      </c>
      <c r="C2885" t="str">
        <f>IF(E2885="","",VLOOKUP(E2885,Лаборатории!B:D,3,0))</f>
        <v>U377_CHL</v>
      </c>
      <c r="D2885" s="12">
        <v>45796</v>
      </c>
      <c r="E2885" s="150" t="s">
        <v>793</v>
      </c>
      <c r="F2885" s="11" t="s">
        <v>371</v>
      </c>
      <c r="G2885" s="11" t="s">
        <v>509</v>
      </c>
      <c r="H2885" s="11" t="s">
        <v>312</v>
      </c>
      <c r="I2885" s="11" t="s">
        <v>3435</v>
      </c>
      <c r="J2885" t="str">
        <f>IF(L2885="","",VLOOKUP(L2885,Продукция!B:D,3,0))</f>
        <v>Биологический_материал</v>
      </c>
      <c r="K2885" t="str">
        <f>IF(L2885="","",VLOOKUP(L2885,Продукция!B:C,2,0))</f>
        <v>Сыворотка крови</v>
      </c>
      <c r="L2885" s="155" t="s">
        <v>302</v>
      </c>
      <c r="M2885">
        <f>IF(L2885="","",VLOOKUP(L2885,Продукция!B:L,11,0))</f>
        <v>0</v>
      </c>
      <c r="N2885" s="150" t="s">
        <v>873</v>
      </c>
      <c r="P2885" s="150" t="s">
        <v>340</v>
      </c>
      <c r="Q2885" s="150" t="s">
        <v>854</v>
      </c>
      <c r="R2885" s="153" t="s">
        <v>5072</v>
      </c>
      <c r="S2885" s="11">
        <v>20</v>
      </c>
      <c r="T2885" s="11" t="s">
        <v>5292</v>
      </c>
      <c r="V2885" s="14">
        <v>45791</v>
      </c>
      <c r="Z2885" s="162" t="s">
        <v>4823</v>
      </c>
      <c r="AA2885" s="15">
        <v>0.59722222222222221</v>
      </c>
      <c r="AB2885" t="str">
        <f>IF(L2885="","",VLOOKUP(L2885&amp;I2885,Продукция!A:I,9,0))</f>
        <v>рекомендация производителя набора</v>
      </c>
      <c r="AC2885" s="14">
        <v>45799</v>
      </c>
      <c r="AD2885" s="11" t="s">
        <v>2673</v>
      </c>
      <c r="AE2885" s="11" t="s">
        <v>4823</v>
      </c>
      <c r="AF2885" t="str">
        <f>IF(AD2885="","",VLOOKUP(AD2885,'Сотрудники и ссылки'!A:B,2,0))</f>
        <v>Серолог</v>
      </c>
      <c r="AG2885">
        <f>IF(AD2885="","",VLOOKUP(AD2885,'Сотрудники и ссылки'!A:C,3,0))</f>
        <v>20001771</v>
      </c>
      <c r="AH2885" s="11" t="s">
        <v>2673</v>
      </c>
      <c r="AI2885" t="str">
        <f>IF(AH2885="","",VLOOKUP(AH2885,'Сотрудники и ссылки'!A:B,2,0))</f>
        <v>Серолог</v>
      </c>
      <c r="AJ2885">
        <f>IF(AH2885="","",VLOOKUP(AH2885,'Сотрудники и ссылки'!A:C,3,0))</f>
        <v>20001771</v>
      </c>
      <c r="AK2885" s="14">
        <v>45799</v>
      </c>
      <c r="AL2885" s="2">
        <f>IF(AK2885="","",AK2885+VLOOKUP(I2885,'Вид исследования'!B:E,4,0))</f>
        <v>45800</v>
      </c>
      <c r="AM2885" s="2">
        <f>IF(AK2885="","",AK2885+VLOOKUP(I2885,'Вид исследования'!B:F,5,0))</f>
        <v>45800</v>
      </c>
      <c r="AN2885" s="14">
        <v>45799</v>
      </c>
      <c r="AP2885" s="11" t="s">
        <v>189</v>
      </c>
      <c r="AQ2885" t="str">
        <f>IFERROR(IF(L2885="","",VLOOKUP(L2885&amp;I2885,Продукция!A:K,11,0)),"обратитесь к админ справочника")</f>
        <v>согласно рекомендациям производителя теста</v>
      </c>
      <c r="AR2885" s="11" t="s">
        <v>4823</v>
      </c>
      <c r="AS2885" t="str">
        <f>IFERROR(IF(L2885="","",VLOOKUP(L2885&amp;I2885,Продукция!A:J,10,0)),"обратитесь к админ справочника")</f>
        <v>инструкция по применению набора AI, Н9</v>
      </c>
      <c r="AT2885" s="11" t="s">
        <v>4823</v>
      </c>
      <c r="AU2885" s="11" t="s">
        <v>4823</v>
      </c>
      <c r="AV2885" s="11" t="s">
        <v>2673</v>
      </c>
      <c r="AW2885" s="11" t="s">
        <v>4824</v>
      </c>
      <c r="AX2885" s="11" t="s">
        <v>509</v>
      </c>
      <c r="AY2885" s="11" t="s">
        <v>1745</v>
      </c>
      <c r="AZ2885" s="11">
        <v>108</v>
      </c>
      <c r="BA2885" s="11">
        <v>39</v>
      </c>
      <c r="BC2885" s="11" t="s">
        <v>5124</v>
      </c>
    </row>
    <row r="2886" spans="1:55" x14ac:dyDescent="0.25">
      <c r="A2886" t="str">
        <f t="shared" si="50"/>
        <v>С/919Вирус гриппа птиц подтипа H9 уровень антител (ВНИИЗЖ)</v>
      </c>
      <c r="B2886" t="str">
        <f>IF(E2886="","",INDEX(Лаборатории!A:A,MATCH('Производственный контроль'!E2886,Лаборатории!B:B,0)))</f>
        <v xml:space="preserve">КУРИНОЕ ЦАРСТВО АО </v>
      </c>
      <c r="C2886" t="str">
        <f>IF(E2886="","",VLOOKUP(E2886,Лаборатории!B:D,3,0))</f>
        <v>U377_CHL</v>
      </c>
      <c r="D2886" s="12">
        <v>45796</v>
      </c>
      <c r="E2886" s="150" t="s">
        <v>793</v>
      </c>
      <c r="F2886" s="11" t="s">
        <v>371</v>
      </c>
      <c r="G2886" s="11" t="s">
        <v>509</v>
      </c>
      <c r="H2886" s="11" t="s">
        <v>312</v>
      </c>
      <c r="I2886" s="11" t="s">
        <v>3435</v>
      </c>
      <c r="J2886" t="str">
        <f>IF(L2886="","",VLOOKUP(L2886,Продукция!B:D,3,0))</f>
        <v>Биологический_материал</v>
      </c>
      <c r="K2886" t="str">
        <f>IF(L2886="","",VLOOKUP(L2886,Продукция!B:C,2,0))</f>
        <v>Сыворотка крови</v>
      </c>
      <c r="L2886" s="155" t="s">
        <v>302</v>
      </c>
      <c r="M2886">
        <f>IF(L2886="","",VLOOKUP(L2886,Продукция!B:L,11,0))</f>
        <v>0</v>
      </c>
      <c r="N2886" s="150" t="s">
        <v>873</v>
      </c>
      <c r="P2886" s="150" t="s">
        <v>340</v>
      </c>
      <c r="Q2886" s="150" t="s">
        <v>854</v>
      </c>
      <c r="R2886" s="153" t="s">
        <v>5073</v>
      </c>
      <c r="S2886" s="11">
        <v>20</v>
      </c>
      <c r="T2886" s="11" t="s">
        <v>5292</v>
      </c>
      <c r="V2886" s="14">
        <v>45791</v>
      </c>
      <c r="Z2886" s="162" t="s">
        <v>4823</v>
      </c>
      <c r="AA2886" s="15">
        <v>0.59722222222222221</v>
      </c>
      <c r="AB2886" t="str">
        <f>IF(L2886="","",VLOOKUP(L2886&amp;I2886,Продукция!A:I,9,0))</f>
        <v>рекомендация производителя набора</v>
      </c>
      <c r="AC2886" s="14">
        <v>45799</v>
      </c>
      <c r="AD2886" s="11" t="s">
        <v>2673</v>
      </c>
      <c r="AE2886" s="11" t="s">
        <v>4823</v>
      </c>
      <c r="AF2886" t="str">
        <f>IF(AD2886="","",VLOOKUP(AD2886,'Сотрудники и ссылки'!A:B,2,0))</f>
        <v>Серолог</v>
      </c>
      <c r="AG2886">
        <f>IF(AD2886="","",VLOOKUP(AD2886,'Сотрудники и ссылки'!A:C,3,0))</f>
        <v>20001771</v>
      </c>
      <c r="AH2886" s="11" t="s">
        <v>2673</v>
      </c>
      <c r="AI2886" t="str">
        <f>IF(AH2886="","",VLOOKUP(AH2886,'Сотрудники и ссылки'!A:B,2,0))</f>
        <v>Серолог</v>
      </c>
      <c r="AJ2886">
        <f>IF(AH2886="","",VLOOKUP(AH2886,'Сотрудники и ссылки'!A:C,3,0))</f>
        <v>20001771</v>
      </c>
      <c r="AK2886" s="14">
        <v>45799</v>
      </c>
      <c r="AL2886" s="2">
        <f>IF(AK2886="","",AK2886+VLOOKUP(I2886,'Вид исследования'!B:E,4,0))</f>
        <v>45800</v>
      </c>
      <c r="AM2886" s="2">
        <f>IF(AK2886="","",AK2886+VLOOKUP(I2886,'Вид исследования'!B:F,5,0))</f>
        <v>45800</v>
      </c>
      <c r="AN2886" s="14">
        <v>45799</v>
      </c>
      <c r="AP2886" s="11" t="s">
        <v>189</v>
      </c>
      <c r="AQ2886" t="str">
        <f>IFERROR(IF(L2886="","",VLOOKUP(L2886&amp;I2886,Продукция!A:K,11,0)),"обратитесь к админ справочника")</f>
        <v>согласно рекомендациям производителя теста</v>
      </c>
      <c r="AR2886" s="11" t="s">
        <v>4823</v>
      </c>
      <c r="AS2886" t="str">
        <f>IFERROR(IF(L2886="","",VLOOKUP(L2886&amp;I2886,Продукция!A:J,10,0)),"обратитесь к админ справочника")</f>
        <v>инструкция по применению набора AI, Н9</v>
      </c>
      <c r="AT2886" s="11" t="s">
        <v>4823</v>
      </c>
      <c r="AU2886" s="11" t="s">
        <v>4823</v>
      </c>
      <c r="AV2886" s="11" t="s">
        <v>2673</v>
      </c>
      <c r="AW2886" s="11" t="s">
        <v>4824</v>
      </c>
      <c r="AX2886" s="11" t="s">
        <v>509</v>
      </c>
      <c r="AY2886" s="11" t="s">
        <v>1746</v>
      </c>
      <c r="AZ2886" s="11">
        <v>108</v>
      </c>
      <c r="BA2886" s="11">
        <v>39</v>
      </c>
      <c r="BC2886" s="11" t="s">
        <v>5124</v>
      </c>
    </row>
    <row r="2887" spans="1:55" x14ac:dyDescent="0.25">
      <c r="A2887" t="str">
        <f t="shared" si="50"/>
        <v>С/919Вирус гриппа птиц подтипа H9 уровень антител (ВНИИЗЖ)</v>
      </c>
      <c r="B2887" t="str">
        <f>IF(E2887="","",INDEX(Лаборатории!A:A,MATCH('Производственный контроль'!E2887,Лаборатории!B:B,0)))</f>
        <v xml:space="preserve">КУРИНОЕ ЦАРСТВО АО </v>
      </c>
      <c r="C2887" t="str">
        <f>IF(E2887="","",VLOOKUP(E2887,Лаборатории!B:D,3,0))</f>
        <v>U377_CHL</v>
      </c>
      <c r="D2887" s="12">
        <v>45796</v>
      </c>
      <c r="E2887" s="150" t="s">
        <v>793</v>
      </c>
      <c r="F2887" s="11" t="s">
        <v>371</v>
      </c>
      <c r="G2887" s="11" t="s">
        <v>509</v>
      </c>
      <c r="H2887" s="11" t="s">
        <v>312</v>
      </c>
      <c r="I2887" s="11" t="s">
        <v>3435</v>
      </c>
      <c r="J2887" t="str">
        <f>IF(L2887="","",VLOOKUP(L2887,Продукция!B:D,3,0))</f>
        <v>Биологический_материал</v>
      </c>
      <c r="K2887" t="str">
        <f>IF(L2887="","",VLOOKUP(L2887,Продукция!B:C,2,0))</f>
        <v>Сыворотка крови</v>
      </c>
      <c r="L2887" s="155" t="s">
        <v>302</v>
      </c>
      <c r="M2887">
        <f>IF(L2887="","",VLOOKUP(L2887,Продукция!B:L,11,0))</f>
        <v>0</v>
      </c>
      <c r="N2887" s="150" t="s">
        <v>873</v>
      </c>
      <c r="P2887" s="150" t="s">
        <v>340</v>
      </c>
      <c r="Q2887" s="150" t="s">
        <v>854</v>
      </c>
      <c r="R2887" s="153" t="s">
        <v>5074</v>
      </c>
      <c r="S2887" s="11">
        <v>20</v>
      </c>
      <c r="T2887" s="11" t="s">
        <v>5292</v>
      </c>
      <c r="V2887" s="14">
        <v>45792</v>
      </c>
      <c r="Z2887" s="162" t="s">
        <v>4823</v>
      </c>
      <c r="AA2887" s="15">
        <v>0.59722222222222221</v>
      </c>
      <c r="AB2887" t="str">
        <f>IF(L2887="","",VLOOKUP(L2887&amp;I2887,Продукция!A:I,9,0))</f>
        <v>рекомендация производителя набора</v>
      </c>
      <c r="AC2887" s="14">
        <v>45799</v>
      </c>
      <c r="AD2887" s="11" t="s">
        <v>2673</v>
      </c>
      <c r="AE2887" s="11" t="s">
        <v>4823</v>
      </c>
      <c r="AF2887" t="str">
        <f>IF(AD2887="","",VLOOKUP(AD2887,'Сотрудники и ссылки'!A:B,2,0))</f>
        <v>Серолог</v>
      </c>
      <c r="AG2887">
        <f>IF(AD2887="","",VLOOKUP(AD2887,'Сотрудники и ссылки'!A:C,3,0))</f>
        <v>20001771</v>
      </c>
      <c r="AH2887" s="11" t="s">
        <v>2673</v>
      </c>
      <c r="AI2887" t="str">
        <f>IF(AH2887="","",VLOOKUP(AH2887,'Сотрудники и ссылки'!A:B,2,0))</f>
        <v>Серолог</v>
      </c>
      <c r="AJ2887">
        <f>IF(AH2887="","",VLOOKUP(AH2887,'Сотрудники и ссылки'!A:C,3,0))</f>
        <v>20001771</v>
      </c>
      <c r="AK2887" s="14">
        <v>45799</v>
      </c>
      <c r="AL2887" s="2">
        <f>IF(AK2887="","",AK2887+VLOOKUP(I2887,'Вид исследования'!B:E,4,0))</f>
        <v>45800</v>
      </c>
      <c r="AM2887" s="2">
        <f>IF(AK2887="","",AK2887+VLOOKUP(I2887,'Вид исследования'!B:F,5,0))</f>
        <v>45800</v>
      </c>
      <c r="AN2887" s="14">
        <v>45799</v>
      </c>
      <c r="AP2887" s="11" t="s">
        <v>189</v>
      </c>
      <c r="AQ2887" t="str">
        <f>IFERROR(IF(L2887="","",VLOOKUP(L2887&amp;I2887,Продукция!A:K,11,0)),"обратитесь к админ справочника")</f>
        <v>согласно рекомендациям производителя теста</v>
      </c>
      <c r="AR2887" s="11" t="s">
        <v>4823</v>
      </c>
      <c r="AS2887" t="str">
        <f>IFERROR(IF(L2887="","",VLOOKUP(L2887&amp;I2887,Продукция!A:J,10,0)),"обратитесь к админ справочника")</f>
        <v>инструкция по применению набора AI, Н9</v>
      </c>
      <c r="AT2887" s="11" t="s">
        <v>4823</v>
      </c>
      <c r="AU2887" s="11" t="s">
        <v>4823</v>
      </c>
      <c r="AV2887" s="11" t="s">
        <v>2673</v>
      </c>
      <c r="AW2887" s="11" t="s">
        <v>4824</v>
      </c>
      <c r="AX2887" s="11" t="s">
        <v>509</v>
      </c>
      <c r="AY2887" s="11" t="s">
        <v>1747</v>
      </c>
      <c r="AZ2887" s="11">
        <v>108</v>
      </c>
      <c r="BA2887" s="11">
        <v>39</v>
      </c>
      <c r="BC2887" s="11" t="s">
        <v>5124</v>
      </c>
    </row>
    <row r="2888" spans="1:55" x14ac:dyDescent="0.25">
      <c r="A2888" t="str">
        <f t="shared" si="50"/>
        <v>С/919Вирус гриппа птиц подтипа H9 уровень антител (ВНИИЗЖ)</v>
      </c>
      <c r="B2888" t="str">
        <f>IF(E2888="","",INDEX(Лаборатории!A:A,MATCH('Производственный контроль'!E2888,Лаборатории!B:B,0)))</f>
        <v xml:space="preserve">КУРИНОЕ ЦАРСТВО АО </v>
      </c>
      <c r="C2888" t="str">
        <f>IF(E2888="","",VLOOKUP(E2888,Лаборатории!B:D,3,0))</f>
        <v>U377_CHL</v>
      </c>
      <c r="D2888" s="12">
        <v>45796</v>
      </c>
      <c r="E2888" s="150" t="s">
        <v>793</v>
      </c>
      <c r="F2888" s="11" t="s">
        <v>371</v>
      </c>
      <c r="G2888" s="11" t="s">
        <v>509</v>
      </c>
      <c r="H2888" s="11" t="s">
        <v>312</v>
      </c>
      <c r="I2888" s="11" t="s">
        <v>3435</v>
      </c>
      <c r="J2888" t="str">
        <f>IF(L2888="","",VLOOKUP(L2888,Продукция!B:D,3,0))</f>
        <v>Биологический_материал</v>
      </c>
      <c r="K2888" t="str">
        <f>IF(L2888="","",VLOOKUP(L2888,Продукция!B:C,2,0))</f>
        <v>Сыворотка крови</v>
      </c>
      <c r="L2888" s="155" t="s">
        <v>302</v>
      </c>
      <c r="M2888">
        <f>IF(L2888="","",VLOOKUP(L2888,Продукция!B:L,11,0))</f>
        <v>0</v>
      </c>
      <c r="N2888" s="150" t="s">
        <v>873</v>
      </c>
      <c r="P2888" s="150" t="s">
        <v>340</v>
      </c>
      <c r="Q2888" s="150" t="s">
        <v>854</v>
      </c>
      <c r="R2888" s="153" t="s">
        <v>5075</v>
      </c>
      <c r="S2888" s="11">
        <v>20</v>
      </c>
      <c r="T2888" s="11" t="s">
        <v>5292</v>
      </c>
      <c r="V2888" s="14">
        <v>45789</v>
      </c>
      <c r="Z2888" s="162" t="s">
        <v>4823</v>
      </c>
      <c r="AA2888" s="15">
        <v>0.59722222222222221</v>
      </c>
      <c r="AB2888" t="str">
        <f>IF(L2888="","",VLOOKUP(L2888&amp;I2888,Продукция!A:I,9,0))</f>
        <v>рекомендация производителя набора</v>
      </c>
      <c r="AC2888" s="14">
        <v>45799</v>
      </c>
      <c r="AD2888" s="11" t="s">
        <v>2673</v>
      </c>
      <c r="AE2888" s="11" t="s">
        <v>4823</v>
      </c>
      <c r="AF2888" t="str">
        <f>IF(AD2888="","",VLOOKUP(AD2888,'Сотрудники и ссылки'!A:B,2,0))</f>
        <v>Серолог</v>
      </c>
      <c r="AG2888">
        <f>IF(AD2888="","",VLOOKUP(AD2888,'Сотрудники и ссылки'!A:C,3,0))</f>
        <v>20001771</v>
      </c>
      <c r="AH2888" s="11" t="s">
        <v>2673</v>
      </c>
      <c r="AI2888" t="str">
        <f>IF(AH2888="","",VLOOKUP(AH2888,'Сотрудники и ссылки'!A:B,2,0))</f>
        <v>Серолог</v>
      </c>
      <c r="AJ2888">
        <f>IF(AH2888="","",VLOOKUP(AH2888,'Сотрудники и ссылки'!A:C,3,0))</f>
        <v>20001771</v>
      </c>
      <c r="AK2888" s="14">
        <v>45799</v>
      </c>
      <c r="AL2888" s="2">
        <f>IF(AK2888="","",AK2888+VLOOKUP(I2888,'Вид исследования'!B:E,4,0))</f>
        <v>45800</v>
      </c>
      <c r="AM2888" s="2">
        <f>IF(AK2888="","",AK2888+VLOOKUP(I2888,'Вид исследования'!B:F,5,0))</f>
        <v>45800</v>
      </c>
      <c r="AN2888" s="14">
        <v>45799</v>
      </c>
      <c r="AP2888" s="11" t="s">
        <v>189</v>
      </c>
      <c r="AQ2888" t="str">
        <f>IFERROR(IF(L2888="","",VLOOKUP(L2888&amp;I2888,Продукция!A:K,11,0)),"обратитесь к админ справочника")</f>
        <v>согласно рекомендациям производителя теста</v>
      </c>
      <c r="AR2888" s="11" t="s">
        <v>4823</v>
      </c>
      <c r="AS2888" t="str">
        <f>IFERROR(IF(L2888="","",VLOOKUP(L2888&amp;I2888,Продукция!A:J,10,0)),"обратитесь к админ справочника")</f>
        <v>инструкция по применению набора AI, Н9</v>
      </c>
      <c r="AT2888" s="11" t="s">
        <v>4823</v>
      </c>
      <c r="AU2888" s="11" t="s">
        <v>4823</v>
      </c>
      <c r="AV2888" s="11" t="s">
        <v>2673</v>
      </c>
      <c r="AW2888" s="11" t="s">
        <v>4824</v>
      </c>
      <c r="AX2888" s="11" t="s">
        <v>509</v>
      </c>
      <c r="AY2888" s="11" t="s">
        <v>1748</v>
      </c>
      <c r="AZ2888" s="11">
        <v>108</v>
      </c>
      <c r="BA2888" s="11">
        <v>39</v>
      </c>
      <c r="BC2888" s="11" t="s">
        <v>5124</v>
      </c>
    </row>
    <row r="2889" spans="1:55" x14ac:dyDescent="0.25">
      <c r="A2889" t="str">
        <f t="shared" ref="A2889:A2952" si="51">T2889&amp;I2889</f>
        <v>С/919Вирус гриппа птиц подтипа H9 уровень антител (ВНИИЗЖ)</v>
      </c>
      <c r="B2889" t="str">
        <f>IF(E2889="","",INDEX(Лаборатории!A:A,MATCH('Производственный контроль'!E2889,Лаборатории!B:B,0)))</f>
        <v xml:space="preserve">КУРИНОЕ ЦАРСТВО АО </v>
      </c>
      <c r="C2889" t="str">
        <f>IF(E2889="","",VLOOKUP(E2889,Лаборатории!B:D,3,0))</f>
        <v>U377_CHL</v>
      </c>
      <c r="D2889" s="12">
        <v>45796</v>
      </c>
      <c r="E2889" s="150" t="s">
        <v>793</v>
      </c>
      <c r="F2889" s="11" t="s">
        <v>371</v>
      </c>
      <c r="G2889" s="11" t="s">
        <v>509</v>
      </c>
      <c r="H2889" s="11" t="s">
        <v>312</v>
      </c>
      <c r="I2889" s="11" t="s">
        <v>3435</v>
      </c>
      <c r="J2889" t="str">
        <f>IF(L2889="","",VLOOKUP(L2889,Продукция!B:D,3,0))</f>
        <v>Биологический_материал</v>
      </c>
      <c r="K2889" t="str">
        <f>IF(L2889="","",VLOOKUP(L2889,Продукция!B:C,2,0))</f>
        <v>Сыворотка крови</v>
      </c>
      <c r="L2889" s="155" t="s">
        <v>302</v>
      </c>
      <c r="M2889">
        <f>IF(L2889="","",VLOOKUP(L2889,Продукция!B:L,11,0))</f>
        <v>0</v>
      </c>
      <c r="N2889" s="150" t="s">
        <v>873</v>
      </c>
      <c r="P2889" s="150" t="s">
        <v>340</v>
      </c>
      <c r="Q2889" s="150" t="s">
        <v>854</v>
      </c>
      <c r="R2889" s="153" t="s">
        <v>5076</v>
      </c>
      <c r="S2889" s="11">
        <v>20</v>
      </c>
      <c r="T2889" s="11" t="s">
        <v>5292</v>
      </c>
      <c r="V2889" s="14">
        <v>45789</v>
      </c>
      <c r="Z2889" s="162" t="s">
        <v>4823</v>
      </c>
      <c r="AA2889" s="15">
        <v>0.59722222222222221</v>
      </c>
      <c r="AB2889" t="str">
        <f>IF(L2889="","",VLOOKUP(L2889&amp;I2889,Продукция!A:I,9,0))</f>
        <v>рекомендация производителя набора</v>
      </c>
      <c r="AC2889" s="14">
        <v>45799</v>
      </c>
      <c r="AD2889" s="11" t="s">
        <v>2673</v>
      </c>
      <c r="AE2889" s="11" t="s">
        <v>4823</v>
      </c>
      <c r="AF2889" t="str">
        <f>IF(AD2889="","",VLOOKUP(AD2889,'Сотрудники и ссылки'!A:B,2,0))</f>
        <v>Серолог</v>
      </c>
      <c r="AG2889">
        <f>IF(AD2889="","",VLOOKUP(AD2889,'Сотрудники и ссылки'!A:C,3,0))</f>
        <v>20001771</v>
      </c>
      <c r="AH2889" s="11" t="s">
        <v>2673</v>
      </c>
      <c r="AI2889" t="str">
        <f>IF(AH2889="","",VLOOKUP(AH2889,'Сотрудники и ссылки'!A:B,2,0))</f>
        <v>Серолог</v>
      </c>
      <c r="AJ2889">
        <f>IF(AH2889="","",VLOOKUP(AH2889,'Сотрудники и ссылки'!A:C,3,0))</f>
        <v>20001771</v>
      </c>
      <c r="AK2889" s="14">
        <v>45799</v>
      </c>
      <c r="AL2889" s="2">
        <f>IF(AK2889="","",AK2889+VLOOKUP(I2889,'Вид исследования'!B:E,4,0))</f>
        <v>45800</v>
      </c>
      <c r="AM2889" s="2">
        <f>IF(AK2889="","",AK2889+VLOOKUP(I2889,'Вид исследования'!B:F,5,0))</f>
        <v>45800</v>
      </c>
      <c r="AN2889" s="14">
        <v>45799</v>
      </c>
      <c r="AP2889" s="11" t="s">
        <v>189</v>
      </c>
      <c r="AQ2889" t="str">
        <f>IFERROR(IF(L2889="","",VLOOKUP(L2889&amp;I2889,Продукция!A:K,11,0)),"обратитесь к админ справочника")</f>
        <v>согласно рекомендациям производителя теста</v>
      </c>
      <c r="AR2889" s="11" t="s">
        <v>4823</v>
      </c>
      <c r="AS2889" t="str">
        <f>IFERROR(IF(L2889="","",VLOOKUP(L2889&amp;I2889,Продукция!A:J,10,0)),"обратитесь к админ справочника")</f>
        <v>инструкция по применению набора AI, Н9</v>
      </c>
      <c r="AT2889" s="11" t="s">
        <v>4823</v>
      </c>
      <c r="AU2889" s="11" t="s">
        <v>4823</v>
      </c>
      <c r="AV2889" s="11" t="s">
        <v>2673</v>
      </c>
      <c r="AW2889" s="11" t="s">
        <v>4824</v>
      </c>
      <c r="AX2889" s="11" t="s">
        <v>509</v>
      </c>
      <c r="AY2889" s="11" t="s">
        <v>1749</v>
      </c>
      <c r="AZ2889" s="11">
        <v>108</v>
      </c>
      <c r="BA2889" s="11">
        <v>39</v>
      </c>
      <c r="BC2889" s="11" t="s">
        <v>5124</v>
      </c>
    </row>
    <row r="2890" spans="1:55" x14ac:dyDescent="0.25">
      <c r="A2890" t="str">
        <f t="shared" si="51"/>
        <v>С/919Вирус гриппа птиц подтипа H9 уровень антител (ВНИИЗЖ)</v>
      </c>
      <c r="B2890" t="str">
        <f>IF(E2890="","",INDEX(Лаборатории!A:A,MATCH('Производственный контроль'!E2890,Лаборатории!B:B,0)))</f>
        <v xml:space="preserve">КУРИНОЕ ЦАРСТВО АО </v>
      </c>
      <c r="C2890" t="str">
        <f>IF(E2890="","",VLOOKUP(E2890,Лаборатории!B:D,3,0))</f>
        <v>U377_CHL</v>
      </c>
      <c r="D2890" s="12">
        <v>45796</v>
      </c>
      <c r="E2890" s="150" t="s">
        <v>793</v>
      </c>
      <c r="F2890" s="11" t="s">
        <v>371</v>
      </c>
      <c r="G2890" s="11" t="s">
        <v>509</v>
      </c>
      <c r="H2890" s="11" t="s">
        <v>312</v>
      </c>
      <c r="I2890" s="11" t="s">
        <v>3435</v>
      </c>
      <c r="J2890" t="str">
        <f>IF(L2890="","",VLOOKUP(L2890,Продукция!B:D,3,0))</f>
        <v>Биологический_материал</v>
      </c>
      <c r="K2890" t="str">
        <f>IF(L2890="","",VLOOKUP(L2890,Продукция!B:C,2,0))</f>
        <v>Сыворотка крови</v>
      </c>
      <c r="L2890" s="155" t="s">
        <v>302</v>
      </c>
      <c r="M2890">
        <f>IF(L2890="","",VLOOKUP(L2890,Продукция!B:L,11,0))</f>
        <v>0</v>
      </c>
      <c r="N2890" s="150" t="s">
        <v>873</v>
      </c>
      <c r="P2890" s="150" t="s">
        <v>340</v>
      </c>
      <c r="Q2890" s="150" t="s">
        <v>854</v>
      </c>
      <c r="R2890" s="153" t="s">
        <v>5077</v>
      </c>
      <c r="S2890" s="11">
        <v>20</v>
      </c>
      <c r="T2890" s="11" t="s">
        <v>5292</v>
      </c>
      <c r="V2890" s="14">
        <v>45789</v>
      </c>
      <c r="Z2890" s="162" t="s">
        <v>4823</v>
      </c>
      <c r="AA2890" s="15">
        <v>0.59722222222222221</v>
      </c>
      <c r="AB2890" t="str">
        <f>IF(L2890="","",VLOOKUP(L2890&amp;I2890,Продукция!A:I,9,0))</f>
        <v>рекомендация производителя набора</v>
      </c>
      <c r="AC2890" s="14">
        <v>45799</v>
      </c>
      <c r="AD2890" s="11" t="s">
        <v>2673</v>
      </c>
      <c r="AE2890" s="11" t="s">
        <v>4823</v>
      </c>
      <c r="AF2890" t="str">
        <f>IF(AD2890="","",VLOOKUP(AD2890,'Сотрудники и ссылки'!A:B,2,0))</f>
        <v>Серолог</v>
      </c>
      <c r="AG2890">
        <f>IF(AD2890="","",VLOOKUP(AD2890,'Сотрудники и ссылки'!A:C,3,0))</f>
        <v>20001771</v>
      </c>
      <c r="AH2890" s="11" t="s">
        <v>2673</v>
      </c>
      <c r="AI2890" t="str">
        <f>IF(AH2890="","",VLOOKUP(AH2890,'Сотрудники и ссылки'!A:B,2,0))</f>
        <v>Серолог</v>
      </c>
      <c r="AJ2890">
        <f>IF(AH2890="","",VLOOKUP(AH2890,'Сотрудники и ссылки'!A:C,3,0))</f>
        <v>20001771</v>
      </c>
      <c r="AK2890" s="14">
        <v>45799</v>
      </c>
      <c r="AL2890" s="2">
        <f>IF(AK2890="","",AK2890+VLOOKUP(I2890,'Вид исследования'!B:E,4,0))</f>
        <v>45800</v>
      </c>
      <c r="AM2890" s="2">
        <f>IF(AK2890="","",AK2890+VLOOKUP(I2890,'Вид исследования'!B:F,5,0))</f>
        <v>45800</v>
      </c>
      <c r="AN2890" s="14">
        <v>45799</v>
      </c>
      <c r="AP2890" s="11" t="s">
        <v>189</v>
      </c>
      <c r="AQ2890" t="str">
        <f>IFERROR(IF(L2890="","",VLOOKUP(L2890&amp;I2890,Продукция!A:K,11,0)),"обратитесь к админ справочника")</f>
        <v>согласно рекомендациям производителя теста</v>
      </c>
      <c r="AR2890" s="11" t="s">
        <v>4823</v>
      </c>
      <c r="AS2890" t="str">
        <f>IFERROR(IF(L2890="","",VLOOKUP(L2890&amp;I2890,Продукция!A:J,10,0)),"обратитесь к админ справочника")</f>
        <v>инструкция по применению набора AI, Н9</v>
      </c>
      <c r="AT2890" s="11" t="s">
        <v>4823</v>
      </c>
      <c r="AU2890" s="11" t="s">
        <v>4823</v>
      </c>
      <c r="AV2890" s="11" t="s">
        <v>2673</v>
      </c>
      <c r="AW2890" s="11" t="s">
        <v>4824</v>
      </c>
      <c r="AX2890" s="11" t="s">
        <v>509</v>
      </c>
      <c r="AY2890" s="11" t="s">
        <v>1750</v>
      </c>
      <c r="AZ2890" s="11">
        <v>108</v>
      </c>
      <c r="BA2890" s="11">
        <v>39</v>
      </c>
      <c r="BC2890" s="11" t="s">
        <v>5124</v>
      </c>
    </row>
    <row r="2891" spans="1:55" x14ac:dyDescent="0.25">
      <c r="A2891" t="str">
        <f t="shared" si="51"/>
        <v>С/919Вирус гриппа птиц подтипа H9 уровень антител (ВНИИЗЖ)</v>
      </c>
      <c r="B2891" t="str">
        <f>IF(E2891="","",INDEX(Лаборатории!A:A,MATCH('Производственный контроль'!E2891,Лаборатории!B:B,0)))</f>
        <v xml:space="preserve">КУРИНОЕ ЦАРСТВО АО </v>
      </c>
      <c r="C2891" t="str">
        <f>IF(E2891="","",VLOOKUP(E2891,Лаборатории!B:D,3,0))</f>
        <v>U377_CHL</v>
      </c>
      <c r="D2891" s="12">
        <v>45796</v>
      </c>
      <c r="E2891" s="150" t="s">
        <v>793</v>
      </c>
      <c r="F2891" s="11" t="s">
        <v>371</v>
      </c>
      <c r="G2891" s="11" t="s">
        <v>509</v>
      </c>
      <c r="H2891" s="11" t="s">
        <v>312</v>
      </c>
      <c r="I2891" s="11" t="s">
        <v>3435</v>
      </c>
      <c r="J2891" t="str">
        <f>IF(L2891="","",VLOOKUP(L2891,Продукция!B:D,3,0))</f>
        <v>Биологический_материал</v>
      </c>
      <c r="K2891" t="str">
        <f>IF(L2891="","",VLOOKUP(L2891,Продукция!B:C,2,0))</f>
        <v>Сыворотка крови</v>
      </c>
      <c r="L2891" s="155" t="s">
        <v>302</v>
      </c>
      <c r="M2891">
        <f>IF(L2891="","",VLOOKUP(L2891,Продукция!B:L,11,0))</f>
        <v>0</v>
      </c>
      <c r="N2891" s="150" t="s">
        <v>873</v>
      </c>
      <c r="P2891" s="150" t="s">
        <v>340</v>
      </c>
      <c r="Q2891" s="150" t="s">
        <v>854</v>
      </c>
      <c r="R2891" s="153" t="s">
        <v>5078</v>
      </c>
      <c r="S2891" s="11">
        <v>20</v>
      </c>
      <c r="T2891" s="11" t="s">
        <v>5292</v>
      </c>
      <c r="V2891" s="14">
        <v>45789</v>
      </c>
      <c r="Z2891" s="162" t="s">
        <v>4823</v>
      </c>
      <c r="AA2891" s="15">
        <v>0.59722222222222221</v>
      </c>
      <c r="AB2891" t="str">
        <f>IF(L2891="","",VLOOKUP(L2891&amp;I2891,Продукция!A:I,9,0))</f>
        <v>рекомендация производителя набора</v>
      </c>
      <c r="AC2891" s="14">
        <v>45799</v>
      </c>
      <c r="AD2891" s="11" t="s">
        <v>2673</v>
      </c>
      <c r="AE2891" s="11" t="s">
        <v>4823</v>
      </c>
      <c r="AF2891" t="str">
        <f>IF(AD2891="","",VLOOKUP(AD2891,'Сотрудники и ссылки'!A:B,2,0))</f>
        <v>Серолог</v>
      </c>
      <c r="AG2891">
        <f>IF(AD2891="","",VLOOKUP(AD2891,'Сотрудники и ссылки'!A:C,3,0))</f>
        <v>20001771</v>
      </c>
      <c r="AH2891" s="11" t="s">
        <v>2673</v>
      </c>
      <c r="AI2891" t="str">
        <f>IF(AH2891="","",VLOOKUP(AH2891,'Сотрудники и ссылки'!A:B,2,0))</f>
        <v>Серолог</v>
      </c>
      <c r="AJ2891">
        <f>IF(AH2891="","",VLOOKUP(AH2891,'Сотрудники и ссылки'!A:C,3,0))</f>
        <v>20001771</v>
      </c>
      <c r="AK2891" s="14">
        <v>45799</v>
      </c>
      <c r="AL2891" s="2">
        <f>IF(AK2891="","",AK2891+VLOOKUP(I2891,'Вид исследования'!B:E,4,0))</f>
        <v>45800</v>
      </c>
      <c r="AM2891" s="2">
        <f>IF(AK2891="","",AK2891+VLOOKUP(I2891,'Вид исследования'!B:F,5,0))</f>
        <v>45800</v>
      </c>
      <c r="AN2891" s="14">
        <v>45799</v>
      </c>
      <c r="AP2891" s="11" t="s">
        <v>189</v>
      </c>
      <c r="AQ2891" t="str">
        <f>IFERROR(IF(L2891="","",VLOOKUP(L2891&amp;I2891,Продукция!A:K,11,0)),"обратитесь к админ справочника")</f>
        <v>согласно рекомендациям производителя теста</v>
      </c>
      <c r="AR2891" s="11" t="s">
        <v>4823</v>
      </c>
      <c r="AS2891" t="str">
        <f>IFERROR(IF(L2891="","",VLOOKUP(L2891&amp;I2891,Продукция!A:J,10,0)),"обратитесь к админ справочника")</f>
        <v>инструкция по применению набора AI, Н9</v>
      </c>
      <c r="AT2891" s="11" t="s">
        <v>4823</v>
      </c>
      <c r="AU2891" s="11" t="s">
        <v>4823</v>
      </c>
      <c r="AV2891" s="11" t="s">
        <v>2673</v>
      </c>
      <c r="AW2891" s="11" t="s">
        <v>4824</v>
      </c>
      <c r="AX2891" s="11" t="s">
        <v>509</v>
      </c>
      <c r="AY2891" s="11" t="s">
        <v>1751</v>
      </c>
      <c r="AZ2891" s="11">
        <v>108</v>
      </c>
      <c r="BA2891" s="11">
        <v>39</v>
      </c>
      <c r="BC2891" s="11" t="s">
        <v>5124</v>
      </c>
    </row>
    <row r="2892" spans="1:55" x14ac:dyDescent="0.25">
      <c r="A2892" t="str">
        <f t="shared" si="51"/>
        <v>С/919Вирус гриппа птиц подтипа H9 уровень антител (ВНИИЗЖ)</v>
      </c>
      <c r="B2892" t="str">
        <f>IF(E2892="","",INDEX(Лаборатории!A:A,MATCH('Производственный контроль'!E2892,Лаборатории!B:B,0)))</f>
        <v xml:space="preserve">КУРИНОЕ ЦАРСТВО АО </v>
      </c>
      <c r="C2892" t="str">
        <f>IF(E2892="","",VLOOKUP(E2892,Лаборатории!B:D,3,0))</f>
        <v>U377_CHL</v>
      </c>
      <c r="D2892" s="12">
        <v>45796</v>
      </c>
      <c r="E2892" s="150" t="s">
        <v>793</v>
      </c>
      <c r="F2892" s="11" t="s">
        <v>371</v>
      </c>
      <c r="G2892" s="11" t="s">
        <v>509</v>
      </c>
      <c r="H2892" s="11" t="s">
        <v>312</v>
      </c>
      <c r="I2892" s="11" t="s">
        <v>3435</v>
      </c>
      <c r="J2892" t="str">
        <f>IF(L2892="","",VLOOKUP(L2892,Продукция!B:D,3,0))</f>
        <v>Биологический_материал</v>
      </c>
      <c r="K2892" t="str">
        <f>IF(L2892="","",VLOOKUP(L2892,Продукция!B:C,2,0))</f>
        <v>Сыворотка крови</v>
      </c>
      <c r="L2892" s="155" t="s">
        <v>302</v>
      </c>
      <c r="M2892">
        <f>IF(L2892="","",VLOOKUP(L2892,Продукция!B:L,11,0))</f>
        <v>0</v>
      </c>
      <c r="N2892" s="150" t="s">
        <v>873</v>
      </c>
      <c r="P2892" s="150" t="s">
        <v>340</v>
      </c>
      <c r="Q2892" s="150" t="s">
        <v>854</v>
      </c>
      <c r="R2892" s="153" t="s">
        <v>5079</v>
      </c>
      <c r="S2892" s="11">
        <v>20</v>
      </c>
      <c r="T2892" s="11" t="s">
        <v>5292</v>
      </c>
      <c r="V2892" s="14">
        <v>45788</v>
      </c>
      <c r="Z2892" s="162" t="s">
        <v>4823</v>
      </c>
      <c r="AA2892" s="15">
        <v>0.59722222222222221</v>
      </c>
      <c r="AB2892" t="str">
        <f>IF(L2892="","",VLOOKUP(L2892&amp;I2892,Продукция!A:I,9,0))</f>
        <v>рекомендация производителя набора</v>
      </c>
      <c r="AC2892" s="14">
        <v>45799</v>
      </c>
      <c r="AD2892" s="11" t="s">
        <v>2673</v>
      </c>
      <c r="AE2892" s="11" t="s">
        <v>4823</v>
      </c>
      <c r="AF2892" t="str">
        <f>IF(AD2892="","",VLOOKUP(AD2892,'Сотрудники и ссылки'!A:B,2,0))</f>
        <v>Серолог</v>
      </c>
      <c r="AG2892">
        <f>IF(AD2892="","",VLOOKUP(AD2892,'Сотрудники и ссылки'!A:C,3,0))</f>
        <v>20001771</v>
      </c>
      <c r="AH2892" s="11" t="s">
        <v>2673</v>
      </c>
      <c r="AI2892" t="str">
        <f>IF(AH2892="","",VLOOKUP(AH2892,'Сотрудники и ссылки'!A:B,2,0))</f>
        <v>Серолог</v>
      </c>
      <c r="AJ2892">
        <f>IF(AH2892="","",VLOOKUP(AH2892,'Сотрудники и ссылки'!A:C,3,0))</f>
        <v>20001771</v>
      </c>
      <c r="AK2892" s="14">
        <v>45799</v>
      </c>
      <c r="AL2892" s="2">
        <f>IF(AK2892="","",AK2892+VLOOKUP(I2892,'Вид исследования'!B:E,4,0))</f>
        <v>45800</v>
      </c>
      <c r="AM2892" s="2">
        <f>IF(AK2892="","",AK2892+VLOOKUP(I2892,'Вид исследования'!B:F,5,0))</f>
        <v>45800</v>
      </c>
      <c r="AN2892" s="14">
        <v>45799</v>
      </c>
      <c r="AP2892" s="11" t="s">
        <v>189</v>
      </c>
      <c r="AQ2892" t="str">
        <f>IFERROR(IF(L2892="","",VLOOKUP(L2892&amp;I2892,Продукция!A:K,11,0)),"обратитесь к админ справочника")</f>
        <v>согласно рекомендациям производителя теста</v>
      </c>
      <c r="AR2892" s="11" t="s">
        <v>4823</v>
      </c>
      <c r="AS2892" t="str">
        <f>IFERROR(IF(L2892="","",VLOOKUP(L2892&amp;I2892,Продукция!A:J,10,0)),"обратитесь к админ справочника")</f>
        <v>инструкция по применению набора AI, Н9</v>
      </c>
      <c r="AT2892" s="11" t="s">
        <v>4823</v>
      </c>
      <c r="AU2892" s="11" t="s">
        <v>4823</v>
      </c>
      <c r="AV2892" s="11" t="s">
        <v>2673</v>
      </c>
      <c r="AW2892" s="11" t="s">
        <v>4824</v>
      </c>
      <c r="AX2892" s="11" t="s">
        <v>509</v>
      </c>
      <c r="AY2892" s="11" t="s">
        <v>1752</v>
      </c>
      <c r="AZ2892" s="11">
        <v>108</v>
      </c>
      <c r="BA2892" s="11">
        <v>39</v>
      </c>
      <c r="BC2892" s="11" t="s">
        <v>5124</v>
      </c>
    </row>
    <row r="2893" spans="1:55" x14ac:dyDescent="0.25">
      <c r="A2893" t="str">
        <f t="shared" si="51"/>
        <v>С/919Вирус гриппа птиц подтипа H9 уровень антител (ВНИИЗЖ)</v>
      </c>
      <c r="B2893" t="str">
        <f>IF(E2893="","",INDEX(Лаборатории!A:A,MATCH('Производственный контроль'!E2893,Лаборатории!B:B,0)))</f>
        <v xml:space="preserve">КУРИНОЕ ЦАРСТВО АО </v>
      </c>
      <c r="C2893" t="str">
        <f>IF(E2893="","",VLOOKUP(E2893,Лаборатории!B:D,3,0))</f>
        <v>U377_CHL</v>
      </c>
      <c r="D2893" s="12">
        <v>45796</v>
      </c>
      <c r="E2893" s="150" t="s">
        <v>793</v>
      </c>
      <c r="F2893" s="11" t="s">
        <v>371</v>
      </c>
      <c r="G2893" s="11" t="s">
        <v>509</v>
      </c>
      <c r="H2893" s="11" t="s">
        <v>312</v>
      </c>
      <c r="I2893" s="11" t="s">
        <v>3435</v>
      </c>
      <c r="J2893" t="str">
        <f>IF(L2893="","",VLOOKUP(L2893,Продукция!B:D,3,0))</f>
        <v>Биологический_материал</v>
      </c>
      <c r="K2893" t="str">
        <f>IF(L2893="","",VLOOKUP(L2893,Продукция!B:C,2,0))</f>
        <v>Сыворотка крови</v>
      </c>
      <c r="L2893" s="155" t="s">
        <v>302</v>
      </c>
      <c r="M2893">
        <f>IF(L2893="","",VLOOKUP(L2893,Продукция!B:L,11,0))</f>
        <v>0</v>
      </c>
      <c r="N2893" s="150" t="s">
        <v>873</v>
      </c>
      <c r="P2893" s="150" t="s">
        <v>340</v>
      </c>
      <c r="Q2893" s="150" t="s">
        <v>854</v>
      </c>
      <c r="R2893" s="153" t="s">
        <v>5080</v>
      </c>
      <c r="S2893" s="11">
        <v>20</v>
      </c>
      <c r="T2893" s="11" t="s">
        <v>5292</v>
      </c>
      <c r="V2893" s="14">
        <v>45788</v>
      </c>
      <c r="Z2893" s="162" t="s">
        <v>4823</v>
      </c>
      <c r="AA2893" s="15">
        <v>0.59722222222222221</v>
      </c>
      <c r="AB2893" t="str">
        <f>IF(L2893="","",VLOOKUP(L2893&amp;I2893,Продукция!A:I,9,0))</f>
        <v>рекомендация производителя набора</v>
      </c>
      <c r="AC2893" s="14">
        <v>45799</v>
      </c>
      <c r="AD2893" s="11" t="s">
        <v>2673</v>
      </c>
      <c r="AE2893" s="11" t="s">
        <v>4823</v>
      </c>
      <c r="AF2893" t="str">
        <f>IF(AD2893="","",VLOOKUP(AD2893,'Сотрудники и ссылки'!A:B,2,0))</f>
        <v>Серолог</v>
      </c>
      <c r="AG2893">
        <f>IF(AD2893="","",VLOOKUP(AD2893,'Сотрудники и ссылки'!A:C,3,0))</f>
        <v>20001771</v>
      </c>
      <c r="AH2893" s="11" t="s">
        <v>2673</v>
      </c>
      <c r="AI2893" t="str">
        <f>IF(AH2893="","",VLOOKUP(AH2893,'Сотрудники и ссылки'!A:B,2,0))</f>
        <v>Серолог</v>
      </c>
      <c r="AJ2893">
        <f>IF(AH2893="","",VLOOKUP(AH2893,'Сотрудники и ссылки'!A:C,3,0))</f>
        <v>20001771</v>
      </c>
      <c r="AK2893" s="14">
        <v>45799</v>
      </c>
      <c r="AL2893" s="2">
        <f>IF(AK2893="","",AK2893+VLOOKUP(I2893,'Вид исследования'!B:E,4,0))</f>
        <v>45800</v>
      </c>
      <c r="AM2893" s="2">
        <f>IF(AK2893="","",AK2893+VLOOKUP(I2893,'Вид исследования'!B:F,5,0))</f>
        <v>45800</v>
      </c>
      <c r="AN2893" s="14">
        <v>45799</v>
      </c>
      <c r="AP2893" s="11" t="s">
        <v>189</v>
      </c>
      <c r="AQ2893" t="str">
        <f>IFERROR(IF(L2893="","",VLOOKUP(L2893&amp;I2893,Продукция!A:K,11,0)),"обратитесь к админ справочника")</f>
        <v>согласно рекомендациям производителя теста</v>
      </c>
      <c r="AR2893" s="11" t="s">
        <v>4823</v>
      </c>
      <c r="AS2893" t="str">
        <f>IFERROR(IF(L2893="","",VLOOKUP(L2893&amp;I2893,Продукция!A:J,10,0)),"обратитесь к админ справочника")</f>
        <v>инструкция по применению набора AI, Н9</v>
      </c>
      <c r="AT2893" s="11" t="s">
        <v>4823</v>
      </c>
      <c r="AU2893" s="11" t="s">
        <v>4823</v>
      </c>
      <c r="AV2893" s="11" t="s">
        <v>2673</v>
      </c>
      <c r="AW2893" s="11" t="s">
        <v>4824</v>
      </c>
      <c r="AX2893" s="11" t="s">
        <v>509</v>
      </c>
      <c r="AY2893" s="11" t="s">
        <v>1753</v>
      </c>
      <c r="AZ2893" s="11">
        <v>108</v>
      </c>
      <c r="BA2893" s="11">
        <v>39</v>
      </c>
      <c r="BC2893" s="11" t="s">
        <v>5124</v>
      </c>
    </row>
    <row r="2894" spans="1:55" x14ac:dyDescent="0.25">
      <c r="A2894" t="str">
        <f t="shared" si="51"/>
        <v>С/919Вирус гриппа птиц подтипа Н5 уровень антител (ВНИИЗЖ)</v>
      </c>
      <c r="B2894" t="str">
        <f>IF(E2894="","",INDEX(Лаборатории!A:A,MATCH('Производственный контроль'!E2894,Лаборатории!B:B,0)))</f>
        <v xml:space="preserve">КУРИНОЕ ЦАРСТВО АО </v>
      </c>
      <c r="C2894" t="str">
        <f>IF(E2894="","",VLOOKUP(E2894,Лаборатории!B:D,3,0))</f>
        <v>U377_CHL</v>
      </c>
      <c r="D2894" s="12">
        <v>45796</v>
      </c>
      <c r="E2894" s="150" t="s">
        <v>793</v>
      </c>
      <c r="F2894" s="11" t="s">
        <v>371</v>
      </c>
      <c r="G2894" s="11" t="s">
        <v>509</v>
      </c>
      <c r="H2894" s="11" t="s">
        <v>312</v>
      </c>
      <c r="I2894" s="11" t="s">
        <v>3437</v>
      </c>
      <c r="J2894" t="str">
        <f>IF(L2894="","",VLOOKUP(L2894,Продукция!B:D,3,0))</f>
        <v>Биологический_материал</v>
      </c>
      <c r="K2894" t="str">
        <f>IF(L2894="","",VLOOKUP(L2894,Продукция!B:C,2,0))</f>
        <v>Сыворотка крови</v>
      </c>
      <c r="L2894" s="155" t="s">
        <v>302</v>
      </c>
      <c r="M2894">
        <f>IF(L2894="","",VLOOKUP(L2894,Продукция!B:L,11,0))</f>
        <v>0</v>
      </c>
      <c r="N2894" s="150" t="s">
        <v>873</v>
      </c>
      <c r="P2894" s="150" t="s">
        <v>340</v>
      </c>
      <c r="Q2894" s="150" t="s">
        <v>854</v>
      </c>
      <c r="R2894" s="153" t="s">
        <v>5067</v>
      </c>
      <c r="S2894" s="11">
        <v>20</v>
      </c>
      <c r="T2894" s="11" t="s">
        <v>5292</v>
      </c>
      <c r="V2894" s="14">
        <v>45790</v>
      </c>
      <c r="Z2894" s="162" t="s">
        <v>4823</v>
      </c>
      <c r="AA2894" s="15">
        <v>0.59722222222222221</v>
      </c>
      <c r="AB2894" t="str">
        <f>IF(L2894="","",VLOOKUP(L2894&amp;I2894,Продукция!A:I,9,0))</f>
        <v>рекомендация производителя набора</v>
      </c>
      <c r="AC2894" s="14">
        <v>45799</v>
      </c>
      <c r="AD2894" s="11" t="s">
        <v>2676</v>
      </c>
      <c r="AE2894" s="11" t="s">
        <v>4823</v>
      </c>
      <c r="AF2894" t="str">
        <f>IF(AD2894="","",VLOOKUP(AD2894,'Сотрудники и ссылки'!A:B,2,0))</f>
        <v>Серолог</v>
      </c>
      <c r="AG2894">
        <f>IF(AD2894="","",VLOOKUP(AD2894,'Сотрудники и ссылки'!A:C,3,0))</f>
        <v>20007746</v>
      </c>
      <c r="AH2894" s="11" t="s">
        <v>2676</v>
      </c>
      <c r="AI2894" t="str">
        <f>IF(AH2894="","",VLOOKUP(AH2894,'Сотрудники и ссылки'!A:B,2,0))</f>
        <v>Серолог</v>
      </c>
      <c r="AJ2894">
        <f>IF(AH2894="","",VLOOKUP(AH2894,'Сотрудники и ссылки'!A:C,3,0))</f>
        <v>20007746</v>
      </c>
      <c r="AK2894" s="14">
        <v>45799</v>
      </c>
      <c r="AL2894" s="2">
        <f>IF(AK2894="","",AK2894+VLOOKUP(I2894,'Вид исследования'!B:E,4,0))</f>
        <v>45800</v>
      </c>
      <c r="AM2894" s="2">
        <f>IF(AK2894="","",AK2894+VLOOKUP(I2894,'Вид исследования'!B:F,5,0))</f>
        <v>45800</v>
      </c>
      <c r="AN2894" s="14">
        <v>45799</v>
      </c>
      <c r="AP2894" s="11" t="s">
        <v>189</v>
      </c>
      <c r="AQ2894" t="str">
        <f>IFERROR(IF(L2894="","",VLOOKUP(L2894&amp;I2894,Продукция!A:K,11,0)),"обратитесь к админ справочника")</f>
        <v>согласно рекомендациям производителя теста</v>
      </c>
      <c r="AR2894" s="11" t="s">
        <v>4823</v>
      </c>
      <c r="AS2894" t="str">
        <f>IFERROR(IF(L2894="","",VLOOKUP(L2894&amp;I2894,Продукция!A:J,10,0)),"обратитесь к админ справочника")</f>
        <v>инструкция по применению набора AI, Н5</v>
      </c>
      <c r="AT2894" s="11" t="s">
        <v>4823</v>
      </c>
      <c r="AU2894" s="11" t="s">
        <v>4823</v>
      </c>
      <c r="AV2894" s="11" t="s">
        <v>2676</v>
      </c>
      <c r="AW2894" s="11" t="s">
        <v>4824</v>
      </c>
      <c r="AX2894" s="11" t="s">
        <v>509</v>
      </c>
      <c r="AY2894" s="11" t="s">
        <v>1740</v>
      </c>
      <c r="AZ2894" s="11">
        <v>108</v>
      </c>
      <c r="BA2894" s="11">
        <v>39</v>
      </c>
      <c r="BC2894" s="11" t="s">
        <v>5124</v>
      </c>
    </row>
    <row r="2895" spans="1:55" x14ac:dyDescent="0.25">
      <c r="A2895" t="str">
        <f t="shared" si="51"/>
        <v>С/919Вирус гриппа птиц подтипа Н5 уровень антител (ВНИИЗЖ)</v>
      </c>
      <c r="B2895" t="str">
        <f>IF(E2895="","",INDEX(Лаборатории!A:A,MATCH('Производственный контроль'!E2895,Лаборатории!B:B,0)))</f>
        <v xml:space="preserve">КУРИНОЕ ЦАРСТВО АО </v>
      </c>
      <c r="C2895" t="str">
        <f>IF(E2895="","",VLOOKUP(E2895,Лаборатории!B:D,3,0))</f>
        <v>U377_CHL</v>
      </c>
      <c r="D2895" s="12">
        <v>45796</v>
      </c>
      <c r="E2895" s="150" t="s">
        <v>793</v>
      </c>
      <c r="F2895" s="11" t="s">
        <v>371</v>
      </c>
      <c r="G2895" s="11" t="s">
        <v>509</v>
      </c>
      <c r="H2895" s="11" t="s">
        <v>312</v>
      </c>
      <c r="I2895" s="11" t="s">
        <v>3437</v>
      </c>
      <c r="J2895" t="str">
        <f>IF(L2895="","",VLOOKUP(L2895,Продукция!B:D,3,0))</f>
        <v>Биологический_материал</v>
      </c>
      <c r="K2895" t="str">
        <f>IF(L2895="","",VLOOKUP(L2895,Продукция!B:C,2,0))</f>
        <v>Сыворотка крови</v>
      </c>
      <c r="L2895" s="155" t="s">
        <v>302</v>
      </c>
      <c r="M2895">
        <f>IF(L2895="","",VLOOKUP(L2895,Продукция!B:L,11,0))</f>
        <v>0</v>
      </c>
      <c r="N2895" s="150" t="s">
        <v>873</v>
      </c>
      <c r="P2895" s="150" t="s">
        <v>340</v>
      </c>
      <c r="Q2895" s="150" t="s">
        <v>854</v>
      </c>
      <c r="R2895" s="153" t="s">
        <v>5068</v>
      </c>
      <c r="S2895" s="11">
        <v>20</v>
      </c>
      <c r="T2895" s="11" t="s">
        <v>5292</v>
      </c>
      <c r="V2895" s="14">
        <v>45790</v>
      </c>
      <c r="Z2895" s="162" t="s">
        <v>4823</v>
      </c>
      <c r="AA2895" s="15">
        <v>0.59722222222222221</v>
      </c>
      <c r="AB2895" t="str">
        <f>IF(L2895="","",VLOOKUP(L2895&amp;I2895,Продукция!A:I,9,0))</f>
        <v>рекомендация производителя набора</v>
      </c>
      <c r="AC2895" s="14">
        <v>45799</v>
      </c>
      <c r="AD2895" s="11" t="s">
        <v>2676</v>
      </c>
      <c r="AE2895" s="11" t="s">
        <v>4823</v>
      </c>
      <c r="AF2895" t="str">
        <f>IF(AD2895="","",VLOOKUP(AD2895,'Сотрудники и ссылки'!A:B,2,0))</f>
        <v>Серолог</v>
      </c>
      <c r="AG2895">
        <f>IF(AD2895="","",VLOOKUP(AD2895,'Сотрудники и ссылки'!A:C,3,0))</f>
        <v>20007746</v>
      </c>
      <c r="AH2895" s="11" t="s">
        <v>2676</v>
      </c>
      <c r="AI2895" t="str">
        <f>IF(AH2895="","",VLOOKUP(AH2895,'Сотрудники и ссылки'!A:B,2,0))</f>
        <v>Серолог</v>
      </c>
      <c r="AJ2895">
        <f>IF(AH2895="","",VLOOKUP(AH2895,'Сотрудники и ссылки'!A:C,3,0))</f>
        <v>20007746</v>
      </c>
      <c r="AK2895" s="14">
        <v>45799</v>
      </c>
      <c r="AL2895" s="2">
        <f>IF(AK2895="","",AK2895+VLOOKUP(I2895,'Вид исследования'!B:E,4,0))</f>
        <v>45800</v>
      </c>
      <c r="AM2895" s="2">
        <f>IF(AK2895="","",AK2895+VLOOKUP(I2895,'Вид исследования'!B:F,5,0))</f>
        <v>45800</v>
      </c>
      <c r="AN2895" s="14">
        <v>45799</v>
      </c>
      <c r="AP2895" s="11" t="s">
        <v>189</v>
      </c>
      <c r="AQ2895" t="str">
        <f>IFERROR(IF(L2895="","",VLOOKUP(L2895&amp;I2895,Продукция!A:K,11,0)),"обратитесь к админ справочника")</f>
        <v>согласно рекомендациям производителя теста</v>
      </c>
      <c r="AR2895" s="11" t="s">
        <v>4823</v>
      </c>
      <c r="AS2895" t="str">
        <f>IFERROR(IF(L2895="","",VLOOKUP(L2895&amp;I2895,Продукция!A:J,10,0)),"обратитесь к админ справочника")</f>
        <v>инструкция по применению набора AI, Н5</v>
      </c>
      <c r="AT2895" s="11" t="s">
        <v>4823</v>
      </c>
      <c r="AU2895" s="11" t="s">
        <v>4823</v>
      </c>
      <c r="AV2895" s="11" t="s">
        <v>2676</v>
      </c>
      <c r="AW2895" s="11" t="s">
        <v>4824</v>
      </c>
      <c r="AX2895" s="11" t="s">
        <v>509</v>
      </c>
      <c r="AY2895" s="11" t="s">
        <v>1741</v>
      </c>
      <c r="AZ2895" s="11">
        <v>108</v>
      </c>
      <c r="BA2895" s="11">
        <v>39</v>
      </c>
      <c r="BC2895" s="11" t="s">
        <v>5124</v>
      </c>
    </row>
    <row r="2896" spans="1:55" x14ac:dyDescent="0.25">
      <c r="A2896" t="str">
        <f t="shared" si="51"/>
        <v>С/919Вирус гриппа птиц подтипа Н5 уровень антител (ВНИИЗЖ)</v>
      </c>
      <c r="B2896" t="str">
        <f>IF(E2896="","",INDEX(Лаборатории!A:A,MATCH('Производственный контроль'!E2896,Лаборатории!B:B,0)))</f>
        <v xml:space="preserve">КУРИНОЕ ЦАРСТВО АО </v>
      </c>
      <c r="C2896" t="str">
        <f>IF(E2896="","",VLOOKUP(E2896,Лаборатории!B:D,3,0))</f>
        <v>U377_CHL</v>
      </c>
      <c r="D2896" s="12">
        <v>45796</v>
      </c>
      <c r="E2896" s="150" t="s">
        <v>793</v>
      </c>
      <c r="F2896" s="11" t="s">
        <v>371</v>
      </c>
      <c r="G2896" s="11" t="s">
        <v>509</v>
      </c>
      <c r="H2896" s="11" t="s">
        <v>312</v>
      </c>
      <c r="I2896" s="11" t="s">
        <v>3437</v>
      </c>
      <c r="J2896" t="str">
        <f>IF(L2896="","",VLOOKUP(L2896,Продукция!B:D,3,0))</f>
        <v>Биологический_материал</v>
      </c>
      <c r="K2896" t="str">
        <f>IF(L2896="","",VLOOKUP(L2896,Продукция!B:C,2,0))</f>
        <v>Сыворотка крови</v>
      </c>
      <c r="L2896" s="155" t="s">
        <v>302</v>
      </c>
      <c r="M2896">
        <f>IF(L2896="","",VLOOKUP(L2896,Продукция!B:L,11,0))</f>
        <v>0</v>
      </c>
      <c r="N2896" s="150" t="s">
        <v>873</v>
      </c>
      <c r="P2896" s="150" t="s">
        <v>340</v>
      </c>
      <c r="Q2896" s="150" t="s">
        <v>854</v>
      </c>
      <c r="R2896" s="153" t="s">
        <v>5069</v>
      </c>
      <c r="S2896" s="11">
        <v>20</v>
      </c>
      <c r="T2896" s="11" t="s">
        <v>5292</v>
      </c>
      <c r="V2896" s="14">
        <v>45790</v>
      </c>
      <c r="Z2896" s="162" t="s">
        <v>4823</v>
      </c>
      <c r="AA2896" s="15">
        <v>0.59722222222222221</v>
      </c>
      <c r="AB2896" t="str">
        <f>IF(L2896="","",VLOOKUP(L2896&amp;I2896,Продукция!A:I,9,0))</f>
        <v>рекомендация производителя набора</v>
      </c>
      <c r="AC2896" s="14">
        <v>45799</v>
      </c>
      <c r="AD2896" s="11" t="s">
        <v>2676</v>
      </c>
      <c r="AE2896" s="11" t="s">
        <v>4823</v>
      </c>
      <c r="AF2896" t="str">
        <f>IF(AD2896="","",VLOOKUP(AD2896,'Сотрудники и ссылки'!A:B,2,0))</f>
        <v>Серолог</v>
      </c>
      <c r="AG2896">
        <f>IF(AD2896="","",VLOOKUP(AD2896,'Сотрудники и ссылки'!A:C,3,0))</f>
        <v>20007746</v>
      </c>
      <c r="AH2896" s="11" t="s">
        <v>2676</v>
      </c>
      <c r="AI2896" t="str">
        <f>IF(AH2896="","",VLOOKUP(AH2896,'Сотрудники и ссылки'!A:B,2,0))</f>
        <v>Серолог</v>
      </c>
      <c r="AJ2896">
        <f>IF(AH2896="","",VLOOKUP(AH2896,'Сотрудники и ссылки'!A:C,3,0))</f>
        <v>20007746</v>
      </c>
      <c r="AK2896" s="14">
        <v>45799</v>
      </c>
      <c r="AL2896" s="2">
        <f>IF(AK2896="","",AK2896+VLOOKUP(I2896,'Вид исследования'!B:E,4,0))</f>
        <v>45800</v>
      </c>
      <c r="AM2896" s="2">
        <f>IF(AK2896="","",AK2896+VLOOKUP(I2896,'Вид исследования'!B:F,5,0))</f>
        <v>45800</v>
      </c>
      <c r="AN2896" s="14">
        <v>45799</v>
      </c>
      <c r="AP2896" s="11" t="s">
        <v>189</v>
      </c>
      <c r="AQ2896" t="str">
        <f>IFERROR(IF(L2896="","",VLOOKUP(L2896&amp;I2896,Продукция!A:K,11,0)),"обратитесь к админ справочника")</f>
        <v>согласно рекомендациям производителя теста</v>
      </c>
      <c r="AR2896" s="11" t="s">
        <v>4823</v>
      </c>
      <c r="AS2896" t="str">
        <f>IFERROR(IF(L2896="","",VLOOKUP(L2896&amp;I2896,Продукция!A:J,10,0)),"обратитесь к админ справочника")</f>
        <v>инструкция по применению набора AI, Н5</v>
      </c>
      <c r="AT2896" s="11" t="s">
        <v>4823</v>
      </c>
      <c r="AU2896" s="11" t="s">
        <v>4823</v>
      </c>
      <c r="AV2896" s="11" t="s">
        <v>2676</v>
      </c>
      <c r="AW2896" s="11" t="s">
        <v>4824</v>
      </c>
      <c r="AX2896" s="11" t="s">
        <v>509</v>
      </c>
      <c r="AY2896" s="11" t="s">
        <v>1742</v>
      </c>
      <c r="AZ2896" s="11">
        <v>108</v>
      </c>
      <c r="BA2896" s="11">
        <v>39</v>
      </c>
      <c r="BC2896" s="11" t="s">
        <v>5124</v>
      </c>
    </row>
    <row r="2897" spans="1:55" x14ac:dyDescent="0.25">
      <c r="A2897" t="str">
        <f t="shared" si="51"/>
        <v>С/919Вирус гриппа птиц подтипа Н5 уровень антител (ВНИИЗЖ)</v>
      </c>
      <c r="B2897" t="str">
        <f>IF(E2897="","",INDEX(Лаборатории!A:A,MATCH('Производственный контроль'!E2897,Лаборатории!B:B,0)))</f>
        <v xml:space="preserve">КУРИНОЕ ЦАРСТВО АО </v>
      </c>
      <c r="C2897" t="str">
        <f>IF(E2897="","",VLOOKUP(E2897,Лаборатории!B:D,3,0))</f>
        <v>U377_CHL</v>
      </c>
      <c r="D2897" s="12">
        <v>45796</v>
      </c>
      <c r="E2897" s="150" t="s">
        <v>793</v>
      </c>
      <c r="F2897" s="11" t="s">
        <v>371</v>
      </c>
      <c r="G2897" s="11" t="s">
        <v>509</v>
      </c>
      <c r="H2897" s="11" t="s">
        <v>312</v>
      </c>
      <c r="I2897" s="11" t="s">
        <v>3437</v>
      </c>
      <c r="J2897" t="str">
        <f>IF(L2897="","",VLOOKUP(L2897,Продукция!B:D,3,0))</f>
        <v>Биологический_материал</v>
      </c>
      <c r="K2897" t="str">
        <f>IF(L2897="","",VLOOKUP(L2897,Продукция!B:C,2,0))</f>
        <v>Сыворотка крови</v>
      </c>
      <c r="L2897" s="155" t="s">
        <v>302</v>
      </c>
      <c r="M2897">
        <f>IF(L2897="","",VLOOKUP(L2897,Продукция!B:L,11,0))</f>
        <v>0</v>
      </c>
      <c r="N2897" s="150" t="s">
        <v>873</v>
      </c>
      <c r="P2897" s="150" t="s">
        <v>340</v>
      </c>
      <c r="Q2897" s="150" t="s">
        <v>854</v>
      </c>
      <c r="R2897" s="153" t="s">
        <v>5070</v>
      </c>
      <c r="S2897" s="11">
        <v>20</v>
      </c>
      <c r="T2897" s="11" t="s">
        <v>5292</v>
      </c>
      <c r="V2897" s="14">
        <v>45790</v>
      </c>
      <c r="Z2897" s="162" t="s">
        <v>4823</v>
      </c>
      <c r="AA2897" s="15">
        <v>0.59722222222222221</v>
      </c>
      <c r="AB2897" t="str">
        <f>IF(L2897="","",VLOOKUP(L2897&amp;I2897,Продукция!A:I,9,0))</f>
        <v>рекомендация производителя набора</v>
      </c>
      <c r="AC2897" s="14">
        <v>45799</v>
      </c>
      <c r="AD2897" s="11" t="s">
        <v>2676</v>
      </c>
      <c r="AE2897" s="11" t="s">
        <v>4823</v>
      </c>
      <c r="AF2897" t="str">
        <f>IF(AD2897="","",VLOOKUP(AD2897,'Сотрудники и ссылки'!A:B,2,0))</f>
        <v>Серолог</v>
      </c>
      <c r="AG2897">
        <f>IF(AD2897="","",VLOOKUP(AD2897,'Сотрудники и ссылки'!A:C,3,0))</f>
        <v>20007746</v>
      </c>
      <c r="AH2897" s="11" t="s">
        <v>2676</v>
      </c>
      <c r="AI2897" t="str">
        <f>IF(AH2897="","",VLOOKUP(AH2897,'Сотрудники и ссылки'!A:B,2,0))</f>
        <v>Серолог</v>
      </c>
      <c r="AJ2897">
        <f>IF(AH2897="","",VLOOKUP(AH2897,'Сотрудники и ссылки'!A:C,3,0))</f>
        <v>20007746</v>
      </c>
      <c r="AK2897" s="14">
        <v>45799</v>
      </c>
      <c r="AL2897" s="2">
        <f>IF(AK2897="","",AK2897+VLOOKUP(I2897,'Вид исследования'!B:E,4,0))</f>
        <v>45800</v>
      </c>
      <c r="AM2897" s="2">
        <f>IF(AK2897="","",AK2897+VLOOKUP(I2897,'Вид исследования'!B:F,5,0))</f>
        <v>45800</v>
      </c>
      <c r="AN2897" s="14">
        <v>45799</v>
      </c>
      <c r="AP2897" s="11" t="s">
        <v>189</v>
      </c>
      <c r="AQ2897" t="str">
        <f>IFERROR(IF(L2897="","",VLOOKUP(L2897&amp;I2897,Продукция!A:K,11,0)),"обратитесь к админ справочника")</f>
        <v>согласно рекомендациям производителя теста</v>
      </c>
      <c r="AR2897" s="11" t="s">
        <v>4823</v>
      </c>
      <c r="AS2897" t="str">
        <f>IFERROR(IF(L2897="","",VLOOKUP(L2897&amp;I2897,Продукция!A:J,10,0)),"обратитесь к админ справочника")</f>
        <v>инструкция по применению набора AI, Н5</v>
      </c>
      <c r="AT2897" s="11" t="s">
        <v>4823</v>
      </c>
      <c r="AU2897" s="11" t="s">
        <v>4823</v>
      </c>
      <c r="AV2897" s="11" t="s">
        <v>2676</v>
      </c>
      <c r="AW2897" s="11" t="s">
        <v>4824</v>
      </c>
      <c r="AX2897" s="11" t="s">
        <v>509</v>
      </c>
      <c r="AY2897" s="11" t="s">
        <v>1743</v>
      </c>
      <c r="AZ2897" s="11">
        <v>108</v>
      </c>
      <c r="BA2897" s="11">
        <v>39</v>
      </c>
      <c r="BC2897" s="11" t="s">
        <v>5124</v>
      </c>
    </row>
    <row r="2898" spans="1:55" x14ac:dyDescent="0.25">
      <c r="A2898" t="str">
        <f t="shared" si="51"/>
        <v>С/919Вирус гриппа птиц подтипа Н5 уровень антител (ВНИИЗЖ)</v>
      </c>
      <c r="B2898" t="str">
        <f>IF(E2898="","",INDEX(Лаборатории!A:A,MATCH('Производственный контроль'!E2898,Лаборатории!B:B,0)))</f>
        <v xml:space="preserve">КУРИНОЕ ЦАРСТВО АО </v>
      </c>
      <c r="C2898" t="str">
        <f>IF(E2898="","",VLOOKUP(E2898,Лаборатории!B:D,3,0))</f>
        <v>U377_CHL</v>
      </c>
      <c r="D2898" s="12">
        <v>45796</v>
      </c>
      <c r="E2898" s="150" t="s">
        <v>793</v>
      </c>
      <c r="F2898" s="11" t="s">
        <v>371</v>
      </c>
      <c r="G2898" s="11" t="s">
        <v>509</v>
      </c>
      <c r="H2898" s="11" t="s">
        <v>312</v>
      </c>
      <c r="I2898" s="11" t="s">
        <v>3437</v>
      </c>
      <c r="J2898" t="str">
        <f>IF(L2898="","",VLOOKUP(L2898,Продукция!B:D,3,0))</f>
        <v>Биологический_материал</v>
      </c>
      <c r="K2898" t="str">
        <f>IF(L2898="","",VLOOKUP(L2898,Продукция!B:C,2,0))</f>
        <v>Сыворотка крови</v>
      </c>
      <c r="L2898" s="155" t="s">
        <v>302</v>
      </c>
      <c r="M2898">
        <f>IF(L2898="","",VLOOKUP(L2898,Продукция!B:L,11,0))</f>
        <v>0</v>
      </c>
      <c r="N2898" s="150" t="s">
        <v>873</v>
      </c>
      <c r="P2898" s="150" t="s">
        <v>340</v>
      </c>
      <c r="Q2898" s="150" t="s">
        <v>854</v>
      </c>
      <c r="R2898" s="153" t="s">
        <v>5071</v>
      </c>
      <c r="S2898" s="11">
        <v>20</v>
      </c>
      <c r="T2898" s="11" t="s">
        <v>5292</v>
      </c>
      <c r="V2898" s="14">
        <v>45791</v>
      </c>
      <c r="Z2898" s="162" t="s">
        <v>4823</v>
      </c>
      <c r="AA2898" s="15">
        <v>0.59722222222222221</v>
      </c>
      <c r="AB2898" t="str">
        <f>IF(L2898="","",VLOOKUP(L2898&amp;I2898,Продукция!A:I,9,0))</f>
        <v>рекомендация производителя набора</v>
      </c>
      <c r="AC2898" s="14">
        <v>45799</v>
      </c>
      <c r="AD2898" s="11" t="s">
        <v>2676</v>
      </c>
      <c r="AE2898" s="11" t="s">
        <v>4823</v>
      </c>
      <c r="AF2898" t="str">
        <f>IF(AD2898="","",VLOOKUP(AD2898,'Сотрудники и ссылки'!A:B,2,0))</f>
        <v>Серолог</v>
      </c>
      <c r="AG2898">
        <f>IF(AD2898="","",VLOOKUP(AD2898,'Сотрудники и ссылки'!A:C,3,0))</f>
        <v>20007746</v>
      </c>
      <c r="AH2898" s="11" t="s">
        <v>2676</v>
      </c>
      <c r="AI2898" t="str">
        <f>IF(AH2898="","",VLOOKUP(AH2898,'Сотрудники и ссылки'!A:B,2,0))</f>
        <v>Серолог</v>
      </c>
      <c r="AJ2898">
        <f>IF(AH2898="","",VLOOKUP(AH2898,'Сотрудники и ссылки'!A:C,3,0))</f>
        <v>20007746</v>
      </c>
      <c r="AK2898" s="14">
        <v>45799</v>
      </c>
      <c r="AL2898" s="2">
        <f>IF(AK2898="","",AK2898+VLOOKUP(I2898,'Вид исследования'!B:E,4,0))</f>
        <v>45800</v>
      </c>
      <c r="AM2898" s="2">
        <f>IF(AK2898="","",AK2898+VLOOKUP(I2898,'Вид исследования'!B:F,5,0))</f>
        <v>45800</v>
      </c>
      <c r="AN2898" s="14">
        <v>45799</v>
      </c>
      <c r="AP2898" s="11" t="s">
        <v>189</v>
      </c>
      <c r="AQ2898" t="str">
        <f>IFERROR(IF(L2898="","",VLOOKUP(L2898&amp;I2898,Продукция!A:K,11,0)),"обратитесь к админ справочника")</f>
        <v>согласно рекомендациям производителя теста</v>
      </c>
      <c r="AR2898" s="11" t="s">
        <v>4823</v>
      </c>
      <c r="AS2898" t="str">
        <f>IFERROR(IF(L2898="","",VLOOKUP(L2898&amp;I2898,Продукция!A:J,10,0)),"обратитесь к админ справочника")</f>
        <v>инструкция по применению набора AI, Н5</v>
      </c>
      <c r="AT2898" s="11" t="s">
        <v>4823</v>
      </c>
      <c r="AU2898" s="11" t="s">
        <v>4823</v>
      </c>
      <c r="AV2898" s="11" t="s">
        <v>2676</v>
      </c>
      <c r="AW2898" s="11" t="s">
        <v>4824</v>
      </c>
      <c r="AX2898" s="11" t="s">
        <v>509</v>
      </c>
      <c r="AY2898" s="11" t="s">
        <v>1744</v>
      </c>
      <c r="AZ2898" s="11">
        <v>108</v>
      </c>
      <c r="BA2898" s="11">
        <v>39</v>
      </c>
      <c r="BC2898" s="11" t="s">
        <v>5124</v>
      </c>
    </row>
    <row r="2899" spans="1:55" x14ac:dyDescent="0.25">
      <c r="A2899" t="str">
        <f t="shared" si="51"/>
        <v>С/919Вирус гриппа птиц подтипа Н5 уровень антител (ВНИИЗЖ)</v>
      </c>
      <c r="B2899" t="str">
        <f>IF(E2899="","",INDEX(Лаборатории!A:A,MATCH('Производственный контроль'!E2899,Лаборатории!B:B,0)))</f>
        <v xml:space="preserve">КУРИНОЕ ЦАРСТВО АО </v>
      </c>
      <c r="C2899" t="str">
        <f>IF(E2899="","",VLOOKUP(E2899,Лаборатории!B:D,3,0))</f>
        <v>U377_CHL</v>
      </c>
      <c r="D2899" s="12">
        <v>45796</v>
      </c>
      <c r="E2899" s="150" t="s">
        <v>793</v>
      </c>
      <c r="F2899" s="11" t="s">
        <v>371</v>
      </c>
      <c r="G2899" s="11" t="s">
        <v>509</v>
      </c>
      <c r="H2899" s="11" t="s">
        <v>312</v>
      </c>
      <c r="I2899" s="11" t="s">
        <v>3437</v>
      </c>
      <c r="J2899" t="str">
        <f>IF(L2899="","",VLOOKUP(L2899,Продукция!B:D,3,0))</f>
        <v>Биологический_материал</v>
      </c>
      <c r="K2899" t="str">
        <f>IF(L2899="","",VLOOKUP(L2899,Продукция!B:C,2,0))</f>
        <v>Сыворотка крови</v>
      </c>
      <c r="L2899" s="155" t="s">
        <v>302</v>
      </c>
      <c r="M2899">
        <f>IF(L2899="","",VLOOKUP(L2899,Продукция!B:L,11,0))</f>
        <v>0</v>
      </c>
      <c r="N2899" s="150" t="s">
        <v>873</v>
      </c>
      <c r="P2899" s="150" t="s">
        <v>340</v>
      </c>
      <c r="Q2899" s="150" t="s">
        <v>854</v>
      </c>
      <c r="R2899" s="153" t="s">
        <v>5072</v>
      </c>
      <c r="S2899" s="11">
        <v>20</v>
      </c>
      <c r="T2899" s="11" t="s">
        <v>5292</v>
      </c>
      <c r="V2899" s="14">
        <v>45791</v>
      </c>
      <c r="Z2899" s="162" t="s">
        <v>4823</v>
      </c>
      <c r="AA2899" s="15">
        <v>0.59722222222222221</v>
      </c>
      <c r="AB2899" t="str">
        <f>IF(L2899="","",VLOOKUP(L2899&amp;I2899,Продукция!A:I,9,0))</f>
        <v>рекомендация производителя набора</v>
      </c>
      <c r="AC2899" s="14">
        <v>45799</v>
      </c>
      <c r="AD2899" s="11" t="s">
        <v>2676</v>
      </c>
      <c r="AE2899" s="11" t="s">
        <v>4823</v>
      </c>
      <c r="AF2899" t="str">
        <f>IF(AD2899="","",VLOOKUP(AD2899,'Сотрудники и ссылки'!A:B,2,0))</f>
        <v>Серолог</v>
      </c>
      <c r="AG2899">
        <f>IF(AD2899="","",VLOOKUP(AD2899,'Сотрудники и ссылки'!A:C,3,0))</f>
        <v>20007746</v>
      </c>
      <c r="AH2899" s="11" t="s">
        <v>2676</v>
      </c>
      <c r="AI2899" t="str">
        <f>IF(AH2899="","",VLOOKUP(AH2899,'Сотрудники и ссылки'!A:B,2,0))</f>
        <v>Серолог</v>
      </c>
      <c r="AJ2899">
        <f>IF(AH2899="","",VLOOKUP(AH2899,'Сотрудники и ссылки'!A:C,3,0))</f>
        <v>20007746</v>
      </c>
      <c r="AK2899" s="14">
        <v>45799</v>
      </c>
      <c r="AL2899" s="2">
        <f>IF(AK2899="","",AK2899+VLOOKUP(I2899,'Вид исследования'!B:E,4,0))</f>
        <v>45800</v>
      </c>
      <c r="AM2899" s="2">
        <f>IF(AK2899="","",AK2899+VLOOKUP(I2899,'Вид исследования'!B:F,5,0))</f>
        <v>45800</v>
      </c>
      <c r="AN2899" s="14">
        <v>45799</v>
      </c>
      <c r="AP2899" s="11" t="s">
        <v>189</v>
      </c>
      <c r="AQ2899" t="str">
        <f>IFERROR(IF(L2899="","",VLOOKUP(L2899&amp;I2899,Продукция!A:K,11,0)),"обратитесь к админ справочника")</f>
        <v>согласно рекомендациям производителя теста</v>
      </c>
      <c r="AR2899" s="11" t="s">
        <v>4823</v>
      </c>
      <c r="AS2899" t="str">
        <f>IFERROR(IF(L2899="","",VLOOKUP(L2899&amp;I2899,Продукция!A:J,10,0)),"обратитесь к админ справочника")</f>
        <v>инструкция по применению набора AI, Н5</v>
      </c>
      <c r="AT2899" s="11" t="s">
        <v>4823</v>
      </c>
      <c r="AU2899" s="11" t="s">
        <v>4823</v>
      </c>
      <c r="AV2899" s="11" t="s">
        <v>2676</v>
      </c>
      <c r="AW2899" s="11" t="s">
        <v>4824</v>
      </c>
      <c r="AX2899" s="11" t="s">
        <v>509</v>
      </c>
      <c r="AY2899" s="11" t="s">
        <v>1745</v>
      </c>
      <c r="AZ2899" s="11">
        <v>108</v>
      </c>
      <c r="BA2899" s="11">
        <v>39</v>
      </c>
      <c r="BC2899" s="11" t="s">
        <v>5124</v>
      </c>
    </row>
    <row r="2900" spans="1:55" x14ac:dyDescent="0.25">
      <c r="A2900" t="str">
        <f t="shared" si="51"/>
        <v>С/919Вирус гриппа птиц подтипа Н5 уровень антител (ВНИИЗЖ)</v>
      </c>
      <c r="B2900" t="str">
        <f>IF(E2900="","",INDEX(Лаборатории!A:A,MATCH('Производственный контроль'!E2900,Лаборатории!B:B,0)))</f>
        <v xml:space="preserve">КУРИНОЕ ЦАРСТВО АО </v>
      </c>
      <c r="C2900" t="str">
        <f>IF(E2900="","",VLOOKUP(E2900,Лаборатории!B:D,3,0))</f>
        <v>U377_CHL</v>
      </c>
      <c r="D2900" s="12">
        <v>45796</v>
      </c>
      <c r="E2900" s="150" t="s">
        <v>793</v>
      </c>
      <c r="F2900" s="11" t="s">
        <v>371</v>
      </c>
      <c r="G2900" s="11" t="s">
        <v>509</v>
      </c>
      <c r="H2900" s="11" t="s">
        <v>312</v>
      </c>
      <c r="I2900" s="11" t="s">
        <v>3437</v>
      </c>
      <c r="J2900" t="str">
        <f>IF(L2900="","",VLOOKUP(L2900,Продукция!B:D,3,0))</f>
        <v>Биологический_материал</v>
      </c>
      <c r="K2900" t="str">
        <f>IF(L2900="","",VLOOKUP(L2900,Продукция!B:C,2,0))</f>
        <v>Сыворотка крови</v>
      </c>
      <c r="L2900" s="155" t="s">
        <v>302</v>
      </c>
      <c r="M2900">
        <f>IF(L2900="","",VLOOKUP(L2900,Продукция!B:L,11,0))</f>
        <v>0</v>
      </c>
      <c r="N2900" s="150" t="s">
        <v>873</v>
      </c>
      <c r="P2900" s="150" t="s">
        <v>340</v>
      </c>
      <c r="Q2900" s="150" t="s">
        <v>854</v>
      </c>
      <c r="R2900" s="153" t="s">
        <v>5073</v>
      </c>
      <c r="S2900" s="11">
        <v>20</v>
      </c>
      <c r="T2900" s="11" t="s">
        <v>5292</v>
      </c>
      <c r="V2900" s="14">
        <v>45791</v>
      </c>
      <c r="Z2900" s="162" t="s">
        <v>4823</v>
      </c>
      <c r="AA2900" s="15">
        <v>0.59722222222222221</v>
      </c>
      <c r="AB2900" t="str">
        <f>IF(L2900="","",VLOOKUP(L2900&amp;I2900,Продукция!A:I,9,0))</f>
        <v>рекомендация производителя набора</v>
      </c>
      <c r="AC2900" s="14">
        <v>45799</v>
      </c>
      <c r="AD2900" s="11" t="s">
        <v>2676</v>
      </c>
      <c r="AE2900" s="11" t="s">
        <v>4823</v>
      </c>
      <c r="AF2900" t="str">
        <f>IF(AD2900="","",VLOOKUP(AD2900,'Сотрудники и ссылки'!A:B,2,0))</f>
        <v>Серолог</v>
      </c>
      <c r="AG2900">
        <f>IF(AD2900="","",VLOOKUP(AD2900,'Сотрудники и ссылки'!A:C,3,0))</f>
        <v>20007746</v>
      </c>
      <c r="AH2900" s="11" t="s">
        <v>2676</v>
      </c>
      <c r="AI2900" t="str">
        <f>IF(AH2900="","",VLOOKUP(AH2900,'Сотрудники и ссылки'!A:B,2,0))</f>
        <v>Серолог</v>
      </c>
      <c r="AJ2900">
        <f>IF(AH2900="","",VLOOKUP(AH2900,'Сотрудники и ссылки'!A:C,3,0))</f>
        <v>20007746</v>
      </c>
      <c r="AK2900" s="14">
        <v>45799</v>
      </c>
      <c r="AL2900" s="2">
        <f>IF(AK2900="","",AK2900+VLOOKUP(I2900,'Вид исследования'!B:E,4,0))</f>
        <v>45800</v>
      </c>
      <c r="AM2900" s="2">
        <f>IF(AK2900="","",AK2900+VLOOKUP(I2900,'Вид исследования'!B:F,5,0))</f>
        <v>45800</v>
      </c>
      <c r="AN2900" s="14">
        <v>45799</v>
      </c>
      <c r="AP2900" s="11" t="s">
        <v>189</v>
      </c>
      <c r="AQ2900" t="str">
        <f>IFERROR(IF(L2900="","",VLOOKUP(L2900&amp;I2900,Продукция!A:K,11,0)),"обратитесь к админ справочника")</f>
        <v>согласно рекомендациям производителя теста</v>
      </c>
      <c r="AR2900" s="11" t="s">
        <v>4823</v>
      </c>
      <c r="AS2900" t="str">
        <f>IFERROR(IF(L2900="","",VLOOKUP(L2900&amp;I2900,Продукция!A:J,10,0)),"обратитесь к админ справочника")</f>
        <v>инструкция по применению набора AI, Н5</v>
      </c>
      <c r="AT2900" s="11" t="s">
        <v>4823</v>
      </c>
      <c r="AU2900" s="11" t="s">
        <v>4823</v>
      </c>
      <c r="AV2900" s="11" t="s">
        <v>2676</v>
      </c>
      <c r="AW2900" s="11" t="s">
        <v>4824</v>
      </c>
      <c r="AX2900" s="11" t="s">
        <v>509</v>
      </c>
      <c r="AY2900" s="11" t="s">
        <v>1746</v>
      </c>
      <c r="AZ2900" s="11">
        <v>108</v>
      </c>
      <c r="BA2900" s="11">
        <v>39</v>
      </c>
      <c r="BC2900" s="11" t="s">
        <v>5124</v>
      </c>
    </row>
    <row r="2901" spans="1:55" x14ac:dyDescent="0.25">
      <c r="A2901" t="str">
        <f t="shared" si="51"/>
        <v>С/919Вирус гриппа птиц подтипа Н5 уровень антител (ВНИИЗЖ)</v>
      </c>
      <c r="B2901" t="str">
        <f>IF(E2901="","",INDEX(Лаборатории!A:A,MATCH('Производственный контроль'!E2901,Лаборатории!B:B,0)))</f>
        <v xml:space="preserve">КУРИНОЕ ЦАРСТВО АО </v>
      </c>
      <c r="C2901" t="str">
        <f>IF(E2901="","",VLOOKUP(E2901,Лаборатории!B:D,3,0))</f>
        <v>U377_CHL</v>
      </c>
      <c r="D2901" s="12">
        <v>45796</v>
      </c>
      <c r="E2901" s="150" t="s">
        <v>793</v>
      </c>
      <c r="F2901" s="11" t="s">
        <v>371</v>
      </c>
      <c r="G2901" s="11" t="s">
        <v>509</v>
      </c>
      <c r="H2901" s="11" t="s">
        <v>312</v>
      </c>
      <c r="I2901" s="11" t="s">
        <v>3437</v>
      </c>
      <c r="J2901" t="str">
        <f>IF(L2901="","",VLOOKUP(L2901,Продукция!B:D,3,0))</f>
        <v>Биологический_материал</v>
      </c>
      <c r="K2901" t="str">
        <f>IF(L2901="","",VLOOKUP(L2901,Продукция!B:C,2,0))</f>
        <v>Сыворотка крови</v>
      </c>
      <c r="L2901" s="155" t="s">
        <v>302</v>
      </c>
      <c r="M2901">
        <f>IF(L2901="","",VLOOKUP(L2901,Продукция!B:L,11,0))</f>
        <v>0</v>
      </c>
      <c r="N2901" s="150" t="s">
        <v>873</v>
      </c>
      <c r="P2901" s="150" t="s">
        <v>340</v>
      </c>
      <c r="Q2901" s="150" t="s">
        <v>854</v>
      </c>
      <c r="R2901" s="153" t="s">
        <v>5074</v>
      </c>
      <c r="S2901" s="11">
        <v>20</v>
      </c>
      <c r="T2901" s="11" t="s">
        <v>5292</v>
      </c>
      <c r="V2901" s="14">
        <v>45792</v>
      </c>
      <c r="Z2901" s="162" t="s">
        <v>4823</v>
      </c>
      <c r="AA2901" s="15">
        <v>0.59722222222222221</v>
      </c>
      <c r="AB2901" t="str">
        <f>IF(L2901="","",VLOOKUP(L2901&amp;I2901,Продукция!A:I,9,0))</f>
        <v>рекомендация производителя набора</v>
      </c>
      <c r="AC2901" s="14">
        <v>45799</v>
      </c>
      <c r="AD2901" s="11" t="s">
        <v>2676</v>
      </c>
      <c r="AE2901" s="11" t="s">
        <v>4823</v>
      </c>
      <c r="AF2901" t="str">
        <f>IF(AD2901="","",VLOOKUP(AD2901,'Сотрудники и ссылки'!A:B,2,0))</f>
        <v>Серолог</v>
      </c>
      <c r="AG2901">
        <f>IF(AD2901="","",VLOOKUP(AD2901,'Сотрудники и ссылки'!A:C,3,0))</f>
        <v>20007746</v>
      </c>
      <c r="AH2901" s="11" t="s">
        <v>2676</v>
      </c>
      <c r="AI2901" t="str">
        <f>IF(AH2901="","",VLOOKUP(AH2901,'Сотрудники и ссылки'!A:B,2,0))</f>
        <v>Серолог</v>
      </c>
      <c r="AJ2901">
        <f>IF(AH2901="","",VLOOKUP(AH2901,'Сотрудники и ссылки'!A:C,3,0))</f>
        <v>20007746</v>
      </c>
      <c r="AK2901" s="14">
        <v>45799</v>
      </c>
      <c r="AL2901" s="2">
        <f>IF(AK2901="","",AK2901+VLOOKUP(I2901,'Вид исследования'!B:E,4,0))</f>
        <v>45800</v>
      </c>
      <c r="AM2901" s="2">
        <f>IF(AK2901="","",AK2901+VLOOKUP(I2901,'Вид исследования'!B:F,5,0))</f>
        <v>45800</v>
      </c>
      <c r="AN2901" s="14">
        <v>45799</v>
      </c>
      <c r="AP2901" s="11" t="s">
        <v>189</v>
      </c>
      <c r="AQ2901" t="str">
        <f>IFERROR(IF(L2901="","",VLOOKUP(L2901&amp;I2901,Продукция!A:K,11,0)),"обратитесь к админ справочника")</f>
        <v>согласно рекомендациям производителя теста</v>
      </c>
      <c r="AR2901" s="11" t="s">
        <v>4823</v>
      </c>
      <c r="AS2901" t="str">
        <f>IFERROR(IF(L2901="","",VLOOKUP(L2901&amp;I2901,Продукция!A:J,10,0)),"обратитесь к админ справочника")</f>
        <v>инструкция по применению набора AI, Н5</v>
      </c>
      <c r="AT2901" s="11" t="s">
        <v>4823</v>
      </c>
      <c r="AU2901" s="11" t="s">
        <v>4823</v>
      </c>
      <c r="AV2901" s="11" t="s">
        <v>2676</v>
      </c>
      <c r="AW2901" s="11" t="s">
        <v>4824</v>
      </c>
      <c r="AX2901" s="11" t="s">
        <v>509</v>
      </c>
      <c r="AY2901" s="11" t="s">
        <v>1747</v>
      </c>
      <c r="AZ2901" s="11">
        <v>108</v>
      </c>
      <c r="BA2901" s="11">
        <v>39</v>
      </c>
      <c r="BC2901" s="11" t="s">
        <v>5124</v>
      </c>
    </row>
    <row r="2902" spans="1:55" x14ac:dyDescent="0.25">
      <c r="A2902" t="str">
        <f t="shared" si="51"/>
        <v>С/919Вирус гриппа птиц подтипа Н5 уровень антител (ВНИИЗЖ)</v>
      </c>
      <c r="B2902" t="str">
        <f>IF(E2902="","",INDEX(Лаборатории!A:A,MATCH('Производственный контроль'!E2902,Лаборатории!B:B,0)))</f>
        <v xml:space="preserve">КУРИНОЕ ЦАРСТВО АО </v>
      </c>
      <c r="C2902" t="str">
        <f>IF(E2902="","",VLOOKUP(E2902,Лаборатории!B:D,3,0))</f>
        <v>U377_CHL</v>
      </c>
      <c r="D2902" s="12">
        <v>45796</v>
      </c>
      <c r="E2902" s="150" t="s">
        <v>793</v>
      </c>
      <c r="F2902" s="11" t="s">
        <v>371</v>
      </c>
      <c r="G2902" s="11" t="s">
        <v>509</v>
      </c>
      <c r="H2902" s="11" t="s">
        <v>312</v>
      </c>
      <c r="I2902" s="11" t="s">
        <v>3437</v>
      </c>
      <c r="J2902" t="str">
        <f>IF(L2902="","",VLOOKUP(L2902,Продукция!B:D,3,0))</f>
        <v>Биологический_материал</v>
      </c>
      <c r="K2902" t="str">
        <f>IF(L2902="","",VLOOKUP(L2902,Продукция!B:C,2,0))</f>
        <v>Сыворотка крови</v>
      </c>
      <c r="L2902" s="155" t="s">
        <v>302</v>
      </c>
      <c r="M2902">
        <f>IF(L2902="","",VLOOKUP(L2902,Продукция!B:L,11,0))</f>
        <v>0</v>
      </c>
      <c r="N2902" s="150" t="s">
        <v>873</v>
      </c>
      <c r="P2902" s="150" t="s">
        <v>340</v>
      </c>
      <c r="Q2902" s="150" t="s">
        <v>854</v>
      </c>
      <c r="R2902" s="153" t="s">
        <v>5075</v>
      </c>
      <c r="S2902" s="11">
        <v>20</v>
      </c>
      <c r="T2902" s="11" t="s">
        <v>5292</v>
      </c>
      <c r="V2902" s="14">
        <v>45789</v>
      </c>
      <c r="Z2902" s="162" t="s">
        <v>4823</v>
      </c>
      <c r="AA2902" s="15">
        <v>0.59722222222222221</v>
      </c>
      <c r="AB2902" t="str">
        <f>IF(L2902="","",VLOOKUP(L2902&amp;I2902,Продукция!A:I,9,0))</f>
        <v>рекомендация производителя набора</v>
      </c>
      <c r="AC2902" s="14">
        <v>45799</v>
      </c>
      <c r="AD2902" s="11" t="s">
        <v>2676</v>
      </c>
      <c r="AE2902" s="11" t="s">
        <v>4823</v>
      </c>
      <c r="AF2902" t="str">
        <f>IF(AD2902="","",VLOOKUP(AD2902,'Сотрудники и ссылки'!A:B,2,0))</f>
        <v>Серолог</v>
      </c>
      <c r="AG2902">
        <f>IF(AD2902="","",VLOOKUP(AD2902,'Сотрудники и ссылки'!A:C,3,0))</f>
        <v>20007746</v>
      </c>
      <c r="AH2902" s="11" t="s">
        <v>2676</v>
      </c>
      <c r="AI2902" t="str">
        <f>IF(AH2902="","",VLOOKUP(AH2902,'Сотрудники и ссылки'!A:B,2,0))</f>
        <v>Серолог</v>
      </c>
      <c r="AJ2902">
        <f>IF(AH2902="","",VLOOKUP(AH2902,'Сотрудники и ссылки'!A:C,3,0))</f>
        <v>20007746</v>
      </c>
      <c r="AK2902" s="14">
        <v>45799</v>
      </c>
      <c r="AL2902" s="2">
        <f>IF(AK2902="","",AK2902+VLOOKUP(I2902,'Вид исследования'!B:E,4,0))</f>
        <v>45800</v>
      </c>
      <c r="AM2902" s="2">
        <f>IF(AK2902="","",AK2902+VLOOKUP(I2902,'Вид исследования'!B:F,5,0))</f>
        <v>45800</v>
      </c>
      <c r="AN2902" s="14">
        <v>45799</v>
      </c>
      <c r="AP2902" s="11" t="s">
        <v>189</v>
      </c>
      <c r="AQ2902" t="str">
        <f>IFERROR(IF(L2902="","",VLOOKUP(L2902&amp;I2902,Продукция!A:K,11,0)),"обратитесь к админ справочника")</f>
        <v>согласно рекомендациям производителя теста</v>
      </c>
      <c r="AR2902" s="11" t="s">
        <v>4823</v>
      </c>
      <c r="AS2902" t="str">
        <f>IFERROR(IF(L2902="","",VLOOKUP(L2902&amp;I2902,Продукция!A:J,10,0)),"обратитесь к админ справочника")</f>
        <v>инструкция по применению набора AI, Н5</v>
      </c>
      <c r="AT2902" s="11" t="s">
        <v>4823</v>
      </c>
      <c r="AU2902" s="11" t="s">
        <v>4823</v>
      </c>
      <c r="AV2902" s="11" t="s">
        <v>2676</v>
      </c>
      <c r="AW2902" s="11" t="s">
        <v>4824</v>
      </c>
      <c r="AX2902" s="11" t="s">
        <v>509</v>
      </c>
      <c r="AY2902" s="11" t="s">
        <v>1748</v>
      </c>
      <c r="AZ2902" s="11">
        <v>108</v>
      </c>
      <c r="BA2902" s="11">
        <v>39</v>
      </c>
      <c r="BC2902" s="11" t="s">
        <v>5124</v>
      </c>
    </row>
    <row r="2903" spans="1:55" x14ac:dyDescent="0.25">
      <c r="A2903" t="str">
        <f t="shared" si="51"/>
        <v>С/919Вирус гриппа птиц подтипа Н5 уровень антител (ВНИИЗЖ)</v>
      </c>
      <c r="B2903" t="str">
        <f>IF(E2903="","",INDEX(Лаборатории!A:A,MATCH('Производственный контроль'!E2903,Лаборатории!B:B,0)))</f>
        <v xml:space="preserve">КУРИНОЕ ЦАРСТВО АО </v>
      </c>
      <c r="C2903" t="str">
        <f>IF(E2903="","",VLOOKUP(E2903,Лаборатории!B:D,3,0))</f>
        <v>U377_CHL</v>
      </c>
      <c r="D2903" s="12">
        <v>45796</v>
      </c>
      <c r="E2903" s="150" t="s">
        <v>793</v>
      </c>
      <c r="F2903" s="11" t="s">
        <v>371</v>
      </c>
      <c r="G2903" s="11" t="s">
        <v>509</v>
      </c>
      <c r="H2903" s="11" t="s">
        <v>312</v>
      </c>
      <c r="I2903" s="11" t="s">
        <v>3437</v>
      </c>
      <c r="J2903" t="str">
        <f>IF(L2903="","",VLOOKUP(L2903,Продукция!B:D,3,0))</f>
        <v>Биологический_материал</v>
      </c>
      <c r="K2903" t="str">
        <f>IF(L2903="","",VLOOKUP(L2903,Продукция!B:C,2,0))</f>
        <v>Сыворотка крови</v>
      </c>
      <c r="L2903" s="155" t="s">
        <v>302</v>
      </c>
      <c r="M2903">
        <f>IF(L2903="","",VLOOKUP(L2903,Продукция!B:L,11,0))</f>
        <v>0</v>
      </c>
      <c r="N2903" s="150" t="s">
        <v>873</v>
      </c>
      <c r="P2903" s="150" t="s">
        <v>340</v>
      </c>
      <c r="Q2903" s="150" t="s">
        <v>854</v>
      </c>
      <c r="R2903" s="153" t="s">
        <v>5076</v>
      </c>
      <c r="S2903" s="11">
        <v>20</v>
      </c>
      <c r="T2903" s="11" t="s">
        <v>5292</v>
      </c>
      <c r="V2903" s="14">
        <v>45789</v>
      </c>
      <c r="Z2903" s="162" t="s">
        <v>4823</v>
      </c>
      <c r="AA2903" s="15">
        <v>0.59722222222222221</v>
      </c>
      <c r="AB2903" t="str">
        <f>IF(L2903="","",VLOOKUP(L2903&amp;I2903,Продукция!A:I,9,0))</f>
        <v>рекомендация производителя набора</v>
      </c>
      <c r="AC2903" s="14">
        <v>45799</v>
      </c>
      <c r="AD2903" s="11" t="s">
        <v>2676</v>
      </c>
      <c r="AE2903" s="11" t="s">
        <v>4823</v>
      </c>
      <c r="AF2903" t="str">
        <f>IF(AD2903="","",VLOOKUP(AD2903,'Сотрудники и ссылки'!A:B,2,0))</f>
        <v>Серолог</v>
      </c>
      <c r="AG2903">
        <f>IF(AD2903="","",VLOOKUP(AD2903,'Сотрудники и ссылки'!A:C,3,0))</f>
        <v>20007746</v>
      </c>
      <c r="AH2903" s="11" t="s">
        <v>2676</v>
      </c>
      <c r="AI2903" t="str">
        <f>IF(AH2903="","",VLOOKUP(AH2903,'Сотрудники и ссылки'!A:B,2,0))</f>
        <v>Серолог</v>
      </c>
      <c r="AJ2903">
        <f>IF(AH2903="","",VLOOKUP(AH2903,'Сотрудники и ссылки'!A:C,3,0))</f>
        <v>20007746</v>
      </c>
      <c r="AK2903" s="14">
        <v>45799</v>
      </c>
      <c r="AL2903" s="2">
        <f>IF(AK2903="","",AK2903+VLOOKUP(I2903,'Вид исследования'!B:E,4,0))</f>
        <v>45800</v>
      </c>
      <c r="AM2903" s="2">
        <f>IF(AK2903="","",AK2903+VLOOKUP(I2903,'Вид исследования'!B:F,5,0))</f>
        <v>45800</v>
      </c>
      <c r="AN2903" s="14">
        <v>45799</v>
      </c>
      <c r="AP2903" s="11" t="s">
        <v>189</v>
      </c>
      <c r="AQ2903" t="str">
        <f>IFERROR(IF(L2903="","",VLOOKUP(L2903&amp;I2903,Продукция!A:K,11,0)),"обратитесь к админ справочника")</f>
        <v>согласно рекомендациям производителя теста</v>
      </c>
      <c r="AR2903" s="11" t="s">
        <v>4823</v>
      </c>
      <c r="AS2903" t="str">
        <f>IFERROR(IF(L2903="","",VLOOKUP(L2903&amp;I2903,Продукция!A:J,10,0)),"обратитесь к админ справочника")</f>
        <v>инструкция по применению набора AI, Н5</v>
      </c>
      <c r="AT2903" s="11" t="s">
        <v>4823</v>
      </c>
      <c r="AU2903" s="11" t="s">
        <v>4823</v>
      </c>
      <c r="AV2903" s="11" t="s">
        <v>2676</v>
      </c>
      <c r="AW2903" s="11" t="s">
        <v>4824</v>
      </c>
      <c r="AX2903" s="11" t="s">
        <v>509</v>
      </c>
      <c r="AY2903" s="11" t="s">
        <v>1749</v>
      </c>
      <c r="AZ2903" s="11">
        <v>108</v>
      </c>
      <c r="BA2903" s="11">
        <v>39</v>
      </c>
      <c r="BC2903" s="11" t="s">
        <v>5124</v>
      </c>
    </row>
    <row r="2904" spans="1:55" x14ac:dyDescent="0.25">
      <c r="A2904" t="str">
        <f t="shared" si="51"/>
        <v>С/919Вирус гриппа птиц подтипа Н5 уровень антител (ВНИИЗЖ)</v>
      </c>
      <c r="B2904" t="str">
        <f>IF(E2904="","",INDEX(Лаборатории!A:A,MATCH('Производственный контроль'!E2904,Лаборатории!B:B,0)))</f>
        <v xml:space="preserve">КУРИНОЕ ЦАРСТВО АО </v>
      </c>
      <c r="C2904" t="str">
        <f>IF(E2904="","",VLOOKUP(E2904,Лаборатории!B:D,3,0))</f>
        <v>U377_CHL</v>
      </c>
      <c r="D2904" s="12">
        <v>45796</v>
      </c>
      <c r="E2904" s="150" t="s">
        <v>793</v>
      </c>
      <c r="F2904" s="11" t="s">
        <v>371</v>
      </c>
      <c r="G2904" s="11" t="s">
        <v>509</v>
      </c>
      <c r="H2904" s="11" t="s">
        <v>312</v>
      </c>
      <c r="I2904" s="11" t="s">
        <v>3437</v>
      </c>
      <c r="J2904" t="str">
        <f>IF(L2904="","",VLOOKUP(L2904,Продукция!B:D,3,0))</f>
        <v>Биологический_материал</v>
      </c>
      <c r="K2904" t="str">
        <f>IF(L2904="","",VLOOKUP(L2904,Продукция!B:C,2,0))</f>
        <v>Сыворотка крови</v>
      </c>
      <c r="L2904" s="155" t="s">
        <v>302</v>
      </c>
      <c r="M2904">
        <f>IF(L2904="","",VLOOKUP(L2904,Продукция!B:L,11,0))</f>
        <v>0</v>
      </c>
      <c r="N2904" s="150" t="s">
        <v>873</v>
      </c>
      <c r="P2904" s="150" t="s">
        <v>340</v>
      </c>
      <c r="Q2904" s="150" t="s">
        <v>854</v>
      </c>
      <c r="R2904" s="153" t="s">
        <v>5077</v>
      </c>
      <c r="S2904" s="11">
        <v>20</v>
      </c>
      <c r="T2904" s="11" t="s">
        <v>5292</v>
      </c>
      <c r="V2904" s="14">
        <v>45789</v>
      </c>
      <c r="Z2904" s="162" t="s">
        <v>4823</v>
      </c>
      <c r="AA2904" s="15">
        <v>0.59722222222222221</v>
      </c>
      <c r="AB2904" t="str">
        <f>IF(L2904="","",VLOOKUP(L2904&amp;I2904,Продукция!A:I,9,0))</f>
        <v>рекомендация производителя набора</v>
      </c>
      <c r="AC2904" s="14">
        <v>45799</v>
      </c>
      <c r="AD2904" s="11" t="s">
        <v>2676</v>
      </c>
      <c r="AE2904" s="11" t="s">
        <v>4823</v>
      </c>
      <c r="AF2904" t="str">
        <f>IF(AD2904="","",VLOOKUP(AD2904,'Сотрудники и ссылки'!A:B,2,0))</f>
        <v>Серолог</v>
      </c>
      <c r="AG2904">
        <f>IF(AD2904="","",VLOOKUP(AD2904,'Сотрудники и ссылки'!A:C,3,0))</f>
        <v>20007746</v>
      </c>
      <c r="AH2904" s="11" t="s">
        <v>2676</v>
      </c>
      <c r="AI2904" t="str">
        <f>IF(AH2904="","",VLOOKUP(AH2904,'Сотрудники и ссылки'!A:B,2,0))</f>
        <v>Серолог</v>
      </c>
      <c r="AJ2904">
        <f>IF(AH2904="","",VLOOKUP(AH2904,'Сотрудники и ссылки'!A:C,3,0))</f>
        <v>20007746</v>
      </c>
      <c r="AK2904" s="14">
        <v>45799</v>
      </c>
      <c r="AL2904" s="2">
        <f>IF(AK2904="","",AK2904+VLOOKUP(I2904,'Вид исследования'!B:E,4,0))</f>
        <v>45800</v>
      </c>
      <c r="AM2904" s="2">
        <f>IF(AK2904="","",AK2904+VLOOKUP(I2904,'Вид исследования'!B:F,5,0))</f>
        <v>45800</v>
      </c>
      <c r="AN2904" s="14">
        <v>45799</v>
      </c>
      <c r="AP2904" s="11" t="s">
        <v>189</v>
      </c>
      <c r="AQ2904" t="str">
        <f>IFERROR(IF(L2904="","",VLOOKUP(L2904&amp;I2904,Продукция!A:K,11,0)),"обратитесь к админ справочника")</f>
        <v>согласно рекомендациям производителя теста</v>
      </c>
      <c r="AR2904" s="11" t="s">
        <v>4823</v>
      </c>
      <c r="AS2904" t="str">
        <f>IFERROR(IF(L2904="","",VLOOKUP(L2904&amp;I2904,Продукция!A:J,10,0)),"обратитесь к админ справочника")</f>
        <v>инструкция по применению набора AI, Н5</v>
      </c>
      <c r="AT2904" s="11" t="s">
        <v>4823</v>
      </c>
      <c r="AU2904" s="11" t="s">
        <v>4823</v>
      </c>
      <c r="AV2904" s="11" t="s">
        <v>2676</v>
      </c>
      <c r="AW2904" s="11" t="s">
        <v>4824</v>
      </c>
      <c r="AX2904" s="11" t="s">
        <v>509</v>
      </c>
      <c r="AY2904" s="11" t="s">
        <v>1750</v>
      </c>
      <c r="AZ2904" s="11">
        <v>108</v>
      </c>
      <c r="BA2904" s="11">
        <v>39</v>
      </c>
      <c r="BC2904" s="11" t="s">
        <v>5124</v>
      </c>
    </row>
    <row r="2905" spans="1:55" x14ac:dyDescent="0.25">
      <c r="A2905" t="str">
        <f t="shared" si="51"/>
        <v>С/919Вирус гриппа птиц подтипа Н5 уровень антител (ВНИИЗЖ)</v>
      </c>
      <c r="B2905" t="str">
        <f>IF(E2905="","",INDEX(Лаборатории!A:A,MATCH('Производственный контроль'!E2905,Лаборатории!B:B,0)))</f>
        <v xml:space="preserve">КУРИНОЕ ЦАРСТВО АО </v>
      </c>
      <c r="C2905" t="str">
        <f>IF(E2905="","",VLOOKUP(E2905,Лаборатории!B:D,3,0))</f>
        <v>U377_CHL</v>
      </c>
      <c r="D2905" s="12">
        <v>45796</v>
      </c>
      <c r="E2905" s="150" t="s">
        <v>793</v>
      </c>
      <c r="F2905" s="11" t="s">
        <v>371</v>
      </c>
      <c r="G2905" s="11" t="s">
        <v>509</v>
      </c>
      <c r="H2905" s="11" t="s">
        <v>312</v>
      </c>
      <c r="I2905" s="11" t="s">
        <v>3437</v>
      </c>
      <c r="J2905" t="str">
        <f>IF(L2905="","",VLOOKUP(L2905,Продукция!B:D,3,0))</f>
        <v>Биологический_материал</v>
      </c>
      <c r="K2905" t="str">
        <f>IF(L2905="","",VLOOKUP(L2905,Продукция!B:C,2,0))</f>
        <v>Сыворотка крови</v>
      </c>
      <c r="L2905" s="155" t="s">
        <v>302</v>
      </c>
      <c r="M2905">
        <f>IF(L2905="","",VLOOKUP(L2905,Продукция!B:L,11,0))</f>
        <v>0</v>
      </c>
      <c r="N2905" s="150" t="s">
        <v>873</v>
      </c>
      <c r="P2905" s="150" t="s">
        <v>340</v>
      </c>
      <c r="Q2905" s="150" t="s">
        <v>854</v>
      </c>
      <c r="R2905" s="153" t="s">
        <v>5078</v>
      </c>
      <c r="S2905" s="11">
        <v>20</v>
      </c>
      <c r="T2905" s="11" t="s">
        <v>5292</v>
      </c>
      <c r="V2905" s="14">
        <v>45789</v>
      </c>
      <c r="Z2905" s="162" t="s">
        <v>4823</v>
      </c>
      <c r="AA2905" s="15">
        <v>0.59722222222222221</v>
      </c>
      <c r="AB2905" t="str">
        <f>IF(L2905="","",VLOOKUP(L2905&amp;I2905,Продукция!A:I,9,0))</f>
        <v>рекомендация производителя набора</v>
      </c>
      <c r="AC2905" s="14">
        <v>45799</v>
      </c>
      <c r="AD2905" s="11" t="s">
        <v>2676</v>
      </c>
      <c r="AE2905" s="11" t="s">
        <v>4823</v>
      </c>
      <c r="AF2905" t="str">
        <f>IF(AD2905="","",VLOOKUP(AD2905,'Сотрудники и ссылки'!A:B,2,0))</f>
        <v>Серолог</v>
      </c>
      <c r="AG2905">
        <f>IF(AD2905="","",VLOOKUP(AD2905,'Сотрудники и ссылки'!A:C,3,0))</f>
        <v>20007746</v>
      </c>
      <c r="AH2905" s="11" t="s">
        <v>2676</v>
      </c>
      <c r="AI2905" t="str">
        <f>IF(AH2905="","",VLOOKUP(AH2905,'Сотрудники и ссылки'!A:B,2,0))</f>
        <v>Серолог</v>
      </c>
      <c r="AJ2905">
        <f>IF(AH2905="","",VLOOKUP(AH2905,'Сотрудники и ссылки'!A:C,3,0))</f>
        <v>20007746</v>
      </c>
      <c r="AK2905" s="14">
        <v>45799</v>
      </c>
      <c r="AL2905" s="2">
        <f>IF(AK2905="","",AK2905+VLOOKUP(I2905,'Вид исследования'!B:E,4,0))</f>
        <v>45800</v>
      </c>
      <c r="AM2905" s="2">
        <f>IF(AK2905="","",AK2905+VLOOKUP(I2905,'Вид исследования'!B:F,5,0))</f>
        <v>45800</v>
      </c>
      <c r="AN2905" s="14">
        <v>45799</v>
      </c>
      <c r="AP2905" s="11" t="s">
        <v>189</v>
      </c>
      <c r="AQ2905" t="str">
        <f>IFERROR(IF(L2905="","",VLOOKUP(L2905&amp;I2905,Продукция!A:K,11,0)),"обратитесь к админ справочника")</f>
        <v>согласно рекомендациям производителя теста</v>
      </c>
      <c r="AR2905" s="11" t="s">
        <v>4823</v>
      </c>
      <c r="AS2905" t="str">
        <f>IFERROR(IF(L2905="","",VLOOKUP(L2905&amp;I2905,Продукция!A:J,10,0)),"обратитесь к админ справочника")</f>
        <v>инструкция по применению набора AI, Н5</v>
      </c>
      <c r="AT2905" s="11" t="s">
        <v>4823</v>
      </c>
      <c r="AU2905" s="11" t="s">
        <v>4823</v>
      </c>
      <c r="AV2905" s="11" t="s">
        <v>2676</v>
      </c>
      <c r="AW2905" s="11" t="s">
        <v>4824</v>
      </c>
      <c r="AX2905" s="11" t="s">
        <v>509</v>
      </c>
      <c r="AY2905" s="11" t="s">
        <v>1751</v>
      </c>
      <c r="AZ2905" s="11">
        <v>108</v>
      </c>
      <c r="BA2905" s="11">
        <v>39</v>
      </c>
      <c r="BC2905" s="11" t="s">
        <v>5124</v>
      </c>
    </row>
    <row r="2906" spans="1:55" x14ac:dyDescent="0.25">
      <c r="A2906" t="str">
        <f t="shared" si="51"/>
        <v>С/919Вирус гриппа птиц подтипа Н5 уровень антител (ВНИИЗЖ)</v>
      </c>
      <c r="B2906" t="str">
        <f>IF(E2906="","",INDEX(Лаборатории!A:A,MATCH('Производственный контроль'!E2906,Лаборатории!B:B,0)))</f>
        <v xml:space="preserve">КУРИНОЕ ЦАРСТВО АО </v>
      </c>
      <c r="C2906" t="str">
        <f>IF(E2906="","",VLOOKUP(E2906,Лаборатории!B:D,3,0))</f>
        <v>U377_CHL</v>
      </c>
      <c r="D2906" s="12">
        <v>45796</v>
      </c>
      <c r="E2906" s="150" t="s">
        <v>793</v>
      </c>
      <c r="F2906" s="11" t="s">
        <v>371</v>
      </c>
      <c r="G2906" s="11" t="s">
        <v>509</v>
      </c>
      <c r="H2906" s="11" t="s">
        <v>312</v>
      </c>
      <c r="I2906" s="11" t="s">
        <v>3437</v>
      </c>
      <c r="J2906" t="str">
        <f>IF(L2906="","",VLOOKUP(L2906,Продукция!B:D,3,0))</f>
        <v>Биологический_материал</v>
      </c>
      <c r="K2906" t="str">
        <f>IF(L2906="","",VLOOKUP(L2906,Продукция!B:C,2,0))</f>
        <v>Сыворотка крови</v>
      </c>
      <c r="L2906" s="155" t="s">
        <v>302</v>
      </c>
      <c r="M2906">
        <f>IF(L2906="","",VLOOKUP(L2906,Продукция!B:L,11,0))</f>
        <v>0</v>
      </c>
      <c r="N2906" s="150" t="s">
        <v>873</v>
      </c>
      <c r="P2906" s="150" t="s">
        <v>340</v>
      </c>
      <c r="Q2906" s="150" t="s">
        <v>854</v>
      </c>
      <c r="R2906" s="153" t="s">
        <v>5079</v>
      </c>
      <c r="S2906" s="11">
        <v>20</v>
      </c>
      <c r="T2906" s="11" t="s">
        <v>5292</v>
      </c>
      <c r="V2906" s="14">
        <v>45788</v>
      </c>
      <c r="Z2906" s="162" t="s">
        <v>4823</v>
      </c>
      <c r="AA2906" s="15">
        <v>0.59722222222222221</v>
      </c>
      <c r="AB2906" t="str">
        <f>IF(L2906="","",VLOOKUP(L2906&amp;I2906,Продукция!A:I,9,0))</f>
        <v>рекомендация производителя набора</v>
      </c>
      <c r="AC2906" s="14">
        <v>45799</v>
      </c>
      <c r="AD2906" s="11" t="s">
        <v>2676</v>
      </c>
      <c r="AE2906" s="11" t="s">
        <v>4823</v>
      </c>
      <c r="AF2906" t="str">
        <f>IF(AD2906="","",VLOOKUP(AD2906,'Сотрудники и ссылки'!A:B,2,0))</f>
        <v>Серолог</v>
      </c>
      <c r="AG2906">
        <f>IF(AD2906="","",VLOOKUP(AD2906,'Сотрудники и ссылки'!A:C,3,0))</f>
        <v>20007746</v>
      </c>
      <c r="AH2906" s="11" t="s">
        <v>2676</v>
      </c>
      <c r="AI2906" t="str">
        <f>IF(AH2906="","",VLOOKUP(AH2906,'Сотрудники и ссылки'!A:B,2,0))</f>
        <v>Серолог</v>
      </c>
      <c r="AJ2906">
        <f>IF(AH2906="","",VLOOKUP(AH2906,'Сотрудники и ссылки'!A:C,3,0))</f>
        <v>20007746</v>
      </c>
      <c r="AK2906" s="14">
        <v>45799</v>
      </c>
      <c r="AL2906" s="2">
        <f>IF(AK2906="","",AK2906+VLOOKUP(I2906,'Вид исследования'!B:E,4,0))</f>
        <v>45800</v>
      </c>
      <c r="AM2906" s="2">
        <f>IF(AK2906="","",AK2906+VLOOKUP(I2906,'Вид исследования'!B:F,5,0))</f>
        <v>45800</v>
      </c>
      <c r="AN2906" s="14">
        <v>45799</v>
      </c>
      <c r="AP2906" s="11" t="s">
        <v>189</v>
      </c>
      <c r="AQ2906" t="str">
        <f>IFERROR(IF(L2906="","",VLOOKUP(L2906&amp;I2906,Продукция!A:K,11,0)),"обратитесь к админ справочника")</f>
        <v>согласно рекомендациям производителя теста</v>
      </c>
      <c r="AR2906" s="11" t="s">
        <v>4823</v>
      </c>
      <c r="AS2906" t="str">
        <f>IFERROR(IF(L2906="","",VLOOKUP(L2906&amp;I2906,Продукция!A:J,10,0)),"обратитесь к админ справочника")</f>
        <v>инструкция по применению набора AI, Н5</v>
      </c>
      <c r="AT2906" s="11" t="s">
        <v>4823</v>
      </c>
      <c r="AU2906" s="11" t="s">
        <v>4823</v>
      </c>
      <c r="AV2906" s="11" t="s">
        <v>2676</v>
      </c>
      <c r="AW2906" s="11" t="s">
        <v>4824</v>
      </c>
      <c r="AX2906" s="11" t="s">
        <v>509</v>
      </c>
      <c r="AY2906" s="11" t="s">
        <v>1752</v>
      </c>
      <c r="AZ2906" s="11">
        <v>108</v>
      </c>
      <c r="BA2906" s="11">
        <v>39</v>
      </c>
      <c r="BC2906" s="11" t="s">
        <v>5124</v>
      </c>
    </row>
    <row r="2907" spans="1:55" x14ac:dyDescent="0.25">
      <c r="A2907" t="str">
        <f t="shared" si="51"/>
        <v>С/919Вирус гриппа птиц подтипа Н5 уровень антител (ВНИИЗЖ)</v>
      </c>
      <c r="B2907" t="str">
        <f>IF(E2907="","",INDEX(Лаборатории!A:A,MATCH('Производственный контроль'!E2907,Лаборатории!B:B,0)))</f>
        <v xml:space="preserve">КУРИНОЕ ЦАРСТВО АО </v>
      </c>
      <c r="C2907" t="str">
        <f>IF(E2907="","",VLOOKUP(E2907,Лаборатории!B:D,3,0))</f>
        <v>U377_CHL</v>
      </c>
      <c r="D2907" s="12">
        <v>45796</v>
      </c>
      <c r="E2907" s="150" t="s">
        <v>793</v>
      </c>
      <c r="F2907" s="11" t="s">
        <v>371</v>
      </c>
      <c r="G2907" s="11" t="s">
        <v>509</v>
      </c>
      <c r="H2907" s="11" t="s">
        <v>312</v>
      </c>
      <c r="I2907" s="11" t="s">
        <v>3437</v>
      </c>
      <c r="J2907" t="str">
        <f>IF(L2907="","",VLOOKUP(L2907,Продукция!B:D,3,0))</f>
        <v>Биологический_материал</v>
      </c>
      <c r="K2907" t="str">
        <f>IF(L2907="","",VLOOKUP(L2907,Продукция!B:C,2,0))</f>
        <v>Сыворотка крови</v>
      </c>
      <c r="L2907" s="155" t="s">
        <v>302</v>
      </c>
      <c r="M2907">
        <f>IF(L2907="","",VLOOKUP(L2907,Продукция!B:L,11,0))</f>
        <v>0</v>
      </c>
      <c r="N2907" s="150" t="s">
        <v>873</v>
      </c>
      <c r="P2907" s="150" t="s">
        <v>340</v>
      </c>
      <c r="Q2907" s="150" t="s">
        <v>854</v>
      </c>
      <c r="R2907" s="153" t="s">
        <v>5080</v>
      </c>
      <c r="S2907" s="11">
        <v>20</v>
      </c>
      <c r="T2907" s="11" t="s">
        <v>5292</v>
      </c>
      <c r="V2907" s="14">
        <v>45788</v>
      </c>
      <c r="Z2907" s="162" t="s">
        <v>4823</v>
      </c>
      <c r="AA2907" s="15">
        <v>0.59722222222222221</v>
      </c>
      <c r="AB2907" t="str">
        <f>IF(L2907="","",VLOOKUP(L2907&amp;I2907,Продукция!A:I,9,0))</f>
        <v>рекомендация производителя набора</v>
      </c>
      <c r="AC2907" s="14">
        <v>45799</v>
      </c>
      <c r="AD2907" s="11" t="s">
        <v>2676</v>
      </c>
      <c r="AE2907" s="11" t="s">
        <v>4823</v>
      </c>
      <c r="AF2907" t="str">
        <f>IF(AD2907="","",VLOOKUP(AD2907,'Сотрудники и ссылки'!A:B,2,0))</f>
        <v>Серолог</v>
      </c>
      <c r="AG2907">
        <f>IF(AD2907="","",VLOOKUP(AD2907,'Сотрудники и ссылки'!A:C,3,0))</f>
        <v>20007746</v>
      </c>
      <c r="AH2907" s="11" t="s">
        <v>2676</v>
      </c>
      <c r="AI2907" t="str">
        <f>IF(AH2907="","",VLOOKUP(AH2907,'Сотрудники и ссылки'!A:B,2,0))</f>
        <v>Серолог</v>
      </c>
      <c r="AJ2907">
        <f>IF(AH2907="","",VLOOKUP(AH2907,'Сотрудники и ссылки'!A:C,3,0))</f>
        <v>20007746</v>
      </c>
      <c r="AK2907" s="14">
        <v>45799</v>
      </c>
      <c r="AL2907" s="2">
        <f>IF(AK2907="","",AK2907+VLOOKUP(I2907,'Вид исследования'!B:E,4,0))</f>
        <v>45800</v>
      </c>
      <c r="AM2907" s="2">
        <f>IF(AK2907="","",AK2907+VLOOKUP(I2907,'Вид исследования'!B:F,5,0))</f>
        <v>45800</v>
      </c>
      <c r="AN2907" s="14">
        <v>45799</v>
      </c>
      <c r="AP2907" s="11" t="s">
        <v>189</v>
      </c>
      <c r="AQ2907" t="str">
        <f>IFERROR(IF(L2907="","",VLOOKUP(L2907&amp;I2907,Продукция!A:K,11,0)),"обратитесь к админ справочника")</f>
        <v>согласно рекомендациям производителя теста</v>
      </c>
      <c r="AR2907" s="11" t="s">
        <v>4823</v>
      </c>
      <c r="AS2907" t="str">
        <f>IFERROR(IF(L2907="","",VLOOKUP(L2907&amp;I2907,Продукция!A:J,10,0)),"обратитесь к админ справочника")</f>
        <v>инструкция по применению набора AI, Н5</v>
      </c>
      <c r="AT2907" s="11" t="s">
        <v>4823</v>
      </c>
      <c r="AU2907" s="11" t="s">
        <v>4823</v>
      </c>
      <c r="AV2907" s="11" t="s">
        <v>2676</v>
      </c>
      <c r="AW2907" s="11" t="s">
        <v>4824</v>
      </c>
      <c r="AX2907" s="11" t="s">
        <v>509</v>
      </c>
      <c r="AY2907" s="11" t="s">
        <v>1753</v>
      </c>
      <c r="AZ2907" s="11">
        <v>108</v>
      </c>
      <c r="BA2907" s="11">
        <v>39</v>
      </c>
      <c r="BC2907" s="11" t="s">
        <v>5124</v>
      </c>
    </row>
    <row r="2908" spans="1:55" x14ac:dyDescent="0.25">
      <c r="A2908" t="str">
        <f t="shared" si="51"/>
        <v>С/919IBV (ХЕМА) инфекционный бронхит уровень антител</v>
      </c>
      <c r="B2908" t="str">
        <f>IF(E2908="","",INDEX(Лаборатории!A:A,MATCH('Производственный контроль'!E2908,Лаборатории!B:B,0)))</f>
        <v xml:space="preserve">КУРИНОЕ ЦАРСТВО АО </v>
      </c>
      <c r="C2908" t="str">
        <f>IF(E2908="","",VLOOKUP(E2908,Лаборатории!B:D,3,0))</f>
        <v>U377_CHL</v>
      </c>
      <c r="D2908" s="12">
        <v>45796</v>
      </c>
      <c r="E2908" s="150" t="s">
        <v>793</v>
      </c>
      <c r="F2908" s="11" t="s">
        <v>371</v>
      </c>
      <c r="G2908" s="11" t="s">
        <v>509</v>
      </c>
      <c r="H2908" s="11" t="s">
        <v>262</v>
      </c>
      <c r="I2908" s="11" t="s">
        <v>3431</v>
      </c>
      <c r="J2908" t="str">
        <f>IF(L2908="","",VLOOKUP(L2908,Продукция!B:D,3,0))</f>
        <v>Биологический_материал</v>
      </c>
      <c r="K2908" t="str">
        <f>IF(L2908="","",VLOOKUP(L2908,Продукция!B:C,2,0))</f>
        <v>Сыворотка крови</v>
      </c>
      <c r="L2908" s="155" t="s">
        <v>302</v>
      </c>
      <c r="M2908">
        <f>IF(L2908="","",VLOOKUP(L2908,Продукция!B:L,11,0))</f>
        <v>0</v>
      </c>
      <c r="N2908" s="150" t="s">
        <v>873</v>
      </c>
      <c r="P2908" s="150" t="s">
        <v>340</v>
      </c>
      <c r="Q2908" s="150" t="s">
        <v>854</v>
      </c>
      <c r="R2908" s="153" t="s">
        <v>5067</v>
      </c>
      <c r="S2908" s="11">
        <v>19</v>
      </c>
      <c r="T2908" s="11" t="s">
        <v>5292</v>
      </c>
      <c r="V2908" s="14">
        <v>45790</v>
      </c>
      <c r="Z2908" s="162" t="s">
        <v>4823</v>
      </c>
      <c r="AA2908" s="15">
        <v>0.59722222222222221</v>
      </c>
      <c r="AB2908" t="str">
        <f>IF(L2908="","",VLOOKUP(L2908&amp;I2908,Продукция!A:I,9,0))</f>
        <v>рекомендация производителя набора</v>
      </c>
      <c r="AC2908" s="14">
        <v>45807</v>
      </c>
      <c r="AD2908" s="11" t="s">
        <v>2673</v>
      </c>
      <c r="AE2908" s="11" t="s">
        <v>4823</v>
      </c>
      <c r="AF2908" t="str">
        <f>IF(AD2908="","",VLOOKUP(AD2908,'Сотрудники и ссылки'!A:B,2,0))</f>
        <v>Серолог</v>
      </c>
      <c r="AG2908">
        <f>IF(AD2908="","",VLOOKUP(AD2908,'Сотрудники и ссылки'!A:C,3,0))</f>
        <v>20001771</v>
      </c>
      <c r="AH2908" s="11" t="s">
        <v>2673</v>
      </c>
      <c r="AI2908" t="str">
        <f>IF(AH2908="","",VLOOKUP(AH2908,'Сотрудники и ссылки'!A:B,2,0))</f>
        <v>Серолог</v>
      </c>
      <c r="AJ2908">
        <f>IF(AH2908="","",VLOOKUP(AH2908,'Сотрудники и ссылки'!A:C,3,0))</f>
        <v>20001771</v>
      </c>
      <c r="AK2908" s="14">
        <v>45807</v>
      </c>
      <c r="AL2908" s="2">
        <f>IF(AK2908="","",AK2908+VLOOKUP(I2908,'Вид исследования'!B:E,4,0))</f>
        <v>45808</v>
      </c>
      <c r="AM2908" s="2">
        <f>IF(AK2908="","",AK2908+VLOOKUP(I2908,'Вид исследования'!B:F,5,0))</f>
        <v>45808</v>
      </c>
      <c r="AN2908" s="14">
        <v>45807</v>
      </c>
      <c r="AP2908" s="11" t="s">
        <v>189</v>
      </c>
      <c r="AQ2908" t="str">
        <f>IFERROR(IF(L2908="","",VLOOKUP(L2908&amp;I2908,Продукция!A:K,11,0)),"обратитесь к админ справочника")</f>
        <v>согласно рекомендациям производителя теста</v>
      </c>
      <c r="AR2908" s="11" t="s">
        <v>4823</v>
      </c>
      <c r="AS2908" t="str">
        <f>IFERROR(IF(L2908="","",VLOOKUP(L2908&amp;I2908,Продукция!A:J,10,0)),"обратитесь к админ справочника")</f>
        <v>инструкция по применению набора ХЕМА</v>
      </c>
      <c r="AT2908" s="11" t="s">
        <v>4823</v>
      </c>
      <c r="AU2908" s="11" t="s">
        <v>4823</v>
      </c>
      <c r="AV2908" s="11" t="s">
        <v>2673</v>
      </c>
      <c r="AW2908" s="11" t="s">
        <v>4824</v>
      </c>
      <c r="AX2908" s="11" t="s">
        <v>509</v>
      </c>
      <c r="AY2908" s="11" t="s">
        <v>1740</v>
      </c>
      <c r="AZ2908" s="11">
        <v>108</v>
      </c>
      <c r="BA2908" s="11">
        <v>39</v>
      </c>
      <c r="BC2908" s="11" t="s">
        <v>5124</v>
      </c>
    </row>
    <row r="2909" spans="1:55" x14ac:dyDescent="0.25">
      <c r="A2909" t="str">
        <f t="shared" si="51"/>
        <v>С/919IBD (ХЕМА) болезнь Гамборо уровень антител</v>
      </c>
      <c r="B2909" t="str">
        <f>IF(E2909="","",INDEX(Лаборатории!A:A,MATCH('Производственный контроль'!E2909,Лаборатории!B:B,0)))</f>
        <v xml:space="preserve">КУРИНОЕ ЦАРСТВО АО </v>
      </c>
      <c r="C2909" t="str">
        <f>IF(E2909="","",VLOOKUP(E2909,Лаборатории!B:D,3,0))</f>
        <v>U377_CHL</v>
      </c>
      <c r="D2909" s="12">
        <v>45796</v>
      </c>
      <c r="E2909" s="150" t="s">
        <v>793</v>
      </c>
      <c r="F2909" s="11" t="s">
        <v>371</v>
      </c>
      <c r="G2909" s="11" t="s">
        <v>509</v>
      </c>
      <c r="H2909" s="11" t="s">
        <v>262</v>
      </c>
      <c r="I2909" s="11" t="s">
        <v>3430</v>
      </c>
      <c r="J2909" t="str">
        <f>IF(L2909="","",VLOOKUP(L2909,Продукция!B:D,3,0))</f>
        <v>Биологический_материал</v>
      </c>
      <c r="K2909" t="str">
        <f>IF(L2909="","",VLOOKUP(L2909,Продукция!B:C,2,0))</f>
        <v>Сыворотка крови</v>
      </c>
      <c r="L2909" s="155" t="s">
        <v>302</v>
      </c>
      <c r="M2909">
        <f>IF(L2909="","",VLOOKUP(L2909,Продукция!B:L,11,0))</f>
        <v>0</v>
      </c>
      <c r="N2909" s="150" t="s">
        <v>873</v>
      </c>
      <c r="P2909" s="150" t="s">
        <v>340</v>
      </c>
      <c r="Q2909" s="150" t="s">
        <v>854</v>
      </c>
      <c r="R2909" s="153" t="s">
        <v>5067</v>
      </c>
      <c r="S2909" s="11">
        <v>19</v>
      </c>
      <c r="T2909" s="11" t="s">
        <v>5292</v>
      </c>
      <c r="V2909" s="14">
        <v>45790</v>
      </c>
      <c r="Z2909" s="162" t="s">
        <v>4823</v>
      </c>
      <c r="AA2909" s="15">
        <v>0.59722222222222221</v>
      </c>
      <c r="AB2909" t="str">
        <f>IF(L2909="","",VLOOKUP(L2909&amp;I2909,Продукция!A:I,9,0))</f>
        <v>рекомендация производителя набора</v>
      </c>
      <c r="AC2909" s="14">
        <v>45807</v>
      </c>
      <c r="AD2909" s="11" t="s">
        <v>2676</v>
      </c>
      <c r="AE2909" s="11" t="s">
        <v>4823</v>
      </c>
      <c r="AF2909" t="str">
        <f>IF(AD2909="","",VLOOKUP(AD2909,'Сотрудники и ссылки'!A:B,2,0))</f>
        <v>Серолог</v>
      </c>
      <c r="AG2909">
        <f>IF(AD2909="","",VLOOKUP(AD2909,'Сотрудники и ссылки'!A:C,3,0))</f>
        <v>20007746</v>
      </c>
      <c r="AH2909" s="11" t="s">
        <v>2676</v>
      </c>
      <c r="AI2909" t="str">
        <f>IF(AH2909="","",VLOOKUP(AH2909,'Сотрудники и ссылки'!A:B,2,0))</f>
        <v>Серолог</v>
      </c>
      <c r="AJ2909">
        <f>IF(AH2909="","",VLOOKUP(AH2909,'Сотрудники и ссылки'!A:C,3,0))</f>
        <v>20007746</v>
      </c>
      <c r="AK2909" s="14">
        <v>45807</v>
      </c>
      <c r="AL2909" s="2">
        <f>IF(AK2909="","",AK2909+VLOOKUP(I2909,'Вид исследования'!B:E,4,0))</f>
        <v>45808</v>
      </c>
      <c r="AM2909" s="2">
        <f>IF(AK2909="","",AK2909+VLOOKUP(I2909,'Вид исследования'!B:F,5,0))</f>
        <v>45808</v>
      </c>
      <c r="AN2909" s="14">
        <v>45807</v>
      </c>
      <c r="AP2909" s="11" t="s">
        <v>189</v>
      </c>
      <c r="AQ2909" t="str">
        <f>IFERROR(IF(L2909="","",VLOOKUP(L2909&amp;I2909,Продукция!A:K,11,0)),"обратитесь к админ справочника")</f>
        <v>согласно рекомендациям производителя теста</v>
      </c>
      <c r="AR2909" s="11" t="s">
        <v>4823</v>
      </c>
      <c r="AS2909" t="str">
        <f>IFERROR(IF(L2909="","",VLOOKUP(L2909&amp;I2909,Продукция!A:J,10,0)),"обратитесь к админ справочника")</f>
        <v>инструкция по применению набора ХЕМА</v>
      </c>
      <c r="AT2909" s="11" t="s">
        <v>4823</v>
      </c>
      <c r="AU2909" s="11" t="s">
        <v>4823</v>
      </c>
      <c r="AV2909" s="11" t="s">
        <v>2676</v>
      </c>
      <c r="AW2909" s="11" t="s">
        <v>4824</v>
      </c>
      <c r="AX2909" s="11" t="s">
        <v>509</v>
      </c>
      <c r="AY2909" s="11" t="s">
        <v>1740</v>
      </c>
      <c r="AZ2909" s="11">
        <v>108</v>
      </c>
      <c r="BA2909" s="11">
        <v>39</v>
      </c>
      <c r="BC2909" s="11" t="s">
        <v>5124</v>
      </c>
    </row>
    <row r="2910" spans="1:55" x14ac:dyDescent="0.25">
      <c r="A2910" t="str">
        <f t="shared" si="51"/>
        <v>С/919ART (ХЕМА) инфекционный альвеолярный ринотрахеит тип А и В уровень антител</v>
      </c>
      <c r="B2910" t="str">
        <f>IF(E2910="","",INDEX(Лаборатории!A:A,MATCH('Производственный контроль'!E2910,Лаборатории!B:B,0)))</f>
        <v xml:space="preserve">КУРИНОЕ ЦАРСТВО АО </v>
      </c>
      <c r="C2910" t="str">
        <f>IF(E2910="","",VLOOKUP(E2910,Лаборатории!B:D,3,0))</f>
        <v>U377_CHL</v>
      </c>
      <c r="D2910" s="12">
        <v>45796</v>
      </c>
      <c r="E2910" s="150" t="s">
        <v>793</v>
      </c>
      <c r="F2910" s="11" t="s">
        <v>371</v>
      </c>
      <c r="G2910" s="11" t="s">
        <v>509</v>
      </c>
      <c r="H2910" s="11" t="s">
        <v>262</v>
      </c>
      <c r="I2910" s="11" t="s">
        <v>3432</v>
      </c>
      <c r="J2910" t="str">
        <f>IF(L2910="","",VLOOKUP(L2910,Продукция!B:D,3,0))</f>
        <v>Биологический_материал</v>
      </c>
      <c r="K2910" t="str">
        <f>IF(L2910="","",VLOOKUP(L2910,Продукция!B:C,2,0))</f>
        <v>Сыворотка крови</v>
      </c>
      <c r="L2910" s="155" t="s">
        <v>302</v>
      </c>
      <c r="M2910">
        <f>IF(L2910="","",VLOOKUP(L2910,Продукция!B:L,11,0))</f>
        <v>0</v>
      </c>
      <c r="N2910" s="150" t="s">
        <v>873</v>
      </c>
      <c r="P2910" s="150" t="s">
        <v>340</v>
      </c>
      <c r="Q2910" s="150" t="s">
        <v>854</v>
      </c>
      <c r="R2910" s="153" t="s">
        <v>5067</v>
      </c>
      <c r="S2910" s="11">
        <v>19</v>
      </c>
      <c r="T2910" s="11" t="s">
        <v>5292</v>
      </c>
      <c r="V2910" s="14">
        <v>45790</v>
      </c>
      <c r="Z2910" s="162" t="s">
        <v>4823</v>
      </c>
      <c r="AA2910" s="15">
        <v>0.59722222222222221</v>
      </c>
      <c r="AB2910" t="str">
        <f>IF(L2910="","",VLOOKUP(L2910&amp;I2910,Продукция!A:I,9,0))</f>
        <v>рекомендация производителя набора</v>
      </c>
      <c r="AC2910" s="14">
        <v>45807</v>
      </c>
      <c r="AD2910" s="11" t="s">
        <v>2676</v>
      </c>
      <c r="AE2910" s="11" t="s">
        <v>4823</v>
      </c>
      <c r="AF2910" t="str">
        <f>IF(AD2910="","",VLOOKUP(AD2910,'Сотрудники и ссылки'!A:B,2,0))</f>
        <v>Серолог</v>
      </c>
      <c r="AG2910">
        <f>IF(AD2910="","",VLOOKUP(AD2910,'Сотрудники и ссылки'!A:C,3,0))</f>
        <v>20007746</v>
      </c>
      <c r="AH2910" s="11" t="s">
        <v>2676</v>
      </c>
      <c r="AI2910" t="str">
        <f>IF(AH2910="","",VLOOKUP(AH2910,'Сотрудники и ссылки'!A:B,2,0))</f>
        <v>Серолог</v>
      </c>
      <c r="AJ2910">
        <f>IF(AH2910="","",VLOOKUP(AH2910,'Сотрудники и ссылки'!A:C,3,0))</f>
        <v>20007746</v>
      </c>
      <c r="AK2910" s="14">
        <v>45807</v>
      </c>
      <c r="AL2910" s="2">
        <f>IF(AK2910="","",AK2910+VLOOKUP(I2910,'Вид исследования'!B:E,4,0))</f>
        <v>45808</v>
      </c>
      <c r="AM2910" s="2">
        <f>IF(AK2910="","",AK2910+VLOOKUP(I2910,'Вид исследования'!B:F,5,0))</f>
        <v>45808</v>
      </c>
      <c r="AN2910" s="14">
        <v>45807</v>
      </c>
      <c r="AP2910" s="11" t="s">
        <v>189</v>
      </c>
      <c r="AQ2910" t="str">
        <f>IFERROR(IF(L2910="","",VLOOKUP(L2910&amp;I2910,Продукция!A:K,11,0)),"обратитесь к админ справочника")</f>
        <v>согласно рекомендациям производителя теста</v>
      </c>
      <c r="AR2910" s="11" t="s">
        <v>4823</v>
      </c>
      <c r="AS2910" t="str">
        <f>IFERROR(IF(L2910="","",VLOOKUP(L2910&amp;I2910,Продукция!A:J,10,0)),"обратитесь к админ справочника")</f>
        <v>инструкция по применению набора ХЕМА</v>
      </c>
      <c r="AT2910" s="11" t="s">
        <v>4823</v>
      </c>
      <c r="AU2910" s="11" t="s">
        <v>4823</v>
      </c>
      <c r="AV2910" s="11" t="s">
        <v>2676</v>
      </c>
      <c r="AW2910" s="11" t="s">
        <v>4824</v>
      </c>
      <c r="AX2910" s="11" t="s">
        <v>509</v>
      </c>
      <c r="AY2910" s="11" t="s">
        <v>1740</v>
      </c>
      <c r="AZ2910" s="11">
        <v>108</v>
      </c>
      <c r="BA2910" s="11">
        <v>39</v>
      </c>
      <c r="BC2910" s="11" t="s">
        <v>5124</v>
      </c>
    </row>
    <row r="2911" spans="1:55" x14ac:dyDescent="0.25">
      <c r="A2911" t="str">
        <f t="shared" si="51"/>
        <v>С/933Болезнь Ньюкасла уровень антител</v>
      </c>
      <c r="B2911" t="str">
        <f>IF(E2911="","",INDEX(Лаборатории!A:A,MATCH('Производственный контроль'!E2911,Лаборатории!B:B,0)))</f>
        <v xml:space="preserve">КУРИНОЕ ЦАРСТВО АО </v>
      </c>
      <c r="C2911" t="str">
        <f>IF(E2911="","",VLOOKUP(E2911,Лаборатории!B:D,3,0))</f>
        <v>U377_CHL</v>
      </c>
      <c r="D2911" s="12">
        <v>45798</v>
      </c>
      <c r="E2911" s="150" t="s">
        <v>793</v>
      </c>
      <c r="F2911" s="11" t="s">
        <v>544</v>
      </c>
      <c r="G2911" s="11" t="s">
        <v>603</v>
      </c>
      <c r="H2911" s="11" t="s">
        <v>312</v>
      </c>
      <c r="I2911" s="11" t="s">
        <v>3434</v>
      </c>
      <c r="J2911" t="str">
        <f>IF(L2911="","",VLOOKUP(L2911,Продукция!B:D,3,0))</f>
        <v>Биологический_материал</v>
      </c>
      <c r="K2911" t="str">
        <f>IF(L2911="","",VLOOKUP(L2911,Продукция!B:C,2,0))</f>
        <v>Сыворотка крови</v>
      </c>
      <c r="L2911" s="155" t="s">
        <v>302</v>
      </c>
      <c r="M2911">
        <f>IF(L2911="","",VLOOKUP(L2911,Продукция!B:L,11,0))</f>
        <v>0</v>
      </c>
      <c r="N2911" s="150" t="s">
        <v>873</v>
      </c>
      <c r="P2911" s="150" t="s">
        <v>340</v>
      </c>
      <c r="Q2911" s="150" t="s">
        <v>854</v>
      </c>
      <c r="R2911" s="153" t="s">
        <v>4939</v>
      </c>
      <c r="S2911" s="11">
        <v>20</v>
      </c>
      <c r="T2911" s="11" t="s">
        <v>5293</v>
      </c>
      <c r="V2911" s="14">
        <v>45793</v>
      </c>
      <c r="Z2911" s="162" t="s">
        <v>4823</v>
      </c>
      <c r="AA2911" s="15">
        <v>0.51736111111111105</v>
      </c>
      <c r="AB2911" t="str">
        <f>IF(L2911="","",VLOOKUP(L2911&amp;I2911,Продукция!A:I,9,0))</f>
        <v>рекомендация производителя набора</v>
      </c>
      <c r="AC2911" s="14">
        <v>45811</v>
      </c>
      <c r="AD2911" s="11" t="s">
        <v>2676</v>
      </c>
      <c r="AE2911" s="11" t="s">
        <v>4823</v>
      </c>
      <c r="AF2911" t="str">
        <f>IF(AD2911="","",VLOOKUP(AD2911,'Сотрудники и ссылки'!A:B,2,0))</f>
        <v>Серолог</v>
      </c>
      <c r="AG2911">
        <f>IF(AD2911="","",VLOOKUP(AD2911,'Сотрудники и ссылки'!A:C,3,0))</f>
        <v>20007746</v>
      </c>
      <c r="AH2911" s="11" t="s">
        <v>2676</v>
      </c>
      <c r="AI2911" t="str">
        <f>IF(AH2911="","",VLOOKUP(AH2911,'Сотрудники и ссылки'!A:B,2,0))</f>
        <v>Серолог</v>
      </c>
      <c r="AJ2911">
        <f>IF(AH2911="","",VLOOKUP(AH2911,'Сотрудники и ссылки'!A:C,3,0))</f>
        <v>20007746</v>
      </c>
      <c r="AK2911" s="14">
        <v>45811</v>
      </c>
      <c r="AL2911" s="2">
        <f>IF(AK2911="","",AK2911+VLOOKUP(I2911,'Вид исследования'!B:E,4,0))</f>
        <v>45812</v>
      </c>
      <c r="AM2911" s="2">
        <f>IF(AK2911="","",AK2911+VLOOKUP(I2911,'Вид исследования'!B:F,5,0))</f>
        <v>45812</v>
      </c>
      <c r="AN2911" s="14">
        <v>45811</v>
      </c>
      <c r="AP2911" s="11" t="s">
        <v>189</v>
      </c>
      <c r="AQ2911" t="str">
        <f>IFERROR(IF(L2911="","",VLOOKUP(L2911&amp;I2911,Продукция!A:K,11,0)),"обратитесь к админ справочника")</f>
        <v>согласно рекомендациям производителя теста</v>
      </c>
      <c r="AR2911" s="11" t="s">
        <v>4823</v>
      </c>
      <c r="AS2911" t="str">
        <f>IFERROR(IF(L2911="","",VLOOKUP(L2911&amp;I2911,Продукция!A:J,10,0)),"обратитесь к админ справочника")</f>
        <v>инструкция по применению набора РЗГА Ньюкасла</v>
      </c>
      <c r="AT2911" s="11" t="s">
        <v>4823</v>
      </c>
      <c r="AU2911" s="11" t="s">
        <v>4823</v>
      </c>
      <c r="AV2911" s="11" t="s">
        <v>2676</v>
      </c>
      <c r="AW2911" s="11" t="s">
        <v>4824</v>
      </c>
      <c r="AX2911" s="11" t="s">
        <v>941</v>
      </c>
      <c r="AY2911" s="11" t="s">
        <v>2082</v>
      </c>
      <c r="AZ2911" s="11">
        <v>156</v>
      </c>
      <c r="BA2911" s="11">
        <v>5</v>
      </c>
      <c r="BC2911" s="11" t="s">
        <v>4954</v>
      </c>
    </row>
    <row r="2912" spans="1:55" x14ac:dyDescent="0.25">
      <c r="A2912" t="str">
        <f t="shared" si="51"/>
        <v>С/933Вирус гриппа птиц подтипа H9 уровень антител (ВНИИЗЖ)</v>
      </c>
      <c r="B2912" t="str">
        <f>IF(E2912="","",INDEX(Лаборатории!A:A,MATCH('Производственный контроль'!E2912,Лаборатории!B:B,0)))</f>
        <v xml:space="preserve">КУРИНОЕ ЦАРСТВО АО </v>
      </c>
      <c r="C2912" t="str">
        <f>IF(E2912="","",VLOOKUP(E2912,Лаборатории!B:D,3,0))</f>
        <v>U377_CHL</v>
      </c>
      <c r="D2912" s="12">
        <v>45798</v>
      </c>
      <c r="E2912" s="150" t="s">
        <v>793</v>
      </c>
      <c r="F2912" s="11" t="s">
        <v>544</v>
      </c>
      <c r="G2912" s="11" t="s">
        <v>603</v>
      </c>
      <c r="H2912" s="11" t="s">
        <v>312</v>
      </c>
      <c r="I2912" s="11" t="s">
        <v>3435</v>
      </c>
      <c r="J2912" t="str">
        <f>IF(L2912="","",VLOOKUP(L2912,Продукция!B:D,3,0))</f>
        <v>Биологический_материал</v>
      </c>
      <c r="K2912" t="str">
        <f>IF(L2912="","",VLOOKUP(L2912,Продукция!B:C,2,0))</f>
        <v>Сыворотка крови</v>
      </c>
      <c r="L2912" s="155" t="s">
        <v>302</v>
      </c>
      <c r="M2912">
        <f>IF(L2912="","",VLOOKUP(L2912,Продукция!B:L,11,0))</f>
        <v>0</v>
      </c>
      <c r="N2912" s="150" t="s">
        <v>873</v>
      </c>
      <c r="P2912" s="150" t="s">
        <v>340</v>
      </c>
      <c r="Q2912" s="150" t="s">
        <v>854</v>
      </c>
      <c r="R2912" s="11" t="s">
        <v>4939</v>
      </c>
      <c r="S2912" s="11">
        <v>20</v>
      </c>
      <c r="T2912" s="11" t="s">
        <v>5293</v>
      </c>
      <c r="V2912" s="14">
        <v>45793</v>
      </c>
      <c r="Z2912" s="162" t="s">
        <v>4823</v>
      </c>
      <c r="AA2912" s="15">
        <v>0.51736111111111105</v>
      </c>
      <c r="AB2912" t="str">
        <f>IF(L2912="","",VLOOKUP(L2912&amp;I2912,Продукция!A:I,9,0))</f>
        <v>рекомендация производителя набора</v>
      </c>
      <c r="AF2912" t="str">
        <f>IF(AD2912="","",VLOOKUP(AD2912,'Сотрудники и ссылки'!A:B,2,0))</f>
        <v/>
      </c>
      <c r="AG2912" t="str">
        <f>IF(AD2912="","",VLOOKUP(AD2912,'Сотрудники и ссылки'!A:C,3,0))</f>
        <v/>
      </c>
      <c r="AI2912" t="str">
        <f>IF(AH2912="","",VLOOKUP(AH2912,'Сотрудники и ссылки'!A:B,2,0))</f>
        <v/>
      </c>
      <c r="AJ2912" t="str">
        <f>IF(AH2912="","",VLOOKUP(AH2912,'Сотрудники и ссылки'!A:C,3,0))</f>
        <v/>
      </c>
      <c r="AL2912" s="2" t="str">
        <f>IF(AK2912="","",AK2912+VLOOKUP(I2912,'Вид исследования'!B:E,4,0))</f>
        <v/>
      </c>
      <c r="AM2912" s="2" t="str">
        <f>IF(AK2912="","",AK2912+VLOOKUP(I2912,'Вид исследования'!B:F,5,0))</f>
        <v/>
      </c>
      <c r="AP2912" s="11" t="s">
        <v>189</v>
      </c>
      <c r="AQ2912" t="str">
        <f>IFERROR(IF(L2912="","",VLOOKUP(L2912&amp;I2912,Продукция!A:K,11,0)),"обратитесь к админ справочника")</f>
        <v>согласно рекомендациям производителя теста</v>
      </c>
      <c r="AS2912" t="str">
        <f>IFERROR(IF(L2912="","",VLOOKUP(L2912&amp;I2912,Продукция!A:J,10,0)),"обратитесь к админ справочника")</f>
        <v>инструкция по применению набора AI, Н9</v>
      </c>
      <c r="AW2912" s="11" t="s">
        <v>4824</v>
      </c>
      <c r="AX2912" s="11" t="s">
        <v>941</v>
      </c>
      <c r="AY2912" s="11" t="s">
        <v>2082</v>
      </c>
      <c r="AZ2912" s="11">
        <v>156</v>
      </c>
      <c r="BA2912" s="11">
        <v>5</v>
      </c>
      <c r="BC2912" s="11" t="s">
        <v>4954</v>
      </c>
    </row>
    <row r="2913" spans="1:55" x14ac:dyDescent="0.25">
      <c r="A2913" t="str">
        <f t="shared" si="51"/>
        <v>С/933Вирус гриппа птиц подтипа Н5 уровень антител (ВНИИЗЖ)</v>
      </c>
      <c r="B2913" t="str">
        <f>IF(E2913="","",INDEX(Лаборатории!A:A,MATCH('Производственный контроль'!E2913,Лаборатории!B:B,0)))</f>
        <v xml:space="preserve">КУРИНОЕ ЦАРСТВО АО </v>
      </c>
      <c r="C2913" t="str">
        <f>IF(E2913="","",VLOOKUP(E2913,Лаборатории!B:D,3,0))</f>
        <v>U377_CHL</v>
      </c>
      <c r="D2913" s="12">
        <v>45798</v>
      </c>
      <c r="E2913" s="150" t="s">
        <v>793</v>
      </c>
      <c r="F2913" s="11" t="s">
        <v>544</v>
      </c>
      <c r="G2913" s="11" t="s">
        <v>603</v>
      </c>
      <c r="H2913" s="11" t="s">
        <v>312</v>
      </c>
      <c r="I2913" s="11" t="s">
        <v>3437</v>
      </c>
      <c r="J2913" t="str">
        <f>IF(L2913="","",VLOOKUP(L2913,Продукция!B:D,3,0))</f>
        <v>Биологический_материал</v>
      </c>
      <c r="K2913" t="str">
        <f>IF(L2913="","",VLOOKUP(L2913,Продукция!B:C,2,0))</f>
        <v>Сыворотка крови</v>
      </c>
      <c r="L2913" s="155" t="s">
        <v>302</v>
      </c>
      <c r="M2913">
        <f>IF(L2913="","",VLOOKUP(L2913,Продукция!B:L,11,0))</f>
        <v>0</v>
      </c>
      <c r="N2913" s="150" t="s">
        <v>873</v>
      </c>
      <c r="P2913" s="150" t="s">
        <v>340</v>
      </c>
      <c r="Q2913" s="150" t="s">
        <v>854</v>
      </c>
      <c r="R2913" s="11" t="s">
        <v>4939</v>
      </c>
      <c r="S2913" s="11">
        <v>20</v>
      </c>
      <c r="T2913" s="11" t="s">
        <v>5293</v>
      </c>
      <c r="V2913" s="14">
        <v>45793</v>
      </c>
      <c r="Z2913" s="162" t="s">
        <v>4823</v>
      </c>
      <c r="AA2913" s="15">
        <v>0.51736111111111105</v>
      </c>
      <c r="AB2913" t="str">
        <f>IF(L2913="","",VLOOKUP(L2913&amp;I2913,Продукция!A:I,9,0))</f>
        <v>рекомендация производителя набора</v>
      </c>
      <c r="AF2913" t="str">
        <f>IF(AD2913="","",VLOOKUP(AD2913,'Сотрудники и ссылки'!A:B,2,0))</f>
        <v/>
      </c>
      <c r="AG2913" t="str">
        <f>IF(AD2913="","",VLOOKUP(AD2913,'Сотрудники и ссылки'!A:C,3,0))</f>
        <v/>
      </c>
      <c r="AI2913" t="str">
        <f>IF(AH2913="","",VLOOKUP(AH2913,'Сотрудники и ссылки'!A:B,2,0))</f>
        <v/>
      </c>
      <c r="AJ2913" t="str">
        <f>IF(AH2913="","",VLOOKUP(AH2913,'Сотрудники и ссылки'!A:C,3,0))</f>
        <v/>
      </c>
      <c r="AL2913" s="2" t="str">
        <f>IF(AK2913="","",AK2913+VLOOKUP(I2913,'Вид исследования'!B:E,4,0))</f>
        <v/>
      </c>
      <c r="AM2913" s="2" t="str">
        <f>IF(AK2913="","",AK2913+VLOOKUP(I2913,'Вид исследования'!B:F,5,0))</f>
        <v/>
      </c>
      <c r="AP2913" s="11" t="s">
        <v>189</v>
      </c>
      <c r="AQ2913" t="str">
        <f>IFERROR(IF(L2913="","",VLOOKUP(L2913&amp;I2913,Продукция!A:K,11,0)),"обратитесь к админ справочника")</f>
        <v>согласно рекомендациям производителя теста</v>
      </c>
      <c r="AS2913" t="str">
        <f>IFERROR(IF(L2913="","",VLOOKUP(L2913&amp;I2913,Продукция!A:J,10,0)),"обратитесь к админ справочника")</f>
        <v>инструкция по применению набора AI, Н5</v>
      </c>
      <c r="AW2913" s="11" t="s">
        <v>4824</v>
      </c>
      <c r="AX2913" s="11" t="s">
        <v>941</v>
      </c>
      <c r="AY2913" s="11" t="s">
        <v>2082</v>
      </c>
      <c r="AZ2913" s="11">
        <v>156</v>
      </c>
      <c r="BA2913" s="11">
        <v>5</v>
      </c>
      <c r="BC2913" s="11" t="s">
        <v>4954</v>
      </c>
    </row>
    <row r="2914" spans="1:55" x14ac:dyDescent="0.25">
      <c r="A2914" t="str">
        <f t="shared" si="51"/>
        <v>С/933IBD (BioChek) болезнь Гамборо уровень антител</v>
      </c>
      <c r="B2914" t="str">
        <f>IF(E2914="","",INDEX(Лаборатории!A:A,MATCH('Производственный контроль'!E2914,Лаборатории!B:B,0)))</f>
        <v xml:space="preserve">КУРИНОЕ ЦАРСТВО АО </v>
      </c>
      <c r="C2914" t="str">
        <f>IF(E2914="","",VLOOKUP(E2914,Лаборатории!B:D,3,0))</f>
        <v>U377_CHL</v>
      </c>
      <c r="D2914" s="12">
        <v>45798</v>
      </c>
      <c r="E2914" s="150" t="s">
        <v>793</v>
      </c>
      <c r="F2914" s="11" t="s">
        <v>544</v>
      </c>
      <c r="G2914" s="11" t="s">
        <v>603</v>
      </c>
      <c r="H2914" s="11" t="s">
        <v>262</v>
      </c>
      <c r="I2914" s="11" t="s">
        <v>3415</v>
      </c>
      <c r="J2914" t="str">
        <f>IF(L2914="","",VLOOKUP(L2914,Продукция!B:D,3,0))</f>
        <v>Биологический_материал</v>
      </c>
      <c r="K2914" t="str">
        <f>IF(L2914="","",VLOOKUP(L2914,Продукция!B:C,2,0))</f>
        <v>Сыворотка крови</v>
      </c>
      <c r="L2914" s="155" t="s">
        <v>302</v>
      </c>
      <c r="M2914">
        <f>IF(L2914="","",VLOOKUP(L2914,Продукция!B:L,11,0))</f>
        <v>0</v>
      </c>
      <c r="N2914" s="150" t="s">
        <v>873</v>
      </c>
      <c r="P2914" s="150" t="s">
        <v>340</v>
      </c>
      <c r="Q2914" s="150" t="s">
        <v>854</v>
      </c>
      <c r="R2914" s="153" t="s">
        <v>4939</v>
      </c>
      <c r="S2914" s="11">
        <v>18</v>
      </c>
      <c r="T2914" s="11" t="s">
        <v>5293</v>
      </c>
      <c r="V2914" s="14">
        <v>45793</v>
      </c>
      <c r="Z2914" s="162" t="s">
        <v>4823</v>
      </c>
      <c r="AA2914" s="15">
        <v>0.51736111111111105</v>
      </c>
      <c r="AB2914" t="str">
        <f>IF(L2914="","",VLOOKUP(L2914&amp;I2914,Продукция!A:I,9,0))</f>
        <v>рекомендация производителя набора</v>
      </c>
      <c r="AC2914" s="14">
        <v>45810</v>
      </c>
      <c r="AD2914" s="11" t="s">
        <v>2676</v>
      </c>
      <c r="AE2914" s="11" t="s">
        <v>4823</v>
      </c>
      <c r="AF2914" t="str">
        <f>IF(AD2914="","",VLOOKUP(AD2914,'Сотрудники и ссылки'!A:B,2,0))</f>
        <v>Серолог</v>
      </c>
      <c r="AG2914">
        <f>IF(AD2914="","",VLOOKUP(AD2914,'Сотрудники и ссылки'!A:C,3,0))</f>
        <v>20007746</v>
      </c>
      <c r="AH2914" s="11" t="s">
        <v>2676</v>
      </c>
      <c r="AI2914" t="str">
        <f>IF(AH2914="","",VLOOKUP(AH2914,'Сотрудники и ссылки'!A:B,2,0))</f>
        <v>Серолог</v>
      </c>
      <c r="AJ2914">
        <f>IF(AH2914="","",VLOOKUP(AH2914,'Сотрудники и ссылки'!A:C,3,0))</f>
        <v>20007746</v>
      </c>
      <c r="AK2914" s="14">
        <v>45810</v>
      </c>
      <c r="AL2914" s="2">
        <f>IF(AK2914="","",AK2914+VLOOKUP(I2914,'Вид исследования'!B:E,4,0))</f>
        <v>45811</v>
      </c>
      <c r="AM2914" s="2">
        <f>IF(AK2914="","",AK2914+VLOOKUP(I2914,'Вид исследования'!B:F,5,0))</f>
        <v>45811</v>
      </c>
      <c r="AN2914" s="14">
        <v>45810</v>
      </c>
      <c r="AP2914" s="11" t="s">
        <v>189</v>
      </c>
      <c r="AQ2914" t="str">
        <f>IFERROR(IF(L2914="","",VLOOKUP(L2914&amp;I2914,Продукция!A:K,11,0)),"обратитесь к админ справочника")</f>
        <v>согласно рекомендациям производителя теста</v>
      </c>
      <c r="AR2914" s="11" t="s">
        <v>4823</v>
      </c>
      <c r="AS2914" t="str">
        <f>IFERROR(IF(L2914="","",VLOOKUP(L2914&amp;I2914,Продукция!A:J,10,0)),"обратитесь к админ справочника")</f>
        <v>инструкция тест- ситема Биочек СК-113</v>
      </c>
      <c r="AT2914" s="11" t="s">
        <v>4823</v>
      </c>
      <c r="AU2914" s="11" t="s">
        <v>4823</v>
      </c>
      <c r="AV2914" s="11" t="s">
        <v>2676</v>
      </c>
      <c r="AW2914" s="11" t="s">
        <v>4824</v>
      </c>
      <c r="AX2914" s="11" t="s">
        <v>941</v>
      </c>
      <c r="AY2914" s="11" t="s">
        <v>2082</v>
      </c>
      <c r="AZ2914" s="11">
        <v>156</v>
      </c>
      <c r="BA2914" s="11">
        <v>5</v>
      </c>
      <c r="BC2914" s="11" t="s">
        <v>4954</v>
      </c>
    </row>
    <row r="2915" spans="1:55" x14ac:dyDescent="0.25">
      <c r="A2915" t="str">
        <f t="shared" si="51"/>
        <v>С/933REO (BioChek) реовирус уровень антител</v>
      </c>
      <c r="B2915" t="str">
        <f>IF(E2915="","",INDEX(Лаборатории!A:A,MATCH('Производственный контроль'!E2915,Лаборатории!B:B,0)))</f>
        <v xml:space="preserve">КУРИНОЕ ЦАРСТВО АО </v>
      </c>
      <c r="C2915" t="str">
        <f>IF(E2915="","",VLOOKUP(E2915,Лаборатории!B:D,3,0))</f>
        <v>U377_CHL</v>
      </c>
      <c r="D2915" s="12">
        <v>45798</v>
      </c>
      <c r="E2915" s="150" t="s">
        <v>793</v>
      </c>
      <c r="F2915" s="11" t="s">
        <v>544</v>
      </c>
      <c r="G2915" s="11" t="s">
        <v>603</v>
      </c>
      <c r="H2915" s="11" t="s">
        <v>262</v>
      </c>
      <c r="I2915" s="11" t="s">
        <v>3426</v>
      </c>
      <c r="J2915" t="str">
        <f>IF(L2915="","",VLOOKUP(L2915,Продукция!B:D,3,0))</f>
        <v>Биологический_материал</v>
      </c>
      <c r="K2915" t="str">
        <f>IF(L2915="","",VLOOKUP(L2915,Продукция!B:C,2,0))</f>
        <v>Сыворотка крови</v>
      </c>
      <c r="L2915" s="155" t="s">
        <v>302</v>
      </c>
      <c r="M2915">
        <f>IF(L2915="","",VLOOKUP(L2915,Продукция!B:L,11,0))</f>
        <v>0</v>
      </c>
      <c r="N2915" s="150" t="s">
        <v>873</v>
      </c>
      <c r="P2915" s="150" t="s">
        <v>340</v>
      </c>
      <c r="Q2915" s="150" t="s">
        <v>854</v>
      </c>
      <c r="R2915" s="153" t="s">
        <v>4939</v>
      </c>
      <c r="S2915" s="11">
        <v>18</v>
      </c>
      <c r="T2915" s="11" t="s">
        <v>5293</v>
      </c>
      <c r="V2915" s="14">
        <v>45793</v>
      </c>
      <c r="Z2915" s="162" t="s">
        <v>4823</v>
      </c>
      <c r="AA2915" s="15">
        <v>0.51736111111111105</v>
      </c>
      <c r="AB2915" t="str">
        <f>IF(L2915="","",VLOOKUP(L2915&amp;I2915,Продукция!A:I,9,0))</f>
        <v>рекомендация производителя набора</v>
      </c>
      <c r="AC2915" s="14">
        <v>45810</v>
      </c>
      <c r="AD2915" s="11" t="s">
        <v>2676</v>
      </c>
      <c r="AE2915" s="11" t="s">
        <v>4823</v>
      </c>
      <c r="AF2915" t="str">
        <f>IF(AD2915="","",VLOOKUP(AD2915,'Сотрудники и ссылки'!A:B,2,0))</f>
        <v>Серолог</v>
      </c>
      <c r="AG2915">
        <f>IF(AD2915="","",VLOOKUP(AD2915,'Сотрудники и ссылки'!A:C,3,0))</f>
        <v>20007746</v>
      </c>
      <c r="AH2915" s="11" t="s">
        <v>2676</v>
      </c>
      <c r="AI2915" t="str">
        <f>IF(AH2915="","",VLOOKUP(AH2915,'Сотрудники и ссылки'!A:B,2,0))</f>
        <v>Серолог</v>
      </c>
      <c r="AJ2915">
        <f>IF(AH2915="","",VLOOKUP(AH2915,'Сотрудники и ссылки'!A:C,3,0))</f>
        <v>20007746</v>
      </c>
      <c r="AK2915" s="14">
        <v>45810</v>
      </c>
      <c r="AL2915" s="2">
        <f>IF(AK2915="","",AK2915+VLOOKUP(I2915,'Вид исследования'!B:E,4,0))</f>
        <v>45811</v>
      </c>
      <c r="AM2915" s="2">
        <f>IF(AK2915="","",AK2915+VLOOKUP(I2915,'Вид исследования'!B:F,5,0))</f>
        <v>45811</v>
      </c>
      <c r="AN2915" s="14">
        <v>45810</v>
      </c>
      <c r="AP2915" s="11" t="s">
        <v>189</v>
      </c>
      <c r="AQ2915" t="str">
        <f>IFERROR(IF(L2915="","",VLOOKUP(L2915&amp;I2915,Продукция!A:K,11,0)),"обратитесь к админ справочника")</f>
        <v>согласно рекомендациям производителя теста</v>
      </c>
      <c r="AR2915" s="11" t="s">
        <v>4823</v>
      </c>
      <c r="AS2915" t="str">
        <f>IFERROR(IF(L2915="","",VLOOKUP(L2915&amp;I2915,Продукция!A:J,10,0)),"обратитесь к админ справочника")</f>
        <v>инструкция тест- ситема Биочек СК -110</v>
      </c>
      <c r="AT2915" s="11" t="s">
        <v>4823</v>
      </c>
      <c r="AU2915" s="11" t="s">
        <v>4823</v>
      </c>
      <c r="AV2915" s="11" t="s">
        <v>2676</v>
      </c>
      <c r="AW2915" s="11" t="s">
        <v>4824</v>
      </c>
      <c r="AX2915" s="11" t="s">
        <v>941</v>
      </c>
      <c r="AY2915" s="11" t="s">
        <v>2082</v>
      </c>
      <c r="AZ2915" s="11">
        <v>156</v>
      </c>
      <c r="BA2915" s="11">
        <v>5</v>
      </c>
      <c r="BC2915" s="11" t="s">
        <v>4954</v>
      </c>
    </row>
    <row r="2916" spans="1:55" x14ac:dyDescent="0.25">
      <c r="A2916" t="str">
        <f t="shared" si="51"/>
        <v>С/933MG (BioChek) микоплазма галлисептикум уровень антител</v>
      </c>
      <c r="B2916" t="str">
        <f>IF(E2916="","",INDEX(Лаборатории!A:A,MATCH('Производственный контроль'!E2916,Лаборатории!B:B,0)))</f>
        <v xml:space="preserve">КУРИНОЕ ЦАРСТВО АО </v>
      </c>
      <c r="C2916" t="str">
        <f>IF(E2916="","",VLOOKUP(E2916,Лаборатории!B:D,3,0))</f>
        <v>U377_CHL</v>
      </c>
      <c r="D2916" s="12">
        <v>45798</v>
      </c>
      <c r="E2916" s="150" t="s">
        <v>793</v>
      </c>
      <c r="F2916" s="11" t="s">
        <v>544</v>
      </c>
      <c r="G2916" s="11" t="s">
        <v>603</v>
      </c>
      <c r="H2916" s="11" t="s">
        <v>262</v>
      </c>
      <c r="I2916" s="11" t="s">
        <v>3422</v>
      </c>
      <c r="J2916" t="str">
        <f>IF(L2916="","",VLOOKUP(L2916,Продукция!B:D,3,0))</f>
        <v>Биологический_материал</v>
      </c>
      <c r="K2916" t="str">
        <f>IF(L2916="","",VLOOKUP(L2916,Продукция!B:C,2,0))</f>
        <v>Сыворотка крови</v>
      </c>
      <c r="L2916" s="155" t="s">
        <v>302</v>
      </c>
      <c r="M2916">
        <f>IF(L2916="","",VLOOKUP(L2916,Продукция!B:L,11,0))</f>
        <v>0</v>
      </c>
      <c r="N2916" s="150" t="s">
        <v>873</v>
      </c>
      <c r="P2916" s="150" t="s">
        <v>340</v>
      </c>
      <c r="Q2916" s="150" t="s">
        <v>854</v>
      </c>
      <c r="R2916" s="153" t="s">
        <v>4939</v>
      </c>
      <c r="S2916" s="11">
        <v>18</v>
      </c>
      <c r="T2916" s="11" t="s">
        <v>5293</v>
      </c>
      <c r="V2916" s="14">
        <v>45793</v>
      </c>
      <c r="Z2916" s="162" t="s">
        <v>4823</v>
      </c>
      <c r="AA2916" s="15">
        <v>0.51736111111111105</v>
      </c>
      <c r="AB2916" t="str">
        <f>IF(L2916="","",VLOOKUP(L2916&amp;I2916,Продукция!A:I,9,0))</f>
        <v>рекомендация производителя набора</v>
      </c>
      <c r="AC2916" s="14">
        <v>45810</v>
      </c>
      <c r="AD2916" s="11" t="s">
        <v>2673</v>
      </c>
      <c r="AE2916" s="11" t="s">
        <v>4823</v>
      </c>
      <c r="AF2916" t="str">
        <f>IF(AD2916="","",VLOOKUP(AD2916,'Сотрудники и ссылки'!A:B,2,0))</f>
        <v>Серолог</v>
      </c>
      <c r="AG2916">
        <f>IF(AD2916="","",VLOOKUP(AD2916,'Сотрудники и ссылки'!A:C,3,0))</f>
        <v>20001771</v>
      </c>
      <c r="AH2916" s="11" t="s">
        <v>2673</v>
      </c>
      <c r="AI2916" t="str">
        <f>IF(AH2916="","",VLOOKUP(AH2916,'Сотрудники и ссылки'!A:B,2,0))</f>
        <v>Серолог</v>
      </c>
      <c r="AJ2916">
        <f>IF(AH2916="","",VLOOKUP(AH2916,'Сотрудники и ссылки'!A:C,3,0))</f>
        <v>20001771</v>
      </c>
      <c r="AK2916" s="14">
        <v>45810</v>
      </c>
      <c r="AL2916" s="2">
        <f>IF(AK2916="","",AK2916+VLOOKUP(I2916,'Вид исследования'!B:E,4,0))</f>
        <v>45811</v>
      </c>
      <c r="AM2916" s="2">
        <f>IF(AK2916="","",AK2916+VLOOKUP(I2916,'Вид исследования'!B:F,5,0))</f>
        <v>45811</v>
      </c>
      <c r="AN2916" s="14">
        <v>45810</v>
      </c>
      <c r="AP2916" s="11" t="s">
        <v>189</v>
      </c>
      <c r="AQ2916" t="str">
        <f>IFERROR(IF(L2916="","",VLOOKUP(L2916&amp;I2916,Продукция!A:K,11,0)),"обратитесь к админ справочника")</f>
        <v>согласно рекомендациям производителя теста</v>
      </c>
      <c r="AR2916" s="11" t="s">
        <v>4823</v>
      </c>
      <c r="AS2916" t="str">
        <f>IFERROR(IF(L2916="","",VLOOKUP(L2916&amp;I2916,Продукция!A:J,10,0)),"обратитесь к админ справочника")</f>
        <v>инструкция тест- ситема Биочек СК -114</v>
      </c>
      <c r="AT2916" s="11" t="s">
        <v>4823</v>
      </c>
      <c r="AU2916" s="11" t="s">
        <v>4823</v>
      </c>
      <c r="AV2916" s="11" t="s">
        <v>2673</v>
      </c>
      <c r="AW2916" s="11" t="s">
        <v>4824</v>
      </c>
      <c r="AX2916" s="11" t="s">
        <v>941</v>
      </c>
      <c r="AY2916" s="11" t="s">
        <v>2082</v>
      </c>
      <c r="AZ2916" s="11">
        <v>156</v>
      </c>
      <c r="BA2916" s="11">
        <v>5</v>
      </c>
      <c r="BC2916" s="11" t="s">
        <v>4954</v>
      </c>
    </row>
    <row r="2917" spans="1:55" x14ac:dyDescent="0.25">
      <c r="A2917" t="str">
        <f t="shared" si="51"/>
        <v>С/933MS (BioChek) микоплазма синовия уровень антител</v>
      </c>
      <c r="B2917" t="str">
        <f>IF(E2917="","",INDEX(Лаборатории!A:A,MATCH('Производственный контроль'!E2917,Лаборатории!B:B,0)))</f>
        <v xml:space="preserve">КУРИНОЕ ЦАРСТВО АО </v>
      </c>
      <c r="C2917" t="str">
        <f>IF(E2917="","",VLOOKUP(E2917,Лаборатории!B:D,3,0))</f>
        <v>U377_CHL</v>
      </c>
      <c r="D2917" s="12">
        <v>45798</v>
      </c>
      <c r="E2917" s="150" t="s">
        <v>793</v>
      </c>
      <c r="F2917" s="11" t="s">
        <v>544</v>
      </c>
      <c r="G2917" s="11" t="s">
        <v>603</v>
      </c>
      <c r="H2917" s="11" t="s">
        <v>262</v>
      </c>
      <c r="I2917" s="11" t="s">
        <v>3423</v>
      </c>
      <c r="J2917" t="str">
        <f>IF(L2917="","",VLOOKUP(L2917,Продукция!B:D,3,0))</f>
        <v>Биологический_материал</v>
      </c>
      <c r="K2917" t="str">
        <f>IF(L2917="","",VLOOKUP(L2917,Продукция!B:C,2,0))</f>
        <v>Сыворотка крови</v>
      </c>
      <c r="L2917" s="155" t="s">
        <v>302</v>
      </c>
      <c r="M2917">
        <f>IF(L2917="","",VLOOKUP(L2917,Продукция!B:L,11,0))</f>
        <v>0</v>
      </c>
      <c r="N2917" s="150" t="s">
        <v>873</v>
      </c>
      <c r="P2917" s="150" t="s">
        <v>340</v>
      </c>
      <c r="Q2917" s="150" t="s">
        <v>854</v>
      </c>
      <c r="R2917" s="153" t="s">
        <v>4939</v>
      </c>
      <c r="S2917" s="11">
        <v>18</v>
      </c>
      <c r="T2917" s="11" t="s">
        <v>5293</v>
      </c>
      <c r="V2917" s="14">
        <v>45793</v>
      </c>
      <c r="Z2917" s="162" t="s">
        <v>4823</v>
      </c>
      <c r="AA2917" s="15">
        <v>0.51736111111111105</v>
      </c>
      <c r="AB2917" t="str">
        <f>IF(L2917="","",VLOOKUP(L2917&amp;I2917,Продукция!A:I,9,0))</f>
        <v>рекомендация производителя набора</v>
      </c>
      <c r="AC2917" s="14">
        <v>45810</v>
      </c>
      <c r="AD2917" s="11" t="s">
        <v>2673</v>
      </c>
      <c r="AE2917" s="11" t="s">
        <v>4823</v>
      </c>
      <c r="AF2917" t="str">
        <f>IF(AD2917="","",VLOOKUP(AD2917,'Сотрудники и ссылки'!A:B,2,0))</f>
        <v>Серолог</v>
      </c>
      <c r="AG2917">
        <f>IF(AD2917="","",VLOOKUP(AD2917,'Сотрудники и ссылки'!A:C,3,0))</f>
        <v>20001771</v>
      </c>
      <c r="AH2917" s="11" t="s">
        <v>2673</v>
      </c>
      <c r="AI2917" t="str">
        <f>IF(AH2917="","",VLOOKUP(AH2917,'Сотрудники и ссылки'!A:B,2,0))</f>
        <v>Серолог</v>
      </c>
      <c r="AJ2917">
        <f>IF(AH2917="","",VLOOKUP(AH2917,'Сотрудники и ссылки'!A:C,3,0))</f>
        <v>20001771</v>
      </c>
      <c r="AK2917" s="14">
        <v>45810</v>
      </c>
      <c r="AL2917" s="2">
        <f>IF(AK2917="","",AK2917+VLOOKUP(I2917,'Вид исследования'!B:E,4,0))</f>
        <v>45811</v>
      </c>
      <c r="AM2917" s="2">
        <f>IF(AK2917="","",AK2917+VLOOKUP(I2917,'Вид исследования'!B:F,5,0))</f>
        <v>45811</v>
      </c>
      <c r="AN2917" s="14">
        <v>45810</v>
      </c>
      <c r="AP2917" s="11" t="s">
        <v>189</v>
      </c>
      <c r="AQ2917" t="str">
        <f>IFERROR(IF(L2917="","",VLOOKUP(L2917&amp;I2917,Продукция!A:K,11,0)),"обратитесь к админ справочника")</f>
        <v>согласно рекомендациям производителя теста</v>
      </c>
      <c r="AR2917" s="11" t="s">
        <v>4823</v>
      </c>
      <c r="AS2917" t="str">
        <f>IFERROR(IF(L2917="","",VLOOKUP(L2917&amp;I2917,Продукция!A:J,10,0)),"обратитесь к админ справочника")</f>
        <v>инструкция тест- ситема Биочек СК -115</v>
      </c>
      <c r="AT2917" s="11" t="s">
        <v>4823</v>
      </c>
      <c r="AU2917" s="11" t="s">
        <v>4823</v>
      </c>
      <c r="AV2917" s="11" t="s">
        <v>2673</v>
      </c>
      <c r="AW2917" s="11" t="s">
        <v>4824</v>
      </c>
      <c r="AX2917" s="11" t="s">
        <v>941</v>
      </c>
      <c r="AY2917" s="11" t="s">
        <v>2082</v>
      </c>
      <c r="AZ2917" s="11">
        <v>156</v>
      </c>
      <c r="BA2917" s="11">
        <v>5</v>
      </c>
      <c r="BC2917" s="11" t="s">
        <v>4954</v>
      </c>
    </row>
    <row r="2918" spans="1:55" x14ac:dyDescent="0.25">
      <c r="A2918" t="str">
        <f t="shared" si="51"/>
        <v>С/933AE (BioChek) энцефаломиелит уровень антител</v>
      </c>
      <c r="B2918" t="str">
        <f>IF(E2918="","",INDEX(Лаборатории!A:A,MATCH('Производственный контроль'!E2918,Лаборатории!B:B,0)))</f>
        <v xml:space="preserve">КУРИНОЕ ЦАРСТВО АО </v>
      </c>
      <c r="C2918" t="str">
        <f>IF(E2918="","",VLOOKUP(E2918,Лаборатории!B:D,3,0))</f>
        <v>U377_CHL</v>
      </c>
      <c r="D2918" s="12">
        <v>45798</v>
      </c>
      <c r="E2918" s="150" t="s">
        <v>793</v>
      </c>
      <c r="F2918" s="11" t="s">
        <v>544</v>
      </c>
      <c r="G2918" s="11" t="s">
        <v>603</v>
      </c>
      <c r="H2918" s="11" t="s">
        <v>262</v>
      </c>
      <c r="I2918" s="11" t="s">
        <v>3405</v>
      </c>
      <c r="J2918" t="str">
        <f>IF(L2918="","",VLOOKUP(L2918,Продукция!B:D,3,0))</f>
        <v>Биологический_материал</v>
      </c>
      <c r="K2918" t="str">
        <f>IF(L2918="","",VLOOKUP(L2918,Продукция!B:C,2,0))</f>
        <v>Сыворотка крови</v>
      </c>
      <c r="L2918" s="155" t="s">
        <v>302</v>
      </c>
      <c r="M2918">
        <f>IF(L2918="","",VLOOKUP(L2918,Продукция!B:L,11,0))</f>
        <v>0</v>
      </c>
      <c r="N2918" s="150" t="s">
        <v>873</v>
      </c>
      <c r="P2918" s="150" t="s">
        <v>340</v>
      </c>
      <c r="Q2918" s="150" t="s">
        <v>854</v>
      </c>
      <c r="R2918" s="153" t="s">
        <v>4939</v>
      </c>
      <c r="S2918" s="11">
        <v>18</v>
      </c>
      <c r="T2918" s="11" t="s">
        <v>5293</v>
      </c>
      <c r="V2918" s="14">
        <v>45793</v>
      </c>
      <c r="Z2918" s="162" t="s">
        <v>4823</v>
      </c>
      <c r="AA2918" s="15">
        <v>0.51736111111111105</v>
      </c>
      <c r="AB2918" t="str">
        <f>IF(L2918="","",VLOOKUP(L2918&amp;I2918,Продукция!A:I,9,0))</f>
        <v>рекомендация производителя набора</v>
      </c>
      <c r="AC2918" s="14">
        <v>45810</v>
      </c>
      <c r="AD2918" s="11" t="s">
        <v>2676</v>
      </c>
      <c r="AE2918" s="11" t="s">
        <v>4823</v>
      </c>
      <c r="AF2918" t="str">
        <f>IF(AD2918="","",VLOOKUP(AD2918,'Сотрудники и ссылки'!A:B,2,0))</f>
        <v>Серолог</v>
      </c>
      <c r="AG2918">
        <f>IF(AD2918="","",VLOOKUP(AD2918,'Сотрудники и ссылки'!A:C,3,0))</f>
        <v>20007746</v>
      </c>
      <c r="AH2918" s="11" t="s">
        <v>2676</v>
      </c>
      <c r="AI2918" t="str">
        <f>IF(AH2918="","",VLOOKUP(AH2918,'Сотрудники и ссылки'!A:B,2,0))</f>
        <v>Серолог</v>
      </c>
      <c r="AJ2918">
        <f>IF(AH2918="","",VLOOKUP(AH2918,'Сотрудники и ссылки'!A:C,3,0))</f>
        <v>20007746</v>
      </c>
      <c r="AK2918" s="14">
        <v>45810</v>
      </c>
      <c r="AL2918" s="2">
        <f>IF(AK2918="","",AK2918+VLOOKUP(I2918,'Вид исследования'!B:E,4,0))</f>
        <v>45811</v>
      </c>
      <c r="AM2918" s="2">
        <f>IF(AK2918="","",AK2918+VLOOKUP(I2918,'Вид исследования'!B:F,5,0))</f>
        <v>45811</v>
      </c>
      <c r="AN2918" s="14">
        <v>45810</v>
      </c>
      <c r="AP2918" s="11" t="s">
        <v>189</v>
      </c>
      <c r="AQ2918" t="str">
        <f>IFERROR(IF(L2918="","",VLOOKUP(L2918&amp;I2918,Продукция!A:K,11,0)),"обратитесь к админ справочника")</f>
        <v>согласно рекомендациям производителя теста</v>
      </c>
      <c r="AR2918" s="11" t="s">
        <v>4823</v>
      </c>
      <c r="AS2918" t="str">
        <f>IFERROR(IF(L2918="","",VLOOKUP(L2918&amp;I2918,Продукция!A:J,10,0)),"обратитесь к админ справочника")</f>
        <v>инструкция тест- ситема Биочек СК -123</v>
      </c>
      <c r="AT2918" s="11" t="s">
        <v>4823</v>
      </c>
      <c r="AU2918" s="11" t="s">
        <v>4823</v>
      </c>
      <c r="AV2918" s="11" t="s">
        <v>2676</v>
      </c>
      <c r="AW2918" s="11" t="s">
        <v>4824</v>
      </c>
      <c r="AX2918" s="11" t="s">
        <v>941</v>
      </c>
      <c r="AY2918" s="11" t="s">
        <v>2082</v>
      </c>
      <c r="AZ2918" s="11">
        <v>156</v>
      </c>
      <c r="BA2918" s="11">
        <v>5</v>
      </c>
      <c r="BC2918" s="11" t="s">
        <v>4954</v>
      </c>
    </row>
    <row r="2919" spans="1:55" x14ac:dyDescent="0.25">
      <c r="A2919" t="str">
        <f t="shared" si="51"/>
        <v xml:space="preserve">С/933CAV (BioChek) анемия уровень антител </v>
      </c>
      <c r="B2919" t="str">
        <f>IF(E2919="","",INDEX(Лаборатории!A:A,MATCH('Производственный контроль'!E2919,Лаборатории!B:B,0)))</f>
        <v xml:space="preserve">КУРИНОЕ ЦАРСТВО АО </v>
      </c>
      <c r="C2919" t="str">
        <f>IF(E2919="","",VLOOKUP(E2919,Лаборатории!B:D,3,0))</f>
        <v>U377_CHL</v>
      </c>
      <c r="D2919" s="12">
        <v>45798</v>
      </c>
      <c r="E2919" s="150" t="s">
        <v>793</v>
      </c>
      <c r="F2919" s="11" t="s">
        <v>544</v>
      </c>
      <c r="G2919" s="11" t="s">
        <v>603</v>
      </c>
      <c r="H2919" s="11" t="s">
        <v>262</v>
      </c>
      <c r="I2919" s="11" t="s">
        <v>3412</v>
      </c>
      <c r="J2919" t="str">
        <f>IF(L2919="","",VLOOKUP(L2919,Продукция!B:D,3,0))</f>
        <v>Биологический_материал</v>
      </c>
      <c r="K2919" t="str">
        <f>IF(L2919="","",VLOOKUP(L2919,Продукция!B:C,2,0))</f>
        <v>Сыворотка крови</v>
      </c>
      <c r="L2919" s="155" t="s">
        <v>302</v>
      </c>
      <c r="M2919">
        <f>IF(L2919="","",VLOOKUP(L2919,Продукция!B:L,11,0))</f>
        <v>0</v>
      </c>
      <c r="N2919" s="150" t="s">
        <v>873</v>
      </c>
      <c r="P2919" s="150" t="s">
        <v>340</v>
      </c>
      <c r="Q2919" s="150" t="s">
        <v>854</v>
      </c>
      <c r="R2919" s="153" t="s">
        <v>4939</v>
      </c>
      <c r="S2919" s="11">
        <v>18</v>
      </c>
      <c r="T2919" s="11" t="s">
        <v>5293</v>
      </c>
      <c r="V2919" s="14">
        <v>45793</v>
      </c>
      <c r="Z2919" s="162" t="s">
        <v>4823</v>
      </c>
      <c r="AA2919" s="15">
        <v>0.51736111111111105</v>
      </c>
      <c r="AB2919" t="str">
        <f>IF(L2919="","",VLOOKUP(L2919&amp;I2919,Продукция!A:I,9,0))</f>
        <v>рекомендация производителя набора</v>
      </c>
      <c r="AC2919" s="14">
        <v>45810</v>
      </c>
      <c r="AD2919" s="11" t="s">
        <v>2673</v>
      </c>
      <c r="AE2919" s="11" t="s">
        <v>4823</v>
      </c>
      <c r="AF2919" t="str">
        <f>IF(AD2919="","",VLOOKUP(AD2919,'Сотрудники и ссылки'!A:B,2,0))</f>
        <v>Серолог</v>
      </c>
      <c r="AG2919">
        <f>IF(AD2919="","",VLOOKUP(AD2919,'Сотрудники и ссылки'!A:C,3,0))</f>
        <v>20001771</v>
      </c>
      <c r="AH2919" s="11" t="s">
        <v>2673</v>
      </c>
      <c r="AI2919" t="str">
        <f>IF(AH2919="","",VLOOKUP(AH2919,'Сотрудники и ссылки'!A:B,2,0))</f>
        <v>Серолог</v>
      </c>
      <c r="AJ2919">
        <f>IF(AH2919="","",VLOOKUP(AH2919,'Сотрудники и ссылки'!A:C,3,0))</f>
        <v>20001771</v>
      </c>
      <c r="AK2919" s="14">
        <v>45810</v>
      </c>
      <c r="AL2919" s="2">
        <f>IF(AK2919="","",AK2919+VLOOKUP(I2919,'Вид исследования'!B:E,4,0))</f>
        <v>45811</v>
      </c>
      <c r="AM2919" s="2">
        <f>IF(AK2919="","",AK2919+VLOOKUP(I2919,'Вид исследования'!B:F,5,0))</f>
        <v>45811</v>
      </c>
      <c r="AN2919" s="14">
        <v>45810</v>
      </c>
      <c r="AP2919" s="11" t="s">
        <v>189</v>
      </c>
      <c r="AQ2919" t="str">
        <f>IFERROR(IF(L2919="","",VLOOKUP(L2919&amp;I2919,Продукция!A:K,11,0)),"обратитесь к админ справочника")</f>
        <v>согласно рекомендациям производителя теста</v>
      </c>
      <c r="AR2919" s="11" t="s">
        <v>4823</v>
      </c>
      <c r="AS2919" t="str">
        <f>IFERROR(IF(L2919="","",VLOOKUP(L2919&amp;I2919,Продукция!A:J,10,0)),"обратитесь к админ справочника")</f>
        <v>инструкция тест- ситема Биочек СК -126</v>
      </c>
      <c r="AT2919" s="11" t="s">
        <v>4823</v>
      </c>
      <c r="AU2919" s="11" t="s">
        <v>4823</v>
      </c>
      <c r="AV2919" s="11" t="s">
        <v>2673</v>
      </c>
      <c r="AW2919" s="11" t="s">
        <v>4824</v>
      </c>
      <c r="AX2919" s="11" t="s">
        <v>941</v>
      </c>
      <c r="AY2919" s="11" t="s">
        <v>2082</v>
      </c>
      <c r="AZ2919" s="11">
        <v>156</v>
      </c>
      <c r="BA2919" s="11">
        <v>5</v>
      </c>
      <c r="BC2919" s="11" t="s">
        <v>4954</v>
      </c>
    </row>
    <row r="2920" spans="1:55" x14ac:dyDescent="0.25">
      <c r="A2920" t="str">
        <f t="shared" si="51"/>
        <v>С/939Болезнь Ньюкасла уровень антител</v>
      </c>
      <c r="B2920" t="str">
        <f>IF(E2920="","",INDEX(Лаборатории!A:A,MATCH('Производственный контроль'!E2920,Лаборатории!B:B,0)))</f>
        <v xml:space="preserve">КУРИНОЕ ЦАРСТВО АО </v>
      </c>
      <c r="C2920" t="str">
        <f>IF(E2920="","",VLOOKUP(E2920,Лаборатории!B:D,3,0))</f>
        <v>U377_CHL</v>
      </c>
      <c r="D2920" s="12">
        <v>45799</v>
      </c>
      <c r="E2920" s="150" t="s">
        <v>793</v>
      </c>
      <c r="F2920" s="11" t="s">
        <v>371</v>
      </c>
      <c r="G2920" s="11" t="s">
        <v>509</v>
      </c>
      <c r="H2920" s="11" t="s">
        <v>312</v>
      </c>
      <c r="I2920" s="11" t="s">
        <v>3434</v>
      </c>
      <c r="J2920" t="str">
        <f>IF(L2920="","",VLOOKUP(L2920,Продукция!B:D,3,0))</f>
        <v>Биологический_материал</v>
      </c>
      <c r="K2920" t="str">
        <f>IF(L2920="","",VLOOKUP(L2920,Продукция!B:C,2,0))</f>
        <v>Сыворотка крови</v>
      </c>
      <c r="L2920" s="155" t="s">
        <v>302</v>
      </c>
      <c r="M2920">
        <f>IF(L2920="","",VLOOKUP(L2920,Продукция!B:L,11,0))</f>
        <v>0</v>
      </c>
      <c r="N2920" s="150" t="s">
        <v>873</v>
      </c>
      <c r="P2920" s="150" t="s">
        <v>340</v>
      </c>
      <c r="Q2920" s="150" t="s">
        <v>854</v>
      </c>
      <c r="R2920" s="153" t="s">
        <v>5111</v>
      </c>
      <c r="S2920" s="11">
        <v>20</v>
      </c>
      <c r="T2920" s="11" t="s">
        <v>5294</v>
      </c>
      <c r="V2920" s="14">
        <v>45797</v>
      </c>
      <c r="Z2920" s="162" t="s">
        <v>4823</v>
      </c>
      <c r="AA2920" s="15">
        <v>0.55902777777777779</v>
      </c>
      <c r="AB2920" t="str">
        <f>IF(L2920="","",VLOOKUP(L2920&amp;I2920,Продукция!A:I,9,0))</f>
        <v>рекомендация производителя набора</v>
      </c>
      <c r="AC2920" s="14">
        <v>45800</v>
      </c>
      <c r="AD2920" s="11" t="s">
        <v>2673</v>
      </c>
      <c r="AE2920" s="11" t="s">
        <v>4823</v>
      </c>
      <c r="AF2920" t="str">
        <f>IF(AD2920="","",VLOOKUP(AD2920,'Сотрудники и ссылки'!A:B,2,0))</f>
        <v>Серолог</v>
      </c>
      <c r="AG2920">
        <f>IF(AD2920="","",VLOOKUP(AD2920,'Сотрудники и ссылки'!A:C,3,0))</f>
        <v>20001771</v>
      </c>
      <c r="AH2920" s="11" t="s">
        <v>2673</v>
      </c>
      <c r="AI2920" t="str">
        <f>IF(AH2920="","",VLOOKUP(AH2920,'Сотрудники и ссылки'!A:B,2,0))</f>
        <v>Серолог</v>
      </c>
      <c r="AJ2920">
        <f>IF(AH2920="","",VLOOKUP(AH2920,'Сотрудники и ссылки'!A:C,3,0))</f>
        <v>20001771</v>
      </c>
      <c r="AK2920" s="14">
        <v>45800</v>
      </c>
      <c r="AL2920" s="2">
        <f>IF(AK2920="","",AK2920+VLOOKUP(I2920,'Вид исследования'!B:E,4,0))</f>
        <v>45801</v>
      </c>
      <c r="AM2920" s="2">
        <f>IF(AK2920="","",AK2920+VLOOKUP(I2920,'Вид исследования'!B:F,5,0))</f>
        <v>45801</v>
      </c>
      <c r="AN2920" s="14">
        <v>45800</v>
      </c>
      <c r="AP2920" s="11" t="s">
        <v>189</v>
      </c>
      <c r="AQ2920" t="str">
        <f>IFERROR(IF(L2920="","",VLOOKUP(L2920&amp;I2920,Продукция!A:K,11,0)),"обратитесь к админ справочника")</f>
        <v>согласно рекомендациям производителя теста</v>
      </c>
      <c r="AR2920" s="11" t="s">
        <v>4823</v>
      </c>
      <c r="AS2920" t="str">
        <f>IFERROR(IF(L2920="","",VLOOKUP(L2920&amp;I2920,Продукция!A:J,10,0)),"обратитесь к админ справочника")</f>
        <v>инструкция по применению набора РЗГА Ньюкасла</v>
      </c>
      <c r="AT2920" s="11" t="s">
        <v>4823</v>
      </c>
      <c r="AU2920" s="11" t="s">
        <v>4823</v>
      </c>
      <c r="AV2920" s="11" t="s">
        <v>2673</v>
      </c>
      <c r="AW2920" s="11" t="s">
        <v>4824</v>
      </c>
      <c r="AX2920" s="11" t="s">
        <v>372</v>
      </c>
      <c r="AY2920" s="11" t="s">
        <v>1534</v>
      </c>
      <c r="AZ2920" s="11">
        <v>108</v>
      </c>
      <c r="BA2920" s="11">
        <v>38</v>
      </c>
      <c r="BC2920" s="11" t="s">
        <v>4870</v>
      </c>
    </row>
    <row r="2921" spans="1:55" x14ac:dyDescent="0.25">
      <c r="A2921" t="str">
        <f t="shared" si="51"/>
        <v>С/939Болезнь Ньюкасла уровень антител</v>
      </c>
      <c r="B2921" t="str">
        <f>IF(E2921="","",INDEX(Лаборатории!A:A,MATCH('Производственный контроль'!E2921,Лаборатории!B:B,0)))</f>
        <v xml:space="preserve">КУРИНОЕ ЦАРСТВО АО </v>
      </c>
      <c r="C2921" t="str">
        <f>IF(E2921="","",VLOOKUP(E2921,Лаборатории!B:D,3,0))</f>
        <v>U377_CHL</v>
      </c>
      <c r="D2921" s="12">
        <v>45799</v>
      </c>
      <c r="E2921" s="150" t="s">
        <v>793</v>
      </c>
      <c r="F2921" s="11" t="s">
        <v>371</v>
      </c>
      <c r="G2921" s="11" t="s">
        <v>509</v>
      </c>
      <c r="H2921" s="11" t="s">
        <v>312</v>
      </c>
      <c r="I2921" s="11" t="s">
        <v>3434</v>
      </c>
      <c r="J2921" t="str">
        <f>IF(L2921="","",VLOOKUP(L2921,Продукция!B:D,3,0))</f>
        <v>Биологический_материал</v>
      </c>
      <c r="K2921" t="str">
        <f>IF(L2921="","",VLOOKUP(L2921,Продукция!B:C,2,0))</f>
        <v>Сыворотка крови</v>
      </c>
      <c r="L2921" s="155" t="s">
        <v>302</v>
      </c>
      <c r="M2921">
        <f>IF(L2921="","",VLOOKUP(L2921,Продукция!B:L,11,0))</f>
        <v>0</v>
      </c>
      <c r="N2921" s="150" t="s">
        <v>873</v>
      </c>
      <c r="P2921" s="150" t="s">
        <v>340</v>
      </c>
      <c r="Q2921" s="150" t="s">
        <v>854</v>
      </c>
      <c r="R2921" s="153" t="s">
        <v>5112</v>
      </c>
      <c r="S2921" s="11">
        <v>20</v>
      </c>
      <c r="T2921" s="11" t="s">
        <v>5294</v>
      </c>
      <c r="V2921" s="14">
        <v>45798</v>
      </c>
      <c r="Z2921" s="162" t="s">
        <v>4823</v>
      </c>
      <c r="AA2921" s="15">
        <v>0.55902777777777779</v>
      </c>
      <c r="AB2921" t="str">
        <f>IF(L2921="","",VLOOKUP(L2921&amp;I2921,Продукция!A:I,9,0))</f>
        <v>рекомендация производителя набора</v>
      </c>
      <c r="AC2921" s="14">
        <v>45800</v>
      </c>
      <c r="AD2921" s="11" t="s">
        <v>2673</v>
      </c>
      <c r="AE2921" s="11" t="s">
        <v>4823</v>
      </c>
      <c r="AF2921" t="str">
        <f>IF(AD2921="","",VLOOKUP(AD2921,'Сотрудники и ссылки'!A:B,2,0))</f>
        <v>Серолог</v>
      </c>
      <c r="AG2921">
        <f>IF(AD2921="","",VLOOKUP(AD2921,'Сотрудники и ссылки'!A:C,3,0))</f>
        <v>20001771</v>
      </c>
      <c r="AH2921" s="11" t="s">
        <v>2673</v>
      </c>
      <c r="AI2921" t="str">
        <f>IF(AH2921="","",VLOOKUP(AH2921,'Сотрудники и ссылки'!A:B,2,0))</f>
        <v>Серолог</v>
      </c>
      <c r="AJ2921">
        <f>IF(AH2921="","",VLOOKUP(AH2921,'Сотрудники и ссылки'!A:C,3,0))</f>
        <v>20001771</v>
      </c>
      <c r="AK2921" s="14">
        <v>45800</v>
      </c>
      <c r="AL2921" s="2">
        <f>IF(AK2921="","",AK2921+VLOOKUP(I2921,'Вид исследования'!B:E,4,0))</f>
        <v>45801</v>
      </c>
      <c r="AM2921" s="2">
        <f>IF(AK2921="","",AK2921+VLOOKUP(I2921,'Вид исследования'!B:F,5,0))</f>
        <v>45801</v>
      </c>
      <c r="AN2921" s="14">
        <v>45800</v>
      </c>
      <c r="AP2921" s="11" t="s">
        <v>189</v>
      </c>
      <c r="AQ2921" t="str">
        <f>IFERROR(IF(L2921="","",VLOOKUP(L2921&amp;I2921,Продукция!A:K,11,0)),"обратитесь к админ справочника")</f>
        <v>согласно рекомендациям производителя теста</v>
      </c>
      <c r="AR2921" s="11" t="s">
        <v>4823</v>
      </c>
      <c r="AS2921" t="str">
        <f>IFERROR(IF(L2921="","",VLOOKUP(L2921&amp;I2921,Продукция!A:J,10,0)),"обратитесь к админ справочника")</f>
        <v>инструкция по применению набора РЗГА Ньюкасла</v>
      </c>
      <c r="AT2921" s="11" t="s">
        <v>4823</v>
      </c>
      <c r="AU2921" s="11" t="s">
        <v>4823</v>
      </c>
      <c r="AV2921" s="11" t="s">
        <v>2673</v>
      </c>
      <c r="AW2921" s="11" t="s">
        <v>4824</v>
      </c>
      <c r="AX2921" s="11" t="s">
        <v>372</v>
      </c>
      <c r="AY2921" s="11" t="s">
        <v>1535</v>
      </c>
      <c r="AZ2921" s="11">
        <v>108</v>
      </c>
      <c r="BA2921" s="11">
        <v>39</v>
      </c>
      <c r="BC2921" s="11" t="s">
        <v>4870</v>
      </c>
    </row>
    <row r="2922" spans="1:55" x14ac:dyDescent="0.25">
      <c r="A2922" t="str">
        <f t="shared" si="51"/>
        <v>С/939Болезнь Ньюкасла уровень антител</v>
      </c>
      <c r="B2922" t="str">
        <f>IF(E2922="","",INDEX(Лаборатории!A:A,MATCH('Производственный контроль'!E2922,Лаборатории!B:B,0)))</f>
        <v xml:space="preserve">КУРИНОЕ ЦАРСТВО АО </v>
      </c>
      <c r="C2922" t="str">
        <f>IF(E2922="","",VLOOKUP(E2922,Лаборатории!B:D,3,0))</f>
        <v>U377_CHL</v>
      </c>
      <c r="D2922" s="12">
        <v>45799</v>
      </c>
      <c r="E2922" s="150" t="s">
        <v>793</v>
      </c>
      <c r="F2922" s="11" t="s">
        <v>371</v>
      </c>
      <c r="G2922" s="11" t="s">
        <v>509</v>
      </c>
      <c r="H2922" s="11" t="s">
        <v>312</v>
      </c>
      <c r="I2922" s="11" t="s">
        <v>3434</v>
      </c>
      <c r="J2922" t="str">
        <f>IF(L2922="","",VLOOKUP(L2922,Продукция!B:D,3,0))</f>
        <v>Биологический_материал</v>
      </c>
      <c r="K2922" t="str">
        <f>IF(L2922="","",VLOOKUP(L2922,Продукция!B:C,2,0))</f>
        <v>Сыворотка крови</v>
      </c>
      <c r="L2922" s="155" t="s">
        <v>302</v>
      </c>
      <c r="M2922">
        <f>IF(L2922="","",VLOOKUP(L2922,Продукция!B:L,11,0))</f>
        <v>0</v>
      </c>
      <c r="N2922" s="150" t="s">
        <v>873</v>
      </c>
      <c r="P2922" s="150" t="s">
        <v>340</v>
      </c>
      <c r="Q2922" s="150" t="s">
        <v>854</v>
      </c>
      <c r="R2922" s="153" t="s">
        <v>5113</v>
      </c>
      <c r="S2922" s="11">
        <v>20</v>
      </c>
      <c r="T2922" s="11" t="s">
        <v>5294</v>
      </c>
      <c r="V2922" s="14">
        <v>45798</v>
      </c>
      <c r="Z2922" s="162" t="s">
        <v>4823</v>
      </c>
      <c r="AA2922" s="15">
        <v>0.55902777777777779</v>
      </c>
      <c r="AB2922" t="str">
        <f>IF(L2922="","",VLOOKUP(L2922&amp;I2922,Продукция!A:I,9,0))</f>
        <v>рекомендация производителя набора</v>
      </c>
      <c r="AC2922" s="14">
        <v>45800</v>
      </c>
      <c r="AD2922" s="11" t="s">
        <v>2673</v>
      </c>
      <c r="AE2922" s="11" t="s">
        <v>4823</v>
      </c>
      <c r="AF2922" t="str">
        <f>IF(AD2922="","",VLOOKUP(AD2922,'Сотрудники и ссылки'!A:B,2,0))</f>
        <v>Серолог</v>
      </c>
      <c r="AG2922">
        <f>IF(AD2922="","",VLOOKUP(AD2922,'Сотрудники и ссылки'!A:C,3,0))</f>
        <v>20001771</v>
      </c>
      <c r="AH2922" s="11" t="s">
        <v>2673</v>
      </c>
      <c r="AI2922" t="str">
        <f>IF(AH2922="","",VLOOKUP(AH2922,'Сотрудники и ссылки'!A:B,2,0))</f>
        <v>Серолог</v>
      </c>
      <c r="AJ2922">
        <f>IF(AH2922="","",VLOOKUP(AH2922,'Сотрудники и ссылки'!A:C,3,0))</f>
        <v>20001771</v>
      </c>
      <c r="AK2922" s="14">
        <v>45800</v>
      </c>
      <c r="AL2922" s="2">
        <f>IF(AK2922="","",AK2922+VLOOKUP(I2922,'Вид исследования'!B:E,4,0))</f>
        <v>45801</v>
      </c>
      <c r="AM2922" s="2">
        <f>IF(AK2922="","",AK2922+VLOOKUP(I2922,'Вид исследования'!B:F,5,0))</f>
        <v>45801</v>
      </c>
      <c r="AN2922" s="14">
        <v>45800</v>
      </c>
      <c r="AP2922" s="11" t="s">
        <v>189</v>
      </c>
      <c r="AQ2922" t="str">
        <f>IFERROR(IF(L2922="","",VLOOKUP(L2922&amp;I2922,Продукция!A:K,11,0)),"обратитесь к админ справочника")</f>
        <v>согласно рекомендациям производителя теста</v>
      </c>
      <c r="AR2922" s="11" t="s">
        <v>4823</v>
      </c>
      <c r="AS2922" t="str">
        <f>IFERROR(IF(L2922="","",VLOOKUP(L2922&amp;I2922,Продукция!A:J,10,0)),"обратитесь к админ справочника")</f>
        <v>инструкция по применению набора РЗГА Ньюкасла</v>
      </c>
      <c r="AT2922" s="11" t="s">
        <v>4823</v>
      </c>
      <c r="AU2922" s="11" t="s">
        <v>4823</v>
      </c>
      <c r="AV2922" s="11" t="s">
        <v>2673</v>
      </c>
      <c r="AW2922" s="11" t="s">
        <v>4824</v>
      </c>
      <c r="AX2922" s="11" t="s">
        <v>372</v>
      </c>
      <c r="AY2922" s="11" t="s">
        <v>1536</v>
      </c>
      <c r="AZ2922" s="11">
        <v>108</v>
      </c>
      <c r="BA2922" s="11">
        <v>38</v>
      </c>
      <c r="BC2922" s="11" t="s">
        <v>4870</v>
      </c>
    </row>
    <row r="2923" spans="1:55" x14ac:dyDescent="0.25">
      <c r="A2923" t="str">
        <f t="shared" si="51"/>
        <v>С/939Болезнь Ньюкасла уровень антител</v>
      </c>
      <c r="B2923" t="str">
        <f>IF(E2923="","",INDEX(Лаборатории!A:A,MATCH('Производственный контроль'!E2923,Лаборатории!B:B,0)))</f>
        <v xml:space="preserve">КУРИНОЕ ЦАРСТВО АО </v>
      </c>
      <c r="C2923" t="str">
        <f>IF(E2923="","",VLOOKUP(E2923,Лаборатории!B:D,3,0))</f>
        <v>U377_CHL</v>
      </c>
      <c r="D2923" s="12">
        <v>45799</v>
      </c>
      <c r="E2923" s="150" t="s">
        <v>793</v>
      </c>
      <c r="F2923" s="11" t="s">
        <v>371</v>
      </c>
      <c r="G2923" s="11" t="s">
        <v>509</v>
      </c>
      <c r="H2923" s="11" t="s">
        <v>312</v>
      </c>
      <c r="I2923" s="11" t="s">
        <v>3434</v>
      </c>
      <c r="J2923" t="str">
        <f>IF(L2923="","",VLOOKUP(L2923,Продукция!B:D,3,0))</f>
        <v>Биологический_материал</v>
      </c>
      <c r="K2923" t="str">
        <f>IF(L2923="","",VLOOKUP(L2923,Продукция!B:C,2,0))</f>
        <v>Сыворотка крови</v>
      </c>
      <c r="L2923" s="155" t="s">
        <v>302</v>
      </c>
      <c r="M2923">
        <f>IF(L2923="","",VLOOKUP(L2923,Продукция!B:L,11,0))</f>
        <v>0</v>
      </c>
      <c r="N2923" s="150" t="s">
        <v>873</v>
      </c>
      <c r="P2923" s="150" t="s">
        <v>340</v>
      </c>
      <c r="Q2923" s="150" t="s">
        <v>854</v>
      </c>
      <c r="R2923" s="153" t="s">
        <v>5114</v>
      </c>
      <c r="S2923" s="11">
        <v>20</v>
      </c>
      <c r="T2923" s="11" t="s">
        <v>5294</v>
      </c>
      <c r="V2923" s="14">
        <v>45796</v>
      </c>
      <c r="Z2923" s="162" t="s">
        <v>4823</v>
      </c>
      <c r="AA2923" s="15">
        <v>0.55902777777777779</v>
      </c>
      <c r="AB2923" t="str">
        <f>IF(L2923="","",VLOOKUP(L2923&amp;I2923,Продукция!A:I,9,0))</f>
        <v>рекомендация производителя набора</v>
      </c>
      <c r="AC2923" s="14">
        <v>45800</v>
      </c>
      <c r="AD2923" s="11" t="s">
        <v>2673</v>
      </c>
      <c r="AE2923" s="11" t="s">
        <v>4823</v>
      </c>
      <c r="AF2923" t="str">
        <f>IF(AD2923="","",VLOOKUP(AD2923,'Сотрудники и ссылки'!A:B,2,0))</f>
        <v>Серолог</v>
      </c>
      <c r="AG2923">
        <f>IF(AD2923="","",VLOOKUP(AD2923,'Сотрудники и ссылки'!A:C,3,0))</f>
        <v>20001771</v>
      </c>
      <c r="AH2923" s="11" t="s">
        <v>2673</v>
      </c>
      <c r="AI2923" t="str">
        <f>IF(AH2923="","",VLOOKUP(AH2923,'Сотрудники и ссылки'!A:B,2,0))</f>
        <v>Серолог</v>
      </c>
      <c r="AJ2923">
        <f>IF(AH2923="","",VLOOKUP(AH2923,'Сотрудники и ссылки'!A:C,3,0))</f>
        <v>20001771</v>
      </c>
      <c r="AK2923" s="14">
        <v>45800</v>
      </c>
      <c r="AL2923" s="2">
        <f>IF(AK2923="","",AK2923+VLOOKUP(I2923,'Вид исследования'!B:E,4,0))</f>
        <v>45801</v>
      </c>
      <c r="AM2923" s="2">
        <f>IF(AK2923="","",AK2923+VLOOKUP(I2923,'Вид исследования'!B:F,5,0))</f>
        <v>45801</v>
      </c>
      <c r="AN2923" s="14">
        <v>45800</v>
      </c>
      <c r="AP2923" s="11" t="s">
        <v>189</v>
      </c>
      <c r="AQ2923" t="str">
        <f>IFERROR(IF(L2923="","",VLOOKUP(L2923&amp;I2923,Продукция!A:K,11,0)),"обратитесь к админ справочника")</f>
        <v>согласно рекомендациям производителя теста</v>
      </c>
      <c r="AR2923" s="11" t="s">
        <v>4823</v>
      </c>
      <c r="AS2923" t="str">
        <f>IFERROR(IF(L2923="","",VLOOKUP(L2923&amp;I2923,Продукция!A:J,10,0)),"обратитесь к админ справочника")</f>
        <v>инструкция по применению набора РЗГА Ньюкасла</v>
      </c>
      <c r="AT2923" s="11" t="s">
        <v>4823</v>
      </c>
      <c r="AU2923" s="11" t="s">
        <v>4823</v>
      </c>
      <c r="AV2923" s="11" t="s">
        <v>2673</v>
      </c>
      <c r="AW2923" s="11" t="s">
        <v>4824</v>
      </c>
      <c r="AX2923" s="11" t="s">
        <v>372</v>
      </c>
      <c r="AY2923" s="11" t="s">
        <v>1537</v>
      </c>
      <c r="AZ2923" s="11">
        <v>108</v>
      </c>
      <c r="BA2923" s="11">
        <v>38</v>
      </c>
      <c r="BC2923" s="11" t="s">
        <v>4870</v>
      </c>
    </row>
    <row r="2924" spans="1:55" x14ac:dyDescent="0.25">
      <c r="A2924" t="str">
        <f t="shared" si="51"/>
        <v>С/939Болезнь Ньюкасла уровень антител</v>
      </c>
      <c r="B2924" t="str">
        <f>IF(E2924="","",INDEX(Лаборатории!A:A,MATCH('Производственный контроль'!E2924,Лаборатории!B:B,0)))</f>
        <v xml:space="preserve">КУРИНОЕ ЦАРСТВО АО </v>
      </c>
      <c r="C2924" t="str">
        <f>IF(E2924="","",VLOOKUP(E2924,Лаборатории!B:D,3,0))</f>
        <v>U377_CHL</v>
      </c>
      <c r="D2924" s="12">
        <v>45799</v>
      </c>
      <c r="E2924" s="150" t="s">
        <v>793</v>
      </c>
      <c r="F2924" s="11" t="s">
        <v>371</v>
      </c>
      <c r="G2924" s="11" t="s">
        <v>509</v>
      </c>
      <c r="H2924" s="11" t="s">
        <v>312</v>
      </c>
      <c r="I2924" s="11" t="s">
        <v>3434</v>
      </c>
      <c r="J2924" t="str">
        <f>IF(L2924="","",VLOOKUP(L2924,Продукция!B:D,3,0))</f>
        <v>Биологический_материал</v>
      </c>
      <c r="K2924" t="str">
        <f>IF(L2924="","",VLOOKUP(L2924,Продукция!B:C,2,0))</f>
        <v>Сыворотка крови</v>
      </c>
      <c r="L2924" s="155" t="s">
        <v>302</v>
      </c>
      <c r="M2924">
        <f>IF(L2924="","",VLOOKUP(L2924,Продукция!B:L,11,0))</f>
        <v>0</v>
      </c>
      <c r="N2924" s="150" t="s">
        <v>873</v>
      </c>
      <c r="P2924" s="150" t="s">
        <v>340</v>
      </c>
      <c r="Q2924" s="150" t="s">
        <v>854</v>
      </c>
      <c r="R2924" s="153" t="s">
        <v>5115</v>
      </c>
      <c r="S2924" s="11">
        <v>20</v>
      </c>
      <c r="T2924" s="11" t="s">
        <v>5294</v>
      </c>
      <c r="V2924" s="14">
        <v>45797</v>
      </c>
      <c r="Z2924" s="162" t="s">
        <v>4823</v>
      </c>
      <c r="AA2924" s="15">
        <v>0.55902777777777779</v>
      </c>
      <c r="AB2924" t="str">
        <f>IF(L2924="","",VLOOKUP(L2924&amp;I2924,Продукция!A:I,9,0))</f>
        <v>рекомендация производителя набора</v>
      </c>
      <c r="AC2924" s="14">
        <v>45800</v>
      </c>
      <c r="AD2924" s="11" t="s">
        <v>2673</v>
      </c>
      <c r="AE2924" s="11" t="s">
        <v>4823</v>
      </c>
      <c r="AF2924" t="str">
        <f>IF(AD2924="","",VLOOKUP(AD2924,'Сотрудники и ссылки'!A:B,2,0))</f>
        <v>Серолог</v>
      </c>
      <c r="AG2924">
        <f>IF(AD2924="","",VLOOKUP(AD2924,'Сотрудники и ссылки'!A:C,3,0))</f>
        <v>20001771</v>
      </c>
      <c r="AH2924" s="11" t="s">
        <v>2673</v>
      </c>
      <c r="AI2924" t="str">
        <f>IF(AH2924="","",VLOOKUP(AH2924,'Сотрудники и ссылки'!A:B,2,0))</f>
        <v>Серолог</v>
      </c>
      <c r="AJ2924">
        <f>IF(AH2924="","",VLOOKUP(AH2924,'Сотрудники и ссылки'!A:C,3,0))</f>
        <v>20001771</v>
      </c>
      <c r="AK2924" s="14">
        <v>45800</v>
      </c>
      <c r="AL2924" s="2">
        <f>IF(AK2924="","",AK2924+VLOOKUP(I2924,'Вид исследования'!B:E,4,0))</f>
        <v>45801</v>
      </c>
      <c r="AM2924" s="2">
        <f>IF(AK2924="","",AK2924+VLOOKUP(I2924,'Вид исследования'!B:F,5,0))</f>
        <v>45801</v>
      </c>
      <c r="AN2924" s="14">
        <v>45800</v>
      </c>
      <c r="AP2924" s="11" t="s">
        <v>189</v>
      </c>
      <c r="AQ2924" t="str">
        <f>IFERROR(IF(L2924="","",VLOOKUP(L2924&amp;I2924,Продукция!A:K,11,0)),"обратитесь к админ справочника")</f>
        <v>согласно рекомендациям производителя теста</v>
      </c>
      <c r="AR2924" s="11" t="s">
        <v>4823</v>
      </c>
      <c r="AS2924" t="str">
        <f>IFERROR(IF(L2924="","",VLOOKUP(L2924&amp;I2924,Продукция!A:J,10,0)),"обратитесь к админ справочника")</f>
        <v>инструкция по применению набора РЗГА Ньюкасла</v>
      </c>
      <c r="AT2924" s="11" t="s">
        <v>4823</v>
      </c>
      <c r="AU2924" s="11" t="s">
        <v>4823</v>
      </c>
      <c r="AV2924" s="11" t="s">
        <v>2673</v>
      </c>
      <c r="AW2924" s="11" t="s">
        <v>4824</v>
      </c>
      <c r="AX2924" s="11" t="s">
        <v>372</v>
      </c>
      <c r="AY2924" s="11" t="s">
        <v>1538</v>
      </c>
      <c r="AZ2924" s="11">
        <v>108</v>
      </c>
      <c r="BA2924" s="11">
        <v>39</v>
      </c>
      <c r="BC2924" s="11" t="s">
        <v>4870</v>
      </c>
    </row>
    <row r="2925" spans="1:55" x14ac:dyDescent="0.25">
      <c r="A2925" t="str">
        <f t="shared" si="51"/>
        <v>С/939Болезнь Ньюкасла уровень антител</v>
      </c>
      <c r="B2925" t="str">
        <f>IF(E2925="","",INDEX(Лаборатории!A:A,MATCH('Производственный контроль'!E2925,Лаборатории!B:B,0)))</f>
        <v xml:space="preserve">КУРИНОЕ ЦАРСТВО АО </v>
      </c>
      <c r="C2925" t="str">
        <f>IF(E2925="","",VLOOKUP(E2925,Лаборатории!B:D,3,0))</f>
        <v>U377_CHL</v>
      </c>
      <c r="D2925" s="12">
        <v>45799</v>
      </c>
      <c r="E2925" s="150" t="s">
        <v>793</v>
      </c>
      <c r="F2925" s="11" t="s">
        <v>371</v>
      </c>
      <c r="G2925" s="11" t="s">
        <v>509</v>
      </c>
      <c r="H2925" s="11" t="s">
        <v>312</v>
      </c>
      <c r="I2925" s="11" t="s">
        <v>3434</v>
      </c>
      <c r="J2925" t="str">
        <f>IF(L2925="","",VLOOKUP(L2925,Продукция!B:D,3,0))</f>
        <v>Биологический_материал</v>
      </c>
      <c r="K2925" t="str">
        <f>IF(L2925="","",VLOOKUP(L2925,Продукция!B:C,2,0))</f>
        <v>Сыворотка крови</v>
      </c>
      <c r="L2925" s="155" t="s">
        <v>302</v>
      </c>
      <c r="M2925">
        <f>IF(L2925="","",VLOOKUP(L2925,Продукция!B:L,11,0))</f>
        <v>0</v>
      </c>
      <c r="N2925" s="150" t="s">
        <v>873</v>
      </c>
      <c r="P2925" s="150" t="s">
        <v>340</v>
      </c>
      <c r="Q2925" s="150" t="s">
        <v>854</v>
      </c>
      <c r="R2925" s="153" t="s">
        <v>5116</v>
      </c>
      <c r="S2925" s="11">
        <v>20</v>
      </c>
      <c r="T2925" s="11" t="s">
        <v>5294</v>
      </c>
      <c r="V2925" s="14">
        <v>45797</v>
      </c>
      <c r="Z2925" s="162" t="s">
        <v>4823</v>
      </c>
      <c r="AA2925" s="15">
        <v>0.55902777777777779</v>
      </c>
      <c r="AB2925" t="str">
        <f>IF(L2925="","",VLOOKUP(L2925&amp;I2925,Продукция!A:I,9,0))</f>
        <v>рекомендация производителя набора</v>
      </c>
      <c r="AC2925" s="14">
        <v>45800</v>
      </c>
      <c r="AD2925" s="11" t="s">
        <v>2673</v>
      </c>
      <c r="AE2925" s="11" t="s">
        <v>4823</v>
      </c>
      <c r="AF2925" t="str">
        <f>IF(AD2925="","",VLOOKUP(AD2925,'Сотрудники и ссылки'!A:B,2,0))</f>
        <v>Серолог</v>
      </c>
      <c r="AG2925">
        <f>IF(AD2925="","",VLOOKUP(AD2925,'Сотрудники и ссылки'!A:C,3,0))</f>
        <v>20001771</v>
      </c>
      <c r="AH2925" s="11" t="s">
        <v>2673</v>
      </c>
      <c r="AI2925" t="str">
        <f>IF(AH2925="","",VLOOKUP(AH2925,'Сотрудники и ссылки'!A:B,2,0))</f>
        <v>Серолог</v>
      </c>
      <c r="AJ2925">
        <f>IF(AH2925="","",VLOOKUP(AH2925,'Сотрудники и ссылки'!A:C,3,0))</f>
        <v>20001771</v>
      </c>
      <c r="AK2925" s="14">
        <v>45800</v>
      </c>
      <c r="AL2925" s="2">
        <f>IF(AK2925="","",AK2925+VLOOKUP(I2925,'Вид исследования'!B:E,4,0))</f>
        <v>45801</v>
      </c>
      <c r="AM2925" s="2">
        <f>IF(AK2925="","",AK2925+VLOOKUP(I2925,'Вид исследования'!B:F,5,0))</f>
        <v>45801</v>
      </c>
      <c r="AN2925" s="14">
        <v>45800</v>
      </c>
      <c r="AP2925" s="11" t="s">
        <v>189</v>
      </c>
      <c r="AQ2925" t="str">
        <f>IFERROR(IF(L2925="","",VLOOKUP(L2925&amp;I2925,Продукция!A:K,11,0)),"обратитесь к админ справочника")</f>
        <v>согласно рекомендациям производителя теста</v>
      </c>
      <c r="AR2925" s="11" t="s">
        <v>4823</v>
      </c>
      <c r="AS2925" t="str">
        <f>IFERROR(IF(L2925="","",VLOOKUP(L2925&amp;I2925,Продукция!A:J,10,0)),"обратитесь к админ справочника")</f>
        <v>инструкция по применению набора РЗГА Ньюкасла</v>
      </c>
      <c r="AT2925" s="11" t="s">
        <v>4823</v>
      </c>
      <c r="AU2925" s="11" t="s">
        <v>4823</v>
      </c>
      <c r="AV2925" s="11" t="s">
        <v>2673</v>
      </c>
      <c r="AW2925" s="11" t="s">
        <v>4824</v>
      </c>
      <c r="AX2925" s="11" t="s">
        <v>372</v>
      </c>
      <c r="AY2925" s="11" t="s">
        <v>1539</v>
      </c>
      <c r="AZ2925" s="11">
        <v>108</v>
      </c>
      <c r="BA2925" s="11">
        <v>39</v>
      </c>
      <c r="BC2925" s="11" t="s">
        <v>4870</v>
      </c>
    </row>
    <row r="2926" spans="1:55" x14ac:dyDescent="0.25">
      <c r="A2926" t="str">
        <f t="shared" si="51"/>
        <v>С/939Болезнь Ньюкасла уровень антител</v>
      </c>
      <c r="B2926" t="str">
        <f>IF(E2926="","",INDEX(Лаборатории!A:A,MATCH('Производственный контроль'!E2926,Лаборатории!B:B,0)))</f>
        <v xml:space="preserve">КУРИНОЕ ЦАРСТВО АО </v>
      </c>
      <c r="C2926" t="str">
        <f>IF(E2926="","",VLOOKUP(E2926,Лаборатории!B:D,3,0))</f>
        <v>U377_CHL</v>
      </c>
      <c r="D2926" s="12">
        <v>45799</v>
      </c>
      <c r="E2926" s="150" t="s">
        <v>793</v>
      </c>
      <c r="F2926" s="11" t="s">
        <v>371</v>
      </c>
      <c r="G2926" s="11" t="s">
        <v>509</v>
      </c>
      <c r="H2926" s="11" t="s">
        <v>312</v>
      </c>
      <c r="I2926" s="11" t="s">
        <v>3434</v>
      </c>
      <c r="J2926" t="str">
        <f>IF(L2926="","",VLOOKUP(L2926,Продукция!B:D,3,0))</f>
        <v>Биологический_материал</v>
      </c>
      <c r="K2926" t="str">
        <f>IF(L2926="","",VLOOKUP(L2926,Продукция!B:C,2,0))</f>
        <v>Сыворотка крови</v>
      </c>
      <c r="L2926" s="155" t="s">
        <v>302</v>
      </c>
      <c r="M2926">
        <f>IF(L2926="","",VLOOKUP(L2926,Продукция!B:L,11,0))</f>
        <v>0</v>
      </c>
      <c r="N2926" s="150" t="s">
        <v>873</v>
      </c>
      <c r="P2926" s="150" t="s">
        <v>340</v>
      </c>
      <c r="Q2926" s="150" t="s">
        <v>854</v>
      </c>
      <c r="R2926" s="153" t="s">
        <v>5117</v>
      </c>
      <c r="S2926" s="11">
        <v>20</v>
      </c>
      <c r="T2926" s="11" t="s">
        <v>5294</v>
      </c>
      <c r="V2926" s="14">
        <v>45792</v>
      </c>
      <c r="Z2926" s="162" t="s">
        <v>4823</v>
      </c>
      <c r="AA2926" s="15">
        <v>0.55902777777777779</v>
      </c>
      <c r="AB2926" t="str">
        <f>IF(L2926="","",VLOOKUP(L2926&amp;I2926,Продукция!A:I,9,0))</f>
        <v>рекомендация производителя набора</v>
      </c>
      <c r="AC2926" s="14">
        <v>45800</v>
      </c>
      <c r="AD2926" s="11" t="s">
        <v>2676</v>
      </c>
      <c r="AE2926" s="11" t="s">
        <v>4823</v>
      </c>
      <c r="AF2926" t="str">
        <f>IF(AD2926="","",VLOOKUP(AD2926,'Сотрудники и ссылки'!A:B,2,0))</f>
        <v>Серолог</v>
      </c>
      <c r="AG2926">
        <f>IF(AD2926="","",VLOOKUP(AD2926,'Сотрудники и ссылки'!A:C,3,0))</f>
        <v>20007746</v>
      </c>
      <c r="AH2926" s="11" t="s">
        <v>2676</v>
      </c>
      <c r="AI2926" t="str">
        <f>IF(AH2926="","",VLOOKUP(AH2926,'Сотрудники и ссылки'!A:B,2,0))</f>
        <v>Серолог</v>
      </c>
      <c r="AJ2926">
        <f>IF(AH2926="","",VLOOKUP(AH2926,'Сотрудники и ссылки'!A:C,3,0))</f>
        <v>20007746</v>
      </c>
      <c r="AK2926" s="14">
        <v>45800</v>
      </c>
      <c r="AL2926" s="2">
        <f>IF(AK2926="","",AK2926+VLOOKUP(I2926,'Вид исследования'!B:E,4,0))</f>
        <v>45801</v>
      </c>
      <c r="AM2926" s="2">
        <f>IF(AK2926="","",AK2926+VLOOKUP(I2926,'Вид исследования'!B:F,5,0))</f>
        <v>45801</v>
      </c>
      <c r="AN2926" s="14">
        <v>45800</v>
      </c>
      <c r="AP2926" s="11" t="s">
        <v>189</v>
      </c>
      <c r="AQ2926" t="str">
        <f>IFERROR(IF(L2926="","",VLOOKUP(L2926&amp;I2926,Продукция!A:K,11,0)),"обратитесь к админ справочника")</f>
        <v>согласно рекомендациям производителя теста</v>
      </c>
      <c r="AR2926" s="11" t="s">
        <v>4823</v>
      </c>
      <c r="AS2926" t="str">
        <f>IFERROR(IF(L2926="","",VLOOKUP(L2926&amp;I2926,Продукция!A:J,10,0)),"обратитесь к админ справочника")</f>
        <v>инструкция по применению набора РЗГА Ньюкасла</v>
      </c>
      <c r="AT2926" s="11" t="s">
        <v>4823</v>
      </c>
      <c r="AU2926" s="11" t="s">
        <v>4823</v>
      </c>
      <c r="AV2926" s="11" t="s">
        <v>2676</v>
      </c>
      <c r="AW2926" s="11" t="s">
        <v>4824</v>
      </c>
      <c r="AX2926" s="11" t="s">
        <v>372</v>
      </c>
      <c r="AY2926" s="11" t="s">
        <v>1540</v>
      </c>
      <c r="AZ2926" s="11">
        <v>108</v>
      </c>
      <c r="BA2926" s="11">
        <v>38</v>
      </c>
      <c r="BC2926" s="11" t="s">
        <v>4870</v>
      </c>
    </row>
    <row r="2927" spans="1:55" x14ac:dyDescent="0.25">
      <c r="A2927" t="str">
        <f t="shared" si="51"/>
        <v>С/939Болезнь Ньюкасла уровень антител</v>
      </c>
      <c r="B2927" t="str">
        <f>IF(E2927="","",INDEX(Лаборатории!A:A,MATCH('Производственный контроль'!E2927,Лаборатории!B:B,0)))</f>
        <v xml:space="preserve">КУРИНОЕ ЦАРСТВО АО </v>
      </c>
      <c r="C2927" t="str">
        <f>IF(E2927="","",VLOOKUP(E2927,Лаборатории!B:D,3,0))</f>
        <v>U377_CHL</v>
      </c>
      <c r="D2927" s="12">
        <v>45799</v>
      </c>
      <c r="E2927" s="150" t="s">
        <v>793</v>
      </c>
      <c r="F2927" s="11" t="s">
        <v>371</v>
      </c>
      <c r="G2927" s="11" t="s">
        <v>509</v>
      </c>
      <c r="H2927" s="11" t="s">
        <v>312</v>
      </c>
      <c r="I2927" s="11" t="s">
        <v>3434</v>
      </c>
      <c r="J2927" t="str">
        <f>IF(L2927="","",VLOOKUP(L2927,Продукция!B:D,3,0))</f>
        <v>Биологический_материал</v>
      </c>
      <c r="K2927" t="str">
        <f>IF(L2927="","",VLOOKUP(L2927,Продукция!B:C,2,0))</f>
        <v>Сыворотка крови</v>
      </c>
      <c r="L2927" s="155" t="s">
        <v>302</v>
      </c>
      <c r="M2927">
        <f>IF(L2927="","",VLOOKUP(L2927,Продукция!B:L,11,0))</f>
        <v>0</v>
      </c>
      <c r="N2927" s="150" t="s">
        <v>873</v>
      </c>
      <c r="P2927" s="150" t="s">
        <v>340</v>
      </c>
      <c r="Q2927" s="150" t="s">
        <v>854</v>
      </c>
      <c r="R2927" s="153" t="s">
        <v>5118</v>
      </c>
      <c r="S2927" s="11">
        <v>20</v>
      </c>
      <c r="T2927" s="11" t="s">
        <v>5294</v>
      </c>
      <c r="V2927" s="14">
        <v>45792</v>
      </c>
      <c r="Z2927" s="162" t="s">
        <v>4823</v>
      </c>
      <c r="AA2927" s="15">
        <v>0.55902777777777779</v>
      </c>
      <c r="AB2927" t="str">
        <f>IF(L2927="","",VLOOKUP(L2927&amp;I2927,Продукция!A:I,9,0))</f>
        <v>рекомендация производителя набора</v>
      </c>
      <c r="AC2927" s="14">
        <v>45800</v>
      </c>
      <c r="AD2927" s="11" t="s">
        <v>2676</v>
      </c>
      <c r="AE2927" s="11" t="s">
        <v>4823</v>
      </c>
      <c r="AF2927" t="str">
        <f>IF(AD2927="","",VLOOKUP(AD2927,'Сотрудники и ссылки'!A:B,2,0))</f>
        <v>Серолог</v>
      </c>
      <c r="AG2927">
        <f>IF(AD2927="","",VLOOKUP(AD2927,'Сотрудники и ссылки'!A:C,3,0))</f>
        <v>20007746</v>
      </c>
      <c r="AH2927" s="11" t="s">
        <v>2676</v>
      </c>
      <c r="AI2927" t="str">
        <f>IF(AH2927="","",VLOOKUP(AH2927,'Сотрудники и ссылки'!A:B,2,0))</f>
        <v>Серолог</v>
      </c>
      <c r="AJ2927">
        <f>IF(AH2927="","",VLOOKUP(AH2927,'Сотрудники и ссылки'!A:C,3,0))</f>
        <v>20007746</v>
      </c>
      <c r="AK2927" s="14">
        <v>45800</v>
      </c>
      <c r="AL2927" s="2">
        <f>IF(AK2927="","",AK2927+VLOOKUP(I2927,'Вид исследования'!B:E,4,0))</f>
        <v>45801</v>
      </c>
      <c r="AM2927" s="2">
        <f>IF(AK2927="","",AK2927+VLOOKUP(I2927,'Вид исследования'!B:F,5,0))</f>
        <v>45801</v>
      </c>
      <c r="AN2927" s="14">
        <v>45800</v>
      </c>
      <c r="AP2927" s="11" t="s">
        <v>189</v>
      </c>
      <c r="AQ2927" t="str">
        <f>IFERROR(IF(L2927="","",VLOOKUP(L2927&amp;I2927,Продукция!A:K,11,0)),"обратитесь к админ справочника")</f>
        <v>согласно рекомендациям производителя теста</v>
      </c>
      <c r="AR2927" s="11" t="s">
        <v>4823</v>
      </c>
      <c r="AS2927" t="str">
        <f>IFERROR(IF(L2927="","",VLOOKUP(L2927&amp;I2927,Продукция!A:J,10,0)),"обратитесь к админ справочника")</f>
        <v>инструкция по применению набора РЗГА Ньюкасла</v>
      </c>
      <c r="AT2927" s="11" t="s">
        <v>4823</v>
      </c>
      <c r="AU2927" s="11" t="s">
        <v>4823</v>
      </c>
      <c r="AV2927" s="11" t="s">
        <v>2676</v>
      </c>
      <c r="AW2927" s="11" t="s">
        <v>4824</v>
      </c>
      <c r="AX2927" s="11" t="s">
        <v>372</v>
      </c>
      <c r="AY2927" s="11" t="s">
        <v>1541</v>
      </c>
      <c r="AZ2927" s="11">
        <v>108</v>
      </c>
      <c r="BA2927" s="11">
        <v>38</v>
      </c>
      <c r="BC2927" s="11" t="s">
        <v>4870</v>
      </c>
    </row>
    <row r="2928" spans="1:55" x14ac:dyDescent="0.25">
      <c r="A2928" t="str">
        <f t="shared" si="51"/>
        <v>С/939Болезнь Ньюкасла уровень антител</v>
      </c>
      <c r="B2928" t="str">
        <f>IF(E2928="","",INDEX(Лаборатории!A:A,MATCH('Производственный контроль'!E2928,Лаборатории!B:B,0)))</f>
        <v xml:space="preserve">КУРИНОЕ ЦАРСТВО АО </v>
      </c>
      <c r="C2928" t="str">
        <f>IF(E2928="","",VLOOKUP(E2928,Лаборатории!B:D,3,0))</f>
        <v>U377_CHL</v>
      </c>
      <c r="D2928" s="12">
        <v>45799</v>
      </c>
      <c r="E2928" s="150" t="s">
        <v>793</v>
      </c>
      <c r="F2928" s="11" t="s">
        <v>371</v>
      </c>
      <c r="G2928" s="11" t="s">
        <v>509</v>
      </c>
      <c r="H2928" s="11" t="s">
        <v>312</v>
      </c>
      <c r="I2928" s="11" t="s">
        <v>3434</v>
      </c>
      <c r="J2928" t="str">
        <f>IF(L2928="","",VLOOKUP(L2928,Продукция!B:D,3,0))</f>
        <v>Биологический_материал</v>
      </c>
      <c r="K2928" t="str">
        <f>IF(L2928="","",VLOOKUP(L2928,Продукция!B:C,2,0))</f>
        <v>Сыворотка крови</v>
      </c>
      <c r="L2928" s="155" t="s">
        <v>302</v>
      </c>
      <c r="M2928">
        <f>IF(L2928="","",VLOOKUP(L2928,Продукция!B:L,11,0))</f>
        <v>0</v>
      </c>
      <c r="N2928" s="150" t="s">
        <v>873</v>
      </c>
      <c r="P2928" s="150" t="s">
        <v>340</v>
      </c>
      <c r="Q2928" s="150" t="s">
        <v>854</v>
      </c>
      <c r="R2928" s="153" t="s">
        <v>5119</v>
      </c>
      <c r="S2928" s="11">
        <v>20</v>
      </c>
      <c r="T2928" s="11" t="s">
        <v>5294</v>
      </c>
      <c r="V2928" s="14">
        <v>45794</v>
      </c>
      <c r="Z2928" s="162" t="s">
        <v>4823</v>
      </c>
      <c r="AA2928" s="15">
        <v>0.55902777777777779</v>
      </c>
      <c r="AB2928" t="str">
        <f>IF(L2928="","",VLOOKUP(L2928&amp;I2928,Продукция!A:I,9,0))</f>
        <v>рекомендация производителя набора</v>
      </c>
      <c r="AC2928" s="14">
        <v>45800</v>
      </c>
      <c r="AD2928" s="11" t="s">
        <v>2676</v>
      </c>
      <c r="AE2928" s="11" t="s">
        <v>4823</v>
      </c>
      <c r="AF2928" t="str">
        <f>IF(AD2928="","",VLOOKUP(AD2928,'Сотрудники и ссылки'!A:B,2,0))</f>
        <v>Серолог</v>
      </c>
      <c r="AG2928">
        <f>IF(AD2928="","",VLOOKUP(AD2928,'Сотрудники и ссылки'!A:C,3,0))</f>
        <v>20007746</v>
      </c>
      <c r="AH2928" s="11" t="s">
        <v>2676</v>
      </c>
      <c r="AI2928" t="str">
        <f>IF(AH2928="","",VLOOKUP(AH2928,'Сотрудники и ссылки'!A:B,2,0))</f>
        <v>Серолог</v>
      </c>
      <c r="AJ2928">
        <f>IF(AH2928="","",VLOOKUP(AH2928,'Сотрудники и ссылки'!A:C,3,0))</f>
        <v>20007746</v>
      </c>
      <c r="AK2928" s="14">
        <v>45800</v>
      </c>
      <c r="AL2928" s="2">
        <f>IF(AK2928="","",AK2928+VLOOKUP(I2928,'Вид исследования'!B:E,4,0))</f>
        <v>45801</v>
      </c>
      <c r="AM2928" s="2">
        <f>IF(AK2928="","",AK2928+VLOOKUP(I2928,'Вид исследования'!B:F,5,0))</f>
        <v>45801</v>
      </c>
      <c r="AN2928" s="14">
        <v>45800</v>
      </c>
      <c r="AP2928" s="11" t="s">
        <v>189</v>
      </c>
      <c r="AQ2928" t="str">
        <f>IFERROR(IF(L2928="","",VLOOKUP(L2928&amp;I2928,Продукция!A:K,11,0)),"обратитесь к админ справочника")</f>
        <v>согласно рекомендациям производителя теста</v>
      </c>
      <c r="AR2928" s="11" t="s">
        <v>4823</v>
      </c>
      <c r="AS2928" t="str">
        <f>IFERROR(IF(L2928="","",VLOOKUP(L2928&amp;I2928,Продукция!A:J,10,0)),"обратитесь к админ справочника")</f>
        <v>инструкция по применению набора РЗГА Ньюкасла</v>
      </c>
      <c r="AT2928" s="11" t="s">
        <v>4823</v>
      </c>
      <c r="AU2928" s="11" t="s">
        <v>4823</v>
      </c>
      <c r="AV2928" s="11" t="s">
        <v>2676</v>
      </c>
      <c r="AW2928" s="11" t="s">
        <v>4824</v>
      </c>
      <c r="AX2928" s="11" t="s">
        <v>372</v>
      </c>
      <c r="AY2928" s="11" t="s">
        <v>1542</v>
      </c>
      <c r="AZ2928" s="11">
        <v>108</v>
      </c>
      <c r="BA2928" s="11">
        <v>38</v>
      </c>
      <c r="BC2928" s="11" t="s">
        <v>4870</v>
      </c>
    </row>
    <row r="2929" spans="1:55" x14ac:dyDescent="0.25">
      <c r="A2929" t="str">
        <f t="shared" si="51"/>
        <v>С/939Болезнь Ньюкасла уровень антител</v>
      </c>
      <c r="B2929" t="str">
        <f>IF(E2929="","",INDEX(Лаборатории!A:A,MATCH('Производственный контроль'!E2929,Лаборатории!B:B,0)))</f>
        <v xml:space="preserve">КУРИНОЕ ЦАРСТВО АО </v>
      </c>
      <c r="C2929" t="str">
        <f>IF(E2929="","",VLOOKUP(E2929,Лаборатории!B:D,3,0))</f>
        <v>U377_CHL</v>
      </c>
      <c r="D2929" s="12">
        <v>45799</v>
      </c>
      <c r="E2929" s="150" t="s">
        <v>793</v>
      </c>
      <c r="F2929" s="11" t="s">
        <v>371</v>
      </c>
      <c r="G2929" s="11" t="s">
        <v>509</v>
      </c>
      <c r="H2929" s="11" t="s">
        <v>312</v>
      </c>
      <c r="I2929" s="11" t="s">
        <v>3434</v>
      </c>
      <c r="J2929" t="str">
        <f>IF(L2929="","",VLOOKUP(L2929,Продукция!B:D,3,0))</f>
        <v>Биологический_материал</v>
      </c>
      <c r="K2929" t="str">
        <f>IF(L2929="","",VLOOKUP(L2929,Продукция!B:C,2,0))</f>
        <v>Сыворотка крови</v>
      </c>
      <c r="L2929" s="155" t="s">
        <v>302</v>
      </c>
      <c r="M2929">
        <f>IF(L2929="","",VLOOKUP(L2929,Продукция!B:L,11,0))</f>
        <v>0</v>
      </c>
      <c r="N2929" s="150" t="s">
        <v>873</v>
      </c>
      <c r="P2929" s="150" t="s">
        <v>340</v>
      </c>
      <c r="Q2929" s="150" t="s">
        <v>854</v>
      </c>
      <c r="R2929" s="153" t="s">
        <v>5120</v>
      </c>
      <c r="S2929" s="11">
        <v>20</v>
      </c>
      <c r="T2929" s="11" t="s">
        <v>5294</v>
      </c>
      <c r="V2929" s="14">
        <v>45795</v>
      </c>
      <c r="Z2929" s="162" t="s">
        <v>4823</v>
      </c>
      <c r="AA2929" s="15">
        <v>0.55902777777777779</v>
      </c>
      <c r="AB2929" t="str">
        <f>IF(L2929="","",VLOOKUP(L2929&amp;I2929,Продукция!A:I,9,0))</f>
        <v>рекомендация производителя набора</v>
      </c>
      <c r="AC2929" s="14">
        <v>45800</v>
      </c>
      <c r="AD2929" s="11" t="s">
        <v>2676</v>
      </c>
      <c r="AE2929" s="11" t="s">
        <v>4823</v>
      </c>
      <c r="AF2929" t="str">
        <f>IF(AD2929="","",VLOOKUP(AD2929,'Сотрудники и ссылки'!A:B,2,0))</f>
        <v>Серолог</v>
      </c>
      <c r="AG2929">
        <f>IF(AD2929="","",VLOOKUP(AD2929,'Сотрудники и ссылки'!A:C,3,0))</f>
        <v>20007746</v>
      </c>
      <c r="AH2929" s="11" t="s">
        <v>2676</v>
      </c>
      <c r="AI2929" t="str">
        <f>IF(AH2929="","",VLOOKUP(AH2929,'Сотрудники и ссылки'!A:B,2,0))</f>
        <v>Серолог</v>
      </c>
      <c r="AJ2929">
        <f>IF(AH2929="","",VLOOKUP(AH2929,'Сотрудники и ссылки'!A:C,3,0))</f>
        <v>20007746</v>
      </c>
      <c r="AK2929" s="14">
        <v>45800</v>
      </c>
      <c r="AL2929" s="2">
        <f>IF(AK2929="","",AK2929+VLOOKUP(I2929,'Вид исследования'!B:E,4,0))</f>
        <v>45801</v>
      </c>
      <c r="AM2929" s="2">
        <f>IF(AK2929="","",AK2929+VLOOKUP(I2929,'Вид исследования'!B:F,5,0))</f>
        <v>45801</v>
      </c>
      <c r="AN2929" s="14">
        <v>45800</v>
      </c>
      <c r="AP2929" s="11" t="s">
        <v>189</v>
      </c>
      <c r="AQ2929" t="str">
        <f>IFERROR(IF(L2929="","",VLOOKUP(L2929&amp;I2929,Продукция!A:K,11,0)),"обратитесь к админ справочника")</f>
        <v>согласно рекомендациям производителя теста</v>
      </c>
      <c r="AR2929" s="11" t="s">
        <v>4823</v>
      </c>
      <c r="AS2929" t="str">
        <f>IFERROR(IF(L2929="","",VLOOKUP(L2929&amp;I2929,Продукция!A:J,10,0)),"обратитесь к админ справочника")</f>
        <v>инструкция по применению набора РЗГА Ньюкасла</v>
      </c>
      <c r="AT2929" s="11" t="s">
        <v>4823</v>
      </c>
      <c r="AU2929" s="11" t="s">
        <v>4823</v>
      </c>
      <c r="AV2929" s="11" t="s">
        <v>2676</v>
      </c>
      <c r="AW2929" s="11" t="s">
        <v>4824</v>
      </c>
      <c r="AX2929" s="11" t="s">
        <v>372</v>
      </c>
      <c r="AY2929" s="11" t="s">
        <v>1543</v>
      </c>
      <c r="AZ2929" s="11">
        <v>108</v>
      </c>
      <c r="BA2929" s="11">
        <v>39</v>
      </c>
      <c r="BC2929" s="11" t="s">
        <v>4870</v>
      </c>
    </row>
    <row r="2930" spans="1:55" x14ac:dyDescent="0.25">
      <c r="A2930" t="str">
        <f t="shared" si="51"/>
        <v>С/939Болезнь Ньюкасла уровень антител</v>
      </c>
      <c r="B2930" t="str">
        <f>IF(E2930="","",INDEX(Лаборатории!A:A,MATCH('Производственный контроль'!E2930,Лаборатории!B:B,0)))</f>
        <v xml:space="preserve">КУРИНОЕ ЦАРСТВО АО </v>
      </c>
      <c r="C2930" t="str">
        <f>IF(E2930="","",VLOOKUP(E2930,Лаборатории!B:D,3,0))</f>
        <v>U377_CHL</v>
      </c>
      <c r="D2930" s="12">
        <v>45799</v>
      </c>
      <c r="E2930" s="150" t="s">
        <v>793</v>
      </c>
      <c r="F2930" s="11" t="s">
        <v>371</v>
      </c>
      <c r="G2930" s="11" t="s">
        <v>509</v>
      </c>
      <c r="H2930" s="11" t="s">
        <v>312</v>
      </c>
      <c r="I2930" s="11" t="s">
        <v>3434</v>
      </c>
      <c r="J2930" t="str">
        <f>IF(L2930="","",VLOOKUP(L2930,Продукция!B:D,3,0))</f>
        <v>Биологический_материал</v>
      </c>
      <c r="K2930" t="str">
        <f>IF(L2930="","",VLOOKUP(L2930,Продукция!B:C,2,0))</f>
        <v>Сыворотка крови</v>
      </c>
      <c r="L2930" s="155" t="s">
        <v>302</v>
      </c>
      <c r="M2930">
        <f>IF(L2930="","",VLOOKUP(L2930,Продукция!B:L,11,0))</f>
        <v>0</v>
      </c>
      <c r="N2930" s="150" t="s">
        <v>873</v>
      </c>
      <c r="P2930" s="150" t="s">
        <v>340</v>
      </c>
      <c r="Q2930" s="150" t="s">
        <v>854</v>
      </c>
      <c r="R2930" s="153" t="s">
        <v>5121</v>
      </c>
      <c r="S2930" s="11">
        <v>20</v>
      </c>
      <c r="T2930" s="11" t="s">
        <v>5294</v>
      </c>
      <c r="V2930" s="14">
        <v>45795</v>
      </c>
      <c r="Z2930" s="162" t="s">
        <v>4823</v>
      </c>
      <c r="AA2930" s="15">
        <v>0.55902777777777779</v>
      </c>
      <c r="AB2930" t="str">
        <f>IF(L2930="","",VLOOKUP(L2930&amp;I2930,Продукция!A:I,9,0))</f>
        <v>рекомендация производителя набора</v>
      </c>
      <c r="AC2930" s="14">
        <v>45800</v>
      </c>
      <c r="AD2930" s="11" t="s">
        <v>2676</v>
      </c>
      <c r="AE2930" s="11" t="s">
        <v>4823</v>
      </c>
      <c r="AF2930" t="str">
        <f>IF(AD2930="","",VLOOKUP(AD2930,'Сотрудники и ссылки'!A:B,2,0))</f>
        <v>Серолог</v>
      </c>
      <c r="AG2930">
        <f>IF(AD2930="","",VLOOKUP(AD2930,'Сотрудники и ссылки'!A:C,3,0))</f>
        <v>20007746</v>
      </c>
      <c r="AH2930" s="11" t="s">
        <v>2676</v>
      </c>
      <c r="AI2930" t="str">
        <f>IF(AH2930="","",VLOOKUP(AH2930,'Сотрудники и ссылки'!A:B,2,0))</f>
        <v>Серолог</v>
      </c>
      <c r="AJ2930">
        <f>IF(AH2930="","",VLOOKUP(AH2930,'Сотрудники и ссылки'!A:C,3,0))</f>
        <v>20007746</v>
      </c>
      <c r="AK2930" s="14">
        <v>45800</v>
      </c>
      <c r="AL2930" s="2">
        <f>IF(AK2930="","",AK2930+VLOOKUP(I2930,'Вид исследования'!B:E,4,0))</f>
        <v>45801</v>
      </c>
      <c r="AM2930" s="2">
        <f>IF(AK2930="","",AK2930+VLOOKUP(I2930,'Вид исследования'!B:F,5,0))</f>
        <v>45801</v>
      </c>
      <c r="AN2930" s="14">
        <v>45800</v>
      </c>
      <c r="AP2930" s="11" t="s">
        <v>189</v>
      </c>
      <c r="AQ2930" t="str">
        <f>IFERROR(IF(L2930="","",VLOOKUP(L2930&amp;I2930,Продукция!A:K,11,0)),"обратитесь к админ справочника")</f>
        <v>согласно рекомендациям производителя теста</v>
      </c>
      <c r="AR2930" s="11" t="s">
        <v>4823</v>
      </c>
      <c r="AS2930" t="str">
        <f>IFERROR(IF(L2930="","",VLOOKUP(L2930&amp;I2930,Продукция!A:J,10,0)),"обратитесь к админ справочника")</f>
        <v>инструкция по применению набора РЗГА Ньюкасла</v>
      </c>
      <c r="AT2930" s="11" t="s">
        <v>4823</v>
      </c>
      <c r="AU2930" s="11" t="s">
        <v>4823</v>
      </c>
      <c r="AV2930" s="11" t="s">
        <v>2676</v>
      </c>
      <c r="AW2930" s="11" t="s">
        <v>4824</v>
      </c>
      <c r="AX2930" s="11" t="s">
        <v>372</v>
      </c>
      <c r="AY2930" s="11" t="s">
        <v>1544</v>
      </c>
      <c r="AZ2930" s="11">
        <v>108</v>
      </c>
      <c r="BA2930" s="11">
        <v>38</v>
      </c>
      <c r="BC2930" s="11" t="s">
        <v>4870</v>
      </c>
    </row>
    <row r="2931" spans="1:55" x14ac:dyDescent="0.25">
      <c r="A2931" t="str">
        <f t="shared" si="51"/>
        <v>С/939Болезнь Ньюкасла уровень антител</v>
      </c>
      <c r="B2931" t="str">
        <f>IF(E2931="","",INDEX(Лаборатории!A:A,MATCH('Производственный контроль'!E2931,Лаборатории!B:B,0)))</f>
        <v xml:space="preserve">КУРИНОЕ ЦАРСТВО АО </v>
      </c>
      <c r="C2931" t="str">
        <f>IF(E2931="","",VLOOKUP(E2931,Лаборатории!B:D,3,0))</f>
        <v>U377_CHL</v>
      </c>
      <c r="D2931" s="12">
        <v>45799</v>
      </c>
      <c r="E2931" s="150" t="s">
        <v>793</v>
      </c>
      <c r="F2931" s="11" t="s">
        <v>371</v>
      </c>
      <c r="G2931" s="11" t="s">
        <v>509</v>
      </c>
      <c r="H2931" s="11" t="s">
        <v>312</v>
      </c>
      <c r="I2931" s="11" t="s">
        <v>3434</v>
      </c>
      <c r="J2931" t="str">
        <f>IF(L2931="","",VLOOKUP(L2931,Продукция!B:D,3,0))</f>
        <v>Биологический_материал</v>
      </c>
      <c r="K2931" t="str">
        <f>IF(L2931="","",VLOOKUP(L2931,Продукция!B:C,2,0))</f>
        <v>Сыворотка крови</v>
      </c>
      <c r="L2931" s="155" t="s">
        <v>302</v>
      </c>
      <c r="M2931">
        <f>IF(L2931="","",VLOOKUP(L2931,Продукция!B:L,11,0))</f>
        <v>0</v>
      </c>
      <c r="N2931" s="150" t="s">
        <v>873</v>
      </c>
      <c r="P2931" s="150" t="s">
        <v>340</v>
      </c>
      <c r="Q2931" s="150" t="s">
        <v>854</v>
      </c>
      <c r="R2931" s="153" t="s">
        <v>5122</v>
      </c>
      <c r="S2931" s="11">
        <v>20</v>
      </c>
      <c r="T2931" s="11" t="s">
        <v>5294</v>
      </c>
      <c r="V2931" s="14">
        <v>45796</v>
      </c>
      <c r="Z2931" s="162" t="s">
        <v>4823</v>
      </c>
      <c r="AA2931" s="15">
        <v>0.55902777777777779</v>
      </c>
      <c r="AB2931" t="str">
        <f>IF(L2931="","",VLOOKUP(L2931&amp;I2931,Продукция!A:I,9,0))</f>
        <v>рекомендация производителя набора</v>
      </c>
      <c r="AC2931" s="14">
        <v>45800</v>
      </c>
      <c r="AD2931" s="11" t="s">
        <v>2676</v>
      </c>
      <c r="AE2931" s="11" t="s">
        <v>4823</v>
      </c>
      <c r="AF2931" t="str">
        <f>IF(AD2931="","",VLOOKUP(AD2931,'Сотрудники и ссылки'!A:B,2,0))</f>
        <v>Серолог</v>
      </c>
      <c r="AG2931">
        <f>IF(AD2931="","",VLOOKUP(AD2931,'Сотрудники и ссылки'!A:C,3,0))</f>
        <v>20007746</v>
      </c>
      <c r="AH2931" s="11" t="s">
        <v>2676</v>
      </c>
      <c r="AI2931" t="str">
        <f>IF(AH2931="","",VLOOKUP(AH2931,'Сотрудники и ссылки'!A:B,2,0))</f>
        <v>Серолог</v>
      </c>
      <c r="AJ2931">
        <f>IF(AH2931="","",VLOOKUP(AH2931,'Сотрудники и ссылки'!A:C,3,0))</f>
        <v>20007746</v>
      </c>
      <c r="AK2931" s="14">
        <v>45800</v>
      </c>
      <c r="AL2931" s="2">
        <f>IF(AK2931="","",AK2931+VLOOKUP(I2931,'Вид исследования'!B:E,4,0))</f>
        <v>45801</v>
      </c>
      <c r="AM2931" s="2">
        <f>IF(AK2931="","",AK2931+VLOOKUP(I2931,'Вид исследования'!B:F,5,0))</f>
        <v>45801</v>
      </c>
      <c r="AN2931" s="14">
        <v>45800</v>
      </c>
      <c r="AP2931" s="11" t="s">
        <v>189</v>
      </c>
      <c r="AQ2931" t="str">
        <f>IFERROR(IF(L2931="","",VLOOKUP(L2931&amp;I2931,Продукция!A:K,11,0)),"обратитесь к админ справочника")</f>
        <v>согласно рекомендациям производителя теста</v>
      </c>
      <c r="AR2931" s="11" t="s">
        <v>4823</v>
      </c>
      <c r="AS2931" t="str">
        <f>IFERROR(IF(L2931="","",VLOOKUP(L2931&amp;I2931,Продукция!A:J,10,0)),"обратитесь к админ справочника")</f>
        <v>инструкция по применению набора РЗГА Ньюкасла</v>
      </c>
      <c r="AT2931" s="11" t="s">
        <v>4823</v>
      </c>
      <c r="AU2931" s="11" t="s">
        <v>4823</v>
      </c>
      <c r="AV2931" s="11" t="s">
        <v>2676</v>
      </c>
      <c r="AW2931" s="11" t="s">
        <v>4824</v>
      </c>
      <c r="AX2931" s="11" t="s">
        <v>372</v>
      </c>
      <c r="AY2931" s="11" t="s">
        <v>1545</v>
      </c>
      <c r="AZ2931" s="11">
        <v>108</v>
      </c>
      <c r="BA2931" s="11">
        <v>39</v>
      </c>
      <c r="BC2931" s="11" t="s">
        <v>4870</v>
      </c>
    </row>
    <row r="2932" spans="1:55" x14ac:dyDescent="0.25">
      <c r="A2932" t="str">
        <f t="shared" si="51"/>
        <v>С/939Вирус гриппа птиц подтипа H9 уровень антител (ВНИИЗЖ)</v>
      </c>
      <c r="B2932" t="str">
        <f>IF(E2932="","",INDEX(Лаборатории!A:A,MATCH('Производственный контроль'!E2932,Лаборатории!B:B,0)))</f>
        <v xml:space="preserve">КУРИНОЕ ЦАРСТВО АО </v>
      </c>
      <c r="C2932" t="str">
        <f>IF(E2932="","",VLOOKUP(E2932,Лаборатории!B:D,3,0))</f>
        <v>U377_CHL</v>
      </c>
      <c r="D2932" s="12">
        <v>45799</v>
      </c>
      <c r="E2932" s="150" t="s">
        <v>793</v>
      </c>
      <c r="F2932" s="11" t="s">
        <v>371</v>
      </c>
      <c r="G2932" s="11" t="s">
        <v>509</v>
      </c>
      <c r="H2932" s="11" t="s">
        <v>312</v>
      </c>
      <c r="I2932" s="11" t="s">
        <v>3435</v>
      </c>
      <c r="J2932" t="str">
        <f>IF(L2932="","",VLOOKUP(L2932,Продукция!B:D,3,0))</f>
        <v>Биологический_материал</v>
      </c>
      <c r="K2932" t="str">
        <f>IF(L2932="","",VLOOKUP(L2932,Продукция!B:C,2,0))</f>
        <v>Сыворотка крови</v>
      </c>
      <c r="L2932" s="155" t="s">
        <v>302</v>
      </c>
      <c r="M2932">
        <f>IF(L2932="","",VLOOKUP(L2932,Продукция!B:L,11,0))</f>
        <v>0</v>
      </c>
      <c r="N2932" s="150" t="s">
        <v>873</v>
      </c>
      <c r="P2932" s="150" t="s">
        <v>340</v>
      </c>
      <c r="Q2932" s="150" t="s">
        <v>854</v>
      </c>
      <c r="R2932" s="153" t="s">
        <v>5112</v>
      </c>
      <c r="S2932" s="11">
        <v>20</v>
      </c>
      <c r="T2932" s="11" t="s">
        <v>5294</v>
      </c>
      <c r="V2932" s="14">
        <v>45798</v>
      </c>
      <c r="Z2932" s="162" t="s">
        <v>4823</v>
      </c>
      <c r="AA2932" s="15">
        <v>0.55902777777777779</v>
      </c>
      <c r="AB2932" t="str">
        <f>IF(L2932="","",VLOOKUP(L2932&amp;I2932,Продукция!A:I,9,0))</f>
        <v>рекомендация производителя набора</v>
      </c>
      <c r="AC2932" s="14">
        <v>45804</v>
      </c>
      <c r="AD2932" s="11" t="s">
        <v>2676</v>
      </c>
      <c r="AE2932" s="11" t="s">
        <v>4823</v>
      </c>
      <c r="AF2932" t="str">
        <f>IF(AD2932="","",VLOOKUP(AD2932,'Сотрудники и ссылки'!A:B,2,0))</f>
        <v>Серолог</v>
      </c>
      <c r="AG2932">
        <f>IF(AD2932="","",VLOOKUP(AD2932,'Сотрудники и ссылки'!A:C,3,0))</f>
        <v>20007746</v>
      </c>
      <c r="AH2932" s="11" t="s">
        <v>2676</v>
      </c>
      <c r="AI2932" t="str">
        <f>IF(AH2932="","",VLOOKUP(AH2932,'Сотрудники и ссылки'!A:B,2,0))</f>
        <v>Серолог</v>
      </c>
      <c r="AJ2932">
        <f>IF(AH2932="","",VLOOKUP(AH2932,'Сотрудники и ссылки'!A:C,3,0))</f>
        <v>20007746</v>
      </c>
      <c r="AK2932" s="14">
        <v>45804</v>
      </c>
      <c r="AL2932" s="2">
        <f>IF(AK2932="","",AK2932+VLOOKUP(I2932,'Вид исследования'!B:E,4,0))</f>
        <v>45805</v>
      </c>
      <c r="AM2932" s="2">
        <f>IF(AK2932="","",AK2932+VLOOKUP(I2932,'Вид исследования'!B:F,5,0))</f>
        <v>45805</v>
      </c>
      <c r="AN2932" s="14">
        <v>45804</v>
      </c>
      <c r="AP2932" s="11" t="s">
        <v>189</v>
      </c>
      <c r="AQ2932" t="str">
        <f>IFERROR(IF(L2932="","",VLOOKUP(L2932&amp;I2932,Продукция!A:K,11,0)),"обратитесь к админ справочника")</f>
        <v>согласно рекомендациям производителя теста</v>
      </c>
      <c r="AR2932" s="11" t="s">
        <v>4823</v>
      </c>
      <c r="AS2932" t="str">
        <f>IFERROR(IF(L2932="","",VLOOKUP(L2932&amp;I2932,Продукция!A:J,10,0)),"обратитесь к админ справочника")</f>
        <v>инструкция по применению набора AI, Н9</v>
      </c>
      <c r="AT2932" s="11" t="s">
        <v>4823</v>
      </c>
      <c r="AU2932" s="11" t="s">
        <v>4823</v>
      </c>
      <c r="AV2932" s="11" t="s">
        <v>2676</v>
      </c>
      <c r="AW2932" s="11" t="s">
        <v>4824</v>
      </c>
      <c r="AX2932" s="11" t="s">
        <v>372</v>
      </c>
      <c r="AY2932" s="11" t="s">
        <v>1535</v>
      </c>
      <c r="AZ2932" s="11">
        <v>108</v>
      </c>
      <c r="BA2932" s="11">
        <v>39</v>
      </c>
      <c r="BC2932" s="11" t="s">
        <v>4870</v>
      </c>
    </row>
    <row r="2933" spans="1:55" x14ac:dyDescent="0.25">
      <c r="A2933" t="str">
        <f t="shared" si="51"/>
        <v>С/939Вирус гриппа птиц подтипа H9 уровень антител (ВНИИЗЖ)</v>
      </c>
      <c r="B2933" t="str">
        <f>IF(E2933="","",INDEX(Лаборатории!A:A,MATCH('Производственный контроль'!E2933,Лаборатории!B:B,0)))</f>
        <v xml:space="preserve">КУРИНОЕ ЦАРСТВО АО </v>
      </c>
      <c r="C2933" t="str">
        <f>IF(E2933="","",VLOOKUP(E2933,Лаборатории!B:D,3,0))</f>
        <v>U377_CHL</v>
      </c>
      <c r="D2933" s="12">
        <v>45799</v>
      </c>
      <c r="E2933" s="150" t="s">
        <v>793</v>
      </c>
      <c r="F2933" s="11" t="s">
        <v>371</v>
      </c>
      <c r="G2933" s="11" t="s">
        <v>509</v>
      </c>
      <c r="H2933" s="11" t="s">
        <v>312</v>
      </c>
      <c r="I2933" s="11" t="s">
        <v>3435</v>
      </c>
      <c r="J2933" t="str">
        <f>IF(L2933="","",VLOOKUP(L2933,Продукция!B:D,3,0))</f>
        <v>Биологический_материал</v>
      </c>
      <c r="K2933" t="str">
        <f>IF(L2933="","",VLOOKUP(L2933,Продукция!B:C,2,0))</f>
        <v>Сыворотка крови</v>
      </c>
      <c r="L2933" s="155" t="s">
        <v>302</v>
      </c>
      <c r="M2933">
        <f>IF(L2933="","",VLOOKUP(L2933,Продукция!B:L,11,0))</f>
        <v>0</v>
      </c>
      <c r="N2933" s="150" t="s">
        <v>873</v>
      </c>
      <c r="P2933" s="150" t="s">
        <v>340</v>
      </c>
      <c r="Q2933" s="150" t="s">
        <v>854</v>
      </c>
      <c r="R2933" s="153" t="s">
        <v>5115</v>
      </c>
      <c r="S2933" s="11">
        <v>20</v>
      </c>
      <c r="T2933" s="11" t="s">
        <v>5294</v>
      </c>
      <c r="V2933" s="14">
        <v>45797</v>
      </c>
      <c r="Z2933" s="162" t="s">
        <v>4823</v>
      </c>
      <c r="AA2933" s="15">
        <v>0.55902777777777779</v>
      </c>
      <c r="AB2933" t="str">
        <f>IF(L2933="","",VLOOKUP(L2933&amp;I2933,Продукция!A:I,9,0))</f>
        <v>рекомендация производителя набора</v>
      </c>
      <c r="AC2933" s="14">
        <v>45804</v>
      </c>
      <c r="AD2933" s="11" t="s">
        <v>2676</v>
      </c>
      <c r="AE2933" s="11" t="s">
        <v>4823</v>
      </c>
      <c r="AF2933" t="str">
        <f>IF(AD2933="","",VLOOKUP(AD2933,'Сотрудники и ссылки'!A:B,2,0))</f>
        <v>Серолог</v>
      </c>
      <c r="AG2933">
        <f>IF(AD2933="","",VLOOKUP(AD2933,'Сотрудники и ссылки'!A:C,3,0))</f>
        <v>20007746</v>
      </c>
      <c r="AH2933" s="11" t="s">
        <v>2676</v>
      </c>
      <c r="AI2933" t="str">
        <f>IF(AH2933="","",VLOOKUP(AH2933,'Сотрудники и ссылки'!A:B,2,0))</f>
        <v>Серолог</v>
      </c>
      <c r="AJ2933">
        <f>IF(AH2933="","",VLOOKUP(AH2933,'Сотрудники и ссылки'!A:C,3,0))</f>
        <v>20007746</v>
      </c>
      <c r="AK2933" s="14">
        <v>45804</v>
      </c>
      <c r="AL2933" s="2">
        <f>IF(AK2933="","",AK2933+VLOOKUP(I2933,'Вид исследования'!B:E,4,0))</f>
        <v>45805</v>
      </c>
      <c r="AM2933" s="2">
        <f>IF(AK2933="","",AK2933+VLOOKUP(I2933,'Вид исследования'!B:F,5,0))</f>
        <v>45805</v>
      </c>
      <c r="AN2933" s="14">
        <v>45804</v>
      </c>
      <c r="AP2933" s="11" t="s">
        <v>189</v>
      </c>
      <c r="AQ2933" t="str">
        <f>IFERROR(IF(L2933="","",VLOOKUP(L2933&amp;I2933,Продукция!A:K,11,0)),"обратитесь к админ справочника")</f>
        <v>согласно рекомендациям производителя теста</v>
      </c>
      <c r="AR2933" s="11" t="s">
        <v>4823</v>
      </c>
      <c r="AS2933" t="str">
        <f>IFERROR(IF(L2933="","",VLOOKUP(L2933&amp;I2933,Продукция!A:J,10,0)),"обратитесь к админ справочника")</f>
        <v>инструкция по применению набора AI, Н9</v>
      </c>
      <c r="AT2933" s="11" t="s">
        <v>4823</v>
      </c>
      <c r="AU2933" s="11" t="s">
        <v>4823</v>
      </c>
      <c r="AV2933" s="11" t="s">
        <v>2676</v>
      </c>
      <c r="AW2933" s="11" t="s">
        <v>4824</v>
      </c>
      <c r="AX2933" s="11" t="s">
        <v>372</v>
      </c>
      <c r="AY2933" s="11" t="s">
        <v>1538</v>
      </c>
      <c r="AZ2933" s="11">
        <v>108</v>
      </c>
      <c r="BA2933" s="11">
        <v>39</v>
      </c>
      <c r="BC2933" s="11" t="s">
        <v>4870</v>
      </c>
    </row>
    <row r="2934" spans="1:55" x14ac:dyDescent="0.25">
      <c r="A2934" t="str">
        <f t="shared" si="51"/>
        <v>С/939Вирус гриппа птиц подтипа H9 уровень антител (ВНИИЗЖ)</v>
      </c>
      <c r="B2934" t="str">
        <f>IF(E2934="","",INDEX(Лаборатории!A:A,MATCH('Производственный контроль'!E2934,Лаборатории!B:B,0)))</f>
        <v xml:space="preserve">КУРИНОЕ ЦАРСТВО АО </v>
      </c>
      <c r="C2934" t="str">
        <f>IF(E2934="","",VLOOKUP(E2934,Лаборатории!B:D,3,0))</f>
        <v>U377_CHL</v>
      </c>
      <c r="D2934" s="12">
        <v>45799</v>
      </c>
      <c r="E2934" s="150" t="s">
        <v>793</v>
      </c>
      <c r="F2934" s="11" t="s">
        <v>371</v>
      </c>
      <c r="G2934" s="11" t="s">
        <v>509</v>
      </c>
      <c r="H2934" s="11" t="s">
        <v>312</v>
      </c>
      <c r="I2934" s="11" t="s">
        <v>3435</v>
      </c>
      <c r="J2934" t="str">
        <f>IF(L2934="","",VLOOKUP(L2934,Продукция!B:D,3,0))</f>
        <v>Биологический_материал</v>
      </c>
      <c r="K2934" t="str">
        <f>IF(L2934="","",VLOOKUP(L2934,Продукция!B:C,2,0))</f>
        <v>Сыворотка крови</v>
      </c>
      <c r="L2934" s="155" t="s">
        <v>302</v>
      </c>
      <c r="M2934">
        <f>IF(L2934="","",VLOOKUP(L2934,Продукция!B:L,11,0))</f>
        <v>0</v>
      </c>
      <c r="N2934" s="150" t="s">
        <v>873</v>
      </c>
      <c r="P2934" s="150" t="s">
        <v>340</v>
      </c>
      <c r="Q2934" s="150" t="s">
        <v>854</v>
      </c>
      <c r="R2934" s="153" t="s">
        <v>5119</v>
      </c>
      <c r="S2934" s="11">
        <v>20</v>
      </c>
      <c r="T2934" s="11" t="s">
        <v>5294</v>
      </c>
      <c r="V2934" s="14">
        <v>45794</v>
      </c>
      <c r="Z2934" s="162" t="s">
        <v>4823</v>
      </c>
      <c r="AA2934" s="15">
        <v>0.55902777777777779</v>
      </c>
      <c r="AB2934" t="str">
        <f>IF(L2934="","",VLOOKUP(L2934&amp;I2934,Продукция!A:I,9,0))</f>
        <v>рекомендация производителя набора</v>
      </c>
      <c r="AC2934" s="14">
        <v>45804</v>
      </c>
      <c r="AD2934" s="11" t="s">
        <v>2676</v>
      </c>
      <c r="AE2934" s="11" t="s">
        <v>4823</v>
      </c>
      <c r="AF2934" t="str">
        <f>IF(AD2934="","",VLOOKUP(AD2934,'Сотрудники и ссылки'!A:B,2,0))</f>
        <v>Серолог</v>
      </c>
      <c r="AG2934">
        <f>IF(AD2934="","",VLOOKUP(AD2934,'Сотрудники и ссылки'!A:C,3,0))</f>
        <v>20007746</v>
      </c>
      <c r="AH2934" s="11" t="s">
        <v>2676</v>
      </c>
      <c r="AI2934" t="str">
        <f>IF(AH2934="","",VLOOKUP(AH2934,'Сотрудники и ссылки'!A:B,2,0))</f>
        <v>Серолог</v>
      </c>
      <c r="AJ2934">
        <f>IF(AH2934="","",VLOOKUP(AH2934,'Сотрудники и ссылки'!A:C,3,0))</f>
        <v>20007746</v>
      </c>
      <c r="AK2934" s="14">
        <v>45804</v>
      </c>
      <c r="AL2934" s="2">
        <f>IF(AK2934="","",AK2934+VLOOKUP(I2934,'Вид исследования'!B:E,4,0))</f>
        <v>45805</v>
      </c>
      <c r="AM2934" s="2">
        <f>IF(AK2934="","",AK2934+VLOOKUP(I2934,'Вид исследования'!B:F,5,0))</f>
        <v>45805</v>
      </c>
      <c r="AN2934" s="14">
        <v>45804</v>
      </c>
      <c r="AP2934" s="11" t="s">
        <v>189</v>
      </c>
      <c r="AQ2934" t="str">
        <f>IFERROR(IF(L2934="","",VLOOKUP(L2934&amp;I2934,Продукция!A:K,11,0)),"обратитесь к админ справочника")</f>
        <v>согласно рекомендациям производителя теста</v>
      </c>
      <c r="AR2934" s="11" t="s">
        <v>4823</v>
      </c>
      <c r="AS2934" t="str">
        <f>IFERROR(IF(L2934="","",VLOOKUP(L2934&amp;I2934,Продукция!A:J,10,0)),"обратитесь к админ справочника")</f>
        <v>инструкция по применению набора AI, Н9</v>
      </c>
      <c r="AT2934" s="11" t="s">
        <v>4823</v>
      </c>
      <c r="AU2934" s="11" t="s">
        <v>4823</v>
      </c>
      <c r="AV2934" s="11" t="s">
        <v>2676</v>
      </c>
      <c r="AW2934" s="11" t="s">
        <v>4824</v>
      </c>
      <c r="AX2934" s="11" t="s">
        <v>372</v>
      </c>
      <c r="AY2934" s="11" t="s">
        <v>1542</v>
      </c>
      <c r="AZ2934" s="11">
        <v>108</v>
      </c>
      <c r="BA2934" s="11">
        <v>38</v>
      </c>
      <c r="BC2934" s="11" t="s">
        <v>4870</v>
      </c>
    </row>
    <row r="2935" spans="1:55" x14ac:dyDescent="0.25">
      <c r="A2935" t="str">
        <f t="shared" si="51"/>
        <v>С/939Вирус гриппа птиц подтипа H9 уровень антител (ВНИИЗЖ)</v>
      </c>
      <c r="B2935" t="str">
        <f>IF(E2935="","",INDEX(Лаборатории!A:A,MATCH('Производственный контроль'!E2935,Лаборатории!B:B,0)))</f>
        <v xml:space="preserve">КУРИНОЕ ЦАРСТВО АО </v>
      </c>
      <c r="C2935" t="str">
        <f>IF(E2935="","",VLOOKUP(E2935,Лаборатории!B:D,3,0))</f>
        <v>U377_CHL</v>
      </c>
      <c r="D2935" s="12">
        <v>45799</v>
      </c>
      <c r="E2935" s="150" t="s">
        <v>793</v>
      </c>
      <c r="F2935" s="11" t="s">
        <v>371</v>
      </c>
      <c r="G2935" s="11" t="s">
        <v>509</v>
      </c>
      <c r="H2935" s="11" t="s">
        <v>312</v>
      </c>
      <c r="I2935" s="11" t="s">
        <v>3435</v>
      </c>
      <c r="J2935" t="str">
        <f>IF(L2935="","",VLOOKUP(L2935,Продукция!B:D,3,0))</f>
        <v>Биологический_материал</v>
      </c>
      <c r="K2935" t="str">
        <f>IF(L2935="","",VLOOKUP(L2935,Продукция!B:C,2,0))</f>
        <v>Сыворотка крови</v>
      </c>
      <c r="L2935" s="155" t="s">
        <v>302</v>
      </c>
      <c r="M2935">
        <f>IF(L2935="","",VLOOKUP(L2935,Продукция!B:L,11,0))</f>
        <v>0</v>
      </c>
      <c r="N2935" s="150" t="s">
        <v>873</v>
      </c>
      <c r="P2935" s="150" t="s">
        <v>340</v>
      </c>
      <c r="Q2935" s="150" t="s">
        <v>854</v>
      </c>
      <c r="R2935" s="153" t="s">
        <v>5120</v>
      </c>
      <c r="S2935" s="11">
        <v>20</v>
      </c>
      <c r="T2935" s="11" t="s">
        <v>5294</v>
      </c>
      <c r="V2935" s="14">
        <v>45795</v>
      </c>
      <c r="Z2935" s="162" t="s">
        <v>4823</v>
      </c>
      <c r="AA2935" s="15">
        <v>0.55902777777777779</v>
      </c>
      <c r="AB2935" t="str">
        <f>IF(L2935="","",VLOOKUP(L2935&amp;I2935,Продукция!A:I,9,0))</f>
        <v>рекомендация производителя набора</v>
      </c>
      <c r="AC2935" s="14">
        <v>45804</v>
      </c>
      <c r="AD2935" s="11" t="s">
        <v>2676</v>
      </c>
      <c r="AE2935" s="11" t="s">
        <v>4823</v>
      </c>
      <c r="AF2935" t="str">
        <f>IF(AD2935="","",VLOOKUP(AD2935,'Сотрудники и ссылки'!A:B,2,0))</f>
        <v>Серолог</v>
      </c>
      <c r="AG2935">
        <f>IF(AD2935="","",VLOOKUP(AD2935,'Сотрудники и ссылки'!A:C,3,0))</f>
        <v>20007746</v>
      </c>
      <c r="AH2935" s="11" t="s">
        <v>2676</v>
      </c>
      <c r="AI2935" t="str">
        <f>IF(AH2935="","",VLOOKUP(AH2935,'Сотрудники и ссылки'!A:B,2,0))</f>
        <v>Серолог</v>
      </c>
      <c r="AJ2935">
        <f>IF(AH2935="","",VLOOKUP(AH2935,'Сотрудники и ссылки'!A:C,3,0))</f>
        <v>20007746</v>
      </c>
      <c r="AK2935" s="14">
        <v>45804</v>
      </c>
      <c r="AL2935" s="2">
        <f>IF(AK2935="","",AK2935+VLOOKUP(I2935,'Вид исследования'!B:E,4,0))</f>
        <v>45805</v>
      </c>
      <c r="AM2935" s="2">
        <f>IF(AK2935="","",AK2935+VLOOKUP(I2935,'Вид исследования'!B:F,5,0))</f>
        <v>45805</v>
      </c>
      <c r="AN2935" s="14">
        <v>45804</v>
      </c>
      <c r="AP2935" s="11" t="s">
        <v>189</v>
      </c>
      <c r="AQ2935" t="str">
        <f>IFERROR(IF(L2935="","",VLOOKUP(L2935&amp;I2935,Продукция!A:K,11,0)),"обратитесь к админ справочника")</f>
        <v>согласно рекомендациям производителя теста</v>
      </c>
      <c r="AR2935" s="11" t="s">
        <v>4823</v>
      </c>
      <c r="AS2935" t="str">
        <f>IFERROR(IF(L2935="","",VLOOKUP(L2935&amp;I2935,Продукция!A:J,10,0)),"обратитесь к админ справочника")</f>
        <v>инструкция по применению набора AI, Н9</v>
      </c>
      <c r="AT2935" s="11" t="s">
        <v>4823</v>
      </c>
      <c r="AU2935" s="11" t="s">
        <v>4823</v>
      </c>
      <c r="AV2935" s="11" t="s">
        <v>2676</v>
      </c>
      <c r="AW2935" s="11" t="s">
        <v>4824</v>
      </c>
      <c r="AX2935" s="11" t="s">
        <v>372</v>
      </c>
      <c r="AY2935" s="11" t="s">
        <v>1543</v>
      </c>
      <c r="AZ2935" s="11">
        <v>108</v>
      </c>
      <c r="BA2935" s="11">
        <v>39</v>
      </c>
      <c r="BC2935" s="11" t="s">
        <v>4870</v>
      </c>
    </row>
    <row r="2936" spans="1:55" x14ac:dyDescent="0.25">
      <c r="A2936" t="str">
        <f t="shared" si="51"/>
        <v>С/939Вирус гриппа птиц подтипа Н5 уровень антител (ВНИИЗЖ)</v>
      </c>
      <c r="B2936" t="str">
        <f>IF(E2936="","",INDEX(Лаборатории!A:A,MATCH('Производственный контроль'!E2936,Лаборатории!B:B,0)))</f>
        <v xml:space="preserve">КУРИНОЕ ЦАРСТВО АО </v>
      </c>
      <c r="C2936" t="str">
        <f>IF(E2936="","",VLOOKUP(E2936,Лаборатории!B:D,3,0))</f>
        <v>U377_CHL</v>
      </c>
      <c r="D2936" s="12">
        <v>45799</v>
      </c>
      <c r="E2936" s="150" t="s">
        <v>793</v>
      </c>
      <c r="F2936" s="11" t="s">
        <v>371</v>
      </c>
      <c r="G2936" s="11" t="s">
        <v>509</v>
      </c>
      <c r="H2936" s="11" t="s">
        <v>312</v>
      </c>
      <c r="I2936" s="11" t="s">
        <v>3437</v>
      </c>
      <c r="J2936" t="str">
        <f>IF(L2936="","",VLOOKUP(L2936,Продукция!B:D,3,0))</f>
        <v>Биологический_материал</v>
      </c>
      <c r="K2936" t="str">
        <f>IF(L2936="","",VLOOKUP(L2936,Продукция!B:C,2,0))</f>
        <v>Сыворотка крови</v>
      </c>
      <c r="L2936" s="155" t="s">
        <v>302</v>
      </c>
      <c r="M2936">
        <f>IF(L2936="","",VLOOKUP(L2936,Продукция!B:L,11,0))</f>
        <v>0</v>
      </c>
      <c r="N2936" s="150" t="s">
        <v>873</v>
      </c>
      <c r="P2936" s="150" t="s">
        <v>340</v>
      </c>
      <c r="Q2936" s="150" t="s">
        <v>854</v>
      </c>
      <c r="R2936" s="153" t="s">
        <v>5112</v>
      </c>
      <c r="S2936" s="11">
        <v>20</v>
      </c>
      <c r="T2936" s="11" t="s">
        <v>5294</v>
      </c>
      <c r="V2936" s="14">
        <v>45798</v>
      </c>
      <c r="Z2936" s="162" t="s">
        <v>4823</v>
      </c>
      <c r="AA2936" s="15">
        <v>0.55902777777777779</v>
      </c>
      <c r="AB2936" t="str">
        <f>IF(L2936="","",VLOOKUP(L2936&amp;I2936,Продукция!A:I,9,0))</f>
        <v>рекомендация производителя набора</v>
      </c>
      <c r="AC2936" s="14">
        <v>45804</v>
      </c>
      <c r="AD2936" s="11" t="s">
        <v>2676</v>
      </c>
      <c r="AE2936" s="11" t="s">
        <v>4823</v>
      </c>
      <c r="AF2936" t="str">
        <f>IF(AD2936="","",VLOOKUP(AD2936,'Сотрудники и ссылки'!A:B,2,0))</f>
        <v>Серолог</v>
      </c>
      <c r="AG2936">
        <f>IF(AD2936="","",VLOOKUP(AD2936,'Сотрудники и ссылки'!A:C,3,0))</f>
        <v>20007746</v>
      </c>
      <c r="AH2936" s="11" t="s">
        <v>2676</v>
      </c>
      <c r="AI2936" t="str">
        <f>IF(AH2936="","",VLOOKUP(AH2936,'Сотрудники и ссылки'!A:B,2,0))</f>
        <v>Серолог</v>
      </c>
      <c r="AJ2936">
        <f>IF(AH2936="","",VLOOKUP(AH2936,'Сотрудники и ссылки'!A:C,3,0))</f>
        <v>20007746</v>
      </c>
      <c r="AK2936" s="14">
        <v>45804</v>
      </c>
      <c r="AL2936" s="2">
        <f>IF(AK2936="","",AK2936+VLOOKUP(I2936,'Вид исследования'!B:E,4,0))</f>
        <v>45805</v>
      </c>
      <c r="AM2936" s="2">
        <f>IF(AK2936="","",AK2936+VLOOKUP(I2936,'Вид исследования'!B:F,5,0))</f>
        <v>45805</v>
      </c>
      <c r="AN2936" s="14">
        <v>45804</v>
      </c>
      <c r="AP2936" s="11" t="s">
        <v>189</v>
      </c>
      <c r="AQ2936" t="str">
        <f>IFERROR(IF(L2936="","",VLOOKUP(L2936&amp;I2936,Продукция!A:K,11,0)),"обратитесь к админ справочника")</f>
        <v>согласно рекомендациям производителя теста</v>
      </c>
      <c r="AR2936" s="11" t="s">
        <v>4823</v>
      </c>
      <c r="AS2936" t="str">
        <f>IFERROR(IF(L2936="","",VLOOKUP(L2936&amp;I2936,Продукция!A:J,10,0)),"обратитесь к админ справочника")</f>
        <v>инструкция по применению набора AI, Н5</v>
      </c>
      <c r="AT2936" s="11" t="s">
        <v>4823</v>
      </c>
      <c r="AU2936" s="11" t="s">
        <v>4823</v>
      </c>
      <c r="AV2936" s="11" t="s">
        <v>2676</v>
      </c>
      <c r="AW2936" s="11" t="s">
        <v>4824</v>
      </c>
      <c r="AX2936" s="11" t="s">
        <v>372</v>
      </c>
      <c r="AY2936" s="11" t="s">
        <v>1535</v>
      </c>
      <c r="AZ2936" s="11">
        <v>108</v>
      </c>
      <c r="BA2936" s="11">
        <v>39</v>
      </c>
      <c r="BC2936" s="11" t="s">
        <v>4870</v>
      </c>
    </row>
    <row r="2937" spans="1:55" x14ac:dyDescent="0.25">
      <c r="A2937" t="str">
        <f t="shared" si="51"/>
        <v>С/939Вирус гриппа птиц подтипа Н5 уровень антител (ВНИИЗЖ)</v>
      </c>
      <c r="B2937" t="str">
        <f>IF(E2937="","",INDEX(Лаборатории!A:A,MATCH('Производственный контроль'!E2937,Лаборатории!B:B,0)))</f>
        <v xml:space="preserve">КУРИНОЕ ЦАРСТВО АО </v>
      </c>
      <c r="C2937" t="str">
        <f>IF(E2937="","",VLOOKUP(E2937,Лаборатории!B:D,3,0))</f>
        <v>U377_CHL</v>
      </c>
      <c r="D2937" s="12">
        <v>45799</v>
      </c>
      <c r="E2937" s="150" t="s">
        <v>793</v>
      </c>
      <c r="F2937" s="11" t="s">
        <v>371</v>
      </c>
      <c r="G2937" s="11" t="s">
        <v>509</v>
      </c>
      <c r="H2937" s="11" t="s">
        <v>312</v>
      </c>
      <c r="I2937" s="11" t="s">
        <v>3437</v>
      </c>
      <c r="J2937" t="str">
        <f>IF(L2937="","",VLOOKUP(L2937,Продукция!B:D,3,0))</f>
        <v>Биологический_материал</v>
      </c>
      <c r="K2937" t="str">
        <f>IF(L2937="","",VLOOKUP(L2937,Продукция!B:C,2,0))</f>
        <v>Сыворотка крови</v>
      </c>
      <c r="L2937" s="155" t="s">
        <v>302</v>
      </c>
      <c r="M2937">
        <f>IF(L2937="","",VLOOKUP(L2937,Продукция!B:L,11,0))</f>
        <v>0</v>
      </c>
      <c r="N2937" s="150" t="s">
        <v>873</v>
      </c>
      <c r="P2937" s="150" t="s">
        <v>340</v>
      </c>
      <c r="Q2937" s="150" t="s">
        <v>854</v>
      </c>
      <c r="R2937" s="153" t="s">
        <v>5115</v>
      </c>
      <c r="S2937" s="11">
        <v>20</v>
      </c>
      <c r="T2937" s="11" t="s">
        <v>5294</v>
      </c>
      <c r="V2937" s="14">
        <v>45797</v>
      </c>
      <c r="Z2937" s="162" t="s">
        <v>4823</v>
      </c>
      <c r="AA2937" s="15">
        <v>0.55902777777777779</v>
      </c>
      <c r="AB2937" t="str">
        <f>IF(L2937="","",VLOOKUP(L2937&amp;I2937,Продукция!A:I,9,0))</f>
        <v>рекомендация производителя набора</v>
      </c>
      <c r="AC2937" s="14">
        <v>45804</v>
      </c>
      <c r="AD2937" s="11" t="s">
        <v>2676</v>
      </c>
      <c r="AE2937" s="11" t="s">
        <v>4823</v>
      </c>
      <c r="AF2937" t="str">
        <f>IF(AD2937="","",VLOOKUP(AD2937,'Сотрудники и ссылки'!A:B,2,0))</f>
        <v>Серолог</v>
      </c>
      <c r="AG2937">
        <f>IF(AD2937="","",VLOOKUP(AD2937,'Сотрудники и ссылки'!A:C,3,0))</f>
        <v>20007746</v>
      </c>
      <c r="AH2937" s="11" t="s">
        <v>2676</v>
      </c>
      <c r="AI2937" t="str">
        <f>IF(AH2937="","",VLOOKUP(AH2937,'Сотрудники и ссылки'!A:B,2,0))</f>
        <v>Серолог</v>
      </c>
      <c r="AJ2937">
        <f>IF(AH2937="","",VLOOKUP(AH2937,'Сотрудники и ссылки'!A:C,3,0))</f>
        <v>20007746</v>
      </c>
      <c r="AK2937" s="14">
        <v>45804</v>
      </c>
      <c r="AL2937" s="2">
        <f>IF(AK2937="","",AK2937+VLOOKUP(I2937,'Вид исследования'!B:E,4,0))</f>
        <v>45805</v>
      </c>
      <c r="AM2937" s="2">
        <f>IF(AK2937="","",AK2937+VLOOKUP(I2937,'Вид исследования'!B:F,5,0))</f>
        <v>45805</v>
      </c>
      <c r="AN2937" s="14">
        <v>45804</v>
      </c>
      <c r="AP2937" s="11" t="s">
        <v>189</v>
      </c>
      <c r="AQ2937" t="str">
        <f>IFERROR(IF(L2937="","",VLOOKUP(L2937&amp;I2937,Продукция!A:K,11,0)),"обратитесь к админ справочника")</f>
        <v>согласно рекомендациям производителя теста</v>
      </c>
      <c r="AR2937" s="11" t="s">
        <v>4823</v>
      </c>
      <c r="AS2937" t="str">
        <f>IFERROR(IF(L2937="","",VLOOKUP(L2937&amp;I2937,Продукция!A:J,10,0)),"обратитесь к админ справочника")</f>
        <v>инструкция по применению набора AI, Н5</v>
      </c>
      <c r="AT2937" s="11" t="s">
        <v>4823</v>
      </c>
      <c r="AU2937" s="11" t="s">
        <v>4823</v>
      </c>
      <c r="AV2937" s="11" t="s">
        <v>2676</v>
      </c>
      <c r="AW2937" s="11" t="s">
        <v>4824</v>
      </c>
      <c r="AX2937" s="11" t="s">
        <v>372</v>
      </c>
      <c r="AY2937" s="11" t="s">
        <v>1538</v>
      </c>
      <c r="AZ2937" s="11">
        <v>108</v>
      </c>
      <c r="BA2937" s="11">
        <v>39</v>
      </c>
      <c r="BC2937" s="11" t="s">
        <v>4870</v>
      </c>
    </row>
    <row r="2938" spans="1:55" x14ac:dyDescent="0.25">
      <c r="A2938" t="str">
        <f t="shared" si="51"/>
        <v>С/939Вирус гриппа птиц подтипа Н5 уровень антител (ВНИИЗЖ)</v>
      </c>
      <c r="B2938" t="str">
        <f>IF(E2938="","",INDEX(Лаборатории!A:A,MATCH('Производственный контроль'!E2938,Лаборатории!B:B,0)))</f>
        <v xml:space="preserve">КУРИНОЕ ЦАРСТВО АО </v>
      </c>
      <c r="C2938" t="str">
        <f>IF(E2938="","",VLOOKUP(E2938,Лаборатории!B:D,3,0))</f>
        <v>U377_CHL</v>
      </c>
      <c r="D2938" s="12">
        <v>45799</v>
      </c>
      <c r="E2938" s="150" t="s">
        <v>793</v>
      </c>
      <c r="F2938" s="11" t="s">
        <v>371</v>
      </c>
      <c r="G2938" s="11" t="s">
        <v>509</v>
      </c>
      <c r="H2938" s="11" t="s">
        <v>312</v>
      </c>
      <c r="I2938" s="11" t="s">
        <v>3437</v>
      </c>
      <c r="J2938" t="str">
        <f>IF(L2938="","",VLOOKUP(L2938,Продукция!B:D,3,0))</f>
        <v>Биологический_материал</v>
      </c>
      <c r="K2938" t="str">
        <f>IF(L2938="","",VLOOKUP(L2938,Продукция!B:C,2,0))</f>
        <v>Сыворотка крови</v>
      </c>
      <c r="L2938" s="155" t="s">
        <v>302</v>
      </c>
      <c r="M2938">
        <f>IF(L2938="","",VLOOKUP(L2938,Продукция!B:L,11,0))</f>
        <v>0</v>
      </c>
      <c r="N2938" s="150" t="s">
        <v>873</v>
      </c>
      <c r="P2938" s="150" t="s">
        <v>340</v>
      </c>
      <c r="Q2938" s="150" t="s">
        <v>854</v>
      </c>
      <c r="R2938" s="153" t="s">
        <v>5119</v>
      </c>
      <c r="S2938" s="11">
        <v>20</v>
      </c>
      <c r="T2938" s="11" t="s">
        <v>5294</v>
      </c>
      <c r="V2938" s="14">
        <v>45794</v>
      </c>
      <c r="Z2938" s="162" t="s">
        <v>4823</v>
      </c>
      <c r="AA2938" s="15">
        <v>0.55902777777777779</v>
      </c>
      <c r="AB2938" t="str">
        <f>IF(L2938="","",VLOOKUP(L2938&amp;I2938,Продукция!A:I,9,0))</f>
        <v>рекомендация производителя набора</v>
      </c>
      <c r="AC2938" s="14">
        <v>45804</v>
      </c>
      <c r="AD2938" s="11" t="s">
        <v>2676</v>
      </c>
      <c r="AE2938" s="11" t="s">
        <v>4823</v>
      </c>
      <c r="AF2938" t="str">
        <f>IF(AD2938="","",VLOOKUP(AD2938,'Сотрудники и ссылки'!A:B,2,0))</f>
        <v>Серолог</v>
      </c>
      <c r="AG2938">
        <f>IF(AD2938="","",VLOOKUP(AD2938,'Сотрудники и ссылки'!A:C,3,0))</f>
        <v>20007746</v>
      </c>
      <c r="AH2938" s="11" t="s">
        <v>2676</v>
      </c>
      <c r="AI2938" t="str">
        <f>IF(AH2938="","",VLOOKUP(AH2938,'Сотрудники и ссылки'!A:B,2,0))</f>
        <v>Серолог</v>
      </c>
      <c r="AJ2938">
        <f>IF(AH2938="","",VLOOKUP(AH2938,'Сотрудники и ссылки'!A:C,3,0))</f>
        <v>20007746</v>
      </c>
      <c r="AK2938" s="14">
        <v>45804</v>
      </c>
      <c r="AL2938" s="2">
        <f>IF(AK2938="","",AK2938+VLOOKUP(I2938,'Вид исследования'!B:E,4,0))</f>
        <v>45805</v>
      </c>
      <c r="AM2938" s="2">
        <f>IF(AK2938="","",AK2938+VLOOKUP(I2938,'Вид исследования'!B:F,5,0))</f>
        <v>45805</v>
      </c>
      <c r="AN2938" s="14">
        <v>45804</v>
      </c>
      <c r="AP2938" s="11" t="s">
        <v>189</v>
      </c>
      <c r="AQ2938" t="str">
        <f>IFERROR(IF(L2938="","",VLOOKUP(L2938&amp;I2938,Продукция!A:K,11,0)),"обратитесь к админ справочника")</f>
        <v>согласно рекомендациям производителя теста</v>
      </c>
      <c r="AR2938" s="11" t="s">
        <v>4823</v>
      </c>
      <c r="AS2938" t="str">
        <f>IFERROR(IF(L2938="","",VLOOKUP(L2938&amp;I2938,Продукция!A:J,10,0)),"обратитесь к админ справочника")</f>
        <v>инструкция по применению набора AI, Н5</v>
      </c>
      <c r="AT2938" s="11" t="s">
        <v>4823</v>
      </c>
      <c r="AU2938" s="11" t="s">
        <v>4823</v>
      </c>
      <c r="AV2938" s="11" t="s">
        <v>2676</v>
      </c>
      <c r="AW2938" s="11" t="s">
        <v>4824</v>
      </c>
      <c r="AX2938" s="11" t="s">
        <v>372</v>
      </c>
      <c r="AY2938" s="11" t="s">
        <v>1542</v>
      </c>
      <c r="AZ2938" s="11">
        <v>108</v>
      </c>
      <c r="BA2938" s="11">
        <v>38</v>
      </c>
      <c r="BC2938" s="11" t="s">
        <v>4870</v>
      </c>
    </row>
    <row r="2939" spans="1:55" x14ac:dyDescent="0.25">
      <c r="A2939" t="str">
        <f t="shared" si="51"/>
        <v>С/939Вирус гриппа птиц подтипа Н5 уровень антител (ВНИИЗЖ)</v>
      </c>
      <c r="B2939" t="str">
        <f>IF(E2939="","",INDEX(Лаборатории!A:A,MATCH('Производственный контроль'!E2939,Лаборатории!B:B,0)))</f>
        <v xml:space="preserve">КУРИНОЕ ЦАРСТВО АО </v>
      </c>
      <c r="C2939" t="str">
        <f>IF(E2939="","",VLOOKUP(E2939,Лаборатории!B:D,3,0))</f>
        <v>U377_CHL</v>
      </c>
      <c r="D2939" s="12">
        <v>45799</v>
      </c>
      <c r="E2939" s="150" t="s">
        <v>793</v>
      </c>
      <c r="F2939" s="11" t="s">
        <v>371</v>
      </c>
      <c r="G2939" s="11" t="s">
        <v>509</v>
      </c>
      <c r="H2939" s="11" t="s">
        <v>312</v>
      </c>
      <c r="I2939" s="11" t="s">
        <v>3437</v>
      </c>
      <c r="J2939" t="str">
        <f>IF(L2939="","",VLOOKUP(L2939,Продукция!B:D,3,0))</f>
        <v>Биологический_материал</v>
      </c>
      <c r="K2939" t="str">
        <f>IF(L2939="","",VLOOKUP(L2939,Продукция!B:C,2,0))</f>
        <v>Сыворотка крови</v>
      </c>
      <c r="L2939" s="155" t="s">
        <v>302</v>
      </c>
      <c r="M2939">
        <f>IF(L2939="","",VLOOKUP(L2939,Продукция!B:L,11,0))</f>
        <v>0</v>
      </c>
      <c r="N2939" s="150" t="s">
        <v>873</v>
      </c>
      <c r="P2939" s="150" t="s">
        <v>340</v>
      </c>
      <c r="Q2939" s="150" t="s">
        <v>854</v>
      </c>
      <c r="R2939" s="153" t="s">
        <v>5120</v>
      </c>
      <c r="S2939" s="11">
        <v>20</v>
      </c>
      <c r="T2939" s="11" t="s">
        <v>5294</v>
      </c>
      <c r="V2939" s="14">
        <v>45795</v>
      </c>
      <c r="Z2939" s="162" t="s">
        <v>4823</v>
      </c>
      <c r="AA2939" s="15">
        <v>0.55902777777777779</v>
      </c>
      <c r="AB2939" t="str">
        <f>IF(L2939="","",VLOOKUP(L2939&amp;I2939,Продукция!A:I,9,0))</f>
        <v>рекомендация производителя набора</v>
      </c>
      <c r="AC2939" s="14">
        <v>45804</v>
      </c>
      <c r="AD2939" s="11" t="s">
        <v>2676</v>
      </c>
      <c r="AE2939" s="11" t="s">
        <v>4823</v>
      </c>
      <c r="AF2939" t="str">
        <f>IF(AD2939="","",VLOOKUP(AD2939,'Сотрудники и ссылки'!A:B,2,0))</f>
        <v>Серолог</v>
      </c>
      <c r="AG2939">
        <f>IF(AD2939="","",VLOOKUP(AD2939,'Сотрудники и ссылки'!A:C,3,0))</f>
        <v>20007746</v>
      </c>
      <c r="AH2939" s="11" t="s">
        <v>2676</v>
      </c>
      <c r="AI2939" t="str">
        <f>IF(AH2939="","",VLOOKUP(AH2939,'Сотрудники и ссылки'!A:B,2,0))</f>
        <v>Серолог</v>
      </c>
      <c r="AJ2939">
        <f>IF(AH2939="","",VLOOKUP(AH2939,'Сотрудники и ссылки'!A:C,3,0))</f>
        <v>20007746</v>
      </c>
      <c r="AK2939" s="14">
        <v>45804</v>
      </c>
      <c r="AL2939" s="2">
        <f>IF(AK2939="","",AK2939+VLOOKUP(I2939,'Вид исследования'!B:E,4,0))</f>
        <v>45805</v>
      </c>
      <c r="AM2939" s="2">
        <f>IF(AK2939="","",AK2939+VLOOKUP(I2939,'Вид исследования'!B:F,5,0))</f>
        <v>45805</v>
      </c>
      <c r="AN2939" s="14">
        <v>45804</v>
      </c>
      <c r="AP2939" s="11" t="s">
        <v>189</v>
      </c>
      <c r="AQ2939" t="str">
        <f>IFERROR(IF(L2939="","",VLOOKUP(L2939&amp;I2939,Продукция!A:K,11,0)),"обратитесь к админ справочника")</f>
        <v>согласно рекомендациям производителя теста</v>
      </c>
      <c r="AR2939" s="11" t="s">
        <v>4823</v>
      </c>
      <c r="AS2939" t="str">
        <f>IFERROR(IF(L2939="","",VLOOKUP(L2939&amp;I2939,Продукция!A:J,10,0)),"обратитесь к админ справочника")</f>
        <v>инструкция по применению набора AI, Н5</v>
      </c>
      <c r="AT2939" s="11" t="s">
        <v>4823</v>
      </c>
      <c r="AU2939" s="11" t="s">
        <v>4823</v>
      </c>
      <c r="AV2939" s="11" t="s">
        <v>2676</v>
      </c>
      <c r="AW2939" s="11" t="s">
        <v>4824</v>
      </c>
      <c r="AX2939" s="11" t="s">
        <v>372</v>
      </c>
      <c r="AY2939" s="11" t="s">
        <v>1543</v>
      </c>
      <c r="AZ2939" s="11">
        <v>108</v>
      </c>
      <c r="BA2939" s="11">
        <v>39</v>
      </c>
      <c r="BC2939" s="11" t="s">
        <v>4870</v>
      </c>
    </row>
    <row r="2940" spans="1:55" x14ac:dyDescent="0.25">
      <c r="A2940" t="str">
        <f t="shared" si="51"/>
        <v>С/939ART (BioChek) инфекционный альвеолярный ринотрахеит тип А и В уровень антител</v>
      </c>
      <c r="B2940" t="str">
        <f>IF(E2940="","",INDEX(Лаборатории!A:A,MATCH('Производственный контроль'!E2940,Лаборатории!B:B,0)))</f>
        <v xml:space="preserve">КУРИНОЕ ЦАРСТВО АО </v>
      </c>
      <c r="C2940" t="str">
        <f>IF(E2940="","",VLOOKUP(E2940,Лаборатории!B:D,3,0))</f>
        <v>U377_CHL</v>
      </c>
      <c r="D2940" s="12">
        <v>45799</v>
      </c>
      <c r="E2940" s="150" t="s">
        <v>793</v>
      </c>
      <c r="F2940" s="11" t="s">
        <v>371</v>
      </c>
      <c r="G2940" s="11" t="s">
        <v>509</v>
      </c>
      <c r="H2940" s="11" t="s">
        <v>262</v>
      </c>
      <c r="I2940" s="11" t="s">
        <v>3409</v>
      </c>
      <c r="J2940" t="str">
        <f>IF(L2940="","",VLOOKUP(L2940,Продукция!B:D,3,0))</f>
        <v>Биологический_материал</v>
      </c>
      <c r="K2940" t="str">
        <f>IF(L2940="","",VLOOKUP(L2940,Продукция!B:C,2,0))</f>
        <v>Сыворотка крови</v>
      </c>
      <c r="L2940" s="155" t="s">
        <v>302</v>
      </c>
      <c r="M2940">
        <f>IF(L2940="","",VLOOKUP(L2940,Продукция!B:L,11,0))</f>
        <v>0</v>
      </c>
      <c r="N2940" s="150" t="s">
        <v>873</v>
      </c>
      <c r="P2940" s="150" t="s">
        <v>340</v>
      </c>
      <c r="Q2940" s="150" t="s">
        <v>854</v>
      </c>
      <c r="R2940" s="153" t="s">
        <v>5118</v>
      </c>
      <c r="S2940" s="11">
        <v>18</v>
      </c>
      <c r="T2940" s="11" t="s">
        <v>5294</v>
      </c>
      <c r="V2940" s="14">
        <v>45792</v>
      </c>
      <c r="Z2940" s="162" t="s">
        <v>4823</v>
      </c>
      <c r="AA2940" s="15">
        <v>0.55902777777777779</v>
      </c>
      <c r="AB2940" t="str">
        <f>IF(L2940="","",VLOOKUP(L2940&amp;I2940,Продукция!A:I,9,0))</f>
        <v>рекомендация производителя набора</v>
      </c>
      <c r="AC2940" s="14">
        <v>45805</v>
      </c>
      <c r="AD2940" s="11" t="s">
        <v>2676</v>
      </c>
      <c r="AE2940" s="11" t="s">
        <v>4823</v>
      </c>
      <c r="AF2940" t="str">
        <f>IF(AD2940="","",VLOOKUP(AD2940,'Сотрудники и ссылки'!A:B,2,0))</f>
        <v>Серолог</v>
      </c>
      <c r="AG2940">
        <f>IF(AD2940="","",VLOOKUP(AD2940,'Сотрудники и ссылки'!A:C,3,0))</f>
        <v>20007746</v>
      </c>
      <c r="AH2940" s="11" t="s">
        <v>2676</v>
      </c>
      <c r="AI2940" t="str">
        <f>IF(AH2940="","",VLOOKUP(AH2940,'Сотрудники и ссылки'!A:B,2,0))</f>
        <v>Серолог</v>
      </c>
      <c r="AJ2940">
        <f>IF(AH2940="","",VLOOKUP(AH2940,'Сотрудники и ссылки'!A:C,3,0))</f>
        <v>20007746</v>
      </c>
      <c r="AK2940" s="14">
        <v>45805</v>
      </c>
      <c r="AL2940" s="2">
        <f>IF(AK2940="","",AK2940+VLOOKUP(I2940,'Вид исследования'!B:E,4,0))</f>
        <v>45806</v>
      </c>
      <c r="AM2940" s="2">
        <f>IF(AK2940="","",AK2940+VLOOKUP(I2940,'Вид исследования'!B:F,5,0))</f>
        <v>45806</v>
      </c>
      <c r="AN2940" s="14">
        <v>45805</v>
      </c>
      <c r="AP2940" s="11" t="s">
        <v>189</v>
      </c>
      <c r="AQ2940" t="str">
        <f>IFERROR(IF(L2940="","",VLOOKUP(L2940&amp;I2940,Продукция!A:K,11,0)),"обратитесь к админ справочника")</f>
        <v>согласно рекомендациям производителя теста</v>
      </c>
      <c r="AR2940" s="11" t="s">
        <v>4823</v>
      </c>
      <c r="AS2940" t="str">
        <f>IFERROR(IF(L2940="","",VLOOKUP(L2940&amp;I2940,Продукция!A:J,10,0)),"обратитесь к админ справочника")</f>
        <v>инструкция тест- ситема Биочек СК-120</v>
      </c>
      <c r="AT2940" s="11" t="s">
        <v>4823</v>
      </c>
      <c r="AU2940" s="11" t="s">
        <v>4823</v>
      </c>
      <c r="AV2940" s="11" t="s">
        <v>2676</v>
      </c>
      <c r="AW2940" s="11" t="s">
        <v>4824</v>
      </c>
      <c r="AX2940" s="11" t="s">
        <v>372</v>
      </c>
      <c r="AY2940" s="11" t="s">
        <v>1541</v>
      </c>
      <c r="AZ2940" s="11">
        <v>108</v>
      </c>
      <c r="BA2940" s="11">
        <v>38</v>
      </c>
      <c r="BC2940" s="11" t="s">
        <v>4870</v>
      </c>
    </row>
    <row r="2941" spans="1:55" x14ac:dyDescent="0.25">
      <c r="A2941" t="str">
        <f t="shared" si="51"/>
        <v>С/939ART (BioChek) инфекционный альвеолярный ринотрахеит тип А и В уровень антител</v>
      </c>
      <c r="B2941" t="str">
        <f>IF(E2941="","",INDEX(Лаборатории!A:A,MATCH('Производственный контроль'!E2941,Лаборатории!B:B,0)))</f>
        <v xml:space="preserve">КУРИНОЕ ЦАРСТВО АО </v>
      </c>
      <c r="C2941" t="str">
        <f>IF(E2941="","",VLOOKUP(E2941,Лаборатории!B:D,3,0))</f>
        <v>U377_CHL</v>
      </c>
      <c r="D2941" s="12">
        <v>45799</v>
      </c>
      <c r="E2941" s="150" t="s">
        <v>793</v>
      </c>
      <c r="F2941" s="11" t="s">
        <v>371</v>
      </c>
      <c r="G2941" s="11" t="s">
        <v>509</v>
      </c>
      <c r="H2941" s="11" t="s">
        <v>262</v>
      </c>
      <c r="I2941" s="11" t="s">
        <v>3409</v>
      </c>
      <c r="J2941" t="str">
        <f>IF(L2941="","",VLOOKUP(L2941,Продукция!B:D,3,0))</f>
        <v>Биологический_материал</v>
      </c>
      <c r="K2941" t="str">
        <f>IF(L2941="","",VLOOKUP(L2941,Продукция!B:C,2,0))</f>
        <v>Сыворотка крови</v>
      </c>
      <c r="L2941" s="155" t="s">
        <v>302</v>
      </c>
      <c r="M2941">
        <f>IF(L2941="","",VLOOKUP(L2941,Продукция!B:L,11,0))</f>
        <v>0</v>
      </c>
      <c r="N2941" s="150" t="s">
        <v>873</v>
      </c>
      <c r="P2941" s="150" t="s">
        <v>340</v>
      </c>
      <c r="Q2941" s="150" t="s">
        <v>854</v>
      </c>
      <c r="R2941" s="153" t="s">
        <v>5120</v>
      </c>
      <c r="S2941" s="11">
        <v>18</v>
      </c>
      <c r="T2941" s="11" t="s">
        <v>5294</v>
      </c>
      <c r="V2941" s="14">
        <v>45795</v>
      </c>
      <c r="Z2941" s="162" t="s">
        <v>4823</v>
      </c>
      <c r="AA2941" s="15">
        <v>0.55902777777777779</v>
      </c>
      <c r="AB2941" t="str">
        <f>IF(L2941="","",VLOOKUP(L2941&amp;I2941,Продукция!A:I,9,0))</f>
        <v>рекомендация производителя набора</v>
      </c>
      <c r="AC2941" s="14">
        <v>45805</v>
      </c>
      <c r="AD2941" s="11" t="s">
        <v>2676</v>
      </c>
      <c r="AE2941" s="11" t="s">
        <v>4823</v>
      </c>
      <c r="AF2941" t="str">
        <f>IF(AD2941="","",VLOOKUP(AD2941,'Сотрудники и ссылки'!A:B,2,0))</f>
        <v>Серолог</v>
      </c>
      <c r="AG2941">
        <f>IF(AD2941="","",VLOOKUP(AD2941,'Сотрудники и ссылки'!A:C,3,0))</f>
        <v>20007746</v>
      </c>
      <c r="AH2941" s="11" t="s">
        <v>2676</v>
      </c>
      <c r="AI2941" t="str">
        <f>IF(AH2941="","",VLOOKUP(AH2941,'Сотрудники и ссылки'!A:B,2,0))</f>
        <v>Серолог</v>
      </c>
      <c r="AJ2941">
        <f>IF(AH2941="","",VLOOKUP(AH2941,'Сотрудники и ссылки'!A:C,3,0))</f>
        <v>20007746</v>
      </c>
      <c r="AK2941" s="14">
        <v>45805</v>
      </c>
      <c r="AL2941" s="2">
        <f>IF(AK2941="","",AK2941+VLOOKUP(I2941,'Вид исследования'!B:E,4,0))</f>
        <v>45806</v>
      </c>
      <c r="AM2941" s="2">
        <f>IF(AK2941="","",AK2941+VLOOKUP(I2941,'Вид исследования'!B:F,5,0))</f>
        <v>45806</v>
      </c>
      <c r="AN2941" s="14">
        <v>45805</v>
      </c>
      <c r="AP2941" s="11" t="s">
        <v>189</v>
      </c>
      <c r="AQ2941" t="str">
        <f>IFERROR(IF(L2941="","",VLOOKUP(L2941&amp;I2941,Продукция!A:K,11,0)),"обратитесь к админ справочника")</f>
        <v>согласно рекомендациям производителя теста</v>
      </c>
      <c r="AR2941" s="11" t="s">
        <v>4823</v>
      </c>
      <c r="AS2941" t="str">
        <f>IFERROR(IF(L2941="","",VLOOKUP(L2941&amp;I2941,Продукция!A:J,10,0)),"обратитесь к админ справочника")</f>
        <v>инструкция тест- ситема Биочек СК-120</v>
      </c>
      <c r="AT2941" s="11" t="s">
        <v>4823</v>
      </c>
      <c r="AU2941" s="11" t="s">
        <v>4823</v>
      </c>
      <c r="AV2941" s="11" t="s">
        <v>2676</v>
      </c>
      <c r="AW2941" s="11" t="s">
        <v>4824</v>
      </c>
      <c r="AX2941" s="11" t="s">
        <v>372</v>
      </c>
      <c r="AY2941" s="11" t="s">
        <v>1543</v>
      </c>
      <c r="AZ2941" s="11">
        <v>108</v>
      </c>
      <c r="BA2941" s="11">
        <v>39</v>
      </c>
      <c r="BC2941" s="11" t="s">
        <v>4870</v>
      </c>
    </row>
    <row r="2942" spans="1:55" x14ac:dyDescent="0.25">
      <c r="A2942" t="str">
        <f t="shared" si="51"/>
        <v>С/939ART (BioChek) инфекционный альвеолярный ринотрахеит тип А и В уровень антител</v>
      </c>
      <c r="B2942" t="str">
        <f>IF(E2942="","",INDEX(Лаборатории!A:A,MATCH('Производственный контроль'!E2942,Лаборатории!B:B,0)))</f>
        <v xml:space="preserve">КУРИНОЕ ЦАРСТВО АО </v>
      </c>
      <c r="C2942" t="str">
        <f>IF(E2942="","",VLOOKUP(E2942,Лаборатории!B:D,3,0))</f>
        <v>U377_CHL</v>
      </c>
      <c r="D2942" s="12">
        <v>45799</v>
      </c>
      <c r="E2942" s="150" t="s">
        <v>793</v>
      </c>
      <c r="F2942" s="11" t="s">
        <v>371</v>
      </c>
      <c r="G2942" s="11" t="s">
        <v>509</v>
      </c>
      <c r="H2942" s="11" t="s">
        <v>262</v>
      </c>
      <c r="I2942" s="11" t="s">
        <v>3409</v>
      </c>
      <c r="J2942" t="str">
        <f>IF(L2942="","",VLOOKUP(L2942,Продукция!B:D,3,0))</f>
        <v>Биологический_материал</v>
      </c>
      <c r="K2942" t="str">
        <f>IF(L2942="","",VLOOKUP(L2942,Продукция!B:C,2,0))</f>
        <v>Сыворотка крови</v>
      </c>
      <c r="L2942" s="155" t="s">
        <v>302</v>
      </c>
      <c r="M2942">
        <f>IF(L2942="","",VLOOKUP(L2942,Продукция!B:L,11,0))</f>
        <v>0</v>
      </c>
      <c r="N2942" s="150" t="s">
        <v>873</v>
      </c>
      <c r="P2942" s="150" t="s">
        <v>340</v>
      </c>
      <c r="Q2942" s="150" t="s">
        <v>854</v>
      </c>
      <c r="R2942" s="153" t="s">
        <v>5116</v>
      </c>
      <c r="S2942" s="11">
        <v>18</v>
      </c>
      <c r="T2942" s="11" t="s">
        <v>5294</v>
      </c>
      <c r="V2942" s="14">
        <v>45797</v>
      </c>
      <c r="Z2942" s="162" t="s">
        <v>4823</v>
      </c>
      <c r="AA2942" s="15">
        <v>0.55902777777777779</v>
      </c>
      <c r="AB2942" t="str">
        <f>IF(L2942="","",VLOOKUP(L2942&amp;I2942,Продукция!A:I,9,0))</f>
        <v>рекомендация производителя набора</v>
      </c>
      <c r="AC2942" s="14">
        <v>45805</v>
      </c>
      <c r="AD2942" s="11" t="s">
        <v>2676</v>
      </c>
      <c r="AE2942" s="11" t="s">
        <v>4823</v>
      </c>
      <c r="AF2942" t="str">
        <f>IF(AD2942="","",VLOOKUP(AD2942,'Сотрудники и ссылки'!A:B,2,0))</f>
        <v>Серолог</v>
      </c>
      <c r="AG2942">
        <f>IF(AD2942="","",VLOOKUP(AD2942,'Сотрудники и ссылки'!A:C,3,0))</f>
        <v>20007746</v>
      </c>
      <c r="AH2942" s="11" t="s">
        <v>2676</v>
      </c>
      <c r="AI2942" t="str">
        <f>IF(AH2942="","",VLOOKUP(AH2942,'Сотрудники и ссылки'!A:B,2,0))</f>
        <v>Серолог</v>
      </c>
      <c r="AJ2942">
        <f>IF(AH2942="","",VLOOKUP(AH2942,'Сотрудники и ссылки'!A:C,3,0))</f>
        <v>20007746</v>
      </c>
      <c r="AK2942" s="14">
        <v>45805</v>
      </c>
      <c r="AL2942" s="2">
        <f>IF(AK2942="","",AK2942+VLOOKUP(I2942,'Вид исследования'!B:E,4,0))</f>
        <v>45806</v>
      </c>
      <c r="AM2942" s="2">
        <f>IF(AK2942="","",AK2942+VLOOKUP(I2942,'Вид исследования'!B:F,5,0))</f>
        <v>45806</v>
      </c>
      <c r="AN2942" s="14">
        <v>45805</v>
      </c>
      <c r="AP2942" s="11" t="s">
        <v>189</v>
      </c>
      <c r="AQ2942" t="str">
        <f>IFERROR(IF(L2942="","",VLOOKUP(L2942&amp;I2942,Продукция!A:K,11,0)),"обратитесь к админ справочника")</f>
        <v>согласно рекомендациям производителя теста</v>
      </c>
      <c r="AR2942" s="11" t="s">
        <v>4823</v>
      </c>
      <c r="AS2942" t="str">
        <f>IFERROR(IF(L2942="","",VLOOKUP(L2942&amp;I2942,Продукция!A:J,10,0)),"обратитесь к админ справочника")</f>
        <v>инструкция тест- ситема Биочек СК-120</v>
      </c>
      <c r="AT2942" s="11" t="s">
        <v>4823</v>
      </c>
      <c r="AU2942" s="11" t="s">
        <v>4823</v>
      </c>
      <c r="AV2942" s="11" t="s">
        <v>2676</v>
      </c>
      <c r="AW2942" s="11" t="s">
        <v>4824</v>
      </c>
      <c r="AX2942" s="11" t="s">
        <v>372</v>
      </c>
      <c r="AY2942" s="11" t="s">
        <v>1539</v>
      </c>
      <c r="AZ2942" s="11">
        <v>108</v>
      </c>
      <c r="BA2942" s="11">
        <v>39</v>
      </c>
      <c r="BC2942" s="11" t="s">
        <v>4870</v>
      </c>
    </row>
    <row r="2943" spans="1:55" x14ac:dyDescent="0.25">
      <c r="A2943" t="str">
        <f t="shared" si="51"/>
        <v>С/939ART (BioChek) инфекционный альвеолярный ринотрахеит тип А и В уровень антител</v>
      </c>
      <c r="B2943" t="str">
        <f>IF(E2943="","",INDEX(Лаборатории!A:A,MATCH('Производственный контроль'!E2943,Лаборатории!B:B,0)))</f>
        <v xml:space="preserve">КУРИНОЕ ЦАРСТВО АО </v>
      </c>
      <c r="C2943" t="str">
        <f>IF(E2943="","",VLOOKUP(E2943,Лаборатории!B:D,3,0))</f>
        <v>U377_CHL</v>
      </c>
      <c r="D2943" s="12">
        <v>45799</v>
      </c>
      <c r="E2943" s="150" t="s">
        <v>793</v>
      </c>
      <c r="F2943" s="11" t="s">
        <v>371</v>
      </c>
      <c r="G2943" s="11" t="s">
        <v>509</v>
      </c>
      <c r="H2943" s="11" t="s">
        <v>262</v>
      </c>
      <c r="I2943" s="11" t="s">
        <v>3409</v>
      </c>
      <c r="J2943" t="str">
        <f>IF(L2943="","",VLOOKUP(L2943,Продукция!B:D,3,0))</f>
        <v>Биологический_материал</v>
      </c>
      <c r="K2943" t="str">
        <f>IF(L2943="","",VLOOKUP(L2943,Продукция!B:C,2,0))</f>
        <v>Сыворотка крови</v>
      </c>
      <c r="L2943" s="155" t="s">
        <v>302</v>
      </c>
      <c r="M2943">
        <f>IF(L2943="","",VLOOKUP(L2943,Продукция!B:L,11,0))</f>
        <v>0</v>
      </c>
      <c r="N2943" s="150" t="s">
        <v>873</v>
      </c>
      <c r="P2943" s="150" t="s">
        <v>340</v>
      </c>
      <c r="Q2943" s="150" t="s">
        <v>854</v>
      </c>
      <c r="R2943" s="153" t="s">
        <v>5111</v>
      </c>
      <c r="S2943" s="11">
        <v>18</v>
      </c>
      <c r="T2943" s="11" t="s">
        <v>5294</v>
      </c>
      <c r="V2943" s="14">
        <v>45797</v>
      </c>
      <c r="Z2943" s="162" t="s">
        <v>4823</v>
      </c>
      <c r="AA2943" s="15">
        <v>0.55902777777777779</v>
      </c>
      <c r="AB2943" t="str">
        <f>IF(L2943="","",VLOOKUP(L2943&amp;I2943,Продукция!A:I,9,0))</f>
        <v>рекомендация производителя набора</v>
      </c>
      <c r="AC2943" s="14">
        <v>45805</v>
      </c>
      <c r="AD2943" s="11" t="s">
        <v>2676</v>
      </c>
      <c r="AE2943" s="11" t="s">
        <v>4823</v>
      </c>
      <c r="AF2943" t="str">
        <f>IF(AD2943="","",VLOOKUP(AD2943,'Сотрудники и ссылки'!A:B,2,0))</f>
        <v>Серолог</v>
      </c>
      <c r="AG2943">
        <f>IF(AD2943="","",VLOOKUP(AD2943,'Сотрудники и ссылки'!A:C,3,0))</f>
        <v>20007746</v>
      </c>
      <c r="AH2943" s="11" t="s">
        <v>2676</v>
      </c>
      <c r="AI2943" t="str">
        <f>IF(AH2943="","",VLOOKUP(AH2943,'Сотрудники и ссылки'!A:B,2,0))</f>
        <v>Серолог</v>
      </c>
      <c r="AJ2943">
        <f>IF(AH2943="","",VLOOKUP(AH2943,'Сотрудники и ссылки'!A:C,3,0))</f>
        <v>20007746</v>
      </c>
      <c r="AK2943" s="14">
        <v>45805</v>
      </c>
      <c r="AL2943" s="2">
        <f>IF(AK2943="","",AK2943+VLOOKUP(I2943,'Вид исследования'!B:E,4,0))</f>
        <v>45806</v>
      </c>
      <c r="AM2943" s="2">
        <f>IF(AK2943="","",AK2943+VLOOKUP(I2943,'Вид исследования'!B:F,5,0))</f>
        <v>45806</v>
      </c>
      <c r="AN2943" s="14">
        <v>45805</v>
      </c>
      <c r="AP2943" s="11" t="s">
        <v>189</v>
      </c>
      <c r="AQ2943" t="str">
        <f>IFERROR(IF(L2943="","",VLOOKUP(L2943&amp;I2943,Продукция!A:K,11,0)),"обратитесь к админ справочника")</f>
        <v>согласно рекомендациям производителя теста</v>
      </c>
      <c r="AR2943" s="11" t="s">
        <v>4823</v>
      </c>
      <c r="AS2943" t="str">
        <f>IFERROR(IF(L2943="","",VLOOKUP(L2943&amp;I2943,Продукция!A:J,10,0)),"обратитесь к админ справочника")</f>
        <v>инструкция тест- ситема Биочек СК-120</v>
      </c>
      <c r="AT2943" s="11" t="s">
        <v>4823</v>
      </c>
      <c r="AU2943" s="11" t="s">
        <v>4823</v>
      </c>
      <c r="AV2943" s="11" t="s">
        <v>2676</v>
      </c>
      <c r="AW2943" s="11" t="s">
        <v>4824</v>
      </c>
      <c r="AX2943" s="11" t="s">
        <v>372</v>
      </c>
      <c r="AY2943" s="11" t="s">
        <v>1534</v>
      </c>
      <c r="AZ2943" s="11">
        <v>108</v>
      </c>
      <c r="BA2943" s="11">
        <v>38</v>
      </c>
      <c r="BC2943" s="11" t="s">
        <v>4870</v>
      </c>
    </row>
    <row r="2944" spans="1:55" x14ac:dyDescent="0.25">
      <c r="A2944" t="str">
        <f t="shared" si="51"/>
        <v>С/939IBD (BioChek) болезнь Гамборо уровень антител</v>
      </c>
      <c r="B2944" t="str">
        <f>IF(E2944="","",INDEX(Лаборатории!A:A,MATCH('Производственный контроль'!E2944,Лаборатории!B:B,0)))</f>
        <v xml:space="preserve">КУРИНОЕ ЦАРСТВО АО </v>
      </c>
      <c r="C2944" t="str">
        <f>IF(E2944="","",VLOOKUP(E2944,Лаборатории!B:D,3,0))</f>
        <v>U377_CHL</v>
      </c>
      <c r="D2944" s="12">
        <v>45799</v>
      </c>
      <c r="E2944" s="150" t="s">
        <v>793</v>
      </c>
      <c r="F2944" s="11" t="s">
        <v>371</v>
      </c>
      <c r="G2944" s="11" t="s">
        <v>509</v>
      </c>
      <c r="H2944" s="11" t="s">
        <v>262</v>
      </c>
      <c r="I2944" s="11" t="s">
        <v>3415</v>
      </c>
      <c r="J2944" t="str">
        <f>IF(L2944="","",VLOOKUP(L2944,Продукция!B:D,3,0))</f>
        <v>Биологический_материал</v>
      </c>
      <c r="K2944" t="str">
        <f>IF(L2944="","",VLOOKUP(L2944,Продукция!B:C,2,0))</f>
        <v>Сыворотка крови</v>
      </c>
      <c r="L2944" s="155" t="s">
        <v>302</v>
      </c>
      <c r="M2944">
        <f>IF(L2944="","",VLOOKUP(L2944,Продукция!B:L,11,0))</f>
        <v>0</v>
      </c>
      <c r="N2944" s="150" t="s">
        <v>873</v>
      </c>
      <c r="P2944" s="150" t="s">
        <v>340</v>
      </c>
      <c r="Q2944" s="150" t="s">
        <v>854</v>
      </c>
      <c r="R2944" s="153" t="s">
        <v>5118</v>
      </c>
      <c r="S2944" s="11">
        <v>18</v>
      </c>
      <c r="T2944" s="11" t="s">
        <v>5294</v>
      </c>
      <c r="V2944" s="14">
        <v>45792</v>
      </c>
      <c r="Z2944" s="162" t="s">
        <v>4823</v>
      </c>
      <c r="AA2944" s="15">
        <v>0.55902777777777779</v>
      </c>
      <c r="AB2944" t="str">
        <f>IF(L2944="","",VLOOKUP(L2944&amp;I2944,Продукция!A:I,9,0))</f>
        <v>рекомендация производителя набора</v>
      </c>
      <c r="AC2944" s="14">
        <v>45805</v>
      </c>
      <c r="AD2944" s="11" t="s">
        <v>2676</v>
      </c>
      <c r="AE2944" s="11" t="s">
        <v>4823</v>
      </c>
      <c r="AF2944" t="str">
        <f>IF(AD2944="","",VLOOKUP(AD2944,'Сотрудники и ссылки'!A:B,2,0))</f>
        <v>Серолог</v>
      </c>
      <c r="AG2944">
        <f>IF(AD2944="","",VLOOKUP(AD2944,'Сотрудники и ссылки'!A:C,3,0))</f>
        <v>20007746</v>
      </c>
      <c r="AH2944" s="11" t="s">
        <v>2676</v>
      </c>
      <c r="AI2944" t="str">
        <f>IF(AH2944="","",VLOOKUP(AH2944,'Сотрудники и ссылки'!A:B,2,0))</f>
        <v>Серолог</v>
      </c>
      <c r="AJ2944">
        <f>IF(AH2944="","",VLOOKUP(AH2944,'Сотрудники и ссылки'!A:C,3,0))</f>
        <v>20007746</v>
      </c>
      <c r="AK2944" s="14">
        <v>45805</v>
      </c>
      <c r="AL2944" s="2">
        <f>IF(AK2944="","",AK2944+VLOOKUP(I2944,'Вид исследования'!B:E,4,0))</f>
        <v>45806</v>
      </c>
      <c r="AM2944" s="2">
        <f>IF(AK2944="","",AK2944+VLOOKUP(I2944,'Вид исследования'!B:F,5,0))</f>
        <v>45806</v>
      </c>
      <c r="AN2944" s="14">
        <v>45805</v>
      </c>
      <c r="AP2944" s="11" t="s">
        <v>189</v>
      </c>
      <c r="AQ2944" t="str">
        <f>IFERROR(IF(L2944="","",VLOOKUP(L2944&amp;I2944,Продукция!A:K,11,0)),"обратитесь к админ справочника")</f>
        <v>согласно рекомендациям производителя теста</v>
      </c>
      <c r="AR2944" s="11" t="s">
        <v>4823</v>
      </c>
      <c r="AS2944" t="str">
        <f>IFERROR(IF(L2944="","",VLOOKUP(L2944&amp;I2944,Продукция!A:J,10,0)),"обратитесь к админ справочника")</f>
        <v>инструкция тест- ситема Биочек СК-113</v>
      </c>
      <c r="AT2944" s="11" t="s">
        <v>4823</v>
      </c>
      <c r="AU2944" s="11" t="s">
        <v>4823</v>
      </c>
      <c r="AV2944" s="11" t="s">
        <v>2676</v>
      </c>
      <c r="AW2944" s="11" t="s">
        <v>4824</v>
      </c>
      <c r="AX2944" s="11" t="s">
        <v>372</v>
      </c>
      <c r="AY2944" s="11" t="s">
        <v>1541</v>
      </c>
      <c r="AZ2944" s="11">
        <v>108</v>
      </c>
      <c r="BA2944" s="11">
        <v>38</v>
      </c>
      <c r="BC2944" s="11" t="s">
        <v>4870</v>
      </c>
    </row>
    <row r="2945" spans="1:55" x14ac:dyDescent="0.25">
      <c r="A2945" t="str">
        <f t="shared" si="51"/>
        <v>С/939IBD (BioChek) болезнь Гамборо уровень антител</v>
      </c>
      <c r="B2945" t="str">
        <f>IF(E2945="","",INDEX(Лаборатории!A:A,MATCH('Производственный контроль'!E2945,Лаборатории!B:B,0)))</f>
        <v xml:space="preserve">КУРИНОЕ ЦАРСТВО АО </v>
      </c>
      <c r="C2945" t="str">
        <f>IF(E2945="","",VLOOKUP(E2945,Лаборатории!B:D,3,0))</f>
        <v>U377_CHL</v>
      </c>
      <c r="D2945" s="12">
        <v>45799</v>
      </c>
      <c r="E2945" s="150" t="s">
        <v>793</v>
      </c>
      <c r="F2945" s="11" t="s">
        <v>371</v>
      </c>
      <c r="G2945" s="11" t="s">
        <v>509</v>
      </c>
      <c r="H2945" s="11" t="s">
        <v>262</v>
      </c>
      <c r="I2945" s="11" t="s">
        <v>3415</v>
      </c>
      <c r="J2945" t="str">
        <f>IF(L2945="","",VLOOKUP(L2945,Продукция!B:D,3,0))</f>
        <v>Биологический_материал</v>
      </c>
      <c r="K2945" t="str">
        <f>IF(L2945="","",VLOOKUP(L2945,Продукция!B:C,2,0))</f>
        <v>Сыворотка крови</v>
      </c>
      <c r="L2945" s="155" t="s">
        <v>302</v>
      </c>
      <c r="M2945">
        <f>IF(L2945="","",VLOOKUP(L2945,Продукция!B:L,11,0))</f>
        <v>0</v>
      </c>
      <c r="N2945" s="150" t="s">
        <v>873</v>
      </c>
      <c r="P2945" s="150" t="s">
        <v>340</v>
      </c>
      <c r="Q2945" s="150" t="s">
        <v>854</v>
      </c>
      <c r="R2945" s="153" t="s">
        <v>5120</v>
      </c>
      <c r="S2945" s="11">
        <v>18</v>
      </c>
      <c r="T2945" s="11" t="s">
        <v>5294</v>
      </c>
      <c r="V2945" s="14">
        <v>45795</v>
      </c>
      <c r="Z2945" s="162" t="s">
        <v>4823</v>
      </c>
      <c r="AA2945" s="15">
        <v>0.55902777777777779</v>
      </c>
      <c r="AB2945" t="str">
        <f>IF(L2945="","",VLOOKUP(L2945&amp;I2945,Продукция!A:I,9,0))</f>
        <v>рекомендация производителя набора</v>
      </c>
      <c r="AC2945" s="14">
        <v>45805</v>
      </c>
      <c r="AD2945" s="11" t="s">
        <v>2676</v>
      </c>
      <c r="AE2945" s="11" t="s">
        <v>4823</v>
      </c>
      <c r="AF2945" t="str">
        <f>IF(AD2945="","",VLOOKUP(AD2945,'Сотрудники и ссылки'!A:B,2,0))</f>
        <v>Серолог</v>
      </c>
      <c r="AG2945">
        <f>IF(AD2945="","",VLOOKUP(AD2945,'Сотрудники и ссылки'!A:C,3,0))</f>
        <v>20007746</v>
      </c>
      <c r="AH2945" s="11" t="s">
        <v>2676</v>
      </c>
      <c r="AI2945" t="str">
        <f>IF(AH2945="","",VLOOKUP(AH2945,'Сотрудники и ссылки'!A:B,2,0))</f>
        <v>Серолог</v>
      </c>
      <c r="AJ2945">
        <f>IF(AH2945="","",VLOOKUP(AH2945,'Сотрудники и ссылки'!A:C,3,0))</f>
        <v>20007746</v>
      </c>
      <c r="AK2945" s="14">
        <v>45805</v>
      </c>
      <c r="AL2945" s="2">
        <f>IF(AK2945="","",AK2945+VLOOKUP(I2945,'Вид исследования'!B:E,4,0))</f>
        <v>45806</v>
      </c>
      <c r="AM2945" s="2">
        <f>IF(AK2945="","",AK2945+VLOOKUP(I2945,'Вид исследования'!B:F,5,0))</f>
        <v>45806</v>
      </c>
      <c r="AN2945" s="14">
        <v>45805</v>
      </c>
      <c r="AP2945" s="11" t="s">
        <v>189</v>
      </c>
      <c r="AQ2945" t="str">
        <f>IFERROR(IF(L2945="","",VLOOKUP(L2945&amp;I2945,Продукция!A:K,11,0)),"обратитесь к админ справочника")</f>
        <v>согласно рекомендациям производителя теста</v>
      </c>
      <c r="AR2945" s="11" t="s">
        <v>4823</v>
      </c>
      <c r="AS2945" t="str">
        <f>IFERROR(IF(L2945="","",VLOOKUP(L2945&amp;I2945,Продукция!A:J,10,0)),"обратитесь к админ справочника")</f>
        <v>инструкция тест- ситема Биочек СК-113</v>
      </c>
      <c r="AT2945" s="11" t="s">
        <v>4823</v>
      </c>
      <c r="AU2945" s="11" t="s">
        <v>4823</v>
      </c>
      <c r="AV2945" s="11" t="s">
        <v>2676</v>
      </c>
      <c r="AW2945" s="11" t="s">
        <v>4824</v>
      </c>
      <c r="AX2945" s="11" t="s">
        <v>372</v>
      </c>
      <c r="AY2945" s="11" t="s">
        <v>1543</v>
      </c>
      <c r="AZ2945" s="11">
        <v>108</v>
      </c>
      <c r="BA2945" s="11">
        <v>39</v>
      </c>
      <c r="BC2945" s="11" t="s">
        <v>4870</v>
      </c>
    </row>
    <row r="2946" spans="1:55" x14ac:dyDescent="0.25">
      <c r="A2946" t="str">
        <f t="shared" si="51"/>
        <v>С/939IBD (BioChek) болезнь Гамборо уровень антител</v>
      </c>
      <c r="B2946" t="str">
        <f>IF(E2946="","",INDEX(Лаборатории!A:A,MATCH('Производственный контроль'!E2946,Лаборатории!B:B,0)))</f>
        <v xml:space="preserve">КУРИНОЕ ЦАРСТВО АО </v>
      </c>
      <c r="C2946" t="str">
        <f>IF(E2946="","",VLOOKUP(E2946,Лаборатории!B:D,3,0))</f>
        <v>U377_CHL</v>
      </c>
      <c r="D2946" s="12">
        <v>45799</v>
      </c>
      <c r="E2946" s="150" t="s">
        <v>793</v>
      </c>
      <c r="F2946" s="11" t="s">
        <v>371</v>
      </c>
      <c r="G2946" s="11" t="s">
        <v>509</v>
      </c>
      <c r="H2946" s="11" t="s">
        <v>262</v>
      </c>
      <c r="I2946" s="11" t="s">
        <v>3415</v>
      </c>
      <c r="J2946" t="str">
        <f>IF(L2946="","",VLOOKUP(L2946,Продукция!B:D,3,0))</f>
        <v>Биологический_материал</v>
      </c>
      <c r="K2946" t="str">
        <f>IF(L2946="","",VLOOKUP(L2946,Продукция!B:C,2,0))</f>
        <v>Сыворотка крови</v>
      </c>
      <c r="L2946" s="155" t="s">
        <v>302</v>
      </c>
      <c r="M2946">
        <f>IF(L2946="","",VLOOKUP(L2946,Продукция!B:L,11,0))</f>
        <v>0</v>
      </c>
      <c r="N2946" s="150" t="s">
        <v>873</v>
      </c>
      <c r="P2946" s="150" t="s">
        <v>340</v>
      </c>
      <c r="Q2946" s="150" t="s">
        <v>854</v>
      </c>
      <c r="R2946" s="153" t="s">
        <v>5116</v>
      </c>
      <c r="S2946" s="11">
        <v>18</v>
      </c>
      <c r="T2946" s="11" t="s">
        <v>5294</v>
      </c>
      <c r="V2946" s="14">
        <v>45797</v>
      </c>
      <c r="Z2946" s="162" t="s">
        <v>4823</v>
      </c>
      <c r="AA2946" s="15">
        <v>0.55902777777777779</v>
      </c>
      <c r="AB2946" t="str">
        <f>IF(L2946="","",VLOOKUP(L2946&amp;I2946,Продукция!A:I,9,0))</f>
        <v>рекомендация производителя набора</v>
      </c>
      <c r="AC2946" s="14">
        <v>45805</v>
      </c>
      <c r="AD2946" s="11" t="s">
        <v>2676</v>
      </c>
      <c r="AE2946" s="11" t="s">
        <v>4823</v>
      </c>
      <c r="AF2946" t="str">
        <f>IF(AD2946="","",VLOOKUP(AD2946,'Сотрудники и ссылки'!A:B,2,0))</f>
        <v>Серолог</v>
      </c>
      <c r="AG2946">
        <f>IF(AD2946="","",VLOOKUP(AD2946,'Сотрудники и ссылки'!A:C,3,0))</f>
        <v>20007746</v>
      </c>
      <c r="AH2946" s="11" t="s">
        <v>2676</v>
      </c>
      <c r="AI2946" t="str">
        <f>IF(AH2946="","",VLOOKUP(AH2946,'Сотрудники и ссылки'!A:B,2,0))</f>
        <v>Серолог</v>
      </c>
      <c r="AJ2946">
        <f>IF(AH2946="","",VLOOKUP(AH2946,'Сотрудники и ссылки'!A:C,3,0))</f>
        <v>20007746</v>
      </c>
      <c r="AK2946" s="14">
        <v>45805</v>
      </c>
      <c r="AL2946" s="2">
        <f>IF(AK2946="","",AK2946+VLOOKUP(I2946,'Вид исследования'!B:E,4,0))</f>
        <v>45806</v>
      </c>
      <c r="AM2946" s="2">
        <f>IF(AK2946="","",AK2946+VLOOKUP(I2946,'Вид исследования'!B:F,5,0))</f>
        <v>45806</v>
      </c>
      <c r="AN2946" s="14">
        <v>45805</v>
      </c>
      <c r="AP2946" s="11" t="s">
        <v>189</v>
      </c>
      <c r="AQ2946" t="str">
        <f>IFERROR(IF(L2946="","",VLOOKUP(L2946&amp;I2946,Продукция!A:K,11,0)),"обратитесь к админ справочника")</f>
        <v>согласно рекомендациям производителя теста</v>
      </c>
      <c r="AR2946" s="11" t="s">
        <v>4823</v>
      </c>
      <c r="AS2946" t="str">
        <f>IFERROR(IF(L2946="","",VLOOKUP(L2946&amp;I2946,Продукция!A:J,10,0)),"обратитесь к админ справочника")</f>
        <v>инструкция тест- ситема Биочек СК-113</v>
      </c>
      <c r="AT2946" s="11" t="s">
        <v>4823</v>
      </c>
      <c r="AU2946" s="11" t="s">
        <v>4823</v>
      </c>
      <c r="AV2946" s="11" t="s">
        <v>2676</v>
      </c>
      <c r="AW2946" s="11" t="s">
        <v>4824</v>
      </c>
      <c r="AX2946" s="11" t="s">
        <v>372</v>
      </c>
      <c r="AY2946" s="11" t="s">
        <v>1539</v>
      </c>
      <c r="AZ2946" s="11">
        <v>108</v>
      </c>
      <c r="BA2946" s="11">
        <v>39</v>
      </c>
      <c r="BC2946" s="11" t="s">
        <v>4870</v>
      </c>
    </row>
    <row r="2947" spans="1:55" x14ac:dyDescent="0.25">
      <c r="A2947" t="str">
        <f t="shared" si="51"/>
        <v>С/939IBD (BioChek) болезнь Гамборо уровень антител</v>
      </c>
      <c r="B2947" t="str">
        <f>IF(E2947="","",INDEX(Лаборатории!A:A,MATCH('Производственный контроль'!E2947,Лаборатории!B:B,0)))</f>
        <v xml:space="preserve">КУРИНОЕ ЦАРСТВО АО </v>
      </c>
      <c r="C2947" t="str">
        <f>IF(E2947="","",VLOOKUP(E2947,Лаборатории!B:D,3,0))</f>
        <v>U377_CHL</v>
      </c>
      <c r="D2947" s="12">
        <v>45799</v>
      </c>
      <c r="E2947" s="150" t="s">
        <v>793</v>
      </c>
      <c r="F2947" s="11" t="s">
        <v>371</v>
      </c>
      <c r="G2947" s="11" t="s">
        <v>509</v>
      </c>
      <c r="H2947" s="11" t="s">
        <v>262</v>
      </c>
      <c r="I2947" s="11" t="s">
        <v>3415</v>
      </c>
      <c r="J2947" t="str">
        <f>IF(L2947="","",VLOOKUP(L2947,Продукция!B:D,3,0))</f>
        <v>Биологический_материал</v>
      </c>
      <c r="K2947" t="str">
        <f>IF(L2947="","",VLOOKUP(L2947,Продукция!B:C,2,0))</f>
        <v>Сыворотка крови</v>
      </c>
      <c r="L2947" s="155" t="s">
        <v>302</v>
      </c>
      <c r="M2947">
        <f>IF(L2947="","",VLOOKUP(L2947,Продукция!B:L,11,0))</f>
        <v>0</v>
      </c>
      <c r="N2947" s="150" t="s">
        <v>873</v>
      </c>
      <c r="P2947" s="150" t="s">
        <v>340</v>
      </c>
      <c r="Q2947" s="150" t="s">
        <v>854</v>
      </c>
      <c r="R2947" s="153" t="s">
        <v>5111</v>
      </c>
      <c r="S2947" s="11">
        <v>18</v>
      </c>
      <c r="T2947" s="11" t="s">
        <v>5294</v>
      </c>
      <c r="V2947" s="14">
        <v>45797</v>
      </c>
      <c r="Z2947" s="162" t="s">
        <v>4823</v>
      </c>
      <c r="AA2947" s="15">
        <v>0.55902777777777779</v>
      </c>
      <c r="AB2947" t="str">
        <f>IF(L2947="","",VLOOKUP(L2947&amp;I2947,Продукция!A:I,9,0))</f>
        <v>рекомендация производителя набора</v>
      </c>
      <c r="AC2947" s="14">
        <v>45805</v>
      </c>
      <c r="AD2947" s="11" t="s">
        <v>2676</v>
      </c>
      <c r="AE2947" s="11" t="s">
        <v>4823</v>
      </c>
      <c r="AF2947" t="str">
        <f>IF(AD2947="","",VLOOKUP(AD2947,'Сотрудники и ссылки'!A:B,2,0))</f>
        <v>Серолог</v>
      </c>
      <c r="AG2947">
        <f>IF(AD2947="","",VLOOKUP(AD2947,'Сотрудники и ссылки'!A:C,3,0))</f>
        <v>20007746</v>
      </c>
      <c r="AH2947" s="11" t="s">
        <v>2676</v>
      </c>
      <c r="AI2947" t="str">
        <f>IF(AH2947="","",VLOOKUP(AH2947,'Сотрудники и ссылки'!A:B,2,0))</f>
        <v>Серолог</v>
      </c>
      <c r="AJ2947">
        <f>IF(AH2947="","",VLOOKUP(AH2947,'Сотрудники и ссылки'!A:C,3,0))</f>
        <v>20007746</v>
      </c>
      <c r="AK2947" s="14">
        <v>45805</v>
      </c>
      <c r="AL2947" s="2">
        <f>IF(AK2947="","",AK2947+VLOOKUP(I2947,'Вид исследования'!B:E,4,0))</f>
        <v>45806</v>
      </c>
      <c r="AM2947" s="2">
        <f>IF(AK2947="","",AK2947+VLOOKUP(I2947,'Вид исследования'!B:F,5,0))</f>
        <v>45806</v>
      </c>
      <c r="AN2947" s="14">
        <v>45805</v>
      </c>
      <c r="AP2947" s="11" t="s">
        <v>189</v>
      </c>
      <c r="AQ2947" t="str">
        <f>IFERROR(IF(L2947="","",VLOOKUP(L2947&amp;I2947,Продукция!A:K,11,0)),"обратитесь к админ справочника")</f>
        <v>согласно рекомендациям производителя теста</v>
      </c>
      <c r="AR2947" s="11" t="s">
        <v>4823</v>
      </c>
      <c r="AS2947" t="str">
        <f>IFERROR(IF(L2947="","",VLOOKUP(L2947&amp;I2947,Продукция!A:J,10,0)),"обратитесь к админ справочника")</f>
        <v>инструкция тест- ситема Биочек СК-113</v>
      </c>
      <c r="AT2947" s="11" t="s">
        <v>4823</v>
      </c>
      <c r="AU2947" s="11" t="s">
        <v>4823</v>
      </c>
      <c r="AV2947" s="11" t="s">
        <v>2676</v>
      </c>
      <c r="AW2947" s="11" t="s">
        <v>4824</v>
      </c>
      <c r="AX2947" s="11" t="s">
        <v>372</v>
      </c>
      <c r="AY2947" s="11" t="s">
        <v>1534</v>
      </c>
      <c r="AZ2947" s="11">
        <v>108</v>
      </c>
      <c r="BA2947" s="11">
        <v>38</v>
      </c>
      <c r="BC2947" s="11" t="s">
        <v>4870</v>
      </c>
    </row>
    <row r="2948" spans="1:55" x14ac:dyDescent="0.25">
      <c r="A2948" t="str">
        <f t="shared" si="51"/>
        <v>С/939IBV (BioChek) инфекционный бронхит уровень антител</v>
      </c>
      <c r="B2948" t="str">
        <f>IF(E2948="","",INDEX(Лаборатории!A:A,MATCH('Производственный контроль'!E2948,Лаборатории!B:B,0)))</f>
        <v xml:space="preserve">КУРИНОЕ ЦАРСТВО АО </v>
      </c>
      <c r="C2948" t="str">
        <f>IF(E2948="","",VLOOKUP(E2948,Лаборатории!B:D,3,0))</f>
        <v>U377_CHL</v>
      </c>
      <c r="D2948" s="12">
        <v>45799</v>
      </c>
      <c r="E2948" s="150" t="s">
        <v>793</v>
      </c>
      <c r="F2948" s="11" t="s">
        <v>371</v>
      </c>
      <c r="G2948" s="11" t="s">
        <v>509</v>
      </c>
      <c r="H2948" s="11" t="s">
        <v>262</v>
      </c>
      <c r="I2948" s="11" t="s">
        <v>3416</v>
      </c>
      <c r="J2948" t="str">
        <f>IF(L2948="","",VLOOKUP(L2948,Продукция!B:D,3,0))</f>
        <v>Биологический_материал</v>
      </c>
      <c r="K2948" t="str">
        <f>IF(L2948="","",VLOOKUP(L2948,Продукция!B:C,2,0))</f>
        <v>Сыворотка крови</v>
      </c>
      <c r="L2948" s="155" t="s">
        <v>302</v>
      </c>
      <c r="M2948">
        <f>IF(L2948="","",VLOOKUP(L2948,Продукция!B:L,11,0))</f>
        <v>0</v>
      </c>
      <c r="N2948" s="150" t="s">
        <v>873</v>
      </c>
      <c r="P2948" s="150" t="s">
        <v>340</v>
      </c>
      <c r="Q2948" s="150" t="s">
        <v>854</v>
      </c>
      <c r="R2948" s="153" t="s">
        <v>5118</v>
      </c>
      <c r="S2948" s="11">
        <v>18</v>
      </c>
      <c r="T2948" s="11" t="s">
        <v>5294</v>
      </c>
      <c r="V2948" s="14">
        <v>45792</v>
      </c>
      <c r="Z2948" s="162" t="s">
        <v>4823</v>
      </c>
      <c r="AA2948" s="15">
        <v>0.55902777777777779</v>
      </c>
      <c r="AB2948" t="str">
        <f>IF(L2948="","",VLOOKUP(L2948&amp;I2948,Продукция!A:I,9,0))</f>
        <v>рекомендация производителя набора</v>
      </c>
      <c r="AC2948" s="14">
        <v>45805</v>
      </c>
      <c r="AD2948" s="11" t="s">
        <v>2676</v>
      </c>
      <c r="AE2948" s="11" t="s">
        <v>4823</v>
      </c>
      <c r="AF2948" t="str">
        <f>IF(AD2948="","",VLOOKUP(AD2948,'Сотрудники и ссылки'!A:B,2,0))</f>
        <v>Серолог</v>
      </c>
      <c r="AG2948">
        <f>IF(AD2948="","",VLOOKUP(AD2948,'Сотрудники и ссылки'!A:C,3,0))</f>
        <v>20007746</v>
      </c>
      <c r="AH2948" s="11" t="s">
        <v>2676</v>
      </c>
      <c r="AI2948" t="str">
        <f>IF(AH2948="","",VLOOKUP(AH2948,'Сотрудники и ссылки'!A:B,2,0))</f>
        <v>Серолог</v>
      </c>
      <c r="AJ2948">
        <f>IF(AH2948="","",VLOOKUP(AH2948,'Сотрудники и ссылки'!A:C,3,0))</f>
        <v>20007746</v>
      </c>
      <c r="AK2948" s="14">
        <v>45805</v>
      </c>
      <c r="AL2948" s="2">
        <f>IF(AK2948="","",AK2948+VLOOKUP(I2948,'Вид исследования'!B:E,4,0))</f>
        <v>45806</v>
      </c>
      <c r="AM2948" s="2">
        <f>IF(AK2948="","",AK2948+VLOOKUP(I2948,'Вид исследования'!B:F,5,0))</f>
        <v>45806</v>
      </c>
      <c r="AN2948" s="14">
        <v>45805</v>
      </c>
      <c r="AP2948" s="11" t="s">
        <v>189</v>
      </c>
      <c r="AQ2948" t="str">
        <f>IFERROR(IF(L2948="","",VLOOKUP(L2948&amp;I2948,Продукция!A:K,11,0)),"обратитесь к админ справочника")</f>
        <v>согласно рекомендациям производителя теста</v>
      </c>
      <c r="AR2948" s="11" t="s">
        <v>4823</v>
      </c>
      <c r="AS2948" t="str">
        <f>IFERROR(IF(L2948="","",VLOOKUP(L2948&amp;I2948,Продукция!A:J,10,0)),"обратитесь к админ справочника")</f>
        <v>инструкция тест- ситема Биочек СК-119</v>
      </c>
      <c r="AT2948" s="11" t="s">
        <v>4823</v>
      </c>
      <c r="AU2948" s="11" t="s">
        <v>4823</v>
      </c>
      <c r="AV2948" s="11" t="s">
        <v>2676</v>
      </c>
      <c r="AW2948" s="11" t="s">
        <v>4824</v>
      </c>
      <c r="AX2948" s="11" t="s">
        <v>372</v>
      </c>
      <c r="AY2948" s="11" t="s">
        <v>1541</v>
      </c>
      <c r="AZ2948" s="11">
        <v>108</v>
      </c>
      <c r="BA2948" s="11">
        <v>38</v>
      </c>
      <c r="BC2948" s="11" t="s">
        <v>4870</v>
      </c>
    </row>
    <row r="2949" spans="1:55" x14ac:dyDescent="0.25">
      <c r="A2949" t="str">
        <f t="shared" si="51"/>
        <v>С/939IBV (BioChek) инфекционный бронхит уровень антител</v>
      </c>
      <c r="B2949" t="str">
        <f>IF(E2949="","",INDEX(Лаборатории!A:A,MATCH('Производственный контроль'!E2949,Лаборатории!B:B,0)))</f>
        <v xml:space="preserve">КУРИНОЕ ЦАРСТВО АО </v>
      </c>
      <c r="C2949" t="str">
        <f>IF(E2949="","",VLOOKUP(E2949,Лаборатории!B:D,3,0))</f>
        <v>U377_CHL</v>
      </c>
      <c r="D2949" s="12">
        <v>45799</v>
      </c>
      <c r="E2949" s="150" t="s">
        <v>793</v>
      </c>
      <c r="F2949" s="11" t="s">
        <v>371</v>
      </c>
      <c r="G2949" s="11" t="s">
        <v>509</v>
      </c>
      <c r="H2949" s="11" t="s">
        <v>262</v>
      </c>
      <c r="I2949" s="11" t="s">
        <v>3416</v>
      </c>
      <c r="J2949" t="str">
        <f>IF(L2949="","",VLOOKUP(L2949,Продукция!B:D,3,0))</f>
        <v>Биологический_материал</v>
      </c>
      <c r="K2949" t="str">
        <f>IF(L2949="","",VLOOKUP(L2949,Продукция!B:C,2,0))</f>
        <v>Сыворотка крови</v>
      </c>
      <c r="L2949" s="155" t="s">
        <v>302</v>
      </c>
      <c r="M2949">
        <f>IF(L2949="","",VLOOKUP(L2949,Продукция!B:L,11,0))</f>
        <v>0</v>
      </c>
      <c r="N2949" s="150" t="s">
        <v>873</v>
      </c>
      <c r="P2949" s="150" t="s">
        <v>340</v>
      </c>
      <c r="Q2949" s="150" t="s">
        <v>854</v>
      </c>
      <c r="R2949" s="153" t="s">
        <v>5120</v>
      </c>
      <c r="S2949" s="11">
        <v>18</v>
      </c>
      <c r="T2949" s="11" t="s">
        <v>5294</v>
      </c>
      <c r="V2949" s="14">
        <v>45795</v>
      </c>
      <c r="Z2949" s="162" t="s">
        <v>4823</v>
      </c>
      <c r="AA2949" s="15">
        <v>0.55902777777777779</v>
      </c>
      <c r="AB2949" t="str">
        <f>IF(L2949="","",VLOOKUP(L2949&amp;I2949,Продукция!A:I,9,0))</f>
        <v>рекомендация производителя набора</v>
      </c>
      <c r="AC2949" s="14">
        <v>45805</v>
      </c>
      <c r="AD2949" s="11" t="s">
        <v>2676</v>
      </c>
      <c r="AE2949" s="11" t="s">
        <v>4823</v>
      </c>
      <c r="AF2949" t="str">
        <f>IF(AD2949="","",VLOOKUP(AD2949,'Сотрудники и ссылки'!A:B,2,0))</f>
        <v>Серолог</v>
      </c>
      <c r="AG2949">
        <f>IF(AD2949="","",VLOOKUP(AD2949,'Сотрудники и ссылки'!A:C,3,0))</f>
        <v>20007746</v>
      </c>
      <c r="AH2949" s="11" t="s">
        <v>2676</v>
      </c>
      <c r="AI2949" t="str">
        <f>IF(AH2949="","",VLOOKUP(AH2949,'Сотрудники и ссылки'!A:B,2,0))</f>
        <v>Серолог</v>
      </c>
      <c r="AJ2949">
        <f>IF(AH2949="","",VLOOKUP(AH2949,'Сотрудники и ссылки'!A:C,3,0))</f>
        <v>20007746</v>
      </c>
      <c r="AK2949" s="14">
        <v>45805</v>
      </c>
      <c r="AL2949" s="2">
        <f>IF(AK2949="","",AK2949+VLOOKUP(I2949,'Вид исследования'!B:E,4,0))</f>
        <v>45806</v>
      </c>
      <c r="AM2949" s="2">
        <f>IF(AK2949="","",AK2949+VLOOKUP(I2949,'Вид исследования'!B:F,5,0))</f>
        <v>45806</v>
      </c>
      <c r="AN2949" s="14">
        <v>45805</v>
      </c>
      <c r="AP2949" s="11" t="s">
        <v>189</v>
      </c>
      <c r="AQ2949" t="str">
        <f>IFERROR(IF(L2949="","",VLOOKUP(L2949&amp;I2949,Продукция!A:K,11,0)),"обратитесь к админ справочника")</f>
        <v>согласно рекомендациям производителя теста</v>
      </c>
      <c r="AR2949" s="11" t="s">
        <v>4823</v>
      </c>
      <c r="AS2949" t="str">
        <f>IFERROR(IF(L2949="","",VLOOKUP(L2949&amp;I2949,Продукция!A:J,10,0)),"обратитесь к админ справочника")</f>
        <v>инструкция тест- ситема Биочек СК-119</v>
      </c>
      <c r="AT2949" s="11" t="s">
        <v>4823</v>
      </c>
      <c r="AU2949" s="11" t="s">
        <v>4823</v>
      </c>
      <c r="AV2949" s="11" t="s">
        <v>2676</v>
      </c>
      <c r="AW2949" s="11" t="s">
        <v>4824</v>
      </c>
      <c r="AX2949" s="11" t="s">
        <v>372</v>
      </c>
      <c r="AY2949" s="11" t="s">
        <v>1543</v>
      </c>
      <c r="AZ2949" s="11">
        <v>108</v>
      </c>
      <c r="BA2949" s="11">
        <v>39</v>
      </c>
      <c r="BC2949" s="11" t="s">
        <v>4870</v>
      </c>
    </row>
    <row r="2950" spans="1:55" x14ac:dyDescent="0.25">
      <c r="A2950" t="str">
        <f t="shared" si="51"/>
        <v>С/939IBV (BioChek) инфекционный бронхит уровень антител</v>
      </c>
      <c r="B2950" t="str">
        <f>IF(E2950="","",INDEX(Лаборатории!A:A,MATCH('Производственный контроль'!E2950,Лаборатории!B:B,0)))</f>
        <v xml:space="preserve">КУРИНОЕ ЦАРСТВО АО </v>
      </c>
      <c r="C2950" t="str">
        <f>IF(E2950="","",VLOOKUP(E2950,Лаборатории!B:D,3,0))</f>
        <v>U377_CHL</v>
      </c>
      <c r="D2950" s="12">
        <v>45799</v>
      </c>
      <c r="E2950" s="150" t="s">
        <v>793</v>
      </c>
      <c r="F2950" s="11" t="s">
        <v>371</v>
      </c>
      <c r="G2950" s="11" t="s">
        <v>509</v>
      </c>
      <c r="H2950" s="11" t="s">
        <v>262</v>
      </c>
      <c r="I2950" s="11" t="s">
        <v>3416</v>
      </c>
      <c r="J2950" t="str">
        <f>IF(L2950="","",VLOOKUP(L2950,Продукция!B:D,3,0))</f>
        <v>Биологический_материал</v>
      </c>
      <c r="K2950" t="str">
        <f>IF(L2950="","",VLOOKUP(L2950,Продукция!B:C,2,0))</f>
        <v>Сыворотка крови</v>
      </c>
      <c r="L2950" s="155" t="s">
        <v>302</v>
      </c>
      <c r="M2950">
        <f>IF(L2950="","",VLOOKUP(L2950,Продукция!B:L,11,0))</f>
        <v>0</v>
      </c>
      <c r="N2950" s="150" t="s">
        <v>873</v>
      </c>
      <c r="P2950" s="150" t="s">
        <v>340</v>
      </c>
      <c r="Q2950" s="150" t="s">
        <v>854</v>
      </c>
      <c r="R2950" s="153" t="s">
        <v>5116</v>
      </c>
      <c r="S2950" s="11">
        <v>18</v>
      </c>
      <c r="T2950" s="11" t="s">
        <v>5294</v>
      </c>
      <c r="V2950" s="14">
        <v>45797</v>
      </c>
      <c r="Z2950" s="162" t="s">
        <v>4823</v>
      </c>
      <c r="AA2950" s="15">
        <v>0.55902777777777779</v>
      </c>
      <c r="AB2950" t="str">
        <f>IF(L2950="","",VLOOKUP(L2950&amp;I2950,Продукция!A:I,9,0))</f>
        <v>рекомендация производителя набора</v>
      </c>
      <c r="AC2950" s="14">
        <v>45805</v>
      </c>
      <c r="AD2950" s="11" t="s">
        <v>2676</v>
      </c>
      <c r="AE2950" s="11" t="s">
        <v>4823</v>
      </c>
      <c r="AF2950" t="str">
        <f>IF(AD2950="","",VLOOKUP(AD2950,'Сотрудники и ссылки'!A:B,2,0))</f>
        <v>Серолог</v>
      </c>
      <c r="AG2950">
        <f>IF(AD2950="","",VLOOKUP(AD2950,'Сотрудники и ссылки'!A:C,3,0))</f>
        <v>20007746</v>
      </c>
      <c r="AH2950" s="11" t="s">
        <v>2676</v>
      </c>
      <c r="AI2950" t="str">
        <f>IF(AH2950="","",VLOOKUP(AH2950,'Сотрудники и ссылки'!A:B,2,0))</f>
        <v>Серолог</v>
      </c>
      <c r="AJ2950">
        <f>IF(AH2950="","",VLOOKUP(AH2950,'Сотрудники и ссылки'!A:C,3,0))</f>
        <v>20007746</v>
      </c>
      <c r="AK2950" s="14">
        <v>45805</v>
      </c>
      <c r="AL2950" s="2">
        <f>IF(AK2950="","",AK2950+VLOOKUP(I2950,'Вид исследования'!B:E,4,0))</f>
        <v>45806</v>
      </c>
      <c r="AM2950" s="2">
        <f>IF(AK2950="","",AK2950+VLOOKUP(I2950,'Вид исследования'!B:F,5,0))</f>
        <v>45806</v>
      </c>
      <c r="AN2950" s="14">
        <v>45805</v>
      </c>
      <c r="AP2950" s="11" t="s">
        <v>189</v>
      </c>
      <c r="AQ2950" t="str">
        <f>IFERROR(IF(L2950="","",VLOOKUP(L2950&amp;I2950,Продукция!A:K,11,0)),"обратитесь к админ справочника")</f>
        <v>согласно рекомендациям производителя теста</v>
      </c>
      <c r="AR2950" s="11" t="s">
        <v>4823</v>
      </c>
      <c r="AS2950" t="str">
        <f>IFERROR(IF(L2950="","",VLOOKUP(L2950&amp;I2950,Продукция!A:J,10,0)),"обратитесь к админ справочника")</f>
        <v>инструкция тест- ситема Биочек СК-119</v>
      </c>
      <c r="AT2950" s="11" t="s">
        <v>4823</v>
      </c>
      <c r="AU2950" s="11" t="s">
        <v>4823</v>
      </c>
      <c r="AV2950" s="11" t="s">
        <v>2676</v>
      </c>
      <c r="AW2950" s="11" t="s">
        <v>4824</v>
      </c>
      <c r="AX2950" s="11" t="s">
        <v>372</v>
      </c>
      <c r="AY2950" s="11" t="s">
        <v>1539</v>
      </c>
      <c r="AZ2950" s="11">
        <v>108</v>
      </c>
      <c r="BA2950" s="11">
        <v>39</v>
      </c>
      <c r="BC2950" s="11" t="s">
        <v>4870</v>
      </c>
    </row>
    <row r="2951" spans="1:55" x14ac:dyDescent="0.25">
      <c r="A2951" t="str">
        <f t="shared" si="51"/>
        <v>С/939IBV (BioChek) инфекционный бронхит уровень антител</v>
      </c>
      <c r="B2951" t="str">
        <f>IF(E2951="","",INDEX(Лаборатории!A:A,MATCH('Производственный контроль'!E2951,Лаборатории!B:B,0)))</f>
        <v xml:space="preserve">КУРИНОЕ ЦАРСТВО АО </v>
      </c>
      <c r="C2951" t="str">
        <f>IF(E2951="","",VLOOKUP(E2951,Лаборатории!B:D,3,0))</f>
        <v>U377_CHL</v>
      </c>
      <c r="D2951" s="12">
        <v>45799</v>
      </c>
      <c r="E2951" s="150" t="s">
        <v>793</v>
      </c>
      <c r="F2951" s="11" t="s">
        <v>371</v>
      </c>
      <c r="G2951" s="11" t="s">
        <v>509</v>
      </c>
      <c r="H2951" s="11" t="s">
        <v>262</v>
      </c>
      <c r="I2951" s="11" t="s">
        <v>3416</v>
      </c>
      <c r="J2951" t="str">
        <f>IF(L2951="","",VLOOKUP(L2951,Продукция!B:D,3,0))</f>
        <v>Биологический_материал</v>
      </c>
      <c r="K2951" t="str">
        <f>IF(L2951="","",VLOOKUP(L2951,Продукция!B:C,2,0))</f>
        <v>Сыворотка крови</v>
      </c>
      <c r="L2951" s="155" t="s">
        <v>302</v>
      </c>
      <c r="M2951">
        <f>IF(L2951="","",VLOOKUP(L2951,Продукция!B:L,11,0))</f>
        <v>0</v>
      </c>
      <c r="N2951" s="150" t="s">
        <v>873</v>
      </c>
      <c r="P2951" s="150" t="s">
        <v>340</v>
      </c>
      <c r="Q2951" s="150" t="s">
        <v>854</v>
      </c>
      <c r="R2951" s="153" t="s">
        <v>5111</v>
      </c>
      <c r="S2951" s="11">
        <v>18</v>
      </c>
      <c r="T2951" s="11" t="s">
        <v>5294</v>
      </c>
      <c r="V2951" s="14">
        <v>45797</v>
      </c>
      <c r="Z2951" s="162" t="s">
        <v>4823</v>
      </c>
      <c r="AA2951" s="15">
        <v>0.55902777777777779</v>
      </c>
      <c r="AB2951" t="str">
        <f>IF(L2951="","",VLOOKUP(L2951&amp;I2951,Продукция!A:I,9,0))</f>
        <v>рекомендация производителя набора</v>
      </c>
      <c r="AC2951" s="14">
        <v>45805</v>
      </c>
      <c r="AD2951" s="11" t="s">
        <v>2676</v>
      </c>
      <c r="AE2951" s="11" t="s">
        <v>4823</v>
      </c>
      <c r="AF2951" t="str">
        <f>IF(AD2951="","",VLOOKUP(AD2951,'Сотрудники и ссылки'!A:B,2,0))</f>
        <v>Серолог</v>
      </c>
      <c r="AG2951">
        <f>IF(AD2951="","",VLOOKUP(AD2951,'Сотрудники и ссылки'!A:C,3,0))</f>
        <v>20007746</v>
      </c>
      <c r="AH2951" s="11" t="s">
        <v>2676</v>
      </c>
      <c r="AI2951" t="str">
        <f>IF(AH2951="","",VLOOKUP(AH2951,'Сотрудники и ссылки'!A:B,2,0))</f>
        <v>Серолог</v>
      </c>
      <c r="AJ2951">
        <f>IF(AH2951="","",VLOOKUP(AH2951,'Сотрудники и ссылки'!A:C,3,0))</f>
        <v>20007746</v>
      </c>
      <c r="AK2951" s="14">
        <v>45805</v>
      </c>
      <c r="AL2951" s="2">
        <f>IF(AK2951="","",AK2951+VLOOKUP(I2951,'Вид исследования'!B:E,4,0))</f>
        <v>45806</v>
      </c>
      <c r="AM2951" s="2">
        <f>IF(AK2951="","",AK2951+VLOOKUP(I2951,'Вид исследования'!B:F,5,0))</f>
        <v>45806</v>
      </c>
      <c r="AN2951" s="14">
        <v>45805</v>
      </c>
      <c r="AP2951" s="11" t="s">
        <v>189</v>
      </c>
      <c r="AQ2951" t="str">
        <f>IFERROR(IF(L2951="","",VLOOKUP(L2951&amp;I2951,Продукция!A:K,11,0)),"обратитесь к админ справочника")</f>
        <v>согласно рекомендациям производителя теста</v>
      </c>
      <c r="AR2951" s="11" t="s">
        <v>4823</v>
      </c>
      <c r="AS2951" t="str">
        <f>IFERROR(IF(L2951="","",VLOOKUP(L2951&amp;I2951,Продукция!A:J,10,0)),"обратитесь к админ справочника")</f>
        <v>инструкция тест- ситема Биочек СК-119</v>
      </c>
      <c r="AT2951" s="11" t="s">
        <v>4823</v>
      </c>
      <c r="AU2951" s="11" t="s">
        <v>4823</v>
      </c>
      <c r="AV2951" s="11" t="s">
        <v>2676</v>
      </c>
      <c r="AW2951" s="11" t="s">
        <v>4824</v>
      </c>
      <c r="AX2951" s="11" t="s">
        <v>372</v>
      </c>
      <c r="AY2951" s="11" t="s">
        <v>1534</v>
      </c>
      <c r="AZ2951" s="11">
        <v>108</v>
      </c>
      <c r="BA2951" s="11">
        <v>38</v>
      </c>
      <c r="BC2951" s="11" t="s">
        <v>4870</v>
      </c>
    </row>
    <row r="2952" spans="1:55" x14ac:dyDescent="0.25">
      <c r="A2952" t="str">
        <f t="shared" si="51"/>
        <v>С/939NDV (BioChek) болезнь Ньюкасла уровень антител</v>
      </c>
      <c r="B2952" t="str">
        <f>IF(E2952="","",INDEX(Лаборатории!A:A,MATCH('Производственный контроль'!E2952,Лаборатории!B:B,0)))</f>
        <v xml:space="preserve">КУРИНОЕ ЦАРСТВО АО </v>
      </c>
      <c r="C2952" t="str">
        <f>IF(E2952="","",VLOOKUP(E2952,Лаборатории!B:D,3,0))</f>
        <v>U377_CHL</v>
      </c>
      <c r="D2952" s="12">
        <v>45799</v>
      </c>
      <c r="E2952" s="150" t="s">
        <v>793</v>
      </c>
      <c r="F2952" s="11" t="s">
        <v>371</v>
      </c>
      <c r="G2952" s="11" t="s">
        <v>509</v>
      </c>
      <c r="H2952" s="11" t="s">
        <v>262</v>
      </c>
      <c r="I2952" s="11" t="s">
        <v>3424</v>
      </c>
      <c r="J2952" t="str">
        <f>IF(L2952="","",VLOOKUP(L2952,Продукция!B:D,3,0))</f>
        <v>Биологический_материал</v>
      </c>
      <c r="K2952" t="str">
        <f>IF(L2952="","",VLOOKUP(L2952,Продукция!B:C,2,0))</f>
        <v>Сыворотка крови</v>
      </c>
      <c r="L2952" s="155" t="s">
        <v>302</v>
      </c>
      <c r="M2952">
        <f>IF(L2952="","",VLOOKUP(L2952,Продукция!B:L,11,0))</f>
        <v>0</v>
      </c>
      <c r="N2952" s="150" t="s">
        <v>873</v>
      </c>
      <c r="P2952" s="150" t="s">
        <v>340</v>
      </c>
      <c r="Q2952" s="150" t="s">
        <v>854</v>
      </c>
      <c r="R2952" s="153" t="s">
        <v>5118</v>
      </c>
      <c r="S2952" s="11">
        <v>18</v>
      </c>
      <c r="T2952" s="11" t="s">
        <v>5294</v>
      </c>
      <c r="V2952" s="14">
        <v>45792</v>
      </c>
      <c r="Z2952" s="162" t="s">
        <v>4823</v>
      </c>
      <c r="AA2952" s="15">
        <v>0.55902777777777779</v>
      </c>
      <c r="AB2952" t="str">
        <f>IF(L2952="","",VLOOKUP(L2952&amp;I2952,Продукция!A:I,9,0))</f>
        <v>рекомендация производителя набора</v>
      </c>
      <c r="AC2952" s="14">
        <v>45805</v>
      </c>
      <c r="AD2952" s="11" t="s">
        <v>2676</v>
      </c>
      <c r="AE2952" s="11" t="s">
        <v>4823</v>
      </c>
      <c r="AF2952" t="str">
        <f>IF(AD2952="","",VLOOKUP(AD2952,'Сотрудники и ссылки'!A:B,2,0))</f>
        <v>Серолог</v>
      </c>
      <c r="AG2952">
        <f>IF(AD2952="","",VLOOKUP(AD2952,'Сотрудники и ссылки'!A:C,3,0))</f>
        <v>20007746</v>
      </c>
      <c r="AH2952" s="11" t="s">
        <v>2676</v>
      </c>
      <c r="AI2952" t="str">
        <f>IF(AH2952="","",VLOOKUP(AH2952,'Сотрудники и ссылки'!A:B,2,0))</f>
        <v>Серолог</v>
      </c>
      <c r="AJ2952">
        <f>IF(AH2952="","",VLOOKUP(AH2952,'Сотрудники и ссылки'!A:C,3,0))</f>
        <v>20007746</v>
      </c>
      <c r="AK2952" s="14">
        <v>45805</v>
      </c>
      <c r="AL2952" s="2">
        <f>IF(AK2952="","",AK2952+VLOOKUP(I2952,'Вид исследования'!B:E,4,0))</f>
        <v>45806</v>
      </c>
      <c r="AM2952" s="2">
        <f>IF(AK2952="","",AK2952+VLOOKUP(I2952,'Вид исследования'!B:F,5,0))</f>
        <v>45806</v>
      </c>
      <c r="AN2952" s="14">
        <v>45805</v>
      </c>
      <c r="AP2952" s="11" t="s">
        <v>189</v>
      </c>
      <c r="AQ2952" t="str">
        <f>IFERROR(IF(L2952="","",VLOOKUP(L2952&amp;I2952,Продукция!A:K,11,0)),"обратитесь к админ справочника")</f>
        <v>согласно рекомендациям производителя теста</v>
      </c>
      <c r="AR2952" s="11" t="s">
        <v>4823</v>
      </c>
      <c r="AS2952" t="str">
        <f>IFERROR(IF(L2952="","",VLOOKUP(L2952&amp;I2952,Продукция!A:J,10,0)),"обратитесь к админ справочника")</f>
        <v>инструкция тест- ситема Биочек СК -116</v>
      </c>
      <c r="AT2952" s="11" t="s">
        <v>4823</v>
      </c>
      <c r="AU2952" s="11" t="s">
        <v>4823</v>
      </c>
      <c r="AV2952" s="11" t="s">
        <v>2676</v>
      </c>
      <c r="AW2952" s="11" t="s">
        <v>4824</v>
      </c>
      <c r="AX2952" s="11" t="s">
        <v>372</v>
      </c>
      <c r="AY2952" s="11" t="s">
        <v>1541</v>
      </c>
      <c r="AZ2952" s="11">
        <v>108</v>
      </c>
      <c r="BA2952" s="11">
        <v>38</v>
      </c>
      <c r="BC2952" s="11" t="s">
        <v>4870</v>
      </c>
    </row>
    <row r="2953" spans="1:55" x14ac:dyDescent="0.25">
      <c r="A2953" t="str">
        <f t="shared" ref="A2953:A3016" si="52">T2953&amp;I2953</f>
        <v>С/939NDV (BioChek) болезнь Ньюкасла уровень антител</v>
      </c>
      <c r="B2953" t="str">
        <f>IF(E2953="","",INDEX(Лаборатории!A:A,MATCH('Производственный контроль'!E2953,Лаборатории!B:B,0)))</f>
        <v xml:space="preserve">КУРИНОЕ ЦАРСТВО АО </v>
      </c>
      <c r="C2953" t="str">
        <f>IF(E2953="","",VLOOKUP(E2953,Лаборатории!B:D,3,0))</f>
        <v>U377_CHL</v>
      </c>
      <c r="D2953" s="12">
        <v>45799</v>
      </c>
      <c r="E2953" s="150" t="s">
        <v>793</v>
      </c>
      <c r="F2953" s="11" t="s">
        <v>371</v>
      </c>
      <c r="G2953" s="11" t="s">
        <v>509</v>
      </c>
      <c r="H2953" s="11" t="s">
        <v>262</v>
      </c>
      <c r="I2953" s="11" t="s">
        <v>3424</v>
      </c>
      <c r="J2953" t="str">
        <f>IF(L2953="","",VLOOKUP(L2953,Продукция!B:D,3,0))</f>
        <v>Биологический_материал</v>
      </c>
      <c r="K2953" t="str">
        <f>IF(L2953="","",VLOOKUP(L2953,Продукция!B:C,2,0))</f>
        <v>Сыворотка крови</v>
      </c>
      <c r="L2953" s="155" t="s">
        <v>302</v>
      </c>
      <c r="M2953">
        <f>IF(L2953="","",VLOOKUP(L2953,Продукция!B:L,11,0))</f>
        <v>0</v>
      </c>
      <c r="N2953" s="150" t="s">
        <v>873</v>
      </c>
      <c r="P2953" s="150" t="s">
        <v>340</v>
      </c>
      <c r="Q2953" s="150" t="s">
        <v>854</v>
      </c>
      <c r="R2953" s="153" t="s">
        <v>5120</v>
      </c>
      <c r="S2953" s="11">
        <v>18</v>
      </c>
      <c r="T2953" s="11" t="s">
        <v>5294</v>
      </c>
      <c r="V2953" s="14">
        <v>45795</v>
      </c>
      <c r="Z2953" s="162" t="s">
        <v>4823</v>
      </c>
      <c r="AA2953" s="15">
        <v>0.55902777777777779</v>
      </c>
      <c r="AB2953" t="str">
        <f>IF(L2953="","",VLOOKUP(L2953&amp;I2953,Продукция!A:I,9,0))</f>
        <v>рекомендация производителя набора</v>
      </c>
      <c r="AC2953" s="14">
        <v>45805</v>
      </c>
      <c r="AD2953" s="11" t="s">
        <v>2676</v>
      </c>
      <c r="AE2953" s="11" t="s">
        <v>4823</v>
      </c>
      <c r="AF2953" t="str">
        <f>IF(AD2953="","",VLOOKUP(AD2953,'Сотрудники и ссылки'!A:B,2,0))</f>
        <v>Серолог</v>
      </c>
      <c r="AG2953">
        <f>IF(AD2953="","",VLOOKUP(AD2953,'Сотрудники и ссылки'!A:C,3,0))</f>
        <v>20007746</v>
      </c>
      <c r="AH2953" s="11" t="s">
        <v>2676</v>
      </c>
      <c r="AI2953" t="str">
        <f>IF(AH2953="","",VLOOKUP(AH2953,'Сотрудники и ссылки'!A:B,2,0))</f>
        <v>Серолог</v>
      </c>
      <c r="AJ2953">
        <f>IF(AH2953="","",VLOOKUP(AH2953,'Сотрудники и ссылки'!A:C,3,0))</f>
        <v>20007746</v>
      </c>
      <c r="AK2953" s="14">
        <v>45805</v>
      </c>
      <c r="AL2953" s="2">
        <f>IF(AK2953="","",AK2953+VLOOKUP(I2953,'Вид исследования'!B:E,4,0))</f>
        <v>45806</v>
      </c>
      <c r="AM2953" s="2">
        <f>IF(AK2953="","",AK2953+VLOOKUP(I2953,'Вид исследования'!B:F,5,0))</f>
        <v>45806</v>
      </c>
      <c r="AN2953" s="14">
        <v>45805</v>
      </c>
      <c r="AP2953" s="11" t="s">
        <v>189</v>
      </c>
      <c r="AQ2953" t="str">
        <f>IFERROR(IF(L2953="","",VLOOKUP(L2953&amp;I2953,Продукция!A:K,11,0)),"обратитесь к админ справочника")</f>
        <v>согласно рекомендациям производителя теста</v>
      </c>
      <c r="AR2953" s="11" t="s">
        <v>4823</v>
      </c>
      <c r="AS2953" t="str">
        <f>IFERROR(IF(L2953="","",VLOOKUP(L2953&amp;I2953,Продукция!A:J,10,0)),"обратитесь к админ справочника")</f>
        <v>инструкция тест- ситема Биочек СК -116</v>
      </c>
      <c r="AT2953" s="11" t="s">
        <v>4823</v>
      </c>
      <c r="AU2953" s="11" t="s">
        <v>4823</v>
      </c>
      <c r="AV2953" s="11" t="s">
        <v>2676</v>
      </c>
      <c r="AW2953" s="11" t="s">
        <v>4824</v>
      </c>
      <c r="AX2953" s="11" t="s">
        <v>372</v>
      </c>
      <c r="AY2953" s="11" t="s">
        <v>1543</v>
      </c>
      <c r="AZ2953" s="11">
        <v>108</v>
      </c>
      <c r="BA2953" s="11">
        <v>39</v>
      </c>
      <c r="BC2953" s="11" t="s">
        <v>4870</v>
      </c>
    </row>
    <row r="2954" spans="1:55" x14ac:dyDescent="0.25">
      <c r="A2954" t="str">
        <f t="shared" si="52"/>
        <v>С/939NDV (BioChek) болезнь Ньюкасла уровень антител</v>
      </c>
      <c r="B2954" t="str">
        <f>IF(E2954="","",INDEX(Лаборатории!A:A,MATCH('Производственный контроль'!E2954,Лаборатории!B:B,0)))</f>
        <v xml:space="preserve">КУРИНОЕ ЦАРСТВО АО </v>
      </c>
      <c r="C2954" t="str">
        <f>IF(E2954="","",VLOOKUP(E2954,Лаборатории!B:D,3,0))</f>
        <v>U377_CHL</v>
      </c>
      <c r="D2954" s="12">
        <v>45799</v>
      </c>
      <c r="E2954" s="150" t="s">
        <v>793</v>
      </c>
      <c r="F2954" s="11" t="s">
        <v>371</v>
      </c>
      <c r="G2954" s="11" t="s">
        <v>509</v>
      </c>
      <c r="H2954" s="11" t="s">
        <v>262</v>
      </c>
      <c r="I2954" s="11" t="s">
        <v>3424</v>
      </c>
      <c r="J2954" t="str">
        <f>IF(L2954="","",VLOOKUP(L2954,Продукция!B:D,3,0))</f>
        <v>Биологический_материал</v>
      </c>
      <c r="K2954" t="str">
        <f>IF(L2954="","",VLOOKUP(L2954,Продукция!B:C,2,0))</f>
        <v>Сыворотка крови</v>
      </c>
      <c r="L2954" s="155" t="s">
        <v>302</v>
      </c>
      <c r="M2954">
        <f>IF(L2954="","",VLOOKUP(L2954,Продукция!B:L,11,0))</f>
        <v>0</v>
      </c>
      <c r="N2954" s="150" t="s">
        <v>873</v>
      </c>
      <c r="P2954" s="150" t="s">
        <v>340</v>
      </c>
      <c r="Q2954" s="150" t="s">
        <v>854</v>
      </c>
      <c r="R2954" s="153" t="s">
        <v>5116</v>
      </c>
      <c r="S2954" s="11">
        <v>18</v>
      </c>
      <c r="T2954" s="11" t="s">
        <v>5294</v>
      </c>
      <c r="V2954" s="14">
        <v>45797</v>
      </c>
      <c r="Z2954" s="162" t="s">
        <v>4823</v>
      </c>
      <c r="AA2954" s="15">
        <v>0.55902777777777779</v>
      </c>
      <c r="AB2954" t="str">
        <f>IF(L2954="","",VLOOKUP(L2954&amp;I2954,Продукция!A:I,9,0))</f>
        <v>рекомендация производителя набора</v>
      </c>
      <c r="AC2954" s="14">
        <v>45805</v>
      </c>
      <c r="AD2954" s="11" t="s">
        <v>2676</v>
      </c>
      <c r="AE2954" s="11" t="s">
        <v>4823</v>
      </c>
      <c r="AF2954" t="str">
        <f>IF(AD2954="","",VLOOKUP(AD2954,'Сотрудники и ссылки'!A:B,2,0))</f>
        <v>Серолог</v>
      </c>
      <c r="AG2954">
        <f>IF(AD2954="","",VLOOKUP(AD2954,'Сотрудники и ссылки'!A:C,3,0))</f>
        <v>20007746</v>
      </c>
      <c r="AH2954" s="11" t="s">
        <v>2676</v>
      </c>
      <c r="AI2954" t="str">
        <f>IF(AH2954="","",VLOOKUP(AH2954,'Сотрудники и ссылки'!A:B,2,0))</f>
        <v>Серолог</v>
      </c>
      <c r="AJ2954">
        <f>IF(AH2954="","",VLOOKUP(AH2954,'Сотрудники и ссылки'!A:C,3,0))</f>
        <v>20007746</v>
      </c>
      <c r="AK2954" s="14">
        <v>45805</v>
      </c>
      <c r="AL2954" s="2">
        <f>IF(AK2954="","",AK2954+VLOOKUP(I2954,'Вид исследования'!B:E,4,0))</f>
        <v>45806</v>
      </c>
      <c r="AM2954" s="2">
        <f>IF(AK2954="","",AK2954+VLOOKUP(I2954,'Вид исследования'!B:F,5,0))</f>
        <v>45806</v>
      </c>
      <c r="AN2954" s="14">
        <v>45805</v>
      </c>
      <c r="AP2954" s="11" t="s">
        <v>189</v>
      </c>
      <c r="AQ2954" t="str">
        <f>IFERROR(IF(L2954="","",VLOOKUP(L2954&amp;I2954,Продукция!A:K,11,0)),"обратитесь к админ справочника")</f>
        <v>согласно рекомендациям производителя теста</v>
      </c>
      <c r="AR2954" s="11" t="s">
        <v>4823</v>
      </c>
      <c r="AS2954" t="str">
        <f>IFERROR(IF(L2954="","",VLOOKUP(L2954&amp;I2954,Продукция!A:J,10,0)),"обратитесь к админ справочника")</f>
        <v>инструкция тест- ситема Биочек СК -116</v>
      </c>
      <c r="AT2954" s="11" t="s">
        <v>4823</v>
      </c>
      <c r="AU2954" s="11" t="s">
        <v>4823</v>
      </c>
      <c r="AV2954" s="11" t="s">
        <v>2676</v>
      </c>
      <c r="AW2954" s="11" t="s">
        <v>4824</v>
      </c>
      <c r="AX2954" s="11" t="s">
        <v>372</v>
      </c>
      <c r="AY2954" s="11" t="s">
        <v>1539</v>
      </c>
      <c r="AZ2954" s="11">
        <v>108</v>
      </c>
      <c r="BA2954" s="11">
        <v>39</v>
      </c>
      <c r="BC2954" s="11" t="s">
        <v>4870</v>
      </c>
    </row>
    <row r="2955" spans="1:55" x14ac:dyDescent="0.25">
      <c r="A2955" t="str">
        <f t="shared" si="52"/>
        <v>С/939NDV (BioChek) болезнь Ньюкасла уровень антител</v>
      </c>
      <c r="B2955" t="str">
        <f>IF(E2955="","",INDEX(Лаборатории!A:A,MATCH('Производственный контроль'!E2955,Лаборатории!B:B,0)))</f>
        <v xml:space="preserve">КУРИНОЕ ЦАРСТВО АО </v>
      </c>
      <c r="C2955" t="str">
        <f>IF(E2955="","",VLOOKUP(E2955,Лаборатории!B:D,3,0))</f>
        <v>U377_CHL</v>
      </c>
      <c r="D2955" s="12">
        <v>45799</v>
      </c>
      <c r="E2955" s="150" t="s">
        <v>793</v>
      </c>
      <c r="F2955" s="11" t="s">
        <v>371</v>
      </c>
      <c r="G2955" s="11" t="s">
        <v>509</v>
      </c>
      <c r="H2955" s="11" t="s">
        <v>262</v>
      </c>
      <c r="I2955" s="11" t="s">
        <v>3424</v>
      </c>
      <c r="J2955" t="str">
        <f>IF(L2955="","",VLOOKUP(L2955,Продукция!B:D,3,0))</f>
        <v>Биологический_материал</v>
      </c>
      <c r="K2955" t="str">
        <f>IF(L2955="","",VLOOKUP(L2955,Продукция!B:C,2,0))</f>
        <v>Сыворотка крови</v>
      </c>
      <c r="L2955" s="155" t="s">
        <v>302</v>
      </c>
      <c r="M2955">
        <f>IF(L2955="","",VLOOKUP(L2955,Продукция!B:L,11,0))</f>
        <v>0</v>
      </c>
      <c r="N2955" s="150" t="s">
        <v>873</v>
      </c>
      <c r="P2955" s="150" t="s">
        <v>340</v>
      </c>
      <c r="Q2955" s="150" t="s">
        <v>854</v>
      </c>
      <c r="R2955" s="153" t="s">
        <v>5111</v>
      </c>
      <c r="S2955" s="11">
        <v>18</v>
      </c>
      <c r="T2955" s="11" t="s">
        <v>5294</v>
      </c>
      <c r="V2955" s="14">
        <v>45797</v>
      </c>
      <c r="Z2955" s="162" t="s">
        <v>4823</v>
      </c>
      <c r="AA2955" s="15">
        <v>0.55902777777777779</v>
      </c>
      <c r="AB2955" t="str">
        <f>IF(L2955="","",VLOOKUP(L2955&amp;I2955,Продукция!A:I,9,0))</f>
        <v>рекомендация производителя набора</v>
      </c>
      <c r="AC2955" s="14">
        <v>45805</v>
      </c>
      <c r="AD2955" s="11" t="s">
        <v>2676</v>
      </c>
      <c r="AE2955" s="11" t="s">
        <v>4823</v>
      </c>
      <c r="AF2955" t="str">
        <f>IF(AD2955="","",VLOOKUP(AD2955,'Сотрудники и ссылки'!A:B,2,0))</f>
        <v>Серолог</v>
      </c>
      <c r="AG2955">
        <f>IF(AD2955="","",VLOOKUP(AD2955,'Сотрудники и ссылки'!A:C,3,0))</f>
        <v>20007746</v>
      </c>
      <c r="AH2955" s="11" t="s">
        <v>2676</v>
      </c>
      <c r="AI2955" t="str">
        <f>IF(AH2955="","",VLOOKUP(AH2955,'Сотрудники и ссылки'!A:B,2,0))</f>
        <v>Серолог</v>
      </c>
      <c r="AJ2955">
        <f>IF(AH2955="","",VLOOKUP(AH2955,'Сотрудники и ссылки'!A:C,3,0))</f>
        <v>20007746</v>
      </c>
      <c r="AK2955" s="14">
        <v>45805</v>
      </c>
      <c r="AL2955" s="2">
        <f>IF(AK2955="","",AK2955+VLOOKUP(I2955,'Вид исследования'!B:E,4,0))</f>
        <v>45806</v>
      </c>
      <c r="AM2955" s="2">
        <f>IF(AK2955="","",AK2955+VLOOKUP(I2955,'Вид исследования'!B:F,5,0))</f>
        <v>45806</v>
      </c>
      <c r="AN2955" s="14">
        <v>45805</v>
      </c>
      <c r="AP2955" s="11" t="s">
        <v>189</v>
      </c>
      <c r="AQ2955" t="str">
        <f>IFERROR(IF(L2955="","",VLOOKUP(L2955&amp;I2955,Продукция!A:K,11,0)),"обратитесь к админ справочника")</f>
        <v>согласно рекомендациям производителя теста</v>
      </c>
      <c r="AR2955" s="11" t="s">
        <v>4823</v>
      </c>
      <c r="AS2955" t="str">
        <f>IFERROR(IF(L2955="","",VLOOKUP(L2955&amp;I2955,Продукция!A:J,10,0)),"обратитесь к админ справочника")</f>
        <v>инструкция тест- ситема Биочек СК -116</v>
      </c>
      <c r="AT2955" s="11" t="s">
        <v>4823</v>
      </c>
      <c r="AU2955" s="11" t="s">
        <v>4823</v>
      </c>
      <c r="AV2955" s="11" t="s">
        <v>2676</v>
      </c>
      <c r="AW2955" s="11" t="s">
        <v>4824</v>
      </c>
      <c r="AX2955" s="11" t="s">
        <v>372</v>
      </c>
      <c r="AY2955" s="11" t="s">
        <v>1534</v>
      </c>
      <c r="AZ2955" s="11">
        <v>108</v>
      </c>
      <c r="BA2955" s="11">
        <v>38</v>
      </c>
      <c r="BC2955" s="11" t="s">
        <v>4870</v>
      </c>
    </row>
    <row r="2956" spans="1:55" x14ac:dyDescent="0.25">
      <c r="A2956" t="str">
        <f t="shared" si="52"/>
        <v>С/939REO (BioChek) реовирус уровень антител</v>
      </c>
      <c r="B2956" t="str">
        <f>IF(E2956="","",INDEX(Лаборатории!A:A,MATCH('Производственный контроль'!E2956,Лаборатории!B:B,0)))</f>
        <v xml:space="preserve">КУРИНОЕ ЦАРСТВО АО </v>
      </c>
      <c r="C2956" t="str">
        <f>IF(E2956="","",VLOOKUP(E2956,Лаборатории!B:D,3,0))</f>
        <v>U377_CHL</v>
      </c>
      <c r="D2956" s="12">
        <v>45799</v>
      </c>
      <c r="E2956" s="150" t="s">
        <v>793</v>
      </c>
      <c r="F2956" s="11" t="s">
        <v>371</v>
      </c>
      <c r="G2956" s="11" t="s">
        <v>509</v>
      </c>
      <c r="H2956" s="11" t="s">
        <v>262</v>
      </c>
      <c r="I2956" s="11" t="s">
        <v>3426</v>
      </c>
      <c r="J2956" t="str">
        <f>IF(L2956="","",VLOOKUP(L2956,Продукция!B:D,3,0))</f>
        <v>Биологический_материал</v>
      </c>
      <c r="K2956" t="str">
        <f>IF(L2956="","",VLOOKUP(L2956,Продукция!B:C,2,0))</f>
        <v>Сыворотка крови</v>
      </c>
      <c r="L2956" s="155" t="s">
        <v>302</v>
      </c>
      <c r="M2956">
        <f>IF(L2956="","",VLOOKUP(L2956,Продукция!B:L,11,0))</f>
        <v>0</v>
      </c>
      <c r="N2956" s="150" t="s">
        <v>873</v>
      </c>
      <c r="P2956" s="150" t="s">
        <v>340</v>
      </c>
      <c r="Q2956" s="150" t="s">
        <v>854</v>
      </c>
      <c r="R2956" s="153" t="s">
        <v>5118</v>
      </c>
      <c r="S2956" s="11">
        <v>18</v>
      </c>
      <c r="T2956" s="11" t="s">
        <v>5294</v>
      </c>
      <c r="V2956" s="14">
        <v>45792</v>
      </c>
      <c r="Z2956" s="162" t="s">
        <v>4823</v>
      </c>
      <c r="AA2956" s="15">
        <v>0.55902777777777779</v>
      </c>
      <c r="AB2956" t="str">
        <f>IF(L2956="","",VLOOKUP(L2956&amp;I2956,Продукция!A:I,9,0))</f>
        <v>рекомендация производителя набора</v>
      </c>
      <c r="AC2956" s="14">
        <v>45805</v>
      </c>
      <c r="AD2956" s="11" t="s">
        <v>2676</v>
      </c>
      <c r="AE2956" s="11" t="s">
        <v>4823</v>
      </c>
      <c r="AF2956" t="str">
        <f>IF(AD2956="","",VLOOKUP(AD2956,'Сотрудники и ссылки'!A:B,2,0))</f>
        <v>Серолог</v>
      </c>
      <c r="AG2956">
        <f>IF(AD2956="","",VLOOKUP(AD2956,'Сотрудники и ссылки'!A:C,3,0))</f>
        <v>20007746</v>
      </c>
      <c r="AH2956" s="11" t="s">
        <v>2676</v>
      </c>
      <c r="AI2956" t="str">
        <f>IF(AH2956="","",VLOOKUP(AH2956,'Сотрудники и ссылки'!A:B,2,0))</f>
        <v>Серолог</v>
      </c>
      <c r="AJ2956">
        <f>IF(AH2956="","",VLOOKUP(AH2956,'Сотрудники и ссылки'!A:C,3,0))</f>
        <v>20007746</v>
      </c>
      <c r="AK2956" s="14">
        <v>45805</v>
      </c>
      <c r="AL2956" s="2">
        <f>IF(AK2956="","",AK2956+VLOOKUP(I2956,'Вид исследования'!B:E,4,0))</f>
        <v>45806</v>
      </c>
      <c r="AM2956" s="2">
        <f>IF(AK2956="","",AK2956+VLOOKUP(I2956,'Вид исследования'!B:F,5,0))</f>
        <v>45806</v>
      </c>
      <c r="AN2956" s="14">
        <v>45805</v>
      </c>
      <c r="AP2956" s="11" t="s">
        <v>189</v>
      </c>
      <c r="AQ2956" t="str">
        <f>IFERROR(IF(L2956="","",VLOOKUP(L2956&amp;I2956,Продукция!A:K,11,0)),"обратитесь к админ справочника")</f>
        <v>согласно рекомендациям производителя теста</v>
      </c>
      <c r="AR2956" s="11" t="s">
        <v>4823</v>
      </c>
      <c r="AS2956" t="str">
        <f>IFERROR(IF(L2956="","",VLOOKUP(L2956&amp;I2956,Продукция!A:J,10,0)),"обратитесь к админ справочника")</f>
        <v>инструкция тест- ситема Биочек СК -110</v>
      </c>
      <c r="AT2956" s="11" t="s">
        <v>4823</v>
      </c>
      <c r="AU2956" s="11" t="s">
        <v>4823</v>
      </c>
      <c r="AV2956" s="11" t="s">
        <v>2676</v>
      </c>
      <c r="AW2956" s="11" t="s">
        <v>4824</v>
      </c>
      <c r="AX2956" s="11" t="s">
        <v>372</v>
      </c>
      <c r="AY2956" s="11" t="s">
        <v>1541</v>
      </c>
      <c r="AZ2956" s="11">
        <v>108</v>
      </c>
      <c r="BA2956" s="11">
        <v>38</v>
      </c>
      <c r="BC2956" s="11" t="s">
        <v>4870</v>
      </c>
    </row>
    <row r="2957" spans="1:55" x14ac:dyDescent="0.25">
      <c r="A2957" t="str">
        <f t="shared" si="52"/>
        <v>С/939REO (BioChek) реовирус уровень антител</v>
      </c>
      <c r="B2957" t="str">
        <f>IF(E2957="","",INDEX(Лаборатории!A:A,MATCH('Производственный контроль'!E2957,Лаборатории!B:B,0)))</f>
        <v xml:space="preserve">КУРИНОЕ ЦАРСТВО АО </v>
      </c>
      <c r="C2957" t="str">
        <f>IF(E2957="","",VLOOKUP(E2957,Лаборатории!B:D,3,0))</f>
        <v>U377_CHL</v>
      </c>
      <c r="D2957" s="12">
        <v>45799</v>
      </c>
      <c r="E2957" s="150" t="s">
        <v>793</v>
      </c>
      <c r="F2957" s="11" t="s">
        <v>371</v>
      </c>
      <c r="G2957" s="11" t="s">
        <v>509</v>
      </c>
      <c r="H2957" s="11" t="s">
        <v>262</v>
      </c>
      <c r="I2957" s="11" t="s">
        <v>3426</v>
      </c>
      <c r="J2957" t="str">
        <f>IF(L2957="","",VLOOKUP(L2957,Продукция!B:D,3,0))</f>
        <v>Биологический_материал</v>
      </c>
      <c r="K2957" t="str">
        <f>IF(L2957="","",VLOOKUP(L2957,Продукция!B:C,2,0))</f>
        <v>Сыворотка крови</v>
      </c>
      <c r="L2957" s="155" t="s">
        <v>302</v>
      </c>
      <c r="M2957">
        <f>IF(L2957="","",VLOOKUP(L2957,Продукция!B:L,11,0))</f>
        <v>0</v>
      </c>
      <c r="N2957" s="150" t="s">
        <v>873</v>
      </c>
      <c r="P2957" s="150" t="s">
        <v>340</v>
      </c>
      <c r="Q2957" s="150" t="s">
        <v>854</v>
      </c>
      <c r="R2957" s="153" t="s">
        <v>5120</v>
      </c>
      <c r="S2957" s="11">
        <v>18</v>
      </c>
      <c r="T2957" s="11" t="s">
        <v>5294</v>
      </c>
      <c r="V2957" s="14">
        <v>45795</v>
      </c>
      <c r="Z2957" s="162" t="s">
        <v>4823</v>
      </c>
      <c r="AA2957" s="15">
        <v>0.55902777777777779</v>
      </c>
      <c r="AB2957" t="str">
        <f>IF(L2957="","",VLOOKUP(L2957&amp;I2957,Продукция!A:I,9,0))</f>
        <v>рекомендация производителя набора</v>
      </c>
      <c r="AC2957" s="14">
        <v>45805</v>
      </c>
      <c r="AD2957" s="11" t="s">
        <v>2676</v>
      </c>
      <c r="AE2957" s="11" t="s">
        <v>4823</v>
      </c>
      <c r="AF2957" t="str">
        <f>IF(AD2957="","",VLOOKUP(AD2957,'Сотрудники и ссылки'!A:B,2,0))</f>
        <v>Серолог</v>
      </c>
      <c r="AG2957">
        <f>IF(AD2957="","",VLOOKUP(AD2957,'Сотрудники и ссылки'!A:C,3,0))</f>
        <v>20007746</v>
      </c>
      <c r="AH2957" s="11" t="s">
        <v>2676</v>
      </c>
      <c r="AI2957" t="str">
        <f>IF(AH2957="","",VLOOKUP(AH2957,'Сотрудники и ссылки'!A:B,2,0))</f>
        <v>Серолог</v>
      </c>
      <c r="AJ2957">
        <f>IF(AH2957="","",VLOOKUP(AH2957,'Сотрудники и ссылки'!A:C,3,0))</f>
        <v>20007746</v>
      </c>
      <c r="AK2957" s="14">
        <v>45805</v>
      </c>
      <c r="AL2957" s="2">
        <f>IF(AK2957="","",AK2957+VLOOKUP(I2957,'Вид исследования'!B:E,4,0))</f>
        <v>45806</v>
      </c>
      <c r="AM2957" s="2">
        <f>IF(AK2957="","",AK2957+VLOOKUP(I2957,'Вид исследования'!B:F,5,0))</f>
        <v>45806</v>
      </c>
      <c r="AN2957" s="14">
        <v>45805</v>
      </c>
      <c r="AP2957" s="11" t="s">
        <v>189</v>
      </c>
      <c r="AQ2957" t="str">
        <f>IFERROR(IF(L2957="","",VLOOKUP(L2957&amp;I2957,Продукция!A:K,11,0)),"обратитесь к админ справочника")</f>
        <v>согласно рекомендациям производителя теста</v>
      </c>
      <c r="AR2957" s="11" t="s">
        <v>4823</v>
      </c>
      <c r="AS2957" t="str">
        <f>IFERROR(IF(L2957="","",VLOOKUP(L2957&amp;I2957,Продукция!A:J,10,0)),"обратитесь к админ справочника")</f>
        <v>инструкция тест- ситема Биочек СК -110</v>
      </c>
      <c r="AT2957" s="11" t="s">
        <v>4823</v>
      </c>
      <c r="AU2957" s="11" t="s">
        <v>4823</v>
      </c>
      <c r="AV2957" s="11" t="s">
        <v>2676</v>
      </c>
      <c r="AW2957" s="11" t="s">
        <v>4824</v>
      </c>
      <c r="AX2957" s="11" t="s">
        <v>372</v>
      </c>
      <c r="AY2957" s="11" t="s">
        <v>1543</v>
      </c>
      <c r="AZ2957" s="11">
        <v>108</v>
      </c>
      <c r="BA2957" s="11">
        <v>39</v>
      </c>
      <c r="BC2957" s="11" t="s">
        <v>4870</v>
      </c>
    </row>
    <row r="2958" spans="1:55" x14ac:dyDescent="0.25">
      <c r="A2958" t="str">
        <f t="shared" si="52"/>
        <v>С/939REO (BioChek) реовирус уровень антител</v>
      </c>
      <c r="B2958" t="str">
        <f>IF(E2958="","",INDEX(Лаборатории!A:A,MATCH('Производственный контроль'!E2958,Лаборатории!B:B,0)))</f>
        <v xml:space="preserve">КУРИНОЕ ЦАРСТВО АО </v>
      </c>
      <c r="C2958" t="str">
        <f>IF(E2958="","",VLOOKUP(E2958,Лаборатории!B:D,3,0))</f>
        <v>U377_CHL</v>
      </c>
      <c r="D2958" s="12">
        <v>45799</v>
      </c>
      <c r="E2958" s="150" t="s">
        <v>793</v>
      </c>
      <c r="F2958" s="11" t="s">
        <v>371</v>
      </c>
      <c r="G2958" s="11" t="s">
        <v>509</v>
      </c>
      <c r="H2958" s="11" t="s">
        <v>262</v>
      </c>
      <c r="I2958" s="11" t="s">
        <v>3426</v>
      </c>
      <c r="J2958" t="str">
        <f>IF(L2958="","",VLOOKUP(L2958,Продукция!B:D,3,0))</f>
        <v>Биологический_материал</v>
      </c>
      <c r="K2958" t="str">
        <f>IF(L2958="","",VLOOKUP(L2958,Продукция!B:C,2,0))</f>
        <v>Сыворотка крови</v>
      </c>
      <c r="L2958" s="155" t="s">
        <v>302</v>
      </c>
      <c r="M2958">
        <f>IF(L2958="","",VLOOKUP(L2958,Продукция!B:L,11,0))</f>
        <v>0</v>
      </c>
      <c r="N2958" s="150" t="s">
        <v>873</v>
      </c>
      <c r="P2958" s="150" t="s">
        <v>340</v>
      </c>
      <c r="Q2958" s="150" t="s">
        <v>854</v>
      </c>
      <c r="R2958" s="153" t="s">
        <v>5116</v>
      </c>
      <c r="S2958" s="11">
        <v>18</v>
      </c>
      <c r="T2958" s="11" t="s">
        <v>5294</v>
      </c>
      <c r="V2958" s="14">
        <v>45797</v>
      </c>
      <c r="Z2958" s="162" t="s">
        <v>4823</v>
      </c>
      <c r="AA2958" s="15">
        <v>0.55902777777777779</v>
      </c>
      <c r="AB2958" t="str">
        <f>IF(L2958="","",VLOOKUP(L2958&amp;I2958,Продукция!A:I,9,0))</f>
        <v>рекомендация производителя набора</v>
      </c>
      <c r="AC2958" s="14">
        <v>45805</v>
      </c>
      <c r="AD2958" s="11" t="s">
        <v>2676</v>
      </c>
      <c r="AE2958" s="11" t="s">
        <v>4823</v>
      </c>
      <c r="AF2958" t="str">
        <f>IF(AD2958="","",VLOOKUP(AD2958,'Сотрудники и ссылки'!A:B,2,0))</f>
        <v>Серолог</v>
      </c>
      <c r="AG2958">
        <f>IF(AD2958="","",VLOOKUP(AD2958,'Сотрудники и ссылки'!A:C,3,0))</f>
        <v>20007746</v>
      </c>
      <c r="AH2958" s="11" t="s">
        <v>2676</v>
      </c>
      <c r="AI2958" t="str">
        <f>IF(AH2958="","",VLOOKUP(AH2958,'Сотрудники и ссылки'!A:B,2,0))</f>
        <v>Серолог</v>
      </c>
      <c r="AJ2958">
        <f>IF(AH2958="","",VLOOKUP(AH2958,'Сотрудники и ссылки'!A:C,3,0))</f>
        <v>20007746</v>
      </c>
      <c r="AK2958" s="14">
        <v>45805</v>
      </c>
      <c r="AL2958" s="2">
        <f>IF(AK2958="","",AK2958+VLOOKUP(I2958,'Вид исследования'!B:E,4,0))</f>
        <v>45806</v>
      </c>
      <c r="AM2958" s="2">
        <f>IF(AK2958="","",AK2958+VLOOKUP(I2958,'Вид исследования'!B:F,5,0))</f>
        <v>45806</v>
      </c>
      <c r="AN2958" s="14">
        <v>45805</v>
      </c>
      <c r="AP2958" s="11" t="s">
        <v>189</v>
      </c>
      <c r="AQ2958" t="str">
        <f>IFERROR(IF(L2958="","",VLOOKUP(L2958&amp;I2958,Продукция!A:K,11,0)),"обратитесь к админ справочника")</f>
        <v>согласно рекомендациям производителя теста</v>
      </c>
      <c r="AR2958" s="11" t="s">
        <v>4823</v>
      </c>
      <c r="AS2958" t="str">
        <f>IFERROR(IF(L2958="","",VLOOKUP(L2958&amp;I2958,Продукция!A:J,10,0)),"обратитесь к админ справочника")</f>
        <v>инструкция тест- ситема Биочек СК -110</v>
      </c>
      <c r="AT2958" s="11" t="s">
        <v>4823</v>
      </c>
      <c r="AU2958" s="11" t="s">
        <v>4823</v>
      </c>
      <c r="AV2958" s="11" t="s">
        <v>2676</v>
      </c>
      <c r="AW2958" s="11" t="s">
        <v>4824</v>
      </c>
      <c r="AX2958" s="11" t="s">
        <v>372</v>
      </c>
      <c r="AY2958" s="11" t="s">
        <v>1539</v>
      </c>
      <c r="AZ2958" s="11">
        <v>108</v>
      </c>
      <c r="BA2958" s="11">
        <v>39</v>
      </c>
      <c r="BC2958" s="11" t="s">
        <v>4870</v>
      </c>
    </row>
    <row r="2959" spans="1:55" x14ac:dyDescent="0.25">
      <c r="A2959" t="str">
        <f t="shared" si="52"/>
        <v>С/939REO (BioChek) реовирус уровень антител</v>
      </c>
      <c r="B2959" t="str">
        <f>IF(E2959="","",INDEX(Лаборатории!A:A,MATCH('Производственный контроль'!E2959,Лаборатории!B:B,0)))</f>
        <v xml:space="preserve">КУРИНОЕ ЦАРСТВО АО </v>
      </c>
      <c r="C2959" t="str">
        <f>IF(E2959="","",VLOOKUP(E2959,Лаборатории!B:D,3,0))</f>
        <v>U377_CHL</v>
      </c>
      <c r="D2959" s="12">
        <v>45799</v>
      </c>
      <c r="E2959" s="150" t="s">
        <v>793</v>
      </c>
      <c r="F2959" s="11" t="s">
        <v>371</v>
      </c>
      <c r="G2959" s="11" t="s">
        <v>509</v>
      </c>
      <c r="H2959" s="11" t="s">
        <v>262</v>
      </c>
      <c r="I2959" s="11" t="s">
        <v>3426</v>
      </c>
      <c r="J2959" t="str">
        <f>IF(L2959="","",VLOOKUP(L2959,Продукция!B:D,3,0))</f>
        <v>Биологический_материал</v>
      </c>
      <c r="K2959" t="str">
        <f>IF(L2959="","",VLOOKUP(L2959,Продукция!B:C,2,0))</f>
        <v>Сыворотка крови</v>
      </c>
      <c r="L2959" s="155" t="s">
        <v>302</v>
      </c>
      <c r="M2959">
        <f>IF(L2959="","",VLOOKUP(L2959,Продукция!B:L,11,0))</f>
        <v>0</v>
      </c>
      <c r="N2959" s="150" t="s">
        <v>873</v>
      </c>
      <c r="P2959" s="150" t="s">
        <v>340</v>
      </c>
      <c r="Q2959" s="150" t="s">
        <v>854</v>
      </c>
      <c r="R2959" s="153" t="s">
        <v>5111</v>
      </c>
      <c r="S2959" s="11">
        <v>18</v>
      </c>
      <c r="T2959" s="11" t="s">
        <v>5294</v>
      </c>
      <c r="V2959" s="14">
        <v>45797</v>
      </c>
      <c r="Z2959" s="162" t="s">
        <v>4823</v>
      </c>
      <c r="AA2959" s="15">
        <v>0.55902777777777779</v>
      </c>
      <c r="AB2959" t="str">
        <f>IF(L2959="","",VLOOKUP(L2959&amp;I2959,Продукция!A:I,9,0))</f>
        <v>рекомендация производителя набора</v>
      </c>
      <c r="AC2959" s="14">
        <v>45805</v>
      </c>
      <c r="AD2959" s="11" t="s">
        <v>2676</v>
      </c>
      <c r="AE2959" s="11" t="s">
        <v>4823</v>
      </c>
      <c r="AF2959" t="str">
        <f>IF(AD2959="","",VLOOKUP(AD2959,'Сотрудники и ссылки'!A:B,2,0))</f>
        <v>Серолог</v>
      </c>
      <c r="AG2959">
        <f>IF(AD2959="","",VLOOKUP(AD2959,'Сотрудники и ссылки'!A:C,3,0))</f>
        <v>20007746</v>
      </c>
      <c r="AH2959" s="11" t="s">
        <v>2676</v>
      </c>
      <c r="AI2959" t="str">
        <f>IF(AH2959="","",VLOOKUP(AH2959,'Сотрудники и ссылки'!A:B,2,0))</f>
        <v>Серолог</v>
      </c>
      <c r="AJ2959">
        <f>IF(AH2959="","",VLOOKUP(AH2959,'Сотрудники и ссылки'!A:C,3,0))</f>
        <v>20007746</v>
      </c>
      <c r="AK2959" s="14">
        <v>45805</v>
      </c>
      <c r="AL2959" s="2">
        <f>IF(AK2959="","",AK2959+VLOOKUP(I2959,'Вид исследования'!B:E,4,0))</f>
        <v>45806</v>
      </c>
      <c r="AM2959" s="2">
        <f>IF(AK2959="","",AK2959+VLOOKUP(I2959,'Вид исследования'!B:F,5,0))</f>
        <v>45806</v>
      </c>
      <c r="AN2959" s="14">
        <v>45805</v>
      </c>
      <c r="AP2959" s="11" t="s">
        <v>189</v>
      </c>
      <c r="AQ2959" t="str">
        <f>IFERROR(IF(L2959="","",VLOOKUP(L2959&amp;I2959,Продукция!A:K,11,0)),"обратитесь к админ справочника")</f>
        <v>согласно рекомендациям производителя теста</v>
      </c>
      <c r="AR2959" s="11" t="s">
        <v>4823</v>
      </c>
      <c r="AS2959" t="str">
        <f>IFERROR(IF(L2959="","",VLOOKUP(L2959&amp;I2959,Продукция!A:J,10,0)),"обратитесь к админ справочника")</f>
        <v>инструкция тест- ситема Биочек СК -110</v>
      </c>
      <c r="AT2959" s="11" t="s">
        <v>4823</v>
      </c>
      <c r="AU2959" s="11" t="s">
        <v>4823</v>
      </c>
      <c r="AV2959" s="11" t="s">
        <v>2676</v>
      </c>
      <c r="AW2959" s="11" t="s">
        <v>4824</v>
      </c>
      <c r="AX2959" s="11" t="s">
        <v>372</v>
      </c>
      <c r="AY2959" s="11" t="s">
        <v>1534</v>
      </c>
      <c r="AZ2959" s="11">
        <v>108</v>
      </c>
      <c r="BA2959" s="11">
        <v>38</v>
      </c>
      <c r="BC2959" s="11" t="s">
        <v>4870</v>
      </c>
    </row>
    <row r="2960" spans="1:55" x14ac:dyDescent="0.25">
      <c r="A2960" t="str">
        <f t="shared" si="52"/>
        <v xml:space="preserve">С/939CAV (BioChek) анемия уровень антител </v>
      </c>
      <c r="B2960" t="str">
        <f>IF(E2960="","",INDEX(Лаборатории!A:A,MATCH('Производственный контроль'!E2960,Лаборатории!B:B,0)))</f>
        <v xml:space="preserve">КУРИНОЕ ЦАРСТВО АО </v>
      </c>
      <c r="C2960" t="str">
        <f>IF(E2960="","",VLOOKUP(E2960,Лаборатории!B:D,3,0))</f>
        <v>U377_CHL</v>
      </c>
      <c r="D2960" s="12">
        <v>45799</v>
      </c>
      <c r="E2960" s="150" t="s">
        <v>793</v>
      </c>
      <c r="F2960" s="11" t="s">
        <v>371</v>
      </c>
      <c r="G2960" s="11" t="s">
        <v>509</v>
      </c>
      <c r="H2960" s="11" t="s">
        <v>262</v>
      </c>
      <c r="I2960" s="11" t="s">
        <v>3412</v>
      </c>
      <c r="J2960" t="str">
        <f>IF(L2960="","",VLOOKUP(L2960,Продукция!B:D,3,0))</f>
        <v>Биологический_материал</v>
      </c>
      <c r="K2960" t="str">
        <f>IF(L2960="","",VLOOKUP(L2960,Продукция!B:C,2,0))</f>
        <v>Сыворотка крови</v>
      </c>
      <c r="L2960" s="155" t="s">
        <v>302</v>
      </c>
      <c r="M2960">
        <f>IF(L2960="","",VLOOKUP(L2960,Продукция!B:L,11,0))</f>
        <v>0</v>
      </c>
      <c r="N2960" s="150" t="s">
        <v>873</v>
      </c>
      <c r="P2960" s="150" t="s">
        <v>340</v>
      </c>
      <c r="Q2960" s="150" t="s">
        <v>854</v>
      </c>
      <c r="R2960" s="153" t="s">
        <v>5118</v>
      </c>
      <c r="S2960" s="11">
        <v>18</v>
      </c>
      <c r="T2960" s="11" t="s">
        <v>5294</v>
      </c>
      <c r="V2960" s="14">
        <v>45792</v>
      </c>
      <c r="Z2960" s="162" t="s">
        <v>4823</v>
      </c>
      <c r="AA2960" s="15">
        <v>0.55902777777777779</v>
      </c>
      <c r="AB2960" t="str">
        <f>IF(L2960="","",VLOOKUP(L2960&amp;I2960,Продукция!A:I,9,0))</f>
        <v>рекомендация производителя набора</v>
      </c>
      <c r="AC2960" s="14">
        <v>45805</v>
      </c>
      <c r="AD2960" s="11" t="s">
        <v>2673</v>
      </c>
      <c r="AE2960" s="11" t="s">
        <v>4823</v>
      </c>
      <c r="AF2960" t="str">
        <f>IF(AD2960="","",VLOOKUP(AD2960,'Сотрудники и ссылки'!A:B,2,0))</f>
        <v>Серолог</v>
      </c>
      <c r="AG2960">
        <f>IF(AD2960="","",VLOOKUP(AD2960,'Сотрудники и ссылки'!A:C,3,0))</f>
        <v>20001771</v>
      </c>
      <c r="AH2960" s="11" t="s">
        <v>2673</v>
      </c>
      <c r="AI2960" t="str">
        <f>IF(AH2960="","",VLOOKUP(AH2960,'Сотрудники и ссылки'!A:B,2,0))</f>
        <v>Серолог</v>
      </c>
      <c r="AJ2960">
        <f>IF(AH2960="","",VLOOKUP(AH2960,'Сотрудники и ссылки'!A:C,3,0))</f>
        <v>20001771</v>
      </c>
      <c r="AK2960" s="14">
        <v>45805</v>
      </c>
      <c r="AL2960" s="2">
        <f>IF(AK2960="","",AK2960+VLOOKUP(I2960,'Вид исследования'!B:E,4,0))</f>
        <v>45806</v>
      </c>
      <c r="AM2960" s="2">
        <f>IF(AK2960="","",AK2960+VLOOKUP(I2960,'Вид исследования'!B:F,5,0))</f>
        <v>45806</v>
      </c>
      <c r="AN2960" s="14">
        <v>45805</v>
      </c>
      <c r="AP2960" s="11" t="s">
        <v>189</v>
      </c>
      <c r="AQ2960" t="str">
        <f>IFERROR(IF(L2960="","",VLOOKUP(L2960&amp;I2960,Продукция!A:K,11,0)),"обратитесь к админ справочника")</f>
        <v>согласно рекомендациям производителя теста</v>
      </c>
      <c r="AR2960" s="11" t="s">
        <v>4823</v>
      </c>
      <c r="AS2960" t="str">
        <f>IFERROR(IF(L2960="","",VLOOKUP(L2960&amp;I2960,Продукция!A:J,10,0)),"обратитесь к админ справочника")</f>
        <v>инструкция тест- ситема Биочек СК -126</v>
      </c>
      <c r="AT2960" s="11" t="s">
        <v>4823</v>
      </c>
      <c r="AU2960" s="11" t="s">
        <v>4823</v>
      </c>
      <c r="AV2960" s="11" t="s">
        <v>2673</v>
      </c>
      <c r="AW2960" s="11" t="s">
        <v>4824</v>
      </c>
      <c r="AX2960" s="11" t="s">
        <v>372</v>
      </c>
      <c r="AY2960" s="11" t="s">
        <v>1541</v>
      </c>
      <c r="AZ2960" s="11">
        <v>108</v>
      </c>
      <c r="BA2960" s="11">
        <v>38</v>
      </c>
      <c r="BC2960" s="11" t="s">
        <v>4870</v>
      </c>
    </row>
    <row r="2961" spans="1:55" x14ac:dyDescent="0.25">
      <c r="A2961" t="str">
        <f t="shared" si="52"/>
        <v xml:space="preserve">С/939CAV (BioChek) анемия уровень антител </v>
      </c>
      <c r="B2961" t="str">
        <f>IF(E2961="","",INDEX(Лаборатории!A:A,MATCH('Производственный контроль'!E2961,Лаборатории!B:B,0)))</f>
        <v xml:space="preserve">КУРИНОЕ ЦАРСТВО АО </v>
      </c>
      <c r="C2961" t="str">
        <f>IF(E2961="","",VLOOKUP(E2961,Лаборатории!B:D,3,0))</f>
        <v>U377_CHL</v>
      </c>
      <c r="D2961" s="12">
        <v>45799</v>
      </c>
      <c r="E2961" s="150" t="s">
        <v>793</v>
      </c>
      <c r="F2961" s="11" t="s">
        <v>371</v>
      </c>
      <c r="G2961" s="11" t="s">
        <v>509</v>
      </c>
      <c r="H2961" s="11" t="s">
        <v>262</v>
      </c>
      <c r="I2961" s="11" t="s">
        <v>3412</v>
      </c>
      <c r="J2961" t="str">
        <f>IF(L2961="","",VLOOKUP(L2961,Продукция!B:D,3,0))</f>
        <v>Биологический_материал</v>
      </c>
      <c r="K2961" t="str">
        <f>IF(L2961="","",VLOOKUP(L2961,Продукция!B:C,2,0))</f>
        <v>Сыворотка крови</v>
      </c>
      <c r="L2961" s="155" t="s">
        <v>302</v>
      </c>
      <c r="M2961">
        <f>IF(L2961="","",VLOOKUP(L2961,Продукция!B:L,11,0))</f>
        <v>0</v>
      </c>
      <c r="N2961" s="150" t="s">
        <v>873</v>
      </c>
      <c r="P2961" s="150" t="s">
        <v>340</v>
      </c>
      <c r="Q2961" s="150" t="s">
        <v>854</v>
      </c>
      <c r="R2961" s="153" t="s">
        <v>5120</v>
      </c>
      <c r="S2961" s="11">
        <v>18</v>
      </c>
      <c r="T2961" s="11" t="s">
        <v>5294</v>
      </c>
      <c r="V2961" s="14">
        <v>45795</v>
      </c>
      <c r="Z2961" s="162" t="s">
        <v>4823</v>
      </c>
      <c r="AA2961" s="15">
        <v>0.55902777777777779</v>
      </c>
      <c r="AB2961" t="str">
        <f>IF(L2961="","",VLOOKUP(L2961&amp;I2961,Продукция!A:I,9,0))</f>
        <v>рекомендация производителя набора</v>
      </c>
      <c r="AC2961" s="14">
        <v>45805</v>
      </c>
      <c r="AD2961" s="11" t="s">
        <v>2673</v>
      </c>
      <c r="AE2961" s="11" t="s">
        <v>4823</v>
      </c>
      <c r="AF2961" t="str">
        <f>IF(AD2961="","",VLOOKUP(AD2961,'Сотрудники и ссылки'!A:B,2,0))</f>
        <v>Серолог</v>
      </c>
      <c r="AG2961">
        <f>IF(AD2961="","",VLOOKUP(AD2961,'Сотрудники и ссылки'!A:C,3,0))</f>
        <v>20001771</v>
      </c>
      <c r="AH2961" s="11" t="s">
        <v>2673</v>
      </c>
      <c r="AI2961" t="str">
        <f>IF(AH2961="","",VLOOKUP(AH2961,'Сотрудники и ссылки'!A:B,2,0))</f>
        <v>Серолог</v>
      </c>
      <c r="AJ2961">
        <f>IF(AH2961="","",VLOOKUP(AH2961,'Сотрудники и ссылки'!A:C,3,0))</f>
        <v>20001771</v>
      </c>
      <c r="AK2961" s="14">
        <v>45805</v>
      </c>
      <c r="AL2961" s="2">
        <f>IF(AK2961="","",AK2961+VLOOKUP(I2961,'Вид исследования'!B:E,4,0))</f>
        <v>45806</v>
      </c>
      <c r="AM2961" s="2">
        <f>IF(AK2961="","",AK2961+VLOOKUP(I2961,'Вид исследования'!B:F,5,0))</f>
        <v>45806</v>
      </c>
      <c r="AN2961" s="14">
        <v>45805</v>
      </c>
      <c r="AP2961" s="11" t="s">
        <v>189</v>
      </c>
      <c r="AQ2961" t="str">
        <f>IFERROR(IF(L2961="","",VLOOKUP(L2961&amp;I2961,Продукция!A:K,11,0)),"обратитесь к админ справочника")</f>
        <v>согласно рекомендациям производителя теста</v>
      </c>
      <c r="AR2961" s="11" t="s">
        <v>4823</v>
      </c>
      <c r="AS2961" t="str">
        <f>IFERROR(IF(L2961="","",VLOOKUP(L2961&amp;I2961,Продукция!A:J,10,0)),"обратитесь к админ справочника")</f>
        <v>инструкция тест- ситема Биочек СК -126</v>
      </c>
      <c r="AT2961" s="11" t="s">
        <v>4823</v>
      </c>
      <c r="AU2961" s="11" t="s">
        <v>4823</v>
      </c>
      <c r="AV2961" s="11" t="s">
        <v>2673</v>
      </c>
      <c r="AW2961" s="11" t="s">
        <v>4824</v>
      </c>
      <c r="AX2961" s="11" t="s">
        <v>372</v>
      </c>
      <c r="AY2961" s="11" t="s">
        <v>1543</v>
      </c>
      <c r="AZ2961" s="11">
        <v>108</v>
      </c>
      <c r="BA2961" s="11">
        <v>39</v>
      </c>
      <c r="BC2961" s="11" t="s">
        <v>4870</v>
      </c>
    </row>
    <row r="2962" spans="1:55" x14ac:dyDescent="0.25">
      <c r="A2962" t="str">
        <f t="shared" si="52"/>
        <v xml:space="preserve">С/939CAV (BioChek) анемия уровень антител </v>
      </c>
      <c r="B2962" t="str">
        <f>IF(E2962="","",INDEX(Лаборатории!A:A,MATCH('Производственный контроль'!E2962,Лаборатории!B:B,0)))</f>
        <v xml:space="preserve">КУРИНОЕ ЦАРСТВО АО </v>
      </c>
      <c r="C2962" t="str">
        <f>IF(E2962="","",VLOOKUP(E2962,Лаборатории!B:D,3,0))</f>
        <v>U377_CHL</v>
      </c>
      <c r="D2962" s="12">
        <v>45799</v>
      </c>
      <c r="E2962" s="150" t="s">
        <v>793</v>
      </c>
      <c r="F2962" s="11" t="s">
        <v>371</v>
      </c>
      <c r="G2962" s="11" t="s">
        <v>509</v>
      </c>
      <c r="H2962" s="11" t="s">
        <v>262</v>
      </c>
      <c r="I2962" s="11" t="s">
        <v>3412</v>
      </c>
      <c r="J2962" t="str">
        <f>IF(L2962="","",VLOOKUP(L2962,Продукция!B:D,3,0))</f>
        <v>Биологический_материал</v>
      </c>
      <c r="K2962" t="str">
        <f>IF(L2962="","",VLOOKUP(L2962,Продукция!B:C,2,0))</f>
        <v>Сыворотка крови</v>
      </c>
      <c r="L2962" s="155" t="s">
        <v>302</v>
      </c>
      <c r="M2962">
        <f>IF(L2962="","",VLOOKUP(L2962,Продукция!B:L,11,0))</f>
        <v>0</v>
      </c>
      <c r="N2962" s="150" t="s">
        <v>873</v>
      </c>
      <c r="P2962" s="150" t="s">
        <v>340</v>
      </c>
      <c r="Q2962" s="150" t="s">
        <v>854</v>
      </c>
      <c r="R2962" s="153" t="s">
        <v>5116</v>
      </c>
      <c r="S2962" s="11">
        <v>18</v>
      </c>
      <c r="T2962" s="11" t="s">
        <v>5294</v>
      </c>
      <c r="V2962" s="14">
        <v>45797</v>
      </c>
      <c r="Z2962" s="162" t="s">
        <v>4823</v>
      </c>
      <c r="AA2962" s="15">
        <v>0.55902777777777779</v>
      </c>
      <c r="AB2962" t="str">
        <f>IF(L2962="","",VLOOKUP(L2962&amp;I2962,Продукция!A:I,9,0))</f>
        <v>рекомендация производителя набора</v>
      </c>
      <c r="AC2962" s="14">
        <v>45805</v>
      </c>
      <c r="AD2962" s="11" t="s">
        <v>2673</v>
      </c>
      <c r="AE2962" s="11" t="s">
        <v>4823</v>
      </c>
      <c r="AF2962" t="str">
        <f>IF(AD2962="","",VLOOKUP(AD2962,'Сотрудники и ссылки'!A:B,2,0))</f>
        <v>Серолог</v>
      </c>
      <c r="AG2962">
        <f>IF(AD2962="","",VLOOKUP(AD2962,'Сотрудники и ссылки'!A:C,3,0))</f>
        <v>20001771</v>
      </c>
      <c r="AH2962" s="11" t="s">
        <v>2673</v>
      </c>
      <c r="AI2962" t="str">
        <f>IF(AH2962="","",VLOOKUP(AH2962,'Сотрудники и ссылки'!A:B,2,0))</f>
        <v>Серолог</v>
      </c>
      <c r="AJ2962">
        <f>IF(AH2962="","",VLOOKUP(AH2962,'Сотрудники и ссылки'!A:C,3,0))</f>
        <v>20001771</v>
      </c>
      <c r="AK2962" s="14">
        <v>45805</v>
      </c>
      <c r="AL2962" s="2">
        <f>IF(AK2962="","",AK2962+VLOOKUP(I2962,'Вид исследования'!B:E,4,0))</f>
        <v>45806</v>
      </c>
      <c r="AM2962" s="2">
        <f>IF(AK2962="","",AK2962+VLOOKUP(I2962,'Вид исследования'!B:F,5,0))</f>
        <v>45806</v>
      </c>
      <c r="AN2962" s="14">
        <v>45805</v>
      </c>
      <c r="AP2962" s="11" t="s">
        <v>189</v>
      </c>
      <c r="AQ2962" t="str">
        <f>IFERROR(IF(L2962="","",VLOOKUP(L2962&amp;I2962,Продукция!A:K,11,0)),"обратитесь к админ справочника")</f>
        <v>согласно рекомендациям производителя теста</v>
      </c>
      <c r="AR2962" s="11" t="s">
        <v>4823</v>
      </c>
      <c r="AS2962" t="str">
        <f>IFERROR(IF(L2962="","",VLOOKUP(L2962&amp;I2962,Продукция!A:J,10,0)),"обратитесь к админ справочника")</f>
        <v>инструкция тест- ситема Биочек СК -126</v>
      </c>
      <c r="AT2962" s="11" t="s">
        <v>4823</v>
      </c>
      <c r="AU2962" s="11" t="s">
        <v>4823</v>
      </c>
      <c r="AV2962" s="11" t="s">
        <v>2673</v>
      </c>
      <c r="AW2962" s="11" t="s">
        <v>4824</v>
      </c>
      <c r="AX2962" s="11" t="s">
        <v>372</v>
      </c>
      <c r="AY2962" s="11" t="s">
        <v>1539</v>
      </c>
      <c r="AZ2962" s="11">
        <v>108</v>
      </c>
      <c r="BA2962" s="11">
        <v>39</v>
      </c>
      <c r="BC2962" s="11" t="s">
        <v>4870</v>
      </c>
    </row>
    <row r="2963" spans="1:55" x14ac:dyDescent="0.25">
      <c r="A2963" t="str">
        <f t="shared" si="52"/>
        <v xml:space="preserve">С/939CAV (BioChek) анемия уровень антител </v>
      </c>
      <c r="B2963" t="str">
        <f>IF(E2963="","",INDEX(Лаборатории!A:A,MATCH('Производственный контроль'!E2963,Лаборатории!B:B,0)))</f>
        <v xml:space="preserve">КУРИНОЕ ЦАРСТВО АО </v>
      </c>
      <c r="C2963" t="str">
        <f>IF(E2963="","",VLOOKUP(E2963,Лаборатории!B:D,3,0))</f>
        <v>U377_CHL</v>
      </c>
      <c r="D2963" s="12">
        <v>45799</v>
      </c>
      <c r="E2963" s="150" t="s">
        <v>793</v>
      </c>
      <c r="F2963" s="11" t="s">
        <v>371</v>
      </c>
      <c r="G2963" s="11" t="s">
        <v>509</v>
      </c>
      <c r="H2963" s="11" t="s">
        <v>262</v>
      </c>
      <c r="I2963" s="11" t="s">
        <v>3412</v>
      </c>
      <c r="J2963" t="str">
        <f>IF(L2963="","",VLOOKUP(L2963,Продукция!B:D,3,0))</f>
        <v>Биологический_материал</v>
      </c>
      <c r="K2963" t="str">
        <f>IF(L2963="","",VLOOKUP(L2963,Продукция!B:C,2,0))</f>
        <v>Сыворотка крови</v>
      </c>
      <c r="L2963" s="155" t="s">
        <v>302</v>
      </c>
      <c r="M2963">
        <f>IF(L2963="","",VLOOKUP(L2963,Продукция!B:L,11,0))</f>
        <v>0</v>
      </c>
      <c r="N2963" s="150" t="s">
        <v>873</v>
      </c>
      <c r="P2963" s="150" t="s">
        <v>340</v>
      </c>
      <c r="Q2963" s="150" t="s">
        <v>854</v>
      </c>
      <c r="R2963" s="153" t="s">
        <v>5111</v>
      </c>
      <c r="S2963" s="11">
        <v>18</v>
      </c>
      <c r="T2963" s="11" t="s">
        <v>5294</v>
      </c>
      <c r="V2963" s="14">
        <v>45797</v>
      </c>
      <c r="Z2963" s="162" t="s">
        <v>4823</v>
      </c>
      <c r="AA2963" s="15">
        <v>0.55902777777777779</v>
      </c>
      <c r="AB2963" t="str">
        <f>IF(L2963="","",VLOOKUP(L2963&amp;I2963,Продукция!A:I,9,0))</f>
        <v>рекомендация производителя набора</v>
      </c>
      <c r="AC2963" s="14">
        <v>45805</v>
      </c>
      <c r="AD2963" s="11" t="s">
        <v>2673</v>
      </c>
      <c r="AE2963" s="11" t="s">
        <v>4823</v>
      </c>
      <c r="AF2963" t="str">
        <f>IF(AD2963="","",VLOOKUP(AD2963,'Сотрудники и ссылки'!A:B,2,0))</f>
        <v>Серолог</v>
      </c>
      <c r="AG2963">
        <f>IF(AD2963="","",VLOOKUP(AD2963,'Сотрудники и ссылки'!A:C,3,0))</f>
        <v>20001771</v>
      </c>
      <c r="AH2963" s="11" t="s">
        <v>2673</v>
      </c>
      <c r="AI2963" t="str">
        <f>IF(AH2963="","",VLOOKUP(AH2963,'Сотрудники и ссылки'!A:B,2,0))</f>
        <v>Серолог</v>
      </c>
      <c r="AJ2963">
        <f>IF(AH2963="","",VLOOKUP(AH2963,'Сотрудники и ссылки'!A:C,3,0))</f>
        <v>20001771</v>
      </c>
      <c r="AK2963" s="14">
        <v>45805</v>
      </c>
      <c r="AL2963" s="2">
        <f>IF(AK2963="","",AK2963+VLOOKUP(I2963,'Вид исследования'!B:E,4,0))</f>
        <v>45806</v>
      </c>
      <c r="AM2963" s="2">
        <f>IF(AK2963="","",AK2963+VLOOKUP(I2963,'Вид исследования'!B:F,5,0))</f>
        <v>45806</v>
      </c>
      <c r="AN2963" s="14">
        <v>45805</v>
      </c>
      <c r="AP2963" s="11" t="s">
        <v>189</v>
      </c>
      <c r="AQ2963" t="str">
        <f>IFERROR(IF(L2963="","",VLOOKUP(L2963&amp;I2963,Продукция!A:K,11,0)),"обратитесь к админ справочника")</f>
        <v>согласно рекомендациям производителя теста</v>
      </c>
      <c r="AR2963" s="11" t="s">
        <v>4823</v>
      </c>
      <c r="AS2963" t="str">
        <f>IFERROR(IF(L2963="","",VLOOKUP(L2963&amp;I2963,Продукция!A:J,10,0)),"обратитесь к админ справочника")</f>
        <v>инструкция тест- ситема Биочек СК -126</v>
      </c>
      <c r="AT2963" s="11" t="s">
        <v>4823</v>
      </c>
      <c r="AU2963" s="11" t="s">
        <v>4823</v>
      </c>
      <c r="AV2963" s="11" t="s">
        <v>2673</v>
      </c>
      <c r="AW2963" s="11" t="s">
        <v>4824</v>
      </c>
      <c r="AX2963" s="11" t="s">
        <v>372</v>
      </c>
      <c r="AY2963" s="11" t="s">
        <v>1534</v>
      </c>
      <c r="AZ2963" s="11">
        <v>108</v>
      </c>
      <c r="BA2963" s="11">
        <v>38</v>
      </c>
      <c r="BC2963" s="11" t="s">
        <v>4870</v>
      </c>
    </row>
    <row r="2964" spans="1:55" x14ac:dyDescent="0.25">
      <c r="A2964" t="str">
        <f t="shared" si="52"/>
        <v>С/939FADV (BioChek) аденовирус уровень антител</v>
      </c>
      <c r="B2964" t="str">
        <f>IF(E2964="","",INDEX(Лаборатории!A:A,MATCH('Производственный контроль'!E2964,Лаборатории!B:B,0)))</f>
        <v xml:space="preserve">КУРИНОЕ ЦАРСТВО АО </v>
      </c>
      <c r="C2964" t="str">
        <f>IF(E2964="","",VLOOKUP(E2964,Лаборатории!B:D,3,0))</f>
        <v>U377_CHL</v>
      </c>
      <c r="D2964" s="12">
        <v>45799</v>
      </c>
      <c r="E2964" s="150" t="s">
        <v>793</v>
      </c>
      <c r="F2964" s="11" t="s">
        <v>371</v>
      </c>
      <c r="G2964" s="11" t="s">
        <v>509</v>
      </c>
      <c r="H2964" s="11" t="s">
        <v>262</v>
      </c>
      <c r="I2964" s="11" t="s">
        <v>3414</v>
      </c>
      <c r="J2964" t="str">
        <f>IF(L2964="","",VLOOKUP(L2964,Продукция!B:D,3,0))</f>
        <v>Биологический_материал</v>
      </c>
      <c r="K2964" t="str">
        <f>IF(L2964="","",VLOOKUP(L2964,Продукция!B:C,2,0))</f>
        <v>Сыворотка крови</v>
      </c>
      <c r="L2964" s="155" t="s">
        <v>302</v>
      </c>
      <c r="M2964">
        <f>IF(L2964="","",VLOOKUP(L2964,Продукция!B:L,11,0))</f>
        <v>0</v>
      </c>
      <c r="N2964" s="150" t="s">
        <v>873</v>
      </c>
      <c r="P2964" s="150" t="s">
        <v>340</v>
      </c>
      <c r="Q2964" s="150" t="s">
        <v>854</v>
      </c>
      <c r="R2964" s="153" t="s">
        <v>5118</v>
      </c>
      <c r="S2964" s="11">
        <v>18</v>
      </c>
      <c r="T2964" s="11" t="s">
        <v>5294</v>
      </c>
      <c r="V2964" s="14">
        <v>45792</v>
      </c>
      <c r="Z2964" s="162" t="s">
        <v>4823</v>
      </c>
      <c r="AA2964" s="15">
        <v>0.55902777777777779</v>
      </c>
      <c r="AB2964" t="str">
        <f>IF(L2964="","",VLOOKUP(L2964&amp;I2964,Продукция!A:I,9,0))</f>
        <v>рекомендация производителя набора</v>
      </c>
      <c r="AC2964" s="14">
        <v>45805</v>
      </c>
      <c r="AD2964" s="11" t="s">
        <v>2673</v>
      </c>
      <c r="AE2964" s="11" t="s">
        <v>4823</v>
      </c>
      <c r="AF2964" t="str">
        <f>IF(AD2964="","",VLOOKUP(AD2964,'Сотрудники и ссылки'!A:B,2,0))</f>
        <v>Серолог</v>
      </c>
      <c r="AG2964">
        <f>IF(AD2964="","",VLOOKUP(AD2964,'Сотрудники и ссылки'!A:C,3,0))</f>
        <v>20001771</v>
      </c>
      <c r="AH2964" s="11" t="s">
        <v>2673</v>
      </c>
      <c r="AI2964" t="str">
        <f>IF(AH2964="","",VLOOKUP(AH2964,'Сотрудники и ссылки'!A:B,2,0))</f>
        <v>Серолог</v>
      </c>
      <c r="AJ2964">
        <f>IF(AH2964="","",VLOOKUP(AH2964,'Сотрудники и ссылки'!A:C,3,0))</f>
        <v>20001771</v>
      </c>
      <c r="AK2964" s="14">
        <v>45805</v>
      </c>
      <c r="AL2964" s="2">
        <f>IF(AK2964="","",AK2964+VLOOKUP(I2964,'Вид исследования'!B:E,4,0))</f>
        <v>45806</v>
      </c>
      <c r="AM2964" s="2">
        <f>IF(AK2964="","",AK2964+VLOOKUP(I2964,'Вид исследования'!B:F,5,0))</f>
        <v>45806</v>
      </c>
      <c r="AN2964" s="14">
        <v>45805</v>
      </c>
      <c r="AP2964" s="11" t="s">
        <v>189</v>
      </c>
      <c r="AQ2964" t="str">
        <f>IFERROR(IF(L2964="","",VLOOKUP(L2964&amp;I2964,Продукция!A:K,11,0)),"обратитесь к админ справочника")</f>
        <v>согласно рекомендациям производителя теста</v>
      </c>
      <c r="AR2964" s="11" t="s">
        <v>4823</v>
      </c>
      <c r="AS2964" t="str">
        <f>IFERROR(IF(L2964="","",VLOOKUP(L2964&amp;I2964,Продукция!A:J,10,0)),"обратитесь к админ справочника")</f>
        <v>инструкция тест- ситема Биочек СК -132</v>
      </c>
      <c r="AT2964" s="11" t="s">
        <v>4823</v>
      </c>
      <c r="AU2964" s="11" t="s">
        <v>4823</v>
      </c>
      <c r="AV2964" s="11" t="s">
        <v>2673</v>
      </c>
      <c r="AW2964" s="11" t="s">
        <v>4824</v>
      </c>
      <c r="AX2964" s="11" t="s">
        <v>372</v>
      </c>
      <c r="AY2964" s="11" t="s">
        <v>1541</v>
      </c>
      <c r="AZ2964" s="11">
        <v>108</v>
      </c>
      <c r="BA2964" s="11">
        <v>38</v>
      </c>
      <c r="BC2964" s="11" t="s">
        <v>4870</v>
      </c>
    </row>
    <row r="2965" spans="1:55" x14ac:dyDescent="0.25">
      <c r="A2965" t="str">
        <f t="shared" si="52"/>
        <v>С/939FADV (BioChek) аденовирус уровень антител</v>
      </c>
      <c r="B2965" t="str">
        <f>IF(E2965="","",INDEX(Лаборатории!A:A,MATCH('Производственный контроль'!E2965,Лаборатории!B:B,0)))</f>
        <v xml:space="preserve">КУРИНОЕ ЦАРСТВО АО </v>
      </c>
      <c r="C2965" t="str">
        <f>IF(E2965="","",VLOOKUP(E2965,Лаборатории!B:D,3,0))</f>
        <v>U377_CHL</v>
      </c>
      <c r="D2965" s="12">
        <v>45799</v>
      </c>
      <c r="E2965" s="150" t="s">
        <v>793</v>
      </c>
      <c r="F2965" s="11" t="s">
        <v>371</v>
      </c>
      <c r="G2965" s="11" t="s">
        <v>509</v>
      </c>
      <c r="H2965" s="11" t="s">
        <v>262</v>
      </c>
      <c r="I2965" s="11" t="s">
        <v>3414</v>
      </c>
      <c r="J2965" t="str">
        <f>IF(L2965="","",VLOOKUP(L2965,Продукция!B:D,3,0))</f>
        <v>Биологический_материал</v>
      </c>
      <c r="K2965" t="str">
        <f>IF(L2965="","",VLOOKUP(L2965,Продукция!B:C,2,0))</f>
        <v>Сыворотка крови</v>
      </c>
      <c r="L2965" s="155" t="s">
        <v>302</v>
      </c>
      <c r="M2965">
        <f>IF(L2965="","",VLOOKUP(L2965,Продукция!B:L,11,0))</f>
        <v>0</v>
      </c>
      <c r="N2965" s="150" t="s">
        <v>873</v>
      </c>
      <c r="P2965" s="150" t="s">
        <v>340</v>
      </c>
      <c r="Q2965" s="150" t="s">
        <v>854</v>
      </c>
      <c r="R2965" s="153" t="s">
        <v>5120</v>
      </c>
      <c r="S2965" s="11">
        <v>18</v>
      </c>
      <c r="T2965" s="11" t="s">
        <v>5294</v>
      </c>
      <c r="V2965" s="14">
        <v>45795</v>
      </c>
      <c r="Z2965" s="162" t="s">
        <v>4823</v>
      </c>
      <c r="AA2965" s="15">
        <v>0.55902777777777779</v>
      </c>
      <c r="AB2965" t="str">
        <f>IF(L2965="","",VLOOKUP(L2965&amp;I2965,Продукция!A:I,9,0))</f>
        <v>рекомендация производителя набора</v>
      </c>
      <c r="AC2965" s="14">
        <v>45805</v>
      </c>
      <c r="AD2965" s="11" t="s">
        <v>2673</v>
      </c>
      <c r="AE2965" s="11" t="s">
        <v>4823</v>
      </c>
      <c r="AF2965" t="str">
        <f>IF(AD2965="","",VLOOKUP(AD2965,'Сотрудники и ссылки'!A:B,2,0))</f>
        <v>Серолог</v>
      </c>
      <c r="AG2965">
        <f>IF(AD2965="","",VLOOKUP(AD2965,'Сотрудники и ссылки'!A:C,3,0))</f>
        <v>20001771</v>
      </c>
      <c r="AH2965" s="11" t="s">
        <v>2673</v>
      </c>
      <c r="AI2965" t="str">
        <f>IF(AH2965="","",VLOOKUP(AH2965,'Сотрудники и ссылки'!A:B,2,0))</f>
        <v>Серолог</v>
      </c>
      <c r="AJ2965">
        <f>IF(AH2965="","",VLOOKUP(AH2965,'Сотрудники и ссылки'!A:C,3,0))</f>
        <v>20001771</v>
      </c>
      <c r="AK2965" s="14">
        <v>45805</v>
      </c>
      <c r="AL2965" s="2">
        <f>IF(AK2965="","",AK2965+VLOOKUP(I2965,'Вид исследования'!B:E,4,0))</f>
        <v>45806</v>
      </c>
      <c r="AM2965" s="2">
        <f>IF(AK2965="","",AK2965+VLOOKUP(I2965,'Вид исследования'!B:F,5,0))</f>
        <v>45806</v>
      </c>
      <c r="AN2965" s="14">
        <v>45805</v>
      </c>
      <c r="AP2965" s="11" t="s">
        <v>189</v>
      </c>
      <c r="AQ2965" t="str">
        <f>IFERROR(IF(L2965="","",VLOOKUP(L2965&amp;I2965,Продукция!A:K,11,0)),"обратитесь к админ справочника")</f>
        <v>согласно рекомендациям производителя теста</v>
      </c>
      <c r="AR2965" s="11" t="s">
        <v>4823</v>
      </c>
      <c r="AS2965" t="str">
        <f>IFERROR(IF(L2965="","",VLOOKUP(L2965&amp;I2965,Продукция!A:J,10,0)),"обратитесь к админ справочника")</f>
        <v>инструкция тест- ситема Биочек СК -132</v>
      </c>
      <c r="AT2965" s="11" t="s">
        <v>4823</v>
      </c>
      <c r="AU2965" s="11" t="s">
        <v>4823</v>
      </c>
      <c r="AV2965" s="11" t="s">
        <v>2673</v>
      </c>
      <c r="AW2965" s="11" t="s">
        <v>4824</v>
      </c>
      <c r="AX2965" s="11" t="s">
        <v>372</v>
      </c>
      <c r="AY2965" s="11" t="s">
        <v>1543</v>
      </c>
      <c r="AZ2965" s="11">
        <v>108</v>
      </c>
      <c r="BA2965" s="11">
        <v>39</v>
      </c>
      <c r="BC2965" s="11" t="s">
        <v>4870</v>
      </c>
    </row>
    <row r="2966" spans="1:55" x14ac:dyDescent="0.25">
      <c r="A2966" t="str">
        <f t="shared" si="52"/>
        <v>С/939FADV (BioChek) аденовирус уровень антител</v>
      </c>
      <c r="B2966" t="str">
        <f>IF(E2966="","",INDEX(Лаборатории!A:A,MATCH('Производственный контроль'!E2966,Лаборатории!B:B,0)))</f>
        <v xml:space="preserve">КУРИНОЕ ЦАРСТВО АО </v>
      </c>
      <c r="C2966" t="str">
        <f>IF(E2966="","",VLOOKUP(E2966,Лаборатории!B:D,3,0))</f>
        <v>U377_CHL</v>
      </c>
      <c r="D2966" s="12">
        <v>45799</v>
      </c>
      <c r="E2966" s="150" t="s">
        <v>793</v>
      </c>
      <c r="F2966" s="11" t="s">
        <v>371</v>
      </c>
      <c r="G2966" s="11" t="s">
        <v>509</v>
      </c>
      <c r="H2966" s="11" t="s">
        <v>262</v>
      </c>
      <c r="I2966" s="11" t="s">
        <v>3414</v>
      </c>
      <c r="J2966" t="str">
        <f>IF(L2966="","",VLOOKUP(L2966,Продукция!B:D,3,0))</f>
        <v>Биологический_материал</v>
      </c>
      <c r="K2966" t="str">
        <f>IF(L2966="","",VLOOKUP(L2966,Продукция!B:C,2,0))</f>
        <v>Сыворотка крови</v>
      </c>
      <c r="L2966" s="155" t="s">
        <v>302</v>
      </c>
      <c r="M2966">
        <f>IF(L2966="","",VLOOKUP(L2966,Продукция!B:L,11,0))</f>
        <v>0</v>
      </c>
      <c r="N2966" s="150" t="s">
        <v>873</v>
      </c>
      <c r="P2966" s="150" t="s">
        <v>340</v>
      </c>
      <c r="Q2966" s="150" t="s">
        <v>854</v>
      </c>
      <c r="R2966" s="153" t="s">
        <v>5116</v>
      </c>
      <c r="S2966" s="11">
        <v>18</v>
      </c>
      <c r="T2966" s="11" t="s">
        <v>5294</v>
      </c>
      <c r="V2966" s="14">
        <v>45797</v>
      </c>
      <c r="Z2966" s="162" t="s">
        <v>4823</v>
      </c>
      <c r="AA2966" s="15">
        <v>0.55902777777777779</v>
      </c>
      <c r="AB2966" t="str">
        <f>IF(L2966="","",VLOOKUP(L2966&amp;I2966,Продукция!A:I,9,0))</f>
        <v>рекомендация производителя набора</v>
      </c>
      <c r="AC2966" s="14">
        <v>45805</v>
      </c>
      <c r="AD2966" s="11" t="s">
        <v>2673</v>
      </c>
      <c r="AE2966" s="11" t="s">
        <v>4823</v>
      </c>
      <c r="AF2966" t="str">
        <f>IF(AD2966="","",VLOOKUP(AD2966,'Сотрудники и ссылки'!A:B,2,0))</f>
        <v>Серолог</v>
      </c>
      <c r="AG2966">
        <f>IF(AD2966="","",VLOOKUP(AD2966,'Сотрудники и ссылки'!A:C,3,0))</f>
        <v>20001771</v>
      </c>
      <c r="AH2966" s="11" t="s">
        <v>2673</v>
      </c>
      <c r="AI2966" t="str">
        <f>IF(AH2966="","",VLOOKUP(AH2966,'Сотрудники и ссылки'!A:B,2,0))</f>
        <v>Серолог</v>
      </c>
      <c r="AJ2966">
        <f>IF(AH2966="","",VLOOKUP(AH2966,'Сотрудники и ссылки'!A:C,3,0))</f>
        <v>20001771</v>
      </c>
      <c r="AK2966" s="14">
        <v>45805</v>
      </c>
      <c r="AL2966" s="2">
        <f>IF(AK2966="","",AK2966+VLOOKUP(I2966,'Вид исследования'!B:E,4,0))</f>
        <v>45806</v>
      </c>
      <c r="AM2966" s="2">
        <f>IF(AK2966="","",AK2966+VLOOKUP(I2966,'Вид исследования'!B:F,5,0))</f>
        <v>45806</v>
      </c>
      <c r="AN2966" s="14">
        <v>45805</v>
      </c>
      <c r="AP2966" s="11" t="s">
        <v>189</v>
      </c>
      <c r="AQ2966" t="str">
        <f>IFERROR(IF(L2966="","",VLOOKUP(L2966&amp;I2966,Продукция!A:K,11,0)),"обратитесь к админ справочника")</f>
        <v>согласно рекомендациям производителя теста</v>
      </c>
      <c r="AR2966" s="11" t="s">
        <v>4823</v>
      </c>
      <c r="AS2966" t="str">
        <f>IFERROR(IF(L2966="","",VLOOKUP(L2966&amp;I2966,Продукция!A:J,10,0)),"обратитесь к админ справочника")</f>
        <v>инструкция тест- ситема Биочек СК -132</v>
      </c>
      <c r="AT2966" s="11" t="s">
        <v>4823</v>
      </c>
      <c r="AU2966" s="11" t="s">
        <v>4823</v>
      </c>
      <c r="AV2966" s="11" t="s">
        <v>2673</v>
      </c>
      <c r="AW2966" s="11" t="s">
        <v>4824</v>
      </c>
      <c r="AX2966" s="11" t="s">
        <v>372</v>
      </c>
      <c r="AY2966" s="11" t="s">
        <v>1539</v>
      </c>
      <c r="AZ2966" s="11">
        <v>108</v>
      </c>
      <c r="BA2966" s="11">
        <v>39</v>
      </c>
      <c r="BC2966" s="11" t="s">
        <v>4870</v>
      </c>
    </row>
    <row r="2967" spans="1:55" x14ac:dyDescent="0.25">
      <c r="A2967" t="str">
        <f t="shared" si="52"/>
        <v>С/939FADV (BioChek) аденовирус уровень антител</v>
      </c>
      <c r="B2967" t="str">
        <f>IF(E2967="","",INDEX(Лаборатории!A:A,MATCH('Производственный контроль'!E2967,Лаборатории!B:B,0)))</f>
        <v xml:space="preserve">КУРИНОЕ ЦАРСТВО АО </v>
      </c>
      <c r="C2967" t="str">
        <f>IF(E2967="","",VLOOKUP(E2967,Лаборатории!B:D,3,0))</f>
        <v>U377_CHL</v>
      </c>
      <c r="D2967" s="12">
        <v>45799</v>
      </c>
      <c r="E2967" s="150" t="s">
        <v>793</v>
      </c>
      <c r="F2967" s="11" t="s">
        <v>371</v>
      </c>
      <c r="G2967" s="11" t="s">
        <v>509</v>
      </c>
      <c r="H2967" s="11" t="s">
        <v>262</v>
      </c>
      <c r="I2967" s="11" t="s">
        <v>3414</v>
      </c>
      <c r="J2967" t="str">
        <f>IF(L2967="","",VLOOKUP(L2967,Продукция!B:D,3,0))</f>
        <v>Биологический_материал</v>
      </c>
      <c r="K2967" t="str">
        <f>IF(L2967="","",VLOOKUP(L2967,Продукция!B:C,2,0))</f>
        <v>Сыворотка крови</v>
      </c>
      <c r="L2967" s="155" t="s">
        <v>302</v>
      </c>
      <c r="M2967">
        <f>IF(L2967="","",VLOOKUP(L2967,Продукция!B:L,11,0))</f>
        <v>0</v>
      </c>
      <c r="N2967" s="150" t="s">
        <v>873</v>
      </c>
      <c r="P2967" s="150" t="s">
        <v>340</v>
      </c>
      <c r="Q2967" s="150" t="s">
        <v>854</v>
      </c>
      <c r="R2967" s="153" t="s">
        <v>5111</v>
      </c>
      <c r="S2967" s="11">
        <v>18</v>
      </c>
      <c r="T2967" s="11" t="s">
        <v>5294</v>
      </c>
      <c r="V2967" s="14">
        <v>45797</v>
      </c>
      <c r="Z2967" s="162" t="s">
        <v>4823</v>
      </c>
      <c r="AA2967" s="15">
        <v>0.55902777777777779</v>
      </c>
      <c r="AB2967" t="str">
        <f>IF(L2967="","",VLOOKUP(L2967&amp;I2967,Продукция!A:I,9,0))</f>
        <v>рекомендация производителя набора</v>
      </c>
      <c r="AC2967" s="14">
        <v>45805</v>
      </c>
      <c r="AD2967" s="11" t="s">
        <v>2673</v>
      </c>
      <c r="AE2967" s="11" t="s">
        <v>4823</v>
      </c>
      <c r="AF2967" t="str">
        <f>IF(AD2967="","",VLOOKUP(AD2967,'Сотрудники и ссылки'!A:B,2,0))</f>
        <v>Серолог</v>
      </c>
      <c r="AG2967">
        <f>IF(AD2967="","",VLOOKUP(AD2967,'Сотрудники и ссылки'!A:C,3,0))</f>
        <v>20001771</v>
      </c>
      <c r="AH2967" s="11" t="s">
        <v>2673</v>
      </c>
      <c r="AI2967" t="str">
        <f>IF(AH2967="","",VLOOKUP(AH2967,'Сотрудники и ссылки'!A:B,2,0))</f>
        <v>Серолог</v>
      </c>
      <c r="AJ2967">
        <f>IF(AH2967="","",VLOOKUP(AH2967,'Сотрудники и ссылки'!A:C,3,0))</f>
        <v>20001771</v>
      </c>
      <c r="AK2967" s="14">
        <v>45805</v>
      </c>
      <c r="AL2967" s="2">
        <f>IF(AK2967="","",AK2967+VLOOKUP(I2967,'Вид исследования'!B:E,4,0))</f>
        <v>45806</v>
      </c>
      <c r="AM2967" s="2">
        <f>IF(AK2967="","",AK2967+VLOOKUP(I2967,'Вид исследования'!B:F,5,0))</f>
        <v>45806</v>
      </c>
      <c r="AN2967" s="14">
        <v>45805</v>
      </c>
      <c r="AP2967" s="11" t="s">
        <v>189</v>
      </c>
      <c r="AQ2967" t="str">
        <f>IFERROR(IF(L2967="","",VLOOKUP(L2967&amp;I2967,Продукция!A:K,11,0)),"обратитесь к админ справочника")</f>
        <v>согласно рекомендациям производителя теста</v>
      </c>
      <c r="AR2967" s="11" t="s">
        <v>4823</v>
      </c>
      <c r="AS2967" t="str">
        <f>IFERROR(IF(L2967="","",VLOOKUP(L2967&amp;I2967,Продукция!A:J,10,0)),"обратитесь к админ справочника")</f>
        <v>инструкция тест- ситема Биочек СК -132</v>
      </c>
      <c r="AT2967" s="11" t="s">
        <v>4823</v>
      </c>
      <c r="AU2967" s="11" t="s">
        <v>4823</v>
      </c>
      <c r="AV2967" s="11" t="s">
        <v>2673</v>
      </c>
      <c r="AW2967" s="11" t="s">
        <v>4824</v>
      </c>
      <c r="AX2967" s="11" t="s">
        <v>372</v>
      </c>
      <c r="AY2967" s="11" t="s">
        <v>1534</v>
      </c>
      <c r="AZ2967" s="11">
        <v>108</v>
      </c>
      <c r="BA2967" s="11">
        <v>38</v>
      </c>
      <c r="BC2967" s="11" t="s">
        <v>4870</v>
      </c>
    </row>
    <row r="2968" spans="1:55" x14ac:dyDescent="0.25">
      <c r="A2968" t="str">
        <f t="shared" si="52"/>
        <v>С/939MG (BioChek) микоплазма галлисептикум уровень антител</v>
      </c>
      <c r="B2968" t="str">
        <f>IF(E2968="","",INDEX(Лаборатории!A:A,MATCH('Производственный контроль'!E2968,Лаборатории!B:B,0)))</f>
        <v xml:space="preserve">КУРИНОЕ ЦАРСТВО АО </v>
      </c>
      <c r="C2968" t="str">
        <f>IF(E2968="","",VLOOKUP(E2968,Лаборатории!B:D,3,0))</f>
        <v>U377_CHL</v>
      </c>
      <c r="D2968" s="12">
        <v>45799</v>
      </c>
      <c r="E2968" s="150" t="s">
        <v>793</v>
      </c>
      <c r="F2968" s="11" t="s">
        <v>371</v>
      </c>
      <c r="G2968" s="11" t="s">
        <v>509</v>
      </c>
      <c r="H2968" s="11" t="s">
        <v>262</v>
      </c>
      <c r="I2968" s="11" t="s">
        <v>3422</v>
      </c>
      <c r="J2968" t="str">
        <f>IF(L2968="","",VLOOKUP(L2968,Продукция!B:D,3,0))</f>
        <v>Биологический_материал</v>
      </c>
      <c r="K2968" t="str">
        <f>IF(L2968="","",VLOOKUP(L2968,Продукция!B:C,2,0))</f>
        <v>Сыворотка крови</v>
      </c>
      <c r="L2968" s="155" t="s">
        <v>302</v>
      </c>
      <c r="M2968">
        <f>IF(L2968="","",VLOOKUP(L2968,Продукция!B:L,11,0))</f>
        <v>0</v>
      </c>
      <c r="N2968" s="150" t="s">
        <v>873</v>
      </c>
      <c r="P2968" s="150" t="s">
        <v>340</v>
      </c>
      <c r="Q2968" s="150" t="s">
        <v>854</v>
      </c>
      <c r="R2968" s="153" t="s">
        <v>5118</v>
      </c>
      <c r="S2968" s="11">
        <v>18</v>
      </c>
      <c r="T2968" s="11" t="s">
        <v>5294</v>
      </c>
      <c r="V2968" s="14">
        <v>45792</v>
      </c>
      <c r="Z2968" s="162" t="s">
        <v>4823</v>
      </c>
      <c r="AA2968" s="15">
        <v>0.55902777777777779</v>
      </c>
      <c r="AB2968" t="str">
        <f>IF(L2968="","",VLOOKUP(L2968&amp;I2968,Продукция!A:I,9,0))</f>
        <v>рекомендация производителя набора</v>
      </c>
      <c r="AC2968" s="14">
        <v>45805</v>
      </c>
      <c r="AD2968" s="11" t="s">
        <v>2673</v>
      </c>
      <c r="AE2968" s="11" t="s">
        <v>4823</v>
      </c>
      <c r="AF2968" t="str">
        <f>IF(AD2968="","",VLOOKUP(AD2968,'Сотрудники и ссылки'!A:B,2,0))</f>
        <v>Серолог</v>
      </c>
      <c r="AG2968">
        <f>IF(AD2968="","",VLOOKUP(AD2968,'Сотрудники и ссылки'!A:C,3,0))</f>
        <v>20001771</v>
      </c>
      <c r="AH2968" s="11" t="s">
        <v>2673</v>
      </c>
      <c r="AI2968" t="str">
        <f>IF(AH2968="","",VLOOKUP(AH2968,'Сотрудники и ссылки'!A:B,2,0))</f>
        <v>Серолог</v>
      </c>
      <c r="AJ2968">
        <f>IF(AH2968="","",VLOOKUP(AH2968,'Сотрудники и ссылки'!A:C,3,0))</f>
        <v>20001771</v>
      </c>
      <c r="AK2968" s="14">
        <v>45805</v>
      </c>
      <c r="AL2968" s="2">
        <f>IF(AK2968="","",AK2968+VLOOKUP(I2968,'Вид исследования'!B:E,4,0))</f>
        <v>45806</v>
      </c>
      <c r="AM2968" s="2">
        <f>IF(AK2968="","",AK2968+VLOOKUP(I2968,'Вид исследования'!B:F,5,0))</f>
        <v>45806</v>
      </c>
      <c r="AN2968" s="14">
        <v>45805</v>
      </c>
      <c r="AP2968" s="11" t="s">
        <v>189</v>
      </c>
      <c r="AQ2968" t="str">
        <f>IFERROR(IF(L2968="","",VLOOKUP(L2968&amp;I2968,Продукция!A:K,11,0)),"обратитесь к админ справочника")</f>
        <v>согласно рекомендациям производителя теста</v>
      </c>
      <c r="AR2968" s="11" t="s">
        <v>4823</v>
      </c>
      <c r="AS2968" t="str">
        <f>IFERROR(IF(L2968="","",VLOOKUP(L2968&amp;I2968,Продукция!A:J,10,0)),"обратитесь к админ справочника")</f>
        <v>инструкция тест- ситема Биочек СК -114</v>
      </c>
      <c r="AT2968" s="11" t="s">
        <v>4823</v>
      </c>
      <c r="AU2968" s="11" t="s">
        <v>4823</v>
      </c>
      <c r="AV2968" s="11" t="s">
        <v>2673</v>
      </c>
      <c r="AW2968" s="11" t="s">
        <v>4824</v>
      </c>
      <c r="AX2968" s="11" t="s">
        <v>372</v>
      </c>
      <c r="AY2968" s="11" t="s">
        <v>1541</v>
      </c>
      <c r="AZ2968" s="11">
        <v>108</v>
      </c>
      <c r="BA2968" s="11">
        <v>38</v>
      </c>
      <c r="BC2968" s="11" t="s">
        <v>4870</v>
      </c>
    </row>
    <row r="2969" spans="1:55" x14ac:dyDescent="0.25">
      <c r="A2969" t="str">
        <f t="shared" si="52"/>
        <v>С/939MG (BioChek) микоплазма галлисептикум уровень антител</v>
      </c>
      <c r="B2969" t="str">
        <f>IF(E2969="","",INDEX(Лаборатории!A:A,MATCH('Производственный контроль'!E2969,Лаборатории!B:B,0)))</f>
        <v xml:space="preserve">КУРИНОЕ ЦАРСТВО АО </v>
      </c>
      <c r="C2969" t="str">
        <f>IF(E2969="","",VLOOKUP(E2969,Лаборатории!B:D,3,0))</f>
        <v>U377_CHL</v>
      </c>
      <c r="D2969" s="12">
        <v>45799</v>
      </c>
      <c r="E2969" s="150" t="s">
        <v>793</v>
      </c>
      <c r="F2969" s="11" t="s">
        <v>371</v>
      </c>
      <c r="G2969" s="11" t="s">
        <v>509</v>
      </c>
      <c r="H2969" s="11" t="s">
        <v>262</v>
      </c>
      <c r="I2969" s="11" t="s">
        <v>3422</v>
      </c>
      <c r="J2969" t="str">
        <f>IF(L2969="","",VLOOKUP(L2969,Продукция!B:D,3,0))</f>
        <v>Биологический_материал</v>
      </c>
      <c r="K2969" t="str">
        <f>IF(L2969="","",VLOOKUP(L2969,Продукция!B:C,2,0))</f>
        <v>Сыворотка крови</v>
      </c>
      <c r="L2969" s="155" t="s">
        <v>302</v>
      </c>
      <c r="M2969">
        <f>IF(L2969="","",VLOOKUP(L2969,Продукция!B:L,11,0))</f>
        <v>0</v>
      </c>
      <c r="N2969" s="150" t="s">
        <v>873</v>
      </c>
      <c r="P2969" s="150" t="s">
        <v>340</v>
      </c>
      <c r="Q2969" s="150" t="s">
        <v>854</v>
      </c>
      <c r="R2969" s="153" t="s">
        <v>5120</v>
      </c>
      <c r="S2969" s="11">
        <v>18</v>
      </c>
      <c r="T2969" s="11" t="s">
        <v>5294</v>
      </c>
      <c r="V2969" s="14">
        <v>45795</v>
      </c>
      <c r="Z2969" s="162" t="s">
        <v>4823</v>
      </c>
      <c r="AA2969" s="15">
        <v>0.55902777777777779</v>
      </c>
      <c r="AB2969" t="str">
        <f>IF(L2969="","",VLOOKUP(L2969&amp;I2969,Продукция!A:I,9,0))</f>
        <v>рекомендация производителя набора</v>
      </c>
      <c r="AC2969" s="14">
        <v>45805</v>
      </c>
      <c r="AD2969" s="11" t="s">
        <v>2673</v>
      </c>
      <c r="AE2969" s="11" t="s">
        <v>4823</v>
      </c>
      <c r="AF2969" t="str">
        <f>IF(AD2969="","",VLOOKUP(AD2969,'Сотрудники и ссылки'!A:B,2,0))</f>
        <v>Серолог</v>
      </c>
      <c r="AG2969">
        <f>IF(AD2969="","",VLOOKUP(AD2969,'Сотрудники и ссылки'!A:C,3,0))</f>
        <v>20001771</v>
      </c>
      <c r="AH2969" s="11" t="s">
        <v>2673</v>
      </c>
      <c r="AI2969" t="str">
        <f>IF(AH2969="","",VLOOKUP(AH2969,'Сотрудники и ссылки'!A:B,2,0))</f>
        <v>Серолог</v>
      </c>
      <c r="AJ2969">
        <f>IF(AH2969="","",VLOOKUP(AH2969,'Сотрудники и ссылки'!A:C,3,0))</f>
        <v>20001771</v>
      </c>
      <c r="AK2969" s="14">
        <v>45805</v>
      </c>
      <c r="AL2969" s="2">
        <f>IF(AK2969="","",AK2969+VLOOKUP(I2969,'Вид исследования'!B:E,4,0))</f>
        <v>45806</v>
      </c>
      <c r="AM2969" s="2">
        <f>IF(AK2969="","",AK2969+VLOOKUP(I2969,'Вид исследования'!B:F,5,0))</f>
        <v>45806</v>
      </c>
      <c r="AN2969" s="14">
        <v>45805</v>
      </c>
      <c r="AP2969" s="11" t="s">
        <v>189</v>
      </c>
      <c r="AQ2969" t="str">
        <f>IFERROR(IF(L2969="","",VLOOKUP(L2969&amp;I2969,Продукция!A:K,11,0)),"обратитесь к админ справочника")</f>
        <v>согласно рекомендациям производителя теста</v>
      </c>
      <c r="AR2969" s="11" t="s">
        <v>4823</v>
      </c>
      <c r="AS2969" t="str">
        <f>IFERROR(IF(L2969="","",VLOOKUP(L2969&amp;I2969,Продукция!A:J,10,0)),"обратитесь к админ справочника")</f>
        <v>инструкция тест- ситема Биочек СК -114</v>
      </c>
      <c r="AT2969" s="11" t="s">
        <v>4823</v>
      </c>
      <c r="AU2969" s="11" t="s">
        <v>4823</v>
      </c>
      <c r="AV2969" s="11" t="s">
        <v>2673</v>
      </c>
      <c r="AW2969" s="11" t="s">
        <v>4824</v>
      </c>
      <c r="AX2969" s="11" t="s">
        <v>372</v>
      </c>
      <c r="AY2969" s="11" t="s">
        <v>1543</v>
      </c>
      <c r="AZ2969" s="11">
        <v>108</v>
      </c>
      <c r="BA2969" s="11">
        <v>39</v>
      </c>
      <c r="BC2969" s="11" t="s">
        <v>4870</v>
      </c>
    </row>
    <row r="2970" spans="1:55" x14ac:dyDescent="0.25">
      <c r="A2970" t="str">
        <f t="shared" si="52"/>
        <v>С/939MG (BioChek) микоплазма галлисептикум уровень антител</v>
      </c>
      <c r="B2970" t="str">
        <f>IF(E2970="","",INDEX(Лаборатории!A:A,MATCH('Производственный контроль'!E2970,Лаборатории!B:B,0)))</f>
        <v xml:space="preserve">КУРИНОЕ ЦАРСТВО АО </v>
      </c>
      <c r="C2970" t="str">
        <f>IF(E2970="","",VLOOKUP(E2970,Лаборатории!B:D,3,0))</f>
        <v>U377_CHL</v>
      </c>
      <c r="D2970" s="12">
        <v>45799</v>
      </c>
      <c r="E2970" s="150" t="s">
        <v>793</v>
      </c>
      <c r="F2970" s="11" t="s">
        <v>371</v>
      </c>
      <c r="G2970" s="11" t="s">
        <v>509</v>
      </c>
      <c r="H2970" s="11" t="s">
        <v>262</v>
      </c>
      <c r="I2970" s="11" t="s">
        <v>3422</v>
      </c>
      <c r="J2970" t="str">
        <f>IF(L2970="","",VLOOKUP(L2970,Продукция!B:D,3,0))</f>
        <v>Биологический_материал</v>
      </c>
      <c r="K2970" t="str">
        <f>IF(L2970="","",VLOOKUP(L2970,Продукция!B:C,2,0))</f>
        <v>Сыворотка крови</v>
      </c>
      <c r="L2970" s="155" t="s">
        <v>302</v>
      </c>
      <c r="M2970">
        <f>IF(L2970="","",VLOOKUP(L2970,Продукция!B:L,11,0))</f>
        <v>0</v>
      </c>
      <c r="N2970" s="150" t="s">
        <v>873</v>
      </c>
      <c r="P2970" s="150" t="s">
        <v>340</v>
      </c>
      <c r="Q2970" s="150" t="s">
        <v>854</v>
      </c>
      <c r="R2970" s="153" t="s">
        <v>5116</v>
      </c>
      <c r="S2970" s="11">
        <v>18</v>
      </c>
      <c r="T2970" s="11" t="s">
        <v>5294</v>
      </c>
      <c r="V2970" s="14">
        <v>45797</v>
      </c>
      <c r="Z2970" s="162" t="s">
        <v>4823</v>
      </c>
      <c r="AA2970" s="15">
        <v>0.55902777777777779</v>
      </c>
      <c r="AB2970" t="str">
        <f>IF(L2970="","",VLOOKUP(L2970&amp;I2970,Продукция!A:I,9,0))</f>
        <v>рекомендация производителя набора</v>
      </c>
      <c r="AC2970" s="14">
        <v>45805</v>
      </c>
      <c r="AD2970" s="11" t="s">
        <v>2673</v>
      </c>
      <c r="AE2970" s="11" t="s">
        <v>4823</v>
      </c>
      <c r="AF2970" t="str">
        <f>IF(AD2970="","",VLOOKUP(AD2970,'Сотрудники и ссылки'!A:B,2,0))</f>
        <v>Серолог</v>
      </c>
      <c r="AG2970">
        <f>IF(AD2970="","",VLOOKUP(AD2970,'Сотрудники и ссылки'!A:C,3,0))</f>
        <v>20001771</v>
      </c>
      <c r="AH2970" s="11" t="s">
        <v>2673</v>
      </c>
      <c r="AI2970" t="str">
        <f>IF(AH2970="","",VLOOKUP(AH2970,'Сотрудники и ссылки'!A:B,2,0))</f>
        <v>Серолог</v>
      </c>
      <c r="AJ2970">
        <f>IF(AH2970="","",VLOOKUP(AH2970,'Сотрудники и ссылки'!A:C,3,0))</f>
        <v>20001771</v>
      </c>
      <c r="AK2970" s="14">
        <v>45805</v>
      </c>
      <c r="AL2970" s="2">
        <f>IF(AK2970="","",AK2970+VLOOKUP(I2970,'Вид исследования'!B:E,4,0))</f>
        <v>45806</v>
      </c>
      <c r="AM2970" s="2">
        <f>IF(AK2970="","",AK2970+VLOOKUP(I2970,'Вид исследования'!B:F,5,0))</f>
        <v>45806</v>
      </c>
      <c r="AN2970" s="14">
        <v>45805</v>
      </c>
      <c r="AP2970" s="11" t="s">
        <v>189</v>
      </c>
      <c r="AQ2970" t="str">
        <f>IFERROR(IF(L2970="","",VLOOKUP(L2970&amp;I2970,Продукция!A:K,11,0)),"обратитесь к админ справочника")</f>
        <v>согласно рекомендациям производителя теста</v>
      </c>
      <c r="AR2970" s="11" t="s">
        <v>4823</v>
      </c>
      <c r="AS2970" t="str">
        <f>IFERROR(IF(L2970="","",VLOOKUP(L2970&amp;I2970,Продукция!A:J,10,0)),"обратитесь к админ справочника")</f>
        <v>инструкция тест- ситема Биочек СК -114</v>
      </c>
      <c r="AT2970" s="11" t="s">
        <v>4823</v>
      </c>
      <c r="AU2970" s="11" t="s">
        <v>4823</v>
      </c>
      <c r="AV2970" s="11" t="s">
        <v>2673</v>
      </c>
      <c r="AW2970" s="11" t="s">
        <v>4824</v>
      </c>
      <c r="AX2970" s="11" t="s">
        <v>372</v>
      </c>
      <c r="AY2970" s="11" t="s">
        <v>1539</v>
      </c>
      <c r="AZ2970" s="11">
        <v>108</v>
      </c>
      <c r="BA2970" s="11">
        <v>39</v>
      </c>
      <c r="BC2970" s="11" t="s">
        <v>4870</v>
      </c>
    </row>
    <row r="2971" spans="1:55" x14ac:dyDescent="0.25">
      <c r="A2971" t="str">
        <f t="shared" si="52"/>
        <v>С/939MG (BioChek) микоплазма галлисептикум уровень антител</v>
      </c>
      <c r="B2971" t="str">
        <f>IF(E2971="","",INDEX(Лаборатории!A:A,MATCH('Производственный контроль'!E2971,Лаборатории!B:B,0)))</f>
        <v xml:space="preserve">КУРИНОЕ ЦАРСТВО АО </v>
      </c>
      <c r="C2971" t="str">
        <f>IF(E2971="","",VLOOKUP(E2971,Лаборатории!B:D,3,0))</f>
        <v>U377_CHL</v>
      </c>
      <c r="D2971" s="12">
        <v>45799</v>
      </c>
      <c r="E2971" s="150" t="s">
        <v>793</v>
      </c>
      <c r="F2971" s="11" t="s">
        <v>371</v>
      </c>
      <c r="G2971" s="11" t="s">
        <v>509</v>
      </c>
      <c r="H2971" s="11" t="s">
        <v>262</v>
      </c>
      <c r="I2971" s="11" t="s">
        <v>3422</v>
      </c>
      <c r="J2971" t="str">
        <f>IF(L2971="","",VLOOKUP(L2971,Продукция!B:D,3,0))</f>
        <v>Биологический_материал</v>
      </c>
      <c r="K2971" t="str">
        <f>IF(L2971="","",VLOOKUP(L2971,Продукция!B:C,2,0))</f>
        <v>Сыворотка крови</v>
      </c>
      <c r="L2971" s="155" t="s">
        <v>302</v>
      </c>
      <c r="M2971">
        <f>IF(L2971="","",VLOOKUP(L2971,Продукция!B:L,11,0))</f>
        <v>0</v>
      </c>
      <c r="N2971" s="150" t="s">
        <v>873</v>
      </c>
      <c r="P2971" s="150" t="s">
        <v>340</v>
      </c>
      <c r="Q2971" s="150" t="s">
        <v>854</v>
      </c>
      <c r="R2971" s="153" t="s">
        <v>5111</v>
      </c>
      <c r="S2971" s="11">
        <v>18</v>
      </c>
      <c r="T2971" s="11" t="s">
        <v>5294</v>
      </c>
      <c r="V2971" s="14">
        <v>45797</v>
      </c>
      <c r="Z2971" s="162" t="s">
        <v>4823</v>
      </c>
      <c r="AA2971" s="15">
        <v>0.55902777777777779</v>
      </c>
      <c r="AB2971" t="str">
        <f>IF(L2971="","",VLOOKUP(L2971&amp;I2971,Продукция!A:I,9,0))</f>
        <v>рекомендация производителя набора</v>
      </c>
      <c r="AC2971" s="14">
        <v>45805</v>
      </c>
      <c r="AD2971" s="11" t="s">
        <v>2673</v>
      </c>
      <c r="AE2971" s="11" t="s">
        <v>4823</v>
      </c>
      <c r="AF2971" t="str">
        <f>IF(AD2971="","",VLOOKUP(AD2971,'Сотрудники и ссылки'!A:B,2,0))</f>
        <v>Серолог</v>
      </c>
      <c r="AG2971">
        <f>IF(AD2971="","",VLOOKUP(AD2971,'Сотрудники и ссылки'!A:C,3,0))</f>
        <v>20001771</v>
      </c>
      <c r="AH2971" s="11" t="s">
        <v>2673</v>
      </c>
      <c r="AI2971" t="str">
        <f>IF(AH2971="","",VLOOKUP(AH2971,'Сотрудники и ссылки'!A:B,2,0))</f>
        <v>Серолог</v>
      </c>
      <c r="AJ2971">
        <f>IF(AH2971="","",VLOOKUP(AH2971,'Сотрудники и ссылки'!A:C,3,0))</f>
        <v>20001771</v>
      </c>
      <c r="AK2971" s="14">
        <v>45805</v>
      </c>
      <c r="AL2971" s="2">
        <f>IF(AK2971="","",AK2971+VLOOKUP(I2971,'Вид исследования'!B:E,4,0))</f>
        <v>45806</v>
      </c>
      <c r="AM2971" s="2">
        <f>IF(AK2971="","",AK2971+VLOOKUP(I2971,'Вид исследования'!B:F,5,0))</f>
        <v>45806</v>
      </c>
      <c r="AN2971" s="14">
        <v>45805</v>
      </c>
      <c r="AP2971" s="11" t="s">
        <v>189</v>
      </c>
      <c r="AQ2971" t="str">
        <f>IFERROR(IF(L2971="","",VLOOKUP(L2971&amp;I2971,Продукция!A:K,11,0)),"обратитесь к админ справочника")</f>
        <v>согласно рекомендациям производителя теста</v>
      </c>
      <c r="AR2971" s="11" t="s">
        <v>4823</v>
      </c>
      <c r="AS2971" t="str">
        <f>IFERROR(IF(L2971="","",VLOOKUP(L2971&amp;I2971,Продукция!A:J,10,0)),"обратитесь к админ справочника")</f>
        <v>инструкция тест- ситема Биочек СК -114</v>
      </c>
      <c r="AT2971" s="11" t="s">
        <v>4823</v>
      </c>
      <c r="AU2971" s="11" t="s">
        <v>4823</v>
      </c>
      <c r="AV2971" s="11" t="s">
        <v>2673</v>
      </c>
      <c r="AW2971" s="11" t="s">
        <v>4824</v>
      </c>
      <c r="AX2971" s="11" t="s">
        <v>372</v>
      </c>
      <c r="AY2971" s="11" t="s">
        <v>1534</v>
      </c>
      <c r="AZ2971" s="11">
        <v>108</v>
      </c>
      <c r="BA2971" s="11">
        <v>38</v>
      </c>
      <c r="BC2971" s="11" t="s">
        <v>4870</v>
      </c>
    </row>
    <row r="2972" spans="1:55" x14ac:dyDescent="0.25">
      <c r="A2972" t="str">
        <f t="shared" si="52"/>
        <v>С/939MS (BioChek) микоплазма синовия уровень антител</v>
      </c>
      <c r="B2972" t="str">
        <f>IF(E2972="","",INDEX(Лаборатории!A:A,MATCH('Производственный контроль'!E2972,Лаборатории!B:B,0)))</f>
        <v xml:space="preserve">КУРИНОЕ ЦАРСТВО АО </v>
      </c>
      <c r="C2972" t="str">
        <f>IF(E2972="","",VLOOKUP(E2972,Лаборатории!B:D,3,0))</f>
        <v>U377_CHL</v>
      </c>
      <c r="D2972" s="12">
        <v>45799</v>
      </c>
      <c r="E2972" s="150" t="s">
        <v>793</v>
      </c>
      <c r="F2972" s="11" t="s">
        <v>371</v>
      </c>
      <c r="G2972" s="11" t="s">
        <v>509</v>
      </c>
      <c r="H2972" s="11" t="s">
        <v>262</v>
      </c>
      <c r="I2972" s="11" t="s">
        <v>3423</v>
      </c>
      <c r="J2972" t="str">
        <f>IF(L2972="","",VLOOKUP(L2972,Продукция!B:D,3,0))</f>
        <v>Биологический_материал</v>
      </c>
      <c r="K2972" t="str">
        <f>IF(L2972="","",VLOOKUP(L2972,Продукция!B:C,2,0))</f>
        <v>Сыворотка крови</v>
      </c>
      <c r="L2972" s="155" t="s">
        <v>302</v>
      </c>
      <c r="M2972">
        <f>IF(L2972="","",VLOOKUP(L2972,Продукция!B:L,11,0))</f>
        <v>0</v>
      </c>
      <c r="N2972" s="150" t="s">
        <v>873</v>
      </c>
      <c r="P2972" s="150" t="s">
        <v>340</v>
      </c>
      <c r="Q2972" s="150" t="s">
        <v>854</v>
      </c>
      <c r="R2972" s="153" t="s">
        <v>5118</v>
      </c>
      <c r="S2972" s="11">
        <v>18</v>
      </c>
      <c r="T2972" s="11" t="s">
        <v>5294</v>
      </c>
      <c r="V2972" s="14">
        <v>45792</v>
      </c>
      <c r="Z2972" s="162" t="s">
        <v>4823</v>
      </c>
      <c r="AA2972" s="15">
        <v>0.55902777777777779</v>
      </c>
      <c r="AB2972" t="str">
        <f>IF(L2972="","",VLOOKUP(L2972&amp;I2972,Продукция!A:I,9,0))</f>
        <v>рекомендация производителя набора</v>
      </c>
      <c r="AC2972" s="14">
        <v>45805</v>
      </c>
      <c r="AD2972" s="11" t="s">
        <v>2673</v>
      </c>
      <c r="AE2972" s="11" t="s">
        <v>4823</v>
      </c>
      <c r="AF2972" t="str">
        <f>IF(AD2972="","",VLOOKUP(AD2972,'Сотрудники и ссылки'!A:B,2,0))</f>
        <v>Серолог</v>
      </c>
      <c r="AG2972">
        <f>IF(AD2972="","",VLOOKUP(AD2972,'Сотрудники и ссылки'!A:C,3,0))</f>
        <v>20001771</v>
      </c>
      <c r="AH2972" s="11" t="s">
        <v>2673</v>
      </c>
      <c r="AI2972" t="str">
        <f>IF(AH2972="","",VLOOKUP(AH2972,'Сотрудники и ссылки'!A:B,2,0))</f>
        <v>Серолог</v>
      </c>
      <c r="AJ2972">
        <f>IF(AH2972="","",VLOOKUP(AH2972,'Сотрудники и ссылки'!A:C,3,0))</f>
        <v>20001771</v>
      </c>
      <c r="AK2972" s="14">
        <v>45805</v>
      </c>
      <c r="AL2972" s="2">
        <f>IF(AK2972="","",AK2972+VLOOKUP(I2972,'Вид исследования'!B:E,4,0))</f>
        <v>45806</v>
      </c>
      <c r="AM2972" s="2">
        <f>IF(AK2972="","",AK2972+VLOOKUP(I2972,'Вид исследования'!B:F,5,0))</f>
        <v>45806</v>
      </c>
      <c r="AN2972" s="14">
        <v>45805</v>
      </c>
      <c r="AP2972" s="11" t="s">
        <v>189</v>
      </c>
      <c r="AQ2972" t="str">
        <f>IFERROR(IF(L2972="","",VLOOKUP(L2972&amp;I2972,Продукция!A:K,11,0)),"обратитесь к админ справочника")</f>
        <v>согласно рекомендациям производителя теста</v>
      </c>
      <c r="AR2972" s="11" t="s">
        <v>4823</v>
      </c>
      <c r="AS2972" t="str">
        <f>IFERROR(IF(L2972="","",VLOOKUP(L2972&amp;I2972,Продукция!A:J,10,0)),"обратитесь к админ справочника")</f>
        <v>инструкция тест- ситема Биочек СК -115</v>
      </c>
      <c r="AT2972" s="11" t="s">
        <v>4823</v>
      </c>
      <c r="AU2972" s="11" t="s">
        <v>4823</v>
      </c>
      <c r="AV2972" s="11" t="s">
        <v>2673</v>
      </c>
      <c r="AW2972" s="11" t="s">
        <v>4824</v>
      </c>
      <c r="AX2972" s="11" t="s">
        <v>372</v>
      </c>
      <c r="AY2972" s="11" t="s">
        <v>1541</v>
      </c>
      <c r="AZ2972" s="11">
        <v>108</v>
      </c>
      <c r="BA2972" s="11">
        <v>38</v>
      </c>
      <c r="BC2972" s="11" t="s">
        <v>4870</v>
      </c>
    </row>
    <row r="2973" spans="1:55" x14ac:dyDescent="0.25">
      <c r="A2973" t="str">
        <f t="shared" si="52"/>
        <v>С/939MS (BioChek) микоплазма синовия уровень антител</v>
      </c>
      <c r="B2973" t="str">
        <f>IF(E2973="","",INDEX(Лаборатории!A:A,MATCH('Производственный контроль'!E2973,Лаборатории!B:B,0)))</f>
        <v xml:space="preserve">КУРИНОЕ ЦАРСТВО АО </v>
      </c>
      <c r="C2973" t="str">
        <f>IF(E2973="","",VLOOKUP(E2973,Лаборатории!B:D,3,0))</f>
        <v>U377_CHL</v>
      </c>
      <c r="D2973" s="12">
        <v>45799</v>
      </c>
      <c r="E2973" s="150" t="s">
        <v>793</v>
      </c>
      <c r="F2973" s="11" t="s">
        <v>371</v>
      </c>
      <c r="G2973" s="11" t="s">
        <v>509</v>
      </c>
      <c r="H2973" s="11" t="s">
        <v>262</v>
      </c>
      <c r="I2973" s="11" t="s">
        <v>3423</v>
      </c>
      <c r="J2973" t="str">
        <f>IF(L2973="","",VLOOKUP(L2973,Продукция!B:D,3,0))</f>
        <v>Биологический_материал</v>
      </c>
      <c r="K2973" t="str">
        <f>IF(L2973="","",VLOOKUP(L2973,Продукция!B:C,2,0))</f>
        <v>Сыворотка крови</v>
      </c>
      <c r="L2973" s="155" t="s">
        <v>302</v>
      </c>
      <c r="M2973">
        <f>IF(L2973="","",VLOOKUP(L2973,Продукция!B:L,11,0))</f>
        <v>0</v>
      </c>
      <c r="N2973" s="150" t="s">
        <v>873</v>
      </c>
      <c r="P2973" s="150" t="s">
        <v>340</v>
      </c>
      <c r="Q2973" s="150" t="s">
        <v>854</v>
      </c>
      <c r="R2973" s="153" t="s">
        <v>5120</v>
      </c>
      <c r="S2973" s="11">
        <v>18</v>
      </c>
      <c r="T2973" s="11" t="s">
        <v>5294</v>
      </c>
      <c r="V2973" s="14">
        <v>45795</v>
      </c>
      <c r="Z2973" s="162" t="s">
        <v>4823</v>
      </c>
      <c r="AA2973" s="15">
        <v>0.55902777777777779</v>
      </c>
      <c r="AB2973" t="str">
        <f>IF(L2973="","",VLOOKUP(L2973&amp;I2973,Продукция!A:I,9,0))</f>
        <v>рекомендация производителя набора</v>
      </c>
      <c r="AC2973" s="14">
        <v>45805</v>
      </c>
      <c r="AD2973" s="11" t="s">
        <v>2673</v>
      </c>
      <c r="AE2973" s="11" t="s">
        <v>4823</v>
      </c>
      <c r="AF2973" t="str">
        <f>IF(AD2973="","",VLOOKUP(AD2973,'Сотрудники и ссылки'!A:B,2,0))</f>
        <v>Серолог</v>
      </c>
      <c r="AG2973">
        <f>IF(AD2973="","",VLOOKUP(AD2973,'Сотрудники и ссылки'!A:C,3,0))</f>
        <v>20001771</v>
      </c>
      <c r="AH2973" s="11" t="s">
        <v>2673</v>
      </c>
      <c r="AI2973" t="str">
        <f>IF(AH2973="","",VLOOKUP(AH2973,'Сотрудники и ссылки'!A:B,2,0))</f>
        <v>Серолог</v>
      </c>
      <c r="AJ2973">
        <f>IF(AH2973="","",VLOOKUP(AH2973,'Сотрудники и ссылки'!A:C,3,0))</f>
        <v>20001771</v>
      </c>
      <c r="AK2973" s="14">
        <v>45805</v>
      </c>
      <c r="AL2973" s="2">
        <f>IF(AK2973="","",AK2973+VLOOKUP(I2973,'Вид исследования'!B:E,4,0))</f>
        <v>45806</v>
      </c>
      <c r="AM2973" s="2">
        <f>IF(AK2973="","",AK2973+VLOOKUP(I2973,'Вид исследования'!B:F,5,0))</f>
        <v>45806</v>
      </c>
      <c r="AN2973" s="14">
        <v>45805</v>
      </c>
      <c r="AP2973" s="11" t="s">
        <v>189</v>
      </c>
      <c r="AQ2973" t="str">
        <f>IFERROR(IF(L2973="","",VLOOKUP(L2973&amp;I2973,Продукция!A:K,11,0)),"обратитесь к админ справочника")</f>
        <v>согласно рекомендациям производителя теста</v>
      </c>
      <c r="AR2973" s="11" t="s">
        <v>4823</v>
      </c>
      <c r="AS2973" t="str">
        <f>IFERROR(IF(L2973="","",VLOOKUP(L2973&amp;I2973,Продукция!A:J,10,0)),"обратитесь к админ справочника")</f>
        <v>инструкция тест- ситема Биочек СК -115</v>
      </c>
      <c r="AT2973" s="11" t="s">
        <v>4823</v>
      </c>
      <c r="AU2973" s="11" t="s">
        <v>4823</v>
      </c>
      <c r="AV2973" s="11" t="s">
        <v>2673</v>
      </c>
      <c r="AW2973" s="11" t="s">
        <v>4824</v>
      </c>
      <c r="AX2973" s="11" t="s">
        <v>372</v>
      </c>
      <c r="AY2973" s="11" t="s">
        <v>1543</v>
      </c>
      <c r="AZ2973" s="11">
        <v>108</v>
      </c>
      <c r="BA2973" s="11">
        <v>39</v>
      </c>
      <c r="BC2973" s="11" t="s">
        <v>4870</v>
      </c>
    </row>
    <row r="2974" spans="1:55" x14ac:dyDescent="0.25">
      <c r="A2974" t="str">
        <f t="shared" si="52"/>
        <v>С/939MS (BioChek) микоплазма синовия уровень антител</v>
      </c>
      <c r="B2974" t="str">
        <f>IF(E2974="","",INDEX(Лаборатории!A:A,MATCH('Производственный контроль'!E2974,Лаборатории!B:B,0)))</f>
        <v xml:space="preserve">КУРИНОЕ ЦАРСТВО АО </v>
      </c>
      <c r="C2974" t="str">
        <f>IF(E2974="","",VLOOKUP(E2974,Лаборатории!B:D,3,0))</f>
        <v>U377_CHL</v>
      </c>
      <c r="D2974" s="12">
        <v>45799</v>
      </c>
      <c r="E2974" s="150" t="s">
        <v>793</v>
      </c>
      <c r="F2974" s="11" t="s">
        <v>371</v>
      </c>
      <c r="G2974" s="11" t="s">
        <v>509</v>
      </c>
      <c r="H2974" s="11" t="s">
        <v>262</v>
      </c>
      <c r="I2974" s="11" t="s">
        <v>3423</v>
      </c>
      <c r="J2974" t="str">
        <f>IF(L2974="","",VLOOKUP(L2974,Продукция!B:D,3,0))</f>
        <v>Биологический_материал</v>
      </c>
      <c r="K2974" t="str">
        <f>IF(L2974="","",VLOOKUP(L2974,Продукция!B:C,2,0))</f>
        <v>Сыворотка крови</v>
      </c>
      <c r="L2974" s="155" t="s">
        <v>302</v>
      </c>
      <c r="M2974">
        <f>IF(L2974="","",VLOOKUP(L2974,Продукция!B:L,11,0))</f>
        <v>0</v>
      </c>
      <c r="N2974" s="150" t="s">
        <v>873</v>
      </c>
      <c r="P2974" s="150" t="s">
        <v>340</v>
      </c>
      <c r="Q2974" s="150" t="s">
        <v>854</v>
      </c>
      <c r="R2974" s="153" t="s">
        <v>5116</v>
      </c>
      <c r="S2974" s="11">
        <v>18</v>
      </c>
      <c r="T2974" s="11" t="s">
        <v>5294</v>
      </c>
      <c r="V2974" s="14">
        <v>45797</v>
      </c>
      <c r="Z2974" s="162" t="s">
        <v>4823</v>
      </c>
      <c r="AA2974" s="15">
        <v>0.55902777777777779</v>
      </c>
      <c r="AB2974" t="str">
        <f>IF(L2974="","",VLOOKUP(L2974&amp;I2974,Продукция!A:I,9,0))</f>
        <v>рекомендация производителя набора</v>
      </c>
      <c r="AC2974" s="14">
        <v>45805</v>
      </c>
      <c r="AD2974" s="11" t="s">
        <v>2673</v>
      </c>
      <c r="AE2974" s="11" t="s">
        <v>4823</v>
      </c>
      <c r="AF2974" t="str">
        <f>IF(AD2974="","",VLOOKUP(AD2974,'Сотрудники и ссылки'!A:B,2,0))</f>
        <v>Серолог</v>
      </c>
      <c r="AG2974">
        <f>IF(AD2974="","",VLOOKUP(AD2974,'Сотрудники и ссылки'!A:C,3,0))</f>
        <v>20001771</v>
      </c>
      <c r="AH2974" s="11" t="s">
        <v>2673</v>
      </c>
      <c r="AI2974" t="str">
        <f>IF(AH2974="","",VLOOKUP(AH2974,'Сотрудники и ссылки'!A:B,2,0))</f>
        <v>Серолог</v>
      </c>
      <c r="AJ2974">
        <f>IF(AH2974="","",VLOOKUP(AH2974,'Сотрудники и ссылки'!A:C,3,0))</f>
        <v>20001771</v>
      </c>
      <c r="AK2974" s="14">
        <v>45805</v>
      </c>
      <c r="AL2974" s="2">
        <f>IF(AK2974="","",AK2974+VLOOKUP(I2974,'Вид исследования'!B:E,4,0))</f>
        <v>45806</v>
      </c>
      <c r="AM2974" s="2">
        <f>IF(AK2974="","",AK2974+VLOOKUP(I2974,'Вид исследования'!B:F,5,0))</f>
        <v>45806</v>
      </c>
      <c r="AN2974" s="14">
        <v>45805</v>
      </c>
      <c r="AP2974" s="11" t="s">
        <v>189</v>
      </c>
      <c r="AQ2974" t="str">
        <f>IFERROR(IF(L2974="","",VLOOKUP(L2974&amp;I2974,Продукция!A:K,11,0)),"обратитесь к админ справочника")</f>
        <v>согласно рекомендациям производителя теста</v>
      </c>
      <c r="AR2974" s="11" t="s">
        <v>4823</v>
      </c>
      <c r="AS2974" t="str">
        <f>IFERROR(IF(L2974="","",VLOOKUP(L2974&amp;I2974,Продукция!A:J,10,0)),"обратитесь к админ справочника")</f>
        <v>инструкция тест- ситема Биочек СК -115</v>
      </c>
      <c r="AT2974" s="11" t="s">
        <v>4823</v>
      </c>
      <c r="AU2974" s="11" t="s">
        <v>4823</v>
      </c>
      <c r="AV2974" s="11" t="s">
        <v>2673</v>
      </c>
      <c r="AW2974" s="11" t="s">
        <v>4824</v>
      </c>
      <c r="AX2974" s="11" t="s">
        <v>372</v>
      </c>
      <c r="AY2974" s="11" t="s">
        <v>1539</v>
      </c>
      <c r="AZ2974" s="11">
        <v>108</v>
      </c>
      <c r="BA2974" s="11">
        <v>39</v>
      </c>
      <c r="BC2974" s="11" t="s">
        <v>4870</v>
      </c>
    </row>
    <row r="2975" spans="1:55" x14ac:dyDescent="0.25">
      <c r="A2975" t="str">
        <f t="shared" si="52"/>
        <v>С/939MS (BioChek) микоплазма синовия уровень антител</v>
      </c>
      <c r="B2975" t="str">
        <f>IF(E2975="","",INDEX(Лаборатории!A:A,MATCH('Производственный контроль'!E2975,Лаборатории!B:B,0)))</f>
        <v xml:space="preserve">КУРИНОЕ ЦАРСТВО АО </v>
      </c>
      <c r="C2975" t="str">
        <f>IF(E2975="","",VLOOKUP(E2975,Лаборатории!B:D,3,0))</f>
        <v>U377_CHL</v>
      </c>
      <c r="D2975" s="12">
        <v>45799</v>
      </c>
      <c r="E2975" s="150" t="s">
        <v>793</v>
      </c>
      <c r="F2975" s="11" t="s">
        <v>371</v>
      </c>
      <c r="G2975" s="11" t="s">
        <v>509</v>
      </c>
      <c r="H2975" s="11" t="s">
        <v>262</v>
      </c>
      <c r="I2975" s="11" t="s">
        <v>3423</v>
      </c>
      <c r="J2975" t="str">
        <f>IF(L2975="","",VLOOKUP(L2975,Продукция!B:D,3,0))</f>
        <v>Биологический_материал</v>
      </c>
      <c r="K2975" t="str">
        <f>IF(L2975="","",VLOOKUP(L2975,Продукция!B:C,2,0))</f>
        <v>Сыворотка крови</v>
      </c>
      <c r="L2975" s="155" t="s">
        <v>302</v>
      </c>
      <c r="M2975">
        <f>IF(L2975="","",VLOOKUP(L2975,Продукция!B:L,11,0))</f>
        <v>0</v>
      </c>
      <c r="N2975" s="150" t="s">
        <v>873</v>
      </c>
      <c r="P2975" s="150" t="s">
        <v>340</v>
      </c>
      <c r="Q2975" s="150" t="s">
        <v>854</v>
      </c>
      <c r="R2975" s="153" t="s">
        <v>5111</v>
      </c>
      <c r="S2975" s="11">
        <v>18</v>
      </c>
      <c r="T2975" s="11" t="s">
        <v>5294</v>
      </c>
      <c r="V2975" s="14">
        <v>45797</v>
      </c>
      <c r="Z2975" s="162" t="s">
        <v>4823</v>
      </c>
      <c r="AA2975" s="15">
        <v>0.55902777777777779</v>
      </c>
      <c r="AB2975" t="str">
        <f>IF(L2975="","",VLOOKUP(L2975&amp;I2975,Продукция!A:I,9,0))</f>
        <v>рекомендация производителя набора</v>
      </c>
      <c r="AC2975" s="14">
        <v>45805</v>
      </c>
      <c r="AD2975" s="11" t="s">
        <v>2673</v>
      </c>
      <c r="AE2975" s="11" t="s">
        <v>4823</v>
      </c>
      <c r="AF2975" t="str">
        <f>IF(AD2975="","",VLOOKUP(AD2975,'Сотрудники и ссылки'!A:B,2,0))</f>
        <v>Серолог</v>
      </c>
      <c r="AG2975">
        <f>IF(AD2975="","",VLOOKUP(AD2975,'Сотрудники и ссылки'!A:C,3,0))</f>
        <v>20001771</v>
      </c>
      <c r="AH2975" s="11" t="s">
        <v>2673</v>
      </c>
      <c r="AI2975" t="str">
        <f>IF(AH2975="","",VLOOKUP(AH2975,'Сотрудники и ссылки'!A:B,2,0))</f>
        <v>Серолог</v>
      </c>
      <c r="AJ2975">
        <f>IF(AH2975="","",VLOOKUP(AH2975,'Сотрудники и ссылки'!A:C,3,0))</f>
        <v>20001771</v>
      </c>
      <c r="AK2975" s="14">
        <v>45805</v>
      </c>
      <c r="AL2975" s="2">
        <f>IF(AK2975="","",AK2975+VLOOKUP(I2975,'Вид исследования'!B:E,4,0))</f>
        <v>45806</v>
      </c>
      <c r="AM2975" s="2">
        <f>IF(AK2975="","",AK2975+VLOOKUP(I2975,'Вид исследования'!B:F,5,0))</f>
        <v>45806</v>
      </c>
      <c r="AN2975" s="14">
        <v>45805</v>
      </c>
      <c r="AP2975" s="11" t="s">
        <v>189</v>
      </c>
      <c r="AQ2975" t="str">
        <f>IFERROR(IF(L2975="","",VLOOKUP(L2975&amp;I2975,Продукция!A:K,11,0)),"обратитесь к админ справочника")</f>
        <v>согласно рекомендациям производителя теста</v>
      </c>
      <c r="AR2975" s="11" t="s">
        <v>4823</v>
      </c>
      <c r="AS2975" t="str">
        <f>IFERROR(IF(L2975="","",VLOOKUP(L2975&amp;I2975,Продукция!A:J,10,0)),"обратитесь к админ справочника")</f>
        <v>инструкция тест- ситема Биочек СК -115</v>
      </c>
      <c r="AT2975" s="11" t="s">
        <v>4823</v>
      </c>
      <c r="AU2975" s="11" t="s">
        <v>4823</v>
      </c>
      <c r="AV2975" s="11" t="s">
        <v>2673</v>
      </c>
      <c r="AW2975" s="11" t="s">
        <v>4824</v>
      </c>
      <c r="AX2975" s="11" t="s">
        <v>372</v>
      </c>
      <c r="AY2975" s="11" t="s">
        <v>1534</v>
      </c>
      <c r="AZ2975" s="11">
        <v>108</v>
      </c>
      <c r="BA2975" s="11">
        <v>38</v>
      </c>
      <c r="BC2975" s="11" t="s">
        <v>4870</v>
      </c>
    </row>
    <row r="2976" spans="1:55" x14ac:dyDescent="0.25">
      <c r="A2976" t="str">
        <f t="shared" si="52"/>
        <v>С/939SE (BioChek) сальмонелла группы В и D уровень антител</v>
      </c>
      <c r="B2976" t="str">
        <f>IF(E2976="","",INDEX(Лаборатории!A:A,MATCH('Производственный контроль'!E2976,Лаборатории!B:B,0)))</f>
        <v xml:space="preserve">КУРИНОЕ ЦАРСТВО АО </v>
      </c>
      <c r="C2976" t="str">
        <f>IF(E2976="","",VLOOKUP(E2976,Лаборатории!B:D,3,0))</f>
        <v>U377_CHL</v>
      </c>
      <c r="D2976" s="12">
        <v>45799</v>
      </c>
      <c r="E2976" s="150" t="s">
        <v>793</v>
      </c>
      <c r="F2976" s="11" t="s">
        <v>371</v>
      </c>
      <c r="G2976" s="11" t="s">
        <v>509</v>
      </c>
      <c r="H2976" s="11" t="s">
        <v>262</v>
      </c>
      <c r="I2976" s="11" t="s">
        <v>3428</v>
      </c>
      <c r="J2976" t="str">
        <f>IF(L2976="","",VLOOKUP(L2976,Продукция!B:D,3,0))</f>
        <v>Биологический_материал</v>
      </c>
      <c r="K2976" t="str">
        <f>IF(L2976="","",VLOOKUP(L2976,Продукция!B:C,2,0))</f>
        <v>Сыворотка крови</v>
      </c>
      <c r="L2976" s="155" t="s">
        <v>302</v>
      </c>
      <c r="M2976">
        <f>IF(L2976="","",VLOOKUP(L2976,Продукция!B:L,11,0))</f>
        <v>0</v>
      </c>
      <c r="N2976" s="150" t="s">
        <v>873</v>
      </c>
      <c r="P2976" s="150" t="s">
        <v>340</v>
      </c>
      <c r="Q2976" s="150" t="s">
        <v>854</v>
      </c>
      <c r="R2976" s="153" t="s">
        <v>5118</v>
      </c>
      <c r="S2976" s="11">
        <v>18</v>
      </c>
      <c r="T2976" s="11" t="s">
        <v>5294</v>
      </c>
      <c r="V2976" s="14">
        <v>45792</v>
      </c>
      <c r="Z2976" s="162" t="s">
        <v>4823</v>
      </c>
      <c r="AA2976" s="15">
        <v>0.55902777777777779</v>
      </c>
      <c r="AB2976" t="str">
        <f>IF(L2976="","",VLOOKUP(L2976&amp;I2976,Продукция!A:I,9,0))</f>
        <v>рекомендация производителя набора</v>
      </c>
      <c r="AC2976" s="14">
        <v>45805</v>
      </c>
      <c r="AD2976" s="11" t="s">
        <v>2673</v>
      </c>
      <c r="AE2976" s="11" t="s">
        <v>4823</v>
      </c>
      <c r="AF2976" t="str">
        <f>IF(AD2976="","",VLOOKUP(AD2976,'Сотрудники и ссылки'!A:B,2,0))</f>
        <v>Серолог</v>
      </c>
      <c r="AG2976">
        <f>IF(AD2976="","",VLOOKUP(AD2976,'Сотрудники и ссылки'!A:C,3,0))</f>
        <v>20001771</v>
      </c>
      <c r="AH2976" s="11" t="s">
        <v>2673</v>
      </c>
      <c r="AI2976" t="str">
        <f>IF(AH2976="","",VLOOKUP(AH2976,'Сотрудники и ссылки'!A:B,2,0))</f>
        <v>Серолог</v>
      </c>
      <c r="AJ2976">
        <f>IF(AH2976="","",VLOOKUP(AH2976,'Сотрудники и ссылки'!A:C,3,0))</f>
        <v>20001771</v>
      </c>
      <c r="AK2976" s="14">
        <v>45805</v>
      </c>
      <c r="AL2976" s="2">
        <f>IF(AK2976="","",AK2976+VLOOKUP(I2976,'Вид исследования'!B:E,4,0))</f>
        <v>45806</v>
      </c>
      <c r="AM2976" s="2">
        <f>IF(AK2976="","",AK2976+VLOOKUP(I2976,'Вид исследования'!B:F,5,0))</f>
        <v>45806</v>
      </c>
      <c r="AN2976" s="14">
        <v>45805</v>
      </c>
      <c r="AP2976" s="11" t="s">
        <v>189</v>
      </c>
      <c r="AQ2976" t="str">
        <f>IFERROR(IF(L2976="","",VLOOKUP(L2976&amp;I2976,Продукция!A:K,11,0)),"обратитесь к админ справочника")</f>
        <v>согласно рекомендациям производителя теста</v>
      </c>
      <c r="AR2976" s="11" t="s">
        <v>4823</v>
      </c>
      <c r="AS2976" t="str">
        <f>IFERROR(IF(L2976="","",VLOOKUP(L2976&amp;I2976,Продукция!A:J,10,0)),"обратитесь к админ справочника")</f>
        <v>инструкция тест- ситема Биочек СК -218</v>
      </c>
      <c r="AT2976" s="11" t="s">
        <v>4823</v>
      </c>
      <c r="AU2976" s="11" t="s">
        <v>4823</v>
      </c>
      <c r="AV2976" s="11" t="s">
        <v>2673</v>
      </c>
      <c r="AW2976" s="11" t="s">
        <v>4824</v>
      </c>
      <c r="AX2976" s="11" t="s">
        <v>372</v>
      </c>
      <c r="AY2976" s="11" t="s">
        <v>1541</v>
      </c>
      <c r="AZ2976" s="11">
        <v>108</v>
      </c>
      <c r="BA2976" s="11">
        <v>38</v>
      </c>
      <c r="BC2976" s="11" t="s">
        <v>4870</v>
      </c>
    </row>
    <row r="2977" spans="1:55" x14ac:dyDescent="0.25">
      <c r="A2977" t="str">
        <f t="shared" si="52"/>
        <v>С/939SE (BioChek) сальмонелла группы В и D уровень антител</v>
      </c>
      <c r="B2977" t="str">
        <f>IF(E2977="","",INDEX(Лаборатории!A:A,MATCH('Производственный контроль'!E2977,Лаборатории!B:B,0)))</f>
        <v xml:space="preserve">КУРИНОЕ ЦАРСТВО АО </v>
      </c>
      <c r="C2977" t="str">
        <f>IF(E2977="","",VLOOKUP(E2977,Лаборатории!B:D,3,0))</f>
        <v>U377_CHL</v>
      </c>
      <c r="D2977" s="12">
        <v>45799</v>
      </c>
      <c r="E2977" s="150" t="s">
        <v>793</v>
      </c>
      <c r="F2977" s="11" t="s">
        <v>371</v>
      </c>
      <c r="G2977" s="11" t="s">
        <v>509</v>
      </c>
      <c r="H2977" s="11" t="s">
        <v>262</v>
      </c>
      <c r="I2977" s="11" t="s">
        <v>3428</v>
      </c>
      <c r="J2977" t="str">
        <f>IF(L2977="","",VLOOKUP(L2977,Продукция!B:D,3,0))</f>
        <v>Биологический_материал</v>
      </c>
      <c r="K2977" t="str">
        <f>IF(L2977="","",VLOOKUP(L2977,Продукция!B:C,2,0))</f>
        <v>Сыворотка крови</v>
      </c>
      <c r="L2977" s="155" t="s">
        <v>302</v>
      </c>
      <c r="M2977">
        <f>IF(L2977="","",VLOOKUP(L2977,Продукция!B:L,11,0))</f>
        <v>0</v>
      </c>
      <c r="N2977" s="150" t="s">
        <v>873</v>
      </c>
      <c r="P2977" s="150" t="s">
        <v>340</v>
      </c>
      <c r="Q2977" s="150" t="s">
        <v>854</v>
      </c>
      <c r="R2977" s="153" t="s">
        <v>5120</v>
      </c>
      <c r="S2977" s="11">
        <v>18</v>
      </c>
      <c r="T2977" s="11" t="s">
        <v>5294</v>
      </c>
      <c r="V2977" s="14">
        <v>45795</v>
      </c>
      <c r="Z2977" s="162" t="s">
        <v>4823</v>
      </c>
      <c r="AA2977" s="15">
        <v>0.55902777777777779</v>
      </c>
      <c r="AB2977" t="str">
        <f>IF(L2977="","",VLOOKUP(L2977&amp;I2977,Продукция!A:I,9,0))</f>
        <v>рекомендация производителя набора</v>
      </c>
      <c r="AC2977" s="14">
        <v>45805</v>
      </c>
      <c r="AD2977" s="11" t="s">
        <v>2673</v>
      </c>
      <c r="AE2977" s="11" t="s">
        <v>4823</v>
      </c>
      <c r="AF2977" t="str">
        <f>IF(AD2977="","",VLOOKUP(AD2977,'Сотрудники и ссылки'!A:B,2,0))</f>
        <v>Серолог</v>
      </c>
      <c r="AG2977">
        <f>IF(AD2977="","",VLOOKUP(AD2977,'Сотрудники и ссылки'!A:C,3,0))</f>
        <v>20001771</v>
      </c>
      <c r="AH2977" s="11" t="s">
        <v>2673</v>
      </c>
      <c r="AI2977" t="str">
        <f>IF(AH2977="","",VLOOKUP(AH2977,'Сотрудники и ссылки'!A:B,2,0))</f>
        <v>Серолог</v>
      </c>
      <c r="AJ2977">
        <f>IF(AH2977="","",VLOOKUP(AH2977,'Сотрудники и ссылки'!A:C,3,0))</f>
        <v>20001771</v>
      </c>
      <c r="AK2977" s="14">
        <v>45805</v>
      </c>
      <c r="AL2977" s="2">
        <f>IF(AK2977="","",AK2977+VLOOKUP(I2977,'Вид исследования'!B:E,4,0))</f>
        <v>45806</v>
      </c>
      <c r="AM2977" s="2">
        <f>IF(AK2977="","",AK2977+VLOOKUP(I2977,'Вид исследования'!B:F,5,0))</f>
        <v>45806</v>
      </c>
      <c r="AN2977" s="14">
        <v>45805</v>
      </c>
      <c r="AP2977" s="11" t="s">
        <v>189</v>
      </c>
      <c r="AQ2977" t="str">
        <f>IFERROR(IF(L2977="","",VLOOKUP(L2977&amp;I2977,Продукция!A:K,11,0)),"обратитесь к админ справочника")</f>
        <v>согласно рекомендациям производителя теста</v>
      </c>
      <c r="AR2977" s="11" t="s">
        <v>4823</v>
      </c>
      <c r="AS2977" t="str">
        <f>IFERROR(IF(L2977="","",VLOOKUP(L2977&amp;I2977,Продукция!A:J,10,0)),"обратитесь к админ справочника")</f>
        <v>инструкция тест- ситема Биочек СК -218</v>
      </c>
      <c r="AT2977" s="11" t="s">
        <v>4823</v>
      </c>
      <c r="AU2977" s="11" t="s">
        <v>4823</v>
      </c>
      <c r="AV2977" s="11" t="s">
        <v>2673</v>
      </c>
      <c r="AW2977" s="11" t="s">
        <v>4824</v>
      </c>
      <c r="AX2977" s="11" t="s">
        <v>372</v>
      </c>
      <c r="AY2977" s="11" t="s">
        <v>1543</v>
      </c>
      <c r="AZ2977" s="11">
        <v>108</v>
      </c>
      <c r="BA2977" s="11">
        <v>39</v>
      </c>
      <c r="BC2977" s="11" t="s">
        <v>4870</v>
      </c>
    </row>
    <row r="2978" spans="1:55" x14ac:dyDescent="0.25">
      <c r="A2978" t="str">
        <f t="shared" si="52"/>
        <v>С/939SE (BioChek) сальмонелла группы В и D уровень антител</v>
      </c>
      <c r="B2978" t="str">
        <f>IF(E2978="","",INDEX(Лаборатории!A:A,MATCH('Производственный контроль'!E2978,Лаборатории!B:B,0)))</f>
        <v xml:space="preserve">КУРИНОЕ ЦАРСТВО АО </v>
      </c>
      <c r="C2978" t="str">
        <f>IF(E2978="","",VLOOKUP(E2978,Лаборатории!B:D,3,0))</f>
        <v>U377_CHL</v>
      </c>
      <c r="D2978" s="12">
        <v>45799</v>
      </c>
      <c r="E2978" s="150" t="s">
        <v>793</v>
      </c>
      <c r="F2978" s="11" t="s">
        <v>371</v>
      </c>
      <c r="G2978" s="11" t="s">
        <v>509</v>
      </c>
      <c r="H2978" s="11" t="s">
        <v>262</v>
      </c>
      <c r="I2978" s="11" t="s">
        <v>3428</v>
      </c>
      <c r="J2978" t="str">
        <f>IF(L2978="","",VLOOKUP(L2978,Продукция!B:D,3,0))</f>
        <v>Биологический_материал</v>
      </c>
      <c r="K2978" t="str">
        <f>IF(L2978="","",VLOOKUP(L2978,Продукция!B:C,2,0))</f>
        <v>Сыворотка крови</v>
      </c>
      <c r="L2978" s="155" t="s">
        <v>302</v>
      </c>
      <c r="M2978">
        <f>IF(L2978="","",VLOOKUP(L2978,Продукция!B:L,11,0))</f>
        <v>0</v>
      </c>
      <c r="N2978" s="150" t="s">
        <v>873</v>
      </c>
      <c r="P2978" s="150" t="s">
        <v>340</v>
      </c>
      <c r="Q2978" s="150" t="s">
        <v>854</v>
      </c>
      <c r="R2978" s="153" t="s">
        <v>5116</v>
      </c>
      <c r="S2978" s="11">
        <v>18</v>
      </c>
      <c r="T2978" s="11" t="s">
        <v>5294</v>
      </c>
      <c r="V2978" s="14">
        <v>45797</v>
      </c>
      <c r="Z2978" s="162" t="s">
        <v>4823</v>
      </c>
      <c r="AA2978" s="15">
        <v>0.55902777777777779</v>
      </c>
      <c r="AB2978" t="str">
        <f>IF(L2978="","",VLOOKUP(L2978&amp;I2978,Продукция!A:I,9,0))</f>
        <v>рекомендация производителя набора</v>
      </c>
      <c r="AC2978" s="14">
        <v>45805</v>
      </c>
      <c r="AD2978" s="11" t="s">
        <v>2673</v>
      </c>
      <c r="AE2978" s="11" t="s">
        <v>4823</v>
      </c>
      <c r="AF2978" t="str">
        <f>IF(AD2978="","",VLOOKUP(AD2978,'Сотрудники и ссылки'!A:B,2,0))</f>
        <v>Серолог</v>
      </c>
      <c r="AG2978">
        <f>IF(AD2978="","",VLOOKUP(AD2978,'Сотрудники и ссылки'!A:C,3,0))</f>
        <v>20001771</v>
      </c>
      <c r="AH2978" s="11" t="s">
        <v>2673</v>
      </c>
      <c r="AI2978" t="str">
        <f>IF(AH2978="","",VLOOKUP(AH2978,'Сотрудники и ссылки'!A:B,2,0))</f>
        <v>Серолог</v>
      </c>
      <c r="AJ2978">
        <f>IF(AH2978="","",VLOOKUP(AH2978,'Сотрудники и ссылки'!A:C,3,0))</f>
        <v>20001771</v>
      </c>
      <c r="AK2978" s="14">
        <v>45805</v>
      </c>
      <c r="AL2978" s="2">
        <f>IF(AK2978="","",AK2978+VLOOKUP(I2978,'Вид исследования'!B:E,4,0))</f>
        <v>45806</v>
      </c>
      <c r="AM2978" s="2">
        <f>IF(AK2978="","",AK2978+VLOOKUP(I2978,'Вид исследования'!B:F,5,0))</f>
        <v>45806</v>
      </c>
      <c r="AN2978" s="14">
        <v>45805</v>
      </c>
      <c r="AP2978" s="11" t="s">
        <v>189</v>
      </c>
      <c r="AQ2978" t="str">
        <f>IFERROR(IF(L2978="","",VLOOKUP(L2978&amp;I2978,Продукция!A:K,11,0)),"обратитесь к админ справочника")</f>
        <v>согласно рекомендациям производителя теста</v>
      </c>
      <c r="AR2978" s="11" t="s">
        <v>4823</v>
      </c>
      <c r="AS2978" t="str">
        <f>IFERROR(IF(L2978="","",VLOOKUP(L2978&amp;I2978,Продукция!A:J,10,0)),"обратитесь к админ справочника")</f>
        <v>инструкция тест- ситема Биочек СК -218</v>
      </c>
      <c r="AT2978" s="11" t="s">
        <v>4823</v>
      </c>
      <c r="AU2978" s="11" t="s">
        <v>4823</v>
      </c>
      <c r="AV2978" s="11" t="s">
        <v>2673</v>
      </c>
      <c r="AW2978" s="11" t="s">
        <v>4824</v>
      </c>
      <c r="AX2978" s="11" t="s">
        <v>372</v>
      </c>
      <c r="AY2978" s="11" t="s">
        <v>1539</v>
      </c>
      <c r="AZ2978" s="11">
        <v>108</v>
      </c>
      <c r="BA2978" s="11">
        <v>39</v>
      </c>
      <c r="BC2978" s="11" t="s">
        <v>4870</v>
      </c>
    </row>
    <row r="2979" spans="1:55" x14ac:dyDescent="0.25">
      <c r="A2979" t="str">
        <f t="shared" si="52"/>
        <v>С/939SE (BioChek) сальмонелла группы В и D уровень антител</v>
      </c>
      <c r="B2979" t="str">
        <f>IF(E2979="","",INDEX(Лаборатории!A:A,MATCH('Производственный контроль'!E2979,Лаборатории!B:B,0)))</f>
        <v xml:space="preserve">КУРИНОЕ ЦАРСТВО АО </v>
      </c>
      <c r="C2979" t="str">
        <f>IF(E2979="","",VLOOKUP(E2979,Лаборатории!B:D,3,0))</f>
        <v>U377_CHL</v>
      </c>
      <c r="D2979" s="12">
        <v>45799</v>
      </c>
      <c r="E2979" s="150" t="s">
        <v>793</v>
      </c>
      <c r="F2979" s="11" t="s">
        <v>371</v>
      </c>
      <c r="G2979" s="11" t="s">
        <v>509</v>
      </c>
      <c r="H2979" s="11" t="s">
        <v>262</v>
      </c>
      <c r="I2979" s="11" t="s">
        <v>3428</v>
      </c>
      <c r="J2979" t="str">
        <f>IF(L2979="","",VLOOKUP(L2979,Продукция!B:D,3,0))</f>
        <v>Биологический_материал</v>
      </c>
      <c r="K2979" t="str">
        <f>IF(L2979="","",VLOOKUP(L2979,Продукция!B:C,2,0))</f>
        <v>Сыворотка крови</v>
      </c>
      <c r="L2979" s="155" t="s">
        <v>302</v>
      </c>
      <c r="M2979">
        <f>IF(L2979="","",VLOOKUP(L2979,Продукция!B:L,11,0))</f>
        <v>0</v>
      </c>
      <c r="N2979" s="150" t="s">
        <v>873</v>
      </c>
      <c r="P2979" s="150" t="s">
        <v>340</v>
      </c>
      <c r="Q2979" s="150" t="s">
        <v>854</v>
      </c>
      <c r="R2979" s="153" t="s">
        <v>5111</v>
      </c>
      <c r="S2979" s="11">
        <v>18</v>
      </c>
      <c r="T2979" s="11" t="s">
        <v>5294</v>
      </c>
      <c r="V2979" s="14">
        <v>45797</v>
      </c>
      <c r="Z2979" s="162" t="s">
        <v>4823</v>
      </c>
      <c r="AA2979" s="15">
        <v>0.55902777777777779</v>
      </c>
      <c r="AB2979" t="str">
        <f>IF(L2979="","",VLOOKUP(L2979&amp;I2979,Продукция!A:I,9,0))</f>
        <v>рекомендация производителя набора</v>
      </c>
      <c r="AC2979" s="14">
        <v>45805</v>
      </c>
      <c r="AD2979" s="11" t="s">
        <v>2673</v>
      </c>
      <c r="AE2979" s="11" t="s">
        <v>4823</v>
      </c>
      <c r="AF2979" t="str">
        <f>IF(AD2979="","",VLOOKUP(AD2979,'Сотрудники и ссылки'!A:B,2,0))</f>
        <v>Серолог</v>
      </c>
      <c r="AG2979">
        <f>IF(AD2979="","",VLOOKUP(AD2979,'Сотрудники и ссылки'!A:C,3,0))</f>
        <v>20001771</v>
      </c>
      <c r="AH2979" s="11" t="s">
        <v>2673</v>
      </c>
      <c r="AI2979" t="str">
        <f>IF(AH2979="","",VLOOKUP(AH2979,'Сотрудники и ссылки'!A:B,2,0))</f>
        <v>Серолог</v>
      </c>
      <c r="AJ2979">
        <f>IF(AH2979="","",VLOOKUP(AH2979,'Сотрудники и ссылки'!A:C,3,0))</f>
        <v>20001771</v>
      </c>
      <c r="AK2979" s="14">
        <v>45805</v>
      </c>
      <c r="AL2979" s="2">
        <f>IF(AK2979="","",AK2979+VLOOKUP(I2979,'Вид исследования'!B:E,4,0))</f>
        <v>45806</v>
      </c>
      <c r="AM2979" s="2">
        <f>IF(AK2979="","",AK2979+VLOOKUP(I2979,'Вид исследования'!B:F,5,0))</f>
        <v>45806</v>
      </c>
      <c r="AN2979" s="14">
        <v>45805</v>
      </c>
      <c r="AP2979" s="11" t="s">
        <v>189</v>
      </c>
      <c r="AQ2979" t="str">
        <f>IFERROR(IF(L2979="","",VLOOKUP(L2979&amp;I2979,Продукция!A:K,11,0)),"обратитесь к админ справочника")</f>
        <v>согласно рекомендациям производителя теста</v>
      </c>
      <c r="AR2979" s="11" t="s">
        <v>4823</v>
      </c>
      <c r="AS2979" t="str">
        <f>IFERROR(IF(L2979="","",VLOOKUP(L2979&amp;I2979,Продукция!A:J,10,0)),"обратитесь к админ справочника")</f>
        <v>инструкция тест- ситема Биочек СК -218</v>
      </c>
      <c r="AT2979" s="11" t="s">
        <v>4823</v>
      </c>
      <c r="AU2979" s="11" t="s">
        <v>4823</v>
      </c>
      <c r="AV2979" s="11" t="s">
        <v>2673</v>
      </c>
      <c r="AW2979" s="11" t="s">
        <v>4824</v>
      </c>
      <c r="AX2979" s="11" t="s">
        <v>372</v>
      </c>
      <c r="AY2979" s="11" t="s">
        <v>1534</v>
      </c>
      <c r="AZ2979" s="11">
        <v>108</v>
      </c>
      <c r="BA2979" s="11">
        <v>38</v>
      </c>
      <c r="BC2979" s="11" t="s">
        <v>4870</v>
      </c>
    </row>
    <row r="2980" spans="1:55" x14ac:dyDescent="0.25">
      <c r="A2980" t="str">
        <f t="shared" si="52"/>
        <v>С/939ORT (BioChek) орнитобактерии уровень антител</v>
      </c>
      <c r="B2980" t="str">
        <f>IF(E2980="","",INDEX(Лаборатории!A:A,MATCH('Производственный контроль'!E2980,Лаборатории!B:B,0)))</f>
        <v xml:space="preserve">КУРИНОЕ ЦАРСТВО АО </v>
      </c>
      <c r="C2980" t="str">
        <f>IF(E2980="","",VLOOKUP(E2980,Лаборатории!B:D,3,0))</f>
        <v>U377_CHL</v>
      </c>
      <c r="D2980" s="12">
        <v>45799</v>
      </c>
      <c r="E2980" s="150" t="s">
        <v>793</v>
      </c>
      <c r="F2980" s="11" t="s">
        <v>371</v>
      </c>
      <c r="G2980" s="11" t="s">
        <v>509</v>
      </c>
      <c r="H2980" s="11" t="s">
        <v>262</v>
      </c>
      <c r="I2980" s="11" t="s">
        <v>3425</v>
      </c>
      <c r="J2980" t="str">
        <f>IF(L2980="","",VLOOKUP(L2980,Продукция!B:D,3,0))</f>
        <v>Биологический_материал</v>
      </c>
      <c r="K2980" t="str">
        <f>IF(L2980="","",VLOOKUP(L2980,Продукция!B:C,2,0))</f>
        <v>Сыворотка крови</v>
      </c>
      <c r="L2980" s="155" t="s">
        <v>302</v>
      </c>
      <c r="M2980">
        <f>IF(L2980="","",VLOOKUP(L2980,Продукция!B:L,11,0))</f>
        <v>0</v>
      </c>
      <c r="N2980" s="150" t="s">
        <v>873</v>
      </c>
      <c r="P2980" s="150" t="s">
        <v>340</v>
      </c>
      <c r="Q2980" s="150" t="s">
        <v>854</v>
      </c>
      <c r="R2980" s="153" t="s">
        <v>5118</v>
      </c>
      <c r="S2980" s="11">
        <v>18</v>
      </c>
      <c r="T2980" s="11" t="s">
        <v>5294</v>
      </c>
      <c r="V2980" s="14">
        <v>45792</v>
      </c>
      <c r="Z2980" s="162" t="s">
        <v>4823</v>
      </c>
      <c r="AA2980" s="15">
        <v>0.55902777777777779</v>
      </c>
      <c r="AB2980" t="str">
        <f>IF(L2980="","",VLOOKUP(L2980&amp;I2980,Продукция!A:I,9,0))</f>
        <v>рекомендация производителя набора</v>
      </c>
      <c r="AC2980" s="14">
        <v>45805</v>
      </c>
      <c r="AD2980" s="11" t="s">
        <v>2676</v>
      </c>
      <c r="AE2980" s="11" t="s">
        <v>4823</v>
      </c>
      <c r="AF2980" t="str">
        <f>IF(AD2980="","",VLOOKUP(AD2980,'Сотрудники и ссылки'!A:B,2,0))</f>
        <v>Серолог</v>
      </c>
      <c r="AG2980">
        <f>IF(AD2980="","",VLOOKUP(AD2980,'Сотрудники и ссылки'!A:C,3,0))</f>
        <v>20007746</v>
      </c>
      <c r="AH2980" s="11" t="s">
        <v>2676</v>
      </c>
      <c r="AI2980" t="str">
        <f>IF(AH2980="","",VLOOKUP(AH2980,'Сотрудники и ссылки'!A:B,2,0))</f>
        <v>Серолог</v>
      </c>
      <c r="AJ2980">
        <f>IF(AH2980="","",VLOOKUP(AH2980,'Сотрудники и ссылки'!A:C,3,0))</f>
        <v>20007746</v>
      </c>
      <c r="AK2980" s="14">
        <v>45805</v>
      </c>
      <c r="AL2980" s="2">
        <f>IF(AK2980="","",AK2980+VLOOKUP(I2980,'Вид исследования'!B:E,4,0))</f>
        <v>45806</v>
      </c>
      <c r="AM2980" s="2">
        <f>IF(AK2980="","",AK2980+VLOOKUP(I2980,'Вид исследования'!B:F,5,0))</f>
        <v>45806</v>
      </c>
      <c r="AN2980" s="14">
        <v>45805</v>
      </c>
      <c r="AP2980" s="11" t="s">
        <v>189</v>
      </c>
      <c r="AQ2980" t="str">
        <f>IFERROR(IF(L2980="","",VLOOKUP(L2980&amp;I2980,Продукция!A:K,11,0)),"обратитесь к админ справочника")</f>
        <v>согласно рекомендациям производителя теста</v>
      </c>
      <c r="AR2980" s="11" t="s">
        <v>4823</v>
      </c>
      <c r="AS2980" t="str">
        <f>IFERROR(IF(L2980="","",VLOOKUP(L2980&amp;I2980,Продукция!A:J,10,0)),"обратитесь к админ справочника")</f>
        <v>инструкция тест- ситема Биочек СК-108</v>
      </c>
      <c r="AT2980" s="11" t="s">
        <v>4823</v>
      </c>
      <c r="AU2980" s="11" t="s">
        <v>4823</v>
      </c>
      <c r="AV2980" s="11" t="s">
        <v>2676</v>
      </c>
      <c r="AW2980" s="11" t="s">
        <v>4824</v>
      </c>
      <c r="AX2980" s="11" t="s">
        <v>372</v>
      </c>
      <c r="AY2980" s="11" t="s">
        <v>1541</v>
      </c>
      <c r="AZ2980" s="11">
        <v>108</v>
      </c>
      <c r="BA2980" s="11">
        <v>38</v>
      </c>
      <c r="BC2980" s="11" t="s">
        <v>4870</v>
      </c>
    </row>
    <row r="2981" spans="1:55" x14ac:dyDescent="0.25">
      <c r="A2981" t="str">
        <f t="shared" si="52"/>
        <v>С/939ORT (BioChek) орнитобактерии уровень антител</v>
      </c>
      <c r="B2981" t="str">
        <f>IF(E2981="","",INDEX(Лаборатории!A:A,MATCH('Производственный контроль'!E2981,Лаборатории!B:B,0)))</f>
        <v xml:space="preserve">КУРИНОЕ ЦАРСТВО АО </v>
      </c>
      <c r="C2981" t="str">
        <f>IF(E2981="","",VLOOKUP(E2981,Лаборатории!B:D,3,0))</f>
        <v>U377_CHL</v>
      </c>
      <c r="D2981" s="12">
        <v>45799</v>
      </c>
      <c r="E2981" s="150" t="s">
        <v>793</v>
      </c>
      <c r="F2981" s="11" t="s">
        <v>371</v>
      </c>
      <c r="G2981" s="11" t="s">
        <v>509</v>
      </c>
      <c r="H2981" s="11" t="s">
        <v>262</v>
      </c>
      <c r="I2981" s="11" t="s">
        <v>3425</v>
      </c>
      <c r="J2981" t="str">
        <f>IF(L2981="","",VLOOKUP(L2981,Продукция!B:D,3,0))</f>
        <v>Биологический_материал</v>
      </c>
      <c r="K2981" t="str">
        <f>IF(L2981="","",VLOOKUP(L2981,Продукция!B:C,2,0))</f>
        <v>Сыворотка крови</v>
      </c>
      <c r="L2981" s="155" t="s">
        <v>302</v>
      </c>
      <c r="M2981">
        <f>IF(L2981="","",VLOOKUP(L2981,Продукция!B:L,11,0))</f>
        <v>0</v>
      </c>
      <c r="N2981" s="150" t="s">
        <v>873</v>
      </c>
      <c r="P2981" s="150" t="s">
        <v>340</v>
      </c>
      <c r="Q2981" s="150" t="s">
        <v>854</v>
      </c>
      <c r="R2981" s="153" t="s">
        <v>5120</v>
      </c>
      <c r="S2981" s="11">
        <v>18</v>
      </c>
      <c r="T2981" s="11" t="s">
        <v>5294</v>
      </c>
      <c r="V2981" s="14">
        <v>45795</v>
      </c>
      <c r="Z2981" s="162" t="s">
        <v>4823</v>
      </c>
      <c r="AA2981" s="15">
        <v>0.55902777777777779</v>
      </c>
      <c r="AB2981" t="str">
        <f>IF(L2981="","",VLOOKUP(L2981&amp;I2981,Продукция!A:I,9,0))</f>
        <v>рекомендация производителя набора</v>
      </c>
      <c r="AC2981" s="14">
        <v>45805</v>
      </c>
      <c r="AD2981" s="11" t="s">
        <v>2676</v>
      </c>
      <c r="AE2981" s="11" t="s">
        <v>4823</v>
      </c>
      <c r="AF2981" t="str">
        <f>IF(AD2981="","",VLOOKUP(AD2981,'Сотрудники и ссылки'!A:B,2,0))</f>
        <v>Серолог</v>
      </c>
      <c r="AG2981">
        <f>IF(AD2981="","",VLOOKUP(AD2981,'Сотрудники и ссылки'!A:C,3,0))</f>
        <v>20007746</v>
      </c>
      <c r="AH2981" s="11" t="s">
        <v>2676</v>
      </c>
      <c r="AI2981" t="str">
        <f>IF(AH2981="","",VLOOKUP(AH2981,'Сотрудники и ссылки'!A:B,2,0))</f>
        <v>Серолог</v>
      </c>
      <c r="AJ2981">
        <f>IF(AH2981="","",VLOOKUP(AH2981,'Сотрудники и ссылки'!A:C,3,0))</f>
        <v>20007746</v>
      </c>
      <c r="AK2981" s="14">
        <v>45805</v>
      </c>
      <c r="AL2981" s="2">
        <f>IF(AK2981="","",AK2981+VLOOKUP(I2981,'Вид исследования'!B:E,4,0))</f>
        <v>45806</v>
      </c>
      <c r="AM2981" s="2">
        <f>IF(AK2981="","",AK2981+VLOOKUP(I2981,'Вид исследования'!B:F,5,0))</f>
        <v>45806</v>
      </c>
      <c r="AN2981" s="14">
        <v>45805</v>
      </c>
      <c r="AP2981" s="11" t="s">
        <v>189</v>
      </c>
      <c r="AQ2981" t="str">
        <f>IFERROR(IF(L2981="","",VLOOKUP(L2981&amp;I2981,Продукция!A:K,11,0)),"обратитесь к админ справочника")</f>
        <v>согласно рекомендациям производителя теста</v>
      </c>
      <c r="AR2981" s="11" t="s">
        <v>4823</v>
      </c>
      <c r="AS2981" t="str">
        <f>IFERROR(IF(L2981="","",VLOOKUP(L2981&amp;I2981,Продукция!A:J,10,0)),"обратитесь к админ справочника")</f>
        <v>инструкция тест- ситема Биочек СК-108</v>
      </c>
      <c r="AT2981" s="11" t="s">
        <v>4823</v>
      </c>
      <c r="AU2981" s="11" t="s">
        <v>4823</v>
      </c>
      <c r="AV2981" s="11" t="s">
        <v>2676</v>
      </c>
      <c r="AW2981" s="11" t="s">
        <v>4824</v>
      </c>
      <c r="AX2981" s="11" t="s">
        <v>372</v>
      </c>
      <c r="AY2981" s="11" t="s">
        <v>1543</v>
      </c>
      <c r="AZ2981" s="11">
        <v>108</v>
      </c>
      <c r="BA2981" s="11">
        <v>39</v>
      </c>
      <c r="BC2981" s="11" t="s">
        <v>4870</v>
      </c>
    </row>
    <row r="2982" spans="1:55" x14ac:dyDescent="0.25">
      <c r="A2982" t="str">
        <f t="shared" si="52"/>
        <v>С/939ORT (BioChek) орнитобактерии уровень антител</v>
      </c>
      <c r="B2982" t="str">
        <f>IF(E2982="","",INDEX(Лаборатории!A:A,MATCH('Производственный контроль'!E2982,Лаборатории!B:B,0)))</f>
        <v xml:space="preserve">КУРИНОЕ ЦАРСТВО АО </v>
      </c>
      <c r="C2982" t="str">
        <f>IF(E2982="","",VLOOKUP(E2982,Лаборатории!B:D,3,0))</f>
        <v>U377_CHL</v>
      </c>
      <c r="D2982" s="12">
        <v>45799</v>
      </c>
      <c r="E2982" s="150" t="s">
        <v>793</v>
      </c>
      <c r="F2982" s="11" t="s">
        <v>371</v>
      </c>
      <c r="G2982" s="11" t="s">
        <v>509</v>
      </c>
      <c r="H2982" s="11" t="s">
        <v>262</v>
      </c>
      <c r="I2982" s="11" t="s">
        <v>3425</v>
      </c>
      <c r="J2982" t="str">
        <f>IF(L2982="","",VLOOKUP(L2982,Продукция!B:D,3,0))</f>
        <v>Биологический_материал</v>
      </c>
      <c r="K2982" t="str">
        <f>IF(L2982="","",VLOOKUP(L2982,Продукция!B:C,2,0))</f>
        <v>Сыворотка крови</v>
      </c>
      <c r="L2982" s="155" t="s">
        <v>302</v>
      </c>
      <c r="M2982">
        <f>IF(L2982="","",VLOOKUP(L2982,Продукция!B:L,11,0))</f>
        <v>0</v>
      </c>
      <c r="N2982" s="150" t="s">
        <v>873</v>
      </c>
      <c r="P2982" s="150" t="s">
        <v>340</v>
      </c>
      <c r="Q2982" s="150" t="s">
        <v>854</v>
      </c>
      <c r="R2982" s="153" t="s">
        <v>5116</v>
      </c>
      <c r="S2982" s="11">
        <v>18</v>
      </c>
      <c r="T2982" s="11" t="s">
        <v>5294</v>
      </c>
      <c r="V2982" s="14">
        <v>45797</v>
      </c>
      <c r="Z2982" s="162" t="s">
        <v>4823</v>
      </c>
      <c r="AA2982" s="15">
        <v>0.55902777777777779</v>
      </c>
      <c r="AB2982" t="str">
        <f>IF(L2982="","",VLOOKUP(L2982&amp;I2982,Продукция!A:I,9,0))</f>
        <v>рекомендация производителя набора</v>
      </c>
      <c r="AC2982" s="14">
        <v>45805</v>
      </c>
      <c r="AD2982" s="11" t="s">
        <v>2676</v>
      </c>
      <c r="AE2982" s="11" t="s">
        <v>4823</v>
      </c>
      <c r="AF2982" t="str">
        <f>IF(AD2982="","",VLOOKUP(AD2982,'Сотрудники и ссылки'!A:B,2,0))</f>
        <v>Серолог</v>
      </c>
      <c r="AG2982">
        <f>IF(AD2982="","",VLOOKUP(AD2982,'Сотрудники и ссылки'!A:C,3,0))</f>
        <v>20007746</v>
      </c>
      <c r="AH2982" s="11" t="s">
        <v>2676</v>
      </c>
      <c r="AI2982" t="str">
        <f>IF(AH2982="","",VLOOKUP(AH2982,'Сотрудники и ссылки'!A:B,2,0))</f>
        <v>Серолог</v>
      </c>
      <c r="AJ2982">
        <f>IF(AH2982="","",VLOOKUP(AH2982,'Сотрудники и ссылки'!A:C,3,0))</f>
        <v>20007746</v>
      </c>
      <c r="AK2982" s="14">
        <v>45805</v>
      </c>
      <c r="AL2982" s="2">
        <f>IF(AK2982="","",AK2982+VLOOKUP(I2982,'Вид исследования'!B:E,4,0))</f>
        <v>45806</v>
      </c>
      <c r="AM2982" s="2">
        <f>IF(AK2982="","",AK2982+VLOOKUP(I2982,'Вид исследования'!B:F,5,0))</f>
        <v>45806</v>
      </c>
      <c r="AN2982" s="14">
        <v>45805</v>
      </c>
      <c r="AP2982" s="11" t="s">
        <v>189</v>
      </c>
      <c r="AQ2982" t="str">
        <f>IFERROR(IF(L2982="","",VLOOKUP(L2982&amp;I2982,Продукция!A:K,11,0)),"обратитесь к админ справочника")</f>
        <v>согласно рекомендациям производителя теста</v>
      </c>
      <c r="AR2982" s="11" t="s">
        <v>4823</v>
      </c>
      <c r="AS2982" t="str">
        <f>IFERROR(IF(L2982="","",VLOOKUP(L2982&amp;I2982,Продукция!A:J,10,0)),"обратитесь к админ справочника")</f>
        <v>инструкция тест- ситема Биочек СК-108</v>
      </c>
      <c r="AT2982" s="11" t="s">
        <v>4823</v>
      </c>
      <c r="AU2982" s="11" t="s">
        <v>4823</v>
      </c>
      <c r="AV2982" s="11" t="s">
        <v>2676</v>
      </c>
      <c r="AW2982" s="11" t="s">
        <v>4824</v>
      </c>
      <c r="AX2982" s="11" t="s">
        <v>372</v>
      </c>
      <c r="AY2982" s="11" t="s">
        <v>1539</v>
      </c>
      <c r="AZ2982" s="11">
        <v>108</v>
      </c>
      <c r="BA2982" s="11">
        <v>39</v>
      </c>
      <c r="BC2982" s="11" t="s">
        <v>4870</v>
      </c>
    </row>
    <row r="2983" spans="1:55" x14ac:dyDescent="0.25">
      <c r="A2983" t="str">
        <f t="shared" si="52"/>
        <v>С/939ORT (BioChek) орнитобактерии уровень антител</v>
      </c>
      <c r="B2983" t="str">
        <f>IF(E2983="","",INDEX(Лаборатории!A:A,MATCH('Производственный контроль'!E2983,Лаборатории!B:B,0)))</f>
        <v xml:space="preserve">КУРИНОЕ ЦАРСТВО АО </v>
      </c>
      <c r="C2983" t="str">
        <f>IF(E2983="","",VLOOKUP(E2983,Лаборатории!B:D,3,0))</f>
        <v>U377_CHL</v>
      </c>
      <c r="D2983" s="12">
        <v>45799</v>
      </c>
      <c r="E2983" s="150" t="s">
        <v>793</v>
      </c>
      <c r="F2983" s="11" t="s">
        <v>371</v>
      </c>
      <c r="G2983" s="11" t="s">
        <v>509</v>
      </c>
      <c r="H2983" s="11" t="s">
        <v>262</v>
      </c>
      <c r="I2983" s="11" t="s">
        <v>3425</v>
      </c>
      <c r="J2983" t="str">
        <f>IF(L2983="","",VLOOKUP(L2983,Продукция!B:D,3,0))</f>
        <v>Биологический_материал</v>
      </c>
      <c r="K2983" t="str">
        <f>IF(L2983="","",VLOOKUP(L2983,Продукция!B:C,2,0))</f>
        <v>Сыворотка крови</v>
      </c>
      <c r="L2983" s="155" t="s">
        <v>302</v>
      </c>
      <c r="M2983">
        <f>IF(L2983="","",VLOOKUP(L2983,Продукция!B:L,11,0))</f>
        <v>0</v>
      </c>
      <c r="N2983" s="150" t="s">
        <v>873</v>
      </c>
      <c r="P2983" s="150" t="s">
        <v>340</v>
      </c>
      <c r="Q2983" s="150" t="s">
        <v>854</v>
      </c>
      <c r="R2983" s="153" t="s">
        <v>5111</v>
      </c>
      <c r="S2983" s="11">
        <v>18</v>
      </c>
      <c r="T2983" s="11" t="s">
        <v>5294</v>
      </c>
      <c r="V2983" s="14">
        <v>45797</v>
      </c>
      <c r="Z2983" s="162" t="s">
        <v>4823</v>
      </c>
      <c r="AA2983" s="15">
        <v>0.55902777777777779</v>
      </c>
      <c r="AB2983" t="str">
        <f>IF(L2983="","",VLOOKUP(L2983&amp;I2983,Продукция!A:I,9,0))</f>
        <v>рекомендация производителя набора</v>
      </c>
      <c r="AC2983" s="14">
        <v>45805</v>
      </c>
      <c r="AD2983" s="11" t="s">
        <v>2676</v>
      </c>
      <c r="AE2983" s="11" t="s">
        <v>4823</v>
      </c>
      <c r="AF2983" t="str">
        <f>IF(AD2983="","",VLOOKUP(AD2983,'Сотрудники и ссылки'!A:B,2,0))</f>
        <v>Серолог</v>
      </c>
      <c r="AG2983">
        <f>IF(AD2983="","",VLOOKUP(AD2983,'Сотрудники и ссылки'!A:C,3,0))</f>
        <v>20007746</v>
      </c>
      <c r="AH2983" s="11" t="s">
        <v>2676</v>
      </c>
      <c r="AI2983" t="str">
        <f>IF(AH2983="","",VLOOKUP(AH2983,'Сотрудники и ссылки'!A:B,2,0))</f>
        <v>Серолог</v>
      </c>
      <c r="AJ2983">
        <f>IF(AH2983="","",VLOOKUP(AH2983,'Сотрудники и ссылки'!A:C,3,0))</f>
        <v>20007746</v>
      </c>
      <c r="AK2983" s="14">
        <v>45805</v>
      </c>
      <c r="AL2983" s="2">
        <f>IF(AK2983="","",AK2983+VLOOKUP(I2983,'Вид исследования'!B:E,4,0))</f>
        <v>45806</v>
      </c>
      <c r="AM2983" s="2">
        <f>IF(AK2983="","",AK2983+VLOOKUP(I2983,'Вид исследования'!B:F,5,0))</f>
        <v>45806</v>
      </c>
      <c r="AN2983" s="14">
        <v>45805</v>
      </c>
      <c r="AP2983" s="11" t="s">
        <v>189</v>
      </c>
      <c r="AQ2983" t="str">
        <f>IFERROR(IF(L2983="","",VLOOKUP(L2983&amp;I2983,Продукция!A:K,11,0)),"обратитесь к админ справочника")</f>
        <v>согласно рекомендациям производителя теста</v>
      </c>
      <c r="AR2983" s="11" t="s">
        <v>4823</v>
      </c>
      <c r="AS2983" t="str">
        <f>IFERROR(IF(L2983="","",VLOOKUP(L2983&amp;I2983,Продукция!A:J,10,0)),"обратитесь к админ справочника")</f>
        <v>инструкция тест- ситема Биочек СК-108</v>
      </c>
      <c r="AT2983" s="11" t="s">
        <v>4823</v>
      </c>
      <c r="AU2983" s="11" t="s">
        <v>4823</v>
      </c>
      <c r="AV2983" s="11" t="s">
        <v>2676</v>
      </c>
      <c r="AW2983" s="11" t="s">
        <v>4824</v>
      </c>
      <c r="AX2983" s="11" t="s">
        <v>372</v>
      </c>
      <c r="AY2983" s="11" t="s">
        <v>1534</v>
      </c>
      <c r="AZ2983" s="11">
        <v>108</v>
      </c>
      <c r="BA2983" s="11">
        <v>38</v>
      </c>
      <c r="BC2983" s="11" t="s">
        <v>4870</v>
      </c>
    </row>
    <row r="2984" spans="1:55" x14ac:dyDescent="0.25">
      <c r="A2984" t="str">
        <f t="shared" si="52"/>
        <v>С/939SE (BioChek) сальмонелла группы В и D уровень антител</v>
      </c>
      <c r="B2984" t="str">
        <f>IF(E2984="","",INDEX(Лаборатории!A:A,MATCH('Производственный контроль'!E2984,Лаборатории!B:B,0)))</f>
        <v xml:space="preserve">КУРИНОЕ ЦАРСТВО АО </v>
      </c>
      <c r="C2984" t="str">
        <f>IF(E2984="","",VLOOKUP(E2984,Лаборатории!B:D,3,0))</f>
        <v>U377_CHL</v>
      </c>
      <c r="D2984" s="12">
        <v>45799</v>
      </c>
      <c r="E2984" s="150" t="s">
        <v>793</v>
      </c>
      <c r="F2984" s="11" t="s">
        <v>371</v>
      </c>
      <c r="G2984" s="11" t="s">
        <v>509</v>
      </c>
      <c r="H2984" s="11" t="s">
        <v>262</v>
      </c>
      <c r="I2984" s="11" t="s">
        <v>3428</v>
      </c>
      <c r="J2984" t="str">
        <f>IF(L2984="","",VLOOKUP(L2984,Продукция!B:D,3,0))</f>
        <v>Биологический_материал</v>
      </c>
      <c r="K2984" t="str">
        <f>IF(L2984="","",VLOOKUP(L2984,Продукция!B:C,2,0))</f>
        <v>Сыворотка крови</v>
      </c>
      <c r="L2984" s="155" t="s">
        <v>302</v>
      </c>
      <c r="M2984">
        <f>IF(L2984="","",VLOOKUP(L2984,Продукция!B:L,11,0))</f>
        <v>0</v>
      </c>
      <c r="N2984" s="150" t="s">
        <v>873</v>
      </c>
      <c r="P2984" s="150" t="s">
        <v>340</v>
      </c>
      <c r="Q2984" s="150" t="s">
        <v>854</v>
      </c>
      <c r="R2984" s="153" t="s">
        <v>5121</v>
      </c>
      <c r="S2984" s="11">
        <v>18</v>
      </c>
      <c r="T2984" s="11" t="s">
        <v>5294</v>
      </c>
      <c r="V2984" s="14">
        <v>45795</v>
      </c>
      <c r="Z2984" s="162" t="s">
        <v>4823</v>
      </c>
      <c r="AA2984" s="15">
        <v>0.55902777777777779</v>
      </c>
      <c r="AB2984" t="str">
        <f>IF(L2984="","",VLOOKUP(L2984&amp;I2984,Продукция!A:I,9,0))</f>
        <v>рекомендация производителя набора</v>
      </c>
      <c r="AC2984" s="14">
        <v>45806</v>
      </c>
      <c r="AD2984" s="11" t="s">
        <v>2673</v>
      </c>
      <c r="AE2984" s="11" t="s">
        <v>4823</v>
      </c>
      <c r="AF2984" t="str">
        <f>IF(AD2984="","",VLOOKUP(AD2984,'Сотрудники и ссылки'!A:B,2,0))</f>
        <v>Серолог</v>
      </c>
      <c r="AG2984">
        <f>IF(AD2984="","",VLOOKUP(AD2984,'Сотрудники и ссылки'!A:C,3,0))</f>
        <v>20001771</v>
      </c>
      <c r="AH2984" s="11" t="s">
        <v>2673</v>
      </c>
      <c r="AI2984" t="str">
        <f>IF(AH2984="","",VLOOKUP(AH2984,'Сотрудники и ссылки'!A:B,2,0))</f>
        <v>Серолог</v>
      </c>
      <c r="AJ2984">
        <f>IF(AH2984="","",VLOOKUP(AH2984,'Сотрудники и ссылки'!A:C,3,0))</f>
        <v>20001771</v>
      </c>
      <c r="AK2984" s="14">
        <v>45806</v>
      </c>
      <c r="AL2984" s="2">
        <f>IF(AK2984="","",AK2984+VLOOKUP(I2984,'Вид исследования'!B:E,4,0))</f>
        <v>45807</v>
      </c>
      <c r="AM2984" s="2">
        <f>IF(AK2984="","",AK2984+VLOOKUP(I2984,'Вид исследования'!B:F,5,0))</f>
        <v>45807</v>
      </c>
      <c r="AN2984" s="14">
        <v>45806</v>
      </c>
      <c r="AP2984" s="11" t="s">
        <v>189</v>
      </c>
      <c r="AQ2984" t="str">
        <f>IFERROR(IF(L2984="","",VLOOKUP(L2984&amp;I2984,Продукция!A:K,11,0)),"обратитесь к админ справочника")</f>
        <v>согласно рекомендациям производителя теста</v>
      </c>
      <c r="AR2984" s="11" t="s">
        <v>4823</v>
      </c>
      <c r="AS2984" t="str">
        <f>IFERROR(IF(L2984="","",VLOOKUP(L2984&amp;I2984,Продукция!A:J,10,0)),"обратитесь к админ справочника")</f>
        <v>инструкция тест- ситема Биочек СК -218</v>
      </c>
      <c r="AT2984" s="11" t="s">
        <v>4823</v>
      </c>
      <c r="AU2984" s="11" t="s">
        <v>4823</v>
      </c>
      <c r="AV2984" s="11" t="s">
        <v>2673</v>
      </c>
      <c r="AW2984" s="11" t="s">
        <v>4824</v>
      </c>
      <c r="AX2984" s="11" t="s">
        <v>372</v>
      </c>
      <c r="AY2984" s="11" t="s">
        <v>1544</v>
      </c>
      <c r="AZ2984" s="11">
        <v>108</v>
      </c>
      <c r="BA2984" s="11">
        <v>38</v>
      </c>
      <c r="BC2984" s="11" t="s">
        <v>4870</v>
      </c>
    </row>
    <row r="2985" spans="1:55" x14ac:dyDescent="0.25">
      <c r="A2985" t="str">
        <f t="shared" si="52"/>
        <v>С/961Болезнь Ньюкасла уровень антител</v>
      </c>
      <c r="B2985" t="str">
        <f>IF(E2985="","",INDEX(Лаборатории!A:A,MATCH('Производственный контроль'!E2985,Лаборатории!B:B,0)))</f>
        <v xml:space="preserve">КУРИНОЕ ЦАРСТВО АО </v>
      </c>
      <c r="C2985" t="str">
        <f>IF(E2985="","",VLOOKUP(E2985,Лаборатории!B:D,3,0))</f>
        <v>U377_CHL</v>
      </c>
      <c r="D2985" s="12">
        <v>45803</v>
      </c>
      <c r="E2985" s="150" t="s">
        <v>793</v>
      </c>
      <c r="F2985" s="11" t="s">
        <v>544</v>
      </c>
      <c r="G2985" s="11" t="s">
        <v>565</v>
      </c>
      <c r="H2985" s="11" t="s">
        <v>312</v>
      </c>
      <c r="I2985" s="11" t="s">
        <v>3434</v>
      </c>
      <c r="J2985" t="str">
        <f>IF(L2985="","",VLOOKUP(L2985,Продукция!B:D,3,0))</f>
        <v>Биологический_материал</v>
      </c>
      <c r="K2985" t="str">
        <f>IF(L2985="","",VLOOKUP(L2985,Продукция!B:C,2,0))</f>
        <v>Сыворотка крови</v>
      </c>
      <c r="L2985" s="155" t="s">
        <v>302</v>
      </c>
      <c r="M2985">
        <f>IF(L2985="","",VLOOKUP(L2985,Продукция!B:L,11,0))</f>
        <v>0</v>
      </c>
      <c r="N2985" s="150" t="s">
        <v>873</v>
      </c>
      <c r="P2985" s="150" t="s">
        <v>340</v>
      </c>
      <c r="Q2985" s="150" t="s">
        <v>854</v>
      </c>
      <c r="R2985" s="153" t="s">
        <v>5086</v>
      </c>
      <c r="S2985" s="11">
        <v>20</v>
      </c>
      <c r="T2985" s="11" t="s">
        <v>5295</v>
      </c>
      <c r="V2985" s="14">
        <v>45802</v>
      </c>
      <c r="Z2985" s="162" t="s">
        <v>4823</v>
      </c>
      <c r="AA2985" s="15">
        <v>0.49652777777777773</v>
      </c>
      <c r="AB2985" t="str">
        <f>IF(L2985="","",VLOOKUP(L2985&amp;I2985,Продукция!A:I,9,0))</f>
        <v>рекомендация производителя набора</v>
      </c>
      <c r="AC2985" s="14">
        <v>45803</v>
      </c>
      <c r="AD2985" s="11" t="s">
        <v>2676</v>
      </c>
      <c r="AE2985" s="11" t="s">
        <v>4823</v>
      </c>
      <c r="AF2985" t="str">
        <f>IF(AD2985="","",VLOOKUP(AD2985,'Сотрудники и ссылки'!A:B,2,0))</f>
        <v>Серолог</v>
      </c>
      <c r="AG2985">
        <f>IF(AD2985="","",VLOOKUP(AD2985,'Сотрудники и ссылки'!A:C,3,0))</f>
        <v>20007746</v>
      </c>
      <c r="AH2985" s="11" t="s">
        <v>2676</v>
      </c>
      <c r="AI2985" t="str">
        <f>IF(AH2985="","",VLOOKUP(AH2985,'Сотрудники и ссылки'!A:B,2,0))</f>
        <v>Серолог</v>
      </c>
      <c r="AJ2985">
        <f>IF(AH2985="","",VLOOKUP(AH2985,'Сотрудники и ссылки'!A:C,3,0))</f>
        <v>20007746</v>
      </c>
      <c r="AK2985" s="14">
        <v>45803</v>
      </c>
      <c r="AL2985" s="2">
        <f>IF(AK2985="","",AK2985+VLOOKUP(I2985,'Вид исследования'!B:E,4,0))</f>
        <v>45804</v>
      </c>
      <c r="AM2985" s="2">
        <f>IF(AK2985="","",AK2985+VLOOKUP(I2985,'Вид исследования'!B:F,5,0))</f>
        <v>45804</v>
      </c>
      <c r="AN2985" s="14">
        <v>45803</v>
      </c>
      <c r="AP2985" s="11" t="s">
        <v>189</v>
      </c>
      <c r="AQ2985" t="str">
        <f>IFERROR(IF(L2985="","",VLOOKUP(L2985&amp;I2985,Продукция!A:K,11,0)),"обратитесь к админ справочника")</f>
        <v>согласно рекомендациям производителя теста</v>
      </c>
      <c r="AR2985" s="11" t="s">
        <v>4823</v>
      </c>
      <c r="AS2985" t="str">
        <f>IFERROR(IF(L2985="","",VLOOKUP(L2985&amp;I2985,Продукция!A:J,10,0)),"обратитесь к админ справочника")</f>
        <v>инструкция по применению набора РЗГА Ньюкасла</v>
      </c>
      <c r="AT2985" s="11" t="s">
        <v>4823</v>
      </c>
      <c r="AU2985" s="11" t="s">
        <v>4823</v>
      </c>
      <c r="AV2985" s="11" t="s">
        <v>2676</v>
      </c>
      <c r="AW2985" s="11" t="s">
        <v>4824</v>
      </c>
      <c r="AX2985" s="11" t="s">
        <v>565</v>
      </c>
      <c r="AY2985" s="11" t="s">
        <v>1273</v>
      </c>
      <c r="AZ2985" s="11">
        <v>155</v>
      </c>
      <c r="BA2985" s="11">
        <v>41</v>
      </c>
      <c r="BC2985" s="11" t="s">
        <v>5296</v>
      </c>
    </row>
    <row r="2986" spans="1:55" x14ac:dyDescent="0.25">
      <c r="A2986" t="str">
        <f t="shared" si="52"/>
        <v>С/961Болезнь Ньюкасла уровень антител</v>
      </c>
      <c r="B2986" t="str">
        <f>IF(E2986="","",INDEX(Лаборатории!A:A,MATCH('Производственный контроль'!E2986,Лаборатории!B:B,0)))</f>
        <v xml:space="preserve">КУРИНОЕ ЦАРСТВО АО </v>
      </c>
      <c r="C2986" t="str">
        <f>IF(E2986="","",VLOOKUP(E2986,Лаборатории!B:D,3,0))</f>
        <v>U377_CHL</v>
      </c>
      <c r="D2986" s="12">
        <v>45803</v>
      </c>
      <c r="E2986" s="150" t="s">
        <v>793</v>
      </c>
      <c r="F2986" s="11" t="s">
        <v>544</v>
      </c>
      <c r="G2986" s="11" t="s">
        <v>565</v>
      </c>
      <c r="H2986" s="11" t="s">
        <v>312</v>
      </c>
      <c r="I2986" s="11" t="s">
        <v>3434</v>
      </c>
      <c r="J2986" t="str">
        <f>IF(L2986="","",VLOOKUP(L2986,Продукция!B:D,3,0))</f>
        <v>Биологический_материал</v>
      </c>
      <c r="K2986" t="str">
        <f>IF(L2986="","",VLOOKUP(L2986,Продукция!B:C,2,0))</f>
        <v>Сыворотка крови</v>
      </c>
      <c r="L2986" s="155" t="s">
        <v>302</v>
      </c>
      <c r="M2986">
        <f>IF(L2986="","",VLOOKUP(L2986,Продукция!B:L,11,0))</f>
        <v>0</v>
      </c>
      <c r="N2986" s="150" t="s">
        <v>873</v>
      </c>
      <c r="P2986" s="150" t="s">
        <v>340</v>
      </c>
      <c r="Q2986" s="150" t="s">
        <v>854</v>
      </c>
      <c r="R2986" s="153" t="s">
        <v>5087</v>
      </c>
      <c r="S2986" s="11">
        <v>20</v>
      </c>
      <c r="T2986" s="11" t="s">
        <v>5295</v>
      </c>
      <c r="V2986" s="14">
        <v>45802</v>
      </c>
      <c r="Z2986" s="162" t="s">
        <v>4823</v>
      </c>
      <c r="AA2986" s="15">
        <v>0.49652777777777773</v>
      </c>
      <c r="AB2986" t="str">
        <f>IF(L2986="","",VLOOKUP(L2986&amp;I2986,Продукция!A:I,9,0))</f>
        <v>рекомендация производителя набора</v>
      </c>
      <c r="AC2986" s="14">
        <v>45803</v>
      </c>
      <c r="AD2986" s="11" t="s">
        <v>2676</v>
      </c>
      <c r="AE2986" s="11" t="s">
        <v>4823</v>
      </c>
      <c r="AF2986" t="str">
        <f>IF(AD2986="","",VLOOKUP(AD2986,'Сотрудники и ссылки'!A:B,2,0))</f>
        <v>Серолог</v>
      </c>
      <c r="AG2986">
        <f>IF(AD2986="","",VLOOKUP(AD2986,'Сотрудники и ссылки'!A:C,3,0))</f>
        <v>20007746</v>
      </c>
      <c r="AH2986" s="11" t="s">
        <v>2676</v>
      </c>
      <c r="AI2986" t="str">
        <f>IF(AH2986="","",VLOOKUP(AH2986,'Сотрудники и ссылки'!A:B,2,0))</f>
        <v>Серолог</v>
      </c>
      <c r="AJ2986">
        <f>IF(AH2986="","",VLOOKUP(AH2986,'Сотрудники и ссылки'!A:C,3,0))</f>
        <v>20007746</v>
      </c>
      <c r="AK2986" s="14">
        <v>45803</v>
      </c>
      <c r="AL2986" s="2">
        <f>IF(AK2986="","",AK2986+VLOOKUP(I2986,'Вид исследования'!B:E,4,0))</f>
        <v>45804</v>
      </c>
      <c r="AM2986" s="2">
        <f>IF(AK2986="","",AK2986+VLOOKUP(I2986,'Вид исследования'!B:F,5,0))</f>
        <v>45804</v>
      </c>
      <c r="AN2986" s="14">
        <v>45803</v>
      </c>
      <c r="AP2986" s="11" t="s">
        <v>189</v>
      </c>
      <c r="AQ2986" t="str">
        <f>IFERROR(IF(L2986="","",VLOOKUP(L2986&amp;I2986,Продукция!A:K,11,0)),"обратитесь к админ справочника")</f>
        <v>согласно рекомендациям производителя теста</v>
      </c>
      <c r="AR2986" s="11" t="s">
        <v>4823</v>
      </c>
      <c r="AS2986" t="str">
        <f>IFERROR(IF(L2986="","",VLOOKUP(L2986&amp;I2986,Продукция!A:J,10,0)),"обратитесь к админ справочника")</f>
        <v>инструкция по применению набора РЗГА Ньюкасла</v>
      </c>
      <c r="AT2986" s="11" t="s">
        <v>4823</v>
      </c>
      <c r="AU2986" s="11" t="s">
        <v>4823</v>
      </c>
      <c r="AV2986" s="11" t="s">
        <v>2676</v>
      </c>
      <c r="AW2986" s="11" t="s">
        <v>4824</v>
      </c>
      <c r="AX2986" s="11" t="s">
        <v>565</v>
      </c>
      <c r="AY2986" s="11" t="s">
        <v>1274</v>
      </c>
      <c r="AZ2986" s="11">
        <v>155</v>
      </c>
      <c r="BA2986" s="11">
        <v>41</v>
      </c>
      <c r="BC2986" s="11" t="s">
        <v>5296</v>
      </c>
    </row>
    <row r="2987" spans="1:55" x14ac:dyDescent="0.25">
      <c r="A2987" t="str">
        <f t="shared" si="52"/>
        <v>С/961Болезнь Ньюкасла уровень антител</v>
      </c>
      <c r="B2987" t="str">
        <f>IF(E2987="","",INDEX(Лаборатории!A:A,MATCH('Производственный контроль'!E2987,Лаборатории!B:B,0)))</f>
        <v xml:space="preserve">КУРИНОЕ ЦАРСТВО АО </v>
      </c>
      <c r="C2987" t="str">
        <f>IF(E2987="","",VLOOKUP(E2987,Лаборатории!B:D,3,0))</f>
        <v>U377_CHL</v>
      </c>
      <c r="D2987" s="12">
        <v>45803</v>
      </c>
      <c r="E2987" s="150" t="s">
        <v>793</v>
      </c>
      <c r="F2987" s="11" t="s">
        <v>544</v>
      </c>
      <c r="G2987" s="11" t="s">
        <v>565</v>
      </c>
      <c r="H2987" s="11" t="s">
        <v>312</v>
      </c>
      <c r="I2987" s="11" t="s">
        <v>3434</v>
      </c>
      <c r="J2987" t="str">
        <f>IF(L2987="","",VLOOKUP(L2987,Продукция!B:D,3,0))</f>
        <v>Биологический_материал</v>
      </c>
      <c r="K2987" t="str">
        <f>IF(L2987="","",VLOOKUP(L2987,Продукция!B:C,2,0))</f>
        <v>Сыворотка крови</v>
      </c>
      <c r="L2987" s="155" t="s">
        <v>302</v>
      </c>
      <c r="M2987">
        <f>IF(L2987="","",VLOOKUP(L2987,Продукция!B:L,11,0))</f>
        <v>0</v>
      </c>
      <c r="N2987" s="150" t="s">
        <v>873</v>
      </c>
      <c r="P2987" s="150" t="s">
        <v>340</v>
      </c>
      <c r="Q2987" s="150" t="s">
        <v>854</v>
      </c>
      <c r="R2987" s="153" t="s">
        <v>5088</v>
      </c>
      <c r="S2987" s="11">
        <v>20</v>
      </c>
      <c r="T2987" s="11" t="s">
        <v>5295</v>
      </c>
      <c r="V2987" s="14">
        <v>45802</v>
      </c>
      <c r="Z2987" s="162" t="s">
        <v>4823</v>
      </c>
      <c r="AA2987" s="15">
        <v>0.49652777777777773</v>
      </c>
      <c r="AB2987" t="str">
        <f>IF(L2987="","",VLOOKUP(L2987&amp;I2987,Продукция!A:I,9,0))</f>
        <v>рекомендация производителя набора</v>
      </c>
      <c r="AC2987" s="14">
        <v>45803</v>
      </c>
      <c r="AD2987" s="11" t="s">
        <v>2676</v>
      </c>
      <c r="AE2987" s="11" t="s">
        <v>4823</v>
      </c>
      <c r="AF2987" t="str">
        <f>IF(AD2987="","",VLOOKUP(AD2987,'Сотрудники и ссылки'!A:B,2,0))</f>
        <v>Серолог</v>
      </c>
      <c r="AG2987">
        <f>IF(AD2987="","",VLOOKUP(AD2987,'Сотрудники и ссылки'!A:C,3,0))</f>
        <v>20007746</v>
      </c>
      <c r="AH2987" s="11" t="s">
        <v>2676</v>
      </c>
      <c r="AI2987" t="str">
        <f>IF(AH2987="","",VLOOKUP(AH2987,'Сотрудники и ссылки'!A:B,2,0))</f>
        <v>Серолог</v>
      </c>
      <c r="AJ2987">
        <f>IF(AH2987="","",VLOOKUP(AH2987,'Сотрудники и ссылки'!A:C,3,0))</f>
        <v>20007746</v>
      </c>
      <c r="AK2987" s="14">
        <v>45803</v>
      </c>
      <c r="AL2987" s="2">
        <f>IF(AK2987="","",AK2987+VLOOKUP(I2987,'Вид исследования'!B:E,4,0))</f>
        <v>45804</v>
      </c>
      <c r="AM2987" s="2">
        <f>IF(AK2987="","",AK2987+VLOOKUP(I2987,'Вид исследования'!B:F,5,0))</f>
        <v>45804</v>
      </c>
      <c r="AN2987" s="14">
        <v>45803</v>
      </c>
      <c r="AP2987" s="11" t="s">
        <v>189</v>
      </c>
      <c r="AQ2987" t="str">
        <f>IFERROR(IF(L2987="","",VLOOKUP(L2987&amp;I2987,Продукция!A:K,11,0)),"обратитесь к админ справочника")</f>
        <v>согласно рекомендациям производителя теста</v>
      </c>
      <c r="AR2987" s="11" t="s">
        <v>4823</v>
      </c>
      <c r="AS2987" t="str">
        <f>IFERROR(IF(L2987="","",VLOOKUP(L2987&amp;I2987,Продукция!A:J,10,0)),"обратитесь к админ справочника")</f>
        <v>инструкция по применению набора РЗГА Ньюкасла</v>
      </c>
      <c r="AT2987" s="11" t="s">
        <v>4823</v>
      </c>
      <c r="AU2987" s="11" t="s">
        <v>4823</v>
      </c>
      <c r="AV2987" s="11" t="s">
        <v>2676</v>
      </c>
      <c r="AW2987" s="11" t="s">
        <v>4824</v>
      </c>
      <c r="AX2987" s="11" t="s">
        <v>565</v>
      </c>
      <c r="AY2987" s="11" t="s">
        <v>1275</v>
      </c>
      <c r="AZ2987" s="11">
        <v>155</v>
      </c>
      <c r="BA2987" s="11">
        <v>41</v>
      </c>
      <c r="BC2987" s="11" t="s">
        <v>5296</v>
      </c>
    </row>
    <row r="2988" spans="1:55" x14ac:dyDescent="0.25">
      <c r="A2988" t="str">
        <f t="shared" si="52"/>
        <v>С/961Болезнь Ньюкасла уровень антител</v>
      </c>
      <c r="B2988" t="str">
        <f>IF(E2988="","",INDEX(Лаборатории!A:A,MATCH('Производственный контроль'!E2988,Лаборатории!B:B,0)))</f>
        <v xml:space="preserve">КУРИНОЕ ЦАРСТВО АО </v>
      </c>
      <c r="C2988" t="str">
        <f>IF(E2988="","",VLOOKUP(E2988,Лаборатории!B:D,3,0))</f>
        <v>U377_CHL</v>
      </c>
      <c r="D2988" s="12">
        <v>45803</v>
      </c>
      <c r="E2988" s="150" t="s">
        <v>793</v>
      </c>
      <c r="F2988" s="11" t="s">
        <v>544</v>
      </c>
      <c r="G2988" s="11" t="s">
        <v>565</v>
      </c>
      <c r="H2988" s="11" t="s">
        <v>312</v>
      </c>
      <c r="I2988" s="11" t="s">
        <v>3434</v>
      </c>
      <c r="J2988" t="str">
        <f>IF(L2988="","",VLOOKUP(L2988,Продукция!B:D,3,0))</f>
        <v>Биологический_материал</v>
      </c>
      <c r="K2988" t="str">
        <f>IF(L2988="","",VLOOKUP(L2988,Продукция!B:C,2,0))</f>
        <v>Сыворотка крови</v>
      </c>
      <c r="L2988" s="155" t="s">
        <v>302</v>
      </c>
      <c r="M2988">
        <f>IF(L2988="","",VLOOKUP(L2988,Продукция!B:L,11,0))</f>
        <v>0</v>
      </c>
      <c r="N2988" s="150" t="s">
        <v>873</v>
      </c>
      <c r="P2988" s="150" t="s">
        <v>340</v>
      </c>
      <c r="Q2988" s="150" t="s">
        <v>854</v>
      </c>
      <c r="R2988" s="153" t="s">
        <v>5089</v>
      </c>
      <c r="S2988" s="11">
        <v>20</v>
      </c>
      <c r="T2988" s="11" t="s">
        <v>5295</v>
      </c>
      <c r="V2988" s="14">
        <v>45801</v>
      </c>
      <c r="Z2988" s="162" t="s">
        <v>4823</v>
      </c>
      <c r="AA2988" s="15">
        <v>0.49652777777777773</v>
      </c>
      <c r="AB2988" t="str">
        <f>IF(L2988="","",VLOOKUP(L2988&amp;I2988,Продукция!A:I,9,0))</f>
        <v>рекомендация производителя набора</v>
      </c>
      <c r="AC2988" s="14">
        <v>45803</v>
      </c>
      <c r="AD2988" s="11" t="s">
        <v>2676</v>
      </c>
      <c r="AE2988" s="11" t="s">
        <v>4823</v>
      </c>
      <c r="AF2988" t="str">
        <f>IF(AD2988="","",VLOOKUP(AD2988,'Сотрудники и ссылки'!A:B,2,0))</f>
        <v>Серолог</v>
      </c>
      <c r="AG2988">
        <f>IF(AD2988="","",VLOOKUP(AD2988,'Сотрудники и ссылки'!A:C,3,0))</f>
        <v>20007746</v>
      </c>
      <c r="AH2988" s="11" t="s">
        <v>2676</v>
      </c>
      <c r="AI2988" t="str">
        <f>IF(AH2988="","",VLOOKUP(AH2988,'Сотрудники и ссылки'!A:B,2,0))</f>
        <v>Серолог</v>
      </c>
      <c r="AJ2988">
        <f>IF(AH2988="","",VLOOKUP(AH2988,'Сотрудники и ссылки'!A:C,3,0))</f>
        <v>20007746</v>
      </c>
      <c r="AK2988" s="14">
        <v>45803</v>
      </c>
      <c r="AL2988" s="2">
        <f>IF(AK2988="","",AK2988+VLOOKUP(I2988,'Вид исследования'!B:E,4,0))</f>
        <v>45804</v>
      </c>
      <c r="AM2988" s="2">
        <f>IF(AK2988="","",AK2988+VLOOKUP(I2988,'Вид исследования'!B:F,5,0))</f>
        <v>45804</v>
      </c>
      <c r="AN2988" s="14">
        <v>45803</v>
      </c>
      <c r="AP2988" s="11" t="s">
        <v>189</v>
      </c>
      <c r="AQ2988" t="str">
        <f>IFERROR(IF(L2988="","",VLOOKUP(L2988&amp;I2988,Продукция!A:K,11,0)),"обратитесь к админ справочника")</f>
        <v>согласно рекомендациям производителя теста</v>
      </c>
      <c r="AR2988" s="11" t="s">
        <v>4823</v>
      </c>
      <c r="AS2988" t="str">
        <f>IFERROR(IF(L2988="","",VLOOKUP(L2988&amp;I2988,Продукция!A:J,10,0)),"обратитесь к админ справочника")</f>
        <v>инструкция по применению набора РЗГА Ньюкасла</v>
      </c>
      <c r="AT2988" s="11" t="s">
        <v>4823</v>
      </c>
      <c r="AU2988" s="11" t="s">
        <v>4823</v>
      </c>
      <c r="AV2988" s="11" t="s">
        <v>2676</v>
      </c>
      <c r="AW2988" s="11" t="s">
        <v>4824</v>
      </c>
      <c r="AX2988" s="11" t="s">
        <v>565</v>
      </c>
      <c r="AY2988" s="11" t="s">
        <v>1253</v>
      </c>
      <c r="AZ2988" s="11">
        <v>155</v>
      </c>
      <c r="BA2988" s="11">
        <v>41</v>
      </c>
      <c r="BC2988" s="11" t="s">
        <v>5296</v>
      </c>
    </row>
    <row r="2989" spans="1:55" x14ac:dyDescent="0.25">
      <c r="A2989" t="str">
        <f t="shared" si="52"/>
        <v>С/961Болезнь Ньюкасла уровень антител</v>
      </c>
      <c r="B2989" t="str">
        <f>IF(E2989="","",INDEX(Лаборатории!A:A,MATCH('Производственный контроль'!E2989,Лаборатории!B:B,0)))</f>
        <v xml:space="preserve">КУРИНОЕ ЦАРСТВО АО </v>
      </c>
      <c r="C2989" t="str">
        <f>IF(E2989="","",VLOOKUP(E2989,Лаборатории!B:D,3,0))</f>
        <v>U377_CHL</v>
      </c>
      <c r="D2989" s="12">
        <v>45803</v>
      </c>
      <c r="E2989" s="150" t="s">
        <v>793</v>
      </c>
      <c r="F2989" s="11" t="s">
        <v>544</v>
      </c>
      <c r="G2989" s="11" t="s">
        <v>565</v>
      </c>
      <c r="H2989" s="11" t="s">
        <v>312</v>
      </c>
      <c r="I2989" s="11" t="s">
        <v>3434</v>
      </c>
      <c r="J2989" t="str">
        <f>IF(L2989="","",VLOOKUP(L2989,Продукция!B:D,3,0))</f>
        <v>Биологический_материал</v>
      </c>
      <c r="K2989" t="str">
        <f>IF(L2989="","",VLOOKUP(L2989,Продукция!B:C,2,0))</f>
        <v>Сыворотка крови</v>
      </c>
      <c r="L2989" s="155" t="s">
        <v>302</v>
      </c>
      <c r="M2989">
        <f>IF(L2989="","",VLOOKUP(L2989,Продукция!B:L,11,0))</f>
        <v>0</v>
      </c>
      <c r="N2989" s="150" t="s">
        <v>873</v>
      </c>
      <c r="P2989" s="150" t="s">
        <v>340</v>
      </c>
      <c r="Q2989" s="150" t="s">
        <v>854</v>
      </c>
      <c r="R2989" s="153" t="s">
        <v>5090</v>
      </c>
      <c r="S2989" s="11">
        <v>20</v>
      </c>
      <c r="T2989" s="11" t="s">
        <v>5295</v>
      </c>
      <c r="V2989" s="14">
        <v>45801</v>
      </c>
      <c r="Z2989" s="162" t="s">
        <v>4823</v>
      </c>
      <c r="AA2989" s="15">
        <v>0.49652777777777773</v>
      </c>
      <c r="AB2989" t="str">
        <f>IF(L2989="","",VLOOKUP(L2989&amp;I2989,Продукция!A:I,9,0))</f>
        <v>рекомендация производителя набора</v>
      </c>
      <c r="AC2989" s="14">
        <v>45803</v>
      </c>
      <c r="AD2989" s="11" t="s">
        <v>2676</v>
      </c>
      <c r="AE2989" s="11" t="s">
        <v>4823</v>
      </c>
      <c r="AF2989" t="str">
        <f>IF(AD2989="","",VLOOKUP(AD2989,'Сотрудники и ссылки'!A:B,2,0))</f>
        <v>Серолог</v>
      </c>
      <c r="AG2989">
        <f>IF(AD2989="","",VLOOKUP(AD2989,'Сотрудники и ссылки'!A:C,3,0))</f>
        <v>20007746</v>
      </c>
      <c r="AH2989" s="11" t="s">
        <v>2676</v>
      </c>
      <c r="AI2989" t="str">
        <f>IF(AH2989="","",VLOOKUP(AH2989,'Сотрудники и ссылки'!A:B,2,0))</f>
        <v>Серолог</v>
      </c>
      <c r="AJ2989">
        <f>IF(AH2989="","",VLOOKUP(AH2989,'Сотрудники и ссылки'!A:C,3,0))</f>
        <v>20007746</v>
      </c>
      <c r="AK2989" s="14">
        <v>45803</v>
      </c>
      <c r="AL2989" s="2">
        <f>IF(AK2989="","",AK2989+VLOOKUP(I2989,'Вид исследования'!B:E,4,0))</f>
        <v>45804</v>
      </c>
      <c r="AM2989" s="2">
        <f>IF(AK2989="","",AK2989+VLOOKUP(I2989,'Вид исследования'!B:F,5,0))</f>
        <v>45804</v>
      </c>
      <c r="AN2989" s="14">
        <v>45803</v>
      </c>
      <c r="AP2989" s="11" t="s">
        <v>189</v>
      </c>
      <c r="AQ2989" t="str">
        <f>IFERROR(IF(L2989="","",VLOOKUP(L2989&amp;I2989,Продукция!A:K,11,0)),"обратитесь к админ справочника")</f>
        <v>согласно рекомендациям производителя теста</v>
      </c>
      <c r="AR2989" s="11" t="s">
        <v>4823</v>
      </c>
      <c r="AS2989" t="str">
        <f>IFERROR(IF(L2989="","",VLOOKUP(L2989&amp;I2989,Продукция!A:J,10,0)),"обратитесь к админ справочника")</f>
        <v>инструкция по применению набора РЗГА Ньюкасла</v>
      </c>
      <c r="AT2989" s="11" t="s">
        <v>4823</v>
      </c>
      <c r="AU2989" s="11" t="s">
        <v>4823</v>
      </c>
      <c r="AV2989" s="11" t="s">
        <v>2676</v>
      </c>
      <c r="AW2989" s="11" t="s">
        <v>4824</v>
      </c>
      <c r="AX2989" s="11" t="s">
        <v>565</v>
      </c>
      <c r="AY2989" s="11" t="s">
        <v>1254</v>
      </c>
      <c r="AZ2989" s="11">
        <v>155</v>
      </c>
      <c r="BA2989" s="11">
        <v>41</v>
      </c>
      <c r="BC2989" s="11" t="s">
        <v>5296</v>
      </c>
    </row>
    <row r="2990" spans="1:55" x14ac:dyDescent="0.25">
      <c r="A2990" t="str">
        <f t="shared" si="52"/>
        <v>С/961Болезнь Ньюкасла уровень антител</v>
      </c>
      <c r="B2990" t="str">
        <f>IF(E2990="","",INDEX(Лаборатории!A:A,MATCH('Производственный контроль'!E2990,Лаборатории!B:B,0)))</f>
        <v xml:space="preserve">КУРИНОЕ ЦАРСТВО АО </v>
      </c>
      <c r="C2990" t="str">
        <f>IF(E2990="","",VLOOKUP(E2990,Лаборатории!B:D,3,0))</f>
        <v>U377_CHL</v>
      </c>
      <c r="D2990" s="12">
        <v>45803</v>
      </c>
      <c r="E2990" s="150" t="s">
        <v>793</v>
      </c>
      <c r="F2990" s="11" t="s">
        <v>544</v>
      </c>
      <c r="G2990" s="11" t="s">
        <v>565</v>
      </c>
      <c r="H2990" s="11" t="s">
        <v>312</v>
      </c>
      <c r="I2990" s="11" t="s">
        <v>3434</v>
      </c>
      <c r="J2990" t="str">
        <f>IF(L2990="","",VLOOKUP(L2990,Продукция!B:D,3,0))</f>
        <v>Биологический_материал</v>
      </c>
      <c r="K2990" t="str">
        <f>IF(L2990="","",VLOOKUP(L2990,Продукция!B:C,2,0))</f>
        <v>Сыворотка крови</v>
      </c>
      <c r="L2990" s="155" t="s">
        <v>302</v>
      </c>
      <c r="M2990">
        <f>IF(L2990="","",VLOOKUP(L2990,Продукция!B:L,11,0))</f>
        <v>0</v>
      </c>
      <c r="N2990" s="150" t="s">
        <v>873</v>
      </c>
      <c r="P2990" s="150" t="s">
        <v>340</v>
      </c>
      <c r="Q2990" s="150" t="s">
        <v>854</v>
      </c>
      <c r="R2990" s="153" t="s">
        <v>5091</v>
      </c>
      <c r="S2990" s="11">
        <v>20</v>
      </c>
      <c r="T2990" s="11" t="s">
        <v>5295</v>
      </c>
      <c r="V2990" s="14">
        <v>45801</v>
      </c>
      <c r="Z2990" s="162" t="s">
        <v>4823</v>
      </c>
      <c r="AA2990" s="15">
        <v>0.49652777777777773</v>
      </c>
      <c r="AB2990" t="str">
        <f>IF(L2990="","",VLOOKUP(L2990&amp;I2990,Продукция!A:I,9,0))</f>
        <v>рекомендация производителя набора</v>
      </c>
      <c r="AC2990" s="14">
        <v>45803</v>
      </c>
      <c r="AD2990" s="11" t="s">
        <v>2676</v>
      </c>
      <c r="AE2990" s="11" t="s">
        <v>4823</v>
      </c>
      <c r="AF2990" t="str">
        <f>IF(AD2990="","",VLOOKUP(AD2990,'Сотрудники и ссылки'!A:B,2,0))</f>
        <v>Серолог</v>
      </c>
      <c r="AG2990">
        <f>IF(AD2990="","",VLOOKUP(AD2990,'Сотрудники и ссылки'!A:C,3,0))</f>
        <v>20007746</v>
      </c>
      <c r="AH2990" s="11" t="s">
        <v>2676</v>
      </c>
      <c r="AI2990" t="str">
        <f>IF(AH2990="","",VLOOKUP(AH2990,'Сотрудники и ссылки'!A:B,2,0))</f>
        <v>Серолог</v>
      </c>
      <c r="AJ2990">
        <f>IF(AH2990="","",VLOOKUP(AH2990,'Сотрудники и ссылки'!A:C,3,0))</f>
        <v>20007746</v>
      </c>
      <c r="AK2990" s="14">
        <v>45803</v>
      </c>
      <c r="AL2990" s="2">
        <f>IF(AK2990="","",AK2990+VLOOKUP(I2990,'Вид исследования'!B:E,4,0))</f>
        <v>45804</v>
      </c>
      <c r="AM2990" s="2">
        <f>IF(AK2990="","",AK2990+VLOOKUP(I2990,'Вид исследования'!B:F,5,0))</f>
        <v>45804</v>
      </c>
      <c r="AN2990" s="14">
        <v>45803</v>
      </c>
      <c r="AP2990" s="11" t="s">
        <v>189</v>
      </c>
      <c r="AQ2990" t="str">
        <f>IFERROR(IF(L2990="","",VLOOKUP(L2990&amp;I2990,Продукция!A:K,11,0)),"обратитесь к админ справочника")</f>
        <v>согласно рекомендациям производителя теста</v>
      </c>
      <c r="AR2990" s="11" t="s">
        <v>4823</v>
      </c>
      <c r="AS2990" t="str">
        <f>IFERROR(IF(L2990="","",VLOOKUP(L2990&amp;I2990,Продукция!A:J,10,0)),"обратитесь к админ справочника")</f>
        <v>инструкция по применению набора РЗГА Ньюкасла</v>
      </c>
      <c r="AT2990" s="11" t="s">
        <v>4823</v>
      </c>
      <c r="AU2990" s="11" t="s">
        <v>4823</v>
      </c>
      <c r="AV2990" s="11" t="s">
        <v>2676</v>
      </c>
      <c r="AW2990" s="11" t="s">
        <v>4824</v>
      </c>
      <c r="AX2990" s="11" t="s">
        <v>565</v>
      </c>
      <c r="AY2990" s="11" t="s">
        <v>1255</v>
      </c>
      <c r="AZ2990" s="11">
        <v>155</v>
      </c>
      <c r="BA2990" s="11">
        <v>41</v>
      </c>
      <c r="BC2990" s="11" t="s">
        <v>5296</v>
      </c>
    </row>
    <row r="2991" spans="1:55" x14ac:dyDescent="0.25">
      <c r="A2991" t="str">
        <f t="shared" si="52"/>
        <v>С/961Болезнь Ньюкасла уровень антител</v>
      </c>
      <c r="B2991" t="str">
        <f>IF(E2991="","",INDEX(Лаборатории!A:A,MATCH('Производственный контроль'!E2991,Лаборатории!B:B,0)))</f>
        <v xml:space="preserve">КУРИНОЕ ЦАРСТВО АО </v>
      </c>
      <c r="C2991" t="str">
        <f>IF(E2991="","",VLOOKUP(E2991,Лаборатории!B:D,3,0))</f>
        <v>U377_CHL</v>
      </c>
      <c r="D2991" s="12">
        <v>45803</v>
      </c>
      <c r="E2991" s="150" t="s">
        <v>793</v>
      </c>
      <c r="F2991" s="11" t="s">
        <v>544</v>
      </c>
      <c r="G2991" s="11" t="s">
        <v>565</v>
      </c>
      <c r="H2991" s="11" t="s">
        <v>312</v>
      </c>
      <c r="I2991" s="11" t="s">
        <v>3434</v>
      </c>
      <c r="J2991" t="str">
        <f>IF(L2991="","",VLOOKUP(L2991,Продукция!B:D,3,0))</f>
        <v>Биологический_материал</v>
      </c>
      <c r="K2991" t="str">
        <f>IF(L2991="","",VLOOKUP(L2991,Продукция!B:C,2,0))</f>
        <v>Сыворотка крови</v>
      </c>
      <c r="L2991" s="155" t="s">
        <v>302</v>
      </c>
      <c r="M2991">
        <f>IF(L2991="","",VLOOKUP(L2991,Продукция!B:L,11,0))</f>
        <v>0</v>
      </c>
      <c r="N2991" s="150" t="s">
        <v>873</v>
      </c>
      <c r="P2991" s="150" t="s">
        <v>340</v>
      </c>
      <c r="Q2991" s="150" t="s">
        <v>854</v>
      </c>
      <c r="R2991" s="153" t="s">
        <v>4955</v>
      </c>
      <c r="S2991" s="11">
        <v>20</v>
      </c>
      <c r="T2991" s="11" t="s">
        <v>5295</v>
      </c>
      <c r="V2991" s="14">
        <v>45801</v>
      </c>
      <c r="Z2991" s="162" t="s">
        <v>4823</v>
      </c>
      <c r="AA2991" s="15">
        <v>0.49652777777777773</v>
      </c>
      <c r="AB2991" t="str">
        <f>IF(L2991="","",VLOOKUP(L2991&amp;I2991,Продукция!A:I,9,0))</f>
        <v>рекомендация производителя набора</v>
      </c>
      <c r="AC2991" s="14">
        <v>45803</v>
      </c>
      <c r="AD2991" s="11" t="s">
        <v>2676</v>
      </c>
      <c r="AE2991" s="11" t="s">
        <v>4823</v>
      </c>
      <c r="AF2991" t="str">
        <f>IF(AD2991="","",VLOOKUP(AD2991,'Сотрудники и ссылки'!A:B,2,0))</f>
        <v>Серолог</v>
      </c>
      <c r="AG2991">
        <f>IF(AD2991="","",VLOOKUP(AD2991,'Сотрудники и ссылки'!A:C,3,0))</f>
        <v>20007746</v>
      </c>
      <c r="AH2991" s="11" t="s">
        <v>2676</v>
      </c>
      <c r="AI2991" t="str">
        <f>IF(AH2991="","",VLOOKUP(AH2991,'Сотрудники и ссылки'!A:B,2,0))</f>
        <v>Серолог</v>
      </c>
      <c r="AJ2991">
        <f>IF(AH2991="","",VLOOKUP(AH2991,'Сотрудники и ссылки'!A:C,3,0))</f>
        <v>20007746</v>
      </c>
      <c r="AK2991" s="14">
        <v>45803</v>
      </c>
      <c r="AL2991" s="2">
        <f>IF(AK2991="","",AK2991+VLOOKUP(I2991,'Вид исследования'!B:E,4,0))</f>
        <v>45804</v>
      </c>
      <c r="AM2991" s="2">
        <f>IF(AK2991="","",AK2991+VLOOKUP(I2991,'Вид исследования'!B:F,5,0))</f>
        <v>45804</v>
      </c>
      <c r="AN2991" s="14">
        <v>45803</v>
      </c>
      <c r="AP2991" s="11" t="s">
        <v>189</v>
      </c>
      <c r="AQ2991" t="str">
        <f>IFERROR(IF(L2991="","",VLOOKUP(L2991&amp;I2991,Продукция!A:K,11,0)),"обратитесь к админ справочника")</f>
        <v>согласно рекомендациям производителя теста</v>
      </c>
      <c r="AR2991" s="11" t="s">
        <v>4823</v>
      </c>
      <c r="AS2991" t="str">
        <f>IFERROR(IF(L2991="","",VLOOKUP(L2991&amp;I2991,Продукция!A:J,10,0)),"обратитесь к админ справочника")</f>
        <v>инструкция по применению набора РЗГА Ньюкасла</v>
      </c>
      <c r="AT2991" s="11" t="s">
        <v>4823</v>
      </c>
      <c r="AU2991" s="11" t="s">
        <v>4823</v>
      </c>
      <c r="AV2991" s="11" t="s">
        <v>2676</v>
      </c>
      <c r="AW2991" s="11" t="s">
        <v>4824</v>
      </c>
      <c r="AX2991" s="11" t="s">
        <v>565</v>
      </c>
      <c r="AY2991" s="11" t="s">
        <v>1256</v>
      </c>
      <c r="AZ2991" s="11">
        <v>155</v>
      </c>
      <c r="BA2991" s="11">
        <v>41</v>
      </c>
      <c r="BC2991" s="11" t="s">
        <v>5296</v>
      </c>
    </row>
    <row r="2992" spans="1:55" x14ac:dyDescent="0.25">
      <c r="A2992" t="str">
        <f t="shared" si="52"/>
        <v>С/961Болезнь Ньюкасла уровень антител</v>
      </c>
      <c r="B2992" t="str">
        <f>IF(E2992="","",INDEX(Лаборатории!A:A,MATCH('Производственный контроль'!E2992,Лаборатории!B:B,0)))</f>
        <v xml:space="preserve">КУРИНОЕ ЦАРСТВО АО </v>
      </c>
      <c r="C2992" t="str">
        <f>IF(E2992="","",VLOOKUP(E2992,Лаборатории!B:D,3,0))</f>
        <v>U377_CHL</v>
      </c>
      <c r="D2992" s="12">
        <v>45803</v>
      </c>
      <c r="E2992" s="150" t="s">
        <v>793</v>
      </c>
      <c r="F2992" s="11" t="s">
        <v>544</v>
      </c>
      <c r="G2992" s="11" t="s">
        <v>565</v>
      </c>
      <c r="H2992" s="11" t="s">
        <v>312</v>
      </c>
      <c r="I2992" s="11" t="s">
        <v>3434</v>
      </c>
      <c r="J2992" t="str">
        <f>IF(L2992="","",VLOOKUP(L2992,Продукция!B:D,3,0))</f>
        <v>Биологический_материал</v>
      </c>
      <c r="K2992" t="str">
        <f>IF(L2992="","",VLOOKUP(L2992,Продукция!B:C,2,0))</f>
        <v>Сыворотка крови</v>
      </c>
      <c r="L2992" s="155" t="s">
        <v>302</v>
      </c>
      <c r="M2992">
        <f>IF(L2992="","",VLOOKUP(L2992,Продукция!B:L,11,0))</f>
        <v>0</v>
      </c>
      <c r="N2992" s="150" t="s">
        <v>873</v>
      </c>
      <c r="P2992" s="150" t="s">
        <v>340</v>
      </c>
      <c r="Q2992" s="150" t="s">
        <v>854</v>
      </c>
      <c r="R2992" s="153" t="s">
        <v>5092</v>
      </c>
      <c r="S2992" s="11">
        <v>20</v>
      </c>
      <c r="T2992" s="11" t="s">
        <v>5295</v>
      </c>
      <c r="V2992" s="14">
        <v>45798</v>
      </c>
      <c r="Z2992" s="162" t="s">
        <v>4823</v>
      </c>
      <c r="AA2992" s="15">
        <v>0.49652777777777773</v>
      </c>
      <c r="AB2992" t="str">
        <f>IF(L2992="","",VLOOKUP(L2992&amp;I2992,Продукция!A:I,9,0))</f>
        <v>рекомендация производителя набора</v>
      </c>
      <c r="AC2992" s="14">
        <v>45803</v>
      </c>
      <c r="AD2992" s="11" t="s">
        <v>2676</v>
      </c>
      <c r="AE2992" s="11" t="s">
        <v>4823</v>
      </c>
      <c r="AF2992" t="str">
        <f>IF(AD2992="","",VLOOKUP(AD2992,'Сотрудники и ссылки'!A:B,2,0))</f>
        <v>Серолог</v>
      </c>
      <c r="AG2992">
        <f>IF(AD2992="","",VLOOKUP(AD2992,'Сотрудники и ссылки'!A:C,3,0))</f>
        <v>20007746</v>
      </c>
      <c r="AH2992" s="11" t="s">
        <v>2676</v>
      </c>
      <c r="AI2992" t="str">
        <f>IF(AH2992="","",VLOOKUP(AH2992,'Сотрудники и ссылки'!A:B,2,0))</f>
        <v>Серолог</v>
      </c>
      <c r="AJ2992">
        <f>IF(AH2992="","",VLOOKUP(AH2992,'Сотрудники и ссылки'!A:C,3,0))</f>
        <v>20007746</v>
      </c>
      <c r="AK2992" s="14">
        <v>45803</v>
      </c>
      <c r="AL2992" s="2">
        <f>IF(AK2992="","",AK2992+VLOOKUP(I2992,'Вид исследования'!B:E,4,0))</f>
        <v>45804</v>
      </c>
      <c r="AM2992" s="2">
        <f>IF(AK2992="","",AK2992+VLOOKUP(I2992,'Вид исследования'!B:F,5,0))</f>
        <v>45804</v>
      </c>
      <c r="AN2992" s="14">
        <v>45803</v>
      </c>
      <c r="AP2992" s="11" t="s">
        <v>189</v>
      </c>
      <c r="AQ2992" t="str">
        <f>IFERROR(IF(L2992="","",VLOOKUP(L2992&amp;I2992,Продукция!A:K,11,0)),"обратитесь к админ справочника")</f>
        <v>согласно рекомендациям производителя теста</v>
      </c>
      <c r="AR2992" s="11" t="s">
        <v>4823</v>
      </c>
      <c r="AS2992" t="str">
        <f>IFERROR(IF(L2992="","",VLOOKUP(L2992&amp;I2992,Продукция!A:J,10,0)),"обратитесь к админ справочника")</f>
        <v>инструкция по применению набора РЗГА Ньюкасла</v>
      </c>
      <c r="AT2992" s="11" t="s">
        <v>4823</v>
      </c>
      <c r="AU2992" s="11" t="s">
        <v>4823</v>
      </c>
      <c r="AV2992" s="11" t="s">
        <v>2676</v>
      </c>
      <c r="AW2992" s="11" t="s">
        <v>4824</v>
      </c>
      <c r="AX2992" s="11" t="s">
        <v>565</v>
      </c>
      <c r="AY2992" s="11" t="s">
        <v>1257</v>
      </c>
      <c r="AZ2992" s="11">
        <v>155</v>
      </c>
      <c r="BA2992" s="11">
        <v>38</v>
      </c>
      <c r="BC2992" s="11" t="s">
        <v>5296</v>
      </c>
    </row>
    <row r="2993" spans="1:55" x14ac:dyDescent="0.25">
      <c r="A2993" t="str">
        <f t="shared" si="52"/>
        <v>С/961Болезнь Ньюкасла уровень антител</v>
      </c>
      <c r="B2993" t="str">
        <f>IF(E2993="","",INDEX(Лаборатории!A:A,MATCH('Производственный контроль'!E2993,Лаборатории!B:B,0)))</f>
        <v xml:space="preserve">КУРИНОЕ ЦАРСТВО АО </v>
      </c>
      <c r="C2993" t="str">
        <f>IF(E2993="","",VLOOKUP(E2993,Лаборатории!B:D,3,0))</f>
        <v>U377_CHL</v>
      </c>
      <c r="D2993" s="12">
        <v>45803</v>
      </c>
      <c r="E2993" s="150" t="s">
        <v>793</v>
      </c>
      <c r="F2993" s="11" t="s">
        <v>544</v>
      </c>
      <c r="G2993" s="11" t="s">
        <v>565</v>
      </c>
      <c r="H2993" s="11" t="s">
        <v>312</v>
      </c>
      <c r="I2993" s="11" t="s">
        <v>3434</v>
      </c>
      <c r="J2993" t="str">
        <f>IF(L2993="","",VLOOKUP(L2993,Продукция!B:D,3,0))</f>
        <v>Биологический_материал</v>
      </c>
      <c r="K2993" t="str">
        <f>IF(L2993="","",VLOOKUP(L2993,Продукция!B:C,2,0))</f>
        <v>Сыворотка крови</v>
      </c>
      <c r="L2993" s="155" t="s">
        <v>302</v>
      </c>
      <c r="M2993">
        <f>IF(L2993="","",VLOOKUP(L2993,Продукция!B:L,11,0))</f>
        <v>0</v>
      </c>
      <c r="N2993" s="150" t="s">
        <v>873</v>
      </c>
      <c r="P2993" s="150" t="s">
        <v>340</v>
      </c>
      <c r="Q2993" s="150" t="s">
        <v>854</v>
      </c>
      <c r="R2993" s="153" t="s">
        <v>5093</v>
      </c>
      <c r="S2993" s="11">
        <v>20</v>
      </c>
      <c r="T2993" s="11" t="s">
        <v>5295</v>
      </c>
      <c r="V2993" s="14">
        <v>45802</v>
      </c>
      <c r="Z2993" s="162" t="s">
        <v>4823</v>
      </c>
      <c r="AA2993" s="15">
        <v>0.49652777777777773</v>
      </c>
      <c r="AB2993" t="str">
        <f>IF(L2993="","",VLOOKUP(L2993&amp;I2993,Продукция!A:I,9,0))</f>
        <v>рекомендация производителя набора</v>
      </c>
      <c r="AC2993" s="14">
        <v>45803</v>
      </c>
      <c r="AD2993" s="11" t="s">
        <v>2676</v>
      </c>
      <c r="AE2993" s="11" t="s">
        <v>4823</v>
      </c>
      <c r="AF2993" t="str">
        <f>IF(AD2993="","",VLOOKUP(AD2993,'Сотрудники и ссылки'!A:B,2,0))</f>
        <v>Серолог</v>
      </c>
      <c r="AG2993">
        <f>IF(AD2993="","",VLOOKUP(AD2993,'Сотрудники и ссылки'!A:C,3,0))</f>
        <v>20007746</v>
      </c>
      <c r="AH2993" s="11" t="s">
        <v>2676</v>
      </c>
      <c r="AI2993" t="str">
        <f>IF(AH2993="","",VLOOKUP(AH2993,'Сотрудники и ссылки'!A:B,2,0))</f>
        <v>Серолог</v>
      </c>
      <c r="AJ2993">
        <f>IF(AH2993="","",VLOOKUP(AH2993,'Сотрудники и ссылки'!A:C,3,0))</f>
        <v>20007746</v>
      </c>
      <c r="AK2993" s="14">
        <v>45803</v>
      </c>
      <c r="AL2993" s="2">
        <f>IF(AK2993="","",AK2993+VLOOKUP(I2993,'Вид исследования'!B:E,4,0))</f>
        <v>45804</v>
      </c>
      <c r="AM2993" s="2">
        <f>IF(AK2993="","",AK2993+VLOOKUP(I2993,'Вид исследования'!B:F,5,0))</f>
        <v>45804</v>
      </c>
      <c r="AN2993" s="14">
        <v>45803</v>
      </c>
      <c r="AP2993" s="11" t="s">
        <v>189</v>
      </c>
      <c r="AQ2993" t="str">
        <f>IFERROR(IF(L2993="","",VLOOKUP(L2993&amp;I2993,Продукция!A:K,11,0)),"обратитесь к админ справочника")</f>
        <v>согласно рекомендациям производителя теста</v>
      </c>
      <c r="AR2993" s="11" t="s">
        <v>4823</v>
      </c>
      <c r="AS2993" t="str">
        <f>IFERROR(IF(L2993="","",VLOOKUP(L2993&amp;I2993,Продукция!A:J,10,0)),"обратитесь к админ справочника")</f>
        <v>инструкция по применению набора РЗГА Ньюкасла</v>
      </c>
      <c r="AT2993" s="11" t="s">
        <v>4823</v>
      </c>
      <c r="AU2993" s="11" t="s">
        <v>4823</v>
      </c>
      <c r="AV2993" s="11" t="s">
        <v>2676</v>
      </c>
      <c r="AW2993" s="11" t="s">
        <v>4824</v>
      </c>
      <c r="AX2993" s="11" t="s">
        <v>565</v>
      </c>
      <c r="AY2993" s="11" t="s">
        <v>1258</v>
      </c>
      <c r="AZ2993" s="11">
        <v>155</v>
      </c>
      <c r="BA2993" s="11">
        <v>41</v>
      </c>
      <c r="BC2993" s="11" t="s">
        <v>5296</v>
      </c>
    </row>
    <row r="2994" spans="1:55" x14ac:dyDescent="0.25">
      <c r="A2994" t="str">
        <f t="shared" si="52"/>
        <v>С/961Болезнь Ньюкасла уровень антител</v>
      </c>
      <c r="B2994" t="str">
        <f>IF(E2994="","",INDEX(Лаборатории!A:A,MATCH('Производственный контроль'!E2994,Лаборатории!B:B,0)))</f>
        <v xml:space="preserve">КУРИНОЕ ЦАРСТВО АО </v>
      </c>
      <c r="C2994" t="str">
        <f>IF(E2994="","",VLOOKUP(E2994,Лаборатории!B:D,3,0))</f>
        <v>U377_CHL</v>
      </c>
      <c r="D2994" s="12">
        <v>45803</v>
      </c>
      <c r="E2994" s="150" t="s">
        <v>793</v>
      </c>
      <c r="F2994" s="11" t="s">
        <v>544</v>
      </c>
      <c r="G2994" s="11" t="s">
        <v>565</v>
      </c>
      <c r="H2994" s="11" t="s">
        <v>312</v>
      </c>
      <c r="I2994" s="11" t="s">
        <v>3434</v>
      </c>
      <c r="J2994" t="str">
        <f>IF(L2994="","",VLOOKUP(L2994,Продукция!B:D,3,0))</f>
        <v>Биологический_материал</v>
      </c>
      <c r="K2994" t="str">
        <f>IF(L2994="","",VLOOKUP(L2994,Продукция!B:C,2,0))</f>
        <v>Сыворотка крови</v>
      </c>
      <c r="L2994" s="155" t="s">
        <v>302</v>
      </c>
      <c r="M2994">
        <f>IF(L2994="","",VLOOKUP(L2994,Продукция!B:L,11,0))</f>
        <v>0</v>
      </c>
      <c r="N2994" s="150" t="s">
        <v>873</v>
      </c>
      <c r="P2994" s="150" t="s">
        <v>340</v>
      </c>
      <c r="Q2994" s="150" t="s">
        <v>854</v>
      </c>
      <c r="R2994" s="153" t="s">
        <v>5094</v>
      </c>
      <c r="S2994" s="11">
        <v>20</v>
      </c>
      <c r="T2994" s="11" t="s">
        <v>5295</v>
      </c>
      <c r="V2994" s="14">
        <v>45802</v>
      </c>
      <c r="Z2994" s="162" t="s">
        <v>4823</v>
      </c>
      <c r="AA2994" s="15">
        <v>0.49652777777777773</v>
      </c>
      <c r="AB2994" t="str">
        <f>IF(L2994="","",VLOOKUP(L2994&amp;I2994,Продукция!A:I,9,0))</f>
        <v>рекомендация производителя набора</v>
      </c>
      <c r="AC2994" s="14">
        <v>45803</v>
      </c>
      <c r="AD2994" s="11" t="s">
        <v>2676</v>
      </c>
      <c r="AE2994" s="11" t="s">
        <v>4823</v>
      </c>
      <c r="AF2994" t="str">
        <f>IF(AD2994="","",VLOOKUP(AD2994,'Сотрудники и ссылки'!A:B,2,0))</f>
        <v>Серолог</v>
      </c>
      <c r="AG2994">
        <f>IF(AD2994="","",VLOOKUP(AD2994,'Сотрудники и ссылки'!A:C,3,0))</f>
        <v>20007746</v>
      </c>
      <c r="AH2994" s="11" t="s">
        <v>2676</v>
      </c>
      <c r="AI2994" t="str">
        <f>IF(AH2994="","",VLOOKUP(AH2994,'Сотрудники и ссылки'!A:B,2,0))</f>
        <v>Серолог</v>
      </c>
      <c r="AJ2994">
        <f>IF(AH2994="","",VLOOKUP(AH2994,'Сотрудники и ссылки'!A:C,3,0))</f>
        <v>20007746</v>
      </c>
      <c r="AK2994" s="14">
        <v>45803</v>
      </c>
      <c r="AL2994" s="2">
        <f>IF(AK2994="","",AK2994+VLOOKUP(I2994,'Вид исследования'!B:E,4,0))</f>
        <v>45804</v>
      </c>
      <c r="AM2994" s="2">
        <f>IF(AK2994="","",AK2994+VLOOKUP(I2994,'Вид исследования'!B:F,5,0))</f>
        <v>45804</v>
      </c>
      <c r="AN2994" s="14">
        <v>45803</v>
      </c>
      <c r="AP2994" s="11" t="s">
        <v>189</v>
      </c>
      <c r="AQ2994" t="str">
        <f>IFERROR(IF(L2994="","",VLOOKUP(L2994&amp;I2994,Продукция!A:K,11,0)),"обратитесь к админ справочника")</f>
        <v>согласно рекомендациям производителя теста</v>
      </c>
      <c r="AR2994" s="11" t="s">
        <v>4823</v>
      </c>
      <c r="AS2994" t="str">
        <f>IFERROR(IF(L2994="","",VLOOKUP(L2994&amp;I2994,Продукция!A:J,10,0)),"обратитесь к админ справочника")</f>
        <v>инструкция по применению набора РЗГА Ньюкасла</v>
      </c>
      <c r="AT2994" s="11" t="s">
        <v>4823</v>
      </c>
      <c r="AU2994" s="11" t="s">
        <v>4823</v>
      </c>
      <c r="AV2994" s="11" t="s">
        <v>2676</v>
      </c>
      <c r="AW2994" s="11" t="s">
        <v>4824</v>
      </c>
      <c r="AX2994" s="11" t="s">
        <v>565</v>
      </c>
      <c r="AY2994" s="11" t="s">
        <v>1259</v>
      </c>
      <c r="AZ2994" s="11">
        <v>155</v>
      </c>
      <c r="BA2994" s="11">
        <v>41</v>
      </c>
      <c r="BC2994" s="11" t="s">
        <v>5296</v>
      </c>
    </row>
    <row r="2995" spans="1:55" x14ac:dyDescent="0.25">
      <c r="A2995" t="str">
        <f t="shared" si="52"/>
        <v>С/961Болезнь Ньюкасла уровень антител</v>
      </c>
      <c r="B2995" t="str">
        <f>IF(E2995="","",INDEX(Лаборатории!A:A,MATCH('Производственный контроль'!E2995,Лаборатории!B:B,0)))</f>
        <v xml:space="preserve">КУРИНОЕ ЦАРСТВО АО </v>
      </c>
      <c r="C2995" t="str">
        <f>IF(E2995="","",VLOOKUP(E2995,Лаборатории!B:D,3,0))</f>
        <v>U377_CHL</v>
      </c>
      <c r="D2995" s="12">
        <v>45803</v>
      </c>
      <c r="E2995" s="150" t="s">
        <v>793</v>
      </c>
      <c r="F2995" s="11" t="s">
        <v>544</v>
      </c>
      <c r="G2995" s="11" t="s">
        <v>565</v>
      </c>
      <c r="H2995" s="11" t="s">
        <v>312</v>
      </c>
      <c r="I2995" s="11" t="s">
        <v>3434</v>
      </c>
      <c r="J2995" t="str">
        <f>IF(L2995="","",VLOOKUP(L2995,Продукция!B:D,3,0))</f>
        <v>Биологический_материал</v>
      </c>
      <c r="K2995" t="str">
        <f>IF(L2995="","",VLOOKUP(L2995,Продукция!B:C,2,0))</f>
        <v>Сыворотка крови</v>
      </c>
      <c r="L2995" s="155" t="s">
        <v>302</v>
      </c>
      <c r="M2995">
        <f>IF(L2995="","",VLOOKUP(L2995,Продукция!B:L,11,0))</f>
        <v>0</v>
      </c>
      <c r="N2995" s="150" t="s">
        <v>873</v>
      </c>
      <c r="P2995" s="150" t="s">
        <v>340</v>
      </c>
      <c r="Q2995" s="150" t="s">
        <v>854</v>
      </c>
      <c r="R2995" s="153" t="s">
        <v>5095</v>
      </c>
      <c r="S2995" s="11">
        <v>20</v>
      </c>
      <c r="T2995" s="11" t="s">
        <v>5295</v>
      </c>
      <c r="V2995" s="14">
        <v>45802</v>
      </c>
      <c r="Z2995" s="162" t="s">
        <v>4823</v>
      </c>
      <c r="AA2995" s="15">
        <v>0.49652777777777773</v>
      </c>
      <c r="AB2995" t="str">
        <f>IF(L2995="","",VLOOKUP(L2995&amp;I2995,Продукция!A:I,9,0))</f>
        <v>рекомендация производителя набора</v>
      </c>
      <c r="AC2995" s="14">
        <v>45803</v>
      </c>
      <c r="AD2995" s="11" t="s">
        <v>2676</v>
      </c>
      <c r="AE2995" s="11" t="s">
        <v>4823</v>
      </c>
      <c r="AF2995" t="str">
        <f>IF(AD2995="","",VLOOKUP(AD2995,'Сотрудники и ссылки'!A:B,2,0))</f>
        <v>Серолог</v>
      </c>
      <c r="AG2995">
        <f>IF(AD2995="","",VLOOKUP(AD2995,'Сотрудники и ссылки'!A:C,3,0))</f>
        <v>20007746</v>
      </c>
      <c r="AH2995" s="11" t="s">
        <v>2676</v>
      </c>
      <c r="AI2995" t="str">
        <f>IF(AH2995="","",VLOOKUP(AH2995,'Сотрудники и ссылки'!A:B,2,0))</f>
        <v>Серолог</v>
      </c>
      <c r="AJ2995">
        <f>IF(AH2995="","",VLOOKUP(AH2995,'Сотрудники и ссылки'!A:C,3,0))</f>
        <v>20007746</v>
      </c>
      <c r="AK2995" s="14">
        <v>45803</v>
      </c>
      <c r="AL2995" s="2">
        <f>IF(AK2995="","",AK2995+VLOOKUP(I2995,'Вид исследования'!B:E,4,0))</f>
        <v>45804</v>
      </c>
      <c r="AM2995" s="2">
        <f>IF(AK2995="","",AK2995+VLOOKUP(I2995,'Вид исследования'!B:F,5,0))</f>
        <v>45804</v>
      </c>
      <c r="AN2995" s="14">
        <v>45803</v>
      </c>
      <c r="AP2995" s="11" t="s">
        <v>189</v>
      </c>
      <c r="AQ2995" t="str">
        <f>IFERROR(IF(L2995="","",VLOOKUP(L2995&amp;I2995,Продукция!A:K,11,0)),"обратитесь к админ справочника")</f>
        <v>согласно рекомендациям производителя теста</v>
      </c>
      <c r="AR2995" s="11" t="s">
        <v>4823</v>
      </c>
      <c r="AS2995" t="str">
        <f>IFERROR(IF(L2995="","",VLOOKUP(L2995&amp;I2995,Продукция!A:J,10,0)),"обратитесь к админ справочника")</f>
        <v>инструкция по применению набора РЗГА Ньюкасла</v>
      </c>
      <c r="AT2995" s="11" t="s">
        <v>4823</v>
      </c>
      <c r="AU2995" s="11" t="s">
        <v>4823</v>
      </c>
      <c r="AV2995" s="11" t="s">
        <v>2676</v>
      </c>
      <c r="AW2995" s="11" t="s">
        <v>4824</v>
      </c>
      <c r="AX2995" s="11" t="s">
        <v>565</v>
      </c>
      <c r="AY2995" s="11" t="s">
        <v>1260</v>
      </c>
      <c r="AZ2995" s="11">
        <v>155</v>
      </c>
      <c r="BA2995" s="11">
        <v>40</v>
      </c>
      <c r="BC2995" s="11" t="s">
        <v>5296</v>
      </c>
    </row>
    <row r="2996" spans="1:55" x14ac:dyDescent="0.25">
      <c r="A2996" t="str">
        <f t="shared" si="52"/>
        <v>С/961Болезнь Ньюкасла уровень антител</v>
      </c>
      <c r="B2996" t="str">
        <f>IF(E2996="","",INDEX(Лаборатории!A:A,MATCH('Производственный контроль'!E2996,Лаборатории!B:B,0)))</f>
        <v xml:space="preserve">КУРИНОЕ ЦАРСТВО АО </v>
      </c>
      <c r="C2996" t="str">
        <f>IF(E2996="","",VLOOKUP(E2996,Лаборатории!B:D,3,0))</f>
        <v>U377_CHL</v>
      </c>
      <c r="D2996" s="12">
        <v>45803</v>
      </c>
      <c r="E2996" s="150" t="s">
        <v>793</v>
      </c>
      <c r="F2996" s="11" t="s">
        <v>544</v>
      </c>
      <c r="G2996" s="11" t="s">
        <v>565</v>
      </c>
      <c r="H2996" s="11" t="s">
        <v>312</v>
      </c>
      <c r="I2996" s="11" t="s">
        <v>3434</v>
      </c>
      <c r="J2996" t="str">
        <f>IF(L2996="","",VLOOKUP(L2996,Продукция!B:D,3,0))</f>
        <v>Биологический_материал</v>
      </c>
      <c r="K2996" t="str">
        <f>IF(L2996="","",VLOOKUP(L2996,Продукция!B:C,2,0))</f>
        <v>Сыворотка крови</v>
      </c>
      <c r="L2996" s="155" t="s">
        <v>302</v>
      </c>
      <c r="M2996">
        <f>IF(L2996="","",VLOOKUP(L2996,Продукция!B:L,11,0))</f>
        <v>0</v>
      </c>
      <c r="N2996" s="150" t="s">
        <v>873</v>
      </c>
      <c r="P2996" s="150" t="s">
        <v>340</v>
      </c>
      <c r="Q2996" s="150" t="s">
        <v>854</v>
      </c>
      <c r="R2996" s="153" t="s">
        <v>5096</v>
      </c>
      <c r="S2996" s="11">
        <v>20</v>
      </c>
      <c r="T2996" s="11" t="s">
        <v>5295</v>
      </c>
      <c r="V2996" s="14">
        <v>45802</v>
      </c>
      <c r="Z2996" s="162" t="s">
        <v>4823</v>
      </c>
      <c r="AA2996" s="15">
        <v>0.49652777777777773</v>
      </c>
      <c r="AB2996" t="str">
        <f>IF(L2996="","",VLOOKUP(L2996&amp;I2996,Продукция!A:I,9,0))</f>
        <v>рекомендация производителя набора</v>
      </c>
      <c r="AC2996" s="14">
        <v>45803</v>
      </c>
      <c r="AD2996" s="11" t="s">
        <v>2676</v>
      </c>
      <c r="AE2996" s="11" t="s">
        <v>4823</v>
      </c>
      <c r="AF2996" t="str">
        <f>IF(AD2996="","",VLOOKUP(AD2996,'Сотрудники и ссылки'!A:B,2,0))</f>
        <v>Серолог</v>
      </c>
      <c r="AG2996">
        <f>IF(AD2996="","",VLOOKUP(AD2996,'Сотрудники и ссылки'!A:C,3,0))</f>
        <v>20007746</v>
      </c>
      <c r="AH2996" s="11" t="s">
        <v>2676</v>
      </c>
      <c r="AI2996" t="str">
        <f>IF(AH2996="","",VLOOKUP(AH2996,'Сотрудники и ссылки'!A:B,2,0))</f>
        <v>Серолог</v>
      </c>
      <c r="AJ2996">
        <f>IF(AH2996="","",VLOOKUP(AH2996,'Сотрудники и ссылки'!A:C,3,0))</f>
        <v>20007746</v>
      </c>
      <c r="AK2996" s="14">
        <v>45803</v>
      </c>
      <c r="AL2996" s="2">
        <f>IF(AK2996="","",AK2996+VLOOKUP(I2996,'Вид исследования'!B:E,4,0))</f>
        <v>45804</v>
      </c>
      <c r="AM2996" s="2">
        <f>IF(AK2996="","",AK2996+VLOOKUP(I2996,'Вид исследования'!B:F,5,0))</f>
        <v>45804</v>
      </c>
      <c r="AN2996" s="14">
        <v>45803</v>
      </c>
      <c r="AP2996" s="11" t="s">
        <v>189</v>
      </c>
      <c r="AQ2996" t="str">
        <f>IFERROR(IF(L2996="","",VLOOKUP(L2996&amp;I2996,Продукция!A:K,11,0)),"обратитесь к админ справочника")</f>
        <v>согласно рекомендациям производителя теста</v>
      </c>
      <c r="AR2996" s="11" t="s">
        <v>4823</v>
      </c>
      <c r="AS2996" t="str">
        <f>IFERROR(IF(L2996="","",VLOOKUP(L2996&amp;I2996,Продукция!A:J,10,0)),"обратитесь к админ справочника")</f>
        <v>инструкция по применению набора РЗГА Ньюкасла</v>
      </c>
      <c r="AT2996" s="11" t="s">
        <v>4823</v>
      </c>
      <c r="AU2996" s="11" t="s">
        <v>4823</v>
      </c>
      <c r="AV2996" s="11" t="s">
        <v>2676</v>
      </c>
      <c r="AW2996" s="11" t="s">
        <v>4824</v>
      </c>
      <c r="AX2996" s="11" t="s">
        <v>565</v>
      </c>
      <c r="AY2996" s="11" t="s">
        <v>1261</v>
      </c>
      <c r="AZ2996" s="11">
        <v>155</v>
      </c>
      <c r="BA2996" s="11">
        <v>40</v>
      </c>
      <c r="BC2996" s="11" t="s">
        <v>5296</v>
      </c>
    </row>
    <row r="2997" spans="1:55" x14ac:dyDescent="0.25">
      <c r="A2997" t="str">
        <f t="shared" si="52"/>
        <v>С/961Вирус гриппа птиц подтипа H9 уровень антител (ВНИИЗЖ)</v>
      </c>
      <c r="B2997" t="str">
        <f>IF(E2997="","",INDEX(Лаборатории!A:A,MATCH('Производственный контроль'!E2997,Лаборатории!B:B,0)))</f>
        <v xml:space="preserve">КУРИНОЕ ЦАРСТВО АО </v>
      </c>
      <c r="C2997" t="str">
        <f>IF(E2997="","",VLOOKUP(E2997,Лаборатории!B:D,3,0))</f>
        <v>U377_CHL</v>
      </c>
      <c r="D2997" s="12">
        <v>45803</v>
      </c>
      <c r="E2997" s="150" t="s">
        <v>793</v>
      </c>
      <c r="F2997" s="11" t="s">
        <v>544</v>
      </c>
      <c r="G2997" s="11" t="s">
        <v>565</v>
      </c>
      <c r="H2997" s="11" t="s">
        <v>312</v>
      </c>
      <c r="I2997" s="11" t="s">
        <v>3435</v>
      </c>
      <c r="J2997" t="str">
        <f>IF(L2997="","",VLOOKUP(L2997,Продукция!B:D,3,0))</f>
        <v>Биологический_материал</v>
      </c>
      <c r="K2997" t="str">
        <f>IF(L2997="","",VLOOKUP(L2997,Продукция!B:C,2,0))</f>
        <v>Сыворотка крови</v>
      </c>
      <c r="L2997" s="155" t="s">
        <v>302</v>
      </c>
      <c r="M2997">
        <f>IF(L2997="","",VLOOKUP(L2997,Продукция!B:L,11,0))</f>
        <v>0</v>
      </c>
      <c r="N2997" s="150" t="s">
        <v>873</v>
      </c>
      <c r="P2997" s="150" t="s">
        <v>340</v>
      </c>
      <c r="Q2997" s="150" t="s">
        <v>854</v>
      </c>
      <c r="R2997" s="153" t="s">
        <v>5088</v>
      </c>
      <c r="S2997" s="11">
        <v>20</v>
      </c>
      <c r="T2997" s="11" t="s">
        <v>5295</v>
      </c>
      <c r="V2997" s="14">
        <v>45802</v>
      </c>
      <c r="Z2997" s="162" t="s">
        <v>4823</v>
      </c>
      <c r="AA2997" s="15">
        <v>0.49652777777777773</v>
      </c>
      <c r="AB2997" t="str">
        <f>IF(L2997="","",VLOOKUP(L2997&amp;I2997,Продукция!A:I,9,0))</f>
        <v>рекомендация производителя набора</v>
      </c>
      <c r="AC2997" s="14">
        <v>45804</v>
      </c>
      <c r="AD2997" s="11" t="s">
        <v>2673</v>
      </c>
      <c r="AE2997" s="11" t="s">
        <v>4823</v>
      </c>
      <c r="AF2997" t="str">
        <f>IF(AD2997="","",VLOOKUP(AD2997,'Сотрудники и ссылки'!A:B,2,0))</f>
        <v>Серолог</v>
      </c>
      <c r="AG2997">
        <f>IF(AD2997="","",VLOOKUP(AD2997,'Сотрудники и ссылки'!A:C,3,0))</f>
        <v>20001771</v>
      </c>
      <c r="AH2997" s="11" t="s">
        <v>2673</v>
      </c>
      <c r="AI2997" t="str">
        <f>IF(AH2997="","",VLOOKUP(AH2997,'Сотрудники и ссылки'!A:B,2,0))</f>
        <v>Серолог</v>
      </c>
      <c r="AJ2997">
        <f>IF(AH2997="","",VLOOKUP(AH2997,'Сотрудники и ссылки'!A:C,3,0))</f>
        <v>20001771</v>
      </c>
      <c r="AK2997" s="14">
        <v>45804</v>
      </c>
      <c r="AL2997" s="2">
        <f>IF(AK2997="","",AK2997+VLOOKUP(I2997,'Вид исследования'!B:E,4,0))</f>
        <v>45805</v>
      </c>
      <c r="AM2997" s="2">
        <f>IF(AK2997="","",AK2997+VLOOKUP(I2997,'Вид исследования'!B:F,5,0))</f>
        <v>45805</v>
      </c>
      <c r="AN2997" s="14">
        <v>45804</v>
      </c>
      <c r="AP2997" s="11" t="s">
        <v>189</v>
      </c>
      <c r="AQ2997" t="str">
        <f>IFERROR(IF(L2997="","",VLOOKUP(L2997&amp;I2997,Продукция!A:K,11,0)),"обратитесь к админ справочника")</f>
        <v>согласно рекомендациям производителя теста</v>
      </c>
      <c r="AR2997" s="11" t="s">
        <v>4823</v>
      </c>
      <c r="AS2997" t="str">
        <f>IFERROR(IF(L2997="","",VLOOKUP(L2997&amp;I2997,Продукция!A:J,10,0)),"обратитесь к админ справочника")</f>
        <v>инструкция по применению набора AI, Н9</v>
      </c>
      <c r="AT2997" s="11" t="s">
        <v>4823</v>
      </c>
      <c r="AU2997" s="11" t="s">
        <v>4823</v>
      </c>
      <c r="AV2997" s="11" t="s">
        <v>2673</v>
      </c>
      <c r="AW2997" s="11" t="s">
        <v>4824</v>
      </c>
      <c r="AX2997" s="11" t="s">
        <v>565</v>
      </c>
      <c r="AY2997" s="11" t="s">
        <v>1275</v>
      </c>
      <c r="AZ2997" s="11">
        <v>155</v>
      </c>
      <c r="BA2997" s="11">
        <v>41</v>
      </c>
      <c r="BC2997" s="11" t="s">
        <v>5296</v>
      </c>
    </row>
    <row r="2998" spans="1:55" x14ac:dyDescent="0.25">
      <c r="A2998" t="str">
        <f t="shared" si="52"/>
        <v>С/961Вирус гриппа птиц подтипа H9 уровень антител (ВНИИЗЖ)</v>
      </c>
      <c r="B2998" t="str">
        <f>IF(E2998="","",INDEX(Лаборатории!A:A,MATCH('Производственный контроль'!E2998,Лаборатории!B:B,0)))</f>
        <v xml:space="preserve">КУРИНОЕ ЦАРСТВО АО </v>
      </c>
      <c r="C2998" t="str">
        <f>IF(E2998="","",VLOOKUP(E2998,Лаборатории!B:D,3,0))</f>
        <v>U377_CHL</v>
      </c>
      <c r="D2998" s="12">
        <v>45803</v>
      </c>
      <c r="E2998" s="150" t="s">
        <v>793</v>
      </c>
      <c r="F2998" s="11" t="s">
        <v>544</v>
      </c>
      <c r="G2998" s="11" t="s">
        <v>565</v>
      </c>
      <c r="H2998" s="11" t="s">
        <v>312</v>
      </c>
      <c r="I2998" s="11" t="s">
        <v>3435</v>
      </c>
      <c r="J2998" t="str">
        <f>IF(L2998="","",VLOOKUP(L2998,Продукция!B:D,3,0))</f>
        <v>Биологический_материал</v>
      </c>
      <c r="K2998" t="str">
        <f>IF(L2998="","",VLOOKUP(L2998,Продукция!B:C,2,0))</f>
        <v>Сыворотка крови</v>
      </c>
      <c r="L2998" s="155" t="s">
        <v>302</v>
      </c>
      <c r="M2998">
        <f>IF(L2998="","",VLOOKUP(L2998,Продукция!B:L,11,0))</f>
        <v>0</v>
      </c>
      <c r="N2998" s="150" t="s">
        <v>873</v>
      </c>
      <c r="P2998" s="150" t="s">
        <v>340</v>
      </c>
      <c r="Q2998" s="150" t="s">
        <v>854</v>
      </c>
      <c r="R2998" s="153" t="s">
        <v>5091</v>
      </c>
      <c r="S2998" s="11">
        <v>20</v>
      </c>
      <c r="T2998" s="11" t="s">
        <v>5295</v>
      </c>
      <c r="V2998" s="14">
        <v>45801</v>
      </c>
      <c r="Z2998" s="162" t="s">
        <v>4823</v>
      </c>
      <c r="AA2998" s="15">
        <v>0.49652777777777773</v>
      </c>
      <c r="AB2998" t="str">
        <f>IF(L2998="","",VLOOKUP(L2998&amp;I2998,Продукция!A:I,9,0))</f>
        <v>рекомендация производителя набора</v>
      </c>
      <c r="AC2998" s="14">
        <v>45804</v>
      </c>
      <c r="AD2998" s="11" t="s">
        <v>2673</v>
      </c>
      <c r="AE2998" s="11" t="s">
        <v>4823</v>
      </c>
      <c r="AF2998" t="str">
        <f>IF(AD2998="","",VLOOKUP(AD2998,'Сотрудники и ссылки'!A:B,2,0))</f>
        <v>Серолог</v>
      </c>
      <c r="AG2998">
        <f>IF(AD2998="","",VLOOKUP(AD2998,'Сотрудники и ссылки'!A:C,3,0))</f>
        <v>20001771</v>
      </c>
      <c r="AH2998" s="11" t="s">
        <v>2673</v>
      </c>
      <c r="AI2998" t="str">
        <f>IF(AH2998="","",VLOOKUP(AH2998,'Сотрудники и ссылки'!A:B,2,0))</f>
        <v>Серолог</v>
      </c>
      <c r="AJ2998">
        <f>IF(AH2998="","",VLOOKUP(AH2998,'Сотрудники и ссылки'!A:C,3,0))</f>
        <v>20001771</v>
      </c>
      <c r="AK2998" s="14">
        <v>45804</v>
      </c>
      <c r="AL2998" s="2">
        <f>IF(AK2998="","",AK2998+VLOOKUP(I2998,'Вид исследования'!B:E,4,0))</f>
        <v>45805</v>
      </c>
      <c r="AM2998" s="2">
        <f>IF(AK2998="","",AK2998+VLOOKUP(I2998,'Вид исследования'!B:F,5,0))</f>
        <v>45805</v>
      </c>
      <c r="AN2998" s="14">
        <v>45804</v>
      </c>
      <c r="AP2998" s="11" t="s">
        <v>189</v>
      </c>
      <c r="AQ2998" t="str">
        <f>IFERROR(IF(L2998="","",VLOOKUP(L2998&amp;I2998,Продукция!A:K,11,0)),"обратитесь к админ справочника")</f>
        <v>согласно рекомендациям производителя теста</v>
      </c>
      <c r="AR2998" s="11" t="s">
        <v>4823</v>
      </c>
      <c r="AS2998" t="str">
        <f>IFERROR(IF(L2998="","",VLOOKUP(L2998&amp;I2998,Продукция!A:J,10,0)),"обратитесь к админ справочника")</f>
        <v>инструкция по применению набора AI, Н9</v>
      </c>
      <c r="AT2998" s="11" t="s">
        <v>4823</v>
      </c>
      <c r="AU2998" s="11" t="s">
        <v>4823</v>
      </c>
      <c r="AV2998" s="11" t="s">
        <v>2673</v>
      </c>
      <c r="AW2998" s="11" t="s">
        <v>4824</v>
      </c>
      <c r="AX2998" s="11" t="s">
        <v>565</v>
      </c>
      <c r="AY2998" s="11" t="s">
        <v>1255</v>
      </c>
      <c r="AZ2998" s="11">
        <v>155</v>
      </c>
      <c r="BA2998" s="11">
        <v>41</v>
      </c>
      <c r="BC2998" s="11" t="s">
        <v>5296</v>
      </c>
    </row>
    <row r="2999" spans="1:55" x14ac:dyDescent="0.25">
      <c r="A2999" t="str">
        <f t="shared" si="52"/>
        <v>С/961Вирус гриппа птиц подтипа H9 уровень антител (ВНИИЗЖ)</v>
      </c>
      <c r="B2999" t="str">
        <f>IF(E2999="","",INDEX(Лаборатории!A:A,MATCH('Производственный контроль'!E2999,Лаборатории!B:B,0)))</f>
        <v xml:space="preserve">КУРИНОЕ ЦАРСТВО АО </v>
      </c>
      <c r="C2999" t="str">
        <f>IF(E2999="","",VLOOKUP(E2999,Лаборатории!B:D,3,0))</f>
        <v>U377_CHL</v>
      </c>
      <c r="D2999" s="12">
        <v>45803</v>
      </c>
      <c r="E2999" s="150" t="s">
        <v>793</v>
      </c>
      <c r="F2999" s="11" t="s">
        <v>544</v>
      </c>
      <c r="G2999" s="11" t="s">
        <v>565</v>
      </c>
      <c r="H2999" s="11" t="s">
        <v>312</v>
      </c>
      <c r="I2999" s="11" t="s">
        <v>3435</v>
      </c>
      <c r="J2999" t="str">
        <f>IF(L2999="","",VLOOKUP(L2999,Продукция!B:D,3,0))</f>
        <v>Биологический_материал</v>
      </c>
      <c r="K2999" t="str">
        <f>IF(L2999="","",VLOOKUP(L2999,Продукция!B:C,2,0))</f>
        <v>Сыворотка крови</v>
      </c>
      <c r="L2999" s="155" t="s">
        <v>302</v>
      </c>
      <c r="M2999">
        <f>IF(L2999="","",VLOOKUP(L2999,Продукция!B:L,11,0))</f>
        <v>0</v>
      </c>
      <c r="N2999" s="150" t="s">
        <v>873</v>
      </c>
      <c r="P2999" s="150" t="s">
        <v>340</v>
      </c>
      <c r="Q2999" s="150" t="s">
        <v>854</v>
      </c>
      <c r="R2999" s="153" t="s">
        <v>5092</v>
      </c>
      <c r="S2999" s="11">
        <v>20</v>
      </c>
      <c r="T2999" s="11" t="s">
        <v>5295</v>
      </c>
      <c r="V2999" s="14">
        <v>45798</v>
      </c>
      <c r="Z2999" s="162" t="s">
        <v>4823</v>
      </c>
      <c r="AA2999" s="15">
        <v>0.49652777777777773</v>
      </c>
      <c r="AB2999" t="str">
        <f>IF(L2999="","",VLOOKUP(L2999&amp;I2999,Продукция!A:I,9,0))</f>
        <v>рекомендация производителя набора</v>
      </c>
      <c r="AC2999" s="14">
        <v>45804</v>
      </c>
      <c r="AD2999" s="11" t="s">
        <v>2673</v>
      </c>
      <c r="AE2999" s="11" t="s">
        <v>4823</v>
      </c>
      <c r="AF2999" t="str">
        <f>IF(AD2999="","",VLOOKUP(AD2999,'Сотрудники и ссылки'!A:B,2,0))</f>
        <v>Серолог</v>
      </c>
      <c r="AG2999">
        <f>IF(AD2999="","",VLOOKUP(AD2999,'Сотрудники и ссылки'!A:C,3,0))</f>
        <v>20001771</v>
      </c>
      <c r="AH2999" s="11" t="s">
        <v>2673</v>
      </c>
      <c r="AI2999" t="str">
        <f>IF(AH2999="","",VLOOKUP(AH2999,'Сотрудники и ссылки'!A:B,2,0))</f>
        <v>Серолог</v>
      </c>
      <c r="AJ2999">
        <f>IF(AH2999="","",VLOOKUP(AH2999,'Сотрудники и ссылки'!A:C,3,0))</f>
        <v>20001771</v>
      </c>
      <c r="AK2999" s="14">
        <v>45804</v>
      </c>
      <c r="AL2999" s="2">
        <f>IF(AK2999="","",AK2999+VLOOKUP(I2999,'Вид исследования'!B:E,4,0))</f>
        <v>45805</v>
      </c>
      <c r="AM2999" s="2">
        <f>IF(AK2999="","",AK2999+VLOOKUP(I2999,'Вид исследования'!B:F,5,0))</f>
        <v>45805</v>
      </c>
      <c r="AN2999" s="14">
        <v>45804</v>
      </c>
      <c r="AP2999" s="11" t="s">
        <v>189</v>
      </c>
      <c r="AQ2999" t="str">
        <f>IFERROR(IF(L2999="","",VLOOKUP(L2999&amp;I2999,Продукция!A:K,11,0)),"обратитесь к админ справочника")</f>
        <v>согласно рекомендациям производителя теста</v>
      </c>
      <c r="AR2999" s="11" t="s">
        <v>4823</v>
      </c>
      <c r="AS2999" t="str">
        <f>IFERROR(IF(L2999="","",VLOOKUP(L2999&amp;I2999,Продукция!A:J,10,0)),"обратитесь к админ справочника")</f>
        <v>инструкция по применению набора AI, Н9</v>
      </c>
      <c r="AT2999" s="11" t="s">
        <v>4823</v>
      </c>
      <c r="AU2999" s="11" t="s">
        <v>4823</v>
      </c>
      <c r="AV2999" s="11" t="s">
        <v>2673</v>
      </c>
      <c r="AW2999" s="11" t="s">
        <v>4824</v>
      </c>
      <c r="AX2999" s="11" t="s">
        <v>565</v>
      </c>
      <c r="AY2999" s="11" t="s">
        <v>1257</v>
      </c>
      <c r="AZ2999" s="11">
        <v>155</v>
      </c>
      <c r="BA2999" s="11">
        <v>38</v>
      </c>
      <c r="BC2999" s="11" t="s">
        <v>5296</v>
      </c>
    </row>
    <row r="3000" spans="1:55" x14ac:dyDescent="0.25">
      <c r="A3000" t="str">
        <f t="shared" si="52"/>
        <v>С/961Вирус гриппа птиц подтипа H9 уровень антител (ВНИИЗЖ)</v>
      </c>
      <c r="B3000" t="str">
        <f>IF(E3000="","",INDEX(Лаборатории!A:A,MATCH('Производственный контроль'!E3000,Лаборатории!B:B,0)))</f>
        <v xml:space="preserve">КУРИНОЕ ЦАРСТВО АО </v>
      </c>
      <c r="C3000" t="str">
        <f>IF(E3000="","",VLOOKUP(E3000,Лаборатории!B:D,3,0))</f>
        <v>U377_CHL</v>
      </c>
      <c r="D3000" s="12">
        <v>45803</v>
      </c>
      <c r="E3000" s="150" t="s">
        <v>793</v>
      </c>
      <c r="F3000" s="11" t="s">
        <v>544</v>
      </c>
      <c r="G3000" s="11" t="s">
        <v>565</v>
      </c>
      <c r="H3000" s="11" t="s">
        <v>312</v>
      </c>
      <c r="I3000" s="11" t="s">
        <v>3435</v>
      </c>
      <c r="J3000" t="str">
        <f>IF(L3000="","",VLOOKUP(L3000,Продукция!B:D,3,0))</f>
        <v>Биологический_материал</v>
      </c>
      <c r="K3000" t="str">
        <f>IF(L3000="","",VLOOKUP(L3000,Продукция!B:C,2,0))</f>
        <v>Сыворотка крови</v>
      </c>
      <c r="L3000" s="155" t="s">
        <v>302</v>
      </c>
      <c r="M3000">
        <f>IF(L3000="","",VLOOKUP(L3000,Продукция!B:L,11,0))</f>
        <v>0</v>
      </c>
      <c r="N3000" s="150" t="s">
        <v>873</v>
      </c>
      <c r="P3000" s="150" t="s">
        <v>340</v>
      </c>
      <c r="Q3000" s="150" t="s">
        <v>854</v>
      </c>
      <c r="R3000" s="153" t="s">
        <v>5093</v>
      </c>
      <c r="S3000" s="11">
        <v>20</v>
      </c>
      <c r="T3000" s="11" t="s">
        <v>5295</v>
      </c>
      <c r="V3000" s="14">
        <v>45802</v>
      </c>
      <c r="Z3000" s="162" t="s">
        <v>4823</v>
      </c>
      <c r="AA3000" s="15">
        <v>0.49652777777777773</v>
      </c>
      <c r="AB3000" t="str">
        <f>IF(L3000="","",VLOOKUP(L3000&amp;I3000,Продукция!A:I,9,0))</f>
        <v>рекомендация производителя набора</v>
      </c>
      <c r="AC3000" s="14">
        <v>45804</v>
      </c>
      <c r="AD3000" s="11" t="s">
        <v>2673</v>
      </c>
      <c r="AE3000" s="11" t="s">
        <v>4823</v>
      </c>
      <c r="AF3000" t="str">
        <f>IF(AD3000="","",VLOOKUP(AD3000,'Сотрудники и ссылки'!A:B,2,0))</f>
        <v>Серолог</v>
      </c>
      <c r="AG3000">
        <f>IF(AD3000="","",VLOOKUP(AD3000,'Сотрудники и ссылки'!A:C,3,0))</f>
        <v>20001771</v>
      </c>
      <c r="AH3000" s="11" t="s">
        <v>2673</v>
      </c>
      <c r="AI3000" t="str">
        <f>IF(AH3000="","",VLOOKUP(AH3000,'Сотрудники и ссылки'!A:B,2,0))</f>
        <v>Серолог</v>
      </c>
      <c r="AJ3000">
        <f>IF(AH3000="","",VLOOKUP(AH3000,'Сотрудники и ссылки'!A:C,3,0))</f>
        <v>20001771</v>
      </c>
      <c r="AK3000" s="14">
        <v>45804</v>
      </c>
      <c r="AL3000" s="2">
        <f>IF(AK3000="","",AK3000+VLOOKUP(I3000,'Вид исследования'!B:E,4,0))</f>
        <v>45805</v>
      </c>
      <c r="AM3000" s="2">
        <f>IF(AK3000="","",AK3000+VLOOKUP(I3000,'Вид исследования'!B:F,5,0))</f>
        <v>45805</v>
      </c>
      <c r="AN3000" s="14">
        <v>45804</v>
      </c>
      <c r="AP3000" s="11" t="s">
        <v>189</v>
      </c>
      <c r="AQ3000" t="str">
        <f>IFERROR(IF(L3000="","",VLOOKUP(L3000&amp;I3000,Продукция!A:K,11,0)),"обратитесь к админ справочника")</f>
        <v>согласно рекомендациям производителя теста</v>
      </c>
      <c r="AR3000" s="11" t="s">
        <v>4823</v>
      </c>
      <c r="AS3000" t="str">
        <f>IFERROR(IF(L3000="","",VLOOKUP(L3000&amp;I3000,Продукция!A:J,10,0)),"обратитесь к админ справочника")</f>
        <v>инструкция по применению набора AI, Н9</v>
      </c>
      <c r="AT3000" s="11" t="s">
        <v>4823</v>
      </c>
      <c r="AU3000" s="11" t="s">
        <v>4823</v>
      </c>
      <c r="AV3000" s="11" t="s">
        <v>2673</v>
      </c>
      <c r="AW3000" s="11" t="s">
        <v>4824</v>
      </c>
      <c r="AX3000" s="11" t="s">
        <v>565</v>
      </c>
      <c r="AY3000" s="11" t="s">
        <v>1258</v>
      </c>
      <c r="AZ3000" s="11">
        <v>155</v>
      </c>
      <c r="BA3000" s="11">
        <v>41</v>
      </c>
      <c r="BC3000" s="11" t="s">
        <v>5296</v>
      </c>
    </row>
    <row r="3001" spans="1:55" x14ac:dyDescent="0.25">
      <c r="A3001" t="str">
        <f t="shared" si="52"/>
        <v>С/961Вирус гриппа птиц подтипа Н5 уровень антител (ВНИИЗЖ)</v>
      </c>
      <c r="B3001" t="str">
        <f>IF(E3001="","",INDEX(Лаборатории!A:A,MATCH('Производственный контроль'!E3001,Лаборатории!B:B,0)))</f>
        <v xml:space="preserve">КУРИНОЕ ЦАРСТВО АО </v>
      </c>
      <c r="C3001" t="str">
        <f>IF(E3001="","",VLOOKUP(E3001,Лаборатории!B:D,3,0))</f>
        <v>U377_CHL</v>
      </c>
      <c r="D3001" s="12">
        <v>45803</v>
      </c>
      <c r="E3001" s="150" t="s">
        <v>793</v>
      </c>
      <c r="F3001" s="11" t="s">
        <v>544</v>
      </c>
      <c r="G3001" s="11" t="s">
        <v>565</v>
      </c>
      <c r="H3001" s="11" t="s">
        <v>312</v>
      </c>
      <c r="I3001" s="11" t="s">
        <v>3437</v>
      </c>
      <c r="J3001" t="str">
        <f>IF(L3001="","",VLOOKUP(L3001,Продукция!B:D,3,0))</f>
        <v>Биологический_материал</v>
      </c>
      <c r="K3001" t="str">
        <f>IF(L3001="","",VLOOKUP(L3001,Продукция!B:C,2,0))</f>
        <v>Сыворотка крови</v>
      </c>
      <c r="L3001" s="155" t="s">
        <v>302</v>
      </c>
      <c r="M3001">
        <f>IF(L3001="","",VLOOKUP(L3001,Продукция!B:L,11,0))</f>
        <v>0</v>
      </c>
      <c r="N3001" s="150" t="s">
        <v>873</v>
      </c>
      <c r="P3001" s="150" t="s">
        <v>340</v>
      </c>
      <c r="Q3001" s="150" t="s">
        <v>854</v>
      </c>
      <c r="R3001" s="153" t="s">
        <v>5088</v>
      </c>
      <c r="S3001" s="11">
        <v>20</v>
      </c>
      <c r="T3001" s="11" t="s">
        <v>5295</v>
      </c>
      <c r="V3001" s="14">
        <v>45802</v>
      </c>
      <c r="Z3001" s="162" t="s">
        <v>4823</v>
      </c>
      <c r="AA3001" s="15">
        <v>0.49652777777777773</v>
      </c>
      <c r="AB3001" t="str">
        <f>IF(L3001="","",VLOOKUP(L3001&amp;I3001,Продукция!A:I,9,0))</f>
        <v>рекомендация производителя набора</v>
      </c>
      <c r="AC3001" s="14">
        <v>45804</v>
      </c>
      <c r="AD3001" s="11" t="s">
        <v>2673</v>
      </c>
      <c r="AE3001" s="11" t="s">
        <v>4823</v>
      </c>
      <c r="AF3001" t="str">
        <f>IF(AD3001="","",VLOOKUP(AD3001,'Сотрудники и ссылки'!A:B,2,0))</f>
        <v>Серолог</v>
      </c>
      <c r="AG3001">
        <f>IF(AD3001="","",VLOOKUP(AD3001,'Сотрудники и ссылки'!A:C,3,0))</f>
        <v>20001771</v>
      </c>
      <c r="AH3001" s="11" t="s">
        <v>2673</v>
      </c>
      <c r="AI3001" t="str">
        <f>IF(AH3001="","",VLOOKUP(AH3001,'Сотрудники и ссылки'!A:B,2,0))</f>
        <v>Серолог</v>
      </c>
      <c r="AJ3001">
        <f>IF(AH3001="","",VLOOKUP(AH3001,'Сотрудники и ссылки'!A:C,3,0))</f>
        <v>20001771</v>
      </c>
      <c r="AK3001" s="14">
        <v>45804</v>
      </c>
      <c r="AL3001" s="2">
        <f>IF(AK3001="","",AK3001+VLOOKUP(I3001,'Вид исследования'!B:E,4,0))</f>
        <v>45805</v>
      </c>
      <c r="AM3001" s="2">
        <f>IF(AK3001="","",AK3001+VLOOKUP(I3001,'Вид исследования'!B:F,5,0))</f>
        <v>45805</v>
      </c>
      <c r="AN3001" s="14">
        <v>45804</v>
      </c>
      <c r="AP3001" s="11" t="s">
        <v>189</v>
      </c>
      <c r="AQ3001" t="str">
        <f>IFERROR(IF(L3001="","",VLOOKUP(L3001&amp;I3001,Продукция!A:K,11,0)),"обратитесь к админ справочника")</f>
        <v>согласно рекомендациям производителя теста</v>
      </c>
      <c r="AR3001" s="11" t="s">
        <v>4823</v>
      </c>
      <c r="AS3001" t="str">
        <f>IFERROR(IF(L3001="","",VLOOKUP(L3001&amp;I3001,Продукция!A:J,10,0)),"обратитесь к админ справочника")</f>
        <v>инструкция по применению набора AI, Н5</v>
      </c>
      <c r="AT3001" s="11" t="s">
        <v>4823</v>
      </c>
      <c r="AU3001" s="11" t="s">
        <v>4823</v>
      </c>
      <c r="AV3001" s="11" t="s">
        <v>2673</v>
      </c>
      <c r="AW3001" s="11" t="s">
        <v>4824</v>
      </c>
      <c r="AX3001" s="11" t="s">
        <v>565</v>
      </c>
      <c r="AY3001" s="11" t="s">
        <v>1275</v>
      </c>
      <c r="AZ3001" s="11">
        <v>155</v>
      </c>
      <c r="BA3001" s="11">
        <v>41</v>
      </c>
      <c r="BC3001" s="11" t="s">
        <v>5296</v>
      </c>
    </row>
    <row r="3002" spans="1:55" x14ac:dyDescent="0.25">
      <c r="A3002" t="str">
        <f t="shared" si="52"/>
        <v>С/961Вирус гриппа птиц подтипа Н5 уровень антител (ВНИИЗЖ)</v>
      </c>
      <c r="B3002" t="str">
        <f>IF(E3002="","",INDEX(Лаборатории!A:A,MATCH('Производственный контроль'!E3002,Лаборатории!B:B,0)))</f>
        <v xml:space="preserve">КУРИНОЕ ЦАРСТВО АО </v>
      </c>
      <c r="C3002" t="str">
        <f>IF(E3002="","",VLOOKUP(E3002,Лаборатории!B:D,3,0))</f>
        <v>U377_CHL</v>
      </c>
      <c r="D3002" s="12">
        <v>45803</v>
      </c>
      <c r="E3002" s="150" t="s">
        <v>793</v>
      </c>
      <c r="F3002" s="11" t="s">
        <v>544</v>
      </c>
      <c r="G3002" s="11" t="s">
        <v>565</v>
      </c>
      <c r="H3002" s="11" t="s">
        <v>312</v>
      </c>
      <c r="I3002" s="11" t="s">
        <v>3437</v>
      </c>
      <c r="J3002" t="str">
        <f>IF(L3002="","",VLOOKUP(L3002,Продукция!B:D,3,0))</f>
        <v>Биологический_материал</v>
      </c>
      <c r="K3002" t="str">
        <f>IF(L3002="","",VLOOKUP(L3002,Продукция!B:C,2,0))</f>
        <v>Сыворотка крови</v>
      </c>
      <c r="L3002" s="155" t="s">
        <v>302</v>
      </c>
      <c r="M3002">
        <f>IF(L3002="","",VLOOKUP(L3002,Продукция!B:L,11,0))</f>
        <v>0</v>
      </c>
      <c r="N3002" s="150" t="s">
        <v>873</v>
      </c>
      <c r="P3002" s="150" t="s">
        <v>340</v>
      </c>
      <c r="Q3002" s="150" t="s">
        <v>854</v>
      </c>
      <c r="R3002" s="153" t="s">
        <v>5091</v>
      </c>
      <c r="S3002" s="11">
        <v>20</v>
      </c>
      <c r="T3002" s="11" t="s">
        <v>5295</v>
      </c>
      <c r="V3002" s="14">
        <v>45801</v>
      </c>
      <c r="Z3002" s="162" t="s">
        <v>4823</v>
      </c>
      <c r="AA3002" s="15">
        <v>0.49652777777777773</v>
      </c>
      <c r="AB3002" t="str">
        <f>IF(L3002="","",VLOOKUP(L3002&amp;I3002,Продукция!A:I,9,0))</f>
        <v>рекомендация производителя набора</v>
      </c>
      <c r="AC3002" s="14">
        <v>45804</v>
      </c>
      <c r="AD3002" s="11" t="s">
        <v>2673</v>
      </c>
      <c r="AE3002" s="11" t="s">
        <v>4823</v>
      </c>
      <c r="AF3002" t="str">
        <f>IF(AD3002="","",VLOOKUP(AD3002,'Сотрудники и ссылки'!A:B,2,0))</f>
        <v>Серолог</v>
      </c>
      <c r="AG3002">
        <f>IF(AD3002="","",VLOOKUP(AD3002,'Сотрудники и ссылки'!A:C,3,0))</f>
        <v>20001771</v>
      </c>
      <c r="AH3002" s="11" t="s">
        <v>2673</v>
      </c>
      <c r="AI3002" t="str">
        <f>IF(AH3002="","",VLOOKUP(AH3002,'Сотрудники и ссылки'!A:B,2,0))</f>
        <v>Серолог</v>
      </c>
      <c r="AJ3002">
        <f>IF(AH3002="","",VLOOKUP(AH3002,'Сотрудники и ссылки'!A:C,3,0))</f>
        <v>20001771</v>
      </c>
      <c r="AK3002" s="14">
        <v>45804</v>
      </c>
      <c r="AL3002" s="2">
        <f>IF(AK3002="","",AK3002+VLOOKUP(I3002,'Вид исследования'!B:E,4,0))</f>
        <v>45805</v>
      </c>
      <c r="AM3002" s="2">
        <f>IF(AK3002="","",AK3002+VLOOKUP(I3002,'Вид исследования'!B:F,5,0))</f>
        <v>45805</v>
      </c>
      <c r="AN3002" s="14">
        <v>45804</v>
      </c>
      <c r="AP3002" s="11" t="s">
        <v>189</v>
      </c>
      <c r="AQ3002" t="str">
        <f>IFERROR(IF(L3002="","",VLOOKUP(L3002&amp;I3002,Продукция!A:K,11,0)),"обратитесь к админ справочника")</f>
        <v>согласно рекомендациям производителя теста</v>
      </c>
      <c r="AR3002" s="11" t="s">
        <v>4823</v>
      </c>
      <c r="AS3002" t="str">
        <f>IFERROR(IF(L3002="","",VLOOKUP(L3002&amp;I3002,Продукция!A:J,10,0)),"обратитесь к админ справочника")</f>
        <v>инструкция по применению набора AI, Н5</v>
      </c>
      <c r="AT3002" s="11" t="s">
        <v>4823</v>
      </c>
      <c r="AU3002" s="11" t="s">
        <v>4823</v>
      </c>
      <c r="AV3002" s="11" t="s">
        <v>2673</v>
      </c>
      <c r="AW3002" s="11" t="s">
        <v>4824</v>
      </c>
      <c r="AX3002" s="11" t="s">
        <v>565</v>
      </c>
      <c r="AY3002" s="11" t="s">
        <v>1255</v>
      </c>
      <c r="AZ3002" s="11">
        <v>155</v>
      </c>
      <c r="BA3002" s="11">
        <v>41</v>
      </c>
      <c r="BC3002" s="11" t="s">
        <v>5296</v>
      </c>
    </row>
    <row r="3003" spans="1:55" x14ac:dyDescent="0.25">
      <c r="A3003" t="str">
        <f t="shared" si="52"/>
        <v>С/961Вирус гриппа птиц подтипа Н5 уровень антител (ВНИИЗЖ)</v>
      </c>
      <c r="B3003" t="str">
        <f>IF(E3003="","",INDEX(Лаборатории!A:A,MATCH('Производственный контроль'!E3003,Лаборатории!B:B,0)))</f>
        <v xml:space="preserve">КУРИНОЕ ЦАРСТВО АО </v>
      </c>
      <c r="C3003" t="str">
        <f>IF(E3003="","",VLOOKUP(E3003,Лаборатории!B:D,3,0))</f>
        <v>U377_CHL</v>
      </c>
      <c r="D3003" s="12">
        <v>45803</v>
      </c>
      <c r="E3003" s="150" t="s">
        <v>793</v>
      </c>
      <c r="F3003" s="11" t="s">
        <v>544</v>
      </c>
      <c r="G3003" s="11" t="s">
        <v>565</v>
      </c>
      <c r="H3003" s="11" t="s">
        <v>312</v>
      </c>
      <c r="I3003" s="11" t="s">
        <v>3437</v>
      </c>
      <c r="J3003" t="str">
        <f>IF(L3003="","",VLOOKUP(L3003,Продукция!B:D,3,0))</f>
        <v>Биологический_материал</v>
      </c>
      <c r="K3003" t="str">
        <f>IF(L3003="","",VLOOKUP(L3003,Продукция!B:C,2,0))</f>
        <v>Сыворотка крови</v>
      </c>
      <c r="L3003" s="155" t="s">
        <v>302</v>
      </c>
      <c r="M3003">
        <f>IF(L3003="","",VLOOKUP(L3003,Продукция!B:L,11,0))</f>
        <v>0</v>
      </c>
      <c r="N3003" s="150" t="s">
        <v>873</v>
      </c>
      <c r="P3003" s="150" t="s">
        <v>340</v>
      </c>
      <c r="Q3003" s="150" t="s">
        <v>854</v>
      </c>
      <c r="R3003" s="153" t="s">
        <v>5092</v>
      </c>
      <c r="S3003" s="11">
        <v>20</v>
      </c>
      <c r="T3003" s="11" t="s">
        <v>5295</v>
      </c>
      <c r="V3003" s="14">
        <v>45798</v>
      </c>
      <c r="Z3003" s="162" t="s">
        <v>4823</v>
      </c>
      <c r="AA3003" s="15">
        <v>0.49652777777777773</v>
      </c>
      <c r="AB3003" t="str">
        <f>IF(L3003="","",VLOOKUP(L3003&amp;I3003,Продукция!A:I,9,0))</f>
        <v>рекомендация производителя набора</v>
      </c>
      <c r="AC3003" s="14">
        <v>45804</v>
      </c>
      <c r="AD3003" s="11" t="s">
        <v>2673</v>
      </c>
      <c r="AE3003" s="11" t="s">
        <v>4823</v>
      </c>
      <c r="AF3003" t="str">
        <f>IF(AD3003="","",VLOOKUP(AD3003,'Сотрудники и ссылки'!A:B,2,0))</f>
        <v>Серолог</v>
      </c>
      <c r="AG3003">
        <f>IF(AD3003="","",VLOOKUP(AD3003,'Сотрудники и ссылки'!A:C,3,0))</f>
        <v>20001771</v>
      </c>
      <c r="AH3003" s="11" t="s">
        <v>2673</v>
      </c>
      <c r="AI3003" t="str">
        <f>IF(AH3003="","",VLOOKUP(AH3003,'Сотрудники и ссылки'!A:B,2,0))</f>
        <v>Серолог</v>
      </c>
      <c r="AJ3003">
        <f>IF(AH3003="","",VLOOKUP(AH3003,'Сотрудники и ссылки'!A:C,3,0))</f>
        <v>20001771</v>
      </c>
      <c r="AK3003" s="14">
        <v>45804</v>
      </c>
      <c r="AL3003" s="2">
        <f>IF(AK3003="","",AK3003+VLOOKUP(I3003,'Вид исследования'!B:E,4,0))</f>
        <v>45805</v>
      </c>
      <c r="AM3003" s="2">
        <f>IF(AK3003="","",AK3003+VLOOKUP(I3003,'Вид исследования'!B:F,5,0))</f>
        <v>45805</v>
      </c>
      <c r="AN3003" s="14">
        <v>45804</v>
      </c>
      <c r="AP3003" s="11" t="s">
        <v>189</v>
      </c>
      <c r="AQ3003" t="str">
        <f>IFERROR(IF(L3003="","",VLOOKUP(L3003&amp;I3003,Продукция!A:K,11,0)),"обратитесь к админ справочника")</f>
        <v>согласно рекомендациям производителя теста</v>
      </c>
      <c r="AR3003" s="11" t="s">
        <v>4823</v>
      </c>
      <c r="AS3003" t="str">
        <f>IFERROR(IF(L3003="","",VLOOKUP(L3003&amp;I3003,Продукция!A:J,10,0)),"обратитесь к админ справочника")</f>
        <v>инструкция по применению набора AI, Н5</v>
      </c>
      <c r="AT3003" s="11" t="s">
        <v>4823</v>
      </c>
      <c r="AU3003" s="11" t="s">
        <v>4823</v>
      </c>
      <c r="AV3003" s="11" t="s">
        <v>2673</v>
      </c>
      <c r="AW3003" s="11" t="s">
        <v>4824</v>
      </c>
      <c r="AX3003" s="11" t="s">
        <v>565</v>
      </c>
      <c r="AY3003" s="11" t="s">
        <v>1257</v>
      </c>
      <c r="AZ3003" s="11">
        <v>155</v>
      </c>
      <c r="BA3003" s="11">
        <v>38</v>
      </c>
      <c r="BC3003" s="11" t="s">
        <v>5296</v>
      </c>
    </row>
    <row r="3004" spans="1:55" x14ac:dyDescent="0.25">
      <c r="A3004" t="str">
        <f t="shared" si="52"/>
        <v>С/961Вирус гриппа птиц подтипа Н5 уровень антител (ВНИИЗЖ)</v>
      </c>
      <c r="B3004" t="str">
        <f>IF(E3004="","",INDEX(Лаборатории!A:A,MATCH('Производственный контроль'!E3004,Лаборатории!B:B,0)))</f>
        <v xml:space="preserve">КУРИНОЕ ЦАРСТВО АО </v>
      </c>
      <c r="C3004" t="str">
        <f>IF(E3004="","",VLOOKUP(E3004,Лаборатории!B:D,3,0))</f>
        <v>U377_CHL</v>
      </c>
      <c r="D3004" s="12">
        <v>45803</v>
      </c>
      <c r="E3004" s="150" t="s">
        <v>793</v>
      </c>
      <c r="F3004" s="11" t="s">
        <v>544</v>
      </c>
      <c r="G3004" s="11" t="s">
        <v>565</v>
      </c>
      <c r="H3004" s="11" t="s">
        <v>312</v>
      </c>
      <c r="I3004" s="11" t="s">
        <v>3437</v>
      </c>
      <c r="J3004" t="str">
        <f>IF(L3004="","",VLOOKUP(L3004,Продукция!B:D,3,0))</f>
        <v>Биологический_материал</v>
      </c>
      <c r="K3004" t="str">
        <f>IF(L3004="","",VLOOKUP(L3004,Продукция!B:C,2,0))</f>
        <v>Сыворотка крови</v>
      </c>
      <c r="L3004" s="155" t="s">
        <v>302</v>
      </c>
      <c r="M3004">
        <f>IF(L3004="","",VLOOKUP(L3004,Продукция!B:L,11,0))</f>
        <v>0</v>
      </c>
      <c r="N3004" s="150" t="s">
        <v>873</v>
      </c>
      <c r="P3004" s="150" t="s">
        <v>340</v>
      </c>
      <c r="Q3004" s="150" t="s">
        <v>854</v>
      </c>
      <c r="R3004" s="153" t="s">
        <v>5093</v>
      </c>
      <c r="S3004" s="11">
        <v>20</v>
      </c>
      <c r="T3004" s="11" t="s">
        <v>5295</v>
      </c>
      <c r="V3004" s="14">
        <v>45802</v>
      </c>
      <c r="Z3004" s="162" t="s">
        <v>4823</v>
      </c>
      <c r="AA3004" s="15">
        <v>0.49652777777777773</v>
      </c>
      <c r="AB3004" t="str">
        <f>IF(L3004="","",VLOOKUP(L3004&amp;I3004,Продукция!A:I,9,0))</f>
        <v>рекомендация производителя набора</v>
      </c>
      <c r="AC3004" s="14">
        <v>45804</v>
      </c>
      <c r="AD3004" s="11" t="s">
        <v>2673</v>
      </c>
      <c r="AE3004" s="11" t="s">
        <v>4823</v>
      </c>
      <c r="AF3004" t="str">
        <f>IF(AD3004="","",VLOOKUP(AD3004,'Сотрудники и ссылки'!A:B,2,0))</f>
        <v>Серолог</v>
      </c>
      <c r="AG3004">
        <f>IF(AD3004="","",VLOOKUP(AD3004,'Сотрудники и ссылки'!A:C,3,0))</f>
        <v>20001771</v>
      </c>
      <c r="AH3004" s="11" t="s">
        <v>2673</v>
      </c>
      <c r="AI3004" t="str">
        <f>IF(AH3004="","",VLOOKUP(AH3004,'Сотрудники и ссылки'!A:B,2,0))</f>
        <v>Серолог</v>
      </c>
      <c r="AJ3004">
        <f>IF(AH3004="","",VLOOKUP(AH3004,'Сотрудники и ссылки'!A:C,3,0))</f>
        <v>20001771</v>
      </c>
      <c r="AK3004" s="14">
        <v>45804</v>
      </c>
      <c r="AL3004" s="2">
        <f>IF(AK3004="","",AK3004+VLOOKUP(I3004,'Вид исследования'!B:E,4,0))</f>
        <v>45805</v>
      </c>
      <c r="AM3004" s="2">
        <f>IF(AK3004="","",AK3004+VLOOKUP(I3004,'Вид исследования'!B:F,5,0))</f>
        <v>45805</v>
      </c>
      <c r="AN3004" s="14">
        <v>45804</v>
      </c>
      <c r="AP3004" s="11" t="s">
        <v>189</v>
      </c>
      <c r="AQ3004" t="str">
        <f>IFERROR(IF(L3004="","",VLOOKUP(L3004&amp;I3004,Продукция!A:K,11,0)),"обратитесь к админ справочника")</f>
        <v>согласно рекомендациям производителя теста</v>
      </c>
      <c r="AR3004" s="11" t="s">
        <v>4823</v>
      </c>
      <c r="AS3004" t="str">
        <f>IFERROR(IF(L3004="","",VLOOKUP(L3004&amp;I3004,Продукция!A:J,10,0)),"обратитесь к админ справочника")</f>
        <v>инструкция по применению набора AI, Н5</v>
      </c>
      <c r="AT3004" s="11" t="s">
        <v>4823</v>
      </c>
      <c r="AU3004" s="11" t="s">
        <v>4823</v>
      </c>
      <c r="AV3004" s="11" t="s">
        <v>2673</v>
      </c>
      <c r="AW3004" s="11" t="s">
        <v>4824</v>
      </c>
      <c r="AX3004" s="11" t="s">
        <v>565</v>
      </c>
      <c r="AY3004" s="11" t="s">
        <v>1258</v>
      </c>
      <c r="AZ3004" s="11">
        <v>155</v>
      </c>
      <c r="BA3004" s="11">
        <v>41</v>
      </c>
      <c r="BC3004" s="11" t="s">
        <v>5296</v>
      </c>
    </row>
    <row r="3005" spans="1:55" x14ac:dyDescent="0.25">
      <c r="A3005" t="str">
        <f t="shared" si="52"/>
        <v>С/961ART (BioChek) инфекционный альвеолярный ринотрахеит тип А и В уровень антител</v>
      </c>
      <c r="B3005" t="str">
        <f>IF(E3005="","",INDEX(Лаборатории!A:A,MATCH('Производственный контроль'!E3005,Лаборатории!B:B,0)))</f>
        <v xml:space="preserve">КУРИНОЕ ЦАРСТВО АО </v>
      </c>
      <c r="C3005" t="str">
        <f>IF(E3005="","",VLOOKUP(E3005,Лаборатории!B:D,3,0))</f>
        <v>U377_CHL</v>
      </c>
      <c r="D3005" s="12">
        <v>45803</v>
      </c>
      <c r="E3005" s="150" t="s">
        <v>793</v>
      </c>
      <c r="F3005" s="11" t="s">
        <v>544</v>
      </c>
      <c r="G3005" s="11" t="s">
        <v>565</v>
      </c>
      <c r="H3005" s="11" t="s">
        <v>262</v>
      </c>
      <c r="I3005" s="11" t="s">
        <v>3409</v>
      </c>
      <c r="J3005" t="str">
        <f>IF(L3005="","",VLOOKUP(L3005,Продукция!B:D,3,0))</f>
        <v>Биологический_материал</v>
      </c>
      <c r="K3005" t="str">
        <f>IF(L3005="","",VLOOKUP(L3005,Продукция!B:C,2,0))</f>
        <v>Сыворотка крови</v>
      </c>
      <c r="L3005" s="155" t="s">
        <v>302</v>
      </c>
      <c r="M3005">
        <f>IF(L3005="","",VLOOKUP(L3005,Продукция!B:L,11,0))</f>
        <v>0</v>
      </c>
      <c r="N3005" s="150" t="s">
        <v>873</v>
      </c>
      <c r="P3005" s="150" t="s">
        <v>340</v>
      </c>
      <c r="Q3005" s="150" t="s">
        <v>854</v>
      </c>
      <c r="R3005" s="153" t="s">
        <v>5091</v>
      </c>
      <c r="S3005" s="11">
        <v>18</v>
      </c>
      <c r="T3005" s="11" t="s">
        <v>5295</v>
      </c>
      <c r="V3005" s="14">
        <v>45801</v>
      </c>
      <c r="Z3005" s="162" t="s">
        <v>4823</v>
      </c>
      <c r="AA3005" s="15">
        <v>0.49652777777777773</v>
      </c>
      <c r="AB3005" t="str">
        <f>IF(L3005="","",VLOOKUP(L3005&amp;I3005,Продукция!A:I,9,0))</f>
        <v>рекомендация производителя набора</v>
      </c>
      <c r="AC3005" s="14">
        <v>45805</v>
      </c>
      <c r="AD3005" s="11" t="s">
        <v>2676</v>
      </c>
      <c r="AE3005" s="11" t="s">
        <v>4823</v>
      </c>
      <c r="AF3005" t="str">
        <f>IF(AD3005="","",VLOOKUP(AD3005,'Сотрудники и ссылки'!A:B,2,0))</f>
        <v>Серолог</v>
      </c>
      <c r="AG3005">
        <f>IF(AD3005="","",VLOOKUP(AD3005,'Сотрудники и ссылки'!A:C,3,0))</f>
        <v>20007746</v>
      </c>
      <c r="AH3005" s="11" t="s">
        <v>2676</v>
      </c>
      <c r="AI3005" t="str">
        <f>IF(AH3005="","",VLOOKUP(AH3005,'Сотрудники и ссылки'!A:B,2,0))</f>
        <v>Серолог</v>
      </c>
      <c r="AJ3005">
        <f>IF(AH3005="","",VLOOKUP(AH3005,'Сотрудники и ссылки'!A:C,3,0))</f>
        <v>20007746</v>
      </c>
      <c r="AK3005" s="14">
        <v>45805</v>
      </c>
      <c r="AL3005" s="2">
        <f>IF(AK3005="","",AK3005+VLOOKUP(I3005,'Вид исследования'!B:E,4,0))</f>
        <v>45806</v>
      </c>
      <c r="AM3005" s="2">
        <f>IF(AK3005="","",AK3005+VLOOKUP(I3005,'Вид исследования'!B:F,5,0))</f>
        <v>45806</v>
      </c>
      <c r="AN3005" s="14">
        <v>45805</v>
      </c>
      <c r="AP3005" s="11" t="s">
        <v>189</v>
      </c>
      <c r="AQ3005" t="str">
        <f>IFERROR(IF(L3005="","",VLOOKUP(L3005&amp;I3005,Продукция!A:K,11,0)),"обратитесь к админ справочника")</f>
        <v>согласно рекомендациям производителя теста</v>
      </c>
      <c r="AR3005" s="11" t="s">
        <v>4823</v>
      </c>
      <c r="AS3005" t="str">
        <f>IFERROR(IF(L3005="","",VLOOKUP(L3005&amp;I3005,Продукция!A:J,10,0)),"обратитесь к админ справочника")</f>
        <v>инструкция тест- ситема Биочек СК-120</v>
      </c>
      <c r="AT3005" s="11" t="s">
        <v>4823</v>
      </c>
      <c r="AU3005" s="11" t="s">
        <v>4823</v>
      </c>
      <c r="AV3005" s="11" t="s">
        <v>2676</v>
      </c>
      <c r="AW3005" s="11" t="s">
        <v>4824</v>
      </c>
      <c r="AX3005" s="11" t="s">
        <v>565</v>
      </c>
      <c r="AY3005" s="11" t="s">
        <v>1255</v>
      </c>
      <c r="AZ3005" s="11">
        <v>155</v>
      </c>
      <c r="BA3005" s="11">
        <v>41</v>
      </c>
      <c r="BC3005" s="11" t="s">
        <v>5296</v>
      </c>
    </row>
    <row r="3006" spans="1:55" x14ac:dyDescent="0.25">
      <c r="A3006" t="str">
        <f t="shared" si="52"/>
        <v>С/961ART (BioChek) инфекционный альвеолярный ринотрахеит тип А и В уровень антител</v>
      </c>
      <c r="B3006" t="str">
        <f>IF(E3006="","",INDEX(Лаборатории!A:A,MATCH('Производственный контроль'!E3006,Лаборатории!B:B,0)))</f>
        <v xml:space="preserve">КУРИНОЕ ЦАРСТВО АО </v>
      </c>
      <c r="C3006" t="str">
        <f>IF(E3006="","",VLOOKUP(E3006,Лаборатории!B:D,3,0))</f>
        <v>U377_CHL</v>
      </c>
      <c r="D3006" s="12">
        <v>45803</v>
      </c>
      <c r="E3006" s="150" t="s">
        <v>793</v>
      </c>
      <c r="F3006" s="11" t="s">
        <v>544</v>
      </c>
      <c r="G3006" s="11" t="s">
        <v>565</v>
      </c>
      <c r="H3006" s="11" t="s">
        <v>262</v>
      </c>
      <c r="I3006" s="11" t="s">
        <v>3409</v>
      </c>
      <c r="J3006" t="str">
        <f>IF(L3006="","",VLOOKUP(L3006,Продукция!B:D,3,0))</f>
        <v>Биологический_материал</v>
      </c>
      <c r="K3006" t="str">
        <f>IF(L3006="","",VLOOKUP(L3006,Продукция!B:C,2,0))</f>
        <v>Сыворотка крови</v>
      </c>
      <c r="L3006" s="155" t="s">
        <v>302</v>
      </c>
      <c r="M3006">
        <f>IF(L3006="","",VLOOKUP(L3006,Продукция!B:L,11,0))</f>
        <v>0</v>
      </c>
      <c r="N3006" s="150" t="s">
        <v>873</v>
      </c>
      <c r="P3006" s="150" t="s">
        <v>340</v>
      </c>
      <c r="Q3006" s="150" t="s">
        <v>854</v>
      </c>
      <c r="R3006" s="153" t="s">
        <v>5092</v>
      </c>
      <c r="S3006" s="11">
        <v>18</v>
      </c>
      <c r="T3006" s="11" t="s">
        <v>5295</v>
      </c>
      <c r="V3006" s="14">
        <v>45798</v>
      </c>
      <c r="Z3006" s="162" t="s">
        <v>4823</v>
      </c>
      <c r="AA3006" s="15">
        <v>0.49652777777777773</v>
      </c>
      <c r="AB3006" t="str">
        <f>IF(L3006="","",VLOOKUP(L3006&amp;I3006,Продукция!A:I,9,0))</f>
        <v>рекомендация производителя набора</v>
      </c>
      <c r="AC3006" s="14">
        <v>45806</v>
      </c>
      <c r="AD3006" s="11" t="s">
        <v>2676</v>
      </c>
      <c r="AE3006" s="11" t="s">
        <v>4823</v>
      </c>
      <c r="AF3006" t="str">
        <f>IF(AD3006="","",VLOOKUP(AD3006,'Сотрудники и ссылки'!A:B,2,0))</f>
        <v>Серолог</v>
      </c>
      <c r="AG3006">
        <f>IF(AD3006="","",VLOOKUP(AD3006,'Сотрудники и ссылки'!A:C,3,0))</f>
        <v>20007746</v>
      </c>
      <c r="AH3006" s="11" t="s">
        <v>2676</v>
      </c>
      <c r="AI3006" t="str">
        <f>IF(AH3006="","",VLOOKUP(AH3006,'Сотрудники и ссылки'!A:B,2,0))</f>
        <v>Серолог</v>
      </c>
      <c r="AJ3006">
        <f>IF(AH3006="","",VLOOKUP(AH3006,'Сотрудники и ссылки'!A:C,3,0))</f>
        <v>20007746</v>
      </c>
      <c r="AK3006" s="14">
        <v>45806</v>
      </c>
      <c r="AL3006" s="2">
        <f>IF(AK3006="","",AK3006+VLOOKUP(I3006,'Вид исследования'!B:E,4,0))</f>
        <v>45807</v>
      </c>
      <c r="AM3006" s="2">
        <f>IF(AK3006="","",AK3006+VLOOKUP(I3006,'Вид исследования'!B:F,5,0))</f>
        <v>45807</v>
      </c>
      <c r="AN3006" s="14">
        <v>45806</v>
      </c>
      <c r="AP3006" s="11" t="s">
        <v>189</v>
      </c>
      <c r="AQ3006" t="str">
        <f>IFERROR(IF(L3006="","",VLOOKUP(L3006&amp;I3006,Продукция!A:K,11,0)),"обратитесь к админ справочника")</f>
        <v>согласно рекомендациям производителя теста</v>
      </c>
      <c r="AR3006" s="11" t="s">
        <v>4823</v>
      </c>
      <c r="AS3006" t="str">
        <f>IFERROR(IF(L3006="","",VLOOKUP(L3006&amp;I3006,Продукция!A:J,10,0)),"обратитесь к админ справочника")</f>
        <v>инструкция тест- ситема Биочек СК-120</v>
      </c>
      <c r="AT3006" s="11" t="s">
        <v>4823</v>
      </c>
      <c r="AU3006" s="11" t="s">
        <v>4823</v>
      </c>
      <c r="AV3006" s="11" t="s">
        <v>2676</v>
      </c>
      <c r="AW3006" s="11" t="s">
        <v>4824</v>
      </c>
      <c r="AX3006" s="11" t="s">
        <v>565</v>
      </c>
      <c r="AY3006" s="11" t="s">
        <v>1257</v>
      </c>
      <c r="AZ3006" s="11">
        <v>155</v>
      </c>
      <c r="BA3006" s="11">
        <v>38</v>
      </c>
      <c r="BC3006" s="11" t="s">
        <v>5296</v>
      </c>
    </row>
    <row r="3007" spans="1:55" x14ac:dyDescent="0.25">
      <c r="A3007" t="str">
        <f t="shared" si="52"/>
        <v>С/961ART (BioChek) инфекционный альвеолярный ринотрахеит тип А и В уровень антител</v>
      </c>
      <c r="B3007" t="str">
        <f>IF(E3007="","",INDEX(Лаборатории!A:A,MATCH('Производственный контроль'!E3007,Лаборатории!B:B,0)))</f>
        <v xml:space="preserve">КУРИНОЕ ЦАРСТВО АО </v>
      </c>
      <c r="C3007" t="str">
        <f>IF(E3007="","",VLOOKUP(E3007,Лаборатории!B:D,3,0))</f>
        <v>U377_CHL</v>
      </c>
      <c r="D3007" s="12">
        <v>45803</v>
      </c>
      <c r="E3007" s="150" t="s">
        <v>793</v>
      </c>
      <c r="F3007" s="11" t="s">
        <v>544</v>
      </c>
      <c r="G3007" s="11" t="s">
        <v>565</v>
      </c>
      <c r="H3007" s="11" t="s">
        <v>262</v>
      </c>
      <c r="I3007" s="11" t="s">
        <v>3409</v>
      </c>
      <c r="J3007" t="str">
        <f>IF(L3007="","",VLOOKUP(L3007,Продукция!B:D,3,0))</f>
        <v>Биологический_материал</v>
      </c>
      <c r="K3007" t="str">
        <f>IF(L3007="","",VLOOKUP(L3007,Продукция!B:C,2,0))</f>
        <v>Сыворотка крови</v>
      </c>
      <c r="L3007" s="155" t="s">
        <v>302</v>
      </c>
      <c r="M3007">
        <f>IF(L3007="","",VLOOKUP(L3007,Продукция!B:L,11,0))</f>
        <v>0</v>
      </c>
      <c r="N3007" s="150" t="s">
        <v>873</v>
      </c>
      <c r="P3007" s="150" t="s">
        <v>340</v>
      </c>
      <c r="Q3007" s="150" t="s">
        <v>854</v>
      </c>
      <c r="R3007" s="153" t="s">
        <v>5093</v>
      </c>
      <c r="S3007" s="11">
        <v>18</v>
      </c>
      <c r="T3007" s="11" t="s">
        <v>5295</v>
      </c>
      <c r="V3007" s="14">
        <v>45802</v>
      </c>
      <c r="Z3007" s="162" t="s">
        <v>4823</v>
      </c>
      <c r="AA3007" s="15">
        <v>0.49652777777777773</v>
      </c>
      <c r="AB3007" t="str">
        <f>IF(L3007="","",VLOOKUP(L3007&amp;I3007,Продукция!A:I,9,0))</f>
        <v>рекомендация производителя набора</v>
      </c>
      <c r="AC3007" s="14">
        <v>45806</v>
      </c>
      <c r="AD3007" s="11" t="s">
        <v>2676</v>
      </c>
      <c r="AE3007" s="11" t="s">
        <v>4823</v>
      </c>
      <c r="AF3007" t="str">
        <f>IF(AD3007="","",VLOOKUP(AD3007,'Сотрудники и ссылки'!A:B,2,0))</f>
        <v>Серолог</v>
      </c>
      <c r="AG3007">
        <f>IF(AD3007="","",VLOOKUP(AD3007,'Сотрудники и ссылки'!A:C,3,0))</f>
        <v>20007746</v>
      </c>
      <c r="AH3007" s="11" t="s">
        <v>2676</v>
      </c>
      <c r="AI3007" t="str">
        <f>IF(AH3007="","",VLOOKUP(AH3007,'Сотрудники и ссылки'!A:B,2,0))</f>
        <v>Серолог</v>
      </c>
      <c r="AJ3007">
        <f>IF(AH3007="","",VLOOKUP(AH3007,'Сотрудники и ссылки'!A:C,3,0))</f>
        <v>20007746</v>
      </c>
      <c r="AK3007" s="14">
        <v>45806</v>
      </c>
      <c r="AL3007" s="2">
        <f>IF(AK3007="","",AK3007+VLOOKUP(I3007,'Вид исследования'!B:E,4,0))</f>
        <v>45807</v>
      </c>
      <c r="AM3007" s="2">
        <f>IF(AK3007="","",AK3007+VLOOKUP(I3007,'Вид исследования'!B:F,5,0))</f>
        <v>45807</v>
      </c>
      <c r="AN3007" s="14">
        <v>45806</v>
      </c>
      <c r="AP3007" s="11" t="s">
        <v>189</v>
      </c>
      <c r="AQ3007" t="str">
        <f>IFERROR(IF(L3007="","",VLOOKUP(L3007&amp;I3007,Продукция!A:K,11,0)),"обратитесь к админ справочника")</f>
        <v>согласно рекомендациям производителя теста</v>
      </c>
      <c r="AR3007" s="11" t="s">
        <v>4823</v>
      </c>
      <c r="AS3007" t="str">
        <f>IFERROR(IF(L3007="","",VLOOKUP(L3007&amp;I3007,Продукция!A:J,10,0)),"обратитесь к админ справочника")</f>
        <v>инструкция тест- ситема Биочек СК-120</v>
      </c>
      <c r="AT3007" s="11" t="s">
        <v>4823</v>
      </c>
      <c r="AU3007" s="11" t="s">
        <v>4823</v>
      </c>
      <c r="AV3007" s="11" t="s">
        <v>2676</v>
      </c>
      <c r="AW3007" s="11" t="s">
        <v>4824</v>
      </c>
      <c r="AX3007" s="11" t="s">
        <v>565</v>
      </c>
      <c r="AY3007" s="11" t="s">
        <v>1258</v>
      </c>
      <c r="AZ3007" s="11">
        <v>155</v>
      </c>
      <c r="BA3007" s="11">
        <v>41</v>
      </c>
      <c r="BC3007" s="11" t="s">
        <v>5296</v>
      </c>
    </row>
    <row r="3008" spans="1:55" x14ac:dyDescent="0.25">
      <c r="A3008" t="str">
        <f t="shared" si="52"/>
        <v>С/961ART (BioChek) инфекционный альвеолярный ринотрахеит тип А и В уровень антител</v>
      </c>
      <c r="B3008" t="str">
        <f>IF(E3008="","",INDEX(Лаборатории!A:A,MATCH('Производственный контроль'!E3008,Лаборатории!B:B,0)))</f>
        <v xml:space="preserve">КУРИНОЕ ЦАРСТВО АО </v>
      </c>
      <c r="C3008" t="str">
        <f>IF(E3008="","",VLOOKUP(E3008,Лаборатории!B:D,3,0))</f>
        <v>U377_CHL</v>
      </c>
      <c r="D3008" s="12">
        <v>45803</v>
      </c>
      <c r="E3008" s="150" t="s">
        <v>793</v>
      </c>
      <c r="F3008" s="11" t="s">
        <v>544</v>
      </c>
      <c r="G3008" s="11" t="s">
        <v>565</v>
      </c>
      <c r="H3008" s="11" t="s">
        <v>262</v>
      </c>
      <c r="I3008" s="11" t="s">
        <v>3409</v>
      </c>
      <c r="J3008" t="str">
        <f>IF(L3008="","",VLOOKUP(L3008,Продукция!B:D,3,0))</f>
        <v>Биологический_материал</v>
      </c>
      <c r="K3008" t="str">
        <f>IF(L3008="","",VLOOKUP(L3008,Продукция!B:C,2,0))</f>
        <v>Сыворотка крови</v>
      </c>
      <c r="L3008" s="155" t="s">
        <v>302</v>
      </c>
      <c r="M3008">
        <f>IF(L3008="","",VLOOKUP(L3008,Продукция!B:L,11,0))</f>
        <v>0</v>
      </c>
      <c r="N3008" s="150" t="s">
        <v>873</v>
      </c>
      <c r="P3008" s="150" t="s">
        <v>340</v>
      </c>
      <c r="Q3008" s="150" t="s">
        <v>854</v>
      </c>
      <c r="R3008" s="153" t="s">
        <v>5088</v>
      </c>
      <c r="S3008" s="11">
        <v>18</v>
      </c>
      <c r="T3008" s="11" t="s">
        <v>5295</v>
      </c>
      <c r="V3008" s="14">
        <v>45802</v>
      </c>
      <c r="Z3008" s="162" t="s">
        <v>4823</v>
      </c>
      <c r="AA3008" s="15">
        <v>0.49652777777777773</v>
      </c>
      <c r="AB3008" t="str">
        <f>IF(L3008="","",VLOOKUP(L3008&amp;I3008,Продукция!A:I,9,0))</f>
        <v>рекомендация производителя набора</v>
      </c>
      <c r="AC3008" s="14">
        <v>45806</v>
      </c>
      <c r="AD3008" s="11" t="s">
        <v>2676</v>
      </c>
      <c r="AE3008" s="11" t="s">
        <v>4823</v>
      </c>
      <c r="AF3008" t="str">
        <f>IF(AD3008="","",VLOOKUP(AD3008,'Сотрудники и ссылки'!A:B,2,0))</f>
        <v>Серолог</v>
      </c>
      <c r="AG3008">
        <f>IF(AD3008="","",VLOOKUP(AD3008,'Сотрудники и ссылки'!A:C,3,0))</f>
        <v>20007746</v>
      </c>
      <c r="AH3008" s="11" t="s">
        <v>2676</v>
      </c>
      <c r="AI3008" t="str">
        <f>IF(AH3008="","",VLOOKUP(AH3008,'Сотрудники и ссылки'!A:B,2,0))</f>
        <v>Серолог</v>
      </c>
      <c r="AJ3008">
        <f>IF(AH3008="","",VLOOKUP(AH3008,'Сотрудники и ссылки'!A:C,3,0))</f>
        <v>20007746</v>
      </c>
      <c r="AK3008" s="14">
        <v>45806</v>
      </c>
      <c r="AL3008" s="2">
        <f>IF(AK3008="","",AK3008+VLOOKUP(I3008,'Вид исследования'!B:E,4,0))</f>
        <v>45807</v>
      </c>
      <c r="AM3008" s="2">
        <f>IF(AK3008="","",AK3008+VLOOKUP(I3008,'Вид исследования'!B:F,5,0))</f>
        <v>45807</v>
      </c>
      <c r="AN3008" s="14">
        <v>45806</v>
      </c>
      <c r="AP3008" s="11" t="s">
        <v>189</v>
      </c>
      <c r="AQ3008" t="str">
        <f>IFERROR(IF(L3008="","",VLOOKUP(L3008&amp;I3008,Продукция!A:K,11,0)),"обратитесь к админ справочника")</f>
        <v>согласно рекомендациям производителя теста</v>
      </c>
      <c r="AR3008" s="11" t="s">
        <v>4823</v>
      </c>
      <c r="AS3008" t="str">
        <f>IFERROR(IF(L3008="","",VLOOKUP(L3008&amp;I3008,Продукция!A:J,10,0)),"обратитесь к админ справочника")</f>
        <v>инструкция тест- ситема Биочек СК-120</v>
      </c>
      <c r="AT3008" s="11" t="s">
        <v>4823</v>
      </c>
      <c r="AU3008" s="11" t="s">
        <v>4823</v>
      </c>
      <c r="AV3008" s="11" t="s">
        <v>2676</v>
      </c>
      <c r="AW3008" s="11" t="s">
        <v>4824</v>
      </c>
      <c r="AX3008" s="11" t="s">
        <v>565</v>
      </c>
      <c r="AY3008" s="11" t="s">
        <v>1275</v>
      </c>
      <c r="AZ3008" s="11">
        <v>155</v>
      </c>
      <c r="BA3008" s="11">
        <v>41</v>
      </c>
      <c r="BC3008" s="11" t="s">
        <v>5296</v>
      </c>
    </row>
    <row r="3009" spans="1:55" x14ac:dyDescent="0.25">
      <c r="A3009" t="str">
        <f t="shared" si="52"/>
        <v>С/961IBV (BioChek) инфекционный бронхит уровень антител</v>
      </c>
      <c r="B3009" t="str">
        <f>IF(E3009="","",INDEX(Лаборатории!A:A,MATCH('Производственный контроль'!E3009,Лаборатории!B:B,0)))</f>
        <v xml:space="preserve">КУРИНОЕ ЦАРСТВО АО </v>
      </c>
      <c r="C3009" t="str">
        <f>IF(E3009="","",VLOOKUP(E3009,Лаборатории!B:D,3,0))</f>
        <v>U377_CHL</v>
      </c>
      <c r="D3009" s="12">
        <v>45803</v>
      </c>
      <c r="E3009" s="150" t="s">
        <v>793</v>
      </c>
      <c r="F3009" s="11" t="s">
        <v>544</v>
      </c>
      <c r="G3009" s="11" t="s">
        <v>565</v>
      </c>
      <c r="H3009" s="11" t="s">
        <v>262</v>
      </c>
      <c r="I3009" s="11" t="s">
        <v>3416</v>
      </c>
      <c r="J3009" t="str">
        <f>IF(L3009="","",VLOOKUP(L3009,Продукция!B:D,3,0))</f>
        <v>Биологический_материал</v>
      </c>
      <c r="K3009" t="str">
        <f>IF(L3009="","",VLOOKUP(L3009,Продукция!B:C,2,0))</f>
        <v>Сыворотка крови</v>
      </c>
      <c r="L3009" s="155" t="s">
        <v>302</v>
      </c>
      <c r="M3009">
        <f>IF(L3009="","",VLOOKUP(L3009,Продукция!B:L,11,0))</f>
        <v>0</v>
      </c>
      <c r="N3009" s="150" t="s">
        <v>873</v>
      </c>
      <c r="P3009" s="150" t="s">
        <v>340</v>
      </c>
      <c r="Q3009" s="150" t="s">
        <v>854</v>
      </c>
      <c r="R3009" s="153" t="s">
        <v>5091</v>
      </c>
      <c r="S3009" s="11">
        <v>18</v>
      </c>
      <c r="T3009" s="11" t="s">
        <v>5295</v>
      </c>
      <c r="V3009" s="14">
        <v>45801</v>
      </c>
      <c r="Z3009" s="162" t="s">
        <v>4823</v>
      </c>
      <c r="AA3009" s="15">
        <v>0.49652777777777773</v>
      </c>
      <c r="AB3009" t="str">
        <f>IF(L3009="","",VLOOKUP(L3009&amp;I3009,Продукция!A:I,9,0))</f>
        <v>рекомендация производителя набора</v>
      </c>
      <c r="AC3009" s="14">
        <v>45805</v>
      </c>
      <c r="AD3009" s="11" t="s">
        <v>2676</v>
      </c>
      <c r="AE3009" s="11" t="s">
        <v>4823</v>
      </c>
      <c r="AF3009" t="str">
        <f>IF(AD3009="","",VLOOKUP(AD3009,'Сотрудники и ссылки'!A:B,2,0))</f>
        <v>Серолог</v>
      </c>
      <c r="AG3009">
        <f>IF(AD3009="","",VLOOKUP(AD3009,'Сотрудники и ссылки'!A:C,3,0))</f>
        <v>20007746</v>
      </c>
      <c r="AH3009" s="11" t="s">
        <v>2676</v>
      </c>
      <c r="AI3009" t="str">
        <f>IF(AH3009="","",VLOOKUP(AH3009,'Сотрудники и ссылки'!A:B,2,0))</f>
        <v>Серолог</v>
      </c>
      <c r="AJ3009">
        <f>IF(AH3009="","",VLOOKUP(AH3009,'Сотрудники и ссылки'!A:C,3,0))</f>
        <v>20007746</v>
      </c>
      <c r="AK3009" s="14">
        <v>45805</v>
      </c>
      <c r="AL3009" s="2">
        <f>IF(AK3009="","",AK3009+VLOOKUP(I3009,'Вид исследования'!B:E,4,0))</f>
        <v>45806</v>
      </c>
      <c r="AM3009" s="2">
        <f>IF(AK3009="","",AK3009+VLOOKUP(I3009,'Вид исследования'!B:F,5,0))</f>
        <v>45806</v>
      </c>
      <c r="AN3009" s="14">
        <v>45805</v>
      </c>
      <c r="AP3009" s="11" t="s">
        <v>189</v>
      </c>
      <c r="AQ3009" t="str">
        <f>IFERROR(IF(L3009="","",VLOOKUP(L3009&amp;I3009,Продукция!A:K,11,0)),"обратитесь к админ справочника")</f>
        <v>согласно рекомендациям производителя теста</v>
      </c>
      <c r="AR3009" s="11" t="s">
        <v>4823</v>
      </c>
      <c r="AS3009" t="str">
        <f>IFERROR(IF(L3009="","",VLOOKUP(L3009&amp;I3009,Продукция!A:J,10,0)),"обратитесь к админ справочника")</f>
        <v>инструкция тест- ситема Биочек СК-119</v>
      </c>
      <c r="AT3009" s="11" t="s">
        <v>4823</v>
      </c>
      <c r="AU3009" s="11" t="s">
        <v>4823</v>
      </c>
      <c r="AV3009" s="11" t="s">
        <v>2676</v>
      </c>
      <c r="AW3009" s="11" t="s">
        <v>4824</v>
      </c>
      <c r="AX3009" s="11" t="s">
        <v>565</v>
      </c>
      <c r="AY3009" s="11" t="s">
        <v>1255</v>
      </c>
      <c r="AZ3009" s="11">
        <v>155</v>
      </c>
      <c r="BA3009" s="11">
        <v>41</v>
      </c>
      <c r="BC3009" s="11" t="s">
        <v>5296</v>
      </c>
    </row>
    <row r="3010" spans="1:55" x14ac:dyDescent="0.25">
      <c r="A3010" t="str">
        <f t="shared" si="52"/>
        <v>С/961IBV (BioChek) инфекционный бронхит уровень антител</v>
      </c>
      <c r="B3010" t="str">
        <f>IF(E3010="","",INDEX(Лаборатории!A:A,MATCH('Производственный контроль'!E3010,Лаборатории!B:B,0)))</f>
        <v xml:space="preserve">КУРИНОЕ ЦАРСТВО АО </v>
      </c>
      <c r="C3010" t="str">
        <f>IF(E3010="","",VLOOKUP(E3010,Лаборатории!B:D,3,0))</f>
        <v>U377_CHL</v>
      </c>
      <c r="D3010" s="12">
        <v>45803</v>
      </c>
      <c r="E3010" s="150" t="s">
        <v>793</v>
      </c>
      <c r="F3010" s="11" t="s">
        <v>544</v>
      </c>
      <c r="G3010" s="11" t="s">
        <v>565</v>
      </c>
      <c r="H3010" s="11" t="s">
        <v>262</v>
      </c>
      <c r="I3010" s="11" t="s">
        <v>3416</v>
      </c>
      <c r="J3010" t="str">
        <f>IF(L3010="","",VLOOKUP(L3010,Продукция!B:D,3,0))</f>
        <v>Биологический_материал</v>
      </c>
      <c r="K3010" t="str">
        <f>IF(L3010="","",VLOOKUP(L3010,Продукция!B:C,2,0))</f>
        <v>Сыворотка крови</v>
      </c>
      <c r="L3010" s="155" t="s">
        <v>302</v>
      </c>
      <c r="M3010">
        <f>IF(L3010="","",VLOOKUP(L3010,Продукция!B:L,11,0))</f>
        <v>0</v>
      </c>
      <c r="N3010" s="150" t="s">
        <v>873</v>
      </c>
      <c r="P3010" s="150" t="s">
        <v>340</v>
      </c>
      <c r="Q3010" s="150" t="s">
        <v>854</v>
      </c>
      <c r="R3010" s="153" t="s">
        <v>5092</v>
      </c>
      <c r="S3010" s="11">
        <v>18</v>
      </c>
      <c r="T3010" s="11" t="s">
        <v>5295</v>
      </c>
      <c r="V3010" s="14">
        <v>45798</v>
      </c>
      <c r="Z3010" s="162" t="s">
        <v>4823</v>
      </c>
      <c r="AA3010" s="15">
        <v>0.49652777777777773</v>
      </c>
      <c r="AB3010" t="str">
        <f>IF(L3010="","",VLOOKUP(L3010&amp;I3010,Продукция!A:I,9,0))</f>
        <v>рекомендация производителя набора</v>
      </c>
      <c r="AC3010" s="14">
        <v>45806</v>
      </c>
      <c r="AD3010" s="11" t="s">
        <v>2676</v>
      </c>
      <c r="AE3010" s="11" t="s">
        <v>4823</v>
      </c>
      <c r="AF3010" t="str">
        <f>IF(AD3010="","",VLOOKUP(AD3010,'Сотрудники и ссылки'!A:B,2,0))</f>
        <v>Серолог</v>
      </c>
      <c r="AG3010">
        <f>IF(AD3010="","",VLOOKUP(AD3010,'Сотрудники и ссылки'!A:C,3,0))</f>
        <v>20007746</v>
      </c>
      <c r="AH3010" s="11" t="s">
        <v>2676</v>
      </c>
      <c r="AI3010" t="str">
        <f>IF(AH3010="","",VLOOKUP(AH3010,'Сотрудники и ссылки'!A:B,2,0))</f>
        <v>Серолог</v>
      </c>
      <c r="AJ3010">
        <f>IF(AH3010="","",VLOOKUP(AH3010,'Сотрудники и ссылки'!A:C,3,0))</f>
        <v>20007746</v>
      </c>
      <c r="AK3010" s="14">
        <v>45806</v>
      </c>
      <c r="AL3010" s="2">
        <f>IF(AK3010="","",AK3010+VLOOKUP(I3010,'Вид исследования'!B:E,4,0))</f>
        <v>45807</v>
      </c>
      <c r="AM3010" s="2">
        <f>IF(AK3010="","",AK3010+VLOOKUP(I3010,'Вид исследования'!B:F,5,0))</f>
        <v>45807</v>
      </c>
      <c r="AN3010" s="14">
        <v>45806</v>
      </c>
      <c r="AP3010" s="11" t="s">
        <v>189</v>
      </c>
      <c r="AQ3010" t="str">
        <f>IFERROR(IF(L3010="","",VLOOKUP(L3010&amp;I3010,Продукция!A:K,11,0)),"обратитесь к админ справочника")</f>
        <v>согласно рекомендациям производителя теста</v>
      </c>
      <c r="AR3010" s="11" t="s">
        <v>4823</v>
      </c>
      <c r="AS3010" t="str">
        <f>IFERROR(IF(L3010="","",VLOOKUP(L3010&amp;I3010,Продукция!A:J,10,0)),"обратитесь к админ справочника")</f>
        <v>инструкция тест- ситема Биочек СК-119</v>
      </c>
      <c r="AT3010" s="11" t="s">
        <v>4823</v>
      </c>
      <c r="AU3010" s="11" t="s">
        <v>4823</v>
      </c>
      <c r="AV3010" s="11" t="s">
        <v>2676</v>
      </c>
      <c r="AW3010" s="11" t="s">
        <v>4824</v>
      </c>
      <c r="AX3010" s="11" t="s">
        <v>565</v>
      </c>
      <c r="AY3010" s="11" t="s">
        <v>1257</v>
      </c>
      <c r="AZ3010" s="11">
        <v>155</v>
      </c>
      <c r="BA3010" s="11">
        <v>38</v>
      </c>
      <c r="BC3010" s="11" t="s">
        <v>5296</v>
      </c>
    </row>
    <row r="3011" spans="1:55" x14ac:dyDescent="0.25">
      <c r="A3011" t="str">
        <f t="shared" si="52"/>
        <v>С/961IBV (BioChek) инфекционный бронхит уровень антител</v>
      </c>
      <c r="B3011" t="str">
        <f>IF(E3011="","",INDEX(Лаборатории!A:A,MATCH('Производственный контроль'!E3011,Лаборатории!B:B,0)))</f>
        <v xml:space="preserve">КУРИНОЕ ЦАРСТВО АО </v>
      </c>
      <c r="C3011" t="str">
        <f>IF(E3011="","",VLOOKUP(E3011,Лаборатории!B:D,3,0))</f>
        <v>U377_CHL</v>
      </c>
      <c r="D3011" s="12">
        <v>45803</v>
      </c>
      <c r="E3011" s="150" t="s">
        <v>793</v>
      </c>
      <c r="F3011" s="11" t="s">
        <v>544</v>
      </c>
      <c r="G3011" s="11" t="s">
        <v>565</v>
      </c>
      <c r="H3011" s="11" t="s">
        <v>262</v>
      </c>
      <c r="I3011" s="11" t="s">
        <v>3416</v>
      </c>
      <c r="J3011" t="str">
        <f>IF(L3011="","",VLOOKUP(L3011,Продукция!B:D,3,0))</f>
        <v>Биологический_материал</v>
      </c>
      <c r="K3011" t="str">
        <f>IF(L3011="","",VLOOKUP(L3011,Продукция!B:C,2,0))</f>
        <v>Сыворотка крови</v>
      </c>
      <c r="L3011" s="155" t="s">
        <v>302</v>
      </c>
      <c r="M3011">
        <f>IF(L3011="","",VLOOKUP(L3011,Продукция!B:L,11,0))</f>
        <v>0</v>
      </c>
      <c r="N3011" s="150" t="s">
        <v>873</v>
      </c>
      <c r="P3011" s="150" t="s">
        <v>340</v>
      </c>
      <c r="Q3011" s="150" t="s">
        <v>854</v>
      </c>
      <c r="R3011" s="153" t="s">
        <v>5093</v>
      </c>
      <c r="S3011" s="11">
        <v>18</v>
      </c>
      <c r="T3011" s="11" t="s">
        <v>5295</v>
      </c>
      <c r="V3011" s="14">
        <v>45802</v>
      </c>
      <c r="Z3011" s="162" t="s">
        <v>4823</v>
      </c>
      <c r="AA3011" s="15">
        <v>0.49652777777777773</v>
      </c>
      <c r="AB3011" t="str">
        <f>IF(L3011="","",VLOOKUP(L3011&amp;I3011,Продукция!A:I,9,0))</f>
        <v>рекомендация производителя набора</v>
      </c>
      <c r="AC3011" s="14">
        <v>45806</v>
      </c>
      <c r="AD3011" s="11" t="s">
        <v>2676</v>
      </c>
      <c r="AE3011" s="11" t="s">
        <v>4823</v>
      </c>
      <c r="AF3011" t="str">
        <f>IF(AD3011="","",VLOOKUP(AD3011,'Сотрудники и ссылки'!A:B,2,0))</f>
        <v>Серолог</v>
      </c>
      <c r="AG3011">
        <f>IF(AD3011="","",VLOOKUP(AD3011,'Сотрудники и ссылки'!A:C,3,0))</f>
        <v>20007746</v>
      </c>
      <c r="AH3011" s="11" t="s">
        <v>2676</v>
      </c>
      <c r="AI3011" t="str">
        <f>IF(AH3011="","",VLOOKUP(AH3011,'Сотрудники и ссылки'!A:B,2,0))</f>
        <v>Серолог</v>
      </c>
      <c r="AJ3011">
        <f>IF(AH3011="","",VLOOKUP(AH3011,'Сотрудники и ссылки'!A:C,3,0))</f>
        <v>20007746</v>
      </c>
      <c r="AK3011" s="14">
        <v>45806</v>
      </c>
      <c r="AL3011" s="2">
        <f>IF(AK3011="","",AK3011+VLOOKUP(I3011,'Вид исследования'!B:E,4,0))</f>
        <v>45807</v>
      </c>
      <c r="AM3011" s="2">
        <f>IF(AK3011="","",AK3011+VLOOKUP(I3011,'Вид исследования'!B:F,5,0))</f>
        <v>45807</v>
      </c>
      <c r="AN3011" s="14">
        <v>45806</v>
      </c>
      <c r="AP3011" s="11" t="s">
        <v>189</v>
      </c>
      <c r="AQ3011" t="str">
        <f>IFERROR(IF(L3011="","",VLOOKUP(L3011&amp;I3011,Продукция!A:K,11,0)),"обратитесь к админ справочника")</f>
        <v>согласно рекомендациям производителя теста</v>
      </c>
      <c r="AR3011" s="11" t="s">
        <v>4823</v>
      </c>
      <c r="AS3011" t="str">
        <f>IFERROR(IF(L3011="","",VLOOKUP(L3011&amp;I3011,Продукция!A:J,10,0)),"обратитесь к админ справочника")</f>
        <v>инструкция тест- ситема Биочек СК-119</v>
      </c>
      <c r="AT3011" s="11" t="s">
        <v>4823</v>
      </c>
      <c r="AU3011" s="11" t="s">
        <v>4823</v>
      </c>
      <c r="AV3011" s="11" t="s">
        <v>2676</v>
      </c>
      <c r="AW3011" s="11" t="s">
        <v>4824</v>
      </c>
      <c r="AX3011" s="11" t="s">
        <v>565</v>
      </c>
      <c r="AY3011" s="11" t="s">
        <v>1258</v>
      </c>
      <c r="AZ3011" s="11">
        <v>155</v>
      </c>
      <c r="BA3011" s="11">
        <v>41</v>
      </c>
      <c r="BC3011" s="11" t="s">
        <v>5296</v>
      </c>
    </row>
    <row r="3012" spans="1:55" x14ac:dyDescent="0.25">
      <c r="A3012" t="str">
        <f t="shared" si="52"/>
        <v>С/961IBV (BioChek) инфекционный бронхит уровень антител</v>
      </c>
      <c r="B3012" t="str">
        <f>IF(E3012="","",INDEX(Лаборатории!A:A,MATCH('Производственный контроль'!E3012,Лаборатории!B:B,0)))</f>
        <v xml:space="preserve">КУРИНОЕ ЦАРСТВО АО </v>
      </c>
      <c r="C3012" t="str">
        <f>IF(E3012="","",VLOOKUP(E3012,Лаборатории!B:D,3,0))</f>
        <v>U377_CHL</v>
      </c>
      <c r="D3012" s="12">
        <v>45803</v>
      </c>
      <c r="E3012" s="150" t="s">
        <v>793</v>
      </c>
      <c r="F3012" s="11" t="s">
        <v>544</v>
      </c>
      <c r="G3012" s="11" t="s">
        <v>565</v>
      </c>
      <c r="H3012" s="11" t="s">
        <v>262</v>
      </c>
      <c r="I3012" s="11" t="s">
        <v>3416</v>
      </c>
      <c r="J3012" t="str">
        <f>IF(L3012="","",VLOOKUP(L3012,Продукция!B:D,3,0))</f>
        <v>Биологический_материал</v>
      </c>
      <c r="K3012" t="str">
        <f>IF(L3012="","",VLOOKUP(L3012,Продукция!B:C,2,0))</f>
        <v>Сыворотка крови</v>
      </c>
      <c r="L3012" s="155" t="s">
        <v>302</v>
      </c>
      <c r="M3012">
        <f>IF(L3012="","",VLOOKUP(L3012,Продукция!B:L,11,0))</f>
        <v>0</v>
      </c>
      <c r="N3012" s="150" t="s">
        <v>873</v>
      </c>
      <c r="P3012" s="150" t="s">
        <v>340</v>
      </c>
      <c r="Q3012" s="150" t="s">
        <v>854</v>
      </c>
      <c r="R3012" s="153" t="s">
        <v>5088</v>
      </c>
      <c r="S3012" s="11">
        <v>18</v>
      </c>
      <c r="T3012" s="11" t="s">
        <v>5295</v>
      </c>
      <c r="V3012" s="14">
        <v>45802</v>
      </c>
      <c r="Z3012" s="162" t="s">
        <v>4823</v>
      </c>
      <c r="AA3012" s="15">
        <v>0.49652777777777773</v>
      </c>
      <c r="AB3012" t="str">
        <f>IF(L3012="","",VLOOKUP(L3012&amp;I3012,Продукция!A:I,9,0))</f>
        <v>рекомендация производителя набора</v>
      </c>
      <c r="AC3012" s="14">
        <v>45806</v>
      </c>
      <c r="AD3012" s="11" t="s">
        <v>2676</v>
      </c>
      <c r="AE3012" s="11" t="s">
        <v>4823</v>
      </c>
      <c r="AF3012" t="str">
        <f>IF(AD3012="","",VLOOKUP(AD3012,'Сотрудники и ссылки'!A:B,2,0))</f>
        <v>Серолог</v>
      </c>
      <c r="AG3012">
        <f>IF(AD3012="","",VLOOKUP(AD3012,'Сотрудники и ссылки'!A:C,3,0))</f>
        <v>20007746</v>
      </c>
      <c r="AH3012" s="11" t="s">
        <v>2676</v>
      </c>
      <c r="AI3012" t="str">
        <f>IF(AH3012="","",VLOOKUP(AH3012,'Сотрудники и ссылки'!A:B,2,0))</f>
        <v>Серолог</v>
      </c>
      <c r="AJ3012">
        <f>IF(AH3012="","",VLOOKUP(AH3012,'Сотрудники и ссылки'!A:C,3,0))</f>
        <v>20007746</v>
      </c>
      <c r="AK3012" s="14">
        <v>45806</v>
      </c>
      <c r="AL3012" s="2">
        <f>IF(AK3012="","",AK3012+VLOOKUP(I3012,'Вид исследования'!B:E,4,0))</f>
        <v>45807</v>
      </c>
      <c r="AM3012" s="2">
        <f>IF(AK3012="","",AK3012+VLOOKUP(I3012,'Вид исследования'!B:F,5,0))</f>
        <v>45807</v>
      </c>
      <c r="AN3012" s="14">
        <v>45806</v>
      </c>
      <c r="AP3012" s="11" t="s">
        <v>189</v>
      </c>
      <c r="AQ3012" t="str">
        <f>IFERROR(IF(L3012="","",VLOOKUP(L3012&amp;I3012,Продукция!A:K,11,0)),"обратитесь к админ справочника")</f>
        <v>согласно рекомендациям производителя теста</v>
      </c>
      <c r="AR3012" s="11" t="s">
        <v>4823</v>
      </c>
      <c r="AS3012" t="str">
        <f>IFERROR(IF(L3012="","",VLOOKUP(L3012&amp;I3012,Продукция!A:J,10,0)),"обратитесь к админ справочника")</f>
        <v>инструкция тест- ситема Биочек СК-119</v>
      </c>
      <c r="AT3012" s="11" t="s">
        <v>4823</v>
      </c>
      <c r="AU3012" s="11" t="s">
        <v>4823</v>
      </c>
      <c r="AV3012" s="11" t="s">
        <v>2676</v>
      </c>
      <c r="AW3012" s="11" t="s">
        <v>4824</v>
      </c>
      <c r="AX3012" s="11" t="s">
        <v>565</v>
      </c>
      <c r="AY3012" s="11" t="s">
        <v>1275</v>
      </c>
      <c r="AZ3012" s="11">
        <v>155</v>
      </c>
      <c r="BA3012" s="11">
        <v>41</v>
      </c>
      <c r="BC3012" s="11" t="s">
        <v>5296</v>
      </c>
    </row>
    <row r="3013" spans="1:55" x14ac:dyDescent="0.25">
      <c r="A3013" t="str">
        <f t="shared" si="52"/>
        <v>С/961IBD (BioChek) болезнь Гамборо уровень антител</v>
      </c>
      <c r="B3013" t="str">
        <f>IF(E3013="","",INDEX(Лаборатории!A:A,MATCH('Производственный контроль'!E3013,Лаборатории!B:B,0)))</f>
        <v xml:space="preserve">КУРИНОЕ ЦАРСТВО АО </v>
      </c>
      <c r="C3013" t="str">
        <f>IF(E3013="","",VLOOKUP(E3013,Лаборатории!B:D,3,0))</f>
        <v>U377_CHL</v>
      </c>
      <c r="D3013" s="12">
        <v>45803</v>
      </c>
      <c r="E3013" s="150" t="s">
        <v>793</v>
      </c>
      <c r="F3013" s="11" t="s">
        <v>544</v>
      </c>
      <c r="G3013" s="11" t="s">
        <v>565</v>
      </c>
      <c r="H3013" s="11" t="s">
        <v>262</v>
      </c>
      <c r="I3013" s="11" t="s">
        <v>3415</v>
      </c>
      <c r="J3013" t="str">
        <f>IF(L3013="","",VLOOKUP(L3013,Продукция!B:D,3,0))</f>
        <v>Биологический_материал</v>
      </c>
      <c r="K3013" t="str">
        <f>IF(L3013="","",VLOOKUP(L3013,Продукция!B:C,2,0))</f>
        <v>Сыворотка крови</v>
      </c>
      <c r="L3013" s="155" t="s">
        <v>302</v>
      </c>
      <c r="M3013">
        <f>IF(L3013="","",VLOOKUP(L3013,Продукция!B:L,11,0))</f>
        <v>0</v>
      </c>
      <c r="N3013" s="150" t="s">
        <v>873</v>
      </c>
      <c r="P3013" s="150" t="s">
        <v>340</v>
      </c>
      <c r="Q3013" s="150" t="s">
        <v>854</v>
      </c>
      <c r="R3013" s="153" t="s">
        <v>5091</v>
      </c>
      <c r="S3013" s="11">
        <v>18</v>
      </c>
      <c r="T3013" s="11" t="s">
        <v>5295</v>
      </c>
      <c r="V3013" s="14">
        <v>45801</v>
      </c>
      <c r="Z3013" s="162" t="s">
        <v>4823</v>
      </c>
      <c r="AA3013" s="15">
        <v>0.49652777777777773</v>
      </c>
      <c r="AB3013" t="str">
        <f>IF(L3013="","",VLOOKUP(L3013&amp;I3013,Продукция!A:I,9,0))</f>
        <v>рекомендация производителя набора</v>
      </c>
      <c r="AC3013" s="14">
        <v>45805</v>
      </c>
      <c r="AD3013" s="11" t="s">
        <v>2676</v>
      </c>
      <c r="AE3013" s="11" t="s">
        <v>4823</v>
      </c>
      <c r="AF3013" t="str">
        <f>IF(AD3013="","",VLOOKUP(AD3013,'Сотрудники и ссылки'!A:B,2,0))</f>
        <v>Серолог</v>
      </c>
      <c r="AG3013">
        <f>IF(AD3013="","",VLOOKUP(AD3013,'Сотрудники и ссылки'!A:C,3,0))</f>
        <v>20007746</v>
      </c>
      <c r="AH3013" s="11" t="s">
        <v>2676</v>
      </c>
      <c r="AI3013" t="str">
        <f>IF(AH3013="","",VLOOKUP(AH3013,'Сотрудники и ссылки'!A:B,2,0))</f>
        <v>Серолог</v>
      </c>
      <c r="AJ3013">
        <f>IF(AH3013="","",VLOOKUP(AH3013,'Сотрудники и ссылки'!A:C,3,0))</f>
        <v>20007746</v>
      </c>
      <c r="AK3013" s="14">
        <v>45805</v>
      </c>
      <c r="AL3013" s="2">
        <f>IF(AK3013="","",AK3013+VLOOKUP(I3013,'Вид исследования'!B:E,4,0))</f>
        <v>45806</v>
      </c>
      <c r="AM3013" s="2">
        <f>IF(AK3013="","",AK3013+VLOOKUP(I3013,'Вид исследования'!B:F,5,0))</f>
        <v>45806</v>
      </c>
      <c r="AN3013" s="14">
        <v>45805</v>
      </c>
      <c r="AP3013" s="11" t="s">
        <v>189</v>
      </c>
      <c r="AQ3013" t="str">
        <f>IFERROR(IF(L3013="","",VLOOKUP(L3013&amp;I3013,Продукция!A:K,11,0)),"обратитесь к админ справочника")</f>
        <v>согласно рекомендациям производителя теста</v>
      </c>
      <c r="AR3013" s="11" t="s">
        <v>4823</v>
      </c>
      <c r="AS3013" t="str">
        <f>IFERROR(IF(L3013="","",VLOOKUP(L3013&amp;I3013,Продукция!A:J,10,0)),"обратитесь к админ справочника")</f>
        <v>инструкция тест- ситема Биочек СК-113</v>
      </c>
      <c r="AT3013" s="11" t="s">
        <v>4823</v>
      </c>
      <c r="AU3013" s="11" t="s">
        <v>4823</v>
      </c>
      <c r="AV3013" s="11" t="s">
        <v>2676</v>
      </c>
      <c r="AW3013" s="11" t="s">
        <v>4824</v>
      </c>
      <c r="AX3013" s="11" t="s">
        <v>565</v>
      </c>
      <c r="AY3013" s="11" t="s">
        <v>1255</v>
      </c>
      <c r="AZ3013" s="11">
        <v>155</v>
      </c>
      <c r="BA3013" s="11">
        <v>41</v>
      </c>
      <c r="BC3013" s="11" t="s">
        <v>5296</v>
      </c>
    </row>
    <row r="3014" spans="1:55" x14ac:dyDescent="0.25">
      <c r="A3014" t="str">
        <f t="shared" si="52"/>
        <v>С/961IBD (BioChek) болезнь Гамборо уровень антител</v>
      </c>
      <c r="B3014" t="str">
        <f>IF(E3014="","",INDEX(Лаборатории!A:A,MATCH('Производственный контроль'!E3014,Лаборатории!B:B,0)))</f>
        <v xml:space="preserve">КУРИНОЕ ЦАРСТВО АО </v>
      </c>
      <c r="C3014" t="str">
        <f>IF(E3014="","",VLOOKUP(E3014,Лаборатории!B:D,3,0))</f>
        <v>U377_CHL</v>
      </c>
      <c r="D3014" s="12">
        <v>45803</v>
      </c>
      <c r="E3014" s="150" t="s">
        <v>793</v>
      </c>
      <c r="F3014" s="11" t="s">
        <v>544</v>
      </c>
      <c r="G3014" s="11" t="s">
        <v>565</v>
      </c>
      <c r="H3014" s="11" t="s">
        <v>262</v>
      </c>
      <c r="I3014" s="11" t="s">
        <v>3415</v>
      </c>
      <c r="J3014" t="str">
        <f>IF(L3014="","",VLOOKUP(L3014,Продукция!B:D,3,0))</f>
        <v>Биологический_материал</v>
      </c>
      <c r="K3014" t="str">
        <f>IF(L3014="","",VLOOKUP(L3014,Продукция!B:C,2,0))</f>
        <v>Сыворотка крови</v>
      </c>
      <c r="L3014" s="155" t="s">
        <v>302</v>
      </c>
      <c r="M3014">
        <f>IF(L3014="","",VLOOKUP(L3014,Продукция!B:L,11,0))</f>
        <v>0</v>
      </c>
      <c r="N3014" s="150" t="s">
        <v>873</v>
      </c>
      <c r="P3014" s="150" t="s">
        <v>340</v>
      </c>
      <c r="Q3014" s="150" t="s">
        <v>854</v>
      </c>
      <c r="R3014" s="153" t="s">
        <v>5092</v>
      </c>
      <c r="S3014" s="11">
        <v>18</v>
      </c>
      <c r="T3014" s="11" t="s">
        <v>5295</v>
      </c>
      <c r="V3014" s="14">
        <v>45798</v>
      </c>
      <c r="Z3014" s="162" t="s">
        <v>4823</v>
      </c>
      <c r="AA3014" s="15">
        <v>0.49652777777777773</v>
      </c>
      <c r="AB3014" t="str">
        <f>IF(L3014="","",VLOOKUP(L3014&amp;I3014,Продукция!A:I,9,0))</f>
        <v>рекомендация производителя набора</v>
      </c>
      <c r="AC3014" s="14">
        <v>45806</v>
      </c>
      <c r="AD3014" s="11" t="s">
        <v>2676</v>
      </c>
      <c r="AE3014" s="11" t="s">
        <v>4823</v>
      </c>
      <c r="AF3014" t="str">
        <f>IF(AD3014="","",VLOOKUP(AD3014,'Сотрудники и ссылки'!A:B,2,0))</f>
        <v>Серолог</v>
      </c>
      <c r="AG3014">
        <f>IF(AD3014="","",VLOOKUP(AD3014,'Сотрудники и ссылки'!A:C,3,0))</f>
        <v>20007746</v>
      </c>
      <c r="AH3014" s="11" t="s">
        <v>2676</v>
      </c>
      <c r="AI3014" t="str">
        <f>IF(AH3014="","",VLOOKUP(AH3014,'Сотрудники и ссылки'!A:B,2,0))</f>
        <v>Серолог</v>
      </c>
      <c r="AJ3014">
        <f>IF(AH3014="","",VLOOKUP(AH3014,'Сотрудники и ссылки'!A:C,3,0))</f>
        <v>20007746</v>
      </c>
      <c r="AK3014" s="14">
        <v>45806</v>
      </c>
      <c r="AL3014" s="2">
        <f>IF(AK3014="","",AK3014+VLOOKUP(I3014,'Вид исследования'!B:E,4,0))</f>
        <v>45807</v>
      </c>
      <c r="AM3014" s="2">
        <f>IF(AK3014="","",AK3014+VLOOKUP(I3014,'Вид исследования'!B:F,5,0))</f>
        <v>45807</v>
      </c>
      <c r="AN3014" s="14">
        <v>45806</v>
      </c>
      <c r="AP3014" s="11" t="s">
        <v>189</v>
      </c>
      <c r="AQ3014" t="str">
        <f>IFERROR(IF(L3014="","",VLOOKUP(L3014&amp;I3014,Продукция!A:K,11,0)),"обратитесь к админ справочника")</f>
        <v>согласно рекомендациям производителя теста</v>
      </c>
      <c r="AR3014" s="11" t="s">
        <v>4823</v>
      </c>
      <c r="AS3014" t="str">
        <f>IFERROR(IF(L3014="","",VLOOKUP(L3014&amp;I3014,Продукция!A:J,10,0)),"обратитесь к админ справочника")</f>
        <v>инструкция тест- ситема Биочек СК-113</v>
      </c>
      <c r="AT3014" s="11" t="s">
        <v>4823</v>
      </c>
      <c r="AU3014" s="11" t="s">
        <v>4823</v>
      </c>
      <c r="AV3014" s="11" t="s">
        <v>2676</v>
      </c>
      <c r="AW3014" s="11" t="s">
        <v>4824</v>
      </c>
      <c r="AX3014" s="11" t="s">
        <v>565</v>
      </c>
      <c r="AY3014" s="11" t="s">
        <v>1257</v>
      </c>
      <c r="AZ3014" s="11">
        <v>155</v>
      </c>
      <c r="BA3014" s="11">
        <v>38</v>
      </c>
      <c r="BC3014" s="11" t="s">
        <v>5296</v>
      </c>
    </row>
    <row r="3015" spans="1:55" x14ac:dyDescent="0.25">
      <c r="A3015" t="str">
        <f t="shared" si="52"/>
        <v>С/961IBD (BioChek) болезнь Гамборо уровень антител</v>
      </c>
      <c r="B3015" t="str">
        <f>IF(E3015="","",INDEX(Лаборатории!A:A,MATCH('Производственный контроль'!E3015,Лаборатории!B:B,0)))</f>
        <v xml:space="preserve">КУРИНОЕ ЦАРСТВО АО </v>
      </c>
      <c r="C3015" t="str">
        <f>IF(E3015="","",VLOOKUP(E3015,Лаборатории!B:D,3,0))</f>
        <v>U377_CHL</v>
      </c>
      <c r="D3015" s="12">
        <v>45803</v>
      </c>
      <c r="E3015" s="150" t="s">
        <v>793</v>
      </c>
      <c r="F3015" s="11" t="s">
        <v>544</v>
      </c>
      <c r="G3015" s="11" t="s">
        <v>565</v>
      </c>
      <c r="H3015" s="11" t="s">
        <v>262</v>
      </c>
      <c r="I3015" s="11" t="s">
        <v>3415</v>
      </c>
      <c r="J3015" t="str">
        <f>IF(L3015="","",VLOOKUP(L3015,Продукция!B:D,3,0))</f>
        <v>Биологический_материал</v>
      </c>
      <c r="K3015" t="str">
        <f>IF(L3015="","",VLOOKUP(L3015,Продукция!B:C,2,0))</f>
        <v>Сыворотка крови</v>
      </c>
      <c r="L3015" s="155" t="s">
        <v>302</v>
      </c>
      <c r="M3015">
        <f>IF(L3015="","",VLOOKUP(L3015,Продукция!B:L,11,0))</f>
        <v>0</v>
      </c>
      <c r="N3015" s="150" t="s">
        <v>873</v>
      </c>
      <c r="P3015" s="150" t="s">
        <v>340</v>
      </c>
      <c r="Q3015" s="150" t="s">
        <v>854</v>
      </c>
      <c r="R3015" s="153" t="s">
        <v>5093</v>
      </c>
      <c r="S3015" s="11">
        <v>18</v>
      </c>
      <c r="T3015" s="11" t="s">
        <v>5295</v>
      </c>
      <c r="V3015" s="14">
        <v>45802</v>
      </c>
      <c r="Z3015" s="162" t="s">
        <v>4823</v>
      </c>
      <c r="AA3015" s="15">
        <v>0.49652777777777773</v>
      </c>
      <c r="AB3015" t="str">
        <f>IF(L3015="","",VLOOKUP(L3015&amp;I3015,Продукция!A:I,9,0))</f>
        <v>рекомендация производителя набора</v>
      </c>
      <c r="AC3015" s="14">
        <v>45806</v>
      </c>
      <c r="AD3015" s="11" t="s">
        <v>2676</v>
      </c>
      <c r="AE3015" s="11" t="s">
        <v>4823</v>
      </c>
      <c r="AF3015" t="str">
        <f>IF(AD3015="","",VLOOKUP(AD3015,'Сотрудники и ссылки'!A:B,2,0))</f>
        <v>Серолог</v>
      </c>
      <c r="AG3015">
        <f>IF(AD3015="","",VLOOKUP(AD3015,'Сотрудники и ссылки'!A:C,3,0))</f>
        <v>20007746</v>
      </c>
      <c r="AH3015" s="11" t="s">
        <v>2676</v>
      </c>
      <c r="AI3015" t="str">
        <f>IF(AH3015="","",VLOOKUP(AH3015,'Сотрудники и ссылки'!A:B,2,0))</f>
        <v>Серолог</v>
      </c>
      <c r="AJ3015">
        <f>IF(AH3015="","",VLOOKUP(AH3015,'Сотрудники и ссылки'!A:C,3,0))</f>
        <v>20007746</v>
      </c>
      <c r="AK3015" s="14">
        <v>45806</v>
      </c>
      <c r="AL3015" s="2">
        <f>IF(AK3015="","",AK3015+VLOOKUP(I3015,'Вид исследования'!B:E,4,0))</f>
        <v>45807</v>
      </c>
      <c r="AM3015" s="2">
        <f>IF(AK3015="","",AK3015+VLOOKUP(I3015,'Вид исследования'!B:F,5,0))</f>
        <v>45807</v>
      </c>
      <c r="AN3015" s="14">
        <v>45806</v>
      </c>
      <c r="AP3015" s="11" t="s">
        <v>189</v>
      </c>
      <c r="AQ3015" t="str">
        <f>IFERROR(IF(L3015="","",VLOOKUP(L3015&amp;I3015,Продукция!A:K,11,0)),"обратитесь к админ справочника")</f>
        <v>согласно рекомендациям производителя теста</v>
      </c>
      <c r="AR3015" s="11" t="s">
        <v>4823</v>
      </c>
      <c r="AS3015" t="str">
        <f>IFERROR(IF(L3015="","",VLOOKUP(L3015&amp;I3015,Продукция!A:J,10,0)),"обратитесь к админ справочника")</f>
        <v>инструкция тест- ситема Биочек СК-113</v>
      </c>
      <c r="AT3015" s="11" t="s">
        <v>4823</v>
      </c>
      <c r="AU3015" s="11" t="s">
        <v>4823</v>
      </c>
      <c r="AV3015" s="11" t="s">
        <v>2676</v>
      </c>
      <c r="AW3015" s="11" t="s">
        <v>4824</v>
      </c>
      <c r="AX3015" s="11" t="s">
        <v>565</v>
      </c>
      <c r="AY3015" s="11" t="s">
        <v>1258</v>
      </c>
      <c r="AZ3015" s="11">
        <v>155</v>
      </c>
      <c r="BA3015" s="11">
        <v>41</v>
      </c>
      <c r="BC3015" s="11" t="s">
        <v>5296</v>
      </c>
    </row>
    <row r="3016" spans="1:55" x14ac:dyDescent="0.25">
      <c r="A3016" t="str">
        <f t="shared" si="52"/>
        <v>С/961IBD (BioChek) болезнь Гамборо уровень антител</v>
      </c>
      <c r="B3016" t="str">
        <f>IF(E3016="","",INDEX(Лаборатории!A:A,MATCH('Производственный контроль'!E3016,Лаборатории!B:B,0)))</f>
        <v xml:space="preserve">КУРИНОЕ ЦАРСТВО АО </v>
      </c>
      <c r="C3016" t="str">
        <f>IF(E3016="","",VLOOKUP(E3016,Лаборатории!B:D,3,0))</f>
        <v>U377_CHL</v>
      </c>
      <c r="D3016" s="12">
        <v>45803</v>
      </c>
      <c r="E3016" s="150" t="s">
        <v>793</v>
      </c>
      <c r="F3016" s="11" t="s">
        <v>544</v>
      </c>
      <c r="G3016" s="11" t="s">
        <v>565</v>
      </c>
      <c r="H3016" s="11" t="s">
        <v>262</v>
      </c>
      <c r="I3016" s="11" t="s">
        <v>3415</v>
      </c>
      <c r="J3016" t="str">
        <f>IF(L3016="","",VLOOKUP(L3016,Продукция!B:D,3,0))</f>
        <v>Биологический_материал</v>
      </c>
      <c r="K3016" t="str">
        <f>IF(L3016="","",VLOOKUP(L3016,Продукция!B:C,2,0))</f>
        <v>Сыворотка крови</v>
      </c>
      <c r="L3016" s="155" t="s">
        <v>302</v>
      </c>
      <c r="M3016">
        <f>IF(L3016="","",VLOOKUP(L3016,Продукция!B:L,11,0))</f>
        <v>0</v>
      </c>
      <c r="N3016" s="150" t="s">
        <v>873</v>
      </c>
      <c r="P3016" s="150" t="s">
        <v>340</v>
      </c>
      <c r="Q3016" s="150" t="s">
        <v>854</v>
      </c>
      <c r="R3016" s="153" t="s">
        <v>5088</v>
      </c>
      <c r="S3016" s="11">
        <v>18</v>
      </c>
      <c r="T3016" s="11" t="s">
        <v>5295</v>
      </c>
      <c r="V3016" s="14">
        <v>45802</v>
      </c>
      <c r="Z3016" s="162" t="s">
        <v>4823</v>
      </c>
      <c r="AA3016" s="15">
        <v>0.49652777777777773</v>
      </c>
      <c r="AB3016" t="str">
        <f>IF(L3016="","",VLOOKUP(L3016&amp;I3016,Продукция!A:I,9,0))</f>
        <v>рекомендация производителя набора</v>
      </c>
      <c r="AC3016" s="14">
        <v>45806</v>
      </c>
      <c r="AD3016" s="11" t="s">
        <v>2676</v>
      </c>
      <c r="AE3016" s="11" t="s">
        <v>4823</v>
      </c>
      <c r="AF3016" t="str">
        <f>IF(AD3016="","",VLOOKUP(AD3016,'Сотрудники и ссылки'!A:B,2,0))</f>
        <v>Серолог</v>
      </c>
      <c r="AG3016">
        <f>IF(AD3016="","",VLOOKUP(AD3016,'Сотрудники и ссылки'!A:C,3,0))</f>
        <v>20007746</v>
      </c>
      <c r="AH3016" s="11" t="s">
        <v>2676</v>
      </c>
      <c r="AI3016" t="str">
        <f>IF(AH3016="","",VLOOKUP(AH3016,'Сотрудники и ссылки'!A:B,2,0))</f>
        <v>Серолог</v>
      </c>
      <c r="AJ3016">
        <f>IF(AH3016="","",VLOOKUP(AH3016,'Сотрудники и ссылки'!A:C,3,0))</f>
        <v>20007746</v>
      </c>
      <c r="AK3016" s="14">
        <v>45806</v>
      </c>
      <c r="AL3016" s="2">
        <f>IF(AK3016="","",AK3016+VLOOKUP(I3016,'Вид исследования'!B:E,4,0))</f>
        <v>45807</v>
      </c>
      <c r="AM3016" s="2">
        <f>IF(AK3016="","",AK3016+VLOOKUP(I3016,'Вид исследования'!B:F,5,0))</f>
        <v>45807</v>
      </c>
      <c r="AN3016" s="14">
        <v>45806</v>
      </c>
      <c r="AP3016" s="11" t="s">
        <v>189</v>
      </c>
      <c r="AQ3016" t="str">
        <f>IFERROR(IF(L3016="","",VLOOKUP(L3016&amp;I3016,Продукция!A:K,11,0)),"обратитесь к админ справочника")</f>
        <v>согласно рекомендациям производителя теста</v>
      </c>
      <c r="AR3016" s="11" t="s">
        <v>4823</v>
      </c>
      <c r="AS3016" t="str">
        <f>IFERROR(IF(L3016="","",VLOOKUP(L3016&amp;I3016,Продукция!A:J,10,0)),"обратитесь к админ справочника")</f>
        <v>инструкция тест- ситема Биочек СК-113</v>
      </c>
      <c r="AT3016" s="11" t="s">
        <v>4823</v>
      </c>
      <c r="AU3016" s="11" t="s">
        <v>4823</v>
      </c>
      <c r="AV3016" s="11" t="s">
        <v>2676</v>
      </c>
      <c r="AW3016" s="11" t="s">
        <v>4824</v>
      </c>
      <c r="AX3016" s="11" t="s">
        <v>565</v>
      </c>
      <c r="AY3016" s="11" t="s">
        <v>1275</v>
      </c>
      <c r="AZ3016" s="11">
        <v>155</v>
      </c>
      <c r="BA3016" s="11">
        <v>41</v>
      </c>
      <c r="BC3016" s="11" t="s">
        <v>5296</v>
      </c>
    </row>
    <row r="3017" spans="1:55" x14ac:dyDescent="0.25">
      <c r="A3017" t="str">
        <f t="shared" ref="A3017:A3080" si="53">T3017&amp;I3017</f>
        <v>С/961REO (BioChek) реовирус уровень антител</v>
      </c>
      <c r="B3017" t="str">
        <f>IF(E3017="","",INDEX(Лаборатории!A:A,MATCH('Производственный контроль'!E3017,Лаборатории!B:B,0)))</f>
        <v xml:space="preserve">КУРИНОЕ ЦАРСТВО АО </v>
      </c>
      <c r="C3017" t="str">
        <f>IF(E3017="","",VLOOKUP(E3017,Лаборатории!B:D,3,0))</f>
        <v>U377_CHL</v>
      </c>
      <c r="D3017" s="12">
        <v>45803</v>
      </c>
      <c r="E3017" s="150" t="s">
        <v>793</v>
      </c>
      <c r="F3017" s="11" t="s">
        <v>544</v>
      </c>
      <c r="G3017" s="11" t="s">
        <v>565</v>
      </c>
      <c r="H3017" s="11" t="s">
        <v>262</v>
      </c>
      <c r="I3017" s="11" t="s">
        <v>3426</v>
      </c>
      <c r="J3017" t="str">
        <f>IF(L3017="","",VLOOKUP(L3017,Продукция!B:D,3,0))</f>
        <v>Биологический_материал</v>
      </c>
      <c r="K3017" t="str">
        <f>IF(L3017="","",VLOOKUP(L3017,Продукция!B:C,2,0))</f>
        <v>Сыворотка крови</v>
      </c>
      <c r="L3017" s="155" t="s">
        <v>302</v>
      </c>
      <c r="M3017">
        <f>IF(L3017="","",VLOOKUP(L3017,Продукция!B:L,11,0))</f>
        <v>0</v>
      </c>
      <c r="N3017" s="150" t="s">
        <v>873</v>
      </c>
      <c r="P3017" s="150" t="s">
        <v>340</v>
      </c>
      <c r="Q3017" s="150" t="s">
        <v>854</v>
      </c>
      <c r="R3017" s="153" t="s">
        <v>5091</v>
      </c>
      <c r="S3017" s="11">
        <v>18</v>
      </c>
      <c r="T3017" s="11" t="s">
        <v>5295</v>
      </c>
      <c r="V3017" s="14">
        <v>45801</v>
      </c>
      <c r="Z3017" s="162" t="s">
        <v>4823</v>
      </c>
      <c r="AA3017" s="15">
        <v>0.49652777777777773</v>
      </c>
      <c r="AB3017" t="str">
        <f>IF(L3017="","",VLOOKUP(L3017&amp;I3017,Продукция!A:I,9,0))</f>
        <v>рекомендация производителя набора</v>
      </c>
      <c r="AC3017" s="14">
        <v>45805</v>
      </c>
      <c r="AD3017" s="11" t="s">
        <v>2676</v>
      </c>
      <c r="AE3017" s="11" t="s">
        <v>4823</v>
      </c>
      <c r="AF3017" t="str">
        <f>IF(AD3017="","",VLOOKUP(AD3017,'Сотрудники и ссылки'!A:B,2,0))</f>
        <v>Серолог</v>
      </c>
      <c r="AG3017">
        <f>IF(AD3017="","",VLOOKUP(AD3017,'Сотрудники и ссылки'!A:C,3,0))</f>
        <v>20007746</v>
      </c>
      <c r="AH3017" s="11" t="s">
        <v>2676</v>
      </c>
      <c r="AI3017" t="str">
        <f>IF(AH3017="","",VLOOKUP(AH3017,'Сотрудники и ссылки'!A:B,2,0))</f>
        <v>Серолог</v>
      </c>
      <c r="AJ3017">
        <f>IF(AH3017="","",VLOOKUP(AH3017,'Сотрудники и ссылки'!A:C,3,0))</f>
        <v>20007746</v>
      </c>
      <c r="AK3017" s="14">
        <v>45805</v>
      </c>
      <c r="AL3017" s="2">
        <f>IF(AK3017="","",AK3017+VLOOKUP(I3017,'Вид исследования'!B:E,4,0))</f>
        <v>45806</v>
      </c>
      <c r="AM3017" s="2">
        <f>IF(AK3017="","",AK3017+VLOOKUP(I3017,'Вид исследования'!B:F,5,0))</f>
        <v>45806</v>
      </c>
      <c r="AN3017" s="14">
        <v>45805</v>
      </c>
      <c r="AP3017" s="11" t="s">
        <v>189</v>
      </c>
      <c r="AQ3017" t="str">
        <f>IFERROR(IF(L3017="","",VLOOKUP(L3017&amp;I3017,Продукция!A:K,11,0)),"обратитесь к админ справочника")</f>
        <v>согласно рекомендациям производителя теста</v>
      </c>
      <c r="AR3017" s="11" t="s">
        <v>4823</v>
      </c>
      <c r="AS3017" t="str">
        <f>IFERROR(IF(L3017="","",VLOOKUP(L3017&amp;I3017,Продукция!A:J,10,0)),"обратитесь к админ справочника")</f>
        <v>инструкция тест- ситема Биочек СК -110</v>
      </c>
      <c r="AT3017" s="11" t="s">
        <v>4823</v>
      </c>
      <c r="AU3017" s="11" t="s">
        <v>4823</v>
      </c>
      <c r="AV3017" s="11" t="s">
        <v>2676</v>
      </c>
      <c r="AW3017" s="11" t="s">
        <v>4824</v>
      </c>
      <c r="AX3017" s="11" t="s">
        <v>565</v>
      </c>
      <c r="AY3017" s="11" t="s">
        <v>1255</v>
      </c>
      <c r="AZ3017" s="11">
        <v>155</v>
      </c>
      <c r="BA3017" s="11">
        <v>41</v>
      </c>
      <c r="BC3017" s="11" t="s">
        <v>5296</v>
      </c>
    </row>
    <row r="3018" spans="1:55" x14ac:dyDescent="0.25">
      <c r="A3018" t="str">
        <f t="shared" si="53"/>
        <v>С/961REO (BioChek) реовирус уровень антител</v>
      </c>
      <c r="B3018" t="str">
        <f>IF(E3018="","",INDEX(Лаборатории!A:A,MATCH('Производственный контроль'!E3018,Лаборатории!B:B,0)))</f>
        <v xml:space="preserve">КУРИНОЕ ЦАРСТВО АО </v>
      </c>
      <c r="C3018" t="str">
        <f>IF(E3018="","",VLOOKUP(E3018,Лаборатории!B:D,3,0))</f>
        <v>U377_CHL</v>
      </c>
      <c r="D3018" s="12">
        <v>45803</v>
      </c>
      <c r="E3018" s="150" t="s">
        <v>793</v>
      </c>
      <c r="F3018" s="11" t="s">
        <v>544</v>
      </c>
      <c r="G3018" s="11" t="s">
        <v>565</v>
      </c>
      <c r="H3018" s="11" t="s">
        <v>262</v>
      </c>
      <c r="I3018" s="11" t="s">
        <v>3426</v>
      </c>
      <c r="J3018" t="str">
        <f>IF(L3018="","",VLOOKUP(L3018,Продукция!B:D,3,0))</f>
        <v>Биологический_материал</v>
      </c>
      <c r="K3018" t="str">
        <f>IF(L3018="","",VLOOKUP(L3018,Продукция!B:C,2,0))</f>
        <v>Сыворотка крови</v>
      </c>
      <c r="L3018" s="155" t="s">
        <v>302</v>
      </c>
      <c r="M3018">
        <f>IF(L3018="","",VLOOKUP(L3018,Продукция!B:L,11,0))</f>
        <v>0</v>
      </c>
      <c r="N3018" s="150" t="s">
        <v>873</v>
      </c>
      <c r="P3018" s="150" t="s">
        <v>340</v>
      </c>
      <c r="Q3018" s="150" t="s">
        <v>854</v>
      </c>
      <c r="R3018" s="153" t="s">
        <v>5092</v>
      </c>
      <c r="S3018" s="11">
        <v>18</v>
      </c>
      <c r="T3018" s="11" t="s">
        <v>5295</v>
      </c>
      <c r="V3018" s="14">
        <v>45798</v>
      </c>
      <c r="Z3018" s="162" t="s">
        <v>4823</v>
      </c>
      <c r="AA3018" s="15">
        <v>0.49652777777777773</v>
      </c>
      <c r="AB3018" t="str">
        <f>IF(L3018="","",VLOOKUP(L3018&amp;I3018,Продукция!A:I,9,0))</f>
        <v>рекомендация производителя набора</v>
      </c>
      <c r="AC3018" s="14">
        <v>45806</v>
      </c>
      <c r="AD3018" s="11" t="s">
        <v>2676</v>
      </c>
      <c r="AE3018" s="11" t="s">
        <v>4823</v>
      </c>
      <c r="AF3018" t="str">
        <f>IF(AD3018="","",VLOOKUP(AD3018,'Сотрудники и ссылки'!A:B,2,0))</f>
        <v>Серолог</v>
      </c>
      <c r="AG3018">
        <f>IF(AD3018="","",VLOOKUP(AD3018,'Сотрудники и ссылки'!A:C,3,0))</f>
        <v>20007746</v>
      </c>
      <c r="AH3018" s="11" t="s">
        <v>2676</v>
      </c>
      <c r="AI3018" t="str">
        <f>IF(AH3018="","",VLOOKUP(AH3018,'Сотрудники и ссылки'!A:B,2,0))</f>
        <v>Серолог</v>
      </c>
      <c r="AJ3018">
        <f>IF(AH3018="","",VLOOKUP(AH3018,'Сотрудники и ссылки'!A:C,3,0))</f>
        <v>20007746</v>
      </c>
      <c r="AK3018" s="14">
        <v>45806</v>
      </c>
      <c r="AL3018" s="2">
        <f>IF(AK3018="","",AK3018+VLOOKUP(I3018,'Вид исследования'!B:E,4,0))</f>
        <v>45807</v>
      </c>
      <c r="AM3018" s="2">
        <f>IF(AK3018="","",AK3018+VLOOKUP(I3018,'Вид исследования'!B:F,5,0))</f>
        <v>45807</v>
      </c>
      <c r="AN3018" s="14">
        <v>45806</v>
      </c>
      <c r="AP3018" s="11" t="s">
        <v>189</v>
      </c>
      <c r="AQ3018" t="str">
        <f>IFERROR(IF(L3018="","",VLOOKUP(L3018&amp;I3018,Продукция!A:K,11,0)),"обратитесь к админ справочника")</f>
        <v>согласно рекомендациям производителя теста</v>
      </c>
      <c r="AR3018" s="11" t="s">
        <v>4823</v>
      </c>
      <c r="AS3018" t="str">
        <f>IFERROR(IF(L3018="","",VLOOKUP(L3018&amp;I3018,Продукция!A:J,10,0)),"обратитесь к админ справочника")</f>
        <v>инструкция тест- ситема Биочек СК -110</v>
      </c>
      <c r="AT3018" s="11" t="s">
        <v>4823</v>
      </c>
      <c r="AU3018" s="11" t="s">
        <v>4823</v>
      </c>
      <c r="AV3018" s="11" t="s">
        <v>2676</v>
      </c>
      <c r="AW3018" s="11" t="s">
        <v>4824</v>
      </c>
      <c r="AX3018" s="11" t="s">
        <v>565</v>
      </c>
      <c r="AY3018" s="11" t="s">
        <v>1257</v>
      </c>
      <c r="AZ3018" s="11">
        <v>155</v>
      </c>
      <c r="BA3018" s="11">
        <v>38</v>
      </c>
      <c r="BC3018" s="11" t="s">
        <v>5296</v>
      </c>
    </row>
    <row r="3019" spans="1:55" x14ac:dyDescent="0.25">
      <c r="A3019" t="str">
        <f t="shared" si="53"/>
        <v>С/961REO (BioChek) реовирус уровень антител</v>
      </c>
      <c r="B3019" t="str">
        <f>IF(E3019="","",INDEX(Лаборатории!A:A,MATCH('Производственный контроль'!E3019,Лаборатории!B:B,0)))</f>
        <v xml:space="preserve">КУРИНОЕ ЦАРСТВО АО </v>
      </c>
      <c r="C3019" t="str">
        <f>IF(E3019="","",VLOOKUP(E3019,Лаборатории!B:D,3,0))</f>
        <v>U377_CHL</v>
      </c>
      <c r="D3019" s="12">
        <v>45803</v>
      </c>
      <c r="E3019" s="150" t="s">
        <v>793</v>
      </c>
      <c r="F3019" s="11" t="s">
        <v>544</v>
      </c>
      <c r="G3019" s="11" t="s">
        <v>565</v>
      </c>
      <c r="H3019" s="11" t="s">
        <v>262</v>
      </c>
      <c r="I3019" s="11" t="s">
        <v>3426</v>
      </c>
      <c r="J3019" t="str">
        <f>IF(L3019="","",VLOOKUP(L3019,Продукция!B:D,3,0))</f>
        <v>Биологический_материал</v>
      </c>
      <c r="K3019" t="str">
        <f>IF(L3019="","",VLOOKUP(L3019,Продукция!B:C,2,0))</f>
        <v>Сыворотка крови</v>
      </c>
      <c r="L3019" s="155" t="s">
        <v>302</v>
      </c>
      <c r="M3019">
        <f>IF(L3019="","",VLOOKUP(L3019,Продукция!B:L,11,0))</f>
        <v>0</v>
      </c>
      <c r="N3019" s="150" t="s">
        <v>873</v>
      </c>
      <c r="P3019" s="150" t="s">
        <v>340</v>
      </c>
      <c r="Q3019" s="150" t="s">
        <v>854</v>
      </c>
      <c r="R3019" s="153" t="s">
        <v>5093</v>
      </c>
      <c r="S3019" s="11">
        <v>18</v>
      </c>
      <c r="T3019" s="11" t="s">
        <v>5295</v>
      </c>
      <c r="V3019" s="14">
        <v>45802</v>
      </c>
      <c r="Z3019" s="162" t="s">
        <v>4823</v>
      </c>
      <c r="AA3019" s="15">
        <v>0.49652777777777773</v>
      </c>
      <c r="AB3019" t="str">
        <f>IF(L3019="","",VLOOKUP(L3019&amp;I3019,Продукция!A:I,9,0))</f>
        <v>рекомендация производителя набора</v>
      </c>
      <c r="AC3019" s="14">
        <v>45806</v>
      </c>
      <c r="AD3019" s="11" t="s">
        <v>2676</v>
      </c>
      <c r="AE3019" s="11" t="s">
        <v>4823</v>
      </c>
      <c r="AF3019" t="str">
        <f>IF(AD3019="","",VLOOKUP(AD3019,'Сотрудники и ссылки'!A:B,2,0))</f>
        <v>Серолог</v>
      </c>
      <c r="AG3019">
        <f>IF(AD3019="","",VLOOKUP(AD3019,'Сотрудники и ссылки'!A:C,3,0))</f>
        <v>20007746</v>
      </c>
      <c r="AH3019" s="11" t="s">
        <v>2676</v>
      </c>
      <c r="AI3019" t="str">
        <f>IF(AH3019="","",VLOOKUP(AH3019,'Сотрудники и ссылки'!A:B,2,0))</f>
        <v>Серолог</v>
      </c>
      <c r="AJ3019">
        <f>IF(AH3019="","",VLOOKUP(AH3019,'Сотрудники и ссылки'!A:C,3,0))</f>
        <v>20007746</v>
      </c>
      <c r="AK3019" s="14">
        <v>45806</v>
      </c>
      <c r="AL3019" s="2">
        <f>IF(AK3019="","",AK3019+VLOOKUP(I3019,'Вид исследования'!B:E,4,0))</f>
        <v>45807</v>
      </c>
      <c r="AM3019" s="2">
        <f>IF(AK3019="","",AK3019+VLOOKUP(I3019,'Вид исследования'!B:F,5,0))</f>
        <v>45807</v>
      </c>
      <c r="AN3019" s="14">
        <v>45806</v>
      </c>
      <c r="AP3019" s="11" t="s">
        <v>189</v>
      </c>
      <c r="AQ3019" t="str">
        <f>IFERROR(IF(L3019="","",VLOOKUP(L3019&amp;I3019,Продукция!A:K,11,0)),"обратитесь к админ справочника")</f>
        <v>согласно рекомендациям производителя теста</v>
      </c>
      <c r="AR3019" s="11" t="s">
        <v>4823</v>
      </c>
      <c r="AS3019" t="str">
        <f>IFERROR(IF(L3019="","",VLOOKUP(L3019&amp;I3019,Продукция!A:J,10,0)),"обратитесь к админ справочника")</f>
        <v>инструкция тест- ситема Биочек СК -110</v>
      </c>
      <c r="AT3019" s="11" t="s">
        <v>4823</v>
      </c>
      <c r="AU3019" s="11" t="s">
        <v>4823</v>
      </c>
      <c r="AV3019" s="11" t="s">
        <v>2676</v>
      </c>
      <c r="AW3019" s="11" t="s">
        <v>4824</v>
      </c>
      <c r="AX3019" s="11" t="s">
        <v>565</v>
      </c>
      <c r="AY3019" s="11" t="s">
        <v>1258</v>
      </c>
      <c r="AZ3019" s="11">
        <v>155</v>
      </c>
      <c r="BA3019" s="11">
        <v>41</v>
      </c>
      <c r="BC3019" s="11" t="s">
        <v>5296</v>
      </c>
    </row>
    <row r="3020" spans="1:55" x14ac:dyDescent="0.25">
      <c r="A3020" t="str">
        <f t="shared" si="53"/>
        <v>С/961REO (BioChek) реовирус уровень антител</v>
      </c>
      <c r="B3020" t="str">
        <f>IF(E3020="","",INDEX(Лаборатории!A:A,MATCH('Производственный контроль'!E3020,Лаборатории!B:B,0)))</f>
        <v xml:space="preserve">КУРИНОЕ ЦАРСТВО АО </v>
      </c>
      <c r="C3020" t="str">
        <f>IF(E3020="","",VLOOKUP(E3020,Лаборатории!B:D,3,0))</f>
        <v>U377_CHL</v>
      </c>
      <c r="D3020" s="12">
        <v>45803</v>
      </c>
      <c r="E3020" s="150" t="s">
        <v>793</v>
      </c>
      <c r="F3020" s="11" t="s">
        <v>544</v>
      </c>
      <c r="G3020" s="11" t="s">
        <v>565</v>
      </c>
      <c r="H3020" s="11" t="s">
        <v>262</v>
      </c>
      <c r="I3020" s="11" t="s">
        <v>3426</v>
      </c>
      <c r="J3020" t="str">
        <f>IF(L3020="","",VLOOKUP(L3020,Продукция!B:D,3,0))</f>
        <v>Биологический_материал</v>
      </c>
      <c r="K3020" t="str">
        <f>IF(L3020="","",VLOOKUP(L3020,Продукция!B:C,2,0))</f>
        <v>Сыворотка крови</v>
      </c>
      <c r="L3020" s="155" t="s">
        <v>302</v>
      </c>
      <c r="M3020">
        <f>IF(L3020="","",VLOOKUP(L3020,Продукция!B:L,11,0))</f>
        <v>0</v>
      </c>
      <c r="N3020" s="150" t="s">
        <v>873</v>
      </c>
      <c r="P3020" s="150" t="s">
        <v>340</v>
      </c>
      <c r="Q3020" s="150" t="s">
        <v>854</v>
      </c>
      <c r="R3020" s="153" t="s">
        <v>5088</v>
      </c>
      <c r="S3020" s="11">
        <v>18</v>
      </c>
      <c r="T3020" s="11" t="s">
        <v>5295</v>
      </c>
      <c r="V3020" s="14">
        <v>45802</v>
      </c>
      <c r="Z3020" s="162" t="s">
        <v>4823</v>
      </c>
      <c r="AA3020" s="15">
        <v>0.49652777777777773</v>
      </c>
      <c r="AB3020" t="str">
        <f>IF(L3020="","",VLOOKUP(L3020&amp;I3020,Продукция!A:I,9,0))</f>
        <v>рекомендация производителя набора</v>
      </c>
      <c r="AC3020" s="14">
        <v>45806</v>
      </c>
      <c r="AD3020" s="11" t="s">
        <v>2676</v>
      </c>
      <c r="AE3020" s="11" t="s">
        <v>4823</v>
      </c>
      <c r="AF3020" t="str">
        <f>IF(AD3020="","",VLOOKUP(AD3020,'Сотрудники и ссылки'!A:B,2,0))</f>
        <v>Серолог</v>
      </c>
      <c r="AG3020">
        <f>IF(AD3020="","",VLOOKUP(AD3020,'Сотрудники и ссылки'!A:C,3,0))</f>
        <v>20007746</v>
      </c>
      <c r="AH3020" s="11" t="s">
        <v>2676</v>
      </c>
      <c r="AI3020" t="str">
        <f>IF(AH3020="","",VLOOKUP(AH3020,'Сотрудники и ссылки'!A:B,2,0))</f>
        <v>Серолог</v>
      </c>
      <c r="AJ3020">
        <f>IF(AH3020="","",VLOOKUP(AH3020,'Сотрудники и ссылки'!A:C,3,0))</f>
        <v>20007746</v>
      </c>
      <c r="AK3020" s="14">
        <v>45806</v>
      </c>
      <c r="AL3020" s="2">
        <f>IF(AK3020="","",AK3020+VLOOKUP(I3020,'Вид исследования'!B:E,4,0))</f>
        <v>45807</v>
      </c>
      <c r="AM3020" s="2">
        <f>IF(AK3020="","",AK3020+VLOOKUP(I3020,'Вид исследования'!B:F,5,0))</f>
        <v>45807</v>
      </c>
      <c r="AN3020" s="14">
        <v>45806</v>
      </c>
      <c r="AP3020" s="11" t="s">
        <v>189</v>
      </c>
      <c r="AQ3020" t="str">
        <f>IFERROR(IF(L3020="","",VLOOKUP(L3020&amp;I3020,Продукция!A:K,11,0)),"обратитесь к админ справочника")</f>
        <v>согласно рекомендациям производителя теста</v>
      </c>
      <c r="AR3020" s="11" t="s">
        <v>4823</v>
      </c>
      <c r="AS3020" t="str">
        <f>IFERROR(IF(L3020="","",VLOOKUP(L3020&amp;I3020,Продукция!A:J,10,0)),"обратитесь к админ справочника")</f>
        <v>инструкция тест- ситема Биочек СК -110</v>
      </c>
      <c r="AT3020" s="11" t="s">
        <v>4823</v>
      </c>
      <c r="AU3020" s="11" t="s">
        <v>4823</v>
      </c>
      <c r="AV3020" s="11" t="s">
        <v>2676</v>
      </c>
      <c r="AW3020" s="11" t="s">
        <v>4824</v>
      </c>
      <c r="AX3020" s="11" t="s">
        <v>565</v>
      </c>
      <c r="AY3020" s="11" t="s">
        <v>1275</v>
      </c>
      <c r="AZ3020" s="11">
        <v>155</v>
      </c>
      <c r="BA3020" s="11">
        <v>41</v>
      </c>
      <c r="BC3020" s="11" t="s">
        <v>5296</v>
      </c>
    </row>
    <row r="3021" spans="1:55" x14ac:dyDescent="0.25">
      <c r="A3021" t="str">
        <f t="shared" si="53"/>
        <v>С/961NDV (BioChek) болезнь Ньюкасла уровень антител</v>
      </c>
      <c r="B3021" t="str">
        <f>IF(E3021="","",INDEX(Лаборатории!A:A,MATCH('Производственный контроль'!E3021,Лаборатории!B:B,0)))</f>
        <v xml:space="preserve">КУРИНОЕ ЦАРСТВО АО </v>
      </c>
      <c r="C3021" t="str">
        <f>IF(E3021="","",VLOOKUP(E3021,Лаборатории!B:D,3,0))</f>
        <v>U377_CHL</v>
      </c>
      <c r="D3021" s="12">
        <v>45803</v>
      </c>
      <c r="E3021" s="150" t="s">
        <v>793</v>
      </c>
      <c r="F3021" s="11" t="s">
        <v>544</v>
      </c>
      <c r="G3021" s="11" t="s">
        <v>565</v>
      </c>
      <c r="H3021" s="11" t="s">
        <v>262</v>
      </c>
      <c r="I3021" s="11" t="s">
        <v>3424</v>
      </c>
      <c r="J3021" t="str">
        <f>IF(L3021="","",VLOOKUP(L3021,Продукция!B:D,3,0))</f>
        <v>Биологический_материал</v>
      </c>
      <c r="K3021" t="str">
        <f>IF(L3021="","",VLOOKUP(L3021,Продукция!B:C,2,0))</f>
        <v>Сыворотка крови</v>
      </c>
      <c r="L3021" s="155" t="s">
        <v>302</v>
      </c>
      <c r="M3021">
        <f>IF(L3021="","",VLOOKUP(L3021,Продукция!B:L,11,0))</f>
        <v>0</v>
      </c>
      <c r="N3021" s="150" t="s">
        <v>873</v>
      </c>
      <c r="P3021" s="150" t="s">
        <v>340</v>
      </c>
      <c r="Q3021" s="150" t="s">
        <v>854</v>
      </c>
      <c r="R3021" s="153" t="s">
        <v>5091</v>
      </c>
      <c r="S3021" s="11">
        <v>18</v>
      </c>
      <c r="T3021" s="11" t="s">
        <v>5295</v>
      </c>
      <c r="V3021" s="14">
        <v>45801</v>
      </c>
      <c r="Z3021" s="162" t="s">
        <v>4823</v>
      </c>
      <c r="AA3021" s="15">
        <v>0.49652777777777773</v>
      </c>
      <c r="AB3021" t="str">
        <f>IF(L3021="","",VLOOKUP(L3021&amp;I3021,Продукция!A:I,9,0))</f>
        <v>рекомендация производителя набора</v>
      </c>
      <c r="AC3021" s="14">
        <v>45805</v>
      </c>
      <c r="AD3021" s="11" t="s">
        <v>2676</v>
      </c>
      <c r="AE3021" s="11" t="s">
        <v>4823</v>
      </c>
      <c r="AF3021" t="str">
        <f>IF(AD3021="","",VLOOKUP(AD3021,'Сотрудники и ссылки'!A:B,2,0))</f>
        <v>Серолог</v>
      </c>
      <c r="AG3021">
        <f>IF(AD3021="","",VLOOKUP(AD3021,'Сотрудники и ссылки'!A:C,3,0))</f>
        <v>20007746</v>
      </c>
      <c r="AH3021" s="11" t="s">
        <v>2676</v>
      </c>
      <c r="AI3021" t="str">
        <f>IF(AH3021="","",VLOOKUP(AH3021,'Сотрудники и ссылки'!A:B,2,0))</f>
        <v>Серолог</v>
      </c>
      <c r="AJ3021">
        <f>IF(AH3021="","",VLOOKUP(AH3021,'Сотрудники и ссылки'!A:C,3,0))</f>
        <v>20007746</v>
      </c>
      <c r="AK3021" s="14">
        <v>45805</v>
      </c>
      <c r="AL3021" s="2">
        <f>IF(AK3021="","",AK3021+VLOOKUP(I3021,'Вид исследования'!B:E,4,0))</f>
        <v>45806</v>
      </c>
      <c r="AM3021" s="2">
        <f>IF(AK3021="","",AK3021+VLOOKUP(I3021,'Вид исследования'!B:F,5,0))</f>
        <v>45806</v>
      </c>
      <c r="AN3021" s="14">
        <v>45805</v>
      </c>
      <c r="AP3021" s="11" t="s">
        <v>189</v>
      </c>
      <c r="AQ3021" t="str">
        <f>IFERROR(IF(L3021="","",VLOOKUP(L3021&amp;I3021,Продукция!A:K,11,0)),"обратитесь к админ справочника")</f>
        <v>согласно рекомендациям производителя теста</v>
      </c>
      <c r="AR3021" s="11" t="s">
        <v>4823</v>
      </c>
      <c r="AS3021" t="str">
        <f>IFERROR(IF(L3021="","",VLOOKUP(L3021&amp;I3021,Продукция!A:J,10,0)),"обратитесь к админ справочника")</f>
        <v>инструкция тест- ситема Биочек СК -116</v>
      </c>
      <c r="AT3021" s="11" t="s">
        <v>4823</v>
      </c>
      <c r="AU3021" s="11" t="s">
        <v>4823</v>
      </c>
      <c r="AV3021" s="11" t="s">
        <v>2676</v>
      </c>
      <c r="AW3021" s="11" t="s">
        <v>4824</v>
      </c>
      <c r="AX3021" s="11" t="s">
        <v>565</v>
      </c>
      <c r="AY3021" s="11" t="s">
        <v>1255</v>
      </c>
      <c r="AZ3021" s="11">
        <v>155</v>
      </c>
      <c r="BA3021" s="11">
        <v>41</v>
      </c>
      <c r="BC3021" s="11" t="s">
        <v>5296</v>
      </c>
    </row>
    <row r="3022" spans="1:55" x14ac:dyDescent="0.25">
      <c r="A3022" t="str">
        <f t="shared" si="53"/>
        <v>С/961NDV (BioChek) болезнь Ньюкасла уровень антител</v>
      </c>
      <c r="B3022" t="str">
        <f>IF(E3022="","",INDEX(Лаборатории!A:A,MATCH('Производственный контроль'!E3022,Лаборатории!B:B,0)))</f>
        <v xml:space="preserve">КУРИНОЕ ЦАРСТВО АО </v>
      </c>
      <c r="C3022" t="str">
        <f>IF(E3022="","",VLOOKUP(E3022,Лаборатории!B:D,3,0))</f>
        <v>U377_CHL</v>
      </c>
      <c r="D3022" s="12">
        <v>45803</v>
      </c>
      <c r="E3022" s="150" t="s">
        <v>793</v>
      </c>
      <c r="F3022" s="11" t="s">
        <v>544</v>
      </c>
      <c r="G3022" s="11" t="s">
        <v>565</v>
      </c>
      <c r="H3022" s="11" t="s">
        <v>262</v>
      </c>
      <c r="I3022" s="11" t="s">
        <v>3424</v>
      </c>
      <c r="J3022" t="str">
        <f>IF(L3022="","",VLOOKUP(L3022,Продукция!B:D,3,0))</f>
        <v>Биологический_материал</v>
      </c>
      <c r="K3022" t="str">
        <f>IF(L3022="","",VLOOKUP(L3022,Продукция!B:C,2,0))</f>
        <v>Сыворотка крови</v>
      </c>
      <c r="L3022" s="155" t="s">
        <v>302</v>
      </c>
      <c r="M3022">
        <f>IF(L3022="","",VLOOKUP(L3022,Продукция!B:L,11,0))</f>
        <v>0</v>
      </c>
      <c r="N3022" s="150" t="s">
        <v>873</v>
      </c>
      <c r="P3022" s="150" t="s">
        <v>340</v>
      </c>
      <c r="Q3022" s="150" t="s">
        <v>854</v>
      </c>
      <c r="R3022" s="153" t="s">
        <v>5092</v>
      </c>
      <c r="S3022" s="11">
        <v>18</v>
      </c>
      <c r="T3022" s="11" t="s">
        <v>5295</v>
      </c>
      <c r="V3022" s="14">
        <v>45798</v>
      </c>
      <c r="Z3022" s="162" t="s">
        <v>4823</v>
      </c>
      <c r="AA3022" s="15">
        <v>0.49652777777777773</v>
      </c>
      <c r="AB3022" t="str">
        <f>IF(L3022="","",VLOOKUP(L3022&amp;I3022,Продукция!A:I,9,0))</f>
        <v>рекомендация производителя набора</v>
      </c>
      <c r="AC3022" s="14">
        <v>45806</v>
      </c>
      <c r="AD3022" s="11" t="s">
        <v>2676</v>
      </c>
      <c r="AE3022" s="11" t="s">
        <v>4823</v>
      </c>
      <c r="AF3022" t="str">
        <f>IF(AD3022="","",VLOOKUP(AD3022,'Сотрудники и ссылки'!A:B,2,0))</f>
        <v>Серолог</v>
      </c>
      <c r="AG3022">
        <f>IF(AD3022="","",VLOOKUP(AD3022,'Сотрудники и ссылки'!A:C,3,0))</f>
        <v>20007746</v>
      </c>
      <c r="AH3022" s="11" t="s">
        <v>2676</v>
      </c>
      <c r="AI3022" t="str">
        <f>IF(AH3022="","",VLOOKUP(AH3022,'Сотрудники и ссылки'!A:B,2,0))</f>
        <v>Серолог</v>
      </c>
      <c r="AJ3022">
        <f>IF(AH3022="","",VLOOKUP(AH3022,'Сотрудники и ссылки'!A:C,3,0))</f>
        <v>20007746</v>
      </c>
      <c r="AK3022" s="14">
        <v>45806</v>
      </c>
      <c r="AL3022" s="2">
        <f>IF(AK3022="","",AK3022+VLOOKUP(I3022,'Вид исследования'!B:E,4,0))</f>
        <v>45807</v>
      </c>
      <c r="AM3022" s="2">
        <f>IF(AK3022="","",AK3022+VLOOKUP(I3022,'Вид исследования'!B:F,5,0))</f>
        <v>45807</v>
      </c>
      <c r="AN3022" s="14">
        <v>45806</v>
      </c>
      <c r="AP3022" s="11" t="s">
        <v>189</v>
      </c>
      <c r="AQ3022" t="str">
        <f>IFERROR(IF(L3022="","",VLOOKUP(L3022&amp;I3022,Продукция!A:K,11,0)),"обратитесь к админ справочника")</f>
        <v>согласно рекомендациям производителя теста</v>
      </c>
      <c r="AR3022" s="11" t="s">
        <v>4823</v>
      </c>
      <c r="AS3022" t="str">
        <f>IFERROR(IF(L3022="","",VLOOKUP(L3022&amp;I3022,Продукция!A:J,10,0)),"обратитесь к админ справочника")</f>
        <v>инструкция тест- ситема Биочек СК -116</v>
      </c>
      <c r="AT3022" s="11" t="s">
        <v>4823</v>
      </c>
      <c r="AU3022" s="11" t="s">
        <v>4823</v>
      </c>
      <c r="AV3022" s="11" t="s">
        <v>2676</v>
      </c>
      <c r="AW3022" s="11" t="s">
        <v>4824</v>
      </c>
      <c r="AX3022" s="11" t="s">
        <v>565</v>
      </c>
      <c r="AY3022" s="11" t="s">
        <v>1257</v>
      </c>
      <c r="AZ3022" s="11">
        <v>155</v>
      </c>
      <c r="BA3022" s="11">
        <v>38</v>
      </c>
      <c r="BC3022" s="11" t="s">
        <v>5296</v>
      </c>
    </row>
    <row r="3023" spans="1:55" x14ac:dyDescent="0.25">
      <c r="A3023" t="str">
        <f t="shared" si="53"/>
        <v>С/961NDV (BioChek) болезнь Ньюкасла уровень антител</v>
      </c>
      <c r="B3023" t="str">
        <f>IF(E3023="","",INDEX(Лаборатории!A:A,MATCH('Производственный контроль'!E3023,Лаборатории!B:B,0)))</f>
        <v xml:space="preserve">КУРИНОЕ ЦАРСТВО АО </v>
      </c>
      <c r="C3023" t="str">
        <f>IF(E3023="","",VLOOKUP(E3023,Лаборатории!B:D,3,0))</f>
        <v>U377_CHL</v>
      </c>
      <c r="D3023" s="12">
        <v>45803</v>
      </c>
      <c r="E3023" s="150" t="s">
        <v>793</v>
      </c>
      <c r="F3023" s="11" t="s">
        <v>544</v>
      </c>
      <c r="G3023" s="11" t="s">
        <v>565</v>
      </c>
      <c r="H3023" s="11" t="s">
        <v>262</v>
      </c>
      <c r="I3023" s="11" t="s">
        <v>3424</v>
      </c>
      <c r="J3023" t="str">
        <f>IF(L3023="","",VLOOKUP(L3023,Продукция!B:D,3,0))</f>
        <v>Биологический_материал</v>
      </c>
      <c r="K3023" t="str">
        <f>IF(L3023="","",VLOOKUP(L3023,Продукция!B:C,2,0))</f>
        <v>Сыворотка крови</v>
      </c>
      <c r="L3023" s="155" t="s">
        <v>302</v>
      </c>
      <c r="M3023">
        <f>IF(L3023="","",VLOOKUP(L3023,Продукция!B:L,11,0))</f>
        <v>0</v>
      </c>
      <c r="N3023" s="150" t="s">
        <v>873</v>
      </c>
      <c r="P3023" s="150" t="s">
        <v>340</v>
      </c>
      <c r="Q3023" s="150" t="s">
        <v>854</v>
      </c>
      <c r="R3023" s="153" t="s">
        <v>5093</v>
      </c>
      <c r="S3023" s="11">
        <v>18</v>
      </c>
      <c r="T3023" s="11" t="s">
        <v>5295</v>
      </c>
      <c r="V3023" s="14">
        <v>45802</v>
      </c>
      <c r="Z3023" s="162" t="s">
        <v>4823</v>
      </c>
      <c r="AA3023" s="15">
        <v>0.49652777777777773</v>
      </c>
      <c r="AB3023" t="str">
        <f>IF(L3023="","",VLOOKUP(L3023&amp;I3023,Продукция!A:I,9,0))</f>
        <v>рекомендация производителя набора</v>
      </c>
      <c r="AC3023" s="14">
        <v>45806</v>
      </c>
      <c r="AD3023" s="11" t="s">
        <v>2676</v>
      </c>
      <c r="AE3023" s="11" t="s">
        <v>4823</v>
      </c>
      <c r="AF3023" t="str">
        <f>IF(AD3023="","",VLOOKUP(AD3023,'Сотрудники и ссылки'!A:B,2,0))</f>
        <v>Серолог</v>
      </c>
      <c r="AG3023">
        <f>IF(AD3023="","",VLOOKUP(AD3023,'Сотрудники и ссылки'!A:C,3,0))</f>
        <v>20007746</v>
      </c>
      <c r="AH3023" s="11" t="s">
        <v>2676</v>
      </c>
      <c r="AI3023" t="str">
        <f>IF(AH3023="","",VLOOKUP(AH3023,'Сотрудники и ссылки'!A:B,2,0))</f>
        <v>Серолог</v>
      </c>
      <c r="AJ3023">
        <f>IF(AH3023="","",VLOOKUP(AH3023,'Сотрудники и ссылки'!A:C,3,0))</f>
        <v>20007746</v>
      </c>
      <c r="AK3023" s="14">
        <v>45806</v>
      </c>
      <c r="AL3023" s="2">
        <f>IF(AK3023="","",AK3023+VLOOKUP(I3023,'Вид исследования'!B:E,4,0))</f>
        <v>45807</v>
      </c>
      <c r="AM3023" s="2">
        <f>IF(AK3023="","",AK3023+VLOOKUP(I3023,'Вид исследования'!B:F,5,0))</f>
        <v>45807</v>
      </c>
      <c r="AN3023" s="14">
        <v>45806</v>
      </c>
      <c r="AP3023" s="11" t="s">
        <v>189</v>
      </c>
      <c r="AQ3023" t="str">
        <f>IFERROR(IF(L3023="","",VLOOKUP(L3023&amp;I3023,Продукция!A:K,11,0)),"обратитесь к админ справочника")</f>
        <v>согласно рекомендациям производителя теста</v>
      </c>
      <c r="AR3023" s="11" t="s">
        <v>4823</v>
      </c>
      <c r="AS3023" t="str">
        <f>IFERROR(IF(L3023="","",VLOOKUP(L3023&amp;I3023,Продукция!A:J,10,0)),"обратитесь к админ справочника")</f>
        <v>инструкция тест- ситема Биочек СК -116</v>
      </c>
      <c r="AT3023" s="11" t="s">
        <v>4823</v>
      </c>
      <c r="AU3023" s="11" t="s">
        <v>4823</v>
      </c>
      <c r="AV3023" s="11" t="s">
        <v>2676</v>
      </c>
      <c r="AW3023" s="11" t="s">
        <v>4824</v>
      </c>
      <c r="AX3023" s="11" t="s">
        <v>565</v>
      </c>
      <c r="AY3023" s="11" t="s">
        <v>1258</v>
      </c>
      <c r="AZ3023" s="11">
        <v>155</v>
      </c>
      <c r="BA3023" s="11">
        <v>41</v>
      </c>
      <c r="BC3023" s="11" t="s">
        <v>5296</v>
      </c>
    </row>
    <row r="3024" spans="1:55" x14ac:dyDescent="0.25">
      <c r="A3024" t="str">
        <f t="shared" si="53"/>
        <v>С/961NDV (BioChek) болезнь Ньюкасла уровень антител</v>
      </c>
      <c r="B3024" t="str">
        <f>IF(E3024="","",INDEX(Лаборатории!A:A,MATCH('Производственный контроль'!E3024,Лаборатории!B:B,0)))</f>
        <v xml:space="preserve">КУРИНОЕ ЦАРСТВО АО </v>
      </c>
      <c r="C3024" t="str">
        <f>IF(E3024="","",VLOOKUP(E3024,Лаборатории!B:D,3,0))</f>
        <v>U377_CHL</v>
      </c>
      <c r="D3024" s="12">
        <v>45803</v>
      </c>
      <c r="E3024" s="150" t="s">
        <v>793</v>
      </c>
      <c r="F3024" s="11" t="s">
        <v>544</v>
      </c>
      <c r="G3024" s="11" t="s">
        <v>565</v>
      </c>
      <c r="H3024" s="11" t="s">
        <v>262</v>
      </c>
      <c r="I3024" s="11" t="s">
        <v>3424</v>
      </c>
      <c r="J3024" t="str">
        <f>IF(L3024="","",VLOOKUP(L3024,Продукция!B:D,3,0))</f>
        <v>Биологический_материал</v>
      </c>
      <c r="K3024" t="str">
        <f>IF(L3024="","",VLOOKUP(L3024,Продукция!B:C,2,0))</f>
        <v>Сыворотка крови</v>
      </c>
      <c r="L3024" s="155" t="s">
        <v>302</v>
      </c>
      <c r="M3024">
        <f>IF(L3024="","",VLOOKUP(L3024,Продукция!B:L,11,0))</f>
        <v>0</v>
      </c>
      <c r="N3024" s="150" t="s">
        <v>873</v>
      </c>
      <c r="P3024" s="150" t="s">
        <v>340</v>
      </c>
      <c r="Q3024" s="150" t="s">
        <v>854</v>
      </c>
      <c r="R3024" s="153" t="s">
        <v>5088</v>
      </c>
      <c r="S3024" s="11">
        <v>18</v>
      </c>
      <c r="T3024" s="11" t="s">
        <v>5295</v>
      </c>
      <c r="V3024" s="14">
        <v>45802</v>
      </c>
      <c r="Z3024" s="162" t="s">
        <v>4823</v>
      </c>
      <c r="AA3024" s="15">
        <v>0.49652777777777773</v>
      </c>
      <c r="AB3024" t="str">
        <f>IF(L3024="","",VLOOKUP(L3024&amp;I3024,Продукция!A:I,9,0))</f>
        <v>рекомендация производителя набора</v>
      </c>
      <c r="AC3024" s="14">
        <v>45806</v>
      </c>
      <c r="AD3024" s="11" t="s">
        <v>2676</v>
      </c>
      <c r="AE3024" s="11" t="s">
        <v>4823</v>
      </c>
      <c r="AF3024" t="str">
        <f>IF(AD3024="","",VLOOKUP(AD3024,'Сотрудники и ссылки'!A:B,2,0))</f>
        <v>Серолог</v>
      </c>
      <c r="AG3024">
        <f>IF(AD3024="","",VLOOKUP(AD3024,'Сотрудники и ссылки'!A:C,3,0))</f>
        <v>20007746</v>
      </c>
      <c r="AH3024" s="11" t="s">
        <v>2676</v>
      </c>
      <c r="AI3024" t="str">
        <f>IF(AH3024="","",VLOOKUP(AH3024,'Сотрудники и ссылки'!A:B,2,0))</f>
        <v>Серолог</v>
      </c>
      <c r="AJ3024">
        <f>IF(AH3024="","",VLOOKUP(AH3024,'Сотрудники и ссылки'!A:C,3,0))</f>
        <v>20007746</v>
      </c>
      <c r="AK3024" s="14">
        <v>45806</v>
      </c>
      <c r="AL3024" s="2">
        <f>IF(AK3024="","",AK3024+VLOOKUP(I3024,'Вид исследования'!B:E,4,0))</f>
        <v>45807</v>
      </c>
      <c r="AM3024" s="2">
        <f>IF(AK3024="","",AK3024+VLOOKUP(I3024,'Вид исследования'!B:F,5,0))</f>
        <v>45807</v>
      </c>
      <c r="AN3024" s="14">
        <v>45806</v>
      </c>
      <c r="AP3024" s="11" t="s">
        <v>189</v>
      </c>
      <c r="AQ3024" t="str">
        <f>IFERROR(IF(L3024="","",VLOOKUP(L3024&amp;I3024,Продукция!A:K,11,0)),"обратитесь к админ справочника")</f>
        <v>согласно рекомендациям производителя теста</v>
      </c>
      <c r="AR3024" s="11" t="s">
        <v>4823</v>
      </c>
      <c r="AS3024" t="str">
        <f>IFERROR(IF(L3024="","",VLOOKUP(L3024&amp;I3024,Продукция!A:J,10,0)),"обратитесь к админ справочника")</f>
        <v>инструкция тест- ситема Биочек СК -116</v>
      </c>
      <c r="AT3024" s="11" t="s">
        <v>4823</v>
      </c>
      <c r="AU3024" s="11" t="s">
        <v>4823</v>
      </c>
      <c r="AV3024" s="11" t="s">
        <v>2676</v>
      </c>
      <c r="AW3024" s="11" t="s">
        <v>4824</v>
      </c>
      <c r="AX3024" s="11" t="s">
        <v>565</v>
      </c>
      <c r="AY3024" s="11" t="s">
        <v>1275</v>
      </c>
      <c r="AZ3024" s="11">
        <v>155</v>
      </c>
      <c r="BA3024" s="11">
        <v>41</v>
      </c>
      <c r="BC3024" s="11" t="s">
        <v>5296</v>
      </c>
    </row>
    <row r="3025" spans="1:55" x14ac:dyDescent="0.25">
      <c r="A3025" t="str">
        <f t="shared" si="53"/>
        <v xml:space="preserve">С/961CAV (BioChek) анемия уровень антител </v>
      </c>
      <c r="B3025" t="str">
        <f>IF(E3025="","",INDEX(Лаборатории!A:A,MATCH('Производственный контроль'!E3025,Лаборатории!B:B,0)))</f>
        <v xml:space="preserve">КУРИНОЕ ЦАРСТВО АО </v>
      </c>
      <c r="C3025" t="str">
        <f>IF(E3025="","",VLOOKUP(E3025,Лаборатории!B:D,3,0))</f>
        <v>U377_CHL</v>
      </c>
      <c r="D3025" s="12">
        <v>45803</v>
      </c>
      <c r="E3025" s="150" t="s">
        <v>793</v>
      </c>
      <c r="F3025" s="11" t="s">
        <v>544</v>
      </c>
      <c r="G3025" s="11" t="s">
        <v>565</v>
      </c>
      <c r="H3025" s="11" t="s">
        <v>262</v>
      </c>
      <c r="I3025" s="11" t="s">
        <v>3412</v>
      </c>
      <c r="J3025" t="str">
        <f>IF(L3025="","",VLOOKUP(L3025,Продукция!B:D,3,0))</f>
        <v>Биологический_материал</v>
      </c>
      <c r="K3025" t="str">
        <f>IF(L3025="","",VLOOKUP(L3025,Продукция!B:C,2,0))</f>
        <v>Сыворотка крови</v>
      </c>
      <c r="L3025" s="155" t="s">
        <v>302</v>
      </c>
      <c r="M3025">
        <f>IF(L3025="","",VLOOKUP(L3025,Продукция!B:L,11,0))</f>
        <v>0</v>
      </c>
      <c r="N3025" s="150" t="s">
        <v>873</v>
      </c>
      <c r="P3025" s="150" t="s">
        <v>340</v>
      </c>
      <c r="Q3025" s="150" t="s">
        <v>854</v>
      </c>
      <c r="R3025" s="153" t="s">
        <v>5091</v>
      </c>
      <c r="S3025" s="11">
        <v>18</v>
      </c>
      <c r="T3025" s="11" t="s">
        <v>5295</v>
      </c>
      <c r="V3025" s="14">
        <v>45801</v>
      </c>
      <c r="Z3025" s="162" t="s">
        <v>4823</v>
      </c>
      <c r="AA3025" s="15">
        <v>0.49652777777777773</v>
      </c>
      <c r="AB3025" t="str">
        <f>IF(L3025="","",VLOOKUP(L3025&amp;I3025,Продукция!A:I,9,0))</f>
        <v>рекомендация производителя набора</v>
      </c>
      <c r="AC3025" s="14">
        <v>45805</v>
      </c>
      <c r="AD3025" s="11" t="s">
        <v>2673</v>
      </c>
      <c r="AE3025" s="11" t="s">
        <v>4823</v>
      </c>
      <c r="AF3025" t="str">
        <f>IF(AD3025="","",VLOOKUP(AD3025,'Сотрудники и ссылки'!A:B,2,0))</f>
        <v>Серолог</v>
      </c>
      <c r="AG3025">
        <f>IF(AD3025="","",VLOOKUP(AD3025,'Сотрудники и ссылки'!A:C,3,0))</f>
        <v>20001771</v>
      </c>
      <c r="AH3025" s="11" t="s">
        <v>2673</v>
      </c>
      <c r="AI3025" t="str">
        <f>IF(AH3025="","",VLOOKUP(AH3025,'Сотрудники и ссылки'!A:B,2,0))</f>
        <v>Серолог</v>
      </c>
      <c r="AJ3025">
        <f>IF(AH3025="","",VLOOKUP(AH3025,'Сотрудники и ссылки'!A:C,3,0))</f>
        <v>20001771</v>
      </c>
      <c r="AK3025" s="14">
        <v>45805</v>
      </c>
      <c r="AL3025" s="2">
        <f>IF(AK3025="","",AK3025+VLOOKUP(I3025,'Вид исследования'!B:E,4,0))</f>
        <v>45806</v>
      </c>
      <c r="AM3025" s="2">
        <f>IF(AK3025="","",AK3025+VLOOKUP(I3025,'Вид исследования'!B:F,5,0))</f>
        <v>45806</v>
      </c>
      <c r="AN3025" s="14">
        <v>45805</v>
      </c>
      <c r="AP3025" s="11" t="s">
        <v>189</v>
      </c>
      <c r="AQ3025" t="str">
        <f>IFERROR(IF(L3025="","",VLOOKUP(L3025&amp;I3025,Продукция!A:K,11,0)),"обратитесь к админ справочника")</f>
        <v>согласно рекомендациям производителя теста</v>
      </c>
      <c r="AR3025" s="11" t="s">
        <v>4823</v>
      </c>
      <c r="AS3025" t="str">
        <f>IFERROR(IF(L3025="","",VLOOKUP(L3025&amp;I3025,Продукция!A:J,10,0)),"обратитесь к админ справочника")</f>
        <v>инструкция тест- ситема Биочек СК -126</v>
      </c>
      <c r="AT3025" s="11" t="s">
        <v>4823</v>
      </c>
      <c r="AU3025" s="11" t="s">
        <v>4823</v>
      </c>
      <c r="AV3025" s="11" t="s">
        <v>2673</v>
      </c>
      <c r="AW3025" s="11" t="s">
        <v>4824</v>
      </c>
      <c r="AX3025" s="11" t="s">
        <v>565</v>
      </c>
      <c r="AY3025" s="11" t="s">
        <v>1255</v>
      </c>
      <c r="AZ3025" s="11">
        <v>155</v>
      </c>
      <c r="BA3025" s="11">
        <v>41</v>
      </c>
      <c r="BC3025" s="11" t="s">
        <v>5296</v>
      </c>
    </row>
    <row r="3026" spans="1:55" x14ac:dyDescent="0.25">
      <c r="A3026" t="str">
        <f t="shared" si="53"/>
        <v xml:space="preserve">С/961CAV (BioChek) анемия уровень антител </v>
      </c>
      <c r="B3026" t="str">
        <f>IF(E3026="","",INDEX(Лаборатории!A:A,MATCH('Производственный контроль'!E3026,Лаборатории!B:B,0)))</f>
        <v xml:space="preserve">КУРИНОЕ ЦАРСТВО АО </v>
      </c>
      <c r="C3026" t="str">
        <f>IF(E3026="","",VLOOKUP(E3026,Лаборатории!B:D,3,0))</f>
        <v>U377_CHL</v>
      </c>
      <c r="D3026" s="12">
        <v>45803</v>
      </c>
      <c r="E3026" s="150" t="s">
        <v>793</v>
      </c>
      <c r="F3026" s="11" t="s">
        <v>544</v>
      </c>
      <c r="G3026" s="11" t="s">
        <v>565</v>
      </c>
      <c r="H3026" s="11" t="s">
        <v>262</v>
      </c>
      <c r="I3026" s="11" t="s">
        <v>3412</v>
      </c>
      <c r="J3026" t="str">
        <f>IF(L3026="","",VLOOKUP(L3026,Продукция!B:D,3,0))</f>
        <v>Биологический_материал</v>
      </c>
      <c r="K3026" t="str">
        <f>IF(L3026="","",VLOOKUP(L3026,Продукция!B:C,2,0))</f>
        <v>Сыворотка крови</v>
      </c>
      <c r="L3026" s="155" t="s">
        <v>302</v>
      </c>
      <c r="M3026">
        <f>IF(L3026="","",VLOOKUP(L3026,Продукция!B:L,11,0))</f>
        <v>0</v>
      </c>
      <c r="N3026" s="150" t="s">
        <v>873</v>
      </c>
      <c r="P3026" s="150" t="s">
        <v>340</v>
      </c>
      <c r="Q3026" s="150" t="s">
        <v>854</v>
      </c>
      <c r="R3026" s="153" t="s">
        <v>5092</v>
      </c>
      <c r="S3026" s="11">
        <v>18</v>
      </c>
      <c r="T3026" s="11" t="s">
        <v>5295</v>
      </c>
      <c r="V3026" s="14">
        <v>45798</v>
      </c>
      <c r="Z3026" s="162" t="s">
        <v>4823</v>
      </c>
      <c r="AA3026" s="15">
        <v>0.49652777777777773</v>
      </c>
      <c r="AB3026" t="str">
        <f>IF(L3026="","",VLOOKUP(L3026&amp;I3026,Продукция!A:I,9,0))</f>
        <v>рекомендация производителя набора</v>
      </c>
      <c r="AC3026" s="14">
        <v>45806</v>
      </c>
      <c r="AD3026" s="11" t="s">
        <v>2673</v>
      </c>
      <c r="AE3026" s="11" t="s">
        <v>4823</v>
      </c>
      <c r="AF3026" t="str">
        <f>IF(AD3026="","",VLOOKUP(AD3026,'Сотрудники и ссылки'!A:B,2,0))</f>
        <v>Серолог</v>
      </c>
      <c r="AG3026">
        <f>IF(AD3026="","",VLOOKUP(AD3026,'Сотрудники и ссылки'!A:C,3,0))</f>
        <v>20001771</v>
      </c>
      <c r="AH3026" s="11" t="s">
        <v>2673</v>
      </c>
      <c r="AI3026" t="str">
        <f>IF(AH3026="","",VLOOKUP(AH3026,'Сотрудники и ссылки'!A:B,2,0))</f>
        <v>Серолог</v>
      </c>
      <c r="AJ3026">
        <f>IF(AH3026="","",VLOOKUP(AH3026,'Сотрудники и ссылки'!A:C,3,0))</f>
        <v>20001771</v>
      </c>
      <c r="AK3026" s="14">
        <v>45806</v>
      </c>
      <c r="AL3026" s="2">
        <f>IF(AK3026="","",AK3026+VLOOKUP(I3026,'Вид исследования'!B:E,4,0))</f>
        <v>45807</v>
      </c>
      <c r="AM3026" s="2">
        <f>IF(AK3026="","",AK3026+VLOOKUP(I3026,'Вид исследования'!B:F,5,0))</f>
        <v>45807</v>
      </c>
      <c r="AN3026" s="14">
        <v>45806</v>
      </c>
      <c r="AP3026" s="11" t="s">
        <v>189</v>
      </c>
      <c r="AQ3026" t="str">
        <f>IFERROR(IF(L3026="","",VLOOKUP(L3026&amp;I3026,Продукция!A:K,11,0)),"обратитесь к админ справочника")</f>
        <v>согласно рекомендациям производителя теста</v>
      </c>
      <c r="AR3026" s="11" t="s">
        <v>4823</v>
      </c>
      <c r="AS3026" t="str">
        <f>IFERROR(IF(L3026="","",VLOOKUP(L3026&amp;I3026,Продукция!A:J,10,0)),"обратитесь к админ справочника")</f>
        <v>инструкция тест- ситема Биочек СК -126</v>
      </c>
      <c r="AT3026" s="11" t="s">
        <v>4823</v>
      </c>
      <c r="AU3026" s="11" t="s">
        <v>4823</v>
      </c>
      <c r="AV3026" s="11" t="s">
        <v>2673</v>
      </c>
      <c r="AW3026" s="11" t="s">
        <v>4824</v>
      </c>
      <c r="AX3026" s="11" t="s">
        <v>565</v>
      </c>
      <c r="AY3026" s="11" t="s">
        <v>1257</v>
      </c>
      <c r="AZ3026" s="11">
        <v>155</v>
      </c>
      <c r="BA3026" s="11">
        <v>38</v>
      </c>
      <c r="BC3026" s="11" t="s">
        <v>5296</v>
      </c>
    </row>
    <row r="3027" spans="1:55" x14ac:dyDescent="0.25">
      <c r="A3027" t="str">
        <f t="shared" si="53"/>
        <v xml:space="preserve">С/961CAV (BioChek) анемия уровень антител </v>
      </c>
      <c r="B3027" t="str">
        <f>IF(E3027="","",INDEX(Лаборатории!A:A,MATCH('Производственный контроль'!E3027,Лаборатории!B:B,0)))</f>
        <v xml:space="preserve">КУРИНОЕ ЦАРСТВО АО </v>
      </c>
      <c r="C3027" t="str">
        <f>IF(E3027="","",VLOOKUP(E3027,Лаборатории!B:D,3,0))</f>
        <v>U377_CHL</v>
      </c>
      <c r="D3027" s="12">
        <v>45803</v>
      </c>
      <c r="E3027" s="150" t="s">
        <v>793</v>
      </c>
      <c r="F3027" s="11" t="s">
        <v>544</v>
      </c>
      <c r="G3027" s="11" t="s">
        <v>565</v>
      </c>
      <c r="H3027" s="11" t="s">
        <v>262</v>
      </c>
      <c r="I3027" s="11" t="s">
        <v>3412</v>
      </c>
      <c r="J3027" t="str">
        <f>IF(L3027="","",VLOOKUP(L3027,Продукция!B:D,3,0))</f>
        <v>Биологический_материал</v>
      </c>
      <c r="K3027" t="str">
        <f>IF(L3027="","",VLOOKUP(L3027,Продукция!B:C,2,0))</f>
        <v>Сыворотка крови</v>
      </c>
      <c r="L3027" s="155" t="s">
        <v>302</v>
      </c>
      <c r="M3027">
        <f>IF(L3027="","",VLOOKUP(L3027,Продукция!B:L,11,0))</f>
        <v>0</v>
      </c>
      <c r="N3027" s="150" t="s">
        <v>873</v>
      </c>
      <c r="P3027" s="150" t="s">
        <v>340</v>
      </c>
      <c r="Q3027" s="150" t="s">
        <v>854</v>
      </c>
      <c r="R3027" s="153" t="s">
        <v>5093</v>
      </c>
      <c r="S3027" s="11">
        <v>18</v>
      </c>
      <c r="T3027" s="11" t="s">
        <v>5295</v>
      </c>
      <c r="V3027" s="14">
        <v>45802</v>
      </c>
      <c r="Z3027" s="162" t="s">
        <v>4823</v>
      </c>
      <c r="AA3027" s="15">
        <v>0.49652777777777773</v>
      </c>
      <c r="AB3027" t="str">
        <f>IF(L3027="","",VLOOKUP(L3027&amp;I3027,Продукция!A:I,9,0))</f>
        <v>рекомендация производителя набора</v>
      </c>
      <c r="AC3027" s="14">
        <v>45806</v>
      </c>
      <c r="AD3027" s="11" t="s">
        <v>2673</v>
      </c>
      <c r="AE3027" s="11" t="s">
        <v>4823</v>
      </c>
      <c r="AF3027" t="str">
        <f>IF(AD3027="","",VLOOKUP(AD3027,'Сотрудники и ссылки'!A:B,2,0))</f>
        <v>Серолог</v>
      </c>
      <c r="AG3027">
        <f>IF(AD3027="","",VLOOKUP(AD3027,'Сотрудники и ссылки'!A:C,3,0))</f>
        <v>20001771</v>
      </c>
      <c r="AH3027" s="11" t="s">
        <v>2673</v>
      </c>
      <c r="AI3027" t="str">
        <f>IF(AH3027="","",VLOOKUP(AH3027,'Сотрудники и ссылки'!A:B,2,0))</f>
        <v>Серолог</v>
      </c>
      <c r="AJ3027">
        <f>IF(AH3027="","",VLOOKUP(AH3027,'Сотрудники и ссылки'!A:C,3,0))</f>
        <v>20001771</v>
      </c>
      <c r="AK3027" s="14">
        <v>45806</v>
      </c>
      <c r="AL3027" s="2">
        <f>IF(AK3027="","",AK3027+VLOOKUP(I3027,'Вид исследования'!B:E,4,0))</f>
        <v>45807</v>
      </c>
      <c r="AM3027" s="2">
        <f>IF(AK3027="","",AK3027+VLOOKUP(I3027,'Вид исследования'!B:F,5,0))</f>
        <v>45807</v>
      </c>
      <c r="AN3027" s="14">
        <v>45806</v>
      </c>
      <c r="AP3027" s="11" t="s">
        <v>189</v>
      </c>
      <c r="AQ3027" t="str">
        <f>IFERROR(IF(L3027="","",VLOOKUP(L3027&amp;I3027,Продукция!A:K,11,0)),"обратитесь к админ справочника")</f>
        <v>согласно рекомендациям производителя теста</v>
      </c>
      <c r="AR3027" s="11" t="s">
        <v>4823</v>
      </c>
      <c r="AS3027" t="str">
        <f>IFERROR(IF(L3027="","",VLOOKUP(L3027&amp;I3027,Продукция!A:J,10,0)),"обратитесь к админ справочника")</f>
        <v>инструкция тест- ситема Биочек СК -126</v>
      </c>
      <c r="AT3027" s="11" t="s">
        <v>4823</v>
      </c>
      <c r="AU3027" s="11" t="s">
        <v>4823</v>
      </c>
      <c r="AV3027" s="11" t="s">
        <v>2673</v>
      </c>
      <c r="AW3027" s="11" t="s">
        <v>4824</v>
      </c>
      <c r="AX3027" s="11" t="s">
        <v>565</v>
      </c>
      <c r="AY3027" s="11" t="s">
        <v>1258</v>
      </c>
      <c r="AZ3027" s="11">
        <v>155</v>
      </c>
      <c r="BA3027" s="11">
        <v>41</v>
      </c>
      <c r="BC3027" s="11" t="s">
        <v>5296</v>
      </c>
    </row>
    <row r="3028" spans="1:55" x14ac:dyDescent="0.25">
      <c r="A3028" t="str">
        <f t="shared" si="53"/>
        <v xml:space="preserve">С/961CAV (BioChek) анемия уровень антител </v>
      </c>
      <c r="B3028" t="str">
        <f>IF(E3028="","",INDEX(Лаборатории!A:A,MATCH('Производственный контроль'!E3028,Лаборатории!B:B,0)))</f>
        <v xml:space="preserve">КУРИНОЕ ЦАРСТВО АО </v>
      </c>
      <c r="C3028" t="str">
        <f>IF(E3028="","",VLOOKUP(E3028,Лаборатории!B:D,3,0))</f>
        <v>U377_CHL</v>
      </c>
      <c r="D3028" s="12">
        <v>45803</v>
      </c>
      <c r="E3028" s="150" t="s">
        <v>793</v>
      </c>
      <c r="F3028" s="11" t="s">
        <v>544</v>
      </c>
      <c r="G3028" s="11" t="s">
        <v>565</v>
      </c>
      <c r="H3028" s="11" t="s">
        <v>262</v>
      </c>
      <c r="I3028" s="11" t="s">
        <v>3412</v>
      </c>
      <c r="J3028" t="str">
        <f>IF(L3028="","",VLOOKUP(L3028,Продукция!B:D,3,0))</f>
        <v>Биологический_материал</v>
      </c>
      <c r="K3028" t="str">
        <f>IF(L3028="","",VLOOKUP(L3028,Продукция!B:C,2,0))</f>
        <v>Сыворотка крови</v>
      </c>
      <c r="L3028" s="155" t="s">
        <v>302</v>
      </c>
      <c r="M3028">
        <f>IF(L3028="","",VLOOKUP(L3028,Продукция!B:L,11,0))</f>
        <v>0</v>
      </c>
      <c r="N3028" s="150" t="s">
        <v>873</v>
      </c>
      <c r="P3028" s="150" t="s">
        <v>340</v>
      </c>
      <c r="Q3028" s="150" t="s">
        <v>854</v>
      </c>
      <c r="R3028" s="153" t="s">
        <v>5088</v>
      </c>
      <c r="S3028" s="11">
        <v>18</v>
      </c>
      <c r="T3028" s="11" t="s">
        <v>5295</v>
      </c>
      <c r="V3028" s="14">
        <v>45802</v>
      </c>
      <c r="Z3028" s="162" t="s">
        <v>4823</v>
      </c>
      <c r="AA3028" s="15">
        <v>0.49652777777777773</v>
      </c>
      <c r="AB3028" t="str">
        <f>IF(L3028="","",VLOOKUP(L3028&amp;I3028,Продукция!A:I,9,0))</f>
        <v>рекомендация производителя набора</v>
      </c>
      <c r="AC3028" s="14">
        <v>45806</v>
      </c>
      <c r="AD3028" s="11" t="s">
        <v>2673</v>
      </c>
      <c r="AE3028" s="11" t="s">
        <v>4823</v>
      </c>
      <c r="AF3028" t="str">
        <f>IF(AD3028="","",VLOOKUP(AD3028,'Сотрудники и ссылки'!A:B,2,0))</f>
        <v>Серолог</v>
      </c>
      <c r="AG3028">
        <f>IF(AD3028="","",VLOOKUP(AD3028,'Сотрудники и ссылки'!A:C,3,0))</f>
        <v>20001771</v>
      </c>
      <c r="AH3028" s="11" t="s">
        <v>2673</v>
      </c>
      <c r="AI3028" t="str">
        <f>IF(AH3028="","",VLOOKUP(AH3028,'Сотрудники и ссылки'!A:B,2,0))</f>
        <v>Серолог</v>
      </c>
      <c r="AJ3028">
        <f>IF(AH3028="","",VLOOKUP(AH3028,'Сотрудники и ссылки'!A:C,3,0))</f>
        <v>20001771</v>
      </c>
      <c r="AK3028" s="14">
        <v>45806</v>
      </c>
      <c r="AL3028" s="2">
        <f>IF(AK3028="","",AK3028+VLOOKUP(I3028,'Вид исследования'!B:E,4,0))</f>
        <v>45807</v>
      </c>
      <c r="AM3028" s="2">
        <f>IF(AK3028="","",AK3028+VLOOKUP(I3028,'Вид исследования'!B:F,5,0))</f>
        <v>45807</v>
      </c>
      <c r="AN3028" s="14">
        <v>45806</v>
      </c>
      <c r="AP3028" s="11" t="s">
        <v>189</v>
      </c>
      <c r="AQ3028" t="str">
        <f>IFERROR(IF(L3028="","",VLOOKUP(L3028&amp;I3028,Продукция!A:K,11,0)),"обратитесь к админ справочника")</f>
        <v>согласно рекомендациям производителя теста</v>
      </c>
      <c r="AR3028" s="11" t="s">
        <v>4823</v>
      </c>
      <c r="AS3028" t="str">
        <f>IFERROR(IF(L3028="","",VLOOKUP(L3028&amp;I3028,Продукция!A:J,10,0)),"обратитесь к админ справочника")</f>
        <v>инструкция тест- ситема Биочек СК -126</v>
      </c>
      <c r="AT3028" s="11" t="s">
        <v>4823</v>
      </c>
      <c r="AU3028" s="11" t="s">
        <v>4823</v>
      </c>
      <c r="AV3028" s="11" t="s">
        <v>2673</v>
      </c>
      <c r="AW3028" s="11" t="s">
        <v>4824</v>
      </c>
      <c r="AX3028" s="11" t="s">
        <v>565</v>
      </c>
      <c r="AY3028" s="11" t="s">
        <v>1275</v>
      </c>
      <c r="AZ3028" s="11">
        <v>155</v>
      </c>
      <c r="BA3028" s="11">
        <v>41</v>
      </c>
      <c r="BC3028" s="11" t="s">
        <v>5296</v>
      </c>
    </row>
    <row r="3029" spans="1:55" x14ac:dyDescent="0.25">
      <c r="A3029" t="str">
        <f t="shared" si="53"/>
        <v>С/961ORT (BioChek) орнитобактерии уровень антител</v>
      </c>
      <c r="B3029" t="str">
        <f>IF(E3029="","",INDEX(Лаборатории!A:A,MATCH('Производственный контроль'!E3029,Лаборатории!B:B,0)))</f>
        <v xml:space="preserve">КУРИНОЕ ЦАРСТВО АО </v>
      </c>
      <c r="C3029" t="str">
        <f>IF(E3029="","",VLOOKUP(E3029,Лаборатории!B:D,3,0))</f>
        <v>U377_CHL</v>
      </c>
      <c r="D3029" s="12">
        <v>45803</v>
      </c>
      <c r="E3029" s="150" t="s">
        <v>793</v>
      </c>
      <c r="F3029" s="11" t="s">
        <v>544</v>
      </c>
      <c r="G3029" s="11" t="s">
        <v>565</v>
      </c>
      <c r="H3029" s="11" t="s">
        <v>262</v>
      </c>
      <c r="I3029" s="11" t="s">
        <v>3425</v>
      </c>
      <c r="J3029" t="str">
        <f>IF(L3029="","",VLOOKUP(L3029,Продукция!B:D,3,0))</f>
        <v>Биологический_материал</v>
      </c>
      <c r="K3029" t="str">
        <f>IF(L3029="","",VLOOKUP(L3029,Продукция!B:C,2,0))</f>
        <v>Сыворотка крови</v>
      </c>
      <c r="L3029" s="155" t="s">
        <v>302</v>
      </c>
      <c r="M3029">
        <f>IF(L3029="","",VLOOKUP(L3029,Продукция!B:L,11,0))</f>
        <v>0</v>
      </c>
      <c r="N3029" s="150" t="s">
        <v>873</v>
      </c>
      <c r="P3029" s="150" t="s">
        <v>340</v>
      </c>
      <c r="Q3029" s="150" t="s">
        <v>854</v>
      </c>
      <c r="R3029" s="153" t="s">
        <v>5091</v>
      </c>
      <c r="S3029" s="11">
        <v>18</v>
      </c>
      <c r="T3029" s="11" t="s">
        <v>5295</v>
      </c>
      <c r="V3029" s="14">
        <v>45801</v>
      </c>
      <c r="Z3029" s="162" t="s">
        <v>4823</v>
      </c>
      <c r="AA3029" s="15">
        <v>0.49652777777777773</v>
      </c>
      <c r="AB3029" t="str">
        <f>IF(L3029="","",VLOOKUP(L3029&amp;I3029,Продукция!A:I,9,0))</f>
        <v>рекомендация производителя набора</v>
      </c>
      <c r="AC3029" s="14">
        <v>45805</v>
      </c>
      <c r="AD3029" s="11" t="s">
        <v>2676</v>
      </c>
      <c r="AE3029" s="11" t="s">
        <v>4823</v>
      </c>
      <c r="AF3029" t="str">
        <f>IF(AD3029="","",VLOOKUP(AD3029,'Сотрудники и ссылки'!A:B,2,0))</f>
        <v>Серолог</v>
      </c>
      <c r="AG3029">
        <f>IF(AD3029="","",VLOOKUP(AD3029,'Сотрудники и ссылки'!A:C,3,0))</f>
        <v>20007746</v>
      </c>
      <c r="AH3029" s="11" t="s">
        <v>2676</v>
      </c>
      <c r="AI3029" t="str">
        <f>IF(AH3029="","",VLOOKUP(AH3029,'Сотрудники и ссылки'!A:B,2,0))</f>
        <v>Серолог</v>
      </c>
      <c r="AJ3029">
        <f>IF(AH3029="","",VLOOKUP(AH3029,'Сотрудники и ссылки'!A:C,3,0))</f>
        <v>20007746</v>
      </c>
      <c r="AK3029" s="14">
        <v>45805</v>
      </c>
      <c r="AL3029" s="2">
        <f>IF(AK3029="","",AK3029+VLOOKUP(I3029,'Вид исследования'!B:E,4,0))</f>
        <v>45806</v>
      </c>
      <c r="AM3029" s="2">
        <f>IF(AK3029="","",AK3029+VLOOKUP(I3029,'Вид исследования'!B:F,5,0))</f>
        <v>45806</v>
      </c>
      <c r="AN3029" s="14">
        <v>45805</v>
      </c>
      <c r="AP3029" s="11" t="s">
        <v>189</v>
      </c>
      <c r="AQ3029" t="str">
        <f>IFERROR(IF(L3029="","",VLOOKUP(L3029&amp;I3029,Продукция!A:K,11,0)),"обратитесь к админ справочника")</f>
        <v>согласно рекомендациям производителя теста</v>
      </c>
      <c r="AR3029" s="11" t="s">
        <v>4823</v>
      </c>
      <c r="AS3029" t="str">
        <f>IFERROR(IF(L3029="","",VLOOKUP(L3029&amp;I3029,Продукция!A:J,10,0)),"обратитесь к админ справочника")</f>
        <v>инструкция тест- ситема Биочек СК-108</v>
      </c>
      <c r="AT3029" s="11" t="s">
        <v>4823</v>
      </c>
      <c r="AU3029" s="11" t="s">
        <v>4823</v>
      </c>
      <c r="AV3029" s="11" t="s">
        <v>2676</v>
      </c>
      <c r="AW3029" s="11" t="s">
        <v>4824</v>
      </c>
      <c r="AX3029" s="11" t="s">
        <v>565</v>
      </c>
      <c r="AY3029" s="11" t="s">
        <v>1255</v>
      </c>
      <c r="AZ3029" s="11">
        <v>155</v>
      </c>
      <c r="BA3029" s="11">
        <v>41</v>
      </c>
      <c r="BC3029" s="11" t="s">
        <v>5296</v>
      </c>
    </row>
    <row r="3030" spans="1:55" x14ac:dyDescent="0.25">
      <c r="A3030" t="str">
        <f t="shared" si="53"/>
        <v>С/961ORT (BioChek) орнитобактерии уровень антител</v>
      </c>
      <c r="B3030" t="str">
        <f>IF(E3030="","",INDEX(Лаборатории!A:A,MATCH('Производственный контроль'!E3030,Лаборатории!B:B,0)))</f>
        <v xml:space="preserve">КУРИНОЕ ЦАРСТВО АО </v>
      </c>
      <c r="C3030" t="str">
        <f>IF(E3030="","",VLOOKUP(E3030,Лаборатории!B:D,3,0))</f>
        <v>U377_CHL</v>
      </c>
      <c r="D3030" s="12">
        <v>45803</v>
      </c>
      <c r="E3030" s="150" t="s">
        <v>793</v>
      </c>
      <c r="F3030" s="11" t="s">
        <v>544</v>
      </c>
      <c r="G3030" s="11" t="s">
        <v>565</v>
      </c>
      <c r="H3030" s="11" t="s">
        <v>262</v>
      </c>
      <c r="I3030" s="11" t="s">
        <v>3425</v>
      </c>
      <c r="J3030" t="str">
        <f>IF(L3030="","",VLOOKUP(L3030,Продукция!B:D,3,0))</f>
        <v>Биологический_материал</v>
      </c>
      <c r="K3030" t="str">
        <f>IF(L3030="","",VLOOKUP(L3030,Продукция!B:C,2,0))</f>
        <v>Сыворотка крови</v>
      </c>
      <c r="L3030" s="155" t="s">
        <v>302</v>
      </c>
      <c r="M3030">
        <f>IF(L3030="","",VLOOKUP(L3030,Продукция!B:L,11,0))</f>
        <v>0</v>
      </c>
      <c r="N3030" s="150" t="s">
        <v>873</v>
      </c>
      <c r="P3030" s="150" t="s">
        <v>340</v>
      </c>
      <c r="Q3030" s="150" t="s">
        <v>854</v>
      </c>
      <c r="R3030" s="153" t="s">
        <v>5092</v>
      </c>
      <c r="S3030" s="11">
        <v>18</v>
      </c>
      <c r="T3030" s="11" t="s">
        <v>5295</v>
      </c>
      <c r="V3030" s="14">
        <v>45798</v>
      </c>
      <c r="Z3030" s="162" t="s">
        <v>4823</v>
      </c>
      <c r="AA3030" s="15">
        <v>0.49652777777777773</v>
      </c>
      <c r="AB3030" t="str">
        <f>IF(L3030="","",VLOOKUP(L3030&amp;I3030,Продукция!A:I,9,0))</f>
        <v>рекомендация производителя набора</v>
      </c>
      <c r="AC3030" s="14">
        <v>45806</v>
      </c>
      <c r="AD3030" s="11" t="s">
        <v>2676</v>
      </c>
      <c r="AE3030" s="11" t="s">
        <v>4823</v>
      </c>
      <c r="AF3030" t="str">
        <f>IF(AD3030="","",VLOOKUP(AD3030,'Сотрудники и ссылки'!A:B,2,0))</f>
        <v>Серолог</v>
      </c>
      <c r="AG3030">
        <f>IF(AD3030="","",VLOOKUP(AD3030,'Сотрудники и ссылки'!A:C,3,0))</f>
        <v>20007746</v>
      </c>
      <c r="AH3030" s="11" t="s">
        <v>2676</v>
      </c>
      <c r="AI3030" t="str">
        <f>IF(AH3030="","",VLOOKUP(AH3030,'Сотрудники и ссылки'!A:B,2,0))</f>
        <v>Серолог</v>
      </c>
      <c r="AJ3030">
        <f>IF(AH3030="","",VLOOKUP(AH3030,'Сотрудники и ссылки'!A:C,3,0))</f>
        <v>20007746</v>
      </c>
      <c r="AK3030" s="14">
        <v>45806</v>
      </c>
      <c r="AL3030" s="2">
        <f>IF(AK3030="","",AK3030+VLOOKUP(I3030,'Вид исследования'!B:E,4,0))</f>
        <v>45807</v>
      </c>
      <c r="AM3030" s="2">
        <f>IF(AK3030="","",AK3030+VLOOKUP(I3030,'Вид исследования'!B:F,5,0))</f>
        <v>45807</v>
      </c>
      <c r="AN3030" s="14">
        <v>45806</v>
      </c>
      <c r="AP3030" s="11" t="s">
        <v>189</v>
      </c>
      <c r="AQ3030" t="str">
        <f>IFERROR(IF(L3030="","",VLOOKUP(L3030&amp;I3030,Продукция!A:K,11,0)),"обратитесь к админ справочника")</f>
        <v>согласно рекомендациям производителя теста</v>
      </c>
      <c r="AR3030" s="11" t="s">
        <v>4823</v>
      </c>
      <c r="AS3030" t="str">
        <f>IFERROR(IF(L3030="","",VLOOKUP(L3030&amp;I3030,Продукция!A:J,10,0)),"обратитесь к админ справочника")</f>
        <v>инструкция тест- ситема Биочек СК-108</v>
      </c>
      <c r="AT3030" s="11" t="s">
        <v>4823</v>
      </c>
      <c r="AU3030" s="11" t="s">
        <v>4823</v>
      </c>
      <c r="AV3030" s="11" t="s">
        <v>2676</v>
      </c>
      <c r="AW3030" s="11" t="s">
        <v>4824</v>
      </c>
      <c r="AX3030" s="11" t="s">
        <v>565</v>
      </c>
      <c r="AY3030" s="11" t="s">
        <v>1257</v>
      </c>
      <c r="AZ3030" s="11">
        <v>155</v>
      </c>
      <c r="BA3030" s="11">
        <v>38</v>
      </c>
      <c r="BC3030" s="11" t="s">
        <v>5296</v>
      </c>
    </row>
    <row r="3031" spans="1:55" x14ac:dyDescent="0.25">
      <c r="A3031" t="str">
        <f t="shared" si="53"/>
        <v>С/961ORT (BioChek) орнитобактерии уровень антител</v>
      </c>
      <c r="B3031" t="str">
        <f>IF(E3031="","",INDEX(Лаборатории!A:A,MATCH('Производственный контроль'!E3031,Лаборатории!B:B,0)))</f>
        <v xml:space="preserve">КУРИНОЕ ЦАРСТВО АО </v>
      </c>
      <c r="C3031" t="str">
        <f>IF(E3031="","",VLOOKUP(E3031,Лаборатории!B:D,3,0))</f>
        <v>U377_CHL</v>
      </c>
      <c r="D3031" s="12">
        <v>45803</v>
      </c>
      <c r="E3031" s="150" t="s">
        <v>793</v>
      </c>
      <c r="F3031" s="11" t="s">
        <v>544</v>
      </c>
      <c r="G3031" s="11" t="s">
        <v>565</v>
      </c>
      <c r="H3031" s="11" t="s">
        <v>262</v>
      </c>
      <c r="I3031" s="11" t="s">
        <v>3425</v>
      </c>
      <c r="J3031" t="str">
        <f>IF(L3031="","",VLOOKUP(L3031,Продукция!B:D,3,0))</f>
        <v>Биологический_материал</v>
      </c>
      <c r="K3031" t="str">
        <f>IF(L3031="","",VLOOKUP(L3031,Продукция!B:C,2,0))</f>
        <v>Сыворотка крови</v>
      </c>
      <c r="L3031" s="155" t="s">
        <v>302</v>
      </c>
      <c r="M3031">
        <f>IF(L3031="","",VLOOKUP(L3031,Продукция!B:L,11,0))</f>
        <v>0</v>
      </c>
      <c r="N3031" s="150" t="s">
        <v>873</v>
      </c>
      <c r="P3031" s="150" t="s">
        <v>340</v>
      </c>
      <c r="Q3031" s="150" t="s">
        <v>854</v>
      </c>
      <c r="R3031" s="153" t="s">
        <v>5093</v>
      </c>
      <c r="S3031" s="11">
        <v>18</v>
      </c>
      <c r="T3031" s="11" t="s">
        <v>5295</v>
      </c>
      <c r="V3031" s="14">
        <v>45802</v>
      </c>
      <c r="Z3031" s="162" t="s">
        <v>4823</v>
      </c>
      <c r="AA3031" s="15">
        <v>0.49652777777777773</v>
      </c>
      <c r="AB3031" t="str">
        <f>IF(L3031="","",VLOOKUP(L3031&amp;I3031,Продукция!A:I,9,0))</f>
        <v>рекомендация производителя набора</v>
      </c>
      <c r="AC3031" s="14">
        <v>45806</v>
      </c>
      <c r="AD3031" s="11" t="s">
        <v>2676</v>
      </c>
      <c r="AE3031" s="11" t="s">
        <v>4823</v>
      </c>
      <c r="AF3031" t="str">
        <f>IF(AD3031="","",VLOOKUP(AD3031,'Сотрудники и ссылки'!A:B,2,0))</f>
        <v>Серолог</v>
      </c>
      <c r="AG3031">
        <f>IF(AD3031="","",VLOOKUP(AD3031,'Сотрудники и ссылки'!A:C,3,0))</f>
        <v>20007746</v>
      </c>
      <c r="AH3031" s="11" t="s">
        <v>2676</v>
      </c>
      <c r="AI3031" t="str">
        <f>IF(AH3031="","",VLOOKUP(AH3031,'Сотрудники и ссылки'!A:B,2,0))</f>
        <v>Серолог</v>
      </c>
      <c r="AJ3031">
        <f>IF(AH3031="","",VLOOKUP(AH3031,'Сотрудники и ссылки'!A:C,3,0))</f>
        <v>20007746</v>
      </c>
      <c r="AK3031" s="14">
        <v>45806</v>
      </c>
      <c r="AL3031" s="2">
        <f>IF(AK3031="","",AK3031+VLOOKUP(I3031,'Вид исследования'!B:E,4,0))</f>
        <v>45807</v>
      </c>
      <c r="AM3031" s="2">
        <f>IF(AK3031="","",AK3031+VLOOKUP(I3031,'Вид исследования'!B:F,5,0))</f>
        <v>45807</v>
      </c>
      <c r="AN3031" s="14">
        <v>45806</v>
      </c>
      <c r="AP3031" s="11" t="s">
        <v>189</v>
      </c>
      <c r="AQ3031" t="str">
        <f>IFERROR(IF(L3031="","",VLOOKUP(L3031&amp;I3031,Продукция!A:K,11,0)),"обратитесь к админ справочника")</f>
        <v>согласно рекомендациям производителя теста</v>
      </c>
      <c r="AR3031" s="11" t="s">
        <v>4823</v>
      </c>
      <c r="AS3031" t="str">
        <f>IFERROR(IF(L3031="","",VLOOKUP(L3031&amp;I3031,Продукция!A:J,10,0)),"обратитесь к админ справочника")</f>
        <v>инструкция тест- ситема Биочек СК-108</v>
      </c>
      <c r="AT3031" s="11" t="s">
        <v>4823</v>
      </c>
      <c r="AU3031" s="11" t="s">
        <v>4823</v>
      </c>
      <c r="AV3031" s="11" t="s">
        <v>2676</v>
      </c>
      <c r="AW3031" s="11" t="s">
        <v>4824</v>
      </c>
      <c r="AX3031" s="11" t="s">
        <v>565</v>
      </c>
      <c r="AY3031" s="11" t="s">
        <v>1258</v>
      </c>
      <c r="AZ3031" s="11">
        <v>155</v>
      </c>
      <c r="BA3031" s="11">
        <v>41</v>
      </c>
      <c r="BC3031" s="11" t="s">
        <v>5296</v>
      </c>
    </row>
    <row r="3032" spans="1:55" x14ac:dyDescent="0.25">
      <c r="A3032" t="str">
        <f t="shared" si="53"/>
        <v>С/961ORT (BioChek) орнитобактерии уровень антител</v>
      </c>
      <c r="B3032" t="str">
        <f>IF(E3032="","",INDEX(Лаборатории!A:A,MATCH('Производственный контроль'!E3032,Лаборатории!B:B,0)))</f>
        <v xml:space="preserve">КУРИНОЕ ЦАРСТВО АО </v>
      </c>
      <c r="C3032" t="str">
        <f>IF(E3032="","",VLOOKUP(E3032,Лаборатории!B:D,3,0))</f>
        <v>U377_CHL</v>
      </c>
      <c r="D3032" s="12">
        <v>45803</v>
      </c>
      <c r="E3032" s="150" t="s">
        <v>793</v>
      </c>
      <c r="F3032" s="11" t="s">
        <v>544</v>
      </c>
      <c r="G3032" s="11" t="s">
        <v>565</v>
      </c>
      <c r="H3032" s="11" t="s">
        <v>262</v>
      </c>
      <c r="I3032" s="11" t="s">
        <v>3425</v>
      </c>
      <c r="J3032" t="str">
        <f>IF(L3032="","",VLOOKUP(L3032,Продукция!B:D,3,0))</f>
        <v>Биологический_материал</v>
      </c>
      <c r="K3032" t="str">
        <f>IF(L3032="","",VLOOKUP(L3032,Продукция!B:C,2,0))</f>
        <v>Сыворотка крови</v>
      </c>
      <c r="L3032" s="155" t="s">
        <v>302</v>
      </c>
      <c r="M3032">
        <f>IF(L3032="","",VLOOKUP(L3032,Продукция!B:L,11,0))</f>
        <v>0</v>
      </c>
      <c r="N3032" s="150" t="s">
        <v>873</v>
      </c>
      <c r="P3032" s="150" t="s">
        <v>340</v>
      </c>
      <c r="Q3032" s="150" t="s">
        <v>854</v>
      </c>
      <c r="R3032" s="153" t="s">
        <v>5088</v>
      </c>
      <c r="S3032" s="11">
        <v>18</v>
      </c>
      <c r="T3032" s="11" t="s">
        <v>5295</v>
      </c>
      <c r="V3032" s="14">
        <v>45802</v>
      </c>
      <c r="Z3032" s="162" t="s">
        <v>4823</v>
      </c>
      <c r="AA3032" s="15">
        <v>0.49652777777777773</v>
      </c>
      <c r="AB3032" t="str">
        <f>IF(L3032="","",VLOOKUP(L3032&amp;I3032,Продукция!A:I,9,0))</f>
        <v>рекомендация производителя набора</v>
      </c>
      <c r="AC3032" s="14">
        <v>45806</v>
      </c>
      <c r="AD3032" s="11" t="s">
        <v>2676</v>
      </c>
      <c r="AE3032" s="11" t="s">
        <v>4823</v>
      </c>
      <c r="AF3032" t="str">
        <f>IF(AD3032="","",VLOOKUP(AD3032,'Сотрудники и ссылки'!A:B,2,0))</f>
        <v>Серолог</v>
      </c>
      <c r="AG3032">
        <f>IF(AD3032="","",VLOOKUP(AD3032,'Сотрудники и ссылки'!A:C,3,0))</f>
        <v>20007746</v>
      </c>
      <c r="AH3032" s="11" t="s">
        <v>2676</v>
      </c>
      <c r="AI3032" t="str">
        <f>IF(AH3032="","",VLOOKUP(AH3032,'Сотрудники и ссылки'!A:B,2,0))</f>
        <v>Серолог</v>
      </c>
      <c r="AJ3032">
        <f>IF(AH3032="","",VLOOKUP(AH3032,'Сотрудники и ссылки'!A:C,3,0))</f>
        <v>20007746</v>
      </c>
      <c r="AK3032" s="14">
        <v>45806</v>
      </c>
      <c r="AL3032" s="2">
        <f>IF(AK3032="","",AK3032+VLOOKUP(I3032,'Вид исследования'!B:E,4,0))</f>
        <v>45807</v>
      </c>
      <c r="AM3032" s="2">
        <f>IF(AK3032="","",AK3032+VLOOKUP(I3032,'Вид исследования'!B:F,5,0))</f>
        <v>45807</v>
      </c>
      <c r="AN3032" s="14">
        <v>45806</v>
      </c>
      <c r="AP3032" s="11" t="s">
        <v>189</v>
      </c>
      <c r="AQ3032" t="str">
        <f>IFERROR(IF(L3032="","",VLOOKUP(L3032&amp;I3032,Продукция!A:K,11,0)),"обратитесь к админ справочника")</f>
        <v>согласно рекомендациям производителя теста</v>
      </c>
      <c r="AR3032" s="11" t="s">
        <v>4823</v>
      </c>
      <c r="AS3032" t="str">
        <f>IFERROR(IF(L3032="","",VLOOKUP(L3032&amp;I3032,Продукция!A:J,10,0)),"обратитесь к админ справочника")</f>
        <v>инструкция тест- ситема Биочек СК-108</v>
      </c>
      <c r="AT3032" s="11" t="s">
        <v>4823</v>
      </c>
      <c r="AU3032" s="11" t="s">
        <v>4823</v>
      </c>
      <c r="AV3032" s="11" t="s">
        <v>2676</v>
      </c>
      <c r="AW3032" s="11" t="s">
        <v>4824</v>
      </c>
      <c r="AX3032" s="11" t="s">
        <v>565</v>
      </c>
      <c r="AY3032" s="11" t="s">
        <v>1275</v>
      </c>
      <c r="AZ3032" s="11">
        <v>155</v>
      </c>
      <c r="BA3032" s="11">
        <v>41</v>
      </c>
      <c r="BC3032" s="11" t="s">
        <v>5296</v>
      </c>
    </row>
    <row r="3033" spans="1:55" x14ac:dyDescent="0.25">
      <c r="A3033" t="str">
        <f t="shared" si="53"/>
        <v>С/961MG (BioChek) микоплазма галлисептикум уровень антител</v>
      </c>
      <c r="B3033" t="str">
        <f>IF(E3033="","",INDEX(Лаборатории!A:A,MATCH('Производственный контроль'!E3033,Лаборатории!B:B,0)))</f>
        <v xml:space="preserve">КУРИНОЕ ЦАРСТВО АО </v>
      </c>
      <c r="C3033" t="str">
        <f>IF(E3033="","",VLOOKUP(E3033,Лаборатории!B:D,3,0))</f>
        <v>U377_CHL</v>
      </c>
      <c r="D3033" s="12">
        <v>45803</v>
      </c>
      <c r="E3033" s="150" t="s">
        <v>793</v>
      </c>
      <c r="F3033" s="11" t="s">
        <v>544</v>
      </c>
      <c r="G3033" s="11" t="s">
        <v>565</v>
      </c>
      <c r="H3033" s="11" t="s">
        <v>262</v>
      </c>
      <c r="I3033" s="11" t="s">
        <v>3422</v>
      </c>
      <c r="J3033" t="str">
        <f>IF(L3033="","",VLOOKUP(L3033,Продукция!B:D,3,0))</f>
        <v>Биологический_материал</v>
      </c>
      <c r="K3033" t="str">
        <f>IF(L3033="","",VLOOKUP(L3033,Продукция!B:C,2,0))</f>
        <v>Сыворотка крови</v>
      </c>
      <c r="L3033" s="155" t="s">
        <v>302</v>
      </c>
      <c r="M3033">
        <f>IF(L3033="","",VLOOKUP(L3033,Продукция!B:L,11,0))</f>
        <v>0</v>
      </c>
      <c r="N3033" s="150" t="s">
        <v>873</v>
      </c>
      <c r="P3033" s="150" t="s">
        <v>340</v>
      </c>
      <c r="Q3033" s="150" t="s">
        <v>854</v>
      </c>
      <c r="R3033" s="153" t="s">
        <v>5091</v>
      </c>
      <c r="S3033" s="11">
        <v>18</v>
      </c>
      <c r="T3033" s="11" t="s">
        <v>5295</v>
      </c>
      <c r="V3033" s="14">
        <v>45801</v>
      </c>
      <c r="Z3033" s="162" t="s">
        <v>4823</v>
      </c>
      <c r="AA3033" s="15">
        <v>0.49652777777777773</v>
      </c>
      <c r="AB3033" t="str">
        <f>IF(L3033="","",VLOOKUP(L3033&amp;I3033,Продукция!A:I,9,0))</f>
        <v>рекомендация производителя набора</v>
      </c>
      <c r="AC3033" s="14">
        <v>45805</v>
      </c>
      <c r="AD3033" s="11" t="s">
        <v>2673</v>
      </c>
      <c r="AE3033" s="11" t="s">
        <v>4823</v>
      </c>
      <c r="AF3033" t="str">
        <f>IF(AD3033="","",VLOOKUP(AD3033,'Сотрудники и ссылки'!A:B,2,0))</f>
        <v>Серолог</v>
      </c>
      <c r="AG3033">
        <f>IF(AD3033="","",VLOOKUP(AD3033,'Сотрудники и ссылки'!A:C,3,0))</f>
        <v>20001771</v>
      </c>
      <c r="AH3033" s="11" t="s">
        <v>2673</v>
      </c>
      <c r="AI3033" t="str">
        <f>IF(AH3033="","",VLOOKUP(AH3033,'Сотрудники и ссылки'!A:B,2,0))</f>
        <v>Серолог</v>
      </c>
      <c r="AJ3033">
        <f>IF(AH3033="","",VLOOKUP(AH3033,'Сотрудники и ссылки'!A:C,3,0))</f>
        <v>20001771</v>
      </c>
      <c r="AK3033" s="14">
        <v>45805</v>
      </c>
      <c r="AL3033" s="2">
        <f>IF(AK3033="","",AK3033+VLOOKUP(I3033,'Вид исследования'!B:E,4,0))</f>
        <v>45806</v>
      </c>
      <c r="AM3033" s="2">
        <f>IF(AK3033="","",AK3033+VLOOKUP(I3033,'Вид исследования'!B:F,5,0))</f>
        <v>45806</v>
      </c>
      <c r="AN3033" s="14">
        <v>45805</v>
      </c>
      <c r="AP3033" s="11" t="s">
        <v>189</v>
      </c>
      <c r="AQ3033" t="str">
        <f>IFERROR(IF(L3033="","",VLOOKUP(L3033&amp;I3033,Продукция!A:K,11,0)),"обратитесь к админ справочника")</f>
        <v>согласно рекомендациям производителя теста</v>
      </c>
      <c r="AR3033" s="11" t="s">
        <v>4823</v>
      </c>
      <c r="AS3033" t="str">
        <f>IFERROR(IF(L3033="","",VLOOKUP(L3033&amp;I3033,Продукция!A:J,10,0)),"обратитесь к админ справочника")</f>
        <v>инструкция тест- ситема Биочек СК -114</v>
      </c>
      <c r="AT3033" s="11" t="s">
        <v>4823</v>
      </c>
      <c r="AU3033" s="11" t="s">
        <v>4823</v>
      </c>
      <c r="AV3033" s="11" t="s">
        <v>2673</v>
      </c>
      <c r="AW3033" s="11" t="s">
        <v>4824</v>
      </c>
      <c r="AX3033" s="11" t="s">
        <v>565</v>
      </c>
      <c r="AY3033" s="11" t="s">
        <v>1255</v>
      </c>
      <c r="AZ3033" s="11">
        <v>155</v>
      </c>
      <c r="BA3033" s="11">
        <v>41</v>
      </c>
      <c r="BC3033" s="11" t="s">
        <v>5296</v>
      </c>
    </row>
    <row r="3034" spans="1:55" x14ac:dyDescent="0.25">
      <c r="A3034" t="str">
        <f t="shared" si="53"/>
        <v>С/961MG (BioChek) микоплазма галлисептикум уровень антител</v>
      </c>
      <c r="B3034" t="str">
        <f>IF(E3034="","",INDEX(Лаборатории!A:A,MATCH('Производственный контроль'!E3034,Лаборатории!B:B,0)))</f>
        <v xml:space="preserve">КУРИНОЕ ЦАРСТВО АО </v>
      </c>
      <c r="C3034" t="str">
        <f>IF(E3034="","",VLOOKUP(E3034,Лаборатории!B:D,3,0))</f>
        <v>U377_CHL</v>
      </c>
      <c r="D3034" s="12">
        <v>45803</v>
      </c>
      <c r="E3034" s="150" t="s">
        <v>793</v>
      </c>
      <c r="F3034" s="11" t="s">
        <v>544</v>
      </c>
      <c r="G3034" s="11" t="s">
        <v>565</v>
      </c>
      <c r="H3034" s="11" t="s">
        <v>262</v>
      </c>
      <c r="I3034" s="11" t="s">
        <v>3422</v>
      </c>
      <c r="J3034" t="str">
        <f>IF(L3034="","",VLOOKUP(L3034,Продукция!B:D,3,0))</f>
        <v>Биологический_материал</v>
      </c>
      <c r="K3034" t="str">
        <f>IF(L3034="","",VLOOKUP(L3034,Продукция!B:C,2,0))</f>
        <v>Сыворотка крови</v>
      </c>
      <c r="L3034" s="155" t="s">
        <v>302</v>
      </c>
      <c r="M3034">
        <f>IF(L3034="","",VLOOKUP(L3034,Продукция!B:L,11,0))</f>
        <v>0</v>
      </c>
      <c r="N3034" s="150" t="s">
        <v>873</v>
      </c>
      <c r="P3034" s="150" t="s">
        <v>340</v>
      </c>
      <c r="Q3034" s="150" t="s">
        <v>854</v>
      </c>
      <c r="R3034" s="153" t="s">
        <v>5092</v>
      </c>
      <c r="S3034" s="11">
        <v>18</v>
      </c>
      <c r="T3034" s="11" t="s">
        <v>5295</v>
      </c>
      <c r="V3034" s="14">
        <v>45798</v>
      </c>
      <c r="Z3034" s="162" t="s">
        <v>4823</v>
      </c>
      <c r="AA3034" s="15">
        <v>0.49652777777777773</v>
      </c>
      <c r="AB3034" t="str">
        <f>IF(L3034="","",VLOOKUP(L3034&amp;I3034,Продукция!A:I,9,0))</f>
        <v>рекомендация производителя набора</v>
      </c>
      <c r="AC3034" s="14">
        <v>45806</v>
      </c>
      <c r="AD3034" s="11" t="s">
        <v>2673</v>
      </c>
      <c r="AE3034" s="11" t="s">
        <v>4823</v>
      </c>
      <c r="AF3034" t="str">
        <f>IF(AD3034="","",VLOOKUP(AD3034,'Сотрудники и ссылки'!A:B,2,0))</f>
        <v>Серолог</v>
      </c>
      <c r="AG3034">
        <f>IF(AD3034="","",VLOOKUP(AD3034,'Сотрудники и ссылки'!A:C,3,0))</f>
        <v>20001771</v>
      </c>
      <c r="AH3034" s="11" t="s">
        <v>2673</v>
      </c>
      <c r="AI3034" t="str">
        <f>IF(AH3034="","",VLOOKUP(AH3034,'Сотрудники и ссылки'!A:B,2,0))</f>
        <v>Серолог</v>
      </c>
      <c r="AJ3034">
        <f>IF(AH3034="","",VLOOKUP(AH3034,'Сотрудники и ссылки'!A:C,3,0))</f>
        <v>20001771</v>
      </c>
      <c r="AK3034" s="14">
        <v>45806</v>
      </c>
      <c r="AL3034" s="2">
        <f>IF(AK3034="","",AK3034+VLOOKUP(I3034,'Вид исследования'!B:E,4,0))</f>
        <v>45807</v>
      </c>
      <c r="AM3034" s="2">
        <f>IF(AK3034="","",AK3034+VLOOKUP(I3034,'Вид исследования'!B:F,5,0))</f>
        <v>45807</v>
      </c>
      <c r="AN3034" s="14">
        <v>45806</v>
      </c>
      <c r="AP3034" s="11" t="s">
        <v>189</v>
      </c>
      <c r="AQ3034" t="str">
        <f>IFERROR(IF(L3034="","",VLOOKUP(L3034&amp;I3034,Продукция!A:K,11,0)),"обратитесь к админ справочника")</f>
        <v>согласно рекомендациям производителя теста</v>
      </c>
      <c r="AR3034" s="11" t="s">
        <v>4823</v>
      </c>
      <c r="AS3034" t="str">
        <f>IFERROR(IF(L3034="","",VLOOKUP(L3034&amp;I3034,Продукция!A:J,10,0)),"обратитесь к админ справочника")</f>
        <v>инструкция тест- ситема Биочек СК -114</v>
      </c>
      <c r="AT3034" s="11" t="s">
        <v>4823</v>
      </c>
      <c r="AU3034" s="11" t="s">
        <v>4823</v>
      </c>
      <c r="AV3034" s="11" t="s">
        <v>2673</v>
      </c>
      <c r="AW3034" s="11" t="s">
        <v>4824</v>
      </c>
      <c r="AX3034" s="11" t="s">
        <v>565</v>
      </c>
      <c r="AY3034" s="11" t="s">
        <v>1257</v>
      </c>
      <c r="AZ3034" s="11">
        <v>155</v>
      </c>
      <c r="BA3034" s="11">
        <v>38</v>
      </c>
      <c r="BC3034" s="11" t="s">
        <v>5296</v>
      </c>
    </row>
    <row r="3035" spans="1:55" x14ac:dyDescent="0.25">
      <c r="A3035" t="str">
        <f t="shared" si="53"/>
        <v>С/961MG (BioChek) микоплазма галлисептикум уровень антител</v>
      </c>
      <c r="B3035" t="str">
        <f>IF(E3035="","",INDEX(Лаборатории!A:A,MATCH('Производственный контроль'!E3035,Лаборатории!B:B,0)))</f>
        <v xml:space="preserve">КУРИНОЕ ЦАРСТВО АО </v>
      </c>
      <c r="C3035" t="str">
        <f>IF(E3035="","",VLOOKUP(E3035,Лаборатории!B:D,3,0))</f>
        <v>U377_CHL</v>
      </c>
      <c r="D3035" s="12">
        <v>45803</v>
      </c>
      <c r="E3035" s="150" t="s">
        <v>793</v>
      </c>
      <c r="F3035" s="11" t="s">
        <v>544</v>
      </c>
      <c r="G3035" s="11" t="s">
        <v>565</v>
      </c>
      <c r="H3035" s="11" t="s">
        <v>262</v>
      </c>
      <c r="I3035" s="11" t="s">
        <v>3422</v>
      </c>
      <c r="J3035" t="str">
        <f>IF(L3035="","",VLOOKUP(L3035,Продукция!B:D,3,0))</f>
        <v>Биологический_материал</v>
      </c>
      <c r="K3035" t="str">
        <f>IF(L3035="","",VLOOKUP(L3035,Продукция!B:C,2,0))</f>
        <v>Сыворотка крови</v>
      </c>
      <c r="L3035" s="155" t="s">
        <v>302</v>
      </c>
      <c r="M3035">
        <f>IF(L3035="","",VLOOKUP(L3035,Продукция!B:L,11,0))</f>
        <v>0</v>
      </c>
      <c r="N3035" s="150" t="s">
        <v>873</v>
      </c>
      <c r="P3035" s="150" t="s">
        <v>340</v>
      </c>
      <c r="Q3035" s="150" t="s">
        <v>854</v>
      </c>
      <c r="R3035" s="153" t="s">
        <v>5093</v>
      </c>
      <c r="S3035" s="11">
        <v>18</v>
      </c>
      <c r="T3035" s="11" t="s">
        <v>5295</v>
      </c>
      <c r="V3035" s="14">
        <v>45802</v>
      </c>
      <c r="Z3035" s="162" t="s">
        <v>4823</v>
      </c>
      <c r="AA3035" s="15">
        <v>0.49652777777777773</v>
      </c>
      <c r="AB3035" t="str">
        <f>IF(L3035="","",VLOOKUP(L3035&amp;I3035,Продукция!A:I,9,0))</f>
        <v>рекомендация производителя набора</v>
      </c>
      <c r="AC3035" s="14">
        <v>45806</v>
      </c>
      <c r="AD3035" s="11" t="s">
        <v>2673</v>
      </c>
      <c r="AE3035" s="11" t="s">
        <v>4823</v>
      </c>
      <c r="AF3035" t="str">
        <f>IF(AD3035="","",VLOOKUP(AD3035,'Сотрудники и ссылки'!A:B,2,0))</f>
        <v>Серолог</v>
      </c>
      <c r="AG3035">
        <f>IF(AD3035="","",VLOOKUP(AD3035,'Сотрудники и ссылки'!A:C,3,0))</f>
        <v>20001771</v>
      </c>
      <c r="AH3035" s="11" t="s">
        <v>2673</v>
      </c>
      <c r="AI3035" t="str">
        <f>IF(AH3035="","",VLOOKUP(AH3035,'Сотрудники и ссылки'!A:B,2,0))</f>
        <v>Серолог</v>
      </c>
      <c r="AJ3035">
        <f>IF(AH3035="","",VLOOKUP(AH3035,'Сотрудники и ссылки'!A:C,3,0))</f>
        <v>20001771</v>
      </c>
      <c r="AK3035" s="14">
        <v>45806</v>
      </c>
      <c r="AL3035" s="2">
        <f>IF(AK3035="","",AK3035+VLOOKUP(I3035,'Вид исследования'!B:E,4,0))</f>
        <v>45807</v>
      </c>
      <c r="AM3035" s="2">
        <f>IF(AK3035="","",AK3035+VLOOKUP(I3035,'Вид исследования'!B:F,5,0))</f>
        <v>45807</v>
      </c>
      <c r="AN3035" s="14">
        <v>45806</v>
      </c>
      <c r="AP3035" s="11" t="s">
        <v>189</v>
      </c>
      <c r="AQ3035" t="str">
        <f>IFERROR(IF(L3035="","",VLOOKUP(L3035&amp;I3035,Продукция!A:K,11,0)),"обратитесь к админ справочника")</f>
        <v>согласно рекомендациям производителя теста</v>
      </c>
      <c r="AR3035" s="11" t="s">
        <v>4823</v>
      </c>
      <c r="AS3035" t="str">
        <f>IFERROR(IF(L3035="","",VLOOKUP(L3035&amp;I3035,Продукция!A:J,10,0)),"обратитесь к админ справочника")</f>
        <v>инструкция тест- ситема Биочек СК -114</v>
      </c>
      <c r="AT3035" s="11" t="s">
        <v>4823</v>
      </c>
      <c r="AU3035" s="11" t="s">
        <v>4823</v>
      </c>
      <c r="AV3035" s="11" t="s">
        <v>2673</v>
      </c>
      <c r="AW3035" s="11" t="s">
        <v>4824</v>
      </c>
      <c r="AX3035" s="11" t="s">
        <v>565</v>
      </c>
      <c r="AY3035" s="11" t="s">
        <v>1258</v>
      </c>
      <c r="AZ3035" s="11">
        <v>155</v>
      </c>
      <c r="BA3035" s="11">
        <v>41</v>
      </c>
      <c r="BC3035" s="11" t="s">
        <v>5296</v>
      </c>
    </row>
    <row r="3036" spans="1:55" x14ac:dyDescent="0.25">
      <c r="A3036" t="str">
        <f t="shared" si="53"/>
        <v>С/961MG (BioChek) микоплазма галлисептикум уровень антител</v>
      </c>
      <c r="B3036" t="str">
        <f>IF(E3036="","",INDEX(Лаборатории!A:A,MATCH('Производственный контроль'!E3036,Лаборатории!B:B,0)))</f>
        <v xml:space="preserve">КУРИНОЕ ЦАРСТВО АО </v>
      </c>
      <c r="C3036" t="str">
        <f>IF(E3036="","",VLOOKUP(E3036,Лаборатории!B:D,3,0))</f>
        <v>U377_CHL</v>
      </c>
      <c r="D3036" s="12">
        <v>45803</v>
      </c>
      <c r="E3036" s="150" t="s">
        <v>793</v>
      </c>
      <c r="F3036" s="11" t="s">
        <v>544</v>
      </c>
      <c r="G3036" s="11" t="s">
        <v>565</v>
      </c>
      <c r="H3036" s="11" t="s">
        <v>262</v>
      </c>
      <c r="I3036" s="11" t="s">
        <v>3422</v>
      </c>
      <c r="J3036" t="str">
        <f>IF(L3036="","",VLOOKUP(L3036,Продукция!B:D,3,0))</f>
        <v>Биологический_материал</v>
      </c>
      <c r="K3036" t="str">
        <f>IF(L3036="","",VLOOKUP(L3036,Продукция!B:C,2,0))</f>
        <v>Сыворотка крови</v>
      </c>
      <c r="L3036" s="155" t="s">
        <v>302</v>
      </c>
      <c r="M3036">
        <f>IF(L3036="","",VLOOKUP(L3036,Продукция!B:L,11,0))</f>
        <v>0</v>
      </c>
      <c r="N3036" s="150" t="s">
        <v>873</v>
      </c>
      <c r="P3036" s="150" t="s">
        <v>340</v>
      </c>
      <c r="Q3036" s="150" t="s">
        <v>854</v>
      </c>
      <c r="R3036" s="153" t="s">
        <v>5088</v>
      </c>
      <c r="S3036" s="11">
        <v>18</v>
      </c>
      <c r="T3036" s="11" t="s">
        <v>5295</v>
      </c>
      <c r="V3036" s="14">
        <v>45802</v>
      </c>
      <c r="Z3036" s="162" t="s">
        <v>4823</v>
      </c>
      <c r="AA3036" s="15">
        <v>0.49652777777777773</v>
      </c>
      <c r="AB3036" t="str">
        <f>IF(L3036="","",VLOOKUP(L3036&amp;I3036,Продукция!A:I,9,0))</f>
        <v>рекомендация производителя набора</v>
      </c>
      <c r="AC3036" s="14">
        <v>45806</v>
      </c>
      <c r="AD3036" s="11" t="s">
        <v>2673</v>
      </c>
      <c r="AE3036" s="11" t="s">
        <v>4823</v>
      </c>
      <c r="AF3036" t="str">
        <f>IF(AD3036="","",VLOOKUP(AD3036,'Сотрудники и ссылки'!A:B,2,0))</f>
        <v>Серолог</v>
      </c>
      <c r="AG3036">
        <f>IF(AD3036="","",VLOOKUP(AD3036,'Сотрудники и ссылки'!A:C,3,0))</f>
        <v>20001771</v>
      </c>
      <c r="AH3036" s="11" t="s">
        <v>2673</v>
      </c>
      <c r="AI3036" t="str">
        <f>IF(AH3036="","",VLOOKUP(AH3036,'Сотрудники и ссылки'!A:B,2,0))</f>
        <v>Серолог</v>
      </c>
      <c r="AJ3036">
        <f>IF(AH3036="","",VLOOKUP(AH3036,'Сотрудники и ссылки'!A:C,3,0))</f>
        <v>20001771</v>
      </c>
      <c r="AK3036" s="14">
        <v>45806</v>
      </c>
      <c r="AL3036" s="2">
        <f>IF(AK3036="","",AK3036+VLOOKUP(I3036,'Вид исследования'!B:E,4,0))</f>
        <v>45807</v>
      </c>
      <c r="AM3036" s="2">
        <f>IF(AK3036="","",AK3036+VLOOKUP(I3036,'Вид исследования'!B:F,5,0))</f>
        <v>45807</v>
      </c>
      <c r="AN3036" s="14">
        <v>45806</v>
      </c>
      <c r="AP3036" s="11" t="s">
        <v>189</v>
      </c>
      <c r="AQ3036" t="str">
        <f>IFERROR(IF(L3036="","",VLOOKUP(L3036&amp;I3036,Продукция!A:K,11,0)),"обратитесь к админ справочника")</f>
        <v>согласно рекомендациям производителя теста</v>
      </c>
      <c r="AR3036" s="11" t="s">
        <v>4823</v>
      </c>
      <c r="AS3036" t="str">
        <f>IFERROR(IF(L3036="","",VLOOKUP(L3036&amp;I3036,Продукция!A:J,10,0)),"обратитесь к админ справочника")</f>
        <v>инструкция тест- ситема Биочек СК -114</v>
      </c>
      <c r="AT3036" s="11" t="s">
        <v>4823</v>
      </c>
      <c r="AU3036" s="11" t="s">
        <v>4823</v>
      </c>
      <c r="AV3036" s="11" t="s">
        <v>2673</v>
      </c>
      <c r="AW3036" s="11" t="s">
        <v>4824</v>
      </c>
      <c r="AX3036" s="11" t="s">
        <v>565</v>
      </c>
      <c r="AY3036" s="11" t="s">
        <v>1275</v>
      </c>
      <c r="AZ3036" s="11">
        <v>155</v>
      </c>
      <c r="BA3036" s="11">
        <v>41</v>
      </c>
      <c r="BC3036" s="11" t="s">
        <v>5296</v>
      </c>
    </row>
    <row r="3037" spans="1:55" x14ac:dyDescent="0.25">
      <c r="A3037" t="str">
        <f t="shared" si="53"/>
        <v>С/961MS (BioChek) микоплазма синовия уровень антител</v>
      </c>
      <c r="B3037" t="str">
        <f>IF(E3037="","",INDEX(Лаборатории!A:A,MATCH('Производственный контроль'!E3037,Лаборатории!B:B,0)))</f>
        <v xml:space="preserve">КУРИНОЕ ЦАРСТВО АО </v>
      </c>
      <c r="C3037" t="str">
        <f>IF(E3037="","",VLOOKUP(E3037,Лаборатории!B:D,3,0))</f>
        <v>U377_CHL</v>
      </c>
      <c r="D3037" s="12">
        <v>45803</v>
      </c>
      <c r="E3037" s="150" t="s">
        <v>793</v>
      </c>
      <c r="F3037" s="11" t="s">
        <v>544</v>
      </c>
      <c r="G3037" s="11" t="s">
        <v>565</v>
      </c>
      <c r="H3037" s="11" t="s">
        <v>262</v>
      </c>
      <c r="I3037" s="11" t="s">
        <v>3423</v>
      </c>
      <c r="J3037" t="str">
        <f>IF(L3037="","",VLOOKUP(L3037,Продукция!B:D,3,0))</f>
        <v>Биологический_материал</v>
      </c>
      <c r="K3037" t="str">
        <f>IF(L3037="","",VLOOKUP(L3037,Продукция!B:C,2,0))</f>
        <v>Сыворотка крови</v>
      </c>
      <c r="L3037" s="155" t="s">
        <v>302</v>
      </c>
      <c r="M3037">
        <f>IF(L3037="","",VLOOKUP(L3037,Продукция!B:L,11,0))</f>
        <v>0</v>
      </c>
      <c r="N3037" s="150" t="s">
        <v>873</v>
      </c>
      <c r="P3037" s="150" t="s">
        <v>340</v>
      </c>
      <c r="Q3037" s="150" t="s">
        <v>854</v>
      </c>
      <c r="R3037" s="153" t="s">
        <v>5091</v>
      </c>
      <c r="S3037" s="11">
        <v>18</v>
      </c>
      <c r="T3037" s="11" t="s">
        <v>5295</v>
      </c>
      <c r="V3037" s="14">
        <v>45801</v>
      </c>
      <c r="Z3037" s="162" t="s">
        <v>4823</v>
      </c>
      <c r="AA3037" s="15">
        <v>0.49652777777777773</v>
      </c>
      <c r="AB3037" t="str">
        <f>IF(L3037="","",VLOOKUP(L3037&amp;I3037,Продукция!A:I,9,0))</f>
        <v>рекомендация производителя набора</v>
      </c>
      <c r="AC3037" s="14">
        <v>45805</v>
      </c>
      <c r="AD3037" s="11" t="s">
        <v>2673</v>
      </c>
      <c r="AE3037" s="11" t="s">
        <v>4823</v>
      </c>
      <c r="AF3037" t="str">
        <f>IF(AD3037="","",VLOOKUP(AD3037,'Сотрудники и ссылки'!A:B,2,0))</f>
        <v>Серолог</v>
      </c>
      <c r="AG3037">
        <f>IF(AD3037="","",VLOOKUP(AD3037,'Сотрудники и ссылки'!A:C,3,0))</f>
        <v>20001771</v>
      </c>
      <c r="AH3037" s="11" t="s">
        <v>2673</v>
      </c>
      <c r="AI3037" t="str">
        <f>IF(AH3037="","",VLOOKUP(AH3037,'Сотрудники и ссылки'!A:B,2,0))</f>
        <v>Серолог</v>
      </c>
      <c r="AJ3037">
        <f>IF(AH3037="","",VLOOKUP(AH3037,'Сотрудники и ссылки'!A:C,3,0))</f>
        <v>20001771</v>
      </c>
      <c r="AK3037" s="14">
        <v>45805</v>
      </c>
      <c r="AL3037" s="2">
        <f>IF(AK3037="","",AK3037+VLOOKUP(I3037,'Вид исследования'!B:E,4,0))</f>
        <v>45806</v>
      </c>
      <c r="AM3037" s="2">
        <f>IF(AK3037="","",AK3037+VLOOKUP(I3037,'Вид исследования'!B:F,5,0))</f>
        <v>45806</v>
      </c>
      <c r="AN3037" s="14">
        <v>45805</v>
      </c>
      <c r="AP3037" s="11" t="s">
        <v>189</v>
      </c>
      <c r="AQ3037" t="str">
        <f>IFERROR(IF(L3037="","",VLOOKUP(L3037&amp;I3037,Продукция!A:K,11,0)),"обратитесь к админ справочника")</f>
        <v>согласно рекомендациям производителя теста</v>
      </c>
      <c r="AR3037" s="11" t="s">
        <v>4823</v>
      </c>
      <c r="AS3037" t="str">
        <f>IFERROR(IF(L3037="","",VLOOKUP(L3037&amp;I3037,Продукция!A:J,10,0)),"обратитесь к админ справочника")</f>
        <v>инструкция тест- ситема Биочек СК -115</v>
      </c>
      <c r="AT3037" s="11" t="s">
        <v>4823</v>
      </c>
      <c r="AU3037" s="11" t="s">
        <v>4823</v>
      </c>
      <c r="AV3037" s="11" t="s">
        <v>2673</v>
      </c>
      <c r="AW3037" s="11" t="s">
        <v>4824</v>
      </c>
      <c r="AX3037" s="11" t="s">
        <v>565</v>
      </c>
      <c r="AY3037" s="11" t="s">
        <v>1255</v>
      </c>
      <c r="AZ3037" s="11">
        <v>155</v>
      </c>
      <c r="BA3037" s="11">
        <v>41</v>
      </c>
      <c r="BC3037" s="11" t="s">
        <v>5296</v>
      </c>
    </row>
    <row r="3038" spans="1:55" x14ac:dyDescent="0.25">
      <c r="A3038" t="str">
        <f t="shared" si="53"/>
        <v>С/961MS (BioChek) микоплазма синовия уровень антител</v>
      </c>
      <c r="B3038" t="str">
        <f>IF(E3038="","",INDEX(Лаборатории!A:A,MATCH('Производственный контроль'!E3038,Лаборатории!B:B,0)))</f>
        <v xml:space="preserve">КУРИНОЕ ЦАРСТВО АО </v>
      </c>
      <c r="C3038" t="str">
        <f>IF(E3038="","",VLOOKUP(E3038,Лаборатории!B:D,3,0))</f>
        <v>U377_CHL</v>
      </c>
      <c r="D3038" s="12">
        <v>45803</v>
      </c>
      <c r="E3038" s="150" t="s">
        <v>793</v>
      </c>
      <c r="F3038" s="11" t="s">
        <v>544</v>
      </c>
      <c r="G3038" s="11" t="s">
        <v>565</v>
      </c>
      <c r="H3038" s="11" t="s">
        <v>262</v>
      </c>
      <c r="I3038" s="11" t="s">
        <v>3423</v>
      </c>
      <c r="J3038" t="str">
        <f>IF(L3038="","",VLOOKUP(L3038,Продукция!B:D,3,0))</f>
        <v>Биологический_материал</v>
      </c>
      <c r="K3038" t="str">
        <f>IF(L3038="","",VLOOKUP(L3038,Продукция!B:C,2,0))</f>
        <v>Сыворотка крови</v>
      </c>
      <c r="L3038" s="155" t="s">
        <v>302</v>
      </c>
      <c r="M3038">
        <f>IF(L3038="","",VLOOKUP(L3038,Продукция!B:L,11,0))</f>
        <v>0</v>
      </c>
      <c r="N3038" s="150" t="s">
        <v>873</v>
      </c>
      <c r="P3038" s="150" t="s">
        <v>340</v>
      </c>
      <c r="Q3038" s="150" t="s">
        <v>854</v>
      </c>
      <c r="R3038" s="153" t="s">
        <v>5092</v>
      </c>
      <c r="S3038" s="11">
        <v>18</v>
      </c>
      <c r="T3038" s="11" t="s">
        <v>5295</v>
      </c>
      <c r="V3038" s="14">
        <v>45798</v>
      </c>
      <c r="Z3038" s="162" t="s">
        <v>4823</v>
      </c>
      <c r="AA3038" s="15">
        <v>0.49652777777777773</v>
      </c>
      <c r="AB3038" t="str">
        <f>IF(L3038="","",VLOOKUP(L3038&amp;I3038,Продукция!A:I,9,0))</f>
        <v>рекомендация производителя набора</v>
      </c>
      <c r="AC3038" s="14">
        <v>45806</v>
      </c>
      <c r="AD3038" s="11" t="s">
        <v>2673</v>
      </c>
      <c r="AE3038" s="11" t="s">
        <v>4823</v>
      </c>
      <c r="AF3038" t="str">
        <f>IF(AD3038="","",VLOOKUP(AD3038,'Сотрудники и ссылки'!A:B,2,0))</f>
        <v>Серолог</v>
      </c>
      <c r="AG3038">
        <f>IF(AD3038="","",VLOOKUP(AD3038,'Сотрудники и ссылки'!A:C,3,0))</f>
        <v>20001771</v>
      </c>
      <c r="AH3038" s="11" t="s">
        <v>2673</v>
      </c>
      <c r="AI3038" t="str">
        <f>IF(AH3038="","",VLOOKUP(AH3038,'Сотрудники и ссылки'!A:B,2,0))</f>
        <v>Серолог</v>
      </c>
      <c r="AJ3038">
        <f>IF(AH3038="","",VLOOKUP(AH3038,'Сотрудники и ссылки'!A:C,3,0))</f>
        <v>20001771</v>
      </c>
      <c r="AK3038" s="14">
        <v>45806</v>
      </c>
      <c r="AL3038" s="2">
        <f>IF(AK3038="","",AK3038+VLOOKUP(I3038,'Вид исследования'!B:E,4,0))</f>
        <v>45807</v>
      </c>
      <c r="AM3038" s="2">
        <f>IF(AK3038="","",AK3038+VLOOKUP(I3038,'Вид исследования'!B:F,5,0))</f>
        <v>45807</v>
      </c>
      <c r="AN3038" s="14">
        <v>45806</v>
      </c>
      <c r="AP3038" s="11" t="s">
        <v>189</v>
      </c>
      <c r="AQ3038" t="str">
        <f>IFERROR(IF(L3038="","",VLOOKUP(L3038&amp;I3038,Продукция!A:K,11,0)),"обратитесь к админ справочника")</f>
        <v>согласно рекомендациям производителя теста</v>
      </c>
      <c r="AR3038" s="11" t="s">
        <v>4823</v>
      </c>
      <c r="AS3038" t="str">
        <f>IFERROR(IF(L3038="","",VLOOKUP(L3038&amp;I3038,Продукция!A:J,10,0)),"обратитесь к админ справочника")</f>
        <v>инструкция тест- ситема Биочек СК -115</v>
      </c>
      <c r="AT3038" s="11" t="s">
        <v>4823</v>
      </c>
      <c r="AU3038" s="11" t="s">
        <v>4823</v>
      </c>
      <c r="AV3038" s="11" t="s">
        <v>2673</v>
      </c>
      <c r="AW3038" s="11" t="s">
        <v>4824</v>
      </c>
      <c r="AX3038" s="11" t="s">
        <v>565</v>
      </c>
      <c r="AY3038" s="11" t="s">
        <v>1257</v>
      </c>
      <c r="AZ3038" s="11">
        <v>155</v>
      </c>
      <c r="BA3038" s="11">
        <v>38</v>
      </c>
      <c r="BC3038" s="11" t="s">
        <v>5296</v>
      </c>
    </row>
    <row r="3039" spans="1:55" x14ac:dyDescent="0.25">
      <c r="A3039" t="str">
        <f t="shared" si="53"/>
        <v>С/961MS (BioChek) микоплазма синовия уровень антител</v>
      </c>
      <c r="B3039" t="str">
        <f>IF(E3039="","",INDEX(Лаборатории!A:A,MATCH('Производственный контроль'!E3039,Лаборатории!B:B,0)))</f>
        <v xml:space="preserve">КУРИНОЕ ЦАРСТВО АО </v>
      </c>
      <c r="C3039" t="str">
        <f>IF(E3039="","",VLOOKUP(E3039,Лаборатории!B:D,3,0))</f>
        <v>U377_CHL</v>
      </c>
      <c r="D3039" s="12">
        <v>45803</v>
      </c>
      <c r="E3039" s="150" t="s">
        <v>793</v>
      </c>
      <c r="F3039" s="11" t="s">
        <v>544</v>
      </c>
      <c r="G3039" s="11" t="s">
        <v>565</v>
      </c>
      <c r="H3039" s="11" t="s">
        <v>262</v>
      </c>
      <c r="I3039" s="11" t="s">
        <v>3423</v>
      </c>
      <c r="J3039" t="str">
        <f>IF(L3039="","",VLOOKUP(L3039,Продукция!B:D,3,0))</f>
        <v>Биологический_материал</v>
      </c>
      <c r="K3039" t="str">
        <f>IF(L3039="","",VLOOKUP(L3039,Продукция!B:C,2,0))</f>
        <v>Сыворотка крови</v>
      </c>
      <c r="L3039" s="155" t="s">
        <v>302</v>
      </c>
      <c r="M3039">
        <f>IF(L3039="","",VLOOKUP(L3039,Продукция!B:L,11,0))</f>
        <v>0</v>
      </c>
      <c r="N3039" s="150" t="s">
        <v>873</v>
      </c>
      <c r="P3039" s="150" t="s">
        <v>340</v>
      </c>
      <c r="Q3039" s="150" t="s">
        <v>854</v>
      </c>
      <c r="R3039" s="153" t="s">
        <v>5093</v>
      </c>
      <c r="S3039" s="11">
        <v>18</v>
      </c>
      <c r="T3039" s="11" t="s">
        <v>5295</v>
      </c>
      <c r="V3039" s="14">
        <v>45802</v>
      </c>
      <c r="Z3039" s="162" t="s">
        <v>4823</v>
      </c>
      <c r="AA3039" s="15">
        <v>0.49652777777777773</v>
      </c>
      <c r="AB3039" t="str">
        <f>IF(L3039="","",VLOOKUP(L3039&amp;I3039,Продукция!A:I,9,0))</f>
        <v>рекомендация производителя набора</v>
      </c>
      <c r="AC3039" s="14">
        <v>45806</v>
      </c>
      <c r="AD3039" s="11" t="s">
        <v>2673</v>
      </c>
      <c r="AE3039" s="11" t="s">
        <v>4823</v>
      </c>
      <c r="AF3039" t="str">
        <f>IF(AD3039="","",VLOOKUP(AD3039,'Сотрудники и ссылки'!A:B,2,0))</f>
        <v>Серолог</v>
      </c>
      <c r="AG3039">
        <f>IF(AD3039="","",VLOOKUP(AD3039,'Сотрудники и ссылки'!A:C,3,0))</f>
        <v>20001771</v>
      </c>
      <c r="AH3039" s="11" t="s">
        <v>2673</v>
      </c>
      <c r="AI3039" t="str">
        <f>IF(AH3039="","",VLOOKUP(AH3039,'Сотрудники и ссылки'!A:B,2,0))</f>
        <v>Серолог</v>
      </c>
      <c r="AJ3039">
        <f>IF(AH3039="","",VLOOKUP(AH3039,'Сотрудники и ссылки'!A:C,3,0))</f>
        <v>20001771</v>
      </c>
      <c r="AK3039" s="14">
        <v>45806</v>
      </c>
      <c r="AL3039" s="2">
        <f>IF(AK3039="","",AK3039+VLOOKUP(I3039,'Вид исследования'!B:E,4,0))</f>
        <v>45807</v>
      </c>
      <c r="AM3039" s="2">
        <f>IF(AK3039="","",AK3039+VLOOKUP(I3039,'Вид исследования'!B:F,5,0))</f>
        <v>45807</v>
      </c>
      <c r="AN3039" s="14">
        <v>45806</v>
      </c>
      <c r="AP3039" s="11" t="s">
        <v>189</v>
      </c>
      <c r="AQ3039" t="str">
        <f>IFERROR(IF(L3039="","",VLOOKUP(L3039&amp;I3039,Продукция!A:K,11,0)),"обратитесь к админ справочника")</f>
        <v>согласно рекомендациям производителя теста</v>
      </c>
      <c r="AR3039" s="11" t="s">
        <v>4823</v>
      </c>
      <c r="AS3039" t="str">
        <f>IFERROR(IF(L3039="","",VLOOKUP(L3039&amp;I3039,Продукция!A:J,10,0)),"обратитесь к админ справочника")</f>
        <v>инструкция тест- ситема Биочек СК -115</v>
      </c>
      <c r="AT3039" s="11" t="s">
        <v>4823</v>
      </c>
      <c r="AU3039" s="11" t="s">
        <v>4823</v>
      </c>
      <c r="AV3039" s="11" t="s">
        <v>2673</v>
      </c>
      <c r="AW3039" s="11" t="s">
        <v>4824</v>
      </c>
      <c r="AX3039" s="11" t="s">
        <v>565</v>
      </c>
      <c r="AY3039" s="11" t="s">
        <v>1258</v>
      </c>
      <c r="AZ3039" s="11">
        <v>155</v>
      </c>
      <c r="BA3039" s="11">
        <v>41</v>
      </c>
      <c r="BC3039" s="11" t="s">
        <v>5296</v>
      </c>
    </row>
    <row r="3040" spans="1:55" x14ac:dyDescent="0.25">
      <c r="A3040" t="str">
        <f t="shared" si="53"/>
        <v>С/961MS (BioChek) микоплазма синовия уровень антител</v>
      </c>
      <c r="B3040" t="str">
        <f>IF(E3040="","",INDEX(Лаборатории!A:A,MATCH('Производственный контроль'!E3040,Лаборатории!B:B,0)))</f>
        <v xml:space="preserve">КУРИНОЕ ЦАРСТВО АО </v>
      </c>
      <c r="C3040" t="str">
        <f>IF(E3040="","",VLOOKUP(E3040,Лаборатории!B:D,3,0))</f>
        <v>U377_CHL</v>
      </c>
      <c r="D3040" s="12">
        <v>45803</v>
      </c>
      <c r="E3040" s="150" t="s">
        <v>793</v>
      </c>
      <c r="F3040" s="11" t="s">
        <v>544</v>
      </c>
      <c r="G3040" s="11" t="s">
        <v>565</v>
      </c>
      <c r="H3040" s="11" t="s">
        <v>262</v>
      </c>
      <c r="I3040" s="11" t="s">
        <v>3423</v>
      </c>
      <c r="J3040" t="str">
        <f>IF(L3040="","",VLOOKUP(L3040,Продукция!B:D,3,0))</f>
        <v>Биологический_материал</v>
      </c>
      <c r="K3040" t="str">
        <f>IF(L3040="","",VLOOKUP(L3040,Продукция!B:C,2,0))</f>
        <v>Сыворотка крови</v>
      </c>
      <c r="L3040" s="155" t="s">
        <v>302</v>
      </c>
      <c r="M3040">
        <f>IF(L3040="","",VLOOKUP(L3040,Продукция!B:L,11,0))</f>
        <v>0</v>
      </c>
      <c r="N3040" s="150" t="s">
        <v>873</v>
      </c>
      <c r="P3040" s="150" t="s">
        <v>340</v>
      </c>
      <c r="Q3040" s="150" t="s">
        <v>854</v>
      </c>
      <c r="R3040" s="153" t="s">
        <v>5088</v>
      </c>
      <c r="S3040" s="11">
        <v>18</v>
      </c>
      <c r="T3040" s="11" t="s">
        <v>5295</v>
      </c>
      <c r="V3040" s="14">
        <v>45802</v>
      </c>
      <c r="Z3040" s="162" t="s">
        <v>4823</v>
      </c>
      <c r="AA3040" s="15">
        <v>0.49652777777777773</v>
      </c>
      <c r="AB3040" t="str">
        <f>IF(L3040="","",VLOOKUP(L3040&amp;I3040,Продукция!A:I,9,0))</f>
        <v>рекомендация производителя набора</v>
      </c>
      <c r="AC3040" s="14">
        <v>45806</v>
      </c>
      <c r="AD3040" s="11" t="s">
        <v>2673</v>
      </c>
      <c r="AE3040" s="11" t="s">
        <v>4823</v>
      </c>
      <c r="AF3040" t="str">
        <f>IF(AD3040="","",VLOOKUP(AD3040,'Сотрудники и ссылки'!A:B,2,0))</f>
        <v>Серолог</v>
      </c>
      <c r="AG3040">
        <f>IF(AD3040="","",VLOOKUP(AD3040,'Сотрудники и ссылки'!A:C,3,0))</f>
        <v>20001771</v>
      </c>
      <c r="AH3040" s="11" t="s">
        <v>2673</v>
      </c>
      <c r="AI3040" t="str">
        <f>IF(AH3040="","",VLOOKUP(AH3040,'Сотрудники и ссылки'!A:B,2,0))</f>
        <v>Серолог</v>
      </c>
      <c r="AJ3040">
        <f>IF(AH3040="","",VLOOKUP(AH3040,'Сотрудники и ссылки'!A:C,3,0))</f>
        <v>20001771</v>
      </c>
      <c r="AK3040" s="14">
        <v>45806</v>
      </c>
      <c r="AL3040" s="2">
        <f>IF(AK3040="","",AK3040+VLOOKUP(I3040,'Вид исследования'!B:E,4,0))</f>
        <v>45807</v>
      </c>
      <c r="AM3040" s="2">
        <f>IF(AK3040="","",AK3040+VLOOKUP(I3040,'Вид исследования'!B:F,5,0))</f>
        <v>45807</v>
      </c>
      <c r="AN3040" s="14">
        <v>45806</v>
      </c>
      <c r="AP3040" s="11" t="s">
        <v>189</v>
      </c>
      <c r="AQ3040" t="str">
        <f>IFERROR(IF(L3040="","",VLOOKUP(L3040&amp;I3040,Продукция!A:K,11,0)),"обратитесь к админ справочника")</f>
        <v>согласно рекомендациям производителя теста</v>
      </c>
      <c r="AR3040" s="11" t="s">
        <v>4823</v>
      </c>
      <c r="AS3040" t="str">
        <f>IFERROR(IF(L3040="","",VLOOKUP(L3040&amp;I3040,Продукция!A:J,10,0)),"обратитесь к админ справочника")</f>
        <v>инструкция тест- ситема Биочек СК -115</v>
      </c>
      <c r="AT3040" s="11" t="s">
        <v>4823</v>
      </c>
      <c r="AU3040" s="11" t="s">
        <v>4823</v>
      </c>
      <c r="AV3040" s="11" t="s">
        <v>2673</v>
      </c>
      <c r="AW3040" s="11" t="s">
        <v>4824</v>
      </c>
      <c r="AX3040" s="11" t="s">
        <v>565</v>
      </c>
      <c r="AY3040" s="11" t="s">
        <v>1275</v>
      </c>
      <c r="AZ3040" s="11">
        <v>155</v>
      </c>
      <c r="BA3040" s="11">
        <v>41</v>
      </c>
      <c r="BC3040" s="11" t="s">
        <v>5296</v>
      </c>
    </row>
    <row r="3041" spans="1:55" x14ac:dyDescent="0.25">
      <c r="A3041" t="str">
        <f t="shared" si="53"/>
        <v>С/961FADV (BioChek) аденовирус уровень антител</v>
      </c>
      <c r="B3041" t="str">
        <f>IF(E3041="","",INDEX(Лаборатории!A:A,MATCH('Производственный контроль'!E3041,Лаборатории!B:B,0)))</f>
        <v xml:space="preserve">КУРИНОЕ ЦАРСТВО АО </v>
      </c>
      <c r="C3041" t="str">
        <f>IF(E3041="","",VLOOKUP(E3041,Лаборатории!B:D,3,0))</f>
        <v>U377_CHL</v>
      </c>
      <c r="D3041" s="12">
        <v>45803</v>
      </c>
      <c r="E3041" s="150" t="s">
        <v>793</v>
      </c>
      <c r="F3041" s="11" t="s">
        <v>544</v>
      </c>
      <c r="G3041" s="11" t="s">
        <v>565</v>
      </c>
      <c r="H3041" s="11" t="s">
        <v>262</v>
      </c>
      <c r="I3041" s="11" t="s">
        <v>3414</v>
      </c>
      <c r="J3041" t="str">
        <f>IF(L3041="","",VLOOKUP(L3041,Продукция!B:D,3,0))</f>
        <v>Биологический_материал</v>
      </c>
      <c r="K3041" t="str">
        <f>IF(L3041="","",VLOOKUP(L3041,Продукция!B:C,2,0))</f>
        <v>Сыворотка крови</v>
      </c>
      <c r="L3041" s="155" t="s">
        <v>302</v>
      </c>
      <c r="M3041">
        <f>IF(L3041="","",VLOOKUP(L3041,Продукция!B:L,11,0))</f>
        <v>0</v>
      </c>
      <c r="N3041" s="150" t="s">
        <v>873</v>
      </c>
      <c r="P3041" s="150" t="s">
        <v>340</v>
      </c>
      <c r="Q3041" s="150" t="s">
        <v>854</v>
      </c>
      <c r="R3041" s="153" t="s">
        <v>5091</v>
      </c>
      <c r="S3041" s="11">
        <v>18</v>
      </c>
      <c r="T3041" s="11" t="s">
        <v>5295</v>
      </c>
      <c r="V3041" s="14">
        <v>45801</v>
      </c>
      <c r="Z3041" s="162" t="s">
        <v>4823</v>
      </c>
      <c r="AA3041" s="15">
        <v>0.49652777777777773</v>
      </c>
      <c r="AB3041" t="str">
        <f>IF(L3041="","",VLOOKUP(L3041&amp;I3041,Продукция!A:I,9,0))</f>
        <v>рекомендация производителя набора</v>
      </c>
      <c r="AC3041" s="14">
        <v>45805</v>
      </c>
      <c r="AD3041" s="11" t="s">
        <v>2673</v>
      </c>
      <c r="AE3041" s="11" t="s">
        <v>4823</v>
      </c>
      <c r="AF3041" t="str">
        <f>IF(AD3041="","",VLOOKUP(AD3041,'Сотрудники и ссылки'!A:B,2,0))</f>
        <v>Серолог</v>
      </c>
      <c r="AG3041">
        <f>IF(AD3041="","",VLOOKUP(AD3041,'Сотрудники и ссылки'!A:C,3,0))</f>
        <v>20001771</v>
      </c>
      <c r="AH3041" s="11" t="s">
        <v>2673</v>
      </c>
      <c r="AI3041" t="str">
        <f>IF(AH3041="","",VLOOKUP(AH3041,'Сотрудники и ссылки'!A:B,2,0))</f>
        <v>Серолог</v>
      </c>
      <c r="AJ3041">
        <f>IF(AH3041="","",VLOOKUP(AH3041,'Сотрудники и ссылки'!A:C,3,0))</f>
        <v>20001771</v>
      </c>
      <c r="AK3041" s="14">
        <v>45805</v>
      </c>
      <c r="AL3041" s="2">
        <f>IF(AK3041="","",AK3041+VLOOKUP(I3041,'Вид исследования'!B:E,4,0))</f>
        <v>45806</v>
      </c>
      <c r="AM3041" s="2">
        <f>IF(AK3041="","",AK3041+VLOOKUP(I3041,'Вид исследования'!B:F,5,0))</f>
        <v>45806</v>
      </c>
      <c r="AN3041" s="14">
        <v>45805</v>
      </c>
      <c r="AP3041" s="11" t="s">
        <v>189</v>
      </c>
      <c r="AQ3041" t="str">
        <f>IFERROR(IF(L3041="","",VLOOKUP(L3041&amp;I3041,Продукция!A:K,11,0)),"обратитесь к админ справочника")</f>
        <v>согласно рекомендациям производителя теста</v>
      </c>
      <c r="AR3041" s="11" t="s">
        <v>4823</v>
      </c>
      <c r="AS3041" t="str">
        <f>IFERROR(IF(L3041="","",VLOOKUP(L3041&amp;I3041,Продукция!A:J,10,0)),"обратитесь к админ справочника")</f>
        <v>инструкция тест- ситема Биочек СК -132</v>
      </c>
      <c r="AT3041" s="11" t="s">
        <v>4823</v>
      </c>
      <c r="AU3041" s="11" t="s">
        <v>4823</v>
      </c>
      <c r="AV3041" s="11" t="s">
        <v>2673</v>
      </c>
      <c r="AW3041" s="11" t="s">
        <v>4824</v>
      </c>
      <c r="AX3041" s="11" t="s">
        <v>565</v>
      </c>
      <c r="AY3041" s="11" t="s">
        <v>1255</v>
      </c>
      <c r="AZ3041" s="11">
        <v>155</v>
      </c>
      <c r="BA3041" s="11">
        <v>41</v>
      </c>
      <c r="BC3041" s="11" t="s">
        <v>5296</v>
      </c>
    </row>
    <row r="3042" spans="1:55" x14ac:dyDescent="0.25">
      <c r="A3042" t="str">
        <f t="shared" si="53"/>
        <v>С/961FADV (BioChek) аденовирус уровень антител</v>
      </c>
      <c r="B3042" t="str">
        <f>IF(E3042="","",INDEX(Лаборатории!A:A,MATCH('Производственный контроль'!E3042,Лаборатории!B:B,0)))</f>
        <v xml:space="preserve">КУРИНОЕ ЦАРСТВО АО </v>
      </c>
      <c r="C3042" t="str">
        <f>IF(E3042="","",VLOOKUP(E3042,Лаборатории!B:D,3,0))</f>
        <v>U377_CHL</v>
      </c>
      <c r="D3042" s="12">
        <v>45803</v>
      </c>
      <c r="E3042" s="150" t="s">
        <v>793</v>
      </c>
      <c r="F3042" s="11" t="s">
        <v>544</v>
      </c>
      <c r="G3042" s="11" t="s">
        <v>565</v>
      </c>
      <c r="H3042" s="11" t="s">
        <v>262</v>
      </c>
      <c r="I3042" s="11" t="s">
        <v>3414</v>
      </c>
      <c r="J3042" t="str">
        <f>IF(L3042="","",VLOOKUP(L3042,Продукция!B:D,3,0))</f>
        <v>Биологический_материал</v>
      </c>
      <c r="K3042" t="str">
        <f>IF(L3042="","",VLOOKUP(L3042,Продукция!B:C,2,0))</f>
        <v>Сыворотка крови</v>
      </c>
      <c r="L3042" s="155" t="s">
        <v>302</v>
      </c>
      <c r="M3042">
        <f>IF(L3042="","",VLOOKUP(L3042,Продукция!B:L,11,0))</f>
        <v>0</v>
      </c>
      <c r="N3042" s="150" t="s">
        <v>873</v>
      </c>
      <c r="P3042" s="150" t="s">
        <v>340</v>
      </c>
      <c r="Q3042" s="150" t="s">
        <v>854</v>
      </c>
      <c r="R3042" s="153" t="s">
        <v>5092</v>
      </c>
      <c r="S3042" s="11">
        <v>18</v>
      </c>
      <c r="T3042" s="11" t="s">
        <v>5295</v>
      </c>
      <c r="V3042" s="14">
        <v>45798</v>
      </c>
      <c r="Z3042" s="162" t="s">
        <v>4823</v>
      </c>
      <c r="AA3042" s="15">
        <v>0.49652777777777773</v>
      </c>
      <c r="AB3042" t="str">
        <f>IF(L3042="","",VLOOKUP(L3042&amp;I3042,Продукция!A:I,9,0))</f>
        <v>рекомендация производителя набора</v>
      </c>
      <c r="AC3042" s="14">
        <v>45806</v>
      </c>
      <c r="AD3042" s="11" t="s">
        <v>2673</v>
      </c>
      <c r="AE3042" s="11" t="s">
        <v>4823</v>
      </c>
      <c r="AF3042" t="str">
        <f>IF(AD3042="","",VLOOKUP(AD3042,'Сотрудники и ссылки'!A:B,2,0))</f>
        <v>Серолог</v>
      </c>
      <c r="AG3042">
        <f>IF(AD3042="","",VLOOKUP(AD3042,'Сотрудники и ссылки'!A:C,3,0))</f>
        <v>20001771</v>
      </c>
      <c r="AH3042" s="11" t="s">
        <v>2673</v>
      </c>
      <c r="AI3042" t="str">
        <f>IF(AH3042="","",VLOOKUP(AH3042,'Сотрудники и ссылки'!A:B,2,0))</f>
        <v>Серолог</v>
      </c>
      <c r="AJ3042">
        <f>IF(AH3042="","",VLOOKUP(AH3042,'Сотрудники и ссылки'!A:C,3,0))</f>
        <v>20001771</v>
      </c>
      <c r="AK3042" s="14">
        <v>45806</v>
      </c>
      <c r="AL3042" s="2">
        <f>IF(AK3042="","",AK3042+VLOOKUP(I3042,'Вид исследования'!B:E,4,0))</f>
        <v>45807</v>
      </c>
      <c r="AM3042" s="2">
        <f>IF(AK3042="","",AK3042+VLOOKUP(I3042,'Вид исследования'!B:F,5,0))</f>
        <v>45807</v>
      </c>
      <c r="AN3042" s="14">
        <v>45806</v>
      </c>
      <c r="AP3042" s="11" t="s">
        <v>189</v>
      </c>
      <c r="AQ3042" t="str">
        <f>IFERROR(IF(L3042="","",VLOOKUP(L3042&amp;I3042,Продукция!A:K,11,0)),"обратитесь к админ справочника")</f>
        <v>согласно рекомендациям производителя теста</v>
      </c>
      <c r="AR3042" s="11" t="s">
        <v>4823</v>
      </c>
      <c r="AS3042" t="str">
        <f>IFERROR(IF(L3042="","",VLOOKUP(L3042&amp;I3042,Продукция!A:J,10,0)),"обратитесь к админ справочника")</f>
        <v>инструкция тест- ситема Биочек СК -132</v>
      </c>
      <c r="AT3042" s="11" t="s">
        <v>4823</v>
      </c>
      <c r="AU3042" s="11" t="s">
        <v>4823</v>
      </c>
      <c r="AV3042" s="11" t="s">
        <v>2673</v>
      </c>
      <c r="AW3042" s="11" t="s">
        <v>4824</v>
      </c>
      <c r="AX3042" s="11" t="s">
        <v>565</v>
      </c>
      <c r="AY3042" s="11" t="s">
        <v>1257</v>
      </c>
      <c r="AZ3042" s="11">
        <v>155</v>
      </c>
      <c r="BA3042" s="11">
        <v>38</v>
      </c>
      <c r="BC3042" s="11" t="s">
        <v>5296</v>
      </c>
    </row>
    <row r="3043" spans="1:55" x14ac:dyDescent="0.25">
      <c r="A3043" t="str">
        <f t="shared" si="53"/>
        <v>С/961FADV (BioChek) аденовирус уровень антител</v>
      </c>
      <c r="B3043" t="str">
        <f>IF(E3043="","",INDEX(Лаборатории!A:A,MATCH('Производственный контроль'!E3043,Лаборатории!B:B,0)))</f>
        <v xml:space="preserve">КУРИНОЕ ЦАРСТВО АО </v>
      </c>
      <c r="C3043" t="str">
        <f>IF(E3043="","",VLOOKUP(E3043,Лаборатории!B:D,3,0))</f>
        <v>U377_CHL</v>
      </c>
      <c r="D3043" s="12">
        <v>45803</v>
      </c>
      <c r="E3043" s="150" t="s">
        <v>793</v>
      </c>
      <c r="F3043" s="11" t="s">
        <v>544</v>
      </c>
      <c r="G3043" s="11" t="s">
        <v>565</v>
      </c>
      <c r="H3043" s="11" t="s">
        <v>262</v>
      </c>
      <c r="I3043" s="11" t="s">
        <v>3414</v>
      </c>
      <c r="J3043" t="str">
        <f>IF(L3043="","",VLOOKUP(L3043,Продукция!B:D,3,0))</f>
        <v>Биологический_материал</v>
      </c>
      <c r="K3043" t="str">
        <f>IF(L3043="","",VLOOKUP(L3043,Продукция!B:C,2,0))</f>
        <v>Сыворотка крови</v>
      </c>
      <c r="L3043" s="155" t="s">
        <v>302</v>
      </c>
      <c r="M3043">
        <f>IF(L3043="","",VLOOKUP(L3043,Продукция!B:L,11,0))</f>
        <v>0</v>
      </c>
      <c r="N3043" s="150" t="s">
        <v>873</v>
      </c>
      <c r="P3043" s="150" t="s">
        <v>340</v>
      </c>
      <c r="Q3043" s="150" t="s">
        <v>854</v>
      </c>
      <c r="R3043" s="153" t="s">
        <v>5093</v>
      </c>
      <c r="S3043" s="11">
        <v>18</v>
      </c>
      <c r="T3043" s="11" t="s">
        <v>5295</v>
      </c>
      <c r="V3043" s="14">
        <v>45802</v>
      </c>
      <c r="Z3043" s="162" t="s">
        <v>4823</v>
      </c>
      <c r="AA3043" s="15">
        <v>0.49652777777777773</v>
      </c>
      <c r="AB3043" t="str">
        <f>IF(L3043="","",VLOOKUP(L3043&amp;I3043,Продукция!A:I,9,0))</f>
        <v>рекомендация производителя набора</v>
      </c>
      <c r="AC3043" s="14">
        <v>45806</v>
      </c>
      <c r="AD3043" s="11" t="s">
        <v>2673</v>
      </c>
      <c r="AE3043" s="11" t="s">
        <v>4823</v>
      </c>
      <c r="AF3043" t="str">
        <f>IF(AD3043="","",VLOOKUP(AD3043,'Сотрудники и ссылки'!A:B,2,0))</f>
        <v>Серолог</v>
      </c>
      <c r="AG3043">
        <f>IF(AD3043="","",VLOOKUP(AD3043,'Сотрудники и ссылки'!A:C,3,0))</f>
        <v>20001771</v>
      </c>
      <c r="AH3043" s="11" t="s">
        <v>2673</v>
      </c>
      <c r="AI3043" t="str">
        <f>IF(AH3043="","",VLOOKUP(AH3043,'Сотрудники и ссылки'!A:B,2,0))</f>
        <v>Серолог</v>
      </c>
      <c r="AJ3043">
        <f>IF(AH3043="","",VLOOKUP(AH3043,'Сотрудники и ссылки'!A:C,3,0))</f>
        <v>20001771</v>
      </c>
      <c r="AK3043" s="14">
        <v>45806</v>
      </c>
      <c r="AL3043" s="2">
        <f>IF(AK3043="","",AK3043+VLOOKUP(I3043,'Вид исследования'!B:E,4,0))</f>
        <v>45807</v>
      </c>
      <c r="AM3043" s="2">
        <f>IF(AK3043="","",AK3043+VLOOKUP(I3043,'Вид исследования'!B:F,5,0))</f>
        <v>45807</v>
      </c>
      <c r="AN3043" s="14">
        <v>45806</v>
      </c>
      <c r="AP3043" s="11" t="s">
        <v>189</v>
      </c>
      <c r="AQ3043" t="str">
        <f>IFERROR(IF(L3043="","",VLOOKUP(L3043&amp;I3043,Продукция!A:K,11,0)),"обратитесь к админ справочника")</f>
        <v>согласно рекомендациям производителя теста</v>
      </c>
      <c r="AR3043" s="11" t="s">
        <v>4823</v>
      </c>
      <c r="AS3043" t="str">
        <f>IFERROR(IF(L3043="","",VLOOKUP(L3043&amp;I3043,Продукция!A:J,10,0)),"обратитесь к админ справочника")</f>
        <v>инструкция тест- ситема Биочек СК -132</v>
      </c>
      <c r="AT3043" s="11" t="s">
        <v>4823</v>
      </c>
      <c r="AU3043" s="11" t="s">
        <v>4823</v>
      </c>
      <c r="AV3043" s="11" t="s">
        <v>2673</v>
      </c>
      <c r="AW3043" s="11" t="s">
        <v>4824</v>
      </c>
      <c r="AX3043" s="11" t="s">
        <v>565</v>
      </c>
      <c r="AY3043" s="11" t="s">
        <v>1258</v>
      </c>
      <c r="AZ3043" s="11">
        <v>155</v>
      </c>
      <c r="BA3043" s="11">
        <v>41</v>
      </c>
      <c r="BC3043" s="11" t="s">
        <v>5296</v>
      </c>
    </row>
    <row r="3044" spans="1:55" x14ac:dyDescent="0.25">
      <c r="A3044" t="str">
        <f t="shared" si="53"/>
        <v>С/961FADV (BioChek) аденовирус уровень антител</v>
      </c>
      <c r="B3044" t="str">
        <f>IF(E3044="","",INDEX(Лаборатории!A:A,MATCH('Производственный контроль'!E3044,Лаборатории!B:B,0)))</f>
        <v xml:space="preserve">КУРИНОЕ ЦАРСТВО АО </v>
      </c>
      <c r="C3044" t="str">
        <f>IF(E3044="","",VLOOKUP(E3044,Лаборатории!B:D,3,0))</f>
        <v>U377_CHL</v>
      </c>
      <c r="D3044" s="12">
        <v>45803</v>
      </c>
      <c r="E3044" s="150" t="s">
        <v>793</v>
      </c>
      <c r="F3044" s="11" t="s">
        <v>544</v>
      </c>
      <c r="G3044" s="11" t="s">
        <v>565</v>
      </c>
      <c r="H3044" s="11" t="s">
        <v>262</v>
      </c>
      <c r="I3044" s="11" t="s">
        <v>3414</v>
      </c>
      <c r="J3044" t="str">
        <f>IF(L3044="","",VLOOKUP(L3044,Продукция!B:D,3,0))</f>
        <v>Биологический_материал</v>
      </c>
      <c r="K3044" t="str">
        <f>IF(L3044="","",VLOOKUP(L3044,Продукция!B:C,2,0))</f>
        <v>Сыворотка крови</v>
      </c>
      <c r="L3044" s="155" t="s">
        <v>302</v>
      </c>
      <c r="M3044">
        <f>IF(L3044="","",VLOOKUP(L3044,Продукция!B:L,11,0))</f>
        <v>0</v>
      </c>
      <c r="N3044" s="150" t="s">
        <v>873</v>
      </c>
      <c r="P3044" s="150" t="s">
        <v>340</v>
      </c>
      <c r="Q3044" s="150" t="s">
        <v>854</v>
      </c>
      <c r="R3044" s="153" t="s">
        <v>5088</v>
      </c>
      <c r="S3044" s="11">
        <v>18</v>
      </c>
      <c r="T3044" s="11" t="s">
        <v>5295</v>
      </c>
      <c r="V3044" s="14">
        <v>45802</v>
      </c>
      <c r="Z3044" s="162" t="s">
        <v>4823</v>
      </c>
      <c r="AA3044" s="15">
        <v>0.49652777777777773</v>
      </c>
      <c r="AB3044" t="str">
        <f>IF(L3044="","",VLOOKUP(L3044&amp;I3044,Продукция!A:I,9,0))</f>
        <v>рекомендация производителя набора</v>
      </c>
      <c r="AC3044" s="14">
        <v>45806</v>
      </c>
      <c r="AD3044" s="11" t="s">
        <v>2673</v>
      </c>
      <c r="AE3044" s="11" t="s">
        <v>4823</v>
      </c>
      <c r="AF3044" t="str">
        <f>IF(AD3044="","",VLOOKUP(AD3044,'Сотрудники и ссылки'!A:B,2,0))</f>
        <v>Серолог</v>
      </c>
      <c r="AG3044">
        <f>IF(AD3044="","",VLOOKUP(AD3044,'Сотрудники и ссылки'!A:C,3,0))</f>
        <v>20001771</v>
      </c>
      <c r="AH3044" s="11" t="s">
        <v>2673</v>
      </c>
      <c r="AI3044" t="str">
        <f>IF(AH3044="","",VLOOKUP(AH3044,'Сотрудники и ссылки'!A:B,2,0))</f>
        <v>Серолог</v>
      </c>
      <c r="AJ3044">
        <f>IF(AH3044="","",VLOOKUP(AH3044,'Сотрудники и ссылки'!A:C,3,0))</f>
        <v>20001771</v>
      </c>
      <c r="AK3044" s="14">
        <v>45806</v>
      </c>
      <c r="AL3044" s="2">
        <f>IF(AK3044="","",AK3044+VLOOKUP(I3044,'Вид исследования'!B:E,4,0))</f>
        <v>45807</v>
      </c>
      <c r="AM3044" s="2">
        <f>IF(AK3044="","",AK3044+VLOOKUP(I3044,'Вид исследования'!B:F,5,0))</f>
        <v>45807</v>
      </c>
      <c r="AN3044" s="14">
        <v>45806</v>
      </c>
      <c r="AP3044" s="11" t="s">
        <v>189</v>
      </c>
      <c r="AQ3044" t="str">
        <f>IFERROR(IF(L3044="","",VLOOKUP(L3044&amp;I3044,Продукция!A:K,11,0)),"обратитесь к админ справочника")</f>
        <v>согласно рекомендациям производителя теста</v>
      </c>
      <c r="AR3044" s="11" t="s">
        <v>4823</v>
      </c>
      <c r="AS3044" t="str">
        <f>IFERROR(IF(L3044="","",VLOOKUP(L3044&amp;I3044,Продукция!A:J,10,0)),"обратитесь к админ справочника")</f>
        <v>инструкция тест- ситема Биочек СК -132</v>
      </c>
      <c r="AT3044" s="11" t="s">
        <v>4823</v>
      </c>
      <c r="AU3044" s="11" t="s">
        <v>4823</v>
      </c>
      <c r="AV3044" s="11" t="s">
        <v>2673</v>
      </c>
      <c r="AW3044" s="11" t="s">
        <v>4824</v>
      </c>
      <c r="AX3044" s="11" t="s">
        <v>565</v>
      </c>
      <c r="AY3044" s="11" t="s">
        <v>1275</v>
      </c>
      <c r="AZ3044" s="11">
        <v>155</v>
      </c>
      <c r="BA3044" s="11">
        <v>41</v>
      </c>
      <c r="BC3044" s="11" t="s">
        <v>5296</v>
      </c>
    </row>
    <row r="3045" spans="1:55" x14ac:dyDescent="0.25">
      <c r="A3045" t="str">
        <f t="shared" si="53"/>
        <v>С/961SE (BioChek) сальмонелла группы В и D уровень антител</v>
      </c>
      <c r="B3045" t="str">
        <f>IF(E3045="","",INDEX(Лаборатории!A:A,MATCH('Производственный контроль'!E3045,Лаборатории!B:B,0)))</f>
        <v xml:space="preserve">КУРИНОЕ ЦАРСТВО АО </v>
      </c>
      <c r="C3045" t="str">
        <f>IF(E3045="","",VLOOKUP(E3045,Лаборатории!B:D,3,0))</f>
        <v>U377_CHL</v>
      </c>
      <c r="D3045" s="12">
        <v>45803</v>
      </c>
      <c r="E3045" s="150" t="s">
        <v>793</v>
      </c>
      <c r="F3045" s="11" t="s">
        <v>544</v>
      </c>
      <c r="G3045" s="11" t="s">
        <v>565</v>
      </c>
      <c r="H3045" s="11" t="s">
        <v>262</v>
      </c>
      <c r="I3045" s="11" t="s">
        <v>3428</v>
      </c>
      <c r="J3045" t="str">
        <f>IF(L3045="","",VLOOKUP(L3045,Продукция!B:D,3,0))</f>
        <v>Биологический_материал</v>
      </c>
      <c r="K3045" t="str">
        <f>IF(L3045="","",VLOOKUP(L3045,Продукция!B:C,2,0))</f>
        <v>Сыворотка крови</v>
      </c>
      <c r="L3045" s="155" t="s">
        <v>302</v>
      </c>
      <c r="M3045">
        <f>IF(L3045="","",VLOOKUP(L3045,Продукция!B:L,11,0))</f>
        <v>0</v>
      </c>
      <c r="N3045" s="150" t="s">
        <v>873</v>
      </c>
      <c r="P3045" s="150" t="s">
        <v>340</v>
      </c>
      <c r="Q3045" s="150" t="s">
        <v>854</v>
      </c>
      <c r="R3045" s="153" t="s">
        <v>5091</v>
      </c>
      <c r="S3045" s="11">
        <v>18</v>
      </c>
      <c r="T3045" s="11" t="s">
        <v>5295</v>
      </c>
      <c r="V3045" s="14">
        <v>45801</v>
      </c>
      <c r="Z3045" s="162" t="s">
        <v>4823</v>
      </c>
      <c r="AA3045" s="15">
        <v>0.49652777777777773</v>
      </c>
      <c r="AB3045" t="str">
        <f>IF(L3045="","",VLOOKUP(L3045&amp;I3045,Продукция!A:I,9,0))</f>
        <v>рекомендация производителя набора</v>
      </c>
      <c r="AC3045" s="14">
        <v>45805</v>
      </c>
      <c r="AD3045" s="11" t="s">
        <v>2673</v>
      </c>
      <c r="AE3045" s="11" t="s">
        <v>4823</v>
      </c>
      <c r="AF3045" t="str">
        <f>IF(AD3045="","",VLOOKUP(AD3045,'Сотрудники и ссылки'!A:B,2,0))</f>
        <v>Серолог</v>
      </c>
      <c r="AG3045">
        <f>IF(AD3045="","",VLOOKUP(AD3045,'Сотрудники и ссылки'!A:C,3,0))</f>
        <v>20001771</v>
      </c>
      <c r="AH3045" s="11" t="s">
        <v>2673</v>
      </c>
      <c r="AI3045" t="str">
        <f>IF(AH3045="","",VLOOKUP(AH3045,'Сотрудники и ссылки'!A:B,2,0))</f>
        <v>Серолог</v>
      </c>
      <c r="AJ3045">
        <f>IF(AH3045="","",VLOOKUP(AH3045,'Сотрудники и ссылки'!A:C,3,0))</f>
        <v>20001771</v>
      </c>
      <c r="AK3045" s="14">
        <v>45805</v>
      </c>
      <c r="AL3045" s="2">
        <f>IF(AK3045="","",AK3045+VLOOKUP(I3045,'Вид исследования'!B:E,4,0))</f>
        <v>45806</v>
      </c>
      <c r="AM3045" s="2">
        <f>IF(AK3045="","",AK3045+VLOOKUP(I3045,'Вид исследования'!B:F,5,0))</f>
        <v>45806</v>
      </c>
      <c r="AN3045" s="14">
        <v>45805</v>
      </c>
      <c r="AP3045" s="11" t="s">
        <v>189</v>
      </c>
      <c r="AQ3045" t="str">
        <f>IFERROR(IF(L3045="","",VLOOKUP(L3045&amp;I3045,Продукция!A:K,11,0)),"обратитесь к админ справочника")</f>
        <v>согласно рекомендациям производителя теста</v>
      </c>
      <c r="AR3045" s="11" t="s">
        <v>4823</v>
      </c>
      <c r="AS3045" t="str">
        <f>IFERROR(IF(L3045="","",VLOOKUP(L3045&amp;I3045,Продукция!A:J,10,0)),"обратитесь к админ справочника")</f>
        <v>инструкция тест- ситема Биочек СК -218</v>
      </c>
      <c r="AT3045" s="11" t="s">
        <v>4823</v>
      </c>
      <c r="AU3045" s="11" t="s">
        <v>4823</v>
      </c>
      <c r="AV3045" s="11" t="s">
        <v>2673</v>
      </c>
      <c r="AW3045" s="11" t="s">
        <v>4824</v>
      </c>
      <c r="AX3045" s="11" t="s">
        <v>565</v>
      </c>
      <c r="AY3045" s="11" t="s">
        <v>1255</v>
      </c>
      <c r="AZ3045" s="11">
        <v>155</v>
      </c>
      <c r="BA3045" s="11">
        <v>41</v>
      </c>
      <c r="BC3045" s="11" t="s">
        <v>5296</v>
      </c>
    </row>
    <row r="3046" spans="1:55" x14ac:dyDescent="0.25">
      <c r="A3046" t="str">
        <f t="shared" si="53"/>
        <v>С/961SE (BioChek) сальмонелла группы В и D уровень антител</v>
      </c>
      <c r="B3046" t="str">
        <f>IF(E3046="","",INDEX(Лаборатории!A:A,MATCH('Производственный контроль'!E3046,Лаборатории!B:B,0)))</f>
        <v xml:space="preserve">КУРИНОЕ ЦАРСТВО АО </v>
      </c>
      <c r="C3046" t="str">
        <f>IF(E3046="","",VLOOKUP(E3046,Лаборатории!B:D,3,0))</f>
        <v>U377_CHL</v>
      </c>
      <c r="D3046" s="12">
        <v>45803</v>
      </c>
      <c r="E3046" s="150" t="s">
        <v>793</v>
      </c>
      <c r="F3046" s="11" t="s">
        <v>544</v>
      </c>
      <c r="G3046" s="11" t="s">
        <v>565</v>
      </c>
      <c r="H3046" s="11" t="s">
        <v>262</v>
      </c>
      <c r="I3046" s="11" t="s">
        <v>3428</v>
      </c>
      <c r="J3046" t="str">
        <f>IF(L3046="","",VLOOKUP(L3046,Продукция!B:D,3,0))</f>
        <v>Биологический_материал</v>
      </c>
      <c r="K3046" t="str">
        <f>IF(L3046="","",VLOOKUP(L3046,Продукция!B:C,2,0))</f>
        <v>Сыворотка крови</v>
      </c>
      <c r="L3046" s="155" t="s">
        <v>302</v>
      </c>
      <c r="M3046">
        <f>IF(L3046="","",VLOOKUP(L3046,Продукция!B:L,11,0))</f>
        <v>0</v>
      </c>
      <c r="N3046" s="150" t="s">
        <v>873</v>
      </c>
      <c r="P3046" s="150" t="s">
        <v>340</v>
      </c>
      <c r="Q3046" s="150" t="s">
        <v>854</v>
      </c>
      <c r="R3046" s="153" t="s">
        <v>5092</v>
      </c>
      <c r="S3046" s="11">
        <v>18</v>
      </c>
      <c r="T3046" s="11" t="s">
        <v>5295</v>
      </c>
      <c r="V3046" s="14">
        <v>45798</v>
      </c>
      <c r="Z3046" s="162" t="s">
        <v>4823</v>
      </c>
      <c r="AA3046" s="15">
        <v>0.49652777777777773</v>
      </c>
      <c r="AB3046" t="str">
        <f>IF(L3046="","",VLOOKUP(L3046&amp;I3046,Продукция!A:I,9,0))</f>
        <v>рекомендация производителя набора</v>
      </c>
      <c r="AC3046" s="14">
        <v>45806</v>
      </c>
      <c r="AD3046" s="11" t="s">
        <v>2673</v>
      </c>
      <c r="AE3046" s="11" t="s">
        <v>4823</v>
      </c>
      <c r="AF3046" t="str">
        <f>IF(AD3046="","",VLOOKUP(AD3046,'Сотрудники и ссылки'!A:B,2,0))</f>
        <v>Серолог</v>
      </c>
      <c r="AG3046">
        <f>IF(AD3046="","",VLOOKUP(AD3046,'Сотрудники и ссылки'!A:C,3,0))</f>
        <v>20001771</v>
      </c>
      <c r="AH3046" s="11" t="s">
        <v>2673</v>
      </c>
      <c r="AI3046" t="str">
        <f>IF(AH3046="","",VLOOKUP(AH3046,'Сотрудники и ссылки'!A:B,2,0))</f>
        <v>Серолог</v>
      </c>
      <c r="AJ3046">
        <f>IF(AH3046="","",VLOOKUP(AH3046,'Сотрудники и ссылки'!A:C,3,0))</f>
        <v>20001771</v>
      </c>
      <c r="AK3046" s="14">
        <v>45806</v>
      </c>
      <c r="AL3046" s="2">
        <f>IF(AK3046="","",AK3046+VLOOKUP(I3046,'Вид исследования'!B:E,4,0))</f>
        <v>45807</v>
      </c>
      <c r="AM3046" s="2">
        <f>IF(AK3046="","",AK3046+VLOOKUP(I3046,'Вид исследования'!B:F,5,0))</f>
        <v>45807</v>
      </c>
      <c r="AN3046" s="14">
        <v>45806</v>
      </c>
      <c r="AP3046" s="11" t="s">
        <v>189</v>
      </c>
      <c r="AQ3046" t="str">
        <f>IFERROR(IF(L3046="","",VLOOKUP(L3046&amp;I3046,Продукция!A:K,11,0)),"обратитесь к админ справочника")</f>
        <v>согласно рекомендациям производителя теста</v>
      </c>
      <c r="AR3046" s="11" t="s">
        <v>4823</v>
      </c>
      <c r="AS3046" t="str">
        <f>IFERROR(IF(L3046="","",VLOOKUP(L3046&amp;I3046,Продукция!A:J,10,0)),"обратитесь к админ справочника")</f>
        <v>инструкция тест- ситема Биочек СК -218</v>
      </c>
      <c r="AT3046" s="11" t="s">
        <v>4823</v>
      </c>
      <c r="AU3046" s="11" t="s">
        <v>4823</v>
      </c>
      <c r="AV3046" s="11" t="s">
        <v>2673</v>
      </c>
      <c r="AW3046" s="11" t="s">
        <v>4824</v>
      </c>
      <c r="AX3046" s="11" t="s">
        <v>565</v>
      </c>
      <c r="AY3046" s="11" t="s">
        <v>1257</v>
      </c>
      <c r="AZ3046" s="11">
        <v>155</v>
      </c>
      <c r="BA3046" s="11">
        <v>38</v>
      </c>
      <c r="BC3046" s="11" t="s">
        <v>5296</v>
      </c>
    </row>
    <row r="3047" spans="1:55" x14ac:dyDescent="0.25">
      <c r="A3047" t="str">
        <f t="shared" si="53"/>
        <v>С/961SE (BioChek) сальмонелла группы В и D уровень антител</v>
      </c>
      <c r="B3047" t="str">
        <f>IF(E3047="","",INDEX(Лаборатории!A:A,MATCH('Производственный контроль'!E3047,Лаборатории!B:B,0)))</f>
        <v xml:space="preserve">КУРИНОЕ ЦАРСТВО АО </v>
      </c>
      <c r="C3047" t="str">
        <f>IF(E3047="","",VLOOKUP(E3047,Лаборатории!B:D,3,0))</f>
        <v>U377_CHL</v>
      </c>
      <c r="D3047" s="12">
        <v>45803</v>
      </c>
      <c r="E3047" s="150" t="s">
        <v>793</v>
      </c>
      <c r="F3047" s="11" t="s">
        <v>544</v>
      </c>
      <c r="G3047" s="11" t="s">
        <v>565</v>
      </c>
      <c r="H3047" s="11" t="s">
        <v>262</v>
      </c>
      <c r="I3047" s="11" t="s">
        <v>3428</v>
      </c>
      <c r="J3047" t="str">
        <f>IF(L3047="","",VLOOKUP(L3047,Продукция!B:D,3,0))</f>
        <v>Биологический_материал</v>
      </c>
      <c r="K3047" t="str">
        <f>IF(L3047="","",VLOOKUP(L3047,Продукция!B:C,2,0))</f>
        <v>Сыворотка крови</v>
      </c>
      <c r="L3047" s="155" t="s">
        <v>302</v>
      </c>
      <c r="M3047">
        <f>IF(L3047="","",VLOOKUP(L3047,Продукция!B:L,11,0))</f>
        <v>0</v>
      </c>
      <c r="N3047" s="150" t="s">
        <v>873</v>
      </c>
      <c r="P3047" s="150" t="s">
        <v>340</v>
      </c>
      <c r="Q3047" s="150" t="s">
        <v>854</v>
      </c>
      <c r="R3047" s="153" t="s">
        <v>5093</v>
      </c>
      <c r="S3047" s="11">
        <v>18</v>
      </c>
      <c r="T3047" s="11" t="s">
        <v>5295</v>
      </c>
      <c r="V3047" s="14">
        <v>45802</v>
      </c>
      <c r="Z3047" s="162" t="s">
        <v>4823</v>
      </c>
      <c r="AA3047" s="15">
        <v>0.49652777777777773</v>
      </c>
      <c r="AB3047" t="str">
        <f>IF(L3047="","",VLOOKUP(L3047&amp;I3047,Продукция!A:I,9,0))</f>
        <v>рекомендация производителя набора</v>
      </c>
      <c r="AC3047" s="14">
        <v>45806</v>
      </c>
      <c r="AD3047" s="11" t="s">
        <v>2673</v>
      </c>
      <c r="AE3047" s="11" t="s">
        <v>4823</v>
      </c>
      <c r="AF3047" t="str">
        <f>IF(AD3047="","",VLOOKUP(AD3047,'Сотрудники и ссылки'!A:B,2,0))</f>
        <v>Серолог</v>
      </c>
      <c r="AG3047">
        <f>IF(AD3047="","",VLOOKUP(AD3047,'Сотрудники и ссылки'!A:C,3,0))</f>
        <v>20001771</v>
      </c>
      <c r="AH3047" s="11" t="s">
        <v>2673</v>
      </c>
      <c r="AI3047" t="str">
        <f>IF(AH3047="","",VLOOKUP(AH3047,'Сотрудники и ссылки'!A:B,2,0))</f>
        <v>Серолог</v>
      </c>
      <c r="AJ3047">
        <f>IF(AH3047="","",VLOOKUP(AH3047,'Сотрудники и ссылки'!A:C,3,0))</f>
        <v>20001771</v>
      </c>
      <c r="AK3047" s="14">
        <v>45806</v>
      </c>
      <c r="AL3047" s="2">
        <f>IF(AK3047="","",AK3047+VLOOKUP(I3047,'Вид исследования'!B:E,4,0))</f>
        <v>45807</v>
      </c>
      <c r="AM3047" s="2">
        <f>IF(AK3047="","",AK3047+VLOOKUP(I3047,'Вид исследования'!B:F,5,0))</f>
        <v>45807</v>
      </c>
      <c r="AN3047" s="14">
        <v>45806</v>
      </c>
      <c r="AP3047" s="11" t="s">
        <v>189</v>
      </c>
      <c r="AQ3047" t="str">
        <f>IFERROR(IF(L3047="","",VLOOKUP(L3047&amp;I3047,Продукция!A:K,11,0)),"обратитесь к админ справочника")</f>
        <v>согласно рекомендациям производителя теста</v>
      </c>
      <c r="AR3047" s="11" t="s">
        <v>4823</v>
      </c>
      <c r="AS3047" t="str">
        <f>IFERROR(IF(L3047="","",VLOOKUP(L3047&amp;I3047,Продукция!A:J,10,0)),"обратитесь к админ справочника")</f>
        <v>инструкция тест- ситема Биочек СК -218</v>
      </c>
      <c r="AT3047" s="11" t="s">
        <v>4823</v>
      </c>
      <c r="AU3047" s="11" t="s">
        <v>4823</v>
      </c>
      <c r="AV3047" s="11" t="s">
        <v>2673</v>
      </c>
      <c r="AW3047" s="11" t="s">
        <v>4824</v>
      </c>
      <c r="AX3047" s="11" t="s">
        <v>565</v>
      </c>
      <c r="AY3047" s="11" t="s">
        <v>1258</v>
      </c>
      <c r="AZ3047" s="11">
        <v>155</v>
      </c>
      <c r="BA3047" s="11">
        <v>41</v>
      </c>
      <c r="BC3047" s="11" t="s">
        <v>5296</v>
      </c>
    </row>
    <row r="3048" spans="1:55" x14ac:dyDescent="0.25">
      <c r="A3048" t="str">
        <f t="shared" si="53"/>
        <v>С/961SE (BioChek) сальмонелла группы В и D уровень антител</v>
      </c>
      <c r="B3048" t="str">
        <f>IF(E3048="","",INDEX(Лаборатории!A:A,MATCH('Производственный контроль'!E3048,Лаборатории!B:B,0)))</f>
        <v xml:space="preserve">КУРИНОЕ ЦАРСТВО АО </v>
      </c>
      <c r="C3048" t="str">
        <f>IF(E3048="","",VLOOKUP(E3048,Лаборатории!B:D,3,0))</f>
        <v>U377_CHL</v>
      </c>
      <c r="D3048" s="12">
        <v>45803</v>
      </c>
      <c r="E3048" s="150" t="s">
        <v>793</v>
      </c>
      <c r="F3048" s="11" t="s">
        <v>544</v>
      </c>
      <c r="G3048" s="11" t="s">
        <v>565</v>
      </c>
      <c r="H3048" s="11" t="s">
        <v>262</v>
      </c>
      <c r="I3048" s="11" t="s">
        <v>3428</v>
      </c>
      <c r="J3048" t="str">
        <f>IF(L3048="","",VLOOKUP(L3048,Продукция!B:D,3,0))</f>
        <v>Биологический_материал</v>
      </c>
      <c r="K3048" t="str">
        <f>IF(L3048="","",VLOOKUP(L3048,Продукция!B:C,2,0))</f>
        <v>Сыворотка крови</v>
      </c>
      <c r="L3048" s="155" t="s">
        <v>302</v>
      </c>
      <c r="M3048">
        <f>IF(L3048="","",VLOOKUP(L3048,Продукция!B:L,11,0))</f>
        <v>0</v>
      </c>
      <c r="N3048" s="150" t="s">
        <v>873</v>
      </c>
      <c r="P3048" s="150" t="s">
        <v>340</v>
      </c>
      <c r="Q3048" s="150" t="s">
        <v>854</v>
      </c>
      <c r="R3048" s="153" t="s">
        <v>5088</v>
      </c>
      <c r="S3048" s="11">
        <v>18</v>
      </c>
      <c r="T3048" s="11" t="s">
        <v>5295</v>
      </c>
      <c r="V3048" s="14">
        <v>45802</v>
      </c>
      <c r="Z3048" s="162" t="s">
        <v>4823</v>
      </c>
      <c r="AA3048" s="15">
        <v>0.49652777777777773</v>
      </c>
      <c r="AB3048" t="str">
        <f>IF(L3048="","",VLOOKUP(L3048&amp;I3048,Продукция!A:I,9,0))</f>
        <v>рекомендация производителя набора</v>
      </c>
      <c r="AC3048" s="14">
        <v>45806</v>
      </c>
      <c r="AD3048" s="11" t="s">
        <v>2673</v>
      </c>
      <c r="AE3048" s="11" t="s">
        <v>4823</v>
      </c>
      <c r="AF3048" t="str">
        <f>IF(AD3048="","",VLOOKUP(AD3048,'Сотрудники и ссылки'!A:B,2,0))</f>
        <v>Серолог</v>
      </c>
      <c r="AG3048">
        <f>IF(AD3048="","",VLOOKUP(AD3048,'Сотрудники и ссылки'!A:C,3,0))</f>
        <v>20001771</v>
      </c>
      <c r="AH3048" s="11" t="s">
        <v>2673</v>
      </c>
      <c r="AI3048" t="str">
        <f>IF(AH3048="","",VLOOKUP(AH3048,'Сотрудники и ссылки'!A:B,2,0))</f>
        <v>Серолог</v>
      </c>
      <c r="AJ3048">
        <f>IF(AH3048="","",VLOOKUP(AH3048,'Сотрудники и ссылки'!A:C,3,0))</f>
        <v>20001771</v>
      </c>
      <c r="AK3048" s="14">
        <v>45806</v>
      </c>
      <c r="AL3048" s="2">
        <f>IF(AK3048="","",AK3048+VLOOKUP(I3048,'Вид исследования'!B:E,4,0))</f>
        <v>45807</v>
      </c>
      <c r="AM3048" s="2">
        <f>IF(AK3048="","",AK3048+VLOOKUP(I3048,'Вид исследования'!B:F,5,0))</f>
        <v>45807</v>
      </c>
      <c r="AN3048" s="14">
        <v>45806</v>
      </c>
      <c r="AP3048" s="11" t="s">
        <v>189</v>
      </c>
      <c r="AQ3048" t="str">
        <f>IFERROR(IF(L3048="","",VLOOKUP(L3048&amp;I3048,Продукция!A:K,11,0)),"обратитесь к админ справочника")</f>
        <v>согласно рекомендациям производителя теста</v>
      </c>
      <c r="AR3048" s="11" t="s">
        <v>4823</v>
      </c>
      <c r="AS3048" t="str">
        <f>IFERROR(IF(L3048="","",VLOOKUP(L3048&amp;I3048,Продукция!A:J,10,0)),"обратитесь к админ справочника")</f>
        <v>инструкция тест- ситема Биочек СК -218</v>
      </c>
      <c r="AT3048" s="11" t="s">
        <v>4823</v>
      </c>
      <c r="AU3048" s="11" t="s">
        <v>4823</v>
      </c>
      <c r="AV3048" s="11" t="s">
        <v>2673</v>
      </c>
      <c r="AW3048" s="11" t="s">
        <v>4824</v>
      </c>
      <c r="AX3048" s="11" t="s">
        <v>565</v>
      </c>
      <c r="AY3048" s="11" t="s">
        <v>1275</v>
      </c>
      <c r="AZ3048" s="11">
        <v>155</v>
      </c>
      <c r="BA3048" s="11">
        <v>41</v>
      </c>
      <c r="BC3048" s="11" t="s">
        <v>5296</v>
      </c>
    </row>
    <row r="3049" spans="1:55" x14ac:dyDescent="0.25">
      <c r="A3049" t="str">
        <f t="shared" si="53"/>
        <v>С/961ILT (BioChek) ларинготрахеит уровень антител</v>
      </c>
      <c r="B3049" t="str">
        <f>IF(E3049="","",INDEX(Лаборатории!A:A,MATCH('Производственный контроль'!E3049,Лаборатории!B:B,0)))</f>
        <v xml:space="preserve">КУРИНОЕ ЦАРСТВО АО </v>
      </c>
      <c r="C3049" t="str">
        <f>IF(E3049="","",VLOOKUP(E3049,Лаборатории!B:D,3,0))</f>
        <v>U377_CHL</v>
      </c>
      <c r="D3049" s="12">
        <v>45803</v>
      </c>
      <c r="E3049" s="150" t="s">
        <v>793</v>
      </c>
      <c r="F3049" s="11" t="s">
        <v>544</v>
      </c>
      <c r="G3049" s="11" t="s">
        <v>565</v>
      </c>
      <c r="H3049" s="11" t="s">
        <v>262</v>
      </c>
      <c r="I3049" s="11" t="s">
        <v>3417</v>
      </c>
      <c r="J3049" t="str">
        <f>IF(L3049="","",VLOOKUP(L3049,Продукция!B:D,3,0))</f>
        <v>Биологический_материал</v>
      </c>
      <c r="K3049" t="str">
        <f>IF(L3049="","",VLOOKUP(L3049,Продукция!B:C,2,0))</f>
        <v>Сыворотка крови</v>
      </c>
      <c r="L3049" s="155" t="s">
        <v>302</v>
      </c>
      <c r="M3049">
        <f>IF(L3049="","",VLOOKUP(L3049,Продукция!B:L,11,0))</f>
        <v>0</v>
      </c>
      <c r="N3049" s="150" t="s">
        <v>873</v>
      </c>
      <c r="P3049" s="150" t="s">
        <v>340</v>
      </c>
      <c r="Q3049" s="150" t="s">
        <v>854</v>
      </c>
      <c r="R3049" s="153" t="s">
        <v>5091</v>
      </c>
      <c r="S3049" s="11">
        <v>18</v>
      </c>
      <c r="T3049" s="11" t="s">
        <v>5295</v>
      </c>
      <c r="V3049" s="14">
        <v>45801</v>
      </c>
      <c r="Z3049" s="162" t="s">
        <v>4823</v>
      </c>
      <c r="AA3049" s="15">
        <v>0.49652777777777773</v>
      </c>
      <c r="AB3049" t="str">
        <f>IF(L3049="","",VLOOKUP(L3049&amp;I3049,Продукция!A:I,9,0))</f>
        <v>рекомендация производителя набора</v>
      </c>
      <c r="AC3049" s="14">
        <v>45805</v>
      </c>
      <c r="AD3049" s="11" t="s">
        <v>2673</v>
      </c>
      <c r="AE3049" s="11" t="s">
        <v>4823</v>
      </c>
      <c r="AF3049" t="str">
        <f>IF(AD3049="","",VLOOKUP(AD3049,'Сотрудники и ссылки'!A:B,2,0))</f>
        <v>Серолог</v>
      </c>
      <c r="AG3049">
        <f>IF(AD3049="","",VLOOKUP(AD3049,'Сотрудники и ссылки'!A:C,3,0))</f>
        <v>20001771</v>
      </c>
      <c r="AH3049" s="11" t="s">
        <v>2673</v>
      </c>
      <c r="AI3049" t="str">
        <f>IF(AH3049="","",VLOOKUP(AH3049,'Сотрудники и ссылки'!A:B,2,0))</f>
        <v>Серолог</v>
      </c>
      <c r="AJ3049">
        <f>IF(AH3049="","",VLOOKUP(AH3049,'Сотрудники и ссылки'!A:C,3,0))</f>
        <v>20001771</v>
      </c>
      <c r="AK3049" s="14">
        <v>45805</v>
      </c>
      <c r="AL3049" s="2">
        <f>IF(AK3049="","",AK3049+VLOOKUP(I3049,'Вид исследования'!B:E,4,0))</f>
        <v>45806</v>
      </c>
      <c r="AM3049" s="2">
        <f>IF(AK3049="","",AK3049+VLOOKUP(I3049,'Вид исследования'!B:F,5,0))</f>
        <v>45806</v>
      </c>
      <c r="AN3049" s="14">
        <v>45805</v>
      </c>
      <c r="AP3049" s="11" t="s">
        <v>189</v>
      </c>
      <c r="AQ3049" t="str">
        <f>IFERROR(IF(L3049="","",VLOOKUP(L3049&amp;I3049,Продукция!A:K,11,0)),"обратитесь к админ справочника")</f>
        <v>согласно рекомендациям производителя теста</v>
      </c>
      <c r="AR3049" s="11" t="s">
        <v>4823</v>
      </c>
      <c r="AS3049" t="str">
        <f>IFERROR(IF(L3049="","",VLOOKUP(L3049&amp;I3049,Продукция!A:J,10,0)),"обратитесь к админ справочника")</f>
        <v>инструкция тест- ситема Биочек СК-124</v>
      </c>
      <c r="AT3049" s="11" t="s">
        <v>4823</v>
      </c>
      <c r="AU3049" s="11" t="s">
        <v>4823</v>
      </c>
      <c r="AV3049" s="11" t="s">
        <v>2673</v>
      </c>
      <c r="AW3049" s="11" t="s">
        <v>4824</v>
      </c>
      <c r="AX3049" s="11" t="s">
        <v>565</v>
      </c>
      <c r="AY3049" s="11" t="s">
        <v>1255</v>
      </c>
      <c r="AZ3049" s="11">
        <v>155</v>
      </c>
      <c r="BA3049" s="11">
        <v>41</v>
      </c>
      <c r="BC3049" s="11" t="s">
        <v>5296</v>
      </c>
    </row>
    <row r="3050" spans="1:55" x14ac:dyDescent="0.25">
      <c r="A3050" t="str">
        <f t="shared" si="53"/>
        <v>С/961ILT (BioChek) ларинготрахеит уровень антител</v>
      </c>
      <c r="B3050" t="str">
        <f>IF(E3050="","",INDEX(Лаборатории!A:A,MATCH('Производственный контроль'!E3050,Лаборатории!B:B,0)))</f>
        <v xml:space="preserve">КУРИНОЕ ЦАРСТВО АО </v>
      </c>
      <c r="C3050" t="str">
        <f>IF(E3050="","",VLOOKUP(E3050,Лаборатории!B:D,3,0))</f>
        <v>U377_CHL</v>
      </c>
      <c r="D3050" s="12">
        <v>45803</v>
      </c>
      <c r="E3050" s="150" t="s">
        <v>793</v>
      </c>
      <c r="F3050" s="11" t="s">
        <v>544</v>
      </c>
      <c r="G3050" s="11" t="s">
        <v>565</v>
      </c>
      <c r="H3050" s="11" t="s">
        <v>262</v>
      </c>
      <c r="I3050" s="11" t="s">
        <v>3417</v>
      </c>
      <c r="J3050" t="str">
        <f>IF(L3050="","",VLOOKUP(L3050,Продукция!B:D,3,0))</f>
        <v>Биологический_материал</v>
      </c>
      <c r="K3050" t="str">
        <f>IF(L3050="","",VLOOKUP(L3050,Продукция!B:C,2,0))</f>
        <v>Сыворотка крови</v>
      </c>
      <c r="L3050" s="155" t="s">
        <v>302</v>
      </c>
      <c r="M3050">
        <f>IF(L3050="","",VLOOKUP(L3050,Продукция!B:L,11,0))</f>
        <v>0</v>
      </c>
      <c r="N3050" s="150" t="s">
        <v>873</v>
      </c>
      <c r="P3050" s="150" t="s">
        <v>340</v>
      </c>
      <c r="Q3050" s="150" t="s">
        <v>854</v>
      </c>
      <c r="R3050" s="153" t="s">
        <v>5092</v>
      </c>
      <c r="S3050" s="11">
        <v>18</v>
      </c>
      <c r="T3050" s="11" t="s">
        <v>5295</v>
      </c>
      <c r="V3050" s="14">
        <v>45798</v>
      </c>
      <c r="Z3050" s="162" t="s">
        <v>4823</v>
      </c>
      <c r="AA3050" s="15">
        <v>0.49652777777777773</v>
      </c>
      <c r="AB3050" t="str">
        <f>IF(L3050="","",VLOOKUP(L3050&amp;I3050,Продукция!A:I,9,0))</f>
        <v>рекомендация производителя набора</v>
      </c>
      <c r="AC3050" s="14">
        <v>45806</v>
      </c>
      <c r="AD3050" s="11" t="s">
        <v>2673</v>
      </c>
      <c r="AE3050" s="11" t="s">
        <v>4823</v>
      </c>
      <c r="AF3050" t="str">
        <f>IF(AD3050="","",VLOOKUP(AD3050,'Сотрудники и ссылки'!A:B,2,0))</f>
        <v>Серолог</v>
      </c>
      <c r="AG3050">
        <f>IF(AD3050="","",VLOOKUP(AD3050,'Сотрудники и ссылки'!A:C,3,0))</f>
        <v>20001771</v>
      </c>
      <c r="AH3050" s="11" t="s">
        <v>2673</v>
      </c>
      <c r="AI3050" t="str">
        <f>IF(AH3050="","",VLOOKUP(AH3050,'Сотрудники и ссылки'!A:B,2,0))</f>
        <v>Серолог</v>
      </c>
      <c r="AJ3050">
        <f>IF(AH3050="","",VLOOKUP(AH3050,'Сотрудники и ссылки'!A:C,3,0))</f>
        <v>20001771</v>
      </c>
      <c r="AK3050" s="14">
        <v>45806</v>
      </c>
      <c r="AL3050" s="2">
        <f>IF(AK3050="","",AK3050+VLOOKUP(I3050,'Вид исследования'!B:E,4,0))</f>
        <v>45807</v>
      </c>
      <c r="AM3050" s="2">
        <f>IF(AK3050="","",AK3050+VLOOKUP(I3050,'Вид исследования'!B:F,5,0))</f>
        <v>45807</v>
      </c>
      <c r="AN3050" s="14">
        <v>45806</v>
      </c>
      <c r="AP3050" s="11" t="s">
        <v>189</v>
      </c>
      <c r="AQ3050" t="str">
        <f>IFERROR(IF(L3050="","",VLOOKUP(L3050&amp;I3050,Продукция!A:K,11,0)),"обратитесь к админ справочника")</f>
        <v>согласно рекомендациям производителя теста</v>
      </c>
      <c r="AR3050" s="11" t="s">
        <v>4823</v>
      </c>
      <c r="AS3050" t="str">
        <f>IFERROR(IF(L3050="","",VLOOKUP(L3050&amp;I3050,Продукция!A:J,10,0)),"обратитесь к админ справочника")</f>
        <v>инструкция тест- ситема Биочек СК-124</v>
      </c>
      <c r="AT3050" s="11" t="s">
        <v>4823</v>
      </c>
      <c r="AU3050" s="11" t="s">
        <v>4823</v>
      </c>
      <c r="AV3050" s="11" t="s">
        <v>2673</v>
      </c>
      <c r="AW3050" s="11" t="s">
        <v>4824</v>
      </c>
      <c r="AX3050" s="11" t="s">
        <v>565</v>
      </c>
      <c r="AY3050" s="11" t="s">
        <v>1257</v>
      </c>
      <c r="AZ3050" s="11">
        <v>155</v>
      </c>
      <c r="BA3050" s="11">
        <v>38</v>
      </c>
      <c r="BC3050" s="11" t="s">
        <v>5296</v>
      </c>
    </row>
    <row r="3051" spans="1:55" x14ac:dyDescent="0.25">
      <c r="A3051" t="str">
        <f t="shared" si="53"/>
        <v>С/961ILT (BioChek) ларинготрахеит уровень антител</v>
      </c>
      <c r="B3051" t="str">
        <f>IF(E3051="","",INDEX(Лаборатории!A:A,MATCH('Производственный контроль'!E3051,Лаборатории!B:B,0)))</f>
        <v xml:space="preserve">КУРИНОЕ ЦАРСТВО АО </v>
      </c>
      <c r="C3051" t="str">
        <f>IF(E3051="","",VLOOKUP(E3051,Лаборатории!B:D,3,0))</f>
        <v>U377_CHL</v>
      </c>
      <c r="D3051" s="12">
        <v>45803</v>
      </c>
      <c r="E3051" s="150" t="s">
        <v>793</v>
      </c>
      <c r="F3051" s="11" t="s">
        <v>544</v>
      </c>
      <c r="G3051" s="11" t="s">
        <v>565</v>
      </c>
      <c r="H3051" s="11" t="s">
        <v>262</v>
      </c>
      <c r="I3051" s="11" t="s">
        <v>3417</v>
      </c>
      <c r="J3051" t="str">
        <f>IF(L3051="","",VLOOKUP(L3051,Продукция!B:D,3,0))</f>
        <v>Биологический_материал</v>
      </c>
      <c r="K3051" t="str">
        <f>IF(L3051="","",VLOOKUP(L3051,Продукция!B:C,2,0))</f>
        <v>Сыворотка крови</v>
      </c>
      <c r="L3051" s="155" t="s">
        <v>302</v>
      </c>
      <c r="M3051">
        <f>IF(L3051="","",VLOOKUP(L3051,Продукция!B:L,11,0))</f>
        <v>0</v>
      </c>
      <c r="N3051" s="150" t="s">
        <v>873</v>
      </c>
      <c r="P3051" s="150" t="s">
        <v>340</v>
      </c>
      <c r="Q3051" s="150" t="s">
        <v>854</v>
      </c>
      <c r="R3051" s="153" t="s">
        <v>5093</v>
      </c>
      <c r="S3051" s="11">
        <v>18</v>
      </c>
      <c r="T3051" s="11" t="s">
        <v>5295</v>
      </c>
      <c r="V3051" s="14">
        <v>45802</v>
      </c>
      <c r="Z3051" s="162" t="s">
        <v>4823</v>
      </c>
      <c r="AA3051" s="15">
        <v>0.49652777777777773</v>
      </c>
      <c r="AB3051" t="str">
        <f>IF(L3051="","",VLOOKUP(L3051&amp;I3051,Продукция!A:I,9,0))</f>
        <v>рекомендация производителя набора</v>
      </c>
      <c r="AC3051" s="14">
        <v>45806</v>
      </c>
      <c r="AD3051" s="11" t="s">
        <v>2673</v>
      </c>
      <c r="AE3051" s="11" t="s">
        <v>4823</v>
      </c>
      <c r="AF3051" t="str">
        <f>IF(AD3051="","",VLOOKUP(AD3051,'Сотрудники и ссылки'!A:B,2,0))</f>
        <v>Серолог</v>
      </c>
      <c r="AG3051">
        <f>IF(AD3051="","",VLOOKUP(AD3051,'Сотрудники и ссылки'!A:C,3,0))</f>
        <v>20001771</v>
      </c>
      <c r="AH3051" s="11" t="s">
        <v>2673</v>
      </c>
      <c r="AI3051" t="str">
        <f>IF(AH3051="","",VLOOKUP(AH3051,'Сотрудники и ссылки'!A:B,2,0))</f>
        <v>Серолог</v>
      </c>
      <c r="AJ3051">
        <f>IF(AH3051="","",VLOOKUP(AH3051,'Сотрудники и ссылки'!A:C,3,0))</f>
        <v>20001771</v>
      </c>
      <c r="AK3051" s="14">
        <v>45806</v>
      </c>
      <c r="AL3051" s="2">
        <f>IF(AK3051="","",AK3051+VLOOKUP(I3051,'Вид исследования'!B:E,4,0))</f>
        <v>45807</v>
      </c>
      <c r="AM3051" s="2">
        <f>IF(AK3051="","",AK3051+VLOOKUP(I3051,'Вид исследования'!B:F,5,0))</f>
        <v>45807</v>
      </c>
      <c r="AN3051" s="14">
        <v>45806</v>
      </c>
      <c r="AP3051" s="11" t="s">
        <v>189</v>
      </c>
      <c r="AQ3051" t="str">
        <f>IFERROR(IF(L3051="","",VLOOKUP(L3051&amp;I3051,Продукция!A:K,11,0)),"обратитесь к админ справочника")</f>
        <v>согласно рекомендациям производителя теста</v>
      </c>
      <c r="AR3051" s="11" t="s">
        <v>4823</v>
      </c>
      <c r="AS3051" t="str">
        <f>IFERROR(IF(L3051="","",VLOOKUP(L3051&amp;I3051,Продукция!A:J,10,0)),"обратитесь к админ справочника")</f>
        <v>инструкция тест- ситема Биочек СК-124</v>
      </c>
      <c r="AT3051" s="11" t="s">
        <v>4823</v>
      </c>
      <c r="AU3051" s="11" t="s">
        <v>4823</v>
      </c>
      <c r="AV3051" s="11" t="s">
        <v>2673</v>
      </c>
      <c r="AW3051" s="11" t="s">
        <v>4824</v>
      </c>
      <c r="AX3051" s="11" t="s">
        <v>565</v>
      </c>
      <c r="AY3051" s="11" t="s">
        <v>1258</v>
      </c>
      <c r="AZ3051" s="11">
        <v>155</v>
      </c>
      <c r="BA3051" s="11">
        <v>41</v>
      </c>
      <c r="BC3051" s="11" t="s">
        <v>5296</v>
      </c>
    </row>
    <row r="3052" spans="1:55" x14ac:dyDescent="0.25">
      <c r="A3052" t="str">
        <f t="shared" si="53"/>
        <v>С/961ILT (BioChek) ларинготрахеит уровень антител</v>
      </c>
      <c r="B3052" t="str">
        <f>IF(E3052="","",INDEX(Лаборатории!A:A,MATCH('Производственный контроль'!E3052,Лаборатории!B:B,0)))</f>
        <v xml:space="preserve">КУРИНОЕ ЦАРСТВО АО </v>
      </c>
      <c r="C3052" t="str">
        <f>IF(E3052="","",VLOOKUP(E3052,Лаборатории!B:D,3,0))</f>
        <v>U377_CHL</v>
      </c>
      <c r="D3052" s="12">
        <v>45803</v>
      </c>
      <c r="E3052" s="150" t="s">
        <v>793</v>
      </c>
      <c r="F3052" s="11" t="s">
        <v>544</v>
      </c>
      <c r="G3052" s="11" t="s">
        <v>565</v>
      </c>
      <c r="H3052" s="11" t="s">
        <v>262</v>
      </c>
      <c r="I3052" s="11" t="s">
        <v>3417</v>
      </c>
      <c r="J3052" t="str">
        <f>IF(L3052="","",VLOOKUP(L3052,Продукция!B:D,3,0))</f>
        <v>Биологический_материал</v>
      </c>
      <c r="K3052" t="str">
        <f>IF(L3052="","",VLOOKUP(L3052,Продукция!B:C,2,0))</f>
        <v>Сыворотка крови</v>
      </c>
      <c r="L3052" s="155" t="s">
        <v>302</v>
      </c>
      <c r="M3052">
        <f>IF(L3052="","",VLOOKUP(L3052,Продукция!B:L,11,0))</f>
        <v>0</v>
      </c>
      <c r="N3052" s="150" t="s">
        <v>873</v>
      </c>
      <c r="P3052" s="150" t="s">
        <v>340</v>
      </c>
      <c r="Q3052" s="150" t="s">
        <v>854</v>
      </c>
      <c r="R3052" s="153" t="s">
        <v>5088</v>
      </c>
      <c r="S3052" s="11">
        <v>18</v>
      </c>
      <c r="T3052" s="11" t="s">
        <v>5295</v>
      </c>
      <c r="V3052" s="14">
        <v>45802</v>
      </c>
      <c r="Z3052" s="162" t="s">
        <v>4823</v>
      </c>
      <c r="AA3052" s="15">
        <v>0.49652777777777773</v>
      </c>
      <c r="AB3052" t="str">
        <f>IF(L3052="","",VLOOKUP(L3052&amp;I3052,Продукция!A:I,9,0))</f>
        <v>рекомендация производителя набора</v>
      </c>
      <c r="AC3052" s="14">
        <v>45806</v>
      </c>
      <c r="AD3052" s="11" t="s">
        <v>2673</v>
      </c>
      <c r="AE3052" s="11" t="s">
        <v>4823</v>
      </c>
      <c r="AF3052" t="str">
        <f>IF(AD3052="","",VLOOKUP(AD3052,'Сотрудники и ссылки'!A:B,2,0))</f>
        <v>Серолог</v>
      </c>
      <c r="AG3052">
        <f>IF(AD3052="","",VLOOKUP(AD3052,'Сотрудники и ссылки'!A:C,3,0))</f>
        <v>20001771</v>
      </c>
      <c r="AH3052" s="11" t="s">
        <v>2673</v>
      </c>
      <c r="AI3052" t="str">
        <f>IF(AH3052="","",VLOOKUP(AH3052,'Сотрудники и ссылки'!A:B,2,0))</f>
        <v>Серолог</v>
      </c>
      <c r="AJ3052">
        <f>IF(AH3052="","",VLOOKUP(AH3052,'Сотрудники и ссылки'!A:C,3,0))</f>
        <v>20001771</v>
      </c>
      <c r="AK3052" s="14">
        <v>45806</v>
      </c>
      <c r="AL3052" s="2">
        <f>IF(AK3052="","",AK3052+VLOOKUP(I3052,'Вид исследования'!B:E,4,0))</f>
        <v>45807</v>
      </c>
      <c r="AM3052" s="2">
        <f>IF(AK3052="","",AK3052+VLOOKUP(I3052,'Вид исследования'!B:F,5,0))</f>
        <v>45807</v>
      </c>
      <c r="AN3052" s="14">
        <v>45806</v>
      </c>
      <c r="AP3052" s="11" t="s">
        <v>189</v>
      </c>
      <c r="AQ3052" t="str">
        <f>IFERROR(IF(L3052="","",VLOOKUP(L3052&amp;I3052,Продукция!A:K,11,0)),"обратитесь к админ справочника")</f>
        <v>согласно рекомендациям производителя теста</v>
      </c>
      <c r="AR3052" s="11" t="s">
        <v>4823</v>
      </c>
      <c r="AS3052" t="str">
        <f>IFERROR(IF(L3052="","",VLOOKUP(L3052&amp;I3052,Продукция!A:J,10,0)),"обратитесь к админ справочника")</f>
        <v>инструкция тест- ситема Биочек СК-124</v>
      </c>
      <c r="AT3052" s="11" t="s">
        <v>4823</v>
      </c>
      <c r="AU3052" s="11" t="s">
        <v>4823</v>
      </c>
      <c r="AV3052" s="11" t="s">
        <v>2673</v>
      </c>
      <c r="AW3052" s="11" t="s">
        <v>4824</v>
      </c>
      <c r="AX3052" s="11" t="s">
        <v>565</v>
      </c>
      <c r="AY3052" s="11" t="s">
        <v>1275</v>
      </c>
      <c r="AZ3052" s="11">
        <v>155</v>
      </c>
      <c r="BA3052" s="11">
        <v>41</v>
      </c>
      <c r="BC3052" s="11" t="s">
        <v>5296</v>
      </c>
    </row>
    <row r="3053" spans="1:55" x14ac:dyDescent="0.25">
      <c r="A3053" t="str">
        <f t="shared" si="53"/>
        <v>С/939ILT (BioChek) ларинготрахеит уровень антител</v>
      </c>
      <c r="B3053" t="str">
        <f>IF(E3053="","",INDEX(Лаборатории!A:A,MATCH('Производственный контроль'!E3053,Лаборатории!B:B,0)))</f>
        <v xml:space="preserve">КУРИНОЕ ЦАРСТВО АО </v>
      </c>
      <c r="C3053" t="str">
        <f>IF(E3053="","",VLOOKUP(E3053,Лаборатории!B:D,3,0))</f>
        <v>U377_CHL</v>
      </c>
      <c r="D3053" s="12">
        <v>45799</v>
      </c>
      <c r="E3053" s="150" t="s">
        <v>793</v>
      </c>
      <c r="F3053" s="11" t="s">
        <v>371</v>
      </c>
      <c r="G3053" s="11" t="s">
        <v>372</v>
      </c>
      <c r="H3053" s="11" t="s">
        <v>262</v>
      </c>
      <c r="I3053" s="11" t="s">
        <v>3417</v>
      </c>
      <c r="J3053" t="str">
        <f>IF(L3053="","",VLOOKUP(L3053,Продукция!B:D,3,0))</f>
        <v>Биологический_материал</v>
      </c>
      <c r="K3053" t="str">
        <f>IF(L3053="","",VLOOKUP(L3053,Продукция!B:C,2,0))</f>
        <v>Сыворотка крови</v>
      </c>
      <c r="L3053" s="155" t="s">
        <v>302</v>
      </c>
      <c r="M3053">
        <f>IF(L3053="","",VLOOKUP(L3053,Продукция!B:L,11,0))</f>
        <v>0</v>
      </c>
      <c r="N3053" s="150" t="s">
        <v>873</v>
      </c>
      <c r="P3053" s="150" t="s">
        <v>340</v>
      </c>
      <c r="Q3053" s="150" t="s">
        <v>854</v>
      </c>
      <c r="R3053" s="153" t="s">
        <v>5118</v>
      </c>
      <c r="S3053" s="11">
        <v>18</v>
      </c>
      <c r="T3053" s="11" t="s">
        <v>5294</v>
      </c>
      <c r="V3053" s="14">
        <v>45792</v>
      </c>
      <c r="Z3053" s="162" t="s">
        <v>4823</v>
      </c>
      <c r="AA3053" s="15">
        <v>0.55902777777777779</v>
      </c>
      <c r="AB3053" t="str">
        <f>IF(L3053="","",VLOOKUP(L3053&amp;I3053,Продукция!A:I,9,0))</f>
        <v>рекомендация производителя набора</v>
      </c>
      <c r="AC3053" s="14">
        <v>45805</v>
      </c>
      <c r="AD3053" s="11" t="s">
        <v>2673</v>
      </c>
      <c r="AE3053" s="11" t="s">
        <v>4823</v>
      </c>
      <c r="AF3053" t="str">
        <f>IF(AD3053="","",VLOOKUP(AD3053,'Сотрудники и ссылки'!A:B,2,0))</f>
        <v>Серолог</v>
      </c>
      <c r="AG3053">
        <f>IF(AD3053="","",VLOOKUP(AD3053,'Сотрудники и ссылки'!A:C,3,0))</f>
        <v>20001771</v>
      </c>
      <c r="AH3053" s="11" t="s">
        <v>2673</v>
      </c>
      <c r="AI3053" t="str">
        <f>IF(AH3053="","",VLOOKUP(AH3053,'Сотрудники и ссылки'!A:B,2,0))</f>
        <v>Серолог</v>
      </c>
      <c r="AJ3053">
        <f>IF(AH3053="","",VLOOKUP(AH3053,'Сотрудники и ссылки'!A:C,3,0))</f>
        <v>20001771</v>
      </c>
      <c r="AK3053" s="14">
        <v>45805</v>
      </c>
      <c r="AL3053" s="2">
        <f>IF(AK3053="","",AK3053+VLOOKUP(I3053,'Вид исследования'!B:E,4,0))</f>
        <v>45806</v>
      </c>
      <c r="AM3053" s="2">
        <f>IF(AK3053="","",AK3053+VLOOKUP(I3053,'Вид исследования'!B:F,5,0))</f>
        <v>45806</v>
      </c>
      <c r="AN3053" s="14">
        <v>45805</v>
      </c>
      <c r="AP3053" s="11" t="s">
        <v>189</v>
      </c>
      <c r="AQ3053" t="str">
        <f>IFERROR(IF(L3053="","",VLOOKUP(L3053&amp;I3053,Продукция!A:K,11,0)),"обратитесь к админ справочника")</f>
        <v>согласно рекомендациям производителя теста</v>
      </c>
      <c r="AR3053" s="11" t="s">
        <v>4823</v>
      </c>
      <c r="AS3053" t="str">
        <f>IFERROR(IF(L3053="","",VLOOKUP(L3053&amp;I3053,Продукция!A:J,10,0)),"обратитесь к админ справочника")</f>
        <v>инструкция тест- ситема Биочек СК-124</v>
      </c>
      <c r="AT3053" s="11" t="s">
        <v>4823</v>
      </c>
      <c r="AU3053" s="11" t="s">
        <v>4823</v>
      </c>
      <c r="AV3053" s="11" t="s">
        <v>2673</v>
      </c>
      <c r="AW3053" s="11" t="s">
        <v>4824</v>
      </c>
      <c r="AX3053" s="11" t="s">
        <v>372</v>
      </c>
      <c r="AY3053" s="11" t="s">
        <v>1541</v>
      </c>
      <c r="AZ3053" s="11">
        <v>108</v>
      </c>
      <c r="BA3053" s="11">
        <v>38</v>
      </c>
      <c r="BC3053" s="11" t="s">
        <v>4870</v>
      </c>
    </row>
    <row r="3054" spans="1:55" x14ac:dyDescent="0.25">
      <c r="A3054" t="str">
        <f t="shared" si="53"/>
        <v>С/939ILT (BioChek) ларинготрахеит уровень антител</v>
      </c>
      <c r="B3054" t="str">
        <f>IF(E3054="","",INDEX(Лаборатории!A:A,MATCH('Производственный контроль'!E3054,Лаборатории!B:B,0)))</f>
        <v xml:space="preserve">КУРИНОЕ ЦАРСТВО АО </v>
      </c>
      <c r="C3054" t="str">
        <f>IF(E3054="","",VLOOKUP(E3054,Лаборатории!B:D,3,0))</f>
        <v>U377_CHL</v>
      </c>
      <c r="D3054" s="12">
        <v>45799</v>
      </c>
      <c r="E3054" s="150" t="s">
        <v>793</v>
      </c>
      <c r="F3054" s="11" t="s">
        <v>371</v>
      </c>
      <c r="G3054" s="11" t="s">
        <v>372</v>
      </c>
      <c r="H3054" s="11" t="s">
        <v>262</v>
      </c>
      <c r="I3054" s="11" t="s">
        <v>3417</v>
      </c>
      <c r="J3054" t="str">
        <f>IF(L3054="","",VLOOKUP(L3054,Продукция!B:D,3,0))</f>
        <v>Биологический_материал</v>
      </c>
      <c r="K3054" t="str">
        <f>IF(L3054="","",VLOOKUP(L3054,Продукция!B:C,2,0))</f>
        <v>Сыворотка крови</v>
      </c>
      <c r="L3054" s="155" t="s">
        <v>302</v>
      </c>
      <c r="M3054">
        <f>IF(L3054="","",VLOOKUP(L3054,Продукция!B:L,11,0))</f>
        <v>0</v>
      </c>
      <c r="N3054" s="150" t="s">
        <v>873</v>
      </c>
      <c r="P3054" s="150" t="s">
        <v>340</v>
      </c>
      <c r="Q3054" s="150" t="s">
        <v>854</v>
      </c>
      <c r="R3054" s="153" t="s">
        <v>5120</v>
      </c>
      <c r="S3054" s="11">
        <v>18</v>
      </c>
      <c r="T3054" s="11" t="s">
        <v>5294</v>
      </c>
      <c r="V3054" s="14">
        <v>45795</v>
      </c>
      <c r="Z3054" s="162" t="s">
        <v>4823</v>
      </c>
      <c r="AA3054" s="15">
        <v>0.55902777777777779</v>
      </c>
      <c r="AB3054" t="str">
        <f>IF(L3054="","",VLOOKUP(L3054&amp;I3054,Продукция!A:I,9,0))</f>
        <v>рекомендация производителя набора</v>
      </c>
      <c r="AC3054" s="14">
        <v>45805</v>
      </c>
      <c r="AD3054" s="11" t="s">
        <v>2673</v>
      </c>
      <c r="AE3054" s="11" t="s">
        <v>4823</v>
      </c>
      <c r="AF3054" t="str">
        <f>IF(AD3054="","",VLOOKUP(AD3054,'Сотрудники и ссылки'!A:B,2,0))</f>
        <v>Серолог</v>
      </c>
      <c r="AG3054">
        <f>IF(AD3054="","",VLOOKUP(AD3054,'Сотрудники и ссылки'!A:C,3,0))</f>
        <v>20001771</v>
      </c>
      <c r="AH3054" s="11" t="s">
        <v>2673</v>
      </c>
      <c r="AI3054" t="str">
        <f>IF(AH3054="","",VLOOKUP(AH3054,'Сотрудники и ссылки'!A:B,2,0))</f>
        <v>Серолог</v>
      </c>
      <c r="AJ3054">
        <f>IF(AH3054="","",VLOOKUP(AH3054,'Сотрудники и ссылки'!A:C,3,0))</f>
        <v>20001771</v>
      </c>
      <c r="AK3054" s="14">
        <v>45805</v>
      </c>
      <c r="AL3054" s="2">
        <f>IF(AK3054="","",AK3054+VLOOKUP(I3054,'Вид исследования'!B:E,4,0))</f>
        <v>45806</v>
      </c>
      <c r="AM3054" s="2">
        <f>IF(AK3054="","",AK3054+VLOOKUP(I3054,'Вид исследования'!B:F,5,0))</f>
        <v>45806</v>
      </c>
      <c r="AN3054" s="14">
        <v>45805</v>
      </c>
      <c r="AP3054" s="11" t="s">
        <v>189</v>
      </c>
      <c r="AQ3054" t="str">
        <f>IFERROR(IF(L3054="","",VLOOKUP(L3054&amp;I3054,Продукция!A:K,11,0)),"обратитесь к админ справочника")</f>
        <v>согласно рекомендациям производителя теста</v>
      </c>
      <c r="AR3054" s="11" t="s">
        <v>4823</v>
      </c>
      <c r="AS3054" t="str">
        <f>IFERROR(IF(L3054="","",VLOOKUP(L3054&amp;I3054,Продукция!A:J,10,0)),"обратитесь к админ справочника")</f>
        <v>инструкция тест- ситема Биочек СК-124</v>
      </c>
      <c r="AT3054" s="11" t="s">
        <v>4823</v>
      </c>
      <c r="AU3054" s="11" t="s">
        <v>4823</v>
      </c>
      <c r="AV3054" s="11" t="s">
        <v>2673</v>
      </c>
      <c r="AW3054" s="11" t="s">
        <v>4824</v>
      </c>
      <c r="AX3054" s="11" t="s">
        <v>372</v>
      </c>
      <c r="AY3054" s="11" t="s">
        <v>1543</v>
      </c>
      <c r="AZ3054" s="11">
        <v>108</v>
      </c>
      <c r="BA3054" s="11">
        <v>39</v>
      </c>
      <c r="BC3054" s="11" t="s">
        <v>4870</v>
      </c>
    </row>
    <row r="3055" spans="1:55" x14ac:dyDescent="0.25">
      <c r="A3055" t="str">
        <f t="shared" si="53"/>
        <v>С/939ILT (BioChek) ларинготрахеит уровень антител</v>
      </c>
      <c r="B3055" t="str">
        <f>IF(E3055="","",INDEX(Лаборатории!A:A,MATCH('Производственный контроль'!E3055,Лаборатории!B:B,0)))</f>
        <v xml:space="preserve">КУРИНОЕ ЦАРСТВО АО </v>
      </c>
      <c r="C3055" t="str">
        <f>IF(E3055="","",VLOOKUP(E3055,Лаборатории!B:D,3,0))</f>
        <v>U377_CHL</v>
      </c>
      <c r="D3055" s="12">
        <v>45799</v>
      </c>
      <c r="E3055" s="150" t="s">
        <v>793</v>
      </c>
      <c r="F3055" s="11" t="s">
        <v>371</v>
      </c>
      <c r="G3055" s="11" t="s">
        <v>372</v>
      </c>
      <c r="H3055" s="11" t="s">
        <v>262</v>
      </c>
      <c r="I3055" s="11" t="s">
        <v>3417</v>
      </c>
      <c r="J3055" t="str">
        <f>IF(L3055="","",VLOOKUP(L3055,Продукция!B:D,3,0))</f>
        <v>Биологический_материал</v>
      </c>
      <c r="K3055" t="str">
        <f>IF(L3055="","",VLOOKUP(L3055,Продукция!B:C,2,0))</f>
        <v>Сыворотка крови</v>
      </c>
      <c r="L3055" s="155" t="s">
        <v>302</v>
      </c>
      <c r="M3055">
        <f>IF(L3055="","",VLOOKUP(L3055,Продукция!B:L,11,0))</f>
        <v>0</v>
      </c>
      <c r="N3055" s="150" t="s">
        <v>873</v>
      </c>
      <c r="P3055" s="150" t="s">
        <v>340</v>
      </c>
      <c r="Q3055" s="150" t="s">
        <v>854</v>
      </c>
      <c r="R3055" s="153" t="s">
        <v>5116</v>
      </c>
      <c r="S3055" s="11">
        <v>18</v>
      </c>
      <c r="T3055" s="11" t="s">
        <v>5294</v>
      </c>
      <c r="V3055" s="14">
        <v>45797</v>
      </c>
      <c r="Z3055" s="162" t="s">
        <v>4823</v>
      </c>
      <c r="AA3055" s="15">
        <v>0.55902777777777779</v>
      </c>
      <c r="AB3055" t="str">
        <f>IF(L3055="","",VLOOKUP(L3055&amp;I3055,Продукция!A:I,9,0))</f>
        <v>рекомендация производителя набора</v>
      </c>
      <c r="AC3055" s="14">
        <v>45805</v>
      </c>
      <c r="AD3055" s="11" t="s">
        <v>2673</v>
      </c>
      <c r="AE3055" s="11" t="s">
        <v>4823</v>
      </c>
      <c r="AF3055" t="str">
        <f>IF(AD3055="","",VLOOKUP(AD3055,'Сотрудники и ссылки'!A:B,2,0))</f>
        <v>Серолог</v>
      </c>
      <c r="AG3055">
        <f>IF(AD3055="","",VLOOKUP(AD3055,'Сотрудники и ссылки'!A:C,3,0))</f>
        <v>20001771</v>
      </c>
      <c r="AH3055" s="11" t="s">
        <v>2673</v>
      </c>
      <c r="AI3055" t="str">
        <f>IF(AH3055="","",VLOOKUP(AH3055,'Сотрудники и ссылки'!A:B,2,0))</f>
        <v>Серолог</v>
      </c>
      <c r="AJ3055">
        <f>IF(AH3055="","",VLOOKUP(AH3055,'Сотрудники и ссылки'!A:C,3,0))</f>
        <v>20001771</v>
      </c>
      <c r="AK3055" s="14">
        <v>45805</v>
      </c>
      <c r="AL3055" s="2">
        <f>IF(AK3055="","",AK3055+VLOOKUP(I3055,'Вид исследования'!B:E,4,0))</f>
        <v>45806</v>
      </c>
      <c r="AM3055" s="2">
        <f>IF(AK3055="","",AK3055+VLOOKUP(I3055,'Вид исследования'!B:F,5,0))</f>
        <v>45806</v>
      </c>
      <c r="AN3055" s="14">
        <v>45805</v>
      </c>
      <c r="AP3055" s="11" t="s">
        <v>189</v>
      </c>
      <c r="AQ3055" t="str">
        <f>IFERROR(IF(L3055="","",VLOOKUP(L3055&amp;I3055,Продукция!A:K,11,0)),"обратитесь к админ справочника")</f>
        <v>согласно рекомендациям производителя теста</v>
      </c>
      <c r="AR3055" s="11" t="s">
        <v>4823</v>
      </c>
      <c r="AS3055" t="str">
        <f>IFERROR(IF(L3055="","",VLOOKUP(L3055&amp;I3055,Продукция!A:J,10,0)),"обратитесь к админ справочника")</f>
        <v>инструкция тест- ситема Биочек СК-124</v>
      </c>
      <c r="AT3055" s="11" t="s">
        <v>4823</v>
      </c>
      <c r="AU3055" s="11" t="s">
        <v>4823</v>
      </c>
      <c r="AV3055" s="11" t="s">
        <v>2673</v>
      </c>
      <c r="AW3055" s="11" t="s">
        <v>4824</v>
      </c>
      <c r="AX3055" s="11" t="s">
        <v>372</v>
      </c>
      <c r="AY3055" s="11" t="s">
        <v>1539</v>
      </c>
      <c r="AZ3055" s="11">
        <v>108</v>
      </c>
      <c r="BA3055" s="11">
        <v>39</v>
      </c>
      <c r="BC3055" s="11" t="s">
        <v>4870</v>
      </c>
    </row>
    <row r="3056" spans="1:55" x14ac:dyDescent="0.25">
      <c r="A3056" t="str">
        <f t="shared" si="53"/>
        <v>С/939ILT (BioChek) ларинготрахеит уровень антител</v>
      </c>
      <c r="B3056" t="str">
        <f>IF(E3056="","",INDEX(Лаборатории!A:A,MATCH('Производственный контроль'!E3056,Лаборатории!B:B,0)))</f>
        <v xml:space="preserve">КУРИНОЕ ЦАРСТВО АО </v>
      </c>
      <c r="C3056" t="str">
        <f>IF(E3056="","",VLOOKUP(E3056,Лаборатории!B:D,3,0))</f>
        <v>U377_CHL</v>
      </c>
      <c r="D3056" s="12">
        <v>45799</v>
      </c>
      <c r="E3056" s="150" t="s">
        <v>793</v>
      </c>
      <c r="F3056" s="11" t="s">
        <v>371</v>
      </c>
      <c r="G3056" s="11" t="s">
        <v>372</v>
      </c>
      <c r="H3056" s="11" t="s">
        <v>262</v>
      </c>
      <c r="I3056" s="11" t="s">
        <v>3417</v>
      </c>
      <c r="J3056" t="str">
        <f>IF(L3056="","",VLOOKUP(L3056,Продукция!B:D,3,0))</f>
        <v>Биологический_материал</v>
      </c>
      <c r="K3056" t="str">
        <f>IF(L3056="","",VLOOKUP(L3056,Продукция!B:C,2,0))</f>
        <v>Сыворотка крови</v>
      </c>
      <c r="L3056" s="155" t="s">
        <v>302</v>
      </c>
      <c r="M3056">
        <f>IF(L3056="","",VLOOKUP(L3056,Продукция!B:L,11,0))</f>
        <v>0</v>
      </c>
      <c r="N3056" s="150" t="s">
        <v>873</v>
      </c>
      <c r="P3056" s="150" t="s">
        <v>340</v>
      </c>
      <c r="Q3056" s="150" t="s">
        <v>854</v>
      </c>
      <c r="R3056" s="153" t="s">
        <v>5111</v>
      </c>
      <c r="S3056" s="11">
        <v>18</v>
      </c>
      <c r="T3056" s="11" t="s">
        <v>5294</v>
      </c>
      <c r="V3056" s="14">
        <v>45797</v>
      </c>
      <c r="Z3056" s="162" t="s">
        <v>4823</v>
      </c>
      <c r="AA3056" s="15">
        <v>0.55902777777777779</v>
      </c>
      <c r="AB3056" t="str">
        <f>IF(L3056="","",VLOOKUP(L3056&amp;I3056,Продукция!A:I,9,0))</f>
        <v>рекомендация производителя набора</v>
      </c>
      <c r="AC3056" s="14">
        <v>45805</v>
      </c>
      <c r="AD3056" s="11" t="s">
        <v>2673</v>
      </c>
      <c r="AE3056" s="11" t="s">
        <v>4823</v>
      </c>
      <c r="AF3056" t="str">
        <f>IF(AD3056="","",VLOOKUP(AD3056,'Сотрудники и ссылки'!A:B,2,0))</f>
        <v>Серолог</v>
      </c>
      <c r="AG3056">
        <f>IF(AD3056="","",VLOOKUP(AD3056,'Сотрудники и ссылки'!A:C,3,0))</f>
        <v>20001771</v>
      </c>
      <c r="AH3056" s="11" t="s">
        <v>2673</v>
      </c>
      <c r="AI3056" t="str">
        <f>IF(AH3056="","",VLOOKUP(AH3056,'Сотрудники и ссылки'!A:B,2,0))</f>
        <v>Серолог</v>
      </c>
      <c r="AJ3056">
        <f>IF(AH3056="","",VLOOKUP(AH3056,'Сотрудники и ссылки'!A:C,3,0))</f>
        <v>20001771</v>
      </c>
      <c r="AK3056" s="14">
        <v>45805</v>
      </c>
      <c r="AL3056" s="2">
        <f>IF(AK3056="","",AK3056+VLOOKUP(I3056,'Вид исследования'!B:E,4,0))</f>
        <v>45806</v>
      </c>
      <c r="AM3056" s="2">
        <f>IF(AK3056="","",AK3056+VLOOKUP(I3056,'Вид исследования'!B:F,5,0))</f>
        <v>45806</v>
      </c>
      <c r="AN3056" s="14">
        <v>45805</v>
      </c>
      <c r="AP3056" s="11" t="s">
        <v>189</v>
      </c>
      <c r="AQ3056" t="str">
        <f>IFERROR(IF(L3056="","",VLOOKUP(L3056&amp;I3056,Продукция!A:K,11,0)),"обратитесь к админ справочника")</f>
        <v>согласно рекомендациям производителя теста</v>
      </c>
      <c r="AR3056" s="11" t="s">
        <v>4823</v>
      </c>
      <c r="AS3056" t="str">
        <f>IFERROR(IF(L3056="","",VLOOKUP(L3056&amp;I3056,Продукция!A:J,10,0)),"обратитесь к админ справочника")</f>
        <v>инструкция тест- ситема Биочек СК-124</v>
      </c>
      <c r="AT3056" s="11" t="s">
        <v>4823</v>
      </c>
      <c r="AU3056" s="11" t="s">
        <v>4823</v>
      </c>
      <c r="AV3056" s="11" t="s">
        <v>2673</v>
      </c>
      <c r="AW3056" s="11" t="s">
        <v>4824</v>
      </c>
      <c r="AX3056" s="11" t="s">
        <v>372</v>
      </c>
      <c r="AY3056" s="11" t="s">
        <v>1534</v>
      </c>
      <c r="AZ3056" s="11">
        <v>108</v>
      </c>
      <c r="BA3056" s="11">
        <v>38</v>
      </c>
      <c r="BC3056" s="11" t="s">
        <v>4870</v>
      </c>
    </row>
    <row r="3057" spans="1:55" x14ac:dyDescent="0.25">
      <c r="A3057" t="str">
        <f t="shared" si="53"/>
        <v>С/982Болезнь Ньюкасла уровень антител</v>
      </c>
      <c r="B3057" t="str">
        <f>IF(E3057="","",INDEX(Лаборатории!A:A,MATCH('Производственный контроль'!E3057,Лаборатории!B:B,0)))</f>
        <v xml:space="preserve">КУРИНОЕ ЦАРСТВО АО </v>
      </c>
      <c r="C3057" t="str">
        <f>IF(E3057="","",VLOOKUP(E3057,Лаборатории!B:D,3,0))</f>
        <v>U377_CHL</v>
      </c>
      <c r="D3057" s="12">
        <v>45806</v>
      </c>
      <c r="E3057" s="150" t="s">
        <v>793</v>
      </c>
      <c r="F3057" s="11" t="s">
        <v>544</v>
      </c>
      <c r="G3057" s="11" t="s">
        <v>565</v>
      </c>
      <c r="H3057" s="11" t="s">
        <v>312</v>
      </c>
      <c r="I3057" s="11" t="s">
        <v>3434</v>
      </c>
      <c r="J3057" t="str">
        <f>IF(L3057="","",VLOOKUP(L3057,Продукция!B:D,3,0))</f>
        <v>Биологический_материал</v>
      </c>
      <c r="K3057" t="str">
        <f>IF(L3057="","",VLOOKUP(L3057,Продукция!B:C,2,0))</f>
        <v>Сыворотка крови</v>
      </c>
      <c r="L3057" s="155" t="s">
        <v>302</v>
      </c>
      <c r="M3057">
        <f>IF(L3057="","",VLOOKUP(L3057,Продукция!B:L,11,0))</f>
        <v>0</v>
      </c>
      <c r="N3057" s="150" t="s">
        <v>873</v>
      </c>
      <c r="P3057" s="150" t="s">
        <v>340</v>
      </c>
      <c r="Q3057" s="150" t="s">
        <v>854</v>
      </c>
      <c r="R3057" s="153" t="s">
        <v>5100</v>
      </c>
      <c r="S3057" s="11">
        <v>20</v>
      </c>
      <c r="T3057" s="11" t="s">
        <v>5297</v>
      </c>
      <c r="V3057" s="14">
        <v>45803</v>
      </c>
      <c r="Z3057" s="162" t="s">
        <v>4823</v>
      </c>
      <c r="AA3057" s="15">
        <v>0.39583333333333331</v>
      </c>
      <c r="AB3057" t="str">
        <f>IF(L3057="","",VLOOKUP(L3057&amp;I3057,Продукция!A:I,9,0))</f>
        <v>рекомендация производителя набора</v>
      </c>
      <c r="AC3057" s="14">
        <v>45811</v>
      </c>
      <c r="AD3057" s="11" t="s">
        <v>2673</v>
      </c>
      <c r="AE3057" s="11" t="s">
        <v>4823</v>
      </c>
      <c r="AF3057" t="str">
        <f>IF(AD3057="","",VLOOKUP(AD3057,'Сотрудники и ссылки'!A:B,2,0))</f>
        <v>Серолог</v>
      </c>
      <c r="AG3057">
        <f>IF(AD3057="","",VLOOKUP(AD3057,'Сотрудники и ссылки'!A:C,3,0))</f>
        <v>20001771</v>
      </c>
      <c r="AH3057" s="11" t="s">
        <v>2673</v>
      </c>
      <c r="AI3057" t="str">
        <f>IF(AH3057="","",VLOOKUP(AH3057,'Сотрудники и ссылки'!A:B,2,0))</f>
        <v>Серолог</v>
      </c>
      <c r="AJ3057">
        <f>IF(AH3057="","",VLOOKUP(AH3057,'Сотрудники и ссылки'!A:C,3,0))</f>
        <v>20001771</v>
      </c>
      <c r="AK3057" s="14">
        <v>45811</v>
      </c>
      <c r="AL3057" s="2">
        <f>IF(AK3057="","",AK3057+VLOOKUP(I3057,'Вид исследования'!B:E,4,0))</f>
        <v>45812</v>
      </c>
      <c r="AM3057" s="2">
        <f>IF(AK3057="","",AK3057+VLOOKUP(I3057,'Вид исследования'!B:F,5,0))</f>
        <v>45812</v>
      </c>
      <c r="AN3057" s="14">
        <v>45811</v>
      </c>
      <c r="AP3057" s="11" t="s">
        <v>189</v>
      </c>
      <c r="AQ3057" t="str">
        <f>IFERROR(IF(L3057="","",VLOOKUP(L3057&amp;I3057,Продукция!A:K,11,0)),"обратитесь к админ справочника")</f>
        <v>согласно рекомендациям производителя теста</v>
      </c>
      <c r="AR3057" s="11" t="s">
        <v>4823</v>
      </c>
      <c r="AS3057" t="str">
        <f>IFERROR(IF(L3057="","",VLOOKUP(L3057&amp;I3057,Продукция!A:J,10,0)),"обратитесь к админ справочника")</f>
        <v>инструкция по применению набора РЗГА Ньюкасла</v>
      </c>
      <c r="AT3057" s="11" t="s">
        <v>4823</v>
      </c>
      <c r="AU3057" s="11" t="s">
        <v>4823</v>
      </c>
      <c r="AV3057" s="11" t="s">
        <v>2673</v>
      </c>
      <c r="AW3057" s="11" t="s">
        <v>4824</v>
      </c>
      <c r="AX3057" s="11" t="s">
        <v>565</v>
      </c>
      <c r="AY3057" s="11" t="s">
        <v>1272</v>
      </c>
      <c r="AZ3057" s="11">
        <v>155</v>
      </c>
      <c r="BA3057" s="11">
        <v>41</v>
      </c>
      <c r="BC3057" s="11" t="s">
        <v>5296</v>
      </c>
    </row>
    <row r="3058" spans="1:55" x14ac:dyDescent="0.25">
      <c r="A3058" t="str">
        <f t="shared" si="53"/>
        <v>С/982Болезнь Ньюкасла уровень антител</v>
      </c>
      <c r="B3058" t="str">
        <f>IF(E3058="","",INDEX(Лаборатории!A:A,MATCH('Производственный контроль'!E3058,Лаборатории!B:B,0)))</f>
        <v xml:space="preserve">КУРИНОЕ ЦАРСТВО АО </v>
      </c>
      <c r="C3058" t="str">
        <f>IF(E3058="","",VLOOKUP(E3058,Лаборатории!B:D,3,0))</f>
        <v>U377_CHL</v>
      </c>
      <c r="D3058" s="12">
        <v>45806</v>
      </c>
      <c r="E3058" s="150" t="s">
        <v>793</v>
      </c>
      <c r="F3058" s="11" t="s">
        <v>544</v>
      </c>
      <c r="G3058" s="11" t="s">
        <v>565</v>
      </c>
      <c r="H3058" s="11" t="s">
        <v>312</v>
      </c>
      <c r="I3058" s="11" t="s">
        <v>3434</v>
      </c>
      <c r="J3058" t="str">
        <f>IF(L3058="","",VLOOKUP(L3058,Продукция!B:D,3,0))</f>
        <v>Биологический_материал</v>
      </c>
      <c r="K3058" t="str">
        <f>IF(L3058="","",VLOOKUP(L3058,Продукция!B:C,2,0))</f>
        <v>Сыворотка крови</v>
      </c>
      <c r="L3058" s="155" t="s">
        <v>302</v>
      </c>
      <c r="M3058">
        <f>IF(L3058="","",VLOOKUP(L3058,Продукция!B:L,11,0))</f>
        <v>0</v>
      </c>
      <c r="N3058" s="150" t="s">
        <v>873</v>
      </c>
      <c r="P3058" s="150" t="s">
        <v>340</v>
      </c>
      <c r="Q3058" s="150" t="s">
        <v>854</v>
      </c>
      <c r="R3058" s="153" t="s">
        <v>4934</v>
      </c>
      <c r="S3058" s="11">
        <v>20</v>
      </c>
      <c r="T3058" s="11" t="s">
        <v>5297</v>
      </c>
      <c r="V3058" s="14">
        <v>45803</v>
      </c>
      <c r="Z3058" s="162" t="s">
        <v>4823</v>
      </c>
      <c r="AA3058" s="15">
        <v>0.39583333333333331</v>
      </c>
      <c r="AB3058" t="str">
        <f>IF(L3058="","",VLOOKUP(L3058&amp;I3058,Продукция!A:I,9,0))</f>
        <v>рекомендация производителя набора</v>
      </c>
      <c r="AC3058" s="14">
        <v>45811</v>
      </c>
      <c r="AD3058" s="11" t="s">
        <v>2673</v>
      </c>
      <c r="AE3058" s="11" t="s">
        <v>4823</v>
      </c>
      <c r="AF3058" t="str">
        <f>IF(AD3058="","",VLOOKUP(AD3058,'Сотрудники и ссылки'!A:B,2,0))</f>
        <v>Серолог</v>
      </c>
      <c r="AG3058">
        <f>IF(AD3058="","",VLOOKUP(AD3058,'Сотрудники и ссылки'!A:C,3,0))</f>
        <v>20001771</v>
      </c>
      <c r="AH3058" s="11" t="s">
        <v>2673</v>
      </c>
      <c r="AI3058" t="str">
        <f>IF(AH3058="","",VLOOKUP(AH3058,'Сотрудники и ссылки'!A:B,2,0))</f>
        <v>Серолог</v>
      </c>
      <c r="AJ3058">
        <f>IF(AH3058="","",VLOOKUP(AH3058,'Сотрудники и ссылки'!A:C,3,0))</f>
        <v>20001771</v>
      </c>
      <c r="AK3058" s="14">
        <v>45811</v>
      </c>
      <c r="AL3058" s="2">
        <f>IF(AK3058="","",AK3058+VLOOKUP(I3058,'Вид исследования'!B:E,4,0))</f>
        <v>45812</v>
      </c>
      <c r="AM3058" s="2">
        <f>IF(AK3058="","",AK3058+VLOOKUP(I3058,'Вид исследования'!B:F,5,0))</f>
        <v>45812</v>
      </c>
      <c r="AN3058" s="14">
        <v>45811</v>
      </c>
      <c r="AP3058" s="11" t="s">
        <v>189</v>
      </c>
      <c r="AQ3058" t="str">
        <f>IFERROR(IF(L3058="","",VLOOKUP(L3058&amp;I3058,Продукция!A:K,11,0)),"обратитесь к админ справочника")</f>
        <v>согласно рекомендациям производителя теста</v>
      </c>
      <c r="AR3058" s="11" t="s">
        <v>4823</v>
      </c>
      <c r="AS3058" t="str">
        <f>IFERROR(IF(L3058="","",VLOOKUP(L3058&amp;I3058,Продукция!A:J,10,0)),"обратитесь к админ справочника")</f>
        <v>инструкция по применению набора РЗГА Ньюкасла</v>
      </c>
      <c r="AT3058" s="11" t="s">
        <v>4823</v>
      </c>
      <c r="AU3058" s="11" t="s">
        <v>4823</v>
      </c>
      <c r="AV3058" s="11" t="s">
        <v>2673</v>
      </c>
      <c r="AW3058" s="11" t="s">
        <v>4824</v>
      </c>
      <c r="AX3058" s="11" t="s">
        <v>565</v>
      </c>
      <c r="AY3058" s="11" t="s">
        <v>1271</v>
      </c>
      <c r="AZ3058" s="11">
        <v>155</v>
      </c>
      <c r="BA3058" s="11">
        <v>41</v>
      </c>
      <c r="BC3058" s="11" t="s">
        <v>5296</v>
      </c>
    </row>
    <row r="3059" spans="1:55" x14ac:dyDescent="0.25">
      <c r="A3059" t="str">
        <f t="shared" si="53"/>
        <v>С/982Болезнь Ньюкасла уровень антител</v>
      </c>
      <c r="B3059" t="str">
        <f>IF(E3059="","",INDEX(Лаборатории!A:A,MATCH('Производственный контроль'!E3059,Лаборатории!B:B,0)))</f>
        <v xml:space="preserve">КУРИНОЕ ЦАРСТВО АО </v>
      </c>
      <c r="C3059" t="str">
        <f>IF(E3059="","",VLOOKUP(E3059,Лаборатории!B:D,3,0))</f>
        <v>U377_CHL</v>
      </c>
      <c r="D3059" s="12">
        <v>45806</v>
      </c>
      <c r="E3059" s="150" t="s">
        <v>793</v>
      </c>
      <c r="F3059" s="11" t="s">
        <v>544</v>
      </c>
      <c r="G3059" s="11" t="s">
        <v>565</v>
      </c>
      <c r="H3059" s="11" t="s">
        <v>312</v>
      </c>
      <c r="I3059" s="11" t="s">
        <v>3434</v>
      </c>
      <c r="J3059" t="str">
        <f>IF(L3059="","",VLOOKUP(L3059,Продукция!B:D,3,0))</f>
        <v>Биологический_материал</v>
      </c>
      <c r="K3059" t="str">
        <f>IF(L3059="","",VLOOKUP(L3059,Продукция!B:C,2,0))</f>
        <v>Сыворотка крови</v>
      </c>
      <c r="L3059" s="155" t="s">
        <v>302</v>
      </c>
      <c r="M3059">
        <f>IF(L3059="","",VLOOKUP(L3059,Продукция!B:L,11,0))</f>
        <v>0</v>
      </c>
      <c r="N3059" s="150" t="s">
        <v>873</v>
      </c>
      <c r="P3059" s="150" t="s">
        <v>340</v>
      </c>
      <c r="Q3059" s="150" t="s">
        <v>854</v>
      </c>
      <c r="R3059" s="153" t="s">
        <v>5099</v>
      </c>
      <c r="S3059" s="11">
        <v>20</v>
      </c>
      <c r="T3059" s="11" t="s">
        <v>5297</v>
      </c>
      <c r="V3059" s="14">
        <v>45803</v>
      </c>
      <c r="Z3059" s="162" t="s">
        <v>4823</v>
      </c>
      <c r="AA3059" s="15">
        <v>0.39583333333333331</v>
      </c>
      <c r="AB3059" t="str">
        <f>IF(L3059="","",VLOOKUP(L3059&amp;I3059,Продукция!A:I,9,0))</f>
        <v>рекомендация производителя набора</v>
      </c>
      <c r="AC3059" s="14">
        <v>45811</v>
      </c>
      <c r="AD3059" s="11" t="s">
        <v>2673</v>
      </c>
      <c r="AE3059" s="11" t="s">
        <v>4823</v>
      </c>
      <c r="AF3059" t="str">
        <f>IF(AD3059="","",VLOOKUP(AD3059,'Сотрудники и ссылки'!A:B,2,0))</f>
        <v>Серолог</v>
      </c>
      <c r="AG3059">
        <f>IF(AD3059="","",VLOOKUP(AD3059,'Сотрудники и ссылки'!A:C,3,0))</f>
        <v>20001771</v>
      </c>
      <c r="AH3059" s="11" t="s">
        <v>2673</v>
      </c>
      <c r="AI3059" t="str">
        <f>IF(AH3059="","",VLOOKUP(AH3059,'Сотрудники и ссылки'!A:B,2,0))</f>
        <v>Серолог</v>
      </c>
      <c r="AJ3059">
        <f>IF(AH3059="","",VLOOKUP(AH3059,'Сотрудники и ссылки'!A:C,3,0))</f>
        <v>20001771</v>
      </c>
      <c r="AK3059" s="14">
        <v>45811</v>
      </c>
      <c r="AL3059" s="2">
        <f>IF(AK3059="","",AK3059+VLOOKUP(I3059,'Вид исследования'!B:E,4,0))</f>
        <v>45812</v>
      </c>
      <c r="AM3059" s="2">
        <f>IF(AK3059="","",AK3059+VLOOKUP(I3059,'Вид исследования'!B:F,5,0))</f>
        <v>45812</v>
      </c>
      <c r="AN3059" s="14">
        <v>45811</v>
      </c>
      <c r="AP3059" s="11" t="s">
        <v>189</v>
      </c>
      <c r="AQ3059" t="str">
        <f>IFERROR(IF(L3059="","",VLOOKUP(L3059&amp;I3059,Продукция!A:K,11,0)),"обратитесь к админ справочника")</f>
        <v>согласно рекомендациям производителя теста</v>
      </c>
      <c r="AR3059" s="11" t="s">
        <v>4823</v>
      </c>
      <c r="AS3059" t="str">
        <f>IFERROR(IF(L3059="","",VLOOKUP(L3059&amp;I3059,Продукция!A:J,10,0)),"обратитесь к админ справочника")</f>
        <v>инструкция по применению набора РЗГА Ньюкасла</v>
      </c>
      <c r="AT3059" s="11" t="s">
        <v>4823</v>
      </c>
      <c r="AU3059" s="11" t="s">
        <v>4823</v>
      </c>
      <c r="AV3059" s="11" t="s">
        <v>2673</v>
      </c>
      <c r="AW3059" s="11" t="s">
        <v>4824</v>
      </c>
      <c r="AX3059" s="11" t="s">
        <v>565</v>
      </c>
      <c r="AY3059" s="11" t="s">
        <v>1270</v>
      </c>
      <c r="AZ3059" s="11">
        <v>155</v>
      </c>
      <c r="BA3059" s="11">
        <v>41</v>
      </c>
      <c r="BC3059" s="11" t="s">
        <v>5296</v>
      </c>
    </row>
    <row r="3060" spans="1:55" x14ac:dyDescent="0.25">
      <c r="A3060" t="str">
        <f t="shared" si="53"/>
        <v>С/982Болезнь Ньюкасла уровень антител</v>
      </c>
      <c r="B3060" t="str">
        <f>IF(E3060="","",INDEX(Лаборатории!A:A,MATCH('Производственный контроль'!E3060,Лаборатории!B:B,0)))</f>
        <v xml:space="preserve">КУРИНОЕ ЦАРСТВО АО </v>
      </c>
      <c r="C3060" t="str">
        <f>IF(E3060="","",VLOOKUP(E3060,Лаборатории!B:D,3,0))</f>
        <v>U377_CHL</v>
      </c>
      <c r="D3060" s="12">
        <v>45806</v>
      </c>
      <c r="E3060" s="150" t="s">
        <v>793</v>
      </c>
      <c r="F3060" s="11" t="s">
        <v>544</v>
      </c>
      <c r="G3060" s="11" t="s">
        <v>565</v>
      </c>
      <c r="H3060" s="11" t="s">
        <v>312</v>
      </c>
      <c r="I3060" s="11" t="s">
        <v>3434</v>
      </c>
      <c r="J3060" t="str">
        <f>IF(L3060="","",VLOOKUP(L3060,Продукция!B:D,3,0))</f>
        <v>Биологический_материал</v>
      </c>
      <c r="K3060" t="str">
        <f>IF(L3060="","",VLOOKUP(L3060,Продукция!B:C,2,0))</f>
        <v>Сыворотка крови</v>
      </c>
      <c r="L3060" s="155" t="s">
        <v>302</v>
      </c>
      <c r="M3060">
        <f>IF(L3060="","",VLOOKUP(L3060,Продукция!B:L,11,0))</f>
        <v>0</v>
      </c>
      <c r="N3060" s="150" t="s">
        <v>873</v>
      </c>
      <c r="P3060" s="150" t="s">
        <v>340</v>
      </c>
      <c r="Q3060" s="150" t="s">
        <v>854</v>
      </c>
      <c r="R3060" s="153" t="s">
        <v>5101</v>
      </c>
      <c r="S3060" s="11">
        <v>20</v>
      </c>
      <c r="T3060" s="11" t="s">
        <v>5297</v>
      </c>
      <c r="V3060" s="14">
        <v>45805</v>
      </c>
      <c r="Z3060" s="162" t="s">
        <v>4823</v>
      </c>
      <c r="AA3060" s="15">
        <v>0.39583333333333331</v>
      </c>
      <c r="AB3060" t="str">
        <f>IF(L3060="","",VLOOKUP(L3060&amp;I3060,Продукция!A:I,9,0))</f>
        <v>рекомендация производителя набора</v>
      </c>
      <c r="AC3060" s="14">
        <v>45811</v>
      </c>
      <c r="AD3060" s="11" t="s">
        <v>2673</v>
      </c>
      <c r="AE3060" s="11" t="s">
        <v>4823</v>
      </c>
      <c r="AF3060" t="str">
        <f>IF(AD3060="","",VLOOKUP(AD3060,'Сотрудники и ссылки'!A:B,2,0))</f>
        <v>Серолог</v>
      </c>
      <c r="AG3060">
        <f>IF(AD3060="","",VLOOKUP(AD3060,'Сотрудники и ссылки'!A:C,3,0))</f>
        <v>20001771</v>
      </c>
      <c r="AH3060" s="11" t="s">
        <v>2673</v>
      </c>
      <c r="AI3060" t="str">
        <f>IF(AH3060="","",VLOOKUP(AH3060,'Сотрудники и ссылки'!A:B,2,0))</f>
        <v>Серолог</v>
      </c>
      <c r="AJ3060">
        <f>IF(AH3060="","",VLOOKUP(AH3060,'Сотрудники и ссылки'!A:C,3,0))</f>
        <v>20001771</v>
      </c>
      <c r="AK3060" s="14">
        <v>45811</v>
      </c>
      <c r="AL3060" s="2">
        <f>IF(AK3060="","",AK3060+VLOOKUP(I3060,'Вид исследования'!B:E,4,0))</f>
        <v>45812</v>
      </c>
      <c r="AM3060" s="2">
        <f>IF(AK3060="","",AK3060+VLOOKUP(I3060,'Вид исследования'!B:F,5,0))</f>
        <v>45812</v>
      </c>
      <c r="AN3060" s="14">
        <v>45811</v>
      </c>
      <c r="AP3060" s="11" t="s">
        <v>189</v>
      </c>
      <c r="AQ3060" t="str">
        <f>IFERROR(IF(L3060="","",VLOOKUP(L3060&amp;I3060,Продукция!A:K,11,0)),"обратитесь к админ справочника")</f>
        <v>согласно рекомендациям производителя теста</v>
      </c>
      <c r="AR3060" s="11" t="s">
        <v>4823</v>
      </c>
      <c r="AS3060" t="str">
        <f>IFERROR(IF(L3060="","",VLOOKUP(L3060&amp;I3060,Продукция!A:J,10,0)),"обратитесь к админ справочника")</f>
        <v>инструкция по применению набора РЗГА Ньюкасла</v>
      </c>
      <c r="AT3060" s="11" t="s">
        <v>4823</v>
      </c>
      <c r="AU3060" s="11" t="s">
        <v>4823</v>
      </c>
      <c r="AV3060" s="11" t="s">
        <v>2673</v>
      </c>
      <c r="AW3060" s="11" t="s">
        <v>4824</v>
      </c>
      <c r="AX3060" s="11" t="s">
        <v>565</v>
      </c>
      <c r="AY3060" s="11" t="s">
        <v>1262</v>
      </c>
      <c r="AZ3060" s="11">
        <v>155</v>
      </c>
      <c r="BA3060" s="11">
        <v>41</v>
      </c>
      <c r="BC3060" s="11" t="s">
        <v>5296</v>
      </c>
    </row>
    <row r="3061" spans="1:55" x14ac:dyDescent="0.25">
      <c r="A3061" t="str">
        <f t="shared" si="53"/>
        <v>С/982Болезнь Ньюкасла уровень антител</v>
      </c>
      <c r="B3061" t="str">
        <f>IF(E3061="","",INDEX(Лаборатории!A:A,MATCH('Производственный контроль'!E3061,Лаборатории!B:B,0)))</f>
        <v xml:space="preserve">КУРИНОЕ ЦАРСТВО АО </v>
      </c>
      <c r="C3061" t="str">
        <f>IF(E3061="","",VLOOKUP(E3061,Лаборатории!B:D,3,0))</f>
        <v>U377_CHL</v>
      </c>
      <c r="D3061" s="12">
        <v>45806</v>
      </c>
      <c r="E3061" s="150" t="s">
        <v>793</v>
      </c>
      <c r="F3061" s="11" t="s">
        <v>544</v>
      </c>
      <c r="G3061" s="11" t="s">
        <v>565</v>
      </c>
      <c r="H3061" s="11" t="s">
        <v>312</v>
      </c>
      <c r="I3061" s="11" t="s">
        <v>3434</v>
      </c>
      <c r="J3061" t="str">
        <f>IF(L3061="","",VLOOKUP(L3061,Продукция!B:D,3,0))</f>
        <v>Биологический_материал</v>
      </c>
      <c r="K3061" t="str">
        <f>IF(L3061="","",VLOOKUP(L3061,Продукция!B:C,2,0))</f>
        <v>Сыворотка крови</v>
      </c>
      <c r="L3061" s="155" t="s">
        <v>302</v>
      </c>
      <c r="M3061">
        <f>IF(L3061="","",VLOOKUP(L3061,Продукция!B:L,11,0))</f>
        <v>0</v>
      </c>
      <c r="N3061" s="150" t="s">
        <v>873</v>
      </c>
      <c r="P3061" s="150" t="s">
        <v>340</v>
      </c>
      <c r="Q3061" s="150" t="s">
        <v>854</v>
      </c>
      <c r="R3061" s="153" t="s">
        <v>5102</v>
      </c>
      <c r="S3061" s="11">
        <v>20</v>
      </c>
      <c r="T3061" s="11" t="s">
        <v>5297</v>
      </c>
      <c r="V3061" s="14">
        <v>45805</v>
      </c>
      <c r="Z3061" s="162" t="s">
        <v>4823</v>
      </c>
      <c r="AA3061" s="15">
        <v>0.39583333333333331</v>
      </c>
      <c r="AB3061" t="str">
        <f>IF(L3061="","",VLOOKUP(L3061&amp;I3061,Продукция!A:I,9,0))</f>
        <v>рекомендация производителя набора</v>
      </c>
      <c r="AC3061" s="14">
        <v>45811</v>
      </c>
      <c r="AD3061" s="11" t="s">
        <v>2673</v>
      </c>
      <c r="AE3061" s="11" t="s">
        <v>4823</v>
      </c>
      <c r="AF3061" t="str">
        <f>IF(AD3061="","",VLOOKUP(AD3061,'Сотрудники и ссылки'!A:B,2,0))</f>
        <v>Серолог</v>
      </c>
      <c r="AG3061">
        <f>IF(AD3061="","",VLOOKUP(AD3061,'Сотрудники и ссылки'!A:C,3,0))</f>
        <v>20001771</v>
      </c>
      <c r="AH3061" s="11" t="s">
        <v>2673</v>
      </c>
      <c r="AI3061" t="str">
        <f>IF(AH3061="","",VLOOKUP(AH3061,'Сотрудники и ссылки'!A:B,2,0))</f>
        <v>Серолог</v>
      </c>
      <c r="AJ3061">
        <f>IF(AH3061="","",VLOOKUP(AH3061,'Сотрудники и ссылки'!A:C,3,0))</f>
        <v>20001771</v>
      </c>
      <c r="AK3061" s="14">
        <v>45811</v>
      </c>
      <c r="AL3061" s="2">
        <f>IF(AK3061="","",AK3061+VLOOKUP(I3061,'Вид исследования'!B:E,4,0))</f>
        <v>45812</v>
      </c>
      <c r="AM3061" s="2">
        <f>IF(AK3061="","",AK3061+VLOOKUP(I3061,'Вид исследования'!B:F,5,0))</f>
        <v>45812</v>
      </c>
      <c r="AN3061" s="14">
        <v>45811</v>
      </c>
      <c r="AP3061" s="11" t="s">
        <v>189</v>
      </c>
      <c r="AQ3061" t="str">
        <f>IFERROR(IF(L3061="","",VLOOKUP(L3061&amp;I3061,Продукция!A:K,11,0)),"обратитесь к админ справочника")</f>
        <v>согласно рекомендациям производителя теста</v>
      </c>
      <c r="AR3061" s="11" t="s">
        <v>4823</v>
      </c>
      <c r="AS3061" t="str">
        <f>IFERROR(IF(L3061="","",VLOOKUP(L3061&amp;I3061,Продукция!A:J,10,0)),"обратитесь к админ справочника")</f>
        <v>инструкция по применению набора РЗГА Ньюкасла</v>
      </c>
      <c r="AT3061" s="11" t="s">
        <v>4823</v>
      </c>
      <c r="AU3061" s="11" t="s">
        <v>4823</v>
      </c>
      <c r="AV3061" s="11" t="s">
        <v>2673</v>
      </c>
      <c r="AW3061" s="11" t="s">
        <v>4824</v>
      </c>
      <c r="AX3061" s="11" t="s">
        <v>565</v>
      </c>
      <c r="AY3061" s="11" t="s">
        <v>1264</v>
      </c>
      <c r="AZ3061" s="11">
        <v>155</v>
      </c>
      <c r="BA3061" s="11">
        <v>41</v>
      </c>
      <c r="BC3061" s="11" t="s">
        <v>5296</v>
      </c>
    </row>
    <row r="3062" spans="1:55" x14ac:dyDescent="0.25">
      <c r="A3062" t="str">
        <f t="shared" si="53"/>
        <v>С/982Болезнь Ньюкасла уровень антител</v>
      </c>
      <c r="B3062" t="str">
        <f>IF(E3062="","",INDEX(Лаборатории!A:A,MATCH('Производственный контроль'!E3062,Лаборатории!B:B,0)))</f>
        <v xml:space="preserve">КУРИНОЕ ЦАРСТВО АО </v>
      </c>
      <c r="C3062" t="str">
        <f>IF(E3062="","",VLOOKUP(E3062,Лаборатории!B:D,3,0))</f>
        <v>U377_CHL</v>
      </c>
      <c r="D3062" s="12">
        <v>45806</v>
      </c>
      <c r="E3062" s="150" t="s">
        <v>793</v>
      </c>
      <c r="F3062" s="11" t="s">
        <v>544</v>
      </c>
      <c r="G3062" s="11" t="s">
        <v>565</v>
      </c>
      <c r="H3062" s="11" t="s">
        <v>312</v>
      </c>
      <c r="I3062" s="11" t="s">
        <v>3434</v>
      </c>
      <c r="J3062" t="str">
        <f>IF(L3062="","",VLOOKUP(L3062,Продукция!B:D,3,0))</f>
        <v>Биологический_материал</v>
      </c>
      <c r="K3062" t="str">
        <f>IF(L3062="","",VLOOKUP(L3062,Продукция!B:C,2,0))</f>
        <v>Сыворотка крови</v>
      </c>
      <c r="L3062" s="155" t="s">
        <v>302</v>
      </c>
      <c r="M3062">
        <f>IF(L3062="","",VLOOKUP(L3062,Продукция!B:L,11,0))</f>
        <v>0</v>
      </c>
      <c r="N3062" s="150" t="s">
        <v>873</v>
      </c>
      <c r="P3062" s="150" t="s">
        <v>340</v>
      </c>
      <c r="Q3062" s="150" t="s">
        <v>854</v>
      </c>
      <c r="R3062" s="153" t="s">
        <v>5103</v>
      </c>
      <c r="S3062" s="11">
        <v>20</v>
      </c>
      <c r="T3062" s="11" t="s">
        <v>5297</v>
      </c>
      <c r="V3062" s="14">
        <v>45805</v>
      </c>
      <c r="Z3062" s="162" t="s">
        <v>4823</v>
      </c>
      <c r="AA3062" s="15">
        <v>0.39583333333333331</v>
      </c>
      <c r="AB3062" t="str">
        <f>IF(L3062="","",VLOOKUP(L3062&amp;I3062,Продукция!A:I,9,0))</f>
        <v>рекомендация производителя набора</v>
      </c>
      <c r="AC3062" s="14">
        <v>45811</v>
      </c>
      <c r="AD3062" s="11" t="s">
        <v>2673</v>
      </c>
      <c r="AE3062" s="11" t="s">
        <v>4823</v>
      </c>
      <c r="AF3062" t="str">
        <f>IF(AD3062="","",VLOOKUP(AD3062,'Сотрудники и ссылки'!A:B,2,0))</f>
        <v>Серолог</v>
      </c>
      <c r="AG3062">
        <f>IF(AD3062="","",VLOOKUP(AD3062,'Сотрудники и ссылки'!A:C,3,0))</f>
        <v>20001771</v>
      </c>
      <c r="AH3062" s="11" t="s">
        <v>2673</v>
      </c>
      <c r="AI3062" t="str">
        <f>IF(AH3062="","",VLOOKUP(AH3062,'Сотрудники и ссылки'!A:B,2,0))</f>
        <v>Серолог</v>
      </c>
      <c r="AJ3062">
        <f>IF(AH3062="","",VLOOKUP(AH3062,'Сотрудники и ссылки'!A:C,3,0))</f>
        <v>20001771</v>
      </c>
      <c r="AK3062" s="14">
        <v>45811</v>
      </c>
      <c r="AL3062" s="2">
        <f>IF(AK3062="","",AK3062+VLOOKUP(I3062,'Вид исследования'!B:E,4,0))</f>
        <v>45812</v>
      </c>
      <c r="AM3062" s="2">
        <f>IF(AK3062="","",AK3062+VLOOKUP(I3062,'Вид исследования'!B:F,5,0))</f>
        <v>45812</v>
      </c>
      <c r="AN3062" s="14">
        <v>45811</v>
      </c>
      <c r="AP3062" s="11" t="s">
        <v>189</v>
      </c>
      <c r="AQ3062" t="str">
        <f>IFERROR(IF(L3062="","",VLOOKUP(L3062&amp;I3062,Продукция!A:K,11,0)),"обратитесь к админ справочника")</f>
        <v>согласно рекомендациям производителя теста</v>
      </c>
      <c r="AR3062" s="11" t="s">
        <v>4823</v>
      </c>
      <c r="AS3062" t="str">
        <f>IFERROR(IF(L3062="","",VLOOKUP(L3062&amp;I3062,Продукция!A:J,10,0)),"обратитесь к админ справочника")</f>
        <v>инструкция по применению набора РЗГА Ньюкасла</v>
      </c>
      <c r="AT3062" s="11" t="s">
        <v>4823</v>
      </c>
      <c r="AU3062" s="11" t="s">
        <v>4823</v>
      </c>
      <c r="AV3062" s="11" t="s">
        <v>2673</v>
      </c>
      <c r="AW3062" s="11" t="s">
        <v>4824</v>
      </c>
      <c r="AX3062" s="11" t="s">
        <v>565</v>
      </c>
      <c r="AY3062" s="11" t="s">
        <v>1265</v>
      </c>
      <c r="AZ3062" s="11">
        <v>155</v>
      </c>
      <c r="BA3062" s="11">
        <v>41</v>
      </c>
      <c r="BC3062" s="11" t="s">
        <v>5296</v>
      </c>
    </row>
    <row r="3063" spans="1:55" x14ac:dyDescent="0.25">
      <c r="A3063" t="str">
        <f t="shared" si="53"/>
        <v>С/982Болезнь Ньюкасла уровень антител</v>
      </c>
      <c r="B3063" t="str">
        <f>IF(E3063="","",INDEX(Лаборатории!A:A,MATCH('Производственный контроль'!E3063,Лаборатории!B:B,0)))</f>
        <v xml:space="preserve">КУРИНОЕ ЦАРСТВО АО </v>
      </c>
      <c r="C3063" t="str">
        <f>IF(E3063="","",VLOOKUP(E3063,Лаборатории!B:D,3,0))</f>
        <v>U377_CHL</v>
      </c>
      <c r="D3063" s="12">
        <v>45806</v>
      </c>
      <c r="E3063" s="150" t="s">
        <v>793</v>
      </c>
      <c r="F3063" s="11" t="s">
        <v>544</v>
      </c>
      <c r="G3063" s="11" t="s">
        <v>565</v>
      </c>
      <c r="H3063" s="11" t="s">
        <v>312</v>
      </c>
      <c r="I3063" s="11" t="s">
        <v>3434</v>
      </c>
      <c r="J3063" t="str">
        <f>IF(L3063="","",VLOOKUP(L3063,Продукция!B:D,3,0))</f>
        <v>Биологический_материал</v>
      </c>
      <c r="K3063" t="str">
        <f>IF(L3063="","",VLOOKUP(L3063,Продукция!B:C,2,0))</f>
        <v>Сыворотка крови</v>
      </c>
      <c r="L3063" s="155" t="s">
        <v>302</v>
      </c>
      <c r="M3063">
        <f>IF(L3063="","",VLOOKUP(L3063,Продукция!B:L,11,0))</f>
        <v>0</v>
      </c>
      <c r="N3063" s="150" t="s">
        <v>873</v>
      </c>
      <c r="P3063" s="150" t="s">
        <v>340</v>
      </c>
      <c r="Q3063" s="150" t="s">
        <v>854</v>
      </c>
      <c r="R3063" s="153" t="s">
        <v>5098</v>
      </c>
      <c r="S3063" s="11">
        <v>20</v>
      </c>
      <c r="T3063" s="11" t="s">
        <v>5297</v>
      </c>
      <c r="V3063" s="14">
        <v>45805</v>
      </c>
      <c r="Z3063" s="162" t="s">
        <v>4823</v>
      </c>
      <c r="AA3063" s="15">
        <v>0.39583333333333331</v>
      </c>
      <c r="AB3063" t="str">
        <f>IF(L3063="","",VLOOKUP(L3063&amp;I3063,Продукция!A:I,9,0))</f>
        <v>рекомендация производителя набора</v>
      </c>
      <c r="AC3063" s="14">
        <v>45811</v>
      </c>
      <c r="AD3063" s="11" t="s">
        <v>2673</v>
      </c>
      <c r="AE3063" s="11" t="s">
        <v>4823</v>
      </c>
      <c r="AF3063" t="str">
        <f>IF(AD3063="","",VLOOKUP(AD3063,'Сотрудники и ссылки'!A:B,2,0))</f>
        <v>Серолог</v>
      </c>
      <c r="AG3063">
        <f>IF(AD3063="","",VLOOKUP(AD3063,'Сотрудники и ссылки'!A:C,3,0))</f>
        <v>20001771</v>
      </c>
      <c r="AH3063" s="11" t="s">
        <v>2673</v>
      </c>
      <c r="AI3063" t="str">
        <f>IF(AH3063="","",VLOOKUP(AH3063,'Сотрудники и ссылки'!A:B,2,0))</f>
        <v>Серолог</v>
      </c>
      <c r="AJ3063">
        <f>IF(AH3063="","",VLOOKUP(AH3063,'Сотрудники и ссылки'!A:C,3,0))</f>
        <v>20001771</v>
      </c>
      <c r="AK3063" s="14">
        <v>45811</v>
      </c>
      <c r="AL3063" s="2">
        <f>IF(AK3063="","",AK3063+VLOOKUP(I3063,'Вид исследования'!B:E,4,0))</f>
        <v>45812</v>
      </c>
      <c r="AM3063" s="2">
        <f>IF(AK3063="","",AK3063+VLOOKUP(I3063,'Вид исследования'!B:F,5,0))</f>
        <v>45812</v>
      </c>
      <c r="AN3063" s="14">
        <v>45811</v>
      </c>
      <c r="AP3063" s="11" t="s">
        <v>189</v>
      </c>
      <c r="AQ3063" t="str">
        <f>IFERROR(IF(L3063="","",VLOOKUP(L3063&amp;I3063,Продукция!A:K,11,0)),"обратитесь к админ справочника")</f>
        <v>согласно рекомендациям производителя теста</v>
      </c>
      <c r="AR3063" s="11" t="s">
        <v>4823</v>
      </c>
      <c r="AS3063" t="str">
        <f>IFERROR(IF(L3063="","",VLOOKUP(L3063&amp;I3063,Продукция!A:J,10,0)),"обратитесь к админ справочника")</f>
        <v>инструкция по применению набора РЗГА Ньюкасла</v>
      </c>
      <c r="AT3063" s="11" t="s">
        <v>4823</v>
      </c>
      <c r="AU3063" s="11" t="s">
        <v>4823</v>
      </c>
      <c r="AV3063" s="11" t="s">
        <v>2673</v>
      </c>
      <c r="AW3063" s="11" t="s">
        <v>4824</v>
      </c>
      <c r="AX3063" s="11" t="s">
        <v>565</v>
      </c>
      <c r="AY3063" s="11" t="s">
        <v>1269</v>
      </c>
      <c r="AZ3063" s="11">
        <v>155</v>
      </c>
      <c r="BA3063" s="11">
        <v>41</v>
      </c>
      <c r="BC3063" s="11" t="s">
        <v>5296</v>
      </c>
    </row>
    <row r="3064" spans="1:55" x14ac:dyDescent="0.25">
      <c r="A3064" t="str">
        <f t="shared" si="53"/>
        <v>С/982Болезнь Ньюкасла уровень антител</v>
      </c>
      <c r="B3064" t="str">
        <f>IF(E3064="","",INDEX(Лаборатории!A:A,MATCH('Производственный контроль'!E3064,Лаборатории!B:B,0)))</f>
        <v xml:space="preserve">КУРИНОЕ ЦАРСТВО АО </v>
      </c>
      <c r="C3064" t="str">
        <f>IF(E3064="","",VLOOKUP(E3064,Лаборатории!B:D,3,0))</f>
        <v>U377_CHL</v>
      </c>
      <c r="D3064" s="12">
        <v>45806</v>
      </c>
      <c r="E3064" s="150" t="s">
        <v>793</v>
      </c>
      <c r="F3064" s="11" t="s">
        <v>544</v>
      </c>
      <c r="G3064" s="11" t="s">
        <v>565</v>
      </c>
      <c r="H3064" s="11" t="s">
        <v>312</v>
      </c>
      <c r="I3064" s="11" t="s">
        <v>3434</v>
      </c>
      <c r="J3064" t="str">
        <f>IF(L3064="","",VLOOKUP(L3064,Продукция!B:D,3,0))</f>
        <v>Биологический_материал</v>
      </c>
      <c r="K3064" t="str">
        <f>IF(L3064="","",VLOOKUP(L3064,Продукция!B:C,2,0))</f>
        <v>Сыворотка крови</v>
      </c>
      <c r="L3064" s="155" t="s">
        <v>302</v>
      </c>
      <c r="M3064">
        <f>IF(L3064="","",VLOOKUP(L3064,Продукция!B:L,11,0))</f>
        <v>0</v>
      </c>
      <c r="N3064" s="150" t="s">
        <v>873</v>
      </c>
      <c r="P3064" s="150" t="s">
        <v>340</v>
      </c>
      <c r="Q3064" s="150" t="s">
        <v>854</v>
      </c>
      <c r="R3064" s="153" t="s">
        <v>5097</v>
      </c>
      <c r="S3064" s="11">
        <v>20</v>
      </c>
      <c r="T3064" s="11" t="s">
        <v>5297</v>
      </c>
      <c r="V3064" s="14">
        <v>45805</v>
      </c>
      <c r="Z3064" s="162" t="s">
        <v>4823</v>
      </c>
      <c r="AA3064" s="15">
        <v>0.39583333333333331</v>
      </c>
      <c r="AB3064" t="str">
        <f>IF(L3064="","",VLOOKUP(L3064&amp;I3064,Продукция!A:I,9,0))</f>
        <v>рекомендация производителя набора</v>
      </c>
      <c r="AC3064" s="14">
        <v>45811</v>
      </c>
      <c r="AD3064" s="11" t="s">
        <v>2673</v>
      </c>
      <c r="AE3064" s="11" t="s">
        <v>4823</v>
      </c>
      <c r="AF3064" t="str">
        <f>IF(AD3064="","",VLOOKUP(AD3064,'Сотрудники и ссылки'!A:B,2,0))</f>
        <v>Серолог</v>
      </c>
      <c r="AG3064">
        <f>IF(AD3064="","",VLOOKUP(AD3064,'Сотрудники и ссылки'!A:C,3,0))</f>
        <v>20001771</v>
      </c>
      <c r="AH3064" s="11" t="s">
        <v>2673</v>
      </c>
      <c r="AI3064" t="str">
        <f>IF(AH3064="","",VLOOKUP(AH3064,'Сотрудники и ссылки'!A:B,2,0))</f>
        <v>Серолог</v>
      </c>
      <c r="AJ3064">
        <f>IF(AH3064="","",VLOOKUP(AH3064,'Сотрудники и ссылки'!A:C,3,0))</f>
        <v>20001771</v>
      </c>
      <c r="AK3064" s="14">
        <v>45811</v>
      </c>
      <c r="AL3064" s="2">
        <f>IF(AK3064="","",AK3064+VLOOKUP(I3064,'Вид исследования'!B:E,4,0))</f>
        <v>45812</v>
      </c>
      <c r="AM3064" s="2">
        <f>IF(AK3064="","",AK3064+VLOOKUP(I3064,'Вид исследования'!B:F,5,0))</f>
        <v>45812</v>
      </c>
      <c r="AN3064" s="14">
        <v>45811</v>
      </c>
      <c r="AP3064" s="11" t="s">
        <v>189</v>
      </c>
      <c r="AQ3064" t="str">
        <f>IFERROR(IF(L3064="","",VLOOKUP(L3064&amp;I3064,Продукция!A:K,11,0)),"обратитесь к админ справочника")</f>
        <v>согласно рекомендациям производителя теста</v>
      </c>
      <c r="AR3064" s="11" t="s">
        <v>4823</v>
      </c>
      <c r="AS3064" t="str">
        <f>IFERROR(IF(L3064="","",VLOOKUP(L3064&amp;I3064,Продукция!A:J,10,0)),"обратитесь к админ справочника")</f>
        <v>инструкция по применению набора РЗГА Ньюкасла</v>
      </c>
      <c r="AT3064" s="11" t="s">
        <v>4823</v>
      </c>
      <c r="AU3064" s="11" t="s">
        <v>4823</v>
      </c>
      <c r="AV3064" s="11" t="s">
        <v>2673</v>
      </c>
      <c r="AW3064" s="11" t="s">
        <v>4824</v>
      </c>
      <c r="AX3064" s="11" t="s">
        <v>565</v>
      </c>
      <c r="AY3064" s="11" t="s">
        <v>1263</v>
      </c>
      <c r="AZ3064" s="11">
        <v>155</v>
      </c>
      <c r="BA3064" s="11">
        <v>41</v>
      </c>
      <c r="BC3064" s="11" t="s">
        <v>5296</v>
      </c>
    </row>
    <row r="3065" spans="1:55" x14ac:dyDescent="0.25">
      <c r="A3065" t="str">
        <f t="shared" si="53"/>
        <v>С/982Болезнь Ньюкасла уровень антител</v>
      </c>
      <c r="B3065" t="str">
        <f>IF(E3065="","",INDEX(Лаборатории!A:A,MATCH('Производственный контроль'!E3065,Лаборатории!B:B,0)))</f>
        <v xml:space="preserve">КУРИНОЕ ЦАРСТВО АО </v>
      </c>
      <c r="C3065" t="str">
        <f>IF(E3065="","",VLOOKUP(E3065,Лаборатории!B:D,3,0))</f>
        <v>U377_CHL</v>
      </c>
      <c r="D3065" s="12">
        <v>45806</v>
      </c>
      <c r="E3065" s="150" t="s">
        <v>793</v>
      </c>
      <c r="F3065" s="11" t="s">
        <v>544</v>
      </c>
      <c r="G3065" s="11" t="s">
        <v>565</v>
      </c>
      <c r="H3065" s="11" t="s">
        <v>312</v>
      </c>
      <c r="I3065" s="11" t="s">
        <v>3434</v>
      </c>
      <c r="J3065" t="str">
        <f>IF(L3065="","",VLOOKUP(L3065,Продукция!B:D,3,0))</f>
        <v>Биологический_материал</v>
      </c>
      <c r="K3065" t="str">
        <f>IF(L3065="","",VLOOKUP(L3065,Продукция!B:C,2,0))</f>
        <v>Сыворотка крови</v>
      </c>
      <c r="L3065" s="155" t="s">
        <v>302</v>
      </c>
      <c r="M3065">
        <f>IF(L3065="","",VLOOKUP(L3065,Продукция!B:L,11,0))</f>
        <v>0</v>
      </c>
      <c r="N3065" s="150" t="s">
        <v>873</v>
      </c>
      <c r="P3065" s="150" t="s">
        <v>340</v>
      </c>
      <c r="Q3065" s="150" t="s">
        <v>854</v>
      </c>
      <c r="R3065" s="153" t="s">
        <v>4931</v>
      </c>
      <c r="S3065" s="11">
        <v>20</v>
      </c>
      <c r="T3065" s="11" t="s">
        <v>5297</v>
      </c>
      <c r="V3065" s="14">
        <v>45806</v>
      </c>
      <c r="Z3065" s="162" t="s">
        <v>4823</v>
      </c>
      <c r="AA3065" s="15">
        <v>0.39583333333333331</v>
      </c>
      <c r="AB3065" t="str">
        <f>IF(L3065="","",VLOOKUP(L3065&amp;I3065,Продукция!A:I,9,0))</f>
        <v>рекомендация производителя набора</v>
      </c>
      <c r="AC3065" s="14">
        <v>45811</v>
      </c>
      <c r="AD3065" s="11" t="s">
        <v>2673</v>
      </c>
      <c r="AE3065" s="11" t="s">
        <v>4823</v>
      </c>
      <c r="AF3065" t="str">
        <f>IF(AD3065="","",VLOOKUP(AD3065,'Сотрудники и ссылки'!A:B,2,0))</f>
        <v>Серолог</v>
      </c>
      <c r="AG3065">
        <f>IF(AD3065="","",VLOOKUP(AD3065,'Сотрудники и ссылки'!A:C,3,0))</f>
        <v>20001771</v>
      </c>
      <c r="AH3065" s="11" t="s">
        <v>2673</v>
      </c>
      <c r="AI3065" t="str">
        <f>IF(AH3065="","",VLOOKUP(AH3065,'Сотрудники и ссылки'!A:B,2,0))</f>
        <v>Серолог</v>
      </c>
      <c r="AJ3065">
        <f>IF(AH3065="","",VLOOKUP(AH3065,'Сотрудники и ссылки'!A:C,3,0))</f>
        <v>20001771</v>
      </c>
      <c r="AK3065" s="14">
        <v>45811</v>
      </c>
      <c r="AL3065" s="2">
        <f>IF(AK3065="","",AK3065+VLOOKUP(I3065,'Вид исследования'!B:E,4,0))</f>
        <v>45812</v>
      </c>
      <c r="AM3065" s="2">
        <f>IF(AK3065="","",AK3065+VLOOKUP(I3065,'Вид исследования'!B:F,5,0))</f>
        <v>45812</v>
      </c>
      <c r="AN3065" s="14">
        <v>45811</v>
      </c>
      <c r="AP3065" s="11" t="s">
        <v>189</v>
      </c>
      <c r="AQ3065" t="str">
        <f>IFERROR(IF(L3065="","",VLOOKUP(L3065&amp;I3065,Продукция!A:K,11,0)),"обратитесь к админ справочника")</f>
        <v>согласно рекомендациям производителя теста</v>
      </c>
      <c r="AR3065" s="11" t="s">
        <v>4823</v>
      </c>
      <c r="AS3065" t="str">
        <f>IFERROR(IF(L3065="","",VLOOKUP(L3065&amp;I3065,Продукция!A:J,10,0)),"обратитесь к админ справочника")</f>
        <v>инструкция по применению набора РЗГА Ньюкасла</v>
      </c>
      <c r="AT3065" s="11" t="s">
        <v>4823</v>
      </c>
      <c r="AU3065" s="11" t="s">
        <v>4823</v>
      </c>
      <c r="AV3065" s="11" t="s">
        <v>2673</v>
      </c>
      <c r="AW3065" s="11" t="s">
        <v>4824</v>
      </c>
      <c r="AX3065" s="11" t="s">
        <v>565</v>
      </c>
      <c r="AY3065" s="11" t="s">
        <v>1252</v>
      </c>
      <c r="AZ3065" s="11">
        <v>155</v>
      </c>
      <c r="BA3065" s="11">
        <v>41</v>
      </c>
      <c r="BC3065" s="11" t="s">
        <v>5296</v>
      </c>
    </row>
    <row r="3066" spans="1:55" x14ac:dyDescent="0.25">
      <c r="A3066" t="str">
        <f t="shared" si="53"/>
        <v>С/982Болезнь Ньюкасла уровень антител</v>
      </c>
      <c r="B3066" t="str">
        <f>IF(E3066="","",INDEX(Лаборатории!A:A,MATCH('Производственный контроль'!E3066,Лаборатории!B:B,0)))</f>
        <v xml:space="preserve">КУРИНОЕ ЦАРСТВО АО </v>
      </c>
      <c r="C3066" t="str">
        <f>IF(E3066="","",VLOOKUP(E3066,Лаборатории!B:D,3,0))</f>
        <v>U377_CHL</v>
      </c>
      <c r="D3066" s="12">
        <v>45806</v>
      </c>
      <c r="E3066" s="150" t="s">
        <v>793</v>
      </c>
      <c r="F3066" s="11" t="s">
        <v>544</v>
      </c>
      <c r="G3066" s="11" t="s">
        <v>565</v>
      </c>
      <c r="H3066" s="11" t="s">
        <v>312</v>
      </c>
      <c r="I3066" s="11" t="s">
        <v>3434</v>
      </c>
      <c r="J3066" t="str">
        <f>IF(L3066="","",VLOOKUP(L3066,Продукция!B:D,3,0))</f>
        <v>Биологический_материал</v>
      </c>
      <c r="K3066" t="str">
        <f>IF(L3066="","",VLOOKUP(L3066,Продукция!B:C,2,0))</f>
        <v>Сыворотка крови</v>
      </c>
      <c r="L3066" s="155" t="s">
        <v>302</v>
      </c>
      <c r="M3066">
        <f>IF(L3066="","",VLOOKUP(L3066,Продукция!B:L,11,0))</f>
        <v>0</v>
      </c>
      <c r="N3066" s="150" t="s">
        <v>873</v>
      </c>
      <c r="P3066" s="150" t="s">
        <v>340</v>
      </c>
      <c r="Q3066" s="150" t="s">
        <v>854</v>
      </c>
      <c r="R3066" s="153" t="s">
        <v>5104</v>
      </c>
      <c r="S3066" s="11">
        <v>20</v>
      </c>
      <c r="T3066" s="11" t="s">
        <v>5297</v>
      </c>
      <c r="V3066" s="14">
        <v>45806</v>
      </c>
      <c r="Z3066" s="162" t="s">
        <v>4823</v>
      </c>
      <c r="AA3066" s="15">
        <v>0.39583333333333331</v>
      </c>
      <c r="AB3066" t="str">
        <f>IF(L3066="","",VLOOKUP(L3066&amp;I3066,Продукция!A:I,9,0))</f>
        <v>рекомендация производителя набора</v>
      </c>
      <c r="AC3066" s="14">
        <v>45811</v>
      </c>
      <c r="AD3066" s="11" t="s">
        <v>2673</v>
      </c>
      <c r="AE3066" s="11" t="s">
        <v>4823</v>
      </c>
      <c r="AF3066" t="str">
        <f>IF(AD3066="","",VLOOKUP(AD3066,'Сотрудники и ссылки'!A:B,2,0))</f>
        <v>Серолог</v>
      </c>
      <c r="AG3066">
        <f>IF(AD3066="","",VLOOKUP(AD3066,'Сотрудники и ссылки'!A:C,3,0))</f>
        <v>20001771</v>
      </c>
      <c r="AH3066" s="11" t="s">
        <v>2673</v>
      </c>
      <c r="AI3066" t="str">
        <f>IF(AH3066="","",VLOOKUP(AH3066,'Сотрудники и ссылки'!A:B,2,0))</f>
        <v>Серолог</v>
      </c>
      <c r="AJ3066">
        <f>IF(AH3066="","",VLOOKUP(AH3066,'Сотрудники и ссылки'!A:C,3,0))</f>
        <v>20001771</v>
      </c>
      <c r="AK3066" s="14">
        <v>45811</v>
      </c>
      <c r="AL3066" s="2">
        <f>IF(AK3066="","",AK3066+VLOOKUP(I3066,'Вид исследования'!B:E,4,0))</f>
        <v>45812</v>
      </c>
      <c r="AM3066" s="2">
        <f>IF(AK3066="","",AK3066+VLOOKUP(I3066,'Вид исследования'!B:F,5,0))</f>
        <v>45812</v>
      </c>
      <c r="AN3066" s="14">
        <v>45811</v>
      </c>
      <c r="AP3066" s="11" t="s">
        <v>189</v>
      </c>
      <c r="AQ3066" t="str">
        <f>IFERROR(IF(L3066="","",VLOOKUP(L3066&amp;I3066,Продукция!A:K,11,0)),"обратитесь к админ справочника")</f>
        <v>согласно рекомендациям производителя теста</v>
      </c>
      <c r="AR3066" s="11" t="s">
        <v>4823</v>
      </c>
      <c r="AS3066" t="str">
        <f>IFERROR(IF(L3066="","",VLOOKUP(L3066&amp;I3066,Продукция!A:J,10,0)),"обратитесь к админ справочника")</f>
        <v>инструкция по применению набора РЗГА Ньюкасла</v>
      </c>
      <c r="AT3066" s="11" t="s">
        <v>4823</v>
      </c>
      <c r="AU3066" s="11" t="s">
        <v>4823</v>
      </c>
      <c r="AV3066" s="11" t="s">
        <v>2673</v>
      </c>
      <c r="AW3066" s="11" t="s">
        <v>4824</v>
      </c>
      <c r="AX3066" s="11" t="s">
        <v>565</v>
      </c>
      <c r="AY3066" s="11" t="s">
        <v>1266</v>
      </c>
      <c r="AZ3066" s="11">
        <v>155</v>
      </c>
      <c r="BA3066" s="11">
        <v>41</v>
      </c>
      <c r="BC3066" s="11" t="s">
        <v>5296</v>
      </c>
    </row>
    <row r="3067" spans="1:55" x14ac:dyDescent="0.25">
      <c r="A3067" t="str">
        <f t="shared" si="53"/>
        <v>С/982Болезнь Ньюкасла уровень антител</v>
      </c>
      <c r="B3067" t="str">
        <f>IF(E3067="","",INDEX(Лаборатории!A:A,MATCH('Производственный контроль'!E3067,Лаборатории!B:B,0)))</f>
        <v xml:space="preserve">КУРИНОЕ ЦАРСТВО АО </v>
      </c>
      <c r="C3067" t="str">
        <f>IF(E3067="","",VLOOKUP(E3067,Лаборатории!B:D,3,0))</f>
        <v>U377_CHL</v>
      </c>
      <c r="D3067" s="12">
        <v>45806</v>
      </c>
      <c r="E3067" s="150" t="s">
        <v>793</v>
      </c>
      <c r="F3067" s="11" t="s">
        <v>544</v>
      </c>
      <c r="G3067" s="11" t="s">
        <v>565</v>
      </c>
      <c r="H3067" s="11" t="s">
        <v>312</v>
      </c>
      <c r="I3067" s="11" t="s">
        <v>3434</v>
      </c>
      <c r="J3067" t="str">
        <f>IF(L3067="","",VLOOKUP(L3067,Продукция!B:D,3,0))</f>
        <v>Биологический_материал</v>
      </c>
      <c r="K3067" t="str">
        <f>IF(L3067="","",VLOOKUP(L3067,Продукция!B:C,2,0))</f>
        <v>Сыворотка крови</v>
      </c>
      <c r="L3067" s="155" t="s">
        <v>302</v>
      </c>
      <c r="M3067">
        <f>IF(L3067="","",VLOOKUP(L3067,Продукция!B:L,11,0))</f>
        <v>0</v>
      </c>
      <c r="N3067" s="150" t="s">
        <v>873</v>
      </c>
      <c r="P3067" s="150" t="s">
        <v>340</v>
      </c>
      <c r="Q3067" s="150" t="s">
        <v>854</v>
      </c>
      <c r="R3067" s="153" t="s">
        <v>5105</v>
      </c>
      <c r="S3067" s="11">
        <v>20</v>
      </c>
      <c r="T3067" s="11" t="s">
        <v>5297</v>
      </c>
      <c r="V3067" s="14">
        <v>45806</v>
      </c>
      <c r="Z3067" s="162" t="s">
        <v>4823</v>
      </c>
      <c r="AA3067" s="15">
        <v>0.39583333333333331</v>
      </c>
      <c r="AB3067" t="str">
        <f>IF(L3067="","",VLOOKUP(L3067&amp;I3067,Продукция!A:I,9,0))</f>
        <v>рекомендация производителя набора</v>
      </c>
      <c r="AC3067" s="14">
        <v>45811</v>
      </c>
      <c r="AD3067" s="11" t="s">
        <v>2673</v>
      </c>
      <c r="AE3067" s="11" t="s">
        <v>4823</v>
      </c>
      <c r="AF3067" t="str">
        <f>IF(AD3067="","",VLOOKUP(AD3067,'Сотрудники и ссылки'!A:B,2,0))</f>
        <v>Серолог</v>
      </c>
      <c r="AG3067">
        <f>IF(AD3067="","",VLOOKUP(AD3067,'Сотрудники и ссылки'!A:C,3,0))</f>
        <v>20001771</v>
      </c>
      <c r="AH3067" s="11" t="s">
        <v>2673</v>
      </c>
      <c r="AI3067" t="str">
        <f>IF(AH3067="","",VLOOKUP(AH3067,'Сотрудники и ссылки'!A:B,2,0))</f>
        <v>Серолог</v>
      </c>
      <c r="AJ3067">
        <f>IF(AH3067="","",VLOOKUP(AH3067,'Сотрудники и ссылки'!A:C,3,0))</f>
        <v>20001771</v>
      </c>
      <c r="AK3067" s="14">
        <v>45811</v>
      </c>
      <c r="AL3067" s="2">
        <f>IF(AK3067="","",AK3067+VLOOKUP(I3067,'Вид исследования'!B:E,4,0))</f>
        <v>45812</v>
      </c>
      <c r="AM3067" s="2">
        <f>IF(AK3067="","",AK3067+VLOOKUP(I3067,'Вид исследования'!B:F,5,0))</f>
        <v>45812</v>
      </c>
      <c r="AN3067" s="14">
        <v>45811</v>
      </c>
      <c r="AP3067" s="11" t="s">
        <v>189</v>
      </c>
      <c r="AQ3067" t="str">
        <f>IFERROR(IF(L3067="","",VLOOKUP(L3067&amp;I3067,Продукция!A:K,11,0)),"обратитесь к админ справочника")</f>
        <v>согласно рекомендациям производителя теста</v>
      </c>
      <c r="AR3067" s="11" t="s">
        <v>4823</v>
      </c>
      <c r="AS3067" t="str">
        <f>IFERROR(IF(L3067="","",VLOOKUP(L3067&amp;I3067,Продукция!A:J,10,0)),"обратитесь к админ справочника")</f>
        <v>инструкция по применению набора РЗГА Ньюкасла</v>
      </c>
      <c r="AT3067" s="11" t="s">
        <v>4823</v>
      </c>
      <c r="AU3067" s="11" t="s">
        <v>4823</v>
      </c>
      <c r="AV3067" s="11" t="s">
        <v>2673</v>
      </c>
      <c r="AW3067" s="11" t="s">
        <v>4824</v>
      </c>
      <c r="AX3067" s="11" t="s">
        <v>565</v>
      </c>
      <c r="AY3067" s="11" t="s">
        <v>1267</v>
      </c>
      <c r="AZ3067" s="11">
        <v>155</v>
      </c>
      <c r="BA3067" s="11">
        <v>41</v>
      </c>
      <c r="BC3067" s="11" t="s">
        <v>5296</v>
      </c>
    </row>
    <row r="3068" spans="1:55" x14ac:dyDescent="0.25">
      <c r="A3068" t="str">
        <f t="shared" si="53"/>
        <v>С/982Болезнь Ньюкасла уровень антител</v>
      </c>
      <c r="B3068" t="str">
        <f>IF(E3068="","",INDEX(Лаборатории!A:A,MATCH('Производственный контроль'!E3068,Лаборатории!B:B,0)))</f>
        <v xml:space="preserve">КУРИНОЕ ЦАРСТВО АО </v>
      </c>
      <c r="C3068" t="str">
        <f>IF(E3068="","",VLOOKUP(E3068,Лаборатории!B:D,3,0))</f>
        <v>U377_CHL</v>
      </c>
      <c r="D3068" s="12">
        <v>45806</v>
      </c>
      <c r="E3068" s="150" t="s">
        <v>793</v>
      </c>
      <c r="F3068" s="11" t="s">
        <v>544</v>
      </c>
      <c r="G3068" s="11" t="s">
        <v>565</v>
      </c>
      <c r="H3068" s="11" t="s">
        <v>312</v>
      </c>
      <c r="I3068" s="11" t="s">
        <v>3434</v>
      </c>
      <c r="J3068" t="str">
        <f>IF(L3068="","",VLOOKUP(L3068,Продукция!B:D,3,0))</f>
        <v>Биологический_материал</v>
      </c>
      <c r="K3068" t="str">
        <f>IF(L3068="","",VLOOKUP(L3068,Продукция!B:C,2,0))</f>
        <v>Сыворотка крови</v>
      </c>
      <c r="L3068" s="155" t="s">
        <v>302</v>
      </c>
      <c r="M3068">
        <f>IF(L3068="","",VLOOKUP(L3068,Продукция!B:L,11,0))</f>
        <v>0</v>
      </c>
      <c r="N3068" s="150" t="s">
        <v>873</v>
      </c>
      <c r="P3068" s="150" t="s">
        <v>340</v>
      </c>
      <c r="Q3068" s="150" t="s">
        <v>854</v>
      </c>
      <c r="R3068" s="153" t="s">
        <v>5106</v>
      </c>
      <c r="S3068" s="11">
        <v>20</v>
      </c>
      <c r="T3068" s="11" t="s">
        <v>5297</v>
      </c>
      <c r="V3068" s="14">
        <v>45806</v>
      </c>
      <c r="Z3068" s="162" t="s">
        <v>4823</v>
      </c>
      <c r="AA3068" s="15">
        <v>0.39583333333333331</v>
      </c>
      <c r="AB3068" t="str">
        <f>IF(L3068="","",VLOOKUP(L3068&amp;I3068,Продукция!A:I,9,0))</f>
        <v>рекомендация производителя набора</v>
      </c>
      <c r="AC3068" s="14">
        <v>45811</v>
      </c>
      <c r="AD3068" s="11" t="s">
        <v>2673</v>
      </c>
      <c r="AE3068" s="11" t="s">
        <v>4823</v>
      </c>
      <c r="AF3068" t="str">
        <f>IF(AD3068="","",VLOOKUP(AD3068,'Сотрудники и ссылки'!A:B,2,0))</f>
        <v>Серолог</v>
      </c>
      <c r="AG3068">
        <f>IF(AD3068="","",VLOOKUP(AD3068,'Сотрудники и ссылки'!A:C,3,0))</f>
        <v>20001771</v>
      </c>
      <c r="AH3068" s="11" t="s">
        <v>2673</v>
      </c>
      <c r="AI3068" t="str">
        <f>IF(AH3068="","",VLOOKUP(AH3068,'Сотрудники и ссылки'!A:B,2,0))</f>
        <v>Серолог</v>
      </c>
      <c r="AJ3068">
        <f>IF(AH3068="","",VLOOKUP(AH3068,'Сотрудники и ссылки'!A:C,3,0))</f>
        <v>20001771</v>
      </c>
      <c r="AK3068" s="14">
        <v>45811</v>
      </c>
      <c r="AL3068" s="2">
        <f>IF(AK3068="","",AK3068+VLOOKUP(I3068,'Вид исследования'!B:E,4,0))</f>
        <v>45812</v>
      </c>
      <c r="AM3068" s="2">
        <f>IF(AK3068="","",AK3068+VLOOKUP(I3068,'Вид исследования'!B:F,5,0))</f>
        <v>45812</v>
      </c>
      <c r="AN3068" s="14">
        <v>45811</v>
      </c>
      <c r="AP3068" s="11" t="s">
        <v>189</v>
      </c>
      <c r="AQ3068" t="str">
        <f>IFERROR(IF(L3068="","",VLOOKUP(L3068&amp;I3068,Продукция!A:K,11,0)),"обратитесь к админ справочника")</f>
        <v>согласно рекомендациям производителя теста</v>
      </c>
      <c r="AR3068" s="11" t="s">
        <v>4823</v>
      </c>
      <c r="AS3068" t="str">
        <f>IFERROR(IF(L3068="","",VLOOKUP(L3068&amp;I3068,Продукция!A:J,10,0)),"обратитесь к админ справочника")</f>
        <v>инструкция по применению набора РЗГА Ньюкасла</v>
      </c>
      <c r="AT3068" s="11" t="s">
        <v>4823</v>
      </c>
      <c r="AU3068" s="11" t="s">
        <v>4823</v>
      </c>
      <c r="AV3068" s="11" t="s">
        <v>2673</v>
      </c>
      <c r="AW3068" s="11" t="s">
        <v>4824</v>
      </c>
      <c r="AX3068" s="11" t="s">
        <v>565</v>
      </c>
      <c r="AY3068" s="11" t="s">
        <v>1268</v>
      </c>
      <c r="AZ3068" s="11">
        <v>155</v>
      </c>
      <c r="BA3068" s="11">
        <v>41</v>
      </c>
      <c r="BC3068" s="11" t="s">
        <v>5296</v>
      </c>
    </row>
    <row r="3069" spans="1:55" x14ac:dyDescent="0.25">
      <c r="A3069" t="str">
        <f t="shared" si="53"/>
        <v>С/982Вирус гриппа птиц подтипа H9 уровень антител (ВНИИЗЖ)</v>
      </c>
      <c r="B3069" t="str">
        <f>IF(E3069="","",INDEX(Лаборатории!A:A,MATCH('Производственный контроль'!E3069,Лаборатории!B:B,0)))</f>
        <v xml:space="preserve">КУРИНОЕ ЦАРСТВО АО </v>
      </c>
      <c r="C3069" t="str">
        <f>IF(E3069="","",VLOOKUP(E3069,Лаборатории!B:D,3,0))</f>
        <v>U377_CHL</v>
      </c>
      <c r="D3069" s="12">
        <v>45806</v>
      </c>
      <c r="E3069" s="150" t="s">
        <v>793</v>
      </c>
      <c r="F3069" s="11" t="s">
        <v>544</v>
      </c>
      <c r="G3069" s="11" t="s">
        <v>565</v>
      </c>
      <c r="H3069" s="11" t="s">
        <v>312</v>
      </c>
      <c r="I3069" s="11" t="s">
        <v>3435</v>
      </c>
      <c r="J3069" t="str">
        <f>IF(L3069="","",VLOOKUP(L3069,Продукция!B:D,3,0))</f>
        <v>Биологический_материал</v>
      </c>
      <c r="K3069" t="str">
        <f>IF(L3069="","",VLOOKUP(L3069,Продукция!B:C,2,0))</f>
        <v>Сыворотка крови</v>
      </c>
      <c r="L3069" s="155" t="s">
        <v>302</v>
      </c>
      <c r="M3069">
        <f>IF(L3069="","",VLOOKUP(L3069,Продукция!B:L,11,0))</f>
        <v>0</v>
      </c>
      <c r="N3069" s="150" t="s">
        <v>873</v>
      </c>
      <c r="P3069" s="150" t="s">
        <v>340</v>
      </c>
      <c r="Q3069" s="150" t="s">
        <v>854</v>
      </c>
      <c r="R3069" s="11" t="s">
        <v>5102</v>
      </c>
      <c r="S3069" s="11">
        <v>20</v>
      </c>
      <c r="T3069" s="11" t="s">
        <v>5297</v>
      </c>
      <c r="V3069" s="14">
        <v>45805</v>
      </c>
      <c r="Z3069" s="162" t="s">
        <v>4823</v>
      </c>
      <c r="AA3069" s="15">
        <v>0.39583333333333331</v>
      </c>
      <c r="AB3069" t="str">
        <f>IF(L3069="","",VLOOKUP(L3069&amp;I3069,Продукция!A:I,9,0))</f>
        <v>рекомендация производителя набора</v>
      </c>
      <c r="AF3069" t="str">
        <f>IF(AD3069="","",VLOOKUP(AD3069,'Сотрудники и ссылки'!A:B,2,0))</f>
        <v/>
      </c>
      <c r="AG3069" t="str">
        <f>IF(AD3069="","",VLOOKUP(AD3069,'Сотрудники и ссылки'!A:C,3,0))</f>
        <v/>
      </c>
      <c r="AI3069" t="str">
        <f>IF(AH3069="","",VLOOKUP(AH3069,'Сотрудники и ссылки'!A:B,2,0))</f>
        <v/>
      </c>
      <c r="AJ3069" t="str">
        <f>IF(AH3069="","",VLOOKUP(AH3069,'Сотрудники и ссылки'!A:C,3,0))</f>
        <v/>
      </c>
      <c r="AL3069" s="2" t="str">
        <f>IF(AK3069="","",AK3069+VLOOKUP(I3069,'Вид исследования'!B:E,4,0))</f>
        <v/>
      </c>
      <c r="AM3069" s="2" t="str">
        <f>IF(AK3069="","",AK3069+VLOOKUP(I3069,'Вид исследования'!B:F,5,0))</f>
        <v/>
      </c>
      <c r="AP3069" s="11" t="s">
        <v>189</v>
      </c>
      <c r="AQ3069" t="str">
        <f>IFERROR(IF(L3069="","",VLOOKUP(L3069&amp;I3069,Продукция!A:K,11,0)),"обратитесь к админ справочника")</f>
        <v>согласно рекомендациям производителя теста</v>
      </c>
      <c r="AS3069" t="str">
        <f>IFERROR(IF(L3069="","",VLOOKUP(L3069&amp;I3069,Продукция!A:J,10,0)),"обратитесь к админ справочника")</f>
        <v>инструкция по применению набора AI, Н9</v>
      </c>
      <c r="AW3069" s="11" t="s">
        <v>4824</v>
      </c>
      <c r="AX3069" s="11" t="s">
        <v>565</v>
      </c>
      <c r="AY3069" s="11" t="s">
        <v>1264</v>
      </c>
      <c r="AZ3069" s="11">
        <v>155</v>
      </c>
      <c r="BA3069" s="11">
        <v>41</v>
      </c>
      <c r="BC3069" s="11" t="s">
        <v>5296</v>
      </c>
    </row>
    <row r="3070" spans="1:55" x14ac:dyDescent="0.25">
      <c r="A3070" t="str">
        <f t="shared" si="53"/>
        <v>С/982Вирус гриппа птиц подтипа H9 уровень антител (ВНИИЗЖ)</v>
      </c>
      <c r="B3070" t="str">
        <f>IF(E3070="","",INDEX(Лаборатории!A:A,MATCH('Производственный контроль'!E3070,Лаборатории!B:B,0)))</f>
        <v xml:space="preserve">КУРИНОЕ ЦАРСТВО АО </v>
      </c>
      <c r="C3070" t="str">
        <f>IF(E3070="","",VLOOKUP(E3070,Лаборатории!B:D,3,0))</f>
        <v>U377_CHL</v>
      </c>
      <c r="D3070" s="12">
        <v>45806</v>
      </c>
      <c r="E3070" s="150" t="s">
        <v>793</v>
      </c>
      <c r="F3070" s="11" t="s">
        <v>544</v>
      </c>
      <c r="G3070" s="11" t="s">
        <v>565</v>
      </c>
      <c r="H3070" s="11" t="s">
        <v>312</v>
      </c>
      <c r="I3070" s="11" t="s">
        <v>3435</v>
      </c>
      <c r="J3070" t="str">
        <f>IF(L3070="","",VLOOKUP(L3070,Продукция!B:D,3,0))</f>
        <v>Биологический_материал</v>
      </c>
      <c r="K3070" t="str">
        <f>IF(L3070="","",VLOOKUP(L3070,Продукция!B:C,2,0))</f>
        <v>Сыворотка крови</v>
      </c>
      <c r="L3070" s="155" t="s">
        <v>302</v>
      </c>
      <c r="M3070">
        <f>IF(L3070="","",VLOOKUP(L3070,Продукция!B:L,11,0))</f>
        <v>0</v>
      </c>
      <c r="N3070" s="150" t="s">
        <v>873</v>
      </c>
      <c r="P3070" s="150" t="s">
        <v>340</v>
      </c>
      <c r="Q3070" s="150" t="s">
        <v>854</v>
      </c>
      <c r="R3070" s="11" t="s">
        <v>5098</v>
      </c>
      <c r="S3070" s="11">
        <v>20</v>
      </c>
      <c r="T3070" s="11" t="s">
        <v>5297</v>
      </c>
      <c r="V3070" s="14">
        <v>45805</v>
      </c>
      <c r="Z3070" s="162" t="s">
        <v>4823</v>
      </c>
      <c r="AA3070" s="15">
        <v>0.39583333333333331</v>
      </c>
      <c r="AB3070" t="str">
        <f>IF(L3070="","",VLOOKUP(L3070&amp;I3070,Продукция!A:I,9,0))</f>
        <v>рекомендация производителя набора</v>
      </c>
      <c r="AF3070" t="str">
        <f>IF(AD3070="","",VLOOKUP(AD3070,'Сотрудники и ссылки'!A:B,2,0))</f>
        <v/>
      </c>
      <c r="AG3070" t="str">
        <f>IF(AD3070="","",VLOOKUP(AD3070,'Сотрудники и ссылки'!A:C,3,0))</f>
        <v/>
      </c>
      <c r="AI3070" t="str">
        <f>IF(AH3070="","",VLOOKUP(AH3070,'Сотрудники и ссылки'!A:B,2,0))</f>
        <v/>
      </c>
      <c r="AJ3070" t="str">
        <f>IF(AH3070="","",VLOOKUP(AH3070,'Сотрудники и ссылки'!A:C,3,0))</f>
        <v/>
      </c>
      <c r="AL3070" s="2" t="str">
        <f>IF(AK3070="","",AK3070+VLOOKUP(I3070,'Вид исследования'!B:E,4,0))</f>
        <v/>
      </c>
      <c r="AM3070" s="2" t="str">
        <f>IF(AK3070="","",AK3070+VLOOKUP(I3070,'Вид исследования'!B:F,5,0))</f>
        <v/>
      </c>
      <c r="AP3070" s="11" t="s">
        <v>189</v>
      </c>
      <c r="AQ3070" t="str">
        <f>IFERROR(IF(L3070="","",VLOOKUP(L3070&amp;I3070,Продукция!A:K,11,0)),"обратитесь к админ справочника")</f>
        <v>согласно рекомендациям производителя теста</v>
      </c>
      <c r="AS3070" t="str">
        <f>IFERROR(IF(L3070="","",VLOOKUP(L3070&amp;I3070,Продукция!A:J,10,0)),"обратитесь к админ справочника")</f>
        <v>инструкция по применению набора AI, Н9</v>
      </c>
      <c r="AW3070" s="11" t="s">
        <v>4824</v>
      </c>
      <c r="AX3070" s="11" t="s">
        <v>565</v>
      </c>
      <c r="AY3070" s="11" t="s">
        <v>1269</v>
      </c>
      <c r="AZ3070" s="11">
        <v>155</v>
      </c>
      <c r="BA3070" s="11">
        <v>41</v>
      </c>
      <c r="BC3070" s="11" t="s">
        <v>5296</v>
      </c>
    </row>
    <row r="3071" spans="1:55" x14ac:dyDescent="0.25">
      <c r="A3071" t="str">
        <f t="shared" si="53"/>
        <v>С/982Вирус гриппа птиц подтипа H9 уровень антител (ВНИИЗЖ)</v>
      </c>
      <c r="B3071" t="str">
        <f>IF(E3071="","",INDEX(Лаборатории!A:A,MATCH('Производственный контроль'!E3071,Лаборатории!B:B,0)))</f>
        <v xml:space="preserve">КУРИНОЕ ЦАРСТВО АО </v>
      </c>
      <c r="C3071" t="str">
        <f>IF(E3071="","",VLOOKUP(E3071,Лаборатории!B:D,3,0))</f>
        <v>U377_CHL</v>
      </c>
      <c r="D3071" s="12">
        <v>45806</v>
      </c>
      <c r="E3071" s="150" t="s">
        <v>793</v>
      </c>
      <c r="F3071" s="11" t="s">
        <v>544</v>
      </c>
      <c r="G3071" s="11" t="s">
        <v>565</v>
      </c>
      <c r="H3071" s="11" t="s">
        <v>312</v>
      </c>
      <c r="I3071" s="11" t="s">
        <v>3435</v>
      </c>
      <c r="J3071" t="str">
        <f>IF(L3071="","",VLOOKUP(L3071,Продукция!B:D,3,0))</f>
        <v>Биологический_материал</v>
      </c>
      <c r="K3071" t="str">
        <f>IF(L3071="","",VLOOKUP(L3071,Продукция!B:C,2,0))</f>
        <v>Сыворотка крови</v>
      </c>
      <c r="L3071" s="155" t="s">
        <v>302</v>
      </c>
      <c r="M3071">
        <f>IF(L3071="","",VLOOKUP(L3071,Продукция!B:L,11,0))</f>
        <v>0</v>
      </c>
      <c r="N3071" s="150" t="s">
        <v>873</v>
      </c>
      <c r="P3071" s="150" t="s">
        <v>340</v>
      </c>
      <c r="Q3071" s="150" t="s">
        <v>854</v>
      </c>
      <c r="R3071" s="11" t="s">
        <v>5105</v>
      </c>
      <c r="S3071" s="11">
        <v>20</v>
      </c>
      <c r="T3071" s="11" t="s">
        <v>5297</v>
      </c>
      <c r="V3071" s="14">
        <v>45806</v>
      </c>
      <c r="Z3071" s="162" t="s">
        <v>4823</v>
      </c>
      <c r="AA3071" s="15">
        <v>0.39583333333333331</v>
      </c>
      <c r="AB3071" t="str">
        <f>IF(L3071="","",VLOOKUP(L3071&amp;I3071,Продукция!A:I,9,0))</f>
        <v>рекомендация производителя набора</v>
      </c>
      <c r="AF3071" t="str">
        <f>IF(AD3071="","",VLOOKUP(AD3071,'Сотрудники и ссылки'!A:B,2,0))</f>
        <v/>
      </c>
      <c r="AG3071" t="str">
        <f>IF(AD3071="","",VLOOKUP(AD3071,'Сотрудники и ссылки'!A:C,3,0))</f>
        <v/>
      </c>
      <c r="AI3071" t="str">
        <f>IF(AH3071="","",VLOOKUP(AH3071,'Сотрудники и ссылки'!A:B,2,0))</f>
        <v/>
      </c>
      <c r="AJ3071" t="str">
        <f>IF(AH3071="","",VLOOKUP(AH3071,'Сотрудники и ссылки'!A:C,3,0))</f>
        <v/>
      </c>
      <c r="AL3071" s="2" t="str">
        <f>IF(AK3071="","",AK3071+VLOOKUP(I3071,'Вид исследования'!B:E,4,0))</f>
        <v/>
      </c>
      <c r="AM3071" s="2" t="str">
        <f>IF(AK3071="","",AK3071+VLOOKUP(I3071,'Вид исследования'!B:F,5,0))</f>
        <v/>
      </c>
      <c r="AP3071" s="11" t="s">
        <v>189</v>
      </c>
      <c r="AQ3071" t="str">
        <f>IFERROR(IF(L3071="","",VLOOKUP(L3071&amp;I3071,Продукция!A:K,11,0)),"обратитесь к админ справочника")</f>
        <v>согласно рекомендациям производителя теста</v>
      </c>
      <c r="AS3071" t="str">
        <f>IFERROR(IF(L3071="","",VLOOKUP(L3071&amp;I3071,Продукция!A:J,10,0)),"обратитесь к админ справочника")</f>
        <v>инструкция по применению набора AI, Н9</v>
      </c>
      <c r="AW3071" s="11" t="s">
        <v>4824</v>
      </c>
      <c r="AX3071" s="11" t="s">
        <v>565</v>
      </c>
      <c r="AY3071" s="11" t="s">
        <v>1267</v>
      </c>
      <c r="AZ3071" s="11">
        <v>155</v>
      </c>
      <c r="BA3071" s="11">
        <v>41</v>
      </c>
      <c r="BC3071" s="11" t="s">
        <v>5296</v>
      </c>
    </row>
    <row r="3072" spans="1:55" x14ac:dyDescent="0.25">
      <c r="A3072" t="str">
        <f t="shared" si="53"/>
        <v>С/982Вирус гриппа птиц подтипа H9 уровень антител (ВНИИЗЖ)</v>
      </c>
      <c r="B3072" t="str">
        <f>IF(E3072="","",INDEX(Лаборатории!A:A,MATCH('Производственный контроль'!E3072,Лаборатории!B:B,0)))</f>
        <v xml:space="preserve">КУРИНОЕ ЦАРСТВО АО </v>
      </c>
      <c r="C3072" t="str">
        <f>IF(E3072="","",VLOOKUP(E3072,Лаборатории!B:D,3,0))</f>
        <v>U377_CHL</v>
      </c>
      <c r="D3072" s="12">
        <v>45806</v>
      </c>
      <c r="E3072" s="150" t="s">
        <v>793</v>
      </c>
      <c r="F3072" s="11" t="s">
        <v>544</v>
      </c>
      <c r="G3072" s="11" t="s">
        <v>565</v>
      </c>
      <c r="H3072" s="11" t="s">
        <v>312</v>
      </c>
      <c r="I3072" s="11" t="s">
        <v>3435</v>
      </c>
      <c r="J3072" t="str">
        <f>IF(L3072="","",VLOOKUP(L3072,Продукция!B:D,3,0))</f>
        <v>Биологический_материал</v>
      </c>
      <c r="K3072" t="str">
        <f>IF(L3072="","",VLOOKUP(L3072,Продукция!B:C,2,0))</f>
        <v>Сыворотка крови</v>
      </c>
      <c r="L3072" s="155" t="s">
        <v>302</v>
      </c>
      <c r="M3072">
        <f>IF(L3072="","",VLOOKUP(L3072,Продукция!B:L,11,0))</f>
        <v>0</v>
      </c>
      <c r="N3072" s="150" t="s">
        <v>873</v>
      </c>
      <c r="P3072" s="150" t="s">
        <v>340</v>
      </c>
      <c r="Q3072" s="150" t="s">
        <v>854</v>
      </c>
      <c r="R3072" s="11" t="s">
        <v>5106</v>
      </c>
      <c r="S3072" s="11">
        <v>20</v>
      </c>
      <c r="T3072" s="11" t="s">
        <v>5297</v>
      </c>
      <c r="V3072" s="14">
        <v>45806</v>
      </c>
      <c r="Z3072" s="162" t="s">
        <v>4823</v>
      </c>
      <c r="AA3072" s="15">
        <v>0.39583333333333331</v>
      </c>
      <c r="AB3072" t="str">
        <f>IF(L3072="","",VLOOKUP(L3072&amp;I3072,Продукция!A:I,9,0))</f>
        <v>рекомендация производителя набора</v>
      </c>
      <c r="AF3072" t="str">
        <f>IF(AD3072="","",VLOOKUP(AD3072,'Сотрудники и ссылки'!A:B,2,0))</f>
        <v/>
      </c>
      <c r="AG3072" t="str">
        <f>IF(AD3072="","",VLOOKUP(AD3072,'Сотрудники и ссылки'!A:C,3,0))</f>
        <v/>
      </c>
      <c r="AI3072" t="str">
        <f>IF(AH3072="","",VLOOKUP(AH3072,'Сотрудники и ссылки'!A:B,2,0))</f>
        <v/>
      </c>
      <c r="AJ3072" t="str">
        <f>IF(AH3072="","",VLOOKUP(AH3072,'Сотрудники и ссылки'!A:C,3,0))</f>
        <v/>
      </c>
      <c r="AL3072" s="2" t="str">
        <f>IF(AK3072="","",AK3072+VLOOKUP(I3072,'Вид исследования'!B:E,4,0))</f>
        <v/>
      </c>
      <c r="AM3072" s="2" t="str">
        <f>IF(AK3072="","",AK3072+VLOOKUP(I3072,'Вид исследования'!B:F,5,0))</f>
        <v/>
      </c>
      <c r="AP3072" s="11" t="s">
        <v>189</v>
      </c>
      <c r="AQ3072" t="str">
        <f>IFERROR(IF(L3072="","",VLOOKUP(L3072&amp;I3072,Продукция!A:K,11,0)),"обратитесь к админ справочника")</f>
        <v>согласно рекомендациям производителя теста</v>
      </c>
      <c r="AS3072" t="str">
        <f>IFERROR(IF(L3072="","",VLOOKUP(L3072&amp;I3072,Продукция!A:J,10,0)),"обратитесь к админ справочника")</f>
        <v>инструкция по применению набора AI, Н9</v>
      </c>
      <c r="AW3072" s="11" t="s">
        <v>4824</v>
      </c>
      <c r="AX3072" s="11" t="s">
        <v>565</v>
      </c>
      <c r="AY3072" s="11" t="s">
        <v>1268</v>
      </c>
      <c r="AZ3072" s="11">
        <v>155</v>
      </c>
      <c r="BA3072" s="11">
        <v>41</v>
      </c>
      <c r="BC3072" s="11" t="s">
        <v>5296</v>
      </c>
    </row>
    <row r="3073" spans="1:55" x14ac:dyDescent="0.25">
      <c r="A3073" t="str">
        <f t="shared" si="53"/>
        <v>С/982Вирус гриппа птиц подтипа Н5 уровень антител (ВНИИЗЖ)</v>
      </c>
      <c r="B3073" t="str">
        <f>IF(E3073="","",INDEX(Лаборатории!A:A,MATCH('Производственный контроль'!E3073,Лаборатории!B:B,0)))</f>
        <v xml:space="preserve">КУРИНОЕ ЦАРСТВО АО </v>
      </c>
      <c r="C3073" t="str">
        <f>IF(E3073="","",VLOOKUP(E3073,Лаборатории!B:D,3,0))</f>
        <v>U377_CHL</v>
      </c>
      <c r="D3073" s="12">
        <v>45806</v>
      </c>
      <c r="E3073" s="150" t="s">
        <v>793</v>
      </c>
      <c r="F3073" s="11" t="s">
        <v>544</v>
      </c>
      <c r="G3073" s="11" t="s">
        <v>565</v>
      </c>
      <c r="H3073" s="11" t="s">
        <v>312</v>
      </c>
      <c r="I3073" s="11" t="s">
        <v>3437</v>
      </c>
      <c r="J3073" t="str">
        <f>IF(L3073="","",VLOOKUP(L3073,Продукция!B:D,3,0))</f>
        <v>Биологический_материал</v>
      </c>
      <c r="K3073" t="str">
        <f>IF(L3073="","",VLOOKUP(L3073,Продукция!B:C,2,0))</f>
        <v>Сыворотка крови</v>
      </c>
      <c r="L3073" s="155" t="s">
        <v>302</v>
      </c>
      <c r="M3073">
        <f>IF(L3073="","",VLOOKUP(L3073,Продукция!B:L,11,0))</f>
        <v>0</v>
      </c>
      <c r="N3073" s="150" t="s">
        <v>873</v>
      </c>
      <c r="P3073" s="150" t="s">
        <v>340</v>
      </c>
      <c r="Q3073" s="150" t="s">
        <v>854</v>
      </c>
      <c r="R3073" s="11" t="s">
        <v>5102</v>
      </c>
      <c r="S3073" s="11">
        <v>20</v>
      </c>
      <c r="T3073" s="11" t="s">
        <v>5297</v>
      </c>
      <c r="V3073" s="14">
        <v>45805</v>
      </c>
      <c r="Z3073" s="162" t="s">
        <v>4823</v>
      </c>
      <c r="AA3073" s="15">
        <v>0.39583333333333331</v>
      </c>
      <c r="AB3073" t="str">
        <f>IF(L3073="","",VLOOKUP(L3073&amp;I3073,Продукция!A:I,9,0))</f>
        <v>рекомендация производителя набора</v>
      </c>
      <c r="AF3073" t="str">
        <f>IF(AD3073="","",VLOOKUP(AD3073,'Сотрудники и ссылки'!A:B,2,0))</f>
        <v/>
      </c>
      <c r="AG3073" t="str">
        <f>IF(AD3073="","",VLOOKUP(AD3073,'Сотрудники и ссылки'!A:C,3,0))</f>
        <v/>
      </c>
      <c r="AI3073" t="str">
        <f>IF(AH3073="","",VLOOKUP(AH3073,'Сотрудники и ссылки'!A:B,2,0))</f>
        <v/>
      </c>
      <c r="AJ3073" t="str">
        <f>IF(AH3073="","",VLOOKUP(AH3073,'Сотрудники и ссылки'!A:C,3,0))</f>
        <v/>
      </c>
      <c r="AL3073" s="2" t="str">
        <f>IF(AK3073="","",AK3073+VLOOKUP(I3073,'Вид исследования'!B:E,4,0))</f>
        <v/>
      </c>
      <c r="AM3073" s="2" t="str">
        <f>IF(AK3073="","",AK3073+VLOOKUP(I3073,'Вид исследования'!B:F,5,0))</f>
        <v/>
      </c>
      <c r="AP3073" s="11" t="s">
        <v>189</v>
      </c>
      <c r="AQ3073" t="str">
        <f>IFERROR(IF(L3073="","",VLOOKUP(L3073&amp;I3073,Продукция!A:K,11,0)),"обратитесь к админ справочника")</f>
        <v>согласно рекомендациям производителя теста</v>
      </c>
      <c r="AS3073" t="str">
        <f>IFERROR(IF(L3073="","",VLOOKUP(L3073&amp;I3073,Продукция!A:J,10,0)),"обратитесь к админ справочника")</f>
        <v>инструкция по применению набора AI, Н5</v>
      </c>
      <c r="AW3073" s="11" t="s">
        <v>4824</v>
      </c>
      <c r="AX3073" s="11" t="s">
        <v>565</v>
      </c>
      <c r="AY3073" s="11" t="s">
        <v>1264</v>
      </c>
      <c r="AZ3073" s="11">
        <v>155</v>
      </c>
      <c r="BA3073" s="11">
        <v>41</v>
      </c>
      <c r="BC3073" s="11" t="s">
        <v>5296</v>
      </c>
    </row>
    <row r="3074" spans="1:55" x14ac:dyDescent="0.25">
      <c r="A3074" t="str">
        <f t="shared" si="53"/>
        <v>С/982Вирус гриппа птиц подтипа Н5 уровень антител (ВНИИЗЖ)</v>
      </c>
      <c r="B3074" t="str">
        <f>IF(E3074="","",INDEX(Лаборатории!A:A,MATCH('Производственный контроль'!E3074,Лаборатории!B:B,0)))</f>
        <v xml:space="preserve">КУРИНОЕ ЦАРСТВО АО </v>
      </c>
      <c r="C3074" t="str">
        <f>IF(E3074="","",VLOOKUP(E3074,Лаборатории!B:D,3,0))</f>
        <v>U377_CHL</v>
      </c>
      <c r="D3074" s="12">
        <v>45806</v>
      </c>
      <c r="E3074" s="150" t="s">
        <v>793</v>
      </c>
      <c r="F3074" s="11" t="s">
        <v>544</v>
      </c>
      <c r="G3074" s="11" t="s">
        <v>565</v>
      </c>
      <c r="H3074" s="11" t="s">
        <v>312</v>
      </c>
      <c r="I3074" s="11" t="s">
        <v>3437</v>
      </c>
      <c r="J3074" t="str">
        <f>IF(L3074="","",VLOOKUP(L3074,Продукция!B:D,3,0))</f>
        <v>Биологический_материал</v>
      </c>
      <c r="K3074" t="str">
        <f>IF(L3074="","",VLOOKUP(L3074,Продукция!B:C,2,0))</f>
        <v>Сыворотка крови</v>
      </c>
      <c r="L3074" s="155" t="s">
        <v>302</v>
      </c>
      <c r="M3074">
        <f>IF(L3074="","",VLOOKUP(L3074,Продукция!B:L,11,0))</f>
        <v>0</v>
      </c>
      <c r="N3074" s="150" t="s">
        <v>873</v>
      </c>
      <c r="P3074" s="150" t="s">
        <v>340</v>
      </c>
      <c r="Q3074" s="150" t="s">
        <v>854</v>
      </c>
      <c r="R3074" s="11" t="s">
        <v>5098</v>
      </c>
      <c r="S3074" s="11">
        <v>20</v>
      </c>
      <c r="T3074" s="11" t="s">
        <v>5297</v>
      </c>
      <c r="V3074" s="14">
        <v>45805</v>
      </c>
      <c r="Z3074" s="162" t="s">
        <v>4823</v>
      </c>
      <c r="AA3074" s="15">
        <v>0.39583333333333331</v>
      </c>
      <c r="AB3074" t="str">
        <f>IF(L3074="","",VLOOKUP(L3074&amp;I3074,Продукция!A:I,9,0))</f>
        <v>рекомендация производителя набора</v>
      </c>
      <c r="AF3074" t="str">
        <f>IF(AD3074="","",VLOOKUP(AD3074,'Сотрудники и ссылки'!A:B,2,0))</f>
        <v/>
      </c>
      <c r="AG3074" t="str">
        <f>IF(AD3074="","",VLOOKUP(AD3074,'Сотрудники и ссылки'!A:C,3,0))</f>
        <v/>
      </c>
      <c r="AI3074" t="str">
        <f>IF(AH3074="","",VLOOKUP(AH3074,'Сотрудники и ссылки'!A:B,2,0))</f>
        <v/>
      </c>
      <c r="AJ3074" t="str">
        <f>IF(AH3074="","",VLOOKUP(AH3074,'Сотрудники и ссылки'!A:C,3,0))</f>
        <v/>
      </c>
      <c r="AL3074" s="2" t="str">
        <f>IF(AK3074="","",AK3074+VLOOKUP(I3074,'Вид исследования'!B:E,4,0))</f>
        <v/>
      </c>
      <c r="AM3074" s="2" t="str">
        <f>IF(AK3074="","",AK3074+VLOOKUP(I3074,'Вид исследования'!B:F,5,0))</f>
        <v/>
      </c>
      <c r="AP3074" s="11" t="s">
        <v>189</v>
      </c>
      <c r="AQ3074" t="str">
        <f>IFERROR(IF(L3074="","",VLOOKUP(L3074&amp;I3074,Продукция!A:K,11,0)),"обратитесь к админ справочника")</f>
        <v>согласно рекомендациям производителя теста</v>
      </c>
      <c r="AS3074" t="str">
        <f>IFERROR(IF(L3074="","",VLOOKUP(L3074&amp;I3074,Продукция!A:J,10,0)),"обратитесь к админ справочника")</f>
        <v>инструкция по применению набора AI, Н5</v>
      </c>
      <c r="AW3074" s="11" t="s">
        <v>4824</v>
      </c>
      <c r="AX3074" s="11" t="s">
        <v>565</v>
      </c>
      <c r="AY3074" s="11" t="s">
        <v>1269</v>
      </c>
      <c r="AZ3074" s="11">
        <v>155</v>
      </c>
      <c r="BA3074" s="11">
        <v>41</v>
      </c>
      <c r="BC3074" s="11" t="s">
        <v>5296</v>
      </c>
    </row>
    <row r="3075" spans="1:55" x14ac:dyDescent="0.25">
      <c r="A3075" t="str">
        <f t="shared" si="53"/>
        <v>С/982Вирус гриппа птиц подтипа Н5 уровень антител (ВНИИЗЖ)</v>
      </c>
      <c r="B3075" t="str">
        <f>IF(E3075="","",INDEX(Лаборатории!A:A,MATCH('Производственный контроль'!E3075,Лаборатории!B:B,0)))</f>
        <v xml:space="preserve">КУРИНОЕ ЦАРСТВО АО </v>
      </c>
      <c r="C3075" t="str">
        <f>IF(E3075="","",VLOOKUP(E3075,Лаборатории!B:D,3,0))</f>
        <v>U377_CHL</v>
      </c>
      <c r="D3075" s="12">
        <v>45806</v>
      </c>
      <c r="E3075" s="150" t="s">
        <v>793</v>
      </c>
      <c r="F3075" s="11" t="s">
        <v>544</v>
      </c>
      <c r="G3075" s="11" t="s">
        <v>565</v>
      </c>
      <c r="H3075" s="11" t="s">
        <v>312</v>
      </c>
      <c r="I3075" s="11" t="s">
        <v>3437</v>
      </c>
      <c r="J3075" t="str">
        <f>IF(L3075="","",VLOOKUP(L3075,Продукция!B:D,3,0))</f>
        <v>Биологический_материал</v>
      </c>
      <c r="K3075" t="str">
        <f>IF(L3075="","",VLOOKUP(L3075,Продукция!B:C,2,0))</f>
        <v>Сыворотка крови</v>
      </c>
      <c r="L3075" s="155" t="s">
        <v>302</v>
      </c>
      <c r="M3075">
        <f>IF(L3075="","",VLOOKUP(L3075,Продукция!B:L,11,0))</f>
        <v>0</v>
      </c>
      <c r="N3075" s="150" t="s">
        <v>873</v>
      </c>
      <c r="P3075" s="150" t="s">
        <v>340</v>
      </c>
      <c r="Q3075" s="150" t="s">
        <v>854</v>
      </c>
      <c r="R3075" s="11" t="s">
        <v>5105</v>
      </c>
      <c r="S3075" s="11">
        <v>20</v>
      </c>
      <c r="T3075" s="11" t="s">
        <v>5297</v>
      </c>
      <c r="V3075" s="14">
        <v>45806</v>
      </c>
      <c r="Z3075" s="162" t="s">
        <v>4823</v>
      </c>
      <c r="AA3075" s="15">
        <v>0.39583333333333331</v>
      </c>
      <c r="AB3075" t="str">
        <f>IF(L3075="","",VLOOKUP(L3075&amp;I3075,Продукция!A:I,9,0))</f>
        <v>рекомендация производителя набора</v>
      </c>
      <c r="AF3075" t="str">
        <f>IF(AD3075="","",VLOOKUP(AD3075,'Сотрудники и ссылки'!A:B,2,0))</f>
        <v/>
      </c>
      <c r="AG3075" t="str">
        <f>IF(AD3075="","",VLOOKUP(AD3075,'Сотрудники и ссылки'!A:C,3,0))</f>
        <v/>
      </c>
      <c r="AI3075" t="str">
        <f>IF(AH3075="","",VLOOKUP(AH3075,'Сотрудники и ссылки'!A:B,2,0))</f>
        <v/>
      </c>
      <c r="AJ3075" t="str">
        <f>IF(AH3075="","",VLOOKUP(AH3075,'Сотрудники и ссылки'!A:C,3,0))</f>
        <v/>
      </c>
      <c r="AL3075" s="2" t="str">
        <f>IF(AK3075="","",AK3075+VLOOKUP(I3075,'Вид исследования'!B:E,4,0))</f>
        <v/>
      </c>
      <c r="AM3075" s="2" t="str">
        <f>IF(AK3075="","",AK3075+VLOOKUP(I3075,'Вид исследования'!B:F,5,0))</f>
        <v/>
      </c>
      <c r="AP3075" s="11" t="s">
        <v>189</v>
      </c>
      <c r="AQ3075" t="str">
        <f>IFERROR(IF(L3075="","",VLOOKUP(L3075&amp;I3075,Продукция!A:K,11,0)),"обратитесь к админ справочника")</f>
        <v>согласно рекомендациям производителя теста</v>
      </c>
      <c r="AS3075" t="str">
        <f>IFERROR(IF(L3075="","",VLOOKUP(L3075&amp;I3075,Продукция!A:J,10,0)),"обратитесь к админ справочника")</f>
        <v>инструкция по применению набора AI, Н5</v>
      </c>
      <c r="AW3075" s="11" t="s">
        <v>4824</v>
      </c>
      <c r="AX3075" s="11" t="s">
        <v>565</v>
      </c>
      <c r="AY3075" s="11" t="s">
        <v>1267</v>
      </c>
      <c r="AZ3075" s="11">
        <v>155</v>
      </c>
      <c r="BA3075" s="11">
        <v>41</v>
      </c>
      <c r="BC3075" s="11" t="s">
        <v>5296</v>
      </c>
    </row>
    <row r="3076" spans="1:55" x14ac:dyDescent="0.25">
      <c r="A3076" t="str">
        <f t="shared" si="53"/>
        <v>С/982Вирус гриппа птиц подтипа Н5 уровень антител (ВНИИЗЖ)</v>
      </c>
      <c r="B3076" t="str">
        <f>IF(E3076="","",INDEX(Лаборатории!A:A,MATCH('Производственный контроль'!E3076,Лаборатории!B:B,0)))</f>
        <v xml:space="preserve">КУРИНОЕ ЦАРСТВО АО </v>
      </c>
      <c r="C3076" t="str">
        <f>IF(E3076="","",VLOOKUP(E3076,Лаборатории!B:D,3,0))</f>
        <v>U377_CHL</v>
      </c>
      <c r="D3076" s="12">
        <v>45806</v>
      </c>
      <c r="E3076" s="150" t="s">
        <v>793</v>
      </c>
      <c r="F3076" s="11" t="s">
        <v>544</v>
      </c>
      <c r="G3076" s="11" t="s">
        <v>565</v>
      </c>
      <c r="H3076" s="11" t="s">
        <v>312</v>
      </c>
      <c r="I3076" s="11" t="s">
        <v>3437</v>
      </c>
      <c r="J3076" t="str">
        <f>IF(L3076="","",VLOOKUP(L3076,Продукция!B:D,3,0))</f>
        <v>Биологический_материал</v>
      </c>
      <c r="K3076" t="str">
        <f>IF(L3076="","",VLOOKUP(L3076,Продукция!B:C,2,0))</f>
        <v>Сыворотка крови</v>
      </c>
      <c r="L3076" s="155" t="s">
        <v>302</v>
      </c>
      <c r="M3076">
        <f>IF(L3076="","",VLOOKUP(L3076,Продукция!B:L,11,0))</f>
        <v>0</v>
      </c>
      <c r="N3076" s="150" t="s">
        <v>873</v>
      </c>
      <c r="P3076" s="150" t="s">
        <v>340</v>
      </c>
      <c r="Q3076" s="150" t="s">
        <v>854</v>
      </c>
      <c r="R3076" s="11" t="s">
        <v>5106</v>
      </c>
      <c r="S3076" s="11">
        <v>20</v>
      </c>
      <c r="T3076" s="11" t="s">
        <v>5297</v>
      </c>
      <c r="V3076" s="14">
        <v>45806</v>
      </c>
      <c r="Z3076" s="162" t="s">
        <v>4823</v>
      </c>
      <c r="AA3076" s="15">
        <v>0.39583333333333331</v>
      </c>
      <c r="AB3076" t="str">
        <f>IF(L3076="","",VLOOKUP(L3076&amp;I3076,Продукция!A:I,9,0))</f>
        <v>рекомендация производителя набора</v>
      </c>
      <c r="AF3076" t="str">
        <f>IF(AD3076="","",VLOOKUP(AD3076,'Сотрудники и ссылки'!A:B,2,0))</f>
        <v/>
      </c>
      <c r="AG3076" t="str">
        <f>IF(AD3076="","",VLOOKUP(AD3076,'Сотрудники и ссылки'!A:C,3,0))</f>
        <v/>
      </c>
      <c r="AI3076" t="str">
        <f>IF(AH3076="","",VLOOKUP(AH3076,'Сотрудники и ссылки'!A:B,2,0))</f>
        <v/>
      </c>
      <c r="AJ3076" t="str">
        <f>IF(AH3076="","",VLOOKUP(AH3076,'Сотрудники и ссылки'!A:C,3,0))</f>
        <v/>
      </c>
      <c r="AL3076" s="2" t="str">
        <f>IF(AK3076="","",AK3076+VLOOKUP(I3076,'Вид исследования'!B:E,4,0))</f>
        <v/>
      </c>
      <c r="AM3076" s="2" t="str">
        <f>IF(AK3076="","",AK3076+VLOOKUP(I3076,'Вид исследования'!B:F,5,0))</f>
        <v/>
      </c>
      <c r="AP3076" s="11" t="s">
        <v>189</v>
      </c>
      <c r="AQ3076" t="str">
        <f>IFERROR(IF(L3076="","",VLOOKUP(L3076&amp;I3076,Продукция!A:K,11,0)),"обратитесь к админ справочника")</f>
        <v>согласно рекомендациям производителя теста</v>
      </c>
      <c r="AS3076" t="str">
        <f>IFERROR(IF(L3076="","",VLOOKUP(L3076&amp;I3076,Продукция!A:J,10,0)),"обратитесь к админ справочника")</f>
        <v>инструкция по применению набора AI, Н5</v>
      </c>
      <c r="AW3076" s="11" t="s">
        <v>4824</v>
      </c>
      <c r="AX3076" s="11" t="s">
        <v>565</v>
      </c>
      <c r="AY3076" s="11" t="s">
        <v>1268</v>
      </c>
      <c r="AZ3076" s="11">
        <v>155</v>
      </c>
      <c r="BA3076" s="11">
        <v>41</v>
      </c>
      <c r="BC3076" s="11" t="s">
        <v>5296</v>
      </c>
    </row>
    <row r="3077" spans="1:55" x14ac:dyDescent="0.25">
      <c r="A3077" t="str">
        <f t="shared" si="53"/>
        <v>С/982ART (BioChek) инфекционный альвеолярный ринотрахеит тип А и В уровень антител</v>
      </c>
      <c r="B3077" t="str">
        <f>IF(E3077="","",INDEX([1]Лаборатории!A:A,MATCH('[1]Производственный контроль'!E3077,[1]Лаборатории!B:B,0)))</f>
        <v xml:space="preserve">КУРИНОЕ ЦАРСТВО АО </v>
      </c>
      <c r="C3077" t="str">
        <f>IF(E3077="","",VLOOKUP(E3077,[1]Лаборатории!B:D,3,0))</f>
        <v>U377_CHL</v>
      </c>
      <c r="D3077" s="12">
        <v>45806</v>
      </c>
      <c r="E3077" s="150" t="s">
        <v>793</v>
      </c>
      <c r="F3077" s="11" t="s">
        <v>544</v>
      </c>
      <c r="G3077" s="11" t="s">
        <v>565</v>
      </c>
      <c r="H3077" s="11" t="s">
        <v>262</v>
      </c>
      <c r="I3077" s="11" t="s">
        <v>3409</v>
      </c>
      <c r="J3077" t="str">
        <f>IF(L3077="","",VLOOKUP(L3077,[1]Продукция!B:D,3,0))</f>
        <v>Биологический_материал</v>
      </c>
      <c r="K3077" t="str">
        <f>IF(L3077="","",VLOOKUP(L3077,[1]Продукция!B:C,2,0))</f>
        <v>Сыворотка крови</v>
      </c>
      <c r="L3077" s="155" t="s">
        <v>302</v>
      </c>
      <c r="M3077">
        <f>IF(L3077="","",VLOOKUP(L3077,[1]Продукция!B:L,11,0))</f>
        <v>0</v>
      </c>
      <c r="N3077" s="150" t="s">
        <v>873</v>
      </c>
      <c r="P3077" s="150" t="s">
        <v>340</v>
      </c>
      <c r="Q3077" s="150" t="s">
        <v>854</v>
      </c>
      <c r="R3077" s="153" t="s">
        <v>5102</v>
      </c>
      <c r="S3077" s="11">
        <v>18</v>
      </c>
      <c r="T3077" s="11" t="s">
        <v>5297</v>
      </c>
      <c r="V3077" s="14">
        <v>45805</v>
      </c>
      <c r="Z3077" s="162" t="s">
        <v>4823</v>
      </c>
      <c r="AA3077" s="15">
        <v>0.39583333333333331</v>
      </c>
      <c r="AB3077" t="str">
        <f>IF(L3077="","",VLOOKUP(L3077&amp;I3077,[1]Продукция!A:I,9,0))</f>
        <v>рекомендация производителя набора</v>
      </c>
      <c r="AC3077" s="14">
        <v>45806</v>
      </c>
      <c r="AD3077" s="11" t="s">
        <v>2676</v>
      </c>
      <c r="AE3077" s="11" t="s">
        <v>4823</v>
      </c>
      <c r="AF3077" t="str">
        <f>IF(AD3077="","",VLOOKUP(AD3077,'[1]Сотрудники и ссылки'!A:B,2,0))</f>
        <v>Серолог</v>
      </c>
      <c r="AG3077">
        <f>IF(AD3077="","",VLOOKUP(AD3077,'[1]Сотрудники и ссылки'!A:C,3,0))</f>
        <v>20007746</v>
      </c>
      <c r="AH3077" s="11" t="s">
        <v>2676</v>
      </c>
      <c r="AI3077" t="str">
        <f>IF(AH3077="","",VLOOKUP(AH3077,'[1]Сотрудники и ссылки'!A:B,2,0))</f>
        <v>Серолог</v>
      </c>
      <c r="AJ3077">
        <f>IF(AH3077="","",VLOOKUP(AH3077,'[1]Сотрудники и ссылки'!A:C,3,0))</f>
        <v>20007746</v>
      </c>
      <c r="AK3077" s="14">
        <v>45806</v>
      </c>
      <c r="AL3077" s="2">
        <f>IF(AK3077="","",AK3077+VLOOKUP(I3077,'[1]Вид исследования'!B:E,4,0))</f>
        <v>45807</v>
      </c>
      <c r="AM3077" s="2">
        <f>IF(AK3077="","",AK3077+VLOOKUP(I3077,'[1]Вид исследования'!B:F,5,0))</f>
        <v>45807</v>
      </c>
      <c r="AN3077" s="14">
        <v>45806</v>
      </c>
      <c r="AP3077" s="11" t="s">
        <v>189</v>
      </c>
      <c r="AQ3077" t="str">
        <f>IFERROR(IF(L3077="","",VLOOKUP(L3077&amp;I3077,[1]Продукция!A:K,11,0)),"обратитесь к админ справочника")</f>
        <v>согласно рекомендациям производителя теста</v>
      </c>
      <c r="AR3077" s="11" t="s">
        <v>4823</v>
      </c>
      <c r="AS3077" t="str">
        <f>IFERROR(IF(L3077="","",VLOOKUP(L3077&amp;I3077,[1]Продукция!A:J,10,0)),"обратитесь к админ справочника")</f>
        <v>инструкция тест- ситема Биочек СК-120</v>
      </c>
      <c r="AT3077" s="11" t="s">
        <v>4823</v>
      </c>
      <c r="AU3077" s="11" t="s">
        <v>4823</v>
      </c>
      <c r="AV3077" s="11" t="s">
        <v>2676</v>
      </c>
      <c r="AW3077" s="11" t="s">
        <v>4824</v>
      </c>
      <c r="AX3077" s="11" t="s">
        <v>565</v>
      </c>
      <c r="AY3077" s="11" t="s">
        <v>1264</v>
      </c>
      <c r="AZ3077" s="11">
        <v>155</v>
      </c>
      <c r="BA3077" s="11">
        <v>41</v>
      </c>
      <c r="BC3077" s="11" t="s">
        <v>5296</v>
      </c>
    </row>
    <row r="3078" spans="1:55" x14ac:dyDescent="0.25">
      <c r="A3078" t="str">
        <f t="shared" si="53"/>
        <v>С/982ART (BioChek) инфекционный альвеолярный ринотрахеит тип А и В уровень антител</v>
      </c>
      <c r="B3078" t="str">
        <f>IF(E3078="","",INDEX([1]Лаборатории!A:A,MATCH('[1]Производственный контроль'!E3078,[1]Лаборатории!B:B,0)))</f>
        <v xml:space="preserve">КУРИНОЕ ЦАРСТВО АО </v>
      </c>
      <c r="C3078" t="str">
        <f>IF(E3078="","",VLOOKUP(E3078,[1]Лаборатории!B:D,3,0))</f>
        <v>U377_CHL</v>
      </c>
      <c r="D3078" s="12">
        <v>45806</v>
      </c>
      <c r="E3078" s="150" t="s">
        <v>793</v>
      </c>
      <c r="F3078" s="11" t="s">
        <v>544</v>
      </c>
      <c r="G3078" s="11" t="s">
        <v>565</v>
      </c>
      <c r="H3078" s="11" t="s">
        <v>262</v>
      </c>
      <c r="I3078" s="11" t="s">
        <v>3409</v>
      </c>
      <c r="J3078" t="str">
        <f>IF(L3078="","",VLOOKUP(L3078,[1]Продукция!B:D,3,0))</f>
        <v>Биологический_материал</v>
      </c>
      <c r="K3078" t="str">
        <f>IF(L3078="","",VLOOKUP(L3078,[1]Продукция!B:C,2,0))</f>
        <v>Сыворотка крови</v>
      </c>
      <c r="L3078" s="155" t="s">
        <v>302</v>
      </c>
      <c r="M3078">
        <f>IF(L3078="","",VLOOKUP(L3078,[1]Продукция!B:L,11,0))</f>
        <v>0</v>
      </c>
      <c r="N3078" s="150" t="s">
        <v>873</v>
      </c>
      <c r="P3078" s="150" t="s">
        <v>340</v>
      </c>
      <c r="Q3078" s="150" t="s">
        <v>854</v>
      </c>
      <c r="R3078" s="153" t="s">
        <v>5299</v>
      </c>
      <c r="S3078" s="11">
        <v>18</v>
      </c>
      <c r="T3078" s="11" t="s">
        <v>5297</v>
      </c>
      <c r="V3078" s="14">
        <v>45805</v>
      </c>
      <c r="Z3078" s="162" t="s">
        <v>4823</v>
      </c>
      <c r="AA3078" s="15">
        <v>0.39583333333333331</v>
      </c>
      <c r="AB3078" t="str">
        <f>IF(L3078="","",VLOOKUP(L3078&amp;I3078,[1]Продукция!A:I,9,0))</f>
        <v>рекомендация производителя набора</v>
      </c>
      <c r="AC3078" s="14">
        <v>45806</v>
      </c>
      <c r="AD3078" s="11" t="s">
        <v>2676</v>
      </c>
      <c r="AE3078" s="11" t="s">
        <v>4823</v>
      </c>
      <c r="AF3078" t="str">
        <f>IF(AD3078="","",VLOOKUP(AD3078,'[1]Сотрудники и ссылки'!A:B,2,0))</f>
        <v>Серолог</v>
      </c>
      <c r="AG3078">
        <f>IF(AD3078="","",VLOOKUP(AD3078,'[1]Сотрудники и ссылки'!A:C,3,0))</f>
        <v>20007746</v>
      </c>
      <c r="AH3078" s="11" t="s">
        <v>2676</v>
      </c>
      <c r="AI3078" t="str">
        <f>IF(AH3078="","",VLOOKUP(AH3078,'[1]Сотрудники и ссылки'!A:B,2,0))</f>
        <v>Серолог</v>
      </c>
      <c r="AJ3078">
        <f>IF(AH3078="","",VLOOKUP(AH3078,'[1]Сотрудники и ссылки'!A:C,3,0))</f>
        <v>20007746</v>
      </c>
      <c r="AK3078" s="14">
        <v>45806</v>
      </c>
      <c r="AL3078" s="2">
        <f>IF(AK3078="","",AK3078+VLOOKUP(I3078,'[1]Вид исследования'!B:E,4,0))</f>
        <v>45807</v>
      </c>
      <c r="AM3078" s="2">
        <f>IF(AK3078="","",AK3078+VLOOKUP(I3078,'[1]Вид исследования'!B:F,5,0))</f>
        <v>45807</v>
      </c>
      <c r="AN3078" s="14">
        <v>45806</v>
      </c>
      <c r="AP3078" s="11" t="s">
        <v>189</v>
      </c>
      <c r="AQ3078" t="str">
        <f>IFERROR(IF(L3078="","",VLOOKUP(L3078&amp;I3078,[1]Продукция!A:K,11,0)),"обратитесь к админ справочника")</f>
        <v>согласно рекомендациям производителя теста</v>
      </c>
      <c r="AR3078" s="11" t="s">
        <v>4823</v>
      </c>
      <c r="AS3078" t="str">
        <f>IFERROR(IF(L3078="","",VLOOKUP(L3078&amp;I3078,[1]Продукция!A:J,10,0)),"обратитесь к админ справочника")</f>
        <v>инструкция тест- ситема Биочек СК-120</v>
      </c>
      <c r="AT3078" s="11" t="s">
        <v>4823</v>
      </c>
      <c r="AU3078" s="11" t="s">
        <v>4823</v>
      </c>
      <c r="AV3078" s="11" t="s">
        <v>2676</v>
      </c>
      <c r="AW3078" s="11" t="s">
        <v>4824</v>
      </c>
      <c r="AX3078" s="11" t="s">
        <v>565</v>
      </c>
      <c r="AY3078" s="11" t="s">
        <v>1269</v>
      </c>
      <c r="AZ3078" s="11">
        <v>155</v>
      </c>
      <c r="BA3078" s="11">
        <v>41</v>
      </c>
      <c r="BC3078" s="11" t="s">
        <v>5296</v>
      </c>
    </row>
    <row r="3079" spans="1:55" x14ac:dyDescent="0.25">
      <c r="A3079" t="str">
        <f t="shared" si="53"/>
        <v>С/982IBV (BioChek) инфекционный бронхит уровень антител</v>
      </c>
      <c r="B3079" t="str">
        <f>IF(E3079="","",INDEX([1]Лаборатории!A:A,MATCH('[1]Производственный контроль'!E3079,[1]Лаборатории!B:B,0)))</f>
        <v xml:space="preserve">КУРИНОЕ ЦАРСТВО АО </v>
      </c>
      <c r="C3079" t="str">
        <f>IF(E3079="","",VLOOKUP(E3079,[1]Лаборатории!B:D,3,0))</f>
        <v>U377_CHL</v>
      </c>
      <c r="D3079" s="12">
        <v>45806</v>
      </c>
      <c r="E3079" s="150" t="s">
        <v>793</v>
      </c>
      <c r="F3079" s="11" t="s">
        <v>544</v>
      </c>
      <c r="G3079" s="11" t="s">
        <v>565</v>
      </c>
      <c r="H3079" s="11" t="s">
        <v>262</v>
      </c>
      <c r="I3079" s="11" t="s">
        <v>3416</v>
      </c>
      <c r="J3079" t="str">
        <f>IF(L3079="","",VLOOKUP(L3079,[1]Продукция!B:D,3,0))</f>
        <v>Биологический_материал</v>
      </c>
      <c r="K3079" t="str">
        <f>IF(L3079="","",VLOOKUP(L3079,[1]Продукция!B:C,2,0))</f>
        <v>Сыворотка крови</v>
      </c>
      <c r="L3079" s="155" t="s">
        <v>302</v>
      </c>
      <c r="M3079">
        <f>IF(L3079="","",VLOOKUP(L3079,[1]Продукция!B:L,11,0))</f>
        <v>0</v>
      </c>
      <c r="N3079" s="150" t="s">
        <v>873</v>
      </c>
      <c r="P3079" s="150" t="s">
        <v>340</v>
      </c>
      <c r="Q3079" s="150" t="s">
        <v>854</v>
      </c>
      <c r="R3079" s="153" t="s">
        <v>5102</v>
      </c>
      <c r="S3079" s="11">
        <v>18</v>
      </c>
      <c r="T3079" s="11" t="s">
        <v>5297</v>
      </c>
      <c r="V3079" s="14">
        <v>45805</v>
      </c>
      <c r="Z3079" s="162" t="s">
        <v>4823</v>
      </c>
      <c r="AA3079" s="15">
        <v>0.39583333333333331</v>
      </c>
      <c r="AB3079" t="str">
        <f>IF(L3079="","",VLOOKUP(L3079&amp;I3079,[1]Продукция!A:I,9,0))</f>
        <v>рекомендация производителя набора</v>
      </c>
      <c r="AC3079" s="14">
        <v>45806</v>
      </c>
      <c r="AD3079" s="11" t="s">
        <v>2676</v>
      </c>
      <c r="AE3079" s="11" t="s">
        <v>4823</v>
      </c>
      <c r="AF3079" t="str">
        <f>IF(AD3079="","",VLOOKUP(AD3079,'[1]Сотрудники и ссылки'!A:B,2,0))</f>
        <v>Серолог</v>
      </c>
      <c r="AG3079">
        <f>IF(AD3079="","",VLOOKUP(AD3079,'[1]Сотрудники и ссылки'!A:C,3,0))</f>
        <v>20007746</v>
      </c>
      <c r="AH3079" s="11" t="s">
        <v>2676</v>
      </c>
      <c r="AI3079" t="str">
        <f>IF(AH3079="","",VLOOKUP(AH3079,'[1]Сотрудники и ссылки'!A:B,2,0))</f>
        <v>Серолог</v>
      </c>
      <c r="AJ3079">
        <f>IF(AH3079="","",VLOOKUP(AH3079,'[1]Сотрудники и ссылки'!A:C,3,0))</f>
        <v>20007746</v>
      </c>
      <c r="AK3079" s="14">
        <v>45806</v>
      </c>
      <c r="AL3079" s="2">
        <f>IF(AK3079="","",AK3079+VLOOKUP(I3079,'[1]Вид исследования'!B:E,4,0))</f>
        <v>45807</v>
      </c>
      <c r="AM3079" s="2">
        <f>IF(AK3079="","",AK3079+VLOOKUP(I3079,'[1]Вид исследования'!B:F,5,0))</f>
        <v>45807</v>
      </c>
      <c r="AN3079" s="14">
        <v>45806</v>
      </c>
      <c r="AP3079" s="11" t="s">
        <v>189</v>
      </c>
      <c r="AQ3079" t="str">
        <f>IFERROR(IF(L3079="","",VLOOKUP(L3079&amp;I3079,[1]Продукция!A:K,11,0)),"обратитесь к админ справочника")</f>
        <v>согласно рекомендациям производителя теста</v>
      </c>
      <c r="AR3079" s="11" t="s">
        <v>4823</v>
      </c>
      <c r="AS3079" t="str">
        <f>IFERROR(IF(L3079="","",VLOOKUP(L3079&amp;I3079,[1]Продукция!A:J,10,0)),"обратитесь к админ справочника")</f>
        <v>инструкция тест- ситема Биочек СК-119</v>
      </c>
      <c r="AT3079" s="11" t="s">
        <v>4823</v>
      </c>
      <c r="AU3079" s="11" t="s">
        <v>4823</v>
      </c>
      <c r="AV3079" s="11" t="s">
        <v>2676</v>
      </c>
      <c r="AW3079" s="11" t="s">
        <v>4824</v>
      </c>
      <c r="AX3079" s="11" t="s">
        <v>565</v>
      </c>
      <c r="AY3079" s="11" t="s">
        <v>1264</v>
      </c>
      <c r="AZ3079" s="11">
        <v>155</v>
      </c>
      <c r="BA3079" s="11">
        <v>41</v>
      </c>
      <c r="BC3079" s="11" t="s">
        <v>5296</v>
      </c>
    </row>
    <row r="3080" spans="1:55" x14ac:dyDescent="0.25">
      <c r="A3080" t="str">
        <f t="shared" si="53"/>
        <v>С/982IBV (BioChek) инфекционный бронхит уровень антител</v>
      </c>
      <c r="B3080" t="str">
        <f>IF(E3080="","",INDEX([1]Лаборатории!A:A,MATCH('[1]Производственный контроль'!E3080,[1]Лаборатории!B:B,0)))</f>
        <v xml:space="preserve">КУРИНОЕ ЦАРСТВО АО </v>
      </c>
      <c r="C3080" t="str">
        <f>IF(E3080="","",VLOOKUP(E3080,[1]Лаборатории!B:D,3,0))</f>
        <v>U377_CHL</v>
      </c>
      <c r="D3080" s="12">
        <v>45806</v>
      </c>
      <c r="E3080" s="150" t="s">
        <v>793</v>
      </c>
      <c r="F3080" s="11" t="s">
        <v>544</v>
      </c>
      <c r="G3080" s="11" t="s">
        <v>565</v>
      </c>
      <c r="H3080" s="11" t="s">
        <v>262</v>
      </c>
      <c r="I3080" s="11" t="s">
        <v>3416</v>
      </c>
      <c r="J3080" t="str">
        <f>IF(L3080="","",VLOOKUP(L3080,[1]Продукция!B:D,3,0))</f>
        <v>Биологический_материал</v>
      </c>
      <c r="K3080" t="str">
        <f>IF(L3080="","",VLOOKUP(L3080,[1]Продукция!B:C,2,0))</f>
        <v>Сыворотка крови</v>
      </c>
      <c r="L3080" s="155" t="s">
        <v>302</v>
      </c>
      <c r="M3080">
        <f>IF(L3080="","",VLOOKUP(L3080,[1]Продукция!B:L,11,0))</f>
        <v>0</v>
      </c>
      <c r="N3080" s="150" t="s">
        <v>873</v>
      </c>
      <c r="P3080" s="150" t="s">
        <v>340</v>
      </c>
      <c r="Q3080" s="150" t="s">
        <v>854</v>
      </c>
      <c r="R3080" s="153" t="s">
        <v>5299</v>
      </c>
      <c r="S3080" s="11">
        <v>18</v>
      </c>
      <c r="T3080" s="11" t="s">
        <v>5297</v>
      </c>
      <c r="V3080" s="14">
        <v>45805</v>
      </c>
      <c r="Z3080" s="162" t="s">
        <v>4823</v>
      </c>
      <c r="AA3080" s="15">
        <v>0.39583333333333331</v>
      </c>
      <c r="AB3080" t="str">
        <f>IF(L3080="","",VLOOKUP(L3080&amp;I3080,[1]Продукция!A:I,9,0))</f>
        <v>рекомендация производителя набора</v>
      </c>
      <c r="AC3080" s="14">
        <v>45806</v>
      </c>
      <c r="AD3080" s="11" t="s">
        <v>2676</v>
      </c>
      <c r="AE3080" s="11" t="s">
        <v>4823</v>
      </c>
      <c r="AF3080" t="str">
        <f>IF(AD3080="","",VLOOKUP(AD3080,'[1]Сотрудники и ссылки'!A:B,2,0))</f>
        <v>Серолог</v>
      </c>
      <c r="AG3080">
        <f>IF(AD3080="","",VLOOKUP(AD3080,'[1]Сотрудники и ссылки'!A:C,3,0))</f>
        <v>20007746</v>
      </c>
      <c r="AH3080" s="11" t="s">
        <v>2676</v>
      </c>
      <c r="AI3080" t="str">
        <f>IF(AH3080="","",VLOOKUP(AH3080,'[1]Сотрудники и ссылки'!A:B,2,0))</f>
        <v>Серолог</v>
      </c>
      <c r="AJ3080">
        <f>IF(AH3080="","",VLOOKUP(AH3080,'[1]Сотрудники и ссылки'!A:C,3,0))</f>
        <v>20007746</v>
      </c>
      <c r="AK3080" s="14">
        <v>45806</v>
      </c>
      <c r="AL3080" s="2">
        <f>IF(AK3080="","",AK3080+VLOOKUP(I3080,'[1]Вид исследования'!B:E,4,0))</f>
        <v>45807</v>
      </c>
      <c r="AM3080" s="2">
        <f>IF(AK3080="","",AK3080+VLOOKUP(I3080,'[1]Вид исследования'!B:F,5,0))</f>
        <v>45807</v>
      </c>
      <c r="AN3080" s="14">
        <v>45806</v>
      </c>
      <c r="AP3080" s="11" t="s">
        <v>189</v>
      </c>
      <c r="AQ3080" t="str">
        <f>IFERROR(IF(L3080="","",VLOOKUP(L3080&amp;I3080,[1]Продукция!A:K,11,0)),"обратитесь к админ справочника")</f>
        <v>согласно рекомендациям производителя теста</v>
      </c>
      <c r="AR3080" s="11" t="s">
        <v>4823</v>
      </c>
      <c r="AS3080" t="str">
        <f>IFERROR(IF(L3080="","",VLOOKUP(L3080&amp;I3080,[1]Продукция!A:J,10,0)),"обратитесь к админ справочника")</f>
        <v>инструкция тест- ситема Биочек СК-119</v>
      </c>
      <c r="AT3080" s="11" t="s">
        <v>4823</v>
      </c>
      <c r="AU3080" s="11" t="s">
        <v>4823</v>
      </c>
      <c r="AV3080" s="11" t="s">
        <v>2676</v>
      </c>
      <c r="AW3080" s="11" t="s">
        <v>4824</v>
      </c>
      <c r="AX3080" s="11" t="s">
        <v>565</v>
      </c>
      <c r="AY3080" s="11" t="s">
        <v>1269</v>
      </c>
      <c r="AZ3080" s="11">
        <v>155</v>
      </c>
      <c r="BA3080" s="11">
        <v>41</v>
      </c>
      <c r="BC3080" s="11" t="s">
        <v>5296</v>
      </c>
    </row>
    <row r="3081" spans="1:55" x14ac:dyDescent="0.25">
      <c r="A3081" t="str">
        <f t="shared" ref="A3081:A3100" si="54">T3081&amp;I3081</f>
        <v>С/982IBD (BioChek) болезнь Гамборо уровень антител</v>
      </c>
      <c r="B3081" t="str">
        <f>IF(E3081="","",INDEX([1]Лаборатории!A:A,MATCH('[1]Производственный контроль'!E3081,[1]Лаборатории!B:B,0)))</f>
        <v xml:space="preserve">КУРИНОЕ ЦАРСТВО АО </v>
      </c>
      <c r="C3081" t="str">
        <f>IF(E3081="","",VLOOKUP(E3081,[1]Лаборатории!B:D,3,0))</f>
        <v>U377_CHL</v>
      </c>
      <c r="D3081" s="12">
        <v>45806</v>
      </c>
      <c r="E3081" s="150" t="s">
        <v>793</v>
      </c>
      <c r="F3081" s="11" t="s">
        <v>544</v>
      </c>
      <c r="G3081" s="11" t="s">
        <v>565</v>
      </c>
      <c r="H3081" s="11" t="s">
        <v>262</v>
      </c>
      <c r="I3081" s="11" t="s">
        <v>3415</v>
      </c>
      <c r="J3081" t="str">
        <f>IF(L3081="","",VLOOKUP(L3081,[1]Продукция!B:D,3,0))</f>
        <v>Биологический_материал</v>
      </c>
      <c r="K3081" t="str">
        <f>IF(L3081="","",VLOOKUP(L3081,[1]Продукция!B:C,2,0))</f>
        <v>Сыворотка крови</v>
      </c>
      <c r="L3081" s="155" t="s">
        <v>302</v>
      </c>
      <c r="M3081">
        <f>IF(L3081="","",VLOOKUP(L3081,[1]Продукция!B:L,11,0))</f>
        <v>0</v>
      </c>
      <c r="N3081" s="150" t="s">
        <v>873</v>
      </c>
      <c r="P3081" s="150" t="s">
        <v>340</v>
      </c>
      <c r="Q3081" s="150" t="s">
        <v>854</v>
      </c>
      <c r="R3081" s="153" t="s">
        <v>5102</v>
      </c>
      <c r="S3081" s="11">
        <v>18</v>
      </c>
      <c r="T3081" s="11" t="s">
        <v>5297</v>
      </c>
      <c r="V3081" s="14">
        <v>45805</v>
      </c>
      <c r="Z3081" s="162" t="s">
        <v>4823</v>
      </c>
      <c r="AA3081" s="15">
        <v>0.39583333333333331</v>
      </c>
      <c r="AB3081" t="str">
        <f>IF(L3081="","",VLOOKUP(L3081&amp;I3081,[1]Продукция!A:I,9,0))</f>
        <v>рекомендация производителя набора</v>
      </c>
      <c r="AC3081" s="14">
        <v>45806</v>
      </c>
      <c r="AD3081" s="11" t="s">
        <v>2676</v>
      </c>
      <c r="AE3081" s="11" t="s">
        <v>4823</v>
      </c>
      <c r="AF3081" t="str">
        <f>IF(AD3081="","",VLOOKUP(AD3081,'[1]Сотрудники и ссылки'!A:B,2,0))</f>
        <v>Серолог</v>
      </c>
      <c r="AG3081">
        <f>IF(AD3081="","",VLOOKUP(AD3081,'[1]Сотрудники и ссылки'!A:C,3,0))</f>
        <v>20007746</v>
      </c>
      <c r="AH3081" s="11" t="s">
        <v>2676</v>
      </c>
      <c r="AI3081" t="str">
        <f>IF(AH3081="","",VLOOKUP(AH3081,'[1]Сотрудники и ссылки'!A:B,2,0))</f>
        <v>Серолог</v>
      </c>
      <c r="AJ3081">
        <f>IF(AH3081="","",VLOOKUP(AH3081,'[1]Сотрудники и ссылки'!A:C,3,0))</f>
        <v>20007746</v>
      </c>
      <c r="AK3081" s="14">
        <v>45806</v>
      </c>
      <c r="AL3081" s="2">
        <f>IF(AK3081="","",AK3081+VLOOKUP(I3081,'[1]Вид исследования'!B:E,4,0))</f>
        <v>45807</v>
      </c>
      <c r="AM3081" s="2">
        <f>IF(AK3081="","",AK3081+VLOOKUP(I3081,'[1]Вид исследования'!B:F,5,0))</f>
        <v>45807</v>
      </c>
      <c r="AN3081" s="14">
        <v>45806</v>
      </c>
      <c r="AP3081" s="11" t="s">
        <v>189</v>
      </c>
      <c r="AQ3081" t="str">
        <f>IFERROR(IF(L3081="","",VLOOKUP(L3081&amp;I3081,[1]Продукция!A:K,11,0)),"обратитесь к админ справочника")</f>
        <v>согласно рекомендациям производителя теста</v>
      </c>
      <c r="AR3081" s="11" t="s">
        <v>4823</v>
      </c>
      <c r="AS3081" t="str">
        <f>IFERROR(IF(L3081="","",VLOOKUP(L3081&amp;I3081,[1]Продукция!A:J,10,0)),"обратитесь к админ справочника")</f>
        <v>инструкция тест- ситема Биочек СК-113</v>
      </c>
      <c r="AT3081" s="11" t="s">
        <v>4823</v>
      </c>
      <c r="AU3081" s="11" t="s">
        <v>4823</v>
      </c>
      <c r="AV3081" s="11" t="s">
        <v>2676</v>
      </c>
      <c r="AW3081" s="11" t="s">
        <v>4824</v>
      </c>
      <c r="AX3081" s="11" t="s">
        <v>565</v>
      </c>
      <c r="AY3081" s="11" t="s">
        <v>1264</v>
      </c>
      <c r="AZ3081" s="11">
        <v>155</v>
      </c>
      <c r="BA3081" s="11">
        <v>41</v>
      </c>
      <c r="BC3081" s="11" t="s">
        <v>5296</v>
      </c>
    </row>
    <row r="3082" spans="1:55" x14ac:dyDescent="0.25">
      <c r="A3082" t="str">
        <f t="shared" si="54"/>
        <v>С/982IBD (BioChek) болезнь Гамборо уровень антител</v>
      </c>
      <c r="B3082" t="str">
        <f>IF(E3082="","",INDEX([1]Лаборатории!A:A,MATCH('[1]Производственный контроль'!E3082,[1]Лаборатории!B:B,0)))</f>
        <v xml:space="preserve">КУРИНОЕ ЦАРСТВО АО </v>
      </c>
      <c r="C3082" t="str">
        <f>IF(E3082="","",VLOOKUP(E3082,[1]Лаборатории!B:D,3,0))</f>
        <v>U377_CHL</v>
      </c>
      <c r="D3082" s="12">
        <v>45806</v>
      </c>
      <c r="E3082" s="150" t="s">
        <v>793</v>
      </c>
      <c r="F3082" s="11" t="s">
        <v>544</v>
      </c>
      <c r="G3082" s="11" t="s">
        <v>565</v>
      </c>
      <c r="H3082" s="11" t="s">
        <v>262</v>
      </c>
      <c r="I3082" s="11" t="s">
        <v>3415</v>
      </c>
      <c r="J3082" t="str">
        <f>IF(L3082="","",VLOOKUP(L3082,[1]Продукция!B:D,3,0))</f>
        <v>Биологический_материал</v>
      </c>
      <c r="K3082" t="str">
        <f>IF(L3082="","",VLOOKUP(L3082,[1]Продукция!B:C,2,0))</f>
        <v>Сыворотка крови</v>
      </c>
      <c r="L3082" s="155" t="s">
        <v>302</v>
      </c>
      <c r="M3082">
        <f>IF(L3082="","",VLOOKUP(L3082,[1]Продукция!B:L,11,0))</f>
        <v>0</v>
      </c>
      <c r="N3082" s="150" t="s">
        <v>873</v>
      </c>
      <c r="P3082" s="150" t="s">
        <v>340</v>
      </c>
      <c r="Q3082" s="150" t="s">
        <v>854</v>
      </c>
      <c r="R3082" s="153" t="s">
        <v>5299</v>
      </c>
      <c r="S3082" s="11">
        <v>18</v>
      </c>
      <c r="T3082" s="11" t="s">
        <v>5297</v>
      </c>
      <c r="V3082" s="14">
        <v>45805</v>
      </c>
      <c r="Z3082" s="162" t="s">
        <v>4823</v>
      </c>
      <c r="AA3082" s="15">
        <v>0.39583333333333331</v>
      </c>
      <c r="AB3082" t="str">
        <f>IF(L3082="","",VLOOKUP(L3082&amp;I3082,[1]Продукция!A:I,9,0))</f>
        <v>рекомендация производителя набора</v>
      </c>
      <c r="AC3082" s="14">
        <v>45806</v>
      </c>
      <c r="AD3082" s="11" t="s">
        <v>2676</v>
      </c>
      <c r="AE3082" s="11" t="s">
        <v>4823</v>
      </c>
      <c r="AF3082" t="str">
        <f>IF(AD3082="","",VLOOKUP(AD3082,'[1]Сотрудники и ссылки'!A:B,2,0))</f>
        <v>Серолог</v>
      </c>
      <c r="AG3082">
        <f>IF(AD3082="","",VLOOKUP(AD3082,'[1]Сотрудники и ссылки'!A:C,3,0))</f>
        <v>20007746</v>
      </c>
      <c r="AH3082" s="11" t="s">
        <v>2676</v>
      </c>
      <c r="AI3082" t="str">
        <f>IF(AH3082="","",VLOOKUP(AH3082,'[1]Сотрудники и ссылки'!A:B,2,0))</f>
        <v>Серолог</v>
      </c>
      <c r="AJ3082">
        <f>IF(AH3082="","",VLOOKUP(AH3082,'[1]Сотрудники и ссылки'!A:C,3,0))</f>
        <v>20007746</v>
      </c>
      <c r="AK3082" s="14">
        <v>45806</v>
      </c>
      <c r="AL3082" s="2">
        <f>IF(AK3082="","",AK3082+VLOOKUP(I3082,'[1]Вид исследования'!B:E,4,0))</f>
        <v>45807</v>
      </c>
      <c r="AM3082" s="2">
        <f>IF(AK3082="","",AK3082+VLOOKUP(I3082,'[1]Вид исследования'!B:F,5,0))</f>
        <v>45807</v>
      </c>
      <c r="AN3082" s="14">
        <v>45806</v>
      </c>
      <c r="AP3082" s="11" t="s">
        <v>189</v>
      </c>
      <c r="AQ3082" t="str">
        <f>IFERROR(IF(L3082="","",VLOOKUP(L3082&amp;I3082,[1]Продукция!A:K,11,0)),"обратитесь к админ справочника")</f>
        <v>согласно рекомендациям производителя теста</v>
      </c>
      <c r="AR3082" s="11" t="s">
        <v>4823</v>
      </c>
      <c r="AS3082" t="str">
        <f>IFERROR(IF(L3082="","",VLOOKUP(L3082&amp;I3082,[1]Продукция!A:J,10,0)),"обратитесь к админ справочника")</f>
        <v>инструкция тест- ситема Биочек СК-113</v>
      </c>
      <c r="AT3082" s="11" t="s">
        <v>4823</v>
      </c>
      <c r="AU3082" s="11" t="s">
        <v>4823</v>
      </c>
      <c r="AV3082" s="11" t="s">
        <v>2676</v>
      </c>
      <c r="AW3082" s="11" t="s">
        <v>4824</v>
      </c>
      <c r="AX3082" s="11" t="s">
        <v>565</v>
      </c>
      <c r="AY3082" s="11" t="s">
        <v>1269</v>
      </c>
      <c r="AZ3082" s="11">
        <v>155</v>
      </c>
      <c r="BA3082" s="11">
        <v>41</v>
      </c>
      <c r="BC3082" s="11" t="s">
        <v>5296</v>
      </c>
    </row>
    <row r="3083" spans="1:55" x14ac:dyDescent="0.25">
      <c r="A3083" t="str">
        <f t="shared" si="54"/>
        <v>С/982ILT (BioChek) ларинготрахеит уровень антител</v>
      </c>
      <c r="B3083" t="str">
        <f>IF(E3083="","",INDEX([1]Лаборатории!A:A,MATCH('[1]Производственный контроль'!E3083,[1]Лаборатории!B:B,0)))</f>
        <v xml:space="preserve">КУРИНОЕ ЦАРСТВО АО </v>
      </c>
      <c r="C3083" t="str">
        <f>IF(E3083="","",VLOOKUP(E3083,[1]Лаборатории!B:D,3,0))</f>
        <v>U377_CHL</v>
      </c>
      <c r="D3083" s="12">
        <v>45806</v>
      </c>
      <c r="E3083" s="150" t="s">
        <v>793</v>
      </c>
      <c r="F3083" s="11" t="s">
        <v>544</v>
      </c>
      <c r="G3083" s="11" t="s">
        <v>565</v>
      </c>
      <c r="H3083" s="11" t="s">
        <v>262</v>
      </c>
      <c r="I3083" s="11" t="s">
        <v>3417</v>
      </c>
      <c r="J3083" t="str">
        <f>IF(L3083="","",VLOOKUP(L3083,[1]Продукция!B:D,3,0))</f>
        <v>Биологический_материал</v>
      </c>
      <c r="K3083" t="str">
        <f>IF(L3083="","",VLOOKUP(L3083,[1]Продукция!B:C,2,0))</f>
        <v>Сыворотка крови</v>
      </c>
      <c r="L3083" s="155" t="s">
        <v>302</v>
      </c>
      <c r="M3083">
        <f>IF(L3083="","",VLOOKUP(L3083,[1]Продукция!B:L,11,0))</f>
        <v>0</v>
      </c>
      <c r="N3083" s="150" t="s">
        <v>873</v>
      </c>
      <c r="P3083" s="150" t="s">
        <v>340</v>
      </c>
      <c r="Q3083" s="150" t="s">
        <v>854</v>
      </c>
      <c r="R3083" s="153" t="s">
        <v>5102</v>
      </c>
      <c r="S3083" s="11">
        <v>18</v>
      </c>
      <c r="T3083" s="11" t="s">
        <v>5297</v>
      </c>
      <c r="V3083" s="14">
        <v>45805</v>
      </c>
      <c r="Z3083" s="162" t="s">
        <v>4823</v>
      </c>
      <c r="AA3083" s="15">
        <v>0.39583333333333331</v>
      </c>
      <c r="AB3083" t="str">
        <f>IF(L3083="","",VLOOKUP(L3083&amp;I3083,[1]Продукция!A:I,9,0))</f>
        <v>рекомендация производителя набора</v>
      </c>
      <c r="AC3083" s="14">
        <v>45806</v>
      </c>
      <c r="AD3083" s="11" t="s">
        <v>2673</v>
      </c>
      <c r="AE3083" s="11" t="s">
        <v>4823</v>
      </c>
      <c r="AF3083" t="str">
        <f>IF(AD3083="","",VLOOKUP(AD3083,'[1]Сотрудники и ссылки'!A:B,2,0))</f>
        <v>Серолог</v>
      </c>
      <c r="AG3083">
        <f>IF(AD3083="","",VLOOKUP(AD3083,'[1]Сотрудники и ссылки'!A:C,3,0))</f>
        <v>20001771</v>
      </c>
      <c r="AH3083" s="11" t="s">
        <v>2673</v>
      </c>
      <c r="AI3083" t="str">
        <f>IF(AH3083="","",VLOOKUP(AH3083,'[1]Сотрудники и ссылки'!A:B,2,0))</f>
        <v>Серолог</v>
      </c>
      <c r="AJ3083">
        <f>IF(AH3083="","",VLOOKUP(AH3083,'[1]Сотрудники и ссылки'!A:C,3,0))</f>
        <v>20001771</v>
      </c>
      <c r="AK3083" s="14">
        <v>45806</v>
      </c>
      <c r="AL3083" s="2">
        <f>IF(AK3083="","",AK3083+VLOOKUP(I3083,'[1]Вид исследования'!B:E,4,0))</f>
        <v>45807</v>
      </c>
      <c r="AM3083" s="2">
        <f>IF(AK3083="","",AK3083+VLOOKUP(I3083,'[1]Вид исследования'!B:F,5,0))</f>
        <v>45807</v>
      </c>
      <c r="AN3083" s="14">
        <v>45806</v>
      </c>
      <c r="AP3083" s="11" t="s">
        <v>189</v>
      </c>
      <c r="AQ3083" t="str">
        <f>IFERROR(IF(L3083="","",VLOOKUP(L3083&amp;I3083,[1]Продукция!A:K,11,0)),"обратитесь к админ справочника")</f>
        <v>согласно рекомендациям производителя теста</v>
      </c>
      <c r="AR3083" s="11" t="s">
        <v>4823</v>
      </c>
      <c r="AS3083" t="str">
        <f>IFERROR(IF(L3083="","",VLOOKUP(L3083&amp;I3083,[1]Продукция!A:J,10,0)),"обратитесь к админ справочника")</f>
        <v>инструкция тест- ситема Биочек СК-124</v>
      </c>
      <c r="AT3083" s="11" t="s">
        <v>4823</v>
      </c>
      <c r="AU3083" s="11" t="s">
        <v>4823</v>
      </c>
      <c r="AV3083" s="11" t="s">
        <v>2673</v>
      </c>
      <c r="AW3083" s="11" t="s">
        <v>4824</v>
      </c>
      <c r="AX3083" s="11" t="s">
        <v>565</v>
      </c>
      <c r="AY3083" s="11" t="s">
        <v>1264</v>
      </c>
      <c r="AZ3083" s="11">
        <v>155</v>
      </c>
      <c r="BA3083" s="11">
        <v>41</v>
      </c>
      <c r="BC3083" s="11" t="s">
        <v>5296</v>
      </c>
    </row>
    <row r="3084" spans="1:55" x14ac:dyDescent="0.25">
      <c r="A3084" t="str">
        <f t="shared" si="54"/>
        <v>С/982ILT (BioChek) ларинготрахеит уровень антител</v>
      </c>
      <c r="B3084" t="str">
        <f>IF(E3084="","",INDEX([1]Лаборатории!A:A,MATCH('[1]Производственный контроль'!E3084,[1]Лаборатории!B:B,0)))</f>
        <v xml:space="preserve">КУРИНОЕ ЦАРСТВО АО </v>
      </c>
      <c r="C3084" t="str">
        <f>IF(E3084="","",VLOOKUP(E3084,[1]Лаборатории!B:D,3,0))</f>
        <v>U377_CHL</v>
      </c>
      <c r="D3084" s="12">
        <v>45806</v>
      </c>
      <c r="E3084" s="150" t="s">
        <v>793</v>
      </c>
      <c r="F3084" s="11" t="s">
        <v>544</v>
      </c>
      <c r="G3084" s="11" t="s">
        <v>565</v>
      </c>
      <c r="H3084" s="11" t="s">
        <v>262</v>
      </c>
      <c r="I3084" s="11" t="s">
        <v>3417</v>
      </c>
      <c r="J3084" t="str">
        <f>IF(L3084="","",VLOOKUP(L3084,[1]Продукция!B:D,3,0))</f>
        <v>Биологический_материал</v>
      </c>
      <c r="K3084" t="str">
        <f>IF(L3084="","",VLOOKUP(L3084,[1]Продукция!B:C,2,0))</f>
        <v>Сыворотка крови</v>
      </c>
      <c r="L3084" s="155" t="s">
        <v>302</v>
      </c>
      <c r="M3084">
        <f>IF(L3084="","",VLOOKUP(L3084,[1]Продукция!B:L,11,0))</f>
        <v>0</v>
      </c>
      <c r="N3084" s="150" t="s">
        <v>873</v>
      </c>
      <c r="P3084" s="150" t="s">
        <v>340</v>
      </c>
      <c r="Q3084" s="150" t="s">
        <v>854</v>
      </c>
      <c r="R3084" s="153" t="s">
        <v>5299</v>
      </c>
      <c r="S3084" s="11">
        <v>18</v>
      </c>
      <c r="T3084" s="11" t="s">
        <v>5297</v>
      </c>
      <c r="V3084" s="14">
        <v>45805</v>
      </c>
      <c r="Z3084" s="162" t="s">
        <v>4823</v>
      </c>
      <c r="AA3084" s="15">
        <v>0.39583333333333331</v>
      </c>
      <c r="AB3084" t="str">
        <f>IF(L3084="","",VLOOKUP(L3084&amp;I3084,[1]Продукция!A:I,9,0))</f>
        <v>рекомендация производителя набора</v>
      </c>
      <c r="AC3084" s="14">
        <v>45806</v>
      </c>
      <c r="AD3084" s="11" t="s">
        <v>2673</v>
      </c>
      <c r="AE3084" s="11" t="s">
        <v>4823</v>
      </c>
      <c r="AF3084" t="str">
        <f>IF(AD3084="","",VLOOKUP(AD3084,'[1]Сотрудники и ссылки'!A:B,2,0))</f>
        <v>Серолог</v>
      </c>
      <c r="AG3084">
        <f>IF(AD3084="","",VLOOKUP(AD3084,'[1]Сотрудники и ссылки'!A:C,3,0))</f>
        <v>20001771</v>
      </c>
      <c r="AH3084" s="11" t="s">
        <v>2673</v>
      </c>
      <c r="AI3084" t="str">
        <f>IF(AH3084="","",VLOOKUP(AH3084,'[1]Сотрудники и ссылки'!A:B,2,0))</f>
        <v>Серолог</v>
      </c>
      <c r="AJ3084">
        <f>IF(AH3084="","",VLOOKUP(AH3084,'[1]Сотрудники и ссылки'!A:C,3,0))</f>
        <v>20001771</v>
      </c>
      <c r="AK3084" s="14">
        <v>45806</v>
      </c>
      <c r="AL3084" s="2">
        <f>IF(AK3084="","",AK3084+VLOOKUP(I3084,'[1]Вид исследования'!B:E,4,0))</f>
        <v>45807</v>
      </c>
      <c r="AM3084" s="2">
        <f>IF(AK3084="","",AK3084+VLOOKUP(I3084,'[1]Вид исследования'!B:F,5,0))</f>
        <v>45807</v>
      </c>
      <c r="AN3084" s="14">
        <v>45806</v>
      </c>
      <c r="AP3084" s="11" t="s">
        <v>189</v>
      </c>
      <c r="AQ3084" t="str">
        <f>IFERROR(IF(L3084="","",VLOOKUP(L3084&amp;I3084,[1]Продукция!A:K,11,0)),"обратитесь к админ справочника")</f>
        <v>согласно рекомендациям производителя теста</v>
      </c>
      <c r="AR3084" s="11" t="s">
        <v>4823</v>
      </c>
      <c r="AS3084" t="str">
        <f>IFERROR(IF(L3084="","",VLOOKUP(L3084&amp;I3084,[1]Продукция!A:J,10,0)),"обратитесь к админ справочника")</f>
        <v>инструкция тест- ситема Биочек СК-124</v>
      </c>
      <c r="AT3084" s="11" t="s">
        <v>4823</v>
      </c>
      <c r="AU3084" s="11" t="s">
        <v>4823</v>
      </c>
      <c r="AV3084" s="11" t="s">
        <v>2673</v>
      </c>
      <c r="AW3084" s="11" t="s">
        <v>4824</v>
      </c>
      <c r="AX3084" s="11" t="s">
        <v>565</v>
      </c>
      <c r="AY3084" s="11" t="s">
        <v>1269</v>
      </c>
      <c r="AZ3084" s="11">
        <v>155</v>
      </c>
      <c r="BA3084" s="11">
        <v>41</v>
      </c>
      <c r="BC3084" s="11" t="s">
        <v>5296</v>
      </c>
    </row>
    <row r="3085" spans="1:55" x14ac:dyDescent="0.25">
      <c r="A3085" t="str">
        <f t="shared" si="54"/>
        <v>С/982NDV (BioChek) болезнь Ньюкасла уровень антител</v>
      </c>
      <c r="B3085" t="str">
        <f>IF(E3085="","",INDEX([1]Лаборатории!A:A,MATCH('[1]Производственный контроль'!E3085,[1]Лаборатории!B:B,0)))</f>
        <v xml:space="preserve">КУРИНОЕ ЦАРСТВО АО </v>
      </c>
      <c r="C3085" t="str">
        <f>IF(E3085="","",VLOOKUP(E3085,[1]Лаборатории!B:D,3,0))</f>
        <v>U377_CHL</v>
      </c>
      <c r="D3085" s="12">
        <v>45806</v>
      </c>
      <c r="E3085" s="150" t="s">
        <v>793</v>
      </c>
      <c r="F3085" s="11" t="s">
        <v>544</v>
      </c>
      <c r="G3085" s="11" t="s">
        <v>565</v>
      </c>
      <c r="H3085" s="11" t="s">
        <v>262</v>
      </c>
      <c r="I3085" s="11" t="s">
        <v>3424</v>
      </c>
      <c r="J3085" t="str">
        <f>IF(L3085="","",VLOOKUP(L3085,[1]Продукция!B:D,3,0))</f>
        <v>Биологический_материал</v>
      </c>
      <c r="K3085" t="str">
        <f>IF(L3085="","",VLOOKUP(L3085,[1]Продукция!B:C,2,0))</f>
        <v>Сыворотка крови</v>
      </c>
      <c r="L3085" s="155" t="s">
        <v>302</v>
      </c>
      <c r="M3085">
        <f>IF(L3085="","",VLOOKUP(L3085,[1]Продукция!B:L,11,0))</f>
        <v>0</v>
      </c>
      <c r="N3085" s="150" t="s">
        <v>873</v>
      </c>
      <c r="P3085" s="150" t="s">
        <v>340</v>
      </c>
      <c r="Q3085" s="150" t="s">
        <v>854</v>
      </c>
      <c r="R3085" s="153" t="s">
        <v>5102</v>
      </c>
      <c r="S3085" s="11">
        <v>18</v>
      </c>
      <c r="T3085" s="11" t="s">
        <v>5297</v>
      </c>
      <c r="V3085" s="14">
        <v>45805</v>
      </c>
      <c r="Z3085" s="162" t="s">
        <v>4823</v>
      </c>
      <c r="AA3085" s="15">
        <v>0.39583333333333331</v>
      </c>
      <c r="AB3085" t="str">
        <f>IF(L3085="","",VLOOKUP(L3085&amp;I3085,[1]Продукция!A:I,9,0))</f>
        <v>рекомендация производителя набора</v>
      </c>
      <c r="AC3085" s="14">
        <v>45806</v>
      </c>
      <c r="AD3085" s="11" t="s">
        <v>2676</v>
      </c>
      <c r="AE3085" s="11" t="s">
        <v>4823</v>
      </c>
      <c r="AF3085" t="str">
        <f>IF(AD3085="","",VLOOKUP(AD3085,'[1]Сотрудники и ссылки'!A:B,2,0))</f>
        <v>Серолог</v>
      </c>
      <c r="AG3085">
        <f>IF(AD3085="","",VLOOKUP(AD3085,'[1]Сотрудники и ссылки'!A:C,3,0))</f>
        <v>20007746</v>
      </c>
      <c r="AH3085" s="11" t="s">
        <v>2676</v>
      </c>
      <c r="AI3085" t="str">
        <f>IF(AH3085="","",VLOOKUP(AH3085,'[1]Сотрудники и ссылки'!A:B,2,0))</f>
        <v>Серолог</v>
      </c>
      <c r="AJ3085">
        <f>IF(AH3085="","",VLOOKUP(AH3085,'[1]Сотрудники и ссылки'!A:C,3,0))</f>
        <v>20007746</v>
      </c>
      <c r="AK3085" s="14">
        <v>45806</v>
      </c>
      <c r="AL3085" s="2">
        <f>IF(AK3085="","",AK3085+VLOOKUP(I3085,'[1]Вид исследования'!B:E,4,0))</f>
        <v>45807</v>
      </c>
      <c r="AM3085" s="2">
        <f>IF(AK3085="","",AK3085+VLOOKUP(I3085,'[1]Вид исследования'!B:F,5,0))</f>
        <v>45807</v>
      </c>
      <c r="AN3085" s="14">
        <v>45806</v>
      </c>
      <c r="AP3085" s="11" t="s">
        <v>189</v>
      </c>
      <c r="AQ3085" t="str">
        <f>IFERROR(IF(L3085="","",VLOOKUP(L3085&amp;I3085,[1]Продукция!A:K,11,0)),"обратитесь к админ справочника")</f>
        <v>согласно рекомендациям производителя теста</v>
      </c>
      <c r="AR3085" s="11" t="s">
        <v>4823</v>
      </c>
      <c r="AS3085" t="str">
        <f>IFERROR(IF(L3085="","",VLOOKUP(L3085&amp;I3085,[1]Продукция!A:J,10,0)),"обратитесь к админ справочника")</f>
        <v>инструкция тест- ситема Биочек СК -116</v>
      </c>
      <c r="AT3085" s="11" t="s">
        <v>4823</v>
      </c>
      <c r="AU3085" s="11" t="s">
        <v>4823</v>
      </c>
      <c r="AV3085" s="11" t="s">
        <v>2676</v>
      </c>
      <c r="AW3085" s="11" t="s">
        <v>4824</v>
      </c>
      <c r="AX3085" s="11" t="s">
        <v>565</v>
      </c>
      <c r="AY3085" s="11" t="s">
        <v>1264</v>
      </c>
      <c r="AZ3085" s="11">
        <v>155</v>
      </c>
      <c r="BA3085" s="11">
        <v>41</v>
      </c>
      <c r="BC3085" s="11" t="s">
        <v>5296</v>
      </c>
    </row>
    <row r="3086" spans="1:55" x14ac:dyDescent="0.25">
      <c r="A3086" t="str">
        <f t="shared" si="54"/>
        <v>С/982NDV (BioChek) болезнь Ньюкасла уровень антител</v>
      </c>
      <c r="B3086" t="str">
        <f>IF(E3086="","",INDEX([1]Лаборатории!A:A,MATCH('[1]Производственный контроль'!E3086,[1]Лаборатории!B:B,0)))</f>
        <v xml:space="preserve">КУРИНОЕ ЦАРСТВО АО </v>
      </c>
      <c r="C3086" t="str">
        <f>IF(E3086="","",VLOOKUP(E3086,[1]Лаборатории!B:D,3,0))</f>
        <v>U377_CHL</v>
      </c>
      <c r="D3086" s="12">
        <v>45806</v>
      </c>
      <c r="E3086" s="150" t="s">
        <v>793</v>
      </c>
      <c r="F3086" s="11" t="s">
        <v>544</v>
      </c>
      <c r="G3086" s="11" t="s">
        <v>565</v>
      </c>
      <c r="H3086" s="11" t="s">
        <v>262</v>
      </c>
      <c r="I3086" s="11" t="s">
        <v>3424</v>
      </c>
      <c r="J3086" t="str">
        <f>IF(L3086="","",VLOOKUP(L3086,[1]Продукция!B:D,3,0))</f>
        <v>Биологический_материал</v>
      </c>
      <c r="K3086" t="str">
        <f>IF(L3086="","",VLOOKUP(L3086,[1]Продукция!B:C,2,0))</f>
        <v>Сыворотка крови</v>
      </c>
      <c r="L3086" s="155" t="s">
        <v>302</v>
      </c>
      <c r="M3086">
        <f>IF(L3086="","",VLOOKUP(L3086,[1]Продукция!B:L,11,0))</f>
        <v>0</v>
      </c>
      <c r="N3086" s="150" t="s">
        <v>873</v>
      </c>
      <c r="P3086" s="150" t="s">
        <v>340</v>
      </c>
      <c r="Q3086" s="150" t="s">
        <v>854</v>
      </c>
      <c r="R3086" s="153" t="s">
        <v>5299</v>
      </c>
      <c r="S3086" s="11">
        <v>18</v>
      </c>
      <c r="T3086" s="11" t="s">
        <v>5297</v>
      </c>
      <c r="V3086" s="14">
        <v>45805</v>
      </c>
      <c r="Z3086" s="162" t="s">
        <v>4823</v>
      </c>
      <c r="AA3086" s="15">
        <v>0.39583333333333331</v>
      </c>
      <c r="AB3086" t="str">
        <f>IF(L3086="","",VLOOKUP(L3086&amp;I3086,[1]Продукция!A:I,9,0))</f>
        <v>рекомендация производителя набора</v>
      </c>
      <c r="AC3086" s="14">
        <v>45806</v>
      </c>
      <c r="AD3086" s="11" t="s">
        <v>2676</v>
      </c>
      <c r="AE3086" s="11" t="s">
        <v>4823</v>
      </c>
      <c r="AF3086" t="str">
        <f>IF(AD3086="","",VLOOKUP(AD3086,'[1]Сотрудники и ссылки'!A:B,2,0))</f>
        <v>Серолог</v>
      </c>
      <c r="AG3086">
        <f>IF(AD3086="","",VLOOKUP(AD3086,'[1]Сотрудники и ссылки'!A:C,3,0))</f>
        <v>20007746</v>
      </c>
      <c r="AH3086" s="11" t="s">
        <v>2676</v>
      </c>
      <c r="AI3086" t="str">
        <f>IF(AH3086="","",VLOOKUP(AH3086,'[1]Сотрудники и ссылки'!A:B,2,0))</f>
        <v>Серолог</v>
      </c>
      <c r="AJ3086">
        <f>IF(AH3086="","",VLOOKUP(AH3086,'[1]Сотрудники и ссылки'!A:C,3,0))</f>
        <v>20007746</v>
      </c>
      <c r="AK3086" s="14">
        <v>45806</v>
      </c>
      <c r="AL3086" s="2">
        <f>IF(AK3086="","",AK3086+VLOOKUP(I3086,'[1]Вид исследования'!B:E,4,0))</f>
        <v>45807</v>
      </c>
      <c r="AM3086" s="2">
        <f>IF(AK3086="","",AK3086+VLOOKUP(I3086,'[1]Вид исследования'!B:F,5,0))</f>
        <v>45807</v>
      </c>
      <c r="AN3086" s="14">
        <v>45806</v>
      </c>
      <c r="AP3086" s="11" t="s">
        <v>189</v>
      </c>
      <c r="AQ3086" t="str">
        <f>IFERROR(IF(L3086="","",VLOOKUP(L3086&amp;I3086,[1]Продукция!A:K,11,0)),"обратитесь к админ справочника")</f>
        <v>согласно рекомендациям производителя теста</v>
      </c>
      <c r="AR3086" s="11" t="s">
        <v>4823</v>
      </c>
      <c r="AS3086" t="str">
        <f>IFERROR(IF(L3086="","",VLOOKUP(L3086&amp;I3086,[1]Продукция!A:J,10,0)),"обратитесь к админ справочника")</f>
        <v>инструкция тест- ситема Биочек СК -116</v>
      </c>
      <c r="AT3086" s="11" t="s">
        <v>4823</v>
      </c>
      <c r="AU3086" s="11" t="s">
        <v>4823</v>
      </c>
      <c r="AV3086" s="11" t="s">
        <v>2676</v>
      </c>
      <c r="AW3086" s="11" t="s">
        <v>4824</v>
      </c>
      <c r="AX3086" s="11" t="s">
        <v>565</v>
      </c>
      <c r="AY3086" s="11" t="s">
        <v>1269</v>
      </c>
      <c r="AZ3086" s="11">
        <v>155</v>
      </c>
      <c r="BA3086" s="11">
        <v>41</v>
      </c>
      <c r="BC3086" s="11" t="s">
        <v>5296</v>
      </c>
    </row>
    <row r="3087" spans="1:55" x14ac:dyDescent="0.25">
      <c r="A3087" t="str">
        <f t="shared" si="54"/>
        <v>С/982REO (BioChek) реовирус уровень антител</v>
      </c>
      <c r="B3087" t="str">
        <f>IF(E3087="","",INDEX([1]Лаборатории!A:A,MATCH('[1]Производственный контроль'!E3087,[1]Лаборатории!B:B,0)))</f>
        <v xml:space="preserve">КУРИНОЕ ЦАРСТВО АО </v>
      </c>
      <c r="C3087" t="str">
        <f>IF(E3087="","",VLOOKUP(E3087,[1]Лаборатории!B:D,3,0))</f>
        <v>U377_CHL</v>
      </c>
      <c r="D3087" s="12">
        <v>45806</v>
      </c>
      <c r="E3087" s="150" t="s">
        <v>793</v>
      </c>
      <c r="F3087" s="11" t="s">
        <v>544</v>
      </c>
      <c r="G3087" s="11" t="s">
        <v>565</v>
      </c>
      <c r="H3087" s="11" t="s">
        <v>262</v>
      </c>
      <c r="I3087" s="11" t="s">
        <v>3426</v>
      </c>
      <c r="J3087" t="str">
        <f>IF(L3087="","",VLOOKUP(L3087,[1]Продукция!B:D,3,0))</f>
        <v>Биологический_материал</v>
      </c>
      <c r="K3087" t="str">
        <f>IF(L3087="","",VLOOKUP(L3087,[1]Продукция!B:C,2,0))</f>
        <v>Сыворотка крови</v>
      </c>
      <c r="L3087" s="155" t="s">
        <v>302</v>
      </c>
      <c r="M3087">
        <f>IF(L3087="","",VLOOKUP(L3087,[1]Продукция!B:L,11,0))</f>
        <v>0</v>
      </c>
      <c r="N3087" s="150" t="s">
        <v>873</v>
      </c>
      <c r="P3087" s="150" t="s">
        <v>340</v>
      </c>
      <c r="Q3087" s="150" t="s">
        <v>854</v>
      </c>
      <c r="R3087" s="153" t="s">
        <v>5102</v>
      </c>
      <c r="S3087" s="11">
        <v>18</v>
      </c>
      <c r="T3087" s="11" t="s">
        <v>5297</v>
      </c>
      <c r="V3087" s="14">
        <v>45805</v>
      </c>
      <c r="Z3087" s="162" t="s">
        <v>4823</v>
      </c>
      <c r="AA3087" s="15">
        <v>0.39583333333333331</v>
      </c>
      <c r="AB3087" t="str">
        <f>IF(L3087="","",VLOOKUP(L3087&amp;I3087,[1]Продукция!A:I,9,0))</f>
        <v>рекомендация производителя набора</v>
      </c>
      <c r="AC3087" s="14">
        <v>45806</v>
      </c>
      <c r="AD3087" s="11" t="s">
        <v>2676</v>
      </c>
      <c r="AE3087" s="11" t="s">
        <v>4823</v>
      </c>
      <c r="AF3087" t="str">
        <f>IF(AD3087="","",VLOOKUP(AD3087,'[1]Сотрудники и ссылки'!A:B,2,0))</f>
        <v>Серолог</v>
      </c>
      <c r="AG3087">
        <f>IF(AD3087="","",VLOOKUP(AD3087,'[1]Сотрудники и ссылки'!A:C,3,0))</f>
        <v>20007746</v>
      </c>
      <c r="AH3087" s="11" t="s">
        <v>2676</v>
      </c>
      <c r="AI3087" t="str">
        <f>IF(AH3087="","",VLOOKUP(AH3087,'[1]Сотрудники и ссылки'!A:B,2,0))</f>
        <v>Серолог</v>
      </c>
      <c r="AJ3087">
        <f>IF(AH3087="","",VLOOKUP(AH3087,'[1]Сотрудники и ссылки'!A:C,3,0))</f>
        <v>20007746</v>
      </c>
      <c r="AK3087" s="14">
        <v>45806</v>
      </c>
      <c r="AL3087" s="2">
        <f>IF(AK3087="","",AK3087+VLOOKUP(I3087,'[1]Вид исследования'!B:E,4,0))</f>
        <v>45807</v>
      </c>
      <c r="AM3087" s="2">
        <f>IF(AK3087="","",AK3087+VLOOKUP(I3087,'[1]Вид исследования'!B:F,5,0))</f>
        <v>45807</v>
      </c>
      <c r="AN3087" s="14">
        <v>45806</v>
      </c>
      <c r="AP3087" s="11" t="s">
        <v>189</v>
      </c>
      <c r="AQ3087" t="str">
        <f>IFERROR(IF(L3087="","",VLOOKUP(L3087&amp;I3087,[1]Продукция!A:K,11,0)),"обратитесь к админ справочника")</f>
        <v>согласно рекомендациям производителя теста</v>
      </c>
      <c r="AR3087" s="11" t="s">
        <v>4823</v>
      </c>
      <c r="AS3087" t="str">
        <f>IFERROR(IF(L3087="","",VLOOKUP(L3087&amp;I3087,[1]Продукция!A:J,10,0)),"обратитесь к админ справочника")</f>
        <v>инструкция тест- ситема Биочек СК -110</v>
      </c>
      <c r="AT3087" s="11" t="s">
        <v>4823</v>
      </c>
      <c r="AU3087" s="11" t="s">
        <v>4823</v>
      </c>
      <c r="AV3087" s="11" t="s">
        <v>2676</v>
      </c>
      <c r="AW3087" s="11" t="s">
        <v>4824</v>
      </c>
      <c r="AX3087" s="11" t="s">
        <v>565</v>
      </c>
      <c r="AY3087" s="11" t="s">
        <v>1264</v>
      </c>
      <c r="AZ3087" s="11">
        <v>155</v>
      </c>
      <c r="BA3087" s="11">
        <v>41</v>
      </c>
      <c r="BC3087" s="11" t="s">
        <v>5296</v>
      </c>
    </row>
    <row r="3088" spans="1:55" x14ac:dyDescent="0.25">
      <c r="A3088" t="str">
        <f t="shared" si="54"/>
        <v>С/982REO (BioChek) реовирус уровень антител</v>
      </c>
      <c r="B3088" t="str">
        <f>IF(E3088="","",INDEX([1]Лаборатории!A:A,MATCH('[1]Производственный контроль'!E3088,[1]Лаборатории!B:B,0)))</f>
        <v xml:space="preserve">КУРИНОЕ ЦАРСТВО АО </v>
      </c>
      <c r="C3088" t="str">
        <f>IF(E3088="","",VLOOKUP(E3088,[1]Лаборатории!B:D,3,0))</f>
        <v>U377_CHL</v>
      </c>
      <c r="D3088" s="12">
        <v>45806</v>
      </c>
      <c r="E3088" s="150" t="s">
        <v>793</v>
      </c>
      <c r="F3088" s="11" t="s">
        <v>544</v>
      </c>
      <c r="G3088" s="11" t="s">
        <v>565</v>
      </c>
      <c r="H3088" s="11" t="s">
        <v>262</v>
      </c>
      <c r="I3088" s="11" t="s">
        <v>3426</v>
      </c>
      <c r="J3088" t="str">
        <f>IF(L3088="","",VLOOKUP(L3088,[1]Продукция!B:D,3,0))</f>
        <v>Биологический_материал</v>
      </c>
      <c r="K3088" t="str">
        <f>IF(L3088="","",VLOOKUP(L3088,[1]Продукция!B:C,2,0))</f>
        <v>Сыворотка крови</v>
      </c>
      <c r="L3088" s="155" t="s">
        <v>302</v>
      </c>
      <c r="M3088">
        <f>IF(L3088="","",VLOOKUP(L3088,[1]Продукция!B:L,11,0))</f>
        <v>0</v>
      </c>
      <c r="N3088" s="150" t="s">
        <v>873</v>
      </c>
      <c r="P3088" s="150" t="s">
        <v>340</v>
      </c>
      <c r="Q3088" s="150" t="s">
        <v>854</v>
      </c>
      <c r="R3088" s="153" t="s">
        <v>5299</v>
      </c>
      <c r="S3088" s="11">
        <v>18</v>
      </c>
      <c r="T3088" s="11" t="s">
        <v>5297</v>
      </c>
      <c r="V3088" s="14">
        <v>45805</v>
      </c>
      <c r="Z3088" s="162" t="s">
        <v>4823</v>
      </c>
      <c r="AA3088" s="15">
        <v>0.39583333333333331</v>
      </c>
      <c r="AB3088" t="str">
        <f>IF(L3088="","",VLOOKUP(L3088&amp;I3088,[1]Продукция!A:I,9,0))</f>
        <v>рекомендация производителя набора</v>
      </c>
      <c r="AC3088" s="14">
        <v>45806</v>
      </c>
      <c r="AD3088" s="11" t="s">
        <v>2676</v>
      </c>
      <c r="AE3088" s="11" t="s">
        <v>4823</v>
      </c>
      <c r="AF3088" t="str">
        <f>IF(AD3088="","",VLOOKUP(AD3088,'[1]Сотрудники и ссылки'!A:B,2,0))</f>
        <v>Серолог</v>
      </c>
      <c r="AG3088">
        <f>IF(AD3088="","",VLOOKUP(AD3088,'[1]Сотрудники и ссылки'!A:C,3,0))</f>
        <v>20007746</v>
      </c>
      <c r="AH3088" s="11" t="s">
        <v>2676</v>
      </c>
      <c r="AI3088" t="str">
        <f>IF(AH3088="","",VLOOKUP(AH3088,'[1]Сотрудники и ссылки'!A:B,2,0))</f>
        <v>Серолог</v>
      </c>
      <c r="AJ3088">
        <f>IF(AH3088="","",VLOOKUP(AH3088,'[1]Сотрудники и ссылки'!A:C,3,0))</f>
        <v>20007746</v>
      </c>
      <c r="AK3088" s="14">
        <v>45806</v>
      </c>
      <c r="AL3088" s="2">
        <f>IF(AK3088="","",AK3088+VLOOKUP(I3088,'[1]Вид исследования'!B:E,4,0))</f>
        <v>45807</v>
      </c>
      <c r="AM3088" s="2">
        <f>IF(AK3088="","",AK3088+VLOOKUP(I3088,'[1]Вид исследования'!B:F,5,0))</f>
        <v>45807</v>
      </c>
      <c r="AN3088" s="14">
        <v>45806</v>
      </c>
      <c r="AP3088" s="11" t="s">
        <v>189</v>
      </c>
      <c r="AQ3088" t="str">
        <f>IFERROR(IF(L3088="","",VLOOKUP(L3088&amp;I3088,[1]Продукция!A:K,11,0)),"обратитесь к админ справочника")</f>
        <v>согласно рекомендациям производителя теста</v>
      </c>
      <c r="AR3088" s="11" t="s">
        <v>4823</v>
      </c>
      <c r="AS3088" t="str">
        <f>IFERROR(IF(L3088="","",VLOOKUP(L3088&amp;I3088,[1]Продукция!A:J,10,0)),"обратитесь к админ справочника")</f>
        <v>инструкция тест- ситема Биочек СК -110</v>
      </c>
      <c r="AT3088" s="11" t="s">
        <v>4823</v>
      </c>
      <c r="AU3088" s="11" t="s">
        <v>4823</v>
      </c>
      <c r="AV3088" s="11" t="s">
        <v>2676</v>
      </c>
      <c r="AW3088" s="11" t="s">
        <v>4824</v>
      </c>
      <c r="AX3088" s="11" t="s">
        <v>565</v>
      </c>
      <c r="AY3088" s="11" t="s">
        <v>1269</v>
      </c>
      <c r="AZ3088" s="11">
        <v>155</v>
      </c>
      <c r="BA3088" s="11">
        <v>41</v>
      </c>
      <c r="BC3088" s="11" t="s">
        <v>5296</v>
      </c>
    </row>
    <row r="3089" spans="1:55" x14ac:dyDescent="0.25">
      <c r="A3089" t="str">
        <f t="shared" si="54"/>
        <v>С/982MG (BioChek) микоплазма галлисептикум уровень антител</v>
      </c>
      <c r="B3089" t="str">
        <f>IF(E3089="","",INDEX([1]Лаборатории!A:A,MATCH('[1]Производственный контроль'!E3089,[1]Лаборатории!B:B,0)))</f>
        <v xml:space="preserve">КУРИНОЕ ЦАРСТВО АО </v>
      </c>
      <c r="C3089" t="str">
        <f>IF(E3089="","",VLOOKUP(E3089,[1]Лаборатории!B:D,3,0))</f>
        <v>U377_CHL</v>
      </c>
      <c r="D3089" s="12">
        <v>45806</v>
      </c>
      <c r="E3089" s="150" t="s">
        <v>793</v>
      </c>
      <c r="F3089" s="11" t="s">
        <v>544</v>
      </c>
      <c r="G3089" s="11" t="s">
        <v>565</v>
      </c>
      <c r="H3089" s="11" t="s">
        <v>262</v>
      </c>
      <c r="I3089" s="11" t="s">
        <v>3422</v>
      </c>
      <c r="J3089" t="str">
        <f>IF(L3089="","",VLOOKUP(L3089,[1]Продукция!B:D,3,0))</f>
        <v>Биологический_материал</v>
      </c>
      <c r="K3089" t="str">
        <f>IF(L3089="","",VLOOKUP(L3089,[1]Продукция!B:C,2,0))</f>
        <v>Сыворотка крови</v>
      </c>
      <c r="L3089" s="155" t="s">
        <v>302</v>
      </c>
      <c r="M3089">
        <f>IF(L3089="","",VLOOKUP(L3089,[1]Продукция!B:L,11,0))</f>
        <v>0</v>
      </c>
      <c r="N3089" s="150" t="s">
        <v>873</v>
      </c>
      <c r="P3089" s="150" t="s">
        <v>340</v>
      </c>
      <c r="Q3089" s="150" t="s">
        <v>854</v>
      </c>
      <c r="R3089" s="153" t="s">
        <v>5102</v>
      </c>
      <c r="S3089" s="11">
        <v>18</v>
      </c>
      <c r="T3089" s="11" t="s">
        <v>5297</v>
      </c>
      <c r="V3089" s="14">
        <v>45805</v>
      </c>
      <c r="Z3089" s="162" t="s">
        <v>4823</v>
      </c>
      <c r="AA3089" s="15">
        <v>0.39583333333333331</v>
      </c>
      <c r="AB3089" t="str">
        <f>IF(L3089="","",VLOOKUP(L3089&amp;I3089,[1]Продукция!A:I,9,0))</f>
        <v>рекомендация производителя набора</v>
      </c>
      <c r="AC3089" s="14">
        <v>45806</v>
      </c>
      <c r="AD3089" s="11" t="s">
        <v>2673</v>
      </c>
      <c r="AE3089" s="11" t="s">
        <v>4823</v>
      </c>
      <c r="AF3089" t="str">
        <f>IF(AD3089="","",VLOOKUP(AD3089,'[1]Сотрудники и ссылки'!A:B,2,0))</f>
        <v>Серолог</v>
      </c>
      <c r="AG3089">
        <f>IF(AD3089="","",VLOOKUP(AD3089,'[1]Сотрудники и ссылки'!A:C,3,0))</f>
        <v>20001771</v>
      </c>
      <c r="AH3089" s="11" t="s">
        <v>2673</v>
      </c>
      <c r="AI3089" t="str">
        <f>IF(AH3089="","",VLOOKUP(AH3089,'[1]Сотрудники и ссылки'!A:B,2,0))</f>
        <v>Серолог</v>
      </c>
      <c r="AJ3089">
        <f>IF(AH3089="","",VLOOKUP(AH3089,'[1]Сотрудники и ссылки'!A:C,3,0))</f>
        <v>20001771</v>
      </c>
      <c r="AK3089" s="14">
        <v>45806</v>
      </c>
      <c r="AL3089" s="2">
        <f>IF(AK3089="","",AK3089+VLOOKUP(I3089,'[1]Вид исследования'!B:E,4,0))</f>
        <v>45807</v>
      </c>
      <c r="AM3089" s="2">
        <f>IF(AK3089="","",AK3089+VLOOKUP(I3089,'[1]Вид исследования'!B:F,5,0))</f>
        <v>45807</v>
      </c>
      <c r="AN3089" s="14">
        <v>45806</v>
      </c>
      <c r="AP3089" s="11" t="s">
        <v>189</v>
      </c>
      <c r="AQ3089" t="str">
        <f>IFERROR(IF(L3089="","",VLOOKUP(L3089&amp;I3089,[1]Продукция!A:K,11,0)),"обратитесь к админ справочника")</f>
        <v>согласно рекомендациям производителя теста</v>
      </c>
      <c r="AR3089" s="11" t="s">
        <v>4823</v>
      </c>
      <c r="AS3089" t="str">
        <f>IFERROR(IF(L3089="","",VLOOKUP(L3089&amp;I3089,[1]Продукция!A:J,10,0)),"обратитесь к админ справочника")</f>
        <v>инструкция тест- ситема Биочек СК -114</v>
      </c>
      <c r="AT3089" s="11" t="s">
        <v>4823</v>
      </c>
      <c r="AU3089" s="11" t="s">
        <v>4823</v>
      </c>
      <c r="AV3089" s="11" t="s">
        <v>2673</v>
      </c>
      <c r="AW3089" s="11" t="s">
        <v>4824</v>
      </c>
      <c r="AX3089" s="11" t="s">
        <v>565</v>
      </c>
      <c r="AY3089" s="11" t="s">
        <v>1264</v>
      </c>
      <c r="AZ3089" s="11">
        <v>155</v>
      </c>
      <c r="BA3089" s="11">
        <v>41</v>
      </c>
      <c r="BC3089" s="11" t="s">
        <v>5296</v>
      </c>
    </row>
    <row r="3090" spans="1:55" x14ac:dyDescent="0.25">
      <c r="A3090" t="str">
        <f t="shared" si="54"/>
        <v>С/982MG (BioChek) микоплазма галлисептикум уровень антител</v>
      </c>
      <c r="B3090" t="str">
        <f>IF(E3090="","",INDEX([1]Лаборатории!A:A,MATCH('[1]Производственный контроль'!E3090,[1]Лаборатории!B:B,0)))</f>
        <v xml:space="preserve">КУРИНОЕ ЦАРСТВО АО </v>
      </c>
      <c r="C3090" t="str">
        <f>IF(E3090="","",VLOOKUP(E3090,[1]Лаборатории!B:D,3,0))</f>
        <v>U377_CHL</v>
      </c>
      <c r="D3090" s="12">
        <v>45806</v>
      </c>
      <c r="E3090" s="150" t="s">
        <v>793</v>
      </c>
      <c r="F3090" s="11" t="s">
        <v>544</v>
      </c>
      <c r="G3090" s="11" t="s">
        <v>565</v>
      </c>
      <c r="H3090" s="11" t="s">
        <v>262</v>
      </c>
      <c r="I3090" s="11" t="s">
        <v>3422</v>
      </c>
      <c r="J3090" t="str">
        <f>IF(L3090="","",VLOOKUP(L3090,[1]Продукция!B:D,3,0))</f>
        <v>Биологический_материал</v>
      </c>
      <c r="K3090" t="str">
        <f>IF(L3090="","",VLOOKUP(L3090,[1]Продукция!B:C,2,0))</f>
        <v>Сыворотка крови</v>
      </c>
      <c r="L3090" s="155" t="s">
        <v>302</v>
      </c>
      <c r="M3090">
        <f>IF(L3090="","",VLOOKUP(L3090,[1]Продукция!B:L,11,0))</f>
        <v>0</v>
      </c>
      <c r="N3090" s="150" t="s">
        <v>873</v>
      </c>
      <c r="P3090" s="150" t="s">
        <v>340</v>
      </c>
      <c r="Q3090" s="150" t="s">
        <v>854</v>
      </c>
      <c r="R3090" s="153" t="s">
        <v>5299</v>
      </c>
      <c r="S3090" s="11">
        <v>18</v>
      </c>
      <c r="T3090" s="11" t="s">
        <v>5297</v>
      </c>
      <c r="V3090" s="14">
        <v>45805</v>
      </c>
      <c r="Z3090" s="162" t="s">
        <v>4823</v>
      </c>
      <c r="AA3090" s="15">
        <v>0.39583333333333331</v>
      </c>
      <c r="AB3090" t="str">
        <f>IF(L3090="","",VLOOKUP(L3090&amp;I3090,[1]Продукция!A:I,9,0))</f>
        <v>рекомендация производителя набора</v>
      </c>
      <c r="AC3090" s="14">
        <v>45806</v>
      </c>
      <c r="AD3090" s="11" t="s">
        <v>2673</v>
      </c>
      <c r="AE3090" s="11" t="s">
        <v>4823</v>
      </c>
      <c r="AF3090" t="str">
        <f>IF(AD3090="","",VLOOKUP(AD3090,'[1]Сотрудники и ссылки'!A:B,2,0))</f>
        <v>Серолог</v>
      </c>
      <c r="AG3090">
        <f>IF(AD3090="","",VLOOKUP(AD3090,'[1]Сотрудники и ссылки'!A:C,3,0))</f>
        <v>20001771</v>
      </c>
      <c r="AH3090" s="11" t="s">
        <v>2673</v>
      </c>
      <c r="AI3090" t="str">
        <f>IF(AH3090="","",VLOOKUP(AH3090,'[1]Сотрудники и ссылки'!A:B,2,0))</f>
        <v>Серолог</v>
      </c>
      <c r="AJ3090">
        <f>IF(AH3090="","",VLOOKUP(AH3090,'[1]Сотрудники и ссылки'!A:C,3,0))</f>
        <v>20001771</v>
      </c>
      <c r="AK3090" s="14">
        <v>45806</v>
      </c>
      <c r="AL3090" s="2">
        <f>IF(AK3090="","",AK3090+VLOOKUP(I3090,'[1]Вид исследования'!B:E,4,0))</f>
        <v>45807</v>
      </c>
      <c r="AM3090" s="2">
        <f>IF(AK3090="","",AK3090+VLOOKUP(I3090,'[1]Вид исследования'!B:F,5,0))</f>
        <v>45807</v>
      </c>
      <c r="AN3090" s="14">
        <v>45806</v>
      </c>
      <c r="AP3090" s="11" t="s">
        <v>189</v>
      </c>
      <c r="AQ3090" t="str">
        <f>IFERROR(IF(L3090="","",VLOOKUP(L3090&amp;I3090,[1]Продукция!A:K,11,0)),"обратитесь к админ справочника")</f>
        <v>согласно рекомендациям производителя теста</v>
      </c>
      <c r="AR3090" s="11" t="s">
        <v>4823</v>
      </c>
      <c r="AS3090" t="str">
        <f>IFERROR(IF(L3090="","",VLOOKUP(L3090&amp;I3090,[1]Продукция!A:J,10,0)),"обратитесь к админ справочника")</f>
        <v>инструкция тест- ситема Биочек СК -114</v>
      </c>
      <c r="AT3090" s="11" t="s">
        <v>4823</v>
      </c>
      <c r="AU3090" s="11" t="s">
        <v>4823</v>
      </c>
      <c r="AV3090" s="11" t="s">
        <v>2673</v>
      </c>
      <c r="AW3090" s="11" t="s">
        <v>4824</v>
      </c>
      <c r="AX3090" s="11" t="s">
        <v>565</v>
      </c>
      <c r="AY3090" s="11" t="s">
        <v>1269</v>
      </c>
      <c r="AZ3090" s="11">
        <v>155</v>
      </c>
      <c r="BA3090" s="11">
        <v>41</v>
      </c>
      <c r="BC3090" s="11" t="s">
        <v>5296</v>
      </c>
    </row>
    <row r="3091" spans="1:55" x14ac:dyDescent="0.25">
      <c r="A3091" t="str">
        <f t="shared" si="54"/>
        <v>С/982MS (BioChek) микоплазма синовия уровень антител</v>
      </c>
      <c r="B3091" t="str">
        <f>IF(E3091="","",INDEX([1]Лаборатории!A:A,MATCH('[1]Производственный контроль'!E3091,[1]Лаборатории!B:B,0)))</f>
        <v xml:space="preserve">КУРИНОЕ ЦАРСТВО АО </v>
      </c>
      <c r="C3091" t="str">
        <f>IF(E3091="","",VLOOKUP(E3091,[1]Лаборатории!B:D,3,0))</f>
        <v>U377_CHL</v>
      </c>
      <c r="D3091" s="12">
        <v>45806</v>
      </c>
      <c r="E3091" s="150" t="s">
        <v>793</v>
      </c>
      <c r="F3091" s="11" t="s">
        <v>544</v>
      </c>
      <c r="G3091" s="11" t="s">
        <v>565</v>
      </c>
      <c r="H3091" s="11" t="s">
        <v>262</v>
      </c>
      <c r="I3091" s="11" t="s">
        <v>3423</v>
      </c>
      <c r="J3091" t="str">
        <f>IF(L3091="","",VLOOKUP(L3091,[1]Продукция!B:D,3,0))</f>
        <v>Биологический_материал</v>
      </c>
      <c r="K3091" t="str">
        <f>IF(L3091="","",VLOOKUP(L3091,[1]Продукция!B:C,2,0))</f>
        <v>Сыворотка крови</v>
      </c>
      <c r="L3091" s="155" t="s">
        <v>302</v>
      </c>
      <c r="M3091">
        <f>IF(L3091="","",VLOOKUP(L3091,[1]Продукция!B:L,11,0))</f>
        <v>0</v>
      </c>
      <c r="N3091" s="150" t="s">
        <v>873</v>
      </c>
      <c r="P3091" s="150" t="s">
        <v>340</v>
      </c>
      <c r="Q3091" s="150" t="s">
        <v>854</v>
      </c>
      <c r="R3091" s="153" t="s">
        <v>5102</v>
      </c>
      <c r="S3091" s="11">
        <v>18</v>
      </c>
      <c r="T3091" s="11" t="s">
        <v>5297</v>
      </c>
      <c r="V3091" s="14">
        <v>45805</v>
      </c>
      <c r="Z3091" s="162" t="s">
        <v>4823</v>
      </c>
      <c r="AA3091" s="15">
        <v>0.39583333333333331</v>
      </c>
      <c r="AB3091" t="str">
        <f>IF(L3091="","",VLOOKUP(L3091&amp;I3091,[1]Продукция!A:I,9,0))</f>
        <v>рекомендация производителя набора</v>
      </c>
      <c r="AC3091" s="14">
        <v>45806</v>
      </c>
      <c r="AD3091" s="11" t="s">
        <v>2673</v>
      </c>
      <c r="AE3091" s="11" t="s">
        <v>4823</v>
      </c>
      <c r="AF3091" t="str">
        <f>IF(AD3091="","",VLOOKUP(AD3091,'[1]Сотрудники и ссылки'!A:B,2,0))</f>
        <v>Серолог</v>
      </c>
      <c r="AG3091">
        <f>IF(AD3091="","",VLOOKUP(AD3091,'[1]Сотрудники и ссылки'!A:C,3,0))</f>
        <v>20001771</v>
      </c>
      <c r="AH3091" s="11" t="s">
        <v>2673</v>
      </c>
      <c r="AI3091" t="str">
        <f>IF(AH3091="","",VLOOKUP(AH3091,'[1]Сотрудники и ссылки'!A:B,2,0))</f>
        <v>Серолог</v>
      </c>
      <c r="AJ3091">
        <f>IF(AH3091="","",VLOOKUP(AH3091,'[1]Сотрудники и ссылки'!A:C,3,0))</f>
        <v>20001771</v>
      </c>
      <c r="AK3091" s="14">
        <v>45806</v>
      </c>
      <c r="AL3091" s="2">
        <f>IF(AK3091="","",AK3091+VLOOKUP(I3091,'[1]Вид исследования'!B:E,4,0))</f>
        <v>45807</v>
      </c>
      <c r="AM3091" s="2">
        <f>IF(AK3091="","",AK3091+VLOOKUP(I3091,'[1]Вид исследования'!B:F,5,0))</f>
        <v>45807</v>
      </c>
      <c r="AN3091" s="14">
        <v>45806</v>
      </c>
      <c r="AP3091" s="11" t="s">
        <v>189</v>
      </c>
      <c r="AQ3091" t="str">
        <f>IFERROR(IF(L3091="","",VLOOKUP(L3091&amp;I3091,[1]Продукция!A:K,11,0)),"обратитесь к админ справочника")</f>
        <v>согласно рекомендациям производителя теста</v>
      </c>
      <c r="AR3091" s="11" t="s">
        <v>4823</v>
      </c>
      <c r="AS3091" t="str">
        <f>IFERROR(IF(L3091="","",VLOOKUP(L3091&amp;I3091,[1]Продукция!A:J,10,0)),"обратитесь к админ справочника")</f>
        <v>инструкция тест- ситема Биочек СК -115</v>
      </c>
      <c r="AT3091" s="11" t="s">
        <v>4823</v>
      </c>
      <c r="AU3091" s="11" t="s">
        <v>4823</v>
      </c>
      <c r="AV3091" s="11" t="s">
        <v>2673</v>
      </c>
      <c r="AW3091" s="11" t="s">
        <v>4824</v>
      </c>
      <c r="AX3091" s="11" t="s">
        <v>565</v>
      </c>
      <c r="AY3091" s="11" t="s">
        <v>1264</v>
      </c>
      <c r="AZ3091" s="11">
        <v>155</v>
      </c>
      <c r="BA3091" s="11">
        <v>41</v>
      </c>
      <c r="BC3091" s="11" t="s">
        <v>5296</v>
      </c>
    </row>
    <row r="3092" spans="1:55" x14ac:dyDescent="0.25">
      <c r="A3092" t="str">
        <f t="shared" si="54"/>
        <v>С/982MS (BioChek) микоплазма синовия уровень антител</v>
      </c>
      <c r="B3092" t="str">
        <f>IF(E3092="","",INDEX([1]Лаборатории!A:A,MATCH('[1]Производственный контроль'!E3092,[1]Лаборатории!B:B,0)))</f>
        <v xml:space="preserve">КУРИНОЕ ЦАРСТВО АО </v>
      </c>
      <c r="C3092" t="str">
        <f>IF(E3092="","",VLOOKUP(E3092,[1]Лаборатории!B:D,3,0))</f>
        <v>U377_CHL</v>
      </c>
      <c r="D3092" s="12">
        <v>45806</v>
      </c>
      <c r="E3092" s="150" t="s">
        <v>793</v>
      </c>
      <c r="F3092" s="11" t="s">
        <v>544</v>
      </c>
      <c r="G3092" s="11" t="s">
        <v>565</v>
      </c>
      <c r="H3092" s="11" t="s">
        <v>262</v>
      </c>
      <c r="I3092" s="11" t="s">
        <v>3423</v>
      </c>
      <c r="J3092" t="str">
        <f>IF(L3092="","",VLOOKUP(L3092,[1]Продукция!B:D,3,0))</f>
        <v>Биологический_материал</v>
      </c>
      <c r="K3092" t="str">
        <f>IF(L3092="","",VLOOKUP(L3092,[1]Продукция!B:C,2,0))</f>
        <v>Сыворотка крови</v>
      </c>
      <c r="L3092" s="155" t="s">
        <v>302</v>
      </c>
      <c r="M3092">
        <f>IF(L3092="","",VLOOKUP(L3092,[1]Продукция!B:L,11,0))</f>
        <v>0</v>
      </c>
      <c r="N3092" s="150" t="s">
        <v>873</v>
      </c>
      <c r="P3092" s="150" t="s">
        <v>340</v>
      </c>
      <c r="Q3092" s="150" t="s">
        <v>854</v>
      </c>
      <c r="R3092" s="153" t="s">
        <v>5299</v>
      </c>
      <c r="S3092" s="11">
        <v>18</v>
      </c>
      <c r="T3092" s="11" t="s">
        <v>5297</v>
      </c>
      <c r="V3092" s="14">
        <v>45805</v>
      </c>
      <c r="Z3092" s="162" t="s">
        <v>4823</v>
      </c>
      <c r="AA3092" s="15">
        <v>0.39583333333333331</v>
      </c>
      <c r="AB3092" t="str">
        <f>IF(L3092="","",VLOOKUP(L3092&amp;I3092,[1]Продукция!A:I,9,0))</f>
        <v>рекомендация производителя набора</v>
      </c>
      <c r="AC3092" s="14">
        <v>45806</v>
      </c>
      <c r="AD3092" s="11" t="s">
        <v>2673</v>
      </c>
      <c r="AE3092" s="11" t="s">
        <v>4823</v>
      </c>
      <c r="AF3092" t="str">
        <f>IF(AD3092="","",VLOOKUP(AD3092,'[1]Сотрудники и ссылки'!A:B,2,0))</f>
        <v>Серолог</v>
      </c>
      <c r="AG3092">
        <f>IF(AD3092="","",VLOOKUP(AD3092,'[1]Сотрудники и ссылки'!A:C,3,0))</f>
        <v>20001771</v>
      </c>
      <c r="AH3092" s="11" t="s">
        <v>2673</v>
      </c>
      <c r="AI3092" t="str">
        <f>IF(AH3092="","",VLOOKUP(AH3092,'[1]Сотрудники и ссылки'!A:B,2,0))</f>
        <v>Серолог</v>
      </c>
      <c r="AJ3092">
        <f>IF(AH3092="","",VLOOKUP(AH3092,'[1]Сотрудники и ссылки'!A:C,3,0))</f>
        <v>20001771</v>
      </c>
      <c r="AK3092" s="14">
        <v>45806</v>
      </c>
      <c r="AL3092" s="2">
        <f>IF(AK3092="","",AK3092+VLOOKUP(I3092,'[1]Вид исследования'!B:E,4,0))</f>
        <v>45807</v>
      </c>
      <c r="AM3092" s="2">
        <f>IF(AK3092="","",AK3092+VLOOKUP(I3092,'[1]Вид исследования'!B:F,5,0))</f>
        <v>45807</v>
      </c>
      <c r="AN3092" s="14">
        <v>45806</v>
      </c>
      <c r="AP3092" s="11" t="s">
        <v>189</v>
      </c>
      <c r="AQ3092" t="str">
        <f>IFERROR(IF(L3092="","",VLOOKUP(L3092&amp;I3092,[1]Продукция!A:K,11,0)),"обратитесь к админ справочника")</f>
        <v>согласно рекомендациям производителя теста</v>
      </c>
      <c r="AR3092" s="11" t="s">
        <v>4823</v>
      </c>
      <c r="AS3092" t="str">
        <f>IFERROR(IF(L3092="","",VLOOKUP(L3092&amp;I3092,[1]Продукция!A:J,10,0)),"обратитесь к админ справочника")</f>
        <v>инструкция тест- ситема Биочек СК -115</v>
      </c>
      <c r="AT3092" s="11" t="s">
        <v>4823</v>
      </c>
      <c r="AU3092" s="11" t="s">
        <v>4823</v>
      </c>
      <c r="AV3092" s="11" t="s">
        <v>2673</v>
      </c>
      <c r="AW3092" s="11" t="s">
        <v>4824</v>
      </c>
      <c r="AX3092" s="11" t="s">
        <v>565</v>
      </c>
      <c r="AY3092" s="11" t="s">
        <v>1269</v>
      </c>
      <c r="AZ3092" s="11">
        <v>155</v>
      </c>
      <c r="BA3092" s="11">
        <v>41</v>
      </c>
      <c r="BC3092" s="11" t="s">
        <v>5296</v>
      </c>
    </row>
    <row r="3093" spans="1:55" x14ac:dyDescent="0.25">
      <c r="A3093" t="str">
        <f t="shared" si="54"/>
        <v xml:space="preserve">С/982CAV (BioChek) анемия уровень антител </v>
      </c>
      <c r="B3093" t="str">
        <f>IF(E3093="","",INDEX([1]Лаборатории!A:A,MATCH('[1]Производственный контроль'!E3093,[1]Лаборатории!B:B,0)))</f>
        <v xml:space="preserve">КУРИНОЕ ЦАРСТВО АО </v>
      </c>
      <c r="C3093" t="str">
        <f>IF(E3093="","",VLOOKUP(E3093,[1]Лаборатории!B:D,3,0))</f>
        <v>U377_CHL</v>
      </c>
      <c r="D3093" s="12">
        <v>45806</v>
      </c>
      <c r="E3093" s="150" t="s">
        <v>793</v>
      </c>
      <c r="F3093" s="11" t="s">
        <v>544</v>
      </c>
      <c r="G3093" s="11" t="s">
        <v>565</v>
      </c>
      <c r="H3093" s="11" t="s">
        <v>262</v>
      </c>
      <c r="I3093" s="11" t="s">
        <v>3412</v>
      </c>
      <c r="J3093" t="str">
        <f>IF(L3093="","",VLOOKUP(L3093,[1]Продукция!B:D,3,0))</f>
        <v>Биологический_материал</v>
      </c>
      <c r="K3093" t="str">
        <f>IF(L3093="","",VLOOKUP(L3093,[1]Продукция!B:C,2,0))</f>
        <v>Сыворотка крови</v>
      </c>
      <c r="L3093" s="155" t="s">
        <v>302</v>
      </c>
      <c r="M3093">
        <f>IF(L3093="","",VLOOKUP(L3093,[1]Продукция!B:L,11,0))</f>
        <v>0</v>
      </c>
      <c r="N3093" s="150" t="s">
        <v>873</v>
      </c>
      <c r="P3093" s="150" t="s">
        <v>340</v>
      </c>
      <c r="Q3093" s="150" t="s">
        <v>854</v>
      </c>
      <c r="R3093" s="153" t="s">
        <v>5102</v>
      </c>
      <c r="S3093" s="11">
        <v>18</v>
      </c>
      <c r="T3093" s="11" t="s">
        <v>5297</v>
      </c>
      <c r="V3093" s="14">
        <v>45805</v>
      </c>
      <c r="Z3093" s="162" t="s">
        <v>4823</v>
      </c>
      <c r="AA3093" s="15">
        <v>0.39583333333333331</v>
      </c>
      <c r="AB3093" t="str">
        <f>IF(L3093="","",VLOOKUP(L3093&amp;I3093,[1]Продукция!A:I,9,0))</f>
        <v>рекомендация производителя набора</v>
      </c>
      <c r="AC3093" s="14">
        <v>45806</v>
      </c>
      <c r="AD3093" s="11" t="s">
        <v>2673</v>
      </c>
      <c r="AE3093" s="11" t="s">
        <v>4823</v>
      </c>
      <c r="AF3093" t="str">
        <f>IF(AD3093="","",VLOOKUP(AD3093,'[1]Сотрудники и ссылки'!A:B,2,0))</f>
        <v>Серолог</v>
      </c>
      <c r="AG3093">
        <f>IF(AD3093="","",VLOOKUP(AD3093,'[1]Сотрудники и ссылки'!A:C,3,0))</f>
        <v>20001771</v>
      </c>
      <c r="AH3093" s="11" t="s">
        <v>2673</v>
      </c>
      <c r="AI3093" t="str">
        <f>IF(AH3093="","",VLOOKUP(AH3093,'[1]Сотрудники и ссылки'!A:B,2,0))</f>
        <v>Серолог</v>
      </c>
      <c r="AJ3093">
        <f>IF(AH3093="","",VLOOKUP(AH3093,'[1]Сотрудники и ссылки'!A:C,3,0))</f>
        <v>20001771</v>
      </c>
      <c r="AK3093" s="14">
        <v>45806</v>
      </c>
      <c r="AL3093" s="2">
        <f>IF(AK3093="","",AK3093+VLOOKUP(I3093,'[1]Вид исследования'!B:E,4,0))</f>
        <v>45807</v>
      </c>
      <c r="AM3093" s="2">
        <f>IF(AK3093="","",AK3093+VLOOKUP(I3093,'[1]Вид исследования'!B:F,5,0))</f>
        <v>45807</v>
      </c>
      <c r="AN3093" s="14">
        <v>45806</v>
      </c>
      <c r="AP3093" s="11" t="s">
        <v>189</v>
      </c>
      <c r="AQ3093" t="str">
        <f>IFERROR(IF(L3093="","",VLOOKUP(L3093&amp;I3093,[1]Продукция!A:K,11,0)),"обратитесь к админ справочника")</f>
        <v>согласно рекомендациям производителя теста</v>
      </c>
      <c r="AR3093" s="11" t="s">
        <v>4823</v>
      </c>
      <c r="AS3093" t="str">
        <f>IFERROR(IF(L3093="","",VLOOKUP(L3093&amp;I3093,[1]Продукция!A:J,10,0)),"обратитесь к админ справочника")</f>
        <v>инструкция тест- ситема Биочек СК -126</v>
      </c>
      <c r="AT3093" s="11" t="s">
        <v>4823</v>
      </c>
      <c r="AU3093" s="11" t="s">
        <v>4823</v>
      </c>
      <c r="AV3093" s="11" t="s">
        <v>2673</v>
      </c>
      <c r="AW3093" s="11" t="s">
        <v>4824</v>
      </c>
      <c r="AX3093" s="11" t="s">
        <v>565</v>
      </c>
      <c r="AY3093" s="11" t="s">
        <v>1264</v>
      </c>
      <c r="AZ3093" s="11">
        <v>155</v>
      </c>
      <c r="BA3093" s="11">
        <v>41</v>
      </c>
      <c r="BC3093" s="11" t="s">
        <v>5296</v>
      </c>
    </row>
    <row r="3094" spans="1:55" x14ac:dyDescent="0.25">
      <c r="A3094" t="str">
        <f t="shared" si="54"/>
        <v xml:space="preserve">С/982CAV (BioChek) анемия уровень антител </v>
      </c>
      <c r="B3094" t="str">
        <f>IF(E3094="","",INDEX([1]Лаборатории!A:A,MATCH('[1]Производственный контроль'!E3094,[1]Лаборатории!B:B,0)))</f>
        <v xml:space="preserve">КУРИНОЕ ЦАРСТВО АО </v>
      </c>
      <c r="C3094" t="str">
        <f>IF(E3094="","",VLOOKUP(E3094,[1]Лаборатории!B:D,3,0))</f>
        <v>U377_CHL</v>
      </c>
      <c r="D3094" s="12">
        <v>45806</v>
      </c>
      <c r="E3094" s="150" t="s">
        <v>793</v>
      </c>
      <c r="F3094" s="11" t="s">
        <v>544</v>
      </c>
      <c r="G3094" s="11" t="s">
        <v>565</v>
      </c>
      <c r="H3094" s="11" t="s">
        <v>262</v>
      </c>
      <c r="I3094" s="11" t="s">
        <v>3412</v>
      </c>
      <c r="J3094" t="str">
        <f>IF(L3094="","",VLOOKUP(L3094,[1]Продукция!B:D,3,0))</f>
        <v>Биологический_материал</v>
      </c>
      <c r="K3094" t="str">
        <f>IF(L3094="","",VLOOKUP(L3094,[1]Продукция!B:C,2,0))</f>
        <v>Сыворотка крови</v>
      </c>
      <c r="L3094" s="155" t="s">
        <v>302</v>
      </c>
      <c r="M3094">
        <f>IF(L3094="","",VLOOKUP(L3094,[1]Продукция!B:L,11,0))</f>
        <v>0</v>
      </c>
      <c r="N3094" s="150" t="s">
        <v>873</v>
      </c>
      <c r="P3094" s="150" t="s">
        <v>340</v>
      </c>
      <c r="Q3094" s="150" t="s">
        <v>854</v>
      </c>
      <c r="R3094" s="153" t="s">
        <v>5299</v>
      </c>
      <c r="S3094" s="11">
        <v>18</v>
      </c>
      <c r="T3094" s="11" t="s">
        <v>5297</v>
      </c>
      <c r="V3094" s="14">
        <v>45805</v>
      </c>
      <c r="Z3094" s="162" t="s">
        <v>4823</v>
      </c>
      <c r="AA3094" s="15">
        <v>0.39583333333333331</v>
      </c>
      <c r="AB3094" t="str">
        <f>IF(L3094="","",VLOOKUP(L3094&amp;I3094,[1]Продукция!A:I,9,0))</f>
        <v>рекомендация производителя набора</v>
      </c>
      <c r="AC3094" s="14">
        <v>45806</v>
      </c>
      <c r="AD3094" s="11" t="s">
        <v>2673</v>
      </c>
      <c r="AE3094" s="11" t="s">
        <v>4823</v>
      </c>
      <c r="AF3094" t="str">
        <f>IF(AD3094="","",VLOOKUP(AD3094,'[1]Сотрудники и ссылки'!A:B,2,0))</f>
        <v>Серолог</v>
      </c>
      <c r="AG3094">
        <f>IF(AD3094="","",VLOOKUP(AD3094,'[1]Сотрудники и ссылки'!A:C,3,0))</f>
        <v>20001771</v>
      </c>
      <c r="AH3094" s="11" t="s">
        <v>2673</v>
      </c>
      <c r="AI3094" t="str">
        <f>IF(AH3094="","",VLOOKUP(AH3094,'[1]Сотрудники и ссылки'!A:B,2,0))</f>
        <v>Серолог</v>
      </c>
      <c r="AJ3094">
        <f>IF(AH3094="","",VLOOKUP(AH3094,'[1]Сотрудники и ссылки'!A:C,3,0))</f>
        <v>20001771</v>
      </c>
      <c r="AK3094" s="14">
        <v>45806</v>
      </c>
      <c r="AL3094" s="2">
        <f>IF(AK3094="","",AK3094+VLOOKUP(I3094,'[1]Вид исследования'!B:E,4,0))</f>
        <v>45807</v>
      </c>
      <c r="AM3094" s="2">
        <f>IF(AK3094="","",AK3094+VLOOKUP(I3094,'[1]Вид исследования'!B:F,5,0))</f>
        <v>45807</v>
      </c>
      <c r="AN3094" s="14">
        <v>45806</v>
      </c>
      <c r="AP3094" s="11" t="s">
        <v>189</v>
      </c>
      <c r="AQ3094" t="str">
        <f>IFERROR(IF(L3094="","",VLOOKUP(L3094&amp;I3094,[1]Продукция!A:K,11,0)),"обратитесь к админ справочника")</f>
        <v>согласно рекомендациям производителя теста</v>
      </c>
      <c r="AR3094" s="11" t="s">
        <v>4823</v>
      </c>
      <c r="AS3094" t="str">
        <f>IFERROR(IF(L3094="","",VLOOKUP(L3094&amp;I3094,[1]Продукция!A:J,10,0)),"обратитесь к админ справочника")</f>
        <v>инструкция тест- ситема Биочек СК -126</v>
      </c>
      <c r="AT3094" s="11" t="s">
        <v>4823</v>
      </c>
      <c r="AU3094" s="11" t="s">
        <v>4823</v>
      </c>
      <c r="AV3094" s="11" t="s">
        <v>2673</v>
      </c>
      <c r="AW3094" s="11" t="s">
        <v>4824</v>
      </c>
      <c r="AX3094" s="11" t="s">
        <v>565</v>
      </c>
      <c r="AY3094" s="11" t="s">
        <v>1269</v>
      </c>
      <c r="AZ3094" s="11">
        <v>155</v>
      </c>
      <c r="BA3094" s="11">
        <v>41</v>
      </c>
      <c r="BC3094" s="11" t="s">
        <v>5296</v>
      </c>
    </row>
    <row r="3095" spans="1:55" x14ac:dyDescent="0.25">
      <c r="A3095" t="str">
        <f t="shared" si="54"/>
        <v>С/982ORT (BioChek) орнитобактерии уровень антител</v>
      </c>
      <c r="B3095" t="str">
        <f>IF(E3095="","",INDEX([1]Лаборатории!A:A,MATCH('[1]Производственный контроль'!E3095,[1]Лаборатории!B:B,0)))</f>
        <v xml:space="preserve">КУРИНОЕ ЦАРСТВО АО </v>
      </c>
      <c r="C3095" t="str">
        <f>IF(E3095="","",VLOOKUP(E3095,[1]Лаборатории!B:D,3,0))</f>
        <v>U377_CHL</v>
      </c>
      <c r="D3095" s="12">
        <v>45806</v>
      </c>
      <c r="E3095" s="150" t="s">
        <v>793</v>
      </c>
      <c r="F3095" s="11" t="s">
        <v>544</v>
      </c>
      <c r="G3095" s="11" t="s">
        <v>565</v>
      </c>
      <c r="H3095" s="11" t="s">
        <v>262</v>
      </c>
      <c r="I3095" s="11" t="s">
        <v>3425</v>
      </c>
      <c r="J3095" t="str">
        <f>IF(L3095="","",VLOOKUP(L3095,[1]Продукция!B:D,3,0))</f>
        <v>Биологический_материал</v>
      </c>
      <c r="K3095" t="str">
        <f>IF(L3095="","",VLOOKUP(L3095,[1]Продукция!B:C,2,0))</f>
        <v>Сыворотка крови</v>
      </c>
      <c r="L3095" s="155" t="s">
        <v>302</v>
      </c>
      <c r="M3095">
        <f>IF(L3095="","",VLOOKUP(L3095,[1]Продукция!B:L,11,0))</f>
        <v>0</v>
      </c>
      <c r="N3095" s="150" t="s">
        <v>873</v>
      </c>
      <c r="P3095" s="150" t="s">
        <v>340</v>
      </c>
      <c r="Q3095" s="150" t="s">
        <v>854</v>
      </c>
      <c r="R3095" s="153" t="s">
        <v>5102</v>
      </c>
      <c r="S3095" s="11">
        <v>18</v>
      </c>
      <c r="T3095" s="11" t="s">
        <v>5297</v>
      </c>
      <c r="V3095" s="14">
        <v>45805</v>
      </c>
      <c r="Z3095" s="162" t="s">
        <v>4823</v>
      </c>
      <c r="AA3095" s="15">
        <v>0.39583333333333331</v>
      </c>
      <c r="AB3095" t="str">
        <f>IF(L3095="","",VLOOKUP(L3095&amp;I3095,[1]Продукция!A:I,9,0))</f>
        <v>рекомендация производителя набора</v>
      </c>
      <c r="AC3095" s="14">
        <v>45806</v>
      </c>
      <c r="AD3095" s="11" t="s">
        <v>2676</v>
      </c>
      <c r="AE3095" s="11" t="s">
        <v>4823</v>
      </c>
      <c r="AF3095" t="str">
        <f>IF(AD3095="","",VLOOKUP(AD3095,'[1]Сотрудники и ссылки'!A:B,2,0))</f>
        <v>Серолог</v>
      </c>
      <c r="AG3095">
        <f>IF(AD3095="","",VLOOKUP(AD3095,'[1]Сотрудники и ссылки'!A:C,3,0))</f>
        <v>20007746</v>
      </c>
      <c r="AH3095" s="11" t="s">
        <v>2676</v>
      </c>
      <c r="AI3095" t="str">
        <f>IF(AH3095="","",VLOOKUP(AH3095,'[1]Сотрудники и ссылки'!A:B,2,0))</f>
        <v>Серолог</v>
      </c>
      <c r="AJ3095">
        <f>IF(AH3095="","",VLOOKUP(AH3095,'[1]Сотрудники и ссылки'!A:C,3,0))</f>
        <v>20007746</v>
      </c>
      <c r="AK3095" s="14">
        <v>45806</v>
      </c>
      <c r="AL3095" s="2">
        <f>IF(AK3095="","",AK3095+VLOOKUP(I3095,'[1]Вид исследования'!B:E,4,0))</f>
        <v>45807</v>
      </c>
      <c r="AM3095" s="2">
        <f>IF(AK3095="","",AK3095+VLOOKUP(I3095,'[1]Вид исследования'!B:F,5,0))</f>
        <v>45807</v>
      </c>
      <c r="AN3095" s="14">
        <v>45806</v>
      </c>
      <c r="AP3095" s="11" t="s">
        <v>189</v>
      </c>
      <c r="AQ3095" t="str">
        <f>IFERROR(IF(L3095="","",VLOOKUP(L3095&amp;I3095,[1]Продукция!A:K,11,0)),"обратитесь к админ справочника")</f>
        <v>согласно рекомендациям производителя теста</v>
      </c>
      <c r="AR3095" s="11" t="s">
        <v>4823</v>
      </c>
      <c r="AS3095" t="str">
        <f>IFERROR(IF(L3095="","",VLOOKUP(L3095&amp;I3095,[1]Продукция!A:J,10,0)),"обратитесь к админ справочника")</f>
        <v>инструкция тест- ситема Биочек СК-108</v>
      </c>
      <c r="AT3095" s="11" t="s">
        <v>4823</v>
      </c>
      <c r="AU3095" s="11" t="s">
        <v>4823</v>
      </c>
      <c r="AV3095" s="11" t="s">
        <v>2676</v>
      </c>
      <c r="AW3095" s="11" t="s">
        <v>4824</v>
      </c>
      <c r="AX3095" s="11" t="s">
        <v>565</v>
      </c>
      <c r="AY3095" s="11" t="s">
        <v>1264</v>
      </c>
      <c r="AZ3095" s="11">
        <v>155</v>
      </c>
      <c r="BA3095" s="11">
        <v>41</v>
      </c>
      <c r="BC3095" s="11" t="s">
        <v>5296</v>
      </c>
    </row>
    <row r="3096" spans="1:55" x14ac:dyDescent="0.25">
      <c r="A3096" t="str">
        <f t="shared" si="54"/>
        <v>С/982ORT (BioChek) орнитобактерии уровень антител</v>
      </c>
      <c r="B3096" t="str">
        <f>IF(E3096="","",INDEX([1]Лаборатории!A:A,MATCH('[1]Производственный контроль'!E3096,[1]Лаборатории!B:B,0)))</f>
        <v xml:space="preserve">КУРИНОЕ ЦАРСТВО АО </v>
      </c>
      <c r="C3096" t="str">
        <f>IF(E3096="","",VLOOKUP(E3096,[1]Лаборатории!B:D,3,0))</f>
        <v>U377_CHL</v>
      </c>
      <c r="D3096" s="12">
        <v>45806</v>
      </c>
      <c r="E3096" s="150" t="s">
        <v>793</v>
      </c>
      <c r="F3096" s="11" t="s">
        <v>544</v>
      </c>
      <c r="G3096" s="11" t="s">
        <v>565</v>
      </c>
      <c r="H3096" s="11" t="s">
        <v>262</v>
      </c>
      <c r="I3096" s="11" t="s">
        <v>3425</v>
      </c>
      <c r="J3096" t="str">
        <f>IF(L3096="","",VLOOKUP(L3096,[1]Продукция!B:D,3,0))</f>
        <v>Биологический_материал</v>
      </c>
      <c r="K3096" t="str">
        <f>IF(L3096="","",VLOOKUP(L3096,[1]Продукция!B:C,2,0))</f>
        <v>Сыворотка крови</v>
      </c>
      <c r="L3096" s="155" t="s">
        <v>302</v>
      </c>
      <c r="M3096">
        <f>IF(L3096="","",VLOOKUP(L3096,[1]Продукция!B:L,11,0))</f>
        <v>0</v>
      </c>
      <c r="N3096" s="150" t="s">
        <v>873</v>
      </c>
      <c r="P3096" s="150" t="s">
        <v>340</v>
      </c>
      <c r="Q3096" s="150" t="s">
        <v>854</v>
      </c>
      <c r="R3096" s="153" t="s">
        <v>5299</v>
      </c>
      <c r="S3096" s="11">
        <v>18</v>
      </c>
      <c r="T3096" s="11" t="s">
        <v>5297</v>
      </c>
      <c r="V3096" s="14">
        <v>45805</v>
      </c>
      <c r="Z3096" s="162" t="s">
        <v>4823</v>
      </c>
      <c r="AA3096" s="15">
        <v>0.39583333333333331</v>
      </c>
      <c r="AB3096" t="str">
        <f>IF(L3096="","",VLOOKUP(L3096&amp;I3096,[1]Продукция!A:I,9,0))</f>
        <v>рекомендация производителя набора</v>
      </c>
      <c r="AC3096" s="14">
        <v>45806</v>
      </c>
      <c r="AD3096" s="11" t="s">
        <v>2676</v>
      </c>
      <c r="AE3096" s="11" t="s">
        <v>4823</v>
      </c>
      <c r="AF3096" t="str">
        <f>IF(AD3096="","",VLOOKUP(AD3096,'[1]Сотрудники и ссылки'!A:B,2,0))</f>
        <v>Серолог</v>
      </c>
      <c r="AG3096">
        <f>IF(AD3096="","",VLOOKUP(AD3096,'[1]Сотрудники и ссылки'!A:C,3,0))</f>
        <v>20007746</v>
      </c>
      <c r="AH3096" s="11" t="s">
        <v>2676</v>
      </c>
      <c r="AI3096" t="str">
        <f>IF(AH3096="","",VLOOKUP(AH3096,'[1]Сотрудники и ссылки'!A:B,2,0))</f>
        <v>Серолог</v>
      </c>
      <c r="AJ3096">
        <f>IF(AH3096="","",VLOOKUP(AH3096,'[1]Сотрудники и ссылки'!A:C,3,0))</f>
        <v>20007746</v>
      </c>
      <c r="AK3096" s="14">
        <v>45806</v>
      </c>
      <c r="AL3096" s="2">
        <f>IF(AK3096="","",AK3096+VLOOKUP(I3096,'[1]Вид исследования'!B:E,4,0))</f>
        <v>45807</v>
      </c>
      <c r="AM3096" s="2">
        <f>IF(AK3096="","",AK3096+VLOOKUP(I3096,'[1]Вид исследования'!B:F,5,0))</f>
        <v>45807</v>
      </c>
      <c r="AN3096" s="14">
        <v>45806</v>
      </c>
      <c r="AP3096" s="11" t="s">
        <v>189</v>
      </c>
      <c r="AQ3096" t="str">
        <f>IFERROR(IF(L3096="","",VLOOKUP(L3096&amp;I3096,[1]Продукция!A:K,11,0)),"обратитесь к админ справочника")</f>
        <v>согласно рекомендациям производителя теста</v>
      </c>
      <c r="AR3096" s="11" t="s">
        <v>4823</v>
      </c>
      <c r="AS3096" t="str">
        <f>IFERROR(IF(L3096="","",VLOOKUP(L3096&amp;I3096,[1]Продукция!A:J,10,0)),"обратитесь к админ справочника")</f>
        <v>инструкция тест- ситема Биочек СК-108</v>
      </c>
      <c r="AT3096" s="11" t="s">
        <v>4823</v>
      </c>
      <c r="AU3096" s="11" t="s">
        <v>4823</v>
      </c>
      <c r="AV3096" s="11" t="s">
        <v>2676</v>
      </c>
      <c r="AW3096" s="11" t="s">
        <v>4824</v>
      </c>
      <c r="AX3096" s="11" t="s">
        <v>565</v>
      </c>
      <c r="AY3096" s="11" t="s">
        <v>1269</v>
      </c>
      <c r="AZ3096" s="11">
        <v>155</v>
      </c>
      <c r="BA3096" s="11">
        <v>41</v>
      </c>
      <c r="BC3096" s="11" t="s">
        <v>5296</v>
      </c>
    </row>
    <row r="3097" spans="1:55" x14ac:dyDescent="0.25">
      <c r="A3097" t="str">
        <f t="shared" si="54"/>
        <v>С/982FADV (BioChek) аденовирус уровень антител</v>
      </c>
      <c r="B3097" t="str">
        <f>IF(E3097="","",INDEX([1]Лаборатории!A:A,MATCH('[1]Производственный контроль'!E3097,[1]Лаборатории!B:B,0)))</f>
        <v xml:space="preserve">КУРИНОЕ ЦАРСТВО АО </v>
      </c>
      <c r="C3097" t="str">
        <f>IF(E3097="","",VLOOKUP(E3097,[1]Лаборатории!B:D,3,0))</f>
        <v>U377_CHL</v>
      </c>
      <c r="D3097" s="12">
        <v>45806</v>
      </c>
      <c r="E3097" s="150" t="s">
        <v>793</v>
      </c>
      <c r="F3097" s="11" t="s">
        <v>544</v>
      </c>
      <c r="G3097" s="11" t="s">
        <v>565</v>
      </c>
      <c r="H3097" s="11" t="s">
        <v>262</v>
      </c>
      <c r="I3097" s="11" t="s">
        <v>3414</v>
      </c>
      <c r="J3097" t="str">
        <f>IF(L3097="","",VLOOKUP(L3097,[1]Продукция!B:D,3,0))</f>
        <v>Биологический_материал</v>
      </c>
      <c r="K3097" t="str">
        <f>IF(L3097="","",VLOOKUP(L3097,[1]Продукция!B:C,2,0))</f>
        <v>Сыворотка крови</v>
      </c>
      <c r="L3097" s="155" t="s">
        <v>302</v>
      </c>
      <c r="M3097">
        <f>IF(L3097="","",VLOOKUP(L3097,[1]Продукция!B:L,11,0))</f>
        <v>0</v>
      </c>
      <c r="N3097" s="150" t="s">
        <v>873</v>
      </c>
      <c r="P3097" s="150" t="s">
        <v>340</v>
      </c>
      <c r="Q3097" s="150" t="s">
        <v>854</v>
      </c>
      <c r="R3097" s="153" t="s">
        <v>5102</v>
      </c>
      <c r="S3097" s="11">
        <v>18</v>
      </c>
      <c r="T3097" s="11" t="s">
        <v>5297</v>
      </c>
      <c r="V3097" s="14">
        <v>45805</v>
      </c>
      <c r="Z3097" s="162" t="s">
        <v>4823</v>
      </c>
      <c r="AA3097" s="15">
        <v>0.39583333333333331</v>
      </c>
      <c r="AB3097" t="str">
        <f>IF(L3097="","",VLOOKUP(L3097&amp;I3097,[1]Продукция!A:I,9,0))</f>
        <v>рекомендация производителя набора</v>
      </c>
      <c r="AC3097" s="14">
        <v>45806</v>
      </c>
      <c r="AD3097" s="11" t="s">
        <v>2673</v>
      </c>
      <c r="AE3097" s="11" t="s">
        <v>4823</v>
      </c>
      <c r="AF3097" t="str">
        <f>IF(AD3097="","",VLOOKUP(AD3097,'[1]Сотрудники и ссылки'!A:B,2,0))</f>
        <v>Серолог</v>
      </c>
      <c r="AG3097">
        <f>IF(AD3097="","",VLOOKUP(AD3097,'[1]Сотрудники и ссылки'!A:C,3,0))</f>
        <v>20001771</v>
      </c>
      <c r="AH3097" s="11" t="s">
        <v>2673</v>
      </c>
      <c r="AI3097" t="str">
        <f>IF(AH3097="","",VLOOKUP(AH3097,'[1]Сотрудники и ссылки'!A:B,2,0))</f>
        <v>Серолог</v>
      </c>
      <c r="AJ3097">
        <f>IF(AH3097="","",VLOOKUP(AH3097,'[1]Сотрудники и ссылки'!A:C,3,0))</f>
        <v>20001771</v>
      </c>
      <c r="AK3097" s="14">
        <v>45806</v>
      </c>
      <c r="AL3097" s="2">
        <f>IF(AK3097="","",AK3097+VLOOKUP(I3097,'[1]Вид исследования'!B:E,4,0))</f>
        <v>45807</v>
      </c>
      <c r="AM3097" s="2">
        <f>IF(AK3097="","",AK3097+VLOOKUP(I3097,'[1]Вид исследования'!B:F,5,0))</f>
        <v>45807</v>
      </c>
      <c r="AN3097" s="14">
        <v>45806</v>
      </c>
      <c r="AP3097" s="11" t="s">
        <v>189</v>
      </c>
      <c r="AQ3097" t="str">
        <f>IFERROR(IF(L3097="","",VLOOKUP(L3097&amp;I3097,[1]Продукция!A:K,11,0)),"обратитесь к админ справочника")</f>
        <v>согласно рекомендациям производителя теста</v>
      </c>
      <c r="AR3097" s="11" t="s">
        <v>4823</v>
      </c>
      <c r="AS3097" t="str">
        <f>IFERROR(IF(L3097="","",VLOOKUP(L3097&amp;I3097,[1]Продукция!A:J,10,0)),"обратитесь к админ справочника")</f>
        <v>инструкция тест- ситема Биочек СК -132</v>
      </c>
      <c r="AT3097" s="11" t="s">
        <v>4823</v>
      </c>
      <c r="AU3097" s="11" t="s">
        <v>4823</v>
      </c>
      <c r="AV3097" s="11" t="s">
        <v>2673</v>
      </c>
      <c r="AW3097" s="11" t="s">
        <v>4824</v>
      </c>
      <c r="AX3097" s="11" t="s">
        <v>565</v>
      </c>
      <c r="AY3097" s="11" t="s">
        <v>1264</v>
      </c>
      <c r="AZ3097" s="11">
        <v>155</v>
      </c>
      <c r="BA3097" s="11">
        <v>41</v>
      </c>
      <c r="BC3097" s="11" t="s">
        <v>5296</v>
      </c>
    </row>
    <row r="3098" spans="1:55" x14ac:dyDescent="0.25">
      <c r="A3098" t="str">
        <f t="shared" si="54"/>
        <v>С/982FADV (BioChek) аденовирус уровень антител</v>
      </c>
      <c r="B3098" t="str">
        <f>IF(E3098="","",INDEX([1]Лаборатории!A:A,MATCH('[1]Производственный контроль'!E3098,[1]Лаборатории!B:B,0)))</f>
        <v xml:space="preserve">КУРИНОЕ ЦАРСТВО АО </v>
      </c>
      <c r="C3098" t="str">
        <f>IF(E3098="","",VLOOKUP(E3098,[1]Лаборатории!B:D,3,0))</f>
        <v>U377_CHL</v>
      </c>
      <c r="D3098" s="12">
        <v>45806</v>
      </c>
      <c r="E3098" s="150" t="s">
        <v>793</v>
      </c>
      <c r="F3098" s="11" t="s">
        <v>544</v>
      </c>
      <c r="G3098" s="11" t="s">
        <v>565</v>
      </c>
      <c r="H3098" s="11" t="s">
        <v>262</v>
      </c>
      <c r="I3098" s="11" t="s">
        <v>3414</v>
      </c>
      <c r="J3098" t="str">
        <f>IF(L3098="","",VLOOKUP(L3098,[1]Продукция!B:D,3,0))</f>
        <v>Биологический_материал</v>
      </c>
      <c r="K3098" t="str">
        <f>IF(L3098="","",VLOOKUP(L3098,[1]Продукция!B:C,2,0))</f>
        <v>Сыворотка крови</v>
      </c>
      <c r="L3098" s="155" t="s">
        <v>302</v>
      </c>
      <c r="M3098">
        <f>IF(L3098="","",VLOOKUP(L3098,[1]Продукция!B:L,11,0))</f>
        <v>0</v>
      </c>
      <c r="N3098" s="150" t="s">
        <v>873</v>
      </c>
      <c r="P3098" s="150" t="s">
        <v>340</v>
      </c>
      <c r="Q3098" s="150" t="s">
        <v>854</v>
      </c>
      <c r="R3098" s="153" t="s">
        <v>5299</v>
      </c>
      <c r="S3098" s="11">
        <v>18</v>
      </c>
      <c r="T3098" s="11" t="s">
        <v>5297</v>
      </c>
      <c r="V3098" s="14">
        <v>45805</v>
      </c>
      <c r="Z3098" s="162" t="s">
        <v>4823</v>
      </c>
      <c r="AA3098" s="15">
        <v>0.39583333333333331</v>
      </c>
      <c r="AB3098" t="str">
        <f>IF(L3098="","",VLOOKUP(L3098&amp;I3098,[1]Продукция!A:I,9,0))</f>
        <v>рекомендация производителя набора</v>
      </c>
      <c r="AC3098" s="14">
        <v>45806</v>
      </c>
      <c r="AD3098" s="11" t="s">
        <v>2673</v>
      </c>
      <c r="AE3098" s="11" t="s">
        <v>4823</v>
      </c>
      <c r="AF3098" t="str">
        <f>IF(AD3098="","",VLOOKUP(AD3098,'[1]Сотрудники и ссылки'!A:B,2,0))</f>
        <v>Серолог</v>
      </c>
      <c r="AG3098">
        <f>IF(AD3098="","",VLOOKUP(AD3098,'[1]Сотрудники и ссылки'!A:C,3,0))</f>
        <v>20001771</v>
      </c>
      <c r="AH3098" s="11" t="s">
        <v>2673</v>
      </c>
      <c r="AI3098" t="str">
        <f>IF(AH3098="","",VLOOKUP(AH3098,'[1]Сотрудники и ссылки'!A:B,2,0))</f>
        <v>Серолог</v>
      </c>
      <c r="AJ3098">
        <f>IF(AH3098="","",VLOOKUP(AH3098,'[1]Сотрудники и ссылки'!A:C,3,0))</f>
        <v>20001771</v>
      </c>
      <c r="AK3098" s="14">
        <v>45806</v>
      </c>
      <c r="AL3098" s="2">
        <f>IF(AK3098="","",AK3098+VLOOKUP(I3098,'[1]Вид исследования'!B:E,4,0))</f>
        <v>45807</v>
      </c>
      <c r="AM3098" s="2">
        <f>IF(AK3098="","",AK3098+VLOOKUP(I3098,'[1]Вид исследования'!B:F,5,0))</f>
        <v>45807</v>
      </c>
      <c r="AN3098" s="14">
        <v>45806</v>
      </c>
      <c r="AP3098" s="11" t="s">
        <v>189</v>
      </c>
      <c r="AQ3098" t="str">
        <f>IFERROR(IF(L3098="","",VLOOKUP(L3098&amp;I3098,[1]Продукция!A:K,11,0)),"обратитесь к админ справочника")</f>
        <v>согласно рекомендациям производителя теста</v>
      </c>
      <c r="AR3098" s="11" t="s">
        <v>4823</v>
      </c>
      <c r="AS3098" t="str">
        <f>IFERROR(IF(L3098="","",VLOOKUP(L3098&amp;I3098,[1]Продукция!A:J,10,0)),"обратитесь к админ справочника")</f>
        <v>инструкция тест- ситема Биочек СК -132</v>
      </c>
      <c r="AT3098" s="11" t="s">
        <v>4823</v>
      </c>
      <c r="AU3098" s="11" t="s">
        <v>4823</v>
      </c>
      <c r="AV3098" s="11" t="s">
        <v>2673</v>
      </c>
      <c r="AW3098" s="11" t="s">
        <v>4824</v>
      </c>
      <c r="AX3098" s="11" t="s">
        <v>565</v>
      </c>
      <c r="AY3098" s="11" t="s">
        <v>1269</v>
      </c>
      <c r="AZ3098" s="11">
        <v>155</v>
      </c>
      <c r="BA3098" s="11">
        <v>41</v>
      </c>
      <c r="BC3098" s="11" t="s">
        <v>5296</v>
      </c>
    </row>
    <row r="3099" spans="1:55" x14ac:dyDescent="0.25">
      <c r="A3099" t="str">
        <f t="shared" si="54"/>
        <v>С/982SE (BioChek) сальмонелла группы В и D уровень антител</v>
      </c>
      <c r="B3099" t="str">
        <f>IF(E3099="","",INDEX([1]Лаборатории!A:A,MATCH('[1]Производственный контроль'!E3099,[1]Лаборатории!B:B,0)))</f>
        <v xml:space="preserve">КУРИНОЕ ЦАРСТВО АО </v>
      </c>
      <c r="C3099" t="str">
        <f>IF(E3099="","",VLOOKUP(E3099,[1]Лаборатории!B:D,3,0))</f>
        <v>U377_CHL</v>
      </c>
      <c r="D3099" s="12">
        <v>45806</v>
      </c>
      <c r="E3099" s="150" t="s">
        <v>793</v>
      </c>
      <c r="F3099" s="11" t="s">
        <v>544</v>
      </c>
      <c r="G3099" s="11" t="s">
        <v>565</v>
      </c>
      <c r="H3099" s="11" t="s">
        <v>262</v>
      </c>
      <c r="I3099" s="11" t="s">
        <v>3428</v>
      </c>
      <c r="J3099" t="str">
        <f>IF(L3099="","",VLOOKUP(L3099,[1]Продукция!B:D,3,0))</f>
        <v>Биологический_материал</v>
      </c>
      <c r="K3099" t="str">
        <f>IF(L3099="","",VLOOKUP(L3099,[1]Продукция!B:C,2,0))</f>
        <v>Сыворотка крови</v>
      </c>
      <c r="L3099" s="155" t="s">
        <v>302</v>
      </c>
      <c r="M3099">
        <f>IF(L3099="","",VLOOKUP(L3099,[1]Продукция!B:L,11,0))</f>
        <v>0</v>
      </c>
      <c r="N3099" s="150" t="s">
        <v>873</v>
      </c>
      <c r="P3099" s="150" t="s">
        <v>340</v>
      </c>
      <c r="Q3099" s="150" t="s">
        <v>854</v>
      </c>
      <c r="R3099" s="153" t="s">
        <v>5102</v>
      </c>
      <c r="S3099" s="11">
        <v>18</v>
      </c>
      <c r="T3099" s="11" t="s">
        <v>5297</v>
      </c>
      <c r="V3099" s="14">
        <v>45805</v>
      </c>
      <c r="Z3099" s="162" t="s">
        <v>4823</v>
      </c>
      <c r="AA3099" s="15">
        <v>0.39583333333333331</v>
      </c>
      <c r="AB3099" t="str">
        <f>IF(L3099="","",VLOOKUP(L3099&amp;I3099,[1]Продукция!A:I,9,0))</f>
        <v>рекомендация производителя набора</v>
      </c>
      <c r="AC3099" s="14">
        <v>45806</v>
      </c>
      <c r="AD3099" s="11" t="s">
        <v>2673</v>
      </c>
      <c r="AE3099" s="11" t="s">
        <v>4823</v>
      </c>
      <c r="AF3099" t="str">
        <f>IF(AD3099="","",VLOOKUP(AD3099,'[1]Сотрудники и ссылки'!A:B,2,0))</f>
        <v>Серолог</v>
      </c>
      <c r="AG3099">
        <f>IF(AD3099="","",VLOOKUP(AD3099,'[1]Сотрудники и ссылки'!A:C,3,0))</f>
        <v>20001771</v>
      </c>
      <c r="AH3099" s="11" t="s">
        <v>2673</v>
      </c>
      <c r="AI3099" t="str">
        <f>IF(AH3099="","",VLOOKUP(AH3099,'[1]Сотрудники и ссылки'!A:B,2,0))</f>
        <v>Серолог</v>
      </c>
      <c r="AJ3099">
        <f>IF(AH3099="","",VLOOKUP(AH3099,'[1]Сотрудники и ссылки'!A:C,3,0))</f>
        <v>20001771</v>
      </c>
      <c r="AK3099" s="14">
        <v>45806</v>
      </c>
      <c r="AL3099" s="2">
        <f>IF(AK3099="","",AK3099+VLOOKUP(I3099,'[1]Вид исследования'!B:E,4,0))</f>
        <v>45807</v>
      </c>
      <c r="AM3099" s="2">
        <f>IF(AK3099="","",AK3099+VLOOKUP(I3099,'[1]Вид исследования'!B:F,5,0))</f>
        <v>45807</v>
      </c>
      <c r="AN3099" s="14">
        <v>45806</v>
      </c>
      <c r="AP3099" s="11" t="s">
        <v>189</v>
      </c>
      <c r="AQ3099" t="str">
        <f>IFERROR(IF(L3099="","",VLOOKUP(L3099&amp;I3099,[1]Продукция!A:K,11,0)),"обратитесь к админ справочника")</f>
        <v>согласно рекомендациям производителя теста</v>
      </c>
      <c r="AR3099" s="11" t="s">
        <v>4823</v>
      </c>
      <c r="AS3099" t="str">
        <f>IFERROR(IF(L3099="","",VLOOKUP(L3099&amp;I3099,[1]Продукция!A:J,10,0)),"обратитесь к админ справочника")</f>
        <v>инструкция тест- ситема Биочек СК -218</v>
      </c>
      <c r="AT3099" s="11" t="s">
        <v>4823</v>
      </c>
      <c r="AU3099" s="11" t="s">
        <v>4823</v>
      </c>
      <c r="AV3099" s="11" t="s">
        <v>2673</v>
      </c>
      <c r="AW3099" s="11" t="s">
        <v>4824</v>
      </c>
      <c r="AX3099" s="11" t="s">
        <v>565</v>
      </c>
      <c r="AY3099" s="11" t="s">
        <v>1264</v>
      </c>
      <c r="AZ3099" s="11">
        <v>155</v>
      </c>
      <c r="BA3099" s="11">
        <v>41</v>
      </c>
      <c r="BC3099" s="11" t="s">
        <v>5296</v>
      </c>
    </row>
    <row r="3100" spans="1:55" x14ac:dyDescent="0.25">
      <c r="A3100" t="str">
        <f t="shared" si="54"/>
        <v>С/982SE (BioChek) сальмонелла группы В и D уровень антител</v>
      </c>
      <c r="B3100" t="str">
        <f>IF(E3100="","",INDEX([1]Лаборатории!A:A,MATCH('[1]Производственный контроль'!E3100,[1]Лаборатории!B:B,0)))</f>
        <v xml:space="preserve">КУРИНОЕ ЦАРСТВО АО </v>
      </c>
      <c r="C3100" t="str">
        <f>IF(E3100="","",VLOOKUP(E3100,[1]Лаборатории!B:D,3,0))</f>
        <v>U377_CHL</v>
      </c>
      <c r="D3100" s="12">
        <v>45806</v>
      </c>
      <c r="E3100" s="150" t="s">
        <v>793</v>
      </c>
      <c r="F3100" s="11" t="s">
        <v>544</v>
      </c>
      <c r="G3100" s="11" t="s">
        <v>565</v>
      </c>
      <c r="H3100" s="11" t="s">
        <v>262</v>
      </c>
      <c r="I3100" s="11" t="s">
        <v>3428</v>
      </c>
      <c r="J3100" t="str">
        <f>IF(L3100="","",VLOOKUP(L3100,[1]Продукция!B:D,3,0))</f>
        <v>Биологический_материал</v>
      </c>
      <c r="K3100" t="str">
        <f>IF(L3100="","",VLOOKUP(L3100,[1]Продукция!B:C,2,0))</f>
        <v>Сыворотка крови</v>
      </c>
      <c r="L3100" s="155" t="s">
        <v>302</v>
      </c>
      <c r="M3100">
        <f>IF(L3100="","",VLOOKUP(L3100,[1]Продукция!B:L,11,0))</f>
        <v>0</v>
      </c>
      <c r="N3100" s="150" t="s">
        <v>873</v>
      </c>
      <c r="P3100" s="150" t="s">
        <v>340</v>
      </c>
      <c r="Q3100" s="150" t="s">
        <v>854</v>
      </c>
      <c r="R3100" s="153" t="s">
        <v>5299</v>
      </c>
      <c r="S3100" s="11">
        <v>18</v>
      </c>
      <c r="T3100" s="11" t="s">
        <v>5297</v>
      </c>
      <c r="V3100" s="14">
        <v>45805</v>
      </c>
      <c r="Z3100" s="162" t="s">
        <v>4823</v>
      </c>
      <c r="AA3100" s="15">
        <v>0.39583333333333331</v>
      </c>
      <c r="AB3100" t="str">
        <f>IF(L3100="","",VLOOKUP(L3100&amp;I3100,[1]Продукция!A:I,9,0))</f>
        <v>рекомендация производителя набора</v>
      </c>
      <c r="AC3100" s="14">
        <v>45806</v>
      </c>
      <c r="AD3100" s="11" t="s">
        <v>2673</v>
      </c>
      <c r="AE3100" s="11" t="s">
        <v>4823</v>
      </c>
      <c r="AF3100" t="str">
        <f>IF(AD3100="","",VLOOKUP(AD3100,'[1]Сотрудники и ссылки'!A:B,2,0))</f>
        <v>Серолог</v>
      </c>
      <c r="AG3100">
        <f>IF(AD3100="","",VLOOKUP(AD3100,'[1]Сотрудники и ссылки'!A:C,3,0))</f>
        <v>20001771</v>
      </c>
      <c r="AH3100" s="11" t="s">
        <v>2673</v>
      </c>
      <c r="AI3100" t="str">
        <f>IF(AH3100="","",VLOOKUP(AH3100,'[1]Сотрудники и ссылки'!A:B,2,0))</f>
        <v>Серолог</v>
      </c>
      <c r="AJ3100">
        <f>IF(AH3100="","",VLOOKUP(AH3100,'[1]Сотрудники и ссылки'!A:C,3,0))</f>
        <v>20001771</v>
      </c>
      <c r="AK3100" s="14">
        <v>45806</v>
      </c>
      <c r="AL3100" s="2">
        <f>IF(AK3100="","",AK3100+VLOOKUP(I3100,'[1]Вид исследования'!B:E,4,0))</f>
        <v>45807</v>
      </c>
      <c r="AM3100" s="2">
        <f>IF(AK3100="","",AK3100+VLOOKUP(I3100,'[1]Вид исследования'!B:F,5,0))</f>
        <v>45807</v>
      </c>
      <c r="AN3100" s="14">
        <v>45806</v>
      </c>
      <c r="AP3100" s="11" t="s">
        <v>189</v>
      </c>
      <c r="AQ3100" t="str">
        <f>IFERROR(IF(L3100="","",VLOOKUP(L3100&amp;I3100,[1]Продукция!A:K,11,0)),"обратитесь к админ справочника")</f>
        <v>согласно рекомендациям производителя теста</v>
      </c>
      <c r="AR3100" s="11" t="s">
        <v>4823</v>
      </c>
      <c r="AS3100" t="str">
        <f>IFERROR(IF(L3100="","",VLOOKUP(L3100&amp;I3100,[1]Продукция!A:J,10,0)),"обратитесь к админ справочника")</f>
        <v>инструкция тест- ситема Биочек СК -218</v>
      </c>
      <c r="AT3100" s="11" t="s">
        <v>4823</v>
      </c>
      <c r="AU3100" s="11" t="s">
        <v>4823</v>
      </c>
      <c r="AV3100" s="11" t="s">
        <v>2673</v>
      </c>
      <c r="AW3100" s="11" t="s">
        <v>4824</v>
      </c>
      <c r="AX3100" s="11" t="s">
        <v>565</v>
      </c>
      <c r="AY3100" s="11" t="s">
        <v>1269</v>
      </c>
      <c r="AZ3100" s="11">
        <v>155</v>
      </c>
      <c r="BA3100" s="11">
        <v>41</v>
      </c>
      <c r="BC3100" s="11" t="s">
        <v>5296</v>
      </c>
    </row>
    <row r="3101" spans="1:55" x14ac:dyDescent="0.25">
      <c r="A3101" t="str">
        <f t="shared" ref="A3101:A3115" si="55">T3101&amp;I3101</f>
        <v>С/982IBV (ХЕМА) инфекционный бронхит уровень антител</v>
      </c>
      <c r="B3101" t="str">
        <f>IF(E3101="","",INDEX(Лаборатории!A:A,MATCH('Производственный контроль'!E3101,Лаборатории!B:B,0)))</f>
        <v xml:space="preserve">КУРИНОЕ ЦАРСТВО АО </v>
      </c>
      <c r="C3101" t="str">
        <f>IF(E3101="","",VLOOKUP(E3101,Лаборатории!B:D,3,0))</f>
        <v>U377_CHL</v>
      </c>
      <c r="D3101" s="12">
        <v>45806</v>
      </c>
      <c r="E3101" s="150" t="s">
        <v>793</v>
      </c>
      <c r="F3101" s="11" t="s">
        <v>544</v>
      </c>
      <c r="G3101" s="11" t="s">
        <v>565</v>
      </c>
      <c r="H3101" s="11" t="s">
        <v>262</v>
      </c>
      <c r="I3101" s="11" t="s">
        <v>3431</v>
      </c>
      <c r="J3101" t="str">
        <f>IF(L3101="","",VLOOKUP(L3101,Продукция!B:D,3,0))</f>
        <v>Биологический_материал</v>
      </c>
      <c r="K3101" t="str">
        <f>IF(L3101="","",VLOOKUP(L3101,Продукция!B:C,2,0))</f>
        <v>Сыворотка крови</v>
      </c>
      <c r="L3101" s="155" t="s">
        <v>302</v>
      </c>
      <c r="M3101">
        <f>IF(L3101="","",VLOOKUP(L3101,Продукция!B:L,11,0))</f>
        <v>0</v>
      </c>
      <c r="N3101" s="150" t="s">
        <v>873</v>
      </c>
      <c r="P3101" s="150" t="s">
        <v>340</v>
      </c>
      <c r="Q3101" s="150" t="s">
        <v>854</v>
      </c>
      <c r="R3101" s="153" t="s">
        <v>5300</v>
      </c>
      <c r="S3101" s="11">
        <v>18</v>
      </c>
      <c r="T3101" s="11" t="s">
        <v>5297</v>
      </c>
      <c r="V3101" s="14">
        <v>45806</v>
      </c>
      <c r="Z3101" s="162" t="s">
        <v>4823</v>
      </c>
      <c r="AA3101" s="15">
        <v>0.39583333333333331</v>
      </c>
      <c r="AB3101" t="str">
        <f>IF(L3101="","",VLOOKUP(L3101&amp;I3101,Продукция!A:I,9,0))</f>
        <v>рекомендация производителя набора</v>
      </c>
      <c r="AC3101" s="14">
        <v>45807</v>
      </c>
      <c r="AD3101" s="11" t="s">
        <v>2673</v>
      </c>
      <c r="AE3101" s="11" t="s">
        <v>4823</v>
      </c>
      <c r="AF3101" t="str">
        <f>IF(AD3101="","",VLOOKUP(AD3101,'Сотрудники и ссылки'!A:B,2,0))</f>
        <v>Серолог</v>
      </c>
      <c r="AG3101">
        <f>IF(AD3101="","",VLOOKUP(AD3101,'Сотрудники и ссылки'!A:C,3,0))</f>
        <v>20001771</v>
      </c>
      <c r="AH3101" s="11" t="s">
        <v>2673</v>
      </c>
      <c r="AI3101" t="str">
        <f>IF(AH3101="","",VLOOKUP(AH3101,'Сотрудники и ссылки'!A:B,2,0))</f>
        <v>Серолог</v>
      </c>
      <c r="AJ3101">
        <f>IF(AH3101="","",VLOOKUP(AH3101,'Сотрудники и ссылки'!A:C,3,0))</f>
        <v>20001771</v>
      </c>
      <c r="AK3101" s="14">
        <v>45807</v>
      </c>
      <c r="AL3101" s="2">
        <f>IF(AK3101="","",AK3101+VLOOKUP(I3101,'Вид исследования'!B:E,4,0))</f>
        <v>45808</v>
      </c>
      <c r="AM3101" s="2">
        <f>IF(AK3101="","",AK3101+VLOOKUP(I3101,'Вид исследования'!B:F,5,0))</f>
        <v>45808</v>
      </c>
      <c r="AN3101" s="14">
        <v>45807</v>
      </c>
      <c r="AP3101" s="11" t="s">
        <v>189</v>
      </c>
      <c r="AQ3101" t="str">
        <f>IFERROR(IF(L3101="","",VLOOKUP(L3101&amp;I3101,Продукция!A:K,11,0)),"обратитесь к админ справочника")</f>
        <v>согласно рекомендациям производителя теста</v>
      </c>
      <c r="AR3101" s="11" t="s">
        <v>4823</v>
      </c>
      <c r="AS3101" t="str">
        <f>IFERROR(IF(L3101="","",VLOOKUP(L3101&amp;I3101,Продукция!A:J,10,0)),"обратитесь к админ справочника")</f>
        <v>инструкция по применению набора ХЕМА</v>
      </c>
      <c r="AT3101" s="11" t="s">
        <v>4823</v>
      </c>
      <c r="AU3101" s="11" t="s">
        <v>4823</v>
      </c>
      <c r="AV3101" s="11" t="s">
        <v>2673</v>
      </c>
      <c r="AW3101" s="11" t="s">
        <v>4824</v>
      </c>
      <c r="AX3101" s="11" t="s">
        <v>565</v>
      </c>
      <c r="AY3101" s="11" t="s">
        <v>1267</v>
      </c>
      <c r="AZ3101" s="11">
        <v>155</v>
      </c>
      <c r="BA3101" s="11">
        <v>41</v>
      </c>
      <c r="BC3101" s="11" t="s">
        <v>5296</v>
      </c>
    </row>
    <row r="3102" spans="1:55" x14ac:dyDescent="0.25">
      <c r="A3102" t="str">
        <f t="shared" si="55"/>
        <v>С/982IBD (ХЕМА) болезнь Гамборо уровень антител</v>
      </c>
      <c r="B3102" t="str">
        <f>IF(E3102="","",INDEX(Лаборатории!A:A,MATCH('Производственный контроль'!E3102,Лаборатории!B:B,0)))</f>
        <v xml:space="preserve">КУРИНОЕ ЦАРСТВО АО </v>
      </c>
      <c r="C3102" t="str">
        <f>IF(E3102="","",VLOOKUP(E3102,Лаборатории!B:D,3,0))</f>
        <v>U377_CHL</v>
      </c>
      <c r="D3102" s="12">
        <v>45806</v>
      </c>
      <c r="E3102" s="150" t="s">
        <v>793</v>
      </c>
      <c r="F3102" s="11" t="s">
        <v>544</v>
      </c>
      <c r="G3102" s="11" t="s">
        <v>565</v>
      </c>
      <c r="H3102" s="11" t="s">
        <v>262</v>
      </c>
      <c r="I3102" s="11" t="s">
        <v>3430</v>
      </c>
      <c r="J3102" t="str">
        <f>IF(L3102="","",VLOOKUP(L3102,Продукция!B:D,3,0))</f>
        <v>Биологический_материал</v>
      </c>
      <c r="K3102" t="str">
        <f>IF(L3102="","",VLOOKUP(L3102,Продукция!B:C,2,0))</f>
        <v>Сыворотка крови</v>
      </c>
      <c r="L3102" s="155" t="s">
        <v>302</v>
      </c>
      <c r="M3102">
        <f>IF(L3102="","",VLOOKUP(L3102,Продукция!B:L,11,0))</f>
        <v>0</v>
      </c>
      <c r="N3102" s="150" t="s">
        <v>873</v>
      </c>
      <c r="P3102" s="150" t="s">
        <v>340</v>
      </c>
      <c r="Q3102" s="150" t="s">
        <v>854</v>
      </c>
      <c r="R3102" s="153" t="s">
        <v>5300</v>
      </c>
      <c r="S3102" s="11">
        <v>18</v>
      </c>
      <c r="T3102" s="11" t="s">
        <v>5297</v>
      </c>
      <c r="V3102" s="14">
        <v>45806</v>
      </c>
      <c r="Z3102" s="162" t="s">
        <v>4823</v>
      </c>
      <c r="AA3102" s="15">
        <v>0.39583333333333331</v>
      </c>
      <c r="AB3102" t="str">
        <f>IF(L3102="","",VLOOKUP(L3102&amp;I3102,Продукция!A:I,9,0))</f>
        <v>рекомендация производителя набора</v>
      </c>
      <c r="AC3102" s="14">
        <v>45807</v>
      </c>
      <c r="AD3102" s="11" t="s">
        <v>2676</v>
      </c>
      <c r="AE3102" s="11" t="s">
        <v>4823</v>
      </c>
      <c r="AF3102" t="str">
        <f>IF(AD3102="","",VLOOKUP(AD3102,'Сотрудники и ссылки'!A:B,2,0))</f>
        <v>Серолог</v>
      </c>
      <c r="AG3102">
        <f>IF(AD3102="","",VLOOKUP(AD3102,'Сотрудники и ссылки'!A:C,3,0))</f>
        <v>20007746</v>
      </c>
      <c r="AH3102" s="11" t="s">
        <v>2676</v>
      </c>
      <c r="AI3102" t="str">
        <f>IF(AH3102="","",VLOOKUP(AH3102,'Сотрудники и ссылки'!A:B,2,0))</f>
        <v>Серолог</v>
      </c>
      <c r="AJ3102">
        <f>IF(AH3102="","",VLOOKUP(AH3102,'Сотрудники и ссылки'!A:C,3,0))</f>
        <v>20007746</v>
      </c>
      <c r="AK3102" s="14">
        <v>45807</v>
      </c>
      <c r="AL3102" s="2">
        <f>IF(AK3102="","",AK3102+VLOOKUP(I3102,'Вид исследования'!B:E,4,0))</f>
        <v>45808</v>
      </c>
      <c r="AM3102" s="2">
        <f>IF(AK3102="","",AK3102+VLOOKUP(I3102,'Вид исследования'!B:F,5,0))</f>
        <v>45808</v>
      </c>
      <c r="AN3102" s="14">
        <v>45807</v>
      </c>
      <c r="AP3102" s="11" t="s">
        <v>189</v>
      </c>
      <c r="AQ3102" t="str">
        <f>IFERROR(IF(L3102="","",VLOOKUP(L3102&amp;I3102,Продукция!A:K,11,0)),"обратитесь к админ справочника")</f>
        <v>согласно рекомендациям производителя теста</v>
      </c>
      <c r="AR3102" s="11" t="s">
        <v>4823</v>
      </c>
      <c r="AS3102" t="str">
        <f>IFERROR(IF(L3102="","",VLOOKUP(L3102&amp;I3102,Продукция!A:J,10,0)),"обратитесь к админ справочника")</f>
        <v>инструкция по применению набора ХЕМА</v>
      </c>
      <c r="AT3102" s="11" t="s">
        <v>4823</v>
      </c>
      <c r="AU3102" s="11" t="s">
        <v>4823</v>
      </c>
      <c r="AV3102" s="11" t="s">
        <v>2676</v>
      </c>
      <c r="AW3102" s="11" t="s">
        <v>4824</v>
      </c>
      <c r="AX3102" s="11" t="s">
        <v>565</v>
      </c>
      <c r="AY3102" s="11" t="s">
        <v>1267</v>
      </c>
      <c r="AZ3102" s="11">
        <v>155</v>
      </c>
      <c r="BA3102" s="11">
        <v>41</v>
      </c>
      <c r="BC3102" s="11" t="s">
        <v>5296</v>
      </c>
    </row>
    <row r="3103" spans="1:55" x14ac:dyDescent="0.25">
      <c r="A3103" t="str">
        <f t="shared" si="55"/>
        <v>С/982ART (ХЕМА) инфекционный альвеолярный ринотрахеит тип А и В уровень антител</v>
      </c>
      <c r="B3103" t="str">
        <f>IF(E3103="","",INDEX(Лаборатории!A:A,MATCH('Производственный контроль'!E3103,Лаборатории!B:B,0)))</f>
        <v xml:space="preserve">КУРИНОЕ ЦАРСТВО АО </v>
      </c>
      <c r="C3103" t="str">
        <f>IF(E3103="","",VLOOKUP(E3103,Лаборатории!B:D,3,0))</f>
        <v>U377_CHL</v>
      </c>
      <c r="D3103" s="12">
        <v>45806</v>
      </c>
      <c r="E3103" s="150" t="s">
        <v>793</v>
      </c>
      <c r="F3103" s="11" t="s">
        <v>544</v>
      </c>
      <c r="G3103" s="11" t="s">
        <v>565</v>
      </c>
      <c r="H3103" s="11" t="s">
        <v>262</v>
      </c>
      <c r="I3103" s="11" t="s">
        <v>3432</v>
      </c>
      <c r="J3103" t="str">
        <f>IF(L3103="","",VLOOKUP(L3103,Продукция!B:D,3,0))</f>
        <v>Биологический_материал</v>
      </c>
      <c r="K3103" t="str">
        <f>IF(L3103="","",VLOOKUP(L3103,Продукция!B:C,2,0))</f>
        <v>Сыворотка крови</v>
      </c>
      <c r="L3103" s="155" t="s">
        <v>302</v>
      </c>
      <c r="M3103">
        <f>IF(L3103="","",VLOOKUP(L3103,Продукция!B:L,11,0))</f>
        <v>0</v>
      </c>
      <c r="N3103" s="150" t="s">
        <v>873</v>
      </c>
      <c r="P3103" s="150" t="s">
        <v>340</v>
      </c>
      <c r="Q3103" s="150" t="s">
        <v>854</v>
      </c>
      <c r="R3103" s="153" t="s">
        <v>5300</v>
      </c>
      <c r="S3103" s="11">
        <v>18</v>
      </c>
      <c r="T3103" s="11" t="s">
        <v>5297</v>
      </c>
      <c r="V3103" s="14">
        <v>45806</v>
      </c>
      <c r="Z3103" s="162" t="s">
        <v>4823</v>
      </c>
      <c r="AA3103" s="15">
        <v>0.39583333333333331</v>
      </c>
      <c r="AB3103" t="str">
        <f>IF(L3103="","",VLOOKUP(L3103&amp;I3103,Продукция!A:I,9,0))</f>
        <v>рекомендация производителя набора</v>
      </c>
      <c r="AC3103" s="14">
        <v>45807</v>
      </c>
      <c r="AD3103" s="11" t="s">
        <v>2676</v>
      </c>
      <c r="AE3103" s="11" t="s">
        <v>4823</v>
      </c>
      <c r="AF3103" t="str">
        <f>IF(AD3103="","",VLOOKUP(AD3103,'Сотрудники и ссылки'!A:B,2,0))</f>
        <v>Серолог</v>
      </c>
      <c r="AG3103">
        <f>IF(AD3103="","",VLOOKUP(AD3103,'Сотрудники и ссылки'!A:C,3,0))</f>
        <v>20007746</v>
      </c>
      <c r="AH3103" s="11" t="s">
        <v>2676</v>
      </c>
      <c r="AI3103" t="str">
        <f>IF(AH3103="","",VLOOKUP(AH3103,'Сотрудники и ссылки'!A:B,2,0))</f>
        <v>Серолог</v>
      </c>
      <c r="AJ3103">
        <f>IF(AH3103="","",VLOOKUP(AH3103,'Сотрудники и ссылки'!A:C,3,0))</f>
        <v>20007746</v>
      </c>
      <c r="AK3103" s="14">
        <v>45807</v>
      </c>
      <c r="AL3103" s="2">
        <f>IF(AK3103="","",AK3103+VLOOKUP(I3103,'Вид исследования'!B:E,4,0))</f>
        <v>45808</v>
      </c>
      <c r="AM3103" s="2">
        <f>IF(AK3103="","",AK3103+VLOOKUP(I3103,'Вид исследования'!B:F,5,0))</f>
        <v>45808</v>
      </c>
      <c r="AN3103" s="14">
        <v>45807</v>
      </c>
      <c r="AP3103" s="11" t="s">
        <v>189</v>
      </c>
      <c r="AQ3103" t="str">
        <f>IFERROR(IF(L3103="","",VLOOKUP(L3103&amp;I3103,Продукция!A:K,11,0)),"обратитесь к админ справочника")</f>
        <v>согласно рекомендациям производителя теста</v>
      </c>
      <c r="AR3103" s="11" t="s">
        <v>4823</v>
      </c>
      <c r="AS3103" t="str">
        <f>IFERROR(IF(L3103="","",VLOOKUP(L3103&amp;I3103,Продукция!A:J,10,0)),"обратитесь к админ справочника")</f>
        <v>инструкция по применению набора ХЕМА</v>
      </c>
      <c r="AT3103" s="11" t="s">
        <v>4823</v>
      </c>
      <c r="AU3103" s="11" t="s">
        <v>4823</v>
      </c>
      <c r="AV3103" s="11" t="s">
        <v>2676</v>
      </c>
      <c r="AW3103" s="11" t="s">
        <v>4824</v>
      </c>
      <c r="AX3103" s="11" t="s">
        <v>565</v>
      </c>
      <c r="AY3103" s="11" t="s">
        <v>1267</v>
      </c>
      <c r="AZ3103" s="11">
        <v>155</v>
      </c>
      <c r="BA3103" s="11">
        <v>41</v>
      </c>
      <c r="BC3103" s="11" t="s">
        <v>5296</v>
      </c>
    </row>
    <row r="3104" spans="1:55" x14ac:dyDescent="0.25">
      <c r="A3104" t="str">
        <f t="shared" si="55"/>
        <v>С/982ART (BioChek) инфекционный альвеолярный ринотрахеит тип А и В уровень антител</v>
      </c>
      <c r="B3104" t="str">
        <f>IF(E3104="","",INDEX(Лаборатории!A:A,MATCH('Производственный контроль'!E3104,Лаборатории!B:B,0)))</f>
        <v xml:space="preserve">КУРИНОЕ ЦАРСТВО АО </v>
      </c>
      <c r="C3104" t="str">
        <f>IF(E3104="","",VLOOKUP(E3104,Лаборатории!B:D,3,0))</f>
        <v>U377_CHL</v>
      </c>
      <c r="D3104" s="12">
        <v>45806</v>
      </c>
      <c r="E3104" s="150" t="s">
        <v>793</v>
      </c>
      <c r="F3104" s="11" t="s">
        <v>544</v>
      </c>
      <c r="G3104" s="11" t="s">
        <v>565</v>
      </c>
      <c r="H3104" s="11" t="s">
        <v>262</v>
      </c>
      <c r="I3104" s="11" t="s">
        <v>3409</v>
      </c>
      <c r="J3104" t="str">
        <f>IF(L3104="","",VLOOKUP(L3104,Продукция!B:D,3,0))</f>
        <v>Биологический_материал</v>
      </c>
      <c r="K3104" t="str">
        <f>IF(L3104="","",VLOOKUP(L3104,Продукция!B:C,2,0))</f>
        <v>Сыворотка крови</v>
      </c>
      <c r="L3104" s="155" t="s">
        <v>302</v>
      </c>
      <c r="M3104">
        <f>IF(L3104="","",VLOOKUP(L3104,Продукция!B:L,11,0))</f>
        <v>0</v>
      </c>
      <c r="N3104" s="150" t="s">
        <v>873</v>
      </c>
      <c r="P3104" s="150" t="s">
        <v>340</v>
      </c>
      <c r="Q3104" s="150" t="s">
        <v>854</v>
      </c>
      <c r="R3104" s="11" t="s">
        <v>5301</v>
      </c>
      <c r="S3104" s="11">
        <v>18</v>
      </c>
      <c r="T3104" s="11" t="s">
        <v>5297</v>
      </c>
      <c r="V3104" s="14">
        <v>45806</v>
      </c>
      <c r="Z3104" s="162" t="s">
        <v>4823</v>
      </c>
      <c r="AA3104" s="15">
        <v>0.39583333333333331</v>
      </c>
      <c r="AB3104" t="str">
        <f>IF(L3104="","",VLOOKUP(L3104&amp;I3104,Продукция!A:I,9,0))</f>
        <v>рекомендация производителя набора</v>
      </c>
      <c r="AF3104" t="str">
        <f>IF(AD3104="","",VLOOKUP(AD3104,'Сотрудники и ссылки'!A:B,2,0))</f>
        <v/>
      </c>
      <c r="AG3104" t="str">
        <f>IF(AD3104="","",VLOOKUP(AD3104,'Сотрудники и ссылки'!A:C,3,0))</f>
        <v/>
      </c>
      <c r="AI3104" t="str">
        <f>IF(AH3104="","",VLOOKUP(AH3104,'Сотрудники и ссылки'!A:B,2,0))</f>
        <v/>
      </c>
      <c r="AJ3104" t="str">
        <f>IF(AH3104="","",VLOOKUP(AH3104,'Сотрудники и ссылки'!A:C,3,0))</f>
        <v/>
      </c>
      <c r="AL3104" s="2" t="str">
        <f>IF(AK3104="","",AK3104+VLOOKUP(I3104,'Вид исследования'!B:E,4,0))</f>
        <v/>
      </c>
      <c r="AM3104" s="2" t="str">
        <f>IF(AK3104="","",AK3104+VLOOKUP(I3104,'Вид исследования'!B:F,5,0))</f>
        <v/>
      </c>
      <c r="AP3104" s="11" t="s">
        <v>189</v>
      </c>
      <c r="AQ3104" t="str">
        <f>IFERROR(IF(L3104="","",VLOOKUP(L3104&amp;I3104,Продукция!A:K,11,0)),"обратитесь к админ справочника")</f>
        <v>согласно рекомендациям производителя теста</v>
      </c>
      <c r="AS3104" t="str">
        <f>IFERROR(IF(L3104="","",VLOOKUP(L3104&amp;I3104,Продукция!A:J,10,0)),"обратитесь к админ справочника")</f>
        <v>инструкция тест- ситема Биочек СК-120</v>
      </c>
      <c r="AW3104" s="11" t="s">
        <v>4824</v>
      </c>
      <c r="AX3104" s="11" t="s">
        <v>565</v>
      </c>
      <c r="AY3104" s="11" t="s">
        <v>1268</v>
      </c>
      <c r="AZ3104" s="11">
        <v>155</v>
      </c>
      <c r="BA3104" s="11">
        <v>41</v>
      </c>
      <c r="BC3104" s="11" t="s">
        <v>5296</v>
      </c>
    </row>
    <row r="3105" spans="1:55" x14ac:dyDescent="0.25">
      <c r="A3105" t="str">
        <f t="shared" si="55"/>
        <v>С/982IBV (BioChek) инфекционный бронхит уровень антител</v>
      </c>
      <c r="B3105" t="str">
        <f>IF(E3105="","",INDEX(Лаборатории!A:A,MATCH('Производственный контроль'!E3105,Лаборатории!B:B,0)))</f>
        <v xml:space="preserve">КУРИНОЕ ЦАРСТВО АО </v>
      </c>
      <c r="C3105" t="str">
        <f>IF(E3105="","",VLOOKUP(E3105,Лаборатории!B:D,3,0))</f>
        <v>U377_CHL</v>
      </c>
      <c r="D3105" s="12">
        <v>45806</v>
      </c>
      <c r="E3105" s="150" t="s">
        <v>793</v>
      </c>
      <c r="F3105" s="11" t="s">
        <v>544</v>
      </c>
      <c r="G3105" s="11" t="s">
        <v>565</v>
      </c>
      <c r="H3105" s="11" t="s">
        <v>262</v>
      </c>
      <c r="I3105" s="11" t="s">
        <v>3416</v>
      </c>
      <c r="J3105" t="str">
        <f>IF(L3105="","",VLOOKUP(L3105,Продукция!B:D,3,0))</f>
        <v>Биологический_материал</v>
      </c>
      <c r="K3105" t="str">
        <f>IF(L3105="","",VLOOKUP(L3105,Продукция!B:C,2,0))</f>
        <v>Сыворотка крови</v>
      </c>
      <c r="L3105" s="155" t="s">
        <v>302</v>
      </c>
      <c r="M3105">
        <f>IF(L3105="","",VLOOKUP(L3105,Продукция!B:L,11,0))</f>
        <v>0</v>
      </c>
      <c r="N3105" s="150" t="s">
        <v>873</v>
      </c>
      <c r="P3105" s="150" t="s">
        <v>340</v>
      </c>
      <c r="Q3105" s="150" t="s">
        <v>854</v>
      </c>
      <c r="R3105" s="11" t="s">
        <v>5301</v>
      </c>
      <c r="S3105" s="11">
        <v>18</v>
      </c>
      <c r="T3105" s="11" t="s">
        <v>5297</v>
      </c>
      <c r="V3105" s="14">
        <v>45806</v>
      </c>
      <c r="Z3105" s="162" t="s">
        <v>4823</v>
      </c>
      <c r="AA3105" s="15">
        <v>0.39583333333333331</v>
      </c>
      <c r="AB3105" t="str">
        <f>IF(L3105="","",VLOOKUP(L3105&amp;I3105,Продукция!A:I,9,0))</f>
        <v>рекомендация производителя набора</v>
      </c>
      <c r="AF3105" t="str">
        <f>IF(AD3105="","",VLOOKUP(AD3105,'Сотрудники и ссылки'!A:B,2,0))</f>
        <v/>
      </c>
      <c r="AG3105" t="str">
        <f>IF(AD3105="","",VLOOKUP(AD3105,'Сотрудники и ссылки'!A:C,3,0))</f>
        <v/>
      </c>
      <c r="AI3105" t="str">
        <f>IF(AH3105="","",VLOOKUP(AH3105,'Сотрудники и ссылки'!A:B,2,0))</f>
        <v/>
      </c>
      <c r="AJ3105" t="str">
        <f>IF(AH3105="","",VLOOKUP(AH3105,'Сотрудники и ссылки'!A:C,3,0))</f>
        <v/>
      </c>
      <c r="AL3105" s="2" t="str">
        <f>IF(AK3105="","",AK3105+VLOOKUP(I3105,'Вид исследования'!B:E,4,0))</f>
        <v/>
      </c>
      <c r="AM3105" s="2" t="str">
        <f>IF(AK3105="","",AK3105+VLOOKUP(I3105,'Вид исследования'!B:F,5,0))</f>
        <v/>
      </c>
      <c r="AP3105" s="11" t="s">
        <v>189</v>
      </c>
      <c r="AQ3105" t="str">
        <f>IFERROR(IF(L3105="","",VLOOKUP(L3105&amp;I3105,Продукция!A:K,11,0)),"обратитесь к админ справочника")</f>
        <v>согласно рекомендациям производителя теста</v>
      </c>
      <c r="AS3105" t="str">
        <f>IFERROR(IF(L3105="","",VLOOKUP(L3105&amp;I3105,Продукция!A:J,10,0)),"обратитесь к админ справочника")</f>
        <v>инструкция тест- ситема Биочек СК-119</v>
      </c>
      <c r="AW3105" s="11" t="s">
        <v>4824</v>
      </c>
      <c r="AX3105" s="11" t="s">
        <v>565</v>
      </c>
      <c r="AY3105" s="11" t="s">
        <v>1268</v>
      </c>
      <c r="AZ3105" s="11">
        <v>155</v>
      </c>
      <c r="BA3105" s="11">
        <v>41</v>
      </c>
      <c r="BC3105" s="11" t="s">
        <v>5296</v>
      </c>
    </row>
    <row r="3106" spans="1:55" x14ac:dyDescent="0.25">
      <c r="A3106" t="str">
        <f t="shared" si="55"/>
        <v>С/982IBD (BioChek) болезнь Гамборо уровень антител</v>
      </c>
      <c r="B3106" t="str">
        <f>IF(E3106="","",INDEX(Лаборатории!A:A,MATCH('Производственный контроль'!E3106,Лаборатории!B:B,0)))</f>
        <v xml:space="preserve">КУРИНОЕ ЦАРСТВО АО </v>
      </c>
      <c r="C3106" t="str">
        <f>IF(E3106="","",VLOOKUP(E3106,Лаборатории!B:D,3,0))</f>
        <v>U377_CHL</v>
      </c>
      <c r="D3106" s="12">
        <v>45806</v>
      </c>
      <c r="E3106" s="150" t="s">
        <v>793</v>
      </c>
      <c r="F3106" s="11" t="s">
        <v>544</v>
      </c>
      <c r="G3106" s="11" t="s">
        <v>565</v>
      </c>
      <c r="H3106" s="11" t="s">
        <v>262</v>
      </c>
      <c r="I3106" s="11" t="s">
        <v>3415</v>
      </c>
      <c r="J3106" t="str">
        <f>IF(L3106="","",VLOOKUP(L3106,Продукция!B:D,3,0))</f>
        <v>Биологический_материал</v>
      </c>
      <c r="K3106" t="str">
        <f>IF(L3106="","",VLOOKUP(L3106,Продукция!B:C,2,0))</f>
        <v>Сыворотка крови</v>
      </c>
      <c r="L3106" s="155" t="s">
        <v>302</v>
      </c>
      <c r="M3106">
        <f>IF(L3106="","",VLOOKUP(L3106,Продукция!B:L,11,0))</f>
        <v>0</v>
      </c>
      <c r="N3106" s="150" t="s">
        <v>873</v>
      </c>
      <c r="P3106" s="150" t="s">
        <v>340</v>
      </c>
      <c r="Q3106" s="150" t="s">
        <v>854</v>
      </c>
      <c r="R3106" s="11" t="s">
        <v>5301</v>
      </c>
      <c r="S3106" s="11">
        <v>18</v>
      </c>
      <c r="T3106" s="11" t="s">
        <v>5297</v>
      </c>
      <c r="V3106" s="14">
        <v>45806</v>
      </c>
      <c r="Z3106" s="162" t="s">
        <v>4823</v>
      </c>
      <c r="AA3106" s="15">
        <v>0.39583333333333331</v>
      </c>
      <c r="AB3106" t="str">
        <f>IF(L3106="","",VLOOKUP(L3106&amp;I3106,Продукция!A:I,9,0))</f>
        <v>рекомендация производителя набора</v>
      </c>
      <c r="AF3106" t="str">
        <f>IF(AD3106="","",VLOOKUP(AD3106,'Сотрудники и ссылки'!A:B,2,0))</f>
        <v/>
      </c>
      <c r="AG3106" t="str">
        <f>IF(AD3106="","",VLOOKUP(AD3106,'Сотрудники и ссылки'!A:C,3,0))</f>
        <v/>
      </c>
      <c r="AI3106" t="str">
        <f>IF(AH3106="","",VLOOKUP(AH3106,'Сотрудники и ссылки'!A:B,2,0))</f>
        <v/>
      </c>
      <c r="AJ3106" t="str">
        <f>IF(AH3106="","",VLOOKUP(AH3106,'Сотрудники и ссылки'!A:C,3,0))</f>
        <v/>
      </c>
      <c r="AL3106" s="2" t="str">
        <f>IF(AK3106="","",AK3106+VLOOKUP(I3106,'Вид исследования'!B:E,4,0))</f>
        <v/>
      </c>
      <c r="AM3106" s="2" t="str">
        <f>IF(AK3106="","",AK3106+VLOOKUP(I3106,'Вид исследования'!B:F,5,0))</f>
        <v/>
      </c>
      <c r="AP3106" s="11" t="s">
        <v>189</v>
      </c>
      <c r="AQ3106" t="str">
        <f>IFERROR(IF(L3106="","",VLOOKUP(L3106&amp;I3106,Продукция!A:K,11,0)),"обратитесь к админ справочника")</f>
        <v>согласно рекомендациям производителя теста</v>
      </c>
      <c r="AS3106" t="str">
        <f>IFERROR(IF(L3106="","",VLOOKUP(L3106&amp;I3106,Продукция!A:J,10,0)),"обратитесь к админ справочника")</f>
        <v>инструкция тест- ситема Биочек СК-113</v>
      </c>
      <c r="AW3106" s="11" t="s">
        <v>4824</v>
      </c>
      <c r="AX3106" s="11" t="s">
        <v>565</v>
      </c>
      <c r="AY3106" s="11" t="s">
        <v>1268</v>
      </c>
      <c r="AZ3106" s="11">
        <v>155</v>
      </c>
      <c r="BA3106" s="11">
        <v>41</v>
      </c>
      <c r="BC3106" s="11" t="s">
        <v>5296</v>
      </c>
    </row>
    <row r="3107" spans="1:55" x14ac:dyDescent="0.25">
      <c r="A3107" t="str">
        <f t="shared" si="55"/>
        <v>С/982REO (BioChek) реовирус уровень антител</v>
      </c>
      <c r="B3107" t="str">
        <f>IF(E3107="","",INDEX(Лаборатории!A:A,MATCH('Производственный контроль'!E3107,Лаборатории!B:B,0)))</f>
        <v xml:space="preserve">КУРИНОЕ ЦАРСТВО АО </v>
      </c>
      <c r="C3107" t="str">
        <f>IF(E3107="","",VLOOKUP(E3107,Лаборатории!B:D,3,0))</f>
        <v>U377_CHL</v>
      </c>
      <c r="D3107" s="12">
        <v>45806</v>
      </c>
      <c r="E3107" s="150" t="s">
        <v>793</v>
      </c>
      <c r="F3107" s="11" t="s">
        <v>544</v>
      </c>
      <c r="G3107" s="11" t="s">
        <v>565</v>
      </c>
      <c r="H3107" s="11" t="s">
        <v>262</v>
      </c>
      <c r="I3107" s="11" t="s">
        <v>3426</v>
      </c>
      <c r="J3107" t="str">
        <f>IF(L3107="","",VLOOKUP(L3107,Продукция!B:D,3,0))</f>
        <v>Биологический_материал</v>
      </c>
      <c r="K3107" t="str">
        <f>IF(L3107="","",VLOOKUP(L3107,Продукция!B:C,2,0))</f>
        <v>Сыворотка крови</v>
      </c>
      <c r="L3107" s="155" t="s">
        <v>302</v>
      </c>
      <c r="M3107">
        <f>IF(L3107="","",VLOOKUP(L3107,Продукция!B:L,11,0))</f>
        <v>0</v>
      </c>
      <c r="N3107" s="150" t="s">
        <v>873</v>
      </c>
      <c r="P3107" s="150" t="s">
        <v>340</v>
      </c>
      <c r="Q3107" s="150" t="s">
        <v>854</v>
      </c>
      <c r="R3107" s="11" t="s">
        <v>5301</v>
      </c>
      <c r="S3107" s="11">
        <v>18</v>
      </c>
      <c r="T3107" s="11" t="s">
        <v>5297</v>
      </c>
      <c r="V3107" s="14">
        <v>45806</v>
      </c>
      <c r="Z3107" s="162" t="s">
        <v>4823</v>
      </c>
      <c r="AA3107" s="15">
        <v>0.39583333333333331</v>
      </c>
      <c r="AB3107" t="str">
        <f>IF(L3107="","",VLOOKUP(L3107&amp;I3107,Продукция!A:I,9,0))</f>
        <v>рекомендация производителя набора</v>
      </c>
      <c r="AF3107" t="str">
        <f>IF(AD3107="","",VLOOKUP(AD3107,'Сотрудники и ссылки'!A:B,2,0))</f>
        <v/>
      </c>
      <c r="AG3107" t="str">
        <f>IF(AD3107="","",VLOOKUP(AD3107,'Сотрудники и ссылки'!A:C,3,0))</f>
        <v/>
      </c>
      <c r="AI3107" t="str">
        <f>IF(AH3107="","",VLOOKUP(AH3107,'Сотрудники и ссылки'!A:B,2,0))</f>
        <v/>
      </c>
      <c r="AJ3107" t="str">
        <f>IF(AH3107="","",VLOOKUP(AH3107,'Сотрудники и ссылки'!A:C,3,0))</f>
        <v/>
      </c>
      <c r="AL3107" s="2" t="str">
        <f>IF(AK3107="","",AK3107+VLOOKUP(I3107,'Вид исследования'!B:E,4,0))</f>
        <v/>
      </c>
      <c r="AM3107" s="2" t="str">
        <f>IF(AK3107="","",AK3107+VLOOKUP(I3107,'Вид исследования'!B:F,5,0))</f>
        <v/>
      </c>
      <c r="AP3107" s="11" t="s">
        <v>189</v>
      </c>
      <c r="AQ3107" t="str">
        <f>IFERROR(IF(L3107="","",VLOOKUP(L3107&amp;I3107,Продукция!A:K,11,0)),"обратитесь к админ справочника")</f>
        <v>согласно рекомендациям производителя теста</v>
      </c>
      <c r="AS3107" t="str">
        <f>IFERROR(IF(L3107="","",VLOOKUP(L3107&amp;I3107,Продукция!A:J,10,0)),"обратитесь к админ справочника")</f>
        <v>инструкция тест- ситема Биочек СК -110</v>
      </c>
      <c r="AW3107" s="11" t="s">
        <v>4824</v>
      </c>
      <c r="AX3107" s="11" t="s">
        <v>565</v>
      </c>
      <c r="AY3107" s="11" t="s">
        <v>1268</v>
      </c>
      <c r="AZ3107" s="11">
        <v>155</v>
      </c>
      <c r="BA3107" s="11">
        <v>41</v>
      </c>
      <c r="BC3107" s="11" t="s">
        <v>5296</v>
      </c>
    </row>
    <row r="3108" spans="1:55" x14ac:dyDescent="0.25">
      <c r="A3108" t="str">
        <f t="shared" si="55"/>
        <v>С/982NDV (BioChek) болезнь Ньюкасла уровень антител</v>
      </c>
      <c r="B3108" t="str">
        <f>IF(E3108="","",INDEX(Лаборатории!A:A,MATCH('Производственный контроль'!E3108,Лаборатории!B:B,0)))</f>
        <v xml:space="preserve">КУРИНОЕ ЦАРСТВО АО </v>
      </c>
      <c r="C3108" t="str">
        <f>IF(E3108="","",VLOOKUP(E3108,Лаборатории!B:D,3,0))</f>
        <v>U377_CHL</v>
      </c>
      <c r="D3108" s="12">
        <v>45806</v>
      </c>
      <c r="E3108" s="150" t="s">
        <v>793</v>
      </c>
      <c r="F3108" s="11" t="s">
        <v>544</v>
      </c>
      <c r="G3108" s="11" t="s">
        <v>565</v>
      </c>
      <c r="H3108" s="11" t="s">
        <v>262</v>
      </c>
      <c r="I3108" s="11" t="s">
        <v>3424</v>
      </c>
      <c r="J3108" t="str">
        <f>IF(L3108="","",VLOOKUP(L3108,Продукция!B:D,3,0))</f>
        <v>Биологический_материал</v>
      </c>
      <c r="K3108" t="str">
        <f>IF(L3108="","",VLOOKUP(L3108,Продукция!B:C,2,0))</f>
        <v>Сыворотка крови</v>
      </c>
      <c r="L3108" s="155" t="s">
        <v>302</v>
      </c>
      <c r="M3108">
        <f>IF(L3108="","",VLOOKUP(L3108,Продукция!B:L,11,0))</f>
        <v>0</v>
      </c>
      <c r="N3108" s="150" t="s">
        <v>873</v>
      </c>
      <c r="P3108" s="150" t="s">
        <v>340</v>
      </c>
      <c r="Q3108" s="150" t="s">
        <v>854</v>
      </c>
      <c r="R3108" s="11" t="s">
        <v>5301</v>
      </c>
      <c r="S3108" s="11">
        <v>18</v>
      </c>
      <c r="T3108" s="11" t="s">
        <v>5297</v>
      </c>
      <c r="V3108" s="14">
        <v>45806</v>
      </c>
      <c r="Z3108" s="162" t="s">
        <v>4823</v>
      </c>
      <c r="AA3108" s="15">
        <v>0.39583333333333331</v>
      </c>
      <c r="AB3108" t="str">
        <f>IF(L3108="","",VLOOKUP(L3108&amp;I3108,Продукция!A:I,9,0))</f>
        <v>рекомендация производителя набора</v>
      </c>
      <c r="AF3108" t="str">
        <f>IF(AD3108="","",VLOOKUP(AD3108,'Сотрудники и ссылки'!A:B,2,0))</f>
        <v/>
      </c>
      <c r="AG3108" t="str">
        <f>IF(AD3108="","",VLOOKUP(AD3108,'Сотрудники и ссылки'!A:C,3,0))</f>
        <v/>
      </c>
      <c r="AI3108" t="str">
        <f>IF(AH3108="","",VLOOKUP(AH3108,'Сотрудники и ссылки'!A:B,2,0))</f>
        <v/>
      </c>
      <c r="AJ3108" t="str">
        <f>IF(AH3108="","",VLOOKUP(AH3108,'Сотрудники и ссылки'!A:C,3,0))</f>
        <v/>
      </c>
      <c r="AL3108" s="2" t="str">
        <f>IF(AK3108="","",AK3108+VLOOKUP(I3108,'Вид исследования'!B:E,4,0))</f>
        <v/>
      </c>
      <c r="AM3108" s="2" t="str">
        <f>IF(AK3108="","",AK3108+VLOOKUP(I3108,'Вид исследования'!B:F,5,0))</f>
        <v/>
      </c>
      <c r="AP3108" s="11" t="s">
        <v>189</v>
      </c>
      <c r="AQ3108" t="str">
        <f>IFERROR(IF(L3108="","",VLOOKUP(L3108&amp;I3108,Продукция!A:K,11,0)),"обратитесь к админ справочника")</f>
        <v>согласно рекомендациям производителя теста</v>
      </c>
      <c r="AS3108" t="str">
        <f>IFERROR(IF(L3108="","",VLOOKUP(L3108&amp;I3108,Продукция!A:J,10,0)),"обратитесь к админ справочника")</f>
        <v>инструкция тест- ситема Биочек СК -116</v>
      </c>
      <c r="AW3108" s="11" t="s">
        <v>4824</v>
      </c>
      <c r="AX3108" s="11" t="s">
        <v>565</v>
      </c>
      <c r="AY3108" s="11" t="s">
        <v>1268</v>
      </c>
      <c r="AZ3108" s="11">
        <v>155</v>
      </c>
      <c r="BA3108" s="11">
        <v>41</v>
      </c>
      <c r="BC3108" s="11" t="s">
        <v>5296</v>
      </c>
    </row>
    <row r="3109" spans="1:55" x14ac:dyDescent="0.25">
      <c r="A3109" t="str">
        <f t="shared" si="55"/>
        <v>С/982ORT (BioChek) орнитобактерии уровень антител</v>
      </c>
      <c r="B3109" t="str">
        <f>IF(E3109="","",INDEX(Лаборатории!A:A,MATCH('Производственный контроль'!E3109,Лаборатории!B:B,0)))</f>
        <v xml:space="preserve">КУРИНОЕ ЦАРСТВО АО </v>
      </c>
      <c r="C3109" t="str">
        <f>IF(E3109="","",VLOOKUP(E3109,Лаборатории!B:D,3,0))</f>
        <v>U377_CHL</v>
      </c>
      <c r="D3109" s="12">
        <v>45806</v>
      </c>
      <c r="E3109" s="150" t="s">
        <v>793</v>
      </c>
      <c r="F3109" s="11" t="s">
        <v>544</v>
      </c>
      <c r="G3109" s="11" t="s">
        <v>565</v>
      </c>
      <c r="H3109" s="11" t="s">
        <v>262</v>
      </c>
      <c r="I3109" s="11" t="s">
        <v>3425</v>
      </c>
      <c r="J3109" t="str">
        <f>IF(L3109="","",VLOOKUP(L3109,Продукция!B:D,3,0))</f>
        <v>Биологический_материал</v>
      </c>
      <c r="K3109" t="str">
        <f>IF(L3109="","",VLOOKUP(L3109,Продукция!B:C,2,0))</f>
        <v>Сыворотка крови</v>
      </c>
      <c r="L3109" s="155" t="s">
        <v>302</v>
      </c>
      <c r="M3109">
        <f>IF(L3109="","",VLOOKUP(L3109,Продукция!B:L,11,0))</f>
        <v>0</v>
      </c>
      <c r="N3109" s="150" t="s">
        <v>873</v>
      </c>
      <c r="P3109" s="150" t="s">
        <v>340</v>
      </c>
      <c r="Q3109" s="150" t="s">
        <v>854</v>
      </c>
      <c r="R3109" s="11" t="s">
        <v>5301</v>
      </c>
      <c r="S3109" s="11">
        <v>18</v>
      </c>
      <c r="T3109" s="11" t="s">
        <v>5297</v>
      </c>
      <c r="V3109" s="14">
        <v>45806</v>
      </c>
      <c r="Z3109" s="162" t="s">
        <v>4823</v>
      </c>
      <c r="AA3109" s="15">
        <v>0.39583333333333331</v>
      </c>
      <c r="AB3109" t="str">
        <f>IF(L3109="","",VLOOKUP(L3109&amp;I3109,Продукция!A:I,9,0))</f>
        <v>рекомендация производителя набора</v>
      </c>
      <c r="AF3109" t="str">
        <f>IF(AD3109="","",VLOOKUP(AD3109,'Сотрудники и ссылки'!A:B,2,0))</f>
        <v/>
      </c>
      <c r="AG3109" t="str">
        <f>IF(AD3109="","",VLOOKUP(AD3109,'Сотрудники и ссылки'!A:C,3,0))</f>
        <v/>
      </c>
      <c r="AI3109" t="str">
        <f>IF(AH3109="","",VLOOKUP(AH3109,'Сотрудники и ссылки'!A:B,2,0))</f>
        <v/>
      </c>
      <c r="AJ3109" t="str">
        <f>IF(AH3109="","",VLOOKUP(AH3109,'Сотрудники и ссылки'!A:C,3,0))</f>
        <v/>
      </c>
      <c r="AL3109" s="2" t="str">
        <f>IF(AK3109="","",AK3109+VLOOKUP(I3109,'Вид исследования'!B:E,4,0))</f>
        <v/>
      </c>
      <c r="AM3109" s="2" t="str">
        <f>IF(AK3109="","",AK3109+VLOOKUP(I3109,'Вид исследования'!B:F,5,0))</f>
        <v/>
      </c>
      <c r="AP3109" s="11" t="s">
        <v>189</v>
      </c>
      <c r="AQ3109" t="str">
        <f>IFERROR(IF(L3109="","",VLOOKUP(L3109&amp;I3109,Продукция!A:K,11,0)),"обратитесь к админ справочника")</f>
        <v>согласно рекомендациям производителя теста</v>
      </c>
      <c r="AS3109" t="str">
        <f>IFERROR(IF(L3109="","",VLOOKUP(L3109&amp;I3109,Продукция!A:J,10,0)),"обратитесь к админ справочника")</f>
        <v>инструкция тест- ситема Биочек СК-108</v>
      </c>
      <c r="AW3109" s="11" t="s">
        <v>4824</v>
      </c>
      <c r="AX3109" s="11" t="s">
        <v>565</v>
      </c>
      <c r="AY3109" s="11" t="s">
        <v>1268</v>
      </c>
      <c r="AZ3109" s="11">
        <v>155</v>
      </c>
      <c r="BA3109" s="11">
        <v>41</v>
      </c>
      <c r="BC3109" s="11" t="s">
        <v>5296</v>
      </c>
    </row>
    <row r="3110" spans="1:55" x14ac:dyDescent="0.25">
      <c r="A3110" t="str">
        <f t="shared" si="55"/>
        <v xml:space="preserve">С/982CAV (BioChek) анемия уровень антител </v>
      </c>
      <c r="B3110" t="str">
        <f>IF(E3110="","",INDEX(Лаборатории!A:A,MATCH('Производственный контроль'!E3110,Лаборатории!B:B,0)))</f>
        <v xml:space="preserve">КУРИНОЕ ЦАРСТВО АО </v>
      </c>
      <c r="C3110" t="str">
        <f>IF(E3110="","",VLOOKUP(E3110,Лаборатории!B:D,3,0))</f>
        <v>U377_CHL</v>
      </c>
      <c r="D3110" s="12">
        <v>45806</v>
      </c>
      <c r="E3110" s="150" t="s">
        <v>793</v>
      </c>
      <c r="F3110" s="11" t="s">
        <v>544</v>
      </c>
      <c r="G3110" s="11" t="s">
        <v>565</v>
      </c>
      <c r="H3110" s="11" t="s">
        <v>262</v>
      </c>
      <c r="I3110" s="11" t="s">
        <v>3412</v>
      </c>
      <c r="J3110" t="str">
        <f>IF(L3110="","",VLOOKUP(L3110,Продукция!B:D,3,0))</f>
        <v>Биологический_материал</v>
      </c>
      <c r="K3110" t="str">
        <f>IF(L3110="","",VLOOKUP(L3110,Продукция!B:C,2,0))</f>
        <v>Сыворотка крови</v>
      </c>
      <c r="L3110" s="155" t="s">
        <v>302</v>
      </c>
      <c r="M3110">
        <f>IF(L3110="","",VLOOKUP(L3110,Продукция!B:L,11,0))</f>
        <v>0</v>
      </c>
      <c r="N3110" s="150" t="s">
        <v>873</v>
      </c>
      <c r="P3110" s="150" t="s">
        <v>340</v>
      </c>
      <c r="Q3110" s="150" t="s">
        <v>854</v>
      </c>
      <c r="R3110" s="11" t="s">
        <v>5301</v>
      </c>
      <c r="S3110" s="11">
        <v>18</v>
      </c>
      <c r="T3110" s="11" t="s">
        <v>5297</v>
      </c>
      <c r="V3110" s="14">
        <v>45806</v>
      </c>
      <c r="Z3110" s="162" t="s">
        <v>4823</v>
      </c>
      <c r="AA3110" s="15">
        <v>0.39583333333333331</v>
      </c>
      <c r="AB3110" t="str">
        <f>IF(L3110="","",VLOOKUP(L3110&amp;I3110,Продукция!A:I,9,0))</f>
        <v>рекомендация производителя набора</v>
      </c>
      <c r="AF3110" t="str">
        <f>IF(AD3110="","",VLOOKUP(AD3110,'Сотрудники и ссылки'!A:B,2,0))</f>
        <v/>
      </c>
      <c r="AG3110" t="str">
        <f>IF(AD3110="","",VLOOKUP(AD3110,'Сотрудники и ссылки'!A:C,3,0))</f>
        <v/>
      </c>
      <c r="AI3110" t="str">
        <f>IF(AH3110="","",VLOOKUP(AH3110,'Сотрудники и ссылки'!A:B,2,0))</f>
        <v/>
      </c>
      <c r="AJ3110" t="str">
        <f>IF(AH3110="","",VLOOKUP(AH3110,'Сотрудники и ссылки'!A:C,3,0))</f>
        <v/>
      </c>
      <c r="AL3110" s="2" t="str">
        <f>IF(AK3110="","",AK3110+VLOOKUP(I3110,'Вид исследования'!B:E,4,0))</f>
        <v/>
      </c>
      <c r="AM3110" s="2" t="str">
        <f>IF(AK3110="","",AK3110+VLOOKUP(I3110,'Вид исследования'!B:F,5,0))</f>
        <v/>
      </c>
      <c r="AP3110" s="11" t="s">
        <v>189</v>
      </c>
      <c r="AQ3110" t="str">
        <f>IFERROR(IF(L3110="","",VLOOKUP(L3110&amp;I3110,Продукция!A:K,11,0)),"обратитесь к админ справочника")</f>
        <v>согласно рекомендациям производителя теста</v>
      </c>
      <c r="AS3110" t="str">
        <f>IFERROR(IF(L3110="","",VLOOKUP(L3110&amp;I3110,Продукция!A:J,10,0)),"обратитесь к админ справочника")</f>
        <v>инструкция тест- ситема Биочек СК -126</v>
      </c>
      <c r="AW3110" s="11" t="s">
        <v>4824</v>
      </c>
      <c r="AX3110" s="11" t="s">
        <v>565</v>
      </c>
      <c r="AY3110" s="11" t="s">
        <v>1268</v>
      </c>
      <c r="AZ3110" s="11">
        <v>155</v>
      </c>
      <c r="BA3110" s="11">
        <v>41</v>
      </c>
      <c r="BC3110" s="11" t="s">
        <v>5296</v>
      </c>
    </row>
    <row r="3111" spans="1:55" x14ac:dyDescent="0.25">
      <c r="A3111" t="str">
        <f t="shared" si="55"/>
        <v>С/982FADV (BioChek) аденовирус уровень антител</v>
      </c>
      <c r="B3111" t="str">
        <f>IF(E3111="","",INDEX(Лаборатории!A:A,MATCH('Производственный контроль'!E3111,Лаборатории!B:B,0)))</f>
        <v xml:space="preserve">КУРИНОЕ ЦАРСТВО АО </v>
      </c>
      <c r="C3111" t="str">
        <f>IF(E3111="","",VLOOKUP(E3111,Лаборатории!B:D,3,0))</f>
        <v>U377_CHL</v>
      </c>
      <c r="D3111" s="12">
        <v>45806</v>
      </c>
      <c r="E3111" s="150" t="s">
        <v>793</v>
      </c>
      <c r="F3111" s="11" t="s">
        <v>544</v>
      </c>
      <c r="G3111" s="11" t="s">
        <v>565</v>
      </c>
      <c r="H3111" s="11" t="s">
        <v>262</v>
      </c>
      <c r="I3111" s="11" t="s">
        <v>3414</v>
      </c>
      <c r="J3111" t="str">
        <f>IF(L3111="","",VLOOKUP(L3111,Продукция!B:D,3,0))</f>
        <v>Биологический_материал</v>
      </c>
      <c r="K3111" t="str">
        <f>IF(L3111="","",VLOOKUP(L3111,Продукция!B:C,2,0))</f>
        <v>Сыворотка крови</v>
      </c>
      <c r="L3111" s="155" t="s">
        <v>302</v>
      </c>
      <c r="M3111">
        <f>IF(L3111="","",VLOOKUP(L3111,Продукция!B:L,11,0))</f>
        <v>0</v>
      </c>
      <c r="N3111" s="150" t="s">
        <v>873</v>
      </c>
      <c r="P3111" s="150" t="s">
        <v>340</v>
      </c>
      <c r="Q3111" s="150" t="s">
        <v>854</v>
      </c>
      <c r="R3111" s="11" t="s">
        <v>5301</v>
      </c>
      <c r="S3111" s="11">
        <v>18</v>
      </c>
      <c r="T3111" s="11" t="s">
        <v>5297</v>
      </c>
      <c r="V3111" s="14">
        <v>45806</v>
      </c>
      <c r="Z3111" s="162" t="s">
        <v>4823</v>
      </c>
      <c r="AA3111" s="15">
        <v>0.39583333333333331</v>
      </c>
      <c r="AB3111" t="str">
        <f>IF(L3111="","",VLOOKUP(L3111&amp;I3111,Продукция!A:I,9,0))</f>
        <v>рекомендация производителя набора</v>
      </c>
      <c r="AF3111" t="str">
        <f>IF(AD3111="","",VLOOKUP(AD3111,'Сотрудники и ссылки'!A:B,2,0))</f>
        <v/>
      </c>
      <c r="AG3111" t="str">
        <f>IF(AD3111="","",VLOOKUP(AD3111,'Сотрудники и ссылки'!A:C,3,0))</f>
        <v/>
      </c>
      <c r="AI3111" t="str">
        <f>IF(AH3111="","",VLOOKUP(AH3111,'Сотрудники и ссылки'!A:B,2,0))</f>
        <v/>
      </c>
      <c r="AJ3111" t="str">
        <f>IF(AH3111="","",VLOOKUP(AH3111,'Сотрудники и ссылки'!A:C,3,0))</f>
        <v/>
      </c>
      <c r="AL3111" s="2" t="str">
        <f>IF(AK3111="","",AK3111+VLOOKUP(I3111,'Вид исследования'!B:E,4,0))</f>
        <v/>
      </c>
      <c r="AM3111" s="2" t="str">
        <f>IF(AK3111="","",AK3111+VLOOKUP(I3111,'Вид исследования'!B:F,5,0))</f>
        <v/>
      </c>
      <c r="AP3111" s="11" t="s">
        <v>189</v>
      </c>
      <c r="AQ3111" t="str">
        <f>IFERROR(IF(L3111="","",VLOOKUP(L3111&amp;I3111,Продукция!A:K,11,0)),"обратитесь к админ справочника")</f>
        <v>согласно рекомендациям производителя теста</v>
      </c>
      <c r="AS3111" t="str">
        <f>IFERROR(IF(L3111="","",VLOOKUP(L3111&amp;I3111,Продукция!A:J,10,0)),"обратитесь к админ справочника")</f>
        <v>инструкция тест- ситема Биочек СК -132</v>
      </c>
      <c r="AW3111" s="11" t="s">
        <v>4824</v>
      </c>
      <c r="AX3111" s="11" t="s">
        <v>565</v>
      </c>
      <c r="AY3111" s="11" t="s">
        <v>1268</v>
      </c>
      <c r="AZ3111" s="11">
        <v>155</v>
      </c>
      <c r="BA3111" s="11">
        <v>41</v>
      </c>
      <c r="BC3111" s="11" t="s">
        <v>5296</v>
      </c>
    </row>
    <row r="3112" spans="1:55" x14ac:dyDescent="0.25">
      <c r="A3112" t="str">
        <f t="shared" si="55"/>
        <v>С/982MG (BioChek) микоплазма галлисептикум уровень антител</v>
      </c>
      <c r="B3112" t="str">
        <f>IF(E3112="","",INDEX(Лаборатории!A:A,MATCH('Производственный контроль'!E3112,Лаборатории!B:B,0)))</f>
        <v xml:space="preserve">КУРИНОЕ ЦАРСТВО АО </v>
      </c>
      <c r="C3112" t="str">
        <f>IF(E3112="","",VLOOKUP(E3112,Лаборатории!B:D,3,0))</f>
        <v>U377_CHL</v>
      </c>
      <c r="D3112" s="12">
        <v>45806</v>
      </c>
      <c r="E3112" s="150" t="s">
        <v>793</v>
      </c>
      <c r="F3112" s="11" t="s">
        <v>544</v>
      </c>
      <c r="G3112" s="11" t="s">
        <v>565</v>
      </c>
      <c r="H3112" s="11" t="s">
        <v>262</v>
      </c>
      <c r="I3112" s="11" t="s">
        <v>3422</v>
      </c>
      <c r="J3112" t="str">
        <f>IF(L3112="","",VLOOKUP(L3112,Продукция!B:D,3,0))</f>
        <v>Биологический_материал</v>
      </c>
      <c r="K3112" t="str">
        <f>IF(L3112="","",VLOOKUP(L3112,Продукция!B:C,2,0))</f>
        <v>Сыворотка крови</v>
      </c>
      <c r="L3112" s="155" t="s">
        <v>302</v>
      </c>
      <c r="M3112">
        <f>IF(L3112="","",VLOOKUP(L3112,Продукция!B:L,11,0))</f>
        <v>0</v>
      </c>
      <c r="N3112" s="150" t="s">
        <v>873</v>
      </c>
      <c r="P3112" s="150" t="s">
        <v>340</v>
      </c>
      <c r="Q3112" s="150" t="s">
        <v>854</v>
      </c>
      <c r="R3112" s="11" t="s">
        <v>5301</v>
      </c>
      <c r="S3112" s="11">
        <v>18</v>
      </c>
      <c r="T3112" s="11" t="s">
        <v>5297</v>
      </c>
      <c r="V3112" s="14">
        <v>45806</v>
      </c>
      <c r="Z3112" s="162" t="s">
        <v>4823</v>
      </c>
      <c r="AA3112" s="15">
        <v>0.39583333333333331</v>
      </c>
      <c r="AB3112" t="str">
        <f>IF(L3112="","",VLOOKUP(L3112&amp;I3112,Продукция!A:I,9,0))</f>
        <v>рекомендация производителя набора</v>
      </c>
      <c r="AF3112" t="str">
        <f>IF(AD3112="","",VLOOKUP(AD3112,'Сотрудники и ссылки'!A:B,2,0))</f>
        <v/>
      </c>
      <c r="AG3112" t="str">
        <f>IF(AD3112="","",VLOOKUP(AD3112,'Сотрудники и ссылки'!A:C,3,0))</f>
        <v/>
      </c>
      <c r="AI3112" t="str">
        <f>IF(AH3112="","",VLOOKUP(AH3112,'Сотрудники и ссылки'!A:B,2,0))</f>
        <v/>
      </c>
      <c r="AJ3112" t="str">
        <f>IF(AH3112="","",VLOOKUP(AH3112,'Сотрудники и ссылки'!A:C,3,0))</f>
        <v/>
      </c>
      <c r="AL3112" s="2" t="str">
        <f>IF(AK3112="","",AK3112+VLOOKUP(I3112,'Вид исследования'!B:E,4,0))</f>
        <v/>
      </c>
      <c r="AM3112" s="2" t="str">
        <f>IF(AK3112="","",AK3112+VLOOKUP(I3112,'Вид исследования'!B:F,5,0))</f>
        <v/>
      </c>
      <c r="AP3112" s="11" t="s">
        <v>189</v>
      </c>
      <c r="AQ3112" t="str">
        <f>IFERROR(IF(L3112="","",VLOOKUP(L3112&amp;I3112,Продукция!A:K,11,0)),"обратитесь к админ справочника")</f>
        <v>согласно рекомендациям производителя теста</v>
      </c>
      <c r="AS3112" t="str">
        <f>IFERROR(IF(L3112="","",VLOOKUP(L3112&amp;I3112,Продукция!A:J,10,0)),"обратитесь к админ справочника")</f>
        <v>инструкция тест- ситема Биочек СК -114</v>
      </c>
      <c r="AW3112" s="11" t="s">
        <v>4824</v>
      </c>
      <c r="AX3112" s="11" t="s">
        <v>565</v>
      </c>
      <c r="AY3112" s="11" t="s">
        <v>1268</v>
      </c>
      <c r="AZ3112" s="11">
        <v>155</v>
      </c>
      <c r="BA3112" s="11">
        <v>41</v>
      </c>
      <c r="BC3112" s="11" t="s">
        <v>5296</v>
      </c>
    </row>
    <row r="3113" spans="1:55" x14ac:dyDescent="0.25">
      <c r="A3113" t="str">
        <f t="shared" si="55"/>
        <v>С/982MS (BioChek) микоплазма синовия уровень антител</v>
      </c>
      <c r="B3113" t="str">
        <f>IF(E3113="","",INDEX(Лаборатории!A:A,MATCH('Производственный контроль'!E3113,Лаборатории!B:B,0)))</f>
        <v xml:space="preserve">КУРИНОЕ ЦАРСТВО АО </v>
      </c>
      <c r="C3113" t="str">
        <f>IF(E3113="","",VLOOKUP(E3113,Лаборатории!B:D,3,0))</f>
        <v>U377_CHL</v>
      </c>
      <c r="D3113" s="12">
        <v>45806</v>
      </c>
      <c r="E3113" s="150" t="s">
        <v>793</v>
      </c>
      <c r="F3113" s="11" t="s">
        <v>544</v>
      </c>
      <c r="G3113" s="11" t="s">
        <v>565</v>
      </c>
      <c r="H3113" s="11" t="s">
        <v>262</v>
      </c>
      <c r="I3113" s="11" t="s">
        <v>3423</v>
      </c>
      <c r="J3113" t="str">
        <f>IF(L3113="","",VLOOKUP(L3113,Продукция!B:D,3,0))</f>
        <v>Биологический_материал</v>
      </c>
      <c r="K3113" t="str">
        <f>IF(L3113="","",VLOOKUP(L3113,Продукция!B:C,2,0))</f>
        <v>Сыворотка крови</v>
      </c>
      <c r="L3113" s="155" t="s">
        <v>302</v>
      </c>
      <c r="M3113">
        <f>IF(L3113="","",VLOOKUP(L3113,Продукция!B:L,11,0))</f>
        <v>0</v>
      </c>
      <c r="N3113" s="150" t="s">
        <v>873</v>
      </c>
      <c r="P3113" s="150" t="s">
        <v>340</v>
      </c>
      <c r="Q3113" s="150" t="s">
        <v>854</v>
      </c>
      <c r="R3113" s="11" t="s">
        <v>5301</v>
      </c>
      <c r="S3113" s="11">
        <v>18</v>
      </c>
      <c r="T3113" s="11" t="s">
        <v>5297</v>
      </c>
      <c r="V3113" s="14">
        <v>45806</v>
      </c>
      <c r="Z3113" s="162" t="s">
        <v>4823</v>
      </c>
      <c r="AA3113" s="15">
        <v>0.39583333333333331</v>
      </c>
      <c r="AB3113" t="str">
        <f>IF(L3113="","",VLOOKUP(L3113&amp;I3113,Продукция!A:I,9,0))</f>
        <v>рекомендация производителя набора</v>
      </c>
      <c r="AF3113" t="str">
        <f>IF(AD3113="","",VLOOKUP(AD3113,'Сотрудники и ссылки'!A:B,2,0))</f>
        <v/>
      </c>
      <c r="AG3113" t="str">
        <f>IF(AD3113="","",VLOOKUP(AD3113,'Сотрудники и ссылки'!A:C,3,0))</f>
        <v/>
      </c>
      <c r="AI3113" t="str">
        <f>IF(AH3113="","",VLOOKUP(AH3113,'Сотрудники и ссылки'!A:B,2,0))</f>
        <v/>
      </c>
      <c r="AJ3113" t="str">
        <f>IF(AH3113="","",VLOOKUP(AH3113,'Сотрудники и ссылки'!A:C,3,0))</f>
        <v/>
      </c>
      <c r="AL3113" s="2" t="str">
        <f>IF(AK3113="","",AK3113+VLOOKUP(I3113,'Вид исследования'!B:E,4,0))</f>
        <v/>
      </c>
      <c r="AM3113" s="2" t="str">
        <f>IF(AK3113="","",AK3113+VLOOKUP(I3113,'Вид исследования'!B:F,5,0))</f>
        <v/>
      </c>
      <c r="AP3113" s="11" t="s">
        <v>189</v>
      </c>
      <c r="AQ3113" t="str">
        <f>IFERROR(IF(L3113="","",VLOOKUP(L3113&amp;I3113,Продукция!A:K,11,0)),"обратитесь к админ справочника")</f>
        <v>согласно рекомендациям производителя теста</v>
      </c>
      <c r="AS3113" t="str">
        <f>IFERROR(IF(L3113="","",VLOOKUP(L3113&amp;I3113,Продукция!A:J,10,0)),"обратитесь к админ справочника")</f>
        <v>инструкция тест- ситема Биочек СК -115</v>
      </c>
      <c r="AW3113" s="11" t="s">
        <v>4824</v>
      </c>
      <c r="AX3113" s="11" t="s">
        <v>565</v>
      </c>
      <c r="AY3113" s="11" t="s">
        <v>1268</v>
      </c>
      <c r="AZ3113" s="11">
        <v>155</v>
      </c>
      <c r="BA3113" s="11">
        <v>41</v>
      </c>
      <c r="BC3113" s="11" t="s">
        <v>5296</v>
      </c>
    </row>
    <row r="3114" spans="1:55" x14ac:dyDescent="0.25">
      <c r="A3114" t="str">
        <f t="shared" si="55"/>
        <v>С/982SE (BioChek) сальмонелла группы В и D уровень антител</v>
      </c>
      <c r="B3114" t="str">
        <f>IF(E3114="","",INDEX(Лаборатории!A:A,MATCH('Производственный контроль'!E3114,Лаборатории!B:B,0)))</f>
        <v xml:space="preserve">КУРИНОЕ ЦАРСТВО АО </v>
      </c>
      <c r="C3114" t="str">
        <f>IF(E3114="","",VLOOKUP(E3114,Лаборатории!B:D,3,0))</f>
        <v>U377_CHL</v>
      </c>
      <c r="D3114" s="12">
        <v>45806</v>
      </c>
      <c r="E3114" s="150" t="s">
        <v>793</v>
      </c>
      <c r="F3114" s="11" t="s">
        <v>544</v>
      </c>
      <c r="G3114" s="11" t="s">
        <v>565</v>
      </c>
      <c r="H3114" s="11" t="s">
        <v>262</v>
      </c>
      <c r="I3114" s="11" t="s">
        <v>3428</v>
      </c>
      <c r="J3114" t="str">
        <f>IF(L3114="","",VLOOKUP(L3114,Продукция!B:D,3,0))</f>
        <v>Биологический_материал</v>
      </c>
      <c r="K3114" t="str">
        <f>IF(L3114="","",VLOOKUP(L3114,Продукция!B:C,2,0))</f>
        <v>Сыворотка крови</v>
      </c>
      <c r="L3114" s="155" t="s">
        <v>302</v>
      </c>
      <c r="M3114">
        <f>IF(L3114="","",VLOOKUP(L3114,Продукция!B:L,11,0))</f>
        <v>0</v>
      </c>
      <c r="N3114" s="150" t="s">
        <v>873</v>
      </c>
      <c r="P3114" s="150" t="s">
        <v>340</v>
      </c>
      <c r="Q3114" s="150" t="s">
        <v>854</v>
      </c>
      <c r="R3114" s="11" t="s">
        <v>5301</v>
      </c>
      <c r="S3114" s="11">
        <v>18</v>
      </c>
      <c r="T3114" s="11" t="s">
        <v>5297</v>
      </c>
      <c r="V3114" s="14">
        <v>45806</v>
      </c>
      <c r="Z3114" s="162" t="s">
        <v>4823</v>
      </c>
      <c r="AA3114" s="15">
        <v>0.39583333333333331</v>
      </c>
      <c r="AB3114" t="str">
        <f>IF(L3114="","",VLOOKUP(L3114&amp;I3114,Продукция!A:I,9,0))</f>
        <v>рекомендация производителя набора</v>
      </c>
      <c r="AF3114" t="str">
        <f>IF(AD3114="","",VLOOKUP(AD3114,'Сотрудники и ссылки'!A:B,2,0))</f>
        <v/>
      </c>
      <c r="AG3114" t="str">
        <f>IF(AD3114="","",VLOOKUP(AD3114,'Сотрудники и ссылки'!A:C,3,0))</f>
        <v/>
      </c>
      <c r="AI3114" t="str">
        <f>IF(AH3114="","",VLOOKUP(AH3114,'Сотрудники и ссылки'!A:B,2,0))</f>
        <v/>
      </c>
      <c r="AJ3114" t="str">
        <f>IF(AH3114="","",VLOOKUP(AH3114,'Сотрудники и ссылки'!A:C,3,0))</f>
        <v/>
      </c>
      <c r="AL3114" s="2" t="str">
        <f>IF(AK3114="","",AK3114+VLOOKUP(I3114,'Вид исследования'!B:E,4,0))</f>
        <v/>
      </c>
      <c r="AM3114" s="2" t="str">
        <f>IF(AK3114="","",AK3114+VLOOKUP(I3114,'Вид исследования'!B:F,5,0))</f>
        <v/>
      </c>
      <c r="AP3114" s="11" t="s">
        <v>189</v>
      </c>
      <c r="AQ3114" t="str">
        <f>IFERROR(IF(L3114="","",VLOOKUP(L3114&amp;I3114,Продукция!A:K,11,0)),"обратитесь к админ справочника")</f>
        <v>согласно рекомендациям производителя теста</v>
      </c>
      <c r="AS3114" t="str">
        <f>IFERROR(IF(L3114="","",VLOOKUP(L3114&amp;I3114,Продукция!A:J,10,0)),"обратитесь к админ справочника")</f>
        <v>инструкция тест- ситема Биочек СК -218</v>
      </c>
      <c r="AW3114" s="11" t="s">
        <v>4824</v>
      </c>
      <c r="AX3114" s="11" t="s">
        <v>565</v>
      </c>
      <c r="AY3114" s="11" t="s">
        <v>1268</v>
      </c>
      <c r="AZ3114" s="11">
        <v>155</v>
      </c>
      <c r="BA3114" s="11">
        <v>41</v>
      </c>
      <c r="BC3114" s="11" t="s">
        <v>5296</v>
      </c>
    </row>
    <row r="3115" spans="1:55" x14ac:dyDescent="0.25">
      <c r="A3115" t="str">
        <f t="shared" si="55"/>
        <v>С/982ILT (BioChek) ларинготрахеит уровень антител</v>
      </c>
      <c r="B3115" t="str">
        <f>IF(E3115="","",INDEX(Лаборатории!A:A,MATCH('Производственный контроль'!E3115,Лаборатории!B:B,0)))</f>
        <v xml:space="preserve">КУРИНОЕ ЦАРСТВО АО </v>
      </c>
      <c r="C3115" t="str">
        <f>IF(E3115="","",VLOOKUP(E3115,Лаборатории!B:D,3,0))</f>
        <v>U377_CHL</v>
      </c>
      <c r="D3115" s="12">
        <v>45806</v>
      </c>
      <c r="E3115" s="150" t="s">
        <v>793</v>
      </c>
      <c r="F3115" s="11" t="s">
        <v>544</v>
      </c>
      <c r="G3115" s="11" t="s">
        <v>565</v>
      </c>
      <c r="H3115" s="11" t="s">
        <v>262</v>
      </c>
      <c r="I3115" s="11" t="s">
        <v>3417</v>
      </c>
      <c r="J3115" t="str">
        <f>IF(L3115="","",VLOOKUP(L3115,Продукция!B:D,3,0))</f>
        <v>Биологический_материал</v>
      </c>
      <c r="K3115" t="str">
        <f>IF(L3115="","",VLOOKUP(L3115,Продукция!B:C,2,0))</f>
        <v>Сыворотка крови</v>
      </c>
      <c r="L3115" s="155" t="s">
        <v>302</v>
      </c>
      <c r="M3115">
        <f>IF(L3115="","",VLOOKUP(L3115,Продукция!B:L,11,0))</f>
        <v>0</v>
      </c>
      <c r="N3115" s="150" t="s">
        <v>873</v>
      </c>
      <c r="P3115" s="150" t="s">
        <v>340</v>
      </c>
      <c r="Q3115" s="150" t="s">
        <v>854</v>
      </c>
      <c r="R3115" s="11" t="s">
        <v>5301</v>
      </c>
      <c r="S3115" s="11">
        <v>18</v>
      </c>
      <c r="T3115" s="11" t="s">
        <v>5297</v>
      </c>
      <c r="V3115" s="14">
        <v>45806</v>
      </c>
      <c r="Z3115" s="162" t="s">
        <v>4823</v>
      </c>
      <c r="AA3115" s="15">
        <v>0.39583333333333331</v>
      </c>
      <c r="AB3115" t="str">
        <f>IF(L3115="","",VLOOKUP(L3115&amp;I3115,Продукция!A:I,9,0))</f>
        <v>рекомендация производителя набора</v>
      </c>
      <c r="AF3115" t="str">
        <f>IF(AD3115="","",VLOOKUP(AD3115,'Сотрудники и ссылки'!A:B,2,0))</f>
        <v/>
      </c>
      <c r="AG3115" t="str">
        <f>IF(AD3115="","",VLOOKUP(AD3115,'Сотрудники и ссылки'!A:C,3,0))</f>
        <v/>
      </c>
      <c r="AI3115" t="str">
        <f>IF(AH3115="","",VLOOKUP(AH3115,'Сотрудники и ссылки'!A:B,2,0))</f>
        <v/>
      </c>
      <c r="AJ3115" t="str">
        <f>IF(AH3115="","",VLOOKUP(AH3115,'Сотрудники и ссылки'!A:C,3,0))</f>
        <v/>
      </c>
      <c r="AL3115" s="2" t="str">
        <f>IF(AK3115="","",AK3115+VLOOKUP(I3115,'Вид исследования'!B:E,4,0))</f>
        <v/>
      </c>
      <c r="AM3115" s="2" t="str">
        <f>IF(AK3115="","",AK3115+VLOOKUP(I3115,'Вид исследования'!B:F,5,0))</f>
        <v/>
      </c>
      <c r="AP3115" s="11" t="s">
        <v>189</v>
      </c>
      <c r="AQ3115" t="str">
        <f>IFERROR(IF(L3115="","",VLOOKUP(L3115&amp;I3115,Продукция!A:K,11,0)),"обратитесь к админ справочника")</f>
        <v>согласно рекомендациям производителя теста</v>
      </c>
      <c r="AS3115" t="str">
        <f>IFERROR(IF(L3115="","",VLOOKUP(L3115&amp;I3115,Продукция!A:J,10,0)),"обратитесь к админ справочника")</f>
        <v>инструкция тест- ситема Биочек СК-124</v>
      </c>
      <c r="AW3115" s="11" t="s">
        <v>4824</v>
      </c>
      <c r="AX3115" s="11" t="s">
        <v>565</v>
      </c>
      <c r="AY3115" s="11" t="s">
        <v>1268</v>
      </c>
      <c r="AZ3115" s="11">
        <v>155</v>
      </c>
      <c r="BA3115" s="11">
        <v>41</v>
      </c>
      <c r="BC3115" s="11" t="s">
        <v>5296</v>
      </c>
    </row>
    <row r="3116" spans="1:55" x14ac:dyDescent="0.25">
      <c r="A3116" t="str">
        <f t="shared" ref="A3116:A3137" si="56">T3116&amp;I3116</f>
        <v>C/990Болезнь Ньюкасла уровень антител</v>
      </c>
      <c r="B3116" t="str">
        <f>IF(E3116="","",INDEX(Лаборатории!A:A,MATCH('Производственный контроль'!E3116,Лаборатории!B:B,0)))</f>
        <v xml:space="preserve">КУРИНОЕ ЦАРСТВО АО </v>
      </c>
      <c r="C3116" t="str">
        <f>IF(E3116="","",VLOOKUP(E3116,Лаборатории!B:D,3,0))</f>
        <v>U377_CHL</v>
      </c>
      <c r="D3116" s="12">
        <v>45806</v>
      </c>
      <c r="E3116" s="150" t="s">
        <v>793</v>
      </c>
      <c r="F3116" s="11" t="s">
        <v>371</v>
      </c>
      <c r="G3116" s="11" t="s">
        <v>372</v>
      </c>
      <c r="H3116" s="11" t="s">
        <v>312</v>
      </c>
      <c r="I3116" s="11" t="s">
        <v>3434</v>
      </c>
      <c r="J3116" t="str">
        <f>IF(L3116="","",VLOOKUP(L3116,Продукция!B:D,3,0))</f>
        <v>Биологический_материал</v>
      </c>
      <c r="K3116" t="str">
        <f>IF(L3116="","",VLOOKUP(L3116,Продукция!B:C,2,0))</f>
        <v>Сыворотка крови</v>
      </c>
      <c r="L3116" s="155" t="s">
        <v>302</v>
      </c>
      <c r="M3116">
        <f>IF(L3116="","",VLOOKUP(L3116,Продукция!B:L,11,0))</f>
        <v>0</v>
      </c>
      <c r="N3116" s="150" t="s">
        <v>873</v>
      </c>
      <c r="P3116" s="150" t="s">
        <v>340</v>
      </c>
      <c r="Q3116" s="150" t="s">
        <v>854</v>
      </c>
      <c r="R3116" s="153" t="s">
        <v>5167</v>
      </c>
      <c r="S3116" s="11">
        <v>20</v>
      </c>
      <c r="T3116" s="11" t="s">
        <v>5298</v>
      </c>
      <c r="V3116" s="14">
        <v>45799</v>
      </c>
      <c r="Z3116" s="162" t="s">
        <v>4823</v>
      </c>
      <c r="AA3116" s="15">
        <v>0.61111111111111105</v>
      </c>
      <c r="AB3116" t="str">
        <f>IF(L3116="","",VLOOKUP(L3116&amp;I3116,Продукция!A:I,9,0))</f>
        <v>рекомендация производителя набора</v>
      </c>
      <c r="AC3116" s="14">
        <v>45811</v>
      </c>
      <c r="AD3116" s="11" t="s">
        <v>2676</v>
      </c>
      <c r="AE3116" s="11" t="s">
        <v>4823</v>
      </c>
      <c r="AF3116" t="str">
        <f>IF(AD3116="","",VLOOKUP(AD3116,'Сотрудники и ссылки'!A:B,2,0))</f>
        <v>Серолог</v>
      </c>
      <c r="AG3116">
        <f>IF(AD3116="","",VLOOKUP(AD3116,'Сотрудники и ссылки'!A:C,3,0))</f>
        <v>20007746</v>
      </c>
      <c r="AH3116" s="11" t="s">
        <v>2676</v>
      </c>
      <c r="AI3116" t="str">
        <f>IF(AH3116="","",VLOOKUP(AH3116,'Сотрудники и ссылки'!A:B,2,0))</f>
        <v>Серолог</v>
      </c>
      <c r="AJ3116">
        <f>IF(AH3116="","",VLOOKUP(AH3116,'Сотрудники и ссылки'!A:C,3,0))</f>
        <v>20007746</v>
      </c>
      <c r="AK3116" s="14">
        <v>45811</v>
      </c>
      <c r="AL3116" s="2">
        <f>IF(AK3116="","",AK3116+VLOOKUP(I3116,'Вид исследования'!B:E,4,0))</f>
        <v>45812</v>
      </c>
      <c r="AM3116" s="2">
        <f>IF(AK3116="","",AK3116+VLOOKUP(I3116,'Вид исследования'!B:F,5,0))</f>
        <v>45812</v>
      </c>
      <c r="AN3116" s="14">
        <v>45811</v>
      </c>
      <c r="AP3116" s="11" t="s">
        <v>189</v>
      </c>
      <c r="AQ3116" t="str">
        <f>IFERROR(IF(L3116="","",VLOOKUP(L3116&amp;I3116,Продукция!A:K,11,0)),"обратитесь к админ справочника")</f>
        <v>согласно рекомендациям производителя теста</v>
      </c>
      <c r="AR3116" s="11" t="s">
        <v>4823</v>
      </c>
      <c r="AS3116" t="str">
        <f>IFERROR(IF(L3116="","",VLOOKUP(L3116&amp;I3116,Продукция!A:J,10,0)),"обратитесь к админ справочника")</f>
        <v>инструкция по применению набора РЗГА Ньюкасла</v>
      </c>
      <c r="AT3116" s="11" t="s">
        <v>4823</v>
      </c>
      <c r="AU3116" s="11" t="s">
        <v>4823</v>
      </c>
      <c r="AV3116" s="11" t="s">
        <v>2676</v>
      </c>
      <c r="AW3116" s="11" t="s">
        <v>4824</v>
      </c>
      <c r="AX3116" s="11" t="s">
        <v>372</v>
      </c>
      <c r="AY3116" s="11" t="s">
        <v>1522</v>
      </c>
      <c r="AZ3116" s="11">
        <v>108</v>
      </c>
      <c r="BA3116" s="11">
        <v>39</v>
      </c>
      <c r="BC3116" s="11" t="s">
        <v>4870</v>
      </c>
    </row>
    <row r="3117" spans="1:55" x14ac:dyDescent="0.25">
      <c r="A3117" t="str">
        <f t="shared" si="56"/>
        <v>C/990Болезнь Ньюкасла уровень антител</v>
      </c>
      <c r="B3117" t="str">
        <f>IF(E3117="","",INDEX(Лаборатории!A:A,MATCH('Производственный контроль'!E3117,Лаборатории!B:B,0)))</f>
        <v xml:space="preserve">КУРИНОЕ ЦАРСТВО АО </v>
      </c>
      <c r="C3117" t="str">
        <f>IF(E3117="","",VLOOKUP(E3117,Лаборатории!B:D,3,0))</f>
        <v>U377_CHL</v>
      </c>
      <c r="D3117" s="12">
        <v>45806</v>
      </c>
      <c r="E3117" s="150" t="s">
        <v>793</v>
      </c>
      <c r="F3117" s="11" t="s">
        <v>371</v>
      </c>
      <c r="G3117" s="11" t="s">
        <v>372</v>
      </c>
      <c r="H3117" s="11" t="s">
        <v>312</v>
      </c>
      <c r="I3117" s="11" t="s">
        <v>3434</v>
      </c>
      <c r="J3117" t="str">
        <f>IF(L3117="","",VLOOKUP(L3117,Продукция!B:D,3,0))</f>
        <v>Биологический_материал</v>
      </c>
      <c r="K3117" t="str">
        <f>IF(L3117="","",VLOOKUP(L3117,Продукция!B:C,2,0))</f>
        <v>Сыворотка крови</v>
      </c>
      <c r="L3117" s="155" t="s">
        <v>302</v>
      </c>
      <c r="M3117">
        <f>IF(L3117="","",VLOOKUP(L3117,Продукция!B:L,11,0))</f>
        <v>0</v>
      </c>
      <c r="N3117" s="150" t="s">
        <v>873</v>
      </c>
      <c r="P3117" s="150" t="s">
        <v>340</v>
      </c>
      <c r="Q3117" s="150" t="s">
        <v>854</v>
      </c>
      <c r="R3117" s="153" t="s">
        <v>5168</v>
      </c>
      <c r="S3117" s="11">
        <v>20</v>
      </c>
      <c r="T3117" s="11" t="s">
        <v>5298</v>
      </c>
      <c r="V3117" s="14">
        <v>45799</v>
      </c>
      <c r="Z3117" s="162" t="s">
        <v>4823</v>
      </c>
      <c r="AA3117" s="15">
        <v>0.61111111111111105</v>
      </c>
      <c r="AB3117" t="str">
        <f>IF(L3117="","",VLOOKUP(L3117&amp;I3117,Продукция!A:I,9,0))</f>
        <v>рекомендация производителя набора</v>
      </c>
      <c r="AC3117" s="14">
        <v>45811</v>
      </c>
      <c r="AD3117" s="11" t="s">
        <v>2676</v>
      </c>
      <c r="AE3117" s="11" t="s">
        <v>4823</v>
      </c>
      <c r="AF3117" t="str">
        <f>IF(AD3117="","",VLOOKUP(AD3117,'Сотрудники и ссылки'!A:B,2,0))</f>
        <v>Серолог</v>
      </c>
      <c r="AG3117">
        <f>IF(AD3117="","",VLOOKUP(AD3117,'Сотрудники и ссылки'!A:C,3,0))</f>
        <v>20007746</v>
      </c>
      <c r="AH3117" s="11" t="s">
        <v>2676</v>
      </c>
      <c r="AI3117" t="str">
        <f>IF(AH3117="","",VLOOKUP(AH3117,'Сотрудники и ссылки'!A:B,2,0))</f>
        <v>Серолог</v>
      </c>
      <c r="AJ3117">
        <f>IF(AH3117="","",VLOOKUP(AH3117,'Сотрудники и ссылки'!A:C,3,0))</f>
        <v>20007746</v>
      </c>
      <c r="AK3117" s="14">
        <v>45811</v>
      </c>
      <c r="AL3117" s="2">
        <f>IF(AK3117="","",AK3117+VLOOKUP(I3117,'Вид исследования'!B:E,4,0))</f>
        <v>45812</v>
      </c>
      <c r="AM3117" s="2">
        <f>IF(AK3117="","",AK3117+VLOOKUP(I3117,'Вид исследования'!B:F,5,0))</f>
        <v>45812</v>
      </c>
      <c r="AN3117" s="14">
        <v>45811</v>
      </c>
      <c r="AP3117" s="11" t="s">
        <v>189</v>
      </c>
      <c r="AQ3117" t="str">
        <f>IFERROR(IF(L3117="","",VLOOKUP(L3117&amp;I3117,Продукция!A:K,11,0)),"обратитесь к админ справочника")</f>
        <v>согласно рекомендациям производителя теста</v>
      </c>
      <c r="AR3117" s="11" t="s">
        <v>4823</v>
      </c>
      <c r="AS3117" t="str">
        <f>IFERROR(IF(L3117="","",VLOOKUP(L3117&amp;I3117,Продукция!A:J,10,0)),"обратитесь к админ справочника")</f>
        <v>инструкция по применению набора РЗГА Ньюкасла</v>
      </c>
      <c r="AT3117" s="11" t="s">
        <v>4823</v>
      </c>
      <c r="AU3117" s="11" t="s">
        <v>4823</v>
      </c>
      <c r="AV3117" s="11" t="s">
        <v>2676</v>
      </c>
      <c r="AW3117" s="11" t="s">
        <v>4824</v>
      </c>
      <c r="AX3117" s="11" t="s">
        <v>372</v>
      </c>
      <c r="AY3117" s="11" t="s">
        <v>1523</v>
      </c>
      <c r="AZ3117" s="11">
        <v>108</v>
      </c>
      <c r="BA3117" s="11">
        <v>38</v>
      </c>
      <c r="BC3117" s="11" t="s">
        <v>4870</v>
      </c>
    </row>
    <row r="3118" spans="1:55" x14ac:dyDescent="0.25">
      <c r="A3118" t="str">
        <f t="shared" si="56"/>
        <v>C/990Болезнь Ньюкасла уровень антител</v>
      </c>
      <c r="B3118" t="str">
        <f>IF(E3118="","",INDEX(Лаборатории!A:A,MATCH('Производственный контроль'!E3118,Лаборатории!B:B,0)))</f>
        <v xml:space="preserve">КУРИНОЕ ЦАРСТВО АО </v>
      </c>
      <c r="C3118" t="str">
        <f>IF(E3118="","",VLOOKUP(E3118,Лаборатории!B:D,3,0))</f>
        <v>U377_CHL</v>
      </c>
      <c r="D3118" s="12">
        <v>45806</v>
      </c>
      <c r="E3118" s="150" t="s">
        <v>793</v>
      </c>
      <c r="F3118" s="11" t="s">
        <v>371</v>
      </c>
      <c r="G3118" s="11" t="s">
        <v>372</v>
      </c>
      <c r="H3118" s="11" t="s">
        <v>312</v>
      </c>
      <c r="I3118" s="11" t="s">
        <v>3434</v>
      </c>
      <c r="J3118" t="str">
        <f>IF(L3118="","",VLOOKUP(L3118,Продукция!B:D,3,0))</f>
        <v>Биологический_материал</v>
      </c>
      <c r="K3118" t="str">
        <f>IF(L3118="","",VLOOKUP(L3118,Продукция!B:C,2,0))</f>
        <v>Сыворотка крови</v>
      </c>
      <c r="L3118" s="155" t="s">
        <v>302</v>
      </c>
      <c r="M3118">
        <f>IF(L3118="","",VLOOKUP(L3118,Продукция!B:L,11,0))</f>
        <v>0</v>
      </c>
      <c r="N3118" s="150" t="s">
        <v>873</v>
      </c>
      <c r="P3118" s="150" t="s">
        <v>340</v>
      </c>
      <c r="Q3118" s="150" t="s">
        <v>854</v>
      </c>
      <c r="R3118" s="153" t="s">
        <v>5169</v>
      </c>
      <c r="S3118" s="11">
        <v>20</v>
      </c>
      <c r="T3118" s="11" t="s">
        <v>5298</v>
      </c>
      <c r="V3118" s="14">
        <v>45799</v>
      </c>
      <c r="Z3118" s="162" t="s">
        <v>4823</v>
      </c>
      <c r="AA3118" s="15">
        <v>0.61111111111111105</v>
      </c>
      <c r="AB3118" t="str">
        <f>IF(L3118="","",VLOOKUP(L3118&amp;I3118,Продукция!A:I,9,0))</f>
        <v>рекомендация производителя набора</v>
      </c>
      <c r="AC3118" s="14">
        <v>45811</v>
      </c>
      <c r="AD3118" s="11" t="s">
        <v>2676</v>
      </c>
      <c r="AE3118" s="11" t="s">
        <v>4823</v>
      </c>
      <c r="AF3118" t="str">
        <f>IF(AD3118="","",VLOOKUP(AD3118,'Сотрудники и ссылки'!A:B,2,0))</f>
        <v>Серолог</v>
      </c>
      <c r="AG3118">
        <f>IF(AD3118="","",VLOOKUP(AD3118,'Сотрудники и ссылки'!A:C,3,0))</f>
        <v>20007746</v>
      </c>
      <c r="AH3118" s="11" t="s">
        <v>2676</v>
      </c>
      <c r="AI3118" t="str">
        <f>IF(AH3118="","",VLOOKUP(AH3118,'Сотрудники и ссылки'!A:B,2,0))</f>
        <v>Серолог</v>
      </c>
      <c r="AJ3118">
        <f>IF(AH3118="","",VLOOKUP(AH3118,'Сотрудники и ссылки'!A:C,3,0))</f>
        <v>20007746</v>
      </c>
      <c r="AK3118" s="14">
        <v>45811</v>
      </c>
      <c r="AL3118" s="2">
        <f>IF(AK3118="","",AK3118+VLOOKUP(I3118,'Вид исследования'!B:E,4,0))</f>
        <v>45812</v>
      </c>
      <c r="AM3118" s="2">
        <f>IF(AK3118="","",AK3118+VLOOKUP(I3118,'Вид исследования'!B:F,5,0))</f>
        <v>45812</v>
      </c>
      <c r="AN3118" s="14">
        <v>45811</v>
      </c>
      <c r="AP3118" s="11" t="s">
        <v>189</v>
      </c>
      <c r="AQ3118" t="str">
        <f>IFERROR(IF(L3118="","",VLOOKUP(L3118&amp;I3118,Продукция!A:K,11,0)),"обратитесь к админ справочника")</f>
        <v>согласно рекомендациям производителя теста</v>
      </c>
      <c r="AR3118" s="11" t="s">
        <v>4823</v>
      </c>
      <c r="AS3118" t="str">
        <f>IFERROR(IF(L3118="","",VLOOKUP(L3118&amp;I3118,Продукция!A:J,10,0)),"обратитесь к админ справочника")</f>
        <v>инструкция по применению набора РЗГА Ньюкасла</v>
      </c>
      <c r="AT3118" s="11" t="s">
        <v>4823</v>
      </c>
      <c r="AU3118" s="11" t="s">
        <v>4823</v>
      </c>
      <c r="AV3118" s="11" t="s">
        <v>2676</v>
      </c>
      <c r="AW3118" s="11" t="s">
        <v>4824</v>
      </c>
      <c r="AX3118" s="11" t="s">
        <v>372</v>
      </c>
      <c r="AY3118" s="11" t="s">
        <v>1524</v>
      </c>
      <c r="AZ3118" s="11">
        <v>108</v>
      </c>
      <c r="BA3118" s="11">
        <v>38</v>
      </c>
      <c r="BC3118" s="11" t="s">
        <v>4870</v>
      </c>
    </row>
    <row r="3119" spans="1:55" x14ac:dyDescent="0.25">
      <c r="A3119" t="str">
        <f t="shared" si="56"/>
        <v>C/990Болезнь Ньюкасла уровень антител</v>
      </c>
      <c r="B3119" t="str">
        <f>IF(E3119="","",INDEX(Лаборатории!A:A,MATCH('Производственный контроль'!E3119,Лаборатории!B:B,0)))</f>
        <v xml:space="preserve">КУРИНОЕ ЦАРСТВО АО </v>
      </c>
      <c r="C3119" t="str">
        <f>IF(E3119="","",VLOOKUP(E3119,Лаборатории!B:D,3,0))</f>
        <v>U377_CHL</v>
      </c>
      <c r="D3119" s="12">
        <v>45806</v>
      </c>
      <c r="E3119" s="150" t="s">
        <v>793</v>
      </c>
      <c r="F3119" s="11" t="s">
        <v>371</v>
      </c>
      <c r="G3119" s="11" t="s">
        <v>372</v>
      </c>
      <c r="H3119" s="11" t="s">
        <v>312</v>
      </c>
      <c r="I3119" s="11" t="s">
        <v>3434</v>
      </c>
      <c r="J3119" t="str">
        <f>IF(L3119="","",VLOOKUP(L3119,Продукция!B:D,3,0))</f>
        <v>Биологический_материал</v>
      </c>
      <c r="K3119" t="str">
        <f>IF(L3119="","",VLOOKUP(L3119,Продукция!B:C,2,0))</f>
        <v>Сыворотка крови</v>
      </c>
      <c r="L3119" s="155" t="s">
        <v>302</v>
      </c>
      <c r="M3119">
        <f>IF(L3119="","",VLOOKUP(L3119,Продукция!B:L,11,0))</f>
        <v>0</v>
      </c>
      <c r="N3119" s="150" t="s">
        <v>873</v>
      </c>
      <c r="P3119" s="150" t="s">
        <v>340</v>
      </c>
      <c r="Q3119" s="150" t="s">
        <v>854</v>
      </c>
      <c r="R3119" s="153" t="s">
        <v>5170</v>
      </c>
      <c r="S3119" s="11">
        <v>20</v>
      </c>
      <c r="T3119" s="11" t="s">
        <v>5298</v>
      </c>
      <c r="V3119" s="14">
        <v>45801</v>
      </c>
      <c r="Z3119" s="162" t="s">
        <v>4823</v>
      </c>
      <c r="AA3119" s="15">
        <v>0.61111111111111105</v>
      </c>
      <c r="AB3119" t="str">
        <f>IF(L3119="","",VLOOKUP(L3119&amp;I3119,Продукция!A:I,9,0))</f>
        <v>рекомендация производителя набора</v>
      </c>
      <c r="AC3119" s="14">
        <v>45811</v>
      </c>
      <c r="AD3119" s="11" t="s">
        <v>2676</v>
      </c>
      <c r="AE3119" s="11" t="s">
        <v>4823</v>
      </c>
      <c r="AF3119" t="str">
        <f>IF(AD3119="","",VLOOKUP(AD3119,'Сотрудники и ссылки'!A:B,2,0))</f>
        <v>Серолог</v>
      </c>
      <c r="AG3119">
        <f>IF(AD3119="","",VLOOKUP(AD3119,'Сотрудники и ссылки'!A:C,3,0))</f>
        <v>20007746</v>
      </c>
      <c r="AH3119" s="11" t="s">
        <v>2676</v>
      </c>
      <c r="AI3119" t="str">
        <f>IF(AH3119="","",VLOOKUP(AH3119,'Сотрудники и ссылки'!A:B,2,0))</f>
        <v>Серолог</v>
      </c>
      <c r="AJ3119">
        <f>IF(AH3119="","",VLOOKUP(AH3119,'Сотрудники и ссылки'!A:C,3,0))</f>
        <v>20007746</v>
      </c>
      <c r="AK3119" s="14">
        <v>45811</v>
      </c>
      <c r="AL3119" s="2">
        <f>IF(AK3119="","",AK3119+VLOOKUP(I3119,'Вид исследования'!B:E,4,0))</f>
        <v>45812</v>
      </c>
      <c r="AM3119" s="2">
        <f>IF(AK3119="","",AK3119+VLOOKUP(I3119,'Вид исследования'!B:F,5,0))</f>
        <v>45812</v>
      </c>
      <c r="AN3119" s="14">
        <v>45811</v>
      </c>
      <c r="AP3119" s="11" t="s">
        <v>189</v>
      </c>
      <c r="AQ3119" t="str">
        <f>IFERROR(IF(L3119="","",VLOOKUP(L3119&amp;I3119,Продукция!A:K,11,0)),"обратитесь к админ справочника")</f>
        <v>согласно рекомендациям производителя теста</v>
      </c>
      <c r="AR3119" s="11" t="s">
        <v>4823</v>
      </c>
      <c r="AS3119" t="str">
        <f>IFERROR(IF(L3119="","",VLOOKUP(L3119&amp;I3119,Продукция!A:J,10,0)),"обратитесь к админ справочника")</f>
        <v>инструкция по применению набора РЗГА Ньюкасла</v>
      </c>
      <c r="AT3119" s="11" t="s">
        <v>4823</v>
      </c>
      <c r="AU3119" s="11" t="s">
        <v>4823</v>
      </c>
      <c r="AV3119" s="11" t="s">
        <v>2676</v>
      </c>
      <c r="AW3119" s="11" t="s">
        <v>4824</v>
      </c>
      <c r="AX3119" s="11" t="s">
        <v>372</v>
      </c>
      <c r="AY3119" s="11" t="s">
        <v>1525</v>
      </c>
      <c r="AZ3119" s="11">
        <v>108</v>
      </c>
      <c r="BA3119" s="11">
        <v>38</v>
      </c>
      <c r="BC3119" s="11" t="s">
        <v>4870</v>
      </c>
    </row>
    <row r="3120" spans="1:55" x14ac:dyDescent="0.25">
      <c r="A3120" t="str">
        <f t="shared" si="56"/>
        <v>C/990Болезнь Ньюкасла уровень антител</v>
      </c>
      <c r="B3120" t="str">
        <f>IF(E3120="","",INDEX(Лаборатории!A:A,MATCH('Производственный контроль'!E3120,Лаборатории!B:B,0)))</f>
        <v xml:space="preserve">КУРИНОЕ ЦАРСТВО АО </v>
      </c>
      <c r="C3120" t="str">
        <f>IF(E3120="","",VLOOKUP(E3120,Лаборатории!B:D,3,0))</f>
        <v>U377_CHL</v>
      </c>
      <c r="D3120" s="12">
        <v>45806</v>
      </c>
      <c r="E3120" s="150" t="s">
        <v>793</v>
      </c>
      <c r="F3120" s="11" t="s">
        <v>371</v>
      </c>
      <c r="G3120" s="11" t="s">
        <v>372</v>
      </c>
      <c r="H3120" s="11" t="s">
        <v>312</v>
      </c>
      <c r="I3120" s="11" t="s">
        <v>3434</v>
      </c>
      <c r="J3120" t="str">
        <f>IF(L3120="","",VLOOKUP(L3120,Продукция!B:D,3,0))</f>
        <v>Биологический_материал</v>
      </c>
      <c r="K3120" t="str">
        <f>IF(L3120="","",VLOOKUP(L3120,Продукция!B:C,2,0))</f>
        <v>Сыворотка крови</v>
      </c>
      <c r="L3120" s="155" t="s">
        <v>302</v>
      </c>
      <c r="M3120">
        <f>IF(L3120="","",VLOOKUP(L3120,Продукция!B:L,11,0))</f>
        <v>0</v>
      </c>
      <c r="N3120" s="150" t="s">
        <v>873</v>
      </c>
      <c r="P3120" s="150" t="s">
        <v>340</v>
      </c>
      <c r="Q3120" s="150" t="s">
        <v>854</v>
      </c>
      <c r="R3120" s="153" t="s">
        <v>5171</v>
      </c>
      <c r="S3120" s="11">
        <v>20</v>
      </c>
      <c r="T3120" s="11" t="s">
        <v>5298</v>
      </c>
      <c r="V3120" s="14">
        <v>45801</v>
      </c>
      <c r="Z3120" s="162" t="s">
        <v>4823</v>
      </c>
      <c r="AA3120" s="15">
        <v>0.61111111111111105</v>
      </c>
      <c r="AB3120" t="str">
        <f>IF(L3120="","",VLOOKUP(L3120&amp;I3120,Продукция!A:I,9,0))</f>
        <v>рекомендация производителя набора</v>
      </c>
      <c r="AC3120" s="14">
        <v>45811</v>
      </c>
      <c r="AD3120" s="11" t="s">
        <v>2676</v>
      </c>
      <c r="AE3120" s="11" t="s">
        <v>4823</v>
      </c>
      <c r="AF3120" t="str">
        <f>IF(AD3120="","",VLOOKUP(AD3120,'Сотрудники и ссылки'!A:B,2,0))</f>
        <v>Серолог</v>
      </c>
      <c r="AG3120">
        <f>IF(AD3120="","",VLOOKUP(AD3120,'Сотрудники и ссылки'!A:C,3,0))</f>
        <v>20007746</v>
      </c>
      <c r="AH3120" s="11" t="s">
        <v>2676</v>
      </c>
      <c r="AI3120" t="str">
        <f>IF(AH3120="","",VLOOKUP(AH3120,'Сотрудники и ссылки'!A:B,2,0))</f>
        <v>Серолог</v>
      </c>
      <c r="AJ3120">
        <f>IF(AH3120="","",VLOOKUP(AH3120,'Сотрудники и ссылки'!A:C,3,0))</f>
        <v>20007746</v>
      </c>
      <c r="AK3120" s="14">
        <v>45811</v>
      </c>
      <c r="AL3120" s="2">
        <f>IF(AK3120="","",AK3120+VLOOKUP(I3120,'Вид исследования'!B:E,4,0))</f>
        <v>45812</v>
      </c>
      <c r="AM3120" s="2">
        <f>IF(AK3120="","",AK3120+VLOOKUP(I3120,'Вид исследования'!B:F,5,0))</f>
        <v>45812</v>
      </c>
      <c r="AN3120" s="14">
        <v>45811</v>
      </c>
      <c r="AP3120" s="11" t="s">
        <v>189</v>
      </c>
      <c r="AQ3120" t="str">
        <f>IFERROR(IF(L3120="","",VLOOKUP(L3120&amp;I3120,Продукция!A:K,11,0)),"обратитесь к админ справочника")</f>
        <v>согласно рекомендациям производителя теста</v>
      </c>
      <c r="AR3120" s="11" t="s">
        <v>4823</v>
      </c>
      <c r="AS3120" t="str">
        <f>IFERROR(IF(L3120="","",VLOOKUP(L3120&amp;I3120,Продукция!A:J,10,0)),"обратитесь к админ справочника")</f>
        <v>инструкция по применению набора РЗГА Ньюкасла</v>
      </c>
      <c r="AT3120" s="11" t="s">
        <v>4823</v>
      </c>
      <c r="AU3120" s="11" t="s">
        <v>4823</v>
      </c>
      <c r="AV3120" s="11" t="s">
        <v>2676</v>
      </c>
      <c r="AW3120" s="11" t="s">
        <v>4824</v>
      </c>
      <c r="AX3120" s="11" t="s">
        <v>372</v>
      </c>
      <c r="AY3120" s="11" t="s">
        <v>1526</v>
      </c>
      <c r="AZ3120" s="11">
        <v>108</v>
      </c>
      <c r="BA3120" s="11">
        <v>38</v>
      </c>
      <c r="BC3120" s="11" t="s">
        <v>4870</v>
      </c>
    </row>
    <row r="3121" spans="1:55" x14ac:dyDescent="0.25">
      <c r="A3121" t="str">
        <f t="shared" si="56"/>
        <v>C/990Болезнь Ньюкасла уровень антител</v>
      </c>
      <c r="B3121" t="str">
        <f>IF(E3121="","",INDEX(Лаборатории!A:A,MATCH('Производственный контроль'!E3121,Лаборатории!B:B,0)))</f>
        <v xml:space="preserve">КУРИНОЕ ЦАРСТВО АО </v>
      </c>
      <c r="C3121" t="str">
        <f>IF(E3121="","",VLOOKUP(E3121,Лаборатории!B:D,3,0))</f>
        <v>U377_CHL</v>
      </c>
      <c r="D3121" s="12">
        <v>45806</v>
      </c>
      <c r="E3121" s="150" t="s">
        <v>793</v>
      </c>
      <c r="F3121" s="11" t="s">
        <v>371</v>
      </c>
      <c r="G3121" s="11" t="s">
        <v>372</v>
      </c>
      <c r="H3121" s="11" t="s">
        <v>312</v>
      </c>
      <c r="I3121" s="11" t="s">
        <v>3434</v>
      </c>
      <c r="J3121" t="str">
        <f>IF(L3121="","",VLOOKUP(L3121,Продукция!B:D,3,0))</f>
        <v>Биологический_материал</v>
      </c>
      <c r="K3121" t="str">
        <f>IF(L3121="","",VLOOKUP(L3121,Продукция!B:C,2,0))</f>
        <v>Сыворотка крови</v>
      </c>
      <c r="L3121" s="155" t="s">
        <v>302</v>
      </c>
      <c r="M3121">
        <f>IF(L3121="","",VLOOKUP(L3121,Продукция!B:L,11,0))</f>
        <v>0</v>
      </c>
      <c r="N3121" s="150" t="s">
        <v>873</v>
      </c>
      <c r="P3121" s="150" t="s">
        <v>340</v>
      </c>
      <c r="Q3121" s="150" t="s">
        <v>854</v>
      </c>
      <c r="R3121" s="153" t="s">
        <v>5172</v>
      </c>
      <c r="S3121" s="11">
        <v>20</v>
      </c>
      <c r="T3121" s="11" t="s">
        <v>5298</v>
      </c>
      <c r="V3121" s="14">
        <v>45802</v>
      </c>
      <c r="Z3121" s="162" t="s">
        <v>4823</v>
      </c>
      <c r="AA3121" s="15">
        <v>0.61111111111111105</v>
      </c>
      <c r="AB3121" t="str">
        <f>IF(L3121="","",VLOOKUP(L3121&amp;I3121,Продукция!A:I,9,0))</f>
        <v>рекомендация производителя набора</v>
      </c>
      <c r="AC3121" s="14">
        <v>45811</v>
      </c>
      <c r="AD3121" s="11" t="s">
        <v>2676</v>
      </c>
      <c r="AE3121" s="11" t="s">
        <v>4823</v>
      </c>
      <c r="AF3121" t="str">
        <f>IF(AD3121="","",VLOOKUP(AD3121,'Сотрудники и ссылки'!A:B,2,0))</f>
        <v>Серолог</v>
      </c>
      <c r="AG3121">
        <f>IF(AD3121="","",VLOOKUP(AD3121,'Сотрудники и ссылки'!A:C,3,0))</f>
        <v>20007746</v>
      </c>
      <c r="AH3121" s="11" t="s">
        <v>2676</v>
      </c>
      <c r="AI3121" t="str">
        <f>IF(AH3121="","",VLOOKUP(AH3121,'Сотрудники и ссылки'!A:B,2,0))</f>
        <v>Серолог</v>
      </c>
      <c r="AJ3121">
        <f>IF(AH3121="","",VLOOKUP(AH3121,'Сотрудники и ссылки'!A:C,3,0))</f>
        <v>20007746</v>
      </c>
      <c r="AK3121" s="14">
        <v>45811</v>
      </c>
      <c r="AL3121" s="2">
        <f>IF(AK3121="","",AK3121+VLOOKUP(I3121,'Вид исследования'!B:E,4,0))</f>
        <v>45812</v>
      </c>
      <c r="AM3121" s="2">
        <f>IF(AK3121="","",AK3121+VLOOKUP(I3121,'Вид исследования'!B:F,5,0))</f>
        <v>45812</v>
      </c>
      <c r="AN3121" s="14">
        <v>45811</v>
      </c>
      <c r="AP3121" s="11" t="s">
        <v>189</v>
      </c>
      <c r="AQ3121" t="str">
        <f>IFERROR(IF(L3121="","",VLOOKUP(L3121&amp;I3121,Продукция!A:K,11,0)),"обратитесь к админ справочника")</f>
        <v>согласно рекомендациям производителя теста</v>
      </c>
      <c r="AR3121" s="11" t="s">
        <v>4823</v>
      </c>
      <c r="AS3121" t="str">
        <f>IFERROR(IF(L3121="","",VLOOKUP(L3121&amp;I3121,Продукция!A:J,10,0)),"обратитесь к админ справочника")</f>
        <v>инструкция по применению набора РЗГА Ньюкасла</v>
      </c>
      <c r="AT3121" s="11" t="s">
        <v>4823</v>
      </c>
      <c r="AU3121" s="11" t="s">
        <v>4823</v>
      </c>
      <c r="AV3121" s="11" t="s">
        <v>2676</v>
      </c>
      <c r="AW3121" s="11" t="s">
        <v>4824</v>
      </c>
      <c r="AX3121" s="11" t="s">
        <v>372</v>
      </c>
      <c r="AY3121" s="11" t="s">
        <v>1527</v>
      </c>
      <c r="AZ3121" s="11">
        <v>108</v>
      </c>
      <c r="BA3121" s="11">
        <v>38</v>
      </c>
      <c r="BC3121" s="11" t="s">
        <v>4870</v>
      </c>
    </row>
    <row r="3122" spans="1:55" x14ac:dyDescent="0.25">
      <c r="A3122" t="str">
        <f t="shared" si="56"/>
        <v>C/990Болезнь Ньюкасла уровень антител</v>
      </c>
      <c r="B3122" t="str">
        <f>IF(E3122="","",INDEX(Лаборатории!A:A,MATCH('Производственный контроль'!E3122,Лаборатории!B:B,0)))</f>
        <v xml:space="preserve">КУРИНОЕ ЦАРСТВО АО </v>
      </c>
      <c r="C3122" t="str">
        <f>IF(E3122="","",VLOOKUP(E3122,Лаборатории!B:D,3,0))</f>
        <v>U377_CHL</v>
      </c>
      <c r="D3122" s="12">
        <v>45806</v>
      </c>
      <c r="E3122" s="150" t="s">
        <v>793</v>
      </c>
      <c r="F3122" s="11" t="s">
        <v>371</v>
      </c>
      <c r="G3122" s="11" t="s">
        <v>372</v>
      </c>
      <c r="H3122" s="11" t="s">
        <v>312</v>
      </c>
      <c r="I3122" s="11" t="s">
        <v>3434</v>
      </c>
      <c r="J3122" t="str">
        <f>IF(L3122="","",VLOOKUP(L3122,Продукция!B:D,3,0))</f>
        <v>Биологический_материал</v>
      </c>
      <c r="K3122" t="str">
        <f>IF(L3122="","",VLOOKUP(L3122,Продукция!B:C,2,0))</f>
        <v>Сыворотка крови</v>
      </c>
      <c r="L3122" s="155" t="s">
        <v>302</v>
      </c>
      <c r="M3122">
        <f>IF(L3122="","",VLOOKUP(L3122,Продукция!B:L,11,0))</f>
        <v>0</v>
      </c>
      <c r="N3122" s="150" t="s">
        <v>873</v>
      </c>
      <c r="P3122" s="150" t="s">
        <v>340</v>
      </c>
      <c r="Q3122" s="150" t="s">
        <v>854</v>
      </c>
      <c r="R3122" s="153" t="s">
        <v>5173</v>
      </c>
      <c r="S3122" s="11">
        <v>20</v>
      </c>
      <c r="T3122" s="11" t="s">
        <v>5298</v>
      </c>
      <c r="V3122" s="14">
        <v>45802</v>
      </c>
      <c r="Z3122" s="162" t="s">
        <v>4823</v>
      </c>
      <c r="AA3122" s="15">
        <v>0.61111111111111105</v>
      </c>
      <c r="AB3122" t="str">
        <f>IF(L3122="","",VLOOKUP(L3122&amp;I3122,Продукция!A:I,9,0))</f>
        <v>рекомендация производителя набора</v>
      </c>
      <c r="AC3122" s="14">
        <v>45811</v>
      </c>
      <c r="AD3122" s="11" t="s">
        <v>2676</v>
      </c>
      <c r="AE3122" s="11" t="s">
        <v>4823</v>
      </c>
      <c r="AF3122" t="str">
        <f>IF(AD3122="","",VLOOKUP(AD3122,'Сотрудники и ссылки'!A:B,2,0))</f>
        <v>Серолог</v>
      </c>
      <c r="AG3122">
        <f>IF(AD3122="","",VLOOKUP(AD3122,'Сотрудники и ссылки'!A:C,3,0))</f>
        <v>20007746</v>
      </c>
      <c r="AH3122" s="11" t="s">
        <v>2676</v>
      </c>
      <c r="AI3122" t="str">
        <f>IF(AH3122="","",VLOOKUP(AH3122,'Сотрудники и ссылки'!A:B,2,0))</f>
        <v>Серолог</v>
      </c>
      <c r="AJ3122">
        <f>IF(AH3122="","",VLOOKUP(AH3122,'Сотрудники и ссылки'!A:C,3,0))</f>
        <v>20007746</v>
      </c>
      <c r="AK3122" s="14">
        <v>45811</v>
      </c>
      <c r="AL3122" s="2">
        <f>IF(AK3122="","",AK3122+VLOOKUP(I3122,'Вид исследования'!B:E,4,0))</f>
        <v>45812</v>
      </c>
      <c r="AM3122" s="2">
        <f>IF(AK3122="","",AK3122+VLOOKUP(I3122,'Вид исследования'!B:F,5,0))</f>
        <v>45812</v>
      </c>
      <c r="AN3122" s="14">
        <v>45811</v>
      </c>
      <c r="AP3122" s="11" t="s">
        <v>189</v>
      </c>
      <c r="AQ3122" t="str">
        <f>IFERROR(IF(L3122="","",VLOOKUP(L3122&amp;I3122,Продукция!A:K,11,0)),"обратитесь к админ справочника")</f>
        <v>согласно рекомендациям производителя теста</v>
      </c>
      <c r="AR3122" s="11" t="s">
        <v>4823</v>
      </c>
      <c r="AS3122" t="str">
        <f>IFERROR(IF(L3122="","",VLOOKUP(L3122&amp;I3122,Продукция!A:J,10,0)),"обратитесь к админ справочника")</f>
        <v>инструкция по применению набора РЗГА Ньюкасла</v>
      </c>
      <c r="AT3122" s="11" t="s">
        <v>4823</v>
      </c>
      <c r="AU3122" s="11" t="s">
        <v>4823</v>
      </c>
      <c r="AV3122" s="11" t="s">
        <v>2676</v>
      </c>
      <c r="AW3122" s="11" t="s">
        <v>4824</v>
      </c>
      <c r="AX3122" s="11" t="s">
        <v>372</v>
      </c>
      <c r="AY3122" s="11" t="s">
        <v>1528</v>
      </c>
      <c r="AZ3122" s="11">
        <v>108</v>
      </c>
      <c r="BA3122" s="11">
        <v>37</v>
      </c>
      <c r="BC3122" s="11" t="s">
        <v>4870</v>
      </c>
    </row>
    <row r="3123" spans="1:55" x14ac:dyDescent="0.25">
      <c r="A3123" t="str">
        <f t="shared" si="56"/>
        <v>C/990Болезнь Ньюкасла уровень антител</v>
      </c>
      <c r="B3123" t="str">
        <f>IF(E3123="","",INDEX(Лаборатории!A:A,MATCH('Производственный контроль'!E3123,Лаборатории!B:B,0)))</f>
        <v xml:space="preserve">КУРИНОЕ ЦАРСТВО АО </v>
      </c>
      <c r="C3123" t="str">
        <f>IF(E3123="","",VLOOKUP(E3123,Лаборатории!B:D,3,0))</f>
        <v>U377_CHL</v>
      </c>
      <c r="D3123" s="12">
        <v>45806</v>
      </c>
      <c r="E3123" s="150" t="s">
        <v>793</v>
      </c>
      <c r="F3123" s="11" t="s">
        <v>371</v>
      </c>
      <c r="G3123" s="11" t="s">
        <v>372</v>
      </c>
      <c r="H3123" s="11" t="s">
        <v>312</v>
      </c>
      <c r="I3123" s="11" t="s">
        <v>3434</v>
      </c>
      <c r="J3123" t="str">
        <f>IF(L3123="","",VLOOKUP(L3123,Продукция!B:D,3,0))</f>
        <v>Биологический_материал</v>
      </c>
      <c r="K3123" t="str">
        <f>IF(L3123="","",VLOOKUP(L3123,Продукция!B:C,2,0))</f>
        <v>Сыворотка крови</v>
      </c>
      <c r="L3123" s="155" t="s">
        <v>302</v>
      </c>
      <c r="M3123">
        <f>IF(L3123="","",VLOOKUP(L3123,Продукция!B:L,11,0))</f>
        <v>0</v>
      </c>
      <c r="N3123" s="150" t="s">
        <v>873</v>
      </c>
      <c r="P3123" s="150" t="s">
        <v>340</v>
      </c>
      <c r="Q3123" s="150" t="s">
        <v>854</v>
      </c>
      <c r="R3123" s="153" t="s">
        <v>5174</v>
      </c>
      <c r="S3123" s="11">
        <v>20</v>
      </c>
      <c r="T3123" s="11" t="s">
        <v>5298</v>
      </c>
      <c r="V3123" s="14">
        <v>45803</v>
      </c>
      <c r="Z3123" s="162" t="s">
        <v>4823</v>
      </c>
      <c r="AA3123" s="15">
        <v>0.61111111111111105</v>
      </c>
      <c r="AB3123" t="str">
        <f>IF(L3123="","",VLOOKUP(L3123&amp;I3123,Продукция!A:I,9,0))</f>
        <v>рекомендация производителя набора</v>
      </c>
      <c r="AC3123" s="14">
        <v>45811</v>
      </c>
      <c r="AD3123" s="11" t="s">
        <v>2676</v>
      </c>
      <c r="AE3123" s="11" t="s">
        <v>4823</v>
      </c>
      <c r="AF3123" t="str">
        <f>IF(AD3123="","",VLOOKUP(AD3123,'Сотрудники и ссылки'!A:B,2,0))</f>
        <v>Серолог</v>
      </c>
      <c r="AG3123">
        <f>IF(AD3123="","",VLOOKUP(AD3123,'Сотрудники и ссылки'!A:C,3,0))</f>
        <v>20007746</v>
      </c>
      <c r="AH3123" s="11" t="s">
        <v>2676</v>
      </c>
      <c r="AI3123" t="str">
        <f>IF(AH3123="","",VLOOKUP(AH3123,'Сотрудники и ссылки'!A:B,2,0))</f>
        <v>Серолог</v>
      </c>
      <c r="AJ3123">
        <f>IF(AH3123="","",VLOOKUP(AH3123,'Сотрудники и ссылки'!A:C,3,0))</f>
        <v>20007746</v>
      </c>
      <c r="AK3123" s="14">
        <v>45811</v>
      </c>
      <c r="AL3123" s="2">
        <f>IF(AK3123="","",AK3123+VLOOKUP(I3123,'Вид исследования'!B:E,4,0))</f>
        <v>45812</v>
      </c>
      <c r="AM3123" s="2">
        <f>IF(AK3123="","",AK3123+VLOOKUP(I3123,'Вид исследования'!B:F,5,0))</f>
        <v>45812</v>
      </c>
      <c r="AN3123" s="14">
        <v>45811</v>
      </c>
      <c r="AP3123" s="11" t="s">
        <v>189</v>
      </c>
      <c r="AQ3123" t="str">
        <f>IFERROR(IF(L3123="","",VLOOKUP(L3123&amp;I3123,Продукция!A:K,11,0)),"обратитесь к админ справочника")</f>
        <v>согласно рекомендациям производителя теста</v>
      </c>
      <c r="AR3123" s="11" t="s">
        <v>4823</v>
      </c>
      <c r="AS3123" t="str">
        <f>IFERROR(IF(L3123="","",VLOOKUP(L3123&amp;I3123,Продукция!A:J,10,0)),"обратитесь к админ справочника")</f>
        <v>инструкция по применению набора РЗГА Ньюкасла</v>
      </c>
      <c r="AT3123" s="11" t="s">
        <v>4823</v>
      </c>
      <c r="AU3123" s="11" t="s">
        <v>4823</v>
      </c>
      <c r="AV3123" s="11" t="s">
        <v>2676</v>
      </c>
      <c r="AW3123" s="11" t="s">
        <v>4824</v>
      </c>
      <c r="AX3123" s="11" t="s">
        <v>372</v>
      </c>
      <c r="AY3123" s="11" t="s">
        <v>1529</v>
      </c>
      <c r="AZ3123" s="11">
        <v>108</v>
      </c>
      <c r="BA3123" s="11">
        <v>38</v>
      </c>
      <c r="BC3123" s="11" t="s">
        <v>4870</v>
      </c>
    </row>
    <row r="3124" spans="1:55" x14ac:dyDescent="0.25">
      <c r="A3124" t="str">
        <f t="shared" si="56"/>
        <v>C/990Болезнь Ньюкасла уровень антител</v>
      </c>
      <c r="B3124" t="str">
        <f>IF(E3124="","",INDEX(Лаборатории!A:A,MATCH('Производственный контроль'!E3124,Лаборатории!B:B,0)))</f>
        <v xml:space="preserve">КУРИНОЕ ЦАРСТВО АО </v>
      </c>
      <c r="C3124" t="str">
        <f>IF(E3124="","",VLOOKUP(E3124,Лаборатории!B:D,3,0))</f>
        <v>U377_CHL</v>
      </c>
      <c r="D3124" s="12">
        <v>45806</v>
      </c>
      <c r="E3124" s="150" t="s">
        <v>793</v>
      </c>
      <c r="F3124" s="11" t="s">
        <v>371</v>
      </c>
      <c r="G3124" s="11" t="s">
        <v>372</v>
      </c>
      <c r="H3124" s="11" t="s">
        <v>312</v>
      </c>
      <c r="I3124" s="11" t="s">
        <v>3434</v>
      </c>
      <c r="J3124" t="str">
        <f>IF(L3124="","",VLOOKUP(L3124,Продукция!B:D,3,0))</f>
        <v>Биологический_материал</v>
      </c>
      <c r="K3124" t="str">
        <f>IF(L3124="","",VLOOKUP(L3124,Продукция!B:C,2,0))</f>
        <v>Сыворотка крови</v>
      </c>
      <c r="L3124" s="155" t="s">
        <v>302</v>
      </c>
      <c r="M3124">
        <f>IF(L3124="","",VLOOKUP(L3124,Продукция!B:L,11,0))</f>
        <v>0</v>
      </c>
      <c r="N3124" s="150" t="s">
        <v>873</v>
      </c>
      <c r="P3124" s="150" t="s">
        <v>340</v>
      </c>
      <c r="Q3124" s="150" t="s">
        <v>854</v>
      </c>
      <c r="R3124" s="153" t="s">
        <v>5175</v>
      </c>
      <c r="S3124" s="11">
        <v>20</v>
      </c>
      <c r="T3124" s="11" t="s">
        <v>5298</v>
      </c>
      <c r="V3124" s="14">
        <v>45803</v>
      </c>
      <c r="Z3124" s="162" t="s">
        <v>4823</v>
      </c>
      <c r="AA3124" s="15">
        <v>0.61111111111111105</v>
      </c>
      <c r="AB3124" t="str">
        <f>IF(L3124="","",VLOOKUP(L3124&amp;I3124,Продукция!A:I,9,0))</f>
        <v>рекомендация производителя набора</v>
      </c>
      <c r="AC3124" s="14">
        <v>45811</v>
      </c>
      <c r="AD3124" s="11" t="s">
        <v>2676</v>
      </c>
      <c r="AE3124" s="11" t="s">
        <v>4823</v>
      </c>
      <c r="AF3124" t="str">
        <f>IF(AD3124="","",VLOOKUP(AD3124,'Сотрудники и ссылки'!A:B,2,0))</f>
        <v>Серолог</v>
      </c>
      <c r="AG3124">
        <f>IF(AD3124="","",VLOOKUP(AD3124,'Сотрудники и ссылки'!A:C,3,0))</f>
        <v>20007746</v>
      </c>
      <c r="AH3124" s="11" t="s">
        <v>2676</v>
      </c>
      <c r="AI3124" t="str">
        <f>IF(AH3124="","",VLOOKUP(AH3124,'Сотрудники и ссылки'!A:B,2,0))</f>
        <v>Серолог</v>
      </c>
      <c r="AJ3124">
        <f>IF(AH3124="","",VLOOKUP(AH3124,'Сотрудники и ссылки'!A:C,3,0))</f>
        <v>20007746</v>
      </c>
      <c r="AK3124" s="14">
        <v>45811</v>
      </c>
      <c r="AL3124" s="2">
        <f>IF(AK3124="","",AK3124+VLOOKUP(I3124,'Вид исследования'!B:E,4,0))</f>
        <v>45812</v>
      </c>
      <c r="AM3124" s="2">
        <f>IF(AK3124="","",AK3124+VLOOKUP(I3124,'Вид исследования'!B:F,5,0))</f>
        <v>45812</v>
      </c>
      <c r="AN3124" s="14">
        <v>45811</v>
      </c>
      <c r="AP3124" s="11" t="s">
        <v>189</v>
      </c>
      <c r="AQ3124" t="str">
        <f>IFERROR(IF(L3124="","",VLOOKUP(L3124&amp;I3124,Продукция!A:K,11,0)),"обратитесь к админ справочника")</f>
        <v>согласно рекомендациям производителя теста</v>
      </c>
      <c r="AR3124" s="11" t="s">
        <v>4823</v>
      </c>
      <c r="AS3124" t="str">
        <f>IFERROR(IF(L3124="","",VLOOKUP(L3124&amp;I3124,Продукция!A:J,10,0)),"обратитесь к админ справочника")</f>
        <v>инструкция по применению набора РЗГА Ньюкасла</v>
      </c>
      <c r="AT3124" s="11" t="s">
        <v>4823</v>
      </c>
      <c r="AU3124" s="11" t="s">
        <v>4823</v>
      </c>
      <c r="AV3124" s="11" t="s">
        <v>2676</v>
      </c>
      <c r="AW3124" s="11" t="s">
        <v>4824</v>
      </c>
      <c r="AX3124" s="11" t="s">
        <v>372</v>
      </c>
      <c r="AY3124" s="11" t="s">
        <v>1530</v>
      </c>
      <c r="AZ3124" s="11">
        <v>108</v>
      </c>
      <c r="BA3124" s="11">
        <v>38</v>
      </c>
      <c r="BC3124" s="11" t="s">
        <v>4870</v>
      </c>
    </row>
    <row r="3125" spans="1:55" x14ac:dyDescent="0.25">
      <c r="A3125" t="str">
        <f t="shared" si="56"/>
        <v>C/990Болезнь Ньюкасла уровень антител</v>
      </c>
      <c r="B3125" t="str">
        <f>IF(E3125="","",INDEX(Лаборатории!A:A,MATCH('Производственный контроль'!E3125,Лаборатории!B:B,0)))</f>
        <v xml:space="preserve">КУРИНОЕ ЦАРСТВО АО </v>
      </c>
      <c r="C3125" t="str">
        <f>IF(E3125="","",VLOOKUP(E3125,Лаборатории!B:D,3,0))</f>
        <v>U377_CHL</v>
      </c>
      <c r="D3125" s="12">
        <v>45806</v>
      </c>
      <c r="E3125" s="150" t="s">
        <v>793</v>
      </c>
      <c r="F3125" s="11" t="s">
        <v>371</v>
      </c>
      <c r="G3125" s="11" t="s">
        <v>372</v>
      </c>
      <c r="H3125" s="11" t="s">
        <v>312</v>
      </c>
      <c r="I3125" s="11" t="s">
        <v>3434</v>
      </c>
      <c r="J3125" t="str">
        <f>IF(L3125="","",VLOOKUP(L3125,Продукция!B:D,3,0))</f>
        <v>Биологический_материал</v>
      </c>
      <c r="K3125" t="str">
        <f>IF(L3125="","",VLOOKUP(L3125,Продукция!B:C,2,0))</f>
        <v>Сыворотка крови</v>
      </c>
      <c r="L3125" s="155" t="s">
        <v>302</v>
      </c>
      <c r="M3125">
        <f>IF(L3125="","",VLOOKUP(L3125,Продукция!B:L,11,0))</f>
        <v>0</v>
      </c>
      <c r="N3125" s="150" t="s">
        <v>873</v>
      </c>
      <c r="P3125" s="150" t="s">
        <v>340</v>
      </c>
      <c r="Q3125" s="150" t="s">
        <v>854</v>
      </c>
      <c r="R3125" s="153" t="s">
        <v>4868</v>
      </c>
      <c r="S3125" s="11">
        <v>20</v>
      </c>
      <c r="T3125" s="11" t="s">
        <v>5298</v>
      </c>
      <c r="V3125" s="14">
        <v>45804</v>
      </c>
      <c r="Z3125" s="162" t="s">
        <v>4823</v>
      </c>
      <c r="AA3125" s="15">
        <v>0.61111111111111105</v>
      </c>
      <c r="AB3125" t="str">
        <f>IF(L3125="","",VLOOKUP(L3125&amp;I3125,Продукция!A:I,9,0))</f>
        <v>рекомендация производителя набора</v>
      </c>
      <c r="AC3125" s="14">
        <v>45811</v>
      </c>
      <c r="AD3125" s="11" t="s">
        <v>2676</v>
      </c>
      <c r="AE3125" s="11" t="s">
        <v>4823</v>
      </c>
      <c r="AF3125" t="str">
        <f>IF(AD3125="","",VLOOKUP(AD3125,'Сотрудники и ссылки'!A:B,2,0))</f>
        <v>Серолог</v>
      </c>
      <c r="AG3125">
        <f>IF(AD3125="","",VLOOKUP(AD3125,'Сотрудники и ссылки'!A:C,3,0))</f>
        <v>20007746</v>
      </c>
      <c r="AH3125" s="11" t="s">
        <v>2676</v>
      </c>
      <c r="AI3125" t="str">
        <f>IF(AH3125="","",VLOOKUP(AH3125,'Сотрудники и ссылки'!A:B,2,0))</f>
        <v>Серолог</v>
      </c>
      <c r="AJ3125">
        <f>IF(AH3125="","",VLOOKUP(AH3125,'Сотрудники и ссылки'!A:C,3,0))</f>
        <v>20007746</v>
      </c>
      <c r="AK3125" s="14">
        <v>45811</v>
      </c>
      <c r="AL3125" s="2">
        <f>IF(AK3125="","",AK3125+VLOOKUP(I3125,'Вид исследования'!B:E,4,0))</f>
        <v>45812</v>
      </c>
      <c r="AM3125" s="2">
        <f>IF(AK3125="","",AK3125+VLOOKUP(I3125,'Вид исследования'!B:F,5,0))</f>
        <v>45812</v>
      </c>
      <c r="AN3125" s="14">
        <v>45811</v>
      </c>
      <c r="AP3125" s="11" t="s">
        <v>189</v>
      </c>
      <c r="AQ3125" t="str">
        <f>IFERROR(IF(L3125="","",VLOOKUP(L3125&amp;I3125,Продукция!A:K,11,0)),"обратитесь к админ справочника")</f>
        <v>согласно рекомендациям производителя теста</v>
      </c>
      <c r="AR3125" s="11" t="s">
        <v>4823</v>
      </c>
      <c r="AS3125" t="str">
        <f>IFERROR(IF(L3125="","",VLOOKUP(L3125&amp;I3125,Продукция!A:J,10,0)),"обратитесь к админ справочника")</f>
        <v>инструкция по применению набора РЗГА Ньюкасла</v>
      </c>
      <c r="AT3125" s="11" t="s">
        <v>4823</v>
      </c>
      <c r="AU3125" s="11" t="s">
        <v>4823</v>
      </c>
      <c r="AV3125" s="11" t="s">
        <v>2676</v>
      </c>
      <c r="AW3125" s="11" t="s">
        <v>4824</v>
      </c>
      <c r="AX3125" s="11" t="s">
        <v>372</v>
      </c>
      <c r="AY3125" s="11" t="s">
        <v>1531</v>
      </c>
      <c r="AZ3125" s="11">
        <v>108</v>
      </c>
      <c r="BA3125" s="11">
        <v>38</v>
      </c>
      <c r="BC3125" s="11" t="s">
        <v>4870</v>
      </c>
    </row>
    <row r="3126" spans="1:55" x14ac:dyDescent="0.25">
      <c r="A3126" t="str">
        <f t="shared" si="56"/>
        <v>C/990Болезнь Ньюкасла уровень антител</v>
      </c>
      <c r="B3126" t="str">
        <f>IF(E3126="","",INDEX(Лаборатории!A:A,MATCH('Производственный контроль'!E3126,Лаборатории!B:B,0)))</f>
        <v xml:space="preserve">КУРИНОЕ ЦАРСТВО АО </v>
      </c>
      <c r="C3126" t="str">
        <f>IF(E3126="","",VLOOKUP(E3126,Лаборатории!B:D,3,0))</f>
        <v>U377_CHL</v>
      </c>
      <c r="D3126" s="12">
        <v>45806</v>
      </c>
      <c r="E3126" s="150" t="s">
        <v>793</v>
      </c>
      <c r="F3126" s="11" t="s">
        <v>371</v>
      </c>
      <c r="G3126" s="11" t="s">
        <v>372</v>
      </c>
      <c r="H3126" s="11" t="s">
        <v>312</v>
      </c>
      <c r="I3126" s="11" t="s">
        <v>3434</v>
      </c>
      <c r="J3126" t="str">
        <f>IF(L3126="","",VLOOKUP(L3126,Продукция!B:D,3,0))</f>
        <v>Биологический_материал</v>
      </c>
      <c r="K3126" t="str">
        <f>IF(L3126="","",VLOOKUP(L3126,Продукция!B:C,2,0))</f>
        <v>Сыворотка крови</v>
      </c>
      <c r="L3126" s="155" t="s">
        <v>302</v>
      </c>
      <c r="M3126">
        <f>IF(L3126="","",VLOOKUP(L3126,Продукция!B:L,11,0))</f>
        <v>0</v>
      </c>
      <c r="N3126" s="150" t="s">
        <v>873</v>
      </c>
      <c r="P3126" s="150" t="s">
        <v>340</v>
      </c>
      <c r="Q3126" s="150" t="s">
        <v>854</v>
      </c>
      <c r="R3126" s="153" t="s">
        <v>5176</v>
      </c>
      <c r="S3126" s="11">
        <v>20</v>
      </c>
      <c r="T3126" s="11" t="s">
        <v>5298</v>
      </c>
      <c r="V3126" s="14">
        <v>45804</v>
      </c>
      <c r="Z3126" s="162" t="s">
        <v>4823</v>
      </c>
      <c r="AA3126" s="15">
        <v>0.61111111111111105</v>
      </c>
      <c r="AB3126" t="str">
        <f>IF(L3126="","",VLOOKUP(L3126&amp;I3126,Продукция!A:I,9,0))</f>
        <v>рекомендация производителя набора</v>
      </c>
      <c r="AC3126" s="14">
        <v>45811</v>
      </c>
      <c r="AD3126" s="11" t="s">
        <v>2676</v>
      </c>
      <c r="AE3126" s="11" t="s">
        <v>4823</v>
      </c>
      <c r="AF3126" t="str">
        <f>IF(AD3126="","",VLOOKUP(AD3126,'Сотрудники и ссылки'!A:B,2,0))</f>
        <v>Серолог</v>
      </c>
      <c r="AG3126">
        <f>IF(AD3126="","",VLOOKUP(AD3126,'Сотрудники и ссылки'!A:C,3,0))</f>
        <v>20007746</v>
      </c>
      <c r="AH3126" s="11" t="s">
        <v>2676</v>
      </c>
      <c r="AI3126" t="str">
        <f>IF(AH3126="","",VLOOKUP(AH3126,'Сотрудники и ссылки'!A:B,2,0))</f>
        <v>Серолог</v>
      </c>
      <c r="AJ3126">
        <f>IF(AH3126="","",VLOOKUP(AH3126,'Сотрудники и ссылки'!A:C,3,0))</f>
        <v>20007746</v>
      </c>
      <c r="AK3126" s="14">
        <v>45811</v>
      </c>
      <c r="AL3126" s="2">
        <f>IF(AK3126="","",AK3126+VLOOKUP(I3126,'Вид исследования'!B:E,4,0))</f>
        <v>45812</v>
      </c>
      <c r="AM3126" s="2">
        <f>IF(AK3126="","",AK3126+VLOOKUP(I3126,'Вид исследования'!B:F,5,0))</f>
        <v>45812</v>
      </c>
      <c r="AN3126" s="14">
        <v>45811</v>
      </c>
      <c r="AP3126" s="11" t="s">
        <v>189</v>
      </c>
      <c r="AQ3126" t="str">
        <f>IFERROR(IF(L3126="","",VLOOKUP(L3126&amp;I3126,Продукция!A:K,11,0)),"обратитесь к админ справочника")</f>
        <v>согласно рекомендациям производителя теста</v>
      </c>
      <c r="AR3126" s="11" t="s">
        <v>4823</v>
      </c>
      <c r="AS3126" t="str">
        <f>IFERROR(IF(L3126="","",VLOOKUP(L3126&amp;I3126,Продукция!A:J,10,0)),"обратитесь к админ справочника")</f>
        <v>инструкция по применению набора РЗГА Ньюкасла</v>
      </c>
      <c r="AT3126" s="11" t="s">
        <v>4823</v>
      </c>
      <c r="AU3126" s="11" t="s">
        <v>4823</v>
      </c>
      <c r="AV3126" s="11" t="s">
        <v>2676</v>
      </c>
      <c r="AW3126" s="11" t="s">
        <v>4824</v>
      </c>
      <c r="AX3126" s="11" t="s">
        <v>372</v>
      </c>
      <c r="AY3126" s="11" t="s">
        <v>1532</v>
      </c>
      <c r="AZ3126" s="11">
        <v>108</v>
      </c>
      <c r="BA3126" s="11">
        <v>38</v>
      </c>
      <c r="BC3126" s="11" t="s">
        <v>4870</v>
      </c>
    </row>
    <row r="3127" spans="1:55" x14ac:dyDescent="0.25">
      <c r="A3127" t="str">
        <f t="shared" si="56"/>
        <v>C/990Болезнь Ньюкасла уровень антител</v>
      </c>
      <c r="B3127" t="str">
        <f>IF(E3127="","",INDEX(Лаборатории!A:A,MATCH('Производственный контроль'!E3127,Лаборатории!B:B,0)))</f>
        <v xml:space="preserve">КУРИНОЕ ЦАРСТВО АО </v>
      </c>
      <c r="C3127" t="str">
        <f>IF(E3127="","",VLOOKUP(E3127,Лаборатории!B:D,3,0))</f>
        <v>U377_CHL</v>
      </c>
      <c r="D3127" s="12">
        <v>45806</v>
      </c>
      <c r="E3127" s="150" t="s">
        <v>793</v>
      </c>
      <c r="F3127" s="11" t="s">
        <v>371</v>
      </c>
      <c r="G3127" s="11" t="s">
        <v>372</v>
      </c>
      <c r="H3127" s="11" t="s">
        <v>312</v>
      </c>
      <c r="I3127" s="11" t="s">
        <v>3434</v>
      </c>
      <c r="J3127" t="str">
        <f>IF(L3127="","",VLOOKUP(L3127,Продукция!B:D,3,0))</f>
        <v>Биологический_материал</v>
      </c>
      <c r="K3127" t="str">
        <f>IF(L3127="","",VLOOKUP(L3127,Продукция!B:C,2,0))</f>
        <v>Сыворотка крови</v>
      </c>
      <c r="L3127" s="155" t="s">
        <v>302</v>
      </c>
      <c r="M3127">
        <f>IF(L3127="","",VLOOKUP(L3127,Продукция!B:L,11,0))</f>
        <v>0</v>
      </c>
      <c r="N3127" s="150" t="s">
        <v>873</v>
      </c>
      <c r="P3127" s="150" t="s">
        <v>340</v>
      </c>
      <c r="Q3127" s="150" t="s">
        <v>854</v>
      </c>
      <c r="R3127" s="153" t="s">
        <v>5177</v>
      </c>
      <c r="S3127" s="11">
        <v>20</v>
      </c>
      <c r="T3127" s="11" t="s">
        <v>5298</v>
      </c>
      <c r="V3127" s="14">
        <v>45804</v>
      </c>
      <c r="Z3127" s="162" t="s">
        <v>4823</v>
      </c>
      <c r="AA3127" s="15">
        <v>0.61111111111111105</v>
      </c>
      <c r="AB3127" t="str">
        <f>IF(L3127="","",VLOOKUP(L3127&amp;I3127,Продукция!A:I,9,0))</f>
        <v>рекомендация производителя набора</v>
      </c>
      <c r="AC3127" s="14">
        <v>45811</v>
      </c>
      <c r="AD3127" s="11" t="s">
        <v>2676</v>
      </c>
      <c r="AE3127" s="11" t="s">
        <v>4823</v>
      </c>
      <c r="AF3127" t="str">
        <f>IF(AD3127="","",VLOOKUP(AD3127,'Сотрудники и ссылки'!A:B,2,0))</f>
        <v>Серолог</v>
      </c>
      <c r="AG3127">
        <f>IF(AD3127="","",VLOOKUP(AD3127,'Сотрудники и ссылки'!A:C,3,0))</f>
        <v>20007746</v>
      </c>
      <c r="AH3127" s="11" t="s">
        <v>2676</v>
      </c>
      <c r="AI3127" t="str">
        <f>IF(AH3127="","",VLOOKUP(AH3127,'Сотрудники и ссылки'!A:B,2,0))</f>
        <v>Серолог</v>
      </c>
      <c r="AJ3127">
        <f>IF(AH3127="","",VLOOKUP(AH3127,'Сотрудники и ссылки'!A:C,3,0))</f>
        <v>20007746</v>
      </c>
      <c r="AK3127" s="14">
        <v>45811</v>
      </c>
      <c r="AL3127" s="2">
        <f>IF(AK3127="","",AK3127+VLOOKUP(I3127,'Вид исследования'!B:E,4,0))</f>
        <v>45812</v>
      </c>
      <c r="AM3127" s="2">
        <f>IF(AK3127="","",AK3127+VLOOKUP(I3127,'Вид исследования'!B:F,5,0))</f>
        <v>45812</v>
      </c>
      <c r="AN3127" s="14">
        <v>45811</v>
      </c>
      <c r="AP3127" s="11" t="s">
        <v>189</v>
      </c>
      <c r="AQ3127" t="str">
        <f>IFERROR(IF(L3127="","",VLOOKUP(L3127&amp;I3127,Продукция!A:K,11,0)),"обратитесь к админ справочника")</f>
        <v>согласно рекомендациям производителя теста</v>
      </c>
      <c r="AR3127" s="11" t="s">
        <v>4823</v>
      </c>
      <c r="AS3127" t="str">
        <f>IFERROR(IF(L3127="","",VLOOKUP(L3127&amp;I3127,Продукция!A:J,10,0)),"обратитесь к админ справочника")</f>
        <v>инструкция по применению набора РЗГА Ньюкасла</v>
      </c>
      <c r="AT3127" s="11" t="s">
        <v>4823</v>
      </c>
      <c r="AU3127" s="11" t="s">
        <v>4823</v>
      </c>
      <c r="AV3127" s="11" t="s">
        <v>2676</v>
      </c>
      <c r="AW3127" s="11" t="s">
        <v>4824</v>
      </c>
      <c r="AX3127" s="11" t="s">
        <v>372</v>
      </c>
      <c r="AY3127" s="11" t="s">
        <v>1533</v>
      </c>
      <c r="AZ3127" s="11">
        <v>108</v>
      </c>
      <c r="BA3127" s="11">
        <v>36</v>
      </c>
      <c r="BC3127" s="11" t="s">
        <v>4870</v>
      </c>
    </row>
    <row r="3128" spans="1:55" x14ac:dyDescent="0.25">
      <c r="A3128" t="str">
        <f t="shared" si="56"/>
        <v>C/990Вирус гриппа птиц подтипа H9 уровень антител (ВНИИЗЖ)</v>
      </c>
      <c r="B3128" t="str">
        <f>IF(E3128="","",INDEX(Лаборатории!A:A,MATCH('Производственный контроль'!E3128,Лаборатории!B:B,0)))</f>
        <v xml:space="preserve">КУРИНОЕ ЦАРСТВО АО </v>
      </c>
      <c r="C3128" t="str">
        <f>IF(E3128="","",VLOOKUP(E3128,Лаборатории!B:D,3,0))</f>
        <v>U377_CHL</v>
      </c>
      <c r="D3128" s="12">
        <v>45806</v>
      </c>
      <c r="E3128" s="150" t="s">
        <v>793</v>
      </c>
      <c r="F3128" s="11" t="s">
        <v>371</v>
      </c>
      <c r="G3128" s="11" t="s">
        <v>372</v>
      </c>
      <c r="H3128" s="11" t="s">
        <v>312</v>
      </c>
      <c r="I3128" s="11" t="s">
        <v>3435</v>
      </c>
      <c r="J3128" t="str">
        <f>IF(L3128="","",VLOOKUP(L3128,Продукция!B:D,3,0))</f>
        <v>Биологический_материал</v>
      </c>
      <c r="K3128" t="str">
        <f>IF(L3128="","",VLOOKUP(L3128,Продукция!B:C,2,0))</f>
        <v>Сыворотка крови</v>
      </c>
      <c r="L3128" s="155" t="s">
        <v>302</v>
      </c>
      <c r="M3128">
        <f>IF(L3128="","",VLOOKUP(L3128,Продукция!B:L,11,0))</f>
        <v>0</v>
      </c>
      <c r="N3128" s="150" t="s">
        <v>873</v>
      </c>
      <c r="P3128" s="150" t="s">
        <v>340</v>
      </c>
      <c r="Q3128" s="150" t="s">
        <v>854</v>
      </c>
      <c r="R3128" s="163" t="s">
        <v>5168</v>
      </c>
      <c r="S3128" s="11">
        <v>20</v>
      </c>
      <c r="T3128" s="11" t="s">
        <v>5298</v>
      </c>
      <c r="V3128" s="14">
        <v>45799</v>
      </c>
      <c r="Z3128" s="162" t="s">
        <v>4823</v>
      </c>
      <c r="AA3128" s="15">
        <v>0.61111111111111105</v>
      </c>
      <c r="AB3128" t="str">
        <f>IF(L3128="","",VLOOKUP(L3128&amp;I3128,Продукция!A:I,9,0))</f>
        <v>рекомендация производителя набора</v>
      </c>
      <c r="AF3128" t="str">
        <f>IF(AD3128="","",VLOOKUP(AD3128,'Сотрудники и ссылки'!A:B,2,0))</f>
        <v/>
      </c>
      <c r="AG3128" t="str">
        <f>IF(AD3128="","",VLOOKUP(AD3128,'Сотрудники и ссылки'!A:C,3,0))</f>
        <v/>
      </c>
      <c r="AI3128" t="str">
        <f>IF(AH3128="","",VLOOKUP(AH3128,'Сотрудники и ссылки'!A:B,2,0))</f>
        <v/>
      </c>
      <c r="AJ3128" t="str">
        <f>IF(AH3128="","",VLOOKUP(AH3128,'Сотрудники и ссылки'!A:C,3,0))</f>
        <v/>
      </c>
      <c r="AL3128" s="2" t="str">
        <f>IF(AK3128="","",AK3128+VLOOKUP(I3128,'Вид исследования'!B:E,4,0))</f>
        <v/>
      </c>
      <c r="AM3128" s="2" t="str">
        <f>IF(AK3128="","",AK3128+VLOOKUP(I3128,'Вид исследования'!B:F,5,0))</f>
        <v/>
      </c>
      <c r="AP3128" s="11" t="s">
        <v>189</v>
      </c>
      <c r="AQ3128" t="str">
        <f>IFERROR(IF(L3128="","",VLOOKUP(L3128&amp;I3128,Продукция!A:K,11,0)),"обратитесь к админ справочника")</f>
        <v>согласно рекомендациям производителя теста</v>
      </c>
      <c r="AS3128" t="str">
        <f>IFERROR(IF(L3128="","",VLOOKUP(L3128&amp;I3128,Продукция!A:J,10,0)),"обратитесь к админ справочника")</f>
        <v>инструкция по применению набора AI, Н9</v>
      </c>
      <c r="AW3128" s="11" t="s">
        <v>4824</v>
      </c>
      <c r="AX3128" s="11" t="s">
        <v>372</v>
      </c>
      <c r="AY3128" s="11" t="s">
        <v>1523</v>
      </c>
      <c r="AZ3128" s="11">
        <v>108</v>
      </c>
      <c r="BA3128" s="11">
        <v>38</v>
      </c>
      <c r="BC3128" s="11" t="s">
        <v>4870</v>
      </c>
    </row>
    <row r="3129" spans="1:55" x14ac:dyDescent="0.25">
      <c r="A3129" t="str">
        <f t="shared" si="56"/>
        <v>C/990Вирус гриппа птиц подтипа H9 уровень антител (ВНИИЗЖ)</v>
      </c>
      <c r="B3129" t="str">
        <f>IF(E3129="","",INDEX(Лаборатории!A:A,MATCH('Производственный контроль'!E3129,Лаборатории!B:B,0)))</f>
        <v xml:space="preserve">КУРИНОЕ ЦАРСТВО АО </v>
      </c>
      <c r="C3129" t="str">
        <f>IF(E3129="","",VLOOKUP(E3129,Лаборатории!B:D,3,0))</f>
        <v>U377_CHL</v>
      </c>
      <c r="D3129" s="12">
        <v>45806</v>
      </c>
      <c r="E3129" s="150" t="s">
        <v>793</v>
      </c>
      <c r="F3129" s="11" t="s">
        <v>371</v>
      </c>
      <c r="G3129" s="11" t="s">
        <v>372</v>
      </c>
      <c r="H3129" s="11" t="s">
        <v>312</v>
      </c>
      <c r="I3129" s="11" t="s">
        <v>3435</v>
      </c>
      <c r="J3129" t="str">
        <f>IF(L3129="","",VLOOKUP(L3129,Продукция!B:D,3,0))</f>
        <v>Биологический_материал</v>
      </c>
      <c r="K3129" t="str">
        <f>IF(L3129="","",VLOOKUP(L3129,Продукция!B:C,2,0))</f>
        <v>Сыворотка крови</v>
      </c>
      <c r="L3129" s="155" t="s">
        <v>302</v>
      </c>
      <c r="M3129">
        <f>IF(L3129="","",VLOOKUP(L3129,Продукция!B:L,11,0))</f>
        <v>0</v>
      </c>
      <c r="N3129" s="150" t="s">
        <v>873</v>
      </c>
      <c r="P3129" s="150" t="s">
        <v>340</v>
      </c>
      <c r="Q3129" s="150" t="s">
        <v>854</v>
      </c>
      <c r="R3129" s="163" t="s">
        <v>5170</v>
      </c>
      <c r="S3129" s="11">
        <v>20</v>
      </c>
      <c r="T3129" s="11" t="s">
        <v>5298</v>
      </c>
      <c r="V3129" s="14">
        <v>45801</v>
      </c>
      <c r="Z3129" s="162" t="s">
        <v>4823</v>
      </c>
      <c r="AA3129" s="15">
        <v>0.61111111111111105</v>
      </c>
      <c r="AB3129" t="str">
        <f>IF(L3129="","",VLOOKUP(L3129&amp;I3129,Продукция!A:I,9,0))</f>
        <v>рекомендация производителя набора</v>
      </c>
      <c r="AF3129" t="str">
        <f>IF(AD3129="","",VLOOKUP(AD3129,'Сотрудники и ссылки'!A:B,2,0))</f>
        <v/>
      </c>
      <c r="AG3129" t="str">
        <f>IF(AD3129="","",VLOOKUP(AD3129,'Сотрудники и ссылки'!A:C,3,0))</f>
        <v/>
      </c>
      <c r="AI3129" t="str">
        <f>IF(AH3129="","",VLOOKUP(AH3129,'Сотрудники и ссылки'!A:B,2,0))</f>
        <v/>
      </c>
      <c r="AJ3129" t="str">
        <f>IF(AH3129="","",VLOOKUP(AH3129,'Сотрудники и ссылки'!A:C,3,0))</f>
        <v/>
      </c>
      <c r="AL3129" s="2" t="str">
        <f>IF(AK3129="","",AK3129+VLOOKUP(I3129,'Вид исследования'!B:E,4,0))</f>
        <v/>
      </c>
      <c r="AM3129" s="2" t="str">
        <f>IF(AK3129="","",AK3129+VLOOKUP(I3129,'Вид исследования'!B:F,5,0))</f>
        <v/>
      </c>
      <c r="AP3129" s="11" t="s">
        <v>189</v>
      </c>
      <c r="AQ3129" t="str">
        <f>IFERROR(IF(L3129="","",VLOOKUP(L3129&amp;I3129,Продукция!A:K,11,0)),"обратитесь к админ справочника")</f>
        <v>согласно рекомендациям производителя теста</v>
      </c>
      <c r="AS3129" t="str">
        <f>IFERROR(IF(L3129="","",VLOOKUP(L3129&amp;I3129,Продукция!A:J,10,0)),"обратитесь к админ справочника")</f>
        <v>инструкция по применению набора AI, Н9</v>
      </c>
      <c r="AW3129" s="11" t="s">
        <v>4824</v>
      </c>
      <c r="AX3129" s="11" t="s">
        <v>372</v>
      </c>
      <c r="AY3129" s="11" t="s">
        <v>1525</v>
      </c>
      <c r="AZ3129" s="11">
        <v>108</v>
      </c>
      <c r="BA3129" s="11">
        <v>38</v>
      </c>
      <c r="BC3129" s="11" t="s">
        <v>4870</v>
      </c>
    </row>
    <row r="3130" spans="1:55" x14ac:dyDescent="0.25">
      <c r="A3130" t="str">
        <f t="shared" si="56"/>
        <v>C/990Вирус гриппа птиц подтипа H9 уровень антител (ВНИИЗЖ)</v>
      </c>
      <c r="B3130" t="str">
        <f>IF(E3130="","",INDEX(Лаборатории!A:A,MATCH('Производственный контроль'!E3130,Лаборатории!B:B,0)))</f>
        <v xml:space="preserve">КУРИНОЕ ЦАРСТВО АО </v>
      </c>
      <c r="C3130" t="str">
        <f>IF(E3130="","",VLOOKUP(E3130,Лаборатории!B:D,3,0))</f>
        <v>U377_CHL</v>
      </c>
      <c r="D3130" s="12">
        <v>45806</v>
      </c>
      <c r="E3130" s="150" t="s">
        <v>793</v>
      </c>
      <c r="F3130" s="11" t="s">
        <v>371</v>
      </c>
      <c r="G3130" s="11" t="s">
        <v>372</v>
      </c>
      <c r="H3130" s="11" t="s">
        <v>312</v>
      </c>
      <c r="I3130" s="11" t="s">
        <v>3435</v>
      </c>
      <c r="J3130" t="str">
        <f>IF(L3130="","",VLOOKUP(L3130,Продукция!B:D,3,0))</f>
        <v>Биологический_материал</v>
      </c>
      <c r="K3130" t="str">
        <f>IF(L3130="","",VLOOKUP(L3130,Продукция!B:C,2,0))</f>
        <v>Сыворотка крови</v>
      </c>
      <c r="L3130" s="155" t="s">
        <v>302</v>
      </c>
      <c r="M3130">
        <f>IF(L3130="","",VLOOKUP(L3130,Продукция!B:L,11,0))</f>
        <v>0</v>
      </c>
      <c r="N3130" s="150" t="s">
        <v>873</v>
      </c>
      <c r="P3130" s="150" t="s">
        <v>340</v>
      </c>
      <c r="Q3130" s="150" t="s">
        <v>854</v>
      </c>
      <c r="R3130" s="163" t="s">
        <v>5173</v>
      </c>
      <c r="S3130" s="11">
        <v>20</v>
      </c>
      <c r="T3130" s="11" t="s">
        <v>5298</v>
      </c>
      <c r="V3130" s="14">
        <v>45802</v>
      </c>
      <c r="Z3130" s="162" t="s">
        <v>4823</v>
      </c>
      <c r="AA3130" s="15">
        <v>0.61111111111111105</v>
      </c>
      <c r="AB3130" t="str">
        <f>IF(L3130="","",VLOOKUP(L3130&amp;I3130,Продукция!A:I,9,0))</f>
        <v>рекомендация производителя набора</v>
      </c>
      <c r="AF3130" t="str">
        <f>IF(AD3130="","",VLOOKUP(AD3130,'Сотрудники и ссылки'!A:B,2,0))</f>
        <v/>
      </c>
      <c r="AG3130" t="str">
        <f>IF(AD3130="","",VLOOKUP(AD3130,'Сотрудники и ссылки'!A:C,3,0))</f>
        <v/>
      </c>
      <c r="AI3130" t="str">
        <f>IF(AH3130="","",VLOOKUP(AH3130,'Сотрудники и ссылки'!A:B,2,0))</f>
        <v/>
      </c>
      <c r="AJ3130" t="str">
        <f>IF(AH3130="","",VLOOKUP(AH3130,'Сотрудники и ссылки'!A:C,3,0))</f>
        <v/>
      </c>
      <c r="AL3130" s="2" t="str">
        <f>IF(AK3130="","",AK3130+VLOOKUP(I3130,'Вид исследования'!B:E,4,0))</f>
        <v/>
      </c>
      <c r="AM3130" s="2" t="str">
        <f>IF(AK3130="","",AK3130+VLOOKUP(I3130,'Вид исследования'!B:F,5,0))</f>
        <v/>
      </c>
      <c r="AP3130" s="11" t="s">
        <v>189</v>
      </c>
      <c r="AQ3130" t="str">
        <f>IFERROR(IF(L3130="","",VLOOKUP(L3130&amp;I3130,Продукция!A:K,11,0)),"обратитесь к админ справочника")</f>
        <v>согласно рекомендациям производителя теста</v>
      </c>
      <c r="AS3130" t="str">
        <f>IFERROR(IF(L3130="","",VLOOKUP(L3130&amp;I3130,Продукция!A:J,10,0)),"обратитесь к админ справочника")</f>
        <v>инструкция по применению набора AI, Н9</v>
      </c>
      <c r="AW3130" s="11" t="s">
        <v>4824</v>
      </c>
      <c r="AX3130" s="11" t="s">
        <v>372</v>
      </c>
      <c r="AY3130" s="11" t="s">
        <v>1528</v>
      </c>
      <c r="AZ3130" s="11">
        <v>108</v>
      </c>
      <c r="BA3130" s="11">
        <v>37</v>
      </c>
      <c r="BC3130" s="11" t="s">
        <v>4870</v>
      </c>
    </row>
    <row r="3131" spans="1:55" x14ac:dyDescent="0.25">
      <c r="A3131" t="str">
        <f t="shared" si="56"/>
        <v>C/990Вирус гриппа птиц подтипа H9 уровень антител (ВНИИЗЖ)</v>
      </c>
      <c r="B3131" t="str">
        <f>IF(E3131="","",INDEX(Лаборатории!A:A,MATCH('Производственный контроль'!E3131,Лаборатории!B:B,0)))</f>
        <v xml:space="preserve">КУРИНОЕ ЦАРСТВО АО </v>
      </c>
      <c r="C3131" t="str">
        <f>IF(E3131="","",VLOOKUP(E3131,Лаборатории!B:D,3,0))</f>
        <v>U377_CHL</v>
      </c>
      <c r="D3131" s="12">
        <v>45806</v>
      </c>
      <c r="E3131" s="150" t="s">
        <v>793</v>
      </c>
      <c r="F3131" s="11" t="s">
        <v>371</v>
      </c>
      <c r="G3131" s="11" t="s">
        <v>372</v>
      </c>
      <c r="H3131" s="11" t="s">
        <v>312</v>
      </c>
      <c r="I3131" s="11" t="s">
        <v>3435</v>
      </c>
      <c r="J3131" t="str">
        <f>IF(L3131="","",VLOOKUP(L3131,Продукция!B:D,3,0))</f>
        <v>Биологический_материал</v>
      </c>
      <c r="K3131" t="str">
        <f>IF(L3131="","",VLOOKUP(L3131,Продукция!B:C,2,0))</f>
        <v>Сыворотка крови</v>
      </c>
      <c r="L3131" s="155" t="s">
        <v>302</v>
      </c>
      <c r="M3131">
        <f>IF(L3131="","",VLOOKUP(L3131,Продукция!B:L,11,0))</f>
        <v>0</v>
      </c>
      <c r="N3131" s="150" t="s">
        <v>873</v>
      </c>
      <c r="P3131" s="150" t="s">
        <v>340</v>
      </c>
      <c r="Q3131" s="150" t="s">
        <v>854</v>
      </c>
      <c r="R3131" s="163" t="s">
        <v>5176</v>
      </c>
      <c r="S3131" s="11">
        <v>20</v>
      </c>
      <c r="T3131" s="11" t="s">
        <v>5298</v>
      </c>
      <c r="V3131" s="14">
        <v>45804</v>
      </c>
      <c r="Z3131" s="162" t="s">
        <v>4823</v>
      </c>
      <c r="AA3131" s="15">
        <v>0.61111111111111105</v>
      </c>
      <c r="AB3131" t="str">
        <f>IF(L3131="","",VLOOKUP(L3131&amp;I3131,Продукция!A:I,9,0))</f>
        <v>рекомендация производителя набора</v>
      </c>
      <c r="AF3131" t="str">
        <f>IF(AD3131="","",VLOOKUP(AD3131,'Сотрудники и ссылки'!A:B,2,0))</f>
        <v/>
      </c>
      <c r="AG3131" t="str">
        <f>IF(AD3131="","",VLOOKUP(AD3131,'Сотрудники и ссылки'!A:C,3,0))</f>
        <v/>
      </c>
      <c r="AI3131" t="str">
        <f>IF(AH3131="","",VLOOKUP(AH3131,'Сотрудники и ссылки'!A:B,2,0))</f>
        <v/>
      </c>
      <c r="AJ3131" t="str">
        <f>IF(AH3131="","",VLOOKUP(AH3131,'Сотрудники и ссылки'!A:C,3,0))</f>
        <v/>
      </c>
      <c r="AL3131" s="2" t="str">
        <f>IF(AK3131="","",AK3131+VLOOKUP(I3131,'Вид исследования'!B:E,4,0))</f>
        <v/>
      </c>
      <c r="AM3131" s="2" t="str">
        <f>IF(AK3131="","",AK3131+VLOOKUP(I3131,'Вид исследования'!B:F,5,0))</f>
        <v/>
      </c>
      <c r="AP3131" s="11" t="s">
        <v>189</v>
      </c>
      <c r="AQ3131" t="str">
        <f>IFERROR(IF(L3131="","",VLOOKUP(L3131&amp;I3131,Продукция!A:K,11,0)),"обратитесь к админ справочника")</f>
        <v>согласно рекомендациям производителя теста</v>
      </c>
      <c r="AS3131" t="str">
        <f>IFERROR(IF(L3131="","",VLOOKUP(L3131&amp;I3131,Продукция!A:J,10,0)),"обратитесь к админ справочника")</f>
        <v>инструкция по применению набора AI, Н9</v>
      </c>
      <c r="AW3131" s="11" t="s">
        <v>4824</v>
      </c>
      <c r="AX3131" s="11" t="s">
        <v>372</v>
      </c>
      <c r="AY3131" s="11" t="s">
        <v>1532</v>
      </c>
      <c r="AZ3131" s="11">
        <v>108</v>
      </c>
      <c r="BA3131" s="11">
        <v>38</v>
      </c>
      <c r="BC3131" s="11" t="s">
        <v>4870</v>
      </c>
    </row>
    <row r="3132" spans="1:55" x14ac:dyDescent="0.25">
      <c r="A3132" t="str">
        <f t="shared" si="56"/>
        <v>C/990Вирус гриппа птиц подтипа H9 уровень антител (ВНИИЗЖ)</v>
      </c>
      <c r="B3132" t="str">
        <f>IF(E3132="","",INDEX(Лаборатории!A:A,MATCH('Производственный контроль'!E3132,Лаборатории!B:B,0)))</f>
        <v xml:space="preserve">КУРИНОЕ ЦАРСТВО АО </v>
      </c>
      <c r="C3132" t="str">
        <f>IF(E3132="","",VLOOKUP(E3132,Лаборатории!B:D,3,0))</f>
        <v>U377_CHL</v>
      </c>
      <c r="D3132" s="12">
        <v>45806</v>
      </c>
      <c r="E3132" s="150" t="s">
        <v>793</v>
      </c>
      <c r="F3132" s="11" t="s">
        <v>371</v>
      </c>
      <c r="G3132" s="11" t="s">
        <v>372</v>
      </c>
      <c r="H3132" s="11" t="s">
        <v>312</v>
      </c>
      <c r="I3132" s="11" t="s">
        <v>3435</v>
      </c>
      <c r="J3132" t="str">
        <f>IF(L3132="","",VLOOKUP(L3132,Продукция!B:D,3,0))</f>
        <v>Биологический_материал</v>
      </c>
      <c r="K3132" t="str">
        <f>IF(L3132="","",VLOOKUP(L3132,Продукция!B:C,2,0))</f>
        <v>Сыворотка крови</v>
      </c>
      <c r="L3132" s="155" t="s">
        <v>302</v>
      </c>
      <c r="M3132">
        <f>IF(L3132="","",VLOOKUP(L3132,Продукция!B:L,11,0))</f>
        <v>0</v>
      </c>
      <c r="N3132" s="150" t="s">
        <v>873</v>
      </c>
      <c r="P3132" s="150" t="s">
        <v>340</v>
      </c>
      <c r="Q3132" s="150" t="s">
        <v>854</v>
      </c>
      <c r="R3132" s="163" t="s">
        <v>5177</v>
      </c>
      <c r="S3132" s="11">
        <v>20</v>
      </c>
      <c r="T3132" s="11" t="s">
        <v>5298</v>
      </c>
      <c r="V3132" s="14">
        <v>45804</v>
      </c>
      <c r="Z3132" s="162" t="s">
        <v>4823</v>
      </c>
      <c r="AA3132" s="15">
        <v>0.61111111111111105</v>
      </c>
      <c r="AB3132" t="str">
        <f>IF(L3132="","",VLOOKUP(L3132&amp;I3132,Продукция!A:I,9,0))</f>
        <v>рекомендация производителя набора</v>
      </c>
      <c r="AF3132" t="str">
        <f>IF(AD3132="","",VLOOKUP(AD3132,'Сотрудники и ссылки'!A:B,2,0))</f>
        <v/>
      </c>
      <c r="AG3132" t="str">
        <f>IF(AD3132="","",VLOOKUP(AD3132,'Сотрудники и ссылки'!A:C,3,0))</f>
        <v/>
      </c>
      <c r="AI3132" t="str">
        <f>IF(AH3132="","",VLOOKUP(AH3132,'Сотрудники и ссылки'!A:B,2,0))</f>
        <v/>
      </c>
      <c r="AJ3132" t="str">
        <f>IF(AH3132="","",VLOOKUP(AH3132,'Сотрудники и ссылки'!A:C,3,0))</f>
        <v/>
      </c>
      <c r="AL3132" s="2" t="str">
        <f>IF(AK3132="","",AK3132+VLOOKUP(I3132,'Вид исследования'!B:E,4,0))</f>
        <v/>
      </c>
      <c r="AM3132" s="2" t="str">
        <f>IF(AK3132="","",AK3132+VLOOKUP(I3132,'Вид исследования'!B:F,5,0))</f>
        <v/>
      </c>
      <c r="AP3132" s="11" t="s">
        <v>189</v>
      </c>
      <c r="AQ3132" t="str">
        <f>IFERROR(IF(L3132="","",VLOOKUP(L3132&amp;I3132,Продукция!A:K,11,0)),"обратитесь к админ справочника")</f>
        <v>согласно рекомендациям производителя теста</v>
      </c>
      <c r="AS3132" t="str">
        <f>IFERROR(IF(L3132="","",VLOOKUP(L3132&amp;I3132,Продукция!A:J,10,0)),"обратитесь к админ справочника")</f>
        <v>инструкция по применению набора AI, Н9</v>
      </c>
      <c r="AW3132" s="11" t="s">
        <v>4824</v>
      </c>
      <c r="AX3132" s="11" t="s">
        <v>372</v>
      </c>
      <c r="AY3132" s="11" t="s">
        <v>1533</v>
      </c>
      <c r="AZ3132" s="11">
        <v>108</v>
      </c>
      <c r="BA3132" s="11">
        <v>36</v>
      </c>
      <c r="BC3132" s="11" t="s">
        <v>4870</v>
      </c>
    </row>
    <row r="3133" spans="1:55" x14ac:dyDescent="0.25">
      <c r="A3133" t="str">
        <f t="shared" si="56"/>
        <v>C/990Вирус гриппа птиц подтипа Н5 уровень антител (ВНИИЗЖ)</v>
      </c>
      <c r="B3133" t="str">
        <f>IF(E3133="","",INDEX(Лаборатории!A:A,MATCH('Производственный контроль'!E3133,Лаборатории!B:B,0)))</f>
        <v xml:space="preserve">КУРИНОЕ ЦАРСТВО АО </v>
      </c>
      <c r="C3133" t="str">
        <f>IF(E3133="","",VLOOKUP(E3133,Лаборатории!B:D,3,0))</f>
        <v>U377_CHL</v>
      </c>
      <c r="D3133" s="12">
        <v>45806</v>
      </c>
      <c r="E3133" s="150" t="s">
        <v>793</v>
      </c>
      <c r="F3133" s="11" t="s">
        <v>371</v>
      </c>
      <c r="G3133" s="11" t="s">
        <v>372</v>
      </c>
      <c r="H3133" s="11" t="s">
        <v>312</v>
      </c>
      <c r="I3133" s="11" t="s">
        <v>3437</v>
      </c>
      <c r="J3133" t="str">
        <f>IF(L3133="","",VLOOKUP(L3133,Продукция!B:D,3,0))</f>
        <v>Биологический_материал</v>
      </c>
      <c r="K3133" t="str">
        <f>IF(L3133="","",VLOOKUP(L3133,Продукция!B:C,2,0))</f>
        <v>Сыворотка крови</v>
      </c>
      <c r="L3133" s="155" t="s">
        <v>302</v>
      </c>
      <c r="M3133">
        <f>IF(L3133="","",VLOOKUP(L3133,Продукция!B:L,11,0))</f>
        <v>0</v>
      </c>
      <c r="N3133" s="150" t="s">
        <v>873</v>
      </c>
      <c r="P3133" s="150" t="s">
        <v>340</v>
      </c>
      <c r="Q3133" s="150" t="s">
        <v>854</v>
      </c>
      <c r="R3133" s="163" t="s">
        <v>5168</v>
      </c>
      <c r="S3133" s="11">
        <v>20</v>
      </c>
      <c r="T3133" s="11" t="s">
        <v>5298</v>
      </c>
      <c r="V3133" s="14">
        <v>45799</v>
      </c>
      <c r="Z3133" s="162" t="s">
        <v>4823</v>
      </c>
      <c r="AA3133" s="15">
        <v>0.61111111111111105</v>
      </c>
      <c r="AB3133" t="str">
        <f>IF(L3133="","",VLOOKUP(L3133&amp;I3133,Продукция!A:I,9,0))</f>
        <v>рекомендация производителя набора</v>
      </c>
      <c r="AF3133" t="str">
        <f>IF(AD3133="","",VLOOKUP(AD3133,'Сотрудники и ссылки'!A:B,2,0))</f>
        <v/>
      </c>
      <c r="AG3133" t="str">
        <f>IF(AD3133="","",VLOOKUP(AD3133,'Сотрудники и ссылки'!A:C,3,0))</f>
        <v/>
      </c>
      <c r="AI3133" t="str">
        <f>IF(AH3133="","",VLOOKUP(AH3133,'Сотрудники и ссылки'!A:B,2,0))</f>
        <v/>
      </c>
      <c r="AJ3133" t="str">
        <f>IF(AH3133="","",VLOOKUP(AH3133,'Сотрудники и ссылки'!A:C,3,0))</f>
        <v/>
      </c>
      <c r="AL3133" s="2" t="str">
        <f>IF(AK3133="","",AK3133+VLOOKUP(I3133,'Вид исследования'!B:E,4,0))</f>
        <v/>
      </c>
      <c r="AM3133" s="2" t="str">
        <f>IF(AK3133="","",AK3133+VLOOKUP(I3133,'Вид исследования'!B:F,5,0))</f>
        <v/>
      </c>
      <c r="AP3133" s="11" t="s">
        <v>189</v>
      </c>
      <c r="AQ3133" t="str">
        <f>IFERROR(IF(L3133="","",VLOOKUP(L3133&amp;I3133,Продукция!A:K,11,0)),"обратитесь к админ справочника")</f>
        <v>согласно рекомендациям производителя теста</v>
      </c>
      <c r="AS3133" t="str">
        <f>IFERROR(IF(L3133="","",VLOOKUP(L3133&amp;I3133,Продукция!A:J,10,0)),"обратитесь к админ справочника")</f>
        <v>инструкция по применению набора AI, Н5</v>
      </c>
      <c r="AW3133" s="11" t="s">
        <v>4824</v>
      </c>
      <c r="AX3133" s="11" t="s">
        <v>372</v>
      </c>
      <c r="AY3133" s="11" t="s">
        <v>1523</v>
      </c>
      <c r="AZ3133" s="11">
        <v>108</v>
      </c>
      <c r="BA3133" s="11">
        <v>38</v>
      </c>
      <c r="BC3133" s="11" t="s">
        <v>4870</v>
      </c>
    </row>
    <row r="3134" spans="1:55" x14ac:dyDescent="0.25">
      <c r="A3134" t="str">
        <f t="shared" si="56"/>
        <v>C/990Вирус гриппа птиц подтипа Н5 уровень антител (ВНИИЗЖ)</v>
      </c>
      <c r="B3134" t="str">
        <f>IF(E3134="","",INDEX(Лаборатории!A:A,MATCH('Производственный контроль'!E3134,Лаборатории!B:B,0)))</f>
        <v xml:space="preserve">КУРИНОЕ ЦАРСТВО АО </v>
      </c>
      <c r="C3134" t="str">
        <f>IF(E3134="","",VLOOKUP(E3134,Лаборатории!B:D,3,0))</f>
        <v>U377_CHL</v>
      </c>
      <c r="D3134" s="12">
        <v>45806</v>
      </c>
      <c r="E3134" s="150" t="s">
        <v>793</v>
      </c>
      <c r="F3134" s="11" t="s">
        <v>371</v>
      </c>
      <c r="G3134" s="11" t="s">
        <v>372</v>
      </c>
      <c r="H3134" s="11" t="s">
        <v>312</v>
      </c>
      <c r="I3134" s="11" t="s">
        <v>3437</v>
      </c>
      <c r="J3134" t="str">
        <f>IF(L3134="","",VLOOKUP(L3134,Продукция!B:D,3,0))</f>
        <v>Биологический_материал</v>
      </c>
      <c r="K3134" t="str">
        <f>IF(L3134="","",VLOOKUP(L3134,Продукция!B:C,2,0))</f>
        <v>Сыворотка крови</v>
      </c>
      <c r="L3134" s="155" t="s">
        <v>302</v>
      </c>
      <c r="M3134">
        <f>IF(L3134="","",VLOOKUP(L3134,Продукция!B:L,11,0))</f>
        <v>0</v>
      </c>
      <c r="N3134" s="150" t="s">
        <v>873</v>
      </c>
      <c r="P3134" s="150" t="s">
        <v>340</v>
      </c>
      <c r="Q3134" s="150" t="s">
        <v>854</v>
      </c>
      <c r="R3134" s="163" t="s">
        <v>5170</v>
      </c>
      <c r="S3134" s="11">
        <v>20</v>
      </c>
      <c r="T3134" s="11" t="s">
        <v>5298</v>
      </c>
      <c r="V3134" s="14">
        <v>45801</v>
      </c>
      <c r="Z3134" s="162" t="s">
        <v>4823</v>
      </c>
      <c r="AA3134" s="15">
        <v>0.61111111111111105</v>
      </c>
      <c r="AB3134" t="str">
        <f>IF(L3134="","",VLOOKUP(L3134&amp;I3134,Продукция!A:I,9,0))</f>
        <v>рекомендация производителя набора</v>
      </c>
      <c r="AF3134" t="str">
        <f>IF(AD3134="","",VLOOKUP(AD3134,'Сотрудники и ссылки'!A:B,2,0))</f>
        <v/>
      </c>
      <c r="AG3134" t="str">
        <f>IF(AD3134="","",VLOOKUP(AD3134,'Сотрудники и ссылки'!A:C,3,0))</f>
        <v/>
      </c>
      <c r="AI3134" t="str">
        <f>IF(AH3134="","",VLOOKUP(AH3134,'Сотрудники и ссылки'!A:B,2,0))</f>
        <v/>
      </c>
      <c r="AJ3134" t="str">
        <f>IF(AH3134="","",VLOOKUP(AH3134,'Сотрудники и ссылки'!A:C,3,0))</f>
        <v/>
      </c>
      <c r="AL3134" s="2" t="str">
        <f>IF(AK3134="","",AK3134+VLOOKUP(I3134,'Вид исследования'!B:E,4,0))</f>
        <v/>
      </c>
      <c r="AM3134" s="2" t="str">
        <f>IF(AK3134="","",AK3134+VLOOKUP(I3134,'Вид исследования'!B:F,5,0))</f>
        <v/>
      </c>
      <c r="AP3134" s="11" t="s">
        <v>189</v>
      </c>
      <c r="AQ3134" t="str">
        <f>IFERROR(IF(L3134="","",VLOOKUP(L3134&amp;I3134,Продукция!A:K,11,0)),"обратитесь к админ справочника")</f>
        <v>согласно рекомендациям производителя теста</v>
      </c>
      <c r="AS3134" t="str">
        <f>IFERROR(IF(L3134="","",VLOOKUP(L3134&amp;I3134,Продукция!A:J,10,0)),"обратитесь к админ справочника")</f>
        <v>инструкция по применению набора AI, Н5</v>
      </c>
      <c r="AW3134" s="11" t="s">
        <v>4824</v>
      </c>
      <c r="AX3134" s="11" t="s">
        <v>372</v>
      </c>
      <c r="AY3134" s="11" t="s">
        <v>1525</v>
      </c>
      <c r="AZ3134" s="11">
        <v>108</v>
      </c>
      <c r="BA3134" s="11">
        <v>38</v>
      </c>
      <c r="BC3134" s="11" t="s">
        <v>4870</v>
      </c>
    </row>
    <row r="3135" spans="1:55" x14ac:dyDescent="0.25">
      <c r="A3135" t="str">
        <f t="shared" si="56"/>
        <v>C/990Вирус гриппа птиц подтипа Н5 уровень антител (ВНИИЗЖ)</v>
      </c>
      <c r="B3135" t="str">
        <f>IF(E3135="","",INDEX(Лаборатории!A:A,MATCH('Производственный контроль'!E3135,Лаборатории!B:B,0)))</f>
        <v xml:space="preserve">КУРИНОЕ ЦАРСТВО АО </v>
      </c>
      <c r="C3135" t="str">
        <f>IF(E3135="","",VLOOKUP(E3135,Лаборатории!B:D,3,0))</f>
        <v>U377_CHL</v>
      </c>
      <c r="D3135" s="12">
        <v>45806</v>
      </c>
      <c r="E3135" s="150" t="s">
        <v>793</v>
      </c>
      <c r="F3135" s="11" t="s">
        <v>371</v>
      </c>
      <c r="G3135" s="11" t="s">
        <v>372</v>
      </c>
      <c r="H3135" s="11" t="s">
        <v>312</v>
      </c>
      <c r="I3135" s="11" t="s">
        <v>3437</v>
      </c>
      <c r="J3135" t="str">
        <f>IF(L3135="","",VLOOKUP(L3135,Продукция!B:D,3,0))</f>
        <v>Биологический_материал</v>
      </c>
      <c r="K3135" t="str">
        <f>IF(L3135="","",VLOOKUP(L3135,Продукция!B:C,2,0))</f>
        <v>Сыворотка крови</v>
      </c>
      <c r="L3135" s="155" t="s">
        <v>302</v>
      </c>
      <c r="M3135">
        <f>IF(L3135="","",VLOOKUP(L3135,Продукция!B:L,11,0))</f>
        <v>0</v>
      </c>
      <c r="N3135" s="150" t="s">
        <v>873</v>
      </c>
      <c r="P3135" s="150" t="s">
        <v>340</v>
      </c>
      <c r="Q3135" s="150" t="s">
        <v>854</v>
      </c>
      <c r="R3135" s="163" t="s">
        <v>5173</v>
      </c>
      <c r="S3135" s="11">
        <v>20</v>
      </c>
      <c r="T3135" s="11" t="s">
        <v>5298</v>
      </c>
      <c r="V3135" s="14">
        <v>45802</v>
      </c>
      <c r="Z3135" s="162" t="s">
        <v>4823</v>
      </c>
      <c r="AA3135" s="15">
        <v>0.61111111111111105</v>
      </c>
      <c r="AB3135" t="str">
        <f>IF(L3135="","",VLOOKUP(L3135&amp;I3135,Продукция!A:I,9,0))</f>
        <v>рекомендация производителя набора</v>
      </c>
      <c r="AF3135" t="str">
        <f>IF(AD3135="","",VLOOKUP(AD3135,'Сотрудники и ссылки'!A:B,2,0))</f>
        <v/>
      </c>
      <c r="AG3135" t="str">
        <f>IF(AD3135="","",VLOOKUP(AD3135,'Сотрудники и ссылки'!A:C,3,0))</f>
        <v/>
      </c>
      <c r="AI3135" t="str">
        <f>IF(AH3135="","",VLOOKUP(AH3135,'Сотрудники и ссылки'!A:B,2,0))</f>
        <v/>
      </c>
      <c r="AJ3135" t="str">
        <f>IF(AH3135="","",VLOOKUP(AH3135,'Сотрудники и ссылки'!A:C,3,0))</f>
        <v/>
      </c>
      <c r="AL3135" s="2" t="str">
        <f>IF(AK3135="","",AK3135+VLOOKUP(I3135,'Вид исследования'!B:E,4,0))</f>
        <v/>
      </c>
      <c r="AM3135" s="2" t="str">
        <f>IF(AK3135="","",AK3135+VLOOKUP(I3135,'Вид исследования'!B:F,5,0))</f>
        <v/>
      </c>
      <c r="AP3135" s="11" t="s">
        <v>189</v>
      </c>
      <c r="AQ3135" t="str">
        <f>IFERROR(IF(L3135="","",VLOOKUP(L3135&amp;I3135,Продукция!A:K,11,0)),"обратитесь к админ справочника")</f>
        <v>согласно рекомендациям производителя теста</v>
      </c>
      <c r="AS3135" t="str">
        <f>IFERROR(IF(L3135="","",VLOOKUP(L3135&amp;I3135,Продукция!A:J,10,0)),"обратитесь к админ справочника")</f>
        <v>инструкция по применению набора AI, Н5</v>
      </c>
      <c r="AW3135" s="11" t="s">
        <v>4824</v>
      </c>
      <c r="AX3135" s="11" t="s">
        <v>372</v>
      </c>
      <c r="AY3135" s="11" t="s">
        <v>1528</v>
      </c>
      <c r="AZ3135" s="11">
        <v>108</v>
      </c>
      <c r="BA3135" s="11">
        <v>37</v>
      </c>
      <c r="BC3135" s="11" t="s">
        <v>4870</v>
      </c>
    </row>
    <row r="3136" spans="1:55" x14ac:dyDescent="0.25">
      <c r="A3136" t="str">
        <f t="shared" si="56"/>
        <v>C/990Вирус гриппа птиц подтипа Н5 уровень антител (ВНИИЗЖ)</v>
      </c>
      <c r="B3136" t="str">
        <f>IF(E3136="","",INDEX(Лаборатории!A:A,MATCH('Производственный контроль'!E3136,Лаборатории!B:B,0)))</f>
        <v xml:space="preserve">КУРИНОЕ ЦАРСТВО АО </v>
      </c>
      <c r="C3136" t="str">
        <f>IF(E3136="","",VLOOKUP(E3136,Лаборатории!B:D,3,0))</f>
        <v>U377_CHL</v>
      </c>
      <c r="D3136" s="12">
        <v>45806</v>
      </c>
      <c r="E3136" s="150" t="s">
        <v>793</v>
      </c>
      <c r="F3136" s="11" t="s">
        <v>371</v>
      </c>
      <c r="G3136" s="11" t="s">
        <v>372</v>
      </c>
      <c r="H3136" s="11" t="s">
        <v>312</v>
      </c>
      <c r="I3136" s="11" t="s">
        <v>3437</v>
      </c>
      <c r="J3136" t="str">
        <f>IF(L3136="","",VLOOKUP(L3136,Продукция!B:D,3,0))</f>
        <v>Биологический_материал</v>
      </c>
      <c r="K3136" t="str">
        <f>IF(L3136="","",VLOOKUP(L3136,Продукция!B:C,2,0))</f>
        <v>Сыворотка крови</v>
      </c>
      <c r="L3136" s="155" t="s">
        <v>302</v>
      </c>
      <c r="M3136">
        <f>IF(L3136="","",VLOOKUP(L3136,Продукция!B:L,11,0))</f>
        <v>0</v>
      </c>
      <c r="N3136" s="150" t="s">
        <v>873</v>
      </c>
      <c r="P3136" s="150" t="s">
        <v>340</v>
      </c>
      <c r="Q3136" s="150" t="s">
        <v>854</v>
      </c>
      <c r="R3136" s="163" t="s">
        <v>5176</v>
      </c>
      <c r="S3136" s="11">
        <v>20</v>
      </c>
      <c r="T3136" s="11" t="s">
        <v>5298</v>
      </c>
      <c r="V3136" s="14">
        <v>45804</v>
      </c>
      <c r="Z3136" s="162" t="s">
        <v>4823</v>
      </c>
      <c r="AA3136" s="15">
        <v>0.61111111111111105</v>
      </c>
      <c r="AB3136" t="str">
        <f>IF(L3136="","",VLOOKUP(L3136&amp;I3136,Продукция!A:I,9,0))</f>
        <v>рекомендация производителя набора</v>
      </c>
      <c r="AF3136" t="str">
        <f>IF(AD3136="","",VLOOKUP(AD3136,'Сотрудники и ссылки'!A:B,2,0))</f>
        <v/>
      </c>
      <c r="AG3136" t="str">
        <f>IF(AD3136="","",VLOOKUP(AD3136,'Сотрудники и ссылки'!A:C,3,0))</f>
        <v/>
      </c>
      <c r="AI3136" t="str">
        <f>IF(AH3136="","",VLOOKUP(AH3136,'Сотрудники и ссылки'!A:B,2,0))</f>
        <v/>
      </c>
      <c r="AJ3136" t="str">
        <f>IF(AH3136="","",VLOOKUP(AH3136,'Сотрудники и ссылки'!A:C,3,0))</f>
        <v/>
      </c>
      <c r="AL3136" s="2" t="str">
        <f>IF(AK3136="","",AK3136+VLOOKUP(I3136,'Вид исследования'!B:E,4,0))</f>
        <v/>
      </c>
      <c r="AM3136" s="2" t="str">
        <f>IF(AK3136="","",AK3136+VLOOKUP(I3136,'Вид исследования'!B:F,5,0))</f>
        <v/>
      </c>
      <c r="AP3136" s="11" t="s">
        <v>189</v>
      </c>
      <c r="AQ3136" t="str">
        <f>IFERROR(IF(L3136="","",VLOOKUP(L3136&amp;I3136,Продукция!A:K,11,0)),"обратитесь к админ справочника")</f>
        <v>согласно рекомендациям производителя теста</v>
      </c>
      <c r="AS3136" t="str">
        <f>IFERROR(IF(L3136="","",VLOOKUP(L3136&amp;I3136,Продукция!A:J,10,0)),"обратитесь к админ справочника")</f>
        <v>инструкция по применению набора AI, Н5</v>
      </c>
      <c r="AW3136" s="11" t="s">
        <v>4824</v>
      </c>
      <c r="AX3136" s="11" t="s">
        <v>372</v>
      </c>
      <c r="AY3136" s="11" t="s">
        <v>1532</v>
      </c>
      <c r="AZ3136" s="11">
        <v>108</v>
      </c>
      <c r="BA3136" s="11">
        <v>38</v>
      </c>
      <c r="BC3136" s="11" t="s">
        <v>4870</v>
      </c>
    </row>
    <row r="3137" spans="1:55" x14ac:dyDescent="0.25">
      <c r="A3137" t="str">
        <f t="shared" si="56"/>
        <v>C/990Вирус гриппа птиц подтипа Н5 уровень антител (ВНИИЗЖ)</v>
      </c>
      <c r="B3137" t="str">
        <f>IF(E3137="","",INDEX(Лаборатории!A:A,MATCH('Производственный контроль'!E3137,Лаборатории!B:B,0)))</f>
        <v xml:space="preserve">КУРИНОЕ ЦАРСТВО АО </v>
      </c>
      <c r="C3137" t="str">
        <f>IF(E3137="","",VLOOKUP(E3137,Лаборатории!B:D,3,0))</f>
        <v>U377_CHL</v>
      </c>
      <c r="D3137" s="12">
        <v>45806</v>
      </c>
      <c r="E3137" s="150" t="s">
        <v>793</v>
      </c>
      <c r="F3137" s="11" t="s">
        <v>371</v>
      </c>
      <c r="G3137" s="11" t="s">
        <v>372</v>
      </c>
      <c r="H3137" s="11" t="s">
        <v>312</v>
      </c>
      <c r="I3137" s="11" t="s">
        <v>3437</v>
      </c>
      <c r="J3137" t="str">
        <f>IF(L3137="","",VLOOKUP(L3137,Продукция!B:D,3,0))</f>
        <v>Биологический_материал</v>
      </c>
      <c r="K3137" t="str">
        <f>IF(L3137="","",VLOOKUP(L3137,Продукция!B:C,2,0))</f>
        <v>Сыворотка крови</v>
      </c>
      <c r="L3137" s="155" t="s">
        <v>302</v>
      </c>
      <c r="M3137">
        <f>IF(L3137="","",VLOOKUP(L3137,Продукция!B:L,11,0))</f>
        <v>0</v>
      </c>
      <c r="N3137" s="150" t="s">
        <v>873</v>
      </c>
      <c r="P3137" s="150" t="s">
        <v>340</v>
      </c>
      <c r="Q3137" s="150" t="s">
        <v>854</v>
      </c>
      <c r="R3137" s="163" t="s">
        <v>5177</v>
      </c>
      <c r="S3137" s="11">
        <v>20</v>
      </c>
      <c r="T3137" s="11" t="s">
        <v>5298</v>
      </c>
      <c r="V3137" s="14">
        <v>45804</v>
      </c>
      <c r="Z3137" s="162" t="s">
        <v>4823</v>
      </c>
      <c r="AA3137" s="15">
        <v>0.61111111111111105</v>
      </c>
      <c r="AB3137" t="str">
        <f>IF(L3137="","",VLOOKUP(L3137&amp;I3137,Продукция!A:I,9,0))</f>
        <v>рекомендация производителя набора</v>
      </c>
      <c r="AF3137" t="str">
        <f>IF(AD3137="","",VLOOKUP(AD3137,'Сотрудники и ссылки'!A:B,2,0))</f>
        <v/>
      </c>
      <c r="AG3137" t="str">
        <f>IF(AD3137="","",VLOOKUP(AD3137,'Сотрудники и ссылки'!A:C,3,0))</f>
        <v/>
      </c>
      <c r="AI3137" t="str">
        <f>IF(AH3137="","",VLOOKUP(AH3137,'Сотрудники и ссылки'!A:B,2,0))</f>
        <v/>
      </c>
      <c r="AJ3137" t="str">
        <f>IF(AH3137="","",VLOOKUP(AH3137,'Сотрудники и ссылки'!A:C,3,0))</f>
        <v/>
      </c>
      <c r="AL3137" s="2" t="str">
        <f>IF(AK3137="","",AK3137+VLOOKUP(I3137,'Вид исследования'!B:E,4,0))</f>
        <v/>
      </c>
      <c r="AM3137" s="2" t="str">
        <f>IF(AK3137="","",AK3137+VLOOKUP(I3137,'Вид исследования'!B:F,5,0))</f>
        <v/>
      </c>
      <c r="AP3137" s="11" t="s">
        <v>189</v>
      </c>
      <c r="AQ3137" t="str">
        <f>IFERROR(IF(L3137="","",VLOOKUP(L3137&amp;I3137,Продукция!A:K,11,0)),"обратитесь к админ справочника")</f>
        <v>согласно рекомендациям производителя теста</v>
      </c>
      <c r="AS3137" t="str">
        <f>IFERROR(IF(L3137="","",VLOOKUP(L3137&amp;I3137,Продукция!A:J,10,0)),"обратитесь к админ справочника")</f>
        <v>инструкция по применению набора AI, Н5</v>
      </c>
      <c r="AW3137" s="11" t="s">
        <v>4824</v>
      </c>
      <c r="AX3137" s="11" t="s">
        <v>372</v>
      </c>
      <c r="AY3137" s="11" t="s">
        <v>1533</v>
      </c>
      <c r="AZ3137" s="11">
        <v>108</v>
      </c>
      <c r="BA3137" s="11">
        <v>36</v>
      </c>
      <c r="BC3137" s="11" t="s">
        <v>4870</v>
      </c>
    </row>
    <row r="3138" spans="1:55" x14ac:dyDescent="0.25">
      <c r="A3138" t="str">
        <f t="shared" ref="A3138" si="57">T3138&amp;I3138</f>
        <v>C/990ART (BioChek) инфекционный альвеолярный ринотрахеит тип А и В уровень антител</v>
      </c>
      <c r="B3138" t="str">
        <f>IF(E3138="","",INDEX(Лаборатории!A:A,MATCH('Производственный контроль'!E3138,Лаборатории!B:B,0)))</f>
        <v xml:space="preserve">КУРИНОЕ ЦАРСТВО АО </v>
      </c>
      <c r="C3138" t="str">
        <f>IF(E3138="","",VLOOKUP(E3138,Лаборатории!B:D,3,0))</f>
        <v>U377_CHL</v>
      </c>
      <c r="D3138" s="12">
        <v>45806</v>
      </c>
      <c r="E3138" s="150" t="s">
        <v>793</v>
      </c>
      <c r="F3138" s="11" t="s">
        <v>371</v>
      </c>
      <c r="G3138" s="11" t="s">
        <v>372</v>
      </c>
      <c r="H3138" s="11" t="s">
        <v>262</v>
      </c>
      <c r="I3138" s="11" t="s">
        <v>3409</v>
      </c>
      <c r="J3138" t="str">
        <f>IF(L3138="","",VLOOKUP(L3138,Продукция!B:D,3,0))</f>
        <v>Биологический_материал</v>
      </c>
      <c r="K3138" t="str">
        <f>IF(L3138="","",VLOOKUP(L3138,Продукция!B:C,2,0))</f>
        <v>Сыворотка крови</v>
      </c>
      <c r="L3138" s="155" t="s">
        <v>302</v>
      </c>
      <c r="M3138">
        <f>IF(L3138="","",VLOOKUP(L3138,Продукция!B:L,11,0))</f>
        <v>0</v>
      </c>
      <c r="N3138" s="150" t="s">
        <v>873</v>
      </c>
      <c r="P3138" s="150" t="s">
        <v>340</v>
      </c>
      <c r="Q3138" s="150" t="s">
        <v>854</v>
      </c>
      <c r="R3138" s="11" t="s">
        <v>5168</v>
      </c>
      <c r="S3138" s="11">
        <v>18</v>
      </c>
      <c r="T3138" s="11" t="s">
        <v>5298</v>
      </c>
      <c r="V3138" s="14">
        <v>45799</v>
      </c>
      <c r="Z3138" s="162" t="s">
        <v>4823</v>
      </c>
      <c r="AA3138" s="15">
        <v>0.61111111111111105</v>
      </c>
      <c r="AB3138" t="str">
        <f>IF(L3138="","",VLOOKUP(L3138&amp;I3138,Продукция!A:I,9,0))</f>
        <v>рекомендация производителя набора</v>
      </c>
      <c r="AF3138" t="str">
        <f>IF(AD3138="","",VLOOKUP(AD3138,'Сотрудники и ссылки'!A:B,2,0))</f>
        <v/>
      </c>
      <c r="AG3138" t="str">
        <f>IF(AD3138="","",VLOOKUP(AD3138,'Сотрудники и ссылки'!A:C,3,0))</f>
        <v/>
      </c>
      <c r="AI3138" t="str">
        <f>IF(AH3138="","",VLOOKUP(AH3138,'Сотрудники и ссылки'!A:B,2,0))</f>
        <v/>
      </c>
      <c r="AJ3138" t="str">
        <f>IF(AH3138="","",VLOOKUP(AH3138,'Сотрудники и ссылки'!A:C,3,0))</f>
        <v/>
      </c>
      <c r="AL3138" s="2" t="str">
        <f>IF(AK3138="","",AK3138+VLOOKUP(I3138,'Вид исследования'!B:E,4,0))</f>
        <v/>
      </c>
      <c r="AM3138" s="2" t="str">
        <f>IF(AK3138="","",AK3138+VLOOKUP(I3138,'Вид исследования'!B:F,5,0))</f>
        <v/>
      </c>
      <c r="AP3138" s="11" t="s">
        <v>189</v>
      </c>
      <c r="AQ3138" t="str">
        <f>IFERROR(IF(L3138="","",VLOOKUP(L3138&amp;I3138,Продукция!A:K,11,0)),"обратитесь к админ справочника")</f>
        <v>согласно рекомендациям производителя теста</v>
      </c>
      <c r="AS3138" t="str">
        <f>IFERROR(IF(L3138="","",VLOOKUP(L3138&amp;I3138,Продукция!A:J,10,0)),"обратитесь к админ справочника")</f>
        <v>инструкция тест- ситема Биочек СК-120</v>
      </c>
      <c r="AW3138" s="11" t="s">
        <v>4824</v>
      </c>
      <c r="AX3138" s="11" t="s">
        <v>372</v>
      </c>
      <c r="AY3138" s="11" t="s">
        <v>1523</v>
      </c>
      <c r="AZ3138" s="11">
        <v>108</v>
      </c>
      <c r="BA3138" s="11">
        <v>38</v>
      </c>
      <c r="BC3138" s="11" t="s">
        <v>4870</v>
      </c>
    </row>
    <row r="3139" spans="1:55" x14ac:dyDescent="0.25">
      <c r="A3139" t="str">
        <f t="shared" ref="A3139:A3162" si="58">T3139&amp;I3139</f>
        <v>C/990IBV (BioChek) инфекционный бронхит уровень антител</v>
      </c>
      <c r="B3139" t="str">
        <f>IF(E3139="","",INDEX(Лаборатории!A:A,MATCH('Производственный контроль'!E3139,Лаборатории!B:B,0)))</f>
        <v xml:space="preserve">КУРИНОЕ ЦАРСТВО АО </v>
      </c>
      <c r="C3139" t="str">
        <f>IF(E3139="","",VLOOKUP(E3139,Лаборатории!B:D,3,0))</f>
        <v>U377_CHL</v>
      </c>
      <c r="D3139" s="12">
        <v>45806</v>
      </c>
      <c r="E3139" s="150" t="s">
        <v>793</v>
      </c>
      <c r="F3139" s="11" t="s">
        <v>371</v>
      </c>
      <c r="G3139" s="11" t="s">
        <v>372</v>
      </c>
      <c r="H3139" s="11" t="s">
        <v>262</v>
      </c>
      <c r="I3139" s="11" t="s">
        <v>3416</v>
      </c>
      <c r="J3139" t="str">
        <f>IF(L3139="","",VLOOKUP(L3139,Продукция!B:D,3,0))</f>
        <v>Биологический_материал</v>
      </c>
      <c r="K3139" t="str">
        <f>IF(L3139="","",VLOOKUP(L3139,Продукция!B:C,2,0))</f>
        <v>Сыворотка крови</v>
      </c>
      <c r="L3139" s="155" t="s">
        <v>302</v>
      </c>
      <c r="M3139">
        <f>IF(L3139="","",VLOOKUP(L3139,Продукция!B:L,11,0))</f>
        <v>0</v>
      </c>
      <c r="N3139" s="150" t="s">
        <v>873</v>
      </c>
      <c r="P3139" s="150" t="s">
        <v>340</v>
      </c>
      <c r="Q3139" s="150" t="s">
        <v>854</v>
      </c>
      <c r="R3139" s="11" t="s">
        <v>5168</v>
      </c>
      <c r="S3139" s="11">
        <v>18</v>
      </c>
      <c r="T3139" s="11" t="s">
        <v>5298</v>
      </c>
      <c r="V3139" s="14">
        <v>45799</v>
      </c>
      <c r="Z3139" s="162" t="s">
        <v>4823</v>
      </c>
      <c r="AA3139" s="15">
        <v>0.61111111111111105</v>
      </c>
      <c r="AB3139" t="str">
        <f>IF(L3139="","",VLOOKUP(L3139&amp;I3139,Продукция!A:I,9,0))</f>
        <v>рекомендация производителя набора</v>
      </c>
      <c r="AF3139" t="str">
        <f>IF(AD3139="","",VLOOKUP(AD3139,'Сотрудники и ссылки'!A:B,2,0))</f>
        <v/>
      </c>
      <c r="AG3139" t="str">
        <f>IF(AD3139="","",VLOOKUP(AD3139,'Сотрудники и ссылки'!A:C,3,0))</f>
        <v/>
      </c>
      <c r="AI3139" t="str">
        <f>IF(AH3139="","",VLOOKUP(AH3139,'Сотрудники и ссылки'!A:B,2,0))</f>
        <v/>
      </c>
      <c r="AJ3139" t="str">
        <f>IF(AH3139="","",VLOOKUP(AH3139,'Сотрудники и ссылки'!A:C,3,0))</f>
        <v/>
      </c>
      <c r="AL3139" s="2" t="str">
        <f>IF(AK3139="","",AK3139+VLOOKUP(I3139,'Вид исследования'!B:E,4,0))</f>
        <v/>
      </c>
      <c r="AM3139" s="2" t="str">
        <f>IF(AK3139="","",AK3139+VLOOKUP(I3139,'Вид исследования'!B:F,5,0))</f>
        <v/>
      </c>
      <c r="AP3139" s="11" t="s">
        <v>189</v>
      </c>
      <c r="AQ3139" t="str">
        <f>IFERROR(IF(L3139="","",VLOOKUP(L3139&amp;I3139,Продукция!A:K,11,0)),"обратитесь к админ справочника")</f>
        <v>согласно рекомендациям производителя теста</v>
      </c>
      <c r="AS3139" t="str">
        <f>IFERROR(IF(L3139="","",VLOOKUP(L3139&amp;I3139,Продукция!A:J,10,0)),"обратитесь к админ справочника")</f>
        <v>инструкция тест- ситема Биочек СК-119</v>
      </c>
      <c r="AW3139" s="11" t="s">
        <v>4824</v>
      </c>
      <c r="AX3139" s="11" t="s">
        <v>372</v>
      </c>
      <c r="AY3139" s="11" t="s">
        <v>1523</v>
      </c>
      <c r="AZ3139" s="11">
        <v>108</v>
      </c>
      <c r="BA3139" s="11">
        <v>38</v>
      </c>
      <c r="BC3139" s="11" t="s">
        <v>4870</v>
      </c>
    </row>
    <row r="3140" spans="1:55" x14ac:dyDescent="0.25">
      <c r="A3140" t="str">
        <f t="shared" si="58"/>
        <v>C/990IBD (BioChek) болезнь Гамборо уровень антител</v>
      </c>
      <c r="B3140" t="str">
        <f>IF(E3140="","",INDEX(Лаборатории!A:A,MATCH('Производственный контроль'!E3140,Лаборатории!B:B,0)))</f>
        <v xml:space="preserve">КУРИНОЕ ЦАРСТВО АО </v>
      </c>
      <c r="C3140" t="str">
        <f>IF(E3140="","",VLOOKUP(E3140,Лаборатории!B:D,3,0))</f>
        <v>U377_CHL</v>
      </c>
      <c r="D3140" s="12">
        <v>45806</v>
      </c>
      <c r="E3140" s="150" t="s">
        <v>793</v>
      </c>
      <c r="F3140" s="11" t="s">
        <v>371</v>
      </c>
      <c r="G3140" s="11" t="s">
        <v>372</v>
      </c>
      <c r="H3140" s="11" t="s">
        <v>262</v>
      </c>
      <c r="I3140" s="11" t="s">
        <v>3415</v>
      </c>
      <c r="J3140" t="str">
        <f>IF(L3140="","",VLOOKUP(L3140,Продукция!B:D,3,0))</f>
        <v>Биологический_материал</v>
      </c>
      <c r="K3140" t="str">
        <f>IF(L3140="","",VLOOKUP(L3140,Продукция!B:C,2,0))</f>
        <v>Сыворотка крови</v>
      </c>
      <c r="L3140" s="155" t="s">
        <v>302</v>
      </c>
      <c r="M3140">
        <f>IF(L3140="","",VLOOKUP(L3140,Продукция!B:L,11,0))</f>
        <v>0</v>
      </c>
      <c r="N3140" s="150" t="s">
        <v>873</v>
      </c>
      <c r="P3140" s="150" t="s">
        <v>340</v>
      </c>
      <c r="Q3140" s="150" t="s">
        <v>854</v>
      </c>
      <c r="R3140" s="11" t="s">
        <v>5168</v>
      </c>
      <c r="S3140" s="11">
        <v>18</v>
      </c>
      <c r="T3140" s="11" t="s">
        <v>5298</v>
      </c>
      <c r="V3140" s="14">
        <v>45799</v>
      </c>
      <c r="Z3140" s="162" t="s">
        <v>4823</v>
      </c>
      <c r="AA3140" s="15">
        <v>0.61111111111111105</v>
      </c>
      <c r="AB3140" t="str">
        <f>IF(L3140="","",VLOOKUP(L3140&amp;I3140,Продукция!A:I,9,0))</f>
        <v>рекомендация производителя набора</v>
      </c>
      <c r="AF3140" t="str">
        <f>IF(AD3140="","",VLOOKUP(AD3140,'Сотрудники и ссылки'!A:B,2,0))</f>
        <v/>
      </c>
      <c r="AG3140" t="str">
        <f>IF(AD3140="","",VLOOKUP(AD3140,'Сотрудники и ссылки'!A:C,3,0))</f>
        <v/>
      </c>
      <c r="AI3140" t="str">
        <f>IF(AH3140="","",VLOOKUP(AH3140,'Сотрудники и ссылки'!A:B,2,0))</f>
        <v/>
      </c>
      <c r="AJ3140" t="str">
        <f>IF(AH3140="","",VLOOKUP(AH3140,'Сотрудники и ссылки'!A:C,3,0))</f>
        <v/>
      </c>
      <c r="AL3140" s="2" t="str">
        <f>IF(AK3140="","",AK3140+VLOOKUP(I3140,'Вид исследования'!B:E,4,0))</f>
        <v/>
      </c>
      <c r="AM3140" s="2" t="str">
        <f>IF(AK3140="","",AK3140+VLOOKUP(I3140,'Вид исследования'!B:F,5,0))</f>
        <v/>
      </c>
      <c r="AP3140" s="11" t="s">
        <v>189</v>
      </c>
      <c r="AQ3140" t="str">
        <f>IFERROR(IF(L3140="","",VLOOKUP(L3140&amp;I3140,Продукция!A:K,11,0)),"обратитесь к админ справочника")</f>
        <v>согласно рекомендациям производителя теста</v>
      </c>
      <c r="AS3140" t="str">
        <f>IFERROR(IF(L3140="","",VLOOKUP(L3140&amp;I3140,Продукция!A:J,10,0)),"обратитесь к админ справочника")</f>
        <v>инструкция тест- ситема Биочек СК-113</v>
      </c>
      <c r="AW3140" s="11" t="s">
        <v>4824</v>
      </c>
      <c r="AX3140" s="11" t="s">
        <v>372</v>
      </c>
      <c r="AY3140" s="11" t="s">
        <v>1523</v>
      </c>
      <c r="AZ3140" s="11">
        <v>108</v>
      </c>
      <c r="BA3140" s="11">
        <v>38</v>
      </c>
      <c r="BC3140" s="11" t="s">
        <v>4870</v>
      </c>
    </row>
    <row r="3141" spans="1:55" x14ac:dyDescent="0.25">
      <c r="A3141" t="str">
        <f t="shared" si="58"/>
        <v>C/990REO (BioChek) реовирус уровень антител</v>
      </c>
      <c r="B3141" t="str">
        <f>IF(E3141="","",INDEX(Лаборатории!A:A,MATCH('Производственный контроль'!E3141,Лаборатории!B:B,0)))</f>
        <v xml:space="preserve">КУРИНОЕ ЦАРСТВО АО </v>
      </c>
      <c r="C3141" t="str">
        <f>IF(E3141="","",VLOOKUP(E3141,Лаборатории!B:D,3,0))</f>
        <v>U377_CHL</v>
      </c>
      <c r="D3141" s="12">
        <v>45806</v>
      </c>
      <c r="E3141" s="150" t="s">
        <v>793</v>
      </c>
      <c r="F3141" s="11" t="s">
        <v>371</v>
      </c>
      <c r="G3141" s="11" t="s">
        <v>372</v>
      </c>
      <c r="H3141" s="11" t="s">
        <v>262</v>
      </c>
      <c r="I3141" s="11" t="s">
        <v>3426</v>
      </c>
      <c r="J3141" t="str">
        <f>IF(L3141="","",VLOOKUP(L3141,Продукция!B:D,3,0))</f>
        <v>Биологический_материал</v>
      </c>
      <c r="K3141" t="str">
        <f>IF(L3141="","",VLOOKUP(L3141,Продукция!B:C,2,0))</f>
        <v>Сыворотка крови</v>
      </c>
      <c r="L3141" s="155" t="s">
        <v>302</v>
      </c>
      <c r="M3141">
        <f>IF(L3141="","",VLOOKUP(L3141,Продукция!B:L,11,0))</f>
        <v>0</v>
      </c>
      <c r="N3141" s="150" t="s">
        <v>873</v>
      </c>
      <c r="P3141" s="150" t="s">
        <v>340</v>
      </c>
      <c r="Q3141" s="150" t="s">
        <v>854</v>
      </c>
      <c r="R3141" s="11" t="s">
        <v>5168</v>
      </c>
      <c r="S3141" s="11">
        <v>18</v>
      </c>
      <c r="T3141" s="11" t="s">
        <v>5298</v>
      </c>
      <c r="V3141" s="14">
        <v>45799</v>
      </c>
      <c r="Z3141" s="162" t="s">
        <v>4823</v>
      </c>
      <c r="AA3141" s="15">
        <v>0.61111111111111105</v>
      </c>
      <c r="AB3141" t="str">
        <f>IF(L3141="","",VLOOKUP(L3141&amp;I3141,Продукция!A:I,9,0))</f>
        <v>рекомендация производителя набора</v>
      </c>
      <c r="AF3141" t="str">
        <f>IF(AD3141="","",VLOOKUP(AD3141,'Сотрудники и ссылки'!A:B,2,0))</f>
        <v/>
      </c>
      <c r="AG3141" t="str">
        <f>IF(AD3141="","",VLOOKUP(AD3141,'Сотрудники и ссылки'!A:C,3,0))</f>
        <v/>
      </c>
      <c r="AI3141" t="str">
        <f>IF(AH3141="","",VLOOKUP(AH3141,'Сотрудники и ссылки'!A:B,2,0))</f>
        <v/>
      </c>
      <c r="AJ3141" t="str">
        <f>IF(AH3141="","",VLOOKUP(AH3141,'Сотрудники и ссылки'!A:C,3,0))</f>
        <v/>
      </c>
      <c r="AL3141" s="2" t="str">
        <f>IF(AK3141="","",AK3141+VLOOKUP(I3141,'Вид исследования'!B:E,4,0))</f>
        <v/>
      </c>
      <c r="AM3141" s="2" t="str">
        <f>IF(AK3141="","",AK3141+VLOOKUP(I3141,'Вид исследования'!B:F,5,0))</f>
        <v/>
      </c>
      <c r="AP3141" s="11" t="s">
        <v>189</v>
      </c>
      <c r="AQ3141" t="str">
        <f>IFERROR(IF(L3141="","",VLOOKUP(L3141&amp;I3141,Продукция!A:K,11,0)),"обратитесь к админ справочника")</f>
        <v>согласно рекомендациям производителя теста</v>
      </c>
      <c r="AS3141" t="str">
        <f>IFERROR(IF(L3141="","",VLOOKUP(L3141&amp;I3141,Продукция!A:J,10,0)),"обратитесь к админ справочника")</f>
        <v>инструкция тест- ситема Биочек СК -110</v>
      </c>
      <c r="AW3141" s="11" t="s">
        <v>4824</v>
      </c>
      <c r="AX3141" s="11" t="s">
        <v>372</v>
      </c>
      <c r="AY3141" s="11" t="s">
        <v>1523</v>
      </c>
      <c r="AZ3141" s="11">
        <v>108</v>
      </c>
      <c r="BA3141" s="11">
        <v>38</v>
      </c>
      <c r="BC3141" s="11" t="s">
        <v>4870</v>
      </c>
    </row>
    <row r="3142" spans="1:55" x14ac:dyDescent="0.25">
      <c r="A3142" t="str">
        <f t="shared" si="58"/>
        <v>C/990NDV (BioChek) болезнь Ньюкасла уровень антител</v>
      </c>
      <c r="B3142" t="str">
        <f>IF(E3142="","",INDEX(Лаборатории!A:A,MATCH('Производственный контроль'!E3142,Лаборатории!B:B,0)))</f>
        <v xml:space="preserve">КУРИНОЕ ЦАРСТВО АО </v>
      </c>
      <c r="C3142" t="str">
        <f>IF(E3142="","",VLOOKUP(E3142,Лаборатории!B:D,3,0))</f>
        <v>U377_CHL</v>
      </c>
      <c r="D3142" s="12">
        <v>45806</v>
      </c>
      <c r="E3142" s="150" t="s">
        <v>793</v>
      </c>
      <c r="F3142" s="11" t="s">
        <v>371</v>
      </c>
      <c r="G3142" s="11" t="s">
        <v>372</v>
      </c>
      <c r="H3142" s="11" t="s">
        <v>262</v>
      </c>
      <c r="I3142" s="11" t="s">
        <v>3424</v>
      </c>
      <c r="J3142" t="str">
        <f>IF(L3142="","",VLOOKUP(L3142,Продукция!B:D,3,0))</f>
        <v>Биологический_материал</v>
      </c>
      <c r="K3142" t="str">
        <f>IF(L3142="","",VLOOKUP(L3142,Продукция!B:C,2,0))</f>
        <v>Сыворотка крови</v>
      </c>
      <c r="L3142" s="155" t="s">
        <v>302</v>
      </c>
      <c r="M3142">
        <f>IF(L3142="","",VLOOKUP(L3142,Продукция!B:L,11,0))</f>
        <v>0</v>
      </c>
      <c r="N3142" s="150" t="s">
        <v>873</v>
      </c>
      <c r="P3142" s="150" t="s">
        <v>340</v>
      </c>
      <c r="Q3142" s="150" t="s">
        <v>854</v>
      </c>
      <c r="R3142" s="11" t="s">
        <v>5168</v>
      </c>
      <c r="S3142" s="11">
        <v>18</v>
      </c>
      <c r="T3142" s="11" t="s">
        <v>5298</v>
      </c>
      <c r="V3142" s="14">
        <v>45799</v>
      </c>
      <c r="Z3142" s="162" t="s">
        <v>4823</v>
      </c>
      <c r="AA3142" s="15">
        <v>0.61111111111111105</v>
      </c>
      <c r="AB3142" t="str">
        <f>IF(L3142="","",VLOOKUP(L3142&amp;I3142,Продукция!A:I,9,0))</f>
        <v>рекомендация производителя набора</v>
      </c>
      <c r="AF3142" t="str">
        <f>IF(AD3142="","",VLOOKUP(AD3142,'Сотрудники и ссылки'!A:B,2,0))</f>
        <v/>
      </c>
      <c r="AG3142" t="str">
        <f>IF(AD3142="","",VLOOKUP(AD3142,'Сотрудники и ссылки'!A:C,3,0))</f>
        <v/>
      </c>
      <c r="AI3142" t="str">
        <f>IF(AH3142="","",VLOOKUP(AH3142,'Сотрудники и ссылки'!A:B,2,0))</f>
        <v/>
      </c>
      <c r="AJ3142" t="str">
        <f>IF(AH3142="","",VLOOKUP(AH3142,'Сотрудники и ссылки'!A:C,3,0))</f>
        <v/>
      </c>
      <c r="AL3142" s="2" t="str">
        <f>IF(AK3142="","",AK3142+VLOOKUP(I3142,'Вид исследования'!B:E,4,0))</f>
        <v/>
      </c>
      <c r="AM3142" s="2" t="str">
        <f>IF(AK3142="","",AK3142+VLOOKUP(I3142,'Вид исследования'!B:F,5,0))</f>
        <v/>
      </c>
      <c r="AP3142" s="11" t="s">
        <v>189</v>
      </c>
      <c r="AQ3142" t="str">
        <f>IFERROR(IF(L3142="","",VLOOKUP(L3142&amp;I3142,Продукция!A:K,11,0)),"обратитесь к админ справочника")</f>
        <v>согласно рекомендациям производителя теста</v>
      </c>
      <c r="AS3142" t="str">
        <f>IFERROR(IF(L3142="","",VLOOKUP(L3142&amp;I3142,Продукция!A:J,10,0)),"обратитесь к админ справочника")</f>
        <v>инструкция тест- ситема Биочек СК -116</v>
      </c>
      <c r="AW3142" s="11" t="s">
        <v>4824</v>
      </c>
      <c r="AX3142" s="11" t="s">
        <v>372</v>
      </c>
      <c r="AY3142" s="11" t="s">
        <v>1523</v>
      </c>
      <c r="AZ3142" s="11">
        <v>108</v>
      </c>
      <c r="BA3142" s="11">
        <v>38</v>
      </c>
      <c r="BC3142" s="11" t="s">
        <v>4870</v>
      </c>
    </row>
    <row r="3143" spans="1:55" x14ac:dyDescent="0.25">
      <c r="A3143" t="str">
        <f t="shared" si="58"/>
        <v>C/990ORT (BioChek) орнитобактерии уровень антител</v>
      </c>
      <c r="B3143" t="str">
        <f>IF(E3143="","",INDEX(Лаборатории!A:A,MATCH('Производственный контроль'!E3143,Лаборатории!B:B,0)))</f>
        <v xml:space="preserve">КУРИНОЕ ЦАРСТВО АО </v>
      </c>
      <c r="C3143" t="str">
        <f>IF(E3143="","",VLOOKUP(E3143,Лаборатории!B:D,3,0))</f>
        <v>U377_CHL</v>
      </c>
      <c r="D3143" s="12">
        <v>45806</v>
      </c>
      <c r="E3143" s="150" t="s">
        <v>793</v>
      </c>
      <c r="F3143" s="11" t="s">
        <v>371</v>
      </c>
      <c r="G3143" s="11" t="s">
        <v>372</v>
      </c>
      <c r="H3143" s="11" t="s">
        <v>262</v>
      </c>
      <c r="I3143" s="11" t="s">
        <v>3425</v>
      </c>
      <c r="J3143" t="str">
        <f>IF(L3143="","",VLOOKUP(L3143,Продукция!B:D,3,0))</f>
        <v>Биологический_материал</v>
      </c>
      <c r="K3143" t="str">
        <f>IF(L3143="","",VLOOKUP(L3143,Продукция!B:C,2,0))</f>
        <v>Сыворотка крови</v>
      </c>
      <c r="L3143" s="155" t="s">
        <v>302</v>
      </c>
      <c r="M3143">
        <f>IF(L3143="","",VLOOKUP(L3143,Продукция!B:L,11,0))</f>
        <v>0</v>
      </c>
      <c r="N3143" s="150" t="s">
        <v>873</v>
      </c>
      <c r="P3143" s="150" t="s">
        <v>340</v>
      </c>
      <c r="Q3143" s="150" t="s">
        <v>854</v>
      </c>
      <c r="R3143" s="11" t="s">
        <v>5168</v>
      </c>
      <c r="S3143" s="11">
        <v>18</v>
      </c>
      <c r="T3143" s="11" t="s">
        <v>5298</v>
      </c>
      <c r="V3143" s="14">
        <v>45799</v>
      </c>
      <c r="Z3143" s="162" t="s">
        <v>4823</v>
      </c>
      <c r="AA3143" s="15">
        <v>0.61111111111111105</v>
      </c>
      <c r="AB3143" t="str">
        <f>IF(L3143="","",VLOOKUP(L3143&amp;I3143,Продукция!A:I,9,0))</f>
        <v>рекомендация производителя набора</v>
      </c>
      <c r="AF3143" t="str">
        <f>IF(AD3143="","",VLOOKUP(AD3143,'Сотрудники и ссылки'!A:B,2,0))</f>
        <v/>
      </c>
      <c r="AG3143" t="str">
        <f>IF(AD3143="","",VLOOKUP(AD3143,'Сотрудники и ссылки'!A:C,3,0))</f>
        <v/>
      </c>
      <c r="AI3143" t="str">
        <f>IF(AH3143="","",VLOOKUP(AH3143,'Сотрудники и ссылки'!A:B,2,0))</f>
        <v/>
      </c>
      <c r="AJ3143" t="str">
        <f>IF(AH3143="","",VLOOKUP(AH3143,'Сотрудники и ссылки'!A:C,3,0))</f>
        <v/>
      </c>
      <c r="AL3143" s="2" t="str">
        <f>IF(AK3143="","",AK3143+VLOOKUP(I3143,'Вид исследования'!B:E,4,0))</f>
        <v/>
      </c>
      <c r="AM3143" s="2" t="str">
        <f>IF(AK3143="","",AK3143+VLOOKUP(I3143,'Вид исследования'!B:F,5,0))</f>
        <v/>
      </c>
      <c r="AP3143" s="11" t="s">
        <v>189</v>
      </c>
      <c r="AQ3143" t="str">
        <f>IFERROR(IF(L3143="","",VLOOKUP(L3143&amp;I3143,Продукция!A:K,11,0)),"обратитесь к админ справочника")</f>
        <v>согласно рекомендациям производителя теста</v>
      </c>
      <c r="AS3143" t="str">
        <f>IFERROR(IF(L3143="","",VLOOKUP(L3143&amp;I3143,Продукция!A:J,10,0)),"обратитесь к админ справочника")</f>
        <v>инструкция тест- ситема Биочек СК-108</v>
      </c>
      <c r="AW3143" s="11" t="s">
        <v>4824</v>
      </c>
      <c r="AX3143" s="11" t="s">
        <v>372</v>
      </c>
      <c r="AY3143" s="11" t="s">
        <v>1523</v>
      </c>
      <c r="AZ3143" s="11">
        <v>108</v>
      </c>
      <c r="BA3143" s="11">
        <v>38</v>
      </c>
      <c r="BC3143" s="11" t="s">
        <v>4870</v>
      </c>
    </row>
    <row r="3144" spans="1:55" x14ac:dyDescent="0.25">
      <c r="A3144" t="str">
        <f t="shared" si="58"/>
        <v xml:space="preserve">C/990CAV (BioChek) анемия уровень антител </v>
      </c>
      <c r="B3144" t="str">
        <f>IF(E3144="","",INDEX(Лаборатории!A:A,MATCH('Производственный контроль'!E3144,Лаборатории!B:B,0)))</f>
        <v xml:space="preserve">КУРИНОЕ ЦАРСТВО АО </v>
      </c>
      <c r="C3144" t="str">
        <f>IF(E3144="","",VLOOKUP(E3144,Лаборатории!B:D,3,0))</f>
        <v>U377_CHL</v>
      </c>
      <c r="D3144" s="12">
        <v>45806</v>
      </c>
      <c r="E3144" s="150" t="s">
        <v>793</v>
      </c>
      <c r="F3144" s="11" t="s">
        <v>371</v>
      </c>
      <c r="G3144" s="11" t="s">
        <v>372</v>
      </c>
      <c r="H3144" s="11" t="s">
        <v>262</v>
      </c>
      <c r="I3144" s="11" t="s">
        <v>3412</v>
      </c>
      <c r="J3144" t="str">
        <f>IF(L3144="","",VLOOKUP(L3144,Продукция!B:D,3,0))</f>
        <v>Биологический_материал</v>
      </c>
      <c r="K3144" t="str">
        <f>IF(L3144="","",VLOOKUP(L3144,Продукция!B:C,2,0))</f>
        <v>Сыворотка крови</v>
      </c>
      <c r="L3144" s="155" t="s">
        <v>302</v>
      </c>
      <c r="M3144">
        <f>IF(L3144="","",VLOOKUP(L3144,Продукция!B:L,11,0))</f>
        <v>0</v>
      </c>
      <c r="N3144" s="150" t="s">
        <v>873</v>
      </c>
      <c r="P3144" s="150" t="s">
        <v>340</v>
      </c>
      <c r="Q3144" s="150" t="s">
        <v>854</v>
      </c>
      <c r="R3144" s="11" t="s">
        <v>5168</v>
      </c>
      <c r="S3144" s="11">
        <v>18</v>
      </c>
      <c r="T3144" s="11" t="s">
        <v>5298</v>
      </c>
      <c r="V3144" s="14">
        <v>45799</v>
      </c>
      <c r="Z3144" s="162" t="s">
        <v>4823</v>
      </c>
      <c r="AA3144" s="15">
        <v>0.61111111111111105</v>
      </c>
      <c r="AB3144" t="str">
        <f>IF(L3144="","",VLOOKUP(L3144&amp;I3144,Продукция!A:I,9,0))</f>
        <v>рекомендация производителя набора</v>
      </c>
      <c r="AF3144" t="str">
        <f>IF(AD3144="","",VLOOKUP(AD3144,'Сотрудники и ссылки'!A:B,2,0))</f>
        <v/>
      </c>
      <c r="AG3144" t="str">
        <f>IF(AD3144="","",VLOOKUP(AD3144,'Сотрудники и ссылки'!A:C,3,0))</f>
        <v/>
      </c>
      <c r="AI3144" t="str">
        <f>IF(AH3144="","",VLOOKUP(AH3144,'Сотрудники и ссылки'!A:B,2,0))</f>
        <v/>
      </c>
      <c r="AJ3144" t="str">
        <f>IF(AH3144="","",VLOOKUP(AH3144,'Сотрудники и ссылки'!A:C,3,0))</f>
        <v/>
      </c>
      <c r="AL3144" s="2" t="str">
        <f>IF(AK3144="","",AK3144+VLOOKUP(I3144,'Вид исследования'!B:E,4,0))</f>
        <v/>
      </c>
      <c r="AM3144" s="2" t="str">
        <f>IF(AK3144="","",AK3144+VLOOKUP(I3144,'Вид исследования'!B:F,5,0))</f>
        <v/>
      </c>
      <c r="AP3144" s="11" t="s">
        <v>189</v>
      </c>
      <c r="AQ3144" t="str">
        <f>IFERROR(IF(L3144="","",VLOOKUP(L3144&amp;I3144,Продукция!A:K,11,0)),"обратитесь к админ справочника")</f>
        <v>согласно рекомендациям производителя теста</v>
      </c>
      <c r="AS3144" t="str">
        <f>IFERROR(IF(L3144="","",VLOOKUP(L3144&amp;I3144,Продукция!A:J,10,0)),"обратитесь к админ справочника")</f>
        <v>инструкция тест- ситема Биочек СК -126</v>
      </c>
      <c r="AW3144" s="11" t="s">
        <v>4824</v>
      </c>
      <c r="AX3144" s="11" t="s">
        <v>372</v>
      </c>
      <c r="AY3144" s="11" t="s">
        <v>1523</v>
      </c>
      <c r="AZ3144" s="11">
        <v>108</v>
      </c>
      <c r="BA3144" s="11">
        <v>38</v>
      </c>
      <c r="BC3144" s="11" t="s">
        <v>4870</v>
      </c>
    </row>
    <row r="3145" spans="1:55" x14ac:dyDescent="0.25">
      <c r="A3145" t="str">
        <f t="shared" si="58"/>
        <v>C/990FADV (BioChek) аденовирус уровень антител</v>
      </c>
      <c r="B3145" t="str">
        <f>IF(E3145="","",INDEX(Лаборатории!A:A,MATCH('Производственный контроль'!E3145,Лаборатории!B:B,0)))</f>
        <v xml:space="preserve">КУРИНОЕ ЦАРСТВО АО </v>
      </c>
      <c r="C3145" t="str">
        <f>IF(E3145="","",VLOOKUP(E3145,Лаборатории!B:D,3,0))</f>
        <v>U377_CHL</v>
      </c>
      <c r="D3145" s="12">
        <v>45806</v>
      </c>
      <c r="E3145" s="150" t="s">
        <v>793</v>
      </c>
      <c r="F3145" s="11" t="s">
        <v>371</v>
      </c>
      <c r="G3145" s="11" t="s">
        <v>372</v>
      </c>
      <c r="H3145" s="11" t="s">
        <v>262</v>
      </c>
      <c r="I3145" s="11" t="s">
        <v>3414</v>
      </c>
      <c r="J3145" t="str">
        <f>IF(L3145="","",VLOOKUP(L3145,Продукция!B:D,3,0))</f>
        <v>Биологический_материал</v>
      </c>
      <c r="K3145" t="str">
        <f>IF(L3145="","",VLOOKUP(L3145,Продукция!B:C,2,0))</f>
        <v>Сыворотка крови</v>
      </c>
      <c r="L3145" s="155" t="s">
        <v>302</v>
      </c>
      <c r="M3145">
        <f>IF(L3145="","",VLOOKUP(L3145,Продукция!B:L,11,0))</f>
        <v>0</v>
      </c>
      <c r="N3145" s="150" t="s">
        <v>873</v>
      </c>
      <c r="P3145" s="150" t="s">
        <v>340</v>
      </c>
      <c r="Q3145" s="150" t="s">
        <v>854</v>
      </c>
      <c r="R3145" s="11" t="s">
        <v>5168</v>
      </c>
      <c r="S3145" s="11">
        <v>18</v>
      </c>
      <c r="T3145" s="11" t="s">
        <v>5298</v>
      </c>
      <c r="V3145" s="14">
        <v>45799</v>
      </c>
      <c r="Z3145" s="162" t="s">
        <v>4823</v>
      </c>
      <c r="AA3145" s="15">
        <v>0.61111111111111105</v>
      </c>
      <c r="AB3145" t="str">
        <f>IF(L3145="","",VLOOKUP(L3145&amp;I3145,Продукция!A:I,9,0))</f>
        <v>рекомендация производителя набора</v>
      </c>
      <c r="AF3145" t="str">
        <f>IF(AD3145="","",VLOOKUP(AD3145,'Сотрудники и ссылки'!A:B,2,0))</f>
        <v/>
      </c>
      <c r="AG3145" t="str">
        <f>IF(AD3145="","",VLOOKUP(AD3145,'Сотрудники и ссылки'!A:C,3,0))</f>
        <v/>
      </c>
      <c r="AI3145" t="str">
        <f>IF(AH3145="","",VLOOKUP(AH3145,'Сотрудники и ссылки'!A:B,2,0))</f>
        <v/>
      </c>
      <c r="AJ3145" t="str">
        <f>IF(AH3145="","",VLOOKUP(AH3145,'Сотрудники и ссылки'!A:C,3,0))</f>
        <v/>
      </c>
      <c r="AL3145" s="2" t="str">
        <f>IF(AK3145="","",AK3145+VLOOKUP(I3145,'Вид исследования'!B:E,4,0))</f>
        <v/>
      </c>
      <c r="AM3145" s="2" t="str">
        <f>IF(AK3145="","",AK3145+VLOOKUP(I3145,'Вид исследования'!B:F,5,0))</f>
        <v/>
      </c>
      <c r="AP3145" s="11" t="s">
        <v>189</v>
      </c>
      <c r="AQ3145" t="str">
        <f>IFERROR(IF(L3145="","",VLOOKUP(L3145&amp;I3145,Продукция!A:K,11,0)),"обратитесь к админ справочника")</f>
        <v>согласно рекомендациям производителя теста</v>
      </c>
      <c r="AS3145" t="str">
        <f>IFERROR(IF(L3145="","",VLOOKUP(L3145&amp;I3145,Продукция!A:J,10,0)),"обратитесь к админ справочника")</f>
        <v>инструкция тест- ситема Биочек СК -132</v>
      </c>
      <c r="AW3145" s="11" t="s">
        <v>4824</v>
      </c>
      <c r="AX3145" s="11" t="s">
        <v>372</v>
      </c>
      <c r="AY3145" s="11" t="s">
        <v>1523</v>
      </c>
      <c r="AZ3145" s="11">
        <v>108</v>
      </c>
      <c r="BA3145" s="11">
        <v>38</v>
      </c>
      <c r="BC3145" s="11" t="s">
        <v>4870</v>
      </c>
    </row>
    <row r="3146" spans="1:55" x14ac:dyDescent="0.25">
      <c r="A3146" t="str">
        <f t="shared" si="58"/>
        <v>C/990MG (BioChek) микоплазма галлисептикум уровень антител</v>
      </c>
      <c r="B3146" t="str">
        <f>IF(E3146="","",INDEX(Лаборатории!A:A,MATCH('Производственный контроль'!E3146,Лаборатории!B:B,0)))</f>
        <v xml:space="preserve">КУРИНОЕ ЦАРСТВО АО </v>
      </c>
      <c r="C3146" t="str">
        <f>IF(E3146="","",VLOOKUP(E3146,Лаборатории!B:D,3,0))</f>
        <v>U377_CHL</v>
      </c>
      <c r="D3146" s="12">
        <v>45806</v>
      </c>
      <c r="E3146" s="150" t="s">
        <v>793</v>
      </c>
      <c r="F3146" s="11" t="s">
        <v>371</v>
      </c>
      <c r="G3146" s="11" t="s">
        <v>372</v>
      </c>
      <c r="H3146" s="11" t="s">
        <v>262</v>
      </c>
      <c r="I3146" s="11" t="s">
        <v>3422</v>
      </c>
      <c r="J3146" t="str">
        <f>IF(L3146="","",VLOOKUP(L3146,Продукция!B:D,3,0))</f>
        <v>Биологический_материал</v>
      </c>
      <c r="K3146" t="str">
        <f>IF(L3146="","",VLOOKUP(L3146,Продукция!B:C,2,0))</f>
        <v>Сыворотка крови</v>
      </c>
      <c r="L3146" s="155" t="s">
        <v>302</v>
      </c>
      <c r="M3146">
        <f>IF(L3146="","",VLOOKUP(L3146,Продукция!B:L,11,0))</f>
        <v>0</v>
      </c>
      <c r="N3146" s="150" t="s">
        <v>873</v>
      </c>
      <c r="P3146" s="150" t="s">
        <v>340</v>
      </c>
      <c r="Q3146" s="150" t="s">
        <v>854</v>
      </c>
      <c r="R3146" s="11" t="s">
        <v>5168</v>
      </c>
      <c r="S3146" s="11">
        <v>18</v>
      </c>
      <c r="T3146" s="11" t="s">
        <v>5298</v>
      </c>
      <c r="V3146" s="14">
        <v>45799</v>
      </c>
      <c r="Z3146" s="162" t="s">
        <v>4823</v>
      </c>
      <c r="AA3146" s="15">
        <v>0.61111111111111105</v>
      </c>
      <c r="AB3146" t="str">
        <f>IF(L3146="","",VLOOKUP(L3146&amp;I3146,Продукция!A:I,9,0))</f>
        <v>рекомендация производителя набора</v>
      </c>
      <c r="AF3146" t="str">
        <f>IF(AD3146="","",VLOOKUP(AD3146,'Сотрудники и ссылки'!A:B,2,0))</f>
        <v/>
      </c>
      <c r="AG3146" t="str">
        <f>IF(AD3146="","",VLOOKUP(AD3146,'Сотрудники и ссылки'!A:C,3,0))</f>
        <v/>
      </c>
      <c r="AI3146" t="str">
        <f>IF(AH3146="","",VLOOKUP(AH3146,'Сотрудники и ссылки'!A:B,2,0))</f>
        <v/>
      </c>
      <c r="AJ3146" t="str">
        <f>IF(AH3146="","",VLOOKUP(AH3146,'Сотрудники и ссылки'!A:C,3,0))</f>
        <v/>
      </c>
      <c r="AL3146" s="2" t="str">
        <f>IF(AK3146="","",AK3146+VLOOKUP(I3146,'Вид исследования'!B:E,4,0))</f>
        <v/>
      </c>
      <c r="AM3146" s="2" t="str">
        <f>IF(AK3146="","",AK3146+VLOOKUP(I3146,'Вид исследования'!B:F,5,0))</f>
        <v/>
      </c>
      <c r="AP3146" s="11" t="s">
        <v>189</v>
      </c>
      <c r="AQ3146" t="str">
        <f>IFERROR(IF(L3146="","",VLOOKUP(L3146&amp;I3146,Продукция!A:K,11,0)),"обратитесь к админ справочника")</f>
        <v>согласно рекомендациям производителя теста</v>
      </c>
      <c r="AS3146" t="str">
        <f>IFERROR(IF(L3146="","",VLOOKUP(L3146&amp;I3146,Продукция!A:J,10,0)),"обратитесь к админ справочника")</f>
        <v>инструкция тест- ситема Биочек СК -114</v>
      </c>
      <c r="AW3146" s="11" t="s">
        <v>4824</v>
      </c>
      <c r="AX3146" s="11" t="s">
        <v>372</v>
      </c>
      <c r="AY3146" s="11" t="s">
        <v>1523</v>
      </c>
      <c r="AZ3146" s="11">
        <v>108</v>
      </c>
      <c r="BA3146" s="11">
        <v>38</v>
      </c>
      <c r="BC3146" s="11" t="s">
        <v>4870</v>
      </c>
    </row>
    <row r="3147" spans="1:55" x14ac:dyDescent="0.25">
      <c r="A3147" t="str">
        <f t="shared" si="58"/>
        <v>C/990MS (BioChek) микоплазма синовия уровень антител</v>
      </c>
      <c r="B3147" t="str">
        <f>IF(E3147="","",INDEX(Лаборатории!A:A,MATCH('Производственный контроль'!E3147,Лаборатории!B:B,0)))</f>
        <v xml:space="preserve">КУРИНОЕ ЦАРСТВО АО </v>
      </c>
      <c r="C3147" t="str">
        <f>IF(E3147="","",VLOOKUP(E3147,Лаборатории!B:D,3,0))</f>
        <v>U377_CHL</v>
      </c>
      <c r="D3147" s="12">
        <v>45806</v>
      </c>
      <c r="E3147" s="150" t="s">
        <v>793</v>
      </c>
      <c r="F3147" s="11" t="s">
        <v>371</v>
      </c>
      <c r="G3147" s="11" t="s">
        <v>372</v>
      </c>
      <c r="H3147" s="11" t="s">
        <v>262</v>
      </c>
      <c r="I3147" s="11" t="s">
        <v>3423</v>
      </c>
      <c r="J3147" t="str">
        <f>IF(L3147="","",VLOOKUP(L3147,Продукция!B:D,3,0))</f>
        <v>Биологический_материал</v>
      </c>
      <c r="K3147" t="str">
        <f>IF(L3147="","",VLOOKUP(L3147,Продукция!B:C,2,0))</f>
        <v>Сыворотка крови</v>
      </c>
      <c r="L3147" s="155" t="s">
        <v>302</v>
      </c>
      <c r="M3147">
        <f>IF(L3147="","",VLOOKUP(L3147,Продукция!B:L,11,0))</f>
        <v>0</v>
      </c>
      <c r="N3147" s="150" t="s">
        <v>873</v>
      </c>
      <c r="P3147" s="150" t="s">
        <v>340</v>
      </c>
      <c r="Q3147" s="150" t="s">
        <v>854</v>
      </c>
      <c r="R3147" s="11" t="s">
        <v>5168</v>
      </c>
      <c r="S3147" s="11">
        <v>18</v>
      </c>
      <c r="T3147" s="11" t="s">
        <v>5298</v>
      </c>
      <c r="V3147" s="14">
        <v>45799</v>
      </c>
      <c r="Z3147" s="162" t="s">
        <v>4823</v>
      </c>
      <c r="AA3147" s="15">
        <v>0.61111111111111105</v>
      </c>
      <c r="AB3147" t="str">
        <f>IF(L3147="","",VLOOKUP(L3147&amp;I3147,Продукция!A:I,9,0))</f>
        <v>рекомендация производителя набора</v>
      </c>
      <c r="AF3147" t="str">
        <f>IF(AD3147="","",VLOOKUP(AD3147,'Сотрудники и ссылки'!A:B,2,0))</f>
        <v/>
      </c>
      <c r="AG3147" t="str">
        <f>IF(AD3147="","",VLOOKUP(AD3147,'Сотрудники и ссылки'!A:C,3,0))</f>
        <v/>
      </c>
      <c r="AI3147" t="str">
        <f>IF(AH3147="","",VLOOKUP(AH3147,'Сотрудники и ссылки'!A:B,2,0))</f>
        <v/>
      </c>
      <c r="AJ3147" t="str">
        <f>IF(AH3147="","",VLOOKUP(AH3147,'Сотрудники и ссылки'!A:C,3,0))</f>
        <v/>
      </c>
      <c r="AL3147" s="2" t="str">
        <f>IF(AK3147="","",AK3147+VLOOKUP(I3147,'Вид исследования'!B:E,4,0))</f>
        <v/>
      </c>
      <c r="AM3147" s="2" t="str">
        <f>IF(AK3147="","",AK3147+VLOOKUP(I3147,'Вид исследования'!B:F,5,0))</f>
        <v/>
      </c>
      <c r="AP3147" s="11" t="s">
        <v>189</v>
      </c>
      <c r="AQ3147" t="str">
        <f>IFERROR(IF(L3147="","",VLOOKUP(L3147&amp;I3147,Продукция!A:K,11,0)),"обратитесь к админ справочника")</f>
        <v>согласно рекомендациям производителя теста</v>
      </c>
      <c r="AS3147" t="str">
        <f>IFERROR(IF(L3147="","",VLOOKUP(L3147&amp;I3147,Продукция!A:J,10,0)),"обратитесь к админ справочника")</f>
        <v>инструкция тест- ситема Биочек СК -115</v>
      </c>
      <c r="AW3147" s="11" t="s">
        <v>4824</v>
      </c>
      <c r="AX3147" s="11" t="s">
        <v>372</v>
      </c>
      <c r="AY3147" s="11" t="s">
        <v>1523</v>
      </c>
      <c r="AZ3147" s="11">
        <v>108</v>
      </c>
      <c r="BA3147" s="11">
        <v>38</v>
      </c>
      <c r="BC3147" s="11" t="s">
        <v>4870</v>
      </c>
    </row>
    <row r="3148" spans="1:55" x14ac:dyDescent="0.25">
      <c r="A3148" t="str">
        <f t="shared" si="58"/>
        <v>C/990SE (BioChek) сальмонелла группы В и D уровень антител</v>
      </c>
      <c r="B3148" t="str">
        <f>IF(E3148="","",INDEX(Лаборатории!A:A,MATCH('Производственный контроль'!E3148,Лаборатории!B:B,0)))</f>
        <v xml:space="preserve">КУРИНОЕ ЦАРСТВО АО </v>
      </c>
      <c r="C3148" t="str">
        <f>IF(E3148="","",VLOOKUP(E3148,Лаборатории!B:D,3,0))</f>
        <v>U377_CHL</v>
      </c>
      <c r="D3148" s="12">
        <v>45806</v>
      </c>
      <c r="E3148" s="150" t="s">
        <v>793</v>
      </c>
      <c r="F3148" s="11" t="s">
        <v>371</v>
      </c>
      <c r="G3148" s="11" t="s">
        <v>372</v>
      </c>
      <c r="H3148" s="11" t="s">
        <v>262</v>
      </c>
      <c r="I3148" s="11" t="s">
        <v>3428</v>
      </c>
      <c r="J3148" t="str">
        <f>IF(L3148="","",VLOOKUP(L3148,Продукция!B:D,3,0))</f>
        <v>Биологический_материал</v>
      </c>
      <c r="K3148" t="str">
        <f>IF(L3148="","",VLOOKUP(L3148,Продукция!B:C,2,0))</f>
        <v>Сыворотка крови</v>
      </c>
      <c r="L3148" s="155" t="s">
        <v>302</v>
      </c>
      <c r="M3148">
        <f>IF(L3148="","",VLOOKUP(L3148,Продукция!B:L,11,0))</f>
        <v>0</v>
      </c>
      <c r="N3148" s="150" t="s">
        <v>873</v>
      </c>
      <c r="P3148" s="150" t="s">
        <v>340</v>
      </c>
      <c r="Q3148" s="150" t="s">
        <v>854</v>
      </c>
      <c r="R3148" s="11" t="s">
        <v>5168</v>
      </c>
      <c r="S3148" s="11">
        <v>18</v>
      </c>
      <c r="T3148" s="11" t="s">
        <v>5298</v>
      </c>
      <c r="V3148" s="14">
        <v>45799</v>
      </c>
      <c r="Z3148" s="162" t="s">
        <v>4823</v>
      </c>
      <c r="AA3148" s="15">
        <v>0.61111111111111105</v>
      </c>
      <c r="AB3148" t="str">
        <f>IF(L3148="","",VLOOKUP(L3148&amp;I3148,Продукция!A:I,9,0))</f>
        <v>рекомендация производителя набора</v>
      </c>
      <c r="AF3148" t="str">
        <f>IF(AD3148="","",VLOOKUP(AD3148,'Сотрудники и ссылки'!A:B,2,0))</f>
        <v/>
      </c>
      <c r="AG3148" t="str">
        <f>IF(AD3148="","",VLOOKUP(AD3148,'Сотрудники и ссылки'!A:C,3,0))</f>
        <v/>
      </c>
      <c r="AI3148" t="str">
        <f>IF(AH3148="","",VLOOKUP(AH3148,'Сотрудники и ссылки'!A:B,2,0))</f>
        <v/>
      </c>
      <c r="AJ3148" t="str">
        <f>IF(AH3148="","",VLOOKUP(AH3148,'Сотрудники и ссылки'!A:C,3,0))</f>
        <v/>
      </c>
      <c r="AL3148" s="2" t="str">
        <f>IF(AK3148="","",AK3148+VLOOKUP(I3148,'Вид исследования'!B:E,4,0))</f>
        <v/>
      </c>
      <c r="AM3148" s="2" t="str">
        <f>IF(AK3148="","",AK3148+VLOOKUP(I3148,'Вид исследования'!B:F,5,0))</f>
        <v/>
      </c>
      <c r="AP3148" s="11" t="s">
        <v>189</v>
      </c>
      <c r="AQ3148" t="str">
        <f>IFERROR(IF(L3148="","",VLOOKUP(L3148&amp;I3148,Продукция!A:K,11,0)),"обратитесь к админ справочника")</f>
        <v>согласно рекомендациям производителя теста</v>
      </c>
      <c r="AS3148" t="str">
        <f>IFERROR(IF(L3148="","",VLOOKUP(L3148&amp;I3148,Продукция!A:J,10,0)),"обратитесь к админ справочника")</f>
        <v>инструкция тест- ситема Биочек СК -218</v>
      </c>
      <c r="AW3148" s="11" t="s">
        <v>4824</v>
      </c>
      <c r="AX3148" s="11" t="s">
        <v>372</v>
      </c>
      <c r="AY3148" s="11" t="s">
        <v>1523</v>
      </c>
      <c r="AZ3148" s="11">
        <v>108</v>
      </c>
      <c r="BA3148" s="11">
        <v>38</v>
      </c>
      <c r="BC3148" s="11" t="s">
        <v>4870</v>
      </c>
    </row>
    <row r="3149" spans="1:55" x14ac:dyDescent="0.25">
      <c r="A3149" t="str">
        <f t="shared" si="58"/>
        <v>C/990ILT (BioChek) ларинготрахеит уровень антител</v>
      </c>
      <c r="B3149" t="str">
        <f>IF(E3149="","",INDEX(Лаборатории!A:A,MATCH('Производственный контроль'!E3149,Лаборатории!B:B,0)))</f>
        <v xml:space="preserve">КУРИНОЕ ЦАРСТВО АО </v>
      </c>
      <c r="C3149" t="str">
        <f>IF(E3149="","",VLOOKUP(E3149,Лаборатории!B:D,3,0))</f>
        <v>U377_CHL</v>
      </c>
      <c r="D3149" s="12">
        <v>45806</v>
      </c>
      <c r="E3149" s="150" t="s">
        <v>793</v>
      </c>
      <c r="F3149" s="11" t="s">
        <v>371</v>
      </c>
      <c r="G3149" s="11" t="s">
        <v>372</v>
      </c>
      <c r="H3149" s="11" t="s">
        <v>262</v>
      </c>
      <c r="I3149" s="11" t="s">
        <v>3417</v>
      </c>
      <c r="J3149" t="str">
        <f>IF(L3149="","",VLOOKUP(L3149,Продукция!B:D,3,0))</f>
        <v>Биологический_материал</v>
      </c>
      <c r="K3149" t="str">
        <f>IF(L3149="","",VLOOKUP(L3149,Продукция!B:C,2,0))</f>
        <v>Сыворотка крови</v>
      </c>
      <c r="L3149" s="155" t="s">
        <v>302</v>
      </c>
      <c r="M3149">
        <f>IF(L3149="","",VLOOKUP(L3149,Продукция!B:L,11,0))</f>
        <v>0</v>
      </c>
      <c r="N3149" s="150" t="s">
        <v>873</v>
      </c>
      <c r="P3149" s="150" t="s">
        <v>340</v>
      </c>
      <c r="Q3149" s="150" t="s">
        <v>854</v>
      </c>
      <c r="R3149" s="11" t="s">
        <v>5168</v>
      </c>
      <c r="S3149" s="11">
        <v>18</v>
      </c>
      <c r="T3149" s="11" t="s">
        <v>5298</v>
      </c>
      <c r="V3149" s="14">
        <v>45799</v>
      </c>
      <c r="Z3149" s="162" t="s">
        <v>4823</v>
      </c>
      <c r="AA3149" s="15">
        <v>0.61111111111111105</v>
      </c>
      <c r="AB3149" t="str">
        <f>IF(L3149="","",VLOOKUP(L3149&amp;I3149,Продукция!A:I,9,0))</f>
        <v>рекомендация производителя набора</v>
      </c>
      <c r="AF3149" t="str">
        <f>IF(AD3149="","",VLOOKUP(AD3149,'Сотрудники и ссылки'!A:B,2,0))</f>
        <v/>
      </c>
      <c r="AG3149" t="str">
        <f>IF(AD3149="","",VLOOKUP(AD3149,'Сотрудники и ссылки'!A:C,3,0))</f>
        <v/>
      </c>
      <c r="AI3149" t="str">
        <f>IF(AH3149="","",VLOOKUP(AH3149,'Сотрудники и ссылки'!A:B,2,0))</f>
        <v/>
      </c>
      <c r="AJ3149" t="str">
        <f>IF(AH3149="","",VLOOKUP(AH3149,'Сотрудники и ссылки'!A:C,3,0))</f>
        <v/>
      </c>
      <c r="AL3149" s="2" t="str">
        <f>IF(AK3149="","",AK3149+VLOOKUP(I3149,'Вид исследования'!B:E,4,0))</f>
        <v/>
      </c>
      <c r="AM3149" s="2" t="str">
        <f>IF(AK3149="","",AK3149+VLOOKUP(I3149,'Вид исследования'!B:F,5,0))</f>
        <v/>
      </c>
      <c r="AP3149" s="11" t="s">
        <v>189</v>
      </c>
      <c r="AQ3149" t="str">
        <f>IFERROR(IF(L3149="","",VLOOKUP(L3149&amp;I3149,Продукция!A:K,11,0)),"обратитесь к админ справочника")</f>
        <v>согласно рекомендациям производителя теста</v>
      </c>
      <c r="AS3149" t="str">
        <f>IFERROR(IF(L3149="","",VLOOKUP(L3149&amp;I3149,Продукция!A:J,10,0)),"обратитесь к админ справочника")</f>
        <v>инструкция тест- ситема Биочек СК-124</v>
      </c>
      <c r="AW3149" s="11" t="s">
        <v>4824</v>
      </c>
      <c r="AX3149" s="11" t="s">
        <v>372</v>
      </c>
      <c r="AY3149" s="11" t="s">
        <v>1523</v>
      </c>
      <c r="AZ3149" s="11">
        <v>108</v>
      </c>
      <c r="BA3149" s="11">
        <v>38</v>
      </c>
      <c r="BC3149" s="11" t="s">
        <v>4870</v>
      </c>
    </row>
    <row r="3150" spans="1:55" x14ac:dyDescent="0.25">
      <c r="A3150" t="str">
        <f t="shared" si="58"/>
        <v>C/990IBV (ХЕМА) инфекционный бронхит уровень антител</v>
      </c>
      <c r="B3150" t="str">
        <f>IF(E3150="","",INDEX(Лаборатории!A:A,MATCH('Производственный контроль'!E3150,Лаборатории!B:B,0)))</f>
        <v xml:space="preserve">КУРИНОЕ ЦАРСТВО АО </v>
      </c>
      <c r="C3150" t="str">
        <f>IF(E3150="","",VLOOKUP(E3150,Лаборатории!B:D,3,0))</f>
        <v>U377_CHL</v>
      </c>
      <c r="D3150" s="12">
        <v>45806</v>
      </c>
      <c r="E3150" s="150" t="s">
        <v>793</v>
      </c>
      <c r="F3150" s="11" t="s">
        <v>371</v>
      </c>
      <c r="G3150" s="11" t="s">
        <v>372</v>
      </c>
      <c r="H3150" s="11" t="s">
        <v>262</v>
      </c>
      <c r="I3150" s="11" t="s">
        <v>3431</v>
      </c>
      <c r="J3150" t="str">
        <f>IF(L3150="","",VLOOKUP(L3150,Продукция!B:D,3,0))</f>
        <v>Биологический_материал</v>
      </c>
      <c r="K3150" t="str">
        <f>IF(L3150="","",VLOOKUP(L3150,Продукция!B:C,2,0))</f>
        <v>Сыворотка крови</v>
      </c>
      <c r="L3150" s="155" t="s">
        <v>302</v>
      </c>
      <c r="M3150">
        <f>IF(L3150="","",VLOOKUP(L3150,Продукция!B:L,11,0))</f>
        <v>0</v>
      </c>
      <c r="N3150" s="150" t="s">
        <v>873</v>
      </c>
      <c r="P3150" s="150" t="s">
        <v>340</v>
      </c>
      <c r="Q3150" s="150" t="s">
        <v>854</v>
      </c>
      <c r="R3150" s="153" t="s">
        <v>5170</v>
      </c>
      <c r="S3150" s="11">
        <v>19</v>
      </c>
      <c r="T3150" s="11" t="s">
        <v>5298</v>
      </c>
      <c r="V3150" s="14">
        <v>45801</v>
      </c>
      <c r="Z3150" s="162" t="s">
        <v>4823</v>
      </c>
      <c r="AA3150" s="15">
        <v>0.61111111111111105</v>
      </c>
      <c r="AB3150" t="str">
        <f>IF(L3150="","",VLOOKUP(L3150&amp;I3150,Продукция!A:I,9,0))</f>
        <v>рекомендация производителя набора</v>
      </c>
      <c r="AC3150" s="14">
        <v>45807</v>
      </c>
      <c r="AD3150" s="11" t="s">
        <v>2673</v>
      </c>
      <c r="AE3150" s="11" t="s">
        <v>4823</v>
      </c>
      <c r="AF3150" t="str">
        <f>IF(AD3150="","",VLOOKUP(AD3150,'Сотрудники и ссылки'!A:B,2,0))</f>
        <v>Серолог</v>
      </c>
      <c r="AG3150">
        <f>IF(AD3150="","",VLOOKUP(AD3150,'Сотрудники и ссылки'!A:C,3,0))</f>
        <v>20001771</v>
      </c>
      <c r="AH3150" s="11" t="s">
        <v>2673</v>
      </c>
      <c r="AI3150" t="str">
        <f>IF(AH3150="","",VLOOKUP(AH3150,'Сотрудники и ссылки'!A:B,2,0))</f>
        <v>Серолог</v>
      </c>
      <c r="AJ3150">
        <f>IF(AH3150="","",VLOOKUP(AH3150,'Сотрудники и ссылки'!A:C,3,0))</f>
        <v>20001771</v>
      </c>
      <c r="AK3150" s="14">
        <v>45807</v>
      </c>
      <c r="AL3150" s="2">
        <f>IF(AK3150="","",AK3150+VLOOKUP(I3150,'Вид исследования'!B:E,4,0))</f>
        <v>45808</v>
      </c>
      <c r="AM3150" s="2">
        <f>IF(AK3150="","",AK3150+VLOOKUP(I3150,'Вид исследования'!B:F,5,0))</f>
        <v>45808</v>
      </c>
      <c r="AN3150" s="14">
        <v>45807</v>
      </c>
      <c r="AP3150" s="11" t="s">
        <v>189</v>
      </c>
      <c r="AQ3150" t="str">
        <f>IFERROR(IF(L3150="","",VLOOKUP(L3150&amp;I3150,Продукция!A:K,11,0)),"обратитесь к админ справочника")</f>
        <v>согласно рекомендациям производителя теста</v>
      </c>
      <c r="AR3150" s="11" t="s">
        <v>4823</v>
      </c>
      <c r="AS3150" t="str">
        <f>IFERROR(IF(L3150="","",VLOOKUP(L3150&amp;I3150,Продукция!A:J,10,0)),"обратитесь к админ справочника")</f>
        <v>инструкция по применению набора ХЕМА</v>
      </c>
      <c r="AT3150" s="11" t="s">
        <v>4823</v>
      </c>
      <c r="AU3150" s="11" t="s">
        <v>4823</v>
      </c>
      <c r="AV3150" s="11" t="s">
        <v>2673</v>
      </c>
      <c r="AW3150" s="11" t="s">
        <v>4824</v>
      </c>
      <c r="AX3150" s="11" t="s">
        <v>372</v>
      </c>
      <c r="AY3150" s="11" t="s">
        <v>1525</v>
      </c>
      <c r="AZ3150" s="11">
        <v>108</v>
      </c>
      <c r="BA3150" s="11">
        <v>38</v>
      </c>
      <c r="BC3150" s="11" t="s">
        <v>4870</v>
      </c>
    </row>
    <row r="3151" spans="1:55" x14ac:dyDescent="0.25">
      <c r="A3151" t="str">
        <f t="shared" si="58"/>
        <v>C/990IBD (ХЕМА) болезнь Гамборо уровень антител</v>
      </c>
      <c r="B3151" t="str">
        <f>IF(E3151="","",INDEX(Лаборатории!A:A,MATCH('Производственный контроль'!E3151,Лаборатории!B:B,0)))</f>
        <v xml:space="preserve">КУРИНОЕ ЦАРСТВО АО </v>
      </c>
      <c r="C3151" t="str">
        <f>IF(E3151="","",VLOOKUP(E3151,Лаборатории!B:D,3,0))</f>
        <v>U377_CHL</v>
      </c>
      <c r="D3151" s="12">
        <v>45806</v>
      </c>
      <c r="E3151" s="150" t="s">
        <v>793</v>
      </c>
      <c r="F3151" s="11" t="s">
        <v>371</v>
      </c>
      <c r="G3151" s="11" t="s">
        <v>372</v>
      </c>
      <c r="H3151" s="11" t="s">
        <v>262</v>
      </c>
      <c r="I3151" s="11" t="s">
        <v>3430</v>
      </c>
      <c r="J3151" t="str">
        <f>IF(L3151="","",VLOOKUP(L3151,Продукция!B:D,3,0))</f>
        <v>Биологический_материал</v>
      </c>
      <c r="K3151" t="str">
        <f>IF(L3151="","",VLOOKUP(L3151,Продукция!B:C,2,0))</f>
        <v>Сыворотка крови</v>
      </c>
      <c r="L3151" s="155" t="s">
        <v>302</v>
      </c>
      <c r="M3151">
        <f>IF(L3151="","",VLOOKUP(L3151,Продукция!B:L,11,0))</f>
        <v>0</v>
      </c>
      <c r="N3151" s="150" t="s">
        <v>873</v>
      </c>
      <c r="P3151" s="150" t="s">
        <v>340</v>
      </c>
      <c r="Q3151" s="150" t="s">
        <v>854</v>
      </c>
      <c r="R3151" s="153" t="s">
        <v>5173</v>
      </c>
      <c r="S3151" s="11">
        <v>18</v>
      </c>
      <c r="T3151" s="11" t="s">
        <v>5298</v>
      </c>
      <c r="V3151" s="14">
        <v>45802</v>
      </c>
      <c r="Z3151" s="162" t="s">
        <v>4823</v>
      </c>
      <c r="AA3151" s="15">
        <v>0.61111111111111105</v>
      </c>
      <c r="AB3151" t="str">
        <f>IF(L3151="","",VLOOKUP(L3151&amp;I3151,Продукция!A:I,9,0))</f>
        <v>рекомендация производителя набора</v>
      </c>
      <c r="AC3151" s="14">
        <v>45807</v>
      </c>
      <c r="AD3151" s="11" t="s">
        <v>2676</v>
      </c>
      <c r="AE3151" s="11" t="s">
        <v>4823</v>
      </c>
      <c r="AF3151" t="str">
        <f>IF(AD3151="","",VLOOKUP(AD3151,'Сотрудники и ссылки'!A:B,2,0))</f>
        <v>Серолог</v>
      </c>
      <c r="AG3151">
        <f>IF(AD3151="","",VLOOKUP(AD3151,'Сотрудники и ссылки'!A:C,3,0))</f>
        <v>20007746</v>
      </c>
      <c r="AH3151" s="11" t="s">
        <v>2676</v>
      </c>
      <c r="AI3151" t="str">
        <f>IF(AH3151="","",VLOOKUP(AH3151,'Сотрудники и ссылки'!A:B,2,0))</f>
        <v>Серолог</v>
      </c>
      <c r="AJ3151">
        <f>IF(AH3151="","",VLOOKUP(AH3151,'Сотрудники и ссылки'!A:C,3,0))</f>
        <v>20007746</v>
      </c>
      <c r="AK3151" s="14">
        <v>45807</v>
      </c>
      <c r="AL3151" s="2">
        <f>IF(AK3151="","",AK3151+VLOOKUP(I3151,'Вид исследования'!B:E,4,0))</f>
        <v>45808</v>
      </c>
      <c r="AM3151" s="2">
        <f>IF(AK3151="","",AK3151+VLOOKUP(I3151,'Вид исследования'!B:F,5,0))</f>
        <v>45808</v>
      </c>
      <c r="AN3151" s="14">
        <v>45807</v>
      </c>
      <c r="AP3151" s="11" t="s">
        <v>189</v>
      </c>
      <c r="AQ3151" t="str">
        <f>IFERROR(IF(L3151="","",VLOOKUP(L3151&amp;I3151,Продукция!A:K,11,0)),"обратитесь к админ справочника")</f>
        <v>согласно рекомендациям производителя теста</v>
      </c>
      <c r="AR3151" s="11" t="s">
        <v>4823</v>
      </c>
      <c r="AS3151" t="str">
        <f>IFERROR(IF(L3151="","",VLOOKUP(L3151&amp;I3151,Продукция!A:J,10,0)),"обратитесь к админ справочника")</f>
        <v>инструкция по применению набора ХЕМА</v>
      </c>
      <c r="AT3151" s="11" t="s">
        <v>4823</v>
      </c>
      <c r="AU3151" s="11" t="s">
        <v>4823</v>
      </c>
      <c r="AV3151" s="11" t="s">
        <v>2676</v>
      </c>
      <c r="AW3151" s="11" t="s">
        <v>4824</v>
      </c>
      <c r="AX3151" s="11" t="s">
        <v>372</v>
      </c>
      <c r="AY3151" s="11" t="s">
        <v>1528</v>
      </c>
      <c r="AZ3151" s="11">
        <v>108</v>
      </c>
      <c r="BA3151" s="11">
        <v>37</v>
      </c>
      <c r="BC3151" s="11" t="s">
        <v>4870</v>
      </c>
    </row>
    <row r="3152" spans="1:55" x14ac:dyDescent="0.25">
      <c r="A3152" t="str">
        <f t="shared" si="58"/>
        <v>C/990ART (ХЕМА) инфекционный альвеолярный ринотрахеит тип А и В уровень антител</v>
      </c>
      <c r="B3152" t="str">
        <f>IF(E3152="","",INDEX(Лаборатории!A:A,MATCH('Производственный контроль'!E3152,Лаборатории!B:B,0)))</f>
        <v xml:space="preserve">КУРИНОЕ ЦАРСТВО АО </v>
      </c>
      <c r="C3152" t="str">
        <f>IF(E3152="","",VLOOKUP(E3152,Лаборатории!B:D,3,0))</f>
        <v>U377_CHL</v>
      </c>
      <c r="D3152" s="12">
        <v>45806</v>
      </c>
      <c r="E3152" s="150" t="s">
        <v>793</v>
      </c>
      <c r="F3152" s="11" t="s">
        <v>371</v>
      </c>
      <c r="G3152" s="11" t="s">
        <v>372</v>
      </c>
      <c r="H3152" s="11" t="s">
        <v>262</v>
      </c>
      <c r="I3152" s="11" t="s">
        <v>3432</v>
      </c>
      <c r="J3152" t="str">
        <f>IF(L3152="","",VLOOKUP(L3152,Продукция!B:D,3,0))</f>
        <v>Биологический_материал</v>
      </c>
      <c r="K3152" t="str">
        <f>IF(L3152="","",VLOOKUP(L3152,Продукция!B:C,2,0))</f>
        <v>Сыворотка крови</v>
      </c>
      <c r="L3152" s="155" t="s">
        <v>302</v>
      </c>
      <c r="M3152">
        <f>IF(L3152="","",VLOOKUP(L3152,Продукция!B:L,11,0))</f>
        <v>0</v>
      </c>
      <c r="N3152" s="150" t="s">
        <v>873</v>
      </c>
      <c r="P3152" s="150" t="s">
        <v>340</v>
      </c>
      <c r="Q3152" s="150" t="s">
        <v>854</v>
      </c>
      <c r="R3152" s="153" t="s">
        <v>5177</v>
      </c>
      <c r="S3152" s="11">
        <v>18</v>
      </c>
      <c r="T3152" s="11" t="s">
        <v>5298</v>
      </c>
      <c r="V3152" s="14">
        <v>45804</v>
      </c>
      <c r="Z3152" s="162" t="s">
        <v>4823</v>
      </c>
      <c r="AA3152" s="15">
        <v>0.61111111111111105</v>
      </c>
      <c r="AB3152" t="str">
        <f>IF(L3152="","",VLOOKUP(L3152&amp;I3152,Продукция!A:I,9,0))</f>
        <v>рекомендация производителя набора</v>
      </c>
      <c r="AC3152" s="14">
        <v>45807</v>
      </c>
      <c r="AD3152" s="11" t="s">
        <v>2676</v>
      </c>
      <c r="AE3152" s="11" t="s">
        <v>4823</v>
      </c>
      <c r="AF3152" t="str">
        <f>IF(AD3152="","",VLOOKUP(AD3152,'Сотрудники и ссылки'!A:B,2,0))</f>
        <v>Серолог</v>
      </c>
      <c r="AG3152">
        <f>IF(AD3152="","",VLOOKUP(AD3152,'Сотрудники и ссылки'!A:C,3,0))</f>
        <v>20007746</v>
      </c>
      <c r="AH3152" s="11" t="s">
        <v>2676</v>
      </c>
      <c r="AI3152" t="str">
        <f>IF(AH3152="","",VLOOKUP(AH3152,'Сотрудники и ссылки'!A:B,2,0))</f>
        <v>Серолог</v>
      </c>
      <c r="AJ3152">
        <f>IF(AH3152="","",VLOOKUP(AH3152,'Сотрудники и ссылки'!A:C,3,0))</f>
        <v>20007746</v>
      </c>
      <c r="AK3152" s="14">
        <v>45807</v>
      </c>
      <c r="AL3152" s="2">
        <f>IF(AK3152="","",AK3152+VLOOKUP(I3152,'Вид исследования'!B:E,4,0))</f>
        <v>45808</v>
      </c>
      <c r="AM3152" s="2">
        <f>IF(AK3152="","",AK3152+VLOOKUP(I3152,'Вид исследования'!B:F,5,0))</f>
        <v>45808</v>
      </c>
      <c r="AN3152" s="14">
        <v>45807</v>
      </c>
      <c r="AP3152" s="11" t="s">
        <v>189</v>
      </c>
      <c r="AQ3152" t="str">
        <f>IFERROR(IF(L3152="","",VLOOKUP(L3152&amp;I3152,Продукция!A:K,11,0)),"обратитесь к админ справочника")</f>
        <v>согласно рекомендациям производителя теста</v>
      </c>
      <c r="AR3152" s="11" t="s">
        <v>4823</v>
      </c>
      <c r="AS3152" t="str">
        <f>IFERROR(IF(L3152="","",VLOOKUP(L3152&amp;I3152,Продукция!A:J,10,0)),"обратитесь к админ справочника")</f>
        <v>инструкция по применению набора ХЕМА</v>
      </c>
      <c r="AT3152" s="11" t="s">
        <v>4823</v>
      </c>
      <c r="AU3152" s="11" t="s">
        <v>4823</v>
      </c>
      <c r="AV3152" s="11" t="s">
        <v>2676</v>
      </c>
      <c r="AW3152" s="11" t="s">
        <v>4824</v>
      </c>
      <c r="AX3152" s="11" t="s">
        <v>372</v>
      </c>
      <c r="AY3152" s="11" t="s">
        <v>1533</v>
      </c>
      <c r="AZ3152" s="11">
        <v>108</v>
      </c>
      <c r="BA3152" s="11">
        <v>36</v>
      </c>
      <c r="BC3152" s="11" t="s">
        <v>4870</v>
      </c>
    </row>
    <row r="3153" spans="1:55" x14ac:dyDescent="0.25">
      <c r="A3153" t="str">
        <f t="shared" si="58"/>
        <v>C/990IBV (ХЕМА) инфекционный бронхит уровень антител</v>
      </c>
      <c r="B3153" t="str">
        <f>IF(E3153="","",INDEX(Лаборатории!A:A,MATCH('Производственный контроль'!E3153,Лаборатории!B:B,0)))</f>
        <v xml:space="preserve">КУРИНОЕ ЦАРСТВО АО </v>
      </c>
      <c r="C3153" t="str">
        <f>IF(E3153="","",VLOOKUP(E3153,Лаборатории!B:D,3,0))</f>
        <v>U377_CHL</v>
      </c>
      <c r="D3153" s="12">
        <v>45806</v>
      </c>
      <c r="E3153" s="150" t="s">
        <v>793</v>
      </c>
      <c r="F3153" s="11" t="s">
        <v>371</v>
      </c>
      <c r="G3153" s="11" t="s">
        <v>372</v>
      </c>
      <c r="H3153" s="11" t="s">
        <v>262</v>
      </c>
      <c r="I3153" s="11" t="s">
        <v>3431</v>
      </c>
      <c r="J3153" t="str">
        <f>IF(L3153="","",VLOOKUP(L3153,Продукция!B:D,3,0))</f>
        <v>Биологический_материал</v>
      </c>
      <c r="K3153" t="str">
        <f>IF(L3153="","",VLOOKUP(L3153,Продукция!B:C,2,0))</f>
        <v>Сыворотка крови</v>
      </c>
      <c r="L3153" s="155" t="s">
        <v>302</v>
      </c>
      <c r="M3153">
        <f>IF(L3153="","",VLOOKUP(L3153,Продукция!B:L,11,0))</f>
        <v>0</v>
      </c>
      <c r="N3153" s="150" t="s">
        <v>873</v>
      </c>
      <c r="P3153" s="150" t="s">
        <v>340</v>
      </c>
      <c r="Q3153" s="150" t="s">
        <v>854</v>
      </c>
      <c r="R3153" s="153" t="s">
        <v>5170</v>
      </c>
      <c r="S3153" s="11">
        <v>19</v>
      </c>
      <c r="T3153" s="11" t="s">
        <v>5298</v>
      </c>
      <c r="V3153" s="14">
        <v>45801</v>
      </c>
      <c r="Z3153" s="162" t="s">
        <v>4823</v>
      </c>
      <c r="AA3153" s="15">
        <v>0.61111111111111105</v>
      </c>
      <c r="AB3153" t="str">
        <f>IF(L3153="","",VLOOKUP(L3153&amp;I3153,Продукция!A:I,9,0))</f>
        <v>рекомендация производителя набора</v>
      </c>
      <c r="AC3153" s="14">
        <v>45807</v>
      </c>
      <c r="AD3153" s="11" t="s">
        <v>2673</v>
      </c>
      <c r="AE3153" s="11" t="s">
        <v>4823</v>
      </c>
      <c r="AF3153" t="str">
        <f>IF(AD3153="","",VLOOKUP(AD3153,'Сотрудники и ссылки'!A:B,2,0))</f>
        <v>Серолог</v>
      </c>
      <c r="AG3153">
        <f>IF(AD3153="","",VLOOKUP(AD3153,'Сотрудники и ссылки'!A:C,3,0))</f>
        <v>20001771</v>
      </c>
      <c r="AH3153" s="11" t="s">
        <v>2673</v>
      </c>
      <c r="AI3153" t="str">
        <f>IF(AH3153="","",VLOOKUP(AH3153,'Сотрудники и ссылки'!A:B,2,0))</f>
        <v>Серолог</v>
      </c>
      <c r="AJ3153">
        <f>IF(AH3153="","",VLOOKUP(AH3153,'Сотрудники и ссылки'!A:C,3,0))</f>
        <v>20001771</v>
      </c>
      <c r="AK3153" s="14">
        <v>45807</v>
      </c>
      <c r="AL3153" s="2">
        <f>IF(AK3153="","",AK3153+VLOOKUP(I3153,'Вид исследования'!B:E,4,0))</f>
        <v>45808</v>
      </c>
      <c r="AM3153" s="2">
        <f>IF(AK3153="","",AK3153+VLOOKUP(I3153,'Вид исследования'!B:F,5,0))</f>
        <v>45808</v>
      </c>
      <c r="AN3153" s="14">
        <v>45807</v>
      </c>
      <c r="AP3153" s="11" t="s">
        <v>189</v>
      </c>
      <c r="AQ3153" t="str">
        <f>IFERROR(IF(L3153="","",VLOOKUP(L3153&amp;I3153,Продукция!A:K,11,0)),"обратитесь к админ справочника")</f>
        <v>согласно рекомендациям производителя теста</v>
      </c>
      <c r="AR3153" s="11" t="s">
        <v>4823</v>
      </c>
      <c r="AS3153" t="str">
        <f>IFERROR(IF(L3153="","",VLOOKUP(L3153&amp;I3153,Продукция!A:J,10,0)),"обратитесь к админ справочника")</f>
        <v>инструкция по применению набора ХЕМА</v>
      </c>
      <c r="AT3153" s="11" t="s">
        <v>4823</v>
      </c>
      <c r="AU3153" s="11" t="s">
        <v>4823</v>
      </c>
      <c r="AV3153" s="11" t="s">
        <v>2673</v>
      </c>
      <c r="AW3153" s="11" t="s">
        <v>4824</v>
      </c>
      <c r="AX3153" s="11" t="s">
        <v>372</v>
      </c>
      <c r="AY3153" s="11" t="s">
        <v>1525</v>
      </c>
      <c r="AZ3153" s="11">
        <v>108</v>
      </c>
      <c r="BA3153" s="11">
        <v>38</v>
      </c>
      <c r="BC3153" s="11" t="s">
        <v>4870</v>
      </c>
    </row>
    <row r="3154" spans="1:55" x14ac:dyDescent="0.25">
      <c r="A3154" t="str">
        <f t="shared" si="58"/>
        <v>C/990IBD (ХЕМА) болезнь Гамборо уровень антител</v>
      </c>
      <c r="B3154" t="str">
        <f>IF(E3154="","",INDEX(Лаборатории!A:A,MATCH('Производственный контроль'!E3154,Лаборатории!B:B,0)))</f>
        <v xml:space="preserve">КУРИНОЕ ЦАРСТВО АО </v>
      </c>
      <c r="C3154" t="str">
        <f>IF(E3154="","",VLOOKUP(E3154,Лаборатории!B:D,3,0))</f>
        <v>U377_CHL</v>
      </c>
      <c r="D3154" s="12">
        <v>45806</v>
      </c>
      <c r="E3154" s="150" t="s">
        <v>793</v>
      </c>
      <c r="F3154" s="11" t="s">
        <v>371</v>
      </c>
      <c r="G3154" s="11" t="s">
        <v>372</v>
      </c>
      <c r="H3154" s="11" t="s">
        <v>262</v>
      </c>
      <c r="I3154" s="11" t="s">
        <v>3430</v>
      </c>
      <c r="J3154" t="str">
        <f>IF(L3154="","",VLOOKUP(L3154,Продукция!B:D,3,0))</f>
        <v>Биологический_материал</v>
      </c>
      <c r="K3154" t="str">
        <f>IF(L3154="","",VLOOKUP(L3154,Продукция!B:C,2,0))</f>
        <v>Сыворотка крови</v>
      </c>
      <c r="L3154" s="155" t="s">
        <v>302</v>
      </c>
      <c r="M3154">
        <f>IF(L3154="","",VLOOKUP(L3154,Продукция!B:L,11,0))</f>
        <v>0</v>
      </c>
      <c r="N3154" s="150" t="s">
        <v>873</v>
      </c>
      <c r="P3154" s="150" t="s">
        <v>340</v>
      </c>
      <c r="Q3154" s="150" t="s">
        <v>854</v>
      </c>
      <c r="R3154" s="153" t="s">
        <v>5173</v>
      </c>
      <c r="S3154" s="11">
        <v>18</v>
      </c>
      <c r="T3154" s="11" t="s">
        <v>5298</v>
      </c>
      <c r="V3154" s="14">
        <v>45802</v>
      </c>
      <c r="Z3154" s="162" t="s">
        <v>4823</v>
      </c>
      <c r="AA3154" s="15">
        <v>0.61111111111111105</v>
      </c>
      <c r="AB3154" t="str">
        <f>IF(L3154="","",VLOOKUP(L3154&amp;I3154,Продукция!A:I,9,0))</f>
        <v>рекомендация производителя набора</v>
      </c>
      <c r="AC3154" s="14">
        <v>45807</v>
      </c>
      <c r="AD3154" s="11" t="s">
        <v>2676</v>
      </c>
      <c r="AE3154" s="11" t="s">
        <v>4823</v>
      </c>
      <c r="AF3154" t="str">
        <f>IF(AD3154="","",VLOOKUP(AD3154,'Сотрудники и ссылки'!A:B,2,0))</f>
        <v>Серолог</v>
      </c>
      <c r="AG3154">
        <f>IF(AD3154="","",VLOOKUP(AD3154,'Сотрудники и ссылки'!A:C,3,0))</f>
        <v>20007746</v>
      </c>
      <c r="AH3154" s="11" t="s">
        <v>2676</v>
      </c>
      <c r="AI3154" t="str">
        <f>IF(AH3154="","",VLOOKUP(AH3154,'Сотрудники и ссылки'!A:B,2,0))</f>
        <v>Серолог</v>
      </c>
      <c r="AJ3154">
        <f>IF(AH3154="","",VLOOKUP(AH3154,'Сотрудники и ссылки'!A:C,3,0))</f>
        <v>20007746</v>
      </c>
      <c r="AK3154" s="14">
        <v>45807</v>
      </c>
      <c r="AL3154" s="2">
        <f>IF(AK3154="","",AK3154+VLOOKUP(I3154,'Вид исследования'!B:E,4,0))</f>
        <v>45808</v>
      </c>
      <c r="AM3154" s="2">
        <f>IF(AK3154="","",AK3154+VLOOKUP(I3154,'Вид исследования'!B:F,5,0))</f>
        <v>45808</v>
      </c>
      <c r="AN3154" s="14">
        <v>45807</v>
      </c>
      <c r="AP3154" s="11" t="s">
        <v>189</v>
      </c>
      <c r="AQ3154" t="str">
        <f>IFERROR(IF(L3154="","",VLOOKUP(L3154&amp;I3154,Продукция!A:K,11,0)),"обратитесь к админ справочника")</f>
        <v>согласно рекомендациям производителя теста</v>
      </c>
      <c r="AR3154" s="11" t="s">
        <v>4823</v>
      </c>
      <c r="AS3154" t="str">
        <f>IFERROR(IF(L3154="","",VLOOKUP(L3154&amp;I3154,Продукция!A:J,10,0)),"обратитесь к админ справочника")</f>
        <v>инструкция по применению набора ХЕМА</v>
      </c>
      <c r="AT3154" s="11" t="s">
        <v>4823</v>
      </c>
      <c r="AU3154" s="11" t="s">
        <v>4823</v>
      </c>
      <c r="AV3154" s="11" t="s">
        <v>2676</v>
      </c>
      <c r="AW3154" s="11" t="s">
        <v>4824</v>
      </c>
      <c r="AX3154" s="11" t="s">
        <v>372</v>
      </c>
      <c r="AY3154" s="11" t="s">
        <v>1528</v>
      </c>
      <c r="AZ3154" s="11">
        <v>108</v>
      </c>
      <c r="BA3154" s="11">
        <v>37</v>
      </c>
      <c r="BC3154" s="11" t="s">
        <v>4870</v>
      </c>
    </row>
    <row r="3155" spans="1:55" x14ac:dyDescent="0.25">
      <c r="A3155" t="str">
        <f t="shared" si="58"/>
        <v>C/990ART (ХЕМА) инфекционный альвеолярный ринотрахеит тип А и В уровень антител</v>
      </c>
      <c r="B3155" t="str">
        <f>IF(E3155="","",INDEX(Лаборатории!A:A,MATCH('Производственный контроль'!E3155,Лаборатории!B:B,0)))</f>
        <v xml:space="preserve">КУРИНОЕ ЦАРСТВО АО </v>
      </c>
      <c r="C3155" t="str">
        <f>IF(E3155="","",VLOOKUP(E3155,Лаборатории!B:D,3,0))</f>
        <v>U377_CHL</v>
      </c>
      <c r="D3155" s="12">
        <v>45806</v>
      </c>
      <c r="E3155" s="150" t="s">
        <v>793</v>
      </c>
      <c r="F3155" s="11" t="s">
        <v>371</v>
      </c>
      <c r="G3155" s="11" t="s">
        <v>372</v>
      </c>
      <c r="H3155" s="11" t="s">
        <v>262</v>
      </c>
      <c r="I3155" s="11" t="s">
        <v>3432</v>
      </c>
      <c r="J3155" t="str">
        <f>IF(L3155="","",VLOOKUP(L3155,Продукция!B:D,3,0))</f>
        <v>Биологический_материал</v>
      </c>
      <c r="K3155" t="str">
        <f>IF(L3155="","",VLOOKUP(L3155,Продукция!B:C,2,0))</f>
        <v>Сыворотка крови</v>
      </c>
      <c r="L3155" s="155" t="s">
        <v>302</v>
      </c>
      <c r="M3155">
        <f>IF(L3155="","",VLOOKUP(L3155,Продукция!B:L,11,0))</f>
        <v>0</v>
      </c>
      <c r="N3155" s="150" t="s">
        <v>873</v>
      </c>
      <c r="P3155" s="150" t="s">
        <v>340</v>
      </c>
      <c r="Q3155" s="150" t="s">
        <v>854</v>
      </c>
      <c r="R3155" s="153" t="s">
        <v>5177</v>
      </c>
      <c r="S3155" s="11">
        <v>18</v>
      </c>
      <c r="T3155" s="11" t="s">
        <v>5298</v>
      </c>
      <c r="V3155" s="14">
        <v>45804</v>
      </c>
      <c r="Z3155" s="162" t="s">
        <v>4823</v>
      </c>
      <c r="AA3155" s="15">
        <v>0.61111111111111105</v>
      </c>
      <c r="AB3155" t="str">
        <f>IF(L3155="","",VLOOKUP(L3155&amp;I3155,Продукция!A:I,9,0))</f>
        <v>рекомендация производителя набора</v>
      </c>
      <c r="AC3155" s="14">
        <v>45807</v>
      </c>
      <c r="AD3155" s="11" t="s">
        <v>2676</v>
      </c>
      <c r="AE3155" s="11" t="s">
        <v>4823</v>
      </c>
      <c r="AF3155" t="str">
        <f>IF(AD3155="","",VLOOKUP(AD3155,'Сотрудники и ссылки'!A:B,2,0))</f>
        <v>Серолог</v>
      </c>
      <c r="AG3155">
        <f>IF(AD3155="","",VLOOKUP(AD3155,'Сотрудники и ссылки'!A:C,3,0))</f>
        <v>20007746</v>
      </c>
      <c r="AH3155" s="11" t="s">
        <v>2676</v>
      </c>
      <c r="AI3155" t="str">
        <f>IF(AH3155="","",VLOOKUP(AH3155,'Сотрудники и ссылки'!A:B,2,0))</f>
        <v>Серолог</v>
      </c>
      <c r="AJ3155">
        <f>IF(AH3155="","",VLOOKUP(AH3155,'Сотрудники и ссылки'!A:C,3,0))</f>
        <v>20007746</v>
      </c>
      <c r="AK3155" s="14">
        <v>45807</v>
      </c>
      <c r="AL3155" s="2">
        <f>IF(AK3155="","",AK3155+VLOOKUP(I3155,'Вид исследования'!B:E,4,0))</f>
        <v>45808</v>
      </c>
      <c r="AM3155" s="2">
        <f>IF(AK3155="","",AK3155+VLOOKUP(I3155,'Вид исследования'!B:F,5,0))</f>
        <v>45808</v>
      </c>
      <c r="AN3155" s="14">
        <v>45807</v>
      </c>
      <c r="AP3155" s="11" t="s">
        <v>189</v>
      </c>
      <c r="AQ3155" t="str">
        <f>IFERROR(IF(L3155="","",VLOOKUP(L3155&amp;I3155,Продукция!A:K,11,0)),"обратитесь к админ справочника")</f>
        <v>согласно рекомендациям производителя теста</v>
      </c>
      <c r="AR3155" s="11" t="s">
        <v>4823</v>
      </c>
      <c r="AS3155" t="str">
        <f>IFERROR(IF(L3155="","",VLOOKUP(L3155&amp;I3155,Продукция!A:J,10,0)),"обратитесь к админ справочника")</f>
        <v>инструкция по применению набора ХЕМА</v>
      </c>
      <c r="AT3155" s="11" t="s">
        <v>4823</v>
      </c>
      <c r="AU3155" s="11" t="s">
        <v>4823</v>
      </c>
      <c r="AV3155" s="11" t="s">
        <v>2676</v>
      </c>
      <c r="AW3155" s="11" t="s">
        <v>4824</v>
      </c>
      <c r="AX3155" s="11" t="s">
        <v>372</v>
      </c>
      <c r="AY3155" s="11" t="s">
        <v>1533</v>
      </c>
      <c r="AZ3155" s="11">
        <v>108</v>
      </c>
      <c r="BA3155" s="11">
        <v>36</v>
      </c>
      <c r="BC3155" s="11" t="s">
        <v>4870</v>
      </c>
    </row>
    <row r="3156" spans="1:55" x14ac:dyDescent="0.25">
      <c r="A3156" t="str">
        <f t="shared" si="58"/>
        <v>C/990IBV (ХЕМА) инфекционный бронхит уровень антител</v>
      </c>
      <c r="B3156" t="str">
        <f>IF(E3156="","",INDEX(Лаборатории!A:A,MATCH('Производственный контроль'!E3156,Лаборатории!B:B,0)))</f>
        <v xml:space="preserve">КУРИНОЕ ЦАРСТВО АО </v>
      </c>
      <c r="C3156" t="str">
        <f>IF(E3156="","",VLOOKUP(E3156,Лаборатории!B:D,3,0))</f>
        <v>U377_CHL</v>
      </c>
      <c r="D3156" s="12">
        <v>45806</v>
      </c>
      <c r="E3156" s="150" t="s">
        <v>793</v>
      </c>
      <c r="F3156" s="11" t="s">
        <v>371</v>
      </c>
      <c r="G3156" s="11" t="s">
        <v>372</v>
      </c>
      <c r="H3156" s="11" t="s">
        <v>262</v>
      </c>
      <c r="I3156" s="11" t="s">
        <v>3431</v>
      </c>
      <c r="J3156" t="str">
        <f>IF(L3156="","",VLOOKUP(L3156,Продукция!B:D,3,0))</f>
        <v>Биологический_материал</v>
      </c>
      <c r="K3156" t="str">
        <f>IF(L3156="","",VLOOKUP(L3156,Продукция!B:C,2,0))</f>
        <v>Сыворотка крови</v>
      </c>
      <c r="L3156" s="155" t="s">
        <v>302</v>
      </c>
      <c r="M3156">
        <f>IF(L3156="","",VLOOKUP(L3156,Продукция!B:L,11,0))</f>
        <v>0</v>
      </c>
      <c r="N3156" s="150" t="s">
        <v>873</v>
      </c>
      <c r="P3156" s="150" t="s">
        <v>340</v>
      </c>
      <c r="Q3156" s="150" t="s">
        <v>854</v>
      </c>
      <c r="R3156" s="153" t="s">
        <v>5170</v>
      </c>
      <c r="S3156" s="11">
        <v>19</v>
      </c>
      <c r="T3156" s="11" t="s">
        <v>5298</v>
      </c>
      <c r="V3156" s="14">
        <v>45801</v>
      </c>
      <c r="Z3156" s="162" t="s">
        <v>4823</v>
      </c>
      <c r="AA3156" s="15">
        <v>0.61111111111111105</v>
      </c>
      <c r="AB3156" t="str">
        <f>IF(L3156="","",VLOOKUP(L3156&amp;I3156,Продукция!A:I,9,0))</f>
        <v>рекомендация производителя набора</v>
      </c>
      <c r="AC3156" s="14">
        <v>45807</v>
      </c>
      <c r="AD3156" s="11" t="s">
        <v>2673</v>
      </c>
      <c r="AE3156" s="11" t="s">
        <v>4823</v>
      </c>
      <c r="AF3156" t="str">
        <f>IF(AD3156="","",VLOOKUP(AD3156,'Сотрудники и ссылки'!A:B,2,0))</f>
        <v>Серолог</v>
      </c>
      <c r="AG3156">
        <f>IF(AD3156="","",VLOOKUP(AD3156,'Сотрудники и ссылки'!A:C,3,0))</f>
        <v>20001771</v>
      </c>
      <c r="AH3156" s="11" t="s">
        <v>2673</v>
      </c>
      <c r="AI3156" t="str">
        <f>IF(AH3156="","",VLOOKUP(AH3156,'Сотрудники и ссылки'!A:B,2,0))</f>
        <v>Серолог</v>
      </c>
      <c r="AJ3156">
        <f>IF(AH3156="","",VLOOKUP(AH3156,'Сотрудники и ссылки'!A:C,3,0))</f>
        <v>20001771</v>
      </c>
      <c r="AK3156" s="14">
        <v>45807</v>
      </c>
      <c r="AL3156" s="2">
        <f>IF(AK3156="","",AK3156+VLOOKUP(I3156,'Вид исследования'!B:E,4,0))</f>
        <v>45808</v>
      </c>
      <c r="AM3156" s="2">
        <f>IF(AK3156="","",AK3156+VLOOKUP(I3156,'Вид исследования'!B:F,5,0))</f>
        <v>45808</v>
      </c>
      <c r="AN3156" s="14">
        <v>45807</v>
      </c>
      <c r="AP3156" s="11" t="s">
        <v>189</v>
      </c>
      <c r="AQ3156" t="str">
        <f>IFERROR(IF(L3156="","",VLOOKUP(L3156&amp;I3156,Продукция!A:K,11,0)),"обратитесь к админ справочника")</f>
        <v>согласно рекомендациям производителя теста</v>
      </c>
      <c r="AR3156" s="11" t="s">
        <v>4823</v>
      </c>
      <c r="AS3156" t="str">
        <f>IFERROR(IF(L3156="","",VLOOKUP(L3156&amp;I3156,Продукция!A:J,10,0)),"обратитесь к админ справочника")</f>
        <v>инструкция по применению набора ХЕМА</v>
      </c>
      <c r="AT3156" s="11" t="s">
        <v>4823</v>
      </c>
      <c r="AU3156" s="11" t="s">
        <v>4823</v>
      </c>
      <c r="AV3156" s="11" t="s">
        <v>2673</v>
      </c>
      <c r="AW3156" s="11" t="s">
        <v>4824</v>
      </c>
      <c r="AX3156" s="11" t="s">
        <v>372</v>
      </c>
      <c r="AY3156" s="11" t="s">
        <v>1525</v>
      </c>
      <c r="AZ3156" s="11">
        <v>108</v>
      </c>
      <c r="BA3156" s="11">
        <v>38</v>
      </c>
      <c r="BC3156" s="11" t="s">
        <v>4870</v>
      </c>
    </row>
    <row r="3157" spans="1:55" x14ac:dyDescent="0.25">
      <c r="A3157" t="str">
        <f t="shared" si="58"/>
        <v>C/990IBD (ХЕМА) болезнь Гамборо уровень антител</v>
      </c>
      <c r="B3157" t="str">
        <f>IF(E3157="","",INDEX(Лаборатории!A:A,MATCH('Производственный контроль'!E3157,Лаборатории!B:B,0)))</f>
        <v xml:space="preserve">КУРИНОЕ ЦАРСТВО АО </v>
      </c>
      <c r="C3157" t="str">
        <f>IF(E3157="","",VLOOKUP(E3157,Лаборатории!B:D,3,0))</f>
        <v>U377_CHL</v>
      </c>
      <c r="D3157" s="12">
        <v>45806</v>
      </c>
      <c r="E3157" s="150" t="s">
        <v>793</v>
      </c>
      <c r="F3157" s="11" t="s">
        <v>371</v>
      </c>
      <c r="G3157" s="11" t="s">
        <v>372</v>
      </c>
      <c r="H3157" s="11" t="s">
        <v>262</v>
      </c>
      <c r="I3157" s="11" t="s">
        <v>3430</v>
      </c>
      <c r="J3157" t="str">
        <f>IF(L3157="","",VLOOKUP(L3157,Продукция!B:D,3,0))</f>
        <v>Биологический_материал</v>
      </c>
      <c r="K3157" t="str">
        <f>IF(L3157="","",VLOOKUP(L3157,Продукция!B:C,2,0))</f>
        <v>Сыворотка крови</v>
      </c>
      <c r="L3157" s="155" t="s">
        <v>302</v>
      </c>
      <c r="M3157">
        <f>IF(L3157="","",VLOOKUP(L3157,Продукция!B:L,11,0))</f>
        <v>0</v>
      </c>
      <c r="N3157" s="150" t="s">
        <v>873</v>
      </c>
      <c r="P3157" s="150" t="s">
        <v>340</v>
      </c>
      <c r="Q3157" s="150" t="s">
        <v>854</v>
      </c>
      <c r="R3157" s="153" t="s">
        <v>5173</v>
      </c>
      <c r="S3157" s="11">
        <v>18</v>
      </c>
      <c r="T3157" s="11" t="s">
        <v>5298</v>
      </c>
      <c r="V3157" s="14">
        <v>45802</v>
      </c>
      <c r="Z3157" s="162" t="s">
        <v>4823</v>
      </c>
      <c r="AA3157" s="15">
        <v>0.61111111111111105</v>
      </c>
      <c r="AB3157" t="str">
        <f>IF(L3157="","",VLOOKUP(L3157&amp;I3157,Продукция!A:I,9,0))</f>
        <v>рекомендация производителя набора</v>
      </c>
      <c r="AC3157" s="14">
        <v>45807</v>
      </c>
      <c r="AD3157" s="11" t="s">
        <v>2676</v>
      </c>
      <c r="AE3157" s="11" t="s">
        <v>4823</v>
      </c>
      <c r="AF3157" t="str">
        <f>IF(AD3157="","",VLOOKUP(AD3157,'Сотрудники и ссылки'!A:B,2,0))</f>
        <v>Серолог</v>
      </c>
      <c r="AG3157">
        <f>IF(AD3157="","",VLOOKUP(AD3157,'Сотрудники и ссылки'!A:C,3,0))</f>
        <v>20007746</v>
      </c>
      <c r="AH3157" s="11" t="s">
        <v>2676</v>
      </c>
      <c r="AI3157" t="str">
        <f>IF(AH3157="","",VLOOKUP(AH3157,'Сотрудники и ссылки'!A:B,2,0))</f>
        <v>Серолог</v>
      </c>
      <c r="AJ3157">
        <f>IF(AH3157="","",VLOOKUP(AH3157,'Сотрудники и ссылки'!A:C,3,0))</f>
        <v>20007746</v>
      </c>
      <c r="AK3157" s="14">
        <v>45807</v>
      </c>
      <c r="AL3157" s="2">
        <f>IF(AK3157="","",AK3157+VLOOKUP(I3157,'Вид исследования'!B:E,4,0))</f>
        <v>45808</v>
      </c>
      <c r="AM3157" s="2">
        <f>IF(AK3157="","",AK3157+VLOOKUP(I3157,'Вид исследования'!B:F,5,0))</f>
        <v>45808</v>
      </c>
      <c r="AN3157" s="14">
        <v>45807</v>
      </c>
      <c r="AP3157" s="11" t="s">
        <v>189</v>
      </c>
      <c r="AQ3157" t="str">
        <f>IFERROR(IF(L3157="","",VLOOKUP(L3157&amp;I3157,Продукция!A:K,11,0)),"обратитесь к админ справочника")</f>
        <v>согласно рекомендациям производителя теста</v>
      </c>
      <c r="AR3157" s="11" t="s">
        <v>4823</v>
      </c>
      <c r="AS3157" t="str">
        <f>IFERROR(IF(L3157="","",VLOOKUP(L3157&amp;I3157,Продукция!A:J,10,0)),"обратитесь к админ справочника")</f>
        <v>инструкция по применению набора ХЕМА</v>
      </c>
      <c r="AT3157" s="11" t="s">
        <v>4823</v>
      </c>
      <c r="AU3157" s="11" t="s">
        <v>4823</v>
      </c>
      <c r="AV3157" s="11" t="s">
        <v>2676</v>
      </c>
      <c r="AW3157" s="11" t="s">
        <v>4824</v>
      </c>
      <c r="AX3157" s="11" t="s">
        <v>372</v>
      </c>
      <c r="AY3157" s="11" t="s">
        <v>1528</v>
      </c>
      <c r="AZ3157" s="11">
        <v>108</v>
      </c>
      <c r="BA3157" s="11">
        <v>37</v>
      </c>
      <c r="BC3157" s="11" t="s">
        <v>4870</v>
      </c>
    </row>
    <row r="3158" spans="1:55" x14ac:dyDescent="0.25">
      <c r="A3158" t="str">
        <f t="shared" si="58"/>
        <v>C/990ART (ХЕМА) инфекционный альвеолярный ринотрахеит тип А и В уровень антител</v>
      </c>
      <c r="B3158" t="str">
        <f>IF(E3158="","",INDEX(Лаборатории!A:A,MATCH('Производственный контроль'!E3158,Лаборатории!B:B,0)))</f>
        <v xml:space="preserve">КУРИНОЕ ЦАРСТВО АО </v>
      </c>
      <c r="C3158" t="str">
        <f>IF(E3158="","",VLOOKUP(E3158,Лаборатории!B:D,3,0))</f>
        <v>U377_CHL</v>
      </c>
      <c r="D3158" s="12">
        <v>45806</v>
      </c>
      <c r="E3158" s="150" t="s">
        <v>793</v>
      </c>
      <c r="F3158" s="11" t="s">
        <v>371</v>
      </c>
      <c r="G3158" s="11" t="s">
        <v>372</v>
      </c>
      <c r="H3158" s="11" t="s">
        <v>262</v>
      </c>
      <c r="I3158" s="11" t="s">
        <v>3432</v>
      </c>
      <c r="J3158" t="str">
        <f>IF(L3158="","",VLOOKUP(L3158,Продукция!B:D,3,0))</f>
        <v>Биологический_материал</v>
      </c>
      <c r="K3158" t="str">
        <f>IF(L3158="","",VLOOKUP(L3158,Продукция!B:C,2,0))</f>
        <v>Сыворотка крови</v>
      </c>
      <c r="L3158" s="155" t="s">
        <v>302</v>
      </c>
      <c r="M3158">
        <f>IF(L3158="","",VLOOKUP(L3158,Продукция!B:L,11,0))</f>
        <v>0</v>
      </c>
      <c r="N3158" s="150" t="s">
        <v>873</v>
      </c>
      <c r="P3158" s="150" t="s">
        <v>340</v>
      </c>
      <c r="Q3158" s="150" t="s">
        <v>854</v>
      </c>
      <c r="R3158" s="153" t="s">
        <v>5177</v>
      </c>
      <c r="S3158" s="11">
        <v>18</v>
      </c>
      <c r="T3158" s="11" t="s">
        <v>5298</v>
      </c>
      <c r="V3158" s="14">
        <v>45804</v>
      </c>
      <c r="Z3158" s="162" t="s">
        <v>4823</v>
      </c>
      <c r="AA3158" s="15">
        <v>0.61111111111111105</v>
      </c>
      <c r="AB3158" t="str">
        <f>IF(L3158="","",VLOOKUP(L3158&amp;I3158,Продукция!A:I,9,0))</f>
        <v>рекомендация производителя набора</v>
      </c>
      <c r="AC3158" s="14">
        <v>45807</v>
      </c>
      <c r="AD3158" s="11" t="s">
        <v>2676</v>
      </c>
      <c r="AE3158" s="11" t="s">
        <v>4823</v>
      </c>
      <c r="AF3158" t="str">
        <f>IF(AD3158="","",VLOOKUP(AD3158,'Сотрудники и ссылки'!A:B,2,0))</f>
        <v>Серолог</v>
      </c>
      <c r="AG3158">
        <f>IF(AD3158="","",VLOOKUP(AD3158,'Сотрудники и ссылки'!A:C,3,0))</f>
        <v>20007746</v>
      </c>
      <c r="AH3158" s="11" t="s">
        <v>2676</v>
      </c>
      <c r="AI3158" t="str">
        <f>IF(AH3158="","",VLOOKUP(AH3158,'Сотрудники и ссылки'!A:B,2,0))</f>
        <v>Серолог</v>
      </c>
      <c r="AJ3158">
        <f>IF(AH3158="","",VLOOKUP(AH3158,'Сотрудники и ссылки'!A:C,3,0))</f>
        <v>20007746</v>
      </c>
      <c r="AK3158" s="14">
        <v>45807</v>
      </c>
      <c r="AL3158" s="2">
        <f>IF(AK3158="","",AK3158+VLOOKUP(I3158,'Вид исследования'!B:E,4,0))</f>
        <v>45808</v>
      </c>
      <c r="AM3158" s="2">
        <f>IF(AK3158="","",AK3158+VLOOKUP(I3158,'Вид исследования'!B:F,5,0))</f>
        <v>45808</v>
      </c>
      <c r="AN3158" s="14">
        <v>45807</v>
      </c>
      <c r="AP3158" s="11" t="s">
        <v>189</v>
      </c>
      <c r="AQ3158" t="str">
        <f>IFERROR(IF(L3158="","",VLOOKUP(L3158&amp;I3158,Продукция!A:K,11,0)),"обратитесь к админ справочника")</f>
        <v>согласно рекомендациям производителя теста</v>
      </c>
      <c r="AR3158" s="11" t="s">
        <v>4823</v>
      </c>
      <c r="AS3158" t="str">
        <f>IFERROR(IF(L3158="","",VLOOKUP(L3158&amp;I3158,Продукция!A:J,10,0)),"обратитесь к админ справочника")</f>
        <v>инструкция по применению набора ХЕМА</v>
      </c>
      <c r="AT3158" s="11" t="s">
        <v>4823</v>
      </c>
      <c r="AU3158" s="11" t="s">
        <v>4823</v>
      </c>
      <c r="AV3158" s="11" t="s">
        <v>2676</v>
      </c>
      <c r="AW3158" s="11" t="s">
        <v>4824</v>
      </c>
      <c r="AX3158" s="11" t="s">
        <v>372</v>
      </c>
      <c r="AY3158" s="11" t="s">
        <v>1533</v>
      </c>
      <c r="AZ3158" s="11">
        <v>108</v>
      </c>
      <c r="BA3158" s="11">
        <v>36</v>
      </c>
      <c r="BC3158" s="11" t="s">
        <v>4870</v>
      </c>
    </row>
    <row r="3159" spans="1:55" x14ac:dyDescent="0.25">
      <c r="A3159" t="str">
        <f t="shared" si="58"/>
        <v>С/992Болезнь Ньюкасла уровень антител</v>
      </c>
      <c r="B3159" t="str">
        <f>IF(E3159="","",INDEX(Лаборатории!A:A,MATCH('Производственный контроль'!E3159,Лаборатории!B:B,0)))</f>
        <v xml:space="preserve">КУРИНОЕ ЦАРСТВО АО </v>
      </c>
      <c r="C3159" t="str">
        <f>IF(E3159="","",VLOOKUP(E3159,Лаборатории!B:D,3,0))</f>
        <v>U377_CHL</v>
      </c>
      <c r="D3159" s="12">
        <v>45807</v>
      </c>
      <c r="E3159" s="150" t="s">
        <v>793</v>
      </c>
      <c r="F3159" s="11" t="s">
        <v>544</v>
      </c>
      <c r="G3159" s="11" t="s">
        <v>603</v>
      </c>
      <c r="H3159" s="11" t="s">
        <v>312</v>
      </c>
      <c r="I3159" s="11" t="s">
        <v>3434</v>
      </c>
      <c r="J3159" t="str">
        <f>IF(L3159="","",VLOOKUP(L3159,Продукция!B:D,3,0))</f>
        <v>Биологический_материал</v>
      </c>
      <c r="K3159" t="str">
        <f>IF(L3159="","",VLOOKUP(L3159,Продукция!B:C,2,0))</f>
        <v>Сыворотка крови</v>
      </c>
      <c r="L3159" s="155" t="s">
        <v>302</v>
      </c>
      <c r="M3159">
        <f>IF(L3159="","",VLOOKUP(L3159,Продукция!B:L,11,0))</f>
        <v>0</v>
      </c>
      <c r="N3159" s="150" t="s">
        <v>873</v>
      </c>
      <c r="P3159" s="150" t="s">
        <v>340</v>
      </c>
      <c r="Q3159" s="150" t="s">
        <v>854</v>
      </c>
      <c r="R3159" s="153" t="s">
        <v>5302</v>
      </c>
      <c r="S3159" s="11">
        <v>20</v>
      </c>
      <c r="T3159" s="11" t="s">
        <v>5307</v>
      </c>
      <c r="V3159" s="14">
        <v>45800</v>
      </c>
      <c r="Z3159" s="162" t="s">
        <v>4823</v>
      </c>
      <c r="AA3159" s="15">
        <v>0.44791666666666669</v>
      </c>
      <c r="AB3159" t="str">
        <f>IF(L3159="","",VLOOKUP(L3159&amp;I3159,Продукция!A:I,9,0))</f>
        <v>рекомендация производителя набора</v>
      </c>
      <c r="AC3159" s="14">
        <v>45811</v>
      </c>
      <c r="AD3159" s="11" t="s">
        <v>2676</v>
      </c>
      <c r="AE3159" s="11" t="s">
        <v>4823</v>
      </c>
      <c r="AF3159" t="str">
        <f>IF(AD3159="","",VLOOKUP(AD3159,'Сотрудники и ссылки'!A:B,2,0))</f>
        <v>Серолог</v>
      </c>
      <c r="AG3159">
        <f>IF(AD3159="","",VLOOKUP(AD3159,'Сотрудники и ссылки'!A:C,3,0))</f>
        <v>20007746</v>
      </c>
      <c r="AH3159" s="11" t="s">
        <v>2676</v>
      </c>
      <c r="AI3159" t="str">
        <f>IF(AH3159="","",VLOOKUP(AH3159,'Сотрудники и ссылки'!A:B,2,0))</f>
        <v>Серолог</v>
      </c>
      <c r="AJ3159">
        <f>IF(AH3159="","",VLOOKUP(AH3159,'Сотрудники и ссылки'!A:C,3,0))</f>
        <v>20007746</v>
      </c>
      <c r="AK3159" s="14">
        <v>45811</v>
      </c>
      <c r="AL3159" s="2">
        <f>IF(AK3159="","",AK3159+VLOOKUP(I3159,'Вид исследования'!B:E,4,0))</f>
        <v>45812</v>
      </c>
      <c r="AM3159" s="2">
        <f>IF(AK3159="","",AK3159+VLOOKUP(I3159,'Вид исследования'!B:F,5,0))</f>
        <v>45812</v>
      </c>
      <c r="AN3159" s="14">
        <v>45811</v>
      </c>
      <c r="AP3159" s="11" t="s">
        <v>189</v>
      </c>
      <c r="AQ3159" t="str">
        <f>IFERROR(IF(L3159="","",VLOOKUP(L3159&amp;I3159,Продукция!A:K,11,0)),"обратитесь к админ справочника")</f>
        <v>согласно рекомендациям производителя теста</v>
      </c>
      <c r="AR3159" s="11" t="s">
        <v>4823</v>
      </c>
      <c r="AS3159" t="str">
        <f>IFERROR(IF(L3159="","",VLOOKUP(L3159&amp;I3159,Продукция!A:J,10,0)),"обратитесь к админ справочника")</f>
        <v>инструкция по применению набора РЗГА Ньюкасла</v>
      </c>
      <c r="AT3159" s="11" t="s">
        <v>4823</v>
      </c>
      <c r="AU3159" s="11" t="s">
        <v>4823</v>
      </c>
      <c r="AV3159" s="11" t="s">
        <v>2676</v>
      </c>
      <c r="AW3159" s="11" t="s">
        <v>4824</v>
      </c>
      <c r="AX3159" s="11" t="s">
        <v>941</v>
      </c>
      <c r="AY3159" s="11" t="s">
        <v>2043</v>
      </c>
      <c r="AZ3159" s="11">
        <v>156</v>
      </c>
      <c r="BA3159" s="11">
        <v>5</v>
      </c>
      <c r="BC3159" s="11" t="s">
        <v>4987</v>
      </c>
    </row>
    <row r="3160" spans="1:55" x14ac:dyDescent="0.25">
      <c r="A3160" t="str">
        <f t="shared" si="58"/>
        <v>С/992Болезнь Ньюкасла уровень антител</v>
      </c>
      <c r="B3160" t="str">
        <f>IF(E3160="","",INDEX(Лаборатории!A:A,MATCH('Производственный контроль'!E3160,Лаборатории!B:B,0)))</f>
        <v xml:space="preserve">КУРИНОЕ ЦАРСТВО АО </v>
      </c>
      <c r="C3160" t="str">
        <f>IF(E3160="","",VLOOKUP(E3160,Лаборатории!B:D,3,0))</f>
        <v>U377_CHL</v>
      </c>
      <c r="D3160" s="12">
        <v>45807</v>
      </c>
      <c r="E3160" s="150" t="s">
        <v>793</v>
      </c>
      <c r="F3160" s="11" t="s">
        <v>544</v>
      </c>
      <c r="G3160" s="11" t="s">
        <v>603</v>
      </c>
      <c r="H3160" s="11" t="s">
        <v>312</v>
      </c>
      <c r="I3160" s="11" t="s">
        <v>3434</v>
      </c>
      <c r="J3160" t="str">
        <f>IF(L3160="","",VLOOKUP(L3160,Продукция!B:D,3,0))</f>
        <v>Биологический_материал</v>
      </c>
      <c r="K3160" t="str">
        <f>IF(L3160="","",VLOOKUP(L3160,Продукция!B:C,2,0))</f>
        <v>Сыворотка крови</v>
      </c>
      <c r="L3160" s="155" t="s">
        <v>302</v>
      </c>
      <c r="M3160">
        <f>IF(L3160="","",VLOOKUP(L3160,Продукция!B:L,11,0))</f>
        <v>0</v>
      </c>
      <c r="N3160" s="150" t="s">
        <v>873</v>
      </c>
      <c r="P3160" s="150" t="s">
        <v>340</v>
      </c>
      <c r="Q3160" s="150" t="s">
        <v>854</v>
      </c>
      <c r="R3160" s="153" t="s">
        <v>5304</v>
      </c>
      <c r="S3160" s="11">
        <v>20</v>
      </c>
      <c r="T3160" s="11" t="s">
        <v>5307</v>
      </c>
      <c r="V3160" s="14">
        <v>45804</v>
      </c>
      <c r="Z3160" s="162" t="s">
        <v>4823</v>
      </c>
      <c r="AA3160" s="15">
        <v>0.44791666666666669</v>
      </c>
      <c r="AB3160" t="str">
        <f>IF(L3160="","",VLOOKUP(L3160&amp;I3160,Продукция!A:I,9,0))</f>
        <v>рекомендация производителя набора</v>
      </c>
      <c r="AC3160" s="14">
        <v>45811</v>
      </c>
      <c r="AD3160" s="11" t="s">
        <v>2676</v>
      </c>
      <c r="AE3160" s="11" t="s">
        <v>4823</v>
      </c>
      <c r="AF3160" t="str">
        <f>IF(AD3160="","",VLOOKUP(AD3160,'Сотрудники и ссылки'!A:B,2,0))</f>
        <v>Серолог</v>
      </c>
      <c r="AG3160">
        <f>IF(AD3160="","",VLOOKUP(AD3160,'Сотрудники и ссылки'!A:C,3,0))</f>
        <v>20007746</v>
      </c>
      <c r="AH3160" s="11" t="s">
        <v>2676</v>
      </c>
      <c r="AI3160" t="str">
        <f>IF(AH3160="","",VLOOKUP(AH3160,'Сотрудники и ссылки'!A:B,2,0))</f>
        <v>Серолог</v>
      </c>
      <c r="AJ3160">
        <f>IF(AH3160="","",VLOOKUP(AH3160,'Сотрудники и ссылки'!A:C,3,0))</f>
        <v>20007746</v>
      </c>
      <c r="AK3160" s="14">
        <v>45811</v>
      </c>
      <c r="AL3160" s="2">
        <f>IF(AK3160="","",AK3160+VLOOKUP(I3160,'Вид исследования'!B:E,4,0))</f>
        <v>45812</v>
      </c>
      <c r="AM3160" s="2">
        <f>IF(AK3160="","",AK3160+VLOOKUP(I3160,'Вид исследования'!B:F,5,0))</f>
        <v>45812</v>
      </c>
      <c r="AN3160" s="14">
        <v>45811</v>
      </c>
      <c r="AP3160" s="11" t="s">
        <v>189</v>
      </c>
      <c r="AQ3160" t="str">
        <f>IFERROR(IF(L3160="","",VLOOKUP(L3160&amp;I3160,Продукция!A:K,11,0)),"обратитесь к админ справочника")</f>
        <v>согласно рекомендациям производителя теста</v>
      </c>
      <c r="AR3160" s="11" t="s">
        <v>4823</v>
      </c>
      <c r="AS3160" t="str">
        <f>IFERROR(IF(L3160="","",VLOOKUP(L3160&amp;I3160,Продукция!A:J,10,0)),"обратитесь к админ справочника")</f>
        <v>инструкция по применению набора РЗГА Ньюкасла</v>
      </c>
      <c r="AT3160" s="11" t="s">
        <v>4823</v>
      </c>
      <c r="AU3160" s="11" t="s">
        <v>4823</v>
      </c>
      <c r="AV3160" s="11" t="s">
        <v>2676</v>
      </c>
      <c r="AW3160" s="11" t="s">
        <v>4824</v>
      </c>
      <c r="AX3160" s="11" t="s">
        <v>941</v>
      </c>
      <c r="AY3160" s="11" t="s">
        <v>2070</v>
      </c>
      <c r="AZ3160" s="11">
        <v>156</v>
      </c>
      <c r="BA3160" s="11">
        <v>5</v>
      </c>
      <c r="BC3160" s="11" t="s">
        <v>4987</v>
      </c>
    </row>
    <row r="3161" spans="1:55" x14ac:dyDescent="0.25">
      <c r="A3161" t="str">
        <f t="shared" si="58"/>
        <v>С/992Болезнь Ньюкасла уровень антител</v>
      </c>
      <c r="B3161" t="str">
        <f>IF(E3161="","",INDEX(Лаборатории!A:A,MATCH('Производственный контроль'!E3161,Лаборатории!B:B,0)))</f>
        <v xml:space="preserve">КУРИНОЕ ЦАРСТВО АО </v>
      </c>
      <c r="C3161" t="str">
        <f>IF(E3161="","",VLOOKUP(E3161,Лаборатории!B:D,3,0))</f>
        <v>U377_CHL</v>
      </c>
      <c r="D3161" s="12">
        <v>45807</v>
      </c>
      <c r="E3161" s="150" t="s">
        <v>793</v>
      </c>
      <c r="F3161" s="11" t="s">
        <v>544</v>
      </c>
      <c r="G3161" s="11" t="s">
        <v>603</v>
      </c>
      <c r="H3161" s="11" t="s">
        <v>312</v>
      </c>
      <c r="I3161" s="11" t="s">
        <v>3434</v>
      </c>
      <c r="J3161" t="str">
        <f>IF(L3161="","",VLOOKUP(L3161,Продукция!B:D,3,0))</f>
        <v>Биологический_материал</v>
      </c>
      <c r="K3161" t="str">
        <f>IF(L3161="","",VLOOKUP(L3161,Продукция!B:C,2,0))</f>
        <v>Сыворотка крови</v>
      </c>
      <c r="L3161" s="155" t="s">
        <v>302</v>
      </c>
      <c r="M3161">
        <f>IF(L3161="","",VLOOKUP(L3161,Продукция!B:L,11,0))</f>
        <v>0</v>
      </c>
      <c r="N3161" s="150" t="s">
        <v>873</v>
      </c>
      <c r="P3161" s="150" t="s">
        <v>340</v>
      </c>
      <c r="Q3161" s="150" t="s">
        <v>854</v>
      </c>
      <c r="R3161" s="153" t="s">
        <v>5305</v>
      </c>
      <c r="S3161" s="11">
        <v>20</v>
      </c>
      <c r="T3161" s="11" t="s">
        <v>5307</v>
      </c>
      <c r="V3161" s="14">
        <v>45805</v>
      </c>
      <c r="Z3161" s="162" t="s">
        <v>4823</v>
      </c>
      <c r="AA3161" s="15">
        <v>0.44791666666666669</v>
      </c>
      <c r="AB3161" t="str">
        <f>IF(L3161="","",VLOOKUP(L3161&amp;I3161,Продукция!A:I,9,0))</f>
        <v>рекомендация производителя набора</v>
      </c>
      <c r="AC3161" s="14">
        <v>45811</v>
      </c>
      <c r="AD3161" s="11" t="s">
        <v>2673</v>
      </c>
      <c r="AE3161" s="11" t="s">
        <v>4823</v>
      </c>
      <c r="AF3161" t="str">
        <f>IF(AD3161="","",VLOOKUP(AD3161,'Сотрудники и ссылки'!A:B,2,0))</f>
        <v>Серолог</v>
      </c>
      <c r="AG3161">
        <f>IF(AD3161="","",VLOOKUP(AD3161,'Сотрудники и ссылки'!A:C,3,0))</f>
        <v>20001771</v>
      </c>
      <c r="AH3161" s="11" t="s">
        <v>2673</v>
      </c>
      <c r="AI3161" t="str">
        <f>IF(AH3161="","",VLOOKUP(AH3161,'Сотрудники и ссылки'!A:B,2,0))</f>
        <v>Серолог</v>
      </c>
      <c r="AJ3161">
        <f>IF(AH3161="","",VLOOKUP(AH3161,'Сотрудники и ссылки'!A:C,3,0))</f>
        <v>20001771</v>
      </c>
      <c r="AK3161" s="14">
        <v>45811</v>
      </c>
      <c r="AL3161" s="2">
        <f>IF(AK3161="","",AK3161+VLOOKUP(I3161,'Вид исследования'!B:E,4,0))</f>
        <v>45812</v>
      </c>
      <c r="AM3161" s="2">
        <f>IF(AK3161="","",AK3161+VLOOKUP(I3161,'Вид исследования'!B:F,5,0))</f>
        <v>45812</v>
      </c>
      <c r="AN3161" s="14">
        <v>45811</v>
      </c>
      <c r="AP3161" s="11" t="s">
        <v>189</v>
      </c>
      <c r="AQ3161" t="str">
        <f>IFERROR(IF(L3161="","",VLOOKUP(L3161&amp;I3161,Продукция!A:K,11,0)),"обратитесь к админ справочника")</f>
        <v>согласно рекомендациям производителя теста</v>
      </c>
      <c r="AR3161" s="11" t="s">
        <v>4823</v>
      </c>
      <c r="AS3161" t="str">
        <f>IFERROR(IF(L3161="","",VLOOKUP(L3161&amp;I3161,Продукция!A:J,10,0)),"обратитесь к админ справочника")</f>
        <v>инструкция по применению набора РЗГА Ньюкасла</v>
      </c>
      <c r="AT3161" s="11" t="s">
        <v>4823</v>
      </c>
      <c r="AU3161" s="11" t="s">
        <v>4823</v>
      </c>
      <c r="AV3161" s="11" t="s">
        <v>2673</v>
      </c>
      <c r="AW3161" s="11" t="s">
        <v>4824</v>
      </c>
      <c r="AX3161" s="11" t="s">
        <v>941</v>
      </c>
      <c r="AY3161" s="11" t="s">
        <v>2075</v>
      </c>
      <c r="AZ3161" s="11">
        <v>156</v>
      </c>
      <c r="BA3161" s="11">
        <v>5</v>
      </c>
      <c r="BC3161" s="11" t="s">
        <v>4987</v>
      </c>
    </row>
    <row r="3162" spans="1:55" x14ac:dyDescent="0.25">
      <c r="A3162" t="str">
        <f t="shared" si="58"/>
        <v>С/992Болезнь Ньюкасла уровень антител</v>
      </c>
      <c r="B3162" t="str">
        <f>IF(E3162="","",INDEX(Лаборатории!A:A,MATCH('Производственный контроль'!E3162,Лаборатории!B:B,0)))</f>
        <v xml:space="preserve">КУРИНОЕ ЦАРСТВО АО </v>
      </c>
      <c r="C3162" t="str">
        <f>IF(E3162="","",VLOOKUP(E3162,Лаборатории!B:D,3,0))</f>
        <v>U377_CHL</v>
      </c>
      <c r="D3162" s="12">
        <v>45807</v>
      </c>
      <c r="E3162" s="150" t="s">
        <v>793</v>
      </c>
      <c r="F3162" s="11" t="s">
        <v>544</v>
      </c>
      <c r="G3162" s="11" t="s">
        <v>603</v>
      </c>
      <c r="H3162" s="11" t="s">
        <v>312</v>
      </c>
      <c r="I3162" s="11" t="s">
        <v>3434</v>
      </c>
      <c r="J3162" t="str">
        <f>IF(L3162="","",VLOOKUP(L3162,Продукция!B:D,3,0))</f>
        <v>Биологический_материал</v>
      </c>
      <c r="K3162" t="str">
        <f>IF(L3162="","",VLOOKUP(L3162,Продукция!B:C,2,0))</f>
        <v>Сыворотка крови</v>
      </c>
      <c r="L3162" s="155" t="s">
        <v>302</v>
      </c>
      <c r="M3162">
        <f>IF(L3162="","",VLOOKUP(L3162,Продукция!B:L,11,0))</f>
        <v>0</v>
      </c>
      <c r="N3162" s="150" t="s">
        <v>873</v>
      </c>
      <c r="P3162" s="150" t="s">
        <v>340</v>
      </c>
      <c r="Q3162" s="150" t="s">
        <v>854</v>
      </c>
      <c r="R3162" s="153" t="s">
        <v>5306</v>
      </c>
      <c r="S3162" s="11">
        <v>20</v>
      </c>
      <c r="T3162" s="11" t="s">
        <v>5307</v>
      </c>
      <c r="V3162" s="14">
        <v>45806</v>
      </c>
      <c r="Z3162" s="162" t="s">
        <v>4823</v>
      </c>
      <c r="AA3162" s="15">
        <v>0.44791666666666669</v>
      </c>
      <c r="AB3162" t="str">
        <f>IF(L3162="","",VLOOKUP(L3162&amp;I3162,Продукция!A:I,9,0))</f>
        <v>рекомендация производителя набора</v>
      </c>
      <c r="AC3162" s="14">
        <v>45811</v>
      </c>
      <c r="AD3162" s="11" t="s">
        <v>2673</v>
      </c>
      <c r="AE3162" s="11" t="s">
        <v>4823</v>
      </c>
      <c r="AF3162" t="str">
        <f>IF(AD3162="","",VLOOKUP(AD3162,'Сотрудники и ссылки'!A:B,2,0))</f>
        <v>Серолог</v>
      </c>
      <c r="AG3162">
        <f>IF(AD3162="","",VLOOKUP(AD3162,'Сотрудники и ссылки'!A:C,3,0))</f>
        <v>20001771</v>
      </c>
      <c r="AH3162" s="11" t="s">
        <v>2673</v>
      </c>
      <c r="AI3162" t="str">
        <f>IF(AH3162="","",VLOOKUP(AH3162,'Сотрудники и ссылки'!A:B,2,0))</f>
        <v>Серолог</v>
      </c>
      <c r="AJ3162">
        <f>IF(AH3162="","",VLOOKUP(AH3162,'Сотрудники и ссылки'!A:C,3,0))</f>
        <v>20001771</v>
      </c>
      <c r="AK3162" s="14">
        <v>45811</v>
      </c>
      <c r="AL3162" s="2">
        <f>IF(AK3162="","",AK3162+VLOOKUP(I3162,'Вид исследования'!B:E,4,0))</f>
        <v>45812</v>
      </c>
      <c r="AM3162" s="2">
        <f>IF(AK3162="","",AK3162+VLOOKUP(I3162,'Вид исследования'!B:F,5,0))</f>
        <v>45812</v>
      </c>
      <c r="AN3162" s="14">
        <v>45811</v>
      </c>
      <c r="AP3162" s="11" t="s">
        <v>189</v>
      </c>
      <c r="AQ3162" t="str">
        <f>IFERROR(IF(L3162="","",VLOOKUP(L3162&amp;I3162,Продукция!A:K,11,0)),"обратитесь к админ справочника")</f>
        <v>согласно рекомендациям производителя теста</v>
      </c>
      <c r="AR3162" s="11" t="s">
        <v>4823</v>
      </c>
      <c r="AS3162" t="str">
        <f>IFERROR(IF(L3162="","",VLOOKUP(L3162&amp;I3162,Продукция!A:J,10,0)),"обратитесь к админ справочника")</f>
        <v>инструкция по применению набора РЗГА Ньюкасла</v>
      </c>
      <c r="AT3162" s="11" t="s">
        <v>4823</v>
      </c>
      <c r="AU3162" s="11" t="s">
        <v>4823</v>
      </c>
      <c r="AV3162" s="11" t="s">
        <v>2673</v>
      </c>
      <c r="AW3162" s="11" t="s">
        <v>4824</v>
      </c>
      <c r="AX3162" s="11" t="s">
        <v>941</v>
      </c>
      <c r="AY3162" s="11" t="s">
        <v>2076</v>
      </c>
      <c r="AZ3162" s="11">
        <v>156</v>
      </c>
      <c r="BA3162" s="11">
        <v>5</v>
      </c>
      <c r="BC3162" s="11" t="s">
        <v>4987</v>
      </c>
    </row>
    <row r="3163" spans="1:55" x14ac:dyDescent="0.25">
      <c r="A3163" t="str">
        <f t="shared" ref="A3163:A3211" si="59">T3163&amp;I3163</f>
        <v>С/992Болезнь Ньюкасла уровень антител</v>
      </c>
      <c r="B3163" t="str">
        <f>IF(E3163="","",INDEX(Лаборатории!A:A,MATCH('Производственный контроль'!E3163,Лаборатории!B:B,0)))</f>
        <v xml:space="preserve">КУРИНОЕ ЦАРСТВО АО </v>
      </c>
      <c r="C3163" t="str">
        <f>IF(E3163="","",VLOOKUP(E3163,Лаборатории!B:D,3,0))</f>
        <v>U377_CHL</v>
      </c>
      <c r="D3163" s="12">
        <v>45807</v>
      </c>
      <c r="E3163" s="150" t="s">
        <v>793</v>
      </c>
      <c r="F3163" s="11" t="s">
        <v>544</v>
      </c>
      <c r="G3163" s="11" t="s">
        <v>603</v>
      </c>
      <c r="H3163" s="11" t="s">
        <v>312</v>
      </c>
      <c r="I3163" s="11" t="s">
        <v>3434</v>
      </c>
      <c r="J3163" t="str">
        <f>IF(L3163="","",VLOOKUP(L3163,Продукция!B:D,3,0))</f>
        <v>Биологический_материал</v>
      </c>
      <c r="K3163" t="str">
        <f>IF(L3163="","",VLOOKUP(L3163,Продукция!B:C,2,0))</f>
        <v>Сыворотка крови</v>
      </c>
      <c r="L3163" s="155" t="s">
        <v>302</v>
      </c>
      <c r="M3163">
        <f>IF(L3163="","",VLOOKUP(L3163,Продукция!B:L,11,0))</f>
        <v>0</v>
      </c>
      <c r="N3163" s="150" t="s">
        <v>873</v>
      </c>
      <c r="P3163" s="150" t="s">
        <v>340</v>
      </c>
      <c r="Q3163" s="150" t="s">
        <v>854</v>
      </c>
      <c r="R3163" s="153" t="s">
        <v>5303</v>
      </c>
      <c r="S3163" s="11">
        <v>20</v>
      </c>
      <c r="T3163" s="11" t="s">
        <v>5307</v>
      </c>
      <c r="V3163" s="14">
        <v>45806</v>
      </c>
      <c r="Z3163" s="162" t="s">
        <v>4823</v>
      </c>
      <c r="AA3163" s="15">
        <v>0.44791666666666669</v>
      </c>
      <c r="AB3163" t="str">
        <f>IF(L3163="","",VLOOKUP(L3163&amp;I3163,Продукция!A:I,9,0))</f>
        <v>рекомендация производителя набора</v>
      </c>
      <c r="AC3163" s="14">
        <v>45811</v>
      </c>
      <c r="AD3163" s="11" t="s">
        <v>2673</v>
      </c>
      <c r="AE3163" s="11" t="s">
        <v>4823</v>
      </c>
      <c r="AF3163" t="str">
        <f>IF(AD3163="","",VLOOKUP(AD3163,'Сотрудники и ссылки'!A:B,2,0))</f>
        <v>Серолог</v>
      </c>
      <c r="AG3163">
        <f>IF(AD3163="","",VLOOKUP(AD3163,'Сотрудники и ссылки'!A:C,3,0))</f>
        <v>20001771</v>
      </c>
      <c r="AH3163" s="11" t="s">
        <v>2673</v>
      </c>
      <c r="AI3163" t="str">
        <f>IF(AH3163="","",VLOOKUP(AH3163,'Сотрудники и ссылки'!A:B,2,0))</f>
        <v>Серолог</v>
      </c>
      <c r="AJ3163">
        <f>IF(AH3163="","",VLOOKUP(AH3163,'Сотрудники и ссылки'!A:C,3,0))</f>
        <v>20001771</v>
      </c>
      <c r="AK3163" s="14">
        <v>45811</v>
      </c>
      <c r="AL3163" s="2">
        <f>IF(AK3163="","",AK3163+VLOOKUP(I3163,'Вид исследования'!B:E,4,0))</f>
        <v>45812</v>
      </c>
      <c r="AM3163" s="2">
        <f>IF(AK3163="","",AK3163+VLOOKUP(I3163,'Вид исследования'!B:F,5,0))</f>
        <v>45812</v>
      </c>
      <c r="AN3163" s="14">
        <v>45811</v>
      </c>
      <c r="AP3163" s="11" t="s">
        <v>189</v>
      </c>
      <c r="AQ3163" t="str">
        <f>IFERROR(IF(L3163="","",VLOOKUP(L3163&amp;I3163,Продукция!A:K,11,0)),"обратитесь к админ справочника")</f>
        <v>согласно рекомендациям производителя теста</v>
      </c>
      <c r="AR3163" s="11" t="s">
        <v>4823</v>
      </c>
      <c r="AS3163" t="str">
        <f>IFERROR(IF(L3163="","",VLOOKUP(L3163&amp;I3163,Продукция!A:J,10,0)),"обратитесь к админ справочника")</f>
        <v>инструкция по применению набора РЗГА Ньюкасла</v>
      </c>
      <c r="AT3163" s="11" t="s">
        <v>4823</v>
      </c>
      <c r="AU3163" s="11" t="s">
        <v>4823</v>
      </c>
      <c r="AV3163" s="11" t="s">
        <v>2673</v>
      </c>
      <c r="AW3163" s="11" t="s">
        <v>4824</v>
      </c>
      <c r="AX3163" s="11" t="s">
        <v>941</v>
      </c>
      <c r="AY3163" s="11" t="s">
        <v>2069</v>
      </c>
      <c r="AZ3163" s="11">
        <v>156</v>
      </c>
      <c r="BA3163" s="11">
        <v>5</v>
      </c>
      <c r="BC3163" s="11" t="s">
        <v>4987</v>
      </c>
    </row>
    <row r="3164" spans="1:55" x14ac:dyDescent="0.25">
      <c r="A3164" t="str">
        <f t="shared" si="59"/>
        <v>С/992Вирус гриппа птиц подтипа H9 уровень антител (ВНИИЗЖ)</v>
      </c>
      <c r="B3164" t="str">
        <f>IF(E3164="","",INDEX(Лаборатории!A:A,MATCH('Производственный контроль'!E3164,Лаборатории!B:B,0)))</f>
        <v xml:space="preserve">КУРИНОЕ ЦАРСТВО АО </v>
      </c>
      <c r="C3164" t="str">
        <f>IF(E3164="","",VLOOKUP(E3164,Лаборатории!B:D,3,0))</f>
        <v>U377_CHL</v>
      </c>
      <c r="D3164" s="12">
        <v>45807</v>
      </c>
      <c r="E3164" s="150" t="s">
        <v>793</v>
      </c>
      <c r="F3164" s="11" t="s">
        <v>544</v>
      </c>
      <c r="G3164" s="11" t="s">
        <v>603</v>
      </c>
      <c r="H3164" s="11" t="s">
        <v>312</v>
      </c>
      <c r="I3164" s="11" t="s">
        <v>3435</v>
      </c>
      <c r="J3164" t="str">
        <f>IF(L3164="","",VLOOKUP(L3164,Продукция!B:D,3,0))</f>
        <v>Биологический_материал</v>
      </c>
      <c r="K3164" t="str">
        <f>IF(L3164="","",VLOOKUP(L3164,Продукция!B:C,2,0))</f>
        <v>Сыворотка крови</v>
      </c>
      <c r="L3164" s="155" t="s">
        <v>302</v>
      </c>
      <c r="M3164">
        <f>IF(L3164="","",VLOOKUP(L3164,Продукция!B:L,11,0))</f>
        <v>0</v>
      </c>
      <c r="N3164" s="150" t="s">
        <v>873</v>
      </c>
      <c r="P3164" s="150" t="s">
        <v>340</v>
      </c>
      <c r="Q3164" s="150" t="s">
        <v>854</v>
      </c>
      <c r="R3164" s="11" t="s">
        <v>5302</v>
      </c>
      <c r="S3164" s="11">
        <v>20</v>
      </c>
      <c r="T3164" s="11" t="s">
        <v>5307</v>
      </c>
      <c r="V3164" s="14">
        <v>45800</v>
      </c>
      <c r="Z3164" s="162" t="s">
        <v>4823</v>
      </c>
      <c r="AA3164" s="15">
        <v>0.44791666666666669</v>
      </c>
      <c r="AB3164" t="str">
        <f>IF(L3164="","",VLOOKUP(L3164&amp;I3164,Продукция!A:I,9,0))</f>
        <v>рекомендация производителя набора</v>
      </c>
      <c r="AF3164" t="str">
        <f>IF(AD3164="","",VLOOKUP(AD3164,'Сотрудники и ссылки'!A:B,2,0))</f>
        <v/>
      </c>
      <c r="AG3164" t="str">
        <f>IF(AD3164="","",VLOOKUP(AD3164,'Сотрудники и ссылки'!A:C,3,0))</f>
        <v/>
      </c>
      <c r="AI3164" t="str">
        <f>IF(AH3164="","",VLOOKUP(AH3164,'Сотрудники и ссылки'!A:B,2,0))</f>
        <v/>
      </c>
      <c r="AJ3164" t="str">
        <f>IF(AH3164="","",VLOOKUP(AH3164,'Сотрудники и ссылки'!A:C,3,0))</f>
        <v/>
      </c>
      <c r="AL3164" s="2" t="str">
        <f>IF(AK3164="","",AK3164+VLOOKUP(I3164,'Вид исследования'!B:E,4,0))</f>
        <v/>
      </c>
      <c r="AM3164" s="2" t="str">
        <f>IF(AK3164="","",AK3164+VLOOKUP(I3164,'Вид исследования'!B:F,5,0))</f>
        <v/>
      </c>
      <c r="AP3164" s="11" t="s">
        <v>189</v>
      </c>
      <c r="AQ3164" t="str">
        <f>IFERROR(IF(L3164="","",VLOOKUP(L3164&amp;I3164,Продукция!A:K,11,0)),"обратитесь к админ справочника")</f>
        <v>согласно рекомендациям производителя теста</v>
      </c>
      <c r="AS3164" t="str">
        <f>IFERROR(IF(L3164="","",VLOOKUP(L3164&amp;I3164,Продукция!A:J,10,0)),"обратитесь к админ справочника")</f>
        <v>инструкция по применению набора AI, Н9</v>
      </c>
      <c r="AW3164" s="11" t="s">
        <v>4824</v>
      </c>
      <c r="AX3164" s="11" t="s">
        <v>941</v>
      </c>
      <c r="AY3164" s="11" t="s">
        <v>2043</v>
      </c>
      <c r="AZ3164" s="11">
        <v>156</v>
      </c>
      <c r="BA3164" s="11">
        <v>5</v>
      </c>
      <c r="BC3164" s="11" t="s">
        <v>4987</v>
      </c>
    </row>
    <row r="3165" spans="1:55" x14ac:dyDescent="0.25">
      <c r="A3165" t="str">
        <f t="shared" si="59"/>
        <v>С/992Вирус гриппа птиц подтипа H9 уровень антител (ВНИИЗЖ)</v>
      </c>
      <c r="B3165" t="str">
        <f>IF(E3165="","",INDEX(Лаборатории!A:A,MATCH('Производственный контроль'!E3165,Лаборатории!B:B,0)))</f>
        <v xml:space="preserve">КУРИНОЕ ЦАРСТВО АО </v>
      </c>
      <c r="C3165" t="str">
        <f>IF(E3165="","",VLOOKUP(E3165,Лаборатории!B:D,3,0))</f>
        <v>U377_CHL</v>
      </c>
      <c r="D3165" s="12">
        <v>45807</v>
      </c>
      <c r="E3165" s="150" t="s">
        <v>793</v>
      </c>
      <c r="F3165" s="11" t="s">
        <v>544</v>
      </c>
      <c r="G3165" s="11" t="s">
        <v>603</v>
      </c>
      <c r="H3165" s="11" t="s">
        <v>312</v>
      </c>
      <c r="I3165" s="11" t="s">
        <v>3435</v>
      </c>
      <c r="J3165" t="str">
        <f>IF(L3165="","",VLOOKUP(L3165,Продукция!B:D,3,0))</f>
        <v>Биологический_материал</v>
      </c>
      <c r="K3165" t="str">
        <f>IF(L3165="","",VLOOKUP(L3165,Продукция!B:C,2,0))</f>
        <v>Сыворотка крови</v>
      </c>
      <c r="L3165" s="155" t="s">
        <v>302</v>
      </c>
      <c r="M3165">
        <f>IF(L3165="","",VLOOKUP(L3165,Продукция!B:L,11,0))</f>
        <v>0</v>
      </c>
      <c r="N3165" s="150" t="s">
        <v>873</v>
      </c>
      <c r="P3165" s="150" t="s">
        <v>340</v>
      </c>
      <c r="Q3165" s="150" t="s">
        <v>854</v>
      </c>
      <c r="R3165" s="11" t="s">
        <v>5304</v>
      </c>
      <c r="S3165" s="11">
        <v>20</v>
      </c>
      <c r="T3165" s="11" t="s">
        <v>5307</v>
      </c>
      <c r="V3165" s="14">
        <v>45804</v>
      </c>
      <c r="Z3165" s="162" t="s">
        <v>4823</v>
      </c>
      <c r="AA3165" s="15">
        <v>0.44791666666666669</v>
      </c>
      <c r="AB3165" t="str">
        <f>IF(L3165="","",VLOOKUP(L3165&amp;I3165,Продукция!A:I,9,0))</f>
        <v>рекомендация производителя набора</v>
      </c>
      <c r="AF3165" t="str">
        <f>IF(AD3165="","",VLOOKUP(AD3165,'Сотрудники и ссылки'!A:B,2,0))</f>
        <v/>
      </c>
      <c r="AG3165" t="str">
        <f>IF(AD3165="","",VLOOKUP(AD3165,'Сотрудники и ссылки'!A:C,3,0))</f>
        <v/>
      </c>
      <c r="AI3165" t="str">
        <f>IF(AH3165="","",VLOOKUP(AH3165,'Сотрудники и ссылки'!A:B,2,0))</f>
        <v/>
      </c>
      <c r="AJ3165" t="str">
        <f>IF(AH3165="","",VLOOKUP(AH3165,'Сотрудники и ссылки'!A:C,3,0))</f>
        <v/>
      </c>
      <c r="AL3165" s="2" t="str">
        <f>IF(AK3165="","",AK3165+VLOOKUP(I3165,'Вид исследования'!B:E,4,0))</f>
        <v/>
      </c>
      <c r="AM3165" s="2" t="str">
        <f>IF(AK3165="","",AK3165+VLOOKUP(I3165,'Вид исследования'!B:F,5,0))</f>
        <v/>
      </c>
      <c r="AP3165" s="11" t="s">
        <v>189</v>
      </c>
      <c r="AQ3165" t="str">
        <f>IFERROR(IF(L3165="","",VLOOKUP(L3165&amp;I3165,Продукция!A:K,11,0)),"обратитесь к админ справочника")</f>
        <v>согласно рекомендациям производителя теста</v>
      </c>
      <c r="AS3165" t="str">
        <f>IFERROR(IF(L3165="","",VLOOKUP(L3165&amp;I3165,Продукция!A:J,10,0)),"обратитесь к админ справочника")</f>
        <v>инструкция по применению набора AI, Н9</v>
      </c>
      <c r="AW3165" s="11" t="s">
        <v>4824</v>
      </c>
      <c r="AX3165" s="11" t="s">
        <v>941</v>
      </c>
      <c r="AY3165" s="11" t="s">
        <v>2070</v>
      </c>
      <c r="AZ3165" s="11">
        <v>156</v>
      </c>
      <c r="BA3165" s="11">
        <v>5</v>
      </c>
      <c r="BC3165" s="11" t="s">
        <v>4987</v>
      </c>
    </row>
    <row r="3166" spans="1:55" x14ac:dyDescent="0.25">
      <c r="A3166" t="str">
        <f t="shared" si="59"/>
        <v>С/992Вирус гриппа птиц подтипа H9 уровень антител (ВНИИЗЖ)</v>
      </c>
      <c r="B3166" t="str">
        <f>IF(E3166="","",INDEX(Лаборатории!A:A,MATCH('Производственный контроль'!E3166,Лаборатории!B:B,0)))</f>
        <v xml:space="preserve">КУРИНОЕ ЦАРСТВО АО </v>
      </c>
      <c r="C3166" t="str">
        <f>IF(E3166="","",VLOOKUP(E3166,Лаборатории!B:D,3,0))</f>
        <v>U377_CHL</v>
      </c>
      <c r="D3166" s="12">
        <v>45807</v>
      </c>
      <c r="E3166" s="150" t="s">
        <v>793</v>
      </c>
      <c r="F3166" s="11" t="s">
        <v>544</v>
      </c>
      <c r="G3166" s="11" t="s">
        <v>603</v>
      </c>
      <c r="H3166" s="11" t="s">
        <v>312</v>
      </c>
      <c r="I3166" s="11" t="s">
        <v>3435</v>
      </c>
      <c r="J3166" t="str">
        <f>IF(L3166="","",VLOOKUP(L3166,Продукция!B:D,3,0))</f>
        <v>Биологический_материал</v>
      </c>
      <c r="K3166" t="str">
        <f>IF(L3166="","",VLOOKUP(L3166,Продукция!B:C,2,0))</f>
        <v>Сыворотка крови</v>
      </c>
      <c r="L3166" s="155" t="s">
        <v>302</v>
      </c>
      <c r="M3166">
        <f>IF(L3166="","",VLOOKUP(L3166,Продукция!B:L,11,0))</f>
        <v>0</v>
      </c>
      <c r="N3166" s="150" t="s">
        <v>873</v>
      </c>
      <c r="P3166" s="150" t="s">
        <v>340</v>
      </c>
      <c r="Q3166" s="150" t="s">
        <v>854</v>
      </c>
      <c r="R3166" s="11" t="s">
        <v>5305</v>
      </c>
      <c r="S3166" s="11">
        <v>20</v>
      </c>
      <c r="T3166" s="11" t="s">
        <v>5307</v>
      </c>
      <c r="V3166" s="14">
        <v>45805</v>
      </c>
      <c r="Z3166" s="162" t="s">
        <v>4823</v>
      </c>
      <c r="AA3166" s="15">
        <v>0.44791666666666669</v>
      </c>
      <c r="AB3166" t="str">
        <f>IF(L3166="","",VLOOKUP(L3166&amp;I3166,Продукция!A:I,9,0))</f>
        <v>рекомендация производителя набора</v>
      </c>
      <c r="AF3166" t="str">
        <f>IF(AD3166="","",VLOOKUP(AD3166,'Сотрудники и ссылки'!A:B,2,0))</f>
        <v/>
      </c>
      <c r="AG3166" t="str">
        <f>IF(AD3166="","",VLOOKUP(AD3166,'Сотрудники и ссылки'!A:C,3,0))</f>
        <v/>
      </c>
      <c r="AI3166" t="str">
        <f>IF(AH3166="","",VLOOKUP(AH3166,'Сотрудники и ссылки'!A:B,2,0))</f>
        <v/>
      </c>
      <c r="AJ3166" t="str">
        <f>IF(AH3166="","",VLOOKUP(AH3166,'Сотрудники и ссылки'!A:C,3,0))</f>
        <v/>
      </c>
      <c r="AL3166" s="2" t="str">
        <f>IF(AK3166="","",AK3166+VLOOKUP(I3166,'Вид исследования'!B:E,4,0))</f>
        <v/>
      </c>
      <c r="AM3166" s="2" t="str">
        <f>IF(AK3166="","",AK3166+VLOOKUP(I3166,'Вид исследования'!B:F,5,0))</f>
        <v/>
      </c>
      <c r="AP3166" s="11" t="s">
        <v>189</v>
      </c>
      <c r="AQ3166" t="str">
        <f>IFERROR(IF(L3166="","",VLOOKUP(L3166&amp;I3166,Продукция!A:K,11,0)),"обратитесь к админ справочника")</f>
        <v>согласно рекомендациям производителя теста</v>
      </c>
      <c r="AS3166" t="str">
        <f>IFERROR(IF(L3166="","",VLOOKUP(L3166&amp;I3166,Продукция!A:J,10,0)),"обратитесь к админ справочника")</f>
        <v>инструкция по применению набора AI, Н9</v>
      </c>
      <c r="AW3166" s="11" t="s">
        <v>4824</v>
      </c>
      <c r="AX3166" s="11" t="s">
        <v>941</v>
      </c>
      <c r="AY3166" s="11" t="s">
        <v>2075</v>
      </c>
      <c r="AZ3166" s="11">
        <v>156</v>
      </c>
      <c r="BA3166" s="11">
        <v>5</v>
      </c>
      <c r="BC3166" s="11" t="s">
        <v>4987</v>
      </c>
    </row>
    <row r="3167" spans="1:55" x14ac:dyDescent="0.25">
      <c r="A3167" t="str">
        <f t="shared" si="59"/>
        <v>С/992Вирус гриппа птиц подтипа H9 уровень антител (ВНИИЗЖ)</v>
      </c>
      <c r="B3167" t="str">
        <f>IF(E3167="","",INDEX(Лаборатории!A:A,MATCH('Производственный контроль'!E3167,Лаборатории!B:B,0)))</f>
        <v xml:space="preserve">КУРИНОЕ ЦАРСТВО АО </v>
      </c>
      <c r="C3167" t="str">
        <f>IF(E3167="","",VLOOKUP(E3167,Лаборатории!B:D,3,0))</f>
        <v>U377_CHL</v>
      </c>
      <c r="D3167" s="12">
        <v>45807</v>
      </c>
      <c r="E3167" s="150" t="s">
        <v>793</v>
      </c>
      <c r="F3167" s="11" t="s">
        <v>544</v>
      </c>
      <c r="G3167" s="11" t="s">
        <v>603</v>
      </c>
      <c r="H3167" s="11" t="s">
        <v>312</v>
      </c>
      <c r="I3167" s="11" t="s">
        <v>3435</v>
      </c>
      <c r="J3167" t="str">
        <f>IF(L3167="","",VLOOKUP(L3167,Продукция!B:D,3,0))</f>
        <v>Биологический_материал</v>
      </c>
      <c r="K3167" t="str">
        <f>IF(L3167="","",VLOOKUP(L3167,Продукция!B:C,2,0))</f>
        <v>Сыворотка крови</v>
      </c>
      <c r="L3167" s="155" t="s">
        <v>302</v>
      </c>
      <c r="M3167">
        <f>IF(L3167="","",VLOOKUP(L3167,Продукция!B:L,11,0))</f>
        <v>0</v>
      </c>
      <c r="N3167" s="150" t="s">
        <v>873</v>
      </c>
      <c r="P3167" s="150" t="s">
        <v>340</v>
      </c>
      <c r="Q3167" s="150" t="s">
        <v>854</v>
      </c>
      <c r="R3167" s="11" t="s">
        <v>5306</v>
      </c>
      <c r="S3167" s="11">
        <v>20</v>
      </c>
      <c r="T3167" s="11" t="s">
        <v>5307</v>
      </c>
      <c r="V3167" s="14">
        <v>45806</v>
      </c>
      <c r="Z3167" s="162" t="s">
        <v>4823</v>
      </c>
      <c r="AA3167" s="15">
        <v>0.44791666666666669</v>
      </c>
      <c r="AB3167" t="str">
        <f>IF(L3167="","",VLOOKUP(L3167&amp;I3167,Продукция!A:I,9,0))</f>
        <v>рекомендация производителя набора</v>
      </c>
      <c r="AF3167" t="str">
        <f>IF(AD3167="","",VLOOKUP(AD3167,'Сотрудники и ссылки'!A:B,2,0))</f>
        <v/>
      </c>
      <c r="AG3167" t="str">
        <f>IF(AD3167="","",VLOOKUP(AD3167,'Сотрудники и ссылки'!A:C,3,0))</f>
        <v/>
      </c>
      <c r="AI3167" t="str">
        <f>IF(AH3167="","",VLOOKUP(AH3167,'Сотрудники и ссылки'!A:B,2,0))</f>
        <v/>
      </c>
      <c r="AJ3167" t="str">
        <f>IF(AH3167="","",VLOOKUP(AH3167,'Сотрудники и ссылки'!A:C,3,0))</f>
        <v/>
      </c>
      <c r="AL3167" s="2" t="str">
        <f>IF(AK3167="","",AK3167+VLOOKUP(I3167,'Вид исследования'!B:E,4,0))</f>
        <v/>
      </c>
      <c r="AM3167" s="2" t="str">
        <f>IF(AK3167="","",AK3167+VLOOKUP(I3167,'Вид исследования'!B:F,5,0))</f>
        <v/>
      </c>
      <c r="AP3167" s="11" t="s">
        <v>189</v>
      </c>
      <c r="AQ3167" t="str">
        <f>IFERROR(IF(L3167="","",VLOOKUP(L3167&amp;I3167,Продукция!A:K,11,0)),"обратитесь к админ справочника")</f>
        <v>согласно рекомендациям производителя теста</v>
      </c>
      <c r="AS3167" t="str">
        <f>IFERROR(IF(L3167="","",VLOOKUP(L3167&amp;I3167,Продукция!A:J,10,0)),"обратитесь к админ справочника")</f>
        <v>инструкция по применению набора AI, Н9</v>
      </c>
      <c r="AW3167" s="11" t="s">
        <v>4824</v>
      </c>
      <c r="AX3167" s="11" t="s">
        <v>941</v>
      </c>
      <c r="AY3167" s="11" t="s">
        <v>2076</v>
      </c>
      <c r="AZ3167" s="11">
        <v>156</v>
      </c>
      <c r="BA3167" s="11">
        <v>5</v>
      </c>
      <c r="BC3167" s="11" t="s">
        <v>4987</v>
      </c>
    </row>
    <row r="3168" spans="1:55" x14ac:dyDescent="0.25">
      <c r="A3168" t="str">
        <f t="shared" si="59"/>
        <v>С/992Вирус гриппа птиц подтипа H9 уровень антител (ВНИИЗЖ)</v>
      </c>
      <c r="B3168" t="str">
        <f>IF(E3168="","",INDEX(Лаборатории!A:A,MATCH('Производственный контроль'!E3168,Лаборатории!B:B,0)))</f>
        <v xml:space="preserve">КУРИНОЕ ЦАРСТВО АО </v>
      </c>
      <c r="C3168" t="str">
        <f>IF(E3168="","",VLOOKUP(E3168,Лаборатории!B:D,3,0))</f>
        <v>U377_CHL</v>
      </c>
      <c r="D3168" s="12">
        <v>45807</v>
      </c>
      <c r="E3168" s="150" t="s">
        <v>793</v>
      </c>
      <c r="F3168" s="11" t="s">
        <v>544</v>
      </c>
      <c r="G3168" s="11" t="s">
        <v>603</v>
      </c>
      <c r="H3168" s="11" t="s">
        <v>312</v>
      </c>
      <c r="I3168" s="11" t="s">
        <v>3435</v>
      </c>
      <c r="J3168" t="str">
        <f>IF(L3168="","",VLOOKUP(L3168,Продукция!B:D,3,0))</f>
        <v>Биологический_материал</v>
      </c>
      <c r="K3168" t="str">
        <f>IF(L3168="","",VLOOKUP(L3168,Продукция!B:C,2,0))</f>
        <v>Сыворотка крови</v>
      </c>
      <c r="L3168" s="155" t="s">
        <v>302</v>
      </c>
      <c r="M3168">
        <f>IF(L3168="","",VLOOKUP(L3168,Продукция!B:L,11,0))</f>
        <v>0</v>
      </c>
      <c r="N3168" s="150" t="s">
        <v>873</v>
      </c>
      <c r="P3168" s="150" t="s">
        <v>340</v>
      </c>
      <c r="Q3168" s="150" t="s">
        <v>854</v>
      </c>
      <c r="R3168" s="11" t="s">
        <v>5303</v>
      </c>
      <c r="S3168" s="11">
        <v>20</v>
      </c>
      <c r="T3168" s="11" t="s">
        <v>5307</v>
      </c>
      <c r="V3168" s="14">
        <v>45806</v>
      </c>
      <c r="Z3168" s="162" t="s">
        <v>4823</v>
      </c>
      <c r="AA3168" s="15">
        <v>0.44791666666666669</v>
      </c>
      <c r="AB3168" t="str">
        <f>IF(L3168="","",VLOOKUP(L3168&amp;I3168,Продукция!A:I,9,0))</f>
        <v>рекомендация производителя набора</v>
      </c>
      <c r="AF3168" t="str">
        <f>IF(AD3168="","",VLOOKUP(AD3168,'Сотрудники и ссылки'!A:B,2,0))</f>
        <v/>
      </c>
      <c r="AG3168" t="str">
        <f>IF(AD3168="","",VLOOKUP(AD3168,'Сотрудники и ссылки'!A:C,3,0))</f>
        <v/>
      </c>
      <c r="AI3168" t="str">
        <f>IF(AH3168="","",VLOOKUP(AH3168,'Сотрудники и ссылки'!A:B,2,0))</f>
        <v/>
      </c>
      <c r="AJ3168" t="str">
        <f>IF(AH3168="","",VLOOKUP(AH3168,'Сотрудники и ссылки'!A:C,3,0))</f>
        <v/>
      </c>
      <c r="AL3168" s="2" t="str">
        <f>IF(AK3168="","",AK3168+VLOOKUP(I3168,'Вид исследования'!B:E,4,0))</f>
        <v/>
      </c>
      <c r="AM3168" s="2" t="str">
        <f>IF(AK3168="","",AK3168+VLOOKUP(I3168,'Вид исследования'!B:F,5,0))</f>
        <v/>
      </c>
      <c r="AP3168" s="11" t="s">
        <v>189</v>
      </c>
      <c r="AQ3168" t="str">
        <f>IFERROR(IF(L3168="","",VLOOKUP(L3168&amp;I3168,Продукция!A:K,11,0)),"обратитесь к админ справочника")</f>
        <v>согласно рекомендациям производителя теста</v>
      </c>
      <c r="AS3168" t="str">
        <f>IFERROR(IF(L3168="","",VLOOKUP(L3168&amp;I3168,Продукция!A:J,10,0)),"обратитесь к админ справочника")</f>
        <v>инструкция по применению набора AI, Н9</v>
      </c>
      <c r="AW3168" s="11" t="s">
        <v>4824</v>
      </c>
      <c r="AX3168" s="11" t="s">
        <v>941</v>
      </c>
      <c r="AY3168" s="11" t="s">
        <v>2069</v>
      </c>
      <c r="AZ3168" s="11">
        <v>156</v>
      </c>
      <c r="BA3168" s="11">
        <v>5</v>
      </c>
      <c r="BC3168" s="11" t="s">
        <v>4987</v>
      </c>
    </row>
    <row r="3169" spans="1:55" x14ac:dyDescent="0.25">
      <c r="A3169" t="str">
        <f t="shared" si="59"/>
        <v>С/992Вирус гриппа птиц подтипа Н5 уровень антител (ВНИИЗЖ)</v>
      </c>
      <c r="B3169" t="str">
        <f>IF(E3169="","",INDEX(Лаборатории!A:A,MATCH('Производственный контроль'!E3169,Лаборатории!B:B,0)))</f>
        <v xml:space="preserve">КУРИНОЕ ЦАРСТВО АО </v>
      </c>
      <c r="C3169" t="str">
        <f>IF(E3169="","",VLOOKUP(E3169,Лаборатории!B:D,3,0))</f>
        <v>U377_CHL</v>
      </c>
      <c r="D3169" s="12">
        <v>45807</v>
      </c>
      <c r="E3169" s="150" t="s">
        <v>793</v>
      </c>
      <c r="F3169" s="11" t="s">
        <v>544</v>
      </c>
      <c r="G3169" s="11" t="s">
        <v>603</v>
      </c>
      <c r="H3169" s="11" t="s">
        <v>312</v>
      </c>
      <c r="I3169" s="11" t="s">
        <v>3437</v>
      </c>
      <c r="J3169" t="str">
        <f>IF(L3169="","",VLOOKUP(L3169,Продукция!B:D,3,0))</f>
        <v>Биологический_материал</v>
      </c>
      <c r="K3169" t="str">
        <f>IF(L3169="","",VLOOKUP(L3169,Продукция!B:C,2,0))</f>
        <v>Сыворотка крови</v>
      </c>
      <c r="L3169" s="155" t="s">
        <v>302</v>
      </c>
      <c r="M3169">
        <f>IF(L3169="","",VLOOKUP(L3169,Продукция!B:L,11,0))</f>
        <v>0</v>
      </c>
      <c r="N3169" s="150" t="s">
        <v>873</v>
      </c>
      <c r="P3169" s="150" t="s">
        <v>340</v>
      </c>
      <c r="Q3169" s="150" t="s">
        <v>854</v>
      </c>
      <c r="R3169" s="11" t="s">
        <v>5302</v>
      </c>
      <c r="S3169" s="11">
        <v>20</v>
      </c>
      <c r="T3169" s="11" t="s">
        <v>5307</v>
      </c>
      <c r="V3169" s="14">
        <v>45800</v>
      </c>
      <c r="Z3169" s="162" t="s">
        <v>4823</v>
      </c>
      <c r="AA3169" s="15">
        <v>0.44791666666666669</v>
      </c>
      <c r="AB3169" t="str">
        <f>IF(L3169="","",VLOOKUP(L3169&amp;I3169,Продукция!A:I,9,0))</f>
        <v>рекомендация производителя набора</v>
      </c>
      <c r="AF3169" t="str">
        <f>IF(AD3169="","",VLOOKUP(AD3169,'Сотрудники и ссылки'!A:B,2,0))</f>
        <v/>
      </c>
      <c r="AG3169" t="str">
        <f>IF(AD3169="","",VLOOKUP(AD3169,'Сотрудники и ссылки'!A:C,3,0))</f>
        <v/>
      </c>
      <c r="AI3169" t="str">
        <f>IF(AH3169="","",VLOOKUP(AH3169,'Сотрудники и ссылки'!A:B,2,0))</f>
        <v/>
      </c>
      <c r="AJ3169" t="str">
        <f>IF(AH3169="","",VLOOKUP(AH3169,'Сотрудники и ссылки'!A:C,3,0))</f>
        <v/>
      </c>
      <c r="AL3169" s="2" t="str">
        <f>IF(AK3169="","",AK3169+VLOOKUP(I3169,'Вид исследования'!B:E,4,0))</f>
        <v/>
      </c>
      <c r="AM3169" s="2" t="str">
        <f>IF(AK3169="","",AK3169+VLOOKUP(I3169,'Вид исследования'!B:F,5,0))</f>
        <v/>
      </c>
      <c r="AP3169" s="11" t="s">
        <v>189</v>
      </c>
      <c r="AQ3169" t="str">
        <f>IFERROR(IF(L3169="","",VLOOKUP(L3169&amp;I3169,Продукция!A:K,11,0)),"обратитесь к админ справочника")</f>
        <v>согласно рекомендациям производителя теста</v>
      </c>
      <c r="AS3169" t="str">
        <f>IFERROR(IF(L3169="","",VLOOKUP(L3169&amp;I3169,Продукция!A:J,10,0)),"обратитесь к админ справочника")</f>
        <v>инструкция по применению набора AI, Н5</v>
      </c>
      <c r="AW3169" s="11" t="s">
        <v>4824</v>
      </c>
      <c r="AX3169" s="11" t="s">
        <v>941</v>
      </c>
      <c r="AY3169" s="11" t="s">
        <v>2043</v>
      </c>
      <c r="AZ3169" s="11">
        <v>156</v>
      </c>
      <c r="BA3169" s="11">
        <v>5</v>
      </c>
      <c r="BC3169" s="11" t="s">
        <v>4987</v>
      </c>
    </row>
    <row r="3170" spans="1:55" x14ac:dyDescent="0.25">
      <c r="A3170" t="str">
        <f t="shared" si="59"/>
        <v>С/992Вирус гриппа птиц подтипа Н5 уровень антител (ВНИИЗЖ)</v>
      </c>
      <c r="B3170" t="str">
        <f>IF(E3170="","",INDEX(Лаборатории!A:A,MATCH('Производственный контроль'!E3170,Лаборатории!B:B,0)))</f>
        <v xml:space="preserve">КУРИНОЕ ЦАРСТВО АО </v>
      </c>
      <c r="C3170" t="str">
        <f>IF(E3170="","",VLOOKUP(E3170,Лаборатории!B:D,3,0))</f>
        <v>U377_CHL</v>
      </c>
      <c r="D3170" s="12">
        <v>45807</v>
      </c>
      <c r="E3170" s="150" t="s">
        <v>793</v>
      </c>
      <c r="F3170" s="11" t="s">
        <v>544</v>
      </c>
      <c r="G3170" s="11" t="s">
        <v>603</v>
      </c>
      <c r="H3170" s="11" t="s">
        <v>312</v>
      </c>
      <c r="I3170" s="11" t="s">
        <v>3437</v>
      </c>
      <c r="J3170" t="str">
        <f>IF(L3170="","",VLOOKUP(L3170,Продукция!B:D,3,0))</f>
        <v>Биологический_материал</v>
      </c>
      <c r="K3170" t="str">
        <f>IF(L3170="","",VLOOKUP(L3170,Продукция!B:C,2,0))</f>
        <v>Сыворотка крови</v>
      </c>
      <c r="L3170" s="155" t="s">
        <v>302</v>
      </c>
      <c r="M3170">
        <f>IF(L3170="","",VLOOKUP(L3170,Продукция!B:L,11,0))</f>
        <v>0</v>
      </c>
      <c r="N3170" s="150" t="s">
        <v>873</v>
      </c>
      <c r="P3170" s="150" t="s">
        <v>340</v>
      </c>
      <c r="Q3170" s="150" t="s">
        <v>854</v>
      </c>
      <c r="R3170" s="11" t="s">
        <v>5304</v>
      </c>
      <c r="S3170" s="11">
        <v>20</v>
      </c>
      <c r="T3170" s="11" t="s">
        <v>5307</v>
      </c>
      <c r="V3170" s="14">
        <v>45804</v>
      </c>
      <c r="Z3170" s="162" t="s">
        <v>4823</v>
      </c>
      <c r="AA3170" s="15">
        <v>0.44791666666666669</v>
      </c>
      <c r="AB3170" t="str">
        <f>IF(L3170="","",VLOOKUP(L3170&amp;I3170,Продукция!A:I,9,0))</f>
        <v>рекомендация производителя набора</v>
      </c>
      <c r="AF3170" t="str">
        <f>IF(AD3170="","",VLOOKUP(AD3170,'Сотрудники и ссылки'!A:B,2,0))</f>
        <v/>
      </c>
      <c r="AG3170" t="str">
        <f>IF(AD3170="","",VLOOKUP(AD3170,'Сотрудники и ссылки'!A:C,3,0))</f>
        <v/>
      </c>
      <c r="AI3170" t="str">
        <f>IF(AH3170="","",VLOOKUP(AH3170,'Сотрудники и ссылки'!A:B,2,0))</f>
        <v/>
      </c>
      <c r="AJ3170" t="str">
        <f>IF(AH3170="","",VLOOKUP(AH3170,'Сотрудники и ссылки'!A:C,3,0))</f>
        <v/>
      </c>
      <c r="AL3170" s="2" t="str">
        <f>IF(AK3170="","",AK3170+VLOOKUP(I3170,'Вид исследования'!B:E,4,0))</f>
        <v/>
      </c>
      <c r="AM3170" s="2" t="str">
        <f>IF(AK3170="","",AK3170+VLOOKUP(I3170,'Вид исследования'!B:F,5,0))</f>
        <v/>
      </c>
      <c r="AP3170" s="11" t="s">
        <v>189</v>
      </c>
      <c r="AQ3170" t="str">
        <f>IFERROR(IF(L3170="","",VLOOKUP(L3170&amp;I3170,Продукция!A:K,11,0)),"обратитесь к админ справочника")</f>
        <v>согласно рекомендациям производителя теста</v>
      </c>
      <c r="AS3170" t="str">
        <f>IFERROR(IF(L3170="","",VLOOKUP(L3170&amp;I3170,Продукция!A:J,10,0)),"обратитесь к админ справочника")</f>
        <v>инструкция по применению набора AI, Н5</v>
      </c>
      <c r="AW3170" s="11" t="s">
        <v>4824</v>
      </c>
      <c r="AX3170" s="11" t="s">
        <v>941</v>
      </c>
      <c r="AY3170" s="11" t="s">
        <v>2070</v>
      </c>
      <c r="AZ3170" s="11">
        <v>156</v>
      </c>
      <c r="BA3170" s="11">
        <v>5</v>
      </c>
      <c r="BC3170" s="11" t="s">
        <v>4987</v>
      </c>
    </row>
    <row r="3171" spans="1:55" x14ac:dyDescent="0.25">
      <c r="A3171" t="str">
        <f t="shared" si="59"/>
        <v>С/992Вирус гриппа птиц подтипа Н5 уровень антител (ВНИИЗЖ)</v>
      </c>
      <c r="B3171" t="str">
        <f>IF(E3171="","",INDEX(Лаборатории!A:A,MATCH('Производственный контроль'!E3171,Лаборатории!B:B,0)))</f>
        <v xml:space="preserve">КУРИНОЕ ЦАРСТВО АО </v>
      </c>
      <c r="C3171" t="str">
        <f>IF(E3171="","",VLOOKUP(E3171,Лаборатории!B:D,3,0))</f>
        <v>U377_CHL</v>
      </c>
      <c r="D3171" s="12">
        <v>45807</v>
      </c>
      <c r="E3171" s="150" t="s">
        <v>793</v>
      </c>
      <c r="F3171" s="11" t="s">
        <v>544</v>
      </c>
      <c r="G3171" s="11" t="s">
        <v>603</v>
      </c>
      <c r="H3171" s="11" t="s">
        <v>312</v>
      </c>
      <c r="I3171" s="11" t="s">
        <v>3437</v>
      </c>
      <c r="J3171" t="str">
        <f>IF(L3171="","",VLOOKUP(L3171,Продукция!B:D,3,0))</f>
        <v>Биологический_материал</v>
      </c>
      <c r="K3171" t="str">
        <f>IF(L3171="","",VLOOKUP(L3171,Продукция!B:C,2,0))</f>
        <v>Сыворотка крови</v>
      </c>
      <c r="L3171" s="155" t="s">
        <v>302</v>
      </c>
      <c r="M3171">
        <f>IF(L3171="","",VLOOKUP(L3171,Продукция!B:L,11,0))</f>
        <v>0</v>
      </c>
      <c r="N3171" s="150" t="s">
        <v>873</v>
      </c>
      <c r="P3171" s="150" t="s">
        <v>340</v>
      </c>
      <c r="Q3171" s="150" t="s">
        <v>854</v>
      </c>
      <c r="R3171" s="11" t="s">
        <v>5305</v>
      </c>
      <c r="S3171" s="11">
        <v>20</v>
      </c>
      <c r="T3171" s="11" t="s">
        <v>5307</v>
      </c>
      <c r="V3171" s="14">
        <v>45805</v>
      </c>
      <c r="Z3171" s="162" t="s">
        <v>4823</v>
      </c>
      <c r="AA3171" s="15">
        <v>0.44791666666666669</v>
      </c>
      <c r="AB3171" t="str">
        <f>IF(L3171="","",VLOOKUP(L3171&amp;I3171,Продукция!A:I,9,0))</f>
        <v>рекомендация производителя набора</v>
      </c>
      <c r="AF3171" t="str">
        <f>IF(AD3171="","",VLOOKUP(AD3171,'Сотрудники и ссылки'!A:B,2,0))</f>
        <v/>
      </c>
      <c r="AG3171" t="str">
        <f>IF(AD3171="","",VLOOKUP(AD3171,'Сотрудники и ссылки'!A:C,3,0))</f>
        <v/>
      </c>
      <c r="AI3171" t="str">
        <f>IF(AH3171="","",VLOOKUP(AH3171,'Сотрудники и ссылки'!A:B,2,0))</f>
        <v/>
      </c>
      <c r="AJ3171" t="str">
        <f>IF(AH3171="","",VLOOKUP(AH3171,'Сотрудники и ссылки'!A:C,3,0))</f>
        <v/>
      </c>
      <c r="AL3171" s="2" t="str">
        <f>IF(AK3171="","",AK3171+VLOOKUP(I3171,'Вид исследования'!B:E,4,0))</f>
        <v/>
      </c>
      <c r="AM3171" s="2" t="str">
        <f>IF(AK3171="","",AK3171+VLOOKUP(I3171,'Вид исследования'!B:F,5,0))</f>
        <v/>
      </c>
      <c r="AP3171" s="11" t="s">
        <v>189</v>
      </c>
      <c r="AQ3171" t="str">
        <f>IFERROR(IF(L3171="","",VLOOKUP(L3171&amp;I3171,Продукция!A:K,11,0)),"обратитесь к админ справочника")</f>
        <v>согласно рекомендациям производителя теста</v>
      </c>
      <c r="AS3171" t="str">
        <f>IFERROR(IF(L3171="","",VLOOKUP(L3171&amp;I3171,Продукция!A:J,10,0)),"обратитесь к админ справочника")</f>
        <v>инструкция по применению набора AI, Н5</v>
      </c>
      <c r="AW3171" s="11" t="s">
        <v>4824</v>
      </c>
      <c r="AX3171" s="11" t="s">
        <v>941</v>
      </c>
      <c r="AY3171" s="11" t="s">
        <v>2075</v>
      </c>
      <c r="AZ3171" s="11">
        <v>156</v>
      </c>
      <c r="BA3171" s="11">
        <v>5</v>
      </c>
      <c r="BC3171" s="11" t="s">
        <v>4987</v>
      </c>
    </row>
    <row r="3172" spans="1:55" x14ac:dyDescent="0.25">
      <c r="A3172" t="str">
        <f t="shared" si="59"/>
        <v>С/992Вирус гриппа птиц подтипа Н5 уровень антител (ВНИИЗЖ)</v>
      </c>
      <c r="B3172" t="str">
        <f>IF(E3172="","",INDEX(Лаборатории!A:A,MATCH('Производственный контроль'!E3172,Лаборатории!B:B,0)))</f>
        <v xml:space="preserve">КУРИНОЕ ЦАРСТВО АО </v>
      </c>
      <c r="C3172" t="str">
        <f>IF(E3172="","",VLOOKUP(E3172,Лаборатории!B:D,3,0))</f>
        <v>U377_CHL</v>
      </c>
      <c r="D3172" s="12">
        <v>45807</v>
      </c>
      <c r="E3172" s="150" t="s">
        <v>793</v>
      </c>
      <c r="F3172" s="11" t="s">
        <v>544</v>
      </c>
      <c r="G3172" s="11" t="s">
        <v>603</v>
      </c>
      <c r="H3172" s="11" t="s">
        <v>312</v>
      </c>
      <c r="I3172" s="11" t="s">
        <v>3437</v>
      </c>
      <c r="J3172" t="str">
        <f>IF(L3172="","",VLOOKUP(L3172,Продукция!B:D,3,0))</f>
        <v>Биологический_материал</v>
      </c>
      <c r="K3172" t="str">
        <f>IF(L3172="","",VLOOKUP(L3172,Продукция!B:C,2,0))</f>
        <v>Сыворотка крови</v>
      </c>
      <c r="L3172" s="155" t="s">
        <v>302</v>
      </c>
      <c r="M3172">
        <f>IF(L3172="","",VLOOKUP(L3172,Продукция!B:L,11,0))</f>
        <v>0</v>
      </c>
      <c r="N3172" s="150" t="s">
        <v>873</v>
      </c>
      <c r="P3172" s="150" t="s">
        <v>340</v>
      </c>
      <c r="Q3172" s="150" t="s">
        <v>854</v>
      </c>
      <c r="R3172" s="11" t="s">
        <v>5306</v>
      </c>
      <c r="S3172" s="11">
        <v>20</v>
      </c>
      <c r="T3172" s="11" t="s">
        <v>5307</v>
      </c>
      <c r="V3172" s="14">
        <v>45806</v>
      </c>
      <c r="Z3172" s="162" t="s">
        <v>4823</v>
      </c>
      <c r="AA3172" s="15">
        <v>0.44791666666666669</v>
      </c>
      <c r="AB3172" t="str">
        <f>IF(L3172="","",VLOOKUP(L3172&amp;I3172,Продукция!A:I,9,0))</f>
        <v>рекомендация производителя набора</v>
      </c>
      <c r="AF3172" t="str">
        <f>IF(AD3172="","",VLOOKUP(AD3172,'Сотрудники и ссылки'!A:B,2,0))</f>
        <v/>
      </c>
      <c r="AG3172" t="str">
        <f>IF(AD3172="","",VLOOKUP(AD3172,'Сотрудники и ссылки'!A:C,3,0))</f>
        <v/>
      </c>
      <c r="AI3172" t="str">
        <f>IF(AH3172="","",VLOOKUP(AH3172,'Сотрудники и ссылки'!A:B,2,0))</f>
        <v/>
      </c>
      <c r="AJ3172" t="str">
        <f>IF(AH3172="","",VLOOKUP(AH3172,'Сотрудники и ссылки'!A:C,3,0))</f>
        <v/>
      </c>
      <c r="AL3172" s="2" t="str">
        <f>IF(AK3172="","",AK3172+VLOOKUP(I3172,'Вид исследования'!B:E,4,0))</f>
        <v/>
      </c>
      <c r="AM3172" s="2" t="str">
        <f>IF(AK3172="","",AK3172+VLOOKUP(I3172,'Вид исследования'!B:F,5,0))</f>
        <v/>
      </c>
      <c r="AP3172" s="11" t="s">
        <v>189</v>
      </c>
      <c r="AQ3172" t="str">
        <f>IFERROR(IF(L3172="","",VLOOKUP(L3172&amp;I3172,Продукция!A:K,11,0)),"обратитесь к админ справочника")</f>
        <v>согласно рекомендациям производителя теста</v>
      </c>
      <c r="AS3172" t="str">
        <f>IFERROR(IF(L3172="","",VLOOKUP(L3172&amp;I3172,Продукция!A:J,10,0)),"обратитесь к админ справочника")</f>
        <v>инструкция по применению набора AI, Н5</v>
      </c>
      <c r="AW3172" s="11" t="s">
        <v>4824</v>
      </c>
      <c r="AX3172" s="11" t="s">
        <v>941</v>
      </c>
      <c r="AY3172" s="11" t="s">
        <v>2076</v>
      </c>
      <c r="AZ3172" s="11">
        <v>156</v>
      </c>
      <c r="BA3172" s="11">
        <v>5</v>
      </c>
      <c r="BC3172" s="11" t="s">
        <v>4987</v>
      </c>
    </row>
    <row r="3173" spans="1:55" x14ac:dyDescent="0.25">
      <c r="A3173" t="str">
        <f t="shared" si="59"/>
        <v>С/992Вирус гриппа птиц подтипа Н5 уровень антител (ВНИИЗЖ)</v>
      </c>
      <c r="B3173" t="str">
        <f>IF(E3173="","",INDEX(Лаборатории!A:A,MATCH('Производственный контроль'!E3173,Лаборатории!B:B,0)))</f>
        <v xml:space="preserve">КУРИНОЕ ЦАРСТВО АО </v>
      </c>
      <c r="C3173" t="str">
        <f>IF(E3173="","",VLOOKUP(E3173,Лаборатории!B:D,3,0))</f>
        <v>U377_CHL</v>
      </c>
      <c r="D3173" s="12">
        <v>45807</v>
      </c>
      <c r="E3173" s="150" t="s">
        <v>793</v>
      </c>
      <c r="F3173" s="11" t="s">
        <v>544</v>
      </c>
      <c r="G3173" s="11" t="s">
        <v>603</v>
      </c>
      <c r="H3173" s="11" t="s">
        <v>312</v>
      </c>
      <c r="I3173" s="11" t="s">
        <v>3437</v>
      </c>
      <c r="J3173" t="str">
        <f>IF(L3173="","",VLOOKUP(L3173,Продукция!B:D,3,0))</f>
        <v>Биологический_материал</v>
      </c>
      <c r="K3173" t="str">
        <f>IF(L3173="","",VLOOKUP(L3173,Продукция!B:C,2,0))</f>
        <v>Сыворотка крови</v>
      </c>
      <c r="L3173" s="155" t="s">
        <v>302</v>
      </c>
      <c r="M3173">
        <f>IF(L3173="","",VLOOKUP(L3173,Продукция!B:L,11,0))</f>
        <v>0</v>
      </c>
      <c r="N3173" s="150" t="s">
        <v>873</v>
      </c>
      <c r="P3173" s="150" t="s">
        <v>340</v>
      </c>
      <c r="Q3173" s="150" t="s">
        <v>854</v>
      </c>
      <c r="R3173" s="11" t="s">
        <v>5303</v>
      </c>
      <c r="S3173" s="11">
        <v>20</v>
      </c>
      <c r="T3173" s="11" t="s">
        <v>5307</v>
      </c>
      <c r="V3173" s="14">
        <v>45806</v>
      </c>
      <c r="Z3173" s="162" t="s">
        <v>4823</v>
      </c>
      <c r="AA3173" s="15">
        <v>0.44791666666666669</v>
      </c>
      <c r="AB3173" t="str">
        <f>IF(L3173="","",VLOOKUP(L3173&amp;I3173,Продукция!A:I,9,0))</f>
        <v>рекомендация производителя набора</v>
      </c>
      <c r="AF3173" t="str">
        <f>IF(AD3173="","",VLOOKUP(AD3173,'Сотрудники и ссылки'!A:B,2,0))</f>
        <v/>
      </c>
      <c r="AG3173" t="str">
        <f>IF(AD3173="","",VLOOKUP(AD3173,'Сотрудники и ссылки'!A:C,3,0))</f>
        <v/>
      </c>
      <c r="AI3173" t="str">
        <f>IF(AH3173="","",VLOOKUP(AH3173,'Сотрудники и ссылки'!A:B,2,0))</f>
        <v/>
      </c>
      <c r="AJ3173" t="str">
        <f>IF(AH3173="","",VLOOKUP(AH3173,'Сотрудники и ссылки'!A:C,3,0))</f>
        <v/>
      </c>
      <c r="AL3173" s="2" t="str">
        <f>IF(AK3173="","",AK3173+VLOOKUP(I3173,'Вид исследования'!B:E,4,0))</f>
        <v/>
      </c>
      <c r="AM3173" s="2" t="str">
        <f>IF(AK3173="","",AK3173+VLOOKUP(I3173,'Вид исследования'!B:F,5,0))</f>
        <v/>
      </c>
      <c r="AP3173" s="11" t="s">
        <v>189</v>
      </c>
      <c r="AQ3173" t="str">
        <f>IFERROR(IF(L3173="","",VLOOKUP(L3173&amp;I3173,Продукция!A:K,11,0)),"обратитесь к админ справочника")</f>
        <v>согласно рекомендациям производителя теста</v>
      </c>
      <c r="AS3173" t="str">
        <f>IFERROR(IF(L3173="","",VLOOKUP(L3173&amp;I3173,Продукция!A:J,10,0)),"обратитесь к админ справочника")</f>
        <v>инструкция по применению набора AI, Н5</v>
      </c>
      <c r="AW3173" s="11" t="s">
        <v>4824</v>
      </c>
      <c r="AX3173" s="11" t="s">
        <v>941</v>
      </c>
      <c r="AY3173" s="11" t="s">
        <v>2069</v>
      </c>
      <c r="AZ3173" s="11">
        <v>156</v>
      </c>
      <c r="BA3173" s="11">
        <v>5</v>
      </c>
      <c r="BC3173" s="11" t="s">
        <v>4987</v>
      </c>
    </row>
    <row r="3174" spans="1:55" x14ac:dyDescent="0.25">
      <c r="A3174" t="str">
        <f t="shared" si="59"/>
        <v xml:space="preserve">С/992CAV (BioChek) анемия уровень антител </v>
      </c>
      <c r="B3174" t="str">
        <f>IF(E3174="","",INDEX(Лаборатории!A:A,MATCH('Производственный контроль'!E3174,Лаборатории!B:B,0)))</f>
        <v xml:space="preserve">КУРИНОЕ ЦАРСТВО АО </v>
      </c>
      <c r="C3174" t="str">
        <f>IF(E3174="","",VLOOKUP(E3174,Лаборатории!B:D,3,0))</f>
        <v>U377_CHL</v>
      </c>
      <c r="D3174" s="12">
        <v>45807</v>
      </c>
      <c r="E3174" s="150" t="s">
        <v>793</v>
      </c>
      <c r="F3174" s="11" t="s">
        <v>544</v>
      </c>
      <c r="G3174" s="11" t="s">
        <v>603</v>
      </c>
      <c r="H3174" s="11" t="s">
        <v>262</v>
      </c>
      <c r="I3174" s="11" t="s">
        <v>3412</v>
      </c>
      <c r="J3174" t="str">
        <f>IF(L3174="","",VLOOKUP(L3174,Продукция!B:D,3,0))</f>
        <v>Биологический_материал</v>
      </c>
      <c r="K3174" t="str">
        <f>IF(L3174="","",VLOOKUP(L3174,Продукция!B:C,2,0))</f>
        <v>Сыворотка крови</v>
      </c>
      <c r="L3174" s="155" t="s">
        <v>302</v>
      </c>
      <c r="M3174">
        <f>IF(L3174="","",VLOOKUP(L3174,Продукция!B:L,11,0))</f>
        <v>0</v>
      </c>
      <c r="N3174" s="150" t="s">
        <v>873</v>
      </c>
      <c r="P3174" s="150" t="s">
        <v>340</v>
      </c>
      <c r="Q3174" s="150" t="s">
        <v>854</v>
      </c>
      <c r="R3174" s="153" t="s">
        <v>5302</v>
      </c>
      <c r="S3174" s="11">
        <v>20</v>
      </c>
      <c r="T3174" s="11" t="s">
        <v>5307</v>
      </c>
      <c r="V3174" s="14">
        <v>45800</v>
      </c>
      <c r="Z3174" s="162" t="s">
        <v>4823</v>
      </c>
      <c r="AA3174" s="15">
        <v>0.44791666666666669</v>
      </c>
      <c r="AB3174" t="str">
        <f>IF(L3174="","",VLOOKUP(L3174&amp;I3174,Продукция!A:I,9,0))</f>
        <v>рекомендация производителя набора</v>
      </c>
      <c r="AC3174" s="14">
        <v>45810</v>
      </c>
      <c r="AD3174" s="11" t="s">
        <v>2673</v>
      </c>
      <c r="AE3174" s="11" t="s">
        <v>4823</v>
      </c>
      <c r="AF3174" t="str">
        <f>IF(AD3174="","",VLOOKUP(AD3174,'Сотрудники и ссылки'!A:B,2,0))</f>
        <v>Серолог</v>
      </c>
      <c r="AG3174">
        <f>IF(AD3174="","",VLOOKUP(AD3174,'Сотрудники и ссылки'!A:C,3,0))</f>
        <v>20001771</v>
      </c>
      <c r="AH3174" s="11" t="s">
        <v>2673</v>
      </c>
      <c r="AI3174" t="str">
        <f>IF(AH3174="","",VLOOKUP(AH3174,'Сотрудники и ссылки'!A:B,2,0))</f>
        <v>Серолог</v>
      </c>
      <c r="AJ3174">
        <f>IF(AH3174="","",VLOOKUP(AH3174,'Сотрудники и ссылки'!A:C,3,0))</f>
        <v>20001771</v>
      </c>
      <c r="AK3174" s="14">
        <v>45810</v>
      </c>
      <c r="AL3174" s="2">
        <f>IF(AK3174="","",AK3174+VLOOKUP(I3174,'Вид исследования'!B:E,4,0))</f>
        <v>45811</v>
      </c>
      <c r="AM3174" s="2">
        <f>IF(AK3174="","",AK3174+VLOOKUP(I3174,'Вид исследования'!B:F,5,0))</f>
        <v>45811</v>
      </c>
      <c r="AN3174" s="14">
        <v>45810</v>
      </c>
      <c r="AP3174" s="11" t="s">
        <v>189</v>
      </c>
      <c r="AQ3174" t="str">
        <f>IFERROR(IF(L3174="","",VLOOKUP(L3174&amp;I3174,Продукция!A:K,11,0)),"обратитесь к админ справочника")</f>
        <v>согласно рекомендациям производителя теста</v>
      </c>
      <c r="AR3174" s="11" t="s">
        <v>4823</v>
      </c>
      <c r="AS3174" t="str">
        <f>IFERROR(IF(L3174="","",VLOOKUP(L3174&amp;I3174,Продукция!A:J,10,0)),"обратитесь к админ справочника")</f>
        <v>инструкция тест- ситема Биочек СК -126</v>
      </c>
      <c r="AT3174" s="11" t="s">
        <v>4823</v>
      </c>
      <c r="AU3174" s="11" t="s">
        <v>4823</v>
      </c>
      <c r="AV3174" s="11" t="s">
        <v>2673</v>
      </c>
      <c r="AW3174" s="11" t="s">
        <v>4824</v>
      </c>
      <c r="AX3174" s="11" t="s">
        <v>941</v>
      </c>
      <c r="AY3174" s="11" t="s">
        <v>2043</v>
      </c>
      <c r="AZ3174" s="11">
        <v>156</v>
      </c>
      <c r="BA3174" s="11">
        <v>5</v>
      </c>
      <c r="BC3174" s="11" t="s">
        <v>4987</v>
      </c>
    </row>
    <row r="3175" spans="1:55" x14ac:dyDescent="0.25">
      <c r="A3175" t="str">
        <f t="shared" si="59"/>
        <v xml:space="preserve">С/992CAV (BioChek) анемия уровень антител </v>
      </c>
      <c r="B3175" t="str">
        <f>IF(E3175="","",INDEX(Лаборатории!A:A,MATCH('Производственный контроль'!E3175,Лаборатории!B:B,0)))</f>
        <v xml:space="preserve">КУРИНОЕ ЦАРСТВО АО </v>
      </c>
      <c r="C3175" t="str">
        <f>IF(E3175="","",VLOOKUP(E3175,Лаборатории!B:D,3,0))</f>
        <v>U377_CHL</v>
      </c>
      <c r="D3175" s="12">
        <v>45807</v>
      </c>
      <c r="E3175" s="150" t="s">
        <v>793</v>
      </c>
      <c r="F3175" s="11" t="s">
        <v>544</v>
      </c>
      <c r="G3175" s="11" t="s">
        <v>603</v>
      </c>
      <c r="H3175" s="11" t="s">
        <v>262</v>
      </c>
      <c r="I3175" s="11" t="s">
        <v>3412</v>
      </c>
      <c r="J3175" t="str">
        <f>IF(L3175="","",VLOOKUP(L3175,Продукция!B:D,3,0))</f>
        <v>Биологический_материал</v>
      </c>
      <c r="K3175" t="str">
        <f>IF(L3175="","",VLOOKUP(L3175,Продукция!B:C,2,0))</f>
        <v>Сыворотка крови</v>
      </c>
      <c r="L3175" s="155" t="s">
        <v>302</v>
      </c>
      <c r="M3175">
        <f>IF(L3175="","",VLOOKUP(L3175,Продукция!B:L,11,0))</f>
        <v>0</v>
      </c>
      <c r="N3175" s="150" t="s">
        <v>873</v>
      </c>
      <c r="P3175" s="150" t="s">
        <v>340</v>
      </c>
      <c r="Q3175" s="150" t="s">
        <v>854</v>
      </c>
      <c r="R3175" s="153" t="s">
        <v>5304</v>
      </c>
      <c r="S3175" s="11">
        <v>20</v>
      </c>
      <c r="T3175" s="11" t="s">
        <v>5307</v>
      </c>
      <c r="V3175" s="14">
        <v>45804</v>
      </c>
      <c r="Z3175" s="162" t="s">
        <v>4823</v>
      </c>
      <c r="AA3175" s="15">
        <v>0.44791666666666669</v>
      </c>
      <c r="AB3175" t="str">
        <f>IF(L3175="","",VLOOKUP(L3175&amp;I3175,Продукция!A:I,9,0))</f>
        <v>рекомендация производителя набора</v>
      </c>
      <c r="AC3175" s="14">
        <v>45810</v>
      </c>
      <c r="AD3175" s="11" t="s">
        <v>2673</v>
      </c>
      <c r="AE3175" s="11" t="s">
        <v>4823</v>
      </c>
      <c r="AF3175" t="str">
        <f>IF(AD3175="","",VLOOKUP(AD3175,'Сотрудники и ссылки'!A:B,2,0))</f>
        <v>Серолог</v>
      </c>
      <c r="AG3175">
        <f>IF(AD3175="","",VLOOKUP(AD3175,'Сотрудники и ссылки'!A:C,3,0))</f>
        <v>20001771</v>
      </c>
      <c r="AH3175" s="11" t="s">
        <v>2673</v>
      </c>
      <c r="AI3175" t="str">
        <f>IF(AH3175="","",VLOOKUP(AH3175,'Сотрудники и ссылки'!A:B,2,0))</f>
        <v>Серолог</v>
      </c>
      <c r="AJ3175">
        <f>IF(AH3175="","",VLOOKUP(AH3175,'Сотрудники и ссылки'!A:C,3,0))</f>
        <v>20001771</v>
      </c>
      <c r="AK3175" s="14">
        <v>45810</v>
      </c>
      <c r="AL3175" s="2">
        <f>IF(AK3175="","",AK3175+VLOOKUP(I3175,'Вид исследования'!B:E,4,0))</f>
        <v>45811</v>
      </c>
      <c r="AM3175" s="2">
        <f>IF(AK3175="","",AK3175+VLOOKUP(I3175,'Вид исследования'!B:F,5,0))</f>
        <v>45811</v>
      </c>
      <c r="AN3175" s="14">
        <v>45810</v>
      </c>
      <c r="AP3175" s="11" t="s">
        <v>189</v>
      </c>
      <c r="AQ3175" t="str">
        <f>IFERROR(IF(L3175="","",VLOOKUP(L3175&amp;I3175,Продукция!A:K,11,0)),"обратитесь к админ справочника")</f>
        <v>согласно рекомендациям производителя теста</v>
      </c>
      <c r="AR3175" s="11" t="s">
        <v>4823</v>
      </c>
      <c r="AS3175" t="str">
        <f>IFERROR(IF(L3175="","",VLOOKUP(L3175&amp;I3175,Продукция!A:J,10,0)),"обратитесь к админ справочника")</f>
        <v>инструкция тест- ситема Биочек СК -126</v>
      </c>
      <c r="AT3175" s="11" t="s">
        <v>4823</v>
      </c>
      <c r="AU3175" s="11" t="s">
        <v>4823</v>
      </c>
      <c r="AV3175" s="11" t="s">
        <v>2673</v>
      </c>
      <c r="AW3175" s="11" t="s">
        <v>4824</v>
      </c>
      <c r="AX3175" s="11" t="s">
        <v>941</v>
      </c>
      <c r="AY3175" s="11" t="s">
        <v>2070</v>
      </c>
      <c r="AZ3175" s="11">
        <v>156</v>
      </c>
      <c r="BA3175" s="11">
        <v>5</v>
      </c>
      <c r="BC3175" s="11" t="s">
        <v>4987</v>
      </c>
    </row>
    <row r="3176" spans="1:55" x14ac:dyDescent="0.25">
      <c r="A3176" t="str">
        <f t="shared" si="59"/>
        <v xml:space="preserve">С/992CAV (BioChek) анемия уровень антител </v>
      </c>
      <c r="B3176" t="str">
        <f>IF(E3176="","",INDEX(Лаборатории!A:A,MATCH('Производственный контроль'!E3176,Лаборатории!B:B,0)))</f>
        <v xml:space="preserve">КУРИНОЕ ЦАРСТВО АО </v>
      </c>
      <c r="C3176" t="str">
        <f>IF(E3176="","",VLOOKUP(E3176,Лаборатории!B:D,3,0))</f>
        <v>U377_CHL</v>
      </c>
      <c r="D3176" s="12">
        <v>45807</v>
      </c>
      <c r="E3176" s="150" t="s">
        <v>793</v>
      </c>
      <c r="F3176" s="11" t="s">
        <v>544</v>
      </c>
      <c r="G3176" s="11" t="s">
        <v>603</v>
      </c>
      <c r="H3176" s="11" t="s">
        <v>262</v>
      </c>
      <c r="I3176" s="11" t="s">
        <v>3412</v>
      </c>
      <c r="J3176" t="str">
        <f>IF(L3176="","",VLOOKUP(L3176,Продукция!B:D,3,0))</f>
        <v>Биологический_материал</v>
      </c>
      <c r="K3176" t="str">
        <f>IF(L3176="","",VLOOKUP(L3176,Продукция!B:C,2,0))</f>
        <v>Сыворотка крови</v>
      </c>
      <c r="L3176" s="155" t="s">
        <v>302</v>
      </c>
      <c r="M3176">
        <f>IF(L3176="","",VLOOKUP(L3176,Продукция!B:L,11,0))</f>
        <v>0</v>
      </c>
      <c r="N3176" s="150" t="s">
        <v>873</v>
      </c>
      <c r="P3176" s="150" t="s">
        <v>340</v>
      </c>
      <c r="Q3176" s="150" t="s">
        <v>854</v>
      </c>
      <c r="R3176" s="11" t="s">
        <v>5305</v>
      </c>
      <c r="S3176" s="11">
        <v>20</v>
      </c>
      <c r="T3176" s="11" t="s">
        <v>5307</v>
      </c>
      <c r="V3176" s="14">
        <v>45805</v>
      </c>
      <c r="Z3176" s="162" t="s">
        <v>4823</v>
      </c>
      <c r="AA3176" s="15">
        <v>0.44791666666666669</v>
      </c>
      <c r="AB3176" t="str">
        <f>IF(L3176="","",VLOOKUP(L3176&amp;I3176,Продукция!A:I,9,0))</f>
        <v>рекомендация производителя набора</v>
      </c>
      <c r="AF3176" t="str">
        <f>IF(AD3176="","",VLOOKUP(AD3176,'Сотрудники и ссылки'!A:B,2,0))</f>
        <v/>
      </c>
      <c r="AG3176" t="str">
        <f>IF(AD3176="","",VLOOKUP(AD3176,'Сотрудники и ссылки'!A:C,3,0))</f>
        <v/>
      </c>
      <c r="AI3176" t="str">
        <f>IF(AH3176="","",VLOOKUP(AH3176,'Сотрудники и ссылки'!A:B,2,0))</f>
        <v/>
      </c>
      <c r="AJ3176" t="str">
        <f>IF(AH3176="","",VLOOKUP(AH3176,'Сотрудники и ссылки'!A:C,3,0))</f>
        <v/>
      </c>
      <c r="AL3176" s="2" t="str">
        <f>IF(AK3176="","",AK3176+VLOOKUP(I3176,'Вид исследования'!B:E,4,0))</f>
        <v/>
      </c>
      <c r="AM3176" s="2" t="str">
        <f>IF(AK3176="","",AK3176+VLOOKUP(I3176,'Вид исследования'!B:F,5,0))</f>
        <v/>
      </c>
      <c r="AP3176" s="11" t="s">
        <v>189</v>
      </c>
      <c r="AQ3176" t="str">
        <f>IFERROR(IF(L3176="","",VLOOKUP(L3176&amp;I3176,Продукция!A:K,11,0)),"обратитесь к админ справочника")</f>
        <v>согласно рекомендациям производителя теста</v>
      </c>
      <c r="AS3176" t="str">
        <f>IFERROR(IF(L3176="","",VLOOKUP(L3176&amp;I3176,Продукция!A:J,10,0)),"обратитесь к админ справочника")</f>
        <v>инструкция тест- ситема Биочек СК -126</v>
      </c>
      <c r="AW3176" s="11" t="s">
        <v>4824</v>
      </c>
      <c r="AX3176" s="11" t="s">
        <v>941</v>
      </c>
      <c r="AY3176" s="11" t="s">
        <v>2075</v>
      </c>
      <c r="AZ3176" s="11">
        <v>156</v>
      </c>
      <c r="BA3176" s="11">
        <v>5</v>
      </c>
      <c r="BC3176" s="11" t="s">
        <v>4987</v>
      </c>
    </row>
    <row r="3177" spans="1:55" x14ac:dyDescent="0.25">
      <c r="A3177" t="str">
        <f t="shared" si="59"/>
        <v xml:space="preserve">С/992CAV (BioChek) анемия уровень антител </v>
      </c>
      <c r="B3177" t="str">
        <f>IF(E3177="","",INDEX(Лаборатории!A:A,MATCH('Производственный контроль'!E3177,Лаборатории!B:B,0)))</f>
        <v xml:space="preserve">КУРИНОЕ ЦАРСТВО АО </v>
      </c>
      <c r="C3177" t="str">
        <f>IF(E3177="","",VLOOKUP(E3177,Лаборатории!B:D,3,0))</f>
        <v>U377_CHL</v>
      </c>
      <c r="D3177" s="12">
        <v>45807</v>
      </c>
      <c r="E3177" s="150" t="s">
        <v>793</v>
      </c>
      <c r="F3177" s="11" t="s">
        <v>544</v>
      </c>
      <c r="G3177" s="11" t="s">
        <v>603</v>
      </c>
      <c r="H3177" s="11" t="s">
        <v>262</v>
      </c>
      <c r="I3177" s="11" t="s">
        <v>3412</v>
      </c>
      <c r="J3177" t="str">
        <f>IF(L3177="","",VLOOKUP(L3177,Продукция!B:D,3,0))</f>
        <v>Биологический_материал</v>
      </c>
      <c r="K3177" t="str">
        <f>IF(L3177="","",VLOOKUP(L3177,Продукция!B:C,2,0))</f>
        <v>Сыворотка крови</v>
      </c>
      <c r="L3177" s="155" t="s">
        <v>302</v>
      </c>
      <c r="M3177">
        <f>IF(L3177="","",VLOOKUP(L3177,Продукция!B:L,11,0))</f>
        <v>0</v>
      </c>
      <c r="N3177" s="150" t="s">
        <v>873</v>
      </c>
      <c r="P3177" s="150" t="s">
        <v>340</v>
      </c>
      <c r="Q3177" s="150" t="s">
        <v>854</v>
      </c>
      <c r="R3177" s="11" t="s">
        <v>5306</v>
      </c>
      <c r="S3177" s="11">
        <v>20</v>
      </c>
      <c r="T3177" s="11" t="s">
        <v>5307</v>
      </c>
      <c r="V3177" s="14">
        <v>45806</v>
      </c>
      <c r="Z3177" s="162" t="s">
        <v>4823</v>
      </c>
      <c r="AA3177" s="15">
        <v>0.44791666666666669</v>
      </c>
      <c r="AB3177" t="str">
        <f>IF(L3177="","",VLOOKUP(L3177&amp;I3177,Продукция!A:I,9,0))</f>
        <v>рекомендация производителя набора</v>
      </c>
      <c r="AF3177" t="str">
        <f>IF(AD3177="","",VLOOKUP(AD3177,'Сотрудники и ссылки'!A:B,2,0))</f>
        <v/>
      </c>
      <c r="AG3177" t="str">
        <f>IF(AD3177="","",VLOOKUP(AD3177,'Сотрудники и ссылки'!A:C,3,0))</f>
        <v/>
      </c>
      <c r="AI3177" t="str">
        <f>IF(AH3177="","",VLOOKUP(AH3177,'Сотрудники и ссылки'!A:B,2,0))</f>
        <v/>
      </c>
      <c r="AJ3177" t="str">
        <f>IF(AH3177="","",VLOOKUP(AH3177,'Сотрудники и ссылки'!A:C,3,0))</f>
        <v/>
      </c>
      <c r="AL3177" s="2" t="str">
        <f>IF(AK3177="","",AK3177+VLOOKUP(I3177,'Вид исследования'!B:E,4,0))</f>
        <v/>
      </c>
      <c r="AM3177" s="2" t="str">
        <f>IF(AK3177="","",AK3177+VLOOKUP(I3177,'Вид исследования'!B:F,5,0))</f>
        <v/>
      </c>
      <c r="AP3177" s="11" t="s">
        <v>189</v>
      </c>
      <c r="AQ3177" t="str">
        <f>IFERROR(IF(L3177="","",VLOOKUP(L3177&amp;I3177,Продукция!A:K,11,0)),"обратитесь к админ справочника")</f>
        <v>согласно рекомендациям производителя теста</v>
      </c>
      <c r="AS3177" t="str">
        <f>IFERROR(IF(L3177="","",VLOOKUP(L3177&amp;I3177,Продукция!A:J,10,0)),"обратитесь к админ справочника")</f>
        <v>инструкция тест- ситема Биочек СК -126</v>
      </c>
      <c r="AW3177" s="11" t="s">
        <v>4824</v>
      </c>
      <c r="AX3177" s="11" t="s">
        <v>941</v>
      </c>
      <c r="AY3177" s="11" t="s">
        <v>2076</v>
      </c>
      <c r="AZ3177" s="11">
        <v>156</v>
      </c>
      <c r="BA3177" s="11">
        <v>5</v>
      </c>
      <c r="BC3177" s="11" t="s">
        <v>4987</v>
      </c>
    </row>
    <row r="3178" spans="1:55" x14ac:dyDescent="0.25">
      <c r="A3178" t="str">
        <f t="shared" si="59"/>
        <v xml:space="preserve">С/992CAV (BioChek) анемия уровень антител </v>
      </c>
      <c r="B3178" t="str">
        <f>IF(E3178="","",INDEX(Лаборатории!A:A,MATCH('Производственный контроль'!E3178,Лаборатории!B:B,0)))</f>
        <v xml:space="preserve">КУРИНОЕ ЦАРСТВО АО </v>
      </c>
      <c r="C3178" t="str">
        <f>IF(E3178="","",VLOOKUP(E3178,Лаборатории!B:D,3,0))</f>
        <v>U377_CHL</v>
      </c>
      <c r="D3178" s="12">
        <v>45807</v>
      </c>
      <c r="E3178" s="150" t="s">
        <v>793</v>
      </c>
      <c r="F3178" s="11" t="s">
        <v>544</v>
      </c>
      <c r="G3178" s="11" t="s">
        <v>603</v>
      </c>
      <c r="H3178" s="11" t="s">
        <v>262</v>
      </c>
      <c r="I3178" s="11" t="s">
        <v>3412</v>
      </c>
      <c r="J3178" t="str">
        <f>IF(L3178="","",VLOOKUP(L3178,Продукция!B:D,3,0))</f>
        <v>Биологический_материал</v>
      </c>
      <c r="K3178" t="str">
        <f>IF(L3178="","",VLOOKUP(L3178,Продукция!B:C,2,0))</f>
        <v>Сыворотка крови</v>
      </c>
      <c r="L3178" s="155" t="s">
        <v>302</v>
      </c>
      <c r="M3178">
        <f>IF(L3178="","",VLOOKUP(L3178,Продукция!B:L,11,0))</f>
        <v>0</v>
      </c>
      <c r="N3178" s="150" t="s">
        <v>873</v>
      </c>
      <c r="P3178" s="150" t="s">
        <v>340</v>
      </c>
      <c r="Q3178" s="150" t="s">
        <v>854</v>
      </c>
      <c r="R3178" s="11" t="s">
        <v>5303</v>
      </c>
      <c r="S3178" s="11">
        <v>20</v>
      </c>
      <c r="T3178" s="11" t="s">
        <v>5307</v>
      </c>
      <c r="V3178" s="14">
        <v>45806</v>
      </c>
      <c r="Z3178" s="162" t="s">
        <v>4823</v>
      </c>
      <c r="AA3178" s="15">
        <v>0.44791666666666669</v>
      </c>
      <c r="AB3178" t="str">
        <f>IF(L3178="","",VLOOKUP(L3178&amp;I3178,Продукция!A:I,9,0))</f>
        <v>рекомендация производителя набора</v>
      </c>
      <c r="AF3178" t="str">
        <f>IF(AD3178="","",VLOOKUP(AD3178,'Сотрудники и ссылки'!A:B,2,0))</f>
        <v/>
      </c>
      <c r="AG3178" t="str">
        <f>IF(AD3178="","",VLOOKUP(AD3178,'Сотрудники и ссылки'!A:C,3,0))</f>
        <v/>
      </c>
      <c r="AI3178" t="str">
        <f>IF(AH3178="","",VLOOKUP(AH3178,'Сотрудники и ссылки'!A:B,2,0))</f>
        <v/>
      </c>
      <c r="AJ3178" t="str">
        <f>IF(AH3178="","",VLOOKUP(AH3178,'Сотрудники и ссылки'!A:C,3,0))</f>
        <v/>
      </c>
      <c r="AL3178" s="2" t="str">
        <f>IF(AK3178="","",AK3178+VLOOKUP(I3178,'Вид исследования'!B:E,4,0))</f>
        <v/>
      </c>
      <c r="AM3178" s="2" t="str">
        <f>IF(AK3178="","",AK3178+VLOOKUP(I3178,'Вид исследования'!B:F,5,0))</f>
        <v/>
      </c>
      <c r="AP3178" s="11" t="s">
        <v>189</v>
      </c>
      <c r="AQ3178" t="str">
        <f>IFERROR(IF(L3178="","",VLOOKUP(L3178&amp;I3178,Продукция!A:K,11,0)),"обратитесь к админ справочника")</f>
        <v>согласно рекомендациям производителя теста</v>
      </c>
      <c r="AS3178" t="str">
        <f>IFERROR(IF(L3178="","",VLOOKUP(L3178&amp;I3178,Продукция!A:J,10,0)),"обратитесь к админ справочника")</f>
        <v>инструкция тест- ситема Биочек СК -126</v>
      </c>
      <c r="AW3178" s="11" t="s">
        <v>4824</v>
      </c>
      <c r="AX3178" s="11" t="s">
        <v>941</v>
      </c>
      <c r="AY3178" s="11" t="s">
        <v>2069</v>
      </c>
      <c r="AZ3178" s="11">
        <v>156</v>
      </c>
      <c r="BA3178" s="11">
        <v>5</v>
      </c>
      <c r="BC3178" s="11" t="s">
        <v>4987</v>
      </c>
    </row>
    <row r="3179" spans="1:55" x14ac:dyDescent="0.25">
      <c r="A3179" t="str">
        <f t="shared" si="59"/>
        <v>С/992AE (BioChek) энцефаломиелит уровень антител</v>
      </c>
      <c r="B3179" t="str">
        <f>IF(E3179="","",INDEX(Лаборатории!A:A,MATCH('Производственный контроль'!E3179,Лаборатории!B:B,0)))</f>
        <v xml:space="preserve">КУРИНОЕ ЦАРСТВО АО </v>
      </c>
      <c r="C3179" t="str">
        <f>IF(E3179="","",VLOOKUP(E3179,Лаборатории!B:D,3,0))</f>
        <v>U377_CHL</v>
      </c>
      <c r="D3179" s="12">
        <v>45807</v>
      </c>
      <c r="E3179" s="150" t="s">
        <v>793</v>
      </c>
      <c r="F3179" s="11" t="s">
        <v>544</v>
      </c>
      <c r="G3179" s="11" t="s">
        <v>603</v>
      </c>
      <c r="H3179" s="11" t="s">
        <v>262</v>
      </c>
      <c r="I3179" s="11" t="s">
        <v>3405</v>
      </c>
      <c r="J3179" t="str">
        <f>IF(L3179="","",VLOOKUP(L3179,Продукция!B:D,3,0))</f>
        <v>Биологический_материал</v>
      </c>
      <c r="K3179" t="str">
        <f>IF(L3179="","",VLOOKUP(L3179,Продукция!B:C,2,0))</f>
        <v>Сыворотка крови</v>
      </c>
      <c r="L3179" s="155" t="s">
        <v>302</v>
      </c>
      <c r="M3179">
        <f>IF(L3179="","",VLOOKUP(L3179,Продукция!B:L,11,0))</f>
        <v>0</v>
      </c>
      <c r="N3179" s="150" t="s">
        <v>873</v>
      </c>
      <c r="P3179" s="150" t="s">
        <v>340</v>
      </c>
      <c r="Q3179" s="150" t="s">
        <v>854</v>
      </c>
      <c r="R3179" s="153" t="s">
        <v>5302</v>
      </c>
      <c r="S3179" s="11">
        <v>20</v>
      </c>
      <c r="T3179" s="11" t="s">
        <v>5307</v>
      </c>
      <c r="V3179" s="14">
        <v>45800</v>
      </c>
      <c r="Z3179" s="162" t="s">
        <v>4823</v>
      </c>
      <c r="AA3179" s="15">
        <v>0.44791666666666669</v>
      </c>
      <c r="AB3179" t="str">
        <f>IF(L3179="","",VLOOKUP(L3179&amp;I3179,Продукция!A:I,9,0))</f>
        <v>рекомендация производителя набора</v>
      </c>
      <c r="AC3179" s="14">
        <v>45810</v>
      </c>
      <c r="AD3179" s="11" t="s">
        <v>2676</v>
      </c>
      <c r="AE3179" s="11" t="s">
        <v>4823</v>
      </c>
      <c r="AF3179" t="str">
        <f>IF(AD3179="","",VLOOKUP(AD3179,'Сотрудники и ссылки'!A:B,2,0))</f>
        <v>Серолог</v>
      </c>
      <c r="AG3179">
        <f>IF(AD3179="","",VLOOKUP(AD3179,'Сотрудники и ссылки'!A:C,3,0))</f>
        <v>20007746</v>
      </c>
      <c r="AH3179" s="11" t="s">
        <v>2676</v>
      </c>
      <c r="AI3179" t="str">
        <f>IF(AH3179="","",VLOOKUP(AH3179,'Сотрудники и ссылки'!A:B,2,0))</f>
        <v>Серолог</v>
      </c>
      <c r="AJ3179">
        <f>IF(AH3179="","",VLOOKUP(AH3179,'Сотрудники и ссылки'!A:C,3,0))</f>
        <v>20007746</v>
      </c>
      <c r="AK3179" s="14">
        <v>45810</v>
      </c>
      <c r="AL3179" s="2">
        <f>IF(AK3179="","",AK3179+VLOOKUP(I3179,'Вид исследования'!B:E,4,0))</f>
        <v>45811</v>
      </c>
      <c r="AM3179" s="2">
        <f>IF(AK3179="","",AK3179+VLOOKUP(I3179,'Вид исследования'!B:F,5,0))</f>
        <v>45811</v>
      </c>
      <c r="AN3179" s="14">
        <v>45810</v>
      </c>
      <c r="AP3179" s="11" t="s">
        <v>189</v>
      </c>
      <c r="AQ3179" t="str">
        <f>IFERROR(IF(L3179="","",VLOOKUP(L3179&amp;I3179,Продукция!A:K,11,0)),"обратитесь к админ справочника")</f>
        <v>согласно рекомендациям производителя теста</v>
      </c>
      <c r="AR3179" s="11" t="s">
        <v>4823</v>
      </c>
      <c r="AS3179" t="str">
        <f>IFERROR(IF(L3179="","",VLOOKUP(L3179&amp;I3179,Продукция!A:J,10,0)),"обратитесь к админ справочника")</f>
        <v>инструкция тест- ситема Биочек СК -123</v>
      </c>
      <c r="AT3179" s="11" t="s">
        <v>4823</v>
      </c>
      <c r="AU3179" s="11" t="s">
        <v>4823</v>
      </c>
      <c r="AV3179" s="11" t="s">
        <v>2676</v>
      </c>
      <c r="AW3179" s="11" t="s">
        <v>4824</v>
      </c>
      <c r="AX3179" s="11" t="s">
        <v>941</v>
      </c>
      <c r="AY3179" s="11" t="s">
        <v>2043</v>
      </c>
      <c r="AZ3179" s="11">
        <v>156</v>
      </c>
      <c r="BA3179" s="11">
        <v>5</v>
      </c>
      <c r="BC3179" s="11" t="s">
        <v>4987</v>
      </c>
    </row>
    <row r="3180" spans="1:55" x14ac:dyDescent="0.25">
      <c r="A3180" t="str">
        <f t="shared" si="59"/>
        <v>С/992AE (BioChek) энцефаломиелит уровень антител</v>
      </c>
      <c r="B3180" t="str">
        <f>IF(E3180="","",INDEX(Лаборатории!A:A,MATCH('Производственный контроль'!E3180,Лаборатории!B:B,0)))</f>
        <v xml:space="preserve">КУРИНОЕ ЦАРСТВО АО </v>
      </c>
      <c r="C3180" t="str">
        <f>IF(E3180="","",VLOOKUP(E3180,Лаборатории!B:D,3,0))</f>
        <v>U377_CHL</v>
      </c>
      <c r="D3180" s="12">
        <v>45807</v>
      </c>
      <c r="E3180" s="150" t="s">
        <v>793</v>
      </c>
      <c r="F3180" s="11" t="s">
        <v>544</v>
      </c>
      <c r="G3180" s="11" t="s">
        <v>603</v>
      </c>
      <c r="H3180" s="11" t="s">
        <v>262</v>
      </c>
      <c r="I3180" s="11" t="s">
        <v>3405</v>
      </c>
      <c r="J3180" t="str">
        <f>IF(L3180="","",VLOOKUP(L3180,Продукция!B:D,3,0))</f>
        <v>Биологический_материал</v>
      </c>
      <c r="K3180" t="str">
        <f>IF(L3180="","",VLOOKUP(L3180,Продукция!B:C,2,0))</f>
        <v>Сыворотка крови</v>
      </c>
      <c r="L3180" s="155" t="s">
        <v>302</v>
      </c>
      <c r="M3180">
        <f>IF(L3180="","",VLOOKUP(L3180,Продукция!B:L,11,0))</f>
        <v>0</v>
      </c>
      <c r="N3180" s="150" t="s">
        <v>873</v>
      </c>
      <c r="P3180" s="150" t="s">
        <v>340</v>
      </c>
      <c r="Q3180" s="150" t="s">
        <v>854</v>
      </c>
      <c r="R3180" s="153" t="s">
        <v>5304</v>
      </c>
      <c r="S3180" s="11">
        <v>20</v>
      </c>
      <c r="T3180" s="11" t="s">
        <v>5307</v>
      </c>
      <c r="V3180" s="14">
        <v>45804</v>
      </c>
      <c r="Z3180" s="162" t="s">
        <v>4823</v>
      </c>
      <c r="AA3180" s="15">
        <v>0.44791666666666669</v>
      </c>
      <c r="AB3180" t="str">
        <f>IF(L3180="","",VLOOKUP(L3180&amp;I3180,Продукция!A:I,9,0))</f>
        <v>рекомендация производителя набора</v>
      </c>
      <c r="AC3180" s="14">
        <v>45810</v>
      </c>
      <c r="AD3180" s="11" t="s">
        <v>2676</v>
      </c>
      <c r="AE3180" s="11" t="s">
        <v>4823</v>
      </c>
      <c r="AF3180" t="str">
        <f>IF(AD3180="","",VLOOKUP(AD3180,'Сотрудники и ссылки'!A:B,2,0))</f>
        <v>Серолог</v>
      </c>
      <c r="AG3180">
        <f>IF(AD3180="","",VLOOKUP(AD3180,'Сотрудники и ссылки'!A:C,3,0))</f>
        <v>20007746</v>
      </c>
      <c r="AH3180" s="11" t="s">
        <v>2676</v>
      </c>
      <c r="AI3180" t="str">
        <f>IF(AH3180="","",VLOOKUP(AH3180,'Сотрудники и ссылки'!A:B,2,0))</f>
        <v>Серолог</v>
      </c>
      <c r="AJ3180">
        <f>IF(AH3180="","",VLOOKUP(AH3180,'Сотрудники и ссылки'!A:C,3,0))</f>
        <v>20007746</v>
      </c>
      <c r="AK3180" s="14">
        <v>45810</v>
      </c>
      <c r="AL3180" s="2">
        <f>IF(AK3180="","",AK3180+VLOOKUP(I3180,'Вид исследования'!B:E,4,0))</f>
        <v>45811</v>
      </c>
      <c r="AM3180" s="2">
        <f>IF(AK3180="","",AK3180+VLOOKUP(I3180,'Вид исследования'!B:F,5,0))</f>
        <v>45811</v>
      </c>
      <c r="AN3180" s="14">
        <v>45810</v>
      </c>
      <c r="AP3180" s="11" t="s">
        <v>189</v>
      </c>
      <c r="AQ3180" t="str">
        <f>IFERROR(IF(L3180="","",VLOOKUP(L3180&amp;I3180,Продукция!A:K,11,0)),"обратитесь к админ справочника")</f>
        <v>согласно рекомендациям производителя теста</v>
      </c>
      <c r="AR3180" s="11" t="s">
        <v>4823</v>
      </c>
      <c r="AS3180" t="str">
        <f>IFERROR(IF(L3180="","",VLOOKUP(L3180&amp;I3180,Продукция!A:J,10,0)),"обратитесь к админ справочника")</f>
        <v>инструкция тест- ситема Биочек СК -123</v>
      </c>
      <c r="AT3180" s="11" t="s">
        <v>4823</v>
      </c>
      <c r="AU3180" s="11" t="s">
        <v>4823</v>
      </c>
      <c r="AV3180" s="11" t="s">
        <v>2676</v>
      </c>
      <c r="AW3180" s="11" t="s">
        <v>4824</v>
      </c>
      <c r="AX3180" s="11" t="s">
        <v>941</v>
      </c>
      <c r="AY3180" s="11" t="s">
        <v>2070</v>
      </c>
      <c r="AZ3180" s="11">
        <v>156</v>
      </c>
      <c r="BA3180" s="11">
        <v>5</v>
      </c>
      <c r="BC3180" s="11" t="s">
        <v>4987</v>
      </c>
    </row>
    <row r="3181" spans="1:55" x14ac:dyDescent="0.25">
      <c r="A3181" t="str">
        <f t="shared" si="59"/>
        <v>С/992AE (BioChek) энцефаломиелит уровень антител</v>
      </c>
      <c r="B3181" t="str">
        <f>IF(E3181="","",INDEX(Лаборатории!A:A,MATCH('Производственный контроль'!E3181,Лаборатории!B:B,0)))</f>
        <v xml:space="preserve">КУРИНОЕ ЦАРСТВО АО </v>
      </c>
      <c r="C3181" t="str">
        <f>IF(E3181="","",VLOOKUP(E3181,Лаборатории!B:D,3,0))</f>
        <v>U377_CHL</v>
      </c>
      <c r="D3181" s="12">
        <v>45807</v>
      </c>
      <c r="E3181" s="150" t="s">
        <v>793</v>
      </c>
      <c r="F3181" s="11" t="s">
        <v>544</v>
      </c>
      <c r="G3181" s="11" t="s">
        <v>603</v>
      </c>
      <c r="H3181" s="11" t="s">
        <v>262</v>
      </c>
      <c r="I3181" s="11" t="s">
        <v>3405</v>
      </c>
      <c r="J3181" t="str">
        <f>IF(L3181="","",VLOOKUP(L3181,Продукция!B:D,3,0))</f>
        <v>Биологический_материал</v>
      </c>
      <c r="K3181" t="str">
        <f>IF(L3181="","",VLOOKUP(L3181,Продукция!B:C,2,0))</f>
        <v>Сыворотка крови</v>
      </c>
      <c r="L3181" s="155" t="s">
        <v>302</v>
      </c>
      <c r="M3181">
        <f>IF(L3181="","",VLOOKUP(L3181,Продукция!B:L,11,0))</f>
        <v>0</v>
      </c>
      <c r="N3181" s="150" t="s">
        <v>873</v>
      </c>
      <c r="P3181" s="150" t="s">
        <v>340</v>
      </c>
      <c r="Q3181" s="150" t="s">
        <v>854</v>
      </c>
      <c r="R3181" s="11" t="s">
        <v>5305</v>
      </c>
      <c r="S3181" s="11">
        <v>20</v>
      </c>
      <c r="T3181" s="11" t="s">
        <v>5307</v>
      </c>
      <c r="V3181" s="14">
        <v>45805</v>
      </c>
      <c r="Z3181" s="162" t="s">
        <v>4823</v>
      </c>
      <c r="AA3181" s="15">
        <v>0.44791666666666669</v>
      </c>
      <c r="AB3181" t="str">
        <f>IF(L3181="","",VLOOKUP(L3181&amp;I3181,Продукция!A:I,9,0))</f>
        <v>рекомендация производителя набора</v>
      </c>
      <c r="AF3181" t="str">
        <f>IF(AD3181="","",VLOOKUP(AD3181,'Сотрудники и ссылки'!A:B,2,0))</f>
        <v/>
      </c>
      <c r="AG3181" t="str">
        <f>IF(AD3181="","",VLOOKUP(AD3181,'Сотрудники и ссылки'!A:C,3,0))</f>
        <v/>
      </c>
      <c r="AI3181" t="str">
        <f>IF(AH3181="","",VLOOKUP(AH3181,'Сотрудники и ссылки'!A:B,2,0))</f>
        <v/>
      </c>
      <c r="AJ3181" t="str">
        <f>IF(AH3181="","",VLOOKUP(AH3181,'Сотрудники и ссылки'!A:C,3,0))</f>
        <v/>
      </c>
      <c r="AL3181" s="2" t="str">
        <f>IF(AK3181="","",AK3181+VLOOKUP(I3181,'Вид исследования'!B:E,4,0))</f>
        <v/>
      </c>
      <c r="AM3181" s="2" t="str">
        <f>IF(AK3181="","",AK3181+VLOOKUP(I3181,'Вид исследования'!B:F,5,0))</f>
        <v/>
      </c>
      <c r="AP3181" s="11" t="s">
        <v>189</v>
      </c>
      <c r="AQ3181" t="str">
        <f>IFERROR(IF(L3181="","",VLOOKUP(L3181&amp;I3181,Продукция!A:K,11,0)),"обратитесь к админ справочника")</f>
        <v>согласно рекомендациям производителя теста</v>
      </c>
      <c r="AS3181" t="str">
        <f>IFERROR(IF(L3181="","",VLOOKUP(L3181&amp;I3181,Продукция!A:J,10,0)),"обратитесь к админ справочника")</f>
        <v>инструкция тест- ситема Биочек СК -123</v>
      </c>
      <c r="AW3181" s="11" t="s">
        <v>4824</v>
      </c>
      <c r="AX3181" s="11" t="s">
        <v>941</v>
      </c>
      <c r="AY3181" s="11" t="s">
        <v>2075</v>
      </c>
      <c r="AZ3181" s="11">
        <v>156</v>
      </c>
      <c r="BA3181" s="11">
        <v>5</v>
      </c>
      <c r="BC3181" s="11" t="s">
        <v>4987</v>
      </c>
    </row>
    <row r="3182" spans="1:55" x14ac:dyDescent="0.25">
      <c r="A3182" t="str">
        <f t="shared" si="59"/>
        <v>С/992AE (BioChek) энцефаломиелит уровень антител</v>
      </c>
      <c r="B3182" t="str">
        <f>IF(E3182="","",INDEX(Лаборатории!A:A,MATCH('Производственный контроль'!E3182,Лаборатории!B:B,0)))</f>
        <v xml:space="preserve">КУРИНОЕ ЦАРСТВО АО </v>
      </c>
      <c r="C3182" t="str">
        <f>IF(E3182="","",VLOOKUP(E3182,Лаборатории!B:D,3,0))</f>
        <v>U377_CHL</v>
      </c>
      <c r="D3182" s="12">
        <v>45807</v>
      </c>
      <c r="E3182" s="150" t="s">
        <v>793</v>
      </c>
      <c r="F3182" s="11" t="s">
        <v>544</v>
      </c>
      <c r="G3182" s="11" t="s">
        <v>603</v>
      </c>
      <c r="H3182" s="11" t="s">
        <v>262</v>
      </c>
      <c r="I3182" s="11" t="s">
        <v>3405</v>
      </c>
      <c r="J3182" t="str">
        <f>IF(L3182="","",VLOOKUP(L3182,Продукция!B:D,3,0))</f>
        <v>Биологический_материал</v>
      </c>
      <c r="K3182" t="str">
        <f>IF(L3182="","",VLOOKUP(L3182,Продукция!B:C,2,0))</f>
        <v>Сыворотка крови</v>
      </c>
      <c r="L3182" s="155" t="s">
        <v>302</v>
      </c>
      <c r="M3182">
        <f>IF(L3182="","",VLOOKUP(L3182,Продукция!B:L,11,0))</f>
        <v>0</v>
      </c>
      <c r="N3182" s="150" t="s">
        <v>873</v>
      </c>
      <c r="P3182" s="150" t="s">
        <v>340</v>
      </c>
      <c r="Q3182" s="150" t="s">
        <v>854</v>
      </c>
      <c r="R3182" s="11" t="s">
        <v>5306</v>
      </c>
      <c r="S3182" s="11">
        <v>20</v>
      </c>
      <c r="T3182" s="11" t="s">
        <v>5307</v>
      </c>
      <c r="V3182" s="14">
        <v>45806</v>
      </c>
      <c r="Z3182" s="162" t="s">
        <v>4823</v>
      </c>
      <c r="AA3182" s="15">
        <v>0.44791666666666669</v>
      </c>
      <c r="AB3182" t="str">
        <f>IF(L3182="","",VLOOKUP(L3182&amp;I3182,Продукция!A:I,9,0))</f>
        <v>рекомендация производителя набора</v>
      </c>
      <c r="AF3182" t="str">
        <f>IF(AD3182="","",VLOOKUP(AD3182,'Сотрудники и ссылки'!A:B,2,0))</f>
        <v/>
      </c>
      <c r="AG3182" t="str">
        <f>IF(AD3182="","",VLOOKUP(AD3182,'Сотрудники и ссылки'!A:C,3,0))</f>
        <v/>
      </c>
      <c r="AI3182" t="str">
        <f>IF(AH3182="","",VLOOKUP(AH3182,'Сотрудники и ссылки'!A:B,2,0))</f>
        <v/>
      </c>
      <c r="AJ3182" t="str">
        <f>IF(AH3182="","",VLOOKUP(AH3182,'Сотрудники и ссылки'!A:C,3,0))</f>
        <v/>
      </c>
      <c r="AL3182" s="2" t="str">
        <f>IF(AK3182="","",AK3182+VLOOKUP(I3182,'Вид исследования'!B:E,4,0))</f>
        <v/>
      </c>
      <c r="AM3182" s="2" t="str">
        <f>IF(AK3182="","",AK3182+VLOOKUP(I3182,'Вид исследования'!B:F,5,0))</f>
        <v/>
      </c>
      <c r="AP3182" s="11" t="s">
        <v>189</v>
      </c>
      <c r="AQ3182" t="str">
        <f>IFERROR(IF(L3182="","",VLOOKUP(L3182&amp;I3182,Продукция!A:K,11,0)),"обратитесь к админ справочника")</f>
        <v>согласно рекомендациям производителя теста</v>
      </c>
      <c r="AS3182" t="str">
        <f>IFERROR(IF(L3182="","",VLOOKUP(L3182&amp;I3182,Продукция!A:J,10,0)),"обратитесь к админ справочника")</f>
        <v>инструкция тест- ситема Биочек СК -123</v>
      </c>
      <c r="AW3182" s="11" t="s">
        <v>4824</v>
      </c>
      <c r="AX3182" s="11" t="s">
        <v>941</v>
      </c>
      <c r="AY3182" s="11" t="s">
        <v>2076</v>
      </c>
      <c r="AZ3182" s="11">
        <v>156</v>
      </c>
      <c r="BA3182" s="11">
        <v>5</v>
      </c>
      <c r="BC3182" s="11" t="s">
        <v>4987</v>
      </c>
    </row>
    <row r="3183" spans="1:55" x14ac:dyDescent="0.25">
      <c r="A3183" t="str">
        <f t="shared" si="59"/>
        <v>С/992AE (BioChek) энцефаломиелит уровень антител</v>
      </c>
      <c r="B3183" t="str">
        <f>IF(E3183="","",INDEX(Лаборатории!A:A,MATCH('Производственный контроль'!E3183,Лаборатории!B:B,0)))</f>
        <v xml:space="preserve">КУРИНОЕ ЦАРСТВО АО </v>
      </c>
      <c r="C3183" t="str">
        <f>IF(E3183="","",VLOOKUP(E3183,Лаборатории!B:D,3,0))</f>
        <v>U377_CHL</v>
      </c>
      <c r="D3183" s="12">
        <v>45807</v>
      </c>
      <c r="E3183" s="150" t="s">
        <v>793</v>
      </c>
      <c r="F3183" s="11" t="s">
        <v>544</v>
      </c>
      <c r="G3183" s="11" t="s">
        <v>603</v>
      </c>
      <c r="H3183" s="11" t="s">
        <v>262</v>
      </c>
      <c r="I3183" s="11" t="s">
        <v>3405</v>
      </c>
      <c r="J3183" t="str">
        <f>IF(L3183="","",VLOOKUP(L3183,Продукция!B:D,3,0))</f>
        <v>Биологический_материал</v>
      </c>
      <c r="K3183" t="str">
        <f>IF(L3183="","",VLOOKUP(L3183,Продукция!B:C,2,0))</f>
        <v>Сыворотка крови</v>
      </c>
      <c r="L3183" s="155" t="s">
        <v>302</v>
      </c>
      <c r="M3183">
        <f>IF(L3183="","",VLOOKUP(L3183,Продукция!B:L,11,0))</f>
        <v>0</v>
      </c>
      <c r="N3183" s="150" t="s">
        <v>873</v>
      </c>
      <c r="P3183" s="150" t="s">
        <v>340</v>
      </c>
      <c r="Q3183" s="150" t="s">
        <v>854</v>
      </c>
      <c r="R3183" s="11" t="s">
        <v>5303</v>
      </c>
      <c r="S3183" s="11">
        <v>20</v>
      </c>
      <c r="T3183" s="11" t="s">
        <v>5307</v>
      </c>
      <c r="V3183" s="14">
        <v>45806</v>
      </c>
      <c r="Z3183" s="162" t="s">
        <v>4823</v>
      </c>
      <c r="AA3183" s="15">
        <v>0.44791666666666669</v>
      </c>
      <c r="AB3183" t="str">
        <f>IF(L3183="","",VLOOKUP(L3183&amp;I3183,Продукция!A:I,9,0))</f>
        <v>рекомендация производителя набора</v>
      </c>
      <c r="AF3183" t="str">
        <f>IF(AD3183="","",VLOOKUP(AD3183,'Сотрудники и ссылки'!A:B,2,0))</f>
        <v/>
      </c>
      <c r="AG3183" t="str">
        <f>IF(AD3183="","",VLOOKUP(AD3183,'Сотрудники и ссылки'!A:C,3,0))</f>
        <v/>
      </c>
      <c r="AI3183" t="str">
        <f>IF(AH3183="","",VLOOKUP(AH3183,'Сотрудники и ссылки'!A:B,2,0))</f>
        <v/>
      </c>
      <c r="AJ3183" t="str">
        <f>IF(AH3183="","",VLOOKUP(AH3183,'Сотрудники и ссылки'!A:C,3,0))</f>
        <v/>
      </c>
      <c r="AL3183" s="2" t="str">
        <f>IF(AK3183="","",AK3183+VLOOKUP(I3183,'Вид исследования'!B:E,4,0))</f>
        <v/>
      </c>
      <c r="AM3183" s="2" t="str">
        <f>IF(AK3183="","",AK3183+VLOOKUP(I3183,'Вид исследования'!B:F,5,0))</f>
        <v/>
      </c>
      <c r="AP3183" s="11" t="s">
        <v>189</v>
      </c>
      <c r="AQ3183" t="str">
        <f>IFERROR(IF(L3183="","",VLOOKUP(L3183&amp;I3183,Продукция!A:K,11,0)),"обратитесь к админ справочника")</f>
        <v>согласно рекомендациям производителя теста</v>
      </c>
      <c r="AS3183" t="str">
        <f>IFERROR(IF(L3183="","",VLOOKUP(L3183&amp;I3183,Продукция!A:J,10,0)),"обратитесь к админ справочника")</f>
        <v>инструкция тест- ситема Биочек СК -123</v>
      </c>
      <c r="AW3183" s="11" t="s">
        <v>4824</v>
      </c>
      <c r="AX3183" s="11" t="s">
        <v>941</v>
      </c>
      <c r="AY3183" s="11" t="s">
        <v>2069</v>
      </c>
      <c r="AZ3183" s="11">
        <v>156</v>
      </c>
      <c r="BA3183" s="11">
        <v>5</v>
      </c>
      <c r="BC3183" s="11" t="s">
        <v>4987</v>
      </c>
    </row>
    <row r="3184" spans="1:55" x14ac:dyDescent="0.25">
      <c r="A3184" t="str">
        <f t="shared" si="59"/>
        <v>С/992MG (BioChek) микоплазма галлисептикум уровень антител</v>
      </c>
      <c r="B3184" t="str">
        <f>IF(E3184="","",INDEX(Лаборатории!A:A,MATCH('Производственный контроль'!E3184,Лаборатории!B:B,0)))</f>
        <v xml:space="preserve">КУРИНОЕ ЦАРСТВО АО </v>
      </c>
      <c r="C3184" t="str">
        <f>IF(E3184="","",VLOOKUP(E3184,Лаборатории!B:D,3,0))</f>
        <v>U377_CHL</v>
      </c>
      <c r="D3184" s="12">
        <v>45807</v>
      </c>
      <c r="E3184" s="150" t="s">
        <v>793</v>
      </c>
      <c r="F3184" s="11" t="s">
        <v>544</v>
      </c>
      <c r="G3184" s="11" t="s">
        <v>603</v>
      </c>
      <c r="H3184" s="11" t="s">
        <v>262</v>
      </c>
      <c r="I3184" s="11" t="s">
        <v>3422</v>
      </c>
      <c r="J3184" t="str">
        <f>IF(L3184="","",VLOOKUP(L3184,Продукция!B:D,3,0))</f>
        <v>Биологический_материал</v>
      </c>
      <c r="K3184" t="str">
        <f>IF(L3184="","",VLOOKUP(L3184,Продукция!B:C,2,0))</f>
        <v>Сыворотка крови</v>
      </c>
      <c r="L3184" s="155" t="s">
        <v>302</v>
      </c>
      <c r="M3184">
        <f>IF(L3184="","",VLOOKUP(L3184,Продукция!B:L,11,0))</f>
        <v>0</v>
      </c>
      <c r="N3184" s="150" t="s">
        <v>873</v>
      </c>
      <c r="P3184" s="150" t="s">
        <v>340</v>
      </c>
      <c r="Q3184" s="150" t="s">
        <v>854</v>
      </c>
      <c r="R3184" s="153" t="s">
        <v>5302</v>
      </c>
      <c r="S3184" s="11">
        <v>20</v>
      </c>
      <c r="T3184" s="11" t="s">
        <v>5307</v>
      </c>
      <c r="V3184" s="14">
        <v>45800</v>
      </c>
      <c r="Z3184" s="162" t="s">
        <v>4823</v>
      </c>
      <c r="AA3184" s="15">
        <v>0.44791666666666669</v>
      </c>
      <c r="AB3184" t="str">
        <f>IF(L3184="","",VLOOKUP(L3184&amp;I3184,Продукция!A:I,9,0))</f>
        <v>рекомендация производителя набора</v>
      </c>
      <c r="AC3184" s="14">
        <v>45810</v>
      </c>
      <c r="AD3184" s="11" t="s">
        <v>2673</v>
      </c>
      <c r="AE3184" s="11" t="s">
        <v>4823</v>
      </c>
      <c r="AF3184" t="str">
        <f>IF(AD3184="","",VLOOKUP(AD3184,'Сотрудники и ссылки'!A:B,2,0))</f>
        <v>Серолог</v>
      </c>
      <c r="AG3184">
        <f>IF(AD3184="","",VLOOKUP(AD3184,'Сотрудники и ссылки'!A:C,3,0))</f>
        <v>20001771</v>
      </c>
      <c r="AH3184" s="11" t="s">
        <v>2673</v>
      </c>
      <c r="AI3184" t="str">
        <f>IF(AH3184="","",VLOOKUP(AH3184,'Сотрудники и ссылки'!A:B,2,0))</f>
        <v>Серолог</v>
      </c>
      <c r="AJ3184">
        <f>IF(AH3184="","",VLOOKUP(AH3184,'Сотрудники и ссылки'!A:C,3,0))</f>
        <v>20001771</v>
      </c>
      <c r="AK3184" s="14">
        <v>45810</v>
      </c>
      <c r="AL3184" s="2">
        <f>IF(AK3184="","",AK3184+VLOOKUP(I3184,'Вид исследования'!B:E,4,0))</f>
        <v>45811</v>
      </c>
      <c r="AM3184" s="2">
        <f>IF(AK3184="","",AK3184+VLOOKUP(I3184,'Вид исследования'!B:F,5,0))</f>
        <v>45811</v>
      </c>
      <c r="AN3184" s="14">
        <v>45810</v>
      </c>
      <c r="AP3184" s="11" t="s">
        <v>189</v>
      </c>
      <c r="AQ3184" t="str">
        <f>IFERROR(IF(L3184="","",VLOOKUP(L3184&amp;I3184,Продукция!A:K,11,0)),"обратитесь к админ справочника")</f>
        <v>согласно рекомендациям производителя теста</v>
      </c>
      <c r="AR3184" s="11" t="s">
        <v>4823</v>
      </c>
      <c r="AS3184" t="str">
        <f>IFERROR(IF(L3184="","",VLOOKUP(L3184&amp;I3184,Продукция!A:J,10,0)),"обратитесь к админ справочника")</f>
        <v>инструкция тест- ситема Биочек СК -114</v>
      </c>
      <c r="AT3184" s="11" t="s">
        <v>4823</v>
      </c>
      <c r="AU3184" s="11" t="s">
        <v>4823</v>
      </c>
      <c r="AV3184" s="11" t="s">
        <v>2673</v>
      </c>
      <c r="AW3184" s="11" t="s">
        <v>4824</v>
      </c>
      <c r="AX3184" s="11" t="s">
        <v>941</v>
      </c>
      <c r="AY3184" s="11" t="s">
        <v>2043</v>
      </c>
      <c r="AZ3184" s="11">
        <v>156</v>
      </c>
      <c r="BA3184" s="11">
        <v>5</v>
      </c>
      <c r="BC3184" s="11" t="s">
        <v>4987</v>
      </c>
    </row>
    <row r="3185" spans="1:55" x14ac:dyDescent="0.25">
      <c r="A3185" t="str">
        <f t="shared" si="59"/>
        <v>С/992MG (BioChek) микоплазма галлисептикум уровень антител</v>
      </c>
      <c r="B3185" t="str">
        <f>IF(E3185="","",INDEX(Лаборатории!A:A,MATCH('Производственный контроль'!E3185,Лаборатории!B:B,0)))</f>
        <v xml:space="preserve">КУРИНОЕ ЦАРСТВО АО </v>
      </c>
      <c r="C3185" t="str">
        <f>IF(E3185="","",VLOOKUP(E3185,Лаборатории!B:D,3,0))</f>
        <v>U377_CHL</v>
      </c>
      <c r="D3185" s="12">
        <v>45807</v>
      </c>
      <c r="E3185" s="150" t="s">
        <v>793</v>
      </c>
      <c r="F3185" s="11" t="s">
        <v>544</v>
      </c>
      <c r="G3185" s="11" t="s">
        <v>603</v>
      </c>
      <c r="H3185" s="11" t="s">
        <v>262</v>
      </c>
      <c r="I3185" s="11" t="s">
        <v>3422</v>
      </c>
      <c r="J3185" t="str">
        <f>IF(L3185="","",VLOOKUP(L3185,Продукция!B:D,3,0))</f>
        <v>Биологический_материал</v>
      </c>
      <c r="K3185" t="str">
        <f>IF(L3185="","",VLOOKUP(L3185,Продукция!B:C,2,0))</f>
        <v>Сыворотка крови</v>
      </c>
      <c r="L3185" s="155" t="s">
        <v>302</v>
      </c>
      <c r="M3185">
        <f>IF(L3185="","",VLOOKUP(L3185,Продукция!B:L,11,0))</f>
        <v>0</v>
      </c>
      <c r="N3185" s="150" t="s">
        <v>873</v>
      </c>
      <c r="P3185" s="150" t="s">
        <v>340</v>
      </c>
      <c r="Q3185" s="150" t="s">
        <v>854</v>
      </c>
      <c r="R3185" s="153" t="s">
        <v>5304</v>
      </c>
      <c r="S3185" s="11">
        <v>20</v>
      </c>
      <c r="T3185" s="11" t="s">
        <v>5307</v>
      </c>
      <c r="V3185" s="14">
        <v>45804</v>
      </c>
      <c r="Z3185" s="162" t="s">
        <v>4823</v>
      </c>
      <c r="AA3185" s="15">
        <v>0.44791666666666669</v>
      </c>
      <c r="AB3185" t="str">
        <f>IF(L3185="","",VLOOKUP(L3185&amp;I3185,Продукция!A:I,9,0))</f>
        <v>рекомендация производителя набора</v>
      </c>
      <c r="AC3185" s="14">
        <v>45810</v>
      </c>
      <c r="AD3185" s="11" t="s">
        <v>2673</v>
      </c>
      <c r="AE3185" s="11" t="s">
        <v>4823</v>
      </c>
      <c r="AF3185" t="str">
        <f>IF(AD3185="","",VLOOKUP(AD3185,'Сотрудники и ссылки'!A:B,2,0))</f>
        <v>Серолог</v>
      </c>
      <c r="AG3185">
        <f>IF(AD3185="","",VLOOKUP(AD3185,'Сотрудники и ссылки'!A:C,3,0))</f>
        <v>20001771</v>
      </c>
      <c r="AH3185" s="11" t="s">
        <v>2673</v>
      </c>
      <c r="AI3185" t="str">
        <f>IF(AH3185="","",VLOOKUP(AH3185,'Сотрудники и ссылки'!A:B,2,0))</f>
        <v>Серолог</v>
      </c>
      <c r="AJ3185">
        <f>IF(AH3185="","",VLOOKUP(AH3185,'Сотрудники и ссылки'!A:C,3,0))</f>
        <v>20001771</v>
      </c>
      <c r="AK3185" s="14">
        <v>45810</v>
      </c>
      <c r="AL3185" s="2">
        <f>IF(AK3185="","",AK3185+VLOOKUP(I3185,'Вид исследования'!B:E,4,0))</f>
        <v>45811</v>
      </c>
      <c r="AM3185" s="2">
        <f>IF(AK3185="","",AK3185+VLOOKUP(I3185,'Вид исследования'!B:F,5,0))</f>
        <v>45811</v>
      </c>
      <c r="AN3185" s="14">
        <v>45810</v>
      </c>
      <c r="AP3185" s="11" t="s">
        <v>189</v>
      </c>
      <c r="AQ3185" t="str">
        <f>IFERROR(IF(L3185="","",VLOOKUP(L3185&amp;I3185,Продукция!A:K,11,0)),"обратитесь к админ справочника")</f>
        <v>согласно рекомендациям производителя теста</v>
      </c>
      <c r="AR3185" s="11" t="s">
        <v>4823</v>
      </c>
      <c r="AS3185" t="str">
        <f>IFERROR(IF(L3185="","",VLOOKUP(L3185&amp;I3185,Продукция!A:J,10,0)),"обратитесь к админ справочника")</f>
        <v>инструкция тест- ситема Биочек СК -114</v>
      </c>
      <c r="AT3185" s="11" t="s">
        <v>4823</v>
      </c>
      <c r="AU3185" s="11" t="s">
        <v>4823</v>
      </c>
      <c r="AV3185" s="11" t="s">
        <v>2673</v>
      </c>
      <c r="AW3185" s="11" t="s">
        <v>4824</v>
      </c>
      <c r="AX3185" s="11" t="s">
        <v>941</v>
      </c>
      <c r="AY3185" s="11" t="s">
        <v>2070</v>
      </c>
      <c r="AZ3185" s="11">
        <v>156</v>
      </c>
      <c r="BA3185" s="11">
        <v>5</v>
      </c>
      <c r="BC3185" s="11" t="s">
        <v>4987</v>
      </c>
    </row>
    <row r="3186" spans="1:55" x14ac:dyDescent="0.25">
      <c r="A3186" t="str">
        <f t="shared" si="59"/>
        <v>С/992MG (BioChek) микоплазма галлисептикум уровень антител</v>
      </c>
      <c r="B3186" t="str">
        <f>IF(E3186="","",INDEX(Лаборатории!A:A,MATCH('Производственный контроль'!E3186,Лаборатории!B:B,0)))</f>
        <v xml:space="preserve">КУРИНОЕ ЦАРСТВО АО </v>
      </c>
      <c r="C3186" t="str">
        <f>IF(E3186="","",VLOOKUP(E3186,Лаборатории!B:D,3,0))</f>
        <v>U377_CHL</v>
      </c>
      <c r="D3186" s="12">
        <v>45807</v>
      </c>
      <c r="E3186" s="150" t="s">
        <v>793</v>
      </c>
      <c r="F3186" s="11" t="s">
        <v>544</v>
      </c>
      <c r="G3186" s="11" t="s">
        <v>603</v>
      </c>
      <c r="H3186" s="11" t="s">
        <v>262</v>
      </c>
      <c r="I3186" s="11" t="s">
        <v>3422</v>
      </c>
      <c r="J3186" t="str">
        <f>IF(L3186="","",VLOOKUP(L3186,Продукция!B:D,3,0))</f>
        <v>Биологический_материал</v>
      </c>
      <c r="K3186" t="str">
        <f>IF(L3186="","",VLOOKUP(L3186,Продукция!B:C,2,0))</f>
        <v>Сыворотка крови</v>
      </c>
      <c r="L3186" s="155" t="s">
        <v>302</v>
      </c>
      <c r="M3186">
        <f>IF(L3186="","",VLOOKUP(L3186,Продукция!B:L,11,0))</f>
        <v>0</v>
      </c>
      <c r="N3186" s="150" t="s">
        <v>873</v>
      </c>
      <c r="P3186" s="150" t="s">
        <v>340</v>
      </c>
      <c r="Q3186" s="150" t="s">
        <v>854</v>
      </c>
      <c r="R3186" s="11" t="s">
        <v>5305</v>
      </c>
      <c r="S3186" s="11">
        <v>20</v>
      </c>
      <c r="T3186" s="11" t="s">
        <v>5307</v>
      </c>
      <c r="V3186" s="14">
        <v>45805</v>
      </c>
      <c r="Z3186" s="162" t="s">
        <v>4823</v>
      </c>
      <c r="AA3186" s="15">
        <v>0.44791666666666669</v>
      </c>
      <c r="AB3186" t="str">
        <f>IF(L3186="","",VLOOKUP(L3186&amp;I3186,Продукция!A:I,9,0))</f>
        <v>рекомендация производителя набора</v>
      </c>
      <c r="AF3186" t="str">
        <f>IF(AD3186="","",VLOOKUP(AD3186,'Сотрудники и ссылки'!A:B,2,0))</f>
        <v/>
      </c>
      <c r="AG3186" t="str">
        <f>IF(AD3186="","",VLOOKUP(AD3186,'Сотрудники и ссылки'!A:C,3,0))</f>
        <v/>
      </c>
      <c r="AI3186" t="str">
        <f>IF(AH3186="","",VLOOKUP(AH3186,'Сотрудники и ссылки'!A:B,2,0))</f>
        <v/>
      </c>
      <c r="AJ3186" t="str">
        <f>IF(AH3186="","",VLOOKUP(AH3186,'Сотрудники и ссылки'!A:C,3,0))</f>
        <v/>
      </c>
      <c r="AL3186" s="2" t="str">
        <f>IF(AK3186="","",AK3186+VLOOKUP(I3186,'Вид исследования'!B:E,4,0))</f>
        <v/>
      </c>
      <c r="AM3186" s="2" t="str">
        <f>IF(AK3186="","",AK3186+VLOOKUP(I3186,'Вид исследования'!B:F,5,0))</f>
        <v/>
      </c>
      <c r="AP3186" s="11" t="s">
        <v>189</v>
      </c>
      <c r="AQ3186" t="str">
        <f>IFERROR(IF(L3186="","",VLOOKUP(L3186&amp;I3186,Продукция!A:K,11,0)),"обратитесь к админ справочника")</f>
        <v>согласно рекомендациям производителя теста</v>
      </c>
      <c r="AS3186" t="str">
        <f>IFERROR(IF(L3186="","",VLOOKUP(L3186&amp;I3186,Продукция!A:J,10,0)),"обратитесь к админ справочника")</f>
        <v>инструкция тест- ситема Биочек СК -114</v>
      </c>
      <c r="AW3186" s="11" t="s">
        <v>4824</v>
      </c>
      <c r="AX3186" s="11" t="s">
        <v>941</v>
      </c>
      <c r="AY3186" s="11" t="s">
        <v>2075</v>
      </c>
      <c r="AZ3186" s="11">
        <v>156</v>
      </c>
      <c r="BA3186" s="11">
        <v>5</v>
      </c>
      <c r="BC3186" s="11" t="s">
        <v>4987</v>
      </c>
    </row>
    <row r="3187" spans="1:55" x14ac:dyDescent="0.25">
      <c r="A3187" t="str">
        <f t="shared" si="59"/>
        <v>С/992MG (BioChek) микоплазма галлисептикум уровень антител</v>
      </c>
      <c r="B3187" t="str">
        <f>IF(E3187="","",INDEX(Лаборатории!A:A,MATCH('Производственный контроль'!E3187,Лаборатории!B:B,0)))</f>
        <v xml:space="preserve">КУРИНОЕ ЦАРСТВО АО </v>
      </c>
      <c r="C3187" t="str">
        <f>IF(E3187="","",VLOOKUP(E3187,Лаборатории!B:D,3,0))</f>
        <v>U377_CHL</v>
      </c>
      <c r="D3187" s="12">
        <v>45807</v>
      </c>
      <c r="E3187" s="150" t="s">
        <v>793</v>
      </c>
      <c r="F3187" s="11" t="s">
        <v>544</v>
      </c>
      <c r="G3187" s="11" t="s">
        <v>603</v>
      </c>
      <c r="H3187" s="11" t="s">
        <v>262</v>
      </c>
      <c r="I3187" s="11" t="s">
        <v>3422</v>
      </c>
      <c r="J3187" t="str">
        <f>IF(L3187="","",VLOOKUP(L3187,Продукция!B:D,3,0))</f>
        <v>Биологический_материал</v>
      </c>
      <c r="K3187" t="str">
        <f>IF(L3187="","",VLOOKUP(L3187,Продукция!B:C,2,0))</f>
        <v>Сыворотка крови</v>
      </c>
      <c r="L3187" s="155" t="s">
        <v>302</v>
      </c>
      <c r="M3187">
        <f>IF(L3187="","",VLOOKUP(L3187,Продукция!B:L,11,0))</f>
        <v>0</v>
      </c>
      <c r="N3187" s="150" t="s">
        <v>873</v>
      </c>
      <c r="P3187" s="150" t="s">
        <v>340</v>
      </c>
      <c r="Q3187" s="150" t="s">
        <v>854</v>
      </c>
      <c r="R3187" s="11" t="s">
        <v>5306</v>
      </c>
      <c r="S3187" s="11">
        <v>20</v>
      </c>
      <c r="T3187" s="11" t="s">
        <v>5307</v>
      </c>
      <c r="V3187" s="14">
        <v>45806</v>
      </c>
      <c r="Z3187" s="162" t="s">
        <v>4823</v>
      </c>
      <c r="AA3187" s="15">
        <v>0.44791666666666669</v>
      </c>
      <c r="AB3187" t="str">
        <f>IF(L3187="","",VLOOKUP(L3187&amp;I3187,Продукция!A:I,9,0))</f>
        <v>рекомендация производителя набора</v>
      </c>
      <c r="AF3187" t="str">
        <f>IF(AD3187="","",VLOOKUP(AD3187,'Сотрудники и ссылки'!A:B,2,0))</f>
        <v/>
      </c>
      <c r="AG3187" t="str">
        <f>IF(AD3187="","",VLOOKUP(AD3187,'Сотрудники и ссылки'!A:C,3,0))</f>
        <v/>
      </c>
      <c r="AI3187" t="str">
        <f>IF(AH3187="","",VLOOKUP(AH3187,'Сотрудники и ссылки'!A:B,2,0))</f>
        <v/>
      </c>
      <c r="AJ3187" t="str">
        <f>IF(AH3187="","",VLOOKUP(AH3187,'Сотрудники и ссылки'!A:C,3,0))</f>
        <v/>
      </c>
      <c r="AL3187" s="2" t="str">
        <f>IF(AK3187="","",AK3187+VLOOKUP(I3187,'Вид исследования'!B:E,4,0))</f>
        <v/>
      </c>
      <c r="AM3187" s="2" t="str">
        <f>IF(AK3187="","",AK3187+VLOOKUP(I3187,'Вид исследования'!B:F,5,0))</f>
        <v/>
      </c>
      <c r="AP3187" s="11" t="s">
        <v>189</v>
      </c>
      <c r="AQ3187" t="str">
        <f>IFERROR(IF(L3187="","",VLOOKUP(L3187&amp;I3187,Продукция!A:K,11,0)),"обратитесь к админ справочника")</f>
        <v>согласно рекомендациям производителя теста</v>
      </c>
      <c r="AS3187" t="str">
        <f>IFERROR(IF(L3187="","",VLOOKUP(L3187&amp;I3187,Продукция!A:J,10,0)),"обратитесь к админ справочника")</f>
        <v>инструкция тест- ситема Биочек СК -114</v>
      </c>
      <c r="AW3187" s="11" t="s">
        <v>4824</v>
      </c>
      <c r="AX3187" s="11" t="s">
        <v>941</v>
      </c>
      <c r="AY3187" s="11" t="s">
        <v>2076</v>
      </c>
      <c r="AZ3187" s="11">
        <v>156</v>
      </c>
      <c r="BA3187" s="11">
        <v>5</v>
      </c>
      <c r="BC3187" s="11" t="s">
        <v>4987</v>
      </c>
    </row>
    <row r="3188" spans="1:55" x14ac:dyDescent="0.25">
      <c r="A3188" t="str">
        <f t="shared" si="59"/>
        <v>С/992MG (BioChek) микоплазма галлисептикум уровень антител</v>
      </c>
      <c r="B3188" t="str">
        <f>IF(E3188="","",INDEX(Лаборатории!A:A,MATCH('Производственный контроль'!E3188,Лаборатории!B:B,0)))</f>
        <v xml:space="preserve">КУРИНОЕ ЦАРСТВО АО </v>
      </c>
      <c r="C3188" t="str">
        <f>IF(E3188="","",VLOOKUP(E3188,Лаборатории!B:D,3,0))</f>
        <v>U377_CHL</v>
      </c>
      <c r="D3188" s="12">
        <v>45807</v>
      </c>
      <c r="E3188" s="150" t="s">
        <v>793</v>
      </c>
      <c r="F3188" s="11" t="s">
        <v>544</v>
      </c>
      <c r="G3188" s="11" t="s">
        <v>603</v>
      </c>
      <c r="H3188" s="11" t="s">
        <v>262</v>
      </c>
      <c r="I3188" s="11" t="s">
        <v>3422</v>
      </c>
      <c r="J3188" t="str">
        <f>IF(L3188="","",VLOOKUP(L3188,Продукция!B:D,3,0))</f>
        <v>Биологический_материал</v>
      </c>
      <c r="K3188" t="str">
        <f>IF(L3188="","",VLOOKUP(L3188,Продукция!B:C,2,0))</f>
        <v>Сыворотка крови</v>
      </c>
      <c r="L3188" s="155" t="s">
        <v>302</v>
      </c>
      <c r="M3188">
        <f>IF(L3188="","",VLOOKUP(L3188,Продукция!B:L,11,0))</f>
        <v>0</v>
      </c>
      <c r="N3188" s="150" t="s">
        <v>873</v>
      </c>
      <c r="P3188" s="150" t="s">
        <v>340</v>
      </c>
      <c r="Q3188" s="150" t="s">
        <v>854</v>
      </c>
      <c r="R3188" s="11" t="s">
        <v>5303</v>
      </c>
      <c r="S3188" s="11">
        <v>20</v>
      </c>
      <c r="T3188" s="11" t="s">
        <v>5307</v>
      </c>
      <c r="V3188" s="14">
        <v>45806</v>
      </c>
      <c r="Z3188" s="162" t="s">
        <v>4823</v>
      </c>
      <c r="AA3188" s="15">
        <v>0.44791666666666669</v>
      </c>
      <c r="AB3188" t="str">
        <f>IF(L3188="","",VLOOKUP(L3188&amp;I3188,Продукция!A:I,9,0))</f>
        <v>рекомендация производителя набора</v>
      </c>
      <c r="AF3188" t="str">
        <f>IF(AD3188="","",VLOOKUP(AD3188,'Сотрудники и ссылки'!A:B,2,0))</f>
        <v/>
      </c>
      <c r="AG3188" t="str">
        <f>IF(AD3188="","",VLOOKUP(AD3188,'Сотрудники и ссылки'!A:C,3,0))</f>
        <v/>
      </c>
      <c r="AI3188" t="str">
        <f>IF(AH3188="","",VLOOKUP(AH3188,'Сотрудники и ссылки'!A:B,2,0))</f>
        <v/>
      </c>
      <c r="AJ3188" t="str">
        <f>IF(AH3188="","",VLOOKUP(AH3188,'Сотрудники и ссылки'!A:C,3,0))</f>
        <v/>
      </c>
      <c r="AL3188" s="2" t="str">
        <f>IF(AK3188="","",AK3188+VLOOKUP(I3188,'Вид исследования'!B:E,4,0))</f>
        <v/>
      </c>
      <c r="AM3188" s="2" t="str">
        <f>IF(AK3188="","",AK3188+VLOOKUP(I3188,'Вид исследования'!B:F,5,0))</f>
        <v/>
      </c>
      <c r="AP3188" s="11" t="s">
        <v>189</v>
      </c>
      <c r="AQ3188" t="str">
        <f>IFERROR(IF(L3188="","",VLOOKUP(L3188&amp;I3188,Продукция!A:K,11,0)),"обратитесь к админ справочника")</f>
        <v>согласно рекомендациям производителя теста</v>
      </c>
      <c r="AS3188" t="str">
        <f>IFERROR(IF(L3188="","",VLOOKUP(L3188&amp;I3188,Продукция!A:J,10,0)),"обратитесь к админ справочника")</f>
        <v>инструкция тест- ситема Биочек СК -114</v>
      </c>
      <c r="AW3188" s="11" t="s">
        <v>4824</v>
      </c>
      <c r="AX3188" s="11" t="s">
        <v>941</v>
      </c>
      <c r="AY3188" s="11" t="s">
        <v>2069</v>
      </c>
      <c r="AZ3188" s="11">
        <v>156</v>
      </c>
      <c r="BA3188" s="11">
        <v>5</v>
      </c>
      <c r="BC3188" s="11" t="s">
        <v>4987</v>
      </c>
    </row>
    <row r="3189" spans="1:55" x14ac:dyDescent="0.25">
      <c r="A3189" t="str">
        <f t="shared" si="59"/>
        <v>С/992MS (BioChek) микоплазма синовия уровень антител</v>
      </c>
      <c r="B3189" t="str">
        <f>IF(E3189="","",INDEX(Лаборатории!A:A,MATCH('Производственный контроль'!E3189,Лаборатории!B:B,0)))</f>
        <v xml:space="preserve">КУРИНОЕ ЦАРСТВО АО </v>
      </c>
      <c r="C3189" t="str">
        <f>IF(E3189="","",VLOOKUP(E3189,Лаборатории!B:D,3,0))</f>
        <v>U377_CHL</v>
      </c>
      <c r="D3189" s="12">
        <v>45807</v>
      </c>
      <c r="E3189" s="150" t="s">
        <v>793</v>
      </c>
      <c r="F3189" s="11" t="s">
        <v>544</v>
      </c>
      <c r="G3189" s="11" t="s">
        <v>603</v>
      </c>
      <c r="H3189" s="11" t="s">
        <v>262</v>
      </c>
      <c r="I3189" s="11" t="s">
        <v>3423</v>
      </c>
      <c r="J3189" t="str">
        <f>IF(L3189="","",VLOOKUP(L3189,Продукция!B:D,3,0))</f>
        <v>Биологический_материал</v>
      </c>
      <c r="K3189" t="str">
        <f>IF(L3189="","",VLOOKUP(L3189,Продукция!B:C,2,0))</f>
        <v>Сыворотка крови</v>
      </c>
      <c r="L3189" s="155" t="s">
        <v>302</v>
      </c>
      <c r="M3189">
        <f>IF(L3189="","",VLOOKUP(L3189,Продукция!B:L,11,0))</f>
        <v>0</v>
      </c>
      <c r="N3189" s="150" t="s">
        <v>873</v>
      </c>
      <c r="P3189" s="150" t="s">
        <v>340</v>
      </c>
      <c r="Q3189" s="150" t="s">
        <v>854</v>
      </c>
      <c r="R3189" s="153" t="s">
        <v>5302</v>
      </c>
      <c r="S3189" s="11">
        <v>20</v>
      </c>
      <c r="T3189" s="11" t="s">
        <v>5307</v>
      </c>
      <c r="V3189" s="14">
        <v>45800</v>
      </c>
      <c r="Z3189" s="162" t="s">
        <v>4823</v>
      </c>
      <c r="AA3189" s="15">
        <v>0.44791666666666669</v>
      </c>
      <c r="AB3189" t="str">
        <f>IF(L3189="","",VLOOKUP(L3189&amp;I3189,Продукция!A:I,9,0))</f>
        <v>рекомендация производителя набора</v>
      </c>
      <c r="AC3189" s="14">
        <v>45810</v>
      </c>
      <c r="AD3189" s="11" t="s">
        <v>2673</v>
      </c>
      <c r="AE3189" s="11" t="s">
        <v>4823</v>
      </c>
      <c r="AF3189" t="str">
        <f>IF(AD3189="","",VLOOKUP(AD3189,'Сотрудники и ссылки'!A:B,2,0))</f>
        <v>Серолог</v>
      </c>
      <c r="AG3189">
        <f>IF(AD3189="","",VLOOKUP(AD3189,'Сотрудники и ссылки'!A:C,3,0))</f>
        <v>20001771</v>
      </c>
      <c r="AH3189" s="11" t="s">
        <v>2673</v>
      </c>
      <c r="AI3189" t="str">
        <f>IF(AH3189="","",VLOOKUP(AH3189,'Сотрудники и ссылки'!A:B,2,0))</f>
        <v>Серолог</v>
      </c>
      <c r="AJ3189">
        <f>IF(AH3189="","",VLOOKUP(AH3189,'Сотрудники и ссылки'!A:C,3,0))</f>
        <v>20001771</v>
      </c>
      <c r="AK3189" s="14">
        <v>45810</v>
      </c>
      <c r="AL3189" s="2">
        <f>IF(AK3189="","",AK3189+VLOOKUP(I3189,'Вид исследования'!B:E,4,0))</f>
        <v>45811</v>
      </c>
      <c r="AM3189" s="2">
        <f>IF(AK3189="","",AK3189+VLOOKUP(I3189,'Вид исследования'!B:F,5,0))</f>
        <v>45811</v>
      </c>
      <c r="AN3189" s="14">
        <v>45810</v>
      </c>
      <c r="AP3189" s="11" t="s">
        <v>189</v>
      </c>
      <c r="AQ3189" t="str">
        <f>IFERROR(IF(L3189="","",VLOOKUP(L3189&amp;I3189,Продукция!A:K,11,0)),"обратитесь к админ справочника")</f>
        <v>согласно рекомендациям производителя теста</v>
      </c>
      <c r="AR3189" s="11" t="s">
        <v>4823</v>
      </c>
      <c r="AS3189" t="str">
        <f>IFERROR(IF(L3189="","",VLOOKUP(L3189&amp;I3189,Продукция!A:J,10,0)),"обратитесь к админ справочника")</f>
        <v>инструкция тест- ситема Биочек СК -115</v>
      </c>
      <c r="AT3189" s="11" t="s">
        <v>4823</v>
      </c>
      <c r="AU3189" s="11" t="s">
        <v>4823</v>
      </c>
      <c r="AV3189" s="11" t="s">
        <v>2673</v>
      </c>
      <c r="AW3189" s="11" t="s">
        <v>4824</v>
      </c>
      <c r="AX3189" s="11" t="s">
        <v>941</v>
      </c>
      <c r="AY3189" s="11" t="s">
        <v>2043</v>
      </c>
      <c r="AZ3189" s="11">
        <v>156</v>
      </c>
      <c r="BA3189" s="11">
        <v>5</v>
      </c>
      <c r="BC3189" s="11" t="s">
        <v>4987</v>
      </c>
    </row>
    <row r="3190" spans="1:55" x14ac:dyDescent="0.25">
      <c r="A3190" t="str">
        <f t="shared" si="59"/>
        <v>С/992MS (BioChek) микоплазма синовия уровень антител</v>
      </c>
      <c r="B3190" t="str">
        <f>IF(E3190="","",INDEX(Лаборатории!A:A,MATCH('Производственный контроль'!E3190,Лаборатории!B:B,0)))</f>
        <v xml:space="preserve">КУРИНОЕ ЦАРСТВО АО </v>
      </c>
      <c r="C3190" t="str">
        <f>IF(E3190="","",VLOOKUP(E3190,Лаборатории!B:D,3,0))</f>
        <v>U377_CHL</v>
      </c>
      <c r="D3190" s="12">
        <v>45807</v>
      </c>
      <c r="E3190" s="150" t="s">
        <v>793</v>
      </c>
      <c r="F3190" s="11" t="s">
        <v>544</v>
      </c>
      <c r="G3190" s="11" t="s">
        <v>603</v>
      </c>
      <c r="H3190" s="11" t="s">
        <v>262</v>
      </c>
      <c r="I3190" s="11" t="s">
        <v>3423</v>
      </c>
      <c r="J3190" t="str">
        <f>IF(L3190="","",VLOOKUP(L3190,Продукция!B:D,3,0))</f>
        <v>Биологический_материал</v>
      </c>
      <c r="K3190" t="str">
        <f>IF(L3190="","",VLOOKUP(L3190,Продукция!B:C,2,0))</f>
        <v>Сыворотка крови</v>
      </c>
      <c r="L3190" s="155" t="s">
        <v>302</v>
      </c>
      <c r="M3190">
        <f>IF(L3190="","",VLOOKUP(L3190,Продукция!B:L,11,0))</f>
        <v>0</v>
      </c>
      <c r="N3190" s="150" t="s">
        <v>873</v>
      </c>
      <c r="P3190" s="150" t="s">
        <v>340</v>
      </c>
      <c r="Q3190" s="150" t="s">
        <v>854</v>
      </c>
      <c r="R3190" s="153" t="s">
        <v>5304</v>
      </c>
      <c r="S3190" s="11">
        <v>20</v>
      </c>
      <c r="T3190" s="11" t="s">
        <v>5307</v>
      </c>
      <c r="V3190" s="14">
        <v>45804</v>
      </c>
      <c r="Z3190" s="162" t="s">
        <v>4823</v>
      </c>
      <c r="AA3190" s="15">
        <v>0.44791666666666669</v>
      </c>
      <c r="AB3190" t="str">
        <f>IF(L3190="","",VLOOKUP(L3190&amp;I3190,Продукция!A:I,9,0))</f>
        <v>рекомендация производителя набора</v>
      </c>
      <c r="AC3190" s="14">
        <v>45810</v>
      </c>
      <c r="AD3190" s="11" t="s">
        <v>2673</v>
      </c>
      <c r="AE3190" s="11" t="s">
        <v>4823</v>
      </c>
      <c r="AF3190" t="str">
        <f>IF(AD3190="","",VLOOKUP(AD3190,'Сотрудники и ссылки'!A:B,2,0))</f>
        <v>Серолог</v>
      </c>
      <c r="AG3190">
        <f>IF(AD3190="","",VLOOKUP(AD3190,'Сотрудники и ссылки'!A:C,3,0))</f>
        <v>20001771</v>
      </c>
      <c r="AH3190" s="11" t="s">
        <v>2673</v>
      </c>
      <c r="AI3190" t="str">
        <f>IF(AH3190="","",VLOOKUP(AH3190,'Сотрудники и ссылки'!A:B,2,0))</f>
        <v>Серолог</v>
      </c>
      <c r="AJ3190">
        <f>IF(AH3190="","",VLOOKUP(AH3190,'Сотрудники и ссылки'!A:C,3,0))</f>
        <v>20001771</v>
      </c>
      <c r="AK3190" s="14">
        <v>45810</v>
      </c>
      <c r="AL3190" s="2">
        <f>IF(AK3190="","",AK3190+VLOOKUP(I3190,'Вид исследования'!B:E,4,0))</f>
        <v>45811</v>
      </c>
      <c r="AM3190" s="2">
        <f>IF(AK3190="","",AK3190+VLOOKUP(I3190,'Вид исследования'!B:F,5,0))</f>
        <v>45811</v>
      </c>
      <c r="AN3190" s="14">
        <v>45810</v>
      </c>
      <c r="AP3190" s="11" t="s">
        <v>189</v>
      </c>
      <c r="AQ3190" t="str">
        <f>IFERROR(IF(L3190="","",VLOOKUP(L3190&amp;I3190,Продукция!A:K,11,0)),"обратитесь к админ справочника")</f>
        <v>согласно рекомендациям производителя теста</v>
      </c>
      <c r="AR3190" s="11" t="s">
        <v>4823</v>
      </c>
      <c r="AS3190" t="str">
        <f>IFERROR(IF(L3190="","",VLOOKUP(L3190&amp;I3190,Продукция!A:J,10,0)),"обратитесь к админ справочника")</f>
        <v>инструкция тест- ситема Биочек СК -115</v>
      </c>
      <c r="AT3190" s="11" t="s">
        <v>4823</v>
      </c>
      <c r="AU3190" s="11" t="s">
        <v>4823</v>
      </c>
      <c r="AV3190" s="11" t="s">
        <v>2673</v>
      </c>
      <c r="AW3190" s="11" t="s">
        <v>4824</v>
      </c>
      <c r="AX3190" s="11" t="s">
        <v>941</v>
      </c>
      <c r="AY3190" s="11" t="s">
        <v>2070</v>
      </c>
      <c r="AZ3190" s="11">
        <v>156</v>
      </c>
      <c r="BA3190" s="11">
        <v>5</v>
      </c>
      <c r="BC3190" s="11" t="s">
        <v>4987</v>
      </c>
    </row>
    <row r="3191" spans="1:55" x14ac:dyDescent="0.25">
      <c r="A3191" t="str">
        <f t="shared" si="59"/>
        <v>С/992MS (BioChek) микоплазма синовия уровень антител</v>
      </c>
      <c r="B3191" t="str">
        <f>IF(E3191="","",INDEX(Лаборатории!A:A,MATCH('Производственный контроль'!E3191,Лаборатории!B:B,0)))</f>
        <v xml:space="preserve">КУРИНОЕ ЦАРСТВО АО </v>
      </c>
      <c r="C3191" t="str">
        <f>IF(E3191="","",VLOOKUP(E3191,Лаборатории!B:D,3,0))</f>
        <v>U377_CHL</v>
      </c>
      <c r="D3191" s="12">
        <v>45807</v>
      </c>
      <c r="E3191" s="150" t="s">
        <v>793</v>
      </c>
      <c r="F3191" s="11" t="s">
        <v>544</v>
      </c>
      <c r="G3191" s="11" t="s">
        <v>603</v>
      </c>
      <c r="H3191" s="11" t="s">
        <v>262</v>
      </c>
      <c r="I3191" s="11" t="s">
        <v>3423</v>
      </c>
      <c r="J3191" t="str">
        <f>IF(L3191="","",VLOOKUP(L3191,Продукция!B:D,3,0))</f>
        <v>Биологический_материал</v>
      </c>
      <c r="K3191" t="str">
        <f>IF(L3191="","",VLOOKUP(L3191,Продукция!B:C,2,0))</f>
        <v>Сыворотка крови</v>
      </c>
      <c r="L3191" s="155" t="s">
        <v>302</v>
      </c>
      <c r="M3191">
        <f>IF(L3191="","",VLOOKUP(L3191,Продукция!B:L,11,0))</f>
        <v>0</v>
      </c>
      <c r="N3191" s="150" t="s">
        <v>873</v>
      </c>
      <c r="P3191" s="150" t="s">
        <v>340</v>
      </c>
      <c r="Q3191" s="150" t="s">
        <v>854</v>
      </c>
      <c r="R3191" s="11" t="s">
        <v>5305</v>
      </c>
      <c r="S3191" s="11">
        <v>20</v>
      </c>
      <c r="T3191" s="11" t="s">
        <v>5307</v>
      </c>
      <c r="V3191" s="14">
        <v>45805</v>
      </c>
      <c r="Z3191" s="162" t="s">
        <v>4823</v>
      </c>
      <c r="AA3191" s="15">
        <v>0.44791666666666669</v>
      </c>
      <c r="AB3191" t="str">
        <f>IF(L3191="","",VLOOKUP(L3191&amp;I3191,Продукция!A:I,9,0))</f>
        <v>рекомендация производителя набора</v>
      </c>
      <c r="AF3191" t="str">
        <f>IF(AD3191="","",VLOOKUP(AD3191,'Сотрудники и ссылки'!A:B,2,0))</f>
        <v/>
      </c>
      <c r="AG3191" t="str">
        <f>IF(AD3191="","",VLOOKUP(AD3191,'Сотрудники и ссылки'!A:C,3,0))</f>
        <v/>
      </c>
      <c r="AI3191" t="str">
        <f>IF(AH3191="","",VLOOKUP(AH3191,'Сотрудники и ссылки'!A:B,2,0))</f>
        <v/>
      </c>
      <c r="AJ3191" t="str">
        <f>IF(AH3191="","",VLOOKUP(AH3191,'Сотрудники и ссылки'!A:C,3,0))</f>
        <v/>
      </c>
      <c r="AL3191" s="2" t="str">
        <f>IF(AK3191="","",AK3191+VLOOKUP(I3191,'Вид исследования'!B:E,4,0))</f>
        <v/>
      </c>
      <c r="AM3191" s="2" t="str">
        <f>IF(AK3191="","",AK3191+VLOOKUP(I3191,'Вид исследования'!B:F,5,0))</f>
        <v/>
      </c>
      <c r="AP3191" s="11" t="s">
        <v>189</v>
      </c>
      <c r="AQ3191" t="str">
        <f>IFERROR(IF(L3191="","",VLOOKUP(L3191&amp;I3191,Продукция!A:K,11,0)),"обратитесь к админ справочника")</f>
        <v>согласно рекомендациям производителя теста</v>
      </c>
      <c r="AS3191" t="str">
        <f>IFERROR(IF(L3191="","",VLOOKUP(L3191&amp;I3191,Продукция!A:J,10,0)),"обратитесь к админ справочника")</f>
        <v>инструкция тест- ситема Биочек СК -115</v>
      </c>
      <c r="AW3191" s="11" t="s">
        <v>4824</v>
      </c>
      <c r="AX3191" s="11" t="s">
        <v>941</v>
      </c>
      <c r="AY3191" s="11" t="s">
        <v>2075</v>
      </c>
      <c r="AZ3191" s="11">
        <v>156</v>
      </c>
      <c r="BA3191" s="11">
        <v>5</v>
      </c>
      <c r="BC3191" s="11" t="s">
        <v>4987</v>
      </c>
    </row>
    <row r="3192" spans="1:55" x14ac:dyDescent="0.25">
      <c r="A3192" t="str">
        <f t="shared" si="59"/>
        <v>С/992MS (BioChek) микоплазма синовия уровень антител</v>
      </c>
      <c r="B3192" t="str">
        <f>IF(E3192="","",INDEX(Лаборатории!A:A,MATCH('Производственный контроль'!E3192,Лаборатории!B:B,0)))</f>
        <v xml:space="preserve">КУРИНОЕ ЦАРСТВО АО </v>
      </c>
      <c r="C3192" t="str">
        <f>IF(E3192="","",VLOOKUP(E3192,Лаборатории!B:D,3,0))</f>
        <v>U377_CHL</v>
      </c>
      <c r="D3192" s="12">
        <v>45807</v>
      </c>
      <c r="E3192" s="150" t="s">
        <v>793</v>
      </c>
      <c r="F3192" s="11" t="s">
        <v>544</v>
      </c>
      <c r="G3192" s="11" t="s">
        <v>603</v>
      </c>
      <c r="H3192" s="11" t="s">
        <v>262</v>
      </c>
      <c r="I3192" s="11" t="s">
        <v>3423</v>
      </c>
      <c r="J3192" t="str">
        <f>IF(L3192="","",VLOOKUP(L3192,Продукция!B:D,3,0))</f>
        <v>Биологический_материал</v>
      </c>
      <c r="K3192" t="str">
        <f>IF(L3192="","",VLOOKUP(L3192,Продукция!B:C,2,0))</f>
        <v>Сыворотка крови</v>
      </c>
      <c r="L3192" s="155" t="s">
        <v>302</v>
      </c>
      <c r="M3192">
        <f>IF(L3192="","",VLOOKUP(L3192,Продукция!B:L,11,0))</f>
        <v>0</v>
      </c>
      <c r="N3192" s="150" t="s">
        <v>873</v>
      </c>
      <c r="P3192" s="150" t="s">
        <v>340</v>
      </c>
      <c r="Q3192" s="150" t="s">
        <v>854</v>
      </c>
      <c r="R3192" s="11" t="s">
        <v>5306</v>
      </c>
      <c r="S3192" s="11">
        <v>20</v>
      </c>
      <c r="T3192" s="11" t="s">
        <v>5307</v>
      </c>
      <c r="V3192" s="14">
        <v>45806</v>
      </c>
      <c r="Z3192" s="162" t="s">
        <v>4823</v>
      </c>
      <c r="AA3192" s="15">
        <v>0.44791666666666669</v>
      </c>
      <c r="AB3192" t="str">
        <f>IF(L3192="","",VLOOKUP(L3192&amp;I3192,Продукция!A:I,9,0))</f>
        <v>рекомендация производителя набора</v>
      </c>
      <c r="AF3192" t="str">
        <f>IF(AD3192="","",VLOOKUP(AD3192,'Сотрудники и ссылки'!A:B,2,0))</f>
        <v/>
      </c>
      <c r="AG3192" t="str">
        <f>IF(AD3192="","",VLOOKUP(AD3192,'Сотрудники и ссылки'!A:C,3,0))</f>
        <v/>
      </c>
      <c r="AI3192" t="str">
        <f>IF(AH3192="","",VLOOKUP(AH3192,'Сотрудники и ссылки'!A:B,2,0))</f>
        <v/>
      </c>
      <c r="AJ3192" t="str">
        <f>IF(AH3192="","",VLOOKUP(AH3192,'Сотрудники и ссылки'!A:C,3,0))</f>
        <v/>
      </c>
      <c r="AL3192" s="2" t="str">
        <f>IF(AK3192="","",AK3192+VLOOKUP(I3192,'Вид исследования'!B:E,4,0))</f>
        <v/>
      </c>
      <c r="AM3192" s="2" t="str">
        <f>IF(AK3192="","",AK3192+VLOOKUP(I3192,'Вид исследования'!B:F,5,0))</f>
        <v/>
      </c>
      <c r="AP3192" s="11" t="s">
        <v>189</v>
      </c>
      <c r="AQ3192" t="str">
        <f>IFERROR(IF(L3192="","",VLOOKUP(L3192&amp;I3192,Продукция!A:K,11,0)),"обратитесь к админ справочника")</f>
        <v>согласно рекомендациям производителя теста</v>
      </c>
      <c r="AS3192" t="str">
        <f>IFERROR(IF(L3192="","",VLOOKUP(L3192&amp;I3192,Продукция!A:J,10,0)),"обратитесь к админ справочника")</f>
        <v>инструкция тест- ситема Биочек СК -115</v>
      </c>
      <c r="AW3192" s="11" t="s">
        <v>4824</v>
      </c>
      <c r="AX3192" s="11" t="s">
        <v>941</v>
      </c>
      <c r="AY3192" s="11" t="s">
        <v>2076</v>
      </c>
      <c r="AZ3192" s="11">
        <v>156</v>
      </c>
      <c r="BA3192" s="11">
        <v>5</v>
      </c>
      <c r="BC3192" s="11" t="s">
        <v>4987</v>
      </c>
    </row>
    <row r="3193" spans="1:55" x14ac:dyDescent="0.25">
      <c r="A3193" t="str">
        <f t="shared" si="59"/>
        <v>С/992MS (BioChek) микоплазма синовия уровень антител</v>
      </c>
      <c r="B3193" t="str">
        <f>IF(E3193="","",INDEX(Лаборатории!A:A,MATCH('Производственный контроль'!E3193,Лаборатории!B:B,0)))</f>
        <v xml:space="preserve">КУРИНОЕ ЦАРСТВО АО </v>
      </c>
      <c r="C3193" t="str">
        <f>IF(E3193="","",VLOOKUP(E3193,Лаборатории!B:D,3,0))</f>
        <v>U377_CHL</v>
      </c>
      <c r="D3193" s="12">
        <v>45807</v>
      </c>
      <c r="E3193" s="150" t="s">
        <v>793</v>
      </c>
      <c r="F3193" s="11" t="s">
        <v>544</v>
      </c>
      <c r="G3193" s="11" t="s">
        <v>603</v>
      </c>
      <c r="H3193" s="11" t="s">
        <v>262</v>
      </c>
      <c r="I3193" s="11" t="s">
        <v>3423</v>
      </c>
      <c r="J3193" t="str">
        <f>IF(L3193="","",VLOOKUP(L3193,Продукция!B:D,3,0))</f>
        <v>Биологический_материал</v>
      </c>
      <c r="K3193" t="str">
        <f>IF(L3193="","",VLOOKUP(L3193,Продукция!B:C,2,0))</f>
        <v>Сыворотка крови</v>
      </c>
      <c r="L3193" s="155" t="s">
        <v>302</v>
      </c>
      <c r="M3193">
        <f>IF(L3193="","",VLOOKUP(L3193,Продукция!B:L,11,0))</f>
        <v>0</v>
      </c>
      <c r="N3193" s="150" t="s">
        <v>873</v>
      </c>
      <c r="P3193" s="150" t="s">
        <v>340</v>
      </c>
      <c r="Q3193" s="150" t="s">
        <v>854</v>
      </c>
      <c r="R3193" s="11" t="s">
        <v>5303</v>
      </c>
      <c r="S3193" s="11">
        <v>20</v>
      </c>
      <c r="T3193" s="11" t="s">
        <v>5307</v>
      </c>
      <c r="V3193" s="14">
        <v>45806</v>
      </c>
      <c r="Z3193" s="162" t="s">
        <v>4823</v>
      </c>
      <c r="AA3193" s="15">
        <v>0.44791666666666669</v>
      </c>
      <c r="AB3193" t="str">
        <f>IF(L3193="","",VLOOKUP(L3193&amp;I3193,Продукция!A:I,9,0))</f>
        <v>рекомендация производителя набора</v>
      </c>
      <c r="AF3193" t="str">
        <f>IF(AD3193="","",VLOOKUP(AD3193,'Сотрудники и ссылки'!A:B,2,0))</f>
        <v/>
      </c>
      <c r="AG3193" t="str">
        <f>IF(AD3193="","",VLOOKUP(AD3193,'Сотрудники и ссылки'!A:C,3,0))</f>
        <v/>
      </c>
      <c r="AI3193" t="str">
        <f>IF(AH3193="","",VLOOKUP(AH3193,'Сотрудники и ссылки'!A:B,2,0))</f>
        <v/>
      </c>
      <c r="AJ3193" t="str">
        <f>IF(AH3193="","",VLOOKUP(AH3193,'Сотрудники и ссылки'!A:C,3,0))</f>
        <v/>
      </c>
      <c r="AL3193" s="2" t="str">
        <f>IF(AK3193="","",AK3193+VLOOKUP(I3193,'Вид исследования'!B:E,4,0))</f>
        <v/>
      </c>
      <c r="AM3193" s="2" t="str">
        <f>IF(AK3193="","",AK3193+VLOOKUP(I3193,'Вид исследования'!B:F,5,0))</f>
        <v/>
      </c>
      <c r="AP3193" s="11" t="s">
        <v>189</v>
      </c>
      <c r="AQ3193" t="str">
        <f>IFERROR(IF(L3193="","",VLOOKUP(L3193&amp;I3193,Продукция!A:K,11,0)),"обратитесь к админ справочника")</f>
        <v>согласно рекомендациям производителя теста</v>
      </c>
      <c r="AS3193" t="str">
        <f>IFERROR(IF(L3193="","",VLOOKUP(L3193&amp;I3193,Продукция!A:J,10,0)),"обратитесь к админ справочника")</f>
        <v>инструкция тест- ситема Биочек СК -115</v>
      </c>
      <c r="AW3193" s="11" t="s">
        <v>4824</v>
      </c>
      <c r="AX3193" s="11" t="s">
        <v>941</v>
      </c>
      <c r="AY3193" s="11" t="s">
        <v>2069</v>
      </c>
      <c r="AZ3193" s="11">
        <v>156</v>
      </c>
      <c r="BA3193" s="11">
        <v>5</v>
      </c>
      <c r="BC3193" s="11" t="s">
        <v>4987</v>
      </c>
    </row>
    <row r="3194" spans="1:55" x14ac:dyDescent="0.25">
      <c r="A3194" t="str">
        <f t="shared" si="59"/>
        <v>С/992IBD (BioChek) болезнь Гамборо уровень антител</v>
      </c>
      <c r="B3194" t="str">
        <f>IF(E3194="","",INDEX(Лаборатории!A:A,MATCH('Производственный контроль'!E3194,Лаборатории!B:B,0)))</f>
        <v xml:space="preserve">КУРИНОЕ ЦАРСТВО АО </v>
      </c>
      <c r="C3194" t="str">
        <f>IF(E3194="","",VLOOKUP(E3194,Лаборатории!B:D,3,0))</f>
        <v>U377_CHL</v>
      </c>
      <c r="D3194" s="12">
        <v>45807</v>
      </c>
      <c r="E3194" s="150" t="s">
        <v>793</v>
      </c>
      <c r="F3194" s="11" t="s">
        <v>544</v>
      </c>
      <c r="G3194" s="11" t="s">
        <v>603</v>
      </c>
      <c r="H3194" s="11" t="s">
        <v>262</v>
      </c>
      <c r="I3194" s="11" t="s">
        <v>3415</v>
      </c>
      <c r="J3194" t="str">
        <f>IF(L3194="","",VLOOKUP(L3194,Продукция!B:D,3,0))</f>
        <v>Биологический_материал</v>
      </c>
      <c r="K3194" t="str">
        <f>IF(L3194="","",VLOOKUP(L3194,Продукция!B:C,2,0))</f>
        <v>Сыворотка крови</v>
      </c>
      <c r="L3194" s="155" t="s">
        <v>302</v>
      </c>
      <c r="M3194">
        <f>IF(L3194="","",VLOOKUP(L3194,Продукция!B:L,11,0))</f>
        <v>0</v>
      </c>
      <c r="N3194" s="150" t="s">
        <v>873</v>
      </c>
      <c r="P3194" s="150" t="s">
        <v>340</v>
      </c>
      <c r="Q3194" s="150" t="s">
        <v>854</v>
      </c>
      <c r="R3194" s="153" t="s">
        <v>5302</v>
      </c>
      <c r="S3194" s="11">
        <v>20</v>
      </c>
      <c r="T3194" s="11" t="s">
        <v>5307</v>
      </c>
      <c r="V3194" s="14">
        <v>45800</v>
      </c>
      <c r="Z3194" s="162" t="s">
        <v>4823</v>
      </c>
      <c r="AA3194" s="15">
        <v>0.44791666666666669</v>
      </c>
      <c r="AB3194" t="str">
        <f>IF(L3194="","",VLOOKUP(L3194&amp;I3194,Продукция!A:I,9,0))</f>
        <v>рекомендация производителя набора</v>
      </c>
      <c r="AC3194" s="14">
        <v>45810</v>
      </c>
      <c r="AD3194" s="11" t="s">
        <v>2676</v>
      </c>
      <c r="AE3194" s="11" t="s">
        <v>4823</v>
      </c>
      <c r="AF3194" t="str">
        <f>IF(AD3194="","",VLOOKUP(AD3194,'Сотрудники и ссылки'!A:B,2,0))</f>
        <v>Серолог</v>
      </c>
      <c r="AG3194">
        <f>IF(AD3194="","",VLOOKUP(AD3194,'Сотрудники и ссылки'!A:C,3,0))</f>
        <v>20007746</v>
      </c>
      <c r="AH3194" s="11" t="s">
        <v>2676</v>
      </c>
      <c r="AI3194" t="str">
        <f>IF(AH3194="","",VLOOKUP(AH3194,'Сотрудники и ссылки'!A:B,2,0))</f>
        <v>Серолог</v>
      </c>
      <c r="AJ3194">
        <f>IF(AH3194="","",VLOOKUP(AH3194,'Сотрудники и ссылки'!A:C,3,0))</f>
        <v>20007746</v>
      </c>
      <c r="AK3194" s="14">
        <v>45810</v>
      </c>
      <c r="AL3194" s="2">
        <f>IF(AK3194="","",AK3194+VLOOKUP(I3194,'Вид исследования'!B:E,4,0))</f>
        <v>45811</v>
      </c>
      <c r="AM3194" s="2">
        <f>IF(AK3194="","",AK3194+VLOOKUP(I3194,'Вид исследования'!B:F,5,0))</f>
        <v>45811</v>
      </c>
      <c r="AN3194" s="14">
        <v>45810</v>
      </c>
      <c r="AP3194" s="11" t="s">
        <v>189</v>
      </c>
      <c r="AQ3194" t="str">
        <f>IFERROR(IF(L3194="","",VLOOKUP(L3194&amp;I3194,Продукция!A:K,11,0)),"обратитесь к админ справочника")</f>
        <v>согласно рекомендациям производителя теста</v>
      </c>
      <c r="AR3194" s="11" t="s">
        <v>4823</v>
      </c>
      <c r="AS3194" t="str">
        <f>IFERROR(IF(L3194="","",VLOOKUP(L3194&amp;I3194,Продукция!A:J,10,0)),"обратитесь к админ справочника")</f>
        <v>инструкция тест- ситема Биочек СК-113</v>
      </c>
      <c r="AT3194" s="11" t="s">
        <v>4823</v>
      </c>
      <c r="AU3194" s="11" t="s">
        <v>4823</v>
      </c>
      <c r="AV3194" s="11" t="s">
        <v>2676</v>
      </c>
      <c r="AW3194" s="11" t="s">
        <v>4824</v>
      </c>
      <c r="AX3194" s="11" t="s">
        <v>941</v>
      </c>
      <c r="AY3194" s="11" t="s">
        <v>2043</v>
      </c>
      <c r="AZ3194" s="11">
        <v>156</v>
      </c>
      <c r="BA3194" s="11">
        <v>5</v>
      </c>
      <c r="BC3194" s="11" t="s">
        <v>4987</v>
      </c>
    </row>
    <row r="3195" spans="1:55" x14ac:dyDescent="0.25">
      <c r="A3195" t="str">
        <f t="shared" si="59"/>
        <v>С/992IBD (BioChek) болезнь Гамборо уровень антител</v>
      </c>
      <c r="B3195" t="str">
        <f>IF(E3195="","",INDEX(Лаборатории!A:A,MATCH('Производственный контроль'!E3195,Лаборатории!B:B,0)))</f>
        <v xml:space="preserve">КУРИНОЕ ЦАРСТВО АО </v>
      </c>
      <c r="C3195" t="str">
        <f>IF(E3195="","",VLOOKUP(E3195,Лаборатории!B:D,3,0))</f>
        <v>U377_CHL</v>
      </c>
      <c r="D3195" s="12">
        <v>45807</v>
      </c>
      <c r="E3195" s="150" t="s">
        <v>793</v>
      </c>
      <c r="F3195" s="11" t="s">
        <v>544</v>
      </c>
      <c r="G3195" s="11" t="s">
        <v>603</v>
      </c>
      <c r="H3195" s="11" t="s">
        <v>262</v>
      </c>
      <c r="I3195" s="11" t="s">
        <v>3415</v>
      </c>
      <c r="J3195" t="str">
        <f>IF(L3195="","",VLOOKUP(L3195,Продукция!B:D,3,0))</f>
        <v>Биологический_материал</v>
      </c>
      <c r="K3195" t="str">
        <f>IF(L3195="","",VLOOKUP(L3195,Продукция!B:C,2,0))</f>
        <v>Сыворотка крови</v>
      </c>
      <c r="L3195" s="155" t="s">
        <v>302</v>
      </c>
      <c r="M3195">
        <f>IF(L3195="","",VLOOKUP(L3195,Продукция!B:L,11,0))</f>
        <v>0</v>
      </c>
      <c r="N3195" s="150" t="s">
        <v>873</v>
      </c>
      <c r="P3195" s="150" t="s">
        <v>340</v>
      </c>
      <c r="Q3195" s="150" t="s">
        <v>854</v>
      </c>
      <c r="R3195" s="153" t="s">
        <v>5304</v>
      </c>
      <c r="S3195" s="11">
        <v>20</v>
      </c>
      <c r="T3195" s="11" t="s">
        <v>5307</v>
      </c>
      <c r="V3195" s="14">
        <v>45804</v>
      </c>
      <c r="Z3195" s="162" t="s">
        <v>4823</v>
      </c>
      <c r="AA3195" s="15">
        <v>0.44791666666666669</v>
      </c>
      <c r="AB3195" t="str">
        <f>IF(L3195="","",VLOOKUP(L3195&amp;I3195,Продукция!A:I,9,0))</f>
        <v>рекомендация производителя набора</v>
      </c>
      <c r="AC3195" s="14">
        <v>45810</v>
      </c>
      <c r="AD3195" s="11" t="s">
        <v>2676</v>
      </c>
      <c r="AE3195" s="11" t="s">
        <v>4823</v>
      </c>
      <c r="AF3195" t="str">
        <f>IF(AD3195="","",VLOOKUP(AD3195,'Сотрудники и ссылки'!A:B,2,0))</f>
        <v>Серолог</v>
      </c>
      <c r="AG3195">
        <f>IF(AD3195="","",VLOOKUP(AD3195,'Сотрудники и ссылки'!A:C,3,0))</f>
        <v>20007746</v>
      </c>
      <c r="AH3195" s="11" t="s">
        <v>2676</v>
      </c>
      <c r="AI3195" t="str">
        <f>IF(AH3195="","",VLOOKUP(AH3195,'Сотрудники и ссылки'!A:B,2,0))</f>
        <v>Серолог</v>
      </c>
      <c r="AJ3195">
        <f>IF(AH3195="","",VLOOKUP(AH3195,'Сотрудники и ссылки'!A:C,3,0))</f>
        <v>20007746</v>
      </c>
      <c r="AK3195" s="14">
        <v>45810</v>
      </c>
      <c r="AL3195" s="2">
        <f>IF(AK3195="","",AK3195+VLOOKUP(I3195,'Вид исследования'!B:E,4,0))</f>
        <v>45811</v>
      </c>
      <c r="AM3195" s="2">
        <f>IF(AK3195="","",AK3195+VLOOKUP(I3195,'Вид исследования'!B:F,5,0))</f>
        <v>45811</v>
      </c>
      <c r="AN3195" s="14">
        <v>45810</v>
      </c>
      <c r="AP3195" s="11" t="s">
        <v>189</v>
      </c>
      <c r="AQ3195" t="str">
        <f>IFERROR(IF(L3195="","",VLOOKUP(L3195&amp;I3195,Продукция!A:K,11,0)),"обратитесь к админ справочника")</f>
        <v>согласно рекомендациям производителя теста</v>
      </c>
      <c r="AR3195" s="11" t="s">
        <v>4823</v>
      </c>
      <c r="AS3195" t="str">
        <f>IFERROR(IF(L3195="","",VLOOKUP(L3195&amp;I3195,Продукция!A:J,10,0)),"обратитесь к админ справочника")</f>
        <v>инструкция тест- ситема Биочек СК-113</v>
      </c>
      <c r="AT3195" s="11" t="s">
        <v>4823</v>
      </c>
      <c r="AU3195" s="11" t="s">
        <v>4823</v>
      </c>
      <c r="AV3195" s="11" t="s">
        <v>2676</v>
      </c>
      <c r="AW3195" s="11" t="s">
        <v>4824</v>
      </c>
      <c r="AX3195" s="11" t="s">
        <v>941</v>
      </c>
      <c r="AY3195" s="11" t="s">
        <v>2070</v>
      </c>
      <c r="AZ3195" s="11">
        <v>156</v>
      </c>
      <c r="BA3195" s="11">
        <v>5</v>
      </c>
      <c r="BC3195" s="11" t="s">
        <v>4987</v>
      </c>
    </row>
    <row r="3196" spans="1:55" x14ac:dyDescent="0.25">
      <c r="A3196" t="str">
        <f t="shared" si="59"/>
        <v>С/992IBD (BioChek) болезнь Гамборо уровень антител</v>
      </c>
      <c r="B3196" t="str">
        <f>IF(E3196="","",INDEX(Лаборатории!A:A,MATCH('Производственный контроль'!E3196,Лаборатории!B:B,0)))</f>
        <v xml:space="preserve">КУРИНОЕ ЦАРСТВО АО </v>
      </c>
      <c r="C3196" t="str">
        <f>IF(E3196="","",VLOOKUP(E3196,Лаборатории!B:D,3,0))</f>
        <v>U377_CHL</v>
      </c>
      <c r="D3196" s="12">
        <v>45807</v>
      </c>
      <c r="E3196" s="150" t="s">
        <v>793</v>
      </c>
      <c r="F3196" s="11" t="s">
        <v>544</v>
      </c>
      <c r="G3196" s="11" t="s">
        <v>603</v>
      </c>
      <c r="H3196" s="11" t="s">
        <v>262</v>
      </c>
      <c r="I3196" s="11" t="s">
        <v>3415</v>
      </c>
      <c r="J3196" t="str">
        <f>IF(L3196="","",VLOOKUP(L3196,Продукция!B:D,3,0))</f>
        <v>Биологический_материал</v>
      </c>
      <c r="K3196" t="str">
        <f>IF(L3196="","",VLOOKUP(L3196,Продукция!B:C,2,0))</f>
        <v>Сыворотка крови</v>
      </c>
      <c r="L3196" s="155" t="s">
        <v>302</v>
      </c>
      <c r="M3196">
        <f>IF(L3196="","",VLOOKUP(L3196,Продукция!B:L,11,0))</f>
        <v>0</v>
      </c>
      <c r="N3196" s="150" t="s">
        <v>873</v>
      </c>
      <c r="P3196" s="150" t="s">
        <v>340</v>
      </c>
      <c r="Q3196" s="150" t="s">
        <v>854</v>
      </c>
      <c r="R3196" s="11" t="s">
        <v>5305</v>
      </c>
      <c r="S3196" s="11">
        <v>20</v>
      </c>
      <c r="T3196" s="11" t="s">
        <v>5307</v>
      </c>
      <c r="V3196" s="14">
        <v>45805</v>
      </c>
      <c r="Z3196" s="162" t="s">
        <v>4823</v>
      </c>
      <c r="AA3196" s="15">
        <v>0.44791666666666669</v>
      </c>
      <c r="AB3196" t="str">
        <f>IF(L3196="","",VLOOKUP(L3196&amp;I3196,Продукция!A:I,9,0))</f>
        <v>рекомендация производителя набора</v>
      </c>
      <c r="AF3196" t="str">
        <f>IF(AD3196="","",VLOOKUP(AD3196,'Сотрудники и ссылки'!A:B,2,0))</f>
        <v/>
      </c>
      <c r="AG3196" t="str">
        <f>IF(AD3196="","",VLOOKUP(AD3196,'Сотрудники и ссылки'!A:C,3,0))</f>
        <v/>
      </c>
      <c r="AI3196" t="str">
        <f>IF(AH3196="","",VLOOKUP(AH3196,'Сотрудники и ссылки'!A:B,2,0))</f>
        <v/>
      </c>
      <c r="AJ3196" t="str">
        <f>IF(AH3196="","",VLOOKUP(AH3196,'Сотрудники и ссылки'!A:C,3,0))</f>
        <v/>
      </c>
      <c r="AL3196" s="2" t="str">
        <f>IF(AK3196="","",AK3196+VLOOKUP(I3196,'Вид исследования'!B:E,4,0))</f>
        <v/>
      </c>
      <c r="AM3196" s="2" t="str">
        <f>IF(AK3196="","",AK3196+VLOOKUP(I3196,'Вид исследования'!B:F,5,0))</f>
        <v/>
      </c>
      <c r="AP3196" s="11" t="s">
        <v>189</v>
      </c>
      <c r="AQ3196" t="str">
        <f>IFERROR(IF(L3196="","",VLOOKUP(L3196&amp;I3196,Продукция!A:K,11,0)),"обратитесь к админ справочника")</f>
        <v>согласно рекомендациям производителя теста</v>
      </c>
      <c r="AS3196" t="str">
        <f>IFERROR(IF(L3196="","",VLOOKUP(L3196&amp;I3196,Продукция!A:J,10,0)),"обратитесь к админ справочника")</f>
        <v>инструкция тест- ситема Биочек СК-113</v>
      </c>
      <c r="AW3196" s="11" t="s">
        <v>4824</v>
      </c>
      <c r="AX3196" s="11" t="s">
        <v>941</v>
      </c>
      <c r="AY3196" s="11" t="s">
        <v>2075</v>
      </c>
      <c r="AZ3196" s="11">
        <v>156</v>
      </c>
      <c r="BA3196" s="11">
        <v>5</v>
      </c>
      <c r="BC3196" s="11" t="s">
        <v>4987</v>
      </c>
    </row>
    <row r="3197" spans="1:55" x14ac:dyDescent="0.25">
      <c r="A3197" t="str">
        <f t="shared" si="59"/>
        <v>С/992IBD (BioChek) болезнь Гамборо уровень антител</v>
      </c>
      <c r="B3197" t="str">
        <f>IF(E3197="","",INDEX(Лаборатории!A:A,MATCH('Производственный контроль'!E3197,Лаборатории!B:B,0)))</f>
        <v xml:space="preserve">КУРИНОЕ ЦАРСТВО АО </v>
      </c>
      <c r="C3197" t="str">
        <f>IF(E3197="","",VLOOKUP(E3197,Лаборатории!B:D,3,0))</f>
        <v>U377_CHL</v>
      </c>
      <c r="D3197" s="12">
        <v>45807</v>
      </c>
      <c r="E3197" s="150" t="s">
        <v>793</v>
      </c>
      <c r="F3197" s="11" t="s">
        <v>544</v>
      </c>
      <c r="G3197" s="11" t="s">
        <v>603</v>
      </c>
      <c r="H3197" s="11" t="s">
        <v>262</v>
      </c>
      <c r="I3197" s="11" t="s">
        <v>3415</v>
      </c>
      <c r="J3197" t="str">
        <f>IF(L3197="","",VLOOKUP(L3197,Продукция!B:D,3,0))</f>
        <v>Биологический_материал</v>
      </c>
      <c r="K3197" t="str">
        <f>IF(L3197="","",VLOOKUP(L3197,Продукция!B:C,2,0))</f>
        <v>Сыворотка крови</v>
      </c>
      <c r="L3197" s="155" t="s">
        <v>302</v>
      </c>
      <c r="M3197">
        <f>IF(L3197="","",VLOOKUP(L3197,Продукция!B:L,11,0))</f>
        <v>0</v>
      </c>
      <c r="N3197" s="150" t="s">
        <v>873</v>
      </c>
      <c r="P3197" s="150" t="s">
        <v>340</v>
      </c>
      <c r="Q3197" s="150" t="s">
        <v>854</v>
      </c>
      <c r="R3197" s="11" t="s">
        <v>5306</v>
      </c>
      <c r="S3197" s="11">
        <v>20</v>
      </c>
      <c r="T3197" s="11" t="s">
        <v>5307</v>
      </c>
      <c r="V3197" s="14">
        <v>45806</v>
      </c>
      <c r="Z3197" s="162" t="s">
        <v>4823</v>
      </c>
      <c r="AA3197" s="15">
        <v>0.44791666666666669</v>
      </c>
      <c r="AB3197" t="str">
        <f>IF(L3197="","",VLOOKUP(L3197&amp;I3197,Продукция!A:I,9,0))</f>
        <v>рекомендация производителя набора</v>
      </c>
      <c r="AF3197" t="str">
        <f>IF(AD3197="","",VLOOKUP(AD3197,'Сотрудники и ссылки'!A:B,2,0))</f>
        <v/>
      </c>
      <c r="AG3197" t="str">
        <f>IF(AD3197="","",VLOOKUP(AD3197,'Сотрудники и ссылки'!A:C,3,0))</f>
        <v/>
      </c>
      <c r="AI3197" t="str">
        <f>IF(AH3197="","",VLOOKUP(AH3197,'Сотрудники и ссылки'!A:B,2,0))</f>
        <v/>
      </c>
      <c r="AJ3197" t="str">
        <f>IF(AH3197="","",VLOOKUP(AH3197,'Сотрудники и ссылки'!A:C,3,0))</f>
        <v/>
      </c>
      <c r="AL3197" s="2" t="str">
        <f>IF(AK3197="","",AK3197+VLOOKUP(I3197,'Вид исследования'!B:E,4,0))</f>
        <v/>
      </c>
      <c r="AM3197" s="2" t="str">
        <f>IF(AK3197="","",AK3197+VLOOKUP(I3197,'Вид исследования'!B:F,5,0))</f>
        <v/>
      </c>
      <c r="AP3197" s="11" t="s">
        <v>189</v>
      </c>
      <c r="AQ3197" t="str">
        <f>IFERROR(IF(L3197="","",VLOOKUP(L3197&amp;I3197,Продукция!A:K,11,0)),"обратитесь к админ справочника")</f>
        <v>согласно рекомендациям производителя теста</v>
      </c>
      <c r="AS3197" t="str">
        <f>IFERROR(IF(L3197="","",VLOOKUP(L3197&amp;I3197,Продукция!A:J,10,0)),"обратитесь к админ справочника")</f>
        <v>инструкция тест- ситема Биочек СК-113</v>
      </c>
      <c r="AW3197" s="11" t="s">
        <v>4824</v>
      </c>
      <c r="AX3197" s="11" t="s">
        <v>941</v>
      </c>
      <c r="AY3197" s="11" t="s">
        <v>2076</v>
      </c>
      <c r="AZ3197" s="11">
        <v>156</v>
      </c>
      <c r="BA3197" s="11">
        <v>5</v>
      </c>
      <c r="BC3197" s="11" t="s">
        <v>4987</v>
      </c>
    </row>
    <row r="3198" spans="1:55" x14ac:dyDescent="0.25">
      <c r="A3198" t="str">
        <f t="shared" si="59"/>
        <v>С/992IBD (BioChek) болезнь Гамборо уровень антител</v>
      </c>
      <c r="B3198" t="str">
        <f>IF(E3198="","",INDEX(Лаборатории!A:A,MATCH('Производственный контроль'!E3198,Лаборатории!B:B,0)))</f>
        <v xml:space="preserve">КУРИНОЕ ЦАРСТВО АО </v>
      </c>
      <c r="C3198" t="str">
        <f>IF(E3198="","",VLOOKUP(E3198,Лаборатории!B:D,3,0))</f>
        <v>U377_CHL</v>
      </c>
      <c r="D3198" s="12">
        <v>45807</v>
      </c>
      <c r="E3198" s="150" t="s">
        <v>793</v>
      </c>
      <c r="F3198" s="11" t="s">
        <v>544</v>
      </c>
      <c r="G3198" s="11" t="s">
        <v>603</v>
      </c>
      <c r="H3198" s="11" t="s">
        <v>262</v>
      </c>
      <c r="I3198" s="11" t="s">
        <v>3415</v>
      </c>
      <c r="J3198" t="str">
        <f>IF(L3198="","",VLOOKUP(L3198,Продукция!B:D,3,0))</f>
        <v>Биологический_материал</v>
      </c>
      <c r="K3198" t="str">
        <f>IF(L3198="","",VLOOKUP(L3198,Продукция!B:C,2,0))</f>
        <v>Сыворотка крови</v>
      </c>
      <c r="L3198" s="155" t="s">
        <v>302</v>
      </c>
      <c r="M3198">
        <f>IF(L3198="","",VLOOKUP(L3198,Продукция!B:L,11,0))</f>
        <v>0</v>
      </c>
      <c r="N3198" s="150" t="s">
        <v>873</v>
      </c>
      <c r="P3198" s="150" t="s">
        <v>340</v>
      </c>
      <c r="Q3198" s="150" t="s">
        <v>854</v>
      </c>
      <c r="R3198" s="11" t="s">
        <v>5303</v>
      </c>
      <c r="S3198" s="11">
        <v>20</v>
      </c>
      <c r="T3198" s="11" t="s">
        <v>5307</v>
      </c>
      <c r="V3198" s="14">
        <v>45806</v>
      </c>
      <c r="Z3198" s="162" t="s">
        <v>4823</v>
      </c>
      <c r="AA3198" s="15">
        <v>0.44791666666666669</v>
      </c>
      <c r="AB3198" t="str">
        <f>IF(L3198="","",VLOOKUP(L3198&amp;I3198,Продукция!A:I,9,0))</f>
        <v>рекомендация производителя набора</v>
      </c>
      <c r="AF3198" t="str">
        <f>IF(AD3198="","",VLOOKUP(AD3198,'Сотрудники и ссылки'!A:B,2,0))</f>
        <v/>
      </c>
      <c r="AG3198" t="str">
        <f>IF(AD3198="","",VLOOKUP(AD3198,'Сотрудники и ссылки'!A:C,3,0))</f>
        <v/>
      </c>
      <c r="AI3198" t="str">
        <f>IF(AH3198="","",VLOOKUP(AH3198,'Сотрудники и ссылки'!A:B,2,0))</f>
        <v/>
      </c>
      <c r="AJ3198" t="str">
        <f>IF(AH3198="","",VLOOKUP(AH3198,'Сотрудники и ссылки'!A:C,3,0))</f>
        <v/>
      </c>
      <c r="AL3198" s="2" t="str">
        <f>IF(AK3198="","",AK3198+VLOOKUP(I3198,'Вид исследования'!B:E,4,0))</f>
        <v/>
      </c>
      <c r="AM3198" s="2" t="str">
        <f>IF(AK3198="","",AK3198+VLOOKUP(I3198,'Вид исследования'!B:F,5,0))</f>
        <v/>
      </c>
      <c r="AP3198" s="11" t="s">
        <v>189</v>
      </c>
      <c r="AQ3198" t="str">
        <f>IFERROR(IF(L3198="","",VLOOKUP(L3198&amp;I3198,Продукция!A:K,11,0)),"обратитесь к админ справочника")</f>
        <v>согласно рекомендациям производителя теста</v>
      </c>
      <c r="AS3198" t="str">
        <f>IFERROR(IF(L3198="","",VLOOKUP(L3198&amp;I3198,Продукция!A:J,10,0)),"обратитесь к админ справочника")</f>
        <v>инструкция тест- ситема Биочек СК-113</v>
      </c>
      <c r="AW3198" s="11" t="s">
        <v>4824</v>
      </c>
      <c r="AX3198" s="11" t="s">
        <v>941</v>
      </c>
      <c r="AY3198" s="11" t="s">
        <v>2069</v>
      </c>
      <c r="AZ3198" s="11">
        <v>156</v>
      </c>
      <c r="BA3198" s="11">
        <v>5</v>
      </c>
      <c r="BC3198" s="11" t="s">
        <v>4987</v>
      </c>
    </row>
    <row r="3199" spans="1:55" x14ac:dyDescent="0.25">
      <c r="A3199" t="str">
        <f t="shared" si="59"/>
        <v>С/992REO (BioChek) реовирус уровень антител</v>
      </c>
      <c r="B3199" t="str">
        <f>IF(E3199="","",INDEX(Лаборатории!A:A,MATCH('Производственный контроль'!E3199,Лаборатории!B:B,0)))</f>
        <v xml:space="preserve">КУРИНОЕ ЦАРСТВО АО </v>
      </c>
      <c r="C3199" t="str">
        <f>IF(E3199="","",VLOOKUP(E3199,Лаборатории!B:D,3,0))</f>
        <v>U377_CHL</v>
      </c>
      <c r="D3199" s="12">
        <v>45807</v>
      </c>
      <c r="E3199" s="150" t="s">
        <v>793</v>
      </c>
      <c r="F3199" s="11" t="s">
        <v>544</v>
      </c>
      <c r="G3199" s="11" t="s">
        <v>603</v>
      </c>
      <c r="H3199" s="11" t="s">
        <v>262</v>
      </c>
      <c r="I3199" s="11" t="s">
        <v>3426</v>
      </c>
      <c r="J3199" t="str">
        <f>IF(L3199="","",VLOOKUP(L3199,Продукция!B:D,3,0))</f>
        <v>Биологический_материал</v>
      </c>
      <c r="K3199" t="str">
        <f>IF(L3199="","",VLOOKUP(L3199,Продукция!B:C,2,0))</f>
        <v>Сыворотка крови</v>
      </c>
      <c r="L3199" s="155" t="s">
        <v>302</v>
      </c>
      <c r="M3199">
        <f>IF(L3199="","",VLOOKUP(L3199,Продукция!B:L,11,0))</f>
        <v>0</v>
      </c>
      <c r="N3199" s="150" t="s">
        <v>873</v>
      </c>
      <c r="P3199" s="150" t="s">
        <v>340</v>
      </c>
      <c r="Q3199" s="150" t="s">
        <v>854</v>
      </c>
      <c r="R3199" s="153" t="s">
        <v>5302</v>
      </c>
      <c r="S3199" s="11">
        <v>20</v>
      </c>
      <c r="T3199" s="11" t="s">
        <v>5307</v>
      </c>
      <c r="V3199" s="14">
        <v>45800</v>
      </c>
      <c r="Z3199" s="162" t="s">
        <v>4823</v>
      </c>
      <c r="AA3199" s="15">
        <v>0.44791666666666669</v>
      </c>
      <c r="AB3199" t="str">
        <f>IF(L3199="","",VLOOKUP(L3199&amp;I3199,Продукция!A:I,9,0))</f>
        <v>рекомендация производителя набора</v>
      </c>
      <c r="AC3199" s="14">
        <v>45810</v>
      </c>
      <c r="AD3199" s="11" t="s">
        <v>2676</v>
      </c>
      <c r="AE3199" s="11" t="s">
        <v>4823</v>
      </c>
      <c r="AF3199" t="str">
        <f>IF(AD3199="","",VLOOKUP(AD3199,'Сотрудники и ссылки'!A:B,2,0))</f>
        <v>Серолог</v>
      </c>
      <c r="AG3199">
        <f>IF(AD3199="","",VLOOKUP(AD3199,'Сотрудники и ссылки'!A:C,3,0))</f>
        <v>20007746</v>
      </c>
      <c r="AH3199" s="11" t="s">
        <v>2676</v>
      </c>
      <c r="AI3199" t="str">
        <f>IF(AH3199="","",VLOOKUP(AH3199,'Сотрудники и ссылки'!A:B,2,0))</f>
        <v>Серолог</v>
      </c>
      <c r="AJ3199">
        <f>IF(AH3199="","",VLOOKUP(AH3199,'Сотрудники и ссылки'!A:C,3,0))</f>
        <v>20007746</v>
      </c>
      <c r="AK3199" s="14">
        <v>45810</v>
      </c>
      <c r="AL3199" s="2">
        <f>IF(AK3199="","",AK3199+VLOOKUP(I3199,'Вид исследования'!B:E,4,0))</f>
        <v>45811</v>
      </c>
      <c r="AM3199" s="2">
        <f>IF(AK3199="","",AK3199+VLOOKUP(I3199,'Вид исследования'!B:F,5,0))</f>
        <v>45811</v>
      </c>
      <c r="AN3199" s="14">
        <v>45810</v>
      </c>
      <c r="AP3199" s="11" t="s">
        <v>189</v>
      </c>
      <c r="AQ3199" t="str">
        <f>IFERROR(IF(L3199="","",VLOOKUP(L3199&amp;I3199,Продукция!A:K,11,0)),"обратитесь к админ справочника")</f>
        <v>согласно рекомендациям производителя теста</v>
      </c>
      <c r="AR3199" s="11" t="s">
        <v>4823</v>
      </c>
      <c r="AS3199" t="str">
        <f>IFERROR(IF(L3199="","",VLOOKUP(L3199&amp;I3199,Продукция!A:J,10,0)),"обратитесь к админ справочника")</f>
        <v>инструкция тест- ситема Биочек СК -110</v>
      </c>
      <c r="AT3199" s="11" t="s">
        <v>4823</v>
      </c>
      <c r="AU3199" s="11" t="s">
        <v>4823</v>
      </c>
      <c r="AV3199" s="11" t="s">
        <v>2676</v>
      </c>
      <c r="AW3199" s="11" t="s">
        <v>4824</v>
      </c>
      <c r="AX3199" s="11" t="s">
        <v>941</v>
      </c>
      <c r="AY3199" s="11" t="s">
        <v>2043</v>
      </c>
      <c r="AZ3199" s="11">
        <v>156</v>
      </c>
      <c r="BA3199" s="11">
        <v>5</v>
      </c>
      <c r="BC3199" s="11" t="s">
        <v>4987</v>
      </c>
    </row>
    <row r="3200" spans="1:55" x14ac:dyDescent="0.25">
      <c r="A3200" t="str">
        <f t="shared" si="59"/>
        <v>С/992REO (BioChek) реовирус уровень антител</v>
      </c>
      <c r="B3200" t="str">
        <f>IF(E3200="","",INDEX(Лаборатории!A:A,MATCH('Производственный контроль'!E3200,Лаборатории!B:B,0)))</f>
        <v xml:space="preserve">КУРИНОЕ ЦАРСТВО АО </v>
      </c>
      <c r="C3200" t="str">
        <f>IF(E3200="","",VLOOKUP(E3200,Лаборатории!B:D,3,0))</f>
        <v>U377_CHL</v>
      </c>
      <c r="D3200" s="12">
        <v>45807</v>
      </c>
      <c r="E3200" s="150" t="s">
        <v>793</v>
      </c>
      <c r="F3200" s="11" t="s">
        <v>544</v>
      </c>
      <c r="G3200" s="11" t="s">
        <v>603</v>
      </c>
      <c r="H3200" s="11" t="s">
        <v>262</v>
      </c>
      <c r="I3200" s="11" t="s">
        <v>3426</v>
      </c>
      <c r="J3200" t="str">
        <f>IF(L3200="","",VLOOKUP(L3200,Продукция!B:D,3,0))</f>
        <v>Биологический_материал</v>
      </c>
      <c r="K3200" t="str">
        <f>IF(L3200="","",VLOOKUP(L3200,Продукция!B:C,2,0))</f>
        <v>Сыворотка крови</v>
      </c>
      <c r="L3200" s="155" t="s">
        <v>302</v>
      </c>
      <c r="M3200">
        <f>IF(L3200="","",VLOOKUP(L3200,Продукция!B:L,11,0))</f>
        <v>0</v>
      </c>
      <c r="N3200" s="150" t="s">
        <v>873</v>
      </c>
      <c r="P3200" s="150" t="s">
        <v>340</v>
      </c>
      <c r="Q3200" s="150" t="s">
        <v>854</v>
      </c>
      <c r="R3200" s="153" t="s">
        <v>5304</v>
      </c>
      <c r="S3200" s="11">
        <v>20</v>
      </c>
      <c r="T3200" s="11" t="s">
        <v>5307</v>
      </c>
      <c r="V3200" s="14">
        <v>45804</v>
      </c>
      <c r="Z3200" s="162" t="s">
        <v>4823</v>
      </c>
      <c r="AA3200" s="15">
        <v>0.44791666666666669</v>
      </c>
      <c r="AB3200" t="str">
        <f>IF(L3200="","",VLOOKUP(L3200&amp;I3200,Продукция!A:I,9,0))</f>
        <v>рекомендация производителя набора</v>
      </c>
      <c r="AC3200" s="14">
        <v>45810</v>
      </c>
      <c r="AD3200" s="11" t="s">
        <v>2676</v>
      </c>
      <c r="AE3200" s="11" t="s">
        <v>4823</v>
      </c>
      <c r="AF3200" t="str">
        <f>IF(AD3200="","",VLOOKUP(AD3200,'Сотрудники и ссылки'!A:B,2,0))</f>
        <v>Серолог</v>
      </c>
      <c r="AG3200">
        <f>IF(AD3200="","",VLOOKUP(AD3200,'Сотрудники и ссылки'!A:C,3,0))</f>
        <v>20007746</v>
      </c>
      <c r="AH3200" s="11" t="s">
        <v>2676</v>
      </c>
      <c r="AI3200" t="str">
        <f>IF(AH3200="","",VLOOKUP(AH3200,'Сотрудники и ссылки'!A:B,2,0))</f>
        <v>Серолог</v>
      </c>
      <c r="AJ3200">
        <f>IF(AH3200="","",VLOOKUP(AH3200,'Сотрудники и ссылки'!A:C,3,0))</f>
        <v>20007746</v>
      </c>
      <c r="AK3200" s="14">
        <v>45810</v>
      </c>
      <c r="AL3200" s="2">
        <f>IF(AK3200="","",AK3200+VLOOKUP(I3200,'Вид исследования'!B:E,4,0))</f>
        <v>45811</v>
      </c>
      <c r="AM3200" s="2">
        <f>IF(AK3200="","",AK3200+VLOOKUP(I3200,'Вид исследования'!B:F,5,0))</f>
        <v>45811</v>
      </c>
      <c r="AN3200" s="14">
        <v>45810</v>
      </c>
      <c r="AP3200" s="11" t="s">
        <v>189</v>
      </c>
      <c r="AQ3200" t="str">
        <f>IFERROR(IF(L3200="","",VLOOKUP(L3200&amp;I3200,Продукция!A:K,11,0)),"обратитесь к админ справочника")</f>
        <v>согласно рекомендациям производителя теста</v>
      </c>
      <c r="AR3200" s="11" t="s">
        <v>4823</v>
      </c>
      <c r="AS3200" t="str">
        <f>IFERROR(IF(L3200="","",VLOOKUP(L3200&amp;I3200,Продукция!A:J,10,0)),"обратитесь к админ справочника")</f>
        <v>инструкция тест- ситема Биочек СК -110</v>
      </c>
      <c r="AT3200" s="11" t="s">
        <v>4823</v>
      </c>
      <c r="AU3200" s="11" t="s">
        <v>4823</v>
      </c>
      <c r="AV3200" s="11" t="s">
        <v>2676</v>
      </c>
      <c r="AW3200" s="11" t="s">
        <v>4824</v>
      </c>
      <c r="AX3200" s="11" t="s">
        <v>941</v>
      </c>
      <c r="AY3200" s="11" t="s">
        <v>2070</v>
      </c>
      <c r="AZ3200" s="11">
        <v>156</v>
      </c>
      <c r="BA3200" s="11">
        <v>5</v>
      </c>
      <c r="BC3200" s="11" t="s">
        <v>4987</v>
      </c>
    </row>
    <row r="3201" spans="1:55" x14ac:dyDescent="0.25">
      <c r="A3201" t="str">
        <f t="shared" si="59"/>
        <v>С/992REO (BioChek) реовирус уровень антител</v>
      </c>
      <c r="B3201" t="str">
        <f>IF(E3201="","",INDEX(Лаборатории!A:A,MATCH('Производственный контроль'!E3201,Лаборатории!B:B,0)))</f>
        <v xml:space="preserve">КУРИНОЕ ЦАРСТВО АО </v>
      </c>
      <c r="C3201" t="str">
        <f>IF(E3201="","",VLOOKUP(E3201,Лаборатории!B:D,3,0))</f>
        <v>U377_CHL</v>
      </c>
      <c r="D3201" s="12">
        <v>45807</v>
      </c>
      <c r="E3201" s="150" t="s">
        <v>793</v>
      </c>
      <c r="F3201" s="11" t="s">
        <v>544</v>
      </c>
      <c r="G3201" s="11" t="s">
        <v>603</v>
      </c>
      <c r="H3201" s="11" t="s">
        <v>262</v>
      </c>
      <c r="I3201" s="11" t="s">
        <v>3426</v>
      </c>
      <c r="J3201" t="str">
        <f>IF(L3201="","",VLOOKUP(L3201,Продукция!B:D,3,0))</f>
        <v>Биологический_материал</v>
      </c>
      <c r="K3201" t="str">
        <f>IF(L3201="","",VLOOKUP(L3201,Продукция!B:C,2,0))</f>
        <v>Сыворотка крови</v>
      </c>
      <c r="L3201" s="155" t="s">
        <v>302</v>
      </c>
      <c r="M3201">
        <f>IF(L3201="","",VLOOKUP(L3201,Продукция!B:L,11,0))</f>
        <v>0</v>
      </c>
      <c r="N3201" s="150" t="s">
        <v>873</v>
      </c>
      <c r="P3201" s="150" t="s">
        <v>340</v>
      </c>
      <c r="Q3201" s="150" t="s">
        <v>854</v>
      </c>
      <c r="R3201" s="11" t="s">
        <v>5305</v>
      </c>
      <c r="S3201" s="11">
        <v>20</v>
      </c>
      <c r="T3201" s="11" t="s">
        <v>5307</v>
      </c>
      <c r="V3201" s="14">
        <v>45805</v>
      </c>
      <c r="Z3201" s="162" t="s">
        <v>4823</v>
      </c>
      <c r="AA3201" s="15">
        <v>0.44791666666666669</v>
      </c>
      <c r="AB3201" t="str">
        <f>IF(L3201="","",VLOOKUP(L3201&amp;I3201,Продукция!A:I,9,0))</f>
        <v>рекомендация производителя набора</v>
      </c>
      <c r="AF3201" t="str">
        <f>IF(AD3201="","",VLOOKUP(AD3201,'Сотрудники и ссылки'!A:B,2,0))</f>
        <v/>
      </c>
      <c r="AG3201" t="str">
        <f>IF(AD3201="","",VLOOKUP(AD3201,'Сотрудники и ссылки'!A:C,3,0))</f>
        <v/>
      </c>
      <c r="AI3201" t="str">
        <f>IF(AH3201="","",VLOOKUP(AH3201,'Сотрудники и ссылки'!A:B,2,0))</f>
        <v/>
      </c>
      <c r="AJ3201" t="str">
        <f>IF(AH3201="","",VLOOKUP(AH3201,'Сотрудники и ссылки'!A:C,3,0))</f>
        <v/>
      </c>
      <c r="AL3201" s="2" t="str">
        <f>IF(AK3201="","",AK3201+VLOOKUP(I3201,'Вид исследования'!B:E,4,0))</f>
        <v/>
      </c>
      <c r="AM3201" s="2" t="str">
        <f>IF(AK3201="","",AK3201+VLOOKUP(I3201,'Вид исследования'!B:F,5,0))</f>
        <v/>
      </c>
      <c r="AP3201" s="11" t="s">
        <v>189</v>
      </c>
      <c r="AQ3201" t="str">
        <f>IFERROR(IF(L3201="","",VLOOKUP(L3201&amp;I3201,Продукция!A:K,11,0)),"обратитесь к админ справочника")</f>
        <v>согласно рекомендациям производителя теста</v>
      </c>
      <c r="AS3201" t="str">
        <f>IFERROR(IF(L3201="","",VLOOKUP(L3201&amp;I3201,Продукция!A:J,10,0)),"обратитесь к админ справочника")</f>
        <v>инструкция тест- ситема Биочек СК -110</v>
      </c>
      <c r="AW3201" s="11" t="s">
        <v>4824</v>
      </c>
      <c r="AX3201" s="11" t="s">
        <v>941</v>
      </c>
      <c r="AY3201" s="11" t="s">
        <v>2075</v>
      </c>
      <c r="AZ3201" s="11">
        <v>156</v>
      </c>
      <c r="BA3201" s="11">
        <v>5</v>
      </c>
      <c r="BC3201" s="11" t="s">
        <v>4987</v>
      </c>
    </row>
    <row r="3202" spans="1:55" x14ac:dyDescent="0.25">
      <c r="A3202" t="str">
        <f t="shared" si="59"/>
        <v>С/992REO (BioChek) реовирус уровень антител</v>
      </c>
      <c r="B3202" t="str">
        <f>IF(E3202="","",INDEX(Лаборатории!A:A,MATCH('Производственный контроль'!E3202,Лаборатории!B:B,0)))</f>
        <v xml:space="preserve">КУРИНОЕ ЦАРСТВО АО </v>
      </c>
      <c r="C3202" t="str">
        <f>IF(E3202="","",VLOOKUP(E3202,Лаборатории!B:D,3,0))</f>
        <v>U377_CHL</v>
      </c>
      <c r="D3202" s="12">
        <v>45807</v>
      </c>
      <c r="E3202" s="150" t="s">
        <v>793</v>
      </c>
      <c r="F3202" s="11" t="s">
        <v>544</v>
      </c>
      <c r="G3202" s="11" t="s">
        <v>603</v>
      </c>
      <c r="H3202" s="11" t="s">
        <v>262</v>
      </c>
      <c r="I3202" s="11" t="s">
        <v>3426</v>
      </c>
      <c r="J3202" t="str">
        <f>IF(L3202="","",VLOOKUP(L3202,Продукция!B:D,3,0))</f>
        <v>Биологический_материал</v>
      </c>
      <c r="K3202" t="str">
        <f>IF(L3202="","",VLOOKUP(L3202,Продукция!B:C,2,0))</f>
        <v>Сыворотка крови</v>
      </c>
      <c r="L3202" s="155" t="s">
        <v>302</v>
      </c>
      <c r="M3202">
        <f>IF(L3202="","",VLOOKUP(L3202,Продукция!B:L,11,0))</f>
        <v>0</v>
      </c>
      <c r="N3202" s="150" t="s">
        <v>873</v>
      </c>
      <c r="P3202" s="150" t="s">
        <v>340</v>
      </c>
      <c r="Q3202" s="150" t="s">
        <v>854</v>
      </c>
      <c r="R3202" s="11" t="s">
        <v>5306</v>
      </c>
      <c r="S3202" s="11">
        <v>20</v>
      </c>
      <c r="T3202" s="11" t="s">
        <v>5307</v>
      </c>
      <c r="V3202" s="14">
        <v>45806</v>
      </c>
      <c r="Z3202" s="162" t="s">
        <v>4823</v>
      </c>
      <c r="AA3202" s="15">
        <v>0.44791666666666669</v>
      </c>
      <c r="AB3202" t="str">
        <f>IF(L3202="","",VLOOKUP(L3202&amp;I3202,Продукция!A:I,9,0))</f>
        <v>рекомендация производителя набора</v>
      </c>
      <c r="AF3202" t="str">
        <f>IF(AD3202="","",VLOOKUP(AD3202,'Сотрудники и ссылки'!A:B,2,0))</f>
        <v/>
      </c>
      <c r="AG3202" t="str">
        <f>IF(AD3202="","",VLOOKUP(AD3202,'Сотрудники и ссылки'!A:C,3,0))</f>
        <v/>
      </c>
      <c r="AI3202" t="str">
        <f>IF(AH3202="","",VLOOKUP(AH3202,'Сотрудники и ссылки'!A:B,2,0))</f>
        <v/>
      </c>
      <c r="AJ3202" t="str">
        <f>IF(AH3202="","",VLOOKUP(AH3202,'Сотрудники и ссылки'!A:C,3,0))</f>
        <v/>
      </c>
      <c r="AL3202" s="2" t="str">
        <f>IF(AK3202="","",AK3202+VLOOKUP(I3202,'Вид исследования'!B:E,4,0))</f>
        <v/>
      </c>
      <c r="AM3202" s="2" t="str">
        <f>IF(AK3202="","",AK3202+VLOOKUP(I3202,'Вид исследования'!B:F,5,0))</f>
        <v/>
      </c>
      <c r="AP3202" s="11" t="s">
        <v>189</v>
      </c>
      <c r="AQ3202" t="str">
        <f>IFERROR(IF(L3202="","",VLOOKUP(L3202&amp;I3202,Продукция!A:K,11,0)),"обратитесь к админ справочника")</f>
        <v>согласно рекомендациям производителя теста</v>
      </c>
      <c r="AS3202" t="str">
        <f>IFERROR(IF(L3202="","",VLOOKUP(L3202&amp;I3202,Продукция!A:J,10,0)),"обратитесь к админ справочника")</f>
        <v>инструкция тест- ситема Биочек СК -110</v>
      </c>
      <c r="AW3202" s="11" t="s">
        <v>4824</v>
      </c>
      <c r="AX3202" s="11" t="s">
        <v>941</v>
      </c>
      <c r="AY3202" s="11" t="s">
        <v>2076</v>
      </c>
      <c r="AZ3202" s="11">
        <v>156</v>
      </c>
      <c r="BA3202" s="11">
        <v>5</v>
      </c>
      <c r="BC3202" s="11" t="s">
        <v>4987</v>
      </c>
    </row>
    <row r="3203" spans="1:55" x14ac:dyDescent="0.25">
      <c r="A3203" t="str">
        <f t="shared" si="59"/>
        <v>С/992REO (BioChek) реовирус уровень антител</v>
      </c>
      <c r="B3203" t="str">
        <f>IF(E3203="","",INDEX(Лаборатории!A:A,MATCH('Производственный контроль'!E3203,Лаборатории!B:B,0)))</f>
        <v xml:space="preserve">КУРИНОЕ ЦАРСТВО АО </v>
      </c>
      <c r="C3203" t="str">
        <f>IF(E3203="","",VLOOKUP(E3203,Лаборатории!B:D,3,0))</f>
        <v>U377_CHL</v>
      </c>
      <c r="D3203" s="12">
        <v>45807</v>
      </c>
      <c r="E3203" s="150" t="s">
        <v>793</v>
      </c>
      <c r="F3203" s="11" t="s">
        <v>544</v>
      </c>
      <c r="G3203" s="11" t="s">
        <v>603</v>
      </c>
      <c r="H3203" s="11" t="s">
        <v>262</v>
      </c>
      <c r="I3203" s="11" t="s">
        <v>3426</v>
      </c>
      <c r="J3203" t="str">
        <f>IF(L3203="","",VLOOKUP(L3203,Продукция!B:D,3,0))</f>
        <v>Биологический_материал</v>
      </c>
      <c r="K3203" t="str">
        <f>IF(L3203="","",VLOOKUP(L3203,Продукция!B:C,2,0))</f>
        <v>Сыворотка крови</v>
      </c>
      <c r="L3203" s="155" t="s">
        <v>302</v>
      </c>
      <c r="M3203">
        <f>IF(L3203="","",VLOOKUP(L3203,Продукция!B:L,11,0))</f>
        <v>0</v>
      </c>
      <c r="N3203" s="150" t="s">
        <v>873</v>
      </c>
      <c r="P3203" s="150" t="s">
        <v>340</v>
      </c>
      <c r="Q3203" s="150" t="s">
        <v>854</v>
      </c>
      <c r="R3203" s="11" t="s">
        <v>5303</v>
      </c>
      <c r="S3203" s="11">
        <v>20</v>
      </c>
      <c r="T3203" s="11" t="s">
        <v>5307</v>
      </c>
      <c r="V3203" s="14">
        <v>45806</v>
      </c>
      <c r="Z3203" s="162" t="s">
        <v>4823</v>
      </c>
      <c r="AA3203" s="15">
        <v>0.44791666666666669</v>
      </c>
      <c r="AB3203" t="str">
        <f>IF(L3203="","",VLOOKUP(L3203&amp;I3203,Продукция!A:I,9,0))</f>
        <v>рекомендация производителя набора</v>
      </c>
      <c r="AF3203" t="str">
        <f>IF(AD3203="","",VLOOKUP(AD3203,'Сотрудники и ссылки'!A:B,2,0))</f>
        <v/>
      </c>
      <c r="AG3203" t="str">
        <f>IF(AD3203="","",VLOOKUP(AD3203,'Сотрудники и ссылки'!A:C,3,0))</f>
        <v/>
      </c>
      <c r="AI3203" t="str">
        <f>IF(AH3203="","",VLOOKUP(AH3203,'Сотрудники и ссылки'!A:B,2,0))</f>
        <v/>
      </c>
      <c r="AJ3203" t="str">
        <f>IF(AH3203="","",VLOOKUP(AH3203,'Сотрудники и ссылки'!A:C,3,0))</f>
        <v/>
      </c>
      <c r="AL3203" s="2" t="str">
        <f>IF(AK3203="","",AK3203+VLOOKUP(I3203,'Вид исследования'!B:E,4,0))</f>
        <v/>
      </c>
      <c r="AM3203" s="2" t="str">
        <f>IF(AK3203="","",AK3203+VLOOKUP(I3203,'Вид исследования'!B:F,5,0))</f>
        <v/>
      </c>
      <c r="AP3203" s="11" t="s">
        <v>189</v>
      </c>
      <c r="AQ3203" t="str">
        <f>IFERROR(IF(L3203="","",VLOOKUP(L3203&amp;I3203,Продукция!A:K,11,0)),"обратитесь к админ справочника")</f>
        <v>согласно рекомендациям производителя теста</v>
      </c>
      <c r="AS3203" t="str">
        <f>IFERROR(IF(L3203="","",VLOOKUP(L3203&amp;I3203,Продукция!A:J,10,0)),"обратитесь к админ справочника")</f>
        <v>инструкция тест- ситема Биочек СК -110</v>
      </c>
      <c r="AW3203" s="11" t="s">
        <v>4824</v>
      </c>
      <c r="AX3203" s="11" t="s">
        <v>941</v>
      </c>
      <c r="AY3203" s="11" t="s">
        <v>2069</v>
      </c>
      <c r="AZ3203" s="11">
        <v>156</v>
      </c>
      <c r="BA3203" s="11">
        <v>5</v>
      </c>
      <c r="BC3203" s="11" t="s">
        <v>4987</v>
      </c>
    </row>
    <row r="3204" spans="1:55" x14ac:dyDescent="0.25">
      <c r="A3204" t="str">
        <f t="shared" si="59"/>
        <v>С/1021Болезнь Ньюкасла уровень антител</v>
      </c>
      <c r="B3204" t="str">
        <f>IF(E3204="","",INDEX(Лаборатории!A:A,MATCH('Производственный контроль'!E3204,Лаборатории!B:B,0)))</f>
        <v xml:space="preserve">КУРИНОЕ ЦАРСТВО АО </v>
      </c>
      <c r="C3204" t="str">
        <f>IF(E3204="","",VLOOKUP(E3204,Лаборатории!B:D,3,0))</f>
        <v>U377_CHL</v>
      </c>
      <c r="D3204" s="12">
        <v>45811</v>
      </c>
      <c r="E3204" s="150" t="s">
        <v>793</v>
      </c>
      <c r="F3204" s="11" t="s">
        <v>544</v>
      </c>
      <c r="G3204" s="11" t="s">
        <v>4490</v>
      </c>
      <c r="H3204" s="11" t="s">
        <v>312</v>
      </c>
      <c r="I3204" s="11" t="s">
        <v>3434</v>
      </c>
      <c r="J3204" t="str">
        <f>IF(L3204="","",VLOOKUP(L3204,Продукция!B:D,3,0))</f>
        <v>Биологический_материал</v>
      </c>
      <c r="K3204" t="str">
        <f>IF(L3204="","",VLOOKUP(L3204,Продукция!B:C,2,0))</f>
        <v>Сыворотка крови</v>
      </c>
      <c r="L3204" s="155" t="s">
        <v>302</v>
      </c>
      <c r="M3204">
        <f>IF(L3204="","",VLOOKUP(L3204,Продукция!B:L,11,0))</f>
        <v>0</v>
      </c>
      <c r="N3204" s="150" t="s">
        <v>873</v>
      </c>
      <c r="P3204" s="150" t="s">
        <v>340</v>
      </c>
      <c r="Q3204" s="150" t="s">
        <v>854</v>
      </c>
      <c r="R3204" s="11" t="s">
        <v>5308</v>
      </c>
      <c r="S3204" s="11">
        <v>20</v>
      </c>
      <c r="T3204" s="11" t="s">
        <v>5309</v>
      </c>
      <c r="V3204" s="14">
        <v>45807</v>
      </c>
      <c r="Z3204" s="162" t="s">
        <v>4823</v>
      </c>
      <c r="AA3204" s="15">
        <v>0.51388888888888895</v>
      </c>
      <c r="AB3204" t="str">
        <f>IF(L3204="","",VLOOKUP(L3204&amp;I3204,Продукция!A:I,9,0))</f>
        <v>рекомендация производителя набора</v>
      </c>
      <c r="AF3204" t="str">
        <f>IF(AD3204="","",VLOOKUP(AD3204,'Сотрудники и ссылки'!A:B,2,0))</f>
        <v/>
      </c>
      <c r="AG3204" t="str">
        <f>IF(AD3204="","",VLOOKUP(AD3204,'Сотрудники и ссылки'!A:C,3,0))</f>
        <v/>
      </c>
      <c r="AI3204" t="str">
        <f>IF(AH3204="","",VLOOKUP(AH3204,'Сотрудники и ссылки'!A:B,2,0))</f>
        <v/>
      </c>
      <c r="AJ3204" t="str">
        <f>IF(AH3204="","",VLOOKUP(AH3204,'Сотрудники и ссылки'!A:C,3,0))</f>
        <v/>
      </c>
      <c r="AL3204" s="2" t="str">
        <f>IF(AK3204="","",AK3204+VLOOKUP(I3204,'Вид исследования'!B:E,4,0))</f>
        <v/>
      </c>
      <c r="AM3204" s="2" t="str">
        <f>IF(AK3204="","",AK3204+VLOOKUP(I3204,'Вид исследования'!B:F,5,0))</f>
        <v/>
      </c>
      <c r="AP3204" s="11" t="s">
        <v>189</v>
      </c>
      <c r="AQ3204" t="str">
        <f>IFERROR(IF(L3204="","",VLOOKUP(L3204&amp;I3204,Продукция!A:K,11,0)),"обратитесь к админ справочника")</f>
        <v>согласно рекомендациям производителя теста</v>
      </c>
      <c r="AS3204" t="str">
        <f>IFERROR(IF(L3204="","",VLOOKUP(L3204&amp;I3204,Продукция!A:J,10,0)),"обратитесь к админ справочника")</f>
        <v>инструкция по применению набора РЗГА Ньюкасла</v>
      </c>
      <c r="AW3204" s="11" t="s">
        <v>4824</v>
      </c>
      <c r="AX3204" s="11" t="s">
        <v>4490</v>
      </c>
      <c r="AY3204" s="11" t="s">
        <v>3270</v>
      </c>
      <c r="AZ3204" s="11">
        <v>156</v>
      </c>
      <c r="BA3204" s="11">
        <v>5</v>
      </c>
      <c r="BC3204" s="11" t="s">
        <v>5212</v>
      </c>
    </row>
    <row r="3205" spans="1:55" x14ac:dyDescent="0.25">
      <c r="A3205" t="str">
        <f t="shared" si="59"/>
        <v>С/1021Вирус гриппа птиц подтипа H9 уровень антител (ВНИИЗЖ)</v>
      </c>
      <c r="B3205" t="str">
        <f>IF(E3205="","",INDEX(Лаборатории!A:A,MATCH('Производственный контроль'!E3205,Лаборатории!B:B,0)))</f>
        <v xml:space="preserve">КУРИНОЕ ЦАРСТВО АО </v>
      </c>
      <c r="C3205" t="str">
        <f>IF(E3205="","",VLOOKUP(E3205,Лаборатории!B:D,3,0))</f>
        <v>U377_CHL</v>
      </c>
      <c r="D3205" s="12">
        <v>45811</v>
      </c>
      <c r="E3205" s="150" t="s">
        <v>793</v>
      </c>
      <c r="F3205" s="11" t="s">
        <v>544</v>
      </c>
      <c r="G3205" s="11" t="s">
        <v>4490</v>
      </c>
      <c r="H3205" s="11" t="s">
        <v>312</v>
      </c>
      <c r="I3205" s="11" t="s">
        <v>3435</v>
      </c>
      <c r="J3205" t="str">
        <f>IF(L3205="","",VLOOKUP(L3205,Продукция!B:D,3,0))</f>
        <v>Биологический_материал</v>
      </c>
      <c r="K3205" t="str">
        <f>IF(L3205="","",VLOOKUP(L3205,Продукция!B:C,2,0))</f>
        <v>Сыворотка крови</v>
      </c>
      <c r="L3205" s="155" t="s">
        <v>302</v>
      </c>
      <c r="M3205">
        <f>IF(L3205="","",VLOOKUP(L3205,Продукция!B:L,11,0))</f>
        <v>0</v>
      </c>
      <c r="N3205" s="150" t="s">
        <v>873</v>
      </c>
      <c r="P3205" s="150" t="s">
        <v>340</v>
      </c>
      <c r="Q3205" s="150" t="s">
        <v>854</v>
      </c>
      <c r="R3205" s="11" t="s">
        <v>5308</v>
      </c>
      <c r="S3205" s="11">
        <v>20</v>
      </c>
      <c r="T3205" s="11" t="s">
        <v>5309</v>
      </c>
      <c r="V3205" s="14">
        <v>45807</v>
      </c>
      <c r="Z3205" s="162" t="s">
        <v>4823</v>
      </c>
      <c r="AA3205" s="15">
        <v>0.51388888888888895</v>
      </c>
      <c r="AB3205" t="str">
        <f>IF(L3205="","",VLOOKUP(L3205&amp;I3205,Продукция!A:I,9,0))</f>
        <v>рекомендация производителя набора</v>
      </c>
      <c r="AF3205" t="str">
        <f>IF(AD3205="","",VLOOKUP(AD3205,'Сотрудники и ссылки'!A:B,2,0))</f>
        <v/>
      </c>
      <c r="AG3205" t="str">
        <f>IF(AD3205="","",VLOOKUP(AD3205,'Сотрудники и ссылки'!A:C,3,0))</f>
        <v/>
      </c>
      <c r="AI3205" t="str">
        <f>IF(AH3205="","",VLOOKUP(AH3205,'Сотрудники и ссылки'!A:B,2,0))</f>
        <v/>
      </c>
      <c r="AJ3205" t="str">
        <f>IF(AH3205="","",VLOOKUP(AH3205,'Сотрудники и ссылки'!A:C,3,0))</f>
        <v/>
      </c>
      <c r="AL3205" s="2" t="str">
        <f>IF(AK3205="","",AK3205+VLOOKUP(I3205,'Вид исследования'!B:E,4,0))</f>
        <v/>
      </c>
      <c r="AM3205" s="2" t="str">
        <f>IF(AK3205="","",AK3205+VLOOKUP(I3205,'Вид исследования'!B:F,5,0))</f>
        <v/>
      </c>
      <c r="AP3205" s="11" t="s">
        <v>189</v>
      </c>
      <c r="AQ3205" t="str">
        <f>IFERROR(IF(L3205="","",VLOOKUP(L3205&amp;I3205,Продукция!A:K,11,0)),"обратитесь к админ справочника")</f>
        <v>согласно рекомендациям производителя теста</v>
      </c>
      <c r="AS3205" t="str">
        <f>IFERROR(IF(L3205="","",VLOOKUP(L3205&amp;I3205,Продукция!A:J,10,0)),"обратитесь к админ справочника")</f>
        <v>инструкция по применению набора AI, Н9</v>
      </c>
      <c r="AW3205" s="11" t="s">
        <v>4824</v>
      </c>
      <c r="AX3205" s="11" t="s">
        <v>4490</v>
      </c>
      <c r="AY3205" s="11" t="s">
        <v>3270</v>
      </c>
      <c r="AZ3205" s="11">
        <v>156</v>
      </c>
      <c r="BA3205" s="11">
        <v>5</v>
      </c>
      <c r="BC3205" s="11" t="s">
        <v>5212</v>
      </c>
    </row>
    <row r="3206" spans="1:55" x14ac:dyDescent="0.25">
      <c r="A3206" t="str">
        <f t="shared" si="59"/>
        <v>С/1021Вирус гриппа птиц подтипа Н5 уровень антител (ВНИИЗЖ)</v>
      </c>
      <c r="B3206" t="str">
        <f>IF(E3206="","",INDEX(Лаборатории!A:A,MATCH('Производственный контроль'!E3206,Лаборатории!B:B,0)))</f>
        <v xml:space="preserve">КУРИНОЕ ЦАРСТВО АО </v>
      </c>
      <c r="C3206" t="str">
        <f>IF(E3206="","",VLOOKUP(E3206,Лаборатории!B:D,3,0))</f>
        <v>U377_CHL</v>
      </c>
      <c r="D3206" s="12">
        <v>45811</v>
      </c>
      <c r="E3206" s="150" t="s">
        <v>793</v>
      </c>
      <c r="F3206" s="11" t="s">
        <v>544</v>
      </c>
      <c r="G3206" s="11" t="s">
        <v>4490</v>
      </c>
      <c r="H3206" s="11" t="s">
        <v>312</v>
      </c>
      <c r="I3206" s="11" t="s">
        <v>3437</v>
      </c>
      <c r="J3206" t="str">
        <f>IF(L3206="","",VLOOKUP(L3206,Продукция!B:D,3,0))</f>
        <v>Биологический_материал</v>
      </c>
      <c r="K3206" t="str">
        <f>IF(L3206="","",VLOOKUP(L3206,Продукция!B:C,2,0))</f>
        <v>Сыворотка крови</v>
      </c>
      <c r="L3206" s="155" t="s">
        <v>302</v>
      </c>
      <c r="M3206">
        <f>IF(L3206="","",VLOOKUP(L3206,Продукция!B:L,11,0))</f>
        <v>0</v>
      </c>
      <c r="N3206" s="150" t="s">
        <v>873</v>
      </c>
      <c r="P3206" s="150" t="s">
        <v>340</v>
      </c>
      <c r="Q3206" s="150" t="s">
        <v>854</v>
      </c>
      <c r="R3206" s="11" t="s">
        <v>5308</v>
      </c>
      <c r="S3206" s="11">
        <v>20</v>
      </c>
      <c r="T3206" s="11" t="s">
        <v>5309</v>
      </c>
      <c r="V3206" s="14">
        <v>45807</v>
      </c>
      <c r="Z3206" s="162" t="s">
        <v>4823</v>
      </c>
      <c r="AA3206" s="15">
        <v>0.51388888888888895</v>
      </c>
      <c r="AB3206" t="str">
        <f>IF(L3206="","",VLOOKUP(L3206&amp;I3206,Продукция!A:I,9,0))</f>
        <v>рекомендация производителя набора</v>
      </c>
      <c r="AF3206" t="str">
        <f>IF(AD3206="","",VLOOKUP(AD3206,'Сотрудники и ссылки'!A:B,2,0))</f>
        <v/>
      </c>
      <c r="AG3206" t="str">
        <f>IF(AD3206="","",VLOOKUP(AD3206,'Сотрудники и ссылки'!A:C,3,0))</f>
        <v/>
      </c>
      <c r="AI3206" t="str">
        <f>IF(AH3206="","",VLOOKUP(AH3206,'Сотрудники и ссылки'!A:B,2,0))</f>
        <v/>
      </c>
      <c r="AJ3206" t="str">
        <f>IF(AH3206="","",VLOOKUP(AH3206,'Сотрудники и ссылки'!A:C,3,0))</f>
        <v/>
      </c>
      <c r="AL3206" s="2" t="str">
        <f>IF(AK3206="","",AK3206+VLOOKUP(I3206,'Вид исследования'!B:E,4,0))</f>
        <v/>
      </c>
      <c r="AM3206" s="2" t="str">
        <f>IF(AK3206="","",AK3206+VLOOKUP(I3206,'Вид исследования'!B:F,5,0))</f>
        <v/>
      </c>
      <c r="AP3206" s="11" t="s">
        <v>189</v>
      </c>
      <c r="AQ3206" t="str">
        <f>IFERROR(IF(L3206="","",VLOOKUP(L3206&amp;I3206,Продукция!A:K,11,0)),"обратитесь к админ справочника")</f>
        <v>согласно рекомендациям производителя теста</v>
      </c>
      <c r="AS3206" t="str">
        <f>IFERROR(IF(L3206="","",VLOOKUP(L3206&amp;I3206,Продукция!A:J,10,0)),"обратитесь к админ справочника")</f>
        <v>инструкция по применению набора AI, Н5</v>
      </c>
      <c r="AW3206" s="11" t="s">
        <v>4824</v>
      </c>
      <c r="AX3206" s="11" t="s">
        <v>4490</v>
      </c>
      <c r="AY3206" s="11" t="s">
        <v>3270</v>
      </c>
      <c r="AZ3206" s="11">
        <v>156</v>
      </c>
      <c r="BA3206" s="11">
        <v>5</v>
      </c>
      <c r="BC3206" s="11" t="s">
        <v>5212</v>
      </c>
    </row>
    <row r="3207" spans="1:55" x14ac:dyDescent="0.25">
      <c r="A3207" t="str">
        <f t="shared" si="59"/>
        <v>С/1021IBD (BioChek) болезнь Гамборо уровень антител</v>
      </c>
      <c r="B3207" t="str">
        <f>IF(E3207="","",INDEX(Лаборатории!A:A,MATCH('Производственный контроль'!E3207,Лаборатории!B:B,0)))</f>
        <v xml:space="preserve">КУРИНОЕ ЦАРСТВО АО </v>
      </c>
      <c r="C3207" t="str">
        <f>IF(E3207="","",VLOOKUP(E3207,Лаборатории!B:D,3,0))</f>
        <v>U377_CHL</v>
      </c>
      <c r="D3207" s="12">
        <v>45811</v>
      </c>
      <c r="E3207" s="150" t="s">
        <v>793</v>
      </c>
      <c r="F3207" s="11" t="s">
        <v>544</v>
      </c>
      <c r="G3207" s="11" t="s">
        <v>4490</v>
      </c>
      <c r="H3207" s="11" t="s">
        <v>262</v>
      </c>
      <c r="I3207" s="11" t="s">
        <v>3415</v>
      </c>
      <c r="J3207" t="str">
        <f>IF(L3207="","",VLOOKUP(L3207,Продукция!B:D,3,0))</f>
        <v>Биологический_материал</v>
      </c>
      <c r="K3207" t="str">
        <f>IF(L3207="","",VLOOKUP(L3207,Продукция!B:C,2,0))</f>
        <v>Сыворотка крови</v>
      </c>
      <c r="L3207" s="155" t="s">
        <v>302</v>
      </c>
      <c r="M3207">
        <f>IF(L3207="","",VLOOKUP(L3207,Продукция!B:L,11,0))</f>
        <v>0</v>
      </c>
      <c r="N3207" s="150" t="s">
        <v>873</v>
      </c>
      <c r="P3207" s="150" t="s">
        <v>340</v>
      </c>
      <c r="Q3207" s="150" t="s">
        <v>854</v>
      </c>
      <c r="R3207" s="11" t="s">
        <v>5308</v>
      </c>
      <c r="S3207" s="11">
        <v>18</v>
      </c>
      <c r="T3207" s="11" t="s">
        <v>5309</v>
      </c>
      <c r="V3207" s="14">
        <v>45807</v>
      </c>
      <c r="Z3207" s="162" t="s">
        <v>4823</v>
      </c>
      <c r="AA3207" s="15">
        <v>0.51388888888888895</v>
      </c>
      <c r="AB3207" t="str">
        <f>IF(L3207="","",VLOOKUP(L3207&amp;I3207,Продукция!A:I,9,0))</f>
        <v>рекомендация производителя набора</v>
      </c>
      <c r="AF3207" t="str">
        <f>IF(AD3207="","",VLOOKUP(AD3207,'Сотрудники и ссылки'!A:B,2,0))</f>
        <v/>
      </c>
      <c r="AG3207" t="str">
        <f>IF(AD3207="","",VLOOKUP(AD3207,'Сотрудники и ссылки'!A:C,3,0))</f>
        <v/>
      </c>
      <c r="AI3207" t="str">
        <f>IF(AH3207="","",VLOOKUP(AH3207,'Сотрудники и ссылки'!A:B,2,0))</f>
        <v/>
      </c>
      <c r="AJ3207" t="str">
        <f>IF(AH3207="","",VLOOKUP(AH3207,'Сотрудники и ссылки'!A:C,3,0))</f>
        <v/>
      </c>
      <c r="AL3207" s="2" t="str">
        <f>IF(AK3207="","",AK3207+VLOOKUP(I3207,'Вид исследования'!B:E,4,0))</f>
        <v/>
      </c>
      <c r="AM3207" s="2" t="str">
        <f>IF(AK3207="","",AK3207+VLOOKUP(I3207,'Вид исследования'!B:F,5,0))</f>
        <v/>
      </c>
      <c r="AP3207" s="11" t="s">
        <v>189</v>
      </c>
      <c r="AQ3207" t="str">
        <f>IFERROR(IF(L3207="","",VLOOKUP(L3207&amp;I3207,Продукция!A:K,11,0)),"обратитесь к админ справочника")</f>
        <v>согласно рекомендациям производителя теста</v>
      </c>
      <c r="AS3207" t="str">
        <f>IFERROR(IF(L3207="","",VLOOKUP(L3207&amp;I3207,Продукция!A:J,10,0)),"обратитесь к админ справочника")</f>
        <v>инструкция тест- ситема Биочек СК-113</v>
      </c>
      <c r="AW3207" s="11" t="s">
        <v>4824</v>
      </c>
      <c r="AX3207" s="11" t="s">
        <v>4490</v>
      </c>
      <c r="AY3207" s="11" t="s">
        <v>3270</v>
      </c>
      <c r="AZ3207" s="11">
        <v>156</v>
      </c>
      <c r="BA3207" s="11">
        <v>5</v>
      </c>
      <c r="BC3207" s="11" t="s">
        <v>5212</v>
      </c>
    </row>
    <row r="3208" spans="1:55" x14ac:dyDescent="0.25">
      <c r="A3208" t="str">
        <f t="shared" si="59"/>
        <v>С/1021REO (BioChek) реовирус уровень антител</v>
      </c>
      <c r="B3208" t="str">
        <f>IF(E3208="","",INDEX(Лаборатории!A:A,MATCH('Производственный контроль'!E3208,Лаборатории!B:B,0)))</f>
        <v xml:space="preserve">КУРИНОЕ ЦАРСТВО АО </v>
      </c>
      <c r="C3208" t="str">
        <f>IF(E3208="","",VLOOKUP(E3208,Лаборатории!B:D,3,0))</f>
        <v>U377_CHL</v>
      </c>
      <c r="D3208" s="12">
        <v>45811</v>
      </c>
      <c r="E3208" s="150" t="s">
        <v>793</v>
      </c>
      <c r="F3208" s="11" t="s">
        <v>544</v>
      </c>
      <c r="G3208" s="11" t="s">
        <v>4490</v>
      </c>
      <c r="H3208" s="11" t="s">
        <v>262</v>
      </c>
      <c r="I3208" s="11" t="s">
        <v>3426</v>
      </c>
      <c r="J3208" t="str">
        <f>IF(L3208="","",VLOOKUP(L3208,Продукция!B:D,3,0))</f>
        <v>Биологический_материал</v>
      </c>
      <c r="K3208" t="str">
        <f>IF(L3208="","",VLOOKUP(L3208,Продукция!B:C,2,0))</f>
        <v>Сыворотка крови</v>
      </c>
      <c r="L3208" s="155" t="s">
        <v>302</v>
      </c>
      <c r="M3208">
        <f>IF(L3208="","",VLOOKUP(L3208,Продукция!B:L,11,0))</f>
        <v>0</v>
      </c>
      <c r="N3208" s="150" t="s">
        <v>873</v>
      </c>
      <c r="P3208" s="150" t="s">
        <v>340</v>
      </c>
      <c r="Q3208" s="150" t="s">
        <v>854</v>
      </c>
      <c r="R3208" s="11" t="s">
        <v>5308</v>
      </c>
      <c r="S3208" s="11">
        <v>18</v>
      </c>
      <c r="T3208" s="11" t="s">
        <v>5309</v>
      </c>
      <c r="V3208" s="14">
        <v>45807</v>
      </c>
      <c r="Z3208" s="162" t="s">
        <v>4823</v>
      </c>
      <c r="AA3208" s="15">
        <v>0.51388888888888895</v>
      </c>
      <c r="AB3208" t="str">
        <f>IF(L3208="","",VLOOKUP(L3208&amp;I3208,Продукция!A:I,9,0))</f>
        <v>рекомендация производителя набора</v>
      </c>
      <c r="AF3208" t="str">
        <f>IF(AD3208="","",VLOOKUP(AD3208,'Сотрудники и ссылки'!A:B,2,0))</f>
        <v/>
      </c>
      <c r="AG3208" t="str">
        <f>IF(AD3208="","",VLOOKUP(AD3208,'Сотрудники и ссылки'!A:C,3,0))</f>
        <v/>
      </c>
      <c r="AI3208" t="str">
        <f>IF(AH3208="","",VLOOKUP(AH3208,'Сотрудники и ссылки'!A:B,2,0))</f>
        <v/>
      </c>
      <c r="AJ3208" t="str">
        <f>IF(AH3208="","",VLOOKUP(AH3208,'Сотрудники и ссылки'!A:C,3,0))</f>
        <v/>
      </c>
      <c r="AL3208" s="2" t="str">
        <f>IF(AK3208="","",AK3208+VLOOKUP(I3208,'Вид исследования'!B:E,4,0))</f>
        <v/>
      </c>
      <c r="AM3208" s="2" t="str">
        <f>IF(AK3208="","",AK3208+VLOOKUP(I3208,'Вид исследования'!B:F,5,0))</f>
        <v/>
      </c>
      <c r="AP3208" s="11" t="s">
        <v>189</v>
      </c>
      <c r="AQ3208" t="str">
        <f>IFERROR(IF(L3208="","",VLOOKUP(L3208&amp;I3208,Продукция!A:K,11,0)),"обратитесь к админ справочника")</f>
        <v>согласно рекомендациям производителя теста</v>
      </c>
      <c r="AS3208" t="str">
        <f>IFERROR(IF(L3208="","",VLOOKUP(L3208&amp;I3208,Продукция!A:J,10,0)),"обратитесь к админ справочника")</f>
        <v>инструкция тест- ситема Биочек СК -110</v>
      </c>
      <c r="AW3208" s="11" t="s">
        <v>4824</v>
      </c>
      <c r="AX3208" s="11" t="s">
        <v>4490</v>
      </c>
      <c r="AY3208" s="11" t="s">
        <v>3270</v>
      </c>
      <c r="AZ3208" s="11">
        <v>156</v>
      </c>
      <c r="BA3208" s="11">
        <v>5</v>
      </c>
      <c r="BC3208" s="11" t="s">
        <v>5212</v>
      </c>
    </row>
    <row r="3209" spans="1:55" x14ac:dyDescent="0.25">
      <c r="A3209" t="str">
        <f t="shared" si="59"/>
        <v>С/1021MG (BioChek) микоплазма галлисептикум уровень антител</v>
      </c>
      <c r="B3209" t="str">
        <f>IF(E3209="","",INDEX(Лаборатории!A:A,MATCH('Производственный контроль'!E3209,Лаборатории!B:B,0)))</f>
        <v xml:space="preserve">КУРИНОЕ ЦАРСТВО АО </v>
      </c>
      <c r="C3209" t="str">
        <f>IF(E3209="","",VLOOKUP(E3209,Лаборатории!B:D,3,0))</f>
        <v>U377_CHL</v>
      </c>
      <c r="D3209" s="12">
        <v>45811</v>
      </c>
      <c r="E3209" s="150" t="s">
        <v>793</v>
      </c>
      <c r="F3209" s="11" t="s">
        <v>544</v>
      </c>
      <c r="G3209" s="11" t="s">
        <v>4490</v>
      </c>
      <c r="H3209" s="11" t="s">
        <v>262</v>
      </c>
      <c r="I3209" s="11" t="s">
        <v>3422</v>
      </c>
      <c r="J3209" t="str">
        <f>IF(L3209="","",VLOOKUP(L3209,Продукция!B:D,3,0))</f>
        <v>Биологический_материал</v>
      </c>
      <c r="K3209" t="str">
        <f>IF(L3209="","",VLOOKUP(L3209,Продукция!B:C,2,0))</f>
        <v>Сыворотка крови</v>
      </c>
      <c r="L3209" s="155" t="s">
        <v>302</v>
      </c>
      <c r="M3209">
        <f>IF(L3209="","",VLOOKUP(L3209,Продукция!B:L,11,0))</f>
        <v>0</v>
      </c>
      <c r="N3209" s="150" t="s">
        <v>873</v>
      </c>
      <c r="P3209" s="150" t="s">
        <v>340</v>
      </c>
      <c r="Q3209" s="150" t="s">
        <v>854</v>
      </c>
      <c r="R3209" s="11" t="s">
        <v>5308</v>
      </c>
      <c r="S3209" s="11">
        <v>18</v>
      </c>
      <c r="T3209" s="11" t="s">
        <v>5309</v>
      </c>
      <c r="V3209" s="14">
        <v>45807</v>
      </c>
      <c r="Z3209" s="162" t="s">
        <v>4823</v>
      </c>
      <c r="AA3209" s="15">
        <v>0.51388888888888895</v>
      </c>
      <c r="AB3209" t="str">
        <f>IF(L3209="","",VLOOKUP(L3209&amp;I3209,Продукция!A:I,9,0))</f>
        <v>рекомендация производителя набора</v>
      </c>
      <c r="AF3209" t="str">
        <f>IF(AD3209="","",VLOOKUP(AD3209,'Сотрудники и ссылки'!A:B,2,0))</f>
        <v/>
      </c>
      <c r="AG3209" t="str">
        <f>IF(AD3209="","",VLOOKUP(AD3209,'Сотрудники и ссылки'!A:C,3,0))</f>
        <v/>
      </c>
      <c r="AI3209" t="str">
        <f>IF(AH3209="","",VLOOKUP(AH3209,'Сотрудники и ссылки'!A:B,2,0))</f>
        <v/>
      </c>
      <c r="AJ3209" t="str">
        <f>IF(AH3209="","",VLOOKUP(AH3209,'Сотрудники и ссылки'!A:C,3,0))</f>
        <v/>
      </c>
      <c r="AL3209" s="2" t="str">
        <f>IF(AK3209="","",AK3209+VLOOKUP(I3209,'Вид исследования'!B:E,4,0))</f>
        <v/>
      </c>
      <c r="AM3209" s="2" t="str">
        <f>IF(AK3209="","",AK3209+VLOOKUP(I3209,'Вид исследования'!B:F,5,0))</f>
        <v/>
      </c>
      <c r="AP3209" s="11" t="s">
        <v>189</v>
      </c>
      <c r="AQ3209" t="str">
        <f>IFERROR(IF(L3209="","",VLOOKUP(L3209&amp;I3209,Продукция!A:K,11,0)),"обратитесь к админ справочника")</f>
        <v>согласно рекомендациям производителя теста</v>
      </c>
      <c r="AS3209" t="str">
        <f>IFERROR(IF(L3209="","",VLOOKUP(L3209&amp;I3209,Продукция!A:J,10,0)),"обратитесь к админ справочника")</f>
        <v>инструкция тест- ситема Биочек СК -114</v>
      </c>
      <c r="AW3209" s="11" t="s">
        <v>4824</v>
      </c>
      <c r="AX3209" s="11" t="s">
        <v>4490</v>
      </c>
      <c r="AY3209" s="11" t="s">
        <v>3270</v>
      </c>
      <c r="AZ3209" s="11">
        <v>156</v>
      </c>
      <c r="BA3209" s="11">
        <v>5</v>
      </c>
      <c r="BC3209" s="11" t="s">
        <v>5212</v>
      </c>
    </row>
    <row r="3210" spans="1:55" x14ac:dyDescent="0.25">
      <c r="A3210" t="str">
        <f t="shared" si="59"/>
        <v>С/1021MS (BioChek) микоплазма синовия уровень антител</v>
      </c>
      <c r="B3210" t="str">
        <f>IF(E3210="","",INDEX(Лаборатории!A:A,MATCH('Производственный контроль'!E3210,Лаборатории!B:B,0)))</f>
        <v xml:space="preserve">КУРИНОЕ ЦАРСТВО АО </v>
      </c>
      <c r="C3210" t="str">
        <f>IF(E3210="","",VLOOKUP(E3210,Лаборатории!B:D,3,0))</f>
        <v>U377_CHL</v>
      </c>
      <c r="D3210" s="12">
        <v>45811</v>
      </c>
      <c r="E3210" s="150" t="s">
        <v>793</v>
      </c>
      <c r="F3210" s="11" t="s">
        <v>544</v>
      </c>
      <c r="G3210" s="11" t="s">
        <v>4490</v>
      </c>
      <c r="H3210" s="11" t="s">
        <v>262</v>
      </c>
      <c r="I3210" s="11" t="s">
        <v>3423</v>
      </c>
      <c r="J3210" t="str">
        <f>IF(L3210="","",VLOOKUP(L3210,Продукция!B:D,3,0))</f>
        <v>Биологический_материал</v>
      </c>
      <c r="K3210" t="str">
        <f>IF(L3210="","",VLOOKUP(L3210,Продукция!B:C,2,0))</f>
        <v>Сыворотка крови</v>
      </c>
      <c r="L3210" s="155" t="s">
        <v>302</v>
      </c>
      <c r="M3210">
        <f>IF(L3210="","",VLOOKUP(L3210,Продукция!B:L,11,0))</f>
        <v>0</v>
      </c>
      <c r="N3210" s="150" t="s">
        <v>873</v>
      </c>
      <c r="P3210" s="150" t="s">
        <v>340</v>
      </c>
      <c r="Q3210" s="150" t="s">
        <v>854</v>
      </c>
      <c r="R3210" s="11" t="s">
        <v>5308</v>
      </c>
      <c r="S3210" s="11">
        <v>18</v>
      </c>
      <c r="T3210" s="11" t="s">
        <v>5309</v>
      </c>
      <c r="V3210" s="14">
        <v>45807</v>
      </c>
      <c r="Z3210" s="162" t="s">
        <v>4823</v>
      </c>
      <c r="AA3210" s="15">
        <v>0.51388888888888895</v>
      </c>
      <c r="AB3210" t="str">
        <f>IF(L3210="","",VLOOKUP(L3210&amp;I3210,Продукция!A:I,9,0))</f>
        <v>рекомендация производителя набора</v>
      </c>
      <c r="AF3210" t="str">
        <f>IF(AD3210="","",VLOOKUP(AD3210,'Сотрудники и ссылки'!A:B,2,0))</f>
        <v/>
      </c>
      <c r="AG3210" t="str">
        <f>IF(AD3210="","",VLOOKUP(AD3210,'Сотрудники и ссылки'!A:C,3,0))</f>
        <v/>
      </c>
      <c r="AI3210" t="str">
        <f>IF(AH3210="","",VLOOKUP(AH3210,'Сотрудники и ссылки'!A:B,2,0))</f>
        <v/>
      </c>
      <c r="AJ3210" t="str">
        <f>IF(AH3210="","",VLOOKUP(AH3210,'Сотрудники и ссылки'!A:C,3,0))</f>
        <v/>
      </c>
      <c r="AL3210" s="2" t="str">
        <f>IF(AK3210="","",AK3210+VLOOKUP(I3210,'Вид исследования'!B:E,4,0))</f>
        <v/>
      </c>
      <c r="AM3210" s="2" t="str">
        <f>IF(AK3210="","",AK3210+VLOOKUP(I3210,'Вид исследования'!B:F,5,0))</f>
        <v/>
      </c>
      <c r="AP3210" s="11" t="s">
        <v>189</v>
      </c>
      <c r="AQ3210" t="str">
        <f>IFERROR(IF(L3210="","",VLOOKUP(L3210&amp;I3210,Продукция!A:K,11,0)),"обратитесь к админ справочника")</f>
        <v>согласно рекомендациям производителя теста</v>
      </c>
      <c r="AS3210" t="str">
        <f>IFERROR(IF(L3210="","",VLOOKUP(L3210&amp;I3210,Продукция!A:J,10,0)),"обратитесь к админ справочника")</f>
        <v>инструкция тест- ситема Биочек СК -115</v>
      </c>
      <c r="AW3210" s="11" t="s">
        <v>4824</v>
      </c>
      <c r="AX3210" s="11" t="s">
        <v>4490</v>
      </c>
      <c r="AY3210" s="11" t="s">
        <v>3270</v>
      </c>
      <c r="AZ3210" s="11">
        <v>156</v>
      </c>
      <c r="BA3210" s="11">
        <v>5</v>
      </c>
      <c r="BC3210" s="11" t="s">
        <v>5212</v>
      </c>
    </row>
    <row r="3211" spans="1:55" x14ac:dyDescent="0.25">
      <c r="A3211" t="str">
        <f t="shared" si="59"/>
        <v>С/1021AE (BioChek) энцефаломиелит уровень антител</v>
      </c>
      <c r="B3211" t="str">
        <f>IF(E3211="","",INDEX(Лаборатории!A:A,MATCH('Производственный контроль'!E3211,Лаборатории!B:B,0)))</f>
        <v xml:space="preserve">КУРИНОЕ ЦАРСТВО АО </v>
      </c>
      <c r="C3211" t="str">
        <f>IF(E3211="","",VLOOKUP(E3211,Лаборатории!B:D,3,0))</f>
        <v>U377_CHL</v>
      </c>
      <c r="D3211" s="12">
        <v>45811</v>
      </c>
      <c r="E3211" s="150" t="s">
        <v>793</v>
      </c>
      <c r="F3211" s="11" t="s">
        <v>544</v>
      </c>
      <c r="G3211" s="11" t="s">
        <v>4490</v>
      </c>
      <c r="H3211" s="11" t="s">
        <v>262</v>
      </c>
      <c r="I3211" s="11" t="s">
        <v>3405</v>
      </c>
      <c r="J3211" t="str">
        <f>IF(L3211="","",VLOOKUP(L3211,Продукция!B:D,3,0))</f>
        <v>Биологический_материал</v>
      </c>
      <c r="K3211" t="str">
        <f>IF(L3211="","",VLOOKUP(L3211,Продукция!B:C,2,0))</f>
        <v>Сыворотка крови</v>
      </c>
      <c r="L3211" s="155" t="s">
        <v>302</v>
      </c>
      <c r="M3211">
        <f>IF(L3211="","",VLOOKUP(L3211,Продукция!B:L,11,0))</f>
        <v>0</v>
      </c>
      <c r="N3211" s="150" t="s">
        <v>873</v>
      </c>
      <c r="P3211" s="150" t="s">
        <v>340</v>
      </c>
      <c r="Q3211" s="150" t="s">
        <v>854</v>
      </c>
      <c r="R3211" s="11" t="s">
        <v>5308</v>
      </c>
      <c r="S3211" s="11">
        <v>18</v>
      </c>
      <c r="T3211" s="11" t="s">
        <v>5309</v>
      </c>
      <c r="V3211" s="14">
        <v>45807</v>
      </c>
      <c r="Z3211" s="162" t="s">
        <v>4823</v>
      </c>
      <c r="AA3211" s="15">
        <v>0.51388888888888895</v>
      </c>
      <c r="AB3211" t="str">
        <f>IF(L3211="","",VLOOKUP(L3211&amp;I3211,Продукция!A:I,9,0))</f>
        <v>рекомендация производителя набора</v>
      </c>
      <c r="AF3211" t="str">
        <f>IF(AD3211="","",VLOOKUP(AD3211,'Сотрудники и ссылки'!A:B,2,0))</f>
        <v/>
      </c>
      <c r="AG3211" t="str">
        <f>IF(AD3211="","",VLOOKUP(AD3211,'Сотрудники и ссылки'!A:C,3,0))</f>
        <v/>
      </c>
      <c r="AI3211" t="str">
        <f>IF(AH3211="","",VLOOKUP(AH3211,'Сотрудники и ссылки'!A:B,2,0))</f>
        <v/>
      </c>
      <c r="AJ3211" t="str">
        <f>IF(AH3211="","",VLOOKUP(AH3211,'Сотрудники и ссылки'!A:C,3,0))</f>
        <v/>
      </c>
      <c r="AL3211" s="2" t="str">
        <f>IF(AK3211="","",AK3211+VLOOKUP(I3211,'Вид исследования'!B:E,4,0))</f>
        <v/>
      </c>
      <c r="AM3211" s="2" t="str">
        <f>IF(AK3211="","",AK3211+VLOOKUP(I3211,'Вид исследования'!B:F,5,0))</f>
        <v/>
      </c>
      <c r="AP3211" s="11" t="s">
        <v>189</v>
      </c>
      <c r="AQ3211" t="str">
        <f>IFERROR(IF(L3211="","",VLOOKUP(L3211&amp;I3211,Продукция!A:K,11,0)),"обратитесь к админ справочника")</f>
        <v>согласно рекомендациям производителя теста</v>
      </c>
      <c r="AS3211" t="str">
        <f>IFERROR(IF(L3211="","",VLOOKUP(L3211&amp;I3211,Продукция!A:J,10,0)),"обратитесь к админ справочника")</f>
        <v>инструкция тест- ситема Биочек СК -123</v>
      </c>
      <c r="AW3211" s="11" t="s">
        <v>4824</v>
      </c>
      <c r="AX3211" s="11" t="s">
        <v>4490</v>
      </c>
      <c r="AY3211" s="11" t="s">
        <v>3270</v>
      </c>
      <c r="AZ3211" s="11">
        <v>156</v>
      </c>
      <c r="BA3211" s="11">
        <v>5</v>
      </c>
      <c r="BC3211" s="11" t="s">
        <v>5212</v>
      </c>
    </row>
    <row r="3212" spans="1:55" x14ac:dyDescent="0.25">
      <c r="A3212" t="str">
        <f t="shared" ref="A3212:A3275" si="60">T3212&amp;I3212</f>
        <v xml:space="preserve">С/1021CAV (BioChek) анемия уровень антител </v>
      </c>
      <c r="B3212" t="str">
        <f>IF(E3212="","",INDEX(Лаборатории!A:A,MATCH('Производственный контроль'!E3212,Лаборатории!B:B,0)))</f>
        <v xml:space="preserve">КУРИНОЕ ЦАРСТВО АО </v>
      </c>
      <c r="C3212" t="str">
        <f>IF(E3212="","",VLOOKUP(E3212,Лаборатории!B:D,3,0))</f>
        <v>U377_CHL</v>
      </c>
      <c r="D3212" s="12">
        <v>45811</v>
      </c>
      <c r="E3212" s="150" t="s">
        <v>793</v>
      </c>
      <c r="F3212" s="11" t="s">
        <v>544</v>
      </c>
      <c r="G3212" s="11" t="s">
        <v>4490</v>
      </c>
      <c r="H3212" s="11" t="s">
        <v>262</v>
      </c>
      <c r="I3212" s="11" t="s">
        <v>3412</v>
      </c>
      <c r="J3212" t="str">
        <f>IF(L3212="","",VLOOKUP(L3212,Продукция!B:D,3,0))</f>
        <v>Биологический_материал</v>
      </c>
      <c r="K3212" t="str">
        <f>IF(L3212="","",VLOOKUP(L3212,Продукция!B:C,2,0))</f>
        <v>Сыворотка крови</v>
      </c>
      <c r="L3212" s="155" t="s">
        <v>302</v>
      </c>
      <c r="M3212">
        <f>IF(L3212="","",VLOOKUP(L3212,Продукция!B:L,11,0))</f>
        <v>0</v>
      </c>
      <c r="N3212" s="150" t="s">
        <v>873</v>
      </c>
      <c r="P3212" s="150" t="s">
        <v>340</v>
      </c>
      <c r="Q3212" s="150" t="s">
        <v>854</v>
      </c>
      <c r="R3212" s="11" t="s">
        <v>5308</v>
      </c>
      <c r="S3212" s="11">
        <v>18</v>
      </c>
      <c r="T3212" s="11" t="s">
        <v>5309</v>
      </c>
      <c r="V3212" s="14">
        <v>45807</v>
      </c>
      <c r="Z3212" s="162" t="s">
        <v>4823</v>
      </c>
      <c r="AA3212" s="15">
        <v>0.51388888888888895</v>
      </c>
      <c r="AB3212" t="str">
        <f>IF(L3212="","",VLOOKUP(L3212&amp;I3212,Продукция!A:I,9,0))</f>
        <v>рекомендация производителя набора</v>
      </c>
      <c r="AF3212" t="str">
        <f>IF(AD3212="","",VLOOKUP(AD3212,'Сотрудники и ссылки'!A:B,2,0))</f>
        <v/>
      </c>
      <c r="AG3212" t="str">
        <f>IF(AD3212="","",VLOOKUP(AD3212,'Сотрудники и ссылки'!A:C,3,0))</f>
        <v/>
      </c>
      <c r="AI3212" t="str">
        <f>IF(AH3212="","",VLOOKUP(AH3212,'Сотрудники и ссылки'!A:B,2,0))</f>
        <v/>
      </c>
      <c r="AJ3212" t="str">
        <f>IF(AH3212="","",VLOOKUP(AH3212,'Сотрудники и ссылки'!A:C,3,0))</f>
        <v/>
      </c>
      <c r="AL3212" s="2" t="str">
        <f>IF(AK3212="","",AK3212+VLOOKUP(I3212,'Вид исследования'!B:E,4,0))</f>
        <v/>
      </c>
      <c r="AM3212" s="2" t="str">
        <f>IF(AK3212="","",AK3212+VLOOKUP(I3212,'Вид исследования'!B:F,5,0))</f>
        <v/>
      </c>
      <c r="AP3212" s="11" t="s">
        <v>189</v>
      </c>
      <c r="AQ3212" t="str">
        <f>IFERROR(IF(L3212="","",VLOOKUP(L3212&amp;I3212,Продукция!A:K,11,0)),"обратитесь к админ справочника")</f>
        <v>согласно рекомендациям производителя теста</v>
      </c>
      <c r="AS3212" t="str">
        <f>IFERROR(IF(L3212="","",VLOOKUP(L3212&amp;I3212,Продукция!A:J,10,0)),"обратитесь к админ справочника")</f>
        <v>инструкция тест- ситема Биочек СК -126</v>
      </c>
      <c r="AW3212" s="11" t="s">
        <v>4824</v>
      </c>
      <c r="AX3212" s="11" t="s">
        <v>4490</v>
      </c>
      <c r="AY3212" s="11" t="s">
        <v>3270</v>
      </c>
      <c r="AZ3212" s="11">
        <v>156</v>
      </c>
      <c r="BA3212" s="11">
        <v>5</v>
      </c>
      <c r="BC3212" s="11" t="s">
        <v>5212</v>
      </c>
    </row>
    <row r="3213" spans="1:55" x14ac:dyDescent="0.25">
      <c r="A3213" t="str">
        <f t="shared" si="60"/>
        <v/>
      </c>
      <c r="B3213" t="str">
        <f>IF(E3213="","",INDEX(Лаборатории!A:A,MATCH('Производственный контроль'!E3213,Лаборатории!B:B,0)))</f>
        <v/>
      </c>
      <c r="C3213" t="str">
        <f>IF(E3213="","",VLOOKUP(E3213,Лаборатории!B:D,3,0))</f>
        <v/>
      </c>
      <c r="E3213" s="150"/>
      <c r="J3213" t="str">
        <f>IF(L3213="","",VLOOKUP(L3213,Продукция!B:D,3,0))</f>
        <v/>
      </c>
      <c r="K3213" t="str">
        <f>IF(L3213="","",VLOOKUP(L3213,Продукция!B:C,2,0))</f>
        <v/>
      </c>
      <c r="L3213" s="151"/>
      <c r="M3213" t="str">
        <f>IF(L3213="","",VLOOKUP(L3213,Продукция!B:L,11,0))</f>
        <v/>
      </c>
      <c r="AB3213" t="str">
        <f>IF(L3213="","",VLOOKUP(L3213&amp;I3213,Продукция!A:I,9,0))</f>
        <v/>
      </c>
      <c r="AF3213" t="str">
        <f>IF(AD3213="","",VLOOKUP(AD3213,'Сотрудники и ссылки'!A:B,2,0))</f>
        <v/>
      </c>
      <c r="AG3213" t="str">
        <f>IF(AD3213="","",VLOOKUP(AD3213,'Сотрудники и ссылки'!A:C,3,0))</f>
        <v/>
      </c>
      <c r="AI3213" t="str">
        <f>IF(AH3213="","",VLOOKUP(AH3213,'Сотрудники и ссылки'!A:B,2,0))</f>
        <v/>
      </c>
      <c r="AJ3213" t="str">
        <f>IF(AH3213="","",VLOOKUP(AH3213,'Сотрудники и ссылки'!A:C,3,0))</f>
        <v/>
      </c>
      <c r="AL3213" s="2" t="str">
        <f>IF(AK3213="","",AK3213+VLOOKUP(I3213,'Вид исследования'!B:E,4,0))</f>
        <v/>
      </c>
      <c r="AM3213" s="2" t="str">
        <f>IF(AK3213="","",AK3213+VLOOKUP(I3213,'Вид исследования'!B:F,5,0))</f>
        <v/>
      </c>
      <c r="AQ3213" t="str">
        <f>IFERROR(IF(L3213="","",VLOOKUP(L3213&amp;I3213,Продукция!A:K,11,0)),"обратитесь к админ справочника")</f>
        <v/>
      </c>
      <c r="AS3213" t="str">
        <f>IFERROR(IF(L3213="","",VLOOKUP(L3213&amp;I3213,Продукция!A:J,10,0)),"обратитесь к админ справочника")</f>
        <v/>
      </c>
    </row>
    <row r="3214" spans="1:55" x14ac:dyDescent="0.25">
      <c r="A3214" t="str">
        <f t="shared" si="60"/>
        <v/>
      </c>
      <c r="B3214" t="str">
        <f>IF(E3214="","",INDEX(Лаборатории!A:A,MATCH('Производственный контроль'!E3214,Лаборатории!B:B,0)))</f>
        <v/>
      </c>
      <c r="C3214" t="str">
        <f>IF(E3214="","",VLOOKUP(E3214,Лаборатории!B:D,3,0))</f>
        <v/>
      </c>
      <c r="E3214" s="150"/>
      <c r="J3214" t="str">
        <f>IF(L3214="","",VLOOKUP(L3214,Продукция!B:D,3,0))</f>
        <v/>
      </c>
      <c r="K3214" t="str">
        <f>IF(L3214="","",VLOOKUP(L3214,Продукция!B:C,2,0))</f>
        <v/>
      </c>
      <c r="L3214" s="151"/>
      <c r="M3214" t="str">
        <f>IF(L3214="","",VLOOKUP(L3214,Продукция!B:L,11,0))</f>
        <v/>
      </c>
      <c r="AB3214" t="str">
        <f>IF(L3214="","",VLOOKUP(L3214&amp;I3214,Продукция!A:I,9,0))</f>
        <v/>
      </c>
      <c r="AF3214" t="str">
        <f>IF(AD3214="","",VLOOKUP(AD3214,'Сотрудники и ссылки'!A:B,2,0))</f>
        <v/>
      </c>
      <c r="AG3214" t="str">
        <f>IF(AD3214="","",VLOOKUP(AD3214,'Сотрудники и ссылки'!A:C,3,0))</f>
        <v/>
      </c>
      <c r="AI3214" t="str">
        <f>IF(AH3214="","",VLOOKUP(AH3214,'Сотрудники и ссылки'!A:B,2,0))</f>
        <v/>
      </c>
      <c r="AJ3214" t="str">
        <f>IF(AH3214="","",VLOOKUP(AH3214,'Сотрудники и ссылки'!A:C,3,0))</f>
        <v/>
      </c>
      <c r="AL3214" s="2" t="str">
        <f>IF(AK3214="","",AK3214+VLOOKUP(I3214,'Вид исследования'!B:E,4,0))</f>
        <v/>
      </c>
      <c r="AM3214" s="2" t="str">
        <f>IF(AK3214="","",AK3214+VLOOKUP(I3214,'Вид исследования'!B:F,5,0))</f>
        <v/>
      </c>
      <c r="AQ3214" t="str">
        <f>IFERROR(IF(L3214="","",VLOOKUP(L3214&amp;I3214,Продукция!A:K,11,0)),"обратитесь к админ справочника")</f>
        <v/>
      </c>
      <c r="AS3214" t="str">
        <f>IFERROR(IF(L3214="","",VLOOKUP(L3214&amp;I3214,Продукция!A:J,10,0)),"обратитесь к админ справочника")</f>
        <v/>
      </c>
    </row>
    <row r="3215" spans="1:55" x14ac:dyDescent="0.25">
      <c r="A3215" t="str">
        <f t="shared" si="60"/>
        <v/>
      </c>
      <c r="B3215" t="str">
        <f>IF(E3215="","",INDEX(Лаборатории!A:A,MATCH('Производственный контроль'!E3215,Лаборатории!B:B,0)))</f>
        <v/>
      </c>
      <c r="C3215" t="str">
        <f>IF(E3215="","",VLOOKUP(E3215,Лаборатории!B:D,3,0))</f>
        <v/>
      </c>
      <c r="E3215" s="150"/>
      <c r="J3215" t="str">
        <f>IF(L3215="","",VLOOKUP(L3215,Продукция!B:D,3,0))</f>
        <v/>
      </c>
      <c r="K3215" t="str">
        <f>IF(L3215="","",VLOOKUP(L3215,Продукция!B:C,2,0))</f>
        <v/>
      </c>
      <c r="L3215" s="151"/>
      <c r="M3215" t="str">
        <f>IF(L3215="","",VLOOKUP(L3215,Продукция!B:L,11,0))</f>
        <v/>
      </c>
      <c r="AB3215" t="str">
        <f>IF(L3215="","",VLOOKUP(L3215&amp;I3215,Продукция!A:I,9,0))</f>
        <v/>
      </c>
      <c r="AF3215" t="str">
        <f>IF(AD3215="","",VLOOKUP(AD3215,'Сотрудники и ссылки'!A:B,2,0))</f>
        <v/>
      </c>
      <c r="AG3215" t="str">
        <f>IF(AD3215="","",VLOOKUP(AD3215,'Сотрудники и ссылки'!A:C,3,0))</f>
        <v/>
      </c>
      <c r="AI3215" t="str">
        <f>IF(AH3215="","",VLOOKUP(AH3215,'Сотрудники и ссылки'!A:B,2,0))</f>
        <v/>
      </c>
      <c r="AJ3215" t="str">
        <f>IF(AH3215="","",VLOOKUP(AH3215,'Сотрудники и ссылки'!A:C,3,0))</f>
        <v/>
      </c>
      <c r="AL3215" s="2" t="str">
        <f>IF(AK3215="","",AK3215+VLOOKUP(I3215,'Вид исследования'!B:E,4,0))</f>
        <v/>
      </c>
      <c r="AM3215" s="2" t="str">
        <f>IF(AK3215="","",AK3215+VLOOKUP(I3215,'Вид исследования'!B:F,5,0))</f>
        <v/>
      </c>
      <c r="AQ3215" t="str">
        <f>IFERROR(IF(L3215="","",VLOOKUP(L3215&amp;I3215,Продукция!A:K,11,0)),"обратитесь к админ справочника")</f>
        <v/>
      </c>
      <c r="AS3215" t="str">
        <f>IFERROR(IF(L3215="","",VLOOKUP(L3215&amp;I3215,Продукция!A:J,10,0)),"обратитесь к админ справочника")</f>
        <v/>
      </c>
    </row>
    <row r="3216" spans="1:55" x14ac:dyDescent="0.25">
      <c r="A3216" t="str">
        <f t="shared" si="60"/>
        <v/>
      </c>
      <c r="B3216" t="str">
        <f>IF(E3216="","",INDEX(Лаборатории!A:A,MATCH('Производственный контроль'!E3216,Лаборатории!B:B,0)))</f>
        <v/>
      </c>
      <c r="C3216" t="str">
        <f>IF(E3216="","",VLOOKUP(E3216,Лаборатории!B:D,3,0))</f>
        <v/>
      </c>
      <c r="E3216" s="150"/>
      <c r="J3216" t="str">
        <f>IF(L3216="","",VLOOKUP(L3216,Продукция!B:D,3,0))</f>
        <v/>
      </c>
      <c r="K3216" t="str">
        <f>IF(L3216="","",VLOOKUP(L3216,Продукция!B:C,2,0))</f>
        <v/>
      </c>
      <c r="L3216" s="151"/>
      <c r="M3216" t="str">
        <f>IF(L3216="","",VLOOKUP(L3216,Продукция!B:L,11,0))</f>
        <v/>
      </c>
      <c r="AB3216" t="str">
        <f>IF(L3216="","",VLOOKUP(L3216&amp;I3216,Продукция!A:I,9,0))</f>
        <v/>
      </c>
      <c r="AF3216" t="str">
        <f>IF(AD3216="","",VLOOKUP(AD3216,'Сотрудники и ссылки'!A:B,2,0))</f>
        <v/>
      </c>
      <c r="AG3216" t="str">
        <f>IF(AD3216="","",VLOOKUP(AD3216,'Сотрудники и ссылки'!A:C,3,0))</f>
        <v/>
      </c>
      <c r="AI3216" t="str">
        <f>IF(AH3216="","",VLOOKUP(AH3216,'Сотрудники и ссылки'!A:B,2,0))</f>
        <v/>
      </c>
      <c r="AJ3216" t="str">
        <f>IF(AH3216="","",VLOOKUP(AH3216,'Сотрудники и ссылки'!A:C,3,0))</f>
        <v/>
      </c>
      <c r="AL3216" s="2" t="str">
        <f>IF(AK3216="","",AK3216+VLOOKUP(I3216,'Вид исследования'!B:E,4,0))</f>
        <v/>
      </c>
      <c r="AM3216" s="2" t="str">
        <f>IF(AK3216="","",AK3216+VLOOKUP(I3216,'Вид исследования'!B:F,5,0))</f>
        <v/>
      </c>
      <c r="AQ3216" t="str">
        <f>IFERROR(IF(L3216="","",VLOOKUP(L3216&amp;I3216,Продукция!A:K,11,0)),"обратитесь к админ справочника")</f>
        <v/>
      </c>
      <c r="AS3216" t="str">
        <f>IFERROR(IF(L3216="","",VLOOKUP(L3216&amp;I3216,Продукция!A:J,10,0)),"обратитесь к админ справочника")</f>
        <v/>
      </c>
    </row>
    <row r="3217" spans="1:45" x14ac:dyDescent="0.25">
      <c r="A3217" t="str">
        <f t="shared" si="60"/>
        <v/>
      </c>
      <c r="B3217" t="str">
        <f>IF(E3217="","",INDEX(Лаборатории!A:A,MATCH('Производственный контроль'!E3217,Лаборатории!B:B,0)))</f>
        <v/>
      </c>
      <c r="C3217" t="str">
        <f>IF(E3217="","",VLOOKUP(E3217,Лаборатории!B:D,3,0))</f>
        <v/>
      </c>
      <c r="E3217" s="150"/>
      <c r="J3217" t="str">
        <f>IF(L3217="","",VLOOKUP(L3217,Продукция!B:D,3,0))</f>
        <v/>
      </c>
      <c r="K3217" t="str">
        <f>IF(L3217="","",VLOOKUP(L3217,Продукция!B:C,2,0))</f>
        <v/>
      </c>
      <c r="L3217" s="151"/>
      <c r="M3217" t="str">
        <f>IF(L3217="","",VLOOKUP(L3217,Продукция!B:L,11,0))</f>
        <v/>
      </c>
      <c r="AB3217" t="str">
        <f>IF(L3217="","",VLOOKUP(L3217&amp;I3217,Продукция!A:I,9,0))</f>
        <v/>
      </c>
      <c r="AF3217" t="str">
        <f>IF(AD3217="","",VLOOKUP(AD3217,'Сотрудники и ссылки'!A:B,2,0))</f>
        <v/>
      </c>
      <c r="AG3217" t="str">
        <f>IF(AD3217="","",VLOOKUP(AD3217,'Сотрудники и ссылки'!A:C,3,0))</f>
        <v/>
      </c>
      <c r="AI3217" t="str">
        <f>IF(AH3217="","",VLOOKUP(AH3217,'Сотрудники и ссылки'!A:B,2,0))</f>
        <v/>
      </c>
      <c r="AJ3217" t="str">
        <f>IF(AH3217="","",VLOOKUP(AH3217,'Сотрудники и ссылки'!A:C,3,0))</f>
        <v/>
      </c>
      <c r="AL3217" s="2" t="str">
        <f>IF(AK3217="","",AK3217+VLOOKUP(I3217,'Вид исследования'!B:E,4,0))</f>
        <v/>
      </c>
      <c r="AM3217" s="2" t="str">
        <f>IF(AK3217="","",AK3217+VLOOKUP(I3217,'Вид исследования'!B:F,5,0))</f>
        <v/>
      </c>
      <c r="AQ3217" t="str">
        <f>IFERROR(IF(L3217="","",VLOOKUP(L3217&amp;I3217,Продукция!A:K,11,0)),"обратитесь к админ справочника")</f>
        <v/>
      </c>
      <c r="AS3217" t="str">
        <f>IFERROR(IF(L3217="","",VLOOKUP(L3217&amp;I3217,Продукция!A:J,10,0)),"обратитесь к админ справочника")</f>
        <v/>
      </c>
    </row>
    <row r="3218" spans="1:45" x14ac:dyDescent="0.25">
      <c r="A3218" t="str">
        <f t="shared" si="60"/>
        <v/>
      </c>
      <c r="B3218" t="str">
        <f>IF(E3218="","",INDEX(Лаборатории!A:A,MATCH('Производственный контроль'!E3218,Лаборатории!B:B,0)))</f>
        <v/>
      </c>
      <c r="C3218" t="str">
        <f>IF(E3218="","",VLOOKUP(E3218,Лаборатории!B:D,3,0))</f>
        <v/>
      </c>
      <c r="E3218" s="150"/>
      <c r="J3218" t="str">
        <f>IF(L3218="","",VLOOKUP(L3218,Продукция!B:D,3,0))</f>
        <v/>
      </c>
      <c r="K3218" t="str">
        <f>IF(L3218="","",VLOOKUP(L3218,Продукция!B:C,2,0))</f>
        <v/>
      </c>
      <c r="L3218" s="151"/>
      <c r="M3218" t="str">
        <f>IF(L3218="","",VLOOKUP(L3218,Продукция!B:L,11,0))</f>
        <v/>
      </c>
      <c r="AB3218" t="str">
        <f>IF(L3218="","",VLOOKUP(L3218&amp;I3218,Продукция!A:I,9,0))</f>
        <v/>
      </c>
      <c r="AF3218" t="str">
        <f>IF(AD3218="","",VLOOKUP(AD3218,'Сотрудники и ссылки'!A:B,2,0))</f>
        <v/>
      </c>
      <c r="AG3218" t="str">
        <f>IF(AD3218="","",VLOOKUP(AD3218,'Сотрудники и ссылки'!A:C,3,0))</f>
        <v/>
      </c>
      <c r="AI3218" t="str">
        <f>IF(AH3218="","",VLOOKUP(AH3218,'Сотрудники и ссылки'!A:B,2,0))</f>
        <v/>
      </c>
      <c r="AJ3218" t="str">
        <f>IF(AH3218="","",VLOOKUP(AH3218,'Сотрудники и ссылки'!A:C,3,0))</f>
        <v/>
      </c>
      <c r="AL3218" s="2" t="str">
        <f>IF(AK3218="","",AK3218+VLOOKUP(I3218,'Вид исследования'!B:E,4,0))</f>
        <v/>
      </c>
      <c r="AM3218" s="2" t="str">
        <f>IF(AK3218="","",AK3218+VLOOKUP(I3218,'Вид исследования'!B:F,5,0))</f>
        <v/>
      </c>
      <c r="AQ3218" t="str">
        <f>IFERROR(IF(L3218="","",VLOOKUP(L3218&amp;I3218,Продукция!A:K,11,0)),"обратитесь к админ справочника")</f>
        <v/>
      </c>
      <c r="AS3218" t="str">
        <f>IFERROR(IF(L3218="","",VLOOKUP(L3218&amp;I3218,Продукция!A:J,10,0)),"обратитесь к админ справочника")</f>
        <v/>
      </c>
    </row>
    <row r="3219" spans="1:45" x14ac:dyDescent="0.25">
      <c r="A3219" t="str">
        <f t="shared" si="60"/>
        <v/>
      </c>
      <c r="B3219" t="str">
        <f>IF(E3219="","",INDEX(Лаборатории!A:A,MATCH('Производственный контроль'!E3219,Лаборатории!B:B,0)))</f>
        <v/>
      </c>
      <c r="C3219" t="str">
        <f>IF(E3219="","",VLOOKUP(E3219,Лаборатории!B:D,3,0))</f>
        <v/>
      </c>
      <c r="E3219" s="150"/>
      <c r="J3219" t="str">
        <f>IF(L3219="","",VLOOKUP(L3219,Продукция!B:D,3,0))</f>
        <v/>
      </c>
      <c r="K3219" t="str">
        <f>IF(L3219="","",VLOOKUP(L3219,Продукция!B:C,2,0))</f>
        <v/>
      </c>
      <c r="L3219" s="151"/>
      <c r="M3219" t="str">
        <f>IF(L3219="","",VLOOKUP(L3219,Продукция!B:L,11,0))</f>
        <v/>
      </c>
      <c r="AB3219" t="str">
        <f>IF(L3219="","",VLOOKUP(L3219&amp;I3219,Продукция!A:I,9,0))</f>
        <v/>
      </c>
      <c r="AF3219" t="str">
        <f>IF(AD3219="","",VLOOKUP(AD3219,'Сотрудники и ссылки'!A:B,2,0))</f>
        <v/>
      </c>
      <c r="AG3219" t="str">
        <f>IF(AD3219="","",VLOOKUP(AD3219,'Сотрудники и ссылки'!A:C,3,0))</f>
        <v/>
      </c>
      <c r="AI3219" t="str">
        <f>IF(AH3219="","",VLOOKUP(AH3219,'Сотрудники и ссылки'!A:B,2,0))</f>
        <v/>
      </c>
      <c r="AJ3219" t="str">
        <f>IF(AH3219="","",VLOOKUP(AH3219,'Сотрудники и ссылки'!A:C,3,0))</f>
        <v/>
      </c>
      <c r="AL3219" s="2" t="str">
        <f>IF(AK3219="","",AK3219+VLOOKUP(I3219,'Вид исследования'!B:E,4,0))</f>
        <v/>
      </c>
      <c r="AM3219" s="2" t="str">
        <f>IF(AK3219="","",AK3219+VLOOKUP(I3219,'Вид исследования'!B:F,5,0))</f>
        <v/>
      </c>
      <c r="AQ3219" t="str">
        <f>IFERROR(IF(L3219="","",VLOOKUP(L3219&amp;I3219,Продукция!A:K,11,0)),"обратитесь к админ справочника")</f>
        <v/>
      </c>
      <c r="AS3219" t="str">
        <f>IFERROR(IF(L3219="","",VLOOKUP(L3219&amp;I3219,Продукция!A:J,10,0)),"обратитесь к админ справочника")</f>
        <v/>
      </c>
    </row>
    <row r="3220" spans="1:45" x14ac:dyDescent="0.25">
      <c r="A3220" t="str">
        <f t="shared" si="60"/>
        <v/>
      </c>
      <c r="B3220" t="str">
        <f>IF(E3220="","",INDEX(Лаборатории!A:A,MATCH('Производственный контроль'!E3220,Лаборатории!B:B,0)))</f>
        <v/>
      </c>
      <c r="C3220" t="str">
        <f>IF(E3220="","",VLOOKUP(E3220,Лаборатории!B:D,3,0))</f>
        <v/>
      </c>
      <c r="E3220" s="150"/>
      <c r="J3220" t="str">
        <f>IF(L3220="","",VLOOKUP(L3220,Продукция!B:D,3,0))</f>
        <v/>
      </c>
      <c r="K3220" t="str">
        <f>IF(L3220="","",VLOOKUP(L3220,Продукция!B:C,2,0))</f>
        <v/>
      </c>
      <c r="L3220" s="151"/>
      <c r="M3220" t="str">
        <f>IF(L3220="","",VLOOKUP(L3220,Продукция!B:L,11,0))</f>
        <v/>
      </c>
      <c r="AB3220" t="str">
        <f>IF(L3220="","",VLOOKUP(L3220&amp;I3220,Продукция!A:I,9,0))</f>
        <v/>
      </c>
      <c r="AF3220" t="str">
        <f>IF(AD3220="","",VLOOKUP(AD3220,'Сотрудники и ссылки'!A:B,2,0))</f>
        <v/>
      </c>
      <c r="AG3220" t="str">
        <f>IF(AD3220="","",VLOOKUP(AD3220,'Сотрудники и ссылки'!A:C,3,0))</f>
        <v/>
      </c>
      <c r="AI3220" t="str">
        <f>IF(AH3220="","",VLOOKUP(AH3220,'Сотрудники и ссылки'!A:B,2,0))</f>
        <v/>
      </c>
      <c r="AJ3220" t="str">
        <f>IF(AH3220="","",VLOOKUP(AH3220,'Сотрудники и ссылки'!A:C,3,0))</f>
        <v/>
      </c>
      <c r="AL3220" s="2" t="str">
        <f>IF(AK3220="","",AK3220+VLOOKUP(I3220,'Вид исследования'!B:E,4,0))</f>
        <v/>
      </c>
      <c r="AM3220" s="2" t="str">
        <f>IF(AK3220="","",AK3220+VLOOKUP(I3220,'Вид исследования'!B:F,5,0))</f>
        <v/>
      </c>
      <c r="AQ3220" t="str">
        <f>IFERROR(IF(L3220="","",VLOOKUP(L3220&amp;I3220,Продукция!A:K,11,0)),"обратитесь к админ справочника")</f>
        <v/>
      </c>
      <c r="AS3220" t="str">
        <f>IFERROR(IF(L3220="","",VLOOKUP(L3220&amp;I3220,Продукция!A:J,10,0)),"обратитесь к админ справочника")</f>
        <v/>
      </c>
    </row>
    <row r="3221" spans="1:45" x14ac:dyDescent="0.25">
      <c r="A3221" t="str">
        <f t="shared" si="60"/>
        <v/>
      </c>
      <c r="B3221" t="str">
        <f>IF(E3221="","",INDEX(Лаборатории!A:A,MATCH('Производственный контроль'!E3221,Лаборатории!B:B,0)))</f>
        <v/>
      </c>
      <c r="C3221" t="str">
        <f>IF(E3221="","",VLOOKUP(E3221,Лаборатории!B:D,3,0))</f>
        <v/>
      </c>
      <c r="E3221" s="150"/>
      <c r="J3221" t="str">
        <f>IF(L3221="","",VLOOKUP(L3221,Продукция!B:D,3,0))</f>
        <v/>
      </c>
      <c r="K3221" t="str">
        <f>IF(L3221="","",VLOOKUP(L3221,Продукция!B:C,2,0))</f>
        <v/>
      </c>
      <c r="L3221" s="151"/>
      <c r="M3221" t="str">
        <f>IF(L3221="","",VLOOKUP(L3221,Продукция!B:L,11,0))</f>
        <v/>
      </c>
      <c r="AB3221" t="str">
        <f>IF(L3221="","",VLOOKUP(L3221&amp;I3221,Продукция!A:I,9,0))</f>
        <v/>
      </c>
      <c r="AF3221" t="str">
        <f>IF(AD3221="","",VLOOKUP(AD3221,'Сотрудники и ссылки'!A:B,2,0))</f>
        <v/>
      </c>
      <c r="AG3221" t="str">
        <f>IF(AD3221="","",VLOOKUP(AD3221,'Сотрудники и ссылки'!A:C,3,0))</f>
        <v/>
      </c>
      <c r="AI3221" t="str">
        <f>IF(AH3221="","",VLOOKUP(AH3221,'Сотрудники и ссылки'!A:B,2,0))</f>
        <v/>
      </c>
      <c r="AJ3221" t="str">
        <f>IF(AH3221="","",VLOOKUP(AH3221,'Сотрудники и ссылки'!A:C,3,0))</f>
        <v/>
      </c>
      <c r="AL3221" s="2" t="str">
        <f>IF(AK3221="","",AK3221+VLOOKUP(I3221,'Вид исследования'!B:E,4,0))</f>
        <v/>
      </c>
      <c r="AM3221" s="2" t="str">
        <f>IF(AK3221="","",AK3221+VLOOKUP(I3221,'Вид исследования'!B:F,5,0))</f>
        <v/>
      </c>
      <c r="AQ3221" t="str">
        <f>IFERROR(IF(L3221="","",VLOOKUP(L3221&amp;I3221,Продукция!A:K,11,0)),"обратитесь к админ справочника")</f>
        <v/>
      </c>
      <c r="AS3221" t="str">
        <f>IFERROR(IF(L3221="","",VLOOKUP(L3221&amp;I3221,Продукция!A:J,10,0)),"обратитесь к админ справочника")</f>
        <v/>
      </c>
    </row>
    <row r="3222" spans="1:45" x14ac:dyDescent="0.25">
      <c r="A3222" t="str">
        <f t="shared" si="60"/>
        <v/>
      </c>
      <c r="B3222" t="str">
        <f>IF(E3222="","",INDEX(Лаборатории!A:A,MATCH('Производственный контроль'!E3222,Лаборатории!B:B,0)))</f>
        <v/>
      </c>
      <c r="C3222" t="str">
        <f>IF(E3222="","",VLOOKUP(E3222,Лаборатории!B:D,3,0))</f>
        <v/>
      </c>
      <c r="E3222" s="150"/>
      <c r="J3222" t="str">
        <f>IF(L3222="","",VLOOKUP(L3222,Продукция!B:D,3,0))</f>
        <v/>
      </c>
      <c r="K3222" t="str">
        <f>IF(L3222="","",VLOOKUP(L3222,Продукция!B:C,2,0))</f>
        <v/>
      </c>
      <c r="L3222" s="151"/>
      <c r="M3222" t="str">
        <f>IF(L3222="","",VLOOKUP(L3222,Продукция!B:L,11,0))</f>
        <v/>
      </c>
      <c r="AB3222" t="str">
        <f>IF(L3222="","",VLOOKUP(L3222&amp;I3222,Продукция!A:I,9,0))</f>
        <v/>
      </c>
      <c r="AF3222" t="str">
        <f>IF(AD3222="","",VLOOKUP(AD3222,'Сотрудники и ссылки'!A:B,2,0))</f>
        <v/>
      </c>
      <c r="AG3222" t="str">
        <f>IF(AD3222="","",VLOOKUP(AD3222,'Сотрудники и ссылки'!A:C,3,0))</f>
        <v/>
      </c>
      <c r="AI3222" t="str">
        <f>IF(AH3222="","",VLOOKUP(AH3222,'Сотрудники и ссылки'!A:B,2,0))</f>
        <v/>
      </c>
      <c r="AJ3222" t="str">
        <f>IF(AH3222="","",VLOOKUP(AH3222,'Сотрудники и ссылки'!A:C,3,0))</f>
        <v/>
      </c>
      <c r="AL3222" s="2" t="str">
        <f>IF(AK3222="","",AK3222+VLOOKUP(I3222,'Вид исследования'!B:E,4,0))</f>
        <v/>
      </c>
      <c r="AM3222" s="2" t="str">
        <f>IF(AK3222="","",AK3222+VLOOKUP(I3222,'Вид исследования'!B:F,5,0))</f>
        <v/>
      </c>
      <c r="AQ3222" t="str">
        <f>IFERROR(IF(L3222="","",VLOOKUP(L3222&amp;I3222,Продукция!A:K,11,0)),"обратитесь к админ справочника")</f>
        <v/>
      </c>
      <c r="AS3222" t="str">
        <f>IFERROR(IF(L3222="","",VLOOKUP(L3222&amp;I3222,Продукция!A:J,10,0)),"обратитесь к админ справочника")</f>
        <v/>
      </c>
    </row>
    <row r="3223" spans="1:45" x14ac:dyDescent="0.25">
      <c r="A3223" t="str">
        <f t="shared" si="60"/>
        <v/>
      </c>
      <c r="B3223" t="str">
        <f>IF(E3223="","",INDEX(Лаборатории!A:A,MATCH('Производственный контроль'!E3223,Лаборатории!B:B,0)))</f>
        <v/>
      </c>
      <c r="C3223" t="str">
        <f>IF(E3223="","",VLOOKUP(E3223,Лаборатории!B:D,3,0))</f>
        <v/>
      </c>
      <c r="E3223" s="150"/>
      <c r="J3223" t="str">
        <f>IF(L3223="","",VLOOKUP(L3223,Продукция!B:D,3,0))</f>
        <v/>
      </c>
      <c r="K3223" t="str">
        <f>IF(L3223="","",VLOOKUP(L3223,Продукция!B:C,2,0))</f>
        <v/>
      </c>
      <c r="L3223" s="151"/>
      <c r="M3223" t="str">
        <f>IF(L3223="","",VLOOKUP(L3223,Продукция!B:L,11,0))</f>
        <v/>
      </c>
      <c r="AB3223" t="str">
        <f>IF(L3223="","",VLOOKUP(L3223&amp;I3223,Продукция!A:I,9,0))</f>
        <v/>
      </c>
      <c r="AF3223" t="str">
        <f>IF(AD3223="","",VLOOKUP(AD3223,'Сотрудники и ссылки'!A:B,2,0))</f>
        <v/>
      </c>
      <c r="AG3223" t="str">
        <f>IF(AD3223="","",VLOOKUP(AD3223,'Сотрудники и ссылки'!A:C,3,0))</f>
        <v/>
      </c>
      <c r="AI3223" t="str">
        <f>IF(AH3223="","",VLOOKUP(AH3223,'Сотрудники и ссылки'!A:B,2,0))</f>
        <v/>
      </c>
      <c r="AJ3223" t="str">
        <f>IF(AH3223="","",VLOOKUP(AH3223,'Сотрудники и ссылки'!A:C,3,0))</f>
        <v/>
      </c>
      <c r="AL3223" s="2" t="str">
        <f>IF(AK3223="","",AK3223+VLOOKUP(I3223,'Вид исследования'!B:E,4,0))</f>
        <v/>
      </c>
      <c r="AM3223" s="2" t="str">
        <f>IF(AK3223="","",AK3223+VLOOKUP(I3223,'Вид исследования'!B:F,5,0))</f>
        <v/>
      </c>
      <c r="AQ3223" t="str">
        <f>IFERROR(IF(L3223="","",VLOOKUP(L3223&amp;I3223,Продукция!A:K,11,0)),"обратитесь к админ справочника")</f>
        <v/>
      </c>
      <c r="AS3223" t="str">
        <f>IFERROR(IF(L3223="","",VLOOKUP(L3223&amp;I3223,Продукция!A:J,10,0)),"обратитесь к админ справочника")</f>
        <v/>
      </c>
    </row>
    <row r="3224" spans="1:45" x14ac:dyDescent="0.25">
      <c r="A3224" t="str">
        <f t="shared" si="60"/>
        <v/>
      </c>
      <c r="B3224" t="str">
        <f>IF(E3224="","",INDEX(Лаборатории!A:A,MATCH('Производственный контроль'!E3224,Лаборатории!B:B,0)))</f>
        <v/>
      </c>
      <c r="C3224" t="str">
        <f>IF(E3224="","",VLOOKUP(E3224,Лаборатории!B:D,3,0))</f>
        <v/>
      </c>
      <c r="E3224" s="150"/>
      <c r="J3224" t="str">
        <f>IF(L3224="","",VLOOKUP(L3224,Продукция!B:D,3,0))</f>
        <v/>
      </c>
      <c r="K3224" t="str">
        <f>IF(L3224="","",VLOOKUP(L3224,Продукция!B:C,2,0))</f>
        <v/>
      </c>
      <c r="L3224" s="151"/>
      <c r="M3224" t="str">
        <f>IF(L3224="","",VLOOKUP(L3224,Продукция!B:L,11,0))</f>
        <v/>
      </c>
      <c r="AB3224" t="str">
        <f>IF(L3224="","",VLOOKUP(L3224&amp;I3224,Продукция!A:I,9,0))</f>
        <v/>
      </c>
      <c r="AF3224" t="str">
        <f>IF(AD3224="","",VLOOKUP(AD3224,'Сотрудники и ссылки'!A:B,2,0))</f>
        <v/>
      </c>
      <c r="AG3224" t="str">
        <f>IF(AD3224="","",VLOOKUP(AD3224,'Сотрудники и ссылки'!A:C,3,0))</f>
        <v/>
      </c>
      <c r="AI3224" t="str">
        <f>IF(AH3224="","",VLOOKUP(AH3224,'Сотрудники и ссылки'!A:B,2,0))</f>
        <v/>
      </c>
      <c r="AJ3224" t="str">
        <f>IF(AH3224="","",VLOOKUP(AH3224,'Сотрудники и ссылки'!A:C,3,0))</f>
        <v/>
      </c>
      <c r="AL3224" s="2" t="str">
        <f>IF(AK3224="","",AK3224+VLOOKUP(I3224,'Вид исследования'!B:E,4,0))</f>
        <v/>
      </c>
      <c r="AM3224" s="2" t="str">
        <f>IF(AK3224="","",AK3224+VLOOKUP(I3224,'Вид исследования'!B:F,5,0))</f>
        <v/>
      </c>
      <c r="AQ3224" t="str">
        <f>IFERROR(IF(L3224="","",VLOOKUP(L3224&amp;I3224,Продукция!A:K,11,0)),"обратитесь к админ справочника")</f>
        <v/>
      </c>
      <c r="AS3224" t="str">
        <f>IFERROR(IF(L3224="","",VLOOKUP(L3224&amp;I3224,Продукция!A:J,10,0)),"обратитесь к админ справочника")</f>
        <v/>
      </c>
    </row>
    <row r="3225" spans="1:45" x14ac:dyDescent="0.25">
      <c r="A3225" t="str">
        <f t="shared" si="60"/>
        <v/>
      </c>
      <c r="B3225" t="str">
        <f>IF(E3225="","",INDEX(Лаборатории!A:A,MATCH('Производственный контроль'!E3225,Лаборатории!B:B,0)))</f>
        <v/>
      </c>
      <c r="C3225" t="str">
        <f>IF(E3225="","",VLOOKUP(E3225,Лаборатории!B:D,3,0))</f>
        <v/>
      </c>
      <c r="E3225" s="150"/>
      <c r="J3225" t="str">
        <f>IF(L3225="","",VLOOKUP(L3225,Продукция!B:D,3,0))</f>
        <v/>
      </c>
      <c r="K3225" t="str">
        <f>IF(L3225="","",VLOOKUP(L3225,Продукция!B:C,2,0))</f>
        <v/>
      </c>
      <c r="L3225" s="151"/>
      <c r="M3225" t="str">
        <f>IF(L3225="","",VLOOKUP(L3225,Продукция!B:L,11,0))</f>
        <v/>
      </c>
      <c r="AB3225" t="str">
        <f>IF(L3225="","",VLOOKUP(L3225&amp;I3225,Продукция!A:I,9,0))</f>
        <v/>
      </c>
      <c r="AF3225" t="str">
        <f>IF(AD3225="","",VLOOKUP(AD3225,'Сотрудники и ссылки'!A:B,2,0))</f>
        <v/>
      </c>
      <c r="AG3225" t="str">
        <f>IF(AD3225="","",VLOOKUP(AD3225,'Сотрудники и ссылки'!A:C,3,0))</f>
        <v/>
      </c>
      <c r="AI3225" t="str">
        <f>IF(AH3225="","",VLOOKUP(AH3225,'Сотрудники и ссылки'!A:B,2,0))</f>
        <v/>
      </c>
      <c r="AJ3225" t="str">
        <f>IF(AH3225="","",VLOOKUP(AH3225,'Сотрудники и ссылки'!A:C,3,0))</f>
        <v/>
      </c>
      <c r="AL3225" s="2" t="str">
        <f>IF(AK3225="","",AK3225+VLOOKUP(I3225,'Вид исследования'!B:E,4,0))</f>
        <v/>
      </c>
      <c r="AM3225" s="2" t="str">
        <f>IF(AK3225="","",AK3225+VLOOKUP(I3225,'Вид исследования'!B:F,5,0))</f>
        <v/>
      </c>
      <c r="AQ3225" t="str">
        <f>IFERROR(IF(L3225="","",VLOOKUP(L3225&amp;I3225,Продукция!A:K,11,0)),"обратитесь к админ справочника")</f>
        <v/>
      </c>
      <c r="AS3225" t="str">
        <f>IFERROR(IF(L3225="","",VLOOKUP(L3225&amp;I3225,Продукция!A:J,10,0)),"обратитесь к админ справочника")</f>
        <v/>
      </c>
    </row>
    <row r="3226" spans="1:45" x14ac:dyDescent="0.25">
      <c r="A3226" t="str">
        <f t="shared" si="60"/>
        <v/>
      </c>
      <c r="B3226" t="str">
        <f>IF(E3226="","",INDEX(Лаборатории!A:A,MATCH('Производственный контроль'!E3226,Лаборатории!B:B,0)))</f>
        <v/>
      </c>
      <c r="C3226" t="str">
        <f>IF(E3226="","",VLOOKUP(E3226,Лаборатории!B:D,3,0))</f>
        <v/>
      </c>
      <c r="E3226" s="150"/>
      <c r="J3226" t="str">
        <f>IF(L3226="","",VLOOKUP(L3226,Продукция!B:D,3,0))</f>
        <v/>
      </c>
      <c r="K3226" t="str">
        <f>IF(L3226="","",VLOOKUP(L3226,Продукция!B:C,2,0))</f>
        <v/>
      </c>
      <c r="L3226" s="151"/>
      <c r="M3226" t="str">
        <f>IF(L3226="","",VLOOKUP(L3226,Продукция!B:L,11,0))</f>
        <v/>
      </c>
      <c r="AB3226" t="str">
        <f>IF(L3226="","",VLOOKUP(L3226&amp;I3226,Продукция!A:I,9,0))</f>
        <v/>
      </c>
      <c r="AF3226" t="str">
        <f>IF(AD3226="","",VLOOKUP(AD3226,'Сотрудники и ссылки'!A:B,2,0))</f>
        <v/>
      </c>
      <c r="AG3226" t="str">
        <f>IF(AD3226="","",VLOOKUP(AD3226,'Сотрудники и ссылки'!A:C,3,0))</f>
        <v/>
      </c>
      <c r="AI3226" t="str">
        <f>IF(AH3226="","",VLOOKUP(AH3226,'Сотрудники и ссылки'!A:B,2,0))</f>
        <v/>
      </c>
      <c r="AJ3226" t="str">
        <f>IF(AH3226="","",VLOOKUP(AH3226,'Сотрудники и ссылки'!A:C,3,0))</f>
        <v/>
      </c>
      <c r="AL3226" s="2" t="str">
        <f>IF(AK3226="","",AK3226+VLOOKUP(I3226,'Вид исследования'!B:E,4,0))</f>
        <v/>
      </c>
      <c r="AM3226" s="2" t="str">
        <f>IF(AK3226="","",AK3226+VLOOKUP(I3226,'Вид исследования'!B:F,5,0))</f>
        <v/>
      </c>
      <c r="AQ3226" t="str">
        <f>IFERROR(IF(L3226="","",VLOOKUP(L3226&amp;I3226,Продукция!A:K,11,0)),"обратитесь к админ справочника")</f>
        <v/>
      </c>
      <c r="AS3226" t="str">
        <f>IFERROR(IF(L3226="","",VLOOKUP(L3226&amp;I3226,Продукция!A:J,10,0)),"обратитесь к админ справочника")</f>
        <v/>
      </c>
    </row>
    <row r="3227" spans="1:45" x14ac:dyDescent="0.25">
      <c r="A3227" t="str">
        <f t="shared" si="60"/>
        <v/>
      </c>
      <c r="B3227" t="str">
        <f>IF(E3227="","",INDEX(Лаборатории!A:A,MATCH('Производственный контроль'!E3227,Лаборатории!B:B,0)))</f>
        <v/>
      </c>
      <c r="C3227" t="str">
        <f>IF(E3227="","",VLOOKUP(E3227,Лаборатории!B:D,3,0))</f>
        <v/>
      </c>
      <c r="E3227" s="150"/>
      <c r="J3227" t="str">
        <f>IF(L3227="","",VLOOKUP(L3227,Продукция!B:D,3,0))</f>
        <v/>
      </c>
      <c r="K3227" t="str">
        <f>IF(L3227="","",VLOOKUP(L3227,Продукция!B:C,2,0))</f>
        <v/>
      </c>
      <c r="L3227" s="151"/>
      <c r="M3227" t="str">
        <f>IF(L3227="","",VLOOKUP(L3227,Продукция!B:L,11,0))</f>
        <v/>
      </c>
      <c r="AB3227" t="str">
        <f>IF(L3227="","",VLOOKUP(L3227&amp;I3227,Продукция!A:I,9,0))</f>
        <v/>
      </c>
      <c r="AF3227" t="str">
        <f>IF(AD3227="","",VLOOKUP(AD3227,'Сотрудники и ссылки'!A:B,2,0))</f>
        <v/>
      </c>
      <c r="AG3227" t="str">
        <f>IF(AD3227="","",VLOOKUP(AD3227,'Сотрудники и ссылки'!A:C,3,0))</f>
        <v/>
      </c>
      <c r="AI3227" t="str">
        <f>IF(AH3227="","",VLOOKUP(AH3227,'Сотрудники и ссылки'!A:B,2,0))</f>
        <v/>
      </c>
      <c r="AJ3227" t="str">
        <f>IF(AH3227="","",VLOOKUP(AH3227,'Сотрудники и ссылки'!A:C,3,0))</f>
        <v/>
      </c>
      <c r="AL3227" s="2" t="str">
        <f>IF(AK3227="","",AK3227+VLOOKUP(I3227,'Вид исследования'!B:E,4,0))</f>
        <v/>
      </c>
      <c r="AM3227" s="2" t="str">
        <f>IF(AK3227="","",AK3227+VLOOKUP(I3227,'Вид исследования'!B:F,5,0))</f>
        <v/>
      </c>
      <c r="AQ3227" t="str">
        <f>IFERROR(IF(L3227="","",VLOOKUP(L3227&amp;I3227,Продукция!A:K,11,0)),"обратитесь к админ справочника")</f>
        <v/>
      </c>
      <c r="AS3227" t="str">
        <f>IFERROR(IF(L3227="","",VLOOKUP(L3227&amp;I3227,Продукция!A:J,10,0)),"обратитесь к админ справочника")</f>
        <v/>
      </c>
    </row>
    <row r="3228" spans="1:45" x14ac:dyDescent="0.25">
      <c r="A3228" t="str">
        <f t="shared" si="60"/>
        <v/>
      </c>
      <c r="B3228" t="str">
        <f>IF(E3228="","",INDEX(Лаборатории!A:A,MATCH('Производственный контроль'!E3228,Лаборатории!B:B,0)))</f>
        <v/>
      </c>
      <c r="C3228" t="str">
        <f>IF(E3228="","",VLOOKUP(E3228,Лаборатории!B:D,3,0))</f>
        <v/>
      </c>
      <c r="E3228" s="150"/>
      <c r="J3228" t="str">
        <f>IF(L3228="","",VLOOKUP(L3228,Продукция!B:D,3,0))</f>
        <v/>
      </c>
      <c r="K3228" t="str">
        <f>IF(L3228="","",VLOOKUP(L3228,Продукция!B:C,2,0))</f>
        <v/>
      </c>
      <c r="L3228" s="151"/>
      <c r="M3228" t="str">
        <f>IF(L3228="","",VLOOKUP(L3228,Продукция!B:L,11,0))</f>
        <v/>
      </c>
      <c r="AB3228" t="str">
        <f>IF(L3228="","",VLOOKUP(L3228&amp;I3228,Продукция!A:I,9,0))</f>
        <v/>
      </c>
      <c r="AF3228" t="str">
        <f>IF(AD3228="","",VLOOKUP(AD3228,'Сотрудники и ссылки'!A:B,2,0))</f>
        <v/>
      </c>
      <c r="AG3228" t="str">
        <f>IF(AD3228="","",VLOOKUP(AD3228,'Сотрудники и ссылки'!A:C,3,0))</f>
        <v/>
      </c>
      <c r="AI3228" t="str">
        <f>IF(AH3228="","",VLOOKUP(AH3228,'Сотрудники и ссылки'!A:B,2,0))</f>
        <v/>
      </c>
      <c r="AJ3228" t="str">
        <f>IF(AH3228="","",VLOOKUP(AH3228,'Сотрудники и ссылки'!A:C,3,0))</f>
        <v/>
      </c>
      <c r="AL3228" s="2" t="str">
        <f>IF(AK3228="","",AK3228+VLOOKUP(I3228,'Вид исследования'!B:E,4,0))</f>
        <v/>
      </c>
      <c r="AM3228" s="2" t="str">
        <f>IF(AK3228="","",AK3228+VLOOKUP(I3228,'Вид исследования'!B:F,5,0))</f>
        <v/>
      </c>
      <c r="AQ3228" t="str">
        <f>IFERROR(IF(L3228="","",VLOOKUP(L3228&amp;I3228,Продукция!A:K,11,0)),"обратитесь к админ справочника")</f>
        <v/>
      </c>
      <c r="AS3228" t="str">
        <f>IFERROR(IF(L3228="","",VLOOKUP(L3228&amp;I3228,Продукция!A:J,10,0)),"обратитесь к админ справочника")</f>
        <v/>
      </c>
    </row>
    <row r="3229" spans="1:45" x14ac:dyDescent="0.25">
      <c r="A3229" t="str">
        <f t="shared" si="60"/>
        <v/>
      </c>
      <c r="B3229" t="str">
        <f>IF(E3229="","",INDEX(Лаборатории!A:A,MATCH('Производственный контроль'!E3229,Лаборатории!B:B,0)))</f>
        <v/>
      </c>
      <c r="C3229" t="str">
        <f>IF(E3229="","",VLOOKUP(E3229,Лаборатории!B:D,3,0))</f>
        <v/>
      </c>
      <c r="E3229" s="150"/>
      <c r="J3229" t="str">
        <f>IF(L3229="","",VLOOKUP(L3229,Продукция!B:D,3,0))</f>
        <v/>
      </c>
      <c r="K3229" t="str">
        <f>IF(L3229="","",VLOOKUP(L3229,Продукция!B:C,2,0))</f>
        <v/>
      </c>
      <c r="L3229" s="151"/>
      <c r="M3229" t="str">
        <f>IF(L3229="","",VLOOKUP(L3229,Продукция!B:L,11,0))</f>
        <v/>
      </c>
      <c r="AB3229" t="str">
        <f>IF(L3229="","",VLOOKUP(L3229&amp;I3229,Продукция!A:I,9,0))</f>
        <v/>
      </c>
      <c r="AF3229" t="str">
        <f>IF(AD3229="","",VLOOKUP(AD3229,'Сотрудники и ссылки'!A:B,2,0))</f>
        <v/>
      </c>
      <c r="AG3229" t="str">
        <f>IF(AD3229="","",VLOOKUP(AD3229,'Сотрудники и ссылки'!A:C,3,0))</f>
        <v/>
      </c>
      <c r="AI3229" t="str">
        <f>IF(AH3229="","",VLOOKUP(AH3229,'Сотрудники и ссылки'!A:B,2,0))</f>
        <v/>
      </c>
      <c r="AJ3229" t="str">
        <f>IF(AH3229="","",VLOOKUP(AH3229,'Сотрудники и ссылки'!A:C,3,0))</f>
        <v/>
      </c>
      <c r="AL3229" s="2" t="str">
        <f>IF(AK3229="","",AK3229+VLOOKUP(I3229,'Вид исследования'!B:E,4,0))</f>
        <v/>
      </c>
      <c r="AM3229" s="2" t="str">
        <f>IF(AK3229="","",AK3229+VLOOKUP(I3229,'Вид исследования'!B:F,5,0))</f>
        <v/>
      </c>
      <c r="AQ3229" t="str">
        <f>IFERROR(IF(L3229="","",VLOOKUP(L3229&amp;I3229,Продукция!A:K,11,0)),"обратитесь к админ справочника")</f>
        <v/>
      </c>
      <c r="AS3229" t="str">
        <f>IFERROR(IF(L3229="","",VLOOKUP(L3229&amp;I3229,Продукция!A:J,10,0)),"обратитесь к админ справочника")</f>
        <v/>
      </c>
    </row>
    <row r="3230" spans="1:45" x14ac:dyDescent="0.25">
      <c r="A3230" t="str">
        <f t="shared" si="60"/>
        <v/>
      </c>
      <c r="B3230" t="str">
        <f>IF(E3230="","",INDEX(Лаборатории!A:A,MATCH('Производственный контроль'!E3230,Лаборатории!B:B,0)))</f>
        <v/>
      </c>
      <c r="C3230" t="str">
        <f>IF(E3230="","",VLOOKUP(E3230,Лаборатории!B:D,3,0))</f>
        <v/>
      </c>
      <c r="E3230" s="150"/>
      <c r="J3230" t="str">
        <f>IF(L3230="","",VLOOKUP(L3230,Продукция!B:D,3,0))</f>
        <v/>
      </c>
      <c r="K3230" t="str">
        <f>IF(L3230="","",VLOOKUP(L3230,Продукция!B:C,2,0))</f>
        <v/>
      </c>
      <c r="L3230" s="151"/>
      <c r="M3230" t="str">
        <f>IF(L3230="","",VLOOKUP(L3230,Продукция!B:L,11,0))</f>
        <v/>
      </c>
      <c r="AB3230" t="str">
        <f>IF(L3230="","",VLOOKUP(L3230&amp;I3230,Продукция!A:I,9,0))</f>
        <v/>
      </c>
      <c r="AF3230" t="str">
        <f>IF(AD3230="","",VLOOKUP(AD3230,'Сотрудники и ссылки'!A:B,2,0))</f>
        <v/>
      </c>
      <c r="AG3230" t="str">
        <f>IF(AD3230="","",VLOOKUP(AD3230,'Сотрудники и ссылки'!A:C,3,0))</f>
        <v/>
      </c>
      <c r="AI3230" t="str">
        <f>IF(AH3230="","",VLOOKUP(AH3230,'Сотрудники и ссылки'!A:B,2,0))</f>
        <v/>
      </c>
      <c r="AJ3230" t="str">
        <f>IF(AH3230="","",VLOOKUP(AH3230,'Сотрудники и ссылки'!A:C,3,0))</f>
        <v/>
      </c>
      <c r="AL3230" s="2" t="str">
        <f>IF(AK3230="","",AK3230+VLOOKUP(I3230,'Вид исследования'!B:E,4,0))</f>
        <v/>
      </c>
      <c r="AM3230" s="2" t="str">
        <f>IF(AK3230="","",AK3230+VLOOKUP(I3230,'Вид исследования'!B:F,5,0))</f>
        <v/>
      </c>
      <c r="AQ3230" t="str">
        <f>IFERROR(IF(L3230="","",VLOOKUP(L3230&amp;I3230,Продукция!A:K,11,0)),"обратитесь к админ справочника")</f>
        <v/>
      </c>
      <c r="AS3230" t="str">
        <f>IFERROR(IF(L3230="","",VLOOKUP(L3230&amp;I3230,Продукция!A:J,10,0)),"обратитесь к админ справочника")</f>
        <v/>
      </c>
    </row>
    <row r="3231" spans="1:45" x14ac:dyDescent="0.25">
      <c r="A3231" t="str">
        <f t="shared" si="60"/>
        <v/>
      </c>
      <c r="B3231" t="str">
        <f>IF(E3231="","",INDEX(Лаборатории!A:A,MATCH('Производственный контроль'!E3231,Лаборатории!B:B,0)))</f>
        <v/>
      </c>
      <c r="C3231" t="str">
        <f>IF(E3231="","",VLOOKUP(E3231,Лаборатории!B:D,3,0))</f>
        <v/>
      </c>
      <c r="E3231" s="150"/>
      <c r="J3231" t="str">
        <f>IF(L3231="","",VLOOKUP(L3231,Продукция!B:D,3,0))</f>
        <v/>
      </c>
      <c r="K3231" t="str">
        <f>IF(L3231="","",VLOOKUP(L3231,Продукция!B:C,2,0))</f>
        <v/>
      </c>
      <c r="L3231" s="151"/>
      <c r="M3231" t="str">
        <f>IF(L3231="","",VLOOKUP(L3231,Продукция!B:L,11,0))</f>
        <v/>
      </c>
      <c r="AB3231" t="str">
        <f>IF(L3231="","",VLOOKUP(L3231&amp;I3231,Продукция!A:I,9,0))</f>
        <v/>
      </c>
      <c r="AF3231" t="str">
        <f>IF(AD3231="","",VLOOKUP(AD3231,'Сотрудники и ссылки'!A:B,2,0))</f>
        <v/>
      </c>
      <c r="AG3231" t="str">
        <f>IF(AD3231="","",VLOOKUP(AD3231,'Сотрудники и ссылки'!A:C,3,0))</f>
        <v/>
      </c>
      <c r="AI3231" t="str">
        <f>IF(AH3231="","",VLOOKUP(AH3231,'Сотрудники и ссылки'!A:B,2,0))</f>
        <v/>
      </c>
      <c r="AJ3231" t="str">
        <f>IF(AH3231="","",VLOOKUP(AH3231,'Сотрудники и ссылки'!A:C,3,0))</f>
        <v/>
      </c>
      <c r="AL3231" s="2" t="str">
        <f>IF(AK3231="","",AK3231+VLOOKUP(I3231,'Вид исследования'!B:E,4,0))</f>
        <v/>
      </c>
      <c r="AM3231" s="2" t="str">
        <f>IF(AK3231="","",AK3231+VLOOKUP(I3231,'Вид исследования'!B:F,5,0))</f>
        <v/>
      </c>
      <c r="AQ3231" t="str">
        <f>IFERROR(IF(L3231="","",VLOOKUP(L3231&amp;I3231,Продукция!A:K,11,0)),"обратитесь к админ справочника")</f>
        <v/>
      </c>
      <c r="AS3231" t="str">
        <f>IFERROR(IF(L3231="","",VLOOKUP(L3231&amp;I3231,Продукция!A:J,10,0)),"обратитесь к админ справочника")</f>
        <v/>
      </c>
    </row>
    <row r="3232" spans="1:45" x14ac:dyDescent="0.25">
      <c r="A3232" t="str">
        <f t="shared" si="60"/>
        <v/>
      </c>
      <c r="B3232" t="str">
        <f>IF(E3232="","",INDEX(Лаборатории!A:A,MATCH('Производственный контроль'!E3232,Лаборатории!B:B,0)))</f>
        <v/>
      </c>
      <c r="C3232" t="str">
        <f>IF(E3232="","",VLOOKUP(E3232,Лаборатории!B:D,3,0))</f>
        <v/>
      </c>
      <c r="E3232" s="150"/>
      <c r="J3232" t="str">
        <f>IF(L3232="","",VLOOKUP(L3232,Продукция!B:D,3,0))</f>
        <v/>
      </c>
      <c r="K3232" t="str">
        <f>IF(L3232="","",VLOOKUP(L3232,Продукция!B:C,2,0))</f>
        <v/>
      </c>
      <c r="L3232" s="151"/>
      <c r="M3232" t="str">
        <f>IF(L3232="","",VLOOKUP(L3232,Продукция!B:L,11,0))</f>
        <v/>
      </c>
      <c r="AB3232" t="str">
        <f>IF(L3232="","",VLOOKUP(L3232&amp;I3232,Продукция!A:I,9,0))</f>
        <v/>
      </c>
      <c r="AF3232" t="str">
        <f>IF(AD3232="","",VLOOKUP(AD3232,'Сотрудники и ссылки'!A:B,2,0))</f>
        <v/>
      </c>
      <c r="AG3232" t="str">
        <f>IF(AD3232="","",VLOOKUP(AD3232,'Сотрудники и ссылки'!A:C,3,0))</f>
        <v/>
      </c>
      <c r="AI3232" t="str">
        <f>IF(AH3232="","",VLOOKUP(AH3232,'Сотрудники и ссылки'!A:B,2,0))</f>
        <v/>
      </c>
      <c r="AJ3232" t="str">
        <f>IF(AH3232="","",VLOOKUP(AH3232,'Сотрудники и ссылки'!A:C,3,0))</f>
        <v/>
      </c>
      <c r="AL3232" s="2" t="str">
        <f>IF(AK3232="","",AK3232+VLOOKUP(I3232,'Вид исследования'!B:E,4,0))</f>
        <v/>
      </c>
      <c r="AM3232" s="2" t="str">
        <f>IF(AK3232="","",AK3232+VLOOKUP(I3232,'Вид исследования'!B:F,5,0))</f>
        <v/>
      </c>
      <c r="AQ3232" t="str">
        <f>IFERROR(IF(L3232="","",VLOOKUP(L3232&amp;I3232,Продукция!A:K,11,0)),"обратитесь к админ справочника")</f>
        <v/>
      </c>
      <c r="AS3232" t="str">
        <f>IFERROR(IF(L3232="","",VLOOKUP(L3232&amp;I3232,Продукция!A:J,10,0)),"обратитесь к админ справочника")</f>
        <v/>
      </c>
    </row>
    <row r="3233" spans="1:45" x14ac:dyDescent="0.25">
      <c r="A3233" t="str">
        <f t="shared" si="60"/>
        <v/>
      </c>
      <c r="B3233" t="str">
        <f>IF(E3233="","",INDEX(Лаборатории!A:A,MATCH('Производственный контроль'!E3233,Лаборатории!B:B,0)))</f>
        <v/>
      </c>
      <c r="C3233" t="str">
        <f>IF(E3233="","",VLOOKUP(E3233,Лаборатории!B:D,3,0))</f>
        <v/>
      </c>
      <c r="E3233" s="150"/>
      <c r="J3233" t="str">
        <f>IF(L3233="","",VLOOKUP(L3233,Продукция!B:D,3,0))</f>
        <v/>
      </c>
      <c r="K3233" t="str">
        <f>IF(L3233="","",VLOOKUP(L3233,Продукция!B:C,2,0))</f>
        <v/>
      </c>
      <c r="L3233" s="151"/>
      <c r="M3233" t="str">
        <f>IF(L3233="","",VLOOKUP(L3233,Продукция!B:L,11,0))</f>
        <v/>
      </c>
      <c r="AB3233" t="str">
        <f>IF(L3233="","",VLOOKUP(L3233&amp;I3233,Продукция!A:I,9,0))</f>
        <v/>
      </c>
      <c r="AF3233" t="str">
        <f>IF(AD3233="","",VLOOKUP(AD3233,'Сотрудники и ссылки'!A:B,2,0))</f>
        <v/>
      </c>
      <c r="AG3233" t="str">
        <f>IF(AD3233="","",VLOOKUP(AD3233,'Сотрудники и ссылки'!A:C,3,0))</f>
        <v/>
      </c>
      <c r="AI3233" t="str">
        <f>IF(AH3233="","",VLOOKUP(AH3233,'Сотрудники и ссылки'!A:B,2,0))</f>
        <v/>
      </c>
      <c r="AJ3233" t="str">
        <f>IF(AH3233="","",VLOOKUP(AH3233,'Сотрудники и ссылки'!A:C,3,0))</f>
        <v/>
      </c>
      <c r="AL3233" s="2" t="str">
        <f>IF(AK3233="","",AK3233+VLOOKUP(I3233,'Вид исследования'!B:E,4,0))</f>
        <v/>
      </c>
      <c r="AM3233" s="2" t="str">
        <f>IF(AK3233="","",AK3233+VLOOKUP(I3233,'Вид исследования'!B:F,5,0))</f>
        <v/>
      </c>
      <c r="AQ3233" t="str">
        <f>IFERROR(IF(L3233="","",VLOOKUP(L3233&amp;I3233,Продукция!A:K,11,0)),"обратитесь к админ справочника")</f>
        <v/>
      </c>
      <c r="AS3233" t="str">
        <f>IFERROR(IF(L3233="","",VLOOKUP(L3233&amp;I3233,Продукция!A:J,10,0)),"обратитесь к админ справочника")</f>
        <v/>
      </c>
    </row>
    <row r="3234" spans="1:45" x14ac:dyDescent="0.25">
      <c r="A3234" t="str">
        <f t="shared" si="60"/>
        <v/>
      </c>
      <c r="B3234" t="str">
        <f>IF(E3234="","",INDEX(Лаборатории!A:A,MATCH('Производственный контроль'!E3234,Лаборатории!B:B,0)))</f>
        <v/>
      </c>
      <c r="C3234" t="str">
        <f>IF(E3234="","",VLOOKUP(E3234,Лаборатории!B:D,3,0))</f>
        <v/>
      </c>
      <c r="E3234" s="150"/>
      <c r="J3234" t="str">
        <f>IF(L3234="","",VLOOKUP(L3234,Продукция!B:D,3,0))</f>
        <v/>
      </c>
      <c r="K3234" t="str">
        <f>IF(L3234="","",VLOOKUP(L3234,Продукция!B:C,2,0))</f>
        <v/>
      </c>
      <c r="L3234" s="151"/>
      <c r="M3234" t="str">
        <f>IF(L3234="","",VLOOKUP(L3234,Продукция!B:L,11,0))</f>
        <v/>
      </c>
      <c r="AB3234" t="str">
        <f>IF(L3234="","",VLOOKUP(L3234&amp;I3234,Продукция!A:I,9,0))</f>
        <v/>
      </c>
      <c r="AF3234" t="str">
        <f>IF(AD3234="","",VLOOKUP(AD3234,'Сотрудники и ссылки'!A:B,2,0))</f>
        <v/>
      </c>
      <c r="AG3234" t="str">
        <f>IF(AD3234="","",VLOOKUP(AD3234,'Сотрудники и ссылки'!A:C,3,0))</f>
        <v/>
      </c>
      <c r="AI3234" t="str">
        <f>IF(AH3234="","",VLOOKUP(AH3234,'Сотрудники и ссылки'!A:B,2,0))</f>
        <v/>
      </c>
      <c r="AJ3234" t="str">
        <f>IF(AH3234="","",VLOOKUP(AH3234,'Сотрудники и ссылки'!A:C,3,0))</f>
        <v/>
      </c>
      <c r="AL3234" s="2" t="str">
        <f>IF(AK3234="","",AK3234+VLOOKUP(I3234,'Вид исследования'!B:E,4,0))</f>
        <v/>
      </c>
      <c r="AM3234" s="2" t="str">
        <f>IF(AK3234="","",AK3234+VLOOKUP(I3234,'Вид исследования'!B:F,5,0))</f>
        <v/>
      </c>
      <c r="AQ3234" t="str">
        <f>IFERROR(IF(L3234="","",VLOOKUP(L3234&amp;I3234,Продукция!A:K,11,0)),"обратитесь к админ справочника")</f>
        <v/>
      </c>
      <c r="AS3234" t="str">
        <f>IFERROR(IF(L3234="","",VLOOKUP(L3234&amp;I3234,Продукция!A:J,10,0)),"обратитесь к админ справочника")</f>
        <v/>
      </c>
    </row>
    <row r="3235" spans="1:45" x14ac:dyDescent="0.25">
      <c r="A3235" t="str">
        <f t="shared" si="60"/>
        <v/>
      </c>
      <c r="B3235" t="str">
        <f>IF(E3235="","",INDEX(Лаборатории!A:A,MATCH('Производственный контроль'!E3235,Лаборатории!B:B,0)))</f>
        <v/>
      </c>
      <c r="C3235" t="str">
        <f>IF(E3235="","",VLOOKUP(E3235,Лаборатории!B:D,3,0))</f>
        <v/>
      </c>
      <c r="E3235" s="150"/>
      <c r="J3235" t="str">
        <f>IF(L3235="","",VLOOKUP(L3235,Продукция!B:D,3,0))</f>
        <v/>
      </c>
      <c r="K3235" t="str">
        <f>IF(L3235="","",VLOOKUP(L3235,Продукция!B:C,2,0))</f>
        <v/>
      </c>
      <c r="L3235" s="151"/>
      <c r="M3235" t="str">
        <f>IF(L3235="","",VLOOKUP(L3235,Продукция!B:L,11,0))</f>
        <v/>
      </c>
      <c r="AB3235" t="str">
        <f>IF(L3235="","",VLOOKUP(L3235&amp;I3235,Продукция!A:I,9,0))</f>
        <v/>
      </c>
      <c r="AF3235" t="str">
        <f>IF(AD3235="","",VLOOKUP(AD3235,'Сотрудники и ссылки'!A:B,2,0))</f>
        <v/>
      </c>
      <c r="AG3235" t="str">
        <f>IF(AD3235="","",VLOOKUP(AD3235,'Сотрудники и ссылки'!A:C,3,0))</f>
        <v/>
      </c>
      <c r="AI3235" t="str">
        <f>IF(AH3235="","",VLOOKUP(AH3235,'Сотрудники и ссылки'!A:B,2,0))</f>
        <v/>
      </c>
      <c r="AJ3235" t="str">
        <f>IF(AH3235="","",VLOOKUP(AH3235,'Сотрудники и ссылки'!A:C,3,0))</f>
        <v/>
      </c>
      <c r="AL3235" s="2" t="str">
        <f>IF(AK3235="","",AK3235+VLOOKUP(I3235,'Вид исследования'!B:E,4,0))</f>
        <v/>
      </c>
      <c r="AM3235" s="2" t="str">
        <f>IF(AK3235="","",AK3235+VLOOKUP(I3235,'Вид исследования'!B:F,5,0))</f>
        <v/>
      </c>
      <c r="AQ3235" t="str">
        <f>IFERROR(IF(L3235="","",VLOOKUP(L3235&amp;I3235,Продукция!A:K,11,0)),"обратитесь к админ справочника")</f>
        <v/>
      </c>
      <c r="AS3235" t="str">
        <f>IFERROR(IF(L3235="","",VLOOKUP(L3235&amp;I3235,Продукция!A:J,10,0)),"обратитесь к админ справочника")</f>
        <v/>
      </c>
    </row>
    <row r="3236" spans="1:45" x14ac:dyDescent="0.25">
      <c r="A3236" t="str">
        <f t="shared" si="60"/>
        <v/>
      </c>
      <c r="B3236" t="str">
        <f>IF(E3236="","",INDEX(Лаборатории!A:A,MATCH('Производственный контроль'!E3236,Лаборатории!B:B,0)))</f>
        <v/>
      </c>
      <c r="C3236" t="str">
        <f>IF(E3236="","",VLOOKUP(E3236,Лаборатории!B:D,3,0))</f>
        <v/>
      </c>
      <c r="E3236" s="150"/>
      <c r="J3236" t="str">
        <f>IF(L3236="","",VLOOKUP(L3236,Продукция!B:D,3,0))</f>
        <v/>
      </c>
      <c r="K3236" t="str">
        <f>IF(L3236="","",VLOOKUP(L3236,Продукция!B:C,2,0))</f>
        <v/>
      </c>
      <c r="L3236" s="151"/>
      <c r="M3236" t="str">
        <f>IF(L3236="","",VLOOKUP(L3236,Продукция!B:L,11,0))</f>
        <v/>
      </c>
      <c r="AB3236" t="str">
        <f>IF(L3236="","",VLOOKUP(L3236&amp;I3236,Продукция!A:I,9,0))</f>
        <v/>
      </c>
      <c r="AF3236" t="str">
        <f>IF(AD3236="","",VLOOKUP(AD3236,'Сотрудники и ссылки'!A:B,2,0))</f>
        <v/>
      </c>
      <c r="AG3236" t="str">
        <f>IF(AD3236="","",VLOOKUP(AD3236,'Сотрудники и ссылки'!A:C,3,0))</f>
        <v/>
      </c>
      <c r="AI3236" t="str">
        <f>IF(AH3236="","",VLOOKUP(AH3236,'Сотрудники и ссылки'!A:B,2,0))</f>
        <v/>
      </c>
      <c r="AJ3236" t="str">
        <f>IF(AH3236="","",VLOOKUP(AH3236,'Сотрудники и ссылки'!A:C,3,0))</f>
        <v/>
      </c>
      <c r="AL3236" s="2" t="str">
        <f>IF(AK3236="","",AK3236+VLOOKUP(I3236,'Вид исследования'!B:E,4,0))</f>
        <v/>
      </c>
      <c r="AM3236" s="2" t="str">
        <f>IF(AK3236="","",AK3236+VLOOKUP(I3236,'Вид исследования'!B:F,5,0))</f>
        <v/>
      </c>
      <c r="AQ3236" t="str">
        <f>IFERROR(IF(L3236="","",VLOOKUP(L3236&amp;I3236,Продукция!A:K,11,0)),"обратитесь к админ справочника")</f>
        <v/>
      </c>
      <c r="AS3236" t="str">
        <f>IFERROR(IF(L3236="","",VLOOKUP(L3236&amp;I3236,Продукция!A:J,10,0)),"обратитесь к админ справочника")</f>
        <v/>
      </c>
    </row>
    <row r="3237" spans="1:45" x14ac:dyDescent="0.25">
      <c r="A3237" t="str">
        <f t="shared" si="60"/>
        <v/>
      </c>
      <c r="B3237" t="str">
        <f>IF(E3237="","",INDEX(Лаборатории!A:A,MATCH('Производственный контроль'!E3237,Лаборатории!B:B,0)))</f>
        <v/>
      </c>
      <c r="C3237" t="str">
        <f>IF(E3237="","",VLOOKUP(E3237,Лаборатории!B:D,3,0))</f>
        <v/>
      </c>
      <c r="E3237" s="150"/>
      <c r="J3237" t="str">
        <f>IF(L3237="","",VLOOKUP(L3237,Продукция!B:D,3,0))</f>
        <v/>
      </c>
      <c r="K3237" t="str">
        <f>IF(L3237="","",VLOOKUP(L3237,Продукция!B:C,2,0))</f>
        <v/>
      </c>
      <c r="L3237" s="151"/>
      <c r="M3237" t="str">
        <f>IF(L3237="","",VLOOKUP(L3237,Продукция!B:L,11,0))</f>
        <v/>
      </c>
      <c r="AB3237" t="str">
        <f>IF(L3237="","",VLOOKUP(L3237&amp;I3237,Продукция!A:I,9,0))</f>
        <v/>
      </c>
      <c r="AF3237" t="str">
        <f>IF(AD3237="","",VLOOKUP(AD3237,'Сотрудники и ссылки'!A:B,2,0))</f>
        <v/>
      </c>
      <c r="AG3237" t="str">
        <f>IF(AD3237="","",VLOOKUP(AD3237,'Сотрудники и ссылки'!A:C,3,0))</f>
        <v/>
      </c>
      <c r="AI3237" t="str">
        <f>IF(AH3237="","",VLOOKUP(AH3237,'Сотрудники и ссылки'!A:B,2,0))</f>
        <v/>
      </c>
      <c r="AJ3237" t="str">
        <f>IF(AH3237="","",VLOOKUP(AH3237,'Сотрудники и ссылки'!A:C,3,0))</f>
        <v/>
      </c>
      <c r="AL3237" s="2" t="str">
        <f>IF(AK3237="","",AK3237+VLOOKUP(I3237,'Вид исследования'!B:E,4,0))</f>
        <v/>
      </c>
      <c r="AM3237" s="2" t="str">
        <f>IF(AK3237="","",AK3237+VLOOKUP(I3237,'Вид исследования'!B:F,5,0))</f>
        <v/>
      </c>
      <c r="AQ3237" t="str">
        <f>IFERROR(IF(L3237="","",VLOOKUP(L3237&amp;I3237,Продукция!A:K,11,0)),"обратитесь к админ справочника")</f>
        <v/>
      </c>
      <c r="AS3237" t="str">
        <f>IFERROR(IF(L3237="","",VLOOKUP(L3237&amp;I3237,Продукция!A:J,10,0)),"обратитесь к админ справочника")</f>
        <v/>
      </c>
    </row>
    <row r="3238" spans="1:45" x14ac:dyDescent="0.25">
      <c r="A3238" t="str">
        <f t="shared" si="60"/>
        <v/>
      </c>
      <c r="B3238" t="str">
        <f>IF(E3238="","",INDEX(Лаборатории!A:A,MATCH('Производственный контроль'!E3238,Лаборатории!B:B,0)))</f>
        <v/>
      </c>
      <c r="C3238" t="str">
        <f>IF(E3238="","",VLOOKUP(E3238,Лаборатории!B:D,3,0))</f>
        <v/>
      </c>
      <c r="E3238" s="150"/>
      <c r="J3238" t="str">
        <f>IF(L3238="","",VLOOKUP(L3238,Продукция!B:D,3,0))</f>
        <v/>
      </c>
      <c r="K3238" t="str">
        <f>IF(L3238="","",VLOOKUP(L3238,Продукция!B:C,2,0))</f>
        <v/>
      </c>
      <c r="L3238" s="151"/>
      <c r="M3238" t="str">
        <f>IF(L3238="","",VLOOKUP(L3238,Продукция!B:L,11,0))</f>
        <v/>
      </c>
      <c r="AB3238" t="str">
        <f>IF(L3238="","",VLOOKUP(L3238&amp;I3238,Продукция!A:I,9,0))</f>
        <v/>
      </c>
      <c r="AF3238" t="str">
        <f>IF(AD3238="","",VLOOKUP(AD3238,'Сотрудники и ссылки'!A:B,2,0))</f>
        <v/>
      </c>
      <c r="AG3238" t="str">
        <f>IF(AD3238="","",VLOOKUP(AD3238,'Сотрудники и ссылки'!A:C,3,0))</f>
        <v/>
      </c>
      <c r="AI3238" t="str">
        <f>IF(AH3238="","",VLOOKUP(AH3238,'Сотрудники и ссылки'!A:B,2,0))</f>
        <v/>
      </c>
      <c r="AJ3238" t="str">
        <f>IF(AH3238="","",VLOOKUP(AH3238,'Сотрудники и ссылки'!A:C,3,0))</f>
        <v/>
      </c>
      <c r="AL3238" s="2" t="str">
        <f>IF(AK3238="","",AK3238+VLOOKUP(I3238,'Вид исследования'!B:E,4,0))</f>
        <v/>
      </c>
      <c r="AM3238" s="2" t="str">
        <f>IF(AK3238="","",AK3238+VLOOKUP(I3238,'Вид исследования'!B:F,5,0))</f>
        <v/>
      </c>
      <c r="AQ3238" t="str">
        <f>IFERROR(IF(L3238="","",VLOOKUP(L3238&amp;I3238,Продукция!A:K,11,0)),"обратитесь к админ справочника")</f>
        <v/>
      </c>
      <c r="AS3238" t="str">
        <f>IFERROR(IF(L3238="","",VLOOKUP(L3238&amp;I3238,Продукция!A:J,10,0)),"обратитесь к админ справочника")</f>
        <v/>
      </c>
    </row>
    <row r="3239" spans="1:45" x14ac:dyDescent="0.25">
      <c r="A3239" t="str">
        <f t="shared" si="60"/>
        <v/>
      </c>
      <c r="B3239" t="str">
        <f>IF(E3239="","",INDEX(Лаборатории!A:A,MATCH('Производственный контроль'!E3239,Лаборатории!B:B,0)))</f>
        <v/>
      </c>
      <c r="C3239" t="str">
        <f>IF(E3239="","",VLOOKUP(E3239,Лаборатории!B:D,3,0))</f>
        <v/>
      </c>
      <c r="E3239" s="150"/>
      <c r="J3239" t="str">
        <f>IF(L3239="","",VLOOKUP(L3239,Продукция!B:D,3,0))</f>
        <v/>
      </c>
      <c r="K3239" t="str">
        <f>IF(L3239="","",VLOOKUP(L3239,Продукция!B:C,2,0))</f>
        <v/>
      </c>
      <c r="L3239" s="151"/>
      <c r="M3239" t="str">
        <f>IF(L3239="","",VLOOKUP(L3239,Продукция!B:L,11,0))</f>
        <v/>
      </c>
      <c r="AB3239" t="str">
        <f>IF(L3239="","",VLOOKUP(L3239&amp;I3239,Продукция!A:I,9,0))</f>
        <v/>
      </c>
      <c r="AF3239" t="str">
        <f>IF(AD3239="","",VLOOKUP(AD3239,'Сотрудники и ссылки'!A:B,2,0))</f>
        <v/>
      </c>
      <c r="AG3239" t="str">
        <f>IF(AD3239="","",VLOOKUP(AD3239,'Сотрудники и ссылки'!A:C,3,0))</f>
        <v/>
      </c>
      <c r="AI3239" t="str">
        <f>IF(AH3239="","",VLOOKUP(AH3239,'Сотрудники и ссылки'!A:B,2,0))</f>
        <v/>
      </c>
      <c r="AJ3239" t="str">
        <f>IF(AH3239="","",VLOOKUP(AH3239,'Сотрудники и ссылки'!A:C,3,0))</f>
        <v/>
      </c>
      <c r="AL3239" s="2" t="str">
        <f>IF(AK3239="","",AK3239+VLOOKUP(I3239,'Вид исследования'!B:E,4,0))</f>
        <v/>
      </c>
      <c r="AM3239" s="2" t="str">
        <f>IF(AK3239="","",AK3239+VLOOKUP(I3239,'Вид исследования'!B:F,5,0))</f>
        <v/>
      </c>
      <c r="AQ3239" t="str">
        <f>IFERROR(IF(L3239="","",VLOOKUP(L3239&amp;I3239,Продукция!A:K,11,0)),"обратитесь к админ справочника")</f>
        <v/>
      </c>
      <c r="AS3239" t="str">
        <f>IFERROR(IF(L3239="","",VLOOKUP(L3239&amp;I3239,Продукция!A:J,10,0)),"обратитесь к админ справочника")</f>
        <v/>
      </c>
    </row>
    <row r="3240" spans="1:45" x14ac:dyDescent="0.25">
      <c r="A3240" t="str">
        <f t="shared" si="60"/>
        <v/>
      </c>
      <c r="B3240" t="str">
        <f>IF(E3240="","",INDEX(Лаборатории!A:A,MATCH('Производственный контроль'!E3240,Лаборатории!B:B,0)))</f>
        <v/>
      </c>
      <c r="C3240" t="str">
        <f>IF(E3240="","",VLOOKUP(E3240,Лаборатории!B:D,3,0))</f>
        <v/>
      </c>
      <c r="E3240" s="150"/>
      <c r="J3240" t="str">
        <f>IF(L3240="","",VLOOKUP(L3240,Продукция!B:D,3,0))</f>
        <v/>
      </c>
      <c r="K3240" t="str">
        <f>IF(L3240="","",VLOOKUP(L3240,Продукция!B:C,2,0))</f>
        <v/>
      </c>
      <c r="L3240" s="151"/>
      <c r="M3240" t="str">
        <f>IF(L3240="","",VLOOKUP(L3240,Продукция!B:L,11,0))</f>
        <v/>
      </c>
      <c r="AB3240" t="str">
        <f>IF(L3240="","",VLOOKUP(L3240&amp;I3240,Продукция!A:I,9,0))</f>
        <v/>
      </c>
      <c r="AF3240" t="str">
        <f>IF(AD3240="","",VLOOKUP(AD3240,'Сотрудники и ссылки'!A:B,2,0))</f>
        <v/>
      </c>
      <c r="AG3240" t="str">
        <f>IF(AD3240="","",VLOOKUP(AD3240,'Сотрудники и ссылки'!A:C,3,0))</f>
        <v/>
      </c>
      <c r="AI3240" t="str">
        <f>IF(AH3240="","",VLOOKUP(AH3240,'Сотрудники и ссылки'!A:B,2,0))</f>
        <v/>
      </c>
      <c r="AJ3240" t="str">
        <f>IF(AH3240="","",VLOOKUP(AH3240,'Сотрудники и ссылки'!A:C,3,0))</f>
        <v/>
      </c>
      <c r="AL3240" s="2" t="str">
        <f>IF(AK3240="","",AK3240+VLOOKUP(I3240,'Вид исследования'!B:E,4,0))</f>
        <v/>
      </c>
      <c r="AM3240" s="2" t="str">
        <f>IF(AK3240="","",AK3240+VLOOKUP(I3240,'Вид исследования'!B:F,5,0))</f>
        <v/>
      </c>
      <c r="AQ3240" t="str">
        <f>IFERROR(IF(L3240="","",VLOOKUP(L3240&amp;I3240,Продукция!A:K,11,0)),"обратитесь к админ справочника")</f>
        <v/>
      </c>
      <c r="AS3240" t="str">
        <f>IFERROR(IF(L3240="","",VLOOKUP(L3240&amp;I3240,Продукция!A:J,10,0)),"обратитесь к админ справочника")</f>
        <v/>
      </c>
    </row>
    <row r="3241" spans="1:45" x14ac:dyDescent="0.25">
      <c r="A3241" t="str">
        <f t="shared" si="60"/>
        <v/>
      </c>
      <c r="B3241" t="str">
        <f>IF(E3241="","",INDEX(Лаборатории!A:A,MATCH('Производственный контроль'!E3241,Лаборатории!B:B,0)))</f>
        <v/>
      </c>
      <c r="C3241" t="str">
        <f>IF(E3241="","",VLOOKUP(E3241,Лаборатории!B:D,3,0))</f>
        <v/>
      </c>
      <c r="E3241" s="150"/>
      <c r="J3241" t="str">
        <f>IF(L3241="","",VLOOKUP(L3241,Продукция!B:D,3,0))</f>
        <v/>
      </c>
      <c r="K3241" t="str">
        <f>IF(L3241="","",VLOOKUP(L3241,Продукция!B:C,2,0))</f>
        <v/>
      </c>
      <c r="L3241" s="151"/>
      <c r="M3241" t="str">
        <f>IF(L3241="","",VLOOKUP(L3241,Продукция!B:L,11,0))</f>
        <v/>
      </c>
      <c r="AB3241" t="str">
        <f>IF(L3241="","",VLOOKUP(L3241&amp;I3241,Продукция!A:I,9,0))</f>
        <v/>
      </c>
      <c r="AF3241" t="str">
        <f>IF(AD3241="","",VLOOKUP(AD3241,'Сотрудники и ссылки'!A:B,2,0))</f>
        <v/>
      </c>
      <c r="AG3241" t="str">
        <f>IF(AD3241="","",VLOOKUP(AD3241,'Сотрудники и ссылки'!A:C,3,0))</f>
        <v/>
      </c>
      <c r="AI3241" t="str">
        <f>IF(AH3241="","",VLOOKUP(AH3241,'Сотрудники и ссылки'!A:B,2,0))</f>
        <v/>
      </c>
      <c r="AJ3241" t="str">
        <f>IF(AH3241="","",VLOOKUP(AH3241,'Сотрудники и ссылки'!A:C,3,0))</f>
        <v/>
      </c>
      <c r="AL3241" s="2" t="str">
        <f>IF(AK3241="","",AK3241+VLOOKUP(I3241,'Вид исследования'!B:E,4,0))</f>
        <v/>
      </c>
      <c r="AM3241" s="2" t="str">
        <f>IF(AK3241="","",AK3241+VLOOKUP(I3241,'Вид исследования'!B:F,5,0))</f>
        <v/>
      </c>
      <c r="AQ3241" t="str">
        <f>IFERROR(IF(L3241="","",VLOOKUP(L3241&amp;I3241,Продукция!A:K,11,0)),"обратитесь к админ справочника")</f>
        <v/>
      </c>
      <c r="AS3241" t="str">
        <f>IFERROR(IF(L3241="","",VLOOKUP(L3241&amp;I3241,Продукция!A:J,10,0)),"обратитесь к админ справочника")</f>
        <v/>
      </c>
    </row>
    <row r="3242" spans="1:45" x14ac:dyDescent="0.25">
      <c r="A3242" t="str">
        <f t="shared" si="60"/>
        <v/>
      </c>
      <c r="B3242" t="str">
        <f>IF(E3242="","",INDEX(Лаборатории!A:A,MATCH('Производственный контроль'!E3242,Лаборатории!B:B,0)))</f>
        <v/>
      </c>
      <c r="C3242" t="str">
        <f>IF(E3242="","",VLOOKUP(E3242,Лаборатории!B:D,3,0))</f>
        <v/>
      </c>
      <c r="E3242" s="150"/>
      <c r="J3242" t="str">
        <f>IF(L3242="","",VLOOKUP(L3242,Продукция!B:D,3,0))</f>
        <v/>
      </c>
      <c r="K3242" t="str">
        <f>IF(L3242="","",VLOOKUP(L3242,Продукция!B:C,2,0))</f>
        <v/>
      </c>
      <c r="L3242" s="151"/>
      <c r="M3242" t="str">
        <f>IF(L3242="","",VLOOKUP(L3242,Продукция!B:L,11,0))</f>
        <v/>
      </c>
      <c r="AB3242" t="str">
        <f>IF(L3242="","",VLOOKUP(L3242&amp;I3242,Продукция!A:I,9,0))</f>
        <v/>
      </c>
      <c r="AF3242" t="str">
        <f>IF(AD3242="","",VLOOKUP(AD3242,'Сотрудники и ссылки'!A:B,2,0))</f>
        <v/>
      </c>
      <c r="AG3242" t="str">
        <f>IF(AD3242="","",VLOOKUP(AD3242,'Сотрудники и ссылки'!A:C,3,0))</f>
        <v/>
      </c>
      <c r="AI3242" t="str">
        <f>IF(AH3242="","",VLOOKUP(AH3242,'Сотрудники и ссылки'!A:B,2,0))</f>
        <v/>
      </c>
      <c r="AJ3242" t="str">
        <f>IF(AH3242="","",VLOOKUP(AH3242,'Сотрудники и ссылки'!A:C,3,0))</f>
        <v/>
      </c>
      <c r="AL3242" s="2" t="str">
        <f>IF(AK3242="","",AK3242+VLOOKUP(I3242,'Вид исследования'!B:E,4,0))</f>
        <v/>
      </c>
      <c r="AM3242" s="2" t="str">
        <f>IF(AK3242="","",AK3242+VLOOKUP(I3242,'Вид исследования'!B:F,5,0))</f>
        <v/>
      </c>
      <c r="AQ3242" t="str">
        <f>IFERROR(IF(L3242="","",VLOOKUP(L3242&amp;I3242,Продукция!A:K,11,0)),"обратитесь к админ справочника")</f>
        <v/>
      </c>
      <c r="AS3242" t="str">
        <f>IFERROR(IF(L3242="","",VLOOKUP(L3242&amp;I3242,Продукция!A:J,10,0)),"обратитесь к админ справочника")</f>
        <v/>
      </c>
    </row>
    <row r="3243" spans="1:45" x14ac:dyDescent="0.25">
      <c r="A3243" t="str">
        <f t="shared" si="60"/>
        <v/>
      </c>
      <c r="B3243" t="str">
        <f>IF(E3243="","",INDEX(Лаборатории!A:A,MATCH('Производственный контроль'!E3243,Лаборатории!B:B,0)))</f>
        <v/>
      </c>
      <c r="C3243" t="str">
        <f>IF(E3243="","",VLOOKUP(E3243,Лаборатории!B:D,3,0))</f>
        <v/>
      </c>
      <c r="E3243" s="150"/>
      <c r="J3243" t="str">
        <f>IF(L3243="","",VLOOKUP(L3243,Продукция!B:D,3,0))</f>
        <v/>
      </c>
      <c r="K3243" t="str">
        <f>IF(L3243="","",VLOOKUP(L3243,Продукция!B:C,2,0))</f>
        <v/>
      </c>
      <c r="L3243" s="151"/>
      <c r="M3243" t="str">
        <f>IF(L3243="","",VLOOKUP(L3243,Продукция!B:L,11,0))</f>
        <v/>
      </c>
      <c r="AB3243" t="str">
        <f>IF(L3243="","",VLOOKUP(L3243&amp;I3243,Продукция!A:I,9,0))</f>
        <v/>
      </c>
      <c r="AF3243" t="str">
        <f>IF(AD3243="","",VLOOKUP(AD3243,'Сотрудники и ссылки'!A:B,2,0))</f>
        <v/>
      </c>
      <c r="AG3243" t="str">
        <f>IF(AD3243="","",VLOOKUP(AD3243,'Сотрудники и ссылки'!A:C,3,0))</f>
        <v/>
      </c>
      <c r="AI3243" t="str">
        <f>IF(AH3243="","",VLOOKUP(AH3243,'Сотрудники и ссылки'!A:B,2,0))</f>
        <v/>
      </c>
      <c r="AJ3243" t="str">
        <f>IF(AH3243="","",VLOOKUP(AH3243,'Сотрудники и ссылки'!A:C,3,0))</f>
        <v/>
      </c>
      <c r="AL3243" s="2" t="str">
        <f>IF(AK3243="","",AK3243+VLOOKUP(I3243,'Вид исследования'!B:E,4,0))</f>
        <v/>
      </c>
      <c r="AM3243" s="2" t="str">
        <f>IF(AK3243="","",AK3243+VLOOKUP(I3243,'Вид исследования'!B:F,5,0))</f>
        <v/>
      </c>
      <c r="AQ3243" t="str">
        <f>IFERROR(IF(L3243="","",VLOOKUP(L3243&amp;I3243,Продукция!A:K,11,0)),"обратитесь к админ справочника")</f>
        <v/>
      </c>
      <c r="AS3243" t="str">
        <f>IFERROR(IF(L3243="","",VLOOKUP(L3243&amp;I3243,Продукция!A:J,10,0)),"обратитесь к админ справочника")</f>
        <v/>
      </c>
    </row>
    <row r="3244" spans="1:45" x14ac:dyDescent="0.25">
      <c r="A3244" t="str">
        <f t="shared" si="60"/>
        <v/>
      </c>
      <c r="B3244" t="str">
        <f>IF(E3244="","",INDEX(Лаборатории!A:A,MATCH('Производственный контроль'!E3244,Лаборатории!B:B,0)))</f>
        <v/>
      </c>
      <c r="C3244" t="str">
        <f>IF(E3244="","",VLOOKUP(E3244,Лаборатории!B:D,3,0))</f>
        <v/>
      </c>
      <c r="E3244" s="150"/>
      <c r="J3244" t="str">
        <f>IF(L3244="","",VLOOKUP(L3244,Продукция!B:D,3,0))</f>
        <v/>
      </c>
      <c r="K3244" t="str">
        <f>IF(L3244="","",VLOOKUP(L3244,Продукция!B:C,2,0))</f>
        <v/>
      </c>
      <c r="L3244" s="151"/>
      <c r="M3244" t="str">
        <f>IF(L3244="","",VLOOKUP(L3244,Продукция!B:L,11,0))</f>
        <v/>
      </c>
      <c r="AB3244" t="str">
        <f>IF(L3244="","",VLOOKUP(L3244&amp;I3244,Продукция!A:I,9,0))</f>
        <v/>
      </c>
      <c r="AF3244" t="str">
        <f>IF(AD3244="","",VLOOKUP(AD3244,'Сотрудники и ссылки'!A:B,2,0))</f>
        <v/>
      </c>
      <c r="AG3244" t="str">
        <f>IF(AD3244="","",VLOOKUP(AD3244,'Сотрудники и ссылки'!A:C,3,0))</f>
        <v/>
      </c>
      <c r="AI3244" t="str">
        <f>IF(AH3244="","",VLOOKUP(AH3244,'Сотрудники и ссылки'!A:B,2,0))</f>
        <v/>
      </c>
      <c r="AJ3244" t="str">
        <f>IF(AH3244="","",VLOOKUP(AH3244,'Сотрудники и ссылки'!A:C,3,0))</f>
        <v/>
      </c>
      <c r="AL3244" s="2" t="str">
        <f>IF(AK3244="","",AK3244+VLOOKUP(I3244,'Вид исследования'!B:E,4,0))</f>
        <v/>
      </c>
      <c r="AM3244" s="2" t="str">
        <f>IF(AK3244="","",AK3244+VLOOKUP(I3244,'Вид исследования'!B:F,5,0))</f>
        <v/>
      </c>
      <c r="AQ3244" t="str">
        <f>IFERROR(IF(L3244="","",VLOOKUP(L3244&amp;I3244,Продукция!A:K,11,0)),"обратитесь к админ справочника")</f>
        <v/>
      </c>
      <c r="AS3244" t="str">
        <f>IFERROR(IF(L3244="","",VLOOKUP(L3244&amp;I3244,Продукция!A:J,10,0)),"обратитесь к админ справочника")</f>
        <v/>
      </c>
    </row>
    <row r="3245" spans="1:45" x14ac:dyDescent="0.25">
      <c r="A3245" t="str">
        <f t="shared" si="60"/>
        <v/>
      </c>
      <c r="B3245" t="str">
        <f>IF(E3245="","",INDEX(Лаборатории!A:A,MATCH('Производственный контроль'!E3245,Лаборатории!B:B,0)))</f>
        <v/>
      </c>
      <c r="C3245" t="str">
        <f>IF(E3245="","",VLOOKUP(E3245,Лаборатории!B:D,3,0))</f>
        <v/>
      </c>
      <c r="E3245" s="150"/>
      <c r="J3245" t="str">
        <f>IF(L3245="","",VLOOKUP(L3245,Продукция!B:D,3,0))</f>
        <v/>
      </c>
      <c r="K3245" t="str">
        <f>IF(L3245="","",VLOOKUP(L3245,Продукция!B:C,2,0))</f>
        <v/>
      </c>
      <c r="L3245" s="151"/>
      <c r="M3245" t="str">
        <f>IF(L3245="","",VLOOKUP(L3245,Продукция!B:L,11,0))</f>
        <v/>
      </c>
      <c r="AB3245" t="str">
        <f>IF(L3245="","",VLOOKUP(L3245&amp;I3245,Продукция!A:I,9,0))</f>
        <v/>
      </c>
      <c r="AF3245" t="str">
        <f>IF(AD3245="","",VLOOKUP(AD3245,'Сотрудники и ссылки'!A:B,2,0))</f>
        <v/>
      </c>
      <c r="AG3245" t="str">
        <f>IF(AD3245="","",VLOOKUP(AD3245,'Сотрудники и ссылки'!A:C,3,0))</f>
        <v/>
      </c>
      <c r="AI3245" t="str">
        <f>IF(AH3245="","",VLOOKUP(AH3245,'Сотрудники и ссылки'!A:B,2,0))</f>
        <v/>
      </c>
      <c r="AJ3245" t="str">
        <f>IF(AH3245="","",VLOOKUP(AH3245,'Сотрудники и ссылки'!A:C,3,0))</f>
        <v/>
      </c>
      <c r="AL3245" s="2" t="str">
        <f>IF(AK3245="","",AK3245+VLOOKUP(I3245,'Вид исследования'!B:E,4,0))</f>
        <v/>
      </c>
      <c r="AM3245" s="2" t="str">
        <f>IF(AK3245="","",AK3245+VLOOKUP(I3245,'Вид исследования'!B:F,5,0))</f>
        <v/>
      </c>
      <c r="AQ3245" t="str">
        <f>IFERROR(IF(L3245="","",VLOOKUP(L3245&amp;I3245,Продукция!A:K,11,0)),"обратитесь к админ справочника")</f>
        <v/>
      </c>
      <c r="AS3245" t="str">
        <f>IFERROR(IF(L3245="","",VLOOKUP(L3245&amp;I3245,Продукция!A:J,10,0)),"обратитесь к админ справочника")</f>
        <v/>
      </c>
    </row>
    <row r="3246" spans="1:45" x14ac:dyDescent="0.25">
      <c r="A3246" t="str">
        <f t="shared" si="60"/>
        <v/>
      </c>
      <c r="B3246" t="str">
        <f>IF(E3246="","",INDEX(Лаборатории!A:A,MATCH('Производственный контроль'!E3246,Лаборатории!B:B,0)))</f>
        <v/>
      </c>
      <c r="C3246" t="str">
        <f>IF(E3246="","",VLOOKUP(E3246,Лаборатории!B:D,3,0))</f>
        <v/>
      </c>
      <c r="E3246" s="150"/>
      <c r="J3246" t="str">
        <f>IF(L3246="","",VLOOKUP(L3246,Продукция!B:D,3,0))</f>
        <v/>
      </c>
      <c r="K3246" t="str">
        <f>IF(L3246="","",VLOOKUP(L3246,Продукция!B:C,2,0))</f>
        <v/>
      </c>
      <c r="L3246" s="151"/>
      <c r="M3246" t="str">
        <f>IF(L3246="","",VLOOKUP(L3246,Продукция!B:L,11,0))</f>
        <v/>
      </c>
      <c r="AB3246" t="str">
        <f>IF(L3246="","",VLOOKUP(L3246&amp;I3246,Продукция!A:I,9,0))</f>
        <v/>
      </c>
      <c r="AF3246" t="str">
        <f>IF(AD3246="","",VLOOKUP(AD3246,'Сотрудники и ссылки'!A:B,2,0))</f>
        <v/>
      </c>
      <c r="AG3246" t="str">
        <f>IF(AD3246="","",VLOOKUP(AD3246,'Сотрудники и ссылки'!A:C,3,0))</f>
        <v/>
      </c>
      <c r="AI3246" t="str">
        <f>IF(AH3246="","",VLOOKUP(AH3246,'Сотрудники и ссылки'!A:B,2,0))</f>
        <v/>
      </c>
      <c r="AJ3246" t="str">
        <f>IF(AH3246="","",VLOOKUP(AH3246,'Сотрудники и ссылки'!A:C,3,0))</f>
        <v/>
      </c>
      <c r="AL3246" s="2" t="str">
        <f>IF(AK3246="","",AK3246+VLOOKUP(I3246,'Вид исследования'!B:E,4,0))</f>
        <v/>
      </c>
      <c r="AM3246" s="2" t="str">
        <f>IF(AK3246="","",AK3246+VLOOKUP(I3246,'Вид исследования'!B:F,5,0))</f>
        <v/>
      </c>
      <c r="AQ3246" t="str">
        <f>IFERROR(IF(L3246="","",VLOOKUP(L3246&amp;I3246,Продукция!A:K,11,0)),"обратитесь к админ справочника")</f>
        <v/>
      </c>
      <c r="AS3246" t="str">
        <f>IFERROR(IF(L3246="","",VLOOKUP(L3246&amp;I3246,Продукция!A:J,10,0)),"обратитесь к админ справочника")</f>
        <v/>
      </c>
    </row>
    <row r="3247" spans="1:45" x14ac:dyDescent="0.25">
      <c r="A3247" t="str">
        <f t="shared" si="60"/>
        <v/>
      </c>
      <c r="B3247" t="str">
        <f>IF(E3247="","",INDEX(Лаборатории!A:A,MATCH('Производственный контроль'!E3247,Лаборатории!B:B,0)))</f>
        <v/>
      </c>
      <c r="C3247" t="str">
        <f>IF(E3247="","",VLOOKUP(E3247,Лаборатории!B:D,3,0))</f>
        <v/>
      </c>
      <c r="E3247" s="150"/>
      <c r="J3247" t="str">
        <f>IF(L3247="","",VLOOKUP(L3247,Продукция!B:D,3,0))</f>
        <v/>
      </c>
      <c r="K3247" t="str">
        <f>IF(L3247="","",VLOOKUP(L3247,Продукция!B:C,2,0))</f>
        <v/>
      </c>
      <c r="L3247" s="151"/>
      <c r="M3247" t="str">
        <f>IF(L3247="","",VLOOKUP(L3247,Продукция!B:L,11,0))</f>
        <v/>
      </c>
      <c r="AB3247" t="str">
        <f>IF(L3247="","",VLOOKUP(L3247&amp;I3247,Продукция!A:I,9,0))</f>
        <v/>
      </c>
      <c r="AF3247" t="str">
        <f>IF(AD3247="","",VLOOKUP(AD3247,'Сотрудники и ссылки'!A:B,2,0))</f>
        <v/>
      </c>
      <c r="AG3247" t="str">
        <f>IF(AD3247="","",VLOOKUP(AD3247,'Сотрудники и ссылки'!A:C,3,0))</f>
        <v/>
      </c>
      <c r="AI3247" t="str">
        <f>IF(AH3247="","",VLOOKUP(AH3247,'Сотрудники и ссылки'!A:B,2,0))</f>
        <v/>
      </c>
      <c r="AJ3247" t="str">
        <f>IF(AH3247="","",VLOOKUP(AH3247,'Сотрудники и ссылки'!A:C,3,0))</f>
        <v/>
      </c>
      <c r="AL3247" s="2" t="str">
        <f>IF(AK3247="","",AK3247+VLOOKUP(I3247,'Вид исследования'!B:E,4,0))</f>
        <v/>
      </c>
      <c r="AM3247" s="2" t="str">
        <f>IF(AK3247="","",AK3247+VLOOKUP(I3247,'Вид исследования'!B:F,5,0))</f>
        <v/>
      </c>
      <c r="AQ3247" t="str">
        <f>IFERROR(IF(L3247="","",VLOOKUP(L3247&amp;I3247,Продукция!A:K,11,0)),"обратитесь к админ справочника")</f>
        <v/>
      </c>
      <c r="AS3247" t="str">
        <f>IFERROR(IF(L3247="","",VLOOKUP(L3247&amp;I3247,Продукция!A:J,10,0)),"обратитесь к админ справочника")</f>
        <v/>
      </c>
    </row>
    <row r="3248" spans="1:45" x14ac:dyDescent="0.25">
      <c r="A3248" t="str">
        <f t="shared" si="60"/>
        <v/>
      </c>
      <c r="B3248" t="str">
        <f>IF(E3248="","",INDEX(Лаборатории!A:A,MATCH('Производственный контроль'!E3248,Лаборатории!B:B,0)))</f>
        <v/>
      </c>
      <c r="C3248" t="str">
        <f>IF(E3248="","",VLOOKUP(E3248,Лаборатории!B:D,3,0))</f>
        <v/>
      </c>
      <c r="E3248" s="150"/>
      <c r="J3248" t="str">
        <f>IF(L3248="","",VLOOKUP(L3248,Продукция!B:D,3,0))</f>
        <v/>
      </c>
      <c r="K3248" t="str">
        <f>IF(L3248="","",VLOOKUP(L3248,Продукция!B:C,2,0))</f>
        <v/>
      </c>
      <c r="L3248" s="151"/>
      <c r="M3248" t="str">
        <f>IF(L3248="","",VLOOKUP(L3248,Продукция!B:L,11,0))</f>
        <v/>
      </c>
      <c r="AB3248" t="str">
        <f>IF(L3248="","",VLOOKUP(L3248&amp;I3248,Продукция!A:I,9,0))</f>
        <v/>
      </c>
      <c r="AF3248" t="str">
        <f>IF(AD3248="","",VLOOKUP(AD3248,'Сотрудники и ссылки'!A:B,2,0))</f>
        <v/>
      </c>
      <c r="AG3248" t="str">
        <f>IF(AD3248="","",VLOOKUP(AD3248,'Сотрудники и ссылки'!A:C,3,0))</f>
        <v/>
      </c>
      <c r="AI3248" t="str">
        <f>IF(AH3248="","",VLOOKUP(AH3248,'Сотрудники и ссылки'!A:B,2,0))</f>
        <v/>
      </c>
      <c r="AJ3248" t="str">
        <f>IF(AH3248="","",VLOOKUP(AH3248,'Сотрудники и ссылки'!A:C,3,0))</f>
        <v/>
      </c>
      <c r="AL3248" s="2" t="str">
        <f>IF(AK3248="","",AK3248+VLOOKUP(I3248,'Вид исследования'!B:E,4,0))</f>
        <v/>
      </c>
      <c r="AM3248" s="2" t="str">
        <f>IF(AK3248="","",AK3248+VLOOKUP(I3248,'Вид исследования'!B:F,5,0))</f>
        <v/>
      </c>
      <c r="AQ3248" t="str">
        <f>IFERROR(IF(L3248="","",VLOOKUP(L3248&amp;I3248,Продукция!A:K,11,0)),"обратитесь к админ справочника")</f>
        <v/>
      </c>
      <c r="AS3248" t="str">
        <f>IFERROR(IF(L3248="","",VLOOKUP(L3248&amp;I3248,Продукция!A:J,10,0)),"обратитесь к админ справочника")</f>
        <v/>
      </c>
    </row>
    <row r="3249" spans="1:45" x14ac:dyDescent="0.25">
      <c r="A3249" t="str">
        <f t="shared" si="60"/>
        <v/>
      </c>
      <c r="B3249" t="str">
        <f>IF(E3249="","",INDEX(Лаборатории!A:A,MATCH('Производственный контроль'!E3249,Лаборатории!B:B,0)))</f>
        <v/>
      </c>
      <c r="C3249" t="str">
        <f>IF(E3249="","",VLOOKUP(E3249,Лаборатории!B:D,3,0))</f>
        <v/>
      </c>
      <c r="E3249" s="150"/>
      <c r="J3249" t="str">
        <f>IF(L3249="","",VLOOKUP(L3249,Продукция!B:D,3,0))</f>
        <v/>
      </c>
      <c r="K3249" t="str">
        <f>IF(L3249="","",VLOOKUP(L3249,Продукция!B:C,2,0))</f>
        <v/>
      </c>
      <c r="L3249" s="151"/>
      <c r="M3249" t="str">
        <f>IF(L3249="","",VLOOKUP(L3249,Продукция!B:L,11,0))</f>
        <v/>
      </c>
      <c r="AB3249" t="str">
        <f>IF(L3249="","",VLOOKUP(L3249&amp;I3249,Продукция!A:I,9,0))</f>
        <v/>
      </c>
      <c r="AF3249" t="str">
        <f>IF(AD3249="","",VLOOKUP(AD3249,'Сотрудники и ссылки'!A:B,2,0))</f>
        <v/>
      </c>
      <c r="AG3249" t="str">
        <f>IF(AD3249="","",VLOOKUP(AD3249,'Сотрудники и ссылки'!A:C,3,0))</f>
        <v/>
      </c>
      <c r="AI3249" t="str">
        <f>IF(AH3249="","",VLOOKUP(AH3249,'Сотрудники и ссылки'!A:B,2,0))</f>
        <v/>
      </c>
      <c r="AJ3249" t="str">
        <f>IF(AH3249="","",VLOOKUP(AH3249,'Сотрудники и ссылки'!A:C,3,0))</f>
        <v/>
      </c>
      <c r="AL3249" s="2" t="str">
        <f>IF(AK3249="","",AK3249+VLOOKUP(I3249,'Вид исследования'!B:E,4,0))</f>
        <v/>
      </c>
      <c r="AM3249" s="2" t="str">
        <f>IF(AK3249="","",AK3249+VLOOKUP(I3249,'Вид исследования'!B:F,5,0))</f>
        <v/>
      </c>
      <c r="AQ3249" t="str">
        <f>IFERROR(IF(L3249="","",VLOOKUP(L3249&amp;I3249,Продукция!A:K,11,0)),"обратитесь к админ справочника")</f>
        <v/>
      </c>
      <c r="AS3249" t="str">
        <f>IFERROR(IF(L3249="","",VLOOKUP(L3249&amp;I3249,Продукция!A:J,10,0)),"обратитесь к админ справочника")</f>
        <v/>
      </c>
    </row>
    <row r="3250" spans="1:45" x14ac:dyDescent="0.25">
      <c r="A3250" t="str">
        <f t="shared" si="60"/>
        <v/>
      </c>
      <c r="B3250" t="str">
        <f>IF(E3250="","",INDEX(Лаборатории!A:A,MATCH('Производственный контроль'!E3250,Лаборатории!B:B,0)))</f>
        <v/>
      </c>
      <c r="C3250" t="str">
        <f>IF(E3250="","",VLOOKUP(E3250,Лаборатории!B:D,3,0))</f>
        <v/>
      </c>
      <c r="E3250" s="150"/>
      <c r="J3250" t="str">
        <f>IF(L3250="","",VLOOKUP(L3250,Продукция!B:D,3,0))</f>
        <v/>
      </c>
      <c r="K3250" t="str">
        <f>IF(L3250="","",VLOOKUP(L3250,Продукция!B:C,2,0))</f>
        <v/>
      </c>
      <c r="L3250" s="151"/>
      <c r="M3250" t="str">
        <f>IF(L3250="","",VLOOKUP(L3250,Продукция!B:L,11,0))</f>
        <v/>
      </c>
      <c r="AB3250" t="str">
        <f>IF(L3250="","",VLOOKUP(L3250&amp;I3250,Продукция!A:I,9,0))</f>
        <v/>
      </c>
      <c r="AF3250" t="str">
        <f>IF(AD3250="","",VLOOKUP(AD3250,'Сотрудники и ссылки'!A:B,2,0))</f>
        <v/>
      </c>
      <c r="AG3250" t="str">
        <f>IF(AD3250="","",VLOOKUP(AD3250,'Сотрудники и ссылки'!A:C,3,0))</f>
        <v/>
      </c>
      <c r="AI3250" t="str">
        <f>IF(AH3250="","",VLOOKUP(AH3250,'Сотрудники и ссылки'!A:B,2,0))</f>
        <v/>
      </c>
      <c r="AJ3250" t="str">
        <f>IF(AH3250="","",VLOOKUP(AH3250,'Сотрудники и ссылки'!A:C,3,0))</f>
        <v/>
      </c>
      <c r="AL3250" s="2" t="str">
        <f>IF(AK3250="","",AK3250+VLOOKUP(I3250,'Вид исследования'!B:E,4,0))</f>
        <v/>
      </c>
      <c r="AM3250" s="2" t="str">
        <f>IF(AK3250="","",AK3250+VLOOKUP(I3250,'Вид исследования'!B:F,5,0))</f>
        <v/>
      </c>
      <c r="AQ3250" t="str">
        <f>IFERROR(IF(L3250="","",VLOOKUP(L3250&amp;I3250,Продукция!A:K,11,0)),"обратитесь к админ справочника")</f>
        <v/>
      </c>
      <c r="AS3250" t="str">
        <f>IFERROR(IF(L3250="","",VLOOKUP(L3250&amp;I3250,Продукция!A:J,10,0)),"обратитесь к админ справочника")</f>
        <v/>
      </c>
    </row>
    <row r="3251" spans="1:45" x14ac:dyDescent="0.25">
      <c r="A3251" t="str">
        <f t="shared" si="60"/>
        <v/>
      </c>
      <c r="B3251" t="str">
        <f>IF(E3251="","",INDEX(Лаборатории!A:A,MATCH('Производственный контроль'!E3251,Лаборатории!B:B,0)))</f>
        <v/>
      </c>
      <c r="C3251" t="str">
        <f>IF(E3251="","",VLOOKUP(E3251,Лаборатории!B:D,3,0))</f>
        <v/>
      </c>
      <c r="E3251" s="150"/>
      <c r="J3251" t="str">
        <f>IF(L3251="","",VLOOKUP(L3251,Продукция!B:D,3,0))</f>
        <v/>
      </c>
      <c r="K3251" t="str">
        <f>IF(L3251="","",VLOOKUP(L3251,Продукция!B:C,2,0))</f>
        <v/>
      </c>
      <c r="L3251" s="151"/>
      <c r="M3251" t="str">
        <f>IF(L3251="","",VLOOKUP(L3251,Продукция!B:L,11,0))</f>
        <v/>
      </c>
      <c r="AB3251" t="str">
        <f>IF(L3251="","",VLOOKUP(L3251&amp;I3251,Продукция!A:I,9,0))</f>
        <v/>
      </c>
      <c r="AF3251" t="str">
        <f>IF(AD3251="","",VLOOKUP(AD3251,'Сотрудники и ссылки'!A:B,2,0))</f>
        <v/>
      </c>
      <c r="AG3251" t="str">
        <f>IF(AD3251="","",VLOOKUP(AD3251,'Сотрудники и ссылки'!A:C,3,0))</f>
        <v/>
      </c>
      <c r="AI3251" t="str">
        <f>IF(AH3251="","",VLOOKUP(AH3251,'Сотрудники и ссылки'!A:B,2,0))</f>
        <v/>
      </c>
      <c r="AJ3251" t="str">
        <f>IF(AH3251="","",VLOOKUP(AH3251,'Сотрудники и ссылки'!A:C,3,0))</f>
        <v/>
      </c>
      <c r="AL3251" s="2" t="str">
        <f>IF(AK3251="","",AK3251+VLOOKUP(I3251,'Вид исследования'!B:E,4,0))</f>
        <v/>
      </c>
      <c r="AM3251" s="2" t="str">
        <f>IF(AK3251="","",AK3251+VLOOKUP(I3251,'Вид исследования'!B:F,5,0))</f>
        <v/>
      </c>
      <c r="AQ3251" t="str">
        <f>IFERROR(IF(L3251="","",VLOOKUP(L3251&amp;I3251,Продукция!A:K,11,0)),"обратитесь к админ справочника")</f>
        <v/>
      </c>
      <c r="AS3251" t="str">
        <f>IFERROR(IF(L3251="","",VLOOKUP(L3251&amp;I3251,Продукция!A:J,10,0)),"обратитесь к админ справочника")</f>
        <v/>
      </c>
    </row>
    <row r="3252" spans="1:45" x14ac:dyDescent="0.25">
      <c r="A3252" t="str">
        <f t="shared" si="60"/>
        <v/>
      </c>
      <c r="B3252" t="str">
        <f>IF(E3252="","",INDEX(Лаборатории!A:A,MATCH('Производственный контроль'!E3252,Лаборатории!B:B,0)))</f>
        <v/>
      </c>
      <c r="C3252" t="str">
        <f>IF(E3252="","",VLOOKUP(E3252,Лаборатории!B:D,3,0))</f>
        <v/>
      </c>
      <c r="E3252" s="150"/>
      <c r="J3252" t="str">
        <f>IF(L3252="","",VLOOKUP(L3252,Продукция!B:D,3,0))</f>
        <v/>
      </c>
      <c r="K3252" t="str">
        <f>IF(L3252="","",VLOOKUP(L3252,Продукция!B:C,2,0))</f>
        <v/>
      </c>
      <c r="L3252" s="151"/>
      <c r="M3252" t="str">
        <f>IF(L3252="","",VLOOKUP(L3252,Продукция!B:L,11,0))</f>
        <v/>
      </c>
      <c r="AB3252" t="str">
        <f>IF(L3252="","",VLOOKUP(L3252&amp;I3252,Продукция!A:I,9,0))</f>
        <v/>
      </c>
      <c r="AF3252" t="str">
        <f>IF(AD3252="","",VLOOKUP(AD3252,'Сотрудники и ссылки'!A:B,2,0))</f>
        <v/>
      </c>
      <c r="AG3252" t="str">
        <f>IF(AD3252="","",VLOOKUP(AD3252,'Сотрудники и ссылки'!A:C,3,0))</f>
        <v/>
      </c>
      <c r="AI3252" t="str">
        <f>IF(AH3252="","",VLOOKUP(AH3252,'Сотрудники и ссылки'!A:B,2,0))</f>
        <v/>
      </c>
      <c r="AJ3252" t="str">
        <f>IF(AH3252="","",VLOOKUP(AH3252,'Сотрудники и ссылки'!A:C,3,0))</f>
        <v/>
      </c>
      <c r="AL3252" s="2" t="str">
        <f>IF(AK3252="","",AK3252+VLOOKUP(I3252,'Вид исследования'!B:E,4,0))</f>
        <v/>
      </c>
      <c r="AM3252" s="2" t="str">
        <f>IF(AK3252="","",AK3252+VLOOKUP(I3252,'Вид исследования'!B:F,5,0))</f>
        <v/>
      </c>
      <c r="AQ3252" t="str">
        <f>IFERROR(IF(L3252="","",VLOOKUP(L3252&amp;I3252,Продукция!A:K,11,0)),"обратитесь к админ справочника")</f>
        <v/>
      </c>
      <c r="AS3252" t="str">
        <f>IFERROR(IF(L3252="","",VLOOKUP(L3252&amp;I3252,Продукция!A:J,10,0)),"обратитесь к админ справочника")</f>
        <v/>
      </c>
    </row>
    <row r="3253" spans="1:45" x14ac:dyDescent="0.25">
      <c r="A3253" t="str">
        <f t="shared" si="60"/>
        <v/>
      </c>
      <c r="B3253" t="str">
        <f>IF(E3253="","",INDEX(Лаборатории!A:A,MATCH('Производственный контроль'!E3253,Лаборатории!B:B,0)))</f>
        <v/>
      </c>
      <c r="C3253" t="str">
        <f>IF(E3253="","",VLOOKUP(E3253,Лаборатории!B:D,3,0))</f>
        <v/>
      </c>
      <c r="E3253" s="150"/>
      <c r="J3253" t="str">
        <f>IF(L3253="","",VLOOKUP(L3253,Продукция!B:D,3,0))</f>
        <v/>
      </c>
      <c r="K3253" t="str">
        <f>IF(L3253="","",VLOOKUP(L3253,Продукция!B:C,2,0))</f>
        <v/>
      </c>
      <c r="L3253" s="151"/>
      <c r="M3253" t="str">
        <f>IF(L3253="","",VLOOKUP(L3253,Продукция!B:L,11,0))</f>
        <v/>
      </c>
      <c r="AB3253" t="str">
        <f>IF(L3253="","",VLOOKUP(L3253&amp;I3253,Продукция!A:I,9,0))</f>
        <v/>
      </c>
      <c r="AF3253" t="str">
        <f>IF(AD3253="","",VLOOKUP(AD3253,'Сотрудники и ссылки'!A:B,2,0))</f>
        <v/>
      </c>
      <c r="AG3253" t="str">
        <f>IF(AD3253="","",VLOOKUP(AD3253,'Сотрудники и ссылки'!A:C,3,0))</f>
        <v/>
      </c>
      <c r="AI3253" t="str">
        <f>IF(AH3253="","",VLOOKUP(AH3253,'Сотрудники и ссылки'!A:B,2,0))</f>
        <v/>
      </c>
      <c r="AJ3253" t="str">
        <f>IF(AH3253="","",VLOOKUP(AH3253,'Сотрудники и ссылки'!A:C,3,0))</f>
        <v/>
      </c>
      <c r="AL3253" s="2" t="str">
        <f>IF(AK3253="","",AK3253+VLOOKUP(I3253,'Вид исследования'!B:E,4,0))</f>
        <v/>
      </c>
      <c r="AM3253" s="2" t="str">
        <f>IF(AK3253="","",AK3253+VLOOKUP(I3253,'Вид исследования'!B:F,5,0))</f>
        <v/>
      </c>
      <c r="AQ3253" t="str">
        <f>IFERROR(IF(L3253="","",VLOOKUP(L3253&amp;I3253,Продукция!A:K,11,0)),"обратитесь к админ справочника")</f>
        <v/>
      </c>
      <c r="AS3253" t="str">
        <f>IFERROR(IF(L3253="","",VLOOKUP(L3253&amp;I3253,Продукция!A:J,10,0)),"обратитесь к админ справочника")</f>
        <v/>
      </c>
    </row>
    <row r="3254" spans="1:45" x14ac:dyDescent="0.25">
      <c r="A3254" t="str">
        <f t="shared" si="60"/>
        <v/>
      </c>
      <c r="B3254" t="str">
        <f>IF(E3254="","",INDEX(Лаборатории!A:A,MATCH('Производственный контроль'!E3254,Лаборатории!B:B,0)))</f>
        <v/>
      </c>
      <c r="C3254" t="str">
        <f>IF(E3254="","",VLOOKUP(E3254,Лаборатории!B:D,3,0))</f>
        <v/>
      </c>
      <c r="E3254" s="150"/>
      <c r="J3254" t="str">
        <f>IF(L3254="","",VLOOKUP(L3254,Продукция!B:D,3,0))</f>
        <v/>
      </c>
      <c r="K3254" t="str">
        <f>IF(L3254="","",VLOOKUP(L3254,Продукция!B:C,2,0))</f>
        <v/>
      </c>
      <c r="L3254" s="151"/>
      <c r="M3254" t="str">
        <f>IF(L3254="","",VLOOKUP(L3254,Продукция!B:L,11,0))</f>
        <v/>
      </c>
      <c r="AB3254" t="str">
        <f>IF(L3254="","",VLOOKUP(L3254&amp;I3254,Продукция!A:I,9,0))</f>
        <v/>
      </c>
      <c r="AF3254" t="str">
        <f>IF(AD3254="","",VLOOKUP(AD3254,'Сотрудники и ссылки'!A:B,2,0))</f>
        <v/>
      </c>
      <c r="AG3254" t="str">
        <f>IF(AD3254="","",VLOOKUP(AD3254,'Сотрудники и ссылки'!A:C,3,0))</f>
        <v/>
      </c>
      <c r="AI3254" t="str">
        <f>IF(AH3254="","",VLOOKUP(AH3254,'Сотрудники и ссылки'!A:B,2,0))</f>
        <v/>
      </c>
      <c r="AJ3254" t="str">
        <f>IF(AH3254="","",VLOOKUP(AH3254,'Сотрудники и ссылки'!A:C,3,0))</f>
        <v/>
      </c>
      <c r="AL3254" s="2" t="str">
        <f>IF(AK3254="","",AK3254+VLOOKUP(I3254,'Вид исследования'!B:E,4,0))</f>
        <v/>
      </c>
      <c r="AM3254" s="2" t="str">
        <f>IF(AK3254="","",AK3254+VLOOKUP(I3254,'Вид исследования'!B:F,5,0))</f>
        <v/>
      </c>
      <c r="AQ3254" t="str">
        <f>IFERROR(IF(L3254="","",VLOOKUP(L3254&amp;I3254,Продукция!A:K,11,0)),"обратитесь к админ справочника")</f>
        <v/>
      </c>
      <c r="AS3254" t="str">
        <f>IFERROR(IF(L3254="","",VLOOKUP(L3254&amp;I3254,Продукция!A:J,10,0)),"обратитесь к админ справочника")</f>
        <v/>
      </c>
    </row>
    <row r="3255" spans="1:45" x14ac:dyDescent="0.25">
      <c r="A3255" t="str">
        <f t="shared" si="60"/>
        <v/>
      </c>
      <c r="B3255" t="str">
        <f>IF(E3255="","",INDEX(Лаборатории!A:A,MATCH('Производственный контроль'!E3255,Лаборатории!B:B,0)))</f>
        <v/>
      </c>
      <c r="C3255" t="str">
        <f>IF(E3255="","",VLOOKUP(E3255,Лаборатории!B:D,3,0))</f>
        <v/>
      </c>
      <c r="E3255" s="150"/>
      <c r="J3255" t="str">
        <f>IF(L3255="","",VLOOKUP(L3255,Продукция!B:D,3,0))</f>
        <v/>
      </c>
      <c r="K3255" t="str">
        <f>IF(L3255="","",VLOOKUP(L3255,Продукция!B:C,2,0))</f>
        <v/>
      </c>
      <c r="L3255" s="151"/>
      <c r="M3255" t="str">
        <f>IF(L3255="","",VLOOKUP(L3255,Продукция!B:L,11,0))</f>
        <v/>
      </c>
      <c r="AB3255" t="str">
        <f>IF(L3255="","",VLOOKUP(L3255&amp;I3255,Продукция!A:I,9,0))</f>
        <v/>
      </c>
      <c r="AF3255" t="str">
        <f>IF(AD3255="","",VLOOKUP(AD3255,'Сотрудники и ссылки'!A:B,2,0))</f>
        <v/>
      </c>
      <c r="AG3255" t="str">
        <f>IF(AD3255="","",VLOOKUP(AD3255,'Сотрудники и ссылки'!A:C,3,0))</f>
        <v/>
      </c>
      <c r="AI3255" t="str">
        <f>IF(AH3255="","",VLOOKUP(AH3255,'Сотрудники и ссылки'!A:B,2,0))</f>
        <v/>
      </c>
      <c r="AJ3255" t="str">
        <f>IF(AH3255="","",VLOOKUP(AH3255,'Сотрудники и ссылки'!A:C,3,0))</f>
        <v/>
      </c>
      <c r="AL3255" s="2" t="str">
        <f>IF(AK3255="","",AK3255+VLOOKUP(I3255,'Вид исследования'!B:E,4,0))</f>
        <v/>
      </c>
      <c r="AM3255" s="2" t="str">
        <f>IF(AK3255="","",AK3255+VLOOKUP(I3255,'Вид исследования'!B:F,5,0))</f>
        <v/>
      </c>
      <c r="AQ3255" t="str">
        <f>IFERROR(IF(L3255="","",VLOOKUP(L3255&amp;I3255,Продукция!A:K,11,0)),"обратитесь к админ справочника")</f>
        <v/>
      </c>
      <c r="AS3255" t="str">
        <f>IFERROR(IF(L3255="","",VLOOKUP(L3255&amp;I3255,Продукция!A:J,10,0)),"обратитесь к админ справочника")</f>
        <v/>
      </c>
    </row>
    <row r="3256" spans="1:45" x14ac:dyDescent="0.25">
      <c r="A3256" t="str">
        <f t="shared" si="60"/>
        <v/>
      </c>
      <c r="B3256" t="str">
        <f>IF(E3256="","",INDEX(Лаборатории!A:A,MATCH('Производственный контроль'!E3256,Лаборатории!B:B,0)))</f>
        <v/>
      </c>
      <c r="C3256" t="str">
        <f>IF(E3256="","",VLOOKUP(E3256,Лаборатории!B:D,3,0))</f>
        <v/>
      </c>
      <c r="E3256" s="150"/>
      <c r="J3256" t="str">
        <f>IF(L3256="","",VLOOKUP(L3256,Продукция!B:D,3,0))</f>
        <v/>
      </c>
      <c r="K3256" t="str">
        <f>IF(L3256="","",VLOOKUP(L3256,Продукция!B:C,2,0))</f>
        <v/>
      </c>
      <c r="L3256" s="151"/>
      <c r="M3256" t="str">
        <f>IF(L3256="","",VLOOKUP(L3256,Продукция!B:L,11,0))</f>
        <v/>
      </c>
      <c r="AB3256" t="str">
        <f>IF(L3256="","",VLOOKUP(L3256&amp;I3256,Продукция!A:I,9,0))</f>
        <v/>
      </c>
      <c r="AF3256" t="str">
        <f>IF(AD3256="","",VLOOKUP(AD3256,'Сотрудники и ссылки'!A:B,2,0))</f>
        <v/>
      </c>
      <c r="AG3256" t="str">
        <f>IF(AD3256="","",VLOOKUP(AD3256,'Сотрудники и ссылки'!A:C,3,0))</f>
        <v/>
      </c>
      <c r="AI3256" t="str">
        <f>IF(AH3256="","",VLOOKUP(AH3256,'Сотрудники и ссылки'!A:B,2,0))</f>
        <v/>
      </c>
      <c r="AJ3256" t="str">
        <f>IF(AH3256="","",VLOOKUP(AH3256,'Сотрудники и ссылки'!A:C,3,0))</f>
        <v/>
      </c>
      <c r="AL3256" s="2" t="str">
        <f>IF(AK3256="","",AK3256+VLOOKUP(I3256,'Вид исследования'!B:E,4,0))</f>
        <v/>
      </c>
      <c r="AM3256" s="2" t="str">
        <f>IF(AK3256="","",AK3256+VLOOKUP(I3256,'Вид исследования'!B:F,5,0))</f>
        <v/>
      </c>
      <c r="AQ3256" t="str">
        <f>IFERROR(IF(L3256="","",VLOOKUP(L3256&amp;I3256,Продукция!A:K,11,0)),"обратитесь к админ справочника")</f>
        <v/>
      </c>
      <c r="AS3256" t="str">
        <f>IFERROR(IF(L3256="","",VLOOKUP(L3256&amp;I3256,Продукция!A:J,10,0)),"обратитесь к админ справочника")</f>
        <v/>
      </c>
    </row>
    <row r="3257" spans="1:45" x14ac:dyDescent="0.25">
      <c r="A3257" t="str">
        <f t="shared" si="60"/>
        <v/>
      </c>
      <c r="B3257" t="str">
        <f>IF(E3257="","",INDEX(Лаборатории!A:A,MATCH('Производственный контроль'!E3257,Лаборатории!B:B,0)))</f>
        <v/>
      </c>
      <c r="C3257" t="str">
        <f>IF(E3257="","",VLOOKUP(E3257,Лаборатории!B:D,3,0))</f>
        <v/>
      </c>
      <c r="E3257" s="150"/>
      <c r="J3257" t="str">
        <f>IF(L3257="","",VLOOKUP(L3257,Продукция!B:D,3,0))</f>
        <v/>
      </c>
      <c r="K3257" t="str">
        <f>IF(L3257="","",VLOOKUP(L3257,Продукция!B:C,2,0))</f>
        <v/>
      </c>
      <c r="L3257" s="151"/>
      <c r="M3257" t="str">
        <f>IF(L3257="","",VLOOKUP(L3257,Продукция!B:L,11,0))</f>
        <v/>
      </c>
      <c r="AB3257" t="str">
        <f>IF(L3257="","",VLOOKUP(L3257&amp;I3257,Продукция!A:I,9,0))</f>
        <v/>
      </c>
      <c r="AF3257" t="str">
        <f>IF(AD3257="","",VLOOKUP(AD3257,'Сотрудники и ссылки'!A:B,2,0))</f>
        <v/>
      </c>
      <c r="AG3257" t="str">
        <f>IF(AD3257="","",VLOOKUP(AD3257,'Сотрудники и ссылки'!A:C,3,0))</f>
        <v/>
      </c>
      <c r="AI3257" t="str">
        <f>IF(AH3257="","",VLOOKUP(AH3257,'Сотрудники и ссылки'!A:B,2,0))</f>
        <v/>
      </c>
      <c r="AJ3257" t="str">
        <f>IF(AH3257="","",VLOOKUP(AH3257,'Сотрудники и ссылки'!A:C,3,0))</f>
        <v/>
      </c>
      <c r="AL3257" s="2" t="str">
        <f>IF(AK3257="","",AK3257+VLOOKUP(I3257,'Вид исследования'!B:E,4,0))</f>
        <v/>
      </c>
      <c r="AM3257" s="2" t="str">
        <f>IF(AK3257="","",AK3257+VLOOKUP(I3257,'Вид исследования'!B:F,5,0))</f>
        <v/>
      </c>
      <c r="AQ3257" t="str">
        <f>IFERROR(IF(L3257="","",VLOOKUP(L3257&amp;I3257,Продукция!A:K,11,0)),"обратитесь к админ справочника")</f>
        <v/>
      </c>
      <c r="AS3257" t="str">
        <f>IFERROR(IF(L3257="","",VLOOKUP(L3257&amp;I3257,Продукция!A:J,10,0)),"обратитесь к админ справочника")</f>
        <v/>
      </c>
    </row>
    <row r="3258" spans="1:45" x14ac:dyDescent="0.25">
      <c r="A3258" t="str">
        <f t="shared" si="60"/>
        <v/>
      </c>
      <c r="B3258" t="str">
        <f>IF(E3258="","",INDEX(Лаборатории!A:A,MATCH('Производственный контроль'!E3258,Лаборатории!B:B,0)))</f>
        <v/>
      </c>
      <c r="C3258" t="str">
        <f>IF(E3258="","",VLOOKUP(E3258,Лаборатории!B:D,3,0))</f>
        <v/>
      </c>
      <c r="E3258" s="150"/>
      <c r="J3258" t="str">
        <f>IF(L3258="","",VLOOKUP(L3258,Продукция!B:D,3,0))</f>
        <v/>
      </c>
      <c r="K3258" t="str">
        <f>IF(L3258="","",VLOOKUP(L3258,Продукция!B:C,2,0))</f>
        <v/>
      </c>
      <c r="L3258" s="151"/>
      <c r="M3258" t="str">
        <f>IF(L3258="","",VLOOKUP(L3258,Продукция!B:L,11,0))</f>
        <v/>
      </c>
      <c r="AB3258" t="str">
        <f>IF(L3258="","",VLOOKUP(L3258&amp;I3258,Продукция!A:I,9,0))</f>
        <v/>
      </c>
      <c r="AF3258" t="str">
        <f>IF(AD3258="","",VLOOKUP(AD3258,'Сотрудники и ссылки'!A:B,2,0))</f>
        <v/>
      </c>
      <c r="AG3258" t="str">
        <f>IF(AD3258="","",VLOOKUP(AD3258,'Сотрудники и ссылки'!A:C,3,0))</f>
        <v/>
      </c>
      <c r="AI3258" t="str">
        <f>IF(AH3258="","",VLOOKUP(AH3258,'Сотрудники и ссылки'!A:B,2,0))</f>
        <v/>
      </c>
      <c r="AJ3258" t="str">
        <f>IF(AH3258="","",VLOOKUP(AH3258,'Сотрудники и ссылки'!A:C,3,0))</f>
        <v/>
      </c>
      <c r="AL3258" s="2" t="str">
        <f>IF(AK3258="","",AK3258+VLOOKUP(I3258,'Вид исследования'!B:E,4,0))</f>
        <v/>
      </c>
      <c r="AM3258" s="2" t="str">
        <f>IF(AK3258="","",AK3258+VLOOKUP(I3258,'Вид исследования'!B:F,5,0))</f>
        <v/>
      </c>
      <c r="AQ3258" t="str">
        <f>IFERROR(IF(L3258="","",VLOOKUP(L3258&amp;I3258,Продукция!A:K,11,0)),"обратитесь к админ справочника")</f>
        <v/>
      </c>
      <c r="AS3258" t="str">
        <f>IFERROR(IF(L3258="","",VLOOKUP(L3258&amp;I3258,Продукция!A:J,10,0)),"обратитесь к админ справочника")</f>
        <v/>
      </c>
    </row>
    <row r="3259" spans="1:45" x14ac:dyDescent="0.25">
      <c r="A3259" t="str">
        <f t="shared" si="60"/>
        <v/>
      </c>
      <c r="B3259" t="str">
        <f>IF(E3259="","",INDEX(Лаборатории!A:A,MATCH('Производственный контроль'!E3259,Лаборатории!B:B,0)))</f>
        <v/>
      </c>
      <c r="C3259" t="str">
        <f>IF(E3259="","",VLOOKUP(E3259,Лаборатории!B:D,3,0))</f>
        <v/>
      </c>
      <c r="E3259" s="150"/>
      <c r="J3259" t="str">
        <f>IF(L3259="","",VLOOKUP(L3259,Продукция!B:D,3,0))</f>
        <v/>
      </c>
      <c r="K3259" t="str">
        <f>IF(L3259="","",VLOOKUP(L3259,Продукция!B:C,2,0))</f>
        <v/>
      </c>
      <c r="L3259" s="151"/>
      <c r="M3259" t="str">
        <f>IF(L3259="","",VLOOKUP(L3259,Продукция!B:L,11,0))</f>
        <v/>
      </c>
      <c r="AB3259" t="str">
        <f>IF(L3259="","",VLOOKUP(L3259&amp;I3259,Продукция!A:I,9,0))</f>
        <v/>
      </c>
      <c r="AF3259" t="str">
        <f>IF(AD3259="","",VLOOKUP(AD3259,'Сотрудники и ссылки'!A:B,2,0))</f>
        <v/>
      </c>
      <c r="AG3259" t="str">
        <f>IF(AD3259="","",VLOOKUP(AD3259,'Сотрудники и ссылки'!A:C,3,0))</f>
        <v/>
      </c>
      <c r="AI3259" t="str">
        <f>IF(AH3259="","",VLOOKUP(AH3259,'Сотрудники и ссылки'!A:B,2,0))</f>
        <v/>
      </c>
      <c r="AJ3259" t="str">
        <f>IF(AH3259="","",VLOOKUP(AH3259,'Сотрудники и ссылки'!A:C,3,0))</f>
        <v/>
      </c>
      <c r="AL3259" s="2" t="str">
        <f>IF(AK3259="","",AK3259+VLOOKUP(I3259,'Вид исследования'!B:E,4,0))</f>
        <v/>
      </c>
      <c r="AM3259" s="2" t="str">
        <f>IF(AK3259="","",AK3259+VLOOKUP(I3259,'Вид исследования'!B:F,5,0))</f>
        <v/>
      </c>
      <c r="AQ3259" t="str">
        <f>IFERROR(IF(L3259="","",VLOOKUP(L3259&amp;I3259,Продукция!A:K,11,0)),"обратитесь к админ справочника")</f>
        <v/>
      </c>
      <c r="AS3259" t="str">
        <f>IFERROR(IF(L3259="","",VLOOKUP(L3259&amp;I3259,Продукция!A:J,10,0)),"обратитесь к админ справочника")</f>
        <v/>
      </c>
    </row>
    <row r="3260" spans="1:45" x14ac:dyDescent="0.25">
      <c r="A3260" t="str">
        <f t="shared" si="60"/>
        <v/>
      </c>
      <c r="B3260" t="str">
        <f>IF(E3260="","",INDEX(Лаборатории!A:A,MATCH('Производственный контроль'!E3260,Лаборатории!B:B,0)))</f>
        <v/>
      </c>
      <c r="C3260" t="str">
        <f>IF(E3260="","",VLOOKUP(E3260,Лаборатории!B:D,3,0))</f>
        <v/>
      </c>
      <c r="E3260" s="150"/>
      <c r="J3260" t="str">
        <f>IF(L3260="","",VLOOKUP(L3260,Продукция!B:D,3,0))</f>
        <v/>
      </c>
      <c r="K3260" t="str">
        <f>IF(L3260="","",VLOOKUP(L3260,Продукция!B:C,2,0))</f>
        <v/>
      </c>
      <c r="L3260" s="151"/>
      <c r="M3260" t="str">
        <f>IF(L3260="","",VLOOKUP(L3260,Продукция!B:L,11,0))</f>
        <v/>
      </c>
      <c r="AB3260" t="str">
        <f>IF(L3260="","",VLOOKUP(L3260&amp;I3260,Продукция!A:I,9,0))</f>
        <v/>
      </c>
      <c r="AF3260" t="str">
        <f>IF(AD3260="","",VLOOKUP(AD3260,'Сотрудники и ссылки'!A:B,2,0))</f>
        <v/>
      </c>
      <c r="AG3260" t="str">
        <f>IF(AD3260="","",VLOOKUP(AD3260,'Сотрудники и ссылки'!A:C,3,0))</f>
        <v/>
      </c>
      <c r="AI3260" t="str">
        <f>IF(AH3260="","",VLOOKUP(AH3260,'Сотрудники и ссылки'!A:B,2,0))</f>
        <v/>
      </c>
      <c r="AJ3260" t="str">
        <f>IF(AH3260="","",VLOOKUP(AH3260,'Сотрудники и ссылки'!A:C,3,0))</f>
        <v/>
      </c>
      <c r="AL3260" s="2" t="str">
        <f>IF(AK3260="","",AK3260+VLOOKUP(I3260,'Вид исследования'!B:E,4,0))</f>
        <v/>
      </c>
      <c r="AM3260" s="2" t="str">
        <f>IF(AK3260="","",AK3260+VLOOKUP(I3260,'Вид исследования'!B:F,5,0))</f>
        <v/>
      </c>
      <c r="AQ3260" t="str">
        <f>IFERROR(IF(L3260="","",VLOOKUP(L3260&amp;I3260,Продукция!A:K,11,0)),"обратитесь к админ справочника")</f>
        <v/>
      </c>
      <c r="AS3260" t="str">
        <f>IFERROR(IF(L3260="","",VLOOKUP(L3260&amp;I3260,Продукция!A:J,10,0)),"обратитесь к админ справочника")</f>
        <v/>
      </c>
    </row>
    <row r="3261" spans="1:45" x14ac:dyDescent="0.25">
      <c r="A3261" t="str">
        <f t="shared" si="60"/>
        <v/>
      </c>
      <c r="B3261" t="str">
        <f>IF(E3261="","",INDEX(Лаборатории!A:A,MATCH('Производственный контроль'!E3261,Лаборатории!B:B,0)))</f>
        <v/>
      </c>
      <c r="C3261" t="str">
        <f>IF(E3261="","",VLOOKUP(E3261,Лаборатории!B:D,3,0))</f>
        <v/>
      </c>
      <c r="E3261" s="150"/>
      <c r="J3261" t="str">
        <f>IF(L3261="","",VLOOKUP(L3261,Продукция!B:D,3,0))</f>
        <v/>
      </c>
      <c r="K3261" t="str">
        <f>IF(L3261="","",VLOOKUP(L3261,Продукция!B:C,2,0))</f>
        <v/>
      </c>
      <c r="L3261" s="151"/>
      <c r="M3261" t="str">
        <f>IF(L3261="","",VLOOKUP(L3261,Продукция!B:L,11,0))</f>
        <v/>
      </c>
      <c r="AB3261" t="str">
        <f>IF(L3261="","",VLOOKUP(L3261&amp;I3261,Продукция!A:I,9,0))</f>
        <v/>
      </c>
      <c r="AF3261" t="str">
        <f>IF(AD3261="","",VLOOKUP(AD3261,'Сотрудники и ссылки'!A:B,2,0))</f>
        <v/>
      </c>
      <c r="AG3261" t="str">
        <f>IF(AD3261="","",VLOOKUP(AD3261,'Сотрудники и ссылки'!A:C,3,0))</f>
        <v/>
      </c>
      <c r="AI3261" t="str">
        <f>IF(AH3261="","",VLOOKUP(AH3261,'Сотрудники и ссылки'!A:B,2,0))</f>
        <v/>
      </c>
      <c r="AJ3261" t="str">
        <f>IF(AH3261="","",VLOOKUP(AH3261,'Сотрудники и ссылки'!A:C,3,0))</f>
        <v/>
      </c>
      <c r="AL3261" s="2" t="str">
        <f>IF(AK3261="","",AK3261+VLOOKUP(I3261,'Вид исследования'!B:E,4,0))</f>
        <v/>
      </c>
      <c r="AM3261" s="2" t="str">
        <f>IF(AK3261="","",AK3261+VLOOKUP(I3261,'Вид исследования'!B:F,5,0))</f>
        <v/>
      </c>
      <c r="AQ3261" t="str">
        <f>IFERROR(IF(L3261="","",VLOOKUP(L3261&amp;I3261,Продукция!A:K,11,0)),"обратитесь к админ справочника")</f>
        <v/>
      </c>
      <c r="AS3261" t="str">
        <f>IFERROR(IF(L3261="","",VLOOKUP(L3261&amp;I3261,Продукция!A:J,10,0)),"обратитесь к админ справочника")</f>
        <v/>
      </c>
    </row>
    <row r="3262" spans="1:45" x14ac:dyDescent="0.25">
      <c r="A3262" t="str">
        <f t="shared" si="60"/>
        <v/>
      </c>
      <c r="B3262" t="str">
        <f>IF(E3262="","",INDEX(Лаборатории!A:A,MATCH('Производственный контроль'!E3262,Лаборатории!B:B,0)))</f>
        <v/>
      </c>
      <c r="C3262" t="str">
        <f>IF(E3262="","",VLOOKUP(E3262,Лаборатории!B:D,3,0))</f>
        <v/>
      </c>
      <c r="E3262" s="150"/>
      <c r="J3262" t="str">
        <f>IF(L3262="","",VLOOKUP(L3262,Продукция!B:D,3,0))</f>
        <v/>
      </c>
      <c r="K3262" t="str">
        <f>IF(L3262="","",VLOOKUP(L3262,Продукция!B:C,2,0))</f>
        <v/>
      </c>
      <c r="L3262" s="151"/>
      <c r="M3262" t="str">
        <f>IF(L3262="","",VLOOKUP(L3262,Продукция!B:L,11,0))</f>
        <v/>
      </c>
      <c r="AB3262" t="str">
        <f>IF(L3262="","",VLOOKUP(L3262&amp;I3262,Продукция!A:I,9,0))</f>
        <v/>
      </c>
      <c r="AF3262" t="str">
        <f>IF(AD3262="","",VLOOKUP(AD3262,'Сотрудники и ссылки'!A:B,2,0))</f>
        <v/>
      </c>
      <c r="AG3262" t="str">
        <f>IF(AD3262="","",VLOOKUP(AD3262,'Сотрудники и ссылки'!A:C,3,0))</f>
        <v/>
      </c>
      <c r="AI3262" t="str">
        <f>IF(AH3262="","",VLOOKUP(AH3262,'Сотрудники и ссылки'!A:B,2,0))</f>
        <v/>
      </c>
      <c r="AJ3262" t="str">
        <f>IF(AH3262="","",VLOOKUP(AH3262,'Сотрудники и ссылки'!A:C,3,0))</f>
        <v/>
      </c>
      <c r="AL3262" s="2" t="str">
        <f>IF(AK3262="","",AK3262+VLOOKUP(I3262,'Вид исследования'!B:E,4,0))</f>
        <v/>
      </c>
      <c r="AM3262" s="2" t="str">
        <f>IF(AK3262="","",AK3262+VLOOKUP(I3262,'Вид исследования'!B:F,5,0))</f>
        <v/>
      </c>
      <c r="AQ3262" t="str">
        <f>IFERROR(IF(L3262="","",VLOOKUP(L3262&amp;I3262,Продукция!A:K,11,0)),"обратитесь к админ справочника")</f>
        <v/>
      </c>
      <c r="AS3262" t="str">
        <f>IFERROR(IF(L3262="","",VLOOKUP(L3262&amp;I3262,Продукция!A:J,10,0)),"обратитесь к админ справочника")</f>
        <v/>
      </c>
    </row>
    <row r="3263" spans="1:45" x14ac:dyDescent="0.25">
      <c r="A3263" t="str">
        <f t="shared" si="60"/>
        <v/>
      </c>
      <c r="B3263" t="str">
        <f>IF(E3263="","",INDEX(Лаборатории!A:A,MATCH('Производственный контроль'!E3263,Лаборатории!B:B,0)))</f>
        <v/>
      </c>
      <c r="C3263" t="str">
        <f>IF(E3263="","",VLOOKUP(E3263,Лаборатории!B:D,3,0))</f>
        <v/>
      </c>
      <c r="E3263" s="150"/>
      <c r="J3263" t="str">
        <f>IF(L3263="","",VLOOKUP(L3263,Продукция!B:D,3,0))</f>
        <v/>
      </c>
      <c r="K3263" t="str">
        <f>IF(L3263="","",VLOOKUP(L3263,Продукция!B:C,2,0))</f>
        <v/>
      </c>
      <c r="L3263" s="151"/>
      <c r="M3263" t="str">
        <f>IF(L3263="","",VLOOKUP(L3263,Продукция!B:L,11,0))</f>
        <v/>
      </c>
      <c r="AB3263" t="str">
        <f>IF(L3263="","",VLOOKUP(L3263&amp;I3263,Продукция!A:I,9,0))</f>
        <v/>
      </c>
      <c r="AF3263" t="str">
        <f>IF(AD3263="","",VLOOKUP(AD3263,'Сотрудники и ссылки'!A:B,2,0))</f>
        <v/>
      </c>
      <c r="AG3263" t="str">
        <f>IF(AD3263="","",VLOOKUP(AD3263,'Сотрудники и ссылки'!A:C,3,0))</f>
        <v/>
      </c>
      <c r="AI3263" t="str">
        <f>IF(AH3263="","",VLOOKUP(AH3263,'Сотрудники и ссылки'!A:B,2,0))</f>
        <v/>
      </c>
      <c r="AJ3263" t="str">
        <f>IF(AH3263="","",VLOOKUP(AH3263,'Сотрудники и ссылки'!A:C,3,0))</f>
        <v/>
      </c>
      <c r="AL3263" s="2" t="str">
        <f>IF(AK3263="","",AK3263+VLOOKUP(I3263,'Вид исследования'!B:E,4,0))</f>
        <v/>
      </c>
      <c r="AM3263" s="2" t="str">
        <f>IF(AK3263="","",AK3263+VLOOKUP(I3263,'Вид исследования'!B:F,5,0))</f>
        <v/>
      </c>
      <c r="AQ3263" t="str">
        <f>IFERROR(IF(L3263="","",VLOOKUP(L3263&amp;I3263,Продукция!A:K,11,0)),"обратитесь к админ справочника")</f>
        <v/>
      </c>
      <c r="AS3263" t="str">
        <f>IFERROR(IF(L3263="","",VLOOKUP(L3263&amp;I3263,Продукция!A:J,10,0)),"обратитесь к админ справочника")</f>
        <v/>
      </c>
    </row>
    <row r="3264" spans="1:45" x14ac:dyDescent="0.25">
      <c r="A3264" t="str">
        <f t="shared" si="60"/>
        <v/>
      </c>
      <c r="B3264" t="str">
        <f>IF(E3264="","",INDEX(Лаборатории!A:A,MATCH('Производственный контроль'!E3264,Лаборатории!B:B,0)))</f>
        <v/>
      </c>
      <c r="C3264" t="str">
        <f>IF(E3264="","",VLOOKUP(E3264,Лаборатории!B:D,3,0))</f>
        <v/>
      </c>
      <c r="E3264" s="150"/>
      <c r="J3264" t="str">
        <f>IF(L3264="","",VLOOKUP(L3264,Продукция!B:D,3,0))</f>
        <v/>
      </c>
      <c r="K3264" t="str">
        <f>IF(L3264="","",VLOOKUP(L3264,Продукция!B:C,2,0))</f>
        <v/>
      </c>
      <c r="L3264" s="151"/>
      <c r="M3264" t="str">
        <f>IF(L3264="","",VLOOKUP(L3264,Продукция!B:L,11,0))</f>
        <v/>
      </c>
      <c r="AB3264" t="str">
        <f>IF(L3264="","",VLOOKUP(L3264&amp;I3264,Продукция!A:I,9,0))</f>
        <v/>
      </c>
      <c r="AF3264" t="str">
        <f>IF(AD3264="","",VLOOKUP(AD3264,'Сотрудники и ссылки'!A:B,2,0))</f>
        <v/>
      </c>
      <c r="AG3264" t="str">
        <f>IF(AD3264="","",VLOOKUP(AD3264,'Сотрудники и ссылки'!A:C,3,0))</f>
        <v/>
      </c>
      <c r="AI3264" t="str">
        <f>IF(AH3264="","",VLOOKUP(AH3264,'Сотрудники и ссылки'!A:B,2,0))</f>
        <v/>
      </c>
      <c r="AJ3264" t="str">
        <f>IF(AH3264="","",VLOOKUP(AH3264,'Сотрудники и ссылки'!A:C,3,0))</f>
        <v/>
      </c>
      <c r="AL3264" s="2" t="str">
        <f>IF(AK3264="","",AK3264+VLOOKUP(I3264,'Вид исследования'!B:E,4,0))</f>
        <v/>
      </c>
      <c r="AM3264" s="2" t="str">
        <f>IF(AK3264="","",AK3264+VLOOKUP(I3264,'Вид исследования'!B:F,5,0))</f>
        <v/>
      </c>
      <c r="AQ3264" t="str">
        <f>IFERROR(IF(L3264="","",VLOOKUP(L3264&amp;I3264,Продукция!A:K,11,0)),"обратитесь к админ справочника")</f>
        <v/>
      </c>
      <c r="AS3264" t="str">
        <f>IFERROR(IF(L3264="","",VLOOKUP(L3264&amp;I3264,Продукция!A:J,10,0)),"обратитесь к админ справочника")</f>
        <v/>
      </c>
    </row>
    <row r="3265" spans="1:45" x14ac:dyDescent="0.25">
      <c r="A3265" t="str">
        <f t="shared" si="60"/>
        <v/>
      </c>
      <c r="B3265" t="str">
        <f>IF(E3265="","",INDEX(Лаборатории!A:A,MATCH('Производственный контроль'!E3265,Лаборатории!B:B,0)))</f>
        <v/>
      </c>
      <c r="C3265" t="str">
        <f>IF(E3265="","",VLOOKUP(E3265,Лаборатории!B:D,3,0))</f>
        <v/>
      </c>
      <c r="E3265" s="150"/>
      <c r="J3265" t="str">
        <f>IF(L3265="","",VLOOKUP(L3265,Продукция!B:D,3,0))</f>
        <v/>
      </c>
      <c r="K3265" t="str">
        <f>IF(L3265="","",VLOOKUP(L3265,Продукция!B:C,2,0))</f>
        <v/>
      </c>
      <c r="L3265" s="151"/>
      <c r="M3265" t="str">
        <f>IF(L3265="","",VLOOKUP(L3265,Продукция!B:L,11,0))</f>
        <v/>
      </c>
      <c r="AB3265" t="str">
        <f>IF(L3265="","",VLOOKUP(L3265&amp;I3265,Продукция!A:I,9,0))</f>
        <v/>
      </c>
      <c r="AF3265" t="str">
        <f>IF(AD3265="","",VLOOKUP(AD3265,'Сотрудники и ссылки'!A:B,2,0))</f>
        <v/>
      </c>
      <c r="AG3265" t="str">
        <f>IF(AD3265="","",VLOOKUP(AD3265,'Сотрудники и ссылки'!A:C,3,0))</f>
        <v/>
      </c>
      <c r="AI3265" t="str">
        <f>IF(AH3265="","",VLOOKUP(AH3265,'Сотрудники и ссылки'!A:B,2,0))</f>
        <v/>
      </c>
      <c r="AJ3265" t="str">
        <f>IF(AH3265="","",VLOOKUP(AH3265,'Сотрудники и ссылки'!A:C,3,0))</f>
        <v/>
      </c>
      <c r="AL3265" s="2" t="str">
        <f>IF(AK3265="","",AK3265+VLOOKUP(I3265,'Вид исследования'!B:E,4,0))</f>
        <v/>
      </c>
      <c r="AM3265" s="2" t="str">
        <f>IF(AK3265="","",AK3265+VLOOKUP(I3265,'Вид исследования'!B:F,5,0))</f>
        <v/>
      </c>
      <c r="AQ3265" t="str">
        <f>IFERROR(IF(L3265="","",VLOOKUP(L3265&amp;I3265,Продукция!A:K,11,0)),"обратитесь к админ справочника")</f>
        <v/>
      </c>
      <c r="AS3265" t="str">
        <f>IFERROR(IF(L3265="","",VLOOKUP(L3265&amp;I3265,Продукция!A:J,10,0)),"обратитесь к админ справочника")</f>
        <v/>
      </c>
    </row>
    <row r="3266" spans="1:45" x14ac:dyDescent="0.25">
      <c r="A3266" t="str">
        <f t="shared" si="60"/>
        <v/>
      </c>
      <c r="B3266" t="str">
        <f>IF(E3266="","",INDEX(Лаборатории!A:A,MATCH('Производственный контроль'!E3266,Лаборатории!B:B,0)))</f>
        <v/>
      </c>
      <c r="C3266" t="str">
        <f>IF(E3266="","",VLOOKUP(E3266,Лаборатории!B:D,3,0))</f>
        <v/>
      </c>
      <c r="E3266" s="150"/>
      <c r="J3266" t="str">
        <f>IF(L3266="","",VLOOKUP(L3266,Продукция!B:D,3,0))</f>
        <v/>
      </c>
      <c r="K3266" t="str">
        <f>IF(L3266="","",VLOOKUP(L3266,Продукция!B:C,2,0))</f>
        <v/>
      </c>
      <c r="L3266" s="151"/>
      <c r="M3266" t="str">
        <f>IF(L3266="","",VLOOKUP(L3266,Продукция!B:L,11,0))</f>
        <v/>
      </c>
      <c r="AB3266" t="str">
        <f>IF(L3266="","",VLOOKUP(L3266&amp;I3266,Продукция!A:I,9,0))</f>
        <v/>
      </c>
      <c r="AF3266" t="str">
        <f>IF(AD3266="","",VLOOKUP(AD3266,'Сотрудники и ссылки'!A:B,2,0))</f>
        <v/>
      </c>
      <c r="AG3266" t="str">
        <f>IF(AD3266="","",VLOOKUP(AD3266,'Сотрудники и ссылки'!A:C,3,0))</f>
        <v/>
      </c>
      <c r="AI3266" t="str">
        <f>IF(AH3266="","",VLOOKUP(AH3266,'Сотрудники и ссылки'!A:B,2,0))</f>
        <v/>
      </c>
      <c r="AJ3266" t="str">
        <f>IF(AH3266="","",VLOOKUP(AH3266,'Сотрудники и ссылки'!A:C,3,0))</f>
        <v/>
      </c>
      <c r="AL3266" s="2" t="str">
        <f>IF(AK3266="","",AK3266+VLOOKUP(I3266,'Вид исследования'!B:E,4,0))</f>
        <v/>
      </c>
      <c r="AM3266" s="2" t="str">
        <f>IF(AK3266="","",AK3266+VLOOKUP(I3266,'Вид исследования'!B:F,5,0))</f>
        <v/>
      </c>
      <c r="AQ3266" t="str">
        <f>IFERROR(IF(L3266="","",VLOOKUP(L3266&amp;I3266,Продукция!A:K,11,0)),"обратитесь к админ справочника")</f>
        <v/>
      </c>
      <c r="AS3266" t="str">
        <f>IFERROR(IF(L3266="","",VLOOKUP(L3266&amp;I3266,Продукция!A:J,10,0)),"обратитесь к админ справочника")</f>
        <v/>
      </c>
    </row>
    <row r="3267" spans="1:45" x14ac:dyDescent="0.25">
      <c r="A3267" t="str">
        <f t="shared" si="60"/>
        <v/>
      </c>
      <c r="B3267" t="str">
        <f>IF(E3267="","",INDEX(Лаборатории!A:A,MATCH('Производственный контроль'!E3267,Лаборатории!B:B,0)))</f>
        <v/>
      </c>
      <c r="C3267" t="str">
        <f>IF(E3267="","",VLOOKUP(E3267,Лаборатории!B:D,3,0))</f>
        <v/>
      </c>
      <c r="E3267" s="150"/>
      <c r="J3267" t="str">
        <f>IF(L3267="","",VLOOKUP(L3267,Продукция!B:D,3,0))</f>
        <v/>
      </c>
      <c r="K3267" t="str">
        <f>IF(L3267="","",VLOOKUP(L3267,Продукция!B:C,2,0))</f>
        <v/>
      </c>
      <c r="L3267" s="151"/>
      <c r="M3267" t="str">
        <f>IF(L3267="","",VLOOKUP(L3267,Продукция!B:L,11,0))</f>
        <v/>
      </c>
      <c r="AB3267" t="str">
        <f>IF(L3267="","",VLOOKUP(L3267&amp;I3267,Продукция!A:I,9,0))</f>
        <v/>
      </c>
      <c r="AF3267" t="str">
        <f>IF(AD3267="","",VLOOKUP(AD3267,'Сотрудники и ссылки'!A:B,2,0))</f>
        <v/>
      </c>
      <c r="AG3267" t="str">
        <f>IF(AD3267="","",VLOOKUP(AD3267,'Сотрудники и ссылки'!A:C,3,0))</f>
        <v/>
      </c>
      <c r="AI3267" t="str">
        <f>IF(AH3267="","",VLOOKUP(AH3267,'Сотрудники и ссылки'!A:B,2,0))</f>
        <v/>
      </c>
      <c r="AJ3267" t="str">
        <f>IF(AH3267="","",VLOOKUP(AH3267,'Сотрудники и ссылки'!A:C,3,0))</f>
        <v/>
      </c>
      <c r="AL3267" s="2" t="str">
        <f>IF(AK3267="","",AK3267+VLOOKUP(I3267,'Вид исследования'!B:E,4,0))</f>
        <v/>
      </c>
      <c r="AM3267" s="2" t="str">
        <f>IF(AK3267="","",AK3267+VLOOKUP(I3267,'Вид исследования'!B:F,5,0))</f>
        <v/>
      </c>
      <c r="AQ3267" t="str">
        <f>IFERROR(IF(L3267="","",VLOOKUP(L3267&amp;I3267,Продукция!A:K,11,0)),"обратитесь к админ справочника")</f>
        <v/>
      </c>
      <c r="AS3267" t="str">
        <f>IFERROR(IF(L3267="","",VLOOKUP(L3267&amp;I3267,Продукция!A:J,10,0)),"обратитесь к админ справочника")</f>
        <v/>
      </c>
    </row>
    <row r="3268" spans="1:45" x14ac:dyDescent="0.25">
      <c r="A3268" t="str">
        <f t="shared" si="60"/>
        <v/>
      </c>
      <c r="B3268" t="str">
        <f>IF(E3268="","",INDEX(Лаборатории!A:A,MATCH('Производственный контроль'!E3268,Лаборатории!B:B,0)))</f>
        <v/>
      </c>
      <c r="C3268" t="str">
        <f>IF(E3268="","",VLOOKUP(E3268,Лаборатории!B:D,3,0))</f>
        <v/>
      </c>
      <c r="E3268" s="150"/>
      <c r="J3268" t="str">
        <f>IF(L3268="","",VLOOKUP(L3268,Продукция!B:D,3,0))</f>
        <v/>
      </c>
      <c r="K3268" t="str">
        <f>IF(L3268="","",VLOOKUP(L3268,Продукция!B:C,2,0))</f>
        <v/>
      </c>
      <c r="L3268" s="151"/>
      <c r="M3268" t="str">
        <f>IF(L3268="","",VLOOKUP(L3268,Продукция!B:L,11,0))</f>
        <v/>
      </c>
      <c r="AB3268" t="str">
        <f>IF(L3268="","",VLOOKUP(L3268&amp;I3268,Продукция!A:I,9,0))</f>
        <v/>
      </c>
      <c r="AF3268" t="str">
        <f>IF(AD3268="","",VLOOKUP(AD3268,'Сотрудники и ссылки'!A:B,2,0))</f>
        <v/>
      </c>
      <c r="AG3268" t="str">
        <f>IF(AD3268="","",VLOOKUP(AD3268,'Сотрудники и ссылки'!A:C,3,0))</f>
        <v/>
      </c>
      <c r="AI3268" t="str">
        <f>IF(AH3268="","",VLOOKUP(AH3268,'Сотрудники и ссылки'!A:B,2,0))</f>
        <v/>
      </c>
      <c r="AJ3268" t="str">
        <f>IF(AH3268="","",VLOOKUP(AH3268,'Сотрудники и ссылки'!A:C,3,0))</f>
        <v/>
      </c>
      <c r="AL3268" s="2" t="str">
        <f>IF(AK3268="","",AK3268+VLOOKUP(I3268,'Вид исследования'!B:E,4,0))</f>
        <v/>
      </c>
      <c r="AM3268" s="2" t="str">
        <f>IF(AK3268="","",AK3268+VLOOKUP(I3268,'Вид исследования'!B:F,5,0))</f>
        <v/>
      </c>
      <c r="AQ3268" t="str">
        <f>IFERROR(IF(L3268="","",VLOOKUP(L3268&amp;I3268,Продукция!A:K,11,0)),"обратитесь к админ справочника")</f>
        <v/>
      </c>
      <c r="AS3268" t="str">
        <f>IFERROR(IF(L3268="","",VLOOKUP(L3268&amp;I3268,Продукция!A:J,10,0)),"обратитесь к админ справочника")</f>
        <v/>
      </c>
    </row>
    <row r="3269" spans="1:45" x14ac:dyDescent="0.25">
      <c r="A3269" t="str">
        <f t="shared" si="60"/>
        <v/>
      </c>
      <c r="B3269" t="str">
        <f>IF(E3269="","",INDEX(Лаборатории!A:A,MATCH('Производственный контроль'!E3269,Лаборатории!B:B,0)))</f>
        <v/>
      </c>
      <c r="C3269" t="str">
        <f>IF(E3269="","",VLOOKUP(E3269,Лаборатории!B:D,3,0))</f>
        <v/>
      </c>
      <c r="E3269" s="150"/>
      <c r="J3269" t="str">
        <f>IF(L3269="","",VLOOKUP(L3269,Продукция!B:D,3,0))</f>
        <v/>
      </c>
      <c r="K3269" t="str">
        <f>IF(L3269="","",VLOOKUP(L3269,Продукция!B:C,2,0))</f>
        <v/>
      </c>
      <c r="L3269" s="151"/>
      <c r="M3269" t="str">
        <f>IF(L3269="","",VLOOKUP(L3269,Продукция!B:L,11,0))</f>
        <v/>
      </c>
      <c r="AB3269" t="str">
        <f>IF(L3269="","",VLOOKUP(L3269&amp;I3269,Продукция!A:I,9,0))</f>
        <v/>
      </c>
      <c r="AF3269" t="str">
        <f>IF(AD3269="","",VLOOKUP(AD3269,'Сотрудники и ссылки'!A:B,2,0))</f>
        <v/>
      </c>
      <c r="AG3269" t="str">
        <f>IF(AD3269="","",VLOOKUP(AD3269,'Сотрудники и ссылки'!A:C,3,0))</f>
        <v/>
      </c>
      <c r="AI3269" t="str">
        <f>IF(AH3269="","",VLOOKUP(AH3269,'Сотрудники и ссылки'!A:B,2,0))</f>
        <v/>
      </c>
      <c r="AJ3269" t="str">
        <f>IF(AH3269="","",VLOOKUP(AH3269,'Сотрудники и ссылки'!A:C,3,0))</f>
        <v/>
      </c>
      <c r="AL3269" s="2" t="str">
        <f>IF(AK3269="","",AK3269+VLOOKUP(I3269,'Вид исследования'!B:E,4,0))</f>
        <v/>
      </c>
      <c r="AM3269" s="2" t="str">
        <f>IF(AK3269="","",AK3269+VLOOKUP(I3269,'Вид исследования'!B:F,5,0))</f>
        <v/>
      </c>
      <c r="AQ3269" t="str">
        <f>IFERROR(IF(L3269="","",VLOOKUP(L3269&amp;I3269,Продукция!A:K,11,0)),"обратитесь к админ справочника")</f>
        <v/>
      </c>
      <c r="AS3269" t="str">
        <f>IFERROR(IF(L3269="","",VLOOKUP(L3269&amp;I3269,Продукция!A:J,10,0)),"обратитесь к админ справочника")</f>
        <v/>
      </c>
    </row>
    <row r="3270" spans="1:45" x14ac:dyDescent="0.25">
      <c r="A3270" t="str">
        <f t="shared" si="60"/>
        <v/>
      </c>
      <c r="B3270" t="str">
        <f>IF(E3270="","",INDEX(Лаборатории!A:A,MATCH('Производственный контроль'!E3270,Лаборатории!B:B,0)))</f>
        <v/>
      </c>
      <c r="C3270" t="str">
        <f>IF(E3270="","",VLOOKUP(E3270,Лаборатории!B:D,3,0))</f>
        <v/>
      </c>
      <c r="E3270" s="150"/>
      <c r="J3270" t="str">
        <f>IF(L3270="","",VLOOKUP(L3270,Продукция!B:D,3,0))</f>
        <v/>
      </c>
      <c r="K3270" t="str">
        <f>IF(L3270="","",VLOOKUP(L3270,Продукция!B:C,2,0))</f>
        <v/>
      </c>
      <c r="L3270" s="151"/>
      <c r="M3270" t="str">
        <f>IF(L3270="","",VLOOKUP(L3270,Продукция!B:L,11,0))</f>
        <v/>
      </c>
      <c r="AB3270" t="str">
        <f>IF(L3270="","",VLOOKUP(L3270&amp;I3270,Продукция!A:I,9,0))</f>
        <v/>
      </c>
      <c r="AF3270" t="str">
        <f>IF(AD3270="","",VLOOKUP(AD3270,'Сотрудники и ссылки'!A:B,2,0))</f>
        <v/>
      </c>
      <c r="AG3270" t="str">
        <f>IF(AD3270="","",VLOOKUP(AD3270,'Сотрудники и ссылки'!A:C,3,0))</f>
        <v/>
      </c>
      <c r="AI3270" t="str">
        <f>IF(AH3270="","",VLOOKUP(AH3270,'Сотрудники и ссылки'!A:B,2,0))</f>
        <v/>
      </c>
      <c r="AJ3270" t="str">
        <f>IF(AH3270="","",VLOOKUP(AH3270,'Сотрудники и ссылки'!A:C,3,0))</f>
        <v/>
      </c>
      <c r="AL3270" s="2" t="str">
        <f>IF(AK3270="","",AK3270+VLOOKUP(I3270,'Вид исследования'!B:E,4,0))</f>
        <v/>
      </c>
      <c r="AM3270" s="2" t="str">
        <f>IF(AK3270="","",AK3270+VLOOKUP(I3270,'Вид исследования'!B:F,5,0))</f>
        <v/>
      </c>
      <c r="AQ3270" t="str">
        <f>IFERROR(IF(L3270="","",VLOOKUP(L3270&amp;I3270,Продукция!A:K,11,0)),"обратитесь к админ справочника")</f>
        <v/>
      </c>
      <c r="AS3270" t="str">
        <f>IFERROR(IF(L3270="","",VLOOKUP(L3270&amp;I3270,Продукция!A:J,10,0)),"обратитесь к админ справочника")</f>
        <v/>
      </c>
    </row>
    <row r="3271" spans="1:45" x14ac:dyDescent="0.25">
      <c r="A3271" t="str">
        <f t="shared" si="60"/>
        <v/>
      </c>
      <c r="B3271" t="str">
        <f>IF(E3271="","",INDEX(Лаборатории!A:A,MATCH('Производственный контроль'!E3271,Лаборатории!B:B,0)))</f>
        <v/>
      </c>
      <c r="C3271" t="str">
        <f>IF(E3271="","",VLOOKUP(E3271,Лаборатории!B:D,3,0))</f>
        <v/>
      </c>
      <c r="E3271" s="150"/>
      <c r="J3271" t="str">
        <f>IF(L3271="","",VLOOKUP(L3271,Продукция!B:D,3,0))</f>
        <v/>
      </c>
      <c r="K3271" t="str">
        <f>IF(L3271="","",VLOOKUP(L3271,Продукция!B:C,2,0))</f>
        <v/>
      </c>
      <c r="L3271" s="151"/>
      <c r="M3271" t="str">
        <f>IF(L3271="","",VLOOKUP(L3271,Продукция!B:L,11,0))</f>
        <v/>
      </c>
      <c r="AB3271" t="str">
        <f>IF(L3271="","",VLOOKUP(L3271&amp;I3271,Продукция!A:I,9,0))</f>
        <v/>
      </c>
      <c r="AF3271" t="str">
        <f>IF(AD3271="","",VLOOKUP(AD3271,'Сотрудники и ссылки'!A:B,2,0))</f>
        <v/>
      </c>
      <c r="AG3271" t="str">
        <f>IF(AD3271="","",VLOOKUP(AD3271,'Сотрудники и ссылки'!A:C,3,0))</f>
        <v/>
      </c>
      <c r="AI3271" t="str">
        <f>IF(AH3271="","",VLOOKUP(AH3271,'Сотрудники и ссылки'!A:B,2,0))</f>
        <v/>
      </c>
      <c r="AJ3271" t="str">
        <f>IF(AH3271="","",VLOOKUP(AH3271,'Сотрудники и ссылки'!A:C,3,0))</f>
        <v/>
      </c>
      <c r="AL3271" s="2" t="str">
        <f>IF(AK3271="","",AK3271+VLOOKUP(I3271,'Вид исследования'!B:E,4,0))</f>
        <v/>
      </c>
      <c r="AM3271" s="2" t="str">
        <f>IF(AK3271="","",AK3271+VLOOKUP(I3271,'Вид исследования'!B:F,5,0))</f>
        <v/>
      </c>
      <c r="AQ3271" t="str">
        <f>IFERROR(IF(L3271="","",VLOOKUP(L3271&amp;I3271,Продукция!A:K,11,0)),"обратитесь к админ справочника")</f>
        <v/>
      </c>
      <c r="AS3271" t="str">
        <f>IFERROR(IF(L3271="","",VLOOKUP(L3271&amp;I3271,Продукция!A:J,10,0)),"обратитесь к админ справочника")</f>
        <v/>
      </c>
    </row>
    <row r="3272" spans="1:45" x14ac:dyDescent="0.25">
      <c r="A3272" t="str">
        <f t="shared" si="60"/>
        <v/>
      </c>
      <c r="B3272" t="str">
        <f>IF(E3272="","",INDEX(Лаборатории!A:A,MATCH('Производственный контроль'!E3272,Лаборатории!B:B,0)))</f>
        <v/>
      </c>
      <c r="C3272" t="str">
        <f>IF(E3272="","",VLOOKUP(E3272,Лаборатории!B:D,3,0))</f>
        <v/>
      </c>
      <c r="E3272" s="150"/>
      <c r="J3272" t="str">
        <f>IF(L3272="","",VLOOKUP(L3272,Продукция!B:D,3,0))</f>
        <v/>
      </c>
      <c r="K3272" t="str">
        <f>IF(L3272="","",VLOOKUP(L3272,Продукция!B:C,2,0))</f>
        <v/>
      </c>
      <c r="L3272" s="151"/>
      <c r="M3272" t="str">
        <f>IF(L3272="","",VLOOKUP(L3272,Продукция!B:L,11,0))</f>
        <v/>
      </c>
      <c r="AB3272" t="str">
        <f>IF(L3272="","",VLOOKUP(L3272&amp;I3272,Продукция!A:I,9,0))</f>
        <v/>
      </c>
      <c r="AF3272" t="str">
        <f>IF(AD3272="","",VLOOKUP(AD3272,'Сотрудники и ссылки'!A:B,2,0))</f>
        <v/>
      </c>
      <c r="AG3272" t="str">
        <f>IF(AD3272="","",VLOOKUP(AD3272,'Сотрудники и ссылки'!A:C,3,0))</f>
        <v/>
      </c>
      <c r="AI3272" t="str">
        <f>IF(AH3272="","",VLOOKUP(AH3272,'Сотрудники и ссылки'!A:B,2,0))</f>
        <v/>
      </c>
      <c r="AJ3272" t="str">
        <f>IF(AH3272="","",VLOOKUP(AH3272,'Сотрудники и ссылки'!A:C,3,0))</f>
        <v/>
      </c>
      <c r="AL3272" s="2" t="str">
        <f>IF(AK3272="","",AK3272+VLOOKUP(I3272,'Вид исследования'!B:E,4,0))</f>
        <v/>
      </c>
      <c r="AM3272" s="2" t="str">
        <f>IF(AK3272="","",AK3272+VLOOKUP(I3272,'Вид исследования'!B:F,5,0))</f>
        <v/>
      </c>
      <c r="AQ3272" t="str">
        <f>IFERROR(IF(L3272="","",VLOOKUP(L3272&amp;I3272,Продукция!A:K,11,0)),"обратитесь к админ справочника")</f>
        <v/>
      </c>
      <c r="AS3272" t="str">
        <f>IFERROR(IF(L3272="","",VLOOKUP(L3272&amp;I3272,Продукция!A:J,10,0)),"обратитесь к админ справочника")</f>
        <v/>
      </c>
    </row>
    <row r="3273" spans="1:45" x14ac:dyDescent="0.25">
      <c r="A3273" t="str">
        <f t="shared" si="60"/>
        <v/>
      </c>
      <c r="B3273" t="str">
        <f>IF(E3273="","",INDEX(Лаборатории!A:A,MATCH('Производственный контроль'!E3273,Лаборатории!B:B,0)))</f>
        <v/>
      </c>
      <c r="C3273" t="str">
        <f>IF(E3273="","",VLOOKUP(E3273,Лаборатории!B:D,3,0))</f>
        <v/>
      </c>
      <c r="E3273" s="150"/>
      <c r="J3273" t="str">
        <f>IF(L3273="","",VLOOKUP(L3273,Продукция!B:D,3,0))</f>
        <v/>
      </c>
      <c r="K3273" t="str">
        <f>IF(L3273="","",VLOOKUP(L3273,Продукция!B:C,2,0))</f>
        <v/>
      </c>
      <c r="L3273" s="151"/>
      <c r="M3273" t="str">
        <f>IF(L3273="","",VLOOKUP(L3273,Продукция!B:L,11,0))</f>
        <v/>
      </c>
      <c r="AB3273" t="str">
        <f>IF(L3273="","",VLOOKUP(L3273&amp;I3273,Продукция!A:I,9,0))</f>
        <v/>
      </c>
      <c r="AF3273" t="str">
        <f>IF(AD3273="","",VLOOKUP(AD3273,'Сотрудники и ссылки'!A:B,2,0))</f>
        <v/>
      </c>
      <c r="AG3273" t="str">
        <f>IF(AD3273="","",VLOOKUP(AD3273,'Сотрудники и ссылки'!A:C,3,0))</f>
        <v/>
      </c>
      <c r="AI3273" t="str">
        <f>IF(AH3273="","",VLOOKUP(AH3273,'Сотрудники и ссылки'!A:B,2,0))</f>
        <v/>
      </c>
      <c r="AJ3273" t="str">
        <f>IF(AH3273="","",VLOOKUP(AH3273,'Сотрудники и ссылки'!A:C,3,0))</f>
        <v/>
      </c>
      <c r="AL3273" s="2" t="str">
        <f>IF(AK3273="","",AK3273+VLOOKUP(I3273,'Вид исследования'!B:E,4,0))</f>
        <v/>
      </c>
      <c r="AM3273" s="2" t="str">
        <f>IF(AK3273="","",AK3273+VLOOKUP(I3273,'Вид исследования'!B:F,5,0))</f>
        <v/>
      </c>
      <c r="AQ3273" t="str">
        <f>IFERROR(IF(L3273="","",VLOOKUP(L3273&amp;I3273,Продукция!A:K,11,0)),"обратитесь к админ справочника")</f>
        <v/>
      </c>
      <c r="AS3273" t="str">
        <f>IFERROR(IF(L3273="","",VLOOKUP(L3273&amp;I3273,Продукция!A:J,10,0)),"обратитесь к админ справочника")</f>
        <v/>
      </c>
    </row>
    <row r="3274" spans="1:45" x14ac:dyDescent="0.25">
      <c r="A3274" t="str">
        <f t="shared" si="60"/>
        <v/>
      </c>
      <c r="B3274" t="str">
        <f>IF(E3274="","",INDEX(Лаборатории!A:A,MATCH('Производственный контроль'!E3274,Лаборатории!B:B,0)))</f>
        <v/>
      </c>
      <c r="C3274" t="str">
        <f>IF(E3274="","",VLOOKUP(E3274,Лаборатории!B:D,3,0))</f>
        <v/>
      </c>
      <c r="E3274" s="150"/>
      <c r="J3274" t="str">
        <f>IF(L3274="","",VLOOKUP(L3274,Продукция!B:D,3,0))</f>
        <v/>
      </c>
      <c r="K3274" t="str">
        <f>IF(L3274="","",VLOOKUP(L3274,Продукция!B:C,2,0))</f>
        <v/>
      </c>
      <c r="L3274" s="151"/>
      <c r="M3274" t="str">
        <f>IF(L3274="","",VLOOKUP(L3274,Продукция!B:L,11,0))</f>
        <v/>
      </c>
      <c r="AB3274" t="str">
        <f>IF(L3274="","",VLOOKUP(L3274&amp;I3274,Продукция!A:I,9,0))</f>
        <v/>
      </c>
      <c r="AF3274" t="str">
        <f>IF(AD3274="","",VLOOKUP(AD3274,'Сотрудники и ссылки'!A:B,2,0))</f>
        <v/>
      </c>
      <c r="AG3274" t="str">
        <f>IF(AD3274="","",VLOOKUP(AD3274,'Сотрудники и ссылки'!A:C,3,0))</f>
        <v/>
      </c>
      <c r="AI3274" t="str">
        <f>IF(AH3274="","",VLOOKUP(AH3274,'Сотрудники и ссылки'!A:B,2,0))</f>
        <v/>
      </c>
      <c r="AJ3274" t="str">
        <f>IF(AH3274="","",VLOOKUP(AH3274,'Сотрудники и ссылки'!A:C,3,0))</f>
        <v/>
      </c>
      <c r="AL3274" s="2" t="str">
        <f>IF(AK3274="","",AK3274+VLOOKUP(I3274,'Вид исследования'!B:E,4,0))</f>
        <v/>
      </c>
      <c r="AM3274" s="2" t="str">
        <f>IF(AK3274="","",AK3274+VLOOKUP(I3274,'Вид исследования'!B:F,5,0))</f>
        <v/>
      </c>
      <c r="AQ3274" t="str">
        <f>IFERROR(IF(L3274="","",VLOOKUP(L3274&amp;I3274,Продукция!A:K,11,0)),"обратитесь к админ справочника")</f>
        <v/>
      </c>
      <c r="AS3274" t="str">
        <f>IFERROR(IF(L3274="","",VLOOKUP(L3274&amp;I3274,Продукция!A:J,10,0)),"обратитесь к админ справочника")</f>
        <v/>
      </c>
    </row>
    <row r="3275" spans="1:45" x14ac:dyDescent="0.25">
      <c r="A3275" t="str">
        <f t="shared" si="60"/>
        <v/>
      </c>
      <c r="B3275" t="str">
        <f>IF(E3275="","",INDEX(Лаборатории!A:A,MATCH('Производственный контроль'!E3275,Лаборатории!B:B,0)))</f>
        <v/>
      </c>
      <c r="C3275" t="str">
        <f>IF(E3275="","",VLOOKUP(E3275,Лаборатории!B:D,3,0))</f>
        <v/>
      </c>
      <c r="E3275" s="150"/>
      <c r="J3275" t="str">
        <f>IF(L3275="","",VLOOKUP(L3275,Продукция!B:D,3,0))</f>
        <v/>
      </c>
      <c r="K3275" t="str">
        <f>IF(L3275="","",VLOOKUP(L3275,Продукция!B:C,2,0))</f>
        <v/>
      </c>
      <c r="L3275" s="151"/>
      <c r="M3275" t="str">
        <f>IF(L3275="","",VLOOKUP(L3275,Продукция!B:L,11,0))</f>
        <v/>
      </c>
      <c r="AB3275" t="str">
        <f>IF(L3275="","",VLOOKUP(L3275&amp;I3275,Продукция!A:I,9,0))</f>
        <v/>
      </c>
      <c r="AF3275" t="str">
        <f>IF(AD3275="","",VLOOKUP(AD3275,'Сотрудники и ссылки'!A:B,2,0))</f>
        <v/>
      </c>
      <c r="AG3275" t="str">
        <f>IF(AD3275="","",VLOOKUP(AD3275,'Сотрудники и ссылки'!A:C,3,0))</f>
        <v/>
      </c>
      <c r="AI3275" t="str">
        <f>IF(AH3275="","",VLOOKUP(AH3275,'Сотрудники и ссылки'!A:B,2,0))</f>
        <v/>
      </c>
      <c r="AJ3275" t="str">
        <f>IF(AH3275="","",VLOOKUP(AH3275,'Сотрудники и ссылки'!A:C,3,0))</f>
        <v/>
      </c>
      <c r="AL3275" s="2" t="str">
        <f>IF(AK3275="","",AK3275+VLOOKUP(I3275,'Вид исследования'!B:E,4,0))</f>
        <v/>
      </c>
      <c r="AM3275" s="2" t="str">
        <f>IF(AK3275="","",AK3275+VLOOKUP(I3275,'Вид исследования'!B:F,5,0))</f>
        <v/>
      </c>
      <c r="AQ3275" t="str">
        <f>IFERROR(IF(L3275="","",VLOOKUP(L3275&amp;I3275,Продукция!A:K,11,0)),"обратитесь к админ справочника")</f>
        <v/>
      </c>
      <c r="AS3275" t="str">
        <f>IFERROR(IF(L3275="","",VLOOKUP(L3275&amp;I3275,Продукция!A:J,10,0)),"обратитесь к админ справочника")</f>
        <v/>
      </c>
    </row>
    <row r="3276" spans="1:45" x14ac:dyDescent="0.25">
      <c r="A3276" t="str">
        <f t="shared" ref="A3276:A3339" si="61">T3276&amp;I3276</f>
        <v/>
      </c>
      <c r="B3276" t="str">
        <f>IF(E3276="","",INDEX(Лаборатории!A:A,MATCH('Производственный контроль'!E3276,Лаборатории!B:B,0)))</f>
        <v/>
      </c>
      <c r="C3276" t="str">
        <f>IF(E3276="","",VLOOKUP(E3276,Лаборатории!B:D,3,0))</f>
        <v/>
      </c>
      <c r="E3276" s="150"/>
      <c r="J3276" t="str">
        <f>IF(L3276="","",VLOOKUP(L3276,Продукция!B:D,3,0))</f>
        <v/>
      </c>
      <c r="K3276" t="str">
        <f>IF(L3276="","",VLOOKUP(L3276,Продукция!B:C,2,0))</f>
        <v/>
      </c>
      <c r="L3276" s="151"/>
      <c r="M3276" t="str">
        <f>IF(L3276="","",VLOOKUP(L3276,Продукция!B:L,11,0))</f>
        <v/>
      </c>
      <c r="AB3276" t="str">
        <f>IF(L3276="","",VLOOKUP(L3276&amp;I3276,Продукция!A:I,9,0))</f>
        <v/>
      </c>
      <c r="AF3276" t="str">
        <f>IF(AD3276="","",VLOOKUP(AD3276,'Сотрудники и ссылки'!A:B,2,0))</f>
        <v/>
      </c>
      <c r="AG3276" t="str">
        <f>IF(AD3276="","",VLOOKUP(AD3276,'Сотрудники и ссылки'!A:C,3,0))</f>
        <v/>
      </c>
      <c r="AI3276" t="str">
        <f>IF(AH3276="","",VLOOKUP(AH3276,'Сотрудники и ссылки'!A:B,2,0))</f>
        <v/>
      </c>
      <c r="AJ3276" t="str">
        <f>IF(AH3276="","",VLOOKUP(AH3276,'Сотрудники и ссылки'!A:C,3,0))</f>
        <v/>
      </c>
      <c r="AL3276" s="2" t="str">
        <f>IF(AK3276="","",AK3276+VLOOKUP(I3276,'Вид исследования'!B:E,4,0))</f>
        <v/>
      </c>
      <c r="AM3276" s="2" t="str">
        <f>IF(AK3276="","",AK3276+VLOOKUP(I3276,'Вид исследования'!B:F,5,0))</f>
        <v/>
      </c>
      <c r="AQ3276" t="str">
        <f>IFERROR(IF(L3276="","",VLOOKUP(L3276&amp;I3276,Продукция!A:K,11,0)),"обратитесь к админ справочника")</f>
        <v/>
      </c>
      <c r="AS3276" t="str">
        <f>IFERROR(IF(L3276="","",VLOOKUP(L3276&amp;I3276,Продукция!A:J,10,0)),"обратитесь к админ справочника")</f>
        <v/>
      </c>
    </row>
    <row r="3277" spans="1:45" x14ac:dyDescent="0.25">
      <c r="A3277" t="str">
        <f t="shared" si="61"/>
        <v/>
      </c>
      <c r="B3277" t="str">
        <f>IF(E3277="","",INDEX(Лаборатории!A:A,MATCH('Производственный контроль'!E3277,Лаборатории!B:B,0)))</f>
        <v/>
      </c>
      <c r="C3277" t="str">
        <f>IF(E3277="","",VLOOKUP(E3277,Лаборатории!B:D,3,0))</f>
        <v/>
      </c>
      <c r="E3277" s="150"/>
      <c r="J3277" t="str">
        <f>IF(L3277="","",VLOOKUP(L3277,Продукция!B:D,3,0))</f>
        <v/>
      </c>
      <c r="K3277" t="str">
        <f>IF(L3277="","",VLOOKUP(L3277,Продукция!B:C,2,0))</f>
        <v/>
      </c>
      <c r="L3277" s="151"/>
      <c r="M3277" t="str">
        <f>IF(L3277="","",VLOOKUP(L3277,Продукция!B:L,11,0))</f>
        <v/>
      </c>
      <c r="AB3277" t="str">
        <f>IF(L3277="","",VLOOKUP(L3277&amp;I3277,Продукция!A:I,9,0))</f>
        <v/>
      </c>
      <c r="AF3277" t="str">
        <f>IF(AD3277="","",VLOOKUP(AD3277,'Сотрудники и ссылки'!A:B,2,0))</f>
        <v/>
      </c>
      <c r="AG3277" t="str">
        <f>IF(AD3277="","",VLOOKUP(AD3277,'Сотрудники и ссылки'!A:C,3,0))</f>
        <v/>
      </c>
      <c r="AI3277" t="str">
        <f>IF(AH3277="","",VLOOKUP(AH3277,'Сотрудники и ссылки'!A:B,2,0))</f>
        <v/>
      </c>
      <c r="AJ3277" t="str">
        <f>IF(AH3277="","",VLOOKUP(AH3277,'Сотрудники и ссылки'!A:C,3,0))</f>
        <v/>
      </c>
      <c r="AL3277" s="2" t="str">
        <f>IF(AK3277="","",AK3277+VLOOKUP(I3277,'Вид исследования'!B:E,4,0))</f>
        <v/>
      </c>
      <c r="AM3277" s="2" t="str">
        <f>IF(AK3277="","",AK3277+VLOOKUP(I3277,'Вид исследования'!B:F,5,0))</f>
        <v/>
      </c>
      <c r="AQ3277" t="str">
        <f>IFERROR(IF(L3277="","",VLOOKUP(L3277&amp;I3277,Продукция!A:K,11,0)),"обратитесь к админ справочника")</f>
        <v/>
      </c>
      <c r="AS3277" t="str">
        <f>IFERROR(IF(L3277="","",VLOOKUP(L3277&amp;I3277,Продукция!A:J,10,0)),"обратитесь к админ справочника")</f>
        <v/>
      </c>
    </row>
    <row r="3278" spans="1:45" x14ac:dyDescent="0.25">
      <c r="A3278" t="str">
        <f t="shared" si="61"/>
        <v/>
      </c>
      <c r="B3278" t="str">
        <f>IF(E3278="","",INDEX(Лаборатории!A:A,MATCH('Производственный контроль'!E3278,Лаборатории!B:B,0)))</f>
        <v/>
      </c>
      <c r="C3278" t="str">
        <f>IF(E3278="","",VLOOKUP(E3278,Лаборатории!B:D,3,0))</f>
        <v/>
      </c>
      <c r="E3278" s="150"/>
      <c r="J3278" t="str">
        <f>IF(L3278="","",VLOOKUP(L3278,Продукция!B:D,3,0))</f>
        <v/>
      </c>
      <c r="K3278" t="str">
        <f>IF(L3278="","",VLOOKUP(L3278,Продукция!B:C,2,0))</f>
        <v/>
      </c>
      <c r="L3278" s="151"/>
      <c r="M3278" t="str">
        <f>IF(L3278="","",VLOOKUP(L3278,Продукция!B:L,11,0))</f>
        <v/>
      </c>
      <c r="AB3278" t="str">
        <f>IF(L3278="","",VLOOKUP(L3278&amp;I3278,Продукция!A:I,9,0))</f>
        <v/>
      </c>
      <c r="AF3278" t="str">
        <f>IF(AD3278="","",VLOOKUP(AD3278,'Сотрудники и ссылки'!A:B,2,0))</f>
        <v/>
      </c>
      <c r="AG3278" t="str">
        <f>IF(AD3278="","",VLOOKUP(AD3278,'Сотрудники и ссылки'!A:C,3,0))</f>
        <v/>
      </c>
      <c r="AI3278" t="str">
        <f>IF(AH3278="","",VLOOKUP(AH3278,'Сотрудники и ссылки'!A:B,2,0))</f>
        <v/>
      </c>
      <c r="AJ3278" t="str">
        <f>IF(AH3278="","",VLOOKUP(AH3278,'Сотрудники и ссылки'!A:C,3,0))</f>
        <v/>
      </c>
      <c r="AL3278" s="2" t="str">
        <f>IF(AK3278="","",AK3278+VLOOKUP(I3278,'Вид исследования'!B:E,4,0))</f>
        <v/>
      </c>
      <c r="AM3278" s="2" t="str">
        <f>IF(AK3278="","",AK3278+VLOOKUP(I3278,'Вид исследования'!B:F,5,0))</f>
        <v/>
      </c>
      <c r="AQ3278" t="str">
        <f>IFERROR(IF(L3278="","",VLOOKUP(L3278&amp;I3278,Продукция!A:K,11,0)),"обратитесь к админ справочника")</f>
        <v/>
      </c>
      <c r="AS3278" t="str">
        <f>IFERROR(IF(L3278="","",VLOOKUP(L3278&amp;I3278,Продукция!A:J,10,0)),"обратитесь к админ справочника")</f>
        <v/>
      </c>
    </row>
    <row r="3279" spans="1:45" x14ac:dyDescent="0.25">
      <c r="A3279" t="str">
        <f t="shared" si="61"/>
        <v/>
      </c>
      <c r="B3279" t="str">
        <f>IF(E3279="","",INDEX(Лаборатории!A:A,MATCH('Производственный контроль'!E3279,Лаборатории!B:B,0)))</f>
        <v/>
      </c>
      <c r="C3279" t="str">
        <f>IF(E3279="","",VLOOKUP(E3279,Лаборатории!B:D,3,0))</f>
        <v/>
      </c>
      <c r="E3279" s="150"/>
      <c r="J3279" t="str">
        <f>IF(L3279="","",VLOOKUP(L3279,Продукция!B:D,3,0))</f>
        <v/>
      </c>
      <c r="K3279" t="str">
        <f>IF(L3279="","",VLOOKUP(L3279,Продукция!B:C,2,0))</f>
        <v/>
      </c>
      <c r="L3279" s="151"/>
      <c r="M3279" t="str">
        <f>IF(L3279="","",VLOOKUP(L3279,Продукция!B:L,11,0))</f>
        <v/>
      </c>
      <c r="AB3279" t="str">
        <f>IF(L3279="","",VLOOKUP(L3279&amp;I3279,Продукция!A:I,9,0))</f>
        <v/>
      </c>
      <c r="AF3279" t="str">
        <f>IF(AD3279="","",VLOOKUP(AD3279,'Сотрудники и ссылки'!A:B,2,0))</f>
        <v/>
      </c>
      <c r="AG3279" t="str">
        <f>IF(AD3279="","",VLOOKUP(AD3279,'Сотрудники и ссылки'!A:C,3,0))</f>
        <v/>
      </c>
      <c r="AI3279" t="str">
        <f>IF(AH3279="","",VLOOKUP(AH3279,'Сотрудники и ссылки'!A:B,2,0))</f>
        <v/>
      </c>
      <c r="AJ3279" t="str">
        <f>IF(AH3279="","",VLOOKUP(AH3279,'Сотрудники и ссылки'!A:C,3,0))</f>
        <v/>
      </c>
      <c r="AL3279" s="2" t="str">
        <f>IF(AK3279="","",AK3279+VLOOKUP(I3279,'Вид исследования'!B:E,4,0))</f>
        <v/>
      </c>
      <c r="AM3279" s="2" t="str">
        <f>IF(AK3279="","",AK3279+VLOOKUP(I3279,'Вид исследования'!B:F,5,0))</f>
        <v/>
      </c>
      <c r="AQ3279" t="str">
        <f>IFERROR(IF(L3279="","",VLOOKUP(L3279&amp;I3279,Продукция!A:K,11,0)),"обратитесь к админ справочника")</f>
        <v/>
      </c>
      <c r="AS3279" t="str">
        <f>IFERROR(IF(L3279="","",VLOOKUP(L3279&amp;I3279,Продукция!A:J,10,0)),"обратитесь к админ справочника")</f>
        <v/>
      </c>
    </row>
    <row r="3280" spans="1:45" x14ac:dyDescent="0.25">
      <c r="A3280" t="str">
        <f t="shared" si="61"/>
        <v/>
      </c>
      <c r="B3280" t="str">
        <f>IF(E3280="","",INDEX(Лаборатории!A:A,MATCH('Производственный контроль'!E3280,Лаборатории!B:B,0)))</f>
        <v/>
      </c>
      <c r="C3280" t="str">
        <f>IF(E3280="","",VLOOKUP(E3280,Лаборатории!B:D,3,0))</f>
        <v/>
      </c>
      <c r="E3280" s="150"/>
      <c r="J3280" t="str">
        <f>IF(L3280="","",VLOOKUP(L3280,Продукция!B:D,3,0))</f>
        <v/>
      </c>
      <c r="K3280" t="str">
        <f>IF(L3280="","",VLOOKUP(L3280,Продукция!B:C,2,0))</f>
        <v/>
      </c>
      <c r="L3280" s="151"/>
      <c r="M3280" t="str">
        <f>IF(L3280="","",VLOOKUP(L3280,Продукция!B:L,11,0))</f>
        <v/>
      </c>
      <c r="AB3280" t="str">
        <f>IF(L3280="","",VLOOKUP(L3280&amp;I3280,Продукция!A:I,9,0))</f>
        <v/>
      </c>
      <c r="AF3280" t="str">
        <f>IF(AD3280="","",VLOOKUP(AD3280,'Сотрудники и ссылки'!A:B,2,0))</f>
        <v/>
      </c>
      <c r="AG3280" t="str">
        <f>IF(AD3280="","",VLOOKUP(AD3280,'Сотрудники и ссылки'!A:C,3,0))</f>
        <v/>
      </c>
      <c r="AI3280" t="str">
        <f>IF(AH3280="","",VLOOKUP(AH3280,'Сотрудники и ссылки'!A:B,2,0))</f>
        <v/>
      </c>
      <c r="AJ3280" t="str">
        <f>IF(AH3280="","",VLOOKUP(AH3280,'Сотрудники и ссылки'!A:C,3,0))</f>
        <v/>
      </c>
      <c r="AL3280" s="2" t="str">
        <f>IF(AK3280="","",AK3280+VLOOKUP(I3280,'Вид исследования'!B:E,4,0))</f>
        <v/>
      </c>
      <c r="AM3280" s="2" t="str">
        <f>IF(AK3280="","",AK3280+VLOOKUP(I3280,'Вид исследования'!B:F,5,0))</f>
        <v/>
      </c>
      <c r="AQ3280" t="str">
        <f>IFERROR(IF(L3280="","",VLOOKUP(L3280&amp;I3280,Продукция!A:K,11,0)),"обратитесь к админ справочника")</f>
        <v/>
      </c>
      <c r="AS3280" t="str">
        <f>IFERROR(IF(L3280="","",VLOOKUP(L3280&amp;I3280,Продукция!A:J,10,0)),"обратитесь к админ справочника")</f>
        <v/>
      </c>
    </row>
    <row r="3281" spans="1:45" x14ac:dyDescent="0.25">
      <c r="A3281" t="str">
        <f t="shared" si="61"/>
        <v/>
      </c>
      <c r="B3281" t="str">
        <f>IF(E3281="","",INDEX(Лаборатории!A:A,MATCH('Производственный контроль'!E3281,Лаборатории!B:B,0)))</f>
        <v/>
      </c>
      <c r="C3281" t="str">
        <f>IF(E3281="","",VLOOKUP(E3281,Лаборатории!B:D,3,0))</f>
        <v/>
      </c>
      <c r="E3281" s="150"/>
      <c r="J3281" t="str">
        <f>IF(L3281="","",VLOOKUP(L3281,Продукция!B:D,3,0))</f>
        <v/>
      </c>
      <c r="K3281" t="str">
        <f>IF(L3281="","",VLOOKUP(L3281,Продукция!B:C,2,0))</f>
        <v/>
      </c>
      <c r="L3281" s="151"/>
      <c r="M3281" t="str">
        <f>IF(L3281="","",VLOOKUP(L3281,Продукция!B:L,11,0))</f>
        <v/>
      </c>
      <c r="AB3281" t="str">
        <f>IF(L3281="","",VLOOKUP(L3281&amp;I3281,Продукция!A:I,9,0))</f>
        <v/>
      </c>
      <c r="AF3281" t="str">
        <f>IF(AD3281="","",VLOOKUP(AD3281,'Сотрудники и ссылки'!A:B,2,0))</f>
        <v/>
      </c>
      <c r="AG3281" t="str">
        <f>IF(AD3281="","",VLOOKUP(AD3281,'Сотрудники и ссылки'!A:C,3,0))</f>
        <v/>
      </c>
      <c r="AI3281" t="str">
        <f>IF(AH3281="","",VLOOKUP(AH3281,'Сотрудники и ссылки'!A:B,2,0))</f>
        <v/>
      </c>
      <c r="AJ3281" t="str">
        <f>IF(AH3281="","",VLOOKUP(AH3281,'Сотрудники и ссылки'!A:C,3,0))</f>
        <v/>
      </c>
      <c r="AL3281" s="2" t="str">
        <f>IF(AK3281="","",AK3281+VLOOKUP(I3281,'Вид исследования'!B:E,4,0))</f>
        <v/>
      </c>
      <c r="AM3281" s="2" t="str">
        <f>IF(AK3281="","",AK3281+VLOOKUP(I3281,'Вид исследования'!B:F,5,0))</f>
        <v/>
      </c>
      <c r="AQ3281" t="str">
        <f>IFERROR(IF(L3281="","",VLOOKUP(L3281&amp;I3281,Продукция!A:K,11,0)),"обратитесь к админ справочника")</f>
        <v/>
      </c>
      <c r="AS3281" t="str">
        <f>IFERROR(IF(L3281="","",VLOOKUP(L3281&amp;I3281,Продукция!A:J,10,0)),"обратитесь к админ справочника")</f>
        <v/>
      </c>
    </row>
    <row r="3282" spans="1:45" x14ac:dyDescent="0.25">
      <c r="A3282" t="str">
        <f t="shared" si="61"/>
        <v/>
      </c>
      <c r="B3282" t="str">
        <f>IF(E3282="","",INDEX(Лаборатории!A:A,MATCH('Производственный контроль'!E3282,Лаборатории!B:B,0)))</f>
        <v/>
      </c>
      <c r="C3282" t="str">
        <f>IF(E3282="","",VLOOKUP(E3282,Лаборатории!B:D,3,0))</f>
        <v/>
      </c>
      <c r="E3282" s="150"/>
      <c r="J3282" t="str">
        <f>IF(L3282="","",VLOOKUP(L3282,Продукция!B:D,3,0))</f>
        <v/>
      </c>
      <c r="K3282" t="str">
        <f>IF(L3282="","",VLOOKUP(L3282,Продукция!B:C,2,0))</f>
        <v/>
      </c>
      <c r="L3282" s="151"/>
      <c r="M3282" t="str">
        <f>IF(L3282="","",VLOOKUP(L3282,Продукция!B:L,11,0))</f>
        <v/>
      </c>
      <c r="AB3282" t="str">
        <f>IF(L3282="","",VLOOKUP(L3282&amp;I3282,Продукция!A:I,9,0))</f>
        <v/>
      </c>
      <c r="AF3282" t="str">
        <f>IF(AD3282="","",VLOOKUP(AD3282,'Сотрудники и ссылки'!A:B,2,0))</f>
        <v/>
      </c>
      <c r="AG3282" t="str">
        <f>IF(AD3282="","",VLOOKUP(AD3282,'Сотрудники и ссылки'!A:C,3,0))</f>
        <v/>
      </c>
      <c r="AI3282" t="str">
        <f>IF(AH3282="","",VLOOKUP(AH3282,'Сотрудники и ссылки'!A:B,2,0))</f>
        <v/>
      </c>
      <c r="AJ3282" t="str">
        <f>IF(AH3282="","",VLOOKUP(AH3282,'Сотрудники и ссылки'!A:C,3,0))</f>
        <v/>
      </c>
      <c r="AL3282" s="2" t="str">
        <f>IF(AK3282="","",AK3282+VLOOKUP(I3282,'Вид исследования'!B:E,4,0))</f>
        <v/>
      </c>
      <c r="AM3282" s="2" t="str">
        <f>IF(AK3282="","",AK3282+VLOOKUP(I3282,'Вид исследования'!B:F,5,0))</f>
        <v/>
      </c>
      <c r="AQ3282" t="str">
        <f>IFERROR(IF(L3282="","",VLOOKUP(L3282&amp;I3282,Продукция!A:K,11,0)),"обратитесь к админ справочника")</f>
        <v/>
      </c>
      <c r="AS3282" t="str">
        <f>IFERROR(IF(L3282="","",VLOOKUP(L3282&amp;I3282,Продукция!A:J,10,0)),"обратитесь к админ справочника")</f>
        <v/>
      </c>
    </row>
    <row r="3283" spans="1:45" x14ac:dyDescent="0.25">
      <c r="A3283" t="str">
        <f t="shared" si="61"/>
        <v/>
      </c>
      <c r="B3283" t="str">
        <f>IF(E3283="","",INDEX(Лаборатории!A:A,MATCH('Производственный контроль'!E3283,Лаборатории!B:B,0)))</f>
        <v/>
      </c>
      <c r="C3283" t="str">
        <f>IF(E3283="","",VLOOKUP(E3283,Лаборатории!B:D,3,0))</f>
        <v/>
      </c>
      <c r="E3283" s="150"/>
      <c r="J3283" t="str">
        <f>IF(L3283="","",VLOOKUP(L3283,Продукция!B:D,3,0))</f>
        <v/>
      </c>
      <c r="K3283" t="str">
        <f>IF(L3283="","",VLOOKUP(L3283,Продукция!B:C,2,0))</f>
        <v/>
      </c>
      <c r="L3283" s="151"/>
      <c r="M3283" t="str">
        <f>IF(L3283="","",VLOOKUP(L3283,Продукция!B:L,11,0))</f>
        <v/>
      </c>
      <c r="AB3283" t="str">
        <f>IF(L3283="","",VLOOKUP(L3283&amp;I3283,Продукция!A:I,9,0))</f>
        <v/>
      </c>
      <c r="AF3283" t="str">
        <f>IF(AD3283="","",VLOOKUP(AD3283,'Сотрудники и ссылки'!A:B,2,0))</f>
        <v/>
      </c>
      <c r="AG3283" t="str">
        <f>IF(AD3283="","",VLOOKUP(AD3283,'Сотрудники и ссылки'!A:C,3,0))</f>
        <v/>
      </c>
      <c r="AI3283" t="str">
        <f>IF(AH3283="","",VLOOKUP(AH3283,'Сотрудники и ссылки'!A:B,2,0))</f>
        <v/>
      </c>
      <c r="AJ3283" t="str">
        <f>IF(AH3283="","",VLOOKUP(AH3283,'Сотрудники и ссылки'!A:C,3,0))</f>
        <v/>
      </c>
      <c r="AL3283" s="2" t="str">
        <f>IF(AK3283="","",AK3283+VLOOKUP(I3283,'Вид исследования'!B:E,4,0))</f>
        <v/>
      </c>
      <c r="AM3283" s="2" t="str">
        <f>IF(AK3283="","",AK3283+VLOOKUP(I3283,'Вид исследования'!B:F,5,0))</f>
        <v/>
      </c>
      <c r="AQ3283" t="str">
        <f>IFERROR(IF(L3283="","",VLOOKUP(L3283&amp;I3283,Продукция!A:K,11,0)),"обратитесь к админ справочника")</f>
        <v/>
      </c>
      <c r="AS3283" t="str">
        <f>IFERROR(IF(L3283="","",VLOOKUP(L3283&amp;I3283,Продукция!A:J,10,0)),"обратитесь к админ справочника")</f>
        <v/>
      </c>
    </row>
    <row r="3284" spans="1:45" x14ac:dyDescent="0.25">
      <c r="A3284" t="str">
        <f t="shared" si="61"/>
        <v/>
      </c>
      <c r="B3284" t="str">
        <f>IF(E3284="","",INDEX(Лаборатории!A:A,MATCH('Производственный контроль'!E3284,Лаборатории!B:B,0)))</f>
        <v/>
      </c>
      <c r="C3284" t="str">
        <f>IF(E3284="","",VLOOKUP(E3284,Лаборатории!B:D,3,0))</f>
        <v/>
      </c>
      <c r="E3284" s="150"/>
      <c r="J3284" t="str">
        <f>IF(L3284="","",VLOOKUP(L3284,Продукция!B:D,3,0))</f>
        <v/>
      </c>
      <c r="K3284" t="str">
        <f>IF(L3284="","",VLOOKUP(L3284,Продукция!B:C,2,0))</f>
        <v/>
      </c>
      <c r="L3284" s="151"/>
      <c r="M3284" t="str">
        <f>IF(L3284="","",VLOOKUP(L3284,Продукция!B:L,11,0))</f>
        <v/>
      </c>
      <c r="AB3284" t="str">
        <f>IF(L3284="","",VLOOKUP(L3284&amp;I3284,Продукция!A:I,9,0))</f>
        <v/>
      </c>
      <c r="AF3284" t="str">
        <f>IF(AD3284="","",VLOOKUP(AD3284,'Сотрудники и ссылки'!A:B,2,0))</f>
        <v/>
      </c>
      <c r="AG3284" t="str">
        <f>IF(AD3284="","",VLOOKUP(AD3284,'Сотрудники и ссылки'!A:C,3,0))</f>
        <v/>
      </c>
      <c r="AI3284" t="str">
        <f>IF(AH3284="","",VLOOKUP(AH3284,'Сотрудники и ссылки'!A:B,2,0))</f>
        <v/>
      </c>
      <c r="AJ3284" t="str">
        <f>IF(AH3284="","",VLOOKUP(AH3284,'Сотрудники и ссылки'!A:C,3,0))</f>
        <v/>
      </c>
      <c r="AL3284" s="2" t="str">
        <f>IF(AK3284="","",AK3284+VLOOKUP(I3284,'Вид исследования'!B:E,4,0))</f>
        <v/>
      </c>
      <c r="AM3284" s="2" t="str">
        <f>IF(AK3284="","",AK3284+VLOOKUP(I3284,'Вид исследования'!B:F,5,0))</f>
        <v/>
      </c>
      <c r="AQ3284" t="str">
        <f>IFERROR(IF(L3284="","",VLOOKUP(L3284&amp;I3284,Продукция!A:K,11,0)),"обратитесь к админ справочника")</f>
        <v/>
      </c>
      <c r="AS3284" t="str">
        <f>IFERROR(IF(L3284="","",VLOOKUP(L3284&amp;I3284,Продукция!A:J,10,0)),"обратитесь к админ справочника")</f>
        <v/>
      </c>
    </row>
    <row r="3285" spans="1:45" x14ac:dyDescent="0.25">
      <c r="A3285" t="str">
        <f t="shared" si="61"/>
        <v/>
      </c>
      <c r="B3285" t="str">
        <f>IF(E3285="","",INDEX(Лаборатории!A:A,MATCH('Производственный контроль'!E3285,Лаборатории!B:B,0)))</f>
        <v/>
      </c>
      <c r="C3285" t="str">
        <f>IF(E3285="","",VLOOKUP(E3285,Лаборатории!B:D,3,0))</f>
        <v/>
      </c>
      <c r="E3285" s="150"/>
      <c r="J3285" t="str">
        <f>IF(L3285="","",VLOOKUP(L3285,Продукция!B:D,3,0))</f>
        <v/>
      </c>
      <c r="K3285" t="str">
        <f>IF(L3285="","",VLOOKUP(L3285,Продукция!B:C,2,0))</f>
        <v/>
      </c>
      <c r="L3285" s="151"/>
      <c r="M3285" t="str">
        <f>IF(L3285="","",VLOOKUP(L3285,Продукция!B:L,11,0))</f>
        <v/>
      </c>
      <c r="AB3285" t="str">
        <f>IF(L3285="","",VLOOKUP(L3285&amp;I3285,Продукция!A:I,9,0))</f>
        <v/>
      </c>
      <c r="AF3285" t="str">
        <f>IF(AD3285="","",VLOOKUP(AD3285,'Сотрудники и ссылки'!A:B,2,0))</f>
        <v/>
      </c>
      <c r="AG3285" t="str">
        <f>IF(AD3285="","",VLOOKUP(AD3285,'Сотрудники и ссылки'!A:C,3,0))</f>
        <v/>
      </c>
      <c r="AI3285" t="str">
        <f>IF(AH3285="","",VLOOKUP(AH3285,'Сотрудники и ссылки'!A:B,2,0))</f>
        <v/>
      </c>
      <c r="AJ3285" t="str">
        <f>IF(AH3285="","",VLOOKUP(AH3285,'Сотрудники и ссылки'!A:C,3,0))</f>
        <v/>
      </c>
      <c r="AL3285" s="2" t="str">
        <f>IF(AK3285="","",AK3285+VLOOKUP(I3285,'Вид исследования'!B:E,4,0))</f>
        <v/>
      </c>
      <c r="AM3285" s="2" t="str">
        <f>IF(AK3285="","",AK3285+VLOOKUP(I3285,'Вид исследования'!B:F,5,0))</f>
        <v/>
      </c>
      <c r="AQ3285" t="str">
        <f>IFERROR(IF(L3285="","",VLOOKUP(L3285&amp;I3285,Продукция!A:K,11,0)),"обратитесь к админ справочника")</f>
        <v/>
      </c>
      <c r="AS3285" t="str">
        <f>IFERROR(IF(L3285="","",VLOOKUP(L3285&amp;I3285,Продукция!A:J,10,0)),"обратитесь к админ справочника")</f>
        <v/>
      </c>
    </row>
    <row r="3286" spans="1:45" x14ac:dyDescent="0.25">
      <c r="A3286" t="str">
        <f t="shared" si="61"/>
        <v/>
      </c>
      <c r="B3286" t="str">
        <f>IF(E3286="","",INDEX(Лаборатории!A:A,MATCH('Производственный контроль'!E3286,Лаборатории!B:B,0)))</f>
        <v/>
      </c>
      <c r="C3286" t="str">
        <f>IF(E3286="","",VLOOKUP(E3286,Лаборатории!B:D,3,0))</f>
        <v/>
      </c>
      <c r="E3286" s="150"/>
      <c r="J3286" t="str">
        <f>IF(L3286="","",VLOOKUP(L3286,Продукция!B:D,3,0))</f>
        <v/>
      </c>
      <c r="K3286" t="str">
        <f>IF(L3286="","",VLOOKUP(L3286,Продукция!B:C,2,0))</f>
        <v/>
      </c>
      <c r="L3286" s="151"/>
      <c r="M3286" t="str">
        <f>IF(L3286="","",VLOOKUP(L3286,Продукция!B:L,11,0))</f>
        <v/>
      </c>
      <c r="AB3286" t="str">
        <f>IF(L3286="","",VLOOKUP(L3286&amp;I3286,Продукция!A:I,9,0))</f>
        <v/>
      </c>
      <c r="AF3286" t="str">
        <f>IF(AD3286="","",VLOOKUP(AD3286,'Сотрудники и ссылки'!A:B,2,0))</f>
        <v/>
      </c>
      <c r="AG3286" t="str">
        <f>IF(AD3286="","",VLOOKUP(AD3286,'Сотрудники и ссылки'!A:C,3,0))</f>
        <v/>
      </c>
      <c r="AI3286" t="str">
        <f>IF(AH3286="","",VLOOKUP(AH3286,'Сотрудники и ссылки'!A:B,2,0))</f>
        <v/>
      </c>
      <c r="AJ3286" t="str">
        <f>IF(AH3286="","",VLOOKUP(AH3286,'Сотрудники и ссылки'!A:C,3,0))</f>
        <v/>
      </c>
      <c r="AL3286" s="2" t="str">
        <f>IF(AK3286="","",AK3286+VLOOKUP(I3286,'Вид исследования'!B:E,4,0))</f>
        <v/>
      </c>
      <c r="AM3286" s="2" t="str">
        <f>IF(AK3286="","",AK3286+VLOOKUP(I3286,'Вид исследования'!B:F,5,0))</f>
        <v/>
      </c>
      <c r="AQ3286" t="str">
        <f>IFERROR(IF(L3286="","",VLOOKUP(L3286&amp;I3286,Продукция!A:K,11,0)),"обратитесь к админ справочника")</f>
        <v/>
      </c>
      <c r="AS3286" t="str">
        <f>IFERROR(IF(L3286="","",VLOOKUP(L3286&amp;I3286,Продукция!A:J,10,0)),"обратитесь к админ справочника")</f>
        <v/>
      </c>
    </row>
    <row r="3287" spans="1:45" x14ac:dyDescent="0.25">
      <c r="A3287" t="str">
        <f t="shared" si="61"/>
        <v/>
      </c>
      <c r="B3287" t="str">
        <f>IF(E3287="","",INDEX(Лаборатории!A:A,MATCH('Производственный контроль'!E3287,Лаборатории!B:B,0)))</f>
        <v/>
      </c>
      <c r="C3287" t="str">
        <f>IF(E3287="","",VLOOKUP(E3287,Лаборатории!B:D,3,0))</f>
        <v/>
      </c>
      <c r="E3287" s="150"/>
      <c r="J3287" t="str">
        <f>IF(L3287="","",VLOOKUP(L3287,Продукция!B:D,3,0))</f>
        <v/>
      </c>
      <c r="K3287" t="str">
        <f>IF(L3287="","",VLOOKUP(L3287,Продукция!B:C,2,0))</f>
        <v/>
      </c>
      <c r="L3287" s="151"/>
      <c r="M3287" t="str">
        <f>IF(L3287="","",VLOOKUP(L3287,Продукция!B:L,11,0))</f>
        <v/>
      </c>
      <c r="AB3287" t="str">
        <f>IF(L3287="","",VLOOKUP(L3287&amp;I3287,Продукция!A:I,9,0))</f>
        <v/>
      </c>
      <c r="AF3287" t="str">
        <f>IF(AD3287="","",VLOOKUP(AD3287,'Сотрудники и ссылки'!A:B,2,0))</f>
        <v/>
      </c>
      <c r="AG3287" t="str">
        <f>IF(AD3287="","",VLOOKUP(AD3287,'Сотрудники и ссылки'!A:C,3,0))</f>
        <v/>
      </c>
      <c r="AI3287" t="str">
        <f>IF(AH3287="","",VLOOKUP(AH3287,'Сотрудники и ссылки'!A:B,2,0))</f>
        <v/>
      </c>
      <c r="AJ3287" t="str">
        <f>IF(AH3287="","",VLOOKUP(AH3287,'Сотрудники и ссылки'!A:C,3,0))</f>
        <v/>
      </c>
      <c r="AL3287" s="2" t="str">
        <f>IF(AK3287="","",AK3287+VLOOKUP(I3287,'Вид исследования'!B:E,4,0))</f>
        <v/>
      </c>
      <c r="AM3287" s="2" t="str">
        <f>IF(AK3287="","",AK3287+VLOOKUP(I3287,'Вид исследования'!B:F,5,0))</f>
        <v/>
      </c>
      <c r="AQ3287" t="str">
        <f>IFERROR(IF(L3287="","",VLOOKUP(L3287&amp;I3287,Продукция!A:K,11,0)),"обратитесь к админ справочника")</f>
        <v/>
      </c>
      <c r="AS3287" t="str">
        <f>IFERROR(IF(L3287="","",VLOOKUP(L3287&amp;I3287,Продукция!A:J,10,0)),"обратитесь к админ справочника")</f>
        <v/>
      </c>
    </row>
    <row r="3288" spans="1:45" x14ac:dyDescent="0.25">
      <c r="A3288" t="str">
        <f t="shared" si="61"/>
        <v/>
      </c>
      <c r="B3288" t="str">
        <f>IF(E3288="","",INDEX(Лаборатории!A:A,MATCH('Производственный контроль'!E3288,Лаборатории!B:B,0)))</f>
        <v/>
      </c>
      <c r="C3288" t="str">
        <f>IF(E3288="","",VLOOKUP(E3288,Лаборатории!B:D,3,0))</f>
        <v/>
      </c>
      <c r="E3288" s="150"/>
      <c r="J3288" t="str">
        <f>IF(L3288="","",VLOOKUP(L3288,Продукция!B:D,3,0))</f>
        <v/>
      </c>
      <c r="K3288" t="str">
        <f>IF(L3288="","",VLOOKUP(L3288,Продукция!B:C,2,0))</f>
        <v/>
      </c>
      <c r="L3288" s="151"/>
      <c r="M3288" t="str">
        <f>IF(L3288="","",VLOOKUP(L3288,Продукция!B:L,11,0))</f>
        <v/>
      </c>
      <c r="AB3288" t="str">
        <f>IF(L3288="","",VLOOKUP(L3288&amp;I3288,Продукция!A:I,9,0))</f>
        <v/>
      </c>
      <c r="AF3288" t="str">
        <f>IF(AD3288="","",VLOOKUP(AD3288,'Сотрудники и ссылки'!A:B,2,0))</f>
        <v/>
      </c>
      <c r="AG3288" t="str">
        <f>IF(AD3288="","",VLOOKUP(AD3288,'Сотрудники и ссылки'!A:C,3,0))</f>
        <v/>
      </c>
      <c r="AI3288" t="str">
        <f>IF(AH3288="","",VLOOKUP(AH3288,'Сотрудники и ссылки'!A:B,2,0))</f>
        <v/>
      </c>
      <c r="AJ3288" t="str">
        <f>IF(AH3288="","",VLOOKUP(AH3288,'Сотрудники и ссылки'!A:C,3,0))</f>
        <v/>
      </c>
      <c r="AL3288" s="2" t="str">
        <f>IF(AK3288="","",AK3288+VLOOKUP(I3288,'Вид исследования'!B:E,4,0))</f>
        <v/>
      </c>
      <c r="AM3288" s="2" t="str">
        <f>IF(AK3288="","",AK3288+VLOOKUP(I3288,'Вид исследования'!B:F,5,0))</f>
        <v/>
      </c>
      <c r="AQ3288" t="str">
        <f>IFERROR(IF(L3288="","",VLOOKUP(L3288&amp;I3288,Продукция!A:K,11,0)),"обратитесь к админ справочника")</f>
        <v/>
      </c>
      <c r="AS3288" t="str">
        <f>IFERROR(IF(L3288="","",VLOOKUP(L3288&amp;I3288,Продукция!A:J,10,0)),"обратитесь к админ справочника")</f>
        <v/>
      </c>
    </row>
    <row r="3289" spans="1:45" x14ac:dyDescent="0.25">
      <c r="A3289" t="str">
        <f t="shared" si="61"/>
        <v/>
      </c>
      <c r="B3289" t="str">
        <f>IF(E3289="","",INDEX(Лаборатории!A:A,MATCH('Производственный контроль'!E3289,Лаборатории!B:B,0)))</f>
        <v/>
      </c>
      <c r="C3289" t="str">
        <f>IF(E3289="","",VLOOKUP(E3289,Лаборатории!B:D,3,0))</f>
        <v/>
      </c>
      <c r="E3289" s="150"/>
      <c r="J3289" t="str">
        <f>IF(L3289="","",VLOOKUP(L3289,Продукция!B:D,3,0))</f>
        <v/>
      </c>
      <c r="K3289" t="str">
        <f>IF(L3289="","",VLOOKUP(L3289,Продукция!B:C,2,0))</f>
        <v/>
      </c>
      <c r="L3289" s="151"/>
      <c r="M3289" t="str">
        <f>IF(L3289="","",VLOOKUP(L3289,Продукция!B:L,11,0))</f>
        <v/>
      </c>
      <c r="AB3289" t="str">
        <f>IF(L3289="","",VLOOKUP(L3289&amp;I3289,Продукция!A:I,9,0))</f>
        <v/>
      </c>
      <c r="AF3289" t="str">
        <f>IF(AD3289="","",VLOOKUP(AD3289,'Сотрудники и ссылки'!A:B,2,0))</f>
        <v/>
      </c>
      <c r="AG3289" t="str">
        <f>IF(AD3289="","",VLOOKUP(AD3289,'Сотрудники и ссылки'!A:C,3,0))</f>
        <v/>
      </c>
      <c r="AI3289" t="str">
        <f>IF(AH3289="","",VLOOKUP(AH3289,'Сотрудники и ссылки'!A:B,2,0))</f>
        <v/>
      </c>
      <c r="AJ3289" t="str">
        <f>IF(AH3289="","",VLOOKUP(AH3289,'Сотрудники и ссылки'!A:C,3,0))</f>
        <v/>
      </c>
      <c r="AL3289" s="2" t="str">
        <f>IF(AK3289="","",AK3289+VLOOKUP(I3289,'Вид исследования'!B:E,4,0))</f>
        <v/>
      </c>
      <c r="AM3289" s="2" t="str">
        <f>IF(AK3289="","",AK3289+VLOOKUP(I3289,'Вид исследования'!B:F,5,0))</f>
        <v/>
      </c>
      <c r="AQ3289" t="str">
        <f>IFERROR(IF(L3289="","",VLOOKUP(L3289&amp;I3289,Продукция!A:K,11,0)),"обратитесь к админ справочника")</f>
        <v/>
      </c>
      <c r="AS3289" t="str">
        <f>IFERROR(IF(L3289="","",VLOOKUP(L3289&amp;I3289,Продукция!A:J,10,0)),"обратитесь к админ справочника")</f>
        <v/>
      </c>
    </row>
    <row r="3290" spans="1:45" x14ac:dyDescent="0.25">
      <c r="A3290" t="str">
        <f t="shared" si="61"/>
        <v/>
      </c>
      <c r="B3290" t="str">
        <f>IF(E3290="","",INDEX(Лаборатории!A:A,MATCH('Производственный контроль'!E3290,Лаборатории!B:B,0)))</f>
        <v/>
      </c>
      <c r="C3290" t="str">
        <f>IF(E3290="","",VLOOKUP(E3290,Лаборатории!B:D,3,0))</f>
        <v/>
      </c>
      <c r="E3290" s="150"/>
      <c r="J3290" t="str">
        <f>IF(L3290="","",VLOOKUP(L3290,Продукция!B:D,3,0))</f>
        <v/>
      </c>
      <c r="K3290" t="str">
        <f>IF(L3290="","",VLOOKUP(L3290,Продукция!B:C,2,0))</f>
        <v/>
      </c>
      <c r="L3290" s="151"/>
      <c r="M3290" t="str">
        <f>IF(L3290="","",VLOOKUP(L3290,Продукция!B:L,11,0))</f>
        <v/>
      </c>
      <c r="AB3290" t="str">
        <f>IF(L3290="","",VLOOKUP(L3290&amp;I3290,Продукция!A:I,9,0))</f>
        <v/>
      </c>
      <c r="AF3290" t="str">
        <f>IF(AD3290="","",VLOOKUP(AD3290,'Сотрудники и ссылки'!A:B,2,0))</f>
        <v/>
      </c>
      <c r="AG3290" t="str">
        <f>IF(AD3290="","",VLOOKUP(AD3290,'Сотрудники и ссылки'!A:C,3,0))</f>
        <v/>
      </c>
      <c r="AI3290" t="str">
        <f>IF(AH3290="","",VLOOKUP(AH3290,'Сотрудники и ссылки'!A:B,2,0))</f>
        <v/>
      </c>
      <c r="AJ3290" t="str">
        <f>IF(AH3290="","",VLOOKUP(AH3290,'Сотрудники и ссылки'!A:C,3,0))</f>
        <v/>
      </c>
      <c r="AL3290" s="2" t="str">
        <f>IF(AK3290="","",AK3290+VLOOKUP(I3290,'Вид исследования'!B:E,4,0))</f>
        <v/>
      </c>
      <c r="AM3290" s="2" t="str">
        <f>IF(AK3290="","",AK3290+VLOOKUP(I3290,'Вид исследования'!B:F,5,0))</f>
        <v/>
      </c>
      <c r="AQ3290" t="str">
        <f>IFERROR(IF(L3290="","",VLOOKUP(L3290&amp;I3290,Продукция!A:K,11,0)),"обратитесь к админ справочника")</f>
        <v/>
      </c>
      <c r="AS3290" t="str">
        <f>IFERROR(IF(L3290="","",VLOOKUP(L3290&amp;I3290,Продукция!A:J,10,0)),"обратитесь к админ справочника")</f>
        <v/>
      </c>
    </row>
    <row r="3291" spans="1:45" x14ac:dyDescent="0.25">
      <c r="A3291" t="str">
        <f t="shared" si="61"/>
        <v/>
      </c>
      <c r="B3291" t="str">
        <f>IF(E3291="","",INDEX(Лаборатории!A:A,MATCH('Производственный контроль'!E3291,Лаборатории!B:B,0)))</f>
        <v/>
      </c>
      <c r="C3291" t="str">
        <f>IF(E3291="","",VLOOKUP(E3291,Лаборатории!B:D,3,0))</f>
        <v/>
      </c>
      <c r="E3291" s="150"/>
      <c r="J3291" t="str">
        <f>IF(L3291="","",VLOOKUP(L3291,Продукция!B:D,3,0))</f>
        <v/>
      </c>
      <c r="K3291" t="str">
        <f>IF(L3291="","",VLOOKUP(L3291,Продукция!B:C,2,0))</f>
        <v/>
      </c>
      <c r="L3291" s="151"/>
      <c r="M3291" t="str">
        <f>IF(L3291="","",VLOOKUP(L3291,Продукция!B:L,11,0))</f>
        <v/>
      </c>
      <c r="AB3291" t="str">
        <f>IF(L3291="","",VLOOKUP(L3291&amp;I3291,Продукция!A:I,9,0))</f>
        <v/>
      </c>
      <c r="AF3291" t="str">
        <f>IF(AD3291="","",VLOOKUP(AD3291,'Сотрудники и ссылки'!A:B,2,0))</f>
        <v/>
      </c>
      <c r="AG3291" t="str">
        <f>IF(AD3291="","",VLOOKUP(AD3291,'Сотрудники и ссылки'!A:C,3,0))</f>
        <v/>
      </c>
      <c r="AI3291" t="str">
        <f>IF(AH3291="","",VLOOKUP(AH3291,'Сотрудники и ссылки'!A:B,2,0))</f>
        <v/>
      </c>
      <c r="AJ3291" t="str">
        <f>IF(AH3291="","",VLOOKUP(AH3291,'Сотрудники и ссылки'!A:C,3,0))</f>
        <v/>
      </c>
      <c r="AL3291" s="2" t="str">
        <f>IF(AK3291="","",AK3291+VLOOKUP(I3291,'Вид исследования'!B:E,4,0))</f>
        <v/>
      </c>
      <c r="AM3291" s="2" t="str">
        <f>IF(AK3291="","",AK3291+VLOOKUP(I3291,'Вид исследования'!B:F,5,0))</f>
        <v/>
      </c>
      <c r="AQ3291" t="str">
        <f>IFERROR(IF(L3291="","",VLOOKUP(L3291&amp;I3291,Продукция!A:K,11,0)),"обратитесь к админ справочника")</f>
        <v/>
      </c>
      <c r="AS3291" t="str">
        <f>IFERROR(IF(L3291="","",VLOOKUP(L3291&amp;I3291,Продукция!A:J,10,0)),"обратитесь к админ справочника")</f>
        <v/>
      </c>
    </row>
    <row r="3292" spans="1:45" x14ac:dyDescent="0.25">
      <c r="A3292" t="str">
        <f t="shared" si="61"/>
        <v/>
      </c>
      <c r="B3292" t="str">
        <f>IF(E3292="","",INDEX(Лаборатории!A:A,MATCH('Производственный контроль'!E3292,Лаборатории!B:B,0)))</f>
        <v/>
      </c>
      <c r="C3292" t="str">
        <f>IF(E3292="","",VLOOKUP(E3292,Лаборатории!B:D,3,0))</f>
        <v/>
      </c>
      <c r="E3292" s="150"/>
      <c r="J3292" t="str">
        <f>IF(L3292="","",VLOOKUP(L3292,Продукция!B:D,3,0))</f>
        <v/>
      </c>
      <c r="K3292" t="str">
        <f>IF(L3292="","",VLOOKUP(L3292,Продукция!B:C,2,0))</f>
        <v/>
      </c>
      <c r="L3292" s="151"/>
      <c r="M3292" t="str">
        <f>IF(L3292="","",VLOOKUP(L3292,Продукция!B:L,11,0))</f>
        <v/>
      </c>
      <c r="AB3292" t="str">
        <f>IF(L3292="","",VLOOKUP(L3292&amp;I3292,Продукция!A:I,9,0))</f>
        <v/>
      </c>
      <c r="AF3292" t="str">
        <f>IF(AD3292="","",VLOOKUP(AD3292,'Сотрудники и ссылки'!A:B,2,0))</f>
        <v/>
      </c>
      <c r="AG3292" t="str">
        <f>IF(AD3292="","",VLOOKUP(AD3292,'Сотрудники и ссылки'!A:C,3,0))</f>
        <v/>
      </c>
      <c r="AI3292" t="str">
        <f>IF(AH3292="","",VLOOKUP(AH3292,'Сотрудники и ссылки'!A:B,2,0))</f>
        <v/>
      </c>
      <c r="AJ3292" t="str">
        <f>IF(AH3292="","",VLOOKUP(AH3292,'Сотрудники и ссылки'!A:C,3,0))</f>
        <v/>
      </c>
      <c r="AL3292" s="2" t="str">
        <f>IF(AK3292="","",AK3292+VLOOKUP(I3292,'Вид исследования'!B:E,4,0))</f>
        <v/>
      </c>
      <c r="AM3292" s="2" t="str">
        <f>IF(AK3292="","",AK3292+VLOOKUP(I3292,'Вид исследования'!B:F,5,0))</f>
        <v/>
      </c>
      <c r="AQ3292" t="str">
        <f>IFERROR(IF(L3292="","",VLOOKUP(L3292&amp;I3292,Продукция!A:K,11,0)),"обратитесь к админ справочника")</f>
        <v/>
      </c>
      <c r="AS3292" t="str">
        <f>IFERROR(IF(L3292="","",VLOOKUP(L3292&amp;I3292,Продукция!A:J,10,0)),"обратитесь к админ справочника")</f>
        <v/>
      </c>
    </row>
    <row r="3293" spans="1:45" x14ac:dyDescent="0.25">
      <c r="A3293" t="str">
        <f t="shared" si="61"/>
        <v/>
      </c>
      <c r="B3293" t="str">
        <f>IF(E3293="","",INDEX(Лаборатории!A:A,MATCH('Производственный контроль'!E3293,Лаборатории!B:B,0)))</f>
        <v/>
      </c>
      <c r="C3293" t="str">
        <f>IF(E3293="","",VLOOKUP(E3293,Лаборатории!B:D,3,0))</f>
        <v/>
      </c>
      <c r="E3293" s="150"/>
      <c r="J3293" t="str">
        <f>IF(L3293="","",VLOOKUP(L3293,Продукция!B:D,3,0))</f>
        <v/>
      </c>
      <c r="K3293" t="str">
        <f>IF(L3293="","",VLOOKUP(L3293,Продукция!B:C,2,0))</f>
        <v/>
      </c>
      <c r="L3293" s="151"/>
      <c r="M3293" t="str">
        <f>IF(L3293="","",VLOOKUP(L3293,Продукция!B:L,11,0))</f>
        <v/>
      </c>
      <c r="AB3293" t="str">
        <f>IF(L3293="","",VLOOKUP(L3293&amp;I3293,Продукция!A:I,9,0))</f>
        <v/>
      </c>
      <c r="AF3293" t="str">
        <f>IF(AD3293="","",VLOOKUP(AD3293,'Сотрудники и ссылки'!A:B,2,0))</f>
        <v/>
      </c>
      <c r="AG3293" t="str">
        <f>IF(AD3293="","",VLOOKUP(AD3293,'Сотрудники и ссылки'!A:C,3,0))</f>
        <v/>
      </c>
      <c r="AI3293" t="str">
        <f>IF(AH3293="","",VLOOKUP(AH3293,'Сотрудники и ссылки'!A:B,2,0))</f>
        <v/>
      </c>
      <c r="AJ3293" t="str">
        <f>IF(AH3293="","",VLOOKUP(AH3293,'Сотрудники и ссылки'!A:C,3,0))</f>
        <v/>
      </c>
      <c r="AL3293" s="2" t="str">
        <f>IF(AK3293="","",AK3293+VLOOKUP(I3293,'Вид исследования'!B:E,4,0))</f>
        <v/>
      </c>
      <c r="AM3293" s="2" t="str">
        <f>IF(AK3293="","",AK3293+VLOOKUP(I3293,'Вид исследования'!B:F,5,0))</f>
        <v/>
      </c>
      <c r="AQ3293" t="str">
        <f>IFERROR(IF(L3293="","",VLOOKUP(L3293&amp;I3293,Продукция!A:K,11,0)),"обратитесь к админ справочника")</f>
        <v/>
      </c>
      <c r="AS3293" t="str">
        <f>IFERROR(IF(L3293="","",VLOOKUP(L3293&amp;I3293,Продукция!A:J,10,0)),"обратитесь к админ справочника")</f>
        <v/>
      </c>
    </row>
    <row r="3294" spans="1:45" x14ac:dyDescent="0.25">
      <c r="A3294" t="str">
        <f t="shared" si="61"/>
        <v/>
      </c>
      <c r="B3294" t="str">
        <f>IF(E3294="","",INDEX(Лаборатории!A:A,MATCH('Производственный контроль'!E3294,Лаборатории!B:B,0)))</f>
        <v/>
      </c>
      <c r="C3294" t="str">
        <f>IF(E3294="","",VLOOKUP(E3294,Лаборатории!B:D,3,0))</f>
        <v/>
      </c>
      <c r="E3294" s="150"/>
      <c r="J3294" t="str">
        <f>IF(L3294="","",VLOOKUP(L3294,Продукция!B:D,3,0))</f>
        <v/>
      </c>
      <c r="K3294" t="str">
        <f>IF(L3294="","",VLOOKUP(L3294,Продукция!B:C,2,0))</f>
        <v/>
      </c>
      <c r="L3294" s="151"/>
      <c r="M3294" t="str">
        <f>IF(L3294="","",VLOOKUP(L3294,Продукция!B:L,11,0))</f>
        <v/>
      </c>
      <c r="AB3294" t="str">
        <f>IF(L3294="","",VLOOKUP(L3294&amp;I3294,Продукция!A:I,9,0))</f>
        <v/>
      </c>
      <c r="AF3294" t="str">
        <f>IF(AD3294="","",VLOOKUP(AD3294,'Сотрудники и ссылки'!A:B,2,0))</f>
        <v/>
      </c>
      <c r="AG3294" t="str">
        <f>IF(AD3294="","",VLOOKUP(AD3294,'Сотрудники и ссылки'!A:C,3,0))</f>
        <v/>
      </c>
      <c r="AI3294" t="str">
        <f>IF(AH3294="","",VLOOKUP(AH3294,'Сотрудники и ссылки'!A:B,2,0))</f>
        <v/>
      </c>
      <c r="AJ3294" t="str">
        <f>IF(AH3294="","",VLOOKUP(AH3294,'Сотрудники и ссылки'!A:C,3,0))</f>
        <v/>
      </c>
      <c r="AL3294" s="2" t="str">
        <f>IF(AK3294="","",AK3294+VLOOKUP(I3294,'Вид исследования'!B:E,4,0))</f>
        <v/>
      </c>
      <c r="AM3294" s="2" t="str">
        <f>IF(AK3294="","",AK3294+VLOOKUP(I3294,'Вид исследования'!B:F,5,0))</f>
        <v/>
      </c>
      <c r="AQ3294" t="str">
        <f>IFERROR(IF(L3294="","",VLOOKUP(L3294&amp;I3294,Продукция!A:K,11,0)),"обратитесь к админ справочника")</f>
        <v/>
      </c>
      <c r="AS3294" t="str">
        <f>IFERROR(IF(L3294="","",VLOOKUP(L3294&amp;I3294,Продукция!A:J,10,0)),"обратитесь к админ справочника")</f>
        <v/>
      </c>
    </row>
    <row r="3295" spans="1:45" x14ac:dyDescent="0.25">
      <c r="A3295" t="str">
        <f t="shared" si="61"/>
        <v/>
      </c>
      <c r="B3295" t="str">
        <f>IF(E3295="","",INDEX(Лаборатории!A:A,MATCH('Производственный контроль'!E3295,Лаборатории!B:B,0)))</f>
        <v/>
      </c>
      <c r="C3295" t="str">
        <f>IF(E3295="","",VLOOKUP(E3295,Лаборатории!B:D,3,0))</f>
        <v/>
      </c>
      <c r="E3295" s="150"/>
      <c r="J3295" t="str">
        <f>IF(L3295="","",VLOOKUP(L3295,Продукция!B:D,3,0))</f>
        <v/>
      </c>
      <c r="K3295" t="str">
        <f>IF(L3295="","",VLOOKUP(L3295,Продукция!B:C,2,0))</f>
        <v/>
      </c>
      <c r="L3295" s="151"/>
      <c r="M3295" t="str">
        <f>IF(L3295="","",VLOOKUP(L3295,Продукция!B:L,11,0))</f>
        <v/>
      </c>
      <c r="AB3295" t="str">
        <f>IF(L3295="","",VLOOKUP(L3295&amp;I3295,Продукция!A:I,9,0))</f>
        <v/>
      </c>
      <c r="AF3295" t="str">
        <f>IF(AD3295="","",VLOOKUP(AD3295,'Сотрудники и ссылки'!A:B,2,0))</f>
        <v/>
      </c>
      <c r="AG3295" t="str">
        <f>IF(AD3295="","",VLOOKUP(AD3295,'Сотрудники и ссылки'!A:C,3,0))</f>
        <v/>
      </c>
      <c r="AI3295" t="str">
        <f>IF(AH3295="","",VLOOKUP(AH3295,'Сотрудники и ссылки'!A:B,2,0))</f>
        <v/>
      </c>
      <c r="AJ3295" t="str">
        <f>IF(AH3295="","",VLOOKUP(AH3295,'Сотрудники и ссылки'!A:C,3,0))</f>
        <v/>
      </c>
      <c r="AL3295" s="2" t="str">
        <f>IF(AK3295="","",AK3295+VLOOKUP(I3295,'Вид исследования'!B:E,4,0))</f>
        <v/>
      </c>
      <c r="AM3295" s="2" t="str">
        <f>IF(AK3295="","",AK3295+VLOOKUP(I3295,'Вид исследования'!B:F,5,0))</f>
        <v/>
      </c>
      <c r="AQ3295" t="str">
        <f>IFERROR(IF(L3295="","",VLOOKUP(L3295&amp;I3295,Продукция!A:K,11,0)),"обратитесь к админ справочника")</f>
        <v/>
      </c>
      <c r="AS3295" t="str">
        <f>IFERROR(IF(L3295="","",VLOOKUP(L3295&amp;I3295,Продукция!A:J,10,0)),"обратитесь к админ справочника")</f>
        <v/>
      </c>
    </row>
    <row r="3296" spans="1:45" x14ac:dyDescent="0.25">
      <c r="A3296" t="str">
        <f t="shared" si="61"/>
        <v/>
      </c>
      <c r="B3296" t="str">
        <f>IF(E3296="","",INDEX(Лаборатории!A:A,MATCH('Производственный контроль'!E3296,Лаборатории!B:B,0)))</f>
        <v/>
      </c>
      <c r="C3296" t="str">
        <f>IF(E3296="","",VLOOKUP(E3296,Лаборатории!B:D,3,0))</f>
        <v/>
      </c>
      <c r="E3296" s="150"/>
      <c r="J3296" t="str">
        <f>IF(L3296="","",VLOOKUP(L3296,Продукция!B:D,3,0))</f>
        <v/>
      </c>
      <c r="K3296" t="str">
        <f>IF(L3296="","",VLOOKUP(L3296,Продукция!B:C,2,0))</f>
        <v/>
      </c>
      <c r="L3296" s="151"/>
      <c r="M3296" t="str">
        <f>IF(L3296="","",VLOOKUP(L3296,Продукция!B:L,11,0))</f>
        <v/>
      </c>
      <c r="AB3296" t="str">
        <f>IF(L3296="","",VLOOKUP(L3296&amp;I3296,Продукция!A:I,9,0))</f>
        <v/>
      </c>
      <c r="AF3296" t="str">
        <f>IF(AD3296="","",VLOOKUP(AD3296,'Сотрудники и ссылки'!A:B,2,0))</f>
        <v/>
      </c>
      <c r="AG3296" t="str">
        <f>IF(AD3296="","",VLOOKUP(AD3296,'Сотрудники и ссылки'!A:C,3,0))</f>
        <v/>
      </c>
      <c r="AI3296" t="str">
        <f>IF(AH3296="","",VLOOKUP(AH3296,'Сотрудники и ссылки'!A:B,2,0))</f>
        <v/>
      </c>
      <c r="AJ3296" t="str">
        <f>IF(AH3296="","",VLOOKUP(AH3296,'Сотрудники и ссылки'!A:C,3,0))</f>
        <v/>
      </c>
      <c r="AL3296" s="2" t="str">
        <f>IF(AK3296="","",AK3296+VLOOKUP(I3296,'Вид исследования'!B:E,4,0))</f>
        <v/>
      </c>
      <c r="AM3296" s="2" t="str">
        <f>IF(AK3296="","",AK3296+VLOOKUP(I3296,'Вид исследования'!B:F,5,0))</f>
        <v/>
      </c>
      <c r="AQ3296" t="str">
        <f>IFERROR(IF(L3296="","",VLOOKUP(L3296&amp;I3296,Продукция!A:K,11,0)),"обратитесь к админ справочника")</f>
        <v/>
      </c>
      <c r="AS3296" t="str">
        <f>IFERROR(IF(L3296="","",VLOOKUP(L3296&amp;I3296,Продукция!A:J,10,0)),"обратитесь к админ справочника")</f>
        <v/>
      </c>
    </row>
    <row r="3297" spans="1:45" x14ac:dyDescent="0.25">
      <c r="A3297" t="str">
        <f t="shared" si="61"/>
        <v/>
      </c>
      <c r="B3297" t="str">
        <f>IF(E3297="","",INDEX(Лаборатории!A:A,MATCH('Производственный контроль'!E3297,Лаборатории!B:B,0)))</f>
        <v/>
      </c>
      <c r="C3297" t="str">
        <f>IF(E3297="","",VLOOKUP(E3297,Лаборатории!B:D,3,0))</f>
        <v/>
      </c>
      <c r="E3297" s="150"/>
      <c r="J3297" t="str">
        <f>IF(L3297="","",VLOOKUP(L3297,Продукция!B:D,3,0))</f>
        <v/>
      </c>
      <c r="K3297" t="str">
        <f>IF(L3297="","",VLOOKUP(L3297,Продукция!B:C,2,0))</f>
        <v/>
      </c>
      <c r="L3297" s="151"/>
      <c r="M3297" t="str">
        <f>IF(L3297="","",VLOOKUP(L3297,Продукция!B:L,11,0))</f>
        <v/>
      </c>
      <c r="AB3297" t="str">
        <f>IF(L3297="","",VLOOKUP(L3297&amp;I3297,Продукция!A:I,9,0))</f>
        <v/>
      </c>
      <c r="AF3297" t="str">
        <f>IF(AD3297="","",VLOOKUP(AD3297,'Сотрудники и ссылки'!A:B,2,0))</f>
        <v/>
      </c>
      <c r="AG3297" t="str">
        <f>IF(AD3297="","",VLOOKUP(AD3297,'Сотрудники и ссылки'!A:C,3,0))</f>
        <v/>
      </c>
      <c r="AI3297" t="str">
        <f>IF(AH3297="","",VLOOKUP(AH3297,'Сотрудники и ссылки'!A:B,2,0))</f>
        <v/>
      </c>
      <c r="AJ3297" t="str">
        <f>IF(AH3297="","",VLOOKUP(AH3297,'Сотрудники и ссылки'!A:C,3,0))</f>
        <v/>
      </c>
      <c r="AL3297" s="2" t="str">
        <f>IF(AK3297="","",AK3297+VLOOKUP(I3297,'Вид исследования'!B:E,4,0))</f>
        <v/>
      </c>
      <c r="AM3297" s="2" t="str">
        <f>IF(AK3297="","",AK3297+VLOOKUP(I3297,'Вид исследования'!B:F,5,0))</f>
        <v/>
      </c>
      <c r="AQ3297" t="str">
        <f>IFERROR(IF(L3297="","",VLOOKUP(L3297&amp;I3297,Продукция!A:K,11,0)),"обратитесь к админ справочника")</f>
        <v/>
      </c>
      <c r="AS3297" t="str">
        <f>IFERROR(IF(L3297="","",VLOOKUP(L3297&amp;I3297,Продукция!A:J,10,0)),"обратитесь к админ справочника")</f>
        <v/>
      </c>
    </row>
    <row r="3298" spans="1:45" x14ac:dyDescent="0.25">
      <c r="A3298" t="str">
        <f t="shared" si="61"/>
        <v/>
      </c>
      <c r="B3298" t="str">
        <f>IF(E3298="","",INDEX(Лаборатории!A:A,MATCH('Производственный контроль'!E3298,Лаборатории!B:B,0)))</f>
        <v/>
      </c>
      <c r="C3298" t="str">
        <f>IF(E3298="","",VLOOKUP(E3298,Лаборатории!B:D,3,0))</f>
        <v/>
      </c>
      <c r="E3298" s="150"/>
      <c r="J3298" t="str">
        <f>IF(L3298="","",VLOOKUP(L3298,Продукция!B:D,3,0))</f>
        <v/>
      </c>
      <c r="K3298" t="str">
        <f>IF(L3298="","",VLOOKUP(L3298,Продукция!B:C,2,0))</f>
        <v/>
      </c>
      <c r="L3298" s="151"/>
      <c r="M3298" t="str">
        <f>IF(L3298="","",VLOOKUP(L3298,Продукция!B:L,11,0))</f>
        <v/>
      </c>
      <c r="AB3298" t="str">
        <f>IF(L3298="","",VLOOKUP(L3298&amp;I3298,Продукция!A:I,9,0))</f>
        <v/>
      </c>
      <c r="AF3298" t="str">
        <f>IF(AD3298="","",VLOOKUP(AD3298,'Сотрудники и ссылки'!A:B,2,0))</f>
        <v/>
      </c>
      <c r="AG3298" t="str">
        <f>IF(AD3298="","",VLOOKUP(AD3298,'Сотрудники и ссылки'!A:C,3,0))</f>
        <v/>
      </c>
      <c r="AI3298" t="str">
        <f>IF(AH3298="","",VLOOKUP(AH3298,'Сотрудники и ссылки'!A:B,2,0))</f>
        <v/>
      </c>
      <c r="AJ3298" t="str">
        <f>IF(AH3298="","",VLOOKUP(AH3298,'Сотрудники и ссылки'!A:C,3,0))</f>
        <v/>
      </c>
      <c r="AL3298" s="2" t="str">
        <f>IF(AK3298="","",AK3298+VLOOKUP(I3298,'Вид исследования'!B:E,4,0))</f>
        <v/>
      </c>
      <c r="AM3298" s="2" t="str">
        <f>IF(AK3298="","",AK3298+VLOOKUP(I3298,'Вид исследования'!B:F,5,0))</f>
        <v/>
      </c>
      <c r="AQ3298" t="str">
        <f>IFERROR(IF(L3298="","",VLOOKUP(L3298&amp;I3298,Продукция!A:K,11,0)),"обратитесь к админ справочника")</f>
        <v/>
      </c>
      <c r="AS3298" t="str">
        <f>IFERROR(IF(L3298="","",VLOOKUP(L3298&amp;I3298,Продукция!A:J,10,0)),"обратитесь к админ справочника")</f>
        <v/>
      </c>
    </row>
    <row r="3299" spans="1:45" x14ac:dyDescent="0.25">
      <c r="A3299" t="str">
        <f t="shared" si="61"/>
        <v/>
      </c>
      <c r="B3299" t="str">
        <f>IF(E3299="","",INDEX(Лаборатории!A:A,MATCH('Производственный контроль'!E3299,Лаборатории!B:B,0)))</f>
        <v/>
      </c>
      <c r="C3299" t="str">
        <f>IF(E3299="","",VLOOKUP(E3299,Лаборатории!B:D,3,0))</f>
        <v/>
      </c>
      <c r="E3299" s="150"/>
      <c r="J3299" t="str">
        <f>IF(L3299="","",VLOOKUP(L3299,Продукция!B:D,3,0))</f>
        <v/>
      </c>
      <c r="K3299" t="str">
        <f>IF(L3299="","",VLOOKUP(L3299,Продукция!B:C,2,0))</f>
        <v/>
      </c>
      <c r="L3299" s="151"/>
      <c r="M3299" t="str">
        <f>IF(L3299="","",VLOOKUP(L3299,Продукция!B:L,11,0))</f>
        <v/>
      </c>
      <c r="AB3299" t="str">
        <f>IF(L3299="","",VLOOKUP(L3299&amp;I3299,Продукция!A:I,9,0))</f>
        <v/>
      </c>
      <c r="AF3299" t="str">
        <f>IF(AD3299="","",VLOOKUP(AD3299,'Сотрудники и ссылки'!A:B,2,0))</f>
        <v/>
      </c>
      <c r="AG3299" t="str">
        <f>IF(AD3299="","",VLOOKUP(AD3299,'Сотрудники и ссылки'!A:C,3,0))</f>
        <v/>
      </c>
      <c r="AI3299" t="str">
        <f>IF(AH3299="","",VLOOKUP(AH3299,'Сотрудники и ссылки'!A:B,2,0))</f>
        <v/>
      </c>
      <c r="AJ3299" t="str">
        <f>IF(AH3299="","",VLOOKUP(AH3299,'Сотрудники и ссылки'!A:C,3,0))</f>
        <v/>
      </c>
      <c r="AL3299" s="2" t="str">
        <f>IF(AK3299="","",AK3299+VLOOKUP(I3299,'Вид исследования'!B:E,4,0))</f>
        <v/>
      </c>
      <c r="AM3299" s="2" t="str">
        <f>IF(AK3299="","",AK3299+VLOOKUP(I3299,'Вид исследования'!B:F,5,0))</f>
        <v/>
      </c>
      <c r="AQ3299" t="str">
        <f>IFERROR(IF(L3299="","",VLOOKUP(L3299&amp;I3299,Продукция!A:K,11,0)),"обратитесь к админ справочника")</f>
        <v/>
      </c>
      <c r="AS3299" t="str">
        <f>IFERROR(IF(L3299="","",VLOOKUP(L3299&amp;I3299,Продукция!A:J,10,0)),"обратитесь к админ справочника")</f>
        <v/>
      </c>
    </row>
    <row r="3300" spans="1:45" x14ac:dyDescent="0.25">
      <c r="A3300" t="str">
        <f t="shared" si="61"/>
        <v/>
      </c>
      <c r="B3300" t="str">
        <f>IF(E3300="","",INDEX(Лаборатории!A:A,MATCH('Производственный контроль'!E3300,Лаборатории!B:B,0)))</f>
        <v/>
      </c>
      <c r="C3300" t="str">
        <f>IF(E3300="","",VLOOKUP(E3300,Лаборатории!B:D,3,0))</f>
        <v/>
      </c>
      <c r="E3300" s="150"/>
      <c r="J3300" t="str">
        <f>IF(L3300="","",VLOOKUP(L3300,Продукция!B:D,3,0))</f>
        <v/>
      </c>
      <c r="K3300" t="str">
        <f>IF(L3300="","",VLOOKUP(L3300,Продукция!B:C,2,0))</f>
        <v/>
      </c>
      <c r="L3300" s="151"/>
      <c r="M3300" t="str">
        <f>IF(L3300="","",VLOOKUP(L3300,Продукция!B:L,11,0))</f>
        <v/>
      </c>
      <c r="AB3300" t="str">
        <f>IF(L3300="","",VLOOKUP(L3300&amp;I3300,Продукция!A:I,9,0))</f>
        <v/>
      </c>
      <c r="AF3300" t="str">
        <f>IF(AD3300="","",VLOOKUP(AD3300,'Сотрудники и ссылки'!A:B,2,0))</f>
        <v/>
      </c>
      <c r="AG3300" t="str">
        <f>IF(AD3300="","",VLOOKUP(AD3300,'Сотрудники и ссылки'!A:C,3,0))</f>
        <v/>
      </c>
      <c r="AI3300" t="str">
        <f>IF(AH3300="","",VLOOKUP(AH3300,'Сотрудники и ссылки'!A:B,2,0))</f>
        <v/>
      </c>
      <c r="AJ3300" t="str">
        <f>IF(AH3300="","",VLOOKUP(AH3300,'Сотрудники и ссылки'!A:C,3,0))</f>
        <v/>
      </c>
      <c r="AL3300" s="2" t="str">
        <f>IF(AK3300="","",AK3300+VLOOKUP(I3300,'Вид исследования'!B:E,4,0))</f>
        <v/>
      </c>
      <c r="AM3300" s="2" t="str">
        <f>IF(AK3300="","",AK3300+VLOOKUP(I3300,'Вид исследования'!B:F,5,0))</f>
        <v/>
      </c>
      <c r="AQ3300" t="str">
        <f>IFERROR(IF(L3300="","",VLOOKUP(L3300&amp;I3300,Продукция!A:K,11,0)),"обратитесь к админ справочника")</f>
        <v/>
      </c>
      <c r="AS3300" t="str">
        <f>IFERROR(IF(L3300="","",VLOOKUP(L3300&amp;I3300,Продукция!A:J,10,0)),"обратитесь к админ справочника")</f>
        <v/>
      </c>
    </row>
    <row r="3301" spans="1:45" x14ac:dyDescent="0.25">
      <c r="A3301" t="str">
        <f t="shared" si="61"/>
        <v/>
      </c>
      <c r="B3301" t="str">
        <f>IF(E3301="","",INDEX(Лаборатории!A:A,MATCH('Производственный контроль'!E3301,Лаборатории!B:B,0)))</f>
        <v/>
      </c>
      <c r="C3301" t="str">
        <f>IF(E3301="","",VLOOKUP(E3301,Лаборатории!B:D,3,0))</f>
        <v/>
      </c>
      <c r="E3301" s="150"/>
      <c r="J3301" t="str">
        <f>IF(L3301="","",VLOOKUP(L3301,Продукция!B:D,3,0))</f>
        <v/>
      </c>
      <c r="K3301" t="str">
        <f>IF(L3301="","",VLOOKUP(L3301,Продукция!B:C,2,0))</f>
        <v/>
      </c>
      <c r="L3301" s="151"/>
      <c r="M3301" t="str">
        <f>IF(L3301="","",VLOOKUP(L3301,Продукция!B:L,11,0))</f>
        <v/>
      </c>
      <c r="AB3301" t="str">
        <f>IF(L3301="","",VLOOKUP(L3301&amp;I3301,Продукция!A:I,9,0))</f>
        <v/>
      </c>
      <c r="AF3301" t="str">
        <f>IF(AD3301="","",VLOOKUP(AD3301,'Сотрудники и ссылки'!A:B,2,0))</f>
        <v/>
      </c>
      <c r="AG3301" t="str">
        <f>IF(AD3301="","",VLOOKUP(AD3301,'Сотрудники и ссылки'!A:C,3,0))</f>
        <v/>
      </c>
      <c r="AI3301" t="str">
        <f>IF(AH3301="","",VLOOKUP(AH3301,'Сотрудники и ссылки'!A:B,2,0))</f>
        <v/>
      </c>
      <c r="AJ3301" t="str">
        <f>IF(AH3301="","",VLOOKUP(AH3301,'Сотрудники и ссылки'!A:C,3,0))</f>
        <v/>
      </c>
      <c r="AL3301" s="2" t="str">
        <f>IF(AK3301="","",AK3301+VLOOKUP(I3301,'Вид исследования'!B:E,4,0))</f>
        <v/>
      </c>
      <c r="AM3301" s="2" t="str">
        <f>IF(AK3301="","",AK3301+VLOOKUP(I3301,'Вид исследования'!B:F,5,0))</f>
        <v/>
      </c>
      <c r="AQ3301" t="str">
        <f>IFERROR(IF(L3301="","",VLOOKUP(L3301&amp;I3301,Продукция!A:K,11,0)),"обратитесь к админ справочника")</f>
        <v/>
      </c>
      <c r="AS3301" t="str">
        <f>IFERROR(IF(L3301="","",VLOOKUP(L3301&amp;I3301,Продукция!A:J,10,0)),"обратитесь к админ справочника")</f>
        <v/>
      </c>
    </row>
    <row r="3302" spans="1:45" x14ac:dyDescent="0.25">
      <c r="A3302" t="str">
        <f t="shared" si="61"/>
        <v/>
      </c>
      <c r="B3302" t="str">
        <f>IF(E3302="","",INDEX(Лаборатории!A:A,MATCH('Производственный контроль'!E3302,Лаборатории!B:B,0)))</f>
        <v/>
      </c>
      <c r="C3302" t="str">
        <f>IF(E3302="","",VLOOKUP(E3302,Лаборатории!B:D,3,0))</f>
        <v/>
      </c>
      <c r="E3302" s="150"/>
      <c r="J3302" t="str">
        <f>IF(L3302="","",VLOOKUP(L3302,Продукция!B:D,3,0))</f>
        <v/>
      </c>
      <c r="K3302" t="str">
        <f>IF(L3302="","",VLOOKUP(L3302,Продукция!B:C,2,0))</f>
        <v/>
      </c>
      <c r="L3302" s="151"/>
      <c r="M3302" t="str">
        <f>IF(L3302="","",VLOOKUP(L3302,Продукция!B:L,11,0))</f>
        <v/>
      </c>
      <c r="AB3302" t="str">
        <f>IF(L3302="","",VLOOKUP(L3302&amp;I3302,Продукция!A:I,9,0))</f>
        <v/>
      </c>
      <c r="AF3302" t="str">
        <f>IF(AD3302="","",VLOOKUP(AD3302,'Сотрудники и ссылки'!A:B,2,0))</f>
        <v/>
      </c>
      <c r="AG3302" t="str">
        <f>IF(AD3302="","",VLOOKUP(AD3302,'Сотрудники и ссылки'!A:C,3,0))</f>
        <v/>
      </c>
      <c r="AI3302" t="str">
        <f>IF(AH3302="","",VLOOKUP(AH3302,'Сотрудники и ссылки'!A:B,2,0))</f>
        <v/>
      </c>
      <c r="AJ3302" t="str">
        <f>IF(AH3302="","",VLOOKUP(AH3302,'Сотрудники и ссылки'!A:C,3,0))</f>
        <v/>
      </c>
      <c r="AL3302" s="2" t="str">
        <f>IF(AK3302="","",AK3302+VLOOKUP(I3302,'Вид исследования'!B:E,4,0))</f>
        <v/>
      </c>
      <c r="AM3302" s="2" t="str">
        <f>IF(AK3302="","",AK3302+VLOOKUP(I3302,'Вид исследования'!B:F,5,0))</f>
        <v/>
      </c>
      <c r="AQ3302" t="str">
        <f>IFERROR(IF(L3302="","",VLOOKUP(L3302&amp;I3302,Продукция!A:K,11,0)),"обратитесь к админ справочника")</f>
        <v/>
      </c>
      <c r="AS3302" t="str">
        <f>IFERROR(IF(L3302="","",VLOOKUP(L3302&amp;I3302,Продукция!A:J,10,0)),"обратитесь к админ справочника")</f>
        <v/>
      </c>
    </row>
    <row r="3303" spans="1:45" x14ac:dyDescent="0.25">
      <c r="A3303" t="str">
        <f t="shared" si="61"/>
        <v/>
      </c>
      <c r="B3303" t="str">
        <f>IF(E3303="","",INDEX(Лаборатории!A:A,MATCH('Производственный контроль'!E3303,Лаборатории!B:B,0)))</f>
        <v/>
      </c>
      <c r="C3303" t="str">
        <f>IF(E3303="","",VLOOKUP(E3303,Лаборатории!B:D,3,0))</f>
        <v/>
      </c>
      <c r="E3303" s="150"/>
      <c r="J3303" t="str">
        <f>IF(L3303="","",VLOOKUP(L3303,Продукция!B:D,3,0))</f>
        <v/>
      </c>
      <c r="K3303" t="str">
        <f>IF(L3303="","",VLOOKUP(L3303,Продукция!B:C,2,0))</f>
        <v/>
      </c>
      <c r="L3303" s="151"/>
      <c r="M3303" t="str">
        <f>IF(L3303="","",VLOOKUP(L3303,Продукция!B:L,11,0))</f>
        <v/>
      </c>
      <c r="AB3303" t="str">
        <f>IF(L3303="","",VLOOKUP(L3303&amp;I3303,Продукция!A:I,9,0))</f>
        <v/>
      </c>
      <c r="AF3303" t="str">
        <f>IF(AD3303="","",VLOOKUP(AD3303,'Сотрудники и ссылки'!A:B,2,0))</f>
        <v/>
      </c>
      <c r="AG3303" t="str">
        <f>IF(AD3303="","",VLOOKUP(AD3303,'Сотрудники и ссылки'!A:C,3,0))</f>
        <v/>
      </c>
      <c r="AI3303" t="str">
        <f>IF(AH3303="","",VLOOKUP(AH3303,'Сотрудники и ссылки'!A:B,2,0))</f>
        <v/>
      </c>
      <c r="AJ3303" t="str">
        <f>IF(AH3303="","",VLOOKUP(AH3303,'Сотрудники и ссылки'!A:C,3,0))</f>
        <v/>
      </c>
      <c r="AL3303" s="2" t="str">
        <f>IF(AK3303="","",AK3303+VLOOKUP(I3303,'Вид исследования'!B:E,4,0))</f>
        <v/>
      </c>
      <c r="AM3303" s="2" t="str">
        <f>IF(AK3303="","",AK3303+VLOOKUP(I3303,'Вид исследования'!B:F,5,0))</f>
        <v/>
      </c>
      <c r="AQ3303" t="str">
        <f>IFERROR(IF(L3303="","",VLOOKUP(L3303&amp;I3303,Продукция!A:K,11,0)),"обратитесь к админ справочника")</f>
        <v/>
      </c>
      <c r="AS3303" t="str">
        <f>IFERROR(IF(L3303="","",VLOOKUP(L3303&amp;I3303,Продукция!A:J,10,0)),"обратитесь к админ справочника")</f>
        <v/>
      </c>
    </row>
    <row r="3304" spans="1:45" x14ac:dyDescent="0.25">
      <c r="A3304" t="str">
        <f t="shared" si="61"/>
        <v/>
      </c>
      <c r="B3304" t="str">
        <f>IF(E3304="","",INDEX(Лаборатории!A:A,MATCH('Производственный контроль'!E3304,Лаборатории!B:B,0)))</f>
        <v/>
      </c>
      <c r="C3304" t="str">
        <f>IF(E3304="","",VLOOKUP(E3304,Лаборатории!B:D,3,0))</f>
        <v/>
      </c>
      <c r="E3304" s="150"/>
      <c r="J3304" t="str">
        <f>IF(L3304="","",VLOOKUP(L3304,Продукция!B:D,3,0))</f>
        <v/>
      </c>
      <c r="K3304" t="str">
        <f>IF(L3304="","",VLOOKUP(L3304,Продукция!B:C,2,0))</f>
        <v/>
      </c>
      <c r="L3304" s="151"/>
      <c r="M3304" t="str">
        <f>IF(L3304="","",VLOOKUP(L3304,Продукция!B:L,11,0))</f>
        <v/>
      </c>
      <c r="AB3304" t="str">
        <f>IF(L3304="","",VLOOKUP(L3304&amp;I3304,Продукция!A:I,9,0))</f>
        <v/>
      </c>
      <c r="AF3304" t="str">
        <f>IF(AD3304="","",VLOOKUP(AD3304,'Сотрудники и ссылки'!A:B,2,0))</f>
        <v/>
      </c>
      <c r="AG3304" t="str">
        <f>IF(AD3304="","",VLOOKUP(AD3304,'Сотрудники и ссылки'!A:C,3,0))</f>
        <v/>
      </c>
      <c r="AI3304" t="str">
        <f>IF(AH3304="","",VLOOKUP(AH3304,'Сотрудники и ссылки'!A:B,2,0))</f>
        <v/>
      </c>
      <c r="AJ3304" t="str">
        <f>IF(AH3304="","",VLOOKUP(AH3304,'Сотрудники и ссылки'!A:C,3,0))</f>
        <v/>
      </c>
      <c r="AL3304" s="2" t="str">
        <f>IF(AK3304="","",AK3304+VLOOKUP(I3304,'Вид исследования'!B:E,4,0))</f>
        <v/>
      </c>
      <c r="AM3304" s="2" t="str">
        <f>IF(AK3304="","",AK3304+VLOOKUP(I3304,'Вид исследования'!B:F,5,0))</f>
        <v/>
      </c>
      <c r="AQ3304" t="str">
        <f>IFERROR(IF(L3304="","",VLOOKUP(L3304&amp;I3304,Продукция!A:K,11,0)),"обратитесь к админ справочника")</f>
        <v/>
      </c>
      <c r="AS3304" t="str">
        <f>IFERROR(IF(L3304="","",VLOOKUP(L3304&amp;I3304,Продукция!A:J,10,0)),"обратитесь к админ справочника")</f>
        <v/>
      </c>
    </row>
    <row r="3305" spans="1:45" x14ac:dyDescent="0.25">
      <c r="A3305" t="str">
        <f t="shared" si="61"/>
        <v/>
      </c>
      <c r="B3305" t="str">
        <f>IF(E3305="","",INDEX(Лаборатории!A:A,MATCH('Производственный контроль'!E3305,Лаборатории!B:B,0)))</f>
        <v/>
      </c>
      <c r="C3305" t="str">
        <f>IF(E3305="","",VLOOKUP(E3305,Лаборатории!B:D,3,0))</f>
        <v/>
      </c>
      <c r="E3305" s="150"/>
      <c r="J3305" t="str">
        <f>IF(L3305="","",VLOOKUP(L3305,Продукция!B:D,3,0))</f>
        <v/>
      </c>
      <c r="K3305" t="str">
        <f>IF(L3305="","",VLOOKUP(L3305,Продукция!B:C,2,0))</f>
        <v/>
      </c>
      <c r="L3305" s="151"/>
      <c r="M3305" t="str">
        <f>IF(L3305="","",VLOOKUP(L3305,Продукция!B:L,11,0))</f>
        <v/>
      </c>
      <c r="AB3305" t="str">
        <f>IF(L3305="","",VLOOKUP(L3305&amp;I3305,Продукция!A:I,9,0))</f>
        <v/>
      </c>
      <c r="AF3305" t="str">
        <f>IF(AD3305="","",VLOOKUP(AD3305,'Сотрудники и ссылки'!A:B,2,0))</f>
        <v/>
      </c>
      <c r="AG3305" t="str">
        <f>IF(AD3305="","",VLOOKUP(AD3305,'Сотрудники и ссылки'!A:C,3,0))</f>
        <v/>
      </c>
      <c r="AI3305" t="str">
        <f>IF(AH3305="","",VLOOKUP(AH3305,'Сотрудники и ссылки'!A:B,2,0))</f>
        <v/>
      </c>
      <c r="AJ3305" t="str">
        <f>IF(AH3305="","",VLOOKUP(AH3305,'Сотрудники и ссылки'!A:C,3,0))</f>
        <v/>
      </c>
      <c r="AL3305" s="2" t="str">
        <f>IF(AK3305="","",AK3305+VLOOKUP(I3305,'Вид исследования'!B:E,4,0))</f>
        <v/>
      </c>
      <c r="AM3305" s="2" t="str">
        <f>IF(AK3305="","",AK3305+VLOOKUP(I3305,'Вид исследования'!B:F,5,0))</f>
        <v/>
      </c>
      <c r="AQ3305" t="str">
        <f>IFERROR(IF(L3305="","",VLOOKUP(L3305&amp;I3305,Продукция!A:K,11,0)),"обратитесь к админ справочника")</f>
        <v/>
      </c>
      <c r="AS3305" t="str">
        <f>IFERROR(IF(L3305="","",VLOOKUP(L3305&amp;I3305,Продукция!A:J,10,0)),"обратитесь к админ справочника")</f>
        <v/>
      </c>
    </row>
    <row r="3306" spans="1:45" x14ac:dyDescent="0.25">
      <c r="A3306" t="str">
        <f t="shared" si="61"/>
        <v/>
      </c>
      <c r="B3306" t="str">
        <f>IF(E3306="","",INDEX(Лаборатории!A:A,MATCH('Производственный контроль'!E3306,Лаборатории!B:B,0)))</f>
        <v/>
      </c>
      <c r="C3306" t="str">
        <f>IF(E3306="","",VLOOKUP(E3306,Лаборатории!B:D,3,0))</f>
        <v/>
      </c>
      <c r="E3306" s="150"/>
      <c r="J3306" t="str">
        <f>IF(L3306="","",VLOOKUP(L3306,Продукция!B:D,3,0))</f>
        <v/>
      </c>
      <c r="K3306" t="str">
        <f>IF(L3306="","",VLOOKUP(L3306,Продукция!B:C,2,0))</f>
        <v/>
      </c>
      <c r="L3306" s="151"/>
      <c r="M3306" t="str">
        <f>IF(L3306="","",VLOOKUP(L3306,Продукция!B:L,11,0))</f>
        <v/>
      </c>
      <c r="AB3306" t="str">
        <f>IF(L3306="","",VLOOKUP(L3306&amp;I3306,Продукция!A:I,9,0))</f>
        <v/>
      </c>
      <c r="AF3306" t="str">
        <f>IF(AD3306="","",VLOOKUP(AD3306,'Сотрудники и ссылки'!A:B,2,0))</f>
        <v/>
      </c>
      <c r="AG3306" t="str">
        <f>IF(AD3306="","",VLOOKUP(AD3306,'Сотрудники и ссылки'!A:C,3,0))</f>
        <v/>
      </c>
      <c r="AI3306" t="str">
        <f>IF(AH3306="","",VLOOKUP(AH3306,'Сотрудники и ссылки'!A:B,2,0))</f>
        <v/>
      </c>
      <c r="AJ3306" t="str">
        <f>IF(AH3306="","",VLOOKUP(AH3306,'Сотрудники и ссылки'!A:C,3,0))</f>
        <v/>
      </c>
      <c r="AL3306" s="2" t="str">
        <f>IF(AK3306="","",AK3306+VLOOKUP(I3306,'Вид исследования'!B:E,4,0))</f>
        <v/>
      </c>
      <c r="AM3306" s="2" t="str">
        <f>IF(AK3306="","",AK3306+VLOOKUP(I3306,'Вид исследования'!B:F,5,0))</f>
        <v/>
      </c>
      <c r="AQ3306" t="str">
        <f>IFERROR(IF(L3306="","",VLOOKUP(L3306&amp;I3306,Продукция!A:K,11,0)),"обратитесь к админ справочника")</f>
        <v/>
      </c>
      <c r="AS3306" t="str">
        <f>IFERROR(IF(L3306="","",VLOOKUP(L3306&amp;I3306,Продукция!A:J,10,0)),"обратитесь к админ справочника")</f>
        <v/>
      </c>
    </row>
    <row r="3307" spans="1:45" x14ac:dyDescent="0.25">
      <c r="A3307" t="str">
        <f t="shared" si="61"/>
        <v/>
      </c>
      <c r="B3307" t="str">
        <f>IF(E3307="","",INDEX(Лаборатории!A:A,MATCH('Производственный контроль'!E3307,Лаборатории!B:B,0)))</f>
        <v/>
      </c>
      <c r="C3307" t="str">
        <f>IF(E3307="","",VLOOKUP(E3307,Лаборатории!B:D,3,0))</f>
        <v/>
      </c>
      <c r="E3307" s="150"/>
      <c r="J3307" t="str">
        <f>IF(L3307="","",VLOOKUP(L3307,Продукция!B:D,3,0))</f>
        <v/>
      </c>
      <c r="K3307" t="str">
        <f>IF(L3307="","",VLOOKUP(L3307,Продукция!B:C,2,0))</f>
        <v/>
      </c>
      <c r="L3307" s="151"/>
      <c r="M3307" t="str">
        <f>IF(L3307="","",VLOOKUP(L3307,Продукция!B:L,11,0))</f>
        <v/>
      </c>
      <c r="AB3307" t="str">
        <f>IF(L3307="","",VLOOKUP(L3307&amp;I3307,Продукция!A:I,9,0))</f>
        <v/>
      </c>
      <c r="AF3307" t="str">
        <f>IF(AD3307="","",VLOOKUP(AD3307,'Сотрудники и ссылки'!A:B,2,0))</f>
        <v/>
      </c>
      <c r="AG3307" t="str">
        <f>IF(AD3307="","",VLOOKUP(AD3307,'Сотрудники и ссылки'!A:C,3,0))</f>
        <v/>
      </c>
      <c r="AI3307" t="str">
        <f>IF(AH3307="","",VLOOKUP(AH3307,'Сотрудники и ссылки'!A:B,2,0))</f>
        <v/>
      </c>
      <c r="AJ3307" t="str">
        <f>IF(AH3307="","",VLOOKUP(AH3307,'Сотрудники и ссылки'!A:C,3,0))</f>
        <v/>
      </c>
      <c r="AL3307" s="2" t="str">
        <f>IF(AK3307="","",AK3307+VLOOKUP(I3307,'Вид исследования'!B:E,4,0))</f>
        <v/>
      </c>
      <c r="AM3307" s="2" t="str">
        <f>IF(AK3307="","",AK3307+VLOOKUP(I3307,'Вид исследования'!B:F,5,0))</f>
        <v/>
      </c>
      <c r="AQ3307" t="str">
        <f>IFERROR(IF(L3307="","",VLOOKUP(L3307&amp;I3307,Продукция!A:K,11,0)),"обратитесь к админ справочника")</f>
        <v/>
      </c>
      <c r="AS3307" t="str">
        <f>IFERROR(IF(L3307="","",VLOOKUP(L3307&amp;I3307,Продукция!A:J,10,0)),"обратитесь к админ справочника")</f>
        <v/>
      </c>
    </row>
    <row r="3308" spans="1:45" x14ac:dyDescent="0.25">
      <c r="A3308" t="str">
        <f t="shared" si="61"/>
        <v/>
      </c>
      <c r="B3308" t="str">
        <f>IF(E3308="","",INDEX(Лаборатории!A:A,MATCH('Производственный контроль'!E3308,Лаборатории!B:B,0)))</f>
        <v/>
      </c>
      <c r="C3308" t="str">
        <f>IF(E3308="","",VLOOKUP(E3308,Лаборатории!B:D,3,0))</f>
        <v/>
      </c>
      <c r="E3308" s="150"/>
      <c r="J3308" t="str">
        <f>IF(L3308="","",VLOOKUP(L3308,Продукция!B:D,3,0))</f>
        <v/>
      </c>
      <c r="K3308" t="str">
        <f>IF(L3308="","",VLOOKUP(L3308,Продукция!B:C,2,0))</f>
        <v/>
      </c>
      <c r="L3308" s="151"/>
      <c r="M3308" t="str">
        <f>IF(L3308="","",VLOOKUP(L3308,Продукция!B:L,11,0))</f>
        <v/>
      </c>
      <c r="AB3308" t="str">
        <f>IF(L3308="","",VLOOKUP(L3308&amp;I3308,Продукция!A:I,9,0))</f>
        <v/>
      </c>
      <c r="AF3308" t="str">
        <f>IF(AD3308="","",VLOOKUP(AD3308,'Сотрудники и ссылки'!A:B,2,0))</f>
        <v/>
      </c>
      <c r="AG3308" t="str">
        <f>IF(AD3308="","",VLOOKUP(AD3308,'Сотрудники и ссылки'!A:C,3,0))</f>
        <v/>
      </c>
      <c r="AI3308" t="str">
        <f>IF(AH3308="","",VLOOKUP(AH3308,'Сотрудники и ссылки'!A:B,2,0))</f>
        <v/>
      </c>
      <c r="AJ3308" t="str">
        <f>IF(AH3308="","",VLOOKUP(AH3308,'Сотрудники и ссылки'!A:C,3,0))</f>
        <v/>
      </c>
      <c r="AL3308" s="2" t="str">
        <f>IF(AK3308="","",AK3308+VLOOKUP(I3308,'Вид исследования'!B:E,4,0))</f>
        <v/>
      </c>
      <c r="AM3308" s="2" t="str">
        <f>IF(AK3308="","",AK3308+VLOOKUP(I3308,'Вид исследования'!B:F,5,0))</f>
        <v/>
      </c>
      <c r="AQ3308" t="str">
        <f>IFERROR(IF(L3308="","",VLOOKUP(L3308&amp;I3308,Продукция!A:K,11,0)),"обратитесь к админ справочника")</f>
        <v/>
      </c>
      <c r="AS3308" t="str">
        <f>IFERROR(IF(L3308="","",VLOOKUP(L3308&amp;I3308,Продукция!A:J,10,0)),"обратитесь к админ справочника")</f>
        <v/>
      </c>
    </row>
    <row r="3309" spans="1:45" x14ac:dyDescent="0.25">
      <c r="A3309" t="str">
        <f t="shared" si="61"/>
        <v/>
      </c>
      <c r="B3309" t="str">
        <f>IF(E3309="","",INDEX(Лаборатории!A:A,MATCH('Производственный контроль'!E3309,Лаборатории!B:B,0)))</f>
        <v/>
      </c>
      <c r="C3309" t="str">
        <f>IF(E3309="","",VLOOKUP(E3309,Лаборатории!B:D,3,0))</f>
        <v/>
      </c>
      <c r="E3309" s="150"/>
      <c r="J3309" t="str">
        <f>IF(L3309="","",VLOOKUP(L3309,Продукция!B:D,3,0))</f>
        <v/>
      </c>
      <c r="K3309" t="str">
        <f>IF(L3309="","",VLOOKUP(L3309,Продукция!B:C,2,0))</f>
        <v/>
      </c>
      <c r="L3309" s="151"/>
      <c r="M3309" t="str">
        <f>IF(L3309="","",VLOOKUP(L3309,Продукция!B:L,11,0))</f>
        <v/>
      </c>
      <c r="AB3309" t="str">
        <f>IF(L3309="","",VLOOKUP(L3309&amp;I3309,Продукция!A:I,9,0))</f>
        <v/>
      </c>
      <c r="AF3309" t="str">
        <f>IF(AD3309="","",VLOOKUP(AD3309,'Сотрудники и ссылки'!A:B,2,0))</f>
        <v/>
      </c>
      <c r="AG3309" t="str">
        <f>IF(AD3309="","",VLOOKUP(AD3309,'Сотрудники и ссылки'!A:C,3,0))</f>
        <v/>
      </c>
      <c r="AI3309" t="str">
        <f>IF(AH3309="","",VLOOKUP(AH3309,'Сотрудники и ссылки'!A:B,2,0))</f>
        <v/>
      </c>
      <c r="AJ3309" t="str">
        <f>IF(AH3309="","",VLOOKUP(AH3309,'Сотрудники и ссылки'!A:C,3,0))</f>
        <v/>
      </c>
      <c r="AL3309" s="2" t="str">
        <f>IF(AK3309="","",AK3309+VLOOKUP(I3309,'Вид исследования'!B:E,4,0))</f>
        <v/>
      </c>
      <c r="AM3309" s="2" t="str">
        <f>IF(AK3309="","",AK3309+VLOOKUP(I3309,'Вид исследования'!B:F,5,0))</f>
        <v/>
      </c>
      <c r="AQ3309" t="str">
        <f>IFERROR(IF(L3309="","",VLOOKUP(L3309&amp;I3309,Продукция!A:K,11,0)),"обратитесь к админ справочника")</f>
        <v/>
      </c>
      <c r="AS3309" t="str">
        <f>IFERROR(IF(L3309="","",VLOOKUP(L3309&amp;I3309,Продукция!A:J,10,0)),"обратитесь к админ справочника")</f>
        <v/>
      </c>
    </row>
    <row r="3310" spans="1:45" x14ac:dyDescent="0.25">
      <c r="A3310" t="str">
        <f t="shared" si="61"/>
        <v/>
      </c>
      <c r="B3310" t="str">
        <f>IF(E3310="","",INDEX(Лаборатории!A:A,MATCH('Производственный контроль'!E3310,Лаборатории!B:B,0)))</f>
        <v/>
      </c>
      <c r="C3310" t="str">
        <f>IF(E3310="","",VLOOKUP(E3310,Лаборатории!B:D,3,0))</f>
        <v/>
      </c>
      <c r="E3310" s="150"/>
      <c r="J3310" t="str">
        <f>IF(L3310="","",VLOOKUP(L3310,Продукция!B:D,3,0))</f>
        <v/>
      </c>
      <c r="K3310" t="str">
        <f>IF(L3310="","",VLOOKUP(L3310,Продукция!B:C,2,0))</f>
        <v/>
      </c>
      <c r="L3310" s="151"/>
      <c r="M3310" t="str">
        <f>IF(L3310="","",VLOOKUP(L3310,Продукция!B:L,11,0))</f>
        <v/>
      </c>
      <c r="AB3310" t="str">
        <f>IF(L3310="","",VLOOKUP(L3310&amp;I3310,Продукция!A:I,9,0))</f>
        <v/>
      </c>
      <c r="AF3310" t="str">
        <f>IF(AD3310="","",VLOOKUP(AD3310,'Сотрудники и ссылки'!A:B,2,0))</f>
        <v/>
      </c>
      <c r="AG3310" t="str">
        <f>IF(AD3310="","",VLOOKUP(AD3310,'Сотрудники и ссылки'!A:C,3,0))</f>
        <v/>
      </c>
      <c r="AI3310" t="str">
        <f>IF(AH3310="","",VLOOKUP(AH3310,'Сотрудники и ссылки'!A:B,2,0))</f>
        <v/>
      </c>
      <c r="AJ3310" t="str">
        <f>IF(AH3310="","",VLOOKUP(AH3310,'Сотрудники и ссылки'!A:C,3,0))</f>
        <v/>
      </c>
      <c r="AL3310" s="2" t="str">
        <f>IF(AK3310="","",AK3310+VLOOKUP(I3310,'Вид исследования'!B:E,4,0))</f>
        <v/>
      </c>
      <c r="AM3310" s="2" t="str">
        <f>IF(AK3310="","",AK3310+VLOOKUP(I3310,'Вид исследования'!B:F,5,0))</f>
        <v/>
      </c>
      <c r="AQ3310" t="str">
        <f>IFERROR(IF(L3310="","",VLOOKUP(L3310&amp;I3310,Продукция!A:K,11,0)),"обратитесь к админ справочника")</f>
        <v/>
      </c>
      <c r="AS3310" t="str">
        <f>IFERROR(IF(L3310="","",VLOOKUP(L3310&amp;I3310,Продукция!A:J,10,0)),"обратитесь к админ справочника")</f>
        <v/>
      </c>
    </row>
    <row r="3311" spans="1:45" x14ac:dyDescent="0.25">
      <c r="A3311" t="str">
        <f t="shared" si="61"/>
        <v/>
      </c>
      <c r="B3311" t="str">
        <f>IF(E3311="","",INDEX(Лаборатории!A:A,MATCH('Производственный контроль'!E3311,Лаборатории!B:B,0)))</f>
        <v/>
      </c>
      <c r="C3311" t="str">
        <f>IF(E3311="","",VLOOKUP(E3311,Лаборатории!B:D,3,0))</f>
        <v/>
      </c>
      <c r="E3311" s="150"/>
      <c r="J3311" t="str">
        <f>IF(L3311="","",VLOOKUP(L3311,Продукция!B:D,3,0))</f>
        <v/>
      </c>
      <c r="K3311" t="str">
        <f>IF(L3311="","",VLOOKUP(L3311,Продукция!B:C,2,0))</f>
        <v/>
      </c>
      <c r="L3311" s="151"/>
      <c r="M3311" t="str">
        <f>IF(L3311="","",VLOOKUP(L3311,Продукция!B:L,11,0))</f>
        <v/>
      </c>
      <c r="AB3311" t="str">
        <f>IF(L3311="","",VLOOKUP(L3311&amp;I3311,Продукция!A:I,9,0))</f>
        <v/>
      </c>
      <c r="AF3311" t="str">
        <f>IF(AD3311="","",VLOOKUP(AD3311,'Сотрудники и ссылки'!A:B,2,0))</f>
        <v/>
      </c>
      <c r="AG3311" t="str">
        <f>IF(AD3311="","",VLOOKUP(AD3311,'Сотрудники и ссылки'!A:C,3,0))</f>
        <v/>
      </c>
      <c r="AI3311" t="str">
        <f>IF(AH3311="","",VLOOKUP(AH3311,'Сотрудники и ссылки'!A:B,2,0))</f>
        <v/>
      </c>
      <c r="AJ3311" t="str">
        <f>IF(AH3311="","",VLOOKUP(AH3311,'Сотрудники и ссылки'!A:C,3,0))</f>
        <v/>
      </c>
      <c r="AL3311" s="2" t="str">
        <f>IF(AK3311="","",AK3311+VLOOKUP(I3311,'Вид исследования'!B:E,4,0))</f>
        <v/>
      </c>
      <c r="AM3311" s="2" t="str">
        <f>IF(AK3311="","",AK3311+VLOOKUP(I3311,'Вид исследования'!B:F,5,0))</f>
        <v/>
      </c>
      <c r="AQ3311" t="str">
        <f>IFERROR(IF(L3311="","",VLOOKUP(L3311&amp;I3311,Продукция!A:K,11,0)),"обратитесь к админ справочника")</f>
        <v/>
      </c>
      <c r="AS3311" t="str">
        <f>IFERROR(IF(L3311="","",VLOOKUP(L3311&amp;I3311,Продукция!A:J,10,0)),"обратитесь к админ справочника")</f>
        <v/>
      </c>
    </row>
    <row r="3312" spans="1:45" x14ac:dyDescent="0.25">
      <c r="A3312" t="str">
        <f t="shared" si="61"/>
        <v/>
      </c>
      <c r="B3312" t="str">
        <f>IF(E3312="","",INDEX(Лаборатории!A:A,MATCH('Производственный контроль'!E3312,Лаборатории!B:B,0)))</f>
        <v/>
      </c>
      <c r="C3312" t="str">
        <f>IF(E3312="","",VLOOKUP(E3312,Лаборатории!B:D,3,0))</f>
        <v/>
      </c>
      <c r="E3312" s="150"/>
      <c r="J3312" t="str">
        <f>IF(L3312="","",VLOOKUP(L3312,Продукция!B:D,3,0))</f>
        <v/>
      </c>
      <c r="K3312" t="str">
        <f>IF(L3312="","",VLOOKUP(L3312,Продукция!B:C,2,0))</f>
        <v/>
      </c>
      <c r="L3312" s="151"/>
      <c r="M3312" t="str">
        <f>IF(L3312="","",VLOOKUP(L3312,Продукция!B:L,11,0))</f>
        <v/>
      </c>
      <c r="AB3312" t="str">
        <f>IF(L3312="","",VLOOKUP(L3312&amp;I3312,Продукция!A:I,9,0))</f>
        <v/>
      </c>
      <c r="AF3312" t="str">
        <f>IF(AD3312="","",VLOOKUP(AD3312,'Сотрудники и ссылки'!A:B,2,0))</f>
        <v/>
      </c>
      <c r="AG3312" t="str">
        <f>IF(AD3312="","",VLOOKUP(AD3312,'Сотрудники и ссылки'!A:C,3,0))</f>
        <v/>
      </c>
      <c r="AI3312" t="str">
        <f>IF(AH3312="","",VLOOKUP(AH3312,'Сотрудники и ссылки'!A:B,2,0))</f>
        <v/>
      </c>
      <c r="AJ3312" t="str">
        <f>IF(AH3312="","",VLOOKUP(AH3312,'Сотрудники и ссылки'!A:C,3,0))</f>
        <v/>
      </c>
      <c r="AL3312" s="2" t="str">
        <f>IF(AK3312="","",AK3312+VLOOKUP(I3312,'Вид исследования'!B:E,4,0))</f>
        <v/>
      </c>
      <c r="AM3312" s="2" t="str">
        <f>IF(AK3312="","",AK3312+VLOOKUP(I3312,'Вид исследования'!B:F,5,0))</f>
        <v/>
      </c>
      <c r="AQ3312" t="str">
        <f>IFERROR(IF(L3312="","",VLOOKUP(L3312&amp;I3312,Продукция!A:K,11,0)),"обратитесь к админ справочника")</f>
        <v/>
      </c>
      <c r="AS3312" t="str">
        <f>IFERROR(IF(L3312="","",VLOOKUP(L3312&amp;I3312,Продукция!A:J,10,0)),"обратитесь к админ справочника")</f>
        <v/>
      </c>
    </row>
    <row r="3313" spans="1:45" x14ac:dyDescent="0.25">
      <c r="A3313" t="str">
        <f t="shared" si="61"/>
        <v/>
      </c>
      <c r="B3313" t="str">
        <f>IF(E3313="","",INDEX(Лаборатории!A:A,MATCH('Производственный контроль'!E3313,Лаборатории!B:B,0)))</f>
        <v/>
      </c>
      <c r="C3313" t="str">
        <f>IF(E3313="","",VLOOKUP(E3313,Лаборатории!B:D,3,0))</f>
        <v/>
      </c>
      <c r="E3313" s="150"/>
      <c r="J3313" t="str">
        <f>IF(L3313="","",VLOOKUP(L3313,Продукция!B:D,3,0))</f>
        <v/>
      </c>
      <c r="K3313" t="str">
        <f>IF(L3313="","",VLOOKUP(L3313,Продукция!B:C,2,0))</f>
        <v/>
      </c>
      <c r="L3313" s="151"/>
      <c r="M3313" t="str">
        <f>IF(L3313="","",VLOOKUP(L3313,Продукция!B:L,11,0))</f>
        <v/>
      </c>
      <c r="AB3313" t="str">
        <f>IF(L3313="","",VLOOKUP(L3313&amp;I3313,Продукция!A:I,9,0))</f>
        <v/>
      </c>
      <c r="AF3313" t="str">
        <f>IF(AD3313="","",VLOOKUP(AD3313,'Сотрудники и ссылки'!A:B,2,0))</f>
        <v/>
      </c>
      <c r="AG3313" t="str">
        <f>IF(AD3313="","",VLOOKUP(AD3313,'Сотрудники и ссылки'!A:C,3,0))</f>
        <v/>
      </c>
      <c r="AI3313" t="str">
        <f>IF(AH3313="","",VLOOKUP(AH3313,'Сотрудники и ссылки'!A:B,2,0))</f>
        <v/>
      </c>
      <c r="AJ3313" t="str">
        <f>IF(AH3313="","",VLOOKUP(AH3313,'Сотрудники и ссылки'!A:C,3,0))</f>
        <v/>
      </c>
      <c r="AL3313" s="2" t="str">
        <f>IF(AK3313="","",AK3313+VLOOKUP(I3313,'Вид исследования'!B:E,4,0))</f>
        <v/>
      </c>
      <c r="AM3313" s="2" t="str">
        <f>IF(AK3313="","",AK3313+VLOOKUP(I3313,'Вид исследования'!B:F,5,0))</f>
        <v/>
      </c>
      <c r="AQ3313" t="str">
        <f>IFERROR(IF(L3313="","",VLOOKUP(L3313&amp;I3313,Продукция!A:K,11,0)),"обратитесь к админ справочника")</f>
        <v/>
      </c>
      <c r="AS3313" t="str">
        <f>IFERROR(IF(L3313="","",VLOOKUP(L3313&amp;I3313,Продукция!A:J,10,0)),"обратитесь к админ справочника")</f>
        <v/>
      </c>
    </row>
    <row r="3314" spans="1:45" x14ac:dyDescent="0.25">
      <c r="A3314" t="str">
        <f t="shared" si="61"/>
        <v/>
      </c>
      <c r="B3314" t="str">
        <f>IF(E3314="","",INDEX(Лаборатории!A:A,MATCH('Производственный контроль'!E3314,Лаборатории!B:B,0)))</f>
        <v/>
      </c>
      <c r="C3314" t="str">
        <f>IF(E3314="","",VLOOKUP(E3314,Лаборатории!B:D,3,0))</f>
        <v/>
      </c>
      <c r="E3314" s="150"/>
      <c r="J3314" t="str">
        <f>IF(L3314="","",VLOOKUP(L3314,Продукция!B:D,3,0))</f>
        <v/>
      </c>
      <c r="K3314" t="str">
        <f>IF(L3314="","",VLOOKUP(L3314,Продукция!B:C,2,0))</f>
        <v/>
      </c>
      <c r="L3314" s="151"/>
      <c r="M3314" t="str">
        <f>IF(L3314="","",VLOOKUP(L3314,Продукция!B:L,11,0))</f>
        <v/>
      </c>
      <c r="AB3314" t="str">
        <f>IF(L3314="","",VLOOKUP(L3314&amp;I3314,Продукция!A:I,9,0))</f>
        <v/>
      </c>
      <c r="AF3314" t="str">
        <f>IF(AD3314="","",VLOOKUP(AD3314,'Сотрудники и ссылки'!A:B,2,0))</f>
        <v/>
      </c>
      <c r="AG3314" t="str">
        <f>IF(AD3314="","",VLOOKUP(AD3314,'Сотрудники и ссылки'!A:C,3,0))</f>
        <v/>
      </c>
      <c r="AI3314" t="str">
        <f>IF(AH3314="","",VLOOKUP(AH3314,'Сотрудники и ссылки'!A:B,2,0))</f>
        <v/>
      </c>
      <c r="AJ3314" t="str">
        <f>IF(AH3314="","",VLOOKUP(AH3314,'Сотрудники и ссылки'!A:C,3,0))</f>
        <v/>
      </c>
      <c r="AL3314" s="2" t="str">
        <f>IF(AK3314="","",AK3314+VLOOKUP(I3314,'Вид исследования'!B:E,4,0))</f>
        <v/>
      </c>
      <c r="AM3314" s="2" t="str">
        <f>IF(AK3314="","",AK3314+VLOOKUP(I3314,'Вид исследования'!B:F,5,0))</f>
        <v/>
      </c>
      <c r="AQ3314" t="str">
        <f>IFERROR(IF(L3314="","",VLOOKUP(L3314&amp;I3314,Продукция!A:K,11,0)),"обратитесь к админ справочника")</f>
        <v/>
      </c>
      <c r="AS3314" t="str">
        <f>IFERROR(IF(L3314="","",VLOOKUP(L3314&amp;I3314,Продукция!A:J,10,0)),"обратитесь к админ справочника")</f>
        <v/>
      </c>
    </row>
    <row r="3315" spans="1:45" x14ac:dyDescent="0.25">
      <c r="A3315" t="str">
        <f t="shared" si="61"/>
        <v/>
      </c>
      <c r="B3315" t="str">
        <f>IF(E3315="","",INDEX(Лаборатории!A:A,MATCH('Производственный контроль'!E3315,Лаборатории!B:B,0)))</f>
        <v/>
      </c>
      <c r="C3315" t="str">
        <f>IF(E3315="","",VLOOKUP(E3315,Лаборатории!B:D,3,0))</f>
        <v/>
      </c>
      <c r="E3315" s="150"/>
      <c r="J3315" t="str">
        <f>IF(L3315="","",VLOOKUP(L3315,Продукция!B:D,3,0))</f>
        <v/>
      </c>
      <c r="K3315" t="str">
        <f>IF(L3315="","",VLOOKUP(L3315,Продукция!B:C,2,0))</f>
        <v/>
      </c>
      <c r="L3315" s="151"/>
      <c r="M3315" t="str">
        <f>IF(L3315="","",VLOOKUP(L3315,Продукция!B:L,11,0))</f>
        <v/>
      </c>
      <c r="AB3315" t="str">
        <f>IF(L3315="","",VLOOKUP(L3315&amp;I3315,Продукция!A:I,9,0))</f>
        <v/>
      </c>
      <c r="AF3315" t="str">
        <f>IF(AD3315="","",VLOOKUP(AD3315,'Сотрудники и ссылки'!A:B,2,0))</f>
        <v/>
      </c>
      <c r="AG3315" t="str">
        <f>IF(AD3315="","",VLOOKUP(AD3315,'Сотрудники и ссылки'!A:C,3,0))</f>
        <v/>
      </c>
      <c r="AI3315" t="str">
        <f>IF(AH3315="","",VLOOKUP(AH3315,'Сотрудники и ссылки'!A:B,2,0))</f>
        <v/>
      </c>
      <c r="AJ3315" t="str">
        <f>IF(AH3315="","",VLOOKUP(AH3315,'Сотрудники и ссылки'!A:C,3,0))</f>
        <v/>
      </c>
      <c r="AL3315" s="2" t="str">
        <f>IF(AK3315="","",AK3315+VLOOKUP(I3315,'Вид исследования'!B:E,4,0))</f>
        <v/>
      </c>
      <c r="AM3315" s="2" t="str">
        <f>IF(AK3315="","",AK3315+VLOOKUP(I3315,'Вид исследования'!B:F,5,0))</f>
        <v/>
      </c>
      <c r="AQ3315" t="str">
        <f>IFERROR(IF(L3315="","",VLOOKUP(L3315&amp;I3315,Продукция!A:K,11,0)),"обратитесь к админ справочника")</f>
        <v/>
      </c>
      <c r="AS3315" t="str">
        <f>IFERROR(IF(L3315="","",VLOOKUP(L3315&amp;I3315,Продукция!A:J,10,0)),"обратитесь к админ справочника")</f>
        <v/>
      </c>
    </row>
    <row r="3316" spans="1:45" x14ac:dyDescent="0.25">
      <c r="A3316" t="str">
        <f t="shared" si="61"/>
        <v/>
      </c>
      <c r="B3316" t="str">
        <f>IF(E3316="","",INDEX(Лаборатории!A:A,MATCH('Производственный контроль'!E3316,Лаборатории!B:B,0)))</f>
        <v/>
      </c>
      <c r="C3316" t="str">
        <f>IF(E3316="","",VLOOKUP(E3316,Лаборатории!B:D,3,0))</f>
        <v/>
      </c>
      <c r="E3316" s="150"/>
      <c r="J3316" t="str">
        <f>IF(L3316="","",VLOOKUP(L3316,Продукция!B:D,3,0))</f>
        <v/>
      </c>
      <c r="K3316" t="str">
        <f>IF(L3316="","",VLOOKUP(L3316,Продукция!B:C,2,0))</f>
        <v/>
      </c>
      <c r="L3316" s="151"/>
      <c r="M3316" t="str">
        <f>IF(L3316="","",VLOOKUP(L3316,Продукция!B:L,11,0))</f>
        <v/>
      </c>
      <c r="AB3316" t="str">
        <f>IF(L3316="","",VLOOKUP(L3316&amp;I3316,Продукция!A:I,9,0))</f>
        <v/>
      </c>
      <c r="AF3316" t="str">
        <f>IF(AD3316="","",VLOOKUP(AD3316,'Сотрудники и ссылки'!A:B,2,0))</f>
        <v/>
      </c>
      <c r="AG3316" t="str">
        <f>IF(AD3316="","",VLOOKUP(AD3316,'Сотрудники и ссылки'!A:C,3,0))</f>
        <v/>
      </c>
      <c r="AI3316" t="str">
        <f>IF(AH3316="","",VLOOKUP(AH3316,'Сотрудники и ссылки'!A:B,2,0))</f>
        <v/>
      </c>
      <c r="AJ3316" t="str">
        <f>IF(AH3316="","",VLOOKUP(AH3316,'Сотрудники и ссылки'!A:C,3,0))</f>
        <v/>
      </c>
      <c r="AL3316" s="2" t="str">
        <f>IF(AK3316="","",AK3316+VLOOKUP(I3316,'Вид исследования'!B:E,4,0))</f>
        <v/>
      </c>
      <c r="AM3316" s="2" t="str">
        <f>IF(AK3316="","",AK3316+VLOOKUP(I3316,'Вид исследования'!B:F,5,0))</f>
        <v/>
      </c>
      <c r="AQ3316" t="str">
        <f>IFERROR(IF(L3316="","",VLOOKUP(L3316&amp;I3316,Продукция!A:K,11,0)),"обратитесь к админ справочника")</f>
        <v/>
      </c>
      <c r="AS3316" t="str">
        <f>IFERROR(IF(L3316="","",VLOOKUP(L3316&amp;I3316,Продукция!A:J,10,0)),"обратитесь к админ справочника")</f>
        <v/>
      </c>
    </row>
    <row r="3317" spans="1:45" x14ac:dyDescent="0.25">
      <c r="A3317" t="str">
        <f t="shared" si="61"/>
        <v/>
      </c>
      <c r="B3317" t="str">
        <f>IF(E3317="","",INDEX(Лаборатории!A:A,MATCH('Производственный контроль'!E3317,Лаборатории!B:B,0)))</f>
        <v/>
      </c>
      <c r="C3317" t="str">
        <f>IF(E3317="","",VLOOKUP(E3317,Лаборатории!B:D,3,0))</f>
        <v/>
      </c>
      <c r="E3317" s="150"/>
      <c r="J3317" t="str">
        <f>IF(L3317="","",VLOOKUP(L3317,Продукция!B:D,3,0))</f>
        <v/>
      </c>
      <c r="K3317" t="str">
        <f>IF(L3317="","",VLOOKUP(L3317,Продукция!B:C,2,0))</f>
        <v/>
      </c>
      <c r="L3317" s="151"/>
      <c r="M3317" t="str">
        <f>IF(L3317="","",VLOOKUP(L3317,Продукция!B:L,11,0))</f>
        <v/>
      </c>
      <c r="AB3317" t="str">
        <f>IF(L3317="","",VLOOKUP(L3317&amp;I3317,Продукция!A:I,9,0))</f>
        <v/>
      </c>
      <c r="AF3317" t="str">
        <f>IF(AD3317="","",VLOOKUP(AD3317,'Сотрудники и ссылки'!A:B,2,0))</f>
        <v/>
      </c>
      <c r="AG3317" t="str">
        <f>IF(AD3317="","",VLOOKUP(AD3317,'Сотрудники и ссылки'!A:C,3,0))</f>
        <v/>
      </c>
      <c r="AI3317" t="str">
        <f>IF(AH3317="","",VLOOKUP(AH3317,'Сотрудники и ссылки'!A:B,2,0))</f>
        <v/>
      </c>
      <c r="AJ3317" t="str">
        <f>IF(AH3317="","",VLOOKUP(AH3317,'Сотрудники и ссылки'!A:C,3,0))</f>
        <v/>
      </c>
      <c r="AL3317" s="2" t="str">
        <f>IF(AK3317="","",AK3317+VLOOKUP(I3317,'Вид исследования'!B:E,4,0))</f>
        <v/>
      </c>
      <c r="AM3317" s="2" t="str">
        <f>IF(AK3317="","",AK3317+VLOOKUP(I3317,'Вид исследования'!B:F,5,0))</f>
        <v/>
      </c>
      <c r="AQ3317" t="str">
        <f>IFERROR(IF(L3317="","",VLOOKUP(L3317&amp;I3317,Продукция!A:K,11,0)),"обратитесь к админ справочника")</f>
        <v/>
      </c>
      <c r="AS3317" t="str">
        <f>IFERROR(IF(L3317="","",VLOOKUP(L3317&amp;I3317,Продукция!A:J,10,0)),"обратитесь к админ справочника")</f>
        <v/>
      </c>
    </row>
    <row r="3318" spans="1:45" x14ac:dyDescent="0.25">
      <c r="A3318" t="str">
        <f t="shared" si="61"/>
        <v/>
      </c>
      <c r="B3318" t="str">
        <f>IF(E3318="","",INDEX(Лаборатории!A:A,MATCH('Производственный контроль'!E3318,Лаборатории!B:B,0)))</f>
        <v/>
      </c>
      <c r="C3318" t="str">
        <f>IF(E3318="","",VLOOKUP(E3318,Лаборатории!B:D,3,0))</f>
        <v/>
      </c>
      <c r="E3318" s="150"/>
      <c r="J3318" t="str">
        <f>IF(L3318="","",VLOOKUP(L3318,Продукция!B:D,3,0))</f>
        <v/>
      </c>
      <c r="K3318" t="str">
        <f>IF(L3318="","",VLOOKUP(L3318,Продукция!B:C,2,0))</f>
        <v/>
      </c>
      <c r="L3318" s="151"/>
      <c r="M3318" t="str">
        <f>IF(L3318="","",VLOOKUP(L3318,Продукция!B:L,11,0))</f>
        <v/>
      </c>
      <c r="AB3318" t="str">
        <f>IF(L3318="","",VLOOKUP(L3318&amp;I3318,Продукция!A:I,9,0))</f>
        <v/>
      </c>
      <c r="AF3318" t="str">
        <f>IF(AD3318="","",VLOOKUP(AD3318,'Сотрудники и ссылки'!A:B,2,0))</f>
        <v/>
      </c>
      <c r="AG3318" t="str">
        <f>IF(AD3318="","",VLOOKUP(AD3318,'Сотрудники и ссылки'!A:C,3,0))</f>
        <v/>
      </c>
      <c r="AI3318" t="str">
        <f>IF(AH3318="","",VLOOKUP(AH3318,'Сотрудники и ссылки'!A:B,2,0))</f>
        <v/>
      </c>
      <c r="AJ3318" t="str">
        <f>IF(AH3318="","",VLOOKUP(AH3318,'Сотрудники и ссылки'!A:C,3,0))</f>
        <v/>
      </c>
      <c r="AL3318" s="2" t="str">
        <f>IF(AK3318="","",AK3318+VLOOKUP(I3318,'Вид исследования'!B:E,4,0))</f>
        <v/>
      </c>
      <c r="AM3318" s="2" t="str">
        <f>IF(AK3318="","",AK3318+VLOOKUP(I3318,'Вид исследования'!B:F,5,0))</f>
        <v/>
      </c>
      <c r="AQ3318" t="str">
        <f>IFERROR(IF(L3318="","",VLOOKUP(L3318&amp;I3318,Продукция!A:K,11,0)),"обратитесь к админ справочника")</f>
        <v/>
      </c>
      <c r="AS3318" t="str">
        <f>IFERROR(IF(L3318="","",VLOOKUP(L3318&amp;I3318,Продукция!A:J,10,0)),"обратитесь к админ справочника")</f>
        <v/>
      </c>
    </row>
    <row r="3319" spans="1:45" x14ac:dyDescent="0.25">
      <c r="A3319" t="str">
        <f t="shared" si="61"/>
        <v/>
      </c>
      <c r="B3319" t="str">
        <f>IF(E3319="","",INDEX(Лаборатории!A:A,MATCH('Производственный контроль'!E3319,Лаборатории!B:B,0)))</f>
        <v/>
      </c>
      <c r="C3319" t="str">
        <f>IF(E3319="","",VLOOKUP(E3319,Лаборатории!B:D,3,0))</f>
        <v/>
      </c>
      <c r="E3319" s="150"/>
      <c r="J3319" t="str">
        <f>IF(L3319="","",VLOOKUP(L3319,Продукция!B:D,3,0))</f>
        <v/>
      </c>
      <c r="K3319" t="str">
        <f>IF(L3319="","",VLOOKUP(L3319,Продукция!B:C,2,0))</f>
        <v/>
      </c>
      <c r="L3319" s="151"/>
      <c r="M3319" t="str">
        <f>IF(L3319="","",VLOOKUP(L3319,Продукция!B:L,11,0))</f>
        <v/>
      </c>
      <c r="AB3319" t="str">
        <f>IF(L3319="","",VLOOKUP(L3319&amp;I3319,Продукция!A:I,9,0))</f>
        <v/>
      </c>
      <c r="AF3319" t="str">
        <f>IF(AD3319="","",VLOOKUP(AD3319,'Сотрудники и ссылки'!A:B,2,0))</f>
        <v/>
      </c>
      <c r="AG3319" t="str">
        <f>IF(AD3319="","",VLOOKUP(AD3319,'Сотрудники и ссылки'!A:C,3,0))</f>
        <v/>
      </c>
      <c r="AI3319" t="str">
        <f>IF(AH3319="","",VLOOKUP(AH3319,'Сотрудники и ссылки'!A:B,2,0))</f>
        <v/>
      </c>
      <c r="AJ3319" t="str">
        <f>IF(AH3319="","",VLOOKUP(AH3319,'Сотрудники и ссылки'!A:C,3,0))</f>
        <v/>
      </c>
      <c r="AL3319" s="2" t="str">
        <f>IF(AK3319="","",AK3319+VLOOKUP(I3319,'Вид исследования'!B:E,4,0))</f>
        <v/>
      </c>
      <c r="AM3319" s="2" t="str">
        <f>IF(AK3319="","",AK3319+VLOOKUP(I3319,'Вид исследования'!B:F,5,0))</f>
        <v/>
      </c>
      <c r="AQ3319" t="str">
        <f>IFERROR(IF(L3319="","",VLOOKUP(L3319&amp;I3319,Продукция!A:K,11,0)),"обратитесь к админ справочника")</f>
        <v/>
      </c>
      <c r="AS3319" t="str">
        <f>IFERROR(IF(L3319="","",VLOOKUP(L3319&amp;I3319,Продукция!A:J,10,0)),"обратитесь к админ справочника")</f>
        <v/>
      </c>
    </row>
    <row r="3320" spans="1:45" x14ac:dyDescent="0.25">
      <c r="A3320" t="str">
        <f t="shared" si="61"/>
        <v/>
      </c>
      <c r="B3320" t="str">
        <f>IF(E3320="","",INDEX(Лаборатории!A:A,MATCH('Производственный контроль'!E3320,Лаборатории!B:B,0)))</f>
        <v/>
      </c>
      <c r="C3320" t="str">
        <f>IF(E3320="","",VLOOKUP(E3320,Лаборатории!B:D,3,0))</f>
        <v/>
      </c>
      <c r="E3320" s="150"/>
      <c r="J3320" t="str">
        <f>IF(L3320="","",VLOOKUP(L3320,Продукция!B:D,3,0))</f>
        <v/>
      </c>
      <c r="K3320" t="str">
        <f>IF(L3320="","",VLOOKUP(L3320,Продукция!B:C,2,0))</f>
        <v/>
      </c>
      <c r="L3320" s="151"/>
      <c r="M3320" t="str">
        <f>IF(L3320="","",VLOOKUP(L3320,Продукция!B:L,11,0))</f>
        <v/>
      </c>
      <c r="AB3320" t="str">
        <f>IF(L3320="","",VLOOKUP(L3320&amp;I3320,Продукция!A:I,9,0))</f>
        <v/>
      </c>
      <c r="AF3320" t="str">
        <f>IF(AD3320="","",VLOOKUP(AD3320,'Сотрудники и ссылки'!A:B,2,0))</f>
        <v/>
      </c>
      <c r="AG3320" t="str">
        <f>IF(AD3320="","",VLOOKUP(AD3320,'Сотрудники и ссылки'!A:C,3,0))</f>
        <v/>
      </c>
      <c r="AI3320" t="str">
        <f>IF(AH3320="","",VLOOKUP(AH3320,'Сотрудники и ссылки'!A:B,2,0))</f>
        <v/>
      </c>
      <c r="AJ3320" t="str">
        <f>IF(AH3320="","",VLOOKUP(AH3320,'Сотрудники и ссылки'!A:C,3,0))</f>
        <v/>
      </c>
      <c r="AL3320" s="2" t="str">
        <f>IF(AK3320="","",AK3320+VLOOKUP(I3320,'Вид исследования'!B:E,4,0))</f>
        <v/>
      </c>
      <c r="AM3320" s="2" t="str">
        <f>IF(AK3320="","",AK3320+VLOOKUP(I3320,'Вид исследования'!B:F,5,0))</f>
        <v/>
      </c>
      <c r="AQ3320" t="str">
        <f>IFERROR(IF(L3320="","",VLOOKUP(L3320&amp;I3320,Продукция!A:K,11,0)),"обратитесь к админ справочника")</f>
        <v/>
      </c>
      <c r="AS3320" t="str">
        <f>IFERROR(IF(L3320="","",VLOOKUP(L3320&amp;I3320,Продукция!A:J,10,0)),"обратитесь к админ справочника")</f>
        <v/>
      </c>
    </row>
    <row r="3321" spans="1:45" x14ac:dyDescent="0.25">
      <c r="A3321" t="str">
        <f t="shared" si="61"/>
        <v/>
      </c>
      <c r="B3321" t="str">
        <f>IF(E3321="","",INDEX(Лаборатории!A:A,MATCH('Производственный контроль'!E3321,Лаборатории!B:B,0)))</f>
        <v/>
      </c>
      <c r="C3321" t="str">
        <f>IF(E3321="","",VLOOKUP(E3321,Лаборатории!B:D,3,0))</f>
        <v/>
      </c>
      <c r="E3321" s="150"/>
      <c r="J3321" t="str">
        <f>IF(L3321="","",VLOOKUP(L3321,Продукция!B:D,3,0))</f>
        <v/>
      </c>
      <c r="K3321" t="str">
        <f>IF(L3321="","",VLOOKUP(L3321,Продукция!B:C,2,0))</f>
        <v/>
      </c>
      <c r="L3321" s="151"/>
      <c r="M3321" t="str">
        <f>IF(L3321="","",VLOOKUP(L3321,Продукция!B:L,11,0))</f>
        <v/>
      </c>
      <c r="AB3321" t="str">
        <f>IF(L3321="","",VLOOKUP(L3321&amp;I3321,Продукция!A:I,9,0))</f>
        <v/>
      </c>
      <c r="AF3321" t="str">
        <f>IF(AD3321="","",VLOOKUP(AD3321,'Сотрудники и ссылки'!A:B,2,0))</f>
        <v/>
      </c>
      <c r="AG3321" t="str">
        <f>IF(AD3321="","",VLOOKUP(AD3321,'Сотрудники и ссылки'!A:C,3,0))</f>
        <v/>
      </c>
      <c r="AI3321" t="str">
        <f>IF(AH3321="","",VLOOKUP(AH3321,'Сотрудники и ссылки'!A:B,2,0))</f>
        <v/>
      </c>
      <c r="AJ3321" t="str">
        <f>IF(AH3321="","",VLOOKUP(AH3321,'Сотрудники и ссылки'!A:C,3,0))</f>
        <v/>
      </c>
      <c r="AL3321" s="2" t="str">
        <f>IF(AK3321="","",AK3321+VLOOKUP(I3321,'Вид исследования'!B:E,4,0))</f>
        <v/>
      </c>
      <c r="AM3321" s="2" t="str">
        <f>IF(AK3321="","",AK3321+VLOOKUP(I3321,'Вид исследования'!B:F,5,0))</f>
        <v/>
      </c>
      <c r="AQ3321" t="str">
        <f>IFERROR(IF(L3321="","",VLOOKUP(L3321&amp;I3321,Продукция!A:K,11,0)),"обратитесь к админ справочника")</f>
        <v/>
      </c>
      <c r="AS3321" t="str">
        <f>IFERROR(IF(L3321="","",VLOOKUP(L3321&amp;I3321,Продукция!A:J,10,0)),"обратитесь к админ справочника")</f>
        <v/>
      </c>
    </row>
    <row r="3322" spans="1:45" x14ac:dyDescent="0.25">
      <c r="A3322" t="str">
        <f t="shared" si="61"/>
        <v/>
      </c>
      <c r="B3322" t="str">
        <f>IF(E3322="","",INDEX(Лаборатории!A:A,MATCH('Производственный контроль'!E3322,Лаборатории!B:B,0)))</f>
        <v/>
      </c>
      <c r="C3322" t="str">
        <f>IF(E3322="","",VLOOKUP(E3322,Лаборатории!B:D,3,0))</f>
        <v/>
      </c>
      <c r="E3322" s="150"/>
      <c r="J3322" t="str">
        <f>IF(L3322="","",VLOOKUP(L3322,Продукция!B:D,3,0))</f>
        <v/>
      </c>
      <c r="K3322" t="str">
        <f>IF(L3322="","",VLOOKUP(L3322,Продукция!B:C,2,0))</f>
        <v/>
      </c>
      <c r="L3322" s="151"/>
      <c r="M3322" t="str">
        <f>IF(L3322="","",VLOOKUP(L3322,Продукция!B:L,11,0))</f>
        <v/>
      </c>
      <c r="AB3322" t="str">
        <f>IF(L3322="","",VLOOKUP(L3322&amp;I3322,Продукция!A:I,9,0))</f>
        <v/>
      </c>
      <c r="AF3322" t="str">
        <f>IF(AD3322="","",VLOOKUP(AD3322,'Сотрудники и ссылки'!A:B,2,0))</f>
        <v/>
      </c>
      <c r="AG3322" t="str">
        <f>IF(AD3322="","",VLOOKUP(AD3322,'Сотрудники и ссылки'!A:C,3,0))</f>
        <v/>
      </c>
      <c r="AI3322" t="str">
        <f>IF(AH3322="","",VLOOKUP(AH3322,'Сотрудники и ссылки'!A:B,2,0))</f>
        <v/>
      </c>
      <c r="AJ3322" t="str">
        <f>IF(AH3322="","",VLOOKUP(AH3322,'Сотрудники и ссылки'!A:C,3,0))</f>
        <v/>
      </c>
      <c r="AL3322" s="2" t="str">
        <f>IF(AK3322="","",AK3322+VLOOKUP(I3322,'Вид исследования'!B:E,4,0))</f>
        <v/>
      </c>
      <c r="AM3322" s="2" t="str">
        <f>IF(AK3322="","",AK3322+VLOOKUP(I3322,'Вид исследования'!B:F,5,0))</f>
        <v/>
      </c>
      <c r="AQ3322" t="str">
        <f>IFERROR(IF(L3322="","",VLOOKUP(L3322&amp;I3322,Продукция!A:K,11,0)),"обратитесь к админ справочника")</f>
        <v/>
      </c>
      <c r="AS3322" t="str">
        <f>IFERROR(IF(L3322="","",VLOOKUP(L3322&amp;I3322,Продукция!A:J,10,0)),"обратитесь к админ справочника")</f>
        <v/>
      </c>
    </row>
    <row r="3323" spans="1:45" x14ac:dyDescent="0.25">
      <c r="A3323" t="str">
        <f t="shared" si="61"/>
        <v/>
      </c>
      <c r="B3323" t="str">
        <f>IF(E3323="","",INDEX(Лаборатории!A:A,MATCH('Производственный контроль'!E3323,Лаборатории!B:B,0)))</f>
        <v/>
      </c>
      <c r="C3323" t="str">
        <f>IF(E3323="","",VLOOKUP(E3323,Лаборатории!B:D,3,0))</f>
        <v/>
      </c>
      <c r="E3323" s="150"/>
      <c r="J3323" t="str">
        <f>IF(L3323="","",VLOOKUP(L3323,Продукция!B:D,3,0))</f>
        <v/>
      </c>
      <c r="K3323" t="str">
        <f>IF(L3323="","",VLOOKUP(L3323,Продукция!B:C,2,0))</f>
        <v/>
      </c>
      <c r="L3323" s="151"/>
      <c r="M3323" t="str">
        <f>IF(L3323="","",VLOOKUP(L3323,Продукция!B:L,11,0))</f>
        <v/>
      </c>
      <c r="AB3323" t="str">
        <f>IF(L3323="","",VLOOKUP(L3323&amp;I3323,Продукция!A:I,9,0))</f>
        <v/>
      </c>
      <c r="AF3323" t="str">
        <f>IF(AD3323="","",VLOOKUP(AD3323,'Сотрудники и ссылки'!A:B,2,0))</f>
        <v/>
      </c>
      <c r="AG3323" t="str">
        <f>IF(AD3323="","",VLOOKUP(AD3323,'Сотрудники и ссылки'!A:C,3,0))</f>
        <v/>
      </c>
      <c r="AI3323" t="str">
        <f>IF(AH3323="","",VLOOKUP(AH3323,'Сотрудники и ссылки'!A:B,2,0))</f>
        <v/>
      </c>
      <c r="AJ3323" t="str">
        <f>IF(AH3323="","",VLOOKUP(AH3323,'Сотрудники и ссылки'!A:C,3,0))</f>
        <v/>
      </c>
      <c r="AL3323" s="2" t="str">
        <f>IF(AK3323="","",AK3323+VLOOKUP(I3323,'Вид исследования'!B:E,4,0))</f>
        <v/>
      </c>
      <c r="AM3323" s="2" t="str">
        <f>IF(AK3323="","",AK3323+VLOOKUP(I3323,'Вид исследования'!B:F,5,0))</f>
        <v/>
      </c>
      <c r="AQ3323" t="str">
        <f>IFERROR(IF(L3323="","",VLOOKUP(L3323&amp;I3323,Продукция!A:K,11,0)),"обратитесь к админ справочника")</f>
        <v/>
      </c>
      <c r="AS3323" t="str">
        <f>IFERROR(IF(L3323="","",VLOOKUP(L3323&amp;I3323,Продукция!A:J,10,0)),"обратитесь к админ справочника")</f>
        <v/>
      </c>
    </row>
    <row r="3324" spans="1:45" x14ac:dyDescent="0.25">
      <c r="A3324" t="str">
        <f t="shared" si="61"/>
        <v/>
      </c>
      <c r="B3324" t="str">
        <f>IF(E3324="","",INDEX(Лаборатории!A:A,MATCH('Производственный контроль'!E3324,Лаборатории!B:B,0)))</f>
        <v/>
      </c>
      <c r="C3324" t="str">
        <f>IF(E3324="","",VLOOKUP(E3324,Лаборатории!B:D,3,0))</f>
        <v/>
      </c>
      <c r="E3324" s="150"/>
      <c r="J3324" t="str">
        <f>IF(L3324="","",VLOOKUP(L3324,Продукция!B:D,3,0))</f>
        <v/>
      </c>
      <c r="K3324" t="str">
        <f>IF(L3324="","",VLOOKUP(L3324,Продукция!B:C,2,0))</f>
        <v/>
      </c>
      <c r="L3324" s="151"/>
      <c r="M3324" t="str">
        <f>IF(L3324="","",VLOOKUP(L3324,Продукция!B:L,11,0))</f>
        <v/>
      </c>
      <c r="AB3324" t="str">
        <f>IF(L3324="","",VLOOKUP(L3324&amp;I3324,Продукция!A:I,9,0))</f>
        <v/>
      </c>
      <c r="AF3324" t="str">
        <f>IF(AD3324="","",VLOOKUP(AD3324,'Сотрудники и ссылки'!A:B,2,0))</f>
        <v/>
      </c>
      <c r="AG3324" t="str">
        <f>IF(AD3324="","",VLOOKUP(AD3324,'Сотрудники и ссылки'!A:C,3,0))</f>
        <v/>
      </c>
      <c r="AI3324" t="str">
        <f>IF(AH3324="","",VLOOKUP(AH3324,'Сотрудники и ссылки'!A:B,2,0))</f>
        <v/>
      </c>
      <c r="AJ3324" t="str">
        <f>IF(AH3324="","",VLOOKUP(AH3324,'Сотрудники и ссылки'!A:C,3,0))</f>
        <v/>
      </c>
      <c r="AL3324" s="2" t="str">
        <f>IF(AK3324="","",AK3324+VLOOKUP(I3324,'Вид исследования'!B:E,4,0))</f>
        <v/>
      </c>
      <c r="AM3324" s="2" t="str">
        <f>IF(AK3324="","",AK3324+VLOOKUP(I3324,'Вид исследования'!B:F,5,0))</f>
        <v/>
      </c>
      <c r="AQ3324" t="str">
        <f>IFERROR(IF(L3324="","",VLOOKUP(L3324&amp;I3324,Продукция!A:K,11,0)),"обратитесь к админ справочника")</f>
        <v/>
      </c>
      <c r="AS3324" t="str">
        <f>IFERROR(IF(L3324="","",VLOOKUP(L3324&amp;I3324,Продукция!A:J,10,0)),"обратитесь к админ справочника")</f>
        <v/>
      </c>
    </row>
    <row r="3325" spans="1:45" x14ac:dyDescent="0.25">
      <c r="A3325" t="str">
        <f t="shared" si="61"/>
        <v/>
      </c>
      <c r="B3325" t="str">
        <f>IF(E3325="","",INDEX(Лаборатории!A:A,MATCH('Производственный контроль'!E3325,Лаборатории!B:B,0)))</f>
        <v/>
      </c>
      <c r="C3325" t="str">
        <f>IF(E3325="","",VLOOKUP(E3325,Лаборатории!B:D,3,0))</f>
        <v/>
      </c>
      <c r="E3325" s="150"/>
      <c r="J3325" t="str">
        <f>IF(L3325="","",VLOOKUP(L3325,Продукция!B:D,3,0))</f>
        <v/>
      </c>
      <c r="K3325" t="str">
        <f>IF(L3325="","",VLOOKUP(L3325,Продукция!B:C,2,0))</f>
        <v/>
      </c>
      <c r="L3325" s="151"/>
      <c r="M3325" t="str">
        <f>IF(L3325="","",VLOOKUP(L3325,Продукция!B:L,11,0))</f>
        <v/>
      </c>
      <c r="AB3325" t="str">
        <f>IF(L3325="","",VLOOKUP(L3325&amp;I3325,Продукция!A:I,9,0))</f>
        <v/>
      </c>
      <c r="AF3325" t="str">
        <f>IF(AD3325="","",VLOOKUP(AD3325,'Сотрудники и ссылки'!A:B,2,0))</f>
        <v/>
      </c>
      <c r="AG3325" t="str">
        <f>IF(AD3325="","",VLOOKUP(AD3325,'Сотрудники и ссылки'!A:C,3,0))</f>
        <v/>
      </c>
      <c r="AI3325" t="str">
        <f>IF(AH3325="","",VLOOKUP(AH3325,'Сотрудники и ссылки'!A:B,2,0))</f>
        <v/>
      </c>
      <c r="AJ3325" t="str">
        <f>IF(AH3325="","",VLOOKUP(AH3325,'Сотрудники и ссылки'!A:C,3,0))</f>
        <v/>
      </c>
      <c r="AL3325" s="2" t="str">
        <f>IF(AK3325="","",AK3325+VLOOKUP(I3325,'Вид исследования'!B:E,4,0))</f>
        <v/>
      </c>
      <c r="AM3325" s="2" t="str">
        <f>IF(AK3325="","",AK3325+VLOOKUP(I3325,'Вид исследования'!B:F,5,0))</f>
        <v/>
      </c>
      <c r="AQ3325" t="str">
        <f>IFERROR(IF(L3325="","",VLOOKUP(L3325&amp;I3325,Продукция!A:K,11,0)),"обратитесь к админ справочника")</f>
        <v/>
      </c>
      <c r="AS3325" t="str">
        <f>IFERROR(IF(L3325="","",VLOOKUP(L3325&amp;I3325,Продукция!A:J,10,0)),"обратитесь к админ справочника")</f>
        <v/>
      </c>
    </row>
    <row r="3326" spans="1:45" x14ac:dyDescent="0.25">
      <c r="A3326" t="str">
        <f t="shared" si="61"/>
        <v/>
      </c>
      <c r="B3326" t="str">
        <f>IF(E3326="","",INDEX(Лаборатории!A:A,MATCH('Производственный контроль'!E3326,Лаборатории!B:B,0)))</f>
        <v/>
      </c>
      <c r="C3326" t="str">
        <f>IF(E3326="","",VLOOKUP(E3326,Лаборатории!B:D,3,0))</f>
        <v/>
      </c>
      <c r="E3326" s="150"/>
      <c r="J3326" t="str">
        <f>IF(L3326="","",VLOOKUP(L3326,Продукция!B:D,3,0))</f>
        <v/>
      </c>
      <c r="K3326" t="str">
        <f>IF(L3326="","",VLOOKUP(L3326,Продукция!B:C,2,0))</f>
        <v/>
      </c>
      <c r="L3326" s="151"/>
      <c r="M3326" t="str">
        <f>IF(L3326="","",VLOOKUP(L3326,Продукция!B:L,11,0))</f>
        <v/>
      </c>
      <c r="AB3326" t="str">
        <f>IF(L3326="","",VLOOKUP(L3326&amp;I3326,Продукция!A:I,9,0))</f>
        <v/>
      </c>
      <c r="AF3326" t="str">
        <f>IF(AD3326="","",VLOOKUP(AD3326,'Сотрудники и ссылки'!A:B,2,0))</f>
        <v/>
      </c>
      <c r="AG3326" t="str">
        <f>IF(AD3326="","",VLOOKUP(AD3326,'Сотрудники и ссылки'!A:C,3,0))</f>
        <v/>
      </c>
      <c r="AI3326" t="str">
        <f>IF(AH3326="","",VLOOKUP(AH3326,'Сотрудники и ссылки'!A:B,2,0))</f>
        <v/>
      </c>
      <c r="AJ3326" t="str">
        <f>IF(AH3326="","",VLOOKUP(AH3326,'Сотрудники и ссылки'!A:C,3,0))</f>
        <v/>
      </c>
      <c r="AL3326" s="2" t="str">
        <f>IF(AK3326="","",AK3326+VLOOKUP(I3326,'Вид исследования'!B:E,4,0))</f>
        <v/>
      </c>
      <c r="AM3326" s="2" t="str">
        <f>IF(AK3326="","",AK3326+VLOOKUP(I3326,'Вид исследования'!B:F,5,0))</f>
        <v/>
      </c>
      <c r="AQ3326" t="str">
        <f>IFERROR(IF(L3326="","",VLOOKUP(L3326&amp;I3326,Продукция!A:K,11,0)),"обратитесь к админ справочника")</f>
        <v/>
      </c>
      <c r="AS3326" t="str">
        <f>IFERROR(IF(L3326="","",VLOOKUP(L3326&amp;I3326,Продукция!A:J,10,0)),"обратитесь к админ справочника")</f>
        <v/>
      </c>
    </row>
    <row r="3327" spans="1:45" x14ac:dyDescent="0.25">
      <c r="A3327" t="str">
        <f t="shared" si="61"/>
        <v/>
      </c>
      <c r="B3327" t="str">
        <f>IF(E3327="","",INDEX(Лаборатории!A:A,MATCH('Производственный контроль'!E3327,Лаборатории!B:B,0)))</f>
        <v/>
      </c>
      <c r="C3327" t="str">
        <f>IF(E3327="","",VLOOKUP(E3327,Лаборатории!B:D,3,0))</f>
        <v/>
      </c>
      <c r="E3327" s="150"/>
      <c r="J3327" t="str">
        <f>IF(L3327="","",VLOOKUP(L3327,Продукция!B:D,3,0))</f>
        <v/>
      </c>
      <c r="K3327" t="str">
        <f>IF(L3327="","",VLOOKUP(L3327,Продукция!B:C,2,0))</f>
        <v/>
      </c>
      <c r="L3327" s="151"/>
      <c r="M3327" t="str">
        <f>IF(L3327="","",VLOOKUP(L3327,Продукция!B:L,11,0))</f>
        <v/>
      </c>
      <c r="AB3327" t="str">
        <f>IF(L3327="","",VLOOKUP(L3327&amp;I3327,Продукция!A:I,9,0))</f>
        <v/>
      </c>
      <c r="AF3327" t="str">
        <f>IF(AD3327="","",VLOOKUP(AD3327,'Сотрудники и ссылки'!A:B,2,0))</f>
        <v/>
      </c>
      <c r="AG3327" t="str">
        <f>IF(AD3327="","",VLOOKUP(AD3327,'Сотрудники и ссылки'!A:C,3,0))</f>
        <v/>
      </c>
      <c r="AI3327" t="str">
        <f>IF(AH3327="","",VLOOKUP(AH3327,'Сотрудники и ссылки'!A:B,2,0))</f>
        <v/>
      </c>
      <c r="AJ3327" t="str">
        <f>IF(AH3327="","",VLOOKUP(AH3327,'Сотрудники и ссылки'!A:C,3,0))</f>
        <v/>
      </c>
      <c r="AL3327" s="2" t="str">
        <f>IF(AK3327="","",AK3327+VLOOKUP(I3327,'Вид исследования'!B:E,4,0))</f>
        <v/>
      </c>
      <c r="AM3327" s="2" t="str">
        <f>IF(AK3327="","",AK3327+VLOOKUP(I3327,'Вид исследования'!B:F,5,0))</f>
        <v/>
      </c>
      <c r="AQ3327" t="str">
        <f>IFERROR(IF(L3327="","",VLOOKUP(L3327&amp;I3327,Продукция!A:K,11,0)),"обратитесь к админ справочника")</f>
        <v/>
      </c>
      <c r="AS3327" t="str">
        <f>IFERROR(IF(L3327="","",VLOOKUP(L3327&amp;I3327,Продукция!A:J,10,0)),"обратитесь к админ справочника")</f>
        <v/>
      </c>
    </row>
    <row r="3328" spans="1:45" x14ac:dyDescent="0.25">
      <c r="A3328" t="str">
        <f t="shared" si="61"/>
        <v/>
      </c>
      <c r="B3328" t="str">
        <f>IF(E3328="","",INDEX(Лаборатории!A:A,MATCH('Производственный контроль'!E3328,Лаборатории!B:B,0)))</f>
        <v/>
      </c>
      <c r="C3328" t="str">
        <f>IF(E3328="","",VLOOKUP(E3328,Лаборатории!B:D,3,0))</f>
        <v/>
      </c>
      <c r="E3328" s="150"/>
      <c r="J3328" t="str">
        <f>IF(L3328="","",VLOOKUP(L3328,Продукция!B:D,3,0))</f>
        <v/>
      </c>
      <c r="K3328" t="str">
        <f>IF(L3328="","",VLOOKUP(L3328,Продукция!B:C,2,0))</f>
        <v/>
      </c>
      <c r="L3328" s="151"/>
      <c r="M3328" t="str">
        <f>IF(L3328="","",VLOOKUP(L3328,Продукция!B:L,11,0))</f>
        <v/>
      </c>
      <c r="AB3328" t="str">
        <f>IF(L3328="","",VLOOKUP(L3328&amp;I3328,Продукция!A:I,9,0))</f>
        <v/>
      </c>
      <c r="AF3328" t="str">
        <f>IF(AD3328="","",VLOOKUP(AD3328,'Сотрудники и ссылки'!A:B,2,0))</f>
        <v/>
      </c>
      <c r="AG3328" t="str">
        <f>IF(AD3328="","",VLOOKUP(AD3328,'Сотрудники и ссылки'!A:C,3,0))</f>
        <v/>
      </c>
      <c r="AI3328" t="str">
        <f>IF(AH3328="","",VLOOKUP(AH3328,'Сотрудники и ссылки'!A:B,2,0))</f>
        <v/>
      </c>
      <c r="AJ3328" t="str">
        <f>IF(AH3328="","",VLOOKUP(AH3328,'Сотрудники и ссылки'!A:C,3,0))</f>
        <v/>
      </c>
      <c r="AL3328" s="2" t="str">
        <f>IF(AK3328="","",AK3328+VLOOKUP(I3328,'Вид исследования'!B:E,4,0))</f>
        <v/>
      </c>
      <c r="AM3328" s="2" t="str">
        <f>IF(AK3328="","",AK3328+VLOOKUP(I3328,'Вид исследования'!B:F,5,0))</f>
        <v/>
      </c>
      <c r="AQ3328" t="str">
        <f>IFERROR(IF(L3328="","",VLOOKUP(L3328&amp;I3328,Продукция!A:K,11,0)),"обратитесь к админ справочника")</f>
        <v/>
      </c>
      <c r="AS3328" t="str">
        <f>IFERROR(IF(L3328="","",VLOOKUP(L3328&amp;I3328,Продукция!A:J,10,0)),"обратитесь к админ справочника")</f>
        <v/>
      </c>
    </row>
    <row r="3329" spans="1:45" x14ac:dyDescent="0.25">
      <c r="A3329" t="str">
        <f t="shared" si="61"/>
        <v/>
      </c>
      <c r="B3329" t="str">
        <f>IF(E3329="","",INDEX(Лаборатории!A:A,MATCH('Производственный контроль'!E3329,Лаборатории!B:B,0)))</f>
        <v/>
      </c>
      <c r="C3329" t="str">
        <f>IF(E3329="","",VLOOKUP(E3329,Лаборатории!B:D,3,0))</f>
        <v/>
      </c>
      <c r="E3329" s="150"/>
      <c r="J3329" t="str">
        <f>IF(L3329="","",VLOOKUP(L3329,Продукция!B:D,3,0))</f>
        <v/>
      </c>
      <c r="K3329" t="str">
        <f>IF(L3329="","",VLOOKUP(L3329,Продукция!B:C,2,0))</f>
        <v/>
      </c>
      <c r="L3329" s="151"/>
      <c r="M3329" t="str">
        <f>IF(L3329="","",VLOOKUP(L3329,Продукция!B:L,11,0))</f>
        <v/>
      </c>
      <c r="AB3329" t="str">
        <f>IF(L3329="","",VLOOKUP(L3329&amp;I3329,Продукция!A:I,9,0))</f>
        <v/>
      </c>
      <c r="AF3329" t="str">
        <f>IF(AD3329="","",VLOOKUP(AD3329,'Сотрудники и ссылки'!A:B,2,0))</f>
        <v/>
      </c>
      <c r="AG3329" t="str">
        <f>IF(AD3329="","",VLOOKUP(AD3329,'Сотрудники и ссылки'!A:C,3,0))</f>
        <v/>
      </c>
      <c r="AI3329" t="str">
        <f>IF(AH3329="","",VLOOKUP(AH3329,'Сотрудники и ссылки'!A:B,2,0))</f>
        <v/>
      </c>
      <c r="AJ3329" t="str">
        <f>IF(AH3329="","",VLOOKUP(AH3329,'Сотрудники и ссылки'!A:C,3,0))</f>
        <v/>
      </c>
      <c r="AL3329" s="2" t="str">
        <f>IF(AK3329="","",AK3329+VLOOKUP(I3329,'Вид исследования'!B:E,4,0))</f>
        <v/>
      </c>
      <c r="AM3329" s="2" t="str">
        <f>IF(AK3329="","",AK3329+VLOOKUP(I3329,'Вид исследования'!B:F,5,0))</f>
        <v/>
      </c>
      <c r="AQ3329" t="str">
        <f>IFERROR(IF(L3329="","",VLOOKUP(L3329&amp;I3329,Продукция!A:K,11,0)),"обратитесь к админ справочника")</f>
        <v/>
      </c>
      <c r="AS3329" t="str">
        <f>IFERROR(IF(L3329="","",VLOOKUP(L3329&amp;I3329,Продукция!A:J,10,0)),"обратитесь к админ справочника")</f>
        <v/>
      </c>
    </row>
    <row r="3330" spans="1:45" x14ac:dyDescent="0.25">
      <c r="A3330" t="str">
        <f t="shared" si="61"/>
        <v/>
      </c>
      <c r="B3330" t="str">
        <f>IF(E3330="","",INDEX(Лаборатории!A:A,MATCH('Производственный контроль'!E3330,Лаборатории!B:B,0)))</f>
        <v/>
      </c>
      <c r="C3330" t="str">
        <f>IF(E3330="","",VLOOKUP(E3330,Лаборатории!B:D,3,0))</f>
        <v/>
      </c>
      <c r="E3330" s="150"/>
      <c r="J3330" t="str">
        <f>IF(L3330="","",VLOOKUP(L3330,Продукция!B:D,3,0))</f>
        <v/>
      </c>
      <c r="K3330" t="str">
        <f>IF(L3330="","",VLOOKUP(L3330,Продукция!B:C,2,0))</f>
        <v/>
      </c>
      <c r="L3330" s="151"/>
      <c r="M3330" t="str">
        <f>IF(L3330="","",VLOOKUP(L3330,Продукция!B:L,11,0))</f>
        <v/>
      </c>
      <c r="AB3330" t="str">
        <f>IF(L3330="","",VLOOKUP(L3330&amp;I3330,Продукция!A:I,9,0))</f>
        <v/>
      </c>
      <c r="AF3330" t="str">
        <f>IF(AD3330="","",VLOOKUP(AD3330,'Сотрудники и ссылки'!A:B,2,0))</f>
        <v/>
      </c>
      <c r="AG3330" t="str">
        <f>IF(AD3330="","",VLOOKUP(AD3330,'Сотрудники и ссылки'!A:C,3,0))</f>
        <v/>
      </c>
      <c r="AI3330" t="str">
        <f>IF(AH3330="","",VLOOKUP(AH3330,'Сотрудники и ссылки'!A:B,2,0))</f>
        <v/>
      </c>
      <c r="AJ3330" t="str">
        <f>IF(AH3330="","",VLOOKUP(AH3330,'Сотрудники и ссылки'!A:C,3,0))</f>
        <v/>
      </c>
      <c r="AL3330" s="2" t="str">
        <f>IF(AK3330="","",AK3330+VLOOKUP(I3330,'Вид исследования'!B:E,4,0))</f>
        <v/>
      </c>
      <c r="AM3330" s="2" t="str">
        <f>IF(AK3330="","",AK3330+VLOOKUP(I3330,'Вид исследования'!B:F,5,0))</f>
        <v/>
      </c>
      <c r="AQ3330" t="str">
        <f>IFERROR(IF(L3330="","",VLOOKUP(L3330&amp;I3330,Продукция!A:K,11,0)),"обратитесь к админ справочника")</f>
        <v/>
      </c>
      <c r="AS3330" t="str">
        <f>IFERROR(IF(L3330="","",VLOOKUP(L3330&amp;I3330,Продукция!A:J,10,0)),"обратитесь к админ справочника")</f>
        <v/>
      </c>
    </row>
    <row r="3331" spans="1:45" x14ac:dyDescent="0.25">
      <c r="A3331" t="str">
        <f t="shared" si="61"/>
        <v/>
      </c>
      <c r="B3331" t="str">
        <f>IF(E3331="","",INDEX(Лаборатории!A:A,MATCH('Производственный контроль'!E3331,Лаборатории!B:B,0)))</f>
        <v/>
      </c>
      <c r="C3331" t="str">
        <f>IF(E3331="","",VLOOKUP(E3331,Лаборатории!B:D,3,0))</f>
        <v/>
      </c>
      <c r="E3331" s="150"/>
      <c r="J3331" t="str">
        <f>IF(L3331="","",VLOOKUP(L3331,Продукция!B:D,3,0))</f>
        <v/>
      </c>
      <c r="K3331" t="str">
        <f>IF(L3331="","",VLOOKUP(L3331,Продукция!B:C,2,0))</f>
        <v/>
      </c>
      <c r="L3331" s="151"/>
      <c r="M3331" t="str">
        <f>IF(L3331="","",VLOOKUP(L3331,Продукция!B:L,11,0))</f>
        <v/>
      </c>
      <c r="AB3331" t="str">
        <f>IF(L3331="","",VLOOKUP(L3331&amp;I3331,Продукция!A:I,9,0))</f>
        <v/>
      </c>
      <c r="AF3331" t="str">
        <f>IF(AD3331="","",VLOOKUP(AD3331,'Сотрудники и ссылки'!A:B,2,0))</f>
        <v/>
      </c>
      <c r="AG3331" t="str">
        <f>IF(AD3331="","",VLOOKUP(AD3331,'Сотрудники и ссылки'!A:C,3,0))</f>
        <v/>
      </c>
      <c r="AI3331" t="str">
        <f>IF(AH3331="","",VLOOKUP(AH3331,'Сотрудники и ссылки'!A:B,2,0))</f>
        <v/>
      </c>
      <c r="AJ3331" t="str">
        <f>IF(AH3331="","",VLOOKUP(AH3331,'Сотрудники и ссылки'!A:C,3,0))</f>
        <v/>
      </c>
      <c r="AL3331" s="2" t="str">
        <f>IF(AK3331="","",AK3331+VLOOKUP(I3331,'Вид исследования'!B:E,4,0))</f>
        <v/>
      </c>
      <c r="AM3331" s="2" t="str">
        <f>IF(AK3331="","",AK3331+VLOOKUP(I3331,'Вид исследования'!B:F,5,0))</f>
        <v/>
      </c>
      <c r="AQ3331" t="str">
        <f>IFERROR(IF(L3331="","",VLOOKUP(L3331&amp;I3331,Продукция!A:K,11,0)),"обратитесь к админ справочника")</f>
        <v/>
      </c>
      <c r="AS3331" t="str">
        <f>IFERROR(IF(L3331="","",VLOOKUP(L3331&amp;I3331,Продукция!A:J,10,0)),"обратитесь к админ справочника")</f>
        <v/>
      </c>
    </row>
    <row r="3332" spans="1:45" x14ac:dyDescent="0.25">
      <c r="A3332" t="str">
        <f t="shared" si="61"/>
        <v/>
      </c>
      <c r="B3332" t="str">
        <f>IF(E3332="","",INDEX(Лаборатории!A:A,MATCH('Производственный контроль'!E3332,Лаборатории!B:B,0)))</f>
        <v/>
      </c>
      <c r="C3332" t="str">
        <f>IF(E3332="","",VLOOKUP(E3332,Лаборатории!B:D,3,0))</f>
        <v/>
      </c>
      <c r="E3332" s="150"/>
      <c r="J3332" t="str">
        <f>IF(L3332="","",VLOOKUP(L3332,Продукция!B:D,3,0))</f>
        <v/>
      </c>
      <c r="K3332" t="str">
        <f>IF(L3332="","",VLOOKUP(L3332,Продукция!B:C,2,0))</f>
        <v/>
      </c>
      <c r="L3332" s="151"/>
      <c r="M3332" t="str">
        <f>IF(L3332="","",VLOOKUP(L3332,Продукция!B:L,11,0))</f>
        <v/>
      </c>
      <c r="AB3332" t="str">
        <f>IF(L3332="","",VLOOKUP(L3332&amp;I3332,Продукция!A:I,9,0))</f>
        <v/>
      </c>
      <c r="AF3332" t="str">
        <f>IF(AD3332="","",VLOOKUP(AD3332,'Сотрудники и ссылки'!A:B,2,0))</f>
        <v/>
      </c>
      <c r="AG3332" t="str">
        <f>IF(AD3332="","",VLOOKUP(AD3332,'Сотрудники и ссылки'!A:C,3,0))</f>
        <v/>
      </c>
      <c r="AI3332" t="str">
        <f>IF(AH3332="","",VLOOKUP(AH3332,'Сотрудники и ссылки'!A:B,2,0))</f>
        <v/>
      </c>
      <c r="AJ3332" t="str">
        <f>IF(AH3332="","",VLOOKUP(AH3332,'Сотрудники и ссылки'!A:C,3,0))</f>
        <v/>
      </c>
      <c r="AL3332" s="2" t="str">
        <f>IF(AK3332="","",AK3332+VLOOKUP(I3332,'Вид исследования'!B:E,4,0))</f>
        <v/>
      </c>
      <c r="AM3332" s="2" t="str">
        <f>IF(AK3332="","",AK3332+VLOOKUP(I3332,'Вид исследования'!B:F,5,0))</f>
        <v/>
      </c>
      <c r="AQ3332" t="str">
        <f>IFERROR(IF(L3332="","",VLOOKUP(L3332&amp;I3332,Продукция!A:K,11,0)),"обратитесь к админ справочника")</f>
        <v/>
      </c>
      <c r="AS3332" t="str">
        <f>IFERROR(IF(L3332="","",VLOOKUP(L3332&amp;I3332,Продукция!A:J,10,0)),"обратитесь к админ справочника")</f>
        <v/>
      </c>
    </row>
    <row r="3333" spans="1:45" x14ac:dyDescent="0.25">
      <c r="A3333" t="str">
        <f t="shared" si="61"/>
        <v/>
      </c>
      <c r="B3333" t="str">
        <f>IF(E3333="","",INDEX(Лаборатории!A:A,MATCH('Производственный контроль'!E3333,Лаборатории!B:B,0)))</f>
        <v/>
      </c>
      <c r="C3333" t="str">
        <f>IF(E3333="","",VLOOKUP(E3333,Лаборатории!B:D,3,0))</f>
        <v/>
      </c>
      <c r="E3333" s="150"/>
      <c r="J3333" t="str">
        <f>IF(L3333="","",VLOOKUP(L3333,Продукция!B:D,3,0))</f>
        <v/>
      </c>
      <c r="K3333" t="str">
        <f>IF(L3333="","",VLOOKUP(L3333,Продукция!B:C,2,0))</f>
        <v/>
      </c>
      <c r="L3333" s="151"/>
      <c r="M3333" t="str">
        <f>IF(L3333="","",VLOOKUP(L3333,Продукция!B:L,11,0))</f>
        <v/>
      </c>
      <c r="AB3333" t="str">
        <f>IF(L3333="","",VLOOKUP(L3333&amp;I3333,Продукция!A:I,9,0))</f>
        <v/>
      </c>
      <c r="AF3333" t="str">
        <f>IF(AD3333="","",VLOOKUP(AD3333,'Сотрудники и ссылки'!A:B,2,0))</f>
        <v/>
      </c>
      <c r="AG3333" t="str">
        <f>IF(AD3333="","",VLOOKUP(AD3333,'Сотрудники и ссылки'!A:C,3,0))</f>
        <v/>
      </c>
      <c r="AI3333" t="str">
        <f>IF(AH3333="","",VLOOKUP(AH3333,'Сотрудники и ссылки'!A:B,2,0))</f>
        <v/>
      </c>
      <c r="AJ3333" t="str">
        <f>IF(AH3333="","",VLOOKUP(AH3333,'Сотрудники и ссылки'!A:C,3,0))</f>
        <v/>
      </c>
      <c r="AL3333" s="2" t="str">
        <f>IF(AK3333="","",AK3333+VLOOKUP(I3333,'Вид исследования'!B:E,4,0))</f>
        <v/>
      </c>
      <c r="AM3333" s="2" t="str">
        <f>IF(AK3333="","",AK3333+VLOOKUP(I3333,'Вид исследования'!B:F,5,0))</f>
        <v/>
      </c>
      <c r="AQ3333" t="str">
        <f>IFERROR(IF(L3333="","",VLOOKUP(L3333&amp;I3333,Продукция!A:K,11,0)),"обратитесь к админ справочника")</f>
        <v/>
      </c>
      <c r="AS3333" t="str">
        <f>IFERROR(IF(L3333="","",VLOOKUP(L3333&amp;I3333,Продукция!A:J,10,0)),"обратитесь к админ справочника")</f>
        <v/>
      </c>
    </row>
    <row r="3334" spans="1:45" x14ac:dyDescent="0.25">
      <c r="A3334" t="str">
        <f t="shared" si="61"/>
        <v/>
      </c>
      <c r="B3334" t="str">
        <f>IF(E3334="","",INDEX(Лаборатории!A:A,MATCH('Производственный контроль'!E3334,Лаборатории!B:B,0)))</f>
        <v/>
      </c>
      <c r="C3334" t="str">
        <f>IF(E3334="","",VLOOKUP(E3334,Лаборатории!B:D,3,0))</f>
        <v/>
      </c>
      <c r="E3334" s="150"/>
      <c r="J3334" t="str">
        <f>IF(L3334="","",VLOOKUP(L3334,Продукция!B:D,3,0))</f>
        <v/>
      </c>
      <c r="K3334" t="str">
        <f>IF(L3334="","",VLOOKUP(L3334,Продукция!B:C,2,0))</f>
        <v/>
      </c>
      <c r="L3334" s="151"/>
      <c r="M3334" t="str">
        <f>IF(L3334="","",VLOOKUP(L3334,Продукция!B:L,11,0))</f>
        <v/>
      </c>
      <c r="AB3334" t="str">
        <f>IF(L3334="","",VLOOKUP(L3334&amp;I3334,Продукция!A:I,9,0))</f>
        <v/>
      </c>
      <c r="AF3334" t="str">
        <f>IF(AD3334="","",VLOOKUP(AD3334,'Сотрудники и ссылки'!A:B,2,0))</f>
        <v/>
      </c>
      <c r="AG3334" t="str">
        <f>IF(AD3334="","",VLOOKUP(AD3334,'Сотрудники и ссылки'!A:C,3,0))</f>
        <v/>
      </c>
      <c r="AI3334" t="str">
        <f>IF(AH3334="","",VLOOKUP(AH3334,'Сотрудники и ссылки'!A:B,2,0))</f>
        <v/>
      </c>
      <c r="AJ3334" t="str">
        <f>IF(AH3334="","",VLOOKUP(AH3334,'Сотрудники и ссылки'!A:C,3,0))</f>
        <v/>
      </c>
      <c r="AL3334" s="2" t="str">
        <f>IF(AK3334="","",AK3334+VLOOKUP(I3334,'Вид исследования'!B:E,4,0))</f>
        <v/>
      </c>
      <c r="AM3334" s="2" t="str">
        <f>IF(AK3334="","",AK3334+VLOOKUP(I3334,'Вид исследования'!B:F,5,0))</f>
        <v/>
      </c>
      <c r="AQ3334" t="str">
        <f>IFERROR(IF(L3334="","",VLOOKUP(L3334&amp;I3334,Продукция!A:K,11,0)),"обратитесь к админ справочника")</f>
        <v/>
      </c>
      <c r="AS3334" t="str">
        <f>IFERROR(IF(L3334="","",VLOOKUP(L3334&amp;I3334,Продукция!A:J,10,0)),"обратитесь к админ справочника")</f>
        <v/>
      </c>
    </row>
    <row r="3335" spans="1:45" x14ac:dyDescent="0.25">
      <c r="A3335" t="str">
        <f t="shared" si="61"/>
        <v/>
      </c>
      <c r="B3335" t="str">
        <f>IF(E3335="","",INDEX(Лаборатории!A:A,MATCH('Производственный контроль'!E3335,Лаборатории!B:B,0)))</f>
        <v/>
      </c>
      <c r="C3335" t="str">
        <f>IF(E3335="","",VLOOKUP(E3335,Лаборатории!B:D,3,0))</f>
        <v/>
      </c>
      <c r="E3335" s="150"/>
      <c r="J3335" t="str">
        <f>IF(L3335="","",VLOOKUP(L3335,Продукция!B:D,3,0))</f>
        <v/>
      </c>
      <c r="K3335" t="str">
        <f>IF(L3335="","",VLOOKUP(L3335,Продукция!B:C,2,0))</f>
        <v/>
      </c>
      <c r="L3335" s="151"/>
      <c r="M3335" t="str">
        <f>IF(L3335="","",VLOOKUP(L3335,Продукция!B:L,11,0))</f>
        <v/>
      </c>
      <c r="AB3335" t="str">
        <f>IF(L3335="","",VLOOKUP(L3335&amp;I3335,Продукция!A:I,9,0))</f>
        <v/>
      </c>
      <c r="AF3335" t="str">
        <f>IF(AD3335="","",VLOOKUP(AD3335,'Сотрудники и ссылки'!A:B,2,0))</f>
        <v/>
      </c>
      <c r="AG3335" t="str">
        <f>IF(AD3335="","",VLOOKUP(AD3335,'Сотрудники и ссылки'!A:C,3,0))</f>
        <v/>
      </c>
      <c r="AI3335" t="str">
        <f>IF(AH3335="","",VLOOKUP(AH3335,'Сотрудники и ссылки'!A:B,2,0))</f>
        <v/>
      </c>
      <c r="AJ3335" t="str">
        <f>IF(AH3335="","",VLOOKUP(AH3335,'Сотрудники и ссылки'!A:C,3,0))</f>
        <v/>
      </c>
      <c r="AL3335" s="2" t="str">
        <f>IF(AK3335="","",AK3335+VLOOKUP(I3335,'Вид исследования'!B:E,4,0))</f>
        <v/>
      </c>
      <c r="AM3335" s="2" t="str">
        <f>IF(AK3335="","",AK3335+VLOOKUP(I3335,'Вид исследования'!B:F,5,0))</f>
        <v/>
      </c>
      <c r="AQ3335" t="str">
        <f>IFERROR(IF(L3335="","",VLOOKUP(L3335&amp;I3335,Продукция!A:K,11,0)),"обратитесь к админ справочника")</f>
        <v/>
      </c>
      <c r="AS3335" t="str">
        <f>IFERROR(IF(L3335="","",VLOOKUP(L3335&amp;I3335,Продукция!A:J,10,0)),"обратитесь к админ справочника")</f>
        <v/>
      </c>
    </row>
    <row r="3336" spans="1:45" x14ac:dyDescent="0.25">
      <c r="A3336" t="str">
        <f t="shared" si="61"/>
        <v/>
      </c>
      <c r="B3336" t="str">
        <f>IF(E3336="","",INDEX(Лаборатории!A:A,MATCH('Производственный контроль'!E3336,Лаборатории!B:B,0)))</f>
        <v/>
      </c>
      <c r="C3336" t="str">
        <f>IF(E3336="","",VLOOKUP(E3336,Лаборатории!B:D,3,0))</f>
        <v/>
      </c>
      <c r="E3336" s="150"/>
      <c r="J3336" t="str">
        <f>IF(L3336="","",VLOOKUP(L3336,Продукция!B:D,3,0))</f>
        <v/>
      </c>
      <c r="K3336" t="str">
        <f>IF(L3336="","",VLOOKUP(L3336,Продукция!B:C,2,0))</f>
        <v/>
      </c>
      <c r="L3336" s="151"/>
      <c r="M3336" t="str">
        <f>IF(L3336="","",VLOOKUP(L3336,Продукция!B:L,11,0))</f>
        <v/>
      </c>
      <c r="AB3336" t="str">
        <f>IF(L3336="","",VLOOKUP(L3336&amp;I3336,Продукция!A:I,9,0))</f>
        <v/>
      </c>
      <c r="AF3336" t="str">
        <f>IF(AD3336="","",VLOOKUP(AD3336,'Сотрудники и ссылки'!A:B,2,0))</f>
        <v/>
      </c>
      <c r="AG3336" t="str">
        <f>IF(AD3336="","",VLOOKUP(AD3336,'Сотрудники и ссылки'!A:C,3,0))</f>
        <v/>
      </c>
      <c r="AI3336" t="str">
        <f>IF(AH3336="","",VLOOKUP(AH3336,'Сотрудники и ссылки'!A:B,2,0))</f>
        <v/>
      </c>
      <c r="AJ3336" t="str">
        <f>IF(AH3336="","",VLOOKUP(AH3336,'Сотрудники и ссылки'!A:C,3,0))</f>
        <v/>
      </c>
      <c r="AL3336" s="2" t="str">
        <f>IF(AK3336="","",AK3336+VLOOKUP(I3336,'Вид исследования'!B:E,4,0))</f>
        <v/>
      </c>
      <c r="AM3336" s="2" t="str">
        <f>IF(AK3336="","",AK3336+VLOOKUP(I3336,'Вид исследования'!B:F,5,0))</f>
        <v/>
      </c>
      <c r="AQ3336" t="str">
        <f>IFERROR(IF(L3336="","",VLOOKUP(L3336&amp;I3336,Продукция!A:K,11,0)),"обратитесь к админ справочника")</f>
        <v/>
      </c>
      <c r="AS3336" t="str">
        <f>IFERROR(IF(L3336="","",VLOOKUP(L3336&amp;I3336,Продукция!A:J,10,0)),"обратитесь к админ справочника")</f>
        <v/>
      </c>
    </row>
    <row r="3337" spans="1:45" x14ac:dyDescent="0.25">
      <c r="A3337" t="str">
        <f t="shared" si="61"/>
        <v/>
      </c>
      <c r="B3337" t="str">
        <f>IF(E3337="","",INDEX(Лаборатории!A:A,MATCH('Производственный контроль'!E3337,Лаборатории!B:B,0)))</f>
        <v/>
      </c>
      <c r="C3337" t="str">
        <f>IF(E3337="","",VLOOKUP(E3337,Лаборатории!B:D,3,0))</f>
        <v/>
      </c>
      <c r="E3337" s="150"/>
      <c r="J3337" t="str">
        <f>IF(L3337="","",VLOOKUP(L3337,Продукция!B:D,3,0))</f>
        <v/>
      </c>
      <c r="K3337" t="str">
        <f>IF(L3337="","",VLOOKUP(L3337,Продукция!B:C,2,0))</f>
        <v/>
      </c>
      <c r="L3337" s="151"/>
      <c r="M3337" t="str">
        <f>IF(L3337="","",VLOOKUP(L3337,Продукция!B:L,11,0))</f>
        <v/>
      </c>
      <c r="AB3337" t="str">
        <f>IF(L3337="","",VLOOKUP(L3337&amp;I3337,Продукция!A:I,9,0))</f>
        <v/>
      </c>
      <c r="AF3337" t="str">
        <f>IF(AD3337="","",VLOOKUP(AD3337,'Сотрудники и ссылки'!A:B,2,0))</f>
        <v/>
      </c>
      <c r="AG3337" t="str">
        <f>IF(AD3337="","",VLOOKUP(AD3337,'Сотрудники и ссылки'!A:C,3,0))</f>
        <v/>
      </c>
      <c r="AI3337" t="str">
        <f>IF(AH3337="","",VLOOKUP(AH3337,'Сотрудники и ссылки'!A:B,2,0))</f>
        <v/>
      </c>
      <c r="AJ3337" t="str">
        <f>IF(AH3337="","",VLOOKUP(AH3337,'Сотрудники и ссылки'!A:C,3,0))</f>
        <v/>
      </c>
      <c r="AL3337" s="2" t="str">
        <f>IF(AK3337="","",AK3337+VLOOKUP(I3337,'Вид исследования'!B:E,4,0))</f>
        <v/>
      </c>
      <c r="AM3337" s="2" t="str">
        <f>IF(AK3337="","",AK3337+VLOOKUP(I3337,'Вид исследования'!B:F,5,0))</f>
        <v/>
      </c>
      <c r="AQ3337" t="str">
        <f>IFERROR(IF(L3337="","",VLOOKUP(L3337&amp;I3337,Продукция!A:K,11,0)),"обратитесь к админ справочника")</f>
        <v/>
      </c>
      <c r="AS3337" t="str">
        <f>IFERROR(IF(L3337="","",VLOOKUP(L3337&amp;I3337,Продукция!A:J,10,0)),"обратитесь к админ справочника")</f>
        <v/>
      </c>
    </row>
    <row r="3338" spans="1:45" x14ac:dyDescent="0.25">
      <c r="A3338" t="str">
        <f t="shared" si="61"/>
        <v/>
      </c>
      <c r="B3338" t="str">
        <f>IF(E3338="","",INDEX(Лаборатории!A:A,MATCH('Производственный контроль'!E3338,Лаборатории!B:B,0)))</f>
        <v/>
      </c>
      <c r="C3338" t="str">
        <f>IF(E3338="","",VLOOKUP(E3338,Лаборатории!B:D,3,0))</f>
        <v/>
      </c>
      <c r="E3338" s="150"/>
      <c r="J3338" t="str">
        <f>IF(L3338="","",VLOOKUP(L3338,Продукция!B:D,3,0))</f>
        <v/>
      </c>
      <c r="K3338" t="str">
        <f>IF(L3338="","",VLOOKUP(L3338,Продукция!B:C,2,0))</f>
        <v/>
      </c>
      <c r="L3338" s="151"/>
      <c r="M3338" t="str">
        <f>IF(L3338="","",VLOOKUP(L3338,Продукция!B:L,11,0))</f>
        <v/>
      </c>
      <c r="AB3338" t="str">
        <f>IF(L3338="","",VLOOKUP(L3338&amp;I3338,Продукция!A:I,9,0))</f>
        <v/>
      </c>
      <c r="AF3338" t="str">
        <f>IF(AD3338="","",VLOOKUP(AD3338,'Сотрудники и ссылки'!A:B,2,0))</f>
        <v/>
      </c>
      <c r="AG3338" t="str">
        <f>IF(AD3338="","",VLOOKUP(AD3338,'Сотрудники и ссылки'!A:C,3,0))</f>
        <v/>
      </c>
      <c r="AI3338" t="str">
        <f>IF(AH3338="","",VLOOKUP(AH3338,'Сотрудники и ссылки'!A:B,2,0))</f>
        <v/>
      </c>
      <c r="AJ3338" t="str">
        <f>IF(AH3338="","",VLOOKUP(AH3338,'Сотрудники и ссылки'!A:C,3,0))</f>
        <v/>
      </c>
      <c r="AL3338" s="2" t="str">
        <f>IF(AK3338="","",AK3338+VLOOKUP(I3338,'Вид исследования'!B:E,4,0))</f>
        <v/>
      </c>
      <c r="AM3338" s="2" t="str">
        <f>IF(AK3338="","",AK3338+VLOOKUP(I3338,'Вид исследования'!B:F,5,0))</f>
        <v/>
      </c>
      <c r="AQ3338" t="str">
        <f>IFERROR(IF(L3338="","",VLOOKUP(L3338&amp;I3338,Продукция!A:K,11,0)),"обратитесь к админ справочника")</f>
        <v/>
      </c>
      <c r="AS3338" t="str">
        <f>IFERROR(IF(L3338="","",VLOOKUP(L3338&amp;I3338,Продукция!A:J,10,0)),"обратитесь к админ справочника")</f>
        <v/>
      </c>
    </row>
    <row r="3339" spans="1:45" x14ac:dyDescent="0.25">
      <c r="A3339" t="str">
        <f t="shared" si="61"/>
        <v/>
      </c>
      <c r="B3339" t="str">
        <f>IF(E3339="","",INDEX(Лаборатории!A:A,MATCH('Производственный контроль'!E3339,Лаборатории!B:B,0)))</f>
        <v/>
      </c>
      <c r="C3339" t="str">
        <f>IF(E3339="","",VLOOKUP(E3339,Лаборатории!B:D,3,0))</f>
        <v/>
      </c>
      <c r="E3339" s="150"/>
      <c r="J3339" t="str">
        <f>IF(L3339="","",VLOOKUP(L3339,Продукция!B:D,3,0))</f>
        <v/>
      </c>
      <c r="K3339" t="str">
        <f>IF(L3339="","",VLOOKUP(L3339,Продукция!B:C,2,0))</f>
        <v/>
      </c>
      <c r="L3339" s="151"/>
      <c r="M3339" t="str">
        <f>IF(L3339="","",VLOOKUP(L3339,Продукция!B:L,11,0))</f>
        <v/>
      </c>
      <c r="AB3339" t="str">
        <f>IF(L3339="","",VLOOKUP(L3339&amp;I3339,Продукция!A:I,9,0))</f>
        <v/>
      </c>
      <c r="AF3339" t="str">
        <f>IF(AD3339="","",VLOOKUP(AD3339,'Сотрудники и ссылки'!A:B,2,0))</f>
        <v/>
      </c>
      <c r="AG3339" t="str">
        <f>IF(AD3339="","",VLOOKUP(AD3339,'Сотрудники и ссылки'!A:C,3,0))</f>
        <v/>
      </c>
      <c r="AI3339" t="str">
        <f>IF(AH3339="","",VLOOKUP(AH3339,'Сотрудники и ссылки'!A:B,2,0))</f>
        <v/>
      </c>
      <c r="AJ3339" t="str">
        <f>IF(AH3339="","",VLOOKUP(AH3339,'Сотрудники и ссылки'!A:C,3,0))</f>
        <v/>
      </c>
      <c r="AL3339" s="2" t="str">
        <f>IF(AK3339="","",AK3339+VLOOKUP(I3339,'Вид исследования'!B:E,4,0))</f>
        <v/>
      </c>
      <c r="AM3339" s="2" t="str">
        <f>IF(AK3339="","",AK3339+VLOOKUP(I3339,'Вид исследования'!B:F,5,0))</f>
        <v/>
      </c>
      <c r="AQ3339" t="str">
        <f>IFERROR(IF(L3339="","",VLOOKUP(L3339&amp;I3339,Продукция!A:K,11,0)),"обратитесь к админ справочника")</f>
        <v/>
      </c>
      <c r="AS3339" t="str">
        <f>IFERROR(IF(L3339="","",VLOOKUP(L3339&amp;I3339,Продукция!A:J,10,0)),"обратитесь к админ справочника")</f>
        <v/>
      </c>
    </row>
    <row r="3340" spans="1:45" x14ac:dyDescent="0.25">
      <c r="A3340" t="str">
        <f t="shared" ref="A3340:A3403" si="62">T3340&amp;I3340</f>
        <v/>
      </c>
      <c r="B3340" t="str">
        <f>IF(E3340="","",INDEX(Лаборатории!A:A,MATCH('Производственный контроль'!E3340,Лаборатории!B:B,0)))</f>
        <v/>
      </c>
      <c r="C3340" t="str">
        <f>IF(E3340="","",VLOOKUP(E3340,Лаборатории!B:D,3,0))</f>
        <v/>
      </c>
      <c r="E3340" s="150"/>
      <c r="J3340" t="str">
        <f>IF(L3340="","",VLOOKUP(L3340,Продукция!B:D,3,0))</f>
        <v/>
      </c>
      <c r="K3340" t="str">
        <f>IF(L3340="","",VLOOKUP(L3340,Продукция!B:C,2,0))</f>
        <v/>
      </c>
      <c r="L3340" s="151"/>
      <c r="M3340" t="str">
        <f>IF(L3340="","",VLOOKUP(L3340,Продукция!B:L,11,0))</f>
        <v/>
      </c>
      <c r="AB3340" t="str">
        <f>IF(L3340="","",VLOOKUP(L3340&amp;I3340,Продукция!A:I,9,0))</f>
        <v/>
      </c>
      <c r="AF3340" t="str">
        <f>IF(AD3340="","",VLOOKUP(AD3340,'Сотрудники и ссылки'!A:B,2,0))</f>
        <v/>
      </c>
      <c r="AG3340" t="str">
        <f>IF(AD3340="","",VLOOKUP(AD3340,'Сотрудники и ссылки'!A:C,3,0))</f>
        <v/>
      </c>
      <c r="AI3340" t="str">
        <f>IF(AH3340="","",VLOOKUP(AH3340,'Сотрудники и ссылки'!A:B,2,0))</f>
        <v/>
      </c>
      <c r="AJ3340" t="str">
        <f>IF(AH3340="","",VLOOKUP(AH3340,'Сотрудники и ссылки'!A:C,3,0))</f>
        <v/>
      </c>
      <c r="AL3340" s="2" t="str">
        <f>IF(AK3340="","",AK3340+VLOOKUP(I3340,'Вид исследования'!B:E,4,0))</f>
        <v/>
      </c>
      <c r="AM3340" s="2" t="str">
        <f>IF(AK3340="","",AK3340+VLOOKUP(I3340,'Вид исследования'!B:F,5,0))</f>
        <v/>
      </c>
      <c r="AQ3340" t="str">
        <f>IFERROR(IF(L3340="","",VLOOKUP(L3340&amp;I3340,Продукция!A:K,11,0)),"обратитесь к админ справочника")</f>
        <v/>
      </c>
      <c r="AS3340" t="str">
        <f>IFERROR(IF(L3340="","",VLOOKUP(L3340&amp;I3340,Продукция!A:J,10,0)),"обратитесь к админ справочника")</f>
        <v/>
      </c>
    </row>
    <row r="3341" spans="1:45" x14ac:dyDescent="0.25">
      <c r="A3341" t="str">
        <f t="shared" si="62"/>
        <v/>
      </c>
      <c r="B3341" t="str">
        <f>IF(E3341="","",INDEX(Лаборатории!A:A,MATCH('Производственный контроль'!E3341,Лаборатории!B:B,0)))</f>
        <v/>
      </c>
      <c r="C3341" t="str">
        <f>IF(E3341="","",VLOOKUP(E3341,Лаборатории!B:D,3,0))</f>
        <v/>
      </c>
      <c r="E3341" s="150"/>
      <c r="J3341" t="str">
        <f>IF(L3341="","",VLOOKUP(L3341,Продукция!B:D,3,0))</f>
        <v/>
      </c>
      <c r="K3341" t="str">
        <f>IF(L3341="","",VLOOKUP(L3341,Продукция!B:C,2,0))</f>
        <v/>
      </c>
      <c r="L3341" s="151"/>
      <c r="M3341" t="str">
        <f>IF(L3341="","",VLOOKUP(L3341,Продукция!B:L,11,0))</f>
        <v/>
      </c>
      <c r="AB3341" t="str">
        <f>IF(L3341="","",VLOOKUP(L3341&amp;I3341,Продукция!A:I,9,0))</f>
        <v/>
      </c>
      <c r="AF3341" t="str">
        <f>IF(AD3341="","",VLOOKUP(AD3341,'Сотрудники и ссылки'!A:B,2,0))</f>
        <v/>
      </c>
      <c r="AG3341" t="str">
        <f>IF(AD3341="","",VLOOKUP(AD3341,'Сотрудники и ссылки'!A:C,3,0))</f>
        <v/>
      </c>
      <c r="AI3341" t="str">
        <f>IF(AH3341="","",VLOOKUP(AH3341,'Сотрудники и ссылки'!A:B,2,0))</f>
        <v/>
      </c>
      <c r="AJ3341" t="str">
        <f>IF(AH3341="","",VLOOKUP(AH3341,'Сотрудники и ссылки'!A:C,3,0))</f>
        <v/>
      </c>
      <c r="AL3341" s="2" t="str">
        <f>IF(AK3341="","",AK3341+VLOOKUP(I3341,'Вид исследования'!B:E,4,0))</f>
        <v/>
      </c>
      <c r="AM3341" s="2" t="str">
        <f>IF(AK3341="","",AK3341+VLOOKUP(I3341,'Вид исследования'!B:F,5,0))</f>
        <v/>
      </c>
      <c r="AQ3341" t="str">
        <f>IFERROR(IF(L3341="","",VLOOKUP(L3341&amp;I3341,Продукция!A:K,11,0)),"обратитесь к админ справочника")</f>
        <v/>
      </c>
      <c r="AS3341" t="str">
        <f>IFERROR(IF(L3341="","",VLOOKUP(L3341&amp;I3341,Продукция!A:J,10,0)),"обратитесь к админ справочника")</f>
        <v/>
      </c>
    </row>
    <row r="3342" spans="1:45" x14ac:dyDescent="0.25">
      <c r="A3342" t="str">
        <f t="shared" si="62"/>
        <v/>
      </c>
      <c r="B3342" t="str">
        <f>IF(E3342="","",INDEX(Лаборатории!A:A,MATCH('Производственный контроль'!E3342,Лаборатории!B:B,0)))</f>
        <v/>
      </c>
      <c r="C3342" t="str">
        <f>IF(E3342="","",VLOOKUP(E3342,Лаборатории!B:D,3,0))</f>
        <v/>
      </c>
      <c r="E3342" s="150"/>
      <c r="J3342" t="str">
        <f>IF(L3342="","",VLOOKUP(L3342,Продукция!B:D,3,0))</f>
        <v/>
      </c>
      <c r="K3342" t="str">
        <f>IF(L3342="","",VLOOKUP(L3342,Продукция!B:C,2,0))</f>
        <v/>
      </c>
      <c r="L3342" s="151"/>
      <c r="M3342" t="str">
        <f>IF(L3342="","",VLOOKUP(L3342,Продукция!B:L,11,0))</f>
        <v/>
      </c>
      <c r="AB3342" t="str">
        <f>IF(L3342="","",VLOOKUP(L3342&amp;I3342,Продукция!A:I,9,0))</f>
        <v/>
      </c>
      <c r="AF3342" t="str">
        <f>IF(AD3342="","",VLOOKUP(AD3342,'Сотрудники и ссылки'!A:B,2,0))</f>
        <v/>
      </c>
      <c r="AG3342" t="str">
        <f>IF(AD3342="","",VLOOKUP(AD3342,'Сотрудники и ссылки'!A:C,3,0))</f>
        <v/>
      </c>
      <c r="AI3342" t="str">
        <f>IF(AH3342="","",VLOOKUP(AH3342,'Сотрудники и ссылки'!A:B,2,0))</f>
        <v/>
      </c>
      <c r="AJ3342" t="str">
        <f>IF(AH3342="","",VLOOKUP(AH3342,'Сотрудники и ссылки'!A:C,3,0))</f>
        <v/>
      </c>
      <c r="AL3342" s="2" t="str">
        <f>IF(AK3342="","",AK3342+VLOOKUP(I3342,'Вид исследования'!B:E,4,0))</f>
        <v/>
      </c>
      <c r="AM3342" s="2" t="str">
        <f>IF(AK3342="","",AK3342+VLOOKUP(I3342,'Вид исследования'!B:F,5,0))</f>
        <v/>
      </c>
      <c r="AQ3342" t="str">
        <f>IFERROR(IF(L3342="","",VLOOKUP(L3342&amp;I3342,Продукция!A:K,11,0)),"обратитесь к админ справочника")</f>
        <v/>
      </c>
      <c r="AS3342" t="str">
        <f>IFERROR(IF(L3342="","",VLOOKUP(L3342&amp;I3342,Продукция!A:J,10,0)),"обратитесь к админ справочника")</f>
        <v/>
      </c>
    </row>
    <row r="3343" spans="1:45" x14ac:dyDescent="0.25">
      <c r="A3343" t="str">
        <f t="shared" si="62"/>
        <v/>
      </c>
      <c r="B3343" t="str">
        <f>IF(E3343="","",INDEX(Лаборатории!A:A,MATCH('Производственный контроль'!E3343,Лаборатории!B:B,0)))</f>
        <v/>
      </c>
      <c r="C3343" t="str">
        <f>IF(E3343="","",VLOOKUP(E3343,Лаборатории!B:D,3,0))</f>
        <v/>
      </c>
      <c r="E3343" s="150"/>
      <c r="J3343" t="str">
        <f>IF(L3343="","",VLOOKUP(L3343,Продукция!B:D,3,0))</f>
        <v/>
      </c>
      <c r="K3343" t="str">
        <f>IF(L3343="","",VLOOKUP(L3343,Продукция!B:C,2,0))</f>
        <v/>
      </c>
      <c r="L3343" s="151"/>
      <c r="M3343" t="str">
        <f>IF(L3343="","",VLOOKUP(L3343,Продукция!B:L,11,0))</f>
        <v/>
      </c>
      <c r="AB3343" t="str">
        <f>IF(L3343="","",VLOOKUP(L3343&amp;I3343,Продукция!A:I,9,0))</f>
        <v/>
      </c>
      <c r="AF3343" t="str">
        <f>IF(AD3343="","",VLOOKUP(AD3343,'Сотрудники и ссылки'!A:B,2,0))</f>
        <v/>
      </c>
      <c r="AG3343" t="str">
        <f>IF(AD3343="","",VLOOKUP(AD3343,'Сотрудники и ссылки'!A:C,3,0))</f>
        <v/>
      </c>
      <c r="AI3343" t="str">
        <f>IF(AH3343="","",VLOOKUP(AH3343,'Сотрудники и ссылки'!A:B,2,0))</f>
        <v/>
      </c>
      <c r="AJ3343" t="str">
        <f>IF(AH3343="","",VLOOKUP(AH3343,'Сотрудники и ссылки'!A:C,3,0))</f>
        <v/>
      </c>
      <c r="AL3343" s="2" t="str">
        <f>IF(AK3343="","",AK3343+VLOOKUP(I3343,'Вид исследования'!B:E,4,0))</f>
        <v/>
      </c>
      <c r="AM3343" s="2" t="str">
        <f>IF(AK3343="","",AK3343+VLOOKUP(I3343,'Вид исследования'!B:F,5,0))</f>
        <v/>
      </c>
      <c r="AQ3343" t="str">
        <f>IFERROR(IF(L3343="","",VLOOKUP(L3343&amp;I3343,Продукция!A:K,11,0)),"обратитесь к админ справочника")</f>
        <v/>
      </c>
      <c r="AS3343" t="str">
        <f>IFERROR(IF(L3343="","",VLOOKUP(L3343&amp;I3343,Продукция!A:J,10,0)),"обратитесь к админ справочника")</f>
        <v/>
      </c>
    </row>
    <row r="3344" spans="1:45" x14ac:dyDescent="0.25">
      <c r="A3344" t="str">
        <f t="shared" si="62"/>
        <v/>
      </c>
      <c r="B3344" t="str">
        <f>IF(E3344="","",INDEX(Лаборатории!A:A,MATCH('Производственный контроль'!E3344,Лаборатории!B:B,0)))</f>
        <v/>
      </c>
      <c r="C3344" t="str">
        <f>IF(E3344="","",VLOOKUP(E3344,Лаборатории!B:D,3,0))</f>
        <v/>
      </c>
      <c r="E3344" s="150"/>
      <c r="J3344" t="str">
        <f>IF(L3344="","",VLOOKUP(L3344,Продукция!B:D,3,0))</f>
        <v/>
      </c>
      <c r="K3344" t="str">
        <f>IF(L3344="","",VLOOKUP(L3344,Продукция!B:C,2,0))</f>
        <v/>
      </c>
      <c r="L3344" s="151"/>
      <c r="M3344" t="str">
        <f>IF(L3344="","",VLOOKUP(L3344,Продукция!B:L,11,0))</f>
        <v/>
      </c>
      <c r="AB3344" t="str">
        <f>IF(L3344="","",VLOOKUP(L3344&amp;I3344,Продукция!A:I,9,0))</f>
        <v/>
      </c>
      <c r="AF3344" t="str">
        <f>IF(AD3344="","",VLOOKUP(AD3344,'Сотрудники и ссылки'!A:B,2,0))</f>
        <v/>
      </c>
      <c r="AG3344" t="str">
        <f>IF(AD3344="","",VLOOKUP(AD3344,'Сотрудники и ссылки'!A:C,3,0))</f>
        <v/>
      </c>
      <c r="AI3344" t="str">
        <f>IF(AH3344="","",VLOOKUP(AH3344,'Сотрудники и ссылки'!A:B,2,0))</f>
        <v/>
      </c>
      <c r="AJ3344" t="str">
        <f>IF(AH3344="","",VLOOKUP(AH3344,'Сотрудники и ссылки'!A:C,3,0))</f>
        <v/>
      </c>
      <c r="AL3344" s="2" t="str">
        <f>IF(AK3344="","",AK3344+VLOOKUP(I3344,'Вид исследования'!B:E,4,0))</f>
        <v/>
      </c>
      <c r="AM3344" s="2" t="str">
        <f>IF(AK3344="","",AK3344+VLOOKUP(I3344,'Вид исследования'!B:F,5,0))</f>
        <v/>
      </c>
      <c r="AQ3344" t="str">
        <f>IFERROR(IF(L3344="","",VLOOKUP(L3344&amp;I3344,Продукция!A:K,11,0)),"обратитесь к админ справочника")</f>
        <v/>
      </c>
      <c r="AS3344" t="str">
        <f>IFERROR(IF(L3344="","",VLOOKUP(L3344&amp;I3344,Продукция!A:J,10,0)),"обратитесь к админ справочника")</f>
        <v/>
      </c>
    </row>
    <row r="3345" spans="1:45" x14ac:dyDescent="0.25">
      <c r="A3345" t="str">
        <f t="shared" si="62"/>
        <v/>
      </c>
      <c r="B3345" t="str">
        <f>IF(E3345="","",INDEX(Лаборатории!A:A,MATCH('Производственный контроль'!E3345,Лаборатории!B:B,0)))</f>
        <v/>
      </c>
      <c r="C3345" t="str">
        <f>IF(E3345="","",VLOOKUP(E3345,Лаборатории!B:D,3,0))</f>
        <v/>
      </c>
      <c r="E3345" s="150"/>
      <c r="J3345" t="str">
        <f>IF(L3345="","",VLOOKUP(L3345,Продукция!B:D,3,0))</f>
        <v/>
      </c>
      <c r="K3345" t="str">
        <f>IF(L3345="","",VLOOKUP(L3345,Продукция!B:C,2,0))</f>
        <v/>
      </c>
      <c r="L3345" s="151"/>
      <c r="M3345" t="str">
        <f>IF(L3345="","",VLOOKUP(L3345,Продукция!B:L,11,0))</f>
        <v/>
      </c>
      <c r="AB3345" t="str">
        <f>IF(L3345="","",VLOOKUP(L3345&amp;I3345,Продукция!A:I,9,0))</f>
        <v/>
      </c>
      <c r="AF3345" t="str">
        <f>IF(AD3345="","",VLOOKUP(AD3345,'Сотрудники и ссылки'!A:B,2,0))</f>
        <v/>
      </c>
      <c r="AG3345" t="str">
        <f>IF(AD3345="","",VLOOKUP(AD3345,'Сотрудники и ссылки'!A:C,3,0))</f>
        <v/>
      </c>
      <c r="AI3345" t="str">
        <f>IF(AH3345="","",VLOOKUP(AH3345,'Сотрудники и ссылки'!A:B,2,0))</f>
        <v/>
      </c>
      <c r="AJ3345" t="str">
        <f>IF(AH3345="","",VLOOKUP(AH3345,'Сотрудники и ссылки'!A:C,3,0))</f>
        <v/>
      </c>
      <c r="AL3345" s="2" t="str">
        <f>IF(AK3345="","",AK3345+VLOOKUP(I3345,'Вид исследования'!B:E,4,0))</f>
        <v/>
      </c>
      <c r="AM3345" s="2" t="str">
        <f>IF(AK3345="","",AK3345+VLOOKUP(I3345,'Вид исследования'!B:F,5,0))</f>
        <v/>
      </c>
      <c r="AQ3345" t="str">
        <f>IFERROR(IF(L3345="","",VLOOKUP(L3345&amp;I3345,Продукция!A:K,11,0)),"обратитесь к админ справочника")</f>
        <v/>
      </c>
      <c r="AS3345" t="str">
        <f>IFERROR(IF(L3345="","",VLOOKUP(L3345&amp;I3345,Продукция!A:J,10,0)),"обратитесь к админ справочника")</f>
        <v/>
      </c>
    </row>
    <row r="3346" spans="1:45" x14ac:dyDescent="0.25">
      <c r="A3346" t="str">
        <f t="shared" si="62"/>
        <v/>
      </c>
      <c r="B3346" t="str">
        <f>IF(E3346="","",INDEX(Лаборатории!A:A,MATCH('Производственный контроль'!E3346,Лаборатории!B:B,0)))</f>
        <v/>
      </c>
      <c r="C3346" t="str">
        <f>IF(E3346="","",VLOOKUP(E3346,Лаборатории!B:D,3,0))</f>
        <v/>
      </c>
      <c r="E3346" s="150"/>
      <c r="J3346" t="str">
        <f>IF(L3346="","",VLOOKUP(L3346,Продукция!B:D,3,0))</f>
        <v/>
      </c>
      <c r="K3346" t="str">
        <f>IF(L3346="","",VLOOKUP(L3346,Продукция!B:C,2,0))</f>
        <v/>
      </c>
      <c r="L3346" s="151"/>
      <c r="M3346" t="str">
        <f>IF(L3346="","",VLOOKUP(L3346,Продукция!B:L,11,0))</f>
        <v/>
      </c>
      <c r="AB3346" t="str">
        <f>IF(L3346="","",VLOOKUP(L3346&amp;I3346,Продукция!A:I,9,0))</f>
        <v/>
      </c>
      <c r="AF3346" t="str">
        <f>IF(AD3346="","",VLOOKUP(AD3346,'Сотрудники и ссылки'!A:B,2,0))</f>
        <v/>
      </c>
      <c r="AG3346" t="str">
        <f>IF(AD3346="","",VLOOKUP(AD3346,'Сотрудники и ссылки'!A:C,3,0))</f>
        <v/>
      </c>
      <c r="AI3346" t="str">
        <f>IF(AH3346="","",VLOOKUP(AH3346,'Сотрудники и ссылки'!A:B,2,0))</f>
        <v/>
      </c>
      <c r="AJ3346" t="str">
        <f>IF(AH3346="","",VLOOKUP(AH3346,'Сотрудники и ссылки'!A:C,3,0))</f>
        <v/>
      </c>
      <c r="AL3346" s="2" t="str">
        <f>IF(AK3346="","",AK3346+VLOOKUP(I3346,'Вид исследования'!B:E,4,0))</f>
        <v/>
      </c>
      <c r="AM3346" s="2" t="str">
        <f>IF(AK3346="","",AK3346+VLOOKUP(I3346,'Вид исследования'!B:F,5,0))</f>
        <v/>
      </c>
      <c r="AQ3346" t="str">
        <f>IFERROR(IF(L3346="","",VLOOKUP(L3346&amp;I3346,Продукция!A:K,11,0)),"обратитесь к админ справочника")</f>
        <v/>
      </c>
      <c r="AS3346" t="str">
        <f>IFERROR(IF(L3346="","",VLOOKUP(L3346&amp;I3346,Продукция!A:J,10,0)),"обратитесь к админ справочника")</f>
        <v/>
      </c>
    </row>
    <row r="3347" spans="1:45" x14ac:dyDescent="0.25">
      <c r="A3347" t="str">
        <f t="shared" si="62"/>
        <v/>
      </c>
      <c r="B3347" t="str">
        <f>IF(E3347="","",INDEX(Лаборатории!A:A,MATCH('Производственный контроль'!E3347,Лаборатории!B:B,0)))</f>
        <v/>
      </c>
      <c r="C3347" t="str">
        <f>IF(E3347="","",VLOOKUP(E3347,Лаборатории!B:D,3,0))</f>
        <v/>
      </c>
      <c r="E3347" s="150"/>
      <c r="J3347" t="str">
        <f>IF(L3347="","",VLOOKUP(L3347,Продукция!B:D,3,0))</f>
        <v/>
      </c>
      <c r="K3347" t="str">
        <f>IF(L3347="","",VLOOKUP(L3347,Продукция!B:C,2,0))</f>
        <v/>
      </c>
      <c r="L3347" s="151"/>
      <c r="M3347" t="str">
        <f>IF(L3347="","",VLOOKUP(L3347,Продукция!B:L,11,0))</f>
        <v/>
      </c>
      <c r="AB3347" t="str">
        <f>IF(L3347="","",VLOOKUP(L3347&amp;I3347,Продукция!A:I,9,0))</f>
        <v/>
      </c>
      <c r="AF3347" t="str">
        <f>IF(AD3347="","",VLOOKUP(AD3347,'Сотрудники и ссылки'!A:B,2,0))</f>
        <v/>
      </c>
      <c r="AG3347" t="str">
        <f>IF(AD3347="","",VLOOKUP(AD3347,'Сотрудники и ссылки'!A:C,3,0))</f>
        <v/>
      </c>
      <c r="AI3347" t="str">
        <f>IF(AH3347="","",VLOOKUP(AH3347,'Сотрудники и ссылки'!A:B,2,0))</f>
        <v/>
      </c>
      <c r="AJ3347" t="str">
        <f>IF(AH3347="","",VLOOKUP(AH3347,'Сотрудники и ссылки'!A:C,3,0))</f>
        <v/>
      </c>
      <c r="AL3347" s="2" t="str">
        <f>IF(AK3347="","",AK3347+VLOOKUP(I3347,'Вид исследования'!B:E,4,0))</f>
        <v/>
      </c>
      <c r="AM3347" s="2" t="str">
        <f>IF(AK3347="","",AK3347+VLOOKUP(I3347,'Вид исследования'!B:F,5,0))</f>
        <v/>
      </c>
      <c r="AQ3347" t="str">
        <f>IFERROR(IF(L3347="","",VLOOKUP(L3347&amp;I3347,Продукция!A:K,11,0)),"обратитесь к админ справочника")</f>
        <v/>
      </c>
      <c r="AS3347" t="str">
        <f>IFERROR(IF(L3347="","",VLOOKUP(L3347&amp;I3347,Продукция!A:J,10,0)),"обратитесь к админ справочника")</f>
        <v/>
      </c>
    </row>
    <row r="3348" spans="1:45" x14ac:dyDescent="0.25">
      <c r="A3348" t="str">
        <f t="shared" si="62"/>
        <v/>
      </c>
      <c r="B3348" t="str">
        <f>IF(E3348="","",INDEX(Лаборатории!A:A,MATCH('Производственный контроль'!E3348,Лаборатории!B:B,0)))</f>
        <v/>
      </c>
      <c r="C3348" t="str">
        <f>IF(E3348="","",VLOOKUP(E3348,Лаборатории!B:D,3,0))</f>
        <v/>
      </c>
      <c r="E3348" s="150"/>
      <c r="J3348" t="str">
        <f>IF(L3348="","",VLOOKUP(L3348,Продукция!B:D,3,0))</f>
        <v/>
      </c>
      <c r="K3348" t="str">
        <f>IF(L3348="","",VLOOKUP(L3348,Продукция!B:C,2,0))</f>
        <v/>
      </c>
      <c r="L3348" s="151"/>
      <c r="M3348" t="str">
        <f>IF(L3348="","",VLOOKUP(L3348,Продукция!B:L,11,0))</f>
        <v/>
      </c>
      <c r="AB3348" t="str">
        <f>IF(L3348="","",VLOOKUP(L3348&amp;I3348,Продукция!A:I,9,0))</f>
        <v/>
      </c>
      <c r="AF3348" t="str">
        <f>IF(AD3348="","",VLOOKUP(AD3348,'Сотрудники и ссылки'!A:B,2,0))</f>
        <v/>
      </c>
      <c r="AG3348" t="str">
        <f>IF(AD3348="","",VLOOKUP(AD3348,'Сотрудники и ссылки'!A:C,3,0))</f>
        <v/>
      </c>
      <c r="AI3348" t="str">
        <f>IF(AH3348="","",VLOOKUP(AH3348,'Сотрудники и ссылки'!A:B,2,0))</f>
        <v/>
      </c>
      <c r="AJ3348" t="str">
        <f>IF(AH3348="","",VLOOKUP(AH3348,'Сотрудники и ссылки'!A:C,3,0))</f>
        <v/>
      </c>
      <c r="AL3348" s="2" t="str">
        <f>IF(AK3348="","",AK3348+VLOOKUP(I3348,'Вид исследования'!B:E,4,0))</f>
        <v/>
      </c>
      <c r="AM3348" s="2" t="str">
        <f>IF(AK3348="","",AK3348+VLOOKUP(I3348,'Вид исследования'!B:F,5,0))</f>
        <v/>
      </c>
      <c r="AQ3348" t="str">
        <f>IFERROR(IF(L3348="","",VLOOKUP(L3348&amp;I3348,Продукция!A:K,11,0)),"обратитесь к админ справочника")</f>
        <v/>
      </c>
      <c r="AS3348" t="str">
        <f>IFERROR(IF(L3348="","",VLOOKUP(L3348&amp;I3348,Продукция!A:J,10,0)),"обратитесь к админ справочника")</f>
        <v/>
      </c>
    </row>
    <row r="3349" spans="1:45" x14ac:dyDescent="0.25">
      <c r="A3349" t="str">
        <f t="shared" si="62"/>
        <v/>
      </c>
      <c r="B3349" t="str">
        <f>IF(E3349="","",INDEX(Лаборатории!A:A,MATCH('Производственный контроль'!E3349,Лаборатории!B:B,0)))</f>
        <v/>
      </c>
      <c r="C3349" t="str">
        <f>IF(E3349="","",VLOOKUP(E3349,Лаборатории!B:D,3,0))</f>
        <v/>
      </c>
      <c r="E3349" s="150"/>
      <c r="J3349" t="str">
        <f>IF(L3349="","",VLOOKUP(L3349,Продукция!B:D,3,0))</f>
        <v/>
      </c>
      <c r="K3349" t="str">
        <f>IF(L3349="","",VLOOKUP(L3349,Продукция!B:C,2,0))</f>
        <v/>
      </c>
      <c r="L3349" s="151"/>
      <c r="M3349" t="str">
        <f>IF(L3349="","",VLOOKUP(L3349,Продукция!B:L,11,0))</f>
        <v/>
      </c>
      <c r="AB3349" t="str">
        <f>IF(L3349="","",VLOOKUP(L3349&amp;I3349,Продукция!A:I,9,0))</f>
        <v/>
      </c>
      <c r="AF3349" t="str">
        <f>IF(AD3349="","",VLOOKUP(AD3349,'Сотрудники и ссылки'!A:B,2,0))</f>
        <v/>
      </c>
      <c r="AG3349" t="str">
        <f>IF(AD3349="","",VLOOKUP(AD3349,'Сотрудники и ссылки'!A:C,3,0))</f>
        <v/>
      </c>
      <c r="AI3349" t="str">
        <f>IF(AH3349="","",VLOOKUP(AH3349,'Сотрудники и ссылки'!A:B,2,0))</f>
        <v/>
      </c>
      <c r="AJ3349" t="str">
        <f>IF(AH3349="","",VLOOKUP(AH3349,'Сотрудники и ссылки'!A:C,3,0))</f>
        <v/>
      </c>
      <c r="AL3349" s="2" t="str">
        <f>IF(AK3349="","",AK3349+VLOOKUP(I3349,'Вид исследования'!B:E,4,0))</f>
        <v/>
      </c>
      <c r="AM3349" s="2" t="str">
        <f>IF(AK3349="","",AK3349+VLOOKUP(I3349,'Вид исследования'!B:F,5,0))</f>
        <v/>
      </c>
      <c r="AQ3349" t="str">
        <f>IFERROR(IF(L3349="","",VLOOKUP(L3349&amp;I3349,Продукция!A:K,11,0)),"обратитесь к админ справочника")</f>
        <v/>
      </c>
      <c r="AS3349" t="str">
        <f>IFERROR(IF(L3349="","",VLOOKUP(L3349&amp;I3349,Продукция!A:J,10,0)),"обратитесь к админ справочника")</f>
        <v/>
      </c>
    </row>
    <row r="3350" spans="1:45" x14ac:dyDescent="0.25">
      <c r="A3350" t="str">
        <f t="shared" si="62"/>
        <v/>
      </c>
      <c r="B3350" t="str">
        <f>IF(E3350="","",INDEX(Лаборатории!A:A,MATCH('Производственный контроль'!E3350,Лаборатории!B:B,0)))</f>
        <v/>
      </c>
      <c r="C3350" t="str">
        <f>IF(E3350="","",VLOOKUP(E3350,Лаборатории!B:D,3,0))</f>
        <v/>
      </c>
      <c r="E3350" s="150"/>
      <c r="J3350" t="str">
        <f>IF(L3350="","",VLOOKUP(L3350,Продукция!B:D,3,0))</f>
        <v/>
      </c>
      <c r="K3350" t="str">
        <f>IF(L3350="","",VLOOKUP(L3350,Продукция!B:C,2,0))</f>
        <v/>
      </c>
      <c r="L3350" s="151"/>
      <c r="M3350" t="str">
        <f>IF(L3350="","",VLOOKUP(L3350,Продукция!B:L,11,0))</f>
        <v/>
      </c>
      <c r="AB3350" t="str">
        <f>IF(L3350="","",VLOOKUP(L3350&amp;I3350,Продукция!A:I,9,0))</f>
        <v/>
      </c>
      <c r="AF3350" t="str">
        <f>IF(AD3350="","",VLOOKUP(AD3350,'Сотрудники и ссылки'!A:B,2,0))</f>
        <v/>
      </c>
      <c r="AG3350" t="str">
        <f>IF(AD3350="","",VLOOKUP(AD3350,'Сотрудники и ссылки'!A:C,3,0))</f>
        <v/>
      </c>
      <c r="AI3350" t="str">
        <f>IF(AH3350="","",VLOOKUP(AH3350,'Сотрудники и ссылки'!A:B,2,0))</f>
        <v/>
      </c>
      <c r="AJ3350" t="str">
        <f>IF(AH3350="","",VLOOKUP(AH3350,'Сотрудники и ссылки'!A:C,3,0))</f>
        <v/>
      </c>
      <c r="AL3350" s="2" t="str">
        <f>IF(AK3350="","",AK3350+VLOOKUP(I3350,'Вид исследования'!B:E,4,0))</f>
        <v/>
      </c>
      <c r="AM3350" s="2" t="str">
        <f>IF(AK3350="","",AK3350+VLOOKUP(I3350,'Вид исследования'!B:F,5,0))</f>
        <v/>
      </c>
      <c r="AQ3350" t="str">
        <f>IFERROR(IF(L3350="","",VLOOKUP(L3350&amp;I3350,Продукция!A:K,11,0)),"обратитесь к админ справочника")</f>
        <v/>
      </c>
      <c r="AS3350" t="str">
        <f>IFERROR(IF(L3350="","",VLOOKUP(L3350&amp;I3350,Продукция!A:J,10,0)),"обратитесь к админ справочника")</f>
        <v/>
      </c>
    </row>
    <row r="3351" spans="1:45" x14ac:dyDescent="0.25">
      <c r="A3351" t="str">
        <f t="shared" si="62"/>
        <v/>
      </c>
      <c r="B3351" t="str">
        <f>IF(E3351="","",INDEX(Лаборатории!A:A,MATCH('Производственный контроль'!E3351,Лаборатории!B:B,0)))</f>
        <v/>
      </c>
      <c r="C3351" t="str">
        <f>IF(E3351="","",VLOOKUP(E3351,Лаборатории!B:D,3,0))</f>
        <v/>
      </c>
      <c r="E3351" s="150"/>
      <c r="J3351" t="str">
        <f>IF(L3351="","",VLOOKUP(L3351,Продукция!B:D,3,0))</f>
        <v/>
      </c>
      <c r="K3351" t="str">
        <f>IF(L3351="","",VLOOKUP(L3351,Продукция!B:C,2,0))</f>
        <v/>
      </c>
      <c r="L3351" s="151"/>
      <c r="M3351" t="str">
        <f>IF(L3351="","",VLOOKUP(L3351,Продукция!B:L,11,0))</f>
        <v/>
      </c>
      <c r="AB3351" t="str">
        <f>IF(L3351="","",VLOOKUP(L3351&amp;I3351,Продукция!A:I,9,0))</f>
        <v/>
      </c>
      <c r="AF3351" t="str">
        <f>IF(AD3351="","",VLOOKUP(AD3351,'Сотрудники и ссылки'!A:B,2,0))</f>
        <v/>
      </c>
      <c r="AG3351" t="str">
        <f>IF(AD3351="","",VLOOKUP(AD3351,'Сотрудники и ссылки'!A:C,3,0))</f>
        <v/>
      </c>
      <c r="AI3351" t="str">
        <f>IF(AH3351="","",VLOOKUP(AH3351,'Сотрудники и ссылки'!A:B,2,0))</f>
        <v/>
      </c>
      <c r="AJ3351" t="str">
        <f>IF(AH3351="","",VLOOKUP(AH3351,'Сотрудники и ссылки'!A:C,3,0))</f>
        <v/>
      </c>
      <c r="AL3351" s="2" t="str">
        <f>IF(AK3351="","",AK3351+VLOOKUP(I3351,'Вид исследования'!B:E,4,0))</f>
        <v/>
      </c>
      <c r="AM3351" s="2" t="str">
        <f>IF(AK3351="","",AK3351+VLOOKUP(I3351,'Вид исследования'!B:F,5,0))</f>
        <v/>
      </c>
      <c r="AQ3351" t="str">
        <f>IFERROR(IF(L3351="","",VLOOKUP(L3351&amp;I3351,Продукция!A:K,11,0)),"обратитесь к админ справочника")</f>
        <v/>
      </c>
      <c r="AS3351" t="str">
        <f>IFERROR(IF(L3351="","",VLOOKUP(L3351&amp;I3351,Продукция!A:J,10,0)),"обратитесь к админ справочника")</f>
        <v/>
      </c>
    </row>
    <row r="3352" spans="1:45" x14ac:dyDescent="0.25">
      <c r="A3352" t="str">
        <f t="shared" si="62"/>
        <v/>
      </c>
      <c r="B3352" t="str">
        <f>IF(E3352="","",INDEX(Лаборатории!A:A,MATCH('Производственный контроль'!E3352,Лаборатории!B:B,0)))</f>
        <v/>
      </c>
      <c r="C3352" t="str">
        <f>IF(E3352="","",VLOOKUP(E3352,Лаборатории!B:D,3,0))</f>
        <v/>
      </c>
      <c r="E3352" s="150"/>
      <c r="J3352" t="str">
        <f>IF(L3352="","",VLOOKUP(L3352,Продукция!B:D,3,0))</f>
        <v/>
      </c>
      <c r="K3352" t="str">
        <f>IF(L3352="","",VLOOKUP(L3352,Продукция!B:C,2,0))</f>
        <v/>
      </c>
      <c r="L3352" s="151"/>
      <c r="M3352" t="str">
        <f>IF(L3352="","",VLOOKUP(L3352,Продукция!B:L,11,0))</f>
        <v/>
      </c>
      <c r="AB3352" t="str">
        <f>IF(L3352="","",VLOOKUP(L3352&amp;I3352,Продукция!A:I,9,0))</f>
        <v/>
      </c>
      <c r="AF3352" t="str">
        <f>IF(AD3352="","",VLOOKUP(AD3352,'Сотрудники и ссылки'!A:B,2,0))</f>
        <v/>
      </c>
      <c r="AG3352" t="str">
        <f>IF(AD3352="","",VLOOKUP(AD3352,'Сотрудники и ссылки'!A:C,3,0))</f>
        <v/>
      </c>
      <c r="AI3352" t="str">
        <f>IF(AH3352="","",VLOOKUP(AH3352,'Сотрудники и ссылки'!A:B,2,0))</f>
        <v/>
      </c>
      <c r="AJ3352" t="str">
        <f>IF(AH3352="","",VLOOKUP(AH3352,'Сотрудники и ссылки'!A:C,3,0))</f>
        <v/>
      </c>
      <c r="AL3352" s="2" t="str">
        <f>IF(AK3352="","",AK3352+VLOOKUP(I3352,'Вид исследования'!B:E,4,0))</f>
        <v/>
      </c>
      <c r="AM3352" s="2" t="str">
        <f>IF(AK3352="","",AK3352+VLOOKUP(I3352,'Вид исследования'!B:F,5,0))</f>
        <v/>
      </c>
      <c r="AQ3352" t="str">
        <f>IFERROR(IF(L3352="","",VLOOKUP(L3352&amp;I3352,Продукция!A:K,11,0)),"обратитесь к админ справочника")</f>
        <v/>
      </c>
      <c r="AS3352" t="str">
        <f>IFERROR(IF(L3352="","",VLOOKUP(L3352&amp;I3352,Продукция!A:J,10,0)),"обратитесь к админ справочника")</f>
        <v/>
      </c>
    </row>
    <row r="3353" spans="1:45" x14ac:dyDescent="0.25">
      <c r="A3353" t="str">
        <f t="shared" si="62"/>
        <v/>
      </c>
      <c r="B3353" t="str">
        <f>IF(E3353="","",INDEX(Лаборатории!A:A,MATCH('Производственный контроль'!E3353,Лаборатории!B:B,0)))</f>
        <v/>
      </c>
      <c r="C3353" t="str">
        <f>IF(E3353="","",VLOOKUP(E3353,Лаборатории!B:D,3,0))</f>
        <v/>
      </c>
      <c r="E3353" s="150"/>
      <c r="J3353" t="str">
        <f>IF(L3353="","",VLOOKUP(L3353,Продукция!B:D,3,0))</f>
        <v/>
      </c>
      <c r="K3353" t="str">
        <f>IF(L3353="","",VLOOKUP(L3353,Продукция!B:C,2,0))</f>
        <v/>
      </c>
      <c r="L3353" s="151"/>
      <c r="M3353" t="str">
        <f>IF(L3353="","",VLOOKUP(L3353,Продукция!B:L,11,0))</f>
        <v/>
      </c>
      <c r="AB3353" t="str">
        <f>IF(L3353="","",VLOOKUP(L3353&amp;I3353,Продукция!A:I,9,0))</f>
        <v/>
      </c>
      <c r="AF3353" t="str">
        <f>IF(AD3353="","",VLOOKUP(AD3353,'Сотрудники и ссылки'!A:B,2,0))</f>
        <v/>
      </c>
      <c r="AG3353" t="str">
        <f>IF(AD3353="","",VLOOKUP(AD3353,'Сотрудники и ссылки'!A:C,3,0))</f>
        <v/>
      </c>
      <c r="AI3353" t="str">
        <f>IF(AH3353="","",VLOOKUP(AH3353,'Сотрудники и ссылки'!A:B,2,0))</f>
        <v/>
      </c>
      <c r="AJ3353" t="str">
        <f>IF(AH3353="","",VLOOKUP(AH3353,'Сотрудники и ссылки'!A:C,3,0))</f>
        <v/>
      </c>
      <c r="AL3353" s="2" t="str">
        <f>IF(AK3353="","",AK3353+VLOOKUP(I3353,'Вид исследования'!B:E,4,0))</f>
        <v/>
      </c>
      <c r="AM3353" s="2" t="str">
        <f>IF(AK3353="","",AK3353+VLOOKUP(I3353,'Вид исследования'!B:F,5,0))</f>
        <v/>
      </c>
      <c r="AQ3353" t="str">
        <f>IFERROR(IF(L3353="","",VLOOKUP(L3353&amp;I3353,Продукция!A:K,11,0)),"обратитесь к админ справочника")</f>
        <v/>
      </c>
      <c r="AS3353" t="str">
        <f>IFERROR(IF(L3353="","",VLOOKUP(L3353&amp;I3353,Продукция!A:J,10,0)),"обратитесь к админ справочника")</f>
        <v/>
      </c>
    </row>
    <row r="3354" spans="1:45" x14ac:dyDescent="0.25">
      <c r="A3354" t="str">
        <f t="shared" si="62"/>
        <v/>
      </c>
      <c r="B3354" t="str">
        <f>IF(E3354="","",INDEX(Лаборатории!A:A,MATCH('Производственный контроль'!E3354,Лаборатории!B:B,0)))</f>
        <v/>
      </c>
      <c r="C3354" t="str">
        <f>IF(E3354="","",VLOOKUP(E3354,Лаборатории!B:D,3,0))</f>
        <v/>
      </c>
      <c r="E3354" s="150"/>
      <c r="J3354" t="str">
        <f>IF(L3354="","",VLOOKUP(L3354,Продукция!B:D,3,0))</f>
        <v/>
      </c>
      <c r="K3354" t="str">
        <f>IF(L3354="","",VLOOKUP(L3354,Продукция!B:C,2,0))</f>
        <v/>
      </c>
      <c r="L3354" s="151"/>
      <c r="M3354" t="str">
        <f>IF(L3354="","",VLOOKUP(L3354,Продукция!B:L,11,0))</f>
        <v/>
      </c>
      <c r="AB3354" t="str">
        <f>IF(L3354="","",VLOOKUP(L3354&amp;I3354,Продукция!A:I,9,0))</f>
        <v/>
      </c>
      <c r="AF3354" t="str">
        <f>IF(AD3354="","",VLOOKUP(AD3354,'Сотрудники и ссылки'!A:B,2,0))</f>
        <v/>
      </c>
      <c r="AG3354" t="str">
        <f>IF(AD3354="","",VLOOKUP(AD3354,'Сотрудники и ссылки'!A:C,3,0))</f>
        <v/>
      </c>
      <c r="AI3354" t="str">
        <f>IF(AH3354="","",VLOOKUP(AH3354,'Сотрудники и ссылки'!A:B,2,0))</f>
        <v/>
      </c>
      <c r="AJ3354" t="str">
        <f>IF(AH3354="","",VLOOKUP(AH3354,'Сотрудники и ссылки'!A:C,3,0))</f>
        <v/>
      </c>
      <c r="AL3354" s="2" t="str">
        <f>IF(AK3354="","",AK3354+VLOOKUP(I3354,'Вид исследования'!B:E,4,0))</f>
        <v/>
      </c>
      <c r="AM3354" s="2" t="str">
        <f>IF(AK3354="","",AK3354+VLOOKUP(I3354,'Вид исследования'!B:F,5,0))</f>
        <v/>
      </c>
      <c r="AQ3354" t="str">
        <f>IFERROR(IF(L3354="","",VLOOKUP(L3354&amp;I3354,Продукция!A:K,11,0)),"обратитесь к админ справочника")</f>
        <v/>
      </c>
      <c r="AS3354" t="str">
        <f>IFERROR(IF(L3354="","",VLOOKUP(L3354&amp;I3354,Продукция!A:J,10,0)),"обратитесь к админ справочника")</f>
        <v/>
      </c>
    </row>
    <row r="3355" spans="1:45" x14ac:dyDescent="0.25">
      <c r="A3355" t="str">
        <f t="shared" si="62"/>
        <v/>
      </c>
      <c r="B3355" t="str">
        <f>IF(E3355="","",INDEX(Лаборатории!A:A,MATCH('Производственный контроль'!E3355,Лаборатории!B:B,0)))</f>
        <v/>
      </c>
      <c r="C3355" t="str">
        <f>IF(E3355="","",VLOOKUP(E3355,Лаборатории!B:D,3,0))</f>
        <v/>
      </c>
      <c r="E3355" s="150"/>
      <c r="J3355" t="str">
        <f>IF(L3355="","",VLOOKUP(L3355,Продукция!B:D,3,0))</f>
        <v/>
      </c>
      <c r="K3355" t="str">
        <f>IF(L3355="","",VLOOKUP(L3355,Продукция!B:C,2,0))</f>
        <v/>
      </c>
      <c r="L3355" s="151"/>
      <c r="M3355" t="str">
        <f>IF(L3355="","",VLOOKUP(L3355,Продукция!B:L,11,0))</f>
        <v/>
      </c>
      <c r="AB3355" t="str">
        <f>IF(L3355="","",VLOOKUP(L3355&amp;I3355,Продукция!A:I,9,0))</f>
        <v/>
      </c>
      <c r="AF3355" t="str">
        <f>IF(AD3355="","",VLOOKUP(AD3355,'Сотрудники и ссылки'!A:B,2,0))</f>
        <v/>
      </c>
      <c r="AG3355" t="str">
        <f>IF(AD3355="","",VLOOKUP(AD3355,'Сотрудники и ссылки'!A:C,3,0))</f>
        <v/>
      </c>
      <c r="AI3355" t="str">
        <f>IF(AH3355="","",VLOOKUP(AH3355,'Сотрудники и ссылки'!A:B,2,0))</f>
        <v/>
      </c>
      <c r="AJ3355" t="str">
        <f>IF(AH3355="","",VLOOKUP(AH3355,'Сотрудники и ссылки'!A:C,3,0))</f>
        <v/>
      </c>
      <c r="AL3355" s="2" t="str">
        <f>IF(AK3355="","",AK3355+VLOOKUP(I3355,'Вид исследования'!B:E,4,0))</f>
        <v/>
      </c>
      <c r="AM3355" s="2" t="str">
        <f>IF(AK3355="","",AK3355+VLOOKUP(I3355,'Вид исследования'!B:F,5,0))</f>
        <v/>
      </c>
      <c r="AQ3355" t="str">
        <f>IFERROR(IF(L3355="","",VLOOKUP(L3355&amp;I3355,Продукция!A:K,11,0)),"обратитесь к админ справочника")</f>
        <v/>
      </c>
      <c r="AS3355" t="str">
        <f>IFERROR(IF(L3355="","",VLOOKUP(L3355&amp;I3355,Продукция!A:J,10,0)),"обратитесь к админ справочника")</f>
        <v/>
      </c>
    </row>
    <row r="3356" spans="1:45" x14ac:dyDescent="0.25">
      <c r="A3356" t="str">
        <f t="shared" si="62"/>
        <v/>
      </c>
      <c r="B3356" t="str">
        <f>IF(E3356="","",INDEX(Лаборатории!A:A,MATCH('Производственный контроль'!E3356,Лаборатории!B:B,0)))</f>
        <v/>
      </c>
      <c r="C3356" t="str">
        <f>IF(E3356="","",VLOOKUP(E3356,Лаборатории!B:D,3,0))</f>
        <v/>
      </c>
      <c r="E3356" s="150"/>
      <c r="J3356" t="str">
        <f>IF(L3356="","",VLOOKUP(L3356,Продукция!B:D,3,0))</f>
        <v/>
      </c>
      <c r="K3356" t="str">
        <f>IF(L3356="","",VLOOKUP(L3356,Продукция!B:C,2,0))</f>
        <v/>
      </c>
      <c r="L3356" s="151"/>
      <c r="M3356" t="str">
        <f>IF(L3356="","",VLOOKUP(L3356,Продукция!B:L,11,0))</f>
        <v/>
      </c>
      <c r="AB3356" t="str">
        <f>IF(L3356="","",VLOOKUP(L3356&amp;I3356,Продукция!A:I,9,0))</f>
        <v/>
      </c>
      <c r="AF3356" t="str">
        <f>IF(AD3356="","",VLOOKUP(AD3356,'Сотрудники и ссылки'!A:B,2,0))</f>
        <v/>
      </c>
      <c r="AG3356" t="str">
        <f>IF(AD3356="","",VLOOKUP(AD3356,'Сотрудники и ссылки'!A:C,3,0))</f>
        <v/>
      </c>
      <c r="AI3356" t="str">
        <f>IF(AH3356="","",VLOOKUP(AH3356,'Сотрудники и ссылки'!A:B,2,0))</f>
        <v/>
      </c>
      <c r="AJ3356" t="str">
        <f>IF(AH3356="","",VLOOKUP(AH3356,'Сотрудники и ссылки'!A:C,3,0))</f>
        <v/>
      </c>
      <c r="AL3356" s="2" t="str">
        <f>IF(AK3356="","",AK3356+VLOOKUP(I3356,'Вид исследования'!B:E,4,0))</f>
        <v/>
      </c>
      <c r="AM3356" s="2" t="str">
        <f>IF(AK3356="","",AK3356+VLOOKUP(I3356,'Вид исследования'!B:F,5,0))</f>
        <v/>
      </c>
      <c r="AQ3356" t="str">
        <f>IFERROR(IF(L3356="","",VLOOKUP(L3356&amp;I3356,Продукция!A:K,11,0)),"обратитесь к админ справочника")</f>
        <v/>
      </c>
      <c r="AS3356" t="str">
        <f>IFERROR(IF(L3356="","",VLOOKUP(L3356&amp;I3356,Продукция!A:J,10,0)),"обратитесь к админ справочника")</f>
        <v/>
      </c>
    </row>
    <row r="3357" spans="1:45" x14ac:dyDescent="0.25">
      <c r="A3357" t="str">
        <f t="shared" si="62"/>
        <v/>
      </c>
      <c r="B3357" t="str">
        <f>IF(E3357="","",INDEX(Лаборатории!A:A,MATCH('Производственный контроль'!E3357,Лаборатории!B:B,0)))</f>
        <v/>
      </c>
      <c r="C3357" t="str">
        <f>IF(E3357="","",VLOOKUP(E3357,Лаборатории!B:D,3,0))</f>
        <v/>
      </c>
      <c r="E3357" s="150"/>
      <c r="J3357" t="str">
        <f>IF(L3357="","",VLOOKUP(L3357,Продукция!B:D,3,0))</f>
        <v/>
      </c>
      <c r="K3357" t="str">
        <f>IF(L3357="","",VLOOKUP(L3357,Продукция!B:C,2,0))</f>
        <v/>
      </c>
      <c r="L3357" s="151"/>
      <c r="M3357" t="str">
        <f>IF(L3357="","",VLOOKUP(L3357,Продукция!B:L,11,0))</f>
        <v/>
      </c>
      <c r="AB3357" t="str">
        <f>IF(L3357="","",VLOOKUP(L3357&amp;I3357,Продукция!A:I,9,0))</f>
        <v/>
      </c>
      <c r="AF3357" t="str">
        <f>IF(AD3357="","",VLOOKUP(AD3357,'Сотрудники и ссылки'!A:B,2,0))</f>
        <v/>
      </c>
      <c r="AG3357" t="str">
        <f>IF(AD3357="","",VLOOKUP(AD3357,'Сотрудники и ссылки'!A:C,3,0))</f>
        <v/>
      </c>
      <c r="AI3357" t="str">
        <f>IF(AH3357="","",VLOOKUP(AH3357,'Сотрудники и ссылки'!A:B,2,0))</f>
        <v/>
      </c>
      <c r="AJ3357" t="str">
        <f>IF(AH3357="","",VLOOKUP(AH3357,'Сотрудники и ссылки'!A:C,3,0))</f>
        <v/>
      </c>
      <c r="AL3357" s="2" t="str">
        <f>IF(AK3357="","",AK3357+VLOOKUP(I3357,'Вид исследования'!B:E,4,0))</f>
        <v/>
      </c>
      <c r="AM3357" s="2" t="str">
        <f>IF(AK3357="","",AK3357+VLOOKUP(I3357,'Вид исследования'!B:F,5,0))</f>
        <v/>
      </c>
      <c r="AQ3357" t="str">
        <f>IFERROR(IF(L3357="","",VLOOKUP(L3357&amp;I3357,Продукция!A:K,11,0)),"обратитесь к админ справочника")</f>
        <v/>
      </c>
      <c r="AS3357" t="str">
        <f>IFERROR(IF(L3357="","",VLOOKUP(L3357&amp;I3357,Продукция!A:J,10,0)),"обратитесь к админ справочника")</f>
        <v/>
      </c>
    </row>
    <row r="3358" spans="1:45" x14ac:dyDescent="0.25">
      <c r="A3358" t="str">
        <f t="shared" si="62"/>
        <v/>
      </c>
      <c r="B3358" t="str">
        <f>IF(E3358="","",INDEX(Лаборатории!A:A,MATCH('Производственный контроль'!E3358,Лаборатории!B:B,0)))</f>
        <v/>
      </c>
      <c r="C3358" t="str">
        <f>IF(E3358="","",VLOOKUP(E3358,Лаборатории!B:D,3,0))</f>
        <v/>
      </c>
      <c r="E3358" s="150"/>
      <c r="J3358" t="str">
        <f>IF(L3358="","",VLOOKUP(L3358,Продукция!B:D,3,0))</f>
        <v/>
      </c>
      <c r="K3358" t="str">
        <f>IF(L3358="","",VLOOKUP(L3358,Продукция!B:C,2,0))</f>
        <v/>
      </c>
      <c r="L3358" s="151"/>
      <c r="M3358" t="str">
        <f>IF(L3358="","",VLOOKUP(L3358,Продукция!B:L,11,0))</f>
        <v/>
      </c>
      <c r="AB3358" t="str">
        <f>IF(L3358="","",VLOOKUP(L3358&amp;I3358,Продукция!A:I,9,0))</f>
        <v/>
      </c>
      <c r="AF3358" t="str">
        <f>IF(AD3358="","",VLOOKUP(AD3358,'Сотрудники и ссылки'!A:B,2,0))</f>
        <v/>
      </c>
      <c r="AG3358" t="str">
        <f>IF(AD3358="","",VLOOKUP(AD3358,'Сотрудники и ссылки'!A:C,3,0))</f>
        <v/>
      </c>
      <c r="AI3358" t="str">
        <f>IF(AH3358="","",VLOOKUP(AH3358,'Сотрудники и ссылки'!A:B,2,0))</f>
        <v/>
      </c>
      <c r="AJ3358" t="str">
        <f>IF(AH3358="","",VLOOKUP(AH3358,'Сотрудники и ссылки'!A:C,3,0))</f>
        <v/>
      </c>
      <c r="AL3358" s="2" t="str">
        <f>IF(AK3358="","",AK3358+VLOOKUP(I3358,'Вид исследования'!B:E,4,0))</f>
        <v/>
      </c>
      <c r="AM3358" s="2" t="str">
        <f>IF(AK3358="","",AK3358+VLOOKUP(I3358,'Вид исследования'!B:F,5,0))</f>
        <v/>
      </c>
      <c r="AQ3358" t="str">
        <f>IFERROR(IF(L3358="","",VLOOKUP(L3358&amp;I3358,Продукция!A:K,11,0)),"обратитесь к админ справочника")</f>
        <v/>
      </c>
      <c r="AS3358" t="str">
        <f>IFERROR(IF(L3358="","",VLOOKUP(L3358&amp;I3358,Продукция!A:J,10,0)),"обратитесь к админ справочника")</f>
        <v/>
      </c>
    </row>
    <row r="3359" spans="1:45" x14ac:dyDescent="0.25">
      <c r="A3359" t="str">
        <f t="shared" si="62"/>
        <v/>
      </c>
      <c r="B3359" t="str">
        <f>IF(E3359="","",INDEX(Лаборатории!A:A,MATCH('Производственный контроль'!E3359,Лаборатории!B:B,0)))</f>
        <v/>
      </c>
      <c r="C3359" t="str">
        <f>IF(E3359="","",VLOOKUP(E3359,Лаборатории!B:D,3,0))</f>
        <v/>
      </c>
      <c r="E3359" s="150"/>
      <c r="J3359" t="str">
        <f>IF(L3359="","",VLOOKUP(L3359,Продукция!B:D,3,0))</f>
        <v/>
      </c>
      <c r="K3359" t="str">
        <f>IF(L3359="","",VLOOKUP(L3359,Продукция!B:C,2,0))</f>
        <v/>
      </c>
      <c r="L3359" s="151"/>
      <c r="M3359" t="str">
        <f>IF(L3359="","",VLOOKUP(L3359,Продукция!B:L,11,0))</f>
        <v/>
      </c>
      <c r="AB3359" t="str">
        <f>IF(L3359="","",VLOOKUP(L3359&amp;I3359,Продукция!A:I,9,0))</f>
        <v/>
      </c>
      <c r="AF3359" t="str">
        <f>IF(AD3359="","",VLOOKUP(AD3359,'Сотрудники и ссылки'!A:B,2,0))</f>
        <v/>
      </c>
      <c r="AG3359" t="str">
        <f>IF(AD3359="","",VLOOKUP(AD3359,'Сотрудники и ссылки'!A:C,3,0))</f>
        <v/>
      </c>
      <c r="AI3359" t="str">
        <f>IF(AH3359="","",VLOOKUP(AH3359,'Сотрудники и ссылки'!A:B,2,0))</f>
        <v/>
      </c>
      <c r="AJ3359" t="str">
        <f>IF(AH3359="","",VLOOKUP(AH3359,'Сотрудники и ссылки'!A:C,3,0))</f>
        <v/>
      </c>
      <c r="AL3359" s="2" t="str">
        <f>IF(AK3359="","",AK3359+VLOOKUP(I3359,'Вид исследования'!B:E,4,0))</f>
        <v/>
      </c>
      <c r="AM3359" s="2" t="str">
        <f>IF(AK3359="","",AK3359+VLOOKUP(I3359,'Вид исследования'!B:F,5,0))</f>
        <v/>
      </c>
      <c r="AQ3359" t="str">
        <f>IFERROR(IF(L3359="","",VLOOKUP(L3359&amp;I3359,Продукция!A:K,11,0)),"обратитесь к админ справочника")</f>
        <v/>
      </c>
      <c r="AS3359" t="str">
        <f>IFERROR(IF(L3359="","",VLOOKUP(L3359&amp;I3359,Продукция!A:J,10,0)),"обратитесь к админ справочника")</f>
        <v/>
      </c>
    </row>
    <row r="3360" spans="1:45" x14ac:dyDescent="0.25">
      <c r="A3360" t="str">
        <f t="shared" si="62"/>
        <v/>
      </c>
      <c r="B3360" t="str">
        <f>IF(E3360="","",INDEX(Лаборатории!A:A,MATCH('Производственный контроль'!E3360,Лаборатории!B:B,0)))</f>
        <v/>
      </c>
      <c r="C3360" t="str">
        <f>IF(E3360="","",VLOOKUP(E3360,Лаборатории!B:D,3,0))</f>
        <v/>
      </c>
      <c r="E3360" s="150"/>
      <c r="J3360" t="str">
        <f>IF(L3360="","",VLOOKUP(L3360,Продукция!B:D,3,0))</f>
        <v/>
      </c>
      <c r="K3360" t="str">
        <f>IF(L3360="","",VLOOKUP(L3360,Продукция!B:C,2,0))</f>
        <v/>
      </c>
      <c r="L3360" s="151"/>
      <c r="M3360" t="str">
        <f>IF(L3360="","",VLOOKUP(L3360,Продукция!B:L,11,0))</f>
        <v/>
      </c>
      <c r="AB3360" t="str">
        <f>IF(L3360="","",VLOOKUP(L3360&amp;I3360,Продукция!A:I,9,0))</f>
        <v/>
      </c>
      <c r="AF3360" t="str">
        <f>IF(AD3360="","",VLOOKUP(AD3360,'Сотрудники и ссылки'!A:B,2,0))</f>
        <v/>
      </c>
      <c r="AG3360" t="str">
        <f>IF(AD3360="","",VLOOKUP(AD3360,'Сотрудники и ссылки'!A:C,3,0))</f>
        <v/>
      </c>
      <c r="AI3360" t="str">
        <f>IF(AH3360="","",VLOOKUP(AH3360,'Сотрудники и ссылки'!A:B,2,0))</f>
        <v/>
      </c>
      <c r="AJ3360" t="str">
        <f>IF(AH3360="","",VLOOKUP(AH3360,'Сотрудники и ссылки'!A:C,3,0))</f>
        <v/>
      </c>
      <c r="AL3360" s="2" t="str">
        <f>IF(AK3360="","",AK3360+VLOOKUP(I3360,'Вид исследования'!B:E,4,0))</f>
        <v/>
      </c>
      <c r="AM3360" s="2" t="str">
        <f>IF(AK3360="","",AK3360+VLOOKUP(I3360,'Вид исследования'!B:F,5,0))</f>
        <v/>
      </c>
      <c r="AQ3360" t="str">
        <f>IFERROR(IF(L3360="","",VLOOKUP(L3360&amp;I3360,Продукция!A:K,11,0)),"обратитесь к админ справочника")</f>
        <v/>
      </c>
      <c r="AS3360" t="str">
        <f>IFERROR(IF(L3360="","",VLOOKUP(L3360&amp;I3360,Продукция!A:J,10,0)),"обратитесь к админ справочника")</f>
        <v/>
      </c>
    </row>
    <row r="3361" spans="1:45" x14ac:dyDescent="0.25">
      <c r="A3361" t="str">
        <f t="shared" si="62"/>
        <v/>
      </c>
      <c r="B3361" t="str">
        <f>IF(E3361="","",INDEX(Лаборатории!A:A,MATCH('Производственный контроль'!E3361,Лаборатории!B:B,0)))</f>
        <v/>
      </c>
      <c r="C3361" t="str">
        <f>IF(E3361="","",VLOOKUP(E3361,Лаборатории!B:D,3,0))</f>
        <v/>
      </c>
      <c r="E3361" s="150"/>
      <c r="J3361" t="str">
        <f>IF(L3361="","",VLOOKUP(L3361,Продукция!B:D,3,0))</f>
        <v/>
      </c>
      <c r="K3361" t="str">
        <f>IF(L3361="","",VLOOKUP(L3361,Продукция!B:C,2,0))</f>
        <v/>
      </c>
      <c r="L3361" s="151"/>
      <c r="M3361" t="str">
        <f>IF(L3361="","",VLOOKUP(L3361,Продукция!B:L,11,0))</f>
        <v/>
      </c>
      <c r="AB3361" t="str">
        <f>IF(L3361="","",VLOOKUP(L3361&amp;I3361,Продукция!A:I,9,0))</f>
        <v/>
      </c>
      <c r="AF3361" t="str">
        <f>IF(AD3361="","",VLOOKUP(AD3361,'Сотрудники и ссылки'!A:B,2,0))</f>
        <v/>
      </c>
      <c r="AG3361" t="str">
        <f>IF(AD3361="","",VLOOKUP(AD3361,'Сотрудники и ссылки'!A:C,3,0))</f>
        <v/>
      </c>
      <c r="AI3361" t="str">
        <f>IF(AH3361="","",VLOOKUP(AH3361,'Сотрудники и ссылки'!A:B,2,0))</f>
        <v/>
      </c>
      <c r="AJ3361" t="str">
        <f>IF(AH3361="","",VLOOKUP(AH3361,'Сотрудники и ссылки'!A:C,3,0))</f>
        <v/>
      </c>
      <c r="AL3361" s="2" t="str">
        <f>IF(AK3361="","",AK3361+VLOOKUP(I3361,'Вид исследования'!B:E,4,0))</f>
        <v/>
      </c>
      <c r="AM3361" s="2" t="str">
        <f>IF(AK3361="","",AK3361+VLOOKUP(I3361,'Вид исследования'!B:F,5,0))</f>
        <v/>
      </c>
      <c r="AQ3361" t="str">
        <f>IFERROR(IF(L3361="","",VLOOKUP(L3361&amp;I3361,Продукция!A:K,11,0)),"обратитесь к админ справочника")</f>
        <v/>
      </c>
      <c r="AS3361" t="str">
        <f>IFERROR(IF(L3361="","",VLOOKUP(L3361&amp;I3361,Продукция!A:J,10,0)),"обратитесь к админ справочника")</f>
        <v/>
      </c>
    </row>
    <row r="3362" spans="1:45" x14ac:dyDescent="0.25">
      <c r="A3362" t="str">
        <f t="shared" si="62"/>
        <v/>
      </c>
      <c r="B3362" t="str">
        <f>IF(E3362="","",INDEX(Лаборатории!A:A,MATCH('Производственный контроль'!E3362,Лаборатории!B:B,0)))</f>
        <v/>
      </c>
      <c r="C3362" t="str">
        <f>IF(E3362="","",VLOOKUP(E3362,Лаборатории!B:D,3,0))</f>
        <v/>
      </c>
      <c r="E3362" s="150"/>
      <c r="J3362" t="str">
        <f>IF(L3362="","",VLOOKUP(L3362,Продукция!B:D,3,0))</f>
        <v/>
      </c>
      <c r="K3362" t="str">
        <f>IF(L3362="","",VLOOKUP(L3362,Продукция!B:C,2,0))</f>
        <v/>
      </c>
      <c r="L3362" s="151"/>
      <c r="M3362" t="str">
        <f>IF(L3362="","",VLOOKUP(L3362,Продукция!B:L,11,0))</f>
        <v/>
      </c>
      <c r="AB3362" t="str">
        <f>IF(L3362="","",VLOOKUP(L3362&amp;I3362,Продукция!A:I,9,0))</f>
        <v/>
      </c>
      <c r="AF3362" t="str">
        <f>IF(AD3362="","",VLOOKUP(AD3362,'Сотрудники и ссылки'!A:B,2,0))</f>
        <v/>
      </c>
      <c r="AG3362" t="str">
        <f>IF(AD3362="","",VLOOKUP(AD3362,'Сотрудники и ссылки'!A:C,3,0))</f>
        <v/>
      </c>
      <c r="AI3362" t="str">
        <f>IF(AH3362="","",VLOOKUP(AH3362,'Сотрудники и ссылки'!A:B,2,0))</f>
        <v/>
      </c>
      <c r="AJ3362" t="str">
        <f>IF(AH3362="","",VLOOKUP(AH3362,'Сотрудники и ссылки'!A:C,3,0))</f>
        <v/>
      </c>
      <c r="AL3362" s="2" t="str">
        <f>IF(AK3362="","",AK3362+VLOOKUP(I3362,'Вид исследования'!B:E,4,0))</f>
        <v/>
      </c>
      <c r="AM3362" s="2" t="str">
        <f>IF(AK3362="","",AK3362+VLOOKUP(I3362,'Вид исследования'!B:F,5,0))</f>
        <v/>
      </c>
      <c r="AQ3362" t="str">
        <f>IFERROR(IF(L3362="","",VLOOKUP(L3362&amp;I3362,Продукция!A:K,11,0)),"обратитесь к админ справочника")</f>
        <v/>
      </c>
      <c r="AS3362" t="str">
        <f>IFERROR(IF(L3362="","",VLOOKUP(L3362&amp;I3362,Продукция!A:J,10,0)),"обратитесь к админ справочника")</f>
        <v/>
      </c>
    </row>
    <row r="3363" spans="1:45" x14ac:dyDescent="0.25">
      <c r="A3363" t="str">
        <f t="shared" si="62"/>
        <v/>
      </c>
      <c r="B3363" t="str">
        <f>IF(E3363="","",INDEX(Лаборатории!A:A,MATCH('Производственный контроль'!E3363,Лаборатории!B:B,0)))</f>
        <v/>
      </c>
      <c r="C3363" t="str">
        <f>IF(E3363="","",VLOOKUP(E3363,Лаборатории!B:D,3,0))</f>
        <v/>
      </c>
      <c r="E3363" s="150"/>
      <c r="J3363" t="str">
        <f>IF(L3363="","",VLOOKUP(L3363,Продукция!B:D,3,0))</f>
        <v/>
      </c>
      <c r="K3363" t="str">
        <f>IF(L3363="","",VLOOKUP(L3363,Продукция!B:C,2,0))</f>
        <v/>
      </c>
      <c r="L3363" s="151"/>
      <c r="M3363" t="str">
        <f>IF(L3363="","",VLOOKUP(L3363,Продукция!B:L,11,0))</f>
        <v/>
      </c>
      <c r="AB3363" t="str">
        <f>IF(L3363="","",VLOOKUP(L3363&amp;I3363,Продукция!A:I,9,0))</f>
        <v/>
      </c>
      <c r="AF3363" t="str">
        <f>IF(AD3363="","",VLOOKUP(AD3363,'Сотрудники и ссылки'!A:B,2,0))</f>
        <v/>
      </c>
      <c r="AG3363" t="str">
        <f>IF(AD3363="","",VLOOKUP(AD3363,'Сотрудники и ссылки'!A:C,3,0))</f>
        <v/>
      </c>
      <c r="AI3363" t="str">
        <f>IF(AH3363="","",VLOOKUP(AH3363,'Сотрудники и ссылки'!A:B,2,0))</f>
        <v/>
      </c>
      <c r="AJ3363" t="str">
        <f>IF(AH3363="","",VLOOKUP(AH3363,'Сотрудники и ссылки'!A:C,3,0))</f>
        <v/>
      </c>
      <c r="AL3363" s="2" t="str">
        <f>IF(AK3363="","",AK3363+VLOOKUP(I3363,'Вид исследования'!B:E,4,0))</f>
        <v/>
      </c>
      <c r="AM3363" s="2" t="str">
        <f>IF(AK3363="","",AK3363+VLOOKUP(I3363,'Вид исследования'!B:F,5,0))</f>
        <v/>
      </c>
      <c r="AQ3363" t="str">
        <f>IFERROR(IF(L3363="","",VLOOKUP(L3363&amp;I3363,Продукция!A:K,11,0)),"обратитесь к админ справочника")</f>
        <v/>
      </c>
      <c r="AS3363" t="str">
        <f>IFERROR(IF(L3363="","",VLOOKUP(L3363&amp;I3363,Продукция!A:J,10,0)),"обратитесь к админ справочника")</f>
        <v/>
      </c>
    </row>
    <row r="3364" spans="1:45" x14ac:dyDescent="0.25">
      <c r="A3364" t="str">
        <f t="shared" si="62"/>
        <v/>
      </c>
      <c r="B3364" t="str">
        <f>IF(E3364="","",INDEX(Лаборатории!A:A,MATCH('Производственный контроль'!E3364,Лаборатории!B:B,0)))</f>
        <v/>
      </c>
      <c r="C3364" t="str">
        <f>IF(E3364="","",VLOOKUP(E3364,Лаборатории!B:D,3,0))</f>
        <v/>
      </c>
      <c r="E3364" s="150"/>
      <c r="J3364" t="str">
        <f>IF(L3364="","",VLOOKUP(L3364,Продукция!B:D,3,0))</f>
        <v/>
      </c>
      <c r="K3364" t="str">
        <f>IF(L3364="","",VLOOKUP(L3364,Продукция!B:C,2,0))</f>
        <v/>
      </c>
      <c r="L3364" s="151"/>
      <c r="M3364" t="str">
        <f>IF(L3364="","",VLOOKUP(L3364,Продукция!B:L,11,0))</f>
        <v/>
      </c>
      <c r="AB3364" t="str">
        <f>IF(L3364="","",VLOOKUP(L3364&amp;I3364,Продукция!A:I,9,0))</f>
        <v/>
      </c>
      <c r="AF3364" t="str">
        <f>IF(AD3364="","",VLOOKUP(AD3364,'Сотрудники и ссылки'!A:B,2,0))</f>
        <v/>
      </c>
      <c r="AG3364" t="str">
        <f>IF(AD3364="","",VLOOKUP(AD3364,'Сотрудники и ссылки'!A:C,3,0))</f>
        <v/>
      </c>
      <c r="AI3364" t="str">
        <f>IF(AH3364="","",VLOOKUP(AH3364,'Сотрудники и ссылки'!A:B,2,0))</f>
        <v/>
      </c>
      <c r="AJ3364" t="str">
        <f>IF(AH3364="","",VLOOKUP(AH3364,'Сотрудники и ссылки'!A:C,3,0))</f>
        <v/>
      </c>
      <c r="AL3364" s="2" t="str">
        <f>IF(AK3364="","",AK3364+VLOOKUP(I3364,'Вид исследования'!B:E,4,0))</f>
        <v/>
      </c>
      <c r="AM3364" s="2" t="str">
        <f>IF(AK3364="","",AK3364+VLOOKUP(I3364,'Вид исследования'!B:F,5,0))</f>
        <v/>
      </c>
      <c r="AQ3364" t="str">
        <f>IFERROR(IF(L3364="","",VLOOKUP(L3364&amp;I3364,Продукция!A:K,11,0)),"обратитесь к админ справочника")</f>
        <v/>
      </c>
      <c r="AS3364" t="str">
        <f>IFERROR(IF(L3364="","",VLOOKUP(L3364&amp;I3364,Продукция!A:J,10,0)),"обратитесь к админ справочника")</f>
        <v/>
      </c>
    </row>
    <row r="3365" spans="1:45" x14ac:dyDescent="0.25">
      <c r="A3365" t="str">
        <f t="shared" si="62"/>
        <v/>
      </c>
      <c r="B3365" t="str">
        <f>IF(E3365="","",INDEX(Лаборатории!A:A,MATCH('Производственный контроль'!E3365,Лаборатории!B:B,0)))</f>
        <v/>
      </c>
      <c r="C3365" t="str">
        <f>IF(E3365="","",VLOOKUP(E3365,Лаборатории!B:D,3,0))</f>
        <v/>
      </c>
      <c r="E3365" s="150"/>
      <c r="J3365" t="str">
        <f>IF(L3365="","",VLOOKUP(L3365,Продукция!B:D,3,0))</f>
        <v/>
      </c>
      <c r="K3365" t="str">
        <f>IF(L3365="","",VLOOKUP(L3365,Продукция!B:C,2,0))</f>
        <v/>
      </c>
      <c r="L3365" s="151"/>
      <c r="M3365" t="str">
        <f>IF(L3365="","",VLOOKUP(L3365,Продукция!B:L,11,0))</f>
        <v/>
      </c>
      <c r="AB3365" t="str">
        <f>IF(L3365="","",VLOOKUP(L3365&amp;I3365,Продукция!A:I,9,0))</f>
        <v/>
      </c>
      <c r="AF3365" t="str">
        <f>IF(AD3365="","",VLOOKUP(AD3365,'Сотрудники и ссылки'!A:B,2,0))</f>
        <v/>
      </c>
      <c r="AG3365" t="str">
        <f>IF(AD3365="","",VLOOKUP(AD3365,'Сотрудники и ссылки'!A:C,3,0))</f>
        <v/>
      </c>
      <c r="AI3365" t="str">
        <f>IF(AH3365="","",VLOOKUP(AH3365,'Сотрудники и ссылки'!A:B,2,0))</f>
        <v/>
      </c>
      <c r="AJ3365" t="str">
        <f>IF(AH3365="","",VLOOKUP(AH3365,'Сотрудники и ссылки'!A:C,3,0))</f>
        <v/>
      </c>
      <c r="AL3365" s="2" t="str">
        <f>IF(AK3365="","",AK3365+VLOOKUP(I3365,'Вид исследования'!B:E,4,0))</f>
        <v/>
      </c>
      <c r="AM3365" s="2" t="str">
        <f>IF(AK3365="","",AK3365+VLOOKUP(I3365,'Вид исследования'!B:F,5,0))</f>
        <v/>
      </c>
      <c r="AQ3365" t="str">
        <f>IFERROR(IF(L3365="","",VLOOKUP(L3365&amp;I3365,Продукция!A:K,11,0)),"обратитесь к админ справочника")</f>
        <v/>
      </c>
      <c r="AS3365" t="str">
        <f>IFERROR(IF(L3365="","",VLOOKUP(L3365&amp;I3365,Продукция!A:J,10,0)),"обратитесь к админ справочника")</f>
        <v/>
      </c>
    </row>
    <row r="3366" spans="1:45" x14ac:dyDescent="0.25">
      <c r="A3366" t="str">
        <f t="shared" si="62"/>
        <v/>
      </c>
      <c r="B3366" t="str">
        <f>IF(E3366="","",INDEX(Лаборатории!A:A,MATCH('Производственный контроль'!E3366,Лаборатории!B:B,0)))</f>
        <v/>
      </c>
      <c r="C3366" t="str">
        <f>IF(E3366="","",VLOOKUP(E3366,Лаборатории!B:D,3,0))</f>
        <v/>
      </c>
      <c r="E3366" s="150"/>
      <c r="J3366" t="str">
        <f>IF(L3366="","",VLOOKUP(L3366,Продукция!B:D,3,0))</f>
        <v/>
      </c>
      <c r="K3366" t="str">
        <f>IF(L3366="","",VLOOKUP(L3366,Продукция!B:C,2,0))</f>
        <v/>
      </c>
      <c r="L3366" s="151"/>
      <c r="M3366" t="str">
        <f>IF(L3366="","",VLOOKUP(L3366,Продукция!B:L,11,0))</f>
        <v/>
      </c>
      <c r="AB3366" t="str">
        <f>IF(L3366="","",VLOOKUP(L3366&amp;I3366,Продукция!A:I,9,0))</f>
        <v/>
      </c>
      <c r="AF3366" t="str">
        <f>IF(AD3366="","",VLOOKUP(AD3366,'Сотрудники и ссылки'!A:B,2,0))</f>
        <v/>
      </c>
      <c r="AG3366" t="str">
        <f>IF(AD3366="","",VLOOKUP(AD3366,'Сотрудники и ссылки'!A:C,3,0))</f>
        <v/>
      </c>
      <c r="AI3366" t="str">
        <f>IF(AH3366="","",VLOOKUP(AH3366,'Сотрудники и ссылки'!A:B,2,0))</f>
        <v/>
      </c>
      <c r="AJ3366" t="str">
        <f>IF(AH3366="","",VLOOKUP(AH3366,'Сотрудники и ссылки'!A:C,3,0))</f>
        <v/>
      </c>
      <c r="AL3366" s="2" t="str">
        <f>IF(AK3366="","",AK3366+VLOOKUP(I3366,'Вид исследования'!B:E,4,0))</f>
        <v/>
      </c>
      <c r="AM3366" s="2" t="str">
        <f>IF(AK3366="","",AK3366+VLOOKUP(I3366,'Вид исследования'!B:F,5,0))</f>
        <v/>
      </c>
      <c r="AQ3366" t="str">
        <f>IFERROR(IF(L3366="","",VLOOKUP(L3366&amp;I3366,Продукция!A:K,11,0)),"обратитесь к админ справочника")</f>
        <v/>
      </c>
      <c r="AS3366" t="str">
        <f>IFERROR(IF(L3366="","",VLOOKUP(L3366&amp;I3366,Продукция!A:J,10,0)),"обратитесь к админ справочника")</f>
        <v/>
      </c>
    </row>
    <row r="3367" spans="1:45" x14ac:dyDescent="0.25">
      <c r="A3367" t="str">
        <f t="shared" si="62"/>
        <v/>
      </c>
      <c r="B3367" t="str">
        <f>IF(E3367="","",INDEX(Лаборатории!A:A,MATCH('Производственный контроль'!E3367,Лаборатории!B:B,0)))</f>
        <v/>
      </c>
      <c r="C3367" t="str">
        <f>IF(E3367="","",VLOOKUP(E3367,Лаборатории!B:D,3,0))</f>
        <v/>
      </c>
      <c r="E3367" s="150"/>
      <c r="J3367" t="str">
        <f>IF(L3367="","",VLOOKUP(L3367,Продукция!B:D,3,0))</f>
        <v/>
      </c>
      <c r="K3367" t="str">
        <f>IF(L3367="","",VLOOKUP(L3367,Продукция!B:C,2,0))</f>
        <v/>
      </c>
      <c r="L3367" s="151"/>
      <c r="M3367" t="str">
        <f>IF(L3367="","",VLOOKUP(L3367,Продукция!B:L,11,0))</f>
        <v/>
      </c>
      <c r="AB3367" t="str">
        <f>IF(L3367="","",VLOOKUP(L3367&amp;I3367,Продукция!A:I,9,0))</f>
        <v/>
      </c>
      <c r="AF3367" t="str">
        <f>IF(AD3367="","",VLOOKUP(AD3367,'Сотрудники и ссылки'!A:B,2,0))</f>
        <v/>
      </c>
      <c r="AG3367" t="str">
        <f>IF(AD3367="","",VLOOKUP(AD3367,'Сотрудники и ссылки'!A:C,3,0))</f>
        <v/>
      </c>
      <c r="AI3367" t="str">
        <f>IF(AH3367="","",VLOOKUP(AH3367,'Сотрудники и ссылки'!A:B,2,0))</f>
        <v/>
      </c>
      <c r="AJ3367" t="str">
        <f>IF(AH3367="","",VLOOKUP(AH3367,'Сотрудники и ссылки'!A:C,3,0))</f>
        <v/>
      </c>
      <c r="AL3367" s="2" t="str">
        <f>IF(AK3367="","",AK3367+VLOOKUP(I3367,'Вид исследования'!B:E,4,0))</f>
        <v/>
      </c>
      <c r="AM3367" s="2" t="str">
        <f>IF(AK3367="","",AK3367+VLOOKUP(I3367,'Вид исследования'!B:F,5,0))</f>
        <v/>
      </c>
      <c r="AQ3367" t="str">
        <f>IFERROR(IF(L3367="","",VLOOKUP(L3367&amp;I3367,Продукция!A:K,11,0)),"обратитесь к админ справочника")</f>
        <v/>
      </c>
      <c r="AS3367" t="str">
        <f>IFERROR(IF(L3367="","",VLOOKUP(L3367&amp;I3367,Продукция!A:J,10,0)),"обратитесь к админ справочника")</f>
        <v/>
      </c>
    </row>
    <row r="3368" spans="1:45" x14ac:dyDescent="0.25">
      <c r="A3368" t="str">
        <f t="shared" si="62"/>
        <v/>
      </c>
      <c r="B3368" t="str">
        <f>IF(E3368="","",INDEX(Лаборатории!A:A,MATCH('Производственный контроль'!E3368,Лаборатории!B:B,0)))</f>
        <v/>
      </c>
      <c r="C3368" t="str">
        <f>IF(E3368="","",VLOOKUP(E3368,Лаборатории!B:D,3,0))</f>
        <v/>
      </c>
      <c r="E3368" s="150"/>
      <c r="J3368" t="str">
        <f>IF(L3368="","",VLOOKUP(L3368,Продукция!B:D,3,0))</f>
        <v/>
      </c>
      <c r="K3368" t="str">
        <f>IF(L3368="","",VLOOKUP(L3368,Продукция!B:C,2,0))</f>
        <v/>
      </c>
      <c r="L3368" s="151"/>
      <c r="M3368" t="str">
        <f>IF(L3368="","",VLOOKUP(L3368,Продукция!B:L,11,0))</f>
        <v/>
      </c>
      <c r="AB3368" t="str">
        <f>IF(L3368="","",VLOOKUP(L3368&amp;I3368,Продукция!A:I,9,0))</f>
        <v/>
      </c>
      <c r="AF3368" t="str">
        <f>IF(AD3368="","",VLOOKUP(AD3368,'Сотрудники и ссылки'!A:B,2,0))</f>
        <v/>
      </c>
      <c r="AG3368" t="str">
        <f>IF(AD3368="","",VLOOKUP(AD3368,'Сотрудники и ссылки'!A:C,3,0))</f>
        <v/>
      </c>
      <c r="AI3368" t="str">
        <f>IF(AH3368="","",VLOOKUP(AH3368,'Сотрудники и ссылки'!A:B,2,0))</f>
        <v/>
      </c>
      <c r="AJ3368" t="str">
        <f>IF(AH3368="","",VLOOKUP(AH3368,'Сотрудники и ссылки'!A:C,3,0))</f>
        <v/>
      </c>
      <c r="AL3368" s="2" t="str">
        <f>IF(AK3368="","",AK3368+VLOOKUP(I3368,'Вид исследования'!B:E,4,0))</f>
        <v/>
      </c>
      <c r="AM3368" s="2" t="str">
        <f>IF(AK3368="","",AK3368+VLOOKUP(I3368,'Вид исследования'!B:F,5,0))</f>
        <v/>
      </c>
      <c r="AQ3368" t="str">
        <f>IFERROR(IF(L3368="","",VLOOKUP(L3368&amp;I3368,Продукция!A:K,11,0)),"обратитесь к админ справочника")</f>
        <v/>
      </c>
      <c r="AS3368" t="str">
        <f>IFERROR(IF(L3368="","",VLOOKUP(L3368&amp;I3368,Продукция!A:J,10,0)),"обратитесь к админ справочника")</f>
        <v/>
      </c>
    </row>
    <row r="3369" spans="1:45" x14ac:dyDescent="0.25">
      <c r="A3369" t="str">
        <f t="shared" si="62"/>
        <v/>
      </c>
      <c r="B3369" t="str">
        <f>IF(E3369="","",INDEX(Лаборатории!A:A,MATCH('Производственный контроль'!E3369,Лаборатории!B:B,0)))</f>
        <v/>
      </c>
      <c r="C3369" t="str">
        <f>IF(E3369="","",VLOOKUP(E3369,Лаборатории!B:D,3,0))</f>
        <v/>
      </c>
      <c r="E3369" s="150"/>
      <c r="J3369" t="str">
        <f>IF(L3369="","",VLOOKUP(L3369,Продукция!B:D,3,0))</f>
        <v/>
      </c>
      <c r="K3369" t="str">
        <f>IF(L3369="","",VLOOKUP(L3369,Продукция!B:C,2,0))</f>
        <v/>
      </c>
      <c r="L3369" s="151"/>
      <c r="M3369" t="str">
        <f>IF(L3369="","",VLOOKUP(L3369,Продукция!B:L,11,0))</f>
        <v/>
      </c>
      <c r="AB3369" t="str">
        <f>IF(L3369="","",VLOOKUP(L3369&amp;I3369,Продукция!A:I,9,0))</f>
        <v/>
      </c>
      <c r="AF3369" t="str">
        <f>IF(AD3369="","",VLOOKUP(AD3369,'Сотрудники и ссылки'!A:B,2,0))</f>
        <v/>
      </c>
      <c r="AG3369" t="str">
        <f>IF(AD3369="","",VLOOKUP(AD3369,'Сотрудники и ссылки'!A:C,3,0))</f>
        <v/>
      </c>
      <c r="AI3369" t="str">
        <f>IF(AH3369="","",VLOOKUP(AH3369,'Сотрудники и ссылки'!A:B,2,0))</f>
        <v/>
      </c>
      <c r="AJ3369" t="str">
        <f>IF(AH3369="","",VLOOKUP(AH3369,'Сотрудники и ссылки'!A:C,3,0))</f>
        <v/>
      </c>
      <c r="AL3369" s="2" t="str">
        <f>IF(AK3369="","",AK3369+VLOOKUP(I3369,'Вид исследования'!B:E,4,0))</f>
        <v/>
      </c>
      <c r="AM3369" s="2" t="str">
        <f>IF(AK3369="","",AK3369+VLOOKUP(I3369,'Вид исследования'!B:F,5,0))</f>
        <v/>
      </c>
      <c r="AQ3369" t="str">
        <f>IFERROR(IF(L3369="","",VLOOKUP(L3369&amp;I3369,Продукция!A:K,11,0)),"обратитесь к админ справочника")</f>
        <v/>
      </c>
      <c r="AS3369" t="str">
        <f>IFERROR(IF(L3369="","",VLOOKUP(L3369&amp;I3369,Продукция!A:J,10,0)),"обратитесь к админ справочника")</f>
        <v/>
      </c>
    </row>
    <row r="3370" spans="1:45" x14ac:dyDescent="0.25">
      <c r="A3370" t="str">
        <f t="shared" si="62"/>
        <v/>
      </c>
      <c r="B3370" t="str">
        <f>IF(E3370="","",INDEX(Лаборатории!A:A,MATCH('Производственный контроль'!E3370,Лаборатории!B:B,0)))</f>
        <v/>
      </c>
      <c r="C3370" t="str">
        <f>IF(E3370="","",VLOOKUP(E3370,Лаборатории!B:D,3,0))</f>
        <v/>
      </c>
      <c r="E3370" s="150"/>
      <c r="J3370" t="str">
        <f>IF(L3370="","",VLOOKUP(L3370,Продукция!B:D,3,0))</f>
        <v/>
      </c>
      <c r="K3370" t="str">
        <f>IF(L3370="","",VLOOKUP(L3370,Продукция!B:C,2,0))</f>
        <v/>
      </c>
      <c r="L3370" s="151"/>
      <c r="M3370" t="str">
        <f>IF(L3370="","",VLOOKUP(L3370,Продукция!B:L,11,0))</f>
        <v/>
      </c>
      <c r="AB3370" t="str">
        <f>IF(L3370="","",VLOOKUP(L3370&amp;I3370,Продукция!A:I,9,0))</f>
        <v/>
      </c>
      <c r="AF3370" t="str">
        <f>IF(AD3370="","",VLOOKUP(AD3370,'Сотрудники и ссылки'!A:B,2,0))</f>
        <v/>
      </c>
      <c r="AG3370" t="str">
        <f>IF(AD3370="","",VLOOKUP(AD3370,'Сотрудники и ссылки'!A:C,3,0))</f>
        <v/>
      </c>
      <c r="AI3370" t="str">
        <f>IF(AH3370="","",VLOOKUP(AH3370,'Сотрудники и ссылки'!A:B,2,0))</f>
        <v/>
      </c>
      <c r="AJ3370" t="str">
        <f>IF(AH3370="","",VLOOKUP(AH3370,'Сотрудники и ссылки'!A:C,3,0))</f>
        <v/>
      </c>
      <c r="AL3370" s="2" t="str">
        <f>IF(AK3370="","",AK3370+VLOOKUP(I3370,'Вид исследования'!B:E,4,0))</f>
        <v/>
      </c>
      <c r="AM3370" s="2" t="str">
        <f>IF(AK3370="","",AK3370+VLOOKUP(I3370,'Вид исследования'!B:F,5,0))</f>
        <v/>
      </c>
      <c r="AQ3370" t="str">
        <f>IFERROR(IF(L3370="","",VLOOKUP(L3370&amp;I3370,Продукция!A:K,11,0)),"обратитесь к админ справочника")</f>
        <v/>
      </c>
      <c r="AS3370" t="str">
        <f>IFERROR(IF(L3370="","",VLOOKUP(L3370&amp;I3370,Продукция!A:J,10,0)),"обратитесь к админ справочника")</f>
        <v/>
      </c>
    </row>
    <row r="3371" spans="1:45" x14ac:dyDescent="0.25">
      <c r="A3371" t="str">
        <f t="shared" si="62"/>
        <v/>
      </c>
      <c r="B3371" t="str">
        <f>IF(E3371="","",INDEX(Лаборатории!A:A,MATCH('Производственный контроль'!E3371,Лаборатории!B:B,0)))</f>
        <v/>
      </c>
      <c r="C3371" t="str">
        <f>IF(E3371="","",VLOOKUP(E3371,Лаборатории!B:D,3,0))</f>
        <v/>
      </c>
      <c r="E3371" s="150"/>
      <c r="J3371" t="str">
        <f>IF(L3371="","",VLOOKUP(L3371,Продукция!B:D,3,0))</f>
        <v/>
      </c>
      <c r="K3371" t="str">
        <f>IF(L3371="","",VLOOKUP(L3371,Продукция!B:C,2,0))</f>
        <v/>
      </c>
      <c r="L3371" s="151"/>
      <c r="M3371" t="str">
        <f>IF(L3371="","",VLOOKUP(L3371,Продукция!B:L,11,0))</f>
        <v/>
      </c>
      <c r="AB3371" t="str">
        <f>IF(L3371="","",VLOOKUP(L3371&amp;I3371,Продукция!A:I,9,0))</f>
        <v/>
      </c>
      <c r="AF3371" t="str">
        <f>IF(AD3371="","",VLOOKUP(AD3371,'Сотрудники и ссылки'!A:B,2,0))</f>
        <v/>
      </c>
      <c r="AG3371" t="str">
        <f>IF(AD3371="","",VLOOKUP(AD3371,'Сотрудники и ссылки'!A:C,3,0))</f>
        <v/>
      </c>
      <c r="AI3371" t="str">
        <f>IF(AH3371="","",VLOOKUP(AH3371,'Сотрудники и ссылки'!A:B,2,0))</f>
        <v/>
      </c>
      <c r="AJ3371" t="str">
        <f>IF(AH3371="","",VLOOKUP(AH3371,'Сотрудники и ссылки'!A:C,3,0))</f>
        <v/>
      </c>
      <c r="AL3371" s="2" t="str">
        <f>IF(AK3371="","",AK3371+VLOOKUP(I3371,'Вид исследования'!B:E,4,0))</f>
        <v/>
      </c>
      <c r="AM3371" s="2" t="str">
        <f>IF(AK3371="","",AK3371+VLOOKUP(I3371,'Вид исследования'!B:F,5,0))</f>
        <v/>
      </c>
      <c r="AQ3371" t="str">
        <f>IFERROR(IF(L3371="","",VLOOKUP(L3371&amp;I3371,Продукция!A:K,11,0)),"обратитесь к админ справочника")</f>
        <v/>
      </c>
      <c r="AS3371" t="str">
        <f>IFERROR(IF(L3371="","",VLOOKUP(L3371&amp;I3371,Продукция!A:J,10,0)),"обратитесь к админ справочника")</f>
        <v/>
      </c>
    </row>
    <row r="3372" spans="1:45" x14ac:dyDescent="0.25">
      <c r="A3372" t="str">
        <f t="shared" si="62"/>
        <v/>
      </c>
      <c r="B3372" t="str">
        <f>IF(E3372="","",INDEX(Лаборатории!A:A,MATCH('Производственный контроль'!E3372,Лаборатории!B:B,0)))</f>
        <v/>
      </c>
      <c r="C3372" t="str">
        <f>IF(E3372="","",VLOOKUP(E3372,Лаборатории!B:D,3,0))</f>
        <v/>
      </c>
      <c r="E3372" s="150"/>
      <c r="J3372" t="str">
        <f>IF(L3372="","",VLOOKUP(L3372,Продукция!B:D,3,0))</f>
        <v/>
      </c>
      <c r="K3372" t="str">
        <f>IF(L3372="","",VLOOKUP(L3372,Продукция!B:C,2,0))</f>
        <v/>
      </c>
      <c r="L3372" s="151"/>
      <c r="M3372" t="str">
        <f>IF(L3372="","",VLOOKUP(L3372,Продукция!B:L,11,0))</f>
        <v/>
      </c>
      <c r="AB3372" t="str">
        <f>IF(L3372="","",VLOOKUP(L3372&amp;I3372,Продукция!A:I,9,0))</f>
        <v/>
      </c>
      <c r="AF3372" t="str">
        <f>IF(AD3372="","",VLOOKUP(AD3372,'Сотрудники и ссылки'!A:B,2,0))</f>
        <v/>
      </c>
      <c r="AG3372" t="str">
        <f>IF(AD3372="","",VLOOKUP(AD3372,'Сотрудники и ссылки'!A:C,3,0))</f>
        <v/>
      </c>
      <c r="AI3372" t="str">
        <f>IF(AH3372="","",VLOOKUP(AH3372,'Сотрудники и ссылки'!A:B,2,0))</f>
        <v/>
      </c>
      <c r="AJ3372" t="str">
        <f>IF(AH3372="","",VLOOKUP(AH3372,'Сотрудники и ссылки'!A:C,3,0))</f>
        <v/>
      </c>
      <c r="AL3372" s="2" t="str">
        <f>IF(AK3372="","",AK3372+VLOOKUP(I3372,'Вид исследования'!B:E,4,0))</f>
        <v/>
      </c>
      <c r="AM3372" s="2" t="str">
        <f>IF(AK3372="","",AK3372+VLOOKUP(I3372,'Вид исследования'!B:F,5,0))</f>
        <v/>
      </c>
      <c r="AQ3372" t="str">
        <f>IFERROR(IF(L3372="","",VLOOKUP(L3372&amp;I3372,Продукция!A:K,11,0)),"обратитесь к админ справочника")</f>
        <v/>
      </c>
      <c r="AS3372" t="str">
        <f>IFERROR(IF(L3372="","",VLOOKUP(L3372&amp;I3372,Продукция!A:J,10,0)),"обратитесь к админ справочника")</f>
        <v/>
      </c>
    </row>
    <row r="3373" spans="1:45" x14ac:dyDescent="0.25">
      <c r="A3373" t="str">
        <f t="shared" si="62"/>
        <v/>
      </c>
      <c r="B3373" t="str">
        <f>IF(E3373="","",INDEX(Лаборатории!A:A,MATCH('Производственный контроль'!E3373,Лаборатории!B:B,0)))</f>
        <v/>
      </c>
      <c r="C3373" t="str">
        <f>IF(E3373="","",VLOOKUP(E3373,Лаборатории!B:D,3,0))</f>
        <v/>
      </c>
      <c r="E3373" s="150"/>
      <c r="J3373" t="str">
        <f>IF(L3373="","",VLOOKUP(L3373,Продукция!B:D,3,0))</f>
        <v/>
      </c>
      <c r="K3373" t="str">
        <f>IF(L3373="","",VLOOKUP(L3373,Продукция!B:C,2,0))</f>
        <v/>
      </c>
      <c r="L3373" s="151"/>
      <c r="M3373" t="str">
        <f>IF(L3373="","",VLOOKUP(L3373,Продукция!B:L,11,0))</f>
        <v/>
      </c>
      <c r="AB3373" t="str">
        <f>IF(L3373="","",VLOOKUP(L3373&amp;I3373,Продукция!A:I,9,0))</f>
        <v/>
      </c>
      <c r="AF3373" t="str">
        <f>IF(AD3373="","",VLOOKUP(AD3373,'Сотрудники и ссылки'!A:B,2,0))</f>
        <v/>
      </c>
      <c r="AG3373" t="str">
        <f>IF(AD3373="","",VLOOKUP(AD3373,'Сотрудники и ссылки'!A:C,3,0))</f>
        <v/>
      </c>
      <c r="AI3373" t="str">
        <f>IF(AH3373="","",VLOOKUP(AH3373,'Сотрудники и ссылки'!A:B,2,0))</f>
        <v/>
      </c>
      <c r="AJ3373" t="str">
        <f>IF(AH3373="","",VLOOKUP(AH3373,'Сотрудники и ссылки'!A:C,3,0))</f>
        <v/>
      </c>
      <c r="AL3373" s="2" t="str">
        <f>IF(AK3373="","",AK3373+VLOOKUP(I3373,'Вид исследования'!B:E,4,0))</f>
        <v/>
      </c>
      <c r="AM3373" s="2" t="str">
        <f>IF(AK3373="","",AK3373+VLOOKUP(I3373,'Вид исследования'!B:F,5,0))</f>
        <v/>
      </c>
      <c r="AQ3373" t="str">
        <f>IFERROR(IF(L3373="","",VLOOKUP(L3373&amp;I3373,Продукция!A:K,11,0)),"обратитесь к админ справочника")</f>
        <v/>
      </c>
      <c r="AS3373" t="str">
        <f>IFERROR(IF(L3373="","",VLOOKUP(L3373&amp;I3373,Продукция!A:J,10,0)),"обратитесь к админ справочника")</f>
        <v/>
      </c>
    </row>
    <row r="3374" spans="1:45" x14ac:dyDescent="0.25">
      <c r="A3374" t="str">
        <f t="shared" si="62"/>
        <v/>
      </c>
      <c r="B3374" t="str">
        <f>IF(E3374="","",INDEX(Лаборатории!A:A,MATCH('Производственный контроль'!E3374,Лаборатории!B:B,0)))</f>
        <v/>
      </c>
      <c r="C3374" t="str">
        <f>IF(E3374="","",VLOOKUP(E3374,Лаборатории!B:D,3,0))</f>
        <v/>
      </c>
      <c r="E3374" s="150"/>
      <c r="J3374" t="str">
        <f>IF(L3374="","",VLOOKUP(L3374,Продукция!B:D,3,0))</f>
        <v/>
      </c>
      <c r="K3374" t="str">
        <f>IF(L3374="","",VLOOKUP(L3374,Продукция!B:C,2,0))</f>
        <v/>
      </c>
      <c r="L3374" s="151"/>
      <c r="M3374" t="str">
        <f>IF(L3374="","",VLOOKUP(L3374,Продукция!B:L,11,0))</f>
        <v/>
      </c>
      <c r="AB3374" t="str">
        <f>IF(L3374="","",VLOOKUP(L3374&amp;I3374,Продукция!A:I,9,0))</f>
        <v/>
      </c>
      <c r="AF3374" t="str">
        <f>IF(AD3374="","",VLOOKUP(AD3374,'Сотрудники и ссылки'!A:B,2,0))</f>
        <v/>
      </c>
      <c r="AG3374" t="str">
        <f>IF(AD3374="","",VLOOKUP(AD3374,'Сотрудники и ссылки'!A:C,3,0))</f>
        <v/>
      </c>
      <c r="AI3374" t="str">
        <f>IF(AH3374="","",VLOOKUP(AH3374,'Сотрудники и ссылки'!A:B,2,0))</f>
        <v/>
      </c>
      <c r="AJ3374" t="str">
        <f>IF(AH3374="","",VLOOKUP(AH3374,'Сотрудники и ссылки'!A:C,3,0))</f>
        <v/>
      </c>
      <c r="AL3374" s="2" t="str">
        <f>IF(AK3374="","",AK3374+VLOOKUP(I3374,'Вид исследования'!B:E,4,0))</f>
        <v/>
      </c>
      <c r="AM3374" s="2" t="str">
        <f>IF(AK3374="","",AK3374+VLOOKUP(I3374,'Вид исследования'!B:F,5,0))</f>
        <v/>
      </c>
      <c r="AQ3374" t="str">
        <f>IFERROR(IF(L3374="","",VLOOKUP(L3374&amp;I3374,Продукция!A:K,11,0)),"обратитесь к админ справочника")</f>
        <v/>
      </c>
      <c r="AS3374" t="str">
        <f>IFERROR(IF(L3374="","",VLOOKUP(L3374&amp;I3374,Продукция!A:J,10,0)),"обратитесь к админ справочника")</f>
        <v/>
      </c>
    </row>
    <row r="3375" spans="1:45" x14ac:dyDescent="0.25">
      <c r="A3375" t="str">
        <f t="shared" si="62"/>
        <v/>
      </c>
      <c r="B3375" t="str">
        <f>IF(E3375="","",INDEX(Лаборатории!A:A,MATCH('Производственный контроль'!E3375,Лаборатории!B:B,0)))</f>
        <v/>
      </c>
      <c r="C3375" t="str">
        <f>IF(E3375="","",VLOOKUP(E3375,Лаборатории!B:D,3,0))</f>
        <v/>
      </c>
      <c r="E3375" s="150"/>
      <c r="J3375" t="str">
        <f>IF(L3375="","",VLOOKUP(L3375,Продукция!B:D,3,0))</f>
        <v/>
      </c>
      <c r="K3375" t="str">
        <f>IF(L3375="","",VLOOKUP(L3375,Продукция!B:C,2,0))</f>
        <v/>
      </c>
      <c r="L3375" s="151"/>
      <c r="M3375" t="str">
        <f>IF(L3375="","",VLOOKUP(L3375,Продукция!B:L,11,0))</f>
        <v/>
      </c>
      <c r="AB3375" t="str">
        <f>IF(L3375="","",VLOOKUP(L3375&amp;I3375,Продукция!A:I,9,0))</f>
        <v/>
      </c>
      <c r="AF3375" t="str">
        <f>IF(AD3375="","",VLOOKUP(AD3375,'Сотрудники и ссылки'!A:B,2,0))</f>
        <v/>
      </c>
      <c r="AG3375" t="str">
        <f>IF(AD3375="","",VLOOKUP(AD3375,'Сотрудники и ссылки'!A:C,3,0))</f>
        <v/>
      </c>
      <c r="AI3375" t="str">
        <f>IF(AH3375="","",VLOOKUP(AH3375,'Сотрудники и ссылки'!A:B,2,0))</f>
        <v/>
      </c>
      <c r="AJ3375" t="str">
        <f>IF(AH3375="","",VLOOKUP(AH3375,'Сотрудники и ссылки'!A:C,3,0))</f>
        <v/>
      </c>
      <c r="AL3375" s="2" t="str">
        <f>IF(AK3375="","",AK3375+VLOOKUP(I3375,'Вид исследования'!B:E,4,0))</f>
        <v/>
      </c>
      <c r="AM3375" s="2" t="str">
        <f>IF(AK3375="","",AK3375+VLOOKUP(I3375,'Вид исследования'!B:F,5,0))</f>
        <v/>
      </c>
      <c r="AQ3375" t="str">
        <f>IFERROR(IF(L3375="","",VLOOKUP(L3375&amp;I3375,Продукция!A:K,11,0)),"обратитесь к админ справочника")</f>
        <v/>
      </c>
      <c r="AS3375" t="str">
        <f>IFERROR(IF(L3375="","",VLOOKUP(L3375&amp;I3375,Продукция!A:J,10,0)),"обратитесь к админ справочника")</f>
        <v/>
      </c>
    </row>
    <row r="3376" spans="1:45" x14ac:dyDescent="0.25">
      <c r="A3376" t="str">
        <f t="shared" si="62"/>
        <v/>
      </c>
      <c r="B3376" t="str">
        <f>IF(E3376="","",INDEX(Лаборатории!A:A,MATCH('Производственный контроль'!E3376,Лаборатории!B:B,0)))</f>
        <v/>
      </c>
      <c r="C3376" t="str">
        <f>IF(E3376="","",VLOOKUP(E3376,Лаборатории!B:D,3,0))</f>
        <v/>
      </c>
      <c r="E3376" s="150"/>
      <c r="J3376" t="str">
        <f>IF(L3376="","",VLOOKUP(L3376,Продукция!B:D,3,0))</f>
        <v/>
      </c>
      <c r="K3376" t="str">
        <f>IF(L3376="","",VLOOKUP(L3376,Продукция!B:C,2,0))</f>
        <v/>
      </c>
      <c r="L3376" s="151"/>
      <c r="M3376" t="str">
        <f>IF(L3376="","",VLOOKUP(L3376,Продукция!B:L,11,0))</f>
        <v/>
      </c>
      <c r="AB3376" t="str">
        <f>IF(L3376="","",VLOOKUP(L3376&amp;I3376,Продукция!A:I,9,0))</f>
        <v/>
      </c>
      <c r="AF3376" t="str">
        <f>IF(AD3376="","",VLOOKUP(AD3376,'Сотрудники и ссылки'!A:B,2,0))</f>
        <v/>
      </c>
      <c r="AG3376" t="str">
        <f>IF(AD3376="","",VLOOKUP(AD3376,'Сотрудники и ссылки'!A:C,3,0))</f>
        <v/>
      </c>
      <c r="AI3376" t="str">
        <f>IF(AH3376="","",VLOOKUP(AH3376,'Сотрудники и ссылки'!A:B,2,0))</f>
        <v/>
      </c>
      <c r="AJ3376" t="str">
        <f>IF(AH3376="","",VLOOKUP(AH3376,'Сотрудники и ссылки'!A:C,3,0))</f>
        <v/>
      </c>
      <c r="AL3376" s="2" t="str">
        <f>IF(AK3376="","",AK3376+VLOOKUP(I3376,'Вид исследования'!B:E,4,0))</f>
        <v/>
      </c>
      <c r="AM3376" s="2" t="str">
        <f>IF(AK3376="","",AK3376+VLOOKUP(I3376,'Вид исследования'!B:F,5,0))</f>
        <v/>
      </c>
      <c r="AQ3376" t="str">
        <f>IFERROR(IF(L3376="","",VLOOKUP(L3376&amp;I3376,Продукция!A:K,11,0)),"обратитесь к админ справочника")</f>
        <v/>
      </c>
      <c r="AS3376" t="str">
        <f>IFERROR(IF(L3376="","",VLOOKUP(L3376&amp;I3376,Продукция!A:J,10,0)),"обратитесь к админ справочника")</f>
        <v/>
      </c>
    </row>
    <row r="3377" spans="1:45" x14ac:dyDescent="0.25">
      <c r="A3377" t="str">
        <f t="shared" si="62"/>
        <v/>
      </c>
      <c r="B3377" t="str">
        <f>IF(E3377="","",INDEX(Лаборатории!A:A,MATCH('Производственный контроль'!E3377,Лаборатории!B:B,0)))</f>
        <v/>
      </c>
      <c r="C3377" t="str">
        <f>IF(E3377="","",VLOOKUP(E3377,Лаборатории!B:D,3,0))</f>
        <v/>
      </c>
      <c r="E3377" s="150"/>
      <c r="J3377" t="str">
        <f>IF(L3377="","",VLOOKUP(L3377,Продукция!B:D,3,0))</f>
        <v/>
      </c>
      <c r="K3377" t="str">
        <f>IF(L3377="","",VLOOKUP(L3377,Продукция!B:C,2,0))</f>
        <v/>
      </c>
      <c r="L3377" s="151"/>
      <c r="M3377" t="str">
        <f>IF(L3377="","",VLOOKUP(L3377,Продукция!B:L,11,0))</f>
        <v/>
      </c>
      <c r="AB3377" t="str">
        <f>IF(L3377="","",VLOOKUP(L3377&amp;I3377,Продукция!A:I,9,0))</f>
        <v/>
      </c>
      <c r="AF3377" t="str">
        <f>IF(AD3377="","",VLOOKUP(AD3377,'Сотрудники и ссылки'!A:B,2,0))</f>
        <v/>
      </c>
      <c r="AG3377" t="str">
        <f>IF(AD3377="","",VLOOKUP(AD3377,'Сотрудники и ссылки'!A:C,3,0))</f>
        <v/>
      </c>
      <c r="AI3377" t="str">
        <f>IF(AH3377="","",VLOOKUP(AH3377,'Сотрудники и ссылки'!A:B,2,0))</f>
        <v/>
      </c>
      <c r="AJ3377" t="str">
        <f>IF(AH3377="","",VLOOKUP(AH3377,'Сотрудники и ссылки'!A:C,3,0))</f>
        <v/>
      </c>
      <c r="AL3377" s="2" t="str">
        <f>IF(AK3377="","",AK3377+VLOOKUP(I3377,'Вид исследования'!B:E,4,0))</f>
        <v/>
      </c>
      <c r="AM3377" s="2" t="str">
        <f>IF(AK3377="","",AK3377+VLOOKUP(I3377,'Вид исследования'!B:F,5,0))</f>
        <v/>
      </c>
      <c r="AQ3377" t="str">
        <f>IFERROR(IF(L3377="","",VLOOKUP(L3377&amp;I3377,Продукция!A:K,11,0)),"обратитесь к админ справочника")</f>
        <v/>
      </c>
      <c r="AS3377" t="str">
        <f>IFERROR(IF(L3377="","",VLOOKUP(L3377&amp;I3377,Продукция!A:J,10,0)),"обратитесь к админ справочника")</f>
        <v/>
      </c>
    </row>
    <row r="3378" spans="1:45" x14ac:dyDescent="0.25">
      <c r="A3378" t="str">
        <f t="shared" si="62"/>
        <v/>
      </c>
      <c r="B3378" t="str">
        <f>IF(E3378="","",INDEX(Лаборатории!A:A,MATCH('Производственный контроль'!E3378,Лаборатории!B:B,0)))</f>
        <v/>
      </c>
      <c r="C3378" t="str">
        <f>IF(E3378="","",VLOOKUP(E3378,Лаборатории!B:D,3,0))</f>
        <v/>
      </c>
      <c r="E3378" s="150"/>
      <c r="J3378" t="str">
        <f>IF(L3378="","",VLOOKUP(L3378,Продукция!B:D,3,0))</f>
        <v/>
      </c>
      <c r="K3378" t="str">
        <f>IF(L3378="","",VLOOKUP(L3378,Продукция!B:C,2,0))</f>
        <v/>
      </c>
      <c r="L3378" s="151"/>
      <c r="M3378" t="str">
        <f>IF(L3378="","",VLOOKUP(L3378,Продукция!B:L,11,0))</f>
        <v/>
      </c>
      <c r="AB3378" t="str">
        <f>IF(L3378="","",VLOOKUP(L3378&amp;I3378,Продукция!A:I,9,0))</f>
        <v/>
      </c>
      <c r="AF3378" t="str">
        <f>IF(AD3378="","",VLOOKUP(AD3378,'Сотрудники и ссылки'!A:B,2,0))</f>
        <v/>
      </c>
      <c r="AG3378" t="str">
        <f>IF(AD3378="","",VLOOKUP(AD3378,'Сотрудники и ссылки'!A:C,3,0))</f>
        <v/>
      </c>
      <c r="AI3378" t="str">
        <f>IF(AH3378="","",VLOOKUP(AH3378,'Сотрудники и ссылки'!A:B,2,0))</f>
        <v/>
      </c>
      <c r="AJ3378" t="str">
        <f>IF(AH3378="","",VLOOKUP(AH3378,'Сотрудники и ссылки'!A:C,3,0))</f>
        <v/>
      </c>
      <c r="AL3378" s="2" t="str">
        <f>IF(AK3378="","",AK3378+VLOOKUP(I3378,'Вид исследования'!B:E,4,0))</f>
        <v/>
      </c>
      <c r="AM3378" s="2" t="str">
        <f>IF(AK3378="","",AK3378+VLOOKUP(I3378,'Вид исследования'!B:F,5,0))</f>
        <v/>
      </c>
      <c r="AQ3378" t="str">
        <f>IFERROR(IF(L3378="","",VLOOKUP(L3378&amp;I3378,Продукция!A:K,11,0)),"обратитесь к админ справочника")</f>
        <v/>
      </c>
      <c r="AS3378" t="str">
        <f>IFERROR(IF(L3378="","",VLOOKUP(L3378&amp;I3378,Продукция!A:J,10,0)),"обратитесь к админ справочника")</f>
        <v/>
      </c>
    </row>
    <row r="3379" spans="1:45" x14ac:dyDescent="0.25">
      <c r="A3379" t="str">
        <f t="shared" si="62"/>
        <v/>
      </c>
      <c r="B3379" t="str">
        <f>IF(E3379="","",INDEX(Лаборатории!A:A,MATCH('Производственный контроль'!E3379,Лаборатории!B:B,0)))</f>
        <v/>
      </c>
      <c r="C3379" t="str">
        <f>IF(E3379="","",VLOOKUP(E3379,Лаборатории!B:D,3,0))</f>
        <v/>
      </c>
      <c r="E3379" s="150"/>
      <c r="J3379" t="str">
        <f>IF(L3379="","",VLOOKUP(L3379,Продукция!B:D,3,0))</f>
        <v/>
      </c>
      <c r="K3379" t="str">
        <f>IF(L3379="","",VLOOKUP(L3379,Продукция!B:C,2,0))</f>
        <v/>
      </c>
      <c r="L3379" s="151"/>
      <c r="M3379" t="str">
        <f>IF(L3379="","",VLOOKUP(L3379,Продукция!B:L,11,0))</f>
        <v/>
      </c>
      <c r="AB3379" t="str">
        <f>IF(L3379="","",VLOOKUP(L3379&amp;I3379,Продукция!A:I,9,0))</f>
        <v/>
      </c>
      <c r="AF3379" t="str">
        <f>IF(AD3379="","",VLOOKUP(AD3379,'Сотрудники и ссылки'!A:B,2,0))</f>
        <v/>
      </c>
      <c r="AG3379" t="str">
        <f>IF(AD3379="","",VLOOKUP(AD3379,'Сотрудники и ссылки'!A:C,3,0))</f>
        <v/>
      </c>
      <c r="AI3379" t="str">
        <f>IF(AH3379="","",VLOOKUP(AH3379,'Сотрудники и ссылки'!A:B,2,0))</f>
        <v/>
      </c>
      <c r="AJ3379" t="str">
        <f>IF(AH3379="","",VLOOKUP(AH3379,'Сотрудники и ссылки'!A:C,3,0))</f>
        <v/>
      </c>
      <c r="AL3379" s="2" t="str">
        <f>IF(AK3379="","",AK3379+VLOOKUP(I3379,'Вид исследования'!B:E,4,0))</f>
        <v/>
      </c>
      <c r="AM3379" s="2" t="str">
        <f>IF(AK3379="","",AK3379+VLOOKUP(I3379,'Вид исследования'!B:F,5,0))</f>
        <v/>
      </c>
      <c r="AQ3379" t="str">
        <f>IFERROR(IF(L3379="","",VLOOKUP(L3379&amp;I3379,Продукция!A:K,11,0)),"обратитесь к админ справочника")</f>
        <v/>
      </c>
      <c r="AS3379" t="str">
        <f>IFERROR(IF(L3379="","",VLOOKUP(L3379&amp;I3379,Продукция!A:J,10,0)),"обратитесь к админ справочника")</f>
        <v/>
      </c>
    </row>
    <row r="3380" spans="1:45" x14ac:dyDescent="0.25">
      <c r="A3380" t="str">
        <f t="shared" si="62"/>
        <v/>
      </c>
      <c r="B3380" t="str">
        <f>IF(E3380="","",INDEX(Лаборатории!A:A,MATCH('Производственный контроль'!E3380,Лаборатории!B:B,0)))</f>
        <v/>
      </c>
      <c r="C3380" t="str">
        <f>IF(E3380="","",VLOOKUP(E3380,Лаборатории!B:D,3,0))</f>
        <v/>
      </c>
      <c r="E3380" s="150"/>
      <c r="J3380" t="str">
        <f>IF(L3380="","",VLOOKUP(L3380,Продукция!B:D,3,0))</f>
        <v/>
      </c>
      <c r="K3380" t="str">
        <f>IF(L3380="","",VLOOKUP(L3380,Продукция!B:C,2,0))</f>
        <v/>
      </c>
      <c r="L3380" s="151"/>
      <c r="M3380" t="str">
        <f>IF(L3380="","",VLOOKUP(L3380,Продукция!B:L,11,0))</f>
        <v/>
      </c>
      <c r="AB3380" t="str">
        <f>IF(L3380="","",VLOOKUP(L3380&amp;I3380,Продукция!A:I,9,0))</f>
        <v/>
      </c>
      <c r="AF3380" t="str">
        <f>IF(AD3380="","",VLOOKUP(AD3380,'Сотрудники и ссылки'!A:B,2,0))</f>
        <v/>
      </c>
      <c r="AG3380" t="str">
        <f>IF(AD3380="","",VLOOKUP(AD3380,'Сотрудники и ссылки'!A:C,3,0))</f>
        <v/>
      </c>
      <c r="AI3380" t="str">
        <f>IF(AH3380="","",VLOOKUP(AH3380,'Сотрудники и ссылки'!A:B,2,0))</f>
        <v/>
      </c>
      <c r="AJ3380" t="str">
        <f>IF(AH3380="","",VLOOKUP(AH3380,'Сотрудники и ссылки'!A:C,3,0))</f>
        <v/>
      </c>
      <c r="AL3380" s="2" t="str">
        <f>IF(AK3380="","",AK3380+VLOOKUP(I3380,'Вид исследования'!B:E,4,0))</f>
        <v/>
      </c>
      <c r="AM3380" s="2" t="str">
        <f>IF(AK3380="","",AK3380+VLOOKUP(I3380,'Вид исследования'!B:F,5,0))</f>
        <v/>
      </c>
      <c r="AQ3380" t="str">
        <f>IFERROR(IF(L3380="","",VLOOKUP(L3380&amp;I3380,Продукция!A:K,11,0)),"обратитесь к админ справочника")</f>
        <v/>
      </c>
      <c r="AS3380" t="str">
        <f>IFERROR(IF(L3380="","",VLOOKUP(L3380&amp;I3380,Продукция!A:J,10,0)),"обратитесь к админ справочника")</f>
        <v/>
      </c>
    </row>
    <row r="3381" spans="1:45" x14ac:dyDescent="0.25">
      <c r="A3381" t="str">
        <f t="shared" si="62"/>
        <v/>
      </c>
      <c r="B3381" t="str">
        <f>IF(E3381="","",INDEX(Лаборатории!A:A,MATCH('Производственный контроль'!E3381,Лаборатории!B:B,0)))</f>
        <v/>
      </c>
      <c r="C3381" t="str">
        <f>IF(E3381="","",VLOOKUP(E3381,Лаборатории!B:D,3,0))</f>
        <v/>
      </c>
      <c r="E3381" s="150"/>
      <c r="J3381" t="str">
        <f>IF(L3381="","",VLOOKUP(L3381,Продукция!B:D,3,0))</f>
        <v/>
      </c>
      <c r="K3381" t="str">
        <f>IF(L3381="","",VLOOKUP(L3381,Продукция!B:C,2,0))</f>
        <v/>
      </c>
      <c r="L3381" s="151"/>
      <c r="M3381" t="str">
        <f>IF(L3381="","",VLOOKUP(L3381,Продукция!B:L,11,0))</f>
        <v/>
      </c>
      <c r="AB3381" t="str">
        <f>IF(L3381="","",VLOOKUP(L3381&amp;I3381,Продукция!A:I,9,0))</f>
        <v/>
      </c>
      <c r="AF3381" t="str">
        <f>IF(AD3381="","",VLOOKUP(AD3381,'Сотрудники и ссылки'!A:B,2,0))</f>
        <v/>
      </c>
      <c r="AG3381" t="str">
        <f>IF(AD3381="","",VLOOKUP(AD3381,'Сотрудники и ссылки'!A:C,3,0))</f>
        <v/>
      </c>
      <c r="AI3381" t="str">
        <f>IF(AH3381="","",VLOOKUP(AH3381,'Сотрудники и ссылки'!A:B,2,0))</f>
        <v/>
      </c>
      <c r="AJ3381" t="str">
        <f>IF(AH3381="","",VLOOKUP(AH3381,'Сотрудники и ссылки'!A:C,3,0))</f>
        <v/>
      </c>
      <c r="AL3381" s="2" t="str">
        <f>IF(AK3381="","",AK3381+VLOOKUP(I3381,'Вид исследования'!B:E,4,0))</f>
        <v/>
      </c>
      <c r="AM3381" s="2" t="str">
        <f>IF(AK3381="","",AK3381+VLOOKUP(I3381,'Вид исследования'!B:F,5,0))</f>
        <v/>
      </c>
      <c r="AQ3381" t="str">
        <f>IFERROR(IF(L3381="","",VLOOKUP(L3381&amp;I3381,Продукция!A:K,11,0)),"обратитесь к админ справочника")</f>
        <v/>
      </c>
      <c r="AS3381" t="str">
        <f>IFERROR(IF(L3381="","",VLOOKUP(L3381&amp;I3381,Продукция!A:J,10,0)),"обратитесь к админ справочника")</f>
        <v/>
      </c>
    </row>
    <row r="3382" spans="1:45" x14ac:dyDescent="0.25">
      <c r="A3382" t="str">
        <f t="shared" si="62"/>
        <v/>
      </c>
      <c r="B3382" t="str">
        <f>IF(E3382="","",INDEX(Лаборатории!A:A,MATCH('Производственный контроль'!E3382,Лаборатории!B:B,0)))</f>
        <v/>
      </c>
      <c r="C3382" t="str">
        <f>IF(E3382="","",VLOOKUP(E3382,Лаборатории!B:D,3,0))</f>
        <v/>
      </c>
      <c r="E3382" s="150"/>
      <c r="J3382" t="str">
        <f>IF(L3382="","",VLOOKUP(L3382,Продукция!B:D,3,0))</f>
        <v/>
      </c>
      <c r="K3382" t="str">
        <f>IF(L3382="","",VLOOKUP(L3382,Продукция!B:C,2,0))</f>
        <v/>
      </c>
      <c r="L3382" s="151"/>
      <c r="M3382" t="str">
        <f>IF(L3382="","",VLOOKUP(L3382,Продукция!B:L,11,0))</f>
        <v/>
      </c>
      <c r="AB3382" t="str">
        <f>IF(L3382="","",VLOOKUP(L3382&amp;I3382,Продукция!A:I,9,0))</f>
        <v/>
      </c>
      <c r="AF3382" t="str">
        <f>IF(AD3382="","",VLOOKUP(AD3382,'Сотрудники и ссылки'!A:B,2,0))</f>
        <v/>
      </c>
      <c r="AG3382" t="str">
        <f>IF(AD3382="","",VLOOKUP(AD3382,'Сотрудники и ссылки'!A:C,3,0))</f>
        <v/>
      </c>
      <c r="AI3382" t="str">
        <f>IF(AH3382="","",VLOOKUP(AH3382,'Сотрудники и ссылки'!A:B,2,0))</f>
        <v/>
      </c>
      <c r="AJ3382" t="str">
        <f>IF(AH3382="","",VLOOKUP(AH3382,'Сотрудники и ссылки'!A:C,3,0))</f>
        <v/>
      </c>
      <c r="AL3382" s="2" t="str">
        <f>IF(AK3382="","",AK3382+VLOOKUP(I3382,'Вид исследования'!B:E,4,0))</f>
        <v/>
      </c>
      <c r="AM3382" s="2" t="str">
        <f>IF(AK3382="","",AK3382+VLOOKUP(I3382,'Вид исследования'!B:F,5,0))</f>
        <v/>
      </c>
      <c r="AQ3382" t="str">
        <f>IFERROR(IF(L3382="","",VLOOKUP(L3382&amp;I3382,Продукция!A:K,11,0)),"обратитесь к админ справочника")</f>
        <v/>
      </c>
      <c r="AS3382" t="str">
        <f>IFERROR(IF(L3382="","",VLOOKUP(L3382&amp;I3382,Продукция!A:J,10,0)),"обратитесь к админ справочника")</f>
        <v/>
      </c>
    </row>
    <row r="3383" spans="1:45" x14ac:dyDescent="0.25">
      <c r="A3383" t="str">
        <f t="shared" si="62"/>
        <v/>
      </c>
      <c r="B3383" t="str">
        <f>IF(E3383="","",INDEX(Лаборатории!A:A,MATCH('Производственный контроль'!E3383,Лаборатории!B:B,0)))</f>
        <v/>
      </c>
      <c r="C3383" t="str">
        <f>IF(E3383="","",VLOOKUP(E3383,Лаборатории!B:D,3,0))</f>
        <v/>
      </c>
      <c r="E3383" s="150"/>
      <c r="J3383" t="str">
        <f>IF(L3383="","",VLOOKUP(L3383,Продукция!B:D,3,0))</f>
        <v/>
      </c>
      <c r="K3383" t="str">
        <f>IF(L3383="","",VLOOKUP(L3383,Продукция!B:C,2,0))</f>
        <v/>
      </c>
      <c r="L3383" s="151"/>
      <c r="M3383" t="str">
        <f>IF(L3383="","",VLOOKUP(L3383,Продукция!B:L,11,0))</f>
        <v/>
      </c>
      <c r="AB3383" t="str">
        <f>IF(L3383="","",VLOOKUP(L3383&amp;I3383,Продукция!A:I,9,0))</f>
        <v/>
      </c>
      <c r="AF3383" t="str">
        <f>IF(AD3383="","",VLOOKUP(AD3383,'Сотрудники и ссылки'!A:B,2,0))</f>
        <v/>
      </c>
      <c r="AG3383" t="str">
        <f>IF(AD3383="","",VLOOKUP(AD3383,'Сотрудники и ссылки'!A:C,3,0))</f>
        <v/>
      </c>
      <c r="AI3383" t="str">
        <f>IF(AH3383="","",VLOOKUP(AH3383,'Сотрудники и ссылки'!A:B,2,0))</f>
        <v/>
      </c>
      <c r="AJ3383" t="str">
        <f>IF(AH3383="","",VLOOKUP(AH3383,'Сотрудники и ссылки'!A:C,3,0))</f>
        <v/>
      </c>
      <c r="AL3383" s="2" t="str">
        <f>IF(AK3383="","",AK3383+VLOOKUP(I3383,'Вид исследования'!B:E,4,0))</f>
        <v/>
      </c>
      <c r="AM3383" s="2" t="str">
        <f>IF(AK3383="","",AK3383+VLOOKUP(I3383,'Вид исследования'!B:F,5,0))</f>
        <v/>
      </c>
      <c r="AQ3383" t="str">
        <f>IFERROR(IF(L3383="","",VLOOKUP(L3383&amp;I3383,Продукция!A:K,11,0)),"обратитесь к админ справочника")</f>
        <v/>
      </c>
      <c r="AS3383" t="str">
        <f>IFERROR(IF(L3383="","",VLOOKUP(L3383&amp;I3383,Продукция!A:J,10,0)),"обратитесь к админ справочника")</f>
        <v/>
      </c>
    </row>
    <row r="3384" spans="1:45" x14ac:dyDescent="0.25">
      <c r="A3384" t="str">
        <f t="shared" si="62"/>
        <v/>
      </c>
      <c r="B3384" t="str">
        <f>IF(E3384="","",INDEX(Лаборатории!A:A,MATCH('Производственный контроль'!E3384,Лаборатории!B:B,0)))</f>
        <v/>
      </c>
      <c r="C3384" t="str">
        <f>IF(E3384="","",VLOOKUP(E3384,Лаборатории!B:D,3,0))</f>
        <v/>
      </c>
      <c r="E3384" s="150"/>
      <c r="J3384" t="str">
        <f>IF(L3384="","",VLOOKUP(L3384,Продукция!B:D,3,0))</f>
        <v/>
      </c>
      <c r="K3384" t="str">
        <f>IF(L3384="","",VLOOKUP(L3384,Продукция!B:C,2,0))</f>
        <v/>
      </c>
      <c r="L3384" s="151"/>
      <c r="M3384" t="str">
        <f>IF(L3384="","",VLOOKUP(L3384,Продукция!B:L,11,0))</f>
        <v/>
      </c>
      <c r="AB3384" t="str">
        <f>IF(L3384="","",VLOOKUP(L3384&amp;I3384,Продукция!A:I,9,0))</f>
        <v/>
      </c>
      <c r="AF3384" t="str">
        <f>IF(AD3384="","",VLOOKUP(AD3384,'Сотрудники и ссылки'!A:B,2,0))</f>
        <v/>
      </c>
      <c r="AG3384" t="str">
        <f>IF(AD3384="","",VLOOKUP(AD3384,'Сотрудники и ссылки'!A:C,3,0))</f>
        <v/>
      </c>
      <c r="AI3384" t="str">
        <f>IF(AH3384="","",VLOOKUP(AH3384,'Сотрудники и ссылки'!A:B,2,0))</f>
        <v/>
      </c>
      <c r="AJ3384" t="str">
        <f>IF(AH3384="","",VLOOKUP(AH3384,'Сотрудники и ссылки'!A:C,3,0))</f>
        <v/>
      </c>
      <c r="AL3384" s="2" t="str">
        <f>IF(AK3384="","",AK3384+VLOOKUP(I3384,'Вид исследования'!B:E,4,0))</f>
        <v/>
      </c>
      <c r="AM3384" s="2" t="str">
        <f>IF(AK3384="","",AK3384+VLOOKUP(I3384,'Вид исследования'!B:F,5,0))</f>
        <v/>
      </c>
      <c r="AQ3384" t="str">
        <f>IFERROR(IF(L3384="","",VLOOKUP(L3384&amp;I3384,Продукция!A:K,11,0)),"обратитесь к админ справочника")</f>
        <v/>
      </c>
      <c r="AS3384" t="str">
        <f>IFERROR(IF(L3384="","",VLOOKUP(L3384&amp;I3384,Продукция!A:J,10,0)),"обратитесь к админ справочника")</f>
        <v/>
      </c>
    </row>
    <row r="3385" spans="1:45" x14ac:dyDescent="0.25">
      <c r="A3385" t="str">
        <f t="shared" si="62"/>
        <v/>
      </c>
      <c r="B3385" t="str">
        <f>IF(E3385="","",INDEX(Лаборатории!A:A,MATCH('Производственный контроль'!E3385,Лаборатории!B:B,0)))</f>
        <v/>
      </c>
      <c r="C3385" t="str">
        <f>IF(E3385="","",VLOOKUP(E3385,Лаборатории!B:D,3,0))</f>
        <v/>
      </c>
      <c r="E3385" s="150"/>
      <c r="J3385" t="str">
        <f>IF(L3385="","",VLOOKUP(L3385,Продукция!B:D,3,0))</f>
        <v/>
      </c>
      <c r="K3385" t="str">
        <f>IF(L3385="","",VLOOKUP(L3385,Продукция!B:C,2,0))</f>
        <v/>
      </c>
      <c r="L3385" s="151"/>
      <c r="M3385" t="str">
        <f>IF(L3385="","",VLOOKUP(L3385,Продукция!B:L,11,0))</f>
        <v/>
      </c>
      <c r="AB3385" t="str">
        <f>IF(L3385="","",VLOOKUP(L3385&amp;I3385,Продукция!A:I,9,0))</f>
        <v/>
      </c>
      <c r="AF3385" t="str">
        <f>IF(AD3385="","",VLOOKUP(AD3385,'Сотрудники и ссылки'!A:B,2,0))</f>
        <v/>
      </c>
      <c r="AG3385" t="str">
        <f>IF(AD3385="","",VLOOKUP(AD3385,'Сотрудники и ссылки'!A:C,3,0))</f>
        <v/>
      </c>
      <c r="AI3385" t="str">
        <f>IF(AH3385="","",VLOOKUP(AH3385,'Сотрудники и ссылки'!A:B,2,0))</f>
        <v/>
      </c>
      <c r="AJ3385" t="str">
        <f>IF(AH3385="","",VLOOKUP(AH3385,'Сотрудники и ссылки'!A:C,3,0))</f>
        <v/>
      </c>
      <c r="AL3385" s="2" t="str">
        <f>IF(AK3385="","",AK3385+VLOOKUP(I3385,'Вид исследования'!B:E,4,0))</f>
        <v/>
      </c>
      <c r="AM3385" s="2" t="str">
        <f>IF(AK3385="","",AK3385+VLOOKUP(I3385,'Вид исследования'!B:F,5,0))</f>
        <v/>
      </c>
      <c r="AQ3385" t="str">
        <f>IFERROR(IF(L3385="","",VLOOKUP(L3385&amp;I3385,Продукция!A:K,11,0)),"обратитесь к админ справочника")</f>
        <v/>
      </c>
      <c r="AS3385" t="str">
        <f>IFERROR(IF(L3385="","",VLOOKUP(L3385&amp;I3385,Продукция!A:J,10,0)),"обратитесь к админ справочника")</f>
        <v/>
      </c>
    </row>
    <row r="3386" spans="1:45" x14ac:dyDescent="0.25">
      <c r="A3386" t="str">
        <f t="shared" si="62"/>
        <v/>
      </c>
      <c r="B3386" t="str">
        <f>IF(E3386="","",INDEX(Лаборатории!A:A,MATCH('Производственный контроль'!E3386,Лаборатории!B:B,0)))</f>
        <v/>
      </c>
      <c r="C3386" t="str">
        <f>IF(E3386="","",VLOOKUP(E3386,Лаборатории!B:D,3,0))</f>
        <v/>
      </c>
      <c r="E3386" s="150"/>
      <c r="J3386" t="str">
        <f>IF(L3386="","",VLOOKUP(L3386,Продукция!B:D,3,0))</f>
        <v/>
      </c>
      <c r="K3386" t="str">
        <f>IF(L3386="","",VLOOKUP(L3386,Продукция!B:C,2,0))</f>
        <v/>
      </c>
      <c r="L3386" s="151"/>
      <c r="M3386" t="str">
        <f>IF(L3386="","",VLOOKUP(L3386,Продукция!B:L,11,0))</f>
        <v/>
      </c>
      <c r="AB3386" t="str">
        <f>IF(L3386="","",VLOOKUP(L3386&amp;I3386,Продукция!A:I,9,0))</f>
        <v/>
      </c>
      <c r="AF3386" t="str">
        <f>IF(AD3386="","",VLOOKUP(AD3386,'Сотрудники и ссылки'!A:B,2,0))</f>
        <v/>
      </c>
      <c r="AG3386" t="str">
        <f>IF(AD3386="","",VLOOKUP(AD3386,'Сотрудники и ссылки'!A:C,3,0))</f>
        <v/>
      </c>
      <c r="AI3386" t="str">
        <f>IF(AH3386="","",VLOOKUP(AH3386,'Сотрудники и ссылки'!A:B,2,0))</f>
        <v/>
      </c>
      <c r="AJ3386" t="str">
        <f>IF(AH3386="","",VLOOKUP(AH3386,'Сотрудники и ссылки'!A:C,3,0))</f>
        <v/>
      </c>
      <c r="AL3386" s="2" t="str">
        <f>IF(AK3386="","",AK3386+VLOOKUP(I3386,'Вид исследования'!B:E,4,0))</f>
        <v/>
      </c>
      <c r="AM3386" s="2" t="str">
        <f>IF(AK3386="","",AK3386+VLOOKUP(I3386,'Вид исследования'!B:F,5,0))</f>
        <v/>
      </c>
      <c r="AQ3386" t="str">
        <f>IFERROR(IF(L3386="","",VLOOKUP(L3386&amp;I3386,Продукция!A:K,11,0)),"обратитесь к админ справочника")</f>
        <v/>
      </c>
      <c r="AS3386" t="str">
        <f>IFERROR(IF(L3386="","",VLOOKUP(L3386&amp;I3386,Продукция!A:J,10,0)),"обратитесь к админ справочника")</f>
        <v/>
      </c>
    </row>
    <row r="3387" spans="1:45" x14ac:dyDescent="0.25">
      <c r="A3387" t="str">
        <f t="shared" si="62"/>
        <v/>
      </c>
      <c r="B3387" t="str">
        <f>IF(E3387="","",INDEX(Лаборатории!A:A,MATCH('Производственный контроль'!E3387,Лаборатории!B:B,0)))</f>
        <v/>
      </c>
      <c r="C3387" t="str">
        <f>IF(E3387="","",VLOOKUP(E3387,Лаборатории!B:D,3,0))</f>
        <v/>
      </c>
      <c r="E3387" s="150"/>
      <c r="J3387" t="str">
        <f>IF(L3387="","",VLOOKUP(L3387,Продукция!B:D,3,0))</f>
        <v/>
      </c>
      <c r="K3387" t="str">
        <f>IF(L3387="","",VLOOKUP(L3387,Продукция!B:C,2,0))</f>
        <v/>
      </c>
      <c r="L3387" s="151"/>
      <c r="M3387" t="str">
        <f>IF(L3387="","",VLOOKUP(L3387,Продукция!B:L,11,0))</f>
        <v/>
      </c>
      <c r="AB3387" t="str">
        <f>IF(L3387="","",VLOOKUP(L3387&amp;I3387,Продукция!A:I,9,0))</f>
        <v/>
      </c>
      <c r="AF3387" t="str">
        <f>IF(AD3387="","",VLOOKUP(AD3387,'Сотрудники и ссылки'!A:B,2,0))</f>
        <v/>
      </c>
      <c r="AG3387" t="str">
        <f>IF(AD3387="","",VLOOKUP(AD3387,'Сотрудники и ссылки'!A:C,3,0))</f>
        <v/>
      </c>
      <c r="AI3387" t="str">
        <f>IF(AH3387="","",VLOOKUP(AH3387,'Сотрудники и ссылки'!A:B,2,0))</f>
        <v/>
      </c>
      <c r="AJ3387" t="str">
        <f>IF(AH3387="","",VLOOKUP(AH3387,'Сотрудники и ссылки'!A:C,3,0))</f>
        <v/>
      </c>
      <c r="AL3387" s="2" t="str">
        <f>IF(AK3387="","",AK3387+VLOOKUP(I3387,'Вид исследования'!B:E,4,0))</f>
        <v/>
      </c>
      <c r="AM3387" s="2" t="str">
        <f>IF(AK3387="","",AK3387+VLOOKUP(I3387,'Вид исследования'!B:F,5,0))</f>
        <v/>
      </c>
      <c r="AQ3387" t="str">
        <f>IFERROR(IF(L3387="","",VLOOKUP(L3387&amp;I3387,Продукция!A:K,11,0)),"обратитесь к админ справочника")</f>
        <v/>
      </c>
      <c r="AS3387" t="str">
        <f>IFERROR(IF(L3387="","",VLOOKUP(L3387&amp;I3387,Продукция!A:J,10,0)),"обратитесь к админ справочника")</f>
        <v/>
      </c>
    </row>
    <row r="3388" spans="1:45" x14ac:dyDescent="0.25">
      <c r="A3388" t="str">
        <f t="shared" si="62"/>
        <v/>
      </c>
      <c r="B3388" t="str">
        <f>IF(E3388="","",INDEX(Лаборатории!A:A,MATCH('Производственный контроль'!E3388,Лаборатории!B:B,0)))</f>
        <v/>
      </c>
      <c r="C3388" t="str">
        <f>IF(E3388="","",VLOOKUP(E3388,Лаборатории!B:D,3,0))</f>
        <v/>
      </c>
      <c r="E3388" s="150"/>
      <c r="J3388" t="str">
        <f>IF(L3388="","",VLOOKUP(L3388,Продукция!B:D,3,0))</f>
        <v/>
      </c>
      <c r="K3388" t="str">
        <f>IF(L3388="","",VLOOKUP(L3388,Продукция!B:C,2,0))</f>
        <v/>
      </c>
      <c r="L3388" s="151"/>
      <c r="M3388" t="str">
        <f>IF(L3388="","",VLOOKUP(L3388,Продукция!B:L,11,0))</f>
        <v/>
      </c>
      <c r="AB3388" t="str">
        <f>IF(L3388="","",VLOOKUP(L3388&amp;I3388,Продукция!A:I,9,0))</f>
        <v/>
      </c>
      <c r="AF3388" t="str">
        <f>IF(AD3388="","",VLOOKUP(AD3388,'Сотрудники и ссылки'!A:B,2,0))</f>
        <v/>
      </c>
      <c r="AG3388" t="str">
        <f>IF(AD3388="","",VLOOKUP(AD3388,'Сотрудники и ссылки'!A:C,3,0))</f>
        <v/>
      </c>
      <c r="AI3388" t="str">
        <f>IF(AH3388="","",VLOOKUP(AH3388,'Сотрудники и ссылки'!A:B,2,0))</f>
        <v/>
      </c>
      <c r="AJ3388" t="str">
        <f>IF(AH3388="","",VLOOKUP(AH3388,'Сотрудники и ссылки'!A:C,3,0))</f>
        <v/>
      </c>
      <c r="AL3388" s="2" t="str">
        <f>IF(AK3388="","",AK3388+VLOOKUP(I3388,'Вид исследования'!B:E,4,0))</f>
        <v/>
      </c>
      <c r="AM3388" s="2" t="str">
        <f>IF(AK3388="","",AK3388+VLOOKUP(I3388,'Вид исследования'!B:F,5,0))</f>
        <v/>
      </c>
      <c r="AQ3388" t="str">
        <f>IFERROR(IF(L3388="","",VLOOKUP(L3388&amp;I3388,Продукция!A:K,11,0)),"обратитесь к админ справочника")</f>
        <v/>
      </c>
      <c r="AS3388" t="str">
        <f>IFERROR(IF(L3388="","",VLOOKUP(L3388&amp;I3388,Продукция!A:J,10,0)),"обратитесь к админ справочника")</f>
        <v/>
      </c>
    </row>
    <row r="3389" spans="1:45" x14ac:dyDescent="0.25">
      <c r="A3389" t="str">
        <f t="shared" si="62"/>
        <v/>
      </c>
      <c r="B3389" t="str">
        <f>IF(E3389="","",INDEX(Лаборатории!A:A,MATCH('Производственный контроль'!E3389,Лаборатории!B:B,0)))</f>
        <v/>
      </c>
      <c r="C3389" t="str">
        <f>IF(E3389="","",VLOOKUP(E3389,Лаборатории!B:D,3,0))</f>
        <v/>
      </c>
      <c r="E3389" s="150"/>
      <c r="J3389" t="str">
        <f>IF(L3389="","",VLOOKUP(L3389,Продукция!B:D,3,0))</f>
        <v/>
      </c>
      <c r="K3389" t="str">
        <f>IF(L3389="","",VLOOKUP(L3389,Продукция!B:C,2,0))</f>
        <v/>
      </c>
      <c r="L3389" s="151"/>
      <c r="M3389" t="str">
        <f>IF(L3389="","",VLOOKUP(L3389,Продукция!B:L,11,0))</f>
        <v/>
      </c>
      <c r="AB3389" t="str">
        <f>IF(L3389="","",VLOOKUP(L3389&amp;I3389,Продукция!A:I,9,0))</f>
        <v/>
      </c>
      <c r="AF3389" t="str">
        <f>IF(AD3389="","",VLOOKUP(AD3389,'Сотрудники и ссылки'!A:B,2,0))</f>
        <v/>
      </c>
      <c r="AG3389" t="str">
        <f>IF(AD3389="","",VLOOKUP(AD3389,'Сотрудники и ссылки'!A:C,3,0))</f>
        <v/>
      </c>
      <c r="AI3389" t="str">
        <f>IF(AH3389="","",VLOOKUP(AH3389,'Сотрудники и ссылки'!A:B,2,0))</f>
        <v/>
      </c>
      <c r="AJ3389" t="str">
        <f>IF(AH3389="","",VLOOKUP(AH3389,'Сотрудники и ссылки'!A:C,3,0))</f>
        <v/>
      </c>
      <c r="AL3389" s="2" t="str">
        <f>IF(AK3389="","",AK3389+VLOOKUP(I3389,'Вид исследования'!B:E,4,0))</f>
        <v/>
      </c>
      <c r="AM3389" s="2" t="str">
        <f>IF(AK3389="","",AK3389+VLOOKUP(I3389,'Вид исследования'!B:F,5,0))</f>
        <v/>
      </c>
      <c r="AQ3389" t="str">
        <f>IFERROR(IF(L3389="","",VLOOKUP(L3389&amp;I3389,Продукция!A:K,11,0)),"обратитесь к админ справочника")</f>
        <v/>
      </c>
      <c r="AS3389" t="str">
        <f>IFERROR(IF(L3389="","",VLOOKUP(L3389&amp;I3389,Продукция!A:J,10,0)),"обратитесь к админ справочника")</f>
        <v/>
      </c>
    </row>
    <row r="3390" spans="1:45" x14ac:dyDescent="0.25">
      <c r="A3390" t="str">
        <f t="shared" si="62"/>
        <v/>
      </c>
      <c r="B3390" t="str">
        <f>IF(E3390="","",INDEX(Лаборатории!A:A,MATCH('Производственный контроль'!E3390,Лаборатории!B:B,0)))</f>
        <v/>
      </c>
      <c r="C3390" t="str">
        <f>IF(E3390="","",VLOOKUP(E3390,Лаборатории!B:D,3,0))</f>
        <v/>
      </c>
      <c r="E3390" s="150"/>
      <c r="J3390" t="str">
        <f>IF(L3390="","",VLOOKUP(L3390,Продукция!B:D,3,0))</f>
        <v/>
      </c>
      <c r="K3390" t="str">
        <f>IF(L3390="","",VLOOKUP(L3390,Продукция!B:C,2,0))</f>
        <v/>
      </c>
      <c r="L3390" s="151"/>
      <c r="M3390" t="str">
        <f>IF(L3390="","",VLOOKUP(L3390,Продукция!B:L,11,0))</f>
        <v/>
      </c>
      <c r="AB3390" t="str">
        <f>IF(L3390="","",VLOOKUP(L3390&amp;I3390,Продукция!A:I,9,0))</f>
        <v/>
      </c>
      <c r="AF3390" t="str">
        <f>IF(AD3390="","",VLOOKUP(AD3390,'Сотрудники и ссылки'!A:B,2,0))</f>
        <v/>
      </c>
      <c r="AG3390" t="str">
        <f>IF(AD3390="","",VLOOKUP(AD3390,'Сотрудники и ссылки'!A:C,3,0))</f>
        <v/>
      </c>
      <c r="AI3390" t="str">
        <f>IF(AH3390="","",VLOOKUP(AH3390,'Сотрудники и ссылки'!A:B,2,0))</f>
        <v/>
      </c>
      <c r="AJ3390" t="str">
        <f>IF(AH3390="","",VLOOKUP(AH3390,'Сотрудники и ссылки'!A:C,3,0))</f>
        <v/>
      </c>
      <c r="AL3390" s="2" t="str">
        <f>IF(AK3390="","",AK3390+VLOOKUP(I3390,'Вид исследования'!B:E,4,0))</f>
        <v/>
      </c>
      <c r="AM3390" s="2" t="str">
        <f>IF(AK3390="","",AK3390+VLOOKUP(I3390,'Вид исследования'!B:F,5,0))</f>
        <v/>
      </c>
      <c r="AQ3390" t="str">
        <f>IFERROR(IF(L3390="","",VLOOKUP(L3390&amp;I3390,Продукция!A:K,11,0)),"обратитесь к админ справочника")</f>
        <v/>
      </c>
      <c r="AS3390" t="str">
        <f>IFERROR(IF(L3390="","",VLOOKUP(L3390&amp;I3390,Продукция!A:J,10,0)),"обратитесь к админ справочника")</f>
        <v/>
      </c>
    </row>
    <row r="3391" spans="1:45" x14ac:dyDescent="0.25">
      <c r="A3391" t="str">
        <f t="shared" si="62"/>
        <v/>
      </c>
      <c r="B3391" t="str">
        <f>IF(E3391="","",INDEX(Лаборатории!A:A,MATCH('Производственный контроль'!E3391,Лаборатории!B:B,0)))</f>
        <v/>
      </c>
      <c r="C3391" t="str">
        <f>IF(E3391="","",VLOOKUP(E3391,Лаборатории!B:D,3,0))</f>
        <v/>
      </c>
      <c r="E3391" s="150"/>
      <c r="J3391" t="str">
        <f>IF(L3391="","",VLOOKUP(L3391,Продукция!B:D,3,0))</f>
        <v/>
      </c>
      <c r="K3391" t="str">
        <f>IF(L3391="","",VLOOKUP(L3391,Продукция!B:C,2,0))</f>
        <v/>
      </c>
      <c r="L3391" s="151"/>
      <c r="M3391" t="str">
        <f>IF(L3391="","",VLOOKUP(L3391,Продукция!B:L,11,0))</f>
        <v/>
      </c>
      <c r="AB3391" t="str">
        <f>IF(L3391="","",VLOOKUP(L3391&amp;I3391,Продукция!A:I,9,0))</f>
        <v/>
      </c>
      <c r="AF3391" t="str">
        <f>IF(AD3391="","",VLOOKUP(AD3391,'Сотрудники и ссылки'!A:B,2,0))</f>
        <v/>
      </c>
      <c r="AG3391" t="str">
        <f>IF(AD3391="","",VLOOKUP(AD3391,'Сотрудники и ссылки'!A:C,3,0))</f>
        <v/>
      </c>
      <c r="AI3391" t="str">
        <f>IF(AH3391="","",VLOOKUP(AH3391,'Сотрудники и ссылки'!A:B,2,0))</f>
        <v/>
      </c>
      <c r="AJ3391" t="str">
        <f>IF(AH3391="","",VLOOKUP(AH3391,'Сотрудники и ссылки'!A:C,3,0))</f>
        <v/>
      </c>
      <c r="AL3391" s="2" t="str">
        <f>IF(AK3391="","",AK3391+VLOOKUP(I3391,'Вид исследования'!B:E,4,0))</f>
        <v/>
      </c>
      <c r="AM3391" s="2" t="str">
        <f>IF(AK3391="","",AK3391+VLOOKUP(I3391,'Вид исследования'!B:F,5,0))</f>
        <v/>
      </c>
      <c r="AQ3391" t="str">
        <f>IFERROR(IF(L3391="","",VLOOKUP(L3391&amp;I3391,Продукция!A:K,11,0)),"обратитесь к админ справочника")</f>
        <v/>
      </c>
      <c r="AS3391" t="str">
        <f>IFERROR(IF(L3391="","",VLOOKUP(L3391&amp;I3391,Продукция!A:J,10,0)),"обратитесь к админ справочника")</f>
        <v/>
      </c>
    </row>
    <row r="3392" spans="1:45" x14ac:dyDescent="0.25">
      <c r="A3392" t="str">
        <f t="shared" si="62"/>
        <v/>
      </c>
      <c r="B3392" t="str">
        <f>IF(E3392="","",INDEX(Лаборатории!A:A,MATCH('Производственный контроль'!E3392,Лаборатории!B:B,0)))</f>
        <v/>
      </c>
      <c r="C3392" t="str">
        <f>IF(E3392="","",VLOOKUP(E3392,Лаборатории!B:D,3,0))</f>
        <v/>
      </c>
      <c r="E3392" s="150"/>
      <c r="J3392" t="str">
        <f>IF(L3392="","",VLOOKUP(L3392,Продукция!B:D,3,0))</f>
        <v/>
      </c>
      <c r="K3392" t="str">
        <f>IF(L3392="","",VLOOKUP(L3392,Продукция!B:C,2,0))</f>
        <v/>
      </c>
      <c r="L3392" s="151"/>
      <c r="M3392" t="str">
        <f>IF(L3392="","",VLOOKUP(L3392,Продукция!B:L,11,0))</f>
        <v/>
      </c>
      <c r="AB3392" t="str">
        <f>IF(L3392="","",VLOOKUP(L3392&amp;I3392,Продукция!A:I,9,0))</f>
        <v/>
      </c>
      <c r="AF3392" t="str">
        <f>IF(AD3392="","",VLOOKUP(AD3392,'Сотрудники и ссылки'!A:B,2,0))</f>
        <v/>
      </c>
      <c r="AG3392" t="str">
        <f>IF(AD3392="","",VLOOKUP(AD3392,'Сотрудники и ссылки'!A:C,3,0))</f>
        <v/>
      </c>
      <c r="AI3392" t="str">
        <f>IF(AH3392="","",VLOOKUP(AH3392,'Сотрудники и ссылки'!A:B,2,0))</f>
        <v/>
      </c>
      <c r="AJ3392" t="str">
        <f>IF(AH3392="","",VLOOKUP(AH3392,'Сотрудники и ссылки'!A:C,3,0))</f>
        <v/>
      </c>
      <c r="AL3392" s="2" t="str">
        <f>IF(AK3392="","",AK3392+VLOOKUP(I3392,'Вид исследования'!B:E,4,0))</f>
        <v/>
      </c>
      <c r="AM3392" s="2" t="str">
        <f>IF(AK3392="","",AK3392+VLOOKUP(I3392,'Вид исследования'!B:F,5,0))</f>
        <v/>
      </c>
      <c r="AQ3392" t="str">
        <f>IFERROR(IF(L3392="","",VLOOKUP(L3392&amp;I3392,Продукция!A:K,11,0)),"обратитесь к админ справочника")</f>
        <v/>
      </c>
      <c r="AS3392" t="str">
        <f>IFERROR(IF(L3392="","",VLOOKUP(L3392&amp;I3392,Продукция!A:J,10,0)),"обратитесь к админ справочника")</f>
        <v/>
      </c>
    </row>
    <row r="3393" spans="1:45" x14ac:dyDescent="0.25">
      <c r="A3393" t="str">
        <f t="shared" si="62"/>
        <v/>
      </c>
      <c r="B3393" t="str">
        <f>IF(E3393="","",INDEX(Лаборатории!A:A,MATCH('Производственный контроль'!E3393,Лаборатории!B:B,0)))</f>
        <v/>
      </c>
      <c r="C3393" t="str">
        <f>IF(E3393="","",VLOOKUP(E3393,Лаборатории!B:D,3,0))</f>
        <v/>
      </c>
      <c r="E3393" s="150"/>
      <c r="J3393" t="str">
        <f>IF(L3393="","",VLOOKUP(L3393,Продукция!B:D,3,0))</f>
        <v/>
      </c>
      <c r="K3393" t="str">
        <f>IF(L3393="","",VLOOKUP(L3393,Продукция!B:C,2,0))</f>
        <v/>
      </c>
      <c r="L3393" s="151"/>
      <c r="M3393" t="str">
        <f>IF(L3393="","",VLOOKUP(L3393,Продукция!B:L,11,0))</f>
        <v/>
      </c>
      <c r="AB3393" t="str">
        <f>IF(L3393="","",VLOOKUP(L3393&amp;I3393,Продукция!A:I,9,0))</f>
        <v/>
      </c>
      <c r="AF3393" t="str">
        <f>IF(AD3393="","",VLOOKUP(AD3393,'Сотрудники и ссылки'!A:B,2,0))</f>
        <v/>
      </c>
      <c r="AG3393" t="str">
        <f>IF(AD3393="","",VLOOKUP(AD3393,'Сотрудники и ссылки'!A:C,3,0))</f>
        <v/>
      </c>
      <c r="AI3393" t="str">
        <f>IF(AH3393="","",VLOOKUP(AH3393,'Сотрудники и ссылки'!A:B,2,0))</f>
        <v/>
      </c>
      <c r="AJ3393" t="str">
        <f>IF(AH3393="","",VLOOKUP(AH3393,'Сотрудники и ссылки'!A:C,3,0))</f>
        <v/>
      </c>
      <c r="AL3393" s="2" t="str">
        <f>IF(AK3393="","",AK3393+VLOOKUP(I3393,'Вид исследования'!B:E,4,0))</f>
        <v/>
      </c>
      <c r="AM3393" s="2" t="str">
        <f>IF(AK3393="","",AK3393+VLOOKUP(I3393,'Вид исследования'!B:F,5,0))</f>
        <v/>
      </c>
      <c r="AQ3393" t="str">
        <f>IFERROR(IF(L3393="","",VLOOKUP(L3393&amp;I3393,Продукция!A:K,11,0)),"обратитесь к админ справочника")</f>
        <v/>
      </c>
      <c r="AS3393" t="str">
        <f>IFERROR(IF(L3393="","",VLOOKUP(L3393&amp;I3393,Продукция!A:J,10,0)),"обратитесь к админ справочника")</f>
        <v/>
      </c>
    </row>
    <row r="3394" spans="1:45" x14ac:dyDescent="0.25">
      <c r="A3394" t="str">
        <f t="shared" si="62"/>
        <v/>
      </c>
      <c r="B3394" t="str">
        <f>IF(E3394="","",INDEX(Лаборатории!A:A,MATCH('Производственный контроль'!E3394,Лаборатории!B:B,0)))</f>
        <v/>
      </c>
      <c r="C3394" t="str">
        <f>IF(E3394="","",VLOOKUP(E3394,Лаборатории!B:D,3,0))</f>
        <v/>
      </c>
      <c r="E3394" s="150"/>
      <c r="J3394" t="str">
        <f>IF(L3394="","",VLOOKUP(L3394,Продукция!B:D,3,0))</f>
        <v/>
      </c>
      <c r="K3394" t="str">
        <f>IF(L3394="","",VLOOKUP(L3394,Продукция!B:C,2,0))</f>
        <v/>
      </c>
      <c r="L3394" s="151"/>
      <c r="M3394" t="str">
        <f>IF(L3394="","",VLOOKUP(L3394,Продукция!B:L,11,0))</f>
        <v/>
      </c>
      <c r="AB3394" t="str">
        <f>IF(L3394="","",VLOOKUP(L3394&amp;I3394,Продукция!A:I,9,0))</f>
        <v/>
      </c>
      <c r="AF3394" t="str">
        <f>IF(AD3394="","",VLOOKUP(AD3394,'Сотрудники и ссылки'!A:B,2,0))</f>
        <v/>
      </c>
      <c r="AG3394" t="str">
        <f>IF(AD3394="","",VLOOKUP(AD3394,'Сотрудники и ссылки'!A:C,3,0))</f>
        <v/>
      </c>
      <c r="AI3394" t="str">
        <f>IF(AH3394="","",VLOOKUP(AH3394,'Сотрудники и ссылки'!A:B,2,0))</f>
        <v/>
      </c>
      <c r="AJ3394" t="str">
        <f>IF(AH3394="","",VLOOKUP(AH3394,'Сотрудники и ссылки'!A:C,3,0))</f>
        <v/>
      </c>
      <c r="AL3394" s="2" t="str">
        <f>IF(AK3394="","",AK3394+VLOOKUP(I3394,'Вид исследования'!B:E,4,0))</f>
        <v/>
      </c>
      <c r="AM3394" s="2" t="str">
        <f>IF(AK3394="","",AK3394+VLOOKUP(I3394,'Вид исследования'!B:F,5,0))</f>
        <v/>
      </c>
      <c r="AQ3394" t="str">
        <f>IFERROR(IF(L3394="","",VLOOKUP(L3394&amp;I3394,Продукция!A:K,11,0)),"обратитесь к админ справочника")</f>
        <v/>
      </c>
      <c r="AS3394" t="str">
        <f>IFERROR(IF(L3394="","",VLOOKUP(L3394&amp;I3394,Продукция!A:J,10,0)),"обратитесь к админ справочника")</f>
        <v/>
      </c>
    </row>
    <row r="3395" spans="1:45" x14ac:dyDescent="0.25">
      <c r="A3395" t="str">
        <f t="shared" si="62"/>
        <v/>
      </c>
      <c r="B3395" t="str">
        <f>IF(E3395="","",INDEX(Лаборатории!A:A,MATCH('Производственный контроль'!E3395,Лаборатории!B:B,0)))</f>
        <v/>
      </c>
      <c r="C3395" t="str">
        <f>IF(E3395="","",VLOOKUP(E3395,Лаборатории!B:D,3,0))</f>
        <v/>
      </c>
      <c r="E3395" s="150"/>
      <c r="J3395" t="str">
        <f>IF(L3395="","",VLOOKUP(L3395,Продукция!B:D,3,0))</f>
        <v/>
      </c>
      <c r="K3395" t="str">
        <f>IF(L3395="","",VLOOKUP(L3395,Продукция!B:C,2,0))</f>
        <v/>
      </c>
      <c r="L3395" s="151"/>
      <c r="M3395" t="str">
        <f>IF(L3395="","",VLOOKUP(L3395,Продукция!B:L,11,0))</f>
        <v/>
      </c>
      <c r="AB3395" t="str">
        <f>IF(L3395="","",VLOOKUP(L3395&amp;I3395,Продукция!A:I,9,0))</f>
        <v/>
      </c>
      <c r="AF3395" t="str">
        <f>IF(AD3395="","",VLOOKUP(AD3395,'Сотрудники и ссылки'!A:B,2,0))</f>
        <v/>
      </c>
      <c r="AG3395" t="str">
        <f>IF(AD3395="","",VLOOKUP(AD3395,'Сотрудники и ссылки'!A:C,3,0))</f>
        <v/>
      </c>
      <c r="AI3395" t="str">
        <f>IF(AH3395="","",VLOOKUP(AH3395,'Сотрудники и ссылки'!A:B,2,0))</f>
        <v/>
      </c>
      <c r="AJ3395" t="str">
        <f>IF(AH3395="","",VLOOKUP(AH3395,'Сотрудники и ссылки'!A:C,3,0))</f>
        <v/>
      </c>
      <c r="AL3395" s="2" t="str">
        <f>IF(AK3395="","",AK3395+VLOOKUP(I3395,'Вид исследования'!B:E,4,0))</f>
        <v/>
      </c>
      <c r="AM3395" s="2" t="str">
        <f>IF(AK3395="","",AK3395+VLOOKUP(I3395,'Вид исследования'!B:F,5,0))</f>
        <v/>
      </c>
      <c r="AQ3395" t="str">
        <f>IFERROR(IF(L3395="","",VLOOKUP(L3395&amp;I3395,Продукция!A:K,11,0)),"обратитесь к админ справочника")</f>
        <v/>
      </c>
      <c r="AS3395" t="str">
        <f>IFERROR(IF(L3395="","",VLOOKUP(L3395&amp;I3395,Продукция!A:J,10,0)),"обратитесь к админ справочника")</f>
        <v/>
      </c>
    </row>
    <row r="3396" spans="1:45" x14ac:dyDescent="0.25">
      <c r="A3396" t="str">
        <f t="shared" si="62"/>
        <v/>
      </c>
      <c r="B3396" t="str">
        <f>IF(E3396="","",INDEX(Лаборатории!A:A,MATCH('Производственный контроль'!E3396,Лаборатории!B:B,0)))</f>
        <v/>
      </c>
      <c r="C3396" t="str">
        <f>IF(E3396="","",VLOOKUP(E3396,Лаборатории!B:D,3,0))</f>
        <v/>
      </c>
      <c r="E3396" s="150"/>
      <c r="J3396" t="str">
        <f>IF(L3396="","",VLOOKUP(L3396,Продукция!B:D,3,0))</f>
        <v/>
      </c>
      <c r="K3396" t="str">
        <f>IF(L3396="","",VLOOKUP(L3396,Продукция!B:C,2,0))</f>
        <v/>
      </c>
      <c r="L3396" s="151"/>
      <c r="M3396" t="str">
        <f>IF(L3396="","",VLOOKUP(L3396,Продукция!B:L,11,0))</f>
        <v/>
      </c>
      <c r="AB3396" t="str">
        <f>IF(L3396="","",VLOOKUP(L3396&amp;I3396,Продукция!A:I,9,0))</f>
        <v/>
      </c>
      <c r="AF3396" t="str">
        <f>IF(AD3396="","",VLOOKUP(AD3396,'Сотрудники и ссылки'!A:B,2,0))</f>
        <v/>
      </c>
      <c r="AG3396" t="str">
        <f>IF(AD3396="","",VLOOKUP(AD3396,'Сотрудники и ссылки'!A:C,3,0))</f>
        <v/>
      </c>
      <c r="AI3396" t="str">
        <f>IF(AH3396="","",VLOOKUP(AH3396,'Сотрудники и ссылки'!A:B,2,0))</f>
        <v/>
      </c>
      <c r="AJ3396" t="str">
        <f>IF(AH3396="","",VLOOKUP(AH3396,'Сотрудники и ссылки'!A:C,3,0))</f>
        <v/>
      </c>
      <c r="AL3396" s="2" t="str">
        <f>IF(AK3396="","",AK3396+VLOOKUP(I3396,'Вид исследования'!B:E,4,0))</f>
        <v/>
      </c>
      <c r="AM3396" s="2" t="str">
        <f>IF(AK3396="","",AK3396+VLOOKUP(I3396,'Вид исследования'!B:F,5,0))</f>
        <v/>
      </c>
      <c r="AQ3396" t="str">
        <f>IFERROR(IF(L3396="","",VLOOKUP(L3396&amp;I3396,Продукция!A:K,11,0)),"обратитесь к админ справочника")</f>
        <v/>
      </c>
      <c r="AS3396" t="str">
        <f>IFERROR(IF(L3396="","",VLOOKUP(L3396&amp;I3396,Продукция!A:J,10,0)),"обратитесь к админ справочника")</f>
        <v/>
      </c>
    </row>
    <row r="3397" spans="1:45" x14ac:dyDescent="0.25">
      <c r="A3397" t="str">
        <f t="shared" si="62"/>
        <v/>
      </c>
      <c r="B3397" t="str">
        <f>IF(E3397="","",INDEX(Лаборатории!A:A,MATCH('Производственный контроль'!E3397,Лаборатории!B:B,0)))</f>
        <v/>
      </c>
      <c r="C3397" t="str">
        <f>IF(E3397="","",VLOOKUP(E3397,Лаборатории!B:D,3,0))</f>
        <v/>
      </c>
      <c r="E3397" s="150"/>
      <c r="J3397" t="str">
        <f>IF(L3397="","",VLOOKUP(L3397,Продукция!B:D,3,0))</f>
        <v/>
      </c>
      <c r="K3397" t="str">
        <f>IF(L3397="","",VLOOKUP(L3397,Продукция!B:C,2,0))</f>
        <v/>
      </c>
      <c r="L3397" s="151"/>
      <c r="M3397" t="str">
        <f>IF(L3397="","",VLOOKUP(L3397,Продукция!B:L,11,0))</f>
        <v/>
      </c>
      <c r="AB3397" t="str">
        <f>IF(L3397="","",VLOOKUP(L3397&amp;I3397,Продукция!A:I,9,0))</f>
        <v/>
      </c>
      <c r="AF3397" t="str">
        <f>IF(AD3397="","",VLOOKUP(AD3397,'Сотрудники и ссылки'!A:B,2,0))</f>
        <v/>
      </c>
      <c r="AG3397" t="str">
        <f>IF(AD3397="","",VLOOKUP(AD3397,'Сотрудники и ссылки'!A:C,3,0))</f>
        <v/>
      </c>
      <c r="AI3397" t="str">
        <f>IF(AH3397="","",VLOOKUP(AH3397,'Сотрудники и ссылки'!A:B,2,0))</f>
        <v/>
      </c>
      <c r="AJ3397" t="str">
        <f>IF(AH3397="","",VLOOKUP(AH3397,'Сотрудники и ссылки'!A:C,3,0))</f>
        <v/>
      </c>
      <c r="AL3397" s="2" t="str">
        <f>IF(AK3397="","",AK3397+VLOOKUP(I3397,'Вид исследования'!B:E,4,0))</f>
        <v/>
      </c>
      <c r="AM3397" s="2" t="str">
        <f>IF(AK3397="","",AK3397+VLOOKUP(I3397,'Вид исследования'!B:F,5,0))</f>
        <v/>
      </c>
      <c r="AQ3397" t="str">
        <f>IFERROR(IF(L3397="","",VLOOKUP(L3397&amp;I3397,Продукция!A:K,11,0)),"обратитесь к админ справочника")</f>
        <v/>
      </c>
      <c r="AS3397" t="str">
        <f>IFERROR(IF(L3397="","",VLOOKUP(L3397&amp;I3397,Продукция!A:J,10,0)),"обратитесь к админ справочника")</f>
        <v/>
      </c>
    </row>
    <row r="3398" spans="1:45" x14ac:dyDescent="0.25">
      <c r="A3398" t="str">
        <f t="shared" si="62"/>
        <v/>
      </c>
      <c r="B3398" t="str">
        <f>IF(E3398="","",INDEX(Лаборатории!A:A,MATCH('Производственный контроль'!E3398,Лаборатории!B:B,0)))</f>
        <v/>
      </c>
      <c r="C3398" t="str">
        <f>IF(E3398="","",VLOOKUP(E3398,Лаборатории!B:D,3,0))</f>
        <v/>
      </c>
      <c r="E3398" s="150"/>
      <c r="J3398" t="str">
        <f>IF(L3398="","",VLOOKUP(L3398,Продукция!B:D,3,0))</f>
        <v/>
      </c>
      <c r="K3398" t="str">
        <f>IF(L3398="","",VLOOKUP(L3398,Продукция!B:C,2,0))</f>
        <v/>
      </c>
      <c r="L3398" s="151"/>
      <c r="M3398" t="str">
        <f>IF(L3398="","",VLOOKUP(L3398,Продукция!B:L,11,0))</f>
        <v/>
      </c>
      <c r="AB3398" t="str">
        <f>IF(L3398="","",VLOOKUP(L3398&amp;I3398,Продукция!A:I,9,0))</f>
        <v/>
      </c>
      <c r="AF3398" t="str">
        <f>IF(AD3398="","",VLOOKUP(AD3398,'Сотрудники и ссылки'!A:B,2,0))</f>
        <v/>
      </c>
      <c r="AG3398" t="str">
        <f>IF(AD3398="","",VLOOKUP(AD3398,'Сотрудники и ссылки'!A:C,3,0))</f>
        <v/>
      </c>
      <c r="AI3398" t="str">
        <f>IF(AH3398="","",VLOOKUP(AH3398,'Сотрудники и ссылки'!A:B,2,0))</f>
        <v/>
      </c>
      <c r="AJ3398" t="str">
        <f>IF(AH3398="","",VLOOKUP(AH3398,'Сотрудники и ссылки'!A:C,3,0))</f>
        <v/>
      </c>
      <c r="AL3398" s="2" t="str">
        <f>IF(AK3398="","",AK3398+VLOOKUP(I3398,'Вид исследования'!B:E,4,0))</f>
        <v/>
      </c>
      <c r="AM3398" s="2" t="str">
        <f>IF(AK3398="","",AK3398+VLOOKUP(I3398,'Вид исследования'!B:F,5,0))</f>
        <v/>
      </c>
      <c r="AQ3398" t="str">
        <f>IFERROR(IF(L3398="","",VLOOKUP(L3398&amp;I3398,Продукция!A:K,11,0)),"обратитесь к админ справочника")</f>
        <v/>
      </c>
      <c r="AS3398" t="str">
        <f>IFERROR(IF(L3398="","",VLOOKUP(L3398&amp;I3398,Продукция!A:J,10,0)),"обратитесь к админ справочника")</f>
        <v/>
      </c>
    </row>
    <row r="3399" spans="1:45" x14ac:dyDescent="0.25">
      <c r="A3399" t="str">
        <f t="shared" si="62"/>
        <v/>
      </c>
      <c r="B3399" t="str">
        <f>IF(E3399="","",INDEX(Лаборатории!A:A,MATCH('Производственный контроль'!E3399,Лаборатории!B:B,0)))</f>
        <v/>
      </c>
      <c r="C3399" t="str">
        <f>IF(E3399="","",VLOOKUP(E3399,Лаборатории!B:D,3,0))</f>
        <v/>
      </c>
      <c r="E3399" s="150"/>
      <c r="J3399" t="str">
        <f>IF(L3399="","",VLOOKUP(L3399,Продукция!B:D,3,0))</f>
        <v/>
      </c>
      <c r="K3399" t="str">
        <f>IF(L3399="","",VLOOKUP(L3399,Продукция!B:C,2,0))</f>
        <v/>
      </c>
      <c r="L3399" s="151"/>
      <c r="M3399" t="str">
        <f>IF(L3399="","",VLOOKUP(L3399,Продукция!B:L,11,0))</f>
        <v/>
      </c>
      <c r="AB3399" t="str">
        <f>IF(L3399="","",VLOOKUP(L3399&amp;I3399,Продукция!A:I,9,0))</f>
        <v/>
      </c>
      <c r="AF3399" t="str">
        <f>IF(AD3399="","",VLOOKUP(AD3399,'Сотрудники и ссылки'!A:B,2,0))</f>
        <v/>
      </c>
      <c r="AG3399" t="str">
        <f>IF(AD3399="","",VLOOKUP(AD3399,'Сотрудники и ссылки'!A:C,3,0))</f>
        <v/>
      </c>
      <c r="AI3399" t="str">
        <f>IF(AH3399="","",VLOOKUP(AH3399,'Сотрудники и ссылки'!A:B,2,0))</f>
        <v/>
      </c>
      <c r="AJ3399" t="str">
        <f>IF(AH3399="","",VLOOKUP(AH3399,'Сотрудники и ссылки'!A:C,3,0))</f>
        <v/>
      </c>
      <c r="AL3399" s="2" t="str">
        <f>IF(AK3399="","",AK3399+VLOOKUP(I3399,'Вид исследования'!B:E,4,0))</f>
        <v/>
      </c>
      <c r="AM3399" s="2" t="str">
        <f>IF(AK3399="","",AK3399+VLOOKUP(I3399,'Вид исследования'!B:F,5,0))</f>
        <v/>
      </c>
      <c r="AQ3399" t="str">
        <f>IFERROR(IF(L3399="","",VLOOKUP(L3399&amp;I3399,Продукция!A:K,11,0)),"обратитесь к админ справочника")</f>
        <v/>
      </c>
      <c r="AS3399" t="str">
        <f>IFERROR(IF(L3399="","",VLOOKUP(L3399&amp;I3399,Продукция!A:J,10,0)),"обратитесь к админ справочника")</f>
        <v/>
      </c>
    </row>
    <row r="3400" spans="1:45" x14ac:dyDescent="0.25">
      <c r="A3400" t="str">
        <f t="shared" si="62"/>
        <v/>
      </c>
      <c r="B3400" t="str">
        <f>IF(E3400="","",INDEX(Лаборатории!A:A,MATCH('Производственный контроль'!E3400,Лаборатории!B:B,0)))</f>
        <v/>
      </c>
      <c r="C3400" t="str">
        <f>IF(E3400="","",VLOOKUP(E3400,Лаборатории!B:D,3,0))</f>
        <v/>
      </c>
      <c r="E3400" s="150"/>
      <c r="J3400" t="str">
        <f>IF(L3400="","",VLOOKUP(L3400,Продукция!B:D,3,0))</f>
        <v/>
      </c>
      <c r="K3400" t="str">
        <f>IF(L3400="","",VLOOKUP(L3400,Продукция!B:C,2,0))</f>
        <v/>
      </c>
      <c r="L3400" s="151"/>
      <c r="M3400" t="str">
        <f>IF(L3400="","",VLOOKUP(L3400,Продукция!B:L,11,0))</f>
        <v/>
      </c>
      <c r="AB3400" t="str">
        <f>IF(L3400="","",VLOOKUP(L3400&amp;I3400,Продукция!A:I,9,0))</f>
        <v/>
      </c>
      <c r="AF3400" t="str">
        <f>IF(AD3400="","",VLOOKUP(AD3400,'Сотрудники и ссылки'!A:B,2,0))</f>
        <v/>
      </c>
      <c r="AG3400" t="str">
        <f>IF(AD3400="","",VLOOKUP(AD3400,'Сотрудники и ссылки'!A:C,3,0))</f>
        <v/>
      </c>
      <c r="AI3400" t="str">
        <f>IF(AH3400="","",VLOOKUP(AH3400,'Сотрудники и ссылки'!A:B,2,0))</f>
        <v/>
      </c>
      <c r="AJ3400" t="str">
        <f>IF(AH3400="","",VLOOKUP(AH3400,'Сотрудники и ссылки'!A:C,3,0))</f>
        <v/>
      </c>
      <c r="AL3400" s="2" t="str">
        <f>IF(AK3400="","",AK3400+VLOOKUP(I3400,'Вид исследования'!B:E,4,0))</f>
        <v/>
      </c>
      <c r="AM3400" s="2" t="str">
        <f>IF(AK3400="","",AK3400+VLOOKUP(I3400,'Вид исследования'!B:F,5,0))</f>
        <v/>
      </c>
      <c r="AQ3400" t="str">
        <f>IFERROR(IF(L3400="","",VLOOKUP(L3400&amp;I3400,Продукция!A:K,11,0)),"обратитесь к админ справочника")</f>
        <v/>
      </c>
      <c r="AS3400" t="str">
        <f>IFERROR(IF(L3400="","",VLOOKUP(L3400&amp;I3400,Продукция!A:J,10,0)),"обратитесь к админ справочника")</f>
        <v/>
      </c>
    </row>
    <row r="3401" spans="1:45" x14ac:dyDescent="0.25">
      <c r="A3401" t="str">
        <f t="shared" si="62"/>
        <v/>
      </c>
      <c r="B3401" t="str">
        <f>IF(E3401="","",INDEX(Лаборатории!A:A,MATCH('Производственный контроль'!E3401,Лаборатории!B:B,0)))</f>
        <v/>
      </c>
      <c r="C3401" t="str">
        <f>IF(E3401="","",VLOOKUP(E3401,Лаборатории!B:D,3,0))</f>
        <v/>
      </c>
      <c r="E3401" s="150"/>
      <c r="J3401" t="str">
        <f>IF(L3401="","",VLOOKUP(L3401,Продукция!B:D,3,0))</f>
        <v/>
      </c>
      <c r="K3401" t="str">
        <f>IF(L3401="","",VLOOKUP(L3401,Продукция!B:C,2,0))</f>
        <v/>
      </c>
      <c r="L3401" s="151"/>
      <c r="M3401" t="str">
        <f>IF(L3401="","",VLOOKUP(L3401,Продукция!B:L,11,0))</f>
        <v/>
      </c>
      <c r="AB3401" t="str">
        <f>IF(L3401="","",VLOOKUP(L3401&amp;I3401,Продукция!A:I,9,0))</f>
        <v/>
      </c>
      <c r="AF3401" t="str">
        <f>IF(AD3401="","",VLOOKUP(AD3401,'Сотрудники и ссылки'!A:B,2,0))</f>
        <v/>
      </c>
      <c r="AG3401" t="str">
        <f>IF(AD3401="","",VLOOKUP(AD3401,'Сотрудники и ссылки'!A:C,3,0))</f>
        <v/>
      </c>
      <c r="AI3401" t="str">
        <f>IF(AH3401="","",VLOOKUP(AH3401,'Сотрудники и ссылки'!A:B,2,0))</f>
        <v/>
      </c>
      <c r="AJ3401" t="str">
        <f>IF(AH3401="","",VLOOKUP(AH3401,'Сотрудники и ссылки'!A:C,3,0))</f>
        <v/>
      </c>
      <c r="AL3401" s="2" t="str">
        <f>IF(AK3401="","",AK3401+VLOOKUP(I3401,'Вид исследования'!B:E,4,0))</f>
        <v/>
      </c>
      <c r="AM3401" s="2" t="str">
        <f>IF(AK3401="","",AK3401+VLOOKUP(I3401,'Вид исследования'!B:F,5,0))</f>
        <v/>
      </c>
      <c r="AQ3401" t="str">
        <f>IFERROR(IF(L3401="","",VLOOKUP(L3401&amp;I3401,Продукция!A:K,11,0)),"обратитесь к админ справочника")</f>
        <v/>
      </c>
      <c r="AS3401" t="str">
        <f>IFERROR(IF(L3401="","",VLOOKUP(L3401&amp;I3401,Продукция!A:J,10,0)),"обратитесь к админ справочника")</f>
        <v/>
      </c>
    </row>
    <row r="3402" spans="1:45" x14ac:dyDescent="0.25">
      <c r="A3402" t="str">
        <f t="shared" si="62"/>
        <v/>
      </c>
      <c r="B3402" t="str">
        <f>IF(E3402="","",INDEX(Лаборатории!A:A,MATCH('Производственный контроль'!E3402,Лаборатории!B:B,0)))</f>
        <v/>
      </c>
      <c r="C3402" t="str">
        <f>IF(E3402="","",VLOOKUP(E3402,Лаборатории!B:D,3,0))</f>
        <v/>
      </c>
      <c r="E3402" s="150"/>
      <c r="J3402" t="str">
        <f>IF(L3402="","",VLOOKUP(L3402,Продукция!B:D,3,0))</f>
        <v/>
      </c>
      <c r="K3402" t="str">
        <f>IF(L3402="","",VLOOKUP(L3402,Продукция!B:C,2,0))</f>
        <v/>
      </c>
      <c r="L3402" s="151"/>
      <c r="M3402" t="str">
        <f>IF(L3402="","",VLOOKUP(L3402,Продукция!B:L,11,0))</f>
        <v/>
      </c>
      <c r="AB3402" t="str">
        <f>IF(L3402="","",VLOOKUP(L3402&amp;I3402,Продукция!A:I,9,0))</f>
        <v/>
      </c>
      <c r="AF3402" t="str">
        <f>IF(AD3402="","",VLOOKUP(AD3402,'Сотрудники и ссылки'!A:B,2,0))</f>
        <v/>
      </c>
      <c r="AG3402" t="str">
        <f>IF(AD3402="","",VLOOKUP(AD3402,'Сотрудники и ссылки'!A:C,3,0))</f>
        <v/>
      </c>
      <c r="AI3402" t="str">
        <f>IF(AH3402="","",VLOOKUP(AH3402,'Сотрудники и ссылки'!A:B,2,0))</f>
        <v/>
      </c>
      <c r="AJ3402" t="str">
        <f>IF(AH3402="","",VLOOKUP(AH3402,'Сотрудники и ссылки'!A:C,3,0))</f>
        <v/>
      </c>
      <c r="AL3402" s="2" t="str">
        <f>IF(AK3402="","",AK3402+VLOOKUP(I3402,'Вид исследования'!B:E,4,0))</f>
        <v/>
      </c>
      <c r="AM3402" s="2" t="str">
        <f>IF(AK3402="","",AK3402+VLOOKUP(I3402,'Вид исследования'!B:F,5,0))</f>
        <v/>
      </c>
      <c r="AQ3402" t="str">
        <f>IFERROR(IF(L3402="","",VLOOKUP(L3402&amp;I3402,Продукция!A:K,11,0)),"обратитесь к админ справочника")</f>
        <v/>
      </c>
      <c r="AS3402" t="str">
        <f>IFERROR(IF(L3402="","",VLOOKUP(L3402&amp;I3402,Продукция!A:J,10,0)),"обратитесь к админ справочника")</f>
        <v/>
      </c>
    </row>
    <row r="3403" spans="1:45" x14ac:dyDescent="0.25">
      <c r="A3403" t="str">
        <f t="shared" si="62"/>
        <v/>
      </c>
      <c r="B3403" t="str">
        <f>IF(E3403="","",INDEX(Лаборатории!A:A,MATCH('Производственный контроль'!E3403,Лаборатории!B:B,0)))</f>
        <v/>
      </c>
      <c r="C3403" t="str">
        <f>IF(E3403="","",VLOOKUP(E3403,Лаборатории!B:D,3,0))</f>
        <v/>
      </c>
      <c r="E3403" s="150"/>
      <c r="J3403" t="str">
        <f>IF(L3403="","",VLOOKUP(L3403,Продукция!B:D,3,0))</f>
        <v/>
      </c>
      <c r="K3403" t="str">
        <f>IF(L3403="","",VLOOKUP(L3403,Продукция!B:C,2,0))</f>
        <v/>
      </c>
      <c r="L3403" s="151"/>
      <c r="M3403" t="str">
        <f>IF(L3403="","",VLOOKUP(L3403,Продукция!B:L,11,0))</f>
        <v/>
      </c>
      <c r="AB3403" t="str">
        <f>IF(L3403="","",VLOOKUP(L3403&amp;I3403,Продукция!A:I,9,0))</f>
        <v/>
      </c>
      <c r="AF3403" t="str">
        <f>IF(AD3403="","",VLOOKUP(AD3403,'Сотрудники и ссылки'!A:B,2,0))</f>
        <v/>
      </c>
      <c r="AG3403" t="str">
        <f>IF(AD3403="","",VLOOKUP(AD3403,'Сотрудники и ссылки'!A:C,3,0))</f>
        <v/>
      </c>
      <c r="AI3403" t="str">
        <f>IF(AH3403="","",VLOOKUP(AH3403,'Сотрудники и ссылки'!A:B,2,0))</f>
        <v/>
      </c>
      <c r="AJ3403" t="str">
        <f>IF(AH3403="","",VLOOKUP(AH3403,'Сотрудники и ссылки'!A:C,3,0))</f>
        <v/>
      </c>
      <c r="AL3403" s="2" t="str">
        <f>IF(AK3403="","",AK3403+VLOOKUP(I3403,'Вид исследования'!B:E,4,0))</f>
        <v/>
      </c>
      <c r="AM3403" s="2" t="str">
        <f>IF(AK3403="","",AK3403+VLOOKUP(I3403,'Вид исследования'!B:F,5,0))</f>
        <v/>
      </c>
      <c r="AQ3403" t="str">
        <f>IFERROR(IF(L3403="","",VLOOKUP(L3403&amp;I3403,Продукция!A:K,11,0)),"обратитесь к админ справочника")</f>
        <v/>
      </c>
      <c r="AS3403" t="str">
        <f>IFERROR(IF(L3403="","",VLOOKUP(L3403&amp;I3403,Продукция!A:J,10,0)),"обратитесь к админ справочника")</f>
        <v/>
      </c>
    </row>
    <row r="3404" spans="1:45" x14ac:dyDescent="0.25">
      <c r="A3404" t="str">
        <f t="shared" ref="A3404:A3467" si="63">T3404&amp;I3404</f>
        <v/>
      </c>
      <c r="B3404" t="str">
        <f>IF(E3404="","",INDEX(Лаборатории!A:A,MATCH('Производственный контроль'!E3404,Лаборатории!B:B,0)))</f>
        <v/>
      </c>
      <c r="C3404" t="str">
        <f>IF(E3404="","",VLOOKUP(E3404,Лаборатории!B:D,3,0))</f>
        <v/>
      </c>
      <c r="E3404" s="150"/>
      <c r="J3404" t="str">
        <f>IF(L3404="","",VLOOKUP(L3404,Продукция!B:D,3,0))</f>
        <v/>
      </c>
      <c r="K3404" t="str">
        <f>IF(L3404="","",VLOOKUP(L3404,Продукция!B:C,2,0))</f>
        <v/>
      </c>
      <c r="L3404" s="151"/>
      <c r="M3404" t="str">
        <f>IF(L3404="","",VLOOKUP(L3404,Продукция!B:L,11,0))</f>
        <v/>
      </c>
      <c r="AB3404" t="str">
        <f>IF(L3404="","",VLOOKUP(L3404&amp;I3404,Продукция!A:I,9,0))</f>
        <v/>
      </c>
      <c r="AF3404" t="str">
        <f>IF(AD3404="","",VLOOKUP(AD3404,'Сотрудники и ссылки'!A:B,2,0))</f>
        <v/>
      </c>
      <c r="AG3404" t="str">
        <f>IF(AD3404="","",VLOOKUP(AD3404,'Сотрудники и ссылки'!A:C,3,0))</f>
        <v/>
      </c>
      <c r="AI3404" t="str">
        <f>IF(AH3404="","",VLOOKUP(AH3404,'Сотрудники и ссылки'!A:B,2,0))</f>
        <v/>
      </c>
      <c r="AJ3404" t="str">
        <f>IF(AH3404="","",VLOOKUP(AH3404,'Сотрудники и ссылки'!A:C,3,0))</f>
        <v/>
      </c>
      <c r="AL3404" s="2" t="str">
        <f>IF(AK3404="","",AK3404+VLOOKUP(I3404,'Вид исследования'!B:E,4,0))</f>
        <v/>
      </c>
      <c r="AM3404" s="2" t="str">
        <f>IF(AK3404="","",AK3404+VLOOKUP(I3404,'Вид исследования'!B:F,5,0))</f>
        <v/>
      </c>
      <c r="AQ3404" t="str">
        <f>IFERROR(IF(L3404="","",VLOOKUP(L3404&amp;I3404,Продукция!A:K,11,0)),"обратитесь к админ справочника")</f>
        <v/>
      </c>
      <c r="AS3404" t="str">
        <f>IFERROR(IF(L3404="","",VLOOKUP(L3404&amp;I3404,Продукция!A:J,10,0)),"обратитесь к админ справочника")</f>
        <v/>
      </c>
    </row>
    <row r="3405" spans="1:45" x14ac:dyDescent="0.25">
      <c r="A3405" t="str">
        <f t="shared" si="63"/>
        <v/>
      </c>
      <c r="B3405" t="str">
        <f>IF(E3405="","",INDEX(Лаборатории!A:A,MATCH('Производственный контроль'!E3405,Лаборатории!B:B,0)))</f>
        <v/>
      </c>
      <c r="C3405" t="str">
        <f>IF(E3405="","",VLOOKUP(E3405,Лаборатории!B:D,3,0))</f>
        <v/>
      </c>
      <c r="E3405" s="150"/>
      <c r="J3405" t="str">
        <f>IF(L3405="","",VLOOKUP(L3405,Продукция!B:D,3,0))</f>
        <v/>
      </c>
      <c r="K3405" t="str">
        <f>IF(L3405="","",VLOOKUP(L3405,Продукция!B:C,2,0))</f>
        <v/>
      </c>
      <c r="L3405" s="151"/>
      <c r="M3405" t="str">
        <f>IF(L3405="","",VLOOKUP(L3405,Продукция!B:L,11,0))</f>
        <v/>
      </c>
      <c r="AB3405" t="str">
        <f>IF(L3405="","",VLOOKUP(L3405&amp;I3405,Продукция!A:I,9,0))</f>
        <v/>
      </c>
      <c r="AF3405" t="str">
        <f>IF(AD3405="","",VLOOKUP(AD3405,'Сотрудники и ссылки'!A:B,2,0))</f>
        <v/>
      </c>
      <c r="AG3405" t="str">
        <f>IF(AD3405="","",VLOOKUP(AD3405,'Сотрудники и ссылки'!A:C,3,0))</f>
        <v/>
      </c>
      <c r="AI3405" t="str">
        <f>IF(AH3405="","",VLOOKUP(AH3405,'Сотрудники и ссылки'!A:B,2,0))</f>
        <v/>
      </c>
      <c r="AJ3405" t="str">
        <f>IF(AH3405="","",VLOOKUP(AH3405,'Сотрудники и ссылки'!A:C,3,0))</f>
        <v/>
      </c>
      <c r="AL3405" s="2" t="str">
        <f>IF(AK3405="","",AK3405+VLOOKUP(I3405,'Вид исследования'!B:E,4,0))</f>
        <v/>
      </c>
      <c r="AM3405" s="2" t="str">
        <f>IF(AK3405="","",AK3405+VLOOKUP(I3405,'Вид исследования'!B:F,5,0))</f>
        <v/>
      </c>
      <c r="AQ3405" t="str">
        <f>IFERROR(IF(L3405="","",VLOOKUP(L3405&amp;I3405,Продукция!A:K,11,0)),"обратитесь к админ справочника")</f>
        <v/>
      </c>
      <c r="AS3405" t="str">
        <f>IFERROR(IF(L3405="","",VLOOKUP(L3405&amp;I3405,Продукция!A:J,10,0)),"обратитесь к админ справочника")</f>
        <v/>
      </c>
    </row>
    <row r="3406" spans="1:45" x14ac:dyDescent="0.25">
      <c r="A3406" t="str">
        <f t="shared" si="63"/>
        <v/>
      </c>
      <c r="B3406" t="str">
        <f>IF(E3406="","",INDEX(Лаборатории!A:A,MATCH('Производственный контроль'!E3406,Лаборатории!B:B,0)))</f>
        <v/>
      </c>
      <c r="C3406" t="str">
        <f>IF(E3406="","",VLOOKUP(E3406,Лаборатории!B:D,3,0))</f>
        <v/>
      </c>
      <c r="E3406" s="150"/>
      <c r="J3406" t="str">
        <f>IF(L3406="","",VLOOKUP(L3406,Продукция!B:D,3,0))</f>
        <v/>
      </c>
      <c r="K3406" t="str">
        <f>IF(L3406="","",VLOOKUP(L3406,Продукция!B:C,2,0))</f>
        <v/>
      </c>
      <c r="L3406" s="151"/>
      <c r="M3406" t="str">
        <f>IF(L3406="","",VLOOKUP(L3406,Продукция!B:L,11,0))</f>
        <v/>
      </c>
      <c r="AB3406" t="str">
        <f>IF(L3406="","",VLOOKUP(L3406&amp;I3406,Продукция!A:I,9,0))</f>
        <v/>
      </c>
      <c r="AF3406" t="str">
        <f>IF(AD3406="","",VLOOKUP(AD3406,'Сотрудники и ссылки'!A:B,2,0))</f>
        <v/>
      </c>
      <c r="AG3406" t="str">
        <f>IF(AD3406="","",VLOOKUP(AD3406,'Сотрудники и ссылки'!A:C,3,0))</f>
        <v/>
      </c>
      <c r="AI3406" t="str">
        <f>IF(AH3406="","",VLOOKUP(AH3406,'Сотрудники и ссылки'!A:B,2,0))</f>
        <v/>
      </c>
      <c r="AJ3406" t="str">
        <f>IF(AH3406="","",VLOOKUP(AH3406,'Сотрудники и ссылки'!A:C,3,0))</f>
        <v/>
      </c>
      <c r="AL3406" s="2" t="str">
        <f>IF(AK3406="","",AK3406+VLOOKUP(I3406,'Вид исследования'!B:E,4,0))</f>
        <v/>
      </c>
      <c r="AM3406" s="2" t="str">
        <f>IF(AK3406="","",AK3406+VLOOKUP(I3406,'Вид исследования'!B:F,5,0))</f>
        <v/>
      </c>
      <c r="AQ3406" t="str">
        <f>IFERROR(IF(L3406="","",VLOOKUP(L3406&amp;I3406,Продукция!A:K,11,0)),"обратитесь к админ справочника")</f>
        <v/>
      </c>
      <c r="AS3406" t="str">
        <f>IFERROR(IF(L3406="","",VLOOKUP(L3406&amp;I3406,Продукция!A:J,10,0)),"обратитесь к админ справочника")</f>
        <v/>
      </c>
    </row>
    <row r="3407" spans="1:45" x14ac:dyDescent="0.25">
      <c r="A3407" t="str">
        <f t="shared" si="63"/>
        <v/>
      </c>
      <c r="B3407" t="str">
        <f>IF(E3407="","",INDEX(Лаборатории!A:A,MATCH('Производственный контроль'!E3407,Лаборатории!B:B,0)))</f>
        <v/>
      </c>
      <c r="C3407" t="str">
        <f>IF(E3407="","",VLOOKUP(E3407,Лаборатории!B:D,3,0))</f>
        <v/>
      </c>
      <c r="E3407" s="150"/>
      <c r="J3407" t="str">
        <f>IF(L3407="","",VLOOKUP(L3407,Продукция!B:D,3,0))</f>
        <v/>
      </c>
      <c r="K3407" t="str">
        <f>IF(L3407="","",VLOOKUP(L3407,Продукция!B:C,2,0))</f>
        <v/>
      </c>
      <c r="L3407" s="151"/>
      <c r="M3407" t="str">
        <f>IF(L3407="","",VLOOKUP(L3407,Продукция!B:L,11,0))</f>
        <v/>
      </c>
      <c r="AB3407" t="str">
        <f>IF(L3407="","",VLOOKUP(L3407&amp;I3407,Продукция!A:I,9,0))</f>
        <v/>
      </c>
      <c r="AF3407" t="str">
        <f>IF(AD3407="","",VLOOKUP(AD3407,'Сотрудники и ссылки'!A:B,2,0))</f>
        <v/>
      </c>
      <c r="AG3407" t="str">
        <f>IF(AD3407="","",VLOOKUP(AD3407,'Сотрудники и ссылки'!A:C,3,0))</f>
        <v/>
      </c>
      <c r="AI3407" t="str">
        <f>IF(AH3407="","",VLOOKUP(AH3407,'Сотрудники и ссылки'!A:B,2,0))</f>
        <v/>
      </c>
      <c r="AJ3407" t="str">
        <f>IF(AH3407="","",VLOOKUP(AH3407,'Сотрудники и ссылки'!A:C,3,0))</f>
        <v/>
      </c>
      <c r="AL3407" s="2" t="str">
        <f>IF(AK3407="","",AK3407+VLOOKUP(I3407,'Вид исследования'!B:E,4,0))</f>
        <v/>
      </c>
      <c r="AM3407" s="2" t="str">
        <f>IF(AK3407="","",AK3407+VLOOKUP(I3407,'Вид исследования'!B:F,5,0))</f>
        <v/>
      </c>
      <c r="AQ3407" t="str">
        <f>IFERROR(IF(L3407="","",VLOOKUP(L3407&amp;I3407,Продукция!A:K,11,0)),"обратитесь к админ справочника")</f>
        <v/>
      </c>
      <c r="AS3407" t="str">
        <f>IFERROR(IF(L3407="","",VLOOKUP(L3407&amp;I3407,Продукция!A:J,10,0)),"обратитесь к админ справочника")</f>
        <v/>
      </c>
    </row>
    <row r="3408" spans="1:45" x14ac:dyDescent="0.25">
      <c r="A3408" t="str">
        <f t="shared" si="63"/>
        <v/>
      </c>
      <c r="B3408" t="str">
        <f>IF(E3408="","",INDEX(Лаборатории!A:A,MATCH('Производственный контроль'!E3408,Лаборатории!B:B,0)))</f>
        <v/>
      </c>
      <c r="C3408" t="str">
        <f>IF(E3408="","",VLOOKUP(E3408,Лаборатории!B:D,3,0))</f>
        <v/>
      </c>
      <c r="E3408" s="150"/>
      <c r="J3408" t="str">
        <f>IF(L3408="","",VLOOKUP(L3408,Продукция!B:D,3,0))</f>
        <v/>
      </c>
      <c r="K3408" t="str">
        <f>IF(L3408="","",VLOOKUP(L3408,Продукция!B:C,2,0))</f>
        <v/>
      </c>
      <c r="L3408" s="151"/>
      <c r="M3408" t="str">
        <f>IF(L3408="","",VLOOKUP(L3408,Продукция!B:L,11,0))</f>
        <v/>
      </c>
      <c r="AB3408" t="str">
        <f>IF(L3408="","",VLOOKUP(L3408&amp;I3408,Продукция!A:I,9,0))</f>
        <v/>
      </c>
      <c r="AF3408" t="str">
        <f>IF(AD3408="","",VLOOKUP(AD3408,'Сотрудники и ссылки'!A:B,2,0))</f>
        <v/>
      </c>
      <c r="AG3408" t="str">
        <f>IF(AD3408="","",VLOOKUP(AD3408,'Сотрудники и ссылки'!A:C,3,0))</f>
        <v/>
      </c>
      <c r="AI3408" t="str">
        <f>IF(AH3408="","",VLOOKUP(AH3408,'Сотрудники и ссылки'!A:B,2,0))</f>
        <v/>
      </c>
      <c r="AJ3408" t="str">
        <f>IF(AH3408="","",VLOOKUP(AH3408,'Сотрудники и ссылки'!A:C,3,0))</f>
        <v/>
      </c>
      <c r="AL3408" s="2" t="str">
        <f>IF(AK3408="","",AK3408+VLOOKUP(I3408,'Вид исследования'!B:E,4,0))</f>
        <v/>
      </c>
      <c r="AM3408" s="2" t="str">
        <f>IF(AK3408="","",AK3408+VLOOKUP(I3408,'Вид исследования'!B:F,5,0))</f>
        <v/>
      </c>
      <c r="AQ3408" t="str">
        <f>IFERROR(IF(L3408="","",VLOOKUP(L3408&amp;I3408,Продукция!A:K,11,0)),"обратитесь к админ справочника")</f>
        <v/>
      </c>
      <c r="AS3408" t="str">
        <f>IFERROR(IF(L3408="","",VLOOKUP(L3408&amp;I3408,Продукция!A:J,10,0)),"обратитесь к админ справочника")</f>
        <v/>
      </c>
    </row>
    <row r="3409" spans="1:45" x14ac:dyDescent="0.25">
      <c r="A3409" t="str">
        <f t="shared" si="63"/>
        <v/>
      </c>
      <c r="B3409" t="str">
        <f>IF(E3409="","",INDEX(Лаборатории!A:A,MATCH('Производственный контроль'!E3409,Лаборатории!B:B,0)))</f>
        <v/>
      </c>
      <c r="C3409" t="str">
        <f>IF(E3409="","",VLOOKUP(E3409,Лаборатории!B:D,3,0))</f>
        <v/>
      </c>
      <c r="E3409" s="150"/>
      <c r="J3409" t="str">
        <f>IF(L3409="","",VLOOKUP(L3409,Продукция!B:D,3,0))</f>
        <v/>
      </c>
      <c r="K3409" t="str">
        <f>IF(L3409="","",VLOOKUP(L3409,Продукция!B:C,2,0))</f>
        <v/>
      </c>
      <c r="L3409" s="151"/>
      <c r="M3409" t="str">
        <f>IF(L3409="","",VLOOKUP(L3409,Продукция!B:L,11,0))</f>
        <v/>
      </c>
      <c r="AB3409" t="str">
        <f>IF(L3409="","",VLOOKUP(L3409&amp;I3409,Продукция!A:I,9,0))</f>
        <v/>
      </c>
      <c r="AF3409" t="str">
        <f>IF(AD3409="","",VLOOKUP(AD3409,'Сотрудники и ссылки'!A:B,2,0))</f>
        <v/>
      </c>
      <c r="AG3409" t="str">
        <f>IF(AD3409="","",VLOOKUP(AD3409,'Сотрудники и ссылки'!A:C,3,0))</f>
        <v/>
      </c>
      <c r="AI3409" t="str">
        <f>IF(AH3409="","",VLOOKUP(AH3409,'Сотрудники и ссылки'!A:B,2,0))</f>
        <v/>
      </c>
      <c r="AJ3409" t="str">
        <f>IF(AH3409="","",VLOOKUP(AH3409,'Сотрудники и ссылки'!A:C,3,0))</f>
        <v/>
      </c>
      <c r="AL3409" s="2" t="str">
        <f>IF(AK3409="","",AK3409+VLOOKUP(I3409,'Вид исследования'!B:E,4,0))</f>
        <v/>
      </c>
      <c r="AM3409" s="2" t="str">
        <f>IF(AK3409="","",AK3409+VLOOKUP(I3409,'Вид исследования'!B:F,5,0))</f>
        <v/>
      </c>
      <c r="AQ3409" t="str">
        <f>IFERROR(IF(L3409="","",VLOOKUP(L3409&amp;I3409,Продукция!A:K,11,0)),"обратитесь к админ справочника")</f>
        <v/>
      </c>
      <c r="AS3409" t="str">
        <f>IFERROR(IF(L3409="","",VLOOKUP(L3409&amp;I3409,Продукция!A:J,10,0)),"обратитесь к админ справочника")</f>
        <v/>
      </c>
    </row>
    <row r="3410" spans="1:45" x14ac:dyDescent="0.25">
      <c r="A3410" t="str">
        <f t="shared" si="63"/>
        <v/>
      </c>
      <c r="B3410" t="str">
        <f>IF(E3410="","",INDEX(Лаборатории!A:A,MATCH('Производственный контроль'!E3410,Лаборатории!B:B,0)))</f>
        <v/>
      </c>
      <c r="C3410" t="str">
        <f>IF(E3410="","",VLOOKUP(E3410,Лаборатории!B:D,3,0))</f>
        <v/>
      </c>
      <c r="E3410" s="150"/>
      <c r="J3410" t="str">
        <f>IF(L3410="","",VLOOKUP(L3410,Продукция!B:D,3,0))</f>
        <v/>
      </c>
      <c r="K3410" t="str">
        <f>IF(L3410="","",VLOOKUP(L3410,Продукция!B:C,2,0))</f>
        <v/>
      </c>
      <c r="L3410" s="151"/>
      <c r="M3410" t="str">
        <f>IF(L3410="","",VLOOKUP(L3410,Продукция!B:L,11,0))</f>
        <v/>
      </c>
      <c r="AB3410" t="str">
        <f>IF(L3410="","",VLOOKUP(L3410&amp;I3410,Продукция!A:I,9,0))</f>
        <v/>
      </c>
      <c r="AF3410" t="str">
        <f>IF(AD3410="","",VLOOKUP(AD3410,'Сотрудники и ссылки'!A:B,2,0))</f>
        <v/>
      </c>
      <c r="AG3410" t="str">
        <f>IF(AD3410="","",VLOOKUP(AD3410,'Сотрудники и ссылки'!A:C,3,0))</f>
        <v/>
      </c>
      <c r="AI3410" t="str">
        <f>IF(AH3410="","",VLOOKUP(AH3410,'Сотрудники и ссылки'!A:B,2,0))</f>
        <v/>
      </c>
      <c r="AJ3410" t="str">
        <f>IF(AH3410="","",VLOOKUP(AH3410,'Сотрудники и ссылки'!A:C,3,0))</f>
        <v/>
      </c>
      <c r="AL3410" s="2" t="str">
        <f>IF(AK3410="","",AK3410+VLOOKUP(I3410,'Вид исследования'!B:E,4,0))</f>
        <v/>
      </c>
      <c r="AM3410" s="2" t="str">
        <f>IF(AK3410="","",AK3410+VLOOKUP(I3410,'Вид исследования'!B:F,5,0))</f>
        <v/>
      </c>
      <c r="AQ3410" t="str">
        <f>IFERROR(IF(L3410="","",VLOOKUP(L3410&amp;I3410,Продукция!A:K,11,0)),"обратитесь к админ справочника")</f>
        <v/>
      </c>
      <c r="AS3410" t="str">
        <f>IFERROR(IF(L3410="","",VLOOKUP(L3410&amp;I3410,Продукция!A:J,10,0)),"обратитесь к админ справочника")</f>
        <v/>
      </c>
    </row>
    <row r="3411" spans="1:45" x14ac:dyDescent="0.25">
      <c r="A3411" t="str">
        <f t="shared" si="63"/>
        <v/>
      </c>
      <c r="B3411" t="str">
        <f>IF(E3411="","",INDEX(Лаборатории!A:A,MATCH('Производственный контроль'!E3411,Лаборатории!B:B,0)))</f>
        <v/>
      </c>
      <c r="C3411" t="str">
        <f>IF(E3411="","",VLOOKUP(E3411,Лаборатории!B:D,3,0))</f>
        <v/>
      </c>
      <c r="E3411" s="150"/>
      <c r="J3411" t="str">
        <f>IF(L3411="","",VLOOKUP(L3411,Продукция!B:D,3,0))</f>
        <v/>
      </c>
      <c r="K3411" t="str">
        <f>IF(L3411="","",VLOOKUP(L3411,Продукция!B:C,2,0))</f>
        <v/>
      </c>
      <c r="L3411" s="151"/>
      <c r="M3411" t="str">
        <f>IF(L3411="","",VLOOKUP(L3411,Продукция!B:L,11,0))</f>
        <v/>
      </c>
      <c r="AB3411" t="str">
        <f>IF(L3411="","",VLOOKUP(L3411&amp;I3411,Продукция!A:I,9,0))</f>
        <v/>
      </c>
      <c r="AF3411" t="str">
        <f>IF(AD3411="","",VLOOKUP(AD3411,'Сотрудники и ссылки'!A:B,2,0))</f>
        <v/>
      </c>
      <c r="AG3411" t="str">
        <f>IF(AD3411="","",VLOOKUP(AD3411,'Сотрудники и ссылки'!A:C,3,0))</f>
        <v/>
      </c>
      <c r="AI3411" t="str">
        <f>IF(AH3411="","",VLOOKUP(AH3411,'Сотрудники и ссылки'!A:B,2,0))</f>
        <v/>
      </c>
      <c r="AJ3411" t="str">
        <f>IF(AH3411="","",VLOOKUP(AH3411,'Сотрудники и ссылки'!A:C,3,0))</f>
        <v/>
      </c>
      <c r="AL3411" s="2" t="str">
        <f>IF(AK3411="","",AK3411+VLOOKUP(I3411,'Вид исследования'!B:E,4,0))</f>
        <v/>
      </c>
      <c r="AM3411" s="2" t="str">
        <f>IF(AK3411="","",AK3411+VLOOKUP(I3411,'Вид исследования'!B:F,5,0))</f>
        <v/>
      </c>
      <c r="AQ3411" t="str">
        <f>IFERROR(IF(L3411="","",VLOOKUP(L3411&amp;I3411,Продукция!A:K,11,0)),"обратитесь к админ справочника")</f>
        <v/>
      </c>
      <c r="AS3411" t="str">
        <f>IFERROR(IF(L3411="","",VLOOKUP(L3411&amp;I3411,Продукция!A:J,10,0)),"обратитесь к админ справочника")</f>
        <v/>
      </c>
    </row>
    <row r="3412" spans="1:45" x14ac:dyDescent="0.25">
      <c r="A3412" t="str">
        <f t="shared" si="63"/>
        <v/>
      </c>
      <c r="B3412" t="str">
        <f>IF(E3412="","",INDEX(Лаборатории!A:A,MATCH('Производственный контроль'!E3412,Лаборатории!B:B,0)))</f>
        <v/>
      </c>
      <c r="C3412" t="str">
        <f>IF(E3412="","",VLOOKUP(E3412,Лаборатории!B:D,3,0))</f>
        <v/>
      </c>
      <c r="E3412" s="150"/>
      <c r="J3412" t="str">
        <f>IF(L3412="","",VLOOKUP(L3412,Продукция!B:D,3,0))</f>
        <v/>
      </c>
      <c r="K3412" t="str">
        <f>IF(L3412="","",VLOOKUP(L3412,Продукция!B:C,2,0))</f>
        <v/>
      </c>
      <c r="L3412" s="151"/>
      <c r="M3412" t="str">
        <f>IF(L3412="","",VLOOKUP(L3412,Продукция!B:L,11,0))</f>
        <v/>
      </c>
      <c r="AB3412" t="str">
        <f>IF(L3412="","",VLOOKUP(L3412&amp;I3412,Продукция!A:I,9,0))</f>
        <v/>
      </c>
      <c r="AF3412" t="str">
        <f>IF(AD3412="","",VLOOKUP(AD3412,'Сотрудники и ссылки'!A:B,2,0))</f>
        <v/>
      </c>
      <c r="AG3412" t="str">
        <f>IF(AD3412="","",VLOOKUP(AD3412,'Сотрудники и ссылки'!A:C,3,0))</f>
        <v/>
      </c>
      <c r="AI3412" t="str">
        <f>IF(AH3412="","",VLOOKUP(AH3412,'Сотрудники и ссылки'!A:B,2,0))</f>
        <v/>
      </c>
      <c r="AJ3412" t="str">
        <f>IF(AH3412="","",VLOOKUP(AH3412,'Сотрудники и ссылки'!A:C,3,0))</f>
        <v/>
      </c>
      <c r="AL3412" s="2" t="str">
        <f>IF(AK3412="","",AK3412+VLOOKUP(I3412,'Вид исследования'!B:E,4,0))</f>
        <v/>
      </c>
      <c r="AM3412" s="2" t="str">
        <f>IF(AK3412="","",AK3412+VLOOKUP(I3412,'Вид исследования'!B:F,5,0))</f>
        <v/>
      </c>
      <c r="AQ3412" t="str">
        <f>IFERROR(IF(L3412="","",VLOOKUP(L3412&amp;I3412,Продукция!A:K,11,0)),"обратитесь к админ справочника")</f>
        <v/>
      </c>
      <c r="AS3412" t="str">
        <f>IFERROR(IF(L3412="","",VLOOKUP(L3412&amp;I3412,Продукция!A:J,10,0)),"обратитесь к админ справочника")</f>
        <v/>
      </c>
    </row>
    <row r="3413" spans="1:45" x14ac:dyDescent="0.25">
      <c r="A3413" t="str">
        <f t="shared" si="63"/>
        <v/>
      </c>
      <c r="B3413" t="str">
        <f>IF(E3413="","",INDEX(Лаборатории!A:A,MATCH('Производственный контроль'!E3413,Лаборатории!B:B,0)))</f>
        <v/>
      </c>
      <c r="C3413" t="str">
        <f>IF(E3413="","",VLOOKUP(E3413,Лаборатории!B:D,3,0))</f>
        <v/>
      </c>
      <c r="E3413" s="150"/>
      <c r="J3413" t="str">
        <f>IF(L3413="","",VLOOKUP(L3413,Продукция!B:D,3,0))</f>
        <v/>
      </c>
      <c r="K3413" t="str">
        <f>IF(L3413="","",VLOOKUP(L3413,Продукция!B:C,2,0))</f>
        <v/>
      </c>
      <c r="L3413" s="151"/>
      <c r="M3413" t="str">
        <f>IF(L3413="","",VLOOKUP(L3413,Продукция!B:L,11,0))</f>
        <v/>
      </c>
      <c r="AB3413" t="str">
        <f>IF(L3413="","",VLOOKUP(L3413&amp;I3413,Продукция!A:I,9,0))</f>
        <v/>
      </c>
      <c r="AF3413" t="str">
        <f>IF(AD3413="","",VLOOKUP(AD3413,'Сотрудники и ссылки'!A:B,2,0))</f>
        <v/>
      </c>
      <c r="AG3413" t="str">
        <f>IF(AD3413="","",VLOOKUP(AD3413,'Сотрудники и ссылки'!A:C,3,0))</f>
        <v/>
      </c>
      <c r="AI3413" t="str">
        <f>IF(AH3413="","",VLOOKUP(AH3413,'Сотрудники и ссылки'!A:B,2,0))</f>
        <v/>
      </c>
      <c r="AJ3413" t="str">
        <f>IF(AH3413="","",VLOOKUP(AH3413,'Сотрудники и ссылки'!A:C,3,0))</f>
        <v/>
      </c>
      <c r="AL3413" s="2" t="str">
        <f>IF(AK3413="","",AK3413+VLOOKUP(I3413,'Вид исследования'!B:E,4,0))</f>
        <v/>
      </c>
      <c r="AM3413" s="2" t="str">
        <f>IF(AK3413="","",AK3413+VLOOKUP(I3413,'Вид исследования'!B:F,5,0))</f>
        <v/>
      </c>
      <c r="AQ3413" t="str">
        <f>IFERROR(IF(L3413="","",VLOOKUP(L3413&amp;I3413,Продукция!A:K,11,0)),"обратитесь к админ справочника")</f>
        <v/>
      </c>
      <c r="AS3413" t="str">
        <f>IFERROR(IF(L3413="","",VLOOKUP(L3413&amp;I3413,Продукция!A:J,10,0)),"обратитесь к админ справочника")</f>
        <v/>
      </c>
    </row>
    <row r="3414" spans="1:45" x14ac:dyDescent="0.25">
      <c r="A3414" t="str">
        <f t="shared" si="63"/>
        <v/>
      </c>
      <c r="B3414" t="str">
        <f>IF(E3414="","",INDEX(Лаборатории!A:A,MATCH('Производственный контроль'!E3414,Лаборатории!B:B,0)))</f>
        <v/>
      </c>
      <c r="C3414" t="str">
        <f>IF(E3414="","",VLOOKUP(E3414,Лаборатории!B:D,3,0))</f>
        <v/>
      </c>
      <c r="E3414" s="150"/>
      <c r="J3414" t="str">
        <f>IF(L3414="","",VLOOKUP(L3414,Продукция!B:D,3,0))</f>
        <v/>
      </c>
      <c r="K3414" t="str">
        <f>IF(L3414="","",VLOOKUP(L3414,Продукция!B:C,2,0))</f>
        <v/>
      </c>
      <c r="L3414" s="151"/>
      <c r="M3414" t="str">
        <f>IF(L3414="","",VLOOKUP(L3414,Продукция!B:L,11,0))</f>
        <v/>
      </c>
      <c r="AB3414" t="str">
        <f>IF(L3414="","",VLOOKUP(L3414&amp;I3414,Продукция!A:I,9,0))</f>
        <v/>
      </c>
      <c r="AF3414" t="str">
        <f>IF(AD3414="","",VLOOKUP(AD3414,'Сотрудники и ссылки'!A:B,2,0))</f>
        <v/>
      </c>
      <c r="AG3414" t="str">
        <f>IF(AD3414="","",VLOOKUP(AD3414,'Сотрудники и ссылки'!A:C,3,0))</f>
        <v/>
      </c>
      <c r="AI3414" t="str">
        <f>IF(AH3414="","",VLOOKUP(AH3414,'Сотрудники и ссылки'!A:B,2,0))</f>
        <v/>
      </c>
      <c r="AJ3414" t="str">
        <f>IF(AH3414="","",VLOOKUP(AH3414,'Сотрудники и ссылки'!A:C,3,0))</f>
        <v/>
      </c>
      <c r="AL3414" s="2" t="str">
        <f>IF(AK3414="","",AK3414+VLOOKUP(I3414,'Вид исследования'!B:E,4,0))</f>
        <v/>
      </c>
      <c r="AM3414" s="2" t="str">
        <f>IF(AK3414="","",AK3414+VLOOKUP(I3414,'Вид исследования'!B:F,5,0))</f>
        <v/>
      </c>
      <c r="AQ3414" t="str">
        <f>IFERROR(IF(L3414="","",VLOOKUP(L3414&amp;I3414,Продукция!A:K,11,0)),"обратитесь к админ справочника")</f>
        <v/>
      </c>
      <c r="AS3414" t="str">
        <f>IFERROR(IF(L3414="","",VLOOKUP(L3414&amp;I3414,Продукция!A:J,10,0)),"обратитесь к админ справочника")</f>
        <v/>
      </c>
    </row>
    <row r="3415" spans="1:45" x14ac:dyDescent="0.25">
      <c r="A3415" t="str">
        <f t="shared" si="63"/>
        <v/>
      </c>
      <c r="B3415" t="str">
        <f>IF(E3415="","",INDEX(Лаборатории!A:A,MATCH('Производственный контроль'!E3415,Лаборатории!B:B,0)))</f>
        <v/>
      </c>
      <c r="C3415" t="str">
        <f>IF(E3415="","",VLOOKUP(E3415,Лаборатории!B:D,3,0))</f>
        <v/>
      </c>
      <c r="E3415" s="150"/>
      <c r="J3415" t="str">
        <f>IF(L3415="","",VLOOKUP(L3415,Продукция!B:D,3,0))</f>
        <v/>
      </c>
      <c r="K3415" t="str">
        <f>IF(L3415="","",VLOOKUP(L3415,Продукция!B:C,2,0))</f>
        <v/>
      </c>
      <c r="L3415" s="151"/>
      <c r="M3415" t="str">
        <f>IF(L3415="","",VLOOKUP(L3415,Продукция!B:L,11,0))</f>
        <v/>
      </c>
      <c r="AB3415" t="str">
        <f>IF(L3415="","",VLOOKUP(L3415&amp;I3415,Продукция!A:I,9,0))</f>
        <v/>
      </c>
      <c r="AF3415" t="str">
        <f>IF(AD3415="","",VLOOKUP(AD3415,'Сотрудники и ссылки'!A:B,2,0))</f>
        <v/>
      </c>
      <c r="AG3415" t="str">
        <f>IF(AD3415="","",VLOOKUP(AD3415,'Сотрудники и ссылки'!A:C,3,0))</f>
        <v/>
      </c>
      <c r="AI3415" t="str">
        <f>IF(AH3415="","",VLOOKUP(AH3415,'Сотрудники и ссылки'!A:B,2,0))</f>
        <v/>
      </c>
      <c r="AJ3415" t="str">
        <f>IF(AH3415="","",VLOOKUP(AH3415,'Сотрудники и ссылки'!A:C,3,0))</f>
        <v/>
      </c>
      <c r="AL3415" s="2" t="str">
        <f>IF(AK3415="","",AK3415+VLOOKUP(I3415,'Вид исследования'!B:E,4,0))</f>
        <v/>
      </c>
      <c r="AM3415" s="2" t="str">
        <f>IF(AK3415="","",AK3415+VLOOKUP(I3415,'Вид исследования'!B:F,5,0))</f>
        <v/>
      </c>
      <c r="AQ3415" t="str">
        <f>IFERROR(IF(L3415="","",VLOOKUP(L3415&amp;I3415,Продукция!A:K,11,0)),"обратитесь к админ справочника")</f>
        <v/>
      </c>
      <c r="AS3415" t="str">
        <f>IFERROR(IF(L3415="","",VLOOKUP(L3415&amp;I3415,Продукция!A:J,10,0)),"обратитесь к админ справочника")</f>
        <v/>
      </c>
    </row>
    <row r="3416" spans="1:45" x14ac:dyDescent="0.25">
      <c r="A3416" t="str">
        <f t="shared" si="63"/>
        <v/>
      </c>
      <c r="B3416" t="str">
        <f>IF(E3416="","",INDEX(Лаборатории!A:A,MATCH('Производственный контроль'!E3416,Лаборатории!B:B,0)))</f>
        <v/>
      </c>
      <c r="C3416" t="str">
        <f>IF(E3416="","",VLOOKUP(E3416,Лаборатории!B:D,3,0))</f>
        <v/>
      </c>
      <c r="E3416" s="150"/>
      <c r="J3416" t="str">
        <f>IF(L3416="","",VLOOKUP(L3416,Продукция!B:D,3,0))</f>
        <v/>
      </c>
      <c r="K3416" t="str">
        <f>IF(L3416="","",VLOOKUP(L3416,Продукция!B:C,2,0))</f>
        <v/>
      </c>
      <c r="L3416" s="151"/>
      <c r="M3416" t="str">
        <f>IF(L3416="","",VLOOKUP(L3416,Продукция!B:L,11,0))</f>
        <v/>
      </c>
      <c r="AB3416" t="str">
        <f>IF(L3416="","",VLOOKUP(L3416&amp;I3416,Продукция!A:I,9,0))</f>
        <v/>
      </c>
      <c r="AF3416" t="str">
        <f>IF(AD3416="","",VLOOKUP(AD3416,'Сотрудники и ссылки'!A:B,2,0))</f>
        <v/>
      </c>
      <c r="AG3416" t="str">
        <f>IF(AD3416="","",VLOOKUP(AD3416,'Сотрудники и ссылки'!A:C,3,0))</f>
        <v/>
      </c>
      <c r="AI3416" t="str">
        <f>IF(AH3416="","",VLOOKUP(AH3416,'Сотрудники и ссылки'!A:B,2,0))</f>
        <v/>
      </c>
      <c r="AJ3416" t="str">
        <f>IF(AH3416="","",VLOOKUP(AH3416,'Сотрудники и ссылки'!A:C,3,0))</f>
        <v/>
      </c>
      <c r="AL3416" s="2" t="str">
        <f>IF(AK3416="","",AK3416+VLOOKUP(I3416,'Вид исследования'!B:E,4,0))</f>
        <v/>
      </c>
      <c r="AM3416" s="2" t="str">
        <f>IF(AK3416="","",AK3416+VLOOKUP(I3416,'Вид исследования'!B:F,5,0))</f>
        <v/>
      </c>
      <c r="AQ3416" t="str">
        <f>IFERROR(IF(L3416="","",VLOOKUP(L3416&amp;I3416,Продукция!A:K,11,0)),"обратитесь к админ справочника")</f>
        <v/>
      </c>
      <c r="AS3416" t="str">
        <f>IFERROR(IF(L3416="","",VLOOKUP(L3416&amp;I3416,Продукция!A:J,10,0)),"обратитесь к админ справочника")</f>
        <v/>
      </c>
    </row>
    <row r="3417" spans="1:45" x14ac:dyDescent="0.25">
      <c r="A3417" t="str">
        <f t="shared" si="63"/>
        <v/>
      </c>
      <c r="B3417" t="str">
        <f>IF(E3417="","",INDEX(Лаборатории!A:A,MATCH('Производственный контроль'!E3417,Лаборатории!B:B,0)))</f>
        <v/>
      </c>
      <c r="C3417" t="str">
        <f>IF(E3417="","",VLOOKUP(E3417,Лаборатории!B:D,3,0))</f>
        <v/>
      </c>
      <c r="E3417" s="150"/>
      <c r="J3417" t="str">
        <f>IF(L3417="","",VLOOKUP(L3417,Продукция!B:D,3,0))</f>
        <v/>
      </c>
      <c r="K3417" t="str">
        <f>IF(L3417="","",VLOOKUP(L3417,Продукция!B:C,2,0))</f>
        <v/>
      </c>
      <c r="L3417" s="151"/>
      <c r="M3417" t="str">
        <f>IF(L3417="","",VLOOKUP(L3417,Продукция!B:L,11,0))</f>
        <v/>
      </c>
      <c r="AB3417" t="str">
        <f>IF(L3417="","",VLOOKUP(L3417&amp;I3417,Продукция!A:I,9,0))</f>
        <v/>
      </c>
      <c r="AF3417" t="str">
        <f>IF(AD3417="","",VLOOKUP(AD3417,'Сотрудники и ссылки'!A:B,2,0))</f>
        <v/>
      </c>
      <c r="AG3417" t="str">
        <f>IF(AD3417="","",VLOOKUP(AD3417,'Сотрудники и ссылки'!A:C,3,0))</f>
        <v/>
      </c>
      <c r="AI3417" t="str">
        <f>IF(AH3417="","",VLOOKUP(AH3417,'Сотрудники и ссылки'!A:B,2,0))</f>
        <v/>
      </c>
      <c r="AJ3417" t="str">
        <f>IF(AH3417="","",VLOOKUP(AH3417,'Сотрудники и ссылки'!A:C,3,0))</f>
        <v/>
      </c>
      <c r="AL3417" s="2" t="str">
        <f>IF(AK3417="","",AK3417+VLOOKUP(I3417,'Вид исследования'!B:E,4,0))</f>
        <v/>
      </c>
      <c r="AM3417" s="2" t="str">
        <f>IF(AK3417="","",AK3417+VLOOKUP(I3417,'Вид исследования'!B:F,5,0))</f>
        <v/>
      </c>
      <c r="AQ3417" t="str">
        <f>IFERROR(IF(L3417="","",VLOOKUP(L3417&amp;I3417,Продукция!A:K,11,0)),"обратитесь к админ справочника")</f>
        <v/>
      </c>
      <c r="AS3417" t="str">
        <f>IFERROR(IF(L3417="","",VLOOKUP(L3417&amp;I3417,Продукция!A:J,10,0)),"обратитесь к админ справочника")</f>
        <v/>
      </c>
    </row>
    <row r="3418" spans="1:45" x14ac:dyDescent="0.25">
      <c r="A3418" t="str">
        <f t="shared" si="63"/>
        <v/>
      </c>
      <c r="B3418" t="str">
        <f>IF(E3418="","",INDEX(Лаборатории!A:A,MATCH('Производственный контроль'!E3418,Лаборатории!B:B,0)))</f>
        <v/>
      </c>
      <c r="C3418" t="str">
        <f>IF(E3418="","",VLOOKUP(E3418,Лаборатории!B:D,3,0))</f>
        <v/>
      </c>
      <c r="E3418" s="150"/>
      <c r="J3418" t="str">
        <f>IF(L3418="","",VLOOKUP(L3418,Продукция!B:D,3,0))</f>
        <v/>
      </c>
      <c r="K3418" t="str">
        <f>IF(L3418="","",VLOOKUP(L3418,Продукция!B:C,2,0))</f>
        <v/>
      </c>
      <c r="L3418" s="151"/>
      <c r="M3418" t="str">
        <f>IF(L3418="","",VLOOKUP(L3418,Продукция!B:L,11,0))</f>
        <v/>
      </c>
      <c r="AB3418" t="str">
        <f>IF(L3418="","",VLOOKUP(L3418&amp;I3418,Продукция!A:I,9,0))</f>
        <v/>
      </c>
      <c r="AF3418" t="str">
        <f>IF(AD3418="","",VLOOKUP(AD3418,'Сотрудники и ссылки'!A:B,2,0))</f>
        <v/>
      </c>
      <c r="AG3418" t="str">
        <f>IF(AD3418="","",VLOOKUP(AD3418,'Сотрудники и ссылки'!A:C,3,0))</f>
        <v/>
      </c>
      <c r="AI3418" t="str">
        <f>IF(AH3418="","",VLOOKUP(AH3418,'Сотрудники и ссылки'!A:B,2,0))</f>
        <v/>
      </c>
      <c r="AJ3418" t="str">
        <f>IF(AH3418="","",VLOOKUP(AH3418,'Сотрудники и ссылки'!A:C,3,0))</f>
        <v/>
      </c>
      <c r="AL3418" s="2" t="str">
        <f>IF(AK3418="","",AK3418+VLOOKUP(I3418,'Вид исследования'!B:E,4,0))</f>
        <v/>
      </c>
      <c r="AM3418" s="2" t="str">
        <f>IF(AK3418="","",AK3418+VLOOKUP(I3418,'Вид исследования'!B:F,5,0))</f>
        <v/>
      </c>
      <c r="AQ3418" t="str">
        <f>IFERROR(IF(L3418="","",VLOOKUP(L3418&amp;I3418,Продукция!A:K,11,0)),"обратитесь к админ справочника")</f>
        <v/>
      </c>
      <c r="AS3418" t="str">
        <f>IFERROR(IF(L3418="","",VLOOKUP(L3418&amp;I3418,Продукция!A:J,10,0)),"обратитесь к админ справочника")</f>
        <v/>
      </c>
    </row>
    <row r="3419" spans="1:45" x14ac:dyDescent="0.25">
      <c r="A3419" t="str">
        <f t="shared" si="63"/>
        <v/>
      </c>
      <c r="B3419" t="str">
        <f>IF(E3419="","",INDEX(Лаборатории!A:A,MATCH('Производственный контроль'!E3419,Лаборатории!B:B,0)))</f>
        <v/>
      </c>
      <c r="C3419" t="str">
        <f>IF(E3419="","",VLOOKUP(E3419,Лаборатории!B:D,3,0))</f>
        <v/>
      </c>
      <c r="E3419" s="150"/>
      <c r="J3419" t="str">
        <f>IF(L3419="","",VLOOKUP(L3419,Продукция!B:D,3,0))</f>
        <v/>
      </c>
      <c r="K3419" t="str">
        <f>IF(L3419="","",VLOOKUP(L3419,Продукция!B:C,2,0))</f>
        <v/>
      </c>
      <c r="L3419" s="151"/>
      <c r="M3419" t="str">
        <f>IF(L3419="","",VLOOKUP(L3419,Продукция!B:L,11,0))</f>
        <v/>
      </c>
      <c r="AB3419" t="str">
        <f>IF(L3419="","",VLOOKUP(L3419&amp;I3419,Продукция!A:I,9,0))</f>
        <v/>
      </c>
      <c r="AF3419" t="str">
        <f>IF(AD3419="","",VLOOKUP(AD3419,'Сотрудники и ссылки'!A:B,2,0))</f>
        <v/>
      </c>
      <c r="AG3419" t="str">
        <f>IF(AD3419="","",VLOOKUP(AD3419,'Сотрудники и ссылки'!A:C,3,0))</f>
        <v/>
      </c>
      <c r="AI3419" t="str">
        <f>IF(AH3419="","",VLOOKUP(AH3419,'Сотрудники и ссылки'!A:B,2,0))</f>
        <v/>
      </c>
      <c r="AJ3419" t="str">
        <f>IF(AH3419="","",VLOOKUP(AH3419,'Сотрудники и ссылки'!A:C,3,0))</f>
        <v/>
      </c>
      <c r="AL3419" s="2" t="str">
        <f>IF(AK3419="","",AK3419+VLOOKUP(I3419,'Вид исследования'!B:E,4,0))</f>
        <v/>
      </c>
      <c r="AM3419" s="2" t="str">
        <f>IF(AK3419="","",AK3419+VLOOKUP(I3419,'Вид исследования'!B:F,5,0))</f>
        <v/>
      </c>
      <c r="AQ3419" t="str">
        <f>IFERROR(IF(L3419="","",VLOOKUP(L3419&amp;I3419,Продукция!A:K,11,0)),"обратитесь к админ справочника")</f>
        <v/>
      </c>
      <c r="AS3419" t="str">
        <f>IFERROR(IF(L3419="","",VLOOKUP(L3419&amp;I3419,Продукция!A:J,10,0)),"обратитесь к админ справочника")</f>
        <v/>
      </c>
    </row>
    <row r="3420" spans="1:45" x14ac:dyDescent="0.25">
      <c r="A3420" t="str">
        <f t="shared" si="63"/>
        <v/>
      </c>
      <c r="B3420" t="str">
        <f>IF(E3420="","",INDEX(Лаборатории!A:A,MATCH('Производственный контроль'!E3420,Лаборатории!B:B,0)))</f>
        <v/>
      </c>
      <c r="C3420" t="str">
        <f>IF(E3420="","",VLOOKUP(E3420,Лаборатории!B:D,3,0))</f>
        <v/>
      </c>
      <c r="E3420" s="150"/>
      <c r="J3420" t="str">
        <f>IF(L3420="","",VLOOKUP(L3420,Продукция!B:D,3,0))</f>
        <v/>
      </c>
      <c r="K3420" t="str">
        <f>IF(L3420="","",VLOOKUP(L3420,Продукция!B:C,2,0))</f>
        <v/>
      </c>
      <c r="L3420" s="151"/>
      <c r="M3420" t="str">
        <f>IF(L3420="","",VLOOKUP(L3420,Продукция!B:L,11,0))</f>
        <v/>
      </c>
      <c r="AB3420" t="str">
        <f>IF(L3420="","",VLOOKUP(L3420&amp;I3420,Продукция!A:I,9,0))</f>
        <v/>
      </c>
      <c r="AF3420" t="str">
        <f>IF(AD3420="","",VLOOKUP(AD3420,'Сотрудники и ссылки'!A:B,2,0))</f>
        <v/>
      </c>
      <c r="AG3420" t="str">
        <f>IF(AD3420="","",VLOOKUP(AD3420,'Сотрудники и ссылки'!A:C,3,0))</f>
        <v/>
      </c>
      <c r="AI3420" t="str">
        <f>IF(AH3420="","",VLOOKUP(AH3420,'Сотрудники и ссылки'!A:B,2,0))</f>
        <v/>
      </c>
      <c r="AJ3420" t="str">
        <f>IF(AH3420="","",VLOOKUP(AH3420,'Сотрудники и ссылки'!A:C,3,0))</f>
        <v/>
      </c>
      <c r="AL3420" s="2" t="str">
        <f>IF(AK3420="","",AK3420+VLOOKUP(I3420,'Вид исследования'!B:E,4,0))</f>
        <v/>
      </c>
      <c r="AM3420" s="2" t="str">
        <f>IF(AK3420="","",AK3420+VLOOKUP(I3420,'Вид исследования'!B:F,5,0))</f>
        <v/>
      </c>
      <c r="AQ3420" t="str">
        <f>IFERROR(IF(L3420="","",VLOOKUP(L3420&amp;I3420,Продукция!A:K,11,0)),"обратитесь к админ справочника")</f>
        <v/>
      </c>
      <c r="AS3420" t="str">
        <f>IFERROR(IF(L3420="","",VLOOKUP(L3420&amp;I3420,Продукция!A:J,10,0)),"обратитесь к админ справочника")</f>
        <v/>
      </c>
    </row>
    <row r="3421" spans="1:45" x14ac:dyDescent="0.25">
      <c r="A3421" t="str">
        <f t="shared" si="63"/>
        <v/>
      </c>
      <c r="B3421" t="str">
        <f>IF(E3421="","",INDEX(Лаборатории!A:A,MATCH('Производственный контроль'!E3421,Лаборатории!B:B,0)))</f>
        <v/>
      </c>
      <c r="C3421" t="str">
        <f>IF(E3421="","",VLOOKUP(E3421,Лаборатории!B:D,3,0))</f>
        <v/>
      </c>
      <c r="E3421" s="150"/>
      <c r="J3421" t="str">
        <f>IF(L3421="","",VLOOKUP(L3421,Продукция!B:D,3,0))</f>
        <v/>
      </c>
      <c r="K3421" t="str">
        <f>IF(L3421="","",VLOOKUP(L3421,Продукция!B:C,2,0))</f>
        <v/>
      </c>
      <c r="L3421" s="151"/>
      <c r="M3421" t="str">
        <f>IF(L3421="","",VLOOKUP(L3421,Продукция!B:L,11,0))</f>
        <v/>
      </c>
      <c r="AB3421" t="str">
        <f>IF(L3421="","",VLOOKUP(L3421&amp;I3421,Продукция!A:I,9,0))</f>
        <v/>
      </c>
      <c r="AF3421" t="str">
        <f>IF(AD3421="","",VLOOKUP(AD3421,'Сотрудники и ссылки'!A:B,2,0))</f>
        <v/>
      </c>
      <c r="AG3421" t="str">
        <f>IF(AD3421="","",VLOOKUP(AD3421,'Сотрудники и ссылки'!A:C,3,0))</f>
        <v/>
      </c>
      <c r="AI3421" t="str">
        <f>IF(AH3421="","",VLOOKUP(AH3421,'Сотрудники и ссылки'!A:B,2,0))</f>
        <v/>
      </c>
      <c r="AJ3421" t="str">
        <f>IF(AH3421="","",VLOOKUP(AH3421,'Сотрудники и ссылки'!A:C,3,0))</f>
        <v/>
      </c>
      <c r="AL3421" s="2" t="str">
        <f>IF(AK3421="","",AK3421+VLOOKUP(I3421,'Вид исследования'!B:E,4,0))</f>
        <v/>
      </c>
      <c r="AM3421" s="2" t="str">
        <f>IF(AK3421="","",AK3421+VLOOKUP(I3421,'Вид исследования'!B:F,5,0))</f>
        <v/>
      </c>
      <c r="AQ3421" t="str">
        <f>IFERROR(IF(L3421="","",VLOOKUP(L3421&amp;I3421,Продукция!A:K,11,0)),"обратитесь к админ справочника")</f>
        <v/>
      </c>
      <c r="AS3421" t="str">
        <f>IFERROR(IF(L3421="","",VLOOKUP(L3421&amp;I3421,Продукция!A:J,10,0)),"обратитесь к админ справочника")</f>
        <v/>
      </c>
    </row>
    <row r="3422" spans="1:45" x14ac:dyDescent="0.25">
      <c r="A3422" t="str">
        <f t="shared" si="63"/>
        <v/>
      </c>
      <c r="B3422" t="str">
        <f>IF(E3422="","",INDEX(Лаборатории!A:A,MATCH('Производственный контроль'!E3422,Лаборатории!B:B,0)))</f>
        <v/>
      </c>
      <c r="C3422" t="str">
        <f>IF(E3422="","",VLOOKUP(E3422,Лаборатории!B:D,3,0))</f>
        <v/>
      </c>
      <c r="E3422" s="150"/>
      <c r="J3422" t="str">
        <f>IF(L3422="","",VLOOKUP(L3422,Продукция!B:D,3,0))</f>
        <v/>
      </c>
      <c r="K3422" t="str">
        <f>IF(L3422="","",VLOOKUP(L3422,Продукция!B:C,2,0))</f>
        <v/>
      </c>
      <c r="L3422" s="151"/>
      <c r="M3422" t="str">
        <f>IF(L3422="","",VLOOKUP(L3422,Продукция!B:L,11,0))</f>
        <v/>
      </c>
      <c r="AB3422" t="str">
        <f>IF(L3422="","",VLOOKUP(L3422&amp;I3422,Продукция!A:I,9,0))</f>
        <v/>
      </c>
      <c r="AF3422" t="str">
        <f>IF(AD3422="","",VLOOKUP(AD3422,'Сотрудники и ссылки'!A:B,2,0))</f>
        <v/>
      </c>
      <c r="AG3422" t="str">
        <f>IF(AD3422="","",VLOOKUP(AD3422,'Сотрудники и ссылки'!A:C,3,0))</f>
        <v/>
      </c>
      <c r="AI3422" t="str">
        <f>IF(AH3422="","",VLOOKUP(AH3422,'Сотрудники и ссылки'!A:B,2,0))</f>
        <v/>
      </c>
      <c r="AJ3422" t="str">
        <f>IF(AH3422="","",VLOOKUP(AH3422,'Сотрудники и ссылки'!A:C,3,0))</f>
        <v/>
      </c>
      <c r="AL3422" s="2" t="str">
        <f>IF(AK3422="","",AK3422+VLOOKUP(I3422,'Вид исследования'!B:E,4,0))</f>
        <v/>
      </c>
      <c r="AM3422" s="2" t="str">
        <f>IF(AK3422="","",AK3422+VLOOKUP(I3422,'Вид исследования'!B:F,5,0))</f>
        <v/>
      </c>
      <c r="AQ3422" t="str">
        <f>IFERROR(IF(L3422="","",VLOOKUP(L3422&amp;I3422,Продукция!A:K,11,0)),"обратитесь к админ справочника")</f>
        <v/>
      </c>
      <c r="AS3422" t="str">
        <f>IFERROR(IF(L3422="","",VLOOKUP(L3422&amp;I3422,Продукция!A:J,10,0)),"обратитесь к админ справочника")</f>
        <v/>
      </c>
    </row>
    <row r="3423" spans="1:45" x14ac:dyDescent="0.25">
      <c r="A3423" t="str">
        <f t="shared" si="63"/>
        <v/>
      </c>
      <c r="B3423" t="str">
        <f>IF(E3423="","",INDEX(Лаборатории!A:A,MATCH('Производственный контроль'!E3423,Лаборатории!B:B,0)))</f>
        <v/>
      </c>
      <c r="C3423" t="str">
        <f>IF(E3423="","",VLOOKUP(E3423,Лаборатории!B:D,3,0))</f>
        <v/>
      </c>
      <c r="E3423" s="150"/>
      <c r="J3423" t="str">
        <f>IF(L3423="","",VLOOKUP(L3423,Продукция!B:D,3,0))</f>
        <v/>
      </c>
      <c r="K3423" t="str">
        <f>IF(L3423="","",VLOOKUP(L3423,Продукция!B:C,2,0))</f>
        <v/>
      </c>
      <c r="L3423" s="151"/>
      <c r="M3423" t="str">
        <f>IF(L3423="","",VLOOKUP(L3423,Продукция!B:L,11,0))</f>
        <v/>
      </c>
      <c r="AB3423" t="str">
        <f>IF(L3423="","",VLOOKUP(L3423&amp;I3423,Продукция!A:I,9,0))</f>
        <v/>
      </c>
      <c r="AF3423" t="str">
        <f>IF(AD3423="","",VLOOKUP(AD3423,'Сотрудники и ссылки'!A:B,2,0))</f>
        <v/>
      </c>
      <c r="AG3423" t="str">
        <f>IF(AD3423="","",VLOOKUP(AD3423,'Сотрудники и ссылки'!A:C,3,0))</f>
        <v/>
      </c>
      <c r="AI3423" t="str">
        <f>IF(AH3423="","",VLOOKUP(AH3423,'Сотрудники и ссылки'!A:B,2,0))</f>
        <v/>
      </c>
      <c r="AJ3423" t="str">
        <f>IF(AH3423="","",VLOOKUP(AH3423,'Сотрудники и ссылки'!A:C,3,0))</f>
        <v/>
      </c>
      <c r="AL3423" s="2" t="str">
        <f>IF(AK3423="","",AK3423+VLOOKUP(I3423,'Вид исследования'!B:E,4,0))</f>
        <v/>
      </c>
      <c r="AM3423" s="2" t="str">
        <f>IF(AK3423="","",AK3423+VLOOKUP(I3423,'Вид исследования'!B:F,5,0))</f>
        <v/>
      </c>
      <c r="AQ3423" t="str">
        <f>IFERROR(IF(L3423="","",VLOOKUP(L3423&amp;I3423,Продукция!A:K,11,0)),"обратитесь к админ справочника")</f>
        <v/>
      </c>
      <c r="AS3423" t="str">
        <f>IFERROR(IF(L3423="","",VLOOKUP(L3423&amp;I3423,Продукция!A:J,10,0)),"обратитесь к админ справочника")</f>
        <v/>
      </c>
    </row>
    <row r="3424" spans="1:45" x14ac:dyDescent="0.25">
      <c r="A3424" t="str">
        <f t="shared" si="63"/>
        <v/>
      </c>
      <c r="B3424" t="str">
        <f>IF(E3424="","",INDEX(Лаборатории!A:A,MATCH('Производственный контроль'!E3424,Лаборатории!B:B,0)))</f>
        <v/>
      </c>
      <c r="C3424" t="str">
        <f>IF(E3424="","",VLOOKUP(E3424,Лаборатории!B:D,3,0))</f>
        <v/>
      </c>
      <c r="E3424" s="150"/>
      <c r="J3424" t="str">
        <f>IF(L3424="","",VLOOKUP(L3424,Продукция!B:D,3,0))</f>
        <v/>
      </c>
      <c r="K3424" t="str">
        <f>IF(L3424="","",VLOOKUP(L3424,Продукция!B:C,2,0))</f>
        <v/>
      </c>
      <c r="L3424" s="151"/>
      <c r="M3424" t="str">
        <f>IF(L3424="","",VLOOKUP(L3424,Продукция!B:L,11,0))</f>
        <v/>
      </c>
      <c r="AB3424" t="str">
        <f>IF(L3424="","",VLOOKUP(L3424&amp;I3424,Продукция!A:I,9,0))</f>
        <v/>
      </c>
      <c r="AF3424" t="str">
        <f>IF(AD3424="","",VLOOKUP(AD3424,'Сотрудники и ссылки'!A:B,2,0))</f>
        <v/>
      </c>
      <c r="AG3424" t="str">
        <f>IF(AD3424="","",VLOOKUP(AD3424,'Сотрудники и ссылки'!A:C,3,0))</f>
        <v/>
      </c>
      <c r="AI3424" t="str">
        <f>IF(AH3424="","",VLOOKUP(AH3424,'Сотрудники и ссылки'!A:B,2,0))</f>
        <v/>
      </c>
      <c r="AJ3424" t="str">
        <f>IF(AH3424="","",VLOOKUP(AH3424,'Сотрудники и ссылки'!A:C,3,0))</f>
        <v/>
      </c>
      <c r="AL3424" s="2" t="str">
        <f>IF(AK3424="","",AK3424+VLOOKUP(I3424,'Вид исследования'!B:E,4,0))</f>
        <v/>
      </c>
      <c r="AM3424" s="2" t="str">
        <f>IF(AK3424="","",AK3424+VLOOKUP(I3424,'Вид исследования'!B:F,5,0))</f>
        <v/>
      </c>
      <c r="AQ3424" t="str">
        <f>IFERROR(IF(L3424="","",VLOOKUP(L3424&amp;I3424,Продукция!A:K,11,0)),"обратитесь к админ справочника")</f>
        <v/>
      </c>
      <c r="AS3424" t="str">
        <f>IFERROR(IF(L3424="","",VLOOKUP(L3424&amp;I3424,Продукция!A:J,10,0)),"обратитесь к админ справочника")</f>
        <v/>
      </c>
    </row>
    <row r="3425" spans="1:45" x14ac:dyDescent="0.25">
      <c r="A3425" t="str">
        <f t="shared" si="63"/>
        <v/>
      </c>
      <c r="B3425" t="str">
        <f>IF(E3425="","",INDEX(Лаборатории!A:A,MATCH('Производственный контроль'!E3425,Лаборатории!B:B,0)))</f>
        <v/>
      </c>
      <c r="C3425" t="str">
        <f>IF(E3425="","",VLOOKUP(E3425,Лаборатории!B:D,3,0))</f>
        <v/>
      </c>
      <c r="E3425" s="150"/>
      <c r="J3425" t="str">
        <f>IF(L3425="","",VLOOKUP(L3425,Продукция!B:D,3,0))</f>
        <v/>
      </c>
      <c r="K3425" t="str">
        <f>IF(L3425="","",VLOOKUP(L3425,Продукция!B:C,2,0))</f>
        <v/>
      </c>
      <c r="L3425" s="151"/>
      <c r="M3425" t="str">
        <f>IF(L3425="","",VLOOKUP(L3425,Продукция!B:L,11,0))</f>
        <v/>
      </c>
      <c r="AB3425" t="str">
        <f>IF(L3425="","",VLOOKUP(L3425&amp;I3425,Продукция!A:I,9,0))</f>
        <v/>
      </c>
      <c r="AF3425" t="str">
        <f>IF(AD3425="","",VLOOKUP(AD3425,'Сотрудники и ссылки'!A:B,2,0))</f>
        <v/>
      </c>
      <c r="AG3425" t="str">
        <f>IF(AD3425="","",VLOOKUP(AD3425,'Сотрудники и ссылки'!A:C,3,0))</f>
        <v/>
      </c>
      <c r="AI3425" t="str">
        <f>IF(AH3425="","",VLOOKUP(AH3425,'Сотрудники и ссылки'!A:B,2,0))</f>
        <v/>
      </c>
      <c r="AJ3425" t="str">
        <f>IF(AH3425="","",VLOOKUP(AH3425,'Сотрудники и ссылки'!A:C,3,0))</f>
        <v/>
      </c>
      <c r="AL3425" s="2" t="str">
        <f>IF(AK3425="","",AK3425+VLOOKUP(I3425,'Вид исследования'!B:E,4,0))</f>
        <v/>
      </c>
      <c r="AM3425" s="2" t="str">
        <f>IF(AK3425="","",AK3425+VLOOKUP(I3425,'Вид исследования'!B:F,5,0))</f>
        <v/>
      </c>
      <c r="AQ3425" t="str">
        <f>IFERROR(IF(L3425="","",VLOOKUP(L3425&amp;I3425,Продукция!A:K,11,0)),"обратитесь к админ справочника")</f>
        <v/>
      </c>
      <c r="AS3425" t="str">
        <f>IFERROR(IF(L3425="","",VLOOKUP(L3425&amp;I3425,Продукция!A:J,10,0)),"обратитесь к админ справочника")</f>
        <v/>
      </c>
    </row>
    <row r="3426" spans="1:45" x14ac:dyDescent="0.25">
      <c r="A3426" t="str">
        <f t="shared" si="63"/>
        <v/>
      </c>
      <c r="B3426" t="str">
        <f>IF(E3426="","",INDEX(Лаборатории!A:A,MATCH('Производственный контроль'!E3426,Лаборатории!B:B,0)))</f>
        <v/>
      </c>
      <c r="C3426" t="str">
        <f>IF(E3426="","",VLOOKUP(E3426,Лаборатории!B:D,3,0))</f>
        <v/>
      </c>
      <c r="E3426" s="150"/>
      <c r="J3426" t="str">
        <f>IF(L3426="","",VLOOKUP(L3426,Продукция!B:D,3,0))</f>
        <v/>
      </c>
      <c r="K3426" t="str">
        <f>IF(L3426="","",VLOOKUP(L3426,Продукция!B:C,2,0))</f>
        <v/>
      </c>
      <c r="L3426" s="151"/>
      <c r="M3426" t="str">
        <f>IF(L3426="","",VLOOKUP(L3426,Продукция!B:L,11,0))</f>
        <v/>
      </c>
      <c r="AB3426" t="str">
        <f>IF(L3426="","",VLOOKUP(L3426&amp;I3426,Продукция!A:I,9,0))</f>
        <v/>
      </c>
      <c r="AF3426" t="str">
        <f>IF(AD3426="","",VLOOKUP(AD3426,'Сотрудники и ссылки'!A:B,2,0))</f>
        <v/>
      </c>
      <c r="AG3426" t="str">
        <f>IF(AD3426="","",VLOOKUP(AD3426,'Сотрудники и ссылки'!A:C,3,0))</f>
        <v/>
      </c>
      <c r="AI3426" t="str">
        <f>IF(AH3426="","",VLOOKUP(AH3426,'Сотрудники и ссылки'!A:B,2,0))</f>
        <v/>
      </c>
      <c r="AJ3426" t="str">
        <f>IF(AH3426="","",VLOOKUP(AH3426,'Сотрудники и ссылки'!A:C,3,0))</f>
        <v/>
      </c>
      <c r="AL3426" s="2" t="str">
        <f>IF(AK3426="","",AK3426+VLOOKUP(I3426,'Вид исследования'!B:E,4,0))</f>
        <v/>
      </c>
      <c r="AM3426" s="2" t="str">
        <f>IF(AK3426="","",AK3426+VLOOKUP(I3426,'Вид исследования'!B:F,5,0))</f>
        <v/>
      </c>
      <c r="AQ3426" t="str">
        <f>IFERROR(IF(L3426="","",VLOOKUP(L3426&amp;I3426,Продукция!A:K,11,0)),"обратитесь к админ справочника")</f>
        <v/>
      </c>
      <c r="AS3426" t="str">
        <f>IFERROR(IF(L3426="","",VLOOKUP(L3426&amp;I3426,Продукция!A:J,10,0)),"обратитесь к админ справочника")</f>
        <v/>
      </c>
    </row>
    <row r="3427" spans="1:45" x14ac:dyDescent="0.25">
      <c r="A3427" t="str">
        <f t="shared" si="63"/>
        <v/>
      </c>
      <c r="B3427" t="str">
        <f>IF(E3427="","",INDEX(Лаборатории!A:A,MATCH('Производственный контроль'!E3427,Лаборатории!B:B,0)))</f>
        <v/>
      </c>
      <c r="C3427" t="str">
        <f>IF(E3427="","",VLOOKUP(E3427,Лаборатории!B:D,3,0))</f>
        <v/>
      </c>
      <c r="E3427" s="150"/>
      <c r="J3427" t="str">
        <f>IF(L3427="","",VLOOKUP(L3427,Продукция!B:D,3,0))</f>
        <v/>
      </c>
      <c r="K3427" t="str">
        <f>IF(L3427="","",VLOOKUP(L3427,Продукция!B:C,2,0))</f>
        <v/>
      </c>
      <c r="L3427" s="151"/>
      <c r="M3427" t="str">
        <f>IF(L3427="","",VLOOKUP(L3427,Продукция!B:L,11,0))</f>
        <v/>
      </c>
      <c r="AB3427" t="str">
        <f>IF(L3427="","",VLOOKUP(L3427&amp;I3427,Продукция!A:I,9,0))</f>
        <v/>
      </c>
      <c r="AF3427" t="str">
        <f>IF(AD3427="","",VLOOKUP(AD3427,'Сотрудники и ссылки'!A:B,2,0))</f>
        <v/>
      </c>
      <c r="AG3427" t="str">
        <f>IF(AD3427="","",VLOOKUP(AD3427,'Сотрудники и ссылки'!A:C,3,0))</f>
        <v/>
      </c>
      <c r="AI3427" t="str">
        <f>IF(AH3427="","",VLOOKUP(AH3427,'Сотрудники и ссылки'!A:B,2,0))</f>
        <v/>
      </c>
      <c r="AJ3427" t="str">
        <f>IF(AH3427="","",VLOOKUP(AH3427,'Сотрудники и ссылки'!A:C,3,0))</f>
        <v/>
      </c>
      <c r="AL3427" s="2" t="str">
        <f>IF(AK3427="","",AK3427+VLOOKUP(I3427,'Вид исследования'!B:E,4,0))</f>
        <v/>
      </c>
      <c r="AM3427" s="2" t="str">
        <f>IF(AK3427="","",AK3427+VLOOKUP(I3427,'Вид исследования'!B:F,5,0))</f>
        <v/>
      </c>
      <c r="AQ3427" t="str">
        <f>IFERROR(IF(L3427="","",VLOOKUP(L3427&amp;I3427,Продукция!A:K,11,0)),"обратитесь к админ справочника")</f>
        <v/>
      </c>
      <c r="AS3427" t="str">
        <f>IFERROR(IF(L3427="","",VLOOKUP(L3427&amp;I3427,Продукция!A:J,10,0)),"обратитесь к админ справочника")</f>
        <v/>
      </c>
    </row>
    <row r="3428" spans="1:45" x14ac:dyDescent="0.25">
      <c r="A3428" t="str">
        <f t="shared" si="63"/>
        <v/>
      </c>
      <c r="B3428" t="str">
        <f>IF(E3428="","",INDEX(Лаборатории!A:A,MATCH('Производственный контроль'!E3428,Лаборатории!B:B,0)))</f>
        <v/>
      </c>
      <c r="C3428" t="str">
        <f>IF(E3428="","",VLOOKUP(E3428,Лаборатории!B:D,3,0))</f>
        <v/>
      </c>
      <c r="E3428" s="150"/>
      <c r="J3428" t="str">
        <f>IF(L3428="","",VLOOKUP(L3428,Продукция!B:D,3,0))</f>
        <v/>
      </c>
      <c r="K3428" t="str">
        <f>IF(L3428="","",VLOOKUP(L3428,Продукция!B:C,2,0))</f>
        <v/>
      </c>
      <c r="L3428" s="151"/>
      <c r="M3428" t="str">
        <f>IF(L3428="","",VLOOKUP(L3428,Продукция!B:L,11,0))</f>
        <v/>
      </c>
      <c r="AB3428" t="str">
        <f>IF(L3428="","",VLOOKUP(L3428&amp;I3428,Продукция!A:I,9,0))</f>
        <v/>
      </c>
      <c r="AF3428" t="str">
        <f>IF(AD3428="","",VLOOKUP(AD3428,'Сотрудники и ссылки'!A:B,2,0))</f>
        <v/>
      </c>
      <c r="AG3428" t="str">
        <f>IF(AD3428="","",VLOOKUP(AD3428,'Сотрудники и ссылки'!A:C,3,0))</f>
        <v/>
      </c>
      <c r="AI3428" t="str">
        <f>IF(AH3428="","",VLOOKUP(AH3428,'Сотрудники и ссылки'!A:B,2,0))</f>
        <v/>
      </c>
      <c r="AJ3428" t="str">
        <f>IF(AH3428="","",VLOOKUP(AH3428,'Сотрудники и ссылки'!A:C,3,0))</f>
        <v/>
      </c>
      <c r="AL3428" s="2" t="str">
        <f>IF(AK3428="","",AK3428+VLOOKUP(I3428,'Вид исследования'!B:E,4,0))</f>
        <v/>
      </c>
      <c r="AM3428" s="2" t="str">
        <f>IF(AK3428="","",AK3428+VLOOKUP(I3428,'Вид исследования'!B:F,5,0))</f>
        <v/>
      </c>
      <c r="AQ3428" t="str">
        <f>IFERROR(IF(L3428="","",VLOOKUP(L3428&amp;I3428,Продукция!A:K,11,0)),"обратитесь к админ справочника")</f>
        <v/>
      </c>
      <c r="AS3428" t="str">
        <f>IFERROR(IF(L3428="","",VLOOKUP(L3428&amp;I3428,Продукция!A:J,10,0)),"обратитесь к админ справочника")</f>
        <v/>
      </c>
    </row>
    <row r="3429" spans="1:45" x14ac:dyDescent="0.25">
      <c r="A3429" t="str">
        <f t="shared" si="63"/>
        <v/>
      </c>
      <c r="B3429" t="str">
        <f>IF(E3429="","",INDEX(Лаборатории!A:A,MATCH('Производственный контроль'!E3429,Лаборатории!B:B,0)))</f>
        <v/>
      </c>
      <c r="C3429" t="str">
        <f>IF(E3429="","",VLOOKUP(E3429,Лаборатории!B:D,3,0))</f>
        <v/>
      </c>
      <c r="E3429" s="150"/>
      <c r="J3429" t="str">
        <f>IF(L3429="","",VLOOKUP(L3429,Продукция!B:D,3,0))</f>
        <v/>
      </c>
      <c r="K3429" t="str">
        <f>IF(L3429="","",VLOOKUP(L3429,Продукция!B:C,2,0))</f>
        <v/>
      </c>
      <c r="L3429" s="151"/>
      <c r="M3429" t="str">
        <f>IF(L3429="","",VLOOKUP(L3429,Продукция!B:L,11,0))</f>
        <v/>
      </c>
      <c r="AB3429" t="str">
        <f>IF(L3429="","",VLOOKUP(L3429&amp;I3429,Продукция!A:I,9,0))</f>
        <v/>
      </c>
      <c r="AF3429" t="str">
        <f>IF(AD3429="","",VLOOKUP(AD3429,'Сотрудники и ссылки'!A:B,2,0))</f>
        <v/>
      </c>
      <c r="AG3429" t="str">
        <f>IF(AD3429="","",VLOOKUP(AD3429,'Сотрудники и ссылки'!A:C,3,0))</f>
        <v/>
      </c>
      <c r="AI3429" t="str">
        <f>IF(AH3429="","",VLOOKUP(AH3429,'Сотрудники и ссылки'!A:B,2,0))</f>
        <v/>
      </c>
      <c r="AJ3429" t="str">
        <f>IF(AH3429="","",VLOOKUP(AH3429,'Сотрудники и ссылки'!A:C,3,0))</f>
        <v/>
      </c>
      <c r="AL3429" s="2" t="str">
        <f>IF(AK3429="","",AK3429+VLOOKUP(I3429,'Вид исследования'!B:E,4,0))</f>
        <v/>
      </c>
      <c r="AM3429" s="2" t="str">
        <f>IF(AK3429="","",AK3429+VLOOKUP(I3429,'Вид исследования'!B:F,5,0))</f>
        <v/>
      </c>
      <c r="AQ3429" t="str">
        <f>IFERROR(IF(L3429="","",VLOOKUP(L3429&amp;I3429,Продукция!A:K,11,0)),"обратитесь к админ справочника")</f>
        <v/>
      </c>
      <c r="AS3429" t="str">
        <f>IFERROR(IF(L3429="","",VLOOKUP(L3429&amp;I3429,Продукция!A:J,10,0)),"обратитесь к админ справочника")</f>
        <v/>
      </c>
    </row>
    <row r="3430" spans="1:45" x14ac:dyDescent="0.25">
      <c r="A3430" t="str">
        <f t="shared" si="63"/>
        <v/>
      </c>
      <c r="B3430" t="str">
        <f>IF(E3430="","",INDEX(Лаборатории!A:A,MATCH('Производственный контроль'!E3430,Лаборатории!B:B,0)))</f>
        <v/>
      </c>
      <c r="C3430" t="str">
        <f>IF(E3430="","",VLOOKUP(E3430,Лаборатории!B:D,3,0))</f>
        <v/>
      </c>
      <c r="E3430" s="150"/>
      <c r="J3430" t="str">
        <f>IF(L3430="","",VLOOKUP(L3430,Продукция!B:D,3,0))</f>
        <v/>
      </c>
      <c r="K3430" t="str">
        <f>IF(L3430="","",VLOOKUP(L3430,Продукция!B:C,2,0))</f>
        <v/>
      </c>
      <c r="L3430" s="151"/>
      <c r="M3430" t="str">
        <f>IF(L3430="","",VLOOKUP(L3430,Продукция!B:L,11,0))</f>
        <v/>
      </c>
      <c r="AB3430" t="str">
        <f>IF(L3430="","",VLOOKUP(L3430&amp;I3430,Продукция!A:I,9,0))</f>
        <v/>
      </c>
      <c r="AF3430" t="str">
        <f>IF(AD3430="","",VLOOKUP(AD3430,'Сотрудники и ссылки'!A:B,2,0))</f>
        <v/>
      </c>
      <c r="AG3430" t="str">
        <f>IF(AD3430="","",VLOOKUP(AD3430,'Сотрудники и ссылки'!A:C,3,0))</f>
        <v/>
      </c>
      <c r="AI3430" t="str">
        <f>IF(AH3430="","",VLOOKUP(AH3430,'Сотрудники и ссылки'!A:B,2,0))</f>
        <v/>
      </c>
      <c r="AJ3430" t="str">
        <f>IF(AH3430="","",VLOOKUP(AH3430,'Сотрудники и ссылки'!A:C,3,0))</f>
        <v/>
      </c>
      <c r="AL3430" s="2" t="str">
        <f>IF(AK3430="","",AK3430+VLOOKUP(I3430,'Вид исследования'!B:E,4,0))</f>
        <v/>
      </c>
      <c r="AM3430" s="2" t="str">
        <f>IF(AK3430="","",AK3430+VLOOKUP(I3430,'Вид исследования'!B:F,5,0))</f>
        <v/>
      </c>
      <c r="AQ3430" t="str">
        <f>IFERROR(IF(L3430="","",VLOOKUP(L3430&amp;I3430,Продукция!A:K,11,0)),"обратитесь к админ справочника")</f>
        <v/>
      </c>
      <c r="AS3430" t="str">
        <f>IFERROR(IF(L3430="","",VLOOKUP(L3430&amp;I3430,Продукция!A:J,10,0)),"обратитесь к админ справочника")</f>
        <v/>
      </c>
    </row>
    <row r="3431" spans="1:45" x14ac:dyDescent="0.25">
      <c r="A3431" t="str">
        <f t="shared" si="63"/>
        <v/>
      </c>
      <c r="B3431" t="str">
        <f>IF(E3431="","",INDEX(Лаборатории!A:A,MATCH('Производственный контроль'!E3431,Лаборатории!B:B,0)))</f>
        <v/>
      </c>
      <c r="C3431" t="str">
        <f>IF(E3431="","",VLOOKUP(E3431,Лаборатории!B:D,3,0))</f>
        <v/>
      </c>
      <c r="E3431" s="150"/>
      <c r="J3431" t="str">
        <f>IF(L3431="","",VLOOKUP(L3431,Продукция!B:D,3,0))</f>
        <v/>
      </c>
      <c r="K3431" t="str">
        <f>IF(L3431="","",VLOOKUP(L3431,Продукция!B:C,2,0))</f>
        <v/>
      </c>
      <c r="L3431" s="151"/>
      <c r="M3431" t="str">
        <f>IF(L3431="","",VLOOKUP(L3431,Продукция!B:L,11,0))</f>
        <v/>
      </c>
      <c r="AB3431" t="str">
        <f>IF(L3431="","",VLOOKUP(L3431&amp;I3431,Продукция!A:I,9,0))</f>
        <v/>
      </c>
      <c r="AF3431" t="str">
        <f>IF(AD3431="","",VLOOKUP(AD3431,'Сотрудники и ссылки'!A:B,2,0))</f>
        <v/>
      </c>
      <c r="AG3431" t="str">
        <f>IF(AD3431="","",VLOOKUP(AD3431,'Сотрудники и ссылки'!A:C,3,0))</f>
        <v/>
      </c>
      <c r="AI3431" t="str">
        <f>IF(AH3431="","",VLOOKUP(AH3431,'Сотрудники и ссылки'!A:B,2,0))</f>
        <v/>
      </c>
      <c r="AJ3431" t="str">
        <f>IF(AH3431="","",VLOOKUP(AH3431,'Сотрудники и ссылки'!A:C,3,0))</f>
        <v/>
      </c>
      <c r="AL3431" s="2" t="str">
        <f>IF(AK3431="","",AK3431+VLOOKUP(I3431,'Вид исследования'!B:E,4,0))</f>
        <v/>
      </c>
      <c r="AM3431" s="2" t="str">
        <f>IF(AK3431="","",AK3431+VLOOKUP(I3431,'Вид исследования'!B:F,5,0))</f>
        <v/>
      </c>
      <c r="AQ3431" t="str">
        <f>IFERROR(IF(L3431="","",VLOOKUP(L3431&amp;I3431,Продукция!A:K,11,0)),"обратитесь к админ справочника")</f>
        <v/>
      </c>
      <c r="AS3431" t="str">
        <f>IFERROR(IF(L3431="","",VLOOKUP(L3431&amp;I3431,Продукция!A:J,10,0)),"обратитесь к админ справочника")</f>
        <v/>
      </c>
    </row>
    <row r="3432" spans="1:45" x14ac:dyDescent="0.25">
      <c r="A3432" t="str">
        <f t="shared" si="63"/>
        <v/>
      </c>
      <c r="B3432" t="str">
        <f>IF(E3432="","",INDEX(Лаборатории!A:A,MATCH('Производственный контроль'!E3432,Лаборатории!B:B,0)))</f>
        <v/>
      </c>
      <c r="C3432" t="str">
        <f>IF(E3432="","",VLOOKUP(E3432,Лаборатории!B:D,3,0))</f>
        <v/>
      </c>
      <c r="E3432" s="150"/>
      <c r="J3432" t="str">
        <f>IF(L3432="","",VLOOKUP(L3432,Продукция!B:D,3,0))</f>
        <v/>
      </c>
      <c r="K3432" t="str">
        <f>IF(L3432="","",VLOOKUP(L3432,Продукция!B:C,2,0))</f>
        <v/>
      </c>
      <c r="L3432" s="151"/>
      <c r="M3432" t="str">
        <f>IF(L3432="","",VLOOKUP(L3432,Продукция!B:L,11,0))</f>
        <v/>
      </c>
      <c r="AB3432" t="str">
        <f>IF(L3432="","",VLOOKUP(L3432&amp;I3432,Продукция!A:I,9,0))</f>
        <v/>
      </c>
      <c r="AF3432" t="str">
        <f>IF(AD3432="","",VLOOKUP(AD3432,'Сотрудники и ссылки'!A:B,2,0))</f>
        <v/>
      </c>
      <c r="AG3432" t="str">
        <f>IF(AD3432="","",VLOOKUP(AD3432,'Сотрудники и ссылки'!A:C,3,0))</f>
        <v/>
      </c>
      <c r="AI3432" t="str">
        <f>IF(AH3432="","",VLOOKUP(AH3432,'Сотрудники и ссылки'!A:B,2,0))</f>
        <v/>
      </c>
      <c r="AJ3432" t="str">
        <f>IF(AH3432="","",VLOOKUP(AH3432,'Сотрудники и ссылки'!A:C,3,0))</f>
        <v/>
      </c>
      <c r="AL3432" s="2" t="str">
        <f>IF(AK3432="","",AK3432+VLOOKUP(I3432,'Вид исследования'!B:E,4,0))</f>
        <v/>
      </c>
      <c r="AM3432" s="2" t="str">
        <f>IF(AK3432="","",AK3432+VLOOKUP(I3432,'Вид исследования'!B:F,5,0))</f>
        <v/>
      </c>
      <c r="AQ3432" t="str">
        <f>IFERROR(IF(L3432="","",VLOOKUP(L3432&amp;I3432,Продукция!A:K,11,0)),"обратитесь к админ справочника")</f>
        <v/>
      </c>
      <c r="AS3432" t="str">
        <f>IFERROR(IF(L3432="","",VLOOKUP(L3432&amp;I3432,Продукция!A:J,10,0)),"обратитесь к админ справочника")</f>
        <v/>
      </c>
    </row>
    <row r="3433" spans="1:45" x14ac:dyDescent="0.25">
      <c r="A3433" t="str">
        <f t="shared" si="63"/>
        <v/>
      </c>
      <c r="B3433" t="str">
        <f>IF(E3433="","",INDEX(Лаборатории!A:A,MATCH('Производственный контроль'!E3433,Лаборатории!B:B,0)))</f>
        <v/>
      </c>
      <c r="C3433" t="str">
        <f>IF(E3433="","",VLOOKUP(E3433,Лаборатории!B:D,3,0))</f>
        <v/>
      </c>
      <c r="E3433" s="150"/>
      <c r="J3433" t="str">
        <f>IF(L3433="","",VLOOKUP(L3433,Продукция!B:D,3,0))</f>
        <v/>
      </c>
      <c r="K3433" t="str">
        <f>IF(L3433="","",VLOOKUP(L3433,Продукция!B:C,2,0))</f>
        <v/>
      </c>
      <c r="L3433" s="151"/>
      <c r="M3433" t="str">
        <f>IF(L3433="","",VLOOKUP(L3433,Продукция!B:L,11,0))</f>
        <v/>
      </c>
      <c r="AB3433" t="str">
        <f>IF(L3433="","",VLOOKUP(L3433&amp;I3433,Продукция!A:I,9,0))</f>
        <v/>
      </c>
      <c r="AF3433" t="str">
        <f>IF(AD3433="","",VLOOKUP(AD3433,'Сотрудники и ссылки'!A:B,2,0))</f>
        <v/>
      </c>
      <c r="AG3433" t="str">
        <f>IF(AD3433="","",VLOOKUP(AD3433,'Сотрудники и ссылки'!A:C,3,0))</f>
        <v/>
      </c>
      <c r="AI3433" t="str">
        <f>IF(AH3433="","",VLOOKUP(AH3433,'Сотрудники и ссылки'!A:B,2,0))</f>
        <v/>
      </c>
      <c r="AJ3433" t="str">
        <f>IF(AH3433="","",VLOOKUP(AH3433,'Сотрудники и ссылки'!A:C,3,0))</f>
        <v/>
      </c>
      <c r="AL3433" s="2" t="str">
        <f>IF(AK3433="","",AK3433+VLOOKUP(I3433,'Вид исследования'!B:E,4,0))</f>
        <v/>
      </c>
      <c r="AM3433" s="2" t="str">
        <f>IF(AK3433="","",AK3433+VLOOKUP(I3433,'Вид исследования'!B:F,5,0))</f>
        <v/>
      </c>
      <c r="AQ3433" t="str">
        <f>IFERROR(IF(L3433="","",VLOOKUP(L3433&amp;I3433,Продукция!A:K,11,0)),"обратитесь к админ справочника")</f>
        <v/>
      </c>
      <c r="AS3433" t="str">
        <f>IFERROR(IF(L3433="","",VLOOKUP(L3433&amp;I3433,Продукция!A:J,10,0)),"обратитесь к админ справочника")</f>
        <v/>
      </c>
    </row>
    <row r="3434" spans="1:45" x14ac:dyDescent="0.25">
      <c r="A3434" t="str">
        <f t="shared" si="63"/>
        <v/>
      </c>
      <c r="B3434" t="str">
        <f>IF(E3434="","",INDEX(Лаборатории!A:A,MATCH('Производственный контроль'!E3434,Лаборатории!B:B,0)))</f>
        <v/>
      </c>
      <c r="C3434" t="str">
        <f>IF(E3434="","",VLOOKUP(E3434,Лаборатории!B:D,3,0))</f>
        <v/>
      </c>
      <c r="E3434" s="150"/>
      <c r="J3434" t="str">
        <f>IF(L3434="","",VLOOKUP(L3434,Продукция!B:D,3,0))</f>
        <v/>
      </c>
      <c r="K3434" t="str">
        <f>IF(L3434="","",VLOOKUP(L3434,Продукция!B:C,2,0))</f>
        <v/>
      </c>
      <c r="L3434" s="151"/>
      <c r="M3434" t="str">
        <f>IF(L3434="","",VLOOKUP(L3434,Продукция!B:L,11,0))</f>
        <v/>
      </c>
      <c r="AB3434" t="str">
        <f>IF(L3434="","",VLOOKUP(L3434&amp;I3434,Продукция!A:I,9,0))</f>
        <v/>
      </c>
      <c r="AF3434" t="str">
        <f>IF(AD3434="","",VLOOKUP(AD3434,'Сотрудники и ссылки'!A:B,2,0))</f>
        <v/>
      </c>
      <c r="AG3434" t="str">
        <f>IF(AD3434="","",VLOOKUP(AD3434,'Сотрудники и ссылки'!A:C,3,0))</f>
        <v/>
      </c>
      <c r="AI3434" t="str">
        <f>IF(AH3434="","",VLOOKUP(AH3434,'Сотрудники и ссылки'!A:B,2,0))</f>
        <v/>
      </c>
      <c r="AJ3434" t="str">
        <f>IF(AH3434="","",VLOOKUP(AH3434,'Сотрудники и ссылки'!A:C,3,0))</f>
        <v/>
      </c>
      <c r="AL3434" s="2" t="str">
        <f>IF(AK3434="","",AK3434+VLOOKUP(I3434,'Вид исследования'!B:E,4,0))</f>
        <v/>
      </c>
      <c r="AM3434" s="2" t="str">
        <f>IF(AK3434="","",AK3434+VLOOKUP(I3434,'Вид исследования'!B:F,5,0))</f>
        <v/>
      </c>
      <c r="AQ3434" t="str">
        <f>IFERROR(IF(L3434="","",VLOOKUP(L3434&amp;I3434,Продукция!A:K,11,0)),"обратитесь к админ справочника")</f>
        <v/>
      </c>
      <c r="AS3434" t="str">
        <f>IFERROR(IF(L3434="","",VLOOKUP(L3434&amp;I3434,Продукция!A:J,10,0)),"обратитесь к админ справочника")</f>
        <v/>
      </c>
    </row>
    <row r="3435" spans="1:45" x14ac:dyDescent="0.25">
      <c r="A3435" t="str">
        <f t="shared" si="63"/>
        <v/>
      </c>
      <c r="B3435" t="str">
        <f>IF(E3435="","",INDEX(Лаборатории!A:A,MATCH('Производственный контроль'!E3435,Лаборатории!B:B,0)))</f>
        <v/>
      </c>
      <c r="C3435" t="str">
        <f>IF(E3435="","",VLOOKUP(E3435,Лаборатории!B:D,3,0))</f>
        <v/>
      </c>
      <c r="E3435" s="150"/>
      <c r="J3435" t="str">
        <f>IF(L3435="","",VLOOKUP(L3435,Продукция!B:D,3,0))</f>
        <v/>
      </c>
      <c r="K3435" t="str">
        <f>IF(L3435="","",VLOOKUP(L3435,Продукция!B:C,2,0))</f>
        <v/>
      </c>
      <c r="L3435" s="151"/>
      <c r="M3435" t="str">
        <f>IF(L3435="","",VLOOKUP(L3435,Продукция!B:L,11,0))</f>
        <v/>
      </c>
      <c r="AB3435" t="str">
        <f>IF(L3435="","",VLOOKUP(L3435&amp;I3435,Продукция!A:I,9,0))</f>
        <v/>
      </c>
      <c r="AF3435" t="str">
        <f>IF(AD3435="","",VLOOKUP(AD3435,'Сотрудники и ссылки'!A:B,2,0))</f>
        <v/>
      </c>
      <c r="AG3435" t="str">
        <f>IF(AD3435="","",VLOOKUP(AD3435,'Сотрудники и ссылки'!A:C,3,0))</f>
        <v/>
      </c>
      <c r="AI3435" t="str">
        <f>IF(AH3435="","",VLOOKUP(AH3435,'Сотрудники и ссылки'!A:B,2,0))</f>
        <v/>
      </c>
      <c r="AJ3435" t="str">
        <f>IF(AH3435="","",VLOOKUP(AH3435,'Сотрудники и ссылки'!A:C,3,0))</f>
        <v/>
      </c>
      <c r="AL3435" s="2" t="str">
        <f>IF(AK3435="","",AK3435+VLOOKUP(I3435,'Вид исследования'!B:E,4,0))</f>
        <v/>
      </c>
      <c r="AM3435" s="2" t="str">
        <f>IF(AK3435="","",AK3435+VLOOKUP(I3435,'Вид исследования'!B:F,5,0))</f>
        <v/>
      </c>
      <c r="AQ3435" t="str">
        <f>IFERROR(IF(L3435="","",VLOOKUP(L3435&amp;I3435,Продукция!A:K,11,0)),"обратитесь к админ справочника")</f>
        <v/>
      </c>
      <c r="AS3435" t="str">
        <f>IFERROR(IF(L3435="","",VLOOKUP(L3435&amp;I3435,Продукция!A:J,10,0)),"обратитесь к админ справочника")</f>
        <v/>
      </c>
    </row>
    <row r="3436" spans="1:45" x14ac:dyDescent="0.25">
      <c r="A3436" t="str">
        <f t="shared" si="63"/>
        <v/>
      </c>
      <c r="B3436" t="str">
        <f>IF(E3436="","",INDEX(Лаборатории!A:A,MATCH('Производственный контроль'!E3436,Лаборатории!B:B,0)))</f>
        <v/>
      </c>
      <c r="C3436" t="str">
        <f>IF(E3436="","",VLOOKUP(E3436,Лаборатории!B:D,3,0))</f>
        <v/>
      </c>
      <c r="E3436" s="150"/>
      <c r="J3436" t="str">
        <f>IF(L3436="","",VLOOKUP(L3436,Продукция!B:D,3,0))</f>
        <v/>
      </c>
      <c r="K3436" t="str">
        <f>IF(L3436="","",VLOOKUP(L3436,Продукция!B:C,2,0))</f>
        <v/>
      </c>
      <c r="L3436" s="151"/>
      <c r="M3436" t="str">
        <f>IF(L3436="","",VLOOKUP(L3436,Продукция!B:L,11,0))</f>
        <v/>
      </c>
      <c r="AB3436" t="str">
        <f>IF(L3436="","",VLOOKUP(L3436&amp;I3436,Продукция!A:I,9,0))</f>
        <v/>
      </c>
      <c r="AF3436" t="str">
        <f>IF(AD3436="","",VLOOKUP(AD3436,'Сотрудники и ссылки'!A:B,2,0))</f>
        <v/>
      </c>
      <c r="AG3436" t="str">
        <f>IF(AD3436="","",VLOOKUP(AD3436,'Сотрудники и ссылки'!A:C,3,0))</f>
        <v/>
      </c>
      <c r="AI3436" t="str">
        <f>IF(AH3436="","",VLOOKUP(AH3436,'Сотрудники и ссылки'!A:B,2,0))</f>
        <v/>
      </c>
      <c r="AJ3436" t="str">
        <f>IF(AH3436="","",VLOOKUP(AH3436,'Сотрудники и ссылки'!A:C,3,0))</f>
        <v/>
      </c>
      <c r="AL3436" s="2" t="str">
        <f>IF(AK3436="","",AK3436+VLOOKUP(I3436,'Вид исследования'!B:E,4,0))</f>
        <v/>
      </c>
      <c r="AM3436" s="2" t="str">
        <f>IF(AK3436="","",AK3436+VLOOKUP(I3436,'Вид исследования'!B:F,5,0))</f>
        <v/>
      </c>
      <c r="AQ3436" t="str">
        <f>IFERROR(IF(L3436="","",VLOOKUP(L3436&amp;I3436,Продукция!A:K,11,0)),"обратитесь к админ справочника")</f>
        <v/>
      </c>
      <c r="AS3436" t="str">
        <f>IFERROR(IF(L3436="","",VLOOKUP(L3436&amp;I3436,Продукция!A:J,10,0)),"обратитесь к админ справочника")</f>
        <v/>
      </c>
    </row>
    <row r="3437" spans="1:45" x14ac:dyDescent="0.25">
      <c r="A3437" t="str">
        <f t="shared" si="63"/>
        <v/>
      </c>
      <c r="B3437" t="str">
        <f>IF(E3437="","",INDEX(Лаборатории!A:A,MATCH('Производственный контроль'!E3437,Лаборатории!B:B,0)))</f>
        <v/>
      </c>
      <c r="C3437" t="str">
        <f>IF(E3437="","",VLOOKUP(E3437,Лаборатории!B:D,3,0))</f>
        <v/>
      </c>
      <c r="E3437" s="150"/>
      <c r="J3437" t="str">
        <f>IF(L3437="","",VLOOKUP(L3437,Продукция!B:D,3,0))</f>
        <v/>
      </c>
      <c r="K3437" t="str">
        <f>IF(L3437="","",VLOOKUP(L3437,Продукция!B:C,2,0))</f>
        <v/>
      </c>
      <c r="L3437" s="151"/>
      <c r="M3437" t="str">
        <f>IF(L3437="","",VLOOKUP(L3437,Продукция!B:L,11,0))</f>
        <v/>
      </c>
      <c r="AB3437" t="str">
        <f>IF(L3437="","",VLOOKUP(L3437&amp;I3437,Продукция!A:I,9,0))</f>
        <v/>
      </c>
      <c r="AF3437" t="str">
        <f>IF(AD3437="","",VLOOKUP(AD3437,'Сотрудники и ссылки'!A:B,2,0))</f>
        <v/>
      </c>
      <c r="AG3437" t="str">
        <f>IF(AD3437="","",VLOOKUP(AD3437,'Сотрудники и ссылки'!A:C,3,0))</f>
        <v/>
      </c>
      <c r="AI3437" t="str">
        <f>IF(AH3437="","",VLOOKUP(AH3437,'Сотрудники и ссылки'!A:B,2,0))</f>
        <v/>
      </c>
      <c r="AJ3437" t="str">
        <f>IF(AH3437="","",VLOOKUP(AH3437,'Сотрудники и ссылки'!A:C,3,0))</f>
        <v/>
      </c>
      <c r="AL3437" s="2" t="str">
        <f>IF(AK3437="","",AK3437+VLOOKUP(I3437,'Вид исследования'!B:E,4,0))</f>
        <v/>
      </c>
      <c r="AM3437" s="2" t="str">
        <f>IF(AK3437="","",AK3437+VLOOKUP(I3437,'Вид исследования'!B:F,5,0))</f>
        <v/>
      </c>
      <c r="AQ3437" t="str">
        <f>IFERROR(IF(L3437="","",VLOOKUP(L3437&amp;I3437,Продукция!A:K,11,0)),"обратитесь к админ справочника")</f>
        <v/>
      </c>
      <c r="AS3437" t="str">
        <f>IFERROR(IF(L3437="","",VLOOKUP(L3437&amp;I3437,Продукция!A:J,10,0)),"обратитесь к админ справочника")</f>
        <v/>
      </c>
    </row>
    <row r="3438" spans="1:45" x14ac:dyDescent="0.25">
      <c r="A3438" t="str">
        <f t="shared" si="63"/>
        <v/>
      </c>
      <c r="B3438" t="str">
        <f>IF(E3438="","",INDEX(Лаборатории!A:A,MATCH('Производственный контроль'!E3438,Лаборатории!B:B,0)))</f>
        <v/>
      </c>
      <c r="C3438" t="str">
        <f>IF(E3438="","",VLOOKUP(E3438,Лаборатории!B:D,3,0))</f>
        <v/>
      </c>
      <c r="E3438" s="150"/>
      <c r="J3438" t="str">
        <f>IF(L3438="","",VLOOKUP(L3438,Продукция!B:D,3,0))</f>
        <v/>
      </c>
      <c r="K3438" t="str">
        <f>IF(L3438="","",VLOOKUP(L3438,Продукция!B:C,2,0))</f>
        <v/>
      </c>
      <c r="L3438" s="151"/>
      <c r="M3438" t="str">
        <f>IF(L3438="","",VLOOKUP(L3438,Продукция!B:L,11,0))</f>
        <v/>
      </c>
      <c r="AB3438" t="str">
        <f>IF(L3438="","",VLOOKUP(L3438&amp;I3438,Продукция!A:I,9,0))</f>
        <v/>
      </c>
      <c r="AF3438" t="str">
        <f>IF(AD3438="","",VLOOKUP(AD3438,'Сотрудники и ссылки'!A:B,2,0))</f>
        <v/>
      </c>
      <c r="AG3438" t="str">
        <f>IF(AD3438="","",VLOOKUP(AD3438,'Сотрудники и ссылки'!A:C,3,0))</f>
        <v/>
      </c>
      <c r="AI3438" t="str">
        <f>IF(AH3438="","",VLOOKUP(AH3438,'Сотрудники и ссылки'!A:B,2,0))</f>
        <v/>
      </c>
      <c r="AJ3438" t="str">
        <f>IF(AH3438="","",VLOOKUP(AH3438,'Сотрудники и ссылки'!A:C,3,0))</f>
        <v/>
      </c>
      <c r="AL3438" s="2" t="str">
        <f>IF(AK3438="","",AK3438+VLOOKUP(I3438,'Вид исследования'!B:E,4,0))</f>
        <v/>
      </c>
      <c r="AM3438" s="2" t="str">
        <f>IF(AK3438="","",AK3438+VLOOKUP(I3438,'Вид исследования'!B:F,5,0))</f>
        <v/>
      </c>
      <c r="AQ3438" t="str">
        <f>IFERROR(IF(L3438="","",VLOOKUP(L3438&amp;I3438,Продукция!A:K,11,0)),"обратитесь к админ справочника")</f>
        <v/>
      </c>
      <c r="AS3438" t="str">
        <f>IFERROR(IF(L3438="","",VLOOKUP(L3438&amp;I3438,Продукция!A:J,10,0)),"обратитесь к админ справочника")</f>
        <v/>
      </c>
    </row>
    <row r="3439" spans="1:45" x14ac:dyDescent="0.25">
      <c r="A3439" t="str">
        <f t="shared" si="63"/>
        <v/>
      </c>
      <c r="B3439" t="str">
        <f>IF(E3439="","",INDEX(Лаборатории!A:A,MATCH('Производственный контроль'!E3439,Лаборатории!B:B,0)))</f>
        <v/>
      </c>
      <c r="C3439" t="str">
        <f>IF(E3439="","",VLOOKUP(E3439,Лаборатории!B:D,3,0))</f>
        <v/>
      </c>
      <c r="E3439" s="150"/>
      <c r="J3439" t="str">
        <f>IF(L3439="","",VLOOKUP(L3439,Продукция!B:D,3,0))</f>
        <v/>
      </c>
      <c r="K3439" t="str">
        <f>IF(L3439="","",VLOOKUP(L3439,Продукция!B:C,2,0))</f>
        <v/>
      </c>
      <c r="L3439" s="151"/>
      <c r="M3439" t="str">
        <f>IF(L3439="","",VLOOKUP(L3439,Продукция!B:L,11,0))</f>
        <v/>
      </c>
      <c r="AB3439" t="str">
        <f>IF(L3439="","",VLOOKUP(L3439&amp;I3439,Продукция!A:I,9,0))</f>
        <v/>
      </c>
      <c r="AF3439" t="str">
        <f>IF(AD3439="","",VLOOKUP(AD3439,'Сотрудники и ссылки'!A:B,2,0))</f>
        <v/>
      </c>
      <c r="AG3439" t="str">
        <f>IF(AD3439="","",VLOOKUP(AD3439,'Сотрудники и ссылки'!A:C,3,0))</f>
        <v/>
      </c>
      <c r="AI3439" t="str">
        <f>IF(AH3439="","",VLOOKUP(AH3439,'Сотрудники и ссылки'!A:B,2,0))</f>
        <v/>
      </c>
      <c r="AJ3439" t="str">
        <f>IF(AH3439="","",VLOOKUP(AH3439,'Сотрудники и ссылки'!A:C,3,0))</f>
        <v/>
      </c>
      <c r="AL3439" s="2" t="str">
        <f>IF(AK3439="","",AK3439+VLOOKUP(I3439,'Вид исследования'!B:E,4,0))</f>
        <v/>
      </c>
      <c r="AM3439" s="2" t="str">
        <f>IF(AK3439="","",AK3439+VLOOKUP(I3439,'Вид исследования'!B:F,5,0))</f>
        <v/>
      </c>
      <c r="AQ3439" t="str">
        <f>IFERROR(IF(L3439="","",VLOOKUP(L3439&amp;I3439,Продукция!A:K,11,0)),"обратитесь к админ справочника")</f>
        <v/>
      </c>
      <c r="AS3439" t="str">
        <f>IFERROR(IF(L3439="","",VLOOKUP(L3439&amp;I3439,Продукция!A:J,10,0)),"обратитесь к админ справочника")</f>
        <v/>
      </c>
    </row>
    <row r="3440" spans="1:45" x14ac:dyDescent="0.25">
      <c r="A3440" t="str">
        <f t="shared" si="63"/>
        <v/>
      </c>
      <c r="B3440" t="str">
        <f>IF(E3440="","",INDEX(Лаборатории!A:A,MATCH('Производственный контроль'!E3440,Лаборатории!B:B,0)))</f>
        <v/>
      </c>
      <c r="C3440" t="str">
        <f>IF(E3440="","",VLOOKUP(E3440,Лаборатории!B:D,3,0))</f>
        <v/>
      </c>
      <c r="E3440" s="150"/>
      <c r="J3440" t="str">
        <f>IF(L3440="","",VLOOKUP(L3440,Продукция!B:D,3,0))</f>
        <v/>
      </c>
      <c r="K3440" t="str">
        <f>IF(L3440="","",VLOOKUP(L3440,Продукция!B:C,2,0))</f>
        <v/>
      </c>
      <c r="L3440" s="151"/>
      <c r="M3440" t="str">
        <f>IF(L3440="","",VLOOKUP(L3440,Продукция!B:L,11,0))</f>
        <v/>
      </c>
      <c r="AB3440" t="str">
        <f>IF(L3440="","",VLOOKUP(L3440&amp;I3440,Продукция!A:I,9,0))</f>
        <v/>
      </c>
      <c r="AF3440" t="str">
        <f>IF(AD3440="","",VLOOKUP(AD3440,'Сотрудники и ссылки'!A:B,2,0))</f>
        <v/>
      </c>
      <c r="AG3440" t="str">
        <f>IF(AD3440="","",VLOOKUP(AD3440,'Сотрудники и ссылки'!A:C,3,0))</f>
        <v/>
      </c>
      <c r="AI3440" t="str">
        <f>IF(AH3440="","",VLOOKUP(AH3440,'Сотрудники и ссылки'!A:B,2,0))</f>
        <v/>
      </c>
      <c r="AJ3440" t="str">
        <f>IF(AH3440="","",VLOOKUP(AH3440,'Сотрудники и ссылки'!A:C,3,0))</f>
        <v/>
      </c>
      <c r="AL3440" s="2" t="str">
        <f>IF(AK3440="","",AK3440+VLOOKUP(I3440,'Вид исследования'!B:E,4,0))</f>
        <v/>
      </c>
      <c r="AM3440" s="2" t="str">
        <f>IF(AK3440="","",AK3440+VLOOKUP(I3440,'Вид исследования'!B:F,5,0))</f>
        <v/>
      </c>
      <c r="AQ3440" t="str">
        <f>IFERROR(IF(L3440="","",VLOOKUP(L3440&amp;I3440,Продукция!A:K,11,0)),"обратитесь к админ справочника")</f>
        <v/>
      </c>
      <c r="AS3440" t="str">
        <f>IFERROR(IF(L3440="","",VLOOKUP(L3440&amp;I3440,Продукция!A:J,10,0)),"обратитесь к админ справочника")</f>
        <v/>
      </c>
    </row>
    <row r="3441" spans="1:45" x14ac:dyDescent="0.25">
      <c r="A3441" t="str">
        <f t="shared" si="63"/>
        <v/>
      </c>
      <c r="B3441" t="str">
        <f>IF(E3441="","",INDEX(Лаборатории!A:A,MATCH('Производственный контроль'!E3441,Лаборатории!B:B,0)))</f>
        <v/>
      </c>
      <c r="C3441" t="str">
        <f>IF(E3441="","",VLOOKUP(E3441,Лаборатории!B:D,3,0))</f>
        <v/>
      </c>
      <c r="E3441" s="150"/>
      <c r="J3441" t="str">
        <f>IF(L3441="","",VLOOKUP(L3441,Продукция!B:D,3,0))</f>
        <v/>
      </c>
      <c r="K3441" t="str">
        <f>IF(L3441="","",VLOOKUP(L3441,Продукция!B:C,2,0))</f>
        <v/>
      </c>
      <c r="L3441" s="151"/>
      <c r="M3441" t="str">
        <f>IF(L3441="","",VLOOKUP(L3441,Продукция!B:L,11,0))</f>
        <v/>
      </c>
      <c r="AB3441" t="str">
        <f>IF(L3441="","",VLOOKUP(L3441&amp;I3441,Продукция!A:I,9,0))</f>
        <v/>
      </c>
      <c r="AF3441" t="str">
        <f>IF(AD3441="","",VLOOKUP(AD3441,'Сотрудники и ссылки'!A:B,2,0))</f>
        <v/>
      </c>
      <c r="AG3441" t="str">
        <f>IF(AD3441="","",VLOOKUP(AD3441,'Сотрудники и ссылки'!A:C,3,0))</f>
        <v/>
      </c>
      <c r="AI3441" t="str">
        <f>IF(AH3441="","",VLOOKUP(AH3441,'Сотрудники и ссылки'!A:B,2,0))</f>
        <v/>
      </c>
      <c r="AJ3441" t="str">
        <f>IF(AH3441="","",VLOOKUP(AH3441,'Сотрудники и ссылки'!A:C,3,0))</f>
        <v/>
      </c>
      <c r="AL3441" s="2" t="str">
        <f>IF(AK3441="","",AK3441+VLOOKUP(I3441,'Вид исследования'!B:E,4,0))</f>
        <v/>
      </c>
      <c r="AM3441" s="2" t="str">
        <f>IF(AK3441="","",AK3441+VLOOKUP(I3441,'Вид исследования'!B:F,5,0))</f>
        <v/>
      </c>
      <c r="AQ3441" t="str">
        <f>IFERROR(IF(L3441="","",VLOOKUP(L3441&amp;I3441,Продукция!A:K,11,0)),"обратитесь к админ справочника")</f>
        <v/>
      </c>
      <c r="AS3441" t="str">
        <f>IFERROR(IF(L3441="","",VLOOKUP(L3441&amp;I3441,Продукция!A:J,10,0)),"обратитесь к админ справочника")</f>
        <v/>
      </c>
    </row>
    <row r="3442" spans="1:45" x14ac:dyDescent="0.25">
      <c r="A3442" t="str">
        <f t="shared" si="63"/>
        <v/>
      </c>
      <c r="B3442" t="str">
        <f>IF(E3442="","",INDEX(Лаборатории!A:A,MATCH('Производственный контроль'!E3442,Лаборатории!B:B,0)))</f>
        <v/>
      </c>
      <c r="C3442" t="str">
        <f>IF(E3442="","",VLOOKUP(E3442,Лаборатории!B:D,3,0))</f>
        <v/>
      </c>
      <c r="E3442" s="150"/>
      <c r="J3442" t="str">
        <f>IF(L3442="","",VLOOKUP(L3442,Продукция!B:D,3,0))</f>
        <v/>
      </c>
      <c r="K3442" t="str">
        <f>IF(L3442="","",VLOOKUP(L3442,Продукция!B:C,2,0))</f>
        <v/>
      </c>
      <c r="L3442" s="151"/>
      <c r="M3442" t="str">
        <f>IF(L3442="","",VLOOKUP(L3442,Продукция!B:L,11,0))</f>
        <v/>
      </c>
      <c r="AB3442" t="str">
        <f>IF(L3442="","",VLOOKUP(L3442&amp;I3442,Продукция!A:I,9,0))</f>
        <v/>
      </c>
      <c r="AF3442" t="str">
        <f>IF(AD3442="","",VLOOKUP(AD3442,'Сотрудники и ссылки'!A:B,2,0))</f>
        <v/>
      </c>
      <c r="AG3442" t="str">
        <f>IF(AD3442="","",VLOOKUP(AD3442,'Сотрудники и ссылки'!A:C,3,0))</f>
        <v/>
      </c>
      <c r="AI3442" t="str">
        <f>IF(AH3442="","",VLOOKUP(AH3442,'Сотрудники и ссылки'!A:B,2,0))</f>
        <v/>
      </c>
      <c r="AJ3442" t="str">
        <f>IF(AH3442="","",VLOOKUP(AH3442,'Сотрудники и ссылки'!A:C,3,0))</f>
        <v/>
      </c>
      <c r="AL3442" s="2" t="str">
        <f>IF(AK3442="","",AK3442+VLOOKUP(I3442,'Вид исследования'!B:E,4,0))</f>
        <v/>
      </c>
      <c r="AM3442" s="2" t="str">
        <f>IF(AK3442="","",AK3442+VLOOKUP(I3442,'Вид исследования'!B:F,5,0))</f>
        <v/>
      </c>
      <c r="AQ3442" t="str">
        <f>IFERROR(IF(L3442="","",VLOOKUP(L3442&amp;I3442,Продукция!A:K,11,0)),"обратитесь к админ справочника")</f>
        <v/>
      </c>
      <c r="AS3442" t="str">
        <f>IFERROR(IF(L3442="","",VLOOKUP(L3442&amp;I3442,Продукция!A:J,10,0)),"обратитесь к админ справочника")</f>
        <v/>
      </c>
    </row>
    <row r="3443" spans="1:45" x14ac:dyDescent="0.25">
      <c r="A3443" t="str">
        <f t="shared" si="63"/>
        <v/>
      </c>
      <c r="B3443" t="str">
        <f>IF(E3443="","",INDEX(Лаборатории!A:A,MATCH('Производственный контроль'!E3443,Лаборатории!B:B,0)))</f>
        <v/>
      </c>
      <c r="C3443" t="str">
        <f>IF(E3443="","",VLOOKUP(E3443,Лаборатории!B:D,3,0))</f>
        <v/>
      </c>
      <c r="E3443" s="150"/>
      <c r="J3443" t="str">
        <f>IF(L3443="","",VLOOKUP(L3443,Продукция!B:D,3,0))</f>
        <v/>
      </c>
      <c r="K3443" t="str">
        <f>IF(L3443="","",VLOOKUP(L3443,Продукция!B:C,2,0))</f>
        <v/>
      </c>
      <c r="L3443" s="151"/>
      <c r="M3443" t="str">
        <f>IF(L3443="","",VLOOKUP(L3443,Продукция!B:L,11,0))</f>
        <v/>
      </c>
      <c r="AB3443" t="str">
        <f>IF(L3443="","",VLOOKUP(L3443&amp;I3443,Продукция!A:I,9,0))</f>
        <v/>
      </c>
      <c r="AF3443" t="str">
        <f>IF(AD3443="","",VLOOKUP(AD3443,'Сотрудники и ссылки'!A:B,2,0))</f>
        <v/>
      </c>
      <c r="AG3443" t="str">
        <f>IF(AD3443="","",VLOOKUP(AD3443,'Сотрудники и ссылки'!A:C,3,0))</f>
        <v/>
      </c>
      <c r="AI3443" t="str">
        <f>IF(AH3443="","",VLOOKUP(AH3443,'Сотрудники и ссылки'!A:B,2,0))</f>
        <v/>
      </c>
      <c r="AJ3443" t="str">
        <f>IF(AH3443="","",VLOOKUP(AH3443,'Сотрудники и ссылки'!A:C,3,0))</f>
        <v/>
      </c>
      <c r="AL3443" s="2" t="str">
        <f>IF(AK3443="","",AK3443+VLOOKUP(I3443,'Вид исследования'!B:E,4,0))</f>
        <v/>
      </c>
      <c r="AM3443" s="2" t="str">
        <f>IF(AK3443="","",AK3443+VLOOKUP(I3443,'Вид исследования'!B:F,5,0))</f>
        <v/>
      </c>
      <c r="AQ3443" t="str">
        <f>IFERROR(IF(L3443="","",VLOOKUP(L3443&amp;I3443,Продукция!A:K,11,0)),"обратитесь к админ справочника")</f>
        <v/>
      </c>
      <c r="AS3443" t="str">
        <f>IFERROR(IF(L3443="","",VLOOKUP(L3443&amp;I3443,Продукция!A:J,10,0)),"обратитесь к админ справочника")</f>
        <v/>
      </c>
    </row>
    <row r="3444" spans="1:45" x14ac:dyDescent="0.25">
      <c r="A3444" t="str">
        <f t="shared" si="63"/>
        <v/>
      </c>
      <c r="B3444" t="str">
        <f>IF(E3444="","",INDEX(Лаборатории!A:A,MATCH('Производственный контроль'!E3444,Лаборатории!B:B,0)))</f>
        <v/>
      </c>
      <c r="C3444" t="str">
        <f>IF(E3444="","",VLOOKUP(E3444,Лаборатории!B:D,3,0))</f>
        <v/>
      </c>
      <c r="E3444" s="150"/>
      <c r="J3444" t="str">
        <f>IF(L3444="","",VLOOKUP(L3444,Продукция!B:D,3,0))</f>
        <v/>
      </c>
      <c r="K3444" t="str">
        <f>IF(L3444="","",VLOOKUP(L3444,Продукция!B:C,2,0))</f>
        <v/>
      </c>
      <c r="L3444" s="151"/>
      <c r="M3444" t="str">
        <f>IF(L3444="","",VLOOKUP(L3444,Продукция!B:L,11,0))</f>
        <v/>
      </c>
      <c r="AB3444" t="str">
        <f>IF(L3444="","",VLOOKUP(L3444&amp;I3444,Продукция!A:I,9,0))</f>
        <v/>
      </c>
      <c r="AF3444" t="str">
        <f>IF(AD3444="","",VLOOKUP(AD3444,'Сотрудники и ссылки'!A:B,2,0))</f>
        <v/>
      </c>
      <c r="AG3444" t="str">
        <f>IF(AD3444="","",VLOOKUP(AD3444,'Сотрудники и ссылки'!A:C,3,0))</f>
        <v/>
      </c>
      <c r="AI3444" t="str">
        <f>IF(AH3444="","",VLOOKUP(AH3444,'Сотрудники и ссылки'!A:B,2,0))</f>
        <v/>
      </c>
      <c r="AJ3444" t="str">
        <f>IF(AH3444="","",VLOOKUP(AH3444,'Сотрудники и ссылки'!A:C,3,0))</f>
        <v/>
      </c>
      <c r="AL3444" s="2" t="str">
        <f>IF(AK3444="","",AK3444+VLOOKUP(I3444,'Вид исследования'!B:E,4,0))</f>
        <v/>
      </c>
      <c r="AM3444" s="2" t="str">
        <f>IF(AK3444="","",AK3444+VLOOKUP(I3444,'Вид исследования'!B:F,5,0))</f>
        <v/>
      </c>
      <c r="AQ3444" t="str">
        <f>IFERROR(IF(L3444="","",VLOOKUP(L3444&amp;I3444,Продукция!A:K,11,0)),"обратитесь к админ справочника")</f>
        <v/>
      </c>
      <c r="AS3444" t="str">
        <f>IFERROR(IF(L3444="","",VLOOKUP(L3444&amp;I3444,Продукция!A:J,10,0)),"обратитесь к админ справочника")</f>
        <v/>
      </c>
    </row>
    <row r="3445" spans="1:45" x14ac:dyDescent="0.25">
      <c r="A3445" t="str">
        <f t="shared" si="63"/>
        <v/>
      </c>
      <c r="B3445" t="str">
        <f>IF(E3445="","",INDEX(Лаборатории!A:A,MATCH('Производственный контроль'!E3445,Лаборатории!B:B,0)))</f>
        <v/>
      </c>
      <c r="C3445" t="str">
        <f>IF(E3445="","",VLOOKUP(E3445,Лаборатории!B:D,3,0))</f>
        <v/>
      </c>
      <c r="E3445" s="150"/>
      <c r="J3445" t="str">
        <f>IF(L3445="","",VLOOKUP(L3445,Продукция!B:D,3,0))</f>
        <v/>
      </c>
      <c r="K3445" t="str">
        <f>IF(L3445="","",VLOOKUP(L3445,Продукция!B:C,2,0))</f>
        <v/>
      </c>
      <c r="L3445" s="151"/>
      <c r="M3445" t="str">
        <f>IF(L3445="","",VLOOKUP(L3445,Продукция!B:L,11,0))</f>
        <v/>
      </c>
      <c r="AB3445" t="str">
        <f>IF(L3445="","",VLOOKUP(L3445&amp;I3445,Продукция!A:I,9,0))</f>
        <v/>
      </c>
      <c r="AF3445" t="str">
        <f>IF(AD3445="","",VLOOKUP(AD3445,'Сотрудники и ссылки'!A:B,2,0))</f>
        <v/>
      </c>
      <c r="AG3445" t="str">
        <f>IF(AD3445="","",VLOOKUP(AD3445,'Сотрудники и ссылки'!A:C,3,0))</f>
        <v/>
      </c>
      <c r="AI3445" t="str">
        <f>IF(AH3445="","",VLOOKUP(AH3445,'Сотрудники и ссылки'!A:B,2,0))</f>
        <v/>
      </c>
      <c r="AJ3445" t="str">
        <f>IF(AH3445="","",VLOOKUP(AH3445,'Сотрудники и ссылки'!A:C,3,0))</f>
        <v/>
      </c>
      <c r="AL3445" s="2" t="str">
        <f>IF(AK3445="","",AK3445+VLOOKUP(I3445,'Вид исследования'!B:E,4,0))</f>
        <v/>
      </c>
      <c r="AM3445" s="2" t="str">
        <f>IF(AK3445="","",AK3445+VLOOKUP(I3445,'Вид исследования'!B:F,5,0))</f>
        <v/>
      </c>
      <c r="AQ3445" t="str">
        <f>IFERROR(IF(L3445="","",VLOOKUP(L3445&amp;I3445,Продукция!A:K,11,0)),"обратитесь к админ справочника")</f>
        <v/>
      </c>
      <c r="AS3445" t="str">
        <f>IFERROR(IF(L3445="","",VLOOKUP(L3445&amp;I3445,Продукция!A:J,10,0)),"обратитесь к админ справочника")</f>
        <v/>
      </c>
    </row>
    <row r="3446" spans="1:45" x14ac:dyDescent="0.25">
      <c r="A3446" t="str">
        <f t="shared" si="63"/>
        <v/>
      </c>
      <c r="B3446" t="str">
        <f>IF(E3446="","",INDEX(Лаборатории!A:A,MATCH('Производственный контроль'!E3446,Лаборатории!B:B,0)))</f>
        <v/>
      </c>
      <c r="C3446" t="str">
        <f>IF(E3446="","",VLOOKUP(E3446,Лаборатории!B:D,3,0))</f>
        <v/>
      </c>
      <c r="E3446" s="150"/>
      <c r="J3446" t="str">
        <f>IF(L3446="","",VLOOKUP(L3446,Продукция!B:D,3,0))</f>
        <v/>
      </c>
      <c r="K3446" t="str">
        <f>IF(L3446="","",VLOOKUP(L3446,Продукция!B:C,2,0))</f>
        <v/>
      </c>
      <c r="L3446" s="151"/>
      <c r="M3446" t="str">
        <f>IF(L3446="","",VLOOKUP(L3446,Продукция!B:L,11,0))</f>
        <v/>
      </c>
      <c r="AB3446" t="str">
        <f>IF(L3446="","",VLOOKUP(L3446&amp;I3446,Продукция!A:I,9,0))</f>
        <v/>
      </c>
      <c r="AF3446" t="str">
        <f>IF(AD3446="","",VLOOKUP(AD3446,'Сотрудники и ссылки'!A:B,2,0))</f>
        <v/>
      </c>
      <c r="AG3446" t="str">
        <f>IF(AD3446="","",VLOOKUP(AD3446,'Сотрудники и ссылки'!A:C,3,0))</f>
        <v/>
      </c>
      <c r="AI3446" t="str">
        <f>IF(AH3446="","",VLOOKUP(AH3446,'Сотрудники и ссылки'!A:B,2,0))</f>
        <v/>
      </c>
      <c r="AJ3446" t="str">
        <f>IF(AH3446="","",VLOOKUP(AH3446,'Сотрудники и ссылки'!A:C,3,0))</f>
        <v/>
      </c>
      <c r="AL3446" s="2" t="str">
        <f>IF(AK3446="","",AK3446+VLOOKUP(I3446,'Вид исследования'!B:E,4,0))</f>
        <v/>
      </c>
      <c r="AM3446" s="2" t="str">
        <f>IF(AK3446="","",AK3446+VLOOKUP(I3446,'Вид исследования'!B:F,5,0))</f>
        <v/>
      </c>
      <c r="AQ3446" t="str">
        <f>IFERROR(IF(L3446="","",VLOOKUP(L3446&amp;I3446,Продукция!A:K,11,0)),"обратитесь к админ справочника")</f>
        <v/>
      </c>
      <c r="AS3446" t="str">
        <f>IFERROR(IF(L3446="","",VLOOKUP(L3446&amp;I3446,Продукция!A:J,10,0)),"обратитесь к админ справочника")</f>
        <v/>
      </c>
    </row>
    <row r="3447" spans="1:45" x14ac:dyDescent="0.25">
      <c r="A3447" t="str">
        <f t="shared" si="63"/>
        <v/>
      </c>
      <c r="B3447" t="str">
        <f>IF(E3447="","",INDEX(Лаборатории!A:A,MATCH('Производственный контроль'!E3447,Лаборатории!B:B,0)))</f>
        <v/>
      </c>
      <c r="C3447" t="str">
        <f>IF(E3447="","",VLOOKUP(E3447,Лаборатории!B:D,3,0))</f>
        <v/>
      </c>
      <c r="E3447" s="150"/>
      <c r="J3447" t="str">
        <f>IF(L3447="","",VLOOKUP(L3447,Продукция!B:D,3,0))</f>
        <v/>
      </c>
      <c r="K3447" t="str">
        <f>IF(L3447="","",VLOOKUP(L3447,Продукция!B:C,2,0))</f>
        <v/>
      </c>
      <c r="L3447" s="151"/>
      <c r="M3447" t="str">
        <f>IF(L3447="","",VLOOKUP(L3447,Продукция!B:L,11,0))</f>
        <v/>
      </c>
      <c r="AB3447" t="str">
        <f>IF(L3447="","",VLOOKUP(L3447&amp;I3447,Продукция!A:I,9,0))</f>
        <v/>
      </c>
      <c r="AF3447" t="str">
        <f>IF(AD3447="","",VLOOKUP(AD3447,'Сотрудники и ссылки'!A:B,2,0))</f>
        <v/>
      </c>
      <c r="AG3447" t="str">
        <f>IF(AD3447="","",VLOOKUP(AD3447,'Сотрудники и ссылки'!A:C,3,0))</f>
        <v/>
      </c>
      <c r="AI3447" t="str">
        <f>IF(AH3447="","",VLOOKUP(AH3447,'Сотрудники и ссылки'!A:B,2,0))</f>
        <v/>
      </c>
      <c r="AJ3447" t="str">
        <f>IF(AH3447="","",VLOOKUP(AH3447,'Сотрудники и ссылки'!A:C,3,0))</f>
        <v/>
      </c>
      <c r="AL3447" s="2" t="str">
        <f>IF(AK3447="","",AK3447+VLOOKUP(I3447,'Вид исследования'!B:E,4,0))</f>
        <v/>
      </c>
      <c r="AM3447" s="2" t="str">
        <f>IF(AK3447="","",AK3447+VLOOKUP(I3447,'Вид исследования'!B:F,5,0))</f>
        <v/>
      </c>
      <c r="AQ3447" t="str">
        <f>IFERROR(IF(L3447="","",VLOOKUP(L3447&amp;I3447,Продукция!A:K,11,0)),"обратитесь к админ справочника")</f>
        <v/>
      </c>
      <c r="AS3447" t="str">
        <f>IFERROR(IF(L3447="","",VLOOKUP(L3447&amp;I3447,Продукция!A:J,10,0)),"обратитесь к админ справочника")</f>
        <v/>
      </c>
    </row>
    <row r="3448" spans="1:45" x14ac:dyDescent="0.25">
      <c r="A3448" t="str">
        <f t="shared" si="63"/>
        <v/>
      </c>
      <c r="B3448" t="str">
        <f>IF(E3448="","",INDEX(Лаборатории!A:A,MATCH('Производственный контроль'!E3448,Лаборатории!B:B,0)))</f>
        <v/>
      </c>
      <c r="C3448" t="str">
        <f>IF(E3448="","",VLOOKUP(E3448,Лаборатории!B:D,3,0))</f>
        <v/>
      </c>
      <c r="E3448" s="150"/>
      <c r="J3448" t="str">
        <f>IF(L3448="","",VLOOKUP(L3448,Продукция!B:D,3,0))</f>
        <v/>
      </c>
      <c r="K3448" t="str">
        <f>IF(L3448="","",VLOOKUP(L3448,Продукция!B:C,2,0))</f>
        <v/>
      </c>
      <c r="L3448" s="151"/>
      <c r="M3448" t="str">
        <f>IF(L3448="","",VLOOKUP(L3448,Продукция!B:L,11,0))</f>
        <v/>
      </c>
      <c r="AB3448" t="str">
        <f>IF(L3448="","",VLOOKUP(L3448&amp;I3448,Продукция!A:I,9,0))</f>
        <v/>
      </c>
      <c r="AF3448" t="str">
        <f>IF(AD3448="","",VLOOKUP(AD3448,'Сотрудники и ссылки'!A:B,2,0))</f>
        <v/>
      </c>
      <c r="AG3448" t="str">
        <f>IF(AD3448="","",VLOOKUP(AD3448,'Сотрудники и ссылки'!A:C,3,0))</f>
        <v/>
      </c>
      <c r="AI3448" t="str">
        <f>IF(AH3448="","",VLOOKUP(AH3448,'Сотрудники и ссылки'!A:B,2,0))</f>
        <v/>
      </c>
      <c r="AJ3448" t="str">
        <f>IF(AH3448="","",VLOOKUP(AH3448,'Сотрудники и ссылки'!A:C,3,0))</f>
        <v/>
      </c>
      <c r="AL3448" s="2" t="str">
        <f>IF(AK3448="","",AK3448+VLOOKUP(I3448,'Вид исследования'!B:E,4,0))</f>
        <v/>
      </c>
      <c r="AM3448" s="2" t="str">
        <f>IF(AK3448="","",AK3448+VLOOKUP(I3448,'Вид исследования'!B:F,5,0))</f>
        <v/>
      </c>
      <c r="AQ3448" t="str">
        <f>IFERROR(IF(L3448="","",VLOOKUP(L3448&amp;I3448,Продукция!A:K,11,0)),"обратитесь к админ справочника")</f>
        <v/>
      </c>
      <c r="AS3448" t="str">
        <f>IFERROR(IF(L3448="","",VLOOKUP(L3448&amp;I3448,Продукция!A:J,10,0)),"обратитесь к админ справочника")</f>
        <v/>
      </c>
    </row>
    <row r="3449" spans="1:45" x14ac:dyDescent="0.25">
      <c r="A3449" t="str">
        <f t="shared" si="63"/>
        <v/>
      </c>
      <c r="B3449" t="str">
        <f>IF(E3449="","",INDEX(Лаборатории!A:A,MATCH('Производственный контроль'!E3449,Лаборатории!B:B,0)))</f>
        <v/>
      </c>
      <c r="C3449" t="str">
        <f>IF(E3449="","",VLOOKUP(E3449,Лаборатории!B:D,3,0))</f>
        <v/>
      </c>
      <c r="E3449" s="150"/>
      <c r="J3449" t="str">
        <f>IF(L3449="","",VLOOKUP(L3449,Продукция!B:D,3,0))</f>
        <v/>
      </c>
      <c r="K3449" t="str">
        <f>IF(L3449="","",VLOOKUP(L3449,Продукция!B:C,2,0))</f>
        <v/>
      </c>
      <c r="L3449" s="151"/>
      <c r="M3449" t="str">
        <f>IF(L3449="","",VLOOKUP(L3449,Продукция!B:L,11,0))</f>
        <v/>
      </c>
      <c r="AB3449" t="str">
        <f>IF(L3449="","",VLOOKUP(L3449&amp;I3449,Продукция!A:I,9,0))</f>
        <v/>
      </c>
      <c r="AF3449" t="str">
        <f>IF(AD3449="","",VLOOKUP(AD3449,'Сотрудники и ссылки'!A:B,2,0))</f>
        <v/>
      </c>
      <c r="AG3449" t="str">
        <f>IF(AD3449="","",VLOOKUP(AD3449,'Сотрудники и ссылки'!A:C,3,0))</f>
        <v/>
      </c>
      <c r="AI3449" t="str">
        <f>IF(AH3449="","",VLOOKUP(AH3449,'Сотрудники и ссылки'!A:B,2,0))</f>
        <v/>
      </c>
      <c r="AJ3449" t="str">
        <f>IF(AH3449="","",VLOOKUP(AH3449,'Сотрудники и ссылки'!A:C,3,0))</f>
        <v/>
      </c>
      <c r="AL3449" s="2" t="str">
        <f>IF(AK3449="","",AK3449+VLOOKUP(I3449,'Вид исследования'!B:E,4,0))</f>
        <v/>
      </c>
      <c r="AM3449" s="2" t="str">
        <f>IF(AK3449="","",AK3449+VLOOKUP(I3449,'Вид исследования'!B:F,5,0))</f>
        <v/>
      </c>
      <c r="AQ3449" t="str">
        <f>IFERROR(IF(L3449="","",VLOOKUP(L3449&amp;I3449,Продукция!A:K,11,0)),"обратитесь к админ справочника")</f>
        <v/>
      </c>
      <c r="AS3449" t="str">
        <f>IFERROR(IF(L3449="","",VLOOKUP(L3449&amp;I3449,Продукция!A:J,10,0)),"обратитесь к админ справочника")</f>
        <v/>
      </c>
    </row>
    <row r="3450" spans="1:45" x14ac:dyDescent="0.25">
      <c r="A3450" t="str">
        <f t="shared" si="63"/>
        <v/>
      </c>
      <c r="B3450" t="str">
        <f>IF(E3450="","",INDEX(Лаборатории!A:A,MATCH('Производственный контроль'!E3450,Лаборатории!B:B,0)))</f>
        <v/>
      </c>
      <c r="C3450" t="str">
        <f>IF(E3450="","",VLOOKUP(E3450,Лаборатории!B:D,3,0))</f>
        <v/>
      </c>
      <c r="E3450" s="150"/>
      <c r="J3450" t="str">
        <f>IF(L3450="","",VLOOKUP(L3450,Продукция!B:D,3,0))</f>
        <v/>
      </c>
      <c r="K3450" t="str">
        <f>IF(L3450="","",VLOOKUP(L3450,Продукция!B:C,2,0))</f>
        <v/>
      </c>
      <c r="L3450" s="151"/>
      <c r="M3450" t="str">
        <f>IF(L3450="","",VLOOKUP(L3450,Продукция!B:L,11,0))</f>
        <v/>
      </c>
      <c r="AB3450" t="str">
        <f>IF(L3450="","",VLOOKUP(L3450&amp;I3450,Продукция!A:I,9,0))</f>
        <v/>
      </c>
      <c r="AF3450" t="str">
        <f>IF(AD3450="","",VLOOKUP(AD3450,'Сотрудники и ссылки'!A:B,2,0))</f>
        <v/>
      </c>
      <c r="AG3450" t="str">
        <f>IF(AD3450="","",VLOOKUP(AD3450,'Сотрудники и ссылки'!A:C,3,0))</f>
        <v/>
      </c>
      <c r="AI3450" t="str">
        <f>IF(AH3450="","",VLOOKUP(AH3450,'Сотрудники и ссылки'!A:B,2,0))</f>
        <v/>
      </c>
      <c r="AJ3450" t="str">
        <f>IF(AH3450="","",VLOOKUP(AH3450,'Сотрудники и ссылки'!A:C,3,0))</f>
        <v/>
      </c>
      <c r="AL3450" s="2" t="str">
        <f>IF(AK3450="","",AK3450+VLOOKUP(I3450,'Вид исследования'!B:E,4,0))</f>
        <v/>
      </c>
      <c r="AM3450" s="2" t="str">
        <f>IF(AK3450="","",AK3450+VLOOKUP(I3450,'Вид исследования'!B:F,5,0))</f>
        <v/>
      </c>
      <c r="AQ3450" t="str">
        <f>IFERROR(IF(L3450="","",VLOOKUP(L3450&amp;I3450,Продукция!A:K,11,0)),"обратитесь к админ справочника")</f>
        <v/>
      </c>
      <c r="AS3450" t="str">
        <f>IFERROR(IF(L3450="","",VLOOKUP(L3450&amp;I3450,Продукция!A:J,10,0)),"обратитесь к админ справочника")</f>
        <v/>
      </c>
    </row>
    <row r="3451" spans="1:45" x14ac:dyDescent="0.25">
      <c r="A3451" t="str">
        <f t="shared" si="63"/>
        <v/>
      </c>
      <c r="B3451" t="str">
        <f>IF(E3451="","",INDEX(Лаборатории!A:A,MATCH('Производственный контроль'!E3451,Лаборатории!B:B,0)))</f>
        <v/>
      </c>
      <c r="C3451" t="str">
        <f>IF(E3451="","",VLOOKUP(E3451,Лаборатории!B:D,3,0))</f>
        <v/>
      </c>
      <c r="E3451" s="150"/>
      <c r="J3451" t="str">
        <f>IF(L3451="","",VLOOKUP(L3451,Продукция!B:D,3,0))</f>
        <v/>
      </c>
      <c r="K3451" t="str">
        <f>IF(L3451="","",VLOOKUP(L3451,Продукция!B:C,2,0))</f>
        <v/>
      </c>
      <c r="L3451" s="151"/>
      <c r="M3451" t="str">
        <f>IF(L3451="","",VLOOKUP(L3451,Продукция!B:L,11,0))</f>
        <v/>
      </c>
      <c r="AB3451" t="str">
        <f>IF(L3451="","",VLOOKUP(L3451&amp;I3451,Продукция!A:I,9,0))</f>
        <v/>
      </c>
      <c r="AF3451" t="str">
        <f>IF(AD3451="","",VLOOKUP(AD3451,'Сотрудники и ссылки'!A:B,2,0))</f>
        <v/>
      </c>
      <c r="AG3451" t="str">
        <f>IF(AD3451="","",VLOOKUP(AD3451,'Сотрудники и ссылки'!A:C,3,0))</f>
        <v/>
      </c>
      <c r="AI3451" t="str">
        <f>IF(AH3451="","",VLOOKUP(AH3451,'Сотрудники и ссылки'!A:B,2,0))</f>
        <v/>
      </c>
      <c r="AJ3451" t="str">
        <f>IF(AH3451="","",VLOOKUP(AH3451,'Сотрудники и ссылки'!A:C,3,0))</f>
        <v/>
      </c>
      <c r="AL3451" s="2" t="str">
        <f>IF(AK3451="","",AK3451+VLOOKUP(I3451,'Вид исследования'!B:E,4,0))</f>
        <v/>
      </c>
      <c r="AM3451" s="2" t="str">
        <f>IF(AK3451="","",AK3451+VLOOKUP(I3451,'Вид исследования'!B:F,5,0))</f>
        <v/>
      </c>
      <c r="AQ3451" t="str">
        <f>IFERROR(IF(L3451="","",VLOOKUP(L3451&amp;I3451,Продукция!A:K,11,0)),"обратитесь к админ справочника")</f>
        <v/>
      </c>
      <c r="AS3451" t="str">
        <f>IFERROR(IF(L3451="","",VLOOKUP(L3451&amp;I3451,Продукция!A:J,10,0)),"обратитесь к админ справочника")</f>
        <v/>
      </c>
    </row>
    <row r="3452" spans="1:45" x14ac:dyDescent="0.25">
      <c r="A3452" t="str">
        <f t="shared" si="63"/>
        <v/>
      </c>
      <c r="B3452" t="str">
        <f>IF(E3452="","",INDEX(Лаборатории!A:A,MATCH('Производственный контроль'!E3452,Лаборатории!B:B,0)))</f>
        <v/>
      </c>
      <c r="C3452" t="str">
        <f>IF(E3452="","",VLOOKUP(E3452,Лаборатории!B:D,3,0))</f>
        <v/>
      </c>
      <c r="E3452" s="150"/>
      <c r="J3452" t="str">
        <f>IF(L3452="","",VLOOKUP(L3452,Продукция!B:D,3,0))</f>
        <v/>
      </c>
      <c r="K3452" t="str">
        <f>IF(L3452="","",VLOOKUP(L3452,Продукция!B:C,2,0))</f>
        <v/>
      </c>
      <c r="L3452" s="151"/>
      <c r="M3452" t="str">
        <f>IF(L3452="","",VLOOKUP(L3452,Продукция!B:L,11,0))</f>
        <v/>
      </c>
      <c r="AB3452" t="str">
        <f>IF(L3452="","",VLOOKUP(L3452&amp;I3452,Продукция!A:I,9,0))</f>
        <v/>
      </c>
      <c r="AF3452" t="str">
        <f>IF(AD3452="","",VLOOKUP(AD3452,'Сотрудники и ссылки'!A:B,2,0))</f>
        <v/>
      </c>
      <c r="AG3452" t="str">
        <f>IF(AD3452="","",VLOOKUP(AD3452,'Сотрудники и ссылки'!A:C,3,0))</f>
        <v/>
      </c>
      <c r="AI3452" t="str">
        <f>IF(AH3452="","",VLOOKUP(AH3452,'Сотрудники и ссылки'!A:B,2,0))</f>
        <v/>
      </c>
      <c r="AJ3452" t="str">
        <f>IF(AH3452="","",VLOOKUP(AH3452,'Сотрудники и ссылки'!A:C,3,0))</f>
        <v/>
      </c>
      <c r="AL3452" s="2" t="str">
        <f>IF(AK3452="","",AK3452+VLOOKUP(I3452,'Вид исследования'!B:E,4,0))</f>
        <v/>
      </c>
      <c r="AM3452" s="2" t="str">
        <f>IF(AK3452="","",AK3452+VLOOKUP(I3452,'Вид исследования'!B:F,5,0))</f>
        <v/>
      </c>
      <c r="AQ3452" t="str">
        <f>IFERROR(IF(L3452="","",VLOOKUP(L3452&amp;I3452,Продукция!A:K,11,0)),"обратитесь к админ справочника")</f>
        <v/>
      </c>
      <c r="AS3452" t="str">
        <f>IFERROR(IF(L3452="","",VLOOKUP(L3452&amp;I3452,Продукция!A:J,10,0)),"обратитесь к админ справочника")</f>
        <v/>
      </c>
    </row>
    <row r="3453" spans="1:45" x14ac:dyDescent="0.25">
      <c r="A3453" t="str">
        <f t="shared" si="63"/>
        <v/>
      </c>
      <c r="B3453" t="str">
        <f>IF(E3453="","",INDEX(Лаборатории!A:A,MATCH('Производственный контроль'!E3453,Лаборатории!B:B,0)))</f>
        <v/>
      </c>
      <c r="C3453" t="str">
        <f>IF(E3453="","",VLOOKUP(E3453,Лаборатории!B:D,3,0))</f>
        <v/>
      </c>
      <c r="E3453" s="150"/>
      <c r="J3453" t="str">
        <f>IF(L3453="","",VLOOKUP(L3453,Продукция!B:D,3,0))</f>
        <v/>
      </c>
      <c r="K3453" t="str">
        <f>IF(L3453="","",VLOOKUP(L3453,Продукция!B:C,2,0))</f>
        <v/>
      </c>
      <c r="L3453" s="151"/>
      <c r="M3453" t="str">
        <f>IF(L3453="","",VLOOKUP(L3453,Продукция!B:L,11,0))</f>
        <v/>
      </c>
      <c r="AB3453" t="str">
        <f>IF(L3453="","",VLOOKUP(L3453&amp;I3453,Продукция!A:I,9,0))</f>
        <v/>
      </c>
      <c r="AF3453" t="str">
        <f>IF(AD3453="","",VLOOKUP(AD3453,'Сотрудники и ссылки'!A:B,2,0))</f>
        <v/>
      </c>
      <c r="AG3453" t="str">
        <f>IF(AD3453="","",VLOOKUP(AD3453,'Сотрудники и ссылки'!A:C,3,0))</f>
        <v/>
      </c>
      <c r="AI3453" t="str">
        <f>IF(AH3453="","",VLOOKUP(AH3453,'Сотрудники и ссылки'!A:B,2,0))</f>
        <v/>
      </c>
      <c r="AJ3453" t="str">
        <f>IF(AH3453="","",VLOOKUP(AH3453,'Сотрудники и ссылки'!A:C,3,0))</f>
        <v/>
      </c>
      <c r="AL3453" s="2" t="str">
        <f>IF(AK3453="","",AK3453+VLOOKUP(I3453,'Вид исследования'!B:E,4,0))</f>
        <v/>
      </c>
      <c r="AM3453" s="2" t="str">
        <f>IF(AK3453="","",AK3453+VLOOKUP(I3453,'Вид исследования'!B:F,5,0))</f>
        <v/>
      </c>
      <c r="AQ3453" t="str">
        <f>IFERROR(IF(L3453="","",VLOOKUP(L3453&amp;I3453,Продукция!A:K,11,0)),"обратитесь к админ справочника")</f>
        <v/>
      </c>
      <c r="AS3453" t="str">
        <f>IFERROR(IF(L3453="","",VLOOKUP(L3453&amp;I3453,Продукция!A:J,10,0)),"обратитесь к админ справочника")</f>
        <v/>
      </c>
    </row>
    <row r="3454" spans="1:45" x14ac:dyDescent="0.25">
      <c r="A3454" t="str">
        <f t="shared" si="63"/>
        <v/>
      </c>
      <c r="B3454" t="str">
        <f>IF(E3454="","",INDEX(Лаборатории!A:A,MATCH('Производственный контроль'!E3454,Лаборатории!B:B,0)))</f>
        <v/>
      </c>
      <c r="C3454" t="str">
        <f>IF(E3454="","",VLOOKUP(E3454,Лаборатории!B:D,3,0))</f>
        <v/>
      </c>
      <c r="E3454" s="150"/>
      <c r="J3454" t="str">
        <f>IF(L3454="","",VLOOKUP(L3454,Продукция!B:D,3,0))</f>
        <v/>
      </c>
      <c r="K3454" t="str">
        <f>IF(L3454="","",VLOOKUP(L3454,Продукция!B:C,2,0))</f>
        <v/>
      </c>
      <c r="L3454" s="151"/>
      <c r="M3454" t="str">
        <f>IF(L3454="","",VLOOKUP(L3454,Продукция!B:L,11,0))</f>
        <v/>
      </c>
      <c r="AB3454" t="str">
        <f>IF(L3454="","",VLOOKUP(L3454&amp;I3454,Продукция!A:I,9,0))</f>
        <v/>
      </c>
      <c r="AF3454" t="str">
        <f>IF(AD3454="","",VLOOKUP(AD3454,'Сотрудники и ссылки'!A:B,2,0))</f>
        <v/>
      </c>
      <c r="AG3454" t="str">
        <f>IF(AD3454="","",VLOOKUP(AD3454,'Сотрудники и ссылки'!A:C,3,0))</f>
        <v/>
      </c>
      <c r="AI3454" t="str">
        <f>IF(AH3454="","",VLOOKUP(AH3454,'Сотрудники и ссылки'!A:B,2,0))</f>
        <v/>
      </c>
      <c r="AJ3454" t="str">
        <f>IF(AH3454="","",VLOOKUP(AH3454,'Сотрудники и ссылки'!A:C,3,0))</f>
        <v/>
      </c>
      <c r="AL3454" s="2" t="str">
        <f>IF(AK3454="","",AK3454+VLOOKUP(I3454,'Вид исследования'!B:E,4,0))</f>
        <v/>
      </c>
      <c r="AM3454" s="2" t="str">
        <f>IF(AK3454="","",AK3454+VLOOKUP(I3454,'Вид исследования'!B:F,5,0))</f>
        <v/>
      </c>
      <c r="AQ3454" t="str">
        <f>IFERROR(IF(L3454="","",VLOOKUP(L3454&amp;I3454,Продукция!A:K,11,0)),"обратитесь к админ справочника")</f>
        <v/>
      </c>
      <c r="AS3454" t="str">
        <f>IFERROR(IF(L3454="","",VLOOKUP(L3454&amp;I3454,Продукция!A:J,10,0)),"обратитесь к админ справочника")</f>
        <v/>
      </c>
    </row>
    <row r="3455" spans="1:45" x14ac:dyDescent="0.25">
      <c r="A3455" t="str">
        <f t="shared" si="63"/>
        <v/>
      </c>
      <c r="B3455" t="str">
        <f>IF(E3455="","",INDEX(Лаборатории!A:A,MATCH('Производственный контроль'!E3455,Лаборатории!B:B,0)))</f>
        <v/>
      </c>
      <c r="C3455" t="str">
        <f>IF(E3455="","",VLOOKUP(E3455,Лаборатории!B:D,3,0))</f>
        <v/>
      </c>
      <c r="E3455" s="150"/>
      <c r="J3455" t="str">
        <f>IF(L3455="","",VLOOKUP(L3455,Продукция!B:D,3,0))</f>
        <v/>
      </c>
      <c r="K3455" t="str">
        <f>IF(L3455="","",VLOOKUP(L3455,Продукция!B:C,2,0))</f>
        <v/>
      </c>
      <c r="L3455" s="151"/>
      <c r="M3455" t="str">
        <f>IF(L3455="","",VLOOKUP(L3455,Продукция!B:L,11,0))</f>
        <v/>
      </c>
      <c r="AB3455" t="str">
        <f>IF(L3455="","",VLOOKUP(L3455&amp;I3455,Продукция!A:I,9,0))</f>
        <v/>
      </c>
      <c r="AF3455" t="str">
        <f>IF(AD3455="","",VLOOKUP(AD3455,'Сотрудники и ссылки'!A:B,2,0))</f>
        <v/>
      </c>
      <c r="AG3455" t="str">
        <f>IF(AD3455="","",VLOOKUP(AD3455,'Сотрудники и ссылки'!A:C,3,0))</f>
        <v/>
      </c>
      <c r="AI3455" t="str">
        <f>IF(AH3455="","",VLOOKUP(AH3455,'Сотрудники и ссылки'!A:B,2,0))</f>
        <v/>
      </c>
      <c r="AJ3455" t="str">
        <f>IF(AH3455="","",VLOOKUP(AH3455,'Сотрудники и ссылки'!A:C,3,0))</f>
        <v/>
      </c>
      <c r="AL3455" s="2" t="str">
        <f>IF(AK3455="","",AK3455+VLOOKUP(I3455,'Вид исследования'!B:E,4,0))</f>
        <v/>
      </c>
      <c r="AM3455" s="2" t="str">
        <f>IF(AK3455="","",AK3455+VLOOKUP(I3455,'Вид исследования'!B:F,5,0))</f>
        <v/>
      </c>
      <c r="AQ3455" t="str">
        <f>IFERROR(IF(L3455="","",VLOOKUP(L3455&amp;I3455,Продукция!A:K,11,0)),"обратитесь к админ справочника")</f>
        <v/>
      </c>
      <c r="AS3455" t="str">
        <f>IFERROR(IF(L3455="","",VLOOKUP(L3455&amp;I3455,Продукция!A:J,10,0)),"обратитесь к админ справочника")</f>
        <v/>
      </c>
    </row>
    <row r="3456" spans="1:45" x14ac:dyDescent="0.25">
      <c r="A3456" t="str">
        <f t="shared" si="63"/>
        <v/>
      </c>
      <c r="B3456" t="str">
        <f>IF(E3456="","",INDEX(Лаборатории!A:A,MATCH('Производственный контроль'!E3456,Лаборатории!B:B,0)))</f>
        <v/>
      </c>
      <c r="C3456" t="str">
        <f>IF(E3456="","",VLOOKUP(E3456,Лаборатории!B:D,3,0))</f>
        <v/>
      </c>
      <c r="E3456" s="150"/>
      <c r="J3456" t="str">
        <f>IF(L3456="","",VLOOKUP(L3456,Продукция!B:D,3,0))</f>
        <v/>
      </c>
      <c r="K3456" t="str">
        <f>IF(L3456="","",VLOOKUP(L3456,Продукция!B:C,2,0))</f>
        <v/>
      </c>
      <c r="L3456" s="151"/>
      <c r="M3456" t="str">
        <f>IF(L3456="","",VLOOKUP(L3456,Продукция!B:L,11,0))</f>
        <v/>
      </c>
      <c r="AB3456" t="str">
        <f>IF(L3456="","",VLOOKUP(L3456&amp;I3456,Продукция!A:I,9,0))</f>
        <v/>
      </c>
      <c r="AF3456" t="str">
        <f>IF(AD3456="","",VLOOKUP(AD3456,'Сотрудники и ссылки'!A:B,2,0))</f>
        <v/>
      </c>
      <c r="AG3456" t="str">
        <f>IF(AD3456="","",VLOOKUP(AD3456,'Сотрудники и ссылки'!A:C,3,0))</f>
        <v/>
      </c>
      <c r="AI3456" t="str">
        <f>IF(AH3456="","",VLOOKUP(AH3456,'Сотрудники и ссылки'!A:B,2,0))</f>
        <v/>
      </c>
      <c r="AJ3456" t="str">
        <f>IF(AH3456="","",VLOOKUP(AH3456,'Сотрудники и ссылки'!A:C,3,0))</f>
        <v/>
      </c>
      <c r="AL3456" s="2" t="str">
        <f>IF(AK3456="","",AK3456+VLOOKUP(I3456,'Вид исследования'!B:E,4,0))</f>
        <v/>
      </c>
      <c r="AM3456" s="2" t="str">
        <f>IF(AK3456="","",AK3456+VLOOKUP(I3456,'Вид исследования'!B:F,5,0))</f>
        <v/>
      </c>
      <c r="AQ3456" t="str">
        <f>IFERROR(IF(L3456="","",VLOOKUP(L3456&amp;I3456,Продукция!A:K,11,0)),"обратитесь к админ справочника")</f>
        <v/>
      </c>
      <c r="AS3456" t="str">
        <f>IFERROR(IF(L3456="","",VLOOKUP(L3456&amp;I3456,Продукция!A:J,10,0)),"обратитесь к админ справочника")</f>
        <v/>
      </c>
    </row>
    <row r="3457" spans="1:45" x14ac:dyDescent="0.25">
      <c r="A3457" t="str">
        <f t="shared" si="63"/>
        <v/>
      </c>
      <c r="B3457" t="str">
        <f>IF(E3457="","",INDEX(Лаборатории!A:A,MATCH('Производственный контроль'!E3457,Лаборатории!B:B,0)))</f>
        <v/>
      </c>
      <c r="C3457" t="str">
        <f>IF(E3457="","",VLOOKUP(E3457,Лаборатории!B:D,3,0))</f>
        <v/>
      </c>
      <c r="E3457" s="150"/>
      <c r="J3457" t="str">
        <f>IF(L3457="","",VLOOKUP(L3457,Продукция!B:D,3,0))</f>
        <v/>
      </c>
      <c r="K3457" t="str">
        <f>IF(L3457="","",VLOOKUP(L3457,Продукция!B:C,2,0))</f>
        <v/>
      </c>
      <c r="L3457" s="151"/>
      <c r="M3457" t="str">
        <f>IF(L3457="","",VLOOKUP(L3457,Продукция!B:L,11,0))</f>
        <v/>
      </c>
      <c r="AB3457" t="str">
        <f>IF(L3457="","",VLOOKUP(L3457&amp;I3457,Продукция!A:I,9,0))</f>
        <v/>
      </c>
      <c r="AF3457" t="str">
        <f>IF(AD3457="","",VLOOKUP(AD3457,'Сотрудники и ссылки'!A:B,2,0))</f>
        <v/>
      </c>
      <c r="AG3457" t="str">
        <f>IF(AD3457="","",VLOOKUP(AD3457,'Сотрудники и ссылки'!A:C,3,0))</f>
        <v/>
      </c>
      <c r="AI3457" t="str">
        <f>IF(AH3457="","",VLOOKUP(AH3457,'Сотрудники и ссылки'!A:B,2,0))</f>
        <v/>
      </c>
      <c r="AJ3457" t="str">
        <f>IF(AH3457="","",VLOOKUP(AH3457,'Сотрудники и ссылки'!A:C,3,0))</f>
        <v/>
      </c>
      <c r="AL3457" s="2" t="str">
        <f>IF(AK3457="","",AK3457+VLOOKUP(I3457,'Вид исследования'!B:E,4,0))</f>
        <v/>
      </c>
      <c r="AM3457" s="2" t="str">
        <f>IF(AK3457="","",AK3457+VLOOKUP(I3457,'Вид исследования'!B:F,5,0))</f>
        <v/>
      </c>
      <c r="AQ3457" t="str">
        <f>IFERROR(IF(L3457="","",VLOOKUP(L3457&amp;I3457,Продукция!A:K,11,0)),"обратитесь к админ справочника")</f>
        <v/>
      </c>
      <c r="AS3457" t="str">
        <f>IFERROR(IF(L3457="","",VLOOKUP(L3457&amp;I3457,Продукция!A:J,10,0)),"обратитесь к админ справочника")</f>
        <v/>
      </c>
    </row>
    <row r="3458" spans="1:45" x14ac:dyDescent="0.25">
      <c r="A3458" t="str">
        <f t="shared" si="63"/>
        <v/>
      </c>
      <c r="B3458" t="str">
        <f>IF(E3458="","",INDEX(Лаборатории!A:A,MATCH('Производственный контроль'!E3458,Лаборатории!B:B,0)))</f>
        <v/>
      </c>
      <c r="C3458" t="str">
        <f>IF(E3458="","",VLOOKUP(E3458,Лаборатории!B:D,3,0))</f>
        <v/>
      </c>
      <c r="E3458" s="150"/>
      <c r="J3458" t="str">
        <f>IF(L3458="","",VLOOKUP(L3458,Продукция!B:D,3,0))</f>
        <v/>
      </c>
      <c r="K3458" t="str">
        <f>IF(L3458="","",VLOOKUP(L3458,Продукция!B:C,2,0))</f>
        <v/>
      </c>
      <c r="L3458" s="151"/>
      <c r="M3458" t="str">
        <f>IF(L3458="","",VLOOKUP(L3458,Продукция!B:L,11,0))</f>
        <v/>
      </c>
      <c r="AB3458" t="str">
        <f>IF(L3458="","",VLOOKUP(L3458&amp;I3458,Продукция!A:I,9,0))</f>
        <v/>
      </c>
      <c r="AF3458" t="str">
        <f>IF(AD3458="","",VLOOKUP(AD3458,'Сотрудники и ссылки'!A:B,2,0))</f>
        <v/>
      </c>
      <c r="AG3458" t="str">
        <f>IF(AD3458="","",VLOOKUP(AD3458,'Сотрудники и ссылки'!A:C,3,0))</f>
        <v/>
      </c>
      <c r="AI3458" t="str">
        <f>IF(AH3458="","",VLOOKUP(AH3458,'Сотрудники и ссылки'!A:B,2,0))</f>
        <v/>
      </c>
      <c r="AJ3458" t="str">
        <f>IF(AH3458="","",VLOOKUP(AH3458,'Сотрудники и ссылки'!A:C,3,0))</f>
        <v/>
      </c>
      <c r="AL3458" s="2" t="str">
        <f>IF(AK3458="","",AK3458+VLOOKUP(I3458,'Вид исследования'!B:E,4,0))</f>
        <v/>
      </c>
      <c r="AM3458" s="2" t="str">
        <f>IF(AK3458="","",AK3458+VLOOKUP(I3458,'Вид исследования'!B:F,5,0))</f>
        <v/>
      </c>
      <c r="AQ3458" t="str">
        <f>IFERROR(IF(L3458="","",VLOOKUP(L3458&amp;I3458,Продукция!A:K,11,0)),"обратитесь к админ справочника")</f>
        <v/>
      </c>
      <c r="AS3458" t="str">
        <f>IFERROR(IF(L3458="","",VLOOKUP(L3458&amp;I3458,Продукция!A:J,10,0)),"обратитесь к админ справочника")</f>
        <v/>
      </c>
    </row>
    <row r="3459" spans="1:45" x14ac:dyDescent="0.25">
      <c r="A3459" t="str">
        <f t="shared" si="63"/>
        <v/>
      </c>
      <c r="B3459" t="str">
        <f>IF(E3459="","",INDEX(Лаборатории!A:A,MATCH('Производственный контроль'!E3459,Лаборатории!B:B,0)))</f>
        <v/>
      </c>
      <c r="C3459" t="str">
        <f>IF(E3459="","",VLOOKUP(E3459,Лаборатории!B:D,3,0))</f>
        <v/>
      </c>
      <c r="E3459" s="150"/>
      <c r="J3459" t="str">
        <f>IF(L3459="","",VLOOKUP(L3459,Продукция!B:D,3,0))</f>
        <v/>
      </c>
      <c r="K3459" t="str">
        <f>IF(L3459="","",VLOOKUP(L3459,Продукция!B:C,2,0))</f>
        <v/>
      </c>
      <c r="L3459" s="151"/>
      <c r="M3459" t="str">
        <f>IF(L3459="","",VLOOKUP(L3459,Продукция!B:L,11,0))</f>
        <v/>
      </c>
      <c r="AB3459" t="str">
        <f>IF(L3459="","",VLOOKUP(L3459&amp;I3459,Продукция!A:I,9,0))</f>
        <v/>
      </c>
      <c r="AF3459" t="str">
        <f>IF(AD3459="","",VLOOKUP(AD3459,'Сотрудники и ссылки'!A:B,2,0))</f>
        <v/>
      </c>
      <c r="AG3459" t="str">
        <f>IF(AD3459="","",VLOOKUP(AD3459,'Сотрудники и ссылки'!A:C,3,0))</f>
        <v/>
      </c>
      <c r="AI3459" t="str">
        <f>IF(AH3459="","",VLOOKUP(AH3459,'Сотрудники и ссылки'!A:B,2,0))</f>
        <v/>
      </c>
      <c r="AJ3459" t="str">
        <f>IF(AH3459="","",VLOOKUP(AH3459,'Сотрудники и ссылки'!A:C,3,0))</f>
        <v/>
      </c>
      <c r="AL3459" s="2" t="str">
        <f>IF(AK3459="","",AK3459+VLOOKUP(I3459,'Вид исследования'!B:E,4,0))</f>
        <v/>
      </c>
      <c r="AM3459" s="2" t="str">
        <f>IF(AK3459="","",AK3459+VLOOKUP(I3459,'Вид исследования'!B:F,5,0))</f>
        <v/>
      </c>
      <c r="AQ3459" t="str">
        <f>IFERROR(IF(L3459="","",VLOOKUP(L3459&amp;I3459,Продукция!A:K,11,0)),"обратитесь к админ справочника")</f>
        <v/>
      </c>
      <c r="AS3459" t="str">
        <f>IFERROR(IF(L3459="","",VLOOKUP(L3459&amp;I3459,Продукция!A:J,10,0)),"обратитесь к админ справочника")</f>
        <v/>
      </c>
    </row>
    <row r="3460" spans="1:45" x14ac:dyDescent="0.25">
      <c r="A3460" t="str">
        <f t="shared" si="63"/>
        <v/>
      </c>
      <c r="B3460" t="str">
        <f>IF(E3460="","",INDEX(Лаборатории!A:A,MATCH('Производственный контроль'!E3460,Лаборатории!B:B,0)))</f>
        <v/>
      </c>
      <c r="C3460" t="str">
        <f>IF(E3460="","",VLOOKUP(E3460,Лаборатории!B:D,3,0))</f>
        <v/>
      </c>
      <c r="E3460" s="150"/>
      <c r="J3460" t="str">
        <f>IF(L3460="","",VLOOKUP(L3460,Продукция!B:D,3,0))</f>
        <v/>
      </c>
      <c r="K3460" t="str">
        <f>IF(L3460="","",VLOOKUP(L3460,Продукция!B:C,2,0))</f>
        <v/>
      </c>
      <c r="L3460" s="151"/>
      <c r="M3460" t="str">
        <f>IF(L3460="","",VLOOKUP(L3460,Продукция!B:L,11,0))</f>
        <v/>
      </c>
      <c r="AB3460" t="str">
        <f>IF(L3460="","",VLOOKUP(L3460&amp;I3460,Продукция!A:I,9,0))</f>
        <v/>
      </c>
      <c r="AF3460" t="str">
        <f>IF(AD3460="","",VLOOKUP(AD3460,'Сотрудники и ссылки'!A:B,2,0))</f>
        <v/>
      </c>
      <c r="AG3460" t="str">
        <f>IF(AD3460="","",VLOOKUP(AD3460,'Сотрудники и ссылки'!A:C,3,0))</f>
        <v/>
      </c>
      <c r="AI3460" t="str">
        <f>IF(AH3460="","",VLOOKUP(AH3460,'Сотрудники и ссылки'!A:B,2,0))</f>
        <v/>
      </c>
      <c r="AJ3460" t="str">
        <f>IF(AH3460="","",VLOOKUP(AH3460,'Сотрудники и ссылки'!A:C,3,0))</f>
        <v/>
      </c>
      <c r="AL3460" s="2" t="str">
        <f>IF(AK3460="","",AK3460+VLOOKUP(I3460,'Вид исследования'!B:E,4,0))</f>
        <v/>
      </c>
      <c r="AM3460" s="2" t="str">
        <f>IF(AK3460="","",AK3460+VLOOKUP(I3460,'Вид исследования'!B:F,5,0))</f>
        <v/>
      </c>
      <c r="AQ3460" t="str">
        <f>IFERROR(IF(L3460="","",VLOOKUP(L3460&amp;I3460,Продукция!A:K,11,0)),"обратитесь к админ справочника")</f>
        <v/>
      </c>
      <c r="AS3460" t="str">
        <f>IFERROR(IF(L3460="","",VLOOKUP(L3460&amp;I3460,Продукция!A:J,10,0)),"обратитесь к админ справочника")</f>
        <v/>
      </c>
    </row>
    <row r="3461" spans="1:45" x14ac:dyDescent="0.25">
      <c r="A3461" t="str">
        <f t="shared" si="63"/>
        <v/>
      </c>
      <c r="B3461" t="str">
        <f>IF(E3461="","",INDEX(Лаборатории!A:A,MATCH('Производственный контроль'!E3461,Лаборатории!B:B,0)))</f>
        <v/>
      </c>
      <c r="C3461" t="str">
        <f>IF(E3461="","",VLOOKUP(E3461,Лаборатории!B:D,3,0))</f>
        <v/>
      </c>
      <c r="E3461" s="150"/>
      <c r="J3461" t="str">
        <f>IF(L3461="","",VLOOKUP(L3461,Продукция!B:D,3,0))</f>
        <v/>
      </c>
      <c r="K3461" t="str">
        <f>IF(L3461="","",VLOOKUP(L3461,Продукция!B:C,2,0))</f>
        <v/>
      </c>
      <c r="L3461" s="151"/>
      <c r="M3461" t="str">
        <f>IF(L3461="","",VLOOKUP(L3461,Продукция!B:L,11,0))</f>
        <v/>
      </c>
      <c r="AB3461" t="str">
        <f>IF(L3461="","",VLOOKUP(L3461&amp;I3461,Продукция!A:I,9,0))</f>
        <v/>
      </c>
      <c r="AF3461" t="str">
        <f>IF(AD3461="","",VLOOKUP(AD3461,'Сотрудники и ссылки'!A:B,2,0))</f>
        <v/>
      </c>
      <c r="AG3461" t="str">
        <f>IF(AD3461="","",VLOOKUP(AD3461,'Сотрудники и ссылки'!A:C,3,0))</f>
        <v/>
      </c>
      <c r="AI3461" t="str">
        <f>IF(AH3461="","",VLOOKUP(AH3461,'Сотрудники и ссылки'!A:B,2,0))</f>
        <v/>
      </c>
      <c r="AJ3461" t="str">
        <f>IF(AH3461="","",VLOOKUP(AH3461,'Сотрудники и ссылки'!A:C,3,0))</f>
        <v/>
      </c>
      <c r="AL3461" s="2" t="str">
        <f>IF(AK3461="","",AK3461+VLOOKUP(I3461,'Вид исследования'!B:E,4,0))</f>
        <v/>
      </c>
      <c r="AM3461" s="2" t="str">
        <f>IF(AK3461="","",AK3461+VLOOKUP(I3461,'Вид исследования'!B:F,5,0))</f>
        <v/>
      </c>
      <c r="AQ3461" t="str">
        <f>IFERROR(IF(L3461="","",VLOOKUP(L3461&amp;I3461,Продукция!A:K,11,0)),"обратитесь к админ справочника")</f>
        <v/>
      </c>
      <c r="AS3461" t="str">
        <f>IFERROR(IF(L3461="","",VLOOKUP(L3461&amp;I3461,Продукция!A:J,10,0)),"обратитесь к админ справочника")</f>
        <v/>
      </c>
    </row>
    <row r="3462" spans="1:45" x14ac:dyDescent="0.25">
      <c r="A3462" t="str">
        <f t="shared" si="63"/>
        <v/>
      </c>
      <c r="B3462" t="str">
        <f>IF(E3462="","",INDEX(Лаборатории!A:A,MATCH('Производственный контроль'!E3462,Лаборатории!B:B,0)))</f>
        <v/>
      </c>
      <c r="C3462" t="str">
        <f>IF(E3462="","",VLOOKUP(E3462,Лаборатории!B:D,3,0))</f>
        <v/>
      </c>
      <c r="E3462" s="150"/>
      <c r="J3462" t="str">
        <f>IF(L3462="","",VLOOKUP(L3462,Продукция!B:D,3,0))</f>
        <v/>
      </c>
      <c r="K3462" t="str">
        <f>IF(L3462="","",VLOOKUP(L3462,Продукция!B:C,2,0))</f>
        <v/>
      </c>
      <c r="L3462" s="151"/>
      <c r="M3462" t="str">
        <f>IF(L3462="","",VLOOKUP(L3462,Продукция!B:L,11,0))</f>
        <v/>
      </c>
      <c r="AB3462" t="str">
        <f>IF(L3462="","",VLOOKUP(L3462&amp;I3462,Продукция!A:I,9,0))</f>
        <v/>
      </c>
      <c r="AF3462" t="str">
        <f>IF(AD3462="","",VLOOKUP(AD3462,'Сотрудники и ссылки'!A:B,2,0))</f>
        <v/>
      </c>
      <c r="AG3462" t="str">
        <f>IF(AD3462="","",VLOOKUP(AD3462,'Сотрудники и ссылки'!A:C,3,0))</f>
        <v/>
      </c>
      <c r="AI3462" t="str">
        <f>IF(AH3462="","",VLOOKUP(AH3462,'Сотрудники и ссылки'!A:B,2,0))</f>
        <v/>
      </c>
      <c r="AJ3462" t="str">
        <f>IF(AH3462="","",VLOOKUP(AH3462,'Сотрудники и ссылки'!A:C,3,0))</f>
        <v/>
      </c>
      <c r="AL3462" s="2" t="str">
        <f>IF(AK3462="","",AK3462+VLOOKUP(I3462,'Вид исследования'!B:E,4,0))</f>
        <v/>
      </c>
      <c r="AM3462" s="2" t="str">
        <f>IF(AK3462="","",AK3462+VLOOKUP(I3462,'Вид исследования'!B:F,5,0))</f>
        <v/>
      </c>
      <c r="AQ3462" t="str">
        <f>IFERROR(IF(L3462="","",VLOOKUP(L3462&amp;I3462,Продукция!A:K,11,0)),"обратитесь к админ справочника")</f>
        <v/>
      </c>
      <c r="AS3462" t="str">
        <f>IFERROR(IF(L3462="","",VLOOKUP(L3462&amp;I3462,Продукция!A:J,10,0)),"обратитесь к админ справочника")</f>
        <v/>
      </c>
    </row>
    <row r="3463" spans="1:45" x14ac:dyDescent="0.25">
      <c r="A3463" t="str">
        <f t="shared" si="63"/>
        <v/>
      </c>
      <c r="B3463" t="str">
        <f>IF(E3463="","",INDEX(Лаборатории!A:A,MATCH('Производственный контроль'!E3463,Лаборатории!B:B,0)))</f>
        <v/>
      </c>
      <c r="C3463" t="str">
        <f>IF(E3463="","",VLOOKUP(E3463,Лаборатории!B:D,3,0))</f>
        <v/>
      </c>
      <c r="E3463" s="150"/>
      <c r="J3463" t="str">
        <f>IF(L3463="","",VLOOKUP(L3463,Продукция!B:D,3,0))</f>
        <v/>
      </c>
      <c r="K3463" t="str">
        <f>IF(L3463="","",VLOOKUP(L3463,Продукция!B:C,2,0))</f>
        <v/>
      </c>
      <c r="L3463" s="151"/>
      <c r="M3463" t="str">
        <f>IF(L3463="","",VLOOKUP(L3463,Продукция!B:L,11,0))</f>
        <v/>
      </c>
      <c r="AB3463" t="str">
        <f>IF(L3463="","",VLOOKUP(L3463&amp;I3463,Продукция!A:I,9,0))</f>
        <v/>
      </c>
      <c r="AF3463" t="str">
        <f>IF(AD3463="","",VLOOKUP(AD3463,'Сотрудники и ссылки'!A:B,2,0))</f>
        <v/>
      </c>
      <c r="AG3463" t="str">
        <f>IF(AD3463="","",VLOOKUP(AD3463,'Сотрудники и ссылки'!A:C,3,0))</f>
        <v/>
      </c>
      <c r="AI3463" t="str">
        <f>IF(AH3463="","",VLOOKUP(AH3463,'Сотрудники и ссылки'!A:B,2,0))</f>
        <v/>
      </c>
      <c r="AJ3463" t="str">
        <f>IF(AH3463="","",VLOOKUP(AH3463,'Сотрудники и ссылки'!A:C,3,0))</f>
        <v/>
      </c>
      <c r="AL3463" s="2" t="str">
        <f>IF(AK3463="","",AK3463+VLOOKUP(I3463,'Вид исследования'!B:E,4,0))</f>
        <v/>
      </c>
      <c r="AM3463" s="2" t="str">
        <f>IF(AK3463="","",AK3463+VLOOKUP(I3463,'Вид исследования'!B:F,5,0))</f>
        <v/>
      </c>
      <c r="AQ3463" t="str">
        <f>IFERROR(IF(L3463="","",VLOOKUP(L3463&amp;I3463,Продукция!A:K,11,0)),"обратитесь к админ справочника")</f>
        <v/>
      </c>
      <c r="AS3463" t="str">
        <f>IFERROR(IF(L3463="","",VLOOKUP(L3463&amp;I3463,Продукция!A:J,10,0)),"обратитесь к админ справочника")</f>
        <v/>
      </c>
    </row>
    <row r="3464" spans="1:45" x14ac:dyDescent="0.25">
      <c r="A3464" t="str">
        <f t="shared" si="63"/>
        <v/>
      </c>
      <c r="B3464" t="str">
        <f>IF(E3464="","",INDEX(Лаборатории!A:A,MATCH('Производственный контроль'!E3464,Лаборатории!B:B,0)))</f>
        <v/>
      </c>
      <c r="C3464" t="str">
        <f>IF(E3464="","",VLOOKUP(E3464,Лаборатории!B:D,3,0))</f>
        <v/>
      </c>
      <c r="E3464" s="150"/>
      <c r="J3464" t="str">
        <f>IF(L3464="","",VLOOKUP(L3464,Продукция!B:D,3,0))</f>
        <v/>
      </c>
      <c r="K3464" t="str">
        <f>IF(L3464="","",VLOOKUP(L3464,Продукция!B:C,2,0))</f>
        <v/>
      </c>
      <c r="L3464" s="151"/>
      <c r="M3464" t="str">
        <f>IF(L3464="","",VLOOKUP(L3464,Продукция!B:L,11,0))</f>
        <v/>
      </c>
      <c r="AB3464" t="str">
        <f>IF(L3464="","",VLOOKUP(L3464&amp;I3464,Продукция!A:I,9,0))</f>
        <v/>
      </c>
      <c r="AF3464" t="str">
        <f>IF(AD3464="","",VLOOKUP(AD3464,'Сотрудники и ссылки'!A:B,2,0))</f>
        <v/>
      </c>
      <c r="AG3464" t="str">
        <f>IF(AD3464="","",VLOOKUP(AD3464,'Сотрудники и ссылки'!A:C,3,0))</f>
        <v/>
      </c>
      <c r="AI3464" t="str">
        <f>IF(AH3464="","",VLOOKUP(AH3464,'Сотрудники и ссылки'!A:B,2,0))</f>
        <v/>
      </c>
      <c r="AJ3464" t="str">
        <f>IF(AH3464="","",VLOOKUP(AH3464,'Сотрудники и ссылки'!A:C,3,0))</f>
        <v/>
      </c>
      <c r="AL3464" s="2" t="str">
        <f>IF(AK3464="","",AK3464+VLOOKUP(I3464,'Вид исследования'!B:E,4,0))</f>
        <v/>
      </c>
      <c r="AM3464" s="2" t="str">
        <f>IF(AK3464="","",AK3464+VLOOKUP(I3464,'Вид исследования'!B:F,5,0))</f>
        <v/>
      </c>
      <c r="AQ3464" t="str">
        <f>IFERROR(IF(L3464="","",VLOOKUP(L3464&amp;I3464,Продукция!A:K,11,0)),"обратитесь к админ справочника")</f>
        <v/>
      </c>
      <c r="AS3464" t="str">
        <f>IFERROR(IF(L3464="","",VLOOKUP(L3464&amp;I3464,Продукция!A:J,10,0)),"обратитесь к админ справочника")</f>
        <v/>
      </c>
    </row>
    <row r="3465" spans="1:45" x14ac:dyDescent="0.25">
      <c r="A3465" t="str">
        <f t="shared" si="63"/>
        <v/>
      </c>
      <c r="B3465" t="str">
        <f>IF(E3465="","",INDEX(Лаборатории!A:A,MATCH('Производственный контроль'!E3465,Лаборатории!B:B,0)))</f>
        <v/>
      </c>
      <c r="C3465" t="str">
        <f>IF(E3465="","",VLOOKUP(E3465,Лаборатории!B:D,3,0))</f>
        <v/>
      </c>
      <c r="E3465" s="150"/>
      <c r="J3465" t="str">
        <f>IF(L3465="","",VLOOKUP(L3465,Продукция!B:D,3,0))</f>
        <v/>
      </c>
      <c r="K3465" t="str">
        <f>IF(L3465="","",VLOOKUP(L3465,Продукция!B:C,2,0))</f>
        <v/>
      </c>
      <c r="L3465" s="151"/>
      <c r="M3465" t="str">
        <f>IF(L3465="","",VLOOKUP(L3465,Продукция!B:L,11,0))</f>
        <v/>
      </c>
      <c r="AB3465" t="str">
        <f>IF(L3465="","",VLOOKUP(L3465&amp;I3465,Продукция!A:I,9,0))</f>
        <v/>
      </c>
      <c r="AF3465" t="str">
        <f>IF(AD3465="","",VLOOKUP(AD3465,'Сотрудники и ссылки'!A:B,2,0))</f>
        <v/>
      </c>
      <c r="AG3465" t="str">
        <f>IF(AD3465="","",VLOOKUP(AD3465,'Сотрудники и ссылки'!A:C,3,0))</f>
        <v/>
      </c>
      <c r="AI3465" t="str">
        <f>IF(AH3465="","",VLOOKUP(AH3465,'Сотрудники и ссылки'!A:B,2,0))</f>
        <v/>
      </c>
      <c r="AJ3465" t="str">
        <f>IF(AH3465="","",VLOOKUP(AH3465,'Сотрудники и ссылки'!A:C,3,0))</f>
        <v/>
      </c>
      <c r="AL3465" s="2" t="str">
        <f>IF(AK3465="","",AK3465+VLOOKUP(I3465,'Вид исследования'!B:E,4,0))</f>
        <v/>
      </c>
      <c r="AM3465" s="2" t="str">
        <f>IF(AK3465="","",AK3465+VLOOKUP(I3465,'Вид исследования'!B:F,5,0))</f>
        <v/>
      </c>
      <c r="AQ3465" t="str">
        <f>IFERROR(IF(L3465="","",VLOOKUP(L3465&amp;I3465,Продукция!A:K,11,0)),"обратитесь к админ справочника")</f>
        <v/>
      </c>
      <c r="AS3465" t="str">
        <f>IFERROR(IF(L3465="","",VLOOKUP(L3465&amp;I3465,Продукция!A:J,10,0)),"обратитесь к админ справочника")</f>
        <v/>
      </c>
    </row>
    <row r="3466" spans="1:45" x14ac:dyDescent="0.25">
      <c r="A3466" t="str">
        <f t="shared" si="63"/>
        <v/>
      </c>
      <c r="B3466" t="str">
        <f>IF(E3466="","",INDEX(Лаборатории!A:A,MATCH('Производственный контроль'!E3466,Лаборатории!B:B,0)))</f>
        <v/>
      </c>
      <c r="C3466" t="str">
        <f>IF(E3466="","",VLOOKUP(E3466,Лаборатории!B:D,3,0))</f>
        <v/>
      </c>
      <c r="E3466" s="150"/>
      <c r="J3466" t="str">
        <f>IF(L3466="","",VLOOKUP(L3466,Продукция!B:D,3,0))</f>
        <v/>
      </c>
      <c r="K3466" t="str">
        <f>IF(L3466="","",VLOOKUP(L3466,Продукция!B:C,2,0))</f>
        <v/>
      </c>
      <c r="L3466" s="151"/>
      <c r="M3466" t="str">
        <f>IF(L3466="","",VLOOKUP(L3466,Продукция!B:L,11,0))</f>
        <v/>
      </c>
      <c r="AB3466" t="str">
        <f>IF(L3466="","",VLOOKUP(L3466&amp;I3466,Продукция!A:I,9,0))</f>
        <v/>
      </c>
      <c r="AF3466" t="str">
        <f>IF(AD3466="","",VLOOKUP(AD3466,'Сотрудники и ссылки'!A:B,2,0))</f>
        <v/>
      </c>
      <c r="AG3466" t="str">
        <f>IF(AD3466="","",VLOOKUP(AD3466,'Сотрудники и ссылки'!A:C,3,0))</f>
        <v/>
      </c>
      <c r="AI3466" t="str">
        <f>IF(AH3466="","",VLOOKUP(AH3466,'Сотрудники и ссылки'!A:B,2,0))</f>
        <v/>
      </c>
      <c r="AJ3466" t="str">
        <f>IF(AH3466="","",VLOOKUP(AH3466,'Сотрудники и ссылки'!A:C,3,0))</f>
        <v/>
      </c>
      <c r="AL3466" s="2" t="str">
        <f>IF(AK3466="","",AK3466+VLOOKUP(I3466,'Вид исследования'!B:E,4,0))</f>
        <v/>
      </c>
      <c r="AM3466" s="2" t="str">
        <f>IF(AK3466="","",AK3466+VLOOKUP(I3466,'Вид исследования'!B:F,5,0))</f>
        <v/>
      </c>
      <c r="AQ3466" t="str">
        <f>IFERROR(IF(L3466="","",VLOOKUP(L3466&amp;I3466,Продукция!A:K,11,0)),"обратитесь к админ справочника")</f>
        <v/>
      </c>
      <c r="AS3466" t="str">
        <f>IFERROR(IF(L3466="","",VLOOKUP(L3466&amp;I3466,Продукция!A:J,10,0)),"обратитесь к админ справочника")</f>
        <v/>
      </c>
    </row>
    <row r="3467" spans="1:45" x14ac:dyDescent="0.25">
      <c r="A3467" t="str">
        <f t="shared" si="63"/>
        <v/>
      </c>
      <c r="B3467" t="str">
        <f>IF(E3467="","",INDEX(Лаборатории!A:A,MATCH('Производственный контроль'!E3467,Лаборатории!B:B,0)))</f>
        <v/>
      </c>
      <c r="C3467" t="str">
        <f>IF(E3467="","",VLOOKUP(E3467,Лаборатории!B:D,3,0))</f>
        <v/>
      </c>
      <c r="E3467" s="150"/>
      <c r="J3467" t="str">
        <f>IF(L3467="","",VLOOKUP(L3467,Продукция!B:D,3,0))</f>
        <v/>
      </c>
      <c r="K3467" t="str">
        <f>IF(L3467="","",VLOOKUP(L3467,Продукция!B:C,2,0))</f>
        <v/>
      </c>
      <c r="L3467" s="151"/>
      <c r="M3467" t="str">
        <f>IF(L3467="","",VLOOKUP(L3467,Продукция!B:L,11,0))</f>
        <v/>
      </c>
      <c r="AB3467" t="str">
        <f>IF(L3467="","",VLOOKUP(L3467&amp;I3467,Продукция!A:I,9,0))</f>
        <v/>
      </c>
      <c r="AF3467" t="str">
        <f>IF(AD3467="","",VLOOKUP(AD3467,'Сотрудники и ссылки'!A:B,2,0))</f>
        <v/>
      </c>
      <c r="AG3467" t="str">
        <f>IF(AD3467="","",VLOOKUP(AD3467,'Сотрудники и ссылки'!A:C,3,0))</f>
        <v/>
      </c>
      <c r="AI3467" t="str">
        <f>IF(AH3467="","",VLOOKUP(AH3467,'Сотрудники и ссылки'!A:B,2,0))</f>
        <v/>
      </c>
      <c r="AJ3467" t="str">
        <f>IF(AH3467="","",VLOOKUP(AH3467,'Сотрудники и ссылки'!A:C,3,0))</f>
        <v/>
      </c>
      <c r="AL3467" s="2" t="str">
        <f>IF(AK3467="","",AK3467+VLOOKUP(I3467,'Вид исследования'!B:E,4,0))</f>
        <v/>
      </c>
      <c r="AM3467" s="2" t="str">
        <f>IF(AK3467="","",AK3467+VLOOKUP(I3467,'Вид исследования'!B:F,5,0))</f>
        <v/>
      </c>
      <c r="AQ3467" t="str">
        <f>IFERROR(IF(L3467="","",VLOOKUP(L3467&amp;I3467,Продукция!A:K,11,0)),"обратитесь к админ справочника")</f>
        <v/>
      </c>
      <c r="AS3467" t="str">
        <f>IFERROR(IF(L3467="","",VLOOKUP(L3467&amp;I3467,Продукция!A:J,10,0)),"обратитесь к админ справочника")</f>
        <v/>
      </c>
    </row>
    <row r="3468" spans="1:45" x14ac:dyDescent="0.25">
      <c r="A3468" t="str">
        <f t="shared" ref="A3468:A3531" si="64">T3468&amp;I3468</f>
        <v/>
      </c>
      <c r="B3468" t="str">
        <f>IF(E3468="","",INDEX(Лаборатории!A:A,MATCH('Производственный контроль'!E3468,Лаборатории!B:B,0)))</f>
        <v/>
      </c>
      <c r="C3468" t="str">
        <f>IF(E3468="","",VLOOKUP(E3468,Лаборатории!B:D,3,0))</f>
        <v/>
      </c>
      <c r="E3468" s="150"/>
      <c r="J3468" t="str">
        <f>IF(L3468="","",VLOOKUP(L3468,Продукция!B:D,3,0))</f>
        <v/>
      </c>
      <c r="K3468" t="str">
        <f>IF(L3468="","",VLOOKUP(L3468,Продукция!B:C,2,0))</f>
        <v/>
      </c>
      <c r="L3468" s="151"/>
      <c r="M3468" t="str">
        <f>IF(L3468="","",VLOOKUP(L3468,Продукция!B:L,11,0))</f>
        <v/>
      </c>
      <c r="AB3468" t="str">
        <f>IF(L3468="","",VLOOKUP(L3468&amp;I3468,Продукция!A:I,9,0))</f>
        <v/>
      </c>
      <c r="AF3468" t="str">
        <f>IF(AD3468="","",VLOOKUP(AD3468,'Сотрудники и ссылки'!A:B,2,0))</f>
        <v/>
      </c>
      <c r="AG3468" t="str">
        <f>IF(AD3468="","",VLOOKUP(AD3468,'Сотрудники и ссылки'!A:C,3,0))</f>
        <v/>
      </c>
      <c r="AI3468" t="str">
        <f>IF(AH3468="","",VLOOKUP(AH3468,'Сотрудники и ссылки'!A:B,2,0))</f>
        <v/>
      </c>
      <c r="AJ3468" t="str">
        <f>IF(AH3468="","",VLOOKUP(AH3468,'Сотрудники и ссылки'!A:C,3,0))</f>
        <v/>
      </c>
      <c r="AL3468" s="2" t="str">
        <f>IF(AK3468="","",AK3468+VLOOKUP(I3468,'Вид исследования'!B:E,4,0))</f>
        <v/>
      </c>
      <c r="AM3468" s="2" t="str">
        <f>IF(AK3468="","",AK3468+VLOOKUP(I3468,'Вид исследования'!B:F,5,0))</f>
        <v/>
      </c>
      <c r="AQ3468" t="str">
        <f>IFERROR(IF(L3468="","",VLOOKUP(L3468&amp;I3468,Продукция!A:K,11,0)),"обратитесь к админ справочника")</f>
        <v/>
      </c>
      <c r="AS3468" t="str">
        <f>IFERROR(IF(L3468="","",VLOOKUP(L3468&amp;I3468,Продукция!A:J,10,0)),"обратитесь к админ справочника")</f>
        <v/>
      </c>
    </row>
    <row r="3469" spans="1:45" x14ac:dyDescent="0.25">
      <c r="A3469" t="str">
        <f t="shared" si="64"/>
        <v/>
      </c>
      <c r="B3469" t="str">
        <f>IF(E3469="","",INDEX(Лаборатории!A:A,MATCH('Производственный контроль'!E3469,Лаборатории!B:B,0)))</f>
        <v/>
      </c>
      <c r="C3469" t="str">
        <f>IF(E3469="","",VLOOKUP(E3469,Лаборатории!B:D,3,0))</f>
        <v/>
      </c>
      <c r="E3469" s="150"/>
      <c r="J3469" t="str">
        <f>IF(L3469="","",VLOOKUP(L3469,Продукция!B:D,3,0))</f>
        <v/>
      </c>
      <c r="K3469" t="str">
        <f>IF(L3469="","",VLOOKUP(L3469,Продукция!B:C,2,0))</f>
        <v/>
      </c>
      <c r="L3469" s="151"/>
      <c r="M3469" t="str">
        <f>IF(L3469="","",VLOOKUP(L3469,Продукция!B:L,11,0))</f>
        <v/>
      </c>
      <c r="AB3469" t="str">
        <f>IF(L3469="","",VLOOKUP(L3469&amp;I3469,Продукция!A:I,9,0))</f>
        <v/>
      </c>
      <c r="AF3469" t="str">
        <f>IF(AD3469="","",VLOOKUP(AD3469,'Сотрудники и ссылки'!A:B,2,0))</f>
        <v/>
      </c>
      <c r="AG3469" t="str">
        <f>IF(AD3469="","",VLOOKUP(AD3469,'Сотрудники и ссылки'!A:C,3,0))</f>
        <v/>
      </c>
      <c r="AI3469" t="str">
        <f>IF(AH3469="","",VLOOKUP(AH3469,'Сотрудники и ссылки'!A:B,2,0))</f>
        <v/>
      </c>
      <c r="AJ3469" t="str">
        <f>IF(AH3469="","",VLOOKUP(AH3469,'Сотрудники и ссылки'!A:C,3,0))</f>
        <v/>
      </c>
      <c r="AL3469" s="2" t="str">
        <f>IF(AK3469="","",AK3469+VLOOKUP(I3469,'Вид исследования'!B:E,4,0))</f>
        <v/>
      </c>
      <c r="AM3469" s="2" t="str">
        <f>IF(AK3469="","",AK3469+VLOOKUP(I3469,'Вид исследования'!B:F,5,0))</f>
        <v/>
      </c>
      <c r="AQ3469" t="str">
        <f>IFERROR(IF(L3469="","",VLOOKUP(L3469&amp;I3469,Продукция!A:K,11,0)),"обратитесь к админ справочника")</f>
        <v/>
      </c>
      <c r="AS3469" t="str">
        <f>IFERROR(IF(L3469="","",VLOOKUP(L3469&amp;I3469,Продукция!A:J,10,0)),"обратитесь к админ справочника")</f>
        <v/>
      </c>
    </row>
    <row r="3470" spans="1:45" x14ac:dyDescent="0.25">
      <c r="A3470" t="str">
        <f t="shared" si="64"/>
        <v/>
      </c>
      <c r="B3470" t="str">
        <f>IF(E3470="","",INDEX(Лаборатории!A:A,MATCH('Производственный контроль'!E3470,Лаборатории!B:B,0)))</f>
        <v/>
      </c>
      <c r="C3470" t="str">
        <f>IF(E3470="","",VLOOKUP(E3470,Лаборатории!B:D,3,0))</f>
        <v/>
      </c>
      <c r="E3470" s="150"/>
      <c r="J3470" t="str">
        <f>IF(L3470="","",VLOOKUP(L3470,Продукция!B:D,3,0))</f>
        <v/>
      </c>
      <c r="K3470" t="str">
        <f>IF(L3470="","",VLOOKUP(L3470,Продукция!B:C,2,0))</f>
        <v/>
      </c>
      <c r="L3470" s="151"/>
      <c r="M3470" t="str">
        <f>IF(L3470="","",VLOOKUP(L3470,Продукция!B:L,11,0))</f>
        <v/>
      </c>
      <c r="AB3470" t="str">
        <f>IF(L3470="","",VLOOKUP(L3470&amp;I3470,Продукция!A:I,9,0))</f>
        <v/>
      </c>
      <c r="AF3470" t="str">
        <f>IF(AD3470="","",VLOOKUP(AD3470,'Сотрудники и ссылки'!A:B,2,0))</f>
        <v/>
      </c>
      <c r="AG3470" t="str">
        <f>IF(AD3470="","",VLOOKUP(AD3470,'Сотрудники и ссылки'!A:C,3,0))</f>
        <v/>
      </c>
      <c r="AI3470" t="str">
        <f>IF(AH3470="","",VLOOKUP(AH3470,'Сотрудники и ссылки'!A:B,2,0))</f>
        <v/>
      </c>
      <c r="AJ3470" t="str">
        <f>IF(AH3470="","",VLOOKUP(AH3470,'Сотрудники и ссылки'!A:C,3,0))</f>
        <v/>
      </c>
      <c r="AL3470" s="2" t="str">
        <f>IF(AK3470="","",AK3470+VLOOKUP(I3470,'Вид исследования'!B:E,4,0))</f>
        <v/>
      </c>
      <c r="AM3470" s="2" t="str">
        <f>IF(AK3470="","",AK3470+VLOOKUP(I3470,'Вид исследования'!B:F,5,0))</f>
        <v/>
      </c>
      <c r="AQ3470" t="str">
        <f>IFERROR(IF(L3470="","",VLOOKUP(L3470&amp;I3470,Продукция!A:K,11,0)),"обратитесь к админ справочника")</f>
        <v/>
      </c>
      <c r="AS3470" t="str">
        <f>IFERROR(IF(L3470="","",VLOOKUP(L3470&amp;I3470,Продукция!A:J,10,0)),"обратитесь к админ справочника")</f>
        <v/>
      </c>
    </row>
    <row r="3471" spans="1:45" x14ac:dyDescent="0.25">
      <c r="A3471" t="str">
        <f t="shared" si="64"/>
        <v/>
      </c>
      <c r="B3471" t="str">
        <f>IF(E3471="","",INDEX(Лаборатории!A:A,MATCH('Производственный контроль'!E3471,Лаборатории!B:B,0)))</f>
        <v/>
      </c>
      <c r="C3471" t="str">
        <f>IF(E3471="","",VLOOKUP(E3471,Лаборатории!B:D,3,0))</f>
        <v/>
      </c>
      <c r="E3471" s="150"/>
      <c r="J3471" t="str">
        <f>IF(L3471="","",VLOOKUP(L3471,Продукция!B:D,3,0))</f>
        <v/>
      </c>
      <c r="K3471" t="str">
        <f>IF(L3471="","",VLOOKUP(L3471,Продукция!B:C,2,0))</f>
        <v/>
      </c>
      <c r="L3471" s="151"/>
      <c r="M3471" t="str">
        <f>IF(L3471="","",VLOOKUP(L3471,Продукция!B:L,11,0))</f>
        <v/>
      </c>
      <c r="AB3471" t="str">
        <f>IF(L3471="","",VLOOKUP(L3471&amp;I3471,Продукция!A:I,9,0))</f>
        <v/>
      </c>
      <c r="AF3471" t="str">
        <f>IF(AD3471="","",VLOOKUP(AD3471,'Сотрудники и ссылки'!A:B,2,0))</f>
        <v/>
      </c>
      <c r="AG3471" t="str">
        <f>IF(AD3471="","",VLOOKUP(AD3471,'Сотрудники и ссылки'!A:C,3,0))</f>
        <v/>
      </c>
      <c r="AI3471" t="str">
        <f>IF(AH3471="","",VLOOKUP(AH3471,'Сотрудники и ссылки'!A:B,2,0))</f>
        <v/>
      </c>
      <c r="AJ3471" t="str">
        <f>IF(AH3471="","",VLOOKUP(AH3471,'Сотрудники и ссылки'!A:C,3,0))</f>
        <v/>
      </c>
      <c r="AL3471" s="2" t="str">
        <f>IF(AK3471="","",AK3471+VLOOKUP(I3471,'Вид исследования'!B:E,4,0))</f>
        <v/>
      </c>
      <c r="AM3471" s="2" t="str">
        <f>IF(AK3471="","",AK3471+VLOOKUP(I3471,'Вид исследования'!B:F,5,0))</f>
        <v/>
      </c>
      <c r="AQ3471" t="str">
        <f>IFERROR(IF(L3471="","",VLOOKUP(L3471&amp;I3471,Продукция!A:K,11,0)),"обратитесь к админ справочника")</f>
        <v/>
      </c>
      <c r="AS3471" t="str">
        <f>IFERROR(IF(L3471="","",VLOOKUP(L3471&amp;I3471,Продукция!A:J,10,0)),"обратитесь к админ справочника")</f>
        <v/>
      </c>
    </row>
    <row r="3472" spans="1:45" x14ac:dyDescent="0.25">
      <c r="A3472" t="str">
        <f t="shared" si="64"/>
        <v/>
      </c>
      <c r="B3472" t="str">
        <f>IF(E3472="","",INDEX(Лаборатории!A:A,MATCH('Производственный контроль'!E3472,Лаборатории!B:B,0)))</f>
        <v/>
      </c>
      <c r="C3472" t="str">
        <f>IF(E3472="","",VLOOKUP(E3472,Лаборатории!B:D,3,0))</f>
        <v/>
      </c>
      <c r="E3472" s="150"/>
      <c r="J3472" t="str">
        <f>IF(L3472="","",VLOOKUP(L3472,Продукция!B:D,3,0))</f>
        <v/>
      </c>
      <c r="K3472" t="str">
        <f>IF(L3472="","",VLOOKUP(L3472,Продукция!B:C,2,0))</f>
        <v/>
      </c>
      <c r="L3472" s="151"/>
      <c r="M3472" t="str">
        <f>IF(L3472="","",VLOOKUP(L3472,Продукция!B:L,11,0))</f>
        <v/>
      </c>
      <c r="AB3472" t="str">
        <f>IF(L3472="","",VLOOKUP(L3472&amp;I3472,Продукция!A:I,9,0))</f>
        <v/>
      </c>
      <c r="AF3472" t="str">
        <f>IF(AD3472="","",VLOOKUP(AD3472,'Сотрудники и ссылки'!A:B,2,0))</f>
        <v/>
      </c>
      <c r="AG3472" t="str">
        <f>IF(AD3472="","",VLOOKUP(AD3472,'Сотрудники и ссылки'!A:C,3,0))</f>
        <v/>
      </c>
      <c r="AI3472" t="str">
        <f>IF(AH3472="","",VLOOKUP(AH3472,'Сотрудники и ссылки'!A:B,2,0))</f>
        <v/>
      </c>
      <c r="AJ3472" t="str">
        <f>IF(AH3472="","",VLOOKUP(AH3472,'Сотрудники и ссылки'!A:C,3,0))</f>
        <v/>
      </c>
      <c r="AL3472" s="2" t="str">
        <f>IF(AK3472="","",AK3472+VLOOKUP(I3472,'Вид исследования'!B:E,4,0))</f>
        <v/>
      </c>
      <c r="AM3472" s="2" t="str">
        <f>IF(AK3472="","",AK3472+VLOOKUP(I3472,'Вид исследования'!B:F,5,0))</f>
        <v/>
      </c>
      <c r="AQ3472" t="str">
        <f>IFERROR(IF(L3472="","",VLOOKUP(L3472&amp;I3472,Продукция!A:K,11,0)),"обратитесь к админ справочника")</f>
        <v/>
      </c>
      <c r="AS3472" t="str">
        <f>IFERROR(IF(L3472="","",VLOOKUP(L3472&amp;I3472,Продукция!A:J,10,0)),"обратитесь к админ справочника")</f>
        <v/>
      </c>
    </row>
    <row r="3473" spans="1:45" x14ac:dyDescent="0.25">
      <c r="A3473" t="str">
        <f t="shared" si="64"/>
        <v/>
      </c>
      <c r="B3473" t="str">
        <f>IF(E3473="","",INDEX(Лаборатории!A:A,MATCH('Производственный контроль'!E3473,Лаборатории!B:B,0)))</f>
        <v/>
      </c>
      <c r="C3473" t="str">
        <f>IF(E3473="","",VLOOKUP(E3473,Лаборатории!B:D,3,0))</f>
        <v/>
      </c>
      <c r="E3473" s="150"/>
      <c r="J3473" t="str">
        <f>IF(L3473="","",VLOOKUP(L3473,Продукция!B:D,3,0))</f>
        <v/>
      </c>
      <c r="K3473" t="str">
        <f>IF(L3473="","",VLOOKUP(L3473,Продукция!B:C,2,0))</f>
        <v/>
      </c>
      <c r="L3473" s="151"/>
      <c r="M3473" t="str">
        <f>IF(L3473="","",VLOOKUP(L3473,Продукция!B:L,11,0))</f>
        <v/>
      </c>
      <c r="AB3473" t="str">
        <f>IF(L3473="","",VLOOKUP(L3473&amp;I3473,Продукция!A:I,9,0))</f>
        <v/>
      </c>
      <c r="AF3473" t="str">
        <f>IF(AD3473="","",VLOOKUP(AD3473,'Сотрудники и ссылки'!A:B,2,0))</f>
        <v/>
      </c>
      <c r="AG3473" t="str">
        <f>IF(AD3473="","",VLOOKUP(AD3473,'Сотрудники и ссылки'!A:C,3,0))</f>
        <v/>
      </c>
      <c r="AI3473" t="str">
        <f>IF(AH3473="","",VLOOKUP(AH3473,'Сотрудники и ссылки'!A:B,2,0))</f>
        <v/>
      </c>
      <c r="AJ3473" t="str">
        <f>IF(AH3473="","",VLOOKUP(AH3473,'Сотрудники и ссылки'!A:C,3,0))</f>
        <v/>
      </c>
      <c r="AL3473" s="2" t="str">
        <f>IF(AK3473="","",AK3473+VLOOKUP(I3473,'Вид исследования'!B:E,4,0))</f>
        <v/>
      </c>
      <c r="AM3473" s="2" t="str">
        <f>IF(AK3473="","",AK3473+VLOOKUP(I3473,'Вид исследования'!B:F,5,0))</f>
        <v/>
      </c>
      <c r="AQ3473" t="str">
        <f>IFERROR(IF(L3473="","",VLOOKUP(L3473&amp;I3473,Продукция!A:K,11,0)),"обратитесь к админ справочника")</f>
        <v/>
      </c>
      <c r="AS3473" t="str">
        <f>IFERROR(IF(L3473="","",VLOOKUP(L3473&amp;I3473,Продукция!A:J,10,0)),"обратитесь к админ справочника")</f>
        <v/>
      </c>
    </row>
    <row r="3474" spans="1:45" x14ac:dyDescent="0.25">
      <c r="A3474" t="str">
        <f t="shared" si="64"/>
        <v/>
      </c>
      <c r="B3474" t="str">
        <f>IF(E3474="","",INDEX(Лаборатории!A:A,MATCH('Производственный контроль'!E3474,Лаборатории!B:B,0)))</f>
        <v/>
      </c>
      <c r="C3474" t="str">
        <f>IF(E3474="","",VLOOKUP(E3474,Лаборатории!B:D,3,0))</f>
        <v/>
      </c>
      <c r="E3474" s="150"/>
      <c r="J3474" t="str">
        <f>IF(L3474="","",VLOOKUP(L3474,Продукция!B:D,3,0))</f>
        <v/>
      </c>
      <c r="K3474" t="str">
        <f>IF(L3474="","",VLOOKUP(L3474,Продукция!B:C,2,0))</f>
        <v/>
      </c>
      <c r="L3474" s="151"/>
      <c r="M3474" t="str">
        <f>IF(L3474="","",VLOOKUP(L3474,Продукция!B:L,11,0))</f>
        <v/>
      </c>
      <c r="AB3474" t="str">
        <f>IF(L3474="","",VLOOKUP(L3474&amp;I3474,Продукция!A:I,9,0))</f>
        <v/>
      </c>
      <c r="AF3474" t="str">
        <f>IF(AD3474="","",VLOOKUP(AD3474,'Сотрудники и ссылки'!A:B,2,0))</f>
        <v/>
      </c>
      <c r="AG3474" t="str">
        <f>IF(AD3474="","",VLOOKUP(AD3474,'Сотрудники и ссылки'!A:C,3,0))</f>
        <v/>
      </c>
      <c r="AI3474" t="str">
        <f>IF(AH3474="","",VLOOKUP(AH3474,'Сотрудники и ссылки'!A:B,2,0))</f>
        <v/>
      </c>
      <c r="AJ3474" t="str">
        <f>IF(AH3474="","",VLOOKUP(AH3474,'Сотрудники и ссылки'!A:C,3,0))</f>
        <v/>
      </c>
      <c r="AL3474" s="2" t="str">
        <f>IF(AK3474="","",AK3474+VLOOKUP(I3474,'Вид исследования'!B:E,4,0))</f>
        <v/>
      </c>
      <c r="AM3474" s="2" t="str">
        <f>IF(AK3474="","",AK3474+VLOOKUP(I3474,'Вид исследования'!B:F,5,0))</f>
        <v/>
      </c>
      <c r="AQ3474" t="str">
        <f>IFERROR(IF(L3474="","",VLOOKUP(L3474&amp;I3474,Продукция!A:K,11,0)),"обратитесь к админ справочника")</f>
        <v/>
      </c>
      <c r="AS3474" t="str">
        <f>IFERROR(IF(L3474="","",VLOOKUP(L3474&amp;I3474,Продукция!A:J,10,0)),"обратитесь к админ справочника")</f>
        <v/>
      </c>
    </row>
    <row r="3475" spans="1:45" x14ac:dyDescent="0.25">
      <c r="A3475" t="str">
        <f t="shared" si="64"/>
        <v/>
      </c>
      <c r="B3475" t="str">
        <f>IF(E3475="","",INDEX(Лаборатории!A:A,MATCH('Производственный контроль'!E3475,Лаборатории!B:B,0)))</f>
        <v/>
      </c>
      <c r="C3475" t="str">
        <f>IF(E3475="","",VLOOKUP(E3475,Лаборатории!B:D,3,0))</f>
        <v/>
      </c>
      <c r="E3475" s="150"/>
      <c r="J3475" t="str">
        <f>IF(L3475="","",VLOOKUP(L3475,Продукция!B:D,3,0))</f>
        <v/>
      </c>
      <c r="K3475" t="str">
        <f>IF(L3475="","",VLOOKUP(L3475,Продукция!B:C,2,0))</f>
        <v/>
      </c>
      <c r="L3475" s="151"/>
      <c r="M3475" t="str">
        <f>IF(L3475="","",VLOOKUP(L3475,Продукция!B:L,11,0))</f>
        <v/>
      </c>
      <c r="AB3475" t="str">
        <f>IF(L3475="","",VLOOKUP(L3475&amp;I3475,Продукция!A:I,9,0))</f>
        <v/>
      </c>
      <c r="AF3475" t="str">
        <f>IF(AD3475="","",VLOOKUP(AD3475,'Сотрудники и ссылки'!A:B,2,0))</f>
        <v/>
      </c>
      <c r="AG3475" t="str">
        <f>IF(AD3475="","",VLOOKUP(AD3475,'Сотрудники и ссылки'!A:C,3,0))</f>
        <v/>
      </c>
      <c r="AI3475" t="str">
        <f>IF(AH3475="","",VLOOKUP(AH3475,'Сотрудники и ссылки'!A:B,2,0))</f>
        <v/>
      </c>
      <c r="AJ3475" t="str">
        <f>IF(AH3475="","",VLOOKUP(AH3475,'Сотрудники и ссылки'!A:C,3,0))</f>
        <v/>
      </c>
      <c r="AL3475" s="2" t="str">
        <f>IF(AK3475="","",AK3475+VLOOKUP(I3475,'Вид исследования'!B:E,4,0))</f>
        <v/>
      </c>
      <c r="AM3475" s="2" t="str">
        <f>IF(AK3475="","",AK3475+VLOOKUP(I3475,'Вид исследования'!B:F,5,0))</f>
        <v/>
      </c>
      <c r="AQ3475" t="str">
        <f>IFERROR(IF(L3475="","",VLOOKUP(L3475&amp;I3475,Продукция!A:K,11,0)),"обратитесь к админ справочника")</f>
        <v/>
      </c>
      <c r="AS3475" t="str">
        <f>IFERROR(IF(L3475="","",VLOOKUP(L3475&amp;I3475,Продукция!A:J,10,0)),"обратитесь к админ справочника")</f>
        <v/>
      </c>
    </row>
    <row r="3476" spans="1:45" x14ac:dyDescent="0.25">
      <c r="A3476" t="str">
        <f t="shared" si="64"/>
        <v/>
      </c>
      <c r="B3476" t="str">
        <f>IF(E3476="","",INDEX(Лаборатории!A:A,MATCH('Производственный контроль'!E3476,Лаборатории!B:B,0)))</f>
        <v/>
      </c>
      <c r="C3476" t="str">
        <f>IF(E3476="","",VLOOKUP(E3476,Лаборатории!B:D,3,0))</f>
        <v/>
      </c>
      <c r="E3476" s="150"/>
      <c r="J3476" t="str">
        <f>IF(L3476="","",VLOOKUP(L3476,Продукция!B:D,3,0))</f>
        <v/>
      </c>
      <c r="K3476" t="str">
        <f>IF(L3476="","",VLOOKUP(L3476,Продукция!B:C,2,0))</f>
        <v/>
      </c>
      <c r="L3476" s="151"/>
      <c r="M3476" t="str">
        <f>IF(L3476="","",VLOOKUP(L3476,Продукция!B:L,11,0))</f>
        <v/>
      </c>
      <c r="AB3476" t="str">
        <f>IF(L3476="","",VLOOKUP(L3476&amp;I3476,Продукция!A:I,9,0))</f>
        <v/>
      </c>
      <c r="AF3476" t="str">
        <f>IF(AD3476="","",VLOOKUP(AD3476,'Сотрудники и ссылки'!A:B,2,0))</f>
        <v/>
      </c>
      <c r="AG3476" t="str">
        <f>IF(AD3476="","",VLOOKUP(AD3476,'Сотрудники и ссылки'!A:C,3,0))</f>
        <v/>
      </c>
      <c r="AI3476" t="str">
        <f>IF(AH3476="","",VLOOKUP(AH3476,'Сотрудники и ссылки'!A:B,2,0))</f>
        <v/>
      </c>
      <c r="AJ3476" t="str">
        <f>IF(AH3476="","",VLOOKUP(AH3476,'Сотрудники и ссылки'!A:C,3,0))</f>
        <v/>
      </c>
      <c r="AL3476" s="2" t="str">
        <f>IF(AK3476="","",AK3476+VLOOKUP(I3476,'Вид исследования'!B:E,4,0))</f>
        <v/>
      </c>
      <c r="AM3476" s="2" t="str">
        <f>IF(AK3476="","",AK3476+VLOOKUP(I3476,'Вид исследования'!B:F,5,0))</f>
        <v/>
      </c>
      <c r="AQ3476" t="str">
        <f>IFERROR(IF(L3476="","",VLOOKUP(L3476&amp;I3476,Продукция!A:K,11,0)),"обратитесь к админ справочника")</f>
        <v/>
      </c>
      <c r="AS3476" t="str">
        <f>IFERROR(IF(L3476="","",VLOOKUP(L3476&amp;I3476,Продукция!A:J,10,0)),"обратитесь к админ справочника")</f>
        <v/>
      </c>
    </row>
    <row r="3477" spans="1:45" x14ac:dyDescent="0.25">
      <c r="A3477" t="str">
        <f t="shared" si="64"/>
        <v/>
      </c>
      <c r="B3477" t="str">
        <f>IF(E3477="","",INDEX(Лаборатории!A:A,MATCH('Производственный контроль'!E3477,Лаборатории!B:B,0)))</f>
        <v/>
      </c>
      <c r="C3477" t="str">
        <f>IF(E3477="","",VLOOKUP(E3477,Лаборатории!B:D,3,0))</f>
        <v/>
      </c>
      <c r="E3477" s="150"/>
      <c r="J3477" t="str">
        <f>IF(L3477="","",VLOOKUP(L3477,Продукция!B:D,3,0))</f>
        <v/>
      </c>
      <c r="K3477" t="str">
        <f>IF(L3477="","",VLOOKUP(L3477,Продукция!B:C,2,0))</f>
        <v/>
      </c>
      <c r="L3477" s="151"/>
      <c r="M3477" t="str">
        <f>IF(L3477="","",VLOOKUP(L3477,Продукция!B:L,11,0))</f>
        <v/>
      </c>
      <c r="AB3477" t="str">
        <f>IF(L3477="","",VLOOKUP(L3477&amp;I3477,Продукция!A:I,9,0))</f>
        <v/>
      </c>
      <c r="AF3477" t="str">
        <f>IF(AD3477="","",VLOOKUP(AD3477,'Сотрудники и ссылки'!A:B,2,0))</f>
        <v/>
      </c>
      <c r="AG3477" t="str">
        <f>IF(AD3477="","",VLOOKUP(AD3477,'Сотрудники и ссылки'!A:C,3,0))</f>
        <v/>
      </c>
      <c r="AI3477" t="str">
        <f>IF(AH3477="","",VLOOKUP(AH3477,'Сотрудники и ссылки'!A:B,2,0))</f>
        <v/>
      </c>
      <c r="AJ3477" t="str">
        <f>IF(AH3477="","",VLOOKUP(AH3477,'Сотрудники и ссылки'!A:C,3,0))</f>
        <v/>
      </c>
      <c r="AL3477" s="2" t="str">
        <f>IF(AK3477="","",AK3477+VLOOKUP(I3477,'Вид исследования'!B:E,4,0))</f>
        <v/>
      </c>
      <c r="AM3477" s="2" t="str">
        <f>IF(AK3477="","",AK3477+VLOOKUP(I3477,'Вид исследования'!B:F,5,0))</f>
        <v/>
      </c>
      <c r="AQ3477" t="str">
        <f>IFERROR(IF(L3477="","",VLOOKUP(L3477&amp;I3477,Продукция!A:K,11,0)),"обратитесь к админ справочника")</f>
        <v/>
      </c>
      <c r="AS3477" t="str">
        <f>IFERROR(IF(L3477="","",VLOOKUP(L3477&amp;I3477,Продукция!A:J,10,0)),"обратитесь к админ справочника")</f>
        <v/>
      </c>
    </row>
    <row r="3478" spans="1:45" x14ac:dyDescent="0.25">
      <c r="A3478" t="str">
        <f t="shared" si="64"/>
        <v/>
      </c>
      <c r="B3478" t="str">
        <f>IF(E3478="","",INDEX(Лаборатории!A:A,MATCH('Производственный контроль'!E3478,Лаборатории!B:B,0)))</f>
        <v/>
      </c>
      <c r="C3478" t="str">
        <f>IF(E3478="","",VLOOKUP(E3478,Лаборатории!B:D,3,0))</f>
        <v/>
      </c>
      <c r="E3478" s="150"/>
      <c r="J3478" t="str">
        <f>IF(L3478="","",VLOOKUP(L3478,Продукция!B:D,3,0))</f>
        <v/>
      </c>
      <c r="K3478" t="str">
        <f>IF(L3478="","",VLOOKUP(L3478,Продукция!B:C,2,0))</f>
        <v/>
      </c>
      <c r="L3478" s="151"/>
      <c r="M3478" t="str">
        <f>IF(L3478="","",VLOOKUP(L3478,Продукция!B:L,11,0))</f>
        <v/>
      </c>
      <c r="AB3478" t="str">
        <f>IF(L3478="","",VLOOKUP(L3478&amp;I3478,Продукция!A:I,9,0))</f>
        <v/>
      </c>
      <c r="AF3478" t="str">
        <f>IF(AD3478="","",VLOOKUP(AD3478,'Сотрудники и ссылки'!A:B,2,0))</f>
        <v/>
      </c>
      <c r="AG3478" t="str">
        <f>IF(AD3478="","",VLOOKUP(AD3478,'Сотрудники и ссылки'!A:C,3,0))</f>
        <v/>
      </c>
      <c r="AI3478" t="str">
        <f>IF(AH3478="","",VLOOKUP(AH3478,'Сотрудники и ссылки'!A:B,2,0))</f>
        <v/>
      </c>
      <c r="AJ3478" t="str">
        <f>IF(AH3478="","",VLOOKUP(AH3478,'Сотрудники и ссылки'!A:C,3,0))</f>
        <v/>
      </c>
      <c r="AL3478" s="2" t="str">
        <f>IF(AK3478="","",AK3478+VLOOKUP(I3478,'Вид исследования'!B:E,4,0))</f>
        <v/>
      </c>
      <c r="AM3478" s="2" t="str">
        <f>IF(AK3478="","",AK3478+VLOOKUP(I3478,'Вид исследования'!B:F,5,0))</f>
        <v/>
      </c>
      <c r="AQ3478" t="str">
        <f>IFERROR(IF(L3478="","",VLOOKUP(L3478&amp;I3478,Продукция!A:K,11,0)),"обратитесь к админ справочника")</f>
        <v/>
      </c>
      <c r="AS3478" t="str">
        <f>IFERROR(IF(L3478="","",VLOOKUP(L3478&amp;I3478,Продукция!A:J,10,0)),"обратитесь к админ справочника")</f>
        <v/>
      </c>
    </row>
    <row r="3479" spans="1:45" x14ac:dyDescent="0.25">
      <c r="A3479" t="str">
        <f t="shared" si="64"/>
        <v/>
      </c>
      <c r="B3479" t="str">
        <f>IF(E3479="","",INDEX(Лаборатории!A:A,MATCH('Производственный контроль'!E3479,Лаборатории!B:B,0)))</f>
        <v/>
      </c>
      <c r="C3479" t="str">
        <f>IF(E3479="","",VLOOKUP(E3479,Лаборатории!B:D,3,0))</f>
        <v/>
      </c>
      <c r="E3479" s="150"/>
      <c r="J3479" t="str">
        <f>IF(L3479="","",VLOOKUP(L3479,Продукция!B:D,3,0))</f>
        <v/>
      </c>
      <c r="K3479" t="str">
        <f>IF(L3479="","",VLOOKUP(L3479,Продукция!B:C,2,0))</f>
        <v/>
      </c>
      <c r="L3479" s="151"/>
      <c r="M3479" t="str">
        <f>IF(L3479="","",VLOOKUP(L3479,Продукция!B:L,11,0))</f>
        <v/>
      </c>
      <c r="AB3479" t="str">
        <f>IF(L3479="","",VLOOKUP(L3479&amp;I3479,Продукция!A:I,9,0))</f>
        <v/>
      </c>
      <c r="AF3479" t="str">
        <f>IF(AD3479="","",VLOOKUP(AD3479,'Сотрудники и ссылки'!A:B,2,0))</f>
        <v/>
      </c>
      <c r="AG3479" t="str">
        <f>IF(AD3479="","",VLOOKUP(AD3479,'Сотрудники и ссылки'!A:C,3,0))</f>
        <v/>
      </c>
      <c r="AI3479" t="str">
        <f>IF(AH3479="","",VLOOKUP(AH3479,'Сотрудники и ссылки'!A:B,2,0))</f>
        <v/>
      </c>
      <c r="AJ3479" t="str">
        <f>IF(AH3479="","",VLOOKUP(AH3479,'Сотрудники и ссылки'!A:C,3,0))</f>
        <v/>
      </c>
      <c r="AL3479" s="2" t="str">
        <f>IF(AK3479="","",AK3479+VLOOKUP(I3479,'Вид исследования'!B:E,4,0))</f>
        <v/>
      </c>
      <c r="AM3479" s="2" t="str">
        <f>IF(AK3479="","",AK3479+VLOOKUP(I3479,'Вид исследования'!B:F,5,0))</f>
        <v/>
      </c>
      <c r="AQ3479" t="str">
        <f>IFERROR(IF(L3479="","",VLOOKUP(L3479&amp;I3479,Продукция!A:K,11,0)),"обратитесь к админ справочника")</f>
        <v/>
      </c>
      <c r="AS3479" t="str">
        <f>IFERROR(IF(L3479="","",VLOOKUP(L3479&amp;I3479,Продукция!A:J,10,0)),"обратитесь к админ справочника")</f>
        <v/>
      </c>
    </row>
    <row r="3480" spans="1:45" x14ac:dyDescent="0.25">
      <c r="A3480" t="str">
        <f t="shared" si="64"/>
        <v/>
      </c>
      <c r="B3480" t="str">
        <f>IF(E3480="","",INDEX(Лаборатории!A:A,MATCH('Производственный контроль'!E3480,Лаборатории!B:B,0)))</f>
        <v/>
      </c>
      <c r="C3480" t="str">
        <f>IF(E3480="","",VLOOKUP(E3480,Лаборатории!B:D,3,0))</f>
        <v/>
      </c>
      <c r="E3480" s="150"/>
      <c r="J3480" t="str">
        <f>IF(L3480="","",VLOOKUP(L3480,Продукция!B:D,3,0))</f>
        <v/>
      </c>
      <c r="K3480" t="str">
        <f>IF(L3480="","",VLOOKUP(L3480,Продукция!B:C,2,0))</f>
        <v/>
      </c>
      <c r="L3480" s="151"/>
      <c r="M3480" t="str">
        <f>IF(L3480="","",VLOOKUP(L3480,Продукция!B:L,11,0))</f>
        <v/>
      </c>
      <c r="AB3480" t="str">
        <f>IF(L3480="","",VLOOKUP(L3480&amp;I3480,Продукция!A:I,9,0))</f>
        <v/>
      </c>
      <c r="AF3480" t="str">
        <f>IF(AD3480="","",VLOOKUP(AD3480,'Сотрудники и ссылки'!A:B,2,0))</f>
        <v/>
      </c>
      <c r="AG3480" t="str">
        <f>IF(AD3480="","",VLOOKUP(AD3480,'Сотрудники и ссылки'!A:C,3,0))</f>
        <v/>
      </c>
      <c r="AI3480" t="str">
        <f>IF(AH3480="","",VLOOKUP(AH3480,'Сотрудники и ссылки'!A:B,2,0))</f>
        <v/>
      </c>
      <c r="AJ3480" t="str">
        <f>IF(AH3480="","",VLOOKUP(AH3480,'Сотрудники и ссылки'!A:C,3,0))</f>
        <v/>
      </c>
      <c r="AL3480" s="2" t="str">
        <f>IF(AK3480="","",AK3480+VLOOKUP(I3480,'Вид исследования'!B:E,4,0))</f>
        <v/>
      </c>
      <c r="AM3480" s="2" t="str">
        <f>IF(AK3480="","",AK3480+VLOOKUP(I3480,'Вид исследования'!B:F,5,0))</f>
        <v/>
      </c>
      <c r="AQ3480" t="str">
        <f>IFERROR(IF(L3480="","",VLOOKUP(L3480&amp;I3480,Продукция!A:K,11,0)),"обратитесь к админ справочника")</f>
        <v/>
      </c>
      <c r="AS3480" t="str">
        <f>IFERROR(IF(L3480="","",VLOOKUP(L3480&amp;I3480,Продукция!A:J,10,0)),"обратитесь к админ справочника")</f>
        <v/>
      </c>
    </row>
    <row r="3481" spans="1:45" x14ac:dyDescent="0.25">
      <c r="A3481" t="str">
        <f t="shared" si="64"/>
        <v/>
      </c>
      <c r="B3481" t="str">
        <f>IF(E3481="","",INDEX(Лаборатории!A:A,MATCH('Производственный контроль'!E3481,Лаборатории!B:B,0)))</f>
        <v/>
      </c>
      <c r="C3481" t="str">
        <f>IF(E3481="","",VLOOKUP(E3481,Лаборатории!B:D,3,0))</f>
        <v/>
      </c>
      <c r="E3481" s="150"/>
      <c r="J3481" t="str">
        <f>IF(L3481="","",VLOOKUP(L3481,Продукция!B:D,3,0))</f>
        <v/>
      </c>
      <c r="K3481" t="str">
        <f>IF(L3481="","",VLOOKUP(L3481,Продукция!B:C,2,0))</f>
        <v/>
      </c>
      <c r="L3481" s="151"/>
      <c r="M3481" t="str">
        <f>IF(L3481="","",VLOOKUP(L3481,Продукция!B:L,11,0))</f>
        <v/>
      </c>
      <c r="AB3481" t="str">
        <f>IF(L3481="","",VLOOKUP(L3481&amp;I3481,Продукция!A:I,9,0))</f>
        <v/>
      </c>
      <c r="AF3481" t="str">
        <f>IF(AD3481="","",VLOOKUP(AD3481,'Сотрудники и ссылки'!A:B,2,0))</f>
        <v/>
      </c>
      <c r="AG3481" t="str">
        <f>IF(AD3481="","",VLOOKUP(AD3481,'Сотрудники и ссылки'!A:C,3,0))</f>
        <v/>
      </c>
      <c r="AI3481" t="str">
        <f>IF(AH3481="","",VLOOKUP(AH3481,'Сотрудники и ссылки'!A:B,2,0))</f>
        <v/>
      </c>
      <c r="AJ3481" t="str">
        <f>IF(AH3481="","",VLOOKUP(AH3481,'Сотрудники и ссылки'!A:C,3,0))</f>
        <v/>
      </c>
      <c r="AL3481" s="2" t="str">
        <f>IF(AK3481="","",AK3481+VLOOKUP(I3481,'Вид исследования'!B:E,4,0))</f>
        <v/>
      </c>
      <c r="AM3481" s="2" t="str">
        <f>IF(AK3481="","",AK3481+VLOOKUP(I3481,'Вид исследования'!B:F,5,0))</f>
        <v/>
      </c>
      <c r="AQ3481" t="str">
        <f>IFERROR(IF(L3481="","",VLOOKUP(L3481&amp;I3481,Продукция!A:K,11,0)),"обратитесь к админ справочника")</f>
        <v/>
      </c>
      <c r="AS3481" t="str">
        <f>IFERROR(IF(L3481="","",VLOOKUP(L3481&amp;I3481,Продукция!A:J,10,0)),"обратитесь к админ справочника")</f>
        <v/>
      </c>
    </row>
    <row r="3482" spans="1:45" x14ac:dyDescent="0.25">
      <c r="A3482" t="str">
        <f t="shared" si="64"/>
        <v/>
      </c>
      <c r="B3482" t="str">
        <f>IF(E3482="","",INDEX(Лаборатории!A:A,MATCH('Производственный контроль'!E3482,Лаборатории!B:B,0)))</f>
        <v/>
      </c>
      <c r="C3482" t="str">
        <f>IF(E3482="","",VLOOKUP(E3482,Лаборатории!B:D,3,0))</f>
        <v/>
      </c>
      <c r="E3482" s="150"/>
      <c r="J3482" t="str">
        <f>IF(L3482="","",VLOOKUP(L3482,Продукция!B:D,3,0))</f>
        <v/>
      </c>
      <c r="K3482" t="str">
        <f>IF(L3482="","",VLOOKUP(L3482,Продукция!B:C,2,0))</f>
        <v/>
      </c>
      <c r="L3482" s="151"/>
      <c r="M3482" t="str">
        <f>IF(L3482="","",VLOOKUP(L3482,Продукция!B:L,11,0))</f>
        <v/>
      </c>
      <c r="AB3482" t="str">
        <f>IF(L3482="","",VLOOKUP(L3482&amp;I3482,Продукция!A:I,9,0))</f>
        <v/>
      </c>
      <c r="AF3482" t="str">
        <f>IF(AD3482="","",VLOOKUP(AD3482,'Сотрудники и ссылки'!A:B,2,0))</f>
        <v/>
      </c>
      <c r="AG3482" t="str">
        <f>IF(AD3482="","",VLOOKUP(AD3482,'Сотрудники и ссылки'!A:C,3,0))</f>
        <v/>
      </c>
      <c r="AI3482" t="str">
        <f>IF(AH3482="","",VLOOKUP(AH3482,'Сотрудники и ссылки'!A:B,2,0))</f>
        <v/>
      </c>
      <c r="AJ3482" t="str">
        <f>IF(AH3482="","",VLOOKUP(AH3482,'Сотрудники и ссылки'!A:C,3,0))</f>
        <v/>
      </c>
      <c r="AL3482" s="2" t="str">
        <f>IF(AK3482="","",AK3482+VLOOKUP(I3482,'Вид исследования'!B:E,4,0))</f>
        <v/>
      </c>
      <c r="AM3482" s="2" t="str">
        <f>IF(AK3482="","",AK3482+VLOOKUP(I3482,'Вид исследования'!B:F,5,0))</f>
        <v/>
      </c>
      <c r="AQ3482" t="str">
        <f>IFERROR(IF(L3482="","",VLOOKUP(L3482&amp;I3482,Продукция!A:K,11,0)),"обратитесь к админ справочника")</f>
        <v/>
      </c>
      <c r="AS3482" t="str">
        <f>IFERROR(IF(L3482="","",VLOOKUP(L3482&amp;I3482,Продукция!A:J,10,0)),"обратитесь к админ справочника")</f>
        <v/>
      </c>
    </row>
    <row r="3483" spans="1:45" x14ac:dyDescent="0.25">
      <c r="A3483" t="str">
        <f t="shared" si="64"/>
        <v/>
      </c>
      <c r="B3483" t="str">
        <f>IF(E3483="","",INDEX(Лаборатории!A:A,MATCH('Производственный контроль'!E3483,Лаборатории!B:B,0)))</f>
        <v/>
      </c>
      <c r="C3483" t="str">
        <f>IF(E3483="","",VLOOKUP(E3483,Лаборатории!B:D,3,0))</f>
        <v/>
      </c>
      <c r="E3483" s="150"/>
      <c r="J3483" t="str">
        <f>IF(L3483="","",VLOOKUP(L3483,Продукция!B:D,3,0))</f>
        <v/>
      </c>
      <c r="K3483" t="str">
        <f>IF(L3483="","",VLOOKUP(L3483,Продукция!B:C,2,0))</f>
        <v/>
      </c>
      <c r="L3483" s="151"/>
      <c r="M3483" t="str">
        <f>IF(L3483="","",VLOOKUP(L3483,Продукция!B:L,11,0))</f>
        <v/>
      </c>
      <c r="AB3483" t="str">
        <f>IF(L3483="","",VLOOKUP(L3483&amp;I3483,Продукция!A:I,9,0))</f>
        <v/>
      </c>
      <c r="AF3483" t="str">
        <f>IF(AD3483="","",VLOOKUP(AD3483,'Сотрудники и ссылки'!A:B,2,0))</f>
        <v/>
      </c>
      <c r="AG3483" t="str">
        <f>IF(AD3483="","",VLOOKUP(AD3483,'Сотрудники и ссылки'!A:C,3,0))</f>
        <v/>
      </c>
      <c r="AI3483" t="str">
        <f>IF(AH3483="","",VLOOKUP(AH3483,'Сотрудники и ссылки'!A:B,2,0))</f>
        <v/>
      </c>
      <c r="AJ3483" t="str">
        <f>IF(AH3483="","",VLOOKUP(AH3483,'Сотрудники и ссылки'!A:C,3,0))</f>
        <v/>
      </c>
      <c r="AL3483" s="2" t="str">
        <f>IF(AK3483="","",AK3483+VLOOKUP(I3483,'Вид исследования'!B:E,4,0))</f>
        <v/>
      </c>
      <c r="AM3483" s="2" t="str">
        <f>IF(AK3483="","",AK3483+VLOOKUP(I3483,'Вид исследования'!B:F,5,0))</f>
        <v/>
      </c>
      <c r="AQ3483" t="str">
        <f>IFERROR(IF(L3483="","",VLOOKUP(L3483&amp;I3483,Продукция!A:K,11,0)),"обратитесь к админ справочника")</f>
        <v/>
      </c>
      <c r="AS3483" t="str">
        <f>IFERROR(IF(L3483="","",VLOOKUP(L3483&amp;I3483,Продукция!A:J,10,0)),"обратитесь к админ справочника")</f>
        <v/>
      </c>
    </row>
    <row r="3484" spans="1:45" x14ac:dyDescent="0.25">
      <c r="A3484" t="str">
        <f t="shared" si="64"/>
        <v/>
      </c>
      <c r="B3484" t="str">
        <f>IF(E3484="","",INDEX(Лаборатории!A:A,MATCH('Производственный контроль'!E3484,Лаборатории!B:B,0)))</f>
        <v/>
      </c>
      <c r="C3484" t="str">
        <f>IF(E3484="","",VLOOKUP(E3484,Лаборатории!B:D,3,0))</f>
        <v/>
      </c>
      <c r="E3484" s="150"/>
      <c r="J3484" t="str">
        <f>IF(L3484="","",VLOOKUP(L3484,Продукция!B:D,3,0))</f>
        <v/>
      </c>
      <c r="K3484" t="str">
        <f>IF(L3484="","",VLOOKUP(L3484,Продукция!B:C,2,0))</f>
        <v/>
      </c>
      <c r="L3484" s="151"/>
      <c r="M3484" t="str">
        <f>IF(L3484="","",VLOOKUP(L3484,Продукция!B:L,11,0))</f>
        <v/>
      </c>
      <c r="AB3484" t="str">
        <f>IF(L3484="","",VLOOKUP(L3484&amp;I3484,Продукция!A:I,9,0))</f>
        <v/>
      </c>
      <c r="AF3484" t="str">
        <f>IF(AD3484="","",VLOOKUP(AD3484,'Сотрудники и ссылки'!A:B,2,0))</f>
        <v/>
      </c>
      <c r="AG3484" t="str">
        <f>IF(AD3484="","",VLOOKUP(AD3484,'Сотрудники и ссылки'!A:C,3,0))</f>
        <v/>
      </c>
      <c r="AI3484" t="str">
        <f>IF(AH3484="","",VLOOKUP(AH3484,'Сотрудники и ссылки'!A:B,2,0))</f>
        <v/>
      </c>
      <c r="AJ3484" t="str">
        <f>IF(AH3484="","",VLOOKUP(AH3484,'Сотрудники и ссылки'!A:C,3,0))</f>
        <v/>
      </c>
      <c r="AL3484" s="2" t="str">
        <f>IF(AK3484="","",AK3484+VLOOKUP(I3484,'Вид исследования'!B:E,4,0))</f>
        <v/>
      </c>
      <c r="AM3484" s="2" t="str">
        <f>IF(AK3484="","",AK3484+VLOOKUP(I3484,'Вид исследования'!B:F,5,0))</f>
        <v/>
      </c>
      <c r="AQ3484" t="str">
        <f>IFERROR(IF(L3484="","",VLOOKUP(L3484&amp;I3484,Продукция!A:K,11,0)),"обратитесь к админ справочника")</f>
        <v/>
      </c>
      <c r="AS3484" t="str">
        <f>IFERROR(IF(L3484="","",VLOOKUP(L3484&amp;I3484,Продукция!A:J,10,0)),"обратитесь к админ справочника")</f>
        <v/>
      </c>
    </row>
    <row r="3485" spans="1:45" x14ac:dyDescent="0.25">
      <c r="A3485" t="str">
        <f t="shared" si="64"/>
        <v/>
      </c>
      <c r="B3485" t="str">
        <f>IF(E3485="","",INDEX(Лаборатории!A:A,MATCH('Производственный контроль'!E3485,Лаборатории!B:B,0)))</f>
        <v/>
      </c>
      <c r="C3485" t="str">
        <f>IF(E3485="","",VLOOKUP(E3485,Лаборатории!B:D,3,0))</f>
        <v/>
      </c>
      <c r="E3485" s="150"/>
      <c r="J3485" t="str">
        <f>IF(L3485="","",VLOOKUP(L3485,Продукция!B:D,3,0))</f>
        <v/>
      </c>
      <c r="K3485" t="str">
        <f>IF(L3485="","",VLOOKUP(L3485,Продукция!B:C,2,0))</f>
        <v/>
      </c>
      <c r="L3485" s="151"/>
      <c r="M3485" t="str">
        <f>IF(L3485="","",VLOOKUP(L3485,Продукция!B:L,11,0))</f>
        <v/>
      </c>
      <c r="AB3485" t="str">
        <f>IF(L3485="","",VLOOKUP(L3485&amp;I3485,Продукция!A:I,9,0))</f>
        <v/>
      </c>
      <c r="AF3485" t="str">
        <f>IF(AD3485="","",VLOOKUP(AD3485,'Сотрудники и ссылки'!A:B,2,0))</f>
        <v/>
      </c>
      <c r="AG3485" t="str">
        <f>IF(AD3485="","",VLOOKUP(AD3485,'Сотрудники и ссылки'!A:C,3,0))</f>
        <v/>
      </c>
      <c r="AI3485" t="str">
        <f>IF(AH3485="","",VLOOKUP(AH3485,'Сотрудники и ссылки'!A:B,2,0))</f>
        <v/>
      </c>
      <c r="AJ3485" t="str">
        <f>IF(AH3485="","",VLOOKUP(AH3485,'Сотрудники и ссылки'!A:C,3,0))</f>
        <v/>
      </c>
      <c r="AL3485" s="2" t="str">
        <f>IF(AK3485="","",AK3485+VLOOKUP(I3485,'Вид исследования'!B:E,4,0))</f>
        <v/>
      </c>
      <c r="AM3485" s="2" t="str">
        <f>IF(AK3485="","",AK3485+VLOOKUP(I3485,'Вид исследования'!B:F,5,0))</f>
        <v/>
      </c>
      <c r="AQ3485" t="str">
        <f>IFERROR(IF(L3485="","",VLOOKUP(L3485&amp;I3485,Продукция!A:K,11,0)),"обратитесь к админ справочника")</f>
        <v/>
      </c>
      <c r="AS3485" t="str">
        <f>IFERROR(IF(L3485="","",VLOOKUP(L3485&amp;I3485,Продукция!A:J,10,0)),"обратитесь к админ справочника")</f>
        <v/>
      </c>
    </row>
    <row r="3486" spans="1:45" x14ac:dyDescent="0.25">
      <c r="A3486" t="str">
        <f t="shared" si="64"/>
        <v/>
      </c>
      <c r="B3486" t="str">
        <f>IF(E3486="","",INDEX(Лаборатории!A:A,MATCH('Производственный контроль'!E3486,Лаборатории!B:B,0)))</f>
        <v/>
      </c>
      <c r="C3486" t="str">
        <f>IF(E3486="","",VLOOKUP(E3486,Лаборатории!B:D,3,0))</f>
        <v/>
      </c>
      <c r="E3486" s="150"/>
      <c r="J3486" t="str">
        <f>IF(L3486="","",VLOOKUP(L3486,Продукция!B:D,3,0))</f>
        <v/>
      </c>
      <c r="K3486" t="str">
        <f>IF(L3486="","",VLOOKUP(L3486,Продукция!B:C,2,0))</f>
        <v/>
      </c>
      <c r="L3486" s="151"/>
      <c r="M3486" t="str">
        <f>IF(L3486="","",VLOOKUP(L3486,Продукция!B:L,11,0))</f>
        <v/>
      </c>
      <c r="AB3486" t="str">
        <f>IF(L3486="","",VLOOKUP(L3486&amp;I3486,Продукция!A:I,9,0))</f>
        <v/>
      </c>
      <c r="AF3486" t="str">
        <f>IF(AD3486="","",VLOOKUP(AD3486,'Сотрудники и ссылки'!A:B,2,0))</f>
        <v/>
      </c>
      <c r="AG3486" t="str">
        <f>IF(AD3486="","",VLOOKUP(AD3486,'Сотрудники и ссылки'!A:C,3,0))</f>
        <v/>
      </c>
      <c r="AI3486" t="str">
        <f>IF(AH3486="","",VLOOKUP(AH3486,'Сотрудники и ссылки'!A:B,2,0))</f>
        <v/>
      </c>
      <c r="AJ3486" t="str">
        <f>IF(AH3486="","",VLOOKUP(AH3486,'Сотрудники и ссылки'!A:C,3,0))</f>
        <v/>
      </c>
      <c r="AL3486" s="2" t="str">
        <f>IF(AK3486="","",AK3486+VLOOKUP(I3486,'Вид исследования'!B:E,4,0))</f>
        <v/>
      </c>
      <c r="AM3486" s="2" t="str">
        <f>IF(AK3486="","",AK3486+VLOOKUP(I3486,'Вид исследования'!B:F,5,0))</f>
        <v/>
      </c>
      <c r="AQ3486" t="str">
        <f>IFERROR(IF(L3486="","",VLOOKUP(L3486&amp;I3486,Продукция!A:K,11,0)),"обратитесь к админ справочника")</f>
        <v/>
      </c>
      <c r="AS3486" t="str">
        <f>IFERROR(IF(L3486="","",VLOOKUP(L3486&amp;I3486,Продукция!A:J,10,0)),"обратитесь к админ справочника")</f>
        <v/>
      </c>
    </row>
    <row r="3487" spans="1:45" x14ac:dyDescent="0.25">
      <c r="A3487" t="str">
        <f t="shared" si="64"/>
        <v/>
      </c>
      <c r="B3487" t="str">
        <f>IF(E3487="","",INDEX(Лаборатории!A:A,MATCH('Производственный контроль'!E3487,Лаборатории!B:B,0)))</f>
        <v/>
      </c>
      <c r="C3487" t="str">
        <f>IF(E3487="","",VLOOKUP(E3487,Лаборатории!B:D,3,0))</f>
        <v/>
      </c>
      <c r="E3487" s="150"/>
      <c r="J3487" t="str">
        <f>IF(L3487="","",VLOOKUP(L3487,Продукция!B:D,3,0))</f>
        <v/>
      </c>
      <c r="K3487" t="str">
        <f>IF(L3487="","",VLOOKUP(L3487,Продукция!B:C,2,0))</f>
        <v/>
      </c>
      <c r="L3487" s="151"/>
      <c r="M3487" t="str">
        <f>IF(L3487="","",VLOOKUP(L3487,Продукция!B:L,11,0))</f>
        <v/>
      </c>
      <c r="AB3487" t="str">
        <f>IF(L3487="","",VLOOKUP(L3487&amp;I3487,Продукция!A:I,9,0))</f>
        <v/>
      </c>
      <c r="AF3487" t="str">
        <f>IF(AD3487="","",VLOOKUP(AD3487,'Сотрудники и ссылки'!A:B,2,0))</f>
        <v/>
      </c>
      <c r="AG3487" t="str">
        <f>IF(AD3487="","",VLOOKUP(AD3487,'Сотрудники и ссылки'!A:C,3,0))</f>
        <v/>
      </c>
      <c r="AI3487" t="str">
        <f>IF(AH3487="","",VLOOKUP(AH3487,'Сотрудники и ссылки'!A:B,2,0))</f>
        <v/>
      </c>
      <c r="AJ3487" t="str">
        <f>IF(AH3487="","",VLOOKUP(AH3487,'Сотрудники и ссылки'!A:C,3,0))</f>
        <v/>
      </c>
      <c r="AL3487" s="2" t="str">
        <f>IF(AK3487="","",AK3487+VLOOKUP(I3487,'Вид исследования'!B:E,4,0))</f>
        <v/>
      </c>
      <c r="AM3487" s="2" t="str">
        <f>IF(AK3487="","",AK3487+VLOOKUP(I3487,'Вид исследования'!B:F,5,0))</f>
        <v/>
      </c>
      <c r="AQ3487" t="str">
        <f>IFERROR(IF(L3487="","",VLOOKUP(L3487&amp;I3487,Продукция!A:K,11,0)),"обратитесь к админ справочника")</f>
        <v/>
      </c>
      <c r="AS3487" t="str">
        <f>IFERROR(IF(L3487="","",VLOOKUP(L3487&amp;I3487,Продукция!A:J,10,0)),"обратитесь к админ справочника")</f>
        <v/>
      </c>
    </row>
    <row r="3488" spans="1:45" x14ac:dyDescent="0.25">
      <c r="A3488" t="str">
        <f t="shared" si="64"/>
        <v/>
      </c>
      <c r="B3488" t="str">
        <f>IF(E3488="","",INDEX(Лаборатории!A:A,MATCH('Производственный контроль'!E3488,Лаборатории!B:B,0)))</f>
        <v/>
      </c>
      <c r="C3488" t="str">
        <f>IF(E3488="","",VLOOKUP(E3488,Лаборатории!B:D,3,0))</f>
        <v/>
      </c>
      <c r="E3488" s="150"/>
      <c r="J3488" t="str">
        <f>IF(L3488="","",VLOOKUP(L3488,Продукция!B:D,3,0))</f>
        <v/>
      </c>
      <c r="K3488" t="str">
        <f>IF(L3488="","",VLOOKUP(L3488,Продукция!B:C,2,0))</f>
        <v/>
      </c>
      <c r="L3488" s="151"/>
      <c r="M3488" t="str">
        <f>IF(L3488="","",VLOOKUP(L3488,Продукция!B:L,11,0))</f>
        <v/>
      </c>
      <c r="AB3488" t="str">
        <f>IF(L3488="","",VLOOKUP(L3488&amp;I3488,Продукция!A:I,9,0))</f>
        <v/>
      </c>
      <c r="AF3488" t="str">
        <f>IF(AD3488="","",VLOOKUP(AD3488,'Сотрудники и ссылки'!A:B,2,0))</f>
        <v/>
      </c>
      <c r="AG3488" t="str">
        <f>IF(AD3488="","",VLOOKUP(AD3488,'Сотрудники и ссылки'!A:C,3,0))</f>
        <v/>
      </c>
      <c r="AI3488" t="str">
        <f>IF(AH3488="","",VLOOKUP(AH3488,'Сотрудники и ссылки'!A:B,2,0))</f>
        <v/>
      </c>
      <c r="AJ3488" t="str">
        <f>IF(AH3488="","",VLOOKUP(AH3488,'Сотрудники и ссылки'!A:C,3,0))</f>
        <v/>
      </c>
      <c r="AL3488" s="2" t="str">
        <f>IF(AK3488="","",AK3488+VLOOKUP(I3488,'Вид исследования'!B:E,4,0))</f>
        <v/>
      </c>
      <c r="AM3488" s="2" t="str">
        <f>IF(AK3488="","",AK3488+VLOOKUP(I3488,'Вид исследования'!B:F,5,0))</f>
        <v/>
      </c>
      <c r="AQ3488" t="str">
        <f>IFERROR(IF(L3488="","",VLOOKUP(L3488&amp;I3488,Продукция!A:K,11,0)),"обратитесь к админ справочника")</f>
        <v/>
      </c>
      <c r="AS3488" t="str">
        <f>IFERROR(IF(L3488="","",VLOOKUP(L3488&amp;I3488,Продукция!A:J,10,0)),"обратитесь к админ справочника")</f>
        <v/>
      </c>
    </row>
    <row r="3489" spans="1:45" x14ac:dyDescent="0.25">
      <c r="A3489" t="str">
        <f t="shared" si="64"/>
        <v/>
      </c>
      <c r="B3489" t="str">
        <f>IF(E3489="","",INDEX(Лаборатории!A:A,MATCH('Производственный контроль'!E3489,Лаборатории!B:B,0)))</f>
        <v/>
      </c>
      <c r="C3489" t="str">
        <f>IF(E3489="","",VLOOKUP(E3489,Лаборатории!B:D,3,0))</f>
        <v/>
      </c>
      <c r="E3489" s="150"/>
      <c r="J3489" t="str">
        <f>IF(L3489="","",VLOOKUP(L3489,Продукция!B:D,3,0))</f>
        <v/>
      </c>
      <c r="K3489" t="str">
        <f>IF(L3489="","",VLOOKUP(L3489,Продукция!B:C,2,0))</f>
        <v/>
      </c>
      <c r="L3489" s="151"/>
      <c r="M3489" t="str">
        <f>IF(L3489="","",VLOOKUP(L3489,Продукция!B:L,11,0))</f>
        <v/>
      </c>
      <c r="AB3489" t="str">
        <f>IF(L3489="","",VLOOKUP(L3489&amp;I3489,Продукция!A:I,9,0))</f>
        <v/>
      </c>
      <c r="AF3489" t="str">
        <f>IF(AD3489="","",VLOOKUP(AD3489,'Сотрудники и ссылки'!A:B,2,0))</f>
        <v/>
      </c>
      <c r="AG3489" t="str">
        <f>IF(AD3489="","",VLOOKUP(AD3489,'Сотрудники и ссылки'!A:C,3,0))</f>
        <v/>
      </c>
      <c r="AI3489" t="str">
        <f>IF(AH3489="","",VLOOKUP(AH3489,'Сотрудники и ссылки'!A:B,2,0))</f>
        <v/>
      </c>
      <c r="AJ3489" t="str">
        <f>IF(AH3489="","",VLOOKUP(AH3489,'Сотрудники и ссылки'!A:C,3,0))</f>
        <v/>
      </c>
      <c r="AL3489" s="2" t="str">
        <f>IF(AK3489="","",AK3489+VLOOKUP(I3489,'Вид исследования'!B:E,4,0))</f>
        <v/>
      </c>
      <c r="AM3489" s="2" t="str">
        <f>IF(AK3489="","",AK3489+VLOOKUP(I3489,'Вид исследования'!B:F,5,0))</f>
        <v/>
      </c>
      <c r="AQ3489" t="str">
        <f>IFERROR(IF(L3489="","",VLOOKUP(L3489&amp;I3489,Продукция!A:K,11,0)),"обратитесь к админ справочника")</f>
        <v/>
      </c>
      <c r="AS3489" t="str">
        <f>IFERROR(IF(L3489="","",VLOOKUP(L3489&amp;I3489,Продукция!A:J,10,0)),"обратитесь к админ справочника")</f>
        <v/>
      </c>
    </row>
    <row r="3490" spans="1:45" x14ac:dyDescent="0.25">
      <c r="A3490" t="str">
        <f t="shared" si="64"/>
        <v/>
      </c>
      <c r="B3490" t="str">
        <f>IF(E3490="","",INDEX(Лаборатории!A:A,MATCH('Производственный контроль'!E3490,Лаборатории!B:B,0)))</f>
        <v/>
      </c>
      <c r="C3490" t="str">
        <f>IF(E3490="","",VLOOKUP(E3490,Лаборатории!B:D,3,0))</f>
        <v/>
      </c>
      <c r="E3490" s="150"/>
      <c r="J3490" t="str">
        <f>IF(L3490="","",VLOOKUP(L3490,Продукция!B:D,3,0))</f>
        <v/>
      </c>
      <c r="K3490" t="str">
        <f>IF(L3490="","",VLOOKUP(L3490,Продукция!B:C,2,0))</f>
        <v/>
      </c>
      <c r="L3490" s="151"/>
      <c r="M3490" t="str">
        <f>IF(L3490="","",VLOOKUP(L3490,Продукция!B:L,11,0))</f>
        <v/>
      </c>
      <c r="AB3490" t="str">
        <f>IF(L3490="","",VLOOKUP(L3490&amp;I3490,Продукция!A:I,9,0))</f>
        <v/>
      </c>
      <c r="AF3490" t="str">
        <f>IF(AD3490="","",VLOOKUP(AD3490,'Сотрудники и ссылки'!A:B,2,0))</f>
        <v/>
      </c>
      <c r="AG3490" t="str">
        <f>IF(AD3490="","",VLOOKUP(AD3490,'Сотрудники и ссылки'!A:C,3,0))</f>
        <v/>
      </c>
      <c r="AI3490" t="str">
        <f>IF(AH3490="","",VLOOKUP(AH3490,'Сотрудники и ссылки'!A:B,2,0))</f>
        <v/>
      </c>
      <c r="AJ3490" t="str">
        <f>IF(AH3490="","",VLOOKUP(AH3490,'Сотрудники и ссылки'!A:C,3,0))</f>
        <v/>
      </c>
      <c r="AL3490" s="2" t="str">
        <f>IF(AK3490="","",AK3490+VLOOKUP(I3490,'Вид исследования'!B:E,4,0))</f>
        <v/>
      </c>
      <c r="AM3490" s="2" t="str">
        <f>IF(AK3490="","",AK3490+VLOOKUP(I3490,'Вид исследования'!B:F,5,0))</f>
        <v/>
      </c>
      <c r="AQ3490" t="str">
        <f>IFERROR(IF(L3490="","",VLOOKUP(L3490&amp;I3490,Продукция!A:K,11,0)),"обратитесь к админ справочника")</f>
        <v/>
      </c>
      <c r="AS3490" t="str">
        <f>IFERROR(IF(L3490="","",VLOOKUP(L3490&amp;I3490,Продукция!A:J,10,0)),"обратитесь к админ справочника")</f>
        <v/>
      </c>
    </row>
    <row r="3491" spans="1:45" x14ac:dyDescent="0.25">
      <c r="A3491" t="str">
        <f t="shared" si="64"/>
        <v/>
      </c>
      <c r="B3491" t="str">
        <f>IF(E3491="","",INDEX(Лаборатории!A:A,MATCH('Производственный контроль'!E3491,Лаборатории!B:B,0)))</f>
        <v/>
      </c>
      <c r="C3491" t="str">
        <f>IF(E3491="","",VLOOKUP(E3491,Лаборатории!B:D,3,0))</f>
        <v/>
      </c>
      <c r="E3491" s="150"/>
      <c r="J3491" t="str">
        <f>IF(L3491="","",VLOOKUP(L3491,Продукция!B:D,3,0))</f>
        <v/>
      </c>
      <c r="K3491" t="str">
        <f>IF(L3491="","",VLOOKUP(L3491,Продукция!B:C,2,0))</f>
        <v/>
      </c>
      <c r="L3491" s="151"/>
      <c r="M3491" t="str">
        <f>IF(L3491="","",VLOOKUP(L3491,Продукция!B:L,11,0))</f>
        <v/>
      </c>
      <c r="AB3491" t="str">
        <f>IF(L3491="","",VLOOKUP(L3491&amp;I3491,Продукция!A:I,9,0))</f>
        <v/>
      </c>
      <c r="AF3491" t="str">
        <f>IF(AD3491="","",VLOOKUP(AD3491,'Сотрудники и ссылки'!A:B,2,0))</f>
        <v/>
      </c>
      <c r="AG3491" t="str">
        <f>IF(AD3491="","",VLOOKUP(AD3491,'Сотрудники и ссылки'!A:C,3,0))</f>
        <v/>
      </c>
      <c r="AI3491" t="str">
        <f>IF(AH3491="","",VLOOKUP(AH3491,'Сотрудники и ссылки'!A:B,2,0))</f>
        <v/>
      </c>
      <c r="AJ3491" t="str">
        <f>IF(AH3491="","",VLOOKUP(AH3491,'Сотрудники и ссылки'!A:C,3,0))</f>
        <v/>
      </c>
      <c r="AL3491" s="2" t="str">
        <f>IF(AK3491="","",AK3491+VLOOKUP(I3491,'Вид исследования'!B:E,4,0))</f>
        <v/>
      </c>
      <c r="AM3491" s="2" t="str">
        <f>IF(AK3491="","",AK3491+VLOOKUP(I3491,'Вид исследования'!B:F,5,0))</f>
        <v/>
      </c>
      <c r="AQ3491" t="str">
        <f>IFERROR(IF(L3491="","",VLOOKUP(L3491&amp;I3491,Продукция!A:K,11,0)),"обратитесь к админ справочника")</f>
        <v/>
      </c>
      <c r="AS3491" t="str">
        <f>IFERROR(IF(L3491="","",VLOOKUP(L3491&amp;I3491,Продукция!A:J,10,0)),"обратитесь к админ справочника")</f>
        <v/>
      </c>
    </row>
    <row r="3492" spans="1:45" x14ac:dyDescent="0.25">
      <c r="A3492" t="str">
        <f t="shared" si="64"/>
        <v/>
      </c>
      <c r="B3492" t="str">
        <f>IF(E3492="","",INDEX(Лаборатории!A:A,MATCH('Производственный контроль'!E3492,Лаборатории!B:B,0)))</f>
        <v/>
      </c>
      <c r="C3492" t="str">
        <f>IF(E3492="","",VLOOKUP(E3492,Лаборатории!B:D,3,0))</f>
        <v/>
      </c>
      <c r="E3492" s="150"/>
      <c r="J3492" t="str">
        <f>IF(L3492="","",VLOOKUP(L3492,Продукция!B:D,3,0))</f>
        <v/>
      </c>
      <c r="K3492" t="str">
        <f>IF(L3492="","",VLOOKUP(L3492,Продукция!B:C,2,0))</f>
        <v/>
      </c>
      <c r="L3492" s="151"/>
      <c r="M3492" t="str">
        <f>IF(L3492="","",VLOOKUP(L3492,Продукция!B:L,11,0))</f>
        <v/>
      </c>
      <c r="AB3492" t="str">
        <f>IF(L3492="","",VLOOKUP(L3492&amp;I3492,Продукция!A:I,9,0))</f>
        <v/>
      </c>
      <c r="AF3492" t="str">
        <f>IF(AD3492="","",VLOOKUP(AD3492,'Сотрудники и ссылки'!A:B,2,0))</f>
        <v/>
      </c>
      <c r="AG3492" t="str">
        <f>IF(AD3492="","",VLOOKUP(AD3492,'Сотрудники и ссылки'!A:C,3,0))</f>
        <v/>
      </c>
      <c r="AI3492" t="str">
        <f>IF(AH3492="","",VLOOKUP(AH3492,'Сотрудники и ссылки'!A:B,2,0))</f>
        <v/>
      </c>
      <c r="AJ3492" t="str">
        <f>IF(AH3492="","",VLOOKUP(AH3492,'Сотрудники и ссылки'!A:C,3,0))</f>
        <v/>
      </c>
      <c r="AL3492" s="2" t="str">
        <f>IF(AK3492="","",AK3492+VLOOKUP(I3492,'Вид исследования'!B:E,4,0))</f>
        <v/>
      </c>
      <c r="AM3492" s="2" t="str">
        <f>IF(AK3492="","",AK3492+VLOOKUP(I3492,'Вид исследования'!B:F,5,0))</f>
        <v/>
      </c>
      <c r="AQ3492" t="str">
        <f>IFERROR(IF(L3492="","",VLOOKUP(L3492&amp;I3492,Продукция!A:K,11,0)),"обратитесь к админ справочника")</f>
        <v/>
      </c>
      <c r="AS3492" t="str">
        <f>IFERROR(IF(L3492="","",VLOOKUP(L3492&amp;I3492,Продукция!A:J,10,0)),"обратитесь к админ справочника")</f>
        <v/>
      </c>
    </row>
    <row r="3493" spans="1:45" x14ac:dyDescent="0.25">
      <c r="A3493" t="str">
        <f t="shared" si="64"/>
        <v/>
      </c>
      <c r="B3493" t="str">
        <f>IF(E3493="","",INDEX(Лаборатории!A:A,MATCH('Производственный контроль'!E3493,Лаборатории!B:B,0)))</f>
        <v/>
      </c>
      <c r="C3493" t="str">
        <f>IF(E3493="","",VLOOKUP(E3493,Лаборатории!B:D,3,0))</f>
        <v/>
      </c>
      <c r="E3493" s="150"/>
      <c r="J3493" t="str">
        <f>IF(L3493="","",VLOOKUP(L3493,Продукция!B:D,3,0))</f>
        <v/>
      </c>
      <c r="K3493" t="str">
        <f>IF(L3493="","",VLOOKUP(L3493,Продукция!B:C,2,0))</f>
        <v/>
      </c>
      <c r="L3493" s="151"/>
      <c r="M3493" t="str">
        <f>IF(L3493="","",VLOOKUP(L3493,Продукция!B:L,11,0))</f>
        <v/>
      </c>
      <c r="AB3493" t="str">
        <f>IF(L3493="","",VLOOKUP(L3493&amp;I3493,Продукция!A:I,9,0))</f>
        <v/>
      </c>
      <c r="AF3493" t="str">
        <f>IF(AD3493="","",VLOOKUP(AD3493,'Сотрудники и ссылки'!A:B,2,0))</f>
        <v/>
      </c>
      <c r="AG3493" t="str">
        <f>IF(AD3493="","",VLOOKUP(AD3493,'Сотрудники и ссылки'!A:C,3,0))</f>
        <v/>
      </c>
      <c r="AI3493" t="str">
        <f>IF(AH3493="","",VLOOKUP(AH3493,'Сотрудники и ссылки'!A:B,2,0))</f>
        <v/>
      </c>
      <c r="AJ3493" t="str">
        <f>IF(AH3493="","",VLOOKUP(AH3493,'Сотрудники и ссылки'!A:C,3,0))</f>
        <v/>
      </c>
      <c r="AL3493" s="2" t="str">
        <f>IF(AK3493="","",AK3493+VLOOKUP(I3493,'Вид исследования'!B:E,4,0))</f>
        <v/>
      </c>
      <c r="AM3493" s="2" t="str">
        <f>IF(AK3493="","",AK3493+VLOOKUP(I3493,'Вид исследования'!B:F,5,0))</f>
        <v/>
      </c>
      <c r="AQ3493" t="str">
        <f>IFERROR(IF(L3493="","",VLOOKUP(L3493&amp;I3493,Продукция!A:K,11,0)),"обратитесь к админ справочника")</f>
        <v/>
      </c>
      <c r="AS3493" t="str">
        <f>IFERROR(IF(L3493="","",VLOOKUP(L3493&amp;I3493,Продукция!A:J,10,0)),"обратитесь к админ справочника")</f>
        <v/>
      </c>
    </row>
    <row r="3494" spans="1:45" x14ac:dyDescent="0.25">
      <c r="A3494" t="str">
        <f t="shared" si="64"/>
        <v/>
      </c>
      <c r="B3494" t="str">
        <f>IF(E3494="","",INDEX(Лаборатории!A:A,MATCH('Производственный контроль'!E3494,Лаборатории!B:B,0)))</f>
        <v/>
      </c>
      <c r="C3494" t="str">
        <f>IF(E3494="","",VLOOKUP(E3494,Лаборатории!B:D,3,0))</f>
        <v/>
      </c>
      <c r="E3494" s="150"/>
      <c r="J3494" t="str">
        <f>IF(L3494="","",VLOOKUP(L3494,Продукция!B:D,3,0))</f>
        <v/>
      </c>
      <c r="K3494" t="str">
        <f>IF(L3494="","",VLOOKUP(L3494,Продукция!B:C,2,0))</f>
        <v/>
      </c>
      <c r="L3494" s="151"/>
      <c r="M3494" t="str">
        <f>IF(L3494="","",VLOOKUP(L3494,Продукция!B:L,11,0))</f>
        <v/>
      </c>
      <c r="AB3494" t="str">
        <f>IF(L3494="","",VLOOKUP(L3494&amp;I3494,Продукция!A:I,9,0))</f>
        <v/>
      </c>
      <c r="AF3494" t="str">
        <f>IF(AD3494="","",VLOOKUP(AD3494,'Сотрудники и ссылки'!A:B,2,0))</f>
        <v/>
      </c>
      <c r="AG3494" t="str">
        <f>IF(AD3494="","",VLOOKUP(AD3494,'Сотрудники и ссылки'!A:C,3,0))</f>
        <v/>
      </c>
      <c r="AI3494" t="str">
        <f>IF(AH3494="","",VLOOKUP(AH3494,'Сотрудники и ссылки'!A:B,2,0))</f>
        <v/>
      </c>
      <c r="AJ3494" t="str">
        <f>IF(AH3494="","",VLOOKUP(AH3494,'Сотрудники и ссылки'!A:C,3,0))</f>
        <v/>
      </c>
      <c r="AL3494" s="2" t="str">
        <f>IF(AK3494="","",AK3494+VLOOKUP(I3494,'Вид исследования'!B:E,4,0))</f>
        <v/>
      </c>
      <c r="AM3494" s="2" t="str">
        <f>IF(AK3494="","",AK3494+VLOOKUP(I3494,'Вид исследования'!B:F,5,0))</f>
        <v/>
      </c>
      <c r="AQ3494" t="str">
        <f>IFERROR(IF(L3494="","",VLOOKUP(L3494&amp;I3494,Продукция!A:K,11,0)),"обратитесь к админ справочника")</f>
        <v/>
      </c>
      <c r="AS3494" t="str">
        <f>IFERROR(IF(L3494="","",VLOOKUP(L3494&amp;I3494,Продукция!A:J,10,0)),"обратитесь к админ справочника")</f>
        <v/>
      </c>
    </row>
    <row r="3495" spans="1:45" x14ac:dyDescent="0.25">
      <c r="A3495" t="str">
        <f t="shared" si="64"/>
        <v/>
      </c>
      <c r="B3495" t="str">
        <f>IF(E3495="","",INDEX(Лаборатории!A:A,MATCH('Производственный контроль'!E3495,Лаборатории!B:B,0)))</f>
        <v/>
      </c>
      <c r="C3495" t="str">
        <f>IF(E3495="","",VLOOKUP(E3495,Лаборатории!B:D,3,0))</f>
        <v/>
      </c>
      <c r="E3495" s="150"/>
      <c r="J3495" t="str">
        <f>IF(L3495="","",VLOOKUP(L3495,Продукция!B:D,3,0))</f>
        <v/>
      </c>
      <c r="K3495" t="str">
        <f>IF(L3495="","",VLOOKUP(L3495,Продукция!B:C,2,0))</f>
        <v/>
      </c>
      <c r="L3495" s="151"/>
      <c r="M3495" t="str">
        <f>IF(L3495="","",VLOOKUP(L3495,Продукция!B:L,11,0))</f>
        <v/>
      </c>
      <c r="AB3495" t="str">
        <f>IF(L3495="","",VLOOKUP(L3495&amp;I3495,Продукция!A:I,9,0))</f>
        <v/>
      </c>
      <c r="AF3495" t="str">
        <f>IF(AD3495="","",VLOOKUP(AD3495,'Сотрудники и ссылки'!A:B,2,0))</f>
        <v/>
      </c>
      <c r="AG3495" t="str">
        <f>IF(AD3495="","",VLOOKUP(AD3495,'Сотрудники и ссылки'!A:C,3,0))</f>
        <v/>
      </c>
      <c r="AI3495" t="str">
        <f>IF(AH3495="","",VLOOKUP(AH3495,'Сотрудники и ссылки'!A:B,2,0))</f>
        <v/>
      </c>
      <c r="AJ3495" t="str">
        <f>IF(AH3495="","",VLOOKUP(AH3495,'Сотрудники и ссылки'!A:C,3,0))</f>
        <v/>
      </c>
      <c r="AL3495" s="2" t="str">
        <f>IF(AK3495="","",AK3495+VLOOKUP(I3495,'Вид исследования'!B:E,4,0))</f>
        <v/>
      </c>
      <c r="AM3495" s="2" t="str">
        <f>IF(AK3495="","",AK3495+VLOOKUP(I3495,'Вид исследования'!B:F,5,0))</f>
        <v/>
      </c>
      <c r="AQ3495" t="str">
        <f>IFERROR(IF(L3495="","",VLOOKUP(L3495&amp;I3495,Продукция!A:K,11,0)),"обратитесь к админ справочника")</f>
        <v/>
      </c>
      <c r="AS3495" t="str">
        <f>IFERROR(IF(L3495="","",VLOOKUP(L3495&amp;I3495,Продукция!A:J,10,0)),"обратитесь к админ справочника")</f>
        <v/>
      </c>
    </row>
    <row r="3496" spans="1:45" x14ac:dyDescent="0.25">
      <c r="A3496" t="str">
        <f t="shared" si="64"/>
        <v/>
      </c>
      <c r="B3496" t="str">
        <f>IF(E3496="","",INDEX(Лаборатории!A:A,MATCH('Производственный контроль'!E3496,Лаборатории!B:B,0)))</f>
        <v/>
      </c>
      <c r="C3496" t="str">
        <f>IF(E3496="","",VLOOKUP(E3496,Лаборатории!B:D,3,0))</f>
        <v/>
      </c>
      <c r="E3496" s="150"/>
      <c r="J3496" t="str">
        <f>IF(L3496="","",VLOOKUP(L3496,Продукция!B:D,3,0))</f>
        <v/>
      </c>
      <c r="K3496" t="str">
        <f>IF(L3496="","",VLOOKUP(L3496,Продукция!B:C,2,0))</f>
        <v/>
      </c>
      <c r="L3496" s="151"/>
      <c r="M3496" t="str">
        <f>IF(L3496="","",VLOOKUP(L3496,Продукция!B:L,11,0))</f>
        <v/>
      </c>
      <c r="AB3496" t="str">
        <f>IF(L3496="","",VLOOKUP(L3496&amp;I3496,Продукция!A:I,9,0))</f>
        <v/>
      </c>
      <c r="AF3496" t="str">
        <f>IF(AD3496="","",VLOOKUP(AD3496,'Сотрудники и ссылки'!A:B,2,0))</f>
        <v/>
      </c>
      <c r="AG3496" t="str">
        <f>IF(AD3496="","",VLOOKUP(AD3496,'Сотрудники и ссылки'!A:C,3,0))</f>
        <v/>
      </c>
      <c r="AI3496" t="str">
        <f>IF(AH3496="","",VLOOKUP(AH3496,'Сотрудники и ссылки'!A:B,2,0))</f>
        <v/>
      </c>
      <c r="AJ3496" t="str">
        <f>IF(AH3496="","",VLOOKUP(AH3496,'Сотрудники и ссылки'!A:C,3,0))</f>
        <v/>
      </c>
      <c r="AL3496" s="2" t="str">
        <f>IF(AK3496="","",AK3496+VLOOKUP(I3496,'Вид исследования'!B:E,4,0))</f>
        <v/>
      </c>
      <c r="AM3496" s="2" t="str">
        <f>IF(AK3496="","",AK3496+VLOOKUP(I3496,'Вид исследования'!B:F,5,0))</f>
        <v/>
      </c>
      <c r="AQ3496" t="str">
        <f>IFERROR(IF(L3496="","",VLOOKUP(L3496&amp;I3496,Продукция!A:K,11,0)),"обратитесь к админ справочника")</f>
        <v/>
      </c>
      <c r="AS3496" t="str">
        <f>IFERROR(IF(L3496="","",VLOOKUP(L3496&amp;I3496,Продукция!A:J,10,0)),"обратитесь к админ справочника")</f>
        <v/>
      </c>
    </row>
    <row r="3497" spans="1:45" x14ac:dyDescent="0.25">
      <c r="A3497" t="str">
        <f t="shared" si="64"/>
        <v/>
      </c>
      <c r="B3497" t="str">
        <f>IF(E3497="","",INDEX(Лаборатории!A:A,MATCH('Производственный контроль'!E3497,Лаборатории!B:B,0)))</f>
        <v/>
      </c>
      <c r="C3497" t="str">
        <f>IF(E3497="","",VLOOKUP(E3497,Лаборатории!B:D,3,0))</f>
        <v/>
      </c>
      <c r="E3497" s="150"/>
      <c r="J3497" t="str">
        <f>IF(L3497="","",VLOOKUP(L3497,Продукция!B:D,3,0))</f>
        <v/>
      </c>
      <c r="K3497" t="str">
        <f>IF(L3497="","",VLOOKUP(L3497,Продукция!B:C,2,0))</f>
        <v/>
      </c>
      <c r="L3497" s="151"/>
      <c r="M3497" t="str">
        <f>IF(L3497="","",VLOOKUP(L3497,Продукция!B:L,11,0))</f>
        <v/>
      </c>
      <c r="AB3497" t="str">
        <f>IF(L3497="","",VLOOKUP(L3497&amp;I3497,Продукция!A:I,9,0))</f>
        <v/>
      </c>
      <c r="AF3497" t="str">
        <f>IF(AD3497="","",VLOOKUP(AD3497,'Сотрудники и ссылки'!A:B,2,0))</f>
        <v/>
      </c>
      <c r="AG3497" t="str">
        <f>IF(AD3497="","",VLOOKUP(AD3497,'Сотрудники и ссылки'!A:C,3,0))</f>
        <v/>
      </c>
      <c r="AI3497" t="str">
        <f>IF(AH3497="","",VLOOKUP(AH3497,'Сотрудники и ссылки'!A:B,2,0))</f>
        <v/>
      </c>
      <c r="AJ3497" t="str">
        <f>IF(AH3497="","",VLOOKUP(AH3497,'Сотрудники и ссылки'!A:C,3,0))</f>
        <v/>
      </c>
      <c r="AL3497" s="2" t="str">
        <f>IF(AK3497="","",AK3497+VLOOKUP(I3497,'Вид исследования'!B:E,4,0))</f>
        <v/>
      </c>
      <c r="AM3497" s="2" t="str">
        <f>IF(AK3497="","",AK3497+VLOOKUP(I3497,'Вид исследования'!B:F,5,0))</f>
        <v/>
      </c>
      <c r="AQ3497" t="str">
        <f>IFERROR(IF(L3497="","",VLOOKUP(L3497&amp;I3497,Продукция!A:K,11,0)),"обратитесь к админ справочника")</f>
        <v/>
      </c>
      <c r="AS3497" t="str">
        <f>IFERROR(IF(L3497="","",VLOOKUP(L3497&amp;I3497,Продукция!A:J,10,0)),"обратитесь к админ справочника")</f>
        <v/>
      </c>
    </row>
    <row r="3498" spans="1:45" x14ac:dyDescent="0.25">
      <c r="A3498" t="str">
        <f t="shared" si="64"/>
        <v/>
      </c>
      <c r="B3498" t="str">
        <f>IF(E3498="","",INDEX(Лаборатории!A:A,MATCH('Производственный контроль'!E3498,Лаборатории!B:B,0)))</f>
        <v/>
      </c>
      <c r="C3498" t="str">
        <f>IF(E3498="","",VLOOKUP(E3498,Лаборатории!B:D,3,0))</f>
        <v/>
      </c>
      <c r="E3498" s="150"/>
      <c r="J3498" t="str">
        <f>IF(L3498="","",VLOOKUP(L3498,Продукция!B:D,3,0))</f>
        <v/>
      </c>
      <c r="K3498" t="str">
        <f>IF(L3498="","",VLOOKUP(L3498,Продукция!B:C,2,0))</f>
        <v/>
      </c>
      <c r="L3498" s="151"/>
      <c r="M3498" t="str">
        <f>IF(L3498="","",VLOOKUP(L3498,Продукция!B:L,11,0))</f>
        <v/>
      </c>
      <c r="AB3498" t="str">
        <f>IF(L3498="","",VLOOKUP(L3498&amp;I3498,Продукция!A:I,9,0))</f>
        <v/>
      </c>
      <c r="AF3498" t="str">
        <f>IF(AD3498="","",VLOOKUP(AD3498,'Сотрудники и ссылки'!A:B,2,0))</f>
        <v/>
      </c>
      <c r="AG3498" t="str">
        <f>IF(AD3498="","",VLOOKUP(AD3498,'Сотрудники и ссылки'!A:C,3,0))</f>
        <v/>
      </c>
      <c r="AI3498" t="str">
        <f>IF(AH3498="","",VLOOKUP(AH3498,'Сотрудники и ссылки'!A:B,2,0))</f>
        <v/>
      </c>
      <c r="AJ3498" t="str">
        <f>IF(AH3498="","",VLOOKUP(AH3498,'Сотрудники и ссылки'!A:C,3,0))</f>
        <v/>
      </c>
      <c r="AL3498" s="2" t="str">
        <f>IF(AK3498="","",AK3498+VLOOKUP(I3498,'Вид исследования'!B:E,4,0))</f>
        <v/>
      </c>
      <c r="AM3498" s="2" t="str">
        <f>IF(AK3498="","",AK3498+VLOOKUP(I3498,'Вид исследования'!B:F,5,0))</f>
        <v/>
      </c>
      <c r="AQ3498" t="str">
        <f>IFERROR(IF(L3498="","",VLOOKUP(L3498&amp;I3498,Продукция!A:K,11,0)),"обратитесь к админ справочника")</f>
        <v/>
      </c>
      <c r="AS3498" t="str">
        <f>IFERROR(IF(L3498="","",VLOOKUP(L3498&amp;I3498,Продукция!A:J,10,0)),"обратитесь к админ справочника")</f>
        <v/>
      </c>
    </row>
    <row r="3499" spans="1:45" x14ac:dyDescent="0.25">
      <c r="A3499" t="str">
        <f t="shared" si="64"/>
        <v/>
      </c>
      <c r="B3499" t="str">
        <f>IF(E3499="","",INDEX(Лаборатории!A:A,MATCH('Производственный контроль'!E3499,Лаборатории!B:B,0)))</f>
        <v/>
      </c>
      <c r="C3499" t="str">
        <f>IF(E3499="","",VLOOKUP(E3499,Лаборатории!B:D,3,0))</f>
        <v/>
      </c>
      <c r="E3499" s="150"/>
      <c r="J3499" t="str">
        <f>IF(L3499="","",VLOOKUP(L3499,Продукция!B:D,3,0))</f>
        <v/>
      </c>
      <c r="K3499" t="str">
        <f>IF(L3499="","",VLOOKUP(L3499,Продукция!B:C,2,0))</f>
        <v/>
      </c>
      <c r="L3499" s="151"/>
      <c r="M3499" t="str">
        <f>IF(L3499="","",VLOOKUP(L3499,Продукция!B:L,11,0))</f>
        <v/>
      </c>
      <c r="AB3499" t="str">
        <f>IF(L3499="","",VLOOKUP(L3499&amp;I3499,Продукция!A:I,9,0))</f>
        <v/>
      </c>
      <c r="AF3499" t="str">
        <f>IF(AD3499="","",VLOOKUP(AD3499,'Сотрудники и ссылки'!A:B,2,0))</f>
        <v/>
      </c>
      <c r="AG3499" t="str">
        <f>IF(AD3499="","",VLOOKUP(AD3499,'Сотрудники и ссылки'!A:C,3,0))</f>
        <v/>
      </c>
      <c r="AI3499" t="str">
        <f>IF(AH3499="","",VLOOKUP(AH3499,'Сотрудники и ссылки'!A:B,2,0))</f>
        <v/>
      </c>
      <c r="AJ3499" t="str">
        <f>IF(AH3499="","",VLOOKUP(AH3499,'Сотрудники и ссылки'!A:C,3,0))</f>
        <v/>
      </c>
      <c r="AL3499" s="2" t="str">
        <f>IF(AK3499="","",AK3499+VLOOKUP(I3499,'Вид исследования'!B:E,4,0))</f>
        <v/>
      </c>
      <c r="AM3499" s="2" t="str">
        <f>IF(AK3499="","",AK3499+VLOOKUP(I3499,'Вид исследования'!B:F,5,0))</f>
        <v/>
      </c>
      <c r="AQ3499" t="str">
        <f>IFERROR(IF(L3499="","",VLOOKUP(L3499&amp;I3499,Продукция!A:K,11,0)),"обратитесь к админ справочника")</f>
        <v/>
      </c>
      <c r="AS3499" t="str">
        <f>IFERROR(IF(L3499="","",VLOOKUP(L3499&amp;I3499,Продукция!A:J,10,0)),"обратитесь к админ справочника")</f>
        <v/>
      </c>
    </row>
    <row r="3500" spans="1:45" x14ac:dyDescent="0.25">
      <c r="A3500" t="str">
        <f t="shared" si="64"/>
        <v/>
      </c>
      <c r="B3500" t="str">
        <f>IF(E3500="","",INDEX(Лаборатории!A:A,MATCH('Производственный контроль'!E3500,Лаборатории!B:B,0)))</f>
        <v/>
      </c>
      <c r="C3500" t="str">
        <f>IF(E3500="","",VLOOKUP(E3500,Лаборатории!B:D,3,0))</f>
        <v/>
      </c>
      <c r="E3500" s="150"/>
      <c r="J3500" t="str">
        <f>IF(L3500="","",VLOOKUP(L3500,Продукция!B:D,3,0))</f>
        <v/>
      </c>
      <c r="K3500" t="str">
        <f>IF(L3500="","",VLOOKUP(L3500,Продукция!B:C,2,0))</f>
        <v/>
      </c>
      <c r="L3500" s="151"/>
      <c r="M3500" t="str">
        <f>IF(L3500="","",VLOOKUP(L3500,Продукция!B:L,11,0))</f>
        <v/>
      </c>
      <c r="AB3500" t="str">
        <f>IF(L3500="","",VLOOKUP(L3500&amp;I3500,Продукция!A:I,9,0))</f>
        <v/>
      </c>
      <c r="AF3500" t="str">
        <f>IF(AD3500="","",VLOOKUP(AD3500,'Сотрудники и ссылки'!A:B,2,0))</f>
        <v/>
      </c>
      <c r="AG3500" t="str">
        <f>IF(AD3500="","",VLOOKUP(AD3500,'Сотрудники и ссылки'!A:C,3,0))</f>
        <v/>
      </c>
      <c r="AI3500" t="str">
        <f>IF(AH3500="","",VLOOKUP(AH3500,'Сотрудники и ссылки'!A:B,2,0))</f>
        <v/>
      </c>
      <c r="AJ3500" t="str">
        <f>IF(AH3500="","",VLOOKUP(AH3500,'Сотрудники и ссылки'!A:C,3,0))</f>
        <v/>
      </c>
      <c r="AL3500" s="2" t="str">
        <f>IF(AK3500="","",AK3500+VLOOKUP(I3500,'Вид исследования'!B:E,4,0))</f>
        <v/>
      </c>
      <c r="AM3500" s="2" t="str">
        <f>IF(AK3500="","",AK3500+VLOOKUP(I3500,'Вид исследования'!B:F,5,0))</f>
        <v/>
      </c>
      <c r="AQ3500" t="str">
        <f>IFERROR(IF(L3500="","",VLOOKUP(L3500&amp;I3500,Продукция!A:K,11,0)),"обратитесь к админ справочника")</f>
        <v/>
      </c>
      <c r="AS3500" t="str">
        <f>IFERROR(IF(L3500="","",VLOOKUP(L3500&amp;I3500,Продукция!A:J,10,0)),"обратитесь к админ справочника")</f>
        <v/>
      </c>
    </row>
    <row r="3501" spans="1:45" x14ac:dyDescent="0.25">
      <c r="A3501" t="str">
        <f t="shared" si="64"/>
        <v/>
      </c>
      <c r="B3501" t="str">
        <f>IF(E3501="","",INDEX(Лаборатории!A:A,MATCH('Производственный контроль'!E3501,Лаборатории!B:B,0)))</f>
        <v/>
      </c>
      <c r="C3501" t="str">
        <f>IF(E3501="","",VLOOKUP(E3501,Лаборатории!B:D,3,0))</f>
        <v/>
      </c>
      <c r="E3501" s="150"/>
      <c r="J3501" t="str">
        <f>IF(L3501="","",VLOOKUP(L3501,Продукция!B:D,3,0))</f>
        <v/>
      </c>
      <c r="K3501" t="str">
        <f>IF(L3501="","",VLOOKUP(L3501,Продукция!B:C,2,0))</f>
        <v/>
      </c>
      <c r="L3501" s="151"/>
      <c r="M3501" t="str">
        <f>IF(L3501="","",VLOOKUP(L3501,Продукция!B:L,11,0))</f>
        <v/>
      </c>
      <c r="AB3501" t="str">
        <f>IF(L3501="","",VLOOKUP(L3501&amp;I3501,Продукция!A:I,9,0))</f>
        <v/>
      </c>
      <c r="AF3501" t="str">
        <f>IF(AD3501="","",VLOOKUP(AD3501,'Сотрудники и ссылки'!A:B,2,0))</f>
        <v/>
      </c>
      <c r="AG3501" t="str">
        <f>IF(AD3501="","",VLOOKUP(AD3501,'Сотрудники и ссылки'!A:C,3,0))</f>
        <v/>
      </c>
      <c r="AI3501" t="str">
        <f>IF(AH3501="","",VLOOKUP(AH3501,'Сотрудники и ссылки'!A:B,2,0))</f>
        <v/>
      </c>
      <c r="AJ3501" t="str">
        <f>IF(AH3501="","",VLOOKUP(AH3501,'Сотрудники и ссылки'!A:C,3,0))</f>
        <v/>
      </c>
      <c r="AL3501" s="2" t="str">
        <f>IF(AK3501="","",AK3501+VLOOKUP(I3501,'Вид исследования'!B:E,4,0))</f>
        <v/>
      </c>
      <c r="AM3501" s="2" t="str">
        <f>IF(AK3501="","",AK3501+VLOOKUP(I3501,'Вид исследования'!B:F,5,0))</f>
        <v/>
      </c>
      <c r="AQ3501" t="str">
        <f>IFERROR(IF(L3501="","",VLOOKUP(L3501&amp;I3501,Продукция!A:K,11,0)),"обратитесь к админ справочника")</f>
        <v/>
      </c>
      <c r="AS3501" t="str">
        <f>IFERROR(IF(L3501="","",VLOOKUP(L3501&amp;I3501,Продукция!A:J,10,0)),"обратитесь к админ справочника")</f>
        <v/>
      </c>
    </row>
    <row r="3502" spans="1:45" x14ac:dyDescent="0.25">
      <c r="A3502" t="str">
        <f t="shared" si="64"/>
        <v/>
      </c>
      <c r="B3502" t="str">
        <f>IF(E3502="","",INDEX(Лаборатории!A:A,MATCH('Производственный контроль'!E3502,Лаборатории!B:B,0)))</f>
        <v/>
      </c>
      <c r="C3502" t="str">
        <f>IF(E3502="","",VLOOKUP(E3502,Лаборатории!B:D,3,0))</f>
        <v/>
      </c>
      <c r="E3502" s="150"/>
      <c r="J3502" t="str">
        <f>IF(L3502="","",VLOOKUP(L3502,Продукция!B:D,3,0))</f>
        <v/>
      </c>
      <c r="K3502" t="str">
        <f>IF(L3502="","",VLOOKUP(L3502,Продукция!B:C,2,0))</f>
        <v/>
      </c>
      <c r="L3502" s="151"/>
      <c r="M3502" t="str">
        <f>IF(L3502="","",VLOOKUP(L3502,Продукция!B:L,11,0))</f>
        <v/>
      </c>
      <c r="AB3502" t="str">
        <f>IF(L3502="","",VLOOKUP(L3502&amp;I3502,Продукция!A:I,9,0))</f>
        <v/>
      </c>
      <c r="AF3502" t="str">
        <f>IF(AD3502="","",VLOOKUP(AD3502,'Сотрудники и ссылки'!A:B,2,0))</f>
        <v/>
      </c>
      <c r="AG3502" t="str">
        <f>IF(AD3502="","",VLOOKUP(AD3502,'Сотрудники и ссылки'!A:C,3,0))</f>
        <v/>
      </c>
      <c r="AI3502" t="str">
        <f>IF(AH3502="","",VLOOKUP(AH3502,'Сотрудники и ссылки'!A:B,2,0))</f>
        <v/>
      </c>
      <c r="AJ3502" t="str">
        <f>IF(AH3502="","",VLOOKUP(AH3502,'Сотрудники и ссылки'!A:C,3,0))</f>
        <v/>
      </c>
      <c r="AL3502" s="2" t="str">
        <f>IF(AK3502="","",AK3502+VLOOKUP(I3502,'Вид исследования'!B:E,4,0))</f>
        <v/>
      </c>
      <c r="AM3502" s="2" t="str">
        <f>IF(AK3502="","",AK3502+VLOOKUP(I3502,'Вид исследования'!B:F,5,0))</f>
        <v/>
      </c>
      <c r="AQ3502" t="str">
        <f>IFERROR(IF(L3502="","",VLOOKUP(L3502&amp;I3502,Продукция!A:K,11,0)),"обратитесь к админ справочника")</f>
        <v/>
      </c>
      <c r="AS3502" t="str">
        <f>IFERROR(IF(L3502="","",VLOOKUP(L3502&amp;I3502,Продукция!A:J,10,0)),"обратитесь к админ справочника")</f>
        <v/>
      </c>
    </row>
    <row r="3503" spans="1:45" x14ac:dyDescent="0.25">
      <c r="A3503" t="str">
        <f t="shared" si="64"/>
        <v/>
      </c>
      <c r="B3503" t="str">
        <f>IF(E3503="","",INDEX(Лаборатории!A:A,MATCH('Производственный контроль'!E3503,Лаборатории!B:B,0)))</f>
        <v/>
      </c>
      <c r="C3503" t="str">
        <f>IF(E3503="","",VLOOKUP(E3503,Лаборатории!B:D,3,0))</f>
        <v/>
      </c>
      <c r="E3503" s="150"/>
      <c r="J3503" t="str">
        <f>IF(L3503="","",VLOOKUP(L3503,Продукция!B:D,3,0))</f>
        <v/>
      </c>
      <c r="K3503" t="str">
        <f>IF(L3503="","",VLOOKUP(L3503,Продукция!B:C,2,0))</f>
        <v/>
      </c>
      <c r="L3503" s="151"/>
      <c r="M3503" t="str">
        <f>IF(L3503="","",VLOOKUP(L3503,Продукция!B:L,11,0))</f>
        <v/>
      </c>
      <c r="AB3503" t="str">
        <f>IF(L3503="","",VLOOKUP(L3503&amp;I3503,Продукция!A:I,9,0))</f>
        <v/>
      </c>
      <c r="AF3503" t="str">
        <f>IF(AD3503="","",VLOOKUP(AD3503,'Сотрудники и ссылки'!A:B,2,0))</f>
        <v/>
      </c>
      <c r="AG3503" t="str">
        <f>IF(AD3503="","",VLOOKUP(AD3503,'Сотрудники и ссылки'!A:C,3,0))</f>
        <v/>
      </c>
      <c r="AI3503" t="str">
        <f>IF(AH3503="","",VLOOKUP(AH3503,'Сотрудники и ссылки'!A:B,2,0))</f>
        <v/>
      </c>
      <c r="AJ3503" t="str">
        <f>IF(AH3503="","",VLOOKUP(AH3503,'Сотрудники и ссылки'!A:C,3,0))</f>
        <v/>
      </c>
      <c r="AL3503" s="2" t="str">
        <f>IF(AK3503="","",AK3503+VLOOKUP(I3503,'Вид исследования'!B:E,4,0))</f>
        <v/>
      </c>
      <c r="AM3503" s="2" t="str">
        <f>IF(AK3503="","",AK3503+VLOOKUP(I3503,'Вид исследования'!B:F,5,0))</f>
        <v/>
      </c>
      <c r="AQ3503" t="str">
        <f>IFERROR(IF(L3503="","",VLOOKUP(L3503&amp;I3503,Продукция!A:K,11,0)),"обратитесь к админ справочника")</f>
        <v/>
      </c>
      <c r="AS3503" t="str">
        <f>IFERROR(IF(L3503="","",VLOOKUP(L3503&amp;I3503,Продукция!A:J,10,0)),"обратитесь к админ справочника")</f>
        <v/>
      </c>
    </row>
    <row r="3504" spans="1:45" x14ac:dyDescent="0.25">
      <c r="A3504" t="str">
        <f t="shared" si="64"/>
        <v/>
      </c>
      <c r="B3504" t="str">
        <f>IF(E3504="","",INDEX(Лаборатории!A:A,MATCH('Производственный контроль'!E3504,Лаборатории!B:B,0)))</f>
        <v/>
      </c>
      <c r="C3504" t="str">
        <f>IF(E3504="","",VLOOKUP(E3504,Лаборатории!B:D,3,0))</f>
        <v/>
      </c>
      <c r="E3504" s="150"/>
      <c r="J3504" t="str">
        <f>IF(L3504="","",VLOOKUP(L3504,Продукция!B:D,3,0))</f>
        <v/>
      </c>
      <c r="K3504" t="str">
        <f>IF(L3504="","",VLOOKUP(L3504,Продукция!B:C,2,0))</f>
        <v/>
      </c>
      <c r="L3504" s="151"/>
      <c r="M3504" t="str">
        <f>IF(L3504="","",VLOOKUP(L3504,Продукция!B:L,11,0))</f>
        <v/>
      </c>
      <c r="AB3504" t="str">
        <f>IF(L3504="","",VLOOKUP(L3504&amp;I3504,Продукция!A:I,9,0))</f>
        <v/>
      </c>
      <c r="AF3504" t="str">
        <f>IF(AD3504="","",VLOOKUP(AD3504,'Сотрудники и ссылки'!A:B,2,0))</f>
        <v/>
      </c>
      <c r="AG3504" t="str">
        <f>IF(AD3504="","",VLOOKUP(AD3504,'Сотрудники и ссылки'!A:C,3,0))</f>
        <v/>
      </c>
      <c r="AI3504" t="str">
        <f>IF(AH3504="","",VLOOKUP(AH3504,'Сотрудники и ссылки'!A:B,2,0))</f>
        <v/>
      </c>
      <c r="AJ3504" t="str">
        <f>IF(AH3504="","",VLOOKUP(AH3504,'Сотрудники и ссылки'!A:C,3,0))</f>
        <v/>
      </c>
      <c r="AL3504" s="2" t="str">
        <f>IF(AK3504="","",AK3504+VLOOKUP(I3504,'Вид исследования'!B:E,4,0))</f>
        <v/>
      </c>
      <c r="AM3504" s="2" t="str">
        <f>IF(AK3504="","",AK3504+VLOOKUP(I3504,'Вид исследования'!B:F,5,0))</f>
        <v/>
      </c>
      <c r="AQ3504" t="str">
        <f>IFERROR(IF(L3504="","",VLOOKUP(L3504&amp;I3504,Продукция!A:K,11,0)),"обратитесь к админ справочника")</f>
        <v/>
      </c>
      <c r="AS3504" t="str">
        <f>IFERROR(IF(L3504="","",VLOOKUP(L3504&amp;I3504,Продукция!A:J,10,0)),"обратитесь к админ справочника")</f>
        <v/>
      </c>
    </row>
    <row r="3505" spans="1:45" x14ac:dyDescent="0.25">
      <c r="A3505" t="str">
        <f t="shared" si="64"/>
        <v/>
      </c>
      <c r="B3505" t="str">
        <f>IF(E3505="","",INDEX(Лаборатории!A:A,MATCH('Производственный контроль'!E3505,Лаборатории!B:B,0)))</f>
        <v/>
      </c>
      <c r="C3505" t="str">
        <f>IF(E3505="","",VLOOKUP(E3505,Лаборатории!B:D,3,0))</f>
        <v/>
      </c>
      <c r="E3505" s="150"/>
      <c r="J3505" t="str">
        <f>IF(L3505="","",VLOOKUP(L3505,Продукция!B:D,3,0))</f>
        <v/>
      </c>
      <c r="K3505" t="str">
        <f>IF(L3505="","",VLOOKUP(L3505,Продукция!B:C,2,0))</f>
        <v/>
      </c>
      <c r="L3505" s="151"/>
      <c r="M3505" t="str">
        <f>IF(L3505="","",VLOOKUP(L3505,Продукция!B:L,11,0))</f>
        <v/>
      </c>
      <c r="AB3505" t="str">
        <f>IF(L3505="","",VLOOKUP(L3505&amp;I3505,Продукция!A:I,9,0))</f>
        <v/>
      </c>
      <c r="AF3505" t="str">
        <f>IF(AD3505="","",VLOOKUP(AD3505,'Сотрудники и ссылки'!A:B,2,0))</f>
        <v/>
      </c>
      <c r="AG3505" t="str">
        <f>IF(AD3505="","",VLOOKUP(AD3505,'Сотрудники и ссылки'!A:C,3,0))</f>
        <v/>
      </c>
      <c r="AI3505" t="str">
        <f>IF(AH3505="","",VLOOKUP(AH3505,'Сотрудники и ссылки'!A:B,2,0))</f>
        <v/>
      </c>
      <c r="AJ3505" t="str">
        <f>IF(AH3505="","",VLOOKUP(AH3505,'Сотрудники и ссылки'!A:C,3,0))</f>
        <v/>
      </c>
      <c r="AL3505" s="2" t="str">
        <f>IF(AK3505="","",AK3505+VLOOKUP(I3505,'Вид исследования'!B:E,4,0))</f>
        <v/>
      </c>
      <c r="AM3505" s="2" t="str">
        <f>IF(AK3505="","",AK3505+VLOOKUP(I3505,'Вид исследования'!B:F,5,0))</f>
        <v/>
      </c>
      <c r="AQ3505" t="str">
        <f>IFERROR(IF(L3505="","",VLOOKUP(L3505&amp;I3505,Продукция!A:K,11,0)),"обратитесь к админ справочника")</f>
        <v/>
      </c>
      <c r="AS3505" t="str">
        <f>IFERROR(IF(L3505="","",VLOOKUP(L3505&amp;I3505,Продукция!A:J,10,0)),"обратитесь к админ справочника")</f>
        <v/>
      </c>
    </row>
    <row r="3506" spans="1:45" x14ac:dyDescent="0.25">
      <c r="A3506" t="str">
        <f t="shared" si="64"/>
        <v/>
      </c>
      <c r="B3506" t="str">
        <f>IF(E3506="","",INDEX(Лаборатории!A:A,MATCH('Производственный контроль'!E3506,Лаборатории!B:B,0)))</f>
        <v/>
      </c>
      <c r="C3506" t="str">
        <f>IF(E3506="","",VLOOKUP(E3506,Лаборатории!B:D,3,0))</f>
        <v/>
      </c>
      <c r="E3506" s="150"/>
      <c r="J3506" t="str">
        <f>IF(L3506="","",VLOOKUP(L3506,Продукция!B:D,3,0))</f>
        <v/>
      </c>
      <c r="K3506" t="str">
        <f>IF(L3506="","",VLOOKUP(L3506,Продукция!B:C,2,0))</f>
        <v/>
      </c>
      <c r="L3506" s="151"/>
      <c r="M3506" t="str">
        <f>IF(L3506="","",VLOOKUP(L3506,Продукция!B:L,11,0))</f>
        <v/>
      </c>
      <c r="AB3506" t="str">
        <f>IF(L3506="","",VLOOKUP(L3506&amp;I3506,Продукция!A:I,9,0))</f>
        <v/>
      </c>
      <c r="AF3506" t="str">
        <f>IF(AD3506="","",VLOOKUP(AD3506,'Сотрудники и ссылки'!A:B,2,0))</f>
        <v/>
      </c>
      <c r="AG3506" t="str">
        <f>IF(AD3506="","",VLOOKUP(AD3506,'Сотрудники и ссылки'!A:C,3,0))</f>
        <v/>
      </c>
      <c r="AI3506" t="str">
        <f>IF(AH3506="","",VLOOKUP(AH3506,'Сотрудники и ссылки'!A:B,2,0))</f>
        <v/>
      </c>
      <c r="AJ3506" t="str">
        <f>IF(AH3506="","",VLOOKUP(AH3506,'Сотрудники и ссылки'!A:C,3,0))</f>
        <v/>
      </c>
      <c r="AL3506" s="2" t="str">
        <f>IF(AK3506="","",AK3506+VLOOKUP(I3506,'Вид исследования'!B:E,4,0))</f>
        <v/>
      </c>
      <c r="AM3506" s="2" t="str">
        <f>IF(AK3506="","",AK3506+VLOOKUP(I3506,'Вид исследования'!B:F,5,0))</f>
        <v/>
      </c>
      <c r="AQ3506" t="str">
        <f>IFERROR(IF(L3506="","",VLOOKUP(L3506&amp;I3506,Продукция!A:K,11,0)),"обратитесь к админ справочника")</f>
        <v/>
      </c>
      <c r="AS3506" t="str">
        <f>IFERROR(IF(L3506="","",VLOOKUP(L3506&amp;I3506,Продукция!A:J,10,0)),"обратитесь к админ справочника")</f>
        <v/>
      </c>
    </row>
    <row r="3507" spans="1:45" x14ac:dyDescent="0.25">
      <c r="A3507" t="str">
        <f t="shared" si="64"/>
        <v/>
      </c>
      <c r="B3507" t="str">
        <f>IF(E3507="","",INDEX(Лаборатории!A:A,MATCH('Производственный контроль'!E3507,Лаборатории!B:B,0)))</f>
        <v/>
      </c>
      <c r="C3507" t="str">
        <f>IF(E3507="","",VLOOKUP(E3507,Лаборатории!B:D,3,0))</f>
        <v/>
      </c>
      <c r="E3507" s="150"/>
      <c r="J3507" t="str">
        <f>IF(L3507="","",VLOOKUP(L3507,Продукция!B:D,3,0))</f>
        <v/>
      </c>
      <c r="K3507" t="str">
        <f>IF(L3507="","",VLOOKUP(L3507,Продукция!B:C,2,0))</f>
        <v/>
      </c>
      <c r="L3507" s="151"/>
      <c r="M3507" t="str">
        <f>IF(L3507="","",VLOOKUP(L3507,Продукция!B:L,11,0))</f>
        <v/>
      </c>
      <c r="AB3507" t="str">
        <f>IF(L3507="","",VLOOKUP(L3507&amp;I3507,Продукция!A:I,9,0))</f>
        <v/>
      </c>
      <c r="AF3507" t="str">
        <f>IF(AD3507="","",VLOOKUP(AD3507,'Сотрудники и ссылки'!A:B,2,0))</f>
        <v/>
      </c>
      <c r="AG3507" t="str">
        <f>IF(AD3507="","",VLOOKUP(AD3507,'Сотрудники и ссылки'!A:C,3,0))</f>
        <v/>
      </c>
      <c r="AI3507" t="str">
        <f>IF(AH3507="","",VLOOKUP(AH3507,'Сотрудники и ссылки'!A:B,2,0))</f>
        <v/>
      </c>
      <c r="AJ3507" t="str">
        <f>IF(AH3507="","",VLOOKUP(AH3507,'Сотрудники и ссылки'!A:C,3,0))</f>
        <v/>
      </c>
      <c r="AL3507" s="2" t="str">
        <f>IF(AK3507="","",AK3507+VLOOKUP(I3507,'Вид исследования'!B:E,4,0))</f>
        <v/>
      </c>
      <c r="AM3507" s="2" t="str">
        <f>IF(AK3507="","",AK3507+VLOOKUP(I3507,'Вид исследования'!B:F,5,0))</f>
        <v/>
      </c>
      <c r="AQ3507" t="str">
        <f>IFERROR(IF(L3507="","",VLOOKUP(L3507&amp;I3507,Продукция!A:K,11,0)),"обратитесь к админ справочника")</f>
        <v/>
      </c>
      <c r="AS3507" t="str">
        <f>IFERROR(IF(L3507="","",VLOOKUP(L3507&amp;I3507,Продукция!A:J,10,0)),"обратитесь к админ справочника")</f>
        <v/>
      </c>
    </row>
    <row r="3508" spans="1:45" x14ac:dyDescent="0.25">
      <c r="A3508" t="str">
        <f t="shared" si="64"/>
        <v/>
      </c>
      <c r="B3508" t="str">
        <f>IF(E3508="","",INDEX(Лаборатории!A:A,MATCH('Производственный контроль'!E3508,Лаборатории!B:B,0)))</f>
        <v/>
      </c>
      <c r="C3508" t="str">
        <f>IF(E3508="","",VLOOKUP(E3508,Лаборатории!B:D,3,0))</f>
        <v/>
      </c>
      <c r="E3508" s="150"/>
      <c r="J3508" t="str">
        <f>IF(L3508="","",VLOOKUP(L3508,Продукция!B:D,3,0))</f>
        <v/>
      </c>
      <c r="K3508" t="str">
        <f>IF(L3508="","",VLOOKUP(L3508,Продукция!B:C,2,0))</f>
        <v/>
      </c>
      <c r="L3508" s="151"/>
      <c r="M3508" t="str">
        <f>IF(L3508="","",VLOOKUP(L3508,Продукция!B:L,11,0))</f>
        <v/>
      </c>
      <c r="AB3508" t="str">
        <f>IF(L3508="","",VLOOKUP(L3508&amp;I3508,Продукция!A:I,9,0))</f>
        <v/>
      </c>
      <c r="AF3508" t="str">
        <f>IF(AD3508="","",VLOOKUP(AD3508,'Сотрудники и ссылки'!A:B,2,0))</f>
        <v/>
      </c>
      <c r="AG3508" t="str">
        <f>IF(AD3508="","",VLOOKUP(AD3508,'Сотрудники и ссылки'!A:C,3,0))</f>
        <v/>
      </c>
      <c r="AI3508" t="str">
        <f>IF(AH3508="","",VLOOKUP(AH3508,'Сотрудники и ссылки'!A:B,2,0))</f>
        <v/>
      </c>
      <c r="AJ3508" t="str">
        <f>IF(AH3508="","",VLOOKUP(AH3508,'Сотрудники и ссылки'!A:C,3,0))</f>
        <v/>
      </c>
      <c r="AL3508" s="2" t="str">
        <f>IF(AK3508="","",AK3508+VLOOKUP(I3508,'Вид исследования'!B:E,4,0))</f>
        <v/>
      </c>
      <c r="AM3508" s="2" t="str">
        <f>IF(AK3508="","",AK3508+VLOOKUP(I3508,'Вид исследования'!B:F,5,0))</f>
        <v/>
      </c>
      <c r="AQ3508" t="str">
        <f>IFERROR(IF(L3508="","",VLOOKUP(L3508&amp;I3508,Продукция!A:K,11,0)),"обратитесь к админ справочника")</f>
        <v/>
      </c>
      <c r="AS3508" t="str">
        <f>IFERROR(IF(L3508="","",VLOOKUP(L3508&amp;I3508,Продукция!A:J,10,0)),"обратитесь к админ справочника")</f>
        <v/>
      </c>
    </row>
    <row r="3509" spans="1:45" x14ac:dyDescent="0.25">
      <c r="A3509" t="str">
        <f t="shared" si="64"/>
        <v/>
      </c>
      <c r="B3509" t="str">
        <f>IF(E3509="","",INDEX(Лаборатории!A:A,MATCH('Производственный контроль'!E3509,Лаборатории!B:B,0)))</f>
        <v/>
      </c>
      <c r="C3509" t="str">
        <f>IF(E3509="","",VLOOKUP(E3509,Лаборатории!B:D,3,0))</f>
        <v/>
      </c>
      <c r="E3509" s="150"/>
      <c r="J3509" t="str">
        <f>IF(L3509="","",VLOOKUP(L3509,Продукция!B:D,3,0))</f>
        <v/>
      </c>
      <c r="K3509" t="str">
        <f>IF(L3509="","",VLOOKUP(L3509,Продукция!B:C,2,0))</f>
        <v/>
      </c>
      <c r="L3509" s="151"/>
      <c r="M3509" t="str">
        <f>IF(L3509="","",VLOOKUP(L3509,Продукция!B:L,11,0))</f>
        <v/>
      </c>
      <c r="AB3509" t="str">
        <f>IF(L3509="","",VLOOKUP(L3509&amp;I3509,Продукция!A:I,9,0))</f>
        <v/>
      </c>
      <c r="AF3509" t="str">
        <f>IF(AD3509="","",VLOOKUP(AD3509,'Сотрудники и ссылки'!A:B,2,0))</f>
        <v/>
      </c>
      <c r="AG3509" t="str">
        <f>IF(AD3509="","",VLOOKUP(AD3509,'Сотрудники и ссылки'!A:C,3,0))</f>
        <v/>
      </c>
      <c r="AI3509" t="str">
        <f>IF(AH3509="","",VLOOKUP(AH3509,'Сотрудники и ссылки'!A:B,2,0))</f>
        <v/>
      </c>
      <c r="AJ3509" t="str">
        <f>IF(AH3509="","",VLOOKUP(AH3509,'Сотрудники и ссылки'!A:C,3,0))</f>
        <v/>
      </c>
      <c r="AL3509" s="2" t="str">
        <f>IF(AK3509="","",AK3509+VLOOKUP(I3509,'Вид исследования'!B:E,4,0))</f>
        <v/>
      </c>
      <c r="AM3509" s="2" t="str">
        <f>IF(AK3509="","",AK3509+VLOOKUP(I3509,'Вид исследования'!B:F,5,0))</f>
        <v/>
      </c>
      <c r="AQ3509" t="str">
        <f>IFERROR(IF(L3509="","",VLOOKUP(L3509&amp;I3509,Продукция!A:K,11,0)),"обратитесь к админ справочника")</f>
        <v/>
      </c>
      <c r="AS3509" t="str">
        <f>IFERROR(IF(L3509="","",VLOOKUP(L3509&amp;I3509,Продукция!A:J,10,0)),"обратитесь к админ справочника")</f>
        <v/>
      </c>
    </row>
    <row r="3510" spans="1:45" x14ac:dyDescent="0.25">
      <c r="A3510" t="str">
        <f t="shared" si="64"/>
        <v/>
      </c>
      <c r="B3510" t="str">
        <f>IF(E3510="","",INDEX(Лаборатории!A:A,MATCH('Производственный контроль'!E3510,Лаборатории!B:B,0)))</f>
        <v/>
      </c>
      <c r="C3510" t="str">
        <f>IF(E3510="","",VLOOKUP(E3510,Лаборатории!B:D,3,0))</f>
        <v/>
      </c>
      <c r="E3510" s="150"/>
      <c r="J3510" t="str">
        <f>IF(L3510="","",VLOOKUP(L3510,Продукция!B:D,3,0))</f>
        <v/>
      </c>
      <c r="K3510" t="str">
        <f>IF(L3510="","",VLOOKUP(L3510,Продукция!B:C,2,0))</f>
        <v/>
      </c>
      <c r="L3510" s="151"/>
      <c r="M3510" t="str">
        <f>IF(L3510="","",VLOOKUP(L3510,Продукция!B:L,11,0))</f>
        <v/>
      </c>
      <c r="AB3510" t="str">
        <f>IF(L3510="","",VLOOKUP(L3510&amp;I3510,Продукция!A:I,9,0))</f>
        <v/>
      </c>
      <c r="AF3510" t="str">
        <f>IF(AD3510="","",VLOOKUP(AD3510,'Сотрудники и ссылки'!A:B,2,0))</f>
        <v/>
      </c>
      <c r="AG3510" t="str">
        <f>IF(AD3510="","",VLOOKUP(AD3510,'Сотрудники и ссылки'!A:C,3,0))</f>
        <v/>
      </c>
      <c r="AI3510" t="str">
        <f>IF(AH3510="","",VLOOKUP(AH3510,'Сотрудники и ссылки'!A:B,2,0))</f>
        <v/>
      </c>
      <c r="AJ3510" t="str">
        <f>IF(AH3510="","",VLOOKUP(AH3510,'Сотрудники и ссылки'!A:C,3,0))</f>
        <v/>
      </c>
      <c r="AL3510" s="2" t="str">
        <f>IF(AK3510="","",AK3510+VLOOKUP(I3510,'Вид исследования'!B:E,4,0))</f>
        <v/>
      </c>
      <c r="AM3510" s="2" t="str">
        <f>IF(AK3510="","",AK3510+VLOOKUP(I3510,'Вид исследования'!B:F,5,0))</f>
        <v/>
      </c>
      <c r="AQ3510" t="str">
        <f>IFERROR(IF(L3510="","",VLOOKUP(L3510&amp;I3510,Продукция!A:K,11,0)),"обратитесь к админ справочника")</f>
        <v/>
      </c>
      <c r="AS3510" t="str">
        <f>IFERROR(IF(L3510="","",VLOOKUP(L3510&amp;I3510,Продукция!A:J,10,0)),"обратитесь к админ справочника")</f>
        <v/>
      </c>
    </row>
    <row r="3511" spans="1:45" x14ac:dyDescent="0.25">
      <c r="A3511" t="str">
        <f t="shared" si="64"/>
        <v/>
      </c>
      <c r="B3511" t="str">
        <f>IF(E3511="","",INDEX(Лаборатории!A:A,MATCH('Производственный контроль'!E3511,Лаборатории!B:B,0)))</f>
        <v/>
      </c>
      <c r="C3511" t="str">
        <f>IF(E3511="","",VLOOKUP(E3511,Лаборатории!B:D,3,0))</f>
        <v/>
      </c>
      <c r="E3511" s="150"/>
      <c r="J3511" t="str">
        <f>IF(L3511="","",VLOOKUP(L3511,Продукция!B:D,3,0))</f>
        <v/>
      </c>
      <c r="K3511" t="str">
        <f>IF(L3511="","",VLOOKUP(L3511,Продукция!B:C,2,0))</f>
        <v/>
      </c>
      <c r="L3511" s="151"/>
      <c r="M3511" t="str">
        <f>IF(L3511="","",VLOOKUP(L3511,Продукция!B:L,11,0))</f>
        <v/>
      </c>
      <c r="AB3511" t="str">
        <f>IF(L3511="","",VLOOKUP(L3511&amp;I3511,Продукция!A:I,9,0))</f>
        <v/>
      </c>
      <c r="AF3511" t="str">
        <f>IF(AD3511="","",VLOOKUP(AD3511,'Сотрудники и ссылки'!A:B,2,0))</f>
        <v/>
      </c>
      <c r="AG3511" t="str">
        <f>IF(AD3511="","",VLOOKUP(AD3511,'Сотрудники и ссылки'!A:C,3,0))</f>
        <v/>
      </c>
      <c r="AI3511" t="str">
        <f>IF(AH3511="","",VLOOKUP(AH3511,'Сотрудники и ссылки'!A:B,2,0))</f>
        <v/>
      </c>
      <c r="AJ3511" t="str">
        <f>IF(AH3511="","",VLOOKUP(AH3511,'Сотрудники и ссылки'!A:C,3,0))</f>
        <v/>
      </c>
      <c r="AL3511" s="2" t="str">
        <f>IF(AK3511="","",AK3511+VLOOKUP(I3511,'Вид исследования'!B:E,4,0))</f>
        <v/>
      </c>
      <c r="AM3511" s="2" t="str">
        <f>IF(AK3511="","",AK3511+VLOOKUP(I3511,'Вид исследования'!B:F,5,0))</f>
        <v/>
      </c>
      <c r="AQ3511" t="str">
        <f>IFERROR(IF(L3511="","",VLOOKUP(L3511&amp;I3511,Продукция!A:K,11,0)),"обратитесь к админ справочника")</f>
        <v/>
      </c>
      <c r="AS3511" t="str">
        <f>IFERROR(IF(L3511="","",VLOOKUP(L3511&amp;I3511,Продукция!A:J,10,0)),"обратитесь к админ справочника")</f>
        <v/>
      </c>
    </row>
    <row r="3512" spans="1:45" x14ac:dyDescent="0.25">
      <c r="A3512" t="str">
        <f t="shared" si="64"/>
        <v/>
      </c>
      <c r="B3512" t="str">
        <f>IF(E3512="","",INDEX(Лаборатории!A:A,MATCH('Производственный контроль'!E3512,Лаборатории!B:B,0)))</f>
        <v/>
      </c>
      <c r="C3512" t="str">
        <f>IF(E3512="","",VLOOKUP(E3512,Лаборатории!B:D,3,0))</f>
        <v/>
      </c>
      <c r="E3512" s="150"/>
      <c r="J3512" t="str">
        <f>IF(L3512="","",VLOOKUP(L3512,Продукция!B:D,3,0))</f>
        <v/>
      </c>
      <c r="K3512" t="str">
        <f>IF(L3512="","",VLOOKUP(L3512,Продукция!B:C,2,0))</f>
        <v/>
      </c>
      <c r="L3512" s="151"/>
      <c r="M3512" t="str">
        <f>IF(L3512="","",VLOOKUP(L3512,Продукция!B:L,11,0))</f>
        <v/>
      </c>
      <c r="AB3512" t="str">
        <f>IF(L3512="","",VLOOKUP(L3512&amp;I3512,Продукция!A:I,9,0))</f>
        <v/>
      </c>
      <c r="AF3512" t="str">
        <f>IF(AD3512="","",VLOOKUP(AD3512,'Сотрудники и ссылки'!A:B,2,0))</f>
        <v/>
      </c>
      <c r="AG3512" t="str">
        <f>IF(AD3512="","",VLOOKUP(AD3512,'Сотрудники и ссылки'!A:C,3,0))</f>
        <v/>
      </c>
      <c r="AI3512" t="str">
        <f>IF(AH3512="","",VLOOKUP(AH3512,'Сотрудники и ссылки'!A:B,2,0))</f>
        <v/>
      </c>
      <c r="AJ3512" t="str">
        <f>IF(AH3512="","",VLOOKUP(AH3512,'Сотрудники и ссылки'!A:C,3,0))</f>
        <v/>
      </c>
      <c r="AL3512" s="2" t="str">
        <f>IF(AK3512="","",AK3512+VLOOKUP(I3512,'Вид исследования'!B:E,4,0))</f>
        <v/>
      </c>
      <c r="AM3512" s="2" t="str">
        <f>IF(AK3512="","",AK3512+VLOOKUP(I3512,'Вид исследования'!B:F,5,0))</f>
        <v/>
      </c>
      <c r="AQ3512" t="str">
        <f>IFERROR(IF(L3512="","",VLOOKUP(L3512&amp;I3512,Продукция!A:K,11,0)),"обратитесь к админ справочника")</f>
        <v/>
      </c>
      <c r="AS3512" t="str">
        <f>IFERROR(IF(L3512="","",VLOOKUP(L3512&amp;I3512,Продукция!A:J,10,0)),"обратитесь к админ справочника")</f>
        <v/>
      </c>
    </row>
    <row r="3513" spans="1:45" x14ac:dyDescent="0.25">
      <c r="A3513" t="str">
        <f t="shared" si="64"/>
        <v/>
      </c>
      <c r="B3513" t="str">
        <f>IF(E3513="","",INDEX(Лаборатории!A:A,MATCH('Производственный контроль'!E3513,Лаборатории!B:B,0)))</f>
        <v/>
      </c>
      <c r="C3513" t="str">
        <f>IF(E3513="","",VLOOKUP(E3513,Лаборатории!B:D,3,0))</f>
        <v/>
      </c>
      <c r="E3513" s="150"/>
      <c r="J3513" t="str">
        <f>IF(L3513="","",VLOOKUP(L3513,Продукция!B:D,3,0))</f>
        <v/>
      </c>
      <c r="K3513" t="str">
        <f>IF(L3513="","",VLOOKUP(L3513,Продукция!B:C,2,0))</f>
        <v/>
      </c>
      <c r="L3513" s="151"/>
      <c r="M3513" t="str">
        <f>IF(L3513="","",VLOOKUP(L3513,Продукция!B:L,11,0))</f>
        <v/>
      </c>
      <c r="AB3513" t="str">
        <f>IF(L3513="","",VLOOKUP(L3513&amp;I3513,Продукция!A:I,9,0))</f>
        <v/>
      </c>
      <c r="AF3513" t="str">
        <f>IF(AD3513="","",VLOOKUP(AD3513,'Сотрудники и ссылки'!A:B,2,0))</f>
        <v/>
      </c>
      <c r="AG3513" t="str">
        <f>IF(AD3513="","",VLOOKUP(AD3513,'Сотрудники и ссылки'!A:C,3,0))</f>
        <v/>
      </c>
      <c r="AI3513" t="str">
        <f>IF(AH3513="","",VLOOKUP(AH3513,'Сотрудники и ссылки'!A:B,2,0))</f>
        <v/>
      </c>
      <c r="AJ3513" t="str">
        <f>IF(AH3513="","",VLOOKUP(AH3513,'Сотрудники и ссылки'!A:C,3,0))</f>
        <v/>
      </c>
      <c r="AL3513" s="2" t="str">
        <f>IF(AK3513="","",AK3513+VLOOKUP(I3513,'Вид исследования'!B:E,4,0))</f>
        <v/>
      </c>
      <c r="AM3513" s="2" t="str">
        <f>IF(AK3513="","",AK3513+VLOOKUP(I3513,'Вид исследования'!B:F,5,0))</f>
        <v/>
      </c>
      <c r="AQ3513" t="str">
        <f>IFERROR(IF(L3513="","",VLOOKUP(L3513&amp;I3513,Продукция!A:K,11,0)),"обратитесь к админ справочника")</f>
        <v/>
      </c>
      <c r="AS3513" t="str">
        <f>IFERROR(IF(L3513="","",VLOOKUP(L3513&amp;I3513,Продукция!A:J,10,0)),"обратитесь к админ справочника")</f>
        <v/>
      </c>
    </row>
    <row r="3514" spans="1:45" x14ac:dyDescent="0.25">
      <c r="A3514" t="str">
        <f t="shared" si="64"/>
        <v/>
      </c>
      <c r="B3514" t="str">
        <f>IF(E3514="","",INDEX(Лаборатории!A:A,MATCH('Производственный контроль'!E3514,Лаборатории!B:B,0)))</f>
        <v/>
      </c>
      <c r="C3514" t="str">
        <f>IF(E3514="","",VLOOKUP(E3514,Лаборатории!B:D,3,0))</f>
        <v/>
      </c>
      <c r="E3514" s="150"/>
      <c r="J3514" t="str">
        <f>IF(L3514="","",VLOOKUP(L3514,Продукция!B:D,3,0))</f>
        <v/>
      </c>
      <c r="K3514" t="str">
        <f>IF(L3514="","",VLOOKUP(L3514,Продукция!B:C,2,0))</f>
        <v/>
      </c>
      <c r="L3514" s="151"/>
      <c r="M3514" t="str">
        <f>IF(L3514="","",VLOOKUP(L3514,Продукция!B:L,11,0))</f>
        <v/>
      </c>
      <c r="AB3514" t="str">
        <f>IF(L3514="","",VLOOKUP(L3514&amp;I3514,Продукция!A:I,9,0))</f>
        <v/>
      </c>
      <c r="AF3514" t="str">
        <f>IF(AD3514="","",VLOOKUP(AD3514,'Сотрудники и ссылки'!A:B,2,0))</f>
        <v/>
      </c>
      <c r="AG3514" t="str">
        <f>IF(AD3514="","",VLOOKUP(AD3514,'Сотрудники и ссылки'!A:C,3,0))</f>
        <v/>
      </c>
      <c r="AI3514" t="str">
        <f>IF(AH3514="","",VLOOKUP(AH3514,'Сотрудники и ссылки'!A:B,2,0))</f>
        <v/>
      </c>
      <c r="AJ3514" t="str">
        <f>IF(AH3514="","",VLOOKUP(AH3514,'Сотрудники и ссылки'!A:C,3,0))</f>
        <v/>
      </c>
      <c r="AL3514" s="2" t="str">
        <f>IF(AK3514="","",AK3514+VLOOKUP(I3514,'Вид исследования'!B:E,4,0))</f>
        <v/>
      </c>
      <c r="AM3514" s="2" t="str">
        <f>IF(AK3514="","",AK3514+VLOOKUP(I3514,'Вид исследования'!B:F,5,0))</f>
        <v/>
      </c>
      <c r="AQ3514" t="str">
        <f>IFERROR(IF(L3514="","",VLOOKUP(L3514&amp;I3514,Продукция!A:K,11,0)),"обратитесь к админ справочника")</f>
        <v/>
      </c>
      <c r="AS3514" t="str">
        <f>IFERROR(IF(L3514="","",VLOOKUP(L3514&amp;I3514,Продукция!A:J,10,0)),"обратитесь к админ справочника")</f>
        <v/>
      </c>
    </row>
    <row r="3515" spans="1:45" x14ac:dyDescent="0.25">
      <c r="A3515" t="str">
        <f t="shared" si="64"/>
        <v/>
      </c>
      <c r="B3515" t="str">
        <f>IF(E3515="","",INDEX(Лаборатории!A:A,MATCH('Производственный контроль'!E3515,Лаборатории!B:B,0)))</f>
        <v/>
      </c>
      <c r="C3515" t="str">
        <f>IF(E3515="","",VLOOKUP(E3515,Лаборатории!B:D,3,0))</f>
        <v/>
      </c>
      <c r="E3515" s="150"/>
      <c r="J3515" t="str">
        <f>IF(L3515="","",VLOOKUP(L3515,Продукция!B:D,3,0))</f>
        <v/>
      </c>
      <c r="K3515" t="str">
        <f>IF(L3515="","",VLOOKUP(L3515,Продукция!B:C,2,0))</f>
        <v/>
      </c>
      <c r="L3515" s="151"/>
      <c r="M3515" t="str">
        <f>IF(L3515="","",VLOOKUP(L3515,Продукция!B:L,11,0))</f>
        <v/>
      </c>
      <c r="AB3515" t="str">
        <f>IF(L3515="","",VLOOKUP(L3515&amp;I3515,Продукция!A:I,9,0))</f>
        <v/>
      </c>
      <c r="AF3515" t="str">
        <f>IF(AD3515="","",VLOOKUP(AD3515,'Сотрудники и ссылки'!A:B,2,0))</f>
        <v/>
      </c>
      <c r="AG3515" t="str">
        <f>IF(AD3515="","",VLOOKUP(AD3515,'Сотрудники и ссылки'!A:C,3,0))</f>
        <v/>
      </c>
      <c r="AI3515" t="str">
        <f>IF(AH3515="","",VLOOKUP(AH3515,'Сотрудники и ссылки'!A:B,2,0))</f>
        <v/>
      </c>
      <c r="AJ3515" t="str">
        <f>IF(AH3515="","",VLOOKUP(AH3515,'Сотрудники и ссылки'!A:C,3,0))</f>
        <v/>
      </c>
      <c r="AL3515" s="2" t="str">
        <f>IF(AK3515="","",AK3515+VLOOKUP(I3515,'Вид исследования'!B:E,4,0))</f>
        <v/>
      </c>
      <c r="AM3515" s="2" t="str">
        <f>IF(AK3515="","",AK3515+VLOOKUP(I3515,'Вид исследования'!B:F,5,0))</f>
        <v/>
      </c>
      <c r="AQ3515" t="str">
        <f>IFERROR(IF(L3515="","",VLOOKUP(L3515&amp;I3515,Продукция!A:K,11,0)),"обратитесь к админ справочника")</f>
        <v/>
      </c>
      <c r="AS3515" t="str">
        <f>IFERROR(IF(L3515="","",VLOOKUP(L3515&amp;I3515,Продукция!A:J,10,0)),"обратитесь к админ справочника")</f>
        <v/>
      </c>
    </row>
    <row r="3516" spans="1:45" x14ac:dyDescent="0.25">
      <c r="A3516" t="str">
        <f t="shared" si="64"/>
        <v/>
      </c>
      <c r="B3516" t="str">
        <f>IF(E3516="","",INDEX(Лаборатории!A:A,MATCH('Производственный контроль'!E3516,Лаборатории!B:B,0)))</f>
        <v/>
      </c>
      <c r="C3516" t="str">
        <f>IF(E3516="","",VLOOKUP(E3516,Лаборатории!B:D,3,0))</f>
        <v/>
      </c>
      <c r="E3516" s="150"/>
      <c r="J3516" t="str">
        <f>IF(L3516="","",VLOOKUP(L3516,Продукция!B:D,3,0))</f>
        <v/>
      </c>
      <c r="K3516" t="str">
        <f>IF(L3516="","",VLOOKUP(L3516,Продукция!B:C,2,0))</f>
        <v/>
      </c>
      <c r="L3516" s="151"/>
      <c r="M3516" t="str">
        <f>IF(L3516="","",VLOOKUP(L3516,Продукция!B:L,11,0))</f>
        <v/>
      </c>
      <c r="AB3516" t="str">
        <f>IF(L3516="","",VLOOKUP(L3516&amp;I3516,Продукция!A:I,9,0))</f>
        <v/>
      </c>
      <c r="AF3516" t="str">
        <f>IF(AD3516="","",VLOOKUP(AD3516,'Сотрудники и ссылки'!A:B,2,0))</f>
        <v/>
      </c>
      <c r="AG3516" t="str">
        <f>IF(AD3516="","",VLOOKUP(AD3516,'Сотрудники и ссылки'!A:C,3,0))</f>
        <v/>
      </c>
      <c r="AI3516" t="str">
        <f>IF(AH3516="","",VLOOKUP(AH3516,'Сотрудники и ссылки'!A:B,2,0))</f>
        <v/>
      </c>
      <c r="AJ3516" t="str">
        <f>IF(AH3516="","",VLOOKUP(AH3516,'Сотрудники и ссылки'!A:C,3,0))</f>
        <v/>
      </c>
      <c r="AL3516" s="2" t="str">
        <f>IF(AK3516="","",AK3516+VLOOKUP(I3516,'Вид исследования'!B:E,4,0))</f>
        <v/>
      </c>
      <c r="AM3516" s="2" t="str">
        <f>IF(AK3516="","",AK3516+VLOOKUP(I3516,'Вид исследования'!B:F,5,0))</f>
        <v/>
      </c>
      <c r="AQ3516" t="str">
        <f>IFERROR(IF(L3516="","",VLOOKUP(L3516&amp;I3516,Продукция!A:K,11,0)),"обратитесь к админ справочника")</f>
        <v/>
      </c>
      <c r="AS3516" t="str">
        <f>IFERROR(IF(L3516="","",VLOOKUP(L3516&amp;I3516,Продукция!A:J,10,0)),"обратитесь к админ справочника")</f>
        <v/>
      </c>
    </row>
    <row r="3517" spans="1:45" x14ac:dyDescent="0.25">
      <c r="A3517" t="str">
        <f t="shared" si="64"/>
        <v/>
      </c>
      <c r="B3517" t="str">
        <f>IF(E3517="","",INDEX(Лаборатории!A:A,MATCH('Производственный контроль'!E3517,Лаборатории!B:B,0)))</f>
        <v/>
      </c>
      <c r="C3517" t="str">
        <f>IF(E3517="","",VLOOKUP(E3517,Лаборатории!B:D,3,0))</f>
        <v/>
      </c>
      <c r="E3517" s="150"/>
      <c r="J3517" t="str">
        <f>IF(L3517="","",VLOOKUP(L3517,Продукция!B:D,3,0))</f>
        <v/>
      </c>
      <c r="K3517" t="str">
        <f>IF(L3517="","",VLOOKUP(L3517,Продукция!B:C,2,0))</f>
        <v/>
      </c>
      <c r="L3517" s="151"/>
      <c r="M3517" t="str">
        <f>IF(L3517="","",VLOOKUP(L3517,Продукция!B:L,11,0))</f>
        <v/>
      </c>
      <c r="AB3517" t="str">
        <f>IF(L3517="","",VLOOKUP(L3517&amp;I3517,Продукция!A:I,9,0))</f>
        <v/>
      </c>
      <c r="AF3517" t="str">
        <f>IF(AD3517="","",VLOOKUP(AD3517,'Сотрудники и ссылки'!A:B,2,0))</f>
        <v/>
      </c>
      <c r="AG3517" t="str">
        <f>IF(AD3517="","",VLOOKUP(AD3517,'Сотрудники и ссылки'!A:C,3,0))</f>
        <v/>
      </c>
      <c r="AI3517" t="str">
        <f>IF(AH3517="","",VLOOKUP(AH3517,'Сотрудники и ссылки'!A:B,2,0))</f>
        <v/>
      </c>
      <c r="AJ3517" t="str">
        <f>IF(AH3517="","",VLOOKUP(AH3517,'Сотрудники и ссылки'!A:C,3,0))</f>
        <v/>
      </c>
      <c r="AL3517" s="2" t="str">
        <f>IF(AK3517="","",AK3517+VLOOKUP(I3517,'Вид исследования'!B:E,4,0))</f>
        <v/>
      </c>
      <c r="AM3517" s="2" t="str">
        <f>IF(AK3517="","",AK3517+VLOOKUP(I3517,'Вид исследования'!B:F,5,0))</f>
        <v/>
      </c>
      <c r="AQ3517" t="str">
        <f>IFERROR(IF(L3517="","",VLOOKUP(L3517&amp;I3517,Продукция!A:K,11,0)),"обратитесь к админ справочника")</f>
        <v/>
      </c>
      <c r="AS3517" t="str">
        <f>IFERROR(IF(L3517="","",VLOOKUP(L3517&amp;I3517,Продукция!A:J,10,0)),"обратитесь к админ справочника")</f>
        <v/>
      </c>
    </row>
    <row r="3518" spans="1:45" x14ac:dyDescent="0.25">
      <c r="A3518" t="str">
        <f t="shared" si="64"/>
        <v/>
      </c>
      <c r="B3518" t="str">
        <f>IF(E3518="","",INDEX(Лаборатории!A:A,MATCH('Производственный контроль'!E3518,Лаборатории!B:B,0)))</f>
        <v/>
      </c>
      <c r="C3518" t="str">
        <f>IF(E3518="","",VLOOKUP(E3518,Лаборатории!B:D,3,0))</f>
        <v/>
      </c>
      <c r="E3518" s="150"/>
      <c r="J3518" t="str">
        <f>IF(L3518="","",VLOOKUP(L3518,Продукция!B:D,3,0))</f>
        <v/>
      </c>
      <c r="K3518" t="str">
        <f>IF(L3518="","",VLOOKUP(L3518,Продукция!B:C,2,0))</f>
        <v/>
      </c>
      <c r="L3518" s="151"/>
      <c r="M3518" t="str">
        <f>IF(L3518="","",VLOOKUP(L3518,Продукция!B:L,11,0))</f>
        <v/>
      </c>
      <c r="AB3518" t="str">
        <f>IF(L3518="","",VLOOKUP(L3518&amp;I3518,Продукция!A:I,9,0))</f>
        <v/>
      </c>
      <c r="AF3518" t="str">
        <f>IF(AD3518="","",VLOOKUP(AD3518,'Сотрудники и ссылки'!A:B,2,0))</f>
        <v/>
      </c>
      <c r="AG3518" t="str">
        <f>IF(AD3518="","",VLOOKUP(AD3518,'Сотрудники и ссылки'!A:C,3,0))</f>
        <v/>
      </c>
      <c r="AI3518" t="str">
        <f>IF(AH3518="","",VLOOKUP(AH3518,'Сотрудники и ссылки'!A:B,2,0))</f>
        <v/>
      </c>
      <c r="AJ3518" t="str">
        <f>IF(AH3518="","",VLOOKUP(AH3518,'Сотрудники и ссылки'!A:C,3,0))</f>
        <v/>
      </c>
      <c r="AL3518" s="2" t="str">
        <f>IF(AK3518="","",AK3518+VLOOKUP(I3518,'Вид исследования'!B:E,4,0))</f>
        <v/>
      </c>
      <c r="AM3518" s="2" t="str">
        <f>IF(AK3518="","",AK3518+VLOOKUP(I3518,'Вид исследования'!B:F,5,0))</f>
        <v/>
      </c>
      <c r="AQ3518" t="str">
        <f>IFERROR(IF(L3518="","",VLOOKUP(L3518&amp;I3518,Продукция!A:K,11,0)),"обратитесь к админ справочника")</f>
        <v/>
      </c>
      <c r="AS3518" t="str">
        <f>IFERROR(IF(L3518="","",VLOOKUP(L3518&amp;I3518,Продукция!A:J,10,0)),"обратитесь к админ справочника")</f>
        <v/>
      </c>
    </row>
    <row r="3519" spans="1:45" x14ac:dyDescent="0.25">
      <c r="A3519" t="str">
        <f t="shared" si="64"/>
        <v/>
      </c>
      <c r="B3519" t="str">
        <f>IF(E3519="","",INDEX(Лаборатории!A:A,MATCH('Производственный контроль'!E3519,Лаборатории!B:B,0)))</f>
        <v/>
      </c>
      <c r="C3519" t="str">
        <f>IF(E3519="","",VLOOKUP(E3519,Лаборатории!B:D,3,0))</f>
        <v/>
      </c>
      <c r="E3519" s="150"/>
      <c r="J3519" t="str">
        <f>IF(L3519="","",VLOOKUP(L3519,Продукция!B:D,3,0))</f>
        <v/>
      </c>
      <c r="K3519" t="str">
        <f>IF(L3519="","",VLOOKUP(L3519,Продукция!B:C,2,0))</f>
        <v/>
      </c>
      <c r="L3519" s="151"/>
      <c r="M3519" t="str">
        <f>IF(L3519="","",VLOOKUP(L3519,Продукция!B:L,11,0))</f>
        <v/>
      </c>
      <c r="AB3519" t="str">
        <f>IF(L3519="","",VLOOKUP(L3519&amp;I3519,Продукция!A:I,9,0))</f>
        <v/>
      </c>
      <c r="AF3519" t="str">
        <f>IF(AD3519="","",VLOOKUP(AD3519,'Сотрудники и ссылки'!A:B,2,0))</f>
        <v/>
      </c>
      <c r="AG3519" t="str">
        <f>IF(AD3519="","",VLOOKUP(AD3519,'Сотрудники и ссылки'!A:C,3,0))</f>
        <v/>
      </c>
      <c r="AI3519" t="str">
        <f>IF(AH3519="","",VLOOKUP(AH3519,'Сотрудники и ссылки'!A:B,2,0))</f>
        <v/>
      </c>
      <c r="AJ3519" t="str">
        <f>IF(AH3519="","",VLOOKUP(AH3519,'Сотрудники и ссылки'!A:C,3,0))</f>
        <v/>
      </c>
      <c r="AL3519" s="2" t="str">
        <f>IF(AK3519="","",AK3519+VLOOKUP(I3519,'Вид исследования'!B:E,4,0))</f>
        <v/>
      </c>
      <c r="AM3519" s="2" t="str">
        <f>IF(AK3519="","",AK3519+VLOOKUP(I3519,'Вид исследования'!B:F,5,0))</f>
        <v/>
      </c>
      <c r="AQ3519" t="str">
        <f>IFERROR(IF(L3519="","",VLOOKUP(L3519&amp;I3519,Продукция!A:K,11,0)),"обратитесь к админ справочника")</f>
        <v/>
      </c>
      <c r="AS3519" t="str">
        <f>IFERROR(IF(L3519="","",VLOOKUP(L3519&amp;I3519,Продукция!A:J,10,0)),"обратитесь к админ справочника")</f>
        <v/>
      </c>
    </row>
    <row r="3520" spans="1:45" x14ac:dyDescent="0.25">
      <c r="A3520" t="str">
        <f t="shared" si="64"/>
        <v/>
      </c>
      <c r="B3520" t="str">
        <f>IF(E3520="","",INDEX(Лаборатории!A:A,MATCH('Производственный контроль'!E3520,Лаборатории!B:B,0)))</f>
        <v/>
      </c>
      <c r="C3520" t="str">
        <f>IF(E3520="","",VLOOKUP(E3520,Лаборатории!B:D,3,0))</f>
        <v/>
      </c>
      <c r="E3520" s="150"/>
      <c r="J3520" t="str">
        <f>IF(L3520="","",VLOOKUP(L3520,Продукция!B:D,3,0))</f>
        <v/>
      </c>
      <c r="K3520" t="str">
        <f>IF(L3520="","",VLOOKUP(L3520,Продукция!B:C,2,0))</f>
        <v/>
      </c>
      <c r="L3520" s="151"/>
      <c r="M3520" t="str">
        <f>IF(L3520="","",VLOOKUP(L3520,Продукция!B:L,11,0))</f>
        <v/>
      </c>
      <c r="AB3520" t="str">
        <f>IF(L3520="","",VLOOKUP(L3520&amp;I3520,Продукция!A:I,9,0))</f>
        <v/>
      </c>
      <c r="AF3520" t="str">
        <f>IF(AD3520="","",VLOOKUP(AD3520,'Сотрудники и ссылки'!A:B,2,0))</f>
        <v/>
      </c>
      <c r="AG3520" t="str">
        <f>IF(AD3520="","",VLOOKUP(AD3520,'Сотрудники и ссылки'!A:C,3,0))</f>
        <v/>
      </c>
      <c r="AI3520" t="str">
        <f>IF(AH3520="","",VLOOKUP(AH3520,'Сотрудники и ссылки'!A:B,2,0))</f>
        <v/>
      </c>
      <c r="AJ3520" t="str">
        <f>IF(AH3520="","",VLOOKUP(AH3520,'Сотрудники и ссылки'!A:C,3,0))</f>
        <v/>
      </c>
      <c r="AL3520" s="2" t="str">
        <f>IF(AK3520="","",AK3520+VLOOKUP(I3520,'Вид исследования'!B:E,4,0))</f>
        <v/>
      </c>
      <c r="AM3520" s="2" t="str">
        <f>IF(AK3520="","",AK3520+VLOOKUP(I3520,'Вид исследования'!B:F,5,0))</f>
        <v/>
      </c>
      <c r="AQ3520" t="str">
        <f>IFERROR(IF(L3520="","",VLOOKUP(L3520&amp;I3520,Продукция!A:K,11,0)),"обратитесь к админ справочника")</f>
        <v/>
      </c>
      <c r="AS3520" t="str">
        <f>IFERROR(IF(L3520="","",VLOOKUP(L3520&amp;I3520,Продукция!A:J,10,0)),"обратитесь к админ справочника")</f>
        <v/>
      </c>
    </row>
    <row r="3521" spans="1:45" x14ac:dyDescent="0.25">
      <c r="A3521" t="str">
        <f t="shared" si="64"/>
        <v/>
      </c>
      <c r="B3521" t="str">
        <f>IF(E3521="","",INDEX(Лаборатории!A:A,MATCH('Производственный контроль'!E3521,Лаборатории!B:B,0)))</f>
        <v/>
      </c>
      <c r="C3521" t="str">
        <f>IF(E3521="","",VLOOKUP(E3521,Лаборатории!B:D,3,0))</f>
        <v/>
      </c>
      <c r="E3521" s="150"/>
      <c r="J3521" t="str">
        <f>IF(L3521="","",VLOOKUP(L3521,Продукция!B:D,3,0))</f>
        <v/>
      </c>
      <c r="K3521" t="str">
        <f>IF(L3521="","",VLOOKUP(L3521,Продукция!B:C,2,0))</f>
        <v/>
      </c>
      <c r="L3521" s="151"/>
      <c r="M3521" t="str">
        <f>IF(L3521="","",VLOOKUP(L3521,Продукция!B:L,11,0))</f>
        <v/>
      </c>
      <c r="AB3521" t="str">
        <f>IF(L3521="","",VLOOKUP(L3521&amp;I3521,Продукция!A:I,9,0))</f>
        <v/>
      </c>
      <c r="AF3521" t="str">
        <f>IF(AD3521="","",VLOOKUP(AD3521,'Сотрудники и ссылки'!A:B,2,0))</f>
        <v/>
      </c>
      <c r="AG3521" t="str">
        <f>IF(AD3521="","",VLOOKUP(AD3521,'Сотрудники и ссылки'!A:C,3,0))</f>
        <v/>
      </c>
      <c r="AI3521" t="str">
        <f>IF(AH3521="","",VLOOKUP(AH3521,'Сотрудники и ссылки'!A:B,2,0))</f>
        <v/>
      </c>
      <c r="AJ3521" t="str">
        <f>IF(AH3521="","",VLOOKUP(AH3521,'Сотрудники и ссылки'!A:C,3,0))</f>
        <v/>
      </c>
      <c r="AL3521" s="2" t="str">
        <f>IF(AK3521="","",AK3521+VLOOKUP(I3521,'Вид исследования'!B:E,4,0))</f>
        <v/>
      </c>
      <c r="AM3521" s="2" t="str">
        <f>IF(AK3521="","",AK3521+VLOOKUP(I3521,'Вид исследования'!B:F,5,0))</f>
        <v/>
      </c>
      <c r="AQ3521" t="str">
        <f>IFERROR(IF(L3521="","",VLOOKUP(L3521&amp;I3521,Продукция!A:K,11,0)),"обратитесь к админ справочника")</f>
        <v/>
      </c>
      <c r="AS3521" t="str">
        <f>IFERROR(IF(L3521="","",VLOOKUP(L3521&amp;I3521,Продукция!A:J,10,0)),"обратитесь к админ справочника")</f>
        <v/>
      </c>
    </row>
    <row r="3522" spans="1:45" x14ac:dyDescent="0.25">
      <c r="A3522" t="str">
        <f t="shared" si="64"/>
        <v/>
      </c>
      <c r="B3522" t="str">
        <f>IF(E3522="","",INDEX(Лаборатории!A:A,MATCH('Производственный контроль'!E3522,Лаборатории!B:B,0)))</f>
        <v/>
      </c>
      <c r="C3522" t="str">
        <f>IF(E3522="","",VLOOKUP(E3522,Лаборатории!B:D,3,0))</f>
        <v/>
      </c>
      <c r="E3522" s="150"/>
      <c r="J3522" t="str">
        <f>IF(L3522="","",VLOOKUP(L3522,Продукция!B:D,3,0))</f>
        <v/>
      </c>
      <c r="K3522" t="str">
        <f>IF(L3522="","",VLOOKUP(L3522,Продукция!B:C,2,0))</f>
        <v/>
      </c>
      <c r="L3522" s="151"/>
      <c r="M3522" t="str">
        <f>IF(L3522="","",VLOOKUP(L3522,Продукция!B:L,11,0))</f>
        <v/>
      </c>
      <c r="AB3522" t="str">
        <f>IF(L3522="","",VLOOKUP(L3522&amp;I3522,Продукция!A:I,9,0))</f>
        <v/>
      </c>
      <c r="AF3522" t="str">
        <f>IF(AD3522="","",VLOOKUP(AD3522,'Сотрудники и ссылки'!A:B,2,0))</f>
        <v/>
      </c>
      <c r="AG3522" t="str">
        <f>IF(AD3522="","",VLOOKUP(AD3522,'Сотрудники и ссылки'!A:C,3,0))</f>
        <v/>
      </c>
      <c r="AI3522" t="str">
        <f>IF(AH3522="","",VLOOKUP(AH3522,'Сотрудники и ссылки'!A:B,2,0))</f>
        <v/>
      </c>
      <c r="AJ3522" t="str">
        <f>IF(AH3522="","",VLOOKUP(AH3522,'Сотрудники и ссылки'!A:C,3,0))</f>
        <v/>
      </c>
      <c r="AL3522" s="2" t="str">
        <f>IF(AK3522="","",AK3522+VLOOKUP(I3522,'Вид исследования'!B:E,4,0))</f>
        <v/>
      </c>
      <c r="AM3522" s="2" t="str">
        <f>IF(AK3522="","",AK3522+VLOOKUP(I3522,'Вид исследования'!B:F,5,0))</f>
        <v/>
      </c>
      <c r="AQ3522" t="str">
        <f>IFERROR(IF(L3522="","",VLOOKUP(L3522&amp;I3522,Продукция!A:K,11,0)),"обратитесь к админ справочника")</f>
        <v/>
      </c>
      <c r="AS3522" t="str">
        <f>IFERROR(IF(L3522="","",VLOOKUP(L3522&amp;I3522,Продукция!A:J,10,0)),"обратитесь к админ справочника")</f>
        <v/>
      </c>
    </row>
    <row r="3523" spans="1:45" x14ac:dyDescent="0.25">
      <c r="A3523" t="str">
        <f t="shared" si="64"/>
        <v/>
      </c>
      <c r="B3523" t="str">
        <f>IF(E3523="","",INDEX(Лаборатории!A:A,MATCH('Производственный контроль'!E3523,Лаборатории!B:B,0)))</f>
        <v/>
      </c>
      <c r="C3523" t="str">
        <f>IF(E3523="","",VLOOKUP(E3523,Лаборатории!B:D,3,0))</f>
        <v/>
      </c>
      <c r="E3523" s="150"/>
      <c r="J3523" t="str">
        <f>IF(L3523="","",VLOOKUP(L3523,Продукция!B:D,3,0))</f>
        <v/>
      </c>
      <c r="K3523" t="str">
        <f>IF(L3523="","",VLOOKUP(L3523,Продукция!B:C,2,0))</f>
        <v/>
      </c>
      <c r="L3523" s="151"/>
      <c r="M3523" t="str">
        <f>IF(L3523="","",VLOOKUP(L3523,Продукция!B:L,11,0))</f>
        <v/>
      </c>
      <c r="AB3523" t="str">
        <f>IF(L3523="","",VLOOKUP(L3523&amp;I3523,Продукция!A:I,9,0))</f>
        <v/>
      </c>
      <c r="AF3523" t="str">
        <f>IF(AD3523="","",VLOOKUP(AD3523,'Сотрудники и ссылки'!A:B,2,0))</f>
        <v/>
      </c>
      <c r="AG3523" t="str">
        <f>IF(AD3523="","",VLOOKUP(AD3523,'Сотрудники и ссылки'!A:C,3,0))</f>
        <v/>
      </c>
      <c r="AI3523" t="str">
        <f>IF(AH3523="","",VLOOKUP(AH3523,'Сотрудники и ссылки'!A:B,2,0))</f>
        <v/>
      </c>
      <c r="AJ3523" t="str">
        <f>IF(AH3523="","",VLOOKUP(AH3523,'Сотрудники и ссылки'!A:C,3,0))</f>
        <v/>
      </c>
      <c r="AL3523" s="2" t="str">
        <f>IF(AK3523="","",AK3523+VLOOKUP(I3523,'Вид исследования'!B:E,4,0))</f>
        <v/>
      </c>
      <c r="AM3523" s="2" t="str">
        <f>IF(AK3523="","",AK3523+VLOOKUP(I3523,'Вид исследования'!B:F,5,0))</f>
        <v/>
      </c>
      <c r="AQ3523" t="str">
        <f>IFERROR(IF(L3523="","",VLOOKUP(L3523&amp;I3523,Продукция!A:K,11,0)),"обратитесь к админ справочника")</f>
        <v/>
      </c>
      <c r="AS3523" t="str">
        <f>IFERROR(IF(L3523="","",VLOOKUP(L3523&amp;I3523,Продукция!A:J,10,0)),"обратитесь к админ справочника")</f>
        <v/>
      </c>
    </row>
    <row r="3524" spans="1:45" x14ac:dyDescent="0.25">
      <c r="A3524" t="str">
        <f t="shared" si="64"/>
        <v/>
      </c>
      <c r="B3524" t="str">
        <f>IF(E3524="","",INDEX(Лаборатории!A:A,MATCH('Производственный контроль'!E3524,Лаборатории!B:B,0)))</f>
        <v/>
      </c>
      <c r="C3524" t="str">
        <f>IF(E3524="","",VLOOKUP(E3524,Лаборатории!B:D,3,0))</f>
        <v/>
      </c>
      <c r="E3524" s="150"/>
      <c r="J3524" t="str">
        <f>IF(L3524="","",VLOOKUP(L3524,Продукция!B:D,3,0))</f>
        <v/>
      </c>
      <c r="K3524" t="str">
        <f>IF(L3524="","",VLOOKUP(L3524,Продукция!B:C,2,0))</f>
        <v/>
      </c>
      <c r="L3524" s="151"/>
      <c r="M3524" t="str">
        <f>IF(L3524="","",VLOOKUP(L3524,Продукция!B:L,11,0))</f>
        <v/>
      </c>
      <c r="AB3524" t="str">
        <f>IF(L3524="","",VLOOKUP(L3524&amp;I3524,Продукция!A:I,9,0))</f>
        <v/>
      </c>
      <c r="AF3524" t="str">
        <f>IF(AD3524="","",VLOOKUP(AD3524,'Сотрудники и ссылки'!A:B,2,0))</f>
        <v/>
      </c>
      <c r="AG3524" t="str">
        <f>IF(AD3524="","",VLOOKUP(AD3524,'Сотрудники и ссылки'!A:C,3,0))</f>
        <v/>
      </c>
      <c r="AI3524" t="str">
        <f>IF(AH3524="","",VLOOKUP(AH3524,'Сотрудники и ссылки'!A:B,2,0))</f>
        <v/>
      </c>
      <c r="AJ3524" t="str">
        <f>IF(AH3524="","",VLOOKUP(AH3524,'Сотрудники и ссылки'!A:C,3,0))</f>
        <v/>
      </c>
      <c r="AL3524" s="2" t="str">
        <f>IF(AK3524="","",AK3524+VLOOKUP(I3524,'Вид исследования'!B:E,4,0))</f>
        <v/>
      </c>
      <c r="AM3524" s="2" t="str">
        <f>IF(AK3524="","",AK3524+VLOOKUP(I3524,'Вид исследования'!B:F,5,0))</f>
        <v/>
      </c>
      <c r="AQ3524" t="str">
        <f>IFERROR(IF(L3524="","",VLOOKUP(L3524&amp;I3524,Продукция!A:K,11,0)),"обратитесь к админ справочника")</f>
        <v/>
      </c>
      <c r="AS3524" t="str">
        <f>IFERROR(IF(L3524="","",VLOOKUP(L3524&amp;I3524,Продукция!A:J,10,0)),"обратитесь к админ справочника")</f>
        <v/>
      </c>
    </row>
    <row r="3525" spans="1:45" x14ac:dyDescent="0.25">
      <c r="A3525" t="str">
        <f t="shared" si="64"/>
        <v/>
      </c>
      <c r="B3525" t="str">
        <f>IF(E3525="","",INDEX(Лаборатории!A:A,MATCH('Производственный контроль'!E3525,Лаборатории!B:B,0)))</f>
        <v/>
      </c>
      <c r="C3525" t="str">
        <f>IF(E3525="","",VLOOKUP(E3525,Лаборатории!B:D,3,0))</f>
        <v/>
      </c>
      <c r="E3525" s="150"/>
      <c r="J3525" t="str">
        <f>IF(L3525="","",VLOOKUP(L3525,Продукция!B:D,3,0))</f>
        <v/>
      </c>
      <c r="K3525" t="str">
        <f>IF(L3525="","",VLOOKUP(L3525,Продукция!B:C,2,0))</f>
        <v/>
      </c>
      <c r="L3525" s="151"/>
      <c r="M3525" t="str">
        <f>IF(L3525="","",VLOOKUP(L3525,Продукция!B:L,11,0))</f>
        <v/>
      </c>
      <c r="AB3525" t="str">
        <f>IF(L3525="","",VLOOKUP(L3525&amp;I3525,Продукция!A:I,9,0))</f>
        <v/>
      </c>
      <c r="AF3525" t="str">
        <f>IF(AD3525="","",VLOOKUP(AD3525,'Сотрудники и ссылки'!A:B,2,0))</f>
        <v/>
      </c>
      <c r="AG3525" t="str">
        <f>IF(AD3525="","",VLOOKUP(AD3525,'Сотрудники и ссылки'!A:C,3,0))</f>
        <v/>
      </c>
      <c r="AI3525" t="str">
        <f>IF(AH3525="","",VLOOKUP(AH3525,'Сотрудники и ссылки'!A:B,2,0))</f>
        <v/>
      </c>
      <c r="AJ3525" t="str">
        <f>IF(AH3525="","",VLOOKUP(AH3525,'Сотрудники и ссылки'!A:C,3,0))</f>
        <v/>
      </c>
      <c r="AL3525" s="2" t="str">
        <f>IF(AK3525="","",AK3525+VLOOKUP(I3525,'Вид исследования'!B:E,4,0))</f>
        <v/>
      </c>
      <c r="AM3525" s="2" t="str">
        <f>IF(AK3525="","",AK3525+VLOOKUP(I3525,'Вид исследования'!B:F,5,0))</f>
        <v/>
      </c>
      <c r="AQ3525" t="str">
        <f>IFERROR(IF(L3525="","",VLOOKUP(L3525&amp;I3525,Продукция!A:K,11,0)),"обратитесь к админ справочника")</f>
        <v/>
      </c>
      <c r="AS3525" t="str">
        <f>IFERROR(IF(L3525="","",VLOOKUP(L3525&amp;I3525,Продукция!A:J,10,0)),"обратитесь к админ справочника")</f>
        <v/>
      </c>
    </row>
    <row r="3526" spans="1:45" x14ac:dyDescent="0.25">
      <c r="A3526" t="str">
        <f t="shared" si="64"/>
        <v/>
      </c>
      <c r="B3526" t="str">
        <f>IF(E3526="","",INDEX(Лаборатории!A:A,MATCH('Производственный контроль'!E3526,Лаборатории!B:B,0)))</f>
        <v/>
      </c>
      <c r="C3526" t="str">
        <f>IF(E3526="","",VLOOKUP(E3526,Лаборатории!B:D,3,0))</f>
        <v/>
      </c>
      <c r="E3526" s="150"/>
      <c r="J3526" t="str">
        <f>IF(L3526="","",VLOOKUP(L3526,Продукция!B:D,3,0))</f>
        <v/>
      </c>
      <c r="K3526" t="str">
        <f>IF(L3526="","",VLOOKUP(L3526,Продукция!B:C,2,0))</f>
        <v/>
      </c>
      <c r="L3526" s="151"/>
      <c r="M3526" t="str">
        <f>IF(L3526="","",VLOOKUP(L3526,Продукция!B:L,11,0))</f>
        <v/>
      </c>
      <c r="AB3526" t="str">
        <f>IF(L3526="","",VLOOKUP(L3526&amp;I3526,Продукция!A:I,9,0))</f>
        <v/>
      </c>
      <c r="AF3526" t="str">
        <f>IF(AD3526="","",VLOOKUP(AD3526,'Сотрудники и ссылки'!A:B,2,0))</f>
        <v/>
      </c>
      <c r="AG3526" t="str">
        <f>IF(AD3526="","",VLOOKUP(AD3526,'Сотрудники и ссылки'!A:C,3,0))</f>
        <v/>
      </c>
      <c r="AI3526" t="str">
        <f>IF(AH3526="","",VLOOKUP(AH3526,'Сотрудники и ссылки'!A:B,2,0))</f>
        <v/>
      </c>
      <c r="AJ3526" t="str">
        <f>IF(AH3526="","",VLOOKUP(AH3526,'Сотрудники и ссылки'!A:C,3,0))</f>
        <v/>
      </c>
      <c r="AL3526" s="2" t="str">
        <f>IF(AK3526="","",AK3526+VLOOKUP(I3526,'Вид исследования'!B:E,4,0))</f>
        <v/>
      </c>
      <c r="AM3526" s="2" t="str">
        <f>IF(AK3526="","",AK3526+VLOOKUP(I3526,'Вид исследования'!B:F,5,0))</f>
        <v/>
      </c>
      <c r="AQ3526" t="str">
        <f>IFERROR(IF(L3526="","",VLOOKUP(L3526&amp;I3526,Продукция!A:K,11,0)),"обратитесь к админ справочника")</f>
        <v/>
      </c>
      <c r="AS3526" t="str">
        <f>IFERROR(IF(L3526="","",VLOOKUP(L3526&amp;I3526,Продукция!A:J,10,0)),"обратитесь к админ справочника")</f>
        <v/>
      </c>
    </row>
    <row r="3527" spans="1:45" x14ac:dyDescent="0.25">
      <c r="A3527" t="str">
        <f t="shared" si="64"/>
        <v/>
      </c>
      <c r="B3527" t="str">
        <f>IF(E3527="","",INDEX(Лаборатории!A:A,MATCH('Производственный контроль'!E3527,Лаборатории!B:B,0)))</f>
        <v/>
      </c>
      <c r="C3527" t="str">
        <f>IF(E3527="","",VLOOKUP(E3527,Лаборатории!B:D,3,0))</f>
        <v/>
      </c>
      <c r="E3527" s="150"/>
      <c r="J3527" t="str">
        <f>IF(L3527="","",VLOOKUP(L3527,Продукция!B:D,3,0))</f>
        <v/>
      </c>
      <c r="K3527" t="str">
        <f>IF(L3527="","",VLOOKUP(L3527,Продукция!B:C,2,0))</f>
        <v/>
      </c>
      <c r="L3527" s="151"/>
      <c r="M3527" t="str">
        <f>IF(L3527="","",VLOOKUP(L3527,Продукция!B:L,11,0))</f>
        <v/>
      </c>
      <c r="AB3527" t="str">
        <f>IF(L3527="","",VLOOKUP(L3527&amp;I3527,Продукция!A:I,9,0))</f>
        <v/>
      </c>
      <c r="AF3527" t="str">
        <f>IF(AD3527="","",VLOOKUP(AD3527,'Сотрудники и ссылки'!A:B,2,0))</f>
        <v/>
      </c>
      <c r="AG3527" t="str">
        <f>IF(AD3527="","",VLOOKUP(AD3527,'Сотрудники и ссылки'!A:C,3,0))</f>
        <v/>
      </c>
      <c r="AI3527" t="str">
        <f>IF(AH3527="","",VLOOKUP(AH3527,'Сотрудники и ссылки'!A:B,2,0))</f>
        <v/>
      </c>
      <c r="AJ3527" t="str">
        <f>IF(AH3527="","",VLOOKUP(AH3527,'Сотрудники и ссылки'!A:C,3,0))</f>
        <v/>
      </c>
      <c r="AL3527" s="2" t="str">
        <f>IF(AK3527="","",AK3527+VLOOKUP(I3527,'Вид исследования'!B:E,4,0))</f>
        <v/>
      </c>
      <c r="AM3527" s="2" t="str">
        <f>IF(AK3527="","",AK3527+VLOOKUP(I3527,'Вид исследования'!B:F,5,0))</f>
        <v/>
      </c>
      <c r="AQ3527" t="str">
        <f>IFERROR(IF(L3527="","",VLOOKUP(L3527&amp;I3527,Продукция!A:K,11,0)),"обратитесь к админ справочника")</f>
        <v/>
      </c>
      <c r="AS3527" t="str">
        <f>IFERROR(IF(L3527="","",VLOOKUP(L3527&amp;I3527,Продукция!A:J,10,0)),"обратитесь к админ справочника")</f>
        <v/>
      </c>
    </row>
    <row r="3528" spans="1:45" x14ac:dyDescent="0.25">
      <c r="A3528" t="str">
        <f t="shared" si="64"/>
        <v/>
      </c>
      <c r="B3528" t="str">
        <f>IF(E3528="","",INDEX(Лаборатории!A:A,MATCH('Производственный контроль'!E3528,Лаборатории!B:B,0)))</f>
        <v/>
      </c>
      <c r="C3528" t="str">
        <f>IF(E3528="","",VLOOKUP(E3528,Лаборатории!B:D,3,0))</f>
        <v/>
      </c>
      <c r="E3528" s="150"/>
      <c r="J3528" t="str">
        <f>IF(L3528="","",VLOOKUP(L3528,Продукция!B:D,3,0))</f>
        <v/>
      </c>
      <c r="K3528" t="str">
        <f>IF(L3528="","",VLOOKUP(L3528,Продукция!B:C,2,0))</f>
        <v/>
      </c>
      <c r="L3528" s="151"/>
      <c r="M3528" t="str">
        <f>IF(L3528="","",VLOOKUP(L3528,Продукция!B:L,11,0))</f>
        <v/>
      </c>
      <c r="AB3528" t="str">
        <f>IF(L3528="","",VLOOKUP(L3528&amp;I3528,Продукция!A:I,9,0))</f>
        <v/>
      </c>
      <c r="AF3528" t="str">
        <f>IF(AD3528="","",VLOOKUP(AD3528,'Сотрудники и ссылки'!A:B,2,0))</f>
        <v/>
      </c>
      <c r="AG3528" t="str">
        <f>IF(AD3528="","",VLOOKUP(AD3528,'Сотрудники и ссылки'!A:C,3,0))</f>
        <v/>
      </c>
      <c r="AI3528" t="str">
        <f>IF(AH3528="","",VLOOKUP(AH3528,'Сотрудники и ссылки'!A:B,2,0))</f>
        <v/>
      </c>
      <c r="AJ3528" t="str">
        <f>IF(AH3528="","",VLOOKUP(AH3528,'Сотрудники и ссылки'!A:C,3,0))</f>
        <v/>
      </c>
      <c r="AL3528" s="2" t="str">
        <f>IF(AK3528="","",AK3528+VLOOKUP(I3528,'Вид исследования'!B:E,4,0))</f>
        <v/>
      </c>
      <c r="AM3528" s="2" t="str">
        <f>IF(AK3528="","",AK3528+VLOOKUP(I3528,'Вид исследования'!B:F,5,0))</f>
        <v/>
      </c>
      <c r="AQ3528" t="str">
        <f>IFERROR(IF(L3528="","",VLOOKUP(L3528&amp;I3528,Продукция!A:K,11,0)),"обратитесь к админ справочника")</f>
        <v/>
      </c>
      <c r="AS3528" t="str">
        <f>IFERROR(IF(L3528="","",VLOOKUP(L3528&amp;I3528,Продукция!A:J,10,0)),"обратитесь к админ справочника")</f>
        <v/>
      </c>
    </row>
    <row r="3529" spans="1:45" x14ac:dyDescent="0.25">
      <c r="A3529" t="str">
        <f t="shared" si="64"/>
        <v/>
      </c>
      <c r="B3529" t="str">
        <f>IF(E3529="","",INDEX(Лаборатории!A:A,MATCH('Производственный контроль'!E3529,Лаборатории!B:B,0)))</f>
        <v/>
      </c>
      <c r="C3529" t="str">
        <f>IF(E3529="","",VLOOKUP(E3529,Лаборатории!B:D,3,0))</f>
        <v/>
      </c>
      <c r="E3529" s="150"/>
      <c r="J3529" t="str">
        <f>IF(L3529="","",VLOOKUP(L3529,Продукция!B:D,3,0))</f>
        <v/>
      </c>
      <c r="K3529" t="str">
        <f>IF(L3529="","",VLOOKUP(L3529,Продукция!B:C,2,0))</f>
        <v/>
      </c>
      <c r="L3529" s="151"/>
      <c r="M3529" t="str">
        <f>IF(L3529="","",VLOOKUP(L3529,Продукция!B:L,11,0))</f>
        <v/>
      </c>
      <c r="AB3529" t="str">
        <f>IF(L3529="","",VLOOKUP(L3529&amp;I3529,Продукция!A:I,9,0))</f>
        <v/>
      </c>
      <c r="AF3529" t="str">
        <f>IF(AD3529="","",VLOOKUP(AD3529,'Сотрудники и ссылки'!A:B,2,0))</f>
        <v/>
      </c>
      <c r="AG3529" t="str">
        <f>IF(AD3529="","",VLOOKUP(AD3529,'Сотрудники и ссылки'!A:C,3,0))</f>
        <v/>
      </c>
      <c r="AI3529" t="str">
        <f>IF(AH3529="","",VLOOKUP(AH3529,'Сотрудники и ссылки'!A:B,2,0))</f>
        <v/>
      </c>
      <c r="AJ3529" t="str">
        <f>IF(AH3529="","",VLOOKUP(AH3529,'Сотрудники и ссылки'!A:C,3,0))</f>
        <v/>
      </c>
      <c r="AL3529" s="2" t="str">
        <f>IF(AK3529="","",AK3529+VLOOKUP(I3529,'Вид исследования'!B:E,4,0))</f>
        <v/>
      </c>
      <c r="AM3529" s="2" t="str">
        <f>IF(AK3529="","",AK3529+VLOOKUP(I3529,'Вид исследования'!B:F,5,0))</f>
        <v/>
      </c>
      <c r="AQ3529" t="str">
        <f>IFERROR(IF(L3529="","",VLOOKUP(L3529&amp;I3529,Продукция!A:K,11,0)),"обратитесь к админ справочника")</f>
        <v/>
      </c>
      <c r="AS3529" t="str">
        <f>IFERROR(IF(L3529="","",VLOOKUP(L3529&amp;I3529,Продукция!A:J,10,0)),"обратитесь к админ справочника")</f>
        <v/>
      </c>
    </row>
    <row r="3530" spans="1:45" x14ac:dyDescent="0.25">
      <c r="A3530" t="str">
        <f t="shared" si="64"/>
        <v/>
      </c>
      <c r="B3530" t="str">
        <f>IF(E3530="","",INDEX(Лаборатории!A:A,MATCH('Производственный контроль'!E3530,Лаборатории!B:B,0)))</f>
        <v/>
      </c>
      <c r="C3530" t="str">
        <f>IF(E3530="","",VLOOKUP(E3530,Лаборатории!B:D,3,0))</f>
        <v/>
      </c>
      <c r="E3530" s="150"/>
      <c r="J3530" t="str">
        <f>IF(L3530="","",VLOOKUP(L3530,Продукция!B:D,3,0))</f>
        <v/>
      </c>
      <c r="K3530" t="str">
        <f>IF(L3530="","",VLOOKUP(L3530,Продукция!B:C,2,0))</f>
        <v/>
      </c>
      <c r="L3530" s="151"/>
      <c r="M3530" t="str">
        <f>IF(L3530="","",VLOOKUP(L3530,Продукция!B:L,11,0))</f>
        <v/>
      </c>
      <c r="AB3530" t="str">
        <f>IF(L3530="","",VLOOKUP(L3530&amp;I3530,Продукция!A:I,9,0))</f>
        <v/>
      </c>
      <c r="AF3530" t="str">
        <f>IF(AD3530="","",VLOOKUP(AD3530,'Сотрудники и ссылки'!A:B,2,0))</f>
        <v/>
      </c>
      <c r="AG3530" t="str">
        <f>IF(AD3530="","",VLOOKUP(AD3530,'Сотрудники и ссылки'!A:C,3,0))</f>
        <v/>
      </c>
      <c r="AI3530" t="str">
        <f>IF(AH3530="","",VLOOKUP(AH3530,'Сотрудники и ссылки'!A:B,2,0))</f>
        <v/>
      </c>
      <c r="AJ3530" t="str">
        <f>IF(AH3530="","",VLOOKUP(AH3530,'Сотрудники и ссылки'!A:C,3,0))</f>
        <v/>
      </c>
      <c r="AL3530" s="2" t="str">
        <f>IF(AK3530="","",AK3530+VLOOKUP(I3530,'Вид исследования'!B:E,4,0))</f>
        <v/>
      </c>
      <c r="AM3530" s="2" t="str">
        <f>IF(AK3530="","",AK3530+VLOOKUP(I3530,'Вид исследования'!B:F,5,0))</f>
        <v/>
      </c>
      <c r="AQ3530" t="str">
        <f>IFERROR(IF(L3530="","",VLOOKUP(L3530&amp;I3530,Продукция!A:K,11,0)),"обратитесь к админ справочника")</f>
        <v/>
      </c>
      <c r="AS3530" t="str">
        <f>IFERROR(IF(L3530="","",VLOOKUP(L3530&amp;I3530,Продукция!A:J,10,0)),"обратитесь к админ справочника")</f>
        <v/>
      </c>
    </row>
    <row r="3531" spans="1:45" x14ac:dyDescent="0.25">
      <c r="A3531" t="str">
        <f t="shared" si="64"/>
        <v/>
      </c>
      <c r="B3531" t="str">
        <f>IF(E3531="","",INDEX(Лаборатории!A:A,MATCH('Производственный контроль'!E3531,Лаборатории!B:B,0)))</f>
        <v/>
      </c>
      <c r="C3531" t="str">
        <f>IF(E3531="","",VLOOKUP(E3531,Лаборатории!B:D,3,0))</f>
        <v/>
      </c>
      <c r="E3531" s="150"/>
      <c r="J3531" t="str">
        <f>IF(L3531="","",VLOOKUP(L3531,Продукция!B:D,3,0))</f>
        <v/>
      </c>
      <c r="K3531" t="str">
        <f>IF(L3531="","",VLOOKUP(L3531,Продукция!B:C,2,0))</f>
        <v/>
      </c>
      <c r="L3531" s="151"/>
      <c r="M3531" t="str">
        <f>IF(L3531="","",VLOOKUP(L3531,Продукция!B:L,11,0))</f>
        <v/>
      </c>
      <c r="AB3531" t="str">
        <f>IF(L3531="","",VLOOKUP(L3531&amp;I3531,Продукция!A:I,9,0))</f>
        <v/>
      </c>
      <c r="AF3531" t="str">
        <f>IF(AD3531="","",VLOOKUP(AD3531,'Сотрудники и ссылки'!A:B,2,0))</f>
        <v/>
      </c>
      <c r="AG3531" t="str">
        <f>IF(AD3531="","",VLOOKUP(AD3531,'Сотрудники и ссылки'!A:C,3,0))</f>
        <v/>
      </c>
      <c r="AI3531" t="str">
        <f>IF(AH3531="","",VLOOKUP(AH3531,'Сотрудники и ссылки'!A:B,2,0))</f>
        <v/>
      </c>
      <c r="AJ3531" t="str">
        <f>IF(AH3531="","",VLOOKUP(AH3531,'Сотрудники и ссылки'!A:C,3,0))</f>
        <v/>
      </c>
      <c r="AL3531" s="2" t="str">
        <f>IF(AK3531="","",AK3531+VLOOKUP(I3531,'Вид исследования'!B:E,4,0))</f>
        <v/>
      </c>
      <c r="AM3531" s="2" t="str">
        <f>IF(AK3531="","",AK3531+VLOOKUP(I3531,'Вид исследования'!B:F,5,0))</f>
        <v/>
      </c>
      <c r="AQ3531" t="str">
        <f>IFERROR(IF(L3531="","",VLOOKUP(L3531&amp;I3531,Продукция!A:K,11,0)),"обратитесь к админ справочника")</f>
        <v/>
      </c>
      <c r="AS3531" t="str">
        <f>IFERROR(IF(L3531="","",VLOOKUP(L3531&amp;I3531,Продукция!A:J,10,0)),"обратитесь к админ справочника")</f>
        <v/>
      </c>
    </row>
    <row r="3532" spans="1:45" x14ac:dyDescent="0.25">
      <c r="A3532" t="str">
        <f t="shared" ref="A3532:A3595" si="65">T3532&amp;I3532</f>
        <v/>
      </c>
      <c r="B3532" t="str">
        <f>IF(E3532="","",INDEX(Лаборатории!A:A,MATCH('Производственный контроль'!E3532,Лаборатории!B:B,0)))</f>
        <v/>
      </c>
      <c r="C3532" t="str">
        <f>IF(E3532="","",VLOOKUP(E3532,Лаборатории!B:D,3,0))</f>
        <v/>
      </c>
      <c r="E3532" s="150"/>
      <c r="J3532" t="str">
        <f>IF(L3532="","",VLOOKUP(L3532,Продукция!B:D,3,0))</f>
        <v/>
      </c>
      <c r="K3532" t="str">
        <f>IF(L3532="","",VLOOKUP(L3532,Продукция!B:C,2,0))</f>
        <v/>
      </c>
      <c r="L3532" s="151"/>
      <c r="M3532" t="str">
        <f>IF(L3532="","",VLOOKUP(L3532,Продукция!B:L,11,0))</f>
        <v/>
      </c>
      <c r="AB3532" t="str">
        <f>IF(L3532="","",VLOOKUP(L3532&amp;I3532,Продукция!A:I,9,0))</f>
        <v/>
      </c>
      <c r="AF3532" t="str">
        <f>IF(AD3532="","",VLOOKUP(AD3532,'Сотрудники и ссылки'!A:B,2,0))</f>
        <v/>
      </c>
      <c r="AG3532" t="str">
        <f>IF(AD3532="","",VLOOKUP(AD3532,'Сотрудники и ссылки'!A:C,3,0))</f>
        <v/>
      </c>
      <c r="AI3532" t="str">
        <f>IF(AH3532="","",VLOOKUP(AH3532,'Сотрудники и ссылки'!A:B,2,0))</f>
        <v/>
      </c>
      <c r="AJ3532" t="str">
        <f>IF(AH3532="","",VLOOKUP(AH3532,'Сотрудники и ссылки'!A:C,3,0))</f>
        <v/>
      </c>
      <c r="AL3532" s="2" t="str">
        <f>IF(AK3532="","",AK3532+VLOOKUP(I3532,'Вид исследования'!B:E,4,0))</f>
        <v/>
      </c>
      <c r="AM3532" s="2" t="str">
        <f>IF(AK3532="","",AK3532+VLOOKUP(I3532,'Вид исследования'!B:F,5,0))</f>
        <v/>
      </c>
      <c r="AQ3532" t="str">
        <f>IFERROR(IF(L3532="","",VLOOKUP(L3532&amp;I3532,Продукция!A:K,11,0)),"обратитесь к админ справочника")</f>
        <v/>
      </c>
      <c r="AS3532" t="str">
        <f>IFERROR(IF(L3532="","",VLOOKUP(L3532&amp;I3532,Продукция!A:J,10,0)),"обратитесь к админ справочника")</f>
        <v/>
      </c>
    </row>
    <row r="3533" spans="1:45" x14ac:dyDescent="0.25">
      <c r="A3533" t="str">
        <f t="shared" si="65"/>
        <v/>
      </c>
      <c r="B3533" t="str">
        <f>IF(E3533="","",INDEX(Лаборатории!A:A,MATCH('Производственный контроль'!E3533,Лаборатории!B:B,0)))</f>
        <v/>
      </c>
      <c r="C3533" t="str">
        <f>IF(E3533="","",VLOOKUP(E3533,Лаборатории!B:D,3,0))</f>
        <v/>
      </c>
      <c r="E3533" s="150"/>
      <c r="J3533" t="str">
        <f>IF(L3533="","",VLOOKUP(L3533,Продукция!B:D,3,0))</f>
        <v/>
      </c>
      <c r="K3533" t="str">
        <f>IF(L3533="","",VLOOKUP(L3533,Продукция!B:C,2,0))</f>
        <v/>
      </c>
      <c r="L3533" s="151"/>
      <c r="M3533" t="str">
        <f>IF(L3533="","",VLOOKUP(L3533,Продукция!B:L,11,0))</f>
        <v/>
      </c>
      <c r="AB3533" t="str">
        <f>IF(L3533="","",VLOOKUP(L3533&amp;I3533,Продукция!A:I,9,0))</f>
        <v/>
      </c>
      <c r="AF3533" t="str">
        <f>IF(AD3533="","",VLOOKUP(AD3533,'Сотрудники и ссылки'!A:B,2,0))</f>
        <v/>
      </c>
      <c r="AG3533" t="str">
        <f>IF(AD3533="","",VLOOKUP(AD3533,'Сотрудники и ссылки'!A:C,3,0))</f>
        <v/>
      </c>
      <c r="AI3533" t="str">
        <f>IF(AH3533="","",VLOOKUP(AH3533,'Сотрудники и ссылки'!A:B,2,0))</f>
        <v/>
      </c>
      <c r="AJ3533" t="str">
        <f>IF(AH3533="","",VLOOKUP(AH3533,'Сотрудники и ссылки'!A:C,3,0))</f>
        <v/>
      </c>
      <c r="AL3533" s="2" t="str">
        <f>IF(AK3533="","",AK3533+VLOOKUP(I3533,'Вид исследования'!B:E,4,0))</f>
        <v/>
      </c>
      <c r="AM3533" s="2" t="str">
        <f>IF(AK3533="","",AK3533+VLOOKUP(I3533,'Вид исследования'!B:F,5,0))</f>
        <v/>
      </c>
      <c r="AQ3533" t="str">
        <f>IFERROR(IF(L3533="","",VLOOKUP(L3533&amp;I3533,Продукция!A:K,11,0)),"обратитесь к админ справочника")</f>
        <v/>
      </c>
      <c r="AS3533" t="str">
        <f>IFERROR(IF(L3533="","",VLOOKUP(L3533&amp;I3533,Продукция!A:J,10,0)),"обратитесь к админ справочника")</f>
        <v/>
      </c>
    </row>
    <row r="3534" spans="1:45" x14ac:dyDescent="0.25">
      <c r="A3534" t="str">
        <f t="shared" si="65"/>
        <v/>
      </c>
      <c r="B3534" t="str">
        <f>IF(E3534="","",INDEX(Лаборатории!A:A,MATCH('Производственный контроль'!E3534,Лаборатории!B:B,0)))</f>
        <v/>
      </c>
      <c r="C3534" t="str">
        <f>IF(E3534="","",VLOOKUP(E3534,Лаборатории!B:D,3,0))</f>
        <v/>
      </c>
      <c r="E3534" s="150"/>
      <c r="J3534" t="str">
        <f>IF(L3534="","",VLOOKUP(L3534,Продукция!B:D,3,0))</f>
        <v/>
      </c>
      <c r="K3534" t="str">
        <f>IF(L3534="","",VLOOKUP(L3534,Продукция!B:C,2,0))</f>
        <v/>
      </c>
      <c r="L3534" s="151"/>
      <c r="M3534" t="str">
        <f>IF(L3534="","",VLOOKUP(L3534,Продукция!B:L,11,0))</f>
        <v/>
      </c>
      <c r="AB3534" t="str">
        <f>IF(L3534="","",VLOOKUP(L3534&amp;I3534,Продукция!A:I,9,0))</f>
        <v/>
      </c>
      <c r="AF3534" t="str">
        <f>IF(AD3534="","",VLOOKUP(AD3534,'Сотрудники и ссылки'!A:B,2,0))</f>
        <v/>
      </c>
      <c r="AG3534" t="str">
        <f>IF(AD3534="","",VLOOKUP(AD3534,'Сотрудники и ссылки'!A:C,3,0))</f>
        <v/>
      </c>
      <c r="AI3534" t="str">
        <f>IF(AH3534="","",VLOOKUP(AH3534,'Сотрудники и ссылки'!A:B,2,0))</f>
        <v/>
      </c>
      <c r="AJ3534" t="str">
        <f>IF(AH3534="","",VLOOKUP(AH3534,'Сотрудники и ссылки'!A:C,3,0))</f>
        <v/>
      </c>
      <c r="AL3534" s="2" t="str">
        <f>IF(AK3534="","",AK3534+VLOOKUP(I3534,'Вид исследования'!B:E,4,0))</f>
        <v/>
      </c>
      <c r="AM3534" s="2" t="str">
        <f>IF(AK3534="","",AK3534+VLOOKUP(I3534,'Вид исследования'!B:F,5,0))</f>
        <v/>
      </c>
      <c r="AQ3534" t="str">
        <f>IFERROR(IF(L3534="","",VLOOKUP(L3534&amp;I3534,Продукция!A:K,11,0)),"обратитесь к админ справочника")</f>
        <v/>
      </c>
      <c r="AS3534" t="str">
        <f>IFERROR(IF(L3534="","",VLOOKUP(L3534&amp;I3534,Продукция!A:J,10,0)),"обратитесь к админ справочника")</f>
        <v/>
      </c>
    </row>
    <row r="3535" spans="1:45" x14ac:dyDescent="0.25">
      <c r="A3535" t="str">
        <f t="shared" si="65"/>
        <v/>
      </c>
      <c r="B3535" t="str">
        <f>IF(E3535="","",INDEX(Лаборатории!A:A,MATCH('Производственный контроль'!E3535,Лаборатории!B:B,0)))</f>
        <v/>
      </c>
      <c r="C3535" t="str">
        <f>IF(E3535="","",VLOOKUP(E3535,Лаборатории!B:D,3,0))</f>
        <v/>
      </c>
      <c r="E3535" s="150"/>
      <c r="J3535" t="str">
        <f>IF(L3535="","",VLOOKUP(L3535,Продукция!B:D,3,0))</f>
        <v/>
      </c>
      <c r="K3535" t="str">
        <f>IF(L3535="","",VLOOKUP(L3535,Продукция!B:C,2,0))</f>
        <v/>
      </c>
      <c r="L3535" s="151"/>
      <c r="M3535" t="str">
        <f>IF(L3535="","",VLOOKUP(L3535,Продукция!B:L,11,0))</f>
        <v/>
      </c>
      <c r="AB3535" t="str">
        <f>IF(L3535="","",VLOOKUP(L3535&amp;I3535,Продукция!A:I,9,0))</f>
        <v/>
      </c>
      <c r="AF3535" t="str">
        <f>IF(AD3535="","",VLOOKUP(AD3535,'Сотрудники и ссылки'!A:B,2,0))</f>
        <v/>
      </c>
      <c r="AG3535" t="str">
        <f>IF(AD3535="","",VLOOKUP(AD3535,'Сотрудники и ссылки'!A:C,3,0))</f>
        <v/>
      </c>
      <c r="AI3535" t="str">
        <f>IF(AH3535="","",VLOOKUP(AH3535,'Сотрудники и ссылки'!A:B,2,0))</f>
        <v/>
      </c>
      <c r="AJ3535" t="str">
        <f>IF(AH3535="","",VLOOKUP(AH3535,'Сотрудники и ссылки'!A:C,3,0))</f>
        <v/>
      </c>
      <c r="AL3535" s="2" t="str">
        <f>IF(AK3535="","",AK3535+VLOOKUP(I3535,'Вид исследования'!B:E,4,0))</f>
        <v/>
      </c>
      <c r="AM3535" s="2" t="str">
        <f>IF(AK3535="","",AK3535+VLOOKUP(I3535,'Вид исследования'!B:F,5,0))</f>
        <v/>
      </c>
      <c r="AQ3535" t="str">
        <f>IFERROR(IF(L3535="","",VLOOKUP(L3535&amp;I3535,Продукция!A:K,11,0)),"обратитесь к админ справочника")</f>
        <v/>
      </c>
      <c r="AS3535" t="str">
        <f>IFERROR(IF(L3535="","",VLOOKUP(L3535&amp;I3535,Продукция!A:J,10,0)),"обратитесь к админ справочника")</f>
        <v/>
      </c>
    </row>
    <row r="3536" spans="1:45" x14ac:dyDescent="0.25">
      <c r="A3536" t="str">
        <f t="shared" si="65"/>
        <v/>
      </c>
      <c r="B3536" t="str">
        <f>IF(E3536="","",INDEX(Лаборатории!A:A,MATCH('Производственный контроль'!E3536,Лаборатории!B:B,0)))</f>
        <v/>
      </c>
      <c r="C3536" t="str">
        <f>IF(E3536="","",VLOOKUP(E3536,Лаборатории!B:D,3,0))</f>
        <v/>
      </c>
      <c r="E3536" s="150"/>
      <c r="J3536" t="str">
        <f>IF(L3536="","",VLOOKUP(L3536,Продукция!B:D,3,0))</f>
        <v/>
      </c>
      <c r="K3536" t="str">
        <f>IF(L3536="","",VLOOKUP(L3536,Продукция!B:C,2,0))</f>
        <v/>
      </c>
      <c r="L3536" s="151"/>
      <c r="M3536" t="str">
        <f>IF(L3536="","",VLOOKUP(L3536,Продукция!B:L,11,0))</f>
        <v/>
      </c>
      <c r="AB3536" t="str">
        <f>IF(L3536="","",VLOOKUP(L3536&amp;I3536,Продукция!A:I,9,0))</f>
        <v/>
      </c>
      <c r="AF3536" t="str">
        <f>IF(AD3536="","",VLOOKUP(AD3536,'Сотрудники и ссылки'!A:B,2,0))</f>
        <v/>
      </c>
      <c r="AG3536" t="str">
        <f>IF(AD3536="","",VLOOKUP(AD3536,'Сотрудники и ссылки'!A:C,3,0))</f>
        <v/>
      </c>
      <c r="AI3536" t="str">
        <f>IF(AH3536="","",VLOOKUP(AH3536,'Сотрудники и ссылки'!A:B,2,0))</f>
        <v/>
      </c>
      <c r="AJ3536" t="str">
        <f>IF(AH3536="","",VLOOKUP(AH3536,'Сотрудники и ссылки'!A:C,3,0))</f>
        <v/>
      </c>
      <c r="AL3536" s="2" t="str">
        <f>IF(AK3536="","",AK3536+VLOOKUP(I3536,'Вид исследования'!B:E,4,0))</f>
        <v/>
      </c>
      <c r="AM3536" s="2" t="str">
        <f>IF(AK3536="","",AK3536+VLOOKUP(I3536,'Вид исследования'!B:F,5,0))</f>
        <v/>
      </c>
      <c r="AQ3536" t="str">
        <f>IFERROR(IF(L3536="","",VLOOKUP(L3536&amp;I3536,Продукция!A:K,11,0)),"обратитесь к админ справочника")</f>
        <v/>
      </c>
      <c r="AS3536" t="str">
        <f>IFERROR(IF(L3536="","",VLOOKUP(L3536&amp;I3536,Продукция!A:J,10,0)),"обратитесь к админ справочника")</f>
        <v/>
      </c>
    </row>
    <row r="3537" spans="1:45" x14ac:dyDescent="0.25">
      <c r="A3537" t="str">
        <f t="shared" si="65"/>
        <v/>
      </c>
      <c r="B3537" t="str">
        <f>IF(E3537="","",INDEX(Лаборатории!A:A,MATCH('Производственный контроль'!E3537,Лаборатории!B:B,0)))</f>
        <v/>
      </c>
      <c r="C3537" t="str">
        <f>IF(E3537="","",VLOOKUP(E3537,Лаборатории!B:D,3,0))</f>
        <v/>
      </c>
      <c r="E3537" s="150"/>
      <c r="J3537" t="str">
        <f>IF(L3537="","",VLOOKUP(L3537,Продукция!B:D,3,0))</f>
        <v/>
      </c>
      <c r="K3537" t="str">
        <f>IF(L3537="","",VLOOKUP(L3537,Продукция!B:C,2,0))</f>
        <v/>
      </c>
      <c r="L3537" s="151"/>
      <c r="M3537" t="str">
        <f>IF(L3537="","",VLOOKUP(L3537,Продукция!B:L,11,0))</f>
        <v/>
      </c>
      <c r="AB3537" t="str">
        <f>IF(L3537="","",VLOOKUP(L3537&amp;I3537,Продукция!A:I,9,0))</f>
        <v/>
      </c>
      <c r="AF3537" t="str">
        <f>IF(AD3537="","",VLOOKUP(AD3537,'Сотрудники и ссылки'!A:B,2,0))</f>
        <v/>
      </c>
      <c r="AG3537" t="str">
        <f>IF(AD3537="","",VLOOKUP(AD3537,'Сотрудники и ссылки'!A:C,3,0))</f>
        <v/>
      </c>
      <c r="AI3537" t="str">
        <f>IF(AH3537="","",VLOOKUP(AH3537,'Сотрудники и ссылки'!A:B,2,0))</f>
        <v/>
      </c>
      <c r="AJ3537" t="str">
        <f>IF(AH3537="","",VLOOKUP(AH3537,'Сотрудники и ссылки'!A:C,3,0))</f>
        <v/>
      </c>
      <c r="AL3537" s="2" t="str">
        <f>IF(AK3537="","",AK3537+VLOOKUP(I3537,'Вид исследования'!B:E,4,0))</f>
        <v/>
      </c>
      <c r="AM3537" s="2" t="str">
        <f>IF(AK3537="","",AK3537+VLOOKUP(I3537,'Вид исследования'!B:F,5,0))</f>
        <v/>
      </c>
      <c r="AQ3537" t="str">
        <f>IFERROR(IF(L3537="","",VLOOKUP(L3537&amp;I3537,Продукция!A:K,11,0)),"обратитесь к админ справочника")</f>
        <v/>
      </c>
      <c r="AS3537" t="str">
        <f>IFERROR(IF(L3537="","",VLOOKUP(L3537&amp;I3537,Продукция!A:J,10,0)),"обратитесь к админ справочника")</f>
        <v/>
      </c>
    </row>
    <row r="3538" spans="1:45" x14ac:dyDescent="0.25">
      <c r="A3538" t="str">
        <f t="shared" si="65"/>
        <v/>
      </c>
      <c r="B3538" t="str">
        <f>IF(E3538="","",INDEX(Лаборатории!A:A,MATCH('Производственный контроль'!E3538,Лаборатории!B:B,0)))</f>
        <v/>
      </c>
      <c r="C3538" t="str">
        <f>IF(E3538="","",VLOOKUP(E3538,Лаборатории!B:D,3,0))</f>
        <v/>
      </c>
      <c r="E3538" s="150"/>
      <c r="J3538" t="str">
        <f>IF(L3538="","",VLOOKUP(L3538,Продукция!B:D,3,0))</f>
        <v/>
      </c>
      <c r="K3538" t="str">
        <f>IF(L3538="","",VLOOKUP(L3538,Продукция!B:C,2,0))</f>
        <v/>
      </c>
      <c r="L3538" s="151"/>
      <c r="M3538" t="str">
        <f>IF(L3538="","",VLOOKUP(L3538,Продукция!B:L,11,0))</f>
        <v/>
      </c>
      <c r="AB3538" t="str">
        <f>IF(L3538="","",VLOOKUP(L3538&amp;I3538,Продукция!A:I,9,0))</f>
        <v/>
      </c>
      <c r="AF3538" t="str">
        <f>IF(AD3538="","",VLOOKUP(AD3538,'Сотрудники и ссылки'!A:B,2,0))</f>
        <v/>
      </c>
      <c r="AG3538" t="str">
        <f>IF(AD3538="","",VLOOKUP(AD3538,'Сотрудники и ссылки'!A:C,3,0))</f>
        <v/>
      </c>
      <c r="AI3538" t="str">
        <f>IF(AH3538="","",VLOOKUP(AH3538,'Сотрудники и ссылки'!A:B,2,0))</f>
        <v/>
      </c>
      <c r="AJ3538" t="str">
        <f>IF(AH3538="","",VLOOKUP(AH3538,'Сотрудники и ссылки'!A:C,3,0))</f>
        <v/>
      </c>
      <c r="AL3538" s="2" t="str">
        <f>IF(AK3538="","",AK3538+VLOOKUP(I3538,'Вид исследования'!B:E,4,0))</f>
        <v/>
      </c>
      <c r="AM3538" s="2" t="str">
        <f>IF(AK3538="","",AK3538+VLOOKUP(I3538,'Вид исследования'!B:F,5,0))</f>
        <v/>
      </c>
      <c r="AQ3538" t="str">
        <f>IFERROR(IF(L3538="","",VLOOKUP(L3538&amp;I3538,Продукция!A:K,11,0)),"обратитесь к админ справочника")</f>
        <v/>
      </c>
      <c r="AS3538" t="str">
        <f>IFERROR(IF(L3538="","",VLOOKUP(L3538&amp;I3538,Продукция!A:J,10,0)),"обратитесь к админ справочника")</f>
        <v/>
      </c>
    </row>
    <row r="3539" spans="1:45" x14ac:dyDescent="0.25">
      <c r="A3539" t="str">
        <f t="shared" si="65"/>
        <v/>
      </c>
      <c r="B3539" t="str">
        <f>IF(E3539="","",INDEX(Лаборатории!A:A,MATCH('Производственный контроль'!E3539,Лаборатории!B:B,0)))</f>
        <v/>
      </c>
      <c r="C3539" t="str">
        <f>IF(E3539="","",VLOOKUP(E3539,Лаборатории!B:D,3,0))</f>
        <v/>
      </c>
      <c r="E3539" s="150"/>
      <c r="J3539" t="str">
        <f>IF(L3539="","",VLOOKUP(L3539,Продукция!B:D,3,0))</f>
        <v/>
      </c>
      <c r="K3539" t="str">
        <f>IF(L3539="","",VLOOKUP(L3539,Продукция!B:C,2,0))</f>
        <v/>
      </c>
      <c r="L3539" s="151"/>
      <c r="M3539" t="str">
        <f>IF(L3539="","",VLOOKUP(L3539,Продукция!B:L,11,0))</f>
        <v/>
      </c>
      <c r="AB3539" t="str">
        <f>IF(L3539="","",VLOOKUP(L3539&amp;I3539,Продукция!A:I,9,0))</f>
        <v/>
      </c>
      <c r="AF3539" t="str">
        <f>IF(AD3539="","",VLOOKUP(AD3539,'Сотрудники и ссылки'!A:B,2,0))</f>
        <v/>
      </c>
      <c r="AG3539" t="str">
        <f>IF(AD3539="","",VLOOKUP(AD3539,'Сотрудники и ссылки'!A:C,3,0))</f>
        <v/>
      </c>
      <c r="AI3539" t="str">
        <f>IF(AH3539="","",VLOOKUP(AH3539,'Сотрудники и ссылки'!A:B,2,0))</f>
        <v/>
      </c>
      <c r="AJ3539" t="str">
        <f>IF(AH3539="","",VLOOKUP(AH3539,'Сотрудники и ссылки'!A:C,3,0))</f>
        <v/>
      </c>
      <c r="AL3539" s="2" t="str">
        <f>IF(AK3539="","",AK3539+VLOOKUP(I3539,'Вид исследования'!B:E,4,0))</f>
        <v/>
      </c>
      <c r="AM3539" s="2" t="str">
        <f>IF(AK3539="","",AK3539+VLOOKUP(I3539,'Вид исследования'!B:F,5,0))</f>
        <v/>
      </c>
      <c r="AQ3539" t="str">
        <f>IFERROR(IF(L3539="","",VLOOKUP(L3539&amp;I3539,Продукция!A:K,11,0)),"обратитесь к админ справочника")</f>
        <v/>
      </c>
      <c r="AS3539" t="str">
        <f>IFERROR(IF(L3539="","",VLOOKUP(L3539&amp;I3539,Продукция!A:J,10,0)),"обратитесь к админ справочника")</f>
        <v/>
      </c>
    </row>
    <row r="3540" spans="1:45" x14ac:dyDescent="0.25">
      <c r="A3540" t="str">
        <f t="shared" si="65"/>
        <v/>
      </c>
      <c r="B3540" t="str">
        <f>IF(E3540="","",INDEX(Лаборатории!A:A,MATCH('Производственный контроль'!E3540,Лаборатории!B:B,0)))</f>
        <v/>
      </c>
      <c r="C3540" t="str">
        <f>IF(E3540="","",VLOOKUP(E3540,Лаборатории!B:D,3,0))</f>
        <v/>
      </c>
      <c r="E3540" s="150"/>
      <c r="J3540" t="str">
        <f>IF(L3540="","",VLOOKUP(L3540,Продукция!B:D,3,0))</f>
        <v/>
      </c>
      <c r="K3540" t="str">
        <f>IF(L3540="","",VLOOKUP(L3540,Продукция!B:C,2,0))</f>
        <v/>
      </c>
      <c r="L3540" s="151"/>
      <c r="M3540" t="str">
        <f>IF(L3540="","",VLOOKUP(L3540,Продукция!B:L,11,0))</f>
        <v/>
      </c>
      <c r="AB3540" t="str">
        <f>IF(L3540="","",VLOOKUP(L3540&amp;I3540,Продукция!A:I,9,0))</f>
        <v/>
      </c>
      <c r="AF3540" t="str">
        <f>IF(AD3540="","",VLOOKUP(AD3540,'Сотрудники и ссылки'!A:B,2,0))</f>
        <v/>
      </c>
      <c r="AG3540" t="str">
        <f>IF(AD3540="","",VLOOKUP(AD3540,'Сотрудники и ссылки'!A:C,3,0))</f>
        <v/>
      </c>
      <c r="AI3540" t="str">
        <f>IF(AH3540="","",VLOOKUP(AH3540,'Сотрудники и ссылки'!A:B,2,0))</f>
        <v/>
      </c>
      <c r="AJ3540" t="str">
        <f>IF(AH3540="","",VLOOKUP(AH3540,'Сотрудники и ссылки'!A:C,3,0))</f>
        <v/>
      </c>
      <c r="AL3540" s="2" t="str">
        <f>IF(AK3540="","",AK3540+VLOOKUP(I3540,'Вид исследования'!B:E,4,0))</f>
        <v/>
      </c>
      <c r="AM3540" s="2" t="str">
        <f>IF(AK3540="","",AK3540+VLOOKUP(I3540,'Вид исследования'!B:F,5,0))</f>
        <v/>
      </c>
      <c r="AQ3540" t="str">
        <f>IFERROR(IF(L3540="","",VLOOKUP(L3540&amp;I3540,Продукция!A:K,11,0)),"обратитесь к админ справочника")</f>
        <v/>
      </c>
      <c r="AS3540" t="str">
        <f>IFERROR(IF(L3540="","",VLOOKUP(L3540&amp;I3540,Продукция!A:J,10,0)),"обратитесь к админ справочника")</f>
        <v/>
      </c>
    </row>
    <row r="3541" spans="1:45" x14ac:dyDescent="0.25">
      <c r="A3541" t="str">
        <f t="shared" si="65"/>
        <v/>
      </c>
      <c r="B3541" t="str">
        <f>IF(E3541="","",INDEX(Лаборатории!A:A,MATCH('Производственный контроль'!E3541,Лаборатории!B:B,0)))</f>
        <v/>
      </c>
      <c r="C3541" t="str">
        <f>IF(E3541="","",VLOOKUP(E3541,Лаборатории!B:D,3,0))</f>
        <v/>
      </c>
      <c r="E3541" s="150"/>
      <c r="J3541" t="str">
        <f>IF(L3541="","",VLOOKUP(L3541,Продукция!B:D,3,0))</f>
        <v/>
      </c>
      <c r="K3541" t="str">
        <f>IF(L3541="","",VLOOKUP(L3541,Продукция!B:C,2,0))</f>
        <v/>
      </c>
      <c r="L3541" s="151"/>
      <c r="M3541" t="str">
        <f>IF(L3541="","",VLOOKUP(L3541,Продукция!B:L,11,0))</f>
        <v/>
      </c>
      <c r="AB3541" t="str">
        <f>IF(L3541="","",VLOOKUP(L3541&amp;I3541,Продукция!A:I,9,0))</f>
        <v/>
      </c>
      <c r="AF3541" t="str">
        <f>IF(AD3541="","",VLOOKUP(AD3541,'Сотрудники и ссылки'!A:B,2,0))</f>
        <v/>
      </c>
      <c r="AG3541" t="str">
        <f>IF(AD3541="","",VLOOKUP(AD3541,'Сотрудники и ссылки'!A:C,3,0))</f>
        <v/>
      </c>
      <c r="AI3541" t="str">
        <f>IF(AH3541="","",VLOOKUP(AH3541,'Сотрудники и ссылки'!A:B,2,0))</f>
        <v/>
      </c>
      <c r="AJ3541" t="str">
        <f>IF(AH3541="","",VLOOKUP(AH3541,'Сотрудники и ссылки'!A:C,3,0))</f>
        <v/>
      </c>
      <c r="AL3541" s="2" t="str">
        <f>IF(AK3541="","",AK3541+VLOOKUP(I3541,'Вид исследования'!B:E,4,0))</f>
        <v/>
      </c>
      <c r="AM3541" s="2" t="str">
        <f>IF(AK3541="","",AK3541+VLOOKUP(I3541,'Вид исследования'!B:F,5,0))</f>
        <v/>
      </c>
      <c r="AQ3541" t="str">
        <f>IFERROR(IF(L3541="","",VLOOKUP(L3541&amp;I3541,Продукция!A:K,11,0)),"обратитесь к админ справочника")</f>
        <v/>
      </c>
      <c r="AS3541" t="str">
        <f>IFERROR(IF(L3541="","",VLOOKUP(L3541&amp;I3541,Продукция!A:J,10,0)),"обратитесь к админ справочника")</f>
        <v/>
      </c>
    </row>
    <row r="3542" spans="1:45" x14ac:dyDescent="0.25">
      <c r="A3542" t="str">
        <f t="shared" si="65"/>
        <v/>
      </c>
      <c r="B3542" t="str">
        <f>IF(E3542="","",INDEX(Лаборатории!A:A,MATCH('Производственный контроль'!E3542,Лаборатории!B:B,0)))</f>
        <v/>
      </c>
      <c r="C3542" t="str">
        <f>IF(E3542="","",VLOOKUP(E3542,Лаборатории!B:D,3,0))</f>
        <v/>
      </c>
      <c r="E3542" s="150"/>
      <c r="J3542" t="str">
        <f>IF(L3542="","",VLOOKUP(L3542,Продукция!B:D,3,0))</f>
        <v/>
      </c>
      <c r="K3542" t="str">
        <f>IF(L3542="","",VLOOKUP(L3542,Продукция!B:C,2,0))</f>
        <v/>
      </c>
      <c r="L3542" s="151"/>
      <c r="M3542" t="str">
        <f>IF(L3542="","",VLOOKUP(L3542,Продукция!B:L,11,0))</f>
        <v/>
      </c>
      <c r="AB3542" t="str">
        <f>IF(L3542="","",VLOOKUP(L3542&amp;I3542,Продукция!A:I,9,0))</f>
        <v/>
      </c>
      <c r="AF3542" t="str">
        <f>IF(AD3542="","",VLOOKUP(AD3542,'Сотрудники и ссылки'!A:B,2,0))</f>
        <v/>
      </c>
      <c r="AG3542" t="str">
        <f>IF(AD3542="","",VLOOKUP(AD3542,'Сотрудники и ссылки'!A:C,3,0))</f>
        <v/>
      </c>
      <c r="AI3542" t="str">
        <f>IF(AH3542="","",VLOOKUP(AH3542,'Сотрудники и ссылки'!A:B,2,0))</f>
        <v/>
      </c>
      <c r="AJ3542" t="str">
        <f>IF(AH3542="","",VLOOKUP(AH3542,'Сотрудники и ссылки'!A:C,3,0))</f>
        <v/>
      </c>
      <c r="AL3542" s="2" t="str">
        <f>IF(AK3542="","",AK3542+VLOOKUP(I3542,'Вид исследования'!B:E,4,0))</f>
        <v/>
      </c>
      <c r="AM3542" s="2" t="str">
        <f>IF(AK3542="","",AK3542+VLOOKUP(I3542,'Вид исследования'!B:F,5,0))</f>
        <v/>
      </c>
      <c r="AQ3542" t="str">
        <f>IFERROR(IF(L3542="","",VLOOKUP(L3542&amp;I3542,Продукция!A:K,11,0)),"обратитесь к админ справочника")</f>
        <v/>
      </c>
      <c r="AS3542" t="str">
        <f>IFERROR(IF(L3542="","",VLOOKUP(L3542&amp;I3542,Продукция!A:J,10,0)),"обратитесь к админ справочника")</f>
        <v/>
      </c>
    </row>
    <row r="3543" spans="1:45" x14ac:dyDescent="0.25">
      <c r="A3543" t="str">
        <f t="shared" si="65"/>
        <v/>
      </c>
      <c r="B3543" t="str">
        <f>IF(E3543="","",INDEX(Лаборатории!A:A,MATCH('Производственный контроль'!E3543,Лаборатории!B:B,0)))</f>
        <v/>
      </c>
      <c r="C3543" t="str">
        <f>IF(E3543="","",VLOOKUP(E3543,Лаборатории!B:D,3,0))</f>
        <v/>
      </c>
      <c r="E3543" s="150"/>
      <c r="J3543" t="str">
        <f>IF(L3543="","",VLOOKUP(L3543,Продукция!B:D,3,0))</f>
        <v/>
      </c>
      <c r="K3543" t="str">
        <f>IF(L3543="","",VLOOKUP(L3543,Продукция!B:C,2,0))</f>
        <v/>
      </c>
      <c r="L3543" s="151"/>
      <c r="M3543" t="str">
        <f>IF(L3543="","",VLOOKUP(L3543,Продукция!B:L,11,0))</f>
        <v/>
      </c>
      <c r="AB3543" t="str">
        <f>IF(L3543="","",VLOOKUP(L3543&amp;I3543,Продукция!A:I,9,0))</f>
        <v/>
      </c>
      <c r="AF3543" t="str">
        <f>IF(AD3543="","",VLOOKUP(AD3543,'Сотрудники и ссылки'!A:B,2,0))</f>
        <v/>
      </c>
      <c r="AG3543" t="str">
        <f>IF(AD3543="","",VLOOKUP(AD3543,'Сотрудники и ссылки'!A:C,3,0))</f>
        <v/>
      </c>
      <c r="AI3543" t="str">
        <f>IF(AH3543="","",VLOOKUP(AH3543,'Сотрудники и ссылки'!A:B,2,0))</f>
        <v/>
      </c>
      <c r="AJ3543" t="str">
        <f>IF(AH3543="","",VLOOKUP(AH3543,'Сотрудники и ссылки'!A:C,3,0))</f>
        <v/>
      </c>
      <c r="AL3543" s="2" t="str">
        <f>IF(AK3543="","",AK3543+VLOOKUP(I3543,'Вид исследования'!B:E,4,0))</f>
        <v/>
      </c>
      <c r="AM3543" s="2" t="str">
        <f>IF(AK3543="","",AK3543+VLOOKUP(I3543,'Вид исследования'!B:F,5,0))</f>
        <v/>
      </c>
      <c r="AQ3543" t="str">
        <f>IFERROR(IF(L3543="","",VLOOKUP(L3543&amp;I3543,Продукция!A:K,11,0)),"обратитесь к админ справочника")</f>
        <v/>
      </c>
      <c r="AS3543" t="str">
        <f>IFERROR(IF(L3543="","",VLOOKUP(L3543&amp;I3543,Продукция!A:J,10,0)),"обратитесь к админ справочника")</f>
        <v/>
      </c>
    </row>
    <row r="3544" spans="1:45" x14ac:dyDescent="0.25">
      <c r="A3544" t="str">
        <f t="shared" si="65"/>
        <v/>
      </c>
      <c r="B3544" t="str">
        <f>IF(E3544="","",INDEX(Лаборатории!A:A,MATCH('Производственный контроль'!E3544,Лаборатории!B:B,0)))</f>
        <v/>
      </c>
      <c r="C3544" t="str">
        <f>IF(E3544="","",VLOOKUP(E3544,Лаборатории!B:D,3,0))</f>
        <v/>
      </c>
      <c r="E3544" s="150"/>
      <c r="J3544" t="str">
        <f>IF(L3544="","",VLOOKUP(L3544,Продукция!B:D,3,0))</f>
        <v/>
      </c>
      <c r="K3544" t="str">
        <f>IF(L3544="","",VLOOKUP(L3544,Продукция!B:C,2,0))</f>
        <v/>
      </c>
      <c r="L3544" s="151"/>
      <c r="M3544" t="str">
        <f>IF(L3544="","",VLOOKUP(L3544,Продукция!B:L,11,0))</f>
        <v/>
      </c>
      <c r="AB3544" t="str">
        <f>IF(L3544="","",VLOOKUP(L3544&amp;I3544,Продукция!A:I,9,0))</f>
        <v/>
      </c>
      <c r="AF3544" t="str">
        <f>IF(AD3544="","",VLOOKUP(AD3544,'Сотрудники и ссылки'!A:B,2,0))</f>
        <v/>
      </c>
      <c r="AG3544" t="str">
        <f>IF(AD3544="","",VLOOKUP(AD3544,'Сотрудники и ссылки'!A:C,3,0))</f>
        <v/>
      </c>
      <c r="AI3544" t="str">
        <f>IF(AH3544="","",VLOOKUP(AH3544,'Сотрудники и ссылки'!A:B,2,0))</f>
        <v/>
      </c>
      <c r="AJ3544" t="str">
        <f>IF(AH3544="","",VLOOKUP(AH3544,'Сотрудники и ссылки'!A:C,3,0))</f>
        <v/>
      </c>
      <c r="AL3544" s="2" t="str">
        <f>IF(AK3544="","",AK3544+VLOOKUP(I3544,'Вид исследования'!B:E,4,0))</f>
        <v/>
      </c>
      <c r="AM3544" s="2" t="str">
        <f>IF(AK3544="","",AK3544+VLOOKUP(I3544,'Вид исследования'!B:F,5,0))</f>
        <v/>
      </c>
      <c r="AQ3544" t="str">
        <f>IFERROR(IF(L3544="","",VLOOKUP(L3544&amp;I3544,Продукция!A:K,11,0)),"обратитесь к админ справочника")</f>
        <v/>
      </c>
      <c r="AS3544" t="str">
        <f>IFERROR(IF(L3544="","",VLOOKUP(L3544&amp;I3544,Продукция!A:J,10,0)),"обратитесь к админ справочника")</f>
        <v/>
      </c>
    </row>
    <row r="3545" spans="1:45" x14ac:dyDescent="0.25">
      <c r="A3545" t="str">
        <f t="shared" si="65"/>
        <v/>
      </c>
      <c r="B3545" t="str">
        <f>IF(E3545="","",INDEX(Лаборатории!A:A,MATCH('Производственный контроль'!E3545,Лаборатории!B:B,0)))</f>
        <v/>
      </c>
      <c r="C3545" t="str">
        <f>IF(E3545="","",VLOOKUP(E3545,Лаборатории!B:D,3,0))</f>
        <v/>
      </c>
      <c r="E3545" s="150"/>
      <c r="J3545" t="str">
        <f>IF(L3545="","",VLOOKUP(L3545,Продукция!B:D,3,0))</f>
        <v/>
      </c>
      <c r="K3545" t="str">
        <f>IF(L3545="","",VLOOKUP(L3545,Продукция!B:C,2,0))</f>
        <v/>
      </c>
      <c r="L3545" s="151"/>
      <c r="M3545" t="str">
        <f>IF(L3545="","",VLOOKUP(L3545,Продукция!B:L,11,0))</f>
        <v/>
      </c>
      <c r="AB3545" t="str">
        <f>IF(L3545="","",VLOOKUP(L3545&amp;I3545,Продукция!A:I,9,0))</f>
        <v/>
      </c>
      <c r="AF3545" t="str">
        <f>IF(AD3545="","",VLOOKUP(AD3545,'Сотрудники и ссылки'!A:B,2,0))</f>
        <v/>
      </c>
      <c r="AG3545" t="str">
        <f>IF(AD3545="","",VLOOKUP(AD3545,'Сотрудники и ссылки'!A:C,3,0))</f>
        <v/>
      </c>
      <c r="AI3545" t="str">
        <f>IF(AH3545="","",VLOOKUP(AH3545,'Сотрудники и ссылки'!A:B,2,0))</f>
        <v/>
      </c>
      <c r="AJ3545" t="str">
        <f>IF(AH3545="","",VLOOKUP(AH3545,'Сотрудники и ссылки'!A:C,3,0))</f>
        <v/>
      </c>
      <c r="AL3545" s="2" t="str">
        <f>IF(AK3545="","",AK3545+VLOOKUP(I3545,'Вид исследования'!B:E,4,0))</f>
        <v/>
      </c>
      <c r="AM3545" s="2" t="str">
        <f>IF(AK3545="","",AK3545+VLOOKUP(I3545,'Вид исследования'!B:F,5,0))</f>
        <v/>
      </c>
      <c r="AQ3545" t="str">
        <f>IFERROR(IF(L3545="","",VLOOKUP(L3545&amp;I3545,Продукция!A:K,11,0)),"обратитесь к админ справочника")</f>
        <v/>
      </c>
      <c r="AS3545" t="str">
        <f>IFERROR(IF(L3545="","",VLOOKUP(L3545&amp;I3545,Продукция!A:J,10,0)),"обратитесь к админ справочника")</f>
        <v/>
      </c>
    </row>
    <row r="3546" spans="1:45" x14ac:dyDescent="0.25">
      <c r="A3546" t="str">
        <f t="shared" si="65"/>
        <v/>
      </c>
      <c r="B3546" t="str">
        <f>IF(E3546="","",INDEX(Лаборатории!A:A,MATCH('Производственный контроль'!E3546,Лаборатории!B:B,0)))</f>
        <v/>
      </c>
      <c r="C3546" t="str">
        <f>IF(E3546="","",VLOOKUP(E3546,Лаборатории!B:D,3,0))</f>
        <v/>
      </c>
      <c r="E3546" s="150"/>
      <c r="J3546" t="str">
        <f>IF(L3546="","",VLOOKUP(L3546,Продукция!B:D,3,0))</f>
        <v/>
      </c>
      <c r="K3546" t="str">
        <f>IF(L3546="","",VLOOKUP(L3546,Продукция!B:C,2,0))</f>
        <v/>
      </c>
      <c r="L3546" s="151"/>
      <c r="M3546" t="str">
        <f>IF(L3546="","",VLOOKUP(L3546,Продукция!B:L,11,0))</f>
        <v/>
      </c>
      <c r="AB3546" t="str">
        <f>IF(L3546="","",VLOOKUP(L3546&amp;I3546,Продукция!A:I,9,0))</f>
        <v/>
      </c>
      <c r="AF3546" t="str">
        <f>IF(AD3546="","",VLOOKUP(AD3546,'Сотрудники и ссылки'!A:B,2,0))</f>
        <v/>
      </c>
      <c r="AG3546" t="str">
        <f>IF(AD3546="","",VLOOKUP(AD3546,'Сотрудники и ссылки'!A:C,3,0))</f>
        <v/>
      </c>
      <c r="AI3546" t="str">
        <f>IF(AH3546="","",VLOOKUP(AH3546,'Сотрудники и ссылки'!A:B,2,0))</f>
        <v/>
      </c>
      <c r="AJ3546" t="str">
        <f>IF(AH3546="","",VLOOKUP(AH3546,'Сотрудники и ссылки'!A:C,3,0))</f>
        <v/>
      </c>
      <c r="AL3546" s="2" t="str">
        <f>IF(AK3546="","",AK3546+VLOOKUP(I3546,'Вид исследования'!B:E,4,0))</f>
        <v/>
      </c>
      <c r="AM3546" s="2" t="str">
        <f>IF(AK3546="","",AK3546+VLOOKUP(I3546,'Вид исследования'!B:F,5,0))</f>
        <v/>
      </c>
      <c r="AQ3546" t="str">
        <f>IFERROR(IF(L3546="","",VLOOKUP(L3546&amp;I3546,Продукция!A:K,11,0)),"обратитесь к админ справочника")</f>
        <v/>
      </c>
      <c r="AS3546" t="str">
        <f>IFERROR(IF(L3546="","",VLOOKUP(L3546&amp;I3546,Продукция!A:J,10,0)),"обратитесь к админ справочника")</f>
        <v/>
      </c>
    </row>
    <row r="3547" spans="1:45" x14ac:dyDescent="0.25">
      <c r="A3547" t="str">
        <f t="shared" si="65"/>
        <v/>
      </c>
      <c r="B3547" t="str">
        <f>IF(E3547="","",INDEX(Лаборатории!A:A,MATCH('Производственный контроль'!E3547,Лаборатории!B:B,0)))</f>
        <v/>
      </c>
      <c r="C3547" t="str">
        <f>IF(E3547="","",VLOOKUP(E3547,Лаборатории!B:D,3,0))</f>
        <v/>
      </c>
      <c r="E3547" s="150"/>
      <c r="J3547" t="str">
        <f>IF(L3547="","",VLOOKUP(L3547,Продукция!B:D,3,0))</f>
        <v/>
      </c>
      <c r="K3547" t="str">
        <f>IF(L3547="","",VLOOKUP(L3547,Продукция!B:C,2,0))</f>
        <v/>
      </c>
      <c r="L3547" s="151"/>
      <c r="M3547" t="str">
        <f>IF(L3547="","",VLOOKUP(L3547,Продукция!B:L,11,0))</f>
        <v/>
      </c>
      <c r="AB3547" t="str">
        <f>IF(L3547="","",VLOOKUP(L3547&amp;I3547,Продукция!A:I,9,0))</f>
        <v/>
      </c>
      <c r="AF3547" t="str">
        <f>IF(AD3547="","",VLOOKUP(AD3547,'Сотрудники и ссылки'!A:B,2,0))</f>
        <v/>
      </c>
      <c r="AG3547" t="str">
        <f>IF(AD3547="","",VLOOKUP(AD3547,'Сотрудники и ссылки'!A:C,3,0))</f>
        <v/>
      </c>
      <c r="AI3547" t="str">
        <f>IF(AH3547="","",VLOOKUP(AH3547,'Сотрудники и ссылки'!A:B,2,0))</f>
        <v/>
      </c>
      <c r="AJ3547" t="str">
        <f>IF(AH3547="","",VLOOKUP(AH3547,'Сотрудники и ссылки'!A:C,3,0))</f>
        <v/>
      </c>
      <c r="AL3547" s="2" t="str">
        <f>IF(AK3547="","",AK3547+VLOOKUP(I3547,'Вид исследования'!B:E,4,0))</f>
        <v/>
      </c>
      <c r="AM3547" s="2" t="str">
        <f>IF(AK3547="","",AK3547+VLOOKUP(I3547,'Вид исследования'!B:F,5,0))</f>
        <v/>
      </c>
      <c r="AQ3547" t="str">
        <f>IFERROR(IF(L3547="","",VLOOKUP(L3547&amp;I3547,Продукция!A:K,11,0)),"обратитесь к админ справочника")</f>
        <v/>
      </c>
      <c r="AS3547" t="str">
        <f>IFERROR(IF(L3547="","",VLOOKUP(L3547&amp;I3547,Продукция!A:J,10,0)),"обратитесь к админ справочника")</f>
        <v/>
      </c>
    </row>
    <row r="3548" spans="1:45" x14ac:dyDescent="0.25">
      <c r="A3548" t="str">
        <f t="shared" si="65"/>
        <v/>
      </c>
      <c r="B3548" t="str">
        <f>IF(E3548="","",INDEX(Лаборатории!A:A,MATCH('Производственный контроль'!E3548,Лаборатории!B:B,0)))</f>
        <v/>
      </c>
      <c r="C3548" t="str">
        <f>IF(E3548="","",VLOOKUP(E3548,Лаборатории!B:D,3,0))</f>
        <v/>
      </c>
      <c r="E3548" s="150"/>
      <c r="J3548" t="str">
        <f>IF(L3548="","",VLOOKUP(L3548,Продукция!B:D,3,0))</f>
        <v/>
      </c>
      <c r="K3548" t="str">
        <f>IF(L3548="","",VLOOKUP(L3548,Продукция!B:C,2,0))</f>
        <v/>
      </c>
      <c r="L3548" s="151"/>
      <c r="M3548" t="str">
        <f>IF(L3548="","",VLOOKUP(L3548,Продукция!B:L,11,0))</f>
        <v/>
      </c>
      <c r="AB3548" t="str">
        <f>IF(L3548="","",VLOOKUP(L3548&amp;I3548,Продукция!A:I,9,0))</f>
        <v/>
      </c>
      <c r="AF3548" t="str">
        <f>IF(AD3548="","",VLOOKUP(AD3548,'Сотрудники и ссылки'!A:B,2,0))</f>
        <v/>
      </c>
      <c r="AG3548" t="str">
        <f>IF(AD3548="","",VLOOKUP(AD3548,'Сотрудники и ссылки'!A:C,3,0))</f>
        <v/>
      </c>
      <c r="AI3548" t="str">
        <f>IF(AH3548="","",VLOOKUP(AH3548,'Сотрудники и ссылки'!A:B,2,0))</f>
        <v/>
      </c>
      <c r="AJ3548" t="str">
        <f>IF(AH3548="","",VLOOKUP(AH3548,'Сотрудники и ссылки'!A:C,3,0))</f>
        <v/>
      </c>
      <c r="AL3548" s="2" t="str">
        <f>IF(AK3548="","",AK3548+VLOOKUP(I3548,'Вид исследования'!B:E,4,0))</f>
        <v/>
      </c>
      <c r="AM3548" s="2" t="str">
        <f>IF(AK3548="","",AK3548+VLOOKUP(I3548,'Вид исследования'!B:F,5,0))</f>
        <v/>
      </c>
      <c r="AQ3548" t="str">
        <f>IFERROR(IF(L3548="","",VLOOKUP(L3548&amp;I3548,Продукция!A:K,11,0)),"обратитесь к админ справочника")</f>
        <v/>
      </c>
      <c r="AS3548" t="str">
        <f>IFERROR(IF(L3548="","",VLOOKUP(L3548&amp;I3548,Продукция!A:J,10,0)),"обратитесь к админ справочника")</f>
        <v/>
      </c>
    </row>
    <row r="3549" spans="1:45" x14ac:dyDescent="0.25">
      <c r="A3549" t="str">
        <f t="shared" si="65"/>
        <v/>
      </c>
      <c r="B3549" t="str">
        <f>IF(E3549="","",INDEX(Лаборатории!A:A,MATCH('Производственный контроль'!E3549,Лаборатории!B:B,0)))</f>
        <v/>
      </c>
      <c r="C3549" t="str">
        <f>IF(E3549="","",VLOOKUP(E3549,Лаборатории!B:D,3,0))</f>
        <v/>
      </c>
      <c r="E3549" s="150"/>
      <c r="J3549" t="str">
        <f>IF(L3549="","",VLOOKUP(L3549,Продукция!B:D,3,0))</f>
        <v/>
      </c>
      <c r="K3549" t="str">
        <f>IF(L3549="","",VLOOKUP(L3549,Продукция!B:C,2,0))</f>
        <v/>
      </c>
      <c r="L3549" s="151"/>
      <c r="M3549" t="str">
        <f>IF(L3549="","",VLOOKUP(L3549,Продукция!B:L,11,0))</f>
        <v/>
      </c>
      <c r="AB3549" t="str">
        <f>IF(L3549="","",VLOOKUP(L3549&amp;I3549,Продукция!A:I,9,0))</f>
        <v/>
      </c>
      <c r="AF3549" t="str">
        <f>IF(AD3549="","",VLOOKUP(AD3549,'Сотрудники и ссылки'!A:B,2,0))</f>
        <v/>
      </c>
      <c r="AG3549" t="str">
        <f>IF(AD3549="","",VLOOKUP(AD3549,'Сотрудники и ссылки'!A:C,3,0))</f>
        <v/>
      </c>
      <c r="AI3549" t="str">
        <f>IF(AH3549="","",VLOOKUP(AH3549,'Сотрудники и ссылки'!A:B,2,0))</f>
        <v/>
      </c>
      <c r="AJ3549" t="str">
        <f>IF(AH3549="","",VLOOKUP(AH3549,'Сотрудники и ссылки'!A:C,3,0))</f>
        <v/>
      </c>
      <c r="AL3549" s="2" t="str">
        <f>IF(AK3549="","",AK3549+VLOOKUP(I3549,'Вид исследования'!B:E,4,0))</f>
        <v/>
      </c>
      <c r="AM3549" s="2" t="str">
        <f>IF(AK3549="","",AK3549+VLOOKUP(I3549,'Вид исследования'!B:F,5,0))</f>
        <v/>
      </c>
      <c r="AQ3549" t="str">
        <f>IFERROR(IF(L3549="","",VLOOKUP(L3549&amp;I3549,Продукция!A:K,11,0)),"обратитесь к админ справочника")</f>
        <v/>
      </c>
      <c r="AS3549" t="str">
        <f>IFERROR(IF(L3549="","",VLOOKUP(L3549&amp;I3549,Продукция!A:J,10,0)),"обратитесь к админ справочника")</f>
        <v/>
      </c>
    </row>
    <row r="3550" spans="1:45" x14ac:dyDescent="0.25">
      <c r="A3550" t="str">
        <f t="shared" si="65"/>
        <v/>
      </c>
      <c r="B3550" t="str">
        <f>IF(E3550="","",INDEX(Лаборатории!A:A,MATCH('Производственный контроль'!E3550,Лаборатории!B:B,0)))</f>
        <v/>
      </c>
      <c r="C3550" t="str">
        <f>IF(E3550="","",VLOOKUP(E3550,Лаборатории!B:D,3,0))</f>
        <v/>
      </c>
      <c r="E3550" s="150"/>
      <c r="J3550" t="str">
        <f>IF(L3550="","",VLOOKUP(L3550,Продукция!B:D,3,0))</f>
        <v/>
      </c>
      <c r="K3550" t="str">
        <f>IF(L3550="","",VLOOKUP(L3550,Продукция!B:C,2,0))</f>
        <v/>
      </c>
      <c r="L3550" s="151"/>
      <c r="M3550" t="str">
        <f>IF(L3550="","",VLOOKUP(L3550,Продукция!B:L,11,0))</f>
        <v/>
      </c>
      <c r="AB3550" t="str">
        <f>IF(L3550="","",VLOOKUP(L3550&amp;I3550,Продукция!A:I,9,0))</f>
        <v/>
      </c>
      <c r="AF3550" t="str">
        <f>IF(AD3550="","",VLOOKUP(AD3550,'Сотрудники и ссылки'!A:B,2,0))</f>
        <v/>
      </c>
      <c r="AG3550" t="str">
        <f>IF(AD3550="","",VLOOKUP(AD3550,'Сотрудники и ссылки'!A:C,3,0))</f>
        <v/>
      </c>
      <c r="AI3550" t="str">
        <f>IF(AH3550="","",VLOOKUP(AH3550,'Сотрудники и ссылки'!A:B,2,0))</f>
        <v/>
      </c>
      <c r="AJ3550" t="str">
        <f>IF(AH3550="","",VLOOKUP(AH3550,'Сотрудники и ссылки'!A:C,3,0))</f>
        <v/>
      </c>
      <c r="AL3550" s="2" t="str">
        <f>IF(AK3550="","",AK3550+VLOOKUP(I3550,'Вид исследования'!B:E,4,0))</f>
        <v/>
      </c>
      <c r="AM3550" s="2" t="str">
        <f>IF(AK3550="","",AK3550+VLOOKUP(I3550,'Вид исследования'!B:F,5,0))</f>
        <v/>
      </c>
      <c r="AQ3550" t="str">
        <f>IFERROR(IF(L3550="","",VLOOKUP(L3550&amp;I3550,Продукция!A:K,11,0)),"обратитесь к админ справочника")</f>
        <v/>
      </c>
      <c r="AS3550" t="str">
        <f>IFERROR(IF(L3550="","",VLOOKUP(L3550&amp;I3550,Продукция!A:J,10,0)),"обратитесь к админ справочника")</f>
        <v/>
      </c>
    </row>
    <row r="3551" spans="1:45" x14ac:dyDescent="0.25">
      <c r="A3551" t="str">
        <f t="shared" si="65"/>
        <v/>
      </c>
      <c r="B3551" t="str">
        <f>IF(E3551="","",INDEX(Лаборатории!A:A,MATCH('Производственный контроль'!E3551,Лаборатории!B:B,0)))</f>
        <v/>
      </c>
      <c r="C3551" t="str">
        <f>IF(E3551="","",VLOOKUP(E3551,Лаборатории!B:D,3,0))</f>
        <v/>
      </c>
      <c r="E3551" s="150"/>
      <c r="J3551" t="str">
        <f>IF(L3551="","",VLOOKUP(L3551,Продукция!B:D,3,0))</f>
        <v/>
      </c>
      <c r="K3551" t="str">
        <f>IF(L3551="","",VLOOKUP(L3551,Продукция!B:C,2,0))</f>
        <v/>
      </c>
      <c r="L3551" s="151"/>
      <c r="M3551" t="str">
        <f>IF(L3551="","",VLOOKUP(L3551,Продукция!B:L,11,0))</f>
        <v/>
      </c>
      <c r="AB3551" t="str">
        <f>IF(L3551="","",VLOOKUP(L3551&amp;I3551,Продукция!A:I,9,0))</f>
        <v/>
      </c>
      <c r="AF3551" t="str">
        <f>IF(AD3551="","",VLOOKUP(AD3551,'Сотрудники и ссылки'!A:B,2,0))</f>
        <v/>
      </c>
      <c r="AG3551" t="str">
        <f>IF(AD3551="","",VLOOKUP(AD3551,'Сотрудники и ссылки'!A:C,3,0))</f>
        <v/>
      </c>
      <c r="AI3551" t="str">
        <f>IF(AH3551="","",VLOOKUP(AH3551,'Сотрудники и ссылки'!A:B,2,0))</f>
        <v/>
      </c>
      <c r="AJ3551" t="str">
        <f>IF(AH3551="","",VLOOKUP(AH3551,'Сотрудники и ссылки'!A:C,3,0))</f>
        <v/>
      </c>
      <c r="AL3551" s="2" t="str">
        <f>IF(AK3551="","",AK3551+VLOOKUP(I3551,'Вид исследования'!B:E,4,0))</f>
        <v/>
      </c>
      <c r="AM3551" s="2" t="str">
        <f>IF(AK3551="","",AK3551+VLOOKUP(I3551,'Вид исследования'!B:F,5,0))</f>
        <v/>
      </c>
      <c r="AQ3551" t="str">
        <f>IFERROR(IF(L3551="","",VLOOKUP(L3551&amp;I3551,Продукция!A:K,11,0)),"обратитесь к админ справочника")</f>
        <v/>
      </c>
      <c r="AS3551" t="str">
        <f>IFERROR(IF(L3551="","",VLOOKUP(L3551&amp;I3551,Продукция!A:J,10,0)),"обратитесь к админ справочника")</f>
        <v/>
      </c>
    </row>
    <row r="3552" spans="1:45" x14ac:dyDescent="0.25">
      <c r="A3552" t="str">
        <f t="shared" si="65"/>
        <v/>
      </c>
      <c r="B3552" t="str">
        <f>IF(E3552="","",INDEX(Лаборатории!A:A,MATCH('Производственный контроль'!E3552,Лаборатории!B:B,0)))</f>
        <v/>
      </c>
      <c r="C3552" t="str">
        <f>IF(E3552="","",VLOOKUP(E3552,Лаборатории!B:D,3,0))</f>
        <v/>
      </c>
      <c r="E3552" s="150"/>
      <c r="J3552" t="str">
        <f>IF(L3552="","",VLOOKUP(L3552,Продукция!B:D,3,0))</f>
        <v/>
      </c>
      <c r="K3552" t="str">
        <f>IF(L3552="","",VLOOKUP(L3552,Продукция!B:C,2,0))</f>
        <v/>
      </c>
      <c r="L3552" s="151"/>
      <c r="M3552" t="str">
        <f>IF(L3552="","",VLOOKUP(L3552,Продукция!B:L,11,0))</f>
        <v/>
      </c>
      <c r="AB3552" t="str">
        <f>IF(L3552="","",VLOOKUP(L3552&amp;I3552,Продукция!A:I,9,0))</f>
        <v/>
      </c>
      <c r="AF3552" t="str">
        <f>IF(AD3552="","",VLOOKUP(AD3552,'Сотрудники и ссылки'!A:B,2,0))</f>
        <v/>
      </c>
      <c r="AG3552" t="str">
        <f>IF(AD3552="","",VLOOKUP(AD3552,'Сотрудники и ссылки'!A:C,3,0))</f>
        <v/>
      </c>
      <c r="AI3552" t="str">
        <f>IF(AH3552="","",VLOOKUP(AH3552,'Сотрудники и ссылки'!A:B,2,0))</f>
        <v/>
      </c>
      <c r="AJ3552" t="str">
        <f>IF(AH3552="","",VLOOKUP(AH3552,'Сотрудники и ссылки'!A:C,3,0))</f>
        <v/>
      </c>
      <c r="AL3552" s="2" t="str">
        <f>IF(AK3552="","",AK3552+VLOOKUP(I3552,'Вид исследования'!B:E,4,0))</f>
        <v/>
      </c>
      <c r="AM3552" s="2" t="str">
        <f>IF(AK3552="","",AK3552+VLOOKUP(I3552,'Вид исследования'!B:F,5,0))</f>
        <v/>
      </c>
      <c r="AQ3552" t="str">
        <f>IFERROR(IF(L3552="","",VLOOKUP(L3552&amp;I3552,Продукция!A:K,11,0)),"обратитесь к админ справочника")</f>
        <v/>
      </c>
      <c r="AS3552" t="str">
        <f>IFERROR(IF(L3552="","",VLOOKUP(L3552&amp;I3552,Продукция!A:J,10,0)),"обратитесь к админ справочника")</f>
        <v/>
      </c>
    </row>
    <row r="3553" spans="1:45" x14ac:dyDescent="0.25">
      <c r="A3553" t="str">
        <f t="shared" si="65"/>
        <v/>
      </c>
      <c r="B3553" t="str">
        <f>IF(E3553="","",INDEX(Лаборатории!A:A,MATCH('Производственный контроль'!E3553,Лаборатории!B:B,0)))</f>
        <v/>
      </c>
      <c r="C3553" t="str">
        <f>IF(E3553="","",VLOOKUP(E3553,Лаборатории!B:D,3,0))</f>
        <v/>
      </c>
      <c r="E3553" s="150"/>
      <c r="J3553" t="str">
        <f>IF(L3553="","",VLOOKUP(L3553,Продукция!B:D,3,0))</f>
        <v/>
      </c>
      <c r="K3553" t="str">
        <f>IF(L3553="","",VLOOKUP(L3553,Продукция!B:C,2,0))</f>
        <v/>
      </c>
      <c r="L3553" s="151"/>
      <c r="M3553" t="str">
        <f>IF(L3553="","",VLOOKUP(L3553,Продукция!B:L,11,0))</f>
        <v/>
      </c>
      <c r="AB3553" t="str">
        <f>IF(L3553="","",VLOOKUP(L3553&amp;I3553,Продукция!A:I,9,0))</f>
        <v/>
      </c>
      <c r="AF3553" t="str">
        <f>IF(AD3553="","",VLOOKUP(AD3553,'Сотрудники и ссылки'!A:B,2,0))</f>
        <v/>
      </c>
      <c r="AG3553" t="str">
        <f>IF(AD3553="","",VLOOKUP(AD3553,'Сотрудники и ссылки'!A:C,3,0))</f>
        <v/>
      </c>
      <c r="AI3553" t="str">
        <f>IF(AH3553="","",VLOOKUP(AH3553,'Сотрудники и ссылки'!A:B,2,0))</f>
        <v/>
      </c>
      <c r="AJ3553" t="str">
        <f>IF(AH3553="","",VLOOKUP(AH3553,'Сотрудники и ссылки'!A:C,3,0))</f>
        <v/>
      </c>
      <c r="AL3553" s="2" t="str">
        <f>IF(AK3553="","",AK3553+VLOOKUP(I3553,'Вид исследования'!B:E,4,0))</f>
        <v/>
      </c>
      <c r="AM3553" s="2" t="str">
        <f>IF(AK3553="","",AK3553+VLOOKUP(I3553,'Вид исследования'!B:F,5,0))</f>
        <v/>
      </c>
      <c r="AQ3553" t="str">
        <f>IFERROR(IF(L3553="","",VLOOKUP(L3553&amp;I3553,Продукция!A:K,11,0)),"обратитесь к админ справочника")</f>
        <v/>
      </c>
      <c r="AS3553" t="str">
        <f>IFERROR(IF(L3553="","",VLOOKUP(L3553&amp;I3553,Продукция!A:J,10,0)),"обратитесь к админ справочника")</f>
        <v/>
      </c>
    </row>
    <row r="3554" spans="1:45" x14ac:dyDescent="0.25">
      <c r="A3554" t="str">
        <f t="shared" si="65"/>
        <v/>
      </c>
      <c r="B3554" t="str">
        <f>IF(E3554="","",INDEX(Лаборатории!A:A,MATCH('Производственный контроль'!E3554,Лаборатории!B:B,0)))</f>
        <v/>
      </c>
      <c r="C3554" t="str">
        <f>IF(E3554="","",VLOOKUP(E3554,Лаборатории!B:D,3,0))</f>
        <v/>
      </c>
      <c r="E3554" s="150"/>
      <c r="J3554" t="str">
        <f>IF(L3554="","",VLOOKUP(L3554,Продукция!B:D,3,0))</f>
        <v/>
      </c>
      <c r="K3554" t="str">
        <f>IF(L3554="","",VLOOKUP(L3554,Продукция!B:C,2,0))</f>
        <v/>
      </c>
      <c r="L3554" s="151"/>
      <c r="M3554" t="str">
        <f>IF(L3554="","",VLOOKUP(L3554,Продукция!B:L,11,0))</f>
        <v/>
      </c>
      <c r="AB3554" t="str">
        <f>IF(L3554="","",VLOOKUP(L3554&amp;I3554,Продукция!A:I,9,0))</f>
        <v/>
      </c>
      <c r="AF3554" t="str">
        <f>IF(AD3554="","",VLOOKUP(AD3554,'Сотрудники и ссылки'!A:B,2,0))</f>
        <v/>
      </c>
      <c r="AG3554" t="str">
        <f>IF(AD3554="","",VLOOKUP(AD3554,'Сотрудники и ссылки'!A:C,3,0))</f>
        <v/>
      </c>
      <c r="AI3554" t="str">
        <f>IF(AH3554="","",VLOOKUP(AH3554,'Сотрудники и ссылки'!A:B,2,0))</f>
        <v/>
      </c>
      <c r="AJ3554" t="str">
        <f>IF(AH3554="","",VLOOKUP(AH3554,'Сотрудники и ссылки'!A:C,3,0))</f>
        <v/>
      </c>
      <c r="AL3554" s="2" t="str">
        <f>IF(AK3554="","",AK3554+VLOOKUP(I3554,'Вид исследования'!B:E,4,0))</f>
        <v/>
      </c>
      <c r="AM3554" s="2" t="str">
        <f>IF(AK3554="","",AK3554+VLOOKUP(I3554,'Вид исследования'!B:F,5,0))</f>
        <v/>
      </c>
      <c r="AQ3554" t="str">
        <f>IFERROR(IF(L3554="","",VLOOKUP(L3554&amp;I3554,Продукция!A:K,11,0)),"обратитесь к админ справочника")</f>
        <v/>
      </c>
      <c r="AS3554" t="str">
        <f>IFERROR(IF(L3554="","",VLOOKUP(L3554&amp;I3554,Продукция!A:J,10,0)),"обратитесь к админ справочника")</f>
        <v/>
      </c>
    </row>
    <row r="3555" spans="1:45" x14ac:dyDescent="0.25">
      <c r="A3555" t="str">
        <f t="shared" si="65"/>
        <v/>
      </c>
      <c r="B3555" t="str">
        <f>IF(E3555="","",INDEX(Лаборатории!A:A,MATCH('Производственный контроль'!E3555,Лаборатории!B:B,0)))</f>
        <v/>
      </c>
      <c r="C3555" t="str">
        <f>IF(E3555="","",VLOOKUP(E3555,Лаборатории!B:D,3,0))</f>
        <v/>
      </c>
      <c r="E3555" s="150"/>
      <c r="J3555" t="str">
        <f>IF(L3555="","",VLOOKUP(L3555,Продукция!B:D,3,0))</f>
        <v/>
      </c>
      <c r="K3555" t="str">
        <f>IF(L3555="","",VLOOKUP(L3555,Продукция!B:C,2,0))</f>
        <v/>
      </c>
      <c r="L3555" s="151"/>
      <c r="M3555" t="str">
        <f>IF(L3555="","",VLOOKUP(L3555,Продукция!B:L,11,0))</f>
        <v/>
      </c>
      <c r="AB3555" t="str">
        <f>IF(L3555="","",VLOOKUP(L3555&amp;I3555,Продукция!A:I,9,0))</f>
        <v/>
      </c>
      <c r="AF3555" t="str">
        <f>IF(AD3555="","",VLOOKUP(AD3555,'Сотрудники и ссылки'!A:B,2,0))</f>
        <v/>
      </c>
      <c r="AG3555" t="str">
        <f>IF(AD3555="","",VLOOKUP(AD3555,'Сотрудники и ссылки'!A:C,3,0))</f>
        <v/>
      </c>
      <c r="AI3555" t="str">
        <f>IF(AH3555="","",VLOOKUP(AH3555,'Сотрудники и ссылки'!A:B,2,0))</f>
        <v/>
      </c>
      <c r="AJ3555" t="str">
        <f>IF(AH3555="","",VLOOKUP(AH3555,'Сотрудники и ссылки'!A:C,3,0))</f>
        <v/>
      </c>
      <c r="AL3555" s="2" t="str">
        <f>IF(AK3555="","",AK3555+VLOOKUP(I3555,'Вид исследования'!B:E,4,0))</f>
        <v/>
      </c>
      <c r="AM3555" s="2" t="str">
        <f>IF(AK3555="","",AK3555+VLOOKUP(I3555,'Вид исследования'!B:F,5,0))</f>
        <v/>
      </c>
      <c r="AQ3555" t="str">
        <f>IFERROR(IF(L3555="","",VLOOKUP(L3555&amp;I3555,Продукция!A:K,11,0)),"обратитесь к админ справочника")</f>
        <v/>
      </c>
      <c r="AS3555" t="str">
        <f>IFERROR(IF(L3555="","",VLOOKUP(L3555&amp;I3555,Продукция!A:J,10,0)),"обратитесь к админ справочника")</f>
        <v/>
      </c>
    </row>
    <row r="3556" spans="1:45" x14ac:dyDescent="0.25">
      <c r="A3556" t="str">
        <f t="shared" si="65"/>
        <v/>
      </c>
      <c r="B3556" t="str">
        <f>IF(E3556="","",INDEX(Лаборатории!A:A,MATCH('Производственный контроль'!E3556,Лаборатории!B:B,0)))</f>
        <v/>
      </c>
      <c r="C3556" t="str">
        <f>IF(E3556="","",VLOOKUP(E3556,Лаборатории!B:D,3,0))</f>
        <v/>
      </c>
      <c r="E3556" s="150"/>
      <c r="J3556" t="str">
        <f>IF(L3556="","",VLOOKUP(L3556,Продукция!B:D,3,0))</f>
        <v/>
      </c>
      <c r="K3556" t="str">
        <f>IF(L3556="","",VLOOKUP(L3556,Продукция!B:C,2,0))</f>
        <v/>
      </c>
      <c r="L3556" s="151"/>
      <c r="M3556" t="str">
        <f>IF(L3556="","",VLOOKUP(L3556,Продукция!B:L,11,0))</f>
        <v/>
      </c>
      <c r="AB3556" t="str">
        <f>IF(L3556="","",VLOOKUP(L3556&amp;I3556,Продукция!A:I,9,0))</f>
        <v/>
      </c>
      <c r="AF3556" t="str">
        <f>IF(AD3556="","",VLOOKUP(AD3556,'Сотрудники и ссылки'!A:B,2,0))</f>
        <v/>
      </c>
      <c r="AG3556" t="str">
        <f>IF(AD3556="","",VLOOKUP(AD3556,'Сотрудники и ссылки'!A:C,3,0))</f>
        <v/>
      </c>
      <c r="AI3556" t="str">
        <f>IF(AH3556="","",VLOOKUP(AH3556,'Сотрудники и ссылки'!A:B,2,0))</f>
        <v/>
      </c>
      <c r="AJ3556" t="str">
        <f>IF(AH3556="","",VLOOKUP(AH3556,'Сотрудники и ссылки'!A:C,3,0))</f>
        <v/>
      </c>
      <c r="AL3556" s="2" t="str">
        <f>IF(AK3556="","",AK3556+VLOOKUP(I3556,'Вид исследования'!B:E,4,0))</f>
        <v/>
      </c>
      <c r="AM3556" s="2" t="str">
        <f>IF(AK3556="","",AK3556+VLOOKUP(I3556,'Вид исследования'!B:F,5,0))</f>
        <v/>
      </c>
      <c r="AQ3556" t="str">
        <f>IFERROR(IF(L3556="","",VLOOKUP(L3556&amp;I3556,Продукция!A:K,11,0)),"обратитесь к админ справочника")</f>
        <v/>
      </c>
      <c r="AS3556" t="str">
        <f>IFERROR(IF(L3556="","",VLOOKUP(L3556&amp;I3556,Продукция!A:J,10,0)),"обратитесь к админ справочника")</f>
        <v/>
      </c>
    </row>
    <row r="3557" spans="1:45" x14ac:dyDescent="0.25">
      <c r="A3557" t="str">
        <f t="shared" si="65"/>
        <v/>
      </c>
      <c r="B3557" t="str">
        <f>IF(E3557="","",INDEX(Лаборатории!A:A,MATCH('Производственный контроль'!E3557,Лаборатории!B:B,0)))</f>
        <v/>
      </c>
      <c r="C3557" t="str">
        <f>IF(E3557="","",VLOOKUP(E3557,Лаборатории!B:D,3,0))</f>
        <v/>
      </c>
      <c r="E3557" s="150"/>
      <c r="J3557" t="str">
        <f>IF(L3557="","",VLOOKUP(L3557,Продукция!B:D,3,0))</f>
        <v/>
      </c>
      <c r="K3557" t="str">
        <f>IF(L3557="","",VLOOKUP(L3557,Продукция!B:C,2,0))</f>
        <v/>
      </c>
      <c r="L3557" s="151"/>
      <c r="M3557" t="str">
        <f>IF(L3557="","",VLOOKUP(L3557,Продукция!B:L,11,0))</f>
        <v/>
      </c>
      <c r="AB3557" t="str">
        <f>IF(L3557="","",VLOOKUP(L3557&amp;I3557,Продукция!A:I,9,0))</f>
        <v/>
      </c>
      <c r="AF3557" t="str">
        <f>IF(AD3557="","",VLOOKUP(AD3557,'Сотрудники и ссылки'!A:B,2,0))</f>
        <v/>
      </c>
      <c r="AG3557" t="str">
        <f>IF(AD3557="","",VLOOKUP(AD3557,'Сотрудники и ссылки'!A:C,3,0))</f>
        <v/>
      </c>
      <c r="AI3557" t="str">
        <f>IF(AH3557="","",VLOOKUP(AH3557,'Сотрудники и ссылки'!A:B,2,0))</f>
        <v/>
      </c>
      <c r="AJ3557" t="str">
        <f>IF(AH3557="","",VLOOKUP(AH3557,'Сотрудники и ссылки'!A:C,3,0))</f>
        <v/>
      </c>
      <c r="AL3557" s="2" t="str">
        <f>IF(AK3557="","",AK3557+VLOOKUP(I3557,'Вид исследования'!B:E,4,0))</f>
        <v/>
      </c>
      <c r="AM3557" s="2" t="str">
        <f>IF(AK3557="","",AK3557+VLOOKUP(I3557,'Вид исследования'!B:F,5,0))</f>
        <v/>
      </c>
      <c r="AQ3557" t="str">
        <f>IFERROR(IF(L3557="","",VLOOKUP(L3557&amp;I3557,Продукция!A:K,11,0)),"обратитесь к админ справочника")</f>
        <v/>
      </c>
      <c r="AS3557" t="str">
        <f>IFERROR(IF(L3557="","",VLOOKUP(L3557&amp;I3557,Продукция!A:J,10,0)),"обратитесь к админ справочника")</f>
        <v/>
      </c>
    </row>
    <row r="3558" spans="1:45" x14ac:dyDescent="0.25">
      <c r="A3558" t="str">
        <f t="shared" si="65"/>
        <v/>
      </c>
      <c r="B3558" t="str">
        <f>IF(E3558="","",INDEX(Лаборатории!A:A,MATCH('Производственный контроль'!E3558,Лаборатории!B:B,0)))</f>
        <v/>
      </c>
      <c r="C3558" t="str">
        <f>IF(E3558="","",VLOOKUP(E3558,Лаборатории!B:D,3,0))</f>
        <v/>
      </c>
      <c r="E3558" s="150"/>
      <c r="J3558" t="str">
        <f>IF(L3558="","",VLOOKUP(L3558,Продукция!B:D,3,0))</f>
        <v/>
      </c>
      <c r="K3558" t="str">
        <f>IF(L3558="","",VLOOKUP(L3558,Продукция!B:C,2,0))</f>
        <v/>
      </c>
      <c r="L3558" s="151"/>
      <c r="M3558" t="str">
        <f>IF(L3558="","",VLOOKUP(L3558,Продукция!B:L,11,0))</f>
        <v/>
      </c>
      <c r="AB3558" t="str">
        <f>IF(L3558="","",VLOOKUP(L3558&amp;I3558,Продукция!A:I,9,0))</f>
        <v/>
      </c>
      <c r="AF3558" t="str">
        <f>IF(AD3558="","",VLOOKUP(AD3558,'Сотрудники и ссылки'!A:B,2,0))</f>
        <v/>
      </c>
      <c r="AG3558" t="str">
        <f>IF(AD3558="","",VLOOKUP(AD3558,'Сотрудники и ссылки'!A:C,3,0))</f>
        <v/>
      </c>
      <c r="AI3558" t="str">
        <f>IF(AH3558="","",VLOOKUP(AH3558,'Сотрудники и ссылки'!A:B,2,0))</f>
        <v/>
      </c>
      <c r="AJ3558" t="str">
        <f>IF(AH3558="","",VLOOKUP(AH3558,'Сотрудники и ссылки'!A:C,3,0))</f>
        <v/>
      </c>
      <c r="AL3558" s="2" t="str">
        <f>IF(AK3558="","",AK3558+VLOOKUP(I3558,'Вид исследования'!B:E,4,0))</f>
        <v/>
      </c>
      <c r="AM3558" s="2" t="str">
        <f>IF(AK3558="","",AK3558+VLOOKUP(I3558,'Вид исследования'!B:F,5,0))</f>
        <v/>
      </c>
      <c r="AQ3558" t="str">
        <f>IFERROR(IF(L3558="","",VLOOKUP(L3558&amp;I3558,Продукция!A:K,11,0)),"обратитесь к админ справочника")</f>
        <v/>
      </c>
      <c r="AS3558" t="str">
        <f>IFERROR(IF(L3558="","",VLOOKUP(L3558&amp;I3558,Продукция!A:J,10,0)),"обратитесь к админ справочника")</f>
        <v/>
      </c>
    </row>
    <row r="3559" spans="1:45" x14ac:dyDescent="0.25">
      <c r="A3559" t="str">
        <f t="shared" si="65"/>
        <v/>
      </c>
      <c r="B3559" t="str">
        <f>IF(E3559="","",INDEX(Лаборатории!A:A,MATCH('Производственный контроль'!E3559,Лаборатории!B:B,0)))</f>
        <v/>
      </c>
      <c r="C3559" t="str">
        <f>IF(E3559="","",VLOOKUP(E3559,Лаборатории!B:D,3,0))</f>
        <v/>
      </c>
      <c r="E3559" s="150"/>
      <c r="J3559" t="str">
        <f>IF(L3559="","",VLOOKUP(L3559,Продукция!B:D,3,0))</f>
        <v/>
      </c>
      <c r="K3559" t="str">
        <f>IF(L3559="","",VLOOKUP(L3559,Продукция!B:C,2,0))</f>
        <v/>
      </c>
      <c r="L3559" s="151"/>
      <c r="M3559" t="str">
        <f>IF(L3559="","",VLOOKUP(L3559,Продукция!B:L,11,0))</f>
        <v/>
      </c>
      <c r="AB3559" t="str">
        <f>IF(L3559="","",VLOOKUP(L3559&amp;I3559,Продукция!A:I,9,0))</f>
        <v/>
      </c>
      <c r="AF3559" t="str">
        <f>IF(AD3559="","",VLOOKUP(AD3559,'Сотрудники и ссылки'!A:B,2,0))</f>
        <v/>
      </c>
      <c r="AG3559" t="str">
        <f>IF(AD3559="","",VLOOKUP(AD3559,'Сотрудники и ссылки'!A:C,3,0))</f>
        <v/>
      </c>
      <c r="AI3559" t="str">
        <f>IF(AH3559="","",VLOOKUP(AH3559,'Сотрудники и ссылки'!A:B,2,0))</f>
        <v/>
      </c>
      <c r="AJ3559" t="str">
        <f>IF(AH3559="","",VLOOKUP(AH3559,'Сотрудники и ссылки'!A:C,3,0))</f>
        <v/>
      </c>
      <c r="AL3559" s="2" t="str">
        <f>IF(AK3559="","",AK3559+VLOOKUP(I3559,'Вид исследования'!B:E,4,0))</f>
        <v/>
      </c>
      <c r="AM3559" s="2" t="str">
        <f>IF(AK3559="","",AK3559+VLOOKUP(I3559,'Вид исследования'!B:F,5,0))</f>
        <v/>
      </c>
      <c r="AQ3559" t="str">
        <f>IFERROR(IF(L3559="","",VLOOKUP(L3559&amp;I3559,Продукция!A:K,11,0)),"обратитесь к админ справочника")</f>
        <v/>
      </c>
      <c r="AS3559" t="str">
        <f>IFERROR(IF(L3559="","",VLOOKUP(L3559&amp;I3559,Продукция!A:J,10,0)),"обратитесь к админ справочника")</f>
        <v/>
      </c>
    </row>
    <row r="3560" spans="1:45" x14ac:dyDescent="0.25">
      <c r="A3560" t="str">
        <f t="shared" si="65"/>
        <v/>
      </c>
      <c r="B3560" t="str">
        <f>IF(E3560="","",INDEX(Лаборатории!A:A,MATCH('Производственный контроль'!E3560,Лаборатории!B:B,0)))</f>
        <v/>
      </c>
      <c r="C3560" t="str">
        <f>IF(E3560="","",VLOOKUP(E3560,Лаборатории!B:D,3,0))</f>
        <v/>
      </c>
      <c r="E3560" s="150"/>
      <c r="J3560" t="str">
        <f>IF(L3560="","",VLOOKUP(L3560,Продукция!B:D,3,0))</f>
        <v/>
      </c>
      <c r="K3560" t="str">
        <f>IF(L3560="","",VLOOKUP(L3560,Продукция!B:C,2,0))</f>
        <v/>
      </c>
      <c r="L3560" s="151"/>
      <c r="M3560" t="str">
        <f>IF(L3560="","",VLOOKUP(L3560,Продукция!B:L,11,0))</f>
        <v/>
      </c>
      <c r="AB3560" t="str">
        <f>IF(L3560="","",VLOOKUP(L3560&amp;I3560,Продукция!A:I,9,0))</f>
        <v/>
      </c>
      <c r="AF3560" t="str">
        <f>IF(AD3560="","",VLOOKUP(AD3560,'Сотрудники и ссылки'!A:B,2,0))</f>
        <v/>
      </c>
      <c r="AG3560" t="str">
        <f>IF(AD3560="","",VLOOKUP(AD3560,'Сотрудники и ссылки'!A:C,3,0))</f>
        <v/>
      </c>
      <c r="AI3560" t="str">
        <f>IF(AH3560="","",VLOOKUP(AH3560,'Сотрудники и ссылки'!A:B,2,0))</f>
        <v/>
      </c>
      <c r="AJ3560" t="str">
        <f>IF(AH3560="","",VLOOKUP(AH3560,'Сотрудники и ссылки'!A:C,3,0))</f>
        <v/>
      </c>
      <c r="AL3560" s="2" t="str">
        <f>IF(AK3560="","",AK3560+VLOOKUP(I3560,'Вид исследования'!B:E,4,0))</f>
        <v/>
      </c>
      <c r="AM3560" s="2" t="str">
        <f>IF(AK3560="","",AK3560+VLOOKUP(I3560,'Вид исследования'!B:F,5,0))</f>
        <v/>
      </c>
      <c r="AQ3560" t="str">
        <f>IFERROR(IF(L3560="","",VLOOKUP(L3560&amp;I3560,Продукция!A:K,11,0)),"обратитесь к админ справочника")</f>
        <v/>
      </c>
      <c r="AS3560" t="str">
        <f>IFERROR(IF(L3560="","",VLOOKUP(L3560&amp;I3560,Продукция!A:J,10,0)),"обратитесь к админ справочника")</f>
        <v/>
      </c>
    </row>
    <row r="3561" spans="1:45" x14ac:dyDescent="0.25">
      <c r="A3561" t="str">
        <f t="shared" si="65"/>
        <v/>
      </c>
      <c r="B3561" t="str">
        <f>IF(E3561="","",INDEX(Лаборатории!A:A,MATCH('Производственный контроль'!E3561,Лаборатории!B:B,0)))</f>
        <v/>
      </c>
      <c r="C3561" t="str">
        <f>IF(E3561="","",VLOOKUP(E3561,Лаборатории!B:D,3,0))</f>
        <v/>
      </c>
      <c r="E3561" s="150"/>
      <c r="J3561" t="str">
        <f>IF(L3561="","",VLOOKUP(L3561,Продукция!B:D,3,0))</f>
        <v/>
      </c>
      <c r="K3561" t="str">
        <f>IF(L3561="","",VLOOKUP(L3561,Продукция!B:C,2,0))</f>
        <v/>
      </c>
      <c r="L3561" s="151"/>
      <c r="M3561" t="str">
        <f>IF(L3561="","",VLOOKUP(L3561,Продукция!B:L,11,0))</f>
        <v/>
      </c>
      <c r="AB3561" t="str">
        <f>IF(L3561="","",VLOOKUP(L3561&amp;I3561,Продукция!A:I,9,0))</f>
        <v/>
      </c>
      <c r="AF3561" t="str">
        <f>IF(AD3561="","",VLOOKUP(AD3561,'Сотрудники и ссылки'!A:B,2,0))</f>
        <v/>
      </c>
      <c r="AG3561" t="str">
        <f>IF(AD3561="","",VLOOKUP(AD3561,'Сотрудники и ссылки'!A:C,3,0))</f>
        <v/>
      </c>
      <c r="AI3561" t="str">
        <f>IF(AH3561="","",VLOOKUP(AH3561,'Сотрудники и ссылки'!A:B,2,0))</f>
        <v/>
      </c>
      <c r="AJ3561" t="str">
        <f>IF(AH3561="","",VLOOKUP(AH3561,'Сотрудники и ссылки'!A:C,3,0))</f>
        <v/>
      </c>
      <c r="AL3561" s="2" t="str">
        <f>IF(AK3561="","",AK3561+VLOOKUP(I3561,'Вид исследования'!B:E,4,0))</f>
        <v/>
      </c>
      <c r="AM3561" s="2" t="str">
        <f>IF(AK3561="","",AK3561+VLOOKUP(I3561,'Вид исследования'!B:F,5,0))</f>
        <v/>
      </c>
      <c r="AQ3561" t="str">
        <f>IFERROR(IF(L3561="","",VLOOKUP(L3561&amp;I3561,Продукция!A:K,11,0)),"обратитесь к админ справочника")</f>
        <v/>
      </c>
      <c r="AS3561" t="str">
        <f>IFERROR(IF(L3561="","",VLOOKUP(L3561&amp;I3561,Продукция!A:J,10,0)),"обратитесь к админ справочника")</f>
        <v/>
      </c>
    </row>
    <row r="3562" spans="1:45" x14ac:dyDescent="0.25">
      <c r="A3562" t="str">
        <f t="shared" si="65"/>
        <v/>
      </c>
      <c r="B3562" t="str">
        <f>IF(E3562="","",INDEX(Лаборатории!A:A,MATCH('Производственный контроль'!E3562,Лаборатории!B:B,0)))</f>
        <v/>
      </c>
      <c r="C3562" t="str">
        <f>IF(E3562="","",VLOOKUP(E3562,Лаборатории!B:D,3,0))</f>
        <v/>
      </c>
      <c r="E3562" s="150"/>
      <c r="J3562" t="str">
        <f>IF(L3562="","",VLOOKUP(L3562,Продукция!B:D,3,0))</f>
        <v/>
      </c>
      <c r="K3562" t="str">
        <f>IF(L3562="","",VLOOKUP(L3562,Продукция!B:C,2,0))</f>
        <v/>
      </c>
      <c r="L3562" s="151"/>
      <c r="M3562" t="str">
        <f>IF(L3562="","",VLOOKUP(L3562,Продукция!B:L,11,0))</f>
        <v/>
      </c>
      <c r="AB3562" t="str">
        <f>IF(L3562="","",VLOOKUP(L3562&amp;I3562,Продукция!A:I,9,0))</f>
        <v/>
      </c>
      <c r="AF3562" t="str">
        <f>IF(AD3562="","",VLOOKUP(AD3562,'Сотрудники и ссылки'!A:B,2,0))</f>
        <v/>
      </c>
      <c r="AG3562" t="str">
        <f>IF(AD3562="","",VLOOKUP(AD3562,'Сотрудники и ссылки'!A:C,3,0))</f>
        <v/>
      </c>
      <c r="AI3562" t="str">
        <f>IF(AH3562="","",VLOOKUP(AH3562,'Сотрудники и ссылки'!A:B,2,0))</f>
        <v/>
      </c>
      <c r="AJ3562" t="str">
        <f>IF(AH3562="","",VLOOKUP(AH3562,'Сотрудники и ссылки'!A:C,3,0))</f>
        <v/>
      </c>
      <c r="AL3562" s="2" t="str">
        <f>IF(AK3562="","",AK3562+VLOOKUP(I3562,'Вид исследования'!B:E,4,0))</f>
        <v/>
      </c>
      <c r="AM3562" s="2" t="str">
        <f>IF(AK3562="","",AK3562+VLOOKUP(I3562,'Вид исследования'!B:F,5,0))</f>
        <v/>
      </c>
      <c r="AQ3562" t="str">
        <f>IFERROR(IF(L3562="","",VLOOKUP(L3562&amp;I3562,Продукция!A:K,11,0)),"обратитесь к админ справочника")</f>
        <v/>
      </c>
      <c r="AS3562" t="str">
        <f>IFERROR(IF(L3562="","",VLOOKUP(L3562&amp;I3562,Продукция!A:J,10,0)),"обратитесь к админ справочника")</f>
        <v/>
      </c>
    </row>
    <row r="3563" spans="1:45" x14ac:dyDescent="0.25">
      <c r="A3563" t="str">
        <f t="shared" si="65"/>
        <v/>
      </c>
      <c r="B3563" t="str">
        <f>IF(E3563="","",INDEX(Лаборатории!A:A,MATCH('Производственный контроль'!E3563,Лаборатории!B:B,0)))</f>
        <v/>
      </c>
      <c r="C3563" t="str">
        <f>IF(E3563="","",VLOOKUP(E3563,Лаборатории!B:D,3,0))</f>
        <v/>
      </c>
      <c r="E3563" s="150"/>
      <c r="J3563" t="str">
        <f>IF(L3563="","",VLOOKUP(L3563,Продукция!B:D,3,0))</f>
        <v/>
      </c>
      <c r="K3563" t="str">
        <f>IF(L3563="","",VLOOKUP(L3563,Продукция!B:C,2,0))</f>
        <v/>
      </c>
      <c r="L3563" s="151"/>
      <c r="M3563" t="str">
        <f>IF(L3563="","",VLOOKUP(L3563,Продукция!B:L,11,0))</f>
        <v/>
      </c>
      <c r="AB3563" t="str">
        <f>IF(L3563="","",VLOOKUP(L3563&amp;I3563,Продукция!A:I,9,0))</f>
        <v/>
      </c>
      <c r="AF3563" t="str">
        <f>IF(AD3563="","",VLOOKUP(AD3563,'Сотрудники и ссылки'!A:B,2,0))</f>
        <v/>
      </c>
      <c r="AG3563" t="str">
        <f>IF(AD3563="","",VLOOKUP(AD3563,'Сотрудники и ссылки'!A:C,3,0))</f>
        <v/>
      </c>
      <c r="AI3563" t="str">
        <f>IF(AH3563="","",VLOOKUP(AH3563,'Сотрудники и ссылки'!A:B,2,0))</f>
        <v/>
      </c>
      <c r="AJ3563" t="str">
        <f>IF(AH3563="","",VLOOKUP(AH3563,'Сотрудники и ссылки'!A:C,3,0))</f>
        <v/>
      </c>
      <c r="AL3563" s="2" t="str">
        <f>IF(AK3563="","",AK3563+VLOOKUP(I3563,'Вид исследования'!B:E,4,0))</f>
        <v/>
      </c>
      <c r="AM3563" s="2" t="str">
        <f>IF(AK3563="","",AK3563+VLOOKUP(I3563,'Вид исследования'!B:F,5,0))</f>
        <v/>
      </c>
      <c r="AQ3563" t="str">
        <f>IFERROR(IF(L3563="","",VLOOKUP(L3563&amp;I3563,Продукция!A:K,11,0)),"обратитесь к админ справочника")</f>
        <v/>
      </c>
      <c r="AS3563" t="str">
        <f>IFERROR(IF(L3563="","",VLOOKUP(L3563&amp;I3563,Продукция!A:J,10,0)),"обратитесь к админ справочника")</f>
        <v/>
      </c>
    </row>
    <row r="3564" spans="1:45" x14ac:dyDescent="0.25">
      <c r="A3564" t="str">
        <f t="shared" si="65"/>
        <v/>
      </c>
      <c r="B3564" t="str">
        <f>IF(E3564="","",INDEX(Лаборатории!A:A,MATCH('Производственный контроль'!E3564,Лаборатории!B:B,0)))</f>
        <v/>
      </c>
      <c r="C3564" t="str">
        <f>IF(E3564="","",VLOOKUP(E3564,Лаборатории!B:D,3,0))</f>
        <v/>
      </c>
      <c r="E3564" s="150"/>
      <c r="J3564" t="str">
        <f>IF(L3564="","",VLOOKUP(L3564,Продукция!B:D,3,0))</f>
        <v/>
      </c>
      <c r="K3564" t="str">
        <f>IF(L3564="","",VLOOKUP(L3564,Продукция!B:C,2,0))</f>
        <v/>
      </c>
      <c r="L3564" s="151"/>
      <c r="M3564" t="str">
        <f>IF(L3564="","",VLOOKUP(L3564,Продукция!B:L,11,0))</f>
        <v/>
      </c>
      <c r="AB3564" t="str">
        <f>IF(L3564="","",VLOOKUP(L3564&amp;I3564,Продукция!A:I,9,0))</f>
        <v/>
      </c>
      <c r="AF3564" t="str">
        <f>IF(AD3564="","",VLOOKUP(AD3564,'Сотрудники и ссылки'!A:B,2,0))</f>
        <v/>
      </c>
      <c r="AG3564" t="str">
        <f>IF(AD3564="","",VLOOKUP(AD3564,'Сотрудники и ссылки'!A:C,3,0))</f>
        <v/>
      </c>
      <c r="AI3564" t="str">
        <f>IF(AH3564="","",VLOOKUP(AH3564,'Сотрудники и ссылки'!A:B,2,0))</f>
        <v/>
      </c>
      <c r="AJ3564" t="str">
        <f>IF(AH3564="","",VLOOKUP(AH3564,'Сотрудники и ссылки'!A:C,3,0))</f>
        <v/>
      </c>
      <c r="AL3564" s="2" t="str">
        <f>IF(AK3564="","",AK3564+VLOOKUP(I3564,'Вид исследования'!B:E,4,0))</f>
        <v/>
      </c>
      <c r="AM3564" s="2" t="str">
        <f>IF(AK3564="","",AK3564+VLOOKUP(I3564,'Вид исследования'!B:F,5,0))</f>
        <v/>
      </c>
      <c r="AQ3564" t="str">
        <f>IFERROR(IF(L3564="","",VLOOKUP(L3564&amp;I3564,Продукция!A:K,11,0)),"обратитесь к админ справочника")</f>
        <v/>
      </c>
      <c r="AS3564" t="str">
        <f>IFERROR(IF(L3564="","",VLOOKUP(L3564&amp;I3564,Продукция!A:J,10,0)),"обратитесь к админ справочника")</f>
        <v/>
      </c>
    </row>
    <row r="3565" spans="1:45" x14ac:dyDescent="0.25">
      <c r="A3565" t="str">
        <f t="shared" si="65"/>
        <v/>
      </c>
      <c r="B3565" t="str">
        <f>IF(E3565="","",INDEX(Лаборатории!A:A,MATCH('Производственный контроль'!E3565,Лаборатории!B:B,0)))</f>
        <v/>
      </c>
      <c r="C3565" t="str">
        <f>IF(E3565="","",VLOOKUP(E3565,Лаборатории!B:D,3,0))</f>
        <v/>
      </c>
      <c r="E3565" s="150"/>
      <c r="J3565" t="str">
        <f>IF(L3565="","",VLOOKUP(L3565,Продукция!B:D,3,0))</f>
        <v/>
      </c>
      <c r="K3565" t="str">
        <f>IF(L3565="","",VLOOKUP(L3565,Продукция!B:C,2,0))</f>
        <v/>
      </c>
      <c r="L3565" s="151"/>
      <c r="M3565" t="str">
        <f>IF(L3565="","",VLOOKUP(L3565,Продукция!B:L,11,0))</f>
        <v/>
      </c>
      <c r="AB3565" t="str">
        <f>IF(L3565="","",VLOOKUP(L3565&amp;I3565,Продукция!A:I,9,0))</f>
        <v/>
      </c>
      <c r="AF3565" t="str">
        <f>IF(AD3565="","",VLOOKUP(AD3565,'Сотрудники и ссылки'!A:B,2,0))</f>
        <v/>
      </c>
      <c r="AG3565" t="str">
        <f>IF(AD3565="","",VLOOKUP(AD3565,'Сотрудники и ссылки'!A:C,3,0))</f>
        <v/>
      </c>
      <c r="AI3565" t="str">
        <f>IF(AH3565="","",VLOOKUP(AH3565,'Сотрудники и ссылки'!A:B,2,0))</f>
        <v/>
      </c>
      <c r="AJ3565" t="str">
        <f>IF(AH3565="","",VLOOKUP(AH3565,'Сотрудники и ссылки'!A:C,3,0))</f>
        <v/>
      </c>
      <c r="AL3565" s="2" t="str">
        <f>IF(AK3565="","",AK3565+VLOOKUP(I3565,'Вид исследования'!B:E,4,0))</f>
        <v/>
      </c>
      <c r="AM3565" s="2" t="str">
        <f>IF(AK3565="","",AK3565+VLOOKUP(I3565,'Вид исследования'!B:F,5,0))</f>
        <v/>
      </c>
      <c r="AQ3565" t="str">
        <f>IFERROR(IF(L3565="","",VLOOKUP(L3565&amp;I3565,Продукция!A:K,11,0)),"обратитесь к админ справочника")</f>
        <v/>
      </c>
      <c r="AS3565" t="str">
        <f>IFERROR(IF(L3565="","",VLOOKUP(L3565&amp;I3565,Продукция!A:J,10,0)),"обратитесь к админ справочника")</f>
        <v/>
      </c>
    </row>
    <row r="3566" spans="1:45" x14ac:dyDescent="0.25">
      <c r="A3566" t="str">
        <f t="shared" si="65"/>
        <v/>
      </c>
      <c r="B3566" t="str">
        <f>IF(E3566="","",INDEX(Лаборатории!A:A,MATCH('Производственный контроль'!E3566,Лаборатории!B:B,0)))</f>
        <v/>
      </c>
      <c r="C3566" t="str">
        <f>IF(E3566="","",VLOOKUP(E3566,Лаборатории!B:D,3,0))</f>
        <v/>
      </c>
      <c r="E3566" s="150"/>
      <c r="J3566" t="str">
        <f>IF(L3566="","",VLOOKUP(L3566,Продукция!B:D,3,0))</f>
        <v/>
      </c>
      <c r="K3566" t="str">
        <f>IF(L3566="","",VLOOKUP(L3566,Продукция!B:C,2,0))</f>
        <v/>
      </c>
      <c r="L3566" s="151"/>
      <c r="M3566" t="str">
        <f>IF(L3566="","",VLOOKUP(L3566,Продукция!B:L,11,0))</f>
        <v/>
      </c>
      <c r="AB3566" t="str">
        <f>IF(L3566="","",VLOOKUP(L3566&amp;I3566,Продукция!A:I,9,0))</f>
        <v/>
      </c>
      <c r="AF3566" t="str">
        <f>IF(AD3566="","",VLOOKUP(AD3566,'Сотрудники и ссылки'!A:B,2,0))</f>
        <v/>
      </c>
      <c r="AG3566" t="str">
        <f>IF(AD3566="","",VLOOKUP(AD3566,'Сотрудники и ссылки'!A:C,3,0))</f>
        <v/>
      </c>
      <c r="AI3566" t="str">
        <f>IF(AH3566="","",VLOOKUP(AH3566,'Сотрудники и ссылки'!A:B,2,0))</f>
        <v/>
      </c>
      <c r="AJ3566" t="str">
        <f>IF(AH3566="","",VLOOKUP(AH3566,'Сотрудники и ссылки'!A:C,3,0))</f>
        <v/>
      </c>
      <c r="AL3566" s="2" t="str">
        <f>IF(AK3566="","",AK3566+VLOOKUP(I3566,'Вид исследования'!B:E,4,0))</f>
        <v/>
      </c>
      <c r="AM3566" s="2" t="str">
        <f>IF(AK3566="","",AK3566+VLOOKUP(I3566,'Вид исследования'!B:F,5,0))</f>
        <v/>
      </c>
      <c r="AQ3566" t="str">
        <f>IFERROR(IF(L3566="","",VLOOKUP(L3566&amp;I3566,Продукция!A:K,11,0)),"обратитесь к админ справочника")</f>
        <v/>
      </c>
      <c r="AS3566" t="str">
        <f>IFERROR(IF(L3566="","",VLOOKUP(L3566&amp;I3566,Продукция!A:J,10,0)),"обратитесь к админ справочника")</f>
        <v/>
      </c>
    </row>
    <row r="3567" spans="1:45" x14ac:dyDescent="0.25">
      <c r="A3567" t="str">
        <f t="shared" si="65"/>
        <v/>
      </c>
      <c r="B3567" t="str">
        <f>IF(E3567="","",INDEX(Лаборатории!A:A,MATCH('Производственный контроль'!E3567,Лаборатории!B:B,0)))</f>
        <v/>
      </c>
      <c r="C3567" t="str">
        <f>IF(E3567="","",VLOOKUP(E3567,Лаборатории!B:D,3,0))</f>
        <v/>
      </c>
      <c r="E3567" s="150"/>
      <c r="J3567" t="str">
        <f>IF(L3567="","",VLOOKUP(L3567,Продукция!B:D,3,0))</f>
        <v/>
      </c>
      <c r="K3567" t="str">
        <f>IF(L3567="","",VLOOKUP(L3567,Продукция!B:C,2,0))</f>
        <v/>
      </c>
      <c r="L3567" s="151"/>
      <c r="M3567" t="str">
        <f>IF(L3567="","",VLOOKUP(L3567,Продукция!B:L,11,0))</f>
        <v/>
      </c>
      <c r="AB3567" t="str">
        <f>IF(L3567="","",VLOOKUP(L3567&amp;I3567,Продукция!A:I,9,0))</f>
        <v/>
      </c>
      <c r="AF3567" t="str">
        <f>IF(AD3567="","",VLOOKUP(AD3567,'Сотрудники и ссылки'!A:B,2,0))</f>
        <v/>
      </c>
      <c r="AG3567" t="str">
        <f>IF(AD3567="","",VLOOKUP(AD3567,'Сотрудники и ссылки'!A:C,3,0))</f>
        <v/>
      </c>
      <c r="AI3567" t="str">
        <f>IF(AH3567="","",VLOOKUP(AH3567,'Сотрудники и ссылки'!A:B,2,0))</f>
        <v/>
      </c>
      <c r="AJ3567" t="str">
        <f>IF(AH3567="","",VLOOKUP(AH3567,'Сотрудники и ссылки'!A:C,3,0))</f>
        <v/>
      </c>
      <c r="AL3567" s="2" t="str">
        <f>IF(AK3567="","",AK3567+VLOOKUP(I3567,'Вид исследования'!B:E,4,0))</f>
        <v/>
      </c>
      <c r="AM3567" s="2" t="str">
        <f>IF(AK3567="","",AK3567+VLOOKUP(I3567,'Вид исследования'!B:F,5,0))</f>
        <v/>
      </c>
      <c r="AQ3567" t="str">
        <f>IFERROR(IF(L3567="","",VLOOKUP(L3567&amp;I3567,Продукция!A:K,11,0)),"обратитесь к админ справочника")</f>
        <v/>
      </c>
      <c r="AS3567" t="str">
        <f>IFERROR(IF(L3567="","",VLOOKUP(L3567&amp;I3567,Продукция!A:J,10,0)),"обратитесь к админ справочника")</f>
        <v/>
      </c>
    </row>
    <row r="3568" spans="1:45" x14ac:dyDescent="0.25">
      <c r="A3568" t="str">
        <f t="shared" si="65"/>
        <v/>
      </c>
      <c r="B3568" t="str">
        <f>IF(E3568="","",INDEX(Лаборатории!A:A,MATCH('Производственный контроль'!E3568,Лаборатории!B:B,0)))</f>
        <v/>
      </c>
      <c r="C3568" t="str">
        <f>IF(E3568="","",VLOOKUP(E3568,Лаборатории!B:D,3,0))</f>
        <v/>
      </c>
      <c r="E3568" s="150"/>
      <c r="J3568" t="str">
        <f>IF(L3568="","",VLOOKUP(L3568,Продукция!B:D,3,0))</f>
        <v/>
      </c>
      <c r="K3568" t="str">
        <f>IF(L3568="","",VLOOKUP(L3568,Продукция!B:C,2,0))</f>
        <v/>
      </c>
      <c r="L3568" s="151"/>
      <c r="M3568" t="str">
        <f>IF(L3568="","",VLOOKUP(L3568,Продукция!B:L,11,0))</f>
        <v/>
      </c>
      <c r="AB3568" t="str">
        <f>IF(L3568="","",VLOOKUP(L3568&amp;I3568,Продукция!A:I,9,0))</f>
        <v/>
      </c>
      <c r="AF3568" t="str">
        <f>IF(AD3568="","",VLOOKUP(AD3568,'Сотрудники и ссылки'!A:B,2,0))</f>
        <v/>
      </c>
      <c r="AG3568" t="str">
        <f>IF(AD3568="","",VLOOKUP(AD3568,'Сотрудники и ссылки'!A:C,3,0))</f>
        <v/>
      </c>
      <c r="AI3568" t="str">
        <f>IF(AH3568="","",VLOOKUP(AH3568,'Сотрудники и ссылки'!A:B,2,0))</f>
        <v/>
      </c>
      <c r="AJ3568" t="str">
        <f>IF(AH3568="","",VLOOKUP(AH3568,'Сотрудники и ссылки'!A:C,3,0))</f>
        <v/>
      </c>
      <c r="AL3568" s="2" t="str">
        <f>IF(AK3568="","",AK3568+VLOOKUP(I3568,'Вид исследования'!B:E,4,0))</f>
        <v/>
      </c>
      <c r="AM3568" s="2" t="str">
        <f>IF(AK3568="","",AK3568+VLOOKUP(I3568,'Вид исследования'!B:F,5,0))</f>
        <v/>
      </c>
      <c r="AQ3568" t="str">
        <f>IFERROR(IF(L3568="","",VLOOKUP(L3568&amp;I3568,Продукция!A:K,11,0)),"обратитесь к админ справочника")</f>
        <v/>
      </c>
      <c r="AS3568" t="str">
        <f>IFERROR(IF(L3568="","",VLOOKUP(L3568&amp;I3568,Продукция!A:J,10,0)),"обратитесь к админ справочника")</f>
        <v/>
      </c>
    </row>
    <row r="3569" spans="1:45" x14ac:dyDescent="0.25">
      <c r="A3569" t="str">
        <f t="shared" si="65"/>
        <v/>
      </c>
      <c r="B3569" t="str">
        <f>IF(E3569="","",INDEX(Лаборатории!A:A,MATCH('Производственный контроль'!E3569,Лаборатории!B:B,0)))</f>
        <v/>
      </c>
      <c r="C3569" t="str">
        <f>IF(E3569="","",VLOOKUP(E3569,Лаборатории!B:D,3,0))</f>
        <v/>
      </c>
      <c r="E3569" s="150"/>
      <c r="J3569" t="str">
        <f>IF(L3569="","",VLOOKUP(L3569,Продукция!B:D,3,0))</f>
        <v/>
      </c>
      <c r="K3569" t="str">
        <f>IF(L3569="","",VLOOKUP(L3569,Продукция!B:C,2,0))</f>
        <v/>
      </c>
      <c r="L3569" s="151"/>
      <c r="M3569" t="str">
        <f>IF(L3569="","",VLOOKUP(L3569,Продукция!B:L,11,0))</f>
        <v/>
      </c>
      <c r="AB3569" t="str">
        <f>IF(L3569="","",VLOOKUP(L3569&amp;I3569,Продукция!A:I,9,0))</f>
        <v/>
      </c>
      <c r="AF3569" t="str">
        <f>IF(AD3569="","",VLOOKUP(AD3569,'Сотрудники и ссылки'!A:B,2,0))</f>
        <v/>
      </c>
      <c r="AG3569" t="str">
        <f>IF(AD3569="","",VLOOKUP(AD3569,'Сотрудники и ссылки'!A:C,3,0))</f>
        <v/>
      </c>
      <c r="AI3569" t="str">
        <f>IF(AH3569="","",VLOOKUP(AH3569,'Сотрудники и ссылки'!A:B,2,0))</f>
        <v/>
      </c>
      <c r="AJ3569" t="str">
        <f>IF(AH3569="","",VLOOKUP(AH3569,'Сотрудники и ссылки'!A:C,3,0))</f>
        <v/>
      </c>
      <c r="AL3569" s="2" t="str">
        <f>IF(AK3569="","",AK3569+VLOOKUP(I3569,'Вид исследования'!B:E,4,0))</f>
        <v/>
      </c>
      <c r="AM3569" s="2" t="str">
        <f>IF(AK3569="","",AK3569+VLOOKUP(I3569,'Вид исследования'!B:F,5,0))</f>
        <v/>
      </c>
      <c r="AQ3569" t="str">
        <f>IFERROR(IF(L3569="","",VLOOKUP(L3569&amp;I3569,Продукция!A:K,11,0)),"обратитесь к админ справочника")</f>
        <v/>
      </c>
      <c r="AS3569" t="str">
        <f>IFERROR(IF(L3569="","",VLOOKUP(L3569&amp;I3569,Продукция!A:J,10,0)),"обратитесь к админ справочника")</f>
        <v/>
      </c>
    </row>
    <row r="3570" spans="1:45" x14ac:dyDescent="0.25">
      <c r="A3570" t="str">
        <f t="shared" si="65"/>
        <v/>
      </c>
      <c r="B3570" t="str">
        <f>IF(E3570="","",INDEX(Лаборатории!A:A,MATCH('Производственный контроль'!E3570,Лаборатории!B:B,0)))</f>
        <v/>
      </c>
      <c r="C3570" t="str">
        <f>IF(E3570="","",VLOOKUP(E3570,Лаборатории!B:D,3,0))</f>
        <v/>
      </c>
      <c r="E3570" s="150"/>
      <c r="J3570" t="str">
        <f>IF(L3570="","",VLOOKUP(L3570,Продукция!B:D,3,0))</f>
        <v/>
      </c>
      <c r="K3570" t="str">
        <f>IF(L3570="","",VLOOKUP(L3570,Продукция!B:C,2,0))</f>
        <v/>
      </c>
      <c r="L3570" s="151"/>
      <c r="M3570" t="str">
        <f>IF(L3570="","",VLOOKUP(L3570,Продукция!B:L,11,0))</f>
        <v/>
      </c>
      <c r="AB3570" t="str">
        <f>IF(L3570="","",VLOOKUP(L3570&amp;I3570,Продукция!A:I,9,0))</f>
        <v/>
      </c>
      <c r="AF3570" t="str">
        <f>IF(AD3570="","",VLOOKUP(AD3570,'Сотрудники и ссылки'!A:B,2,0))</f>
        <v/>
      </c>
      <c r="AG3570" t="str">
        <f>IF(AD3570="","",VLOOKUP(AD3570,'Сотрудники и ссылки'!A:C,3,0))</f>
        <v/>
      </c>
      <c r="AI3570" t="str">
        <f>IF(AH3570="","",VLOOKUP(AH3570,'Сотрудники и ссылки'!A:B,2,0))</f>
        <v/>
      </c>
      <c r="AJ3570" t="str">
        <f>IF(AH3570="","",VLOOKUP(AH3570,'Сотрудники и ссылки'!A:C,3,0))</f>
        <v/>
      </c>
      <c r="AL3570" s="2" t="str">
        <f>IF(AK3570="","",AK3570+VLOOKUP(I3570,'Вид исследования'!B:E,4,0))</f>
        <v/>
      </c>
      <c r="AM3570" s="2" t="str">
        <f>IF(AK3570="","",AK3570+VLOOKUP(I3570,'Вид исследования'!B:F,5,0))</f>
        <v/>
      </c>
      <c r="AQ3570" t="str">
        <f>IFERROR(IF(L3570="","",VLOOKUP(L3570&amp;I3570,Продукция!A:K,11,0)),"обратитесь к админ справочника")</f>
        <v/>
      </c>
      <c r="AS3570" t="str">
        <f>IFERROR(IF(L3570="","",VLOOKUP(L3570&amp;I3570,Продукция!A:J,10,0)),"обратитесь к админ справочника")</f>
        <v/>
      </c>
    </row>
    <row r="3571" spans="1:45" x14ac:dyDescent="0.25">
      <c r="A3571" t="str">
        <f t="shared" si="65"/>
        <v/>
      </c>
      <c r="B3571" t="str">
        <f>IF(E3571="","",INDEX(Лаборатории!A:A,MATCH('Производственный контроль'!E3571,Лаборатории!B:B,0)))</f>
        <v/>
      </c>
      <c r="C3571" t="str">
        <f>IF(E3571="","",VLOOKUP(E3571,Лаборатории!B:D,3,0))</f>
        <v/>
      </c>
      <c r="E3571" s="150"/>
      <c r="J3571" t="str">
        <f>IF(L3571="","",VLOOKUP(L3571,Продукция!B:D,3,0))</f>
        <v/>
      </c>
      <c r="K3571" t="str">
        <f>IF(L3571="","",VLOOKUP(L3571,Продукция!B:C,2,0))</f>
        <v/>
      </c>
      <c r="L3571" s="151"/>
      <c r="M3571" t="str">
        <f>IF(L3571="","",VLOOKUP(L3571,Продукция!B:L,11,0))</f>
        <v/>
      </c>
      <c r="AB3571" t="str">
        <f>IF(L3571="","",VLOOKUP(L3571&amp;I3571,Продукция!A:I,9,0))</f>
        <v/>
      </c>
      <c r="AF3571" t="str">
        <f>IF(AD3571="","",VLOOKUP(AD3571,'Сотрудники и ссылки'!A:B,2,0))</f>
        <v/>
      </c>
      <c r="AG3571" t="str">
        <f>IF(AD3571="","",VLOOKUP(AD3571,'Сотрудники и ссылки'!A:C,3,0))</f>
        <v/>
      </c>
      <c r="AI3571" t="str">
        <f>IF(AH3571="","",VLOOKUP(AH3571,'Сотрудники и ссылки'!A:B,2,0))</f>
        <v/>
      </c>
      <c r="AJ3571" t="str">
        <f>IF(AH3571="","",VLOOKUP(AH3571,'Сотрудники и ссылки'!A:C,3,0))</f>
        <v/>
      </c>
      <c r="AL3571" s="2" t="str">
        <f>IF(AK3571="","",AK3571+VLOOKUP(I3571,'Вид исследования'!B:E,4,0))</f>
        <v/>
      </c>
      <c r="AM3571" s="2" t="str">
        <f>IF(AK3571="","",AK3571+VLOOKUP(I3571,'Вид исследования'!B:F,5,0))</f>
        <v/>
      </c>
      <c r="AQ3571" t="str">
        <f>IFERROR(IF(L3571="","",VLOOKUP(L3571&amp;I3571,Продукция!A:K,11,0)),"обратитесь к админ справочника")</f>
        <v/>
      </c>
      <c r="AS3571" t="str">
        <f>IFERROR(IF(L3571="","",VLOOKUP(L3571&amp;I3571,Продукция!A:J,10,0)),"обратитесь к админ справочника")</f>
        <v/>
      </c>
    </row>
    <row r="3572" spans="1:45" x14ac:dyDescent="0.25">
      <c r="A3572" t="str">
        <f t="shared" si="65"/>
        <v/>
      </c>
      <c r="B3572" t="str">
        <f>IF(E3572="","",INDEX(Лаборатории!A:A,MATCH('Производственный контроль'!E3572,Лаборатории!B:B,0)))</f>
        <v/>
      </c>
      <c r="C3572" t="str">
        <f>IF(E3572="","",VLOOKUP(E3572,Лаборатории!B:D,3,0))</f>
        <v/>
      </c>
      <c r="E3572" s="150"/>
      <c r="J3572" t="str">
        <f>IF(L3572="","",VLOOKUP(L3572,Продукция!B:D,3,0))</f>
        <v/>
      </c>
      <c r="K3572" t="str">
        <f>IF(L3572="","",VLOOKUP(L3572,Продукция!B:C,2,0))</f>
        <v/>
      </c>
      <c r="L3572" s="151"/>
      <c r="M3572" t="str">
        <f>IF(L3572="","",VLOOKUP(L3572,Продукция!B:L,11,0))</f>
        <v/>
      </c>
      <c r="AB3572" t="str">
        <f>IF(L3572="","",VLOOKUP(L3572&amp;I3572,Продукция!A:I,9,0))</f>
        <v/>
      </c>
      <c r="AF3572" t="str">
        <f>IF(AD3572="","",VLOOKUP(AD3572,'Сотрудники и ссылки'!A:B,2,0))</f>
        <v/>
      </c>
      <c r="AG3572" t="str">
        <f>IF(AD3572="","",VLOOKUP(AD3572,'Сотрудники и ссылки'!A:C,3,0))</f>
        <v/>
      </c>
      <c r="AI3572" t="str">
        <f>IF(AH3572="","",VLOOKUP(AH3572,'Сотрудники и ссылки'!A:B,2,0))</f>
        <v/>
      </c>
      <c r="AJ3572" t="str">
        <f>IF(AH3572="","",VLOOKUP(AH3572,'Сотрудники и ссылки'!A:C,3,0))</f>
        <v/>
      </c>
      <c r="AL3572" s="2" t="str">
        <f>IF(AK3572="","",AK3572+VLOOKUP(I3572,'Вид исследования'!B:E,4,0))</f>
        <v/>
      </c>
      <c r="AM3572" s="2" t="str">
        <f>IF(AK3572="","",AK3572+VLOOKUP(I3572,'Вид исследования'!B:F,5,0))</f>
        <v/>
      </c>
      <c r="AQ3572" t="str">
        <f>IFERROR(IF(L3572="","",VLOOKUP(L3572&amp;I3572,Продукция!A:K,11,0)),"обратитесь к админ справочника")</f>
        <v/>
      </c>
      <c r="AS3572" t="str">
        <f>IFERROR(IF(L3572="","",VLOOKUP(L3572&amp;I3572,Продукция!A:J,10,0)),"обратитесь к админ справочника")</f>
        <v/>
      </c>
    </row>
    <row r="3573" spans="1:45" x14ac:dyDescent="0.25">
      <c r="A3573" t="str">
        <f t="shared" si="65"/>
        <v/>
      </c>
      <c r="B3573" t="str">
        <f>IF(E3573="","",INDEX(Лаборатории!A:A,MATCH('Производственный контроль'!E3573,Лаборатории!B:B,0)))</f>
        <v/>
      </c>
      <c r="C3573" t="str">
        <f>IF(E3573="","",VLOOKUP(E3573,Лаборатории!B:D,3,0))</f>
        <v/>
      </c>
      <c r="E3573" s="150"/>
      <c r="J3573" t="str">
        <f>IF(L3573="","",VLOOKUP(L3573,Продукция!B:D,3,0))</f>
        <v/>
      </c>
      <c r="K3573" t="str">
        <f>IF(L3573="","",VLOOKUP(L3573,Продукция!B:C,2,0))</f>
        <v/>
      </c>
      <c r="L3573" s="151"/>
      <c r="M3573" t="str">
        <f>IF(L3573="","",VLOOKUP(L3573,Продукция!B:L,11,0))</f>
        <v/>
      </c>
      <c r="AB3573" t="str">
        <f>IF(L3573="","",VLOOKUP(L3573&amp;I3573,Продукция!A:I,9,0))</f>
        <v/>
      </c>
      <c r="AF3573" t="str">
        <f>IF(AD3573="","",VLOOKUP(AD3573,'Сотрудники и ссылки'!A:B,2,0))</f>
        <v/>
      </c>
      <c r="AG3573" t="str">
        <f>IF(AD3573="","",VLOOKUP(AD3573,'Сотрудники и ссылки'!A:C,3,0))</f>
        <v/>
      </c>
      <c r="AI3573" t="str">
        <f>IF(AH3573="","",VLOOKUP(AH3573,'Сотрудники и ссылки'!A:B,2,0))</f>
        <v/>
      </c>
      <c r="AJ3573" t="str">
        <f>IF(AH3573="","",VLOOKUP(AH3573,'Сотрудники и ссылки'!A:C,3,0))</f>
        <v/>
      </c>
      <c r="AL3573" s="2" t="str">
        <f>IF(AK3573="","",AK3573+VLOOKUP(I3573,'Вид исследования'!B:E,4,0))</f>
        <v/>
      </c>
      <c r="AM3573" s="2" t="str">
        <f>IF(AK3573="","",AK3573+VLOOKUP(I3573,'Вид исследования'!B:F,5,0))</f>
        <v/>
      </c>
      <c r="AQ3573" t="str">
        <f>IFERROR(IF(L3573="","",VLOOKUP(L3573&amp;I3573,Продукция!A:K,11,0)),"обратитесь к админ справочника")</f>
        <v/>
      </c>
      <c r="AS3573" t="str">
        <f>IFERROR(IF(L3573="","",VLOOKUP(L3573&amp;I3573,Продукция!A:J,10,0)),"обратитесь к админ справочника")</f>
        <v/>
      </c>
    </row>
    <row r="3574" spans="1:45" x14ac:dyDescent="0.25">
      <c r="A3574" t="str">
        <f t="shared" si="65"/>
        <v/>
      </c>
      <c r="B3574" t="str">
        <f>IF(E3574="","",INDEX(Лаборатории!A:A,MATCH('Производственный контроль'!E3574,Лаборатории!B:B,0)))</f>
        <v/>
      </c>
      <c r="C3574" t="str">
        <f>IF(E3574="","",VLOOKUP(E3574,Лаборатории!B:D,3,0))</f>
        <v/>
      </c>
      <c r="E3574" s="150"/>
      <c r="J3574" t="str">
        <f>IF(L3574="","",VLOOKUP(L3574,Продукция!B:D,3,0))</f>
        <v/>
      </c>
      <c r="K3574" t="str">
        <f>IF(L3574="","",VLOOKUP(L3574,Продукция!B:C,2,0))</f>
        <v/>
      </c>
      <c r="L3574" s="151"/>
      <c r="M3574" t="str">
        <f>IF(L3574="","",VLOOKUP(L3574,Продукция!B:L,11,0))</f>
        <v/>
      </c>
      <c r="AB3574" t="str">
        <f>IF(L3574="","",VLOOKUP(L3574&amp;I3574,Продукция!A:I,9,0))</f>
        <v/>
      </c>
      <c r="AF3574" t="str">
        <f>IF(AD3574="","",VLOOKUP(AD3574,'Сотрудники и ссылки'!A:B,2,0))</f>
        <v/>
      </c>
      <c r="AG3574" t="str">
        <f>IF(AD3574="","",VLOOKUP(AD3574,'Сотрудники и ссылки'!A:C,3,0))</f>
        <v/>
      </c>
      <c r="AI3574" t="str">
        <f>IF(AH3574="","",VLOOKUP(AH3574,'Сотрудники и ссылки'!A:B,2,0))</f>
        <v/>
      </c>
      <c r="AJ3574" t="str">
        <f>IF(AH3574="","",VLOOKUP(AH3574,'Сотрудники и ссылки'!A:C,3,0))</f>
        <v/>
      </c>
      <c r="AL3574" s="2" t="str">
        <f>IF(AK3574="","",AK3574+VLOOKUP(I3574,'Вид исследования'!B:E,4,0))</f>
        <v/>
      </c>
      <c r="AM3574" s="2" t="str">
        <f>IF(AK3574="","",AK3574+VLOOKUP(I3574,'Вид исследования'!B:F,5,0))</f>
        <v/>
      </c>
      <c r="AQ3574" t="str">
        <f>IFERROR(IF(L3574="","",VLOOKUP(L3574&amp;I3574,Продукция!A:K,11,0)),"обратитесь к админ справочника")</f>
        <v/>
      </c>
      <c r="AS3574" t="str">
        <f>IFERROR(IF(L3574="","",VLOOKUP(L3574&amp;I3574,Продукция!A:J,10,0)),"обратитесь к админ справочника")</f>
        <v/>
      </c>
    </row>
    <row r="3575" spans="1:45" x14ac:dyDescent="0.25">
      <c r="A3575" t="str">
        <f t="shared" si="65"/>
        <v/>
      </c>
      <c r="B3575" t="str">
        <f>IF(E3575="","",INDEX(Лаборатории!A:A,MATCH('Производственный контроль'!E3575,Лаборатории!B:B,0)))</f>
        <v/>
      </c>
      <c r="C3575" t="str">
        <f>IF(E3575="","",VLOOKUP(E3575,Лаборатории!B:D,3,0))</f>
        <v/>
      </c>
      <c r="E3575" s="150"/>
      <c r="J3575" t="str">
        <f>IF(L3575="","",VLOOKUP(L3575,Продукция!B:D,3,0))</f>
        <v/>
      </c>
      <c r="K3575" t="str">
        <f>IF(L3575="","",VLOOKUP(L3575,Продукция!B:C,2,0))</f>
        <v/>
      </c>
      <c r="L3575" s="151"/>
      <c r="M3575" t="str">
        <f>IF(L3575="","",VLOOKUP(L3575,Продукция!B:L,11,0))</f>
        <v/>
      </c>
      <c r="AB3575" t="str">
        <f>IF(L3575="","",VLOOKUP(L3575&amp;I3575,Продукция!A:I,9,0))</f>
        <v/>
      </c>
      <c r="AF3575" t="str">
        <f>IF(AD3575="","",VLOOKUP(AD3575,'Сотрудники и ссылки'!A:B,2,0))</f>
        <v/>
      </c>
      <c r="AG3575" t="str">
        <f>IF(AD3575="","",VLOOKUP(AD3575,'Сотрудники и ссылки'!A:C,3,0))</f>
        <v/>
      </c>
      <c r="AI3575" t="str">
        <f>IF(AH3575="","",VLOOKUP(AH3575,'Сотрудники и ссылки'!A:B,2,0))</f>
        <v/>
      </c>
      <c r="AJ3575" t="str">
        <f>IF(AH3575="","",VLOOKUP(AH3575,'Сотрудники и ссылки'!A:C,3,0))</f>
        <v/>
      </c>
      <c r="AL3575" s="2" t="str">
        <f>IF(AK3575="","",AK3575+VLOOKUP(I3575,'Вид исследования'!B:E,4,0))</f>
        <v/>
      </c>
      <c r="AM3575" s="2" t="str">
        <f>IF(AK3575="","",AK3575+VLOOKUP(I3575,'Вид исследования'!B:F,5,0))</f>
        <v/>
      </c>
      <c r="AQ3575" t="str">
        <f>IFERROR(IF(L3575="","",VLOOKUP(L3575&amp;I3575,Продукция!A:K,11,0)),"обратитесь к админ справочника")</f>
        <v/>
      </c>
      <c r="AS3575" t="str">
        <f>IFERROR(IF(L3575="","",VLOOKUP(L3575&amp;I3575,Продукция!A:J,10,0)),"обратитесь к админ справочника")</f>
        <v/>
      </c>
    </row>
    <row r="3576" spans="1:45" x14ac:dyDescent="0.25">
      <c r="A3576" t="str">
        <f t="shared" si="65"/>
        <v/>
      </c>
      <c r="B3576" t="str">
        <f>IF(E3576="","",INDEX(Лаборатории!A:A,MATCH('Производственный контроль'!E3576,Лаборатории!B:B,0)))</f>
        <v/>
      </c>
      <c r="C3576" t="str">
        <f>IF(E3576="","",VLOOKUP(E3576,Лаборатории!B:D,3,0))</f>
        <v/>
      </c>
      <c r="E3576" s="150"/>
      <c r="J3576" t="str">
        <f>IF(L3576="","",VLOOKUP(L3576,Продукция!B:D,3,0))</f>
        <v/>
      </c>
      <c r="K3576" t="str">
        <f>IF(L3576="","",VLOOKUP(L3576,Продукция!B:C,2,0))</f>
        <v/>
      </c>
      <c r="L3576" s="151"/>
      <c r="M3576" t="str">
        <f>IF(L3576="","",VLOOKUP(L3576,Продукция!B:L,11,0))</f>
        <v/>
      </c>
      <c r="AB3576" t="str">
        <f>IF(L3576="","",VLOOKUP(L3576&amp;I3576,Продукция!A:I,9,0))</f>
        <v/>
      </c>
      <c r="AF3576" t="str">
        <f>IF(AD3576="","",VLOOKUP(AD3576,'Сотрудники и ссылки'!A:B,2,0))</f>
        <v/>
      </c>
      <c r="AG3576" t="str">
        <f>IF(AD3576="","",VLOOKUP(AD3576,'Сотрудники и ссылки'!A:C,3,0))</f>
        <v/>
      </c>
      <c r="AI3576" t="str">
        <f>IF(AH3576="","",VLOOKUP(AH3576,'Сотрудники и ссылки'!A:B,2,0))</f>
        <v/>
      </c>
      <c r="AJ3576" t="str">
        <f>IF(AH3576="","",VLOOKUP(AH3576,'Сотрудники и ссылки'!A:C,3,0))</f>
        <v/>
      </c>
      <c r="AL3576" s="2" t="str">
        <f>IF(AK3576="","",AK3576+VLOOKUP(I3576,'Вид исследования'!B:E,4,0))</f>
        <v/>
      </c>
      <c r="AM3576" s="2" t="str">
        <f>IF(AK3576="","",AK3576+VLOOKUP(I3576,'Вид исследования'!B:F,5,0))</f>
        <v/>
      </c>
      <c r="AQ3576" t="str">
        <f>IFERROR(IF(L3576="","",VLOOKUP(L3576&amp;I3576,Продукция!A:K,11,0)),"обратитесь к админ справочника")</f>
        <v/>
      </c>
      <c r="AS3576" t="str">
        <f>IFERROR(IF(L3576="","",VLOOKUP(L3576&amp;I3576,Продукция!A:J,10,0)),"обратитесь к админ справочника")</f>
        <v/>
      </c>
    </row>
    <row r="3577" spans="1:45" x14ac:dyDescent="0.25">
      <c r="A3577" t="str">
        <f t="shared" si="65"/>
        <v/>
      </c>
      <c r="B3577" t="str">
        <f>IF(E3577="","",INDEX(Лаборатории!A:A,MATCH('Производственный контроль'!E3577,Лаборатории!B:B,0)))</f>
        <v/>
      </c>
      <c r="C3577" t="str">
        <f>IF(E3577="","",VLOOKUP(E3577,Лаборатории!B:D,3,0))</f>
        <v/>
      </c>
      <c r="E3577" s="150"/>
      <c r="J3577" t="str">
        <f>IF(L3577="","",VLOOKUP(L3577,Продукция!B:D,3,0))</f>
        <v/>
      </c>
      <c r="K3577" t="str">
        <f>IF(L3577="","",VLOOKUP(L3577,Продукция!B:C,2,0))</f>
        <v/>
      </c>
      <c r="L3577" s="151"/>
      <c r="M3577" t="str">
        <f>IF(L3577="","",VLOOKUP(L3577,Продукция!B:L,11,0))</f>
        <v/>
      </c>
      <c r="AB3577" t="str">
        <f>IF(L3577="","",VLOOKUP(L3577&amp;I3577,Продукция!A:I,9,0))</f>
        <v/>
      </c>
      <c r="AF3577" t="str">
        <f>IF(AD3577="","",VLOOKUP(AD3577,'Сотрудники и ссылки'!A:B,2,0))</f>
        <v/>
      </c>
      <c r="AG3577" t="str">
        <f>IF(AD3577="","",VLOOKUP(AD3577,'Сотрудники и ссылки'!A:C,3,0))</f>
        <v/>
      </c>
      <c r="AI3577" t="str">
        <f>IF(AH3577="","",VLOOKUP(AH3577,'Сотрудники и ссылки'!A:B,2,0))</f>
        <v/>
      </c>
      <c r="AJ3577" t="str">
        <f>IF(AH3577="","",VLOOKUP(AH3577,'Сотрудники и ссылки'!A:C,3,0))</f>
        <v/>
      </c>
      <c r="AL3577" s="2" t="str">
        <f>IF(AK3577="","",AK3577+VLOOKUP(I3577,'Вид исследования'!B:E,4,0))</f>
        <v/>
      </c>
      <c r="AM3577" s="2" t="str">
        <f>IF(AK3577="","",AK3577+VLOOKUP(I3577,'Вид исследования'!B:F,5,0))</f>
        <v/>
      </c>
      <c r="AQ3577" t="str">
        <f>IFERROR(IF(L3577="","",VLOOKUP(L3577&amp;I3577,Продукция!A:K,11,0)),"обратитесь к админ справочника")</f>
        <v/>
      </c>
      <c r="AS3577" t="str">
        <f>IFERROR(IF(L3577="","",VLOOKUP(L3577&amp;I3577,Продукция!A:J,10,0)),"обратитесь к админ справочника")</f>
        <v/>
      </c>
    </row>
    <row r="3578" spans="1:45" x14ac:dyDescent="0.25">
      <c r="A3578" t="str">
        <f t="shared" si="65"/>
        <v/>
      </c>
      <c r="B3578" t="str">
        <f>IF(E3578="","",INDEX(Лаборатории!A:A,MATCH('Производственный контроль'!E3578,Лаборатории!B:B,0)))</f>
        <v/>
      </c>
      <c r="C3578" t="str">
        <f>IF(E3578="","",VLOOKUP(E3578,Лаборатории!B:D,3,0))</f>
        <v/>
      </c>
      <c r="E3578" s="150"/>
      <c r="J3578" t="str">
        <f>IF(L3578="","",VLOOKUP(L3578,Продукция!B:D,3,0))</f>
        <v/>
      </c>
      <c r="K3578" t="str">
        <f>IF(L3578="","",VLOOKUP(L3578,Продукция!B:C,2,0))</f>
        <v/>
      </c>
      <c r="L3578" s="151"/>
      <c r="M3578" t="str">
        <f>IF(L3578="","",VLOOKUP(L3578,Продукция!B:L,11,0))</f>
        <v/>
      </c>
      <c r="AB3578" t="str">
        <f>IF(L3578="","",VLOOKUP(L3578&amp;I3578,Продукция!A:I,9,0))</f>
        <v/>
      </c>
      <c r="AF3578" t="str">
        <f>IF(AD3578="","",VLOOKUP(AD3578,'Сотрудники и ссылки'!A:B,2,0))</f>
        <v/>
      </c>
      <c r="AG3578" t="str">
        <f>IF(AD3578="","",VLOOKUP(AD3578,'Сотрудники и ссылки'!A:C,3,0))</f>
        <v/>
      </c>
      <c r="AI3578" t="str">
        <f>IF(AH3578="","",VLOOKUP(AH3578,'Сотрудники и ссылки'!A:B,2,0))</f>
        <v/>
      </c>
      <c r="AJ3578" t="str">
        <f>IF(AH3578="","",VLOOKUP(AH3578,'Сотрудники и ссылки'!A:C,3,0))</f>
        <v/>
      </c>
      <c r="AL3578" s="2" t="str">
        <f>IF(AK3578="","",AK3578+VLOOKUP(I3578,'Вид исследования'!B:E,4,0))</f>
        <v/>
      </c>
      <c r="AM3578" s="2" t="str">
        <f>IF(AK3578="","",AK3578+VLOOKUP(I3578,'Вид исследования'!B:F,5,0))</f>
        <v/>
      </c>
      <c r="AQ3578" t="str">
        <f>IFERROR(IF(L3578="","",VLOOKUP(L3578&amp;I3578,Продукция!A:K,11,0)),"обратитесь к админ справочника")</f>
        <v/>
      </c>
      <c r="AS3578" t="str">
        <f>IFERROR(IF(L3578="","",VLOOKUP(L3578&amp;I3578,Продукция!A:J,10,0)),"обратитесь к админ справочника")</f>
        <v/>
      </c>
    </row>
    <row r="3579" spans="1:45" x14ac:dyDescent="0.25">
      <c r="A3579" t="str">
        <f t="shared" si="65"/>
        <v/>
      </c>
      <c r="B3579" t="str">
        <f>IF(E3579="","",INDEX(Лаборатории!A:A,MATCH('Производственный контроль'!E3579,Лаборатории!B:B,0)))</f>
        <v/>
      </c>
      <c r="C3579" t="str">
        <f>IF(E3579="","",VLOOKUP(E3579,Лаборатории!B:D,3,0))</f>
        <v/>
      </c>
      <c r="E3579" s="150"/>
      <c r="J3579" t="str">
        <f>IF(L3579="","",VLOOKUP(L3579,Продукция!B:D,3,0))</f>
        <v/>
      </c>
      <c r="K3579" t="str">
        <f>IF(L3579="","",VLOOKUP(L3579,Продукция!B:C,2,0))</f>
        <v/>
      </c>
      <c r="L3579" s="151"/>
      <c r="M3579" t="str">
        <f>IF(L3579="","",VLOOKUP(L3579,Продукция!B:L,11,0))</f>
        <v/>
      </c>
      <c r="AB3579" t="str">
        <f>IF(L3579="","",VLOOKUP(L3579&amp;I3579,Продукция!A:I,9,0))</f>
        <v/>
      </c>
      <c r="AF3579" t="str">
        <f>IF(AD3579="","",VLOOKUP(AD3579,'Сотрудники и ссылки'!A:B,2,0))</f>
        <v/>
      </c>
      <c r="AG3579" t="str">
        <f>IF(AD3579="","",VLOOKUP(AD3579,'Сотрудники и ссылки'!A:C,3,0))</f>
        <v/>
      </c>
      <c r="AI3579" t="str">
        <f>IF(AH3579="","",VLOOKUP(AH3579,'Сотрудники и ссылки'!A:B,2,0))</f>
        <v/>
      </c>
      <c r="AJ3579" t="str">
        <f>IF(AH3579="","",VLOOKUP(AH3579,'Сотрудники и ссылки'!A:C,3,0))</f>
        <v/>
      </c>
      <c r="AL3579" s="2" t="str">
        <f>IF(AK3579="","",AK3579+VLOOKUP(I3579,'Вид исследования'!B:E,4,0))</f>
        <v/>
      </c>
      <c r="AM3579" s="2" t="str">
        <f>IF(AK3579="","",AK3579+VLOOKUP(I3579,'Вид исследования'!B:F,5,0))</f>
        <v/>
      </c>
      <c r="AQ3579" t="str">
        <f>IFERROR(IF(L3579="","",VLOOKUP(L3579&amp;I3579,Продукция!A:K,11,0)),"обратитесь к админ справочника")</f>
        <v/>
      </c>
      <c r="AS3579" t="str">
        <f>IFERROR(IF(L3579="","",VLOOKUP(L3579&amp;I3579,Продукция!A:J,10,0)),"обратитесь к админ справочника")</f>
        <v/>
      </c>
    </row>
    <row r="3580" spans="1:45" x14ac:dyDescent="0.25">
      <c r="A3580" t="str">
        <f t="shared" si="65"/>
        <v/>
      </c>
      <c r="B3580" t="str">
        <f>IF(E3580="","",INDEX(Лаборатории!A:A,MATCH('Производственный контроль'!E3580,Лаборатории!B:B,0)))</f>
        <v/>
      </c>
      <c r="C3580" t="str">
        <f>IF(E3580="","",VLOOKUP(E3580,Лаборатории!B:D,3,0))</f>
        <v/>
      </c>
      <c r="E3580" s="150"/>
      <c r="J3580" t="str">
        <f>IF(L3580="","",VLOOKUP(L3580,Продукция!B:D,3,0))</f>
        <v/>
      </c>
      <c r="K3580" t="str">
        <f>IF(L3580="","",VLOOKUP(L3580,Продукция!B:C,2,0))</f>
        <v/>
      </c>
      <c r="L3580" s="151"/>
      <c r="M3580" t="str">
        <f>IF(L3580="","",VLOOKUP(L3580,Продукция!B:L,11,0))</f>
        <v/>
      </c>
      <c r="AB3580" t="str">
        <f>IF(L3580="","",VLOOKUP(L3580&amp;I3580,Продукция!A:I,9,0))</f>
        <v/>
      </c>
      <c r="AF3580" t="str">
        <f>IF(AD3580="","",VLOOKUP(AD3580,'Сотрудники и ссылки'!A:B,2,0))</f>
        <v/>
      </c>
      <c r="AG3580" t="str">
        <f>IF(AD3580="","",VLOOKUP(AD3580,'Сотрудники и ссылки'!A:C,3,0))</f>
        <v/>
      </c>
      <c r="AI3580" t="str">
        <f>IF(AH3580="","",VLOOKUP(AH3580,'Сотрудники и ссылки'!A:B,2,0))</f>
        <v/>
      </c>
      <c r="AJ3580" t="str">
        <f>IF(AH3580="","",VLOOKUP(AH3580,'Сотрудники и ссылки'!A:C,3,0))</f>
        <v/>
      </c>
      <c r="AL3580" s="2" t="str">
        <f>IF(AK3580="","",AK3580+VLOOKUP(I3580,'Вид исследования'!B:E,4,0))</f>
        <v/>
      </c>
      <c r="AM3580" s="2" t="str">
        <f>IF(AK3580="","",AK3580+VLOOKUP(I3580,'Вид исследования'!B:F,5,0))</f>
        <v/>
      </c>
      <c r="AQ3580" t="str">
        <f>IFERROR(IF(L3580="","",VLOOKUP(L3580&amp;I3580,Продукция!A:K,11,0)),"обратитесь к админ справочника")</f>
        <v/>
      </c>
      <c r="AS3580" t="str">
        <f>IFERROR(IF(L3580="","",VLOOKUP(L3580&amp;I3580,Продукция!A:J,10,0)),"обратитесь к админ справочника")</f>
        <v/>
      </c>
    </row>
    <row r="3581" spans="1:45" x14ac:dyDescent="0.25">
      <c r="A3581" t="str">
        <f t="shared" si="65"/>
        <v/>
      </c>
      <c r="B3581" t="str">
        <f>IF(E3581="","",INDEX(Лаборатории!A:A,MATCH('Производственный контроль'!E3581,Лаборатории!B:B,0)))</f>
        <v/>
      </c>
      <c r="C3581" t="str">
        <f>IF(E3581="","",VLOOKUP(E3581,Лаборатории!B:D,3,0))</f>
        <v/>
      </c>
      <c r="E3581" s="150"/>
      <c r="J3581" t="str">
        <f>IF(L3581="","",VLOOKUP(L3581,Продукция!B:D,3,0))</f>
        <v/>
      </c>
      <c r="K3581" t="str">
        <f>IF(L3581="","",VLOOKUP(L3581,Продукция!B:C,2,0))</f>
        <v/>
      </c>
      <c r="L3581" s="151"/>
      <c r="M3581" t="str">
        <f>IF(L3581="","",VLOOKUP(L3581,Продукция!B:L,11,0))</f>
        <v/>
      </c>
      <c r="AB3581" t="str">
        <f>IF(L3581="","",VLOOKUP(L3581&amp;I3581,Продукция!A:I,9,0))</f>
        <v/>
      </c>
      <c r="AF3581" t="str">
        <f>IF(AD3581="","",VLOOKUP(AD3581,'Сотрудники и ссылки'!A:B,2,0))</f>
        <v/>
      </c>
      <c r="AG3581" t="str">
        <f>IF(AD3581="","",VLOOKUP(AD3581,'Сотрудники и ссылки'!A:C,3,0))</f>
        <v/>
      </c>
      <c r="AI3581" t="str">
        <f>IF(AH3581="","",VLOOKUP(AH3581,'Сотрудники и ссылки'!A:B,2,0))</f>
        <v/>
      </c>
      <c r="AJ3581" t="str">
        <f>IF(AH3581="","",VLOOKUP(AH3581,'Сотрудники и ссылки'!A:C,3,0))</f>
        <v/>
      </c>
      <c r="AL3581" s="2" t="str">
        <f>IF(AK3581="","",AK3581+VLOOKUP(I3581,'Вид исследования'!B:E,4,0))</f>
        <v/>
      </c>
      <c r="AM3581" s="2" t="str">
        <f>IF(AK3581="","",AK3581+VLOOKUP(I3581,'Вид исследования'!B:F,5,0))</f>
        <v/>
      </c>
      <c r="AQ3581" t="str">
        <f>IFERROR(IF(L3581="","",VLOOKUP(L3581&amp;I3581,Продукция!A:K,11,0)),"обратитесь к админ справочника")</f>
        <v/>
      </c>
      <c r="AS3581" t="str">
        <f>IFERROR(IF(L3581="","",VLOOKUP(L3581&amp;I3581,Продукция!A:J,10,0)),"обратитесь к админ справочника")</f>
        <v/>
      </c>
    </row>
    <row r="3582" spans="1:45" x14ac:dyDescent="0.25">
      <c r="A3582" t="str">
        <f t="shared" si="65"/>
        <v/>
      </c>
      <c r="B3582" t="str">
        <f>IF(E3582="","",INDEX(Лаборатории!A:A,MATCH('Производственный контроль'!E3582,Лаборатории!B:B,0)))</f>
        <v/>
      </c>
      <c r="C3582" t="str">
        <f>IF(E3582="","",VLOOKUP(E3582,Лаборатории!B:D,3,0))</f>
        <v/>
      </c>
      <c r="E3582" s="150"/>
      <c r="J3582" t="str">
        <f>IF(L3582="","",VLOOKUP(L3582,Продукция!B:D,3,0))</f>
        <v/>
      </c>
      <c r="K3582" t="str">
        <f>IF(L3582="","",VLOOKUP(L3582,Продукция!B:C,2,0))</f>
        <v/>
      </c>
      <c r="L3582" s="151"/>
      <c r="M3582" t="str">
        <f>IF(L3582="","",VLOOKUP(L3582,Продукция!B:L,11,0))</f>
        <v/>
      </c>
      <c r="AB3582" t="str">
        <f>IF(L3582="","",VLOOKUP(L3582&amp;I3582,Продукция!A:I,9,0))</f>
        <v/>
      </c>
      <c r="AF3582" t="str">
        <f>IF(AD3582="","",VLOOKUP(AD3582,'Сотрудники и ссылки'!A:B,2,0))</f>
        <v/>
      </c>
      <c r="AG3582" t="str">
        <f>IF(AD3582="","",VLOOKUP(AD3582,'Сотрудники и ссылки'!A:C,3,0))</f>
        <v/>
      </c>
      <c r="AI3582" t="str">
        <f>IF(AH3582="","",VLOOKUP(AH3582,'Сотрудники и ссылки'!A:B,2,0))</f>
        <v/>
      </c>
      <c r="AJ3582" t="str">
        <f>IF(AH3582="","",VLOOKUP(AH3582,'Сотрудники и ссылки'!A:C,3,0))</f>
        <v/>
      </c>
      <c r="AL3582" s="2" t="str">
        <f>IF(AK3582="","",AK3582+VLOOKUP(I3582,'Вид исследования'!B:E,4,0))</f>
        <v/>
      </c>
      <c r="AM3582" s="2" t="str">
        <f>IF(AK3582="","",AK3582+VLOOKUP(I3582,'Вид исследования'!B:F,5,0))</f>
        <v/>
      </c>
      <c r="AQ3582" t="str">
        <f>IFERROR(IF(L3582="","",VLOOKUP(L3582&amp;I3582,Продукция!A:K,11,0)),"обратитесь к админ справочника")</f>
        <v/>
      </c>
      <c r="AS3582" t="str">
        <f>IFERROR(IF(L3582="","",VLOOKUP(L3582&amp;I3582,Продукция!A:J,10,0)),"обратитесь к админ справочника")</f>
        <v/>
      </c>
    </row>
    <row r="3583" spans="1:45" x14ac:dyDescent="0.25">
      <c r="A3583" t="str">
        <f t="shared" si="65"/>
        <v/>
      </c>
      <c r="B3583" t="str">
        <f>IF(E3583="","",INDEX(Лаборатории!A:A,MATCH('Производственный контроль'!E3583,Лаборатории!B:B,0)))</f>
        <v/>
      </c>
      <c r="C3583" t="str">
        <f>IF(E3583="","",VLOOKUP(E3583,Лаборатории!B:D,3,0))</f>
        <v/>
      </c>
      <c r="E3583" s="150"/>
      <c r="J3583" t="str">
        <f>IF(L3583="","",VLOOKUP(L3583,Продукция!B:D,3,0))</f>
        <v/>
      </c>
      <c r="K3583" t="str">
        <f>IF(L3583="","",VLOOKUP(L3583,Продукция!B:C,2,0))</f>
        <v/>
      </c>
      <c r="L3583" s="151"/>
      <c r="M3583" t="str">
        <f>IF(L3583="","",VLOOKUP(L3583,Продукция!B:L,11,0))</f>
        <v/>
      </c>
      <c r="AB3583" t="str">
        <f>IF(L3583="","",VLOOKUP(L3583&amp;I3583,Продукция!A:I,9,0))</f>
        <v/>
      </c>
      <c r="AF3583" t="str">
        <f>IF(AD3583="","",VLOOKUP(AD3583,'Сотрудники и ссылки'!A:B,2,0))</f>
        <v/>
      </c>
      <c r="AG3583" t="str">
        <f>IF(AD3583="","",VLOOKUP(AD3583,'Сотрудники и ссылки'!A:C,3,0))</f>
        <v/>
      </c>
      <c r="AI3583" t="str">
        <f>IF(AH3583="","",VLOOKUP(AH3583,'Сотрудники и ссылки'!A:B,2,0))</f>
        <v/>
      </c>
      <c r="AJ3583" t="str">
        <f>IF(AH3583="","",VLOOKUP(AH3583,'Сотрудники и ссылки'!A:C,3,0))</f>
        <v/>
      </c>
      <c r="AL3583" s="2" t="str">
        <f>IF(AK3583="","",AK3583+VLOOKUP(I3583,'Вид исследования'!B:E,4,0))</f>
        <v/>
      </c>
      <c r="AM3583" s="2" t="str">
        <f>IF(AK3583="","",AK3583+VLOOKUP(I3583,'Вид исследования'!B:F,5,0))</f>
        <v/>
      </c>
      <c r="AQ3583" t="str">
        <f>IFERROR(IF(L3583="","",VLOOKUP(L3583&amp;I3583,Продукция!A:K,11,0)),"обратитесь к админ справочника")</f>
        <v/>
      </c>
      <c r="AS3583" t="str">
        <f>IFERROR(IF(L3583="","",VLOOKUP(L3583&amp;I3583,Продукция!A:J,10,0)),"обратитесь к админ справочника")</f>
        <v/>
      </c>
    </row>
    <row r="3584" spans="1:45" x14ac:dyDescent="0.25">
      <c r="A3584" t="str">
        <f t="shared" si="65"/>
        <v/>
      </c>
      <c r="B3584" t="str">
        <f>IF(E3584="","",INDEX(Лаборатории!A:A,MATCH('Производственный контроль'!E3584,Лаборатории!B:B,0)))</f>
        <v/>
      </c>
      <c r="C3584" t="str">
        <f>IF(E3584="","",VLOOKUP(E3584,Лаборатории!B:D,3,0))</f>
        <v/>
      </c>
      <c r="E3584" s="150"/>
      <c r="J3584" t="str">
        <f>IF(L3584="","",VLOOKUP(L3584,Продукция!B:D,3,0))</f>
        <v/>
      </c>
      <c r="K3584" t="str">
        <f>IF(L3584="","",VLOOKUP(L3584,Продукция!B:C,2,0))</f>
        <v/>
      </c>
      <c r="L3584" s="151"/>
      <c r="M3584" t="str">
        <f>IF(L3584="","",VLOOKUP(L3584,Продукция!B:L,11,0))</f>
        <v/>
      </c>
      <c r="AB3584" t="str">
        <f>IF(L3584="","",VLOOKUP(L3584&amp;I3584,Продукция!A:I,9,0))</f>
        <v/>
      </c>
      <c r="AF3584" t="str">
        <f>IF(AD3584="","",VLOOKUP(AD3584,'Сотрудники и ссылки'!A:B,2,0))</f>
        <v/>
      </c>
      <c r="AG3584" t="str">
        <f>IF(AD3584="","",VLOOKUP(AD3584,'Сотрудники и ссылки'!A:C,3,0))</f>
        <v/>
      </c>
      <c r="AI3584" t="str">
        <f>IF(AH3584="","",VLOOKUP(AH3584,'Сотрудники и ссылки'!A:B,2,0))</f>
        <v/>
      </c>
      <c r="AJ3584" t="str">
        <f>IF(AH3584="","",VLOOKUP(AH3584,'Сотрудники и ссылки'!A:C,3,0))</f>
        <v/>
      </c>
      <c r="AL3584" s="2" t="str">
        <f>IF(AK3584="","",AK3584+VLOOKUP(I3584,'Вид исследования'!B:E,4,0))</f>
        <v/>
      </c>
      <c r="AM3584" s="2" t="str">
        <f>IF(AK3584="","",AK3584+VLOOKUP(I3584,'Вид исследования'!B:F,5,0))</f>
        <v/>
      </c>
      <c r="AQ3584" t="str">
        <f>IFERROR(IF(L3584="","",VLOOKUP(L3584&amp;I3584,Продукция!A:K,11,0)),"обратитесь к админ справочника")</f>
        <v/>
      </c>
      <c r="AS3584" t="str">
        <f>IFERROR(IF(L3584="","",VLOOKUP(L3584&amp;I3584,Продукция!A:J,10,0)),"обратитесь к админ справочника")</f>
        <v/>
      </c>
    </row>
    <row r="3585" spans="1:45" x14ac:dyDescent="0.25">
      <c r="A3585" t="str">
        <f t="shared" si="65"/>
        <v/>
      </c>
      <c r="B3585" t="str">
        <f>IF(E3585="","",INDEX(Лаборатории!A:A,MATCH('Производственный контроль'!E3585,Лаборатории!B:B,0)))</f>
        <v/>
      </c>
      <c r="C3585" t="str">
        <f>IF(E3585="","",VLOOKUP(E3585,Лаборатории!B:D,3,0))</f>
        <v/>
      </c>
      <c r="E3585" s="150"/>
      <c r="J3585" t="str">
        <f>IF(L3585="","",VLOOKUP(L3585,Продукция!B:D,3,0))</f>
        <v/>
      </c>
      <c r="K3585" t="str">
        <f>IF(L3585="","",VLOOKUP(L3585,Продукция!B:C,2,0))</f>
        <v/>
      </c>
      <c r="L3585" s="151"/>
      <c r="M3585" t="str">
        <f>IF(L3585="","",VLOOKUP(L3585,Продукция!B:L,11,0))</f>
        <v/>
      </c>
      <c r="AB3585" t="str">
        <f>IF(L3585="","",VLOOKUP(L3585&amp;I3585,Продукция!A:I,9,0))</f>
        <v/>
      </c>
      <c r="AF3585" t="str">
        <f>IF(AD3585="","",VLOOKUP(AD3585,'Сотрудники и ссылки'!A:B,2,0))</f>
        <v/>
      </c>
      <c r="AG3585" t="str">
        <f>IF(AD3585="","",VLOOKUP(AD3585,'Сотрудники и ссылки'!A:C,3,0))</f>
        <v/>
      </c>
      <c r="AI3585" t="str">
        <f>IF(AH3585="","",VLOOKUP(AH3585,'Сотрудники и ссылки'!A:B,2,0))</f>
        <v/>
      </c>
      <c r="AJ3585" t="str">
        <f>IF(AH3585="","",VLOOKUP(AH3585,'Сотрудники и ссылки'!A:C,3,0))</f>
        <v/>
      </c>
      <c r="AL3585" s="2" t="str">
        <f>IF(AK3585="","",AK3585+VLOOKUP(I3585,'Вид исследования'!B:E,4,0))</f>
        <v/>
      </c>
      <c r="AM3585" s="2" t="str">
        <f>IF(AK3585="","",AK3585+VLOOKUP(I3585,'Вид исследования'!B:F,5,0))</f>
        <v/>
      </c>
      <c r="AQ3585" t="str">
        <f>IFERROR(IF(L3585="","",VLOOKUP(L3585&amp;I3585,Продукция!A:K,11,0)),"обратитесь к админ справочника")</f>
        <v/>
      </c>
      <c r="AS3585" t="str">
        <f>IFERROR(IF(L3585="","",VLOOKUP(L3585&amp;I3585,Продукция!A:J,10,0)),"обратитесь к админ справочника")</f>
        <v/>
      </c>
    </row>
    <row r="3586" spans="1:45" x14ac:dyDescent="0.25">
      <c r="A3586" t="str">
        <f t="shared" si="65"/>
        <v/>
      </c>
      <c r="B3586" t="str">
        <f>IF(E3586="","",INDEX(Лаборатории!A:A,MATCH('Производственный контроль'!E3586,Лаборатории!B:B,0)))</f>
        <v/>
      </c>
      <c r="C3586" t="str">
        <f>IF(E3586="","",VLOOKUP(E3586,Лаборатории!B:D,3,0))</f>
        <v/>
      </c>
      <c r="E3586" s="150"/>
      <c r="J3586" t="str">
        <f>IF(L3586="","",VLOOKUP(L3586,Продукция!B:D,3,0))</f>
        <v/>
      </c>
      <c r="K3586" t="str">
        <f>IF(L3586="","",VLOOKUP(L3586,Продукция!B:C,2,0))</f>
        <v/>
      </c>
      <c r="L3586" s="151"/>
      <c r="M3586" t="str">
        <f>IF(L3586="","",VLOOKUP(L3586,Продукция!B:L,11,0))</f>
        <v/>
      </c>
      <c r="AB3586" t="str">
        <f>IF(L3586="","",VLOOKUP(L3586&amp;I3586,Продукция!A:I,9,0))</f>
        <v/>
      </c>
      <c r="AF3586" t="str">
        <f>IF(AD3586="","",VLOOKUP(AD3586,'Сотрудники и ссылки'!A:B,2,0))</f>
        <v/>
      </c>
      <c r="AG3586" t="str">
        <f>IF(AD3586="","",VLOOKUP(AD3586,'Сотрудники и ссылки'!A:C,3,0))</f>
        <v/>
      </c>
      <c r="AI3586" t="str">
        <f>IF(AH3586="","",VLOOKUP(AH3586,'Сотрудники и ссылки'!A:B,2,0))</f>
        <v/>
      </c>
      <c r="AJ3586" t="str">
        <f>IF(AH3586="","",VLOOKUP(AH3586,'Сотрудники и ссылки'!A:C,3,0))</f>
        <v/>
      </c>
      <c r="AL3586" s="2" t="str">
        <f>IF(AK3586="","",AK3586+VLOOKUP(I3586,'Вид исследования'!B:E,4,0))</f>
        <v/>
      </c>
      <c r="AM3586" s="2" t="str">
        <f>IF(AK3586="","",AK3586+VLOOKUP(I3586,'Вид исследования'!B:F,5,0))</f>
        <v/>
      </c>
      <c r="AQ3586" t="str">
        <f>IFERROR(IF(L3586="","",VLOOKUP(L3586&amp;I3586,Продукция!A:K,11,0)),"обратитесь к админ справочника")</f>
        <v/>
      </c>
      <c r="AS3586" t="str">
        <f>IFERROR(IF(L3586="","",VLOOKUP(L3586&amp;I3586,Продукция!A:J,10,0)),"обратитесь к админ справочника")</f>
        <v/>
      </c>
    </row>
    <row r="3587" spans="1:45" x14ac:dyDescent="0.25">
      <c r="A3587" t="str">
        <f t="shared" si="65"/>
        <v/>
      </c>
      <c r="B3587" t="str">
        <f>IF(E3587="","",INDEX(Лаборатории!A:A,MATCH('Производственный контроль'!E3587,Лаборатории!B:B,0)))</f>
        <v/>
      </c>
      <c r="C3587" t="str">
        <f>IF(E3587="","",VLOOKUP(E3587,Лаборатории!B:D,3,0))</f>
        <v/>
      </c>
      <c r="E3587" s="150"/>
      <c r="J3587" t="str">
        <f>IF(L3587="","",VLOOKUP(L3587,Продукция!B:D,3,0))</f>
        <v/>
      </c>
      <c r="K3587" t="str">
        <f>IF(L3587="","",VLOOKUP(L3587,Продукция!B:C,2,0))</f>
        <v/>
      </c>
      <c r="L3587" s="151"/>
      <c r="M3587" t="str">
        <f>IF(L3587="","",VLOOKUP(L3587,Продукция!B:L,11,0))</f>
        <v/>
      </c>
      <c r="AB3587" t="str">
        <f>IF(L3587="","",VLOOKUP(L3587&amp;I3587,Продукция!A:I,9,0))</f>
        <v/>
      </c>
      <c r="AF3587" t="str">
        <f>IF(AD3587="","",VLOOKUP(AD3587,'Сотрудники и ссылки'!A:B,2,0))</f>
        <v/>
      </c>
      <c r="AG3587" t="str">
        <f>IF(AD3587="","",VLOOKUP(AD3587,'Сотрудники и ссылки'!A:C,3,0))</f>
        <v/>
      </c>
      <c r="AI3587" t="str">
        <f>IF(AH3587="","",VLOOKUP(AH3587,'Сотрудники и ссылки'!A:B,2,0))</f>
        <v/>
      </c>
      <c r="AJ3587" t="str">
        <f>IF(AH3587="","",VLOOKUP(AH3587,'Сотрудники и ссылки'!A:C,3,0))</f>
        <v/>
      </c>
      <c r="AL3587" s="2" t="str">
        <f>IF(AK3587="","",AK3587+VLOOKUP(I3587,'Вид исследования'!B:E,4,0))</f>
        <v/>
      </c>
      <c r="AM3587" s="2" t="str">
        <f>IF(AK3587="","",AK3587+VLOOKUP(I3587,'Вид исследования'!B:F,5,0))</f>
        <v/>
      </c>
      <c r="AQ3587" t="str">
        <f>IFERROR(IF(L3587="","",VLOOKUP(L3587&amp;I3587,Продукция!A:K,11,0)),"обратитесь к админ справочника")</f>
        <v/>
      </c>
      <c r="AS3587" t="str">
        <f>IFERROR(IF(L3587="","",VLOOKUP(L3587&amp;I3587,Продукция!A:J,10,0)),"обратитесь к админ справочника")</f>
        <v/>
      </c>
    </row>
    <row r="3588" spans="1:45" x14ac:dyDescent="0.25">
      <c r="A3588" t="str">
        <f t="shared" si="65"/>
        <v/>
      </c>
      <c r="B3588" t="str">
        <f>IF(E3588="","",INDEX(Лаборатории!A:A,MATCH('Производственный контроль'!E3588,Лаборатории!B:B,0)))</f>
        <v/>
      </c>
      <c r="C3588" t="str">
        <f>IF(E3588="","",VLOOKUP(E3588,Лаборатории!B:D,3,0))</f>
        <v/>
      </c>
      <c r="E3588" s="150"/>
      <c r="J3588" t="str">
        <f>IF(L3588="","",VLOOKUP(L3588,Продукция!B:D,3,0))</f>
        <v/>
      </c>
      <c r="K3588" t="str">
        <f>IF(L3588="","",VLOOKUP(L3588,Продукция!B:C,2,0))</f>
        <v/>
      </c>
      <c r="L3588" s="151"/>
      <c r="M3588" t="str">
        <f>IF(L3588="","",VLOOKUP(L3588,Продукция!B:L,11,0))</f>
        <v/>
      </c>
      <c r="AB3588" t="str">
        <f>IF(L3588="","",VLOOKUP(L3588&amp;I3588,Продукция!A:I,9,0))</f>
        <v/>
      </c>
      <c r="AF3588" t="str">
        <f>IF(AD3588="","",VLOOKUP(AD3588,'Сотрудники и ссылки'!A:B,2,0))</f>
        <v/>
      </c>
      <c r="AG3588" t="str">
        <f>IF(AD3588="","",VLOOKUP(AD3588,'Сотрудники и ссылки'!A:C,3,0))</f>
        <v/>
      </c>
      <c r="AI3588" t="str">
        <f>IF(AH3588="","",VLOOKUP(AH3588,'Сотрудники и ссылки'!A:B,2,0))</f>
        <v/>
      </c>
      <c r="AJ3588" t="str">
        <f>IF(AH3588="","",VLOOKUP(AH3588,'Сотрудники и ссылки'!A:C,3,0))</f>
        <v/>
      </c>
      <c r="AL3588" s="2" t="str">
        <f>IF(AK3588="","",AK3588+VLOOKUP(I3588,'Вид исследования'!B:E,4,0))</f>
        <v/>
      </c>
      <c r="AM3588" s="2" t="str">
        <f>IF(AK3588="","",AK3588+VLOOKUP(I3588,'Вид исследования'!B:F,5,0))</f>
        <v/>
      </c>
      <c r="AQ3588" t="str">
        <f>IFERROR(IF(L3588="","",VLOOKUP(L3588&amp;I3588,Продукция!A:K,11,0)),"обратитесь к админ справочника")</f>
        <v/>
      </c>
      <c r="AS3588" t="str">
        <f>IFERROR(IF(L3588="","",VLOOKUP(L3588&amp;I3588,Продукция!A:J,10,0)),"обратитесь к админ справочника")</f>
        <v/>
      </c>
    </row>
    <row r="3589" spans="1:45" x14ac:dyDescent="0.25">
      <c r="A3589" t="str">
        <f t="shared" si="65"/>
        <v/>
      </c>
      <c r="B3589" t="str">
        <f>IF(E3589="","",INDEX(Лаборатории!A:A,MATCH('Производственный контроль'!E3589,Лаборатории!B:B,0)))</f>
        <v/>
      </c>
      <c r="C3589" t="str">
        <f>IF(E3589="","",VLOOKUP(E3589,Лаборатории!B:D,3,0))</f>
        <v/>
      </c>
      <c r="E3589" s="150"/>
      <c r="J3589" t="str">
        <f>IF(L3589="","",VLOOKUP(L3589,Продукция!B:D,3,0))</f>
        <v/>
      </c>
      <c r="K3589" t="str">
        <f>IF(L3589="","",VLOOKUP(L3589,Продукция!B:C,2,0))</f>
        <v/>
      </c>
      <c r="L3589" s="151"/>
      <c r="M3589" t="str">
        <f>IF(L3589="","",VLOOKUP(L3589,Продукция!B:L,11,0))</f>
        <v/>
      </c>
      <c r="AB3589" t="str">
        <f>IF(L3589="","",VLOOKUP(L3589&amp;I3589,Продукция!A:I,9,0))</f>
        <v/>
      </c>
      <c r="AF3589" t="str">
        <f>IF(AD3589="","",VLOOKUP(AD3589,'Сотрудники и ссылки'!A:B,2,0))</f>
        <v/>
      </c>
      <c r="AG3589" t="str">
        <f>IF(AD3589="","",VLOOKUP(AD3589,'Сотрудники и ссылки'!A:C,3,0))</f>
        <v/>
      </c>
      <c r="AI3589" t="str">
        <f>IF(AH3589="","",VLOOKUP(AH3589,'Сотрудники и ссылки'!A:B,2,0))</f>
        <v/>
      </c>
      <c r="AJ3589" t="str">
        <f>IF(AH3589="","",VLOOKUP(AH3589,'Сотрудники и ссылки'!A:C,3,0))</f>
        <v/>
      </c>
      <c r="AL3589" s="2" t="str">
        <f>IF(AK3589="","",AK3589+VLOOKUP(I3589,'Вид исследования'!B:E,4,0))</f>
        <v/>
      </c>
      <c r="AM3589" s="2" t="str">
        <f>IF(AK3589="","",AK3589+VLOOKUP(I3589,'Вид исследования'!B:F,5,0))</f>
        <v/>
      </c>
      <c r="AQ3589" t="str">
        <f>IFERROR(IF(L3589="","",VLOOKUP(L3589&amp;I3589,Продукция!A:K,11,0)),"обратитесь к админ справочника")</f>
        <v/>
      </c>
      <c r="AS3589" t="str">
        <f>IFERROR(IF(L3589="","",VLOOKUP(L3589&amp;I3589,Продукция!A:J,10,0)),"обратитесь к админ справочника")</f>
        <v/>
      </c>
    </row>
    <row r="3590" spans="1:45" x14ac:dyDescent="0.25">
      <c r="A3590" t="str">
        <f t="shared" si="65"/>
        <v/>
      </c>
      <c r="B3590" t="str">
        <f>IF(E3590="","",INDEX(Лаборатории!A:A,MATCH('Производственный контроль'!E3590,Лаборатории!B:B,0)))</f>
        <v/>
      </c>
      <c r="C3590" t="str">
        <f>IF(E3590="","",VLOOKUP(E3590,Лаборатории!B:D,3,0))</f>
        <v/>
      </c>
      <c r="E3590" s="150"/>
      <c r="J3590" t="str">
        <f>IF(L3590="","",VLOOKUP(L3590,Продукция!B:D,3,0))</f>
        <v/>
      </c>
      <c r="K3590" t="str">
        <f>IF(L3590="","",VLOOKUP(L3590,Продукция!B:C,2,0))</f>
        <v/>
      </c>
      <c r="L3590" s="151"/>
      <c r="M3590" t="str">
        <f>IF(L3590="","",VLOOKUP(L3590,Продукция!B:L,11,0))</f>
        <v/>
      </c>
      <c r="AB3590" t="str">
        <f>IF(L3590="","",VLOOKUP(L3590&amp;I3590,Продукция!A:I,9,0))</f>
        <v/>
      </c>
      <c r="AF3590" t="str">
        <f>IF(AD3590="","",VLOOKUP(AD3590,'Сотрудники и ссылки'!A:B,2,0))</f>
        <v/>
      </c>
      <c r="AG3590" t="str">
        <f>IF(AD3590="","",VLOOKUP(AD3590,'Сотрудники и ссылки'!A:C,3,0))</f>
        <v/>
      </c>
      <c r="AI3590" t="str">
        <f>IF(AH3590="","",VLOOKUP(AH3590,'Сотрудники и ссылки'!A:B,2,0))</f>
        <v/>
      </c>
      <c r="AJ3590" t="str">
        <f>IF(AH3590="","",VLOOKUP(AH3590,'Сотрудники и ссылки'!A:C,3,0))</f>
        <v/>
      </c>
      <c r="AL3590" s="2" t="str">
        <f>IF(AK3590="","",AK3590+VLOOKUP(I3590,'Вид исследования'!B:E,4,0))</f>
        <v/>
      </c>
      <c r="AM3590" s="2" t="str">
        <f>IF(AK3590="","",AK3590+VLOOKUP(I3590,'Вид исследования'!B:F,5,0))</f>
        <v/>
      </c>
      <c r="AQ3590" t="str">
        <f>IFERROR(IF(L3590="","",VLOOKUP(L3590&amp;I3590,Продукция!A:K,11,0)),"обратитесь к админ справочника")</f>
        <v/>
      </c>
      <c r="AS3590" t="str">
        <f>IFERROR(IF(L3590="","",VLOOKUP(L3590&amp;I3590,Продукция!A:J,10,0)),"обратитесь к админ справочника")</f>
        <v/>
      </c>
    </row>
    <row r="3591" spans="1:45" x14ac:dyDescent="0.25">
      <c r="A3591" t="str">
        <f t="shared" si="65"/>
        <v/>
      </c>
      <c r="B3591" t="str">
        <f>IF(E3591="","",INDEX(Лаборатории!A:A,MATCH('Производственный контроль'!E3591,Лаборатории!B:B,0)))</f>
        <v/>
      </c>
      <c r="C3591" t="str">
        <f>IF(E3591="","",VLOOKUP(E3591,Лаборатории!B:D,3,0))</f>
        <v/>
      </c>
      <c r="E3591" s="150"/>
      <c r="J3591" t="str">
        <f>IF(L3591="","",VLOOKUP(L3591,Продукция!B:D,3,0))</f>
        <v/>
      </c>
      <c r="K3591" t="str">
        <f>IF(L3591="","",VLOOKUP(L3591,Продукция!B:C,2,0))</f>
        <v/>
      </c>
      <c r="L3591" s="151"/>
      <c r="M3591" t="str">
        <f>IF(L3591="","",VLOOKUP(L3591,Продукция!B:L,11,0))</f>
        <v/>
      </c>
      <c r="AB3591" t="str">
        <f>IF(L3591="","",VLOOKUP(L3591&amp;I3591,Продукция!A:I,9,0))</f>
        <v/>
      </c>
      <c r="AF3591" t="str">
        <f>IF(AD3591="","",VLOOKUP(AD3591,'Сотрудники и ссылки'!A:B,2,0))</f>
        <v/>
      </c>
      <c r="AG3591" t="str">
        <f>IF(AD3591="","",VLOOKUP(AD3591,'Сотрудники и ссылки'!A:C,3,0))</f>
        <v/>
      </c>
      <c r="AI3591" t="str">
        <f>IF(AH3591="","",VLOOKUP(AH3591,'Сотрудники и ссылки'!A:B,2,0))</f>
        <v/>
      </c>
      <c r="AJ3591" t="str">
        <f>IF(AH3591="","",VLOOKUP(AH3591,'Сотрудники и ссылки'!A:C,3,0))</f>
        <v/>
      </c>
      <c r="AL3591" s="2" t="str">
        <f>IF(AK3591="","",AK3591+VLOOKUP(I3591,'Вид исследования'!B:E,4,0))</f>
        <v/>
      </c>
      <c r="AM3591" s="2" t="str">
        <f>IF(AK3591="","",AK3591+VLOOKUP(I3591,'Вид исследования'!B:F,5,0))</f>
        <v/>
      </c>
      <c r="AQ3591" t="str">
        <f>IFERROR(IF(L3591="","",VLOOKUP(L3591&amp;I3591,Продукция!A:K,11,0)),"обратитесь к админ справочника")</f>
        <v/>
      </c>
      <c r="AS3591" t="str">
        <f>IFERROR(IF(L3591="","",VLOOKUP(L3591&amp;I3591,Продукция!A:J,10,0)),"обратитесь к админ справочника")</f>
        <v/>
      </c>
    </row>
    <row r="3592" spans="1:45" x14ac:dyDescent="0.25">
      <c r="A3592" t="str">
        <f t="shared" si="65"/>
        <v/>
      </c>
      <c r="B3592" t="str">
        <f>IF(E3592="","",INDEX(Лаборатории!A:A,MATCH('Производственный контроль'!E3592,Лаборатории!B:B,0)))</f>
        <v/>
      </c>
      <c r="C3592" t="str">
        <f>IF(E3592="","",VLOOKUP(E3592,Лаборатории!B:D,3,0))</f>
        <v/>
      </c>
      <c r="E3592" s="150"/>
      <c r="J3592" t="str">
        <f>IF(L3592="","",VLOOKUP(L3592,Продукция!B:D,3,0))</f>
        <v/>
      </c>
      <c r="K3592" t="str">
        <f>IF(L3592="","",VLOOKUP(L3592,Продукция!B:C,2,0))</f>
        <v/>
      </c>
      <c r="L3592" s="151"/>
      <c r="M3592" t="str">
        <f>IF(L3592="","",VLOOKUP(L3592,Продукция!B:L,11,0))</f>
        <v/>
      </c>
      <c r="AB3592" t="str">
        <f>IF(L3592="","",VLOOKUP(L3592&amp;I3592,Продукция!A:I,9,0))</f>
        <v/>
      </c>
      <c r="AF3592" t="str">
        <f>IF(AD3592="","",VLOOKUP(AD3592,'Сотрудники и ссылки'!A:B,2,0))</f>
        <v/>
      </c>
      <c r="AG3592" t="str">
        <f>IF(AD3592="","",VLOOKUP(AD3592,'Сотрудники и ссылки'!A:C,3,0))</f>
        <v/>
      </c>
      <c r="AI3592" t="str">
        <f>IF(AH3592="","",VLOOKUP(AH3592,'Сотрудники и ссылки'!A:B,2,0))</f>
        <v/>
      </c>
      <c r="AJ3592" t="str">
        <f>IF(AH3592="","",VLOOKUP(AH3592,'Сотрудники и ссылки'!A:C,3,0))</f>
        <v/>
      </c>
      <c r="AL3592" s="2" t="str">
        <f>IF(AK3592="","",AK3592+VLOOKUP(I3592,'Вид исследования'!B:E,4,0))</f>
        <v/>
      </c>
      <c r="AM3592" s="2" t="str">
        <f>IF(AK3592="","",AK3592+VLOOKUP(I3592,'Вид исследования'!B:F,5,0))</f>
        <v/>
      </c>
      <c r="AQ3592" t="str">
        <f>IFERROR(IF(L3592="","",VLOOKUP(L3592&amp;I3592,Продукция!A:K,11,0)),"обратитесь к админ справочника")</f>
        <v/>
      </c>
      <c r="AS3592" t="str">
        <f>IFERROR(IF(L3592="","",VLOOKUP(L3592&amp;I3592,Продукция!A:J,10,0)),"обратитесь к админ справочника")</f>
        <v/>
      </c>
    </row>
    <row r="3593" spans="1:45" x14ac:dyDescent="0.25">
      <c r="A3593" t="str">
        <f t="shared" si="65"/>
        <v/>
      </c>
      <c r="B3593" t="str">
        <f>IF(E3593="","",INDEX(Лаборатории!A:A,MATCH('Производственный контроль'!E3593,Лаборатории!B:B,0)))</f>
        <v/>
      </c>
      <c r="C3593" t="str">
        <f>IF(E3593="","",VLOOKUP(E3593,Лаборатории!B:D,3,0))</f>
        <v/>
      </c>
      <c r="E3593" s="150"/>
      <c r="J3593" t="str">
        <f>IF(L3593="","",VLOOKUP(L3593,Продукция!B:D,3,0))</f>
        <v/>
      </c>
      <c r="K3593" t="str">
        <f>IF(L3593="","",VLOOKUP(L3593,Продукция!B:C,2,0))</f>
        <v/>
      </c>
      <c r="L3593" s="151"/>
      <c r="M3593" t="str">
        <f>IF(L3593="","",VLOOKUP(L3593,Продукция!B:L,11,0))</f>
        <v/>
      </c>
      <c r="AB3593" t="str">
        <f>IF(L3593="","",VLOOKUP(L3593&amp;I3593,Продукция!A:I,9,0))</f>
        <v/>
      </c>
      <c r="AF3593" t="str">
        <f>IF(AD3593="","",VLOOKUP(AD3593,'Сотрудники и ссылки'!A:B,2,0))</f>
        <v/>
      </c>
      <c r="AG3593" t="str">
        <f>IF(AD3593="","",VLOOKUP(AD3593,'Сотрудники и ссылки'!A:C,3,0))</f>
        <v/>
      </c>
      <c r="AI3593" t="str">
        <f>IF(AH3593="","",VLOOKUP(AH3593,'Сотрудники и ссылки'!A:B,2,0))</f>
        <v/>
      </c>
      <c r="AJ3593" t="str">
        <f>IF(AH3593="","",VLOOKUP(AH3593,'Сотрудники и ссылки'!A:C,3,0))</f>
        <v/>
      </c>
      <c r="AL3593" s="2" t="str">
        <f>IF(AK3593="","",AK3593+VLOOKUP(I3593,'Вид исследования'!B:E,4,0))</f>
        <v/>
      </c>
      <c r="AM3593" s="2" t="str">
        <f>IF(AK3593="","",AK3593+VLOOKUP(I3593,'Вид исследования'!B:F,5,0))</f>
        <v/>
      </c>
      <c r="AQ3593" t="str">
        <f>IFERROR(IF(L3593="","",VLOOKUP(L3593&amp;I3593,Продукция!A:K,11,0)),"обратитесь к админ справочника")</f>
        <v/>
      </c>
      <c r="AS3593" t="str">
        <f>IFERROR(IF(L3593="","",VLOOKUP(L3593&amp;I3593,Продукция!A:J,10,0)),"обратитесь к админ справочника")</f>
        <v/>
      </c>
    </row>
    <row r="3594" spans="1:45" x14ac:dyDescent="0.25">
      <c r="A3594" t="str">
        <f t="shared" si="65"/>
        <v/>
      </c>
      <c r="B3594" t="str">
        <f>IF(E3594="","",INDEX(Лаборатории!A:A,MATCH('Производственный контроль'!E3594,Лаборатории!B:B,0)))</f>
        <v/>
      </c>
      <c r="C3594" t="str">
        <f>IF(E3594="","",VLOOKUP(E3594,Лаборатории!B:D,3,0))</f>
        <v/>
      </c>
      <c r="E3594" s="150"/>
      <c r="J3594" t="str">
        <f>IF(L3594="","",VLOOKUP(L3594,Продукция!B:D,3,0))</f>
        <v/>
      </c>
      <c r="K3594" t="str">
        <f>IF(L3594="","",VLOOKUP(L3594,Продукция!B:C,2,0))</f>
        <v/>
      </c>
      <c r="L3594" s="151"/>
      <c r="M3594" t="str">
        <f>IF(L3594="","",VLOOKUP(L3594,Продукция!B:L,11,0))</f>
        <v/>
      </c>
      <c r="AB3594" t="str">
        <f>IF(L3594="","",VLOOKUP(L3594&amp;I3594,Продукция!A:I,9,0))</f>
        <v/>
      </c>
      <c r="AF3594" t="str">
        <f>IF(AD3594="","",VLOOKUP(AD3594,'Сотрудники и ссылки'!A:B,2,0))</f>
        <v/>
      </c>
      <c r="AG3594" t="str">
        <f>IF(AD3594="","",VLOOKUP(AD3594,'Сотрудники и ссылки'!A:C,3,0))</f>
        <v/>
      </c>
      <c r="AI3594" t="str">
        <f>IF(AH3594="","",VLOOKUP(AH3594,'Сотрудники и ссылки'!A:B,2,0))</f>
        <v/>
      </c>
      <c r="AJ3594" t="str">
        <f>IF(AH3594="","",VLOOKUP(AH3594,'Сотрудники и ссылки'!A:C,3,0))</f>
        <v/>
      </c>
      <c r="AL3594" s="2" t="str">
        <f>IF(AK3594="","",AK3594+VLOOKUP(I3594,'Вид исследования'!B:E,4,0))</f>
        <v/>
      </c>
      <c r="AM3594" s="2" t="str">
        <f>IF(AK3594="","",AK3594+VLOOKUP(I3594,'Вид исследования'!B:F,5,0))</f>
        <v/>
      </c>
      <c r="AQ3594" t="str">
        <f>IFERROR(IF(L3594="","",VLOOKUP(L3594&amp;I3594,Продукция!A:K,11,0)),"обратитесь к админ справочника")</f>
        <v/>
      </c>
      <c r="AS3594" t="str">
        <f>IFERROR(IF(L3594="","",VLOOKUP(L3594&amp;I3594,Продукция!A:J,10,0)),"обратитесь к админ справочника")</f>
        <v/>
      </c>
    </row>
    <row r="3595" spans="1:45" x14ac:dyDescent="0.25">
      <c r="A3595" t="str">
        <f t="shared" si="65"/>
        <v/>
      </c>
      <c r="B3595" t="str">
        <f>IF(E3595="","",INDEX(Лаборатории!A:A,MATCH('Производственный контроль'!E3595,Лаборатории!B:B,0)))</f>
        <v/>
      </c>
      <c r="C3595" t="str">
        <f>IF(E3595="","",VLOOKUP(E3595,Лаборатории!B:D,3,0))</f>
        <v/>
      </c>
      <c r="E3595" s="150"/>
      <c r="J3595" t="str">
        <f>IF(L3595="","",VLOOKUP(L3595,Продукция!B:D,3,0))</f>
        <v/>
      </c>
      <c r="K3595" t="str">
        <f>IF(L3595="","",VLOOKUP(L3595,Продукция!B:C,2,0))</f>
        <v/>
      </c>
      <c r="L3595" s="151"/>
      <c r="M3595" t="str">
        <f>IF(L3595="","",VLOOKUP(L3595,Продукция!B:L,11,0))</f>
        <v/>
      </c>
      <c r="AB3595" t="str">
        <f>IF(L3595="","",VLOOKUP(L3595&amp;I3595,Продукция!A:I,9,0))</f>
        <v/>
      </c>
      <c r="AF3595" t="str">
        <f>IF(AD3595="","",VLOOKUP(AD3595,'Сотрудники и ссылки'!A:B,2,0))</f>
        <v/>
      </c>
      <c r="AG3595" t="str">
        <f>IF(AD3595="","",VLOOKUP(AD3595,'Сотрудники и ссылки'!A:C,3,0))</f>
        <v/>
      </c>
      <c r="AI3595" t="str">
        <f>IF(AH3595="","",VLOOKUP(AH3595,'Сотрудники и ссылки'!A:B,2,0))</f>
        <v/>
      </c>
      <c r="AJ3595" t="str">
        <f>IF(AH3595="","",VLOOKUP(AH3595,'Сотрудники и ссылки'!A:C,3,0))</f>
        <v/>
      </c>
      <c r="AL3595" s="2" t="str">
        <f>IF(AK3595="","",AK3595+VLOOKUP(I3595,'Вид исследования'!B:E,4,0))</f>
        <v/>
      </c>
      <c r="AM3595" s="2" t="str">
        <f>IF(AK3595="","",AK3595+VLOOKUP(I3595,'Вид исследования'!B:F,5,0))</f>
        <v/>
      </c>
      <c r="AQ3595" t="str">
        <f>IFERROR(IF(L3595="","",VLOOKUP(L3595&amp;I3595,Продукция!A:K,11,0)),"обратитесь к админ справочника")</f>
        <v/>
      </c>
      <c r="AS3595" t="str">
        <f>IFERROR(IF(L3595="","",VLOOKUP(L3595&amp;I3595,Продукция!A:J,10,0)),"обратитесь к админ справочника")</f>
        <v/>
      </c>
    </row>
    <row r="3596" spans="1:45" x14ac:dyDescent="0.25">
      <c r="A3596" t="str">
        <f t="shared" ref="A3596:A3659" si="66">T3596&amp;I3596</f>
        <v/>
      </c>
      <c r="B3596" t="str">
        <f>IF(E3596="","",INDEX(Лаборатории!A:A,MATCH('Производственный контроль'!E3596,Лаборатории!B:B,0)))</f>
        <v/>
      </c>
      <c r="C3596" t="str">
        <f>IF(E3596="","",VLOOKUP(E3596,Лаборатории!B:D,3,0))</f>
        <v/>
      </c>
      <c r="E3596" s="150"/>
      <c r="J3596" t="str">
        <f>IF(L3596="","",VLOOKUP(L3596,Продукция!B:D,3,0))</f>
        <v/>
      </c>
      <c r="K3596" t="str">
        <f>IF(L3596="","",VLOOKUP(L3596,Продукция!B:C,2,0))</f>
        <v/>
      </c>
      <c r="L3596" s="151"/>
      <c r="M3596" t="str">
        <f>IF(L3596="","",VLOOKUP(L3596,Продукция!B:L,11,0))</f>
        <v/>
      </c>
      <c r="AB3596" t="str">
        <f>IF(L3596="","",VLOOKUP(L3596&amp;I3596,Продукция!A:I,9,0))</f>
        <v/>
      </c>
      <c r="AF3596" t="str">
        <f>IF(AD3596="","",VLOOKUP(AD3596,'Сотрудники и ссылки'!A:B,2,0))</f>
        <v/>
      </c>
      <c r="AG3596" t="str">
        <f>IF(AD3596="","",VLOOKUP(AD3596,'Сотрудники и ссылки'!A:C,3,0))</f>
        <v/>
      </c>
      <c r="AI3596" t="str">
        <f>IF(AH3596="","",VLOOKUP(AH3596,'Сотрудники и ссылки'!A:B,2,0))</f>
        <v/>
      </c>
      <c r="AJ3596" t="str">
        <f>IF(AH3596="","",VLOOKUP(AH3596,'Сотрудники и ссылки'!A:C,3,0))</f>
        <v/>
      </c>
      <c r="AL3596" s="2" t="str">
        <f>IF(AK3596="","",AK3596+VLOOKUP(I3596,'Вид исследования'!B:E,4,0))</f>
        <v/>
      </c>
      <c r="AM3596" s="2" t="str">
        <f>IF(AK3596="","",AK3596+VLOOKUP(I3596,'Вид исследования'!B:F,5,0))</f>
        <v/>
      </c>
      <c r="AQ3596" t="str">
        <f>IFERROR(IF(L3596="","",VLOOKUP(L3596&amp;I3596,Продукция!A:K,11,0)),"обратитесь к админ справочника")</f>
        <v/>
      </c>
      <c r="AS3596" t="str">
        <f>IFERROR(IF(L3596="","",VLOOKUP(L3596&amp;I3596,Продукция!A:J,10,0)),"обратитесь к админ справочника")</f>
        <v/>
      </c>
    </row>
    <row r="3597" spans="1:45" x14ac:dyDescent="0.25">
      <c r="A3597" t="str">
        <f t="shared" si="66"/>
        <v/>
      </c>
      <c r="B3597" t="str">
        <f>IF(E3597="","",INDEX(Лаборатории!A:A,MATCH('Производственный контроль'!E3597,Лаборатории!B:B,0)))</f>
        <v/>
      </c>
      <c r="C3597" t="str">
        <f>IF(E3597="","",VLOOKUP(E3597,Лаборатории!B:D,3,0))</f>
        <v/>
      </c>
      <c r="E3597" s="150"/>
      <c r="J3597" t="str">
        <f>IF(L3597="","",VLOOKUP(L3597,Продукция!B:D,3,0))</f>
        <v/>
      </c>
      <c r="K3597" t="str">
        <f>IF(L3597="","",VLOOKUP(L3597,Продукция!B:C,2,0))</f>
        <v/>
      </c>
      <c r="L3597" s="151"/>
      <c r="M3597" t="str">
        <f>IF(L3597="","",VLOOKUP(L3597,Продукция!B:L,11,0))</f>
        <v/>
      </c>
      <c r="AB3597" t="str">
        <f>IF(L3597="","",VLOOKUP(L3597&amp;I3597,Продукция!A:I,9,0))</f>
        <v/>
      </c>
      <c r="AF3597" t="str">
        <f>IF(AD3597="","",VLOOKUP(AD3597,'Сотрудники и ссылки'!A:B,2,0))</f>
        <v/>
      </c>
      <c r="AG3597" t="str">
        <f>IF(AD3597="","",VLOOKUP(AD3597,'Сотрудники и ссылки'!A:C,3,0))</f>
        <v/>
      </c>
      <c r="AI3597" t="str">
        <f>IF(AH3597="","",VLOOKUP(AH3597,'Сотрудники и ссылки'!A:B,2,0))</f>
        <v/>
      </c>
      <c r="AJ3597" t="str">
        <f>IF(AH3597="","",VLOOKUP(AH3597,'Сотрудники и ссылки'!A:C,3,0))</f>
        <v/>
      </c>
      <c r="AL3597" s="2" t="str">
        <f>IF(AK3597="","",AK3597+VLOOKUP(I3597,'Вид исследования'!B:E,4,0))</f>
        <v/>
      </c>
      <c r="AM3597" s="2" t="str">
        <f>IF(AK3597="","",AK3597+VLOOKUP(I3597,'Вид исследования'!B:F,5,0))</f>
        <v/>
      </c>
      <c r="AQ3597" t="str">
        <f>IFERROR(IF(L3597="","",VLOOKUP(L3597&amp;I3597,Продукция!A:K,11,0)),"обратитесь к админ справочника")</f>
        <v/>
      </c>
      <c r="AS3597" t="str">
        <f>IFERROR(IF(L3597="","",VLOOKUP(L3597&amp;I3597,Продукция!A:J,10,0)),"обратитесь к админ справочника")</f>
        <v/>
      </c>
    </row>
    <row r="3598" spans="1:45" x14ac:dyDescent="0.25">
      <c r="A3598" t="str">
        <f t="shared" si="66"/>
        <v/>
      </c>
      <c r="B3598" t="str">
        <f>IF(E3598="","",INDEX(Лаборатории!A:A,MATCH('Производственный контроль'!E3598,Лаборатории!B:B,0)))</f>
        <v/>
      </c>
      <c r="C3598" t="str">
        <f>IF(E3598="","",VLOOKUP(E3598,Лаборатории!B:D,3,0))</f>
        <v/>
      </c>
      <c r="E3598" s="150"/>
      <c r="J3598" t="str">
        <f>IF(L3598="","",VLOOKUP(L3598,Продукция!B:D,3,0))</f>
        <v/>
      </c>
      <c r="K3598" t="str">
        <f>IF(L3598="","",VLOOKUP(L3598,Продукция!B:C,2,0))</f>
        <v/>
      </c>
      <c r="L3598" s="151"/>
      <c r="M3598" t="str">
        <f>IF(L3598="","",VLOOKUP(L3598,Продукция!B:L,11,0))</f>
        <v/>
      </c>
      <c r="AB3598" t="str">
        <f>IF(L3598="","",VLOOKUP(L3598&amp;I3598,Продукция!A:I,9,0))</f>
        <v/>
      </c>
      <c r="AF3598" t="str">
        <f>IF(AD3598="","",VLOOKUP(AD3598,'Сотрудники и ссылки'!A:B,2,0))</f>
        <v/>
      </c>
      <c r="AG3598" t="str">
        <f>IF(AD3598="","",VLOOKUP(AD3598,'Сотрудники и ссылки'!A:C,3,0))</f>
        <v/>
      </c>
      <c r="AI3598" t="str">
        <f>IF(AH3598="","",VLOOKUP(AH3598,'Сотрудники и ссылки'!A:B,2,0))</f>
        <v/>
      </c>
      <c r="AJ3598" t="str">
        <f>IF(AH3598="","",VLOOKUP(AH3598,'Сотрудники и ссылки'!A:C,3,0))</f>
        <v/>
      </c>
      <c r="AL3598" s="2" t="str">
        <f>IF(AK3598="","",AK3598+VLOOKUP(I3598,'Вид исследования'!B:E,4,0))</f>
        <v/>
      </c>
      <c r="AM3598" s="2" t="str">
        <f>IF(AK3598="","",AK3598+VLOOKUP(I3598,'Вид исследования'!B:F,5,0))</f>
        <v/>
      </c>
      <c r="AQ3598" t="str">
        <f>IFERROR(IF(L3598="","",VLOOKUP(L3598&amp;I3598,Продукция!A:K,11,0)),"обратитесь к админ справочника")</f>
        <v/>
      </c>
      <c r="AS3598" t="str">
        <f>IFERROR(IF(L3598="","",VLOOKUP(L3598&amp;I3598,Продукция!A:J,10,0)),"обратитесь к админ справочника")</f>
        <v/>
      </c>
    </row>
    <row r="3599" spans="1:45" x14ac:dyDescent="0.25">
      <c r="A3599" t="str">
        <f t="shared" si="66"/>
        <v/>
      </c>
      <c r="B3599" t="str">
        <f>IF(E3599="","",INDEX(Лаборатории!A:A,MATCH('Производственный контроль'!E3599,Лаборатории!B:B,0)))</f>
        <v/>
      </c>
      <c r="C3599" t="str">
        <f>IF(E3599="","",VLOOKUP(E3599,Лаборатории!B:D,3,0))</f>
        <v/>
      </c>
      <c r="E3599" s="150"/>
      <c r="J3599" t="str">
        <f>IF(L3599="","",VLOOKUP(L3599,Продукция!B:D,3,0))</f>
        <v/>
      </c>
      <c r="K3599" t="str">
        <f>IF(L3599="","",VLOOKUP(L3599,Продукция!B:C,2,0))</f>
        <v/>
      </c>
      <c r="L3599" s="151"/>
      <c r="M3599" t="str">
        <f>IF(L3599="","",VLOOKUP(L3599,Продукция!B:L,11,0))</f>
        <v/>
      </c>
      <c r="AB3599" t="str">
        <f>IF(L3599="","",VLOOKUP(L3599&amp;I3599,Продукция!A:I,9,0))</f>
        <v/>
      </c>
      <c r="AF3599" t="str">
        <f>IF(AD3599="","",VLOOKUP(AD3599,'Сотрудники и ссылки'!A:B,2,0))</f>
        <v/>
      </c>
      <c r="AG3599" t="str">
        <f>IF(AD3599="","",VLOOKUP(AD3599,'Сотрудники и ссылки'!A:C,3,0))</f>
        <v/>
      </c>
      <c r="AI3599" t="str">
        <f>IF(AH3599="","",VLOOKUP(AH3599,'Сотрудники и ссылки'!A:B,2,0))</f>
        <v/>
      </c>
      <c r="AJ3599" t="str">
        <f>IF(AH3599="","",VLOOKUP(AH3599,'Сотрудники и ссылки'!A:C,3,0))</f>
        <v/>
      </c>
      <c r="AL3599" s="2" t="str">
        <f>IF(AK3599="","",AK3599+VLOOKUP(I3599,'Вид исследования'!B:E,4,0))</f>
        <v/>
      </c>
      <c r="AM3599" s="2" t="str">
        <f>IF(AK3599="","",AK3599+VLOOKUP(I3599,'Вид исследования'!B:F,5,0))</f>
        <v/>
      </c>
      <c r="AQ3599" t="str">
        <f>IFERROR(IF(L3599="","",VLOOKUP(L3599&amp;I3599,Продукция!A:K,11,0)),"обратитесь к админ справочника")</f>
        <v/>
      </c>
      <c r="AS3599" t="str">
        <f>IFERROR(IF(L3599="","",VLOOKUP(L3599&amp;I3599,Продукция!A:J,10,0)),"обратитесь к админ справочника")</f>
        <v/>
      </c>
    </row>
    <row r="3600" spans="1:45" x14ac:dyDescent="0.25">
      <c r="A3600" t="str">
        <f t="shared" si="66"/>
        <v/>
      </c>
      <c r="B3600" t="str">
        <f>IF(E3600="","",INDEX(Лаборатории!A:A,MATCH('Производственный контроль'!E3600,Лаборатории!B:B,0)))</f>
        <v/>
      </c>
      <c r="C3600" t="str">
        <f>IF(E3600="","",VLOOKUP(E3600,Лаборатории!B:D,3,0))</f>
        <v/>
      </c>
      <c r="E3600" s="150"/>
      <c r="J3600" t="str">
        <f>IF(L3600="","",VLOOKUP(L3600,Продукция!B:D,3,0))</f>
        <v/>
      </c>
      <c r="K3600" t="str">
        <f>IF(L3600="","",VLOOKUP(L3600,Продукция!B:C,2,0))</f>
        <v/>
      </c>
      <c r="L3600" s="151"/>
      <c r="M3600" t="str">
        <f>IF(L3600="","",VLOOKUP(L3600,Продукция!B:L,11,0))</f>
        <v/>
      </c>
      <c r="AB3600" t="str">
        <f>IF(L3600="","",VLOOKUP(L3600&amp;I3600,Продукция!A:I,9,0))</f>
        <v/>
      </c>
      <c r="AF3600" t="str">
        <f>IF(AD3600="","",VLOOKUP(AD3600,'Сотрудники и ссылки'!A:B,2,0))</f>
        <v/>
      </c>
      <c r="AG3600" t="str">
        <f>IF(AD3600="","",VLOOKUP(AD3600,'Сотрудники и ссылки'!A:C,3,0))</f>
        <v/>
      </c>
      <c r="AI3600" t="str">
        <f>IF(AH3600="","",VLOOKUP(AH3600,'Сотрудники и ссылки'!A:B,2,0))</f>
        <v/>
      </c>
      <c r="AJ3600" t="str">
        <f>IF(AH3600="","",VLOOKUP(AH3600,'Сотрудники и ссылки'!A:C,3,0))</f>
        <v/>
      </c>
      <c r="AL3600" s="2" t="str">
        <f>IF(AK3600="","",AK3600+VLOOKUP(I3600,'Вид исследования'!B:E,4,0))</f>
        <v/>
      </c>
      <c r="AM3600" s="2" t="str">
        <f>IF(AK3600="","",AK3600+VLOOKUP(I3600,'Вид исследования'!B:F,5,0))</f>
        <v/>
      </c>
      <c r="AQ3600" t="str">
        <f>IFERROR(IF(L3600="","",VLOOKUP(L3600&amp;I3600,Продукция!A:K,11,0)),"обратитесь к админ справочника")</f>
        <v/>
      </c>
      <c r="AS3600" t="str">
        <f>IFERROR(IF(L3600="","",VLOOKUP(L3600&amp;I3600,Продукция!A:J,10,0)),"обратитесь к админ справочника")</f>
        <v/>
      </c>
    </row>
    <row r="3601" spans="1:45" x14ac:dyDescent="0.25">
      <c r="A3601" t="str">
        <f t="shared" si="66"/>
        <v/>
      </c>
      <c r="B3601" t="str">
        <f>IF(E3601="","",INDEX(Лаборатории!A:A,MATCH('Производственный контроль'!E3601,Лаборатории!B:B,0)))</f>
        <v/>
      </c>
      <c r="C3601" t="str">
        <f>IF(E3601="","",VLOOKUP(E3601,Лаборатории!B:D,3,0))</f>
        <v/>
      </c>
      <c r="E3601" s="150"/>
      <c r="J3601" t="str">
        <f>IF(L3601="","",VLOOKUP(L3601,Продукция!B:D,3,0))</f>
        <v/>
      </c>
      <c r="K3601" t="str">
        <f>IF(L3601="","",VLOOKUP(L3601,Продукция!B:C,2,0))</f>
        <v/>
      </c>
      <c r="L3601" s="151"/>
      <c r="M3601" t="str">
        <f>IF(L3601="","",VLOOKUP(L3601,Продукция!B:L,11,0))</f>
        <v/>
      </c>
      <c r="AB3601" t="str">
        <f>IF(L3601="","",VLOOKUP(L3601&amp;I3601,Продукция!A:I,9,0))</f>
        <v/>
      </c>
      <c r="AF3601" t="str">
        <f>IF(AD3601="","",VLOOKUP(AD3601,'Сотрудники и ссылки'!A:B,2,0))</f>
        <v/>
      </c>
      <c r="AG3601" t="str">
        <f>IF(AD3601="","",VLOOKUP(AD3601,'Сотрудники и ссылки'!A:C,3,0))</f>
        <v/>
      </c>
      <c r="AI3601" t="str">
        <f>IF(AH3601="","",VLOOKUP(AH3601,'Сотрудники и ссылки'!A:B,2,0))</f>
        <v/>
      </c>
      <c r="AJ3601" t="str">
        <f>IF(AH3601="","",VLOOKUP(AH3601,'Сотрудники и ссылки'!A:C,3,0))</f>
        <v/>
      </c>
      <c r="AL3601" s="2" t="str">
        <f>IF(AK3601="","",AK3601+VLOOKUP(I3601,'Вид исследования'!B:E,4,0))</f>
        <v/>
      </c>
      <c r="AM3601" s="2" t="str">
        <f>IF(AK3601="","",AK3601+VLOOKUP(I3601,'Вид исследования'!B:F,5,0))</f>
        <v/>
      </c>
      <c r="AQ3601" t="str">
        <f>IFERROR(IF(L3601="","",VLOOKUP(L3601&amp;I3601,Продукция!A:K,11,0)),"обратитесь к админ справочника")</f>
        <v/>
      </c>
      <c r="AS3601" t="str">
        <f>IFERROR(IF(L3601="","",VLOOKUP(L3601&amp;I3601,Продукция!A:J,10,0)),"обратитесь к админ справочника")</f>
        <v/>
      </c>
    </row>
    <row r="3602" spans="1:45" x14ac:dyDescent="0.25">
      <c r="A3602" t="str">
        <f t="shared" si="66"/>
        <v/>
      </c>
      <c r="B3602" t="str">
        <f>IF(E3602="","",INDEX(Лаборатории!A:A,MATCH('Производственный контроль'!E3602,Лаборатории!B:B,0)))</f>
        <v/>
      </c>
      <c r="C3602" t="str">
        <f>IF(E3602="","",VLOOKUP(E3602,Лаборатории!B:D,3,0))</f>
        <v/>
      </c>
      <c r="E3602" s="150"/>
      <c r="J3602" t="str">
        <f>IF(L3602="","",VLOOKUP(L3602,Продукция!B:D,3,0))</f>
        <v/>
      </c>
      <c r="K3602" t="str">
        <f>IF(L3602="","",VLOOKUP(L3602,Продукция!B:C,2,0))</f>
        <v/>
      </c>
      <c r="L3602" s="151"/>
      <c r="M3602" t="str">
        <f>IF(L3602="","",VLOOKUP(L3602,Продукция!B:L,11,0))</f>
        <v/>
      </c>
      <c r="AB3602" t="str">
        <f>IF(L3602="","",VLOOKUP(L3602&amp;I3602,Продукция!A:I,9,0))</f>
        <v/>
      </c>
      <c r="AF3602" t="str">
        <f>IF(AD3602="","",VLOOKUP(AD3602,'Сотрудники и ссылки'!A:B,2,0))</f>
        <v/>
      </c>
      <c r="AG3602" t="str">
        <f>IF(AD3602="","",VLOOKUP(AD3602,'Сотрудники и ссылки'!A:C,3,0))</f>
        <v/>
      </c>
      <c r="AI3602" t="str">
        <f>IF(AH3602="","",VLOOKUP(AH3602,'Сотрудники и ссылки'!A:B,2,0))</f>
        <v/>
      </c>
      <c r="AJ3602" t="str">
        <f>IF(AH3602="","",VLOOKUP(AH3602,'Сотрудники и ссылки'!A:C,3,0))</f>
        <v/>
      </c>
      <c r="AL3602" s="2" t="str">
        <f>IF(AK3602="","",AK3602+VLOOKUP(I3602,'Вид исследования'!B:E,4,0))</f>
        <v/>
      </c>
      <c r="AM3602" s="2" t="str">
        <f>IF(AK3602="","",AK3602+VLOOKUP(I3602,'Вид исследования'!B:F,5,0))</f>
        <v/>
      </c>
      <c r="AQ3602" t="str">
        <f>IFERROR(IF(L3602="","",VLOOKUP(L3602&amp;I3602,Продукция!A:K,11,0)),"обратитесь к админ справочника")</f>
        <v/>
      </c>
      <c r="AS3602" t="str">
        <f>IFERROR(IF(L3602="","",VLOOKUP(L3602&amp;I3602,Продукция!A:J,10,0)),"обратитесь к админ справочника")</f>
        <v/>
      </c>
    </row>
    <row r="3603" spans="1:45" x14ac:dyDescent="0.25">
      <c r="A3603" t="str">
        <f t="shared" si="66"/>
        <v/>
      </c>
      <c r="B3603" t="str">
        <f>IF(E3603="","",INDEX(Лаборатории!A:A,MATCH('Производственный контроль'!E3603,Лаборатории!B:B,0)))</f>
        <v/>
      </c>
      <c r="C3603" t="str">
        <f>IF(E3603="","",VLOOKUP(E3603,Лаборатории!B:D,3,0))</f>
        <v/>
      </c>
      <c r="E3603" s="150"/>
      <c r="J3603" t="str">
        <f>IF(L3603="","",VLOOKUP(L3603,Продукция!B:D,3,0))</f>
        <v/>
      </c>
      <c r="K3603" t="str">
        <f>IF(L3603="","",VLOOKUP(L3603,Продукция!B:C,2,0))</f>
        <v/>
      </c>
      <c r="L3603" s="151"/>
      <c r="M3603" t="str">
        <f>IF(L3603="","",VLOOKUP(L3603,Продукция!B:L,11,0))</f>
        <v/>
      </c>
      <c r="AB3603" t="str">
        <f>IF(L3603="","",VLOOKUP(L3603&amp;I3603,Продукция!A:I,9,0))</f>
        <v/>
      </c>
      <c r="AF3603" t="str">
        <f>IF(AD3603="","",VLOOKUP(AD3603,'Сотрудники и ссылки'!A:B,2,0))</f>
        <v/>
      </c>
      <c r="AG3603" t="str">
        <f>IF(AD3603="","",VLOOKUP(AD3603,'Сотрудники и ссылки'!A:C,3,0))</f>
        <v/>
      </c>
      <c r="AI3603" t="str">
        <f>IF(AH3603="","",VLOOKUP(AH3603,'Сотрудники и ссылки'!A:B,2,0))</f>
        <v/>
      </c>
      <c r="AJ3603" t="str">
        <f>IF(AH3603="","",VLOOKUP(AH3603,'Сотрудники и ссылки'!A:C,3,0))</f>
        <v/>
      </c>
      <c r="AL3603" s="2" t="str">
        <f>IF(AK3603="","",AK3603+VLOOKUP(I3603,'Вид исследования'!B:E,4,0))</f>
        <v/>
      </c>
      <c r="AM3603" s="2" t="str">
        <f>IF(AK3603="","",AK3603+VLOOKUP(I3603,'Вид исследования'!B:F,5,0))</f>
        <v/>
      </c>
      <c r="AQ3603" t="str">
        <f>IFERROR(IF(L3603="","",VLOOKUP(L3603&amp;I3603,Продукция!A:K,11,0)),"обратитесь к админ справочника")</f>
        <v/>
      </c>
      <c r="AS3603" t="str">
        <f>IFERROR(IF(L3603="","",VLOOKUP(L3603&amp;I3603,Продукция!A:J,10,0)),"обратитесь к админ справочника")</f>
        <v/>
      </c>
    </row>
    <row r="3604" spans="1:45" x14ac:dyDescent="0.25">
      <c r="A3604" t="str">
        <f t="shared" si="66"/>
        <v/>
      </c>
      <c r="B3604" t="str">
        <f>IF(E3604="","",INDEX(Лаборатории!A:A,MATCH('Производственный контроль'!E3604,Лаборатории!B:B,0)))</f>
        <v/>
      </c>
      <c r="C3604" t="str">
        <f>IF(E3604="","",VLOOKUP(E3604,Лаборатории!B:D,3,0))</f>
        <v/>
      </c>
      <c r="E3604" s="150"/>
      <c r="J3604" t="str">
        <f>IF(L3604="","",VLOOKUP(L3604,Продукция!B:D,3,0))</f>
        <v/>
      </c>
      <c r="K3604" t="str">
        <f>IF(L3604="","",VLOOKUP(L3604,Продукция!B:C,2,0))</f>
        <v/>
      </c>
      <c r="L3604" s="151"/>
      <c r="M3604" t="str">
        <f>IF(L3604="","",VLOOKUP(L3604,Продукция!B:L,11,0))</f>
        <v/>
      </c>
      <c r="AB3604" t="str">
        <f>IF(L3604="","",VLOOKUP(L3604&amp;I3604,Продукция!A:I,9,0))</f>
        <v/>
      </c>
      <c r="AF3604" t="str">
        <f>IF(AD3604="","",VLOOKUP(AD3604,'Сотрудники и ссылки'!A:B,2,0))</f>
        <v/>
      </c>
      <c r="AG3604" t="str">
        <f>IF(AD3604="","",VLOOKUP(AD3604,'Сотрудники и ссылки'!A:C,3,0))</f>
        <v/>
      </c>
      <c r="AI3604" t="str">
        <f>IF(AH3604="","",VLOOKUP(AH3604,'Сотрудники и ссылки'!A:B,2,0))</f>
        <v/>
      </c>
      <c r="AJ3604" t="str">
        <f>IF(AH3604="","",VLOOKUP(AH3604,'Сотрудники и ссылки'!A:C,3,0))</f>
        <v/>
      </c>
      <c r="AL3604" s="2" t="str">
        <f>IF(AK3604="","",AK3604+VLOOKUP(I3604,'Вид исследования'!B:E,4,0))</f>
        <v/>
      </c>
      <c r="AM3604" s="2" t="str">
        <f>IF(AK3604="","",AK3604+VLOOKUP(I3604,'Вид исследования'!B:F,5,0))</f>
        <v/>
      </c>
      <c r="AQ3604" t="str">
        <f>IFERROR(IF(L3604="","",VLOOKUP(L3604&amp;I3604,Продукция!A:K,11,0)),"обратитесь к админ справочника")</f>
        <v/>
      </c>
      <c r="AS3604" t="str">
        <f>IFERROR(IF(L3604="","",VLOOKUP(L3604&amp;I3604,Продукция!A:J,10,0)),"обратитесь к админ справочника")</f>
        <v/>
      </c>
    </row>
    <row r="3605" spans="1:45" x14ac:dyDescent="0.25">
      <c r="A3605" t="str">
        <f t="shared" si="66"/>
        <v/>
      </c>
      <c r="B3605" t="str">
        <f>IF(E3605="","",INDEX(Лаборатории!A:A,MATCH('Производственный контроль'!E3605,Лаборатории!B:B,0)))</f>
        <v/>
      </c>
      <c r="C3605" t="str">
        <f>IF(E3605="","",VLOOKUP(E3605,Лаборатории!B:D,3,0))</f>
        <v/>
      </c>
      <c r="E3605" s="150"/>
      <c r="J3605" t="str">
        <f>IF(L3605="","",VLOOKUP(L3605,Продукция!B:D,3,0))</f>
        <v/>
      </c>
      <c r="K3605" t="str">
        <f>IF(L3605="","",VLOOKUP(L3605,Продукция!B:C,2,0))</f>
        <v/>
      </c>
      <c r="L3605" s="151"/>
      <c r="M3605" t="str">
        <f>IF(L3605="","",VLOOKUP(L3605,Продукция!B:L,11,0))</f>
        <v/>
      </c>
      <c r="AB3605" t="str">
        <f>IF(L3605="","",VLOOKUP(L3605&amp;I3605,Продукция!A:I,9,0))</f>
        <v/>
      </c>
      <c r="AF3605" t="str">
        <f>IF(AD3605="","",VLOOKUP(AD3605,'Сотрудники и ссылки'!A:B,2,0))</f>
        <v/>
      </c>
      <c r="AG3605" t="str">
        <f>IF(AD3605="","",VLOOKUP(AD3605,'Сотрудники и ссылки'!A:C,3,0))</f>
        <v/>
      </c>
      <c r="AI3605" t="str">
        <f>IF(AH3605="","",VLOOKUP(AH3605,'Сотрудники и ссылки'!A:B,2,0))</f>
        <v/>
      </c>
      <c r="AJ3605" t="str">
        <f>IF(AH3605="","",VLOOKUP(AH3605,'Сотрудники и ссылки'!A:C,3,0))</f>
        <v/>
      </c>
      <c r="AL3605" s="2" t="str">
        <f>IF(AK3605="","",AK3605+VLOOKUP(I3605,'Вид исследования'!B:E,4,0))</f>
        <v/>
      </c>
      <c r="AM3605" s="2" t="str">
        <f>IF(AK3605="","",AK3605+VLOOKUP(I3605,'Вид исследования'!B:F,5,0))</f>
        <v/>
      </c>
      <c r="AQ3605" t="str">
        <f>IFERROR(IF(L3605="","",VLOOKUP(L3605&amp;I3605,Продукция!A:K,11,0)),"обратитесь к админ справочника")</f>
        <v/>
      </c>
      <c r="AS3605" t="str">
        <f>IFERROR(IF(L3605="","",VLOOKUP(L3605&amp;I3605,Продукция!A:J,10,0)),"обратитесь к админ справочника")</f>
        <v/>
      </c>
    </row>
    <row r="3606" spans="1:45" x14ac:dyDescent="0.25">
      <c r="A3606" t="str">
        <f t="shared" si="66"/>
        <v/>
      </c>
      <c r="B3606" t="str">
        <f>IF(E3606="","",INDEX(Лаборатории!A:A,MATCH('Производственный контроль'!E3606,Лаборатории!B:B,0)))</f>
        <v/>
      </c>
      <c r="C3606" t="str">
        <f>IF(E3606="","",VLOOKUP(E3606,Лаборатории!B:D,3,0))</f>
        <v/>
      </c>
      <c r="E3606" s="150"/>
      <c r="J3606" t="str">
        <f>IF(L3606="","",VLOOKUP(L3606,Продукция!B:D,3,0))</f>
        <v/>
      </c>
      <c r="K3606" t="str">
        <f>IF(L3606="","",VLOOKUP(L3606,Продукция!B:C,2,0))</f>
        <v/>
      </c>
      <c r="L3606" s="151"/>
      <c r="M3606" t="str">
        <f>IF(L3606="","",VLOOKUP(L3606,Продукция!B:L,11,0))</f>
        <v/>
      </c>
      <c r="AB3606" t="str">
        <f>IF(L3606="","",VLOOKUP(L3606&amp;I3606,Продукция!A:I,9,0))</f>
        <v/>
      </c>
      <c r="AF3606" t="str">
        <f>IF(AD3606="","",VLOOKUP(AD3606,'Сотрудники и ссылки'!A:B,2,0))</f>
        <v/>
      </c>
      <c r="AG3606" t="str">
        <f>IF(AD3606="","",VLOOKUP(AD3606,'Сотрудники и ссылки'!A:C,3,0))</f>
        <v/>
      </c>
      <c r="AI3606" t="str">
        <f>IF(AH3606="","",VLOOKUP(AH3606,'Сотрудники и ссылки'!A:B,2,0))</f>
        <v/>
      </c>
      <c r="AJ3606" t="str">
        <f>IF(AH3606="","",VLOOKUP(AH3606,'Сотрудники и ссылки'!A:C,3,0))</f>
        <v/>
      </c>
      <c r="AL3606" s="2" t="str">
        <f>IF(AK3606="","",AK3606+VLOOKUP(I3606,'Вид исследования'!B:E,4,0))</f>
        <v/>
      </c>
      <c r="AM3606" s="2" t="str">
        <f>IF(AK3606="","",AK3606+VLOOKUP(I3606,'Вид исследования'!B:F,5,0))</f>
        <v/>
      </c>
      <c r="AQ3606" t="str">
        <f>IFERROR(IF(L3606="","",VLOOKUP(L3606&amp;I3606,Продукция!A:K,11,0)),"обратитесь к админ справочника")</f>
        <v/>
      </c>
      <c r="AS3606" t="str">
        <f>IFERROR(IF(L3606="","",VLOOKUP(L3606&amp;I3606,Продукция!A:J,10,0)),"обратитесь к админ справочника")</f>
        <v/>
      </c>
    </row>
    <row r="3607" spans="1:45" x14ac:dyDescent="0.25">
      <c r="A3607" t="str">
        <f t="shared" si="66"/>
        <v/>
      </c>
      <c r="B3607" t="str">
        <f>IF(E3607="","",INDEX(Лаборатории!A:A,MATCH('Производственный контроль'!E3607,Лаборатории!B:B,0)))</f>
        <v/>
      </c>
      <c r="C3607" t="str">
        <f>IF(E3607="","",VLOOKUP(E3607,Лаборатории!B:D,3,0))</f>
        <v/>
      </c>
      <c r="E3607" s="150"/>
      <c r="J3607" t="str">
        <f>IF(L3607="","",VLOOKUP(L3607,Продукция!B:D,3,0))</f>
        <v/>
      </c>
      <c r="K3607" t="str">
        <f>IF(L3607="","",VLOOKUP(L3607,Продукция!B:C,2,0))</f>
        <v/>
      </c>
      <c r="L3607" s="151"/>
      <c r="M3607" t="str">
        <f>IF(L3607="","",VLOOKUP(L3607,Продукция!B:L,11,0))</f>
        <v/>
      </c>
      <c r="AB3607" t="str">
        <f>IF(L3607="","",VLOOKUP(L3607&amp;I3607,Продукция!A:I,9,0))</f>
        <v/>
      </c>
      <c r="AF3607" t="str">
        <f>IF(AD3607="","",VLOOKUP(AD3607,'Сотрудники и ссылки'!A:B,2,0))</f>
        <v/>
      </c>
      <c r="AG3607" t="str">
        <f>IF(AD3607="","",VLOOKUP(AD3607,'Сотрудники и ссылки'!A:C,3,0))</f>
        <v/>
      </c>
      <c r="AI3607" t="str">
        <f>IF(AH3607="","",VLOOKUP(AH3607,'Сотрудники и ссылки'!A:B,2,0))</f>
        <v/>
      </c>
      <c r="AJ3607" t="str">
        <f>IF(AH3607="","",VLOOKUP(AH3607,'Сотрудники и ссылки'!A:C,3,0))</f>
        <v/>
      </c>
      <c r="AL3607" s="2" t="str">
        <f>IF(AK3607="","",AK3607+VLOOKUP(I3607,'Вид исследования'!B:E,4,0))</f>
        <v/>
      </c>
      <c r="AM3607" s="2" t="str">
        <f>IF(AK3607="","",AK3607+VLOOKUP(I3607,'Вид исследования'!B:F,5,0))</f>
        <v/>
      </c>
      <c r="AQ3607" t="str">
        <f>IFERROR(IF(L3607="","",VLOOKUP(L3607&amp;I3607,Продукция!A:K,11,0)),"обратитесь к админ справочника")</f>
        <v/>
      </c>
      <c r="AS3607" t="str">
        <f>IFERROR(IF(L3607="","",VLOOKUP(L3607&amp;I3607,Продукция!A:J,10,0)),"обратитесь к админ справочника")</f>
        <v/>
      </c>
    </row>
    <row r="3608" spans="1:45" x14ac:dyDescent="0.25">
      <c r="A3608" t="str">
        <f t="shared" si="66"/>
        <v/>
      </c>
      <c r="B3608" t="str">
        <f>IF(E3608="","",INDEX(Лаборатории!A:A,MATCH('Производственный контроль'!E3608,Лаборатории!B:B,0)))</f>
        <v/>
      </c>
      <c r="C3608" t="str">
        <f>IF(E3608="","",VLOOKUP(E3608,Лаборатории!B:D,3,0))</f>
        <v/>
      </c>
      <c r="E3608" s="150"/>
      <c r="J3608" t="str">
        <f>IF(L3608="","",VLOOKUP(L3608,Продукция!B:D,3,0))</f>
        <v/>
      </c>
      <c r="K3608" t="str">
        <f>IF(L3608="","",VLOOKUP(L3608,Продукция!B:C,2,0))</f>
        <v/>
      </c>
      <c r="L3608" s="151"/>
      <c r="M3608" t="str">
        <f>IF(L3608="","",VLOOKUP(L3608,Продукция!B:L,11,0))</f>
        <v/>
      </c>
      <c r="AB3608" t="str">
        <f>IF(L3608="","",VLOOKUP(L3608&amp;I3608,Продукция!A:I,9,0))</f>
        <v/>
      </c>
      <c r="AF3608" t="str">
        <f>IF(AD3608="","",VLOOKUP(AD3608,'Сотрудники и ссылки'!A:B,2,0))</f>
        <v/>
      </c>
      <c r="AG3608" t="str">
        <f>IF(AD3608="","",VLOOKUP(AD3608,'Сотрудники и ссылки'!A:C,3,0))</f>
        <v/>
      </c>
      <c r="AI3608" t="str">
        <f>IF(AH3608="","",VLOOKUP(AH3608,'Сотрудники и ссылки'!A:B,2,0))</f>
        <v/>
      </c>
      <c r="AJ3608" t="str">
        <f>IF(AH3608="","",VLOOKUP(AH3608,'Сотрудники и ссылки'!A:C,3,0))</f>
        <v/>
      </c>
      <c r="AL3608" s="2" t="str">
        <f>IF(AK3608="","",AK3608+VLOOKUP(I3608,'Вид исследования'!B:E,4,0))</f>
        <v/>
      </c>
      <c r="AM3608" s="2" t="str">
        <f>IF(AK3608="","",AK3608+VLOOKUP(I3608,'Вид исследования'!B:F,5,0))</f>
        <v/>
      </c>
      <c r="AQ3608" t="str">
        <f>IFERROR(IF(L3608="","",VLOOKUP(L3608&amp;I3608,Продукция!A:K,11,0)),"обратитесь к админ справочника")</f>
        <v/>
      </c>
      <c r="AS3608" t="str">
        <f>IFERROR(IF(L3608="","",VLOOKUP(L3608&amp;I3608,Продукция!A:J,10,0)),"обратитесь к админ справочника")</f>
        <v/>
      </c>
    </row>
    <row r="3609" spans="1:45" x14ac:dyDescent="0.25">
      <c r="A3609" t="str">
        <f t="shared" si="66"/>
        <v/>
      </c>
      <c r="B3609" t="str">
        <f>IF(E3609="","",INDEX(Лаборатории!A:A,MATCH('Производственный контроль'!E3609,Лаборатории!B:B,0)))</f>
        <v/>
      </c>
      <c r="C3609" t="str">
        <f>IF(E3609="","",VLOOKUP(E3609,Лаборатории!B:D,3,0))</f>
        <v/>
      </c>
      <c r="E3609" s="150"/>
      <c r="J3609" t="str">
        <f>IF(L3609="","",VLOOKUP(L3609,Продукция!B:D,3,0))</f>
        <v/>
      </c>
      <c r="K3609" t="str">
        <f>IF(L3609="","",VLOOKUP(L3609,Продукция!B:C,2,0))</f>
        <v/>
      </c>
      <c r="L3609" s="151"/>
      <c r="M3609" t="str">
        <f>IF(L3609="","",VLOOKUP(L3609,Продукция!B:L,11,0))</f>
        <v/>
      </c>
      <c r="AB3609" t="str">
        <f>IF(L3609="","",VLOOKUP(L3609&amp;I3609,Продукция!A:I,9,0))</f>
        <v/>
      </c>
      <c r="AF3609" t="str">
        <f>IF(AD3609="","",VLOOKUP(AD3609,'Сотрудники и ссылки'!A:B,2,0))</f>
        <v/>
      </c>
      <c r="AG3609" t="str">
        <f>IF(AD3609="","",VLOOKUP(AD3609,'Сотрудники и ссылки'!A:C,3,0))</f>
        <v/>
      </c>
      <c r="AI3609" t="str">
        <f>IF(AH3609="","",VLOOKUP(AH3609,'Сотрудники и ссылки'!A:B,2,0))</f>
        <v/>
      </c>
      <c r="AJ3609" t="str">
        <f>IF(AH3609="","",VLOOKUP(AH3609,'Сотрудники и ссылки'!A:C,3,0))</f>
        <v/>
      </c>
      <c r="AL3609" s="2" t="str">
        <f>IF(AK3609="","",AK3609+VLOOKUP(I3609,'Вид исследования'!B:E,4,0))</f>
        <v/>
      </c>
      <c r="AM3609" s="2" t="str">
        <f>IF(AK3609="","",AK3609+VLOOKUP(I3609,'Вид исследования'!B:F,5,0))</f>
        <v/>
      </c>
      <c r="AQ3609" t="str">
        <f>IFERROR(IF(L3609="","",VLOOKUP(L3609&amp;I3609,Продукция!A:K,11,0)),"обратитесь к админ справочника")</f>
        <v/>
      </c>
      <c r="AS3609" t="str">
        <f>IFERROR(IF(L3609="","",VLOOKUP(L3609&amp;I3609,Продукция!A:J,10,0)),"обратитесь к админ справочника")</f>
        <v/>
      </c>
    </row>
    <row r="3610" spans="1:45" x14ac:dyDescent="0.25">
      <c r="A3610" t="str">
        <f t="shared" si="66"/>
        <v/>
      </c>
      <c r="B3610" t="str">
        <f>IF(E3610="","",INDEX(Лаборатории!A:A,MATCH('Производственный контроль'!E3610,Лаборатории!B:B,0)))</f>
        <v/>
      </c>
      <c r="C3610" t="str">
        <f>IF(E3610="","",VLOOKUP(E3610,Лаборатории!B:D,3,0))</f>
        <v/>
      </c>
      <c r="E3610" s="150"/>
      <c r="J3610" t="str">
        <f>IF(L3610="","",VLOOKUP(L3610,Продукция!B:D,3,0))</f>
        <v/>
      </c>
      <c r="K3610" t="str">
        <f>IF(L3610="","",VLOOKUP(L3610,Продукция!B:C,2,0))</f>
        <v/>
      </c>
      <c r="L3610" s="151"/>
      <c r="M3610" t="str">
        <f>IF(L3610="","",VLOOKUP(L3610,Продукция!B:L,11,0))</f>
        <v/>
      </c>
      <c r="AB3610" t="str">
        <f>IF(L3610="","",VLOOKUP(L3610&amp;I3610,Продукция!A:I,9,0))</f>
        <v/>
      </c>
      <c r="AF3610" t="str">
        <f>IF(AD3610="","",VLOOKUP(AD3610,'Сотрудники и ссылки'!A:B,2,0))</f>
        <v/>
      </c>
      <c r="AG3610" t="str">
        <f>IF(AD3610="","",VLOOKUP(AD3610,'Сотрудники и ссылки'!A:C,3,0))</f>
        <v/>
      </c>
      <c r="AI3610" t="str">
        <f>IF(AH3610="","",VLOOKUP(AH3610,'Сотрудники и ссылки'!A:B,2,0))</f>
        <v/>
      </c>
      <c r="AJ3610" t="str">
        <f>IF(AH3610="","",VLOOKUP(AH3610,'Сотрудники и ссылки'!A:C,3,0))</f>
        <v/>
      </c>
      <c r="AL3610" s="2" t="str">
        <f>IF(AK3610="","",AK3610+VLOOKUP(I3610,'Вид исследования'!B:E,4,0))</f>
        <v/>
      </c>
      <c r="AM3610" s="2" t="str">
        <f>IF(AK3610="","",AK3610+VLOOKUP(I3610,'Вид исследования'!B:F,5,0))</f>
        <v/>
      </c>
      <c r="AQ3610" t="str">
        <f>IFERROR(IF(L3610="","",VLOOKUP(L3610&amp;I3610,Продукция!A:K,11,0)),"обратитесь к админ справочника")</f>
        <v/>
      </c>
      <c r="AS3610" t="str">
        <f>IFERROR(IF(L3610="","",VLOOKUP(L3610&amp;I3610,Продукция!A:J,10,0)),"обратитесь к админ справочника")</f>
        <v/>
      </c>
    </row>
    <row r="3611" spans="1:45" x14ac:dyDescent="0.25">
      <c r="A3611" t="str">
        <f t="shared" si="66"/>
        <v/>
      </c>
      <c r="B3611" t="str">
        <f>IF(E3611="","",INDEX(Лаборатории!A:A,MATCH('Производственный контроль'!E3611,Лаборатории!B:B,0)))</f>
        <v/>
      </c>
      <c r="C3611" t="str">
        <f>IF(E3611="","",VLOOKUP(E3611,Лаборатории!B:D,3,0))</f>
        <v/>
      </c>
      <c r="E3611" s="150"/>
      <c r="J3611" t="str">
        <f>IF(L3611="","",VLOOKUP(L3611,Продукция!B:D,3,0))</f>
        <v/>
      </c>
      <c r="K3611" t="str">
        <f>IF(L3611="","",VLOOKUP(L3611,Продукция!B:C,2,0))</f>
        <v/>
      </c>
      <c r="L3611" s="151"/>
      <c r="M3611" t="str">
        <f>IF(L3611="","",VLOOKUP(L3611,Продукция!B:L,11,0))</f>
        <v/>
      </c>
      <c r="AB3611" t="str">
        <f>IF(L3611="","",VLOOKUP(L3611&amp;I3611,Продукция!A:I,9,0))</f>
        <v/>
      </c>
      <c r="AF3611" t="str">
        <f>IF(AD3611="","",VLOOKUP(AD3611,'Сотрудники и ссылки'!A:B,2,0))</f>
        <v/>
      </c>
      <c r="AG3611" t="str">
        <f>IF(AD3611="","",VLOOKUP(AD3611,'Сотрудники и ссылки'!A:C,3,0))</f>
        <v/>
      </c>
      <c r="AI3611" t="str">
        <f>IF(AH3611="","",VLOOKUP(AH3611,'Сотрудники и ссылки'!A:B,2,0))</f>
        <v/>
      </c>
      <c r="AJ3611" t="str">
        <f>IF(AH3611="","",VLOOKUP(AH3611,'Сотрудники и ссылки'!A:C,3,0))</f>
        <v/>
      </c>
      <c r="AL3611" s="2" t="str">
        <f>IF(AK3611="","",AK3611+VLOOKUP(I3611,'Вид исследования'!B:E,4,0))</f>
        <v/>
      </c>
      <c r="AM3611" s="2" t="str">
        <f>IF(AK3611="","",AK3611+VLOOKUP(I3611,'Вид исследования'!B:F,5,0))</f>
        <v/>
      </c>
      <c r="AQ3611" t="str">
        <f>IFERROR(IF(L3611="","",VLOOKUP(L3611&amp;I3611,Продукция!A:K,11,0)),"обратитесь к админ справочника")</f>
        <v/>
      </c>
      <c r="AS3611" t="str">
        <f>IFERROR(IF(L3611="","",VLOOKUP(L3611&amp;I3611,Продукция!A:J,10,0)),"обратитесь к админ справочника")</f>
        <v/>
      </c>
    </row>
    <row r="3612" spans="1:45" x14ac:dyDescent="0.25">
      <c r="A3612" t="str">
        <f t="shared" si="66"/>
        <v/>
      </c>
      <c r="B3612" t="str">
        <f>IF(E3612="","",INDEX(Лаборатории!A:A,MATCH('Производственный контроль'!E3612,Лаборатории!B:B,0)))</f>
        <v/>
      </c>
      <c r="C3612" t="str">
        <f>IF(E3612="","",VLOOKUP(E3612,Лаборатории!B:D,3,0))</f>
        <v/>
      </c>
      <c r="E3612" s="150"/>
      <c r="J3612" t="str">
        <f>IF(L3612="","",VLOOKUP(L3612,Продукция!B:D,3,0))</f>
        <v/>
      </c>
      <c r="K3612" t="str">
        <f>IF(L3612="","",VLOOKUP(L3612,Продукция!B:C,2,0))</f>
        <v/>
      </c>
      <c r="L3612" s="151"/>
      <c r="M3612" t="str">
        <f>IF(L3612="","",VLOOKUP(L3612,Продукция!B:L,11,0))</f>
        <v/>
      </c>
      <c r="AB3612" t="str">
        <f>IF(L3612="","",VLOOKUP(L3612&amp;I3612,Продукция!A:I,9,0))</f>
        <v/>
      </c>
      <c r="AF3612" t="str">
        <f>IF(AD3612="","",VLOOKUP(AD3612,'Сотрудники и ссылки'!A:B,2,0))</f>
        <v/>
      </c>
      <c r="AG3612" t="str">
        <f>IF(AD3612="","",VLOOKUP(AD3612,'Сотрудники и ссылки'!A:C,3,0))</f>
        <v/>
      </c>
      <c r="AI3612" t="str">
        <f>IF(AH3612="","",VLOOKUP(AH3612,'Сотрудники и ссылки'!A:B,2,0))</f>
        <v/>
      </c>
      <c r="AJ3612" t="str">
        <f>IF(AH3612="","",VLOOKUP(AH3612,'Сотрудники и ссылки'!A:C,3,0))</f>
        <v/>
      </c>
      <c r="AL3612" s="2" t="str">
        <f>IF(AK3612="","",AK3612+VLOOKUP(I3612,'Вид исследования'!B:E,4,0))</f>
        <v/>
      </c>
      <c r="AM3612" s="2" t="str">
        <f>IF(AK3612="","",AK3612+VLOOKUP(I3612,'Вид исследования'!B:F,5,0))</f>
        <v/>
      </c>
      <c r="AQ3612" t="str">
        <f>IFERROR(IF(L3612="","",VLOOKUP(L3612&amp;I3612,Продукция!A:K,11,0)),"обратитесь к админ справочника")</f>
        <v/>
      </c>
      <c r="AS3612" t="str">
        <f>IFERROR(IF(L3612="","",VLOOKUP(L3612&amp;I3612,Продукция!A:J,10,0)),"обратитесь к админ справочника")</f>
        <v/>
      </c>
    </row>
    <row r="3613" spans="1:45" x14ac:dyDescent="0.25">
      <c r="A3613" t="str">
        <f t="shared" si="66"/>
        <v/>
      </c>
      <c r="B3613" t="str">
        <f>IF(E3613="","",INDEX(Лаборатории!A:A,MATCH('Производственный контроль'!E3613,Лаборатории!B:B,0)))</f>
        <v/>
      </c>
      <c r="C3613" t="str">
        <f>IF(E3613="","",VLOOKUP(E3613,Лаборатории!B:D,3,0))</f>
        <v/>
      </c>
      <c r="E3613" s="150"/>
      <c r="J3613" t="str">
        <f>IF(L3613="","",VLOOKUP(L3613,Продукция!B:D,3,0))</f>
        <v/>
      </c>
      <c r="K3613" t="str">
        <f>IF(L3613="","",VLOOKUP(L3613,Продукция!B:C,2,0))</f>
        <v/>
      </c>
      <c r="L3613" s="151"/>
      <c r="M3613" t="str">
        <f>IF(L3613="","",VLOOKUP(L3613,Продукция!B:L,11,0))</f>
        <v/>
      </c>
      <c r="AB3613" t="str">
        <f>IF(L3613="","",VLOOKUP(L3613&amp;I3613,Продукция!A:I,9,0))</f>
        <v/>
      </c>
      <c r="AF3613" t="str">
        <f>IF(AD3613="","",VLOOKUP(AD3613,'Сотрудники и ссылки'!A:B,2,0))</f>
        <v/>
      </c>
      <c r="AG3613" t="str">
        <f>IF(AD3613="","",VLOOKUP(AD3613,'Сотрудники и ссылки'!A:C,3,0))</f>
        <v/>
      </c>
      <c r="AI3613" t="str">
        <f>IF(AH3613="","",VLOOKUP(AH3613,'Сотрудники и ссылки'!A:B,2,0))</f>
        <v/>
      </c>
      <c r="AJ3613" t="str">
        <f>IF(AH3613="","",VLOOKUP(AH3613,'Сотрудники и ссылки'!A:C,3,0))</f>
        <v/>
      </c>
      <c r="AL3613" s="2" t="str">
        <f>IF(AK3613="","",AK3613+VLOOKUP(I3613,'Вид исследования'!B:E,4,0))</f>
        <v/>
      </c>
      <c r="AM3613" s="2" t="str">
        <f>IF(AK3613="","",AK3613+VLOOKUP(I3613,'Вид исследования'!B:F,5,0))</f>
        <v/>
      </c>
      <c r="AQ3613" t="str">
        <f>IFERROR(IF(L3613="","",VLOOKUP(L3613&amp;I3613,Продукция!A:K,11,0)),"обратитесь к админ справочника")</f>
        <v/>
      </c>
      <c r="AS3613" t="str">
        <f>IFERROR(IF(L3613="","",VLOOKUP(L3613&amp;I3613,Продукция!A:J,10,0)),"обратитесь к админ справочника")</f>
        <v/>
      </c>
    </row>
    <row r="3614" spans="1:45" x14ac:dyDescent="0.25">
      <c r="A3614" t="str">
        <f t="shared" si="66"/>
        <v/>
      </c>
      <c r="B3614" t="str">
        <f>IF(E3614="","",INDEX(Лаборатории!A:A,MATCH('Производственный контроль'!E3614,Лаборатории!B:B,0)))</f>
        <v/>
      </c>
      <c r="C3614" t="str">
        <f>IF(E3614="","",VLOOKUP(E3614,Лаборатории!B:D,3,0))</f>
        <v/>
      </c>
      <c r="E3614" s="150"/>
      <c r="J3614" t="str">
        <f>IF(L3614="","",VLOOKUP(L3614,Продукция!B:D,3,0))</f>
        <v/>
      </c>
      <c r="K3614" t="str">
        <f>IF(L3614="","",VLOOKUP(L3614,Продукция!B:C,2,0))</f>
        <v/>
      </c>
      <c r="L3614" s="151"/>
      <c r="M3614" t="str">
        <f>IF(L3614="","",VLOOKUP(L3614,Продукция!B:L,11,0))</f>
        <v/>
      </c>
      <c r="AB3614" t="str">
        <f>IF(L3614="","",VLOOKUP(L3614&amp;I3614,Продукция!A:I,9,0))</f>
        <v/>
      </c>
      <c r="AF3614" t="str">
        <f>IF(AD3614="","",VLOOKUP(AD3614,'Сотрудники и ссылки'!A:B,2,0))</f>
        <v/>
      </c>
      <c r="AG3614" t="str">
        <f>IF(AD3614="","",VLOOKUP(AD3614,'Сотрудники и ссылки'!A:C,3,0))</f>
        <v/>
      </c>
      <c r="AI3614" t="str">
        <f>IF(AH3614="","",VLOOKUP(AH3614,'Сотрудники и ссылки'!A:B,2,0))</f>
        <v/>
      </c>
      <c r="AJ3614" t="str">
        <f>IF(AH3614="","",VLOOKUP(AH3614,'Сотрудники и ссылки'!A:C,3,0))</f>
        <v/>
      </c>
      <c r="AL3614" s="2" t="str">
        <f>IF(AK3614="","",AK3614+VLOOKUP(I3614,'Вид исследования'!B:E,4,0))</f>
        <v/>
      </c>
      <c r="AM3614" s="2" t="str">
        <f>IF(AK3614="","",AK3614+VLOOKUP(I3614,'Вид исследования'!B:F,5,0))</f>
        <v/>
      </c>
      <c r="AQ3614" t="str">
        <f>IFERROR(IF(L3614="","",VLOOKUP(L3614&amp;I3614,Продукция!A:K,11,0)),"обратитесь к админ справочника")</f>
        <v/>
      </c>
      <c r="AS3614" t="str">
        <f>IFERROR(IF(L3614="","",VLOOKUP(L3614&amp;I3614,Продукция!A:J,10,0)),"обратитесь к админ справочника")</f>
        <v/>
      </c>
    </row>
    <row r="3615" spans="1:45" x14ac:dyDescent="0.25">
      <c r="A3615" t="str">
        <f t="shared" si="66"/>
        <v/>
      </c>
      <c r="B3615" t="str">
        <f>IF(E3615="","",INDEX(Лаборатории!A:A,MATCH('Производственный контроль'!E3615,Лаборатории!B:B,0)))</f>
        <v/>
      </c>
      <c r="C3615" t="str">
        <f>IF(E3615="","",VLOOKUP(E3615,Лаборатории!B:D,3,0))</f>
        <v/>
      </c>
      <c r="E3615" s="150"/>
      <c r="J3615" t="str">
        <f>IF(L3615="","",VLOOKUP(L3615,Продукция!B:D,3,0))</f>
        <v/>
      </c>
      <c r="K3615" t="str">
        <f>IF(L3615="","",VLOOKUP(L3615,Продукция!B:C,2,0))</f>
        <v/>
      </c>
      <c r="L3615" s="151"/>
      <c r="M3615" t="str">
        <f>IF(L3615="","",VLOOKUP(L3615,Продукция!B:L,11,0))</f>
        <v/>
      </c>
      <c r="AB3615" t="str">
        <f>IF(L3615="","",VLOOKUP(L3615&amp;I3615,Продукция!A:I,9,0))</f>
        <v/>
      </c>
      <c r="AF3615" t="str">
        <f>IF(AD3615="","",VLOOKUP(AD3615,'Сотрудники и ссылки'!A:B,2,0))</f>
        <v/>
      </c>
      <c r="AG3615" t="str">
        <f>IF(AD3615="","",VLOOKUP(AD3615,'Сотрудники и ссылки'!A:C,3,0))</f>
        <v/>
      </c>
      <c r="AI3615" t="str">
        <f>IF(AH3615="","",VLOOKUP(AH3615,'Сотрудники и ссылки'!A:B,2,0))</f>
        <v/>
      </c>
      <c r="AJ3615" t="str">
        <f>IF(AH3615="","",VLOOKUP(AH3615,'Сотрудники и ссылки'!A:C,3,0))</f>
        <v/>
      </c>
      <c r="AL3615" s="2" t="str">
        <f>IF(AK3615="","",AK3615+VLOOKUP(I3615,'Вид исследования'!B:E,4,0))</f>
        <v/>
      </c>
      <c r="AM3615" s="2" t="str">
        <f>IF(AK3615="","",AK3615+VLOOKUP(I3615,'Вид исследования'!B:F,5,0))</f>
        <v/>
      </c>
      <c r="AQ3615" t="str">
        <f>IFERROR(IF(L3615="","",VLOOKUP(L3615&amp;I3615,Продукция!A:K,11,0)),"обратитесь к админ справочника")</f>
        <v/>
      </c>
      <c r="AS3615" t="str">
        <f>IFERROR(IF(L3615="","",VLOOKUP(L3615&amp;I3615,Продукция!A:J,10,0)),"обратитесь к админ справочника")</f>
        <v/>
      </c>
    </row>
    <row r="3616" spans="1:45" x14ac:dyDescent="0.25">
      <c r="A3616" t="str">
        <f t="shared" si="66"/>
        <v/>
      </c>
      <c r="B3616" t="str">
        <f>IF(E3616="","",INDEX(Лаборатории!A:A,MATCH('Производственный контроль'!E3616,Лаборатории!B:B,0)))</f>
        <v/>
      </c>
      <c r="C3616" t="str">
        <f>IF(E3616="","",VLOOKUP(E3616,Лаборатории!B:D,3,0))</f>
        <v/>
      </c>
      <c r="E3616" s="150"/>
      <c r="J3616" t="str">
        <f>IF(L3616="","",VLOOKUP(L3616,Продукция!B:D,3,0))</f>
        <v/>
      </c>
      <c r="K3616" t="str">
        <f>IF(L3616="","",VLOOKUP(L3616,Продукция!B:C,2,0))</f>
        <v/>
      </c>
      <c r="L3616" s="151"/>
      <c r="M3616" t="str">
        <f>IF(L3616="","",VLOOKUP(L3616,Продукция!B:L,11,0))</f>
        <v/>
      </c>
      <c r="AB3616" t="str">
        <f>IF(L3616="","",VLOOKUP(L3616&amp;I3616,Продукция!A:I,9,0))</f>
        <v/>
      </c>
      <c r="AF3616" t="str">
        <f>IF(AD3616="","",VLOOKUP(AD3616,'Сотрудники и ссылки'!A:B,2,0))</f>
        <v/>
      </c>
      <c r="AG3616" t="str">
        <f>IF(AD3616="","",VLOOKUP(AD3616,'Сотрудники и ссылки'!A:C,3,0))</f>
        <v/>
      </c>
      <c r="AI3616" t="str">
        <f>IF(AH3616="","",VLOOKUP(AH3616,'Сотрудники и ссылки'!A:B,2,0))</f>
        <v/>
      </c>
      <c r="AJ3616" t="str">
        <f>IF(AH3616="","",VLOOKUP(AH3616,'Сотрудники и ссылки'!A:C,3,0))</f>
        <v/>
      </c>
      <c r="AL3616" s="2" t="str">
        <f>IF(AK3616="","",AK3616+VLOOKUP(I3616,'Вид исследования'!B:E,4,0))</f>
        <v/>
      </c>
      <c r="AM3616" s="2" t="str">
        <f>IF(AK3616="","",AK3616+VLOOKUP(I3616,'Вид исследования'!B:F,5,0))</f>
        <v/>
      </c>
      <c r="AQ3616" t="str">
        <f>IFERROR(IF(L3616="","",VLOOKUP(L3616&amp;I3616,Продукция!A:K,11,0)),"обратитесь к админ справочника")</f>
        <v/>
      </c>
      <c r="AS3616" t="str">
        <f>IFERROR(IF(L3616="","",VLOOKUP(L3616&amp;I3616,Продукция!A:J,10,0)),"обратитесь к админ справочника")</f>
        <v/>
      </c>
    </row>
    <row r="3617" spans="1:45" x14ac:dyDescent="0.25">
      <c r="A3617" t="str">
        <f t="shared" si="66"/>
        <v/>
      </c>
      <c r="B3617" t="str">
        <f>IF(E3617="","",INDEX(Лаборатории!A:A,MATCH('Производственный контроль'!E3617,Лаборатории!B:B,0)))</f>
        <v/>
      </c>
      <c r="C3617" t="str">
        <f>IF(E3617="","",VLOOKUP(E3617,Лаборатории!B:D,3,0))</f>
        <v/>
      </c>
      <c r="E3617" s="150"/>
      <c r="J3617" t="str">
        <f>IF(L3617="","",VLOOKUP(L3617,Продукция!B:D,3,0))</f>
        <v/>
      </c>
      <c r="K3617" t="str">
        <f>IF(L3617="","",VLOOKUP(L3617,Продукция!B:C,2,0))</f>
        <v/>
      </c>
      <c r="L3617" s="151"/>
      <c r="M3617" t="str">
        <f>IF(L3617="","",VLOOKUP(L3617,Продукция!B:L,11,0))</f>
        <v/>
      </c>
      <c r="AB3617" t="str">
        <f>IF(L3617="","",VLOOKUP(L3617&amp;I3617,Продукция!A:I,9,0))</f>
        <v/>
      </c>
      <c r="AF3617" t="str">
        <f>IF(AD3617="","",VLOOKUP(AD3617,'Сотрудники и ссылки'!A:B,2,0))</f>
        <v/>
      </c>
      <c r="AG3617" t="str">
        <f>IF(AD3617="","",VLOOKUP(AD3617,'Сотрудники и ссылки'!A:C,3,0))</f>
        <v/>
      </c>
      <c r="AI3617" t="str">
        <f>IF(AH3617="","",VLOOKUP(AH3617,'Сотрудники и ссылки'!A:B,2,0))</f>
        <v/>
      </c>
      <c r="AJ3617" t="str">
        <f>IF(AH3617="","",VLOOKUP(AH3617,'Сотрудники и ссылки'!A:C,3,0))</f>
        <v/>
      </c>
      <c r="AL3617" s="2" t="str">
        <f>IF(AK3617="","",AK3617+VLOOKUP(I3617,'Вид исследования'!B:E,4,0))</f>
        <v/>
      </c>
      <c r="AM3617" s="2" t="str">
        <f>IF(AK3617="","",AK3617+VLOOKUP(I3617,'Вид исследования'!B:F,5,0))</f>
        <v/>
      </c>
      <c r="AQ3617" t="str">
        <f>IFERROR(IF(L3617="","",VLOOKUP(L3617&amp;I3617,Продукция!A:K,11,0)),"обратитесь к админ справочника")</f>
        <v/>
      </c>
      <c r="AS3617" t="str">
        <f>IFERROR(IF(L3617="","",VLOOKUP(L3617&amp;I3617,Продукция!A:J,10,0)),"обратитесь к админ справочника")</f>
        <v/>
      </c>
    </row>
    <row r="3618" spans="1:45" x14ac:dyDescent="0.25">
      <c r="A3618" t="str">
        <f t="shared" si="66"/>
        <v/>
      </c>
      <c r="B3618" t="str">
        <f>IF(E3618="","",INDEX(Лаборатории!A:A,MATCH('Производственный контроль'!E3618,Лаборатории!B:B,0)))</f>
        <v/>
      </c>
      <c r="C3618" t="str">
        <f>IF(E3618="","",VLOOKUP(E3618,Лаборатории!B:D,3,0))</f>
        <v/>
      </c>
      <c r="E3618" s="150"/>
      <c r="J3618" t="str">
        <f>IF(L3618="","",VLOOKUP(L3618,Продукция!B:D,3,0))</f>
        <v/>
      </c>
      <c r="K3618" t="str">
        <f>IF(L3618="","",VLOOKUP(L3618,Продукция!B:C,2,0))</f>
        <v/>
      </c>
      <c r="L3618" s="151"/>
      <c r="M3618" t="str">
        <f>IF(L3618="","",VLOOKUP(L3618,Продукция!B:L,11,0))</f>
        <v/>
      </c>
      <c r="AB3618" t="str">
        <f>IF(L3618="","",VLOOKUP(L3618&amp;I3618,Продукция!A:I,9,0))</f>
        <v/>
      </c>
      <c r="AF3618" t="str">
        <f>IF(AD3618="","",VLOOKUP(AD3618,'Сотрудники и ссылки'!A:B,2,0))</f>
        <v/>
      </c>
      <c r="AG3618" t="str">
        <f>IF(AD3618="","",VLOOKUP(AD3618,'Сотрудники и ссылки'!A:C,3,0))</f>
        <v/>
      </c>
      <c r="AI3618" t="str">
        <f>IF(AH3618="","",VLOOKUP(AH3618,'Сотрудники и ссылки'!A:B,2,0))</f>
        <v/>
      </c>
      <c r="AJ3618" t="str">
        <f>IF(AH3618="","",VLOOKUP(AH3618,'Сотрудники и ссылки'!A:C,3,0))</f>
        <v/>
      </c>
      <c r="AL3618" s="2" t="str">
        <f>IF(AK3618="","",AK3618+VLOOKUP(I3618,'Вид исследования'!B:E,4,0))</f>
        <v/>
      </c>
      <c r="AM3618" s="2" t="str">
        <f>IF(AK3618="","",AK3618+VLOOKUP(I3618,'Вид исследования'!B:F,5,0))</f>
        <v/>
      </c>
      <c r="AQ3618" t="str">
        <f>IFERROR(IF(L3618="","",VLOOKUP(L3618&amp;I3618,Продукция!A:K,11,0)),"обратитесь к админ справочника")</f>
        <v/>
      </c>
      <c r="AS3618" t="str">
        <f>IFERROR(IF(L3618="","",VLOOKUP(L3618&amp;I3618,Продукция!A:J,10,0)),"обратитесь к админ справочника")</f>
        <v/>
      </c>
    </row>
    <row r="3619" spans="1:45" x14ac:dyDescent="0.25">
      <c r="A3619" t="str">
        <f t="shared" si="66"/>
        <v/>
      </c>
      <c r="B3619" t="str">
        <f>IF(E3619="","",INDEX(Лаборатории!A:A,MATCH('Производственный контроль'!E3619,Лаборатории!B:B,0)))</f>
        <v/>
      </c>
      <c r="C3619" t="str">
        <f>IF(E3619="","",VLOOKUP(E3619,Лаборатории!B:D,3,0))</f>
        <v/>
      </c>
      <c r="E3619" s="150"/>
      <c r="J3619" t="str">
        <f>IF(L3619="","",VLOOKUP(L3619,Продукция!B:D,3,0))</f>
        <v/>
      </c>
      <c r="K3619" t="str">
        <f>IF(L3619="","",VLOOKUP(L3619,Продукция!B:C,2,0))</f>
        <v/>
      </c>
      <c r="L3619" s="151"/>
      <c r="M3619" t="str">
        <f>IF(L3619="","",VLOOKUP(L3619,Продукция!B:L,11,0))</f>
        <v/>
      </c>
      <c r="AB3619" t="str">
        <f>IF(L3619="","",VLOOKUP(L3619&amp;I3619,Продукция!A:I,9,0))</f>
        <v/>
      </c>
      <c r="AF3619" t="str">
        <f>IF(AD3619="","",VLOOKUP(AD3619,'Сотрудники и ссылки'!A:B,2,0))</f>
        <v/>
      </c>
      <c r="AG3619" t="str">
        <f>IF(AD3619="","",VLOOKUP(AD3619,'Сотрудники и ссылки'!A:C,3,0))</f>
        <v/>
      </c>
      <c r="AI3619" t="str">
        <f>IF(AH3619="","",VLOOKUP(AH3619,'Сотрудники и ссылки'!A:B,2,0))</f>
        <v/>
      </c>
      <c r="AJ3619" t="str">
        <f>IF(AH3619="","",VLOOKUP(AH3619,'Сотрудники и ссылки'!A:C,3,0))</f>
        <v/>
      </c>
      <c r="AL3619" s="2" t="str">
        <f>IF(AK3619="","",AK3619+VLOOKUP(I3619,'Вид исследования'!B:E,4,0))</f>
        <v/>
      </c>
      <c r="AM3619" s="2" t="str">
        <f>IF(AK3619="","",AK3619+VLOOKUP(I3619,'Вид исследования'!B:F,5,0))</f>
        <v/>
      </c>
      <c r="AQ3619" t="str">
        <f>IFERROR(IF(L3619="","",VLOOKUP(L3619&amp;I3619,Продукция!A:K,11,0)),"обратитесь к админ справочника")</f>
        <v/>
      </c>
      <c r="AS3619" t="str">
        <f>IFERROR(IF(L3619="","",VLOOKUP(L3619&amp;I3619,Продукция!A:J,10,0)),"обратитесь к админ справочника")</f>
        <v/>
      </c>
    </row>
    <row r="3620" spans="1:45" x14ac:dyDescent="0.25">
      <c r="A3620" t="str">
        <f t="shared" si="66"/>
        <v/>
      </c>
      <c r="B3620" t="str">
        <f>IF(E3620="","",INDEX(Лаборатории!A:A,MATCH('Производственный контроль'!E3620,Лаборатории!B:B,0)))</f>
        <v/>
      </c>
      <c r="C3620" t="str">
        <f>IF(E3620="","",VLOOKUP(E3620,Лаборатории!B:D,3,0))</f>
        <v/>
      </c>
      <c r="E3620" s="150"/>
      <c r="J3620" t="str">
        <f>IF(L3620="","",VLOOKUP(L3620,Продукция!B:D,3,0))</f>
        <v/>
      </c>
      <c r="K3620" t="str">
        <f>IF(L3620="","",VLOOKUP(L3620,Продукция!B:C,2,0))</f>
        <v/>
      </c>
      <c r="L3620" s="151"/>
      <c r="M3620" t="str">
        <f>IF(L3620="","",VLOOKUP(L3620,Продукция!B:L,11,0))</f>
        <v/>
      </c>
      <c r="AB3620" t="str">
        <f>IF(L3620="","",VLOOKUP(L3620&amp;I3620,Продукция!A:I,9,0))</f>
        <v/>
      </c>
      <c r="AF3620" t="str">
        <f>IF(AD3620="","",VLOOKUP(AD3620,'Сотрудники и ссылки'!A:B,2,0))</f>
        <v/>
      </c>
      <c r="AG3620" t="str">
        <f>IF(AD3620="","",VLOOKUP(AD3620,'Сотрудники и ссылки'!A:C,3,0))</f>
        <v/>
      </c>
      <c r="AI3620" t="str">
        <f>IF(AH3620="","",VLOOKUP(AH3620,'Сотрудники и ссылки'!A:B,2,0))</f>
        <v/>
      </c>
      <c r="AJ3620" t="str">
        <f>IF(AH3620="","",VLOOKUP(AH3620,'Сотрудники и ссылки'!A:C,3,0))</f>
        <v/>
      </c>
      <c r="AL3620" s="2" t="str">
        <f>IF(AK3620="","",AK3620+VLOOKUP(I3620,'Вид исследования'!B:E,4,0))</f>
        <v/>
      </c>
      <c r="AM3620" s="2" t="str">
        <f>IF(AK3620="","",AK3620+VLOOKUP(I3620,'Вид исследования'!B:F,5,0))</f>
        <v/>
      </c>
      <c r="AQ3620" t="str">
        <f>IFERROR(IF(L3620="","",VLOOKUP(L3620&amp;I3620,Продукция!A:K,11,0)),"обратитесь к админ справочника")</f>
        <v/>
      </c>
      <c r="AS3620" t="str">
        <f>IFERROR(IF(L3620="","",VLOOKUP(L3620&amp;I3620,Продукция!A:J,10,0)),"обратитесь к админ справочника")</f>
        <v/>
      </c>
    </row>
    <row r="3621" spans="1:45" x14ac:dyDescent="0.25">
      <c r="A3621" t="str">
        <f t="shared" si="66"/>
        <v/>
      </c>
      <c r="B3621" t="str">
        <f>IF(E3621="","",INDEX(Лаборатории!A:A,MATCH('Производственный контроль'!E3621,Лаборатории!B:B,0)))</f>
        <v/>
      </c>
      <c r="C3621" t="str">
        <f>IF(E3621="","",VLOOKUP(E3621,Лаборатории!B:D,3,0))</f>
        <v/>
      </c>
      <c r="E3621" s="150"/>
      <c r="J3621" t="str">
        <f>IF(L3621="","",VLOOKUP(L3621,Продукция!B:D,3,0))</f>
        <v/>
      </c>
      <c r="K3621" t="str">
        <f>IF(L3621="","",VLOOKUP(L3621,Продукция!B:C,2,0))</f>
        <v/>
      </c>
      <c r="L3621" s="151"/>
      <c r="M3621" t="str">
        <f>IF(L3621="","",VLOOKUP(L3621,Продукция!B:L,11,0))</f>
        <v/>
      </c>
      <c r="AB3621" t="str">
        <f>IF(L3621="","",VLOOKUP(L3621&amp;I3621,Продукция!A:I,9,0))</f>
        <v/>
      </c>
      <c r="AF3621" t="str">
        <f>IF(AD3621="","",VLOOKUP(AD3621,'Сотрудники и ссылки'!A:B,2,0))</f>
        <v/>
      </c>
      <c r="AG3621" t="str">
        <f>IF(AD3621="","",VLOOKUP(AD3621,'Сотрудники и ссылки'!A:C,3,0))</f>
        <v/>
      </c>
      <c r="AI3621" t="str">
        <f>IF(AH3621="","",VLOOKUP(AH3621,'Сотрудники и ссылки'!A:B,2,0))</f>
        <v/>
      </c>
      <c r="AJ3621" t="str">
        <f>IF(AH3621="","",VLOOKUP(AH3621,'Сотрудники и ссылки'!A:C,3,0))</f>
        <v/>
      </c>
      <c r="AL3621" s="2" t="str">
        <f>IF(AK3621="","",AK3621+VLOOKUP(I3621,'Вид исследования'!B:E,4,0))</f>
        <v/>
      </c>
      <c r="AM3621" s="2" t="str">
        <f>IF(AK3621="","",AK3621+VLOOKUP(I3621,'Вид исследования'!B:F,5,0))</f>
        <v/>
      </c>
      <c r="AQ3621" t="str">
        <f>IFERROR(IF(L3621="","",VLOOKUP(L3621&amp;I3621,Продукция!A:K,11,0)),"обратитесь к админ справочника")</f>
        <v/>
      </c>
      <c r="AS3621" t="str">
        <f>IFERROR(IF(L3621="","",VLOOKUP(L3621&amp;I3621,Продукция!A:J,10,0)),"обратитесь к админ справочника")</f>
        <v/>
      </c>
    </row>
    <row r="3622" spans="1:45" x14ac:dyDescent="0.25">
      <c r="A3622" t="str">
        <f t="shared" si="66"/>
        <v/>
      </c>
      <c r="B3622" t="str">
        <f>IF(E3622="","",INDEX(Лаборатории!A:A,MATCH('Производственный контроль'!E3622,Лаборатории!B:B,0)))</f>
        <v/>
      </c>
      <c r="C3622" t="str">
        <f>IF(E3622="","",VLOOKUP(E3622,Лаборатории!B:D,3,0))</f>
        <v/>
      </c>
      <c r="E3622" s="150"/>
      <c r="J3622" t="str">
        <f>IF(L3622="","",VLOOKUP(L3622,Продукция!B:D,3,0))</f>
        <v/>
      </c>
      <c r="K3622" t="str">
        <f>IF(L3622="","",VLOOKUP(L3622,Продукция!B:C,2,0))</f>
        <v/>
      </c>
      <c r="L3622" s="151"/>
      <c r="M3622" t="str">
        <f>IF(L3622="","",VLOOKUP(L3622,Продукция!B:L,11,0))</f>
        <v/>
      </c>
      <c r="AB3622" t="str">
        <f>IF(L3622="","",VLOOKUP(L3622&amp;I3622,Продукция!A:I,9,0))</f>
        <v/>
      </c>
      <c r="AF3622" t="str">
        <f>IF(AD3622="","",VLOOKUP(AD3622,'Сотрудники и ссылки'!A:B,2,0))</f>
        <v/>
      </c>
      <c r="AG3622" t="str">
        <f>IF(AD3622="","",VLOOKUP(AD3622,'Сотрудники и ссылки'!A:C,3,0))</f>
        <v/>
      </c>
      <c r="AI3622" t="str">
        <f>IF(AH3622="","",VLOOKUP(AH3622,'Сотрудники и ссылки'!A:B,2,0))</f>
        <v/>
      </c>
      <c r="AJ3622" t="str">
        <f>IF(AH3622="","",VLOOKUP(AH3622,'Сотрудники и ссылки'!A:C,3,0))</f>
        <v/>
      </c>
      <c r="AL3622" s="2" t="str">
        <f>IF(AK3622="","",AK3622+VLOOKUP(I3622,'Вид исследования'!B:E,4,0))</f>
        <v/>
      </c>
      <c r="AM3622" s="2" t="str">
        <f>IF(AK3622="","",AK3622+VLOOKUP(I3622,'Вид исследования'!B:F,5,0))</f>
        <v/>
      </c>
      <c r="AQ3622" t="str">
        <f>IFERROR(IF(L3622="","",VLOOKUP(L3622&amp;I3622,Продукция!A:K,11,0)),"обратитесь к админ справочника")</f>
        <v/>
      </c>
      <c r="AS3622" t="str">
        <f>IFERROR(IF(L3622="","",VLOOKUP(L3622&amp;I3622,Продукция!A:J,10,0)),"обратитесь к админ справочника")</f>
        <v/>
      </c>
    </row>
    <row r="3623" spans="1:45" x14ac:dyDescent="0.25">
      <c r="A3623" t="str">
        <f t="shared" si="66"/>
        <v/>
      </c>
      <c r="B3623" t="str">
        <f>IF(E3623="","",INDEX(Лаборатории!A:A,MATCH('Производственный контроль'!E3623,Лаборатории!B:B,0)))</f>
        <v/>
      </c>
      <c r="C3623" t="str">
        <f>IF(E3623="","",VLOOKUP(E3623,Лаборатории!B:D,3,0))</f>
        <v/>
      </c>
      <c r="E3623" s="150"/>
      <c r="J3623" t="str">
        <f>IF(L3623="","",VLOOKUP(L3623,Продукция!B:D,3,0))</f>
        <v/>
      </c>
      <c r="K3623" t="str">
        <f>IF(L3623="","",VLOOKUP(L3623,Продукция!B:C,2,0))</f>
        <v/>
      </c>
      <c r="L3623" s="151"/>
      <c r="M3623" t="str">
        <f>IF(L3623="","",VLOOKUP(L3623,Продукция!B:L,11,0))</f>
        <v/>
      </c>
      <c r="AB3623" t="str">
        <f>IF(L3623="","",VLOOKUP(L3623&amp;I3623,Продукция!A:I,9,0))</f>
        <v/>
      </c>
      <c r="AF3623" t="str">
        <f>IF(AD3623="","",VLOOKUP(AD3623,'Сотрудники и ссылки'!A:B,2,0))</f>
        <v/>
      </c>
      <c r="AG3623" t="str">
        <f>IF(AD3623="","",VLOOKUP(AD3623,'Сотрудники и ссылки'!A:C,3,0))</f>
        <v/>
      </c>
      <c r="AI3623" t="str">
        <f>IF(AH3623="","",VLOOKUP(AH3623,'Сотрудники и ссылки'!A:B,2,0))</f>
        <v/>
      </c>
      <c r="AJ3623" t="str">
        <f>IF(AH3623="","",VLOOKUP(AH3623,'Сотрудники и ссылки'!A:C,3,0))</f>
        <v/>
      </c>
      <c r="AL3623" s="2" t="str">
        <f>IF(AK3623="","",AK3623+VLOOKUP(I3623,'Вид исследования'!B:E,4,0))</f>
        <v/>
      </c>
      <c r="AM3623" s="2" t="str">
        <f>IF(AK3623="","",AK3623+VLOOKUP(I3623,'Вид исследования'!B:F,5,0))</f>
        <v/>
      </c>
      <c r="AQ3623" t="str">
        <f>IFERROR(IF(L3623="","",VLOOKUP(L3623&amp;I3623,Продукция!A:K,11,0)),"обратитесь к админ справочника")</f>
        <v/>
      </c>
      <c r="AS3623" t="str">
        <f>IFERROR(IF(L3623="","",VLOOKUP(L3623&amp;I3623,Продукция!A:J,10,0)),"обратитесь к админ справочника")</f>
        <v/>
      </c>
    </row>
    <row r="3624" spans="1:45" x14ac:dyDescent="0.25">
      <c r="A3624" t="str">
        <f t="shared" si="66"/>
        <v/>
      </c>
      <c r="B3624" t="str">
        <f>IF(E3624="","",INDEX(Лаборатории!A:A,MATCH('Производственный контроль'!E3624,Лаборатории!B:B,0)))</f>
        <v/>
      </c>
      <c r="C3624" t="str">
        <f>IF(E3624="","",VLOOKUP(E3624,Лаборатории!B:D,3,0))</f>
        <v/>
      </c>
      <c r="E3624" s="150"/>
      <c r="J3624" t="str">
        <f>IF(L3624="","",VLOOKUP(L3624,Продукция!B:D,3,0))</f>
        <v/>
      </c>
      <c r="K3624" t="str">
        <f>IF(L3624="","",VLOOKUP(L3624,Продукция!B:C,2,0))</f>
        <v/>
      </c>
      <c r="L3624" s="151"/>
      <c r="M3624" t="str">
        <f>IF(L3624="","",VLOOKUP(L3624,Продукция!B:L,11,0))</f>
        <v/>
      </c>
      <c r="AB3624" t="str">
        <f>IF(L3624="","",VLOOKUP(L3624&amp;I3624,Продукция!A:I,9,0))</f>
        <v/>
      </c>
      <c r="AF3624" t="str">
        <f>IF(AD3624="","",VLOOKUP(AD3624,'Сотрудники и ссылки'!A:B,2,0))</f>
        <v/>
      </c>
      <c r="AG3624" t="str">
        <f>IF(AD3624="","",VLOOKUP(AD3624,'Сотрудники и ссылки'!A:C,3,0))</f>
        <v/>
      </c>
      <c r="AI3624" t="str">
        <f>IF(AH3624="","",VLOOKUP(AH3624,'Сотрудники и ссылки'!A:B,2,0))</f>
        <v/>
      </c>
      <c r="AJ3624" t="str">
        <f>IF(AH3624="","",VLOOKUP(AH3624,'Сотрудники и ссылки'!A:C,3,0))</f>
        <v/>
      </c>
      <c r="AL3624" s="2" t="str">
        <f>IF(AK3624="","",AK3624+VLOOKUP(I3624,'Вид исследования'!B:E,4,0))</f>
        <v/>
      </c>
      <c r="AM3624" s="2" t="str">
        <f>IF(AK3624="","",AK3624+VLOOKUP(I3624,'Вид исследования'!B:F,5,0))</f>
        <v/>
      </c>
      <c r="AQ3624" t="str">
        <f>IFERROR(IF(L3624="","",VLOOKUP(L3624&amp;I3624,Продукция!A:K,11,0)),"обратитесь к админ справочника")</f>
        <v/>
      </c>
      <c r="AS3624" t="str">
        <f>IFERROR(IF(L3624="","",VLOOKUP(L3624&amp;I3624,Продукция!A:J,10,0)),"обратитесь к админ справочника")</f>
        <v/>
      </c>
    </row>
    <row r="3625" spans="1:45" x14ac:dyDescent="0.25">
      <c r="A3625" t="str">
        <f t="shared" si="66"/>
        <v/>
      </c>
      <c r="B3625" t="str">
        <f>IF(E3625="","",INDEX(Лаборатории!A:A,MATCH('Производственный контроль'!E3625,Лаборатории!B:B,0)))</f>
        <v/>
      </c>
      <c r="C3625" t="str">
        <f>IF(E3625="","",VLOOKUP(E3625,Лаборатории!B:D,3,0))</f>
        <v/>
      </c>
      <c r="E3625" s="150"/>
      <c r="J3625" t="str">
        <f>IF(L3625="","",VLOOKUP(L3625,Продукция!B:D,3,0))</f>
        <v/>
      </c>
      <c r="K3625" t="str">
        <f>IF(L3625="","",VLOOKUP(L3625,Продукция!B:C,2,0))</f>
        <v/>
      </c>
      <c r="L3625" s="151"/>
      <c r="M3625" t="str">
        <f>IF(L3625="","",VLOOKUP(L3625,Продукция!B:L,11,0))</f>
        <v/>
      </c>
      <c r="AB3625" t="str">
        <f>IF(L3625="","",VLOOKUP(L3625&amp;I3625,Продукция!A:I,9,0))</f>
        <v/>
      </c>
      <c r="AF3625" t="str">
        <f>IF(AD3625="","",VLOOKUP(AD3625,'Сотрудники и ссылки'!A:B,2,0))</f>
        <v/>
      </c>
      <c r="AG3625" t="str">
        <f>IF(AD3625="","",VLOOKUP(AD3625,'Сотрудники и ссылки'!A:C,3,0))</f>
        <v/>
      </c>
      <c r="AI3625" t="str">
        <f>IF(AH3625="","",VLOOKUP(AH3625,'Сотрудники и ссылки'!A:B,2,0))</f>
        <v/>
      </c>
      <c r="AJ3625" t="str">
        <f>IF(AH3625="","",VLOOKUP(AH3625,'Сотрудники и ссылки'!A:C,3,0))</f>
        <v/>
      </c>
      <c r="AL3625" s="2" t="str">
        <f>IF(AK3625="","",AK3625+VLOOKUP(I3625,'Вид исследования'!B:E,4,0))</f>
        <v/>
      </c>
      <c r="AM3625" s="2" t="str">
        <f>IF(AK3625="","",AK3625+VLOOKUP(I3625,'Вид исследования'!B:F,5,0))</f>
        <v/>
      </c>
      <c r="AQ3625" t="str">
        <f>IFERROR(IF(L3625="","",VLOOKUP(L3625&amp;I3625,Продукция!A:K,11,0)),"обратитесь к админ справочника")</f>
        <v/>
      </c>
      <c r="AS3625" t="str">
        <f>IFERROR(IF(L3625="","",VLOOKUP(L3625&amp;I3625,Продукция!A:J,10,0)),"обратитесь к админ справочника")</f>
        <v/>
      </c>
    </row>
    <row r="3626" spans="1:45" x14ac:dyDescent="0.25">
      <c r="A3626" t="str">
        <f t="shared" si="66"/>
        <v/>
      </c>
      <c r="B3626" t="str">
        <f>IF(E3626="","",INDEX(Лаборатории!A:A,MATCH('Производственный контроль'!E3626,Лаборатории!B:B,0)))</f>
        <v/>
      </c>
      <c r="C3626" t="str">
        <f>IF(E3626="","",VLOOKUP(E3626,Лаборатории!B:D,3,0))</f>
        <v/>
      </c>
      <c r="E3626" s="150"/>
      <c r="J3626" t="str">
        <f>IF(L3626="","",VLOOKUP(L3626,Продукция!B:D,3,0))</f>
        <v/>
      </c>
      <c r="K3626" t="str">
        <f>IF(L3626="","",VLOOKUP(L3626,Продукция!B:C,2,0))</f>
        <v/>
      </c>
      <c r="L3626" s="151"/>
      <c r="M3626" t="str">
        <f>IF(L3626="","",VLOOKUP(L3626,Продукция!B:L,11,0))</f>
        <v/>
      </c>
      <c r="AB3626" t="str">
        <f>IF(L3626="","",VLOOKUP(L3626&amp;I3626,Продукция!A:I,9,0))</f>
        <v/>
      </c>
      <c r="AF3626" t="str">
        <f>IF(AD3626="","",VLOOKUP(AD3626,'Сотрудники и ссылки'!A:B,2,0))</f>
        <v/>
      </c>
      <c r="AG3626" t="str">
        <f>IF(AD3626="","",VLOOKUP(AD3626,'Сотрудники и ссылки'!A:C,3,0))</f>
        <v/>
      </c>
      <c r="AI3626" t="str">
        <f>IF(AH3626="","",VLOOKUP(AH3626,'Сотрудники и ссылки'!A:B,2,0))</f>
        <v/>
      </c>
      <c r="AJ3626" t="str">
        <f>IF(AH3626="","",VLOOKUP(AH3626,'Сотрудники и ссылки'!A:C,3,0))</f>
        <v/>
      </c>
      <c r="AL3626" s="2" t="str">
        <f>IF(AK3626="","",AK3626+VLOOKUP(I3626,'Вид исследования'!B:E,4,0))</f>
        <v/>
      </c>
      <c r="AM3626" s="2" t="str">
        <f>IF(AK3626="","",AK3626+VLOOKUP(I3626,'Вид исследования'!B:F,5,0))</f>
        <v/>
      </c>
      <c r="AQ3626" t="str">
        <f>IFERROR(IF(L3626="","",VLOOKUP(L3626&amp;I3626,Продукция!A:K,11,0)),"обратитесь к админ справочника")</f>
        <v/>
      </c>
      <c r="AS3626" t="str">
        <f>IFERROR(IF(L3626="","",VLOOKUP(L3626&amp;I3626,Продукция!A:J,10,0)),"обратитесь к админ справочника")</f>
        <v/>
      </c>
    </row>
    <row r="3627" spans="1:45" x14ac:dyDescent="0.25">
      <c r="A3627" t="str">
        <f t="shared" si="66"/>
        <v/>
      </c>
      <c r="B3627" t="str">
        <f>IF(E3627="","",INDEX(Лаборатории!A:A,MATCH('Производственный контроль'!E3627,Лаборатории!B:B,0)))</f>
        <v/>
      </c>
      <c r="C3627" t="str">
        <f>IF(E3627="","",VLOOKUP(E3627,Лаборатории!B:D,3,0))</f>
        <v/>
      </c>
      <c r="E3627" s="150"/>
      <c r="J3627" t="str">
        <f>IF(L3627="","",VLOOKUP(L3627,Продукция!B:D,3,0))</f>
        <v/>
      </c>
      <c r="K3627" t="str">
        <f>IF(L3627="","",VLOOKUP(L3627,Продукция!B:C,2,0))</f>
        <v/>
      </c>
      <c r="L3627" s="151"/>
      <c r="M3627" t="str">
        <f>IF(L3627="","",VLOOKUP(L3627,Продукция!B:L,11,0))</f>
        <v/>
      </c>
      <c r="AB3627" t="str">
        <f>IF(L3627="","",VLOOKUP(L3627&amp;I3627,Продукция!A:I,9,0))</f>
        <v/>
      </c>
      <c r="AF3627" t="str">
        <f>IF(AD3627="","",VLOOKUP(AD3627,'Сотрудники и ссылки'!A:B,2,0))</f>
        <v/>
      </c>
      <c r="AG3627" t="str">
        <f>IF(AD3627="","",VLOOKUP(AD3627,'Сотрудники и ссылки'!A:C,3,0))</f>
        <v/>
      </c>
      <c r="AI3627" t="str">
        <f>IF(AH3627="","",VLOOKUP(AH3627,'Сотрудники и ссылки'!A:B,2,0))</f>
        <v/>
      </c>
      <c r="AJ3627" t="str">
        <f>IF(AH3627="","",VLOOKUP(AH3627,'Сотрудники и ссылки'!A:C,3,0))</f>
        <v/>
      </c>
      <c r="AL3627" s="2" t="str">
        <f>IF(AK3627="","",AK3627+VLOOKUP(I3627,'Вид исследования'!B:E,4,0))</f>
        <v/>
      </c>
      <c r="AM3627" s="2" t="str">
        <f>IF(AK3627="","",AK3627+VLOOKUP(I3627,'Вид исследования'!B:F,5,0))</f>
        <v/>
      </c>
      <c r="AQ3627" t="str">
        <f>IFERROR(IF(L3627="","",VLOOKUP(L3627&amp;I3627,Продукция!A:K,11,0)),"обратитесь к админ справочника")</f>
        <v/>
      </c>
      <c r="AS3627" t="str">
        <f>IFERROR(IF(L3627="","",VLOOKUP(L3627&amp;I3627,Продукция!A:J,10,0)),"обратитесь к админ справочника")</f>
        <v/>
      </c>
    </row>
    <row r="3628" spans="1:45" x14ac:dyDescent="0.25">
      <c r="A3628" t="str">
        <f t="shared" si="66"/>
        <v/>
      </c>
      <c r="B3628" t="str">
        <f>IF(E3628="","",INDEX(Лаборатории!A:A,MATCH('Производственный контроль'!E3628,Лаборатории!B:B,0)))</f>
        <v/>
      </c>
      <c r="C3628" t="str">
        <f>IF(E3628="","",VLOOKUP(E3628,Лаборатории!B:D,3,0))</f>
        <v/>
      </c>
      <c r="E3628" s="150"/>
      <c r="J3628" t="str">
        <f>IF(L3628="","",VLOOKUP(L3628,Продукция!B:D,3,0))</f>
        <v/>
      </c>
      <c r="K3628" t="str">
        <f>IF(L3628="","",VLOOKUP(L3628,Продукция!B:C,2,0))</f>
        <v/>
      </c>
      <c r="L3628" s="151"/>
      <c r="M3628" t="str">
        <f>IF(L3628="","",VLOOKUP(L3628,Продукция!B:L,11,0))</f>
        <v/>
      </c>
      <c r="AB3628" t="str">
        <f>IF(L3628="","",VLOOKUP(L3628&amp;I3628,Продукция!A:I,9,0))</f>
        <v/>
      </c>
      <c r="AF3628" t="str">
        <f>IF(AD3628="","",VLOOKUP(AD3628,'Сотрудники и ссылки'!A:B,2,0))</f>
        <v/>
      </c>
      <c r="AG3628" t="str">
        <f>IF(AD3628="","",VLOOKUP(AD3628,'Сотрудники и ссылки'!A:C,3,0))</f>
        <v/>
      </c>
      <c r="AI3628" t="str">
        <f>IF(AH3628="","",VLOOKUP(AH3628,'Сотрудники и ссылки'!A:B,2,0))</f>
        <v/>
      </c>
      <c r="AJ3628" t="str">
        <f>IF(AH3628="","",VLOOKUP(AH3628,'Сотрудники и ссылки'!A:C,3,0))</f>
        <v/>
      </c>
      <c r="AL3628" s="2" t="str">
        <f>IF(AK3628="","",AK3628+VLOOKUP(I3628,'Вид исследования'!B:E,4,0))</f>
        <v/>
      </c>
      <c r="AM3628" s="2" t="str">
        <f>IF(AK3628="","",AK3628+VLOOKUP(I3628,'Вид исследования'!B:F,5,0))</f>
        <v/>
      </c>
      <c r="AQ3628" t="str">
        <f>IFERROR(IF(L3628="","",VLOOKUP(L3628&amp;I3628,Продукция!A:K,11,0)),"обратитесь к админ справочника")</f>
        <v/>
      </c>
      <c r="AS3628" t="str">
        <f>IFERROR(IF(L3628="","",VLOOKUP(L3628&amp;I3628,Продукция!A:J,10,0)),"обратитесь к админ справочника")</f>
        <v/>
      </c>
    </row>
    <row r="3629" spans="1:45" x14ac:dyDescent="0.25">
      <c r="A3629" t="str">
        <f t="shared" si="66"/>
        <v/>
      </c>
      <c r="B3629" t="str">
        <f>IF(E3629="","",INDEX(Лаборатории!A:A,MATCH('Производственный контроль'!E3629,Лаборатории!B:B,0)))</f>
        <v/>
      </c>
      <c r="C3629" t="str">
        <f>IF(E3629="","",VLOOKUP(E3629,Лаборатории!B:D,3,0))</f>
        <v/>
      </c>
      <c r="E3629" s="150"/>
      <c r="J3629" t="str">
        <f>IF(L3629="","",VLOOKUP(L3629,Продукция!B:D,3,0))</f>
        <v/>
      </c>
      <c r="K3629" t="str">
        <f>IF(L3629="","",VLOOKUP(L3629,Продукция!B:C,2,0))</f>
        <v/>
      </c>
      <c r="L3629" s="151"/>
      <c r="M3629" t="str">
        <f>IF(L3629="","",VLOOKUP(L3629,Продукция!B:L,11,0))</f>
        <v/>
      </c>
      <c r="AB3629" t="str">
        <f>IF(L3629="","",VLOOKUP(L3629&amp;I3629,Продукция!A:I,9,0))</f>
        <v/>
      </c>
      <c r="AF3629" t="str">
        <f>IF(AD3629="","",VLOOKUP(AD3629,'Сотрудники и ссылки'!A:B,2,0))</f>
        <v/>
      </c>
      <c r="AG3629" t="str">
        <f>IF(AD3629="","",VLOOKUP(AD3629,'Сотрудники и ссылки'!A:C,3,0))</f>
        <v/>
      </c>
      <c r="AI3629" t="str">
        <f>IF(AH3629="","",VLOOKUP(AH3629,'Сотрудники и ссылки'!A:B,2,0))</f>
        <v/>
      </c>
      <c r="AJ3629" t="str">
        <f>IF(AH3629="","",VLOOKUP(AH3629,'Сотрудники и ссылки'!A:C,3,0))</f>
        <v/>
      </c>
      <c r="AL3629" s="2" t="str">
        <f>IF(AK3629="","",AK3629+VLOOKUP(I3629,'Вид исследования'!B:E,4,0))</f>
        <v/>
      </c>
      <c r="AM3629" s="2" t="str">
        <f>IF(AK3629="","",AK3629+VLOOKUP(I3629,'Вид исследования'!B:F,5,0))</f>
        <v/>
      </c>
      <c r="AQ3629" t="str">
        <f>IFERROR(IF(L3629="","",VLOOKUP(L3629&amp;I3629,Продукция!A:K,11,0)),"обратитесь к админ справочника")</f>
        <v/>
      </c>
      <c r="AS3629" t="str">
        <f>IFERROR(IF(L3629="","",VLOOKUP(L3629&amp;I3629,Продукция!A:J,10,0)),"обратитесь к админ справочника")</f>
        <v/>
      </c>
    </row>
    <row r="3630" spans="1:45" x14ac:dyDescent="0.25">
      <c r="A3630" t="str">
        <f t="shared" si="66"/>
        <v/>
      </c>
      <c r="B3630" t="str">
        <f>IF(E3630="","",INDEX(Лаборатории!A:A,MATCH('Производственный контроль'!E3630,Лаборатории!B:B,0)))</f>
        <v/>
      </c>
      <c r="C3630" t="str">
        <f>IF(E3630="","",VLOOKUP(E3630,Лаборатории!B:D,3,0))</f>
        <v/>
      </c>
      <c r="E3630" s="150"/>
      <c r="J3630" t="str">
        <f>IF(L3630="","",VLOOKUP(L3630,Продукция!B:D,3,0))</f>
        <v/>
      </c>
      <c r="K3630" t="str">
        <f>IF(L3630="","",VLOOKUP(L3630,Продукция!B:C,2,0))</f>
        <v/>
      </c>
      <c r="L3630" s="151"/>
      <c r="M3630" t="str">
        <f>IF(L3630="","",VLOOKUP(L3630,Продукция!B:L,11,0))</f>
        <v/>
      </c>
      <c r="AB3630" t="str">
        <f>IF(L3630="","",VLOOKUP(L3630&amp;I3630,Продукция!A:I,9,0))</f>
        <v/>
      </c>
      <c r="AF3630" t="str">
        <f>IF(AD3630="","",VLOOKUP(AD3630,'Сотрудники и ссылки'!A:B,2,0))</f>
        <v/>
      </c>
      <c r="AG3630" t="str">
        <f>IF(AD3630="","",VLOOKUP(AD3630,'Сотрудники и ссылки'!A:C,3,0))</f>
        <v/>
      </c>
      <c r="AI3630" t="str">
        <f>IF(AH3630="","",VLOOKUP(AH3630,'Сотрудники и ссылки'!A:B,2,0))</f>
        <v/>
      </c>
      <c r="AJ3630" t="str">
        <f>IF(AH3630="","",VLOOKUP(AH3630,'Сотрудники и ссылки'!A:C,3,0))</f>
        <v/>
      </c>
      <c r="AL3630" s="2" t="str">
        <f>IF(AK3630="","",AK3630+VLOOKUP(I3630,'Вид исследования'!B:E,4,0))</f>
        <v/>
      </c>
      <c r="AM3630" s="2" t="str">
        <f>IF(AK3630="","",AK3630+VLOOKUP(I3630,'Вид исследования'!B:F,5,0))</f>
        <v/>
      </c>
      <c r="AQ3630" t="str">
        <f>IFERROR(IF(L3630="","",VLOOKUP(L3630&amp;I3630,Продукция!A:K,11,0)),"обратитесь к админ справочника")</f>
        <v/>
      </c>
      <c r="AS3630" t="str">
        <f>IFERROR(IF(L3630="","",VLOOKUP(L3630&amp;I3630,Продукция!A:J,10,0)),"обратитесь к админ справочника")</f>
        <v/>
      </c>
    </row>
    <row r="3631" spans="1:45" x14ac:dyDescent="0.25">
      <c r="A3631" t="str">
        <f t="shared" si="66"/>
        <v/>
      </c>
      <c r="B3631" t="str">
        <f>IF(E3631="","",INDEX(Лаборатории!A:A,MATCH('Производственный контроль'!E3631,Лаборатории!B:B,0)))</f>
        <v/>
      </c>
      <c r="C3631" t="str">
        <f>IF(E3631="","",VLOOKUP(E3631,Лаборатории!B:D,3,0))</f>
        <v/>
      </c>
      <c r="E3631" s="150"/>
      <c r="J3631" t="str">
        <f>IF(L3631="","",VLOOKUP(L3631,Продукция!B:D,3,0))</f>
        <v/>
      </c>
      <c r="K3631" t="str">
        <f>IF(L3631="","",VLOOKUP(L3631,Продукция!B:C,2,0))</f>
        <v/>
      </c>
      <c r="L3631" s="151"/>
      <c r="M3631" t="str">
        <f>IF(L3631="","",VLOOKUP(L3631,Продукция!B:L,11,0))</f>
        <v/>
      </c>
      <c r="AB3631" t="str">
        <f>IF(L3631="","",VLOOKUP(L3631&amp;I3631,Продукция!A:I,9,0))</f>
        <v/>
      </c>
      <c r="AF3631" t="str">
        <f>IF(AD3631="","",VLOOKUP(AD3631,'Сотрудники и ссылки'!A:B,2,0))</f>
        <v/>
      </c>
      <c r="AG3631" t="str">
        <f>IF(AD3631="","",VLOOKUP(AD3631,'Сотрудники и ссылки'!A:C,3,0))</f>
        <v/>
      </c>
      <c r="AI3631" t="str">
        <f>IF(AH3631="","",VLOOKUP(AH3631,'Сотрудники и ссылки'!A:B,2,0))</f>
        <v/>
      </c>
      <c r="AJ3631" t="str">
        <f>IF(AH3631="","",VLOOKUP(AH3631,'Сотрудники и ссылки'!A:C,3,0))</f>
        <v/>
      </c>
      <c r="AL3631" s="2" t="str">
        <f>IF(AK3631="","",AK3631+VLOOKUP(I3631,'Вид исследования'!B:E,4,0))</f>
        <v/>
      </c>
      <c r="AM3631" s="2" t="str">
        <f>IF(AK3631="","",AK3631+VLOOKUP(I3631,'Вид исследования'!B:F,5,0))</f>
        <v/>
      </c>
      <c r="AQ3631" t="str">
        <f>IFERROR(IF(L3631="","",VLOOKUP(L3631&amp;I3631,Продукция!A:K,11,0)),"обратитесь к админ справочника")</f>
        <v/>
      </c>
      <c r="AS3631" t="str">
        <f>IFERROR(IF(L3631="","",VLOOKUP(L3631&amp;I3631,Продукция!A:J,10,0)),"обратитесь к админ справочника")</f>
        <v/>
      </c>
    </row>
    <row r="3632" spans="1:45" x14ac:dyDescent="0.25">
      <c r="A3632" t="str">
        <f t="shared" si="66"/>
        <v/>
      </c>
      <c r="B3632" t="str">
        <f>IF(E3632="","",INDEX(Лаборатории!A:A,MATCH('Производственный контроль'!E3632,Лаборатории!B:B,0)))</f>
        <v/>
      </c>
      <c r="C3632" t="str">
        <f>IF(E3632="","",VLOOKUP(E3632,Лаборатории!B:D,3,0))</f>
        <v/>
      </c>
      <c r="E3632" s="150"/>
      <c r="J3632" t="str">
        <f>IF(L3632="","",VLOOKUP(L3632,Продукция!B:D,3,0))</f>
        <v/>
      </c>
      <c r="K3632" t="str">
        <f>IF(L3632="","",VLOOKUP(L3632,Продукция!B:C,2,0))</f>
        <v/>
      </c>
      <c r="L3632" s="151"/>
      <c r="M3632" t="str">
        <f>IF(L3632="","",VLOOKUP(L3632,Продукция!B:L,11,0))</f>
        <v/>
      </c>
      <c r="AB3632" t="str">
        <f>IF(L3632="","",VLOOKUP(L3632&amp;I3632,Продукция!A:I,9,0))</f>
        <v/>
      </c>
      <c r="AF3632" t="str">
        <f>IF(AD3632="","",VLOOKUP(AD3632,'Сотрудники и ссылки'!A:B,2,0))</f>
        <v/>
      </c>
      <c r="AG3632" t="str">
        <f>IF(AD3632="","",VLOOKUP(AD3632,'Сотрудники и ссылки'!A:C,3,0))</f>
        <v/>
      </c>
      <c r="AI3632" t="str">
        <f>IF(AH3632="","",VLOOKUP(AH3632,'Сотрудники и ссылки'!A:B,2,0))</f>
        <v/>
      </c>
      <c r="AJ3632" t="str">
        <f>IF(AH3632="","",VLOOKUP(AH3632,'Сотрудники и ссылки'!A:C,3,0))</f>
        <v/>
      </c>
      <c r="AL3632" s="2" t="str">
        <f>IF(AK3632="","",AK3632+VLOOKUP(I3632,'Вид исследования'!B:E,4,0))</f>
        <v/>
      </c>
      <c r="AM3632" s="2" t="str">
        <f>IF(AK3632="","",AK3632+VLOOKUP(I3632,'Вид исследования'!B:F,5,0))</f>
        <v/>
      </c>
      <c r="AQ3632" t="str">
        <f>IFERROR(IF(L3632="","",VLOOKUP(L3632&amp;I3632,Продукция!A:K,11,0)),"обратитесь к админ справочника")</f>
        <v/>
      </c>
      <c r="AS3632" t="str">
        <f>IFERROR(IF(L3632="","",VLOOKUP(L3632&amp;I3632,Продукция!A:J,10,0)),"обратитесь к админ справочника")</f>
        <v/>
      </c>
    </row>
    <row r="3633" spans="1:45" x14ac:dyDescent="0.25">
      <c r="A3633" t="str">
        <f t="shared" si="66"/>
        <v/>
      </c>
      <c r="B3633" t="str">
        <f>IF(E3633="","",INDEX(Лаборатории!A:A,MATCH('Производственный контроль'!E3633,Лаборатории!B:B,0)))</f>
        <v/>
      </c>
      <c r="C3633" t="str">
        <f>IF(E3633="","",VLOOKUP(E3633,Лаборатории!B:D,3,0))</f>
        <v/>
      </c>
      <c r="E3633" s="150"/>
      <c r="J3633" t="str">
        <f>IF(L3633="","",VLOOKUP(L3633,Продукция!B:D,3,0))</f>
        <v/>
      </c>
      <c r="K3633" t="str">
        <f>IF(L3633="","",VLOOKUP(L3633,Продукция!B:C,2,0))</f>
        <v/>
      </c>
      <c r="L3633" s="151"/>
      <c r="M3633" t="str">
        <f>IF(L3633="","",VLOOKUP(L3633,Продукция!B:L,11,0))</f>
        <v/>
      </c>
      <c r="AB3633" t="str">
        <f>IF(L3633="","",VLOOKUP(L3633&amp;I3633,Продукция!A:I,9,0))</f>
        <v/>
      </c>
      <c r="AF3633" t="str">
        <f>IF(AD3633="","",VLOOKUP(AD3633,'Сотрудники и ссылки'!A:B,2,0))</f>
        <v/>
      </c>
      <c r="AG3633" t="str">
        <f>IF(AD3633="","",VLOOKUP(AD3633,'Сотрудники и ссылки'!A:C,3,0))</f>
        <v/>
      </c>
      <c r="AI3633" t="str">
        <f>IF(AH3633="","",VLOOKUP(AH3633,'Сотрудники и ссылки'!A:B,2,0))</f>
        <v/>
      </c>
      <c r="AJ3633" t="str">
        <f>IF(AH3633="","",VLOOKUP(AH3633,'Сотрудники и ссылки'!A:C,3,0))</f>
        <v/>
      </c>
      <c r="AL3633" s="2" t="str">
        <f>IF(AK3633="","",AK3633+VLOOKUP(I3633,'Вид исследования'!B:E,4,0))</f>
        <v/>
      </c>
      <c r="AM3633" s="2" t="str">
        <f>IF(AK3633="","",AK3633+VLOOKUP(I3633,'Вид исследования'!B:F,5,0))</f>
        <v/>
      </c>
      <c r="AQ3633" t="str">
        <f>IFERROR(IF(L3633="","",VLOOKUP(L3633&amp;I3633,Продукция!A:K,11,0)),"обратитесь к админ справочника")</f>
        <v/>
      </c>
      <c r="AS3633" t="str">
        <f>IFERROR(IF(L3633="","",VLOOKUP(L3633&amp;I3633,Продукция!A:J,10,0)),"обратитесь к админ справочника")</f>
        <v/>
      </c>
    </row>
    <row r="3634" spans="1:45" x14ac:dyDescent="0.25">
      <c r="A3634" t="str">
        <f t="shared" si="66"/>
        <v/>
      </c>
      <c r="B3634" t="str">
        <f>IF(E3634="","",INDEX(Лаборатории!A:A,MATCH('Производственный контроль'!E3634,Лаборатории!B:B,0)))</f>
        <v/>
      </c>
      <c r="C3634" t="str">
        <f>IF(E3634="","",VLOOKUP(E3634,Лаборатории!B:D,3,0))</f>
        <v/>
      </c>
      <c r="E3634" s="150"/>
      <c r="J3634" t="str">
        <f>IF(L3634="","",VLOOKUP(L3634,Продукция!B:D,3,0))</f>
        <v/>
      </c>
      <c r="K3634" t="str">
        <f>IF(L3634="","",VLOOKUP(L3634,Продукция!B:C,2,0))</f>
        <v/>
      </c>
      <c r="L3634" s="151"/>
      <c r="M3634" t="str">
        <f>IF(L3634="","",VLOOKUP(L3634,Продукция!B:L,11,0))</f>
        <v/>
      </c>
      <c r="AB3634" t="str">
        <f>IF(L3634="","",VLOOKUP(L3634&amp;I3634,Продукция!A:I,9,0))</f>
        <v/>
      </c>
      <c r="AF3634" t="str">
        <f>IF(AD3634="","",VLOOKUP(AD3634,'Сотрудники и ссылки'!A:B,2,0))</f>
        <v/>
      </c>
      <c r="AG3634" t="str">
        <f>IF(AD3634="","",VLOOKUP(AD3634,'Сотрудники и ссылки'!A:C,3,0))</f>
        <v/>
      </c>
      <c r="AI3634" t="str">
        <f>IF(AH3634="","",VLOOKUP(AH3634,'Сотрудники и ссылки'!A:B,2,0))</f>
        <v/>
      </c>
      <c r="AJ3634" t="str">
        <f>IF(AH3634="","",VLOOKUP(AH3634,'Сотрудники и ссылки'!A:C,3,0))</f>
        <v/>
      </c>
      <c r="AL3634" s="2" t="str">
        <f>IF(AK3634="","",AK3634+VLOOKUP(I3634,'Вид исследования'!B:E,4,0))</f>
        <v/>
      </c>
      <c r="AM3634" s="2" t="str">
        <f>IF(AK3634="","",AK3634+VLOOKUP(I3634,'Вид исследования'!B:F,5,0))</f>
        <v/>
      </c>
      <c r="AQ3634" t="str">
        <f>IFERROR(IF(L3634="","",VLOOKUP(L3634&amp;I3634,Продукция!A:K,11,0)),"обратитесь к админ справочника")</f>
        <v/>
      </c>
      <c r="AS3634" t="str">
        <f>IFERROR(IF(L3634="","",VLOOKUP(L3634&amp;I3634,Продукция!A:J,10,0)),"обратитесь к админ справочника")</f>
        <v/>
      </c>
    </row>
    <row r="3635" spans="1:45" x14ac:dyDescent="0.25">
      <c r="A3635" t="str">
        <f t="shared" si="66"/>
        <v/>
      </c>
      <c r="B3635" t="str">
        <f>IF(E3635="","",INDEX(Лаборатории!A:A,MATCH('Производственный контроль'!E3635,Лаборатории!B:B,0)))</f>
        <v/>
      </c>
      <c r="C3635" t="str">
        <f>IF(E3635="","",VLOOKUP(E3635,Лаборатории!B:D,3,0))</f>
        <v/>
      </c>
      <c r="E3635" s="150"/>
      <c r="J3635" t="str">
        <f>IF(L3635="","",VLOOKUP(L3635,Продукция!B:D,3,0))</f>
        <v/>
      </c>
      <c r="K3635" t="str">
        <f>IF(L3635="","",VLOOKUP(L3635,Продукция!B:C,2,0))</f>
        <v/>
      </c>
      <c r="L3635" s="151"/>
      <c r="M3635" t="str">
        <f>IF(L3635="","",VLOOKUP(L3635,Продукция!B:L,11,0))</f>
        <v/>
      </c>
      <c r="AB3635" t="str">
        <f>IF(L3635="","",VLOOKUP(L3635&amp;I3635,Продукция!A:I,9,0))</f>
        <v/>
      </c>
      <c r="AF3635" t="str">
        <f>IF(AD3635="","",VLOOKUP(AD3635,'Сотрудники и ссылки'!A:B,2,0))</f>
        <v/>
      </c>
      <c r="AG3635" t="str">
        <f>IF(AD3635="","",VLOOKUP(AD3635,'Сотрудники и ссылки'!A:C,3,0))</f>
        <v/>
      </c>
      <c r="AI3635" t="str">
        <f>IF(AH3635="","",VLOOKUP(AH3635,'Сотрудники и ссылки'!A:B,2,0))</f>
        <v/>
      </c>
      <c r="AJ3635" t="str">
        <f>IF(AH3635="","",VLOOKUP(AH3635,'Сотрудники и ссылки'!A:C,3,0))</f>
        <v/>
      </c>
      <c r="AL3635" s="2" t="str">
        <f>IF(AK3635="","",AK3635+VLOOKUP(I3635,'Вид исследования'!B:E,4,0))</f>
        <v/>
      </c>
      <c r="AM3635" s="2" t="str">
        <f>IF(AK3635="","",AK3635+VLOOKUP(I3635,'Вид исследования'!B:F,5,0))</f>
        <v/>
      </c>
      <c r="AQ3635" t="str">
        <f>IFERROR(IF(L3635="","",VLOOKUP(L3635&amp;I3635,Продукция!A:K,11,0)),"обратитесь к админ справочника")</f>
        <v/>
      </c>
      <c r="AS3635" t="str">
        <f>IFERROR(IF(L3635="","",VLOOKUP(L3635&amp;I3635,Продукция!A:J,10,0)),"обратитесь к админ справочника")</f>
        <v/>
      </c>
    </row>
    <row r="3636" spans="1:45" x14ac:dyDescent="0.25">
      <c r="A3636" t="str">
        <f t="shared" si="66"/>
        <v/>
      </c>
      <c r="B3636" t="str">
        <f>IF(E3636="","",INDEX(Лаборатории!A:A,MATCH('Производственный контроль'!E3636,Лаборатории!B:B,0)))</f>
        <v/>
      </c>
      <c r="C3636" t="str">
        <f>IF(E3636="","",VLOOKUP(E3636,Лаборатории!B:D,3,0))</f>
        <v/>
      </c>
      <c r="E3636" s="150"/>
      <c r="J3636" t="str">
        <f>IF(L3636="","",VLOOKUP(L3636,Продукция!B:D,3,0))</f>
        <v/>
      </c>
      <c r="K3636" t="str">
        <f>IF(L3636="","",VLOOKUP(L3636,Продукция!B:C,2,0))</f>
        <v/>
      </c>
      <c r="L3636" s="151"/>
      <c r="M3636" t="str">
        <f>IF(L3636="","",VLOOKUP(L3636,Продукция!B:L,11,0))</f>
        <v/>
      </c>
      <c r="AB3636" t="str">
        <f>IF(L3636="","",VLOOKUP(L3636&amp;I3636,Продукция!A:I,9,0))</f>
        <v/>
      </c>
      <c r="AF3636" t="str">
        <f>IF(AD3636="","",VLOOKUP(AD3636,'Сотрудники и ссылки'!A:B,2,0))</f>
        <v/>
      </c>
      <c r="AG3636" t="str">
        <f>IF(AD3636="","",VLOOKUP(AD3636,'Сотрудники и ссылки'!A:C,3,0))</f>
        <v/>
      </c>
      <c r="AI3636" t="str">
        <f>IF(AH3636="","",VLOOKUP(AH3636,'Сотрудники и ссылки'!A:B,2,0))</f>
        <v/>
      </c>
      <c r="AJ3636" t="str">
        <f>IF(AH3636="","",VLOOKUP(AH3636,'Сотрудники и ссылки'!A:C,3,0))</f>
        <v/>
      </c>
      <c r="AL3636" s="2" t="str">
        <f>IF(AK3636="","",AK3636+VLOOKUP(I3636,'Вид исследования'!B:E,4,0))</f>
        <v/>
      </c>
      <c r="AM3636" s="2" t="str">
        <f>IF(AK3636="","",AK3636+VLOOKUP(I3636,'Вид исследования'!B:F,5,0))</f>
        <v/>
      </c>
      <c r="AQ3636" t="str">
        <f>IFERROR(IF(L3636="","",VLOOKUP(L3636&amp;I3636,Продукция!A:K,11,0)),"обратитесь к админ справочника")</f>
        <v/>
      </c>
      <c r="AS3636" t="str">
        <f>IFERROR(IF(L3636="","",VLOOKUP(L3636&amp;I3636,Продукция!A:J,10,0)),"обратитесь к админ справочника")</f>
        <v/>
      </c>
    </row>
    <row r="3637" spans="1:45" x14ac:dyDescent="0.25">
      <c r="A3637" t="str">
        <f t="shared" si="66"/>
        <v/>
      </c>
      <c r="B3637" t="str">
        <f>IF(E3637="","",INDEX(Лаборатории!A:A,MATCH('Производственный контроль'!E3637,Лаборатории!B:B,0)))</f>
        <v/>
      </c>
      <c r="C3637" t="str">
        <f>IF(E3637="","",VLOOKUP(E3637,Лаборатории!B:D,3,0))</f>
        <v/>
      </c>
      <c r="E3637" s="150"/>
      <c r="J3637" t="str">
        <f>IF(L3637="","",VLOOKUP(L3637,Продукция!B:D,3,0))</f>
        <v/>
      </c>
      <c r="K3637" t="str">
        <f>IF(L3637="","",VLOOKUP(L3637,Продукция!B:C,2,0))</f>
        <v/>
      </c>
      <c r="L3637" s="151"/>
      <c r="M3637" t="str">
        <f>IF(L3637="","",VLOOKUP(L3637,Продукция!B:L,11,0))</f>
        <v/>
      </c>
      <c r="AB3637" t="str">
        <f>IF(L3637="","",VLOOKUP(L3637&amp;I3637,Продукция!A:I,9,0))</f>
        <v/>
      </c>
      <c r="AF3637" t="str">
        <f>IF(AD3637="","",VLOOKUP(AD3637,'Сотрудники и ссылки'!A:B,2,0))</f>
        <v/>
      </c>
      <c r="AG3637" t="str">
        <f>IF(AD3637="","",VLOOKUP(AD3637,'Сотрудники и ссылки'!A:C,3,0))</f>
        <v/>
      </c>
      <c r="AI3637" t="str">
        <f>IF(AH3637="","",VLOOKUP(AH3637,'Сотрудники и ссылки'!A:B,2,0))</f>
        <v/>
      </c>
      <c r="AJ3637" t="str">
        <f>IF(AH3637="","",VLOOKUP(AH3637,'Сотрудники и ссылки'!A:C,3,0))</f>
        <v/>
      </c>
      <c r="AL3637" s="2" t="str">
        <f>IF(AK3637="","",AK3637+VLOOKUP(I3637,'Вид исследования'!B:E,4,0))</f>
        <v/>
      </c>
      <c r="AM3637" s="2" t="str">
        <f>IF(AK3637="","",AK3637+VLOOKUP(I3637,'Вид исследования'!B:F,5,0))</f>
        <v/>
      </c>
      <c r="AQ3637" t="str">
        <f>IFERROR(IF(L3637="","",VLOOKUP(L3637&amp;I3637,Продукция!A:K,11,0)),"обратитесь к админ справочника")</f>
        <v/>
      </c>
      <c r="AS3637" t="str">
        <f>IFERROR(IF(L3637="","",VLOOKUP(L3637&amp;I3637,Продукция!A:J,10,0)),"обратитесь к админ справочника")</f>
        <v/>
      </c>
    </row>
    <row r="3638" spans="1:45" x14ac:dyDescent="0.25">
      <c r="A3638" t="str">
        <f t="shared" si="66"/>
        <v/>
      </c>
      <c r="B3638" t="str">
        <f>IF(E3638="","",INDEX(Лаборатории!A:A,MATCH('Производственный контроль'!E3638,Лаборатории!B:B,0)))</f>
        <v/>
      </c>
      <c r="C3638" t="str">
        <f>IF(E3638="","",VLOOKUP(E3638,Лаборатории!B:D,3,0))</f>
        <v/>
      </c>
      <c r="E3638" s="150"/>
      <c r="J3638" t="str">
        <f>IF(L3638="","",VLOOKUP(L3638,Продукция!B:D,3,0))</f>
        <v/>
      </c>
      <c r="K3638" t="str">
        <f>IF(L3638="","",VLOOKUP(L3638,Продукция!B:C,2,0))</f>
        <v/>
      </c>
      <c r="L3638" s="151"/>
      <c r="M3638" t="str">
        <f>IF(L3638="","",VLOOKUP(L3638,Продукция!B:L,11,0))</f>
        <v/>
      </c>
      <c r="AB3638" t="str">
        <f>IF(L3638="","",VLOOKUP(L3638&amp;I3638,Продукция!A:I,9,0))</f>
        <v/>
      </c>
      <c r="AF3638" t="str">
        <f>IF(AD3638="","",VLOOKUP(AD3638,'Сотрудники и ссылки'!A:B,2,0))</f>
        <v/>
      </c>
      <c r="AG3638" t="str">
        <f>IF(AD3638="","",VLOOKUP(AD3638,'Сотрудники и ссылки'!A:C,3,0))</f>
        <v/>
      </c>
      <c r="AI3638" t="str">
        <f>IF(AH3638="","",VLOOKUP(AH3638,'Сотрудники и ссылки'!A:B,2,0))</f>
        <v/>
      </c>
      <c r="AJ3638" t="str">
        <f>IF(AH3638="","",VLOOKUP(AH3638,'Сотрудники и ссылки'!A:C,3,0))</f>
        <v/>
      </c>
      <c r="AL3638" s="2" t="str">
        <f>IF(AK3638="","",AK3638+VLOOKUP(I3638,'Вид исследования'!B:E,4,0))</f>
        <v/>
      </c>
      <c r="AM3638" s="2" t="str">
        <f>IF(AK3638="","",AK3638+VLOOKUP(I3638,'Вид исследования'!B:F,5,0))</f>
        <v/>
      </c>
      <c r="AQ3638" t="str">
        <f>IFERROR(IF(L3638="","",VLOOKUP(L3638&amp;I3638,Продукция!A:K,11,0)),"обратитесь к админ справочника")</f>
        <v/>
      </c>
      <c r="AS3638" t="str">
        <f>IFERROR(IF(L3638="","",VLOOKUP(L3638&amp;I3638,Продукция!A:J,10,0)),"обратитесь к админ справочника")</f>
        <v/>
      </c>
    </row>
    <row r="3639" spans="1:45" x14ac:dyDescent="0.25">
      <c r="A3639" t="str">
        <f t="shared" si="66"/>
        <v/>
      </c>
      <c r="B3639" t="str">
        <f>IF(E3639="","",INDEX(Лаборатории!A:A,MATCH('Производственный контроль'!E3639,Лаборатории!B:B,0)))</f>
        <v/>
      </c>
      <c r="C3639" t="str">
        <f>IF(E3639="","",VLOOKUP(E3639,Лаборатории!B:D,3,0))</f>
        <v/>
      </c>
      <c r="E3639" s="150"/>
      <c r="J3639" t="str">
        <f>IF(L3639="","",VLOOKUP(L3639,Продукция!B:D,3,0))</f>
        <v/>
      </c>
      <c r="K3639" t="str">
        <f>IF(L3639="","",VLOOKUP(L3639,Продукция!B:C,2,0))</f>
        <v/>
      </c>
      <c r="L3639" s="151"/>
      <c r="M3639" t="str">
        <f>IF(L3639="","",VLOOKUP(L3639,Продукция!B:L,11,0))</f>
        <v/>
      </c>
      <c r="AB3639" t="str">
        <f>IF(L3639="","",VLOOKUP(L3639&amp;I3639,Продукция!A:I,9,0))</f>
        <v/>
      </c>
      <c r="AF3639" t="str">
        <f>IF(AD3639="","",VLOOKUP(AD3639,'Сотрудники и ссылки'!A:B,2,0))</f>
        <v/>
      </c>
      <c r="AG3639" t="str">
        <f>IF(AD3639="","",VLOOKUP(AD3639,'Сотрудники и ссылки'!A:C,3,0))</f>
        <v/>
      </c>
      <c r="AI3639" t="str">
        <f>IF(AH3639="","",VLOOKUP(AH3639,'Сотрудники и ссылки'!A:B,2,0))</f>
        <v/>
      </c>
      <c r="AJ3639" t="str">
        <f>IF(AH3639="","",VLOOKUP(AH3639,'Сотрудники и ссылки'!A:C,3,0))</f>
        <v/>
      </c>
      <c r="AL3639" s="2" t="str">
        <f>IF(AK3639="","",AK3639+VLOOKUP(I3639,'Вид исследования'!B:E,4,0))</f>
        <v/>
      </c>
      <c r="AM3639" s="2" t="str">
        <f>IF(AK3639="","",AK3639+VLOOKUP(I3639,'Вид исследования'!B:F,5,0))</f>
        <v/>
      </c>
      <c r="AQ3639" t="str">
        <f>IFERROR(IF(L3639="","",VLOOKUP(L3639&amp;I3639,Продукция!A:K,11,0)),"обратитесь к админ справочника")</f>
        <v/>
      </c>
      <c r="AS3639" t="str">
        <f>IFERROR(IF(L3639="","",VLOOKUP(L3639&amp;I3639,Продукция!A:J,10,0)),"обратитесь к админ справочника")</f>
        <v/>
      </c>
    </row>
    <row r="3640" spans="1:45" x14ac:dyDescent="0.25">
      <c r="A3640" t="str">
        <f t="shared" si="66"/>
        <v/>
      </c>
      <c r="B3640" t="str">
        <f>IF(E3640="","",INDEX(Лаборатории!A:A,MATCH('Производственный контроль'!E3640,Лаборатории!B:B,0)))</f>
        <v/>
      </c>
      <c r="C3640" t="str">
        <f>IF(E3640="","",VLOOKUP(E3640,Лаборатории!B:D,3,0))</f>
        <v/>
      </c>
      <c r="E3640" s="150"/>
      <c r="J3640" t="str">
        <f>IF(L3640="","",VLOOKUP(L3640,Продукция!B:D,3,0))</f>
        <v/>
      </c>
      <c r="K3640" t="str">
        <f>IF(L3640="","",VLOOKUP(L3640,Продукция!B:C,2,0))</f>
        <v/>
      </c>
      <c r="L3640" s="151"/>
      <c r="M3640" t="str">
        <f>IF(L3640="","",VLOOKUP(L3640,Продукция!B:L,11,0))</f>
        <v/>
      </c>
      <c r="AB3640" t="str">
        <f>IF(L3640="","",VLOOKUP(L3640&amp;I3640,Продукция!A:I,9,0))</f>
        <v/>
      </c>
      <c r="AF3640" t="str">
        <f>IF(AD3640="","",VLOOKUP(AD3640,'Сотрудники и ссылки'!A:B,2,0))</f>
        <v/>
      </c>
      <c r="AG3640" t="str">
        <f>IF(AD3640="","",VLOOKUP(AD3640,'Сотрудники и ссылки'!A:C,3,0))</f>
        <v/>
      </c>
      <c r="AI3640" t="str">
        <f>IF(AH3640="","",VLOOKUP(AH3640,'Сотрудники и ссылки'!A:B,2,0))</f>
        <v/>
      </c>
      <c r="AJ3640" t="str">
        <f>IF(AH3640="","",VLOOKUP(AH3640,'Сотрудники и ссылки'!A:C,3,0))</f>
        <v/>
      </c>
      <c r="AL3640" s="2" t="str">
        <f>IF(AK3640="","",AK3640+VLOOKUP(I3640,'Вид исследования'!B:E,4,0))</f>
        <v/>
      </c>
      <c r="AM3640" s="2" t="str">
        <f>IF(AK3640="","",AK3640+VLOOKUP(I3640,'Вид исследования'!B:F,5,0))</f>
        <v/>
      </c>
      <c r="AQ3640" t="str">
        <f>IFERROR(IF(L3640="","",VLOOKUP(L3640&amp;I3640,Продукция!A:K,11,0)),"обратитесь к админ справочника")</f>
        <v/>
      </c>
      <c r="AS3640" t="str">
        <f>IFERROR(IF(L3640="","",VLOOKUP(L3640&amp;I3640,Продукция!A:J,10,0)),"обратитесь к админ справочника")</f>
        <v/>
      </c>
    </row>
    <row r="3641" spans="1:45" x14ac:dyDescent="0.25">
      <c r="A3641" t="str">
        <f t="shared" si="66"/>
        <v/>
      </c>
      <c r="B3641" t="str">
        <f>IF(E3641="","",INDEX(Лаборатории!A:A,MATCH('Производственный контроль'!E3641,Лаборатории!B:B,0)))</f>
        <v/>
      </c>
      <c r="C3641" t="str">
        <f>IF(E3641="","",VLOOKUP(E3641,Лаборатории!B:D,3,0))</f>
        <v/>
      </c>
      <c r="E3641" s="150"/>
      <c r="J3641" t="str">
        <f>IF(L3641="","",VLOOKUP(L3641,Продукция!B:D,3,0))</f>
        <v/>
      </c>
      <c r="K3641" t="str">
        <f>IF(L3641="","",VLOOKUP(L3641,Продукция!B:C,2,0))</f>
        <v/>
      </c>
      <c r="L3641" s="151"/>
      <c r="M3641" t="str">
        <f>IF(L3641="","",VLOOKUP(L3641,Продукция!B:L,11,0))</f>
        <v/>
      </c>
      <c r="AB3641" t="str">
        <f>IF(L3641="","",VLOOKUP(L3641&amp;I3641,Продукция!A:I,9,0))</f>
        <v/>
      </c>
      <c r="AF3641" t="str">
        <f>IF(AD3641="","",VLOOKUP(AD3641,'Сотрудники и ссылки'!A:B,2,0))</f>
        <v/>
      </c>
      <c r="AG3641" t="str">
        <f>IF(AD3641="","",VLOOKUP(AD3641,'Сотрудники и ссылки'!A:C,3,0))</f>
        <v/>
      </c>
      <c r="AI3641" t="str">
        <f>IF(AH3641="","",VLOOKUP(AH3641,'Сотрудники и ссылки'!A:B,2,0))</f>
        <v/>
      </c>
      <c r="AJ3641" t="str">
        <f>IF(AH3641="","",VLOOKUP(AH3641,'Сотрудники и ссылки'!A:C,3,0))</f>
        <v/>
      </c>
      <c r="AL3641" s="2" t="str">
        <f>IF(AK3641="","",AK3641+VLOOKUP(I3641,'Вид исследования'!B:E,4,0))</f>
        <v/>
      </c>
      <c r="AM3641" s="2" t="str">
        <f>IF(AK3641="","",AK3641+VLOOKUP(I3641,'Вид исследования'!B:F,5,0))</f>
        <v/>
      </c>
      <c r="AQ3641" t="str">
        <f>IFERROR(IF(L3641="","",VLOOKUP(L3641&amp;I3641,Продукция!A:K,11,0)),"обратитесь к админ справочника")</f>
        <v/>
      </c>
      <c r="AS3641" t="str">
        <f>IFERROR(IF(L3641="","",VLOOKUP(L3641&amp;I3641,Продукция!A:J,10,0)),"обратитесь к админ справочника")</f>
        <v/>
      </c>
    </row>
    <row r="3642" spans="1:45" x14ac:dyDescent="0.25">
      <c r="A3642" t="str">
        <f t="shared" si="66"/>
        <v/>
      </c>
      <c r="B3642" t="str">
        <f>IF(E3642="","",INDEX(Лаборатории!A:A,MATCH('Производственный контроль'!E3642,Лаборатории!B:B,0)))</f>
        <v/>
      </c>
      <c r="C3642" t="str">
        <f>IF(E3642="","",VLOOKUP(E3642,Лаборатории!B:D,3,0))</f>
        <v/>
      </c>
      <c r="E3642" s="150"/>
      <c r="J3642" t="str">
        <f>IF(L3642="","",VLOOKUP(L3642,Продукция!B:D,3,0))</f>
        <v/>
      </c>
      <c r="K3642" t="str">
        <f>IF(L3642="","",VLOOKUP(L3642,Продукция!B:C,2,0))</f>
        <v/>
      </c>
      <c r="L3642" s="151"/>
      <c r="M3642" t="str">
        <f>IF(L3642="","",VLOOKUP(L3642,Продукция!B:L,11,0))</f>
        <v/>
      </c>
      <c r="AB3642" t="str">
        <f>IF(L3642="","",VLOOKUP(L3642&amp;I3642,Продукция!A:I,9,0))</f>
        <v/>
      </c>
      <c r="AF3642" t="str">
        <f>IF(AD3642="","",VLOOKUP(AD3642,'Сотрудники и ссылки'!A:B,2,0))</f>
        <v/>
      </c>
      <c r="AG3642" t="str">
        <f>IF(AD3642="","",VLOOKUP(AD3642,'Сотрудники и ссылки'!A:C,3,0))</f>
        <v/>
      </c>
      <c r="AI3642" t="str">
        <f>IF(AH3642="","",VLOOKUP(AH3642,'Сотрудники и ссылки'!A:B,2,0))</f>
        <v/>
      </c>
      <c r="AJ3642" t="str">
        <f>IF(AH3642="","",VLOOKUP(AH3642,'Сотрудники и ссылки'!A:C,3,0))</f>
        <v/>
      </c>
      <c r="AL3642" s="2" t="str">
        <f>IF(AK3642="","",AK3642+VLOOKUP(I3642,'Вид исследования'!B:E,4,0))</f>
        <v/>
      </c>
      <c r="AM3642" s="2" t="str">
        <f>IF(AK3642="","",AK3642+VLOOKUP(I3642,'Вид исследования'!B:F,5,0))</f>
        <v/>
      </c>
      <c r="AQ3642" t="str">
        <f>IFERROR(IF(L3642="","",VLOOKUP(L3642&amp;I3642,Продукция!A:K,11,0)),"обратитесь к админ справочника")</f>
        <v/>
      </c>
      <c r="AS3642" t="str">
        <f>IFERROR(IF(L3642="","",VLOOKUP(L3642&amp;I3642,Продукция!A:J,10,0)),"обратитесь к админ справочника")</f>
        <v/>
      </c>
    </row>
    <row r="3643" spans="1:45" x14ac:dyDescent="0.25">
      <c r="A3643" t="str">
        <f t="shared" si="66"/>
        <v/>
      </c>
      <c r="B3643" t="str">
        <f>IF(E3643="","",INDEX(Лаборатории!A:A,MATCH('Производственный контроль'!E3643,Лаборатории!B:B,0)))</f>
        <v/>
      </c>
      <c r="C3643" t="str">
        <f>IF(E3643="","",VLOOKUP(E3643,Лаборатории!B:D,3,0))</f>
        <v/>
      </c>
      <c r="E3643" s="150"/>
      <c r="J3643" t="str">
        <f>IF(L3643="","",VLOOKUP(L3643,Продукция!B:D,3,0))</f>
        <v/>
      </c>
      <c r="K3643" t="str">
        <f>IF(L3643="","",VLOOKUP(L3643,Продукция!B:C,2,0))</f>
        <v/>
      </c>
      <c r="L3643" s="151"/>
      <c r="M3643" t="str">
        <f>IF(L3643="","",VLOOKUP(L3643,Продукция!B:L,11,0))</f>
        <v/>
      </c>
      <c r="AB3643" t="str">
        <f>IF(L3643="","",VLOOKUP(L3643&amp;I3643,Продукция!A:I,9,0))</f>
        <v/>
      </c>
      <c r="AF3643" t="str">
        <f>IF(AD3643="","",VLOOKUP(AD3643,'Сотрудники и ссылки'!A:B,2,0))</f>
        <v/>
      </c>
      <c r="AG3643" t="str">
        <f>IF(AD3643="","",VLOOKUP(AD3643,'Сотрудники и ссылки'!A:C,3,0))</f>
        <v/>
      </c>
      <c r="AI3643" t="str">
        <f>IF(AH3643="","",VLOOKUP(AH3643,'Сотрудники и ссылки'!A:B,2,0))</f>
        <v/>
      </c>
      <c r="AJ3643" t="str">
        <f>IF(AH3643="","",VLOOKUP(AH3643,'Сотрудники и ссылки'!A:C,3,0))</f>
        <v/>
      </c>
      <c r="AL3643" s="2" t="str">
        <f>IF(AK3643="","",AK3643+VLOOKUP(I3643,'Вид исследования'!B:E,4,0))</f>
        <v/>
      </c>
      <c r="AM3643" s="2" t="str">
        <f>IF(AK3643="","",AK3643+VLOOKUP(I3643,'Вид исследования'!B:F,5,0))</f>
        <v/>
      </c>
      <c r="AQ3643" t="str">
        <f>IFERROR(IF(L3643="","",VLOOKUP(L3643&amp;I3643,Продукция!A:K,11,0)),"обратитесь к админ справочника")</f>
        <v/>
      </c>
      <c r="AS3643" t="str">
        <f>IFERROR(IF(L3643="","",VLOOKUP(L3643&amp;I3643,Продукция!A:J,10,0)),"обратитесь к админ справочника")</f>
        <v/>
      </c>
    </row>
    <row r="3644" spans="1:45" x14ac:dyDescent="0.25">
      <c r="A3644" t="str">
        <f t="shared" si="66"/>
        <v/>
      </c>
      <c r="B3644" t="str">
        <f>IF(E3644="","",INDEX(Лаборатории!A:A,MATCH('Производственный контроль'!E3644,Лаборатории!B:B,0)))</f>
        <v/>
      </c>
      <c r="C3644" t="str">
        <f>IF(E3644="","",VLOOKUP(E3644,Лаборатории!B:D,3,0))</f>
        <v/>
      </c>
      <c r="E3644" s="150"/>
      <c r="J3644" t="str">
        <f>IF(L3644="","",VLOOKUP(L3644,Продукция!B:D,3,0))</f>
        <v/>
      </c>
      <c r="K3644" t="str">
        <f>IF(L3644="","",VLOOKUP(L3644,Продукция!B:C,2,0))</f>
        <v/>
      </c>
      <c r="L3644" s="151"/>
      <c r="M3644" t="str">
        <f>IF(L3644="","",VLOOKUP(L3644,Продукция!B:L,11,0))</f>
        <v/>
      </c>
      <c r="AB3644" t="str">
        <f>IF(L3644="","",VLOOKUP(L3644&amp;I3644,Продукция!A:I,9,0))</f>
        <v/>
      </c>
      <c r="AF3644" t="str">
        <f>IF(AD3644="","",VLOOKUP(AD3644,'Сотрудники и ссылки'!A:B,2,0))</f>
        <v/>
      </c>
      <c r="AG3644" t="str">
        <f>IF(AD3644="","",VLOOKUP(AD3644,'Сотрудники и ссылки'!A:C,3,0))</f>
        <v/>
      </c>
      <c r="AI3644" t="str">
        <f>IF(AH3644="","",VLOOKUP(AH3644,'Сотрудники и ссылки'!A:B,2,0))</f>
        <v/>
      </c>
      <c r="AJ3644" t="str">
        <f>IF(AH3644="","",VLOOKUP(AH3644,'Сотрудники и ссылки'!A:C,3,0))</f>
        <v/>
      </c>
      <c r="AL3644" s="2" t="str">
        <f>IF(AK3644="","",AK3644+VLOOKUP(I3644,'Вид исследования'!B:E,4,0))</f>
        <v/>
      </c>
      <c r="AM3644" s="2" t="str">
        <f>IF(AK3644="","",AK3644+VLOOKUP(I3644,'Вид исследования'!B:F,5,0))</f>
        <v/>
      </c>
      <c r="AQ3644" t="str">
        <f>IFERROR(IF(L3644="","",VLOOKUP(L3644&amp;I3644,Продукция!A:K,11,0)),"обратитесь к админ справочника")</f>
        <v/>
      </c>
      <c r="AS3644" t="str">
        <f>IFERROR(IF(L3644="","",VLOOKUP(L3644&amp;I3644,Продукция!A:J,10,0)),"обратитесь к админ справочника")</f>
        <v/>
      </c>
    </row>
    <row r="3645" spans="1:45" x14ac:dyDescent="0.25">
      <c r="A3645" t="str">
        <f t="shared" si="66"/>
        <v/>
      </c>
      <c r="B3645" t="str">
        <f>IF(E3645="","",INDEX(Лаборатории!A:A,MATCH('Производственный контроль'!E3645,Лаборатории!B:B,0)))</f>
        <v/>
      </c>
      <c r="C3645" t="str">
        <f>IF(E3645="","",VLOOKUP(E3645,Лаборатории!B:D,3,0))</f>
        <v/>
      </c>
      <c r="E3645" s="150"/>
      <c r="J3645" t="str">
        <f>IF(L3645="","",VLOOKUP(L3645,Продукция!B:D,3,0))</f>
        <v/>
      </c>
      <c r="K3645" t="str">
        <f>IF(L3645="","",VLOOKUP(L3645,Продукция!B:C,2,0))</f>
        <v/>
      </c>
      <c r="L3645" s="151"/>
      <c r="M3645" t="str">
        <f>IF(L3645="","",VLOOKUP(L3645,Продукция!B:L,11,0))</f>
        <v/>
      </c>
      <c r="AB3645" t="str">
        <f>IF(L3645="","",VLOOKUP(L3645&amp;I3645,Продукция!A:I,9,0))</f>
        <v/>
      </c>
      <c r="AF3645" t="str">
        <f>IF(AD3645="","",VLOOKUP(AD3645,'Сотрудники и ссылки'!A:B,2,0))</f>
        <v/>
      </c>
      <c r="AG3645" t="str">
        <f>IF(AD3645="","",VLOOKUP(AD3645,'Сотрудники и ссылки'!A:C,3,0))</f>
        <v/>
      </c>
      <c r="AI3645" t="str">
        <f>IF(AH3645="","",VLOOKUP(AH3645,'Сотрудники и ссылки'!A:B,2,0))</f>
        <v/>
      </c>
      <c r="AJ3645" t="str">
        <f>IF(AH3645="","",VLOOKUP(AH3645,'Сотрудники и ссылки'!A:C,3,0))</f>
        <v/>
      </c>
      <c r="AL3645" s="2" t="str">
        <f>IF(AK3645="","",AK3645+VLOOKUP(I3645,'Вид исследования'!B:E,4,0))</f>
        <v/>
      </c>
      <c r="AM3645" s="2" t="str">
        <f>IF(AK3645="","",AK3645+VLOOKUP(I3645,'Вид исследования'!B:F,5,0))</f>
        <v/>
      </c>
      <c r="AQ3645" t="str">
        <f>IFERROR(IF(L3645="","",VLOOKUP(L3645&amp;I3645,Продукция!A:K,11,0)),"обратитесь к админ справочника")</f>
        <v/>
      </c>
      <c r="AS3645" t="str">
        <f>IFERROR(IF(L3645="","",VLOOKUP(L3645&amp;I3645,Продукция!A:J,10,0)),"обратитесь к админ справочника")</f>
        <v/>
      </c>
    </row>
    <row r="3646" spans="1:45" x14ac:dyDescent="0.25">
      <c r="A3646" t="str">
        <f t="shared" si="66"/>
        <v/>
      </c>
      <c r="B3646" t="str">
        <f>IF(E3646="","",INDEX(Лаборатории!A:A,MATCH('Производственный контроль'!E3646,Лаборатории!B:B,0)))</f>
        <v/>
      </c>
      <c r="C3646" t="str">
        <f>IF(E3646="","",VLOOKUP(E3646,Лаборатории!B:D,3,0))</f>
        <v/>
      </c>
      <c r="E3646" s="150"/>
      <c r="J3646" t="str">
        <f>IF(L3646="","",VLOOKUP(L3646,Продукция!B:D,3,0))</f>
        <v/>
      </c>
      <c r="K3646" t="str">
        <f>IF(L3646="","",VLOOKUP(L3646,Продукция!B:C,2,0))</f>
        <v/>
      </c>
      <c r="L3646" s="151"/>
      <c r="M3646" t="str">
        <f>IF(L3646="","",VLOOKUP(L3646,Продукция!B:L,11,0))</f>
        <v/>
      </c>
      <c r="AB3646" t="str">
        <f>IF(L3646="","",VLOOKUP(L3646&amp;I3646,Продукция!A:I,9,0))</f>
        <v/>
      </c>
      <c r="AF3646" t="str">
        <f>IF(AD3646="","",VLOOKUP(AD3646,'Сотрудники и ссылки'!A:B,2,0))</f>
        <v/>
      </c>
      <c r="AG3646" t="str">
        <f>IF(AD3646="","",VLOOKUP(AD3646,'Сотрудники и ссылки'!A:C,3,0))</f>
        <v/>
      </c>
      <c r="AI3646" t="str">
        <f>IF(AH3646="","",VLOOKUP(AH3646,'Сотрудники и ссылки'!A:B,2,0))</f>
        <v/>
      </c>
      <c r="AJ3646" t="str">
        <f>IF(AH3646="","",VLOOKUP(AH3646,'Сотрудники и ссылки'!A:C,3,0))</f>
        <v/>
      </c>
      <c r="AL3646" s="2" t="str">
        <f>IF(AK3646="","",AK3646+VLOOKUP(I3646,'Вид исследования'!B:E,4,0))</f>
        <v/>
      </c>
      <c r="AM3646" s="2" t="str">
        <f>IF(AK3646="","",AK3646+VLOOKUP(I3646,'Вид исследования'!B:F,5,0))</f>
        <v/>
      </c>
      <c r="AQ3646" t="str">
        <f>IFERROR(IF(L3646="","",VLOOKUP(L3646&amp;I3646,Продукция!A:K,11,0)),"обратитесь к админ справочника")</f>
        <v/>
      </c>
      <c r="AS3646" t="str">
        <f>IFERROR(IF(L3646="","",VLOOKUP(L3646&amp;I3646,Продукция!A:J,10,0)),"обратитесь к админ справочника")</f>
        <v/>
      </c>
    </row>
    <row r="3647" spans="1:45" x14ac:dyDescent="0.25">
      <c r="A3647" t="str">
        <f t="shared" si="66"/>
        <v/>
      </c>
      <c r="B3647" t="str">
        <f>IF(E3647="","",INDEX(Лаборатории!A:A,MATCH('Производственный контроль'!E3647,Лаборатории!B:B,0)))</f>
        <v/>
      </c>
      <c r="C3647" t="str">
        <f>IF(E3647="","",VLOOKUP(E3647,Лаборатории!B:D,3,0))</f>
        <v/>
      </c>
      <c r="E3647" s="150"/>
      <c r="J3647" t="str">
        <f>IF(L3647="","",VLOOKUP(L3647,Продукция!B:D,3,0))</f>
        <v/>
      </c>
      <c r="K3647" t="str">
        <f>IF(L3647="","",VLOOKUP(L3647,Продукция!B:C,2,0))</f>
        <v/>
      </c>
      <c r="L3647" s="151"/>
      <c r="M3647" t="str">
        <f>IF(L3647="","",VLOOKUP(L3647,Продукция!B:L,11,0))</f>
        <v/>
      </c>
      <c r="AB3647" t="str">
        <f>IF(L3647="","",VLOOKUP(L3647&amp;I3647,Продукция!A:I,9,0))</f>
        <v/>
      </c>
      <c r="AF3647" t="str">
        <f>IF(AD3647="","",VLOOKUP(AD3647,'Сотрудники и ссылки'!A:B,2,0))</f>
        <v/>
      </c>
      <c r="AG3647" t="str">
        <f>IF(AD3647="","",VLOOKUP(AD3647,'Сотрудники и ссылки'!A:C,3,0))</f>
        <v/>
      </c>
      <c r="AI3647" t="str">
        <f>IF(AH3647="","",VLOOKUP(AH3647,'Сотрудники и ссылки'!A:B,2,0))</f>
        <v/>
      </c>
      <c r="AJ3647" t="str">
        <f>IF(AH3647="","",VLOOKUP(AH3647,'Сотрудники и ссылки'!A:C,3,0))</f>
        <v/>
      </c>
      <c r="AL3647" s="2" t="str">
        <f>IF(AK3647="","",AK3647+VLOOKUP(I3647,'Вид исследования'!B:E,4,0))</f>
        <v/>
      </c>
      <c r="AM3647" s="2" t="str">
        <f>IF(AK3647="","",AK3647+VLOOKUP(I3647,'Вид исследования'!B:F,5,0))</f>
        <v/>
      </c>
      <c r="AQ3647" t="str">
        <f>IFERROR(IF(L3647="","",VLOOKUP(L3647&amp;I3647,Продукция!A:K,11,0)),"обратитесь к админ справочника")</f>
        <v/>
      </c>
      <c r="AS3647" t="str">
        <f>IFERROR(IF(L3647="","",VLOOKUP(L3647&amp;I3647,Продукция!A:J,10,0)),"обратитесь к админ справочника")</f>
        <v/>
      </c>
    </row>
    <row r="3648" spans="1:45" x14ac:dyDescent="0.25">
      <c r="A3648" t="str">
        <f t="shared" si="66"/>
        <v/>
      </c>
      <c r="B3648" t="str">
        <f>IF(E3648="","",INDEX(Лаборатории!A:A,MATCH('Производственный контроль'!E3648,Лаборатории!B:B,0)))</f>
        <v/>
      </c>
      <c r="C3648" t="str">
        <f>IF(E3648="","",VLOOKUP(E3648,Лаборатории!B:D,3,0))</f>
        <v/>
      </c>
      <c r="E3648" s="150"/>
      <c r="J3648" t="str">
        <f>IF(L3648="","",VLOOKUP(L3648,Продукция!B:D,3,0))</f>
        <v/>
      </c>
      <c r="K3648" t="str">
        <f>IF(L3648="","",VLOOKUP(L3648,Продукция!B:C,2,0))</f>
        <v/>
      </c>
      <c r="L3648" s="151"/>
      <c r="M3648" t="str">
        <f>IF(L3648="","",VLOOKUP(L3648,Продукция!B:L,11,0))</f>
        <v/>
      </c>
      <c r="AB3648" t="str">
        <f>IF(L3648="","",VLOOKUP(L3648&amp;I3648,Продукция!A:I,9,0))</f>
        <v/>
      </c>
      <c r="AF3648" t="str">
        <f>IF(AD3648="","",VLOOKUP(AD3648,'Сотрудники и ссылки'!A:B,2,0))</f>
        <v/>
      </c>
      <c r="AG3648" t="str">
        <f>IF(AD3648="","",VLOOKUP(AD3648,'Сотрудники и ссылки'!A:C,3,0))</f>
        <v/>
      </c>
      <c r="AI3648" t="str">
        <f>IF(AH3648="","",VLOOKUP(AH3648,'Сотрудники и ссылки'!A:B,2,0))</f>
        <v/>
      </c>
      <c r="AJ3648" t="str">
        <f>IF(AH3648="","",VLOOKUP(AH3648,'Сотрудники и ссылки'!A:C,3,0))</f>
        <v/>
      </c>
      <c r="AL3648" s="2" t="str">
        <f>IF(AK3648="","",AK3648+VLOOKUP(I3648,'Вид исследования'!B:E,4,0))</f>
        <v/>
      </c>
      <c r="AM3648" s="2" t="str">
        <f>IF(AK3648="","",AK3648+VLOOKUP(I3648,'Вид исследования'!B:F,5,0))</f>
        <v/>
      </c>
      <c r="AQ3648" t="str">
        <f>IFERROR(IF(L3648="","",VLOOKUP(L3648&amp;I3648,Продукция!A:K,11,0)),"обратитесь к админ справочника")</f>
        <v/>
      </c>
      <c r="AS3648" t="str">
        <f>IFERROR(IF(L3648="","",VLOOKUP(L3648&amp;I3648,Продукция!A:J,10,0)),"обратитесь к админ справочника")</f>
        <v/>
      </c>
    </row>
    <row r="3649" spans="1:45" x14ac:dyDescent="0.25">
      <c r="A3649" t="str">
        <f t="shared" si="66"/>
        <v/>
      </c>
      <c r="B3649" t="str">
        <f>IF(E3649="","",INDEX(Лаборатории!A:A,MATCH('Производственный контроль'!E3649,Лаборатории!B:B,0)))</f>
        <v/>
      </c>
      <c r="C3649" t="str">
        <f>IF(E3649="","",VLOOKUP(E3649,Лаборатории!B:D,3,0))</f>
        <v/>
      </c>
      <c r="E3649" s="150"/>
      <c r="J3649" t="str">
        <f>IF(L3649="","",VLOOKUP(L3649,Продукция!B:D,3,0))</f>
        <v/>
      </c>
      <c r="K3649" t="str">
        <f>IF(L3649="","",VLOOKUP(L3649,Продукция!B:C,2,0))</f>
        <v/>
      </c>
      <c r="L3649" s="151"/>
      <c r="M3649" t="str">
        <f>IF(L3649="","",VLOOKUP(L3649,Продукция!B:L,11,0))</f>
        <v/>
      </c>
      <c r="AB3649" t="str">
        <f>IF(L3649="","",VLOOKUP(L3649&amp;I3649,Продукция!A:I,9,0))</f>
        <v/>
      </c>
      <c r="AF3649" t="str">
        <f>IF(AD3649="","",VLOOKUP(AD3649,'Сотрудники и ссылки'!A:B,2,0))</f>
        <v/>
      </c>
      <c r="AG3649" t="str">
        <f>IF(AD3649="","",VLOOKUP(AD3649,'Сотрудники и ссылки'!A:C,3,0))</f>
        <v/>
      </c>
      <c r="AI3649" t="str">
        <f>IF(AH3649="","",VLOOKUP(AH3649,'Сотрудники и ссылки'!A:B,2,0))</f>
        <v/>
      </c>
      <c r="AJ3649" t="str">
        <f>IF(AH3649="","",VLOOKUP(AH3649,'Сотрудники и ссылки'!A:C,3,0))</f>
        <v/>
      </c>
      <c r="AL3649" s="2" t="str">
        <f>IF(AK3649="","",AK3649+VLOOKUP(I3649,'Вид исследования'!B:E,4,0))</f>
        <v/>
      </c>
      <c r="AM3649" s="2" t="str">
        <f>IF(AK3649="","",AK3649+VLOOKUP(I3649,'Вид исследования'!B:F,5,0))</f>
        <v/>
      </c>
      <c r="AQ3649" t="str">
        <f>IFERROR(IF(L3649="","",VLOOKUP(L3649&amp;I3649,Продукция!A:K,11,0)),"обратитесь к админ справочника")</f>
        <v/>
      </c>
      <c r="AS3649" t="str">
        <f>IFERROR(IF(L3649="","",VLOOKUP(L3649&amp;I3649,Продукция!A:J,10,0)),"обратитесь к админ справочника")</f>
        <v/>
      </c>
    </row>
    <row r="3650" spans="1:45" x14ac:dyDescent="0.25">
      <c r="A3650" t="str">
        <f t="shared" si="66"/>
        <v/>
      </c>
      <c r="B3650" t="str">
        <f>IF(E3650="","",INDEX(Лаборатории!A:A,MATCH('Производственный контроль'!E3650,Лаборатории!B:B,0)))</f>
        <v/>
      </c>
      <c r="C3650" t="str">
        <f>IF(E3650="","",VLOOKUP(E3650,Лаборатории!B:D,3,0))</f>
        <v/>
      </c>
      <c r="E3650" s="150"/>
      <c r="J3650" t="str">
        <f>IF(L3650="","",VLOOKUP(L3650,Продукция!B:D,3,0))</f>
        <v/>
      </c>
      <c r="K3650" t="str">
        <f>IF(L3650="","",VLOOKUP(L3650,Продукция!B:C,2,0))</f>
        <v/>
      </c>
      <c r="L3650" s="151"/>
      <c r="M3650" t="str">
        <f>IF(L3650="","",VLOOKUP(L3650,Продукция!B:L,11,0))</f>
        <v/>
      </c>
      <c r="AB3650" t="str">
        <f>IF(L3650="","",VLOOKUP(L3650&amp;I3650,Продукция!A:I,9,0))</f>
        <v/>
      </c>
      <c r="AF3650" t="str">
        <f>IF(AD3650="","",VLOOKUP(AD3650,'Сотрудники и ссылки'!A:B,2,0))</f>
        <v/>
      </c>
      <c r="AG3650" t="str">
        <f>IF(AD3650="","",VLOOKUP(AD3650,'Сотрудники и ссылки'!A:C,3,0))</f>
        <v/>
      </c>
      <c r="AI3650" t="str">
        <f>IF(AH3650="","",VLOOKUP(AH3650,'Сотрудники и ссылки'!A:B,2,0))</f>
        <v/>
      </c>
      <c r="AJ3650" t="str">
        <f>IF(AH3650="","",VLOOKUP(AH3650,'Сотрудники и ссылки'!A:C,3,0))</f>
        <v/>
      </c>
      <c r="AL3650" s="2" t="str">
        <f>IF(AK3650="","",AK3650+VLOOKUP(I3650,'Вид исследования'!B:E,4,0))</f>
        <v/>
      </c>
      <c r="AM3650" s="2" t="str">
        <f>IF(AK3650="","",AK3650+VLOOKUP(I3650,'Вид исследования'!B:F,5,0))</f>
        <v/>
      </c>
      <c r="AQ3650" t="str">
        <f>IFERROR(IF(L3650="","",VLOOKUP(L3650&amp;I3650,Продукция!A:K,11,0)),"обратитесь к админ справочника")</f>
        <v/>
      </c>
      <c r="AS3650" t="str">
        <f>IFERROR(IF(L3650="","",VLOOKUP(L3650&amp;I3650,Продукция!A:J,10,0)),"обратитесь к админ справочника")</f>
        <v/>
      </c>
    </row>
    <row r="3651" spans="1:45" x14ac:dyDescent="0.25">
      <c r="A3651" t="str">
        <f t="shared" si="66"/>
        <v/>
      </c>
      <c r="B3651" t="str">
        <f>IF(E3651="","",INDEX(Лаборатории!A:A,MATCH('Производственный контроль'!E3651,Лаборатории!B:B,0)))</f>
        <v/>
      </c>
      <c r="C3651" t="str">
        <f>IF(E3651="","",VLOOKUP(E3651,Лаборатории!B:D,3,0))</f>
        <v/>
      </c>
      <c r="E3651" s="150"/>
      <c r="J3651" t="str">
        <f>IF(L3651="","",VLOOKUP(L3651,Продукция!B:D,3,0))</f>
        <v/>
      </c>
      <c r="K3651" t="str">
        <f>IF(L3651="","",VLOOKUP(L3651,Продукция!B:C,2,0))</f>
        <v/>
      </c>
      <c r="L3651" s="151"/>
      <c r="M3651" t="str">
        <f>IF(L3651="","",VLOOKUP(L3651,Продукция!B:L,11,0))</f>
        <v/>
      </c>
      <c r="AB3651" t="str">
        <f>IF(L3651="","",VLOOKUP(L3651&amp;I3651,Продукция!A:I,9,0))</f>
        <v/>
      </c>
      <c r="AF3651" t="str">
        <f>IF(AD3651="","",VLOOKUP(AD3651,'Сотрудники и ссылки'!A:B,2,0))</f>
        <v/>
      </c>
      <c r="AG3651" t="str">
        <f>IF(AD3651="","",VLOOKUP(AD3651,'Сотрудники и ссылки'!A:C,3,0))</f>
        <v/>
      </c>
      <c r="AI3651" t="str">
        <f>IF(AH3651="","",VLOOKUP(AH3651,'Сотрудники и ссылки'!A:B,2,0))</f>
        <v/>
      </c>
      <c r="AJ3651" t="str">
        <f>IF(AH3651="","",VLOOKUP(AH3651,'Сотрудники и ссылки'!A:C,3,0))</f>
        <v/>
      </c>
      <c r="AL3651" s="2" t="str">
        <f>IF(AK3651="","",AK3651+VLOOKUP(I3651,'Вид исследования'!B:E,4,0))</f>
        <v/>
      </c>
      <c r="AM3651" s="2" t="str">
        <f>IF(AK3651="","",AK3651+VLOOKUP(I3651,'Вид исследования'!B:F,5,0))</f>
        <v/>
      </c>
      <c r="AQ3651" t="str">
        <f>IFERROR(IF(L3651="","",VLOOKUP(L3651&amp;I3651,Продукция!A:K,11,0)),"обратитесь к админ справочника")</f>
        <v/>
      </c>
      <c r="AS3651" t="str">
        <f>IFERROR(IF(L3651="","",VLOOKUP(L3651&amp;I3651,Продукция!A:J,10,0)),"обратитесь к админ справочника")</f>
        <v/>
      </c>
    </row>
    <row r="3652" spans="1:45" x14ac:dyDescent="0.25">
      <c r="A3652" t="str">
        <f t="shared" si="66"/>
        <v/>
      </c>
      <c r="B3652" t="str">
        <f>IF(E3652="","",INDEX(Лаборатории!A:A,MATCH('Производственный контроль'!E3652,Лаборатории!B:B,0)))</f>
        <v/>
      </c>
      <c r="C3652" t="str">
        <f>IF(E3652="","",VLOOKUP(E3652,Лаборатории!B:D,3,0))</f>
        <v/>
      </c>
      <c r="E3652" s="150"/>
      <c r="J3652" t="str">
        <f>IF(L3652="","",VLOOKUP(L3652,Продукция!B:D,3,0))</f>
        <v/>
      </c>
      <c r="K3652" t="str">
        <f>IF(L3652="","",VLOOKUP(L3652,Продукция!B:C,2,0))</f>
        <v/>
      </c>
      <c r="L3652" s="151"/>
      <c r="M3652" t="str">
        <f>IF(L3652="","",VLOOKUP(L3652,Продукция!B:L,11,0))</f>
        <v/>
      </c>
      <c r="AB3652" t="str">
        <f>IF(L3652="","",VLOOKUP(L3652&amp;I3652,Продукция!A:I,9,0))</f>
        <v/>
      </c>
      <c r="AF3652" t="str">
        <f>IF(AD3652="","",VLOOKUP(AD3652,'Сотрудники и ссылки'!A:B,2,0))</f>
        <v/>
      </c>
      <c r="AG3652" t="str">
        <f>IF(AD3652="","",VLOOKUP(AD3652,'Сотрудники и ссылки'!A:C,3,0))</f>
        <v/>
      </c>
      <c r="AI3652" t="str">
        <f>IF(AH3652="","",VLOOKUP(AH3652,'Сотрудники и ссылки'!A:B,2,0))</f>
        <v/>
      </c>
      <c r="AJ3652" t="str">
        <f>IF(AH3652="","",VLOOKUP(AH3652,'Сотрудники и ссылки'!A:C,3,0))</f>
        <v/>
      </c>
      <c r="AL3652" s="2" t="str">
        <f>IF(AK3652="","",AK3652+VLOOKUP(I3652,'Вид исследования'!B:E,4,0))</f>
        <v/>
      </c>
      <c r="AM3652" s="2" t="str">
        <f>IF(AK3652="","",AK3652+VLOOKUP(I3652,'Вид исследования'!B:F,5,0))</f>
        <v/>
      </c>
      <c r="AQ3652" t="str">
        <f>IFERROR(IF(L3652="","",VLOOKUP(L3652&amp;I3652,Продукция!A:K,11,0)),"обратитесь к админ справочника")</f>
        <v/>
      </c>
      <c r="AS3652" t="str">
        <f>IFERROR(IF(L3652="","",VLOOKUP(L3652&amp;I3652,Продукция!A:J,10,0)),"обратитесь к админ справочника")</f>
        <v/>
      </c>
    </row>
    <row r="3653" spans="1:45" x14ac:dyDescent="0.25">
      <c r="A3653" t="str">
        <f t="shared" si="66"/>
        <v/>
      </c>
      <c r="B3653" t="str">
        <f>IF(E3653="","",INDEX(Лаборатории!A:A,MATCH('Производственный контроль'!E3653,Лаборатории!B:B,0)))</f>
        <v/>
      </c>
      <c r="C3653" t="str">
        <f>IF(E3653="","",VLOOKUP(E3653,Лаборатории!B:D,3,0))</f>
        <v/>
      </c>
      <c r="E3653" s="150"/>
      <c r="J3653" t="str">
        <f>IF(L3653="","",VLOOKUP(L3653,Продукция!B:D,3,0))</f>
        <v/>
      </c>
      <c r="K3653" t="str">
        <f>IF(L3653="","",VLOOKUP(L3653,Продукция!B:C,2,0))</f>
        <v/>
      </c>
      <c r="L3653" s="151"/>
      <c r="M3653" t="str">
        <f>IF(L3653="","",VLOOKUP(L3653,Продукция!B:L,11,0))</f>
        <v/>
      </c>
      <c r="AB3653" t="str">
        <f>IF(L3653="","",VLOOKUP(L3653&amp;I3653,Продукция!A:I,9,0))</f>
        <v/>
      </c>
      <c r="AF3653" t="str">
        <f>IF(AD3653="","",VLOOKUP(AD3653,'Сотрудники и ссылки'!A:B,2,0))</f>
        <v/>
      </c>
      <c r="AG3653" t="str">
        <f>IF(AD3653="","",VLOOKUP(AD3653,'Сотрудники и ссылки'!A:C,3,0))</f>
        <v/>
      </c>
      <c r="AI3653" t="str">
        <f>IF(AH3653="","",VLOOKUP(AH3653,'Сотрудники и ссылки'!A:B,2,0))</f>
        <v/>
      </c>
      <c r="AJ3653" t="str">
        <f>IF(AH3653="","",VLOOKUP(AH3653,'Сотрудники и ссылки'!A:C,3,0))</f>
        <v/>
      </c>
      <c r="AL3653" s="2" t="str">
        <f>IF(AK3653="","",AK3653+VLOOKUP(I3653,'Вид исследования'!B:E,4,0))</f>
        <v/>
      </c>
      <c r="AM3653" s="2" t="str">
        <f>IF(AK3653="","",AK3653+VLOOKUP(I3653,'Вид исследования'!B:F,5,0))</f>
        <v/>
      </c>
      <c r="AQ3653" t="str">
        <f>IFERROR(IF(L3653="","",VLOOKUP(L3653&amp;I3653,Продукция!A:K,11,0)),"обратитесь к админ справочника")</f>
        <v/>
      </c>
      <c r="AS3653" t="str">
        <f>IFERROR(IF(L3653="","",VLOOKUP(L3653&amp;I3653,Продукция!A:J,10,0)),"обратитесь к админ справочника")</f>
        <v/>
      </c>
    </row>
    <row r="3654" spans="1:45" x14ac:dyDescent="0.25">
      <c r="A3654" t="str">
        <f t="shared" si="66"/>
        <v/>
      </c>
      <c r="B3654" t="str">
        <f>IF(E3654="","",INDEX(Лаборатории!A:A,MATCH('Производственный контроль'!E3654,Лаборатории!B:B,0)))</f>
        <v/>
      </c>
      <c r="C3654" t="str">
        <f>IF(E3654="","",VLOOKUP(E3654,Лаборатории!B:D,3,0))</f>
        <v/>
      </c>
      <c r="E3654" s="150"/>
      <c r="J3654" t="str">
        <f>IF(L3654="","",VLOOKUP(L3654,Продукция!B:D,3,0))</f>
        <v/>
      </c>
      <c r="K3654" t="str">
        <f>IF(L3654="","",VLOOKUP(L3654,Продукция!B:C,2,0))</f>
        <v/>
      </c>
      <c r="L3654" s="151"/>
      <c r="M3654" t="str">
        <f>IF(L3654="","",VLOOKUP(L3654,Продукция!B:L,11,0))</f>
        <v/>
      </c>
      <c r="AB3654" t="str">
        <f>IF(L3654="","",VLOOKUP(L3654&amp;I3654,Продукция!A:I,9,0))</f>
        <v/>
      </c>
      <c r="AF3654" t="str">
        <f>IF(AD3654="","",VLOOKUP(AD3654,'Сотрудники и ссылки'!A:B,2,0))</f>
        <v/>
      </c>
      <c r="AG3654" t="str">
        <f>IF(AD3654="","",VLOOKUP(AD3654,'Сотрудники и ссылки'!A:C,3,0))</f>
        <v/>
      </c>
      <c r="AI3654" t="str">
        <f>IF(AH3654="","",VLOOKUP(AH3654,'Сотрудники и ссылки'!A:B,2,0))</f>
        <v/>
      </c>
      <c r="AJ3654" t="str">
        <f>IF(AH3654="","",VLOOKUP(AH3654,'Сотрудники и ссылки'!A:C,3,0))</f>
        <v/>
      </c>
      <c r="AL3654" s="2" t="str">
        <f>IF(AK3654="","",AK3654+VLOOKUP(I3654,'Вид исследования'!B:E,4,0))</f>
        <v/>
      </c>
      <c r="AM3654" s="2" t="str">
        <f>IF(AK3654="","",AK3654+VLOOKUP(I3654,'Вид исследования'!B:F,5,0))</f>
        <v/>
      </c>
      <c r="AQ3654" t="str">
        <f>IFERROR(IF(L3654="","",VLOOKUP(L3654&amp;I3654,Продукция!A:K,11,0)),"обратитесь к админ справочника")</f>
        <v/>
      </c>
      <c r="AS3654" t="str">
        <f>IFERROR(IF(L3654="","",VLOOKUP(L3654&amp;I3654,Продукция!A:J,10,0)),"обратитесь к админ справочника")</f>
        <v/>
      </c>
    </row>
    <row r="3655" spans="1:45" x14ac:dyDescent="0.25">
      <c r="A3655" t="str">
        <f t="shared" si="66"/>
        <v/>
      </c>
      <c r="B3655" t="str">
        <f>IF(E3655="","",INDEX(Лаборатории!A:A,MATCH('Производственный контроль'!E3655,Лаборатории!B:B,0)))</f>
        <v/>
      </c>
      <c r="C3655" t="str">
        <f>IF(E3655="","",VLOOKUP(E3655,Лаборатории!B:D,3,0))</f>
        <v/>
      </c>
      <c r="E3655" s="150"/>
      <c r="J3655" t="str">
        <f>IF(L3655="","",VLOOKUP(L3655,Продукция!B:D,3,0))</f>
        <v/>
      </c>
      <c r="K3655" t="str">
        <f>IF(L3655="","",VLOOKUP(L3655,Продукция!B:C,2,0))</f>
        <v/>
      </c>
      <c r="L3655" s="151"/>
      <c r="M3655" t="str">
        <f>IF(L3655="","",VLOOKUP(L3655,Продукция!B:L,11,0))</f>
        <v/>
      </c>
      <c r="AB3655" t="str">
        <f>IF(L3655="","",VLOOKUP(L3655&amp;I3655,Продукция!A:I,9,0))</f>
        <v/>
      </c>
      <c r="AF3655" t="str">
        <f>IF(AD3655="","",VLOOKUP(AD3655,'Сотрудники и ссылки'!A:B,2,0))</f>
        <v/>
      </c>
      <c r="AG3655" t="str">
        <f>IF(AD3655="","",VLOOKUP(AD3655,'Сотрудники и ссылки'!A:C,3,0))</f>
        <v/>
      </c>
      <c r="AI3655" t="str">
        <f>IF(AH3655="","",VLOOKUP(AH3655,'Сотрудники и ссылки'!A:B,2,0))</f>
        <v/>
      </c>
      <c r="AJ3655" t="str">
        <f>IF(AH3655="","",VLOOKUP(AH3655,'Сотрудники и ссылки'!A:C,3,0))</f>
        <v/>
      </c>
      <c r="AL3655" s="2" t="str">
        <f>IF(AK3655="","",AK3655+VLOOKUP(I3655,'Вид исследования'!B:E,4,0))</f>
        <v/>
      </c>
      <c r="AM3655" s="2" t="str">
        <f>IF(AK3655="","",AK3655+VLOOKUP(I3655,'Вид исследования'!B:F,5,0))</f>
        <v/>
      </c>
      <c r="AQ3655" t="str">
        <f>IFERROR(IF(L3655="","",VLOOKUP(L3655&amp;I3655,Продукция!A:K,11,0)),"обратитесь к админ справочника")</f>
        <v/>
      </c>
      <c r="AS3655" t="str">
        <f>IFERROR(IF(L3655="","",VLOOKUP(L3655&amp;I3655,Продукция!A:J,10,0)),"обратитесь к админ справочника")</f>
        <v/>
      </c>
    </row>
    <row r="3656" spans="1:45" x14ac:dyDescent="0.25">
      <c r="A3656" t="str">
        <f t="shared" si="66"/>
        <v/>
      </c>
      <c r="B3656" t="str">
        <f>IF(E3656="","",INDEX(Лаборатории!A:A,MATCH('Производственный контроль'!E3656,Лаборатории!B:B,0)))</f>
        <v/>
      </c>
      <c r="C3656" t="str">
        <f>IF(E3656="","",VLOOKUP(E3656,Лаборатории!B:D,3,0))</f>
        <v/>
      </c>
      <c r="E3656" s="150"/>
      <c r="J3656" t="str">
        <f>IF(L3656="","",VLOOKUP(L3656,Продукция!B:D,3,0))</f>
        <v/>
      </c>
      <c r="K3656" t="str">
        <f>IF(L3656="","",VLOOKUP(L3656,Продукция!B:C,2,0))</f>
        <v/>
      </c>
      <c r="L3656" s="151"/>
      <c r="M3656" t="str">
        <f>IF(L3656="","",VLOOKUP(L3656,Продукция!B:L,11,0))</f>
        <v/>
      </c>
      <c r="AB3656" t="str">
        <f>IF(L3656="","",VLOOKUP(L3656&amp;I3656,Продукция!A:I,9,0))</f>
        <v/>
      </c>
      <c r="AF3656" t="str">
        <f>IF(AD3656="","",VLOOKUP(AD3656,'Сотрудники и ссылки'!A:B,2,0))</f>
        <v/>
      </c>
      <c r="AG3656" t="str">
        <f>IF(AD3656="","",VLOOKUP(AD3656,'Сотрудники и ссылки'!A:C,3,0))</f>
        <v/>
      </c>
      <c r="AI3656" t="str">
        <f>IF(AH3656="","",VLOOKUP(AH3656,'Сотрудники и ссылки'!A:B,2,0))</f>
        <v/>
      </c>
      <c r="AJ3656" t="str">
        <f>IF(AH3656="","",VLOOKUP(AH3656,'Сотрудники и ссылки'!A:C,3,0))</f>
        <v/>
      </c>
      <c r="AL3656" s="2" t="str">
        <f>IF(AK3656="","",AK3656+VLOOKUP(I3656,'Вид исследования'!B:E,4,0))</f>
        <v/>
      </c>
      <c r="AM3656" s="2" t="str">
        <f>IF(AK3656="","",AK3656+VLOOKUP(I3656,'Вид исследования'!B:F,5,0))</f>
        <v/>
      </c>
      <c r="AQ3656" t="str">
        <f>IFERROR(IF(L3656="","",VLOOKUP(L3656&amp;I3656,Продукция!A:K,11,0)),"обратитесь к админ справочника")</f>
        <v/>
      </c>
      <c r="AS3656" t="str">
        <f>IFERROR(IF(L3656="","",VLOOKUP(L3656&amp;I3656,Продукция!A:J,10,0)),"обратитесь к админ справочника")</f>
        <v/>
      </c>
    </row>
    <row r="3657" spans="1:45" x14ac:dyDescent="0.25">
      <c r="A3657" t="str">
        <f t="shared" si="66"/>
        <v/>
      </c>
      <c r="B3657" t="str">
        <f>IF(E3657="","",INDEX(Лаборатории!A:A,MATCH('Производственный контроль'!E3657,Лаборатории!B:B,0)))</f>
        <v/>
      </c>
      <c r="C3657" t="str">
        <f>IF(E3657="","",VLOOKUP(E3657,Лаборатории!B:D,3,0))</f>
        <v/>
      </c>
      <c r="E3657" s="150"/>
      <c r="J3657" t="str">
        <f>IF(L3657="","",VLOOKUP(L3657,Продукция!B:D,3,0))</f>
        <v/>
      </c>
      <c r="K3657" t="str">
        <f>IF(L3657="","",VLOOKUP(L3657,Продукция!B:C,2,0))</f>
        <v/>
      </c>
      <c r="L3657" s="151"/>
      <c r="M3657" t="str">
        <f>IF(L3657="","",VLOOKUP(L3657,Продукция!B:L,11,0))</f>
        <v/>
      </c>
      <c r="AB3657" t="str">
        <f>IF(L3657="","",VLOOKUP(L3657&amp;I3657,Продукция!A:I,9,0))</f>
        <v/>
      </c>
      <c r="AF3657" t="str">
        <f>IF(AD3657="","",VLOOKUP(AD3657,'Сотрудники и ссылки'!A:B,2,0))</f>
        <v/>
      </c>
      <c r="AG3657" t="str">
        <f>IF(AD3657="","",VLOOKUP(AD3657,'Сотрудники и ссылки'!A:C,3,0))</f>
        <v/>
      </c>
      <c r="AI3657" t="str">
        <f>IF(AH3657="","",VLOOKUP(AH3657,'Сотрудники и ссылки'!A:B,2,0))</f>
        <v/>
      </c>
      <c r="AJ3657" t="str">
        <f>IF(AH3657="","",VLOOKUP(AH3657,'Сотрудники и ссылки'!A:C,3,0))</f>
        <v/>
      </c>
      <c r="AL3657" s="2" t="str">
        <f>IF(AK3657="","",AK3657+VLOOKUP(I3657,'Вид исследования'!B:E,4,0))</f>
        <v/>
      </c>
      <c r="AM3657" s="2" t="str">
        <f>IF(AK3657="","",AK3657+VLOOKUP(I3657,'Вид исследования'!B:F,5,0))</f>
        <v/>
      </c>
      <c r="AQ3657" t="str">
        <f>IFERROR(IF(L3657="","",VLOOKUP(L3657&amp;I3657,Продукция!A:K,11,0)),"обратитесь к админ справочника")</f>
        <v/>
      </c>
      <c r="AS3657" t="str">
        <f>IFERROR(IF(L3657="","",VLOOKUP(L3657&amp;I3657,Продукция!A:J,10,0)),"обратитесь к админ справочника")</f>
        <v/>
      </c>
    </row>
    <row r="3658" spans="1:45" x14ac:dyDescent="0.25">
      <c r="A3658" t="str">
        <f t="shared" si="66"/>
        <v/>
      </c>
      <c r="B3658" t="str">
        <f>IF(E3658="","",INDEX(Лаборатории!A:A,MATCH('Производственный контроль'!E3658,Лаборатории!B:B,0)))</f>
        <v/>
      </c>
      <c r="C3658" t="str">
        <f>IF(E3658="","",VLOOKUP(E3658,Лаборатории!B:D,3,0))</f>
        <v/>
      </c>
      <c r="E3658" s="150"/>
      <c r="J3658" t="str">
        <f>IF(L3658="","",VLOOKUP(L3658,Продукция!B:D,3,0))</f>
        <v/>
      </c>
      <c r="K3658" t="str">
        <f>IF(L3658="","",VLOOKUP(L3658,Продукция!B:C,2,0))</f>
        <v/>
      </c>
      <c r="L3658" s="151"/>
      <c r="M3658" t="str">
        <f>IF(L3658="","",VLOOKUP(L3658,Продукция!B:L,11,0))</f>
        <v/>
      </c>
      <c r="AB3658" t="str">
        <f>IF(L3658="","",VLOOKUP(L3658&amp;I3658,Продукция!A:I,9,0))</f>
        <v/>
      </c>
      <c r="AF3658" t="str">
        <f>IF(AD3658="","",VLOOKUP(AD3658,'Сотрудники и ссылки'!A:B,2,0))</f>
        <v/>
      </c>
      <c r="AG3658" t="str">
        <f>IF(AD3658="","",VLOOKUP(AD3658,'Сотрудники и ссылки'!A:C,3,0))</f>
        <v/>
      </c>
      <c r="AI3658" t="str">
        <f>IF(AH3658="","",VLOOKUP(AH3658,'Сотрудники и ссылки'!A:B,2,0))</f>
        <v/>
      </c>
      <c r="AJ3658" t="str">
        <f>IF(AH3658="","",VLOOKUP(AH3658,'Сотрудники и ссылки'!A:C,3,0))</f>
        <v/>
      </c>
      <c r="AL3658" s="2" t="str">
        <f>IF(AK3658="","",AK3658+VLOOKUP(I3658,'Вид исследования'!B:E,4,0))</f>
        <v/>
      </c>
      <c r="AM3658" s="2" t="str">
        <f>IF(AK3658="","",AK3658+VLOOKUP(I3658,'Вид исследования'!B:F,5,0))</f>
        <v/>
      </c>
      <c r="AQ3658" t="str">
        <f>IFERROR(IF(L3658="","",VLOOKUP(L3658&amp;I3658,Продукция!A:K,11,0)),"обратитесь к админ справочника")</f>
        <v/>
      </c>
      <c r="AS3658" t="str">
        <f>IFERROR(IF(L3658="","",VLOOKUP(L3658&amp;I3658,Продукция!A:J,10,0)),"обратитесь к админ справочника")</f>
        <v/>
      </c>
    </row>
    <row r="3659" spans="1:45" x14ac:dyDescent="0.25">
      <c r="A3659" t="str">
        <f t="shared" si="66"/>
        <v/>
      </c>
      <c r="B3659" t="str">
        <f>IF(E3659="","",INDEX(Лаборатории!A:A,MATCH('Производственный контроль'!E3659,Лаборатории!B:B,0)))</f>
        <v/>
      </c>
      <c r="C3659" t="str">
        <f>IF(E3659="","",VLOOKUP(E3659,Лаборатории!B:D,3,0))</f>
        <v/>
      </c>
      <c r="E3659" s="150"/>
      <c r="J3659" t="str">
        <f>IF(L3659="","",VLOOKUP(L3659,Продукция!B:D,3,0))</f>
        <v/>
      </c>
      <c r="K3659" t="str">
        <f>IF(L3659="","",VLOOKUP(L3659,Продукция!B:C,2,0))</f>
        <v/>
      </c>
      <c r="L3659" s="151"/>
      <c r="M3659" t="str">
        <f>IF(L3659="","",VLOOKUP(L3659,Продукция!B:L,11,0))</f>
        <v/>
      </c>
      <c r="AB3659" t="str">
        <f>IF(L3659="","",VLOOKUP(L3659&amp;I3659,Продукция!A:I,9,0))</f>
        <v/>
      </c>
      <c r="AF3659" t="str">
        <f>IF(AD3659="","",VLOOKUP(AD3659,'Сотрудники и ссылки'!A:B,2,0))</f>
        <v/>
      </c>
      <c r="AG3659" t="str">
        <f>IF(AD3659="","",VLOOKUP(AD3659,'Сотрудники и ссылки'!A:C,3,0))</f>
        <v/>
      </c>
      <c r="AI3659" t="str">
        <f>IF(AH3659="","",VLOOKUP(AH3659,'Сотрудники и ссылки'!A:B,2,0))</f>
        <v/>
      </c>
      <c r="AJ3659" t="str">
        <f>IF(AH3659="","",VLOOKUP(AH3659,'Сотрудники и ссылки'!A:C,3,0))</f>
        <v/>
      </c>
      <c r="AL3659" s="2" t="str">
        <f>IF(AK3659="","",AK3659+VLOOKUP(I3659,'Вид исследования'!B:E,4,0))</f>
        <v/>
      </c>
      <c r="AM3659" s="2" t="str">
        <f>IF(AK3659="","",AK3659+VLOOKUP(I3659,'Вид исследования'!B:F,5,0))</f>
        <v/>
      </c>
      <c r="AQ3659" t="str">
        <f>IFERROR(IF(L3659="","",VLOOKUP(L3659&amp;I3659,Продукция!A:K,11,0)),"обратитесь к админ справочника")</f>
        <v/>
      </c>
      <c r="AS3659" t="str">
        <f>IFERROR(IF(L3659="","",VLOOKUP(L3659&amp;I3659,Продукция!A:J,10,0)),"обратитесь к админ справочника")</f>
        <v/>
      </c>
    </row>
    <row r="3660" spans="1:45" x14ac:dyDescent="0.25">
      <c r="A3660" t="str">
        <f t="shared" ref="A3660:A3723" si="67">T3660&amp;I3660</f>
        <v/>
      </c>
      <c r="B3660" t="str">
        <f>IF(E3660="","",INDEX(Лаборатории!A:A,MATCH('Производственный контроль'!E3660,Лаборатории!B:B,0)))</f>
        <v/>
      </c>
      <c r="C3660" t="str">
        <f>IF(E3660="","",VLOOKUP(E3660,Лаборатории!B:D,3,0))</f>
        <v/>
      </c>
      <c r="E3660" s="150"/>
      <c r="J3660" t="str">
        <f>IF(L3660="","",VLOOKUP(L3660,Продукция!B:D,3,0))</f>
        <v/>
      </c>
      <c r="K3660" t="str">
        <f>IF(L3660="","",VLOOKUP(L3660,Продукция!B:C,2,0))</f>
        <v/>
      </c>
      <c r="L3660" s="151"/>
      <c r="M3660" t="str">
        <f>IF(L3660="","",VLOOKUP(L3660,Продукция!B:L,11,0))</f>
        <v/>
      </c>
      <c r="AB3660" t="str">
        <f>IF(L3660="","",VLOOKUP(L3660&amp;I3660,Продукция!A:I,9,0))</f>
        <v/>
      </c>
      <c r="AF3660" t="str">
        <f>IF(AD3660="","",VLOOKUP(AD3660,'Сотрудники и ссылки'!A:B,2,0))</f>
        <v/>
      </c>
      <c r="AG3660" t="str">
        <f>IF(AD3660="","",VLOOKUP(AD3660,'Сотрудники и ссылки'!A:C,3,0))</f>
        <v/>
      </c>
      <c r="AI3660" t="str">
        <f>IF(AH3660="","",VLOOKUP(AH3660,'Сотрудники и ссылки'!A:B,2,0))</f>
        <v/>
      </c>
      <c r="AJ3660" t="str">
        <f>IF(AH3660="","",VLOOKUP(AH3660,'Сотрудники и ссылки'!A:C,3,0))</f>
        <v/>
      </c>
      <c r="AL3660" s="2" t="str">
        <f>IF(AK3660="","",AK3660+VLOOKUP(I3660,'Вид исследования'!B:E,4,0))</f>
        <v/>
      </c>
      <c r="AM3660" s="2" t="str">
        <f>IF(AK3660="","",AK3660+VLOOKUP(I3660,'Вид исследования'!B:F,5,0))</f>
        <v/>
      </c>
      <c r="AQ3660" t="str">
        <f>IFERROR(IF(L3660="","",VLOOKUP(L3660&amp;I3660,Продукция!A:K,11,0)),"обратитесь к админ справочника")</f>
        <v/>
      </c>
      <c r="AS3660" t="str">
        <f>IFERROR(IF(L3660="","",VLOOKUP(L3660&amp;I3660,Продукция!A:J,10,0)),"обратитесь к админ справочника")</f>
        <v/>
      </c>
    </row>
    <row r="3661" spans="1:45" x14ac:dyDescent="0.25">
      <c r="A3661" t="str">
        <f t="shared" si="67"/>
        <v/>
      </c>
      <c r="B3661" t="str">
        <f>IF(E3661="","",INDEX(Лаборатории!A:A,MATCH('Производственный контроль'!E3661,Лаборатории!B:B,0)))</f>
        <v/>
      </c>
      <c r="C3661" t="str">
        <f>IF(E3661="","",VLOOKUP(E3661,Лаборатории!B:D,3,0))</f>
        <v/>
      </c>
      <c r="E3661" s="150"/>
      <c r="J3661" t="str">
        <f>IF(L3661="","",VLOOKUP(L3661,Продукция!B:D,3,0))</f>
        <v/>
      </c>
      <c r="K3661" t="str">
        <f>IF(L3661="","",VLOOKUP(L3661,Продукция!B:C,2,0))</f>
        <v/>
      </c>
      <c r="L3661" s="151"/>
      <c r="M3661" t="str">
        <f>IF(L3661="","",VLOOKUP(L3661,Продукция!B:L,11,0))</f>
        <v/>
      </c>
      <c r="AB3661" t="str">
        <f>IF(L3661="","",VLOOKUP(L3661&amp;I3661,Продукция!A:I,9,0))</f>
        <v/>
      </c>
      <c r="AF3661" t="str">
        <f>IF(AD3661="","",VLOOKUP(AD3661,'Сотрудники и ссылки'!A:B,2,0))</f>
        <v/>
      </c>
      <c r="AG3661" t="str">
        <f>IF(AD3661="","",VLOOKUP(AD3661,'Сотрудники и ссылки'!A:C,3,0))</f>
        <v/>
      </c>
      <c r="AI3661" t="str">
        <f>IF(AH3661="","",VLOOKUP(AH3661,'Сотрудники и ссылки'!A:B,2,0))</f>
        <v/>
      </c>
      <c r="AJ3661" t="str">
        <f>IF(AH3661="","",VLOOKUP(AH3661,'Сотрудники и ссылки'!A:C,3,0))</f>
        <v/>
      </c>
      <c r="AL3661" s="2" t="str">
        <f>IF(AK3661="","",AK3661+VLOOKUP(I3661,'Вид исследования'!B:E,4,0))</f>
        <v/>
      </c>
      <c r="AM3661" s="2" t="str">
        <f>IF(AK3661="","",AK3661+VLOOKUP(I3661,'Вид исследования'!B:F,5,0))</f>
        <v/>
      </c>
      <c r="AQ3661" t="str">
        <f>IFERROR(IF(L3661="","",VLOOKUP(L3661&amp;I3661,Продукция!A:K,11,0)),"обратитесь к админ справочника")</f>
        <v/>
      </c>
      <c r="AS3661" t="str">
        <f>IFERROR(IF(L3661="","",VLOOKUP(L3661&amp;I3661,Продукция!A:J,10,0)),"обратитесь к админ справочника")</f>
        <v/>
      </c>
    </row>
    <row r="3662" spans="1:45" x14ac:dyDescent="0.25">
      <c r="A3662" t="str">
        <f t="shared" si="67"/>
        <v/>
      </c>
      <c r="B3662" t="str">
        <f>IF(E3662="","",INDEX(Лаборатории!A:A,MATCH('Производственный контроль'!E3662,Лаборатории!B:B,0)))</f>
        <v/>
      </c>
      <c r="C3662" t="str">
        <f>IF(E3662="","",VLOOKUP(E3662,Лаборатории!B:D,3,0))</f>
        <v/>
      </c>
      <c r="E3662" s="150"/>
      <c r="J3662" t="str">
        <f>IF(L3662="","",VLOOKUP(L3662,Продукция!B:D,3,0))</f>
        <v/>
      </c>
      <c r="K3662" t="str">
        <f>IF(L3662="","",VLOOKUP(L3662,Продукция!B:C,2,0))</f>
        <v/>
      </c>
      <c r="L3662" s="151"/>
      <c r="M3662" t="str">
        <f>IF(L3662="","",VLOOKUP(L3662,Продукция!B:L,11,0))</f>
        <v/>
      </c>
      <c r="AB3662" t="str">
        <f>IF(L3662="","",VLOOKUP(L3662&amp;I3662,Продукция!A:I,9,0))</f>
        <v/>
      </c>
      <c r="AF3662" t="str">
        <f>IF(AD3662="","",VLOOKUP(AD3662,'Сотрудники и ссылки'!A:B,2,0))</f>
        <v/>
      </c>
      <c r="AG3662" t="str">
        <f>IF(AD3662="","",VLOOKUP(AD3662,'Сотрудники и ссылки'!A:C,3,0))</f>
        <v/>
      </c>
      <c r="AI3662" t="str">
        <f>IF(AH3662="","",VLOOKUP(AH3662,'Сотрудники и ссылки'!A:B,2,0))</f>
        <v/>
      </c>
      <c r="AJ3662" t="str">
        <f>IF(AH3662="","",VLOOKUP(AH3662,'Сотрудники и ссылки'!A:C,3,0))</f>
        <v/>
      </c>
      <c r="AL3662" s="2" t="str">
        <f>IF(AK3662="","",AK3662+VLOOKUP(I3662,'Вид исследования'!B:E,4,0))</f>
        <v/>
      </c>
      <c r="AM3662" s="2" t="str">
        <f>IF(AK3662="","",AK3662+VLOOKUP(I3662,'Вид исследования'!B:F,5,0))</f>
        <v/>
      </c>
      <c r="AQ3662" t="str">
        <f>IFERROR(IF(L3662="","",VLOOKUP(L3662&amp;I3662,Продукция!A:K,11,0)),"обратитесь к админ справочника")</f>
        <v/>
      </c>
      <c r="AS3662" t="str">
        <f>IFERROR(IF(L3662="","",VLOOKUP(L3662&amp;I3662,Продукция!A:J,10,0)),"обратитесь к админ справочника")</f>
        <v/>
      </c>
    </row>
    <row r="3663" spans="1:45" x14ac:dyDescent="0.25">
      <c r="A3663" t="str">
        <f t="shared" si="67"/>
        <v/>
      </c>
      <c r="B3663" t="str">
        <f>IF(E3663="","",INDEX(Лаборатории!A:A,MATCH('Производственный контроль'!E3663,Лаборатории!B:B,0)))</f>
        <v/>
      </c>
      <c r="C3663" t="str">
        <f>IF(E3663="","",VLOOKUP(E3663,Лаборатории!B:D,3,0))</f>
        <v/>
      </c>
      <c r="E3663" s="150"/>
      <c r="J3663" t="str">
        <f>IF(L3663="","",VLOOKUP(L3663,Продукция!B:D,3,0))</f>
        <v/>
      </c>
      <c r="K3663" t="str">
        <f>IF(L3663="","",VLOOKUP(L3663,Продукция!B:C,2,0))</f>
        <v/>
      </c>
      <c r="L3663" s="151"/>
      <c r="M3663" t="str">
        <f>IF(L3663="","",VLOOKUP(L3663,Продукция!B:L,11,0))</f>
        <v/>
      </c>
      <c r="AB3663" t="str">
        <f>IF(L3663="","",VLOOKUP(L3663&amp;I3663,Продукция!A:I,9,0))</f>
        <v/>
      </c>
      <c r="AF3663" t="str">
        <f>IF(AD3663="","",VLOOKUP(AD3663,'Сотрудники и ссылки'!A:B,2,0))</f>
        <v/>
      </c>
      <c r="AG3663" t="str">
        <f>IF(AD3663="","",VLOOKUP(AD3663,'Сотрудники и ссылки'!A:C,3,0))</f>
        <v/>
      </c>
      <c r="AI3663" t="str">
        <f>IF(AH3663="","",VLOOKUP(AH3663,'Сотрудники и ссылки'!A:B,2,0))</f>
        <v/>
      </c>
      <c r="AJ3663" t="str">
        <f>IF(AH3663="","",VLOOKUP(AH3663,'Сотрудники и ссылки'!A:C,3,0))</f>
        <v/>
      </c>
      <c r="AL3663" s="2" t="str">
        <f>IF(AK3663="","",AK3663+VLOOKUP(I3663,'Вид исследования'!B:E,4,0))</f>
        <v/>
      </c>
      <c r="AM3663" s="2" t="str">
        <f>IF(AK3663="","",AK3663+VLOOKUP(I3663,'Вид исследования'!B:F,5,0))</f>
        <v/>
      </c>
      <c r="AQ3663" t="str">
        <f>IFERROR(IF(L3663="","",VLOOKUP(L3663&amp;I3663,Продукция!A:K,11,0)),"обратитесь к админ справочника")</f>
        <v/>
      </c>
      <c r="AS3663" t="str">
        <f>IFERROR(IF(L3663="","",VLOOKUP(L3663&amp;I3663,Продукция!A:J,10,0)),"обратитесь к админ справочника")</f>
        <v/>
      </c>
    </row>
    <row r="3664" spans="1:45" x14ac:dyDescent="0.25">
      <c r="A3664" t="str">
        <f t="shared" si="67"/>
        <v/>
      </c>
      <c r="B3664" t="str">
        <f>IF(E3664="","",INDEX(Лаборатории!A:A,MATCH('Производственный контроль'!E3664,Лаборатории!B:B,0)))</f>
        <v/>
      </c>
      <c r="C3664" t="str">
        <f>IF(E3664="","",VLOOKUP(E3664,Лаборатории!B:D,3,0))</f>
        <v/>
      </c>
      <c r="E3664" s="150"/>
      <c r="J3664" t="str">
        <f>IF(L3664="","",VLOOKUP(L3664,Продукция!B:D,3,0))</f>
        <v/>
      </c>
      <c r="K3664" t="str">
        <f>IF(L3664="","",VLOOKUP(L3664,Продукция!B:C,2,0))</f>
        <v/>
      </c>
      <c r="L3664" s="151"/>
      <c r="M3664" t="str">
        <f>IF(L3664="","",VLOOKUP(L3664,Продукция!B:L,11,0))</f>
        <v/>
      </c>
      <c r="AB3664" t="str">
        <f>IF(L3664="","",VLOOKUP(L3664&amp;I3664,Продукция!A:I,9,0))</f>
        <v/>
      </c>
      <c r="AF3664" t="str">
        <f>IF(AD3664="","",VLOOKUP(AD3664,'Сотрудники и ссылки'!A:B,2,0))</f>
        <v/>
      </c>
      <c r="AG3664" t="str">
        <f>IF(AD3664="","",VLOOKUP(AD3664,'Сотрудники и ссылки'!A:C,3,0))</f>
        <v/>
      </c>
      <c r="AI3664" t="str">
        <f>IF(AH3664="","",VLOOKUP(AH3664,'Сотрудники и ссылки'!A:B,2,0))</f>
        <v/>
      </c>
      <c r="AJ3664" t="str">
        <f>IF(AH3664="","",VLOOKUP(AH3664,'Сотрудники и ссылки'!A:C,3,0))</f>
        <v/>
      </c>
      <c r="AL3664" s="2" t="str">
        <f>IF(AK3664="","",AK3664+VLOOKUP(I3664,'Вид исследования'!B:E,4,0))</f>
        <v/>
      </c>
      <c r="AM3664" s="2" t="str">
        <f>IF(AK3664="","",AK3664+VLOOKUP(I3664,'Вид исследования'!B:F,5,0))</f>
        <v/>
      </c>
      <c r="AQ3664" t="str">
        <f>IFERROR(IF(L3664="","",VLOOKUP(L3664&amp;I3664,Продукция!A:K,11,0)),"обратитесь к админ справочника")</f>
        <v/>
      </c>
      <c r="AS3664" t="str">
        <f>IFERROR(IF(L3664="","",VLOOKUP(L3664&amp;I3664,Продукция!A:J,10,0)),"обратитесь к админ справочника")</f>
        <v/>
      </c>
    </row>
    <row r="3665" spans="1:45" x14ac:dyDescent="0.25">
      <c r="A3665" t="str">
        <f t="shared" si="67"/>
        <v/>
      </c>
      <c r="B3665" t="str">
        <f>IF(E3665="","",INDEX(Лаборатории!A:A,MATCH('Производственный контроль'!E3665,Лаборатории!B:B,0)))</f>
        <v/>
      </c>
      <c r="C3665" t="str">
        <f>IF(E3665="","",VLOOKUP(E3665,Лаборатории!B:D,3,0))</f>
        <v/>
      </c>
      <c r="E3665" s="150"/>
      <c r="J3665" t="str">
        <f>IF(L3665="","",VLOOKUP(L3665,Продукция!B:D,3,0))</f>
        <v/>
      </c>
      <c r="K3665" t="str">
        <f>IF(L3665="","",VLOOKUP(L3665,Продукция!B:C,2,0))</f>
        <v/>
      </c>
      <c r="L3665" s="151"/>
      <c r="M3665" t="str">
        <f>IF(L3665="","",VLOOKUP(L3665,Продукция!B:L,11,0))</f>
        <v/>
      </c>
      <c r="AB3665" t="str">
        <f>IF(L3665="","",VLOOKUP(L3665&amp;I3665,Продукция!A:I,9,0))</f>
        <v/>
      </c>
      <c r="AF3665" t="str">
        <f>IF(AD3665="","",VLOOKUP(AD3665,'Сотрудники и ссылки'!A:B,2,0))</f>
        <v/>
      </c>
      <c r="AG3665" t="str">
        <f>IF(AD3665="","",VLOOKUP(AD3665,'Сотрудники и ссылки'!A:C,3,0))</f>
        <v/>
      </c>
      <c r="AI3665" t="str">
        <f>IF(AH3665="","",VLOOKUP(AH3665,'Сотрудники и ссылки'!A:B,2,0))</f>
        <v/>
      </c>
      <c r="AJ3665" t="str">
        <f>IF(AH3665="","",VLOOKUP(AH3665,'Сотрудники и ссылки'!A:C,3,0))</f>
        <v/>
      </c>
      <c r="AL3665" s="2" t="str">
        <f>IF(AK3665="","",AK3665+VLOOKUP(I3665,'Вид исследования'!B:E,4,0))</f>
        <v/>
      </c>
      <c r="AM3665" s="2" t="str">
        <f>IF(AK3665="","",AK3665+VLOOKUP(I3665,'Вид исследования'!B:F,5,0))</f>
        <v/>
      </c>
      <c r="AQ3665" t="str">
        <f>IFERROR(IF(L3665="","",VLOOKUP(L3665&amp;I3665,Продукция!A:K,11,0)),"обратитесь к админ справочника")</f>
        <v/>
      </c>
      <c r="AS3665" t="str">
        <f>IFERROR(IF(L3665="","",VLOOKUP(L3665&amp;I3665,Продукция!A:J,10,0)),"обратитесь к админ справочника")</f>
        <v/>
      </c>
    </row>
    <row r="3666" spans="1:45" x14ac:dyDescent="0.25">
      <c r="A3666" t="str">
        <f t="shared" si="67"/>
        <v/>
      </c>
      <c r="B3666" t="str">
        <f>IF(E3666="","",INDEX(Лаборатории!A:A,MATCH('Производственный контроль'!E3666,Лаборатории!B:B,0)))</f>
        <v/>
      </c>
      <c r="C3666" t="str">
        <f>IF(E3666="","",VLOOKUP(E3666,Лаборатории!B:D,3,0))</f>
        <v/>
      </c>
      <c r="E3666" s="150"/>
      <c r="J3666" t="str">
        <f>IF(L3666="","",VLOOKUP(L3666,Продукция!B:D,3,0))</f>
        <v/>
      </c>
      <c r="K3666" t="str">
        <f>IF(L3666="","",VLOOKUP(L3666,Продукция!B:C,2,0))</f>
        <v/>
      </c>
      <c r="L3666" s="151"/>
      <c r="M3666" t="str">
        <f>IF(L3666="","",VLOOKUP(L3666,Продукция!B:L,11,0))</f>
        <v/>
      </c>
      <c r="AB3666" t="str">
        <f>IF(L3666="","",VLOOKUP(L3666&amp;I3666,Продукция!A:I,9,0))</f>
        <v/>
      </c>
      <c r="AF3666" t="str">
        <f>IF(AD3666="","",VLOOKUP(AD3666,'Сотрудники и ссылки'!A:B,2,0))</f>
        <v/>
      </c>
      <c r="AG3666" t="str">
        <f>IF(AD3666="","",VLOOKUP(AD3666,'Сотрудники и ссылки'!A:C,3,0))</f>
        <v/>
      </c>
      <c r="AI3666" t="str">
        <f>IF(AH3666="","",VLOOKUP(AH3666,'Сотрудники и ссылки'!A:B,2,0))</f>
        <v/>
      </c>
      <c r="AJ3666" t="str">
        <f>IF(AH3666="","",VLOOKUP(AH3666,'Сотрудники и ссылки'!A:C,3,0))</f>
        <v/>
      </c>
      <c r="AL3666" s="2" t="str">
        <f>IF(AK3666="","",AK3666+VLOOKUP(I3666,'Вид исследования'!B:E,4,0))</f>
        <v/>
      </c>
      <c r="AM3666" s="2" t="str">
        <f>IF(AK3666="","",AK3666+VLOOKUP(I3666,'Вид исследования'!B:F,5,0))</f>
        <v/>
      </c>
      <c r="AQ3666" t="str">
        <f>IFERROR(IF(L3666="","",VLOOKUP(L3666&amp;I3666,Продукция!A:K,11,0)),"обратитесь к админ справочника")</f>
        <v/>
      </c>
      <c r="AS3666" t="str">
        <f>IFERROR(IF(L3666="","",VLOOKUP(L3666&amp;I3666,Продукция!A:J,10,0)),"обратитесь к админ справочника")</f>
        <v/>
      </c>
    </row>
    <row r="3667" spans="1:45" x14ac:dyDescent="0.25">
      <c r="A3667" t="str">
        <f t="shared" si="67"/>
        <v/>
      </c>
      <c r="B3667" t="str">
        <f>IF(E3667="","",INDEX(Лаборатории!A:A,MATCH('Производственный контроль'!E3667,Лаборатории!B:B,0)))</f>
        <v/>
      </c>
      <c r="C3667" t="str">
        <f>IF(E3667="","",VLOOKUP(E3667,Лаборатории!B:D,3,0))</f>
        <v/>
      </c>
      <c r="E3667" s="150"/>
      <c r="J3667" t="str">
        <f>IF(L3667="","",VLOOKUP(L3667,Продукция!B:D,3,0))</f>
        <v/>
      </c>
      <c r="K3667" t="str">
        <f>IF(L3667="","",VLOOKUP(L3667,Продукция!B:C,2,0))</f>
        <v/>
      </c>
      <c r="L3667" s="151"/>
      <c r="M3667" t="str">
        <f>IF(L3667="","",VLOOKUP(L3667,Продукция!B:L,11,0))</f>
        <v/>
      </c>
      <c r="AB3667" t="str">
        <f>IF(L3667="","",VLOOKUP(L3667&amp;I3667,Продукция!A:I,9,0))</f>
        <v/>
      </c>
      <c r="AF3667" t="str">
        <f>IF(AD3667="","",VLOOKUP(AD3667,'Сотрудники и ссылки'!A:B,2,0))</f>
        <v/>
      </c>
      <c r="AG3667" t="str">
        <f>IF(AD3667="","",VLOOKUP(AD3667,'Сотрудники и ссылки'!A:C,3,0))</f>
        <v/>
      </c>
      <c r="AI3667" t="str">
        <f>IF(AH3667="","",VLOOKUP(AH3667,'Сотрудники и ссылки'!A:B,2,0))</f>
        <v/>
      </c>
      <c r="AJ3667" t="str">
        <f>IF(AH3667="","",VLOOKUP(AH3667,'Сотрудники и ссылки'!A:C,3,0))</f>
        <v/>
      </c>
      <c r="AL3667" s="2" t="str">
        <f>IF(AK3667="","",AK3667+VLOOKUP(I3667,'Вид исследования'!B:E,4,0))</f>
        <v/>
      </c>
      <c r="AM3667" s="2" t="str">
        <f>IF(AK3667="","",AK3667+VLOOKUP(I3667,'Вид исследования'!B:F,5,0))</f>
        <v/>
      </c>
      <c r="AQ3667" t="str">
        <f>IFERROR(IF(L3667="","",VLOOKUP(L3667&amp;I3667,Продукция!A:K,11,0)),"обратитесь к админ справочника")</f>
        <v/>
      </c>
      <c r="AS3667" t="str">
        <f>IFERROR(IF(L3667="","",VLOOKUP(L3667&amp;I3667,Продукция!A:J,10,0)),"обратитесь к админ справочника")</f>
        <v/>
      </c>
    </row>
    <row r="3668" spans="1:45" x14ac:dyDescent="0.25">
      <c r="A3668" t="str">
        <f t="shared" si="67"/>
        <v/>
      </c>
      <c r="B3668" t="str">
        <f>IF(E3668="","",INDEX(Лаборатории!A:A,MATCH('Производственный контроль'!E3668,Лаборатории!B:B,0)))</f>
        <v/>
      </c>
      <c r="C3668" t="str">
        <f>IF(E3668="","",VLOOKUP(E3668,Лаборатории!B:D,3,0))</f>
        <v/>
      </c>
      <c r="E3668" s="150"/>
      <c r="J3668" t="str">
        <f>IF(L3668="","",VLOOKUP(L3668,Продукция!B:D,3,0))</f>
        <v/>
      </c>
      <c r="K3668" t="str">
        <f>IF(L3668="","",VLOOKUP(L3668,Продукция!B:C,2,0))</f>
        <v/>
      </c>
      <c r="L3668" s="151"/>
      <c r="M3668" t="str">
        <f>IF(L3668="","",VLOOKUP(L3668,Продукция!B:L,11,0))</f>
        <v/>
      </c>
      <c r="AB3668" t="str">
        <f>IF(L3668="","",VLOOKUP(L3668&amp;I3668,Продукция!A:I,9,0))</f>
        <v/>
      </c>
      <c r="AF3668" t="str">
        <f>IF(AD3668="","",VLOOKUP(AD3668,'Сотрудники и ссылки'!A:B,2,0))</f>
        <v/>
      </c>
      <c r="AG3668" t="str">
        <f>IF(AD3668="","",VLOOKUP(AD3668,'Сотрудники и ссылки'!A:C,3,0))</f>
        <v/>
      </c>
      <c r="AI3668" t="str">
        <f>IF(AH3668="","",VLOOKUP(AH3668,'Сотрудники и ссылки'!A:B,2,0))</f>
        <v/>
      </c>
      <c r="AJ3668" t="str">
        <f>IF(AH3668="","",VLOOKUP(AH3668,'Сотрудники и ссылки'!A:C,3,0))</f>
        <v/>
      </c>
      <c r="AL3668" s="2" t="str">
        <f>IF(AK3668="","",AK3668+VLOOKUP(I3668,'Вид исследования'!B:E,4,0))</f>
        <v/>
      </c>
      <c r="AM3668" s="2" t="str">
        <f>IF(AK3668="","",AK3668+VLOOKUP(I3668,'Вид исследования'!B:F,5,0))</f>
        <v/>
      </c>
      <c r="AQ3668" t="str">
        <f>IFERROR(IF(L3668="","",VLOOKUP(L3668&amp;I3668,Продукция!A:K,11,0)),"обратитесь к админ справочника")</f>
        <v/>
      </c>
      <c r="AS3668" t="str">
        <f>IFERROR(IF(L3668="","",VLOOKUP(L3668&amp;I3668,Продукция!A:J,10,0)),"обратитесь к админ справочника")</f>
        <v/>
      </c>
    </row>
    <row r="3669" spans="1:45" x14ac:dyDescent="0.25">
      <c r="A3669" t="str">
        <f t="shared" si="67"/>
        <v/>
      </c>
      <c r="B3669" t="str">
        <f>IF(E3669="","",INDEX(Лаборатории!A:A,MATCH('Производственный контроль'!E3669,Лаборатории!B:B,0)))</f>
        <v/>
      </c>
      <c r="C3669" t="str">
        <f>IF(E3669="","",VLOOKUP(E3669,Лаборатории!B:D,3,0))</f>
        <v/>
      </c>
      <c r="E3669" s="150"/>
      <c r="J3669" t="str">
        <f>IF(L3669="","",VLOOKUP(L3669,Продукция!B:D,3,0))</f>
        <v/>
      </c>
      <c r="K3669" t="str">
        <f>IF(L3669="","",VLOOKUP(L3669,Продукция!B:C,2,0))</f>
        <v/>
      </c>
      <c r="L3669" s="151"/>
      <c r="M3669" t="str">
        <f>IF(L3669="","",VLOOKUP(L3669,Продукция!B:L,11,0))</f>
        <v/>
      </c>
      <c r="AB3669" t="str">
        <f>IF(L3669="","",VLOOKUP(L3669&amp;I3669,Продукция!A:I,9,0))</f>
        <v/>
      </c>
      <c r="AF3669" t="str">
        <f>IF(AD3669="","",VLOOKUP(AD3669,'Сотрудники и ссылки'!A:B,2,0))</f>
        <v/>
      </c>
      <c r="AG3669" t="str">
        <f>IF(AD3669="","",VLOOKUP(AD3669,'Сотрудники и ссылки'!A:C,3,0))</f>
        <v/>
      </c>
      <c r="AI3669" t="str">
        <f>IF(AH3669="","",VLOOKUP(AH3669,'Сотрудники и ссылки'!A:B,2,0))</f>
        <v/>
      </c>
      <c r="AJ3669" t="str">
        <f>IF(AH3669="","",VLOOKUP(AH3669,'Сотрудники и ссылки'!A:C,3,0))</f>
        <v/>
      </c>
      <c r="AL3669" s="2" t="str">
        <f>IF(AK3669="","",AK3669+VLOOKUP(I3669,'Вид исследования'!B:E,4,0))</f>
        <v/>
      </c>
      <c r="AM3669" s="2" t="str">
        <f>IF(AK3669="","",AK3669+VLOOKUP(I3669,'Вид исследования'!B:F,5,0))</f>
        <v/>
      </c>
      <c r="AQ3669" t="str">
        <f>IFERROR(IF(L3669="","",VLOOKUP(L3669&amp;I3669,Продукция!A:K,11,0)),"обратитесь к админ справочника")</f>
        <v/>
      </c>
      <c r="AS3669" t="str">
        <f>IFERROR(IF(L3669="","",VLOOKUP(L3669&amp;I3669,Продукция!A:J,10,0)),"обратитесь к админ справочника")</f>
        <v/>
      </c>
    </row>
    <row r="3670" spans="1:45" x14ac:dyDescent="0.25">
      <c r="A3670" t="str">
        <f t="shared" si="67"/>
        <v/>
      </c>
      <c r="B3670" t="str">
        <f>IF(E3670="","",INDEX(Лаборатории!A:A,MATCH('Производственный контроль'!E3670,Лаборатории!B:B,0)))</f>
        <v/>
      </c>
      <c r="C3670" t="str">
        <f>IF(E3670="","",VLOOKUP(E3670,Лаборатории!B:D,3,0))</f>
        <v/>
      </c>
      <c r="E3670" s="150"/>
      <c r="J3670" t="str">
        <f>IF(L3670="","",VLOOKUP(L3670,Продукция!B:D,3,0))</f>
        <v/>
      </c>
      <c r="K3670" t="str">
        <f>IF(L3670="","",VLOOKUP(L3670,Продукция!B:C,2,0))</f>
        <v/>
      </c>
      <c r="L3670" s="151"/>
      <c r="M3670" t="str">
        <f>IF(L3670="","",VLOOKUP(L3670,Продукция!B:L,11,0))</f>
        <v/>
      </c>
      <c r="AB3670" t="str">
        <f>IF(L3670="","",VLOOKUP(L3670&amp;I3670,Продукция!A:I,9,0))</f>
        <v/>
      </c>
      <c r="AF3670" t="str">
        <f>IF(AD3670="","",VLOOKUP(AD3670,'Сотрудники и ссылки'!A:B,2,0))</f>
        <v/>
      </c>
      <c r="AG3670" t="str">
        <f>IF(AD3670="","",VLOOKUP(AD3670,'Сотрудники и ссылки'!A:C,3,0))</f>
        <v/>
      </c>
      <c r="AI3670" t="str">
        <f>IF(AH3670="","",VLOOKUP(AH3670,'Сотрудники и ссылки'!A:B,2,0))</f>
        <v/>
      </c>
      <c r="AJ3670" t="str">
        <f>IF(AH3670="","",VLOOKUP(AH3670,'Сотрудники и ссылки'!A:C,3,0))</f>
        <v/>
      </c>
      <c r="AL3670" s="2" t="str">
        <f>IF(AK3670="","",AK3670+VLOOKUP(I3670,'Вид исследования'!B:E,4,0))</f>
        <v/>
      </c>
      <c r="AM3670" s="2" t="str">
        <f>IF(AK3670="","",AK3670+VLOOKUP(I3670,'Вид исследования'!B:F,5,0))</f>
        <v/>
      </c>
      <c r="AQ3670" t="str">
        <f>IFERROR(IF(L3670="","",VLOOKUP(L3670&amp;I3670,Продукция!A:K,11,0)),"обратитесь к админ справочника")</f>
        <v/>
      </c>
      <c r="AS3670" t="str">
        <f>IFERROR(IF(L3670="","",VLOOKUP(L3670&amp;I3670,Продукция!A:J,10,0)),"обратитесь к админ справочника")</f>
        <v/>
      </c>
    </row>
    <row r="3671" spans="1:45" x14ac:dyDescent="0.25">
      <c r="A3671" t="str">
        <f t="shared" si="67"/>
        <v/>
      </c>
      <c r="B3671" t="str">
        <f>IF(E3671="","",INDEX(Лаборатории!A:A,MATCH('Производственный контроль'!E3671,Лаборатории!B:B,0)))</f>
        <v/>
      </c>
      <c r="C3671" t="str">
        <f>IF(E3671="","",VLOOKUP(E3671,Лаборатории!B:D,3,0))</f>
        <v/>
      </c>
      <c r="E3671" s="150"/>
      <c r="J3671" t="str">
        <f>IF(L3671="","",VLOOKUP(L3671,Продукция!B:D,3,0))</f>
        <v/>
      </c>
      <c r="K3671" t="str">
        <f>IF(L3671="","",VLOOKUP(L3671,Продукция!B:C,2,0))</f>
        <v/>
      </c>
      <c r="L3671" s="151"/>
      <c r="M3671" t="str">
        <f>IF(L3671="","",VLOOKUP(L3671,Продукция!B:L,11,0))</f>
        <v/>
      </c>
      <c r="AB3671" t="str">
        <f>IF(L3671="","",VLOOKUP(L3671&amp;I3671,Продукция!A:I,9,0))</f>
        <v/>
      </c>
      <c r="AF3671" t="str">
        <f>IF(AD3671="","",VLOOKUP(AD3671,'Сотрудники и ссылки'!A:B,2,0))</f>
        <v/>
      </c>
      <c r="AG3671" t="str">
        <f>IF(AD3671="","",VLOOKUP(AD3671,'Сотрудники и ссылки'!A:C,3,0))</f>
        <v/>
      </c>
      <c r="AI3671" t="str">
        <f>IF(AH3671="","",VLOOKUP(AH3671,'Сотрудники и ссылки'!A:B,2,0))</f>
        <v/>
      </c>
      <c r="AJ3671" t="str">
        <f>IF(AH3671="","",VLOOKUP(AH3671,'Сотрудники и ссылки'!A:C,3,0))</f>
        <v/>
      </c>
      <c r="AL3671" s="2" t="str">
        <f>IF(AK3671="","",AK3671+VLOOKUP(I3671,'Вид исследования'!B:E,4,0))</f>
        <v/>
      </c>
      <c r="AM3671" s="2" t="str">
        <f>IF(AK3671="","",AK3671+VLOOKUP(I3671,'Вид исследования'!B:F,5,0))</f>
        <v/>
      </c>
      <c r="AQ3671" t="str">
        <f>IFERROR(IF(L3671="","",VLOOKUP(L3671&amp;I3671,Продукция!A:K,11,0)),"обратитесь к админ справочника")</f>
        <v/>
      </c>
      <c r="AS3671" t="str">
        <f>IFERROR(IF(L3671="","",VLOOKUP(L3671&amp;I3671,Продукция!A:J,10,0)),"обратитесь к админ справочника")</f>
        <v/>
      </c>
    </row>
    <row r="3672" spans="1:45" x14ac:dyDescent="0.25">
      <c r="A3672" t="str">
        <f t="shared" si="67"/>
        <v/>
      </c>
      <c r="B3672" t="str">
        <f>IF(E3672="","",INDEX(Лаборатории!A:A,MATCH('Производственный контроль'!E3672,Лаборатории!B:B,0)))</f>
        <v/>
      </c>
      <c r="C3672" t="str">
        <f>IF(E3672="","",VLOOKUP(E3672,Лаборатории!B:D,3,0))</f>
        <v/>
      </c>
      <c r="E3672" s="150"/>
      <c r="J3672" t="str">
        <f>IF(L3672="","",VLOOKUP(L3672,Продукция!B:D,3,0))</f>
        <v/>
      </c>
      <c r="K3672" t="str">
        <f>IF(L3672="","",VLOOKUP(L3672,Продукция!B:C,2,0))</f>
        <v/>
      </c>
      <c r="L3672" s="151"/>
      <c r="M3672" t="str">
        <f>IF(L3672="","",VLOOKUP(L3672,Продукция!B:L,11,0))</f>
        <v/>
      </c>
      <c r="AB3672" t="str">
        <f>IF(L3672="","",VLOOKUP(L3672&amp;I3672,Продукция!A:I,9,0))</f>
        <v/>
      </c>
      <c r="AF3672" t="str">
        <f>IF(AD3672="","",VLOOKUP(AD3672,'Сотрудники и ссылки'!A:B,2,0))</f>
        <v/>
      </c>
      <c r="AG3672" t="str">
        <f>IF(AD3672="","",VLOOKUP(AD3672,'Сотрудники и ссылки'!A:C,3,0))</f>
        <v/>
      </c>
      <c r="AI3672" t="str">
        <f>IF(AH3672="","",VLOOKUP(AH3672,'Сотрудники и ссылки'!A:B,2,0))</f>
        <v/>
      </c>
      <c r="AJ3672" t="str">
        <f>IF(AH3672="","",VLOOKUP(AH3672,'Сотрудники и ссылки'!A:C,3,0))</f>
        <v/>
      </c>
      <c r="AL3672" s="2" t="str">
        <f>IF(AK3672="","",AK3672+VLOOKUP(I3672,'Вид исследования'!B:E,4,0))</f>
        <v/>
      </c>
      <c r="AM3672" s="2" t="str">
        <f>IF(AK3672="","",AK3672+VLOOKUP(I3672,'Вид исследования'!B:F,5,0))</f>
        <v/>
      </c>
      <c r="AQ3672" t="str">
        <f>IFERROR(IF(L3672="","",VLOOKUP(L3672&amp;I3672,Продукция!A:K,11,0)),"обратитесь к админ справочника")</f>
        <v/>
      </c>
      <c r="AS3672" t="str">
        <f>IFERROR(IF(L3672="","",VLOOKUP(L3672&amp;I3672,Продукция!A:J,10,0)),"обратитесь к админ справочника")</f>
        <v/>
      </c>
    </row>
    <row r="3673" spans="1:45" x14ac:dyDescent="0.25">
      <c r="A3673" t="str">
        <f t="shared" si="67"/>
        <v/>
      </c>
      <c r="B3673" t="str">
        <f>IF(E3673="","",INDEX(Лаборатории!A:A,MATCH('Производственный контроль'!E3673,Лаборатории!B:B,0)))</f>
        <v/>
      </c>
      <c r="C3673" t="str">
        <f>IF(E3673="","",VLOOKUP(E3673,Лаборатории!B:D,3,0))</f>
        <v/>
      </c>
      <c r="E3673" s="150"/>
      <c r="J3673" t="str">
        <f>IF(L3673="","",VLOOKUP(L3673,Продукция!B:D,3,0))</f>
        <v/>
      </c>
      <c r="K3673" t="str">
        <f>IF(L3673="","",VLOOKUP(L3673,Продукция!B:C,2,0))</f>
        <v/>
      </c>
      <c r="L3673" s="151"/>
      <c r="M3673" t="str">
        <f>IF(L3673="","",VLOOKUP(L3673,Продукция!B:L,11,0))</f>
        <v/>
      </c>
      <c r="AB3673" t="str">
        <f>IF(L3673="","",VLOOKUP(L3673&amp;I3673,Продукция!A:I,9,0))</f>
        <v/>
      </c>
      <c r="AF3673" t="str">
        <f>IF(AD3673="","",VLOOKUP(AD3673,'Сотрудники и ссылки'!A:B,2,0))</f>
        <v/>
      </c>
      <c r="AG3673" t="str">
        <f>IF(AD3673="","",VLOOKUP(AD3673,'Сотрудники и ссылки'!A:C,3,0))</f>
        <v/>
      </c>
      <c r="AI3673" t="str">
        <f>IF(AH3673="","",VLOOKUP(AH3673,'Сотрудники и ссылки'!A:B,2,0))</f>
        <v/>
      </c>
      <c r="AJ3673" t="str">
        <f>IF(AH3673="","",VLOOKUP(AH3673,'Сотрудники и ссылки'!A:C,3,0))</f>
        <v/>
      </c>
      <c r="AL3673" s="2" t="str">
        <f>IF(AK3673="","",AK3673+VLOOKUP(I3673,'Вид исследования'!B:E,4,0))</f>
        <v/>
      </c>
      <c r="AM3673" s="2" t="str">
        <f>IF(AK3673="","",AK3673+VLOOKUP(I3673,'Вид исследования'!B:F,5,0))</f>
        <v/>
      </c>
      <c r="AQ3673" t="str">
        <f>IFERROR(IF(L3673="","",VLOOKUP(L3673&amp;I3673,Продукция!A:K,11,0)),"обратитесь к админ справочника")</f>
        <v/>
      </c>
      <c r="AS3673" t="str">
        <f>IFERROR(IF(L3673="","",VLOOKUP(L3673&amp;I3673,Продукция!A:J,10,0)),"обратитесь к админ справочника")</f>
        <v/>
      </c>
    </row>
    <row r="3674" spans="1:45" x14ac:dyDescent="0.25">
      <c r="A3674" t="str">
        <f t="shared" si="67"/>
        <v/>
      </c>
      <c r="B3674" t="str">
        <f>IF(E3674="","",INDEX(Лаборатории!A:A,MATCH('Производственный контроль'!E3674,Лаборатории!B:B,0)))</f>
        <v/>
      </c>
      <c r="C3674" t="str">
        <f>IF(E3674="","",VLOOKUP(E3674,Лаборатории!B:D,3,0))</f>
        <v/>
      </c>
      <c r="E3674" s="150"/>
      <c r="J3674" t="str">
        <f>IF(L3674="","",VLOOKUP(L3674,Продукция!B:D,3,0))</f>
        <v/>
      </c>
      <c r="K3674" t="str">
        <f>IF(L3674="","",VLOOKUP(L3674,Продукция!B:C,2,0))</f>
        <v/>
      </c>
      <c r="L3674" s="151"/>
      <c r="M3674" t="str">
        <f>IF(L3674="","",VLOOKUP(L3674,Продукция!B:L,11,0))</f>
        <v/>
      </c>
      <c r="AB3674" t="str">
        <f>IF(L3674="","",VLOOKUP(L3674&amp;I3674,Продукция!A:I,9,0))</f>
        <v/>
      </c>
      <c r="AF3674" t="str">
        <f>IF(AD3674="","",VLOOKUP(AD3674,'Сотрудники и ссылки'!A:B,2,0))</f>
        <v/>
      </c>
      <c r="AG3674" t="str">
        <f>IF(AD3674="","",VLOOKUP(AD3674,'Сотрудники и ссылки'!A:C,3,0))</f>
        <v/>
      </c>
      <c r="AI3674" t="str">
        <f>IF(AH3674="","",VLOOKUP(AH3674,'Сотрудники и ссылки'!A:B,2,0))</f>
        <v/>
      </c>
      <c r="AJ3674" t="str">
        <f>IF(AH3674="","",VLOOKUP(AH3674,'Сотрудники и ссылки'!A:C,3,0))</f>
        <v/>
      </c>
      <c r="AL3674" s="2" t="str">
        <f>IF(AK3674="","",AK3674+VLOOKUP(I3674,'Вид исследования'!B:E,4,0))</f>
        <v/>
      </c>
      <c r="AM3674" s="2" t="str">
        <f>IF(AK3674="","",AK3674+VLOOKUP(I3674,'Вид исследования'!B:F,5,0))</f>
        <v/>
      </c>
      <c r="AQ3674" t="str">
        <f>IFERROR(IF(L3674="","",VLOOKUP(L3674&amp;I3674,Продукция!A:K,11,0)),"обратитесь к админ справочника")</f>
        <v/>
      </c>
      <c r="AS3674" t="str">
        <f>IFERROR(IF(L3674="","",VLOOKUP(L3674&amp;I3674,Продукция!A:J,10,0)),"обратитесь к админ справочника")</f>
        <v/>
      </c>
    </row>
    <row r="3675" spans="1:45" x14ac:dyDescent="0.25">
      <c r="A3675" t="str">
        <f t="shared" si="67"/>
        <v/>
      </c>
      <c r="B3675" t="str">
        <f>IF(E3675="","",INDEX(Лаборатории!A:A,MATCH('Производственный контроль'!E3675,Лаборатории!B:B,0)))</f>
        <v/>
      </c>
      <c r="C3675" t="str">
        <f>IF(E3675="","",VLOOKUP(E3675,Лаборатории!B:D,3,0))</f>
        <v/>
      </c>
      <c r="E3675" s="150"/>
      <c r="J3675" t="str">
        <f>IF(L3675="","",VLOOKUP(L3675,Продукция!B:D,3,0))</f>
        <v/>
      </c>
      <c r="K3675" t="str">
        <f>IF(L3675="","",VLOOKUP(L3675,Продукция!B:C,2,0))</f>
        <v/>
      </c>
      <c r="L3675" s="151"/>
      <c r="M3675" t="str">
        <f>IF(L3675="","",VLOOKUP(L3675,Продукция!B:L,11,0))</f>
        <v/>
      </c>
      <c r="AB3675" t="str">
        <f>IF(L3675="","",VLOOKUP(L3675&amp;I3675,Продукция!A:I,9,0))</f>
        <v/>
      </c>
      <c r="AF3675" t="str">
        <f>IF(AD3675="","",VLOOKUP(AD3675,'Сотрудники и ссылки'!A:B,2,0))</f>
        <v/>
      </c>
      <c r="AG3675" t="str">
        <f>IF(AD3675="","",VLOOKUP(AD3675,'Сотрудники и ссылки'!A:C,3,0))</f>
        <v/>
      </c>
      <c r="AI3675" t="str">
        <f>IF(AH3675="","",VLOOKUP(AH3675,'Сотрудники и ссылки'!A:B,2,0))</f>
        <v/>
      </c>
      <c r="AJ3675" t="str">
        <f>IF(AH3675="","",VLOOKUP(AH3675,'Сотрудники и ссылки'!A:C,3,0))</f>
        <v/>
      </c>
      <c r="AL3675" s="2" t="str">
        <f>IF(AK3675="","",AK3675+VLOOKUP(I3675,'Вид исследования'!B:E,4,0))</f>
        <v/>
      </c>
      <c r="AM3675" s="2" t="str">
        <f>IF(AK3675="","",AK3675+VLOOKUP(I3675,'Вид исследования'!B:F,5,0))</f>
        <v/>
      </c>
      <c r="AQ3675" t="str">
        <f>IFERROR(IF(L3675="","",VLOOKUP(L3675&amp;I3675,Продукция!A:K,11,0)),"обратитесь к админ справочника")</f>
        <v/>
      </c>
      <c r="AS3675" t="str">
        <f>IFERROR(IF(L3675="","",VLOOKUP(L3675&amp;I3675,Продукция!A:J,10,0)),"обратитесь к админ справочника")</f>
        <v/>
      </c>
    </row>
    <row r="3676" spans="1:45" x14ac:dyDescent="0.25">
      <c r="A3676" t="str">
        <f t="shared" si="67"/>
        <v/>
      </c>
      <c r="B3676" t="str">
        <f>IF(E3676="","",INDEX(Лаборатории!A:A,MATCH('Производственный контроль'!E3676,Лаборатории!B:B,0)))</f>
        <v/>
      </c>
      <c r="C3676" t="str">
        <f>IF(E3676="","",VLOOKUP(E3676,Лаборатории!B:D,3,0))</f>
        <v/>
      </c>
      <c r="E3676" s="150"/>
      <c r="J3676" t="str">
        <f>IF(L3676="","",VLOOKUP(L3676,Продукция!B:D,3,0))</f>
        <v/>
      </c>
      <c r="K3676" t="str">
        <f>IF(L3676="","",VLOOKUP(L3676,Продукция!B:C,2,0))</f>
        <v/>
      </c>
      <c r="L3676" s="151"/>
      <c r="M3676" t="str">
        <f>IF(L3676="","",VLOOKUP(L3676,Продукция!B:L,11,0))</f>
        <v/>
      </c>
      <c r="AB3676" t="str">
        <f>IF(L3676="","",VLOOKUP(L3676&amp;I3676,Продукция!A:I,9,0))</f>
        <v/>
      </c>
      <c r="AF3676" t="str">
        <f>IF(AD3676="","",VLOOKUP(AD3676,'Сотрудники и ссылки'!A:B,2,0))</f>
        <v/>
      </c>
      <c r="AG3676" t="str">
        <f>IF(AD3676="","",VLOOKUP(AD3676,'Сотрудники и ссылки'!A:C,3,0))</f>
        <v/>
      </c>
      <c r="AI3676" t="str">
        <f>IF(AH3676="","",VLOOKUP(AH3676,'Сотрудники и ссылки'!A:B,2,0))</f>
        <v/>
      </c>
      <c r="AJ3676" t="str">
        <f>IF(AH3676="","",VLOOKUP(AH3676,'Сотрудники и ссылки'!A:C,3,0))</f>
        <v/>
      </c>
      <c r="AL3676" s="2" t="str">
        <f>IF(AK3676="","",AK3676+VLOOKUP(I3676,'Вид исследования'!B:E,4,0))</f>
        <v/>
      </c>
      <c r="AM3676" s="2" t="str">
        <f>IF(AK3676="","",AK3676+VLOOKUP(I3676,'Вид исследования'!B:F,5,0))</f>
        <v/>
      </c>
      <c r="AQ3676" t="str">
        <f>IFERROR(IF(L3676="","",VLOOKUP(L3676&amp;I3676,Продукция!A:K,11,0)),"обратитесь к админ справочника")</f>
        <v/>
      </c>
      <c r="AS3676" t="str">
        <f>IFERROR(IF(L3676="","",VLOOKUP(L3676&amp;I3676,Продукция!A:J,10,0)),"обратитесь к админ справочника")</f>
        <v/>
      </c>
    </row>
    <row r="3677" spans="1:45" x14ac:dyDescent="0.25">
      <c r="A3677" t="str">
        <f t="shared" si="67"/>
        <v/>
      </c>
      <c r="B3677" t="str">
        <f>IF(E3677="","",INDEX(Лаборатории!A:A,MATCH('Производственный контроль'!E3677,Лаборатории!B:B,0)))</f>
        <v/>
      </c>
      <c r="C3677" t="str">
        <f>IF(E3677="","",VLOOKUP(E3677,Лаборатории!B:D,3,0))</f>
        <v/>
      </c>
      <c r="E3677" s="150"/>
      <c r="J3677" t="str">
        <f>IF(L3677="","",VLOOKUP(L3677,Продукция!B:D,3,0))</f>
        <v/>
      </c>
      <c r="K3677" t="str">
        <f>IF(L3677="","",VLOOKUP(L3677,Продукция!B:C,2,0))</f>
        <v/>
      </c>
      <c r="L3677" s="151"/>
      <c r="M3677" t="str">
        <f>IF(L3677="","",VLOOKUP(L3677,Продукция!B:L,11,0))</f>
        <v/>
      </c>
      <c r="AB3677" t="str">
        <f>IF(L3677="","",VLOOKUP(L3677&amp;I3677,Продукция!A:I,9,0))</f>
        <v/>
      </c>
      <c r="AF3677" t="str">
        <f>IF(AD3677="","",VLOOKUP(AD3677,'Сотрудники и ссылки'!A:B,2,0))</f>
        <v/>
      </c>
      <c r="AG3677" t="str">
        <f>IF(AD3677="","",VLOOKUP(AD3677,'Сотрудники и ссылки'!A:C,3,0))</f>
        <v/>
      </c>
      <c r="AI3677" t="str">
        <f>IF(AH3677="","",VLOOKUP(AH3677,'Сотрудники и ссылки'!A:B,2,0))</f>
        <v/>
      </c>
      <c r="AJ3677" t="str">
        <f>IF(AH3677="","",VLOOKUP(AH3677,'Сотрудники и ссылки'!A:C,3,0))</f>
        <v/>
      </c>
      <c r="AL3677" s="2" t="str">
        <f>IF(AK3677="","",AK3677+VLOOKUP(I3677,'Вид исследования'!B:E,4,0))</f>
        <v/>
      </c>
      <c r="AM3677" s="2" t="str">
        <f>IF(AK3677="","",AK3677+VLOOKUP(I3677,'Вид исследования'!B:F,5,0))</f>
        <v/>
      </c>
      <c r="AQ3677" t="str">
        <f>IFERROR(IF(L3677="","",VLOOKUP(L3677&amp;I3677,Продукция!A:K,11,0)),"обратитесь к админ справочника")</f>
        <v/>
      </c>
      <c r="AS3677" t="str">
        <f>IFERROR(IF(L3677="","",VLOOKUP(L3677&amp;I3677,Продукция!A:J,10,0)),"обратитесь к админ справочника")</f>
        <v/>
      </c>
    </row>
    <row r="3678" spans="1:45" x14ac:dyDescent="0.25">
      <c r="A3678" t="str">
        <f t="shared" si="67"/>
        <v/>
      </c>
      <c r="B3678" t="str">
        <f>IF(E3678="","",INDEX(Лаборатории!A:A,MATCH('Производственный контроль'!E3678,Лаборатории!B:B,0)))</f>
        <v/>
      </c>
      <c r="C3678" t="str">
        <f>IF(E3678="","",VLOOKUP(E3678,Лаборатории!B:D,3,0))</f>
        <v/>
      </c>
      <c r="E3678" s="150"/>
      <c r="J3678" t="str">
        <f>IF(L3678="","",VLOOKUP(L3678,Продукция!B:D,3,0))</f>
        <v/>
      </c>
      <c r="K3678" t="str">
        <f>IF(L3678="","",VLOOKUP(L3678,Продукция!B:C,2,0))</f>
        <v/>
      </c>
      <c r="L3678" s="151"/>
      <c r="M3678" t="str">
        <f>IF(L3678="","",VLOOKUP(L3678,Продукция!B:L,11,0))</f>
        <v/>
      </c>
      <c r="AB3678" t="str">
        <f>IF(L3678="","",VLOOKUP(L3678&amp;I3678,Продукция!A:I,9,0))</f>
        <v/>
      </c>
      <c r="AF3678" t="str">
        <f>IF(AD3678="","",VLOOKUP(AD3678,'Сотрудники и ссылки'!A:B,2,0))</f>
        <v/>
      </c>
      <c r="AG3678" t="str">
        <f>IF(AD3678="","",VLOOKUP(AD3678,'Сотрудники и ссылки'!A:C,3,0))</f>
        <v/>
      </c>
      <c r="AI3678" t="str">
        <f>IF(AH3678="","",VLOOKUP(AH3678,'Сотрудники и ссылки'!A:B,2,0))</f>
        <v/>
      </c>
      <c r="AJ3678" t="str">
        <f>IF(AH3678="","",VLOOKUP(AH3678,'Сотрудники и ссылки'!A:C,3,0))</f>
        <v/>
      </c>
      <c r="AL3678" s="2" t="str">
        <f>IF(AK3678="","",AK3678+VLOOKUP(I3678,'Вид исследования'!B:E,4,0))</f>
        <v/>
      </c>
      <c r="AM3678" s="2" t="str">
        <f>IF(AK3678="","",AK3678+VLOOKUP(I3678,'Вид исследования'!B:F,5,0))</f>
        <v/>
      </c>
      <c r="AQ3678" t="str">
        <f>IFERROR(IF(L3678="","",VLOOKUP(L3678&amp;I3678,Продукция!A:K,11,0)),"обратитесь к админ справочника")</f>
        <v/>
      </c>
      <c r="AS3678" t="str">
        <f>IFERROR(IF(L3678="","",VLOOKUP(L3678&amp;I3678,Продукция!A:J,10,0)),"обратитесь к админ справочника")</f>
        <v/>
      </c>
    </row>
    <row r="3679" spans="1:45" x14ac:dyDescent="0.25">
      <c r="A3679" t="str">
        <f t="shared" si="67"/>
        <v/>
      </c>
      <c r="B3679" t="str">
        <f>IF(E3679="","",INDEX(Лаборатории!A:A,MATCH('Производственный контроль'!E3679,Лаборатории!B:B,0)))</f>
        <v/>
      </c>
      <c r="C3679" t="str">
        <f>IF(E3679="","",VLOOKUP(E3679,Лаборатории!B:D,3,0))</f>
        <v/>
      </c>
      <c r="E3679" s="150"/>
      <c r="J3679" t="str">
        <f>IF(L3679="","",VLOOKUP(L3679,Продукция!B:D,3,0))</f>
        <v/>
      </c>
      <c r="K3679" t="str">
        <f>IF(L3679="","",VLOOKUP(L3679,Продукция!B:C,2,0))</f>
        <v/>
      </c>
      <c r="L3679" s="151"/>
      <c r="M3679" t="str">
        <f>IF(L3679="","",VLOOKUP(L3679,Продукция!B:L,11,0))</f>
        <v/>
      </c>
      <c r="AB3679" t="str">
        <f>IF(L3679="","",VLOOKUP(L3679&amp;I3679,Продукция!A:I,9,0))</f>
        <v/>
      </c>
      <c r="AF3679" t="str">
        <f>IF(AD3679="","",VLOOKUP(AD3679,'Сотрудники и ссылки'!A:B,2,0))</f>
        <v/>
      </c>
      <c r="AG3679" t="str">
        <f>IF(AD3679="","",VLOOKUP(AD3679,'Сотрудники и ссылки'!A:C,3,0))</f>
        <v/>
      </c>
      <c r="AI3679" t="str">
        <f>IF(AH3679="","",VLOOKUP(AH3679,'Сотрудники и ссылки'!A:B,2,0))</f>
        <v/>
      </c>
      <c r="AJ3679" t="str">
        <f>IF(AH3679="","",VLOOKUP(AH3679,'Сотрудники и ссылки'!A:C,3,0))</f>
        <v/>
      </c>
      <c r="AL3679" s="2" t="str">
        <f>IF(AK3679="","",AK3679+VLOOKUP(I3679,'Вид исследования'!B:E,4,0))</f>
        <v/>
      </c>
      <c r="AM3679" s="2" t="str">
        <f>IF(AK3679="","",AK3679+VLOOKUP(I3679,'Вид исследования'!B:F,5,0))</f>
        <v/>
      </c>
      <c r="AQ3679" t="str">
        <f>IFERROR(IF(L3679="","",VLOOKUP(L3679&amp;I3679,Продукция!A:K,11,0)),"обратитесь к админ справочника")</f>
        <v/>
      </c>
      <c r="AS3679" t="str">
        <f>IFERROR(IF(L3679="","",VLOOKUP(L3679&amp;I3679,Продукция!A:J,10,0)),"обратитесь к админ справочника")</f>
        <v/>
      </c>
    </row>
    <row r="3680" spans="1:45" x14ac:dyDescent="0.25">
      <c r="A3680" t="str">
        <f t="shared" si="67"/>
        <v/>
      </c>
      <c r="B3680" t="str">
        <f>IF(E3680="","",INDEX(Лаборатории!A:A,MATCH('Производственный контроль'!E3680,Лаборатории!B:B,0)))</f>
        <v/>
      </c>
      <c r="C3680" t="str">
        <f>IF(E3680="","",VLOOKUP(E3680,Лаборатории!B:D,3,0))</f>
        <v/>
      </c>
      <c r="E3680" s="150"/>
      <c r="J3680" t="str">
        <f>IF(L3680="","",VLOOKUP(L3680,Продукция!B:D,3,0))</f>
        <v/>
      </c>
      <c r="K3680" t="str">
        <f>IF(L3680="","",VLOOKUP(L3680,Продукция!B:C,2,0))</f>
        <v/>
      </c>
      <c r="L3680" s="151"/>
      <c r="M3680" t="str">
        <f>IF(L3680="","",VLOOKUP(L3680,Продукция!B:L,11,0))</f>
        <v/>
      </c>
      <c r="AB3680" t="str">
        <f>IF(L3680="","",VLOOKUP(L3680&amp;I3680,Продукция!A:I,9,0))</f>
        <v/>
      </c>
      <c r="AF3680" t="str">
        <f>IF(AD3680="","",VLOOKUP(AD3680,'Сотрудники и ссылки'!A:B,2,0))</f>
        <v/>
      </c>
      <c r="AG3680" t="str">
        <f>IF(AD3680="","",VLOOKUP(AD3680,'Сотрудники и ссылки'!A:C,3,0))</f>
        <v/>
      </c>
      <c r="AI3680" t="str">
        <f>IF(AH3680="","",VLOOKUP(AH3680,'Сотрудники и ссылки'!A:B,2,0))</f>
        <v/>
      </c>
      <c r="AJ3680" t="str">
        <f>IF(AH3680="","",VLOOKUP(AH3680,'Сотрудники и ссылки'!A:C,3,0))</f>
        <v/>
      </c>
      <c r="AL3680" s="2" t="str">
        <f>IF(AK3680="","",AK3680+VLOOKUP(I3680,'Вид исследования'!B:E,4,0))</f>
        <v/>
      </c>
      <c r="AM3680" s="2" t="str">
        <f>IF(AK3680="","",AK3680+VLOOKUP(I3680,'Вид исследования'!B:F,5,0))</f>
        <v/>
      </c>
      <c r="AQ3680" t="str">
        <f>IFERROR(IF(L3680="","",VLOOKUP(L3680&amp;I3680,Продукция!A:K,11,0)),"обратитесь к админ справочника")</f>
        <v/>
      </c>
      <c r="AS3680" t="str">
        <f>IFERROR(IF(L3680="","",VLOOKUP(L3680&amp;I3680,Продукция!A:J,10,0)),"обратитесь к админ справочника")</f>
        <v/>
      </c>
    </row>
    <row r="3681" spans="1:45" x14ac:dyDescent="0.25">
      <c r="A3681" t="str">
        <f t="shared" si="67"/>
        <v/>
      </c>
      <c r="B3681" t="str">
        <f>IF(E3681="","",INDEX(Лаборатории!A:A,MATCH('Производственный контроль'!E3681,Лаборатории!B:B,0)))</f>
        <v/>
      </c>
      <c r="C3681" t="str">
        <f>IF(E3681="","",VLOOKUP(E3681,Лаборатории!B:D,3,0))</f>
        <v/>
      </c>
      <c r="E3681" s="150"/>
      <c r="J3681" t="str">
        <f>IF(L3681="","",VLOOKUP(L3681,Продукция!B:D,3,0))</f>
        <v/>
      </c>
      <c r="K3681" t="str">
        <f>IF(L3681="","",VLOOKUP(L3681,Продукция!B:C,2,0))</f>
        <v/>
      </c>
      <c r="L3681" s="151"/>
      <c r="M3681" t="str">
        <f>IF(L3681="","",VLOOKUP(L3681,Продукция!B:L,11,0))</f>
        <v/>
      </c>
      <c r="AB3681" t="str">
        <f>IF(L3681="","",VLOOKUP(L3681&amp;I3681,Продукция!A:I,9,0))</f>
        <v/>
      </c>
      <c r="AF3681" t="str">
        <f>IF(AD3681="","",VLOOKUP(AD3681,'Сотрудники и ссылки'!A:B,2,0))</f>
        <v/>
      </c>
      <c r="AG3681" t="str">
        <f>IF(AD3681="","",VLOOKUP(AD3681,'Сотрудники и ссылки'!A:C,3,0))</f>
        <v/>
      </c>
      <c r="AI3681" t="str">
        <f>IF(AH3681="","",VLOOKUP(AH3681,'Сотрудники и ссылки'!A:B,2,0))</f>
        <v/>
      </c>
      <c r="AJ3681" t="str">
        <f>IF(AH3681="","",VLOOKUP(AH3681,'Сотрудники и ссылки'!A:C,3,0))</f>
        <v/>
      </c>
      <c r="AL3681" s="2" t="str">
        <f>IF(AK3681="","",AK3681+VLOOKUP(I3681,'Вид исследования'!B:E,4,0))</f>
        <v/>
      </c>
      <c r="AM3681" s="2" t="str">
        <f>IF(AK3681="","",AK3681+VLOOKUP(I3681,'Вид исследования'!B:F,5,0))</f>
        <v/>
      </c>
      <c r="AQ3681" t="str">
        <f>IFERROR(IF(L3681="","",VLOOKUP(L3681&amp;I3681,Продукция!A:K,11,0)),"обратитесь к админ справочника")</f>
        <v/>
      </c>
      <c r="AS3681" t="str">
        <f>IFERROR(IF(L3681="","",VLOOKUP(L3681&amp;I3681,Продукция!A:J,10,0)),"обратитесь к админ справочника")</f>
        <v/>
      </c>
    </row>
    <row r="3682" spans="1:45" x14ac:dyDescent="0.25">
      <c r="A3682" t="str">
        <f t="shared" si="67"/>
        <v/>
      </c>
      <c r="B3682" t="str">
        <f>IF(E3682="","",INDEX(Лаборатории!A:A,MATCH('Производственный контроль'!E3682,Лаборатории!B:B,0)))</f>
        <v/>
      </c>
      <c r="C3682" t="str">
        <f>IF(E3682="","",VLOOKUP(E3682,Лаборатории!B:D,3,0))</f>
        <v/>
      </c>
      <c r="E3682" s="150"/>
      <c r="J3682" t="str">
        <f>IF(L3682="","",VLOOKUP(L3682,Продукция!B:D,3,0))</f>
        <v/>
      </c>
      <c r="K3682" t="str">
        <f>IF(L3682="","",VLOOKUP(L3682,Продукция!B:C,2,0))</f>
        <v/>
      </c>
      <c r="L3682" s="151"/>
      <c r="M3682" t="str">
        <f>IF(L3682="","",VLOOKUP(L3682,Продукция!B:L,11,0))</f>
        <v/>
      </c>
      <c r="AB3682" t="str">
        <f>IF(L3682="","",VLOOKUP(L3682&amp;I3682,Продукция!A:I,9,0))</f>
        <v/>
      </c>
      <c r="AF3682" t="str">
        <f>IF(AD3682="","",VLOOKUP(AD3682,'Сотрудники и ссылки'!A:B,2,0))</f>
        <v/>
      </c>
      <c r="AG3682" t="str">
        <f>IF(AD3682="","",VLOOKUP(AD3682,'Сотрудники и ссылки'!A:C,3,0))</f>
        <v/>
      </c>
      <c r="AI3682" t="str">
        <f>IF(AH3682="","",VLOOKUP(AH3682,'Сотрудники и ссылки'!A:B,2,0))</f>
        <v/>
      </c>
      <c r="AJ3682" t="str">
        <f>IF(AH3682="","",VLOOKUP(AH3682,'Сотрудники и ссылки'!A:C,3,0))</f>
        <v/>
      </c>
      <c r="AL3682" s="2" t="str">
        <f>IF(AK3682="","",AK3682+VLOOKUP(I3682,'Вид исследования'!B:E,4,0))</f>
        <v/>
      </c>
      <c r="AM3682" s="2" t="str">
        <f>IF(AK3682="","",AK3682+VLOOKUP(I3682,'Вид исследования'!B:F,5,0))</f>
        <v/>
      </c>
      <c r="AQ3682" t="str">
        <f>IFERROR(IF(L3682="","",VLOOKUP(L3682&amp;I3682,Продукция!A:K,11,0)),"обратитесь к админ справочника")</f>
        <v/>
      </c>
      <c r="AS3682" t="str">
        <f>IFERROR(IF(L3682="","",VLOOKUP(L3682&amp;I3682,Продукция!A:J,10,0)),"обратитесь к админ справочника")</f>
        <v/>
      </c>
    </row>
    <row r="3683" spans="1:45" x14ac:dyDescent="0.25">
      <c r="A3683" t="str">
        <f t="shared" si="67"/>
        <v/>
      </c>
      <c r="B3683" t="str">
        <f>IF(E3683="","",INDEX(Лаборатории!A:A,MATCH('Производственный контроль'!E3683,Лаборатории!B:B,0)))</f>
        <v/>
      </c>
      <c r="C3683" t="str">
        <f>IF(E3683="","",VLOOKUP(E3683,Лаборатории!B:D,3,0))</f>
        <v/>
      </c>
      <c r="E3683" s="150"/>
      <c r="J3683" t="str">
        <f>IF(L3683="","",VLOOKUP(L3683,Продукция!B:D,3,0))</f>
        <v/>
      </c>
      <c r="K3683" t="str">
        <f>IF(L3683="","",VLOOKUP(L3683,Продукция!B:C,2,0))</f>
        <v/>
      </c>
      <c r="L3683" s="151"/>
      <c r="M3683" t="str">
        <f>IF(L3683="","",VLOOKUP(L3683,Продукция!B:L,11,0))</f>
        <v/>
      </c>
      <c r="AB3683" t="str">
        <f>IF(L3683="","",VLOOKUP(L3683&amp;I3683,Продукция!A:I,9,0))</f>
        <v/>
      </c>
      <c r="AF3683" t="str">
        <f>IF(AD3683="","",VLOOKUP(AD3683,'Сотрудники и ссылки'!A:B,2,0))</f>
        <v/>
      </c>
      <c r="AG3683" t="str">
        <f>IF(AD3683="","",VLOOKUP(AD3683,'Сотрудники и ссылки'!A:C,3,0))</f>
        <v/>
      </c>
      <c r="AI3683" t="str">
        <f>IF(AH3683="","",VLOOKUP(AH3683,'Сотрудники и ссылки'!A:B,2,0))</f>
        <v/>
      </c>
      <c r="AJ3683" t="str">
        <f>IF(AH3683="","",VLOOKUP(AH3683,'Сотрудники и ссылки'!A:C,3,0))</f>
        <v/>
      </c>
      <c r="AL3683" s="2" t="str">
        <f>IF(AK3683="","",AK3683+VLOOKUP(I3683,'Вид исследования'!B:E,4,0))</f>
        <v/>
      </c>
      <c r="AM3683" s="2" t="str">
        <f>IF(AK3683="","",AK3683+VLOOKUP(I3683,'Вид исследования'!B:F,5,0))</f>
        <v/>
      </c>
      <c r="AQ3683" t="str">
        <f>IFERROR(IF(L3683="","",VLOOKUP(L3683&amp;I3683,Продукция!A:K,11,0)),"обратитесь к админ справочника")</f>
        <v/>
      </c>
      <c r="AS3683" t="str">
        <f>IFERROR(IF(L3683="","",VLOOKUP(L3683&amp;I3683,Продукция!A:J,10,0)),"обратитесь к админ справочника")</f>
        <v/>
      </c>
    </row>
    <row r="3684" spans="1:45" x14ac:dyDescent="0.25">
      <c r="A3684" t="str">
        <f t="shared" si="67"/>
        <v/>
      </c>
      <c r="B3684" t="str">
        <f>IF(E3684="","",INDEX(Лаборатории!A:A,MATCH('Производственный контроль'!E3684,Лаборатории!B:B,0)))</f>
        <v/>
      </c>
      <c r="C3684" t="str">
        <f>IF(E3684="","",VLOOKUP(E3684,Лаборатории!B:D,3,0))</f>
        <v/>
      </c>
      <c r="E3684" s="150"/>
      <c r="J3684" t="str">
        <f>IF(L3684="","",VLOOKUP(L3684,Продукция!B:D,3,0))</f>
        <v/>
      </c>
      <c r="K3684" t="str">
        <f>IF(L3684="","",VLOOKUP(L3684,Продукция!B:C,2,0))</f>
        <v/>
      </c>
      <c r="L3684" s="151"/>
      <c r="M3684" t="str">
        <f>IF(L3684="","",VLOOKUP(L3684,Продукция!B:L,11,0))</f>
        <v/>
      </c>
      <c r="AB3684" t="str">
        <f>IF(L3684="","",VLOOKUP(L3684&amp;I3684,Продукция!A:I,9,0))</f>
        <v/>
      </c>
      <c r="AF3684" t="str">
        <f>IF(AD3684="","",VLOOKUP(AD3684,'Сотрудники и ссылки'!A:B,2,0))</f>
        <v/>
      </c>
      <c r="AG3684" t="str">
        <f>IF(AD3684="","",VLOOKUP(AD3684,'Сотрудники и ссылки'!A:C,3,0))</f>
        <v/>
      </c>
      <c r="AI3684" t="str">
        <f>IF(AH3684="","",VLOOKUP(AH3684,'Сотрудники и ссылки'!A:B,2,0))</f>
        <v/>
      </c>
      <c r="AJ3684" t="str">
        <f>IF(AH3684="","",VLOOKUP(AH3684,'Сотрудники и ссылки'!A:C,3,0))</f>
        <v/>
      </c>
      <c r="AL3684" s="2" t="str">
        <f>IF(AK3684="","",AK3684+VLOOKUP(I3684,'Вид исследования'!B:E,4,0))</f>
        <v/>
      </c>
      <c r="AM3684" s="2" t="str">
        <f>IF(AK3684="","",AK3684+VLOOKUP(I3684,'Вид исследования'!B:F,5,0))</f>
        <v/>
      </c>
      <c r="AQ3684" t="str">
        <f>IFERROR(IF(L3684="","",VLOOKUP(L3684&amp;I3684,Продукция!A:K,11,0)),"обратитесь к админ справочника")</f>
        <v/>
      </c>
      <c r="AS3684" t="str">
        <f>IFERROR(IF(L3684="","",VLOOKUP(L3684&amp;I3684,Продукция!A:J,10,0)),"обратитесь к админ справочника")</f>
        <v/>
      </c>
    </row>
    <row r="3685" spans="1:45" x14ac:dyDescent="0.25">
      <c r="A3685" t="str">
        <f t="shared" si="67"/>
        <v/>
      </c>
      <c r="B3685" t="str">
        <f>IF(E3685="","",INDEX(Лаборатории!A:A,MATCH('Производственный контроль'!E3685,Лаборатории!B:B,0)))</f>
        <v/>
      </c>
      <c r="C3685" t="str">
        <f>IF(E3685="","",VLOOKUP(E3685,Лаборатории!B:D,3,0))</f>
        <v/>
      </c>
      <c r="E3685" s="150"/>
      <c r="J3685" t="str">
        <f>IF(L3685="","",VLOOKUP(L3685,Продукция!B:D,3,0))</f>
        <v/>
      </c>
      <c r="K3685" t="str">
        <f>IF(L3685="","",VLOOKUP(L3685,Продукция!B:C,2,0))</f>
        <v/>
      </c>
      <c r="L3685" s="151"/>
      <c r="M3685" t="str">
        <f>IF(L3685="","",VLOOKUP(L3685,Продукция!B:L,11,0))</f>
        <v/>
      </c>
      <c r="AB3685" t="str">
        <f>IF(L3685="","",VLOOKUP(L3685&amp;I3685,Продукция!A:I,9,0))</f>
        <v/>
      </c>
      <c r="AF3685" t="str">
        <f>IF(AD3685="","",VLOOKUP(AD3685,'Сотрудники и ссылки'!A:B,2,0))</f>
        <v/>
      </c>
      <c r="AG3685" t="str">
        <f>IF(AD3685="","",VLOOKUP(AD3685,'Сотрудники и ссылки'!A:C,3,0))</f>
        <v/>
      </c>
      <c r="AI3685" t="str">
        <f>IF(AH3685="","",VLOOKUP(AH3685,'Сотрудники и ссылки'!A:B,2,0))</f>
        <v/>
      </c>
      <c r="AJ3685" t="str">
        <f>IF(AH3685="","",VLOOKUP(AH3685,'Сотрудники и ссылки'!A:C,3,0))</f>
        <v/>
      </c>
      <c r="AL3685" s="2" t="str">
        <f>IF(AK3685="","",AK3685+VLOOKUP(I3685,'Вид исследования'!B:E,4,0))</f>
        <v/>
      </c>
      <c r="AM3685" s="2" t="str">
        <f>IF(AK3685="","",AK3685+VLOOKUP(I3685,'Вид исследования'!B:F,5,0))</f>
        <v/>
      </c>
      <c r="AQ3685" t="str">
        <f>IFERROR(IF(L3685="","",VLOOKUP(L3685&amp;I3685,Продукция!A:K,11,0)),"обратитесь к админ справочника")</f>
        <v/>
      </c>
      <c r="AS3685" t="str">
        <f>IFERROR(IF(L3685="","",VLOOKUP(L3685&amp;I3685,Продукция!A:J,10,0)),"обратитесь к админ справочника")</f>
        <v/>
      </c>
    </row>
    <row r="3686" spans="1:45" x14ac:dyDescent="0.25">
      <c r="A3686" t="str">
        <f t="shared" si="67"/>
        <v/>
      </c>
      <c r="B3686" t="str">
        <f>IF(E3686="","",INDEX(Лаборатории!A:A,MATCH('Производственный контроль'!E3686,Лаборатории!B:B,0)))</f>
        <v/>
      </c>
      <c r="C3686" t="str">
        <f>IF(E3686="","",VLOOKUP(E3686,Лаборатории!B:D,3,0))</f>
        <v/>
      </c>
      <c r="E3686" s="150"/>
      <c r="J3686" t="str">
        <f>IF(L3686="","",VLOOKUP(L3686,Продукция!B:D,3,0))</f>
        <v/>
      </c>
      <c r="K3686" t="str">
        <f>IF(L3686="","",VLOOKUP(L3686,Продукция!B:C,2,0))</f>
        <v/>
      </c>
      <c r="L3686" s="151"/>
      <c r="M3686" t="str">
        <f>IF(L3686="","",VLOOKUP(L3686,Продукция!B:L,11,0))</f>
        <v/>
      </c>
      <c r="AB3686" t="str">
        <f>IF(L3686="","",VLOOKUP(L3686&amp;I3686,Продукция!A:I,9,0))</f>
        <v/>
      </c>
      <c r="AF3686" t="str">
        <f>IF(AD3686="","",VLOOKUP(AD3686,'Сотрудники и ссылки'!A:B,2,0))</f>
        <v/>
      </c>
      <c r="AG3686" t="str">
        <f>IF(AD3686="","",VLOOKUP(AD3686,'Сотрудники и ссылки'!A:C,3,0))</f>
        <v/>
      </c>
      <c r="AI3686" t="str">
        <f>IF(AH3686="","",VLOOKUP(AH3686,'Сотрудники и ссылки'!A:B,2,0))</f>
        <v/>
      </c>
      <c r="AJ3686" t="str">
        <f>IF(AH3686="","",VLOOKUP(AH3686,'Сотрудники и ссылки'!A:C,3,0))</f>
        <v/>
      </c>
      <c r="AL3686" s="2" t="str">
        <f>IF(AK3686="","",AK3686+VLOOKUP(I3686,'Вид исследования'!B:E,4,0))</f>
        <v/>
      </c>
      <c r="AM3686" s="2" t="str">
        <f>IF(AK3686="","",AK3686+VLOOKUP(I3686,'Вид исследования'!B:F,5,0))</f>
        <v/>
      </c>
      <c r="AQ3686" t="str">
        <f>IFERROR(IF(L3686="","",VLOOKUP(L3686&amp;I3686,Продукция!A:K,11,0)),"обратитесь к админ справочника")</f>
        <v/>
      </c>
      <c r="AS3686" t="str">
        <f>IFERROR(IF(L3686="","",VLOOKUP(L3686&amp;I3686,Продукция!A:J,10,0)),"обратитесь к админ справочника")</f>
        <v/>
      </c>
    </row>
    <row r="3687" spans="1:45" x14ac:dyDescent="0.25">
      <c r="A3687" t="str">
        <f t="shared" si="67"/>
        <v/>
      </c>
      <c r="B3687" t="str">
        <f>IF(E3687="","",INDEX(Лаборатории!A:A,MATCH('Производственный контроль'!E3687,Лаборатории!B:B,0)))</f>
        <v/>
      </c>
      <c r="C3687" t="str">
        <f>IF(E3687="","",VLOOKUP(E3687,Лаборатории!B:D,3,0))</f>
        <v/>
      </c>
      <c r="E3687" s="150"/>
      <c r="J3687" t="str">
        <f>IF(L3687="","",VLOOKUP(L3687,Продукция!B:D,3,0))</f>
        <v/>
      </c>
      <c r="K3687" t="str">
        <f>IF(L3687="","",VLOOKUP(L3687,Продукция!B:C,2,0))</f>
        <v/>
      </c>
      <c r="L3687" s="151"/>
      <c r="M3687" t="str">
        <f>IF(L3687="","",VLOOKUP(L3687,Продукция!B:L,11,0))</f>
        <v/>
      </c>
      <c r="AB3687" t="str">
        <f>IF(L3687="","",VLOOKUP(L3687&amp;I3687,Продукция!A:I,9,0))</f>
        <v/>
      </c>
      <c r="AF3687" t="str">
        <f>IF(AD3687="","",VLOOKUP(AD3687,'Сотрудники и ссылки'!A:B,2,0))</f>
        <v/>
      </c>
      <c r="AG3687" t="str">
        <f>IF(AD3687="","",VLOOKUP(AD3687,'Сотрудники и ссылки'!A:C,3,0))</f>
        <v/>
      </c>
      <c r="AI3687" t="str">
        <f>IF(AH3687="","",VLOOKUP(AH3687,'Сотрудники и ссылки'!A:B,2,0))</f>
        <v/>
      </c>
      <c r="AJ3687" t="str">
        <f>IF(AH3687="","",VLOOKUP(AH3687,'Сотрудники и ссылки'!A:C,3,0))</f>
        <v/>
      </c>
      <c r="AL3687" s="2" t="str">
        <f>IF(AK3687="","",AK3687+VLOOKUP(I3687,'Вид исследования'!B:E,4,0))</f>
        <v/>
      </c>
      <c r="AM3687" s="2" t="str">
        <f>IF(AK3687="","",AK3687+VLOOKUP(I3687,'Вид исследования'!B:F,5,0))</f>
        <v/>
      </c>
      <c r="AQ3687" t="str">
        <f>IFERROR(IF(L3687="","",VLOOKUP(L3687&amp;I3687,Продукция!A:K,11,0)),"обратитесь к админ справочника")</f>
        <v/>
      </c>
      <c r="AS3687" t="str">
        <f>IFERROR(IF(L3687="","",VLOOKUP(L3687&amp;I3687,Продукция!A:J,10,0)),"обратитесь к админ справочника")</f>
        <v/>
      </c>
    </row>
    <row r="3688" spans="1:45" x14ac:dyDescent="0.25">
      <c r="A3688" t="str">
        <f t="shared" si="67"/>
        <v/>
      </c>
      <c r="B3688" t="str">
        <f>IF(E3688="","",INDEX(Лаборатории!A:A,MATCH('Производственный контроль'!E3688,Лаборатории!B:B,0)))</f>
        <v/>
      </c>
      <c r="C3688" t="str">
        <f>IF(E3688="","",VLOOKUP(E3688,Лаборатории!B:D,3,0))</f>
        <v/>
      </c>
      <c r="E3688" s="150"/>
      <c r="J3688" t="str">
        <f>IF(L3688="","",VLOOKUP(L3688,Продукция!B:D,3,0))</f>
        <v/>
      </c>
      <c r="K3688" t="str">
        <f>IF(L3688="","",VLOOKUP(L3688,Продукция!B:C,2,0))</f>
        <v/>
      </c>
      <c r="L3688" s="151"/>
      <c r="M3688" t="str">
        <f>IF(L3688="","",VLOOKUP(L3688,Продукция!B:L,11,0))</f>
        <v/>
      </c>
      <c r="AB3688" t="str">
        <f>IF(L3688="","",VLOOKUP(L3688&amp;I3688,Продукция!A:I,9,0))</f>
        <v/>
      </c>
      <c r="AF3688" t="str">
        <f>IF(AD3688="","",VLOOKUP(AD3688,'Сотрудники и ссылки'!A:B,2,0))</f>
        <v/>
      </c>
      <c r="AG3688" t="str">
        <f>IF(AD3688="","",VLOOKUP(AD3688,'Сотрудники и ссылки'!A:C,3,0))</f>
        <v/>
      </c>
      <c r="AI3688" t="str">
        <f>IF(AH3688="","",VLOOKUP(AH3688,'Сотрудники и ссылки'!A:B,2,0))</f>
        <v/>
      </c>
      <c r="AJ3688" t="str">
        <f>IF(AH3688="","",VLOOKUP(AH3688,'Сотрудники и ссылки'!A:C,3,0))</f>
        <v/>
      </c>
      <c r="AL3688" s="2" t="str">
        <f>IF(AK3688="","",AK3688+VLOOKUP(I3688,'Вид исследования'!B:E,4,0))</f>
        <v/>
      </c>
      <c r="AM3688" s="2" t="str">
        <f>IF(AK3688="","",AK3688+VLOOKUP(I3688,'Вид исследования'!B:F,5,0))</f>
        <v/>
      </c>
      <c r="AQ3688" t="str">
        <f>IFERROR(IF(L3688="","",VLOOKUP(L3688&amp;I3688,Продукция!A:K,11,0)),"обратитесь к админ справочника")</f>
        <v/>
      </c>
      <c r="AS3688" t="str">
        <f>IFERROR(IF(L3688="","",VLOOKUP(L3688&amp;I3688,Продукция!A:J,10,0)),"обратитесь к админ справочника")</f>
        <v/>
      </c>
    </row>
    <row r="3689" spans="1:45" x14ac:dyDescent="0.25">
      <c r="A3689" t="str">
        <f t="shared" si="67"/>
        <v/>
      </c>
      <c r="B3689" t="str">
        <f>IF(E3689="","",INDEX(Лаборатории!A:A,MATCH('Производственный контроль'!E3689,Лаборатории!B:B,0)))</f>
        <v/>
      </c>
      <c r="C3689" t="str">
        <f>IF(E3689="","",VLOOKUP(E3689,Лаборатории!B:D,3,0))</f>
        <v/>
      </c>
      <c r="E3689" s="150"/>
      <c r="J3689" t="str">
        <f>IF(L3689="","",VLOOKUP(L3689,Продукция!B:D,3,0))</f>
        <v/>
      </c>
      <c r="K3689" t="str">
        <f>IF(L3689="","",VLOOKUP(L3689,Продукция!B:C,2,0))</f>
        <v/>
      </c>
      <c r="L3689" s="151"/>
      <c r="M3689" t="str">
        <f>IF(L3689="","",VLOOKUP(L3689,Продукция!B:L,11,0))</f>
        <v/>
      </c>
      <c r="AB3689" t="str">
        <f>IF(L3689="","",VLOOKUP(L3689&amp;I3689,Продукция!A:I,9,0))</f>
        <v/>
      </c>
      <c r="AF3689" t="str">
        <f>IF(AD3689="","",VLOOKUP(AD3689,'Сотрудники и ссылки'!A:B,2,0))</f>
        <v/>
      </c>
      <c r="AG3689" t="str">
        <f>IF(AD3689="","",VLOOKUP(AD3689,'Сотрудники и ссылки'!A:C,3,0))</f>
        <v/>
      </c>
      <c r="AI3689" t="str">
        <f>IF(AH3689="","",VLOOKUP(AH3689,'Сотрудники и ссылки'!A:B,2,0))</f>
        <v/>
      </c>
      <c r="AJ3689" t="str">
        <f>IF(AH3689="","",VLOOKUP(AH3689,'Сотрудники и ссылки'!A:C,3,0))</f>
        <v/>
      </c>
      <c r="AL3689" s="2" t="str">
        <f>IF(AK3689="","",AK3689+VLOOKUP(I3689,'Вид исследования'!B:E,4,0))</f>
        <v/>
      </c>
      <c r="AM3689" s="2" t="str">
        <f>IF(AK3689="","",AK3689+VLOOKUP(I3689,'Вид исследования'!B:F,5,0))</f>
        <v/>
      </c>
      <c r="AQ3689" t="str">
        <f>IFERROR(IF(L3689="","",VLOOKUP(L3689&amp;I3689,Продукция!A:K,11,0)),"обратитесь к админ справочника")</f>
        <v/>
      </c>
      <c r="AS3689" t="str">
        <f>IFERROR(IF(L3689="","",VLOOKUP(L3689&amp;I3689,Продукция!A:J,10,0)),"обратитесь к админ справочника")</f>
        <v/>
      </c>
    </row>
    <row r="3690" spans="1:45" x14ac:dyDescent="0.25">
      <c r="A3690" t="str">
        <f t="shared" si="67"/>
        <v/>
      </c>
      <c r="B3690" t="str">
        <f>IF(E3690="","",INDEX(Лаборатории!A:A,MATCH('Производственный контроль'!E3690,Лаборатории!B:B,0)))</f>
        <v/>
      </c>
      <c r="C3690" t="str">
        <f>IF(E3690="","",VLOOKUP(E3690,Лаборатории!B:D,3,0))</f>
        <v/>
      </c>
      <c r="E3690" s="150"/>
      <c r="J3690" t="str">
        <f>IF(L3690="","",VLOOKUP(L3690,Продукция!B:D,3,0))</f>
        <v/>
      </c>
      <c r="K3690" t="str">
        <f>IF(L3690="","",VLOOKUP(L3690,Продукция!B:C,2,0))</f>
        <v/>
      </c>
      <c r="L3690" s="151"/>
      <c r="M3690" t="str">
        <f>IF(L3690="","",VLOOKUP(L3690,Продукция!B:L,11,0))</f>
        <v/>
      </c>
      <c r="AB3690" t="str">
        <f>IF(L3690="","",VLOOKUP(L3690&amp;I3690,Продукция!A:I,9,0))</f>
        <v/>
      </c>
      <c r="AF3690" t="str">
        <f>IF(AD3690="","",VLOOKUP(AD3690,'Сотрудники и ссылки'!A:B,2,0))</f>
        <v/>
      </c>
      <c r="AG3690" t="str">
        <f>IF(AD3690="","",VLOOKUP(AD3690,'Сотрудники и ссылки'!A:C,3,0))</f>
        <v/>
      </c>
      <c r="AI3690" t="str">
        <f>IF(AH3690="","",VLOOKUP(AH3690,'Сотрудники и ссылки'!A:B,2,0))</f>
        <v/>
      </c>
      <c r="AJ3690" t="str">
        <f>IF(AH3690="","",VLOOKUP(AH3690,'Сотрудники и ссылки'!A:C,3,0))</f>
        <v/>
      </c>
      <c r="AL3690" s="2" t="str">
        <f>IF(AK3690="","",AK3690+VLOOKUP(I3690,'Вид исследования'!B:E,4,0))</f>
        <v/>
      </c>
      <c r="AM3690" s="2" t="str">
        <f>IF(AK3690="","",AK3690+VLOOKUP(I3690,'Вид исследования'!B:F,5,0))</f>
        <v/>
      </c>
      <c r="AQ3690" t="str">
        <f>IFERROR(IF(L3690="","",VLOOKUP(L3690&amp;I3690,Продукция!A:K,11,0)),"обратитесь к админ справочника")</f>
        <v/>
      </c>
      <c r="AS3690" t="str">
        <f>IFERROR(IF(L3690="","",VLOOKUP(L3690&amp;I3690,Продукция!A:J,10,0)),"обратитесь к админ справочника")</f>
        <v/>
      </c>
    </row>
    <row r="3691" spans="1:45" x14ac:dyDescent="0.25">
      <c r="A3691" t="str">
        <f t="shared" si="67"/>
        <v/>
      </c>
      <c r="B3691" t="str">
        <f>IF(E3691="","",INDEX(Лаборатории!A:A,MATCH('Производственный контроль'!E3691,Лаборатории!B:B,0)))</f>
        <v/>
      </c>
      <c r="C3691" t="str">
        <f>IF(E3691="","",VLOOKUP(E3691,Лаборатории!B:D,3,0))</f>
        <v/>
      </c>
      <c r="E3691" s="150"/>
      <c r="J3691" t="str">
        <f>IF(L3691="","",VLOOKUP(L3691,Продукция!B:D,3,0))</f>
        <v/>
      </c>
      <c r="K3691" t="str">
        <f>IF(L3691="","",VLOOKUP(L3691,Продукция!B:C,2,0))</f>
        <v/>
      </c>
      <c r="L3691" s="151"/>
      <c r="M3691" t="str">
        <f>IF(L3691="","",VLOOKUP(L3691,Продукция!B:L,11,0))</f>
        <v/>
      </c>
      <c r="AB3691" t="str">
        <f>IF(L3691="","",VLOOKUP(L3691&amp;I3691,Продукция!A:I,9,0))</f>
        <v/>
      </c>
      <c r="AF3691" t="str">
        <f>IF(AD3691="","",VLOOKUP(AD3691,'Сотрудники и ссылки'!A:B,2,0))</f>
        <v/>
      </c>
      <c r="AG3691" t="str">
        <f>IF(AD3691="","",VLOOKUP(AD3691,'Сотрудники и ссылки'!A:C,3,0))</f>
        <v/>
      </c>
      <c r="AI3691" t="str">
        <f>IF(AH3691="","",VLOOKUP(AH3691,'Сотрудники и ссылки'!A:B,2,0))</f>
        <v/>
      </c>
      <c r="AJ3691" t="str">
        <f>IF(AH3691="","",VLOOKUP(AH3691,'Сотрудники и ссылки'!A:C,3,0))</f>
        <v/>
      </c>
      <c r="AL3691" s="2" t="str">
        <f>IF(AK3691="","",AK3691+VLOOKUP(I3691,'Вид исследования'!B:E,4,0))</f>
        <v/>
      </c>
      <c r="AM3691" s="2" t="str">
        <f>IF(AK3691="","",AK3691+VLOOKUP(I3691,'Вид исследования'!B:F,5,0))</f>
        <v/>
      </c>
      <c r="AQ3691" t="str">
        <f>IFERROR(IF(L3691="","",VLOOKUP(L3691&amp;I3691,Продукция!A:K,11,0)),"обратитесь к админ справочника")</f>
        <v/>
      </c>
      <c r="AS3691" t="str">
        <f>IFERROR(IF(L3691="","",VLOOKUP(L3691&amp;I3691,Продукция!A:J,10,0)),"обратитесь к админ справочника")</f>
        <v/>
      </c>
    </row>
    <row r="3692" spans="1:45" x14ac:dyDescent="0.25">
      <c r="A3692" t="str">
        <f t="shared" si="67"/>
        <v/>
      </c>
      <c r="B3692" t="str">
        <f>IF(E3692="","",INDEX(Лаборатории!A:A,MATCH('Производственный контроль'!E3692,Лаборатории!B:B,0)))</f>
        <v/>
      </c>
      <c r="C3692" t="str">
        <f>IF(E3692="","",VLOOKUP(E3692,Лаборатории!B:D,3,0))</f>
        <v/>
      </c>
      <c r="E3692" s="150"/>
      <c r="J3692" t="str">
        <f>IF(L3692="","",VLOOKUP(L3692,Продукция!B:D,3,0))</f>
        <v/>
      </c>
      <c r="K3692" t="str">
        <f>IF(L3692="","",VLOOKUP(L3692,Продукция!B:C,2,0))</f>
        <v/>
      </c>
      <c r="L3692" s="151"/>
      <c r="M3692" t="str">
        <f>IF(L3692="","",VLOOKUP(L3692,Продукция!B:L,11,0))</f>
        <v/>
      </c>
      <c r="AB3692" t="str">
        <f>IF(L3692="","",VLOOKUP(L3692&amp;I3692,Продукция!A:I,9,0))</f>
        <v/>
      </c>
      <c r="AF3692" t="str">
        <f>IF(AD3692="","",VLOOKUP(AD3692,'Сотрудники и ссылки'!A:B,2,0))</f>
        <v/>
      </c>
      <c r="AG3692" t="str">
        <f>IF(AD3692="","",VLOOKUP(AD3692,'Сотрудники и ссылки'!A:C,3,0))</f>
        <v/>
      </c>
      <c r="AI3692" t="str">
        <f>IF(AH3692="","",VLOOKUP(AH3692,'Сотрудники и ссылки'!A:B,2,0))</f>
        <v/>
      </c>
      <c r="AJ3692" t="str">
        <f>IF(AH3692="","",VLOOKUP(AH3692,'Сотрудники и ссылки'!A:C,3,0))</f>
        <v/>
      </c>
      <c r="AL3692" s="2" t="str">
        <f>IF(AK3692="","",AK3692+VLOOKUP(I3692,'Вид исследования'!B:E,4,0))</f>
        <v/>
      </c>
      <c r="AM3692" s="2" t="str">
        <f>IF(AK3692="","",AK3692+VLOOKUP(I3692,'Вид исследования'!B:F,5,0))</f>
        <v/>
      </c>
      <c r="AQ3692" t="str">
        <f>IFERROR(IF(L3692="","",VLOOKUP(L3692&amp;I3692,Продукция!A:K,11,0)),"обратитесь к админ справочника")</f>
        <v/>
      </c>
      <c r="AS3692" t="str">
        <f>IFERROR(IF(L3692="","",VLOOKUP(L3692&amp;I3692,Продукция!A:J,10,0)),"обратитесь к админ справочника")</f>
        <v/>
      </c>
    </row>
    <row r="3693" spans="1:45" x14ac:dyDescent="0.25">
      <c r="A3693" t="str">
        <f t="shared" si="67"/>
        <v/>
      </c>
      <c r="B3693" t="str">
        <f>IF(E3693="","",INDEX(Лаборатории!A:A,MATCH('Производственный контроль'!E3693,Лаборатории!B:B,0)))</f>
        <v/>
      </c>
      <c r="C3693" t="str">
        <f>IF(E3693="","",VLOOKUP(E3693,Лаборатории!B:D,3,0))</f>
        <v/>
      </c>
      <c r="E3693" s="150"/>
      <c r="J3693" t="str">
        <f>IF(L3693="","",VLOOKUP(L3693,Продукция!B:D,3,0))</f>
        <v/>
      </c>
      <c r="K3693" t="str">
        <f>IF(L3693="","",VLOOKUP(L3693,Продукция!B:C,2,0))</f>
        <v/>
      </c>
      <c r="L3693" s="151"/>
      <c r="M3693" t="str">
        <f>IF(L3693="","",VLOOKUP(L3693,Продукция!B:L,11,0))</f>
        <v/>
      </c>
      <c r="AB3693" t="str">
        <f>IF(L3693="","",VLOOKUP(L3693&amp;I3693,Продукция!A:I,9,0))</f>
        <v/>
      </c>
      <c r="AF3693" t="str">
        <f>IF(AD3693="","",VLOOKUP(AD3693,'Сотрудники и ссылки'!A:B,2,0))</f>
        <v/>
      </c>
      <c r="AG3693" t="str">
        <f>IF(AD3693="","",VLOOKUP(AD3693,'Сотрудники и ссылки'!A:C,3,0))</f>
        <v/>
      </c>
      <c r="AI3693" t="str">
        <f>IF(AH3693="","",VLOOKUP(AH3693,'Сотрудники и ссылки'!A:B,2,0))</f>
        <v/>
      </c>
      <c r="AJ3693" t="str">
        <f>IF(AH3693="","",VLOOKUP(AH3693,'Сотрудники и ссылки'!A:C,3,0))</f>
        <v/>
      </c>
      <c r="AL3693" s="2" t="str">
        <f>IF(AK3693="","",AK3693+VLOOKUP(I3693,'Вид исследования'!B:E,4,0))</f>
        <v/>
      </c>
      <c r="AM3693" s="2" t="str">
        <f>IF(AK3693="","",AK3693+VLOOKUP(I3693,'Вид исследования'!B:F,5,0))</f>
        <v/>
      </c>
      <c r="AQ3693" t="str">
        <f>IFERROR(IF(L3693="","",VLOOKUP(L3693&amp;I3693,Продукция!A:K,11,0)),"обратитесь к админ справочника")</f>
        <v/>
      </c>
      <c r="AS3693" t="str">
        <f>IFERROR(IF(L3693="","",VLOOKUP(L3693&amp;I3693,Продукция!A:J,10,0)),"обратитесь к админ справочника")</f>
        <v/>
      </c>
    </row>
    <row r="3694" spans="1:45" x14ac:dyDescent="0.25">
      <c r="A3694" t="str">
        <f t="shared" si="67"/>
        <v/>
      </c>
      <c r="B3694" t="str">
        <f>IF(E3694="","",INDEX(Лаборатории!A:A,MATCH('Производственный контроль'!E3694,Лаборатории!B:B,0)))</f>
        <v/>
      </c>
      <c r="C3694" t="str">
        <f>IF(E3694="","",VLOOKUP(E3694,Лаборатории!B:D,3,0))</f>
        <v/>
      </c>
      <c r="E3694" s="150"/>
      <c r="J3694" t="str">
        <f>IF(L3694="","",VLOOKUP(L3694,Продукция!B:D,3,0))</f>
        <v/>
      </c>
      <c r="K3694" t="str">
        <f>IF(L3694="","",VLOOKUP(L3694,Продукция!B:C,2,0))</f>
        <v/>
      </c>
      <c r="L3694" s="151"/>
      <c r="M3694" t="str">
        <f>IF(L3694="","",VLOOKUP(L3694,Продукция!B:L,11,0))</f>
        <v/>
      </c>
      <c r="AB3694" t="str">
        <f>IF(L3694="","",VLOOKUP(L3694&amp;I3694,Продукция!A:I,9,0))</f>
        <v/>
      </c>
      <c r="AF3694" t="str">
        <f>IF(AD3694="","",VLOOKUP(AD3694,'Сотрудники и ссылки'!A:B,2,0))</f>
        <v/>
      </c>
      <c r="AG3694" t="str">
        <f>IF(AD3694="","",VLOOKUP(AD3694,'Сотрудники и ссылки'!A:C,3,0))</f>
        <v/>
      </c>
      <c r="AI3694" t="str">
        <f>IF(AH3694="","",VLOOKUP(AH3694,'Сотрудники и ссылки'!A:B,2,0))</f>
        <v/>
      </c>
      <c r="AJ3694" t="str">
        <f>IF(AH3694="","",VLOOKUP(AH3694,'Сотрудники и ссылки'!A:C,3,0))</f>
        <v/>
      </c>
      <c r="AL3694" s="2" t="str">
        <f>IF(AK3694="","",AK3694+VLOOKUP(I3694,'Вид исследования'!B:E,4,0))</f>
        <v/>
      </c>
      <c r="AM3694" s="2" t="str">
        <f>IF(AK3694="","",AK3694+VLOOKUP(I3694,'Вид исследования'!B:F,5,0))</f>
        <v/>
      </c>
      <c r="AQ3694" t="str">
        <f>IFERROR(IF(L3694="","",VLOOKUP(L3694&amp;I3694,Продукция!A:K,11,0)),"обратитесь к админ справочника")</f>
        <v/>
      </c>
      <c r="AS3694" t="str">
        <f>IFERROR(IF(L3694="","",VLOOKUP(L3694&amp;I3694,Продукция!A:J,10,0)),"обратитесь к админ справочника")</f>
        <v/>
      </c>
    </row>
    <row r="3695" spans="1:45" x14ac:dyDescent="0.25">
      <c r="A3695" t="str">
        <f t="shared" si="67"/>
        <v/>
      </c>
      <c r="B3695" t="str">
        <f>IF(E3695="","",INDEX(Лаборатории!A:A,MATCH('Производственный контроль'!E3695,Лаборатории!B:B,0)))</f>
        <v/>
      </c>
      <c r="C3695" t="str">
        <f>IF(E3695="","",VLOOKUP(E3695,Лаборатории!B:D,3,0))</f>
        <v/>
      </c>
      <c r="E3695" s="150"/>
      <c r="J3695" t="str">
        <f>IF(L3695="","",VLOOKUP(L3695,Продукция!B:D,3,0))</f>
        <v/>
      </c>
      <c r="K3695" t="str">
        <f>IF(L3695="","",VLOOKUP(L3695,Продукция!B:C,2,0))</f>
        <v/>
      </c>
      <c r="L3695" s="151"/>
      <c r="M3695" t="str">
        <f>IF(L3695="","",VLOOKUP(L3695,Продукция!B:L,11,0))</f>
        <v/>
      </c>
      <c r="AB3695" t="str">
        <f>IF(L3695="","",VLOOKUP(L3695&amp;I3695,Продукция!A:I,9,0))</f>
        <v/>
      </c>
      <c r="AF3695" t="str">
        <f>IF(AD3695="","",VLOOKUP(AD3695,'Сотрудники и ссылки'!A:B,2,0))</f>
        <v/>
      </c>
      <c r="AG3695" t="str">
        <f>IF(AD3695="","",VLOOKUP(AD3695,'Сотрудники и ссылки'!A:C,3,0))</f>
        <v/>
      </c>
      <c r="AI3695" t="str">
        <f>IF(AH3695="","",VLOOKUP(AH3695,'Сотрудники и ссылки'!A:B,2,0))</f>
        <v/>
      </c>
      <c r="AJ3695" t="str">
        <f>IF(AH3695="","",VLOOKUP(AH3695,'Сотрудники и ссылки'!A:C,3,0))</f>
        <v/>
      </c>
      <c r="AL3695" s="2" t="str">
        <f>IF(AK3695="","",AK3695+VLOOKUP(I3695,'Вид исследования'!B:E,4,0))</f>
        <v/>
      </c>
      <c r="AM3695" s="2" t="str">
        <f>IF(AK3695="","",AK3695+VLOOKUP(I3695,'Вид исследования'!B:F,5,0))</f>
        <v/>
      </c>
      <c r="AQ3695" t="str">
        <f>IFERROR(IF(L3695="","",VLOOKUP(L3695&amp;I3695,Продукция!A:K,11,0)),"обратитесь к админ справочника")</f>
        <v/>
      </c>
      <c r="AS3695" t="str">
        <f>IFERROR(IF(L3695="","",VLOOKUP(L3695&amp;I3695,Продукция!A:J,10,0)),"обратитесь к админ справочника")</f>
        <v/>
      </c>
    </row>
    <row r="3696" spans="1:45" x14ac:dyDescent="0.25">
      <c r="A3696" t="str">
        <f t="shared" si="67"/>
        <v/>
      </c>
      <c r="B3696" t="str">
        <f>IF(E3696="","",INDEX(Лаборатории!A:A,MATCH('Производственный контроль'!E3696,Лаборатории!B:B,0)))</f>
        <v/>
      </c>
      <c r="C3696" t="str">
        <f>IF(E3696="","",VLOOKUP(E3696,Лаборатории!B:D,3,0))</f>
        <v/>
      </c>
      <c r="E3696" s="150"/>
      <c r="J3696" t="str">
        <f>IF(L3696="","",VLOOKUP(L3696,Продукция!B:D,3,0))</f>
        <v/>
      </c>
      <c r="K3696" t="str">
        <f>IF(L3696="","",VLOOKUP(L3696,Продукция!B:C,2,0))</f>
        <v/>
      </c>
      <c r="L3696" s="151"/>
      <c r="M3696" t="str">
        <f>IF(L3696="","",VLOOKUP(L3696,Продукция!B:L,11,0))</f>
        <v/>
      </c>
      <c r="AB3696" t="str">
        <f>IF(L3696="","",VLOOKUP(L3696&amp;I3696,Продукция!A:I,9,0))</f>
        <v/>
      </c>
      <c r="AF3696" t="str">
        <f>IF(AD3696="","",VLOOKUP(AD3696,'Сотрудники и ссылки'!A:B,2,0))</f>
        <v/>
      </c>
      <c r="AG3696" t="str">
        <f>IF(AD3696="","",VLOOKUP(AD3696,'Сотрудники и ссылки'!A:C,3,0))</f>
        <v/>
      </c>
      <c r="AI3696" t="str">
        <f>IF(AH3696="","",VLOOKUP(AH3696,'Сотрудники и ссылки'!A:B,2,0))</f>
        <v/>
      </c>
      <c r="AJ3696" t="str">
        <f>IF(AH3696="","",VLOOKUP(AH3696,'Сотрудники и ссылки'!A:C,3,0))</f>
        <v/>
      </c>
      <c r="AL3696" s="2" t="str">
        <f>IF(AK3696="","",AK3696+VLOOKUP(I3696,'Вид исследования'!B:E,4,0))</f>
        <v/>
      </c>
      <c r="AM3696" s="2" t="str">
        <f>IF(AK3696="","",AK3696+VLOOKUP(I3696,'Вид исследования'!B:F,5,0))</f>
        <v/>
      </c>
      <c r="AQ3696" t="str">
        <f>IFERROR(IF(L3696="","",VLOOKUP(L3696&amp;I3696,Продукция!A:K,11,0)),"обратитесь к админ справочника")</f>
        <v/>
      </c>
      <c r="AS3696" t="str">
        <f>IFERROR(IF(L3696="","",VLOOKUP(L3696&amp;I3696,Продукция!A:J,10,0)),"обратитесь к админ справочника")</f>
        <v/>
      </c>
    </row>
    <row r="3697" spans="1:45" x14ac:dyDescent="0.25">
      <c r="A3697" t="str">
        <f t="shared" si="67"/>
        <v/>
      </c>
      <c r="B3697" t="str">
        <f>IF(E3697="","",INDEX(Лаборатории!A:A,MATCH('Производственный контроль'!E3697,Лаборатории!B:B,0)))</f>
        <v/>
      </c>
      <c r="C3697" t="str">
        <f>IF(E3697="","",VLOOKUP(E3697,Лаборатории!B:D,3,0))</f>
        <v/>
      </c>
      <c r="E3697" s="150"/>
      <c r="J3697" t="str">
        <f>IF(L3697="","",VLOOKUP(L3697,Продукция!B:D,3,0))</f>
        <v/>
      </c>
      <c r="K3697" t="str">
        <f>IF(L3697="","",VLOOKUP(L3697,Продукция!B:C,2,0))</f>
        <v/>
      </c>
      <c r="L3697" s="151"/>
      <c r="M3697" t="str">
        <f>IF(L3697="","",VLOOKUP(L3697,Продукция!B:L,11,0))</f>
        <v/>
      </c>
      <c r="AB3697" t="str">
        <f>IF(L3697="","",VLOOKUP(L3697&amp;I3697,Продукция!A:I,9,0))</f>
        <v/>
      </c>
      <c r="AF3697" t="str">
        <f>IF(AD3697="","",VLOOKUP(AD3697,'Сотрудники и ссылки'!A:B,2,0))</f>
        <v/>
      </c>
      <c r="AG3697" t="str">
        <f>IF(AD3697="","",VLOOKUP(AD3697,'Сотрудники и ссылки'!A:C,3,0))</f>
        <v/>
      </c>
      <c r="AI3697" t="str">
        <f>IF(AH3697="","",VLOOKUP(AH3697,'Сотрудники и ссылки'!A:B,2,0))</f>
        <v/>
      </c>
      <c r="AJ3697" t="str">
        <f>IF(AH3697="","",VLOOKUP(AH3697,'Сотрудники и ссылки'!A:C,3,0))</f>
        <v/>
      </c>
      <c r="AL3697" s="2" t="str">
        <f>IF(AK3697="","",AK3697+VLOOKUP(I3697,'Вид исследования'!B:E,4,0))</f>
        <v/>
      </c>
      <c r="AM3697" s="2" t="str">
        <f>IF(AK3697="","",AK3697+VLOOKUP(I3697,'Вид исследования'!B:F,5,0))</f>
        <v/>
      </c>
      <c r="AQ3697" t="str">
        <f>IFERROR(IF(L3697="","",VLOOKUP(L3697&amp;I3697,Продукция!A:K,11,0)),"обратитесь к админ справочника")</f>
        <v/>
      </c>
      <c r="AS3697" t="str">
        <f>IFERROR(IF(L3697="","",VLOOKUP(L3697&amp;I3697,Продукция!A:J,10,0)),"обратитесь к админ справочника")</f>
        <v/>
      </c>
    </row>
    <row r="3698" spans="1:45" x14ac:dyDescent="0.25">
      <c r="A3698" t="str">
        <f t="shared" si="67"/>
        <v/>
      </c>
      <c r="B3698" t="str">
        <f>IF(E3698="","",INDEX(Лаборатории!A:A,MATCH('Производственный контроль'!E3698,Лаборатории!B:B,0)))</f>
        <v/>
      </c>
      <c r="C3698" t="str">
        <f>IF(E3698="","",VLOOKUP(E3698,Лаборатории!B:D,3,0))</f>
        <v/>
      </c>
      <c r="E3698" s="150"/>
      <c r="J3698" t="str">
        <f>IF(L3698="","",VLOOKUP(L3698,Продукция!B:D,3,0))</f>
        <v/>
      </c>
      <c r="K3698" t="str">
        <f>IF(L3698="","",VLOOKUP(L3698,Продукция!B:C,2,0))</f>
        <v/>
      </c>
      <c r="L3698" s="151"/>
      <c r="M3698" t="str">
        <f>IF(L3698="","",VLOOKUP(L3698,Продукция!B:L,11,0))</f>
        <v/>
      </c>
      <c r="AB3698" t="str">
        <f>IF(L3698="","",VLOOKUP(L3698&amp;I3698,Продукция!A:I,9,0))</f>
        <v/>
      </c>
      <c r="AF3698" t="str">
        <f>IF(AD3698="","",VLOOKUP(AD3698,'Сотрудники и ссылки'!A:B,2,0))</f>
        <v/>
      </c>
      <c r="AG3698" t="str">
        <f>IF(AD3698="","",VLOOKUP(AD3698,'Сотрудники и ссылки'!A:C,3,0))</f>
        <v/>
      </c>
      <c r="AI3698" t="str">
        <f>IF(AH3698="","",VLOOKUP(AH3698,'Сотрудники и ссылки'!A:B,2,0))</f>
        <v/>
      </c>
      <c r="AJ3698" t="str">
        <f>IF(AH3698="","",VLOOKUP(AH3698,'Сотрудники и ссылки'!A:C,3,0))</f>
        <v/>
      </c>
      <c r="AL3698" s="2" t="str">
        <f>IF(AK3698="","",AK3698+VLOOKUP(I3698,'Вид исследования'!B:E,4,0))</f>
        <v/>
      </c>
      <c r="AM3698" s="2" t="str">
        <f>IF(AK3698="","",AK3698+VLOOKUP(I3698,'Вид исследования'!B:F,5,0))</f>
        <v/>
      </c>
      <c r="AQ3698" t="str">
        <f>IFERROR(IF(L3698="","",VLOOKUP(L3698&amp;I3698,Продукция!A:K,11,0)),"обратитесь к админ справочника")</f>
        <v/>
      </c>
      <c r="AS3698" t="str">
        <f>IFERROR(IF(L3698="","",VLOOKUP(L3698&amp;I3698,Продукция!A:J,10,0)),"обратитесь к админ справочника")</f>
        <v/>
      </c>
    </row>
    <row r="3699" spans="1:45" x14ac:dyDescent="0.25">
      <c r="A3699" t="str">
        <f t="shared" si="67"/>
        <v/>
      </c>
      <c r="B3699" t="str">
        <f>IF(E3699="","",INDEX(Лаборатории!A:A,MATCH('Производственный контроль'!E3699,Лаборатории!B:B,0)))</f>
        <v/>
      </c>
      <c r="C3699" t="str">
        <f>IF(E3699="","",VLOOKUP(E3699,Лаборатории!B:D,3,0))</f>
        <v/>
      </c>
      <c r="E3699" s="150"/>
      <c r="J3699" t="str">
        <f>IF(L3699="","",VLOOKUP(L3699,Продукция!B:D,3,0))</f>
        <v/>
      </c>
      <c r="K3699" t="str">
        <f>IF(L3699="","",VLOOKUP(L3699,Продукция!B:C,2,0))</f>
        <v/>
      </c>
      <c r="L3699" s="151"/>
      <c r="M3699" t="str">
        <f>IF(L3699="","",VLOOKUP(L3699,Продукция!B:L,11,0))</f>
        <v/>
      </c>
      <c r="AB3699" t="str">
        <f>IF(L3699="","",VLOOKUP(L3699&amp;I3699,Продукция!A:I,9,0))</f>
        <v/>
      </c>
      <c r="AF3699" t="str">
        <f>IF(AD3699="","",VLOOKUP(AD3699,'Сотрудники и ссылки'!A:B,2,0))</f>
        <v/>
      </c>
      <c r="AG3699" t="str">
        <f>IF(AD3699="","",VLOOKUP(AD3699,'Сотрудники и ссылки'!A:C,3,0))</f>
        <v/>
      </c>
      <c r="AI3699" t="str">
        <f>IF(AH3699="","",VLOOKUP(AH3699,'Сотрудники и ссылки'!A:B,2,0))</f>
        <v/>
      </c>
      <c r="AJ3699" t="str">
        <f>IF(AH3699="","",VLOOKUP(AH3699,'Сотрудники и ссылки'!A:C,3,0))</f>
        <v/>
      </c>
      <c r="AL3699" s="2" t="str">
        <f>IF(AK3699="","",AK3699+VLOOKUP(I3699,'Вид исследования'!B:E,4,0))</f>
        <v/>
      </c>
      <c r="AM3699" s="2" t="str">
        <f>IF(AK3699="","",AK3699+VLOOKUP(I3699,'Вид исследования'!B:F,5,0))</f>
        <v/>
      </c>
      <c r="AQ3699" t="str">
        <f>IFERROR(IF(L3699="","",VLOOKUP(L3699&amp;I3699,Продукция!A:K,11,0)),"обратитесь к админ справочника")</f>
        <v/>
      </c>
      <c r="AS3699" t="str">
        <f>IFERROR(IF(L3699="","",VLOOKUP(L3699&amp;I3699,Продукция!A:J,10,0)),"обратитесь к админ справочника")</f>
        <v/>
      </c>
    </row>
    <row r="3700" spans="1:45" x14ac:dyDescent="0.25">
      <c r="A3700" t="str">
        <f t="shared" si="67"/>
        <v/>
      </c>
      <c r="B3700" t="str">
        <f>IF(E3700="","",INDEX(Лаборатории!A:A,MATCH('Производственный контроль'!E3700,Лаборатории!B:B,0)))</f>
        <v/>
      </c>
      <c r="C3700" t="str">
        <f>IF(E3700="","",VLOOKUP(E3700,Лаборатории!B:D,3,0))</f>
        <v/>
      </c>
      <c r="E3700" s="150"/>
      <c r="J3700" t="str">
        <f>IF(L3700="","",VLOOKUP(L3700,Продукция!B:D,3,0))</f>
        <v/>
      </c>
      <c r="K3700" t="str">
        <f>IF(L3700="","",VLOOKUP(L3700,Продукция!B:C,2,0))</f>
        <v/>
      </c>
      <c r="L3700" s="151"/>
      <c r="M3700" t="str">
        <f>IF(L3700="","",VLOOKUP(L3700,Продукция!B:L,11,0))</f>
        <v/>
      </c>
      <c r="AB3700" t="str">
        <f>IF(L3700="","",VLOOKUP(L3700&amp;I3700,Продукция!A:I,9,0))</f>
        <v/>
      </c>
      <c r="AF3700" t="str">
        <f>IF(AD3700="","",VLOOKUP(AD3700,'Сотрудники и ссылки'!A:B,2,0))</f>
        <v/>
      </c>
      <c r="AG3700" t="str">
        <f>IF(AD3700="","",VLOOKUP(AD3700,'Сотрудники и ссылки'!A:C,3,0))</f>
        <v/>
      </c>
      <c r="AI3700" t="str">
        <f>IF(AH3700="","",VLOOKUP(AH3700,'Сотрудники и ссылки'!A:B,2,0))</f>
        <v/>
      </c>
      <c r="AJ3700" t="str">
        <f>IF(AH3700="","",VLOOKUP(AH3700,'Сотрудники и ссылки'!A:C,3,0))</f>
        <v/>
      </c>
      <c r="AL3700" s="2" t="str">
        <f>IF(AK3700="","",AK3700+VLOOKUP(I3700,'Вид исследования'!B:E,4,0))</f>
        <v/>
      </c>
      <c r="AM3700" s="2" t="str">
        <f>IF(AK3700="","",AK3700+VLOOKUP(I3700,'Вид исследования'!B:F,5,0))</f>
        <v/>
      </c>
      <c r="AQ3700" t="str">
        <f>IFERROR(IF(L3700="","",VLOOKUP(L3700&amp;I3700,Продукция!A:K,11,0)),"обратитесь к админ справочника")</f>
        <v/>
      </c>
      <c r="AS3700" t="str">
        <f>IFERROR(IF(L3700="","",VLOOKUP(L3700&amp;I3700,Продукция!A:J,10,0)),"обратитесь к админ справочника")</f>
        <v/>
      </c>
    </row>
    <row r="3701" spans="1:45" x14ac:dyDescent="0.25">
      <c r="A3701" t="str">
        <f t="shared" si="67"/>
        <v/>
      </c>
      <c r="B3701" t="str">
        <f>IF(E3701="","",INDEX(Лаборатории!A:A,MATCH('Производственный контроль'!E3701,Лаборатории!B:B,0)))</f>
        <v/>
      </c>
      <c r="C3701" t="str">
        <f>IF(E3701="","",VLOOKUP(E3701,Лаборатории!B:D,3,0))</f>
        <v/>
      </c>
      <c r="E3701" s="150"/>
      <c r="J3701" t="str">
        <f>IF(L3701="","",VLOOKUP(L3701,Продукция!B:D,3,0))</f>
        <v/>
      </c>
      <c r="K3701" t="str">
        <f>IF(L3701="","",VLOOKUP(L3701,Продукция!B:C,2,0))</f>
        <v/>
      </c>
      <c r="L3701" s="151"/>
      <c r="M3701" t="str">
        <f>IF(L3701="","",VLOOKUP(L3701,Продукция!B:L,11,0))</f>
        <v/>
      </c>
      <c r="AB3701" t="str">
        <f>IF(L3701="","",VLOOKUP(L3701&amp;I3701,Продукция!A:I,9,0))</f>
        <v/>
      </c>
      <c r="AF3701" t="str">
        <f>IF(AD3701="","",VLOOKUP(AD3701,'Сотрудники и ссылки'!A:B,2,0))</f>
        <v/>
      </c>
      <c r="AG3701" t="str">
        <f>IF(AD3701="","",VLOOKUP(AD3701,'Сотрудники и ссылки'!A:C,3,0))</f>
        <v/>
      </c>
      <c r="AI3701" t="str">
        <f>IF(AH3701="","",VLOOKUP(AH3701,'Сотрудники и ссылки'!A:B,2,0))</f>
        <v/>
      </c>
      <c r="AJ3701" t="str">
        <f>IF(AH3701="","",VLOOKUP(AH3701,'Сотрудники и ссылки'!A:C,3,0))</f>
        <v/>
      </c>
      <c r="AL3701" s="2" t="str">
        <f>IF(AK3701="","",AK3701+VLOOKUP(I3701,'Вид исследования'!B:E,4,0))</f>
        <v/>
      </c>
      <c r="AM3701" s="2" t="str">
        <f>IF(AK3701="","",AK3701+VLOOKUP(I3701,'Вид исследования'!B:F,5,0))</f>
        <v/>
      </c>
      <c r="AQ3701" t="str">
        <f>IFERROR(IF(L3701="","",VLOOKUP(L3701&amp;I3701,Продукция!A:K,11,0)),"обратитесь к админ справочника")</f>
        <v/>
      </c>
      <c r="AS3701" t="str">
        <f>IFERROR(IF(L3701="","",VLOOKUP(L3701&amp;I3701,Продукция!A:J,10,0)),"обратитесь к админ справочника")</f>
        <v/>
      </c>
    </row>
    <row r="3702" spans="1:45" x14ac:dyDescent="0.25">
      <c r="A3702" t="str">
        <f t="shared" si="67"/>
        <v/>
      </c>
      <c r="B3702" t="str">
        <f>IF(E3702="","",INDEX(Лаборатории!A:A,MATCH('Производственный контроль'!E3702,Лаборатории!B:B,0)))</f>
        <v/>
      </c>
      <c r="C3702" t="str">
        <f>IF(E3702="","",VLOOKUP(E3702,Лаборатории!B:D,3,0))</f>
        <v/>
      </c>
      <c r="E3702" s="150"/>
      <c r="J3702" t="str">
        <f>IF(L3702="","",VLOOKUP(L3702,Продукция!B:D,3,0))</f>
        <v/>
      </c>
      <c r="K3702" t="str">
        <f>IF(L3702="","",VLOOKUP(L3702,Продукция!B:C,2,0))</f>
        <v/>
      </c>
      <c r="L3702" s="151"/>
      <c r="M3702" t="str">
        <f>IF(L3702="","",VLOOKUP(L3702,Продукция!B:L,11,0))</f>
        <v/>
      </c>
      <c r="AB3702" t="str">
        <f>IF(L3702="","",VLOOKUP(L3702&amp;I3702,Продукция!A:I,9,0))</f>
        <v/>
      </c>
      <c r="AF3702" t="str">
        <f>IF(AD3702="","",VLOOKUP(AD3702,'Сотрудники и ссылки'!A:B,2,0))</f>
        <v/>
      </c>
      <c r="AG3702" t="str">
        <f>IF(AD3702="","",VLOOKUP(AD3702,'Сотрудники и ссылки'!A:C,3,0))</f>
        <v/>
      </c>
      <c r="AI3702" t="str">
        <f>IF(AH3702="","",VLOOKUP(AH3702,'Сотрудники и ссылки'!A:B,2,0))</f>
        <v/>
      </c>
      <c r="AJ3702" t="str">
        <f>IF(AH3702="","",VLOOKUP(AH3702,'Сотрудники и ссылки'!A:C,3,0))</f>
        <v/>
      </c>
      <c r="AL3702" s="2" t="str">
        <f>IF(AK3702="","",AK3702+VLOOKUP(I3702,'Вид исследования'!B:E,4,0))</f>
        <v/>
      </c>
      <c r="AM3702" s="2" t="str">
        <f>IF(AK3702="","",AK3702+VLOOKUP(I3702,'Вид исследования'!B:F,5,0))</f>
        <v/>
      </c>
      <c r="AQ3702" t="str">
        <f>IFERROR(IF(L3702="","",VLOOKUP(L3702&amp;I3702,Продукция!A:K,11,0)),"обратитесь к админ справочника")</f>
        <v/>
      </c>
      <c r="AS3702" t="str">
        <f>IFERROR(IF(L3702="","",VLOOKUP(L3702&amp;I3702,Продукция!A:J,10,0)),"обратитесь к админ справочника")</f>
        <v/>
      </c>
    </row>
    <row r="3703" spans="1:45" x14ac:dyDescent="0.25">
      <c r="A3703" t="str">
        <f t="shared" si="67"/>
        <v/>
      </c>
      <c r="B3703" t="str">
        <f>IF(E3703="","",INDEX(Лаборатории!A:A,MATCH('Производственный контроль'!E3703,Лаборатории!B:B,0)))</f>
        <v/>
      </c>
      <c r="C3703" t="str">
        <f>IF(E3703="","",VLOOKUP(E3703,Лаборатории!B:D,3,0))</f>
        <v/>
      </c>
      <c r="E3703" s="150"/>
      <c r="J3703" t="str">
        <f>IF(L3703="","",VLOOKUP(L3703,Продукция!B:D,3,0))</f>
        <v/>
      </c>
      <c r="K3703" t="str">
        <f>IF(L3703="","",VLOOKUP(L3703,Продукция!B:C,2,0))</f>
        <v/>
      </c>
      <c r="L3703" s="151"/>
      <c r="M3703" t="str">
        <f>IF(L3703="","",VLOOKUP(L3703,Продукция!B:L,11,0))</f>
        <v/>
      </c>
      <c r="AB3703" t="str">
        <f>IF(L3703="","",VLOOKUP(L3703&amp;I3703,Продукция!A:I,9,0))</f>
        <v/>
      </c>
      <c r="AF3703" t="str">
        <f>IF(AD3703="","",VLOOKUP(AD3703,'Сотрудники и ссылки'!A:B,2,0))</f>
        <v/>
      </c>
      <c r="AG3703" t="str">
        <f>IF(AD3703="","",VLOOKUP(AD3703,'Сотрудники и ссылки'!A:C,3,0))</f>
        <v/>
      </c>
      <c r="AI3703" t="str">
        <f>IF(AH3703="","",VLOOKUP(AH3703,'Сотрудники и ссылки'!A:B,2,0))</f>
        <v/>
      </c>
      <c r="AJ3703" t="str">
        <f>IF(AH3703="","",VLOOKUP(AH3703,'Сотрудники и ссылки'!A:C,3,0))</f>
        <v/>
      </c>
      <c r="AL3703" s="2" t="str">
        <f>IF(AK3703="","",AK3703+VLOOKUP(I3703,'Вид исследования'!B:E,4,0))</f>
        <v/>
      </c>
      <c r="AM3703" s="2" t="str">
        <f>IF(AK3703="","",AK3703+VLOOKUP(I3703,'Вид исследования'!B:F,5,0))</f>
        <v/>
      </c>
      <c r="AQ3703" t="str">
        <f>IFERROR(IF(L3703="","",VLOOKUP(L3703&amp;I3703,Продукция!A:K,11,0)),"обратитесь к админ справочника")</f>
        <v/>
      </c>
      <c r="AS3703" t="str">
        <f>IFERROR(IF(L3703="","",VLOOKUP(L3703&amp;I3703,Продукция!A:J,10,0)),"обратитесь к админ справочника")</f>
        <v/>
      </c>
    </row>
    <row r="3704" spans="1:45" x14ac:dyDescent="0.25">
      <c r="A3704" t="str">
        <f t="shared" si="67"/>
        <v/>
      </c>
      <c r="B3704" t="str">
        <f>IF(E3704="","",INDEX(Лаборатории!A:A,MATCH('Производственный контроль'!E3704,Лаборатории!B:B,0)))</f>
        <v/>
      </c>
      <c r="C3704" t="str">
        <f>IF(E3704="","",VLOOKUP(E3704,Лаборатории!B:D,3,0))</f>
        <v/>
      </c>
      <c r="E3704" s="150"/>
      <c r="J3704" t="str">
        <f>IF(L3704="","",VLOOKUP(L3704,Продукция!B:D,3,0))</f>
        <v/>
      </c>
      <c r="K3704" t="str">
        <f>IF(L3704="","",VLOOKUP(L3704,Продукция!B:C,2,0))</f>
        <v/>
      </c>
      <c r="L3704" s="151"/>
      <c r="M3704" t="str">
        <f>IF(L3704="","",VLOOKUP(L3704,Продукция!B:L,11,0))</f>
        <v/>
      </c>
      <c r="AB3704" t="str">
        <f>IF(L3704="","",VLOOKUP(L3704&amp;I3704,Продукция!A:I,9,0))</f>
        <v/>
      </c>
      <c r="AF3704" t="str">
        <f>IF(AD3704="","",VLOOKUP(AD3704,'Сотрудники и ссылки'!A:B,2,0))</f>
        <v/>
      </c>
      <c r="AG3704" t="str">
        <f>IF(AD3704="","",VLOOKUP(AD3704,'Сотрудники и ссылки'!A:C,3,0))</f>
        <v/>
      </c>
      <c r="AI3704" t="str">
        <f>IF(AH3704="","",VLOOKUP(AH3704,'Сотрудники и ссылки'!A:B,2,0))</f>
        <v/>
      </c>
      <c r="AJ3704" t="str">
        <f>IF(AH3704="","",VLOOKUP(AH3704,'Сотрудники и ссылки'!A:C,3,0))</f>
        <v/>
      </c>
      <c r="AL3704" s="2" t="str">
        <f>IF(AK3704="","",AK3704+VLOOKUP(I3704,'Вид исследования'!B:E,4,0))</f>
        <v/>
      </c>
      <c r="AM3704" s="2" t="str">
        <f>IF(AK3704="","",AK3704+VLOOKUP(I3704,'Вид исследования'!B:F,5,0))</f>
        <v/>
      </c>
      <c r="AQ3704" t="str">
        <f>IFERROR(IF(L3704="","",VLOOKUP(L3704&amp;I3704,Продукция!A:K,11,0)),"обратитесь к админ справочника")</f>
        <v/>
      </c>
      <c r="AS3704" t="str">
        <f>IFERROR(IF(L3704="","",VLOOKUP(L3704&amp;I3704,Продукция!A:J,10,0)),"обратитесь к админ справочника")</f>
        <v/>
      </c>
    </row>
    <row r="3705" spans="1:45" x14ac:dyDescent="0.25">
      <c r="A3705" t="str">
        <f t="shared" si="67"/>
        <v/>
      </c>
      <c r="B3705" t="str">
        <f>IF(E3705="","",INDEX(Лаборатории!A:A,MATCH('Производственный контроль'!E3705,Лаборатории!B:B,0)))</f>
        <v/>
      </c>
      <c r="C3705" t="str">
        <f>IF(E3705="","",VLOOKUP(E3705,Лаборатории!B:D,3,0))</f>
        <v/>
      </c>
      <c r="E3705" s="150"/>
      <c r="J3705" t="str">
        <f>IF(L3705="","",VLOOKUP(L3705,Продукция!B:D,3,0))</f>
        <v/>
      </c>
      <c r="K3705" t="str">
        <f>IF(L3705="","",VLOOKUP(L3705,Продукция!B:C,2,0))</f>
        <v/>
      </c>
      <c r="L3705" s="151"/>
      <c r="M3705" t="str">
        <f>IF(L3705="","",VLOOKUP(L3705,Продукция!B:L,11,0))</f>
        <v/>
      </c>
      <c r="AB3705" t="str">
        <f>IF(L3705="","",VLOOKUP(L3705&amp;I3705,Продукция!A:I,9,0))</f>
        <v/>
      </c>
      <c r="AF3705" t="str">
        <f>IF(AD3705="","",VLOOKUP(AD3705,'Сотрудники и ссылки'!A:B,2,0))</f>
        <v/>
      </c>
      <c r="AG3705" t="str">
        <f>IF(AD3705="","",VLOOKUP(AD3705,'Сотрудники и ссылки'!A:C,3,0))</f>
        <v/>
      </c>
      <c r="AI3705" t="str">
        <f>IF(AH3705="","",VLOOKUP(AH3705,'Сотрудники и ссылки'!A:B,2,0))</f>
        <v/>
      </c>
      <c r="AJ3705" t="str">
        <f>IF(AH3705="","",VLOOKUP(AH3705,'Сотрудники и ссылки'!A:C,3,0))</f>
        <v/>
      </c>
      <c r="AL3705" s="2" t="str">
        <f>IF(AK3705="","",AK3705+VLOOKUP(I3705,'Вид исследования'!B:E,4,0))</f>
        <v/>
      </c>
      <c r="AM3705" s="2" t="str">
        <f>IF(AK3705="","",AK3705+VLOOKUP(I3705,'Вид исследования'!B:F,5,0))</f>
        <v/>
      </c>
      <c r="AQ3705" t="str">
        <f>IFERROR(IF(L3705="","",VLOOKUP(L3705&amp;I3705,Продукция!A:K,11,0)),"обратитесь к админ справочника")</f>
        <v/>
      </c>
      <c r="AS3705" t="str">
        <f>IFERROR(IF(L3705="","",VLOOKUP(L3705&amp;I3705,Продукция!A:J,10,0)),"обратитесь к админ справочника")</f>
        <v/>
      </c>
    </row>
    <row r="3706" spans="1:45" x14ac:dyDescent="0.25">
      <c r="A3706" t="str">
        <f t="shared" si="67"/>
        <v/>
      </c>
      <c r="B3706" t="str">
        <f>IF(E3706="","",INDEX(Лаборатории!A:A,MATCH('Производственный контроль'!E3706,Лаборатории!B:B,0)))</f>
        <v/>
      </c>
      <c r="C3706" t="str">
        <f>IF(E3706="","",VLOOKUP(E3706,Лаборатории!B:D,3,0))</f>
        <v/>
      </c>
      <c r="E3706" s="150"/>
      <c r="J3706" t="str">
        <f>IF(L3706="","",VLOOKUP(L3706,Продукция!B:D,3,0))</f>
        <v/>
      </c>
      <c r="K3706" t="str">
        <f>IF(L3706="","",VLOOKUP(L3706,Продукция!B:C,2,0))</f>
        <v/>
      </c>
      <c r="L3706" s="151"/>
      <c r="M3706" t="str">
        <f>IF(L3706="","",VLOOKUP(L3706,Продукция!B:L,11,0))</f>
        <v/>
      </c>
      <c r="AB3706" t="str">
        <f>IF(L3706="","",VLOOKUP(L3706&amp;I3706,Продукция!A:I,9,0))</f>
        <v/>
      </c>
      <c r="AF3706" t="str">
        <f>IF(AD3706="","",VLOOKUP(AD3706,'Сотрудники и ссылки'!A:B,2,0))</f>
        <v/>
      </c>
      <c r="AG3706" t="str">
        <f>IF(AD3706="","",VLOOKUP(AD3706,'Сотрудники и ссылки'!A:C,3,0))</f>
        <v/>
      </c>
      <c r="AI3706" t="str">
        <f>IF(AH3706="","",VLOOKUP(AH3706,'Сотрудники и ссылки'!A:B,2,0))</f>
        <v/>
      </c>
      <c r="AJ3706" t="str">
        <f>IF(AH3706="","",VLOOKUP(AH3706,'Сотрудники и ссылки'!A:C,3,0))</f>
        <v/>
      </c>
      <c r="AL3706" s="2" t="str">
        <f>IF(AK3706="","",AK3706+VLOOKUP(I3706,'Вид исследования'!B:E,4,0))</f>
        <v/>
      </c>
      <c r="AM3706" s="2" t="str">
        <f>IF(AK3706="","",AK3706+VLOOKUP(I3706,'Вид исследования'!B:F,5,0))</f>
        <v/>
      </c>
      <c r="AQ3706" t="str">
        <f>IFERROR(IF(L3706="","",VLOOKUP(L3706&amp;I3706,Продукция!A:K,11,0)),"обратитесь к админ справочника")</f>
        <v/>
      </c>
      <c r="AS3706" t="str">
        <f>IFERROR(IF(L3706="","",VLOOKUP(L3706&amp;I3706,Продукция!A:J,10,0)),"обратитесь к админ справочника")</f>
        <v/>
      </c>
    </row>
    <row r="3707" spans="1:45" x14ac:dyDescent="0.25">
      <c r="A3707" t="str">
        <f t="shared" si="67"/>
        <v/>
      </c>
      <c r="B3707" t="str">
        <f>IF(E3707="","",INDEX(Лаборатории!A:A,MATCH('Производственный контроль'!E3707,Лаборатории!B:B,0)))</f>
        <v/>
      </c>
      <c r="C3707" t="str">
        <f>IF(E3707="","",VLOOKUP(E3707,Лаборатории!B:D,3,0))</f>
        <v/>
      </c>
      <c r="E3707" s="150"/>
      <c r="J3707" t="str">
        <f>IF(L3707="","",VLOOKUP(L3707,Продукция!B:D,3,0))</f>
        <v/>
      </c>
      <c r="K3707" t="str">
        <f>IF(L3707="","",VLOOKUP(L3707,Продукция!B:C,2,0))</f>
        <v/>
      </c>
      <c r="L3707" s="151"/>
      <c r="M3707" t="str">
        <f>IF(L3707="","",VLOOKUP(L3707,Продукция!B:L,11,0))</f>
        <v/>
      </c>
      <c r="AB3707" t="str">
        <f>IF(L3707="","",VLOOKUP(L3707&amp;I3707,Продукция!A:I,9,0))</f>
        <v/>
      </c>
      <c r="AF3707" t="str">
        <f>IF(AD3707="","",VLOOKUP(AD3707,'Сотрудники и ссылки'!A:B,2,0))</f>
        <v/>
      </c>
      <c r="AG3707" t="str">
        <f>IF(AD3707="","",VLOOKUP(AD3707,'Сотрудники и ссылки'!A:C,3,0))</f>
        <v/>
      </c>
      <c r="AI3707" t="str">
        <f>IF(AH3707="","",VLOOKUP(AH3707,'Сотрудники и ссылки'!A:B,2,0))</f>
        <v/>
      </c>
      <c r="AJ3707" t="str">
        <f>IF(AH3707="","",VLOOKUP(AH3707,'Сотрудники и ссылки'!A:C,3,0))</f>
        <v/>
      </c>
      <c r="AL3707" s="2" t="str">
        <f>IF(AK3707="","",AK3707+VLOOKUP(I3707,'Вид исследования'!B:E,4,0))</f>
        <v/>
      </c>
      <c r="AM3707" s="2" t="str">
        <f>IF(AK3707="","",AK3707+VLOOKUP(I3707,'Вид исследования'!B:F,5,0))</f>
        <v/>
      </c>
      <c r="AQ3707" t="str">
        <f>IFERROR(IF(L3707="","",VLOOKUP(L3707&amp;I3707,Продукция!A:K,11,0)),"обратитесь к админ справочника")</f>
        <v/>
      </c>
      <c r="AS3707" t="str">
        <f>IFERROR(IF(L3707="","",VLOOKUP(L3707&amp;I3707,Продукция!A:J,10,0)),"обратитесь к админ справочника")</f>
        <v/>
      </c>
    </row>
    <row r="3708" spans="1:45" x14ac:dyDescent="0.25">
      <c r="A3708" t="str">
        <f t="shared" si="67"/>
        <v/>
      </c>
      <c r="B3708" t="str">
        <f>IF(E3708="","",INDEX(Лаборатории!A:A,MATCH('Производственный контроль'!E3708,Лаборатории!B:B,0)))</f>
        <v/>
      </c>
      <c r="C3708" t="str">
        <f>IF(E3708="","",VLOOKUP(E3708,Лаборатории!B:D,3,0))</f>
        <v/>
      </c>
      <c r="E3708" s="150"/>
      <c r="J3708" t="str">
        <f>IF(L3708="","",VLOOKUP(L3708,Продукция!B:D,3,0))</f>
        <v/>
      </c>
      <c r="K3708" t="str">
        <f>IF(L3708="","",VLOOKUP(L3708,Продукция!B:C,2,0))</f>
        <v/>
      </c>
      <c r="L3708" s="151"/>
      <c r="M3708" t="str">
        <f>IF(L3708="","",VLOOKUP(L3708,Продукция!B:L,11,0))</f>
        <v/>
      </c>
      <c r="AB3708" t="str">
        <f>IF(L3708="","",VLOOKUP(L3708&amp;I3708,Продукция!A:I,9,0))</f>
        <v/>
      </c>
      <c r="AF3708" t="str">
        <f>IF(AD3708="","",VLOOKUP(AD3708,'Сотрудники и ссылки'!A:B,2,0))</f>
        <v/>
      </c>
      <c r="AG3708" t="str">
        <f>IF(AD3708="","",VLOOKUP(AD3708,'Сотрудники и ссылки'!A:C,3,0))</f>
        <v/>
      </c>
      <c r="AI3708" t="str">
        <f>IF(AH3708="","",VLOOKUP(AH3708,'Сотрудники и ссылки'!A:B,2,0))</f>
        <v/>
      </c>
      <c r="AJ3708" t="str">
        <f>IF(AH3708="","",VLOOKUP(AH3708,'Сотрудники и ссылки'!A:C,3,0))</f>
        <v/>
      </c>
      <c r="AL3708" s="2" t="str">
        <f>IF(AK3708="","",AK3708+VLOOKUP(I3708,'Вид исследования'!B:E,4,0))</f>
        <v/>
      </c>
      <c r="AM3708" s="2" t="str">
        <f>IF(AK3708="","",AK3708+VLOOKUP(I3708,'Вид исследования'!B:F,5,0))</f>
        <v/>
      </c>
      <c r="AQ3708" t="str">
        <f>IFERROR(IF(L3708="","",VLOOKUP(L3708&amp;I3708,Продукция!A:K,11,0)),"обратитесь к админ справочника")</f>
        <v/>
      </c>
      <c r="AS3708" t="str">
        <f>IFERROR(IF(L3708="","",VLOOKUP(L3708&amp;I3708,Продукция!A:J,10,0)),"обратитесь к админ справочника")</f>
        <v/>
      </c>
    </row>
    <row r="3709" spans="1:45" x14ac:dyDescent="0.25">
      <c r="A3709" t="str">
        <f t="shared" si="67"/>
        <v/>
      </c>
      <c r="B3709" t="str">
        <f>IF(E3709="","",INDEX(Лаборатории!A:A,MATCH('Производственный контроль'!E3709,Лаборатории!B:B,0)))</f>
        <v/>
      </c>
      <c r="C3709" t="str">
        <f>IF(E3709="","",VLOOKUP(E3709,Лаборатории!B:D,3,0))</f>
        <v/>
      </c>
      <c r="E3709" s="150"/>
      <c r="J3709" t="str">
        <f>IF(L3709="","",VLOOKUP(L3709,Продукция!B:D,3,0))</f>
        <v/>
      </c>
      <c r="K3709" t="str">
        <f>IF(L3709="","",VLOOKUP(L3709,Продукция!B:C,2,0))</f>
        <v/>
      </c>
      <c r="L3709" s="151"/>
      <c r="M3709" t="str">
        <f>IF(L3709="","",VLOOKUP(L3709,Продукция!B:L,11,0))</f>
        <v/>
      </c>
      <c r="AB3709" t="str">
        <f>IF(L3709="","",VLOOKUP(L3709&amp;I3709,Продукция!A:I,9,0))</f>
        <v/>
      </c>
      <c r="AF3709" t="str">
        <f>IF(AD3709="","",VLOOKUP(AD3709,'Сотрудники и ссылки'!A:B,2,0))</f>
        <v/>
      </c>
      <c r="AG3709" t="str">
        <f>IF(AD3709="","",VLOOKUP(AD3709,'Сотрудники и ссылки'!A:C,3,0))</f>
        <v/>
      </c>
      <c r="AI3709" t="str">
        <f>IF(AH3709="","",VLOOKUP(AH3709,'Сотрудники и ссылки'!A:B,2,0))</f>
        <v/>
      </c>
      <c r="AJ3709" t="str">
        <f>IF(AH3709="","",VLOOKUP(AH3709,'Сотрудники и ссылки'!A:C,3,0))</f>
        <v/>
      </c>
      <c r="AL3709" s="2" t="str">
        <f>IF(AK3709="","",AK3709+VLOOKUP(I3709,'Вид исследования'!B:E,4,0))</f>
        <v/>
      </c>
      <c r="AM3709" s="2" t="str">
        <f>IF(AK3709="","",AK3709+VLOOKUP(I3709,'Вид исследования'!B:F,5,0))</f>
        <v/>
      </c>
      <c r="AQ3709" t="str">
        <f>IFERROR(IF(L3709="","",VLOOKUP(L3709&amp;I3709,Продукция!A:K,11,0)),"обратитесь к админ справочника")</f>
        <v/>
      </c>
      <c r="AS3709" t="str">
        <f>IFERROR(IF(L3709="","",VLOOKUP(L3709&amp;I3709,Продукция!A:J,10,0)),"обратитесь к админ справочника")</f>
        <v/>
      </c>
    </row>
    <row r="3710" spans="1:45" x14ac:dyDescent="0.25">
      <c r="A3710" t="str">
        <f t="shared" si="67"/>
        <v/>
      </c>
      <c r="B3710" t="str">
        <f>IF(E3710="","",INDEX(Лаборатории!A:A,MATCH('Производственный контроль'!E3710,Лаборатории!B:B,0)))</f>
        <v/>
      </c>
      <c r="C3710" t="str">
        <f>IF(E3710="","",VLOOKUP(E3710,Лаборатории!B:D,3,0))</f>
        <v/>
      </c>
      <c r="E3710" s="150"/>
      <c r="J3710" t="str">
        <f>IF(L3710="","",VLOOKUP(L3710,Продукция!B:D,3,0))</f>
        <v/>
      </c>
      <c r="K3710" t="str">
        <f>IF(L3710="","",VLOOKUP(L3710,Продукция!B:C,2,0))</f>
        <v/>
      </c>
      <c r="L3710" s="151"/>
      <c r="M3710" t="str">
        <f>IF(L3710="","",VLOOKUP(L3710,Продукция!B:L,11,0))</f>
        <v/>
      </c>
      <c r="AB3710" t="str">
        <f>IF(L3710="","",VLOOKUP(L3710&amp;I3710,Продукция!A:I,9,0))</f>
        <v/>
      </c>
      <c r="AF3710" t="str">
        <f>IF(AD3710="","",VLOOKUP(AD3710,'Сотрудники и ссылки'!A:B,2,0))</f>
        <v/>
      </c>
      <c r="AG3710" t="str">
        <f>IF(AD3710="","",VLOOKUP(AD3710,'Сотрудники и ссылки'!A:C,3,0))</f>
        <v/>
      </c>
      <c r="AI3710" t="str">
        <f>IF(AH3710="","",VLOOKUP(AH3710,'Сотрудники и ссылки'!A:B,2,0))</f>
        <v/>
      </c>
      <c r="AJ3710" t="str">
        <f>IF(AH3710="","",VLOOKUP(AH3710,'Сотрудники и ссылки'!A:C,3,0))</f>
        <v/>
      </c>
      <c r="AL3710" s="2" t="str">
        <f>IF(AK3710="","",AK3710+VLOOKUP(I3710,'Вид исследования'!B:E,4,0))</f>
        <v/>
      </c>
      <c r="AM3710" s="2" t="str">
        <f>IF(AK3710="","",AK3710+VLOOKUP(I3710,'Вид исследования'!B:F,5,0))</f>
        <v/>
      </c>
      <c r="AQ3710" t="str">
        <f>IFERROR(IF(L3710="","",VLOOKUP(L3710&amp;I3710,Продукция!A:K,11,0)),"обратитесь к админ справочника")</f>
        <v/>
      </c>
      <c r="AS3710" t="str">
        <f>IFERROR(IF(L3710="","",VLOOKUP(L3710&amp;I3710,Продукция!A:J,10,0)),"обратитесь к админ справочника")</f>
        <v/>
      </c>
    </row>
    <row r="3711" spans="1:45" x14ac:dyDescent="0.25">
      <c r="A3711" t="str">
        <f t="shared" si="67"/>
        <v/>
      </c>
      <c r="B3711" t="str">
        <f>IF(E3711="","",INDEX(Лаборатории!A:A,MATCH('Производственный контроль'!E3711,Лаборатории!B:B,0)))</f>
        <v/>
      </c>
      <c r="C3711" t="str">
        <f>IF(E3711="","",VLOOKUP(E3711,Лаборатории!B:D,3,0))</f>
        <v/>
      </c>
      <c r="E3711" s="150"/>
      <c r="J3711" t="str">
        <f>IF(L3711="","",VLOOKUP(L3711,Продукция!B:D,3,0))</f>
        <v/>
      </c>
      <c r="K3711" t="str">
        <f>IF(L3711="","",VLOOKUP(L3711,Продукция!B:C,2,0))</f>
        <v/>
      </c>
      <c r="L3711" s="151"/>
      <c r="M3711" t="str">
        <f>IF(L3711="","",VLOOKUP(L3711,Продукция!B:L,11,0))</f>
        <v/>
      </c>
      <c r="AB3711" t="str">
        <f>IF(L3711="","",VLOOKUP(L3711&amp;I3711,Продукция!A:I,9,0))</f>
        <v/>
      </c>
      <c r="AF3711" t="str">
        <f>IF(AD3711="","",VLOOKUP(AD3711,'Сотрудники и ссылки'!A:B,2,0))</f>
        <v/>
      </c>
      <c r="AG3711" t="str">
        <f>IF(AD3711="","",VLOOKUP(AD3711,'Сотрудники и ссылки'!A:C,3,0))</f>
        <v/>
      </c>
      <c r="AI3711" t="str">
        <f>IF(AH3711="","",VLOOKUP(AH3711,'Сотрудники и ссылки'!A:B,2,0))</f>
        <v/>
      </c>
      <c r="AJ3711" t="str">
        <f>IF(AH3711="","",VLOOKUP(AH3711,'Сотрудники и ссылки'!A:C,3,0))</f>
        <v/>
      </c>
      <c r="AL3711" s="2" t="str">
        <f>IF(AK3711="","",AK3711+VLOOKUP(I3711,'Вид исследования'!B:E,4,0))</f>
        <v/>
      </c>
      <c r="AM3711" s="2" t="str">
        <f>IF(AK3711="","",AK3711+VLOOKUP(I3711,'Вид исследования'!B:F,5,0))</f>
        <v/>
      </c>
      <c r="AQ3711" t="str">
        <f>IFERROR(IF(L3711="","",VLOOKUP(L3711&amp;I3711,Продукция!A:K,11,0)),"обратитесь к админ справочника")</f>
        <v/>
      </c>
      <c r="AS3711" t="str">
        <f>IFERROR(IF(L3711="","",VLOOKUP(L3711&amp;I3711,Продукция!A:J,10,0)),"обратитесь к админ справочника")</f>
        <v/>
      </c>
    </row>
    <row r="3712" spans="1:45" x14ac:dyDescent="0.25">
      <c r="A3712" t="str">
        <f t="shared" si="67"/>
        <v/>
      </c>
      <c r="B3712" t="str">
        <f>IF(E3712="","",INDEX(Лаборатории!A:A,MATCH('Производственный контроль'!E3712,Лаборатории!B:B,0)))</f>
        <v/>
      </c>
      <c r="C3712" t="str">
        <f>IF(E3712="","",VLOOKUP(E3712,Лаборатории!B:D,3,0))</f>
        <v/>
      </c>
      <c r="E3712" s="150"/>
      <c r="J3712" t="str">
        <f>IF(L3712="","",VLOOKUP(L3712,Продукция!B:D,3,0))</f>
        <v/>
      </c>
      <c r="K3712" t="str">
        <f>IF(L3712="","",VLOOKUP(L3712,Продукция!B:C,2,0))</f>
        <v/>
      </c>
      <c r="L3712" s="151"/>
      <c r="M3712" t="str">
        <f>IF(L3712="","",VLOOKUP(L3712,Продукция!B:L,11,0))</f>
        <v/>
      </c>
      <c r="AB3712" t="str">
        <f>IF(L3712="","",VLOOKUP(L3712&amp;I3712,Продукция!A:I,9,0))</f>
        <v/>
      </c>
      <c r="AF3712" t="str">
        <f>IF(AD3712="","",VLOOKUP(AD3712,'Сотрудники и ссылки'!A:B,2,0))</f>
        <v/>
      </c>
      <c r="AG3712" t="str">
        <f>IF(AD3712="","",VLOOKUP(AD3712,'Сотрудники и ссылки'!A:C,3,0))</f>
        <v/>
      </c>
      <c r="AI3712" t="str">
        <f>IF(AH3712="","",VLOOKUP(AH3712,'Сотрудники и ссылки'!A:B,2,0))</f>
        <v/>
      </c>
      <c r="AJ3712" t="str">
        <f>IF(AH3712="","",VLOOKUP(AH3712,'Сотрудники и ссылки'!A:C,3,0))</f>
        <v/>
      </c>
      <c r="AL3712" s="2" t="str">
        <f>IF(AK3712="","",AK3712+VLOOKUP(I3712,'Вид исследования'!B:E,4,0))</f>
        <v/>
      </c>
      <c r="AM3712" s="2" t="str">
        <f>IF(AK3712="","",AK3712+VLOOKUP(I3712,'Вид исследования'!B:F,5,0))</f>
        <v/>
      </c>
      <c r="AQ3712" t="str">
        <f>IFERROR(IF(L3712="","",VLOOKUP(L3712&amp;I3712,Продукция!A:K,11,0)),"обратитесь к админ справочника")</f>
        <v/>
      </c>
      <c r="AS3712" t="str">
        <f>IFERROR(IF(L3712="","",VLOOKUP(L3712&amp;I3712,Продукция!A:J,10,0)),"обратитесь к админ справочника")</f>
        <v/>
      </c>
    </row>
    <row r="3713" spans="1:45" x14ac:dyDescent="0.25">
      <c r="A3713" t="str">
        <f t="shared" si="67"/>
        <v/>
      </c>
      <c r="B3713" t="str">
        <f>IF(E3713="","",INDEX(Лаборатории!A:A,MATCH('Производственный контроль'!E3713,Лаборатории!B:B,0)))</f>
        <v/>
      </c>
      <c r="C3713" t="str">
        <f>IF(E3713="","",VLOOKUP(E3713,Лаборатории!B:D,3,0))</f>
        <v/>
      </c>
      <c r="E3713" s="150"/>
      <c r="J3713" t="str">
        <f>IF(L3713="","",VLOOKUP(L3713,Продукция!B:D,3,0))</f>
        <v/>
      </c>
      <c r="K3713" t="str">
        <f>IF(L3713="","",VLOOKUP(L3713,Продукция!B:C,2,0))</f>
        <v/>
      </c>
      <c r="L3713" s="151"/>
      <c r="M3713" t="str">
        <f>IF(L3713="","",VLOOKUP(L3713,Продукция!B:L,11,0))</f>
        <v/>
      </c>
      <c r="AB3713" t="str">
        <f>IF(L3713="","",VLOOKUP(L3713&amp;I3713,Продукция!A:I,9,0))</f>
        <v/>
      </c>
      <c r="AF3713" t="str">
        <f>IF(AD3713="","",VLOOKUP(AD3713,'Сотрудники и ссылки'!A:B,2,0))</f>
        <v/>
      </c>
      <c r="AG3713" t="str">
        <f>IF(AD3713="","",VLOOKUP(AD3713,'Сотрудники и ссылки'!A:C,3,0))</f>
        <v/>
      </c>
      <c r="AI3713" t="str">
        <f>IF(AH3713="","",VLOOKUP(AH3713,'Сотрудники и ссылки'!A:B,2,0))</f>
        <v/>
      </c>
      <c r="AJ3713" t="str">
        <f>IF(AH3713="","",VLOOKUP(AH3713,'Сотрудники и ссылки'!A:C,3,0))</f>
        <v/>
      </c>
      <c r="AL3713" s="2" t="str">
        <f>IF(AK3713="","",AK3713+VLOOKUP(I3713,'Вид исследования'!B:E,4,0))</f>
        <v/>
      </c>
      <c r="AM3713" s="2" t="str">
        <f>IF(AK3713="","",AK3713+VLOOKUP(I3713,'Вид исследования'!B:F,5,0))</f>
        <v/>
      </c>
      <c r="AQ3713" t="str">
        <f>IFERROR(IF(L3713="","",VLOOKUP(L3713&amp;I3713,Продукция!A:K,11,0)),"обратитесь к админ справочника")</f>
        <v/>
      </c>
      <c r="AS3713" t="str">
        <f>IFERROR(IF(L3713="","",VLOOKUP(L3713&amp;I3713,Продукция!A:J,10,0)),"обратитесь к админ справочника")</f>
        <v/>
      </c>
    </row>
    <row r="3714" spans="1:45" x14ac:dyDescent="0.25">
      <c r="A3714" t="str">
        <f t="shared" si="67"/>
        <v/>
      </c>
      <c r="B3714" t="str">
        <f>IF(E3714="","",INDEX(Лаборатории!A:A,MATCH('Производственный контроль'!E3714,Лаборатории!B:B,0)))</f>
        <v/>
      </c>
      <c r="C3714" t="str">
        <f>IF(E3714="","",VLOOKUP(E3714,Лаборатории!B:D,3,0))</f>
        <v/>
      </c>
      <c r="E3714" s="150"/>
      <c r="J3714" t="str">
        <f>IF(L3714="","",VLOOKUP(L3714,Продукция!B:D,3,0))</f>
        <v/>
      </c>
      <c r="K3714" t="str">
        <f>IF(L3714="","",VLOOKUP(L3714,Продукция!B:C,2,0))</f>
        <v/>
      </c>
      <c r="L3714" s="151"/>
      <c r="M3714" t="str">
        <f>IF(L3714="","",VLOOKUP(L3714,Продукция!B:L,11,0))</f>
        <v/>
      </c>
      <c r="AB3714" t="str">
        <f>IF(L3714="","",VLOOKUP(L3714&amp;I3714,Продукция!A:I,9,0))</f>
        <v/>
      </c>
      <c r="AF3714" t="str">
        <f>IF(AD3714="","",VLOOKUP(AD3714,'Сотрудники и ссылки'!A:B,2,0))</f>
        <v/>
      </c>
      <c r="AG3714" t="str">
        <f>IF(AD3714="","",VLOOKUP(AD3714,'Сотрудники и ссылки'!A:C,3,0))</f>
        <v/>
      </c>
      <c r="AI3714" t="str">
        <f>IF(AH3714="","",VLOOKUP(AH3714,'Сотрудники и ссылки'!A:B,2,0))</f>
        <v/>
      </c>
      <c r="AJ3714" t="str">
        <f>IF(AH3714="","",VLOOKUP(AH3714,'Сотрудники и ссылки'!A:C,3,0))</f>
        <v/>
      </c>
      <c r="AL3714" s="2" t="str">
        <f>IF(AK3714="","",AK3714+VLOOKUP(I3714,'Вид исследования'!B:E,4,0))</f>
        <v/>
      </c>
      <c r="AM3714" s="2" t="str">
        <f>IF(AK3714="","",AK3714+VLOOKUP(I3714,'Вид исследования'!B:F,5,0))</f>
        <v/>
      </c>
      <c r="AQ3714" t="str">
        <f>IFERROR(IF(L3714="","",VLOOKUP(L3714&amp;I3714,Продукция!A:K,11,0)),"обратитесь к админ справочника")</f>
        <v/>
      </c>
      <c r="AS3714" t="str">
        <f>IFERROR(IF(L3714="","",VLOOKUP(L3714&amp;I3714,Продукция!A:J,10,0)),"обратитесь к админ справочника")</f>
        <v/>
      </c>
    </row>
    <row r="3715" spans="1:45" x14ac:dyDescent="0.25">
      <c r="A3715" t="str">
        <f t="shared" si="67"/>
        <v/>
      </c>
      <c r="B3715" t="str">
        <f>IF(E3715="","",INDEX(Лаборатории!A:A,MATCH('Производственный контроль'!E3715,Лаборатории!B:B,0)))</f>
        <v/>
      </c>
      <c r="C3715" t="str">
        <f>IF(E3715="","",VLOOKUP(E3715,Лаборатории!B:D,3,0))</f>
        <v/>
      </c>
      <c r="E3715" s="150"/>
      <c r="J3715" t="str">
        <f>IF(L3715="","",VLOOKUP(L3715,Продукция!B:D,3,0))</f>
        <v/>
      </c>
      <c r="K3715" t="str">
        <f>IF(L3715="","",VLOOKUP(L3715,Продукция!B:C,2,0))</f>
        <v/>
      </c>
      <c r="L3715" s="151"/>
      <c r="M3715" t="str">
        <f>IF(L3715="","",VLOOKUP(L3715,Продукция!B:L,11,0))</f>
        <v/>
      </c>
      <c r="AB3715" t="str">
        <f>IF(L3715="","",VLOOKUP(L3715&amp;I3715,Продукция!A:I,9,0))</f>
        <v/>
      </c>
      <c r="AF3715" t="str">
        <f>IF(AD3715="","",VLOOKUP(AD3715,'Сотрудники и ссылки'!A:B,2,0))</f>
        <v/>
      </c>
      <c r="AG3715" t="str">
        <f>IF(AD3715="","",VLOOKUP(AD3715,'Сотрудники и ссылки'!A:C,3,0))</f>
        <v/>
      </c>
      <c r="AI3715" t="str">
        <f>IF(AH3715="","",VLOOKUP(AH3715,'Сотрудники и ссылки'!A:B,2,0))</f>
        <v/>
      </c>
      <c r="AJ3715" t="str">
        <f>IF(AH3715="","",VLOOKUP(AH3715,'Сотрудники и ссылки'!A:C,3,0))</f>
        <v/>
      </c>
      <c r="AL3715" s="2" t="str">
        <f>IF(AK3715="","",AK3715+VLOOKUP(I3715,'Вид исследования'!B:E,4,0))</f>
        <v/>
      </c>
      <c r="AM3715" s="2" t="str">
        <f>IF(AK3715="","",AK3715+VLOOKUP(I3715,'Вид исследования'!B:F,5,0))</f>
        <v/>
      </c>
      <c r="AQ3715" t="str">
        <f>IFERROR(IF(L3715="","",VLOOKUP(L3715&amp;I3715,Продукция!A:K,11,0)),"обратитесь к админ справочника")</f>
        <v/>
      </c>
      <c r="AS3715" t="str">
        <f>IFERROR(IF(L3715="","",VLOOKUP(L3715&amp;I3715,Продукция!A:J,10,0)),"обратитесь к админ справочника")</f>
        <v/>
      </c>
    </row>
    <row r="3716" spans="1:45" x14ac:dyDescent="0.25">
      <c r="A3716" t="str">
        <f t="shared" si="67"/>
        <v/>
      </c>
      <c r="B3716" t="str">
        <f>IF(E3716="","",INDEX(Лаборатории!A:A,MATCH('Производственный контроль'!E3716,Лаборатории!B:B,0)))</f>
        <v/>
      </c>
      <c r="C3716" t="str">
        <f>IF(E3716="","",VLOOKUP(E3716,Лаборатории!B:D,3,0))</f>
        <v/>
      </c>
      <c r="E3716" s="150"/>
      <c r="J3716" t="str">
        <f>IF(L3716="","",VLOOKUP(L3716,Продукция!B:D,3,0))</f>
        <v/>
      </c>
      <c r="K3716" t="str">
        <f>IF(L3716="","",VLOOKUP(L3716,Продукция!B:C,2,0))</f>
        <v/>
      </c>
      <c r="L3716" s="151"/>
      <c r="M3716" t="str">
        <f>IF(L3716="","",VLOOKUP(L3716,Продукция!B:L,11,0))</f>
        <v/>
      </c>
      <c r="AB3716" t="str">
        <f>IF(L3716="","",VLOOKUP(L3716&amp;I3716,Продукция!A:I,9,0))</f>
        <v/>
      </c>
      <c r="AF3716" t="str">
        <f>IF(AD3716="","",VLOOKUP(AD3716,'Сотрудники и ссылки'!A:B,2,0))</f>
        <v/>
      </c>
      <c r="AG3716" t="str">
        <f>IF(AD3716="","",VLOOKUP(AD3716,'Сотрудники и ссылки'!A:C,3,0))</f>
        <v/>
      </c>
      <c r="AI3716" t="str">
        <f>IF(AH3716="","",VLOOKUP(AH3716,'Сотрудники и ссылки'!A:B,2,0))</f>
        <v/>
      </c>
      <c r="AJ3716" t="str">
        <f>IF(AH3716="","",VLOOKUP(AH3716,'Сотрудники и ссылки'!A:C,3,0))</f>
        <v/>
      </c>
      <c r="AL3716" s="2" t="str">
        <f>IF(AK3716="","",AK3716+VLOOKUP(I3716,'Вид исследования'!B:E,4,0))</f>
        <v/>
      </c>
      <c r="AM3716" s="2" t="str">
        <f>IF(AK3716="","",AK3716+VLOOKUP(I3716,'Вид исследования'!B:F,5,0))</f>
        <v/>
      </c>
      <c r="AQ3716" t="str">
        <f>IFERROR(IF(L3716="","",VLOOKUP(L3716&amp;I3716,Продукция!A:K,11,0)),"обратитесь к админ справочника")</f>
        <v/>
      </c>
      <c r="AS3716" t="str">
        <f>IFERROR(IF(L3716="","",VLOOKUP(L3716&amp;I3716,Продукция!A:J,10,0)),"обратитесь к админ справочника")</f>
        <v/>
      </c>
    </row>
    <row r="3717" spans="1:45" x14ac:dyDescent="0.25">
      <c r="A3717" t="str">
        <f t="shared" si="67"/>
        <v/>
      </c>
      <c r="B3717" t="str">
        <f>IF(E3717="","",INDEX(Лаборатории!A:A,MATCH('Производственный контроль'!E3717,Лаборатории!B:B,0)))</f>
        <v/>
      </c>
      <c r="C3717" t="str">
        <f>IF(E3717="","",VLOOKUP(E3717,Лаборатории!B:D,3,0))</f>
        <v/>
      </c>
      <c r="E3717" s="150"/>
      <c r="J3717" t="str">
        <f>IF(L3717="","",VLOOKUP(L3717,Продукция!B:D,3,0))</f>
        <v/>
      </c>
      <c r="K3717" t="str">
        <f>IF(L3717="","",VLOOKUP(L3717,Продукция!B:C,2,0))</f>
        <v/>
      </c>
      <c r="L3717" s="151"/>
      <c r="M3717" t="str">
        <f>IF(L3717="","",VLOOKUP(L3717,Продукция!B:L,11,0))</f>
        <v/>
      </c>
      <c r="AB3717" t="str">
        <f>IF(L3717="","",VLOOKUP(L3717&amp;I3717,Продукция!A:I,9,0))</f>
        <v/>
      </c>
      <c r="AF3717" t="str">
        <f>IF(AD3717="","",VLOOKUP(AD3717,'Сотрудники и ссылки'!A:B,2,0))</f>
        <v/>
      </c>
      <c r="AG3717" t="str">
        <f>IF(AD3717="","",VLOOKUP(AD3717,'Сотрудники и ссылки'!A:C,3,0))</f>
        <v/>
      </c>
      <c r="AI3717" t="str">
        <f>IF(AH3717="","",VLOOKUP(AH3717,'Сотрудники и ссылки'!A:B,2,0))</f>
        <v/>
      </c>
      <c r="AJ3717" t="str">
        <f>IF(AH3717="","",VLOOKUP(AH3717,'Сотрудники и ссылки'!A:C,3,0))</f>
        <v/>
      </c>
      <c r="AL3717" s="2" t="str">
        <f>IF(AK3717="","",AK3717+VLOOKUP(I3717,'Вид исследования'!B:E,4,0))</f>
        <v/>
      </c>
      <c r="AM3717" s="2" t="str">
        <f>IF(AK3717="","",AK3717+VLOOKUP(I3717,'Вид исследования'!B:F,5,0))</f>
        <v/>
      </c>
      <c r="AQ3717" t="str">
        <f>IFERROR(IF(L3717="","",VLOOKUP(L3717&amp;I3717,Продукция!A:K,11,0)),"обратитесь к админ справочника")</f>
        <v/>
      </c>
      <c r="AS3717" t="str">
        <f>IFERROR(IF(L3717="","",VLOOKUP(L3717&amp;I3717,Продукция!A:J,10,0)),"обратитесь к админ справочника")</f>
        <v/>
      </c>
    </row>
    <row r="3718" spans="1:45" x14ac:dyDescent="0.25">
      <c r="A3718" t="str">
        <f t="shared" si="67"/>
        <v/>
      </c>
      <c r="B3718" t="str">
        <f>IF(E3718="","",INDEX(Лаборатории!A:A,MATCH('Производственный контроль'!E3718,Лаборатории!B:B,0)))</f>
        <v/>
      </c>
      <c r="C3718" t="str">
        <f>IF(E3718="","",VLOOKUP(E3718,Лаборатории!B:D,3,0))</f>
        <v/>
      </c>
      <c r="E3718" s="150"/>
      <c r="J3718" t="str">
        <f>IF(L3718="","",VLOOKUP(L3718,Продукция!B:D,3,0))</f>
        <v/>
      </c>
      <c r="K3718" t="str">
        <f>IF(L3718="","",VLOOKUP(L3718,Продукция!B:C,2,0))</f>
        <v/>
      </c>
      <c r="L3718" s="151"/>
      <c r="M3718" t="str">
        <f>IF(L3718="","",VLOOKUP(L3718,Продукция!B:L,11,0))</f>
        <v/>
      </c>
      <c r="AB3718" t="str">
        <f>IF(L3718="","",VLOOKUP(L3718&amp;I3718,Продукция!A:I,9,0))</f>
        <v/>
      </c>
      <c r="AF3718" t="str">
        <f>IF(AD3718="","",VLOOKUP(AD3718,'Сотрудники и ссылки'!A:B,2,0))</f>
        <v/>
      </c>
      <c r="AG3718" t="str">
        <f>IF(AD3718="","",VLOOKUP(AD3718,'Сотрудники и ссылки'!A:C,3,0))</f>
        <v/>
      </c>
      <c r="AI3718" t="str">
        <f>IF(AH3718="","",VLOOKUP(AH3718,'Сотрудники и ссылки'!A:B,2,0))</f>
        <v/>
      </c>
      <c r="AJ3718" t="str">
        <f>IF(AH3718="","",VLOOKUP(AH3718,'Сотрудники и ссылки'!A:C,3,0))</f>
        <v/>
      </c>
      <c r="AL3718" s="2" t="str">
        <f>IF(AK3718="","",AK3718+VLOOKUP(I3718,'Вид исследования'!B:E,4,0))</f>
        <v/>
      </c>
      <c r="AM3718" s="2" t="str">
        <f>IF(AK3718="","",AK3718+VLOOKUP(I3718,'Вид исследования'!B:F,5,0))</f>
        <v/>
      </c>
      <c r="AQ3718" t="str">
        <f>IFERROR(IF(L3718="","",VLOOKUP(L3718&amp;I3718,Продукция!A:K,11,0)),"обратитесь к админ справочника")</f>
        <v/>
      </c>
      <c r="AS3718" t="str">
        <f>IFERROR(IF(L3718="","",VLOOKUP(L3718&amp;I3718,Продукция!A:J,10,0)),"обратитесь к админ справочника")</f>
        <v/>
      </c>
    </row>
    <row r="3719" spans="1:45" x14ac:dyDescent="0.25">
      <c r="A3719" t="str">
        <f t="shared" si="67"/>
        <v/>
      </c>
      <c r="B3719" t="str">
        <f>IF(E3719="","",INDEX(Лаборатории!A:A,MATCH('Производственный контроль'!E3719,Лаборатории!B:B,0)))</f>
        <v/>
      </c>
      <c r="C3719" t="str">
        <f>IF(E3719="","",VLOOKUP(E3719,Лаборатории!B:D,3,0))</f>
        <v/>
      </c>
      <c r="E3719" s="150"/>
      <c r="J3719" t="str">
        <f>IF(L3719="","",VLOOKUP(L3719,Продукция!B:D,3,0))</f>
        <v/>
      </c>
      <c r="K3719" t="str">
        <f>IF(L3719="","",VLOOKUP(L3719,Продукция!B:C,2,0))</f>
        <v/>
      </c>
      <c r="L3719" s="151"/>
      <c r="M3719" t="str">
        <f>IF(L3719="","",VLOOKUP(L3719,Продукция!B:L,11,0))</f>
        <v/>
      </c>
      <c r="AB3719" t="str">
        <f>IF(L3719="","",VLOOKUP(L3719&amp;I3719,Продукция!A:I,9,0))</f>
        <v/>
      </c>
      <c r="AF3719" t="str">
        <f>IF(AD3719="","",VLOOKUP(AD3719,'Сотрудники и ссылки'!A:B,2,0))</f>
        <v/>
      </c>
      <c r="AG3719" t="str">
        <f>IF(AD3719="","",VLOOKUP(AD3719,'Сотрудники и ссылки'!A:C,3,0))</f>
        <v/>
      </c>
      <c r="AI3719" t="str">
        <f>IF(AH3719="","",VLOOKUP(AH3719,'Сотрудники и ссылки'!A:B,2,0))</f>
        <v/>
      </c>
      <c r="AJ3719" t="str">
        <f>IF(AH3719="","",VLOOKUP(AH3719,'Сотрудники и ссылки'!A:C,3,0))</f>
        <v/>
      </c>
      <c r="AL3719" s="2" t="str">
        <f>IF(AK3719="","",AK3719+VLOOKUP(I3719,'Вид исследования'!B:E,4,0))</f>
        <v/>
      </c>
      <c r="AM3719" s="2" t="str">
        <f>IF(AK3719="","",AK3719+VLOOKUP(I3719,'Вид исследования'!B:F,5,0))</f>
        <v/>
      </c>
      <c r="AQ3719" t="str">
        <f>IFERROR(IF(L3719="","",VLOOKUP(L3719&amp;I3719,Продукция!A:K,11,0)),"обратитесь к админ справочника")</f>
        <v/>
      </c>
      <c r="AS3719" t="str">
        <f>IFERROR(IF(L3719="","",VLOOKUP(L3719&amp;I3719,Продукция!A:J,10,0)),"обратитесь к админ справочника")</f>
        <v/>
      </c>
    </row>
    <row r="3720" spans="1:45" x14ac:dyDescent="0.25">
      <c r="A3720" t="str">
        <f t="shared" si="67"/>
        <v/>
      </c>
      <c r="B3720" t="str">
        <f>IF(E3720="","",INDEX(Лаборатории!A:A,MATCH('Производственный контроль'!E3720,Лаборатории!B:B,0)))</f>
        <v/>
      </c>
      <c r="C3720" t="str">
        <f>IF(E3720="","",VLOOKUP(E3720,Лаборатории!B:D,3,0))</f>
        <v/>
      </c>
      <c r="E3720" s="150"/>
      <c r="J3720" t="str">
        <f>IF(L3720="","",VLOOKUP(L3720,Продукция!B:D,3,0))</f>
        <v/>
      </c>
      <c r="K3720" t="str">
        <f>IF(L3720="","",VLOOKUP(L3720,Продукция!B:C,2,0))</f>
        <v/>
      </c>
      <c r="L3720" s="151"/>
      <c r="M3720" t="str">
        <f>IF(L3720="","",VLOOKUP(L3720,Продукция!B:L,11,0))</f>
        <v/>
      </c>
      <c r="AB3720" t="str">
        <f>IF(L3720="","",VLOOKUP(L3720&amp;I3720,Продукция!A:I,9,0))</f>
        <v/>
      </c>
      <c r="AF3720" t="str">
        <f>IF(AD3720="","",VLOOKUP(AD3720,'Сотрудники и ссылки'!A:B,2,0))</f>
        <v/>
      </c>
      <c r="AG3720" t="str">
        <f>IF(AD3720="","",VLOOKUP(AD3720,'Сотрудники и ссылки'!A:C,3,0))</f>
        <v/>
      </c>
      <c r="AI3720" t="str">
        <f>IF(AH3720="","",VLOOKUP(AH3720,'Сотрудники и ссылки'!A:B,2,0))</f>
        <v/>
      </c>
      <c r="AJ3720" t="str">
        <f>IF(AH3720="","",VLOOKUP(AH3720,'Сотрудники и ссылки'!A:C,3,0))</f>
        <v/>
      </c>
      <c r="AL3720" s="2" t="str">
        <f>IF(AK3720="","",AK3720+VLOOKUP(I3720,'Вид исследования'!B:E,4,0))</f>
        <v/>
      </c>
      <c r="AM3720" s="2" t="str">
        <f>IF(AK3720="","",AK3720+VLOOKUP(I3720,'Вид исследования'!B:F,5,0))</f>
        <v/>
      </c>
      <c r="AQ3720" t="str">
        <f>IFERROR(IF(L3720="","",VLOOKUP(L3720&amp;I3720,Продукция!A:K,11,0)),"обратитесь к админ справочника")</f>
        <v/>
      </c>
      <c r="AS3720" t="str">
        <f>IFERROR(IF(L3720="","",VLOOKUP(L3720&amp;I3720,Продукция!A:J,10,0)),"обратитесь к админ справочника")</f>
        <v/>
      </c>
    </row>
    <row r="3721" spans="1:45" x14ac:dyDescent="0.25">
      <c r="A3721" t="str">
        <f t="shared" si="67"/>
        <v/>
      </c>
      <c r="B3721" t="str">
        <f>IF(E3721="","",INDEX(Лаборатории!A:A,MATCH('Производственный контроль'!E3721,Лаборатории!B:B,0)))</f>
        <v/>
      </c>
      <c r="C3721" t="str">
        <f>IF(E3721="","",VLOOKUP(E3721,Лаборатории!B:D,3,0))</f>
        <v/>
      </c>
      <c r="E3721" s="150"/>
      <c r="J3721" t="str">
        <f>IF(L3721="","",VLOOKUP(L3721,Продукция!B:D,3,0))</f>
        <v/>
      </c>
      <c r="K3721" t="str">
        <f>IF(L3721="","",VLOOKUP(L3721,Продукция!B:C,2,0))</f>
        <v/>
      </c>
      <c r="L3721" s="151"/>
      <c r="M3721" t="str">
        <f>IF(L3721="","",VLOOKUP(L3721,Продукция!B:L,11,0))</f>
        <v/>
      </c>
      <c r="AB3721" t="str">
        <f>IF(L3721="","",VLOOKUP(L3721&amp;I3721,Продукция!A:I,9,0))</f>
        <v/>
      </c>
      <c r="AF3721" t="str">
        <f>IF(AD3721="","",VLOOKUP(AD3721,'Сотрудники и ссылки'!A:B,2,0))</f>
        <v/>
      </c>
      <c r="AG3721" t="str">
        <f>IF(AD3721="","",VLOOKUP(AD3721,'Сотрудники и ссылки'!A:C,3,0))</f>
        <v/>
      </c>
      <c r="AI3721" t="str">
        <f>IF(AH3721="","",VLOOKUP(AH3721,'Сотрудники и ссылки'!A:B,2,0))</f>
        <v/>
      </c>
      <c r="AJ3721" t="str">
        <f>IF(AH3721="","",VLOOKUP(AH3721,'Сотрудники и ссылки'!A:C,3,0))</f>
        <v/>
      </c>
      <c r="AL3721" s="2" t="str">
        <f>IF(AK3721="","",AK3721+VLOOKUP(I3721,'Вид исследования'!B:E,4,0))</f>
        <v/>
      </c>
      <c r="AM3721" s="2" t="str">
        <f>IF(AK3721="","",AK3721+VLOOKUP(I3721,'Вид исследования'!B:F,5,0))</f>
        <v/>
      </c>
      <c r="AQ3721" t="str">
        <f>IFERROR(IF(L3721="","",VLOOKUP(L3721&amp;I3721,Продукция!A:K,11,0)),"обратитесь к админ справочника")</f>
        <v/>
      </c>
      <c r="AS3721" t="str">
        <f>IFERROR(IF(L3721="","",VLOOKUP(L3721&amp;I3721,Продукция!A:J,10,0)),"обратитесь к админ справочника")</f>
        <v/>
      </c>
    </row>
    <row r="3722" spans="1:45" x14ac:dyDescent="0.25">
      <c r="A3722" t="str">
        <f t="shared" si="67"/>
        <v/>
      </c>
      <c r="B3722" t="str">
        <f>IF(E3722="","",INDEX(Лаборатории!A:A,MATCH('Производственный контроль'!E3722,Лаборатории!B:B,0)))</f>
        <v/>
      </c>
      <c r="C3722" t="str">
        <f>IF(E3722="","",VLOOKUP(E3722,Лаборатории!B:D,3,0))</f>
        <v/>
      </c>
      <c r="E3722" s="150"/>
      <c r="J3722" t="str">
        <f>IF(L3722="","",VLOOKUP(L3722,Продукция!B:D,3,0))</f>
        <v/>
      </c>
      <c r="K3722" t="str">
        <f>IF(L3722="","",VLOOKUP(L3722,Продукция!B:C,2,0))</f>
        <v/>
      </c>
      <c r="L3722" s="151"/>
      <c r="M3722" t="str">
        <f>IF(L3722="","",VLOOKUP(L3722,Продукция!B:L,11,0))</f>
        <v/>
      </c>
      <c r="AB3722" t="str">
        <f>IF(L3722="","",VLOOKUP(L3722&amp;I3722,Продукция!A:I,9,0))</f>
        <v/>
      </c>
      <c r="AF3722" t="str">
        <f>IF(AD3722="","",VLOOKUP(AD3722,'Сотрудники и ссылки'!A:B,2,0))</f>
        <v/>
      </c>
      <c r="AG3722" t="str">
        <f>IF(AD3722="","",VLOOKUP(AD3722,'Сотрудники и ссылки'!A:C,3,0))</f>
        <v/>
      </c>
      <c r="AI3722" t="str">
        <f>IF(AH3722="","",VLOOKUP(AH3722,'Сотрудники и ссылки'!A:B,2,0))</f>
        <v/>
      </c>
      <c r="AJ3722" t="str">
        <f>IF(AH3722="","",VLOOKUP(AH3722,'Сотрудники и ссылки'!A:C,3,0))</f>
        <v/>
      </c>
      <c r="AL3722" s="2" t="str">
        <f>IF(AK3722="","",AK3722+VLOOKUP(I3722,'Вид исследования'!B:E,4,0))</f>
        <v/>
      </c>
      <c r="AM3722" s="2" t="str">
        <f>IF(AK3722="","",AK3722+VLOOKUP(I3722,'Вид исследования'!B:F,5,0))</f>
        <v/>
      </c>
      <c r="AQ3722" t="str">
        <f>IFERROR(IF(L3722="","",VLOOKUP(L3722&amp;I3722,Продукция!A:K,11,0)),"обратитесь к админ справочника")</f>
        <v/>
      </c>
      <c r="AS3722" t="str">
        <f>IFERROR(IF(L3722="","",VLOOKUP(L3722&amp;I3722,Продукция!A:J,10,0)),"обратитесь к админ справочника")</f>
        <v/>
      </c>
    </row>
    <row r="3723" spans="1:45" x14ac:dyDescent="0.25">
      <c r="A3723" t="str">
        <f t="shared" si="67"/>
        <v/>
      </c>
      <c r="B3723" t="str">
        <f>IF(E3723="","",INDEX(Лаборатории!A:A,MATCH('Производственный контроль'!E3723,Лаборатории!B:B,0)))</f>
        <v/>
      </c>
      <c r="C3723" t="str">
        <f>IF(E3723="","",VLOOKUP(E3723,Лаборатории!B:D,3,0))</f>
        <v/>
      </c>
      <c r="E3723" s="150"/>
      <c r="J3723" t="str">
        <f>IF(L3723="","",VLOOKUP(L3723,Продукция!B:D,3,0))</f>
        <v/>
      </c>
      <c r="K3723" t="str">
        <f>IF(L3723="","",VLOOKUP(L3723,Продукция!B:C,2,0))</f>
        <v/>
      </c>
      <c r="L3723" s="151"/>
      <c r="M3723" t="str">
        <f>IF(L3723="","",VLOOKUP(L3723,Продукция!B:L,11,0))</f>
        <v/>
      </c>
      <c r="AB3723" t="str">
        <f>IF(L3723="","",VLOOKUP(L3723&amp;I3723,Продукция!A:I,9,0))</f>
        <v/>
      </c>
      <c r="AF3723" t="str">
        <f>IF(AD3723="","",VLOOKUP(AD3723,'Сотрудники и ссылки'!A:B,2,0))</f>
        <v/>
      </c>
      <c r="AG3723" t="str">
        <f>IF(AD3723="","",VLOOKUP(AD3723,'Сотрудники и ссылки'!A:C,3,0))</f>
        <v/>
      </c>
      <c r="AI3723" t="str">
        <f>IF(AH3723="","",VLOOKUP(AH3723,'Сотрудники и ссылки'!A:B,2,0))</f>
        <v/>
      </c>
      <c r="AJ3723" t="str">
        <f>IF(AH3723="","",VLOOKUP(AH3723,'Сотрудники и ссылки'!A:C,3,0))</f>
        <v/>
      </c>
      <c r="AL3723" s="2" t="str">
        <f>IF(AK3723="","",AK3723+VLOOKUP(I3723,'Вид исследования'!B:E,4,0))</f>
        <v/>
      </c>
      <c r="AM3723" s="2" t="str">
        <f>IF(AK3723="","",AK3723+VLOOKUP(I3723,'Вид исследования'!B:F,5,0))</f>
        <v/>
      </c>
      <c r="AQ3723" t="str">
        <f>IFERROR(IF(L3723="","",VLOOKUP(L3723&amp;I3723,Продукция!A:K,11,0)),"обратитесь к админ справочника")</f>
        <v/>
      </c>
      <c r="AS3723" t="str">
        <f>IFERROR(IF(L3723="","",VLOOKUP(L3723&amp;I3723,Продукция!A:J,10,0)),"обратитесь к админ справочника")</f>
        <v/>
      </c>
    </row>
    <row r="3724" spans="1:45" x14ac:dyDescent="0.25">
      <c r="A3724" t="str">
        <f t="shared" ref="A3724:A3787" si="68">T3724&amp;I3724</f>
        <v/>
      </c>
      <c r="B3724" t="str">
        <f>IF(E3724="","",INDEX(Лаборатории!A:A,MATCH('Производственный контроль'!E3724,Лаборатории!B:B,0)))</f>
        <v/>
      </c>
      <c r="C3724" t="str">
        <f>IF(E3724="","",VLOOKUP(E3724,Лаборатории!B:D,3,0))</f>
        <v/>
      </c>
      <c r="E3724" s="150"/>
      <c r="J3724" t="str">
        <f>IF(L3724="","",VLOOKUP(L3724,Продукция!B:D,3,0))</f>
        <v/>
      </c>
      <c r="K3724" t="str">
        <f>IF(L3724="","",VLOOKUP(L3724,Продукция!B:C,2,0))</f>
        <v/>
      </c>
      <c r="L3724" s="151"/>
      <c r="M3724" t="str">
        <f>IF(L3724="","",VLOOKUP(L3724,Продукция!B:L,11,0))</f>
        <v/>
      </c>
      <c r="AB3724" t="str">
        <f>IF(L3724="","",VLOOKUP(L3724&amp;I3724,Продукция!A:I,9,0))</f>
        <v/>
      </c>
      <c r="AF3724" t="str">
        <f>IF(AD3724="","",VLOOKUP(AD3724,'Сотрудники и ссылки'!A:B,2,0))</f>
        <v/>
      </c>
      <c r="AG3724" t="str">
        <f>IF(AD3724="","",VLOOKUP(AD3724,'Сотрудники и ссылки'!A:C,3,0))</f>
        <v/>
      </c>
      <c r="AI3724" t="str">
        <f>IF(AH3724="","",VLOOKUP(AH3724,'Сотрудники и ссылки'!A:B,2,0))</f>
        <v/>
      </c>
      <c r="AJ3724" t="str">
        <f>IF(AH3724="","",VLOOKUP(AH3724,'Сотрудники и ссылки'!A:C,3,0))</f>
        <v/>
      </c>
      <c r="AL3724" s="2" t="str">
        <f>IF(AK3724="","",AK3724+VLOOKUP(I3724,'Вид исследования'!B:E,4,0))</f>
        <v/>
      </c>
      <c r="AM3724" s="2" t="str">
        <f>IF(AK3724="","",AK3724+VLOOKUP(I3724,'Вид исследования'!B:F,5,0))</f>
        <v/>
      </c>
      <c r="AQ3724" t="str">
        <f>IFERROR(IF(L3724="","",VLOOKUP(L3724&amp;I3724,Продукция!A:K,11,0)),"обратитесь к админ справочника")</f>
        <v/>
      </c>
      <c r="AS3724" t="str">
        <f>IFERROR(IF(L3724="","",VLOOKUP(L3724&amp;I3724,Продукция!A:J,10,0)),"обратитесь к админ справочника")</f>
        <v/>
      </c>
    </row>
    <row r="3725" spans="1:45" x14ac:dyDescent="0.25">
      <c r="A3725" t="str">
        <f t="shared" si="68"/>
        <v/>
      </c>
      <c r="B3725" t="str">
        <f>IF(E3725="","",INDEX(Лаборатории!A:A,MATCH('Производственный контроль'!E3725,Лаборатории!B:B,0)))</f>
        <v/>
      </c>
      <c r="C3725" t="str">
        <f>IF(E3725="","",VLOOKUP(E3725,Лаборатории!B:D,3,0))</f>
        <v/>
      </c>
      <c r="E3725" s="150"/>
      <c r="J3725" t="str">
        <f>IF(L3725="","",VLOOKUP(L3725,Продукция!B:D,3,0))</f>
        <v/>
      </c>
      <c r="K3725" t="str">
        <f>IF(L3725="","",VLOOKUP(L3725,Продукция!B:C,2,0))</f>
        <v/>
      </c>
      <c r="L3725" s="151"/>
      <c r="M3725" t="str">
        <f>IF(L3725="","",VLOOKUP(L3725,Продукция!B:L,11,0))</f>
        <v/>
      </c>
      <c r="AB3725" t="str">
        <f>IF(L3725="","",VLOOKUP(L3725&amp;I3725,Продукция!A:I,9,0))</f>
        <v/>
      </c>
      <c r="AF3725" t="str">
        <f>IF(AD3725="","",VLOOKUP(AD3725,'Сотрудники и ссылки'!A:B,2,0))</f>
        <v/>
      </c>
      <c r="AG3725" t="str">
        <f>IF(AD3725="","",VLOOKUP(AD3725,'Сотрудники и ссылки'!A:C,3,0))</f>
        <v/>
      </c>
      <c r="AI3725" t="str">
        <f>IF(AH3725="","",VLOOKUP(AH3725,'Сотрудники и ссылки'!A:B,2,0))</f>
        <v/>
      </c>
      <c r="AJ3725" t="str">
        <f>IF(AH3725="","",VLOOKUP(AH3725,'Сотрудники и ссылки'!A:C,3,0))</f>
        <v/>
      </c>
      <c r="AL3725" s="2" t="str">
        <f>IF(AK3725="","",AK3725+VLOOKUP(I3725,'Вид исследования'!B:E,4,0))</f>
        <v/>
      </c>
      <c r="AM3725" s="2" t="str">
        <f>IF(AK3725="","",AK3725+VLOOKUP(I3725,'Вид исследования'!B:F,5,0))</f>
        <v/>
      </c>
      <c r="AQ3725" t="str">
        <f>IFERROR(IF(L3725="","",VLOOKUP(L3725&amp;I3725,Продукция!A:K,11,0)),"обратитесь к админ справочника")</f>
        <v/>
      </c>
      <c r="AS3725" t="str">
        <f>IFERROR(IF(L3725="","",VLOOKUP(L3725&amp;I3725,Продукция!A:J,10,0)),"обратитесь к админ справочника")</f>
        <v/>
      </c>
    </row>
    <row r="3726" spans="1:45" x14ac:dyDescent="0.25">
      <c r="A3726" t="str">
        <f t="shared" si="68"/>
        <v/>
      </c>
      <c r="B3726" t="str">
        <f>IF(E3726="","",INDEX(Лаборатории!A:A,MATCH('Производственный контроль'!E3726,Лаборатории!B:B,0)))</f>
        <v/>
      </c>
      <c r="C3726" t="str">
        <f>IF(E3726="","",VLOOKUP(E3726,Лаборатории!B:D,3,0))</f>
        <v/>
      </c>
      <c r="E3726" s="150"/>
      <c r="J3726" t="str">
        <f>IF(L3726="","",VLOOKUP(L3726,Продукция!B:D,3,0))</f>
        <v/>
      </c>
      <c r="K3726" t="str">
        <f>IF(L3726="","",VLOOKUP(L3726,Продукция!B:C,2,0))</f>
        <v/>
      </c>
      <c r="L3726" s="151"/>
      <c r="M3726" t="str">
        <f>IF(L3726="","",VLOOKUP(L3726,Продукция!B:L,11,0))</f>
        <v/>
      </c>
      <c r="AB3726" t="str">
        <f>IF(L3726="","",VLOOKUP(L3726&amp;I3726,Продукция!A:I,9,0))</f>
        <v/>
      </c>
      <c r="AF3726" t="str">
        <f>IF(AD3726="","",VLOOKUP(AD3726,'Сотрудники и ссылки'!A:B,2,0))</f>
        <v/>
      </c>
      <c r="AG3726" t="str">
        <f>IF(AD3726="","",VLOOKUP(AD3726,'Сотрудники и ссылки'!A:C,3,0))</f>
        <v/>
      </c>
      <c r="AI3726" t="str">
        <f>IF(AH3726="","",VLOOKUP(AH3726,'Сотрудники и ссылки'!A:B,2,0))</f>
        <v/>
      </c>
      <c r="AJ3726" t="str">
        <f>IF(AH3726="","",VLOOKUP(AH3726,'Сотрудники и ссылки'!A:C,3,0))</f>
        <v/>
      </c>
      <c r="AL3726" s="2" t="str">
        <f>IF(AK3726="","",AK3726+VLOOKUP(I3726,'Вид исследования'!B:E,4,0))</f>
        <v/>
      </c>
      <c r="AM3726" s="2" t="str">
        <f>IF(AK3726="","",AK3726+VLOOKUP(I3726,'Вид исследования'!B:F,5,0))</f>
        <v/>
      </c>
      <c r="AQ3726" t="str">
        <f>IFERROR(IF(L3726="","",VLOOKUP(L3726&amp;I3726,Продукция!A:K,11,0)),"обратитесь к админ справочника")</f>
        <v/>
      </c>
      <c r="AS3726" t="str">
        <f>IFERROR(IF(L3726="","",VLOOKUP(L3726&amp;I3726,Продукция!A:J,10,0)),"обратитесь к админ справочника")</f>
        <v/>
      </c>
    </row>
    <row r="3727" spans="1:45" x14ac:dyDescent="0.25">
      <c r="A3727" t="str">
        <f t="shared" si="68"/>
        <v/>
      </c>
      <c r="B3727" t="str">
        <f>IF(E3727="","",INDEX(Лаборатории!A:A,MATCH('Производственный контроль'!E3727,Лаборатории!B:B,0)))</f>
        <v/>
      </c>
      <c r="C3727" t="str">
        <f>IF(E3727="","",VLOOKUP(E3727,Лаборатории!B:D,3,0))</f>
        <v/>
      </c>
      <c r="E3727" s="150"/>
      <c r="J3727" t="str">
        <f>IF(L3727="","",VLOOKUP(L3727,Продукция!B:D,3,0))</f>
        <v/>
      </c>
      <c r="K3727" t="str">
        <f>IF(L3727="","",VLOOKUP(L3727,Продукция!B:C,2,0))</f>
        <v/>
      </c>
      <c r="L3727" s="151"/>
      <c r="M3727" t="str">
        <f>IF(L3727="","",VLOOKUP(L3727,Продукция!B:L,11,0))</f>
        <v/>
      </c>
      <c r="AB3727" t="str">
        <f>IF(L3727="","",VLOOKUP(L3727&amp;I3727,Продукция!A:I,9,0))</f>
        <v/>
      </c>
      <c r="AF3727" t="str">
        <f>IF(AD3727="","",VLOOKUP(AD3727,'Сотрудники и ссылки'!A:B,2,0))</f>
        <v/>
      </c>
      <c r="AG3727" t="str">
        <f>IF(AD3727="","",VLOOKUP(AD3727,'Сотрудники и ссылки'!A:C,3,0))</f>
        <v/>
      </c>
      <c r="AI3727" t="str">
        <f>IF(AH3727="","",VLOOKUP(AH3727,'Сотрудники и ссылки'!A:B,2,0))</f>
        <v/>
      </c>
      <c r="AJ3727" t="str">
        <f>IF(AH3727="","",VLOOKUP(AH3727,'Сотрудники и ссылки'!A:C,3,0))</f>
        <v/>
      </c>
      <c r="AL3727" s="2" t="str">
        <f>IF(AK3727="","",AK3727+VLOOKUP(I3727,'Вид исследования'!B:E,4,0))</f>
        <v/>
      </c>
      <c r="AM3727" s="2" t="str">
        <f>IF(AK3727="","",AK3727+VLOOKUP(I3727,'Вид исследования'!B:F,5,0))</f>
        <v/>
      </c>
      <c r="AQ3727" t="str">
        <f>IFERROR(IF(L3727="","",VLOOKUP(L3727&amp;I3727,Продукция!A:K,11,0)),"обратитесь к админ справочника")</f>
        <v/>
      </c>
      <c r="AS3727" t="str">
        <f>IFERROR(IF(L3727="","",VLOOKUP(L3727&amp;I3727,Продукция!A:J,10,0)),"обратитесь к админ справочника")</f>
        <v/>
      </c>
    </row>
    <row r="3728" spans="1:45" x14ac:dyDescent="0.25">
      <c r="A3728" t="str">
        <f t="shared" si="68"/>
        <v/>
      </c>
      <c r="B3728" t="str">
        <f>IF(E3728="","",INDEX(Лаборатории!A:A,MATCH('Производственный контроль'!E3728,Лаборатории!B:B,0)))</f>
        <v/>
      </c>
      <c r="C3728" t="str">
        <f>IF(E3728="","",VLOOKUP(E3728,Лаборатории!B:D,3,0))</f>
        <v/>
      </c>
      <c r="E3728" s="150"/>
      <c r="J3728" t="str">
        <f>IF(L3728="","",VLOOKUP(L3728,Продукция!B:D,3,0))</f>
        <v/>
      </c>
      <c r="K3728" t="str">
        <f>IF(L3728="","",VLOOKUP(L3728,Продукция!B:C,2,0))</f>
        <v/>
      </c>
      <c r="L3728" s="151"/>
      <c r="M3728" t="str">
        <f>IF(L3728="","",VLOOKUP(L3728,Продукция!B:L,11,0))</f>
        <v/>
      </c>
      <c r="AB3728" t="str">
        <f>IF(L3728="","",VLOOKUP(L3728&amp;I3728,Продукция!A:I,9,0))</f>
        <v/>
      </c>
      <c r="AF3728" t="str">
        <f>IF(AD3728="","",VLOOKUP(AD3728,'Сотрудники и ссылки'!A:B,2,0))</f>
        <v/>
      </c>
      <c r="AG3728" t="str">
        <f>IF(AD3728="","",VLOOKUP(AD3728,'Сотрудники и ссылки'!A:C,3,0))</f>
        <v/>
      </c>
      <c r="AI3728" t="str">
        <f>IF(AH3728="","",VLOOKUP(AH3728,'Сотрудники и ссылки'!A:B,2,0))</f>
        <v/>
      </c>
      <c r="AJ3728" t="str">
        <f>IF(AH3728="","",VLOOKUP(AH3728,'Сотрудники и ссылки'!A:C,3,0))</f>
        <v/>
      </c>
      <c r="AL3728" s="2" t="str">
        <f>IF(AK3728="","",AK3728+VLOOKUP(I3728,'Вид исследования'!B:E,4,0))</f>
        <v/>
      </c>
      <c r="AM3728" s="2" t="str">
        <f>IF(AK3728="","",AK3728+VLOOKUP(I3728,'Вид исследования'!B:F,5,0))</f>
        <v/>
      </c>
      <c r="AQ3728" t="str">
        <f>IFERROR(IF(L3728="","",VLOOKUP(L3728&amp;I3728,Продукция!A:K,11,0)),"обратитесь к админ справочника")</f>
        <v/>
      </c>
      <c r="AS3728" t="str">
        <f>IFERROR(IF(L3728="","",VLOOKUP(L3728&amp;I3728,Продукция!A:J,10,0)),"обратитесь к админ справочника")</f>
        <v/>
      </c>
    </row>
    <row r="3729" spans="1:45" x14ac:dyDescent="0.25">
      <c r="A3729" t="str">
        <f t="shared" si="68"/>
        <v/>
      </c>
      <c r="B3729" t="str">
        <f>IF(E3729="","",INDEX(Лаборатории!A:A,MATCH('Производственный контроль'!E3729,Лаборатории!B:B,0)))</f>
        <v/>
      </c>
      <c r="C3729" t="str">
        <f>IF(E3729="","",VLOOKUP(E3729,Лаборатории!B:D,3,0))</f>
        <v/>
      </c>
      <c r="E3729" s="150"/>
      <c r="J3729" t="str">
        <f>IF(L3729="","",VLOOKUP(L3729,Продукция!B:D,3,0))</f>
        <v/>
      </c>
      <c r="K3729" t="str">
        <f>IF(L3729="","",VLOOKUP(L3729,Продукция!B:C,2,0))</f>
        <v/>
      </c>
      <c r="L3729" s="151"/>
      <c r="M3729" t="str">
        <f>IF(L3729="","",VLOOKUP(L3729,Продукция!B:L,11,0))</f>
        <v/>
      </c>
      <c r="AB3729" t="str">
        <f>IF(L3729="","",VLOOKUP(L3729&amp;I3729,Продукция!A:I,9,0))</f>
        <v/>
      </c>
      <c r="AF3729" t="str">
        <f>IF(AD3729="","",VLOOKUP(AD3729,'Сотрудники и ссылки'!A:B,2,0))</f>
        <v/>
      </c>
      <c r="AG3729" t="str">
        <f>IF(AD3729="","",VLOOKUP(AD3729,'Сотрудники и ссылки'!A:C,3,0))</f>
        <v/>
      </c>
      <c r="AI3729" t="str">
        <f>IF(AH3729="","",VLOOKUP(AH3729,'Сотрудники и ссылки'!A:B,2,0))</f>
        <v/>
      </c>
      <c r="AJ3729" t="str">
        <f>IF(AH3729="","",VLOOKUP(AH3729,'Сотрудники и ссылки'!A:C,3,0))</f>
        <v/>
      </c>
      <c r="AL3729" s="2" t="str">
        <f>IF(AK3729="","",AK3729+VLOOKUP(I3729,'Вид исследования'!B:E,4,0))</f>
        <v/>
      </c>
      <c r="AM3729" s="2" t="str">
        <f>IF(AK3729="","",AK3729+VLOOKUP(I3729,'Вид исследования'!B:F,5,0))</f>
        <v/>
      </c>
      <c r="AQ3729" t="str">
        <f>IFERROR(IF(L3729="","",VLOOKUP(L3729&amp;I3729,Продукция!A:K,11,0)),"обратитесь к админ справочника")</f>
        <v/>
      </c>
      <c r="AS3729" t="str">
        <f>IFERROR(IF(L3729="","",VLOOKUP(L3729&amp;I3729,Продукция!A:J,10,0)),"обратитесь к админ справочника")</f>
        <v/>
      </c>
    </row>
    <row r="3730" spans="1:45" x14ac:dyDescent="0.25">
      <c r="A3730" t="str">
        <f t="shared" si="68"/>
        <v/>
      </c>
      <c r="B3730" t="str">
        <f>IF(E3730="","",INDEX(Лаборатории!A:A,MATCH('Производственный контроль'!E3730,Лаборатории!B:B,0)))</f>
        <v/>
      </c>
      <c r="C3730" t="str">
        <f>IF(E3730="","",VLOOKUP(E3730,Лаборатории!B:D,3,0))</f>
        <v/>
      </c>
      <c r="E3730" s="150"/>
      <c r="J3730" t="str">
        <f>IF(L3730="","",VLOOKUP(L3730,Продукция!B:D,3,0))</f>
        <v/>
      </c>
      <c r="K3730" t="str">
        <f>IF(L3730="","",VLOOKUP(L3730,Продукция!B:C,2,0))</f>
        <v/>
      </c>
      <c r="L3730" s="151"/>
      <c r="M3730" t="str">
        <f>IF(L3730="","",VLOOKUP(L3730,Продукция!B:L,11,0))</f>
        <v/>
      </c>
      <c r="AB3730" t="str">
        <f>IF(L3730="","",VLOOKUP(L3730&amp;I3730,Продукция!A:I,9,0))</f>
        <v/>
      </c>
      <c r="AF3730" t="str">
        <f>IF(AD3730="","",VLOOKUP(AD3730,'Сотрудники и ссылки'!A:B,2,0))</f>
        <v/>
      </c>
      <c r="AG3730" t="str">
        <f>IF(AD3730="","",VLOOKUP(AD3730,'Сотрудники и ссылки'!A:C,3,0))</f>
        <v/>
      </c>
      <c r="AI3730" t="str">
        <f>IF(AH3730="","",VLOOKUP(AH3730,'Сотрудники и ссылки'!A:B,2,0))</f>
        <v/>
      </c>
      <c r="AJ3730" t="str">
        <f>IF(AH3730="","",VLOOKUP(AH3730,'Сотрудники и ссылки'!A:C,3,0))</f>
        <v/>
      </c>
      <c r="AL3730" s="2" t="str">
        <f>IF(AK3730="","",AK3730+VLOOKUP(I3730,'Вид исследования'!B:E,4,0))</f>
        <v/>
      </c>
      <c r="AM3730" s="2" t="str">
        <f>IF(AK3730="","",AK3730+VLOOKUP(I3730,'Вид исследования'!B:F,5,0))</f>
        <v/>
      </c>
      <c r="AQ3730" t="str">
        <f>IFERROR(IF(L3730="","",VLOOKUP(L3730&amp;I3730,Продукция!A:K,11,0)),"обратитесь к админ справочника")</f>
        <v/>
      </c>
      <c r="AS3730" t="str">
        <f>IFERROR(IF(L3730="","",VLOOKUP(L3730&amp;I3730,Продукция!A:J,10,0)),"обратитесь к админ справочника")</f>
        <v/>
      </c>
    </row>
    <row r="3731" spans="1:45" x14ac:dyDescent="0.25">
      <c r="A3731" t="str">
        <f t="shared" si="68"/>
        <v/>
      </c>
      <c r="B3731" t="str">
        <f>IF(E3731="","",INDEX(Лаборатории!A:A,MATCH('Производственный контроль'!E3731,Лаборатории!B:B,0)))</f>
        <v/>
      </c>
      <c r="C3731" t="str">
        <f>IF(E3731="","",VLOOKUP(E3731,Лаборатории!B:D,3,0))</f>
        <v/>
      </c>
      <c r="E3731" s="150"/>
      <c r="J3731" t="str">
        <f>IF(L3731="","",VLOOKUP(L3731,Продукция!B:D,3,0))</f>
        <v/>
      </c>
      <c r="K3731" t="str">
        <f>IF(L3731="","",VLOOKUP(L3731,Продукция!B:C,2,0))</f>
        <v/>
      </c>
      <c r="L3731" s="151"/>
      <c r="M3731" t="str">
        <f>IF(L3731="","",VLOOKUP(L3731,Продукция!B:L,11,0))</f>
        <v/>
      </c>
      <c r="AB3731" t="str">
        <f>IF(L3731="","",VLOOKUP(L3731&amp;I3731,Продукция!A:I,9,0))</f>
        <v/>
      </c>
      <c r="AF3731" t="str">
        <f>IF(AD3731="","",VLOOKUP(AD3731,'Сотрудники и ссылки'!A:B,2,0))</f>
        <v/>
      </c>
      <c r="AG3731" t="str">
        <f>IF(AD3731="","",VLOOKUP(AD3731,'Сотрудники и ссылки'!A:C,3,0))</f>
        <v/>
      </c>
      <c r="AI3731" t="str">
        <f>IF(AH3731="","",VLOOKUP(AH3731,'Сотрудники и ссылки'!A:B,2,0))</f>
        <v/>
      </c>
      <c r="AJ3731" t="str">
        <f>IF(AH3731="","",VLOOKUP(AH3731,'Сотрудники и ссылки'!A:C,3,0))</f>
        <v/>
      </c>
      <c r="AL3731" s="2" t="str">
        <f>IF(AK3731="","",AK3731+VLOOKUP(I3731,'Вид исследования'!B:E,4,0))</f>
        <v/>
      </c>
      <c r="AM3731" s="2" t="str">
        <f>IF(AK3731="","",AK3731+VLOOKUP(I3731,'Вид исследования'!B:F,5,0))</f>
        <v/>
      </c>
      <c r="AQ3731" t="str">
        <f>IFERROR(IF(L3731="","",VLOOKUP(L3731&amp;I3731,Продукция!A:K,11,0)),"обратитесь к админ справочника")</f>
        <v/>
      </c>
      <c r="AS3731" t="str">
        <f>IFERROR(IF(L3731="","",VLOOKUP(L3731&amp;I3731,Продукция!A:J,10,0)),"обратитесь к админ справочника")</f>
        <v/>
      </c>
    </row>
    <row r="3732" spans="1:45" x14ac:dyDescent="0.25">
      <c r="A3732" t="str">
        <f t="shared" si="68"/>
        <v/>
      </c>
      <c r="B3732" t="str">
        <f>IF(E3732="","",INDEX(Лаборатории!A:A,MATCH('Производственный контроль'!E3732,Лаборатории!B:B,0)))</f>
        <v/>
      </c>
      <c r="C3732" t="str">
        <f>IF(E3732="","",VLOOKUP(E3732,Лаборатории!B:D,3,0))</f>
        <v/>
      </c>
      <c r="E3732" s="150"/>
      <c r="J3732" t="str">
        <f>IF(L3732="","",VLOOKUP(L3732,Продукция!B:D,3,0))</f>
        <v/>
      </c>
      <c r="K3732" t="str">
        <f>IF(L3732="","",VLOOKUP(L3732,Продукция!B:C,2,0))</f>
        <v/>
      </c>
      <c r="L3732" s="151"/>
      <c r="M3732" t="str">
        <f>IF(L3732="","",VLOOKUP(L3732,Продукция!B:L,11,0))</f>
        <v/>
      </c>
      <c r="AB3732" t="str">
        <f>IF(L3732="","",VLOOKUP(L3732&amp;I3732,Продукция!A:I,9,0))</f>
        <v/>
      </c>
      <c r="AF3732" t="str">
        <f>IF(AD3732="","",VLOOKUP(AD3732,'Сотрудники и ссылки'!A:B,2,0))</f>
        <v/>
      </c>
      <c r="AG3732" t="str">
        <f>IF(AD3732="","",VLOOKUP(AD3732,'Сотрудники и ссылки'!A:C,3,0))</f>
        <v/>
      </c>
      <c r="AI3732" t="str">
        <f>IF(AH3732="","",VLOOKUP(AH3732,'Сотрудники и ссылки'!A:B,2,0))</f>
        <v/>
      </c>
      <c r="AJ3732" t="str">
        <f>IF(AH3732="","",VLOOKUP(AH3732,'Сотрудники и ссылки'!A:C,3,0))</f>
        <v/>
      </c>
      <c r="AL3732" s="2" t="str">
        <f>IF(AK3732="","",AK3732+VLOOKUP(I3732,'Вид исследования'!B:E,4,0))</f>
        <v/>
      </c>
      <c r="AM3732" s="2" t="str">
        <f>IF(AK3732="","",AK3732+VLOOKUP(I3732,'Вид исследования'!B:F,5,0))</f>
        <v/>
      </c>
      <c r="AQ3732" t="str">
        <f>IFERROR(IF(L3732="","",VLOOKUP(L3732&amp;I3732,Продукция!A:K,11,0)),"обратитесь к админ справочника")</f>
        <v/>
      </c>
      <c r="AS3732" t="str">
        <f>IFERROR(IF(L3732="","",VLOOKUP(L3732&amp;I3732,Продукция!A:J,10,0)),"обратитесь к админ справочника")</f>
        <v/>
      </c>
    </row>
    <row r="3733" spans="1:45" x14ac:dyDescent="0.25">
      <c r="A3733" t="str">
        <f t="shared" si="68"/>
        <v/>
      </c>
      <c r="B3733" t="str">
        <f>IF(E3733="","",INDEX(Лаборатории!A:A,MATCH('Производственный контроль'!E3733,Лаборатории!B:B,0)))</f>
        <v/>
      </c>
      <c r="C3733" t="str">
        <f>IF(E3733="","",VLOOKUP(E3733,Лаборатории!B:D,3,0))</f>
        <v/>
      </c>
      <c r="E3733" s="150"/>
      <c r="J3733" t="str">
        <f>IF(L3733="","",VLOOKUP(L3733,Продукция!B:D,3,0))</f>
        <v/>
      </c>
      <c r="K3733" t="str">
        <f>IF(L3733="","",VLOOKUP(L3733,Продукция!B:C,2,0))</f>
        <v/>
      </c>
      <c r="L3733" s="151"/>
      <c r="M3733" t="str">
        <f>IF(L3733="","",VLOOKUP(L3733,Продукция!B:L,11,0))</f>
        <v/>
      </c>
      <c r="AB3733" t="str">
        <f>IF(L3733="","",VLOOKUP(L3733&amp;I3733,Продукция!A:I,9,0))</f>
        <v/>
      </c>
      <c r="AF3733" t="str">
        <f>IF(AD3733="","",VLOOKUP(AD3733,'Сотрудники и ссылки'!A:B,2,0))</f>
        <v/>
      </c>
      <c r="AG3733" t="str">
        <f>IF(AD3733="","",VLOOKUP(AD3733,'Сотрудники и ссылки'!A:C,3,0))</f>
        <v/>
      </c>
      <c r="AI3733" t="str">
        <f>IF(AH3733="","",VLOOKUP(AH3733,'Сотрудники и ссылки'!A:B,2,0))</f>
        <v/>
      </c>
      <c r="AJ3733" t="str">
        <f>IF(AH3733="","",VLOOKUP(AH3733,'Сотрудники и ссылки'!A:C,3,0))</f>
        <v/>
      </c>
      <c r="AL3733" s="2" t="str">
        <f>IF(AK3733="","",AK3733+VLOOKUP(I3733,'Вид исследования'!B:E,4,0))</f>
        <v/>
      </c>
      <c r="AM3733" s="2" t="str">
        <f>IF(AK3733="","",AK3733+VLOOKUP(I3733,'Вид исследования'!B:F,5,0))</f>
        <v/>
      </c>
      <c r="AQ3733" t="str">
        <f>IFERROR(IF(L3733="","",VLOOKUP(L3733&amp;I3733,Продукция!A:K,11,0)),"обратитесь к админ справочника")</f>
        <v/>
      </c>
      <c r="AS3733" t="str">
        <f>IFERROR(IF(L3733="","",VLOOKUP(L3733&amp;I3733,Продукция!A:J,10,0)),"обратитесь к админ справочника")</f>
        <v/>
      </c>
    </row>
    <row r="3734" spans="1:45" x14ac:dyDescent="0.25">
      <c r="A3734" t="str">
        <f t="shared" si="68"/>
        <v/>
      </c>
      <c r="B3734" t="str">
        <f>IF(E3734="","",INDEX(Лаборатории!A:A,MATCH('Производственный контроль'!E3734,Лаборатории!B:B,0)))</f>
        <v/>
      </c>
      <c r="C3734" t="str">
        <f>IF(E3734="","",VLOOKUP(E3734,Лаборатории!B:D,3,0))</f>
        <v/>
      </c>
      <c r="E3734" s="150"/>
      <c r="J3734" t="str">
        <f>IF(L3734="","",VLOOKUP(L3734,Продукция!B:D,3,0))</f>
        <v/>
      </c>
      <c r="K3734" t="str">
        <f>IF(L3734="","",VLOOKUP(L3734,Продукция!B:C,2,0))</f>
        <v/>
      </c>
      <c r="L3734" s="151"/>
      <c r="M3734" t="str">
        <f>IF(L3734="","",VLOOKUP(L3734,Продукция!B:L,11,0))</f>
        <v/>
      </c>
      <c r="AB3734" t="str">
        <f>IF(L3734="","",VLOOKUP(L3734&amp;I3734,Продукция!A:I,9,0))</f>
        <v/>
      </c>
      <c r="AF3734" t="str">
        <f>IF(AD3734="","",VLOOKUP(AD3734,'Сотрудники и ссылки'!A:B,2,0))</f>
        <v/>
      </c>
      <c r="AG3734" t="str">
        <f>IF(AD3734="","",VLOOKUP(AD3734,'Сотрудники и ссылки'!A:C,3,0))</f>
        <v/>
      </c>
      <c r="AI3734" t="str">
        <f>IF(AH3734="","",VLOOKUP(AH3734,'Сотрудники и ссылки'!A:B,2,0))</f>
        <v/>
      </c>
      <c r="AJ3734" t="str">
        <f>IF(AH3734="","",VLOOKUP(AH3734,'Сотрудники и ссылки'!A:C,3,0))</f>
        <v/>
      </c>
      <c r="AL3734" s="2" t="str">
        <f>IF(AK3734="","",AK3734+VLOOKUP(I3734,'Вид исследования'!B:E,4,0))</f>
        <v/>
      </c>
      <c r="AM3734" s="2" t="str">
        <f>IF(AK3734="","",AK3734+VLOOKUP(I3734,'Вид исследования'!B:F,5,0))</f>
        <v/>
      </c>
      <c r="AQ3734" t="str">
        <f>IFERROR(IF(L3734="","",VLOOKUP(L3734&amp;I3734,Продукция!A:K,11,0)),"обратитесь к админ справочника")</f>
        <v/>
      </c>
      <c r="AS3734" t="str">
        <f>IFERROR(IF(L3734="","",VLOOKUP(L3734&amp;I3734,Продукция!A:J,10,0)),"обратитесь к админ справочника")</f>
        <v/>
      </c>
    </row>
    <row r="3735" spans="1:45" x14ac:dyDescent="0.25">
      <c r="A3735" t="str">
        <f t="shared" si="68"/>
        <v/>
      </c>
      <c r="B3735" t="str">
        <f>IF(E3735="","",INDEX(Лаборатории!A:A,MATCH('Производственный контроль'!E3735,Лаборатории!B:B,0)))</f>
        <v/>
      </c>
      <c r="C3735" t="str">
        <f>IF(E3735="","",VLOOKUP(E3735,Лаборатории!B:D,3,0))</f>
        <v/>
      </c>
      <c r="E3735" s="150"/>
      <c r="J3735" t="str">
        <f>IF(L3735="","",VLOOKUP(L3735,Продукция!B:D,3,0))</f>
        <v/>
      </c>
      <c r="K3735" t="str">
        <f>IF(L3735="","",VLOOKUP(L3735,Продукция!B:C,2,0))</f>
        <v/>
      </c>
      <c r="L3735" s="151"/>
      <c r="M3735" t="str">
        <f>IF(L3735="","",VLOOKUP(L3735,Продукция!B:L,11,0))</f>
        <v/>
      </c>
      <c r="AB3735" t="str">
        <f>IF(L3735="","",VLOOKUP(L3735&amp;I3735,Продукция!A:I,9,0))</f>
        <v/>
      </c>
      <c r="AF3735" t="str">
        <f>IF(AD3735="","",VLOOKUP(AD3735,'Сотрудники и ссылки'!A:B,2,0))</f>
        <v/>
      </c>
      <c r="AG3735" t="str">
        <f>IF(AD3735="","",VLOOKUP(AD3735,'Сотрудники и ссылки'!A:C,3,0))</f>
        <v/>
      </c>
      <c r="AI3735" t="str">
        <f>IF(AH3735="","",VLOOKUP(AH3735,'Сотрудники и ссылки'!A:B,2,0))</f>
        <v/>
      </c>
      <c r="AJ3735" t="str">
        <f>IF(AH3735="","",VLOOKUP(AH3735,'Сотрудники и ссылки'!A:C,3,0))</f>
        <v/>
      </c>
      <c r="AL3735" s="2" t="str">
        <f>IF(AK3735="","",AK3735+VLOOKUP(I3735,'Вид исследования'!B:E,4,0))</f>
        <v/>
      </c>
      <c r="AM3735" s="2" t="str">
        <f>IF(AK3735="","",AK3735+VLOOKUP(I3735,'Вид исследования'!B:F,5,0))</f>
        <v/>
      </c>
      <c r="AQ3735" t="str">
        <f>IFERROR(IF(L3735="","",VLOOKUP(L3735&amp;I3735,Продукция!A:K,11,0)),"обратитесь к админ справочника")</f>
        <v/>
      </c>
      <c r="AS3735" t="str">
        <f>IFERROR(IF(L3735="","",VLOOKUP(L3735&amp;I3735,Продукция!A:J,10,0)),"обратитесь к админ справочника")</f>
        <v/>
      </c>
    </row>
    <row r="3736" spans="1:45" x14ac:dyDescent="0.25">
      <c r="A3736" t="str">
        <f t="shared" si="68"/>
        <v/>
      </c>
      <c r="B3736" t="str">
        <f>IF(E3736="","",INDEX(Лаборатории!A:A,MATCH('Производственный контроль'!E3736,Лаборатории!B:B,0)))</f>
        <v/>
      </c>
      <c r="C3736" t="str">
        <f>IF(E3736="","",VLOOKUP(E3736,Лаборатории!B:D,3,0))</f>
        <v/>
      </c>
      <c r="E3736" s="150"/>
      <c r="J3736" t="str">
        <f>IF(L3736="","",VLOOKUP(L3736,Продукция!B:D,3,0))</f>
        <v/>
      </c>
      <c r="K3736" t="str">
        <f>IF(L3736="","",VLOOKUP(L3736,Продукция!B:C,2,0))</f>
        <v/>
      </c>
      <c r="L3736" s="151"/>
      <c r="M3736" t="str">
        <f>IF(L3736="","",VLOOKUP(L3736,Продукция!B:L,11,0))</f>
        <v/>
      </c>
      <c r="AB3736" t="str">
        <f>IF(L3736="","",VLOOKUP(L3736&amp;I3736,Продукция!A:I,9,0))</f>
        <v/>
      </c>
      <c r="AF3736" t="str">
        <f>IF(AD3736="","",VLOOKUP(AD3736,'Сотрудники и ссылки'!A:B,2,0))</f>
        <v/>
      </c>
      <c r="AG3736" t="str">
        <f>IF(AD3736="","",VLOOKUP(AD3736,'Сотрудники и ссылки'!A:C,3,0))</f>
        <v/>
      </c>
      <c r="AI3736" t="str">
        <f>IF(AH3736="","",VLOOKUP(AH3736,'Сотрудники и ссылки'!A:B,2,0))</f>
        <v/>
      </c>
      <c r="AJ3736" t="str">
        <f>IF(AH3736="","",VLOOKUP(AH3736,'Сотрудники и ссылки'!A:C,3,0))</f>
        <v/>
      </c>
      <c r="AL3736" s="2" t="str">
        <f>IF(AK3736="","",AK3736+VLOOKUP(I3736,'Вид исследования'!B:E,4,0))</f>
        <v/>
      </c>
      <c r="AM3736" s="2" t="str">
        <f>IF(AK3736="","",AK3736+VLOOKUP(I3736,'Вид исследования'!B:F,5,0))</f>
        <v/>
      </c>
      <c r="AQ3736" t="str">
        <f>IFERROR(IF(L3736="","",VLOOKUP(L3736&amp;I3736,Продукция!A:K,11,0)),"обратитесь к админ справочника")</f>
        <v/>
      </c>
      <c r="AS3736" t="str">
        <f>IFERROR(IF(L3736="","",VLOOKUP(L3736&amp;I3736,Продукция!A:J,10,0)),"обратитесь к админ справочника")</f>
        <v/>
      </c>
    </row>
    <row r="3737" spans="1:45" x14ac:dyDescent="0.25">
      <c r="A3737" t="str">
        <f t="shared" si="68"/>
        <v/>
      </c>
      <c r="B3737" t="str">
        <f>IF(E3737="","",INDEX(Лаборатории!A:A,MATCH('Производственный контроль'!E3737,Лаборатории!B:B,0)))</f>
        <v/>
      </c>
      <c r="C3737" t="str">
        <f>IF(E3737="","",VLOOKUP(E3737,Лаборатории!B:D,3,0))</f>
        <v/>
      </c>
      <c r="E3737" s="150"/>
      <c r="J3737" t="str">
        <f>IF(L3737="","",VLOOKUP(L3737,Продукция!B:D,3,0))</f>
        <v/>
      </c>
      <c r="K3737" t="str">
        <f>IF(L3737="","",VLOOKUP(L3737,Продукция!B:C,2,0))</f>
        <v/>
      </c>
      <c r="L3737" s="151"/>
      <c r="M3737" t="str">
        <f>IF(L3737="","",VLOOKUP(L3737,Продукция!B:L,11,0))</f>
        <v/>
      </c>
      <c r="AB3737" t="str">
        <f>IF(L3737="","",VLOOKUP(L3737&amp;I3737,Продукция!A:I,9,0))</f>
        <v/>
      </c>
      <c r="AF3737" t="str">
        <f>IF(AD3737="","",VLOOKUP(AD3737,'Сотрудники и ссылки'!A:B,2,0))</f>
        <v/>
      </c>
      <c r="AG3737" t="str">
        <f>IF(AD3737="","",VLOOKUP(AD3737,'Сотрудники и ссылки'!A:C,3,0))</f>
        <v/>
      </c>
      <c r="AI3737" t="str">
        <f>IF(AH3737="","",VLOOKUP(AH3737,'Сотрудники и ссылки'!A:B,2,0))</f>
        <v/>
      </c>
      <c r="AJ3737" t="str">
        <f>IF(AH3737="","",VLOOKUP(AH3737,'Сотрудники и ссылки'!A:C,3,0))</f>
        <v/>
      </c>
      <c r="AL3737" s="2" t="str">
        <f>IF(AK3737="","",AK3737+VLOOKUP(I3737,'Вид исследования'!B:E,4,0))</f>
        <v/>
      </c>
      <c r="AM3737" s="2" t="str">
        <f>IF(AK3737="","",AK3737+VLOOKUP(I3737,'Вид исследования'!B:F,5,0))</f>
        <v/>
      </c>
      <c r="AQ3737" t="str">
        <f>IFERROR(IF(L3737="","",VLOOKUP(L3737&amp;I3737,Продукция!A:K,11,0)),"обратитесь к админ справочника")</f>
        <v/>
      </c>
      <c r="AS3737" t="str">
        <f>IFERROR(IF(L3737="","",VLOOKUP(L3737&amp;I3737,Продукция!A:J,10,0)),"обратитесь к админ справочника")</f>
        <v/>
      </c>
    </row>
    <row r="3738" spans="1:45" x14ac:dyDescent="0.25">
      <c r="A3738" t="str">
        <f t="shared" si="68"/>
        <v/>
      </c>
      <c r="B3738" t="str">
        <f>IF(E3738="","",INDEX(Лаборатории!A:A,MATCH('Производственный контроль'!E3738,Лаборатории!B:B,0)))</f>
        <v/>
      </c>
      <c r="C3738" t="str">
        <f>IF(E3738="","",VLOOKUP(E3738,Лаборатории!B:D,3,0))</f>
        <v/>
      </c>
      <c r="E3738" s="150"/>
      <c r="J3738" t="str">
        <f>IF(L3738="","",VLOOKUP(L3738,Продукция!B:D,3,0))</f>
        <v/>
      </c>
      <c r="K3738" t="str">
        <f>IF(L3738="","",VLOOKUP(L3738,Продукция!B:C,2,0))</f>
        <v/>
      </c>
      <c r="L3738" s="151"/>
      <c r="M3738" t="str">
        <f>IF(L3738="","",VLOOKUP(L3738,Продукция!B:L,11,0))</f>
        <v/>
      </c>
      <c r="AB3738" t="str">
        <f>IF(L3738="","",VLOOKUP(L3738&amp;I3738,Продукция!A:I,9,0))</f>
        <v/>
      </c>
      <c r="AF3738" t="str">
        <f>IF(AD3738="","",VLOOKUP(AD3738,'Сотрудники и ссылки'!A:B,2,0))</f>
        <v/>
      </c>
      <c r="AG3738" t="str">
        <f>IF(AD3738="","",VLOOKUP(AD3738,'Сотрудники и ссылки'!A:C,3,0))</f>
        <v/>
      </c>
      <c r="AI3738" t="str">
        <f>IF(AH3738="","",VLOOKUP(AH3738,'Сотрудники и ссылки'!A:B,2,0))</f>
        <v/>
      </c>
      <c r="AJ3738" t="str">
        <f>IF(AH3738="","",VLOOKUP(AH3738,'Сотрудники и ссылки'!A:C,3,0))</f>
        <v/>
      </c>
      <c r="AL3738" s="2" t="str">
        <f>IF(AK3738="","",AK3738+VLOOKUP(I3738,'Вид исследования'!B:E,4,0))</f>
        <v/>
      </c>
      <c r="AM3738" s="2" t="str">
        <f>IF(AK3738="","",AK3738+VLOOKUP(I3738,'Вид исследования'!B:F,5,0))</f>
        <v/>
      </c>
      <c r="AQ3738" t="str">
        <f>IFERROR(IF(L3738="","",VLOOKUP(L3738&amp;I3738,Продукция!A:K,11,0)),"обратитесь к админ справочника")</f>
        <v/>
      </c>
      <c r="AS3738" t="str">
        <f>IFERROR(IF(L3738="","",VLOOKUP(L3738&amp;I3738,Продукция!A:J,10,0)),"обратитесь к админ справочника")</f>
        <v/>
      </c>
    </row>
    <row r="3739" spans="1:45" x14ac:dyDescent="0.25">
      <c r="A3739" t="str">
        <f t="shared" si="68"/>
        <v/>
      </c>
      <c r="B3739" t="str">
        <f>IF(E3739="","",INDEX(Лаборатории!A:A,MATCH('Производственный контроль'!E3739,Лаборатории!B:B,0)))</f>
        <v/>
      </c>
      <c r="C3739" t="str">
        <f>IF(E3739="","",VLOOKUP(E3739,Лаборатории!B:D,3,0))</f>
        <v/>
      </c>
      <c r="E3739" s="150"/>
      <c r="J3739" t="str">
        <f>IF(L3739="","",VLOOKUP(L3739,Продукция!B:D,3,0))</f>
        <v/>
      </c>
      <c r="K3739" t="str">
        <f>IF(L3739="","",VLOOKUP(L3739,Продукция!B:C,2,0))</f>
        <v/>
      </c>
      <c r="L3739" s="151"/>
      <c r="M3739" t="str">
        <f>IF(L3739="","",VLOOKUP(L3739,Продукция!B:L,11,0))</f>
        <v/>
      </c>
      <c r="AB3739" t="str">
        <f>IF(L3739="","",VLOOKUP(L3739&amp;I3739,Продукция!A:I,9,0))</f>
        <v/>
      </c>
      <c r="AF3739" t="str">
        <f>IF(AD3739="","",VLOOKUP(AD3739,'Сотрудники и ссылки'!A:B,2,0))</f>
        <v/>
      </c>
      <c r="AG3739" t="str">
        <f>IF(AD3739="","",VLOOKUP(AD3739,'Сотрудники и ссылки'!A:C,3,0))</f>
        <v/>
      </c>
      <c r="AI3739" t="str">
        <f>IF(AH3739="","",VLOOKUP(AH3739,'Сотрудники и ссылки'!A:B,2,0))</f>
        <v/>
      </c>
      <c r="AJ3739" t="str">
        <f>IF(AH3739="","",VLOOKUP(AH3739,'Сотрудники и ссылки'!A:C,3,0))</f>
        <v/>
      </c>
      <c r="AL3739" s="2" t="str">
        <f>IF(AK3739="","",AK3739+VLOOKUP(I3739,'Вид исследования'!B:E,4,0))</f>
        <v/>
      </c>
      <c r="AM3739" s="2" t="str">
        <f>IF(AK3739="","",AK3739+VLOOKUP(I3739,'Вид исследования'!B:F,5,0))</f>
        <v/>
      </c>
      <c r="AQ3739" t="str">
        <f>IFERROR(IF(L3739="","",VLOOKUP(L3739&amp;I3739,Продукция!A:K,11,0)),"обратитесь к админ справочника")</f>
        <v/>
      </c>
      <c r="AS3739" t="str">
        <f>IFERROR(IF(L3739="","",VLOOKUP(L3739&amp;I3739,Продукция!A:J,10,0)),"обратитесь к админ справочника")</f>
        <v/>
      </c>
    </row>
    <row r="3740" spans="1:45" x14ac:dyDescent="0.25">
      <c r="A3740" t="str">
        <f t="shared" si="68"/>
        <v/>
      </c>
      <c r="B3740" t="str">
        <f>IF(E3740="","",INDEX(Лаборатории!A:A,MATCH('Производственный контроль'!E3740,Лаборатории!B:B,0)))</f>
        <v/>
      </c>
      <c r="C3740" t="str">
        <f>IF(E3740="","",VLOOKUP(E3740,Лаборатории!B:D,3,0))</f>
        <v/>
      </c>
      <c r="E3740" s="150"/>
      <c r="J3740" t="str">
        <f>IF(L3740="","",VLOOKUP(L3740,Продукция!B:D,3,0))</f>
        <v/>
      </c>
      <c r="K3740" t="str">
        <f>IF(L3740="","",VLOOKUP(L3740,Продукция!B:C,2,0))</f>
        <v/>
      </c>
      <c r="L3740" s="151"/>
      <c r="M3740" t="str">
        <f>IF(L3740="","",VLOOKUP(L3740,Продукция!B:L,11,0))</f>
        <v/>
      </c>
      <c r="AB3740" t="str">
        <f>IF(L3740="","",VLOOKUP(L3740&amp;I3740,Продукция!A:I,9,0))</f>
        <v/>
      </c>
      <c r="AF3740" t="str">
        <f>IF(AD3740="","",VLOOKUP(AD3740,'Сотрудники и ссылки'!A:B,2,0))</f>
        <v/>
      </c>
      <c r="AG3740" t="str">
        <f>IF(AD3740="","",VLOOKUP(AD3740,'Сотрудники и ссылки'!A:C,3,0))</f>
        <v/>
      </c>
      <c r="AI3740" t="str">
        <f>IF(AH3740="","",VLOOKUP(AH3740,'Сотрудники и ссылки'!A:B,2,0))</f>
        <v/>
      </c>
      <c r="AJ3740" t="str">
        <f>IF(AH3740="","",VLOOKUP(AH3740,'Сотрудники и ссылки'!A:C,3,0))</f>
        <v/>
      </c>
      <c r="AL3740" s="2" t="str">
        <f>IF(AK3740="","",AK3740+VLOOKUP(I3740,'Вид исследования'!B:E,4,0))</f>
        <v/>
      </c>
      <c r="AM3740" s="2" t="str">
        <f>IF(AK3740="","",AK3740+VLOOKUP(I3740,'Вид исследования'!B:F,5,0))</f>
        <v/>
      </c>
      <c r="AQ3740" t="str">
        <f>IFERROR(IF(L3740="","",VLOOKUP(L3740&amp;I3740,Продукция!A:K,11,0)),"обратитесь к админ справочника")</f>
        <v/>
      </c>
      <c r="AS3740" t="str">
        <f>IFERROR(IF(L3740="","",VLOOKUP(L3740&amp;I3740,Продукция!A:J,10,0)),"обратитесь к админ справочника")</f>
        <v/>
      </c>
    </row>
    <row r="3741" spans="1:45" x14ac:dyDescent="0.25">
      <c r="A3741" t="str">
        <f t="shared" si="68"/>
        <v/>
      </c>
      <c r="B3741" t="str">
        <f>IF(E3741="","",INDEX(Лаборатории!A:A,MATCH('Производственный контроль'!E3741,Лаборатории!B:B,0)))</f>
        <v/>
      </c>
      <c r="C3741" t="str">
        <f>IF(E3741="","",VLOOKUP(E3741,Лаборатории!B:D,3,0))</f>
        <v/>
      </c>
      <c r="E3741" s="150"/>
      <c r="J3741" t="str">
        <f>IF(L3741="","",VLOOKUP(L3741,Продукция!B:D,3,0))</f>
        <v/>
      </c>
      <c r="K3741" t="str">
        <f>IF(L3741="","",VLOOKUP(L3741,Продукция!B:C,2,0))</f>
        <v/>
      </c>
      <c r="L3741" s="151"/>
      <c r="M3741" t="str">
        <f>IF(L3741="","",VLOOKUP(L3741,Продукция!B:L,11,0))</f>
        <v/>
      </c>
      <c r="AB3741" t="str">
        <f>IF(L3741="","",VLOOKUP(L3741&amp;I3741,Продукция!A:I,9,0))</f>
        <v/>
      </c>
      <c r="AF3741" t="str">
        <f>IF(AD3741="","",VLOOKUP(AD3741,'Сотрудники и ссылки'!A:B,2,0))</f>
        <v/>
      </c>
      <c r="AG3741" t="str">
        <f>IF(AD3741="","",VLOOKUP(AD3741,'Сотрудники и ссылки'!A:C,3,0))</f>
        <v/>
      </c>
      <c r="AI3741" t="str">
        <f>IF(AH3741="","",VLOOKUP(AH3741,'Сотрудники и ссылки'!A:B,2,0))</f>
        <v/>
      </c>
      <c r="AJ3741" t="str">
        <f>IF(AH3741="","",VLOOKUP(AH3741,'Сотрудники и ссылки'!A:C,3,0))</f>
        <v/>
      </c>
      <c r="AL3741" s="2" t="str">
        <f>IF(AK3741="","",AK3741+VLOOKUP(I3741,'Вид исследования'!B:E,4,0))</f>
        <v/>
      </c>
      <c r="AM3741" s="2" t="str">
        <f>IF(AK3741="","",AK3741+VLOOKUP(I3741,'Вид исследования'!B:F,5,0))</f>
        <v/>
      </c>
      <c r="AQ3741" t="str">
        <f>IFERROR(IF(L3741="","",VLOOKUP(L3741&amp;I3741,Продукция!A:K,11,0)),"обратитесь к админ справочника")</f>
        <v/>
      </c>
      <c r="AS3741" t="str">
        <f>IFERROR(IF(L3741="","",VLOOKUP(L3741&amp;I3741,Продукция!A:J,10,0)),"обратитесь к админ справочника")</f>
        <v/>
      </c>
    </row>
    <row r="3742" spans="1:45" x14ac:dyDescent="0.25">
      <c r="A3742" t="str">
        <f t="shared" si="68"/>
        <v/>
      </c>
      <c r="B3742" t="str">
        <f>IF(E3742="","",INDEX(Лаборатории!A:A,MATCH('Производственный контроль'!E3742,Лаборатории!B:B,0)))</f>
        <v/>
      </c>
      <c r="C3742" t="str">
        <f>IF(E3742="","",VLOOKUP(E3742,Лаборатории!B:D,3,0))</f>
        <v/>
      </c>
      <c r="E3742" s="150"/>
      <c r="J3742" t="str">
        <f>IF(L3742="","",VLOOKUP(L3742,Продукция!B:D,3,0))</f>
        <v/>
      </c>
      <c r="K3742" t="str">
        <f>IF(L3742="","",VLOOKUP(L3742,Продукция!B:C,2,0))</f>
        <v/>
      </c>
      <c r="L3742" s="151"/>
      <c r="M3742" t="str">
        <f>IF(L3742="","",VLOOKUP(L3742,Продукция!B:L,11,0))</f>
        <v/>
      </c>
      <c r="AB3742" t="str">
        <f>IF(L3742="","",VLOOKUP(L3742&amp;I3742,Продукция!A:I,9,0))</f>
        <v/>
      </c>
      <c r="AF3742" t="str">
        <f>IF(AD3742="","",VLOOKUP(AD3742,'Сотрудники и ссылки'!A:B,2,0))</f>
        <v/>
      </c>
      <c r="AG3742" t="str">
        <f>IF(AD3742="","",VLOOKUP(AD3742,'Сотрудники и ссылки'!A:C,3,0))</f>
        <v/>
      </c>
      <c r="AI3742" t="str">
        <f>IF(AH3742="","",VLOOKUP(AH3742,'Сотрудники и ссылки'!A:B,2,0))</f>
        <v/>
      </c>
      <c r="AJ3742" t="str">
        <f>IF(AH3742="","",VLOOKUP(AH3742,'Сотрудники и ссылки'!A:C,3,0))</f>
        <v/>
      </c>
      <c r="AL3742" s="2" t="str">
        <f>IF(AK3742="","",AK3742+VLOOKUP(I3742,'Вид исследования'!B:E,4,0))</f>
        <v/>
      </c>
      <c r="AM3742" s="2" t="str">
        <f>IF(AK3742="","",AK3742+VLOOKUP(I3742,'Вид исследования'!B:F,5,0))</f>
        <v/>
      </c>
      <c r="AQ3742" t="str">
        <f>IFERROR(IF(L3742="","",VLOOKUP(L3742&amp;I3742,Продукция!A:K,11,0)),"обратитесь к админ справочника")</f>
        <v/>
      </c>
      <c r="AS3742" t="str">
        <f>IFERROR(IF(L3742="","",VLOOKUP(L3742&amp;I3742,Продукция!A:J,10,0)),"обратитесь к админ справочника")</f>
        <v/>
      </c>
    </row>
    <row r="3743" spans="1:45" x14ac:dyDescent="0.25">
      <c r="A3743" t="str">
        <f t="shared" si="68"/>
        <v/>
      </c>
      <c r="B3743" t="str">
        <f>IF(E3743="","",INDEX(Лаборатории!A:A,MATCH('Производственный контроль'!E3743,Лаборатории!B:B,0)))</f>
        <v/>
      </c>
      <c r="C3743" t="str">
        <f>IF(E3743="","",VLOOKUP(E3743,Лаборатории!B:D,3,0))</f>
        <v/>
      </c>
      <c r="E3743" s="150"/>
      <c r="J3743" t="str">
        <f>IF(L3743="","",VLOOKUP(L3743,Продукция!B:D,3,0))</f>
        <v/>
      </c>
      <c r="K3743" t="str">
        <f>IF(L3743="","",VLOOKUP(L3743,Продукция!B:C,2,0))</f>
        <v/>
      </c>
      <c r="L3743" s="151"/>
      <c r="M3743" t="str">
        <f>IF(L3743="","",VLOOKUP(L3743,Продукция!B:L,11,0))</f>
        <v/>
      </c>
      <c r="AB3743" t="str">
        <f>IF(L3743="","",VLOOKUP(L3743&amp;I3743,Продукция!A:I,9,0))</f>
        <v/>
      </c>
      <c r="AF3743" t="str">
        <f>IF(AD3743="","",VLOOKUP(AD3743,'Сотрудники и ссылки'!A:B,2,0))</f>
        <v/>
      </c>
      <c r="AG3743" t="str">
        <f>IF(AD3743="","",VLOOKUP(AD3743,'Сотрудники и ссылки'!A:C,3,0))</f>
        <v/>
      </c>
      <c r="AI3743" t="str">
        <f>IF(AH3743="","",VLOOKUP(AH3743,'Сотрудники и ссылки'!A:B,2,0))</f>
        <v/>
      </c>
      <c r="AJ3743" t="str">
        <f>IF(AH3743="","",VLOOKUP(AH3743,'Сотрудники и ссылки'!A:C,3,0))</f>
        <v/>
      </c>
      <c r="AL3743" s="2" t="str">
        <f>IF(AK3743="","",AK3743+VLOOKUP(I3743,'Вид исследования'!B:E,4,0))</f>
        <v/>
      </c>
      <c r="AM3743" s="2" t="str">
        <f>IF(AK3743="","",AK3743+VLOOKUP(I3743,'Вид исследования'!B:F,5,0))</f>
        <v/>
      </c>
      <c r="AQ3743" t="str">
        <f>IFERROR(IF(L3743="","",VLOOKUP(L3743&amp;I3743,Продукция!A:K,11,0)),"обратитесь к админ справочника")</f>
        <v/>
      </c>
      <c r="AS3743" t="str">
        <f>IFERROR(IF(L3743="","",VLOOKUP(L3743&amp;I3743,Продукция!A:J,10,0)),"обратитесь к админ справочника")</f>
        <v/>
      </c>
    </row>
    <row r="3744" spans="1:45" x14ac:dyDescent="0.25">
      <c r="A3744" t="str">
        <f t="shared" si="68"/>
        <v/>
      </c>
      <c r="B3744" t="str">
        <f>IF(E3744="","",INDEX(Лаборатории!A:A,MATCH('Производственный контроль'!E3744,Лаборатории!B:B,0)))</f>
        <v/>
      </c>
      <c r="C3744" t="str">
        <f>IF(E3744="","",VLOOKUP(E3744,Лаборатории!B:D,3,0))</f>
        <v/>
      </c>
      <c r="E3744" s="150"/>
      <c r="J3744" t="str">
        <f>IF(L3744="","",VLOOKUP(L3744,Продукция!B:D,3,0))</f>
        <v/>
      </c>
      <c r="K3744" t="str">
        <f>IF(L3744="","",VLOOKUP(L3744,Продукция!B:C,2,0))</f>
        <v/>
      </c>
      <c r="L3744" s="151"/>
      <c r="M3744" t="str">
        <f>IF(L3744="","",VLOOKUP(L3744,Продукция!B:L,11,0))</f>
        <v/>
      </c>
      <c r="AB3744" t="str">
        <f>IF(L3744="","",VLOOKUP(L3744&amp;I3744,Продукция!A:I,9,0))</f>
        <v/>
      </c>
      <c r="AF3744" t="str">
        <f>IF(AD3744="","",VLOOKUP(AD3744,'Сотрудники и ссылки'!A:B,2,0))</f>
        <v/>
      </c>
      <c r="AG3744" t="str">
        <f>IF(AD3744="","",VLOOKUP(AD3744,'Сотрудники и ссылки'!A:C,3,0))</f>
        <v/>
      </c>
      <c r="AI3744" t="str">
        <f>IF(AH3744="","",VLOOKUP(AH3744,'Сотрудники и ссылки'!A:B,2,0))</f>
        <v/>
      </c>
      <c r="AJ3744" t="str">
        <f>IF(AH3744="","",VLOOKUP(AH3744,'Сотрудники и ссылки'!A:C,3,0))</f>
        <v/>
      </c>
      <c r="AL3744" s="2" t="str">
        <f>IF(AK3744="","",AK3744+VLOOKUP(I3744,'Вид исследования'!B:E,4,0))</f>
        <v/>
      </c>
      <c r="AM3744" s="2" t="str">
        <f>IF(AK3744="","",AK3744+VLOOKUP(I3744,'Вид исследования'!B:F,5,0))</f>
        <v/>
      </c>
      <c r="AQ3744" t="str">
        <f>IFERROR(IF(L3744="","",VLOOKUP(L3744&amp;I3744,Продукция!A:K,11,0)),"обратитесь к админ справочника")</f>
        <v/>
      </c>
      <c r="AS3744" t="str">
        <f>IFERROR(IF(L3744="","",VLOOKUP(L3744&amp;I3744,Продукция!A:J,10,0)),"обратитесь к админ справочника")</f>
        <v/>
      </c>
    </row>
    <row r="3745" spans="1:45" x14ac:dyDescent="0.25">
      <c r="A3745" t="str">
        <f t="shared" si="68"/>
        <v/>
      </c>
      <c r="B3745" t="str">
        <f>IF(E3745="","",INDEX(Лаборатории!A:A,MATCH('Производственный контроль'!E3745,Лаборатории!B:B,0)))</f>
        <v/>
      </c>
      <c r="C3745" t="str">
        <f>IF(E3745="","",VLOOKUP(E3745,Лаборатории!B:D,3,0))</f>
        <v/>
      </c>
      <c r="E3745" s="150"/>
      <c r="J3745" t="str">
        <f>IF(L3745="","",VLOOKUP(L3745,Продукция!B:D,3,0))</f>
        <v/>
      </c>
      <c r="K3745" t="str">
        <f>IF(L3745="","",VLOOKUP(L3745,Продукция!B:C,2,0))</f>
        <v/>
      </c>
      <c r="L3745" s="151"/>
      <c r="M3745" t="str">
        <f>IF(L3745="","",VLOOKUP(L3745,Продукция!B:L,11,0))</f>
        <v/>
      </c>
      <c r="AB3745" t="str">
        <f>IF(L3745="","",VLOOKUP(L3745&amp;I3745,Продукция!A:I,9,0))</f>
        <v/>
      </c>
      <c r="AF3745" t="str">
        <f>IF(AD3745="","",VLOOKUP(AD3745,'Сотрудники и ссылки'!A:B,2,0))</f>
        <v/>
      </c>
      <c r="AG3745" t="str">
        <f>IF(AD3745="","",VLOOKUP(AD3745,'Сотрудники и ссылки'!A:C,3,0))</f>
        <v/>
      </c>
      <c r="AI3745" t="str">
        <f>IF(AH3745="","",VLOOKUP(AH3745,'Сотрудники и ссылки'!A:B,2,0))</f>
        <v/>
      </c>
      <c r="AJ3745" t="str">
        <f>IF(AH3745="","",VLOOKUP(AH3745,'Сотрудники и ссылки'!A:C,3,0))</f>
        <v/>
      </c>
      <c r="AL3745" s="2" t="str">
        <f>IF(AK3745="","",AK3745+VLOOKUP(I3745,'Вид исследования'!B:E,4,0))</f>
        <v/>
      </c>
      <c r="AM3745" s="2" t="str">
        <f>IF(AK3745="","",AK3745+VLOOKUP(I3745,'Вид исследования'!B:F,5,0))</f>
        <v/>
      </c>
      <c r="AQ3745" t="str">
        <f>IFERROR(IF(L3745="","",VLOOKUP(L3745&amp;I3745,Продукция!A:K,11,0)),"обратитесь к админ справочника")</f>
        <v/>
      </c>
      <c r="AS3745" t="str">
        <f>IFERROR(IF(L3745="","",VLOOKUP(L3745&amp;I3745,Продукция!A:J,10,0)),"обратитесь к админ справочника")</f>
        <v/>
      </c>
    </row>
    <row r="3746" spans="1:45" x14ac:dyDescent="0.25">
      <c r="A3746" t="str">
        <f t="shared" si="68"/>
        <v/>
      </c>
      <c r="B3746" t="str">
        <f>IF(E3746="","",INDEX(Лаборатории!A:A,MATCH('Производственный контроль'!E3746,Лаборатории!B:B,0)))</f>
        <v/>
      </c>
      <c r="C3746" t="str">
        <f>IF(E3746="","",VLOOKUP(E3746,Лаборатории!B:D,3,0))</f>
        <v/>
      </c>
      <c r="E3746" s="150"/>
      <c r="J3746" t="str">
        <f>IF(L3746="","",VLOOKUP(L3746,Продукция!B:D,3,0))</f>
        <v/>
      </c>
      <c r="K3746" t="str">
        <f>IF(L3746="","",VLOOKUP(L3746,Продукция!B:C,2,0))</f>
        <v/>
      </c>
      <c r="L3746" s="151"/>
      <c r="M3746" t="str">
        <f>IF(L3746="","",VLOOKUP(L3746,Продукция!B:L,11,0))</f>
        <v/>
      </c>
      <c r="AB3746" t="str">
        <f>IF(L3746="","",VLOOKUP(L3746&amp;I3746,Продукция!A:I,9,0))</f>
        <v/>
      </c>
      <c r="AF3746" t="str">
        <f>IF(AD3746="","",VLOOKUP(AD3746,'Сотрудники и ссылки'!A:B,2,0))</f>
        <v/>
      </c>
      <c r="AG3746" t="str">
        <f>IF(AD3746="","",VLOOKUP(AD3746,'Сотрудники и ссылки'!A:C,3,0))</f>
        <v/>
      </c>
      <c r="AI3746" t="str">
        <f>IF(AH3746="","",VLOOKUP(AH3746,'Сотрудники и ссылки'!A:B,2,0))</f>
        <v/>
      </c>
      <c r="AJ3746" t="str">
        <f>IF(AH3746="","",VLOOKUP(AH3746,'Сотрудники и ссылки'!A:C,3,0))</f>
        <v/>
      </c>
      <c r="AL3746" s="2" t="str">
        <f>IF(AK3746="","",AK3746+VLOOKUP(I3746,'Вид исследования'!B:E,4,0))</f>
        <v/>
      </c>
      <c r="AM3746" s="2" t="str">
        <f>IF(AK3746="","",AK3746+VLOOKUP(I3746,'Вид исследования'!B:F,5,0))</f>
        <v/>
      </c>
      <c r="AQ3746" t="str">
        <f>IFERROR(IF(L3746="","",VLOOKUP(L3746&amp;I3746,Продукция!A:K,11,0)),"обратитесь к админ справочника")</f>
        <v/>
      </c>
      <c r="AS3746" t="str">
        <f>IFERROR(IF(L3746="","",VLOOKUP(L3746&amp;I3746,Продукция!A:J,10,0)),"обратитесь к админ справочника")</f>
        <v/>
      </c>
    </row>
    <row r="3747" spans="1:45" x14ac:dyDescent="0.25">
      <c r="A3747" t="str">
        <f t="shared" si="68"/>
        <v/>
      </c>
      <c r="B3747" t="str">
        <f>IF(E3747="","",INDEX(Лаборатории!A:A,MATCH('Производственный контроль'!E3747,Лаборатории!B:B,0)))</f>
        <v/>
      </c>
      <c r="C3747" t="str">
        <f>IF(E3747="","",VLOOKUP(E3747,Лаборатории!B:D,3,0))</f>
        <v/>
      </c>
      <c r="E3747" s="150"/>
      <c r="J3747" t="str">
        <f>IF(L3747="","",VLOOKUP(L3747,Продукция!B:D,3,0))</f>
        <v/>
      </c>
      <c r="K3747" t="str">
        <f>IF(L3747="","",VLOOKUP(L3747,Продукция!B:C,2,0))</f>
        <v/>
      </c>
      <c r="L3747" s="151"/>
      <c r="M3747" t="str">
        <f>IF(L3747="","",VLOOKUP(L3747,Продукция!B:L,11,0))</f>
        <v/>
      </c>
      <c r="AB3747" t="str">
        <f>IF(L3747="","",VLOOKUP(L3747&amp;I3747,Продукция!A:I,9,0))</f>
        <v/>
      </c>
      <c r="AF3747" t="str">
        <f>IF(AD3747="","",VLOOKUP(AD3747,'Сотрудники и ссылки'!A:B,2,0))</f>
        <v/>
      </c>
      <c r="AG3747" t="str">
        <f>IF(AD3747="","",VLOOKUP(AD3747,'Сотрудники и ссылки'!A:C,3,0))</f>
        <v/>
      </c>
      <c r="AI3747" t="str">
        <f>IF(AH3747="","",VLOOKUP(AH3747,'Сотрудники и ссылки'!A:B,2,0))</f>
        <v/>
      </c>
      <c r="AJ3747" t="str">
        <f>IF(AH3747="","",VLOOKUP(AH3747,'Сотрудники и ссылки'!A:C,3,0))</f>
        <v/>
      </c>
      <c r="AL3747" s="2" t="str">
        <f>IF(AK3747="","",AK3747+VLOOKUP(I3747,'Вид исследования'!B:E,4,0))</f>
        <v/>
      </c>
      <c r="AM3747" s="2" t="str">
        <f>IF(AK3747="","",AK3747+VLOOKUP(I3747,'Вид исследования'!B:F,5,0))</f>
        <v/>
      </c>
      <c r="AQ3747" t="str">
        <f>IFERROR(IF(L3747="","",VLOOKUP(L3747&amp;I3747,Продукция!A:K,11,0)),"обратитесь к админ справочника")</f>
        <v/>
      </c>
      <c r="AS3747" t="str">
        <f>IFERROR(IF(L3747="","",VLOOKUP(L3747&amp;I3747,Продукция!A:J,10,0)),"обратитесь к админ справочника")</f>
        <v/>
      </c>
    </row>
    <row r="3748" spans="1:45" x14ac:dyDescent="0.25">
      <c r="A3748" t="str">
        <f t="shared" si="68"/>
        <v/>
      </c>
      <c r="B3748" t="str">
        <f>IF(E3748="","",INDEX(Лаборатории!A:A,MATCH('Производственный контроль'!E3748,Лаборатории!B:B,0)))</f>
        <v/>
      </c>
      <c r="C3748" t="str">
        <f>IF(E3748="","",VLOOKUP(E3748,Лаборатории!B:D,3,0))</f>
        <v/>
      </c>
      <c r="E3748" s="150"/>
      <c r="J3748" t="str">
        <f>IF(L3748="","",VLOOKUP(L3748,Продукция!B:D,3,0))</f>
        <v/>
      </c>
      <c r="K3748" t="str">
        <f>IF(L3748="","",VLOOKUP(L3748,Продукция!B:C,2,0))</f>
        <v/>
      </c>
      <c r="L3748" s="151"/>
      <c r="M3748" t="str">
        <f>IF(L3748="","",VLOOKUP(L3748,Продукция!B:L,11,0))</f>
        <v/>
      </c>
      <c r="AB3748" t="str">
        <f>IF(L3748="","",VLOOKUP(L3748&amp;I3748,Продукция!A:I,9,0))</f>
        <v/>
      </c>
      <c r="AF3748" t="str">
        <f>IF(AD3748="","",VLOOKUP(AD3748,'Сотрудники и ссылки'!A:B,2,0))</f>
        <v/>
      </c>
      <c r="AG3748" t="str">
        <f>IF(AD3748="","",VLOOKUP(AD3748,'Сотрудники и ссылки'!A:C,3,0))</f>
        <v/>
      </c>
      <c r="AI3748" t="str">
        <f>IF(AH3748="","",VLOOKUP(AH3748,'Сотрудники и ссылки'!A:B,2,0))</f>
        <v/>
      </c>
      <c r="AJ3748" t="str">
        <f>IF(AH3748="","",VLOOKUP(AH3748,'Сотрудники и ссылки'!A:C,3,0))</f>
        <v/>
      </c>
      <c r="AL3748" s="2" t="str">
        <f>IF(AK3748="","",AK3748+VLOOKUP(I3748,'Вид исследования'!B:E,4,0))</f>
        <v/>
      </c>
      <c r="AM3748" s="2" t="str">
        <f>IF(AK3748="","",AK3748+VLOOKUP(I3748,'Вид исследования'!B:F,5,0))</f>
        <v/>
      </c>
      <c r="AQ3748" t="str">
        <f>IFERROR(IF(L3748="","",VLOOKUP(L3748&amp;I3748,Продукция!A:K,11,0)),"обратитесь к админ справочника")</f>
        <v/>
      </c>
      <c r="AS3748" t="str">
        <f>IFERROR(IF(L3748="","",VLOOKUP(L3748&amp;I3748,Продукция!A:J,10,0)),"обратитесь к админ справочника")</f>
        <v/>
      </c>
    </row>
    <row r="3749" spans="1:45" x14ac:dyDescent="0.25">
      <c r="A3749" t="str">
        <f t="shared" si="68"/>
        <v/>
      </c>
      <c r="B3749" t="str">
        <f>IF(E3749="","",INDEX(Лаборатории!A:A,MATCH('Производственный контроль'!E3749,Лаборатории!B:B,0)))</f>
        <v/>
      </c>
      <c r="C3749" t="str">
        <f>IF(E3749="","",VLOOKUP(E3749,Лаборатории!B:D,3,0))</f>
        <v/>
      </c>
      <c r="E3749" s="150"/>
      <c r="J3749" t="str">
        <f>IF(L3749="","",VLOOKUP(L3749,Продукция!B:D,3,0))</f>
        <v/>
      </c>
      <c r="K3749" t="str">
        <f>IF(L3749="","",VLOOKUP(L3749,Продукция!B:C,2,0))</f>
        <v/>
      </c>
      <c r="L3749" s="151"/>
      <c r="M3749" t="str">
        <f>IF(L3749="","",VLOOKUP(L3749,Продукция!B:L,11,0))</f>
        <v/>
      </c>
      <c r="AB3749" t="str">
        <f>IF(L3749="","",VLOOKUP(L3749&amp;I3749,Продукция!A:I,9,0))</f>
        <v/>
      </c>
      <c r="AF3749" t="str">
        <f>IF(AD3749="","",VLOOKUP(AD3749,'Сотрудники и ссылки'!A:B,2,0))</f>
        <v/>
      </c>
      <c r="AG3749" t="str">
        <f>IF(AD3749="","",VLOOKUP(AD3749,'Сотрудники и ссылки'!A:C,3,0))</f>
        <v/>
      </c>
      <c r="AI3749" t="str">
        <f>IF(AH3749="","",VLOOKUP(AH3749,'Сотрудники и ссылки'!A:B,2,0))</f>
        <v/>
      </c>
      <c r="AJ3749" t="str">
        <f>IF(AH3749="","",VLOOKUP(AH3749,'Сотрудники и ссылки'!A:C,3,0))</f>
        <v/>
      </c>
      <c r="AL3749" s="2" t="str">
        <f>IF(AK3749="","",AK3749+VLOOKUP(I3749,'Вид исследования'!B:E,4,0))</f>
        <v/>
      </c>
      <c r="AM3749" s="2" t="str">
        <f>IF(AK3749="","",AK3749+VLOOKUP(I3749,'Вид исследования'!B:F,5,0))</f>
        <v/>
      </c>
      <c r="AQ3749" t="str">
        <f>IFERROR(IF(L3749="","",VLOOKUP(L3749&amp;I3749,Продукция!A:K,11,0)),"обратитесь к админ справочника")</f>
        <v/>
      </c>
      <c r="AS3749" t="str">
        <f>IFERROR(IF(L3749="","",VLOOKUP(L3749&amp;I3749,Продукция!A:J,10,0)),"обратитесь к админ справочника")</f>
        <v/>
      </c>
    </row>
    <row r="3750" spans="1:45" x14ac:dyDescent="0.25">
      <c r="A3750" t="str">
        <f t="shared" si="68"/>
        <v/>
      </c>
      <c r="B3750" t="str">
        <f>IF(E3750="","",INDEX(Лаборатории!A:A,MATCH('Производственный контроль'!E3750,Лаборатории!B:B,0)))</f>
        <v/>
      </c>
      <c r="C3750" t="str">
        <f>IF(E3750="","",VLOOKUP(E3750,Лаборатории!B:D,3,0))</f>
        <v/>
      </c>
      <c r="E3750" s="150"/>
      <c r="J3750" t="str">
        <f>IF(L3750="","",VLOOKUP(L3750,Продукция!B:D,3,0))</f>
        <v/>
      </c>
      <c r="K3750" t="str">
        <f>IF(L3750="","",VLOOKUP(L3750,Продукция!B:C,2,0))</f>
        <v/>
      </c>
      <c r="L3750" s="151"/>
      <c r="M3750" t="str">
        <f>IF(L3750="","",VLOOKUP(L3750,Продукция!B:L,11,0))</f>
        <v/>
      </c>
      <c r="AB3750" t="str">
        <f>IF(L3750="","",VLOOKUP(L3750&amp;I3750,Продукция!A:I,9,0))</f>
        <v/>
      </c>
      <c r="AF3750" t="str">
        <f>IF(AD3750="","",VLOOKUP(AD3750,'Сотрудники и ссылки'!A:B,2,0))</f>
        <v/>
      </c>
      <c r="AG3750" t="str">
        <f>IF(AD3750="","",VLOOKUP(AD3750,'Сотрудники и ссылки'!A:C,3,0))</f>
        <v/>
      </c>
      <c r="AI3750" t="str">
        <f>IF(AH3750="","",VLOOKUP(AH3750,'Сотрудники и ссылки'!A:B,2,0))</f>
        <v/>
      </c>
      <c r="AJ3750" t="str">
        <f>IF(AH3750="","",VLOOKUP(AH3750,'Сотрудники и ссылки'!A:C,3,0))</f>
        <v/>
      </c>
      <c r="AL3750" s="2" t="str">
        <f>IF(AK3750="","",AK3750+VLOOKUP(I3750,'Вид исследования'!B:E,4,0))</f>
        <v/>
      </c>
      <c r="AM3750" s="2" t="str">
        <f>IF(AK3750="","",AK3750+VLOOKUP(I3750,'Вид исследования'!B:F,5,0))</f>
        <v/>
      </c>
      <c r="AQ3750" t="str">
        <f>IFERROR(IF(L3750="","",VLOOKUP(L3750&amp;I3750,Продукция!A:K,11,0)),"обратитесь к админ справочника")</f>
        <v/>
      </c>
      <c r="AS3750" t="str">
        <f>IFERROR(IF(L3750="","",VLOOKUP(L3750&amp;I3750,Продукция!A:J,10,0)),"обратитесь к админ справочника")</f>
        <v/>
      </c>
    </row>
    <row r="3751" spans="1:45" x14ac:dyDescent="0.25">
      <c r="A3751" t="str">
        <f t="shared" si="68"/>
        <v/>
      </c>
      <c r="B3751" t="str">
        <f>IF(E3751="","",INDEX(Лаборатории!A:A,MATCH('Производственный контроль'!E3751,Лаборатории!B:B,0)))</f>
        <v/>
      </c>
      <c r="C3751" t="str">
        <f>IF(E3751="","",VLOOKUP(E3751,Лаборатории!B:D,3,0))</f>
        <v/>
      </c>
      <c r="E3751" s="150"/>
      <c r="J3751" t="str">
        <f>IF(L3751="","",VLOOKUP(L3751,Продукция!B:D,3,0))</f>
        <v/>
      </c>
      <c r="K3751" t="str">
        <f>IF(L3751="","",VLOOKUP(L3751,Продукция!B:C,2,0))</f>
        <v/>
      </c>
      <c r="L3751" s="151"/>
      <c r="M3751" t="str">
        <f>IF(L3751="","",VLOOKUP(L3751,Продукция!B:L,11,0))</f>
        <v/>
      </c>
      <c r="AB3751" t="str">
        <f>IF(L3751="","",VLOOKUP(L3751&amp;I3751,Продукция!A:I,9,0))</f>
        <v/>
      </c>
      <c r="AF3751" t="str">
        <f>IF(AD3751="","",VLOOKUP(AD3751,'Сотрудники и ссылки'!A:B,2,0))</f>
        <v/>
      </c>
      <c r="AG3751" t="str">
        <f>IF(AD3751="","",VLOOKUP(AD3751,'Сотрудники и ссылки'!A:C,3,0))</f>
        <v/>
      </c>
      <c r="AI3751" t="str">
        <f>IF(AH3751="","",VLOOKUP(AH3751,'Сотрудники и ссылки'!A:B,2,0))</f>
        <v/>
      </c>
      <c r="AJ3751" t="str">
        <f>IF(AH3751="","",VLOOKUP(AH3751,'Сотрудники и ссылки'!A:C,3,0))</f>
        <v/>
      </c>
      <c r="AL3751" s="2" t="str">
        <f>IF(AK3751="","",AK3751+VLOOKUP(I3751,'Вид исследования'!B:E,4,0))</f>
        <v/>
      </c>
      <c r="AM3751" s="2" t="str">
        <f>IF(AK3751="","",AK3751+VLOOKUP(I3751,'Вид исследования'!B:F,5,0))</f>
        <v/>
      </c>
      <c r="AQ3751" t="str">
        <f>IFERROR(IF(L3751="","",VLOOKUP(L3751&amp;I3751,Продукция!A:K,11,0)),"обратитесь к админ справочника")</f>
        <v/>
      </c>
      <c r="AS3751" t="str">
        <f>IFERROR(IF(L3751="","",VLOOKUP(L3751&amp;I3751,Продукция!A:J,10,0)),"обратитесь к админ справочника")</f>
        <v/>
      </c>
    </row>
    <row r="3752" spans="1:45" x14ac:dyDescent="0.25">
      <c r="A3752" t="str">
        <f t="shared" si="68"/>
        <v/>
      </c>
      <c r="B3752" t="str">
        <f>IF(E3752="","",INDEX(Лаборатории!A:A,MATCH('Производственный контроль'!E3752,Лаборатории!B:B,0)))</f>
        <v/>
      </c>
      <c r="C3752" t="str">
        <f>IF(E3752="","",VLOOKUP(E3752,Лаборатории!B:D,3,0))</f>
        <v/>
      </c>
      <c r="E3752" s="150"/>
      <c r="J3752" t="str">
        <f>IF(L3752="","",VLOOKUP(L3752,Продукция!B:D,3,0))</f>
        <v/>
      </c>
      <c r="K3752" t="str">
        <f>IF(L3752="","",VLOOKUP(L3752,Продукция!B:C,2,0))</f>
        <v/>
      </c>
      <c r="L3752" s="151"/>
      <c r="M3752" t="str">
        <f>IF(L3752="","",VLOOKUP(L3752,Продукция!B:L,11,0))</f>
        <v/>
      </c>
      <c r="AB3752" t="str">
        <f>IF(L3752="","",VLOOKUP(L3752&amp;I3752,Продукция!A:I,9,0))</f>
        <v/>
      </c>
      <c r="AF3752" t="str">
        <f>IF(AD3752="","",VLOOKUP(AD3752,'Сотрудники и ссылки'!A:B,2,0))</f>
        <v/>
      </c>
      <c r="AG3752" t="str">
        <f>IF(AD3752="","",VLOOKUP(AD3752,'Сотрудники и ссылки'!A:C,3,0))</f>
        <v/>
      </c>
      <c r="AI3752" t="str">
        <f>IF(AH3752="","",VLOOKUP(AH3752,'Сотрудники и ссылки'!A:B,2,0))</f>
        <v/>
      </c>
      <c r="AJ3752" t="str">
        <f>IF(AH3752="","",VLOOKUP(AH3752,'Сотрудники и ссылки'!A:C,3,0))</f>
        <v/>
      </c>
      <c r="AL3752" s="2" t="str">
        <f>IF(AK3752="","",AK3752+VLOOKUP(I3752,'Вид исследования'!B:E,4,0))</f>
        <v/>
      </c>
      <c r="AM3752" s="2" t="str">
        <f>IF(AK3752="","",AK3752+VLOOKUP(I3752,'Вид исследования'!B:F,5,0))</f>
        <v/>
      </c>
      <c r="AQ3752" t="str">
        <f>IFERROR(IF(L3752="","",VLOOKUP(L3752&amp;I3752,Продукция!A:K,11,0)),"обратитесь к админ справочника")</f>
        <v/>
      </c>
      <c r="AS3752" t="str">
        <f>IFERROR(IF(L3752="","",VLOOKUP(L3752&amp;I3752,Продукция!A:J,10,0)),"обратитесь к админ справочника")</f>
        <v/>
      </c>
    </row>
    <row r="3753" spans="1:45" x14ac:dyDescent="0.25">
      <c r="A3753" t="str">
        <f t="shared" si="68"/>
        <v/>
      </c>
      <c r="B3753" t="str">
        <f>IF(E3753="","",INDEX(Лаборатории!A:A,MATCH('Производственный контроль'!E3753,Лаборатории!B:B,0)))</f>
        <v/>
      </c>
      <c r="C3753" t="str">
        <f>IF(E3753="","",VLOOKUP(E3753,Лаборатории!B:D,3,0))</f>
        <v/>
      </c>
      <c r="E3753" s="150"/>
      <c r="J3753" t="str">
        <f>IF(L3753="","",VLOOKUP(L3753,Продукция!B:D,3,0))</f>
        <v/>
      </c>
      <c r="K3753" t="str">
        <f>IF(L3753="","",VLOOKUP(L3753,Продукция!B:C,2,0))</f>
        <v/>
      </c>
      <c r="L3753" s="151"/>
      <c r="M3753" t="str">
        <f>IF(L3753="","",VLOOKUP(L3753,Продукция!B:L,11,0))</f>
        <v/>
      </c>
      <c r="AB3753" t="str">
        <f>IF(L3753="","",VLOOKUP(L3753&amp;I3753,Продукция!A:I,9,0))</f>
        <v/>
      </c>
      <c r="AF3753" t="str">
        <f>IF(AD3753="","",VLOOKUP(AD3753,'Сотрудники и ссылки'!A:B,2,0))</f>
        <v/>
      </c>
      <c r="AG3753" t="str">
        <f>IF(AD3753="","",VLOOKUP(AD3753,'Сотрудники и ссылки'!A:C,3,0))</f>
        <v/>
      </c>
      <c r="AI3753" t="str">
        <f>IF(AH3753="","",VLOOKUP(AH3753,'Сотрудники и ссылки'!A:B,2,0))</f>
        <v/>
      </c>
      <c r="AJ3753" t="str">
        <f>IF(AH3753="","",VLOOKUP(AH3753,'Сотрудники и ссылки'!A:C,3,0))</f>
        <v/>
      </c>
      <c r="AL3753" s="2" t="str">
        <f>IF(AK3753="","",AK3753+VLOOKUP(I3753,'Вид исследования'!B:E,4,0))</f>
        <v/>
      </c>
      <c r="AM3753" s="2" t="str">
        <f>IF(AK3753="","",AK3753+VLOOKUP(I3753,'Вид исследования'!B:F,5,0))</f>
        <v/>
      </c>
      <c r="AQ3753" t="str">
        <f>IFERROR(IF(L3753="","",VLOOKUP(L3753&amp;I3753,Продукция!A:K,11,0)),"обратитесь к админ справочника")</f>
        <v/>
      </c>
      <c r="AS3753" t="str">
        <f>IFERROR(IF(L3753="","",VLOOKUP(L3753&amp;I3753,Продукция!A:J,10,0)),"обратитесь к админ справочника")</f>
        <v/>
      </c>
    </row>
    <row r="3754" spans="1:45" x14ac:dyDescent="0.25">
      <c r="A3754" t="str">
        <f t="shared" si="68"/>
        <v/>
      </c>
      <c r="B3754" t="str">
        <f>IF(E3754="","",INDEX(Лаборатории!A:A,MATCH('Производственный контроль'!E3754,Лаборатории!B:B,0)))</f>
        <v/>
      </c>
      <c r="C3754" t="str">
        <f>IF(E3754="","",VLOOKUP(E3754,Лаборатории!B:D,3,0))</f>
        <v/>
      </c>
      <c r="E3754" s="150"/>
      <c r="J3754" t="str">
        <f>IF(L3754="","",VLOOKUP(L3754,Продукция!B:D,3,0))</f>
        <v/>
      </c>
      <c r="K3754" t="str">
        <f>IF(L3754="","",VLOOKUP(L3754,Продукция!B:C,2,0))</f>
        <v/>
      </c>
      <c r="L3754" s="151"/>
      <c r="M3754" t="str">
        <f>IF(L3754="","",VLOOKUP(L3754,Продукция!B:L,11,0))</f>
        <v/>
      </c>
      <c r="AB3754" t="str">
        <f>IF(L3754="","",VLOOKUP(L3754&amp;I3754,Продукция!A:I,9,0))</f>
        <v/>
      </c>
      <c r="AF3754" t="str">
        <f>IF(AD3754="","",VLOOKUP(AD3754,'Сотрудники и ссылки'!A:B,2,0))</f>
        <v/>
      </c>
      <c r="AG3754" t="str">
        <f>IF(AD3754="","",VLOOKUP(AD3754,'Сотрудники и ссылки'!A:C,3,0))</f>
        <v/>
      </c>
      <c r="AI3754" t="str">
        <f>IF(AH3754="","",VLOOKUP(AH3754,'Сотрудники и ссылки'!A:B,2,0))</f>
        <v/>
      </c>
      <c r="AJ3754" t="str">
        <f>IF(AH3754="","",VLOOKUP(AH3754,'Сотрудники и ссылки'!A:C,3,0))</f>
        <v/>
      </c>
      <c r="AL3754" s="2" t="str">
        <f>IF(AK3754="","",AK3754+VLOOKUP(I3754,'Вид исследования'!B:E,4,0))</f>
        <v/>
      </c>
      <c r="AM3754" s="2" t="str">
        <f>IF(AK3754="","",AK3754+VLOOKUP(I3754,'Вид исследования'!B:F,5,0))</f>
        <v/>
      </c>
      <c r="AQ3754" t="str">
        <f>IFERROR(IF(L3754="","",VLOOKUP(L3754&amp;I3754,Продукция!A:K,11,0)),"обратитесь к админ справочника")</f>
        <v/>
      </c>
      <c r="AS3754" t="str">
        <f>IFERROR(IF(L3754="","",VLOOKUP(L3754&amp;I3754,Продукция!A:J,10,0)),"обратитесь к админ справочника")</f>
        <v/>
      </c>
    </row>
    <row r="3755" spans="1:45" x14ac:dyDescent="0.25">
      <c r="A3755" t="str">
        <f t="shared" si="68"/>
        <v/>
      </c>
      <c r="B3755" t="str">
        <f>IF(E3755="","",INDEX(Лаборатории!A:A,MATCH('Производственный контроль'!E3755,Лаборатории!B:B,0)))</f>
        <v/>
      </c>
      <c r="C3755" t="str">
        <f>IF(E3755="","",VLOOKUP(E3755,Лаборатории!B:D,3,0))</f>
        <v/>
      </c>
      <c r="E3755" s="150"/>
      <c r="J3755" t="str">
        <f>IF(L3755="","",VLOOKUP(L3755,Продукция!B:D,3,0))</f>
        <v/>
      </c>
      <c r="K3755" t="str">
        <f>IF(L3755="","",VLOOKUP(L3755,Продукция!B:C,2,0))</f>
        <v/>
      </c>
      <c r="L3755" s="151"/>
      <c r="M3755" t="str">
        <f>IF(L3755="","",VLOOKUP(L3755,Продукция!B:L,11,0))</f>
        <v/>
      </c>
      <c r="AB3755" t="str">
        <f>IF(L3755="","",VLOOKUP(L3755&amp;I3755,Продукция!A:I,9,0))</f>
        <v/>
      </c>
      <c r="AF3755" t="str">
        <f>IF(AD3755="","",VLOOKUP(AD3755,'Сотрудники и ссылки'!A:B,2,0))</f>
        <v/>
      </c>
      <c r="AG3755" t="str">
        <f>IF(AD3755="","",VLOOKUP(AD3755,'Сотрудники и ссылки'!A:C,3,0))</f>
        <v/>
      </c>
      <c r="AI3755" t="str">
        <f>IF(AH3755="","",VLOOKUP(AH3755,'Сотрудники и ссылки'!A:B,2,0))</f>
        <v/>
      </c>
      <c r="AJ3755" t="str">
        <f>IF(AH3755="","",VLOOKUP(AH3755,'Сотрудники и ссылки'!A:C,3,0))</f>
        <v/>
      </c>
      <c r="AL3755" s="2" t="str">
        <f>IF(AK3755="","",AK3755+VLOOKUP(I3755,'Вид исследования'!B:E,4,0))</f>
        <v/>
      </c>
      <c r="AM3755" s="2" t="str">
        <f>IF(AK3755="","",AK3755+VLOOKUP(I3755,'Вид исследования'!B:F,5,0))</f>
        <v/>
      </c>
      <c r="AQ3755" t="str">
        <f>IFERROR(IF(L3755="","",VLOOKUP(L3755&amp;I3755,Продукция!A:K,11,0)),"обратитесь к админ справочника")</f>
        <v/>
      </c>
      <c r="AS3755" t="str">
        <f>IFERROR(IF(L3755="","",VLOOKUP(L3755&amp;I3755,Продукция!A:J,10,0)),"обратитесь к админ справочника")</f>
        <v/>
      </c>
    </row>
    <row r="3756" spans="1:45" x14ac:dyDescent="0.25">
      <c r="A3756" t="str">
        <f t="shared" si="68"/>
        <v/>
      </c>
      <c r="B3756" t="str">
        <f>IF(E3756="","",INDEX(Лаборатории!A:A,MATCH('Производственный контроль'!E3756,Лаборатории!B:B,0)))</f>
        <v/>
      </c>
      <c r="C3756" t="str">
        <f>IF(E3756="","",VLOOKUP(E3756,Лаборатории!B:D,3,0))</f>
        <v/>
      </c>
      <c r="E3756" s="150"/>
      <c r="J3756" t="str">
        <f>IF(L3756="","",VLOOKUP(L3756,Продукция!B:D,3,0))</f>
        <v/>
      </c>
      <c r="K3756" t="str">
        <f>IF(L3756="","",VLOOKUP(L3756,Продукция!B:C,2,0))</f>
        <v/>
      </c>
      <c r="L3756" s="151"/>
      <c r="M3756" t="str">
        <f>IF(L3756="","",VLOOKUP(L3756,Продукция!B:L,11,0))</f>
        <v/>
      </c>
      <c r="AB3756" t="str">
        <f>IF(L3756="","",VLOOKUP(L3756&amp;I3756,Продукция!A:I,9,0))</f>
        <v/>
      </c>
      <c r="AF3756" t="str">
        <f>IF(AD3756="","",VLOOKUP(AD3756,'Сотрудники и ссылки'!A:B,2,0))</f>
        <v/>
      </c>
      <c r="AG3756" t="str">
        <f>IF(AD3756="","",VLOOKUP(AD3756,'Сотрудники и ссылки'!A:C,3,0))</f>
        <v/>
      </c>
      <c r="AI3756" t="str">
        <f>IF(AH3756="","",VLOOKUP(AH3756,'Сотрудники и ссылки'!A:B,2,0))</f>
        <v/>
      </c>
      <c r="AJ3756" t="str">
        <f>IF(AH3756="","",VLOOKUP(AH3756,'Сотрудники и ссылки'!A:C,3,0))</f>
        <v/>
      </c>
      <c r="AL3756" s="2" t="str">
        <f>IF(AK3756="","",AK3756+VLOOKUP(I3756,'Вид исследования'!B:E,4,0))</f>
        <v/>
      </c>
      <c r="AM3756" s="2" t="str">
        <f>IF(AK3756="","",AK3756+VLOOKUP(I3756,'Вид исследования'!B:F,5,0))</f>
        <v/>
      </c>
      <c r="AQ3756" t="str">
        <f>IFERROR(IF(L3756="","",VLOOKUP(L3756&amp;I3756,Продукция!A:K,11,0)),"обратитесь к админ справочника")</f>
        <v/>
      </c>
      <c r="AS3756" t="str">
        <f>IFERROR(IF(L3756="","",VLOOKUP(L3756&amp;I3756,Продукция!A:J,10,0)),"обратитесь к админ справочника")</f>
        <v/>
      </c>
    </row>
    <row r="3757" spans="1:45" x14ac:dyDescent="0.25">
      <c r="A3757" t="str">
        <f t="shared" si="68"/>
        <v/>
      </c>
      <c r="B3757" t="str">
        <f>IF(E3757="","",INDEX(Лаборатории!A:A,MATCH('Производственный контроль'!E3757,Лаборатории!B:B,0)))</f>
        <v/>
      </c>
      <c r="C3757" t="str">
        <f>IF(E3757="","",VLOOKUP(E3757,Лаборатории!B:D,3,0))</f>
        <v/>
      </c>
      <c r="E3757" s="150"/>
      <c r="J3757" t="str">
        <f>IF(L3757="","",VLOOKUP(L3757,Продукция!B:D,3,0))</f>
        <v/>
      </c>
      <c r="K3757" t="str">
        <f>IF(L3757="","",VLOOKUP(L3757,Продукция!B:C,2,0))</f>
        <v/>
      </c>
      <c r="L3757" s="151"/>
      <c r="M3757" t="str">
        <f>IF(L3757="","",VLOOKUP(L3757,Продукция!B:L,11,0))</f>
        <v/>
      </c>
      <c r="AB3757" t="str">
        <f>IF(L3757="","",VLOOKUP(L3757&amp;I3757,Продукция!A:I,9,0))</f>
        <v/>
      </c>
      <c r="AF3757" t="str">
        <f>IF(AD3757="","",VLOOKUP(AD3757,'Сотрудники и ссылки'!A:B,2,0))</f>
        <v/>
      </c>
      <c r="AG3757" t="str">
        <f>IF(AD3757="","",VLOOKUP(AD3757,'Сотрудники и ссылки'!A:C,3,0))</f>
        <v/>
      </c>
      <c r="AI3757" t="str">
        <f>IF(AH3757="","",VLOOKUP(AH3757,'Сотрудники и ссылки'!A:B,2,0))</f>
        <v/>
      </c>
      <c r="AJ3757" t="str">
        <f>IF(AH3757="","",VLOOKUP(AH3757,'Сотрудники и ссылки'!A:C,3,0))</f>
        <v/>
      </c>
      <c r="AL3757" s="2" t="str">
        <f>IF(AK3757="","",AK3757+VLOOKUP(I3757,'Вид исследования'!B:E,4,0))</f>
        <v/>
      </c>
      <c r="AM3757" s="2" t="str">
        <f>IF(AK3757="","",AK3757+VLOOKUP(I3757,'Вид исследования'!B:F,5,0))</f>
        <v/>
      </c>
      <c r="AQ3757" t="str">
        <f>IFERROR(IF(L3757="","",VLOOKUP(L3757&amp;I3757,Продукция!A:K,11,0)),"обратитесь к админ справочника")</f>
        <v/>
      </c>
      <c r="AS3757" t="str">
        <f>IFERROR(IF(L3757="","",VLOOKUP(L3757&amp;I3757,Продукция!A:J,10,0)),"обратитесь к админ справочника")</f>
        <v/>
      </c>
    </row>
    <row r="3758" spans="1:45" x14ac:dyDescent="0.25">
      <c r="A3758" t="str">
        <f t="shared" si="68"/>
        <v/>
      </c>
      <c r="B3758" t="str">
        <f>IF(E3758="","",INDEX(Лаборатории!A:A,MATCH('Производственный контроль'!E3758,Лаборатории!B:B,0)))</f>
        <v/>
      </c>
      <c r="C3758" t="str">
        <f>IF(E3758="","",VLOOKUP(E3758,Лаборатории!B:D,3,0))</f>
        <v/>
      </c>
      <c r="E3758" s="150"/>
      <c r="J3758" t="str">
        <f>IF(L3758="","",VLOOKUP(L3758,Продукция!B:D,3,0))</f>
        <v/>
      </c>
      <c r="K3758" t="str">
        <f>IF(L3758="","",VLOOKUP(L3758,Продукция!B:C,2,0))</f>
        <v/>
      </c>
      <c r="L3758" s="151"/>
      <c r="M3758" t="str">
        <f>IF(L3758="","",VLOOKUP(L3758,Продукция!B:L,11,0))</f>
        <v/>
      </c>
      <c r="AB3758" t="str">
        <f>IF(L3758="","",VLOOKUP(L3758&amp;I3758,Продукция!A:I,9,0))</f>
        <v/>
      </c>
      <c r="AF3758" t="str">
        <f>IF(AD3758="","",VLOOKUP(AD3758,'Сотрудники и ссылки'!A:B,2,0))</f>
        <v/>
      </c>
      <c r="AG3758" t="str">
        <f>IF(AD3758="","",VLOOKUP(AD3758,'Сотрудники и ссылки'!A:C,3,0))</f>
        <v/>
      </c>
      <c r="AI3758" t="str">
        <f>IF(AH3758="","",VLOOKUP(AH3758,'Сотрудники и ссылки'!A:B,2,0))</f>
        <v/>
      </c>
      <c r="AJ3758" t="str">
        <f>IF(AH3758="","",VLOOKUP(AH3758,'Сотрудники и ссылки'!A:C,3,0))</f>
        <v/>
      </c>
      <c r="AL3758" s="2" t="str">
        <f>IF(AK3758="","",AK3758+VLOOKUP(I3758,'Вид исследования'!B:E,4,0))</f>
        <v/>
      </c>
      <c r="AM3758" s="2" t="str">
        <f>IF(AK3758="","",AK3758+VLOOKUP(I3758,'Вид исследования'!B:F,5,0))</f>
        <v/>
      </c>
      <c r="AQ3758" t="str">
        <f>IFERROR(IF(L3758="","",VLOOKUP(L3758&amp;I3758,Продукция!A:K,11,0)),"обратитесь к админ справочника")</f>
        <v/>
      </c>
      <c r="AS3758" t="str">
        <f>IFERROR(IF(L3758="","",VLOOKUP(L3758&amp;I3758,Продукция!A:J,10,0)),"обратитесь к админ справочника")</f>
        <v/>
      </c>
    </row>
    <row r="3759" spans="1:45" x14ac:dyDescent="0.25">
      <c r="A3759" t="str">
        <f t="shared" si="68"/>
        <v/>
      </c>
      <c r="B3759" t="str">
        <f>IF(E3759="","",INDEX(Лаборатории!A:A,MATCH('Производственный контроль'!E3759,Лаборатории!B:B,0)))</f>
        <v/>
      </c>
      <c r="C3759" t="str">
        <f>IF(E3759="","",VLOOKUP(E3759,Лаборатории!B:D,3,0))</f>
        <v/>
      </c>
      <c r="E3759" s="150"/>
      <c r="J3759" t="str">
        <f>IF(L3759="","",VLOOKUP(L3759,Продукция!B:D,3,0))</f>
        <v/>
      </c>
      <c r="K3759" t="str">
        <f>IF(L3759="","",VLOOKUP(L3759,Продукция!B:C,2,0))</f>
        <v/>
      </c>
      <c r="L3759" s="151"/>
      <c r="M3759" t="str">
        <f>IF(L3759="","",VLOOKUP(L3759,Продукция!B:L,11,0))</f>
        <v/>
      </c>
      <c r="AB3759" t="str">
        <f>IF(L3759="","",VLOOKUP(L3759&amp;I3759,Продукция!A:I,9,0))</f>
        <v/>
      </c>
      <c r="AF3759" t="str">
        <f>IF(AD3759="","",VLOOKUP(AD3759,'Сотрудники и ссылки'!A:B,2,0))</f>
        <v/>
      </c>
      <c r="AG3759" t="str">
        <f>IF(AD3759="","",VLOOKUP(AD3759,'Сотрудники и ссылки'!A:C,3,0))</f>
        <v/>
      </c>
      <c r="AI3759" t="str">
        <f>IF(AH3759="","",VLOOKUP(AH3759,'Сотрудники и ссылки'!A:B,2,0))</f>
        <v/>
      </c>
      <c r="AJ3759" t="str">
        <f>IF(AH3759="","",VLOOKUP(AH3759,'Сотрудники и ссылки'!A:C,3,0))</f>
        <v/>
      </c>
      <c r="AL3759" s="2" t="str">
        <f>IF(AK3759="","",AK3759+VLOOKUP(I3759,'Вид исследования'!B:E,4,0))</f>
        <v/>
      </c>
      <c r="AM3759" s="2" t="str">
        <f>IF(AK3759="","",AK3759+VLOOKUP(I3759,'Вид исследования'!B:F,5,0))</f>
        <v/>
      </c>
      <c r="AQ3759" t="str">
        <f>IFERROR(IF(L3759="","",VLOOKUP(L3759&amp;I3759,Продукция!A:K,11,0)),"обратитесь к админ справочника")</f>
        <v/>
      </c>
      <c r="AS3759" t="str">
        <f>IFERROR(IF(L3759="","",VLOOKUP(L3759&amp;I3759,Продукция!A:J,10,0)),"обратитесь к админ справочника")</f>
        <v/>
      </c>
    </row>
    <row r="3760" spans="1:45" x14ac:dyDescent="0.25">
      <c r="A3760" t="str">
        <f t="shared" si="68"/>
        <v/>
      </c>
      <c r="B3760" t="str">
        <f>IF(E3760="","",INDEX(Лаборатории!A:A,MATCH('Производственный контроль'!E3760,Лаборатории!B:B,0)))</f>
        <v/>
      </c>
      <c r="C3760" t="str">
        <f>IF(E3760="","",VLOOKUP(E3760,Лаборатории!B:D,3,0))</f>
        <v/>
      </c>
      <c r="E3760" s="150"/>
      <c r="J3760" t="str">
        <f>IF(L3760="","",VLOOKUP(L3760,Продукция!B:D,3,0))</f>
        <v/>
      </c>
      <c r="K3760" t="str">
        <f>IF(L3760="","",VLOOKUP(L3760,Продукция!B:C,2,0))</f>
        <v/>
      </c>
      <c r="L3760" s="151"/>
      <c r="M3760" t="str">
        <f>IF(L3760="","",VLOOKUP(L3760,Продукция!B:L,11,0))</f>
        <v/>
      </c>
      <c r="AB3760" t="str">
        <f>IF(L3760="","",VLOOKUP(L3760&amp;I3760,Продукция!A:I,9,0))</f>
        <v/>
      </c>
      <c r="AF3760" t="str">
        <f>IF(AD3760="","",VLOOKUP(AD3760,'Сотрудники и ссылки'!A:B,2,0))</f>
        <v/>
      </c>
      <c r="AG3760" t="str">
        <f>IF(AD3760="","",VLOOKUP(AD3760,'Сотрудники и ссылки'!A:C,3,0))</f>
        <v/>
      </c>
      <c r="AI3760" t="str">
        <f>IF(AH3760="","",VLOOKUP(AH3760,'Сотрудники и ссылки'!A:B,2,0))</f>
        <v/>
      </c>
      <c r="AJ3760" t="str">
        <f>IF(AH3760="","",VLOOKUP(AH3760,'Сотрудники и ссылки'!A:C,3,0))</f>
        <v/>
      </c>
      <c r="AL3760" s="2" t="str">
        <f>IF(AK3760="","",AK3760+VLOOKUP(I3760,'Вид исследования'!B:E,4,0))</f>
        <v/>
      </c>
      <c r="AM3760" s="2" t="str">
        <f>IF(AK3760="","",AK3760+VLOOKUP(I3760,'Вид исследования'!B:F,5,0))</f>
        <v/>
      </c>
      <c r="AQ3760" t="str">
        <f>IFERROR(IF(L3760="","",VLOOKUP(L3760&amp;I3760,Продукция!A:K,11,0)),"обратитесь к админ справочника")</f>
        <v/>
      </c>
      <c r="AS3760" t="str">
        <f>IFERROR(IF(L3760="","",VLOOKUP(L3760&amp;I3760,Продукция!A:J,10,0)),"обратитесь к админ справочника")</f>
        <v/>
      </c>
    </row>
    <row r="3761" spans="1:45" x14ac:dyDescent="0.25">
      <c r="A3761" t="str">
        <f t="shared" si="68"/>
        <v/>
      </c>
      <c r="B3761" t="str">
        <f>IF(E3761="","",INDEX(Лаборатории!A:A,MATCH('Производственный контроль'!E3761,Лаборатории!B:B,0)))</f>
        <v/>
      </c>
      <c r="C3761" t="str">
        <f>IF(E3761="","",VLOOKUP(E3761,Лаборатории!B:D,3,0))</f>
        <v/>
      </c>
      <c r="E3761" s="150"/>
      <c r="J3761" t="str">
        <f>IF(L3761="","",VLOOKUP(L3761,Продукция!B:D,3,0))</f>
        <v/>
      </c>
      <c r="K3761" t="str">
        <f>IF(L3761="","",VLOOKUP(L3761,Продукция!B:C,2,0))</f>
        <v/>
      </c>
      <c r="L3761" s="151"/>
      <c r="M3761" t="str">
        <f>IF(L3761="","",VLOOKUP(L3761,Продукция!B:L,11,0))</f>
        <v/>
      </c>
      <c r="AB3761" t="str">
        <f>IF(L3761="","",VLOOKUP(L3761&amp;I3761,Продукция!A:I,9,0))</f>
        <v/>
      </c>
      <c r="AF3761" t="str">
        <f>IF(AD3761="","",VLOOKUP(AD3761,'Сотрудники и ссылки'!A:B,2,0))</f>
        <v/>
      </c>
      <c r="AG3761" t="str">
        <f>IF(AD3761="","",VLOOKUP(AD3761,'Сотрудники и ссылки'!A:C,3,0))</f>
        <v/>
      </c>
      <c r="AI3761" t="str">
        <f>IF(AH3761="","",VLOOKUP(AH3761,'Сотрудники и ссылки'!A:B,2,0))</f>
        <v/>
      </c>
      <c r="AJ3761" t="str">
        <f>IF(AH3761="","",VLOOKUP(AH3761,'Сотрудники и ссылки'!A:C,3,0))</f>
        <v/>
      </c>
      <c r="AL3761" s="2" t="str">
        <f>IF(AK3761="","",AK3761+VLOOKUP(I3761,'Вид исследования'!B:E,4,0))</f>
        <v/>
      </c>
      <c r="AM3761" s="2" t="str">
        <f>IF(AK3761="","",AK3761+VLOOKUP(I3761,'Вид исследования'!B:F,5,0))</f>
        <v/>
      </c>
      <c r="AQ3761" t="str">
        <f>IFERROR(IF(L3761="","",VLOOKUP(L3761&amp;I3761,Продукция!A:K,11,0)),"обратитесь к админ справочника")</f>
        <v/>
      </c>
      <c r="AS3761" t="str">
        <f>IFERROR(IF(L3761="","",VLOOKUP(L3761&amp;I3761,Продукция!A:J,10,0)),"обратитесь к админ справочника")</f>
        <v/>
      </c>
    </row>
    <row r="3762" spans="1:45" x14ac:dyDescent="0.25">
      <c r="A3762" t="str">
        <f t="shared" si="68"/>
        <v/>
      </c>
      <c r="B3762" t="str">
        <f>IF(E3762="","",INDEX(Лаборатории!A:A,MATCH('Производственный контроль'!E3762,Лаборатории!B:B,0)))</f>
        <v/>
      </c>
      <c r="C3762" t="str">
        <f>IF(E3762="","",VLOOKUP(E3762,Лаборатории!B:D,3,0))</f>
        <v/>
      </c>
      <c r="E3762" s="150"/>
      <c r="J3762" t="str">
        <f>IF(L3762="","",VLOOKUP(L3762,Продукция!B:D,3,0))</f>
        <v/>
      </c>
      <c r="K3762" t="str">
        <f>IF(L3762="","",VLOOKUP(L3762,Продукция!B:C,2,0))</f>
        <v/>
      </c>
      <c r="L3762" s="151"/>
      <c r="M3762" t="str">
        <f>IF(L3762="","",VLOOKUP(L3762,Продукция!B:L,11,0))</f>
        <v/>
      </c>
      <c r="AB3762" t="str">
        <f>IF(L3762="","",VLOOKUP(L3762&amp;I3762,Продукция!A:I,9,0))</f>
        <v/>
      </c>
      <c r="AF3762" t="str">
        <f>IF(AD3762="","",VLOOKUP(AD3762,'Сотрудники и ссылки'!A:B,2,0))</f>
        <v/>
      </c>
      <c r="AG3762" t="str">
        <f>IF(AD3762="","",VLOOKUP(AD3762,'Сотрудники и ссылки'!A:C,3,0))</f>
        <v/>
      </c>
      <c r="AI3762" t="str">
        <f>IF(AH3762="","",VLOOKUP(AH3762,'Сотрудники и ссылки'!A:B,2,0))</f>
        <v/>
      </c>
      <c r="AJ3762" t="str">
        <f>IF(AH3762="","",VLOOKUP(AH3762,'Сотрудники и ссылки'!A:C,3,0))</f>
        <v/>
      </c>
      <c r="AL3762" s="2" t="str">
        <f>IF(AK3762="","",AK3762+VLOOKUP(I3762,'Вид исследования'!B:E,4,0))</f>
        <v/>
      </c>
      <c r="AM3762" s="2" t="str">
        <f>IF(AK3762="","",AK3762+VLOOKUP(I3762,'Вид исследования'!B:F,5,0))</f>
        <v/>
      </c>
      <c r="AQ3762" t="str">
        <f>IFERROR(IF(L3762="","",VLOOKUP(L3762&amp;I3762,Продукция!A:K,11,0)),"обратитесь к админ справочника")</f>
        <v/>
      </c>
      <c r="AS3762" t="str">
        <f>IFERROR(IF(L3762="","",VLOOKUP(L3762&amp;I3762,Продукция!A:J,10,0)),"обратитесь к админ справочника")</f>
        <v/>
      </c>
    </row>
    <row r="3763" spans="1:45" x14ac:dyDescent="0.25">
      <c r="A3763" t="str">
        <f t="shared" si="68"/>
        <v/>
      </c>
      <c r="B3763" t="str">
        <f>IF(E3763="","",INDEX(Лаборатории!A:A,MATCH('Производственный контроль'!E3763,Лаборатории!B:B,0)))</f>
        <v/>
      </c>
      <c r="C3763" t="str">
        <f>IF(E3763="","",VLOOKUP(E3763,Лаборатории!B:D,3,0))</f>
        <v/>
      </c>
      <c r="E3763" s="150"/>
      <c r="J3763" t="str">
        <f>IF(L3763="","",VLOOKUP(L3763,Продукция!B:D,3,0))</f>
        <v/>
      </c>
      <c r="K3763" t="str">
        <f>IF(L3763="","",VLOOKUP(L3763,Продукция!B:C,2,0))</f>
        <v/>
      </c>
      <c r="L3763" s="151"/>
      <c r="M3763" t="str">
        <f>IF(L3763="","",VLOOKUP(L3763,Продукция!B:L,11,0))</f>
        <v/>
      </c>
      <c r="AB3763" t="str">
        <f>IF(L3763="","",VLOOKUP(L3763&amp;I3763,Продукция!A:I,9,0))</f>
        <v/>
      </c>
      <c r="AF3763" t="str">
        <f>IF(AD3763="","",VLOOKUP(AD3763,'Сотрудники и ссылки'!A:B,2,0))</f>
        <v/>
      </c>
      <c r="AG3763" t="str">
        <f>IF(AD3763="","",VLOOKUP(AD3763,'Сотрудники и ссылки'!A:C,3,0))</f>
        <v/>
      </c>
      <c r="AI3763" t="str">
        <f>IF(AH3763="","",VLOOKUP(AH3763,'Сотрудники и ссылки'!A:B,2,0))</f>
        <v/>
      </c>
      <c r="AJ3763" t="str">
        <f>IF(AH3763="","",VLOOKUP(AH3763,'Сотрудники и ссылки'!A:C,3,0))</f>
        <v/>
      </c>
      <c r="AL3763" s="2" t="str">
        <f>IF(AK3763="","",AK3763+VLOOKUP(I3763,'Вид исследования'!B:E,4,0))</f>
        <v/>
      </c>
      <c r="AM3763" s="2" t="str">
        <f>IF(AK3763="","",AK3763+VLOOKUP(I3763,'Вид исследования'!B:F,5,0))</f>
        <v/>
      </c>
      <c r="AQ3763" t="str">
        <f>IFERROR(IF(L3763="","",VLOOKUP(L3763&amp;I3763,Продукция!A:K,11,0)),"обратитесь к админ справочника")</f>
        <v/>
      </c>
      <c r="AS3763" t="str">
        <f>IFERROR(IF(L3763="","",VLOOKUP(L3763&amp;I3763,Продукция!A:J,10,0)),"обратитесь к админ справочника")</f>
        <v/>
      </c>
    </row>
    <row r="3764" spans="1:45" x14ac:dyDescent="0.25">
      <c r="A3764" t="str">
        <f t="shared" si="68"/>
        <v/>
      </c>
      <c r="B3764" t="str">
        <f>IF(E3764="","",INDEX(Лаборатории!A:A,MATCH('Производственный контроль'!E3764,Лаборатории!B:B,0)))</f>
        <v/>
      </c>
      <c r="C3764" t="str">
        <f>IF(E3764="","",VLOOKUP(E3764,Лаборатории!B:D,3,0))</f>
        <v/>
      </c>
      <c r="E3764" s="150"/>
      <c r="J3764" t="str">
        <f>IF(L3764="","",VLOOKUP(L3764,Продукция!B:D,3,0))</f>
        <v/>
      </c>
      <c r="K3764" t="str">
        <f>IF(L3764="","",VLOOKUP(L3764,Продукция!B:C,2,0))</f>
        <v/>
      </c>
      <c r="L3764" s="151"/>
      <c r="M3764" t="str">
        <f>IF(L3764="","",VLOOKUP(L3764,Продукция!B:L,11,0))</f>
        <v/>
      </c>
      <c r="AB3764" t="str">
        <f>IF(L3764="","",VLOOKUP(L3764&amp;I3764,Продукция!A:I,9,0))</f>
        <v/>
      </c>
      <c r="AF3764" t="str">
        <f>IF(AD3764="","",VLOOKUP(AD3764,'Сотрудники и ссылки'!A:B,2,0))</f>
        <v/>
      </c>
      <c r="AG3764" t="str">
        <f>IF(AD3764="","",VLOOKUP(AD3764,'Сотрудники и ссылки'!A:C,3,0))</f>
        <v/>
      </c>
      <c r="AI3764" t="str">
        <f>IF(AH3764="","",VLOOKUP(AH3764,'Сотрудники и ссылки'!A:B,2,0))</f>
        <v/>
      </c>
      <c r="AJ3764" t="str">
        <f>IF(AH3764="","",VLOOKUP(AH3764,'Сотрудники и ссылки'!A:C,3,0))</f>
        <v/>
      </c>
      <c r="AL3764" s="2" t="str">
        <f>IF(AK3764="","",AK3764+VLOOKUP(I3764,'Вид исследования'!B:E,4,0))</f>
        <v/>
      </c>
      <c r="AM3764" s="2" t="str">
        <f>IF(AK3764="","",AK3764+VLOOKUP(I3764,'Вид исследования'!B:F,5,0))</f>
        <v/>
      </c>
      <c r="AQ3764" t="str">
        <f>IFERROR(IF(L3764="","",VLOOKUP(L3764&amp;I3764,Продукция!A:K,11,0)),"обратитесь к админ справочника")</f>
        <v/>
      </c>
      <c r="AS3764" t="str">
        <f>IFERROR(IF(L3764="","",VLOOKUP(L3764&amp;I3764,Продукция!A:J,10,0)),"обратитесь к админ справочника")</f>
        <v/>
      </c>
    </row>
    <row r="3765" spans="1:45" x14ac:dyDescent="0.25">
      <c r="A3765" t="str">
        <f t="shared" si="68"/>
        <v/>
      </c>
      <c r="B3765" t="str">
        <f>IF(E3765="","",INDEX(Лаборатории!A:A,MATCH('Производственный контроль'!E3765,Лаборатории!B:B,0)))</f>
        <v/>
      </c>
      <c r="C3765" t="str">
        <f>IF(E3765="","",VLOOKUP(E3765,Лаборатории!B:D,3,0))</f>
        <v/>
      </c>
      <c r="E3765" s="150"/>
      <c r="J3765" t="str">
        <f>IF(L3765="","",VLOOKUP(L3765,Продукция!B:D,3,0))</f>
        <v/>
      </c>
      <c r="K3765" t="str">
        <f>IF(L3765="","",VLOOKUP(L3765,Продукция!B:C,2,0))</f>
        <v/>
      </c>
      <c r="L3765" s="151"/>
      <c r="M3765" t="str">
        <f>IF(L3765="","",VLOOKUP(L3765,Продукция!B:L,11,0))</f>
        <v/>
      </c>
      <c r="AB3765" t="str">
        <f>IF(L3765="","",VLOOKUP(L3765&amp;I3765,Продукция!A:I,9,0))</f>
        <v/>
      </c>
      <c r="AF3765" t="str">
        <f>IF(AD3765="","",VLOOKUP(AD3765,'Сотрудники и ссылки'!A:B,2,0))</f>
        <v/>
      </c>
      <c r="AG3765" t="str">
        <f>IF(AD3765="","",VLOOKUP(AD3765,'Сотрудники и ссылки'!A:C,3,0))</f>
        <v/>
      </c>
      <c r="AI3765" t="str">
        <f>IF(AH3765="","",VLOOKUP(AH3765,'Сотрудники и ссылки'!A:B,2,0))</f>
        <v/>
      </c>
      <c r="AJ3765" t="str">
        <f>IF(AH3765="","",VLOOKUP(AH3765,'Сотрудники и ссылки'!A:C,3,0))</f>
        <v/>
      </c>
      <c r="AL3765" s="2" t="str">
        <f>IF(AK3765="","",AK3765+VLOOKUP(I3765,'Вид исследования'!B:E,4,0))</f>
        <v/>
      </c>
      <c r="AM3765" s="2" t="str">
        <f>IF(AK3765="","",AK3765+VLOOKUP(I3765,'Вид исследования'!B:F,5,0))</f>
        <v/>
      </c>
      <c r="AQ3765" t="str">
        <f>IFERROR(IF(L3765="","",VLOOKUP(L3765&amp;I3765,Продукция!A:K,11,0)),"обратитесь к админ справочника")</f>
        <v/>
      </c>
      <c r="AS3765" t="str">
        <f>IFERROR(IF(L3765="","",VLOOKUP(L3765&amp;I3765,Продукция!A:J,10,0)),"обратитесь к админ справочника")</f>
        <v/>
      </c>
    </row>
    <row r="3766" spans="1:45" x14ac:dyDescent="0.25">
      <c r="A3766" t="str">
        <f t="shared" si="68"/>
        <v/>
      </c>
      <c r="B3766" t="str">
        <f>IF(E3766="","",INDEX(Лаборатории!A:A,MATCH('Производственный контроль'!E3766,Лаборатории!B:B,0)))</f>
        <v/>
      </c>
      <c r="C3766" t="str">
        <f>IF(E3766="","",VLOOKUP(E3766,Лаборатории!B:D,3,0))</f>
        <v/>
      </c>
      <c r="E3766" s="150"/>
      <c r="J3766" t="str">
        <f>IF(L3766="","",VLOOKUP(L3766,Продукция!B:D,3,0))</f>
        <v/>
      </c>
      <c r="K3766" t="str">
        <f>IF(L3766="","",VLOOKUP(L3766,Продукция!B:C,2,0))</f>
        <v/>
      </c>
      <c r="L3766" s="151"/>
      <c r="M3766" t="str">
        <f>IF(L3766="","",VLOOKUP(L3766,Продукция!B:L,11,0))</f>
        <v/>
      </c>
      <c r="AB3766" t="str">
        <f>IF(L3766="","",VLOOKUP(L3766&amp;I3766,Продукция!A:I,9,0))</f>
        <v/>
      </c>
      <c r="AF3766" t="str">
        <f>IF(AD3766="","",VLOOKUP(AD3766,'Сотрудники и ссылки'!A:B,2,0))</f>
        <v/>
      </c>
      <c r="AG3766" t="str">
        <f>IF(AD3766="","",VLOOKUP(AD3766,'Сотрудники и ссылки'!A:C,3,0))</f>
        <v/>
      </c>
      <c r="AI3766" t="str">
        <f>IF(AH3766="","",VLOOKUP(AH3766,'Сотрудники и ссылки'!A:B,2,0))</f>
        <v/>
      </c>
      <c r="AJ3766" t="str">
        <f>IF(AH3766="","",VLOOKUP(AH3766,'Сотрудники и ссылки'!A:C,3,0))</f>
        <v/>
      </c>
      <c r="AL3766" s="2" t="str">
        <f>IF(AK3766="","",AK3766+VLOOKUP(I3766,'Вид исследования'!B:E,4,0))</f>
        <v/>
      </c>
      <c r="AM3766" s="2" t="str">
        <f>IF(AK3766="","",AK3766+VLOOKUP(I3766,'Вид исследования'!B:F,5,0))</f>
        <v/>
      </c>
      <c r="AQ3766" t="str">
        <f>IFERROR(IF(L3766="","",VLOOKUP(L3766&amp;I3766,Продукция!A:K,11,0)),"обратитесь к админ справочника")</f>
        <v/>
      </c>
      <c r="AS3766" t="str">
        <f>IFERROR(IF(L3766="","",VLOOKUP(L3766&amp;I3766,Продукция!A:J,10,0)),"обратитесь к админ справочника")</f>
        <v/>
      </c>
    </row>
    <row r="3767" spans="1:45" x14ac:dyDescent="0.25">
      <c r="A3767" t="str">
        <f t="shared" si="68"/>
        <v/>
      </c>
      <c r="B3767" t="str">
        <f>IF(E3767="","",INDEX(Лаборатории!A:A,MATCH('Производственный контроль'!E3767,Лаборатории!B:B,0)))</f>
        <v/>
      </c>
      <c r="C3767" t="str">
        <f>IF(E3767="","",VLOOKUP(E3767,Лаборатории!B:D,3,0))</f>
        <v/>
      </c>
      <c r="E3767" s="150"/>
      <c r="J3767" t="str">
        <f>IF(L3767="","",VLOOKUP(L3767,Продукция!B:D,3,0))</f>
        <v/>
      </c>
      <c r="K3767" t="str">
        <f>IF(L3767="","",VLOOKUP(L3767,Продукция!B:C,2,0))</f>
        <v/>
      </c>
      <c r="L3767" s="151"/>
      <c r="M3767" t="str">
        <f>IF(L3767="","",VLOOKUP(L3767,Продукция!B:L,11,0))</f>
        <v/>
      </c>
      <c r="AB3767" t="str">
        <f>IF(L3767="","",VLOOKUP(L3767&amp;I3767,Продукция!A:I,9,0))</f>
        <v/>
      </c>
      <c r="AF3767" t="str">
        <f>IF(AD3767="","",VLOOKUP(AD3767,'Сотрудники и ссылки'!A:B,2,0))</f>
        <v/>
      </c>
      <c r="AG3767" t="str">
        <f>IF(AD3767="","",VLOOKUP(AD3767,'Сотрудники и ссылки'!A:C,3,0))</f>
        <v/>
      </c>
      <c r="AI3767" t="str">
        <f>IF(AH3767="","",VLOOKUP(AH3767,'Сотрудники и ссылки'!A:B,2,0))</f>
        <v/>
      </c>
      <c r="AJ3767" t="str">
        <f>IF(AH3767="","",VLOOKUP(AH3767,'Сотрудники и ссылки'!A:C,3,0))</f>
        <v/>
      </c>
      <c r="AL3767" s="2" t="str">
        <f>IF(AK3767="","",AK3767+VLOOKUP(I3767,'Вид исследования'!B:E,4,0))</f>
        <v/>
      </c>
      <c r="AM3767" s="2" t="str">
        <f>IF(AK3767="","",AK3767+VLOOKUP(I3767,'Вид исследования'!B:F,5,0))</f>
        <v/>
      </c>
      <c r="AQ3767" t="str">
        <f>IFERROR(IF(L3767="","",VLOOKUP(L3767&amp;I3767,Продукция!A:K,11,0)),"обратитесь к админ справочника")</f>
        <v/>
      </c>
      <c r="AS3767" t="str">
        <f>IFERROR(IF(L3767="","",VLOOKUP(L3767&amp;I3767,Продукция!A:J,10,0)),"обратитесь к админ справочника")</f>
        <v/>
      </c>
    </row>
    <row r="3768" spans="1:45" x14ac:dyDescent="0.25">
      <c r="A3768" t="str">
        <f t="shared" si="68"/>
        <v/>
      </c>
      <c r="B3768" t="str">
        <f>IF(E3768="","",INDEX(Лаборатории!A:A,MATCH('Производственный контроль'!E3768,Лаборатории!B:B,0)))</f>
        <v/>
      </c>
      <c r="C3768" t="str">
        <f>IF(E3768="","",VLOOKUP(E3768,Лаборатории!B:D,3,0))</f>
        <v/>
      </c>
      <c r="E3768" s="150"/>
      <c r="J3768" t="str">
        <f>IF(L3768="","",VLOOKUP(L3768,Продукция!B:D,3,0))</f>
        <v/>
      </c>
      <c r="K3768" t="str">
        <f>IF(L3768="","",VLOOKUP(L3768,Продукция!B:C,2,0))</f>
        <v/>
      </c>
      <c r="L3768" s="151"/>
      <c r="M3768" t="str">
        <f>IF(L3768="","",VLOOKUP(L3768,Продукция!B:L,11,0))</f>
        <v/>
      </c>
      <c r="AB3768" t="str">
        <f>IF(L3768="","",VLOOKUP(L3768&amp;I3768,Продукция!A:I,9,0))</f>
        <v/>
      </c>
      <c r="AF3768" t="str">
        <f>IF(AD3768="","",VLOOKUP(AD3768,'Сотрудники и ссылки'!A:B,2,0))</f>
        <v/>
      </c>
      <c r="AG3768" t="str">
        <f>IF(AD3768="","",VLOOKUP(AD3768,'Сотрудники и ссылки'!A:C,3,0))</f>
        <v/>
      </c>
      <c r="AI3768" t="str">
        <f>IF(AH3768="","",VLOOKUP(AH3768,'Сотрудники и ссылки'!A:B,2,0))</f>
        <v/>
      </c>
      <c r="AJ3768" t="str">
        <f>IF(AH3768="","",VLOOKUP(AH3768,'Сотрудники и ссылки'!A:C,3,0))</f>
        <v/>
      </c>
      <c r="AL3768" s="2" t="str">
        <f>IF(AK3768="","",AK3768+VLOOKUP(I3768,'Вид исследования'!B:E,4,0))</f>
        <v/>
      </c>
      <c r="AM3768" s="2" t="str">
        <f>IF(AK3768="","",AK3768+VLOOKUP(I3768,'Вид исследования'!B:F,5,0))</f>
        <v/>
      </c>
      <c r="AQ3768" t="str">
        <f>IFERROR(IF(L3768="","",VLOOKUP(L3768&amp;I3768,Продукция!A:K,11,0)),"обратитесь к админ справочника")</f>
        <v/>
      </c>
      <c r="AS3768" t="str">
        <f>IFERROR(IF(L3768="","",VLOOKUP(L3768&amp;I3768,Продукция!A:J,10,0)),"обратитесь к админ справочника")</f>
        <v/>
      </c>
    </row>
    <row r="3769" spans="1:45" x14ac:dyDescent="0.25">
      <c r="A3769" t="str">
        <f t="shared" si="68"/>
        <v/>
      </c>
      <c r="B3769" t="str">
        <f>IF(E3769="","",INDEX(Лаборатории!A:A,MATCH('Производственный контроль'!E3769,Лаборатории!B:B,0)))</f>
        <v/>
      </c>
      <c r="C3769" t="str">
        <f>IF(E3769="","",VLOOKUP(E3769,Лаборатории!B:D,3,0))</f>
        <v/>
      </c>
      <c r="E3769" s="150"/>
      <c r="J3769" t="str">
        <f>IF(L3769="","",VLOOKUP(L3769,Продукция!B:D,3,0))</f>
        <v/>
      </c>
      <c r="K3769" t="str">
        <f>IF(L3769="","",VLOOKUP(L3769,Продукция!B:C,2,0))</f>
        <v/>
      </c>
      <c r="L3769" s="151"/>
      <c r="M3769" t="str">
        <f>IF(L3769="","",VLOOKUP(L3769,Продукция!B:L,11,0))</f>
        <v/>
      </c>
      <c r="AB3769" t="str">
        <f>IF(L3769="","",VLOOKUP(L3769&amp;I3769,Продукция!A:I,9,0))</f>
        <v/>
      </c>
      <c r="AF3769" t="str">
        <f>IF(AD3769="","",VLOOKUP(AD3769,'Сотрудники и ссылки'!A:B,2,0))</f>
        <v/>
      </c>
      <c r="AG3769" t="str">
        <f>IF(AD3769="","",VLOOKUP(AD3769,'Сотрудники и ссылки'!A:C,3,0))</f>
        <v/>
      </c>
      <c r="AI3769" t="str">
        <f>IF(AH3769="","",VLOOKUP(AH3769,'Сотрудники и ссылки'!A:B,2,0))</f>
        <v/>
      </c>
      <c r="AJ3769" t="str">
        <f>IF(AH3769="","",VLOOKUP(AH3769,'Сотрудники и ссылки'!A:C,3,0))</f>
        <v/>
      </c>
      <c r="AL3769" s="2" t="str">
        <f>IF(AK3769="","",AK3769+VLOOKUP(I3769,'Вид исследования'!B:E,4,0))</f>
        <v/>
      </c>
      <c r="AM3769" s="2" t="str">
        <f>IF(AK3769="","",AK3769+VLOOKUP(I3769,'Вид исследования'!B:F,5,0))</f>
        <v/>
      </c>
      <c r="AQ3769" t="str">
        <f>IFERROR(IF(L3769="","",VLOOKUP(L3769&amp;I3769,Продукция!A:K,11,0)),"обратитесь к админ справочника")</f>
        <v/>
      </c>
      <c r="AS3769" t="str">
        <f>IFERROR(IF(L3769="","",VLOOKUP(L3769&amp;I3769,Продукция!A:J,10,0)),"обратитесь к админ справочника")</f>
        <v/>
      </c>
    </row>
    <row r="3770" spans="1:45" x14ac:dyDescent="0.25">
      <c r="A3770" t="str">
        <f t="shared" si="68"/>
        <v/>
      </c>
      <c r="B3770" t="str">
        <f>IF(E3770="","",INDEX(Лаборатории!A:A,MATCH('Производственный контроль'!E3770,Лаборатории!B:B,0)))</f>
        <v/>
      </c>
      <c r="C3770" t="str">
        <f>IF(E3770="","",VLOOKUP(E3770,Лаборатории!B:D,3,0))</f>
        <v/>
      </c>
      <c r="E3770" s="150"/>
      <c r="J3770" t="str">
        <f>IF(L3770="","",VLOOKUP(L3770,Продукция!B:D,3,0))</f>
        <v/>
      </c>
      <c r="K3770" t="str">
        <f>IF(L3770="","",VLOOKUP(L3770,Продукция!B:C,2,0))</f>
        <v/>
      </c>
      <c r="L3770" s="151"/>
      <c r="M3770" t="str">
        <f>IF(L3770="","",VLOOKUP(L3770,Продукция!B:L,11,0))</f>
        <v/>
      </c>
      <c r="AB3770" t="str">
        <f>IF(L3770="","",VLOOKUP(L3770&amp;I3770,Продукция!A:I,9,0))</f>
        <v/>
      </c>
      <c r="AF3770" t="str">
        <f>IF(AD3770="","",VLOOKUP(AD3770,'Сотрудники и ссылки'!A:B,2,0))</f>
        <v/>
      </c>
      <c r="AG3770" t="str">
        <f>IF(AD3770="","",VLOOKUP(AD3770,'Сотрудники и ссылки'!A:C,3,0))</f>
        <v/>
      </c>
      <c r="AI3770" t="str">
        <f>IF(AH3770="","",VLOOKUP(AH3770,'Сотрудники и ссылки'!A:B,2,0))</f>
        <v/>
      </c>
      <c r="AJ3770" t="str">
        <f>IF(AH3770="","",VLOOKUP(AH3770,'Сотрудники и ссылки'!A:C,3,0))</f>
        <v/>
      </c>
      <c r="AL3770" s="2" t="str">
        <f>IF(AK3770="","",AK3770+VLOOKUP(I3770,'Вид исследования'!B:E,4,0))</f>
        <v/>
      </c>
      <c r="AM3770" s="2" t="str">
        <f>IF(AK3770="","",AK3770+VLOOKUP(I3770,'Вид исследования'!B:F,5,0))</f>
        <v/>
      </c>
      <c r="AQ3770" t="str">
        <f>IFERROR(IF(L3770="","",VLOOKUP(L3770&amp;I3770,Продукция!A:K,11,0)),"обратитесь к админ справочника")</f>
        <v/>
      </c>
      <c r="AS3770" t="str">
        <f>IFERROR(IF(L3770="","",VLOOKUP(L3770&amp;I3770,Продукция!A:J,10,0)),"обратитесь к админ справочника")</f>
        <v/>
      </c>
    </row>
    <row r="3771" spans="1:45" x14ac:dyDescent="0.25">
      <c r="A3771" t="str">
        <f t="shared" si="68"/>
        <v/>
      </c>
      <c r="B3771" t="str">
        <f>IF(E3771="","",INDEX(Лаборатории!A:A,MATCH('Производственный контроль'!E3771,Лаборатории!B:B,0)))</f>
        <v/>
      </c>
      <c r="C3771" t="str">
        <f>IF(E3771="","",VLOOKUP(E3771,Лаборатории!B:D,3,0))</f>
        <v/>
      </c>
      <c r="E3771" s="150"/>
      <c r="J3771" t="str">
        <f>IF(L3771="","",VLOOKUP(L3771,Продукция!B:D,3,0))</f>
        <v/>
      </c>
      <c r="K3771" t="str">
        <f>IF(L3771="","",VLOOKUP(L3771,Продукция!B:C,2,0))</f>
        <v/>
      </c>
      <c r="L3771" s="151"/>
      <c r="M3771" t="str">
        <f>IF(L3771="","",VLOOKUP(L3771,Продукция!B:L,11,0))</f>
        <v/>
      </c>
      <c r="AB3771" t="str">
        <f>IF(L3771="","",VLOOKUP(L3771&amp;I3771,Продукция!A:I,9,0))</f>
        <v/>
      </c>
      <c r="AF3771" t="str">
        <f>IF(AD3771="","",VLOOKUP(AD3771,'Сотрудники и ссылки'!A:B,2,0))</f>
        <v/>
      </c>
      <c r="AG3771" t="str">
        <f>IF(AD3771="","",VLOOKUP(AD3771,'Сотрудники и ссылки'!A:C,3,0))</f>
        <v/>
      </c>
      <c r="AI3771" t="str">
        <f>IF(AH3771="","",VLOOKUP(AH3771,'Сотрудники и ссылки'!A:B,2,0))</f>
        <v/>
      </c>
      <c r="AJ3771" t="str">
        <f>IF(AH3771="","",VLOOKUP(AH3771,'Сотрудники и ссылки'!A:C,3,0))</f>
        <v/>
      </c>
      <c r="AL3771" s="2" t="str">
        <f>IF(AK3771="","",AK3771+VLOOKUP(I3771,'Вид исследования'!B:E,4,0))</f>
        <v/>
      </c>
      <c r="AM3771" s="2" t="str">
        <f>IF(AK3771="","",AK3771+VLOOKUP(I3771,'Вид исследования'!B:F,5,0))</f>
        <v/>
      </c>
      <c r="AQ3771" t="str">
        <f>IFERROR(IF(L3771="","",VLOOKUP(L3771&amp;I3771,Продукция!A:K,11,0)),"обратитесь к админ справочника")</f>
        <v/>
      </c>
      <c r="AS3771" t="str">
        <f>IFERROR(IF(L3771="","",VLOOKUP(L3771&amp;I3771,Продукция!A:J,10,0)),"обратитесь к админ справочника")</f>
        <v/>
      </c>
    </row>
    <row r="3772" spans="1:45" x14ac:dyDescent="0.25">
      <c r="A3772" t="str">
        <f t="shared" si="68"/>
        <v/>
      </c>
      <c r="B3772" t="str">
        <f>IF(E3772="","",INDEX(Лаборатории!A:A,MATCH('Производственный контроль'!E3772,Лаборатории!B:B,0)))</f>
        <v/>
      </c>
      <c r="C3772" t="str">
        <f>IF(E3772="","",VLOOKUP(E3772,Лаборатории!B:D,3,0))</f>
        <v/>
      </c>
      <c r="E3772" s="150"/>
      <c r="J3772" t="str">
        <f>IF(L3772="","",VLOOKUP(L3772,Продукция!B:D,3,0))</f>
        <v/>
      </c>
      <c r="K3772" t="str">
        <f>IF(L3772="","",VLOOKUP(L3772,Продукция!B:C,2,0))</f>
        <v/>
      </c>
      <c r="L3772" s="151"/>
      <c r="M3772" t="str">
        <f>IF(L3772="","",VLOOKUP(L3772,Продукция!B:L,11,0))</f>
        <v/>
      </c>
      <c r="AB3772" t="str">
        <f>IF(L3772="","",VLOOKUP(L3772&amp;I3772,Продукция!A:I,9,0))</f>
        <v/>
      </c>
      <c r="AF3772" t="str">
        <f>IF(AD3772="","",VLOOKUP(AD3772,'Сотрудники и ссылки'!A:B,2,0))</f>
        <v/>
      </c>
      <c r="AG3772" t="str">
        <f>IF(AD3772="","",VLOOKUP(AD3772,'Сотрудники и ссылки'!A:C,3,0))</f>
        <v/>
      </c>
      <c r="AI3772" t="str">
        <f>IF(AH3772="","",VLOOKUP(AH3772,'Сотрудники и ссылки'!A:B,2,0))</f>
        <v/>
      </c>
      <c r="AJ3772" t="str">
        <f>IF(AH3772="","",VLOOKUP(AH3772,'Сотрудники и ссылки'!A:C,3,0))</f>
        <v/>
      </c>
      <c r="AL3772" s="2" t="str">
        <f>IF(AK3772="","",AK3772+VLOOKUP(I3772,'Вид исследования'!B:E,4,0))</f>
        <v/>
      </c>
      <c r="AM3772" s="2" t="str">
        <f>IF(AK3772="","",AK3772+VLOOKUP(I3772,'Вид исследования'!B:F,5,0))</f>
        <v/>
      </c>
      <c r="AQ3772" t="str">
        <f>IFERROR(IF(L3772="","",VLOOKUP(L3772&amp;I3772,Продукция!A:K,11,0)),"обратитесь к админ справочника")</f>
        <v/>
      </c>
      <c r="AS3772" t="str">
        <f>IFERROR(IF(L3772="","",VLOOKUP(L3772&amp;I3772,Продукция!A:J,10,0)),"обратитесь к админ справочника")</f>
        <v/>
      </c>
    </row>
    <row r="3773" spans="1:45" x14ac:dyDescent="0.25">
      <c r="A3773" t="str">
        <f t="shared" si="68"/>
        <v/>
      </c>
      <c r="B3773" t="str">
        <f>IF(E3773="","",INDEX(Лаборатории!A:A,MATCH('Производственный контроль'!E3773,Лаборатории!B:B,0)))</f>
        <v/>
      </c>
      <c r="C3773" t="str">
        <f>IF(E3773="","",VLOOKUP(E3773,Лаборатории!B:D,3,0))</f>
        <v/>
      </c>
      <c r="E3773" s="150"/>
      <c r="J3773" t="str">
        <f>IF(L3773="","",VLOOKUP(L3773,Продукция!B:D,3,0))</f>
        <v/>
      </c>
      <c r="K3773" t="str">
        <f>IF(L3773="","",VLOOKUP(L3773,Продукция!B:C,2,0))</f>
        <v/>
      </c>
      <c r="L3773" s="151"/>
      <c r="M3773" t="str">
        <f>IF(L3773="","",VLOOKUP(L3773,Продукция!B:L,11,0))</f>
        <v/>
      </c>
      <c r="AB3773" t="str">
        <f>IF(L3773="","",VLOOKUP(L3773&amp;I3773,Продукция!A:I,9,0))</f>
        <v/>
      </c>
      <c r="AF3773" t="str">
        <f>IF(AD3773="","",VLOOKUP(AD3773,'Сотрудники и ссылки'!A:B,2,0))</f>
        <v/>
      </c>
      <c r="AG3773" t="str">
        <f>IF(AD3773="","",VLOOKUP(AD3773,'Сотрудники и ссылки'!A:C,3,0))</f>
        <v/>
      </c>
      <c r="AI3773" t="str">
        <f>IF(AH3773="","",VLOOKUP(AH3773,'Сотрудники и ссылки'!A:B,2,0))</f>
        <v/>
      </c>
      <c r="AJ3773" t="str">
        <f>IF(AH3773="","",VLOOKUP(AH3773,'Сотрудники и ссылки'!A:C,3,0))</f>
        <v/>
      </c>
      <c r="AL3773" s="2" t="str">
        <f>IF(AK3773="","",AK3773+VLOOKUP(I3773,'Вид исследования'!B:E,4,0))</f>
        <v/>
      </c>
      <c r="AM3773" s="2" t="str">
        <f>IF(AK3773="","",AK3773+VLOOKUP(I3773,'Вид исследования'!B:F,5,0))</f>
        <v/>
      </c>
      <c r="AQ3773" t="str">
        <f>IFERROR(IF(L3773="","",VLOOKUP(L3773&amp;I3773,Продукция!A:K,11,0)),"обратитесь к админ справочника")</f>
        <v/>
      </c>
      <c r="AS3773" t="str">
        <f>IFERROR(IF(L3773="","",VLOOKUP(L3773&amp;I3773,Продукция!A:J,10,0)),"обратитесь к админ справочника")</f>
        <v/>
      </c>
    </row>
    <row r="3774" spans="1:45" x14ac:dyDescent="0.25">
      <c r="A3774" t="str">
        <f t="shared" si="68"/>
        <v/>
      </c>
      <c r="B3774" t="str">
        <f>IF(E3774="","",INDEX(Лаборатории!A:A,MATCH('Производственный контроль'!E3774,Лаборатории!B:B,0)))</f>
        <v/>
      </c>
      <c r="C3774" t="str">
        <f>IF(E3774="","",VLOOKUP(E3774,Лаборатории!B:D,3,0))</f>
        <v/>
      </c>
      <c r="E3774" s="150"/>
      <c r="J3774" t="str">
        <f>IF(L3774="","",VLOOKUP(L3774,Продукция!B:D,3,0))</f>
        <v/>
      </c>
      <c r="K3774" t="str">
        <f>IF(L3774="","",VLOOKUP(L3774,Продукция!B:C,2,0))</f>
        <v/>
      </c>
      <c r="L3774" s="151"/>
      <c r="M3774" t="str">
        <f>IF(L3774="","",VLOOKUP(L3774,Продукция!B:L,11,0))</f>
        <v/>
      </c>
      <c r="AB3774" t="str">
        <f>IF(L3774="","",VLOOKUP(L3774&amp;I3774,Продукция!A:I,9,0))</f>
        <v/>
      </c>
      <c r="AF3774" t="str">
        <f>IF(AD3774="","",VLOOKUP(AD3774,'Сотрудники и ссылки'!A:B,2,0))</f>
        <v/>
      </c>
      <c r="AG3774" t="str">
        <f>IF(AD3774="","",VLOOKUP(AD3774,'Сотрудники и ссылки'!A:C,3,0))</f>
        <v/>
      </c>
      <c r="AI3774" t="str">
        <f>IF(AH3774="","",VLOOKUP(AH3774,'Сотрудники и ссылки'!A:B,2,0))</f>
        <v/>
      </c>
      <c r="AJ3774" t="str">
        <f>IF(AH3774="","",VLOOKUP(AH3774,'Сотрудники и ссылки'!A:C,3,0))</f>
        <v/>
      </c>
      <c r="AL3774" s="2" t="str">
        <f>IF(AK3774="","",AK3774+VLOOKUP(I3774,'Вид исследования'!B:E,4,0))</f>
        <v/>
      </c>
      <c r="AM3774" s="2" t="str">
        <f>IF(AK3774="","",AK3774+VLOOKUP(I3774,'Вид исследования'!B:F,5,0))</f>
        <v/>
      </c>
      <c r="AQ3774" t="str">
        <f>IFERROR(IF(L3774="","",VLOOKUP(L3774&amp;I3774,Продукция!A:K,11,0)),"обратитесь к админ справочника")</f>
        <v/>
      </c>
      <c r="AS3774" t="str">
        <f>IFERROR(IF(L3774="","",VLOOKUP(L3774&amp;I3774,Продукция!A:J,10,0)),"обратитесь к админ справочника")</f>
        <v/>
      </c>
    </row>
    <row r="3775" spans="1:45" x14ac:dyDescent="0.25">
      <c r="A3775" t="str">
        <f t="shared" si="68"/>
        <v/>
      </c>
      <c r="B3775" t="str">
        <f>IF(E3775="","",INDEX(Лаборатории!A:A,MATCH('Производственный контроль'!E3775,Лаборатории!B:B,0)))</f>
        <v/>
      </c>
      <c r="C3775" t="str">
        <f>IF(E3775="","",VLOOKUP(E3775,Лаборатории!B:D,3,0))</f>
        <v/>
      </c>
      <c r="E3775" s="150"/>
      <c r="J3775" t="str">
        <f>IF(L3775="","",VLOOKUP(L3775,Продукция!B:D,3,0))</f>
        <v/>
      </c>
      <c r="K3775" t="str">
        <f>IF(L3775="","",VLOOKUP(L3775,Продукция!B:C,2,0))</f>
        <v/>
      </c>
      <c r="L3775" s="151"/>
      <c r="M3775" t="str">
        <f>IF(L3775="","",VLOOKUP(L3775,Продукция!B:L,11,0))</f>
        <v/>
      </c>
      <c r="AB3775" t="str">
        <f>IF(L3775="","",VLOOKUP(L3775&amp;I3775,Продукция!A:I,9,0))</f>
        <v/>
      </c>
      <c r="AF3775" t="str">
        <f>IF(AD3775="","",VLOOKUP(AD3775,'Сотрудники и ссылки'!A:B,2,0))</f>
        <v/>
      </c>
      <c r="AG3775" t="str">
        <f>IF(AD3775="","",VLOOKUP(AD3775,'Сотрудники и ссылки'!A:C,3,0))</f>
        <v/>
      </c>
      <c r="AI3775" t="str">
        <f>IF(AH3775="","",VLOOKUP(AH3775,'Сотрудники и ссылки'!A:B,2,0))</f>
        <v/>
      </c>
      <c r="AJ3775" t="str">
        <f>IF(AH3775="","",VLOOKUP(AH3775,'Сотрудники и ссылки'!A:C,3,0))</f>
        <v/>
      </c>
      <c r="AL3775" s="2" t="str">
        <f>IF(AK3775="","",AK3775+VLOOKUP(I3775,'Вид исследования'!B:E,4,0))</f>
        <v/>
      </c>
      <c r="AM3775" s="2" t="str">
        <f>IF(AK3775="","",AK3775+VLOOKUP(I3775,'Вид исследования'!B:F,5,0))</f>
        <v/>
      </c>
      <c r="AQ3775" t="str">
        <f>IFERROR(IF(L3775="","",VLOOKUP(L3775&amp;I3775,Продукция!A:K,11,0)),"обратитесь к админ справочника")</f>
        <v/>
      </c>
      <c r="AS3775" t="str">
        <f>IFERROR(IF(L3775="","",VLOOKUP(L3775&amp;I3775,Продукция!A:J,10,0)),"обратитесь к админ справочника")</f>
        <v/>
      </c>
    </row>
    <row r="3776" spans="1:45" x14ac:dyDescent="0.25">
      <c r="A3776" t="str">
        <f t="shared" si="68"/>
        <v/>
      </c>
      <c r="B3776" t="str">
        <f>IF(E3776="","",INDEX(Лаборатории!A:A,MATCH('Производственный контроль'!E3776,Лаборатории!B:B,0)))</f>
        <v/>
      </c>
      <c r="C3776" t="str">
        <f>IF(E3776="","",VLOOKUP(E3776,Лаборатории!B:D,3,0))</f>
        <v/>
      </c>
      <c r="E3776" s="150"/>
      <c r="J3776" t="str">
        <f>IF(L3776="","",VLOOKUP(L3776,Продукция!B:D,3,0))</f>
        <v/>
      </c>
      <c r="K3776" t="str">
        <f>IF(L3776="","",VLOOKUP(L3776,Продукция!B:C,2,0))</f>
        <v/>
      </c>
      <c r="L3776" s="151"/>
      <c r="M3776" t="str">
        <f>IF(L3776="","",VLOOKUP(L3776,Продукция!B:L,11,0))</f>
        <v/>
      </c>
      <c r="AB3776" t="str">
        <f>IF(L3776="","",VLOOKUP(L3776&amp;I3776,Продукция!A:I,9,0))</f>
        <v/>
      </c>
      <c r="AF3776" t="str">
        <f>IF(AD3776="","",VLOOKUP(AD3776,'Сотрудники и ссылки'!A:B,2,0))</f>
        <v/>
      </c>
      <c r="AG3776" t="str">
        <f>IF(AD3776="","",VLOOKUP(AD3776,'Сотрудники и ссылки'!A:C,3,0))</f>
        <v/>
      </c>
      <c r="AI3776" t="str">
        <f>IF(AH3776="","",VLOOKUP(AH3776,'Сотрудники и ссылки'!A:B,2,0))</f>
        <v/>
      </c>
      <c r="AJ3776" t="str">
        <f>IF(AH3776="","",VLOOKUP(AH3776,'Сотрудники и ссылки'!A:C,3,0))</f>
        <v/>
      </c>
      <c r="AL3776" s="2" t="str">
        <f>IF(AK3776="","",AK3776+VLOOKUP(I3776,'Вид исследования'!B:E,4,0))</f>
        <v/>
      </c>
      <c r="AM3776" s="2" t="str">
        <f>IF(AK3776="","",AK3776+VLOOKUP(I3776,'Вид исследования'!B:F,5,0))</f>
        <v/>
      </c>
      <c r="AQ3776" t="str">
        <f>IFERROR(IF(L3776="","",VLOOKUP(L3776&amp;I3776,Продукция!A:K,11,0)),"обратитесь к админ справочника")</f>
        <v/>
      </c>
      <c r="AS3776" t="str">
        <f>IFERROR(IF(L3776="","",VLOOKUP(L3776&amp;I3776,Продукция!A:J,10,0)),"обратитесь к админ справочника")</f>
        <v/>
      </c>
    </row>
    <row r="3777" spans="1:45" x14ac:dyDescent="0.25">
      <c r="A3777" t="str">
        <f t="shared" si="68"/>
        <v/>
      </c>
      <c r="B3777" t="str">
        <f>IF(E3777="","",INDEX(Лаборатории!A:A,MATCH('Производственный контроль'!E3777,Лаборатории!B:B,0)))</f>
        <v/>
      </c>
      <c r="C3777" t="str">
        <f>IF(E3777="","",VLOOKUP(E3777,Лаборатории!B:D,3,0))</f>
        <v/>
      </c>
      <c r="E3777" s="150"/>
      <c r="J3777" t="str">
        <f>IF(L3777="","",VLOOKUP(L3777,Продукция!B:D,3,0))</f>
        <v/>
      </c>
      <c r="K3777" t="str">
        <f>IF(L3777="","",VLOOKUP(L3777,Продукция!B:C,2,0))</f>
        <v/>
      </c>
      <c r="L3777" s="151"/>
      <c r="M3777" t="str">
        <f>IF(L3777="","",VLOOKUP(L3777,Продукция!B:L,11,0))</f>
        <v/>
      </c>
      <c r="AB3777" t="str">
        <f>IF(L3777="","",VLOOKUP(L3777&amp;I3777,Продукция!A:I,9,0))</f>
        <v/>
      </c>
      <c r="AF3777" t="str">
        <f>IF(AD3777="","",VLOOKUP(AD3777,'Сотрудники и ссылки'!A:B,2,0))</f>
        <v/>
      </c>
      <c r="AG3777" t="str">
        <f>IF(AD3777="","",VLOOKUP(AD3777,'Сотрудники и ссылки'!A:C,3,0))</f>
        <v/>
      </c>
      <c r="AI3777" t="str">
        <f>IF(AH3777="","",VLOOKUP(AH3777,'Сотрудники и ссылки'!A:B,2,0))</f>
        <v/>
      </c>
      <c r="AJ3777" t="str">
        <f>IF(AH3777="","",VLOOKUP(AH3777,'Сотрудники и ссылки'!A:C,3,0))</f>
        <v/>
      </c>
      <c r="AL3777" s="2" t="str">
        <f>IF(AK3777="","",AK3777+VLOOKUP(I3777,'Вид исследования'!B:E,4,0))</f>
        <v/>
      </c>
      <c r="AM3777" s="2" t="str">
        <f>IF(AK3777="","",AK3777+VLOOKUP(I3777,'Вид исследования'!B:F,5,0))</f>
        <v/>
      </c>
      <c r="AQ3777" t="str">
        <f>IFERROR(IF(L3777="","",VLOOKUP(L3777&amp;I3777,Продукция!A:K,11,0)),"обратитесь к админ справочника")</f>
        <v/>
      </c>
      <c r="AS3777" t="str">
        <f>IFERROR(IF(L3777="","",VLOOKUP(L3777&amp;I3777,Продукция!A:J,10,0)),"обратитесь к админ справочника")</f>
        <v/>
      </c>
    </row>
    <row r="3778" spans="1:45" x14ac:dyDescent="0.25">
      <c r="A3778" t="str">
        <f t="shared" si="68"/>
        <v/>
      </c>
      <c r="B3778" t="str">
        <f>IF(E3778="","",INDEX(Лаборатории!A:A,MATCH('Производственный контроль'!E3778,Лаборатории!B:B,0)))</f>
        <v/>
      </c>
      <c r="C3778" t="str">
        <f>IF(E3778="","",VLOOKUP(E3778,Лаборатории!B:D,3,0))</f>
        <v/>
      </c>
      <c r="E3778" s="150"/>
      <c r="J3778" t="str">
        <f>IF(L3778="","",VLOOKUP(L3778,Продукция!B:D,3,0))</f>
        <v/>
      </c>
      <c r="K3778" t="str">
        <f>IF(L3778="","",VLOOKUP(L3778,Продукция!B:C,2,0))</f>
        <v/>
      </c>
      <c r="L3778" s="151"/>
      <c r="M3778" t="str">
        <f>IF(L3778="","",VLOOKUP(L3778,Продукция!B:L,11,0))</f>
        <v/>
      </c>
      <c r="AB3778" t="str">
        <f>IF(L3778="","",VLOOKUP(L3778&amp;I3778,Продукция!A:I,9,0))</f>
        <v/>
      </c>
      <c r="AF3778" t="str">
        <f>IF(AD3778="","",VLOOKUP(AD3778,'Сотрудники и ссылки'!A:B,2,0))</f>
        <v/>
      </c>
      <c r="AG3778" t="str">
        <f>IF(AD3778="","",VLOOKUP(AD3778,'Сотрудники и ссылки'!A:C,3,0))</f>
        <v/>
      </c>
      <c r="AI3778" t="str">
        <f>IF(AH3778="","",VLOOKUP(AH3778,'Сотрудники и ссылки'!A:B,2,0))</f>
        <v/>
      </c>
      <c r="AJ3778" t="str">
        <f>IF(AH3778="","",VLOOKUP(AH3778,'Сотрудники и ссылки'!A:C,3,0))</f>
        <v/>
      </c>
      <c r="AL3778" s="2" t="str">
        <f>IF(AK3778="","",AK3778+VLOOKUP(I3778,'Вид исследования'!B:E,4,0))</f>
        <v/>
      </c>
      <c r="AM3778" s="2" t="str">
        <f>IF(AK3778="","",AK3778+VLOOKUP(I3778,'Вид исследования'!B:F,5,0))</f>
        <v/>
      </c>
      <c r="AQ3778" t="str">
        <f>IFERROR(IF(L3778="","",VLOOKUP(L3778&amp;I3778,Продукция!A:K,11,0)),"обратитесь к админ справочника")</f>
        <v/>
      </c>
      <c r="AS3778" t="str">
        <f>IFERROR(IF(L3778="","",VLOOKUP(L3778&amp;I3778,Продукция!A:J,10,0)),"обратитесь к админ справочника")</f>
        <v/>
      </c>
    </row>
    <row r="3779" spans="1:45" x14ac:dyDescent="0.25">
      <c r="A3779" t="str">
        <f t="shared" si="68"/>
        <v/>
      </c>
      <c r="B3779" t="str">
        <f>IF(E3779="","",INDEX(Лаборатории!A:A,MATCH('Производственный контроль'!E3779,Лаборатории!B:B,0)))</f>
        <v/>
      </c>
      <c r="C3779" t="str">
        <f>IF(E3779="","",VLOOKUP(E3779,Лаборатории!B:D,3,0))</f>
        <v/>
      </c>
      <c r="E3779" s="150"/>
      <c r="J3779" t="str">
        <f>IF(L3779="","",VLOOKUP(L3779,Продукция!B:D,3,0))</f>
        <v/>
      </c>
      <c r="K3779" t="str">
        <f>IF(L3779="","",VLOOKUP(L3779,Продукция!B:C,2,0))</f>
        <v/>
      </c>
      <c r="L3779" s="151"/>
      <c r="M3779" t="str">
        <f>IF(L3779="","",VLOOKUP(L3779,Продукция!B:L,11,0))</f>
        <v/>
      </c>
      <c r="AB3779" t="str">
        <f>IF(L3779="","",VLOOKUP(L3779&amp;I3779,Продукция!A:I,9,0))</f>
        <v/>
      </c>
      <c r="AF3779" t="str">
        <f>IF(AD3779="","",VLOOKUP(AD3779,'Сотрудники и ссылки'!A:B,2,0))</f>
        <v/>
      </c>
      <c r="AG3779" t="str">
        <f>IF(AD3779="","",VLOOKUP(AD3779,'Сотрудники и ссылки'!A:C,3,0))</f>
        <v/>
      </c>
      <c r="AI3779" t="str">
        <f>IF(AH3779="","",VLOOKUP(AH3779,'Сотрудники и ссылки'!A:B,2,0))</f>
        <v/>
      </c>
      <c r="AJ3779" t="str">
        <f>IF(AH3779="","",VLOOKUP(AH3779,'Сотрудники и ссылки'!A:C,3,0))</f>
        <v/>
      </c>
      <c r="AL3779" s="2" t="str">
        <f>IF(AK3779="","",AK3779+VLOOKUP(I3779,'Вид исследования'!B:E,4,0))</f>
        <v/>
      </c>
      <c r="AM3779" s="2" t="str">
        <f>IF(AK3779="","",AK3779+VLOOKUP(I3779,'Вид исследования'!B:F,5,0))</f>
        <v/>
      </c>
      <c r="AQ3779" t="str">
        <f>IFERROR(IF(L3779="","",VLOOKUP(L3779&amp;I3779,Продукция!A:K,11,0)),"обратитесь к админ справочника")</f>
        <v/>
      </c>
      <c r="AS3779" t="str">
        <f>IFERROR(IF(L3779="","",VLOOKUP(L3779&amp;I3779,Продукция!A:J,10,0)),"обратитесь к админ справочника")</f>
        <v/>
      </c>
    </row>
    <row r="3780" spans="1:45" x14ac:dyDescent="0.25">
      <c r="A3780" t="str">
        <f t="shared" si="68"/>
        <v/>
      </c>
      <c r="B3780" t="str">
        <f>IF(E3780="","",INDEX(Лаборатории!A:A,MATCH('Производственный контроль'!E3780,Лаборатории!B:B,0)))</f>
        <v/>
      </c>
      <c r="C3780" t="str">
        <f>IF(E3780="","",VLOOKUP(E3780,Лаборатории!B:D,3,0))</f>
        <v/>
      </c>
      <c r="E3780" s="150"/>
      <c r="J3780" t="str">
        <f>IF(L3780="","",VLOOKUP(L3780,Продукция!B:D,3,0))</f>
        <v/>
      </c>
      <c r="K3780" t="str">
        <f>IF(L3780="","",VLOOKUP(L3780,Продукция!B:C,2,0))</f>
        <v/>
      </c>
      <c r="L3780" s="151"/>
      <c r="M3780" t="str">
        <f>IF(L3780="","",VLOOKUP(L3780,Продукция!B:L,11,0))</f>
        <v/>
      </c>
      <c r="AB3780" t="str">
        <f>IF(L3780="","",VLOOKUP(L3780&amp;I3780,Продукция!A:I,9,0))</f>
        <v/>
      </c>
      <c r="AF3780" t="str">
        <f>IF(AD3780="","",VLOOKUP(AD3780,'Сотрудники и ссылки'!A:B,2,0))</f>
        <v/>
      </c>
      <c r="AG3780" t="str">
        <f>IF(AD3780="","",VLOOKUP(AD3780,'Сотрудники и ссылки'!A:C,3,0))</f>
        <v/>
      </c>
      <c r="AI3780" t="str">
        <f>IF(AH3780="","",VLOOKUP(AH3780,'Сотрудники и ссылки'!A:B,2,0))</f>
        <v/>
      </c>
      <c r="AJ3780" t="str">
        <f>IF(AH3780="","",VLOOKUP(AH3780,'Сотрудники и ссылки'!A:C,3,0))</f>
        <v/>
      </c>
      <c r="AL3780" s="2" t="str">
        <f>IF(AK3780="","",AK3780+VLOOKUP(I3780,'Вид исследования'!B:E,4,0))</f>
        <v/>
      </c>
      <c r="AM3780" s="2" t="str">
        <f>IF(AK3780="","",AK3780+VLOOKUP(I3780,'Вид исследования'!B:F,5,0))</f>
        <v/>
      </c>
      <c r="AQ3780" t="str">
        <f>IFERROR(IF(L3780="","",VLOOKUP(L3780&amp;I3780,Продукция!A:K,11,0)),"обратитесь к админ справочника")</f>
        <v/>
      </c>
      <c r="AS3780" t="str">
        <f>IFERROR(IF(L3780="","",VLOOKUP(L3780&amp;I3780,Продукция!A:J,10,0)),"обратитесь к админ справочника")</f>
        <v/>
      </c>
    </row>
    <row r="3781" spans="1:45" x14ac:dyDescent="0.25">
      <c r="A3781" t="str">
        <f t="shared" si="68"/>
        <v/>
      </c>
      <c r="B3781" t="str">
        <f>IF(E3781="","",INDEX(Лаборатории!A:A,MATCH('Производственный контроль'!E3781,Лаборатории!B:B,0)))</f>
        <v/>
      </c>
      <c r="C3781" t="str">
        <f>IF(E3781="","",VLOOKUP(E3781,Лаборатории!B:D,3,0))</f>
        <v/>
      </c>
      <c r="E3781" s="150"/>
      <c r="J3781" t="str">
        <f>IF(L3781="","",VLOOKUP(L3781,Продукция!B:D,3,0))</f>
        <v/>
      </c>
      <c r="K3781" t="str">
        <f>IF(L3781="","",VLOOKUP(L3781,Продукция!B:C,2,0))</f>
        <v/>
      </c>
      <c r="L3781" s="151"/>
      <c r="M3781" t="str">
        <f>IF(L3781="","",VLOOKUP(L3781,Продукция!B:L,11,0))</f>
        <v/>
      </c>
      <c r="AB3781" t="str">
        <f>IF(L3781="","",VLOOKUP(L3781&amp;I3781,Продукция!A:I,9,0))</f>
        <v/>
      </c>
      <c r="AF3781" t="str">
        <f>IF(AD3781="","",VLOOKUP(AD3781,'Сотрудники и ссылки'!A:B,2,0))</f>
        <v/>
      </c>
      <c r="AG3781" t="str">
        <f>IF(AD3781="","",VLOOKUP(AD3781,'Сотрудники и ссылки'!A:C,3,0))</f>
        <v/>
      </c>
      <c r="AI3781" t="str">
        <f>IF(AH3781="","",VLOOKUP(AH3781,'Сотрудники и ссылки'!A:B,2,0))</f>
        <v/>
      </c>
      <c r="AJ3781" t="str">
        <f>IF(AH3781="","",VLOOKUP(AH3781,'Сотрудники и ссылки'!A:C,3,0))</f>
        <v/>
      </c>
      <c r="AL3781" s="2" t="str">
        <f>IF(AK3781="","",AK3781+VLOOKUP(I3781,'Вид исследования'!B:E,4,0))</f>
        <v/>
      </c>
      <c r="AM3781" s="2" t="str">
        <f>IF(AK3781="","",AK3781+VLOOKUP(I3781,'Вид исследования'!B:F,5,0))</f>
        <v/>
      </c>
      <c r="AQ3781" t="str">
        <f>IFERROR(IF(L3781="","",VLOOKUP(L3781&amp;I3781,Продукция!A:K,11,0)),"обратитесь к админ справочника")</f>
        <v/>
      </c>
      <c r="AS3781" t="str">
        <f>IFERROR(IF(L3781="","",VLOOKUP(L3781&amp;I3781,Продукция!A:J,10,0)),"обратитесь к админ справочника")</f>
        <v/>
      </c>
    </row>
    <row r="3782" spans="1:45" x14ac:dyDescent="0.25">
      <c r="A3782" t="str">
        <f t="shared" si="68"/>
        <v/>
      </c>
      <c r="B3782" t="str">
        <f>IF(E3782="","",INDEX(Лаборатории!A:A,MATCH('Производственный контроль'!E3782,Лаборатории!B:B,0)))</f>
        <v/>
      </c>
      <c r="C3782" t="str">
        <f>IF(E3782="","",VLOOKUP(E3782,Лаборатории!B:D,3,0))</f>
        <v/>
      </c>
      <c r="E3782" s="150"/>
      <c r="J3782" t="str">
        <f>IF(L3782="","",VLOOKUP(L3782,Продукция!B:D,3,0))</f>
        <v/>
      </c>
      <c r="K3782" t="str">
        <f>IF(L3782="","",VLOOKUP(L3782,Продукция!B:C,2,0))</f>
        <v/>
      </c>
      <c r="L3782" s="151"/>
      <c r="M3782" t="str">
        <f>IF(L3782="","",VLOOKUP(L3782,Продукция!B:L,11,0))</f>
        <v/>
      </c>
      <c r="AB3782" t="str">
        <f>IF(L3782="","",VLOOKUP(L3782&amp;I3782,Продукция!A:I,9,0))</f>
        <v/>
      </c>
      <c r="AF3782" t="str">
        <f>IF(AD3782="","",VLOOKUP(AD3782,'Сотрудники и ссылки'!A:B,2,0))</f>
        <v/>
      </c>
      <c r="AG3782" t="str">
        <f>IF(AD3782="","",VLOOKUP(AD3782,'Сотрудники и ссылки'!A:C,3,0))</f>
        <v/>
      </c>
      <c r="AI3782" t="str">
        <f>IF(AH3782="","",VLOOKUP(AH3782,'Сотрудники и ссылки'!A:B,2,0))</f>
        <v/>
      </c>
      <c r="AJ3782" t="str">
        <f>IF(AH3782="","",VLOOKUP(AH3782,'Сотрудники и ссылки'!A:C,3,0))</f>
        <v/>
      </c>
      <c r="AL3782" s="2" t="str">
        <f>IF(AK3782="","",AK3782+VLOOKUP(I3782,'Вид исследования'!B:E,4,0))</f>
        <v/>
      </c>
      <c r="AM3782" s="2" t="str">
        <f>IF(AK3782="","",AK3782+VLOOKUP(I3782,'Вид исследования'!B:F,5,0))</f>
        <v/>
      </c>
      <c r="AQ3782" t="str">
        <f>IFERROR(IF(L3782="","",VLOOKUP(L3782&amp;I3782,Продукция!A:K,11,0)),"обратитесь к админ справочника")</f>
        <v/>
      </c>
      <c r="AS3782" t="str">
        <f>IFERROR(IF(L3782="","",VLOOKUP(L3782&amp;I3782,Продукция!A:J,10,0)),"обратитесь к админ справочника")</f>
        <v/>
      </c>
    </row>
    <row r="3783" spans="1:45" x14ac:dyDescent="0.25">
      <c r="A3783" t="str">
        <f t="shared" si="68"/>
        <v/>
      </c>
      <c r="B3783" t="str">
        <f>IF(E3783="","",INDEX(Лаборатории!A:A,MATCH('Производственный контроль'!E3783,Лаборатории!B:B,0)))</f>
        <v/>
      </c>
      <c r="C3783" t="str">
        <f>IF(E3783="","",VLOOKUP(E3783,Лаборатории!B:D,3,0))</f>
        <v/>
      </c>
      <c r="E3783" s="150"/>
      <c r="J3783" t="str">
        <f>IF(L3783="","",VLOOKUP(L3783,Продукция!B:D,3,0))</f>
        <v/>
      </c>
      <c r="K3783" t="str">
        <f>IF(L3783="","",VLOOKUP(L3783,Продукция!B:C,2,0))</f>
        <v/>
      </c>
      <c r="L3783" s="151"/>
      <c r="M3783" t="str">
        <f>IF(L3783="","",VLOOKUP(L3783,Продукция!B:L,11,0))</f>
        <v/>
      </c>
      <c r="AB3783" t="str">
        <f>IF(L3783="","",VLOOKUP(L3783&amp;I3783,Продукция!A:I,9,0))</f>
        <v/>
      </c>
      <c r="AF3783" t="str">
        <f>IF(AD3783="","",VLOOKUP(AD3783,'Сотрудники и ссылки'!A:B,2,0))</f>
        <v/>
      </c>
      <c r="AG3783" t="str">
        <f>IF(AD3783="","",VLOOKUP(AD3783,'Сотрудники и ссылки'!A:C,3,0))</f>
        <v/>
      </c>
      <c r="AI3783" t="str">
        <f>IF(AH3783="","",VLOOKUP(AH3783,'Сотрудники и ссылки'!A:B,2,0))</f>
        <v/>
      </c>
      <c r="AJ3783" t="str">
        <f>IF(AH3783="","",VLOOKUP(AH3783,'Сотрудники и ссылки'!A:C,3,0))</f>
        <v/>
      </c>
      <c r="AL3783" s="2" t="str">
        <f>IF(AK3783="","",AK3783+VLOOKUP(I3783,'Вид исследования'!B:E,4,0))</f>
        <v/>
      </c>
      <c r="AM3783" s="2" t="str">
        <f>IF(AK3783="","",AK3783+VLOOKUP(I3783,'Вид исследования'!B:F,5,0))</f>
        <v/>
      </c>
      <c r="AQ3783" t="str">
        <f>IFERROR(IF(L3783="","",VLOOKUP(L3783&amp;I3783,Продукция!A:K,11,0)),"обратитесь к админ справочника")</f>
        <v/>
      </c>
      <c r="AS3783" t="str">
        <f>IFERROR(IF(L3783="","",VLOOKUP(L3783&amp;I3783,Продукция!A:J,10,0)),"обратитесь к админ справочника")</f>
        <v/>
      </c>
    </row>
    <row r="3784" spans="1:45" x14ac:dyDescent="0.25">
      <c r="A3784" t="str">
        <f t="shared" si="68"/>
        <v/>
      </c>
      <c r="B3784" t="str">
        <f>IF(E3784="","",INDEX(Лаборатории!A:A,MATCH('Производственный контроль'!E3784,Лаборатории!B:B,0)))</f>
        <v/>
      </c>
      <c r="C3784" t="str">
        <f>IF(E3784="","",VLOOKUP(E3784,Лаборатории!B:D,3,0))</f>
        <v/>
      </c>
      <c r="E3784" s="150"/>
      <c r="J3784" t="str">
        <f>IF(L3784="","",VLOOKUP(L3784,Продукция!B:D,3,0))</f>
        <v/>
      </c>
      <c r="K3784" t="str">
        <f>IF(L3784="","",VLOOKUP(L3784,Продукция!B:C,2,0))</f>
        <v/>
      </c>
      <c r="L3784" s="151"/>
      <c r="M3784" t="str">
        <f>IF(L3784="","",VLOOKUP(L3784,Продукция!B:L,11,0))</f>
        <v/>
      </c>
      <c r="AB3784" t="str">
        <f>IF(L3784="","",VLOOKUP(L3784&amp;I3784,Продукция!A:I,9,0))</f>
        <v/>
      </c>
      <c r="AF3784" t="str">
        <f>IF(AD3784="","",VLOOKUP(AD3784,'Сотрудники и ссылки'!A:B,2,0))</f>
        <v/>
      </c>
      <c r="AG3784" t="str">
        <f>IF(AD3784="","",VLOOKUP(AD3784,'Сотрудники и ссылки'!A:C,3,0))</f>
        <v/>
      </c>
      <c r="AI3784" t="str">
        <f>IF(AH3784="","",VLOOKUP(AH3784,'Сотрудники и ссылки'!A:B,2,0))</f>
        <v/>
      </c>
      <c r="AJ3784" t="str">
        <f>IF(AH3784="","",VLOOKUP(AH3784,'Сотрудники и ссылки'!A:C,3,0))</f>
        <v/>
      </c>
      <c r="AL3784" s="2" t="str">
        <f>IF(AK3784="","",AK3784+VLOOKUP(I3784,'Вид исследования'!B:E,4,0))</f>
        <v/>
      </c>
      <c r="AM3784" s="2" t="str">
        <f>IF(AK3784="","",AK3784+VLOOKUP(I3784,'Вид исследования'!B:F,5,0))</f>
        <v/>
      </c>
      <c r="AQ3784" t="str">
        <f>IFERROR(IF(L3784="","",VLOOKUP(L3784&amp;I3784,Продукция!A:K,11,0)),"обратитесь к админ справочника")</f>
        <v/>
      </c>
      <c r="AS3784" t="str">
        <f>IFERROR(IF(L3784="","",VLOOKUP(L3784&amp;I3784,Продукция!A:J,10,0)),"обратитесь к админ справочника")</f>
        <v/>
      </c>
    </row>
    <row r="3785" spans="1:45" x14ac:dyDescent="0.25">
      <c r="A3785" t="str">
        <f t="shared" si="68"/>
        <v/>
      </c>
      <c r="B3785" t="str">
        <f>IF(E3785="","",INDEX(Лаборатории!A:A,MATCH('Производственный контроль'!E3785,Лаборатории!B:B,0)))</f>
        <v/>
      </c>
      <c r="C3785" t="str">
        <f>IF(E3785="","",VLOOKUP(E3785,Лаборатории!B:D,3,0))</f>
        <v/>
      </c>
      <c r="E3785" s="150"/>
      <c r="J3785" t="str">
        <f>IF(L3785="","",VLOOKUP(L3785,Продукция!B:D,3,0))</f>
        <v/>
      </c>
      <c r="K3785" t="str">
        <f>IF(L3785="","",VLOOKUP(L3785,Продукция!B:C,2,0))</f>
        <v/>
      </c>
      <c r="L3785" s="151"/>
      <c r="M3785" t="str">
        <f>IF(L3785="","",VLOOKUP(L3785,Продукция!B:L,11,0))</f>
        <v/>
      </c>
      <c r="AB3785" t="str">
        <f>IF(L3785="","",VLOOKUP(L3785&amp;I3785,Продукция!A:I,9,0))</f>
        <v/>
      </c>
      <c r="AF3785" t="str">
        <f>IF(AD3785="","",VLOOKUP(AD3785,'Сотрудники и ссылки'!A:B,2,0))</f>
        <v/>
      </c>
      <c r="AG3785" t="str">
        <f>IF(AD3785="","",VLOOKUP(AD3785,'Сотрудники и ссылки'!A:C,3,0))</f>
        <v/>
      </c>
      <c r="AI3785" t="str">
        <f>IF(AH3785="","",VLOOKUP(AH3785,'Сотрудники и ссылки'!A:B,2,0))</f>
        <v/>
      </c>
      <c r="AJ3785" t="str">
        <f>IF(AH3785="","",VLOOKUP(AH3785,'Сотрудники и ссылки'!A:C,3,0))</f>
        <v/>
      </c>
      <c r="AL3785" s="2" t="str">
        <f>IF(AK3785="","",AK3785+VLOOKUP(I3785,'Вид исследования'!B:E,4,0))</f>
        <v/>
      </c>
      <c r="AM3785" s="2" t="str">
        <f>IF(AK3785="","",AK3785+VLOOKUP(I3785,'Вид исследования'!B:F,5,0))</f>
        <v/>
      </c>
      <c r="AQ3785" t="str">
        <f>IFERROR(IF(L3785="","",VLOOKUP(L3785&amp;I3785,Продукция!A:K,11,0)),"обратитесь к админ справочника")</f>
        <v/>
      </c>
      <c r="AS3785" t="str">
        <f>IFERROR(IF(L3785="","",VLOOKUP(L3785&amp;I3785,Продукция!A:J,10,0)),"обратитесь к админ справочника")</f>
        <v/>
      </c>
    </row>
    <row r="3786" spans="1:45" x14ac:dyDescent="0.25">
      <c r="A3786" t="str">
        <f t="shared" si="68"/>
        <v/>
      </c>
      <c r="B3786" t="str">
        <f>IF(E3786="","",INDEX(Лаборатории!A:A,MATCH('Производственный контроль'!E3786,Лаборатории!B:B,0)))</f>
        <v/>
      </c>
      <c r="C3786" t="str">
        <f>IF(E3786="","",VLOOKUP(E3786,Лаборатории!B:D,3,0))</f>
        <v/>
      </c>
      <c r="E3786" s="150"/>
      <c r="J3786" t="str">
        <f>IF(L3786="","",VLOOKUP(L3786,Продукция!B:D,3,0))</f>
        <v/>
      </c>
      <c r="K3786" t="str">
        <f>IF(L3786="","",VLOOKUP(L3786,Продукция!B:C,2,0))</f>
        <v/>
      </c>
      <c r="L3786" s="151"/>
      <c r="M3786" t="str">
        <f>IF(L3786="","",VLOOKUP(L3786,Продукция!B:L,11,0))</f>
        <v/>
      </c>
      <c r="AB3786" t="str">
        <f>IF(L3786="","",VLOOKUP(L3786&amp;I3786,Продукция!A:I,9,0))</f>
        <v/>
      </c>
      <c r="AF3786" t="str">
        <f>IF(AD3786="","",VLOOKUP(AD3786,'Сотрудники и ссылки'!A:B,2,0))</f>
        <v/>
      </c>
      <c r="AG3786" t="str">
        <f>IF(AD3786="","",VLOOKUP(AD3786,'Сотрудники и ссылки'!A:C,3,0))</f>
        <v/>
      </c>
      <c r="AI3786" t="str">
        <f>IF(AH3786="","",VLOOKUP(AH3786,'Сотрудники и ссылки'!A:B,2,0))</f>
        <v/>
      </c>
      <c r="AJ3786" t="str">
        <f>IF(AH3786="","",VLOOKUP(AH3786,'Сотрудники и ссылки'!A:C,3,0))</f>
        <v/>
      </c>
      <c r="AL3786" s="2" t="str">
        <f>IF(AK3786="","",AK3786+VLOOKUP(I3786,'Вид исследования'!B:E,4,0))</f>
        <v/>
      </c>
      <c r="AM3786" s="2" t="str">
        <f>IF(AK3786="","",AK3786+VLOOKUP(I3786,'Вид исследования'!B:F,5,0))</f>
        <v/>
      </c>
      <c r="AQ3786" t="str">
        <f>IFERROR(IF(L3786="","",VLOOKUP(L3786&amp;I3786,Продукция!A:K,11,0)),"обратитесь к админ справочника")</f>
        <v/>
      </c>
      <c r="AS3786" t="str">
        <f>IFERROR(IF(L3786="","",VLOOKUP(L3786&amp;I3786,Продукция!A:J,10,0)),"обратитесь к админ справочника")</f>
        <v/>
      </c>
    </row>
    <row r="3787" spans="1:45" x14ac:dyDescent="0.25">
      <c r="A3787" t="str">
        <f t="shared" si="68"/>
        <v/>
      </c>
      <c r="B3787" t="str">
        <f>IF(E3787="","",INDEX(Лаборатории!A:A,MATCH('Производственный контроль'!E3787,Лаборатории!B:B,0)))</f>
        <v/>
      </c>
      <c r="C3787" t="str">
        <f>IF(E3787="","",VLOOKUP(E3787,Лаборатории!B:D,3,0))</f>
        <v/>
      </c>
      <c r="E3787" s="150"/>
      <c r="J3787" t="str">
        <f>IF(L3787="","",VLOOKUP(L3787,Продукция!B:D,3,0))</f>
        <v/>
      </c>
      <c r="K3787" t="str">
        <f>IF(L3787="","",VLOOKUP(L3787,Продукция!B:C,2,0))</f>
        <v/>
      </c>
      <c r="L3787" s="151"/>
      <c r="M3787" t="str">
        <f>IF(L3787="","",VLOOKUP(L3787,Продукция!B:L,11,0))</f>
        <v/>
      </c>
      <c r="AB3787" t="str">
        <f>IF(L3787="","",VLOOKUP(L3787&amp;I3787,Продукция!A:I,9,0))</f>
        <v/>
      </c>
      <c r="AF3787" t="str">
        <f>IF(AD3787="","",VLOOKUP(AD3787,'Сотрудники и ссылки'!A:B,2,0))</f>
        <v/>
      </c>
      <c r="AG3787" t="str">
        <f>IF(AD3787="","",VLOOKUP(AD3787,'Сотрудники и ссылки'!A:C,3,0))</f>
        <v/>
      </c>
      <c r="AI3787" t="str">
        <f>IF(AH3787="","",VLOOKUP(AH3787,'Сотрудники и ссылки'!A:B,2,0))</f>
        <v/>
      </c>
      <c r="AJ3787" t="str">
        <f>IF(AH3787="","",VLOOKUP(AH3787,'Сотрудники и ссылки'!A:C,3,0))</f>
        <v/>
      </c>
      <c r="AL3787" s="2" t="str">
        <f>IF(AK3787="","",AK3787+VLOOKUP(I3787,'Вид исследования'!B:E,4,0))</f>
        <v/>
      </c>
      <c r="AM3787" s="2" t="str">
        <f>IF(AK3787="","",AK3787+VLOOKUP(I3787,'Вид исследования'!B:F,5,0))</f>
        <v/>
      </c>
      <c r="AQ3787" t="str">
        <f>IFERROR(IF(L3787="","",VLOOKUP(L3787&amp;I3787,Продукция!A:K,11,0)),"обратитесь к админ справочника")</f>
        <v/>
      </c>
      <c r="AS3787" t="str">
        <f>IFERROR(IF(L3787="","",VLOOKUP(L3787&amp;I3787,Продукция!A:J,10,0)),"обратитесь к админ справочника")</f>
        <v/>
      </c>
    </row>
    <row r="3788" spans="1:45" x14ac:dyDescent="0.25">
      <c r="A3788" t="str">
        <f t="shared" ref="A3788:A3851" si="69">T3788&amp;I3788</f>
        <v/>
      </c>
      <c r="B3788" t="str">
        <f>IF(E3788="","",INDEX(Лаборатории!A:A,MATCH('Производственный контроль'!E3788,Лаборатории!B:B,0)))</f>
        <v/>
      </c>
      <c r="C3788" t="str">
        <f>IF(E3788="","",VLOOKUP(E3788,Лаборатории!B:D,3,0))</f>
        <v/>
      </c>
      <c r="E3788" s="150"/>
      <c r="J3788" t="str">
        <f>IF(L3788="","",VLOOKUP(L3788,Продукция!B:D,3,0))</f>
        <v/>
      </c>
      <c r="K3788" t="str">
        <f>IF(L3788="","",VLOOKUP(L3788,Продукция!B:C,2,0))</f>
        <v/>
      </c>
      <c r="L3788" s="151"/>
      <c r="M3788" t="str">
        <f>IF(L3788="","",VLOOKUP(L3788,Продукция!B:L,11,0))</f>
        <v/>
      </c>
      <c r="AB3788" t="str">
        <f>IF(L3788="","",VLOOKUP(L3788&amp;I3788,Продукция!A:I,9,0))</f>
        <v/>
      </c>
      <c r="AF3788" t="str">
        <f>IF(AD3788="","",VLOOKUP(AD3788,'Сотрудники и ссылки'!A:B,2,0))</f>
        <v/>
      </c>
      <c r="AG3788" t="str">
        <f>IF(AD3788="","",VLOOKUP(AD3788,'Сотрудники и ссылки'!A:C,3,0))</f>
        <v/>
      </c>
      <c r="AI3788" t="str">
        <f>IF(AH3788="","",VLOOKUP(AH3788,'Сотрудники и ссылки'!A:B,2,0))</f>
        <v/>
      </c>
      <c r="AJ3788" t="str">
        <f>IF(AH3788="","",VLOOKUP(AH3788,'Сотрудники и ссылки'!A:C,3,0))</f>
        <v/>
      </c>
      <c r="AL3788" s="2" t="str">
        <f>IF(AK3788="","",AK3788+VLOOKUP(I3788,'Вид исследования'!B:E,4,0))</f>
        <v/>
      </c>
      <c r="AM3788" s="2" t="str">
        <f>IF(AK3788="","",AK3788+VLOOKUP(I3788,'Вид исследования'!B:F,5,0))</f>
        <v/>
      </c>
      <c r="AQ3788" t="str">
        <f>IFERROR(IF(L3788="","",VLOOKUP(L3788&amp;I3788,Продукция!A:K,11,0)),"обратитесь к админ справочника")</f>
        <v/>
      </c>
      <c r="AS3788" t="str">
        <f>IFERROR(IF(L3788="","",VLOOKUP(L3788&amp;I3788,Продукция!A:J,10,0)),"обратитесь к админ справочника")</f>
        <v/>
      </c>
    </row>
    <row r="3789" spans="1:45" x14ac:dyDescent="0.25">
      <c r="A3789" t="str">
        <f t="shared" si="69"/>
        <v/>
      </c>
      <c r="B3789" t="str">
        <f>IF(E3789="","",INDEX(Лаборатории!A:A,MATCH('Производственный контроль'!E3789,Лаборатории!B:B,0)))</f>
        <v/>
      </c>
      <c r="C3789" t="str">
        <f>IF(E3789="","",VLOOKUP(E3789,Лаборатории!B:D,3,0))</f>
        <v/>
      </c>
      <c r="E3789" s="150"/>
      <c r="J3789" t="str">
        <f>IF(L3789="","",VLOOKUP(L3789,Продукция!B:D,3,0))</f>
        <v/>
      </c>
      <c r="K3789" t="str">
        <f>IF(L3789="","",VLOOKUP(L3789,Продукция!B:C,2,0))</f>
        <v/>
      </c>
      <c r="L3789" s="151"/>
      <c r="M3789" t="str">
        <f>IF(L3789="","",VLOOKUP(L3789,Продукция!B:L,11,0))</f>
        <v/>
      </c>
      <c r="AB3789" t="str">
        <f>IF(L3789="","",VLOOKUP(L3789&amp;I3789,Продукция!A:I,9,0))</f>
        <v/>
      </c>
      <c r="AF3789" t="str">
        <f>IF(AD3789="","",VLOOKUP(AD3789,'Сотрудники и ссылки'!A:B,2,0))</f>
        <v/>
      </c>
      <c r="AG3789" t="str">
        <f>IF(AD3789="","",VLOOKUP(AD3789,'Сотрудники и ссылки'!A:C,3,0))</f>
        <v/>
      </c>
      <c r="AI3789" t="str">
        <f>IF(AH3789="","",VLOOKUP(AH3789,'Сотрудники и ссылки'!A:B,2,0))</f>
        <v/>
      </c>
      <c r="AJ3789" t="str">
        <f>IF(AH3789="","",VLOOKUP(AH3789,'Сотрудники и ссылки'!A:C,3,0))</f>
        <v/>
      </c>
      <c r="AL3789" s="2" t="str">
        <f>IF(AK3789="","",AK3789+VLOOKUP(I3789,'Вид исследования'!B:E,4,0))</f>
        <v/>
      </c>
      <c r="AM3789" s="2" t="str">
        <f>IF(AK3789="","",AK3789+VLOOKUP(I3789,'Вид исследования'!B:F,5,0))</f>
        <v/>
      </c>
      <c r="AQ3789" t="str">
        <f>IFERROR(IF(L3789="","",VLOOKUP(L3789&amp;I3789,Продукция!A:K,11,0)),"обратитесь к админ справочника")</f>
        <v/>
      </c>
      <c r="AS3789" t="str">
        <f>IFERROR(IF(L3789="","",VLOOKUP(L3789&amp;I3789,Продукция!A:J,10,0)),"обратитесь к админ справочника")</f>
        <v/>
      </c>
    </row>
    <row r="3790" spans="1:45" x14ac:dyDescent="0.25">
      <c r="A3790" t="str">
        <f t="shared" si="69"/>
        <v/>
      </c>
      <c r="B3790" t="str">
        <f>IF(E3790="","",INDEX(Лаборатории!A:A,MATCH('Производственный контроль'!E3790,Лаборатории!B:B,0)))</f>
        <v/>
      </c>
      <c r="C3790" t="str">
        <f>IF(E3790="","",VLOOKUP(E3790,Лаборатории!B:D,3,0))</f>
        <v/>
      </c>
      <c r="E3790" s="150"/>
      <c r="J3790" t="str">
        <f>IF(L3790="","",VLOOKUP(L3790,Продукция!B:D,3,0))</f>
        <v/>
      </c>
      <c r="K3790" t="str">
        <f>IF(L3790="","",VLOOKUP(L3790,Продукция!B:C,2,0))</f>
        <v/>
      </c>
      <c r="L3790" s="151"/>
      <c r="M3790" t="str">
        <f>IF(L3790="","",VLOOKUP(L3790,Продукция!B:L,11,0))</f>
        <v/>
      </c>
      <c r="AB3790" t="str">
        <f>IF(L3790="","",VLOOKUP(L3790&amp;I3790,Продукция!A:I,9,0))</f>
        <v/>
      </c>
      <c r="AF3790" t="str">
        <f>IF(AD3790="","",VLOOKUP(AD3790,'Сотрудники и ссылки'!A:B,2,0))</f>
        <v/>
      </c>
      <c r="AG3790" t="str">
        <f>IF(AD3790="","",VLOOKUP(AD3790,'Сотрудники и ссылки'!A:C,3,0))</f>
        <v/>
      </c>
      <c r="AI3790" t="str">
        <f>IF(AH3790="","",VLOOKUP(AH3790,'Сотрудники и ссылки'!A:B,2,0))</f>
        <v/>
      </c>
      <c r="AJ3790" t="str">
        <f>IF(AH3790="","",VLOOKUP(AH3790,'Сотрудники и ссылки'!A:C,3,0))</f>
        <v/>
      </c>
      <c r="AL3790" s="2" t="str">
        <f>IF(AK3790="","",AK3790+VLOOKUP(I3790,'Вид исследования'!B:E,4,0))</f>
        <v/>
      </c>
      <c r="AM3790" s="2" t="str">
        <f>IF(AK3790="","",AK3790+VLOOKUP(I3790,'Вид исследования'!B:F,5,0))</f>
        <v/>
      </c>
      <c r="AQ3790" t="str">
        <f>IFERROR(IF(L3790="","",VLOOKUP(L3790&amp;I3790,Продукция!A:K,11,0)),"обратитесь к админ справочника")</f>
        <v/>
      </c>
      <c r="AS3790" t="str">
        <f>IFERROR(IF(L3790="","",VLOOKUP(L3790&amp;I3790,Продукция!A:J,10,0)),"обратитесь к админ справочника")</f>
        <v/>
      </c>
    </row>
    <row r="3791" spans="1:45" x14ac:dyDescent="0.25">
      <c r="A3791" t="str">
        <f t="shared" si="69"/>
        <v/>
      </c>
      <c r="B3791" t="str">
        <f>IF(E3791="","",INDEX(Лаборатории!A:A,MATCH('Производственный контроль'!E3791,Лаборатории!B:B,0)))</f>
        <v/>
      </c>
      <c r="C3791" t="str">
        <f>IF(E3791="","",VLOOKUP(E3791,Лаборатории!B:D,3,0))</f>
        <v/>
      </c>
      <c r="E3791" s="150"/>
      <c r="J3791" t="str">
        <f>IF(L3791="","",VLOOKUP(L3791,Продукция!B:D,3,0))</f>
        <v/>
      </c>
      <c r="K3791" t="str">
        <f>IF(L3791="","",VLOOKUP(L3791,Продукция!B:C,2,0))</f>
        <v/>
      </c>
      <c r="L3791" s="151"/>
      <c r="M3791" t="str">
        <f>IF(L3791="","",VLOOKUP(L3791,Продукция!B:L,11,0))</f>
        <v/>
      </c>
      <c r="AB3791" t="str">
        <f>IF(L3791="","",VLOOKUP(L3791&amp;I3791,Продукция!A:I,9,0))</f>
        <v/>
      </c>
      <c r="AF3791" t="str">
        <f>IF(AD3791="","",VLOOKUP(AD3791,'Сотрудники и ссылки'!A:B,2,0))</f>
        <v/>
      </c>
      <c r="AG3791" t="str">
        <f>IF(AD3791="","",VLOOKUP(AD3791,'Сотрудники и ссылки'!A:C,3,0))</f>
        <v/>
      </c>
      <c r="AI3791" t="str">
        <f>IF(AH3791="","",VLOOKUP(AH3791,'Сотрудники и ссылки'!A:B,2,0))</f>
        <v/>
      </c>
      <c r="AJ3791" t="str">
        <f>IF(AH3791="","",VLOOKUP(AH3791,'Сотрудники и ссылки'!A:C,3,0))</f>
        <v/>
      </c>
      <c r="AL3791" s="2" t="str">
        <f>IF(AK3791="","",AK3791+VLOOKUP(I3791,'Вид исследования'!B:E,4,0))</f>
        <v/>
      </c>
      <c r="AM3791" s="2" t="str">
        <f>IF(AK3791="","",AK3791+VLOOKUP(I3791,'Вид исследования'!B:F,5,0))</f>
        <v/>
      </c>
      <c r="AQ3791" t="str">
        <f>IFERROR(IF(L3791="","",VLOOKUP(L3791&amp;I3791,Продукция!A:K,11,0)),"обратитесь к админ справочника")</f>
        <v/>
      </c>
      <c r="AS3791" t="str">
        <f>IFERROR(IF(L3791="","",VLOOKUP(L3791&amp;I3791,Продукция!A:J,10,0)),"обратитесь к админ справочника")</f>
        <v/>
      </c>
    </row>
    <row r="3792" spans="1:45" x14ac:dyDescent="0.25">
      <c r="A3792" t="str">
        <f t="shared" si="69"/>
        <v/>
      </c>
      <c r="B3792" t="str">
        <f>IF(E3792="","",INDEX(Лаборатории!A:A,MATCH('Производственный контроль'!E3792,Лаборатории!B:B,0)))</f>
        <v/>
      </c>
      <c r="C3792" t="str">
        <f>IF(E3792="","",VLOOKUP(E3792,Лаборатории!B:D,3,0))</f>
        <v/>
      </c>
      <c r="E3792" s="150"/>
      <c r="J3792" t="str">
        <f>IF(L3792="","",VLOOKUP(L3792,Продукция!B:D,3,0))</f>
        <v/>
      </c>
      <c r="K3792" t="str">
        <f>IF(L3792="","",VLOOKUP(L3792,Продукция!B:C,2,0))</f>
        <v/>
      </c>
      <c r="L3792" s="151"/>
      <c r="M3792" t="str">
        <f>IF(L3792="","",VLOOKUP(L3792,Продукция!B:L,11,0))</f>
        <v/>
      </c>
      <c r="AB3792" t="str">
        <f>IF(L3792="","",VLOOKUP(L3792&amp;I3792,Продукция!A:I,9,0))</f>
        <v/>
      </c>
      <c r="AF3792" t="str">
        <f>IF(AD3792="","",VLOOKUP(AD3792,'Сотрудники и ссылки'!A:B,2,0))</f>
        <v/>
      </c>
      <c r="AG3792" t="str">
        <f>IF(AD3792="","",VLOOKUP(AD3792,'Сотрудники и ссылки'!A:C,3,0))</f>
        <v/>
      </c>
      <c r="AI3792" t="str">
        <f>IF(AH3792="","",VLOOKUP(AH3792,'Сотрудники и ссылки'!A:B,2,0))</f>
        <v/>
      </c>
      <c r="AJ3792" t="str">
        <f>IF(AH3792="","",VLOOKUP(AH3792,'Сотрудники и ссылки'!A:C,3,0))</f>
        <v/>
      </c>
      <c r="AL3792" s="2" t="str">
        <f>IF(AK3792="","",AK3792+VLOOKUP(I3792,'Вид исследования'!B:E,4,0))</f>
        <v/>
      </c>
      <c r="AM3792" s="2" t="str">
        <f>IF(AK3792="","",AK3792+VLOOKUP(I3792,'Вид исследования'!B:F,5,0))</f>
        <v/>
      </c>
      <c r="AQ3792" t="str">
        <f>IFERROR(IF(L3792="","",VLOOKUP(L3792&amp;I3792,Продукция!A:K,11,0)),"обратитесь к админ справочника")</f>
        <v/>
      </c>
      <c r="AS3792" t="str">
        <f>IFERROR(IF(L3792="","",VLOOKUP(L3792&amp;I3792,Продукция!A:J,10,0)),"обратитесь к админ справочника")</f>
        <v/>
      </c>
    </row>
    <row r="3793" spans="1:45" x14ac:dyDescent="0.25">
      <c r="A3793" t="str">
        <f t="shared" si="69"/>
        <v/>
      </c>
      <c r="B3793" t="str">
        <f>IF(E3793="","",INDEX(Лаборатории!A:A,MATCH('Производственный контроль'!E3793,Лаборатории!B:B,0)))</f>
        <v/>
      </c>
      <c r="C3793" t="str">
        <f>IF(E3793="","",VLOOKUP(E3793,Лаборатории!B:D,3,0))</f>
        <v/>
      </c>
      <c r="E3793" s="150"/>
      <c r="J3793" t="str">
        <f>IF(L3793="","",VLOOKUP(L3793,Продукция!B:D,3,0))</f>
        <v/>
      </c>
      <c r="K3793" t="str">
        <f>IF(L3793="","",VLOOKUP(L3793,Продукция!B:C,2,0))</f>
        <v/>
      </c>
      <c r="L3793" s="151"/>
      <c r="M3793" t="str">
        <f>IF(L3793="","",VLOOKUP(L3793,Продукция!B:L,11,0))</f>
        <v/>
      </c>
      <c r="AB3793" t="str">
        <f>IF(L3793="","",VLOOKUP(L3793&amp;I3793,Продукция!A:I,9,0))</f>
        <v/>
      </c>
      <c r="AF3793" t="str">
        <f>IF(AD3793="","",VLOOKUP(AD3793,'Сотрудники и ссылки'!A:B,2,0))</f>
        <v/>
      </c>
      <c r="AG3793" t="str">
        <f>IF(AD3793="","",VLOOKUP(AD3793,'Сотрудники и ссылки'!A:C,3,0))</f>
        <v/>
      </c>
      <c r="AI3793" t="str">
        <f>IF(AH3793="","",VLOOKUP(AH3793,'Сотрудники и ссылки'!A:B,2,0))</f>
        <v/>
      </c>
      <c r="AJ3793" t="str">
        <f>IF(AH3793="","",VLOOKUP(AH3793,'Сотрудники и ссылки'!A:C,3,0))</f>
        <v/>
      </c>
      <c r="AL3793" s="2" t="str">
        <f>IF(AK3793="","",AK3793+VLOOKUP(I3793,'Вид исследования'!B:E,4,0))</f>
        <v/>
      </c>
      <c r="AM3793" s="2" t="str">
        <f>IF(AK3793="","",AK3793+VLOOKUP(I3793,'Вид исследования'!B:F,5,0))</f>
        <v/>
      </c>
      <c r="AQ3793" t="str">
        <f>IFERROR(IF(L3793="","",VLOOKUP(L3793&amp;I3793,Продукция!A:K,11,0)),"обратитесь к админ справочника")</f>
        <v/>
      </c>
      <c r="AS3793" t="str">
        <f>IFERROR(IF(L3793="","",VLOOKUP(L3793&amp;I3793,Продукция!A:J,10,0)),"обратитесь к админ справочника")</f>
        <v/>
      </c>
    </row>
    <row r="3794" spans="1:45" x14ac:dyDescent="0.25">
      <c r="A3794" t="str">
        <f t="shared" si="69"/>
        <v/>
      </c>
      <c r="B3794" t="str">
        <f>IF(E3794="","",INDEX(Лаборатории!A:A,MATCH('Производственный контроль'!E3794,Лаборатории!B:B,0)))</f>
        <v/>
      </c>
      <c r="C3794" t="str">
        <f>IF(E3794="","",VLOOKUP(E3794,Лаборатории!B:D,3,0))</f>
        <v/>
      </c>
      <c r="E3794" s="150"/>
      <c r="J3794" t="str">
        <f>IF(L3794="","",VLOOKUP(L3794,Продукция!B:D,3,0))</f>
        <v/>
      </c>
      <c r="K3794" t="str">
        <f>IF(L3794="","",VLOOKUP(L3794,Продукция!B:C,2,0))</f>
        <v/>
      </c>
      <c r="L3794" s="151"/>
      <c r="M3794" t="str">
        <f>IF(L3794="","",VLOOKUP(L3794,Продукция!B:L,11,0))</f>
        <v/>
      </c>
      <c r="AB3794" t="str">
        <f>IF(L3794="","",VLOOKUP(L3794&amp;I3794,Продукция!A:I,9,0))</f>
        <v/>
      </c>
      <c r="AF3794" t="str">
        <f>IF(AD3794="","",VLOOKUP(AD3794,'Сотрудники и ссылки'!A:B,2,0))</f>
        <v/>
      </c>
      <c r="AG3794" t="str">
        <f>IF(AD3794="","",VLOOKUP(AD3794,'Сотрудники и ссылки'!A:C,3,0))</f>
        <v/>
      </c>
      <c r="AI3794" t="str">
        <f>IF(AH3794="","",VLOOKUP(AH3794,'Сотрудники и ссылки'!A:B,2,0))</f>
        <v/>
      </c>
      <c r="AJ3794" t="str">
        <f>IF(AH3794="","",VLOOKUP(AH3794,'Сотрудники и ссылки'!A:C,3,0))</f>
        <v/>
      </c>
      <c r="AL3794" s="2" t="str">
        <f>IF(AK3794="","",AK3794+VLOOKUP(I3794,'Вид исследования'!B:E,4,0))</f>
        <v/>
      </c>
      <c r="AM3794" s="2" t="str">
        <f>IF(AK3794="","",AK3794+VLOOKUP(I3794,'Вид исследования'!B:F,5,0))</f>
        <v/>
      </c>
      <c r="AQ3794" t="str">
        <f>IFERROR(IF(L3794="","",VLOOKUP(L3794&amp;I3794,Продукция!A:K,11,0)),"обратитесь к админ справочника")</f>
        <v/>
      </c>
      <c r="AS3794" t="str">
        <f>IFERROR(IF(L3794="","",VLOOKUP(L3794&amp;I3794,Продукция!A:J,10,0)),"обратитесь к админ справочника")</f>
        <v/>
      </c>
    </row>
    <row r="3795" spans="1:45" x14ac:dyDescent="0.25">
      <c r="A3795" t="str">
        <f t="shared" si="69"/>
        <v/>
      </c>
      <c r="B3795" t="str">
        <f>IF(E3795="","",INDEX(Лаборатории!A:A,MATCH('Производственный контроль'!E3795,Лаборатории!B:B,0)))</f>
        <v/>
      </c>
      <c r="C3795" t="str">
        <f>IF(E3795="","",VLOOKUP(E3795,Лаборатории!B:D,3,0))</f>
        <v/>
      </c>
      <c r="E3795" s="150"/>
      <c r="J3795" t="str">
        <f>IF(L3795="","",VLOOKUP(L3795,Продукция!B:D,3,0))</f>
        <v/>
      </c>
      <c r="K3795" t="str">
        <f>IF(L3795="","",VLOOKUP(L3795,Продукция!B:C,2,0))</f>
        <v/>
      </c>
      <c r="L3795" s="151"/>
      <c r="M3795" t="str">
        <f>IF(L3795="","",VLOOKUP(L3795,Продукция!B:L,11,0))</f>
        <v/>
      </c>
      <c r="AB3795" t="str">
        <f>IF(L3795="","",VLOOKUP(L3795&amp;I3795,Продукция!A:I,9,0))</f>
        <v/>
      </c>
      <c r="AF3795" t="str">
        <f>IF(AD3795="","",VLOOKUP(AD3795,'Сотрудники и ссылки'!A:B,2,0))</f>
        <v/>
      </c>
      <c r="AG3795" t="str">
        <f>IF(AD3795="","",VLOOKUP(AD3795,'Сотрудники и ссылки'!A:C,3,0))</f>
        <v/>
      </c>
      <c r="AI3795" t="str">
        <f>IF(AH3795="","",VLOOKUP(AH3795,'Сотрудники и ссылки'!A:B,2,0))</f>
        <v/>
      </c>
      <c r="AJ3795" t="str">
        <f>IF(AH3795="","",VLOOKUP(AH3795,'Сотрудники и ссылки'!A:C,3,0))</f>
        <v/>
      </c>
      <c r="AL3795" s="2" t="str">
        <f>IF(AK3795="","",AK3795+VLOOKUP(I3795,'Вид исследования'!B:E,4,0))</f>
        <v/>
      </c>
      <c r="AM3795" s="2" t="str">
        <f>IF(AK3795="","",AK3795+VLOOKUP(I3795,'Вид исследования'!B:F,5,0))</f>
        <v/>
      </c>
      <c r="AQ3795" t="str">
        <f>IFERROR(IF(L3795="","",VLOOKUP(L3795&amp;I3795,Продукция!A:K,11,0)),"обратитесь к админ справочника")</f>
        <v/>
      </c>
      <c r="AS3795" t="str">
        <f>IFERROR(IF(L3795="","",VLOOKUP(L3795&amp;I3795,Продукция!A:J,10,0)),"обратитесь к админ справочника")</f>
        <v/>
      </c>
    </row>
    <row r="3796" spans="1:45" x14ac:dyDescent="0.25">
      <c r="A3796" t="str">
        <f t="shared" si="69"/>
        <v/>
      </c>
      <c r="B3796" t="str">
        <f>IF(E3796="","",INDEX(Лаборатории!A:A,MATCH('Производственный контроль'!E3796,Лаборатории!B:B,0)))</f>
        <v/>
      </c>
      <c r="C3796" t="str">
        <f>IF(E3796="","",VLOOKUP(E3796,Лаборатории!B:D,3,0))</f>
        <v/>
      </c>
      <c r="E3796" s="150"/>
      <c r="J3796" t="str">
        <f>IF(L3796="","",VLOOKUP(L3796,Продукция!B:D,3,0))</f>
        <v/>
      </c>
      <c r="K3796" t="str">
        <f>IF(L3796="","",VLOOKUP(L3796,Продукция!B:C,2,0))</f>
        <v/>
      </c>
      <c r="L3796" s="151"/>
      <c r="M3796" t="str">
        <f>IF(L3796="","",VLOOKUP(L3796,Продукция!B:L,11,0))</f>
        <v/>
      </c>
      <c r="AB3796" t="str">
        <f>IF(L3796="","",VLOOKUP(L3796&amp;I3796,Продукция!A:I,9,0))</f>
        <v/>
      </c>
      <c r="AF3796" t="str">
        <f>IF(AD3796="","",VLOOKUP(AD3796,'Сотрудники и ссылки'!A:B,2,0))</f>
        <v/>
      </c>
      <c r="AG3796" t="str">
        <f>IF(AD3796="","",VLOOKUP(AD3796,'Сотрудники и ссылки'!A:C,3,0))</f>
        <v/>
      </c>
      <c r="AI3796" t="str">
        <f>IF(AH3796="","",VLOOKUP(AH3796,'Сотрудники и ссылки'!A:B,2,0))</f>
        <v/>
      </c>
      <c r="AJ3796" t="str">
        <f>IF(AH3796="","",VLOOKUP(AH3796,'Сотрудники и ссылки'!A:C,3,0))</f>
        <v/>
      </c>
      <c r="AL3796" s="2" t="str">
        <f>IF(AK3796="","",AK3796+VLOOKUP(I3796,'Вид исследования'!B:E,4,0))</f>
        <v/>
      </c>
      <c r="AM3796" s="2" t="str">
        <f>IF(AK3796="","",AK3796+VLOOKUP(I3796,'Вид исследования'!B:F,5,0))</f>
        <v/>
      </c>
      <c r="AQ3796" t="str">
        <f>IFERROR(IF(L3796="","",VLOOKUP(L3796&amp;I3796,Продукция!A:K,11,0)),"обратитесь к админ справочника")</f>
        <v/>
      </c>
      <c r="AS3796" t="str">
        <f>IFERROR(IF(L3796="","",VLOOKUP(L3796&amp;I3796,Продукция!A:J,10,0)),"обратитесь к админ справочника")</f>
        <v/>
      </c>
    </row>
    <row r="3797" spans="1:45" x14ac:dyDescent="0.25">
      <c r="A3797" t="str">
        <f t="shared" si="69"/>
        <v/>
      </c>
      <c r="B3797" t="str">
        <f>IF(E3797="","",INDEX(Лаборатории!A:A,MATCH('Производственный контроль'!E3797,Лаборатории!B:B,0)))</f>
        <v/>
      </c>
      <c r="C3797" t="str">
        <f>IF(E3797="","",VLOOKUP(E3797,Лаборатории!B:D,3,0))</f>
        <v/>
      </c>
      <c r="E3797" s="150"/>
      <c r="J3797" t="str">
        <f>IF(L3797="","",VLOOKUP(L3797,Продукция!B:D,3,0))</f>
        <v/>
      </c>
      <c r="K3797" t="str">
        <f>IF(L3797="","",VLOOKUP(L3797,Продукция!B:C,2,0))</f>
        <v/>
      </c>
      <c r="L3797" s="151"/>
      <c r="M3797" t="str">
        <f>IF(L3797="","",VLOOKUP(L3797,Продукция!B:L,11,0))</f>
        <v/>
      </c>
      <c r="AB3797" t="str">
        <f>IF(L3797="","",VLOOKUP(L3797&amp;I3797,Продукция!A:I,9,0))</f>
        <v/>
      </c>
      <c r="AF3797" t="str">
        <f>IF(AD3797="","",VLOOKUP(AD3797,'Сотрудники и ссылки'!A:B,2,0))</f>
        <v/>
      </c>
      <c r="AG3797" t="str">
        <f>IF(AD3797="","",VLOOKUP(AD3797,'Сотрудники и ссылки'!A:C,3,0))</f>
        <v/>
      </c>
      <c r="AI3797" t="str">
        <f>IF(AH3797="","",VLOOKUP(AH3797,'Сотрудники и ссылки'!A:B,2,0))</f>
        <v/>
      </c>
      <c r="AJ3797" t="str">
        <f>IF(AH3797="","",VLOOKUP(AH3797,'Сотрудники и ссылки'!A:C,3,0))</f>
        <v/>
      </c>
      <c r="AL3797" s="2" t="str">
        <f>IF(AK3797="","",AK3797+VLOOKUP(I3797,'Вид исследования'!B:E,4,0))</f>
        <v/>
      </c>
      <c r="AM3797" s="2" t="str">
        <f>IF(AK3797="","",AK3797+VLOOKUP(I3797,'Вид исследования'!B:F,5,0))</f>
        <v/>
      </c>
      <c r="AQ3797" t="str">
        <f>IFERROR(IF(L3797="","",VLOOKUP(L3797&amp;I3797,Продукция!A:K,11,0)),"обратитесь к админ справочника")</f>
        <v/>
      </c>
      <c r="AS3797" t="str">
        <f>IFERROR(IF(L3797="","",VLOOKUP(L3797&amp;I3797,Продукция!A:J,10,0)),"обратитесь к админ справочника")</f>
        <v/>
      </c>
    </row>
    <row r="3798" spans="1:45" x14ac:dyDescent="0.25">
      <c r="A3798" t="str">
        <f t="shared" si="69"/>
        <v/>
      </c>
      <c r="B3798" t="str">
        <f>IF(E3798="","",INDEX(Лаборатории!A:A,MATCH('Производственный контроль'!E3798,Лаборатории!B:B,0)))</f>
        <v/>
      </c>
      <c r="C3798" t="str">
        <f>IF(E3798="","",VLOOKUP(E3798,Лаборатории!B:D,3,0))</f>
        <v/>
      </c>
      <c r="E3798" s="150"/>
      <c r="J3798" t="str">
        <f>IF(L3798="","",VLOOKUP(L3798,Продукция!B:D,3,0))</f>
        <v/>
      </c>
      <c r="K3798" t="str">
        <f>IF(L3798="","",VLOOKUP(L3798,Продукция!B:C,2,0))</f>
        <v/>
      </c>
      <c r="L3798" s="151"/>
      <c r="M3798" t="str">
        <f>IF(L3798="","",VLOOKUP(L3798,Продукция!B:L,11,0))</f>
        <v/>
      </c>
      <c r="AB3798" t="str">
        <f>IF(L3798="","",VLOOKUP(L3798&amp;I3798,Продукция!A:I,9,0))</f>
        <v/>
      </c>
      <c r="AF3798" t="str">
        <f>IF(AD3798="","",VLOOKUP(AD3798,'Сотрудники и ссылки'!A:B,2,0))</f>
        <v/>
      </c>
      <c r="AG3798" t="str">
        <f>IF(AD3798="","",VLOOKUP(AD3798,'Сотрудники и ссылки'!A:C,3,0))</f>
        <v/>
      </c>
      <c r="AI3798" t="str">
        <f>IF(AH3798="","",VLOOKUP(AH3798,'Сотрудники и ссылки'!A:B,2,0))</f>
        <v/>
      </c>
      <c r="AJ3798" t="str">
        <f>IF(AH3798="","",VLOOKUP(AH3798,'Сотрудники и ссылки'!A:C,3,0))</f>
        <v/>
      </c>
      <c r="AL3798" s="2" t="str">
        <f>IF(AK3798="","",AK3798+VLOOKUP(I3798,'Вид исследования'!B:E,4,0))</f>
        <v/>
      </c>
      <c r="AM3798" s="2" t="str">
        <f>IF(AK3798="","",AK3798+VLOOKUP(I3798,'Вид исследования'!B:F,5,0))</f>
        <v/>
      </c>
      <c r="AQ3798" t="str">
        <f>IFERROR(IF(L3798="","",VLOOKUP(L3798&amp;I3798,Продукция!A:K,11,0)),"обратитесь к админ справочника")</f>
        <v/>
      </c>
      <c r="AS3798" t="str">
        <f>IFERROR(IF(L3798="","",VLOOKUP(L3798&amp;I3798,Продукция!A:J,10,0)),"обратитесь к админ справочника")</f>
        <v/>
      </c>
    </row>
    <row r="3799" spans="1:45" x14ac:dyDescent="0.25">
      <c r="A3799" t="str">
        <f t="shared" si="69"/>
        <v/>
      </c>
      <c r="B3799" t="str">
        <f>IF(E3799="","",INDEX(Лаборатории!A:A,MATCH('Производственный контроль'!E3799,Лаборатории!B:B,0)))</f>
        <v/>
      </c>
      <c r="C3799" t="str">
        <f>IF(E3799="","",VLOOKUP(E3799,Лаборатории!B:D,3,0))</f>
        <v/>
      </c>
      <c r="E3799" s="150"/>
      <c r="J3799" t="str">
        <f>IF(L3799="","",VLOOKUP(L3799,Продукция!B:D,3,0))</f>
        <v/>
      </c>
      <c r="K3799" t="str">
        <f>IF(L3799="","",VLOOKUP(L3799,Продукция!B:C,2,0))</f>
        <v/>
      </c>
      <c r="L3799" s="151"/>
      <c r="M3799" t="str">
        <f>IF(L3799="","",VLOOKUP(L3799,Продукция!B:L,11,0))</f>
        <v/>
      </c>
      <c r="AB3799" t="str">
        <f>IF(L3799="","",VLOOKUP(L3799&amp;I3799,Продукция!A:I,9,0))</f>
        <v/>
      </c>
      <c r="AF3799" t="str">
        <f>IF(AD3799="","",VLOOKUP(AD3799,'Сотрудники и ссылки'!A:B,2,0))</f>
        <v/>
      </c>
      <c r="AG3799" t="str">
        <f>IF(AD3799="","",VLOOKUP(AD3799,'Сотрудники и ссылки'!A:C,3,0))</f>
        <v/>
      </c>
      <c r="AI3799" t="str">
        <f>IF(AH3799="","",VLOOKUP(AH3799,'Сотрудники и ссылки'!A:B,2,0))</f>
        <v/>
      </c>
      <c r="AJ3799" t="str">
        <f>IF(AH3799="","",VLOOKUP(AH3799,'Сотрудники и ссылки'!A:C,3,0))</f>
        <v/>
      </c>
      <c r="AL3799" s="2" t="str">
        <f>IF(AK3799="","",AK3799+VLOOKUP(I3799,'Вид исследования'!B:E,4,0))</f>
        <v/>
      </c>
      <c r="AM3799" s="2" t="str">
        <f>IF(AK3799="","",AK3799+VLOOKUP(I3799,'Вид исследования'!B:F,5,0))</f>
        <v/>
      </c>
      <c r="AQ3799" t="str">
        <f>IFERROR(IF(L3799="","",VLOOKUP(L3799&amp;I3799,Продукция!A:K,11,0)),"обратитесь к админ справочника")</f>
        <v/>
      </c>
      <c r="AS3799" t="str">
        <f>IFERROR(IF(L3799="","",VLOOKUP(L3799&amp;I3799,Продукция!A:J,10,0)),"обратитесь к админ справочника")</f>
        <v/>
      </c>
    </row>
    <row r="3800" spans="1:45" x14ac:dyDescent="0.25">
      <c r="A3800" t="str">
        <f t="shared" si="69"/>
        <v/>
      </c>
      <c r="B3800" t="str">
        <f>IF(E3800="","",INDEX(Лаборатории!A:A,MATCH('Производственный контроль'!E3800,Лаборатории!B:B,0)))</f>
        <v/>
      </c>
      <c r="C3800" t="str">
        <f>IF(E3800="","",VLOOKUP(E3800,Лаборатории!B:D,3,0))</f>
        <v/>
      </c>
      <c r="E3800" s="150"/>
      <c r="J3800" t="str">
        <f>IF(L3800="","",VLOOKUP(L3800,Продукция!B:D,3,0))</f>
        <v/>
      </c>
      <c r="K3800" t="str">
        <f>IF(L3800="","",VLOOKUP(L3800,Продукция!B:C,2,0))</f>
        <v/>
      </c>
      <c r="L3800" s="151"/>
      <c r="M3800" t="str">
        <f>IF(L3800="","",VLOOKUP(L3800,Продукция!B:L,11,0))</f>
        <v/>
      </c>
      <c r="AB3800" t="str">
        <f>IF(L3800="","",VLOOKUP(L3800&amp;I3800,Продукция!A:I,9,0))</f>
        <v/>
      </c>
      <c r="AF3800" t="str">
        <f>IF(AD3800="","",VLOOKUP(AD3800,'Сотрудники и ссылки'!A:B,2,0))</f>
        <v/>
      </c>
      <c r="AG3800" t="str">
        <f>IF(AD3800="","",VLOOKUP(AD3800,'Сотрудники и ссылки'!A:C,3,0))</f>
        <v/>
      </c>
      <c r="AI3800" t="str">
        <f>IF(AH3800="","",VLOOKUP(AH3800,'Сотрудники и ссылки'!A:B,2,0))</f>
        <v/>
      </c>
      <c r="AJ3800" t="str">
        <f>IF(AH3800="","",VLOOKUP(AH3800,'Сотрудники и ссылки'!A:C,3,0))</f>
        <v/>
      </c>
      <c r="AL3800" s="2" t="str">
        <f>IF(AK3800="","",AK3800+VLOOKUP(I3800,'Вид исследования'!B:E,4,0))</f>
        <v/>
      </c>
      <c r="AM3800" s="2" t="str">
        <f>IF(AK3800="","",AK3800+VLOOKUP(I3800,'Вид исследования'!B:F,5,0))</f>
        <v/>
      </c>
      <c r="AQ3800" t="str">
        <f>IFERROR(IF(L3800="","",VLOOKUP(L3800&amp;I3800,Продукция!A:K,11,0)),"обратитесь к админ справочника")</f>
        <v/>
      </c>
      <c r="AS3800" t="str">
        <f>IFERROR(IF(L3800="","",VLOOKUP(L3800&amp;I3800,Продукция!A:J,10,0)),"обратитесь к админ справочника")</f>
        <v/>
      </c>
    </row>
    <row r="3801" spans="1:45" x14ac:dyDescent="0.25">
      <c r="A3801" t="str">
        <f t="shared" si="69"/>
        <v/>
      </c>
      <c r="B3801" t="str">
        <f>IF(E3801="","",INDEX(Лаборатории!A:A,MATCH('Производственный контроль'!E3801,Лаборатории!B:B,0)))</f>
        <v/>
      </c>
      <c r="C3801" t="str">
        <f>IF(E3801="","",VLOOKUP(E3801,Лаборатории!B:D,3,0))</f>
        <v/>
      </c>
      <c r="E3801" s="150"/>
      <c r="J3801" t="str">
        <f>IF(L3801="","",VLOOKUP(L3801,Продукция!B:D,3,0))</f>
        <v/>
      </c>
      <c r="K3801" t="str">
        <f>IF(L3801="","",VLOOKUP(L3801,Продукция!B:C,2,0))</f>
        <v/>
      </c>
      <c r="L3801" s="151"/>
      <c r="M3801" t="str">
        <f>IF(L3801="","",VLOOKUP(L3801,Продукция!B:L,11,0))</f>
        <v/>
      </c>
      <c r="AB3801" t="str">
        <f>IF(L3801="","",VLOOKUP(L3801&amp;I3801,Продукция!A:I,9,0))</f>
        <v/>
      </c>
      <c r="AF3801" t="str">
        <f>IF(AD3801="","",VLOOKUP(AD3801,'Сотрудники и ссылки'!A:B,2,0))</f>
        <v/>
      </c>
      <c r="AG3801" t="str">
        <f>IF(AD3801="","",VLOOKUP(AD3801,'Сотрудники и ссылки'!A:C,3,0))</f>
        <v/>
      </c>
      <c r="AI3801" t="str">
        <f>IF(AH3801="","",VLOOKUP(AH3801,'Сотрудники и ссылки'!A:B,2,0))</f>
        <v/>
      </c>
      <c r="AJ3801" t="str">
        <f>IF(AH3801="","",VLOOKUP(AH3801,'Сотрудники и ссылки'!A:C,3,0))</f>
        <v/>
      </c>
      <c r="AL3801" s="2" t="str">
        <f>IF(AK3801="","",AK3801+VLOOKUP(I3801,'Вид исследования'!B:E,4,0))</f>
        <v/>
      </c>
      <c r="AM3801" s="2" t="str">
        <f>IF(AK3801="","",AK3801+VLOOKUP(I3801,'Вид исследования'!B:F,5,0))</f>
        <v/>
      </c>
      <c r="AQ3801" t="str">
        <f>IFERROR(IF(L3801="","",VLOOKUP(L3801&amp;I3801,Продукция!A:K,11,0)),"обратитесь к админ справочника")</f>
        <v/>
      </c>
      <c r="AS3801" t="str">
        <f>IFERROR(IF(L3801="","",VLOOKUP(L3801&amp;I3801,Продукция!A:J,10,0)),"обратитесь к админ справочника")</f>
        <v/>
      </c>
    </row>
    <row r="3802" spans="1:45" x14ac:dyDescent="0.25">
      <c r="A3802" t="str">
        <f t="shared" si="69"/>
        <v/>
      </c>
      <c r="B3802" t="str">
        <f>IF(E3802="","",INDEX(Лаборатории!A:A,MATCH('Производственный контроль'!E3802,Лаборатории!B:B,0)))</f>
        <v/>
      </c>
      <c r="C3802" t="str">
        <f>IF(E3802="","",VLOOKUP(E3802,Лаборатории!B:D,3,0))</f>
        <v/>
      </c>
      <c r="E3802" s="150"/>
      <c r="J3802" t="str">
        <f>IF(L3802="","",VLOOKUP(L3802,Продукция!B:D,3,0))</f>
        <v/>
      </c>
      <c r="K3802" t="str">
        <f>IF(L3802="","",VLOOKUP(L3802,Продукция!B:C,2,0))</f>
        <v/>
      </c>
      <c r="L3802" s="151"/>
      <c r="M3802" t="str">
        <f>IF(L3802="","",VLOOKUP(L3802,Продукция!B:L,11,0))</f>
        <v/>
      </c>
      <c r="AB3802" t="str">
        <f>IF(L3802="","",VLOOKUP(L3802&amp;I3802,Продукция!A:I,9,0))</f>
        <v/>
      </c>
      <c r="AF3802" t="str">
        <f>IF(AD3802="","",VLOOKUP(AD3802,'Сотрудники и ссылки'!A:B,2,0))</f>
        <v/>
      </c>
      <c r="AG3802" t="str">
        <f>IF(AD3802="","",VLOOKUP(AD3802,'Сотрудники и ссылки'!A:C,3,0))</f>
        <v/>
      </c>
      <c r="AI3802" t="str">
        <f>IF(AH3802="","",VLOOKUP(AH3802,'Сотрудники и ссылки'!A:B,2,0))</f>
        <v/>
      </c>
      <c r="AJ3802" t="str">
        <f>IF(AH3802="","",VLOOKUP(AH3802,'Сотрудники и ссылки'!A:C,3,0))</f>
        <v/>
      </c>
      <c r="AL3802" s="2" t="str">
        <f>IF(AK3802="","",AK3802+VLOOKUP(I3802,'Вид исследования'!B:E,4,0))</f>
        <v/>
      </c>
      <c r="AM3802" s="2" t="str">
        <f>IF(AK3802="","",AK3802+VLOOKUP(I3802,'Вид исследования'!B:F,5,0))</f>
        <v/>
      </c>
      <c r="AQ3802" t="str">
        <f>IFERROR(IF(L3802="","",VLOOKUP(L3802&amp;I3802,Продукция!A:K,11,0)),"обратитесь к админ справочника")</f>
        <v/>
      </c>
      <c r="AS3802" t="str">
        <f>IFERROR(IF(L3802="","",VLOOKUP(L3802&amp;I3802,Продукция!A:J,10,0)),"обратитесь к админ справочника")</f>
        <v/>
      </c>
    </row>
    <row r="3803" spans="1:45" x14ac:dyDescent="0.25">
      <c r="A3803" t="str">
        <f t="shared" si="69"/>
        <v/>
      </c>
      <c r="B3803" t="str">
        <f>IF(E3803="","",INDEX(Лаборатории!A:A,MATCH('Производственный контроль'!E3803,Лаборатории!B:B,0)))</f>
        <v/>
      </c>
      <c r="C3803" t="str">
        <f>IF(E3803="","",VLOOKUP(E3803,Лаборатории!B:D,3,0))</f>
        <v/>
      </c>
      <c r="E3803" s="150"/>
      <c r="J3803" t="str">
        <f>IF(L3803="","",VLOOKUP(L3803,Продукция!B:D,3,0))</f>
        <v/>
      </c>
      <c r="K3803" t="str">
        <f>IF(L3803="","",VLOOKUP(L3803,Продукция!B:C,2,0))</f>
        <v/>
      </c>
      <c r="L3803" s="151"/>
      <c r="M3803" t="str">
        <f>IF(L3803="","",VLOOKUP(L3803,Продукция!B:L,11,0))</f>
        <v/>
      </c>
      <c r="AB3803" t="str">
        <f>IF(L3803="","",VLOOKUP(L3803&amp;I3803,Продукция!A:I,9,0))</f>
        <v/>
      </c>
      <c r="AF3803" t="str">
        <f>IF(AD3803="","",VLOOKUP(AD3803,'Сотрудники и ссылки'!A:B,2,0))</f>
        <v/>
      </c>
      <c r="AG3803" t="str">
        <f>IF(AD3803="","",VLOOKUP(AD3803,'Сотрудники и ссылки'!A:C,3,0))</f>
        <v/>
      </c>
      <c r="AI3803" t="str">
        <f>IF(AH3803="","",VLOOKUP(AH3803,'Сотрудники и ссылки'!A:B,2,0))</f>
        <v/>
      </c>
      <c r="AJ3803" t="str">
        <f>IF(AH3803="","",VLOOKUP(AH3803,'Сотрудники и ссылки'!A:C,3,0))</f>
        <v/>
      </c>
      <c r="AL3803" s="2" t="str">
        <f>IF(AK3803="","",AK3803+VLOOKUP(I3803,'Вид исследования'!B:E,4,0))</f>
        <v/>
      </c>
      <c r="AM3803" s="2" t="str">
        <f>IF(AK3803="","",AK3803+VLOOKUP(I3803,'Вид исследования'!B:F,5,0))</f>
        <v/>
      </c>
      <c r="AQ3803" t="str">
        <f>IFERROR(IF(L3803="","",VLOOKUP(L3803&amp;I3803,Продукция!A:K,11,0)),"обратитесь к админ справочника")</f>
        <v/>
      </c>
      <c r="AS3803" t="str">
        <f>IFERROR(IF(L3803="","",VLOOKUP(L3803&amp;I3803,Продукция!A:J,10,0)),"обратитесь к админ справочника")</f>
        <v/>
      </c>
    </row>
    <row r="3804" spans="1:45" x14ac:dyDescent="0.25">
      <c r="A3804" t="str">
        <f t="shared" si="69"/>
        <v/>
      </c>
      <c r="B3804" t="str">
        <f>IF(E3804="","",INDEX(Лаборатории!A:A,MATCH('Производственный контроль'!E3804,Лаборатории!B:B,0)))</f>
        <v/>
      </c>
      <c r="C3804" t="str">
        <f>IF(E3804="","",VLOOKUP(E3804,Лаборатории!B:D,3,0))</f>
        <v/>
      </c>
      <c r="E3804" s="150"/>
      <c r="J3804" t="str">
        <f>IF(L3804="","",VLOOKUP(L3804,Продукция!B:D,3,0))</f>
        <v/>
      </c>
      <c r="K3804" t="str">
        <f>IF(L3804="","",VLOOKUP(L3804,Продукция!B:C,2,0))</f>
        <v/>
      </c>
      <c r="L3804" s="151"/>
      <c r="M3804" t="str">
        <f>IF(L3804="","",VLOOKUP(L3804,Продукция!B:L,11,0))</f>
        <v/>
      </c>
      <c r="AB3804" t="str">
        <f>IF(L3804="","",VLOOKUP(L3804&amp;I3804,Продукция!A:I,9,0))</f>
        <v/>
      </c>
      <c r="AF3804" t="str">
        <f>IF(AD3804="","",VLOOKUP(AD3804,'Сотрудники и ссылки'!A:B,2,0))</f>
        <v/>
      </c>
      <c r="AG3804" t="str">
        <f>IF(AD3804="","",VLOOKUP(AD3804,'Сотрудники и ссылки'!A:C,3,0))</f>
        <v/>
      </c>
      <c r="AI3804" t="str">
        <f>IF(AH3804="","",VLOOKUP(AH3804,'Сотрудники и ссылки'!A:B,2,0))</f>
        <v/>
      </c>
      <c r="AJ3804" t="str">
        <f>IF(AH3804="","",VLOOKUP(AH3804,'Сотрудники и ссылки'!A:C,3,0))</f>
        <v/>
      </c>
      <c r="AL3804" s="2" t="str">
        <f>IF(AK3804="","",AK3804+VLOOKUP(I3804,'Вид исследования'!B:E,4,0))</f>
        <v/>
      </c>
      <c r="AM3804" s="2" t="str">
        <f>IF(AK3804="","",AK3804+VLOOKUP(I3804,'Вид исследования'!B:F,5,0))</f>
        <v/>
      </c>
      <c r="AQ3804" t="str">
        <f>IFERROR(IF(L3804="","",VLOOKUP(L3804&amp;I3804,Продукция!A:K,11,0)),"обратитесь к админ справочника")</f>
        <v/>
      </c>
      <c r="AS3804" t="str">
        <f>IFERROR(IF(L3804="","",VLOOKUP(L3804&amp;I3804,Продукция!A:J,10,0)),"обратитесь к админ справочника")</f>
        <v/>
      </c>
    </row>
    <row r="3805" spans="1:45" x14ac:dyDescent="0.25">
      <c r="A3805" t="str">
        <f t="shared" si="69"/>
        <v/>
      </c>
      <c r="B3805" t="str">
        <f>IF(E3805="","",INDEX(Лаборатории!A:A,MATCH('Производственный контроль'!E3805,Лаборатории!B:B,0)))</f>
        <v/>
      </c>
      <c r="C3805" t="str">
        <f>IF(E3805="","",VLOOKUP(E3805,Лаборатории!B:D,3,0))</f>
        <v/>
      </c>
      <c r="E3805" s="150"/>
      <c r="J3805" t="str">
        <f>IF(L3805="","",VLOOKUP(L3805,Продукция!B:D,3,0))</f>
        <v/>
      </c>
      <c r="K3805" t="str">
        <f>IF(L3805="","",VLOOKUP(L3805,Продукция!B:C,2,0))</f>
        <v/>
      </c>
      <c r="L3805" s="151"/>
      <c r="M3805" t="str">
        <f>IF(L3805="","",VLOOKUP(L3805,Продукция!B:L,11,0))</f>
        <v/>
      </c>
      <c r="AB3805" t="str">
        <f>IF(L3805="","",VLOOKUP(L3805&amp;I3805,Продукция!A:I,9,0))</f>
        <v/>
      </c>
      <c r="AF3805" t="str">
        <f>IF(AD3805="","",VLOOKUP(AD3805,'Сотрудники и ссылки'!A:B,2,0))</f>
        <v/>
      </c>
      <c r="AG3805" t="str">
        <f>IF(AD3805="","",VLOOKUP(AD3805,'Сотрудники и ссылки'!A:C,3,0))</f>
        <v/>
      </c>
      <c r="AI3805" t="str">
        <f>IF(AH3805="","",VLOOKUP(AH3805,'Сотрудники и ссылки'!A:B,2,0))</f>
        <v/>
      </c>
      <c r="AJ3805" t="str">
        <f>IF(AH3805="","",VLOOKUP(AH3805,'Сотрудники и ссылки'!A:C,3,0))</f>
        <v/>
      </c>
      <c r="AL3805" s="2" t="str">
        <f>IF(AK3805="","",AK3805+VLOOKUP(I3805,'Вид исследования'!B:E,4,0))</f>
        <v/>
      </c>
      <c r="AM3805" s="2" t="str">
        <f>IF(AK3805="","",AK3805+VLOOKUP(I3805,'Вид исследования'!B:F,5,0))</f>
        <v/>
      </c>
      <c r="AQ3805" t="str">
        <f>IFERROR(IF(L3805="","",VLOOKUP(L3805&amp;I3805,Продукция!A:K,11,0)),"обратитесь к админ справочника")</f>
        <v/>
      </c>
      <c r="AS3805" t="str">
        <f>IFERROR(IF(L3805="","",VLOOKUP(L3805&amp;I3805,Продукция!A:J,10,0)),"обратитесь к админ справочника")</f>
        <v/>
      </c>
    </row>
    <row r="3806" spans="1:45" x14ac:dyDescent="0.25">
      <c r="A3806" t="str">
        <f t="shared" si="69"/>
        <v/>
      </c>
      <c r="B3806" t="str">
        <f>IF(E3806="","",INDEX(Лаборатории!A:A,MATCH('Производственный контроль'!E3806,Лаборатории!B:B,0)))</f>
        <v/>
      </c>
      <c r="C3806" t="str">
        <f>IF(E3806="","",VLOOKUP(E3806,Лаборатории!B:D,3,0))</f>
        <v/>
      </c>
      <c r="E3806" s="150"/>
      <c r="J3806" t="str">
        <f>IF(L3806="","",VLOOKUP(L3806,Продукция!B:D,3,0))</f>
        <v/>
      </c>
      <c r="K3806" t="str">
        <f>IF(L3806="","",VLOOKUP(L3806,Продукция!B:C,2,0))</f>
        <v/>
      </c>
      <c r="L3806" s="151"/>
      <c r="M3806" t="str">
        <f>IF(L3806="","",VLOOKUP(L3806,Продукция!B:L,11,0))</f>
        <v/>
      </c>
      <c r="AB3806" t="str">
        <f>IF(L3806="","",VLOOKUP(L3806&amp;I3806,Продукция!A:I,9,0))</f>
        <v/>
      </c>
      <c r="AF3806" t="str">
        <f>IF(AD3806="","",VLOOKUP(AD3806,'Сотрудники и ссылки'!A:B,2,0))</f>
        <v/>
      </c>
      <c r="AG3806" t="str">
        <f>IF(AD3806="","",VLOOKUP(AD3806,'Сотрудники и ссылки'!A:C,3,0))</f>
        <v/>
      </c>
      <c r="AI3806" t="str">
        <f>IF(AH3806="","",VLOOKUP(AH3806,'Сотрудники и ссылки'!A:B,2,0))</f>
        <v/>
      </c>
      <c r="AJ3806" t="str">
        <f>IF(AH3806="","",VLOOKUP(AH3806,'Сотрудники и ссылки'!A:C,3,0))</f>
        <v/>
      </c>
      <c r="AL3806" s="2" t="str">
        <f>IF(AK3806="","",AK3806+VLOOKUP(I3806,'Вид исследования'!B:E,4,0))</f>
        <v/>
      </c>
      <c r="AM3806" s="2" t="str">
        <f>IF(AK3806="","",AK3806+VLOOKUP(I3806,'Вид исследования'!B:F,5,0))</f>
        <v/>
      </c>
      <c r="AQ3806" t="str">
        <f>IFERROR(IF(L3806="","",VLOOKUP(L3806&amp;I3806,Продукция!A:K,11,0)),"обратитесь к админ справочника")</f>
        <v/>
      </c>
      <c r="AS3806" t="str">
        <f>IFERROR(IF(L3806="","",VLOOKUP(L3806&amp;I3806,Продукция!A:J,10,0)),"обратитесь к админ справочника")</f>
        <v/>
      </c>
    </row>
    <row r="3807" spans="1:45" x14ac:dyDescent="0.25">
      <c r="A3807" t="str">
        <f t="shared" si="69"/>
        <v/>
      </c>
      <c r="B3807" t="str">
        <f>IF(E3807="","",INDEX(Лаборатории!A:A,MATCH('Производственный контроль'!E3807,Лаборатории!B:B,0)))</f>
        <v/>
      </c>
      <c r="C3807" t="str">
        <f>IF(E3807="","",VLOOKUP(E3807,Лаборатории!B:D,3,0))</f>
        <v/>
      </c>
      <c r="E3807" s="150"/>
      <c r="J3807" t="str">
        <f>IF(L3807="","",VLOOKUP(L3807,Продукция!B:D,3,0))</f>
        <v/>
      </c>
      <c r="K3807" t="str">
        <f>IF(L3807="","",VLOOKUP(L3807,Продукция!B:C,2,0))</f>
        <v/>
      </c>
      <c r="L3807" s="151"/>
      <c r="M3807" t="str">
        <f>IF(L3807="","",VLOOKUP(L3807,Продукция!B:L,11,0))</f>
        <v/>
      </c>
      <c r="AB3807" t="str">
        <f>IF(L3807="","",VLOOKUP(L3807&amp;I3807,Продукция!A:I,9,0))</f>
        <v/>
      </c>
      <c r="AF3807" t="str">
        <f>IF(AD3807="","",VLOOKUP(AD3807,'Сотрудники и ссылки'!A:B,2,0))</f>
        <v/>
      </c>
      <c r="AG3807" t="str">
        <f>IF(AD3807="","",VLOOKUP(AD3807,'Сотрудники и ссылки'!A:C,3,0))</f>
        <v/>
      </c>
      <c r="AI3807" t="str">
        <f>IF(AH3807="","",VLOOKUP(AH3807,'Сотрудники и ссылки'!A:B,2,0))</f>
        <v/>
      </c>
      <c r="AJ3807" t="str">
        <f>IF(AH3807="","",VLOOKUP(AH3807,'Сотрудники и ссылки'!A:C,3,0))</f>
        <v/>
      </c>
      <c r="AL3807" s="2" t="str">
        <f>IF(AK3807="","",AK3807+VLOOKUP(I3807,'Вид исследования'!B:E,4,0))</f>
        <v/>
      </c>
      <c r="AM3807" s="2" t="str">
        <f>IF(AK3807="","",AK3807+VLOOKUP(I3807,'Вид исследования'!B:F,5,0))</f>
        <v/>
      </c>
      <c r="AQ3807" t="str">
        <f>IFERROR(IF(L3807="","",VLOOKUP(L3807&amp;I3807,Продукция!A:K,11,0)),"обратитесь к админ справочника")</f>
        <v/>
      </c>
      <c r="AS3807" t="str">
        <f>IFERROR(IF(L3807="","",VLOOKUP(L3807&amp;I3807,Продукция!A:J,10,0)),"обратитесь к админ справочника")</f>
        <v/>
      </c>
    </row>
    <row r="3808" spans="1:45" x14ac:dyDescent="0.25">
      <c r="A3808" t="str">
        <f t="shared" si="69"/>
        <v/>
      </c>
      <c r="B3808" t="str">
        <f>IF(E3808="","",INDEX(Лаборатории!A:A,MATCH('Производственный контроль'!E3808,Лаборатории!B:B,0)))</f>
        <v/>
      </c>
      <c r="C3808" t="str">
        <f>IF(E3808="","",VLOOKUP(E3808,Лаборатории!B:D,3,0))</f>
        <v/>
      </c>
      <c r="E3808" s="150"/>
      <c r="J3808" t="str">
        <f>IF(L3808="","",VLOOKUP(L3808,Продукция!B:D,3,0))</f>
        <v/>
      </c>
      <c r="K3808" t="str">
        <f>IF(L3808="","",VLOOKUP(L3808,Продукция!B:C,2,0))</f>
        <v/>
      </c>
      <c r="L3808" s="151"/>
      <c r="M3808" t="str">
        <f>IF(L3808="","",VLOOKUP(L3808,Продукция!B:L,11,0))</f>
        <v/>
      </c>
      <c r="AB3808" t="str">
        <f>IF(L3808="","",VLOOKUP(L3808&amp;I3808,Продукция!A:I,9,0))</f>
        <v/>
      </c>
      <c r="AF3808" t="str">
        <f>IF(AD3808="","",VLOOKUP(AD3808,'Сотрудники и ссылки'!A:B,2,0))</f>
        <v/>
      </c>
      <c r="AG3808" t="str">
        <f>IF(AD3808="","",VLOOKUP(AD3808,'Сотрудники и ссылки'!A:C,3,0))</f>
        <v/>
      </c>
      <c r="AI3808" t="str">
        <f>IF(AH3808="","",VLOOKUP(AH3808,'Сотрудники и ссылки'!A:B,2,0))</f>
        <v/>
      </c>
      <c r="AJ3808" t="str">
        <f>IF(AH3808="","",VLOOKUP(AH3808,'Сотрудники и ссылки'!A:C,3,0))</f>
        <v/>
      </c>
      <c r="AL3808" s="2" t="str">
        <f>IF(AK3808="","",AK3808+VLOOKUP(I3808,'Вид исследования'!B:E,4,0))</f>
        <v/>
      </c>
      <c r="AM3808" s="2" t="str">
        <f>IF(AK3808="","",AK3808+VLOOKUP(I3808,'Вид исследования'!B:F,5,0))</f>
        <v/>
      </c>
      <c r="AQ3808" t="str">
        <f>IFERROR(IF(L3808="","",VLOOKUP(L3808&amp;I3808,Продукция!A:K,11,0)),"обратитесь к админ справочника")</f>
        <v/>
      </c>
      <c r="AS3808" t="str">
        <f>IFERROR(IF(L3808="","",VLOOKUP(L3808&amp;I3808,Продукция!A:J,10,0)),"обратитесь к админ справочника")</f>
        <v/>
      </c>
    </row>
    <row r="3809" spans="1:45" x14ac:dyDescent="0.25">
      <c r="A3809" t="str">
        <f t="shared" si="69"/>
        <v/>
      </c>
      <c r="B3809" t="str">
        <f>IF(E3809="","",INDEX(Лаборатории!A:A,MATCH('Производственный контроль'!E3809,Лаборатории!B:B,0)))</f>
        <v/>
      </c>
      <c r="C3809" t="str">
        <f>IF(E3809="","",VLOOKUP(E3809,Лаборатории!B:D,3,0))</f>
        <v/>
      </c>
      <c r="E3809" s="150"/>
      <c r="J3809" t="str">
        <f>IF(L3809="","",VLOOKUP(L3809,Продукция!B:D,3,0))</f>
        <v/>
      </c>
      <c r="K3809" t="str">
        <f>IF(L3809="","",VLOOKUP(L3809,Продукция!B:C,2,0))</f>
        <v/>
      </c>
      <c r="L3809" s="151"/>
      <c r="M3809" t="str">
        <f>IF(L3809="","",VLOOKUP(L3809,Продукция!B:L,11,0))</f>
        <v/>
      </c>
      <c r="AB3809" t="str">
        <f>IF(L3809="","",VLOOKUP(L3809&amp;I3809,Продукция!A:I,9,0))</f>
        <v/>
      </c>
      <c r="AF3809" t="str">
        <f>IF(AD3809="","",VLOOKUP(AD3809,'Сотрудники и ссылки'!A:B,2,0))</f>
        <v/>
      </c>
      <c r="AG3809" t="str">
        <f>IF(AD3809="","",VLOOKUP(AD3809,'Сотрудники и ссылки'!A:C,3,0))</f>
        <v/>
      </c>
      <c r="AI3809" t="str">
        <f>IF(AH3809="","",VLOOKUP(AH3809,'Сотрудники и ссылки'!A:B,2,0))</f>
        <v/>
      </c>
      <c r="AJ3809" t="str">
        <f>IF(AH3809="","",VLOOKUP(AH3809,'Сотрудники и ссылки'!A:C,3,0))</f>
        <v/>
      </c>
      <c r="AL3809" s="2" t="str">
        <f>IF(AK3809="","",AK3809+VLOOKUP(I3809,'Вид исследования'!B:E,4,0))</f>
        <v/>
      </c>
      <c r="AM3809" s="2" t="str">
        <f>IF(AK3809="","",AK3809+VLOOKUP(I3809,'Вид исследования'!B:F,5,0))</f>
        <v/>
      </c>
      <c r="AQ3809" t="str">
        <f>IFERROR(IF(L3809="","",VLOOKUP(L3809&amp;I3809,Продукция!A:K,11,0)),"обратитесь к админ справочника")</f>
        <v/>
      </c>
      <c r="AS3809" t="str">
        <f>IFERROR(IF(L3809="","",VLOOKUP(L3809&amp;I3809,Продукция!A:J,10,0)),"обратитесь к админ справочника")</f>
        <v/>
      </c>
    </row>
    <row r="3810" spans="1:45" x14ac:dyDescent="0.25">
      <c r="A3810" t="str">
        <f t="shared" si="69"/>
        <v/>
      </c>
      <c r="B3810" t="str">
        <f>IF(E3810="","",INDEX(Лаборатории!A:A,MATCH('Производственный контроль'!E3810,Лаборатории!B:B,0)))</f>
        <v/>
      </c>
      <c r="C3810" t="str">
        <f>IF(E3810="","",VLOOKUP(E3810,Лаборатории!B:D,3,0))</f>
        <v/>
      </c>
      <c r="E3810" s="150"/>
      <c r="J3810" t="str">
        <f>IF(L3810="","",VLOOKUP(L3810,Продукция!B:D,3,0))</f>
        <v/>
      </c>
      <c r="K3810" t="str">
        <f>IF(L3810="","",VLOOKUP(L3810,Продукция!B:C,2,0))</f>
        <v/>
      </c>
      <c r="L3810" s="151"/>
      <c r="M3810" t="str">
        <f>IF(L3810="","",VLOOKUP(L3810,Продукция!B:L,11,0))</f>
        <v/>
      </c>
      <c r="AB3810" t="str">
        <f>IF(L3810="","",VLOOKUP(L3810&amp;I3810,Продукция!A:I,9,0))</f>
        <v/>
      </c>
      <c r="AF3810" t="str">
        <f>IF(AD3810="","",VLOOKUP(AD3810,'Сотрудники и ссылки'!A:B,2,0))</f>
        <v/>
      </c>
      <c r="AG3810" t="str">
        <f>IF(AD3810="","",VLOOKUP(AD3810,'Сотрудники и ссылки'!A:C,3,0))</f>
        <v/>
      </c>
      <c r="AI3810" t="str">
        <f>IF(AH3810="","",VLOOKUP(AH3810,'Сотрудники и ссылки'!A:B,2,0))</f>
        <v/>
      </c>
      <c r="AJ3810" t="str">
        <f>IF(AH3810="","",VLOOKUP(AH3810,'Сотрудники и ссылки'!A:C,3,0))</f>
        <v/>
      </c>
      <c r="AL3810" s="2" t="str">
        <f>IF(AK3810="","",AK3810+VLOOKUP(I3810,'Вид исследования'!B:E,4,0))</f>
        <v/>
      </c>
      <c r="AM3810" s="2" t="str">
        <f>IF(AK3810="","",AK3810+VLOOKUP(I3810,'Вид исследования'!B:F,5,0))</f>
        <v/>
      </c>
      <c r="AQ3810" t="str">
        <f>IFERROR(IF(L3810="","",VLOOKUP(L3810&amp;I3810,Продукция!A:K,11,0)),"обратитесь к админ справочника")</f>
        <v/>
      </c>
      <c r="AS3810" t="str">
        <f>IFERROR(IF(L3810="","",VLOOKUP(L3810&amp;I3810,Продукция!A:J,10,0)),"обратитесь к админ справочника")</f>
        <v/>
      </c>
    </row>
    <row r="3811" spans="1:45" x14ac:dyDescent="0.25">
      <c r="A3811" t="str">
        <f t="shared" si="69"/>
        <v/>
      </c>
      <c r="B3811" t="str">
        <f>IF(E3811="","",INDEX(Лаборатории!A:A,MATCH('Производственный контроль'!E3811,Лаборатории!B:B,0)))</f>
        <v/>
      </c>
      <c r="C3811" t="str">
        <f>IF(E3811="","",VLOOKUP(E3811,Лаборатории!B:D,3,0))</f>
        <v/>
      </c>
      <c r="E3811" s="150"/>
      <c r="J3811" t="str">
        <f>IF(L3811="","",VLOOKUP(L3811,Продукция!B:D,3,0))</f>
        <v/>
      </c>
      <c r="K3811" t="str">
        <f>IF(L3811="","",VLOOKUP(L3811,Продукция!B:C,2,0))</f>
        <v/>
      </c>
      <c r="L3811" s="151"/>
      <c r="M3811" t="str">
        <f>IF(L3811="","",VLOOKUP(L3811,Продукция!B:L,11,0))</f>
        <v/>
      </c>
      <c r="AB3811" t="str">
        <f>IF(L3811="","",VLOOKUP(L3811&amp;I3811,Продукция!A:I,9,0))</f>
        <v/>
      </c>
      <c r="AF3811" t="str">
        <f>IF(AD3811="","",VLOOKUP(AD3811,'Сотрудники и ссылки'!A:B,2,0))</f>
        <v/>
      </c>
      <c r="AG3811" t="str">
        <f>IF(AD3811="","",VLOOKUP(AD3811,'Сотрудники и ссылки'!A:C,3,0))</f>
        <v/>
      </c>
      <c r="AI3811" t="str">
        <f>IF(AH3811="","",VLOOKUP(AH3811,'Сотрудники и ссылки'!A:B,2,0))</f>
        <v/>
      </c>
      <c r="AJ3811" t="str">
        <f>IF(AH3811="","",VLOOKUP(AH3811,'Сотрудники и ссылки'!A:C,3,0))</f>
        <v/>
      </c>
      <c r="AL3811" s="2" t="str">
        <f>IF(AK3811="","",AK3811+VLOOKUP(I3811,'Вид исследования'!B:E,4,0))</f>
        <v/>
      </c>
      <c r="AM3811" s="2" t="str">
        <f>IF(AK3811="","",AK3811+VLOOKUP(I3811,'Вид исследования'!B:F,5,0))</f>
        <v/>
      </c>
      <c r="AQ3811" t="str">
        <f>IFERROR(IF(L3811="","",VLOOKUP(L3811&amp;I3811,Продукция!A:K,11,0)),"обратитесь к админ справочника")</f>
        <v/>
      </c>
      <c r="AS3811" t="str">
        <f>IFERROR(IF(L3811="","",VLOOKUP(L3811&amp;I3811,Продукция!A:J,10,0)),"обратитесь к админ справочника")</f>
        <v/>
      </c>
    </row>
    <row r="3812" spans="1:45" x14ac:dyDescent="0.25">
      <c r="A3812" t="str">
        <f t="shared" si="69"/>
        <v/>
      </c>
      <c r="B3812" t="str">
        <f>IF(E3812="","",INDEX(Лаборатории!A:A,MATCH('Производственный контроль'!E3812,Лаборатории!B:B,0)))</f>
        <v/>
      </c>
      <c r="C3812" t="str">
        <f>IF(E3812="","",VLOOKUP(E3812,Лаборатории!B:D,3,0))</f>
        <v/>
      </c>
      <c r="E3812" s="150"/>
      <c r="J3812" t="str">
        <f>IF(L3812="","",VLOOKUP(L3812,Продукция!B:D,3,0))</f>
        <v/>
      </c>
      <c r="K3812" t="str">
        <f>IF(L3812="","",VLOOKUP(L3812,Продукция!B:C,2,0))</f>
        <v/>
      </c>
      <c r="L3812" s="151"/>
      <c r="M3812" t="str">
        <f>IF(L3812="","",VLOOKUP(L3812,Продукция!B:L,11,0))</f>
        <v/>
      </c>
      <c r="AB3812" t="str">
        <f>IF(L3812="","",VLOOKUP(L3812&amp;I3812,Продукция!A:I,9,0))</f>
        <v/>
      </c>
      <c r="AF3812" t="str">
        <f>IF(AD3812="","",VLOOKUP(AD3812,'Сотрудники и ссылки'!A:B,2,0))</f>
        <v/>
      </c>
      <c r="AG3812" t="str">
        <f>IF(AD3812="","",VLOOKUP(AD3812,'Сотрудники и ссылки'!A:C,3,0))</f>
        <v/>
      </c>
      <c r="AI3812" t="str">
        <f>IF(AH3812="","",VLOOKUP(AH3812,'Сотрудники и ссылки'!A:B,2,0))</f>
        <v/>
      </c>
      <c r="AJ3812" t="str">
        <f>IF(AH3812="","",VLOOKUP(AH3812,'Сотрудники и ссылки'!A:C,3,0))</f>
        <v/>
      </c>
      <c r="AL3812" s="2" t="str">
        <f>IF(AK3812="","",AK3812+VLOOKUP(I3812,'Вид исследования'!B:E,4,0))</f>
        <v/>
      </c>
      <c r="AM3812" s="2" t="str">
        <f>IF(AK3812="","",AK3812+VLOOKUP(I3812,'Вид исследования'!B:F,5,0))</f>
        <v/>
      </c>
      <c r="AQ3812" t="str">
        <f>IFERROR(IF(L3812="","",VLOOKUP(L3812&amp;I3812,Продукция!A:K,11,0)),"обратитесь к админ справочника")</f>
        <v/>
      </c>
      <c r="AS3812" t="str">
        <f>IFERROR(IF(L3812="","",VLOOKUP(L3812&amp;I3812,Продукция!A:J,10,0)),"обратитесь к админ справочника")</f>
        <v/>
      </c>
    </row>
    <row r="3813" spans="1:45" x14ac:dyDescent="0.25">
      <c r="A3813" t="str">
        <f t="shared" si="69"/>
        <v/>
      </c>
      <c r="B3813" t="str">
        <f>IF(E3813="","",INDEX(Лаборатории!A:A,MATCH('Производственный контроль'!E3813,Лаборатории!B:B,0)))</f>
        <v/>
      </c>
      <c r="C3813" t="str">
        <f>IF(E3813="","",VLOOKUP(E3813,Лаборатории!B:D,3,0))</f>
        <v/>
      </c>
      <c r="E3813" s="150"/>
      <c r="J3813" t="str">
        <f>IF(L3813="","",VLOOKUP(L3813,Продукция!B:D,3,0))</f>
        <v/>
      </c>
      <c r="K3813" t="str">
        <f>IF(L3813="","",VLOOKUP(L3813,Продукция!B:C,2,0))</f>
        <v/>
      </c>
      <c r="L3813" s="151"/>
      <c r="M3813" t="str">
        <f>IF(L3813="","",VLOOKUP(L3813,Продукция!B:L,11,0))</f>
        <v/>
      </c>
      <c r="AB3813" t="str">
        <f>IF(L3813="","",VLOOKUP(L3813&amp;I3813,Продукция!A:I,9,0))</f>
        <v/>
      </c>
      <c r="AF3813" t="str">
        <f>IF(AD3813="","",VLOOKUP(AD3813,'Сотрудники и ссылки'!A:B,2,0))</f>
        <v/>
      </c>
      <c r="AG3813" t="str">
        <f>IF(AD3813="","",VLOOKUP(AD3813,'Сотрудники и ссылки'!A:C,3,0))</f>
        <v/>
      </c>
      <c r="AI3813" t="str">
        <f>IF(AH3813="","",VLOOKUP(AH3813,'Сотрудники и ссылки'!A:B,2,0))</f>
        <v/>
      </c>
      <c r="AJ3813" t="str">
        <f>IF(AH3813="","",VLOOKUP(AH3813,'Сотрудники и ссылки'!A:C,3,0))</f>
        <v/>
      </c>
      <c r="AL3813" s="2" t="str">
        <f>IF(AK3813="","",AK3813+VLOOKUP(I3813,'Вид исследования'!B:E,4,0))</f>
        <v/>
      </c>
      <c r="AM3813" s="2" t="str">
        <f>IF(AK3813="","",AK3813+VLOOKUP(I3813,'Вид исследования'!B:F,5,0))</f>
        <v/>
      </c>
      <c r="AQ3813" t="str">
        <f>IFERROR(IF(L3813="","",VLOOKUP(L3813&amp;I3813,Продукция!A:K,11,0)),"обратитесь к админ справочника")</f>
        <v/>
      </c>
      <c r="AS3813" t="str">
        <f>IFERROR(IF(L3813="","",VLOOKUP(L3813&amp;I3813,Продукция!A:J,10,0)),"обратитесь к админ справочника")</f>
        <v/>
      </c>
    </row>
    <row r="3814" spans="1:45" x14ac:dyDescent="0.25">
      <c r="A3814" t="str">
        <f t="shared" si="69"/>
        <v/>
      </c>
      <c r="B3814" t="str">
        <f>IF(E3814="","",INDEX(Лаборатории!A:A,MATCH('Производственный контроль'!E3814,Лаборатории!B:B,0)))</f>
        <v/>
      </c>
      <c r="C3814" t="str">
        <f>IF(E3814="","",VLOOKUP(E3814,Лаборатории!B:D,3,0))</f>
        <v/>
      </c>
      <c r="E3814" s="150"/>
      <c r="J3814" t="str">
        <f>IF(L3814="","",VLOOKUP(L3814,Продукция!B:D,3,0))</f>
        <v/>
      </c>
      <c r="K3814" t="str">
        <f>IF(L3814="","",VLOOKUP(L3814,Продукция!B:C,2,0))</f>
        <v/>
      </c>
      <c r="L3814" s="151"/>
      <c r="M3814" t="str">
        <f>IF(L3814="","",VLOOKUP(L3814,Продукция!B:L,11,0))</f>
        <v/>
      </c>
      <c r="AB3814" t="str">
        <f>IF(L3814="","",VLOOKUP(L3814&amp;I3814,Продукция!A:I,9,0))</f>
        <v/>
      </c>
      <c r="AF3814" t="str">
        <f>IF(AD3814="","",VLOOKUP(AD3814,'Сотрудники и ссылки'!A:B,2,0))</f>
        <v/>
      </c>
      <c r="AG3814" t="str">
        <f>IF(AD3814="","",VLOOKUP(AD3814,'Сотрудники и ссылки'!A:C,3,0))</f>
        <v/>
      </c>
      <c r="AI3814" t="str">
        <f>IF(AH3814="","",VLOOKUP(AH3814,'Сотрудники и ссылки'!A:B,2,0))</f>
        <v/>
      </c>
      <c r="AJ3814" t="str">
        <f>IF(AH3814="","",VLOOKUP(AH3814,'Сотрудники и ссылки'!A:C,3,0))</f>
        <v/>
      </c>
      <c r="AL3814" s="2" t="str">
        <f>IF(AK3814="","",AK3814+VLOOKUP(I3814,'Вид исследования'!B:E,4,0))</f>
        <v/>
      </c>
      <c r="AM3814" s="2" t="str">
        <f>IF(AK3814="","",AK3814+VLOOKUP(I3814,'Вид исследования'!B:F,5,0))</f>
        <v/>
      </c>
      <c r="AQ3814" t="str">
        <f>IFERROR(IF(L3814="","",VLOOKUP(L3814&amp;I3814,Продукция!A:K,11,0)),"обратитесь к админ справочника")</f>
        <v/>
      </c>
      <c r="AS3814" t="str">
        <f>IFERROR(IF(L3814="","",VLOOKUP(L3814&amp;I3814,Продукция!A:J,10,0)),"обратитесь к админ справочника")</f>
        <v/>
      </c>
    </row>
    <row r="3815" spans="1:45" x14ac:dyDescent="0.25">
      <c r="A3815" t="str">
        <f t="shared" si="69"/>
        <v/>
      </c>
      <c r="B3815" t="str">
        <f>IF(E3815="","",INDEX(Лаборатории!A:A,MATCH('Производственный контроль'!E3815,Лаборатории!B:B,0)))</f>
        <v/>
      </c>
      <c r="C3815" t="str">
        <f>IF(E3815="","",VLOOKUP(E3815,Лаборатории!B:D,3,0))</f>
        <v/>
      </c>
      <c r="E3815" s="150"/>
      <c r="J3815" t="str">
        <f>IF(L3815="","",VLOOKUP(L3815,Продукция!B:D,3,0))</f>
        <v/>
      </c>
      <c r="K3815" t="str">
        <f>IF(L3815="","",VLOOKUP(L3815,Продукция!B:C,2,0))</f>
        <v/>
      </c>
      <c r="L3815" s="151"/>
      <c r="M3815" t="str">
        <f>IF(L3815="","",VLOOKUP(L3815,Продукция!B:L,11,0))</f>
        <v/>
      </c>
      <c r="AB3815" t="str">
        <f>IF(L3815="","",VLOOKUP(L3815&amp;I3815,Продукция!A:I,9,0))</f>
        <v/>
      </c>
      <c r="AF3815" t="str">
        <f>IF(AD3815="","",VLOOKUP(AD3815,'Сотрудники и ссылки'!A:B,2,0))</f>
        <v/>
      </c>
      <c r="AG3815" t="str">
        <f>IF(AD3815="","",VLOOKUP(AD3815,'Сотрудники и ссылки'!A:C,3,0))</f>
        <v/>
      </c>
      <c r="AI3815" t="str">
        <f>IF(AH3815="","",VLOOKUP(AH3815,'Сотрудники и ссылки'!A:B,2,0))</f>
        <v/>
      </c>
      <c r="AJ3815" t="str">
        <f>IF(AH3815="","",VLOOKUP(AH3815,'Сотрудники и ссылки'!A:C,3,0))</f>
        <v/>
      </c>
      <c r="AL3815" s="2" t="str">
        <f>IF(AK3815="","",AK3815+VLOOKUP(I3815,'Вид исследования'!B:E,4,0))</f>
        <v/>
      </c>
      <c r="AM3815" s="2" t="str">
        <f>IF(AK3815="","",AK3815+VLOOKUP(I3815,'Вид исследования'!B:F,5,0))</f>
        <v/>
      </c>
      <c r="AQ3815" t="str">
        <f>IFERROR(IF(L3815="","",VLOOKUP(L3815&amp;I3815,Продукция!A:K,11,0)),"обратитесь к админ справочника")</f>
        <v/>
      </c>
      <c r="AS3815" t="str">
        <f>IFERROR(IF(L3815="","",VLOOKUP(L3815&amp;I3815,Продукция!A:J,10,0)),"обратитесь к админ справочника")</f>
        <v/>
      </c>
    </row>
    <row r="3816" spans="1:45" x14ac:dyDescent="0.25">
      <c r="A3816" t="str">
        <f t="shared" si="69"/>
        <v/>
      </c>
      <c r="B3816" t="str">
        <f>IF(E3816="","",INDEX(Лаборатории!A:A,MATCH('Производственный контроль'!E3816,Лаборатории!B:B,0)))</f>
        <v/>
      </c>
      <c r="C3816" t="str">
        <f>IF(E3816="","",VLOOKUP(E3816,Лаборатории!B:D,3,0))</f>
        <v/>
      </c>
      <c r="E3816" s="150"/>
      <c r="J3816" t="str">
        <f>IF(L3816="","",VLOOKUP(L3816,Продукция!B:D,3,0))</f>
        <v/>
      </c>
      <c r="K3816" t="str">
        <f>IF(L3816="","",VLOOKUP(L3816,Продукция!B:C,2,0))</f>
        <v/>
      </c>
      <c r="L3816" s="151"/>
      <c r="M3816" t="str">
        <f>IF(L3816="","",VLOOKUP(L3816,Продукция!B:L,11,0))</f>
        <v/>
      </c>
      <c r="AB3816" t="str">
        <f>IF(L3816="","",VLOOKUP(L3816&amp;I3816,Продукция!A:I,9,0))</f>
        <v/>
      </c>
      <c r="AF3816" t="str">
        <f>IF(AD3816="","",VLOOKUP(AD3816,'Сотрудники и ссылки'!A:B,2,0))</f>
        <v/>
      </c>
      <c r="AG3816" t="str">
        <f>IF(AD3816="","",VLOOKUP(AD3816,'Сотрудники и ссылки'!A:C,3,0))</f>
        <v/>
      </c>
      <c r="AI3816" t="str">
        <f>IF(AH3816="","",VLOOKUP(AH3816,'Сотрудники и ссылки'!A:B,2,0))</f>
        <v/>
      </c>
      <c r="AJ3816" t="str">
        <f>IF(AH3816="","",VLOOKUP(AH3816,'Сотрудники и ссылки'!A:C,3,0))</f>
        <v/>
      </c>
      <c r="AL3816" s="2" t="str">
        <f>IF(AK3816="","",AK3816+VLOOKUP(I3816,'Вид исследования'!B:E,4,0))</f>
        <v/>
      </c>
      <c r="AM3816" s="2" t="str">
        <f>IF(AK3816="","",AK3816+VLOOKUP(I3816,'Вид исследования'!B:F,5,0))</f>
        <v/>
      </c>
      <c r="AQ3816" t="str">
        <f>IFERROR(IF(L3816="","",VLOOKUP(L3816&amp;I3816,Продукция!A:K,11,0)),"обратитесь к админ справочника")</f>
        <v/>
      </c>
      <c r="AS3816" t="str">
        <f>IFERROR(IF(L3816="","",VLOOKUP(L3816&amp;I3816,Продукция!A:J,10,0)),"обратитесь к админ справочника")</f>
        <v/>
      </c>
    </row>
    <row r="3817" spans="1:45" x14ac:dyDescent="0.25">
      <c r="A3817" t="str">
        <f t="shared" si="69"/>
        <v/>
      </c>
      <c r="B3817" t="str">
        <f>IF(E3817="","",INDEX(Лаборатории!A:A,MATCH('Производственный контроль'!E3817,Лаборатории!B:B,0)))</f>
        <v/>
      </c>
      <c r="C3817" t="str">
        <f>IF(E3817="","",VLOOKUP(E3817,Лаборатории!B:D,3,0))</f>
        <v/>
      </c>
      <c r="E3817" s="150"/>
      <c r="J3817" t="str">
        <f>IF(L3817="","",VLOOKUP(L3817,Продукция!B:D,3,0))</f>
        <v/>
      </c>
      <c r="K3817" t="str">
        <f>IF(L3817="","",VLOOKUP(L3817,Продукция!B:C,2,0))</f>
        <v/>
      </c>
      <c r="L3817" s="151"/>
      <c r="M3817" t="str">
        <f>IF(L3817="","",VLOOKUP(L3817,Продукция!B:L,11,0))</f>
        <v/>
      </c>
      <c r="AB3817" t="str">
        <f>IF(L3817="","",VLOOKUP(L3817&amp;I3817,Продукция!A:I,9,0))</f>
        <v/>
      </c>
      <c r="AF3817" t="str">
        <f>IF(AD3817="","",VLOOKUP(AD3817,'Сотрудники и ссылки'!A:B,2,0))</f>
        <v/>
      </c>
      <c r="AG3817" t="str">
        <f>IF(AD3817="","",VLOOKUP(AD3817,'Сотрудники и ссылки'!A:C,3,0))</f>
        <v/>
      </c>
      <c r="AI3817" t="str">
        <f>IF(AH3817="","",VLOOKUP(AH3817,'Сотрудники и ссылки'!A:B,2,0))</f>
        <v/>
      </c>
      <c r="AJ3817" t="str">
        <f>IF(AH3817="","",VLOOKUP(AH3817,'Сотрудники и ссылки'!A:C,3,0))</f>
        <v/>
      </c>
      <c r="AL3817" s="2" t="str">
        <f>IF(AK3817="","",AK3817+VLOOKUP(I3817,'Вид исследования'!B:E,4,0))</f>
        <v/>
      </c>
      <c r="AM3817" s="2" t="str">
        <f>IF(AK3817="","",AK3817+VLOOKUP(I3817,'Вид исследования'!B:F,5,0))</f>
        <v/>
      </c>
      <c r="AQ3817" t="str">
        <f>IFERROR(IF(L3817="","",VLOOKUP(L3817&amp;I3817,Продукция!A:K,11,0)),"обратитесь к админ справочника")</f>
        <v/>
      </c>
      <c r="AS3817" t="str">
        <f>IFERROR(IF(L3817="","",VLOOKUP(L3817&amp;I3817,Продукция!A:J,10,0)),"обратитесь к админ справочника")</f>
        <v/>
      </c>
    </row>
    <row r="3818" spans="1:45" x14ac:dyDescent="0.25">
      <c r="A3818" t="str">
        <f t="shared" si="69"/>
        <v/>
      </c>
      <c r="B3818" t="str">
        <f>IF(E3818="","",INDEX(Лаборатории!A:A,MATCH('Производственный контроль'!E3818,Лаборатории!B:B,0)))</f>
        <v/>
      </c>
      <c r="C3818" t="str">
        <f>IF(E3818="","",VLOOKUP(E3818,Лаборатории!B:D,3,0))</f>
        <v/>
      </c>
      <c r="E3818" s="150"/>
      <c r="J3818" t="str">
        <f>IF(L3818="","",VLOOKUP(L3818,Продукция!B:D,3,0))</f>
        <v/>
      </c>
      <c r="K3818" t="str">
        <f>IF(L3818="","",VLOOKUP(L3818,Продукция!B:C,2,0))</f>
        <v/>
      </c>
      <c r="L3818" s="151"/>
      <c r="M3818" t="str">
        <f>IF(L3818="","",VLOOKUP(L3818,Продукция!B:L,11,0))</f>
        <v/>
      </c>
      <c r="AB3818" t="str">
        <f>IF(L3818="","",VLOOKUP(L3818&amp;I3818,Продукция!A:I,9,0))</f>
        <v/>
      </c>
      <c r="AF3818" t="str">
        <f>IF(AD3818="","",VLOOKUP(AD3818,'Сотрудники и ссылки'!A:B,2,0))</f>
        <v/>
      </c>
      <c r="AG3818" t="str">
        <f>IF(AD3818="","",VLOOKUP(AD3818,'Сотрудники и ссылки'!A:C,3,0))</f>
        <v/>
      </c>
      <c r="AI3818" t="str">
        <f>IF(AH3818="","",VLOOKUP(AH3818,'Сотрудники и ссылки'!A:B,2,0))</f>
        <v/>
      </c>
      <c r="AJ3818" t="str">
        <f>IF(AH3818="","",VLOOKUP(AH3818,'Сотрудники и ссылки'!A:C,3,0))</f>
        <v/>
      </c>
      <c r="AL3818" s="2" t="str">
        <f>IF(AK3818="","",AK3818+VLOOKUP(I3818,'Вид исследования'!B:E,4,0))</f>
        <v/>
      </c>
      <c r="AM3818" s="2" t="str">
        <f>IF(AK3818="","",AK3818+VLOOKUP(I3818,'Вид исследования'!B:F,5,0))</f>
        <v/>
      </c>
      <c r="AQ3818" t="str">
        <f>IFERROR(IF(L3818="","",VLOOKUP(L3818&amp;I3818,Продукция!A:K,11,0)),"обратитесь к админ справочника")</f>
        <v/>
      </c>
      <c r="AS3818" t="str">
        <f>IFERROR(IF(L3818="","",VLOOKUP(L3818&amp;I3818,Продукция!A:J,10,0)),"обратитесь к админ справочника")</f>
        <v/>
      </c>
    </row>
    <row r="3819" spans="1:45" x14ac:dyDescent="0.25">
      <c r="A3819" t="str">
        <f t="shared" si="69"/>
        <v/>
      </c>
      <c r="B3819" t="str">
        <f>IF(E3819="","",INDEX(Лаборатории!A:A,MATCH('Производственный контроль'!E3819,Лаборатории!B:B,0)))</f>
        <v/>
      </c>
      <c r="C3819" t="str">
        <f>IF(E3819="","",VLOOKUP(E3819,Лаборатории!B:D,3,0))</f>
        <v/>
      </c>
      <c r="E3819" s="150"/>
      <c r="J3819" t="str">
        <f>IF(L3819="","",VLOOKUP(L3819,Продукция!B:D,3,0))</f>
        <v/>
      </c>
      <c r="K3819" t="str">
        <f>IF(L3819="","",VLOOKUP(L3819,Продукция!B:C,2,0))</f>
        <v/>
      </c>
      <c r="L3819" s="151"/>
      <c r="M3819" t="str">
        <f>IF(L3819="","",VLOOKUP(L3819,Продукция!B:L,11,0))</f>
        <v/>
      </c>
      <c r="AB3819" t="str">
        <f>IF(L3819="","",VLOOKUP(L3819&amp;I3819,Продукция!A:I,9,0))</f>
        <v/>
      </c>
      <c r="AF3819" t="str">
        <f>IF(AD3819="","",VLOOKUP(AD3819,'Сотрудники и ссылки'!A:B,2,0))</f>
        <v/>
      </c>
      <c r="AG3819" t="str">
        <f>IF(AD3819="","",VLOOKUP(AD3819,'Сотрудники и ссылки'!A:C,3,0))</f>
        <v/>
      </c>
      <c r="AI3819" t="str">
        <f>IF(AH3819="","",VLOOKUP(AH3819,'Сотрудники и ссылки'!A:B,2,0))</f>
        <v/>
      </c>
      <c r="AJ3819" t="str">
        <f>IF(AH3819="","",VLOOKUP(AH3819,'Сотрудники и ссылки'!A:C,3,0))</f>
        <v/>
      </c>
      <c r="AL3819" s="2" t="str">
        <f>IF(AK3819="","",AK3819+VLOOKUP(I3819,'Вид исследования'!B:E,4,0))</f>
        <v/>
      </c>
      <c r="AM3819" s="2" t="str">
        <f>IF(AK3819="","",AK3819+VLOOKUP(I3819,'Вид исследования'!B:F,5,0))</f>
        <v/>
      </c>
      <c r="AQ3819" t="str">
        <f>IFERROR(IF(L3819="","",VLOOKUP(L3819&amp;I3819,Продукция!A:K,11,0)),"обратитесь к админ справочника")</f>
        <v/>
      </c>
      <c r="AS3819" t="str">
        <f>IFERROR(IF(L3819="","",VLOOKUP(L3819&amp;I3819,Продукция!A:J,10,0)),"обратитесь к админ справочника")</f>
        <v/>
      </c>
    </row>
    <row r="3820" spans="1:45" x14ac:dyDescent="0.25">
      <c r="A3820" t="str">
        <f t="shared" si="69"/>
        <v/>
      </c>
      <c r="B3820" t="str">
        <f>IF(E3820="","",INDEX(Лаборатории!A:A,MATCH('Производственный контроль'!E3820,Лаборатории!B:B,0)))</f>
        <v/>
      </c>
      <c r="C3820" t="str">
        <f>IF(E3820="","",VLOOKUP(E3820,Лаборатории!B:D,3,0))</f>
        <v/>
      </c>
      <c r="E3820" s="150"/>
      <c r="J3820" t="str">
        <f>IF(L3820="","",VLOOKUP(L3820,Продукция!B:D,3,0))</f>
        <v/>
      </c>
      <c r="K3820" t="str">
        <f>IF(L3820="","",VLOOKUP(L3820,Продукция!B:C,2,0))</f>
        <v/>
      </c>
      <c r="L3820" s="151"/>
      <c r="M3820" t="str">
        <f>IF(L3820="","",VLOOKUP(L3820,Продукция!B:L,11,0))</f>
        <v/>
      </c>
      <c r="AB3820" t="str">
        <f>IF(L3820="","",VLOOKUP(L3820&amp;I3820,Продукция!A:I,9,0))</f>
        <v/>
      </c>
      <c r="AF3820" t="str">
        <f>IF(AD3820="","",VLOOKUP(AD3820,'Сотрудники и ссылки'!A:B,2,0))</f>
        <v/>
      </c>
      <c r="AG3820" t="str">
        <f>IF(AD3820="","",VLOOKUP(AD3820,'Сотрудники и ссылки'!A:C,3,0))</f>
        <v/>
      </c>
      <c r="AI3820" t="str">
        <f>IF(AH3820="","",VLOOKUP(AH3820,'Сотрудники и ссылки'!A:B,2,0))</f>
        <v/>
      </c>
      <c r="AJ3820" t="str">
        <f>IF(AH3820="","",VLOOKUP(AH3820,'Сотрудники и ссылки'!A:C,3,0))</f>
        <v/>
      </c>
      <c r="AL3820" s="2" t="str">
        <f>IF(AK3820="","",AK3820+VLOOKUP(I3820,'Вид исследования'!B:E,4,0))</f>
        <v/>
      </c>
      <c r="AM3820" s="2" t="str">
        <f>IF(AK3820="","",AK3820+VLOOKUP(I3820,'Вид исследования'!B:F,5,0))</f>
        <v/>
      </c>
      <c r="AQ3820" t="str">
        <f>IFERROR(IF(L3820="","",VLOOKUP(L3820&amp;I3820,Продукция!A:K,11,0)),"обратитесь к админ справочника")</f>
        <v/>
      </c>
      <c r="AS3820" t="str">
        <f>IFERROR(IF(L3820="","",VLOOKUP(L3820&amp;I3820,Продукция!A:J,10,0)),"обратитесь к админ справочника")</f>
        <v/>
      </c>
    </row>
    <row r="3821" spans="1:45" x14ac:dyDescent="0.25">
      <c r="A3821" t="str">
        <f t="shared" si="69"/>
        <v/>
      </c>
      <c r="B3821" t="str">
        <f>IF(E3821="","",INDEX(Лаборатории!A:A,MATCH('Производственный контроль'!E3821,Лаборатории!B:B,0)))</f>
        <v/>
      </c>
      <c r="C3821" t="str">
        <f>IF(E3821="","",VLOOKUP(E3821,Лаборатории!B:D,3,0))</f>
        <v/>
      </c>
      <c r="E3821" s="150"/>
      <c r="J3821" t="str">
        <f>IF(L3821="","",VLOOKUP(L3821,Продукция!B:D,3,0))</f>
        <v/>
      </c>
      <c r="K3821" t="str">
        <f>IF(L3821="","",VLOOKUP(L3821,Продукция!B:C,2,0))</f>
        <v/>
      </c>
      <c r="L3821" s="151"/>
      <c r="M3821" t="str">
        <f>IF(L3821="","",VLOOKUP(L3821,Продукция!B:L,11,0))</f>
        <v/>
      </c>
      <c r="AB3821" t="str">
        <f>IF(L3821="","",VLOOKUP(L3821&amp;I3821,Продукция!A:I,9,0))</f>
        <v/>
      </c>
      <c r="AF3821" t="str">
        <f>IF(AD3821="","",VLOOKUP(AD3821,'Сотрудники и ссылки'!A:B,2,0))</f>
        <v/>
      </c>
      <c r="AG3821" t="str">
        <f>IF(AD3821="","",VLOOKUP(AD3821,'Сотрудники и ссылки'!A:C,3,0))</f>
        <v/>
      </c>
      <c r="AI3821" t="str">
        <f>IF(AH3821="","",VLOOKUP(AH3821,'Сотрудники и ссылки'!A:B,2,0))</f>
        <v/>
      </c>
      <c r="AJ3821" t="str">
        <f>IF(AH3821="","",VLOOKUP(AH3821,'Сотрудники и ссылки'!A:C,3,0))</f>
        <v/>
      </c>
      <c r="AL3821" s="2" t="str">
        <f>IF(AK3821="","",AK3821+VLOOKUP(I3821,'Вид исследования'!B:E,4,0))</f>
        <v/>
      </c>
      <c r="AM3821" s="2" t="str">
        <f>IF(AK3821="","",AK3821+VLOOKUP(I3821,'Вид исследования'!B:F,5,0))</f>
        <v/>
      </c>
      <c r="AQ3821" t="str">
        <f>IFERROR(IF(L3821="","",VLOOKUP(L3821&amp;I3821,Продукция!A:K,11,0)),"обратитесь к админ справочника")</f>
        <v/>
      </c>
      <c r="AS3821" t="str">
        <f>IFERROR(IF(L3821="","",VLOOKUP(L3821&amp;I3821,Продукция!A:J,10,0)),"обратитесь к админ справочника")</f>
        <v/>
      </c>
    </row>
    <row r="3822" spans="1:45" x14ac:dyDescent="0.25">
      <c r="A3822" t="str">
        <f t="shared" si="69"/>
        <v/>
      </c>
      <c r="B3822" t="str">
        <f>IF(E3822="","",INDEX(Лаборатории!A:A,MATCH('Производственный контроль'!E3822,Лаборатории!B:B,0)))</f>
        <v/>
      </c>
      <c r="C3822" t="str">
        <f>IF(E3822="","",VLOOKUP(E3822,Лаборатории!B:D,3,0))</f>
        <v/>
      </c>
      <c r="E3822" s="150"/>
      <c r="J3822" t="str">
        <f>IF(L3822="","",VLOOKUP(L3822,Продукция!B:D,3,0))</f>
        <v/>
      </c>
      <c r="K3822" t="str">
        <f>IF(L3822="","",VLOOKUP(L3822,Продукция!B:C,2,0))</f>
        <v/>
      </c>
      <c r="L3822" s="151"/>
      <c r="M3822" t="str">
        <f>IF(L3822="","",VLOOKUP(L3822,Продукция!B:L,11,0))</f>
        <v/>
      </c>
      <c r="AB3822" t="str">
        <f>IF(L3822="","",VLOOKUP(L3822&amp;I3822,Продукция!A:I,9,0))</f>
        <v/>
      </c>
      <c r="AF3822" t="str">
        <f>IF(AD3822="","",VLOOKUP(AD3822,'Сотрудники и ссылки'!A:B,2,0))</f>
        <v/>
      </c>
      <c r="AG3822" t="str">
        <f>IF(AD3822="","",VLOOKUP(AD3822,'Сотрудники и ссылки'!A:C,3,0))</f>
        <v/>
      </c>
      <c r="AI3822" t="str">
        <f>IF(AH3822="","",VLOOKUP(AH3822,'Сотрудники и ссылки'!A:B,2,0))</f>
        <v/>
      </c>
      <c r="AJ3822" t="str">
        <f>IF(AH3822="","",VLOOKUP(AH3822,'Сотрудники и ссылки'!A:C,3,0))</f>
        <v/>
      </c>
      <c r="AL3822" s="2" t="str">
        <f>IF(AK3822="","",AK3822+VLOOKUP(I3822,'Вид исследования'!B:E,4,0))</f>
        <v/>
      </c>
      <c r="AM3822" s="2" t="str">
        <f>IF(AK3822="","",AK3822+VLOOKUP(I3822,'Вид исследования'!B:F,5,0))</f>
        <v/>
      </c>
      <c r="AQ3822" t="str">
        <f>IFERROR(IF(L3822="","",VLOOKUP(L3822&amp;I3822,Продукция!A:K,11,0)),"обратитесь к админ справочника")</f>
        <v/>
      </c>
      <c r="AS3822" t="str">
        <f>IFERROR(IF(L3822="","",VLOOKUP(L3822&amp;I3822,Продукция!A:J,10,0)),"обратитесь к админ справочника")</f>
        <v/>
      </c>
    </row>
    <row r="3823" spans="1:45" x14ac:dyDescent="0.25">
      <c r="A3823" t="str">
        <f t="shared" si="69"/>
        <v/>
      </c>
      <c r="B3823" t="str">
        <f>IF(E3823="","",INDEX(Лаборатории!A:A,MATCH('Производственный контроль'!E3823,Лаборатории!B:B,0)))</f>
        <v/>
      </c>
      <c r="C3823" t="str">
        <f>IF(E3823="","",VLOOKUP(E3823,Лаборатории!B:D,3,0))</f>
        <v/>
      </c>
      <c r="E3823" s="150"/>
      <c r="J3823" t="str">
        <f>IF(L3823="","",VLOOKUP(L3823,Продукция!B:D,3,0))</f>
        <v/>
      </c>
      <c r="K3823" t="str">
        <f>IF(L3823="","",VLOOKUP(L3823,Продукция!B:C,2,0))</f>
        <v/>
      </c>
      <c r="L3823" s="151"/>
      <c r="M3823" t="str">
        <f>IF(L3823="","",VLOOKUP(L3823,Продукция!B:L,11,0))</f>
        <v/>
      </c>
      <c r="AB3823" t="str">
        <f>IF(L3823="","",VLOOKUP(L3823&amp;I3823,Продукция!A:I,9,0))</f>
        <v/>
      </c>
      <c r="AF3823" t="str">
        <f>IF(AD3823="","",VLOOKUP(AD3823,'Сотрудники и ссылки'!A:B,2,0))</f>
        <v/>
      </c>
      <c r="AG3823" t="str">
        <f>IF(AD3823="","",VLOOKUP(AD3823,'Сотрудники и ссылки'!A:C,3,0))</f>
        <v/>
      </c>
      <c r="AI3823" t="str">
        <f>IF(AH3823="","",VLOOKUP(AH3823,'Сотрудники и ссылки'!A:B,2,0))</f>
        <v/>
      </c>
      <c r="AJ3823" t="str">
        <f>IF(AH3823="","",VLOOKUP(AH3823,'Сотрудники и ссылки'!A:C,3,0))</f>
        <v/>
      </c>
      <c r="AL3823" s="2" t="str">
        <f>IF(AK3823="","",AK3823+VLOOKUP(I3823,'Вид исследования'!B:E,4,0))</f>
        <v/>
      </c>
      <c r="AM3823" s="2" t="str">
        <f>IF(AK3823="","",AK3823+VLOOKUP(I3823,'Вид исследования'!B:F,5,0))</f>
        <v/>
      </c>
      <c r="AQ3823" t="str">
        <f>IFERROR(IF(L3823="","",VLOOKUP(L3823&amp;I3823,Продукция!A:K,11,0)),"обратитесь к админ справочника")</f>
        <v/>
      </c>
      <c r="AS3823" t="str">
        <f>IFERROR(IF(L3823="","",VLOOKUP(L3823&amp;I3823,Продукция!A:J,10,0)),"обратитесь к админ справочника")</f>
        <v/>
      </c>
    </row>
    <row r="3824" spans="1:45" x14ac:dyDescent="0.25">
      <c r="A3824" t="str">
        <f t="shared" si="69"/>
        <v/>
      </c>
      <c r="B3824" t="str">
        <f>IF(E3824="","",INDEX(Лаборатории!A:A,MATCH('Производственный контроль'!E3824,Лаборатории!B:B,0)))</f>
        <v/>
      </c>
      <c r="C3824" t="str">
        <f>IF(E3824="","",VLOOKUP(E3824,Лаборатории!B:D,3,0))</f>
        <v/>
      </c>
      <c r="E3824" s="150"/>
      <c r="J3824" t="str">
        <f>IF(L3824="","",VLOOKUP(L3824,Продукция!B:D,3,0))</f>
        <v/>
      </c>
      <c r="K3824" t="str">
        <f>IF(L3824="","",VLOOKUP(L3824,Продукция!B:C,2,0))</f>
        <v/>
      </c>
      <c r="L3824" s="151"/>
      <c r="M3824" t="str">
        <f>IF(L3824="","",VLOOKUP(L3824,Продукция!B:L,11,0))</f>
        <v/>
      </c>
      <c r="AB3824" t="str">
        <f>IF(L3824="","",VLOOKUP(L3824&amp;I3824,Продукция!A:I,9,0))</f>
        <v/>
      </c>
      <c r="AF3824" t="str">
        <f>IF(AD3824="","",VLOOKUP(AD3824,'Сотрудники и ссылки'!A:B,2,0))</f>
        <v/>
      </c>
      <c r="AG3824" t="str">
        <f>IF(AD3824="","",VLOOKUP(AD3824,'Сотрудники и ссылки'!A:C,3,0))</f>
        <v/>
      </c>
      <c r="AI3824" t="str">
        <f>IF(AH3824="","",VLOOKUP(AH3824,'Сотрудники и ссылки'!A:B,2,0))</f>
        <v/>
      </c>
      <c r="AJ3824" t="str">
        <f>IF(AH3824="","",VLOOKUP(AH3824,'Сотрудники и ссылки'!A:C,3,0))</f>
        <v/>
      </c>
      <c r="AL3824" s="2" t="str">
        <f>IF(AK3824="","",AK3824+VLOOKUP(I3824,'Вид исследования'!B:E,4,0))</f>
        <v/>
      </c>
      <c r="AM3824" s="2" t="str">
        <f>IF(AK3824="","",AK3824+VLOOKUP(I3824,'Вид исследования'!B:F,5,0))</f>
        <v/>
      </c>
      <c r="AQ3824" t="str">
        <f>IFERROR(IF(L3824="","",VLOOKUP(L3824&amp;I3824,Продукция!A:K,11,0)),"обратитесь к админ справочника")</f>
        <v/>
      </c>
      <c r="AS3824" t="str">
        <f>IFERROR(IF(L3824="","",VLOOKUP(L3824&amp;I3824,Продукция!A:J,10,0)),"обратитесь к админ справочника")</f>
        <v/>
      </c>
    </row>
    <row r="3825" spans="1:45" x14ac:dyDescent="0.25">
      <c r="A3825" t="str">
        <f t="shared" si="69"/>
        <v/>
      </c>
      <c r="B3825" t="str">
        <f>IF(E3825="","",INDEX(Лаборатории!A:A,MATCH('Производственный контроль'!E3825,Лаборатории!B:B,0)))</f>
        <v/>
      </c>
      <c r="C3825" t="str">
        <f>IF(E3825="","",VLOOKUP(E3825,Лаборатории!B:D,3,0))</f>
        <v/>
      </c>
      <c r="E3825" s="150"/>
      <c r="J3825" t="str">
        <f>IF(L3825="","",VLOOKUP(L3825,Продукция!B:D,3,0))</f>
        <v/>
      </c>
      <c r="K3825" t="str">
        <f>IF(L3825="","",VLOOKUP(L3825,Продукция!B:C,2,0))</f>
        <v/>
      </c>
      <c r="L3825" s="151"/>
      <c r="M3825" t="str">
        <f>IF(L3825="","",VLOOKUP(L3825,Продукция!B:L,11,0))</f>
        <v/>
      </c>
      <c r="AB3825" t="str">
        <f>IF(L3825="","",VLOOKUP(L3825&amp;I3825,Продукция!A:I,9,0))</f>
        <v/>
      </c>
      <c r="AF3825" t="str">
        <f>IF(AD3825="","",VLOOKUP(AD3825,'Сотрудники и ссылки'!A:B,2,0))</f>
        <v/>
      </c>
      <c r="AG3825" t="str">
        <f>IF(AD3825="","",VLOOKUP(AD3825,'Сотрудники и ссылки'!A:C,3,0))</f>
        <v/>
      </c>
      <c r="AI3825" t="str">
        <f>IF(AH3825="","",VLOOKUP(AH3825,'Сотрудники и ссылки'!A:B,2,0))</f>
        <v/>
      </c>
      <c r="AJ3825" t="str">
        <f>IF(AH3825="","",VLOOKUP(AH3825,'Сотрудники и ссылки'!A:C,3,0))</f>
        <v/>
      </c>
      <c r="AL3825" s="2" t="str">
        <f>IF(AK3825="","",AK3825+VLOOKUP(I3825,'Вид исследования'!B:E,4,0))</f>
        <v/>
      </c>
      <c r="AM3825" s="2" t="str">
        <f>IF(AK3825="","",AK3825+VLOOKUP(I3825,'Вид исследования'!B:F,5,0))</f>
        <v/>
      </c>
      <c r="AQ3825" t="str">
        <f>IFERROR(IF(L3825="","",VLOOKUP(L3825&amp;I3825,Продукция!A:K,11,0)),"обратитесь к админ справочника")</f>
        <v/>
      </c>
      <c r="AS3825" t="str">
        <f>IFERROR(IF(L3825="","",VLOOKUP(L3825&amp;I3825,Продукция!A:J,10,0)),"обратитесь к админ справочника")</f>
        <v/>
      </c>
    </row>
    <row r="3826" spans="1:45" x14ac:dyDescent="0.25">
      <c r="A3826" t="str">
        <f t="shared" si="69"/>
        <v/>
      </c>
      <c r="B3826" t="str">
        <f>IF(E3826="","",INDEX(Лаборатории!A:A,MATCH('Производственный контроль'!E3826,Лаборатории!B:B,0)))</f>
        <v/>
      </c>
      <c r="C3826" t="str">
        <f>IF(E3826="","",VLOOKUP(E3826,Лаборатории!B:D,3,0))</f>
        <v/>
      </c>
      <c r="E3826" s="150"/>
      <c r="J3826" t="str">
        <f>IF(L3826="","",VLOOKUP(L3826,Продукция!B:D,3,0))</f>
        <v/>
      </c>
      <c r="K3826" t="str">
        <f>IF(L3826="","",VLOOKUP(L3826,Продукция!B:C,2,0))</f>
        <v/>
      </c>
      <c r="L3826" s="151"/>
      <c r="M3826" t="str">
        <f>IF(L3826="","",VLOOKUP(L3826,Продукция!B:L,11,0))</f>
        <v/>
      </c>
      <c r="AB3826" t="str">
        <f>IF(L3826="","",VLOOKUP(L3826&amp;I3826,Продукция!A:I,9,0))</f>
        <v/>
      </c>
      <c r="AF3826" t="str">
        <f>IF(AD3826="","",VLOOKUP(AD3826,'Сотрудники и ссылки'!A:B,2,0))</f>
        <v/>
      </c>
      <c r="AG3826" t="str">
        <f>IF(AD3826="","",VLOOKUP(AD3826,'Сотрудники и ссылки'!A:C,3,0))</f>
        <v/>
      </c>
      <c r="AI3826" t="str">
        <f>IF(AH3826="","",VLOOKUP(AH3826,'Сотрудники и ссылки'!A:B,2,0))</f>
        <v/>
      </c>
      <c r="AJ3826" t="str">
        <f>IF(AH3826="","",VLOOKUP(AH3826,'Сотрудники и ссылки'!A:C,3,0))</f>
        <v/>
      </c>
      <c r="AL3826" s="2" t="str">
        <f>IF(AK3826="","",AK3826+VLOOKUP(I3826,'Вид исследования'!B:E,4,0))</f>
        <v/>
      </c>
      <c r="AM3826" s="2" t="str">
        <f>IF(AK3826="","",AK3826+VLOOKUP(I3826,'Вид исследования'!B:F,5,0))</f>
        <v/>
      </c>
      <c r="AQ3826" t="str">
        <f>IFERROR(IF(L3826="","",VLOOKUP(L3826&amp;I3826,Продукция!A:K,11,0)),"обратитесь к админ справочника")</f>
        <v/>
      </c>
      <c r="AS3826" t="str">
        <f>IFERROR(IF(L3826="","",VLOOKUP(L3826&amp;I3826,Продукция!A:J,10,0)),"обратитесь к админ справочника")</f>
        <v/>
      </c>
    </row>
    <row r="3827" spans="1:45" x14ac:dyDescent="0.25">
      <c r="A3827" t="str">
        <f t="shared" si="69"/>
        <v/>
      </c>
      <c r="B3827" t="str">
        <f>IF(E3827="","",INDEX(Лаборатории!A:A,MATCH('Производственный контроль'!E3827,Лаборатории!B:B,0)))</f>
        <v/>
      </c>
      <c r="C3827" t="str">
        <f>IF(E3827="","",VLOOKUP(E3827,Лаборатории!B:D,3,0))</f>
        <v/>
      </c>
      <c r="E3827" s="150"/>
      <c r="J3827" t="str">
        <f>IF(L3827="","",VLOOKUP(L3827,Продукция!B:D,3,0))</f>
        <v/>
      </c>
      <c r="K3827" t="str">
        <f>IF(L3827="","",VLOOKUP(L3827,Продукция!B:C,2,0))</f>
        <v/>
      </c>
      <c r="L3827" s="151"/>
      <c r="M3827" t="str">
        <f>IF(L3827="","",VLOOKUP(L3827,Продукция!B:L,11,0))</f>
        <v/>
      </c>
      <c r="AB3827" t="str">
        <f>IF(L3827="","",VLOOKUP(L3827&amp;I3827,Продукция!A:I,9,0))</f>
        <v/>
      </c>
      <c r="AF3827" t="str">
        <f>IF(AD3827="","",VLOOKUP(AD3827,'Сотрудники и ссылки'!A:B,2,0))</f>
        <v/>
      </c>
      <c r="AG3827" t="str">
        <f>IF(AD3827="","",VLOOKUP(AD3827,'Сотрудники и ссылки'!A:C,3,0))</f>
        <v/>
      </c>
      <c r="AI3827" t="str">
        <f>IF(AH3827="","",VLOOKUP(AH3827,'Сотрудники и ссылки'!A:B,2,0))</f>
        <v/>
      </c>
      <c r="AJ3827" t="str">
        <f>IF(AH3827="","",VLOOKUP(AH3827,'Сотрудники и ссылки'!A:C,3,0))</f>
        <v/>
      </c>
      <c r="AL3827" s="2" t="str">
        <f>IF(AK3827="","",AK3827+VLOOKUP(I3827,'Вид исследования'!B:E,4,0))</f>
        <v/>
      </c>
      <c r="AM3827" s="2" t="str">
        <f>IF(AK3827="","",AK3827+VLOOKUP(I3827,'Вид исследования'!B:F,5,0))</f>
        <v/>
      </c>
      <c r="AQ3827" t="str">
        <f>IFERROR(IF(L3827="","",VLOOKUP(L3827&amp;I3827,Продукция!A:K,11,0)),"обратитесь к админ справочника")</f>
        <v/>
      </c>
      <c r="AS3827" t="str">
        <f>IFERROR(IF(L3827="","",VLOOKUP(L3827&amp;I3827,Продукция!A:J,10,0)),"обратитесь к админ справочника")</f>
        <v/>
      </c>
    </row>
    <row r="3828" spans="1:45" x14ac:dyDescent="0.25">
      <c r="A3828" t="str">
        <f t="shared" si="69"/>
        <v/>
      </c>
      <c r="B3828" t="str">
        <f>IF(E3828="","",INDEX(Лаборатории!A:A,MATCH('Производственный контроль'!E3828,Лаборатории!B:B,0)))</f>
        <v/>
      </c>
      <c r="C3828" t="str">
        <f>IF(E3828="","",VLOOKUP(E3828,Лаборатории!B:D,3,0))</f>
        <v/>
      </c>
      <c r="E3828" s="150"/>
      <c r="J3828" t="str">
        <f>IF(L3828="","",VLOOKUP(L3828,Продукция!B:D,3,0))</f>
        <v/>
      </c>
      <c r="K3828" t="str">
        <f>IF(L3828="","",VLOOKUP(L3828,Продукция!B:C,2,0))</f>
        <v/>
      </c>
      <c r="L3828" s="151"/>
      <c r="M3828" t="str">
        <f>IF(L3828="","",VLOOKUP(L3828,Продукция!B:L,11,0))</f>
        <v/>
      </c>
      <c r="AB3828" t="str">
        <f>IF(L3828="","",VLOOKUP(L3828&amp;I3828,Продукция!A:I,9,0))</f>
        <v/>
      </c>
      <c r="AF3828" t="str">
        <f>IF(AD3828="","",VLOOKUP(AD3828,'Сотрудники и ссылки'!A:B,2,0))</f>
        <v/>
      </c>
      <c r="AG3828" t="str">
        <f>IF(AD3828="","",VLOOKUP(AD3828,'Сотрудники и ссылки'!A:C,3,0))</f>
        <v/>
      </c>
      <c r="AI3828" t="str">
        <f>IF(AH3828="","",VLOOKUP(AH3828,'Сотрудники и ссылки'!A:B,2,0))</f>
        <v/>
      </c>
      <c r="AJ3828" t="str">
        <f>IF(AH3828="","",VLOOKUP(AH3828,'Сотрудники и ссылки'!A:C,3,0))</f>
        <v/>
      </c>
      <c r="AL3828" s="2" t="str">
        <f>IF(AK3828="","",AK3828+VLOOKUP(I3828,'Вид исследования'!B:E,4,0))</f>
        <v/>
      </c>
      <c r="AM3828" s="2" t="str">
        <f>IF(AK3828="","",AK3828+VLOOKUP(I3828,'Вид исследования'!B:F,5,0))</f>
        <v/>
      </c>
      <c r="AQ3828" t="str">
        <f>IFERROR(IF(L3828="","",VLOOKUP(L3828&amp;I3828,Продукция!A:K,11,0)),"обратитесь к админ справочника")</f>
        <v/>
      </c>
      <c r="AS3828" t="str">
        <f>IFERROR(IF(L3828="","",VLOOKUP(L3828&amp;I3828,Продукция!A:J,10,0)),"обратитесь к админ справочника")</f>
        <v/>
      </c>
    </row>
    <row r="3829" spans="1:45" x14ac:dyDescent="0.25">
      <c r="A3829" t="str">
        <f t="shared" si="69"/>
        <v/>
      </c>
      <c r="B3829" t="str">
        <f>IF(E3829="","",INDEX(Лаборатории!A:A,MATCH('Производственный контроль'!E3829,Лаборатории!B:B,0)))</f>
        <v/>
      </c>
      <c r="C3829" t="str">
        <f>IF(E3829="","",VLOOKUP(E3829,Лаборатории!B:D,3,0))</f>
        <v/>
      </c>
      <c r="E3829" s="150"/>
      <c r="J3829" t="str">
        <f>IF(L3829="","",VLOOKUP(L3829,Продукция!B:D,3,0))</f>
        <v/>
      </c>
      <c r="K3829" t="str">
        <f>IF(L3829="","",VLOOKUP(L3829,Продукция!B:C,2,0))</f>
        <v/>
      </c>
      <c r="L3829" s="151"/>
      <c r="M3829" t="str">
        <f>IF(L3829="","",VLOOKUP(L3829,Продукция!B:L,11,0))</f>
        <v/>
      </c>
      <c r="AB3829" t="str">
        <f>IF(L3829="","",VLOOKUP(L3829&amp;I3829,Продукция!A:I,9,0))</f>
        <v/>
      </c>
      <c r="AF3829" t="str">
        <f>IF(AD3829="","",VLOOKUP(AD3829,'Сотрудники и ссылки'!A:B,2,0))</f>
        <v/>
      </c>
      <c r="AG3829" t="str">
        <f>IF(AD3829="","",VLOOKUP(AD3829,'Сотрудники и ссылки'!A:C,3,0))</f>
        <v/>
      </c>
      <c r="AI3829" t="str">
        <f>IF(AH3829="","",VLOOKUP(AH3829,'Сотрудники и ссылки'!A:B,2,0))</f>
        <v/>
      </c>
      <c r="AJ3829" t="str">
        <f>IF(AH3829="","",VLOOKUP(AH3829,'Сотрудники и ссылки'!A:C,3,0))</f>
        <v/>
      </c>
      <c r="AL3829" s="2" t="str">
        <f>IF(AK3829="","",AK3829+VLOOKUP(I3829,'Вид исследования'!B:E,4,0))</f>
        <v/>
      </c>
      <c r="AM3829" s="2" t="str">
        <f>IF(AK3829="","",AK3829+VLOOKUP(I3829,'Вид исследования'!B:F,5,0))</f>
        <v/>
      </c>
      <c r="AQ3829" t="str">
        <f>IFERROR(IF(L3829="","",VLOOKUP(L3829&amp;I3829,Продукция!A:K,11,0)),"обратитесь к админ справочника")</f>
        <v/>
      </c>
      <c r="AS3829" t="str">
        <f>IFERROR(IF(L3829="","",VLOOKUP(L3829&amp;I3829,Продукция!A:J,10,0)),"обратитесь к админ справочника")</f>
        <v/>
      </c>
    </row>
    <row r="3830" spans="1:45" x14ac:dyDescent="0.25">
      <c r="A3830" t="str">
        <f t="shared" si="69"/>
        <v/>
      </c>
      <c r="B3830" t="str">
        <f>IF(E3830="","",INDEX(Лаборатории!A:A,MATCH('Производственный контроль'!E3830,Лаборатории!B:B,0)))</f>
        <v/>
      </c>
      <c r="C3830" t="str">
        <f>IF(E3830="","",VLOOKUP(E3830,Лаборатории!B:D,3,0))</f>
        <v/>
      </c>
      <c r="E3830" s="150"/>
      <c r="J3830" t="str">
        <f>IF(L3830="","",VLOOKUP(L3830,Продукция!B:D,3,0))</f>
        <v/>
      </c>
      <c r="K3830" t="str">
        <f>IF(L3830="","",VLOOKUP(L3830,Продукция!B:C,2,0))</f>
        <v/>
      </c>
      <c r="L3830" s="151"/>
      <c r="M3830" t="str">
        <f>IF(L3830="","",VLOOKUP(L3830,Продукция!B:L,11,0))</f>
        <v/>
      </c>
      <c r="AB3830" t="str">
        <f>IF(L3830="","",VLOOKUP(L3830&amp;I3830,Продукция!A:I,9,0))</f>
        <v/>
      </c>
      <c r="AF3830" t="str">
        <f>IF(AD3830="","",VLOOKUP(AD3830,'Сотрудники и ссылки'!A:B,2,0))</f>
        <v/>
      </c>
      <c r="AG3830" t="str">
        <f>IF(AD3830="","",VLOOKUP(AD3830,'Сотрудники и ссылки'!A:C,3,0))</f>
        <v/>
      </c>
      <c r="AI3830" t="str">
        <f>IF(AH3830="","",VLOOKUP(AH3830,'Сотрудники и ссылки'!A:B,2,0))</f>
        <v/>
      </c>
      <c r="AJ3830" t="str">
        <f>IF(AH3830="","",VLOOKUP(AH3830,'Сотрудники и ссылки'!A:C,3,0))</f>
        <v/>
      </c>
      <c r="AL3830" s="2" t="str">
        <f>IF(AK3830="","",AK3830+VLOOKUP(I3830,'Вид исследования'!B:E,4,0))</f>
        <v/>
      </c>
      <c r="AM3830" s="2" t="str">
        <f>IF(AK3830="","",AK3830+VLOOKUP(I3830,'Вид исследования'!B:F,5,0))</f>
        <v/>
      </c>
      <c r="AQ3830" t="str">
        <f>IFERROR(IF(L3830="","",VLOOKUP(L3830&amp;I3830,Продукция!A:K,11,0)),"обратитесь к админ справочника")</f>
        <v/>
      </c>
      <c r="AS3830" t="str">
        <f>IFERROR(IF(L3830="","",VLOOKUP(L3830&amp;I3830,Продукция!A:J,10,0)),"обратитесь к админ справочника")</f>
        <v/>
      </c>
    </row>
    <row r="3831" spans="1:45" x14ac:dyDescent="0.25">
      <c r="A3831" t="str">
        <f t="shared" si="69"/>
        <v/>
      </c>
      <c r="B3831" t="str">
        <f>IF(E3831="","",INDEX(Лаборатории!A:A,MATCH('Производственный контроль'!E3831,Лаборатории!B:B,0)))</f>
        <v/>
      </c>
      <c r="C3831" t="str">
        <f>IF(E3831="","",VLOOKUP(E3831,Лаборатории!B:D,3,0))</f>
        <v/>
      </c>
      <c r="E3831" s="150"/>
      <c r="J3831" t="str">
        <f>IF(L3831="","",VLOOKUP(L3831,Продукция!B:D,3,0))</f>
        <v/>
      </c>
      <c r="K3831" t="str">
        <f>IF(L3831="","",VLOOKUP(L3831,Продукция!B:C,2,0))</f>
        <v/>
      </c>
      <c r="L3831" s="151"/>
      <c r="M3831" t="str">
        <f>IF(L3831="","",VLOOKUP(L3831,Продукция!B:L,11,0))</f>
        <v/>
      </c>
      <c r="AB3831" t="str">
        <f>IF(L3831="","",VLOOKUP(L3831&amp;I3831,Продукция!A:I,9,0))</f>
        <v/>
      </c>
      <c r="AF3831" t="str">
        <f>IF(AD3831="","",VLOOKUP(AD3831,'Сотрудники и ссылки'!A:B,2,0))</f>
        <v/>
      </c>
      <c r="AG3831" t="str">
        <f>IF(AD3831="","",VLOOKUP(AD3831,'Сотрудники и ссылки'!A:C,3,0))</f>
        <v/>
      </c>
      <c r="AI3831" t="str">
        <f>IF(AH3831="","",VLOOKUP(AH3831,'Сотрудники и ссылки'!A:B,2,0))</f>
        <v/>
      </c>
      <c r="AJ3831" t="str">
        <f>IF(AH3831="","",VLOOKUP(AH3831,'Сотрудники и ссылки'!A:C,3,0))</f>
        <v/>
      </c>
      <c r="AL3831" s="2" t="str">
        <f>IF(AK3831="","",AK3831+VLOOKUP(I3831,'Вид исследования'!B:E,4,0))</f>
        <v/>
      </c>
      <c r="AM3831" s="2" t="str">
        <f>IF(AK3831="","",AK3831+VLOOKUP(I3831,'Вид исследования'!B:F,5,0))</f>
        <v/>
      </c>
      <c r="AQ3831" t="str">
        <f>IFERROR(IF(L3831="","",VLOOKUP(L3831&amp;I3831,Продукция!A:K,11,0)),"обратитесь к админ справочника")</f>
        <v/>
      </c>
      <c r="AS3831" t="str">
        <f>IFERROR(IF(L3831="","",VLOOKUP(L3831&amp;I3831,Продукция!A:J,10,0)),"обратитесь к админ справочника")</f>
        <v/>
      </c>
    </row>
    <row r="3832" spans="1:45" x14ac:dyDescent="0.25">
      <c r="A3832" t="str">
        <f t="shared" si="69"/>
        <v/>
      </c>
      <c r="B3832" t="str">
        <f>IF(E3832="","",INDEX(Лаборатории!A:A,MATCH('Производственный контроль'!E3832,Лаборатории!B:B,0)))</f>
        <v/>
      </c>
      <c r="C3832" t="str">
        <f>IF(E3832="","",VLOOKUP(E3832,Лаборатории!B:D,3,0))</f>
        <v/>
      </c>
      <c r="E3832" s="150"/>
      <c r="J3832" t="str">
        <f>IF(L3832="","",VLOOKUP(L3832,Продукция!B:D,3,0))</f>
        <v/>
      </c>
      <c r="K3832" t="str">
        <f>IF(L3832="","",VLOOKUP(L3832,Продукция!B:C,2,0))</f>
        <v/>
      </c>
      <c r="L3832" s="151"/>
      <c r="M3832" t="str">
        <f>IF(L3832="","",VLOOKUP(L3832,Продукция!B:L,11,0))</f>
        <v/>
      </c>
      <c r="AB3832" t="str">
        <f>IF(L3832="","",VLOOKUP(L3832&amp;I3832,Продукция!A:I,9,0))</f>
        <v/>
      </c>
      <c r="AF3832" t="str">
        <f>IF(AD3832="","",VLOOKUP(AD3832,'Сотрудники и ссылки'!A:B,2,0))</f>
        <v/>
      </c>
      <c r="AG3832" t="str">
        <f>IF(AD3832="","",VLOOKUP(AD3832,'Сотрудники и ссылки'!A:C,3,0))</f>
        <v/>
      </c>
      <c r="AI3832" t="str">
        <f>IF(AH3832="","",VLOOKUP(AH3832,'Сотрудники и ссылки'!A:B,2,0))</f>
        <v/>
      </c>
      <c r="AJ3832" t="str">
        <f>IF(AH3832="","",VLOOKUP(AH3832,'Сотрудники и ссылки'!A:C,3,0))</f>
        <v/>
      </c>
      <c r="AL3832" s="2" t="str">
        <f>IF(AK3832="","",AK3832+VLOOKUP(I3832,'Вид исследования'!B:E,4,0))</f>
        <v/>
      </c>
      <c r="AM3832" s="2" t="str">
        <f>IF(AK3832="","",AK3832+VLOOKUP(I3832,'Вид исследования'!B:F,5,0))</f>
        <v/>
      </c>
      <c r="AQ3832" t="str">
        <f>IFERROR(IF(L3832="","",VLOOKUP(L3832&amp;I3832,Продукция!A:K,11,0)),"обратитесь к админ справочника")</f>
        <v/>
      </c>
      <c r="AS3832" t="str">
        <f>IFERROR(IF(L3832="","",VLOOKUP(L3832&amp;I3832,Продукция!A:J,10,0)),"обратитесь к админ справочника")</f>
        <v/>
      </c>
    </row>
    <row r="3833" spans="1:45" x14ac:dyDescent="0.25">
      <c r="A3833" t="str">
        <f t="shared" si="69"/>
        <v/>
      </c>
      <c r="B3833" t="str">
        <f>IF(E3833="","",INDEX(Лаборатории!A:A,MATCH('Производственный контроль'!E3833,Лаборатории!B:B,0)))</f>
        <v/>
      </c>
      <c r="C3833" t="str">
        <f>IF(E3833="","",VLOOKUP(E3833,Лаборатории!B:D,3,0))</f>
        <v/>
      </c>
      <c r="E3833" s="150"/>
      <c r="J3833" t="str">
        <f>IF(L3833="","",VLOOKUP(L3833,Продукция!B:D,3,0))</f>
        <v/>
      </c>
      <c r="K3833" t="str">
        <f>IF(L3833="","",VLOOKUP(L3833,Продукция!B:C,2,0))</f>
        <v/>
      </c>
      <c r="L3833" s="151"/>
      <c r="M3833" t="str">
        <f>IF(L3833="","",VLOOKUP(L3833,Продукция!B:L,11,0))</f>
        <v/>
      </c>
      <c r="AB3833" t="str">
        <f>IF(L3833="","",VLOOKUP(L3833&amp;I3833,Продукция!A:I,9,0))</f>
        <v/>
      </c>
      <c r="AF3833" t="str">
        <f>IF(AD3833="","",VLOOKUP(AD3833,'Сотрудники и ссылки'!A:B,2,0))</f>
        <v/>
      </c>
      <c r="AG3833" t="str">
        <f>IF(AD3833="","",VLOOKUP(AD3833,'Сотрудники и ссылки'!A:C,3,0))</f>
        <v/>
      </c>
      <c r="AI3833" t="str">
        <f>IF(AH3833="","",VLOOKUP(AH3833,'Сотрудники и ссылки'!A:B,2,0))</f>
        <v/>
      </c>
      <c r="AJ3833" t="str">
        <f>IF(AH3833="","",VLOOKUP(AH3833,'Сотрудники и ссылки'!A:C,3,0))</f>
        <v/>
      </c>
      <c r="AL3833" s="2" t="str">
        <f>IF(AK3833="","",AK3833+VLOOKUP(I3833,'Вид исследования'!B:E,4,0))</f>
        <v/>
      </c>
      <c r="AM3833" s="2" t="str">
        <f>IF(AK3833="","",AK3833+VLOOKUP(I3833,'Вид исследования'!B:F,5,0))</f>
        <v/>
      </c>
      <c r="AQ3833" t="str">
        <f>IFERROR(IF(L3833="","",VLOOKUP(L3833&amp;I3833,Продукция!A:K,11,0)),"обратитесь к админ справочника")</f>
        <v/>
      </c>
      <c r="AS3833" t="str">
        <f>IFERROR(IF(L3833="","",VLOOKUP(L3833&amp;I3833,Продукция!A:J,10,0)),"обратитесь к админ справочника")</f>
        <v/>
      </c>
    </row>
    <row r="3834" spans="1:45" x14ac:dyDescent="0.25">
      <c r="A3834" t="str">
        <f t="shared" si="69"/>
        <v/>
      </c>
      <c r="B3834" t="str">
        <f>IF(E3834="","",INDEX(Лаборатории!A:A,MATCH('Производственный контроль'!E3834,Лаборатории!B:B,0)))</f>
        <v/>
      </c>
      <c r="C3834" t="str">
        <f>IF(E3834="","",VLOOKUP(E3834,Лаборатории!B:D,3,0))</f>
        <v/>
      </c>
      <c r="E3834" s="150"/>
      <c r="J3834" t="str">
        <f>IF(L3834="","",VLOOKUP(L3834,Продукция!B:D,3,0))</f>
        <v/>
      </c>
      <c r="K3834" t="str">
        <f>IF(L3834="","",VLOOKUP(L3834,Продукция!B:C,2,0))</f>
        <v/>
      </c>
      <c r="L3834" s="151"/>
      <c r="M3834" t="str">
        <f>IF(L3834="","",VLOOKUP(L3834,Продукция!B:L,11,0))</f>
        <v/>
      </c>
      <c r="AB3834" t="str">
        <f>IF(L3834="","",VLOOKUP(L3834&amp;I3834,Продукция!A:I,9,0))</f>
        <v/>
      </c>
      <c r="AF3834" t="str">
        <f>IF(AD3834="","",VLOOKUP(AD3834,'Сотрудники и ссылки'!A:B,2,0))</f>
        <v/>
      </c>
      <c r="AG3834" t="str">
        <f>IF(AD3834="","",VLOOKUP(AD3834,'Сотрудники и ссылки'!A:C,3,0))</f>
        <v/>
      </c>
      <c r="AI3834" t="str">
        <f>IF(AH3834="","",VLOOKUP(AH3834,'Сотрудники и ссылки'!A:B,2,0))</f>
        <v/>
      </c>
      <c r="AJ3834" t="str">
        <f>IF(AH3834="","",VLOOKUP(AH3834,'Сотрудники и ссылки'!A:C,3,0))</f>
        <v/>
      </c>
      <c r="AL3834" s="2" t="str">
        <f>IF(AK3834="","",AK3834+VLOOKUP(I3834,'Вид исследования'!B:E,4,0))</f>
        <v/>
      </c>
      <c r="AM3834" s="2" t="str">
        <f>IF(AK3834="","",AK3834+VLOOKUP(I3834,'Вид исследования'!B:F,5,0))</f>
        <v/>
      </c>
      <c r="AQ3834" t="str">
        <f>IFERROR(IF(L3834="","",VLOOKUP(L3834&amp;I3834,Продукция!A:K,11,0)),"обратитесь к админ справочника")</f>
        <v/>
      </c>
      <c r="AS3834" t="str">
        <f>IFERROR(IF(L3834="","",VLOOKUP(L3834&amp;I3834,Продукция!A:J,10,0)),"обратитесь к админ справочника")</f>
        <v/>
      </c>
    </row>
    <row r="3835" spans="1:45" x14ac:dyDescent="0.25">
      <c r="A3835" t="str">
        <f t="shared" si="69"/>
        <v/>
      </c>
      <c r="B3835" t="str">
        <f>IF(E3835="","",INDEX(Лаборатории!A:A,MATCH('Производственный контроль'!E3835,Лаборатории!B:B,0)))</f>
        <v/>
      </c>
      <c r="C3835" t="str">
        <f>IF(E3835="","",VLOOKUP(E3835,Лаборатории!B:D,3,0))</f>
        <v/>
      </c>
      <c r="E3835" s="150"/>
      <c r="J3835" t="str">
        <f>IF(L3835="","",VLOOKUP(L3835,Продукция!B:D,3,0))</f>
        <v/>
      </c>
      <c r="K3835" t="str">
        <f>IF(L3835="","",VLOOKUP(L3835,Продукция!B:C,2,0))</f>
        <v/>
      </c>
      <c r="L3835" s="151"/>
      <c r="M3835" t="str">
        <f>IF(L3835="","",VLOOKUP(L3835,Продукция!B:L,11,0))</f>
        <v/>
      </c>
      <c r="AB3835" t="str">
        <f>IF(L3835="","",VLOOKUP(L3835&amp;I3835,Продукция!A:I,9,0))</f>
        <v/>
      </c>
      <c r="AF3835" t="str">
        <f>IF(AD3835="","",VLOOKUP(AD3835,'Сотрудники и ссылки'!A:B,2,0))</f>
        <v/>
      </c>
      <c r="AG3835" t="str">
        <f>IF(AD3835="","",VLOOKUP(AD3835,'Сотрудники и ссылки'!A:C,3,0))</f>
        <v/>
      </c>
      <c r="AI3835" t="str">
        <f>IF(AH3835="","",VLOOKUP(AH3835,'Сотрудники и ссылки'!A:B,2,0))</f>
        <v/>
      </c>
      <c r="AJ3835" t="str">
        <f>IF(AH3835="","",VLOOKUP(AH3835,'Сотрудники и ссылки'!A:C,3,0))</f>
        <v/>
      </c>
      <c r="AL3835" s="2" t="str">
        <f>IF(AK3835="","",AK3835+VLOOKUP(I3835,'Вид исследования'!B:E,4,0))</f>
        <v/>
      </c>
      <c r="AM3835" s="2" t="str">
        <f>IF(AK3835="","",AK3835+VLOOKUP(I3835,'Вид исследования'!B:F,5,0))</f>
        <v/>
      </c>
      <c r="AQ3835" t="str">
        <f>IFERROR(IF(L3835="","",VLOOKUP(L3835&amp;I3835,Продукция!A:K,11,0)),"обратитесь к админ справочника")</f>
        <v/>
      </c>
      <c r="AS3835" t="str">
        <f>IFERROR(IF(L3835="","",VLOOKUP(L3835&amp;I3835,Продукция!A:J,10,0)),"обратитесь к админ справочника")</f>
        <v/>
      </c>
    </row>
    <row r="3836" spans="1:45" x14ac:dyDescent="0.25">
      <c r="A3836" t="str">
        <f t="shared" si="69"/>
        <v/>
      </c>
      <c r="B3836" t="str">
        <f>IF(E3836="","",INDEX(Лаборатории!A:A,MATCH('Производственный контроль'!E3836,Лаборатории!B:B,0)))</f>
        <v/>
      </c>
      <c r="C3836" t="str">
        <f>IF(E3836="","",VLOOKUP(E3836,Лаборатории!B:D,3,0))</f>
        <v/>
      </c>
      <c r="E3836" s="150"/>
      <c r="J3836" t="str">
        <f>IF(L3836="","",VLOOKUP(L3836,Продукция!B:D,3,0))</f>
        <v/>
      </c>
      <c r="K3836" t="str">
        <f>IF(L3836="","",VLOOKUP(L3836,Продукция!B:C,2,0))</f>
        <v/>
      </c>
      <c r="L3836" s="151"/>
      <c r="M3836" t="str">
        <f>IF(L3836="","",VLOOKUP(L3836,Продукция!B:L,11,0))</f>
        <v/>
      </c>
      <c r="AB3836" t="str">
        <f>IF(L3836="","",VLOOKUP(L3836&amp;I3836,Продукция!A:I,9,0))</f>
        <v/>
      </c>
      <c r="AF3836" t="str">
        <f>IF(AD3836="","",VLOOKUP(AD3836,'Сотрудники и ссылки'!A:B,2,0))</f>
        <v/>
      </c>
      <c r="AG3836" t="str">
        <f>IF(AD3836="","",VLOOKUP(AD3836,'Сотрудники и ссылки'!A:C,3,0))</f>
        <v/>
      </c>
      <c r="AI3836" t="str">
        <f>IF(AH3836="","",VLOOKUP(AH3836,'Сотрудники и ссылки'!A:B,2,0))</f>
        <v/>
      </c>
      <c r="AJ3836" t="str">
        <f>IF(AH3836="","",VLOOKUP(AH3836,'Сотрудники и ссылки'!A:C,3,0))</f>
        <v/>
      </c>
      <c r="AL3836" s="2" t="str">
        <f>IF(AK3836="","",AK3836+VLOOKUP(I3836,'Вид исследования'!B:E,4,0))</f>
        <v/>
      </c>
      <c r="AM3836" s="2" t="str">
        <f>IF(AK3836="","",AK3836+VLOOKUP(I3836,'Вид исследования'!B:F,5,0))</f>
        <v/>
      </c>
      <c r="AQ3836" t="str">
        <f>IFERROR(IF(L3836="","",VLOOKUP(L3836&amp;I3836,Продукция!A:K,11,0)),"обратитесь к админ справочника")</f>
        <v/>
      </c>
      <c r="AS3836" t="str">
        <f>IFERROR(IF(L3836="","",VLOOKUP(L3836&amp;I3836,Продукция!A:J,10,0)),"обратитесь к админ справочника")</f>
        <v/>
      </c>
    </row>
    <row r="3837" spans="1:45" x14ac:dyDescent="0.25">
      <c r="A3837" t="str">
        <f t="shared" si="69"/>
        <v/>
      </c>
      <c r="B3837" t="str">
        <f>IF(E3837="","",INDEX(Лаборатории!A:A,MATCH('Производственный контроль'!E3837,Лаборатории!B:B,0)))</f>
        <v/>
      </c>
      <c r="C3837" t="str">
        <f>IF(E3837="","",VLOOKUP(E3837,Лаборатории!B:D,3,0))</f>
        <v/>
      </c>
      <c r="E3837" s="150"/>
      <c r="J3837" t="str">
        <f>IF(L3837="","",VLOOKUP(L3837,Продукция!B:D,3,0))</f>
        <v/>
      </c>
      <c r="K3837" t="str">
        <f>IF(L3837="","",VLOOKUP(L3837,Продукция!B:C,2,0))</f>
        <v/>
      </c>
      <c r="L3837" s="151"/>
      <c r="M3837" t="str">
        <f>IF(L3837="","",VLOOKUP(L3837,Продукция!B:L,11,0))</f>
        <v/>
      </c>
      <c r="AB3837" t="str">
        <f>IF(L3837="","",VLOOKUP(L3837&amp;I3837,Продукция!A:I,9,0))</f>
        <v/>
      </c>
      <c r="AF3837" t="str">
        <f>IF(AD3837="","",VLOOKUP(AD3837,'Сотрудники и ссылки'!A:B,2,0))</f>
        <v/>
      </c>
      <c r="AG3837" t="str">
        <f>IF(AD3837="","",VLOOKUP(AD3837,'Сотрудники и ссылки'!A:C,3,0))</f>
        <v/>
      </c>
      <c r="AI3837" t="str">
        <f>IF(AH3837="","",VLOOKUP(AH3837,'Сотрудники и ссылки'!A:B,2,0))</f>
        <v/>
      </c>
      <c r="AJ3837" t="str">
        <f>IF(AH3837="","",VLOOKUP(AH3837,'Сотрудники и ссылки'!A:C,3,0))</f>
        <v/>
      </c>
      <c r="AL3837" s="2" t="str">
        <f>IF(AK3837="","",AK3837+VLOOKUP(I3837,'Вид исследования'!B:E,4,0))</f>
        <v/>
      </c>
      <c r="AM3837" s="2" t="str">
        <f>IF(AK3837="","",AK3837+VLOOKUP(I3837,'Вид исследования'!B:F,5,0))</f>
        <v/>
      </c>
      <c r="AQ3837" t="str">
        <f>IFERROR(IF(L3837="","",VLOOKUP(L3837&amp;I3837,Продукция!A:K,11,0)),"обратитесь к админ справочника")</f>
        <v/>
      </c>
      <c r="AS3837" t="str">
        <f>IFERROR(IF(L3837="","",VLOOKUP(L3837&amp;I3837,Продукция!A:J,10,0)),"обратитесь к админ справочника")</f>
        <v/>
      </c>
    </row>
    <row r="3838" spans="1:45" x14ac:dyDescent="0.25">
      <c r="A3838" t="str">
        <f t="shared" si="69"/>
        <v/>
      </c>
      <c r="B3838" t="str">
        <f>IF(E3838="","",INDEX(Лаборатории!A:A,MATCH('Производственный контроль'!E3838,Лаборатории!B:B,0)))</f>
        <v/>
      </c>
      <c r="C3838" t="str">
        <f>IF(E3838="","",VLOOKUP(E3838,Лаборатории!B:D,3,0))</f>
        <v/>
      </c>
      <c r="E3838" s="150"/>
      <c r="J3838" t="str">
        <f>IF(L3838="","",VLOOKUP(L3838,Продукция!B:D,3,0))</f>
        <v/>
      </c>
      <c r="K3838" t="str">
        <f>IF(L3838="","",VLOOKUP(L3838,Продукция!B:C,2,0))</f>
        <v/>
      </c>
      <c r="L3838" s="151"/>
      <c r="M3838" t="str">
        <f>IF(L3838="","",VLOOKUP(L3838,Продукция!B:L,11,0))</f>
        <v/>
      </c>
      <c r="AB3838" t="str">
        <f>IF(L3838="","",VLOOKUP(L3838&amp;I3838,Продукция!A:I,9,0))</f>
        <v/>
      </c>
      <c r="AF3838" t="str">
        <f>IF(AD3838="","",VLOOKUP(AD3838,'Сотрудники и ссылки'!A:B,2,0))</f>
        <v/>
      </c>
      <c r="AG3838" t="str">
        <f>IF(AD3838="","",VLOOKUP(AD3838,'Сотрудники и ссылки'!A:C,3,0))</f>
        <v/>
      </c>
      <c r="AI3838" t="str">
        <f>IF(AH3838="","",VLOOKUP(AH3838,'Сотрудники и ссылки'!A:B,2,0))</f>
        <v/>
      </c>
      <c r="AJ3838" t="str">
        <f>IF(AH3838="","",VLOOKUP(AH3838,'Сотрудники и ссылки'!A:C,3,0))</f>
        <v/>
      </c>
      <c r="AL3838" s="2" t="str">
        <f>IF(AK3838="","",AK3838+VLOOKUP(I3838,'Вид исследования'!B:E,4,0))</f>
        <v/>
      </c>
      <c r="AM3838" s="2" t="str">
        <f>IF(AK3838="","",AK3838+VLOOKUP(I3838,'Вид исследования'!B:F,5,0))</f>
        <v/>
      </c>
      <c r="AQ3838" t="str">
        <f>IFERROR(IF(L3838="","",VLOOKUP(L3838&amp;I3838,Продукция!A:K,11,0)),"обратитесь к админ справочника")</f>
        <v/>
      </c>
      <c r="AS3838" t="str">
        <f>IFERROR(IF(L3838="","",VLOOKUP(L3838&amp;I3838,Продукция!A:J,10,0)),"обратитесь к админ справочника")</f>
        <v/>
      </c>
    </row>
    <row r="3839" spans="1:45" x14ac:dyDescent="0.25">
      <c r="A3839" t="str">
        <f t="shared" si="69"/>
        <v/>
      </c>
      <c r="B3839" t="str">
        <f>IF(E3839="","",INDEX(Лаборатории!A:A,MATCH('Производственный контроль'!E3839,Лаборатории!B:B,0)))</f>
        <v/>
      </c>
      <c r="C3839" t="str">
        <f>IF(E3839="","",VLOOKUP(E3839,Лаборатории!B:D,3,0))</f>
        <v/>
      </c>
      <c r="E3839" s="150"/>
      <c r="J3839" t="str">
        <f>IF(L3839="","",VLOOKUP(L3839,Продукция!B:D,3,0))</f>
        <v/>
      </c>
      <c r="K3839" t="str">
        <f>IF(L3839="","",VLOOKUP(L3839,Продукция!B:C,2,0))</f>
        <v/>
      </c>
      <c r="L3839" s="151"/>
      <c r="M3839" t="str">
        <f>IF(L3839="","",VLOOKUP(L3839,Продукция!B:L,11,0))</f>
        <v/>
      </c>
      <c r="AB3839" t="str">
        <f>IF(L3839="","",VLOOKUP(L3839&amp;I3839,Продукция!A:I,9,0))</f>
        <v/>
      </c>
      <c r="AF3839" t="str">
        <f>IF(AD3839="","",VLOOKUP(AD3839,'Сотрудники и ссылки'!A:B,2,0))</f>
        <v/>
      </c>
      <c r="AG3839" t="str">
        <f>IF(AD3839="","",VLOOKUP(AD3839,'Сотрудники и ссылки'!A:C,3,0))</f>
        <v/>
      </c>
      <c r="AI3839" t="str">
        <f>IF(AH3839="","",VLOOKUP(AH3839,'Сотрудники и ссылки'!A:B,2,0))</f>
        <v/>
      </c>
      <c r="AJ3839" t="str">
        <f>IF(AH3839="","",VLOOKUP(AH3839,'Сотрудники и ссылки'!A:C,3,0))</f>
        <v/>
      </c>
      <c r="AL3839" s="2" t="str">
        <f>IF(AK3839="","",AK3839+VLOOKUP(I3839,'Вид исследования'!B:E,4,0))</f>
        <v/>
      </c>
      <c r="AM3839" s="2" t="str">
        <f>IF(AK3839="","",AK3839+VLOOKUP(I3839,'Вид исследования'!B:F,5,0))</f>
        <v/>
      </c>
      <c r="AQ3839" t="str">
        <f>IFERROR(IF(L3839="","",VLOOKUP(L3839&amp;I3839,Продукция!A:K,11,0)),"обратитесь к админ справочника")</f>
        <v/>
      </c>
      <c r="AS3839" t="str">
        <f>IFERROR(IF(L3839="","",VLOOKUP(L3839&amp;I3839,Продукция!A:J,10,0)),"обратитесь к админ справочника")</f>
        <v/>
      </c>
    </row>
    <row r="3840" spans="1:45" x14ac:dyDescent="0.25">
      <c r="A3840" t="str">
        <f t="shared" si="69"/>
        <v/>
      </c>
      <c r="B3840" t="str">
        <f>IF(E3840="","",INDEX(Лаборатории!A:A,MATCH('Производственный контроль'!E3840,Лаборатории!B:B,0)))</f>
        <v/>
      </c>
      <c r="C3840" t="str">
        <f>IF(E3840="","",VLOOKUP(E3840,Лаборатории!B:D,3,0))</f>
        <v/>
      </c>
      <c r="E3840" s="150"/>
      <c r="J3840" t="str">
        <f>IF(L3840="","",VLOOKUP(L3840,Продукция!B:D,3,0))</f>
        <v/>
      </c>
      <c r="K3840" t="str">
        <f>IF(L3840="","",VLOOKUP(L3840,Продукция!B:C,2,0))</f>
        <v/>
      </c>
      <c r="L3840" s="151"/>
      <c r="M3840" t="str">
        <f>IF(L3840="","",VLOOKUP(L3840,Продукция!B:L,11,0))</f>
        <v/>
      </c>
      <c r="AB3840" t="str">
        <f>IF(L3840="","",VLOOKUP(L3840&amp;I3840,Продукция!A:I,9,0))</f>
        <v/>
      </c>
      <c r="AF3840" t="str">
        <f>IF(AD3840="","",VLOOKUP(AD3840,'Сотрудники и ссылки'!A:B,2,0))</f>
        <v/>
      </c>
      <c r="AG3840" t="str">
        <f>IF(AD3840="","",VLOOKUP(AD3840,'Сотрудники и ссылки'!A:C,3,0))</f>
        <v/>
      </c>
      <c r="AI3840" t="str">
        <f>IF(AH3840="","",VLOOKUP(AH3840,'Сотрудники и ссылки'!A:B,2,0))</f>
        <v/>
      </c>
      <c r="AJ3840" t="str">
        <f>IF(AH3840="","",VLOOKUP(AH3840,'Сотрудники и ссылки'!A:C,3,0))</f>
        <v/>
      </c>
      <c r="AL3840" s="2" t="str">
        <f>IF(AK3840="","",AK3840+VLOOKUP(I3840,'Вид исследования'!B:E,4,0))</f>
        <v/>
      </c>
      <c r="AM3840" s="2" t="str">
        <f>IF(AK3840="","",AK3840+VLOOKUP(I3840,'Вид исследования'!B:F,5,0))</f>
        <v/>
      </c>
      <c r="AQ3840" t="str">
        <f>IFERROR(IF(L3840="","",VLOOKUP(L3840&amp;I3840,Продукция!A:K,11,0)),"обратитесь к админ справочника")</f>
        <v/>
      </c>
      <c r="AS3840" t="str">
        <f>IFERROR(IF(L3840="","",VLOOKUP(L3840&amp;I3840,Продукция!A:J,10,0)),"обратитесь к админ справочника")</f>
        <v/>
      </c>
    </row>
    <row r="3841" spans="1:45" x14ac:dyDescent="0.25">
      <c r="A3841" t="str">
        <f t="shared" si="69"/>
        <v/>
      </c>
      <c r="B3841" t="str">
        <f>IF(E3841="","",INDEX(Лаборатории!A:A,MATCH('Производственный контроль'!E3841,Лаборатории!B:B,0)))</f>
        <v/>
      </c>
      <c r="C3841" t="str">
        <f>IF(E3841="","",VLOOKUP(E3841,Лаборатории!B:D,3,0))</f>
        <v/>
      </c>
      <c r="E3841" s="150"/>
      <c r="J3841" t="str">
        <f>IF(L3841="","",VLOOKUP(L3841,Продукция!B:D,3,0))</f>
        <v/>
      </c>
      <c r="K3841" t="str">
        <f>IF(L3841="","",VLOOKUP(L3841,Продукция!B:C,2,0))</f>
        <v/>
      </c>
      <c r="L3841" s="151"/>
      <c r="M3841" t="str">
        <f>IF(L3841="","",VLOOKUP(L3841,Продукция!B:L,11,0))</f>
        <v/>
      </c>
      <c r="AB3841" t="str">
        <f>IF(L3841="","",VLOOKUP(L3841&amp;I3841,Продукция!A:I,9,0))</f>
        <v/>
      </c>
      <c r="AF3841" t="str">
        <f>IF(AD3841="","",VLOOKUP(AD3841,'Сотрудники и ссылки'!A:B,2,0))</f>
        <v/>
      </c>
      <c r="AG3841" t="str">
        <f>IF(AD3841="","",VLOOKUP(AD3841,'Сотрудники и ссылки'!A:C,3,0))</f>
        <v/>
      </c>
      <c r="AI3841" t="str">
        <f>IF(AH3841="","",VLOOKUP(AH3841,'Сотрудники и ссылки'!A:B,2,0))</f>
        <v/>
      </c>
      <c r="AJ3841" t="str">
        <f>IF(AH3841="","",VLOOKUP(AH3841,'Сотрудники и ссылки'!A:C,3,0))</f>
        <v/>
      </c>
      <c r="AL3841" s="2" t="str">
        <f>IF(AK3841="","",AK3841+VLOOKUP(I3841,'Вид исследования'!B:E,4,0))</f>
        <v/>
      </c>
      <c r="AM3841" s="2" t="str">
        <f>IF(AK3841="","",AK3841+VLOOKUP(I3841,'Вид исследования'!B:F,5,0))</f>
        <v/>
      </c>
      <c r="AQ3841" t="str">
        <f>IFERROR(IF(L3841="","",VLOOKUP(L3841&amp;I3841,Продукция!A:K,11,0)),"обратитесь к админ справочника")</f>
        <v/>
      </c>
      <c r="AS3841" t="str">
        <f>IFERROR(IF(L3841="","",VLOOKUP(L3841&amp;I3841,Продукция!A:J,10,0)),"обратитесь к админ справочника")</f>
        <v/>
      </c>
    </row>
    <row r="3842" spans="1:45" x14ac:dyDescent="0.25">
      <c r="A3842" t="str">
        <f t="shared" si="69"/>
        <v/>
      </c>
      <c r="B3842" t="str">
        <f>IF(E3842="","",INDEX(Лаборатории!A:A,MATCH('Производственный контроль'!E3842,Лаборатории!B:B,0)))</f>
        <v/>
      </c>
      <c r="C3842" t="str">
        <f>IF(E3842="","",VLOOKUP(E3842,Лаборатории!B:D,3,0))</f>
        <v/>
      </c>
      <c r="E3842" s="150"/>
      <c r="J3842" t="str">
        <f>IF(L3842="","",VLOOKUP(L3842,Продукция!B:D,3,0))</f>
        <v/>
      </c>
      <c r="K3842" t="str">
        <f>IF(L3842="","",VLOOKUP(L3842,Продукция!B:C,2,0))</f>
        <v/>
      </c>
      <c r="L3842" s="151"/>
      <c r="M3842" t="str">
        <f>IF(L3842="","",VLOOKUP(L3842,Продукция!B:L,11,0))</f>
        <v/>
      </c>
      <c r="AB3842" t="str">
        <f>IF(L3842="","",VLOOKUP(L3842&amp;I3842,Продукция!A:I,9,0))</f>
        <v/>
      </c>
      <c r="AF3842" t="str">
        <f>IF(AD3842="","",VLOOKUP(AD3842,'Сотрудники и ссылки'!A:B,2,0))</f>
        <v/>
      </c>
      <c r="AG3842" t="str">
        <f>IF(AD3842="","",VLOOKUP(AD3842,'Сотрудники и ссылки'!A:C,3,0))</f>
        <v/>
      </c>
      <c r="AI3842" t="str">
        <f>IF(AH3842="","",VLOOKUP(AH3842,'Сотрудники и ссылки'!A:B,2,0))</f>
        <v/>
      </c>
      <c r="AJ3842" t="str">
        <f>IF(AH3842="","",VLOOKUP(AH3842,'Сотрудники и ссылки'!A:C,3,0))</f>
        <v/>
      </c>
      <c r="AL3842" s="2" t="str">
        <f>IF(AK3842="","",AK3842+VLOOKUP(I3842,'Вид исследования'!B:E,4,0))</f>
        <v/>
      </c>
      <c r="AM3842" s="2" t="str">
        <f>IF(AK3842="","",AK3842+VLOOKUP(I3842,'Вид исследования'!B:F,5,0))</f>
        <v/>
      </c>
      <c r="AQ3842" t="str">
        <f>IFERROR(IF(L3842="","",VLOOKUP(L3842&amp;I3842,Продукция!A:K,11,0)),"обратитесь к админ справочника")</f>
        <v/>
      </c>
      <c r="AS3842" t="str">
        <f>IFERROR(IF(L3842="","",VLOOKUP(L3842&amp;I3842,Продукция!A:J,10,0)),"обратитесь к админ справочника")</f>
        <v/>
      </c>
    </row>
    <row r="3843" spans="1:45" x14ac:dyDescent="0.25">
      <c r="A3843" t="str">
        <f t="shared" si="69"/>
        <v/>
      </c>
      <c r="B3843" t="str">
        <f>IF(E3843="","",INDEX(Лаборатории!A:A,MATCH('Производственный контроль'!E3843,Лаборатории!B:B,0)))</f>
        <v/>
      </c>
      <c r="C3843" t="str">
        <f>IF(E3843="","",VLOOKUP(E3843,Лаборатории!B:D,3,0))</f>
        <v/>
      </c>
      <c r="E3843" s="150"/>
      <c r="J3843" t="str">
        <f>IF(L3843="","",VLOOKUP(L3843,Продукция!B:D,3,0))</f>
        <v/>
      </c>
      <c r="K3843" t="str">
        <f>IF(L3843="","",VLOOKUP(L3843,Продукция!B:C,2,0))</f>
        <v/>
      </c>
      <c r="L3843" s="151"/>
      <c r="M3843" t="str">
        <f>IF(L3843="","",VLOOKUP(L3843,Продукция!B:L,11,0))</f>
        <v/>
      </c>
      <c r="AB3843" t="str">
        <f>IF(L3843="","",VLOOKUP(L3843&amp;I3843,Продукция!A:I,9,0))</f>
        <v/>
      </c>
      <c r="AF3843" t="str">
        <f>IF(AD3843="","",VLOOKUP(AD3843,'Сотрудники и ссылки'!A:B,2,0))</f>
        <v/>
      </c>
      <c r="AG3843" t="str">
        <f>IF(AD3843="","",VLOOKUP(AD3843,'Сотрудники и ссылки'!A:C,3,0))</f>
        <v/>
      </c>
      <c r="AI3843" t="str">
        <f>IF(AH3843="","",VLOOKUP(AH3843,'Сотрудники и ссылки'!A:B,2,0))</f>
        <v/>
      </c>
      <c r="AJ3843" t="str">
        <f>IF(AH3843="","",VLOOKUP(AH3843,'Сотрудники и ссылки'!A:C,3,0))</f>
        <v/>
      </c>
      <c r="AL3843" s="2" t="str">
        <f>IF(AK3843="","",AK3843+VLOOKUP(I3843,'Вид исследования'!B:E,4,0))</f>
        <v/>
      </c>
      <c r="AM3843" s="2" t="str">
        <f>IF(AK3843="","",AK3843+VLOOKUP(I3843,'Вид исследования'!B:F,5,0))</f>
        <v/>
      </c>
      <c r="AQ3843" t="str">
        <f>IFERROR(IF(L3843="","",VLOOKUP(L3843&amp;I3843,Продукция!A:K,11,0)),"обратитесь к админ справочника")</f>
        <v/>
      </c>
      <c r="AS3843" t="str">
        <f>IFERROR(IF(L3843="","",VLOOKUP(L3843&amp;I3843,Продукция!A:J,10,0)),"обратитесь к админ справочника")</f>
        <v/>
      </c>
    </row>
    <row r="3844" spans="1:45" x14ac:dyDescent="0.25">
      <c r="A3844" t="str">
        <f t="shared" si="69"/>
        <v/>
      </c>
      <c r="B3844" t="str">
        <f>IF(E3844="","",INDEX(Лаборатории!A:A,MATCH('Производственный контроль'!E3844,Лаборатории!B:B,0)))</f>
        <v/>
      </c>
      <c r="C3844" t="str">
        <f>IF(E3844="","",VLOOKUP(E3844,Лаборатории!B:D,3,0))</f>
        <v/>
      </c>
      <c r="E3844" s="150"/>
      <c r="J3844" t="str">
        <f>IF(L3844="","",VLOOKUP(L3844,Продукция!B:D,3,0))</f>
        <v/>
      </c>
      <c r="K3844" t="str">
        <f>IF(L3844="","",VLOOKUP(L3844,Продукция!B:C,2,0))</f>
        <v/>
      </c>
      <c r="L3844" s="151"/>
      <c r="M3844" t="str">
        <f>IF(L3844="","",VLOOKUP(L3844,Продукция!B:L,11,0))</f>
        <v/>
      </c>
      <c r="AB3844" t="str">
        <f>IF(L3844="","",VLOOKUP(L3844&amp;I3844,Продукция!A:I,9,0))</f>
        <v/>
      </c>
      <c r="AF3844" t="str">
        <f>IF(AD3844="","",VLOOKUP(AD3844,'Сотрудники и ссылки'!A:B,2,0))</f>
        <v/>
      </c>
      <c r="AG3844" t="str">
        <f>IF(AD3844="","",VLOOKUP(AD3844,'Сотрудники и ссылки'!A:C,3,0))</f>
        <v/>
      </c>
      <c r="AI3844" t="str">
        <f>IF(AH3844="","",VLOOKUP(AH3844,'Сотрудники и ссылки'!A:B,2,0))</f>
        <v/>
      </c>
      <c r="AJ3844" t="str">
        <f>IF(AH3844="","",VLOOKUP(AH3844,'Сотрудники и ссылки'!A:C,3,0))</f>
        <v/>
      </c>
      <c r="AL3844" s="2" t="str">
        <f>IF(AK3844="","",AK3844+VLOOKUP(I3844,'Вид исследования'!B:E,4,0))</f>
        <v/>
      </c>
      <c r="AM3844" s="2" t="str">
        <f>IF(AK3844="","",AK3844+VLOOKUP(I3844,'Вид исследования'!B:F,5,0))</f>
        <v/>
      </c>
      <c r="AQ3844" t="str">
        <f>IFERROR(IF(L3844="","",VLOOKUP(L3844&amp;I3844,Продукция!A:K,11,0)),"обратитесь к админ справочника")</f>
        <v/>
      </c>
      <c r="AS3844" t="str">
        <f>IFERROR(IF(L3844="","",VLOOKUP(L3844&amp;I3844,Продукция!A:J,10,0)),"обратитесь к админ справочника")</f>
        <v/>
      </c>
    </row>
    <row r="3845" spans="1:45" x14ac:dyDescent="0.25">
      <c r="A3845" t="str">
        <f t="shared" si="69"/>
        <v/>
      </c>
      <c r="B3845" t="str">
        <f>IF(E3845="","",INDEX(Лаборатории!A:A,MATCH('Производственный контроль'!E3845,Лаборатории!B:B,0)))</f>
        <v/>
      </c>
      <c r="C3845" t="str">
        <f>IF(E3845="","",VLOOKUP(E3845,Лаборатории!B:D,3,0))</f>
        <v/>
      </c>
      <c r="E3845" s="150"/>
      <c r="J3845" t="str">
        <f>IF(L3845="","",VLOOKUP(L3845,Продукция!B:D,3,0))</f>
        <v/>
      </c>
      <c r="K3845" t="str">
        <f>IF(L3845="","",VLOOKUP(L3845,Продукция!B:C,2,0))</f>
        <v/>
      </c>
      <c r="L3845" s="151"/>
      <c r="M3845" t="str">
        <f>IF(L3845="","",VLOOKUP(L3845,Продукция!B:L,11,0))</f>
        <v/>
      </c>
      <c r="AB3845" t="str">
        <f>IF(L3845="","",VLOOKUP(L3845&amp;I3845,Продукция!A:I,9,0))</f>
        <v/>
      </c>
      <c r="AF3845" t="str">
        <f>IF(AD3845="","",VLOOKUP(AD3845,'Сотрудники и ссылки'!A:B,2,0))</f>
        <v/>
      </c>
      <c r="AG3845" t="str">
        <f>IF(AD3845="","",VLOOKUP(AD3845,'Сотрудники и ссылки'!A:C,3,0))</f>
        <v/>
      </c>
      <c r="AI3845" t="str">
        <f>IF(AH3845="","",VLOOKUP(AH3845,'Сотрудники и ссылки'!A:B,2,0))</f>
        <v/>
      </c>
      <c r="AJ3845" t="str">
        <f>IF(AH3845="","",VLOOKUP(AH3845,'Сотрудники и ссылки'!A:C,3,0))</f>
        <v/>
      </c>
      <c r="AL3845" s="2" t="str">
        <f>IF(AK3845="","",AK3845+VLOOKUP(I3845,'Вид исследования'!B:E,4,0))</f>
        <v/>
      </c>
      <c r="AM3845" s="2" t="str">
        <f>IF(AK3845="","",AK3845+VLOOKUP(I3845,'Вид исследования'!B:F,5,0))</f>
        <v/>
      </c>
      <c r="AQ3845" t="str">
        <f>IFERROR(IF(L3845="","",VLOOKUP(L3845&amp;I3845,Продукция!A:K,11,0)),"обратитесь к админ справочника")</f>
        <v/>
      </c>
      <c r="AS3845" t="str">
        <f>IFERROR(IF(L3845="","",VLOOKUP(L3845&amp;I3845,Продукция!A:J,10,0)),"обратитесь к админ справочника")</f>
        <v/>
      </c>
    </row>
    <row r="3846" spans="1:45" x14ac:dyDescent="0.25">
      <c r="A3846" t="str">
        <f t="shared" si="69"/>
        <v/>
      </c>
      <c r="B3846" t="str">
        <f>IF(E3846="","",INDEX(Лаборатории!A:A,MATCH('Производственный контроль'!E3846,Лаборатории!B:B,0)))</f>
        <v/>
      </c>
      <c r="C3846" t="str">
        <f>IF(E3846="","",VLOOKUP(E3846,Лаборатории!B:D,3,0))</f>
        <v/>
      </c>
      <c r="E3846" s="150"/>
      <c r="J3846" t="str">
        <f>IF(L3846="","",VLOOKUP(L3846,Продукция!B:D,3,0))</f>
        <v/>
      </c>
      <c r="K3846" t="str">
        <f>IF(L3846="","",VLOOKUP(L3846,Продукция!B:C,2,0))</f>
        <v/>
      </c>
      <c r="L3846" s="151"/>
      <c r="M3846" t="str">
        <f>IF(L3846="","",VLOOKUP(L3846,Продукция!B:L,11,0))</f>
        <v/>
      </c>
      <c r="AB3846" t="str">
        <f>IF(L3846="","",VLOOKUP(L3846&amp;I3846,Продукция!A:I,9,0))</f>
        <v/>
      </c>
      <c r="AF3846" t="str">
        <f>IF(AD3846="","",VLOOKUP(AD3846,'Сотрудники и ссылки'!A:B,2,0))</f>
        <v/>
      </c>
      <c r="AG3846" t="str">
        <f>IF(AD3846="","",VLOOKUP(AD3846,'Сотрудники и ссылки'!A:C,3,0))</f>
        <v/>
      </c>
      <c r="AI3846" t="str">
        <f>IF(AH3846="","",VLOOKUP(AH3846,'Сотрудники и ссылки'!A:B,2,0))</f>
        <v/>
      </c>
      <c r="AJ3846" t="str">
        <f>IF(AH3846="","",VLOOKUP(AH3846,'Сотрудники и ссылки'!A:C,3,0))</f>
        <v/>
      </c>
      <c r="AL3846" s="2" t="str">
        <f>IF(AK3846="","",AK3846+VLOOKUP(I3846,'Вид исследования'!B:E,4,0))</f>
        <v/>
      </c>
      <c r="AM3846" s="2" t="str">
        <f>IF(AK3846="","",AK3846+VLOOKUP(I3846,'Вид исследования'!B:F,5,0))</f>
        <v/>
      </c>
      <c r="AQ3846" t="str">
        <f>IFERROR(IF(L3846="","",VLOOKUP(L3846&amp;I3846,Продукция!A:K,11,0)),"обратитесь к админ справочника")</f>
        <v/>
      </c>
      <c r="AS3846" t="str">
        <f>IFERROR(IF(L3846="","",VLOOKUP(L3846&amp;I3846,Продукция!A:J,10,0)),"обратитесь к админ справочника")</f>
        <v/>
      </c>
    </row>
    <row r="3847" spans="1:45" x14ac:dyDescent="0.25">
      <c r="A3847" t="str">
        <f t="shared" si="69"/>
        <v/>
      </c>
      <c r="B3847" t="str">
        <f>IF(E3847="","",INDEX(Лаборатории!A:A,MATCH('Производственный контроль'!E3847,Лаборатории!B:B,0)))</f>
        <v/>
      </c>
      <c r="C3847" t="str">
        <f>IF(E3847="","",VLOOKUP(E3847,Лаборатории!B:D,3,0))</f>
        <v/>
      </c>
      <c r="E3847" s="150"/>
      <c r="J3847" t="str">
        <f>IF(L3847="","",VLOOKUP(L3847,Продукция!B:D,3,0))</f>
        <v/>
      </c>
      <c r="K3847" t="str">
        <f>IF(L3847="","",VLOOKUP(L3847,Продукция!B:C,2,0))</f>
        <v/>
      </c>
      <c r="L3847" s="151"/>
      <c r="M3847" t="str">
        <f>IF(L3847="","",VLOOKUP(L3847,Продукция!B:L,11,0))</f>
        <v/>
      </c>
      <c r="AB3847" t="str">
        <f>IF(L3847="","",VLOOKUP(L3847&amp;I3847,Продукция!A:I,9,0))</f>
        <v/>
      </c>
      <c r="AF3847" t="str">
        <f>IF(AD3847="","",VLOOKUP(AD3847,'Сотрудники и ссылки'!A:B,2,0))</f>
        <v/>
      </c>
      <c r="AG3847" t="str">
        <f>IF(AD3847="","",VLOOKUP(AD3847,'Сотрудники и ссылки'!A:C,3,0))</f>
        <v/>
      </c>
      <c r="AI3847" t="str">
        <f>IF(AH3847="","",VLOOKUP(AH3847,'Сотрудники и ссылки'!A:B,2,0))</f>
        <v/>
      </c>
      <c r="AJ3847" t="str">
        <f>IF(AH3847="","",VLOOKUP(AH3847,'Сотрудники и ссылки'!A:C,3,0))</f>
        <v/>
      </c>
      <c r="AL3847" s="2" t="str">
        <f>IF(AK3847="","",AK3847+VLOOKUP(I3847,'Вид исследования'!B:E,4,0))</f>
        <v/>
      </c>
      <c r="AM3847" s="2" t="str">
        <f>IF(AK3847="","",AK3847+VLOOKUP(I3847,'Вид исследования'!B:F,5,0))</f>
        <v/>
      </c>
      <c r="AQ3847" t="str">
        <f>IFERROR(IF(L3847="","",VLOOKUP(L3847&amp;I3847,Продукция!A:K,11,0)),"обратитесь к админ справочника")</f>
        <v/>
      </c>
      <c r="AS3847" t="str">
        <f>IFERROR(IF(L3847="","",VLOOKUP(L3847&amp;I3847,Продукция!A:J,10,0)),"обратитесь к админ справочника")</f>
        <v/>
      </c>
    </row>
    <row r="3848" spans="1:45" x14ac:dyDescent="0.25">
      <c r="A3848" t="str">
        <f t="shared" si="69"/>
        <v/>
      </c>
      <c r="B3848" t="str">
        <f>IF(E3848="","",INDEX(Лаборатории!A:A,MATCH('Производственный контроль'!E3848,Лаборатории!B:B,0)))</f>
        <v/>
      </c>
      <c r="C3848" t="str">
        <f>IF(E3848="","",VLOOKUP(E3848,Лаборатории!B:D,3,0))</f>
        <v/>
      </c>
      <c r="E3848" s="150"/>
      <c r="J3848" t="str">
        <f>IF(L3848="","",VLOOKUP(L3848,Продукция!B:D,3,0))</f>
        <v/>
      </c>
      <c r="K3848" t="str">
        <f>IF(L3848="","",VLOOKUP(L3848,Продукция!B:C,2,0))</f>
        <v/>
      </c>
      <c r="L3848" s="151"/>
      <c r="M3848" t="str">
        <f>IF(L3848="","",VLOOKUP(L3848,Продукция!B:L,11,0))</f>
        <v/>
      </c>
      <c r="AB3848" t="str">
        <f>IF(L3848="","",VLOOKUP(L3848&amp;I3848,Продукция!A:I,9,0))</f>
        <v/>
      </c>
      <c r="AF3848" t="str">
        <f>IF(AD3848="","",VLOOKUP(AD3848,'Сотрудники и ссылки'!A:B,2,0))</f>
        <v/>
      </c>
      <c r="AG3848" t="str">
        <f>IF(AD3848="","",VLOOKUP(AD3848,'Сотрудники и ссылки'!A:C,3,0))</f>
        <v/>
      </c>
      <c r="AI3848" t="str">
        <f>IF(AH3848="","",VLOOKUP(AH3848,'Сотрудники и ссылки'!A:B,2,0))</f>
        <v/>
      </c>
      <c r="AJ3848" t="str">
        <f>IF(AH3848="","",VLOOKUP(AH3848,'Сотрудники и ссылки'!A:C,3,0))</f>
        <v/>
      </c>
      <c r="AL3848" s="2" t="str">
        <f>IF(AK3848="","",AK3848+VLOOKUP(I3848,'Вид исследования'!B:E,4,0))</f>
        <v/>
      </c>
      <c r="AM3848" s="2" t="str">
        <f>IF(AK3848="","",AK3848+VLOOKUP(I3848,'Вид исследования'!B:F,5,0))</f>
        <v/>
      </c>
      <c r="AQ3848" t="str">
        <f>IFERROR(IF(L3848="","",VLOOKUP(L3848&amp;I3848,Продукция!A:K,11,0)),"обратитесь к админ справочника")</f>
        <v/>
      </c>
      <c r="AS3848" t="str">
        <f>IFERROR(IF(L3848="","",VLOOKUP(L3848&amp;I3848,Продукция!A:J,10,0)),"обратитесь к админ справочника")</f>
        <v/>
      </c>
    </row>
    <row r="3849" spans="1:45" x14ac:dyDescent="0.25">
      <c r="A3849" t="str">
        <f t="shared" si="69"/>
        <v/>
      </c>
      <c r="B3849" t="str">
        <f>IF(E3849="","",INDEX(Лаборатории!A:A,MATCH('Производственный контроль'!E3849,Лаборатории!B:B,0)))</f>
        <v/>
      </c>
      <c r="C3849" t="str">
        <f>IF(E3849="","",VLOOKUP(E3849,Лаборатории!B:D,3,0))</f>
        <v/>
      </c>
      <c r="E3849" s="150"/>
      <c r="J3849" t="str">
        <f>IF(L3849="","",VLOOKUP(L3849,Продукция!B:D,3,0))</f>
        <v/>
      </c>
      <c r="K3849" t="str">
        <f>IF(L3849="","",VLOOKUP(L3849,Продукция!B:C,2,0))</f>
        <v/>
      </c>
      <c r="L3849" s="151"/>
      <c r="M3849" t="str">
        <f>IF(L3849="","",VLOOKUP(L3849,Продукция!B:L,11,0))</f>
        <v/>
      </c>
      <c r="AB3849" t="str">
        <f>IF(L3849="","",VLOOKUP(L3849&amp;I3849,Продукция!A:I,9,0))</f>
        <v/>
      </c>
      <c r="AF3849" t="str">
        <f>IF(AD3849="","",VLOOKUP(AD3849,'Сотрудники и ссылки'!A:B,2,0))</f>
        <v/>
      </c>
      <c r="AG3849" t="str">
        <f>IF(AD3849="","",VLOOKUP(AD3849,'Сотрудники и ссылки'!A:C,3,0))</f>
        <v/>
      </c>
      <c r="AI3849" t="str">
        <f>IF(AH3849="","",VLOOKUP(AH3849,'Сотрудники и ссылки'!A:B,2,0))</f>
        <v/>
      </c>
      <c r="AJ3849" t="str">
        <f>IF(AH3849="","",VLOOKUP(AH3849,'Сотрудники и ссылки'!A:C,3,0))</f>
        <v/>
      </c>
      <c r="AL3849" s="2" t="str">
        <f>IF(AK3849="","",AK3849+VLOOKUP(I3849,'Вид исследования'!B:E,4,0))</f>
        <v/>
      </c>
      <c r="AM3849" s="2" t="str">
        <f>IF(AK3849="","",AK3849+VLOOKUP(I3849,'Вид исследования'!B:F,5,0))</f>
        <v/>
      </c>
      <c r="AQ3849" t="str">
        <f>IFERROR(IF(L3849="","",VLOOKUP(L3849&amp;I3849,Продукция!A:K,11,0)),"обратитесь к админ справочника")</f>
        <v/>
      </c>
      <c r="AS3849" t="str">
        <f>IFERROR(IF(L3849="","",VLOOKUP(L3849&amp;I3849,Продукция!A:J,10,0)),"обратитесь к админ справочника")</f>
        <v/>
      </c>
    </row>
    <row r="3850" spans="1:45" x14ac:dyDescent="0.25">
      <c r="A3850" t="str">
        <f t="shared" si="69"/>
        <v/>
      </c>
      <c r="B3850" t="str">
        <f>IF(E3850="","",INDEX(Лаборатории!A:A,MATCH('Производственный контроль'!E3850,Лаборатории!B:B,0)))</f>
        <v/>
      </c>
      <c r="C3850" t="str">
        <f>IF(E3850="","",VLOOKUP(E3850,Лаборатории!B:D,3,0))</f>
        <v/>
      </c>
      <c r="E3850" s="150"/>
      <c r="J3850" t="str">
        <f>IF(L3850="","",VLOOKUP(L3850,Продукция!B:D,3,0))</f>
        <v/>
      </c>
      <c r="K3850" t="str">
        <f>IF(L3850="","",VLOOKUP(L3850,Продукция!B:C,2,0))</f>
        <v/>
      </c>
      <c r="L3850" s="151"/>
      <c r="M3850" t="str">
        <f>IF(L3850="","",VLOOKUP(L3850,Продукция!B:L,11,0))</f>
        <v/>
      </c>
      <c r="AB3850" t="str">
        <f>IF(L3850="","",VLOOKUP(L3850&amp;I3850,Продукция!A:I,9,0))</f>
        <v/>
      </c>
      <c r="AF3850" t="str">
        <f>IF(AD3850="","",VLOOKUP(AD3850,'Сотрудники и ссылки'!A:B,2,0))</f>
        <v/>
      </c>
      <c r="AG3850" t="str">
        <f>IF(AD3850="","",VLOOKUP(AD3850,'Сотрудники и ссылки'!A:C,3,0))</f>
        <v/>
      </c>
      <c r="AI3850" t="str">
        <f>IF(AH3850="","",VLOOKUP(AH3850,'Сотрудники и ссылки'!A:B,2,0))</f>
        <v/>
      </c>
      <c r="AJ3850" t="str">
        <f>IF(AH3850="","",VLOOKUP(AH3850,'Сотрудники и ссылки'!A:C,3,0))</f>
        <v/>
      </c>
      <c r="AL3850" s="2" t="str">
        <f>IF(AK3850="","",AK3850+VLOOKUP(I3850,'Вид исследования'!B:E,4,0))</f>
        <v/>
      </c>
      <c r="AM3850" s="2" t="str">
        <f>IF(AK3850="","",AK3850+VLOOKUP(I3850,'Вид исследования'!B:F,5,0))</f>
        <v/>
      </c>
      <c r="AQ3850" t="str">
        <f>IFERROR(IF(L3850="","",VLOOKUP(L3850&amp;I3850,Продукция!A:K,11,0)),"обратитесь к админ справочника")</f>
        <v/>
      </c>
      <c r="AS3850" t="str">
        <f>IFERROR(IF(L3850="","",VLOOKUP(L3850&amp;I3850,Продукция!A:J,10,0)),"обратитесь к админ справочника")</f>
        <v/>
      </c>
    </row>
    <row r="3851" spans="1:45" x14ac:dyDescent="0.25">
      <c r="A3851" t="str">
        <f t="shared" si="69"/>
        <v/>
      </c>
      <c r="B3851" t="str">
        <f>IF(E3851="","",INDEX(Лаборатории!A:A,MATCH('Производственный контроль'!E3851,Лаборатории!B:B,0)))</f>
        <v/>
      </c>
      <c r="C3851" t="str">
        <f>IF(E3851="","",VLOOKUP(E3851,Лаборатории!B:D,3,0))</f>
        <v/>
      </c>
      <c r="E3851" s="150"/>
      <c r="J3851" t="str">
        <f>IF(L3851="","",VLOOKUP(L3851,Продукция!B:D,3,0))</f>
        <v/>
      </c>
      <c r="K3851" t="str">
        <f>IF(L3851="","",VLOOKUP(L3851,Продукция!B:C,2,0))</f>
        <v/>
      </c>
      <c r="L3851" s="151"/>
      <c r="M3851" t="str">
        <f>IF(L3851="","",VLOOKUP(L3851,Продукция!B:L,11,0))</f>
        <v/>
      </c>
      <c r="AB3851" t="str">
        <f>IF(L3851="","",VLOOKUP(L3851&amp;I3851,Продукция!A:I,9,0))</f>
        <v/>
      </c>
      <c r="AF3851" t="str">
        <f>IF(AD3851="","",VLOOKUP(AD3851,'Сотрудники и ссылки'!A:B,2,0))</f>
        <v/>
      </c>
      <c r="AG3851" t="str">
        <f>IF(AD3851="","",VLOOKUP(AD3851,'Сотрудники и ссылки'!A:C,3,0))</f>
        <v/>
      </c>
      <c r="AI3851" t="str">
        <f>IF(AH3851="","",VLOOKUP(AH3851,'Сотрудники и ссылки'!A:B,2,0))</f>
        <v/>
      </c>
      <c r="AJ3851" t="str">
        <f>IF(AH3851="","",VLOOKUP(AH3851,'Сотрудники и ссылки'!A:C,3,0))</f>
        <v/>
      </c>
      <c r="AL3851" s="2" t="str">
        <f>IF(AK3851="","",AK3851+VLOOKUP(I3851,'Вид исследования'!B:E,4,0))</f>
        <v/>
      </c>
      <c r="AM3851" s="2" t="str">
        <f>IF(AK3851="","",AK3851+VLOOKUP(I3851,'Вид исследования'!B:F,5,0))</f>
        <v/>
      </c>
      <c r="AQ3851" t="str">
        <f>IFERROR(IF(L3851="","",VLOOKUP(L3851&amp;I3851,Продукция!A:K,11,0)),"обратитесь к админ справочника")</f>
        <v/>
      </c>
      <c r="AS3851" t="str">
        <f>IFERROR(IF(L3851="","",VLOOKUP(L3851&amp;I3851,Продукция!A:J,10,0)),"обратитесь к админ справочника")</f>
        <v/>
      </c>
    </row>
    <row r="3852" spans="1:45" x14ac:dyDescent="0.25">
      <c r="A3852" t="str">
        <f t="shared" ref="A3852:A3915" si="70">T3852&amp;I3852</f>
        <v/>
      </c>
      <c r="B3852" t="str">
        <f>IF(E3852="","",INDEX(Лаборатории!A:A,MATCH('Производственный контроль'!E3852,Лаборатории!B:B,0)))</f>
        <v/>
      </c>
      <c r="C3852" t="str">
        <f>IF(E3852="","",VLOOKUP(E3852,Лаборатории!B:D,3,0))</f>
        <v/>
      </c>
      <c r="E3852" s="150"/>
      <c r="J3852" t="str">
        <f>IF(L3852="","",VLOOKUP(L3852,Продукция!B:D,3,0))</f>
        <v/>
      </c>
      <c r="K3852" t="str">
        <f>IF(L3852="","",VLOOKUP(L3852,Продукция!B:C,2,0))</f>
        <v/>
      </c>
      <c r="L3852" s="151"/>
      <c r="M3852" t="str">
        <f>IF(L3852="","",VLOOKUP(L3852,Продукция!B:L,11,0))</f>
        <v/>
      </c>
      <c r="AB3852" t="str">
        <f>IF(L3852="","",VLOOKUP(L3852&amp;I3852,Продукция!A:I,9,0))</f>
        <v/>
      </c>
      <c r="AF3852" t="str">
        <f>IF(AD3852="","",VLOOKUP(AD3852,'Сотрудники и ссылки'!A:B,2,0))</f>
        <v/>
      </c>
      <c r="AG3852" t="str">
        <f>IF(AD3852="","",VLOOKUP(AD3852,'Сотрудники и ссылки'!A:C,3,0))</f>
        <v/>
      </c>
      <c r="AI3852" t="str">
        <f>IF(AH3852="","",VLOOKUP(AH3852,'Сотрудники и ссылки'!A:B,2,0))</f>
        <v/>
      </c>
      <c r="AJ3852" t="str">
        <f>IF(AH3852="","",VLOOKUP(AH3852,'Сотрудники и ссылки'!A:C,3,0))</f>
        <v/>
      </c>
      <c r="AL3852" s="2" t="str">
        <f>IF(AK3852="","",AK3852+VLOOKUP(I3852,'Вид исследования'!B:E,4,0))</f>
        <v/>
      </c>
      <c r="AM3852" s="2" t="str">
        <f>IF(AK3852="","",AK3852+VLOOKUP(I3852,'Вид исследования'!B:F,5,0))</f>
        <v/>
      </c>
      <c r="AQ3852" t="str">
        <f>IFERROR(IF(L3852="","",VLOOKUP(L3852&amp;I3852,Продукция!A:K,11,0)),"обратитесь к админ справочника")</f>
        <v/>
      </c>
      <c r="AS3852" t="str">
        <f>IFERROR(IF(L3852="","",VLOOKUP(L3852&amp;I3852,Продукция!A:J,10,0)),"обратитесь к админ справочника")</f>
        <v/>
      </c>
    </row>
    <row r="3853" spans="1:45" x14ac:dyDescent="0.25">
      <c r="A3853" t="str">
        <f t="shared" si="70"/>
        <v/>
      </c>
      <c r="B3853" t="str">
        <f>IF(E3853="","",INDEX(Лаборатории!A:A,MATCH('Производственный контроль'!E3853,Лаборатории!B:B,0)))</f>
        <v/>
      </c>
      <c r="C3853" t="str">
        <f>IF(E3853="","",VLOOKUP(E3853,Лаборатории!B:D,3,0))</f>
        <v/>
      </c>
      <c r="E3853" s="150"/>
      <c r="J3853" t="str">
        <f>IF(L3853="","",VLOOKUP(L3853,Продукция!B:D,3,0))</f>
        <v/>
      </c>
      <c r="K3853" t="str">
        <f>IF(L3853="","",VLOOKUP(L3853,Продукция!B:C,2,0))</f>
        <v/>
      </c>
      <c r="L3853" s="151"/>
      <c r="M3853" t="str">
        <f>IF(L3853="","",VLOOKUP(L3853,Продукция!B:L,11,0))</f>
        <v/>
      </c>
      <c r="AB3853" t="str">
        <f>IF(L3853="","",VLOOKUP(L3853&amp;I3853,Продукция!A:I,9,0))</f>
        <v/>
      </c>
      <c r="AF3853" t="str">
        <f>IF(AD3853="","",VLOOKUP(AD3853,'Сотрудники и ссылки'!A:B,2,0))</f>
        <v/>
      </c>
      <c r="AG3853" t="str">
        <f>IF(AD3853="","",VLOOKUP(AD3853,'Сотрудники и ссылки'!A:C,3,0))</f>
        <v/>
      </c>
      <c r="AI3853" t="str">
        <f>IF(AH3853="","",VLOOKUP(AH3853,'Сотрудники и ссылки'!A:B,2,0))</f>
        <v/>
      </c>
      <c r="AJ3853" t="str">
        <f>IF(AH3853="","",VLOOKUP(AH3853,'Сотрудники и ссылки'!A:C,3,0))</f>
        <v/>
      </c>
      <c r="AL3853" s="2" t="str">
        <f>IF(AK3853="","",AK3853+VLOOKUP(I3853,'Вид исследования'!B:E,4,0))</f>
        <v/>
      </c>
      <c r="AM3853" s="2" t="str">
        <f>IF(AK3853="","",AK3853+VLOOKUP(I3853,'Вид исследования'!B:F,5,0))</f>
        <v/>
      </c>
      <c r="AQ3853" t="str">
        <f>IFERROR(IF(L3853="","",VLOOKUP(L3853&amp;I3853,Продукция!A:K,11,0)),"обратитесь к админ справочника")</f>
        <v/>
      </c>
      <c r="AS3853" t="str">
        <f>IFERROR(IF(L3853="","",VLOOKUP(L3853&amp;I3853,Продукция!A:J,10,0)),"обратитесь к админ справочника")</f>
        <v/>
      </c>
    </row>
    <row r="3854" spans="1:45" x14ac:dyDescent="0.25">
      <c r="A3854" t="str">
        <f t="shared" si="70"/>
        <v/>
      </c>
      <c r="B3854" t="str">
        <f>IF(E3854="","",INDEX(Лаборатории!A:A,MATCH('Производственный контроль'!E3854,Лаборатории!B:B,0)))</f>
        <v/>
      </c>
      <c r="C3854" t="str">
        <f>IF(E3854="","",VLOOKUP(E3854,Лаборатории!B:D,3,0))</f>
        <v/>
      </c>
      <c r="E3854" s="150"/>
      <c r="J3854" t="str">
        <f>IF(L3854="","",VLOOKUP(L3854,Продукция!B:D,3,0))</f>
        <v/>
      </c>
      <c r="K3854" t="str">
        <f>IF(L3854="","",VLOOKUP(L3854,Продукция!B:C,2,0))</f>
        <v/>
      </c>
      <c r="L3854" s="151"/>
      <c r="M3854" t="str">
        <f>IF(L3854="","",VLOOKUP(L3854,Продукция!B:L,11,0))</f>
        <v/>
      </c>
      <c r="AB3854" t="str">
        <f>IF(L3854="","",VLOOKUP(L3854&amp;I3854,Продукция!A:I,9,0))</f>
        <v/>
      </c>
      <c r="AF3854" t="str">
        <f>IF(AD3854="","",VLOOKUP(AD3854,'Сотрудники и ссылки'!A:B,2,0))</f>
        <v/>
      </c>
      <c r="AG3854" t="str">
        <f>IF(AD3854="","",VLOOKUP(AD3854,'Сотрудники и ссылки'!A:C,3,0))</f>
        <v/>
      </c>
      <c r="AI3854" t="str">
        <f>IF(AH3854="","",VLOOKUP(AH3854,'Сотрудники и ссылки'!A:B,2,0))</f>
        <v/>
      </c>
      <c r="AJ3854" t="str">
        <f>IF(AH3854="","",VLOOKUP(AH3854,'Сотрудники и ссылки'!A:C,3,0))</f>
        <v/>
      </c>
      <c r="AL3854" s="2" t="str">
        <f>IF(AK3854="","",AK3854+VLOOKUP(I3854,'Вид исследования'!B:E,4,0))</f>
        <v/>
      </c>
      <c r="AM3854" s="2" t="str">
        <f>IF(AK3854="","",AK3854+VLOOKUP(I3854,'Вид исследования'!B:F,5,0))</f>
        <v/>
      </c>
      <c r="AQ3854" t="str">
        <f>IFERROR(IF(L3854="","",VLOOKUP(L3854&amp;I3854,Продукция!A:K,11,0)),"обратитесь к админ справочника")</f>
        <v/>
      </c>
      <c r="AS3854" t="str">
        <f>IFERROR(IF(L3854="","",VLOOKUP(L3854&amp;I3854,Продукция!A:J,10,0)),"обратитесь к админ справочника")</f>
        <v/>
      </c>
    </row>
    <row r="3855" spans="1:45" x14ac:dyDescent="0.25">
      <c r="A3855" t="str">
        <f t="shared" si="70"/>
        <v/>
      </c>
      <c r="B3855" t="str">
        <f>IF(E3855="","",INDEX(Лаборатории!A:A,MATCH('Производственный контроль'!E3855,Лаборатории!B:B,0)))</f>
        <v/>
      </c>
      <c r="C3855" t="str">
        <f>IF(E3855="","",VLOOKUP(E3855,Лаборатории!B:D,3,0))</f>
        <v/>
      </c>
      <c r="E3855" s="150"/>
      <c r="J3855" t="str">
        <f>IF(L3855="","",VLOOKUP(L3855,Продукция!B:D,3,0))</f>
        <v/>
      </c>
      <c r="K3855" t="str">
        <f>IF(L3855="","",VLOOKUP(L3855,Продукция!B:C,2,0))</f>
        <v/>
      </c>
      <c r="L3855" s="151"/>
      <c r="M3855" t="str">
        <f>IF(L3855="","",VLOOKUP(L3855,Продукция!B:L,11,0))</f>
        <v/>
      </c>
      <c r="AB3855" t="str">
        <f>IF(L3855="","",VLOOKUP(L3855&amp;I3855,Продукция!A:I,9,0))</f>
        <v/>
      </c>
      <c r="AF3855" t="str">
        <f>IF(AD3855="","",VLOOKUP(AD3855,'Сотрудники и ссылки'!A:B,2,0))</f>
        <v/>
      </c>
      <c r="AG3855" t="str">
        <f>IF(AD3855="","",VLOOKUP(AD3855,'Сотрудники и ссылки'!A:C,3,0))</f>
        <v/>
      </c>
      <c r="AI3855" t="str">
        <f>IF(AH3855="","",VLOOKUP(AH3855,'Сотрудники и ссылки'!A:B,2,0))</f>
        <v/>
      </c>
      <c r="AJ3855" t="str">
        <f>IF(AH3855="","",VLOOKUP(AH3855,'Сотрудники и ссылки'!A:C,3,0))</f>
        <v/>
      </c>
      <c r="AL3855" s="2" t="str">
        <f>IF(AK3855="","",AK3855+VLOOKUP(I3855,'Вид исследования'!B:E,4,0))</f>
        <v/>
      </c>
      <c r="AM3855" s="2" t="str">
        <f>IF(AK3855="","",AK3855+VLOOKUP(I3855,'Вид исследования'!B:F,5,0))</f>
        <v/>
      </c>
      <c r="AQ3855" t="str">
        <f>IFERROR(IF(L3855="","",VLOOKUP(L3855&amp;I3855,Продукция!A:K,11,0)),"обратитесь к админ справочника")</f>
        <v/>
      </c>
      <c r="AS3855" t="str">
        <f>IFERROR(IF(L3855="","",VLOOKUP(L3855&amp;I3855,Продукция!A:J,10,0)),"обратитесь к админ справочника")</f>
        <v/>
      </c>
    </row>
    <row r="3856" spans="1:45" x14ac:dyDescent="0.25">
      <c r="A3856" t="str">
        <f t="shared" si="70"/>
        <v/>
      </c>
      <c r="B3856" t="str">
        <f>IF(E3856="","",INDEX(Лаборатории!A:A,MATCH('Производственный контроль'!E3856,Лаборатории!B:B,0)))</f>
        <v/>
      </c>
      <c r="C3856" t="str">
        <f>IF(E3856="","",VLOOKUP(E3856,Лаборатории!B:D,3,0))</f>
        <v/>
      </c>
      <c r="E3856" s="150"/>
      <c r="J3856" t="str">
        <f>IF(L3856="","",VLOOKUP(L3856,Продукция!B:D,3,0))</f>
        <v/>
      </c>
      <c r="K3856" t="str">
        <f>IF(L3856="","",VLOOKUP(L3856,Продукция!B:C,2,0))</f>
        <v/>
      </c>
      <c r="L3856" s="151"/>
      <c r="M3856" t="str">
        <f>IF(L3856="","",VLOOKUP(L3856,Продукция!B:L,11,0))</f>
        <v/>
      </c>
      <c r="AB3856" t="str">
        <f>IF(L3856="","",VLOOKUP(L3856&amp;I3856,Продукция!A:I,9,0))</f>
        <v/>
      </c>
      <c r="AF3856" t="str">
        <f>IF(AD3856="","",VLOOKUP(AD3856,'Сотрудники и ссылки'!A:B,2,0))</f>
        <v/>
      </c>
      <c r="AG3856" t="str">
        <f>IF(AD3856="","",VLOOKUP(AD3856,'Сотрудники и ссылки'!A:C,3,0))</f>
        <v/>
      </c>
      <c r="AI3856" t="str">
        <f>IF(AH3856="","",VLOOKUP(AH3856,'Сотрудники и ссылки'!A:B,2,0))</f>
        <v/>
      </c>
      <c r="AJ3856" t="str">
        <f>IF(AH3856="","",VLOOKUP(AH3856,'Сотрудники и ссылки'!A:C,3,0))</f>
        <v/>
      </c>
      <c r="AL3856" s="2" t="str">
        <f>IF(AK3856="","",AK3856+VLOOKUP(I3856,'Вид исследования'!B:E,4,0))</f>
        <v/>
      </c>
      <c r="AM3856" s="2" t="str">
        <f>IF(AK3856="","",AK3856+VLOOKUP(I3856,'Вид исследования'!B:F,5,0))</f>
        <v/>
      </c>
      <c r="AQ3856" t="str">
        <f>IFERROR(IF(L3856="","",VLOOKUP(L3856&amp;I3856,Продукция!A:K,11,0)),"обратитесь к админ справочника")</f>
        <v/>
      </c>
      <c r="AS3856" t="str">
        <f>IFERROR(IF(L3856="","",VLOOKUP(L3856&amp;I3856,Продукция!A:J,10,0)),"обратитесь к админ справочника")</f>
        <v/>
      </c>
    </row>
    <row r="3857" spans="1:45" x14ac:dyDescent="0.25">
      <c r="A3857" t="str">
        <f t="shared" si="70"/>
        <v/>
      </c>
      <c r="B3857" t="str">
        <f>IF(E3857="","",INDEX(Лаборатории!A:A,MATCH('Производственный контроль'!E3857,Лаборатории!B:B,0)))</f>
        <v/>
      </c>
      <c r="C3857" t="str">
        <f>IF(E3857="","",VLOOKUP(E3857,Лаборатории!B:D,3,0))</f>
        <v/>
      </c>
      <c r="E3857" s="150"/>
      <c r="J3857" t="str">
        <f>IF(L3857="","",VLOOKUP(L3857,Продукция!B:D,3,0))</f>
        <v/>
      </c>
      <c r="K3857" t="str">
        <f>IF(L3857="","",VLOOKUP(L3857,Продукция!B:C,2,0))</f>
        <v/>
      </c>
      <c r="L3857" s="151"/>
      <c r="M3857" t="str">
        <f>IF(L3857="","",VLOOKUP(L3857,Продукция!B:L,11,0))</f>
        <v/>
      </c>
      <c r="AB3857" t="str">
        <f>IF(L3857="","",VLOOKUP(L3857&amp;I3857,Продукция!A:I,9,0))</f>
        <v/>
      </c>
      <c r="AF3857" t="str">
        <f>IF(AD3857="","",VLOOKUP(AD3857,'Сотрудники и ссылки'!A:B,2,0))</f>
        <v/>
      </c>
      <c r="AG3857" t="str">
        <f>IF(AD3857="","",VLOOKUP(AD3857,'Сотрудники и ссылки'!A:C,3,0))</f>
        <v/>
      </c>
      <c r="AI3857" t="str">
        <f>IF(AH3857="","",VLOOKUP(AH3857,'Сотрудники и ссылки'!A:B,2,0))</f>
        <v/>
      </c>
      <c r="AJ3857" t="str">
        <f>IF(AH3857="","",VLOOKUP(AH3857,'Сотрудники и ссылки'!A:C,3,0))</f>
        <v/>
      </c>
      <c r="AL3857" s="2" t="str">
        <f>IF(AK3857="","",AK3857+VLOOKUP(I3857,'Вид исследования'!B:E,4,0))</f>
        <v/>
      </c>
      <c r="AM3857" s="2" t="str">
        <f>IF(AK3857="","",AK3857+VLOOKUP(I3857,'Вид исследования'!B:F,5,0))</f>
        <v/>
      </c>
      <c r="AQ3857" t="str">
        <f>IFERROR(IF(L3857="","",VLOOKUP(L3857&amp;I3857,Продукция!A:K,11,0)),"обратитесь к админ справочника")</f>
        <v/>
      </c>
      <c r="AS3857" t="str">
        <f>IFERROR(IF(L3857="","",VLOOKUP(L3857&amp;I3857,Продукция!A:J,10,0)),"обратитесь к админ справочника")</f>
        <v/>
      </c>
    </row>
    <row r="3858" spans="1:45" x14ac:dyDescent="0.25">
      <c r="A3858" t="str">
        <f t="shared" si="70"/>
        <v/>
      </c>
      <c r="B3858" t="str">
        <f>IF(E3858="","",INDEX(Лаборатории!A:A,MATCH('Производственный контроль'!E3858,Лаборатории!B:B,0)))</f>
        <v/>
      </c>
      <c r="C3858" t="str">
        <f>IF(E3858="","",VLOOKUP(E3858,Лаборатории!B:D,3,0))</f>
        <v/>
      </c>
      <c r="E3858" s="150"/>
      <c r="J3858" t="str">
        <f>IF(L3858="","",VLOOKUP(L3858,Продукция!B:D,3,0))</f>
        <v/>
      </c>
      <c r="K3858" t="str">
        <f>IF(L3858="","",VLOOKUP(L3858,Продукция!B:C,2,0))</f>
        <v/>
      </c>
      <c r="L3858" s="151"/>
      <c r="M3858" t="str">
        <f>IF(L3858="","",VLOOKUP(L3858,Продукция!B:L,11,0))</f>
        <v/>
      </c>
      <c r="AB3858" t="str">
        <f>IF(L3858="","",VLOOKUP(L3858&amp;I3858,Продукция!A:I,9,0))</f>
        <v/>
      </c>
      <c r="AF3858" t="str">
        <f>IF(AD3858="","",VLOOKUP(AD3858,'Сотрудники и ссылки'!A:B,2,0))</f>
        <v/>
      </c>
      <c r="AG3858" t="str">
        <f>IF(AD3858="","",VLOOKUP(AD3858,'Сотрудники и ссылки'!A:C,3,0))</f>
        <v/>
      </c>
      <c r="AI3858" t="str">
        <f>IF(AH3858="","",VLOOKUP(AH3858,'Сотрудники и ссылки'!A:B,2,0))</f>
        <v/>
      </c>
      <c r="AJ3858" t="str">
        <f>IF(AH3858="","",VLOOKUP(AH3858,'Сотрудники и ссылки'!A:C,3,0))</f>
        <v/>
      </c>
      <c r="AL3858" s="2" t="str">
        <f>IF(AK3858="","",AK3858+VLOOKUP(I3858,'Вид исследования'!B:E,4,0))</f>
        <v/>
      </c>
      <c r="AM3858" s="2" t="str">
        <f>IF(AK3858="","",AK3858+VLOOKUP(I3858,'Вид исследования'!B:F,5,0))</f>
        <v/>
      </c>
      <c r="AQ3858" t="str">
        <f>IFERROR(IF(L3858="","",VLOOKUP(L3858&amp;I3858,Продукция!A:K,11,0)),"обратитесь к админ справочника")</f>
        <v/>
      </c>
      <c r="AS3858" t="str">
        <f>IFERROR(IF(L3858="","",VLOOKUP(L3858&amp;I3858,Продукция!A:J,10,0)),"обратитесь к админ справочника")</f>
        <v/>
      </c>
    </row>
    <row r="3859" spans="1:45" x14ac:dyDescent="0.25">
      <c r="A3859" t="str">
        <f t="shared" si="70"/>
        <v/>
      </c>
      <c r="B3859" t="str">
        <f>IF(E3859="","",INDEX(Лаборатории!A:A,MATCH('Производственный контроль'!E3859,Лаборатории!B:B,0)))</f>
        <v/>
      </c>
      <c r="C3859" t="str">
        <f>IF(E3859="","",VLOOKUP(E3859,Лаборатории!B:D,3,0))</f>
        <v/>
      </c>
      <c r="E3859" s="150"/>
      <c r="J3859" t="str">
        <f>IF(L3859="","",VLOOKUP(L3859,Продукция!B:D,3,0))</f>
        <v/>
      </c>
      <c r="K3859" t="str">
        <f>IF(L3859="","",VLOOKUP(L3859,Продукция!B:C,2,0))</f>
        <v/>
      </c>
      <c r="L3859" s="151"/>
      <c r="M3859" t="str">
        <f>IF(L3859="","",VLOOKUP(L3859,Продукция!B:L,11,0))</f>
        <v/>
      </c>
      <c r="AB3859" t="str">
        <f>IF(L3859="","",VLOOKUP(L3859&amp;I3859,Продукция!A:I,9,0))</f>
        <v/>
      </c>
      <c r="AF3859" t="str">
        <f>IF(AD3859="","",VLOOKUP(AD3859,'Сотрудники и ссылки'!A:B,2,0))</f>
        <v/>
      </c>
      <c r="AG3859" t="str">
        <f>IF(AD3859="","",VLOOKUP(AD3859,'Сотрудники и ссылки'!A:C,3,0))</f>
        <v/>
      </c>
      <c r="AI3859" t="str">
        <f>IF(AH3859="","",VLOOKUP(AH3859,'Сотрудники и ссылки'!A:B,2,0))</f>
        <v/>
      </c>
      <c r="AJ3859" t="str">
        <f>IF(AH3859="","",VLOOKUP(AH3859,'Сотрудники и ссылки'!A:C,3,0))</f>
        <v/>
      </c>
      <c r="AL3859" s="2" t="str">
        <f>IF(AK3859="","",AK3859+VLOOKUP(I3859,'Вид исследования'!B:E,4,0))</f>
        <v/>
      </c>
      <c r="AM3859" s="2" t="str">
        <f>IF(AK3859="","",AK3859+VLOOKUP(I3859,'Вид исследования'!B:F,5,0))</f>
        <v/>
      </c>
      <c r="AQ3859" t="str">
        <f>IFERROR(IF(L3859="","",VLOOKUP(L3859&amp;I3859,Продукция!A:K,11,0)),"обратитесь к админ справочника")</f>
        <v/>
      </c>
      <c r="AS3859" t="str">
        <f>IFERROR(IF(L3859="","",VLOOKUP(L3859&amp;I3859,Продукция!A:J,10,0)),"обратитесь к админ справочника")</f>
        <v/>
      </c>
    </row>
    <row r="3860" spans="1:45" x14ac:dyDescent="0.25">
      <c r="A3860" t="str">
        <f t="shared" si="70"/>
        <v/>
      </c>
      <c r="B3860" t="str">
        <f>IF(E3860="","",INDEX(Лаборатории!A:A,MATCH('Производственный контроль'!E3860,Лаборатории!B:B,0)))</f>
        <v/>
      </c>
      <c r="C3860" t="str">
        <f>IF(E3860="","",VLOOKUP(E3860,Лаборатории!B:D,3,0))</f>
        <v/>
      </c>
      <c r="E3860" s="150"/>
      <c r="J3860" t="str">
        <f>IF(L3860="","",VLOOKUP(L3860,Продукция!B:D,3,0))</f>
        <v/>
      </c>
      <c r="K3860" t="str">
        <f>IF(L3860="","",VLOOKUP(L3860,Продукция!B:C,2,0))</f>
        <v/>
      </c>
      <c r="L3860" s="151"/>
      <c r="M3860" t="str">
        <f>IF(L3860="","",VLOOKUP(L3860,Продукция!B:L,11,0))</f>
        <v/>
      </c>
      <c r="AB3860" t="str">
        <f>IF(L3860="","",VLOOKUP(L3860&amp;I3860,Продукция!A:I,9,0))</f>
        <v/>
      </c>
      <c r="AF3860" t="str">
        <f>IF(AD3860="","",VLOOKUP(AD3860,'Сотрудники и ссылки'!A:B,2,0))</f>
        <v/>
      </c>
      <c r="AG3860" t="str">
        <f>IF(AD3860="","",VLOOKUP(AD3860,'Сотрудники и ссылки'!A:C,3,0))</f>
        <v/>
      </c>
      <c r="AI3860" t="str">
        <f>IF(AH3860="","",VLOOKUP(AH3860,'Сотрудники и ссылки'!A:B,2,0))</f>
        <v/>
      </c>
      <c r="AJ3860" t="str">
        <f>IF(AH3860="","",VLOOKUP(AH3860,'Сотрудники и ссылки'!A:C,3,0))</f>
        <v/>
      </c>
      <c r="AL3860" s="2" t="str">
        <f>IF(AK3860="","",AK3860+VLOOKUP(I3860,'Вид исследования'!B:E,4,0))</f>
        <v/>
      </c>
      <c r="AM3860" s="2" t="str">
        <f>IF(AK3860="","",AK3860+VLOOKUP(I3860,'Вид исследования'!B:F,5,0))</f>
        <v/>
      </c>
      <c r="AQ3860" t="str">
        <f>IFERROR(IF(L3860="","",VLOOKUP(L3860&amp;I3860,Продукция!A:K,11,0)),"обратитесь к админ справочника")</f>
        <v/>
      </c>
      <c r="AS3860" t="str">
        <f>IFERROR(IF(L3860="","",VLOOKUP(L3860&amp;I3860,Продукция!A:J,10,0)),"обратитесь к админ справочника")</f>
        <v/>
      </c>
    </row>
    <row r="3861" spans="1:45" x14ac:dyDescent="0.25">
      <c r="A3861" t="str">
        <f t="shared" si="70"/>
        <v/>
      </c>
      <c r="B3861" t="str">
        <f>IF(E3861="","",INDEX(Лаборатории!A:A,MATCH('Производственный контроль'!E3861,Лаборатории!B:B,0)))</f>
        <v/>
      </c>
      <c r="C3861" t="str">
        <f>IF(E3861="","",VLOOKUP(E3861,Лаборатории!B:D,3,0))</f>
        <v/>
      </c>
      <c r="E3861" s="150"/>
      <c r="J3861" t="str">
        <f>IF(L3861="","",VLOOKUP(L3861,Продукция!B:D,3,0))</f>
        <v/>
      </c>
      <c r="K3861" t="str">
        <f>IF(L3861="","",VLOOKUP(L3861,Продукция!B:C,2,0))</f>
        <v/>
      </c>
      <c r="L3861" s="151"/>
      <c r="M3861" t="str">
        <f>IF(L3861="","",VLOOKUP(L3861,Продукция!B:L,11,0))</f>
        <v/>
      </c>
      <c r="AB3861" t="str">
        <f>IF(L3861="","",VLOOKUP(L3861&amp;I3861,Продукция!A:I,9,0))</f>
        <v/>
      </c>
      <c r="AF3861" t="str">
        <f>IF(AD3861="","",VLOOKUP(AD3861,'Сотрудники и ссылки'!A:B,2,0))</f>
        <v/>
      </c>
      <c r="AG3861" t="str">
        <f>IF(AD3861="","",VLOOKUP(AD3861,'Сотрудники и ссылки'!A:C,3,0))</f>
        <v/>
      </c>
      <c r="AI3861" t="str">
        <f>IF(AH3861="","",VLOOKUP(AH3861,'Сотрудники и ссылки'!A:B,2,0))</f>
        <v/>
      </c>
      <c r="AJ3861" t="str">
        <f>IF(AH3861="","",VLOOKUP(AH3861,'Сотрудники и ссылки'!A:C,3,0))</f>
        <v/>
      </c>
      <c r="AL3861" s="2" t="str">
        <f>IF(AK3861="","",AK3861+VLOOKUP(I3861,'Вид исследования'!B:E,4,0))</f>
        <v/>
      </c>
      <c r="AM3861" s="2" t="str">
        <f>IF(AK3861="","",AK3861+VLOOKUP(I3861,'Вид исследования'!B:F,5,0))</f>
        <v/>
      </c>
      <c r="AQ3861" t="str">
        <f>IFERROR(IF(L3861="","",VLOOKUP(L3861&amp;I3861,Продукция!A:K,11,0)),"обратитесь к админ справочника")</f>
        <v/>
      </c>
      <c r="AS3861" t="str">
        <f>IFERROR(IF(L3861="","",VLOOKUP(L3861&amp;I3861,Продукция!A:J,10,0)),"обратитесь к админ справочника")</f>
        <v/>
      </c>
    </row>
    <row r="3862" spans="1:45" x14ac:dyDescent="0.25">
      <c r="A3862" t="str">
        <f t="shared" si="70"/>
        <v/>
      </c>
      <c r="B3862" t="str">
        <f>IF(E3862="","",INDEX(Лаборатории!A:A,MATCH('Производственный контроль'!E3862,Лаборатории!B:B,0)))</f>
        <v/>
      </c>
      <c r="C3862" t="str">
        <f>IF(E3862="","",VLOOKUP(E3862,Лаборатории!B:D,3,0))</f>
        <v/>
      </c>
      <c r="E3862" s="150"/>
      <c r="J3862" t="str">
        <f>IF(L3862="","",VLOOKUP(L3862,Продукция!B:D,3,0))</f>
        <v/>
      </c>
      <c r="K3862" t="str">
        <f>IF(L3862="","",VLOOKUP(L3862,Продукция!B:C,2,0))</f>
        <v/>
      </c>
      <c r="L3862" s="151"/>
      <c r="M3862" t="str">
        <f>IF(L3862="","",VLOOKUP(L3862,Продукция!B:L,11,0))</f>
        <v/>
      </c>
      <c r="AB3862" t="str">
        <f>IF(L3862="","",VLOOKUP(L3862&amp;I3862,Продукция!A:I,9,0))</f>
        <v/>
      </c>
      <c r="AF3862" t="str">
        <f>IF(AD3862="","",VLOOKUP(AD3862,'Сотрудники и ссылки'!A:B,2,0))</f>
        <v/>
      </c>
      <c r="AG3862" t="str">
        <f>IF(AD3862="","",VLOOKUP(AD3862,'Сотрудники и ссылки'!A:C,3,0))</f>
        <v/>
      </c>
      <c r="AI3862" t="str">
        <f>IF(AH3862="","",VLOOKUP(AH3862,'Сотрудники и ссылки'!A:B,2,0))</f>
        <v/>
      </c>
      <c r="AJ3862" t="str">
        <f>IF(AH3862="","",VLOOKUP(AH3862,'Сотрудники и ссылки'!A:C,3,0))</f>
        <v/>
      </c>
      <c r="AL3862" s="2" t="str">
        <f>IF(AK3862="","",AK3862+VLOOKUP(I3862,'Вид исследования'!B:E,4,0))</f>
        <v/>
      </c>
      <c r="AM3862" s="2" t="str">
        <f>IF(AK3862="","",AK3862+VLOOKUP(I3862,'Вид исследования'!B:F,5,0))</f>
        <v/>
      </c>
      <c r="AQ3862" t="str">
        <f>IFERROR(IF(L3862="","",VLOOKUP(L3862&amp;I3862,Продукция!A:K,11,0)),"обратитесь к админ справочника")</f>
        <v/>
      </c>
      <c r="AS3862" t="str">
        <f>IFERROR(IF(L3862="","",VLOOKUP(L3862&amp;I3862,Продукция!A:J,10,0)),"обратитесь к админ справочника")</f>
        <v/>
      </c>
    </row>
    <row r="3863" spans="1:45" x14ac:dyDescent="0.25">
      <c r="A3863" t="str">
        <f t="shared" si="70"/>
        <v/>
      </c>
      <c r="B3863" t="str">
        <f>IF(E3863="","",INDEX(Лаборатории!A:A,MATCH('Производственный контроль'!E3863,Лаборатории!B:B,0)))</f>
        <v/>
      </c>
      <c r="C3863" t="str">
        <f>IF(E3863="","",VLOOKUP(E3863,Лаборатории!B:D,3,0))</f>
        <v/>
      </c>
      <c r="E3863" s="150"/>
      <c r="J3863" t="str">
        <f>IF(L3863="","",VLOOKUP(L3863,Продукция!B:D,3,0))</f>
        <v/>
      </c>
      <c r="K3863" t="str">
        <f>IF(L3863="","",VLOOKUP(L3863,Продукция!B:C,2,0))</f>
        <v/>
      </c>
      <c r="L3863" s="151"/>
      <c r="M3863" t="str">
        <f>IF(L3863="","",VLOOKUP(L3863,Продукция!B:L,11,0))</f>
        <v/>
      </c>
      <c r="AB3863" t="str">
        <f>IF(L3863="","",VLOOKUP(L3863&amp;I3863,Продукция!A:I,9,0))</f>
        <v/>
      </c>
      <c r="AF3863" t="str">
        <f>IF(AD3863="","",VLOOKUP(AD3863,'Сотрудники и ссылки'!A:B,2,0))</f>
        <v/>
      </c>
      <c r="AG3863" t="str">
        <f>IF(AD3863="","",VLOOKUP(AD3863,'Сотрудники и ссылки'!A:C,3,0))</f>
        <v/>
      </c>
      <c r="AI3863" t="str">
        <f>IF(AH3863="","",VLOOKUP(AH3863,'Сотрудники и ссылки'!A:B,2,0))</f>
        <v/>
      </c>
      <c r="AJ3863" t="str">
        <f>IF(AH3863="","",VLOOKUP(AH3863,'Сотрудники и ссылки'!A:C,3,0))</f>
        <v/>
      </c>
      <c r="AL3863" s="2" t="str">
        <f>IF(AK3863="","",AK3863+VLOOKUP(I3863,'Вид исследования'!B:E,4,0))</f>
        <v/>
      </c>
      <c r="AM3863" s="2" t="str">
        <f>IF(AK3863="","",AK3863+VLOOKUP(I3863,'Вид исследования'!B:F,5,0))</f>
        <v/>
      </c>
      <c r="AQ3863" t="str">
        <f>IFERROR(IF(L3863="","",VLOOKUP(L3863&amp;I3863,Продукция!A:K,11,0)),"обратитесь к админ справочника")</f>
        <v/>
      </c>
      <c r="AS3863" t="str">
        <f>IFERROR(IF(L3863="","",VLOOKUP(L3863&amp;I3863,Продукция!A:J,10,0)),"обратитесь к админ справочника")</f>
        <v/>
      </c>
    </row>
    <row r="3864" spans="1:45" x14ac:dyDescent="0.25">
      <c r="A3864" t="str">
        <f t="shared" si="70"/>
        <v/>
      </c>
      <c r="B3864" t="str">
        <f>IF(E3864="","",INDEX(Лаборатории!A:A,MATCH('Производственный контроль'!E3864,Лаборатории!B:B,0)))</f>
        <v/>
      </c>
      <c r="C3864" t="str">
        <f>IF(E3864="","",VLOOKUP(E3864,Лаборатории!B:D,3,0))</f>
        <v/>
      </c>
      <c r="E3864" s="150"/>
      <c r="J3864" t="str">
        <f>IF(L3864="","",VLOOKUP(L3864,Продукция!B:D,3,0))</f>
        <v/>
      </c>
      <c r="K3864" t="str">
        <f>IF(L3864="","",VLOOKUP(L3864,Продукция!B:C,2,0))</f>
        <v/>
      </c>
      <c r="L3864" s="151"/>
      <c r="M3864" t="str">
        <f>IF(L3864="","",VLOOKUP(L3864,Продукция!B:L,11,0))</f>
        <v/>
      </c>
      <c r="AB3864" t="str">
        <f>IF(L3864="","",VLOOKUP(L3864&amp;I3864,Продукция!A:I,9,0))</f>
        <v/>
      </c>
      <c r="AF3864" t="str">
        <f>IF(AD3864="","",VLOOKUP(AD3864,'Сотрудники и ссылки'!A:B,2,0))</f>
        <v/>
      </c>
      <c r="AG3864" t="str">
        <f>IF(AD3864="","",VLOOKUP(AD3864,'Сотрудники и ссылки'!A:C,3,0))</f>
        <v/>
      </c>
      <c r="AI3864" t="str">
        <f>IF(AH3864="","",VLOOKUP(AH3864,'Сотрудники и ссылки'!A:B,2,0))</f>
        <v/>
      </c>
      <c r="AJ3864" t="str">
        <f>IF(AH3864="","",VLOOKUP(AH3864,'Сотрудники и ссылки'!A:C,3,0))</f>
        <v/>
      </c>
      <c r="AL3864" s="2" t="str">
        <f>IF(AK3864="","",AK3864+VLOOKUP(I3864,'Вид исследования'!B:E,4,0))</f>
        <v/>
      </c>
      <c r="AM3864" s="2" t="str">
        <f>IF(AK3864="","",AK3864+VLOOKUP(I3864,'Вид исследования'!B:F,5,0))</f>
        <v/>
      </c>
      <c r="AQ3864" t="str">
        <f>IFERROR(IF(L3864="","",VLOOKUP(L3864&amp;I3864,Продукция!A:K,11,0)),"обратитесь к админ справочника")</f>
        <v/>
      </c>
      <c r="AS3864" t="str">
        <f>IFERROR(IF(L3864="","",VLOOKUP(L3864&amp;I3864,Продукция!A:J,10,0)),"обратитесь к админ справочника")</f>
        <v/>
      </c>
    </row>
    <row r="3865" spans="1:45" x14ac:dyDescent="0.25">
      <c r="A3865" t="str">
        <f t="shared" si="70"/>
        <v/>
      </c>
      <c r="B3865" t="str">
        <f>IF(E3865="","",INDEX(Лаборатории!A:A,MATCH('Производственный контроль'!E3865,Лаборатории!B:B,0)))</f>
        <v/>
      </c>
      <c r="C3865" t="str">
        <f>IF(E3865="","",VLOOKUP(E3865,Лаборатории!B:D,3,0))</f>
        <v/>
      </c>
      <c r="E3865" s="150"/>
      <c r="J3865" t="str">
        <f>IF(L3865="","",VLOOKUP(L3865,Продукция!B:D,3,0))</f>
        <v/>
      </c>
      <c r="K3865" t="str">
        <f>IF(L3865="","",VLOOKUP(L3865,Продукция!B:C,2,0))</f>
        <v/>
      </c>
      <c r="L3865" s="151"/>
      <c r="M3865" t="str">
        <f>IF(L3865="","",VLOOKUP(L3865,Продукция!B:L,11,0))</f>
        <v/>
      </c>
      <c r="AB3865" t="str">
        <f>IF(L3865="","",VLOOKUP(L3865&amp;I3865,Продукция!A:I,9,0))</f>
        <v/>
      </c>
      <c r="AF3865" t="str">
        <f>IF(AD3865="","",VLOOKUP(AD3865,'Сотрудники и ссылки'!A:B,2,0))</f>
        <v/>
      </c>
      <c r="AG3865" t="str">
        <f>IF(AD3865="","",VLOOKUP(AD3865,'Сотрудники и ссылки'!A:C,3,0))</f>
        <v/>
      </c>
      <c r="AI3865" t="str">
        <f>IF(AH3865="","",VLOOKUP(AH3865,'Сотрудники и ссылки'!A:B,2,0))</f>
        <v/>
      </c>
      <c r="AJ3865" t="str">
        <f>IF(AH3865="","",VLOOKUP(AH3865,'Сотрудники и ссылки'!A:C,3,0))</f>
        <v/>
      </c>
      <c r="AL3865" s="2" t="str">
        <f>IF(AK3865="","",AK3865+VLOOKUP(I3865,'Вид исследования'!B:E,4,0))</f>
        <v/>
      </c>
      <c r="AM3865" s="2" t="str">
        <f>IF(AK3865="","",AK3865+VLOOKUP(I3865,'Вид исследования'!B:F,5,0))</f>
        <v/>
      </c>
      <c r="AQ3865" t="str">
        <f>IFERROR(IF(L3865="","",VLOOKUP(L3865&amp;I3865,Продукция!A:K,11,0)),"обратитесь к админ справочника")</f>
        <v/>
      </c>
      <c r="AS3865" t="str">
        <f>IFERROR(IF(L3865="","",VLOOKUP(L3865&amp;I3865,Продукция!A:J,10,0)),"обратитесь к админ справочника")</f>
        <v/>
      </c>
    </row>
    <row r="3866" spans="1:45" x14ac:dyDescent="0.25">
      <c r="A3866" t="str">
        <f t="shared" si="70"/>
        <v/>
      </c>
      <c r="B3866" t="str">
        <f>IF(E3866="","",INDEX(Лаборатории!A:A,MATCH('Производственный контроль'!E3866,Лаборатории!B:B,0)))</f>
        <v/>
      </c>
      <c r="C3866" t="str">
        <f>IF(E3866="","",VLOOKUP(E3866,Лаборатории!B:D,3,0))</f>
        <v/>
      </c>
      <c r="E3866" s="150"/>
      <c r="J3866" t="str">
        <f>IF(L3866="","",VLOOKUP(L3866,Продукция!B:D,3,0))</f>
        <v/>
      </c>
      <c r="K3866" t="str">
        <f>IF(L3866="","",VLOOKUP(L3866,Продукция!B:C,2,0))</f>
        <v/>
      </c>
      <c r="L3866" s="151"/>
      <c r="M3866" t="str">
        <f>IF(L3866="","",VLOOKUP(L3866,Продукция!B:L,11,0))</f>
        <v/>
      </c>
      <c r="AB3866" t="str">
        <f>IF(L3866="","",VLOOKUP(L3866&amp;I3866,Продукция!A:I,9,0))</f>
        <v/>
      </c>
      <c r="AF3866" t="str">
        <f>IF(AD3866="","",VLOOKUP(AD3866,'Сотрудники и ссылки'!A:B,2,0))</f>
        <v/>
      </c>
      <c r="AG3866" t="str">
        <f>IF(AD3866="","",VLOOKUP(AD3866,'Сотрудники и ссылки'!A:C,3,0))</f>
        <v/>
      </c>
      <c r="AI3866" t="str">
        <f>IF(AH3866="","",VLOOKUP(AH3866,'Сотрудники и ссылки'!A:B,2,0))</f>
        <v/>
      </c>
      <c r="AJ3866" t="str">
        <f>IF(AH3866="","",VLOOKUP(AH3866,'Сотрудники и ссылки'!A:C,3,0))</f>
        <v/>
      </c>
      <c r="AL3866" s="2" t="str">
        <f>IF(AK3866="","",AK3866+VLOOKUP(I3866,'Вид исследования'!B:E,4,0))</f>
        <v/>
      </c>
      <c r="AM3866" s="2" t="str">
        <f>IF(AK3866="","",AK3866+VLOOKUP(I3866,'Вид исследования'!B:F,5,0))</f>
        <v/>
      </c>
      <c r="AQ3866" t="str">
        <f>IFERROR(IF(L3866="","",VLOOKUP(L3866&amp;I3866,Продукция!A:K,11,0)),"обратитесь к админ справочника")</f>
        <v/>
      </c>
      <c r="AS3866" t="str">
        <f>IFERROR(IF(L3866="","",VLOOKUP(L3866&amp;I3866,Продукция!A:J,10,0)),"обратитесь к админ справочника")</f>
        <v/>
      </c>
    </row>
    <row r="3867" spans="1:45" x14ac:dyDescent="0.25">
      <c r="A3867" t="str">
        <f t="shared" si="70"/>
        <v/>
      </c>
      <c r="B3867" t="str">
        <f>IF(E3867="","",INDEX(Лаборатории!A:A,MATCH('Производственный контроль'!E3867,Лаборатории!B:B,0)))</f>
        <v/>
      </c>
      <c r="C3867" t="str">
        <f>IF(E3867="","",VLOOKUP(E3867,Лаборатории!B:D,3,0))</f>
        <v/>
      </c>
      <c r="E3867" s="150"/>
      <c r="J3867" t="str">
        <f>IF(L3867="","",VLOOKUP(L3867,Продукция!B:D,3,0))</f>
        <v/>
      </c>
      <c r="K3867" t="str">
        <f>IF(L3867="","",VLOOKUP(L3867,Продукция!B:C,2,0))</f>
        <v/>
      </c>
      <c r="L3867" s="151"/>
      <c r="M3867" t="str">
        <f>IF(L3867="","",VLOOKUP(L3867,Продукция!B:L,11,0))</f>
        <v/>
      </c>
      <c r="AB3867" t="str">
        <f>IF(L3867="","",VLOOKUP(L3867&amp;I3867,Продукция!A:I,9,0))</f>
        <v/>
      </c>
      <c r="AF3867" t="str">
        <f>IF(AD3867="","",VLOOKUP(AD3867,'Сотрудники и ссылки'!A:B,2,0))</f>
        <v/>
      </c>
      <c r="AG3867" t="str">
        <f>IF(AD3867="","",VLOOKUP(AD3867,'Сотрудники и ссылки'!A:C,3,0))</f>
        <v/>
      </c>
      <c r="AI3867" t="str">
        <f>IF(AH3867="","",VLOOKUP(AH3867,'Сотрудники и ссылки'!A:B,2,0))</f>
        <v/>
      </c>
      <c r="AJ3867" t="str">
        <f>IF(AH3867="","",VLOOKUP(AH3867,'Сотрудники и ссылки'!A:C,3,0))</f>
        <v/>
      </c>
      <c r="AL3867" s="2" t="str">
        <f>IF(AK3867="","",AK3867+VLOOKUP(I3867,'Вид исследования'!B:E,4,0))</f>
        <v/>
      </c>
      <c r="AM3867" s="2" t="str">
        <f>IF(AK3867="","",AK3867+VLOOKUP(I3867,'Вид исследования'!B:F,5,0))</f>
        <v/>
      </c>
      <c r="AQ3867" t="str">
        <f>IFERROR(IF(L3867="","",VLOOKUP(L3867&amp;I3867,Продукция!A:K,11,0)),"обратитесь к админ справочника")</f>
        <v/>
      </c>
      <c r="AS3867" t="str">
        <f>IFERROR(IF(L3867="","",VLOOKUP(L3867&amp;I3867,Продукция!A:J,10,0)),"обратитесь к админ справочника")</f>
        <v/>
      </c>
    </row>
    <row r="3868" spans="1:45" x14ac:dyDescent="0.25">
      <c r="A3868" t="str">
        <f t="shared" si="70"/>
        <v/>
      </c>
      <c r="B3868" t="str">
        <f>IF(E3868="","",INDEX(Лаборатории!A:A,MATCH('Производственный контроль'!E3868,Лаборатории!B:B,0)))</f>
        <v/>
      </c>
      <c r="C3868" t="str">
        <f>IF(E3868="","",VLOOKUP(E3868,Лаборатории!B:D,3,0))</f>
        <v/>
      </c>
      <c r="E3868" s="150"/>
      <c r="J3868" t="str">
        <f>IF(L3868="","",VLOOKUP(L3868,Продукция!B:D,3,0))</f>
        <v/>
      </c>
      <c r="K3868" t="str">
        <f>IF(L3868="","",VLOOKUP(L3868,Продукция!B:C,2,0))</f>
        <v/>
      </c>
      <c r="L3868" s="151"/>
      <c r="M3868" t="str">
        <f>IF(L3868="","",VLOOKUP(L3868,Продукция!B:L,11,0))</f>
        <v/>
      </c>
      <c r="AB3868" t="str">
        <f>IF(L3868="","",VLOOKUP(L3868&amp;I3868,Продукция!A:I,9,0))</f>
        <v/>
      </c>
      <c r="AF3868" t="str">
        <f>IF(AD3868="","",VLOOKUP(AD3868,'Сотрудники и ссылки'!A:B,2,0))</f>
        <v/>
      </c>
      <c r="AG3868" t="str">
        <f>IF(AD3868="","",VLOOKUP(AD3868,'Сотрудники и ссылки'!A:C,3,0))</f>
        <v/>
      </c>
      <c r="AI3868" t="str">
        <f>IF(AH3868="","",VLOOKUP(AH3868,'Сотрудники и ссылки'!A:B,2,0))</f>
        <v/>
      </c>
      <c r="AJ3868" t="str">
        <f>IF(AH3868="","",VLOOKUP(AH3868,'Сотрудники и ссылки'!A:C,3,0))</f>
        <v/>
      </c>
      <c r="AL3868" s="2" t="str">
        <f>IF(AK3868="","",AK3868+VLOOKUP(I3868,'Вид исследования'!B:E,4,0))</f>
        <v/>
      </c>
      <c r="AM3868" s="2" t="str">
        <f>IF(AK3868="","",AK3868+VLOOKUP(I3868,'Вид исследования'!B:F,5,0))</f>
        <v/>
      </c>
      <c r="AQ3868" t="str">
        <f>IFERROR(IF(L3868="","",VLOOKUP(L3868&amp;I3868,Продукция!A:K,11,0)),"обратитесь к админ справочника")</f>
        <v/>
      </c>
      <c r="AS3868" t="str">
        <f>IFERROR(IF(L3868="","",VLOOKUP(L3868&amp;I3868,Продукция!A:J,10,0)),"обратитесь к админ справочника")</f>
        <v/>
      </c>
    </row>
    <row r="3869" spans="1:45" x14ac:dyDescent="0.25">
      <c r="A3869" t="str">
        <f t="shared" si="70"/>
        <v/>
      </c>
      <c r="B3869" t="str">
        <f>IF(E3869="","",INDEX(Лаборатории!A:A,MATCH('Производственный контроль'!E3869,Лаборатории!B:B,0)))</f>
        <v/>
      </c>
      <c r="C3869" t="str">
        <f>IF(E3869="","",VLOOKUP(E3869,Лаборатории!B:D,3,0))</f>
        <v/>
      </c>
      <c r="E3869" s="150"/>
      <c r="J3869" t="str">
        <f>IF(L3869="","",VLOOKUP(L3869,Продукция!B:D,3,0))</f>
        <v/>
      </c>
      <c r="K3869" t="str">
        <f>IF(L3869="","",VLOOKUP(L3869,Продукция!B:C,2,0))</f>
        <v/>
      </c>
      <c r="L3869" s="151"/>
      <c r="M3869" t="str">
        <f>IF(L3869="","",VLOOKUP(L3869,Продукция!B:L,11,0))</f>
        <v/>
      </c>
      <c r="AB3869" t="str">
        <f>IF(L3869="","",VLOOKUP(L3869&amp;I3869,Продукция!A:I,9,0))</f>
        <v/>
      </c>
      <c r="AF3869" t="str">
        <f>IF(AD3869="","",VLOOKUP(AD3869,'Сотрудники и ссылки'!A:B,2,0))</f>
        <v/>
      </c>
      <c r="AG3869" t="str">
        <f>IF(AD3869="","",VLOOKUP(AD3869,'Сотрудники и ссылки'!A:C,3,0))</f>
        <v/>
      </c>
      <c r="AI3869" t="str">
        <f>IF(AH3869="","",VLOOKUP(AH3869,'Сотрудники и ссылки'!A:B,2,0))</f>
        <v/>
      </c>
      <c r="AJ3869" t="str">
        <f>IF(AH3869="","",VLOOKUP(AH3869,'Сотрудники и ссылки'!A:C,3,0))</f>
        <v/>
      </c>
      <c r="AL3869" s="2" t="str">
        <f>IF(AK3869="","",AK3869+VLOOKUP(I3869,'Вид исследования'!B:E,4,0))</f>
        <v/>
      </c>
      <c r="AM3869" s="2" t="str">
        <f>IF(AK3869="","",AK3869+VLOOKUP(I3869,'Вид исследования'!B:F,5,0))</f>
        <v/>
      </c>
      <c r="AQ3869" t="str">
        <f>IFERROR(IF(L3869="","",VLOOKUP(L3869&amp;I3869,Продукция!A:K,11,0)),"обратитесь к админ справочника")</f>
        <v/>
      </c>
      <c r="AS3869" t="str">
        <f>IFERROR(IF(L3869="","",VLOOKUP(L3869&amp;I3869,Продукция!A:J,10,0)),"обратитесь к админ справочника")</f>
        <v/>
      </c>
    </row>
    <row r="3870" spans="1:45" x14ac:dyDescent="0.25">
      <c r="A3870" t="str">
        <f t="shared" si="70"/>
        <v/>
      </c>
      <c r="B3870" t="str">
        <f>IF(E3870="","",INDEX(Лаборатории!A:A,MATCH('Производственный контроль'!E3870,Лаборатории!B:B,0)))</f>
        <v/>
      </c>
      <c r="C3870" t="str">
        <f>IF(E3870="","",VLOOKUP(E3870,Лаборатории!B:D,3,0))</f>
        <v/>
      </c>
      <c r="E3870" s="150"/>
      <c r="J3870" t="str">
        <f>IF(L3870="","",VLOOKUP(L3870,Продукция!B:D,3,0))</f>
        <v/>
      </c>
      <c r="K3870" t="str">
        <f>IF(L3870="","",VLOOKUP(L3870,Продукция!B:C,2,0))</f>
        <v/>
      </c>
      <c r="L3870" s="151"/>
      <c r="M3870" t="str">
        <f>IF(L3870="","",VLOOKUP(L3870,Продукция!B:L,11,0))</f>
        <v/>
      </c>
      <c r="AB3870" t="str">
        <f>IF(L3870="","",VLOOKUP(L3870&amp;I3870,Продукция!A:I,9,0))</f>
        <v/>
      </c>
      <c r="AF3870" t="str">
        <f>IF(AD3870="","",VLOOKUP(AD3870,'Сотрудники и ссылки'!A:B,2,0))</f>
        <v/>
      </c>
      <c r="AG3870" t="str">
        <f>IF(AD3870="","",VLOOKUP(AD3870,'Сотрудники и ссылки'!A:C,3,0))</f>
        <v/>
      </c>
      <c r="AI3870" t="str">
        <f>IF(AH3870="","",VLOOKUP(AH3870,'Сотрудники и ссылки'!A:B,2,0))</f>
        <v/>
      </c>
      <c r="AJ3870" t="str">
        <f>IF(AH3870="","",VLOOKUP(AH3870,'Сотрудники и ссылки'!A:C,3,0))</f>
        <v/>
      </c>
      <c r="AL3870" s="2" t="str">
        <f>IF(AK3870="","",AK3870+VLOOKUP(I3870,'Вид исследования'!B:E,4,0))</f>
        <v/>
      </c>
      <c r="AM3870" s="2" t="str">
        <f>IF(AK3870="","",AK3870+VLOOKUP(I3870,'Вид исследования'!B:F,5,0))</f>
        <v/>
      </c>
      <c r="AQ3870" t="str">
        <f>IFERROR(IF(L3870="","",VLOOKUP(L3870&amp;I3870,Продукция!A:K,11,0)),"обратитесь к админ справочника")</f>
        <v/>
      </c>
      <c r="AS3870" t="str">
        <f>IFERROR(IF(L3870="","",VLOOKUP(L3870&amp;I3870,Продукция!A:J,10,0)),"обратитесь к админ справочника")</f>
        <v/>
      </c>
    </row>
    <row r="3871" spans="1:45" x14ac:dyDescent="0.25">
      <c r="A3871" t="str">
        <f t="shared" si="70"/>
        <v/>
      </c>
      <c r="B3871" t="str">
        <f>IF(E3871="","",INDEX(Лаборатории!A:A,MATCH('Производственный контроль'!E3871,Лаборатории!B:B,0)))</f>
        <v/>
      </c>
      <c r="C3871" t="str">
        <f>IF(E3871="","",VLOOKUP(E3871,Лаборатории!B:D,3,0))</f>
        <v/>
      </c>
      <c r="E3871" s="150"/>
      <c r="J3871" t="str">
        <f>IF(L3871="","",VLOOKUP(L3871,Продукция!B:D,3,0))</f>
        <v/>
      </c>
      <c r="K3871" t="str">
        <f>IF(L3871="","",VLOOKUP(L3871,Продукция!B:C,2,0))</f>
        <v/>
      </c>
      <c r="L3871" s="151"/>
      <c r="M3871" t="str">
        <f>IF(L3871="","",VLOOKUP(L3871,Продукция!B:L,11,0))</f>
        <v/>
      </c>
      <c r="AB3871" t="str">
        <f>IF(L3871="","",VLOOKUP(L3871&amp;I3871,Продукция!A:I,9,0))</f>
        <v/>
      </c>
      <c r="AF3871" t="str">
        <f>IF(AD3871="","",VLOOKUP(AD3871,'Сотрудники и ссылки'!A:B,2,0))</f>
        <v/>
      </c>
      <c r="AG3871" t="str">
        <f>IF(AD3871="","",VLOOKUP(AD3871,'Сотрудники и ссылки'!A:C,3,0))</f>
        <v/>
      </c>
      <c r="AI3871" t="str">
        <f>IF(AH3871="","",VLOOKUP(AH3871,'Сотрудники и ссылки'!A:B,2,0))</f>
        <v/>
      </c>
      <c r="AJ3871" t="str">
        <f>IF(AH3871="","",VLOOKUP(AH3871,'Сотрудники и ссылки'!A:C,3,0))</f>
        <v/>
      </c>
      <c r="AL3871" s="2" t="str">
        <f>IF(AK3871="","",AK3871+VLOOKUP(I3871,'Вид исследования'!B:E,4,0))</f>
        <v/>
      </c>
      <c r="AM3871" s="2" t="str">
        <f>IF(AK3871="","",AK3871+VLOOKUP(I3871,'Вид исследования'!B:F,5,0))</f>
        <v/>
      </c>
      <c r="AQ3871" t="str">
        <f>IFERROR(IF(L3871="","",VLOOKUP(L3871&amp;I3871,Продукция!A:K,11,0)),"обратитесь к админ справочника")</f>
        <v/>
      </c>
      <c r="AS3871" t="str">
        <f>IFERROR(IF(L3871="","",VLOOKUP(L3871&amp;I3871,Продукция!A:J,10,0)),"обратитесь к админ справочника")</f>
        <v/>
      </c>
    </row>
    <row r="3872" spans="1:45" x14ac:dyDescent="0.25">
      <c r="A3872" t="str">
        <f t="shared" si="70"/>
        <v/>
      </c>
      <c r="B3872" t="str">
        <f>IF(E3872="","",INDEX(Лаборатории!A:A,MATCH('Производственный контроль'!E3872,Лаборатории!B:B,0)))</f>
        <v/>
      </c>
      <c r="C3872" t="str">
        <f>IF(E3872="","",VLOOKUP(E3872,Лаборатории!B:D,3,0))</f>
        <v/>
      </c>
      <c r="E3872" s="150"/>
      <c r="J3872" t="str">
        <f>IF(L3872="","",VLOOKUP(L3872,Продукция!B:D,3,0))</f>
        <v/>
      </c>
      <c r="K3872" t="str">
        <f>IF(L3872="","",VLOOKUP(L3872,Продукция!B:C,2,0))</f>
        <v/>
      </c>
      <c r="L3872" s="151"/>
      <c r="M3872" t="str">
        <f>IF(L3872="","",VLOOKUP(L3872,Продукция!B:L,11,0))</f>
        <v/>
      </c>
      <c r="AB3872" t="str">
        <f>IF(L3872="","",VLOOKUP(L3872&amp;I3872,Продукция!A:I,9,0))</f>
        <v/>
      </c>
      <c r="AF3872" t="str">
        <f>IF(AD3872="","",VLOOKUP(AD3872,'Сотрудники и ссылки'!A:B,2,0))</f>
        <v/>
      </c>
      <c r="AG3872" t="str">
        <f>IF(AD3872="","",VLOOKUP(AD3872,'Сотрудники и ссылки'!A:C,3,0))</f>
        <v/>
      </c>
      <c r="AI3872" t="str">
        <f>IF(AH3872="","",VLOOKUP(AH3872,'Сотрудники и ссылки'!A:B,2,0))</f>
        <v/>
      </c>
      <c r="AJ3872" t="str">
        <f>IF(AH3872="","",VLOOKUP(AH3872,'Сотрудники и ссылки'!A:C,3,0))</f>
        <v/>
      </c>
      <c r="AL3872" s="2" t="str">
        <f>IF(AK3872="","",AK3872+VLOOKUP(I3872,'Вид исследования'!B:E,4,0))</f>
        <v/>
      </c>
      <c r="AM3872" s="2" t="str">
        <f>IF(AK3872="","",AK3872+VLOOKUP(I3872,'Вид исследования'!B:F,5,0))</f>
        <v/>
      </c>
      <c r="AQ3872" t="str">
        <f>IFERROR(IF(L3872="","",VLOOKUP(L3872&amp;I3872,Продукция!A:K,11,0)),"обратитесь к админ справочника")</f>
        <v/>
      </c>
      <c r="AS3872" t="str">
        <f>IFERROR(IF(L3872="","",VLOOKUP(L3872&amp;I3872,Продукция!A:J,10,0)),"обратитесь к админ справочника")</f>
        <v/>
      </c>
    </row>
    <row r="3873" spans="1:45" x14ac:dyDescent="0.25">
      <c r="A3873" t="str">
        <f t="shared" si="70"/>
        <v/>
      </c>
      <c r="B3873" t="str">
        <f>IF(E3873="","",INDEX(Лаборатории!A:A,MATCH('Производственный контроль'!E3873,Лаборатории!B:B,0)))</f>
        <v/>
      </c>
      <c r="C3873" t="str">
        <f>IF(E3873="","",VLOOKUP(E3873,Лаборатории!B:D,3,0))</f>
        <v/>
      </c>
      <c r="E3873" s="150"/>
      <c r="J3873" t="str">
        <f>IF(L3873="","",VLOOKUP(L3873,Продукция!B:D,3,0))</f>
        <v/>
      </c>
      <c r="K3873" t="str">
        <f>IF(L3873="","",VLOOKUP(L3873,Продукция!B:C,2,0))</f>
        <v/>
      </c>
      <c r="L3873" s="151"/>
      <c r="M3873" t="str">
        <f>IF(L3873="","",VLOOKUP(L3873,Продукция!B:L,11,0))</f>
        <v/>
      </c>
      <c r="AB3873" t="str">
        <f>IF(L3873="","",VLOOKUP(L3873&amp;I3873,Продукция!A:I,9,0))</f>
        <v/>
      </c>
      <c r="AF3873" t="str">
        <f>IF(AD3873="","",VLOOKUP(AD3873,'Сотрудники и ссылки'!A:B,2,0))</f>
        <v/>
      </c>
      <c r="AG3873" t="str">
        <f>IF(AD3873="","",VLOOKUP(AD3873,'Сотрудники и ссылки'!A:C,3,0))</f>
        <v/>
      </c>
      <c r="AI3873" t="str">
        <f>IF(AH3873="","",VLOOKUP(AH3873,'Сотрудники и ссылки'!A:B,2,0))</f>
        <v/>
      </c>
      <c r="AJ3873" t="str">
        <f>IF(AH3873="","",VLOOKUP(AH3873,'Сотрудники и ссылки'!A:C,3,0))</f>
        <v/>
      </c>
      <c r="AL3873" s="2" t="str">
        <f>IF(AK3873="","",AK3873+VLOOKUP(I3873,'Вид исследования'!B:E,4,0))</f>
        <v/>
      </c>
      <c r="AM3873" s="2" t="str">
        <f>IF(AK3873="","",AK3873+VLOOKUP(I3873,'Вид исследования'!B:F,5,0))</f>
        <v/>
      </c>
      <c r="AQ3873" t="str">
        <f>IFERROR(IF(L3873="","",VLOOKUP(L3873&amp;I3873,Продукция!A:K,11,0)),"обратитесь к админ справочника")</f>
        <v/>
      </c>
      <c r="AS3873" t="str">
        <f>IFERROR(IF(L3873="","",VLOOKUP(L3873&amp;I3873,Продукция!A:J,10,0)),"обратитесь к админ справочника")</f>
        <v/>
      </c>
    </row>
    <row r="3874" spans="1:45" x14ac:dyDescent="0.25">
      <c r="A3874" t="str">
        <f t="shared" si="70"/>
        <v/>
      </c>
      <c r="B3874" t="str">
        <f>IF(E3874="","",INDEX(Лаборатории!A:A,MATCH('Производственный контроль'!E3874,Лаборатории!B:B,0)))</f>
        <v/>
      </c>
      <c r="C3874" t="str">
        <f>IF(E3874="","",VLOOKUP(E3874,Лаборатории!B:D,3,0))</f>
        <v/>
      </c>
      <c r="E3874" s="150"/>
      <c r="J3874" t="str">
        <f>IF(L3874="","",VLOOKUP(L3874,Продукция!B:D,3,0))</f>
        <v/>
      </c>
      <c r="K3874" t="str">
        <f>IF(L3874="","",VLOOKUP(L3874,Продукция!B:C,2,0))</f>
        <v/>
      </c>
      <c r="L3874" s="151"/>
      <c r="M3874" t="str">
        <f>IF(L3874="","",VLOOKUP(L3874,Продукция!B:L,11,0))</f>
        <v/>
      </c>
      <c r="AB3874" t="str">
        <f>IF(L3874="","",VLOOKUP(L3874&amp;I3874,Продукция!A:I,9,0))</f>
        <v/>
      </c>
      <c r="AF3874" t="str">
        <f>IF(AD3874="","",VLOOKUP(AD3874,'Сотрудники и ссылки'!A:B,2,0))</f>
        <v/>
      </c>
      <c r="AG3874" t="str">
        <f>IF(AD3874="","",VLOOKUP(AD3874,'Сотрудники и ссылки'!A:C,3,0))</f>
        <v/>
      </c>
      <c r="AI3874" t="str">
        <f>IF(AH3874="","",VLOOKUP(AH3874,'Сотрудники и ссылки'!A:B,2,0))</f>
        <v/>
      </c>
      <c r="AJ3874" t="str">
        <f>IF(AH3874="","",VLOOKUP(AH3874,'Сотрудники и ссылки'!A:C,3,0))</f>
        <v/>
      </c>
      <c r="AL3874" s="2" t="str">
        <f>IF(AK3874="","",AK3874+VLOOKUP(I3874,'Вид исследования'!B:E,4,0))</f>
        <v/>
      </c>
      <c r="AM3874" s="2" t="str">
        <f>IF(AK3874="","",AK3874+VLOOKUP(I3874,'Вид исследования'!B:F,5,0))</f>
        <v/>
      </c>
      <c r="AQ3874" t="str">
        <f>IFERROR(IF(L3874="","",VLOOKUP(L3874&amp;I3874,Продукция!A:K,11,0)),"обратитесь к админ справочника")</f>
        <v/>
      </c>
      <c r="AS3874" t="str">
        <f>IFERROR(IF(L3874="","",VLOOKUP(L3874&amp;I3874,Продукция!A:J,10,0)),"обратитесь к админ справочника")</f>
        <v/>
      </c>
    </row>
    <row r="3875" spans="1:45" x14ac:dyDescent="0.25">
      <c r="A3875" t="str">
        <f t="shared" si="70"/>
        <v/>
      </c>
      <c r="B3875" t="str">
        <f>IF(E3875="","",INDEX(Лаборатории!A:A,MATCH('Производственный контроль'!E3875,Лаборатории!B:B,0)))</f>
        <v/>
      </c>
      <c r="C3875" t="str">
        <f>IF(E3875="","",VLOOKUP(E3875,Лаборатории!B:D,3,0))</f>
        <v/>
      </c>
      <c r="E3875" s="150"/>
      <c r="J3875" t="str">
        <f>IF(L3875="","",VLOOKUP(L3875,Продукция!B:D,3,0))</f>
        <v/>
      </c>
      <c r="K3875" t="str">
        <f>IF(L3875="","",VLOOKUP(L3875,Продукция!B:C,2,0))</f>
        <v/>
      </c>
      <c r="L3875" s="151"/>
      <c r="M3875" t="str">
        <f>IF(L3875="","",VLOOKUP(L3875,Продукция!B:L,11,0))</f>
        <v/>
      </c>
      <c r="AB3875" t="str">
        <f>IF(L3875="","",VLOOKUP(L3875&amp;I3875,Продукция!A:I,9,0))</f>
        <v/>
      </c>
      <c r="AF3875" t="str">
        <f>IF(AD3875="","",VLOOKUP(AD3875,'Сотрудники и ссылки'!A:B,2,0))</f>
        <v/>
      </c>
      <c r="AG3875" t="str">
        <f>IF(AD3875="","",VLOOKUP(AD3875,'Сотрудники и ссылки'!A:C,3,0))</f>
        <v/>
      </c>
      <c r="AI3875" t="str">
        <f>IF(AH3875="","",VLOOKUP(AH3875,'Сотрудники и ссылки'!A:B,2,0))</f>
        <v/>
      </c>
      <c r="AJ3875" t="str">
        <f>IF(AH3875="","",VLOOKUP(AH3875,'Сотрудники и ссылки'!A:C,3,0))</f>
        <v/>
      </c>
      <c r="AL3875" s="2" t="str">
        <f>IF(AK3875="","",AK3875+VLOOKUP(I3875,'Вид исследования'!B:E,4,0))</f>
        <v/>
      </c>
      <c r="AM3875" s="2" t="str">
        <f>IF(AK3875="","",AK3875+VLOOKUP(I3875,'Вид исследования'!B:F,5,0))</f>
        <v/>
      </c>
      <c r="AQ3875" t="str">
        <f>IFERROR(IF(L3875="","",VLOOKUP(L3875&amp;I3875,Продукция!A:K,11,0)),"обратитесь к админ справочника")</f>
        <v/>
      </c>
      <c r="AS3875" t="str">
        <f>IFERROR(IF(L3875="","",VLOOKUP(L3875&amp;I3875,Продукция!A:J,10,0)),"обратитесь к админ справочника")</f>
        <v/>
      </c>
    </row>
    <row r="3876" spans="1:45" x14ac:dyDescent="0.25">
      <c r="A3876" t="str">
        <f t="shared" si="70"/>
        <v/>
      </c>
      <c r="B3876" t="str">
        <f>IF(E3876="","",INDEX(Лаборатории!A:A,MATCH('Производственный контроль'!E3876,Лаборатории!B:B,0)))</f>
        <v/>
      </c>
      <c r="C3876" t="str">
        <f>IF(E3876="","",VLOOKUP(E3876,Лаборатории!B:D,3,0))</f>
        <v/>
      </c>
      <c r="E3876" s="150"/>
      <c r="J3876" t="str">
        <f>IF(L3876="","",VLOOKUP(L3876,Продукция!B:D,3,0))</f>
        <v/>
      </c>
      <c r="K3876" t="str">
        <f>IF(L3876="","",VLOOKUP(L3876,Продукция!B:C,2,0))</f>
        <v/>
      </c>
      <c r="L3876" s="151"/>
      <c r="M3876" t="str">
        <f>IF(L3876="","",VLOOKUP(L3876,Продукция!B:L,11,0))</f>
        <v/>
      </c>
      <c r="AB3876" t="str">
        <f>IF(L3876="","",VLOOKUP(L3876&amp;I3876,Продукция!A:I,9,0))</f>
        <v/>
      </c>
      <c r="AF3876" t="str">
        <f>IF(AD3876="","",VLOOKUP(AD3876,'Сотрудники и ссылки'!A:B,2,0))</f>
        <v/>
      </c>
      <c r="AG3876" t="str">
        <f>IF(AD3876="","",VLOOKUP(AD3876,'Сотрудники и ссылки'!A:C,3,0))</f>
        <v/>
      </c>
      <c r="AI3876" t="str">
        <f>IF(AH3876="","",VLOOKUP(AH3876,'Сотрудники и ссылки'!A:B,2,0))</f>
        <v/>
      </c>
      <c r="AJ3876" t="str">
        <f>IF(AH3876="","",VLOOKUP(AH3876,'Сотрудники и ссылки'!A:C,3,0))</f>
        <v/>
      </c>
      <c r="AL3876" s="2" t="str">
        <f>IF(AK3876="","",AK3876+VLOOKUP(I3876,'Вид исследования'!B:E,4,0))</f>
        <v/>
      </c>
      <c r="AM3876" s="2" t="str">
        <f>IF(AK3876="","",AK3876+VLOOKUP(I3876,'Вид исследования'!B:F,5,0))</f>
        <v/>
      </c>
      <c r="AQ3876" t="str">
        <f>IFERROR(IF(L3876="","",VLOOKUP(L3876&amp;I3876,Продукция!A:K,11,0)),"обратитесь к админ справочника")</f>
        <v/>
      </c>
      <c r="AS3876" t="str">
        <f>IFERROR(IF(L3876="","",VLOOKUP(L3876&amp;I3876,Продукция!A:J,10,0)),"обратитесь к админ справочника")</f>
        <v/>
      </c>
    </row>
    <row r="3877" spans="1:45" x14ac:dyDescent="0.25">
      <c r="A3877" t="str">
        <f t="shared" si="70"/>
        <v/>
      </c>
      <c r="B3877" t="str">
        <f>IF(E3877="","",INDEX(Лаборатории!A:A,MATCH('Производственный контроль'!E3877,Лаборатории!B:B,0)))</f>
        <v/>
      </c>
      <c r="C3877" t="str">
        <f>IF(E3877="","",VLOOKUP(E3877,Лаборатории!B:D,3,0))</f>
        <v/>
      </c>
      <c r="E3877" s="150"/>
      <c r="J3877" t="str">
        <f>IF(L3877="","",VLOOKUP(L3877,Продукция!B:D,3,0))</f>
        <v/>
      </c>
      <c r="K3877" t="str">
        <f>IF(L3877="","",VLOOKUP(L3877,Продукция!B:C,2,0))</f>
        <v/>
      </c>
      <c r="L3877" s="151"/>
      <c r="M3877" t="str">
        <f>IF(L3877="","",VLOOKUP(L3877,Продукция!B:L,11,0))</f>
        <v/>
      </c>
      <c r="AB3877" t="str">
        <f>IF(L3877="","",VLOOKUP(L3877&amp;I3877,Продукция!A:I,9,0))</f>
        <v/>
      </c>
      <c r="AF3877" t="str">
        <f>IF(AD3877="","",VLOOKUP(AD3877,'Сотрудники и ссылки'!A:B,2,0))</f>
        <v/>
      </c>
      <c r="AG3877" t="str">
        <f>IF(AD3877="","",VLOOKUP(AD3877,'Сотрудники и ссылки'!A:C,3,0))</f>
        <v/>
      </c>
      <c r="AI3877" t="str">
        <f>IF(AH3877="","",VLOOKUP(AH3877,'Сотрудники и ссылки'!A:B,2,0))</f>
        <v/>
      </c>
      <c r="AJ3877" t="str">
        <f>IF(AH3877="","",VLOOKUP(AH3877,'Сотрудники и ссылки'!A:C,3,0))</f>
        <v/>
      </c>
      <c r="AL3877" s="2" t="str">
        <f>IF(AK3877="","",AK3877+VLOOKUP(I3877,'Вид исследования'!B:E,4,0))</f>
        <v/>
      </c>
      <c r="AM3877" s="2" t="str">
        <f>IF(AK3877="","",AK3877+VLOOKUP(I3877,'Вид исследования'!B:F,5,0))</f>
        <v/>
      </c>
      <c r="AQ3877" t="str">
        <f>IFERROR(IF(L3877="","",VLOOKUP(L3877&amp;I3877,Продукция!A:K,11,0)),"обратитесь к админ справочника")</f>
        <v/>
      </c>
      <c r="AS3877" t="str">
        <f>IFERROR(IF(L3877="","",VLOOKUP(L3877&amp;I3877,Продукция!A:J,10,0)),"обратитесь к админ справочника")</f>
        <v/>
      </c>
    </row>
    <row r="3878" spans="1:45" x14ac:dyDescent="0.25">
      <c r="A3878" t="str">
        <f t="shared" si="70"/>
        <v/>
      </c>
      <c r="B3878" t="str">
        <f>IF(E3878="","",INDEX(Лаборатории!A:A,MATCH('Производственный контроль'!E3878,Лаборатории!B:B,0)))</f>
        <v/>
      </c>
      <c r="C3878" t="str">
        <f>IF(E3878="","",VLOOKUP(E3878,Лаборатории!B:D,3,0))</f>
        <v/>
      </c>
      <c r="E3878" s="150"/>
      <c r="J3878" t="str">
        <f>IF(L3878="","",VLOOKUP(L3878,Продукция!B:D,3,0))</f>
        <v/>
      </c>
      <c r="K3878" t="str">
        <f>IF(L3878="","",VLOOKUP(L3878,Продукция!B:C,2,0))</f>
        <v/>
      </c>
      <c r="L3878" s="151"/>
      <c r="M3878" t="str">
        <f>IF(L3878="","",VLOOKUP(L3878,Продукция!B:L,11,0))</f>
        <v/>
      </c>
      <c r="AB3878" t="str">
        <f>IF(L3878="","",VLOOKUP(L3878&amp;I3878,Продукция!A:I,9,0))</f>
        <v/>
      </c>
      <c r="AF3878" t="str">
        <f>IF(AD3878="","",VLOOKUP(AD3878,'Сотрудники и ссылки'!A:B,2,0))</f>
        <v/>
      </c>
      <c r="AG3878" t="str">
        <f>IF(AD3878="","",VLOOKUP(AD3878,'Сотрудники и ссылки'!A:C,3,0))</f>
        <v/>
      </c>
      <c r="AI3878" t="str">
        <f>IF(AH3878="","",VLOOKUP(AH3878,'Сотрудники и ссылки'!A:B,2,0))</f>
        <v/>
      </c>
      <c r="AJ3878" t="str">
        <f>IF(AH3878="","",VLOOKUP(AH3878,'Сотрудники и ссылки'!A:C,3,0))</f>
        <v/>
      </c>
      <c r="AL3878" s="2" t="str">
        <f>IF(AK3878="","",AK3878+VLOOKUP(I3878,'Вид исследования'!B:E,4,0))</f>
        <v/>
      </c>
      <c r="AM3878" s="2" t="str">
        <f>IF(AK3878="","",AK3878+VLOOKUP(I3878,'Вид исследования'!B:F,5,0))</f>
        <v/>
      </c>
      <c r="AQ3878" t="str">
        <f>IFERROR(IF(L3878="","",VLOOKUP(L3878&amp;I3878,Продукция!A:K,11,0)),"обратитесь к админ справочника")</f>
        <v/>
      </c>
      <c r="AS3878" t="str">
        <f>IFERROR(IF(L3878="","",VLOOKUP(L3878&amp;I3878,Продукция!A:J,10,0)),"обратитесь к админ справочника")</f>
        <v/>
      </c>
    </row>
    <row r="3879" spans="1:45" x14ac:dyDescent="0.25">
      <c r="A3879" t="str">
        <f t="shared" si="70"/>
        <v/>
      </c>
      <c r="B3879" t="str">
        <f>IF(E3879="","",INDEX(Лаборатории!A:A,MATCH('Производственный контроль'!E3879,Лаборатории!B:B,0)))</f>
        <v/>
      </c>
      <c r="C3879" t="str">
        <f>IF(E3879="","",VLOOKUP(E3879,Лаборатории!B:D,3,0))</f>
        <v/>
      </c>
      <c r="E3879" s="150"/>
      <c r="J3879" t="str">
        <f>IF(L3879="","",VLOOKUP(L3879,Продукция!B:D,3,0))</f>
        <v/>
      </c>
      <c r="K3879" t="str">
        <f>IF(L3879="","",VLOOKUP(L3879,Продукция!B:C,2,0))</f>
        <v/>
      </c>
      <c r="L3879" s="151"/>
      <c r="M3879" t="str">
        <f>IF(L3879="","",VLOOKUP(L3879,Продукция!B:L,11,0))</f>
        <v/>
      </c>
      <c r="AB3879" t="str">
        <f>IF(L3879="","",VLOOKUP(L3879&amp;I3879,Продукция!A:I,9,0))</f>
        <v/>
      </c>
      <c r="AF3879" t="str">
        <f>IF(AD3879="","",VLOOKUP(AD3879,'Сотрудники и ссылки'!A:B,2,0))</f>
        <v/>
      </c>
      <c r="AG3879" t="str">
        <f>IF(AD3879="","",VLOOKUP(AD3879,'Сотрудники и ссылки'!A:C,3,0))</f>
        <v/>
      </c>
      <c r="AI3879" t="str">
        <f>IF(AH3879="","",VLOOKUP(AH3879,'Сотрудники и ссылки'!A:B,2,0))</f>
        <v/>
      </c>
      <c r="AJ3879" t="str">
        <f>IF(AH3879="","",VLOOKUP(AH3879,'Сотрудники и ссылки'!A:C,3,0))</f>
        <v/>
      </c>
      <c r="AL3879" s="2" t="str">
        <f>IF(AK3879="","",AK3879+VLOOKUP(I3879,'Вид исследования'!B:E,4,0))</f>
        <v/>
      </c>
      <c r="AM3879" s="2" t="str">
        <f>IF(AK3879="","",AK3879+VLOOKUP(I3879,'Вид исследования'!B:F,5,0))</f>
        <v/>
      </c>
      <c r="AQ3879" t="str">
        <f>IFERROR(IF(L3879="","",VLOOKUP(L3879&amp;I3879,Продукция!A:K,11,0)),"обратитесь к админ справочника")</f>
        <v/>
      </c>
      <c r="AS3879" t="str">
        <f>IFERROR(IF(L3879="","",VLOOKUP(L3879&amp;I3879,Продукция!A:J,10,0)),"обратитесь к админ справочника")</f>
        <v/>
      </c>
    </row>
    <row r="3880" spans="1:45" x14ac:dyDescent="0.25">
      <c r="A3880" t="str">
        <f t="shared" si="70"/>
        <v/>
      </c>
      <c r="B3880" t="str">
        <f>IF(E3880="","",INDEX(Лаборатории!A:A,MATCH('Производственный контроль'!E3880,Лаборатории!B:B,0)))</f>
        <v/>
      </c>
      <c r="C3880" t="str">
        <f>IF(E3880="","",VLOOKUP(E3880,Лаборатории!B:D,3,0))</f>
        <v/>
      </c>
      <c r="E3880" s="150"/>
      <c r="J3880" t="str">
        <f>IF(L3880="","",VLOOKUP(L3880,Продукция!B:D,3,0))</f>
        <v/>
      </c>
      <c r="K3880" t="str">
        <f>IF(L3880="","",VLOOKUP(L3880,Продукция!B:C,2,0))</f>
        <v/>
      </c>
      <c r="L3880" s="151"/>
      <c r="M3880" t="str">
        <f>IF(L3880="","",VLOOKUP(L3880,Продукция!B:L,11,0))</f>
        <v/>
      </c>
      <c r="AB3880" t="str">
        <f>IF(L3880="","",VLOOKUP(L3880&amp;I3880,Продукция!A:I,9,0))</f>
        <v/>
      </c>
      <c r="AF3880" t="str">
        <f>IF(AD3880="","",VLOOKUP(AD3880,'Сотрудники и ссылки'!A:B,2,0))</f>
        <v/>
      </c>
      <c r="AG3880" t="str">
        <f>IF(AD3880="","",VLOOKUP(AD3880,'Сотрудники и ссылки'!A:C,3,0))</f>
        <v/>
      </c>
      <c r="AI3880" t="str">
        <f>IF(AH3880="","",VLOOKUP(AH3880,'Сотрудники и ссылки'!A:B,2,0))</f>
        <v/>
      </c>
      <c r="AJ3880" t="str">
        <f>IF(AH3880="","",VLOOKUP(AH3880,'Сотрудники и ссылки'!A:C,3,0))</f>
        <v/>
      </c>
      <c r="AL3880" s="2" t="str">
        <f>IF(AK3880="","",AK3880+VLOOKUP(I3880,'Вид исследования'!B:E,4,0))</f>
        <v/>
      </c>
      <c r="AM3880" s="2" t="str">
        <f>IF(AK3880="","",AK3880+VLOOKUP(I3880,'Вид исследования'!B:F,5,0))</f>
        <v/>
      </c>
      <c r="AQ3880" t="str">
        <f>IFERROR(IF(L3880="","",VLOOKUP(L3880&amp;I3880,Продукция!A:K,11,0)),"обратитесь к админ справочника")</f>
        <v/>
      </c>
      <c r="AS3880" t="str">
        <f>IFERROR(IF(L3880="","",VLOOKUP(L3880&amp;I3880,Продукция!A:J,10,0)),"обратитесь к админ справочника")</f>
        <v/>
      </c>
    </row>
    <row r="3881" spans="1:45" x14ac:dyDescent="0.25">
      <c r="A3881" t="str">
        <f t="shared" si="70"/>
        <v/>
      </c>
      <c r="B3881" t="str">
        <f>IF(E3881="","",INDEX(Лаборатории!A:A,MATCH('Производственный контроль'!E3881,Лаборатории!B:B,0)))</f>
        <v/>
      </c>
      <c r="C3881" t="str">
        <f>IF(E3881="","",VLOOKUP(E3881,Лаборатории!B:D,3,0))</f>
        <v/>
      </c>
      <c r="E3881" s="150"/>
      <c r="J3881" t="str">
        <f>IF(L3881="","",VLOOKUP(L3881,Продукция!B:D,3,0))</f>
        <v/>
      </c>
      <c r="K3881" t="str">
        <f>IF(L3881="","",VLOOKUP(L3881,Продукция!B:C,2,0))</f>
        <v/>
      </c>
      <c r="L3881" s="151"/>
      <c r="M3881" t="str">
        <f>IF(L3881="","",VLOOKUP(L3881,Продукция!B:L,11,0))</f>
        <v/>
      </c>
      <c r="AB3881" t="str">
        <f>IF(L3881="","",VLOOKUP(L3881&amp;I3881,Продукция!A:I,9,0))</f>
        <v/>
      </c>
      <c r="AF3881" t="str">
        <f>IF(AD3881="","",VLOOKUP(AD3881,'Сотрудники и ссылки'!A:B,2,0))</f>
        <v/>
      </c>
      <c r="AG3881" t="str">
        <f>IF(AD3881="","",VLOOKUP(AD3881,'Сотрудники и ссылки'!A:C,3,0))</f>
        <v/>
      </c>
      <c r="AI3881" t="str">
        <f>IF(AH3881="","",VLOOKUP(AH3881,'Сотрудники и ссылки'!A:B,2,0))</f>
        <v/>
      </c>
      <c r="AJ3881" t="str">
        <f>IF(AH3881="","",VLOOKUP(AH3881,'Сотрудники и ссылки'!A:C,3,0))</f>
        <v/>
      </c>
      <c r="AL3881" s="2" t="str">
        <f>IF(AK3881="","",AK3881+VLOOKUP(I3881,'Вид исследования'!B:E,4,0))</f>
        <v/>
      </c>
      <c r="AM3881" s="2" t="str">
        <f>IF(AK3881="","",AK3881+VLOOKUP(I3881,'Вид исследования'!B:F,5,0))</f>
        <v/>
      </c>
      <c r="AQ3881" t="str">
        <f>IFERROR(IF(L3881="","",VLOOKUP(L3881&amp;I3881,Продукция!A:K,11,0)),"обратитесь к админ справочника")</f>
        <v/>
      </c>
      <c r="AS3881" t="str">
        <f>IFERROR(IF(L3881="","",VLOOKUP(L3881&amp;I3881,Продукция!A:J,10,0)),"обратитесь к админ справочника")</f>
        <v/>
      </c>
    </row>
    <row r="3882" spans="1:45" x14ac:dyDescent="0.25">
      <c r="A3882" t="str">
        <f t="shared" si="70"/>
        <v/>
      </c>
      <c r="B3882" t="str">
        <f>IF(E3882="","",INDEX(Лаборатории!A:A,MATCH('Производственный контроль'!E3882,Лаборатории!B:B,0)))</f>
        <v/>
      </c>
      <c r="C3882" t="str">
        <f>IF(E3882="","",VLOOKUP(E3882,Лаборатории!B:D,3,0))</f>
        <v/>
      </c>
      <c r="E3882" s="150"/>
      <c r="J3882" t="str">
        <f>IF(L3882="","",VLOOKUP(L3882,Продукция!B:D,3,0))</f>
        <v/>
      </c>
      <c r="K3882" t="str">
        <f>IF(L3882="","",VLOOKUP(L3882,Продукция!B:C,2,0))</f>
        <v/>
      </c>
      <c r="L3882" s="151"/>
      <c r="M3882" t="str">
        <f>IF(L3882="","",VLOOKUP(L3882,Продукция!B:L,11,0))</f>
        <v/>
      </c>
      <c r="AB3882" t="str">
        <f>IF(L3882="","",VLOOKUP(L3882&amp;I3882,Продукция!A:I,9,0))</f>
        <v/>
      </c>
      <c r="AF3882" t="str">
        <f>IF(AD3882="","",VLOOKUP(AD3882,'Сотрудники и ссылки'!A:B,2,0))</f>
        <v/>
      </c>
      <c r="AG3882" t="str">
        <f>IF(AD3882="","",VLOOKUP(AD3882,'Сотрудники и ссылки'!A:C,3,0))</f>
        <v/>
      </c>
      <c r="AI3882" t="str">
        <f>IF(AH3882="","",VLOOKUP(AH3882,'Сотрудники и ссылки'!A:B,2,0))</f>
        <v/>
      </c>
      <c r="AJ3882" t="str">
        <f>IF(AH3882="","",VLOOKUP(AH3882,'Сотрудники и ссылки'!A:C,3,0))</f>
        <v/>
      </c>
      <c r="AL3882" s="2" t="str">
        <f>IF(AK3882="","",AK3882+VLOOKUP(I3882,'Вид исследования'!B:E,4,0))</f>
        <v/>
      </c>
      <c r="AM3882" s="2" t="str">
        <f>IF(AK3882="","",AK3882+VLOOKUP(I3882,'Вид исследования'!B:F,5,0))</f>
        <v/>
      </c>
      <c r="AQ3882" t="str">
        <f>IFERROR(IF(L3882="","",VLOOKUP(L3882&amp;I3882,Продукция!A:K,11,0)),"обратитесь к админ справочника")</f>
        <v/>
      </c>
      <c r="AS3882" t="str">
        <f>IFERROR(IF(L3882="","",VLOOKUP(L3882&amp;I3882,Продукция!A:J,10,0)),"обратитесь к админ справочника")</f>
        <v/>
      </c>
    </row>
    <row r="3883" spans="1:45" x14ac:dyDescent="0.25">
      <c r="A3883" t="str">
        <f t="shared" si="70"/>
        <v/>
      </c>
      <c r="B3883" t="str">
        <f>IF(E3883="","",INDEX(Лаборатории!A:A,MATCH('Производственный контроль'!E3883,Лаборатории!B:B,0)))</f>
        <v/>
      </c>
      <c r="C3883" t="str">
        <f>IF(E3883="","",VLOOKUP(E3883,Лаборатории!B:D,3,0))</f>
        <v/>
      </c>
      <c r="E3883" s="150"/>
      <c r="J3883" t="str">
        <f>IF(L3883="","",VLOOKUP(L3883,Продукция!B:D,3,0))</f>
        <v/>
      </c>
      <c r="K3883" t="str">
        <f>IF(L3883="","",VLOOKUP(L3883,Продукция!B:C,2,0))</f>
        <v/>
      </c>
      <c r="L3883" s="151"/>
      <c r="M3883" t="str">
        <f>IF(L3883="","",VLOOKUP(L3883,Продукция!B:L,11,0))</f>
        <v/>
      </c>
      <c r="AB3883" t="str">
        <f>IF(L3883="","",VLOOKUP(L3883&amp;I3883,Продукция!A:I,9,0))</f>
        <v/>
      </c>
      <c r="AF3883" t="str">
        <f>IF(AD3883="","",VLOOKUP(AD3883,'Сотрудники и ссылки'!A:B,2,0))</f>
        <v/>
      </c>
      <c r="AG3883" t="str">
        <f>IF(AD3883="","",VLOOKUP(AD3883,'Сотрудники и ссылки'!A:C,3,0))</f>
        <v/>
      </c>
      <c r="AI3883" t="str">
        <f>IF(AH3883="","",VLOOKUP(AH3883,'Сотрудники и ссылки'!A:B,2,0))</f>
        <v/>
      </c>
      <c r="AJ3883" t="str">
        <f>IF(AH3883="","",VLOOKUP(AH3883,'Сотрудники и ссылки'!A:C,3,0))</f>
        <v/>
      </c>
      <c r="AL3883" s="2" t="str">
        <f>IF(AK3883="","",AK3883+VLOOKUP(I3883,'Вид исследования'!B:E,4,0))</f>
        <v/>
      </c>
      <c r="AM3883" s="2" t="str">
        <f>IF(AK3883="","",AK3883+VLOOKUP(I3883,'Вид исследования'!B:F,5,0))</f>
        <v/>
      </c>
      <c r="AQ3883" t="str">
        <f>IFERROR(IF(L3883="","",VLOOKUP(L3883&amp;I3883,Продукция!A:K,11,0)),"обратитесь к админ справочника")</f>
        <v/>
      </c>
      <c r="AS3883" t="str">
        <f>IFERROR(IF(L3883="","",VLOOKUP(L3883&amp;I3883,Продукция!A:J,10,0)),"обратитесь к админ справочника")</f>
        <v/>
      </c>
    </row>
    <row r="3884" spans="1:45" x14ac:dyDescent="0.25">
      <c r="A3884" t="str">
        <f t="shared" si="70"/>
        <v/>
      </c>
      <c r="B3884" t="str">
        <f>IF(E3884="","",INDEX(Лаборатории!A:A,MATCH('Производственный контроль'!E3884,Лаборатории!B:B,0)))</f>
        <v/>
      </c>
      <c r="C3884" t="str">
        <f>IF(E3884="","",VLOOKUP(E3884,Лаборатории!B:D,3,0))</f>
        <v/>
      </c>
      <c r="E3884" s="150"/>
      <c r="J3884" t="str">
        <f>IF(L3884="","",VLOOKUP(L3884,Продукция!B:D,3,0))</f>
        <v/>
      </c>
      <c r="K3884" t="str">
        <f>IF(L3884="","",VLOOKUP(L3884,Продукция!B:C,2,0))</f>
        <v/>
      </c>
      <c r="L3884" s="151"/>
      <c r="M3884" t="str">
        <f>IF(L3884="","",VLOOKUP(L3884,Продукция!B:L,11,0))</f>
        <v/>
      </c>
      <c r="AB3884" t="str">
        <f>IF(L3884="","",VLOOKUP(L3884&amp;I3884,Продукция!A:I,9,0))</f>
        <v/>
      </c>
      <c r="AF3884" t="str">
        <f>IF(AD3884="","",VLOOKUP(AD3884,'Сотрудники и ссылки'!A:B,2,0))</f>
        <v/>
      </c>
      <c r="AG3884" t="str">
        <f>IF(AD3884="","",VLOOKUP(AD3884,'Сотрудники и ссылки'!A:C,3,0))</f>
        <v/>
      </c>
      <c r="AI3884" t="str">
        <f>IF(AH3884="","",VLOOKUP(AH3884,'Сотрудники и ссылки'!A:B,2,0))</f>
        <v/>
      </c>
      <c r="AJ3884" t="str">
        <f>IF(AH3884="","",VLOOKUP(AH3884,'Сотрудники и ссылки'!A:C,3,0))</f>
        <v/>
      </c>
      <c r="AL3884" s="2" t="str">
        <f>IF(AK3884="","",AK3884+VLOOKUP(I3884,'Вид исследования'!B:E,4,0))</f>
        <v/>
      </c>
      <c r="AM3884" s="2" t="str">
        <f>IF(AK3884="","",AK3884+VLOOKUP(I3884,'Вид исследования'!B:F,5,0))</f>
        <v/>
      </c>
      <c r="AQ3884" t="str">
        <f>IFERROR(IF(L3884="","",VLOOKUP(L3884&amp;I3884,Продукция!A:K,11,0)),"обратитесь к админ справочника")</f>
        <v/>
      </c>
      <c r="AS3884" t="str">
        <f>IFERROR(IF(L3884="","",VLOOKUP(L3884&amp;I3884,Продукция!A:J,10,0)),"обратитесь к админ справочника")</f>
        <v/>
      </c>
    </row>
    <row r="3885" spans="1:45" x14ac:dyDescent="0.25">
      <c r="A3885" t="str">
        <f t="shared" si="70"/>
        <v/>
      </c>
      <c r="B3885" t="str">
        <f>IF(E3885="","",INDEX(Лаборатории!A:A,MATCH('Производственный контроль'!E3885,Лаборатории!B:B,0)))</f>
        <v/>
      </c>
      <c r="C3885" t="str">
        <f>IF(E3885="","",VLOOKUP(E3885,Лаборатории!B:D,3,0))</f>
        <v/>
      </c>
      <c r="E3885" s="150"/>
      <c r="J3885" t="str">
        <f>IF(L3885="","",VLOOKUP(L3885,Продукция!B:D,3,0))</f>
        <v/>
      </c>
      <c r="K3885" t="str">
        <f>IF(L3885="","",VLOOKUP(L3885,Продукция!B:C,2,0))</f>
        <v/>
      </c>
      <c r="L3885" s="151"/>
      <c r="M3885" t="str">
        <f>IF(L3885="","",VLOOKUP(L3885,Продукция!B:L,11,0))</f>
        <v/>
      </c>
      <c r="AB3885" t="str">
        <f>IF(L3885="","",VLOOKUP(L3885&amp;I3885,Продукция!A:I,9,0))</f>
        <v/>
      </c>
      <c r="AF3885" t="str">
        <f>IF(AD3885="","",VLOOKUP(AD3885,'Сотрудники и ссылки'!A:B,2,0))</f>
        <v/>
      </c>
      <c r="AG3885" t="str">
        <f>IF(AD3885="","",VLOOKUP(AD3885,'Сотрудники и ссылки'!A:C,3,0))</f>
        <v/>
      </c>
      <c r="AI3885" t="str">
        <f>IF(AH3885="","",VLOOKUP(AH3885,'Сотрудники и ссылки'!A:B,2,0))</f>
        <v/>
      </c>
      <c r="AJ3885" t="str">
        <f>IF(AH3885="","",VLOOKUP(AH3885,'Сотрудники и ссылки'!A:C,3,0))</f>
        <v/>
      </c>
      <c r="AL3885" s="2" t="str">
        <f>IF(AK3885="","",AK3885+VLOOKUP(I3885,'Вид исследования'!B:E,4,0))</f>
        <v/>
      </c>
      <c r="AM3885" s="2" t="str">
        <f>IF(AK3885="","",AK3885+VLOOKUP(I3885,'Вид исследования'!B:F,5,0))</f>
        <v/>
      </c>
      <c r="AQ3885" t="str">
        <f>IFERROR(IF(L3885="","",VLOOKUP(L3885&amp;I3885,Продукция!A:K,11,0)),"обратитесь к админ справочника")</f>
        <v/>
      </c>
      <c r="AS3885" t="str">
        <f>IFERROR(IF(L3885="","",VLOOKUP(L3885&amp;I3885,Продукция!A:J,10,0)),"обратитесь к админ справочника")</f>
        <v/>
      </c>
    </row>
    <row r="3886" spans="1:45" x14ac:dyDescent="0.25">
      <c r="A3886" t="str">
        <f t="shared" si="70"/>
        <v/>
      </c>
      <c r="B3886" t="str">
        <f>IF(E3886="","",INDEX(Лаборатории!A:A,MATCH('Производственный контроль'!E3886,Лаборатории!B:B,0)))</f>
        <v/>
      </c>
      <c r="C3886" t="str">
        <f>IF(E3886="","",VLOOKUP(E3886,Лаборатории!B:D,3,0))</f>
        <v/>
      </c>
      <c r="E3886" s="150"/>
      <c r="J3886" t="str">
        <f>IF(L3886="","",VLOOKUP(L3886,Продукция!B:D,3,0))</f>
        <v/>
      </c>
      <c r="K3886" t="str">
        <f>IF(L3886="","",VLOOKUP(L3886,Продукция!B:C,2,0))</f>
        <v/>
      </c>
      <c r="L3886" s="151"/>
      <c r="M3886" t="str">
        <f>IF(L3886="","",VLOOKUP(L3886,Продукция!B:L,11,0))</f>
        <v/>
      </c>
      <c r="AB3886" t="str">
        <f>IF(L3886="","",VLOOKUP(L3886&amp;I3886,Продукция!A:I,9,0))</f>
        <v/>
      </c>
      <c r="AF3886" t="str">
        <f>IF(AD3886="","",VLOOKUP(AD3886,'Сотрудники и ссылки'!A:B,2,0))</f>
        <v/>
      </c>
      <c r="AG3886" t="str">
        <f>IF(AD3886="","",VLOOKUP(AD3886,'Сотрудники и ссылки'!A:C,3,0))</f>
        <v/>
      </c>
      <c r="AI3886" t="str">
        <f>IF(AH3886="","",VLOOKUP(AH3886,'Сотрудники и ссылки'!A:B,2,0))</f>
        <v/>
      </c>
      <c r="AJ3886" t="str">
        <f>IF(AH3886="","",VLOOKUP(AH3886,'Сотрудники и ссылки'!A:C,3,0))</f>
        <v/>
      </c>
      <c r="AL3886" s="2" t="str">
        <f>IF(AK3886="","",AK3886+VLOOKUP(I3886,'Вид исследования'!B:E,4,0))</f>
        <v/>
      </c>
      <c r="AM3886" s="2" t="str">
        <f>IF(AK3886="","",AK3886+VLOOKUP(I3886,'Вид исследования'!B:F,5,0))</f>
        <v/>
      </c>
      <c r="AQ3886" t="str">
        <f>IFERROR(IF(L3886="","",VLOOKUP(L3886&amp;I3886,Продукция!A:K,11,0)),"обратитесь к админ справочника")</f>
        <v/>
      </c>
      <c r="AS3886" t="str">
        <f>IFERROR(IF(L3886="","",VLOOKUP(L3886&amp;I3886,Продукция!A:J,10,0)),"обратитесь к админ справочника")</f>
        <v/>
      </c>
    </row>
    <row r="3887" spans="1:45" x14ac:dyDescent="0.25">
      <c r="A3887" t="str">
        <f t="shared" si="70"/>
        <v/>
      </c>
      <c r="B3887" t="str">
        <f>IF(E3887="","",INDEX(Лаборатории!A:A,MATCH('Производственный контроль'!E3887,Лаборатории!B:B,0)))</f>
        <v/>
      </c>
      <c r="C3887" t="str">
        <f>IF(E3887="","",VLOOKUP(E3887,Лаборатории!B:D,3,0))</f>
        <v/>
      </c>
      <c r="E3887" s="150"/>
      <c r="J3887" t="str">
        <f>IF(L3887="","",VLOOKUP(L3887,Продукция!B:D,3,0))</f>
        <v/>
      </c>
      <c r="K3887" t="str">
        <f>IF(L3887="","",VLOOKUP(L3887,Продукция!B:C,2,0))</f>
        <v/>
      </c>
      <c r="L3887" s="151"/>
      <c r="M3887" t="str">
        <f>IF(L3887="","",VLOOKUP(L3887,Продукция!B:L,11,0))</f>
        <v/>
      </c>
      <c r="AB3887" t="str">
        <f>IF(L3887="","",VLOOKUP(L3887&amp;I3887,Продукция!A:I,9,0))</f>
        <v/>
      </c>
      <c r="AF3887" t="str">
        <f>IF(AD3887="","",VLOOKUP(AD3887,'Сотрудники и ссылки'!A:B,2,0))</f>
        <v/>
      </c>
      <c r="AG3887" t="str">
        <f>IF(AD3887="","",VLOOKUP(AD3887,'Сотрудники и ссылки'!A:C,3,0))</f>
        <v/>
      </c>
      <c r="AI3887" t="str">
        <f>IF(AH3887="","",VLOOKUP(AH3887,'Сотрудники и ссылки'!A:B,2,0))</f>
        <v/>
      </c>
      <c r="AJ3887" t="str">
        <f>IF(AH3887="","",VLOOKUP(AH3887,'Сотрудники и ссылки'!A:C,3,0))</f>
        <v/>
      </c>
      <c r="AL3887" s="2" t="str">
        <f>IF(AK3887="","",AK3887+VLOOKUP(I3887,'Вид исследования'!B:E,4,0))</f>
        <v/>
      </c>
      <c r="AM3887" s="2" t="str">
        <f>IF(AK3887="","",AK3887+VLOOKUP(I3887,'Вид исследования'!B:F,5,0))</f>
        <v/>
      </c>
      <c r="AQ3887" t="str">
        <f>IFERROR(IF(L3887="","",VLOOKUP(L3887&amp;I3887,Продукция!A:K,11,0)),"обратитесь к админ справочника")</f>
        <v/>
      </c>
      <c r="AS3887" t="str">
        <f>IFERROR(IF(L3887="","",VLOOKUP(L3887&amp;I3887,Продукция!A:J,10,0)),"обратитесь к админ справочника")</f>
        <v/>
      </c>
    </row>
    <row r="3888" spans="1:45" x14ac:dyDescent="0.25">
      <c r="A3888" t="str">
        <f t="shared" si="70"/>
        <v/>
      </c>
      <c r="B3888" t="str">
        <f>IF(E3888="","",INDEX(Лаборатории!A:A,MATCH('Производственный контроль'!E3888,Лаборатории!B:B,0)))</f>
        <v/>
      </c>
      <c r="C3888" t="str">
        <f>IF(E3888="","",VLOOKUP(E3888,Лаборатории!B:D,3,0))</f>
        <v/>
      </c>
      <c r="E3888" s="150"/>
      <c r="J3888" t="str">
        <f>IF(L3888="","",VLOOKUP(L3888,Продукция!B:D,3,0))</f>
        <v/>
      </c>
      <c r="K3888" t="str">
        <f>IF(L3888="","",VLOOKUP(L3888,Продукция!B:C,2,0))</f>
        <v/>
      </c>
      <c r="L3888" s="151"/>
      <c r="M3888" t="str">
        <f>IF(L3888="","",VLOOKUP(L3888,Продукция!B:L,11,0))</f>
        <v/>
      </c>
      <c r="AB3888" t="str">
        <f>IF(L3888="","",VLOOKUP(L3888&amp;I3888,Продукция!A:I,9,0))</f>
        <v/>
      </c>
      <c r="AF3888" t="str">
        <f>IF(AD3888="","",VLOOKUP(AD3888,'Сотрудники и ссылки'!A:B,2,0))</f>
        <v/>
      </c>
      <c r="AG3888" t="str">
        <f>IF(AD3888="","",VLOOKUP(AD3888,'Сотрудники и ссылки'!A:C,3,0))</f>
        <v/>
      </c>
      <c r="AI3888" t="str">
        <f>IF(AH3888="","",VLOOKUP(AH3888,'Сотрудники и ссылки'!A:B,2,0))</f>
        <v/>
      </c>
      <c r="AJ3888" t="str">
        <f>IF(AH3888="","",VLOOKUP(AH3888,'Сотрудники и ссылки'!A:C,3,0))</f>
        <v/>
      </c>
      <c r="AL3888" s="2" t="str">
        <f>IF(AK3888="","",AK3888+VLOOKUP(I3888,'Вид исследования'!B:E,4,0))</f>
        <v/>
      </c>
      <c r="AM3888" s="2" t="str">
        <f>IF(AK3888="","",AK3888+VLOOKUP(I3888,'Вид исследования'!B:F,5,0))</f>
        <v/>
      </c>
      <c r="AQ3888" t="str">
        <f>IFERROR(IF(L3888="","",VLOOKUP(L3888&amp;I3888,Продукция!A:K,11,0)),"обратитесь к админ справочника")</f>
        <v/>
      </c>
      <c r="AS3888" t="str">
        <f>IFERROR(IF(L3888="","",VLOOKUP(L3888&amp;I3888,Продукция!A:J,10,0)),"обратитесь к админ справочника")</f>
        <v/>
      </c>
    </row>
    <row r="3889" spans="1:45" x14ac:dyDescent="0.25">
      <c r="A3889" t="str">
        <f t="shared" si="70"/>
        <v/>
      </c>
      <c r="B3889" t="str">
        <f>IF(E3889="","",INDEX(Лаборатории!A:A,MATCH('Производственный контроль'!E3889,Лаборатории!B:B,0)))</f>
        <v/>
      </c>
      <c r="C3889" t="str">
        <f>IF(E3889="","",VLOOKUP(E3889,Лаборатории!B:D,3,0))</f>
        <v/>
      </c>
      <c r="E3889" s="150"/>
      <c r="J3889" t="str">
        <f>IF(L3889="","",VLOOKUP(L3889,Продукция!B:D,3,0))</f>
        <v/>
      </c>
      <c r="K3889" t="str">
        <f>IF(L3889="","",VLOOKUP(L3889,Продукция!B:C,2,0))</f>
        <v/>
      </c>
      <c r="L3889" s="151"/>
      <c r="M3889" t="str">
        <f>IF(L3889="","",VLOOKUP(L3889,Продукция!B:L,11,0))</f>
        <v/>
      </c>
      <c r="AB3889" t="str">
        <f>IF(L3889="","",VLOOKUP(L3889&amp;I3889,Продукция!A:I,9,0))</f>
        <v/>
      </c>
      <c r="AF3889" t="str">
        <f>IF(AD3889="","",VLOOKUP(AD3889,'Сотрудники и ссылки'!A:B,2,0))</f>
        <v/>
      </c>
      <c r="AG3889" t="str">
        <f>IF(AD3889="","",VLOOKUP(AD3889,'Сотрудники и ссылки'!A:C,3,0))</f>
        <v/>
      </c>
      <c r="AI3889" t="str">
        <f>IF(AH3889="","",VLOOKUP(AH3889,'Сотрудники и ссылки'!A:B,2,0))</f>
        <v/>
      </c>
      <c r="AJ3889" t="str">
        <f>IF(AH3889="","",VLOOKUP(AH3889,'Сотрудники и ссылки'!A:C,3,0))</f>
        <v/>
      </c>
      <c r="AL3889" s="2" t="str">
        <f>IF(AK3889="","",AK3889+VLOOKUP(I3889,'Вид исследования'!B:E,4,0))</f>
        <v/>
      </c>
      <c r="AM3889" s="2" t="str">
        <f>IF(AK3889="","",AK3889+VLOOKUP(I3889,'Вид исследования'!B:F,5,0))</f>
        <v/>
      </c>
      <c r="AQ3889" t="str">
        <f>IFERROR(IF(L3889="","",VLOOKUP(L3889&amp;I3889,Продукция!A:K,11,0)),"обратитесь к админ справочника")</f>
        <v/>
      </c>
      <c r="AS3889" t="str">
        <f>IFERROR(IF(L3889="","",VLOOKUP(L3889&amp;I3889,Продукция!A:J,10,0)),"обратитесь к админ справочника")</f>
        <v/>
      </c>
    </row>
    <row r="3890" spans="1:45" x14ac:dyDescent="0.25">
      <c r="A3890" t="str">
        <f t="shared" si="70"/>
        <v/>
      </c>
      <c r="B3890" t="str">
        <f>IF(E3890="","",INDEX(Лаборатории!A:A,MATCH('Производственный контроль'!E3890,Лаборатории!B:B,0)))</f>
        <v/>
      </c>
      <c r="C3890" t="str">
        <f>IF(E3890="","",VLOOKUP(E3890,Лаборатории!B:D,3,0))</f>
        <v/>
      </c>
      <c r="E3890" s="150"/>
      <c r="J3890" t="str">
        <f>IF(L3890="","",VLOOKUP(L3890,Продукция!B:D,3,0))</f>
        <v/>
      </c>
      <c r="K3890" t="str">
        <f>IF(L3890="","",VLOOKUP(L3890,Продукция!B:C,2,0))</f>
        <v/>
      </c>
      <c r="L3890" s="151"/>
      <c r="M3890" t="str">
        <f>IF(L3890="","",VLOOKUP(L3890,Продукция!B:L,11,0))</f>
        <v/>
      </c>
      <c r="AB3890" t="str">
        <f>IF(L3890="","",VLOOKUP(L3890&amp;I3890,Продукция!A:I,9,0))</f>
        <v/>
      </c>
      <c r="AF3890" t="str">
        <f>IF(AD3890="","",VLOOKUP(AD3890,'Сотрудники и ссылки'!A:B,2,0))</f>
        <v/>
      </c>
      <c r="AG3890" t="str">
        <f>IF(AD3890="","",VLOOKUP(AD3890,'Сотрудники и ссылки'!A:C,3,0))</f>
        <v/>
      </c>
      <c r="AI3890" t="str">
        <f>IF(AH3890="","",VLOOKUP(AH3890,'Сотрудники и ссылки'!A:B,2,0))</f>
        <v/>
      </c>
      <c r="AJ3890" t="str">
        <f>IF(AH3890="","",VLOOKUP(AH3890,'Сотрудники и ссылки'!A:C,3,0))</f>
        <v/>
      </c>
      <c r="AL3890" s="2" t="str">
        <f>IF(AK3890="","",AK3890+VLOOKUP(I3890,'Вид исследования'!B:E,4,0))</f>
        <v/>
      </c>
      <c r="AM3890" s="2" t="str">
        <f>IF(AK3890="","",AK3890+VLOOKUP(I3890,'Вид исследования'!B:F,5,0))</f>
        <v/>
      </c>
      <c r="AQ3890" t="str">
        <f>IFERROR(IF(L3890="","",VLOOKUP(L3890&amp;I3890,Продукция!A:K,11,0)),"обратитесь к админ справочника")</f>
        <v/>
      </c>
      <c r="AS3890" t="str">
        <f>IFERROR(IF(L3890="","",VLOOKUP(L3890&amp;I3890,Продукция!A:J,10,0)),"обратитесь к админ справочника")</f>
        <v/>
      </c>
    </row>
    <row r="3891" spans="1:45" x14ac:dyDescent="0.25">
      <c r="A3891" t="str">
        <f t="shared" si="70"/>
        <v/>
      </c>
      <c r="B3891" t="str">
        <f>IF(E3891="","",INDEX(Лаборатории!A:A,MATCH('Производственный контроль'!E3891,Лаборатории!B:B,0)))</f>
        <v/>
      </c>
      <c r="C3891" t="str">
        <f>IF(E3891="","",VLOOKUP(E3891,Лаборатории!B:D,3,0))</f>
        <v/>
      </c>
      <c r="E3891" s="150"/>
      <c r="J3891" t="str">
        <f>IF(L3891="","",VLOOKUP(L3891,Продукция!B:D,3,0))</f>
        <v/>
      </c>
      <c r="K3891" t="str">
        <f>IF(L3891="","",VLOOKUP(L3891,Продукция!B:C,2,0))</f>
        <v/>
      </c>
      <c r="L3891" s="151"/>
      <c r="M3891" t="str">
        <f>IF(L3891="","",VLOOKUP(L3891,Продукция!B:L,11,0))</f>
        <v/>
      </c>
      <c r="AB3891" t="str">
        <f>IF(L3891="","",VLOOKUP(L3891&amp;I3891,Продукция!A:I,9,0))</f>
        <v/>
      </c>
      <c r="AF3891" t="str">
        <f>IF(AD3891="","",VLOOKUP(AD3891,'Сотрудники и ссылки'!A:B,2,0))</f>
        <v/>
      </c>
      <c r="AG3891" t="str">
        <f>IF(AD3891="","",VLOOKUP(AD3891,'Сотрудники и ссылки'!A:C,3,0))</f>
        <v/>
      </c>
      <c r="AI3891" t="str">
        <f>IF(AH3891="","",VLOOKUP(AH3891,'Сотрудники и ссылки'!A:B,2,0))</f>
        <v/>
      </c>
      <c r="AJ3891" t="str">
        <f>IF(AH3891="","",VLOOKUP(AH3891,'Сотрудники и ссылки'!A:C,3,0))</f>
        <v/>
      </c>
      <c r="AL3891" s="2" t="str">
        <f>IF(AK3891="","",AK3891+VLOOKUP(I3891,'Вид исследования'!B:E,4,0))</f>
        <v/>
      </c>
      <c r="AM3891" s="2" t="str">
        <f>IF(AK3891="","",AK3891+VLOOKUP(I3891,'Вид исследования'!B:F,5,0))</f>
        <v/>
      </c>
      <c r="AQ3891" t="str">
        <f>IFERROR(IF(L3891="","",VLOOKUP(L3891&amp;I3891,Продукция!A:K,11,0)),"обратитесь к админ справочника")</f>
        <v/>
      </c>
      <c r="AS3891" t="str">
        <f>IFERROR(IF(L3891="","",VLOOKUP(L3891&amp;I3891,Продукция!A:J,10,0)),"обратитесь к админ справочника")</f>
        <v/>
      </c>
    </row>
    <row r="3892" spans="1:45" x14ac:dyDescent="0.25">
      <c r="A3892" t="str">
        <f t="shared" si="70"/>
        <v/>
      </c>
      <c r="B3892" t="str">
        <f>IF(E3892="","",INDEX(Лаборатории!A:A,MATCH('Производственный контроль'!E3892,Лаборатории!B:B,0)))</f>
        <v/>
      </c>
      <c r="C3892" t="str">
        <f>IF(E3892="","",VLOOKUP(E3892,Лаборатории!B:D,3,0))</f>
        <v/>
      </c>
      <c r="E3892" s="150"/>
      <c r="J3892" t="str">
        <f>IF(L3892="","",VLOOKUP(L3892,Продукция!B:D,3,0))</f>
        <v/>
      </c>
      <c r="K3892" t="str">
        <f>IF(L3892="","",VLOOKUP(L3892,Продукция!B:C,2,0))</f>
        <v/>
      </c>
      <c r="L3892" s="151"/>
      <c r="M3892" t="str">
        <f>IF(L3892="","",VLOOKUP(L3892,Продукция!B:L,11,0))</f>
        <v/>
      </c>
      <c r="AB3892" t="str">
        <f>IF(L3892="","",VLOOKUP(L3892&amp;I3892,Продукция!A:I,9,0))</f>
        <v/>
      </c>
      <c r="AF3892" t="str">
        <f>IF(AD3892="","",VLOOKUP(AD3892,'Сотрудники и ссылки'!A:B,2,0))</f>
        <v/>
      </c>
      <c r="AG3892" t="str">
        <f>IF(AD3892="","",VLOOKUP(AD3892,'Сотрудники и ссылки'!A:C,3,0))</f>
        <v/>
      </c>
      <c r="AI3892" t="str">
        <f>IF(AH3892="","",VLOOKUP(AH3892,'Сотрудники и ссылки'!A:B,2,0))</f>
        <v/>
      </c>
      <c r="AJ3892" t="str">
        <f>IF(AH3892="","",VLOOKUP(AH3892,'Сотрудники и ссылки'!A:C,3,0))</f>
        <v/>
      </c>
      <c r="AL3892" s="2" t="str">
        <f>IF(AK3892="","",AK3892+VLOOKUP(I3892,'Вид исследования'!B:E,4,0))</f>
        <v/>
      </c>
      <c r="AM3892" s="2" t="str">
        <f>IF(AK3892="","",AK3892+VLOOKUP(I3892,'Вид исследования'!B:F,5,0))</f>
        <v/>
      </c>
      <c r="AQ3892" t="str">
        <f>IFERROR(IF(L3892="","",VLOOKUP(L3892&amp;I3892,Продукция!A:K,11,0)),"обратитесь к админ справочника")</f>
        <v/>
      </c>
      <c r="AS3892" t="str">
        <f>IFERROR(IF(L3892="","",VLOOKUP(L3892&amp;I3892,Продукция!A:J,10,0)),"обратитесь к админ справочника")</f>
        <v/>
      </c>
    </row>
    <row r="3893" spans="1:45" x14ac:dyDescent="0.25">
      <c r="A3893" t="str">
        <f t="shared" si="70"/>
        <v/>
      </c>
      <c r="B3893" t="str">
        <f>IF(E3893="","",INDEX(Лаборатории!A:A,MATCH('Производственный контроль'!E3893,Лаборатории!B:B,0)))</f>
        <v/>
      </c>
      <c r="C3893" t="str">
        <f>IF(E3893="","",VLOOKUP(E3893,Лаборатории!B:D,3,0))</f>
        <v/>
      </c>
      <c r="E3893" s="150"/>
      <c r="J3893" t="str">
        <f>IF(L3893="","",VLOOKUP(L3893,Продукция!B:D,3,0))</f>
        <v/>
      </c>
      <c r="K3893" t="str">
        <f>IF(L3893="","",VLOOKUP(L3893,Продукция!B:C,2,0))</f>
        <v/>
      </c>
      <c r="L3893" s="151"/>
      <c r="M3893" t="str">
        <f>IF(L3893="","",VLOOKUP(L3893,Продукция!B:L,11,0))</f>
        <v/>
      </c>
      <c r="AB3893" t="str">
        <f>IF(L3893="","",VLOOKUP(L3893&amp;I3893,Продукция!A:I,9,0))</f>
        <v/>
      </c>
      <c r="AF3893" t="str">
        <f>IF(AD3893="","",VLOOKUP(AD3893,'Сотрудники и ссылки'!A:B,2,0))</f>
        <v/>
      </c>
      <c r="AG3893" t="str">
        <f>IF(AD3893="","",VLOOKUP(AD3893,'Сотрудники и ссылки'!A:C,3,0))</f>
        <v/>
      </c>
      <c r="AI3893" t="str">
        <f>IF(AH3893="","",VLOOKUP(AH3893,'Сотрудники и ссылки'!A:B,2,0))</f>
        <v/>
      </c>
      <c r="AJ3893" t="str">
        <f>IF(AH3893="","",VLOOKUP(AH3893,'Сотрудники и ссылки'!A:C,3,0))</f>
        <v/>
      </c>
      <c r="AL3893" s="2" t="str">
        <f>IF(AK3893="","",AK3893+VLOOKUP(I3893,'Вид исследования'!B:E,4,0))</f>
        <v/>
      </c>
      <c r="AM3893" s="2" t="str">
        <f>IF(AK3893="","",AK3893+VLOOKUP(I3893,'Вид исследования'!B:F,5,0))</f>
        <v/>
      </c>
      <c r="AQ3893" t="str">
        <f>IFERROR(IF(L3893="","",VLOOKUP(L3893&amp;I3893,Продукция!A:K,11,0)),"обратитесь к админ справочника")</f>
        <v/>
      </c>
      <c r="AS3893" t="str">
        <f>IFERROR(IF(L3893="","",VLOOKUP(L3893&amp;I3893,Продукция!A:J,10,0)),"обратитесь к админ справочника")</f>
        <v/>
      </c>
    </row>
    <row r="3894" spans="1:45" x14ac:dyDescent="0.25">
      <c r="A3894" t="str">
        <f t="shared" si="70"/>
        <v/>
      </c>
      <c r="B3894" t="str">
        <f>IF(E3894="","",INDEX(Лаборатории!A:A,MATCH('Производственный контроль'!E3894,Лаборатории!B:B,0)))</f>
        <v/>
      </c>
      <c r="C3894" t="str">
        <f>IF(E3894="","",VLOOKUP(E3894,Лаборатории!B:D,3,0))</f>
        <v/>
      </c>
      <c r="E3894" s="150"/>
      <c r="J3894" t="str">
        <f>IF(L3894="","",VLOOKUP(L3894,Продукция!B:D,3,0))</f>
        <v/>
      </c>
      <c r="K3894" t="str">
        <f>IF(L3894="","",VLOOKUP(L3894,Продукция!B:C,2,0))</f>
        <v/>
      </c>
      <c r="L3894" s="151"/>
      <c r="M3894" t="str">
        <f>IF(L3894="","",VLOOKUP(L3894,Продукция!B:L,11,0))</f>
        <v/>
      </c>
      <c r="AB3894" t="str">
        <f>IF(L3894="","",VLOOKUP(L3894&amp;I3894,Продукция!A:I,9,0))</f>
        <v/>
      </c>
      <c r="AF3894" t="str">
        <f>IF(AD3894="","",VLOOKUP(AD3894,'Сотрудники и ссылки'!A:B,2,0))</f>
        <v/>
      </c>
      <c r="AG3894" t="str">
        <f>IF(AD3894="","",VLOOKUP(AD3894,'Сотрудники и ссылки'!A:C,3,0))</f>
        <v/>
      </c>
      <c r="AI3894" t="str">
        <f>IF(AH3894="","",VLOOKUP(AH3894,'Сотрудники и ссылки'!A:B,2,0))</f>
        <v/>
      </c>
      <c r="AJ3894" t="str">
        <f>IF(AH3894="","",VLOOKUP(AH3894,'Сотрудники и ссылки'!A:C,3,0))</f>
        <v/>
      </c>
      <c r="AL3894" s="2" t="str">
        <f>IF(AK3894="","",AK3894+VLOOKUP(I3894,'Вид исследования'!B:E,4,0))</f>
        <v/>
      </c>
      <c r="AM3894" s="2" t="str">
        <f>IF(AK3894="","",AK3894+VLOOKUP(I3894,'Вид исследования'!B:F,5,0))</f>
        <v/>
      </c>
      <c r="AQ3894" t="str">
        <f>IFERROR(IF(L3894="","",VLOOKUP(L3894&amp;I3894,Продукция!A:K,11,0)),"обратитесь к админ справочника")</f>
        <v/>
      </c>
      <c r="AS3894" t="str">
        <f>IFERROR(IF(L3894="","",VLOOKUP(L3894&amp;I3894,Продукция!A:J,10,0)),"обратитесь к админ справочника")</f>
        <v/>
      </c>
    </row>
    <row r="3895" spans="1:45" x14ac:dyDescent="0.25">
      <c r="A3895" t="str">
        <f t="shared" si="70"/>
        <v/>
      </c>
      <c r="B3895" t="str">
        <f>IF(E3895="","",INDEX(Лаборатории!A:A,MATCH('Производственный контроль'!E3895,Лаборатории!B:B,0)))</f>
        <v/>
      </c>
      <c r="C3895" t="str">
        <f>IF(E3895="","",VLOOKUP(E3895,Лаборатории!B:D,3,0))</f>
        <v/>
      </c>
      <c r="E3895" s="150"/>
      <c r="J3895" t="str">
        <f>IF(L3895="","",VLOOKUP(L3895,Продукция!B:D,3,0))</f>
        <v/>
      </c>
      <c r="K3895" t="str">
        <f>IF(L3895="","",VLOOKUP(L3895,Продукция!B:C,2,0))</f>
        <v/>
      </c>
      <c r="L3895" s="151"/>
      <c r="M3895" t="str">
        <f>IF(L3895="","",VLOOKUP(L3895,Продукция!B:L,11,0))</f>
        <v/>
      </c>
      <c r="AB3895" t="str">
        <f>IF(L3895="","",VLOOKUP(L3895&amp;I3895,Продукция!A:I,9,0))</f>
        <v/>
      </c>
      <c r="AF3895" t="str">
        <f>IF(AD3895="","",VLOOKUP(AD3895,'Сотрудники и ссылки'!A:B,2,0))</f>
        <v/>
      </c>
      <c r="AG3895" t="str">
        <f>IF(AD3895="","",VLOOKUP(AD3895,'Сотрудники и ссылки'!A:C,3,0))</f>
        <v/>
      </c>
      <c r="AI3895" t="str">
        <f>IF(AH3895="","",VLOOKUP(AH3895,'Сотрудники и ссылки'!A:B,2,0))</f>
        <v/>
      </c>
      <c r="AJ3895" t="str">
        <f>IF(AH3895="","",VLOOKUP(AH3895,'Сотрудники и ссылки'!A:C,3,0))</f>
        <v/>
      </c>
      <c r="AL3895" s="2" t="str">
        <f>IF(AK3895="","",AK3895+VLOOKUP(I3895,'Вид исследования'!B:E,4,0))</f>
        <v/>
      </c>
      <c r="AM3895" s="2" t="str">
        <f>IF(AK3895="","",AK3895+VLOOKUP(I3895,'Вид исследования'!B:F,5,0))</f>
        <v/>
      </c>
      <c r="AQ3895" t="str">
        <f>IFERROR(IF(L3895="","",VLOOKUP(L3895&amp;I3895,Продукция!A:K,11,0)),"обратитесь к админ справочника")</f>
        <v/>
      </c>
      <c r="AS3895" t="str">
        <f>IFERROR(IF(L3895="","",VLOOKUP(L3895&amp;I3895,Продукция!A:J,10,0)),"обратитесь к админ справочника")</f>
        <v/>
      </c>
    </row>
    <row r="3896" spans="1:45" x14ac:dyDescent="0.25">
      <c r="A3896" t="str">
        <f t="shared" si="70"/>
        <v/>
      </c>
      <c r="B3896" t="str">
        <f>IF(E3896="","",INDEX(Лаборатории!A:A,MATCH('Производственный контроль'!E3896,Лаборатории!B:B,0)))</f>
        <v/>
      </c>
      <c r="C3896" t="str">
        <f>IF(E3896="","",VLOOKUP(E3896,Лаборатории!B:D,3,0))</f>
        <v/>
      </c>
      <c r="E3896" s="150"/>
      <c r="J3896" t="str">
        <f>IF(L3896="","",VLOOKUP(L3896,Продукция!B:D,3,0))</f>
        <v/>
      </c>
      <c r="K3896" t="str">
        <f>IF(L3896="","",VLOOKUP(L3896,Продукция!B:C,2,0))</f>
        <v/>
      </c>
      <c r="L3896" s="151"/>
      <c r="M3896" t="str">
        <f>IF(L3896="","",VLOOKUP(L3896,Продукция!B:L,11,0))</f>
        <v/>
      </c>
      <c r="AB3896" t="str">
        <f>IF(L3896="","",VLOOKUP(L3896&amp;I3896,Продукция!A:I,9,0))</f>
        <v/>
      </c>
      <c r="AF3896" t="str">
        <f>IF(AD3896="","",VLOOKUP(AD3896,'Сотрудники и ссылки'!A:B,2,0))</f>
        <v/>
      </c>
      <c r="AG3896" t="str">
        <f>IF(AD3896="","",VLOOKUP(AD3896,'Сотрудники и ссылки'!A:C,3,0))</f>
        <v/>
      </c>
      <c r="AI3896" t="str">
        <f>IF(AH3896="","",VLOOKUP(AH3896,'Сотрудники и ссылки'!A:B,2,0))</f>
        <v/>
      </c>
      <c r="AJ3896" t="str">
        <f>IF(AH3896="","",VLOOKUP(AH3896,'Сотрудники и ссылки'!A:C,3,0))</f>
        <v/>
      </c>
      <c r="AL3896" s="2" t="str">
        <f>IF(AK3896="","",AK3896+VLOOKUP(I3896,'Вид исследования'!B:E,4,0))</f>
        <v/>
      </c>
      <c r="AM3896" s="2" t="str">
        <f>IF(AK3896="","",AK3896+VLOOKUP(I3896,'Вид исследования'!B:F,5,0))</f>
        <v/>
      </c>
      <c r="AQ3896" t="str">
        <f>IFERROR(IF(L3896="","",VLOOKUP(L3896&amp;I3896,Продукция!A:K,11,0)),"обратитесь к админ справочника")</f>
        <v/>
      </c>
      <c r="AS3896" t="str">
        <f>IFERROR(IF(L3896="","",VLOOKUP(L3896&amp;I3896,Продукция!A:J,10,0)),"обратитесь к админ справочника")</f>
        <v/>
      </c>
    </row>
    <row r="3897" spans="1:45" x14ac:dyDescent="0.25">
      <c r="A3897" t="str">
        <f t="shared" si="70"/>
        <v/>
      </c>
      <c r="B3897" t="str">
        <f>IF(E3897="","",INDEX(Лаборатории!A:A,MATCH('Производственный контроль'!E3897,Лаборатории!B:B,0)))</f>
        <v/>
      </c>
      <c r="C3897" t="str">
        <f>IF(E3897="","",VLOOKUP(E3897,Лаборатории!B:D,3,0))</f>
        <v/>
      </c>
      <c r="E3897" s="150"/>
      <c r="J3897" t="str">
        <f>IF(L3897="","",VLOOKUP(L3897,Продукция!B:D,3,0))</f>
        <v/>
      </c>
      <c r="K3897" t="str">
        <f>IF(L3897="","",VLOOKUP(L3897,Продукция!B:C,2,0))</f>
        <v/>
      </c>
      <c r="L3897" s="151"/>
      <c r="M3897" t="str">
        <f>IF(L3897="","",VLOOKUP(L3897,Продукция!B:L,11,0))</f>
        <v/>
      </c>
      <c r="AB3897" t="str">
        <f>IF(L3897="","",VLOOKUP(L3897&amp;I3897,Продукция!A:I,9,0))</f>
        <v/>
      </c>
      <c r="AF3897" t="str">
        <f>IF(AD3897="","",VLOOKUP(AD3897,'Сотрудники и ссылки'!A:B,2,0))</f>
        <v/>
      </c>
      <c r="AG3897" t="str">
        <f>IF(AD3897="","",VLOOKUP(AD3897,'Сотрудники и ссылки'!A:C,3,0))</f>
        <v/>
      </c>
      <c r="AI3897" t="str">
        <f>IF(AH3897="","",VLOOKUP(AH3897,'Сотрудники и ссылки'!A:B,2,0))</f>
        <v/>
      </c>
      <c r="AJ3897" t="str">
        <f>IF(AH3897="","",VLOOKUP(AH3897,'Сотрудники и ссылки'!A:C,3,0))</f>
        <v/>
      </c>
      <c r="AL3897" s="2" t="str">
        <f>IF(AK3897="","",AK3897+VLOOKUP(I3897,'Вид исследования'!B:E,4,0))</f>
        <v/>
      </c>
      <c r="AM3897" s="2" t="str">
        <f>IF(AK3897="","",AK3897+VLOOKUP(I3897,'Вид исследования'!B:F,5,0))</f>
        <v/>
      </c>
      <c r="AQ3897" t="str">
        <f>IFERROR(IF(L3897="","",VLOOKUP(L3897&amp;I3897,Продукция!A:K,11,0)),"обратитесь к админ справочника")</f>
        <v/>
      </c>
      <c r="AS3897" t="str">
        <f>IFERROR(IF(L3897="","",VLOOKUP(L3897&amp;I3897,Продукция!A:J,10,0)),"обратитесь к админ справочника")</f>
        <v/>
      </c>
    </row>
    <row r="3898" spans="1:45" x14ac:dyDescent="0.25">
      <c r="A3898" t="str">
        <f t="shared" si="70"/>
        <v/>
      </c>
      <c r="B3898" t="str">
        <f>IF(E3898="","",INDEX(Лаборатории!A:A,MATCH('Производственный контроль'!E3898,Лаборатории!B:B,0)))</f>
        <v/>
      </c>
      <c r="C3898" t="str">
        <f>IF(E3898="","",VLOOKUP(E3898,Лаборатории!B:D,3,0))</f>
        <v/>
      </c>
      <c r="E3898" s="150"/>
      <c r="J3898" t="str">
        <f>IF(L3898="","",VLOOKUP(L3898,Продукция!B:D,3,0))</f>
        <v/>
      </c>
      <c r="K3898" t="str">
        <f>IF(L3898="","",VLOOKUP(L3898,Продукция!B:C,2,0))</f>
        <v/>
      </c>
      <c r="L3898" s="151"/>
      <c r="M3898" t="str">
        <f>IF(L3898="","",VLOOKUP(L3898,Продукция!B:L,11,0))</f>
        <v/>
      </c>
      <c r="AB3898" t="str">
        <f>IF(L3898="","",VLOOKUP(L3898&amp;I3898,Продукция!A:I,9,0))</f>
        <v/>
      </c>
      <c r="AF3898" t="str">
        <f>IF(AD3898="","",VLOOKUP(AD3898,'Сотрудники и ссылки'!A:B,2,0))</f>
        <v/>
      </c>
      <c r="AG3898" t="str">
        <f>IF(AD3898="","",VLOOKUP(AD3898,'Сотрудники и ссылки'!A:C,3,0))</f>
        <v/>
      </c>
      <c r="AI3898" t="str">
        <f>IF(AH3898="","",VLOOKUP(AH3898,'Сотрудники и ссылки'!A:B,2,0))</f>
        <v/>
      </c>
      <c r="AJ3898" t="str">
        <f>IF(AH3898="","",VLOOKUP(AH3898,'Сотрудники и ссылки'!A:C,3,0))</f>
        <v/>
      </c>
      <c r="AL3898" s="2" t="str">
        <f>IF(AK3898="","",AK3898+VLOOKUP(I3898,'Вид исследования'!B:E,4,0))</f>
        <v/>
      </c>
      <c r="AM3898" s="2" t="str">
        <f>IF(AK3898="","",AK3898+VLOOKUP(I3898,'Вид исследования'!B:F,5,0))</f>
        <v/>
      </c>
      <c r="AQ3898" t="str">
        <f>IFERROR(IF(L3898="","",VLOOKUP(L3898&amp;I3898,Продукция!A:K,11,0)),"обратитесь к админ справочника")</f>
        <v/>
      </c>
      <c r="AS3898" t="str">
        <f>IFERROR(IF(L3898="","",VLOOKUP(L3898&amp;I3898,Продукция!A:J,10,0)),"обратитесь к админ справочника")</f>
        <v/>
      </c>
    </row>
    <row r="3899" spans="1:45" x14ac:dyDescent="0.25">
      <c r="A3899" t="str">
        <f t="shared" si="70"/>
        <v/>
      </c>
      <c r="B3899" t="str">
        <f>IF(E3899="","",INDEX(Лаборатории!A:A,MATCH('Производственный контроль'!E3899,Лаборатории!B:B,0)))</f>
        <v/>
      </c>
      <c r="C3899" t="str">
        <f>IF(E3899="","",VLOOKUP(E3899,Лаборатории!B:D,3,0))</f>
        <v/>
      </c>
      <c r="E3899" s="150"/>
      <c r="J3899" t="str">
        <f>IF(L3899="","",VLOOKUP(L3899,Продукция!B:D,3,0))</f>
        <v/>
      </c>
      <c r="K3899" t="str">
        <f>IF(L3899="","",VLOOKUP(L3899,Продукция!B:C,2,0))</f>
        <v/>
      </c>
      <c r="L3899" s="151"/>
      <c r="M3899" t="str">
        <f>IF(L3899="","",VLOOKUP(L3899,Продукция!B:L,11,0))</f>
        <v/>
      </c>
      <c r="AB3899" t="str">
        <f>IF(L3899="","",VLOOKUP(L3899&amp;I3899,Продукция!A:I,9,0))</f>
        <v/>
      </c>
      <c r="AF3899" t="str">
        <f>IF(AD3899="","",VLOOKUP(AD3899,'Сотрудники и ссылки'!A:B,2,0))</f>
        <v/>
      </c>
      <c r="AG3899" t="str">
        <f>IF(AD3899="","",VLOOKUP(AD3899,'Сотрудники и ссылки'!A:C,3,0))</f>
        <v/>
      </c>
      <c r="AI3899" t="str">
        <f>IF(AH3899="","",VLOOKUP(AH3899,'Сотрудники и ссылки'!A:B,2,0))</f>
        <v/>
      </c>
      <c r="AJ3899" t="str">
        <f>IF(AH3899="","",VLOOKUP(AH3899,'Сотрудники и ссылки'!A:C,3,0))</f>
        <v/>
      </c>
      <c r="AL3899" s="2" t="str">
        <f>IF(AK3899="","",AK3899+VLOOKUP(I3899,'Вид исследования'!B:E,4,0))</f>
        <v/>
      </c>
      <c r="AM3899" s="2" t="str">
        <f>IF(AK3899="","",AK3899+VLOOKUP(I3899,'Вид исследования'!B:F,5,0))</f>
        <v/>
      </c>
      <c r="AQ3899" t="str">
        <f>IFERROR(IF(L3899="","",VLOOKUP(L3899&amp;I3899,Продукция!A:K,11,0)),"обратитесь к админ справочника")</f>
        <v/>
      </c>
      <c r="AS3899" t="str">
        <f>IFERROR(IF(L3899="","",VLOOKUP(L3899&amp;I3899,Продукция!A:J,10,0)),"обратитесь к админ справочника")</f>
        <v/>
      </c>
    </row>
    <row r="3900" spans="1:45" x14ac:dyDescent="0.25">
      <c r="A3900" t="str">
        <f t="shared" si="70"/>
        <v/>
      </c>
      <c r="B3900" t="str">
        <f>IF(E3900="","",INDEX(Лаборатории!A:A,MATCH('Производственный контроль'!E3900,Лаборатории!B:B,0)))</f>
        <v/>
      </c>
      <c r="C3900" t="str">
        <f>IF(E3900="","",VLOOKUP(E3900,Лаборатории!B:D,3,0))</f>
        <v/>
      </c>
      <c r="E3900" s="150"/>
      <c r="J3900" t="str">
        <f>IF(L3900="","",VLOOKUP(L3900,Продукция!B:D,3,0))</f>
        <v/>
      </c>
      <c r="K3900" t="str">
        <f>IF(L3900="","",VLOOKUP(L3900,Продукция!B:C,2,0))</f>
        <v/>
      </c>
      <c r="L3900" s="151"/>
      <c r="M3900" t="str">
        <f>IF(L3900="","",VLOOKUP(L3900,Продукция!B:L,11,0))</f>
        <v/>
      </c>
      <c r="AB3900" t="str">
        <f>IF(L3900="","",VLOOKUP(L3900&amp;I3900,Продукция!A:I,9,0))</f>
        <v/>
      </c>
      <c r="AF3900" t="str">
        <f>IF(AD3900="","",VLOOKUP(AD3900,'Сотрудники и ссылки'!A:B,2,0))</f>
        <v/>
      </c>
      <c r="AG3900" t="str">
        <f>IF(AD3900="","",VLOOKUP(AD3900,'Сотрудники и ссылки'!A:C,3,0))</f>
        <v/>
      </c>
      <c r="AI3900" t="str">
        <f>IF(AH3900="","",VLOOKUP(AH3900,'Сотрудники и ссылки'!A:B,2,0))</f>
        <v/>
      </c>
      <c r="AJ3900" t="str">
        <f>IF(AH3900="","",VLOOKUP(AH3900,'Сотрудники и ссылки'!A:C,3,0))</f>
        <v/>
      </c>
      <c r="AL3900" s="2" t="str">
        <f>IF(AK3900="","",AK3900+VLOOKUP(I3900,'Вид исследования'!B:E,4,0))</f>
        <v/>
      </c>
      <c r="AM3900" s="2" t="str">
        <f>IF(AK3900="","",AK3900+VLOOKUP(I3900,'Вид исследования'!B:F,5,0))</f>
        <v/>
      </c>
      <c r="AQ3900" t="str">
        <f>IFERROR(IF(L3900="","",VLOOKUP(L3900&amp;I3900,Продукция!A:K,11,0)),"обратитесь к админ справочника")</f>
        <v/>
      </c>
      <c r="AS3900" t="str">
        <f>IFERROR(IF(L3900="","",VLOOKUP(L3900&amp;I3900,Продукция!A:J,10,0)),"обратитесь к админ справочника")</f>
        <v/>
      </c>
    </row>
    <row r="3901" spans="1:45" x14ac:dyDescent="0.25">
      <c r="A3901" t="str">
        <f t="shared" si="70"/>
        <v/>
      </c>
      <c r="B3901" t="str">
        <f>IF(E3901="","",INDEX(Лаборатории!A:A,MATCH('Производственный контроль'!E3901,Лаборатории!B:B,0)))</f>
        <v/>
      </c>
      <c r="C3901" t="str">
        <f>IF(E3901="","",VLOOKUP(E3901,Лаборатории!B:D,3,0))</f>
        <v/>
      </c>
      <c r="E3901" s="150"/>
      <c r="J3901" t="str">
        <f>IF(L3901="","",VLOOKUP(L3901,Продукция!B:D,3,0))</f>
        <v/>
      </c>
      <c r="K3901" t="str">
        <f>IF(L3901="","",VLOOKUP(L3901,Продукция!B:C,2,0))</f>
        <v/>
      </c>
      <c r="L3901" s="151"/>
      <c r="M3901" t="str">
        <f>IF(L3901="","",VLOOKUP(L3901,Продукция!B:L,11,0))</f>
        <v/>
      </c>
      <c r="AB3901" t="str">
        <f>IF(L3901="","",VLOOKUP(L3901&amp;I3901,Продукция!A:I,9,0))</f>
        <v/>
      </c>
      <c r="AF3901" t="str">
        <f>IF(AD3901="","",VLOOKUP(AD3901,'Сотрудники и ссылки'!A:B,2,0))</f>
        <v/>
      </c>
      <c r="AG3901" t="str">
        <f>IF(AD3901="","",VLOOKUP(AD3901,'Сотрудники и ссылки'!A:C,3,0))</f>
        <v/>
      </c>
      <c r="AI3901" t="str">
        <f>IF(AH3901="","",VLOOKUP(AH3901,'Сотрудники и ссылки'!A:B,2,0))</f>
        <v/>
      </c>
      <c r="AJ3901" t="str">
        <f>IF(AH3901="","",VLOOKUP(AH3901,'Сотрудники и ссылки'!A:C,3,0))</f>
        <v/>
      </c>
      <c r="AL3901" s="2" t="str">
        <f>IF(AK3901="","",AK3901+VLOOKUP(I3901,'Вид исследования'!B:E,4,0))</f>
        <v/>
      </c>
      <c r="AM3901" s="2" t="str">
        <f>IF(AK3901="","",AK3901+VLOOKUP(I3901,'Вид исследования'!B:F,5,0))</f>
        <v/>
      </c>
      <c r="AQ3901" t="str">
        <f>IFERROR(IF(L3901="","",VLOOKUP(L3901&amp;I3901,Продукция!A:K,11,0)),"обратитесь к админ справочника")</f>
        <v/>
      </c>
      <c r="AS3901" t="str">
        <f>IFERROR(IF(L3901="","",VLOOKUP(L3901&amp;I3901,Продукция!A:J,10,0)),"обратитесь к админ справочника")</f>
        <v/>
      </c>
    </row>
    <row r="3902" spans="1:45" x14ac:dyDescent="0.25">
      <c r="A3902" t="str">
        <f t="shared" si="70"/>
        <v/>
      </c>
      <c r="B3902" t="str">
        <f>IF(E3902="","",INDEX(Лаборатории!A:A,MATCH('Производственный контроль'!E3902,Лаборатории!B:B,0)))</f>
        <v/>
      </c>
      <c r="C3902" t="str">
        <f>IF(E3902="","",VLOOKUP(E3902,Лаборатории!B:D,3,0))</f>
        <v/>
      </c>
      <c r="E3902" s="150"/>
      <c r="J3902" t="str">
        <f>IF(L3902="","",VLOOKUP(L3902,Продукция!B:D,3,0))</f>
        <v/>
      </c>
      <c r="K3902" t="str">
        <f>IF(L3902="","",VLOOKUP(L3902,Продукция!B:C,2,0))</f>
        <v/>
      </c>
      <c r="L3902" s="151"/>
      <c r="M3902" t="str">
        <f>IF(L3902="","",VLOOKUP(L3902,Продукция!B:L,11,0))</f>
        <v/>
      </c>
      <c r="AB3902" t="str">
        <f>IF(L3902="","",VLOOKUP(L3902&amp;I3902,Продукция!A:I,9,0))</f>
        <v/>
      </c>
      <c r="AF3902" t="str">
        <f>IF(AD3902="","",VLOOKUP(AD3902,'Сотрудники и ссылки'!A:B,2,0))</f>
        <v/>
      </c>
      <c r="AG3902" t="str">
        <f>IF(AD3902="","",VLOOKUP(AD3902,'Сотрудники и ссылки'!A:C,3,0))</f>
        <v/>
      </c>
      <c r="AI3902" t="str">
        <f>IF(AH3902="","",VLOOKUP(AH3902,'Сотрудники и ссылки'!A:B,2,0))</f>
        <v/>
      </c>
      <c r="AJ3902" t="str">
        <f>IF(AH3902="","",VLOOKUP(AH3902,'Сотрудники и ссылки'!A:C,3,0))</f>
        <v/>
      </c>
      <c r="AL3902" s="2" t="str">
        <f>IF(AK3902="","",AK3902+VLOOKUP(I3902,'Вид исследования'!B:E,4,0))</f>
        <v/>
      </c>
      <c r="AM3902" s="2" t="str">
        <f>IF(AK3902="","",AK3902+VLOOKUP(I3902,'Вид исследования'!B:F,5,0))</f>
        <v/>
      </c>
      <c r="AQ3902" t="str">
        <f>IFERROR(IF(L3902="","",VLOOKUP(L3902&amp;I3902,Продукция!A:K,11,0)),"обратитесь к админ справочника")</f>
        <v/>
      </c>
      <c r="AS3902" t="str">
        <f>IFERROR(IF(L3902="","",VLOOKUP(L3902&amp;I3902,Продукция!A:J,10,0)),"обратитесь к админ справочника")</f>
        <v/>
      </c>
    </row>
    <row r="3903" spans="1:45" x14ac:dyDescent="0.25">
      <c r="A3903" t="str">
        <f t="shared" si="70"/>
        <v/>
      </c>
      <c r="B3903" t="str">
        <f>IF(E3903="","",INDEX(Лаборатории!A:A,MATCH('Производственный контроль'!E3903,Лаборатории!B:B,0)))</f>
        <v/>
      </c>
      <c r="C3903" t="str">
        <f>IF(E3903="","",VLOOKUP(E3903,Лаборатории!B:D,3,0))</f>
        <v/>
      </c>
      <c r="E3903" s="150"/>
      <c r="J3903" t="str">
        <f>IF(L3903="","",VLOOKUP(L3903,Продукция!B:D,3,0))</f>
        <v/>
      </c>
      <c r="K3903" t="str">
        <f>IF(L3903="","",VLOOKUP(L3903,Продукция!B:C,2,0))</f>
        <v/>
      </c>
      <c r="L3903" s="151"/>
      <c r="M3903" t="str">
        <f>IF(L3903="","",VLOOKUP(L3903,Продукция!B:L,11,0))</f>
        <v/>
      </c>
      <c r="AB3903" t="str">
        <f>IF(L3903="","",VLOOKUP(L3903&amp;I3903,Продукция!A:I,9,0))</f>
        <v/>
      </c>
      <c r="AF3903" t="str">
        <f>IF(AD3903="","",VLOOKUP(AD3903,'Сотрудники и ссылки'!A:B,2,0))</f>
        <v/>
      </c>
      <c r="AG3903" t="str">
        <f>IF(AD3903="","",VLOOKUP(AD3903,'Сотрудники и ссылки'!A:C,3,0))</f>
        <v/>
      </c>
      <c r="AI3903" t="str">
        <f>IF(AH3903="","",VLOOKUP(AH3903,'Сотрудники и ссылки'!A:B,2,0))</f>
        <v/>
      </c>
      <c r="AJ3903" t="str">
        <f>IF(AH3903="","",VLOOKUP(AH3903,'Сотрудники и ссылки'!A:C,3,0))</f>
        <v/>
      </c>
      <c r="AL3903" s="2" t="str">
        <f>IF(AK3903="","",AK3903+VLOOKUP(I3903,'Вид исследования'!B:E,4,0))</f>
        <v/>
      </c>
      <c r="AM3903" s="2" t="str">
        <f>IF(AK3903="","",AK3903+VLOOKUP(I3903,'Вид исследования'!B:F,5,0))</f>
        <v/>
      </c>
      <c r="AQ3903" t="str">
        <f>IFERROR(IF(L3903="","",VLOOKUP(L3903&amp;I3903,Продукция!A:K,11,0)),"обратитесь к админ справочника")</f>
        <v/>
      </c>
      <c r="AS3903" t="str">
        <f>IFERROR(IF(L3903="","",VLOOKUP(L3903&amp;I3903,Продукция!A:J,10,0)),"обратитесь к админ справочника")</f>
        <v/>
      </c>
    </row>
    <row r="3904" spans="1:45" x14ac:dyDescent="0.25">
      <c r="A3904" t="str">
        <f t="shared" si="70"/>
        <v/>
      </c>
      <c r="B3904" t="str">
        <f>IF(E3904="","",INDEX(Лаборатории!A:A,MATCH('Производственный контроль'!E3904,Лаборатории!B:B,0)))</f>
        <v/>
      </c>
      <c r="C3904" t="str">
        <f>IF(E3904="","",VLOOKUP(E3904,Лаборатории!B:D,3,0))</f>
        <v/>
      </c>
      <c r="E3904" s="150"/>
      <c r="J3904" t="str">
        <f>IF(L3904="","",VLOOKUP(L3904,Продукция!B:D,3,0))</f>
        <v/>
      </c>
      <c r="K3904" t="str">
        <f>IF(L3904="","",VLOOKUP(L3904,Продукция!B:C,2,0))</f>
        <v/>
      </c>
      <c r="L3904" s="151"/>
      <c r="M3904" t="str">
        <f>IF(L3904="","",VLOOKUP(L3904,Продукция!B:L,11,0))</f>
        <v/>
      </c>
      <c r="AB3904" t="str">
        <f>IF(L3904="","",VLOOKUP(L3904&amp;I3904,Продукция!A:I,9,0))</f>
        <v/>
      </c>
      <c r="AF3904" t="str">
        <f>IF(AD3904="","",VLOOKUP(AD3904,'Сотрудники и ссылки'!A:B,2,0))</f>
        <v/>
      </c>
      <c r="AG3904" t="str">
        <f>IF(AD3904="","",VLOOKUP(AD3904,'Сотрудники и ссылки'!A:C,3,0))</f>
        <v/>
      </c>
      <c r="AI3904" t="str">
        <f>IF(AH3904="","",VLOOKUP(AH3904,'Сотрудники и ссылки'!A:B,2,0))</f>
        <v/>
      </c>
      <c r="AJ3904" t="str">
        <f>IF(AH3904="","",VLOOKUP(AH3904,'Сотрудники и ссылки'!A:C,3,0))</f>
        <v/>
      </c>
      <c r="AL3904" s="2" t="str">
        <f>IF(AK3904="","",AK3904+VLOOKUP(I3904,'Вид исследования'!B:E,4,0))</f>
        <v/>
      </c>
      <c r="AM3904" s="2" t="str">
        <f>IF(AK3904="","",AK3904+VLOOKUP(I3904,'Вид исследования'!B:F,5,0))</f>
        <v/>
      </c>
      <c r="AQ3904" t="str">
        <f>IFERROR(IF(L3904="","",VLOOKUP(L3904&amp;I3904,Продукция!A:K,11,0)),"обратитесь к админ справочника")</f>
        <v/>
      </c>
      <c r="AS3904" t="str">
        <f>IFERROR(IF(L3904="","",VLOOKUP(L3904&amp;I3904,Продукция!A:J,10,0)),"обратитесь к админ справочника")</f>
        <v/>
      </c>
    </row>
    <row r="3905" spans="1:45" x14ac:dyDescent="0.25">
      <c r="A3905" t="str">
        <f t="shared" si="70"/>
        <v/>
      </c>
      <c r="B3905" t="str">
        <f>IF(E3905="","",INDEX(Лаборатории!A:A,MATCH('Производственный контроль'!E3905,Лаборатории!B:B,0)))</f>
        <v/>
      </c>
      <c r="C3905" t="str">
        <f>IF(E3905="","",VLOOKUP(E3905,Лаборатории!B:D,3,0))</f>
        <v/>
      </c>
      <c r="E3905" s="150"/>
      <c r="J3905" t="str">
        <f>IF(L3905="","",VLOOKUP(L3905,Продукция!B:D,3,0))</f>
        <v/>
      </c>
      <c r="K3905" t="str">
        <f>IF(L3905="","",VLOOKUP(L3905,Продукция!B:C,2,0))</f>
        <v/>
      </c>
      <c r="L3905" s="151"/>
      <c r="M3905" t="str">
        <f>IF(L3905="","",VLOOKUP(L3905,Продукция!B:L,11,0))</f>
        <v/>
      </c>
      <c r="AB3905" t="str">
        <f>IF(L3905="","",VLOOKUP(L3905&amp;I3905,Продукция!A:I,9,0))</f>
        <v/>
      </c>
      <c r="AF3905" t="str">
        <f>IF(AD3905="","",VLOOKUP(AD3905,'Сотрудники и ссылки'!A:B,2,0))</f>
        <v/>
      </c>
      <c r="AG3905" t="str">
        <f>IF(AD3905="","",VLOOKUP(AD3905,'Сотрудники и ссылки'!A:C,3,0))</f>
        <v/>
      </c>
      <c r="AI3905" t="str">
        <f>IF(AH3905="","",VLOOKUP(AH3905,'Сотрудники и ссылки'!A:B,2,0))</f>
        <v/>
      </c>
      <c r="AJ3905" t="str">
        <f>IF(AH3905="","",VLOOKUP(AH3905,'Сотрудники и ссылки'!A:C,3,0))</f>
        <v/>
      </c>
      <c r="AL3905" s="2" t="str">
        <f>IF(AK3905="","",AK3905+VLOOKUP(I3905,'Вид исследования'!B:E,4,0))</f>
        <v/>
      </c>
      <c r="AM3905" s="2" t="str">
        <f>IF(AK3905="","",AK3905+VLOOKUP(I3905,'Вид исследования'!B:F,5,0))</f>
        <v/>
      </c>
      <c r="AQ3905" t="str">
        <f>IFERROR(IF(L3905="","",VLOOKUP(L3905&amp;I3905,Продукция!A:K,11,0)),"обратитесь к админ справочника")</f>
        <v/>
      </c>
      <c r="AS3905" t="str">
        <f>IFERROR(IF(L3905="","",VLOOKUP(L3905&amp;I3905,Продукция!A:J,10,0)),"обратитесь к админ справочника")</f>
        <v/>
      </c>
    </row>
    <row r="3906" spans="1:45" x14ac:dyDescent="0.25">
      <c r="A3906" t="str">
        <f t="shared" si="70"/>
        <v/>
      </c>
      <c r="B3906" t="str">
        <f>IF(E3906="","",INDEX(Лаборатории!A:A,MATCH('Производственный контроль'!E3906,Лаборатории!B:B,0)))</f>
        <v/>
      </c>
      <c r="C3906" t="str">
        <f>IF(E3906="","",VLOOKUP(E3906,Лаборатории!B:D,3,0))</f>
        <v/>
      </c>
      <c r="E3906" s="150"/>
      <c r="J3906" t="str">
        <f>IF(L3906="","",VLOOKUP(L3906,Продукция!B:D,3,0))</f>
        <v/>
      </c>
      <c r="K3906" t="str">
        <f>IF(L3906="","",VLOOKUP(L3906,Продукция!B:C,2,0))</f>
        <v/>
      </c>
      <c r="L3906" s="151"/>
      <c r="M3906" t="str">
        <f>IF(L3906="","",VLOOKUP(L3906,Продукция!B:L,11,0))</f>
        <v/>
      </c>
      <c r="AB3906" t="str">
        <f>IF(L3906="","",VLOOKUP(L3906&amp;I3906,Продукция!A:I,9,0))</f>
        <v/>
      </c>
      <c r="AF3906" t="str">
        <f>IF(AD3906="","",VLOOKUP(AD3906,'Сотрудники и ссылки'!A:B,2,0))</f>
        <v/>
      </c>
      <c r="AG3906" t="str">
        <f>IF(AD3906="","",VLOOKUP(AD3906,'Сотрудники и ссылки'!A:C,3,0))</f>
        <v/>
      </c>
      <c r="AI3906" t="str">
        <f>IF(AH3906="","",VLOOKUP(AH3906,'Сотрудники и ссылки'!A:B,2,0))</f>
        <v/>
      </c>
      <c r="AJ3906" t="str">
        <f>IF(AH3906="","",VLOOKUP(AH3906,'Сотрудники и ссылки'!A:C,3,0))</f>
        <v/>
      </c>
      <c r="AL3906" s="2" t="str">
        <f>IF(AK3906="","",AK3906+VLOOKUP(I3906,'Вид исследования'!B:E,4,0))</f>
        <v/>
      </c>
      <c r="AM3906" s="2" t="str">
        <f>IF(AK3906="","",AK3906+VLOOKUP(I3906,'Вид исследования'!B:F,5,0))</f>
        <v/>
      </c>
      <c r="AQ3906" t="str">
        <f>IFERROR(IF(L3906="","",VLOOKUP(L3906&amp;I3906,Продукция!A:K,11,0)),"обратитесь к админ справочника")</f>
        <v/>
      </c>
      <c r="AS3906" t="str">
        <f>IFERROR(IF(L3906="","",VLOOKUP(L3906&amp;I3906,Продукция!A:J,10,0)),"обратитесь к админ справочника")</f>
        <v/>
      </c>
    </row>
    <row r="3907" spans="1:45" x14ac:dyDescent="0.25">
      <c r="A3907" t="str">
        <f t="shared" si="70"/>
        <v/>
      </c>
      <c r="B3907" t="str">
        <f>IF(E3907="","",INDEX(Лаборатории!A:A,MATCH('Производственный контроль'!E3907,Лаборатории!B:B,0)))</f>
        <v/>
      </c>
      <c r="C3907" t="str">
        <f>IF(E3907="","",VLOOKUP(E3907,Лаборатории!B:D,3,0))</f>
        <v/>
      </c>
      <c r="E3907" s="150"/>
      <c r="J3907" t="str">
        <f>IF(L3907="","",VLOOKUP(L3907,Продукция!B:D,3,0))</f>
        <v/>
      </c>
      <c r="K3907" t="str">
        <f>IF(L3907="","",VLOOKUP(L3907,Продукция!B:C,2,0))</f>
        <v/>
      </c>
      <c r="L3907" s="151"/>
      <c r="M3907" t="str">
        <f>IF(L3907="","",VLOOKUP(L3907,Продукция!B:L,11,0))</f>
        <v/>
      </c>
      <c r="AB3907" t="str">
        <f>IF(L3907="","",VLOOKUP(L3907&amp;I3907,Продукция!A:I,9,0))</f>
        <v/>
      </c>
      <c r="AF3907" t="str">
        <f>IF(AD3907="","",VLOOKUP(AD3907,'Сотрудники и ссылки'!A:B,2,0))</f>
        <v/>
      </c>
      <c r="AG3907" t="str">
        <f>IF(AD3907="","",VLOOKUP(AD3907,'Сотрудники и ссылки'!A:C,3,0))</f>
        <v/>
      </c>
      <c r="AI3907" t="str">
        <f>IF(AH3907="","",VLOOKUP(AH3907,'Сотрудники и ссылки'!A:B,2,0))</f>
        <v/>
      </c>
      <c r="AJ3907" t="str">
        <f>IF(AH3907="","",VLOOKUP(AH3907,'Сотрудники и ссылки'!A:C,3,0))</f>
        <v/>
      </c>
      <c r="AL3907" s="2" t="str">
        <f>IF(AK3907="","",AK3907+VLOOKUP(I3907,'Вид исследования'!B:E,4,0))</f>
        <v/>
      </c>
      <c r="AM3907" s="2" t="str">
        <f>IF(AK3907="","",AK3907+VLOOKUP(I3907,'Вид исследования'!B:F,5,0))</f>
        <v/>
      </c>
      <c r="AQ3907" t="str">
        <f>IFERROR(IF(L3907="","",VLOOKUP(L3907&amp;I3907,Продукция!A:K,11,0)),"обратитесь к админ справочника")</f>
        <v/>
      </c>
      <c r="AS3907" t="str">
        <f>IFERROR(IF(L3907="","",VLOOKUP(L3907&amp;I3907,Продукция!A:J,10,0)),"обратитесь к админ справочника")</f>
        <v/>
      </c>
    </row>
    <row r="3908" spans="1:45" x14ac:dyDescent="0.25">
      <c r="A3908" t="str">
        <f t="shared" si="70"/>
        <v/>
      </c>
      <c r="B3908" t="str">
        <f>IF(E3908="","",INDEX(Лаборатории!A:A,MATCH('Производственный контроль'!E3908,Лаборатории!B:B,0)))</f>
        <v/>
      </c>
      <c r="C3908" t="str">
        <f>IF(E3908="","",VLOOKUP(E3908,Лаборатории!B:D,3,0))</f>
        <v/>
      </c>
      <c r="E3908" s="150"/>
      <c r="J3908" t="str">
        <f>IF(L3908="","",VLOOKUP(L3908,Продукция!B:D,3,0))</f>
        <v/>
      </c>
      <c r="K3908" t="str">
        <f>IF(L3908="","",VLOOKUP(L3908,Продукция!B:C,2,0))</f>
        <v/>
      </c>
      <c r="L3908" s="151"/>
      <c r="M3908" t="str">
        <f>IF(L3908="","",VLOOKUP(L3908,Продукция!B:L,11,0))</f>
        <v/>
      </c>
      <c r="AB3908" t="str">
        <f>IF(L3908="","",VLOOKUP(L3908&amp;I3908,Продукция!A:I,9,0))</f>
        <v/>
      </c>
      <c r="AF3908" t="str">
        <f>IF(AD3908="","",VLOOKUP(AD3908,'Сотрудники и ссылки'!A:B,2,0))</f>
        <v/>
      </c>
      <c r="AG3908" t="str">
        <f>IF(AD3908="","",VLOOKUP(AD3908,'Сотрудники и ссылки'!A:C,3,0))</f>
        <v/>
      </c>
      <c r="AI3908" t="str">
        <f>IF(AH3908="","",VLOOKUP(AH3908,'Сотрудники и ссылки'!A:B,2,0))</f>
        <v/>
      </c>
      <c r="AJ3908" t="str">
        <f>IF(AH3908="","",VLOOKUP(AH3908,'Сотрудники и ссылки'!A:C,3,0))</f>
        <v/>
      </c>
      <c r="AL3908" s="2" t="str">
        <f>IF(AK3908="","",AK3908+VLOOKUP(I3908,'Вид исследования'!B:E,4,0))</f>
        <v/>
      </c>
      <c r="AM3908" s="2" t="str">
        <f>IF(AK3908="","",AK3908+VLOOKUP(I3908,'Вид исследования'!B:F,5,0))</f>
        <v/>
      </c>
      <c r="AQ3908" t="str">
        <f>IFERROR(IF(L3908="","",VLOOKUP(L3908&amp;I3908,Продукция!A:K,11,0)),"обратитесь к админ справочника")</f>
        <v/>
      </c>
      <c r="AS3908" t="str">
        <f>IFERROR(IF(L3908="","",VLOOKUP(L3908&amp;I3908,Продукция!A:J,10,0)),"обратитесь к админ справочника")</f>
        <v/>
      </c>
    </row>
    <row r="3909" spans="1:45" x14ac:dyDescent="0.25">
      <c r="A3909" t="str">
        <f t="shared" si="70"/>
        <v/>
      </c>
      <c r="B3909" t="str">
        <f>IF(E3909="","",INDEX(Лаборатории!A:A,MATCH('Производственный контроль'!E3909,Лаборатории!B:B,0)))</f>
        <v/>
      </c>
      <c r="C3909" t="str">
        <f>IF(E3909="","",VLOOKUP(E3909,Лаборатории!B:D,3,0))</f>
        <v/>
      </c>
      <c r="E3909" s="150"/>
      <c r="J3909" t="str">
        <f>IF(L3909="","",VLOOKUP(L3909,Продукция!B:D,3,0))</f>
        <v/>
      </c>
      <c r="K3909" t="str">
        <f>IF(L3909="","",VLOOKUP(L3909,Продукция!B:C,2,0))</f>
        <v/>
      </c>
      <c r="L3909" s="151"/>
      <c r="M3909" t="str">
        <f>IF(L3909="","",VLOOKUP(L3909,Продукция!B:L,11,0))</f>
        <v/>
      </c>
      <c r="AB3909" t="str">
        <f>IF(L3909="","",VLOOKUP(L3909&amp;I3909,Продукция!A:I,9,0))</f>
        <v/>
      </c>
      <c r="AF3909" t="str">
        <f>IF(AD3909="","",VLOOKUP(AD3909,'Сотрудники и ссылки'!A:B,2,0))</f>
        <v/>
      </c>
      <c r="AG3909" t="str">
        <f>IF(AD3909="","",VLOOKUP(AD3909,'Сотрудники и ссылки'!A:C,3,0))</f>
        <v/>
      </c>
      <c r="AI3909" t="str">
        <f>IF(AH3909="","",VLOOKUP(AH3909,'Сотрудники и ссылки'!A:B,2,0))</f>
        <v/>
      </c>
      <c r="AJ3909" t="str">
        <f>IF(AH3909="","",VLOOKUP(AH3909,'Сотрудники и ссылки'!A:C,3,0))</f>
        <v/>
      </c>
      <c r="AL3909" s="2" t="str">
        <f>IF(AK3909="","",AK3909+VLOOKUP(I3909,'Вид исследования'!B:E,4,0))</f>
        <v/>
      </c>
      <c r="AM3909" s="2" t="str">
        <f>IF(AK3909="","",AK3909+VLOOKUP(I3909,'Вид исследования'!B:F,5,0))</f>
        <v/>
      </c>
      <c r="AQ3909" t="str">
        <f>IFERROR(IF(L3909="","",VLOOKUP(L3909&amp;I3909,Продукция!A:K,11,0)),"обратитесь к админ справочника")</f>
        <v/>
      </c>
      <c r="AS3909" t="str">
        <f>IFERROR(IF(L3909="","",VLOOKUP(L3909&amp;I3909,Продукция!A:J,10,0)),"обратитесь к админ справочника")</f>
        <v/>
      </c>
    </row>
    <row r="3910" spans="1:45" x14ac:dyDescent="0.25">
      <c r="A3910" t="str">
        <f t="shared" si="70"/>
        <v/>
      </c>
      <c r="B3910" t="str">
        <f>IF(E3910="","",INDEX(Лаборатории!A:A,MATCH('Производственный контроль'!E3910,Лаборатории!B:B,0)))</f>
        <v/>
      </c>
      <c r="C3910" t="str">
        <f>IF(E3910="","",VLOOKUP(E3910,Лаборатории!B:D,3,0))</f>
        <v/>
      </c>
      <c r="E3910" s="150"/>
      <c r="J3910" t="str">
        <f>IF(L3910="","",VLOOKUP(L3910,Продукция!B:D,3,0))</f>
        <v/>
      </c>
      <c r="K3910" t="str">
        <f>IF(L3910="","",VLOOKUP(L3910,Продукция!B:C,2,0))</f>
        <v/>
      </c>
      <c r="L3910" s="151"/>
      <c r="M3910" t="str">
        <f>IF(L3910="","",VLOOKUP(L3910,Продукция!B:L,11,0))</f>
        <v/>
      </c>
      <c r="AB3910" t="str">
        <f>IF(L3910="","",VLOOKUP(L3910&amp;I3910,Продукция!A:I,9,0))</f>
        <v/>
      </c>
      <c r="AF3910" t="str">
        <f>IF(AD3910="","",VLOOKUP(AD3910,'Сотрудники и ссылки'!A:B,2,0))</f>
        <v/>
      </c>
      <c r="AG3910" t="str">
        <f>IF(AD3910="","",VLOOKUP(AD3910,'Сотрудники и ссылки'!A:C,3,0))</f>
        <v/>
      </c>
      <c r="AI3910" t="str">
        <f>IF(AH3910="","",VLOOKUP(AH3910,'Сотрудники и ссылки'!A:B,2,0))</f>
        <v/>
      </c>
      <c r="AJ3910" t="str">
        <f>IF(AH3910="","",VLOOKUP(AH3910,'Сотрудники и ссылки'!A:C,3,0))</f>
        <v/>
      </c>
      <c r="AL3910" s="2" t="str">
        <f>IF(AK3910="","",AK3910+VLOOKUP(I3910,'Вид исследования'!B:E,4,0))</f>
        <v/>
      </c>
      <c r="AM3910" s="2" t="str">
        <f>IF(AK3910="","",AK3910+VLOOKUP(I3910,'Вид исследования'!B:F,5,0))</f>
        <v/>
      </c>
      <c r="AQ3910" t="str">
        <f>IFERROR(IF(L3910="","",VLOOKUP(L3910&amp;I3910,Продукция!A:K,11,0)),"обратитесь к админ справочника")</f>
        <v/>
      </c>
      <c r="AS3910" t="str">
        <f>IFERROR(IF(L3910="","",VLOOKUP(L3910&amp;I3910,Продукция!A:J,10,0)),"обратитесь к админ справочника")</f>
        <v/>
      </c>
    </row>
    <row r="3911" spans="1:45" x14ac:dyDescent="0.25">
      <c r="A3911" t="str">
        <f t="shared" si="70"/>
        <v/>
      </c>
      <c r="B3911" t="str">
        <f>IF(E3911="","",INDEX(Лаборатории!A:A,MATCH('Производственный контроль'!E3911,Лаборатории!B:B,0)))</f>
        <v/>
      </c>
      <c r="C3911" t="str">
        <f>IF(E3911="","",VLOOKUP(E3911,Лаборатории!B:D,3,0))</f>
        <v/>
      </c>
      <c r="E3911" s="150"/>
      <c r="J3911" t="str">
        <f>IF(L3911="","",VLOOKUP(L3911,Продукция!B:D,3,0))</f>
        <v/>
      </c>
      <c r="K3911" t="str">
        <f>IF(L3911="","",VLOOKUP(L3911,Продукция!B:C,2,0))</f>
        <v/>
      </c>
      <c r="L3911" s="151"/>
      <c r="M3911" t="str">
        <f>IF(L3911="","",VLOOKUP(L3911,Продукция!B:L,11,0))</f>
        <v/>
      </c>
      <c r="AB3911" t="str">
        <f>IF(L3911="","",VLOOKUP(L3911&amp;I3911,Продукция!A:I,9,0))</f>
        <v/>
      </c>
      <c r="AF3911" t="str">
        <f>IF(AD3911="","",VLOOKUP(AD3911,'Сотрудники и ссылки'!A:B,2,0))</f>
        <v/>
      </c>
      <c r="AG3911" t="str">
        <f>IF(AD3911="","",VLOOKUP(AD3911,'Сотрудники и ссылки'!A:C,3,0))</f>
        <v/>
      </c>
      <c r="AI3911" t="str">
        <f>IF(AH3911="","",VLOOKUP(AH3911,'Сотрудники и ссылки'!A:B,2,0))</f>
        <v/>
      </c>
      <c r="AJ3911" t="str">
        <f>IF(AH3911="","",VLOOKUP(AH3911,'Сотрудники и ссылки'!A:C,3,0))</f>
        <v/>
      </c>
      <c r="AL3911" s="2" t="str">
        <f>IF(AK3911="","",AK3911+VLOOKUP(I3911,'Вид исследования'!B:E,4,0))</f>
        <v/>
      </c>
      <c r="AM3911" s="2" t="str">
        <f>IF(AK3911="","",AK3911+VLOOKUP(I3911,'Вид исследования'!B:F,5,0))</f>
        <v/>
      </c>
      <c r="AQ3911" t="str">
        <f>IFERROR(IF(L3911="","",VLOOKUP(L3911&amp;I3911,Продукция!A:K,11,0)),"обратитесь к админ справочника")</f>
        <v/>
      </c>
      <c r="AS3911" t="str">
        <f>IFERROR(IF(L3911="","",VLOOKUP(L3911&amp;I3911,Продукция!A:J,10,0)),"обратитесь к админ справочника")</f>
        <v/>
      </c>
    </row>
    <row r="3912" spans="1:45" x14ac:dyDescent="0.25">
      <c r="A3912" t="str">
        <f t="shared" si="70"/>
        <v/>
      </c>
      <c r="B3912" t="str">
        <f>IF(E3912="","",INDEX(Лаборатории!A:A,MATCH('Производственный контроль'!E3912,Лаборатории!B:B,0)))</f>
        <v/>
      </c>
      <c r="C3912" t="str">
        <f>IF(E3912="","",VLOOKUP(E3912,Лаборатории!B:D,3,0))</f>
        <v/>
      </c>
      <c r="E3912" s="150"/>
      <c r="J3912" t="str">
        <f>IF(L3912="","",VLOOKUP(L3912,Продукция!B:D,3,0))</f>
        <v/>
      </c>
      <c r="K3912" t="str">
        <f>IF(L3912="","",VLOOKUP(L3912,Продукция!B:C,2,0))</f>
        <v/>
      </c>
      <c r="L3912" s="151"/>
      <c r="M3912" t="str">
        <f>IF(L3912="","",VLOOKUP(L3912,Продукция!B:L,11,0))</f>
        <v/>
      </c>
      <c r="AB3912" t="str">
        <f>IF(L3912="","",VLOOKUP(L3912&amp;I3912,Продукция!A:I,9,0))</f>
        <v/>
      </c>
      <c r="AF3912" t="str">
        <f>IF(AD3912="","",VLOOKUP(AD3912,'Сотрудники и ссылки'!A:B,2,0))</f>
        <v/>
      </c>
      <c r="AG3912" t="str">
        <f>IF(AD3912="","",VLOOKUP(AD3912,'Сотрудники и ссылки'!A:C,3,0))</f>
        <v/>
      </c>
      <c r="AI3912" t="str">
        <f>IF(AH3912="","",VLOOKUP(AH3912,'Сотрудники и ссылки'!A:B,2,0))</f>
        <v/>
      </c>
      <c r="AJ3912" t="str">
        <f>IF(AH3912="","",VLOOKUP(AH3912,'Сотрудники и ссылки'!A:C,3,0))</f>
        <v/>
      </c>
      <c r="AL3912" s="2" t="str">
        <f>IF(AK3912="","",AK3912+VLOOKUP(I3912,'Вид исследования'!B:E,4,0))</f>
        <v/>
      </c>
      <c r="AM3912" s="2" t="str">
        <f>IF(AK3912="","",AK3912+VLOOKUP(I3912,'Вид исследования'!B:F,5,0))</f>
        <v/>
      </c>
      <c r="AQ3912" t="str">
        <f>IFERROR(IF(L3912="","",VLOOKUP(L3912&amp;I3912,Продукция!A:K,11,0)),"обратитесь к админ справочника")</f>
        <v/>
      </c>
      <c r="AS3912" t="str">
        <f>IFERROR(IF(L3912="","",VLOOKUP(L3912&amp;I3912,Продукция!A:J,10,0)),"обратитесь к админ справочника")</f>
        <v/>
      </c>
    </row>
    <row r="3913" spans="1:45" x14ac:dyDescent="0.25">
      <c r="A3913" t="str">
        <f t="shared" si="70"/>
        <v/>
      </c>
      <c r="B3913" t="str">
        <f>IF(E3913="","",INDEX(Лаборатории!A:A,MATCH('Производственный контроль'!E3913,Лаборатории!B:B,0)))</f>
        <v/>
      </c>
      <c r="C3913" t="str">
        <f>IF(E3913="","",VLOOKUP(E3913,Лаборатории!B:D,3,0))</f>
        <v/>
      </c>
      <c r="E3913" s="150"/>
      <c r="J3913" t="str">
        <f>IF(L3913="","",VLOOKUP(L3913,Продукция!B:D,3,0))</f>
        <v/>
      </c>
      <c r="K3913" t="str">
        <f>IF(L3913="","",VLOOKUP(L3913,Продукция!B:C,2,0))</f>
        <v/>
      </c>
      <c r="L3913" s="151"/>
      <c r="M3913" t="str">
        <f>IF(L3913="","",VLOOKUP(L3913,Продукция!B:L,11,0))</f>
        <v/>
      </c>
      <c r="AB3913" t="str">
        <f>IF(L3913="","",VLOOKUP(L3913&amp;I3913,Продукция!A:I,9,0))</f>
        <v/>
      </c>
      <c r="AF3913" t="str">
        <f>IF(AD3913="","",VLOOKUP(AD3913,'Сотрудники и ссылки'!A:B,2,0))</f>
        <v/>
      </c>
      <c r="AG3913" t="str">
        <f>IF(AD3913="","",VLOOKUP(AD3913,'Сотрудники и ссылки'!A:C,3,0))</f>
        <v/>
      </c>
      <c r="AI3913" t="str">
        <f>IF(AH3913="","",VLOOKUP(AH3913,'Сотрудники и ссылки'!A:B,2,0))</f>
        <v/>
      </c>
      <c r="AJ3913" t="str">
        <f>IF(AH3913="","",VLOOKUP(AH3913,'Сотрудники и ссылки'!A:C,3,0))</f>
        <v/>
      </c>
      <c r="AL3913" s="2" t="str">
        <f>IF(AK3913="","",AK3913+VLOOKUP(I3913,'Вид исследования'!B:E,4,0))</f>
        <v/>
      </c>
      <c r="AM3913" s="2" t="str">
        <f>IF(AK3913="","",AK3913+VLOOKUP(I3913,'Вид исследования'!B:F,5,0))</f>
        <v/>
      </c>
      <c r="AQ3913" t="str">
        <f>IFERROR(IF(L3913="","",VLOOKUP(L3913&amp;I3913,Продукция!A:K,11,0)),"обратитесь к админ справочника")</f>
        <v/>
      </c>
      <c r="AS3913" t="str">
        <f>IFERROR(IF(L3913="","",VLOOKUP(L3913&amp;I3913,Продукция!A:J,10,0)),"обратитесь к админ справочника")</f>
        <v/>
      </c>
    </row>
    <row r="3914" spans="1:45" x14ac:dyDescent="0.25">
      <c r="A3914" t="str">
        <f t="shared" si="70"/>
        <v/>
      </c>
      <c r="B3914" t="str">
        <f>IF(E3914="","",INDEX(Лаборатории!A:A,MATCH('Производственный контроль'!E3914,Лаборатории!B:B,0)))</f>
        <v/>
      </c>
      <c r="C3914" t="str">
        <f>IF(E3914="","",VLOOKUP(E3914,Лаборатории!B:D,3,0))</f>
        <v/>
      </c>
      <c r="E3914" s="150"/>
      <c r="J3914" t="str">
        <f>IF(L3914="","",VLOOKUP(L3914,Продукция!B:D,3,0))</f>
        <v/>
      </c>
      <c r="K3914" t="str">
        <f>IF(L3914="","",VLOOKUP(L3914,Продукция!B:C,2,0))</f>
        <v/>
      </c>
      <c r="L3914" s="151"/>
      <c r="M3914" t="str">
        <f>IF(L3914="","",VLOOKUP(L3914,Продукция!B:L,11,0))</f>
        <v/>
      </c>
      <c r="AB3914" t="str">
        <f>IF(L3914="","",VLOOKUP(L3914&amp;I3914,Продукция!A:I,9,0))</f>
        <v/>
      </c>
      <c r="AF3914" t="str">
        <f>IF(AD3914="","",VLOOKUP(AD3914,'Сотрудники и ссылки'!A:B,2,0))</f>
        <v/>
      </c>
      <c r="AG3914" t="str">
        <f>IF(AD3914="","",VLOOKUP(AD3914,'Сотрудники и ссылки'!A:C,3,0))</f>
        <v/>
      </c>
      <c r="AI3914" t="str">
        <f>IF(AH3914="","",VLOOKUP(AH3914,'Сотрудники и ссылки'!A:B,2,0))</f>
        <v/>
      </c>
      <c r="AJ3914" t="str">
        <f>IF(AH3914="","",VLOOKUP(AH3914,'Сотрудники и ссылки'!A:C,3,0))</f>
        <v/>
      </c>
      <c r="AL3914" s="2" t="str">
        <f>IF(AK3914="","",AK3914+VLOOKUP(I3914,'Вид исследования'!B:E,4,0))</f>
        <v/>
      </c>
      <c r="AM3914" s="2" t="str">
        <f>IF(AK3914="","",AK3914+VLOOKUP(I3914,'Вид исследования'!B:F,5,0))</f>
        <v/>
      </c>
      <c r="AQ3914" t="str">
        <f>IFERROR(IF(L3914="","",VLOOKUP(L3914&amp;I3914,Продукция!A:K,11,0)),"обратитесь к админ справочника")</f>
        <v/>
      </c>
      <c r="AS3914" t="str">
        <f>IFERROR(IF(L3914="","",VLOOKUP(L3914&amp;I3914,Продукция!A:J,10,0)),"обратитесь к админ справочника")</f>
        <v/>
      </c>
    </row>
    <row r="3915" spans="1:45" x14ac:dyDescent="0.25">
      <c r="A3915" t="str">
        <f t="shared" si="70"/>
        <v/>
      </c>
      <c r="B3915" t="str">
        <f>IF(E3915="","",INDEX(Лаборатории!A:A,MATCH('Производственный контроль'!E3915,Лаборатории!B:B,0)))</f>
        <v/>
      </c>
      <c r="C3915" t="str">
        <f>IF(E3915="","",VLOOKUP(E3915,Лаборатории!B:D,3,0))</f>
        <v/>
      </c>
      <c r="E3915" s="150"/>
      <c r="J3915" t="str">
        <f>IF(L3915="","",VLOOKUP(L3915,Продукция!B:D,3,0))</f>
        <v/>
      </c>
      <c r="K3915" t="str">
        <f>IF(L3915="","",VLOOKUP(L3915,Продукция!B:C,2,0))</f>
        <v/>
      </c>
      <c r="L3915" s="151"/>
      <c r="M3915" t="str">
        <f>IF(L3915="","",VLOOKUP(L3915,Продукция!B:L,11,0))</f>
        <v/>
      </c>
      <c r="AB3915" t="str">
        <f>IF(L3915="","",VLOOKUP(L3915&amp;I3915,Продукция!A:I,9,0))</f>
        <v/>
      </c>
      <c r="AF3915" t="str">
        <f>IF(AD3915="","",VLOOKUP(AD3915,'Сотрудники и ссылки'!A:B,2,0))</f>
        <v/>
      </c>
      <c r="AG3915" t="str">
        <f>IF(AD3915="","",VLOOKUP(AD3915,'Сотрудники и ссылки'!A:C,3,0))</f>
        <v/>
      </c>
      <c r="AI3915" t="str">
        <f>IF(AH3915="","",VLOOKUP(AH3915,'Сотрудники и ссылки'!A:B,2,0))</f>
        <v/>
      </c>
      <c r="AJ3915" t="str">
        <f>IF(AH3915="","",VLOOKUP(AH3915,'Сотрудники и ссылки'!A:C,3,0))</f>
        <v/>
      </c>
      <c r="AL3915" s="2" t="str">
        <f>IF(AK3915="","",AK3915+VLOOKUP(I3915,'Вид исследования'!B:E,4,0))</f>
        <v/>
      </c>
      <c r="AM3915" s="2" t="str">
        <f>IF(AK3915="","",AK3915+VLOOKUP(I3915,'Вид исследования'!B:F,5,0))</f>
        <v/>
      </c>
      <c r="AQ3915" t="str">
        <f>IFERROR(IF(L3915="","",VLOOKUP(L3915&amp;I3915,Продукция!A:K,11,0)),"обратитесь к админ справочника")</f>
        <v/>
      </c>
      <c r="AS3915" t="str">
        <f>IFERROR(IF(L3915="","",VLOOKUP(L3915&amp;I3915,Продукция!A:J,10,0)),"обратитесь к админ справочника")</f>
        <v/>
      </c>
    </row>
    <row r="3916" spans="1:45" x14ac:dyDescent="0.25">
      <c r="A3916" t="str">
        <f t="shared" ref="A3916:A3979" si="71">T3916&amp;I3916</f>
        <v/>
      </c>
      <c r="B3916" t="str">
        <f>IF(E3916="","",INDEX(Лаборатории!A:A,MATCH('Производственный контроль'!E3916,Лаборатории!B:B,0)))</f>
        <v/>
      </c>
      <c r="C3916" t="str">
        <f>IF(E3916="","",VLOOKUP(E3916,Лаборатории!B:D,3,0))</f>
        <v/>
      </c>
      <c r="E3916" s="150"/>
      <c r="J3916" t="str">
        <f>IF(L3916="","",VLOOKUP(L3916,Продукция!B:D,3,0))</f>
        <v/>
      </c>
      <c r="K3916" t="str">
        <f>IF(L3916="","",VLOOKUP(L3916,Продукция!B:C,2,0))</f>
        <v/>
      </c>
      <c r="L3916" s="151"/>
      <c r="M3916" t="str">
        <f>IF(L3916="","",VLOOKUP(L3916,Продукция!B:L,11,0))</f>
        <v/>
      </c>
      <c r="AB3916" t="str">
        <f>IF(L3916="","",VLOOKUP(L3916&amp;I3916,Продукция!A:I,9,0))</f>
        <v/>
      </c>
      <c r="AF3916" t="str">
        <f>IF(AD3916="","",VLOOKUP(AD3916,'Сотрудники и ссылки'!A:B,2,0))</f>
        <v/>
      </c>
      <c r="AG3916" t="str">
        <f>IF(AD3916="","",VLOOKUP(AD3916,'Сотрудники и ссылки'!A:C,3,0))</f>
        <v/>
      </c>
      <c r="AI3916" t="str">
        <f>IF(AH3916="","",VLOOKUP(AH3916,'Сотрудники и ссылки'!A:B,2,0))</f>
        <v/>
      </c>
      <c r="AJ3916" t="str">
        <f>IF(AH3916="","",VLOOKUP(AH3916,'Сотрудники и ссылки'!A:C,3,0))</f>
        <v/>
      </c>
      <c r="AL3916" s="2" t="str">
        <f>IF(AK3916="","",AK3916+VLOOKUP(I3916,'Вид исследования'!B:E,4,0))</f>
        <v/>
      </c>
      <c r="AM3916" s="2" t="str">
        <f>IF(AK3916="","",AK3916+VLOOKUP(I3916,'Вид исследования'!B:F,5,0))</f>
        <v/>
      </c>
      <c r="AQ3916" t="str">
        <f>IFERROR(IF(L3916="","",VLOOKUP(L3916&amp;I3916,Продукция!A:K,11,0)),"обратитесь к админ справочника")</f>
        <v/>
      </c>
      <c r="AS3916" t="str">
        <f>IFERROR(IF(L3916="","",VLOOKUP(L3916&amp;I3916,Продукция!A:J,10,0)),"обратитесь к админ справочника")</f>
        <v/>
      </c>
    </row>
    <row r="3917" spans="1:45" x14ac:dyDescent="0.25">
      <c r="A3917" t="str">
        <f t="shared" si="71"/>
        <v/>
      </c>
      <c r="B3917" t="str">
        <f>IF(E3917="","",INDEX(Лаборатории!A:A,MATCH('Производственный контроль'!E3917,Лаборатории!B:B,0)))</f>
        <v/>
      </c>
      <c r="C3917" t="str">
        <f>IF(E3917="","",VLOOKUP(E3917,Лаборатории!B:D,3,0))</f>
        <v/>
      </c>
      <c r="E3917" s="150"/>
      <c r="J3917" t="str">
        <f>IF(L3917="","",VLOOKUP(L3917,Продукция!B:D,3,0))</f>
        <v/>
      </c>
      <c r="K3917" t="str">
        <f>IF(L3917="","",VLOOKUP(L3917,Продукция!B:C,2,0))</f>
        <v/>
      </c>
      <c r="L3917" s="151"/>
      <c r="M3917" t="str">
        <f>IF(L3917="","",VLOOKUP(L3917,Продукция!B:L,11,0))</f>
        <v/>
      </c>
      <c r="AB3917" t="str">
        <f>IF(L3917="","",VLOOKUP(L3917&amp;I3917,Продукция!A:I,9,0))</f>
        <v/>
      </c>
      <c r="AF3917" t="str">
        <f>IF(AD3917="","",VLOOKUP(AD3917,'Сотрудники и ссылки'!A:B,2,0))</f>
        <v/>
      </c>
      <c r="AG3917" t="str">
        <f>IF(AD3917="","",VLOOKUP(AD3917,'Сотрудники и ссылки'!A:C,3,0))</f>
        <v/>
      </c>
      <c r="AI3917" t="str">
        <f>IF(AH3917="","",VLOOKUP(AH3917,'Сотрудники и ссылки'!A:B,2,0))</f>
        <v/>
      </c>
      <c r="AJ3917" t="str">
        <f>IF(AH3917="","",VLOOKUP(AH3917,'Сотрудники и ссылки'!A:C,3,0))</f>
        <v/>
      </c>
      <c r="AL3917" s="2" t="str">
        <f>IF(AK3917="","",AK3917+VLOOKUP(I3917,'Вид исследования'!B:E,4,0))</f>
        <v/>
      </c>
      <c r="AM3917" s="2" t="str">
        <f>IF(AK3917="","",AK3917+VLOOKUP(I3917,'Вид исследования'!B:F,5,0))</f>
        <v/>
      </c>
      <c r="AQ3917" t="str">
        <f>IFERROR(IF(L3917="","",VLOOKUP(L3917&amp;I3917,Продукция!A:K,11,0)),"обратитесь к админ справочника")</f>
        <v/>
      </c>
      <c r="AS3917" t="str">
        <f>IFERROR(IF(L3917="","",VLOOKUP(L3917&amp;I3917,Продукция!A:J,10,0)),"обратитесь к админ справочника")</f>
        <v/>
      </c>
    </row>
    <row r="3918" spans="1:45" x14ac:dyDescent="0.25">
      <c r="A3918" t="str">
        <f t="shared" si="71"/>
        <v/>
      </c>
      <c r="B3918" t="str">
        <f>IF(E3918="","",INDEX(Лаборатории!A:A,MATCH('Производственный контроль'!E3918,Лаборатории!B:B,0)))</f>
        <v/>
      </c>
      <c r="C3918" t="str">
        <f>IF(E3918="","",VLOOKUP(E3918,Лаборатории!B:D,3,0))</f>
        <v/>
      </c>
      <c r="E3918" s="150"/>
      <c r="J3918" t="str">
        <f>IF(L3918="","",VLOOKUP(L3918,Продукция!B:D,3,0))</f>
        <v/>
      </c>
      <c r="K3918" t="str">
        <f>IF(L3918="","",VLOOKUP(L3918,Продукция!B:C,2,0))</f>
        <v/>
      </c>
      <c r="L3918" s="151"/>
      <c r="M3918" t="str">
        <f>IF(L3918="","",VLOOKUP(L3918,Продукция!B:L,11,0))</f>
        <v/>
      </c>
      <c r="AB3918" t="str">
        <f>IF(L3918="","",VLOOKUP(L3918&amp;I3918,Продукция!A:I,9,0))</f>
        <v/>
      </c>
      <c r="AF3918" t="str">
        <f>IF(AD3918="","",VLOOKUP(AD3918,'Сотрудники и ссылки'!A:B,2,0))</f>
        <v/>
      </c>
      <c r="AG3918" t="str">
        <f>IF(AD3918="","",VLOOKUP(AD3918,'Сотрудники и ссылки'!A:C,3,0))</f>
        <v/>
      </c>
      <c r="AI3918" t="str">
        <f>IF(AH3918="","",VLOOKUP(AH3918,'Сотрудники и ссылки'!A:B,2,0))</f>
        <v/>
      </c>
      <c r="AJ3918" t="str">
        <f>IF(AH3918="","",VLOOKUP(AH3918,'Сотрудники и ссылки'!A:C,3,0))</f>
        <v/>
      </c>
      <c r="AL3918" s="2" t="str">
        <f>IF(AK3918="","",AK3918+VLOOKUP(I3918,'Вид исследования'!B:E,4,0))</f>
        <v/>
      </c>
      <c r="AM3918" s="2" t="str">
        <f>IF(AK3918="","",AK3918+VLOOKUP(I3918,'Вид исследования'!B:F,5,0))</f>
        <v/>
      </c>
      <c r="AQ3918" t="str">
        <f>IFERROR(IF(L3918="","",VLOOKUP(L3918&amp;I3918,Продукция!A:K,11,0)),"обратитесь к админ справочника")</f>
        <v/>
      </c>
      <c r="AS3918" t="str">
        <f>IFERROR(IF(L3918="","",VLOOKUP(L3918&amp;I3918,Продукция!A:J,10,0)),"обратитесь к админ справочника")</f>
        <v/>
      </c>
    </row>
    <row r="3919" spans="1:45" x14ac:dyDescent="0.25">
      <c r="A3919" t="str">
        <f t="shared" si="71"/>
        <v/>
      </c>
      <c r="B3919" t="str">
        <f>IF(E3919="","",INDEX(Лаборатории!A:A,MATCH('Производственный контроль'!E3919,Лаборатории!B:B,0)))</f>
        <v/>
      </c>
      <c r="C3919" t="str">
        <f>IF(E3919="","",VLOOKUP(E3919,Лаборатории!B:D,3,0))</f>
        <v/>
      </c>
      <c r="E3919" s="150"/>
      <c r="J3919" t="str">
        <f>IF(L3919="","",VLOOKUP(L3919,Продукция!B:D,3,0))</f>
        <v/>
      </c>
      <c r="K3919" t="str">
        <f>IF(L3919="","",VLOOKUP(L3919,Продукция!B:C,2,0))</f>
        <v/>
      </c>
      <c r="L3919" s="151"/>
      <c r="M3919" t="str">
        <f>IF(L3919="","",VLOOKUP(L3919,Продукция!B:L,11,0))</f>
        <v/>
      </c>
      <c r="AB3919" t="str">
        <f>IF(L3919="","",VLOOKUP(L3919&amp;I3919,Продукция!A:I,9,0))</f>
        <v/>
      </c>
      <c r="AF3919" t="str">
        <f>IF(AD3919="","",VLOOKUP(AD3919,'Сотрудники и ссылки'!A:B,2,0))</f>
        <v/>
      </c>
      <c r="AG3919" t="str">
        <f>IF(AD3919="","",VLOOKUP(AD3919,'Сотрудники и ссылки'!A:C,3,0))</f>
        <v/>
      </c>
      <c r="AI3919" t="str">
        <f>IF(AH3919="","",VLOOKUP(AH3919,'Сотрудники и ссылки'!A:B,2,0))</f>
        <v/>
      </c>
      <c r="AJ3919" t="str">
        <f>IF(AH3919="","",VLOOKUP(AH3919,'Сотрудники и ссылки'!A:C,3,0))</f>
        <v/>
      </c>
      <c r="AL3919" s="2" t="str">
        <f>IF(AK3919="","",AK3919+VLOOKUP(I3919,'Вид исследования'!B:E,4,0))</f>
        <v/>
      </c>
      <c r="AM3919" s="2" t="str">
        <f>IF(AK3919="","",AK3919+VLOOKUP(I3919,'Вид исследования'!B:F,5,0))</f>
        <v/>
      </c>
      <c r="AQ3919" t="str">
        <f>IFERROR(IF(L3919="","",VLOOKUP(L3919&amp;I3919,Продукция!A:K,11,0)),"обратитесь к админ справочника")</f>
        <v/>
      </c>
      <c r="AS3919" t="str">
        <f>IFERROR(IF(L3919="","",VLOOKUP(L3919&amp;I3919,Продукция!A:J,10,0)),"обратитесь к админ справочника")</f>
        <v/>
      </c>
    </row>
    <row r="3920" spans="1:45" x14ac:dyDescent="0.25">
      <c r="A3920" t="str">
        <f t="shared" si="71"/>
        <v/>
      </c>
      <c r="B3920" t="str">
        <f>IF(E3920="","",INDEX(Лаборатории!A:A,MATCH('Производственный контроль'!E3920,Лаборатории!B:B,0)))</f>
        <v/>
      </c>
      <c r="C3920" t="str">
        <f>IF(E3920="","",VLOOKUP(E3920,Лаборатории!B:D,3,0))</f>
        <v/>
      </c>
      <c r="E3920" s="150"/>
      <c r="J3920" t="str">
        <f>IF(L3920="","",VLOOKUP(L3920,Продукция!B:D,3,0))</f>
        <v/>
      </c>
      <c r="K3920" t="str">
        <f>IF(L3920="","",VLOOKUP(L3920,Продукция!B:C,2,0))</f>
        <v/>
      </c>
      <c r="L3920" s="151"/>
      <c r="M3920" t="str">
        <f>IF(L3920="","",VLOOKUP(L3920,Продукция!B:L,11,0))</f>
        <v/>
      </c>
      <c r="AB3920" t="str">
        <f>IF(L3920="","",VLOOKUP(L3920&amp;I3920,Продукция!A:I,9,0))</f>
        <v/>
      </c>
      <c r="AF3920" t="str">
        <f>IF(AD3920="","",VLOOKUP(AD3920,'Сотрудники и ссылки'!A:B,2,0))</f>
        <v/>
      </c>
      <c r="AG3920" t="str">
        <f>IF(AD3920="","",VLOOKUP(AD3920,'Сотрудники и ссылки'!A:C,3,0))</f>
        <v/>
      </c>
      <c r="AI3920" t="str">
        <f>IF(AH3920="","",VLOOKUP(AH3920,'Сотрудники и ссылки'!A:B,2,0))</f>
        <v/>
      </c>
      <c r="AJ3920" t="str">
        <f>IF(AH3920="","",VLOOKUP(AH3920,'Сотрудники и ссылки'!A:C,3,0))</f>
        <v/>
      </c>
      <c r="AL3920" s="2" t="str">
        <f>IF(AK3920="","",AK3920+VLOOKUP(I3920,'Вид исследования'!B:E,4,0))</f>
        <v/>
      </c>
      <c r="AM3920" s="2" t="str">
        <f>IF(AK3920="","",AK3920+VLOOKUP(I3920,'Вид исследования'!B:F,5,0))</f>
        <v/>
      </c>
      <c r="AQ3920" t="str">
        <f>IFERROR(IF(L3920="","",VLOOKUP(L3920&amp;I3920,Продукция!A:K,11,0)),"обратитесь к админ справочника")</f>
        <v/>
      </c>
      <c r="AS3920" t="str">
        <f>IFERROR(IF(L3920="","",VLOOKUP(L3920&amp;I3920,Продукция!A:J,10,0)),"обратитесь к админ справочника")</f>
        <v/>
      </c>
    </row>
    <row r="3921" spans="1:45" x14ac:dyDescent="0.25">
      <c r="A3921" t="str">
        <f t="shared" si="71"/>
        <v/>
      </c>
      <c r="B3921" t="str">
        <f>IF(E3921="","",INDEX(Лаборатории!A:A,MATCH('Производственный контроль'!E3921,Лаборатории!B:B,0)))</f>
        <v/>
      </c>
      <c r="C3921" t="str">
        <f>IF(E3921="","",VLOOKUP(E3921,Лаборатории!B:D,3,0))</f>
        <v/>
      </c>
      <c r="E3921" s="150"/>
      <c r="J3921" t="str">
        <f>IF(L3921="","",VLOOKUP(L3921,Продукция!B:D,3,0))</f>
        <v/>
      </c>
      <c r="K3921" t="str">
        <f>IF(L3921="","",VLOOKUP(L3921,Продукция!B:C,2,0))</f>
        <v/>
      </c>
      <c r="L3921" s="151"/>
      <c r="M3921" t="str">
        <f>IF(L3921="","",VLOOKUP(L3921,Продукция!B:L,11,0))</f>
        <v/>
      </c>
      <c r="AB3921" t="str">
        <f>IF(L3921="","",VLOOKUP(L3921&amp;I3921,Продукция!A:I,9,0))</f>
        <v/>
      </c>
      <c r="AF3921" t="str">
        <f>IF(AD3921="","",VLOOKUP(AD3921,'Сотрудники и ссылки'!A:B,2,0))</f>
        <v/>
      </c>
      <c r="AG3921" t="str">
        <f>IF(AD3921="","",VLOOKUP(AD3921,'Сотрудники и ссылки'!A:C,3,0))</f>
        <v/>
      </c>
      <c r="AI3921" t="str">
        <f>IF(AH3921="","",VLOOKUP(AH3921,'Сотрудники и ссылки'!A:B,2,0))</f>
        <v/>
      </c>
      <c r="AJ3921" t="str">
        <f>IF(AH3921="","",VLOOKUP(AH3921,'Сотрудники и ссылки'!A:C,3,0))</f>
        <v/>
      </c>
      <c r="AL3921" s="2" t="str">
        <f>IF(AK3921="","",AK3921+VLOOKUP(I3921,'Вид исследования'!B:E,4,0))</f>
        <v/>
      </c>
      <c r="AM3921" s="2" t="str">
        <f>IF(AK3921="","",AK3921+VLOOKUP(I3921,'Вид исследования'!B:F,5,0))</f>
        <v/>
      </c>
      <c r="AQ3921" t="str">
        <f>IFERROR(IF(L3921="","",VLOOKUP(L3921&amp;I3921,Продукция!A:K,11,0)),"обратитесь к админ справочника")</f>
        <v/>
      </c>
      <c r="AS3921" t="str">
        <f>IFERROR(IF(L3921="","",VLOOKUP(L3921&amp;I3921,Продукция!A:J,10,0)),"обратитесь к админ справочника")</f>
        <v/>
      </c>
    </row>
    <row r="3922" spans="1:45" x14ac:dyDescent="0.25">
      <c r="A3922" t="str">
        <f t="shared" si="71"/>
        <v/>
      </c>
      <c r="B3922" t="str">
        <f>IF(E3922="","",INDEX(Лаборатории!A:A,MATCH('Производственный контроль'!E3922,Лаборатории!B:B,0)))</f>
        <v/>
      </c>
      <c r="C3922" t="str">
        <f>IF(E3922="","",VLOOKUP(E3922,Лаборатории!B:D,3,0))</f>
        <v/>
      </c>
      <c r="E3922" s="150"/>
      <c r="J3922" t="str">
        <f>IF(L3922="","",VLOOKUP(L3922,Продукция!B:D,3,0))</f>
        <v/>
      </c>
      <c r="K3922" t="str">
        <f>IF(L3922="","",VLOOKUP(L3922,Продукция!B:C,2,0))</f>
        <v/>
      </c>
      <c r="L3922" s="151"/>
      <c r="M3922" t="str">
        <f>IF(L3922="","",VLOOKUP(L3922,Продукция!B:L,11,0))</f>
        <v/>
      </c>
      <c r="AB3922" t="str">
        <f>IF(L3922="","",VLOOKUP(L3922&amp;I3922,Продукция!A:I,9,0))</f>
        <v/>
      </c>
      <c r="AF3922" t="str">
        <f>IF(AD3922="","",VLOOKUP(AD3922,'Сотрудники и ссылки'!A:B,2,0))</f>
        <v/>
      </c>
      <c r="AG3922" t="str">
        <f>IF(AD3922="","",VLOOKUP(AD3922,'Сотрудники и ссылки'!A:C,3,0))</f>
        <v/>
      </c>
      <c r="AI3922" t="str">
        <f>IF(AH3922="","",VLOOKUP(AH3922,'Сотрудники и ссылки'!A:B,2,0))</f>
        <v/>
      </c>
      <c r="AJ3922" t="str">
        <f>IF(AH3922="","",VLOOKUP(AH3922,'Сотрудники и ссылки'!A:C,3,0))</f>
        <v/>
      </c>
      <c r="AL3922" s="2" t="str">
        <f>IF(AK3922="","",AK3922+VLOOKUP(I3922,'Вид исследования'!B:E,4,0))</f>
        <v/>
      </c>
      <c r="AM3922" s="2" t="str">
        <f>IF(AK3922="","",AK3922+VLOOKUP(I3922,'Вид исследования'!B:F,5,0))</f>
        <v/>
      </c>
      <c r="AQ3922" t="str">
        <f>IFERROR(IF(L3922="","",VLOOKUP(L3922&amp;I3922,Продукция!A:K,11,0)),"обратитесь к админ справочника")</f>
        <v/>
      </c>
      <c r="AS3922" t="str">
        <f>IFERROR(IF(L3922="","",VLOOKUP(L3922&amp;I3922,Продукция!A:J,10,0)),"обратитесь к админ справочника")</f>
        <v/>
      </c>
    </row>
    <row r="3923" spans="1:45" x14ac:dyDescent="0.25">
      <c r="A3923" t="str">
        <f t="shared" si="71"/>
        <v/>
      </c>
      <c r="B3923" t="str">
        <f>IF(E3923="","",INDEX(Лаборатории!A:A,MATCH('Производственный контроль'!E3923,Лаборатории!B:B,0)))</f>
        <v/>
      </c>
      <c r="C3923" t="str">
        <f>IF(E3923="","",VLOOKUP(E3923,Лаборатории!B:D,3,0))</f>
        <v/>
      </c>
      <c r="E3923" s="150"/>
      <c r="J3923" t="str">
        <f>IF(L3923="","",VLOOKUP(L3923,Продукция!B:D,3,0))</f>
        <v/>
      </c>
      <c r="K3923" t="str">
        <f>IF(L3923="","",VLOOKUP(L3923,Продукция!B:C,2,0))</f>
        <v/>
      </c>
      <c r="L3923" s="151"/>
      <c r="M3923" t="str">
        <f>IF(L3923="","",VLOOKUP(L3923,Продукция!B:L,11,0))</f>
        <v/>
      </c>
      <c r="AB3923" t="str">
        <f>IF(L3923="","",VLOOKUP(L3923&amp;I3923,Продукция!A:I,9,0))</f>
        <v/>
      </c>
      <c r="AF3923" t="str">
        <f>IF(AD3923="","",VLOOKUP(AD3923,'Сотрудники и ссылки'!A:B,2,0))</f>
        <v/>
      </c>
      <c r="AG3923" t="str">
        <f>IF(AD3923="","",VLOOKUP(AD3923,'Сотрудники и ссылки'!A:C,3,0))</f>
        <v/>
      </c>
      <c r="AI3923" t="str">
        <f>IF(AH3923="","",VLOOKUP(AH3923,'Сотрудники и ссылки'!A:B,2,0))</f>
        <v/>
      </c>
      <c r="AJ3923" t="str">
        <f>IF(AH3923="","",VLOOKUP(AH3923,'Сотрудники и ссылки'!A:C,3,0))</f>
        <v/>
      </c>
      <c r="AL3923" s="2" t="str">
        <f>IF(AK3923="","",AK3923+VLOOKUP(I3923,'Вид исследования'!B:E,4,0))</f>
        <v/>
      </c>
      <c r="AM3923" s="2" t="str">
        <f>IF(AK3923="","",AK3923+VLOOKUP(I3923,'Вид исследования'!B:F,5,0))</f>
        <v/>
      </c>
      <c r="AQ3923" t="str">
        <f>IFERROR(IF(L3923="","",VLOOKUP(L3923&amp;I3923,Продукция!A:K,11,0)),"обратитесь к админ справочника")</f>
        <v/>
      </c>
      <c r="AS3923" t="str">
        <f>IFERROR(IF(L3923="","",VLOOKUP(L3923&amp;I3923,Продукция!A:J,10,0)),"обратитесь к админ справочника")</f>
        <v/>
      </c>
    </row>
    <row r="3924" spans="1:45" x14ac:dyDescent="0.25">
      <c r="A3924" t="str">
        <f t="shared" si="71"/>
        <v/>
      </c>
      <c r="B3924" t="str">
        <f>IF(E3924="","",INDEX(Лаборатории!A:A,MATCH('Производственный контроль'!E3924,Лаборатории!B:B,0)))</f>
        <v/>
      </c>
      <c r="C3924" t="str">
        <f>IF(E3924="","",VLOOKUP(E3924,Лаборатории!B:D,3,0))</f>
        <v/>
      </c>
      <c r="E3924" s="150"/>
      <c r="J3924" t="str">
        <f>IF(L3924="","",VLOOKUP(L3924,Продукция!B:D,3,0))</f>
        <v/>
      </c>
      <c r="K3924" t="str">
        <f>IF(L3924="","",VLOOKUP(L3924,Продукция!B:C,2,0))</f>
        <v/>
      </c>
      <c r="L3924" s="151"/>
      <c r="M3924" t="str">
        <f>IF(L3924="","",VLOOKUP(L3924,Продукция!B:L,11,0))</f>
        <v/>
      </c>
      <c r="AB3924" t="str">
        <f>IF(L3924="","",VLOOKUP(L3924&amp;I3924,Продукция!A:I,9,0))</f>
        <v/>
      </c>
      <c r="AF3924" t="str">
        <f>IF(AD3924="","",VLOOKUP(AD3924,'Сотрудники и ссылки'!A:B,2,0))</f>
        <v/>
      </c>
      <c r="AG3924" t="str">
        <f>IF(AD3924="","",VLOOKUP(AD3924,'Сотрудники и ссылки'!A:C,3,0))</f>
        <v/>
      </c>
      <c r="AI3924" t="str">
        <f>IF(AH3924="","",VLOOKUP(AH3924,'Сотрудники и ссылки'!A:B,2,0))</f>
        <v/>
      </c>
      <c r="AJ3924" t="str">
        <f>IF(AH3924="","",VLOOKUP(AH3924,'Сотрудники и ссылки'!A:C,3,0))</f>
        <v/>
      </c>
      <c r="AL3924" s="2" t="str">
        <f>IF(AK3924="","",AK3924+VLOOKUP(I3924,'Вид исследования'!B:E,4,0))</f>
        <v/>
      </c>
      <c r="AM3924" s="2" t="str">
        <f>IF(AK3924="","",AK3924+VLOOKUP(I3924,'Вид исследования'!B:F,5,0))</f>
        <v/>
      </c>
      <c r="AQ3924" t="str">
        <f>IFERROR(IF(L3924="","",VLOOKUP(L3924&amp;I3924,Продукция!A:K,11,0)),"обратитесь к админ справочника")</f>
        <v/>
      </c>
      <c r="AS3924" t="str">
        <f>IFERROR(IF(L3924="","",VLOOKUP(L3924&amp;I3924,Продукция!A:J,10,0)),"обратитесь к админ справочника")</f>
        <v/>
      </c>
    </row>
    <row r="3925" spans="1:45" x14ac:dyDescent="0.25">
      <c r="A3925" t="str">
        <f t="shared" si="71"/>
        <v/>
      </c>
      <c r="B3925" t="str">
        <f>IF(E3925="","",INDEX(Лаборатории!A:A,MATCH('Производственный контроль'!E3925,Лаборатории!B:B,0)))</f>
        <v/>
      </c>
      <c r="C3925" t="str">
        <f>IF(E3925="","",VLOOKUP(E3925,Лаборатории!B:D,3,0))</f>
        <v/>
      </c>
      <c r="E3925" s="150"/>
      <c r="J3925" t="str">
        <f>IF(L3925="","",VLOOKUP(L3925,Продукция!B:D,3,0))</f>
        <v/>
      </c>
      <c r="K3925" t="str">
        <f>IF(L3925="","",VLOOKUP(L3925,Продукция!B:C,2,0))</f>
        <v/>
      </c>
      <c r="L3925" s="151"/>
      <c r="M3925" t="str">
        <f>IF(L3925="","",VLOOKUP(L3925,Продукция!B:L,11,0))</f>
        <v/>
      </c>
      <c r="AB3925" t="str">
        <f>IF(L3925="","",VLOOKUP(L3925&amp;I3925,Продукция!A:I,9,0))</f>
        <v/>
      </c>
      <c r="AF3925" t="str">
        <f>IF(AD3925="","",VLOOKUP(AD3925,'Сотрудники и ссылки'!A:B,2,0))</f>
        <v/>
      </c>
      <c r="AG3925" t="str">
        <f>IF(AD3925="","",VLOOKUP(AD3925,'Сотрудники и ссылки'!A:C,3,0))</f>
        <v/>
      </c>
      <c r="AI3925" t="str">
        <f>IF(AH3925="","",VLOOKUP(AH3925,'Сотрудники и ссылки'!A:B,2,0))</f>
        <v/>
      </c>
      <c r="AJ3925" t="str">
        <f>IF(AH3925="","",VLOOKUP(AH3925,'Сотрудники и ссылки'!A:C,3,0))</f>
        <v/>
      </c>
      <c r="AL3925" s="2" t="str">
        <f>IF(AK3925="","",AK3925+VLOOKUP(I3925,'Вид исследования'!B:E,4,0))</f>
        <v/>
      </c>
      <c r="AM3925" s="2" t="str">
        <f>IF(AK3925="","",AK3925+VLOOKUP(I3925,'Вид исследования'!B:F,5,0))</f>
        <v/>
      </c>
      <c r="AQ3925" t="str">
        <f>IFERROR(IF(L3925="","",VLOOKUP(L3925&amp;I3925,Продукция!A:K,11,0)),"обратитесь к админ справочника")</f>
        <v/>
      </c>
      <c r="AS3925" t="str">
        <f>IFERROR(IF(L3925="","",VLOOKUP(L3925&amp;I3925,Продукция!A:J,10,0)),"обратитесь к админ справочника")</f>
        <v/>
      </c>
    </row>
    <row r="3926" spans="1:45" x14ac:dyDescent="0.25">
      <c r="A3926" t="str">
        <f t="shared" si="71"/>
        <v/>
      </c>
      <c r="B3926" t="str">
        <f>IF(E3926="","",INDEX(Лаборатории!A:A,MATCH('Производственный контроль'!E3926,Лаборатории!B:B,0)))</f>
        <v/>
      </c>
      <c r="C3926" t="str">
        <f>IF(E3926="","",VLOOKUP(E3926,Лаборатории!B:D,3,0))</f>
        <v/>
      </c>
      <c r="E3926" s="150"/>
      <c r="J3926" t="str">
        <f>IF(L3926="","",VLOOKUP(L3926,Продукция!B:D,3,0))</f>
        <v/>
      </c>
      <c r="K3926" t="str">
        <f>IF(L3926="","",VLOOKUP(L3926,Продукция!B:C,2,0))</f>
        <v/>
      </c>
      <c r="L3926" s="151"/>
      <c r="M3926" t="str">
        <f>IF(L3926="","",VLOOKUP(L3926,Продукция!B:L,11,0))</f>
        <v/>
      </c>
      <c r="AB3926" t="str">
        <f>IF(L3926="","",VLOOKUP(L3926&amp;I3926,Продукция!A:I,9,0))</f>
        <v/>
      </c>
      <c r="AF3926" t="str">
        <f>IF(AD3926="","",VLOOKUP(AD3926,'Сотрудники и ссылки'!A:B,2,0))</f>
        <v/>
      </c>
      <c r="AG3926" t="str">
        <f>IF(AD3926="","",VLOOKUP(AD3926,'Сотрудники и ссылки'!A:C,3,0))</f>
        <v/>
      </c>
      <c r="AI3926" t="str">
        <f>IF(AH3926="","",VLOOKUP(AH3926,'Сотрудники и ссылки'!A:B,2,0))</f>
        <v/>
      </c>
      <c r="AJ3926" t="str">
        <f>IF(AH3926="","",VLOOKUP(AH3926,'Сотрудники и ссылки'!A:C,3,0))</f>
        <v/>
      </c>
      <c r="AL3926" s="2" t="str">
        <f>IF(AK3926="","",AK3926+VLOOKUP(I3926,'Вид исследования'!B:E,4,0))</f>
        <v/>
      </c>
      <c r="AM3926" s="2" t="str">
        <f>IF(AK3926="","",AK3926+VLOOKUP(I3926,'Вид исследования'!B:F,5,0))</f>
        <v/>
      </c>
      <c r="AQ3926" t="str">
        <f>IFERROR(IF(L3926="","",VLOOKUP(L3926&amp;I3926,Продукция!A:K,11,0)),"обратитесь к админ справочника")</f>
        <v/>
      </c>
      <c r="AS3926" t="str">
        <f>IFERROR(IF(L3926="","",VLOOKUP(L3926&amp;I3926,Продукция!A:J,10,0)),"обратитесь к админ справочника")</f>
        <v/>
      </c>
    </row>
    <row r="3927" spans="1:45" x14ac:dyDescent="0.25">
      <c r="A3927" t="str">
        <f t="shared" si="71"/>
        <v/>
      </c>
      <c r="B3927" t="str">
        <f>IF(E3927="","",INDEX(Лаборатории!A:A,MATCH('Производственный контроль'!E3927,Лаборатории!B:B,0)))</f>
        <v/>
      </c>
      <c r="C3927" t="str">
        <f>IF(E3927="","",VLOOKUP(E3927,Лаборатории!B:D,3,0))</f>
        <v/>
      </c>
      <c r="E3927" s="150"/>
      <c r="J3927" t="str">
        <f>IF(L3927="","",VLOOKUP(L3927,Продукция!B:D,3,0))</f>
        <v/>
      </c>
      <c r="K3927" t="str">
        <f>IF(L3927="","",VLOOKUP(L3927,Продукция!B:C,2,0))</f>
        <v/>
      </c>
      <c r="L3927" s="151"/>
      <c r="M3927" t="str">
        <f>IF(L3927="","",VLOOKUP(L3927,Продукция!B:L,11,0))</f>
        <v/>
      </c>
      <c r="AB3927" t="str">
        <f>IF(L3927="","",VLOOKUP(L3927&amp;I3927,Продукция!A:I,9,0))</f>
        <v/>
      </c>
      <c r="AF3927" t="str">
        <f>IF(AD3927="","",VLOOKUP(AD3927,'Сотрудники и ссылки'!A:B,2,0))</f>
        <v/>
      </c>
      <c r="AG3927" t="str">
        <f>IF(AD3927="","",VLOOKUP(AD3927,'Сотрудники и ссылки'!A:C,3,0))</f>
        <v/>
      </c>
      <c r="AI3927" t="str">
        <f>IF(AH3927="","",VLOOKUP(AH3927,'Сотрудники и ссылки'!A:B,2,0))</f>
        <v/>
      </c>
      <c r="AJ3927" t="str">
        <f>IF(AH3927="","",VLOOKUP(AH3927,'Сотрудники и ссылки'!A:C,3,0))</f>
        <v/>
      </c>
      <c r="AL3927" s="2" t="str">
        <f>IF(AK3927="","",AK3927+VLOOKUP(I3927,'Вид исследования'!B:E,4,0))</f>
        <v/>
      </c>
      <c r="AM3927" s="2" t="str">
        <f>IF(AK3927="","",AK3927+VLOOKUP(I3927,'Вид исследования'!B:F,5,0))</f>
        <v/>
      </c>
      <c r="AQ3927" t="str">
        <f>IFERROR(IF(L3927="","",VLOOKUP(L3927&amp;I3927,Продукция!A:K,11,0)),"обратитесь к админ справочника")</f>
        <v/>
      </c>
      <c r="AS3927" t="str">
        <f>IFERROR(IF(L3927="","",VLOOKUP(L3927&amp;I3927,Продукция!A:J,10,0)),"обратитесь к админ справочника")</f>
        <v/>
      </c>
    </row>
    <row r="3928" spans="1:45" x14ac:dyDescent="0.25">
      <c r="A3928" t="str">
        <f t="shared" si="71"/>
        <v/>
      </c>
      <c r="B3928" t="str">
        <f>IF(E3928="","",INDEX(Лаборатории!A:A,MATCH('Производственный контроль'!E3928,Лаборатории!B:B,0)))</f>
        <v/>
      </c>
      <c r="C3928" t="str">
        <f>IF(E3928="","",VLOOKUP(E3928,Лаборатории!B:D,3,0))</f>
        <v/>
      </c>
      <c r="E3928" s="150"/>
      <c r="J3928" t="str">
        <f>IF(L3928="","",VLOOKUP(L3928,Продукция!B:D,3,0))</f>
        <v/>
      </c>
      <c r="K3928" t="str">
        <f>IF(L3928="","",VLOOKUP(L3928,Продукция!B:C,2,0))</f>
        <v/>
      </c>
      <c r="L3928" s="151"/>
      <c r="M3928" t="str">
        <f>IF(L3928="","",VLOOKUP(L3928,Продукция!B:L,11,0))</f>
        <v/>
      </c>
      <c r="AB3928" t="str">
        <f>IF(L3928="","",VLOOKUP(L3928&amp;I3928,Продукция!A:I,9,0))</f>
        <v/>
      </c>
      <c r="AF3928" t="str">
        <f>IF(AD3928="","",VLOOKUP(AD3928,'Сотрудники и ссылки'!A:B,2,0))</f>
        <v/>
      </c>
      <c r="AG3928" t="str">
        <f>IF(AD3928="","",VLOOKUP(AD3928,'Сотрудники и ссылки'!A:C,3,0))</f>
        <v/>
      </c>
      <c r="AI3928" t="str">
        <f>IF(AH3928="","",VLOOKUP(AH3928,'Сотрудники и ссылки'!A:B,2,0))</f>
        <v/>
      </c>
      <c r="AJ3928" t="str">
        <f>IF(AH3928="","",VLOOKUP(AH3928,'Сотрудники и ссылки'!A:C,3,0))</f>
        <v/>
      </c>
      <c r="AL3928" s="2" t="str">
        <f>IF(AK3928="","",AK3928+VLOOKUP(I3928,'Вид исследования'!B:E,4,0))</f>
        <v/>
      </c>
      <c r="AM3928" s="2" t="str">
        <f>IF(AK3928="","",AK3928+VLOOKUP(I3928,'Вид исследования'!B:F,5,0))</f>
        <v/>
      </c>
      <c r="AQ3928" t="str">
        <f>IFERROR(IF(L3928="","",VLOOKUP(L3928&amp;I3928,Продукция!A:K,11,0)),"обратитесь к админ справочника")</f>
        <v/>
      </c>
      <c r="AS3928" t="str">
        <f>IFERROR(IF(L3928="","",VLOOKUP(L3928&amp;I3928,Продукция!A:J,10,0)),"обратитесь к админ справочника")</f>
        <v/>
      </c>
    </row>
    <row r="3929" spans="1:45" x14ac:dyDescent="0.25">
      <c r="A3929" t="str">
        <f t="shared" si="71"/>
        <v/>
      </c>
      <c r="B3929" t="str">
        <f>IF(E3929="","",INDEX(Лаборатории!A:A,MATCH('Производственный контроль'!E3929,Лаборатории!B:B,0)))</f>
        <v/>
      </c>
      <c r="C3929" t="str">
        <f>IF(E3929="","",VLOOKUP(E3929,Лаборатории!B:D,3,0))</f>
        <v/>
      </c>
      <c r="E3929" s="150"/>
      <c r="J3929" t="str">
        <f>IF(L3929="","",VLOOKUP(L3929,Продукция!B:D,3,0))</f>
        <v/>
      </c>
      <c r="K3929" t="str">
        <f>IF(L3929="","",VLOOKUP(L3929,Продукция!B:C,2,0))</f>
        <v/>
      </c>
      <c r="L3929" s="151"/>
      <c r="M3929" t="str">
        <f>IF(L3929="","",VLOOKUP(L3929,Продукция!B:L,11,0))</f>
        <v/>
      </c>
      <c r="AB3929" t="str">
        <f>IF(L3929="","",VLOOKUP(L3929&amp;I3929,Продукция!A:I,9,0))</f>
        <v/>
      </c>
      <c r="AF3929" t="str">
        <f>IF(AD3929="","",VLOOKUP(AD3929,'Сотрудники и ссылки'!A:B,2,0))</f>
        <v/>
      </c>
      <c r="AG3929" t="str">
        <f>IF(AD3929="","",VLOOKUP(AD3929,'Сотрудники и ссылки'!A:C,3,0))</f>
        <v/>
      </c>
      <c r="AI3929" t="str">
        <f>IF(AH3929="","",VLOOKUP(AH3929,'Сотрудники и ссылки'!A:B,2,0))</f>
        <v/>
      </c>
      <c r="AJ3929" t="str">
        <f>IF(AH3929="","",VLOOKUP(AH3929,'Сотрудники и ссылки'!A:C,3,0))</f>
        <v/>
      </c>
      <c r="AL3929" s="2" t="str">
        <f>IF(AK3929="","",AK3929+VLOOKUP(I3929,'Вид исследования'!B:E,4,0))</f>
        <v/>
      </c>
      <c r="AM3929" s="2" t="str">
        <f>IF(AK3929="","",AK3929+VLOOKUP(I3929,'Вид исследования'!B:F,5,0))</f>
        <v/>
      </c>
      <c r="AQ3929" t="str">
        <f>IFERROR(IF(L3929="","",VLOOKUP(L3929&amp;I3929,Продукция!A:K,11,0)),"обратитесь к админ справочника")</f>
        <v/>
      </c>
      <c r="AS3929" t="str">
        <f>IFERROR(IF(L3929="","",VLOOKUP(L3929&amp;I3929,Продукция!A:J,10,0)),"обратитесь к админ справочника")</f>
        <v/>
      </c>
    </row>
    <row r="3930" spans="1:45" x14ac:dyDescent="0.25">
      <c r="A3930" t="str">
        <f t="shared" si="71"/>
        <v/>
      </c>
      <c r="B3930" t="str">
        <f>IF(E3930="","",INDEX(Лаборатории!A:A,MATCH('Производственный контроль'!E3930,Лаборатории!B:B,0)))</f>
        <v/>
      </c>
      <c r="C3930" t="str">
        <f>IF(E3930="","",VLOOKUP(E3930,Лаборатории!B:D,3,0))</f>
        <v/>
      </c>
      <c r="E3930" s="150"/>
      <c r="J3930" t="str">
        <f>IF(L3930="","",VLOOKUP(L3930,Продукция!B:D,3,0))</f>
        <v/>
      </c>
      <c r="K3930" t="str">
        <f>IF(L3930="","",VLOOKUP(L3930,Продукция!B:C,2,0))</f>
        <v/>
      </c>
      <c r="L3930" s="151"/>
      <c r="M3930" t="str">
        <f>IF(L3930="","",VLOOKUP(L3930,Продукция!B:L,11,0))</f>
        <v/>
      </c>
      <c r="AB3930" t="str">
        <f>IF(L3930="","",VLOOKUP(L3930&amp;I3930,Продукция!A:I,9,0))</f>
        <v/>
      </c>
      <c r="AF3930" t="str">
        <f>IF(AD3930="","",VLOOKUP(AD3930,'Сотрудники и ссылки'!A:B,2,0))</f>
        <v/>
      </c>
      <c r="AG3930" t="str">
        <f>IF(AD3930="","",VLOOKUP(AD3930,'Сотрудники и ссылки'!A:C,3,0))</f>
        <v/>
      </c>
      <c r="AI3930" t="str">
        <f>IF(AH3930="","",VLOOKUP(AH3930,'Сотрудники и ссылки'!A:B,2,0))</f>
        <v/>
      </c>
      <c r="AJ3930" t="str">
        <f>IF(AH3930="","",VLOOKUP(AH3930,'Сотрудники и ссылки'!A:C,3,0))</f>
        <v/>
      </c>
      <c r="AL3930" s="2" t="str">
        <f>IF(AK3930="","",AK3930+VLOOKUP(I3930,'Вид исследования'!B:E,4,0))</f>
        <v/>
      </c>
      <c r="AM3930" s="2" t="str">
        <f>IF(AK3930="","",AK3930+VLOOKUP(I3930,'Вид исследования'!B:F,5,0))</f>
        <v/>
      </c>
      <c r="AQ3930" t="str">
        <f>IFERROR(IF(L3930="","",VLOOKUP(L3930&amp;I3930,Продукция!A:K,11,0)),"обратитесь к админ справочника")</f>
        <v/>
      </c>
      <c r="AS3930" t="str">
        <f>IFERROR(IF(L3930="","",VLOOKUP(L3930&amp;I3930,Продукция!A:J,10,0)),"обратитесь к админ справочника")</f>
        <v/>
      </c>
    </row>
    <row r="3931" spans="1:45" x14ac:dyDescent="0.25">
      <c r="A3931" t="str">
        <f t="shared" si="71"/>
        <v/>
      </c>
      <c r="B3931" t="str">
        <f>IF(E3931="","",INDEX(Лаборатории!A:A,MATCH('Производственный контроль'!E3931,Лаборатории!B:B,0)))</f>
        <v/>
      </c>
      <c r="C3931" t="str">
        <f>IF(E3931="","",VLOOKUP(E3931,Лаборатории!B:D,3,0))</f>
        <v/>
      </c>
      <c r="E3931" s="150"/>
      <c r="J3931" t="str">
        <f>IF(L3931="","",VLOOKUP(L3931,Продукция!B:D,3,0))</f>
        <v/>
      </c>
      <c r="K3931" t="str">
        <f>IF(L3931="","",VLOOKUP(L3931,Продукция!B:C,2,0))</f>
        <v/>
      </c>
      <c r="L3931" s="151"/>
      <c r="M3931" t="str">
        <f>IF(L3931="","",VLOOKUP(L3931,Продукция!B:L,11,0))</f>
        <v/>
      </c>
      <c r="AB3931" t="str">
        <f>IF(L3931="","",VLOOKUP(L3931&amp;I3931,Продукция!A:I,9,0))</f>
        <v/>
      </c>
      <c r="AF3931" t="str">
        <f>IF(AD3931="","",VLOOKUP(AD3931,'Сотрудники и ссылки'!A:B,2,0))</f>
        <v/>
      </c>
      <c r="AG3931" t="str">
        <f>IF(AD3931="","",VLOOKUP(AD3931,'Сотрудники и ссылки'!A:C,3,0))</f>
        <v/>
      </c>
      <c r="AI3931" t="str">
        <f>IF(AH3931="","",VLOOKUP(AH3931,'Сотрудники и ссылки'!A:B,2,0))</f>
        <v/>
      </c>
      <c r="AJ3931" t="str">
        <f>IF(AH3931="","",VLOOKUP(AH3931,'Сотрудники и ссылки'!A:C,3,0))</f>
        <v/>
      </c>
      <c r="AL3931" s="2" t="str">
        <f>IF(AK3931="","",AK3931+VLOOKUP(I3931,'Вид исследования'!B:E,4,0))</f>
        <v/>
      </c>
      <c r="AM3931" s="2" t="str">
        <f>IF(AK3931="","",AK3931+VLOOKUP(I3931,'Вид исследования'!B:F,5,0))</f>
        <v/>
      </c>
      <c r="AQ3931" t="str">
        <f>IFERROR(IF(L3931="","",VLOOKUP(L3931&amp;I3931,Продукция!A:K,11,0)),"обратитесь к админ справочника")</f>
        <v/>
      </c>
      <c r="AS3931" t="str">
        <f>IFERROR(IF(L3931="","",VLOOKUP(L3931&amp;I3931,Продукция!A:J,10,0)),"обратитесь к админ справочника")</f>
        <v/>
      </c>
    </row>
    <row r="3932" spans="1:45" x14ac:dyDescent="0.25">
      <c r="A3932" t="str">
        <f t="shared" si="71"/>
        <v/>
      </c>
      <c r="B3932" t="str">
        <f>IF(E3932="","",INDEX(Лаборатории!A:A,MATCH('Производственный контроль'!E3932,Лаборатории!B:B,0)))</f>
        <v/>
      </c>
      <c r="C3932" t="str">
        <f>IF(E3932="","",VLOOKUP(E3932,Лаборатории!B:D,3,0))</f>
        <v/>
      </c>
      <c r="E3932" s="150"/>
      <c r="J3932" t="str">
        <f>IF(L3932="","",VLOOKUP(L3932,Продукция!B:D,3,0))</f>
        <v/>
      </c>
      <c r="K3932" t="str">
        <f>IF(L3932="","",VLOOKUP(L3932,Продукция!B:C,2,0))</f>
        <v/>
      </c>
      <c r="L3932" s="151"/>
      <c r="M3932" t="str">
        <f>IF(L3932="","",VLOOKUP(L3932,Продукция!B:L,11,0))</f>
        <v/>
      </c>
      <c r="AB3932" t="str">
        <f>IF(L3932="","",VLOOKUP(L3932&amp;I3932,Продукция!A:I,9,0))</f>
        <v/>
      </c>
      <c r="AF3932" t="str">
        <f>IF(AD3932="","",VLOOKUP(AD3932,'Сотрудники и ссылки'!A:B,2,0))</f>
        <v/>
      </c>
      <c r="AG3932" t="str">
        <f>IF(AD3932="","",VLOOKUP(AD3932,'Сотрудники и ссылки'!A:C,3,0))</f>
        <v/>
      </c>
      <c r="AI3932" t="str">
        <f>IF(AH3932="","",VLOOKUP(AH3932,'Сотрудники и ссылки'!A:B,2,0))</f>
        <v/>
      </c>
      <c r="AJ3932" t="str">
        <f>IF(AH3932="","",VLOOKUP(AH3932,'Сотрудники и ссылки'!A:C,3,0))</f>
        <v/>
      </c>
      <c r="AL3932" s="2" t="str">
        <f>IF(AK3932="","",AK3932+VLOOKUP(I3932,'Вид исследования'!B:E,4,0))</f>
        <v/>
      </c>
      <c r="AM3932" s="2" t="str">
        <f>IF(AK3932="","",AK3932+VLOOKUP(I3932,'Вид исследования'!B:F,5,0))</f>
        <v/>
      </c>
      <c r="AQ3932" t="str">
        <f>IFERROR(IF(L3932="","",VLOOKUP(L3932&amp;I3932,Продукция!A:K,11,0)),"обратитесь к админ справочника")</f>
        <v/>
      </c>
      <c r="AS3932" t="str">
        <f>IFERROR(IF(L3932="","",VLOOKUP(L3932&amp;I3932,Продукция!A:J,10,0)),"обратитесь к админ справочника")</f>
        <v/>
      </c>
    </row>
    <row r="3933" spans="1:45" x14ac:dyDescent="0.25">
      <c r="A3933" t="str">
        <f t="shared" si="71"/>
        <v/>
      </c>
      <c r="B3933" t="str">
        <f>IF(E3933="","",INDEX(Лаборатории!A:A,MATCH('Производственный контроль'!E3933,Лаборатории!B:B,0)))</f>
        <v/>
      </c>
      <c r="C3933" t="str">
        <f>IF(E3933="","",VLOOKUP(E3933,Лаборатории!B:D,3,0))</f>
        <v/>
      </c>
      <c r="E3933" s="150"/>
      <c r="J3933" t="str">
        <f>IF(L3933="","",VLOOKUP(L3933,Продукция!B:D,3,0))</f>
        <v/>
      </c>
      <c r="K3933" t="str">
        <f>IF(L3933="","",VLOOKUP(L3933,Продукция!B:C,2,0))</f>
        <v/>
      </c>
      <c r="L3933" s="151"/>
      <c r="M3933" t="str">
        <f>IF(L3933="","",VLOOKUP(L3933,Продукция!B:L,11,0))</f>
        <v/>
      </c>
      <c r="AB3933" t="str">
        <f>IF(L3933="","",VLOOKUP(L3933&amp;I3933,Продукция!A:I,9,0))</f>
        <v/>
      </c>
      <c r="AF3933" t="str">
        <f>IF(AD3933="","",VLOOKUP(AD3933,'Сотрудники и ссылки'!A:B,2,0))</f>
        <v/>
      </c>
      <c r="AG3933" t="str">
        <f>IF(AD3933="","",VLOOKUP(AD3933,'Сотрудники и ссылки'!A:C,3,0))</f>
        <v/>
      </c>
      <c r="AI3933" t="str">
        <f>IF(AH3933="","",VLOOKUP(AH3933,'Сотрудники и ссылки'!A:B,2,0))</f>
        <v/>
      </c>
      <c r="AJ3933" t="str">
        <f>IF(AH3933="","",VLOOKUP(AH3933,'Сотрудники и ссылки'!A:C,3,0))</f>
        <v/>
      </c>
      <c r="AL3933" s="2" t="str">
        <f>IF(AK3933="","",AK3933+VLOOKUP(I3933,'Вид исследования'!B:E,4,0))</f>
        <v/>
      </c>
      <c r="AM3933" s="2" t="str">
        <f>IF(AK3933="","",AK3933+VLOOKUP(I3933,'Вид исследования'!B:F,5,0))</f>
        <v/>
      </c>
      <c r="AQ3933" t="str">
        <f>IFERROR(IF(L3933="","",VLOOKUP(L3933&amp;I3933,Продукция!A:K,11,0)),"обратитесь к админ справочника")</f>
        <v/>
      </c>
      <c r="AS3933" t="str">
        <f>IFERROR(IF(L3933="","",VLOOKUP(L3933&amp;I3933,Продукция!A:J,10,0)),"обратитесь к админ справочника")</f>
        <v/>
      </c>
    </row>
    <row r="3934" spans="1:45" x14ac:dyDescent="0.25">
      <c r="A3934" t="str">
        <f t="shared" si="71"/>
        <v/>
      </c>
      <c r="B3934" t="str">
        <f>IF(E3934="","",INDEX(Лаборатории!A:A,MATCH('Производственный контроль'!E3934,Лаборатории!B:B,0)))</f>
        <v/>
      </c>
      <c r="C3934" t="str">
        <f>IF(E3934="","",VLOOKUP(E3934,Лаборатории!B:D,3,0))</f>
        <v/>
      </c>
      <c r="E3934" s="150"/>
      <c r="J3934" t="str">
        <f>IF(L3934="","",VLOOKUP(L3934,Продукция!B:D,3,0))</f>
        <v/>
      </c>
      <c r="K3934" t="str">
        <f>IF(L3934="","",VLOOKUP(L3934,Продукция!B:C,2,0))</f>
        <v/>
      </c>
      <c r="L3934" s="151"/>
      <c r="M3934" t="str">
        <f>IF(L3934="","",VLOOKUP(L3934,Продукция!B:L,11,0))</f>
        <v/>
      </c>
      <c r="AB3934" t="str">
        <f>IF(L3934="","",VLOOKUP(L3934&amp;I3934,Продукция!A:I,9,0))</f>
        <v/>
      </c>
      <c r="AF3934" t="str">
        <f>IF(AD3934="","",VLOOKUP(AD3934,'Сотрудники и ссылки'!A:B,2,0))</f>
        <v/>
      </c>
      <c r="AG3934" t="str">
        <f>IF(AD3934="","",VLOOKUP(AD3934,'Сотрудники и ссылки'!A:C,3,0))</f>
        <v/>
      </c>
      <c r="AI3934" t="str">
        <f>IF(AH3934="","",VLOOKUP(AH3934,'Сотрудники и ссылки'!A:B,2,0))</f>
        <v/>
      </c>
      <c r="AJ3934" t="str">
        <f>IF(AH3934="","",VLOOKUP(AH3934,'Сотрудники и ссылки'!A:C,3,0))</f>
        <v/>
      </c>
      <c r="AL3934" s="2" t="str">
        <f>IF(AK3934="","",AK3934+VLOOKUP(I3934,'Вид исследования'!B:E,4,0))</f>
        <v/>
      </c>
      <c r="AM3934" s="2" t="str">
        <f>IF(AK3934="","",AK3934+VLOOKUP(I3934,'Вид исследования'!B:F,5,0))</f>
        <v/>
      </c>
      <c r="AQ3934" t="str">
        <f>IFERROR(IF(L3934="","",VLOOKUP(L3934&amp;I3934,Продукция!A:K,11,0)),"обратитесь к админ справочника")</f>
        <v/>
      </c>
      <c r="AS3934" t="str">
        <f>IFERROR(IF(L3934="","",VLOOKUP(L3934&amp;I3934,Продукция!A:J,10,0)),"обратитесь к админ справочника")</f>
        <v/>
      </c>
    </row>
    <row r="3935" spans="1:45" x14ac:dyDescent="0.25">
      <c r="A3935" t="str">
        <f t="shared" si="71"/>
        <v/>
      </c>
      <c r="B3935" t="str">
        <f>IF(E3935="","",INDEX(Лаборатории!A:A,MATCH('Производственный контроль'!E3935,Лаборатории!B:B,0)))</f>
        <v/>
      </c>
      <c r="C3935" t="str">
        <f>IF(E3935="","",VLOOKUP(E3935,Лаборатории!B:D,3,0))</f>
        <v/>
      </c>
      <c r="E3935" s="150"/>
      <c r="J3935" t="str">
        <f>IF(L3935="","",VLOOKUP(L3935,Продукция!B:D,3,0))</f>
        <v/>
      </c>
      <c r="K3935" t="str">
        <f>IF(L3935="","",VLOOKUP(L3935,Продукция!B:C,2,0))</f>
        <v/>
      </c>
      <c r="L3935" s="151"/>
      <c r="M3935" t="str">
        <f>IF(L3935="","",VLOOKUP(L3935,Продукция!B:L,11,0))</f>
        <v/>
      </c>
      <c r="AB3935" t="str">
        <f>IF(L3935="","",VLOOKUP(L3935&amp;I3935,Продукция!A:I,9,0))</f>
        <v/>
      </c>
      <c r="AF3935" t="str">
        <f>IF(AD3935="","",VLOOKUP(AD3935,'Сотрудники и ссылки'!A:B,2,0))</f>
        <v/>
      </c>
      <c r="AG3935" t="str">
        <f>IF(AD3935="","",VLOOKUP(AD3935,'Сотрудники и ссылки'!A:C,3,0))</f>
        <v/>
      </c>
      <c r="AI3935" t="str">
        <f>IF(AH3935="","",VLOOKUP(AH3935,'Сотрудники и ссылки'!A:B,2,0))</f>
        <v/>
      </c>
      <c r="AJ3935" t="str">
        <f>IF(AH3935="","",VLOOKUP(AH3935,'Сотрудники и ссылки'!A:C,3,0))</f>
        <v/>
      </c>
      <c r="AL3935" s="2" t="str">
        <f>IF(AK3935="","",AK3935+VLOOKUP(I3935,'Вид исследования'!B:E,4,0))</f>
        <v/>
      </c>
      <c r="AM3935" s="2" t="str">
        <f>IF(AK3935="","",AK3935+VLOOKUP(I3935,'Вид исследования'!B:F,5,0))</f>
        <v/>
      </c>
      <c r="AQ3935" t="str">
        <f>IFERROR(IF(L3935="","",VLOOKUP(L3935&amp;I3935,Продукция!A:K,11,0)),"обратитесь к админ справочника")</f>
        <v/>
      </c>
      <c r="AS3935" t="str">
        <f>IFERROR(IF(L3935="","",VLOOKUP(L3935&amp;I3935,Продукция!A:J,10,0)),"обратитесь к админ справочника")</f>
        <v/>
      </c>
    </row>
    <row r="3936" spans="1:45" x14ac:dyDescent="0.25">
      <c r="A3936" t="str">
        <f t="shared" si="71"/>
        <v/>
      </c>
      <c r="B3936" t="str">
        <f>IF(E3936="","",INDEX(Лаборатории!A:A,MATCH('Производственный контроль'!E3936,Лаборатории!B:B,0)))</f>
        <v/>
      </c>
      <c r="C3936" t="str">
        <f>IF(E3936="","",VLOOKUP(E3936,Лаборатории!B:D,3,0))</f>
        <v/>
      </c>
      <c r="E3936" s="150"/>
      <c r="J3936" t="str">
        <f>IF(L3936="","",VLOOKUP(L3936,Продукция!B:D,3,0))</f>
        <v/>
      </c>
      <c r="K3936" t="str">
        <f>IF(L3936="","",VLOOKUP(L3936,Продукция!B:C,2,0))</f>
        <v/>
      </c>
      <c r="L3936" s="151"/>
      <c r="M3936" t="str">
        <f>IF(L3936="","",VLOOKUP(L3936,Продукция!B:L,11,0))</f>
        <v/>
      </c>
      <c r="AB3936" t="str">
        <f>IF(L3936="","",VLOOKUP(L3936&amp;I3936,Продукция!A:I,9,0))</f>
        <v/>
      </c>
      <c r="AF3936" t="str">
        <f>IF(AD3936="","",VLOOKUP(AD3936,'Сотрудники и ссылки'!A:B,2,0))</f>
        <v/>
      </c>
      <c r="AG3936" t="str">
        <f>IF(AD3936="","",VLOOKUP(AD3936,'Сотрудники и ссылки'!A:C,3,0))</f>
        <v/>
      </c>
      <c r="AI3936" t="str">
        <f>IF(AH3936="","",VLOOKUP(AH3936,'Сотрудники и ссылки'!A:B,2,0))</f>
        <v/>
      </c>
      <c r="AJ3936" t="str">
        <f>IF(AH3936="","",VLOOKUP(AH3936,'Сотрудники и ссылки'!A:C,3,0))</f>
        <v/>
      </c>
      <c r="AL3936" s="2" t="str">
        <f>IF(AK3936="","",AK3936+VLOOKUP(I3936,'Вид исследования'!B:E,4,0))</f>
        <v/>
      </c>
      <c r="AM3936" s="2" t="str">
        <f>IF(AK3936="","",AK3936+VLOOKUP(I3936,'Вид исследования'!B:F,5,0))</f>
        <v/>
      </c>
      <c r="AQ3936" t="str">
        <f>IFERROR(IF(L3936="","",VLOOKUP(L3936&amp;I3936,Продукция!A:K,11,0)),"обратитесь к админ справочника")</f>
        <v/>
      </c>
      <c r="AS3936" t="str">
        <f>IFERROR(IF(L3936="","",VLOOKUP(L3936&amp;I3936,Продукция!A:J,10,0)),"обратитесь к админ справочника")</f>
        <v/>
      </c>
    </row>
    <row r="3937" spans="1:45" x14ac:dyDescent="0.25">
      <c r="A3937" t="str">
        <f t="shared" si="71"/>
        <v/>
      </c>
      <c r="B3937" t="str">
        <f>IF(E3937="","",INDEX(Лаборатории!A:A,MATCH('Производственный контроль'!E3937,Лаборатории!B:B,0)))</f>
        <v/>
      </c>
      <c r="C3937" t="str">
        <f>IF(E3937="","",VLOOKUP(E3937,Лаборатории!B:D,3,0))</f>
        <v/>
      </c>
      <c r="E3937" s="150"/>
      <c r="J3937" t="str">
        <f>IF(L3937="","",VLOOKUP(L3937,Продукция!B:D,3,0))</f>
        <v/>
      </c>
      <c r="K3937" t="str">
        <f>IF(L3937="","",VLOOKUP(L3937,Продукция!B:C,2,0))</f>
        <v/>
      </c>
      <c r="L3937" s="151"/>
      <c r="M3937" t="str">
        <f>IF(L3937="","",VLOOKUP(L3937,Продукция!B:L,11,0))</f>
        <v/>
      </c>
      <c r="AB3937" t="str">
        <f>IF(L3937="","",VLOOKUP(L3937&amp;I3937,Продукция!A:I,9,0))</f>
        <v/>
      </c>
      <c r="AF3937" t="str">
        <f>IF(AD3937="","",VLOOKUP(AD3937,'Сотрудники и ссылки'!A:B,2,0))</f>
        <v/>
      </c>
      <c r="AG3937" t="str">
        <f>IF(AD3937="","",VLOOKUP(AD3937,'Сотрудники и ссылки'!A:C,3,0))</f>
        <v/>
      </c>
      <c r="AI3937" t="str">
        <f>IF(AH3937="","",VLOOKUP(AH3937,'Сотрудники и ссылки'!A:B,2,0))</f>
        <v/>
      </c>
      <c r="AJ3937" t="str">
        <f>IF(AH3937="","",VLOOKUP(AH3937,'Сотрудники и ссылки'!A:C,3,0))</f>
        <v/>
      </c>
      <c r="AL3937" s="2" t="str">
        <f>IF(AK3937="","",AK3937+VLOOKUP(I3937,'Вид исследования'!B:E,4,0))</f>
        <v/>
      </c>
      <c r="AM3937" s="2" t="str">
        <f>IF(AK3937="","",AK3937+VLOOKUP(I3937,'Вид исследования'!B:F,5,0))</f>
        <v/>
      </c>
      <c r="AQ3937" t="str">
        <f>IFERROR(IF(L3937="","",VLOOKUP(L3937&amp;I3937,Продукция!A:K,11,0)),"обратитесь к админ справочника")</f>
        <v/>
      </c>
      <c r="AS3937" t="str">
        <f>IFERROR(IF(L3937="","",VLOOKUP(L3937&amp;I3937,Продукция!A:J,10,0)),"обратитесь к админ справочника")</f>
        <v/>
      </c>
    </row>
    <row r="3938" spans="1:45" x14ac:dyDescent="0.25">
      <c r="A3938" t="str">
        <f t="shared" si="71"/>
        <v/>
      </c>
      <c r="B3938" t="str">
        <f>IF(E3938="","",INDEX(Лаборатории!A:A,MATCH('Производственный контроль'!E3938,Лаборатории!B:B,0)))</f>
        <v/>
      </c>
      <c r="C3938" t="str">
        <f>IF(E3938="","",VLOOKUP(E3938,Лаборатории!B:D,3,0))</f>
        <v/>
      </c>
      <c r="E3938" s="150"/>
      <c r="J3938" t="str">
        <f>IF(L3938="","",VLOOKUP(L3938,Продукция!B:D,3,0))</f>
        <v/>
      </c>
      <c r="K3938" t="str">
        <f>IF(L3938="","",VLOOKUP(L3938,Продукция!B:C,2,0))</f>
        <v/>
      </c>
      <c r="L3938" s="151"/>
      <c r="M3938" t="str">
        <f>IF(L3938="","",VLOOKUP(L3938,Продукция!B:L,11,0))</f>
        <v/>
      </c>
      <c r="AB3938" t="str">
        <f>IF(L3938="","",VLOOKUP(L3938&amp;I3938,Продукция!A:I,9,0))</f>
        <v/>
      </c>
      <c r="AF3938" t="str">
        <f>IF(AD3938="","",VLOOKUP(AD3938,'Сотрудники и ссылки'!A:B,2,0))</f>
        <v/>
      </c>
      <c r="AG3938" t="str">
        <f>IF(AD3938="","",VLOOKUP(AD3938,'Сотрудники и ссылки'!A:C,3,0))</f>
        <v/>
      </c>
      <c r="AI3938" t="str">
        <f>IF(AH3938="","",VLOOKUP(AH3938,'Сотрудники и ссылки'!A:B,2,0))</f>
        <v/>
      </c>
      <c r="AJ3938" t="str">
        <f>IF(AH3938="","",VLOOKUP(AH3938,'Сотрудники и ссылки'!A:C,3,0))</f>
        <v/>
      </c>
      <c r="AL3938" s="2" t="str">
        <f>IF(AK3938="","",AK3938+VLOOKUP(I3938,'Вид исследования'!B:E,4,0))</f>
        <v/>
      </c>
      <c r="AM3938" s="2" t="str">
        <f>IF(AK3938="","",AK3938+VLOOKUP(I3938,'Вид исследования'!B:F,5,0))</f>
        <v/>
      </c>
      <c r="AQ3938" t="str">
        <f>IFERROR(IF(L3938="","",VLOOKUP(L3938&amp;I3938,Продукция!A:K,11,0)),"обратитесь к админ справочника")</f>
        <v/>
      </c>
      <c r="AS3938" t="str">
        <f>IFERROR(IF(L3938="","",VLOOKUP(L3938&amp;I3938,Продукция!A:J,10,0)),"обратитесь к админ справочника")</f>
        <v/>
      </c>
    </row>
    <row r="3939" spans="1:45" x14ac:dyDescent="0.25">
      <c r="A3939" t="str">
        <f t="shared" si="71"/>
        <v/>
      </c>
      <c r="B3939" t="str">
        <f>IF(E3939="","",INDEX(Лаборатории!A:A,MATCH('Производственный контроль'!E3939,Лаборатории!B:B,0)))</f>
        <v/>
      </c>
      <c r="C3939" t="str">
        <f>IF(E3939="","",VLOOKUP(E3939,Лаборатории!B:D,3,0))</f>
        <v/>
      </c>
      <c r="E3939" s="150"/>
      <c r="J3939" t="str">
        <f>IF(L3939="","",VLOOKUP(L3939,Продукция!B:D,3,0))</f>
        <v/>
      </c>
      <c r="K3939" t="str">
        <f>IF(L3939="","",VLOOKUP(L3939,Продукция!B:C,2,0))</f>
        <v/>
      </c>
      <c r="L3939" s="151"/>
      <c r="M3939" t="str">
        <f>IF(L3939="","",VLOOKUP(L3939,Продукция!B:L,11,0))</f>
        <v/>
      </c>
      <c r="AB3939" t="str">
        <f>IF(L3939="","",VLOOKUP(L3939&amp;I3939,Продукция!A:I,9,0))</f>
        <v/>
      </c>
      <c r="AF3939" t="str">
        <f>IF(AD3939="","",VLOOKUP(AD3939,'Сотрудники и ссылки'!A:B,2,0))</f>
        <v/>
      </c>
      <c r="AG3939" t="str">
        <f>IF(AD3939="","",VLOOKUP(AD3939,'Сотрудники и ссылки'!A:C,3,0))</f>
        <v/>
      </c>
      <c r="AI3939" t="str">
        <f>IF(AH3939="","",VLOOKUP(AH3939,'Сотрудники и ссылки'!A:B,2,0))</f>
        <v/>
      </c>
      <c r="AJ3939" t="str">
        <f>IF(AH3939="","",VLOOKUP(AH3939,'Сотрудники и ссылки'!A:C,3,0))</f>
        <v/>
      </c>
      <c r="AL3939" s="2" t="str">
        <f>IF(AK3939="","",AK3939+VLOOKUP(I3939,'Вид исследования'!B:E,4,0))</f>
        <v/>
      </c>
      <c r="AM3939" s="2" t="str">
        <f>IF(AK3939="","",AK3939+VLOOKUP(I3939,'Вид исследования'!B:F,5,0))</f>
        <v/>
      </c>
      <c r="AQ3939" t="str">
        <f>IFERROR(IF(L3939="","",VLOOKUP(L3939&amp;I3939,Продукция!A:K,11,0)),"обратитесь к админ справочника")</f>
        <v/>
      </c>
      <c r="AS3939" t="str">
        <f>IFERROR(IF(L3939="","",VLOOKUP(L3939&amp;I3939,Продукция!A:J,10,0)),"обратитесь к админ справочника")</f>
        <v/>
      </c>
    </row>
    <row r="3940" spans="1:45" x14ac:dyDescent="0.25">
      <c r="A3940" t="str">
        <f t="shared" si="71"/>
        <v/>
      </c>
      <c r="B3940" t="str">
        <f>IF(E3940="","",INDEX(Лаборатории!A:A,MATCH('Производственный контроль'!E3940,Лаборатории!B:B,0)))</f>
        <v/>
      </c>
      <c r="C3940" t="str">
        <f>IF(E3940="","",VLOOKUP(E3940,Лаборатории!B:D,3,0))</f>
        <v/>
      </c>
      <c r="E3940" s="150"/>
      <c r="J3940" t="str">
        <f>IF(L3940="","",VLOOKUP(L3940,Продукция!B:D,3,0))</f>
        <v/>
      </c>
      <c r="K3940" t="str">
        <f>IF(L3940="","",VLOOKUP(L3940,Продукция!B:C,2,0))</f>
        <v/>
      </c>
      <c r="L3940" s="151"/>
      <c r="M3940" t="str">
        <f>IF(L3940="","",VLOOKUP(L3940,Продукция!B:L,11,0))</f>
        <v/>
      </c>
      <c r="AB3940" t="str">
        <f>IF(L3940="","",VLOOKUP(L3940&amp;I3940,Продукция!A:I,9,0))</f>
        <v/>
      </c>
      <c r="AF3940" t="str">
        <f>IF(AD3940="","",VLOOKUP(AD3940,'Сотрудники и ссылки'!A:B,2,0))</f>
        <v/>
      </c>
      <c r="AG3940" t="str">
        <f>IF(AD3940="","",VLOOKUP(AD3940,'Сотрудники и ссылки'!A:C,3,0))</f>
        <v/>
      </c>
      <c r="AI3940" t="str">
        <f>IF(AH3940="","",VLOOKUP(AH3940,'Сотрудники и ссылки'!A:B,2,0))</f>
        <v/>
      </c>
      <c r="AJ3940" t="str">
        <f>IF(AH3940="","",VLOOKUP(AH3940,'Сотрудники и ссылки'!A:C,3,0))</f>
        <v/>
      </c>
      <c r="AL3940" s="2" t="str">
        <f>IF(AK3940="","",AK3940+VLOOKUP(I3940,'Вид исследования'!B:E,4,0))</f>
        <v/>
      </c>
      <c r="AM3940" s="2" t="str">
        <f>IF(AK3940="","",AK3940+VLOOKUP(I3940,'Вид исследования'!B:F,5,0))</f>
        <v/>
      </c>
      <c r="AQ3940" t="str">
        <f>IFERROR(IF(L3940="","",VLOOKUP(L3940&amp;I3940,Продукция!A:K,11,0)),"обратитесь к админ справочника")</f>
        <v/>
      </c>
      <c r="AS3940" t="str">
        <f>IFERROR(IF(L3940="","",VLOOKUP(L3940&amp;I3940,Продукция!A:J,10,0)),"обратитесь к админ справочника")</f>
        <v/>
      </c>
    </row>
    <row r="3941" spans="1:45" x14ac:dyDescent="0.25">
      <c r="A3941" t="str">
        <f t="shared" si="71"/>
        <v/>
      </c>
      <c r="B3941" t="str">
        <f>IF(E3941="","",INDEX(Лаборатории!A:A,MATCH('Производственный контроль'!E3941,Лаборатории!B:B,0)))</f>
        <v/>
      </c>
      <c r="C3941" t="str">
        <f>IF(E3941="","",VLOOKUP(E3941,Лаборатории!B:D,3,0))</f>
        <v/>
      </c>
      <c r="E3941" s="150"/>
      <c r="J3941" t="str">
        <f>IF(L3941="","",VLOOKUP(L3941,Продукция!B:D,3,0))</f>
        <v/>
      </c>
      <c r="K3941" t="str">
        <f>IF(L3941="","",VLOOKUP(L3941,Продукция!B:C,2,0))</f>
        <v/>
      </c>
      <c r="L3941" s="151"/>
      <c r="M3941" t="str">
        <f>IF(L3941="","",VLOOKUP(L3941,Продукция!B:L,11,0))</f>
        <v/>
      </c>
      <c r="AB3941" t="str">
        <f>IF(L3941="","",VLOOKUP(L3941&amp;I3941,Продукция!A:I,9,0))</f>
        <v/>
      </c>
      <c r="AF3941" t="str">
        <f>IF(AD3941="","",VLOOKUP(AD3941,'Сотрудники и ссылки'!A:B,2,0))</f>
        <v/>
      </c>
      <c r="AG3941" t="str">
        <f>IF(AD3941="","",VLOOKUP(AD3941,'Сотрудники и ссылки'!A:C,3,0))</f>
        <v/>
      </c>
      <c r="AI3941" t="str">
        <f>IF(AH3941="","",VLOOKUP(AH3941,'Сотрудники и ссылки'!A:B,2,0))</f>
        <v/>
      </c>
      <c r="AJ3941" t="str">
        <f>IF(AH3941="","",VLOOKUP(AH3941,'Сотрудники и ссылки'!A:C,3,0))</f>
        <v/>
      </c>
      <c r="AL3941" s="2" t="str">
        <f>IF(AK3941="","",AK3941+VLOOKUP(I3941,'Вид исследования'!B:E,4,0))</f>
        <v/>
      </c>
      <c r="AM3941" s="2" t="str">
        <f>IF(AK3941="","",AK3941+VLOOKUP(I3941,'Вид исследования'!B:F,5,0))</f>
        <v/>
      </c>
      <c r="AQ3941" t="str">
        <f>IFERROR(IF(L3941="","",VLOOKUP(L3941&amp;I3941,Продукция!A:K,11,0)),"обратитесь к админ справочника")</f>
        <v/>
      </c>
      <c r="AS3941" t="str">
        <f>IFERROR(IF(L3941="","",VLOOKUP(L3941&amp;I3941,Продукция!A:J,10,0)),"обратитесь к админ справочника")</f>
        <v/>
      </c>
    </row>
    <row r="3942" spans="1:45" x14ac:dyDescent="0.25">
      <c r="A3942" t="str">
        <f t="shared" si="71"/>
        <v/>
      </c>
      <c r="B3942" t="str">
        <f>IF(E3942="","",INDEX(Лаборатории!A:A,MATCH('Производственный контроль'!E3942,Лаборатории!B:B,0)))</f>
        <v/>
      </c>
      <c r="C3942" t="str">
        <f>IF(E3942="","",VLOOKUP(E3942,Лаборатории!B:D,3,0))</f>
        <v/>
      </c>
      <c r="E3942" s="150"/>
      <c r="J3942" t="str">
        <f>IF(L3942="","",VLOOKUP(L3942,Продукция!B:D,3,0))</f>
        <v/>
      </c>
      <c r="K3942" t="str">
        <f>IF(L3942="","",VLOOKUP(L3942,Продукция!B:C,2,0))</f>
        <v/>
      </c>
      <c r="L3942" s="151"/>
      <c r="M3942" t="str">
        <f>IF(L3942="","",VLOOKUP(L3942,Продукция!B:L,11,0))</f>
        <v/>
      </c>
      <c r="AB3942" t="str">
        <f>IF(L3942="","",VLOOKUP(L3942&amp;I3942,Продукция!A:I,9,0))</f>
        <v/>
      </c>
      <c r="AF3942" t="str">
        <f>IF(AD3942="","",VLOOKUP(AD3942,'Сотрудники и ссылки'!A:B,2,0))</f>
        <v/>
      </c>
      <c r="AG3942" t="str">
        <f>IF(AD3942="","",VLOOKUP(AD3942,'Сотрудники и ссылки'!A:C,3,0))</f>
        <v/>
      </c>
      <c r="AI3942" t="str">
        <f>IF(AH3942="","",VLOOKUP(AH3942,'Сотрудники и ссылки'!A:B,2,0))</f>
        <v/>
      </c>
      <c r="AJ3942" t="str">
        <f>IF(AH3942="","",VLOOKUP(AH3942,'Сотрудники и ссылки'!A:C,3,0))</f>
        <v/>
      </c>
      <c r="AL3942" s="2" t="str">
        <f>IF(AK3942="","",AK3942+VLOOKUP(I3942,'Вид исследования'!B:E,4,0))</f>
        <v/>
      </c>
      <c r="AM3942" s="2" t="str">
        <f>IF(AK3942="","",AK3942+VLOOKUP(I3942,'Вид исследования'!B:F,5,0))</f>
        <v/>
      </c>
      <c r="AQ3942" t="str">
        <f>IFERROR(IF(L3942="","",VLOOKUP(L3942&amp;I3942,Продукция!A:K,11,0)),"обратитесь к админ справочника")</f>
        <v/>
      </c>
      <c r="AS3942" t="str">
        <f>IFERROR(IF(L3942="","",VLOOKUP(L3942&amp;I3942,Продукция!A:J,10,0)),"обратитесь к админ справочника")</f>
        <v/>
      </c>
    </row>
    <row r="3943" spans="1:45" x14ac:dyDescent="0.25">
      <c r="A3943" t="str">
        <f t="shared" si="71"/>
        <v/>
      </c>
      <c r="B3943" t="str">
        <f>IF(E3943="","",INDEX(Лаборатории!A:A,MATCH('Производственный контроль'!E3943,Лаборатории!B:B,0)))</f>
        <v/>
      </c>
      <c r="C3943" t="str">
        <f>IF(E3943="","",VLOOKUP(E3943,Лаборатории!B:D,3,0))</f>
        <v/>
      </c>
      <c r="E3943" s="150"/>
      <c r="J3943" t="str">
        <f>IF(L3943="","",VLOOKUP(L3943,Продукция!B:D,3,0))</f>
        <v/>
      </c>
      <c r="K3943" t="str">
        <f>IF(L3943="","",VLOOKUP(L3943,Продукция!B:C,2,0))</f>
        <v/>
      </c>
      <c r="L3943" s="151"/>
      <c r="M3943" t="str">
        <f>IF(L3943="","",VLOOKUP(L3943,Продукция!B:L,11,0))</f>
        <v/>
      </c>
      <c r="AB3943" t="str">
        <f>IF(L3943="","",VLOOKUP(L3943&amp;I3943,Продукция!A:I,9,0))</f>
        <v/>
      </c>
      <c r="AF3943" t="str">
        <f>IF(AD3943="","",VLOOKUP(AD3943,'Сотрудники и ссылки'!A:B,2,0))</f>
        <v/>
      </c>
      <c r="AG3943" t="str">
        <f>IF(AD3943="","",VLOOKUP(AD3943,'Сотрудники и ссылки'!A:C,3,0))</f>
        <v/>
      </c>
      <c r="AI3943" t="str">
        <f>IF(AH3943="","",VLOOKUP(AH3943,'Сотрудники и ссылки'!A:B,2,0))</f>
        <v/>
      </c>
      <c r="AJ3943" t="str">
        <f>IF(AH3943="","",VLOOKUP(AH3943,'Сотрудники и ссылки'!A:C,3,0))</f>
        <v/>
      </c>
      <c r="AL3943" s="2" t="str">
        <f>IF(AK3943="","",AK3943+VLOOKUP(I3943,'Вид исследования'!B:E,4,0))</f>
        <v/>
      </c>
      <c r="AM3943" s="2" t="str">
        <f>IF(AK3943="","",AK3943+VLOOKUP(I3943,'Вид исследования'!B:F,5,0))</f>
        <v/>
      </c>
      <c r="AQ3943" t="str">
        <f>IFERROR(IF(L3943="","",VLOOKUP(L3943&amp;I3943,Продукция!A:K,11,0)),"обратитесь к админ справочника")</f>
        <v/>
      </c>
      <c r="AS3943" t="str">
        <f>IFERROR(IF(L3943="","",VLOOKUP(L3943&amp;I3943,Продукция!A:J,10,0)),"обратитесь к админ справочника")</f>
        <v/>
      </c>
    </row>
    <row r="3944" spans="1:45" x14ac:dyDescent="0.25">
      <c r="A3944" t="str">
        <f t="shared" si="71"/>
        <v/>
      </c>
      <c r="B3944" t="str">
        <f>IF(E3944="","",INDEX(Лаборатории!A:A,MATCH('Производственный контроль'!E3944,Лаборатории!B:B,0)))</f>
        <v/>
      </c>
      <c r="C3944" t="str">
        <f>IF(E3944="","",VLOOKUP(E3944,Лаборатории!B:D,3,0))</f>
        <v/>
      </c>
      <c r="E3944" s="150"/>
      <c r="J3944" t="str">
        <f>IF(L3944="","",VLOOKUP(L3944,Продукция!B:D,3,0))</f>
        <v/>
      </c>
      <c r="K3944" t="str">
        <f>IF(L3944="","",VLOOKUP(L3944,Продукция!B:C,2,0))</f>
        <v/>
      </c>
      <c r="L3944" s="151"/>
      <c r="M3944" t="str">
        <f>IF(L3944="","",VLOOKUP(L3944,Продукция!B:L,11,0))</f>
        <v/>
      </c>
      <c r="AB3944" t="str">
        <f>IF(L3944="","",VLOOKUP(L3944&amp;I3944,Продукция!A:I,9,0))</f>
        <v/>
      </c>
      <c r="AF3944" t="str">
        <f>IF(AD3944="","",VLOOKUP(AD3944,'Сотрудники и ссылки'!A:B,2,0))</f>
        <v/>
      </c>
      <c r="AG3944" t="str">
        <f>IF(AD3944="","",VLOOKUP(AD3944,'Сотрудники и ссылки'!A:C,3,0))</f>
        <v/>
      </c>
      <c r="AI3944" t="str">
        <f>IF(AH3944="","",VLOOKUP(AH3944,'Сотрудники и ссылки'!A:B,2,0))</f>
        <v/>
      </c>
      <c r="AJ3944" t="str">
        <f>IF(AH3944="","",VLOOKUP(AH3944,'Сотрудники и ссылки'!A:C,3,0))</f>
        <v/>
      </c>
      <c r="AL3944" s="2" t="str">
        <f>IF(AK3944="","",AK3944+VLOOKUP(I3944,'Вид исследования'!B:E,4,0))</f>
        <v/>
      </c>
      <c r="AM3944" s="2" t="str">
        <f>IF(AK3944="","",AK3944+VLOOKUP(I3944,'Вид исследования'!B:F,5,0))</f>
        <v/>
      </c>
      <c r="AQ3944" t="str">
        <f>IFERROR(IF(L3944="","",VLOOKUP(L3944&amp;I3944,Продукция!A:K,11,0)),"обратитесь к админ справочника")</f>
        <v/>
      </c>
      <c r="AS3944" t="str">
        <f>IFERROR(IF(L3944="","",VLOOKUP(L3944&amp;I3944,Продукция!A:J,10,0)),"обратитесь к админ справочника")</f>
        <v/>
      </c>
    </row>
    <row r="3945" spans="1:45" x14ac:dyDescent="0.25">
      <c r="A3945" t="str">
        <f t="shared" si="71"/>
        <v/>
      </c>
      <c r="B3945" t="str">
        <f>IF(E3945="","",INDEX(Лаборатории!A:A,MATCH('Производственный контроль'!E3945,Лаборатории!B:B,0)))</f>
        <v/>
      </c>
      <c r="C3945" t="str">
        <f>IF(E3945="","",VLOOKUP(E3945,Лаборатории!B:D,3,0))</f>
        <v/>
      </c>
      <c r="E3945" s="150"/>
      <c r="J3945" t="str">
        <f>IF(L3945="","",VLOOKUP(L3945,Продукция!B:D,3,0))</f>
        <v/>
      </c>
      <c r="K3945" t="str">
        <f>IF(L3945="","",VLOOKUP(L3945,Продукция!B:C,2,0))</f>
        <v/>
      </c>
      <c r="L3945" s="151"/>
      <c r="M3945" t="str">
        <f>IF(L3945="","",VLOOKUP(L3945,Продукция!B:L,11,0))</f>
        <v/>
      </c>
      <c r="AB3945" t="str">
        <f>IF(L3945="","",VLOOKUP(L3945&amp;I3945,Продукция!A:I,9,0))</f>
        <v/>
      </c>
      <c r="AF3945" t="str">
        <f>IF(AD3945="","",VLOOKUP(AD3945,'Сотрудники и ссылки'!A:B,2,0))</f>
        <v/>
      </c>
      <c r="AG3945" t="str">
        <f>IF(AD3945="","",VLOOKUP(AD3945,'Сотрудники и ссылки'!A:C,3,0))</f>
        <v/>
      </c>
      <c r="AI3945" t="str">
        <f>IF(AH3945="","",VLOOKUP(AH3945,'Сотрудники и ссылки'!A:B,2,0))</f>
        <v/>
      </c>
      <c r="AJ3945" t="str">
        <f>IF(AH3945="","",VLOOKUP(AH3945,'Сотрудники и ссылки'!A:C,3,0))</f>
        <v/>
      </c>
      <c r="AL3945" s="2" t="str">
        <f>IF(AK3945="","",AK3945+VLOOKUP(I3945,'Вид исследования'!B:E,4,0))</f>
        <v/>
      </c>
      <c r="AM3945" s="2" t="str">
        <f>IF(AK3945="","",AK3945+VLOOKUP(I3945,'Вид исследования'!B:F,5,0))</f>
        <v/>
      </c>
      <c r="AQ3945" t="str">
        <f>IFERROR(IF(L3945="","",VLOOKUP(L3945&amp;I3945,Продукция!A:K,11,0)),"обратитесь к админ справочника")</f>
        <v/>
      </c>
      <c r="AS3945" t="str">
        <f>IFERROR(IF(L3945="","",VLOOKUP(L3945&amp;I3945,Продукция!A:J,10,0)),"обратитесь к админ справочника")</f>
        <v/>
      </c>
    </row>
    <row r="3946" spans="1:45" x14ac:dyDescent="0.25">
      <c r="A3946" t="str">
        <f t="shared" si="71"/>
        <v/>
      </c>
      <c r="B3946" t="str">
        <f>IF(E3946="","",INDEX(Лаборатории!A:A,MATCH('Производственный контроль'!E3946,Лаборатории!B:B,0)))</f>
        <v/>
      </c>
      <c r="C3946" t="str">
        <f>IF(E3946="","",VLOOKUP(E3946,Лаборатории!B:D,3,0))</f>
        <v/>
      </c>
      <c r="E3946" s="150"/>
      <c r="J3946" t="str">
        <f>IF(L3946="","",VLOOKUP(L3946,Продукция!B:D,3,0))</f>
        <v/>
      </c>
      <c r="K3946" t="str">
        <f>IF(L3946="","",VLOOKUP(L3946,Продукция!B:C,2,0))</f>
        <v/>
      </c>
      <c r="L3946" s="151"/>
      <c r="M3946" t="str">
        <f>IF(L3946="","",VLOOKUP(L3946,Продукция!B:L,11,0))</f>
        <v/>
      </c>
      <c r="AB3946" t="str">
        <f>IF(L3946="","",VLOOKUP(L3946&amp;I3946,Продукция!A:I,9,0))</f>
        <v/>
      </c>
      <c r="AF3946" t="str">
        <f>IF(AD3946="","",VLOOKUP(AD3946,'Сотрудники и ссылки'!A:B,2,0))</f>
        <v/>
      </c>
      <c r="AG3946" t="str">
        <f>IF(AD3946="","",VLOOKUP(AD3946,'Сотрудники и ссылки'!A:C,3,0))</f>
        <v/>
      </c>
      <c r="AI3946" t="str">
        <f>IF(AH3946="","",VLOOKUP(AH3946,'Сотрудники и ссылки'!A:B,2,0))</f>
        <v/>
      </c>
      <c r="AJ3946" t="str">
        <f>IF(AH3946="","",VLOOKUP(AH3946,'Сотрудники и ссылки'!A:C,3,0))</f>
        <v/>
      </c>
      <c r="AL3946" s="2" t="str">
        <f>IF(AK3946="","",AK3946+VLOOKUP(I3946,'Вид исследования'!B:E,4,0))</f>
        <v/>
      </c>
      <c r="AM3946" s="2" t="str">
        <f>IF(AK3946="","",AK3946+VLOOKUP(I3946,'Вид исследования'!B:F,5,0))</f>
        <v/>
      </c>
      <c r="AQ3946" t="str">
        <f>IFERROR(IF(L3946="","",VLOOKUP(L3946&amp;I3946,Продукция!A:K,11,0)),"обратитесь к админ справочника")</f>
        <v/>
      </c>
      <c r="AS3946" t="str">
        <f>IFERROR(IF(L3946="","",VLOOKUP(L3946&amp;I3946,Продукция!A:J,10,0)),"обратитесь к админ справочника")</f>
        <v/>
      </c>
    </row>
    <row r="3947" spans="1:45" x14ac:dyDescent="0.25">
      <c r="A3947" t="str">
        <f t="shared" si="71"/>
        <v/>
      </c>
      <c r="B3947" t="str">
        <f>IF(E3947="","",INDEX(Лаборатории!A:A,MATCH('Производственный контроль'!E3947,Лаборатории!B:B,0)))</f>
        <v/>
      </c>
      <c r="C3947" t="str">
        <f>IF(E3947="","",VLOOKUP(E3947,Лаборатории!B:D,3,0))</f>
        <v/>
      </c>
      <c r="E3947" s="150"/>
      <c r="J3947" t="str">
        <f>IF(L3947="","",VLOOKUP(L3947,Продукция!B:D,3,0))</f>
        <v/>
      </c>
      <c r="K3947" t="str">
        <f>IF(L3947="","",VLOOKUP(L3947,Продукция!B:C,2,0))</f>
        <v/>
      </c>
      <c r="L3947" s="151"/>
      <c r="M3947" t="str">
        <f>IF(L3947="","",VLOOKUP(L3947,Продукция!B:L,11,0))</f>
        <v/>
      </c>
      <c r="AB3947" t="str">
        <f>IF(L3947="","",VLOOKUP(L3947&amp;I3947,Продукция!A:I,9,0))</f>
        <v/>
      </c>
      <c r="AF3947" t="str">
        <f>IF(AD3947="","",VLOOKUP(AD3947,'Сотрудники и ссылки'!A:B,2,0))</f>
        <v/>
      </c>
      <c r="AG3947" t="str">
        <f>IF(AD3947="","",VLOOKUP(AD3947,'Сотрудники и ссылки'!A:C,3,0))</f>
        <v/>
      </c>
      <c r="AI3947" t="str">
        <f>IF(AH3947="","",VLOOKUP(AH3947,'Сотрудники и ссылки'!A:B,2,0))</f>
        <v/>
      </c>
      <c r="AJ3947" t="str">
        <f>IF(AH3947="","",VLOOKUP(AH3947,'Сотрудники и ссылки'!A:C,3,0))</f>
        <v/>
      </c>
      <c r="AL3947" s="2" t="str">
        <f>IF(AK3947="","",AK3947+VLOOKUP(I3947,'Вид исследования'!B:E,4,0))</f>
        <v/>
      </c>
      <c r="AM3947" s="2" t="str">
        <f>IF(AK3947="","",AK3947+VLOOKUP(I3947,'Вид исследования'!B:F,5,0))</f>
        <v/>
      </c>
      <c r="AQ3947" t="str">
        <f>IFERROR(IF(L3947="","",VLOOKUP(L3947&amp;I3947,Продукция!A:K,11,0)),"обратитесь к админ справочника")</f>
        <v/>
      </c>
      <c r="AS3947" t="str">
        <f>IFERROR(IF(L3947="","",VLOOKUP(L3947&amp;I3947,Продукция!A:J,10,0)),"обратитесь к админ справочника")</f>
        <v/>
      </c>
    </row>
    <row r="3948" spans="1:45" x14ac:dyDescent="0.25">
      <c r="A3948" t="str">
        <f t="shared" si="71"/>
        <v/>
      </c>
      <c r="B3948" t="str">
        <f>IF(E3948="","",INDEX(Лаборатории!A:A,MATCH('Производственный контроль'!E3948,Лаборатории!B:B,0)))</f>
        <v/>
      </c>
      <c r="C3948" t="str">
        <f>IF(E3948="","",VLOOKUP(E3948,Лаборатории!B:D,3,0))</f>
        <v/>
      </c>
      <c r="E3948" s="150"/>
      <c r="J3948" t="str">
        <f>IF(L3948="","",VLOOKUP(L3948,Продукция!B:D,3,0))</f>
        <v/>
      </c>
      <c r="K3948" t="str">
        <f>IF(L3948="","",VLOOKUP(L3948,Продукция!B:C,2,0))</f>
        <v/>
      </c>
      <c r="L3948" s="151"/>
      <c r="M3948" t="str">
        <f>IF(L3948="","",VLOOKUP(L3948,Продукция!B:L,11,0))</f>
        <v/>
      </c>
      <c r="AB3948" t="str">
        <f>IF(L3948="","",VLOOKUP(L3948&amp;I3948,Продукция!A:I,9,0))</f>
        <v/>
      </c>
      <c r="AF3948" t="str">
        <f>IF(AD3948="","",VLOOKUP(AD3948,'Сотрудники и ссылки'!A:B,2,0))</f>
        <v/>
      </c>
      <c r="AG3948" t="str">
        <f>IF(AD3948="","",VLOOKUP(AD3948,'Сотрудники и ссылки'!A:C,3,0))</f>
        <v/>
      </c>
      <c r="AI3948" t="str">
        <f>IF(AH3948="","",VLOOKUP(AH3948,'Сотрудники и ссылки'!A:B,2,0))</f>
        <v/>
      </c>
      <c r="AJ3948" t="str">
        <f>IF(AH3948="","",VLOOKUP(AH3948,'Сотрудники и ссылки'!A:C,3,0))</f>
        <v/>
      </c>
      <c r="AL3948" s="2" t="str">
        <f>IF(AK3948="","",AK3948+VLOOKUP(I3948,'Вид исследования'!B:E,4,0))</f>
        <v/>
      </c>
      <c r="AM3948" s="2" t="str">
        <f>IF(AK3948="","",AK3948+VLOOKUP(I3948,'Вид исследования'!B:F,5,0))</f>
        <v/>
      </c>
      <c r="AQ3948" t="str">
        <f>IFERROR(IF(L3948="","",VLOOKUP(L3948&amp;I3948,Продукция!A:K,11,0)),"обратитесь к админ справочника")</f>
        <v/>
      </c>
      <c r="AS3948" t="str">
        <f>IFERROR(IF(L3948="","",VLOOKUP(L3948&amp;I3948,Продукция!A:J,10,0)),"обратитесь к админ справочника")</f>
        <v/>
      </c>
    </row>
    <row r="3949" spans="1:45" x14ac:dyDescent="0.25">
      <c r="A3949" t="str">
        <f t="shared" si="71"/>
        <v/>
      </c>
      <c r="B3949" t="str">
        <f>IF(E3949="","",INDEX(Лаборатории!A:A,MATCH('Производственный контроль'!E3949,Лаборатории!B:B,0)))</f>
        <v/>
      </c>
      <c r="C3949" t="str">
        <f>IF(E3949="","",VLOOKUP(E3949,Лаборатории!B:D,3,0))</f>
        <v/>
      </c>
      <c r="E3949" s="150"/>
      <c r="J3949" t="str">
        <f>IF(L3949="","",VLOOKUP(L3949,Продукция!B:D,3,0))</f>
        <v/>
      </c>
      <c r="K3949" t="str">
        <f>IF(L3949="","",VLOOKUP(L3949,Продукция!B:C,2,0))</f>
        <v/>
      </c>
      <c r="L3949" s="151"/>
      <c r="M3949" t="str">
        <f>IF(L3949="","",VLOOKUP(L3949,Продукция!B:L,11,0))</f>
        <v/>
      </c>
      <c r="AB3949" t="str">
        <f>IF(L3949="","",VLOOKUP(L3949&amp;I3949,Продукция!A:I,9,0))</f>
        <v/>
      </c>
      <c r="AF3949" t="str">
        <f>IF(AD3949="","",VLOOKUP(AD3949,'Сотрудники и ссылки'!A:B,2,0))</f>
        <v/>
      </c>
      <c r="AG3949" t="str">
        <f>IF(AD3949="","",VLOOKUP(AD3949,'Сотрудники и ссылки'!A:C,3,0))</f>
        <v/>
      </c>
      <c r="AI3949" t="str">
        <f>IF(AH3949="","",VLOOKUP(AH3949,'Сотрудники и ссылки'!A:B,2,0))</f>
        <v/>
      </c>
      <c r="AJ3949" t="str">
        <f>IF(AH3949="","",VLOOKUP(AH3949,'Сотрудники и ссылки'!A:C,3,0))</f>
        <v/>
      </c>
      <c r="AL3949" s="2" t="str">
        <f>IF(AK3949="","",AK3949+VLOOKUP(I3949,'Вид исследования'!B:E,4,0))</f>
        <v/>
      </c>
      <c r="AM3949" s="2" t="str">
        <f>IF(AK3949="","",AK3949+VLOOKUP(I3949,'Вид исследования'!B:F,5,0))</f>
        <v/>
      </c>
      <c r="AQ3949" t="str">
        <f>IFERROR(IF(L3949="","",VLOOKUP(L3949&amp;I3949,Продукция!A:K,11,0)),"обратитесь к админ справочника")</f>
        <v/>
      </c>
      <c r="AS3949" t="str">
        <f>IFERROR(IF(L3949="","",VLOOKUP(L3949&amp;I3949,Продукция!A:J,10,0)),"обратитесь к админ справочника")</f>
        <v/>
      </c>
    </row>
    <row r="3950" spans="1:45" x14ac:dyDescent="0.25">
      <c r="A3950" t="str">
        <f t="shared" si="71"/>
        <v/>
      </c>
      <c r="B3950" t="str">
        <f>IF(E3950="","",INDEX(Лаборатории!A:A,MATCH('Производственный контроль'!E3950,Лаборатории!B:B,0)))</f>
        <v/>
      </c>
      <c r="C3950" t="str">
        <f>IF(E3950="","",VLOOKUP(E3950,Лаборатории!B:D,3,0))</f>
        <v/>
      </c>
      <c r="E3950" s="150"/>
      <c r="J3950" t="str">
        <f>IF(L3950="","",VLOOKUP(L3950,Продукция!B:D,3,0))</f>
        <v/>
      </c>
      <c r="K3950" t="str">
        <f>IF(L3950="","",VLOOKUP(L3950,Продукция!B:C,2,0))</f>
        <v/>
      </c>
      <c r="L3950" s="151"/>
      <c r="M3950" t="str">
        <f>IF(L3950="","",VLOOKUP(L3950,Продукция!B:L,11,0))</f>
        <v/>
      </c>
      <c r="AB3950" t="str">
        <f>IF(L3950="","",VLOOKUP(L3950&amp;I3950,Продукция!A:I,9,0))</f>
        <v/>
      </c>
      <c r="AF3950" t="str">
        <f>IF(AD3950="","",VLOOKUP(AD3950,'Сотрудники и ссылки'!A:B,2,0))</f>
        <v/>
      </c>
      <c r="AG3950" t="str">
        <f>IF(AD3950="","",VLOOKUP(AD3950,'Сотрудники и ссылки'!A:C,3,0))</f>
        <v/>
      </c>
      <c r="AI3950" t="str">
        <f>IF(AH3950="","",VLOOKUP(AH3950,'Сотрудники и ссылки'!A:B,2,0))</f>
        <v/>
      </c>
      <c r="AJ3950" t="str">
        <f>IF(AH3950="","",VLOOKUP(AH3950,'Сотрудники и ссылки'!A:C,3,0))</f>
        <v/>
      </c>
      <c r="AL3950" s="2" t="str">
        <f>IF(AK3950="","",AK3950+VLOOKUP(I3950,'Вид исследования'!B:E,4,0))</f>
        <v/>
      </c>
      <c r="AM3950" s="2" t="str">
        <f>IF(AK3950="","",AK3950+VLOOKUP(I3950,'Вид исследования'!B:F,5,0))</f>
        <v/>
      </c>
      <c r="AQ3950" t="str">
        <f>IFERROR(IF(L3950="","",VLOOKUP(L3950&amp;I3950,Продукция!A:K,11,0)),"обратитесь к админ справочника")</f>
        <v/>
      </c>
      <c r="AS3950" t="str">
        <f>IFERROR(IF(L3950="","",VLOOKUP(L3950&amp;I3950,Продукция!A:J,10,0)),"обратитесь к админ справочника")</f>
        <v/>
      </c>
    </row>
    <row r="3951" spans="1:45" x14ac:dyDescent="0.25">
      <c r="A3951" t="str">
        <f t="shared" si="71"/>
        <v/>
      </c>
      <c r="B3951" t="str">
        <f>IF(E3951="","",INDEX(Лаборатории!A:A,MATCH('Производственный контроль'!E3951,Лаборатории!B:B,0)))</f>
        <v/>
      </c>
      <c r="C3951" t="str">
        <f>IF(E3951="","",VLOOKUP(E3951,Лаборатории!B:D,3,0))</f>
        <v/>
      </c>
      <c r="E3951" s="150"/>
      <c r="J3951" t="str">
        <f>IF(L3951="","",VLOOKUP(L3951,Продукция!B:D,3,0))</f>
        <v/>
      </c>
      <c r="K3951" t="str">
        <f>IF(L3951="","",VLOOKUP(L3951,Продукция!B:C,2,0))</f>
        <v/>
      </c>
      <c r="L3951" s="151"/>
      <c r="M3951" t="str">
        <f>IF(L3951="","",VLOOKUP(L3951,Продукция!B:L,11,0))</f>
        <v/>
      </c>
      <c r="AB3951" t="str">
        <f>IF(L3951="","",VLOOKUP(L3951&amp;I3951,Продукция!A:I,9,0))</f>
        <v/>
      </c>
      <c r="AF3951" t="str">
        <f>IF(AD3951="","",VLOOKUP(AD3951,'Сотрудники и ссылки'!A:B,2,0))</f>
        <v/>
      </c>
      <c r="AG3951" t="str">
        <f>IF(AD3951="","",VLOOKUP(AD3951,'Сотрудники и ссылки'!A:C,3,0))</f>
        <v/>
      </c>
      <c r="AI3951" t="str">
        <f>IF(AH3951="","",VLOOKUP(AH3951,'Сотрудники и ссылки'!A:B,2,0))</f>
        <v/>
      </c>
      <c r="AJ3951" t="str">
        <f>IF(AH3951="","",VLOOKUP(AH3951,'Сотрудники и ссылки'!A:C,3,0))</f>
        <v/>
      </c>
      <c r="AL3951" s="2" t="str">
        <f>IF(AK3951="","",AK3951+VLOOKUP(I3951,'Вид исследования'!B:E,4,0))</f>
        <v/>
      </c>
      <c r="AM3951" s="2" t="str">
        <f>IF(AK3951="","",AK3951+VLOOKUP(I3951,'Вид исследования'!B:F,5,0))</f>
        <v/>
      </c>
      <c r="AQ3951" t="str">
        <f>IFERROR(IF(L3951="","",VLOOKUP(L3951&amp;I3951,Продукция!A:K,11,0)),"обратитесь к админ справочника")</f>
        <v/>
      </c>
      <c r="AS3951" t="str">
        <f>IFERROR(IF(L3951="","",VLOOKUP(L3951&amp;I3951,Продукция!A:J,10,0)),"обратитесь к админ справочника")</f>
        <v/>
      </c>
    </row>
    <row r="3952" spans="1:45" x14ac:dyDescent="0.25">
      <c r="A3952" t="str">
        <f t="shared" si="71"/>
        <v/>
      </c>
      <c r="B3952" t="str">
        <f>IF(E3952="","",INDEX(Лаборатории!A:A,MATCH('Производственный контроль'!E3952,Лаборатории!B:B,0)))</f>
        <v/>
      </c>
      <c r="C3952" t="str">
        <f>IF(E3952="","",VLOOKUP(E3952,Лаборатории!B:D,3,0))</f>
        <v/>
      </c>
      <c r="E3952" s="150"/>
      <c r="J3952" t="str">
        <f>IF(L3952="","",VLOOKUP(L3952,Продукция!B:D,3,0))</f>
        <v/>
      </c>
      <c r="K3952" t="str">
        <f>IF(L3952="","",VLOOKUP(L3952,Продукция!B:C,2,0))</f>
        <v/>
      </c>
      <c r="L3952" s="151"/>
      <c r="M3952" t="str">
        <f>IF(L3952="","",VLOOKUP(L3952,Продукция!B:L,11,0))</f>
        <v/>
      </c>
      <c r="AB3952" t="str">
        <f>IF(L3952="","",VLOOKUP(L3952&amp;I3952,Продукция!A:I,9,0))</f>
        <v/>
      </c>
      <c r="AF3952" t="str">
        <f>IF(AD3952="","",VLOOKUP(AD3952,'Сотрудники и ссылки'!A:B,2,0))</f>
        <v/>
      </c>
      <c r="AG3952" t="str">
        <f>IF(AD3952="","",VLOOKUP(AD3952,'Сотрудники и ссылки'!A:C,3,0))</f>
        <v/>
      </c>
      <c r="AI3952" t="str">
        <f>IF(AH3952="","",VLOOKUP(AH3952,'Сотрудники и ссылки'!A:B,2,0))</f>
        <v/>
      </c>
      <c r="AJ3952" t="str">
        <f>IF(AH3952="","",VLOOKUP(AH3952,'Сотрудники и ссылки'!A:C,3,0))</f>
        <v/>
      </c>
      <c r="AL3952" s="2" t="str">
        <f>IF(AK3952="","",AK3952+VLOOKUP(I3952,'Вид исследования'!B:E,4,0))</f>
        <v/>
      </c>
      <c r="AM3952" s="2" t="str">
        <f>IF(AK3952="","",AK3952+VLOOKUP(I3952,'Вид исследования'!B:F,5,0))</f>
        <v/>
      </c>
      <c r="AQ3952" t="str">
        <f>IFERROR(IF(L3952="","",VLOOKUP(L3952&amp;I3952,Продукция!A:K,11,0)),"обратитесь к админ справочника")</f>
        <v/>
      </c>
      <c r="AS3952" t="str">
        <f>IFERROR(IF(L3952="","",VLOOKUP(L3952&amp;I3952,Продукция!A:J,10,0)),"обратитесь к админ справочника")</f>
        <v/>
      </c>
    </row>
    <row r="3953" spans="1:45" x14ac:dyDescent="0.25">
      <c r="A3953" t="str">
        <f t="shared" si="71"/>
        <v/>
      </c>
      <c r="B3953" t="str">
        <f>IF(E3953="","",INDEX(Лаборатории!A:A,MATCH('Производственный контроль'!E3953,Лаборатории!B:B,0)))</f>
        <v/>
      </c>
      <c r="C3953" t="str">
        <f>IF(E3953="","",VLOOKUP(E3953,Лаборатории!B:D,3,0))</f>
        <v/>
      </c>
      <c r="E3953" s="150"/>
      <c r="J3953" t="str">
        <f>IF(L3953="","",VLOOKUP(L3953,Продукция!B:D,3,0))</f>
        <v/>
      </c>
      <c r="K3953" t="str">
        <f>IF(L3953="","",VLOOKUP(L3953,Продукция!B:C,2,0))</f>
        <v/>
      </c>
      <c r="L3953" s="151"/>
      <c r="M3953" t="str">
        <f>IF(L3953="","",VLOOKUP(L3953,Продукция!B:L,11,0))</f>
        <v/>
      </c>
      <c r="AB3953" t="str">
        <f>IF(L3953="","",VLOOKUP(L3953&amp;I3953,Продукция!A:I,9,0))</f>
        <v/>
      </c>
      <c r="AF3953" t="str">
        <f>IF(AD3953="","",VLOOKUP(AD3953,'Сотрудники и ссылки'!A:B,2,0))</f>
        <v/>
      </c>
      <c r="AG3953" t="str">
        <f>IF(AD3953="","",VLOOKUP(AD3953,'Сотрудники и ссылки'!A:C,3,0))</f>
        <v/>
      </c>
      <c r="AI3953" t="str">
        <f>IF(AH3953="","",VLOOKUP(AH3953,'Сотрудники и ссылки'!A:B,2,0))</f>
        <v/>
      </c>
      <c r="AJ3953" t="str">
        <f>IF(AH3953="","",VLOOKUP(AH3953,'Сотрудники и ссылки'!A:C,3,0))</f>
        <v/>
      </c>
      <c r="AL3953" s="2" t="str">
        <f>IF(AK3953="","",AK3953+VLOOKUP(I3953,'Вид исследования'!B:E,4,0))</f>
        <v/>
      </c>
      <c r="AM3953" s="2" t="str">
        <f>IF(AK3953="","",AK3953+VLOOKUP(I3953,'Вид исследования'!B:F,5,0))</f>
        <v/>
      </c>
      <c r="AQ3953" t="str">
        <f>IFERROR(IF(L3953="","",VLOOKUP(L3953&amp;I3953,Продукция!A:K,11,0)),"обратитесь к админ справочника")</f>
        <v/>
      </c>
      <c r="AS3953" t="str">
        <f>IFERROR(IF(L3953="","",VLOOKUP(L3953&amp;I3953,Продукция!A:J,10,0)),"обратитесь к админ справочника")</f>
        <v/>
      </c>
    </row>
    <row r="3954" spans="1:45" x14ac:dyDescent="0.25">
      <c r="A3954" t="str">
        <f t="shared" si="71"/>
        <v/>
      </c>
      <c r="B3954" t="str">
        <f>IF(E3954="","",INDEX(Лаборатории!A:A,MATCH('Производственный контроль'!E3954,Лаборатории!B:B,0)))</f>
        <v/>
      </c>
      <c r="C3954" t="str">
        <f>IF(E3954="","",VLOOKUP(E3954,Лаборатории!B:D,3,0))</f>
        <v/>
      </c>
      <c r="E3954" s="150"/>
      <c r="J3954" t="str">
        <f>IF(L3954="","",VLOOKUP(L3954,Продукция!B:D,3,0))</f>
        <v/>
      </c>
      <c r="K3954" t="str">
        <f>IF(L3954="","",VLOOKUP(L3954,Продукция!B:C,2,0))</f>
        <v/>
      </c>
      <c r="L3954" s="151"/>
      <c r="M3954" t="str">
        <f>IF(L3954="","",VLOOKUP(L3954,Продукция!B:L,11,0))</f>
        <v/>
      </c>
      <c r="AB3954" t="str">
        <f>IF(L3954="","",VLOOKUP(L3954&amp;I3954,Продукция!A:I,9,0))</f>
        <v/>
      </c>
      <c r="AF3954" t="str">
        <f>IF(AD3954="","",VLOOKUP(AD3954,'Сотрудники и ссылки'!A:B,2,0))</f>
        <v/>
      </c>
      <c r="AG3954" t="str">
        <f>IF(AD3954="","",VLOOKUP(AD3954,'Сотрудники и ссылки'!A:C,3,0))</f>
        <v/>
      </c>
      <c r="AI3954" t="str">
        <f>IF(AH3954="","",VLOOKUP(AH3954,'Сотрудники и ссылки'!A:B,2,0))</f>
        <v/>
      </c>
      <c r="AJ3954" t="str">
        <f>IF(AH3954="","",VLOOKUP(AH3954,'Сотрудники и ссылки'!A:C,3,0))</f>
        <v/>
      </c>
      <c r="AL3954" s="2" t="str">
        <f>IF(AK3954="","",AK3954+VLOOKUP(I3954,'Вид исследования'!B:E,4,0))</f>
        <v/>
      </c>
      <c r="AM3954" s="2" t="str">
        <f>IF(AK3954="","",AK3954+VLOOKUP(I3954,'Вид исследования'!B:F,5,0))</f>
        <v/>
      </c>
      <c r="AQ3954" t="str">
        <f>IFERROR(IF(L3954="","",VLOOKUP(L3954&amp;I3954,Продукция!A:K,11,0)),"обратитесь к админ справочника")</f>
        <v/>
      </c>
      <c r="AS3954" t="str">
        <f>IFERROR(IF(L3954="","",VLOOKUP(L3954&amp;I3954,Продукция!A:J,10,0)),"обратитесь к админ справочника")</f>
        <v/>
      </c>
    </row>
    <row r="3955" spans="1:45" x14ac:dyDescent="0.25">
      <c r="A3955" t="str">
        <f t="shared" si="71"/>
        <v/>
      </c>
      <c r="B3955" t="str">
        <f>IF(E3955="","",INDEX(Лаборатории!A:A,MATCH('Производственный контроль'!E3955,Лаборатории!B:B,0)))</f>
        <v/>
      </c>
      <c r="C3955" t="str">
        <f>IF(E3955="","",VLOOKUP(E3955,Лаборатории!B:D,3,0))</f>
        <v/>
      </c>
      <c r="E3955" s="150"/>
      <c r="J3955" t="str">
        <f>IF(L3955="","",VLOOKUP(L3955,Продукция!B:D,3,0))</f>
        <v/>
      </c>
      <c r="K3955" t="str">
        <f>IF(L3955="","",VLOOKUP(L3955,Продукция!B:C,2,0))</f>
        <v/>
      </c>
      <c r="L3955" s="151"/>
      <c r="M3955" t="str">
        <f>IF(L3955="","",VLOOKUP(L3955,Продукция!B:L,11,0))</f>
        <v/>
      </c>
      <c r="AB3955" t="str">
        <f>IF(L3955="","",VLOOKUP(L3955&amp;I3955,Продукция!A:I,9,0))</f>
        <v/>
      </c>
      <c r="AF3955" t="str">
        <f>IF(AD3955="","",VLOOKUP(AD3955,'Сотрудники и ссылки'!A:B,2,0))</f>
        <v/>
      </c>
      <c r="AG3955" t="str">
        <f>IF(AD3955="","",VLOOKUP(AD3955,'Сотрудники и ссылки'!A:C,3,0))</f>
        <v/>
      </c>
      <c r="AI3955" t="str">
        <f>IF(AH3955="","",VLOOKUP(AH3955,'Сотрудники и ссылки'!A:B,2,0))</f>
        <v/>
      </c>
      <c r="AJ3955" t="str">
        <f>IF(AH3955="","",VLOOKUP(AH3955,'Сотрудники и ссылки'!A:C,3,0))</f>
        <v/>
      </c>
      <c r="AL3955" s="2" t="str">
        <f>IF(AK3955="","",AK3955+VLOOKUP(I3955,'Вид исследования'!B:E,4,0))</f>
        <v/>
      </c>
      <c r="AM3955" s="2" t="str">
        <f>IF(AK3955="","",AK3955+VLOOKUP(I3955,'Вид исследования'!B:F,5,0))</f>
        <v/>
      </c>
      <c r="AQ3955" t="str">
        <f>IFERROR(IF(L3955="","",VLOOKUP(L3955&amp;I3955,Продукция!A:K,11,0)),"обратитесь к админ справочника")</f>
        <v/>
      </c>
      <c r="AS3955" t="str">
        <f>IFERROR(IF(L3955="","",VLOOKUP(L3955&amp;I3955,Продукция!A:J,10,0)),"обратитесь к админ справочника")</f>
        <v/>
      </c>
    </row>
    <row r="3956" spans="1:45" x14ac:dyDescent="0.25">
      <c r="A3956" t="str">
        <f t="shared" si="71"/>
        <v/>
      </c>
      <c r="B3956" t="str">
        <f>IF(E3956="","",INDEX(Лаборатории!A:A,MATCH('Производственный контроль'!E3956,Лаборатории!B:B,0)))</f>
        <v/>
      </c>
      <c r="C3956" t="str">
        <f>IF(E3956="","",VLOOKUP(E3956,Лаборатории!B:D,3,0))</f>
        <v/>
      </c>
      <c r="E3956" s="150"/>
      <c r="J3956" t="str">
        <f>IF(L3956="","",VLOOKUP(L3956,Продукция!B:D,3,0))</f>
        <v/>
      </c>
      <c r="K3956" t="str">
        <f>IF(L3956="","",VLOOKUP(L3956,Продукция!B:C,2,0))</f>
        <v/>
      </c>
      <c r="L3956" s="151"/>
      <c r="M3956" t="str">
        <f>IF(L3956="","",VLOOKUP(L3956,Продукция!B:L,11,0))</f>
        <v/>
      </c>
      <c r="AB3956" t="str">
        <f>IF(L3956="","",VLOOKUP(L3956&amp;I3956,Продукция!A:I,9,0))</f>
        <v/>
      </c>
      <c r="AF3956" t="str">
        <f>IF(AD3956="","",VLOOKUP(AD3956,'Сотрудники и ссылки'!A:B,2,0))</f>
        <v/>
      </c>
      <c r="AG3956" t="str">
        <f>IF(AD3956="","",VLOOKUP(AD3956,'Сотрудники и ссылки'!A:C,3,0))</f>
        <v/>
      </c>
      <c r="AI3956" t="str">
        <f>IF(AH3956="","",VLOOKUP(AH3956,'Сотрудники и ссылки'!A:B,2,0))</f>
        <v/>
      </c>
      <c r="AJ3956" t="str">
        <f>IF(AH3956="","",VLOOKUP(AH3956,'Сотрудники и ссылки'!A:C,3,0))</f>
        <v/>
      </c>
      <c r="AL3956" s="2" t="str">
        <f>IF(AK3956="","",AK3956+VLOOKUP(I3956,'Вид исследования'!B:E,4,0))</f>
        <v/>
      </c>
      <c r="AM3956" s="2" t="str">
        <f>IF(AK3956="","",AK3956+VLOOKUP(I3956,'Вид исследования'!B:F,5,0))</f>
        <v/>
      </c>
      <c r="AQ3956" t="str">
        <f>IFERROR(IF(L3956="","",VLOOKUP(L3956&amp;I3956,Продукция!A:K,11,0)),"обратитесь к админ справочника")</f>
        <v/>
      </c>
      <c r="AS3956" t="str">
        <f>IFERROR(IF(L3956="","",VLOOKUP(L3956&amp;I3956,Продукция!A:J,10,0)),"обратитесь к админ справочника")</f>
        <v/>
      </c>
    </row>
    <row r="3957" spans="1:45" x14ac:dyDescent="0.25">
      <c r="A3957" t="str">
        <f t="shared" si="71"/>
        <v/>
      </c>
      <c r="B3957" t="str">
        <f>IF(E3957="","",INDEX(Лаборатории!A:A,MATCH('Производственный контроль'!E3957,Лаборатории!B:B,0)))</f>
        <v/>
      </c>
      <c r="C3957" t="str">
        <f>IF(E3957="","",VLOOKUP(E3957,Лаборатории!B:D,3,0))</f>
        <v/>
      </c>
      <c r="E3957" s="150"/>
      <c r="J3957" t="str">
        <f>IF(L3957="","",VLOOKUP(L3957,Продукция!B:D,3,0))</f>
        <v/>
      </c>
      <c r="K3957" t="str">
        <f>IF(L3957="","",VLOOKUP(L3957,Продукция!B:C,2,0))</f>
        <v/>
      </c>
      <c r="L3957" s="151"/>
      <c r="M3957" t="str">
        <f>IF(L3957="","",VLOOKUP(L3957,Продукция!B:L,11,0))</f>
        <v/>
      </c>
      <c r="AB3957" t="str">
        <f>IF(L3957="","",VLOOKUP(L3957&amp;I3957,Продукция!A:I,9,0))</f>
        <v/>
      </c>
      <c r="AF3957" t="str">
        <f>IF(AD3957="","",VLOOKUP(AD3957,'Сотрудники и ссылки'!A:B,2,0))</f>
        <v/>
      </c>
      <c r="AG3957" t="str">
        <f>IF(AD3957="","",VLOOKUP(AD3957,'Сотрудники и ссылки'!A:C,3,0))</f>
        <v/>
      </c>
      <c r="AI3957" t="str">
        <f>IF(AH3957="","",VLOOKUP(AH3957,'Сотрудники и ссылки'!A:B,2,0))</f>
        <v/>
      </c>
      <c r="AJ3957" t="str">
        <f>IF(AH3957="","",VLOOKUP(AH3957,'Сотрудники и ссылки'!A:C,3,0))</f>
        <v/>
      </c>
      <c r="AL3957" s="2" t="str">
        <f>IF(AK3957="","",AK3957+VLOOKUP(I3957,'Вид исследования'!B:E,4,0))</f>
        <v/>
      </c>
      <c r="AM3957" s="2" t="str">
        <f>IF(AK3957="","",AK3957+VLOOKUP(I3957,'Вид исследования'!B:F,5,0))</f>
        <v/>
      </c>
      <c r="AQ3957" t="str">
        <f>IFERROR(IF(L3957="","",VLOOKUP(L3957&amp;I3957,Продукция!A:K,11,0)),"обратитесь к админ справочника")</f>
        <v/>
      </c>
      <c r="AS3957" t="str">
        <f>IFERROR(IF(L3957="","",VLOOKUP(L3957&amp;I3957,Продукция!A:J,10,0)),"обратитесь к админ справочника")</f>
        <v/>
      </c>
    </row>
    <row r="3958" spans="1:45" x14ac:dyDescent="0.25">
      <c r="A3958" t="str">
        <f t="shared" si="71"/>
        <v/>
      </c>
      <c r="B3958" t="str">
        <f>IF(E3958="","",INDEX(Лаборатории!A:A,MATCH('Производственный контроль'!E3958,Лаборатории!B:B,0)))</f>
        <v/>
      </c>
      <c r="C3958" t="str">
        <f>IF(E3958="","",VLOOKUP(E3958,Лаборатории!B:D,3,0))</f>
        <v/>
      </c>
      <c r="E3958" s="150"/>
      <c r="J3958" t="str">
        <f>IF(L3958="","",VLOOKUP(L3958,Продукция!B:D,3,0))</f>
        <v/>
      </c>
      <c r="K3958" t="str">
        <f>IF(L3958="","",VLOOKUP(L3958,Продукция!B:C,2,0))</f>
        <v/>
      </c>
      <c r="L3958" s="151"/>
      <c r="M3958" t="str">
        <f>IF(L3958="","",VLOOKUP(L3958,Продукция!B:L,11,0))</f>
        <v/>
      </c>
      <c r="AB3958" t="str">
        <f>IF(L3958="","",VLOOKUP(L3958&amp;I3958,Продукция!A:I,9,0))</f>
        <v/>
      </c>
      <c r="AF3958" t="str">
        <f>IF(AD3958="","",VLOOKUP(AD3958,'Сотрудники и ссылки'!A:B,2,0))</f>
        <v/>
      </c>
      <c r="AG3958" t="str">
        <f>IF(AD3958="","",VLOOKUP(AD3958,'Сотрудники и ссылки'!A:C,3,0))</f>
        <v/>
      </c>
      <c r="AI3958" t="str">
        <f>IF(AH3958="","",VLOOKUP(AH3958,'Сотрудники и ссылки'!A:B,2,0))</f>
        <v/>
      </c>
      <c r="AJ3958" t="str">
        <f>IF(AH3958="","",VLOOKUP(AH3958,'Сотрудники и ссылки'!A:C,3,0))</f>
        <v/>
      </c>
      <c r="AL3958" s="2" t="str">
        <f>IF(AK3958="","",AK3958+VLOOKUP(I3958,'Вид исследования'!B:E,4,0))</f>
        <v/>
      </c>
      <c r="AM3958" s="2" t="str">
        <f>IF(AK3958="","",AK3958+VLOOKUP(I3958,'Вид исследования'!B:F,5,0))</f>
        <v/>
      </c>
      <c r="AQ3958" t="str">
        <f>IFERROR(IF(L3958="","",VLOOKUP(L3958&amp;I3958,Продукция!A:K,11,0)),"обратитесь к админ справочника")</f>
        <v/>
      </c>
      <c r="AS3958" t="str">
        <f>IFERROR(IF(L3958="","",VLOOKUP(L3958&amp;I3958,Продукция!A:J,10,0)),"обратитесь к админ справочника")</f>
        <v/>
      </c>
    </row>
    <row r="3959" spans="1:45" x14ac:dyDescent="0.25">
      <c r="A3959" t="str">
        <f t="shared" si="71"/>
        <v/>
      </c>
      <c r="B3959" t="str">
        <f>IF(E3959="","",INDEX(Лаборатории!A:A,MATCH('Производственный контроль'!E3959,Лаборатории!B:B,0)))</f>
        <v/>
      </c>
      <c r="C3959" t="str">
        <f>IF(E3959="","",VLOOKUP(E3959,Лаборатории!B:D,3,0))</f>
        <v/>
      </c>
      <c r="E3959" s="150"/>
      <c r="J3959" t="str">
        <f>IF(L3959="","",VLOOKUP(L3959,Продукция!B:D,3,0))</f>
        <v/>
      </c>
      <c r="K3959" t="str">
        <f>IF(L3959="","",VLOOKUP(L3959,Продукция!B:C,2,0))</f>
        <v/>
      </c>
      <c r="L3959" s="151"/>
      <c r="M3959" t="str">
        <f>IF(L3959="","",VLOOKUP(L3959,Продукция!B:L,11,0))</f>
        <v/>
      </c>
      <c r="AB3959" t="str">
        <f>IF(L3959="","",VLOOKUP(L3959&amp;I3959,Продукция!A:I,9,0))</f>
        <v/>
      </c>
      <c r="AF3959" t="str">
        <f>IF(AD3959="","",VLOOKUP(AD3959,'Сотрудники и ссылки'!A:B,2,0))</f>
        <v/>
      </c>
      <c r="AG3959" t="str">
        <f>IF(AD3959="","",VLOOKUP(AD3959,'Сотрудники и ссылки'!A:C,3,0))</f>
        <v/>
      </c>
      <c r="AI3959" t="str">
        <f>IF(AH3959="","",VLOOKUP(AH3959,'Сотрудники и ссылки'!A:B,2,0))</f>
        <v/>
      </c>
      <c r="AJ3959" t="str">
        <f>IF(AH3959="","",VLOOKUP(AH3959,'Сотрудники и ссылки'!A:C,3,0))</f>
        <v/>
      </c>
      <c r="AL3959" s="2" t="str">
        <f>IF(AK3959="","",AK3959+VLOOKUP(I3959,'Вид исследования'!B:E,4,0))</f>
        <v/>
      </c>
      <c r="AM3959" s="2" t="str">
        <f>IF(AK3959="","",AK3959+VLOOKUP(I3959,'Вид исследования'!B:F,5,0))</f>
        <v/>
      </c>
      <c r="AQ3959" t="str">
        <f>IFERROR(IF(L3959="","",VLOOKUP(L3959&amp;I3959,Продукция!A:K,11,0)),"обратитесь к админ справочника")</f>
        <v/>
      </c>
      <c r="AS3959" t="str">
        <f>IFERROR(IF(L3959="","",VLOOKUP(L3959&amp;I3959,Продукция!A:J,10,0)),"обратитесь к админ справочника")</f>
        <v/>
      </c>
    </row>
    <row r="3960" spans="1:45" x14ac:dyDescent="0.25">
      <c r="A3960" t="str">
        <f t="shared" si="71"/>
        <v/>
      </c>
      <c r="B3960" t="str">
        <f>IF(E3960="","",INDEX(Лаборатории!A:A,MATCH('Производственный контроль'!E3960,Лаборатории!B:B,0)))</f>
        <v/>
      </c>
      <c r="C3960" t="str">
        <f>IF(E3960="","",VLOOKUP(E3960,Лаборатории!B:D,3,0))</f>
        <v/>
      </c>
      <c r="E3960" s="150"/>
      <c r="J3960" t="str">
        <f>IF(L3960="","",VLOOKUP(L3960,Продукция!B:D,3,0))</f>
        <v/>
      </c>
      <c r="K3960" t="str">
        <f>IF(L3960="","",VLOOKUP(L3960,Продукция!B:C,2,0))</f>
        <v/>
      </c>
      <c r="L3960" s="151"/>
      <c r="M3960" t="str">
        <f>IF(L3960="","",VLOOKUP(L3960,Продукция!B:L,11,0))</f>
        <v/>
      </c>
      <c r="AB3960" t="str">
        <f>IF(L3960="","",VLOOKUP(L3960&amp;I3960,Продукция!A:I,9,0))</f>
        <v/>
      </c>
      <c r="AF3960" t="str">
        <f>IF(AD3960="","",VLOOKUP(AD3960,'Сотрудники и ссылки'!A:B,2,0))</f>
        <v/>
      </c>
      <c r="AG3960" t="str">
        <f>IF(AD3960="","",VLOOKUP(AD3960,'Сотрудники и ссылки'!A:C,3,0))</f>
        <v/>
      </c>
      <c r="AI3960" t="str">
        <f>IF(AH3960="","",VLOOKUP(AH3960,'Сотрудники и ссылки'!A:B,2,0))</f>
        <v/>
      </c>
      <c r="AJ3960" t="str">
        <f>IF(AH3960="","",VLOOKUP(AH3960,'Сотрудники и ссылки'!A:C,3,0))</f>
        <v/>
      </c>
      <c r="AL3960" s="2" t="str">
        <f>IF(AK3960="","",AK3960+VLOOKUP(I3960,'Вид исследования'!B:E,4,0))</f>
        <v/>
      </c>
      <c r="AM3960" s="2" t="str">
        <f>IF(AK3960="","",AK3960+VLOOKUP(I3960,'Вид исследования'!B:F,5,0))</f>
        <v/>
      </c>
      <c r="AQ3960" t="str">
        <f>IFERROR(IF(L3960="","",VLOOKUP(L3960&amp;I3960,Продукция!A:K,11,0)),"обратитесь к админ справочника")</f>
        <v/>
      </c>
      <c r="AS3960" t="str">
        <f>IFERROR(IF(L3960="","",VLOOKUP(L3960&amp;I3960,Продукция!A:J,10,0)),"обратитесь к админ справочника")</f>
        <v/>
      </c>
    </row>
    <row r="3961" spans="1:45" x14ac:dyDescent="0.25">
      <c r="A3961" t="str">
        <f t="shared" si="71"/>
        <v/>
      </c>
      <c r="B3961" t="str">
        <f>IF(E3961="","",INDEX(Лаборатории!A:A,MATCH('Производственный контроль'!E3961,Лаборатории!B:B,0)))</f>
        <v/>
      </c>
      <c r="C3961" t="str">
        <f>IF(E3961="","",VLOOKUP(E3961,Лаборатории!B:D,3,0))</f>
        <v/>
      </c>
      <c r="E3961" s="150"/>
      <c r="J3961" t="str">
        <f>IF(L3961="","",VLOOKUP(L3961,Продукция!B:D,3,0))</f>
        <v/>
      </c>
      <c r="K3961" t="str">
        <f>IF(L3961="","",VLOOKUP(L3961,Продукция!B:C,2,0))</f>
        <v/>
      </c>
      <c r="L3961" s="151"/>
      <c r="M3961" t="str">
        <f>IF(L3961="","",VLOOKUP(L3961,Продукция!B:L,11,0))</f>
        <v/>
      </c>
      <c r="AB3961" t="str">
        <f>IF(L3961="","",VLOOKUP(L3961&amp;I3961,Продукция!A:I,9,0))</f>
        <v/>
      </c>
      <c r="AF3961" t="str">
        <f>IF(AD3961="","",VLOOKUP(AD3961,'Сотрудники и ссылки'!A:B,2,0))</f>
        <v/>
      </c>
      <c r="AG3961" t="str">
        <f>IF(AD3961="","",VLOOKUP(AD3961,'Сотрудники и ссылки'!A:C,3,0))</f>
        <v/>
      </c>
      <c r="AI3961" t="str">
        <f>IF(AH3961="","",VLOOKUP(AH3961,'Сотрудники и ссылки'!A:B,2,0))</f>
        <v/>
      </c>
      <c r="AJ3961" t="str">
        <f>IF(AH3961="","",VLOOKUP(AH3961,'Сотрудники и ссылки'!A:C,3,0))</f>
        <v/>
      </c>
      <c r="AL3961" s="2" t="str">
        <f>IF(AK3961="","",AK3961+VLOOKUP(I3961,'Вид исследования'!B:E,4,0))</f>
        <v/>
      </c>
      <c r="AM3961" s="2" t="str">
        <f>IF(AK3961="","",AK3961+VLOOKUP(I3961,'Вид исследования'!B:F,5,0))</f>
        <v/>
      </c>
      <c r="AQ3961" t="str">
        <f>IFERROR(IF(L3961="","",VLOOKUP(L3961&amp;I3961,Продукция!A:K,11,0)),"обратитесь к админ справочника")</f>
        <v/>
      </c>
      <c r="AS3961" t="str">
        <f>IFERROR(IF(L3961="","",VLOOKUP(L3961&amp;I3961,Продукция!A:J,10,0)),"обратитесь к админ справочника")</f>
        <v/>
      </c>
    </row>
    <row r="3962" spans="1:45" x14ac:dyDescent="0.25">
      <c r="A3962" t="str">
        <f t="shared" si="71"/>
        <v/>
      </c>
      <c r="B3962" t="str">
        <f>IF(E3962="","",INDEX(Лаборатории!A:A,MATCH('Производственный контроль'!E3962,Лаборатории!B:B,0)))</f>
        <v/>
      </c>
      <c r="C3962" t="str">
        <f>IF(E3962="","",VLOOKUP(E3962,Лаборатории!B:D,3,0))</f>
        <v/>
      </c>
      <c r="E3962" s="150"/>
      <c r="J3962" t="str">
        <f>IF(L3962="","",VLOOKUP(L3962,Продукция!B:D,3,0))</f>
        <v/>
      </c>
      <c r="K3962" t="str">
        <f>IF(L3962="","",VLOOKUP(L3962,Продукция!B:C,2,0))</f>
        <v/>
      </c>
      <c r="L3962" s="151"/>
      <c r="M3962" t="str">
        <f>IF(L3962="","",VLOOKUP(L3962,Продукция!B:L,11,0))</f>
        <v/>
      </c>
      <c r="AB3962" t="str">
        <f>IF(L3962="","",VLOOKUP(L3962&amp;I3962,Продукция!A:I,9,0))</f>
        <v/>
      </c>
      <c r="AF3962" t="str">
        <f>IF(AD3962="","",VLOOKUP(AD3962,'Сотрудники и ссылки'!A:B,2,0))</f>
        <v/>
      </c>
      <c r="AG3962" t="str">
        <f>IF(AD3962="","",VLOOKUP(AD3962,'Сотрудники и ссылки'!A:C,3,0))</f>
        <v/>
      </c>
      <c r="AI3962" t="str">
        <f>IF(AH3962="","",VLOOKUP(AH3962,'Сотрудники и ссылки'!A:B,2,0))</f>
        <v/>
      </c>
      <c r="AJ3962" t="str">
        <f>IF(AH3962="","",VLOOKUP(AH3962,'Сотрудники и ссылки'!A:C,3,0))</f>
        <v/>
      </c>
      <c r="AL3962" s="2" t="str">
        <f>IF(AK3962="","",AK3962+VLOOKUP(I3962,'Вид исследования'!B:E,4,0))</f>
        <v/>
      </c>
      <c r="AM3962" s="2" t="str">
        <f>IF(AK3962="","",AK3962+VLOOKUP(I3962,'Вид исследования'!B:F,5,0))</f>
        <v/>
      </c>
      <c r="AQ3962" t="str">
        <f>IFERROR(IF(L3962="","",VLOOKUP(L3962&amp;I3962,Продукция!A:K,11,0)),"обратитесь к админ справочника")</f>
        <v/>
      </c>
      <c r="AS3962" t="str">
        <f>IFERROR(IF(L3962="","",VLOOKUP(L3962&amp;I3962,Продукция!A:J,10,0)),"обратитесь к админ справочника")</f>
        <v/>
      </c>
    </row>
    <row r="3963" spans="1:45" x14ac:dyDescent="0.25">
      <c r="A3963" t="str">
        <f t="shared" si="71"/>
        <v/>
      </c>
      <c r="B3963" t="str">
        <f>IF(E3963="","",INDEX(Лаборатории!A:A,MATCH('Производственный контроль'!E3963,Лаборатории!B:B,0)))</f>
        <v/>
      </c>
      <c r="C3963" t="str">
        <f>IF(E3963="","",VLOOKUP(E3963,Лаборатории!B:D,3,0))</f>
        <v/>
      </c>
      <c r="E3963" s="150"/>
      <c r="J3963" t="str">
        <f>IF(L3963="","",VLOOKUP(L3963,Продукция!B:D,3,0))</f>
        <v/>
      </c>
      <c r="K3963" t="str">
        <f>IF(L3963="","",VLOOKUP(L3963,Продукция!B:C,2,0))</f>
        <v/>
      </c>
      <c r="L3963" s="151"/>
      <c r="M3963" t="str">
        <f>IF(L3963="","",VLOOKUP(L3963,Продукция!B:L,11,0))</f>
        <v/>
      </c>
      <c r="AB3963" t="str">
        <f>IF(L3963="","",VLOOKUP(L3963&amp;I3963,Продукция!A:I,9,0))</f>
        <v/>
      </c>
      <c r="AF3963" t="str">
        <f>IF(AD3963="","",VLOOKUP(AD3963,'Сотрудники и ссылки'!A:B,2,0))</f>
        <v/>
      </c>
      <c r="AG3963" t="str">
        <f>IF(AD3963="","",VLOOKUP(AD3963,'Сотрудники и ссылки'!A:C,3,0))</f>
        <v/>
      </c>
      <c r="AI3963" t="str">
        <f>IF(AH3963="","",VLOOKUP(AH3963,'Сотрудники и ссылки'!A:B,2,0))</f>
        <v/>
      </c>
      <c r="AJ3963" t="str">
        <f>IF(AH3963="","",VLOOKUP(AH3963,'Сотрудники и ссылки'!A:C,3,0))</f>
        <v/>
      </c>
      <c r="AL3963" s="2" t="str">
        <f>IF(AK3963="","",AK3963+VLOOKUP(I3963,'Вид исследования'!B:E,4,0))</f>
        <v/>
      </c>
      <c r="AM3963" s="2" t="str">
        <f>IF(AK3963="","",AK3963+VLOOKUP(I3963,'Вид исследования'!B:F,5,0))</f>
        <v/>
      </c>
      <c r="AQ3963" t="str">
        <f>IFERROR(IF(L3963="","",VLOOKUP(L3963&amp;I3963,Продукция!A:K,11,0)),"обратитесь к админ справочника")</f>
        <v/>
      </c>
      <c r="AS3963" t="str">
        <f>IFERROR(IF(L3963="","",VLOOKUP(L3963&amp;I3963,Продукция!A:J,10,0)),"обратитесь к админ справочника")</f>
        <v/>
      </c>
    </row>
    <row r="3964" spans="1:45" x14ac:dyDescent="0.25">
      <c r="A3964" t="str">
        <f t="shared" si="71"/>
        <v/>
      </c>
      <c r="B3964" t="str">
        <f>IF(E3964="","",INDEX(Лаборатории!A:A,MATCH('Производственный контроль'!E3964,Лаборатории!B:B,0)))</f>
        <v/>
      </c>
      <c r="C3964" t="str">
        <f>IF(E3964="","",VLOOKUP(E3964,Лаборатории!B:D,3,0))</f>
        <v/>
      </c>
      <c r="E3964" s="150"/>
      <c r="J3964" t="str">
        <f>IF(L3964="","",VLOOKUP(L3964,Продукция!B:D,3,0))</f>
        <v/>
      </c>
      <c r="K3964" t="str">
        <f>IF(L3964="","",VLOOKUP(L3964,Продукция!B:C,2,0))</f>
        <v/>
      </c>
      <c r="L3964" s="151"/>
      <c r="M3964" t="str">
        <f>IF(L3964="","",VLOOKUP(L3964,Продукция!B:L,11,0))</f>
        <v/>
      </c>
      <c r="AB3964" t="str">
        <f>IF(L3964="","",VLOOKUP(L3964&amp;I3964,Продукция!A:I,9,0))</f>
        <v/>
      </c>
      <c r="AF3964" t="str">
        <f>IF(AD3964="","",VLOOKUP(AD3964,'Сотрудники и ссылки'!A:B,2,0))</f>
        <v/>
      </c>
      <c r="AG3964" t="str">
        <f>IF(AD3964="","",VLOOKUP(AD3964,'Сотрудники и ссылки'!A:C,3,0))</f>
        <v/>
      </c>
      <c r="AI3964" t="str">
        <f>IF(AH3964="","",VLOOKUP(AH3964,'Сотрудники и ссылки'!A:B,2,0))</f>
        <v/>
      </c>
      <c r="AJ3964" t="str">
        <f>IF(AH3964="","",VLOOKUP(AH3964,'Сотрудники и ссылки'!A:C,3,0))</f>
        <v/>
      </c>
      <c r="AL3964" s="2" t="str">
        <f>IF(AK3964="","",AK3964+VLOOKUP(I3964,'Вид исследования'!B:E,4,0))</f>
        <v/>
      </c>
      <c r="AM3964" s="2" t="str">
        <f>IF(AK3964="","",AK3964+VLOOKUP(I3964,'Вид исследования'!B:F,5,0))</f>
        <v/>
      </c>
      <c r="AQ3964" t="str">
        <f>IFERROR(IF(L3964="","",VLOOKUP(L3964&amp;I3964,Продукция!A:K,11,0)),"обратитесь к админ справочника")</f>
        <v/>
      </c>
      <c r="AS3964" t="str">
        <f>IFERROR(IF(L3964="","",VLOOKUP(L3964&amp;I3964,Продукция!A:J,10,0)),"обратитесь к админ справочника")</f>
        <v/>
      </c>
    </row>
    <row r="3965" spans="1:45" x14ac:dyDescent="0.25">
      <c r="A3965" t="str">
        <f t="shared" si="71"/>
        <v/>
      </c>
      <c r="B3965" t="str">
        <f>IF(E3965="","",INDEX(Лаборатории!A:A,MATCH('Производственный контроль'!E3965,Лаборатории!B:B,0)))</f>
        <v/>
      </c>
      <c r="C3965" t="str">
        <f>IF(E3965="","",VLOOKUP(E3965,Лаборатории!B:D,3,0))</f>
        <v/>
      </c>
      <c r="E3965" s="150"/>
      <c r="J3965" t="str">
        <f>IF(L3965="","",VLOOKUP(L3965,Продукция!B:D,3,0))</f>
        <v/>
      </c>
      <c r="K3965" t="str">
        <f>IF(L3965="","",VLOOKUP(L3965,Продукция!B:C,2,0))</f>
        <v/>
      </c>
      <c r="L3965" s="151"/>
      <c r="M3965" t="str">
        <f>IF(L3965="","",VLOOKUP(L3965,Продукция!B:L,11,0))</f>
        <v/>
      </c>
      <c r="AB3965" t="str">
        <f>IF(L3965="","",VLOOKUP(L3965&amp;I3965,Продукция!A:I,9,0))</f>
        <v/>
      </c>
      <c r="AF3965" t="str">
        <f>IF(AD3965="","",VLOOKUP(AD3965,'Сотрудники и ссылки'!A:B,2,0))</f>
        <v/>
      </c>
      <c r="AG3965" t="str">
        <f>IF(AD3965="","",VLOOKUP(AD3965,'Сотрудники и ссылки'!A:C,3,0))</f>
        <v/>
      </c>
      <c r="AI3965" t="str">
        <f>IF(AH3965="","",VLOOKUP(AH3965,'Сотрудники и ссылки'!A:B,2,0))</f>
        <v/>
      </c>
      <c r="AJ3965" t="str">
        <f>IF(AH3965="","",VLOOKUP(AH3965,'Сотрудники и ссылки'!A:C,3,0))</f>
        <v/>
      </c>
      <c r="AL3965" s="2" t="str">
        <f>IF(AK3965="","",AK3965+VLOOKUP(I3965,'Вид исследования'!B:E,4,0))</f>
        <v/>
      </c>
      <c r="AM3965" s="2" t="str">
        <f>IF(AK3965="","",AK3965+VLOOKUP(I3965,'Вид исследования'!B:F,5,0))</f>
        <v/>
      </c>
      <c r="AQ3965" t="str">
        <f>IFERROR(IF(L3965="","",VLOOKUP(L3965&amp;I3965,Продукция!A:K,11,0)),"обратитесь к админ справочника")</f>
        <v/>
      </c>
      <c r="AS3965" t="str">
        <f>IFERROR(IF(L3965="","",VLOOKUP(L3965&amp;I3965,Продукция!A:J,10,0)),"обратитесь к админ справочника")</f>
        <v/>
      </c>
    </row>
    <row r="3966" spans="1:45" x14ac:dyDescent="0.25">
      <c r="A3966" t="str">
        <f t="shared" si="71"/>
        <v/>
      </c>
      <c r="B3966" t="str">
        <f>IF(E3966="","",INDEX(Лаборатории!A:A,MATCH('Производственный контроль'!E3966,Лаборатории!B:B,0)))</f>
        <v/>
      </c>
      <c r="C3966" t="str">
        <f>IF(E3966="","",VLOOKUP(E3966,Лаборатории!B:D,3,0))</f>
        <v/>
      </c>
      <c r="E3966" s="150"/>
      <c r="J3966" t="str">
        <f>IF(L3966="","",VLOOKUP(L3966,Продукция!B:D,3,0))</f>
        <v/>
      </c>
      <c r="K3966" t="str">
        <f>IF(L3966="","",VLOOKUP(L3966,Продукция!B:C,2,0))</f>
        <v/>
      </c>
      <c r="L3966" s="151"/>
      <c r="M3966" t="str">
        <f>IF(L3966="","",VLOOKUP(L3966,Продукция!B:L,11,0))</f>
        <v/>
      </c>
      <c r="AB3966" t="str">
        <f>IF(L3966="","",VLOOKUP(L3966&amp;I3966,Продукция!A:I,9,0))</f>
        <v/>
      </c>
      <c r="AF3966" t="str">
        <f>IF(AD3966="","",VLOOKUP(AD3966,'Сотрудники и ссылки'!A:B,2,0))</f>
        <v/>
      </c>
      <c r="AG3966" t="str">
        <f>IF(AD3966="","",VLOOKUP(AD3966,'Сотрудники и ссылки'!A:C,3,0))</f>
        <v/>
      </c>
      <c r="AI3966" t="str">
        <f>IF(AH3966="","",VLOOKUP(AH3966,'Сотрудники и ссылки'!A:B,2,0))</f>
        <v/>
      </c>
      <c r="AJ3966" t="str">
        <f>IF(AH3966="","",VLOOKUP(AH3966,'Сотрудники и ссылки'!A:C,3,0))</f>
        <v/>
      </c>
      <c r="AL3966" s="2" t="str">
        <f>IF(AK3966="","",AK3966+VLOOKUP(I3966,'Вид исследования'!B:E,4,0))</f>
        <v/>
      </c>
      <c r="AM3966" s="2" t="str">
        <f>IF(AK3966="","",AK3966+VLOOKUP(I3966,'Вид исследования'!B:F,5,0))</f>
        <v/>
      </c>
      <c r="AQ3966" t="str">
        <f>IFERROR(IF(L3966="","",VLOOKUP(L3966&amp;I3966,Продукция!A:K,11,0)),"обратитесь к админ справочника")</f>
        <v/>
      </c>
      <c r="AS3966" t="str">
        <f>IFERROR(IF(L3966="","",VLOOKUP(L3966&amp;I3966,Продукция!A:J,10,0)),"обратитесь к админ справочника")</f>
        <v/>
      </c>
    </row>
    <row r="3967" spans="1:45" x14ac:dyDescent="0.25">
      <c r="A3967" t="str">
        <f t="shared" si="71"/>
        <v/>
      </c>
      <c r="B3967" t="str">
        <f>IF(E3967="","",INDEX(Лаборатории!A:A,MATCH('Производственный контроль'!E3967,Лаборатории!B:B,0)))</f>
        <v/>
      </c>
      <c r="C3967" t="str">
        <f>IF(E3967="","",VLOOKUP(E3967,Лаборатории!B:D,3,0))</f>
        <v/>
      </c>
      <c r="E3967" s="150"/>
      <c r="J3967" t="str">
        <f>IF(L3967="","",VLOOKUP(L3967,Продукция!B:D,3,0))</f>
        <v/>
      </c>
      <c r="K3967" t="str">
        <f>IF(L3967="","",VLOOKUP(L3967,Продукция!B:C,2,0))</f>
        <v/>
      </c>
      <c r="L3967" s="151"/>
      <c r="M3967" t="str">
        <f>IF(L3967="","",VLOOKUP(L3967,Продукция!B:L,11,0))</f>
        <v/>
      </c>
      <c r="AB3967" t="str">
        <f>IF(L3967="","",VLOOKUP(L3967&amp;I3967,Продукция!A:I,9,0))</f>
        <v/>
      </c>
      <c r="AF3967" t="str">
        <f>IF(AD3967="","",VLOOKUP(AD3967,'Сотрудники и ссылки'!A:B,2,0))</f>
        <v/>
      </c>
      <c r="AG3967" t="str">
        <f>IF(AD3967="","",VLOOKUP(AD3967,'Сотрудники и ссылки'!A:C,3,0))</f>
        <v/>
      </c>
      <c r="AI3967" t="str">
        <f>IF(AH3967="","",VLOOKUP(AH3967,'Сотрудники и ссылки'!A:B,2,0))</f>
        <v/>
      </c>
      <c r="AJ3967" t="str">
        <f>IF(AH3967="","",VLOOKUP(AH3967,'Сотрудники и ссылки'!A:C,3,0))</f>
        <v/>
      </c>
      <c r="AL3967" s="2" t="str">
        <f>IF(AK3967="","",AK3967+VLOOKUP(I3967,'Вид исследования'!B:E,4,0))</f>
        <v/>
      </c>
      <c r="AM3967" s="2" t="str">
        <f>IF(AK3967="","",AK3967+VLOOKUP(I3967,'Вид исследования'!B:F,5,0))</f>
        <v/>
      </c>
      <c r="AQ3967" t="str">
        <f>IFERROR(IF(L3967="","",VLOOKUP(L3967&amp;I3967,Продукция!A:K,11,0)),"обратитесь к админ справочника")</f>
        <v/>
      </c>
      <c r="AS3967" t="str">
        <f>IFERROR(IF(L3967="","",VLOOKUP(L3967&amp;I3967,Продукция!A:J,10,0)),"обратитесь к админ справочника")</f>
        <v/>
      </c>
    </row>
    <row r="3968" spans="1:45" x14ac:dyDescent="0.25">
      <c r="A3968" t="str">
        <f t="shared" si="71"/>
        <v/>
      </c>
      <c r="B3968" t="str">
        <f>IF(E3968="","",INDEX(Лаборатории!A:A,MATCH('Производственный контроль'!E3968,Лаборатории!B:B,0)))</f>
        <v/>
      </c>
      <c r="C3968" t="str">
        <f>IF(E3968="","",VLOOKUP(E3968,Лаборатории!B:D,3,0))</f>
        <v/>
      </c>
      <c r="E3968" s="150"/>
      <c r="J3968" t="str">
        <f>IF(L3968="","",VLOOKUP(L3968,Продукция!B:D,3,0))</f>
        <v/>
      </c>
      <c r="K3968" t="str">
        <f>IF(L3968="","",VLOOKUP(L3968,Продукция!B:C,2,0))</f>
        <v/>
      </c>
      <c r="L3968" s="151"/>
      <c r="M3968" t="str">
        <f>IF(L3968="","",VLOOKUP(L3968,Продукция!B:L,11,0))</f>
        <v/>
      </c>
      <c r="AB3968" t="str">
        <f>IF(L3968="","",VLOOKUP(L3968&amp;I3968,Продукция!A:I,9,0))</f>
        <v/>
      </c>
      <c r="AF3968" t="str">
        <f>IF(AD3968="","",VLOOKUP(AD3968,'Сотрудники и ссылки'!A:B,2,0))</f>
        <v/>
      </c>
      <c r="AG3968" t="str">
        <f>IF(AD3968="","",VLOOKUP(AD3968,'Сотрудники и ссылки'!A:C,3,0))</f>
        <v/>
      </c>
      <c r="AI3968" t="str">
        <f>IF(AH3968="","",VLOOKUP(AH3968,'Сотрудники и ссылки'!A:B,2,0))</f>
        <v/>
      </c>
      <c r="AJ3968" t="str">
        <f>IF(AH3968="","",VLOOKUP(AH3968,'Сотрудники и ссылки'!A:C,3,0))</f>
        <v/>
      </c>
      <c r="AL3968" s="2" t="str">
        <f>IF(AK3968="","",AK3968+VLOOKUP(I3968,'Вид исследования'!B:E,4,0))</f>
        <v/>
      </c>
      <c r="AM3968" s="2" t="str">
        <f>IF(AK3968="","",AK3968+VLOOKUP(I3968,'Вид исследования'!B:F,5,0))</f>
        <v/>
      </c>
      <c r="AQ3968" t="str">
        <f>IFERROR(IF(L3968="","",VLOOKUP(L3968&amp;I3968,Продукция!A:K,11,0)),"обратитесь к админ справочника")</f>
        <v/>
      </c>
      <c r="AS3968" t="str">
        <f>IFERROR(IF(L3968="","",VLOOKUP(L3968&amp;I3968,Продукция!A:J,10,0)),"обратитесь к админ справочника")</f>
        <v/>
      </c>
    </row>
    <row r="3969" spans="1:45" x14ac:dyDescent="0.25">
      <c r="A3969" t="str">
        <f t="shared" si="71"/>
        <v/>
      </c>
      <c r="B3969" t="str">
        <f>IF(E3969="","",INDEX(Лаборатории!A:A,MATCH('Производственный контроль'!E3969,Лаборатории!B:B,0)))</f>
        <v/>
      </c>
      <c r="C3969" t="str">
        <f>IF(E3969="","",VLOOKUP(E3969,Лаборатории!B:D,3,0))</f>
        <v/>
      </c>
      <c r="E3969" s="150"/>
      <c r="J3969" t="str">
        <f>IF(L3969="","",VLOOKUP(L3969,Продукция!B:D,3,0))</f>
        <v/>
      </c>
      <c r="K3969" t="str">
        <f>IF(L3969="","",VLOOKUP(L3969,Продукция!B:C,2,0))</f>
        <v/>
      </c>
      <c r="L3969" s="151"/>
      <c r="M3969" t="str">
        <f>IF(L3969="","",VLOOKUP(L3969,Продукция!B:L,11,0))</f>
        <v/>
      </c>
      <c r="AB3969" t="str">
        <f>IF(L3969="","",VLOOKUP(L3969&amp;I3969,Продукция!A:I,9,0))</f>
        <v/>
      </c>
      <c r="AF3969" t="str">
        <f>IF(AD3969="","",VLOOKUP(AD3969,'Сотрудники и ссылки'!A:B,2,0))</f>
        <v/>
      </c>
      <c r="AG3969" t="str">
        <f>IF(AD3969="","",VLOOKUP(AD3969,'Сотрудники и ссылки'!A:C,3,0))</f>
        <v/>
      </c>
      <c r="AI3969" t="str">
        <f>IF(AH3969="","",VLOOKUP(AH3969,'Сотрудники и ссылки'!A:B,2,0))</f>
        <v/>
      </c>
      <c r="AJ3969" t="str">
        <f>IF(AH3969="","",VLOOKUP(AH3969,'Сотрудники и ссылки'!A:C,3,0))</f>
        <v/>
      </c>
      <c r="AL3969" s="2" t="str">
        <f>IF(AK3969="","",AK3969+VLOOKUP(I3969,'Вид исследования'!B:E,4,0))</f>
        <v/>
      </c>
      <c r="AM3969" s="2" t="str">
        <f>IF(AK3969="","",AK3969+VLOOKUP(I3969,'Вид исследования'!B:F,5,0))</f>
        <v/>
      </c>
      <c r="AQ3969" t="str">
        <f>IFERROR(IF(L3969="","",VLOOKUP(L3969&amp;I3969,Продукция!A:K,11,0)),"обратитесь к админ справочника")</f>
        <v/>
      </c>
      <c r="AS3969" t="str">
        <f>IFERROR(IF(L3969="","",VLOOKUP(L3969&amp;I3969,Продукция!A:J,10,0)),"обратитесь к админ справочника")</f>
        <v/>
      </c>
    </row>
    <row r="3970" spans="1:45" x14ac:dyDescent="0.25">
      <c r="A3970" t="str">
        <f t="shared" si="71"/>
        <v/>
      </c>
      <c r="B3970" t="str">
        <f>IF(E3970="","",INDEX(Лаборатории!A:A,MATCH('Производственный контроль'!E3970,Лаборатории!B:B,0)))</f>
        <v/>
      </c>
      <c r="C3970" t="str">
        <f>IF(E3970="","",VLOOKUP(E3970,Лаборатории!B:D,3,0))</f>
        <v/>
      </c>
      <c r="E3970" s="150"/>
      <c r="J3970" t="str">
        <f>IF(L3970="","",VLOOKUP(L3970,Продукция!B:D,3,0))</f>
        <v/>
      </c>
      <c r="K3970" t="str">
        <f>IF(L3970="","",VLOOKUP(L3970,Продукция!B:C,2,0))</f>
        <v/>
      </c>
      <c r="L3970" s="151"/>
      <c r="M3970" t="str">
        <f>IF(L3970="","",VLOOKUP(L3970,Продукция!B:L,11,0))</f>
        <v/>
      </c>
      <c r="AB3970" t="str">
        <f>IF(L3970="","",VLOOKUP(L3970&amp;I3970,Продукция!A:I,9,0))</f>
        <v/>
      </c>
      <c r="AF3970" t="str">
        <f>IF(AD3970="","",VLOOKUP(AD3970,'Сотрудники и ссылки'!A:B,2,0))</f>
        <v/>
      </c>
      <c r="AG3970" t="str">
        <f>IF(AD3970="","",VLOOKUP(AD3970,'Сотрудники и ссылки'!A:C,3,0))</f>
        <v/>
      </c>
      <c r="AI3970" t="str">
        <f>IF(AH3970="","",VLOOKUP(AH3970,'Сотрудники и ссылки'!A:B,2,0))</f>
        <v/>
      </c>
      <c r="AJ3970" t="str">
        <f>IF(AH3970="","",VLOOKUP(AH3970,'Сотрудники и ссылки'!A:C,3,0))</f>
        <v/>
      </c>
      <c r="AL3970" s="2" t="str">
        <f>IF(AK3970="","",AK3970+VLOOKUP(I3970,'Вид исследования'!B:E,4,0))</f>
        <v/>
      </c>
      <c r="AM3970" s="2" t="str">
        <f>IF(AK3970="","",AK3970+VLOOKUP(I3970,'Вид исследования'!B:F,5,0))</f>
        <v/>
      </c>
      <c r="AQ3970" t="str">
        <f>IFERROR(IF(L3970="","",VLOOKUP(L3970&amp;I3970,Продукция!A:K,11,0)),"обратитесь к админ справочника")</f>
        <v/>
      </c>
      <c r="AS3970" t="str">
        <f>IFERROR(IF(L3970="","",VLOOKUP(L3970&amp;I3970,Продукция!A:J,10,0)),"обратитесь к админ справочника")</f>
        <v/>
      </c>
    </row>
    <row r="3971" spans="1:45" x14ac:dyDescent="0.25">
      <c r="A3971" t="str">
        <f t="shared" si="71"/>
        <v/>
      </c>
      <c r="B3971" t="str">
        <f>IF(E3971="","",INDEX(Лаборатории!A:A,MATCH('Производственный контроль'!E3971,Лаборатории!B:B,0)))</f>
        <v/>
      </c>
      <c r="C3971" t="str">
        <f>IF(E3971="","",VLOOKUP(E3971,Лаборатории!B:D,3,0))</f>
        <v/>
      </c>
      <c r="E3971" s="150"/>
      <c r="J3971" t="str">
        <f>IF(L3971="","",VLOOKUP(L3971,Продукция!B:D,3,0))</f>
        <v/>
      </c>
      <c r="K3971" t="str">
        <f>IF(L3971="","",VLOOKUP(L3971,Продукция!B:C,2,0))</f>
        <v/>
      </c>
      <c r="L3971" s="151"/>
      <c r="M3971" t="str">
        <f>IF(L3971="","",VLOOKUP(L3971,Продукция!B:L,11,0))</f>
        <v/>
      </c>
      <c r="AB3971" t="str">
        <f>IF(L3971="","",VLOOKUP(L3971&amp;I3971,Продукция!A:I,9,0))</f>
        <v/>
      </c>
      <c r="AF3971" t="str">
        <f>IF(AD3971="","",VLOOKUP(AD3971,'Сотрудники и ссылки'!A:B,2,0))</f>
        <v/>
      </c>
      <c r="AG3971" t="str">
        <f>IF(AD3971="","",VLOOKUP(AD3971,'Сотрудники и ссылки'!A:C,3,0))</f>
        <v/>
      </c>
      <c r="AI3971" t="str">
        <f>IF(AH3971="","",VLOOKUP(AH3971,'Сотрудники и ссылки'!A:B,2,0))</f>
        <v/>
      </c>
      <c r="AJ3971" t="str">
        <f>IF(AH3971="","",VLOOKUP(AH3971,'Сотрудники и ссылки'!A:C,3,0))</f>
        <v/>
      </c>
      <c r="AL3971" s="2" t="str">
        <f>IF(AK3971="","",AK3971+VLOOKUP(I3971,'Вид исследования'!B:E,4,0))</f>
        <v/>
      </c>
      <c r="AM3971" s="2" t="str">
        <f>IF(AK3971="","",AK3971+VLOOKUP(I3971,'Вид исследования'!B:F,5,0))</f>
        <v/>
      </c>
      <c r="AQ3971" t="str">
        <f>IFERROR(IF(L3971="","",VLOOKUP(L3971&amp;I3971,Продукция!A:K,11,0)),"обратитесь к админ справочника")</f>
        <v/>
      </c>
      <c r="AS3971" t="str">
        <f>IFERROR(IF(L3971="","",VLOOKUP(L3971&amp;I3971,Продукция!A:J,10,0)),"обратитесь к админ справочника")</f>
        <v/>
      </c>
    </row>
    <row r="3972" spans="1:45" x14ac:dyDescent="0.25">
      <c r="A3972" t="str">
        <f t="shared" si="71"/>
        <v/>
      </c>
      <c r="B3972" t="str">
        <f>IF(E3972="","",INDEX(Лаборатории!A:A,MATCH('Производственный контроль'!E3972,Лаборатории!B:B,0)))</f>
        <v/>
      </c>
      <c r="C3972" t="str">
        <f>IF(E3972="","",VLOOKUP(E3972,Лаборатории!B:D,3,0))</f>
        <v/>
      </c>
      <c r="E3972" s="150"/>
      <c r="J3972" t="str">
        <f>IF(L3972="","",VLOOKUP(L3972,Продукция!B:D,3,0))</f>
        <v/>
      </c>
      <c r="K3972" t="str">
        <f>IF(L3972="","",VLOOKUP(L3972,Продукция!B:C,2,0))</f>
        <v/>
      </c>
      <c r="L3972" s="151"/>
      <c r="M3972" t="str">
        <f>IF(L3972="","",VLOOKUP(L3972,Продукция!B:L,11,0))</f>
        <v/>
      </c>
      <c r="AB3972" t="str">
        <f>IF(L3972="","",VLOOKUP(L3972&amp;I3972,Продукция!A:I,9,0))</f>
        <v/>
      </c>
      <c r="AF3972" t="str">
        <f>IF(AD3972="","",VLOOKUP(AD3972,'Сотрудники и ссылки'!A:B,2,0))</f>
        <v/>
      </c>
      <c r="AG3972" t="str">
        <f>IF(AD3972="","",VLOOKUP(AD3972,'Сотрудники и ссылки'!A:C,3,0))</f>
        <v/>
      </c>
      <c r="AI3972" t="str">
        <f>IF(AH3972="","",VLOOKUP(AH3972,'Сотрудники и ссылки'!A:B,2,0))</f>
        <v/>
      </c>
      <c r="AJ3972" t="str">
        <f>IF(AH3972="","",VLOOKUP(AH3972,'Сотрудники и ссылки'!A:C,3,0))</f>
        <v/>
      </c>
      <c r="AL3972" s="2" t="str">
        <f>IF(AK3972="","",AK3972+VLOOKUP(I3972,'Вид исследования'!B:E,4,0))</f>
        <v/>
      </c>
      <c r="AM3972" s="2" t="str">
        <f>IF(AK3972="","",AK3972+VLOOKUP(I3972,'Вид исследования'!B:F,5,0))</f>
        <v/>
      </c>
      <c r="AQ3972" t="str">
        <f>IFERROR(IF(L3972="","",VLOOKUP(L3972&amp;I3972,Продукция!A:K,11,0)),"обратитесь к админ справочника")</f>
        <v/>
      </c>
      <c r="AS3972" t="str">
        <f>IFERROR(IF(L3972="","",VLOOKUP(L3972&amp;I3972,Продукция!A:J,10,0)),"обратитесь к админ справочника")</f>
        <v/>
      </c>
    </row>
    <row r="3973" spans="1:45" x14ac:dyDescent="0.25">
      <c r="A3973" t="str">
        <f t="shared" si="71"/>
        <v/>
      </c>
      <c r="B3973" t="str">
        <f>IF(E3973="","",INDEX(Лаборатории!A:A,MATCH('Производственный контроль'!E3973,Лаборатории!B:B,0)))</f>
        <v/>
      </c>
      <c r="C3973" t="str">
        <f>IF(E3973="","",VLOOKUP(E3973,Лаборатории!B:D,3,0))</f>
        <v/>
      </c>
      <c r="E3973" s="150"/>
      <c r="J3973" t="str">
        <f>IF(L3973="","",VLOOKUP(L3973,Продукция!B:D,3,0))</f>
        <v/>
      </c>
      <c r="K3973" t="str">
        <f>IF(L3973="","",VLOOKUP(L3973,Продукция!B:C,2,0))</f>
        <v/>
      </c>
      <c r="L3973" s="151"/>
      <c r="M3973" t="str">
        <f>IF(L3973="","",VLOOKUP(L3973,Продукция!B:L,11,0))</f>
        <v/>
      </c>
      <c r="AB3973" t="str">
        <f>IF(L3973="","",VLOOKUP(L3973&amp;I3973,Продукция!A:I,9,0))</f>
        <v/>
      </c>
      <c r="AF3973" t="str">
        <f>IF(AD3973="","",VLOOKUP(AD3973,'Сотрудники и ссылки'!A:B,2,0))</f>
        <v/>
      </c>
      <c r="AG3973" t="str">
        <f>IF(AD3973="","",VLOOKUP(AD3973,'Сотрудники и ссылки'!A:C,3,0))</f>
        <v/>
      </c>
      <c r="AI3973" t="str">
        <f>IF(AH3973="","",VLOOKUP(AH3973,'Сотрудники и ссылки'!A:B,2,0))</f>
        <v/>
      </c>
      <c r="AJ3973" t="str">
        <f>IF(AH3973="","",VLOOKUP(AH3973,'Сотрудники и ссылки'!A:C,3,0))</f>
        <v/>
      </c>
      <c r="AL3973" s="2" t="str">
        <f>IF(AK3973="","",AK3973+VLOOKUP(I3973,'Вид исследования'!B:E,4,0))</f>
        <v/>
      </c>
      <c r="AM3973" s="2" t="str">
        <f>IF(AK3973="","",AK3973+VLOOKUP(I3973,'Вид исследования'!B:F,5,0))</f>
        <v/>
      </c>
      <c r="AQ3973" t="str">
        <f>IFERROR(IF(L3973="","",VLOOKUP(L3973&amp;I3973,Продукция!A:K,11,0)),"обратитесь к админ справочника")</f>
        <v/>
      </c>
      <c r="AS3973" t="str">
        <f>IFERROR(IF(L3973="","",VLOOKUP(L3973&amp;I3973,Продукция!A:J,10,0)),"обратитесь к админ справочника")</f>
        <v/>
      </c>
    </row>
    <row r="3974" spans="1:45" x14ac:dyDescent="0.25">
      <c r="A3974" t="str">
        <f t="shared" si="71"/>
        <v/>
      </c>
      <c r="B3974" t="str">
        <f>IF(E3974="","",INDEX(Лаборатории!A:A,MATCH('Производственный контроль'!E3974,Лаборатории!B:B,0)))</f>
        <v/>
      </c>
      <c r="C3974" t="str">
        <f>IF(E3974="","",VLOOKUP(E3974,Лаборатории!B:D,3,0))</f>
        <v/>
      </c>
      <c r="E3974" s="150"/>
      <c r="J3974" t="str">
        <f>IF(L3974="","",VLOOKUP(L3974,Продукция!B:D,3,0))</f>
        <v/>
      </c>
      <c r="K3974" t="str">
        <f>IF(L3974="","",VLOOKUP(L3974,Продукция!B:C,2,0))</f>
        <v/>
      </c>
      <c r="L3974" s="151"/>
      <c r="M3974" t="str">
        <f>IF(L3974="","",VLOOKUP(L3974,Продукция!B:L,11,0))</f>
        <v/>
      </c>
      <c r="AB3974" t="str">
        <f>IF(L3974="","",VLOOKUP(L3974&amp;I3974,Продукция!A:I,9,0))</f>
        <v/>
      </c>
      <c r="AF3974" t="str">
        <f>IF(AD3974="","",VLOOKUP(AD3974,'Сотрудники и ссылки'!A:B,2,0))</f>
        <v/>
      </c>
      <c r="AG3974" t="str">
        <f>IF(AD3974="","",VLOOKUP(AD3974,'Сотрудники и ссылки'!A:C,3,0))</f>
        <v/>
      </c>
      <c r="AI3974" t="str">
        <f>IF(AH3974="","",VLOOKUP(AH3974,'Сотрудники и ссылки'!A:B,2,0))</f>
        <v/>
      </c>
      <c r="AJ3974" t="str">
        <f>IF(AH3974="","",VLOOKUP(AH3974,'Сотрудники и ссылки'!A:C,3,0))</f>
        <v/>
      </c>
      <c r="AL3974" s="2" t="str">
        <f>IF(AK3974="","",AK3974+VLOOKUP(I3974,'Вид исследования'!B:E,4,0))</f>
        <v/>
      </c>
      <c r="AM3974" s="2" t="str">
        <f>IF(AK3974="","",AK3974+VLOOKUP(I3974,'Вид исследования'!B:F,5,0))</f>
        <v/>
      </c>
      <c r="AQ3974" t="str">
        <f>IFERROR(IF(L3974="","",VLOOKUP(L3974&amp;I3974,Продукция!A:K,11,0)),"обратитесь к админ справочника")</f>
        <v/>
      </c>
      <c r="AS3974" t="str">
        <f>IFERROR(IF(L3974="","",VLOOKUP(L3974&amp;I3974,Продукция!A:J,10,0)),"обратитесь к админ справочника")</f>
        <v/>
      </c>
    </row>
    <row r="3975" spans="1:45" x14ac:dyDescent="0.25">
      <c r="A3975" t="str">
        <f t="shared" si="71"/>
        <v/>
      </c>
      <c r="B3975" t="str">
        <f>IF(E3975="","",INDEX(Лаборатории!A:A,MATCH('Производственный контроль'!E3975,Лаборатории!B:B,0)))</f>
        <v/>
      </c>
      <c r="C3975" t="str">
        <f>IF(E3975="","",VLOOKUP(E3975,Лаборатории!B:D,3,0))</f>
        <v/>
      </c>
      <c r="E3975" s="150"/>
      <c r="J3975" t="str">
        <f>IF(L3975="","",VLOOKUP(L3975,Продукция!B:D,3,0))</f>
        <v/>
      </c>
      <c r="K3975" t="str">
        <f>IF(L3975="","",VLOOKUP(L3975,Продукция!B:C,2,0))</f>
        <v/>
      </c>
      <c r="L3975" s="151"/>
      <c r="M3975" t="str">
        <f>IF(L3975="","",VLOOKUP(L3975,Продукция!B:L,11,0))</f>
        <v/>
      </c>
      <c r="AB3975" t="str">
        <f>IF(L3975="","",VLOOKUP(L3975&amp;I3975,Продукция!A:I,9,0))</f>
        <v/>
      </c>
      <c r="AF3975" t="str">
        <f>IF(AD3975="","",VLOOKUP(AD3975,'Сотрудники и ссылки'!A:B,2,0))</f>
        <v/>
      </c>
      <c r="AG3975" t="str">
        <f>IF(AD3975="","",VLOOKUP(AD3975,'Сотрудники и ссылки'!A:C,3,0))</f>
        <v/>
      </c>
      <c r="AI3975" t="str">
        <f>IF(AH3975="","",VLOOKUP(AH3975,'Сотрудники и ссылки'!A:B,2,0))</f>
        <v/>
      </c>
      <c r="AJ3975" t="str">
        <f>IF(AH3975="","",VLOOKUP(AH3975,'Сотрудники и ссылки'!A:C,3,0))</f>
        <v/>
      </c>
      <c r="AL3975" s="2" t="str">
        <f>IF(AK3975="","",AK3975+VLOOKUP(I3975,'Вид исследования'!B:E,4,0))</f>
        <v/>
      </c>
      <c r="AM3975" s="2" t="str">
        <f>IF(AK3975="","",AK3975+VLOOKUP(I3975,'Вид исследования'!B:F,5,0))</f>
        <v/>
      </c>
      <c r="AQ3975" t="str">
        <f>IFERROR(IF(L3975="","",VLOOKUP(L3975&amp;I3975,Продукция!A:K,11,0)),"обратитесь к админ справочника")</f>
        <v/>
      </c>
      <c r="AS3975" t="str">
        <f>IFERROR(IF(L3975="","",VLOOKUP(L3975&amp;I3975,Продукция!A:J,10,0)),"обратитесь к админ справочника")</f>
        <v/>
      </c>
    </row>
    <row r="3976" spans="1:45" x14ac:dyDescent="0.25">
      <c r="A3976" t="str">
        <f t="shared" si="71"/>
        <v/>
      </c>
      <c r="B3976" t="str">
        <f>IF(E3976="","",INDEX(Лаборатории!A:A,MATCH('Производственный контроль'!E3976,Лаборатории!B:B,0)))</f>
        <v/>
      </c>
      <c r="C3976" t="str">
        <f>IF(E3976="","",VLOOKUP(E3976,Лаборатории!B:D,3,0))</f>
        <v/>
      </c>
      <c r="E3976" s="150"/>
      <c r="J3976" t="str">
        <f>IF(L3976="","",VLOOKUP(L3976,Продукция!B:D,3,0))</f>
        <v/>
      </c>
      <c r="K3976" t="str">
        <f>IF(L3976="","",VLOOKUP(L3976,Продукция!B:C,2,0))</f>
        <v/>
      </c>
      <c r="L3976" s="151"/>
      <c r="M3976" t="str">
        <f>IF(L3976="","",VLOOKUP(L3976,Продукция!B:L,11,0))</f>
        <v/>
      </c>
      <c r="AB3976" t="str">
        <f>IF(L3976="","",VLOOKUP(L3976&amp;I3976,Продукция!A:I,9,0))</f>
        <v/>
      </c>
      <c r="AF3976" t="str">
        <f>IF(AD3976="","",VLOOKUP(AD3976,'Сотрудники и ссылки'!A:B,2,0))</f>
        <v/>
      </c>
      <c r="AG3976" t="str">
        <f>IF(AD3976="","",VLOOKUP(AD3976,'Сотрудники и ссылки'!A:C,3,0))</f>
        <v/>
      </c>
      <c r="AI3976" t="str">
        <f>IF(AH3976="","",VLOOKUP(AH3976,'Сотрудники и ссылки'!A:B,2,0))</f>
        <v/>
      </c>
      <c r="AJ3976" t="str">
        <f>IF(AH3976="","",VLOOKUP(AH3976,'Сотрудники и ссылки'!A:C,3,0))</f>
        <v/>
      </c>
      <c r="AL3976" s="2" t="str">
        <f>IF(AK3976="","",AK3976+VLOOKUP(I3976,'Вид исследования'!B:E,4,0))</f>
        <v/>
      </c>
      <c r="AM3976" s="2" t="str">
        <f>IF(AK3976="","",AK3976+VLOOKUP(I3976,'Вид исследования'!B:F,5,0))</f>
        <v/>
      </c>
      <c r="AQ3976" t="str">
        <f>IFERROR(IF(L3976="","",VLOOKUP(L3976&amp;I3976,Продукция!A:K,11,0)),"обратитесь к админ справочника")</f>
        <v/>
      </c>
      <c r="AS3976" t="str">
        <f>IFERROR(IF(L3976="","",VLOOKUP(L3976&amp;I3976,Продукция!A:J,10,0)),"обратитесь к админ справочника")</f>
        <v/>
      </c>
    </row>
    <row r="3977" spans="1:45" x14ac:dyDescent="0.25">
      <c r="A3977" t="str">
        <f t="shared" si="71"/>
        <v/>
      </c>
      <c r="B3977" t="str">
        <f>IF(E3977="","",INDEX(Лаборатории!A:A,MATCH('Производственный контроль'!E3977,Лаборатории!B:B,0)))</f>
        <v/>
      </c>
      <c r="C3977" t="str">
        <f>IF(E3977="","",VLOOKUP(E3977,Лаборатории!B:D,3,0))</f>
        <v/>
      </c>
      <c r="E3977" s="150"/>
      <c r="J3977" t="str">
        <f>IF(L3977="","",VLOOKUP(L3977,Продукция!B:D,3,0))</f>
        <v/>
      </c>
      <c r="K3977" t="str">
        <f>IF(L3977="","",VLOOKUP(L3977,Продукция!B:C,2,0))</f>
        <v/>
      </c>
      <c r="L3977" s="151"/>
      <c r="M3977" t="str">
        <f>IF(L3977="","",VLOOKUP(L3977,Продукция!B:L,11,0))</f>
        <v/>
      </c>
      <c r="AB3977" t="str">
        <f>IF(L3977="","",VLOOKUP(L3977&amp;I3977,Продукция!A:I,9,0))</f>
        <v/>
      </c>
      <c r="AF3977" t="str">
        <f>IF(AD3977="","",VLOOKUP(AD3977,'Сотрудники и ссылки'!A:B,2,0))</f>
        <v/>
      </c>
      <c r="AG3977" t="str">
        <f>IF(AD3977="","",VLOOKUP(AD3977,'Сотрудники и ссылки'!A:C,3,0))</f>
        <v/>
      </c>
      <c r="AI3977" t="str">
        <f>IF(AH3977="","",VLOOKUP(AH3977,'Сотрудники и ссылки'!A:B,2,0))</f>
        <v/>
      </c>
      <c r="AJ3977" t="str">
        <f>IF(AH3977="","",VLOOKUP(AH3977,'Сотрудники и ссылки'!A:C,3,0))</f>
        <v/>
      </c>
      <c r="AL3977" s="2" t="str">
        <f>IF(AK3977="","",AK3977+VLOOKUP(I3977,'Вид исследования'!B:E,4,0))</f>
        <v/>
      </c>
      <c r="AM3977" s="2" t="str">
        <f>IF(AK3977="","",AK3977+VLOOKUP(I3977,'Вид исследования'!B:F,5,0))</f>
        <v/>
      </c>
      <c r="AQ3977" t="str">
        <f>IFERROR(IF(L3977="","",VLOOKUP(L3977&amp;I3977,Продукция!A:K,11,0)),"обратитесь к админ справочника")</f>
        <v/>
      </c>
      <c r="AS3977" t="str">
        <f>IFERROR(IF(L3977="","",VLOOKUP(L3977&amp;I3977,Продукция!A:J,10,0)),"обратитесь к админ справочника")</f>
        <v/>
      </c>
    </row>
    <row r="3978" spans="1:45" x14ac:dyDescent="0.25">
      <c r="A3978" t="str">
        <f t="shared" si="71"/>
        <v/>
      </c>
      <c r="B3978" t="str">
        <f>IF(E3978="","",INDEX(Лаборатории!A:A,MATCH('Производственный контроль'!E3978,Лаборатории!B:B,0)))</f>
        <v/>
      </c>
      <c r="C3978" t="str">
        <f>IF(E3978="","",VLOOKUP(E3978,Лаборатории!B:D,3,0))</f>
        <v/>
      </c>
      <c r="E3978" s="150"/>
      <c r="J3978" t="str">
        <f>IF(L3978="","",VLOOKUP(L3978,Продукция!B:D,3,0))</f>
        <v/>
      </c>
      <c r="K3978" t="str">
        <f>IF(L3978="","",VLOOKUP(L3978,Продукция!B:C,2,0))</f>
        <v/>
      </c>
      <c r="L3978" s="151"/>
      <c r="M3978" t="str">
        <f>IF(L3978="","",VLOOKUP(L3978,Продукция!B:L,11,0))</f>
        <v/>
      </c>
      <c r="AB3978" t="str">
        <f>IF(L3978="","",VLOOKUP(L3978&amp;I3978,Продукция!A:I,9,0))</f>
        <v/>
      </c>
      <c r="AF3978" t="str">
        <f>IF(AD3978="","",VLOOKUP(AD3978,'Сотрудники и ссылки'!A:B,2,0))</f>
        <v/>
      </c>
      <c r="AG3978" t="str">
        <f>IF(AD3978="","",VLOOKUP(AD3978,'Сотрудники и ссылки'!A:C,3,0))</f>
        <v/>
      </c>
      <c r="AI3978" t="str">
        <f>IF(AH3978="","",VLOOKUP(AH3978,'Сотрудники и ссылки'!A:B,2,0))</f>
        <v/>
      </c>
      <c r="AJ3978" t="str">
        <f>IF(AH3978="","",VLOOKUP(AH3978,'Сотрудники и ссылки'!A:C,3,0))</f>
        <v/>
      </c>
      <c r="AL3978" s="2" t="str">
        <f>IF(AK3978="","",AK3978+VLOOKUP(I3978,'Вид исследования'!B:E,4,0))</f>
        <v/>
      </c>
      <c r="AM3978" s="2" t="str">
        <f>IF(AK3978="","",AK3978+VLOOKUP(I3978,'Вид исследования'!B:F,5,0))</f>
        <v/>
      </c>
      <c r="AQ3978" t="str">
        <f>IFERROR(IF(L3978="","",VLOOKUP(L3978&amp;I3978,Продукция!A:K,11,0)),"обратитесь к админ справочника")</f>
        <v/>
      </c>
      <c r="AS3978" t="str">
        <f>IFERROR(IF(L3978="","",VLOOKUP(L3978&amp;I3978,Продукция!A:J,10,0)),"обратитесь к админ справочника")</f>
        <v/>
      </c>
    </row>
    <row r="3979" spans="1:45" x14ac:dyDescent="0.25">
      <c r="A3979" t="str">
        <f t="shared" si="71"/>
        <v/>
      </c>
      <c r="B3979" t="str">
        <f>IF(E3979="","",INDEX(Лаборатории!A:A,MATCH('Производственный контроль'!E3979,Лаборатории!B:B,0)))</f>
        <v/>
      </c>
      <c r="C3979" t="str">
        <f>IF(E3979="","",VLOOKUP(E3979,Лаборатории!B:D,3,0))</f>
        <v/>
      </c>
      <c r="E3979" s="150"/>
      <c r="J3979" t="str">
        <f>IF(L3979="","",VLOOKUP(L3979,Продукция!B:D,3,0))</f>
        <v/>
      </c>
      <c r="K3979" t="str">
        <f>IF(L3979="","",VLOOKUP(L3979,Продукция!B:C,2,0))</f>
        <v/>
      </c>
      <c r="L3979" s="151"/>
      <c r="M3979" t="str">
        <f>IF(L3979="","",VLOOKUP(L3979,Продукция!B:L,11,0))</f>
        <v/>
      </c>
      <c r="AB3979" t="str">
        <f>IF(L3979="","",VLOOKUP(L3979&amp;I3979,Продукция!A:I,9,0))</f>
        <v/>
      </c>
      <c r="AF3979" t="str">
        <f>IF(AD3979="","",VLOOKUP(AD3979,'Сотрудники и ссылки'!A:B,2,0))</f>
        <v/>
      </c>
      <c r="AG3979" t="str">
        <f>IF(AD3979="","",VLOOKUP(AD3979,'Сотрудники и ссылки'!A:C,3,0))</f>
        <v/>
      </c>
      <c r="AI3979" t="str">
        <f>IF(AH3979="","",VLOOKUP(AH3979,'Сотрудники и ссылки'!A:B,2,0))</f>
        <v/>
      </c>
      <c r="AJ3979" t="str">
        <f>IF(AH3979="","",VLOOKUP(AH3979,'Сотрудники и ссылки'!A:C,3,0))</f>
        <v/>
      </c>
      <c r="AL3979" s="2" t="str">
        <f>IF(AK3979="","",AK3979+VLOOKUP(I3979,'Вид исследования'!B:E,4,0))</f>
        <v/>
      </c>
      <c r="AM3979" s="2" t="str">
        <f>IF(AK3979="","",AK3979+VLOOKUP(I3979,'Вид исследования'!B:F,5,0))</f>
        <v/>
      </c>
      <c r="AQ3979" t="str">
        <f>IFERROR(IF(L3979="","",VLOOKUP(L3979&amp;I3979,Продукция!A:K,11,0)),"обратитесь к админ справочника")</f>
        <v/>
      </c>
      <c r="AS3979" t="str">
        <f>IFERROR(IF(L3979="","",VLOOKUP(L3979&amp;I3979,Продукция!A:J,10,0)),"обратитесь к админ справочника")</f>
        <v/>
      </c>
    </row>
    <row r="3980" spans="1:45" x14ac:dyDescent="0.25">
      <c r="A3980" t="str">
        <f t="shared" ref="A3980:A4043" si="72">T3980&amp;I3980</f>
        <v/>
      </c>
      <c r="B3980" t="str">
        <f>IF(E3980="","",INDEX(Лаборатории!A:A,MATCH('Производственный контроль'!E3980,Лаборатории!B:B,0)))</f>
        <v/>
      </c>
      <c r="C3980" t="str">
        <f>IF(E3980="","",VLOOKUP(E3980,Лаборатории!B:D,3,0))</f>
        <v/>
      </c>
      <c r="E3980" s="150"/>
      <c r="J3980" t="str">
        <f>IF(L3980="","",VLOOKUP(L3980,Продукция!B:D,3,0))</f>
        <v/>
      </c>
      <c r="K3980" t="str">
        <f>IF(L3980="","",VLOOKUP(L3980,Продукция!B:C,2,0))</f>
        <v/>
      </c>
      <c r="L3980" s="151"/>
      <c r="M3980" t="str">
        <f>IF(L3980="","",VLOOKUP(L3980,Продукция!B:L,11,0))</f>
        <v/>
      </c>
      <c r="AB3980" t="str">
        <f>IF(L3980="","",VLOOKUP(L3980&amp;I3980,Продукция!A:I,9,0))</f>
        <v/>
      </c>
      <c r="AF3980" t="str">
        <f>IF(AD3980="","",VLOOKUP(AD3980,'Сотрудники и ссылки'!A:B,2,0))</f>
        <v/>
      </c>
      <c r="AG3980" t="str">
        <f>IF(AD3980="","",VLOOKUP(AD3980,'Сотрудники и ссылки'!A:C,3,0))</f>
        <v/>
      </c>
      <c r="AI3980" t="str">
        <f>IF(AH3980="","",VLOOKUP(AH3980,'Сотрудники и ссылки'!A:B,2,0))</f>
        <v/>
      </c>
      <c r="AJ3980" t="str">
        <f>IF(AH3980="","",VLOOKUP(AH3980,'Сотрудники и ссылки'!A:C,3,0))</f>
        <v/>
      </c>
      <c r="AL3980" s="2" t="str">
        <f>IF(AK3980="","",AK3980+VLOOKUP(I3980,'Вид исследования'!B:E,4,0))</f>
        <v/>
      </c>
      <c r="AM3980" s="2" t="str">
        <f>IF(AK3980="","",AK3980+VLOOKUP(I3980,'Вид исследования'!B:F,5,0))</f>
        <v/>
      </c>
      <c r="AQ3980" t="str">
        <f>IFERROR(IF(L3980="","",VLOOKUP(L3980&amp;I3980,Продукция!A:K,11,0)),"обратитесь к админ справочника")</f>
        <v/>
      </c>
      <c r="AS3980" t="str">
        <f>IFERROR(IF(L3980="","",VLOOKUP(L3980&amp;I3980,Продукция!A:J,10,0)),"обратитесь к админ справочника")</f>
        <v/>
      </c>
    </row>
    <row r="3981" spans="1:45" x14ac:dyDescent="0.25">
      <c r="A3981" t="str">
        <f t="shared" si="72"/>
        <v/>
      </c>
      <c r="B3981" t="str">
        <f>IF(E3981="","",INDEX(Лаборатории!A:A,MATCH('Производственный контроль'!E3981,Лаборатории!B:B,0)))</f>
        <v/>
      </c>
      <c r="C3981" t="str">
        <f>IF(E3981="","",VLOOKUP(E3981,Лаборатории!B:D,3,0))</f>
        <v/>
      </c>
      <c r="E3981" s="150"/>
      <c r="J3981" t="str">
        <f>IF(L3981="","",VLOOKUP(L3981,Продукция!B:D,3,0))</f>
        <v/>
      </c>
      <c r="K3981" t="str">
        <f>IF(L3981="","",VLOOKUP(L3981,Продукция!B:C,2,0))</f>
        <v/>
      </c>
      <c r="L3981" s="151"/>
      <c r="M3981" t="str">
        <f>IF(L3981="","",VLOOKUP(L3981,Продукция!B:L,11,0))</f>
        <v/>
      </c>
      <c r="AB3981" t="str">
        <f>IF(L3981="","",VLOOKUP(L3981&amp;I3981,Продукция!A:I,9,0))</f>
        <v/>
      </c>
      <c r="AF3981" t="str">
        <f>IF(AD3981="","",VLOOKUP(AD3981,'Сотрудники и ссылки'!A:B,2,0))</f>
        <v/>
      </c>
      <c r="AG3981" t="str">
        <f>IF(AD3981="","",VLOOKUP(AD3981,'Сотрудники и ссылки'!A:C,3,0))</f>
        <v/>
      </c>
      <c r="AI3981" t="str">
        <f>IF(AH3981="","",VLOOKUP(AH3981,'Сотрудники и ссылки'!A:B,2,0))</f>
        <v/>
      </c>
      <c r="AJ3981" t="str">
        <f>IF(AH3981="","",VLOOKUP(AH3981,'Сотрудники и ссылки'!A:C,3,0))</f>
        <v/>
      </c>
      <c r="AL3981" s="2" t="str">
        <f>IF(AK3981="","",AK3981+VLOOKUP(I3981,'Вид исследования'!B:E,4,0))</f>
        <v/>
      </c>
      <c r="AM3981" s="2" t="str">
        <f>IF(AK3981="","",AK3981+VLOOKUP(I3981,'Вид исследования'!B:F,5,0))</f>
        <v/>
      </c>
      <c r="AQ3981" t="str">
        <f>IFERROR(IF(L3981="","",VLOOKUP(L3981&amp;I3981,Продукция!A:K,11,0)),"обратитесь к админ справочника")</f>
        <v/>
      </c>
      <c r="AS3981" t="str">
        <f>IFERROR(IF(L3981="","",VLOOKUP(L3981&amp;I3981,Продукция!A:J,10,0)),"обратитесь к админ справочника")</f>
        <v/>
      </c>
    </row>
    <row r="3982" spans="1:45" x14ac:dyDescent="0.25">
      <c r="A3982" t="str">
        <f t="shared" si="72"/>
        <v/>
      </c>
      <c r="B3982" t="str">
        <f>IF(E3982="","",INDEX(Лаборатории!A:A,MATCH('Производственный контроль'!E3982,Лаборатории!B:B,0)))</f>
        <v/>
      </c>
      <c r="C3982" t="str">
        <f>IF(E3982="","",VLOOKUP(E3982,Лаборатории!B:D,3,0))</f>
        <v/>
      </c>
      <c r="E3982" s="150"/>
      <c r="J3982" t="str">
        <f>IF(L3982="","",VLOOKUP(L3982,Продукция!B:D,3,0))</f>
        <v/>
      </c>
      <c r="K3982" t="str">
        <f>IF(L3982="","",VLOOKUP(L3982,Продукция!B:C,2,0))</f>
        <v/>
      </c>
      <c r="L3982" s="151"/>
      <c r="M3982" t="str">
        <f>IF(L3982="","",VLOOKUP(L3982,Продукция!B:L,11,0))</f>
        <v/>
      </c>
      <c r="AB3982" t="str">
        <f>IF(L3982="","",VLOOKUP(L3982&amp;I3982,Продукция!A:I,9,0))</f>
        <v/>
      </c>
      <c r="AF3982" t="str">
        <f>IF(AD3982="","",VLOOKUP(AD3982,'Сотрудники и ссылки'!A:B,2,0))</f>
        <v/>
      </c>
      <c r="AG3982" t="str">
        <f>IF(AD3982="","",VLOOKUP(AD3982,'Сотрудники и ссылки'!A:C,3,0))</f>
        <v/>
      </c>
      <c r="AI3982" t="str">
        <f>IF(AH3982="","",VLOOKUP(AH3982,'Сотрудники и ссылки'!A:B,2,0))</f>
        <v/>
      </c>
      <c r="AJ3982" t="str">
        <f>IF(AH3982="","",VLOOKUP(AH3982,'Сотрудники и ссылки'!A:C,3,0))</f>
        <v/>
      </c>
      <c r="AL3982" s="2" t="str">
        <f>IF(AK3982="","",AK3982+VLOOKUP(I3982,'Вид исследования'!B:E,4,0))</f>
        <v/>
      </c>
      <c r="AM3982" s="2" t="str">
        <f>IF(AK3982="","",AK3982+VLOOKUP(I3982,'Вид исследования'!B:F,5,0))</f>
        <v/>
      </c>
      <c r="AQ3982" t="str">
        <f>IFERROR(IF(L3982="","",VLOOKUP(L3982&amp;I3982,Продукция!A:K,11,0)),"обратитесь к админ справочника")</f>
        <v/>
      </c>
      <c r="AS3982" t="str">
        <f>IFERROR(IF(L3982="","",VLOOKUP(L3982&amp;I3982,Продукция!A:J,10,0)),"обратитесь к админ справочника")</f>
        <v/>
      </c>
    </row>
    <row r="3983" spans="1:45" x14ac:dyDescent="0.25">
      <c r="A3983" t="str">
        <f t="shared" si="72"/>
        <v/>
      </c>
      <c r="B3983" t="str">
        <f>IF(E3983="","",INDEX(Лаборатории!A:A,MATCH('Производственный контроль'!E3983,Лаборатории!B:B,0)))</f>
        <v/>
      </c>
      <c r="C3983" t="str">
        <f>IF(E3983="","",VLOOKUP(E3983,Лаборатории!B:D,3,0))</f>
        <v/>
      </c>
      <c r="E3983" s="150"/>
      <c r="J3983" t="str">
        <f>IF(L3983="","",VLOOKUP(L3983,Продукция!B:D,3,0))</f>
        <v/>
      </c>
      <c r="K3983" t="str">
        <f>IF(L3983="","",VLOOKUP(L3983,Продукция!B:C,2,0))</f>
        <v/>
      </c>
      <c r="L3983" s="151"/>
      <c r="M3983" t="str">
        <f>IF(L3983="","",VLOOKUP(L3983,Продукция!B:L,11,0))</f>
        <v/>
      </c>
      <c r="AB3983" t="str">
        <f>IF(L3983="","",VLOOKUP(L3983&amp;I3983,Продукция!A:I,9,0))</f>
        <v/>
      </c>
      <c r="AF3983" t="str">
        <f>IF(AD3983="","",VLOOKUP(AD3983,'Сотрудники и ссылки'!A:B,2,0))</f>
        <v/>
      </c>
      <c r="AG3983" t="str">
        <f>IF(AD3983="","",VLOOKUP(AD3983,'Сотрудники и ссылки'!A:C,3,0))</f>
        <v/>
      </c>
      <c r="AI3983" t="str">
        <f>IF(AH3983="","",VLOOKUP(AH3983,'Сотрудники и ссылки'!A:B,2,0))</f>
        <v/>
      </c>
      <c r="AJ3983" t="str">
        <f>IF(AH3983="","",VLOOKUP(AH3983,'Сотрудники и ссылки'!A:C,3,0))</f>
        <v/>
      </c>
      <c r="AL3983" s="2" t="str">
        <f>IF(AK3983="","",AK3983+VLOOKUP(I3983,'Вид исследования'!B:E,4,0))</f>
        <v/>
      </c>
      <c r="AM3983" s="2" t="str">
        <f>IF(AK3983="","",AK3983+VLOOKUP(I3983,'Вид исследования'!B:F,5,0))</f>
        <v/>
      </c>
      <c r="AQ3983" t="str">
        <f>IFERROR(IF(L3983="","",VLOOKUP(L3983&amp;I3983,Продукция!A:K,11,0)),"обратитесь к админ справочника")</f>
        <v/>
      </c>
      <c r="AS3983" t="str">
        <f>IFERROR(IF(L3983="","",VLOOKUP(L3983&amp;I3983,Продукция!A:J,10,0)),"обратитесь к админ справочника")</f>
        <v/>
      </c>
    </row>
    <row r="3984" spans="1:45" x14ac:dyDescent="0.25">
      <c r="A3984" t="str">
        <f t="shared" si="72"/>
        <v/>
      </c>
      <c r="B3984" t="str">
        <f>IF(E3984="","",INDEX(Лаборатории!A:A,MATCH('Производственный контроль'!E3984,Лаборатории!B:B,0)))</f>
        <v/>
      </c>
      <c r="C3984" t="str">
        <f>IF(E3984="","",VLOOKUP(E3984,Лаборатории!B:D,3,0))</f>
        <v/>
      </c>
      <c r="E3984" s="150"/>
      <c r="J3984" t="str">
        <f>IF(L3984="","",VLOOKUP(L3984,Продукция!B:D,3,0))</f>
        <v/>
      </c>
      <c r="K3984" t="str">
        <f>IF(L3984="","",VLOOKUP(L3984,Продукция!B:C,2,0))</f>
        <v/>
      </c>
      <c r="L3984" s="151"/>
      <c r="M3984" t="str">
        <f>IF(L3984="","",VLOOKUP(L3984,Продукция!B:L,11,0))</f>
        <v/>
      </c>
      <c r="AB3984" t="str">
        <f>IF(L3984="","",VLOOKUP(L3984&amp;I3984,Продукция!A:I,9,0))</f>
        <v/>
      </c>
      <c r="AF3984" t="str">
        <f>IF(AD3984="","",VLOOKUP(AD3984,'Сотрудники и ссылки'!A:B,2,0))</f>
        <v/>
      </c>
      <c r="AG3984" t="str">
        <f>IF(AD3984="","",VLOOKUP(AD3984,'Сотрудники и ссылки'!A:C,3,0))</f>
        <v/>
      </c>
      <c r="AI3984" t="str">
        <f>IF(AH3984="","",VLOOKUP(AH3984,'Сотрудники и ссылки'!A:B,2,0))</f>
        <v/>
      </c>
      <c r="AJ3984" t="str">
        <f>IF(AH3984="","",VLOOKUP(AH3984,'Сотрудники и ссылки'!A:C,3,0))</f>
        <v/>
      </c>
      <c r="AL3984" s="2" t="str">
        <f>IF(AK3984="","",AK3984+VLOOKUP(I3984,'Вид исследования'!B:E,4,0))</f>
        <v/>
      </c>
      <c r="AM3984" s="2" t="str">
        <f>IF(AK3984="","",AK3984+VLOOKUP(I3984,'Вид исследования'!B:F,5,0))</f>
        <v/>
      </c>
      <c r="AQ3984" t="str">
        <f>IFERROR(IF(L3984="","",VLOOKUP(L3984&amp;I3984,Продукция!A:K,11,0)),"обратитесь к админ справочника")</f>
        <v/>
      </c>
      <c r="AS3984" t="str">
        <f>IFERROR(IF(L3984="","",VLOOKUP(L3984&amp;I3984,Продукция!A:J,10,0)),"обратитесь к админ справочника")</f>
        <v/>
      </c>
    </row>
    <row r="3985" spans="1:45" x14ac:dyDescent="0.25">
      <c r="A3985" t="str">
        <f t="shared" si="72"/>
        <v/>
      </c>
      <c r="B3985" t="str">
        <f>IF(E3985="","",INDEX(Лаборатории!A:A,MATCH('Производственный контроль'!E3985,Лаборатории!B:B,0)))</f>
        <v/>
      </c>
      <c r="C3985" t="str">
        <f>IF(E3985="","",VLOOKUP(E3985,Лаборатории!B:D,3,0))</f>
        <v/>
      </c>
      <c r="E3985" s="150"/>
      <c r="J3985" t="str">
        <f>IF(L3985="","",VLOOKUP(L3985,Продукция!B:D,3,0))</f>
        <v/>
      </c>
      <c r="K3985" t="str">
        <f>IF(L3985="","",VLOOKUP(L3985,Продукция!B:C,2,0))</f>
        <v/>
      </c>
      <c r="L3985" s="151"/>
      <c r="M3985" t="str">
        <f>IF(L3985="","",VLOOKUP(L3985,Продукция!B:L,11,0))</f>
        <v/>
      </c>
      <c r="AB3985" t="str">
        <f>IF(L3985="","",VLOOKUP(L3985&amp;I3985,Продукция!A:I,9,0))</f>
        <v/>
      </c>
      <c r="AF3985" t="str">
        <f>IF(AD3985="","",VLOOKUP(AD3985,'Сотрудники и ссылки'!A:B,2,0))</f>
        <v/>
      </c>
      <c r="AG3985" t="str">
        <f>IF(AD3985="","",VLOOKUP(AD3985,'Сотрудники и ссылки'!A:C,3,0))</f>
        <v/>
      </c>
      <c r="AI3985" t="str">
        <f>IF(AH3985="","",VLOOKUP(AH3985,'Сотрудники и ссылки'!A:B,2,0))</f>
        <v/>
      </c>
      <c r="AJ3985" t="str">
        <f>IF(AH3985="","",VLOOKUP(AH3985,'Сотрудники и ссылки'!A:C,3,0))</f>
        <v/>
      </c>
      <c r="AL3985" s="2" t="str">
        <f>IF(AK3985="","",AK3985+VLOOKUP(I3985,'Вид исследования'!B:E,4,0))</f>
        <v/>
      </c>
      <c r="AM3985" s="2" t="str">
        <f>IF(AK3985="","",AK3985+VLOOKUP(I3985,'Вид исследования'!B:F,5,0))</f>
        <v/>
      </c>
      <c r="AQ3985" t="str">
        <f>IFERROR(IF(L3985="","",VLOOKUP(L3985&amp;I3985,Продукция!A:K,11,0)),"обратитесь к админ справочника")</f>
        <v/>
      </c>
      <c r="AS3985" t="str">
        <f>IFERROR(IF(L3985="","",VLOOKUP(L3985&amp;I3985,Продукция!A:J,10,0)),"обратитесь к админ справочника")</f>
        <v/>
      </c>
    </row>
    <row r="3986" spans="1:45" x14ac:dyDescent="0.25">
      <c r="A3986" t="str">
        <f t="shared" si="72"/>
        <v/>
      </c>
      <c r="B3986" t="str">
        <f>IF(E3986="","",INDEX(Лаборатории!A:A,MATCH('Производственный контроль'!E3986,Лаборатории!B:B,0)))</f>
        <v/>
      </c>
      <c r="C3986" t="str">
        <f>IF(E3986="","",VLOOKUP(E3986,Лаборатории!B:D,3,0))</f>
        <v/>
      </c>
      <c r="E3986" s="150"/>
      <c r="J3986" t="str">
        <f>IF(L3986="","",VLOOKUP(L3986,Продукция!B:D,3,0))</f>
        <v/>
      </c>
      <c r="K3986" t="str">
        <f>IF(L3986="","",VLOOKUP(L3986,Продукция!B:C,2,0))</f>
        <v/>
      </c>
      <c r="L3986" s="151"/>
      <c r="M3986" t="str">
        <f>IF(L3986="","",VLOOKUP(L3986,Продукция!B:L,11,0))</f>
        <v/>
      </c>
      <c r="AB3986" t="str">
        <f>IF(L3986="","",VLOOKUP(L3986&amp;I3986,Продукция!A:I,9,0))</f>
        <v/>
      </c>
      <c r="AF3986" t="str">
        <f>IF(AD3986="","",VLOOKUP(AD3986,'Сотрудники и ссылки'!A:B,2,0))</f>
        <v/>
      </c>
      <c r="AG3986" t="str">
        <f>IF(AD3986="","",VLOOKUP(AD3986,'Сотрудники и ссылки'!A:C,3,0))</f>
        <v/>
      </c>
      <c r="AI3986" t="str">
        <f>IF(AH3986="","",VLOOKUP(AH3986,'Сотрудники и ссылки'!A:B,2,0))</f>
        <v/>
      </c>
      <c r="AJ3986" t="str">
        <f>IF(AH3986="","",VLOOKUP(AH3986,'Сотрудники и ссылки'!A:C,3,0))</f>
        <v/>
      </c>
      <c r="AL3986" s="2" t="str">
        <f>IF(AK3986="","",AK3986+VLOOKUP(I3986,'Вид исследования'!B:E,4,0))</f>
        <v/>
      </c>
      <c r="AM3986" s="2" t="str">
        <f>IF(AK3986="","",AK3986+VLOOKUP(I3986,'Вид исследования'!B:F,5,0))</f>
        <v/>
      </c>
      <c r="AQ3986" t="str">
        <f>IFERROR(IF(L3986="","",VLOOKUP(L3986&amp;I3986,Продукция!A:K,11,0)),"обратитесь к админ справочника")</f>
        <v/>
      </c>
      <c r="AS3986" t="str">
        <f>IFERROR(IF(L3986="","",VLOOKUP(L3986&amp;I3986,Продукция!A:J,10,0)),"обратитесь к админ справочника")</f>
        <v/>
      </c>
    </row>
    <row r="3987" spans="1:45" x14ac:dyDescent="0.25">
      <c r="A3987" t="str">
        <f t="shared" si="72"/>
        <v/>
      </c>
      <c r="B3987" t="str">
        <f>IF(E3987="","",INDEX(Лаборатории!A:A,MATCH('Производственный контроль'!E3987,Лаборатории!B:B,0)))</f>
        <v/>
      </c>
      <c r="C3987" t="str">
        <f>IF(E3987="","",VLOOKUP(E3987,Лаборатории!B:D,3,0))</f>
        <v/>
      </c>
      <c r="E3987" s="150"/>
      <c r="J3987" t="str">
        <f>IF(L3987="","",VLOOKUP(L3987,Продукция!B:D,3,0))</f>
        <v/>
      </c>
      <c r="K3987" t="str">
        <f>IF(L3987="","",VLOOKUP(L3987,Продукция!B:C,2,0))</f>
        <v/>
      </c>
      <c r="L3987" s="151"/>
      <c r="M3987" t="str">
        <f>IF(L3987="","",VLOOKUP(L3987,Продукция!B:L,11,0))</f>
        <v/>
      </c>
      <c r="AB3987" t="str">
        <f>IF(L3987="","",VLOOKUP(L3987&amp;I3987,Продукция!A:I,9,0))</f>
        <v/>
      </c>
      <c r="AF3987" t="str">
        <f>IF(AD3987="","",VLOOKUP(AD3987,'Сотрудники и ссылки'!A:B,2,0))</f>
        <v/>
      </c>
      <c r="AG3987" t="str">
        <f>IF(AD3987="","",VLOOKUP(AD3987,'Сотрудники и ссылки'!A:C,3,0))</f>
        <v/>
      </c>
      <c r="AI3987" t="str">
        <f>IF(AH3987="","",VLOOKUP(AH3987,'Сотрудники и ссылки'!A:B,2,0))</f>
        <v/>
      </c>
      <c r="AJ3987" t="str">
        <f>IF(AH3987="","",VLOOKUP(AH3987,'Сотрудники и ссылки'!A:C,3,0))</f>
        <v/>
      </c>
      <c r="AL3987" s="2" t="str">
        <f>IF(AK3987="","",AK3987+VLOOKUP(I3987,'Вид исследования'!B:E,4,0))</f>
        <v/>
      </c>
      <c r="AM3987" s="2" t="str">
        <f>IF(AK3987="","",AK3987+VLOOKUP(I3987,'Вид исследования'!B:F,5,0))</f>
        <v/>
      </c>
      <c r="AQ3987" t="str">
        <f>IFERROR(IF(L3987="","",VLOOKUP(L3987&amp;I3987,Продукция!A:K,11,0)),"обратитесь к админ справочника")</f>
        <v/>
      </c>
      <c r="AS3987" t="str">
        <f>IFERROR(IF(L3987="","",VLOOKUP(L3987&amp;I3987,Продукция!A:J,10,0)),"обратитесь к админ справочника")</f>
        <v/>
      </c>
    </row>
    <row r="3988" spans="1:45" x14ac:dyDescent="0.25">
      <c r="A3988" t="str">
        <f t="shared" si="72"/>
        <v/>
      </c>
      <c r="B3988" t="str">
        <f>IF(E3988="","",INDEX(Лаборатории!A:A,MATCH('Производственный контроль'!E3988,Лаборатории!B:B,0)))</f>
        <v/>
      </c>
      <c r="C3988" t="str">
        <f>IF(E3988="","",VLOOKUP(E3988,Лаборатории!B:D,3,0))</f>
        <v/>
      </c>
      <c r="E3988" s="150"/>
      <c r="J3988" t="str">
        <f>IF(L3988="","",VLOOKUP(L3988,Продукция!B:D,3,0))</f>
        <v/>
      </c>
      <c r="K3988" t="str">
        <f>IF(L3988="","",VLOOKUP(L3988,Продукция!B:C,2,0))</f>
        <v/>
      </c>
      <c r="L3988" s="151"/>
      <c r="M3988" t="str">
        <f>IF(L3988="","",VLOOKUP(L3988,Продукция!B:L,11,0))</f>
        <v/>
      </c>
      <c r="AB3988" t="str">
        <f>IF(L3988="","",VLOOKUP(L3988&amp;I3988,Продукция!A:I,9,0))</f>
        <v/>
      </c>
      <c r="AF3988" t="str">
        <f>IF(AD3988="","",VLOOKUP(AD3988,'Сотрудники и ссылки'!A:B,2,0))</f>
        <v/>
      </c>
      <c r="AG3988" t="str">
        <f>IF(AD3988="","",VLOOKUP(AD3988,'Сотрудники и ссылки'!A:C,3,0))</f>
        <v/>
      </c>
      <c r="AI3988" t="str">
        <f>IF(AH3988="","",VLOOKUP(AH3988,'Сотрудники и ссылки'!A:B,2,0))</f>
        <v/>
      </c>
      <c r="AJ3988" t="str">
        <f>IF(AH3988="","",VLOOKUP(AH3988,'Сотрудники и ссылки'!A:C,3,0))</f>
        <v/>
      </c>
      <c r="AL3988" s="2" t="str">
        <f>IF(AK3988="","",AK3988+VLOOKUP(I3988,'Вид исследования'!B:E,4,0))</f>
        <v/>
      </c>
      <c r="AM3988" s="2" t="str">
        <f>IF(AK3988="","",AK3988+VLOOKUP(I3988,'Вид исследования'!B:F,5,0))</f>
        <v/>
      </c>
      <c r="AQ3988" t="str">
        <f>IFERROR(IF(L3988="","",VLOOKUP(L3988&amp;I3988,Продукция!A:K,11,0)),"обратитесь к админ справочника")</f>
        <v/>
      </c>
      <c r="AS3988" t="str">
        <f>IFERROR(IF(L3988="","",VLOOKUP(L3988&amp;I3988,Продукция!A:J,10,0)),"обратитесь к админ справочника")</f>
        <v/>
      </c>
    </row>
    <row r="3989" spans="1:45" x14ac:dyDescent="0.25">
      <c r="A3989" t="str">
        <f t="shared" si="72"/>
        <v/>
      </c>
      <c r="B3989" t="str">
        <f>IF(E3989="","",INDEX(Лаборатории!A:A,MATCH('Производственный контроль'!E3989,Лаборатории!B:B,0)))</f>
        <v/>
      </c>
      <c r="C3989" t="str">
        <f>IF(E3989="","",VLOOKUP(E3989,Лаборатории!B:D,3,0))</f>
        <v/>
      </c>
      <c r="E3989" s="150"/>
      <c r="J3989" t="str">
        <f>IF(L3989="","",VLOOKUP(L3989,Продукция!B:D,3,0))</f>
        <v/>
      </c>
      <c r="K3989" t="str">
        <f>IF(L3989="","",VLOOKUP(L3989,Продукция!B:C,2,0))</f>
        <v/>
      </c>
      <c r="L3989" s="151"/>
      <c r="M3989" t="str">
        <f>IF(L3989="","",VLOOKUP(L3989,Продукция!B:L,11,0))</f>
        <v/>
      </c>
      <c r="AB3989" t="str">
        <f>IF(L3989="","",VLOOKUP(L3989&amp;I3989,Продукция!A:I,9,0))</f>
        <v/>
      </c>
      <c r="AF3989" t="str">
        <f>IF(AD3989="","",VLOOKUP(AD3989,'Сотрудники и ссылки'!A:B,2,0))</f>
        <v/>
      </c>
      <c r="AG3989" t="str">
        <f>IF(AD3989="","",VLOOKUP(AD3989,'Сотрудники и ссылки'!A:C,3,0))</f>
        <v/>
      </c>
      <c r="AI3989" t="str">
        <f>IF(AH3989="","",VLOOKUP(AH3989,'Сотрудники и ссылки'!A:B,2,0))</f>
        <v/>
      </c>
      <c r="AJ3989" t="str">
        <f>IF(AH3989="","",VLOOKUP(AH3989,'Сотрудники и ссылки'!A:C,3,0))</f>
        <v/>
      </c>
      <c r="AL3989" s="2" t="str">
        <f>IF(AK3989="","",AK3989+VLOOKUP(I3989,'Вид исследования'!B:E,4,0))</f>
        <v/>
      </c>
      <c r="AM3989" s="2" t="str">
        <f>IF(AK3989="","",AK3989+VLOOKUP(I3989,'Вид исследования'!B:F,5,0))</f>
        <v/>
      </c>
      <c r="AQ3989" t="str">
        <f>IFERROR(IF(L3989="","",VLOOKUP(L3989&amp;I3989,Продукция!A:K,11,0)),"обратитесь к админ справочника")</f>
        <v/>
      </c>
      <c r="AS3989" t="str">
        <f>IFERROR(IF(L3989="","",VLOOKUP(L3989&amp;I3989,Продукция!A:J,10,0)),"обратитесь к админ справочника")</f>
        <v/>
      </c>
    </row>
    <row r="3990" spans="1:45" x14ac:dyDescent="0.25">
      <c r="A3990" t="str">
        <f t="shared" si="72"/>
        <v/>
      </c>
      <c r="B3990" t="str">
        <f>IF(E3990="","",INDEX(Лаборатории!A:A,MATCH('Производственный контроль'!E3990,Лаборатории!B:B,0)))</f>
        <v/>
      </c>
      <c r="C3990" t="str">
        <f>IF(E3990="","",VLOOKUP(E3990,Лаборатории!B:D,3,0))</f>
        <v/>
      </c>
      <c r="E3990" s="150"/>
      <c r="J3990" t="str">
        <f>IF(L3990="","",VLOOKUP(L3990,Продукция!B:D,3,0))</f>
        <v/>
      </c>
      <c r="K3990" t="str">
        <f>IF(L3990="","",VLOOKUP(L3990,Продукция!B:C,2,0))</f>
        <v/>
      </c>
      <c r="L3990" s="151"/>
      <c r="M3990" t="str">
        <f>IF(L3990="","",VLOOKUP(L3990,Продукция!B:L,11,0))</f>
        <v/>
      </c>
      <c r="AB3990" t="str">
        <f>IF(L3990="","",VLOOKUP(L3990&amp;I3990,Продукция!A:I,9,0))</f>
        <v/>
      </c>
      <c r="AF3990" t="str">
        <f>IF(AD3990="","",VLOOKUP(AD3990,'Сотрудники и ссылки'!A:B,2,0))</f>
        <v/>
      </c>
      <c r="AG3990" t="str">
        <f>IF(AD3990="","",VLOOKUP(AD3990,'Сотрудники и ссылки'!A:C,3,0))</f>
        <v/>
      </c>
      <c r="AI3990" t="str">
        <f>IF(AH3990="","",VLOOKUP(AH3990,'Сотрудники и ссылки'!A:B,2,0))</f>
        <v/>
      </c>
      <c r="AJ3990" t="str">
        <f>IF(AH3990="","",VLOOKUP(AH3990,'Сотрудники и ссылки'!A:C,3,0))</f>
        <v/>
      </c>
      <c r="AL3990" s="2" t="str">
        <f>IF(AK3990="","",AK3990+VLOOKUP(I3990,'Вид исследования'!B:E,4,0))</f>
        <v/>
      </c>
      <c r="AM3990" s="2" t="str">
        <f>IF(AK3990="","",AK3990+VLOOKUP(I3990,'Вид исследования'!B:F,5,0))</f>
        <v/>
      </c>
      <c r="AQ3990" t="str">
        <f>IFERROR(IF(L3990="","",VLOOKUP(L3990&amp;I3990,Продукция!A:K,11,0)),"обратитесь к админ справочника")</f>
        <v/>
      </c>
      <c r="AS3990" t="str">
        <f>IFERROR(IF(L3990="","",VLOOKUP(L3990&amp;I3990,Продукция!A:J,10,0)),"обратитесь к админ справочника")</f>
        <v/>
      </c>
    </row>
    <row r="3991" spans="1:45" x14ac:dyDescent="0.25">
      <c r="A3991" t="str">
        <f t="shared" si="72"/>
        <v/>
      </c>
      <c r="B3991" t="str">
        <f>IF(E3991="","",INDEX(Лаборатории!A:A,MATCH('Производственный контроль'!E3991,Лаборатории!B:B,0)))</f>
        <v/>
      </c>
      <c r="C3991" t="str">
        <f>IF(E3991="","",VLOOKUP(E3991,Лаборатории!B:D,3,0))</f>
        <v/>
      </c>
      <c r="E3991" s="150"/>
      <c r="J3991" t="str">
        <f>IF(L3991="","",VLOOKUP(L3991,Продукция!B:D,3,0))</f>
        <v/>
      </c>
      <c r="K3991" t="str">
        <f>IF(L3991="","",VLOOKUP(L3991,Продукция!B:C,2,0))</f>
        <v/>
      </c>
      <c r="L3991" s="151"/>
      <c r="M3991" t="str">
        <f>IF(L3991="","",VLOOKUP(L3991,Продукция!B:L,11,0))</f>
        <v/>
      </c>
      <c r="AB3991" t="str">
        <f>IF(L3991="","",VLOOKUP(L3991&amp;I3991,Продукция!A:I,9,0))</f>
        <v/>
      </c>
      <c r="AF3991" t="str">
        <f>IF(AD3991="","",VLOOKUP(AD3991,'Сотрудники и ссылки'!A:B,2,0))</f>
        <v/>
      </c>
      <c r="AG3991" t="str">
        <f>IF(AD3991="","",VLOOKUP(AD3991,'Сотрудники и ссылки'!A:C,3,0))</f>
        <v/>
      </c>
      <c r="AI3991" t="str">
        <f>IF(AH3991="","",VLOOKUP(AH3991,'Сотрудники и ссылки'!A:B,2,0))</f>
        <v/>
      </c>
      <c r="AJ3991" t="str">
        <f>IF(AH3991="","",VLOOKUP(AH3991,'Сотрудники и ссылки'!A:C,3,0))</f>
        <v/>
      </c>
      <c r="AL3991" s="2" t="str">
        <f>IF(AK3991="","",AK3991+VLOOKUP(I3991,'Вид исследования'!B:E,4,0))</f>
        <v/>
      </c>
      <c r="AM3991" s="2" t="str">
        <f>IF(AK3991="","",AK3991+VLOOKUP(I3991,'Вид исследования'!B:F,5,0))</f>
        <v/>
      </c>
      <c r="AQ3991" t="str">
        <f>IFERROR(IF(L3991="","",VLOOKUP(L3991&amp;I3991,Продукция!A:K,11,0)),"обратитесь к админ справочника")</f>
        <v/>
      </c>
      <c r="AS3991" t="str">
        <f>IFERROR(IF(L3991="","",VLOOKUP(L3991&amp;I3991,Продукция!A:J,10,0)),"обратитесь к админ справочника")</f>
        <v/>
      </c>
    </row>
    <row r="3992" spans="1:45" x14ac:dyDescent="0.25">
      <c r="A3992" t="str">
        <f t="shared" si="72"/>
        <v/>
      </c>
      <c r="B3992" t="str">
        <f>IF(E3992="","",INDEX(Лаборатории!A:A,MATCH('Производственный контроль'!E3992,Лаборатории!B:B,0)))</f>
        <v/>
      </c>
      <c r="C3992" t="str">
        <f>IF(E3992="","",VLOOKUP(E3992,Лаборатории!B:D,3,0))</f>
        <v/>
      </c>
      <c r="E3992" s="150"/>
      <c r="J3992" t="str">
        <f>IF(L3992="","",VLOOKUP(L3992,Продукция!B:D,3,0))</f>
        <v/>
      </c>
      <c r="K3992" t="str">
        <f>IF(L3992="","",VLOOKUP(L3992,Продукция!B:C,2,0))</f>
        <v/>
      </c>
      <c r="L3992" s="151"/>
      <c r="M3992" t="str">
        <f>IF(L3992="","",VLOOKUP(L3992,Продукция!B:L,11,0))</f>
        <v/>
      </c>
      <c r="AB3992" t="str">
        <f>IF(L3992="","",VLOOKUP(L3992&amp;I3992,Продукция!A:I,9,0))</f>
        <v/>
      </c>
      <c r="AF3992" t="str">
        <f>IF(AD3992="","",VLOOKUP(AD3992,'Сотрудники и ссылки'!A:B,2,0))</f>
        <v/>
      </c>
      <c r="AG3992" t="str">
        <f>IF(AD3992="","",VLOOKUP(AD3992,'Сотрудники и ссылки'!A:C,3,0))</f>
        <v/>
      </c>
      <c r="AI3992" t="str">
        <f>IF(AH3992="","",VLOOKUP(AH3992,'Сотрудники и ссылки'!A:B,2,0))</f>
        <v/>
      </c>
      <c r="AJ3992" t="str">
        <f>IF(AH3992="","",VLOOKUP(AH3992,'Сотрудники и ссылки'!A:C,3,0))</f>
        <v/>
      </c>
      <c r="AL3992" s="2" t="str">
        <f>IF(AK3992="","",AK3992+VLOOKUP(I3992,'Вид исследования'!B:E,4,0))</f>
        <v/>
      </c>
      <c r="AM3992" s="2" t="str">
        <f>IF(AK3992="","",AK3992+VLOOKUP(I3992,'Вид исследования'!B:F,5,0))</f>
        <v/>
      </c>
      <c r="AQ3992" t="str">
        <f>IFERROR(IF(L3992="","",VLOOKUP(L3992&amp;I3992,Продукция!A:K,11,0)),"обратитесь к админ справочника")</f>
        <v/>
      </c>
      <c r="AS3992" t="str">
        <f>IFERROR(IF(L3992="","",VLOOKUP(L3992&amp;I3992,Продукция!A:J,10,0)),"обратитесь к админ справочника")</f>
        <v/>
      </c>
    </row>
    <row r="3993" spans="1:45" x14ac:dyDescent="0.25">
      <c r="A3993" t="str">
        <f t="shared" si="72"/>
        <v/>
      </c>
      <c r="B3993" t="str">
        <f>IF(E3993="","",INDEX(Лаборатории!A:A,MATCH('Производственный контроль'!E3993,Лаборатории!B:B,0)))</f>
        <v/>
      </c>
      <c r="C3993" t="str">
        <f>IF(E3993="","",VLOOKUP(E3993,Лаборатории!B:D,3,0))</f>
        <v/>
      </c>
      <c r="E3993" s="150"/>
      <c r="J3993" t="str">
        <f>IF(L3993="","",VLOOKUP(L3993,Продукция!B:D,3,0))</f>
        <v/>
      </c>
      <c r="K3993" t="str">
        <f>IF(L3993="","",VLOOKUP(L3993,Продукция!B:C,2,0))</f>
        <v/>
      </c>
      <c r="L3993" s="151"/>
      <c r="M3993" t="str">
        <f>IF(L3993="","",VLOOKUP(L3993,Продукция!B:L,11,0))</f>
        <v/>
      </c>
      <c r="AB3993" t="str">
        <f>IF(L3993="","",VLOOKUP(L3993&amp;I3993,Продукция!A:I,9,0))</f>
        <v/>
      </c>
      <c r="AF3993" t="str">
        <f>IF(AD3993="","",VLOOKUP(AD3993,'Сотрудники и ссылки'!A:B,2,0))</f>
        <v/>
      </c>
      <c r="AG3993" t="str">
        <f>IF(AD3993="","",VLOOKUP(AD3993,'Сотрудники и ссылки'!A:C,3,0))</f>
        <v/>
      </c>
      <c r="AI3993" t="str">
        <f>IF(AH3993="","",VLOOKUP(AH3993,'Сотрудники и ссылки'!A:B,2,0))</f>
        <v/>
      </c>
      <c r="AJ3993" t="str">
        <f>IF(AH3993="","",VLOOKUP(AH3993,'Сотрудники и ссылки'!A:C,3,0))</f>
        <v/>
      </c>
      <c r="AL3993" s="2" t="str">
        <f>IF(AK3993="","",AK3993+VLOOKUP(I3993,'Вид исследования'!B:E,4,0))</f>
        <v/>
      </c>
      <c r="AM3993" s="2" t="str">
        <f>IF(AK3993="","",AK3993+VLOOKUP(I3993,'Вид исследования'!B:F,5,0))</f>
        <v/>
      </c>
      <c r="AQ3993" t="str">
        <f>IFERROR(IF(L3993="","",VLOOKUP(L3993&amp;I3993,Продукция!A:K,11,0)),"обратитесь к админ справочника")</f>
        <v/>
      </c>
      <c r="AS3993" t="str">
        <f>IFERROR(IF(L3993="","",VLOOKUP(L3993&amp;I3993,Продукция!A:J,10,0)),"обратитесь к админ справочника")</f>
        <v/>
      </c>
    </row>
    <row r="3994" spans="1:45" x14ac:dyDescent="0.25">
      <c r="A3994" t="str">
        <f t="shared" si="72"/>
        <v/>
      </c>
      <c r="B3994" t="str">
        <f>IF(E3994="","",INDEX(Лаборатории!A:A,MATCH('Производственный контроль'!E3994,Лаборатории!B:B,0)))</f>
        <v/>
      </c>
      <c r="C3994" t="str">
        <f>IF(E3994="","",VLOOKUP(E3994,Лаборатории!B:D,3,0))</f>
        <v/>
      </c>
      <c r="E3994" s="150"/>
      <c r="J3994" t="str">
        <f>IF(L3994="","",VLOOKUP(L3994,Продукция!B:D,3,0))</f>
        <v/>
      </c>
      <c r="K3994" t="str">
        <f>IF(L3994="","",VLOOKUP(L3994,Продукция!B:C,2,0))</f>
        <v/>
      </c>
      <c r="L3994" s="151"/>
      <c r="M3994" t="str">
        <f>IF(L3994="","",VLOOKUP(L3994,Продукция!B:L,11,0))</f>
        <v/>
      </c>
      <c r="AB3994" t="str">
        <f>IF(L3994="","",VLOOKUP(L3994&amp;I3994,Продукция!A:I,9,0))</f>
        <v/>
      </c>
      <c r="AF3994" t="str">
        <f>IF(AD3994="","",VLOOKUP(AD3994,'Сотрудники и ссылки'!A:B,2,0))</f>
        <v/>
      </c>
      <c r="AG3994" t="str">
        <f>IF(AD3994="","",VLOOKUP(AD3994,'Сотрудники и ссылки'!A:C,3,0))</f>
        <v/>
      </c>
      <c r="AI3994" t="str">
        <f>IF(AH3994="","",VLOOKUP(AH3994,'Сотрудники и ссылки'!A:B,2,0))</f>
        <v/>
      </c>
      <c r="AJ3994" t="str">
        <f>IF(AH3994="","",VLOOKUP(AH3994,'Сотрудники и ссылки'!A:C,3,0))</f>
        <v/>
      </c>
      <c r="AL3994" s="2" t="str">
        <f>IF(AK3994="","",AK3994+VLOOKUP(I3994,'Вид исследования'!B:E,4,0))</f>
        <v/>
      </c>
      <c r="AM3994" s="2" t="str">
        <f>IF(AK3994="","",AK3994+VLOOKUP(I3994,'Вид исследования'!B:F,5,0))</f>
        <v/>
      </c>
      <c r="AQ3994" t="str">
        <f>IFERROR(IF(L3994="","",VLOOKUP(L3994&amp;I3994,Продукция!A:K,11,0)),"обратитесь к админ справочника")</f>
        <v/>
      </c>
      <c r="AS3994" t="str">
        <f>IFERROR(IF(L3994="","",VLOOKUP(L3994&amp;I3994,Продукция!A:J,10,0)),"обратитесь к админ справочника")</f>
        <v/>
      </c>
    </row>
    <row r="3995" spans="1:45" x14ac:dyDescent="0.25">
      <c r="A3995" t="str">
        <f t="shared" si="72"/>
        <v/>
      </c>
      <c r="B3995" t="str">
        <f>IF(E3995="","",INDEX(Лаборатории!A:A,MATCH('Производственный контроль'!E3995,Лаборатории!B:B,0)))</f>
        <v/>
      </c>
      <c r="C3995" t="str">
        <f>IF(E3995="","",VLOOKUP(E3995,Лаборатории!B:D,3,0))</f>
        <v/>
      </c>
      <c r="E3995" s="150"/>
      <c r="J3995" t="str">
        <f>IF(L3995="","",VLOOKUP(L3995,Продукция!B:D,3,0))</f>
        <v/>
      </c>
      <c r="K3995" t="str">
        <f>IF(L3995="","",VLOOKUP(L3995,Продукция!B:C,2,0))</f>
        <v/>
      </c>
      <c r="L3995" s="151"/>
      <c r="M3995" t="str">
        <f>IF(L3995="","",VLOOKUP(L3995,Продукция!B:L,11,0))</f>
        <v/>
      </c>
      <c r="AB3995" t="str">
        <f>IF(L3995="","",VLOOKUP(L3995&amp;I3995,Продукция!A:I,9,0))</f>
        <v/>
      </c>
      <c r="AF3995" t="str">
        <f>IF(AD3995="","",VLOOKUP(AD3995,'Сотрудники и ссылки'!A:B,2,0))</f>
        <v/>
      </c>
      <c r="AG3995" t="str">
        <f>IF(AD3995="","",VLOOKUP(AD3995,'Сотрудники и ссылки'!A:C,3,0))</f>
        <v/>
      </c>
      <c r="AI3995" t="str">
        <f>IF(AH3995="","",VLOOKUP(AH3995,'Сотрудники и ссылки'!A:B,2,0))</f>
        <v/>
      </c>
      <c r="AJ3995" t="str">
        <f>IF(AH3995="","",VLOOKUP(AH3995,'Сотрудники и ссылки'!A:C,3,0))</f>
        <v/>
      </c>
      <c r="AL3995" s="2" t="str">
        <f>IF(AK3995="","",AK3995+VLOOKUP(I3995,'Вид исследования'!B:E,4,0))</f>
        <v/>
      </c>
      <c r="AM3995" s="2" t="str">
        <f>IF(AK3995="","",AK3995+VLOOKUP(I3995,'Вид исследования'!B:F,5,0))</f>
        <v/>
      </c>
      <c r="AQ3995" t="str">
        <f>IFERROR(IF(L3995="","",VLOOKUP(L3995&amp;I3995,Продукция!A:K,11,0)),"обратитесь к админ справочника")</f>
        <v/>
      </c>
      <c r="AS3995" t="str">
        <f>IFERROR(IF(L3995="","",VLOOKUP(L3995&amp;I3995,Продукция!A:J,10,0)),"обратитесь к админ справочника")</f>
        <v/>
      </c>
    </row>
    <row r="3996" spans="1:45" x14ac:dyDescent="0.25">
      <c r="A3996" t="str">
        <f t="shared" si="72"/>
        <v/>
      </c>
      <c r="B3996" t="str">
        <f>IF(E3996="","",INDEX(Лаборатории!A:A,MATCH('Производственный контроль'!E3996,Лаборатории!B:B,0)))</f>
        <v/>
      </c>
      <c r="C3996" t="str">
        <f>IF(E3996="","",VLOOKUP(E3996,Лаборатории!B:D,3,0))</f>
        <v/>
      </c>
      <c r="E3996" s="150"/>
      <c r="J3996" t="str">
        <f>IF(L3996="","",VLOOKUP(L3996,Продукция!B:D,3,0))</f>
        <v/>
      </c>
      <c r="K3996" t="str">
        <f>IF(L3996="","",VLOOKUP(L3996,Продукция!B:C,2,0))</f>
        <v/>
      </c>
      <c r="L3996" s="151"/>
      <c r="M3996" t="str">
        <f>IF(L3996="","",VLOOKUP(L3996,Продукция!B:L,11,0))</f>
        <v/>
      </c>
      <c r="AB3996" t="str">
        <f>IF(L3996="","",VLOOKUP(L3996&amp;I3996,Продукция!A:I,9,0))</f>
        <v/>
      </c>
      <c r="AF3996" t="str">
        <f>IF(AD3996="","",VLOOKUP(AD3996,'Сотрудники и ссылки'!A:B,2,0))</f>
        <v/>
      </c>
      <c r="AG3996" t="str">
        <f>IF(AD3996="","",VLOOKUP(AD3996,'Сотрудники и ссылки'!A:C,3,0))</f>
        <v/>
      </c>
      <c r="AI3996" t="str">
        <f>IF(AH3996="","",VLOOKUP(AH3996,'Сотрудники и ссылки'!A:B,2,0))</f>
        <v/>
      </c>
      <c r="AJ3996" t="str">
        <f>IF(AH3996="","",VLOOKUP(AH3996,'Сотрудники и ссылки'!A:C,3,0))</f>
        <v/>
      </c>
      <c r="AL3996" s="2" t="str">
        <f>IF(AK3996="","",AK3996+VLOOKUP(I3996,'Вид исследования'!B:E,4,0))</f>
        <v/>
      </c>
      <c r="AM3996" s="2" t="str">
        <f>IF(AK3996="","",AK3996+VLOOKUP(I3996,'Вид исследования'!B:F,5,0))</f>
        <v/>
      </c>
      <c r="AQ3996" t="str">
        <f>IFERROR(IF(L3996="","",VLOOKUP(L3996&amp;I3996,Продукция!A:K,11,0)),"обратитесь к админ справочника")</f>
        <v/>
      </c>
      <c r="AS3996" t="str">
        <f>IFERROR(IF(L3996="","",VLOOKUP(L3996&amp;I3996,Продукция!A:J,10,0)),"обратитесь к админ справочника")</f>
        <v/>
      </c>
    </row>
    <row r="3997" spans="1:45" x14ac:dyDescent="0.25">
      <c r="A3997" t="str">
        <f t="shared" si="72"/>
        <v/>
      </c>
      <c r="B3997" t="str">
        <f>IF(E3997="","",INDEX(Лаборатории!A:A,MATCH('Производственный контроль'!E3997,Лаборатории!B:B,0)))</f>
        <v/>
      </c>
      <c r="C3997" t="str">
        <f>IF(E3997="","",VLOOKUP(E3997,Лаборатории!B:D,3,0))</f>
        <v/>
      </c>
      <c r="E3997" s="150"/>
      <c r="J3997" t="str">
        <f>IF(L3997="","",VLOOKUP(L3997,Продукция!B:D,3,0))</f>
        <v/>
      </c>
      <c r="K3997" t="str">
        <f>IF(L3997="","",VLOOKUP(L3997,Продукция!B:C,2,0))</f>
        <v/>
      </c>
      <c r="L3997" s="151"/>
      <c r="M3997" t="str">
        <f>IF(L3997="","",VLOOKUP(L3997,Продукция!B:L,11,0))</f>
        <v/>
      </c>
      <c r="AB3997" t="str">
        <f>IF(L3997="","",VLOOKUP(L3997&amp;I3997,Продукция!A:I,9,0))</f>
        <v/>
      </c>
      <c r="AF3997" t="str">
        <f>IF(AD3997="","",VLOOKUP(AD3997,'Сотрудники и ссылки'!A:B,2,0))</f>
        <v/>
      </c>
      <c r="AG3997" t="str">
        <f>IF(AD3997="","",VLOOKUP(AD3997,'Сотрудники и ссылки'!A:C,3,0))</f>
        <v/>
      </c>
      <c r="AI3997" t="str">
        <f>IF(AH3997="","",VLOOKUP(AH3997,'Сотрудники и ссылки'!A:B,2,0))</f>
        <v/>
      </c>
      <c r="AJ3997" t="str">
        <f>IF(AH3997="","",VLOOKUP(AH3997,'Сотрудники и ссылки'!A:C,3,0))</f>
        <v/>
      </c>
      <c r="AL3997" s="2" t="str">
        <f>IF(AK3997="","",AK3997+VLOOKUP(I3997,'Вид исследования'!B:E,4,0))</f>
        <v/>
      </c>
      <c r="AM3997" s="2" t="str">
        <f>IF(AK3997="","",AK3997+VLOOKUP(I3997,'Вид исследования'!B:F,5,0))</f>
        <v/>
      </c>
      <c r="AQ3997" t="str">
        <f>IFERROR(IF(L3997="","",VLOOKUP(L3997&amp;I3997,Продукция!A:K,11,0)),"обратитесь к админ справочника")</f>
        <v/>
      </c>
      <c r="AS3997" t="str">
        <f>IFERROR(IF(L3997="","",VLOOKUP(L3997&amp;I3997,Продукция!A:J,10,0)),"обратитесь к админ справочника")</f>
        <v/>
      </c>
    </row>
    <row r="3998" spans="1:45" x14ac:dyDescent="0.25">
      <c r="A3998" t="str">
        <f t="shared" si="72"/>
        <v/>
      </c>
      <c r="B3998" t="str">
        <f>IF(E3998="","",INDEX(Лаборатории!A:A,MATCH('Производственный контроль'!E3998,Лаборатории!B:B,0)))</f>
        <v/>
      </c>
      <c r="C3998" t="str">
        <f>IF(E3998="","",VLOOKUP(E3998,Лаборатории!B:D,3,0))</f>
        <v/>
      </c>
      <c r="E3998" s="150"/>
      <c r="J3998" t="str">
        <f>IF(L3998="","",VLOOKUP(L3998,Продукция!B:D,3,0))</f>
        <v/>
      </c>
      <c r="K3998" t="str">
        <f>IF(L3998="","",VLOOKUP(L3998,Продукция!B:C,2,0))</f>
        <v/>
      </c>
      <c r="L3998" s="151"/>
      <c r="M3998" t="str">
        <f>IF(L3998="","",VLOOKUP(L3998,Продукция!B:L,11,0))</f>
        <v/>
      </c>
      <c r="AB3998" t="str">
        <f>IF(L3998="","",VLOOKUP(L3998&amp;I3998,Продукция!A:I,9,0))</f>
        <v/>
      </c>
      <c r="AF3998" t="str">
        <f>IF(AD3998="","",VLOOKUP(AD3998,'Сотрудники и ссылки'!A:B,2,0))</f>
        <v/>
      </c>
      <c r="AG3998" t="str">
        <f>IF(AD3998="","",VLOOKUP(AD3998,'Сотрудники и ссылки'!A:C,3,0))</f>
        <v/>
      </c>
      <c r="AI3998" t="str">
        <f>IF(AH3998="","",VLOOKUP(AH3998,'Сотрудники и ссылки'!A:B,2,0))</f>
        <v/>
      </c>
      <c r="AJ3998" t="str">
        <f>IF(AH3998="","",VLOOKUP(AH3998,'Сотрудники и ссылки'!A:C,3,0))</f>
        <v/>
      </c>
      <c r="AL3998" s="2" t="str">
        <f>IF(AK3998="","",AK3998+VLOOKUP(I3998,'Вид исследования'!B:E,4,0))</f>
        <v/>
      </c>
      <c r="AM3998" s="2" t="str">
        <f>IF(AK3998="","",AK3998+VLOOKUP(I3998,'Вид исследования'!B:F,5,0))</f>
        <v/>
      </c>
      <c r="AQ3998" t="str">
        <f>IFERROR(IF(L3998="","",VLOOKUP(L3998&amp;I3998,Продукция!A:K,11,0)),"обратитесь к админ справочника")</f>
        <v/>
      </c>
      <c r="AS3998" t="str">
        <f>IFERROR(IF(L3998="","",VLOOKUP(L3998&amp;I3998,Продукция!A:J,10,0)),"обратитесь к админ справочника")</f>
        <v/>
      </c>
    </row>
    <row r="3999" spans="1:45" x14ac:dyDescent="0.25">
      <c r="A3999" t="str">
        <f t="shared" si="72"/>
        <v/>
      </c>
      <c r="B3999" t="str">
        <f>IF(E3999="","",INDEX(Лаборатории!A:A,MATCH('Производственный контроль'!E3999,Лаборатории!B:B,0)))</f>
        <v/>
      </c>
      <c r="C3999" t="str">
        <f>IF(E3999="","",VLOOKUP(E3999,Лаборатории!B:D,3,0))</f>
        <v/>
      </c>
      <c r="E3999" s="150"/>
      <c r="J3999" t="str">
        <f>IF(L3999="","",VLOOKUP(L3999,Продукция!B:D,3,0))</f>
        <v/>
      </c>
      <c r="K3999" t="str">
        <f>IF(L3999="","",VLOOKUP(L3999,Продукция!B:C,2,0))</f>
        <v/>
      </c>
      <c r="L3999" s="151"/>
      <c r="M3999" t="str">
        <f>IF(L3999="","",VLOOKUP(L3999,Продукция!B:L,11,0))</f>
        <v/>
      </c>
      <c r="AB3999" t="str">
        <f>IF(L3999="","",VLOOKUP(L3999&amp;I3999,Продукция!A:I,9,0))</f>
        <v/>
      </c>
      <c r="AF3999" t="str">
        <f>IF(AD3999="","",VLOOKUP(AD3999,'Сотрудники и ссылки'!A:B,2,0))</f>
        <v/>
      </c>
      <c r="AG3999" t="str">
        <f>IF(AD3999="","",VLOOKUP(AD3999,'Сотрудники и ссылки'!A:C,3,0))</f>
        <v/>
      </c>
      <c r="AI3999" t="str">
        <f>IF(AH3999="","",VLOOKUP(AH3999,'Сотрудники и ссылки'!A:B,2,0))</f>
        <v/>
      </c>
      <c r="AJ3999" t="str">
        <f>IF(AH3999="","",VLOOKUP(AH3999,'Сотрудники и ссылки'!A:C,3,0))</f>
        <v/>
      </c>
      <c r="AL3999" s="2" t="str">
        <f>IF(AK3999="","",AK3999+VLOOKUP(I3999,'Вид исследования'!B:E,4,0))</f>
        <v/>
      </c>
      <c r="AM3999" s="2" t="str">
        <f>IF(AK3999="","",AK3999+VLOOKUP(I3999,'Вид исследования'!B:F,5,0))</f>
        <v/>
      </c>
      <c r="AQ3999" t="str">
        <f>IFERROR(IF(L3999="","",VLOOKUP(L3999&amp;I3999,Продукция!A:K,11,0)),"обратитесь к админ справочника")</f>
        <v/>
      </c>
      <c r="AS3999" t="str">
        <f>IFERROR(IF(L3999="","",VLOOKUP(L3999&amp;I3999,Продукция!A:J,10,0)),"обратитесь к админ справочника")</f>
        <v/>
      </c>
    </row>
    <row r="4000" spans="1:45" x14ac:dyDescent="0.25">
      <c r="A4000" t="str">
        <f t="shared" si="72"/>
        <v/>
      </c>
      <c r="B4000" t="str">
        <f>IF(E4000="","",INDEX(Лаборатории!A:A,MATCH('Производственный контроль'!E4000,Лаборатории!B:B,0)))</f>
        <v/>
      </c>
      <c r="C4000" t="str">
        <f>IF(E4000="","",VLOOKUP(E4000,Лаборатории!B:D,3,0))</f>
        <v/>
      </c>
      <c r="E4000" s="150"/>
      <c r="J4000" t="str">
        <f>IF(L4000="","",VLOOKUP(L4000,Продукция!B:D,3,0))</f>
        <v/>
      </c>
      <c r="K4000" t="str">
        <f>IF(L4000="","",VLOOKUP(L4000,Продукция!B:C,2,0))</f>
        <v/>
      </c>
      <c r="L4000" s="151"/>
      <c r="M4000" t="str">
        <f>IF(L4000="","",VLOOKUP(L4000,Продукция!B:L,11,0))</f>
        <v/>
      </c>
      <c r="AB4000" t="str">
        <f>IF(L4000="","",VLOOKUP(L4000&amp;I4000,Продукция!A:I,9,0))</f>
        <v/>
      </c>
      <c r="AF4000" t="str">
        <f>IF(AD4000="","",VLOOKUP(AD4000,'Сотрудники и ссылки'!A:B,2,0))</f>
        <v/>
      </c>
      <c r="AG4000" t="str">
        <f>IF(AD4000="","",VLOOKUP(AD4000,'Сотрудники и ссылки'!A:C,3,0))</f>
        <v/>
      </c>
      <c r="AI4000" t="str">
        <f>IF(AH4000="","",VLOOKUP(AH4000,'Сотрудники и ссылки'!A:B,2,0))</f>
        <v/>
      </c>
      <c r="AJ4000" t="str">
        <f>IF(AH4000="","",VLOOKUP(AH4000,'Сотрудники и ссылки'!A:C,3,0))</f>
        <v/>
      </c>
      <c r="AL4000" s="2" t="str">
        <f>IF(AK4000="","",AK4000+VLOOKUP(I4000,'Вид исследования'!B:E,4,0))</f>
        <v/>
      </c>
      <c r="AM4000" s="2" t="str">
        <f>IF(AK4000="","",AK4000+VLOOKUP(I4000,'Вид исследования'!B:F,5,0))</f>
        <v/>
      </c>
      <c r="AQ4000" t="str">
        <f>IFERROR(IF(L4000="","",VLOOKUP(L4000&amp;I4000,Продукция!A:K,11,0)),"обратитесь к админ справочника")</f>
        <v/>
      </c>
      <c r="AS4000" t="str">
        <f>IFERROR(IF(L4000="","",VLOOKUP(L4000&amp;I4000,Продукция!A:J,10,0)),"обратитесь к админ справочника")</f>
        <v/>
      </c>
    </row>
    <row r="4001" spans="1:45" x14ac:dyDescent="0.25">
      <c r="A4001" t="str">
        <f t="shared" si="72"/>
        <v/>
      </c>
      <c r="B4001" t="str">
        <f>IF(E4001="","",INDEX(Лаборатории!A:A,MATCH('Производственный контроль'!E4001,Лаборатории!B:B,0)))</f>
        <v/>
      </c>
      <c r="C4001" t="str">
        <f>IF(E4001="","",VLOOKUP(E4001,Лаборатории!B:D,3,0))</f>
        <v/>
      </c>
      <c r="E4001" s="150"/>
      <c r="J4001" t="str">
        <f>IF(L4001="","",VLOOKUP(L4001,Продукция!B:D,3,0))</f>
        <v/>
      </c>
      <c r="K4001" t="str">
        <f>IF(L4001="","",VLOOKUP(L4001,Продукция!B:C,2,0))</f>
        <v/>
      </c>
      <c r="L4001" s="151"/>
      <c r="M4001" t="str">
        <f>IF(L4001="","",VLOOKUP(L4001,Продукция!B:L,11,0))</f>
        <v/>
      </c>
      <c r="AB4001" t="str">
        <f>IF(L4001="","",VLOOKUP(L4001&amp;I4001,Продукция!A:I,9,0))</f>
        <v/>
      </c>
      <c r="AF4001" t="str">
        <f>IF(AD4001="","",VLOOKUP(AD4001,'Сотрудники и ссылки'!A:B,2,0))</f>
        <v/>
      </c>
      <c r="AG4001" t="str">
        <f>IF(AD4001="","",VLOOKUP(AD4001,'Сотрудники и ссылки'!A:C,3,0))</f>
        <v/>
      </c>
      <c r="AI4001" t="str">
        <f>IF(AH4001="","",VLOOKUP(AH4001,'Сотрудники и ссылки'!A:B,2,0))</f>
        <v/>
      </c>
      <c r="AJ4001" t="str">
        <f>IF(AH4001="","",VLOOKUP(AH4001,'Сотрудники и ссылки'!A:C,3,0))</f>
        <v/>
      </c>
      <c r="AL4001" s="2" t="str">
        <f>IF(AK4001="","",AK4001+VLOOKUP(I4001,'Вид исследования'!B:E,4,0))</f>
        <v/>
      </c>
      <c r="AM4001" s="2" t="str">
        <f>IF(AK4001="","",AK4001+VLOOKUP(I4001,'Вид исследования'!B:F,5,0))</f>
        <v/>
      </c>
      <c r="AQ4001" t="str">
        <f>IFERROR(IF(L4001="","",VLOOKUP(L4001&amp;I4001,Продукция!A:K,11,0)),"обратитесь к админ справочника")</f>
        <v/>
      </c>
      <c r="AS4001" t="str">
        <f>IFERROR(IF(L4001="","",VLOOKUP(L4001&amp;I4001,Продукция!A:J,10,0)),"обратитесь к админ справочника")</f>
        <v/>
      </c>
    </row>
    <row r="4002" spans="1:45" x14ac:dyDescent="0.25">
      <c r="A4002" t="str">
        <f t="shared" si="72"/>
        <v/>
      </c>
      <c r="B4002" t="str">
        <f>IF(E4002="","",INDEX(Лаборатории!A:A,MATCH('Производственный контроль'!E4002,Лаборатории!B:B,0)))</f>
        <v/>
      </c>
      <c r="C4002" t="str">
        <f>IF(E4002="","",VLOOKUP(E4002,Лаборатории!B:D,3,0))</f>
        <v/>
      </c>
      <c r="E4002" s="150"/>
      <c r="J4002" t="str">
        <f>IF(L4002="","",VLOOKUP(L4002,Продукция!B:D,3,0))</f>
        <v/>
      </c>
      <c r="K4002" t="str">
        <f>IF(L4002="","",VLOOKUP(L4002,Продукция!B:C,2,0))</f>
        <v/>
      </c>
      <c r="L4002" s="151"/>
      <c r="M4002" t="str">
        <f>IF(L4002="","",VLOOKUP(L4002,Продукция!B:L,11,0))</f>
        <v/>
      </c>
      <c r="AB4002" t="str">
        <f>IF(L4002="","",VLOOKUP(L4002&amp;I4002,Продукция!A:I,9,0))</f>
        <v/>
      </c>
      <c r="AF4002" t="str">
        <f>IF(AD4002="","",VLOOKUP(AD4002,'Сотрудники и ссылки'!A:B,2,0))</f>
        <v/>
      </c>
      <c r="AG4002" t="str">
        <f>IF(AD4002="","",VLOOKUP(AD4002,'Сотрудники и ссылки'!A:C,3,0))</f>
        <v/>
      </c>
      <c r="AI4002" t="str">
        <f>IF(AH4002="","",VLOOKUP(AH4002,'Сотрудники и ссылки'!A:B,2,0))</f>
        <v/>
      </c>
      <c r="AJ4002" t="str">
        <f>IF(AH4002="","",VLOOKUP(AH4002,'Сотрудники и ссылки'!A:C,3,0))</f>
        <v/>
      </c>
      <c r="AL4002" s="2" t="str">
        <f>IF(AK4002="","",AK4002+VLOOKUP(I4002,'Вид исследования'!B:E,4,0))</f>
        <v/>
      </c>
      <c r="AM4002" s="2" t="str">
        <f>IF(AK4002="","",AK4002+VLOOKUP(I4002,'Вид исследования'!B:F,5,0))</f>
        <v/>
      </c>
      <c r="AQ4002" t="str">
        <f>IFERROR(IF(L4002="","",VLOOKUP(L4002&amp;I4002,Продукция!A:K,11,0)),"обратитесь к админ справочника")</f>
        <v/>
      </c>
      <c r="AS4002" t="str">
        <f>IFERROR(IF(L4002="","",VLOOKUP(L4002&amp;I4002,Продукция!A:J,10,0)),"обратитесь к админ справочника")</f>
        <v/>
      </c>
    </row>
    <row r="4003" spans="1:45" x14ac:dyDescent="0.25">
      <c r="A4003" t="str">
        <f t="shared" si="72"/>
        <v/>
      </c>
      <c r="B4003" t="str">
        <f>IF(E4003="","",INDEX(Лаборатории!A:A,MATCH('Производственный контроль'!E4003,Лаборатории!B:B,0)))</f>
        <v/>
      </c>
      <c r="C4003" t="str">
        <f>IF(E4003="","",VLOOKUP(E4003,Лаборатории!B:D,3,0))</f>
        <v/>
      </c>
      <c r="E4003" s="150"/>
      <c r="J4003" t="str">
        <f>IF(L4003="","",VLOOKUP(L4003,Продукция!B:D,3,0))</f>
        <v/>
      </c>
      <c r="K4003" t="str">
        <f>IF(L4003="","",VLOOKUP(L4003,Продукция!B:C,2,0))</f>
        <v/>
      </c>
      <c r="L4003" s="151"/>
      <c r="M4003" t="str">
        <f>IF(L4003="","",VLOOKUP(L4003,Продукция!B:L,11,0))</f>
        <v/>
      </c>
      <c r="AB4003" t="str">
        <f>IF(L4003="","",VLOOKUP(L4003&amp;I4003,Продукция!A:I,9,0))</f>
        <v/>
      </c>
      <c r="AF4003" t="str">
        <f>IF(AD4003="","",VLOOKUP(AD4003,'Сотрудники и ссылки'!A:B,2,0))</f>
        <v/>
      </c>
      <c r="AG4003" t="str">
        <f>IF(AD4003="","",VLOOKUP(AD4003,'Сотрудники и ссылки'!A:C,3,0))</f>
        <v/>
      </c>
      <c r="AI4003" t="str">
        <f>IF(AH4003="","",VLOOKUP(AH4003,'Сотрудники и ссылки'!A:B,2,0))</f>
        <v/>
      </c>
      <c r="AJ4003" t="str">
        <f>IF(AH4003="","",VLOOKUP(AH4003,'Сотрудники и ссылки'!A:C,3,0))</f>
        <v/>
      </c>
      <c r="AL4003" s="2" t="str">
        <f>IF(AK4003="","",AK4003+VLOOKUP(I4003,'Вид исследования'!B:E,4,0))</f>
        <v/>
      </c>
      <c r="AM4003" s="2" t="str">
        <f>IF(AK4003="","",AK4003+VLOOKUP(I4003,'Вид исследования'!B:F,5,0))</f>
        <v/>
      </c>
      <c r="AQ4003" t="str">
        <f>IFERROR(IF(L4003="","",VLOOKUP(L4003&amp;I4003,Продукция!A:K,11,0)),"обратитесь к админ справочника")</f>
        <v/>
      </c>
      <c r="AS4003" t="str">
        <f>IFERROR(IF(L4003="","",VLOOKUP(L4003&amp;I4003,Продукция!A:J,10,0)),"обратитесь к админ справочника")</f>
        <v/>
      </c>
    </row>
    <row r="4004" spans="1:45" x14ac:dyDescent="0.25">
      <c r="A4004" t="str">
        <f t="shared" si="72"/>
        <v/>
      </c>
      <c r="B4004" t="str">
        <f>IF(E4004="","",INDEX(Лаборатории!A:A,MATCH('Производственный контроль'!E4004,Лаборатории!B:B,0)))</f>
        <v/>
      </c>
      <c r="C4004" t="str">
        <f>IF(E4004="","",VLOOKUP(E4004,Лаборатории!B:D,3,0))</f>
        <v/>
      </c>
      <c r="E4004" s="150"/>
      <c r="J4004" t="str">
        <f>IF(L4004="","",VLOOKUP(L4004,Продукция!B:D,3,0))</f>
        <v/>
      </c>
      <c r="K4004" t="str">
        <f>IF(L4004="","",VLOOKUP(L4004,Продукция!B:C,2,0))</f>
        <v/>
      </c>
      <c r="L4004" s="151"/>
      <c r="M4004" t="str">
        <f>IF(L4004="","",VLOOKUP(L4004,Продукция!B:L,11,0))</f>
        <v/>
      </c>
      <c r="AB4004" t="str">
        <f>IF(L4004="","",VLOOKUP(L4004&amp;I4004,Продукция!A:I,9,0))</f>
        <v/>
      </c>
      <c r="AF4004" t="str">
        <f>IF(AD4004="","",VLOOKUP(AD4004,'Сотрудники и ссылки'!A:B,2,0))</f>
        <v/>
      </c>
      <c r="AG4004" t="str">
        <f>IF(AD4004="","",VLOOKUP(AD4004,'Сотрудники и ссылки'!A:C,3,0))</f>
        <v/>
      </c>
      <c r="AI4004" t="str">
        <f>IF(AH4004="","",VLOOKUP(AH4004,'Сотрудники и ссылки'!A:B,2,0))</f>
        <v/>
      </c>
      <c r="AJ4004" t="str">
        <f>IF(AH4004="","",VLOOKUP(AH4004,'Сотрудники и ссылки'!A:C,3,0))</f>
        <v/>
      </c>
      <c r="AL4004" s="2" t="str">
        <f>IF(AK4004="","",AK4004+VLOOKUP(I4004,'Вид исследования'!B:E,4,0))</f>
        <v/>
      </c>
      <c r="AM4004" s="2" t="str">
        <f>IF(AK4004="","",AK4004+VLOOKUP(I4004,'Вид исследования'!B:F,5,0))</f>
        <v/>
      </c>
      <c r="AQ4004" t="str">
        <f>IFERROR(IF(L4004="","",VLOOKUP(L4004&amp;I4004,Продукция!A:K,11,0)),"обратитесь к админ справочника")</f>
        <v/>
      </c>
      <c r="AS4004" t="str">
        <f>IFERROR(IF(L4004="","",VLOOKUP(L4004&amp;I4004,Продукция!A:J,10,0)),"обратитесь к админ справочника")</f>
        <v/>
      </c>
    </row>
    <row r="4005" spans="1:45" x14ac:dyDescent="0.25">
      <c r="A4005" t="str">
        <f t="shared" si="72"/>
        <v/>
      </c>
      <c r="B4005" t="str">
        <f>IF(E4005="","",INDEX(Лаборатории!A:A,MATCH('Производственный контроль'!E4005,Лаборатории!B:B,0)))</f>
        <v/>
      </c>
      <c r="C4005" t="str">
        <f>IF(E4005="","",VLOOKUP(E4005,Лаборатории!B:D,3,0))</f>
        <v/>
      </c>
      <c r="E4005" s="150"/>
      <c r="J4005" t="str">
        <f>IF(L4005="","",VLOOKUP(L4005,Продукция!B:D,3,0))</f>
        <v/>
      </c>
      <c r="K4005" t="str">
        <f>IF(L4005="","",VLOOKUP(L4005,Продукция!B:C,2,0))</f>
        <v/>
      </c>
      <c r="L4005" s="151"/>
      <c r="M4005" t="str">
        <f>IF(L4005="","",VLOOKUP(L4005,Продукция!B:L,11,0))</f>
        <v/>
      </c>
      <c r="AB4005" t="str">
        <f>IF(L4005="","",VLOOKUP(L4005&amp;I4005,Продукция!A:I,9,0))</f>
        <v/>
      </c>
      <c r="AF4005" t="str">
        <f>IF(AD4005="","",VLOOKUP(AD4005,'Сотрудники и ссылки'!A:B,2,0))</f>
        <v/>
      </c>
      <c r="AG4005" t="str">
        <f>IF(AD4005="","",VLOOKUP(AD4005,'Сотрудники и ссылки'!A:C,3,0))</f>
        <v/>
      </c>
      <c r="AI4005" t="str">
        <f>IF(AH4005="","",VLOOKUP(AH4005,'Сотрудники и ссылки'!A:B,2,0))</f>
        <v/>
      </c>
      <c r="AJ4005" t="str">
        <f>IF(AH4005="","",VLOOKUP(AH4005,'Сотрудники и ссылки'!A:C,3,0))</f>
        <v/>
      </c>
      <c r="AL4005" s="2" t="str">
        <f>IF(AK4005="","",AK4005+VLOOKUP(I4005,'Вид исследования'!B:E,4,0))</f>
        <v/>
      </c>
      <c r="AM4005" s="2" t="str">
        <f>IF(AK4005="","",AK4005+VLOOKUP(I4005,'Вид исследования'!B:F,5,0))</f>
        <v/>
      </c>
      <c r="AQ4005" t="str">
        <f>IFERROR(IF(L4005="","",VLOOKUP(L4005&amp;I4005,Продукция!A:K,11,0)),"обратитесь к админ справочника")</f>
        <v/>
      </c>
      <c r="AS4005" t="str">
        <f>IFERROR(IF(L4005="","",VLOOKUP(L4005&amp;I4005,Продукция!A:J,10,0)),"обратитесь к админ справочника")</f>
        <v/>
      </c>
    </row>
    <row r="4006" spans="1:45" x14ac:dyDescent="0.25">
      <c r="A4006" t="str">
        <f t="shared" si="72"/>
        <v/>
      </c>
      <c r="B4006" t="str">
        <f>IF(E4006="","",INDEX(Лаборатории!A:A,MATCH('Производственный контроль'!E4006,Лаборатории!B:B,0)))</f>
        <v/>
      </c>
      <c r="C4006" t="str">
        <f>IF(E4006="","",VLOOKUP(E4006,Лаборатории!B:D,3,0))</f>
        <v/>
      </c>
      <c r="E4006" s="150"/>
      <c r="J4006" t="str">
        <f>IF(L4006="","",VLOOKUP(L4006,Продукция!B:D,3,0))</f>
        <v/>
      </c>
      <c r="K4006" t="str">
        <f>IF(L4006="","",VLOOKUP(L4006,Продукция!B:C,2,0))</f>
        <v/>
      </c>
      <c r="L4006" s="151"/>
      <c r="M4006" t="str">
        <f>IF(L4006="","",VLOOKUP(L4006,Продукция!B:L,11,0))</f>
        <v/>
      </c>
      <c r="AB4006" t="str">
        <f>IF(L4006="","",VLOOKUP(L4006&amp;I4006,Продукция!A:I,9,0))</f>
        <v/>
      </c>
      <c r="AF4006" t="str">
        <f>IF(AD4006="","",VLOOKUP(AD4006,'Сотрудники и ссылки'!A:B,2,0))</f>
        <v/>
      </c>
      <c r="AG4006" t="str">
        <f>IF(AD4006="","",VLOOKUP(AD4006,'Сотрудники и ссылки'!A:C,3,0))</f>
        <v/>
      </c>
      <c r="AI4006" t="str">
        <f>IF(AH4006="","",VLOOKUP(AH4006,'Сотрудники и ссылки'!A:B,2,0))</f>
        <v/>
      </c>
      <c r="AJ4006" t="str">
        <f>IF(AH4006="","",VLOOKUP(AH4006,'Сотрудники и ссылки'!A:C,3,0))</f>
        <v/>
      </c>
      <c r="AL4006" s="2" t="str">
        <f>IF(AK4006="","",AK4006+VLOOKUP(I4006,'Вид исследования'!B:E,4,0))</f>
        <v/>
      </c>
      <c r="AM4006" s="2" t="str">
        <f>IF(AK4006="","",AK4006+VLOOKUP(I4006,'Вид исследования'!B:F,5,0))</f>
        <v/>
      </c>
      <c r="AQ4006" t="str">
        <f>IFERROR(IF(L4006="","",VLOOKUP(L4006&amp;I4006,Продукция!A:K,11,0)),"обратитесь к админ справочника")</f>
        <v/>
      </c>
      <c r="AS4006" t="str">
        <f>IFERROR(IF(L4006="","",VLOOKUP(L4006&amp;I4006,Продукция!A:J,10,0)),"обратитесь к админ справочника")</f>
        <v/>
      </c>
    </row>
    <row r="4007" spans="1:45" x14ac:dyDescent="0.25">
      <c r="A4007" t="str">
        <f t="shared" si="72"/>
        <v/>
      </c>
      <c r="B4007" t="str">
        <f>IF(E4007="","",INDEX(Лаборатории!A:A,MATCH('Производственный контроль'!E4007,Лаборатории!B:B,0)))</f>
        <v/>
      </c>
      <c r="C4007" t="str">
        <f>IF(E4007="","",VLOOKUP(E4007,Лаборатории!B:D,3,0))</f>
        <v/>
      </c>
      <c r="E4007" s="150"/>
      <c r="J4007" t="str">
        <f>IF(L4007="","",VLOOKUP(L4007,Продукция!B:D,3,0))</f>
        <v/>
      </c>
      <c r="K4007" t="str">
        <f>IF(L4007="","",VLOOKUP(L4007,Продукция!B:C,2,0))</f>
        <v/>
      </c>
      <c r="L4007" s="151"/>
      <c r="M4007" t="str">
        <f>IF(L4007="","",VLOOKUP(L4007,Продукция!B:L,11,0))</f>
        <v/>
      </c>
      <c r="AB4007" t="str">
        <f>IF(L4007="","",VLOOKUP(L4007&amp;I4007,Продукция!A:I,9,0))</f>
        <v/>
      </c>
      <c r="AF4007" t="str">
        <f>IF(AD4007="","",VLOOKUP(AD4007,'Сотрудники и ссылки'!A:B,2,0))</f>
        <v/>
      </c>
      <c r="AG4007" t="str">
        <f>IF(AD4007="","",VLOOKUP(AD4007,'Сотрудники и ссылки'!A:C,3,0))</f>
        <v/>
      </c>
      <c r="AI4007" t="str">
        <f>IF(AH4007="","",VLOOKUP(AH4007,'Сотрудники и ссылки'!A:B,2,0))</f>
        <v/>
      </c>
      <c r="AJ4007" t="str">
        <f>IF(AH4007="","",VLOOKUP(AH4007,'Сотрудники и ссылки'!A:C,3,0))</f>
        <v/>
      </c>
      <c r="AL4007" s="2" t="str">
        <f>IF(AK4007="","",AK4007+VLOOKUP(I4007,'Вид исследования'!B:E,4,0))</f>
        <v/>
      </c>
      <c r="AM4007" s="2" t="str">
        <f>IF(AK4007="","",AK4007+VLOOKUP(I4007,'Вид исследования'!B:F,5,0))</f>
        <v/>
      </c>
      <c r="AQ4007" t="str">
        <f>IFERROR(IF(L4007="","",VLOOKUP(L4007&amp;I4007,Продукция!A:K,11,0)),"обратитесь к админ справочника")</f>
        <v/>
      </c>
      <c r="AS4007" t="str">
        <f>IFERROR(IF(L4007="","",VLOOKUP(L4007&amp;I4007,Продукция!A:J,10,0)),"обратитесь к админ справочника")</f>
        <v/>
      </c>
    </row>
    <row r="4008" spans="1:45" x14ac:dyDescent="0.25">
      <c r="A4008" t="str">
        <f t="shared" si="72"/>
        <v/>
      </c>
      <c r="B4008" t="str">
        <f>IF(E4008="","",INDEX(Лаборатории!A:A,MATCH('Производственный контроль'!E4008,Лаборатории!B:B,0)))</f>
        <v/>
      </c>
      <c r="C4008" t="str">
        <f>IF(E4008="","",VLOOKUP(E4008,Лаборатории!B:D,3,0))</f>
        <v/>
      </c>
      <c r="E4008" s="150"/>
      <c r="J4008" t="str">
        <f>IF(L4008="","",VLOOKUP(L4008,Продукция!B:D,3,0))</f>
        <v/>
      </c>
      <c r="K4008" t="str">
        <f>IF(L4008="","",VLOOKUP(L4008,Продукция!B:C,2,0))</f>
        <v/>
      </c>
      <c r="L4008" s="151"/>
      <c r="M4008" t="str">
        <f>IF(L4008="","",VLOOKUP(L4008,Продукция!B:L,11,0))</f>
        <v/>
      </c>
      <c r="AB4008" t="str">
        <f>IF(L4008="","",VLOOKUP(L4008&amp;I4008,Продукция!A:I,9,0))</f>
        <v/>
      </c>
      <c r="AF4008" t="str">
        <f>IF(AD4008="","",VLOOKUP(AD4008,'Сотрудники и ссылки'!A:B,2,0))</f>
        <v/>
      </c>
      <c r="AG4008" t="str">
        <f>IF(AD4008="","",VLOOKUP(AD4008,'Сотрудники и ссылки'!A:C,3,0))</f>
        <v/>
      </c>
      <c r="AI4008" t="str">
        <f>IF(AH4008="","",VLOOKUP(AH4008,'Сотрудники и ссылки'!A:B,2,0))</f>
        <v/>
      </c>
      <c r="AJ4008" t="str">
        <f>IF(AH4008="","",VLOOKUP(AH4008,'Сотрудники и ссылки'!A:C,3,0))</f>
        <v/>
      </c>
      <c r="AL4008" s="2" t="str">
        <f>IF(AK4008="","",AK4008+VLOOKUP(I4008,'Вид исследования'!B:E,4,0))</f>
        <v/>
      </c>
      <c r="AM4008" s="2" t="str">
        <f>IF(AK4008="","",AK4008+VLOOKUP(I4008,'Вид исследования'!B:F,5,0))</f>
        <v/>
      </c>
      <c r="AQ4008" t="str">
        <f>IFERROR(IF(L4008="","",VLOOKUP(L4008&amp;I4008,Продукция!A:K,11,0)),"обратитесь к админ справочника")</f>
        <v/>
      </c>
      <c r="AS4008" t="str">
        <f>IFERROR(IF(L4008="","",VLOOKUP(L4008&amp;I4008,Продукция!A:J,10,0)),"обратитесь к админ справочника")</f>
        <v/>
      </c>
    </row>
    <row r="4009" spans="1:45" x14ac:dyDescent="0.25">
      <c r="A4009" t="str">
        <f t="shared" si="72"/>
        <v/>
      </c>
      <c r="B4009" t="str">
        <f>IF(E4009="","",INDEX(Лаборатории!A:A,MATCH('Производственный контроль'!E4009,Лаборатории!B:B,0)))</f>
        <v/>
      </c>
      <c r="C4009" t="str">
        <f>IF(E4009="","",VLOOKUP(E4009,Лаборатории!B:D,3,0))</f>
        <v/>
      </c>
      <c r="E4009" s="150"/>
      <c r="J4009" t="str">
        <f>IF(L4009="","",VLOOKUP(L4009,Продукция!B:D,3,0))</f>
        <v/>
      </c>
      <c r="K4009" t="str">
        <f>IF(L4009="","",VLOOKUP(L4009,Продукция!B:C,2,0))</f>
        <v/>
      </c>
      <c r="L4009" s="151"/>
      <c r="M4009" t="str">
        <f>IF(L4009="","",VLOOKUP(L4009,Продукция!B:L,11,0))</f>
        <v/>
      </c>
      <c r="AB4009" t="str">
        <f>IF(L4009="","",VLOOKUP(L4009&amp;I4009,Продукция!A:I,9,0))</f>
        <v/>
      </c>
      <c r="AF4009" t="str">
        <f>IF(AD4009="","",VLOOKUP(AD4009,'Сотрудники и ссылки'!A:B,2,0))</f>
        <v/>
      </c>
      <c r="AG4009" t="str">
        <f>IF(AD4009="","",VLOOKUP(AD4009,'Сотрудники и ссылки'!A:C,3,0))</f>
        <v/>
      </c>
      <c r="AI4009" t="str">
        <f>IF(AH4009="","",VLOOKUP(AH4009,'Сотрудники и ссылки'!A:B,2,0))</f>
        <v/>
      </c>
      <c r="AJ4009" t="str">
        <f>IF(AH4009="","",VLOOKUP(AH4009,'Сотрудники и ссылки'!A:C,3,0))</f>
        <v/>
      </c>
      <c r="AL4009" s="2" t="str">
        <f>IF(AK4009="","",AK4009+VLOOKUP(I4009,'Вид исследования'!B:E,4,0))</f>
        <v/>
      </c>
      <c r="AM4009" s="2" t="str">
        <f>IF(AK4009="","",AK4009+VLOOKUP(I4009,'Вид исследования'!B:F,5,0))</f>
        <v/>
      </c>
      <c r="AQ4009" t="str">
        <f>IFERROR(IF(L4009="","",VLOOKUP(L4009&amp;I4009,Продукция!A:K,11,0)),"обратитесь к админ справочника")</f>
        <v/>
      </c>
      <c r="AS4009" t="str">
        <f>IFERROR(IF(L4009="","",VLOOKUP(L4009&amp;I4009,Продукция!A:J,10,0)),"обратитесь к админ справочника")</f>
        <v/>
      </c>
    </row>
    <row r="4010" spans="1:45" x14ac:dyDescent="0.25">
      <c r="A4010" t="str">
        <f t="shared" si="72"/>
        <v/>
      </c>
      <c r="B4010" t="str">
        <f>IF(E4010="","",INDEX(Лаборатории!A:A,MATCH('Производственный контроль'!E4010,Лаборатории!B:B,0)))</f>
        <v/>
      </c>
      <c r="C4010" t="str">
        <f>IF(E4010="","",VLOOKUP(E4010,Лаборатории!B:D,3,0))</f>
        <v/>
      </c>
      <c r="E4010" s="150"/>
      <c r="J4010" t="str">
        <f>IF(L4010="","",VLOOKUP(L4010,Продукция!B:D,3,0))</f>
        <v/>
      </c>
      <c r="K4010" t="str">
        <f>IF(L4010="","",VLOOKUP(L4010,Продукция!B:C,2,0))</f>
        <v/>
      </c>
      <c r="L4010" s="151"/>
      <c r="M4010" t="str">
        <f>IF(L4010="","",VLOOKUP(L4010,Продукция!B:L,11,0))</f>
        <v/>
      </c>
      <c r="AB4010" t="str">
        <f>IF(L4010="","",VLOOKUP(L4010&amp;I4010,Продукция!A:I,9,0))</f>
        <v/>
      </c>
      <c r="AF4010" t="str">
        <f>IF(AD4010="","",VLOOKUP(AD4010,'Сотрудники и ссылки'!A:B,2,0))</f>
        <v/>
      </c>
      <c r="AG4010" t="str">
        <f>IF(AD4010="","",VLOOKUP(AD4010,'Сотрудники и ссылки'!A:C,3,0))</f>
        <v/>
      </c>
      <c r="AI4010" t="str">
        <f>IF(AH4010="","",VLOOKUP(AH4010,'Сотрудники и ссылки'!A:B,2,0))</f>
        <v/>
      </c>
      <c r="AJ4010" t="str">
        <f>IF(AH4010="","",VLOOKUP(AH4010,'Сотрудники и ссылки'!A:C,3,0))</f>
        <v/>
      </c>
      <c r="AL4010" s="2" t="str">
        <f>IF(AK4010="","",AK4010+VLOOKUP(I4010,'Вид исследования'!B:E,4,0))</f>
        <v/>
      </c>
      <c r="AM4010" s="2" t="str">
        <f>IF(AK4010="","",AK4010+VLOOKUP(I4010,'Вид исследования'!B:F,5,0))</f>
        <v/>
      </c>
      <c r="AQ4010" t="str">
        <f>IFERROR(IF(L4010="","",VLOOKUP(L4010&amp;I4010,Продукция!A:K,11,0)),"обратитесь к админ справочника")</f>
        <v/>
      </c>
      <c r="AS4010" t="str">
        <f>IFERROR(IF(L4010="","",VLOOKUP(L4010&amp;I4010,Продукция!A:J,10,0)),"обратитесь к админ справочника")</f>
        <v/>
      </c>
    </row>
    <row r="4011" spans="1:45" x14ac:dyDescent="0.25">
      <c r="A4011" t="str">
        <f t="shared" si="72"/>
        <v/>
      </c>
      <c r="B4011" t="str">
        <f>IF(E4011="","",INDEX(Лаборатории!A:A,MATCH('Производственный контроль'!E4011,Лаборатории!B:B,0)))</f>
        <v/>
      </c>
      <c r="C4011" t="str">
        <f>IF(E4011="","",VLOOKUP(E4011,Лаборатории!B:D,3,0))</f>
        <v/>
      </c>
      <c r="E4011" s="150"/>
      <c r="J4011" t="str">
        <f>IF(L4011="","",VLOOKUP(L4011,Продукция!B:D,3,0))</f>
        <v/>
      </c>
      <c r="K4011" t="str">
        <f>IF(L4011="","",VLOOKUP(L4011,Продукция!B:C,2,0))</f>
        <v/>
      </c>
      <c r="L4011" s="151"/>
      <c r="M4011" t="str">
        <f>IF(L4011="","",VLOOKUP(L4011,Продукция!B:L,11,0))</f>
        <v/>
      </c>
      <c r="AB4011" t="str">
        <f>IF(L4011="","",VLOOKUP(L4011&amp;I4011,Продукция!A:I,9,0))</f>
        <v/>
      </c>
      <c r="AF4011" t="str">
        <f>IF(AD4011="","",VLOOKUP(AD4011,'Сотрудники и ссылки'!A:B,2,0))</f>
        <v/>
      </c>
      <c r="AG4011" t="str">
        <f>IF(AD4011="","",VLOOKUP(AD4011,'Сотрудники и ссылки'!A:C,3,0))</f>
        <v/>
      </c>
      <c r="AI4011" t="str">
        <f>IF(AH4011="","",VLOOKUP(AH4011,'Сотрудники и ссылки'!A:B,2,0))</f>
        <v/>
      </c>
      <c r="AJ4011" t="str">
        <f>IF(AH4011="","",VLOOKUP(AH4011,'Сотрудники и ссылки'!A:C,3,0))</f>
        <v/>
      </c>
      <c r="AL4011" s="2" t="str">
        <f>IF(AK4011="","",AK4011+VLOOKUP(I4011,'Вид исследования'!B:E,4,0))</f>
        <v/>
      </c>
      <c r="AM4011" s="2" t="str">
        <f>IF(AK4011="","",AK4011+VLOOKUP(I4011,'Вид исследования'!B:F,5,0))</f>
        <v/>
      </c>
      <c r="AQ4011" t="str">
        <f>IFERROR(IF(L4011="","",VLOOKUP(L4011&amp;I4011,Продукция!A:K,11,0)),"обратитесь к админ справочника")</f>
        <v/>
      </c>
      <c r="AS4011" t="str">
        <f>IFERROR(IF(L4011="","",VLOOKUP(L4011&amp;I4011,Продукция!A:J,10,0)),"обратитесь к админ справочника")</f>
        <v/>
      </c>
    </row>
    <row r="4012" spans="1:45" x14ac:dyDescent="0.25">
      <c r="A4012" t="str">
        <f t="shared" si="72"/>
        <v/>
      </c>
      <c r="B4012" t="str">
        <f>IF(E4012="","",INDEX(Лаборатории!A:A,MATCH('Производственный контроль'!E4012,Лаборатории!B:B,0)))</f>
        <v/>
      </c>
      <c r="C4012" t="str">
        <f>IF(E4012="","",VLOOKUP(E4012,Лаборатории!B:D,3,0))</f>
        <v/>
      </c>
      <c r="E4012" s="150"/>
      <c r="J4012" t="str">
        <f>IF(L4012="","",VLOOKUP(L4012,Продукция!B:D,3,0))</f>
        <v/>
      </c>
      <c r="K4012" t="str">
        <f>IF(L4012="","",VLOOKUP(L4012,Продукция!B:C,2,0))</f>
        <v/>
      </c>
      <c r="L4012" s="151"/>
      <c r="M4012" t="str">
        <f>IF(L4012="","",VLOOKUP(L4012,Продукция!B:L,11,0))</f>
        <v/>
      </c>
      <c r="AB4012" t="str">
        <f>IF(L4012="","",VLOOKUP(L4012&amp;I4012,Продукция!A:I,9,0))</f>
        <v/>
      </c>
      <c r="AF4012" t="str">
        <f>IF(AD4012="","",VLOOKUP(AD4012,'Сотрудники и ссылки'!A:B,2,0))</f>
        <v/>
      </c>
      <c r="AG4012" t="str">
        <f>IF(AD4012="","",VLOOKUP(AD4012,'Сотрудники и ссылки'!A:C,3,0))</f>
        <v/>
      </c>
      <c r="AI4012" t="str">
        <f>IF(AH4012="","",VLOOKUP(AH4012,'Сотрудники и ссылки'!A:B,2,0))</f>
        <v/>
      </c>
      <c r="AJ4012" t="str">
        <f>IF(AH4012="","",VLOOKUP(AH4012,'Сотрудники и ссылки'!A:C,3,0))</f>
        <v/>
      </c>
      <c r="AL4012" s="2" t="str">
        <f>IF(AK4012="","",AK4012+VLOOKUP(I4012,'Вид исследования'!B:E,4,0))</f>
        <v/>
      </c>
      <c r="AM4012" s="2" t="str">
        <f>IF(AK4012="","",AK4012+VLOOKUP(I4012,'Вид исследования'!B:F,5,0))</f>
        <v/>
      </c>
      <c r="AQ4012" t="str">
        <f>IFERROR(IF(L4012="","",VLOOKUP(L4012&amp;I4012,Продукция!A:K,11,0)),"обратитесь к админ справочника")</f>
        <v/>
      </c>
      <c r="AS4012" t="str">
        <f>IFERROR(IF(L4012="","",VLOOKUP(L4012&amp;I4012,Продукция!A:J,10,0)),"обратитесь к админ справочника")</f>
        <v/>
      </c>
    </row>
    <row r="4013" spans="1:45" x14ac:dyDescent="0.25">
      <c r="A4013" t="str">
        <f t="shared" si="72"/>
        <v/>
      </c>
      <c r="B4013" t="str">
        <f>IF(E4013="","",INDEX(Лаборатории!A:A,MATCH('Производственный контроль'!E4013,Лаборатории!B:B,0)))</f>
        <v/>
      </c>
      <c r="C4013" t="str">
        <f>IF(E4013="","",VLOOKUP(E4013,Лаборатории!B:D,3,0))</f>
        <v/>
      </c>
      <c r="E4013" s="150"/>
      <c r="J4013" t="str">
        <f>IF(L4013="","",VLOOKUP(L4013,Продукция!B:D,3,0))</f>
        <v/>
      </c>
      <c r="K4013" t="str">
        <f>IF(L4013="","",VLOOKUP(L4013,Продукция!B:C,2,0))</f>
        <v/>
      </c>
      <c r="L4013" s="151"/>
      <c r="M4013" t="str">
        <f>IF(L4013="","",VLOOKUP(L4013,Продукция!B:L,11,0))</f>
        <v/>
      </c>
      <c r="AB4013" t="str">
        <f>IF(L4013="","",VLOOKUP(L4013&amp;I4013,Продукция!A:I,9,0))</f>
        <v/>
      </c>
      <c r="AF4013" t="str">
        <f>IF(AD4013="","",VLOOKUP(AD4013,'Сотрудники и ссылки'!A:B,2,0))</f>
        <v/>
      </c>
      <c r="AG4013" t="str">
        <f>IF(AD4013="","",VLOOKUP(AD4013,'Сотрудники и ссылки'!A:C,3,0))</f>
        <v/>
      </c>
      <c r="AI4013" t="str">
        <f>IF(AH4013="","",VLOOKUP(AH4013,'Сотрудники и ссылки'!A:B,2,0))</f>
        <v/>
      </c>
      <c r="AJ4013" t="str">
        <f>IF(AH4013="","",VLOOKUP(AH4013,'Сотрудники и ссылки'!A:C,3,0))</f>
        <v/>
      </c>
      <c r="AL4013" s="2" t="str">
        <f>IF(AK4013="","",AK4013+VLOOKUP(I4013,'Вид исследования'!B:E,4,0))</f>
        <v/>
      </c>
      <c r="AM4013" s="2" t="str">
        <f>IF(AK4013="","",AK4013+VLOOKUP(I4013,'Вид исследования'!B:F,5,0))</f>
        <v/>
      </c>
      <c r="AQ4013" t="str">
        <f>IFERROR(IF(L4013="","",VLOOKUP(L4013&amp;I4013,Продукция!A:K,11,0)),"обратитесь к админ справочника")</f>
        <v/>
      </c>
      <c r="AS4013" t="str">
        <f>IFERROR(IF(L4013="","",VLOOKUP(L4013&amp;I4013,Продукция!A:J,10,0)),"обратитесь к админ справочника")</f>
        <v/>
      </c>
    </row>
    <row r="4014" spans="1:45" x14ac:dyDescent="0.25">
      <c r="A4014" t="str">
        <f t="shared" si="72"/>
        <v/>
      </c>
      <c r="B4014" t="str">
        <f>IF(E4014="","",INDEX(Лаборатории!A:A,MATCH('Производственный контроль'!E4014,Лаборатории!B:B,0)))</f>
        <v/>
      </c>
      <c r="C4014" t="str">
        <f>IF(E4014="","",VLOOKUP(E4014,Лаборатории!B:D,3,0))</f>
        <v/>
      </c>
      <c r="E4014" s="150"/>
      <c r="J4014" t="str">
        <f>IF(L4014="","",VLOOKUP(L4014,Продукция!B:D,3,0))</f>
        <v/>
      </c>
      <c r="K4014" t="str">
        <f>IF(L4014="","",VLOOKUP(L4014,Продукция!B:C,2,0))</f>
        <v/>
      </c>
      <c r="L4014" s="151"/>
      <c r="M4014" t="str">
        <f>IF(L4014="","",VLOOKUP(L4014,Продукция!B:L,11,0))</f>
        <v/>
      </c>
      <c r="AB4014" t="str">
        <f>IF(L4014="","",VLOOKUP(L4014&amp;I4014,Продукция!A:I,9,0))</f>
        <v/>
      </c>
      <c r="AF4014" t="str">
        <f>IF(AD4014="","",VLOOKUP(AD4014,'Сотрудники и ссылки'!A:B,2,0))</f>
        <v/>
      </c>
      <c r="AG4014" t="str">
        <f>IF(AD4014="","",VLOOKUP(AD4014,'Сотрудники и ссылки'!A:C,3,0))</f>
        <v/>
      </c>
      <c r="AI4014" t="str">
        <f>IF(AH4014="","",VLOOKUP(AH4014,'Сотрудники и ссылки'!A:B,2,0))</f>
        <v/>
      </c>
      <c r="AJ4014" t="str">
        <f>IF(AH4014="","",VLOOKUP(AH4014,'Сотрудники и ссылки'!A:C,3,0))</f>
        <v/>
      </c>
      <c r="AL4014" s="2" t="str">
        <f>IF(AK4014="","",AK4014+VLOOKUP(I4014,'Вид исследования'!B:E,4,0))</f>
        <v/>
      </c>
      <c r="AM4014" s="2" t="str">
        <f>IF(AK4014="","",AK4014+VLOOKUP(I4014,'Вид исследования'!B:F,5,0))</f>
        <v/>
      </c>
      <c r="AQ4014" t="str">
        <f>IFERROR(IF(L4014="","",VLOOKUP(L4014&amp;I4014,Продукция!A:K,11,0)),"обратитесь к админ справочника")</f>
        <v/>
      </c>
      <c r="AS4014" t="str">
        <f>IFERROR(IF(L4014="","",VLOOKUP(L4014&amp;I4014,Продукция!A:J,10,0)),"обратитесь к админ справочника")</f>
        <v/>
      </c>
    </row>
    <row r="4015" spans="1:45" x14ac:dyDescent="0.25">
      <c r="A4015" t="str">
        <f t="shared" si="72"/>
        <v/>
      </c>
      <c r="B4015" t="str">
        <f>IF(E4015="","",INDEX(Лаборатории!A:A,MATCH('Производственный контроль'!E4015,Лаборатории!B:B,0)))</f>
        <v/>
      </c>
      <c r="C4015" t="str">
        <f>IF(E4015="","",VLOOKUP(E4015,Лаборатории!B:D,3,0))</f>
        <v/>
      </c>
      <c r="E4015" s="150"/>
      <c r="J4015" t="str">
        <f>IF(L4015="","",VLOOKUP(L4015,Продукция!B:D,3,0))</f>
        <v/>
      </c>
      <c r="K4015" t="str">
        <f>IF(L4015="","",VLOOKUP(L4015,Продукция!B:C,2,0))</f>
        <v/>
      </c>
      <c r="L4015" s="151"/>
      <c r="M4015" t="str">
        <f>IF(L4015="","",VLOOKUP(L4015,Продукция!B:L,11,0))</f>
        <v/>
      </c>
      <c r="AB4015" t="str">
        <f>IF(L4015="","",VLOOKUP(L4015&amp;I4015,Продукция!A:I,9,0))</f>
        <v/>
      </c>
      <c r="AF4015" t="str">
        <f>IF(AD4015="","",VLOOKUP(AD4015,'Сотрудники и ссылки'!A:B,2,0))</f>
        <v/>
      </c>
      <c r="AG4015" t="str">
        <f>IF(AD4015="","",VLOOKUP(AD4015,'Сотрудники и ссылки'!A:C,3,0))</f>
        <v/>
      </c>
      <c r="AI4015" t="str">
        <f>IF(AH4015="","",VLOOKUP(AH4015,'Сотрудники и ссылки'!A:B,2,0))</f>
        <v/>
      </c>
      <c r="AJ4015" t="str">
        <f>IF(AH4015="","",VLOOKUP(AH4015,'Сотрудники и ссылки'!A:C,3,0))</f>
        <v/>
      </c>
      <c r="AL4015" s="2" t="str">
        <f>IF(AK4015="","",AK4015+VLOOKUP(I4015,'Вид исследования'!B:E,4,0))</f>
        <v/>
      </c>
      <c r="AM4015" s="2" t="str">
        <f>IF(AK4015="","",AK4015+VLOOKUP(I4015,'Вид исследования'!B:F,5,0))</f>
        <v/>
      </c>
      <c r="AQ4015" t="str">
        <f>IFERROR(IF(L4015="","",VLOOKUP(L4015&amp;I4015,Продукция!A:K,11,0)),"обратитесь к админ справочника")</f>
        <v/>
      </c>
      <c r="AS4015" t="str">
        <f>IFERROR(IF(L4015="","",VLOOKUP(L4015&amp;I4015,Продукция!A:J,10,0)),"обратитесь к админ справочника")</f>
        <v/>
      </c>
    </row>
    <row r="4016" spans="1:45" x14ac:dyDescent="0.25">
      <c r="A4016" t="str">
        <f t="shared" si="72"/>
        <v/>
      </c>
      <c r="B4016" t="str">
        <f>IF(E4016="","",INDEX(Лаборатории!A:A,MATCH('Производственный контроль'!E4016,Лаборатории!B:B,0)))</f>
        <v/>
      </c>
      <c r="C4016" t="str">
        <f>IF(E4016="","",VLOOKUP(E4016,Лаборатории!B:D,3,0))</f>
        <v/>
      </c>
      <c r="E4016" s="150"/>
      <c r="J4016" t="str">
        <f>IF(L4016="","",VLOOKUP(L4016,Продукция!B:D,3,0))</f>
        <v/>
      </c>
      <c r="K4016" t="str">
        <f>IF(L4016="","",VLOOKUP(L4016,Продукция!B:C,2,0))</f>
        <v/>
      </c>
      <c r="L4016" s="151"/>
      <c r="M4016" t="str">
        <f>IF(L4016="","",VLOOKUP(L4016,Продукция!B:L,11,0))</f>
        <v/>
      </c>
      <c r="AB4016" t="str">
        <f>IF(L4016="","",VLOOKUP(L4016&amp;I4016,Продукция!A:I,9,0))</f>
        <v/>
      </c>
      <c r="AF4016" t="str">
        <f>IF(AD4016="","",VLOOKUP(AD4016,'Сотрудники и ссылки'!A:B,2,0))</f>
        <v/>
      </c>
      <c r="AG4016" t="str">
        <f>IF(AD4016="","",VLOOKUP(AD4016,'Сотрудники и ссылки'!A:C,3,0))</f>
        <v/>
      </c>
      <c r="AI4016" t="str">
        <f>IF(AH4016="","",VLOOKUP(AH4016,'Сотрудники и ссылки'!A:B,2,0))</f>
        <v/>
      </c>
      <c r="AJ4016" t="str">
        <f>IF(AH4016="","",VLOOKUP(AH4016,'Сотрудники и ссылки'!A:C,3,0))</f>
        <v/>
      </c>
      <c r="AL4016" s="2" t="str">
        <f>IF(AK4016="","",AK4016+VLOOKUP(I4016,'Вид исследования'!B:E,4,0))</f>
        <v/>
      </c>
      <c r="AM4016" s="2" t="str">
        <f>IF(AK4016="","",AK4016+VLOOKUP(I4016,'Вид исследования'!B:F,5,0))</f>
        <v/>
      </c>
      <c r="AQ4016" t="str">
        <f>IFERROR(IF(L4016="","",VLOOKUP(L4016&amp;I4016,Продукция!A:K,11,0)),"обратитесь к админ справочника")</f>
        <v/>
      </c>
      <c r="AS4016" t="str">
        <f>IFERROR(IF(L4016="","",VLOOKUP(L4016&amp;I4016,Продукция!A:J,10,0)),"обратитесь к админ справочника")</f>
        <v/>
      </c>
    </row>
    <row r="4017" spans="1:45" x14ac:dyDescent="0.25">
      <c r="A4017" t="str">
        <f t="shared" si="72"/>
        <v/>
      </c>
      <c r="B4017" t="str">
        <f>IF(E4017="","",INDEX(Лаборатории!A:A,MATCH('Производственный контроль'!E4017,Лаборатории!B:B,0)))</f>
        <v/>
      </c>
      <c r="C4017" t="str">
        <f>IF(E4017="","",VLOOKUP(E4017,Лаборатории!B:D,3,0))</f>
        <v/>
      </c>
      <c r="E4017" s="150"/>
      <c r="J4017" t="str">
        <f>IF(L4017="","",VLOOKUP(L4017,Продукция!B:D,3,0))</f>
        <v/>
      </c>
      <c r="K4017" t="str">
        <f>IF(L4017="","",VLOOKUP(L4017,Продукция!B:C,2,0))</f>
        <v/>
      </c>
      <c r="L4017" s="151"/>
      <c r="M4017" t="str">
        <f>IF(L4017="","",VLOOKUP(L4017,Продукция!B:L,11,0))</f>
        <v/>
      </c>
      <c r="AB4017" t="str">
        <f>IF(L4017="","",VLOOKUP(L4017&amp;I4017,Продукция!A:I,9,0))</f>
        <v/>
      </c>
      <c r="AF4017" t="str">
        <f>IF(AD4017="","",VLOOKUP(AD4017,'Сотрудники и ссылки'!A:B,2,0))</f>
        <v/>
      </c>
      <c r="AG4017" t="str">
        <f>IF(AD4017="","",VLOOKUP(AD4017,'Сотрудники и ссылки'!A:C,3,0))</f>
        <v/>
      </c>
      <c r="AI4017" t="str">
        <f>IF(AH4017="","",VLOOKUP(AH4017,'Сотрудники и ссылки'!A:B,2,0))</f>
        <v/>
      </c>
      <c r="AJ4017" t="str">
        <f>IF(AH4017="","",VLOOKUP(AH4017,'Сотрудники и ссылки'!A:C,3,0))</f>
        <v/>
      </c>
      <c r="AL4017" s="2" t="str">
        <f>IF(AK4017="","",AK4017+VLOOKUP(I4017,'Вид исследования'!B:E,4,0))</f>
        <v/>
      </c>
      <c r="AM4017" s="2" t="str">
        <f>IF(AK4017="","",AK4017+VLOOKUP(I4017,'Вид исследования'!B:F,5,0))</f>
        <v/>
      </c>
      <c r="AQ4017" t="str">
        <f>IFERROR(IF(L4017="","",VLOOKUP(L4017&amp;I4017,Продукция!A:K,11,0)),"обратитесь к админ справочника")</f>
        <v/>
      </c>
      <c r="AS4017" t="str">
        <f>IFERROR(IF(L4017="","",VLOOKUP(L4017&amp;I4017,Продукция!A:J,10,0)),"обратитесь к админ справочника")</f>
        <v/>
      </c>
    </row>
    <row r="4018" spans="1:45" x14ac:dyDescent="0.25">
      <c r="A4018" t="str">
        <f t="shared" si="72"/>
        <v/>
      </c>
      <c r="B4018" t="str">
        <f>IF(E4018="","",INDEX(Лаборатории!A:A,MATCH('Производственный контроль'!E4018,Лаборатории!B:B,0)))</f>
        <v/>
      </c>
      <c r="C4018" t="str">
        <f>IF(E4018="","",VLOOKUP(E4018,Лаборатории!B:D,3,0))</f>
        <v/>
      </c>
      <c r="E4018" s="150"/>
      <c r="J4018" t="str">
        <f>IF(L4018="","",VLOOKUP(L4018,Продукция!B:D,3,0))</f>
        <v/>
      </c>
      <c r="K4018" t="str">
        <f>IF(L4018="","",VLOOKUP(L4018,Продукция!B:C,2,0))</f>
        <v/>
      </c>
      <c r="L4018" s="151"/>
      <c r="M4018" t="str">
        <f>IF(L4018="","",VLOOKUP(L4018,Продукция!B:L,11,0))</f>
        <v/>
      </c>
      <c r="AB4018" t="str">
        <f>IF(L4018="","",VLOOKUP(L4018&amp;I4018,Продукция!A:I,9,0))</f>
        <v/>
      </c>
      <c r="AF4018" t="str">
        <f>IF(AD4018="","",VLOOKUP(AD4018,'Сотрудники и ссылки'!A:B,2,0))</f>
        <v/>
      </c>
      <c r="AG4018" t="str">
        <f>IF(AD4018="","",VLOOKUP(AD4018,'Сотрудники и ссылки'!A:C,3,0))</f>
        <v/>
      </c>
      <c r="AI4018" t="str">
        <f>IF(AH4018="","",VLOOKUP(AH4018,'Сотрудники и ссылки'!A:B,2,0))</f>
        <v/>
      </c>
      <c r="AJ4018" t="str">
        <f>IF(AH4018="","",VLOOKUP(AH4018,'Сотрудники и ссылки'!A:C,3,0))</f>
        <v/>
      </c>
      <c r="AL4018" s="2" t="str">
        <f>IF(AK4018="","",AK4018+VLOOKUP(I4018,'Вид исследования'!B:E,4,0))</f>
        <v/>
      </c>
      <c r="AM4018" s="2" t="str">
        <f>IF(AK4018="","",AK4018+VLOOKUP(I4018,'Вид исследования'!B:F,5,0))</f>
        <v/>
      </c>
      <c r="AQ4018" t="str">
        <f>IFERROR(IF(L4018="","",VLOOKUP(L4018&amp;I4018,Продукция!A:K,11,0)),"обратитесь к админ справочника")</f>
        <v/>
      </c>
      <c r="AS4018" t="str">
        <f>IFERROR(IF(L4018="","",VLOOKUP(L4018&amp;I4018,Продукция!A:J,10,0)),"обратитесь к админ справочника")</f>
        <v/>
      </c>
    </row>
    <row r="4019" spans="1:45" x14ac:dyDescent="0.25">
      <c r="A4019" t="str">
        <f t="shared" si="72"/>
        <v/>
      </c>
      <c r="B4019" t="str">
        <f>IF(E4019="","",INDEX(Лаборатории!A:A,MATCH('Производственный контроль'!E4019,Лаборатории!B:B,0)))</f>
        <v/>
      </c>
      <c r="C4019" t="str">
        <f>IF(E4019="","",VLOOKUP(E4019,Лаборатории!B:D,3,0))</f>
        <v/>
      </c>
      <c r="E4019" s="150"/>
      <c r="J4019" t="str">
        <f>IF(L4019="","",VLOOKUP(L4019,Продукция!B:D,3,0))</f>
        <v/>
      </c>
      <c r="K4019" t="str">
        <f>IF(L4019="","",VLOOKUP(L4019,Продукция!B:C,2,0))</f>
        <v/>
      </c>
      <c r="L4019" s="151"/>
      <c r="M4019" t="str">
        <f>IF(L4019="","",VLOOKUP(L4019,Продукция!B:L,11,0))</f>
        <v/>
      </c>
      <c r="AB4019" t="str">
        <f>IF(L4019="","",VLOOKUP(L4019&amp;I4019,Продукция!A:I,9,0))</f>
        <v/>
      </c>
      <c r="AF4019" t="str">
        <f>IF(AD4019="","",VLOOKUP(AD4019,'Сотрудники и ссылки'!A:B,2,0))</f>
        <v/>
      </c>
      <c r="AG4019" t="str">
        <f>IF(AD4019="","",VLOOKUP(AD4019,'Сотрудники и ссылки'!A:C,3,0))</f>
        <v/>
      </c>
      <c r="AI4019" t="str">
        <f>IF(AH4019="","",VLOOKUP(AH4019,'Сотрудники и ссылки'!A:B,2,0))</f>
        <v/>
      </c>
      <c r="AJ4019" t="str">
        <f>IF(AH4019="","",VLOOKUP(AH4019,'Сотрудники и ссылки'!A:C,3,0))</f>
        <v/>
      </c>
      <c r="AL4019" s="2" t="str">
        <f>IF(AK4019="","",AK4019+VLOOKUP(I4019,'Вид исследования'!B:E,4,0))</f>
        <v/>
      </c>
      <c r="AM4019" s="2" t="str">
        <f>IF(AK4019="","",AK4019+VLOOKUP(I4019,'Вид исследования'!B:F,5,0))</f>
        <v/>
      </c>
      <c r="AQ4019" t="str">
        <f>IFERROR(IF(L4019="","",VLOOKUP(L4019&amp;I4019,Продукция!A:K,11,0)),"обратитесь к админ справочника")</f>
        <v/>
      </c>
      <c r="AS4019" t="str">
        <f>IFERROR(IF(L4019="","",VLOOKUP(L4019&amp;I4019,Продукция!A:J,10,0)),"обратитесь к админ справочника")</f>
        <v/>
      </c>
    </row>
    <row r="4020" spans="1:45" x14ac:dyDescent="0.25">
      <c r="A4020" t="str">
        <f t="shared" si="72"/>
        <v/>
      </c>
      <c r="B4020" t="str">
        <f>IF(E4020="","",INDEX(Лаборатории!A:A,MATCH('Производственный контроль'!E4020,Лаборатории!B:B,0)))</f>
        <v/>
      </c>
      <c r="C4020" t="str">
        <f>IF(E4020="","",VLOOKUP(E4020,Лаборатории!B:D,3,0))</f>
        <v/>
      </c>
      <c r="E4020" s="150"/>
      <c r="J4020" t="str">
        <f>IF(L4020="","",VLOOKUP(L4020,Продукция!B:D,3,0))</f>
        <v/>
      </c>
      <c r="K4020" t="str">
        <f>IF(L4020="","",VLOOKUP(L4020,Продукция!B:C,2,0))</f>
        <v/>
      </c>
      <c r="L4020" s="151"/>
      <c r="M4020" t="str">
        <f>IF(L4020="","",VLOOKUP(L4020,Продукция!B:L,11,0))</f>
        <v/>
      </c>
      <c r="AB4020" t="str">
        <f>IF(L4020="","",VLOOKUP(L4020&amp;I4020,Продукция!A:I,9,0))</f>
        <v/>
      </c>
      <c r="AF4020" t="str">
        <f>IF(AD4020="","",VLOOKUP(AD4020,'Сотрудники и ссылки'!A:B,2,0))</f>
        <v/>
      </c>
      <c r="AG4020" t="str">
        <f>IF(AD4020="","",VLOOKUP(AD4020,'Сотрудники и ссылки'!A:C,3,0))</f>
        <v/>
      </c>
      <c r="AI4020" t="str">
        <f>IF(AH4020="","",VLOOKUP(AH4020,'Сотрудники и ссылки'!A:B,2,0))</f>
        <v/>
      </c>
      <c r="AJ4020" t="str">
        <f>IF(AH4020="","",VLOOKUP(AH4020,'Сотрудники и ссылки'!A:C,3,0))</f>
        <v/>
      </c>
      <c r="AL4020" s="2" t="str">
        <f>IF(AK4020="","",AK4020+VLOOKUP(I4020,'Вид исследования'!B:E,4,0))</f>
        <v/>
      </c>
      <c r="AM4020" s="2" t="str">
        <f>IF(AK4020="","",AK4020+VLOOKUP(I4020,'Вид исследования'!B:F,5,0))</f>
        <v/>
      </c>
      <c r="AQ4020" t="str">
        <f>IFERROR(IF(L4020="","",VLOOKUP(L4020&amp;I4020,Продукция!A:K,11,0)),"обратитесь к админ справочника")</f>
        <v/>
      </c>
      <c r="AS4020" t="str">
        <f>IFERROR(IF(L4020="","",VLOOKUP(L4020&amp;I4020,Продукция!A:J,10,0)),"обратитесь к админ справочника")</f>
        <v/>
      </c>
    </row>
    <row r="4021" spans="1:45" x14ac:dyDescent="0.25">
      <c r="A4021" t="str">
        <f t="shared" si="72"/>
        <v/>
      </c>
      <c r="B4021" t="str">
        <f>IF(E4021="","",INDEX(Лаборатории!A:A,MATCH('Производственный контроль'!E4021,Лаборатории!B:B,0)))</f>
        <v/>
      </c>
      <c r="C4021" t="str">
        <f>IF(E4021="","",VLOOKUP(E4021,Лаборатории!B:D,3,0))</f>
        <v/>
      </c>
      <c r="E4021" s="150"/>
      <c r="J4021" t="str">
        <f>IF(L4021="","",VLOOKUP(L4021,Продукция!B:D,3,0))</f>
        <v/>
      </c>
      <c r="K4021" t="str">
        <f>IF(L4021="","",VLOOKUP(L4021,Продукция!B:C,2,0))</f>
        <v/>
      </c>
      <c r="L4021" s="151"/>
      <c r="M4021" t="str">
        <f>IF(L4021="","",VLOOKUP(L4021,Продукция!B:L,11,0))</f>
        <v/>
      </c>
      <c r="AB4021" t="str">
        <f>IF(L4021="","",VLOOKUP(L4021&amp;I4021,Продукция!A:I,9,0))</f>
        <v/>
      </c>
      <c r="AF4021" t="str">
        <f>IF(AD4021="","",VLOOKUP(AD4021,'Сотрудники и ссылки'!A:B,2,0))</f>
        <v/>
      </c>
      <c r="AG4021" t="str">
        <f>IF(AD4021="","",VLOOKUP(AD4021,'Сотрудники и ссылки'!A:C,3,0))</f>
        <v/>
      </c>
      <c r="AI4021" t="str">
        <f>IF(AH4021="","",VLOOKUP(AH4021,'Сотрудники и ссылки'!A:B,2,0))</f>
        <v/>
      </c>
      <c r="AJ4021" t="str">
        <f>IF(AH4021="","",VLOOKUP(AH4021,'Сотрудники и ссылки'!A:C,3,0))</f>
        <v/>
      </c>
      <c r="AL4021" s="2" t="str">
        <f>IF(AK4021="","",AK4021+VLOOKUP(I4021,'Вид исследования'!B:E,4,0))</f>
        <v/>
      </c>
      <c r="AM4021" s="2" t="str">
        <f>IF(AK4021="","",AK4021+VLOOKUP(I4021,'Вид исследования'!B:F,5,0))</f>
        <v/>
      </c>
      <c r="AQ4021" t="str">
        <f>IFERROR(IF(L4021="","",VLOOKUP(L4021&amp;I4021,Продукция!A:K,11,0)),"обратитесь к админ справочника")</f>
        <v/>
      </c>
      <c r="AS4021" t="str">
        <f>IFERROR(IF(L4021="","",VLOOKUP(L4021&amp;I4021,Продукция!A:J,10,0)),"обратитесь к админ справочника")</f>
        <v/>
      </c>
    </row>
    <row r="4022" spans="1:45" x14ac:dyDescent="0.25">
      <c r="A4022" t="str">
        <f t="shared" si="72"/>
        <v/>
      </c>
      <c r="B4022" t="str">
        <f>IF(E4022="","",INDEX(Лаборатории!A:A,MATCH('Производственный контроль'!E4022,Лаборатории!B:B,0)))</f>
        <v/>
      </c>
      <c r="C4022" t="str">
        <f>IF(E4022="","",VLOOKUP(E4022,Лаборатории!B:D,3,0))</f>
        <v/>
      </c>
      <c r="E4022" s="150"/>
      <c r="J4022" t="str">
        <f>IF(L4022="","",VLOOKUP(L4022,Продукция!B:D,3,0))</f>
        <v/>
      </c>
      <c r="K4022" t="str">
        <f>IF(L4022="","",VLOOKUP(L4022,Продукция!B:C,2,0))</f>
        <v/>
      </c>
      <c r="L4022" s="151"/>
      <c r="M4022" t="str">
        <f>IF(L4022="","",VLOOKUP(L4022,Продукция!B:L,11,0))</f>
        <v/>
      </c>
      <c r="AB4022" t="str">
        <f>IF(L4022="","",VLOOKUP(L4022&amp;I4022,Продукция!A:I,9,0))</f>
        <v/>
      </c>
      <c r="AF4022" t="str">
        <f>IF(AD4022="","",VLOOKUP(AD4022,'Сотрудники и ссылки'!A:B,2,0))</f>
        <v/>
      </c>
      <c r="AG4022" t="str">
        <f>IF(AD4022="","",VLOOKUP(AD4022,'Сотрудники и ссылки'!A:C,3,0))</f>
        <v/>
      </c>
      <c r="AI4022" t="str">
        <f>IF(AH4022="","",VLOOKUP(AH4022,'Сотрудники и ссылки'!A:B,2,0))</f>
        <v/>
      </c>
      <c r="AJ4022" t="str">
        <f>IF(AH4022="","",VLOOKUP(AH4022,'Сотрудники и ссылки'!A:C,3,0))</f>
        <v/>
      </c>
      <c r="AL4022" s="2" t="str">
        <f>IF(AK4022="","",AK4022+VLOOKUP(I4022,'Вид исследования'!B:E,4,0))</f>
        <v/>
      </c>
      <c r="AM4022" s="2" t="str">
        <f>IF(AK4022="","",AK4022+VLOOKUP(I4022,'Вид исследования'!B:F,5,0))</f>
        <v/>
      </c>
      <c r="AQ4022" t="str">
        <f>IFERROR(IF(L4022="","",VLOOKUP(L4022&amp;I4022,Продукция!A:K,11,0)),"обратитесь к админ справочника")</f>
        <v/>
      </c>
      <c r="AS4022" t="str">
        <f>IFERROR(IF(L4022="","",VLOOKUP(L4022&amp;I4022,Продукция!A:J,10,0)),"обратитесь к админ справочника")</f>
        <v/>
      </c>
    </row>
    <row r="4023" spans="1:45" x14ac:dyDescent="0.25">
      <c r="A4023" t="str">
        <f t="shared" si="72"/>
        <v/>
      </c>
      <c r="B4023" t="str">
        <f>IF(E4023="","",INDEX(Лаборатории!A:A,MATCH('Производственный контроль'!E4023,Лаборатории!B:B,0)))</f>
        <v/>
      </c>
      <c r="C4023" t="str">
        <f>IF(E4023="","",VLOOKUP(E4023,Лаборатории!B:D,3,0))</f>
        <v/>
      </c>
      <c r="E4023" s="150"/>
      <c r="J4023" t="str">
        <f>IF(L4023="","",VLOOKUP(L4023,Продукция!B:D,3,0))</f>
        <v/>
      </c>
      <c r="K4023" t="str">
        <f>IF(L4023="","",VLOOKUP(L4023,Продукция!B:C,2,0))</f>
        <v/>
      </c>
      <c r="L4023" s="151"/>
      <c r="M4023" t="str">
        <f>IF(L4023="","",VLOOKUP(L4023,Продукция!B:L,11,0))</f>
        <v/>
      </c>
      <c r="AB4023" t="str">
        <f>IF(L4023="","",VLOOKUP(L4023&amp;I4023,Продукция!A:I,9,0))</f>
        <v/>
      </c>
      <c r="AF4023" t="str">
        <f>IF(AD4023="","",VLOOKUP(AD4023,'Сотрудники и ссылки'!A:B,2,0))</f>
        <v/>
      </c>
      <c r="AG4023" t="str">
        <f>IF(AD4023="","",VLOOKUP(AD4023,'Сотрудники и ссылки'!A:C,3,0))</f>
        <v/>
      </c>
      <c r="AI4023" t="str">
        <f>IF(AH4023="","",VLOOKUP(AH4023,'Сотрудники и ссылки'!A:B,2,0))</f>
        <v/>
      </c>
      <c r="AJ4023" t="str">
        <f>IF(AH4023="","",VLOOKUP(AH4023,'Сотрудники и ссылки'!A:C,3,0))</f>
        <v/>
      </c>
      <c r="AL4023" s="2" t="str">
        <f>IF(AK4023="","",AK4023+VLOOKUP(I4023,'Вид исследования'!B:E,4,0))</f>
        <v/>
      </c>
      <c r="AM4023" s="2" t="str">
        <f>IF(AK4023="","",AK4023+VLOOKUP(I4023,'Вид исследования'!B:F,5,0))</f>
        <v/>
      </c>
      <c r="AQ4023" t="str">
        <f>IFERROR(IF(L4023="","",VLOOKUP(L4023&amp;I4023,Продукция!A:K,11,0)),"обратитесь к админ справочника")</f>
        <v/>
      </c>
      <c r="AS4023" t="str">
        <f>IFERROR(IF(L4023="","",VLOOKUP(L4023&amp;I4023,Продукция!A:J,10,0)),"обратитесь к админ справочника")</f>
        <v/>
      </c>
    </row>
    <row r="4024" spans="1:45" x14ac:dyDescent="0.25">
      <c r="A4024" t="str">
        <f t="shared" si="72"/>
        <v/>
      </c>
      <c r="B4024" t="str">
        <f>IF(E4024="","",INDEX(Лаборатории!A:A,MATCH('Производственный контроль'!E4024,Лаборатории!B:B,0)))</f>
        <v/>
      </c>
      <c r="C4024" t="str">
        <f>IF(E4024="","",VLOOKUP(E4024,Лаборатории!B:D,3,0))</f>
        <v/>
      </c>
      <c r="E4024" s="150"/>
      <c r="J4024" t="str">
        <f>IF(L4024="","",VLOOKUP(L4024,Продукция!B:D,3,0))</f>
        <v/>
      </c>
      <c r="K4024" t="str">
        <f>IF(L4024="","",VLOOKUP(L4024,Продукция!B:C,2,0))</f>
        <v/>
      </c>
      <c r="L4024" s="151"/>
      <c r="M4024" t="str">
        <f>IF(L4024="","",VLOOKUP(L4024,Продукция!B:L,11,0))</f>
        <v/>
      </c>
      <c r="AB4024" t="str">
        <f>IF(L4024="","",VLOOKUP(L4024&amp;I4024,Продукция!A:I,9,0))</f>
        <v/>
      </c>
      <c r="AF4024" t="str">
        <f>IF(AD4024="","",VLOOKUP(AD4024,'Сотрудники и ссылки'!A:B,2,0))</f>
        <v/>
      </c>
      <c r="AG4024" t="str">
        <f>IF(AD4024="","",VLOOKUP(AD4024,'Сотрудники и ссылки'!A:C,3,0))</f>
        <v/>
      </c>
      <c r="AI4024" t="str">
        <f>IF(AH4024="","",VLOOKUP(AH4024,'Сотрудники и ссылки'!A:B,2,0))</f>
        <v/>
      </c>
      <c r="AJ4024" t="str">
        <f>IF(AH4024="","",VLOOKUP(AH4024,'Сотрудники и ссылки'!A:C,3,0))</f>
        <v/>
      </c>
      <c r="AL4024" s="2" t="str">
        <f>IF(AK4024="","",AK4024+VLOOKUP(I4024,'Вид исследования'!B:E,4,0))</f>
        <v/>
      </c>
      <c r="AM4024" s="2" t="str">
        <f>IF(AK4024="","",AK4024+VLOOKUP(I4024,'Вид исследования'!B:F,5,0))</f>
        <v/>
      </c>
      <c r="AQ4024" t="str">
        <f>IFERROR(IF(L4024="","",VLOOKUP(L4024&amp;I4024,Продукция!A:K,11,0)),"обратитесь к админ справочника")</f>
        <v/>
      </c>
      <c r="AS4024" t="str">
        <f>IFERROR(IF(L4024="","",VLOOKUP(L4024&amp;I4024,Продукция!A:J,10,0)),"обратитесь к админ справочника")</f>
        <v/>
      </c>
    </row>
    <row r="4025" spans="1:45" x14ac:dyDescent="0.25">
      <c r="A4025" t="str">
        <f t="shared" si="72"/>
        <v/>
      </c>
      <c r="B4025" t="str">
        <f>IF(E4025="","",INDEX(Лаборатории!A:A,MATCH('Производственный контроль'!E4025,Лаборатории!B:B,0)))</f>
        <v/>
      </c>
      <c r="C4025" t="str">
        <f>IF(E4025="","",VLOOKUP(E4025,Лаборатории!B:D,3,0))</f>
        <v/>
      </c>
      <c r="E4025" s="150"/>
      <c r="J4025" t="str">
        <f>IF(L4025="","",VLOOKUP(L4025,Продукция!B:D,3,0))</f>
        <v/>
      </c>
      <c r="K4025" t="str">
        <f>IF(L4025="","",VLOOKUP(L4025,Продукция!B:C,2,0))</f>
        <v/>
      </c>
      <c r="L4025" s="151"/>
      <c r="M4025" t="str">
        <f>IF(L4025="","",VLOOKUP(L4025,Продукция!B:L,11,0))</f>
        <v/>
      </c>
      <c r="AB4025" t="str">
        <f>IF(L4025="","",VLOOKUP(L4025&amp;I4025,Продукция!A:I,9,0))</f>
        <v/>
      </c>
      <c r="AF4025" t="str">
        <f>IF(AD4025="","",VLOOKUP(AD4025,'Сотрудники и ссылки'!A:B,2,0))</f>
        <v/>
      </c>
      <c r="AG4025" t="str">
        <f>IF(AD4025="","",VLOOKUP(AD4025,'Сотрудники и ссылки'!A:C,3,0))</f>
        <v/>
      </c>
      <c r="AI4025" t="str">
        <f>IF(AH4025="","",VLOOKUP(AH4025,'Сотрудники и ссылки'!A:B,2,0))</f>
        <v/>
      </c>
      <c r="AJ4025" t="str">
        <f>IF(AH4025="","",VLOOKUP(AH4025,'Сотрудники и ссылки'!A:C,3,0))</f>
        <v/>
      </c>
      <c r="AL4025" s="2" t="str">
        <f>IF(AK4025="","",AK4025+VLOOKUP(I4025,'Вид исследования'!B:E,4,0))</f>
        <v/>
      </c>
      <c r="AM4025" s="2" t="str">
        <f>IF(AK4025="","",AK4025+VLOOKUP(I4025,'Вид исследования'!B:F,5,0))</f>
        <v/>
      </c>
      <c r="AQ4025" t="str">
        <f>IFERROR(IF(L4025="","",VLOOKUP(L4025&amp;I4025,Продукция!A:K,11,0)),"обратитесь к админ справочника")</f>
        <v/>
      </c>
      <c r="AS4025" t="str">
        <f>IFERROR(IF(L4025="","",VLOOKUP(L4025&amp;I4025,Продукция!A:J,10,0)),"обратитесь к админ справочника")</f>
        <v/>
      </c>
    </row>
    <row r="4026" spans="1:45" x14ac:dyDescent="0.25">
      <c r="A4026" t="str">
        <f t="shared" si="72"/>
        <v/>
      </c>
      <c r="B4026" t="str">
        <f>IF(E4026="","",INDEX(Лаборатории!A:A,MATCH('Производственный контроль'!E4026,Лаборатории!B:B,0)))</f>
        <v/>
      </c>
      <c r="C4026" t="str">
        <f>IF(E4026="","",VLOOKUP(E4026,Лаборатории!B:D,3,0))</f>
        <v/>
      </c>
      <c r="E4026" s="150"/>
      <c r="J4026" t="str">
        <f>IF(L4026="","",VLOOKUP(L4026,Продукция!B:D,3,0))</f>
        <v/>
      </c>
      <c r="K4026" t="str">
        <f>IF(L4026="","",VLOOKUP(L4026,Продукция!B:C,2,0))</f>
        <v/>
      </c>
      <c r="L4026" s="151"/>
      <c r="M4026" t="str">
        <f>IF(L4026="","",VLOOKUP(L4026,Продукция!B:L,11,0))</f>
        <v/>
      </c>
      <c r="AB4026" t="str">
        <f>IF(L4026="","",VLOOKUP(L4026&amp;I4026,Продукция!A:I,9,0))</f>
        <v/>
      </c>
      <c r="AF4026" t="str">
        <f>IF(AD4026="","",VLOOKUP(AD4026,'Сотрудники и ссылки'!A:B,2,0))</f>
        <v/>
      </c>
      <c r="AG4026" t="str">
        <f>IF(AD4026="","",VLOOKUP(AD4026,'Сотрудники и ссылки'!A:C,3,0))</f>
        <v/>
      </c>
      <c r="AI4026" t="str">
        <f>IF(AH4026="","",VLOOKUP(AH4026,'Сотрудники и ссылки'!A:B,2,0))</f>
        <v/>
      </c>
      <c r="AJ4026" t="str">
        <f>IF(AH4026="","",VLOOKUP(AH4026,'Сотрудники и ссылки'!A:C,3,0))</f>
        <v/>
      </c>
      <c r="AL4026" s="2" t="str">
        <f>IF(AK4026="","",AK4026+VLOOKUP(I4026,'Вид исследования'!B:E,4,0))</f>
        <v/>
      </c>
      <c r="AM4026" s="2" t="str">
        <f>IF(AK4026="","",AK4026+VLOOKUP(I4026,'Вид исследования'!B:F,5,0))</f>
        <v/>
      </c>
      <c r="AQ4026" t="str">
        <f>IFERROR(IF(L4026="","",VLOOKUP(L4026&amp;I4026,Продукция!A:K,11,0)),"обратитесь к админ справочника")</f>
        <v/>
      </c>
      <c r="AS4026" t="str">
        <f>IFERROR(IF(L4026="","",VLOOKUP(L4026&amp;I4026,Продукция!A:J,10,0)),"обратитесь к админ справочника")</f>
        <v/>
      </c>
    </row>
    <row r="4027" spans="1:45" x14ac:dyDescent="0.25">
      <c r="A4027" t="str">
        <f t="shared" si="72"/>
        <v/>
      </c>
      <c r="B4027" t="str">
        <f>IF(E4027="","",INDEX(Лаборатории!A:A,MATCH('Производственный контроль'!E4027,Лаборатории!B:B,0)))</f>
        <v/>
      </c>
      <c r="C4027" t="str">
        <f>IF(E4027="","",VLOOKUP(E4027,Лаборатории!B:D,3,0))</f>
        <v/>
      </c>
      <c r="E4027" s="150"/>
      <c r="J4027" t="str">
        <f>IF(L4027="","",VLOOKUP(L4027,Продукция!B:D,3,0))</f>
        <v/>
      </c>
      <c r="K4027" t="str">
        <f>IF(L4027="","",VLOOKUP(L4027,Продукция!B:C,2,0))</f>
        <v/>
      </c>
      <c r="L4027" s="151"/>
      <c r="M4027" t="str">
        <f>IF(L4027="","",VLOOKUP(L4027,Продукция!B:L,11,0))</f>
        <v/>
      </c>
      <c r="AB4027" t="str">
        <f>IF(L4027="","",VLOOKUP(L4027&amp;I4027,Продукция!A:I,9,0))</f>
        <v/>
      </c>
      <c r="AF4027" t="str">
        <f>IF(AD4027="","",VLOOKUP(AD4027,'Сотрудники и ссылки'!A:B,2,0))</f>
        <v/>
      </c>
      <c r="AG4027" t="str">
        <f>IF(AD4027="","",VLOOKUP(AD4027,'Сотрудники и ссылки'!A:C,3,0))</f>
        <v/>
      </c>
      <c r="AI4027" t="str">
        <f>IF(AH4027="","",VLOOKUP(AH4027,'Сотрудники и ссылки'!A:B,2,0))</f>
        <v/>
      </c>
      <c r="AJ4027" t="str">
        <f>IF(AH4027="","",VLOOKUP(AH4027,'Сотрудники и ссылки'!A:C,3,0))</f>
        <v/>
      </c>
      <c r="AL4027" s="2" t="str">
        <f>IF(AK4027="","",AK4027+VLOOKUP(I4027,'Вид исследования'!B:E,4,0))</f>
        <v/>
      </c>
      <c r="AM4027" s="2" t="str">
        <f>IF(AK4027="","",AK4027+VLOOKUP(I4027,'Вид исследования'!B:F,5,0))</f>
        <v/>
      </c>
      <c r="AQ4027" t="str">
        <f>IFERROR(IF(L4027="","",VLOOKUP(L4027&amp;I4027,Продукция!A:K,11,0)),"обратитесь к админ справочника")</f>
        <v/>
      </c>
      <c r="AS4027" t="str">
        <f>IFERROR(IF(L4027="","",VLOOKUP(L4027&amp;I4027,Продукция!A:J,10,0)),"обратитесь к админ справочника")</f>
        <v/>
      </c>
    </row>
    <row r="4028" spans="1:45" x14ac:dyDescent="0.25">
      <c r="A4028" t="str">
        <f t="shared" si="72"/>
        <v/>
      </c>
      <c r="B4028" t="str">
        <f>IF(E4028="","",INDEX(Лаборатории!A:A,MATCH('Производственный контроль'!E4028,Лаборатории!B:B,0)))</f>
        <v/>
      </c>
      <c r="C4028" t="str">
        <f>IF(E4028="","",VLOOKUP(E4028,Лаборатории!B:D,3,0))</f>
        <v/>
      </c>
      <c r="E4028" s="150"/>
      <c r="J4028" t="str">
        <f>IF(L4028="","",VLOOKUP(L4028,Продукция!B:D,3,0))</f>
        <v/>
      </c>
      <c r="K4028" t="str">
        <f>IF(L4028="","",VLOOKUP(L4028,Продукция!B:C,2,0))</f>
        <v/>
      </c>
      <c r="L4028" s="151"/>
      <c r="M4028" t="str">
        <f>IF(L4028="","",VLOOKUP(L4028,Продукция!B:L,11,0))</f>
        <v/>
      </c>
      <c r="AB4028" t="str">
        <f>IF(L4028="","",VLOOKUP(L4028&amp;I4028,Продукция!A:I,9,0))</f>
        <v/>
      </c>
      <c r="AF4028" t="str">
        <f>IF(AD4028="","",VLOOKUP(AD4028,'Сотрудники и ссылки'!A:B,2,0))</f>
        <v/>
      </c>
      <c r="AG4028" t="str">
        <f>IF(AD4028="","",VLOOKUP(AD4028,'Сотрудники и ссылки'!A:C,3,0))</f>
        <v/>
      </c>
      <c r="AI4028" t="str">
        <f>IF(AH4028="","",VLOOKUP(AH4028,'Сотрудники и ссылки'!A:B,2,0))</f>
        <v/>
      </c>
      <c r="AJ4028" t="str">
        <f>IF(AH4028="","",VLOOKUP(AH4028,'Сотрудники и ссылки'!A:C,3,0))</f>
        <v/>
      </c>
      <c r="AL4028" s="2" t="str">
        <f>IF(AK4028="","",AK4028+VLOOKUP(I4028,'Вид исследования'!B:E,4,0))</f>
        <v/>
      </c>
      <c r="AM4028" s="2" t="str">
        <f>IF(AK4028="","",AK4028+VLOOKUP(I4028,'Вид исследования'!B:F,5,0))</f>
        <v/>
      </c>
      <c r="AQ4028" t="str">
        <f>IFERROR(IF(L4028="","",VLOOKUP(L4028&amp;I4028,Продукция!A:K,11,0)),"обратитесь к админ справочника")</f>
        <v/>
      </c>
      <c r="AS4028" t="str">
        <f>IFERROR(IF(L4028="","",VLOOKUP(L4028&amp;I4028,Продукция!A:J,10,0)),"обратитесь к админ справочника")</f>
        <v/>
      </c>
    </row>
    <row r="4029" spans="1:45" x14ac:dyDescent="0.25">
      <c r="A4029" t="str">
        <f t="shared" si="72"/>
        <v/>
      </c>
      <c r="B4029" t="str">
        <f>IF(E4029="","",INDEX(Лаборатории!A:A,MATCH('Производственный контроль'!E4029,Лаборатории!B:B,0)))</f>
        <v/>
      </c>
      <c r="C4029" t="str">
        <f>IF(E4029="","",VLOOKUP(E4029,Лаборатории!B:D,3,0))</f>
        <v/>
      </c>
      <c r="E4029" s="150"/>
      <c r="J4029" t="str">
        <f>IF(L4029="","",VLOOKUP(L4029,Продукция!B:D,3,0))</f>
        <v/>
      </c>
      <c r="K4029" t="str">
        <f>IF(L4029="","",VLOOKUP(L4029,Продукция!B:C,2,0))</f>
        <v/>
      </c>
      <c r="L4029" s="151"/>
      <c r="M4029" t="str">
        <f>IF(L4029="","",VLOOKUP(L4029,Продукция!B:L,11,0))</f>
        <v/>
      </c>
      <c r="AB4029" t="str">
        <f>IF(L4029="","",VLOOKUP(L4029&amp;I4029,Продукция!A:I,9,0))</f>
        <v/>
      </c>
      <c r="AF4029" t="str">
        <f>IF(AD4029="","",VLOOKUP(AD4029,'Сотрудники и ссылки'!A:B,2,0))</f>
        <v/>
      </c>
      <c r="AG4029" t="str">
        <f>IF(AD4029="","",VLOOKUP(AD4029,'Сотрудники и ссылки'!A:C,3,0))</f>
        <v/>
      </c>
      <c r="AI4029" t="str">
        <f>IF(AH4029="","",VLOOKUP(AH4029,'Сотрудники и ссылки'!A:B,2,0))</f>
        <v/>
      </c>
      <c r="AJ4029" t="str">
        <f>IF(AH4029="","",VLOOKUP(AH4029,'Сотрудники и ссылки'!A:C,3,0))</f>
        <v/>
      </c>
      <c r="AL4029" s="2" t="str">
        <f>IF(AK4029="","",AK4029+VLOOKUP(I4029,'Вид исследования'!B:E,4,0))</f>
        <v/>
      </c>
      <c r="AM4029" s="2" t="str">
        <f>IF(AK4029="","",AK4029+VLOOKUP(I4029,'Вид исследования'!B:F,5,0))</f>
        <v/>
      </c>
      <c r="AQ4029" t="str">
        <f>IFERROR(IF(L4029="","",VLOOKUP(L4029&amp;I4029,Продукция!A:K,11,0)),"обратитесь к админ справочника")</f>
        <v/>
      </c>
      <c r="AS4029" t="str">
        <f>IFERROR(IF(L4029="","",VLOOKUP(L4029&amp;I4029,Продукция!A:J,10,0)),"обратитесь к админ справочника")</f>
        <v/>
      </c>
    </row>
    <row r="4030" spans="1:45" x14ac:dyDescent="0.25">
      <c r="A4030" t="str">
        <f t="shared" si="72"/>
        <v/>
      </c>
      <c r="B4030" t="str">
        <f>IF(E4030="","",INDEX(Лаборатории!A:A,MATCH('Производственный контроль'!E4030,Лаборатории!B:B,0)))</f>
        <v/>
      </c>
      <c r="C4030" t="str">
        <f>IF(E4030="","",VLOOKUP(E4030,Лаборатории!B:D,3,0))</f>
        <v/>
      </c>
      <c r="E4030" s="150"/>
      <c r="J4030" t="str">
        <f>IF(L4030="","",VLOOKUP(L4030,Продукция!B:D,3,0))</f>
        <v/>
      </c>
      <c r="K4030" t="str">
        <f>IF(L4030="","",VLOOKUP(L4030,Продукция!B:C,2,0))</f>
        <v/>
      </c>
      <c r="L4030" s="151"/>
      <c r="M4030" t="str">
        <f>IF(L4030="","",VLOOKUP(L4030,Продукция!B:L,11,0))</f>
        <v/>
      </c>
      <c r="AB4030" t="str">
        <f>IF(L4030="","",VLOOKUP(L4030&amp;I4030,Продукция!A:I,9,0))</f>
        <v/>
      </c>
      <c r="AF4030" t="str">
        <f>IF(AD4030="","",VLOOKUP(AD4030,'Сотрудники и ссылки'!A:B,2,0))</f>
        <v/>
      </c>
      <c r="AG4030" t="str">
        <f>IF(AD4030="","",VLOOKUP(AD4030,'Сотрудники и ссылки'!A:C,3,0))</f>
        <v/>
      </c>
      <c r="AI4030" t="str">
        <f>IF(AH4030="","",VLOOKUP(AH4030,'Сотрудники и ссылки'!A:B,2,0))</f>
        <v/>
      </c>
      <c r="AJ4030" t="str">
        <f>IF(AH4030="","",VLOOKUP(AH4030,'Сотрудники и ссылки'!A:C,3,0))</f>
        <v/>
      </c>
      <c r="AL4030" s="2" t="str">
        <f>IF(AK4030="","",AK4030+VLOOKUP(I4030,'Вид исследования'!B:E,4,0))</f>
        <v/>
      </c>
      <c r="AM4030" s="2" t="str">
        <f>IF(AK4030="","",AK4030+VLOOKUP(I4030,'Вид исследования'!B:F,5,0))</f>
        <v/>
      </c>
      <c r="AQ4030" t="str">
        <f>IFERROR(IF(L4030="","",VLOOKUP(L4030&amp;I4030,Продукция!A:K,11,0)),"обратитесь к админ справочника")</f>
        <v/>
      </c>
      <c r="AS4030" t="str">
        <f>IFERROR(IF(L4030="","",VLOOKUP(L4030&amp;I4030,Продукция!A:J,10,0)),"обратитесь к админ справочника")</f>
        <v/>
      </c>
    </row>
    <row r="4031" spans="1:45" x14ac:dyDescent="0.25">
      <c r="A4031" t="str">
        <f t="shared" si="72"/>
        <v/>
      </c>
      <c r="B4031" t="str">
        <f>IF(E4031="","",INDEX(Лаборатории!A:A,MATCH('Производственный контроль'!E4031,Лаборатории!B:B,0)))</f>
        <v/>
      </c>
      <c r="C4031" t="str">
        <f>IF(E4031="","",VLOOKUP(E4031,Лаборатории!B:D,3,0))</f>
        <v/>
      </c>
      <c r="E4031" s="150"/>
      <c r="J4031" t="str">
        <f>IF(L4031="","",VLOOKUP(L4031,Продукция!B:D,3,0))</f>
        <v/>
      </c>
      <c r="K4031" t="str">
        <f>IF(L4031="","",VLOOKUP(L4031,Продукция!B:C,2,0))</f>
        <v/>
      </c>
      <c r="L4031" s="151"/>
      <c r="M4031" t="str">
        <f>IF(L4031="","",VLOOKUP(L4031,Продукция!B:L,11,0))</f>
        <v/>
      </c>
      <c r="AB4031" t="str">
        <f>IF(L4031="","",VLOOKUP(L4031&amp;I4031,Продукция!A:I,9,0))</f>
        <v/>
      </c>
      <c r="AF4031" t="str">
        <f>IF(AD4031="","",VLOOKUP(AD4031,'Сотрудники и ссылки'!A:B,2,0))</f>
        <v/>
      </c>
      <c r="AG4031" t="str">
        <f>IF(AD4031="","",VLOOKUP(AD4031,'Сотрудники и ссылки'!A:C,3,0))</f>
        <v/>
      </c>
      <c r="AI4031" t="str">
        <f>IF(AH4031="","",VLOOKUP(AH4031,'Сотрудники и ссылки'!A:B,2,0))</f>
        <v/>
      </c>
      <c r="AJ4031" t="str">
        <f>IF(AH4031="","",VLOOKUP(AH4031,'Сотрудники и ссылки'!A:C,3,0))</f>
        <v/>
      </c>
      <c r="AL4031" s="2" t="str">
        <f>IF(AK4031="","",AK4031+VLOOKUP(I4031,'Вид исследования'!B:E,4,0))</f>
        <v/>
      </c>
      <c r="AM4031" s="2" t="str">
        <f>IF(AK4031="","",AK4031+VLOOKUP(I4031,'Вид исследования'!B:F,5,0))</f>
        <v/>
      </c>
      <c r="AQ4031" t="str">
        <f>IFERROR(IF(L4031="","",VLOOKUP(L4031&amp;I4031,Продукция!A:K,11,0)),"обратитесь к админ справочника")</f>
        <v/>
      </c>
      <c r="AS4031" t="str">
        <f>IFERROR(IF(L4031="","",VLOOKUP(L4031&amp;I4031,Продукция!A:J,10,0)),"обратитесь к админ справочника")</f>
        <v/>
      </c>
    </row>
    <row r="4032" spans="1:45" x14ac:dyDescent="0.25">
      <c r="A4032" t="str">
        <f t="shared" si="72"/>
        <v/>
      </c>
      <c r="B4032" t="str">
        <f>IF(E4032="","",INDEX(Лаборатории!A:A,MATCH('Производственный контроль'!E4032,Лаборатории!B:B,0)))</f>
        <v/>
      </c>
      <c r="C4032" t="str">
        <f>IF(E4032="","",VLOOKUP(E4032,Лаборатории!B:D,3,0))</f>
        <v/>
      </c>
      <c r="E4032" s="150"/>
      <c r="J4032" t="str">
        <f>IF(L4032="","",VLOOKUP(L4032,Продукция!B:D,3,0))</f>
        <v/>
      </c>
      <c r="K4032" t="str">
        <f>IF(L4032="","",VLOOKUP(L4032,Продукция!B:C,2,0))</f>
        <v/>
      </c>
      <c r="L4032" s="151"/>
      <c r="M4032" t="str">
        <f>IF(L4032="","",VLOOKUP(L4032,Продукция!B:L,11,0))</f>
        <v/>
      </c>
      <c r="AB4032" t="str">
        <f>IF(L4032="","",VLOOKUP(L4032&amp;I4032,Продукция!A:I,9,0))</f>
        <v/>
      </c>
      <c r="AF4032" t="str">
        <f>IF(AD4032="","",VLOOKUP(AD4032,'Сотрудники и ссылки'!A:B,2,0))</f>
        <v/>
      </c>
      <c r="AG4032" t="str">
        <f>IF(AD4032="","",VLOOKUP(AD4032,'Сотрудники и ссылки'!A:C,3,0))</f>
        <v/>
      </c>
      <c r="AI4032" t="str">
        <f>IF(AH4032="","",VLOOKUP(AH4032,'Сотрудники и ссылки'!A:B,2,0))</f>
        <v/>
      </c>
      <c r="AJ4032" t="str">
        <f>IF(AH4032="","",VLOOKUP(AH4032,'Сотрудники и ссылки'!A:C,3,0))</f>
        <v/>
      </c>
      <c r="AL4032" s="2" t="str">
        <f>IF(AK4032="","",AK4032+VLOOKUP(I4032,'Вид исследования'!B:E,4,0))</f>
        <v/>
      </c>
      <c r="AM4032" s="2" t="str">
        <f>IF(AK4032="","",AK4032+VLOOKUP(I4032,'Вид исследования'!B:F,5,0))</f>
        <v/>
      </c>
      <c r="AQ4032" t="str">
        <f>IFERROR(IF(L4032="","",VLOOKUP(L4032&amp;I4032,Продукция!A:K,11,0)),"обратитесь к админ справочника")</f>
        <v/>
      </c>
      <c r="AS4032" t="str">
        <f>IFERROR(IF(L4032="","",VLOOKUP(L4032&amp;I4032,Продукция!A:J,10,0)),"обратитесь к админ справочника")</f>
        <v/>
      </c>
    </row>
    <row r="4033" spans="1:45" x14ac:dyDescent="0.25">
      <c r="A4033" t="str">
        <f t="shared" si="72"/>
        <v/>
      </c>
      <c r="B4033" t="str">
        <f>IF(E4033="","",INDEX(Лаборатории!A:A,MATCH('Производственный контроль'!E4033,Лаборатории!B:B,0)))</f>
        <v/>
      </c>
      <c r="C4033" t="str">
        <f>IF(E4033="","",VLOOKUP(E4033,Лаборатории!B:D,3,0))</f>
        <v/>
      </c>
      <c r="E4033" s="150"/>
      <c r="J4033" t="str">
        <f>IF(L4033="","",VLOOKUP(L4033,Продукция!B:D,3,0))</f>
        <v/>
      </c>
      <c r="K4033" t="str">
        <f>IF(L4033="","",VLOOKUP(L4033,Продукция!B:C,2,0))</f>
        <v/>
      </c>
      <c r="L4033" s="151"/>
      <c r="M4033" t="str">
        <f>IF(L4033="","",VLOOKUP(L4033,Продукция!B:L,11,0))</f>
        <v/>
      </c>
      <c r="AB4033" t="str">
        <f>IF(L4033="","",VLOOKUP(L4033&amp;I4033,Продукция!A:I,9,0))</f>
        <v/>
      </c>
      <c r="AF4033" t="str">
        <f>IF(AD4033="","",VLOOKUP(AD4033,'Сотрудники и ссылки'!A:B,2,0))</f>
        <v/>
      </c>
      <c r="AG4033" t="str">
        <f>IF(AD4033="","",VLOOKUP(AD4033,'Сотрудники и ссылки'!A:C,3,0))</f>
        <v/>
      </c>
      <c r="AI4033" t="str">
        <f>IF(AH4033="","",VLOOKUP(AH4033,'Сотрудники и ссылки'!A:B,2,0))</f>
        <v/>
      </c>
      <c r="AJ4033" t="str">
        <f>IF(AH4033="","",VLOOKUP(AH4033,'Сотрудники и ссылки'!A:C,3,0))</f>
        <v/>
      </c>
      <c r="AL4033" s="2" t="str">
        <f>IF(AK4033="","",AK4033+VLOOKUP(I4033,'Вид исследования'!B:E,4,0))</f>
        <v/>
      </c>
      <c r="AM4033" s="2" t="str">
        <f>IF(AK4033="","",AK4033+VLOOKUP(I4033,'Вид исследования'!B:F,5,0))</f>
        <v/>
      </c>
      <c r="AQ4033" t="str">
        <f>IFERROR(IF(L4033="","",VLOOKUP(L4033&amp;I4033,Продукция!A:K,11,0)),"обратитесь к админ справочника")</f>
        <v/>
      </c>
      <c r="AS4033" t="str">
        <f>IFERROR(IF(L4033="","",VLOOKUP(L4033&amp;I4033,Продукция!A:J,10,0)),"обратитесь к админ справочника")</f>
        <v/>
      </c>
    </row>
    <row r="4034" spans="1:45" x14ac:dyDescent="0.25">
      <c r="A4034" t="str">
        <f t="shared" si="72"/>
        <v/>
      </c>
      <c r="B4034" t="str">
        <f>IF(E4034="","",INDEX(Лаборатории!A:A,MATCH('Производственный контроль'!E4034,Лаборатории!B:B,0)))</f>
        <v/>
      </c>
      <c r="C4034" t="str">
        <f>IF(E4034="","",VLOOKUP(E4034,Лаборатории!B:D,3,0))</f>
        <v/>
      </c>
      <c r="E4034" s="150"/>
      <c r="J4034" t="str">
        <f>IF(L4034="","",VLOOKUP(L4034,Продукция!B:D,3,0))</f>
        <v/>
      </c>
      <c r="K4034" t="str">
        <f>IF(L4034="","",VLOOKUP(L4034,Продукция!B:C,2,0))</f>
        <v/>
      </c>
      <c r="L4034" s="151"/>
      <c r="M4034" t="str">
        <f>IF(L4034="","",VLOOKUP(L4034,Продукция!B:L,11,0))</f>
        <v/>
      </c>
      <c r="AB4034" t="str">
        <f>IF(L4034="","",VLOOKUP(L4034&amp;I4034,Продукция!A:I,9,0))</f>
        <v/>
      </c>
      <c r="AF4034" t="str">
        <f>IF(AD4034="","",VLOOKUP(AD4034,'Сотрудники и ссылки'!A:B,2,0))</f>
        <v/>
      </c>
      <c r="AG4034" t="str">
        <f>IF(AD4034="","",VLOOKUP(AD4034,'Сотрудники и ссылки'!A:C,3,0))</f>
        <v/>
      </c>
      <c r="AI4034" t="str">
        <f>IF(AH4034="","",VLOOKUP(AH4034,'Сотрудники и ссылки'!A:B,2,0))</f>
        <v/>
      </c>
      <c r="AJ4034" t="str">
        <f>IF(AH4034="","",VLOOKUP(AH4034,'Сотрудники и ссылки'!A:C,3,0))</f>
        <v/>
      </c>
      <c r="AL4034" s="2" t="str">
        <f>IF(AK4034="","",AK4034+VLOOKUP(I4034,'Вид исследования'!B:E,4,0))</f>
        <v/>
      </c>
      <c r="AM4034" s="2" t="str">
        <f>IF(AK4034="","",AK4034+VLOOKUP(I4034,'Вид исследования'!B:F,5,0))</f>
        <v/>
      </c>
      <c r="AQ4034" t="str">
        <f>IFERROR(IF(L4034="","",VLOOKUP(L4034&amp;I4034,Продукция!A:K,11,0)),"обратитесь к админ справочника")</f>
        <v/>
      </c>
      <c r="AS4034" t="str">
        <f>IFERROR(IF(L4034="","",VLOOKUP(L4034&amp;I4034,Продукция!A:J,10,0)),"обратитесь к админ справочника")</f>
        <v/>
      </c>
    </row>
    <row r="4035" spans="1:45" x14ac:dyDescent="0.25">
      <c r="A4035" t="str">
        <f t="shared" si="72"/>
        <v/>
      </c>
      <c r="B4035" t="str">
        <f>IF(E4035="","",INDEX(Лаборатории!A:A,MATCH('Производственный контроль'!E4035,Лаборатории!B:B,0)))</f>
        <v/>
      </c>
      <c r="C4035" t="str">
        <f>IF(E4035="","",VLOOKUP(E4035,Лаборатории!B:D,3,0))</f>
        <v/>
      </c>
      <c r="E4035" s="150"/>
      <c r="J4035" t="str">
        <f>IF(L4035="","",VLOOKUP(L4035,Продукция!B:D,3,0))</f>
        <v/>
      </c>
      <c r="K4035" t="str">
        <f>IF(L4035="","",VLOOKUP(L4035,Продукция!B:C,2,0))</f>
        <v/>
      </c>
      <c r="L4035" s="151"/>
      <c r="M4035" t="str">
        <f>IF(L4035="","",VLOOKUP(L4035,Продукция!B:L,11,0))</f>
        <v/>
      </c>
      <c r="AB4035" t="str">
        <f>IF(L4035="","",VLOOKUP(L4035&amp;I4035,Продукция!A:I,9,0))</f>
        <v/>
      </c>
      <c r="AF4035" t="str">
        <f>IF(AD4035="","",VLOOKUP(AD4035,'Сотрудники и ссылки'!A:B,2,0))</f>
        <v/>
      </c>
      <c r="AG4035" t="str">
        <f>IF(AD4035="","",VLOOKUP(AD4035,'Сотрудники и ссылки'!A:C,3,0))</f>
        <v/>
      </c>
      <c r="AI4035" t="str">
        <f>IF(AH4035="","",VLOOKUP(AH4035,'Сотрудники и ссылки'!A:B,2,0))</f>
        <v/>
      </c>
      <c r="AJ4035" t="str">
        <f>IF(AH4035="","",VLOOKUP(AH4035,'Сотрудники и ссылки'!A:C,3,0))</f>
        <v/>
      </c>
      <c r="AL4035" s="2" t="str">
        <f>IF(AK4035="","",AK4035+VLOOKUP(I4035,'Вид исследования'!B:E,4,0))</f>
        <v/>
      </c>
      <c r="AM4035" s="2" t="str">
        <f>IF(AK4035="","",AK4035+VLOOKUP(I4035,'Вид исследования'!B:F,5,0))</f>
        <v/>
      </c>
      <c r="AQ4035" t="str">
        <f>IFERROR(IF(L4035="","",VLOOKUP(L4035&amp;I4035,Продукция!A:K,11,0)),"обратитесь к админ справочника")</f>
        <v/>
      </c>
      <c r="AS4035" t="str">
        <f>IFERROR(IF(L4035="","",VLOOKUP(L4035&amp;I4035,Продукция!A:J,10,0)),"обратитесь к админ справочника")</f>
        <v/>
      </c>
    </row>
    <row r="4036" spans="1:45" x14ac:dyDescent="0.25">
      <c r="A4036" t="str">
        <f t="shared" si="72"/>
        <v/>
      </c>
      <c r="B4036" t="str">
        <f>IF(E4036="","",INDEX(Лаборатории!A:A,MATCH('Производственный контроль'!E4036,Лаборатории!B:B,0)))</f>
        <v/>
      </c>
      <c r="C4036" t="str">
        <f>IF(E4036="","",VLOOKUP(E4036,Лаборатории!B:D,3,0))</f>
        <v/>
      </c>
      <c r="E4036" s="150"/>
      <c r="J4036" t="str">
        <f>IF(L4036="","",VLOOKUP(L4036,Продукция!B:D,3,0))</f>
        <v/>
      </c>
      <c r="K4036" t="str">
        <f>IF(L4036="","",VLOOKUP(L4036,Продукция!B:C,2,0))</f>
        <v/>
      </c>
      <c r="L4036" s="151"/>
      <c r="M4036" t="str">
        <f>IF(L4036="","",VLOOKUP(L4036,Продукция!B:L,11,0))</f>
        <v/>
      </c>
      <c r="AB4036" t="str">
        <f>IF(L4036="","",VLOOKUP(L4036&amp;I4036,Продукция!A:I,9,0))</f>
        <v/>
      </c>
      <c r="AF4036" t="str">
        <f>IF(AD4036="","",VLOOKUP(AD4036,'Сотрудники и ссылки'!A:B,2,0))</f>
        <v/>
      </c>
      <c r="AG4036" t="str">
        <f>IF(AD4036="","",VLOOKUP(AD4036,'Сотрудники и ссылки'!A:C,3,0))</f>
        <v/>
      </c>
      <c r="AI4036" t="str">
        <f>IF(AH4036="","",VLOOKUP(AH4036,'Сотрудники и ссылки'!A:B,2,0))</f>
        <v/>
      </c>
      <c r="AJ4036" t="str">
        <f>IF(AH4036="","",VLOOKUP(AH4036,'Сотрудники и ссылки'!A:C,3,0))</f>
        <v/>
      </c>
      <c r="AL4036" s="2" t="str">
        <f>IF(AK4036="","",AK4036+VLOOKUP(I4036,'Вид исследования'!B:E,4,0))</f>
        <v/>
      </c>
      <c r="AM4036" s="2" t="str">
        <f>IF(AK4036="","",AK4036+VLOOKUP(I4036,'Вид исследования'!B:F,5,0))</f>
        <v/>
      </c>
      <c r="AQ4036" t="str">
        <f>IFERROR(IF(L4036="","",VLOOKUP(L4036&amp;I4036,Продукция!A:K,11,0)),"обратитесь к админ справочника")</f>
        <v/>
      </c>
      <c r="AS4036" t="str">
        <f>IFERROR(IF(L4036="","",VLOOKUP(L4036&amp;I4036,Продукция!A:J,10,0)),"обратитесь к админ справочника")</f>
        <v/>
      </c>
    </row>
    <row r="4037" spans="1:45" x14ac:dyDescent="0.25">
      <c r="A4037" t="str">
        <f t="shared" si="72"/>
        <v/>
      </c>
      <c r="B4037" t="str">
        <f>IF(E4037="","",INDEX(Лаборатории!A:A,MATCH('Производственный контроль'!E4037,Лаборатории!B:B,0)))</f>
        <v/>
      </c>
      <c r="C4037" t="str">
        <f>IF(E4037="","",VLOOKUP(E4037,Лаборатории!B:D,3,0))</f>
        <v/>
      </c>
      <c r="E4037" s="150"/>
      <c r="J4037" t="str">
        <f>IF(L4037="","",VLOOKUP(L4037,Продукция!B:D,3,0))</f>
        <v/>
      </c>
      <c r="K4037" t="str">
        <f>IF(L4037="","",VLOOKUP(L4037,Продукция!B:C,2,0))</f>
        <v/>
      </c>
      <c r="L4037" s="151"/>
      <c r="M4037" t="str">
        <f>IF(L4037="","",VLOOKUP(L4037,Продукция!B:L,11,0))</f>
        <v/>
      </c>
      <c r="AB4037" t="str">
        <f>IF(L4037="","",VLOOKUP(L4037&amp;I4037,Продукция!A:I,9,0))</f>
        <v/>
      </c>
      <c r="AF4037" t="str">
        <f>IF(AD4037="","",VLOOKUP(AD4037,'Сотрудники и ссылки'!A:B,2,0))</f>
        <v/>
      </c>
      <c r="AG4037" t="str">
        <f>IF(AD4037="","",VLOOKUP(AD4037,'Сотрудники и ссылки'!A:C,3,0))</f>
        <v/>
      </c>
      <c r="AI4037" t="str">
        <f>IF(AH4037="","",VLOOKUP(AH4037,'Сотрудники и ссылки'!A:B,2,0))</f>
        <v/>
      </c>
      <c r="AJ4037" t="str">
        <f>IF(AH4037="","",VLOOKUP(AH4037,'Сотрудники и ссылки'!A:C,3,0))</f>
        <v/>
      </c>
      <c r="AL4037" s="2" t="str">
        <f>IF(AK4037="","",AK4037+VLOOKUP(I4037,'Вид исследования'!B:E,4,0))</f>
        <v/>
      </c>
      <c r="AM4037" s="2" t="str">
        <f>IF(AK4037="","",AK4037+VLOOKUP(I4037,'Вид исследования'!B:F,5,0))</f>
        <v/>
      </c>
      <c r="AQ4037" t="str">
        <f>IFERROR(IF(L4037="","",VLOOKUP(L4037&amp;I4037,Продукция!A:K,11,0)),"обратитесь к админ справочника")</f>
        <v/>
      </c>
      <c r="AS4037" t="str">
        <f>IFERROR(IF(L4037="","",VLOOKUP(L4037&amp;I4037,Продукция!A:J,10,0)),"обратитесь к админ справочника")</f>
        <v/>
      </c>
    </row>
    <row r="4038" spans="1:45" x14ac:dyDescent="0.25">
      <c r="A4038" t="str">
        <f t="shared" si="72"/>
        <v/>
      </c>
      <c r="B4038" t="str">
        <f>IF(E4038="","",INDEX(Лаборатории!A:A,MATCH('Производственный контроль'!E4038,Лаборатории!B:B,0)))</f>
        <v/>
      </c>
      <c r="C4038" t="str">
        <f>IF(E4038="","",VLOOKUP(E4038,Лаборатории!B:D,3,0))</f>
        <v/>
      </c>
      <c r="E4038" s="150"/>
      <c r="J4038" t="str">
        <f>IF(L4038="","",VLOOKUP(L4038,Продукция!B:D,3,0))</f>
        <v/>
      </c>
      <c r="K4038" t="str">
        <f>IF(L4038="","",VLOOKUP(L4038,Продукция!B:C,2,0))</f>
        <v/>
      </c>
      <c r="L4038" s="151"/>
      <c r="M4038" t="str">
        <f>IF(L4038="","",VLOOKUP(L4038,Продукция!B:L,11,0))</f>
        <v/>
      </c>
      <c r="AB4038" t="str">
        <f>IF(L4038="","",VLOOKUP(L4038&amp;I4038,Продукция!A:I,9,0))</f>
        <v/>
      </c>
      <c r="AF4038" t="str">
        <f>IF(AD4038="","",VLOOKUP(AD4038,'Сотрудники и ссылки'!A:B,2,0))</f>
        <v/>
      </c>
      <c r="AG4038" t="str">
        <f>IF(AD4038="","",VLOOKUP(AD4038,'Сотрудники и ссылки'!A:C,3,0))</f>
        <v/>
      </c>
      <c r="AI4038" t="str">
        <f>IF(AH4038="","",VLOOKUP(AH4038,'Сотрудники и ссылки'!A:B,2,0))</f>
        <v/>
      </c>
      <c r="AJ4038" t="str">
        <f>IF(AH4038="","",VLOOKUP(AH4038,'Сотрудники и ссылки'!A:C,3,0))</f>
        <v/>
      </c>
      <c r="AL4038" s="2" t="str">
        <f>IF(AK4038="","",AK4038+VLOOKUP(I4038,'Вид исследования'!B:E,4,0))</f>
        <v/>
      </c>
      <c r="AM4038" s="2" t="str">
        <f>IF(AK4038="","",AK4038+VLOOKUP(I4038,'Вид исследования'!B:F,5,0))</f>
        <v/>
      </c>
      <c r="AQ4038" t="str">
        <f>IFERROR(IF(L4038="","",VLOOKUP(L4038&amp;I4038,Продукция!A:K,11,0)),"обратитесь к админ справочника")</f>
        <v/>
      </c>
      <c r="AS4038" t="str">
        <f>IFERROR(IF(L4038="","",VLOOKUP(L4038&amp;I4038,Продукция!A:J,10,0)),"обратитесь к админ справочника")</f>
        <v/>
      </c>
    </row>
    <row r="4039" spans="1:45" x14ac:dyDescent="0.25">
      <c r="A4039" t="str">
        <f t="shared" si="72"/>
        <v/>
      </c>
      <c r="B4039" t="str">
        <f>IF(E4039="","",INDEX(Лаборатории!A:A,MATCH('Производственный контроль'!E4039,Лаборатории!B:B,0)))</f>
        <v/>
      </c>
      <c r="C4039" t="str">
        <f>IF(E4039="","",VLOOKUP(E4039,Лаборатории!B:D,3,0))</f>
        <v/>
      </c>
      <c r="E4039" s="150"/>
      <c r="J4039" t="str">
        <f>IF(L4039="","",VLOOKUP(L4039,Продукция!B:D,3,0))</f>
        <v/>
      </c>
      <c r="K4039" t="str">
        <f>IF(L4039="","",VLOOKUP(L4039,Продукция!B:C,2,0))</f>
        <v/>
      </c>
      <c r="L4039" s="151"/>
      <c r="M4039" t="str">
        <f>IF(L4039="","",VLOOKUP(L4039,Продукция!B:L,11,0))</f>
        <v/>
      </c>
      <c r="AB4039" t="str">
        <f>IF(L4039="","",VLOOKUP(L4039&amp;I4039,Продукция!A:I,9,0))</f>
        <v/>
      </c>
      <c r="AF4039" t="str">
        <f>IF(AD4039="","",VLOOKUP(AD4039,'Сотрудники и ссылки'!A:B,2,0))</f>
        <v/>
      </c>
      <c r="AG4039" t="str">
        <f>IF(AD4039="","",VLOOKUP(AD4039,'Сотрудники и ссылки'!A:C,3,0))</f>
        <v/>
      </c>
      <c r="AI4039" t="str">
        <f>IF(AH4039="","",VLOOKUP(AH4039,'Сотрудники и ссылки'!A:B,2,0))</f>
        <v/>
      </c>
      <c r="AJ4039" t="str">
        <f>IF(AH4039="","",VLOOKUP(AH4039,'Сотрудники и ссылки'!A:C,3,0))</f>
        <v/>
      </c>
      <c r="AL4039" s="2" t="str">
        <f>IF(AK4039="","",AK4039+VLOOKUP(I4039,'Вид исследования'!B:E,4,0))</f>
        <v/>
      </c>
      <c r="AM4039" s="2" t="str">
        <f>IF(AK4039="","",AK4039+VLOOKUP(I4039,'Вид исследования'!B:F,5,0))</f>
        <v/>
      </c>
      <c r="AQ4039" t="str">
        <f>IFERROR(IF(L4039="","",VLOOKUP(L4039&amp;I4039,Продукция!A:K,11,0)),"обратитесь к админ справочника")</f>
        <v/>
      </c>
      <c r="AS4039" t="str">
        <f>IFERROR(IF(L4039="","",VLOOKUP(L4039&amp;I4039,Продукция!A:J,10,0)),"обратитесь к админ справочника")</f>
        <v/>
      </c>
    </row>
    <row r="4040" spans="1:45" x14ac:dyDescent="0.25">
      <c r="A4040" t="str">
        <f t="shared" si="72"/>
        <v/>
      </c>
      <c r="B4040" t="str">
        <f>IF(E4040="","",INDEX(Лаборатории!A:A,MATCH('Производственный контроль'!E4040,Лаборатории!B:B,0)))</f>
        <v/>
      </c>
      <c r="C4040" t="str">
        <f>IF(E4040="","",VLOOKUP(E4040,Лаборатории!B:D,3,0))</f>
        <v/>
      </c>
      <c r="E4040" s="150"/>
      <c r="J4040" t="str">
        <f>IF(L4040="","",VLOOKUP(L4040,Продукция!B:D,3,0))</f>
        <v/>
      </c>
      <c r="K4040" t="str">
        <f>IF(L4040="","",VLOOKUP(L4040,Продукция!B:C,2,0))</f>
        <v/>
      </c>
      <c r="L4040" s="151"/>
      <c r="M4040" t="str">
        <f>IF(L4040="","",VLOOKUP(L4040,Продукция!B:L,11,0))</f>
        <v/>
      </c>
      <c r="AB4040" t="str">
        <f>IF(L4040="","",VLOOKUP(L4040&amp;I4040,Продукция!A:I,9,0))</f>
        <v/>
      </c>
      <c r="AF4040" t="str">
        <f>IF(AD4040="","",VLOOKUP(AD4040,'Сотрудники и ссылки'!A:B,2,0))</f>
        <v/>
      </c>
      <c r="AG4040" t="str">
        <f>IF(AD4040="","",VLOOKUP(AD4040,'Сотрудники и ссылки'!A:C,3,0))</f>
        <v/>
      </c>
      <c r="AI4040" t="str">
        <f>IF(AH4040="","",VLOOKUP(AH4040,'Сотрудники и ссылки'!A:B,2,0))</f>
        <v/>
      </c>
      <c r="AJ4040" t="str">
        <f>IF(AH4040="","",VLOOKUP(AH4040,'Сотрудники и ссылки'!A:C,3,0))</f>
        <v/>
      </c>
      <c r="AL4040" s="2" t="str">
        <f>IF(AK4040="","",AK4040+VLOOKUP(I4040,'Вид исследования'!B:E,4,0))</f>
        <v/>
      </c>
      <c r="AM4040" s="2" t="str">
        <f>IF(AK4040="","",AK4040+VLOOKUP(I4040,'Вид исследования'!B:F,5,0))</f>
        <v/>
      </c>
      <c r="AQ4040" t="str">
        <f>IFERROR(IF(L4040="","",VLOOKUP(L4040&amp;I4040,Продукция!A:K,11,0)),"обратитесь к админ справочника")</f>
        <v/>
      </c>
      <c r="AS4040" t="str">
        <f>IFERROR(IF(L4040="","",VLOOKUP(L4040&amp;I4040,Продукция!A:J,10,0)),"обратитесь к админ справочника")</f>
        <v/>
      </c>
    </row>
    <row r="4041" spans="1:45" x14ac:dyDescent="0.25">
      <c r="A4041" t="str">
        <f t="shared" si="72"/>
        <v/>
      </c>
      <c r="B4041" t="str">
        <f>IF(E4041="","",INDEX(Лаборатории!A:A,MATCH('Производственный контроль'!E4041,Лаборатории!B:B,0)))</f>
        <v/>
      </c>
      <c r="C4041" t="str">
        <f>IF(E4041="","",VLOOKUP(E4041,Лаборатории!B:D,3,0))</f>
        <v/>
      </c>
      <c r="E4041" s="150"/>
      <c r="J4041" t="str">
        <f>IF(L4041="","",VLOOKUP(L4041,Продукция!B:D,3,0))</f>
        <v/>
      </c>
      <c r="K4041" t="str">
        <f>IF(L4041="","",VLOOKUP(L4041,Продукция!B:C,2,0))</f>
        <v/>
      </c>
      <c r="L4041" s="151"/>
      <c r="M4041" t="str">
        <f>IF(L4041="","",VLOOKUP(L4041,Продукция!B:L,11,0))</f>
        <v/>
      </c>
      <c r="AB4041" t="str">
        <f>IF(L4041="","",VLOOKUP(L4041&amp;I4041,Продукция!A:I,9,0))</f>
        <v/>
      </c>
      <c r="AF4041" t="str">
        <f>IF(AD4041="","",VLOOKUP(AD4041,'Сотрудники и ссылки'!A:B,2,0))</f>
        <v/>
      </c>
      <c r="AG4041" t="str">
        <f>IF(AD4041="","",VLOOKUP(AD4041,'Сотрудники и ссылки'!A:C,3,0))</f>
        <v/>
      </c>
      <c r="AI4041" t="str">
        <f>IF(AH4041="","",VLOOKUP(AH4041,'Сотрудники и ссылки'!A:B,2,0))</f>
        <v/>
      </c>
      <c r="AJ4041" t="str">
        <f>IF(AH4041="","",VLOOKUP(AH4041,'Сотрудники и ссылки'!A:C,3,0))</f>
        <v/>
      </c>
      <c r="AL4041" s="2" t="str">
        <f>IF(AK4041="","",AK4041+VLOOKUP(I4041,'Вид исследования'!B:E,4,0))</f>
        <v/>
      </c>
      <c r="AM4041" s="2" t="str">
        <f>IF(AK4041="","",AK4041+VLOOKUP(I4041,'Вид исследования'!B:F,5,0))</f>
        <v/>
      </c>
      <c r="AQ4041" t="str">
        <f>IFERROR(IF(L4041="","",VLOOKUP(L4041&amp;I4041,Продукция!A:K,11,0)),"обратитесь к админ справочника")</f>
        <v/>
      </c>
      <c r="AS4041" t="str">
        <f>IFERROR(IF(L4041="","",VLOOKUP(L4041&amp;I4041,Продукция!A:J,10,0)),"обратитесь к админ справочника")</f>
        <v/>
      </c>
    </row>
    <row r="4042" spans="1:45" x14ac:dyDescent="0.25">
      <c r="A4042" t="str">
        <f t="shared" si="72"/>
        <v/>
      </c>
      <c r="B4042" t="str">
        <f>IF(E4042="","",INDEX(Лаборатории!A:A,MATCH('Производственный контроль'!E4042,Лаборатории!B:B,0)))</f>
        <v/>
      </c>
      <c r="C4042" t="str">
        <f>IF(E4042="","",VLOOKUP(E4042,Лаборатории!B:D,3,0))</f>
        <v/>
      </c>
      <c r="E4042" s="150"/>
      <c r="J4042" t="str">
        <f>IF(L4042="","",VLOOKUP(L4042,Продукция!B:D,3,0))</f>
        <v/>
      </c>
      <c r="K4042" t="str">
        <f>IF(L4042="","",VLOOKUP(L4042,Продукция!B:C,2,0))</f>
        <v/>
      </c>
      <c r="L4042" s="151"/>
      <c r="M4042" t="str">
        <f>IF(L4042="","",VLOOKUP(L4042,Продукция!B:L,11,0))</f>
        <v/>
      </c>
      <c r="AB4042" t="str">
        <f>IF(L4042="","",VLOOKUP(L4042&amp;I4042,Продукция!A:I,9,0))</f>
        <v/>
      </c>
      <c r="AF4042" t="str">
        <f>IF(AD4042="","",VLOOKUP(AD4042,'Сотрудники и ссылки'!A:B,2,0))</f>
        <v/>
      </c>
      <c r="AG4042" t="str">
        <f>IF(AD4042="","",VLOOKUP(AD4042,'Сотрудники и ссылки'!A:C,3,0))</f>
        <v/>
      </c>
      <c r="AI4042" t="str">
        <f>IF(AH4042="","",VLOOKUP(AH4042,'Сотрудники и ссылки'!A:B,2,0))</f>
        <v/>
      </c>
      <c r="AJ4042" t="str">
        <f>IF(AH4042="","",VLOOKUP(AH4042,'Сотрудники и ссылки'!A:C,3,0))</f>
        <v/>
      </c>
      <c r="AL4042" s="2" t="str">
        <f>IF(AK4042="","",AK4042+VLOOKUP(I4042,'Вид исследования'!B:E,4,0))</f>
        <v/>
      </c>
      <c r="AM4042" s="2" t="str">
        <f>IF(AK4042="","",AK4042+VLOOKUP(I4042,'Вид исследования'!B:F,5,0))</f>
        <v/>
      </c>
      <c r="AQ4042" t="str">
        <f>IFERROR(IF(L4042="","",VLOOKUP(L4042&amp;I4042,Продукция!A:K,11,0)),"обратитесь к админ справочника")</f>
        <v/>
      </c>
      <c r="AS4042" t="str">
        <f>IFERROR(IF(L4042="","",VLOOKUP(L4042&amp;I4042,Продукция!A:J,10,0)),"обратитесь к админ справочника")</f>
        <v/>
      </c>
    </row>
    <row r="4043" spans="1:45" x14ac:dyDescent="0.25">
      <c r="A4043" t="str">
        <f t="shared" si="72"/>
        <v/>
      </c>
      <c r="B4043" t="str">
        <f>IF(E4043="","",INDEX(Лаборатории!A:A,MATCH('Производственный контроль'!E4043,Лаборатории!B:B,0)))</f>
        <v/>
      </c>
      <c r="C4043" t="str">
        <f>IF(E4043="","",VLOOKUP(E4043,Лаборатории!B:D,3,0))</f>
        <v/>
      </c>
      <c r="E4043" s="150"/>
      <c r="J4043" t="str">
        <f>IF(L4043="","",VLOOKUP(L4043,Продукция!B:D,3,0))</f>
        <v/>
      </c>
      <c r="K4043" t="str">
        <f>IF(L4043="","",VLOOKUP(L4043,Продукция!B:C,2,0))</f>
        <v/>
      </c>
      <c r="L4043" s="151"/>
      <c r="M4043" t="str">
        <f>IF(L4043="","",VLOOKUP(L4043,Продукция!B:L,11,0))</f>
        <v/>
      </c>
      <c r="AB4043" t="str">
        <f>IF(L4043="","",VLOOKUP(L4043&amp;I4043,Продукция!A:I,9,0))</f>
        <v/>
      </c>
      <c r="AF4043" t="str">
        <f>IF(AD4043="","",VLOOKUP(AD4043,'Сотрудники и ссылки'!A:B,2,0))</f>
        <v/>
      </c>
      <c r="AG4043" t="str">
        <f>IF(AD4043="","",VLOOKUP(AD4043,'Сотрудники и ссылки'!A:C,3,0))</f>
        <v/>
      </c>
      <c r="AI4043" t="str">
        <f>IF(AH4043="","",VLOOKUP(AH4043,'Сотрудники и ссылки'!A:B,2,0))</f>
        <v/>
      </c>
      <c r="AJ4043" t="str">
        <f>IF(AH4043="","",VLOOKUP(AH4043,'Сотрудники и ссылки'!A:C,3,0))</f>
        <v/>
      </c>
      <c r="AL4043" s="2" t="str">
        <f>IF(AK4043="","",AK4043+VLOOKUP(I4043,'Вид исследования'!B:E,4,0))</f>
        <v/>
      </c>
      <c r="AM4043" s="2" t="str">
        <f>IF(AK4043="","",AK4043+VLOOKUP(I4043,'Вид исследования'!B:F,5,0))</f>
        <v/>
      </c>
      <c r="AQ4043" t="str">
        <f>IFERROR(IF(L4043="","",VLOOKUP(L4043&amp;I4043,Продукция!A:K,11,0)),"обратитесь к админ справочника")</f>
        <v/>
      </c>
      <c r="AS4043" t="str">
        <f>IFERROR(IF(L4043="","",VLOOKUP(L4043&amp;I4043,Продукция!A:J,10,0)),"обратитесь к админ справочника")</f>
        <v/>
      </c>
    </row>
    <row r="4044" spans="1:45" x14ac:dyDescent="0.25">
      <c r="A4044" t="str">
        <f t="shared" ref="A4044:A4107" si="73">T4044&amp;I4044</f>
        <v/>
      </c>
      <c r="B4044" t="str">
        <f>IF(E4044="","",INDEX(Лаборатории!A:A,MATCH('Производственный контроль'!E4044,Лаборатории!B:B,0)))</f>
        <v/>
      </c>
      <c r="C4044" t="str">
        <f>IF(E4044="","",VLOOKUP(E4044,Лаборатории!B:D,3,0))</f>
        <v/>
      </c>
      <c r="E4044" s="150"/>
      <c r="J4044" t="str">
        <f>IF(L4044="","",VLOOKUP(L4044,Продукция!B:D,3,0))</f>
        <v/>
      </c>
      <c r="K4044" t="str">
        <f>IF(L4044="","",VLOOKUP(L4044,Продукция!B:C,2,0))</f>
        <v/>
      </c>
      <c r="L4044" s="151"/>
      <c r="M4044" t="str">
        <f>IF(L4044="","",VLOOKUP(L4044,Продукция!B:L,11,0))</f>
        <v/>
      </c>
      <c r="AB4044" t="str">
        <f>IF(L4044="","",VLOOKUP(L4044&amp;I4044,Продукция!A:I,9,0))</f>
        <v/>
      </c>
      <c r="AF4044" t="str">
        <f>IF(AD4044="","",VLOOKUP(AD4044,'Сотрудники и ссылки'!A:B,2,0))</f>
        <v/>
      </c>
      <c r="AG4044" t="str">
        <f>IF(AD4044="","",VLOOKUP(AD4044,'Сотрудники и ссылки'!A:C,3,0))</f>
        <v/>
      </c>
      <c r="AI4044" t="str">
        <f>IF(AH4044="","",VLOOKUP(AH4044,'Сотрудники и ссылки'!A:B,2,0))</f>
        <v/>
      </c>
      <c r="AJ4044" t="str">
        <f>IF(AH4044="","",VLOOKUP(AH4044,'Сотрудники и ссылки'!A:C,3,0))</f>
        <v/>
      </c>
      <c r="AL4044" s="2" t="str">
        <f>IF(AK4044="","",AK4044+VLOOKUP(I4044,'Вид исследования'!B:E,4,0))</f>
        <v/>
      </c>
      <c r="AM4044" s="2" t="str">
        <f>IF(AK4044="","",AK4044+VLOOKUP(I4044,'Вид исследования'!B:F,5,0))</f>
        <v/>
      </c>
      <c r="AQ4044" t="str">
        <f>IFERROR(IF(L4044="","",VLOOKUP(L4044&amp;I4044,Продукция!A:K,11,0)),"обратитесь к админ справочника")</f>
        <v/>
      </c>
      <c r="AS4044" t="str">
        <f>IFERROR(IF(L4044="","",VLOOKUP(L4044&amp;I4044,Продукция!A:J,10,0)),"обратитесь к админ справочника")</f>
        <v/>
      </c>
    </row>
    <row r="4045" spans="1:45" x14ac:dyDescent="0.25">
      <c r="A4045" t="str">
        <f t="shared" si="73"/>
        <v/>
      </c>
      <c r="B4045" t="str">
        <f>IF(E4045="","",INDEX(Лаборатории!A:A,MATCH('Производственный контроль'!E4045,Лаборатории!B:B,0)))</f>
        <v/>
      </c>
      <c r="C4045" t="str">
        <f>IF(E4045="","",VLOOKUP(E4045,Лаборатории!B:D,3,0))</f>
        <v/>
      </c>
      <c r="E4045" s="150"/>
      <c r="J4045" t="str">
        <f>IF(L4045="","",VLOOKUP(L4045,Продукция!B:D,3,0))</f>
        <v/>
      </c>
      <c r="K4045" t="str">
        <f>IF(L4045="","",VLOOKUP(L4045,Продукция!B:C,2,0))</f>
        <v/>
      </c>
      <c r="L4045" s="151"/>
      <c r="M4045" t="str">
        <f>IF(L4045="","",VLOOKUP(L4045,Продукция!B:L,11,0))</f>
        <v/>
      </c>
      <c r="AB4045" t="str">
        <f>IF(L4045="","",VLOOKUP(L4045&amp;I4045,Продукция!A:I,9,0))</f>
        <v/>
      </c>
      <c r="AF4045" t="str">
        <f>IF(AD4045="","",VLOOKUP(AD4045,'Сотрудники и ссылки'!A:B,2,0))</f>
        <v/>
      </c>
      <c r="AG4045" t="str">
        <f>IF(AD4045="","",VLOOKUP(AD4045,'Сотрудники и ссылки'!A:C,3,0))</f>
        <v/>
      </c>
      <c r="AI4045" t="str">
        <f>IF(AH4045="","",VLOOKUP(AH4045,'Сотрудники и ссылки'!A:B,2,0))</f>
        <v/>
      </c>
      <c r="AJ4045" t="str">
        <f>IF(AH4045="","",VLOOKUP(AH4045,'Сотрудники и ссылки'!A:C,3,0))</f>
        <v/>
      </c>
      <c r="AL4045" s="2" t="str">
        <f>IF(AK4045="","",AK4045+VLOOKUP(I4045,'Вид исследования'!B:E,4,0))</f>
        <v/>
      </c>
      <c r="AM4045" s="2" t="str">
        <f>IF(AK4045="","",AK4045+VLOOKUP(I4045,'Вид исследования'!B:F,5,0))</f>
        <v/>
      </c>
      <c r="AQ4045" t="str">
        <f>IFERROR(IF(L4045="","",VLOOKUP(L4045&amp;I4045,Продукция!A:K,11,0)),"обратитесь к админ справочника")</f>
        <v/>
      </c>
      <c r="AS4045" t="str">
        <f>IFERROR(IF(L4045="","",VLOOKUP(L4045&amp;I4045,Продукция!A:J,10,0)),"обратитесь к админ справочника")</f>
        <v/>
      </c>
    </row>
    <row r="4046" spans="1:45" x14ac:dyDescent="0.25">
      <c r="A4046" t="str">
        <f t="shared" si="73"/>
        <v/>
      </c>
      <c r="B4046" t="str">
        <f>IF(E4046="","",INDEX(Лаборатории!A:A,MATCH('Производственный контроль'!E4046,Лаборатории!B:B,0)))</f>
        <v/>
      </c>
      <c r="C4046" t="str">
        <f>IF(E4046="","",VLOOKUP(E4046,Лаборатории!B:D,3,0))</f>
        <v/>
      </c>
      <c r="E4046" s="150"/>
      <c r="J4046" t="str">
        <f>IF(L4046="","",VLOOKUP(L4046,Продукция!B:D,3,0))</f>
        <v/>
      </c>
      <c r="K4046" t="str">
        <f>IF(L4046="","",VLOOKUP(L4046,Продукция!B:C,2,0))</f>
        <v/>
      </c>
      <c r="L4046" s="151"/>
      <c r="M4046" t="str">
        <f>IF(L4046="","",VLOOKUP(L4046,Продукция!B:L,11,0))</f>
        <v/>
      </c>
      <c r="AB4046" t="str">
        <f>IF(L4046="","",VLOOKUP(L4046&amp;I4046,Продукция!A:I,9,0))</f>
        <v/>
      </c>
      <c r="AF4046" t="str">
        <f>IF(AD4046="","",VLOOKUP(AD4046,'Сотрудники и ссылки'!A:B,2,0))</f>
        <v/>
      </c>
      <c r="AG4046" t="str">
        <f>IF(AD4046="","",VLOOKUP(AD4046,'Сотрудники и ссылки'!A:C,3,0))</f>
        <v/>
      </c>
      <c r="AI4046" t="str">
        <f>IF(AH4046="","",VLOOKUP(AH4046,'Сотрудники и ссылки'!A:B,2,0))</f>
        <v/>
      </c>
      <c r="AJ4046" t="str">
        <f>IF(AH4046="","",VLOOKUP(AH4046,'Сотрудники и ссылки'!A:C,3,0))</f>
        <v/>
      </c>
      <c r="AL4046" s="2" t="str">
        <f>IF(AK4046="","",AK4046+VLOOKUP(I4046,'Вид исследования'!B:E,4,0))</f>
        <v/>
      </c>
      <c r="AM4046" s="2" t="str">
        <f>IF(AK4046="","",AK4046+VLOOKUP(I4046,'Вид исследования'!B:F,5,0))</f>
        <v/>
      </c>
      <c r="AQ4046" t="str">
        <f>IFERROR(IF(L4046="","",VLOOKUP(L4046&amp;I4046,Продукция!A:K,11,0)),"обратитесь к админ справочника")</f>
        <v/>
      </c>
      <c r="AS4046" t="str">
        <f>IFERROR(IF(L4046="","",VLOOKUP(L4046&amp;I4046,Продукция!A:J,10,0)),"обратитесь к админ справочника")</f>
        <v/>
      </c>
    </row>
    <row r="4047" spans="1:45" x14ac:dyDescent="0.25">
      <c r="A4047" t="str">
        <f t="shared" si="73"/>
        <v/>
      </c>
      <c r="B4047" t="str">
        <f>IF(E4047="","",INDEX(Лаборатории!A:A,MATCH('Производственный контроль'!E4047,Лаборатории!B:B,0)))</f>
        <v/>
      </c>
      <c r="C4047" t="str">
        <f>IF(E4047="","",VLOOKUP(E4047,Лаборатории!B:D,3,0))</f>
        <v/>
      </c>
      <c r="E4047" s="150"/>
      <c r="J4047" t="str">
        <f>IF(L4047="","",VLOOKUP(L4047,Продукция!B:D,3,0))</f>
        <v/>
      </c>
      <c r="K4047" t="str">
        <f>IF(L4047="","",VLOOKUP(L4047,Продукция!B:C,2,0))</f>
        <v/>
      </c>
      <c r="L4047" s="151"/>
      <c r="M4047" t="str">
        <f>IF(L4047="","",VLOOKUP(L4047,Продукция!B:L,11,0))</f>
        <v/>
      </c>
      <c r="AB4047" t="str">
        <f>IF(L4047="","",VLOOKUP(L4047&amp;I4047,Продукция!A:I,9,0))</f>
        <v/>
      </c>
      <c r="AF4047" t="str">
        <f>IF(AD4047="","",VLOOKUP(AD4047,'Сотрудники и ссылки'!A:B,2,0))</f>
        <v/>
      </c>
      <c r="AG4047" t="str">
        <f>IF(AD4047="","",VLOOKUP(AD4047,'Сотрудники и ссылки'!A:C,3,0))</f>
        <v/>
      </c>
      <c r="AI4047" t="str">
        <f>IF(AH4047="","",VLOOKUP(AH4047,'Сотрудники и ссылки'!A:B,2,0))</f>
        <v/>
      </c>
      <c r="AJ4047" t="str">
        <f>IF(AH4047="","",VLOOKUP(AH4047,'Сотрудники и ссылки'!A:C,3,0))</f>
        <v/>
      </c>
      <c r="AL4047" s="2" t="str">
        <f>IF(AK4047="","",AK4047+VLOOKUP(I4047,'Вид исследования'!B:E,4,0))</f>
        <v/>
      </c>
      <c r="AM4047" s="2" t="str">
        <f>IF(AK4047="","",AK4047+VLOOKUP(I4047,'Вид исследования'!B:F,5,0))</f>
        <v/>
      </c>
      <c r="AQ4047" t="str">
        <f>IFERROR(IF(L4047="","",VLOOKUP(L4047&amp;I4047,Продукция!A:K,11,0)),"обратитесь к админ справочника")</f>
        <v/>
      </c>
      <c r="AS4047" t="str">
        <f>IFERROR(IF(L4047="","",VLOOKUP(L4047&amp;I4047,Продукция!A:J,10,0)),"обратитесь к админ справочника")</f>
        <v/>
      </c>
    </row>
    <row r="4048" spans="1:45" x14ac:dyDescent="0.25">
      <c r="A4048" t="str">
        <f t="shared" si="73"/>
        <v/>
      </c>
      <c r="B4048" t="str">
        <f>IF(E4048="","",INDEX(Лаборатории!A:A,MATCH('Производственный контроль'!E4048,Лаборатории!B:B,0)))</f>
        <v/>
      </c>
      <c r="C4048" t="str">
        <f>IF(E4048="","",VLOOKUP(E4048,Лаборатории!B:D,3,0))</f>
        <v/>
      </c>
      <c r="E4048" s="150"/>
      <c r="J4048" t="str">
        <f>IF(L4048="","",VLOOKUP(L4048,Продукция!B:D,3,0))</f>
        <v/>
      </c>
      <c r="K4048" t="str">
        <f>IF(L4048="","",VLOOKUP(L4048,Продукция!B:C,2,0))</f>
        <v/>
      </c>
      <c r="L4048" s="151"/>
      <c r="M4048" t="str">
        <f>IF(L4048="","",VLOOKUP(L4048,Продукция!B:L,11,0))</f>
        <v/>
      </c>
      <c r="AB4048" t="str">
        <f>IF(L4048="","",VLOOKUP(L4048&amp;I4048,Продукция!A:I,9,0))</f>
        <v/>
      </c>
      <c r="AF4048" t="str">
        <f>IF(AD4048="","",VLOOKUP(AD4048,'Сотрудники и ссылки'!A:B,2,0))</f>
        <v/>
      </c>
      <c r="AG4048" t="str">
        <f>IF(AD4048="","",VLOOKUP(AD4048,'Сотрудники и ссылки'!A:C,3,0))</f>
        <v/>
      </c>
      <c r="AI4048" t="str">
        <f>IF(AH4048="","",VLOOKUP(AH4048,'Сотрудники и ссылки'!A:B,2,0))</f>
        <v/>
      </c>
      <c r="AJ4048" t="str">
        <f>IF(AH4048="","",VLOOKUP(AH4048,'Сотрудники и ссылки'!A:C,3,0))</f>
        <v/>
      </c>
      <c r="AL4048" s="2" t="str">
        <f>IF(AK4048="","",AK4048+VLOOKUP(I4048,'Вид исследования'!B:E,4,0))</f>
        <v/>
      </c>
      <c r="AM4048" s="2" t="str">
        <f>IF(AK4048="","",AK4048+VLOOKUP(I4048,'Вид исследования'!B:F,5,0))</f>
        <v/>
      </c>
      <c r="AQ4048" t="str">
        <f>IFERROR(IF(L4048="","",VLOOKUP(L4048&amp;I4048,Продукция!A:K,11,0)),"обратитесь к админ справочника")</f>
        <v/>
      </c>
      <c r="AS4048" t="str">
        <f>IFERROR(IF(L4048="","",VLOOKUP(L4048&amp;I4048,Продукция!A:J,10,0)),"обратитесь к админ справочника")</f>
        <v/>
      </c>
    </row>
    <row r="4049" spans="1:45" x14ac:dyDescent="0.25">
      <c r="A4049" t="str">
        <f t="shared" si="73"/>
        <v/>
      </c>
      <c r="B4049" t="str">
        <f>IF(E4049="","",INDEX(Лаборатории!A:A,MATCH('Производственный контроль'!E4049,Лаборатории!B:B,0)))</f>
        <v/>
      </c>
      <c r="C4049" t="str">
        <f>IF(E4049="","",VLOOKUP(E4049,Лаборатории!B:D,3,0))</f>
        <v/>
      </c>
      <c r="E4049" s="150"/>
      <c r="J4049" t="str">
        <f>IF(L4049="","",VLOOKUP(L4049,Продукция!B:D,3,0))</f>
        <v/>
      </c>
      <c r="K4049" t="str">
        <f>IF(L4049="","",VLOOKUP(L4049,Продукция!B:C,2,0))</f>
        <v/>
      </c>
      <c r="L4049" s="151"/>
      <c r="M4049" t="str">
        <f>IF(L4049="","",VLOOKUP(L4049,Продукция!B:L,11,0))</f>
        <v/>
      </c>
      <c r="AB4049" t="str">
        <f>IF(L4049="","",VLOOKUP(L4049&amp;I4049,Продукция!A:I,9,0))</f>
        <v/>
      </c>
      <c r="AF4049" t="str">
        <f>IF(AD4049="","",VLOOKUP(AD4049,'Сотрудники и ссылки'!A:B,2,0))</f>
        <v/>
      </c>
      <c r="AG4049" t="str">
        <f>IF(AD4049="","",VLOOKUP(AD4049,'Сотрудники и ссылки'!A:C,3,0))</f>
        <v/>
      </c>
      <c r="AI4049" t="str">
        <f>IF(AH4049="","",VLOOKUP(AH4049,'Сотрудники и ссылки'!A:B,2,0))</f>
        <v/>
      </c>
      <c r="AJ4049" t="str">
        <f>IF(AH4049="","",VLOOKUP(AH4049,'Сотрудники и ссылки'!A:C,3,0))</f>
        <v/>
      </c>
      <c r="AL4049" s="2" t="str">
        <f>IF(AK4049="","",AK4049+VLOOKUP(I4049,'Вид исследования'!B:E,4,0))</f>
        <v/>
      </c>
      <c r="AM4049" s="2" t="str">
        <f>IF(AK4049="","",AK4049+VLOOKUP(I4049,'Вид исследования'!B:F,5,0))</f>
        <v/>
      </c>
      <c r="AQ4049" t="str">
        <f>IFERROR(IF(L4049="","",VLOOKUP(L4049&amp;I4049,Продукция!A:K,11,0)),"обратитесь к админ справочника")</f>
        <v/>
      </c>
      <c r="AS4049" t="str">
        <f>IFERROR(IF(L4049="","",VLOOKUP(L4049&amp;I4049,Продукция!A:J,10,0)),"обратитесь к админ справочника")</f>
        <v/>
      </c>
    </row>
    <row r="4050" spans="1:45" x14ac:dyDescent="0.25">
      <c r="A4050" t="str">
        <f t="shared" si="73"/>
        <v/>
      </c>
      <c r="B4050" t="str">
        <f>IF(E4050="","",INDEX(Лаборатории!A:A,MATCH('Производственный контроль'!E4050,Лаборатории!B:B,0)))</f>
        <v/>
      </c>
      <c r="C4050" t="str">
        <f>IF(E4050="","",VLOOKUP(E4050,Лаборатории!B:D,3,0))</f>
        <v/>
      </c>
      <c r="E4050" s="150"/>
      <c r="J4050" t="str">
        <f>IF(L4050="","",VLOOKUP(L4050,Продукция!B:D,3,0))</f>
        <v/>
      </c>
      <c r="K4050" t="str">
        <f>IF(L4050="","",VLOOKUP(L4050,Продукция!B:C,2,0))</f>
        <v/>
      </c>
      <c r="L4050" s="151"/>
      <c r="M4050" t="str">
        <f>IF(L4050="","",VLOOKUP(L4050,Продукция!B:L,11,0))</f>
        <v/>
      </c>
      <c r="AB4050" t="str">
        <f>IF(L4050="","",VLOOKUP(L4050&amp;I4050,Продукция!A:I,9,0))</f>
        <v/>
      </c>
      <c r="AF4050" t="str">
        <f>IF(AD4050="","",VLOOKUP(AD4050,'Сотрудники и ссылки'!A:B,2,0))</f>
        <v/>
      </c>
      <c r="AG4050" t="str">
        <f>IF(AD4050="","",VLOOKUP(AD4050,'Сотрудники и ссылки'!A:C,3,0))</f>
        <v/>
      </c>
      <c r="AI4050" t="str">
        <f>IF(AH4050="","",VLOOKUP(AH4050,'Сотрудники и ссылки'!A:B,2,0))</f>
        <v/>
      </c>
      <c r="AJ4050" t="str">
        <f>IF(AH4050="","",VLOOKUP(AH4050,'Сотрудники и ссылки'!A:C,3,0))</f>
        <v/>
      </c>
      <c r="AL4050" s="2" t="str">
        <f>IF(AK4050="","",AK4050+VLOOKUP(I4050,'Вид исследования'!B:E,4,0))</f>
        <v/>
      </c>
      <c r="AM4050" s="2" t="str">
        <f>IF(AK4050="","",AK4050+VLOOKUP(I4050,'Вид исследования'!B:F,5,0))</f>
        <v/>
      </c>
      <c r="AQ4050" t="str">
        <f>IFERROR(IF(L4050="","",VLOOKUP(L4050&amp;I4050,Продукция!A:K,11,0)),"обратитесь к админ справочника")</f>
        <v/>
      </c>
      <c r="AS4050" t="str">
        <f>IFERROR(IF(L4050="","",VLOOKUP(L4050&amp;I4050,Продукция!A:J,10,0)),"обратитесь к админ справочника")</f>
        <v/>
      </c>
    </row>
    <row r="4051" spans="1:45" x14ac:dyDescent="0.25">
      <c r="A4051" t="str">
        <f t="shared" si="73"/>
        <v/>
      </c>
      <c r="B4051" t="str">
        <f>IF(E4051="","",INDEX(Лаборатории!A:A,MATCH('Производственный контроль'!E4051,Лаборатории!B:B,0)))</f>
        <v/>
      </c>
      <c r="C4051" t="str">
        <f>IF(E4051="","",VLOOKUP(E4051,Лаборатории!B:D,3,0))</f>
        <v/>
      </c>
      <c r="E4051" s="150"/>
      <c r="J4051" t="str">
        <f>IF(L4051="","",VLOOKUP(L4051,Продукция!B:D,3,0))</f>
        <v/>
      </c>
      <c r="K4051" t="str">
        <f>IF(L4051="","",VLOOKUP(L4051,Продукция!B:C,2,0))</f>
        <v/>
      </c>
      <c r="L4051" s="151"/>
      <c r="M4051" t="str">
        <f>IF(L4051="","",VLOOKUP(L4051,Продукция!B:L,11,0))</f>
        <v/>
      </c>
      <c r="AB4051" t="str">
        <f>IF(L4051="","",VLOOKUP(L4051&amp;I4051,Продукция!A:I,9,0))</f>
        <v/>
      </c>
      <c r="AF4051" t="str">
        <f>IF(AD4051="","",VLOOKUP(AD4051,'Сотрудники и ссылки'!A:B,2,0))</f>
        <v/>
      </c>
      <c r="AG4051" t="str">
        <f>IF(AD4051="","",VLOOKUP(AD4051,'Сотрудники и ссылки'!A:C,3,0))</f>
        <v/>
      </c>
      <c r="AI4051" t="str">
        <f>IF(AH4051="","",VLOOKUP(AH4051,'Сотрудники и ссылки'!A:B,2,0))</f>
        <v/>
      </c>
      <c r="AJ4051" t="str">
        <f>IF(AH4051="","",VLOOKUP(AH4051,'Сотрудники и ссылки'!A:C,3,0))</f>
        <v/>
      </c>
      <c r="AL4051" s="2" t="str">
        <f>IF(AK4051="","",AK4051+VLOOKUP(I4051,'Вид исследования'!B:E,4,0))</f>
        <v/>
      </c>
      <c r="AM4051" s="2" t="str">
        <f>IF(AK4051="","",AK4051+VLOOKUP(I4051,'Вид исследования'!B:F,5,0))</f>
        <v/>
      </c>
      <c r="AQ4051" t="str">
        <f>IFERROR(IF(L4051="","",VLOOKUP(L4051&amp;I4051,Продукция!A:K,11,0)),"обратитесь к админ справочника")</f>
        <v/>
      </c>
      <c r="AS4051" t="str">
        <f>IFERROR(IF(L4051="","",VLOOKUP(L4051&amp;I4051,Продукция!A:J,10,0)),"обратитесь к админ справочника")</f>
        <v/>
      </c>
    </row>
    <row r="4052" spans="1:45" x14ac:dyDescent="0.25">
      <c r="A4052" t="str">
        <f t="shared" si="73"/>
        <v/>
      </c>
      <c r="B4052" t="str">
        <f>IF(E4052="","",INDEX(Лаборатории!A:A,MATCH('Производственный контроль'!E4052,Лаборатории!B:B,0)))</f>
        <v/>
      </c>
      <c r="C4052" t="str">
        <f>IF(E4052="","",VLOOKUP(E4052,Лаборатории!B:D,3,0))</f>
        <v/>
      </c>
      <c r="E4052" s="150"/>
      <c r="J4052" t="str">
        <f>IF(L4052="","",VLOOKUP(L4052,Продукция!B:D,3,0))</f>
        <v/>
      </c>
      <c r="K4052" t="str">
        <f>IF(L4052="","",VLOOKUP(L4052,Продукция!B:C,2,0))</f>
        <v/>
      </c>
      <c r="L4052" s="151"/>
      <c r="M4052" t="str">
        <f>IF(L4052="","",VLOOKUP(L4052,Продукция!B:L,11,0))</f>
        <v/>
      </c>
      <c r="AB4052" t="str">
        <f>IF(L4052="","",VLOOKUP(L4052&amp;I4052,Продукция!A:I,9,0))</f>
        <v/>
      </c>
      <c r="AF4052" t="str">
        <f>IF(AD4052="","",VLOOKUP(AD4052,'Сотрудники и ссылки'!A:B,2,0))</f>
        <v/>
      </c>
      <c r="AG4052" t="str">
        <f>IF(AD4052="","",VLOOKUP(AD4052,'Сотрудники и ссылки'!A:C,3,0))</f>
        <v/>
      </c>
      <c r="AI4052" t="str">
        <f>IF(AH4052="","",VLOOKUP(AH4052,'Сотрудники и ссылки'!A:B,2,0))</f>
        <v/>
      </c>
      <c r="AJ4052" t="str">
        <f>IF(AH4052="","",VLOOKUP(AH4052,'Сотрудники и ссылки'!A:C,3,0))</f>
        <v/>
      </c>
      <c r="AL4052" s="2" t="str">
        <f>IF(AK4052="","",AK4052+VLOOKUP(I4052,'Вид исследования'!B:E,4,0))</f>
        <v/>
      </c>
      <c r="AM4052" s="2" t="str">
        <f>IF(AK4052="","",AK4052+VLOOKUP(I4052,'Вид исследования'!B:F,5,0))</f>
        <v/>
      </c>
      <c r="AQ4052" t="str">
        <f>IFERROR(IF(L4052="","",VLOOKUP(L4052&amp;I4052,Продукция!A:K,11,0)),"обратитесь к админ справочника")</f>
        <v/>
      </c>
      <c r="AS4052" t="str">
        <f>IFERROR(IF(L4052="","",VLOOKUP(L4052&amp;I4052,Продукция!A:J,10,0)),"обратитесь к админ справочника")</f>
        <v/>
      </c>
    </row>
    <row r="4053" spans="1:45" x14ac:dyDescent="0.25">
      <c r="A4053" t="str">
        <f t="shared" si="73"/>
        <v/>
      </c>
      <c r="B4053" t="str">
        <f>IF(E4053="","",INDEX(Лаборатории!A:A,MATCH('Производственный контроль'!E4053,Лаборатории!B:B,0)))</f>
        <v/>
      </c>
      <c r="C4053" t="str">
        <f>IF(E4053="","",VLOOKUP(E4053,Лаборатории!B:D,3,0))</f>
        <v/>
      </c>
      <c r="E4053" s="150"/>
      <c r="J4053" t="str">
        <f>IF(L4053="","",VLOOKUP(L4053,Продукция!B:D,3,0))</f>
        <v/>
      </c>
      <c r="K4053" t="str">
        <f>IF(L4053="","",VLOOKUP(L4053,Продукция!B:C,2,0))</f>
        <v/>
      </c>
      <c r="L4053" s="151"/>
      <c r="M4053" t="str">
        <f>IF(L4053="","",VLOOKUP(L4053,Продукция!B:L,11,0))</f>
        <v/>
      </c>
      <c r="AB4053" t="str">
        <f>IF(L4053="","",VLOOKUP(L4053&amp;I4053,Продукция!A:I,9,0))</f>
        <v/>
      </c>
      <c r="AF4053" t="str">
        <f>IF(AD4053="","",VLOOKUP(AD4053,'Сотрудники и ссылки'!A:B,2,0))</f>
        <v/>
      </c>
      <c r="AG4053" t="str">
        <f>IF(AD4053="","",VLOOKUP(AD4053,'Сотрудники и ссылки'!A:C,3,0))</f>
        <v/>
      </c>
      <c r="AI4053" t="str">
        <f>IF(AH4053="","",VLOOKUP(AH4053,'Сотрудники и ссылки'!A:B,2,0))</f>
        <v/>
      </c>
      <c r="AJ4053" t="str">
        <f>IF(AH4053="","",VLOOKUP(AH4053,'Сотрудники и ссылки'!A:C,3,0))</f>
        <v/>
      </c>
      <c r="AL4053" s="2" t="str">
        <f>IF(AK4053="","",AK4053+VLOOKUP(I4053,'Вид исследования'!B:E,4,0))</f>
        <v/>
      </c>
      <c r="AM4053" s="2" t="str">
        <f>IF(AK4053="","",AK4053+VLOOKUP(I4053,'Вид исследования'!B:F,5,0))</f>
        <v/>
      </c>
      <c r="AQ4053" t="str">
        <f>IFERROR(IF(L4053="","",VLOOKUP(L4053&amp;I4053,Продукция!A:K,11,0)),"обратитесь к админ справочника")</f>
        <v/>
      </c>
      <c r="AS4053" t="str">
        <f>IFERROR(IF(L4053="","",VLOOKUP(L4053&amp;I4053,Продукция!A:J,10,0)),"обратитесь к админ справочника")</f>
        <v/>
      </c>
    </row>
    <row r="4054" spans="1:45" x14ac:dyDescent="0.25">
      <c r="A4054" t="str">
        <f t="shared" si="73"/>
        <v/>
      </c>
      <c r="B4054" t="str">
        <f>IF(E4054="","",INDEX(Лаборатории!A:A,MATCH('Производственный контроль'!E4054,Лаборатории!B:B,0)))</f>
        <v/>
      </c>
      <c r="C4054" t="str">
        <f>IF(E4054="","",VLOOKUP(E4054,Лаборатории!B:D,3,0))</f>
        <v/>
      </c>
      <c r="E4054" s="150"/>
      <c r="J4054" t="str">
        <f>IF(L4054="","",VLOOKUP(L4054,Продукция!B:D,3,0))</f>
        <v/>
      </c>
      <c r="K4054" t="str">
        <f>IF(L4054="","",VLOOKUP(L4054,Продукция!B:C,2,0))</f>
        <v/>
      </c>
      <c r="L4054" s="151"/>
      <c r="M4054" t="str">
        <f>IF(L4054="","",VLOOKUP(L4054,Продукция!B:L,11,0))</f>
        <v/>
      </c>
      <c r="AB4054" t="str">
        <f>IF(L4054="","",VLOOKUP(L4054&amp;I4054,Продукция!A:I,9,0))</f>
        <v/>
      </c>
      <c r="AF4054" t="str">
        <f>IF(AD4054="","",VLOOKUP(AD4054,'Сотрудники и ссылки'!A:B,2,0))</f>
        <v/>
      </c>
      <c r="AG4054" t="str">
        <f>IF(AD4054="","",VLOOKUP(AD4054,'Сотрудники и ссылки'!A:C,3,0))</f>
        <v/>
      </c>
      <c r="AI4054" t="str">
        <f>IF(AH4054="","",VLOOKUP(AH4054,'Сотрудники и ссылки'!A:B,2,0))</f>
        <v/>
      </c>
      <c r="AJ4054" t="str">
        <f>IF(AH4054="","",VLOOKUP(AH4054,'Сотрудники и ссылки'!A:C,3,0))</f>
        <v/>
      </c>
      <c r="AL4054" s="2" t="str">
        <f>IF(AK4054="","",AK4054+VLOOKUP(I4054,'Вид исследования'!B:E,4,0))</f>
        <v/>
      </c>
      <c r="AM4054" s="2" t="str">
        <f>IF(AK4054="","",AK4054+VLOOKUP(I4054,'Вид исследования'!B:F,5,0))</f>
        <v/>
      </c>
      <c r="AQ4054" t="str">
        <f>IFERROR(IF(L4054="","",VLOOKUP(L4054&amp;I4054,Продукция!A:K,11,0)),"обратитесь к админ справочника")</f>
        <v/>
      </c>
      <c r="AS4054" t="str">
        <f>IFERROR(IF(L4054="","",VLOOKUP(L4054&amp;I4054,Продукция!A:J,10,0)),"обратитесь к админ справочника")</f>
        <v/>
      </c>
    </row>
    <row r="4055" spans="1:45" x14ac:dyDescent="0.25">
      <c r="A4055" t="str">
        <f t="shared" si="73"/>
        <v/>
      </c>
      <c r="B4055" t="str">
        <f>IF(E4055="","",INDEX(Лаборатории!A:A,MATCH('Производственный контроль'!E4055,Лаборатории!B:B,0)))</f>
        <v/>
      </c>
      <c r="C4055" t="str">
        <f>IF(E4055="","",VLOOKUP(E4055,Лаборатории!B:D,3,0))</f>
        <v/>
      </c>
      <c r="E4055" s="150"/>
      <c r="J4055" t="str">
        <f>IF(L4055="","",VLOOKUP(L4055,Продукция!B:D,3,0))</f>
        <v/>
      </c>
      <c r="K4055" t="str">
        <f>IF(L4055="","",VLOOKUP(L4055,Продукция!B:C,2,0))</f>
        <v/>
      </c>
      <c r="L4055" s="151"/>
      <c r="M4055" t="str">
        <f>IF(L4055="","",VLOOKUP(L4055,Продукция!B:L,11,0))</f>
        <v/>
      </c>
      <c r="AB4055" t="str">
        <f>IF(L4055="","",VLOOKUP(L4055&amp;I4055,Продукция!A:I,9,0))</f>
        <v/>
      </c>
      <c r="AF4055" t="str">
        <f>IF(AD4055="","",VLOOKUP(AD4055,'Сотрудники и ссылки'!A:B,2,0))</f>
        <v/>
      </c>
      <c r="AG4055" t="str">
        <f>IF(AD4055="","",VLOOKUP(AD4055,'Сотрудники и ссылки'!A:C,3,0))</f>
        <v/>
      </c>
      <c r="AI4055" t="str">
        <f>IF(AH4055="","",VLOOKUP(AH4055,'Сотрудники и ссылки'!A:B,2,0))</f>
        <v/>
      </c>
      <c r="AJ4055" t="str">
        <f>IF(AH4055="","",VLOOKUP(AH4055,'Сотрудники и ссылки'!A:C,3,0))</f>
        <v/>
      </c>
      <c r="AL4055" s="2" t="str">
        <f>IF(AK4055="","",AK4055+VLOOKUP(I4055,'Вид исследования'!B:E,4,0))</f>
        <v/>
      </c>
      <c r="AM4055" s="2" t="str">
        <f>IF(AK4055="","",AK4055+VLOOKUP(I4055,'Вид исследования'!B:F,5,0))</f>
        <v/>
      </c>
      <c r="AQ4055" t="str">
        <f>IFERROR(IF(L4055="","",VLOOKUP(L4055&amp;I4055,Продукция!A:K,11,0)),"обратитесь к админ справочника")</f>
        <v/>
      </c>
      <c r="AS4055" t="str">
        <f>IFERROR(IF(L4055="","",VLOOKUP(L4055&amp;I4055,Продукция!A:J,10,0)),"обратитесь к админ справочника")</f>
        <v/>
      </c>
    </row>
    <row r="4056" spans="1:45" x14ac:dyDescent="0.25">
      <c r="A4056" t="str">
        <f t="shared" si="73"/>
        <v/>
      </c>
      <c r="B4056" t="str">
        <f>IF(E4056="","",INDEX(Лаборатории!A:A,MATCH('Производственный контроль'!E4056,Лаборатории!B:B,0)))</f>
        <v/>
      </c>
      <c r="C4056" t="str">
        <f>IF(E4056="","",VLOOKUP(E4056,Лаборатории!B:D,3,0))</f>
        <v/>
      </c>
      <c r="E4056" s="150"/>
      <c r="J4056" t="str">
        <f>IF(L4056="","",VLOOKUP(L4056,Продукция!B:D,3,0))</f>
        <v/>
      </c>
      <c r="K4056" t="str">
        <f>IF(L4056="","",VLOOKUP(L4056,Продукция!B:C,2,0))</f>
        <v/>
      </c>
      <c r="L4056" s="151"/>
      <c r="M4056" t="str">
        <f>IF(L4056="","",VLOOKUP(L4056,Продукция!B:L,11,0))</f>
        <v/>
      </c>
      <c r="AB4056" t="str">
        <f>IF(L4056="","",VLOOKUP(L4056&amp;I4056,Продукция!A:I,9,0))</f>
        <v/>
      </c>
      <c r="AF4056" t="str">
        <f>IF(AD4056="","",VLOOKUP(AD4056,'Сотрудники и ссылки'!A:B,2,0))</f>
        <v/>
      </c>
      <c r="AG4056" t="str">
        <f>IF(AD4056="","",VLOOKUP(AD4056,'Сотрудники и ссылки'!A:C,3,0))</f>
        <v/>
      </c>
      <c r="AI4056" t="str">
        <f>IF(AH4056="","",VLOOKUP(AH4056,'Сотрудники и ссылки'!A:B,2,0))</f>
        <v/>
      </c>
      <c r="AJ4056" t="str">
        <f>IF(AH4056="","",VLOOKUP(AH4056,'Сотрудники и ссылки'!A:C,3,0))</f>
        <v/>
      </c>
      <c r="AL4056" s="2" t="str">
        <f>IF(AK4056="","",AK4056+VLOOKUP(I4056,'Вид исследования'!B:E,4,0))</f>
        <v/>
      </c>
      <c r="AM4056" s="2" t="str">
        <f>IF(AK4056="","",AK4056+VLOOKUP(I4056,'Вид исследования'!B:F,5,0))</f>
        <v/>
      </c>
      <c r="AQ4056" t="str">
        <f>IFERROR(IF(L4056="","",VLOOKUP(L4056&amp;I4056,Продукция!A:K,11,0)),"обратитесь к админ справочника")</f>
        <v/>
      </c>
      <c r="AS4056" t="str">
        <f>IFERROR(IF(L4056="","",VLOOKUP(L4056&amp;I4056,Продукция!A:J,10,0)),"обратитесь к админ справочника")</f>
        <v/>
      </c>
    </row>
    <row r="4057" spans="1:45" x14ac:dyDescent="0.25">
      <c r="A4057" t="str">
        <f t="shared" si="73"/>
        <v/>
      </c>
      <c r="B4057" t="str">
        <f>IF(E4057="","",INDEX(Лаборатории!A:A,MATCH('Производственный контроль'!E4057,Лаборатории!B:B,0)))</f>
        <v/>
      </c>
      <c r="C4057" t="str">
        <f>IF(E4057="","",VLOOKUP(E4057,Лаборатории!B:D,3,0))</f>
        <v/>
      </c>
      <c r="E4057" s="150"/>
      <c r="J4057" t="str">
        <f>IF(L4057="","",VLOOKUP(L4057,Продукция!B:D,3,0))</f>
        <v/>
      </c>
      <c r="K4057" t="str">
        <f>IF(L4057="","",VLOOKUP(L4057,Продукция!B:C,2,0))</f>
        <v/>
      </c>
      <c r="L4057" s="151"/>
      <c r="M4057" t="str">
        <f>IF(L4057="","",VLOOKUP(L4057,Продукция!B:L,11,0))</f>
        <v/>
      </c>
      <c r="AB4057" t="str">
        <f>IF(L4057="","",VLOOKUP(L4057&amp;I4057,Продукция!A:I,9,0))</f>
        <v/>
      </c>
      <c r="AF4057" t="str">
        <f>IF(AD4057="","",VLOOKUP(AD4057,'Сотрудники и ссылки'!A:B,2,0))</f>
        <v/>
      </c>
      <c r="AG4057" t="str">
        <f>IF(AD4057="","",VLOOKUP(AD4057,'Сотрудники и ссылки'!A:C,3,0))</f>
        <v/>
      </c>
      <c r="AI4057" t="str">
        <f>IF(AH4057="","",VLOOKUP(AH4057,'Сотрудники и ссылки'!A:B,2,0))</f>
        <v/>
      </c>
      <c r="AJ4057" t="str">
        <f>IF(AH4057="","",VLOOKUP(AH4057,'Сотрудники и ссылки'!A:C,3,0))</f>
        <v/>
      </c>
      <c r="AL4057" s="2" t="str">
        <f>IF(AK4057="","",AK4057+VLOOKUP(I4057,'Вид исследования'!B:E,4,0))</f>
        <v/>
      </c>
      <c r="AM4057" s="2" t="str">
        <f>IF(AK4057="","",AK4057+VLOOKUP(I4057,'Вид исследования'!B:F,5,0))</f>
        <v/>
      </c>
      <c r="AQ4057" t="str">
        <f>IFERROR(IF(L4057="","",VLOOKUP(L4057&amp;I4057,Продукция!A:K,11,0)),"обратитесь к админ справочника")</f>
        <v/>
      </c>
      <c r="AS4057" t="str">
        <f>IFERROR(IF(L4057="","",VLOOKUP(L4057&amp;I4057,Продукция!A:J,10,0)),"обратитесь к админ справочника")</f>
        <v/>
      </c>
    </row>
    <row r="4058" spans="1:45" x14ac:dyDescent="0.25">
      <c r="A4058" t="str">
        <f t="shared" si="73"/>
        <v/>
      </c>
      <c r="B4058" t="str">
        <f>IF(E4058="","",INDEX(Лаборатории!A:A,MATCH('Производственный контроль'!E4058,Лаборатории!B:B,0)))</f>
        <v/>
      </c>
      <c r="C4058" t="str">
        <f>IF(E4058="","",VLOOKUP(E4058,Лаборатории!B:D,3,0))</f>
        <v/>
      </c>
      <c r="E4058" s="150"/>
      <c r="J4058" t="str">
        <f>IF(L4058="","",VLOOKUP(L4058,Продукция!B:D,3,0))</f>
        <v/>
      </c>
      <c r="K4058" t="str">
        <f>IF(L4058="","",VLOOKUP(L4058,Продукция!B:C,2,0))</f>
        <v/>
      </c>
      <c r="L4058" s="151"/>
      <c r="M4058" t="str">
        <f>IF(L4058="","",VLOOKUP(L4058,Продукция!B:L,11,0))</f>
        <v/>
      </c>
      <c r="AB4058" t="str">
        <f>IF(L4058="","",VLOOKUP(L4058&amp;I4058,Продукция!A:I,9,0))</f>
        <v/>
      </c>
      <c r="AF4058" t="str">
        <f>IF(AD4058="","",VLOOKUP(AD4058,'Сотрудники и ссылки'!A:B,2,0))</f>
        <v/>
      </c>
      <c r="AG4058" t="str">
        <f>IF(AD4058="","",VLOOKUP(AD4058,'Сотрудники и ссылки'!A:C,3,0))</f>
        <v/>
      </c>
      <c r="AI4058" t="str">
        <f>IF(AH4058="","",VLOOKUP(AH4058,'Сотрудники и ссылки'!A:B,2,0))</f>
        <v/>
      </c>
      <c r="AJ4058" t="str">
        <f>IF(AH4058="","",VLOOKUP(AH4058,'Сотрудники и ссылки'!A:C,3,0))</f>
        <v/>
      </c>
      <c r="AL4058" s="2" t="str">
        <f>IF(AK4058="","",AK4058+VLOOKUP(I4058,'Вид исследования'!B:E,4,0))</f>
        <v/>
      </c>
      <c r="AM4058" s="2" t="str">
        <f>IF(AK4058="","",AK4058+VLOOKUP(I4058,'Вид исследования'!B:F,5,0))</f>
        <v/>
      </c>
      <c r="AQ4058" t="str">
        <f>IFERROR(IF(L4058="","",VLOOKUP(L4058&amp;I4058,Продукция!A:K,11,0)),"обратитесь к админ справочника")</f>
        <v/>
      </c>
      <c r="AS4058" t="str">
        <f>IFERROR(IF(L4058="","",VLOOKUP(L4058&amp;I4058,Продукция!A:J,10,0)),"обратитесь к админ справочника")</f>
        <v/>
      </c>
    </row>
    <row r="4059" spans="1:45" x14ac:dyDescent="0.25">
      <c r="A4059" t="str">
        <f t="shared" si="73"/>
        <v/>
      </c>
      <c r="B4059" t="str">
        <f>IF(E4059="","",INDEX(Лаборатории!A:A,MATCH('Производственный контроль'!E4059,Лаборатории!B:B,0)))</f>
        <v/>
      </c>
      <c r="C4059" t="str">
        <f>IF(E4059="","",VLOOKUP(E4059,Лаборатории!B:D,3,0))</f>
        <v/>
      </c>
      <c r="E4059" s="150"/>
      <c r="J4059" t="str">
        <f>IF(L4059="","",VLOOKUP(L4059,Продукция!B:D,3,0))</f>
        <v/>
      </c>
      <c r="K4059" t="str">
        <f>IF(L4059="","",VLOOKUP(L4059,Продукция!B:C,2,0))</f>
        <v/>
      </c>
      <c r="L4059" s="151"/>
      <c r="M4059" t="str">
        <f>IF(L4059="","",VLOOKUP(L4059,Продукция!B:L,11,0))</f>
        <v/>
      </c>
      <c r="AB4059" t="str">
        <f>IF(L4059="","",VLOOKUP(L4059&amp;I4059,Продукция!A:I,9,0))</f>
        <v/>
      </c>
      <c r="AF4059" t="str">
        <f>IF(AD4059="","",VLOOKUP(AD4059,'Сотрудники и ссылки'!A:B,2,0))</f>
        <v/>
      </c>
      <c r="AG4059" t="str">
        <f>IF(AD4059="","",VLOOKUP(AD4059,'Сотрудники и ссылки'!A:C,3,0))</f>
        <v/>
      </c>
      <c r="AI4059" t="str">
        <f>IF(AH4059="","",VLOOKUP(AH4059,'Сотрудники и ссылки'!A:B,2,0))</f>
        <v/>
      </c>
      <c r="AJ4059" t="str">
        <f>IF(AH4059="","",VLOOKUP(AH4059,'Сотрудники и ссылки'!A:C,3,0))</f>
        <v/>
      </c>
      <c r="AL4059" s="2" t="str">
        <f>IF(AK4059="","",AK4059+VLOOKUP(I4059,'Вид исследования'!B:E,4,0))</f>
        <v/>
      </c>
      <c r="AM4059" s="2" t="str">
        <f>IF(AK4059="","",AK4059+VLOOKUP(I4059,'Вид исследования'!B:F,5,0))</f>
        <v/>
      </c>
      <c r="AQ4059" t="str">
        <f>IFERROR(IF(L4059="","",VLOOKUP(L4059&amp;I4059,Продукция!A:K,11,0)),"обратитесь к админ справочника")</f>
        <v/>
      </c>
      <c r="AS4059" t="str">
        <f>IFERROR(IF(L4059="","",VLOOKUP(L4059&amp;I4059,Продукция!A:J,10,0)),"обратитесь к админ справочника")</f>
        <v/>
      </c>
    </row>
    <row r="4060" spans="1:45" x14ac:dyDescent="0.25">
      <c r="A4060" t="str">
        <f t="shared" si="73"/>
        <v/>
      </c>
      <c r="B4060" t="str">
        <f>IF(E4060="","",INDEX(Лаборатории!A:A,MATCH('Производственный контроль'!E4060,Лаборатории!B:B,0)))</f>
        <v/>
      </c>
      <c r="C4060" t="str">
        <f>IF(E4060="","",VLOOKUP(E4060,Лаборатории!B:D,3,0))</f>
        <v/>
      </c>
      <c r="E4060" s="150"/>
      <c r="J4060" t="str">
        <f>IF(L4060="","",VLOOKUP(L4060,Продукция!B:D,3,0))</f>
        <v/>
      </c>
      <c r="K4060" t="str">
        <f>IF(L4060="","",VLOOKUP(L4060,Продукция!B:C,2,0))</f>
        <v/>
      </c>
      <c r="L4060" s="151"/>
      <c r="M4060" t="str">
        <f>IF(L4060="","",VLOOKUP(L4060,Продукция!B:L,11,0))</f>
        <v/>
      </c>
      <c r="AB4060" t="str">
        <f>IF(L4060="","",VLOOKUP(L4060&amp;I4060,Продукция!A:I,9,0))</f>
        <v/>
      </c>
      <c r="AF4060" t="str">
        <f>IF(AD4060="","",VLOOKUP(AD4060,'Сотрудники и ссылки'!A:B,2,0))</f>
        <v/>
      </c>
      <c r="AG4060" t="str">
        <f>IF(AD4060="","",VLOOKUP(AD4060,'Сотрудники и ссылки'!A:C,3,0))</f>
        <v/>
      </c>
      <c r="AI4060" t="str">
        <f>IF(AH4060="","",VLOOKUP(AH4060,'Сотрудники и ссылки'!A:B,2,0))</f>
        <v/>
      </c>
      <c r="AJ4060" t="str">
        <f>IF(AH4060="","",VLOOKUP(AH4060,'Сотрудники и ссылки'!A:C,3,0))</f>
        <v/>
      </c>
      <c r="AL4060" s="2" t="str">
        <f>IF(AK4060="","",AK4060+VLOOKUP(I4060,'Вид исследования'!B:E,4,0))</f>
        <v/>
      </c>
      <c r="AM4060" s="2" t="str">
        <f>IF(AK4060="","",AK4060+VLOOKUP(I4060,'Вид исследования'!B:F,5,0))</f>
        <v/>
      </c>
      <c r="AQ4060" t="str">
        <f>IFERROR(IF(L4060="","",VLOOKUP(L4060&amp;I4060,Продукция!A:K,11,0)),"обратитесь к админ справочника")</f>
        <v/>
      </c>
      <c r="AS4060" t="str">
        <f>IFERROR(IF(L4060="","",VLOOKUP(L4060&amp;I4060,Продукция!A:J,10,0)),"обратитесь к админ справочника")</f>
        <v/>
      </c>
    </row>
    <row r="4061" spans="1:45" x14ac:dyDescent="0.25">
      <c r="A4061" t="str">
        <f t="shared" si="73"/>
        <v/>
      </c>
      <c r="B4061" t="str">
        <f>IF(E4061="","",INDEX(Лаборатории!A:A,MATCH('Производственный контроль'!E4061,Лаборатории!B:B,0)))</f>
        <v/>
      </c>
      <c r="C4061" t="str">
        <f>IF(E4061="","",VLOOKUP(E4061,Лаборатории!B:D,3,0))</f>
        <v/>
      </c>
      <c r="E4061" s="150"/>
      <c r="J4061" t="str">
        <f>IF(L4061="","",VLOOKUP(L4061,Продукция!B:D,3,0))</f>
        <v/>
      </c>
      <c r="K4061" t="str">
        <f>IF(L4061="","",VLOOKUP(L4061,Продукция!B:C,2,0))</f>
        <v/>
      </c>
      <c r="L4061" s="151"/>
      <c r="M4061" t="str">
        <f>IF(L4061="","",VLOOKUP(L4061,Продукция!B:L,11,0))</f>
        <v/>
      </c>
      <c r="AB4061" t="str">
        <f>IF(L4061="","",VLOOKUP(L4061&amp;I4061,Продукция!A:I,9,0))</f>
        <v/>
      </c>
      <c r="AF4061" t="str">
        <f>IF(AD4061="","",VLOOKUP(AD4061,'Сотрудники и ссылки'!A:B,2,0))</f>
        <v/>
      </c>
      <c r="AG4061" t="str">
        <f>IF(AD4061="","",VLOOKUP(AD4061,'Сотрудники и ссылки'!A:C,3,0))</f>
        <v/>
      </c>
      <c r="AI4061" t="str">
        <f>IF(AH4061="","",VLOOKUP(AH4061,'Сотрудники и ссылки'!A:B,2,0))</f>
        <v/>
      </c>
      <c r="AJ4061" t="str">
        <f>IF(AH4061="","",VLOOKUP(AH4061,'Сотрудники и ссылки'!A:C,3,0))</f>
        <v/>
      </c>
      <c r="AL4061" s="2" t="str">
        <f>IF(AK4061="","",AK4061+VLOOKUP(I4061,'Вид исследования'!B:E,4,0))</f>
        <v/>
      </c>
      <c r="AM4061" s="2" t="str">
        <f>IF(AK4061="","",AK4061+VLOOKUP(I4061,'Вид исследования'!B:F,5,0))</f>
        <v/>
      </c>
      <c r="AQ4061" t="str">
        <f>IFERROR(IF(L4061="","",VLOOKUP(L4061&amp;I4061,Продукция!A:K,11,0)),"обратитесь к админ справочника")</f>
        <v/>
      </c>
      <c r="AS4061" t="str">
        <f>IFERROR(IF(L4061="","",VLOOKUP(L4061&amp;I4061,Продукция!A:J,10,0)),"обратитесь к админ справочника")</f>
        <v/>
      </c>
    </row>
    <row r="4062" spans="1:45" x14ac:dyDescent="0.25">
      <c r="A4062" t="str">
        <f t="shared" si="73"/>
        <v/>
      </c>
      <c r="B4062" t="str">
        <f>IF(E4062="","",INDEX(Лаборатории!A:A,MATCH('Производственный контроль'!E4062,Лаборатории!B:B,0)))</f>
        <v/>
      </c>
      <c r="C4062" t="str">
        <f>IF(E4062="","",VLOOKUP(E4062,Лаборатории!B:D,3,0))</f>
        <v/>
      </c>
      <c r="E4062" s="150"/>
      <c r="J4062" t="str">
        <f>IF(L4062="","",VLOOKUP(L4062,Продукция!B:D,3,0))</f>
        <v/>
      </c>
      <c r="K4062" t="str">
        <f>IF(L4062="","",VLOOKUP(L4062,Продукция!B:C,2,0))</f>
        <v/>
      </c>
      <c r="L4062" s="151"/>
      <c r="M4062" t="str">
        <f>IF(L4062="","",VLOOKUP(L4062,Продукция!B:L,11,0))</f>
        <v/>
      </c>
      <c r="AB4062" t="str">
        <f>IF(L4062="","",VLOOKUP(L4062&amp;I4062,Продукция!A:I,9,0))</f>
        <v/>
      </c>
      <c r="AF4062" t="str">
        <f>IF(AD4062="","",VLOOKUP(AD4062,'Сотрудники и ссылки'!A:B,2,0))</f>
        <v/>
      </c>
      <c r="AG4062" t="str">
        <f>IF(AD4062="","",VLOOKUP(AD4062,'Сотрудники и ссылки'!A:C,3,0))</f>
        <v/>
      </c>
      <c r="AI4062" t="str">
        <f>IF(AH4062="","",VLOOKUP(AH4062,'Сотрудники и ссылки'!A:B,2,0))</f>
        <v/>
      </c>
      <c r="AJ4062" t="str">
        <f>IF(AH4062="","",VLOOKUP(AH4062,'Сотрудники и ссылки'!A:C,3,0))</f>
        <v/>
      </c>
      <c r="AL4062" s="2" t="str">
        <f>IF(AK4062="","",AK4062+VLOOKUP(I4062,'Вид исследования'!B:E,4,0))</f>
        <v/>
      </c>
      <c r="AM4062" s="2" t="str">
        <f>IF(AK4062="","",AK4062+VLOOKUP(I4062,'Вид исследования'!B:F,5,0))</f>
        <v/>
      </c>
      <c r="AQ4062" t="str">
        <f>IFERROR(IF(L4062="","",VLOOKUP(L4062&amp;I4062,Продукция!A:K,11,0)),"обратитесь к админ справочника")</f>
        <v/>
      </c>
      <c r="AS4062" t="str">
        <f>IFERROR(IF(L4062="","",VLOOKUP(L4062&amp;I4062,Продукция!A:J,10,0)),"обратитесь к админ справочника")</f>
        <v/>
      </c>
    </row>
    <row r="4063" spans="1:45" x14ac:dyDescent="0.25">
      <c r="A4063" t="str">
        <f t="shared" si="73"/>
        <v/>
      </c>
      <c r="B4063" t="str">
        <f>IF(E4063="","",INDEX(Лаборатории!A:A,MATCH('Производственный контроль'!E4063,Лаборатории!B:B,0)))</f>
        <v/>
      </c>
      <c r="C4063" t="str">
        <f>IF(E4063="","",VLOOKUP(E4063,Лаборатории!B:D,3,0))</f>
        <v/>
      </c>
      <c r="E4063" s="150"/>
      <c r="J4063" t="str">
        <f>IF(L4063="","",VLOOKUP(L4063,Продукция!B:D,3,0))</f>
        <v/>
      </c>
      <c r="K4063" t="str">
        <f>IF(L4063="","",VLOOKUP(L4063,Продукция!B:C,2,0))</f>
        <v/>
      </c>
      <c r="L4063" s="151"/>
      <c r="M4063" t="str">
        <f>IF(L4063="","",VLOOKUP(L4063,Продукция!B:L,11,0))</f>
        <v/>
      </c>
      <c r="AB4063" t="str">
        <f>IF(L4063="","",VLOOKUP(L4063&amp;I4063,Продукция!A:I,9,0))</f>
        <v/>
      </c>
      <c r="AF4063" t="str">
        <f>IF(AD4063="","",VLOOKUP(AD4063,'Сотрудники и ссылки'!A:B,2,0))</f>
        <v/>
      </c>
      <c r="AG4063" t="str">
        <f>IF(AD4063="","",VLOOKUP(AD4063,'Сотрудники и ссылки'!A:C,3,0))</f>
        <v/>
      </c>
      <c r="AI4063" t="str">
        <f>IF(AH4063="","",VLOOKUP(AH4063,'Сотрудники и ссылки'!A:B,2,0))</f>
        <v/>
      </c>
      <c r="AJ4063" t="str">
        <f>IF(AH4063="","",VLOOKUP(AH4063,'Сотрудники и ссылки'!A:C,3,0))</f>
        <v/>
      </c>
      <c r="AL4063" s="2" t="str">
        <f>IF(AK4063="","",AK4063+VLOOKUP(I4063,'Вид исследования'!B:E,4,0))</f>
        <v/>
      </c>
      <c r="AM4063" s="2" t="str">
        <f>IF(AK4063="","",AK4063+VLOOKUP(I4063,'Вид исследования'!B:F,5,0))</f>
        <v/>
      </c>
      <c r="AQ4063" t="str">
        <f>IFERROR(IF(L4063="","",VLOOKUP(L4063&amp;I4063,Продукция!A:K,11,0)),"обратитесь к админ справочника")</f>
        <v/>
      </c>
      <c r="AS4063" t="str">
        <f>IFERROR(IF(L4063="","",VLOOKUP(L4063&amp;I4063,Продукция!A:J,10,0)),"обратитесь к админ справочника")</f>
        <v/>
      </c>
    </row>
    <row r="4064" spans="1:45" x14ac:dyDescent="0.25">
      <c r="A4064" t="str">
        <f t="shared" si="73"/>
        <v/>
      </c>
      <c r="B4064" t="str">
        <f>IF(E4064="","",INDEX(Лаборатории!A:A,MATCH('Производственный контроль'!E4064,Лаборатории!B:B,0)))</f>
        <v/>
      </c>
      <c r="C4064" t="str">
        <f>IF(E4064="","",VLOOKUP(E4064,Лаборатории!B:D,3,0))</f>
        <v/>
      </c>
      <c r="E4064" s="150"/>
      <c r="J4064" t="str">
        <f>IF(L4064="","",VLOOKUP(L4064,Продукция!B:D,3,0))</f>
        <v/>
      </c>
      <c r="K4064" t="str">
        <f>IF(L4064="","",VLOOKUP(L4064,Продукция!B:C,2,0))</f>
        <v/>
      </c>
      <c r="L4064" s="151"/>
      <c r="M4064" t="str">
        <f>IF(L4064="","",VLOOKUP(L4064,Продукция!B:L,11,0))</f>
        <v/>
      </c>
      <c r="AB4064" t="str">
        <f>IF(L4064="","",VLOOKUP(L4064&amp;I4064,Продукция!A:I,9,0))</f>
        <v/>
      </c>
      <c r="AF4064" t="str">
        <f>IF(AD4064="","",VLOOKUP(AD4064,'Сотрудники и ссылки'!A:B,2,0))</f>
        <v/>
      </c>
      <c r="AG4064" t="str">
        <f>IF(AD4064="","",VLOOKUP(AD4064,'Сотрудники и ссылки'!A:C,3,0))</f>
        <v/>
      </c>
      <c r="AI4064" t="str">
        <f>IF(AH4064="","",VLOOKUP(AH4064,'Сотрудники и ссылки'!A:B,2,0))</f>
        <v/>
      </c>
      <c r="AJ4064" t="str">
        <f>IF(AH4064="","",VLOOKUP(AH4064,'Сотрудники и ссылки'!A:C,3,0))</f>
        <v/>
      </c>
      <c r="AL4064" s="2" t="str">
        <f>IF(AK4064="","",AK4064+VLOOKUP(I4064,'Вид исследования'!B:E,4,0))</f>
        <v/>
      </c>
      <c r="AM4064" s="2" t="str">
        <f>IF(AK4064="","",AK4064+VLOOKUP(I4064,'Вид исследования'!B:F,5,0))</f>
        <v/>
      </c>
      <c r="AQ4064" t="str">
        <f>IFERROR(IF(L4064="","",VLOOKUP(L4064&amp;I4064,Продукция!A:K,11,0)),"обратитесь к админ справочника")</f>
        <v/>
      </c>
      <c r="AS4064" t="str">
        <f>IFERROR(IF(L4064="","",VLOOKUP(L4064&amp;I4064,Продукция!A:J,10,0)),"обратитесь к админ справочника")</f>
        <v/>
      </c>
    </row>
    <row r="4065" spans="1:45" x14ac:dyDescent="0.25">
      <c r="A4065" t="str">
        <f t="shared" si="73"/>
        <v/>
      </c>
      <c r="B4065" t="str">
        <f>IF(E4065="","",INDEX(Лаборатории!A:A,MATCH('Производственный контроль'!E4065,Лаборатории!B:B,0)))</f>
        <v/>
      </c>
      <c r="C4065" t="str">
        <f>IF(E4065="","",VLOOKUP(E4065,Лаборатории!B:D,3,0))</f>
        <v/>
      </c>
      <c r="E4065" s="150"/>
      <c r="J4065" t="str">
        <f>IF(L4065="","",VLOOKUP(L4065,Продукция!B:D,3,0))</f>
        <v/>
      </c>
      <c r="K4065" t="str">
        <f>IF(L4065="","",VLOOKUP(L4065,Продукция!B:C,2,0))</f>
        <v/>
      </c>
      <c r="L4065" s="151"/>
      <c r="M4065" t="str">
        <f>IF(L4065="","",VLOOKUP(L4065,Продукция!B:L,11,0))</f>
        <v/>
      </c>
      <c r="AB4065" t="str">
        <f>IF(L4065="","",VLOOKUP(L4065&amp;I4065,Продукция!A:I,9,0))</f>
        <v/>
      </c>
      <c r="AF4065" t="str">
        <f>IF(AD4065="","",VLOOKUP(AD4065,'Сотрудники и ссылки'!A:B,2,0))</f>
        <v/>
      </c>
      <c r="AG4065" t="str">
        <f>IF(AD4065="","",VLOOKUP(AD4065,'Сотрудники и ссылки'!A:C,3,0))</f>
        <v/>
      </c>
      <c r="AI4065" t="str">
        <f>IF(AH4065="","",VLOOKUP(AH4065,'Сотрудники и ссылки'!A:B,2,0))</f>
        <v/>
      </c>
      <c r="AJ4065" t="str">
        <f>IF(AH4065="","",VLOOKUP(AH4065,'Сотрудники и ссылки'!A:C,3,0))</f>
        <v/>
      </c>
      <c r="AL4065" s="2" t="str">
        <f>IF(AK4065="","",AK4065+VLOOKUP(I4065,'Вид исследования'!B:E,4,0))</f>
        <v/>
      </c>
      <c r="AM4065" s="2" t="str">
        <f>IF(AK4065="","",AK4065+VLOOKUP(I4065,'Вид исследования'!B:F,5,0))</f>
        <v/>
      </c>
      <c r="AQ4065" t="str">
        <f>IFERROR(IF(L4065="","",VLOOKUP(L4065&amp;I4065,Продукция!A:K,11,0)),"обратитесь к админ справочника")</f>
        <v/>
      </c>
      <c r="AS4065" t="str">
        <f>IFERROR(IF(L4065="","",VLOOKUP(L4065&amp;I4065,Продукция!A:J,10,0)),"обратитесь к админ справочника")</f>
        <v/>
      </c>
    </row>
    <row r="4066" spans="1:45" x14ac:dyDescent="0.25">
      <c r="A4066" t="str">
        <f t="shared" si="73"/>
        <v/>
      </c>
      <c r="B4066" t="str">
        <f>IF(E4066="","",INDEX(Лаборатории!A:A,MATCH('Производственный контроль'!E4066,Лаборатории!B:B,0)))</f>
        <v/>
      </c>
      <c r="C4066" t="str">
        <f>IF(E4066="","",VLOOKUP(E4066,Лаборатории!B:D,3,0))</f>
        <v/>
      </c>
      <c r="E4066" s="150"/>
      <c r="J4066" t="str">
        <f>IF(L4066="","",VLOOKUP(L4066,Продукция!B:D,3,0))</f>
        <v/>
      </c>
      <c r="K4066" t="str">
        <f>IF(L4066="","",VLOOKUP(L4066,Продукция!B:C,2,0))</f>
        <v/>
      </c>
      <c r="L4066" s="151"/>
      <c r="M4066" t="str">
        <f>IF(L4066="","",VLOOKUP(L4066,Продукция!B:L,11,0))</f>
        <v/>
      </c>
      <c r="AB4066" t="str">
        <f>IF(L4066="","",VLOOKUP(L4066&amp;I4066,Продукция!A:I,9,0))</f>
        <v/>
      </c>
      <c r="AF4066" t="str">
        <f>IF(AD4066="","",VLOOKUP(AD4066,'Сотрудники и ссылки'!A:B,2,0))</f>
        <v/>
      </c>
      <c r="AG4066" t="str">
        <f>IF(AD4066="","",VLOOKUP(AD4066,'Сотрудники и ссылки'!A:C,3,0))</f>
        <v/>
      </c>
      <c r="AI4066" t="str">
        <f>IF(AH4066="","",VLOOKUP(AH4066,'Сотрудники и ссылки'!A:B,2,0))</f>
        <v/>
      </c>
      <c r="AJ4066" t="str">
        <f>IF(AH4066="","",VLOOKUP(AH4066,'Сотрудники и ссылки'!A:C,3,0))</f>
        <v/>
      </c>
      <c r="AL4066" s="2" t="str">
        <f>IF(AK4066="","",AK4066+VLOOKUP(I4066,'Вид исследования'!B:E,4,0))</f>
        <v/>
      </c>
      <c r="AM4066" s="2" t="str">
        <f>IF(AK4066="","",AK4066+VLOOKUP(I4066,'Вид исследования'!B:F,5,0))</f>
        <v/>
      </c>
      <c r="AQ4066" t="str">
        <f>IFERROR(IF(L4066="","",VLOOKUP(L4066&amp;I4066,Продукция!A:K,11,0)),"обратитесь к админ справочника")</f>
        <v/>
      </c>
      <c r="AS4066" t="str">
        <f>IFERROR(IF(L4066="","",VLOOKUP(L4066&amp;I4066,Продукция!A:J,10,0)),"обратитесь к админ справочника")</f>
        <v/>
      </c>
    </row>
    <row r="4067" spans="1:45" x14ac:dyDescent="0.25">
      <c r="A4067" t="str">
        <f t="shared" si="73"/>
        <v/>
      </c>
      <c r="B4067" t="str">
        <f>IF(E4067="","",INDEX(Лаборатории!A:A,MATCH('Производственный контроль'!E4067,Лаборатории!B:B,0)))</f>
        <v/>
      </c>
      <c r="C4067" t="str">
        <f>IF(E4067="","",VLOOKUP(E4067,Лаборатории!B:D,3,0))</f>
        <v/>
      </c>
      <c r="E4067" s="150"/>
      <c r="J4067" t="str">
        <f>IF(L4067="","",VLOOKUP(L4067,Продукция!B:D,3,0))</f>
        <v/>
      </c>
      <c r="K4067" t="str">
        <f>IF(L4067="","",VLOOKUP(L4067,Продукция!B:C,2,0))</f>
        <v/>
      </c>
      <c r="L4067" s="151"/>
      <c r="M4067" t="str">
        <f>IF(L4067="","",VLOOKUP(L4067,Продукция!B:L,11,0))</f>
        <v/>
      </c>
      <c r="AB4067" t="str">
        <f>IF(L4067="","",VLOOKUP(L4067&amp;I4067,Продукция!A:I,9,0))</f>
        <v/>
      </c>
      <c r="AF4067" t="str">
        <f>IF(AD4067="","",VLOOKUP(AD4067,'Сотрудники и ссылки'!A:B,2,0))</f>
        <v/>
      </c>
      <c r="AG4067" t="str">
        <f>IF(AD4067="","",VLOOKUP(AD4067,'Сотрудники и ссылки'!A:C,3,0))</f>
        <v/>
      </c>
      <c r="AI4067" t="str">
        <f>IF(AH4067="","",VLOOKUP(AH4067,'Сотрудники и ссылки'!A:B,2,0))</f>
        <v/>
      </c>
      <c r="AJ4067" t="str">
        <f>IF(AH4067="","",VLOOKUP(AH4067,'Сотрудники и ссылки'!A:C,3,0))</f>
        <v/>
      </c>
      <c r="AL4067" s="2" t="str">
        <f>IF(AK4067="","",AK4067+VLOOKUP(I4067,'Вид исследования'!B:E,4,0))</f>
        <v/>
      </c>
      <c r="AM4067" s="2" t="str">
        <f>IF(AK4067="","",AK4067+VLOOKUP(I4067,'Вид исследования'!B:F,5,0))</f>
        <v/>
      </c>
      <c r="AQ4067" t="str">
        <f>IFERROR(IF(L4067="","",VLOOKUP(L4067&amp;I4067,Продукция!A:K,11,0)),"обратитесь к админ справочника")</f>
        <v/>
      </c>
      <c r="AS4067" t="str">
        <f>IFERROR(IF(L4067="","",VLOOKUP(L4067&amp;I4067,Продукция!A:J,10,0)),"обратитесь к админ справочника")</f>
        <v/>
      </c>
    </row>
    <row r="4068" spans="1:45" x14ac:dyDescent="0.25">
      <c r="A4068" t="str">
        <f t="shared" si="73"/>
        <v/>
      </c>
      <c r="B4068" t="str">
        <f>IF(E4068="","",INDEX(Лаборатории!A:A,MATCH('Производственный контроль'!E4068,Лаборатории!B:B,0)))</f>
        <v/>
      </c>
      <c r="C4068" t="str">
        <f>IF(E4068="","",VLOOKUP(E4068,Лаборатории!B:D,3,0))</f>
        <v/>
      </c>
      <c r="E4068" s="150"/>
      <c r="J4068" t="str">
        <f>IF(L4068="","",VLOOKUP(L4068,Продукция!B:D,3,0))</f>
        <v/>
      </c>
      <c r="K4068" t="str">
        <f>IF(L4068="","",VLOOKUP(L4068,Продукция!B:C,2,0))</f>
        <v/>
      </c>
      <c r="L4068" s="151"/>
      <c r="M4068" t="str">
        <f>IF(L4068="","",VLOOKUP(L4068,Продукция!B:L,11,0))</f>
        <v/>
      </c>
      <c r="AB4068" t="str">
        <f>IF(L4068="","",VLOOKUP(L4068&amp;I4068,Продукция!A:I,9,0))</f>
        <v/>
      </c>
      <c r="AF4068" t="str">
        <f>IF(AD4068="","",VLOOKUP(AD4068,'Сотрудники и ссылки'!A:B,2,0))</f>
        <v/>
      </c>
      <c r="AG4068" t="str">
        <f>IF(AD4068="","",VLOOKUP(AD4068,'Сотрудники и ссылки'!A:C,3,0))</f>
        <v/>
      </c>
      <c r="AI4068" t="str">
        <f>IF(AH4068="","",VLOOKUP(AH4068,'Сотрудники и ссылки'!A:B,2,0))</f>
        <v/>
      </c>
      <c r="AJ4068" t="str">
        <f>IF(AH4068="","",VLOOKUP(AH4068,'Сотрудники и ссылки'!A:C,3,0))</f>
        <v/>
      </c>
      <c r="AL4068" s="2" t="str">
        <f>IF(AK4068="","",AK4068+VLOOKUP(I4068,'Вид исследования'!B:E,4,0))</f>
        <v/>
      </c>
      <c r="AM4068" s="2" t="str">
        <f>IF(AK4068="","",AK4068+VLOOKUP(I4068,'Вид исследования'!B:F,5,0))</f>
        <v/>
      </c>
      <c r="AQ4068" t="str">
        <f>IFERROR(IF(L4068="","",VLOOKUP(L4068&amp;I4068,Продукция!A:K,11,0)),"обратитесь к админ справочника")</f>
        <v/>
      </c>
      <c r="AS4068" t="str">
        <f>IFERROR(IF(L4068="","",VLOOKUP(L4068&amp;I4068,Продукция!A:J,10,0)),"обратитесь к админ справочника")</f>
        <v/>
      </c>
    </row>
    <row r="4069" spans="1:45" x14ac:dyDescent="0.25">
      <c r="A4069" t="str">
        <f t="shared" si="73"/>
        <v/>
      </c>
      <c r="B4069" t="str">
        <f>IF(E4069="","",INDEX(Лаборатории!A:A,MATCH('Производственный контроль'!E4069,Лаборатории!B:B,0)))</f>
        <v/>
      </c>
      <c r="C4069" t="str">
        <f>IF(E4069="","",VLOOKUP(E4069,Лаборатории!B:D,3,0))</f>
        <v/>
      </c>
      <c r="E4069" s="150"/>
      <c r="J4069" t="str">
        <f>IF(L4069="","",VLOOKUP(L4069,Продукция!B:D,3,0))</f>
        <v/>
      </c>
      <c r="K4069" t="str">
        <f>IF(L4069="","",VLOOKUP(L4069,Продукция!B:C,2,0))</f>
        <v/>
      </c>
      <c r="L4069" s="151"/>
      <c r="M4069" t="str">
        <f>IF(L4069="","",VLOOKUP(L4069,Продукция!B:L,11,0))</f>
        <v/>
      </c>
      <c r="AB4069" t="str">
        <f>IF(L4069="","",VLOOKUP(L4069&amp;I4069,Продукция!A:I,9,0))</f>
        <v/>
      </c>
      <c r="AF4069" t="str">
        <f>IF(AD4069="","",VLOOKUP(AD4069,'Сотрудники и ссылки'!A:B,2,0))</f>
        <v/>
      </c>
      <c r="AG4069" t="str">
        <f>IF(AD4069="","",VLOOKUP(AD4069,'Сотрудники и ссылки'!A:C,3,0))</f>
        <v/>
      </c>
      <c r="AI4069" t="str">
        <f>IF(AH4069="","",VLOOKUP(AH4069,'Сотрудники и ссылки'!A:B,2,0))</f>
        <v/>
      </c>
      <c r="AJ4069" t="str">
        <f>IF(AH4069="","",VLOOKUP(AH4069,'Сотрудники и ссылки'!A:C,3,0))</f>
        <v/>
      </c>
      <c r="AL4069" s="2" t="str">
        <f>IF(AK4069="","",AK4069+VLOOKUP(I4069,'Вид исследования'!B:E,4,0))</f>
        <v/>
      </c>
      <c r="AM4069" s="2" t="str">
        <f>IF(AK4069="","",AK4069+VLOOKUP(I4069,'Вид исследования'!B:F,5,0))</f>
        <v/>
      </c>
      <c r="AQ4069" t="str">
        <f>IFERROR(IF(L4069="","",VLOOKUP(L4069&amp;I4069,Продукция!A:K,11,0)),"обратитесь к админ справочника")</f>
        <v/>
      </c>
      <c r="AS4069" t="str">
        <f>IFERROR(IF(L4069="","",VLOOKUP(L4069&amp;I4069,Продукция!A:J,10,0)),"обратитесь к админ справочника")</f>
        <v/>
      </c>
    </row>
    <row r="4070" spans="1:45" x14ac:dyDescent="0.25">
      <c r="A4070" t="str">
        <f t="shared" si="73"/>
        <v/>
      </c>
      <c r="B4070" t="str">
        <f>IF(E4070="","",INDEX(Лаборатории!A:A,MATCH('Производственный контроль'!E4070,Лаборатории!B:B,0)))</f>
        <v/>
      </c>
      <c r="C4070" t="str">
        <f>IF(E4070="","",VLOOKUP(E4070,Лаборатории!B:D,3,0))</f>
        <v/>
      </c>
      <c r="E4070" s="150"/>
      <c r="J4070" t="str">
        <f>IF(L4070="","",VLOOKUP(L4070,Продукция!B:D,3,0))</f>
        <v/>
      </c>
      <c r="K4070" t="str">
        <f>IF(L4070="","",VLOOKUP(L4070,Продукция!B:C,2,0))</f>
        <v/>
      </c>
      <c r="L4070" s="151"/>
      <c r="M4070" t="str">
        <f>IF(L4070="","",VLOOKUP(L4070,Продукция!B:L,11,0))</f>
        <v/>
      </c>
      <c r="AB4070" t="str">
        <f>IF(L4070="","",VLOOKUP(L4070&amp;I4070,Продукция!A:I,9,0))</f>
        <v/>
      </c>
      <c r="AF4070" t="str">
        <f>IF(AD4070="","",VLOOKUP(AD4070,'Сотрудники и ссылки'!A:B,2,0))</f>
        <v/>
      </c>
      <c r="AG4070" t="str">
        <f>IF(AD4070="","",VLOOKUP(AD4070,'Сотрудники и ссылки'!A:C,3,0))</f>
        <v/>
      </c>
      <c r="AI4070" t="str">
        <f>IF(AH4070="","",VLOOKUP(AH4070,'Сотрудники и ссылки'!A:B,2,0))</f>
        <v/>
      </c>
      <c r="AJ4070" t="str">
        <f>IF(AH4070="","",VLOOKUP(AH4070,'Сотрудники и ссылки'!A:C,3,0))</f>
        <v/>
      </c>
      <c r="AL4070" s="2" t="str">
        <f>IF(AK4070="","",AK4070+VLOOKUP(I4070,'Вид исследования'!B:E,4,0))</f>
        <v/>
      </c>
      <c r="AM4070" s="2" t="str">
        <f>IF(AK4070="","",AK4070+VLOOKUP(I4070,'Вид исследования'!B:F,5,0))</f>
        <v/>
      </c>
      <c r="AQ4070" t="str">
        <f>IFERROR(IF(L4070="","",VLOOKUP(L4070&amp;I4070,Продукция!A:K,11,0)),"обратитесь к админ справочника")</f>
        <v/>
      </c>
      <c r="AS4070" t="str">
        <f>IFERROR(IF(L4070="","",VLOOKUP(L4070&amp;I4070,Продукция!A:J,10,0)),"обратитесь к админ справочника")</f>
        <v/>
      </c>
    </row>
    <row r="4071" spans="1:45" x14ac:dyDescent="0.25">
      <c r="A4071" t="str">
        <f t="shared" si="73"/>
        <v/>
      </c>
      <c r="B4071" t="str">
        <f>IF(E4071="","",INDEX(Лаборатории!A:A,MATCH('Производственный контроль'!E4071,Лаборатории!B:B,0)))</f>
        <v/>
      </c>
      <c r="C4071" t="str">
        <f>IF(E4071="","",VLOOKUP(E4071,Лаборатории!B:D,3,0))</f>
        <v/>
      </c>
      <c r="E4071" s="150"/>
      <c r="J4071" t="str">
        <f>IF(L4071="","",VLOOKUP(L4071,Продукция!B:D,3,0))</f>
        <v/>
      </c>
      <c r="K4071" t="str">
        <f>IF(L4071="","",VLOOKUP(L4071,Продукция!B:C,2,0))</f>
        <v/>
      </c>
      <c r="L4071" s="151"/>
      <c r="M4071" t="str">
        <f>IF(L4071="","",VLOOKUP(L4071,Продукция!B:L,11,0))</f>
        <v/>
      </c>
      <c r="AB4071" t="str">
        <f>IF(L4071="","",VLOOKUP(L4071&amp;I4071,Продукция!A:I,9,0))</f>
        <v/>
      </c>
      <c r="AF4071" t="str">
        <f>IF(AD4071="","",VLOOKUP(AD4071,'Сотрудники и ссылки'!A:B,2,0))</f>
        <v/>
      </c>
      <c r="AG4071" t="str">
        <f>IF(AD4071="","",VLOOKUP(AD4071,'Сотрудники и ссылки'!A:C,3,0))</f>
        <v/>
      </c>
      <c r="AI4071" t="str">
        <f>IF(AH4071="","",VLOOKUP(AH4071,'Сотрудники и ссылки'!A:B,2,0))</f>
        <v/>
      </c>
      <c r="AJ4071" t="str">
        <f>IF(AH4071="","",VLOOKUP(AH4071,'Сотрудники и ссылки'!A:C,3,0))</f>
        <v/>
      </c>
      <c r="AL4071" s="2" t="str">
        <f>IF(AK4071="","",AK4071+VLOOKUP(I4071,'Вид исследования'!B:E,4,0))</f>
        <v/>
      </c>
      <c r="AM4071" s="2" t="str">
        <f>IF(AK4071="","",AK4071+VLOOKUP(I4071,'Вид исследования'!B:F,5,0))</f>
        <v/>
      </c>
      <c r="AQ4071" t="str">
        <f>IFERROR(IF(L4071="","",VLOOKUP(L4071&amp;I4071,Продукция!A:K,11,0)),"обратитесь к админ справочника")</f>
        <v/>
      </c>
      <c r="AS4071" t="str">
        <f>IFERROR(IF(L4071="","",VLOOKUP(L4071&amp;I4071,Продукция!A:J,10,0)),"обратитесь к админ справочника")</f>
        <v/>
      </c>
    </row>
    <row r="4072" spans="1:45" x14ac:dyDescent="0.25">
      <c r="A4072" t="str">
        <f t="shared" si="73"/>
        <v/>
      </c>
      <c r="B4072" t="str">
        <f>IF(E4072="","",INDEX(Лаборатории!A:A,MATCH('Производственный контроль'!E4072,Лаборатории!B:B,0)))</f>
        <v/>
      </c>
      <c r="C4072" t="str">
        <f>IF(E4072="","",VLOOKUP(E4072,Лаборатории!B:D,3,0))</f>
        <v/>
      </c>
      <c r="E4072" s="150"/>
      <c r="J4072" t="str">
        <f>IF(L4072="","",VLOOKUP(L4072,Продукция!B:D,3,0))</f>
        <v/>
      </c>
      <c r="K4072" t="str">
        <f>IF(L4072="","",VLOOKUP(L4072,Продукция!B:C,2,0))</f>
        <v/>
      </c>
      <c r="L4072" s="151"/>
      <c r="M4072" t="str">
        <f>IF(L4072="","",VLOOKUP(L4072,Продукция!B:L,11,0))</f>
        <v/>
      </c>
      <c r="AB4072" t="str">
        <f>IF(L4072="","",VLOOKUP(L4072&amp;I4072,Продукция!A:I,9,0))</f>
        <v/>
      </c>
      <c r="AF4072" t="str">
        <f>IF(AD4072="","",VLOOKUP(AD4072,'Сотрудники и ссылки'!A:B,2,0))</f>
        <v/>
      </c>
      <c r="AG4072" t="str">
        <f>IF(AD4072="","",VLOOKUP(AD4072,'Сотрудники и ссылки'!A:C,3,0))</f>
        <v/>
      </c>
      <c r="AI4072" t="str">
        <f>IF(AH4072="","",VLOOKUP(AH4072,'Сотрудники и ссылки'!A:B,2,0))</f>
        <v/>
      </c>
      <c r="AJ4072" t="str">
        <f>IF(AH4072="","",VLOOKUP(AH4072,'Сотрудники и ссылки'!A:C,3,0))</f>
        <v/>
      </c>
      <c r="AL4072" s="2" t="str">
        <f>IF(AK4072="","",AK4072+VLOOKUP(I4072,'Вид исследования'!B:E,4,0))</f>
        <v/>
      </c>
      <c r="AM4072" s="2" t="str">
        <f>IF(AK4072="","",AK4072+VLOOKUP(I4072,'Вид исследования'!B:F,5,0))</f>
        <v/>
      </c>
      <c r="AQ4072" t="str">
        <f>IFERROR(IF(L4072="","",VLOOKUP(L4072&amp;I4072,Продукция!A:K,11,0)),"обратитесь к админ справочника")</f>
        <v/>
      </c>
      <c r="AS4072" t="str">
        <f>IFERROR(IF(L4072="","",VLOOKUP(L4072&amp;I4072,Продукция!A:J,10,0)),"обратитесь к админ справочника")</f>
        <v/>
      </c>
    </row>
    <row r="4073" spans="1:45" x14ac:dyDescent="0.25">
      <c r="A4073" t="str">
        <f t="shared" si="73"/>
        <v/>
      </c>
      <c r="B4073" t="str">
        <f>IF(E4073="","",INDEX(Лаборатории!A:A,MATCH('Производственный контроль'!E4073,Лаборатории!B:B,0)))</f>
        <v/>
      </c>
      <c r="C4073" t="str">
        <f>IF(E4073="","",VLOOKUP(E4073,Лаборатории!B:D,3,0))</f>
        <v/>
      </c>
      <c r="E4073" s="150"/>
      <c r="J4073" t="str">
        <f>IF(L4073="","",VLOOKUP(L4073,Продукция!B:D,3,0))</f>
        <v/>
      </c>
      <c r="K4073" t="str">
        <f>IF(L4073="","",VLOOKUP(L4073,Продукция!B:C,2,0))</f>
        <v/>
      </c>
      <c r="L4073" s="151"/>
      <c r="M4073" t="str">
        <f>IF(L4073="","",VLOOKUP(L4073,Продукция!B:L,11,0))</f>
        <v/>
      </c>
      <c r="AB4073" t="str">
        <f>IF(L4073="","",VLOOKUP(L4073&amp;I4073,Продукция!A:I,9,0))</f>
        <v/>
      </c>
      <c r="AF4073" t="str">
        <f>IF(AD4073="","",VLOOKUP(AD4073,'Сотрудники и ссылки'!A:B,2,0))</f>
        <v/>
      </c>
      <c r="AG4073" t="str">
        <f>IF(AD4073="","",VLOOKUP(AD4073,'Сотрудники и ссылки'!A:C,3,0))</f>
        <v/>
      </c>
      <c r="AI4073" t="str">
        <f>IF(AH4073="","",VLOOKUP(AH4073,'Сотрудники и ссылки'!A:B,2,0))</f>
        <v/>
      </c>
      <c r="AJ4073" t="str">
        <f>IF(AH4073="","",VLOOKUP(AH4073,'Сотрудники и ссылки'!A:C,3,0))</f>
        <v/>
      </c>
      <c r="AL4073" s="2" t="str">
        <f>IF(AK4073="","",AK4073+VLOOKUP(I4073,'Вид исследования'!B:E,4,0))</f>
        <v/>
      </c>
      <c r="AM4073" s="2" t="str">
        <f>IF(AK4073="","",AK4073+VLOOKUP(I4073,'Вид исследования'!B:F,5,0))</f>
        <v/>
      </c>
      <c r="AQ4073" t="str">
        <f>IFERROR(IF(L4073="","",VLOOKUP(L4073&amp;I4073,Продукция!A:K,11,0)),"обратитесь к админ справочника")</f>
        <v/>
      </c>
      <c r="AS4073" t="str">
        <f>IFERROR(IF(L4073="","",VLOOKUP(L4073&amp;I4073,Продукция!A:J,10,0)),"обратитесь к админ справочника")</f>
        <v/>
      </c>
    </row>
    <row r="4074" spans="1:45" x14ac:dyDescent="0.25">
      <c r="A4074" t="str">
        <f t="shared" si="73"/>
        <v/>
      </c>
      <c r="B4074" t="str">
        <f>IF(E4074="","",INDEX(Лаборатории!A:A,MATCH('Производственный контроль'!E4074,Лаборатории!B:B,0)))</f>
        <v/>
      </c>
      <c r="C4074" t="str">
        <f>IF(E4074="","",VLOOKUP(E4074,Лаборатории!B:D,3,0))</f>
        <v/>
      </c>
      <c r="E4074" s="150"/>
      <c r="J4074" t="str">
        <f>IF(L4074="","",VLOOKUP(L4074,Продукция!B:D,3,0))</f>
        <v/>
      </c>
      <c r="K4074" t="str">
        <f>IF(L4074="","",VLOOKUP(L4074,Продукция!B:C,2,0))</f>
        <v/>
      </c>
      <c r="L4074" s="151"/>
      <c r="M4074" t="str">
        <f>IF(L4074="","",VLOOKUP(L4074,Продукция!B:L,11,0))</f>
        <v/>
      </c>
      <c r="AB4074" t="str">
        <f>IF(L4074="","",VLOOKUP(L4074&amp;I4074,Продукция!A:I,9,0))</f>
        <v/>
      </c>
      <c r="AF4074" t="str">
        <f>IF(AD4074="","",VLOOKUP(AD4074,'Сотрудники и ссылки'!A:B,2,0))</f>
        <v/>
      </c>
      <c r="AG4074" t="str">
        <f>IF(AD4074="","",VLOOKUP(AD4074,'Сотрудники и ссылки'!A:C,3,0))</f>
        <v/>
      </c>
      <c r="AI4074" t="str">
        <f>IF(AH4074="","",VLOOKUP(AH4074,'Сотрудники и ссылки'!A:B,2,0))</f>
        <v/>
      </c>
      <c r="AJ4074" t="str">
        <f>IF(AH4074="","",VLOOKUP(AH4074,'Сотрудники и ссылки'!A:C,3,0))</f>
        <v/>
      </c>
      <c r="AL4074" s="2" t="str">
        <f>IF(AK4074="","",AK4074+VLOOKUP(I4074,'Вид исследования'!B:E,4,0))</f>
        <v/>
      </c>
      <c r="AM4074" s="2" t="str">
        <f>IF(AK4074="","",AK4074+VLOOKUP(I4074,'Вид исследования'!B:F,5,0))</f>
        <v/>
      </c>
      <c r="AQ4074" t="str">
        <f>IFERROR(IF(L4074="","",VLOOKUP(L4074&amp;I4074,Продукция!A:K,11,0)),"обратитесь к админ справочника")</f>
        <v/>
      </c>
      <c r="AS4074" t="str">
        <f>IFERROR(IF(L4074="","",VLOOKUP(L4074&amp;I4074,Продукция!A:J,10,0)),"обратитесь к админ справочника")</f>
        <v/>
      </c>
    </row>
    <row r="4075" spans="1:45" x14ac:dyDescent="0.25">
      <c r="A4075" t="str">
        <f t="shared" si="73"/>
        <v/>
      </c>
      <c r="B4075" t="str">
        <f>IF(E4075="","",INDEX(Лаборатории!A:A,MATCH('Производственный контроль'!E4075,Лаборатории!B:B,0)))</f>
        <v/>
      </c>
      <c r="C4075" t="str">
        <f>IF(E4075="","",VLOOKUP(E4075,Лаборатории!B:D,3,0))</f>
        <v/>
      </c>
      <c r="E4075" s="150"/>
      <c r="J4075" t="str">
        <f>IF(L4075="","",VLOOKUP(L4075,Продукция!B:D,3,0))</f>
        <v/>
      </c>
      <c r="K4075" t="str">
        <f>IF(L4075="","",VLOOKUP(L4075,Продукция!B:C,2,0))</f>
        <v/>
      </c>
      <c r="L4075" s="151"/>
      <c r="M4075" t="str">
        <f>IF(L4075="","",VLOOKUP(L4075,Продукция!B:L,11,0))</f>
        <v/>
      </c>
      <c r="AB4075" t="str">
        <f>IF(L4075="","",VLOOKUP(L4075&amp;I4075,Продукция!A:I,9,0))</f>
        <v/>
      </c>
      <c r="AF4075" t="str">
        <f>IF(AD4075="","",VLOOKUP(AD4075,'Сотрудники и ссылки'!A:B,2,0))</f>
        <v/>
      </c>
      <c r="AG4075" t="str">
        <f>IF(AD4075="","",VLOOKUP(AD4075,'Сотрудники и ссылки'!A:C,3,0))</f>
        <v/>
      </c>
      <c r="AI4075" t="str">
        <f>IF(AH4075="","",VLOOKUP(AH4075,'Сотрудники и ссылки'!A:B,2,0))</f>
        <v/>
      </c>
      <c r="AJ4075" t="str">
        <f>IF(AH4075="","",VLOOKUP(AH4075,'Сотрудники и ссылки'!A:C,3,0))</f>
        <v/>
      </c>
      <c r="AL4075" s="2" t="str">
        <f>IF(AK4075="","",AK4075+VLOOKUP(I4075,'Вид исследования'!B:E,4,0))</f>
        <v/>
      </c>
      <c r="AM4075" s="2" t="str">
        <f>IF(AK4075="","",AK4075+VLOOKUP(I4075,'Вид исследования'!B:F,5,0))</f>
        <v/>
      </c>
      <c r="AQ4075" t="str">
        <f>IFERROR(IF(L4075="","",VLOOKUP(L4075&amp;I4075,Продукция!A:K,11,0)),"обратитесь к админ справочника")</f>
        <v/>
      </c>
      <c r="AS4075" t="str">
        <f>IFERROR(IF(L4075="","",VLOOKUP(L4075&amp;I4075,Продукция!A:J,10,0)),"обратитесь к админ справочника")</f>
        <v/>
      </c>
    </row>
    <row r="4076" spans="1:45" x14ac:dyDescent="0.25">
      <c r="A4076" t="str">
        <f t="shared" si="73"/>
        <v/>
      </c>
      <c r="B4076" t="str">
        <f>IF(E4076="","",INDEX(Лаборатории!A:A,MATCH('Производственный контроль'!E4076,Лаборатории!B:B,0)))</f>
        <v/>
      </c>
      <c r="C4076" t="str">
        <f>IF(E4076="","",VLOOKUP(E4076,Лаборатории!B:D,3,0))</f>
        <v/>
      </c>
      <c r="E4076" s="150"/>
      <c r="J4076" t="str">
        <f>IF(L4076="","",VLOOKUP(L4076,Продукция!B:D,3,0))</f>
        <v/>
      </c>
      <c r="K4076" t="str">
        <f>IF(L4076="","",VLOOKUP(L4076,Продукция!B:C,2,0))</f>
        <v/>
      </c>
      <c r="L4076" s="151"/>
      <c r="M4076" t="str">
        <f>IF(L4076="","",VLOOKUP(L4076,Продукция!B:L,11,0))</f>
        <v/>
      </c>
      <c r="AB4076" t="str">
        <f>IF(L4076="","",VLOOKUP(L4076&amp;I4076,Продукция!A:I,9,0))</f>
        <v/>
      </c>
      <c r="AF4076" t="str">
        <f>IF(AD4076="","",VLOOKUP(AD4076,'Сотрудники и ссылки'!A:B,2,0))</f>
        <v/>
      </c>
      <c r="AG4076" t="str">
        <f>IF(AD4076="","",VLOOKUP(AD4076,'Сотрудники и ссылки'!A:C,3,0))</f>
        <v/>
      </c>
      <c r="AI4076" t="str">
        <f>IF(AH4076="","",VLOOKUP(AH4076,'Сотрудники и ссылки'!A:B,2,0))</f>
        <v/>
      </c>
      <c r="AJ4076" t="str">
        <f>IF(AH4076="","",VLOOKUP(AH4076,'Сотрудники и ссылки'!A:C,3,0))</f>
        <v/>
      </c>
      <c r="AL4076" s="2" t="str">
        <f>IF(AK4076="","",AK4076+VLOOKUP(I4076,'Вид исследования'!B:E,4,0))</f>
        <v/>
      </c>
      <c r="AM4076" s="2" t="str">
        <f>IF(AK4076="","",AK4076+VLOOKUP(I4076,'Вид исследования'!B:F,5,0))</f>
        <v/>
      </c>
      <c r="AQ4076" t="str">
        <f>IFERROR(IF(L4076="","",VLOOKUP(L4076&amp;I4076,Продукция!A:K,11,0)),"обратитесь к админ справочника")</f>
        <v/>
      </c>
      <c r="AS4076" t="str">
        <f>IFERROR(IF(L4076="","",VLOOKUP(L4076&amp;I4076,Продукция!A:J,10,0)),"обратитесь к админ справочника")</f>
        <v/>
      </c>
    </row>
    <row r="4077" spans="1:45" x14ac:dyDescent="0.25">
      <c r="A4077" t="str">
        <f t="shared" si="73"/>
        <v/>
      </c>
      <c r="B4077" t="str">
        <f>IF(E4077="","",INDEX(Лаборатории!A:A,MATCH('Производственный контроль'!E4077,Лаборатории!B:B,0)))</f>
        <v/>
      </c>
      <c r="C4077" t="str">
        <f>IF(E4077="","",VLOOKUP(E4077,Лаборатории!B:D,3,0))</f>
        <v/>
      </c>
      <c r="E4077" s="150"/>
      <c r="J4077" t="str">
        <f>IF(L4077="","",VLOOKUP(L4077,Продукция!B:D,3,0))</f>
        <v/>
      </c>
      <c r="K4077" t="str">
        <f>IF(L4077="","",VLOOKUP(L4077,Продукция!B:C,2,0))</f>
        <v/>
      </c>
      <c r="L4077" s="151"/>
      <c r="M4077" t="str">
        <f>IF(L4077="","",VLOOKUP(L4077,Продукция!B:L,11,0))</f>
        <v/>
      </c>
      <c r="AB4077" t="str">
        <f>IF(L4077="","",VLOOKUP(L4077&amp;I4077,Продукция!A:I,9,0))</f>
        <v/>
      </c>
      <c r="AF4077" t="str">
        <f>IF(AD4077="","",VLOOKUP(AD4077,'Сотрудники и ссылки'!A:B,2,0))</f>
        <v/>
      </c>
      <c r="AG4077" t="str">
        <f>IF(AD4077="","",VLOOKUP(AD4077,'Сотрудники и ссылки'!A:C,3,0))</f>
        <v/>
      </c>
      <c r="AI4077" t="str">
        <f>IF(AH4077="","",VLOOKUP(AH4077,'Сотрудники и ссылки'!A:B,2,0))</f>
        <v/>
      </c>
      <c r="AJ4077" t="str">
        <f>IF(AH4077="","",VLOOKUP(AH4077,'Сотрудники и ссылки'!A:C,3,0))</f>
        <v/>
      </c>
      <c r="AL4077" s="2" t="str">
        <f>IF(AK4077="","",AK4077+VLOOKUP(I4077,'Вид исследования'!B:E,4,0))</f>
        <v/>
      </c>
      <c r="AM4077" s="2" t="str">
        <f>IF(AK4077="","",AK4077+VLOOKUP(I4077,'Вид исследования'!B:F,5,0))</f>
        <v/>
      </c>
      <c r="AQ4077" t="str">
        <f>IFERROR(IF(L4077="","",VLOOKUP(L4077&amp;I4077,Продукция!A:K,11,0)),"обратитесь к админ справочника")</f>
        <v/>
      </c>
      <c r="AS4077" t="str">
        <f>IFERROR(IF(L4077="","",VLOOKUP(L4077&amp;I4077,Продукция!A:J,10,0)),"обратитесь к админ справочника")</f>
        <v/>
      </c>
    </row>
    <row r="4078" spans="1:45" x14ac:dyDescent="0.25">
      <c r="A4078" t="str">
        <f t="shared" si="73"/>
        <v/>
      </c>
      <c r="B4078" t="str">
        <f>IF(E4078="","",INDEX(Лаборатории!A:A,MATCH('Производственный контроль'!E4078,Лаборатории!B:B,0)))</f>
        <v/>
      </c>
      <c r="C4078" t="str">
        <f>IF(E4078="","",VLOOKUP(E4078,Лаборатории!B:D,3,0))</f>
        <v/>
      </c>
      <c r="E4078" s="150"/>
      <c r="J4078" t="str">
        <f>IF(L4078="","",VLOOKUP(L4078,Продукция!B:D,3,0))</f>
        <v/>
      </c>
      <c r="K4078" t="str">
        <f>IF(L4078="","",VLOOKUP(L4078,Продукция!B:C,2,0))</f>
        <v/>
      </c>
      <c r="L4078" s="151"/>
      <c r="M4078" t="str">
        <f>IF(L4078="","",VLOOKUP(L4078,Продукция!B:L,11,0))</f>
        <v/>
      </c>
      <c r="AB4078" t="str">
        <f>IF(L4078="","",VLOOKUP(L4078&amp;I4078,Продукция!A:I,9,0))</f>
        <v/>
      </c>
      <c r="AF4078" t="str">
        <f>IF(AD4078="","",VLOOKUP(AD4078,'Сотрудники и ссылки'!A:B,2,0))</f>
        <v/>
      </c>
      <c r="AG4078" t="str">
        <f>IF(AD4078="","",VLOOKUP(AD4078,'Сотрудники и ссылки'!A:C,3,0))</f>
        <v/>
      </c>
      <c r="AI4078" t="str">
        <f>IF(AH4078="","",VLOOKUP(AH4078,'Сотрудники и ссылки'!A:B,2,0))</f>
        <v/>
      </c>
      <c r="AJ4078" t="str">
        <f>IF(AH4078="","",VLOOKUP(AH4078,'Сотрудники и ссылки'!A:C,3,0))</f>
        <v/>
      </c>
      <c r="AL4078" s="2" t="str">
        <f>IF(AK4078="","",AK4078+VLOOKUP(I4078,'Вид исследования'!B:E,4,0))</f>
        <v/>
      </c>
      <c r="AM4078" s="2" t="str">
        <f>IF(AK4078="","",AK4078+VLOOKUP(I4078,'Вид исследования'!B:F,5,0))</f>
        <v/>
      </c>
      <c r="AQ4078" t="str">
        <f>IFERROR(IF(L4078="","",VLOOKUP(L4078&amp;I4078,Продукция!A:K,11,0)),"обратитесь к админ справочника")</f>
        <v/>
      </c>
      <c r="AS4078" t="str">
        <f>IFERROR(IF(L4078="","",VLOOKUP(L4078&amp;I4078,Продукция!A:J,10,0)),"обратитесь к админ справочника")</f>
        <v/>
      </c>
    </row>
    <row r="4079" spans="1:45" x14ac:dyDescent="0.25">
      <c r="A4079" t="str">
        <f t="shared" si="73"/>
        <v/>
      </c>
      <c r="B4079" t="str">
        <f>IF(E4079="","",INDEX(Лаборатории!A:A,MATCH('Производственный контроль'!E4079,Лаборатории!B:B,0)))</f>
        <v/>
      </c>
      <c r="C4079" t="str">
        <f>IF(E4079="","",VLOOKUP(E4079,Лаборатории!B:D,3,0))</f>
        <v/>
      </c>
      <c r="E4079" s="150"/>
      <c r="J4079" t="str">
        <f>IF(L4079="","",VLOOKUP(L4079,Продукция!B:D,3,0))</f>
        <v/>
      </c>
      <c r="K4079" t="str">
        <f>IF(L4079="","",VLOOKUP(L4079,Продукция!B:C,2,0))</f>
        <v/>
      </c>
      <c r="L4079" s="151"/>
      <c r="M4079" t="str">
        <f>IF(L4079="","",VLOOKUP(L4079,Продукция!B:L,11,0))</f>
        <v/>
      </c>
      <c r="AB4079" t="str">
        <f>IF(L4079="","",VLOOKUP(L4079&amp;I4079,Продукция!A:I,9,0))</f>
        <v/>
      </c>
      <c r="AF4079" t="str">
        <f>IF(AD4079="","",VLOOKUP(AD4079,'Сотрудники и ссылки'!A:B,2,0))</f>
        <v/>
      </c>
      <c r="AG4079" t="str">
        <f>IF(AD4079="","",VLOOKUP(AD4079,'Сотрудники и ссылки'!A:C,3,0))</f>
        <v/>
      </c>
      <c r="AI4079" t="str">
        <f>IF(AH4079="","",VLOOKUP(AH4079,'Сотрудники и ссылки'!A:B,2,0))</f>
        <v/>
      </c>
      <c r="AJ4079" t="str">
        <f>IF(AH4079="","",VLOOKUP(AH4079,'Сотрудники и ссылки'!A:C,3,0))</f>
        <v/>
      </c>
      <c r="AL4079" s="2" t="str">
        <f>IF(AK4079="","",AK4079+VLOOKUP(I4079,'Вид исследования'!B:E,4,0))</f>
        <v/>
      </c>
      <c r="AM4079" s="2" t="str">
        <f>IF(AK4079="","",AK4079+VLOOKUP(I4079,'Вид исследования'!B:F,5,0))</f>
        <v/>
      </c>
      <c r="AQ4079" t="str">
        <f>IFERROR(IF(L4079="","",VLOOKUP(L4079&amp;I4079,Продукция!A:K,11,0)),"обратитесь к админ справочника")</f>
        <v/>
      </c>
      <c r="AS4079" t="str">
        <f>IFERROR(IF(L4079="","",VLOOKUP(L4079&amp;I4079,Продукция!A:J,10,0)),"обратитесь к админ справочника")</f>
        <v/>
      </c>
    </row>
    <row r="4080" spans="1:45" x14ac:dyDescent="0.25">
      <c r="A4080" t="str">
        <f t="shared" si="73"/>
        <v/>
      </c>
      <c r="B4080" t="str">
        <f>IF(E4080="","",INDEX(Лаборатории!A:A,MATCH('Производственный контроль'!E4080,Лаборатории!B:B,0)))</f>
        <v/>
      </c>
      <c r="C4080" t="str">
        <f>IF(E4080="","",VLOOKUP(E4080,Лаборатории!B:D,3,0))</f>
        <v/>
      </c>
      <c r="E4080" s="150"/>
      <c r="J4080" t="str">
        <f>IF(L4080="","",VLOOKUP(L4080,Продукция!B:D,3,0))</f>
        <v/>
      </c>
      <c r="K4080" t="str">
        <f>IF(L4080="","",VLOOKUP(L4080,Продукция!B:C,2,0))</f>
        <v/>
      </c>
      <c r="L4080" s="151"/>
      <c r="M4080" t="str">
        <f>IF(L4080="","",VLOOKUP(L4080,Продукция!B:L,11,0))</f>
        <v/>
      </c>
      <c r="AB4080" t="str">
        <f>IF(L4080="","",VLOOKUP(L4080&amp;I4080,Продукция!A:I,9,0))</f>
        <v/>
      </c>
      <c r="AF4080" t="str">
        <f>IF(AD4080="","",VLOOKUP(AD4080,'Сотрудники и ссылки'!A:B,2,0))</f>
        <v/>
      </c>
      <c r="AG4080" t="str">
        <f>IF(AD4080="","",VLOOKUP(AD4080,'Сотрудники и ссылки'!A:C,3,0))</f>
        <v/>
      </c>
      <c r="AI4080" t="str">
        <f>IF(AH4080="","",VLOOKUP(AH4080,'Сотрудники и ссылки'!A:B,2,0))</f>
        <v/>
      </c>
      <c r="AJ4080" t="str">
        <f>IF(AH4080="","",VLOOKUP(AH4080,'Сотрудники и ссылки'!A:C,3,0))</f>
        <v/>
      </c>
      <c r="AL4080" s="2" t="str">
        <f>IF(AK4080="","",AK4080+VLOOKUP(I4080,'Вид исследования'!B:E,4,0))</f>
        <v/>
      </c>
      <c r="AM4080" s="2" t="str">
        <f>IF(AK4080="","",AK4080+VLOOKUP(I4080,'Вид исследования'!B:F,5,0))</f>
        <v/>
      </c>
      <c r="AQ4080" t="str">
        <f>IFERROR(IF(L4080="","",VLOOKUP(L4080&amp;I4080,Продукция!A:K,11,0)),"обратитесь к админ справочника")</f>
        <v/>
      </c>
      <c r="AS4080" t="str">
        <f>IFERROR(IF(L4080="","",VLOOKUP(L4080&amp;I4080,Продукция!A:J,10,0)),"обратитесь к админ справочника")</f>
        <v/>
      </c>
    </row>
    <row r="4081" spans="1:45" x14ac:dyDescent="0.25">
      <c r="A4081" t="str">
        <f t="shared" si="73"/>
        <v/>
      </c>
      <c r="B4081" t="str">
        <f>IF(E4081="","",INDEX(Лаборатории!A:A,MATCH('Производственный контроль'!E4081,Лаборатории!B:B,0)))</f>
        <v/>
      </c>
      <c r="C4081" t="str">
        <f>IF(E4081="","",VLOOKUP(E4081,Лаборатории!B:D,3,0))</f>
        <v/>
      </c>
      <c r="E4081" s="150"/>
      <c r="J4081" t="str">
        <f>IF(L4081="","",VLOOKUP(L4081,Продукция!B:D,3,0))</f>
        <v/>
      </c>
      <c r="K4081" t="str">
        <f>IF(L4081="","",VLOOKUP(L4081,Продукция!B:C,2,0))</f>
        <v/>
      </c>
      <c r="L4081" s="151"/>
      <c r="M4081" t="str">
        <f>IF(L4081="","",VLOOKUP(L4081,Продукция!B:L,11,0))</f>
        <v/>
      </c>
      <c r="AB4081" t="str">
        <f>IF(L4081="","",VLOOKUP(L4081&amp;I4081,Продукция!A:I,9,0))</f>
        <v/>
      </c>
      <c r="AF4081" t="str">
        <f>IF(AD4081="","",VLOOKUP(AD4081,'Сотрудники и ссылки'!A:B,2,0))</f>
        <v/>
      </c>
      <c r="AG4081" t="str">
        <f>IF(AD4081="","",VLOOKUP(AD4081,'Сотрудники и ссылки'!A:C,3,0))</f>
        <v/>
      </c>
      <c r="AI4081" t="str">
        <f>IF(AH4081="","",VLOOKUP(AH4081,'Сотрудники и ссылки'!A:B,2,0))</f>
        <v/>
      </c>
      <c r="AJ4081" t="str">
        <f>IF(AH4081="","",VLOOKUP(AH4081,'Сотрудники и ссылки'!A:C,3,0))</f>
        <v/>
      </c>
      <c r="AL4081" s="2" t="str">
        <f>IF(AK4081="","",AK4081+VLOOKUP(I4081,'Вид исследования'!B:E,4,0))</f>
        <v/>
      </c>
      <c r="AM4081" s="2" t="str">
        <f>IF(AK4081="","",AK4081+VLOOKUP(I4081,'Вид исследования'!B:F,5,0))</f>
        <v/>
      </c>
      <c r="AQ4081" t="str">
        <f>IFERROR(IF(L4081="","",VLOOKUP(L4081&amp;I4081,Продукция!A:K,11,0)),"обратитесь к админ справочника")</f>
        <v/>
      </c>
      <c r="AS4081" t="str">
        <f>IFERROR(IF(L4081="","",VLOOKUP(L4081&amp;I4081,Продукция!A:J,10,0)),"обратитесь к админ справочника")</f>
        <v/>
      </c>
    </row>
    <row r="4082" spans="1:45" x14ac:dyDescent="0.25">
      <c r="A4082" t="str">
        <f t="shared" si="73"/>
        <v/>
      </c>
      <c r="B4082" t="str">
        <f>IF(E4082="","",INDEX(Лаборатории!A:A,MATCH('Производственный контроль'!E4082,Лаборатории!B:B,0)))</f>
        <v/>
      </c>
      <c r="C4082" t="str">
        <f>IF(E4082="","",VLOOKUP(E4082,Лаборатории!B:D,3,0))</f>
        <v/>
      </c>
      <c r="E4082" s="150"/>
      <c r="J4082" t="str">
        <f>IF(L4082="","",VLOOKUP(L4082,Продукция!B:D,3,0))</f>
        <v/>
      </c>
      <c r="K4082" t="str">
        <f>IF(L4082="","",VLOOKUP(L4082,Продукция!B:C,2,0))</f>
        <v/>
      </c>
      <c r="L4082" s="151"/>
      <c r="M4082" t="str">
        <f>IF(L4082="","",VLOOKUP(L4082,Продукция!B:L,11,0))</f>
        <v/>
      </c>
      <c r="AB4082" t="str">
        <f>IF(L4082="","",VLOOKUP(L4082&amp;I4082,Продукция!A:I,9,0))</f>
        <v/>
      </c>
      <c r="AF4082" t="str">
        <f>IF(AD4082="","",VLOOKUP(AD4082,'Сотрудники и ссылки'!A:B,2,0))</f>
        <v/>
      </c>
      <c r="AG4082" t="str">
        <f>IF(AD4082="","",VLOOKUP(AD4082,'Сотрудники и ссылки'!A:C,3,0))</f>
        <v/>
      </c>
      <c r="AI4082" t="str">
        <f>IF(AH4082="","",VLOOKUP(AH4082,'Сотрудники и ссылки'!A:B,2,0))</f>
        <v/>
      </c>
      <c r="AJ4082" t="str">
        <f>IF(AH4082="","",VLOOKUP(AH4082,'Сотрудники и ссылки'!A:C,3,0))</f>
        <v/>
      </c>
      <c r="AL4082" s="2" t="str">
        <f>IF(AK4082="","",AK4082+VLOOKUP(I4082,'Вид исследования'!B:E,4,0))</f>
        <v/>
      </c>
      <c r="AM4082" s="2" t="str">
        <f>IF(AK4082="","",AK4082+VLOOKUP(I4082,'Вид исследования'!B:F,5,0))</f>
        <v/>
      </c>
      <c r="AQ4082" t="str">
        <f>IFERROR(IF(L4082="","",VLOOKUP(L4082&amp;I4082,Продукция!A:K,11,0)),"обратитесь к админ справочника")</f>
        <v/>
      </c>
      <c r="AS4082" t="str">
        <f>IFERROR(IF(L4082="","",VLOOKUP(L4082&amp;I4082,Продукция!A:J,10,0)),"обратитесь к админ справочника")</f>
        <v/>
      </c>
    </row>
    <row r="4083" spans="1:45" x14ac:dyDescent="0.25">
      <c r="A4083" t="str">
        <f t="shared" si="73"/>
        <v/>
      </c>
      <c r="B4083" t="str">
        <f>IF(E4083="","",INDEX(Лаборатории!A:A,MATCH('Производственный контроль'!E4083,Лаборатории!B:B,0)))</f>
        <v/>
      </c>
      <c r="C4083" t="str">
        <f>IF(E4083="","",VLOOKUP(E4083,Лаборатории!B:D,3,0))</f>
        <v/>
      </c>
      <c r="E4083" s="150"/>
      <c r="J4083" t="str">
        <f>IF(L4083="","",VLOOKUP(L4083,Продукция!B:D,3,0))</f>
        <v/>
      </c>
      <c r="K4083" t="str">
        <f>IF(L4083="","",VLOOKUP(L4083,Продукция!B:C,2,0))</f>
        <v/>
      </c>
      <c r="L4083" s="151"/>
      <c r="M4083" t="str">
        <f>IF(L4083="","",VLOOKUP(L4083,Продукция!B:L,11,0))</f>
        <v/>
      </c>
      <c r="AB4083" t="str">
        <f>IF(L4083="","",VLOOKUP(L4083&amp;I4083,Продукция!A:I,9,0))</f>
        <v/>
      </c>
      <c r="AF4083" t="str">
        <f>IF(AD4083="","",VLOOKUP(AD4083,'Сотрудники и ссылки'!A:B,2,0))</f>
        <v/>
      </c>
      <c r="AG4083" t="str">
        <f>IF(AD4083="","",VLOOKUP(AD4083,'Сотрудники и ссылки'!A:C,3,0))</f>
        <v/>
      </c>
      <c r="AI4083" t="str">
        <f>IF(AH4083="","",VLOOKUP(AH4083,'Сотрудники и ссылки'!A:B,2,0))</f>
        <v/>
      </c>
      <c r="AJ4083" t="str">
        <f>IF(AH4083="","",VLOOKUP(AH4083,'Сотрудники и ссылки'!A:C,3,0))</f>
        <v/>
      </c>
      <c r="AL4083" s="2" t="str">
        <f>IF(AK4083="","",AK4083+VLOOKUP(I4083,'Вид исследования'!B:E,4,0))</f>
        <v/>
      </c>
      <c r="AM4083" s="2" t="str">
        <f>IF(AK4083="","",AK4083+VLOOKUP(I4083,'Вид исследования'!B:F,5,0))</f>
        <v/>
      </c>
      <c r="AQ4083" t="str">
        <f>IFERROR(IF(L4083="","",VLOOKUP(L4083&amp;I4083,Продукция!A:K,11,0)),"обратитесь к админ справочника")</f>
        <v/>
      </c>
      <c r="AS4083" t="str">
        <f>IFERROR(IF(L4083="","",VLOOKUP(L4083&amp;I4083,Продукция!A:J,10,0)),"обратитесь к админ справочника")</f>
        <v/>
      </c>
    </row>
    <row r="4084" spans="1:45" x14ac:dyDescent="0.25">
      <c r="A4084" t="str">
        <f t="shared" si="73"/>
        <v/>
      </c>
      <c r="B4084" t="str">
        <f>IF(E4084="","",INDEX(Лаборатории!A:A,MATCH('Производственный контроль'!E4084,Лаборатории!B:B,0)))</f>
        <v/>
      </c>
      <c r="C4084" t="str">
        <f>IF(E4084="","",VLOOKUP(E4084,Лаборатории!B:D,3,0))</f>
        <v/>
      </c>
      <c r="E4084" s="150"/>
      <c r="J4084" t="str">
        <f>IF(L4084="","",VLOOKUP(L4084,Продукция!B:D,3,0))</f>
        <v/>
      </c>
      <c r="K4084" t="str">
        <f>IF(L4084="","",VLOOKUP(L4084,Продукция!B:C,2,0))</f>
        <v/>
      </c>
      <c r="L4084" s="151"/>
      <c r="M4084" t="str">
        <f>IF(L4084="","",VLOOKUP(L4084,Продукция!B:L,11,0))</f>
        <v/>
      </c>
      <c r="AB4084" t="str">
        <f>IF(L4084="","",VLOOKUP(L4084&amp;I4084,Продукция!A:I,9,0))</f>
        <v/>
      </c>
      <c r="AF4084" t="str">
        <f>IF(AD4084="","",VLOOKUP(AD4084,'Сотрудники и ссылки'!A:B,2,0))</f>
        <v/>
      </c>
      <c r="AG4084" t="str">
        <f>IF(AD4084="","",VLOOKUP(AD4084,'Сотрудники и ссылки'!A:C,3,0))</f>
        <v/>
      </c>
      <c r="AI4084" t="str">
        <f>IF(AH4084="","",VLOOKUP(AH4084,'Сотрудники и ссылки'!A:B,2,0))</f>
        <v/>
      </c>
      <c r="AJ4084" t="str">
        <f>IF(AH4084="","",VLOOKUP(AH4084,'Сотрудники и ссылки'!A:C,3,0))</f>
        <v/>
      </c>
      <c r="AL4084" s="2" t="str">
        <f>IF(AK4084="","",AK4084+VLOOKUP(I4084,'Вид исследования'!B:E,4,0))</f>
        <v/>
      </c>
      <c r="AM4084" s="2" t="str">
        <f>IF(AK4084="","",AK4084+VLOOKUP(I4084,'Вид исследования'!B:F,5,0))</f>
        <v/>
      </c>
      <c r="AQ4084" t="str">
        <f>IFERROR(IF(L4084="","",VLOOKUP(L4084&amp;I4084,Продукция!A:K,11,0)),"обратитесь к админ справочника")</f>
        <v/>
      </c>
      <c r="AS4084" t="str">
        <f>IFERROR(IF(L4084="","",VLOOKUP(L4084&amp;I4084,Продукция!A:J,10,0)),"обратитесь к админ справочника")</f>
        <v/>
      </c>
    </row>
    <row r="4085" spans="1:45" x14ac:dyDescent="0.25">
      <c r="A4085" t="str">
        <f t="shared" si="73"/>
        <v/>
      </c>
      <c r="B4085" t="str">
        <f>IF(E4085="","",INDEX(Лаборатории!A:A,MATCH('Производственный контроль'!E4085,Лаборатории!B:B,0)))</f>
        <v/>
      </c>
      <c r="C4085" t="str">
        <f>IF(E4085="","",VLOOKUP(E4085,Лаборатории!B:D,3,0))</f>
        <v/>
      </c>
      <c r="E4085" s="150"/>
      <c r="J4085" t="str">
        <f>IF(L4085="","",VLOOKUP(L4085,Продукция!B:D,3,0))</f>
        <v/>
      </c>
      <c r="K4085" t="str">
        <f>IF(L4085="","",VLOOKUP(L4085,Продукция!B:C,2,0))</f>
        <v/>
      </c>
      <c r="L4085" s="151"/>
      <c r="M4085" t="str">
        <f>IF(L4085="","",VLOOKUP(L4085,Продукция!B:L,11,0))</f>
        <v/>
      </c>
      <c r="AB4085" t="str">
        <f>IF(L4085="","",VLOOKUP(L4085&amp;I4085,Продукция!A:I,9,0))</f>
        <v/>
      </c>
      <c r="AF4085" t="str">
        <f>IF(AD4085="","",VLOOKUP(AD4085,'Сотрудники и ссылки'!A:B,2,0))</f>
        <v/>
      </c>
      <c r="AG4085" t="str">
        <f>IF(AD4085="","",VLOOKUP(AD4085,'Сотрудники и ссылки'!A:C,3,0))</f>
        <v/>
      </c>
      <c r="AI4085" t="str">
        <f>IF(AH4085="","",VLOOKUP(AH4085,'Сотрудники и ссылки'!A:B,2,0))</f>
        <v/>
      </c>
      <c r="AJ4085" t="str">
        <f>IF(AH4085="","",VLOOKUP(AH4085,'Сотрудники и ссылки'!A:C,3,0))</f>
        <v/>
      </c>
      <c r="AL4085" s="2" t="str">
        <f>IF(AK4085="","",AK4085+VLOOKUP(I4085,'Вид исследования'!B:E,4,0))</f>
        <v/>
      </c>
      <c r="AM4085" s="2" t="str">
        <f>IF(AK4085="","",AK4085+VLOOKUP(I4085,'Вид исследования'!B:F,5,0))</f>
        <v/>
      </c>
      <c r="AQ4085" t="str">
        <f>IFERROR(IF(L4085="","",VLOOKUP(L4085&amp;I4085,Продукция!A:K,11,0)),"обратитесь к админ справочника")</f>
        <v/>
      </c>
      <c r="AS4085" t="str">
        <f>IFERROR(IF(L4085="","",VLOOKUP(L4085&amp;I4085,Продукция!A:J,10,0)),"обратитесь к админ справочника")</f>
        <v/>
      </c>
    </row>
    <row r="4086" spans="1:45" x14ac:dyDescent="0.25">
      <c r="A4086" t="str">
        <f t="shared" si="73"/>
        <v/>
      </c>
      <c r="B4086" t="str">
        <f>IF(E4086="","",INDEX(Лаборатории!A:A,MATCH('Производственный контроль'!E4086,Лаборатории!B:B,0)))</f>
        <v/>
      </c>
      <c r="C4086" t="str">
        <f>IF(E4086="","",VLOOKUP(E4086,Лаборатории!B:D,3,0))</f>
        <v/>
      </c>
      <c r="E4086" s="150"/>
      <c r="J4086" t="str">
        <f>IF(L4086="","",VLOOKUP(L4086,Продукция!B:D,3,0))</f>
        <v/>
      </c>
      <c r="K4086" t="str">
        <f>IF(L4086="","",VLOOKUP(L4086,Продукция!B:C,2,0))</f>
        <v/>
      </c>
      <c r="L4086" s="151"/>
      <c r="M4086" t="str">
        <f>IF(L4086="","",VLOOKUP(L4086,Продукция!B:L,11,0))</f>
        <v/>
      </c>
      <c r="AB4086" t="str">
        <f>IF(L4086="","",VLOOKUP(L4086&amp;I4086,Продукция!A:I,9,0))</f>
        <v/>
      </c>
      <c r="AF4086" t="str">
        <f>IF(AD4086="","",VLOOKUP(AD4086,'Сотрудники и ссылки'!A:B,2,0))</f>
        <v/>
      </c>
      <c r="AG4086" t="str">
        <f>IF(AD4086="","",VLOOKUP(AD4086,'Сотрудники и ссылки'!A:C,3,0))</f>
        <v/>
      </c>
      <c r="AI4086" t="str">
        <f>IF(AH4086="","",VLOOKUP(AH4086,'Сотрудники и ссылки'!A:B,2,0))</f>
        <v/>
      </c>
      <c r="AJ4086" t="str">
        <f>IF(AH4086="","",VLOOKUP(AH4086,'Сотрудники и ссылки'!A:C,3,0))</f>
        <v/>
      </c>
      <c r="AL4086" s="2" t="str">
        <f>IF(AK4086="","",AK4086+VLOOKUP(I4086,'Вид исследования'!B:E,4,0))</f>
        <v/>
      </c>
      <c r="AM4086" s="2" t="str">
        <f>IF(AK4086="","",AK4086+VLOOKUP(I4086,'Вид исследования'!B:F,5,0))</f>
        <v/>
      </c>
      <c r="AQ4086" t="str">
        <f>IFERROR(IF(L4086="","",VLOOKUP(L4086&amp;I4086,Продукция!A:K,11,0)),"обратитесь к админ справочника")</f>
        <v/>
      </c>
      <c r="AS4086" t="str">
        <f>IFERROR(IF(L4086="","",VLOOKUP(L4086&amp;I4086,Продукция!A:J,10,0)),"обратитесь к админ справочника")</f>
        <v/>
      </c>
    </row>
    <row r="4087" spans="1:45" x14ac:dyDescent="0.25">
      <c r="A4087" t="str">
        <f t="shared" si="73"/>
        <v/>
      </c>
      <c r="B4087" t="str">
        <f>IF(E4087="","",INDEX(Лаборатории!A:A,MATCH('Производственный контроль'!E4087,Лаборатории!B:B,0)))</f>
        <v/>
      </c>
      <c r="C4087" t="str">
        <f>IF(E4087="","",VLOOKUP(E4087,Лаборатории!B:D,3,0))</f>
        <v/>
      </c>
      <c r="E4087" s="150"/>
      <c r="J4087" t="str">
        <f>IF(L4087="","",VLOOKUP(L4087,Продукция!B:D,3,0))</f>
        <v/>
      </c>
      <c r="K4087" t="str">
        <f>IF(L4087="","",VLOOKUP(L4087,Продукция!B:C,2,0))</f>
        <v/>
      </c>
      <c r="L4087" s="151"/>
      <c r="M4087" t="str">
        <f>IF(L4087="","",VLOOKUP(L4087,Продукция!B:L,11,0))</f>
        <v/>
      </c>
      <c r="AB4087" t="str">
        <f>IF(L4087="","",VLOOKUP(L4087&amp;I4087,Продукция!A:I,9,0))</f>
        <v/>
      </c>
      <c r="AF4087" t="str">
        <f>IF(AD4087="","",VLOOKUP(AD4087,'Сотрудники и ссылки'!A:B,2,0))</f>
        <v/>
      </c>
      <c r="AG4087" t="str">
        <f>IF(AD4087="","",VLOOKUP(AD4087,'Сотрудники и ссылки'!A:C,3,0))</f>
        <v/>
      </c>
      <c r="AI4087" t="str">
        <f>IF(AH4087="","",VLOOKUP(AH4087,'Сотрудники и ссылки'!A:B,2,0))</f>
        <v/>
      </c>
      <c r="AJ4087" t="str">
        <f>IF(AH4087="","",VLOOKUP(AH4087,'Сотрудники и ссылки'!A:C,3,0))</f>
        <v/>
      </c>
      <c r="AL4087" s="2" t="str">
        <f>IF(AK4087="","",AK4087+VLOOKUP(I4087,'Вид исследования'!B:E,4,0))</f>
        <v/>
      </c>
      <c r="AM4087" s="2" t="str">
        <f>IF(AK4087="","",AK4087+VLOOKUP(I4087,'Вид исследования'!B:F,5,0))</f>
        <v/>
      </c>
      <c r="AQ4087" t="str">
        <f>IFERROR(IF(L4087="","",VLOOKUP(L4087&amp;I4087,Продукция!A:K,11,0)),"обратитесь к админ справочника")</f>
        <v/>
      </c>
      <c r="AS4087" t="str">
        <f>IFERROR(IF(L4087="","",VLOOKUP(L4087&amp;I4087,Продукция!A:J,10,0)),"обратитесь к админ справочника")</f>
        <v/>
      </c>
    </row>
    <row r="4088" spans="1:45" x14ac:dyDescent="0.25">
      <c r="A4088" t="str">
        <f t="shared" si="73"/>
        <v/>
      </c>
      <c r="B4088" t="str">
        <f>IF(E4088="","",INDEX(Лаборатории!A:A,MATCH('Производственный контроль'!E4088,Лаборатории!B:B,0)))</f>
        <v/>
      </c>
      <c r="C4088" t="str">
        <f>IF(E4088="","",VLOOKUP(E4088,Лаборатории!B:D,3,0))</f>
        <v/>
      </c>
      <c r="E4088" s="150"/>
      <c r="J4088" t="str">
        <f>IF(L4088="","",VLOOKUP(L4088,Продукция!B:D,3,0))</f>
        <v/>
      </c>
      <c r="K4088" t="str">
        <f>IF(L4088="","",VLOOKUP(L4088,Продукция!B:C,2,0))</f>
        <v/>
      </c>
      <c r="L4088" s="151"/>
      <c r="M4088" t="str">
        <f>IF(L4088="","",VLOOKUP(L4088,Продукция!B:L,11,0))</f>
        <v/>
      </c>
      <c r="AB4088" t="str">
        <f>IF(L4088="","",VLOOKUP(L4088&amp;I4088,Продукция!A:I,9,0))</f>
        <v/>
      </c>
      <c r="AF4088" t="str">
        <f>IF(AD4088="","",VLOOKUP(AD4088,'Сотрудники и ссылки'!A:B,2,0))</f>
        <v/>
      </c>
      <c r="AG4088" t="str">
        <f>IF(AD4088="","",VLOOKUP(AD4088,'Сотрудники и ссылки'!A:C,3,0))</f>
        <v/>
      </c>
      <c r="AI4088" t="str">
        <f>IF(AH4088="","",VLOOKUP(AH4088,'Сотрудники и ссылки'!A:B,2,0))</f>
        <v/>
      </c>
      <c r="AJ4088" t="str">
        <f>IF(AH4088="","",VLOOKUP(AH4088,'Сотрудники и ссылки'!A:C,3,0))</f>
        <v/>
      </c>
      <c r="AL4088" s="2" t="str">
        <f>IF(AK4088="","",AK4088+VLOOKUP(I4088,'Вид исследования'!B:E,4,0))</f>
        <v/>
      </c>
      <c r="AM4088" s="2" t="str">
        <f>IF(AK4088="","",AK4088+VLOOKUP(I4088,'Вид исследования'!B:F,5,0))</f>
        <v/>
      </c>
      <c r="AQ4088" t="str">
        <f>IFERROR(IF(L4088="","",VLOOKUP(L4088&amp;I4088,Продукция!A:K,11,0)),"обратитесь к админ справочника")</f>
        <v/>
      </c>
      <c r="AS4088" t="str">
        <f>IFERROR(IF(L4088="","",VLOOKUP(L4088&amp;I4088,Продукция!A:J,10,0)),"обратитесь к админ справочника")</f>
        <v/>
      </c>
    </row>
    <row r="4089" spans="1:45" x14ac:dyDescent="0.25">
      <c r="A4089" t="str">
        <f t="shared" si="73"/>
        <v/>
      </c>
      <c r="B4089" t="str">
        <f>IF(E4089="","",INDEX(Лаборатории!A:A,MATCH('Производственный контроль'!E4089,Лаборатории!B:B,0)))</f>
        <v/>
      </c>
      <c r="C4089" t="str">
        <f>IF(E4089="","",VLOOKUP(E4089,Лаборатории!B:D,3,0))</f>
        <v/>
      </c>
      <c r="E4089" s="150"/>
      <c r="J4089" t="str">
        <f>IF(L4089="","",VLOOKUP(L4089,Продукция!B:D,3,0))</f>
        <v/>
      </c>
      <c r="K4089" t="str">
        <f>IF(L4089="","",VLOOKUP(L4089,Продукция!B:C,2,0))</f>
        <v/>
      </c>
      <c r="L4089" s="151"/>
      <c r="M4089" t="str">
        <f>IF(L4089="","",VLOOKUP(L4089,Продукция!B:L,11,0))</f>
        <v/>
      </c>
      <c r="AB4089" t="str">
        <f>IF(L4089="","",VLOOKUP(L4089&amp;I4089,Продукция!A:I,9,0))</f>
        <v/>
      </c>
      <c r="AF4089" t="str">
        <f>IF(AD4089="","",VLOOKUP(AD4089,'Сотрудники и ссылки'!A:B,2,0))</f>
        <v/>
      </c>
      <c r="AG4089" t="str">
        <f>IF(AD4089="","",VLOOKUP(AD4089,'Сотрудники и ссылки'!A:C,3,0))</f>
        <v/>
      </c>
      <c r="AI4089" t="str">
        <f>IF(AH4089="","",VLOOKUP(AH4089,'Сотрудники и ссылки'!A:B,2,0))</f>
        <v/>
      </c>
      <c r="AJ4089" t="str">
        <f>IF(AH4089="","",VLOOKUP(AH4089,'Сотрудники и ссылки'!A:C,3,0))</f>
        <v/>
      </c>
      <c r="AL4089" s="2" t="str">
        <f>IF(AK4089="","",AK4089+VLOOKUP(I4089,'Вид исследования'!B:E,4,0))</f>
        <v/>
      </c>
      <c r="AM4089" s="2" t="str">
        <f>IF(AK4089="","",AK4089+VLOOKUP(I4089,'Вид исследования'!B:F,5,0))</f>
        <v/>
      </c>
      <c r="AQ4089" t="str">
        <f>IFERROR(IF(L4089="","",VLOOKUP(L4089&amp;I4089,Продукция!A:K,11,0)),"обратитесь к админ справочника")</f>
        <v/>
      </c>
      <c r="AS4089" t="str">
        <f>IFERROR(IF(L4089="","",VLOOKUP(L4089&amp;I4089,Продукция!A:J,10,0)),"обратитесь к админ справочника")</f>
        <v/>
      </c>
    </row>
    <row r="4090" spans="1:45" x14ac:dyDescent="0.25">
      <c r="A4090" t="str">
        <f t="shared" si="73"/>
        <v/>
      </c>
      <c r="B4090" t="str">
        <f>IF(E4090="","",INDEX(Лаборатории!A:A,MATCH('Производственный контроль'!E4090,Лаборатории!B:B,0)))</f>
        <v/>
      </c>
      <c r="C4090" t="str">
        <f>IF(E4090="","",VLOOKUP(E4090,Лаборатории!B:D,3,0))</f>
        <v/>
      </c>
      <c r="E4090" s="150"/>
      <c r="J4090" t="str">
        <f>IF(L4090="","",VLOOKUP(L4090,Продукция!B:D,3,0))</f>
        <v/>
      </c>
      <c r="K4090" t="str">
        <f>IF(L4090="","",VLOOKUP(L4090,Продукция!B:C,2,0))</f>
        <v/>
      </c>
      <c r="L4090" s="151"/>
      <c r="M4090" t="str">
        <f>IF(L4090="","",VLOOKUP(L4090,Продукция!B:L,11,0))</f>
        <v/>
      </c>
      <c r="AB4090" t="str">
        <f>IF(L4090="","",VLOOKUP(L4090&amp;I4090,Продукция!A:I,9,0))</f>
        <v/>
      </c>
      <c r="AF4090" t="str">
        <f>IF(AD4090="","",VLOOKUP(AD4090,'Сотрудники и ссылки'!A:B,2,0))</f>
        <v/>
      </c>
      <c r="AG4090" t="str">
        <f>IF(AD4090="","",VLOOKUP(AD4090,'Сотрудники и ссылки'!A:C,3,0))</f>
        <v/>
      </c>
      <c r="AI4090" t="str">
        <f>IF(AH4090="","",VLOOKUP(AH4090,'Сотрудники и ссылки'!A:B,2,0))</f>
        <v/>
      </c>
      <c r="AJ4090" t="str">
        <f>IF(AH4090="","",VLOOKUP(AH4090,'Сотрудники и ссылки'!A:C,3,0))</f>
        <v/>
      </c>
      <c r="AL4090" s="2" t="str">
        <f>IF(AK4090="","",AK4090+VLOOKUP(I4090,'Вид исследования'!B:E,4,0))</f>
        <v/>
      </c>
      <c r="AM4090" s="2" t="str">
        <f>IF(AK4090="","",AK4090+VLOOKUP(I4090,'Вид исследования'!B:F,5,0))</f>
        <v/>
      </c>
      <c r="AQ4090" t="str">
        <f>IFERROR(IF(L4090="","",VLOOKUP(L4090&amp;I4090,Продукция!A:K,11,0)),"обратитесь к админ справочника")</f>
        <v/>
      </c>
      <c r="AS4090" t="str">
        <f>IFERROR(IF(L4090="","",VLOOKUP(L4090&amp;I4090,Продукция!A:J,10,0)),"обратитесь к админ справочника")</f>
        <v/>
      </c>
    </row>
    <row r="4091" spans="1:45" x14ac:dyDescent="0.25">
      <c r="A4091" t="str">
        <f t="shared" si="73"/>
        <v/>
      </c>
      <c r="B4091" t="str">
        <f>IF(E4091="","",INDEX(Лаборатории!A:A,MATCH('Производственный контроль'!E4091,Лаборатории!B:B,0)))</f>
        <v/>
      </c>
      <c r="C4091" t="str">
        <f>IF(E4091="","",VLOOKUP(E4091,Лаборатории!B:D,3,0))</f>
        <v/>
      </c>
      <c r="E4091" s="150"/>
      <c r="J4091" t="str">
        <f>IF(L4091="","",VLOOKUP(L4091,Продукция!B:D,3,0))</f>
        <v/>
      </c>
      <c r="K4091" t="str">
        <f>IF(L4091="","",VLOOKUP(L4091,Продукция!B:C,2,0))</f>
        <v/>
      </c>
      <c r="L4091" s="151"/>
      <c r="M4091" t="str">
        <f>IF(L4091="","",VLOOKUP(L4091,Продукция!B:L,11,0))</f>
        <v/>
      </c>
      <c r="AB4091" t="str">
        <f>IF(L4091="","",VLOOKUP(L4091&amp;I4091,Продукция!A:I,9,0))</f>
        <v/>
      </c>
      <c r="AF4091" t="str">
        <f>IF(AD4091="","",VLOOKUP(AD4091,'Сотрудники и ссылки'!A:B,2,0))</f>
        <v/>
      </c>
      <c r="AG4091" t="str">
        <f>IF(AD4091="","",VLOOKUP(AD4091,'Сотрудники и ссылки'!A:C,3,0))</f>
        <v/>
      </c>
      <c r="AI4091" t="str">
        <f>IF(AH4091="","",VLOOKUP(AH4091,'Сотрудники и ссылки'!A:B,2,0))</f>
        <v/>
      </c>
      <c r="AJ4091" t="str">
        <f>IF(AH4091="","",VLOOKUP(AH4091,'Сотрудники и ссылки'!A:C,3,0))</f>
        <v/>
      </c>
      <c r="AL4091" s="2" t="str">
        <f>IF(AK4091="","",AK4091+VLOOKUP(I4091,'Вид исследования'!B:E,4,0))</f>
        <v/>
      </c>
      <c r="AM4091" s="2" t="str">
        <f>IF(AK4091="","",AK4091+VLOOKUP(I4091,'Вид исследования'!B:F,5,0))</f>
        <v/>
      </c>
      <c r="AQ4091" t="str">
        <f>IFERROR(IF(L4091="","",VLOOKUP(L4091&amp;I4091,Продукция!A:K,11,0)),"обратитесь к админ справочника")</f>
        <v/>
      </c>
      <c r="AS4091" t="str">
        <f>IFERROR(IF(L4091="","",VLOOKUP(L4091&amp;I4091,Продукция!A:J,10,0)),"обратитесь к админ справочника")</f>
        <v/>
      </c>
    </row>
    <row r="4092" spans="1:45" x14ac:dyDescent="0.25">
      <c r="A4092" t="str">
        <f t="shared" si="73"/>
        <v/>
      </c>
      <c r="B4092" t="str">
        <f>IF(E4092="","",INDEX(Лаборатории!A:A,MATCH('Производственный контроль'!E4092,Лаборатории!B:B,0)))</f>
        <v/>
      </c>
      <c r="C4092" t="str">
        <f>IF(E4092="","",VLOOKUP(E4092,Лаборатории!B:D,3,0))</f>
        <v/>
      </c>
      <c r="E4092" s="150"/>
      <c r="J4092" t="str">
        <f>IF(L4092="","",VLOOKUP(L4092,Продукция!B:D,3,0))</f>
        <v/>
      </c>
      <c r="K4092" t="str">
        <f>IF(L4092="","",VLOOKUP(L4092,Продукция!B:C,2,0))</f>
        <v/>
      </c>
      <c r="L4092" s="151"/>
      <c r="M4092" t="str">
        <f>IF(L4092="","",VLOOKUP(L4092,Продукция!B:L,11,0))</f>
        <v/>
      </c>
      <c r="AB4092" t="str">
        <f>IF(L4092="","",VLOOKUP(L4092&amp;I4092,Продукция!A:I,9,0))</f>
        <v/>
      </c>
      <c r="AF4092" t="str">
        <f>IF(AD4092="","",VLOOKUP(AD4092,'Сотрудники и ссылки'!A:B,2,0))</f>
        <v/>
      </c>
      <c r="AG4092" t="str">
        <f>IF(AD4092="","",VLOOKUP(AD4092,'Сотрудники и ссылки'!A:C,3,0))</f>
        <v/>
      </c>
      <c r="AI4092" t="str">
        <f>IF(AH4092="","",VLOOKUP(AH4092,'Сотрудники и ссылки'!A:B,2,0))</f>
        <v/>
      </c>
      <c r="AJ4092" t="str">
        <f>IF(AH4092="","",VLOOKUP(AH4092,'Сотрудники и ссылки'!A:C,3,0))</f>
        <v/>
      </c>
      <c r="AL4092" s="2" t="str">
        <f>IF(AK4092="","",AK4092+VLOOKUP(I4092,'Вид исследования'!B:E,4,0))</f>
        <v/>
      </c>
      <c r="AM4092" s="2" t="str">
        <f>IF(AK4092="","",AK4092+VLOOKUP(I4092,'Вид исследования'!B:F,5,0))</f>
        <v/>
      </c>
      <c r="AQ4092" t="str">
        <f>IFERROR(IF(L4092="","",VLOOKUP(L4092&amp;I4092,Продукция!A:K,11,0)),"обратитесь к админ справочника")</f>
        <v/>
      </c>
      <c r="AS4092" t="str">
        <f>IFERROR(IF(L4092="","",VLOOKUP(L4092&amp;I4092,Продукция!A:J,10,0)),"обратитесь к админ справочника")</f>
        <v/>
      </c>
    </row>
    <row r="4093" spans="1:45" x14ac:dyDescent="0.25">
      <c r="A4093" t="str">
        <f t="shared" si="73"/>
        <v/>
      </c>
      <c r="B4093" t="str">
        <f>IF(E4093="","",INDEX(Лаборатории!A:A,MATCH('Производственный контроль'!E4093,Лаборатории!B:B,0)))</f>
        <v/>
      </c>
      <c r="C4093" t="str">
        <f>IF(E4093="","",VLOOKUP(E4093,Лаборатории!B:D,3,0))</f>
        <v/>
      </c>
      <c r="E4093" s="150"/>
      <c r="J4093" t="str">
        <f>IF(L4093="","",VLOOKUP(L4093,Продукция!B:D,3,0))</f>
        <v/>
      </c>
      <c r="K4093" t="str">
        <f>IF(L4093="","",VLOOKUP(L4093,Продукция!B:C,2,0))</f>
        <v/>
      </c>
      <c r="L4093" s="151"/>
      <c r="M4093" t="str">
        <f>IF(L4093="","",VLOOKUP(L4093,Продукция!B:L,11,0))</f>
        <v/>
      </c>
      <c r="AB4093" t="str">
        <f>IF(L4093="","",VLOOKUP(L4093&amp;I4093,Продукция!A:I,9,0))</f>
        <v/>
      </c>
      <c r="AF4093" t="str">
        <f>IF(AD4093="","",VLOOKUP(AD4093,'Сотрудники и ссылки'!A:B,2,0))</f>
        <v/>
      </c>
      <c r="AG4093" t="str">
        <f>IF(AD4093="","",VLOOKUP(AD4093,'Сотрудники и ссылки'!A:C,3,0))</f>
        <v/>
      </c>
      <c r="AI4093" t="str">
        <f>IF(AH4093="","",VLOOKUP(AH4093,'Сотрудники и ссылки'!A:B,2,0))</f>
        <v/>
      </c>
      <c r="AJ4093" t="str">
        <f>IF(AH4093="","",VLOOKUP(AH4093,'Сотрудники и ссылки'!A:C,3,0))</f>
        <v/>
      </c>
      <c r="AL4093" s="2" t="str">
        <f>IF(AK4093="","",AK4093+VLOOKUP(I4093,'Вид исследования'!B:E,4,0))</f>
        <v/>
      </c>
      <c r="AM4093" s="2" t="str">
        <f>IF(AK4093="","",AK4093+VLOOKUP(I4093,'Вид исследования'!B:F,5,0))</f>
        <v/>
      </c>
      <c r="AQ4093" t="str">
        <f>IFERROR(IF(L4093="","",VLOOKUP(L4093&amp;I4093,Продукция!A:K,11,0)),"обратитесь к админ справочника")</f>
        <v/>
      </c>
      <c r="AS4093" t="str">
        <f>IFERROR(IF(L4093="","",VLOOKUP(L4093&amp;I4093,Продукция!A:J,10,0)),"обратитесь к админ справочника")</f>
        <v/>
      </c>
    </row>
    <row r="4094" spans="1:45" x14ac:dyDescent="0.25">
      <c r="A4094" t="str">
        <f t="shared" si="73"/>
        <v/>
      </c>
      <c r="B4094" t="str">
        <f>IF(E4094="","",INDEX(Лаборатории!A:A,MATCH('Производственный контроль'!E4094,Лаборатории!B:B,0)))</f>
        <v/>
      </c>
      <c r="C4094" t="str">
        <f>IF(E4094="","",VLOOKUP(E4094,Лаборатории!B:D,3,0))</f>
        <v/>
      </c>
      <c r="E4094" s="150"/>
      <c r="J4094" t="str">
        <f>IF(L4094="","",VLOOKUP(L4094,Продукция!B:D,3,0))</f>
        <v/>
      </c>
      <c r="K4094" t="str">
        <f>IF(L4094="","",VLOOKUP(L4094,Продукция!B:C,2,0))</f>
        <v/>
      </c>
      <c r="L4094" s="151"/>
      <c r="M4094" t="str">
        <f>IF(L4094="","",VLOOKUP(L4094,Продукция!B:L,11,0))</f>
        <v/>
      </c>
      <c r="AB4094" t="str">
        <f>IF(L4094="","",VLOOKUP(L4094&amp;I4094,Продукция!A:I,9,0))</f>
        <v/>
      </c>
      <c r="AF4094" t="str">
        <f>IF(AD4094="","",VLOOKUP(AD4094,'Сотрудники и ссылки'!A:B,2,0))</f>
        <v/>
      </c>
      <c r="AG4094" t="str">
        <f>IF(AD4094="","",VLOOKUP(AD4094,'Сотрудники и ссылки'!A:C,3,0))</f>
        <v/>
      </c>
      <c r="AI4094" t="str">
        <f>IF(AH4094="","",VLOOKUP(AH4094,'Сотрудники и ссылки'!A:B,2,0))</f>
        <v/>
      </c>
      <c r="AJ4094" t="str">
        <f>IF(AH4094="","",VLOOKUP(AH4094,'Сотрудники и ссылки'!A:C,3,0))</f>
        <v/>
      </c>
      <c r="AL4094" s="2" t="str">
        <f>IF(AK4094="","",AK4094+VLOOKUP(I4094,'Вид исследования'!B:E,4,0))</f>
        <v/>
      </c>
      <c r="AM4094" s="2" t="str">
        <f>IF(AK4094="","",AK4094+VLOOKUP(I4094,'Вид исследования'!B:F,5,0))</f>
        <v/>
      </c>
      <c r="AQ4094" t="str">
        <f>IFERROR(IF(L4094="","",VLOOKUP(L4094&amp;I4094,Продукция!A:K,11,0)),"обратитесь к админ справочника")</f>
        <v/>
      </c>
      <c r="AS4094" t="str">
        <f>IFERROR(IF(L4094="","",VLOOKUP(L4094&amp;I4094,Продукция!A:J,10,0)),"обратитесь к админ справочника")</f>
        <v/>
      </c>
    </row>
    <row r="4095" spans="1:45" x14ac:dyDescent="0.25">
      <c r="A4095" t="str">
        <f t="shared" si="73"/>
        <v/>
      </c>
      <c r="B4095" t="str">
        <f>IF(E4095="","",INDEX(Лаборатории!A:A,MATCH('Производственный контроль'!E4095,Лаборатории!B:B,0)))</f>
        <v/>
      </c>
      <c r="C4095" t="str">
        <f>IF(E4095="","",VLOOKUP(E4095,Лаборатории!B:D,3,0))</f>
        <v/>
      </c>
      <c r="E4095" s="150"/>
      <c r="J4095" t="str">
        <f>IF(L4095="","",VLOOKUP(L4095,Продукция!B:D,3,0))</f>
        <v/>
      </c>
      <c r="K4095" t="str">
        <f>IF(L4095="","",VLOOKUP(L4095,Продукция!B:C,2,0))</f>
        <v/>
      </c>
      <c r="L4095" s="151"/>
      <c r="M4095" t="str">
        <f>IF(L4095="","",VLOOKUP(L4095,Продукция!B:L,11,0))</f>
        <v/>
      </c>
      <c r="AB4095" t="str">
        <f>IF(L4095="","",VLOOKUP(L4095&amp;I4095,Продукция!A:I,9,0))</f>
        <v/>
      </c>
      <c r="AF4095" t="str">
        <f>IF(AD4095="","",VLOOKUP(AD4095,'Сотрудники и ссылки'!A:B,2,0))</f>
        <v/>
      </c>
      <c r="AG4095" t="str">
        <f>IF(AD4095="","",VLOOKUP(AD4095,'Сотрудники и ссылки'!A:C,3,0))</f>
        <v/>
      </c>
      <c r="AI4095" t="str">
        <f>IF(AH4095="","",VLOOKUP(AH4095,'Сотрудники и ссылки'!A:B,2,0))</f>
        <v/>
      </c>
      <c r="AJ4095" t="str">
        <f>IF(AH4095="","",VLOOKUP(AH4095,'Сотрудники и ссылки'!A:C,3,0))</f>
        <v/>
      </c>
      <c r="AL4095" s="2" t="str">
        <f>IF(AK4095="","",AK4095+VLOOKUP(I4095,'Вид исследования'!B:E,4,0))</f>
        <v/>
      </c>
      <c r="AM4095" s="2" t="str">
        <f>IF(AK4095="","",AK4095+VLOOKUP(I4095,'Вид исследования'!B:F,5,0))</f>
        <v/>
      </c>
      <c r="AQ4095" t="str">
        <f>IFERROR(IF(L4095="","",VLOOKUP(L4095&amp;I4095,Продукция!A:K,11,0)),"обратитесь к админ справочника")</f>
        <v/>
      </c>
      <c r="AS4095" t="str">
        <f>IFERROR(IF(L4095="","",VLOOKUP(L4095&amp;I4095,Продукция!A:J,10,0)),"обратитесь к админ справочника")</f>
        <v/>
      </c>
    </row>
    <row r="4096" spans="1:45" x14ac:dyDescent="0.25">
      <c r="A4096" t="str">
        <f t="shared" si="73"/>
        <v/>
      </c>
      <c r="B4096" t="str">
        <f>IF(E4096="","",INDEX(Лаборатории!A:A,MATCH('Производственный контроль'!E4096,Лаборатории!B:B,0)))</f>
        <v/>
      </c>
      <c r="C4096" t="str">
        <f>IF(E4096="","",VLOOKUP(E4096,Лаборатории!B:D,3,0))</f>
        <v/>
      </c>
      <c r="E4096" s="150"/>
      <c r="J4096" t="str">
        <f>IF(L4096="","",VLOOKUP(L4096,Продукция!B:D,3,0))</f>
        <v/>
      </c>
      <c r="K4096" t="str">
        <f>IF(L4096="","",VLOOKUP(L4096,Продукция!B:C,2,0))</f>
        <v/>
      </c>
      <c r="L4096" s="151"/>
      <c r="M4096" t="str">
        <f>IF(L4096="","",VLOOKUP(L4096,Продукция!B:L,11,0))</f>
        <v/>
      </c>
      <c r="AB4096" t="str">
        <f>IF(L4096="","",VLOOKUP(L4096&amp;I4096,Продукция!A:I,9,0))</f>
        <v/>
      </c>
      <c r="AF4096" t="str">
        <f>IF(AD4096="","",VLOOKUP(AD4096,'Сотрудники и ссылки'!A:B,2,0))</f>
        <v/>
      </c>
      <c r="AG4096" t="str">
        <f>IF(AD4096="","",VLOOKUP(AD4096,'Сотрудники и ссылки'!A:C,3,0))</f>
        <v/>
      </c>
      <c r="AI4096" t="str">
        <f>IF(AH4096="","",VLOOKUP(AH4096,'Сотрудники и ссылки'!A:B,2,0))</f>
        <v/>
      </c>
      <c r="AJ4096" t="str">
        <f>IF(AH4096="","",VLOOKUP(AH4096,'Сотрудники и ссылки'!A:C,3,0))</f>
        <v/>
      </c>
      <c r="AL4096" s="2" t="str">
        <f>IF(AK4096="","",AK4096+VLOOKUP(I4096,'Вид исследования'!B:E,4,0))</f>
        <v/>
      </c>
      <c r="AM4096" s="2" t="str">
        <f>IF(AK4096="","",AK4096+VLOOKUP(I4096,'Вид исследования'!B:F,5,0))</f>
        <v/>
      </c>
      <c r="AQ4096" t="str">
        <f>IFERROR(IF(L4096="","",VLOOKUP(L4096&amp;I4096,Продукция!A:K,11,0)),"обратитесь к админ справочника")</f>
        <v/>
      </c>
      <c r="AS4096" t="str">
        <f>IFERROR(IF(L4096="","",VLOOKUP(L4096&amp;I4096,Продукция!A:J,10,0)),"обратитесь к админ справочника")</f>
        <v/>
      </c>
    </row>
    <row r="4097" spans="1:45" x14ac:dyDescent="0.25">
      <c r="A4097" t="str">
        <f t="shared" si="73"/>
        <v/>
      </c>
      <c r="B4097" t="str">
        <f>IF(E4097="","",INDEX(Лаборатории!A:A,MATCH('Производственный контроль'!E4097,Лаборатории!B:B,0)))</f>
        <v/>
      </c>
      <c r="C4097" t="str">
        <f>IF(E4097="","",VLOOKUP(E4097,Лаборатории!B:D,3,0))</f>
        <v/>
      </c>
      <c r="E4097" s="150"/>
      <c r="J4097" t="str">
        <f>IF(L4097="","",VLOOKUP(L4097,Продукция!B:D,3,0))</f>
        <v/>
      </c>
      <c r="K4097" t="str">
        <f>IF(L4097="","",VLOOKUP(L4097,Продукция!B:C,2,0))</f>
        <v/>
      </c>
      <c r="L4097" s="151"/>
      <c r="M4097" t="str">
        <f>IF(L4097="","",VLOOKUP(L4097,Продукция!B:L,11,0))</f>
        <v/>
      </c>
      <c r="AB4097" t="str">
        <f>IF(L4097="","",VLOOKUP(L4097&amp;I4097,Продукция!A:I,9,0))</f>
        <v/>
      </c>
      <c r="AF4097" t="str">
        <f>IF(AD4097="","",VLOOKUP(AD4097,'Сотрудники и ссылки'!A:B,2,0))</f>
        <v/>
      </c>
      <c r="AG4097" t="str">
        <f>IF(AD4097="","",VLOOKUP(AD4097,'Сотрудники и ссылки'!A:C,3,0))</f>
        <v/>
      </c>
      <c r="AI4097" t="str">
        <f>IF(AH4097="","",VLOOKUP(AH4097,'Сотрудники и ссылки'!A:B,2,0))</f>
        <v/>
      </c>
      <c r="AJ4097" t="str">
        <f>IF(AH4097="","",VLOOKUP(AH4097,'Сотрудники и ссылки'!A:C,3,0))</f>
        <v/>
      </c>
      <c r="AL4097" s="2" t="str">
        <f>IF(AK4097="","",AK4097+VLOOKUP(I4097,'Вид исследования'!B:E,4,0))</f>
        <v/>
      </c>
      <c r="AM4097" s="2" t="str">
        <f>IF(AK4097="","",AK4097+VLOOKUP(I4097,'Вид исследования'!B:F,5,0))</f>
        <v/>
      </c>
      <c r="AQ4097" t="str">
        <f>IFERROR(IF(L4097="","",VLOOKUP(L4097&amp;I4097,Продукция!A:K,11,0)),"обратитесь к админ справочника")</f>
        <v/>
      </c>
      <c r="AS4097" t="str">
        <f>IFERROR(IF(L4097="","",VLOOKUP(L4097&amp;I4097,Продукция!A:J,10,0)),"обратитесь к админ справочника")</f>
        <v/>
      </c>
    </row>
    <row r="4098" spans="1:45" x14ac:dyDescent="0.25">
      <c r="A4098" t="str">
        <f t="shared" si="73"/>
        <v/>
      </c>
      <c r="B4098" t="str">
        <f>IF(E4098="","",INDEX(Лаборатории!A:A,MATCH('Производственный контроль'!E4098,Лаборатории!B:B,0)))</f>
        <v/>
      </c>
      <c r="C4098" t="str">
        <f>IF(E4098="","",VLOOKUP(E4098,Лаборатории!B:D,3,0))</f>
        <v/>
      </c>
      <c r="E4098" s="150"/>
      <c r="J4098" t="str">
        <f>IF(L4098="","",VLOOKUP(L4098,Продукция!B:D,3,0))</f>
        <v/>
      </c>
      <c r="K4098" t="str">
        <f>IF(L4098="","",VLOOKUP(L4098,Продукция!B:C,2,0))</f>
        <v/>
      </c>
      <c r="L4098" s="151"/>
      <c r="M4098" t="str">
        <f>IF(L4098="","",VLOOKUP(L4098,Продукция!B:L,11,0))</f>
        <v/>
      </c>
      <c r="AB4098" t="str">
        <f>IF(L4098="","",VLOOKUP(L4098&amp;I4098,Продукция!A:I,9,0))</f>
        <v/>
      </c>
      <c r="AF4098" t="str">
        <f>IF(AD4098="","",VLOOKUP(AD4098,'Сотрудники и ссылки'!A:B,2,0))</f>
        <v/>
      </c>
      <c r="AG4098" t="str">
        <f>IF(AD4098="","",VLOOKUP(AD4098,'Сотрудники и ссылки'!A:C,3,0))</f>
        <v/>
      </c>
      <c r="AI4098" t="str">
        <f>IF(AH4098="","",VLOOKUP(AH4098,'Сотрудники и ссылки'!A:B,2,0))</f>
        <v/>
      </c>
      <c r="AJ4098" t="str">
        <f>IF(AH4098="","",VLOOKUP(AH4098,'Сотрудники и ссылки'!A:C,3,0))</f>
        <v/>
      </c>
      <c r="AL4098" s="2" t="str">
        <f>IF(AK4098="","",AK4098+VLOOKUP(I4098,'Вид исследования'!B:E,4,0))</f>
        <v/>
      </c>
      <c r="AM4098" s="2" t="str">
        <f>IF(AK4098="","",AK4098+VLOOKUP(I4098,'Вид исследования'!B:F,5,0))</f>
        <v/>
      </c>
      <c r="AQ4098" t="str">
        <f>IFERROR(IF(L4098="","",VLOOKUP(L4098&amp;I4098,Продукция!A:K,11,0)),"обратитесь к админ справочника")</f>
        <v/>
      </c>
      <c r="AS4098" t="str">
        <f>IFERROR(IF(L4098="","",VLOOKUP(L4098&amp;I4098,Продукция!A:J,10,0)),"обратитесь к админ справочника")</f>
        <v/>
      </c>
    </row>
    <row r="4099" spans="1:45" x14ac:dyDescent="0.25">
      <c r="A4099" t="str">
        <f t="shared" si="73"/>
        <v/>
      </c>
      <c r="B4099" t="str">
        <f>IF(E4099="","",INDEX(Лаборатории!A:A,MATCH('Производственный контроль'!E4099,Лаборатории!B:B,0)))</f>
        <v/>
      </c>
      <c r="C4099" t="str">
        <f>IF(E4099="","",VLOOKUP(E4099,Лаборатории!B:D,3,0))</f>
        <v/>
      </c>
      <c r="E4099" s="150"/>
      <c r="J4099" t="str">
        <f>IF(L4099="","",VLOOKUP(L4099,Продукция!B:D,3,0))</f>
        <v/>
      </c>
      <c r="K4099" t="str">
        <f>IF(L4099="","",VLOOKUP(L4099,Продукция!B:C,2,0))</f>
        <v/>
      </c>
      <c r="L4099" s="151"/>
      <c r="M4099" t="str">
        <f>IF(L4099="","",VLOOKUP(L4099,Продукция!B:L,11,0))</f>
        <v/>
      </c>
      <c r="AB4099" t="str">
        <f>IF(L4099="","",VLOOKUP(L4099&amp;I4099,Продукция!A:I,9,0))</f>
        <v/>
      </c>
      <c r="AF4099" t="str">
        <f>IF(AD4099="","",VLOOKUP(AD4099,'Сотрудники и ссылки'!A:B,2,0))</f>
        <v/>
      </c>
      <c r="AG4099" t="str">
        <f>IF(AD4099="","",VLOOKUP(AD4099,'Сотрудники и ссылки'!A:C,3,0))</f>
        <v/>
      </c>
      <c r="AI4099" t="str">
        <f>IF(AH4099="","",VLOOKUP(AH4099,'Сотрудники и ссылки'!A:B,2,0))</f>
        <v/>
      </c>
      <c r="AJ4099" t="str">
        <f>IF(AH4099="","",VLOOKUP(AH4099,'Сотрудники и ссылки'!A:C,3,0))</f>
        <v/>
      </c>
      <c r="AL4099" s="2" t="str">
        <f>IF(AK4099="","",AK4099+VLOOKUP(I4099,'Вид исследования'!B:E,4,0))</f>
        <v/>
      </c>
      <c r="AM4099" s="2" t="str">
        <f>IF(AK4099="","",AK4099+VLOOKUP(I4099,'Вид исследования'!B:F,5,0))</f>
        <v/>
      </c>
      <c r="AQ4099" t="str">
        <f>IFERROR(IF(L4099="","",VLOOKUP(L4099&amp;I4099,Продукция!A:K,11,0)),"обратитесь к админ справочника")</f>
        <v/>
      </c>
      <c r="AS4099" t="str">
        <f>IFERROR(IF(L4099="","",VLOOKUP(L4099&amp;I4099,Продукция!A:J,10,0)),"обратитесь к админ справочника")</f>
        <v/>
      </c>
    </row>
    <row r="4100" spans="1:45" x14ac:dyDescent="0.25">
      <c r="A4100" t="str">
        <f t="shared" si="73"/>
        <v/>
      </c>
      <c r="B4100" t="str">
        <f>IF(E4100="","",INDEX(Лаборатории!A:A,MATCH('Производственный контроль'!E4100,Лаборатории!B:B,0)))</f>
        <v/>
      </c>
      <c r="C4100" t="str">
        <f>IF(E4100="","",VLOOKUP(E4100,Лаборатории!B:D,3,0))</f>
        <v/>
      </c>
      <c r="E4100" s="150"/>
      <c r="J4100" t="str">
        <f>IF(L4100="","",VLOOKUP(L4100,Продукция!B:D,3,0))</f>
        <v/>
      </c>
      <c r="K4100" t="str">
        <f>IF(L4100="","",VLOOKUP(L4100,Продукция!B:C,2,0))</f>
        <v/>
      </c>
      <c r="L4100" s="151"/>
      <c r="M4100" t="str">
        <f>IF(L4100="","",VLOOKUP(L4100,Продукция!B:L,11,0))</f>
        <v/>
      </c>
      <c r="AB4100" t="str">
        <f>IF(L4100="","",VLOOKUP(L4100&amp;I4100,Продукция!A:I,9,0))</f>
        <v/>
      </c>
      <c r="AF4100" t="str">
        <f>IF(AD4100="","",VLOOKUP(AD4100,'Сотрудники и ссылки'!A:B,2,0))</f>
        <v/>
      </c>
      <c r="AG4100" t="str">
        <f>IF(AD4100="","",VLOOKUP(AD4100,'Сотрудники и ссылки'!A:C,3,0))</f>
        <v/>
      </c>
      <c r="AI4100" t="str">
        <f>IF(AH4100="","",VLOOKUP(AH4100,'Сотрудники и ссылки'!A:B,2,0))</f>
        <v/>
      </c>
      <c r="AJ4100" t="str">
        <f>IF(AH4100="","",VLOOKUP(AH4100,'Сотрудники и ссылки'!A:C,3,0))</f>
        <v/>
      </c>
      <c r="AL4100" s="2" t="str">
        <f>IF(AK4100="","",AK4100+VLOOKUP(I4100,'Вид исследования'!B:E,4,0))</f>
        <v/>
      </c>
      <c r="AM4100" s="2" t="str">
        <f>IF(AK4100="","",AK4100+VLOOKUP(I4100,'Вид исследования'!B:F,5,0))</f>
        <v/>
      </c>
      <c r="AQ4100" t="str">
        <f>IFERROR(IF(L4100="","",VLOOKUP(L4100&amp;I4100,Продукция!A:K,11,0)),"обратитесь к админ справочника")</f>
        <v/>
      </c>
      <c r="AS4100" t="str">
        <f>IFERROR(IF(L4100="","",VLOOKUP(L4100&amp;I4100,Продукция!A:J,10,0)),"обратитесь к админ справочника")</f>
        <v/>
      </c>
    </row>
    <row r="4101" spans="1:45" x14ac:dyDescent="0.25">
      <c r="A4101" t="str">
        <f t="shared" si="73"/>
        <v/>
      </c>
      <c r="B4101" t="str">
        <f>IF(E4101="","",INDEX(Лаборатории!A:A,MATCH('Производственный контроль'!E4101,Лаборатории!B:B,0)))</f>
        <v/>
      </c>
      <c r="C4101" t="str">
        <f>IF(E4101="","",VLOOKUP(E4101,Лаборатории!B:D,3,0))</f>
        <v/>
      </c>
      <c r="E4101" s="150"/>
      <c r="J4101" t="str">
        <f>IF(L4101="","",VLOOKUP(L4101,Продукция!B:D,3,0))</f>
        <v/>
      </c>
      <c r="K4101" t="str">
        <f>IF(L4101="","",VLOOKUP(L4101,Продукция!B:C,2,0))</f>
        <v/>
      </c>
      <c r="L4101" s="151"/>
      <c r="M4101" t="str">
        <f>IF(L4101="","",VLOOKUP(L4101,Продукция!B:L,11,0))</f>
        <v/>
      </c>
      <c r="AB4101" t="str">
        <f>IF(L4101="","",VLOOKUP(L4101&amp;I4101,Продукция!A:I,9,0))</f>
        <v/>
      </c>
      <c r="AF4101" t="str">
        <f>IF(AD4101="","",VLOOKUP(AD4101,'Сотрудники и ссылки'!A:B,2,0))</f>
        <v/>
      </c>
      <c r="AG4101" t="str">
        <f>IF(AD4101="","",VLOOKUP(AD4101,'Сотрудники и ссылки'!A:C,3,0))</f>
        <v/>
      </c>
      <c r="AI4101" t="str">
        <f>IF(AH4101="","",VLOOKUP(AH4101,'Сотрудники и ссылки'!A:B,2,0))</f>
        <v/>
      </c>
      <c r="AJ4101" t="str">
        <f>IF(AH4101="","",VLOOKUP(AH4101,'Сотрудники и ссылки'!A:C,3,0))</f>
        <v/>
      </c>
      <c r="AL4101" s="2" t="str">
        <f>IF(AK4101="","",AK4101+VLOOKUP(I4101,'Вид исследования'!B:E,4,0))</f>
        <v/>
      </c>
      <c r="AM4101" s="2" t="str">
        <f>IF(AK4101="","",AK4101+VLOOKUP(I4101,'Вид исследования'!B:F,5,0))</f>
        <v/>
      </c>
      <c r="AQ4101" t="str">
        <f>IFERROR(IF(L4101="","",VLOOKUP(L4101&amp;I4101,Продукция!A:K,11,0)),"обратитесь к админ справочника")</f>
        <v/>
      </c>
      <c r="AS4101" t="str">
        <f>IFERROR(IF(L4101="","",VLOOKUP(L4101&amp;I4101,Продукция!A:J,10,0)),"обратитесь к админ справочника")</f>
        <v/>
      </c>
    </row>
    <row r="4102" spans="1:45" x14ac:dyDescent="0.25">
      <c r="A4102" t="str">
        <f t="shared" si="73"/>
        <v/>
      </c>
      <c r="B4102" t="str">
        <f>IF(E4102="","",INDEX(Лаборатории!A:A,MATCH('Производственный контроль'!E4102,Лаборатории!B:B,0)))</f>
        <v/>
      </c>
      <c r="C4102" t="str">
        <f>IF(E4102="","",VLOOKUP(E4102,Лаборатории!B:D,3,0))</f>
        <v/>
      </c>
      <c r="E4102" s="150"/>
      <c r="J4102" t="str">
        <f>IF(L4102="","",VLOOKUP(L4102,Продукция!B:D,3,0))</f>
        <v/>
      </c>
      <c r="K4102" t="str">
        <f>IF(L4102="","",VLOOKUP(L4102,Продукция!B:C,2,0))</f>
        <v/>
      </c>
      <c r="L4102" s="151"/>
      <c r="M4102" t="str">
        <f>IF(L4102="","",VLOOKUP(L4102,Продукция!B:L,11,0))</f>
        <v/>
      </c>
      <c r="AB4102" t="str">
        <f>IF(L4102="","",VLOOKUP(L4102&amp;I4102,Продукция!A:I,9,0))</f>
        <v/>
      </c>
      <c r="AF4102" t="str">
        <f>IF(AD4102="","",VLOOKUP(AD4102,'Сотрудники и ссылки'!A:B,2,0))</f>
        <v/>
      </c>
      <c r="AG4102" t="str">
        <f>IF(AD4102="","",VLOOKUP(AD4102,'Сотрудники и ссылки'!A:C,3,0))</f>
        <v/>
      </c>
      <c r="AI4102" t="str">
        <f>IF(AH4102="","",VLOOKUP(AH4102,'Сотрудники и ссылки'!A:B,2,0))</f>
        <v/>
      </c>
      <c r="AJ4102" t="str">
        <f>IF(AH4102="","",VLOOKUP(AH4102,'Сотрудники и ссылки'!A:C,3,0))</f>
        <v/>
      </c>
      <c r="AL4102" s="2" t="str">
        <f>IF(AK4102="","",AK4102+VLOOKUP(I4102,'Вид исследования'!B:E,4,0))</f>
        <v/>
      </c>
      <c r="AM4102" s="2" t="str">
        <f>IF(AK4102="","",AK4102+VLOOKUP(I4102,'Вид исследования'!B:F,5,0))</f>
        <v/>
      </c>
      <c r="AQ4102" t="str">
        <f>IFERROR(IF(L4102="","",VLOOKUP(L4102&amp;I4102,Продукция!A:K,11,0)),"обратитесь к админ справочника")</f>
        <v/>
      </c>
      <c r="AS4102" t="str">
        <f>IFERROR(IF(L4102="","",VLOOKUP(L4102&amp;I4102,Продукция!A:J,10,0)),"обратитесь к админ справочника")</f>
        <v/>
      </c>
    </row>
    <row r="4103" spans="1:45" x14ac:dyDescent="0.25">
      <c r="A4103" t="str">
        <f t="shared" si="73"/>
        <v/>
      </c>
      <c r="B4103" t="str">
        <f>IF(E4103="","",INDEX(Лаборатории!A:A,MATCH('Производственный контроль'!E4103,Лаборатории!B:B,0)))</f>
        <v/>
      </c>
      <c r="C4103" t="str">
        <f>IF(E4103="","",VLOOKUP(E4103,Лаборатории!B:D,3,0))</f>
        <v/>
      </c>
      <c r="E4103" s="150"/>
      <c r="J4103" t="str">
        <f>IF(L4103="","",VLOOKUP(L4103,Продукция!B:D,3,0))</f>
        <v/>
      </c>
      <c r="K4103" t="str">
        <f>IF(L4103="","",VLOOKUP(L4103,Продукция!B:C,2,0))</f>
        <v/>
      </c>
      <c r="L4103" s="151"/>
      <c r="M4103" t="str">
        <f>IF(L4103="","",VLOOKUP(L4103,Продукция!B:L,11,0))</f>
        <v/>
      </c>
      <c r="AB4103" t="str">
        <f>IF(L4103="","",VLOOKUP(L4103&amp;I4103,Продукция!A:I,9,0))</f>
        <v/>
      </c>
      <c r="AF4103" t="str">
        <f>IF(AD4103="","",VLOOKUP(AD4103,'Сотрудники и ссылки'!A:B,2,0))</f>
        <v/>
      </c>
      <c r="AG4103" t="str">
        <f>IF(AD4103="","",VLOOKUP(AD4103,'Сотрудники и ссылки'!A:C,3,0))</f>
        <v/>
      </c>
      <c r="AI4103" t="str">
        <f>IF(AH4103="","",VLOOKUP(AH4103,'Сотрудники и ссылки'!A:B,2,0))</f>
        <v/>
      </c>
      <c r="AJ4103" t="str">
        <f>IF(AH4103="","",VLOOKUP(AH4103,'Сотрудники и ссылки'!A:C,3,0))</f>
        <v/>
      </c>
      <c r="AL4103" s="2" t="str">
        <f>IF(AK4103="","",AK4103+VLOOKUP(I4103,'Вид исследования'!B:E,4,0))</f>
        <v/>
      </c>
      <c r="AM4103" s="2" t="str">
        <f>IF(AK4103="","",AK4103+VLOOKUP(I4103,'Вид исследования'!B:F,5,0))</f>
        <v/>
      </c>
      <c r="AQ4103" t="str">
        <f>IFERROR(IF(L4103="","",VLOOKUP(L4103&amp;I4103,Продукция!A:K,11,0)),"обратитесь к админ справочника")</f>
        <v/>
      </c>
      <c r="AS4103" t="str">
        <f>IFERROR(IF(L4103="","",VLOOKUP(L4103&amp;I4103,Продукция!A:J,10,0)),"обратитесь к админ справочника")</f>
        <v/>
      </c>
    </row>
    <row r="4104" spans="1:45" x14ac:dyDescent="0.25">
      <c r="A4104" t="str">
        <f t="shared" si="73"/>
        <v/>
      </c>
      <c r="B4104" t="str">
        <f>IF(E4104="","",INDEX(Лаборатории!A:A,MATCH('Производственный контроль'!E4104,Лаборатории!B:B,0)))</f>
        <v/>
      </c>
      <c r="C4104" t="str">
        <f>IF(E4104="","",VLOOKUP(E4104,Лаборатории!B:D,3,0))</f>
        <v/>
      </c>
      <c r="E4104" s="150"/>
      <c r="J4104" t="str">
        <f>IF(L4104="","",VLOOKUP(L4104,Продукция!B:D,3,0))</f>
        <v/>
      </c>
      <c r="K4104" t="str">
        <f>IF(L4104="","",VLOOKUP(L4104,Продукция!B:C,2,0))</f>
        <v/>
      </c>
      <c r="L4104" s="151"/>
      <c r="M4104" t="str">
        <f>IF(L4104="","",VLOOKUP(L4104,Продукция!B:L,11,0))</f>
        <v/>
      </c>
      <c r="AB4104" t="str">
        <f>IF(L4104="","",VLOOKUP(L4104&amp;I4104,Продукция!A:I,9,0))</f>
        <v/>
      </c>
      <c r="AF4104" t="str">
        <f>IF(AD4104="","",VLOOKUP(AD4104,'Сотрудники и ссылки'!A:B,2,0))</f>
        <v/>
      </c>
      <c r="AG4104" t="str">
        <f>IF(AD4104="","",VLOOKUP(AD4104,'Сотрудники и ссылки'!A:C,3,0))</f>
        <v/>
      </c>
      <c r="AI4104" t="str">
        <f>IF(AH4104="","",VLOOKUP(AH4104,'Сотрудники и ссылки'!A:B,2,0))</f>
        <v/>
      </c>
      <c r="AJ4104" t="str">
        <f>IF(AH4104="","",VLOOKUP(AH4104,'Сотрудники и ссылки'!A:C,3,0))</f>
        <v/>
      </c>
      <c r="AL4104" s="2" t="str">
        <f>IF(AK4104="","",AK4104+VLOOKUP(I4104,'Вид исследования'!B:E,4,0))</f>
        <v/>
      </c>
      <c r="AM4104" s="2" t="str">
        <f>IF(AK4104="","",AK4104+VLOOKUP(I4104,'Вид исследования'!B:F,5,0))</f>
        <v/>
      </c>
      <c r="AQ4104" t="str">
        <f>IFERROR(IF(L4104="","",VLOOKUP(L4104&amp;I4104,Продукция!A:K,11,0)),"обратитесь к админ справочника")</f>
        <v/>
      </c>
      <c r="AS4104" t="str">
        <f>IFERROR(IF(L4104="","",VLOOKUP(L4104&amp;I4104,Продукция!A:J,10,0)),"обратитесь к админ справочника")</f>
        <v/>
      </c>
    </row>
    <row r="4105" spans="1:45" x14ac:dyDescent="0.25">
      <c r="A4105" t="str">
        <f t="shared" si="73"/>
        <v/>
      </c>
      <c r="B4105" t="str">
        <f>IF(E4105="","",INDEX(Лаборатории!A:A,MATCH('Производственный контроль'!E4105,Лаборатории!B:B,0)))</f>
        <v/>
      </c>
      <c r="C4105" t="str">
        <f>IF(E4105="","",VLOOKUP(E4105,Лаборатории!B:D,3,0))</f>
        <v/>
      </c>
      <c r="E4105" s="150"/>
      <c r="J4105" t="str">
        <f>IF(L4105="","",VLOOKUP(L4105,Продукция!B:D,3,0))</f>
        <v/>
      </c>
      <c r="K4105" t="str">
        <f>IF(L4105="","",VLOOKUP(L4105,Продукция!B:C,2,0))</f>
        <v/>
      </c>
      <c r="L4105" s="151"/>
      <c r="M4105" t="str">
        <f>IF(L4105="","",VLOOKUP(L4105,Продукция!B:L,11,0))</f>
        <v/>
      </c>
      <c r="AB4105" t="str">
        <f>IF(L4105="","",VLOOKUP(L4105&amp;I4105,Продукция!A:I,9,0))</f>
        <v/>
      </c>
      <c r="AF4105" t="str">
        <f>IF(AD4105="","",VLOOKUP(AD4105,'Сотрудники и ссылки'!A:B,2,0))</f>
        <v/>
      </c>
      <c r="AG4105" t="str">
        <f>IF(AD4105="","",VLOOKUP(AD4105,'Сотрудники и ссылки'!A:C,3,0))</f>
        <v/>
      </c>
      <c r="AI4105" t="str">
        <f>IF(AH4105="","",VLOOKUP(AH4105,'Сотрудники и ссылки'!A:B,2,0))</f>
        <v/>
      </c>
      <c r="AJ4105" t="str">
        <f>IF(AH4105="","",VLOOKUP(AH4105,'Сотрудники и ссылки'!A:C,3,0))</f>
        <v/>
      </c>
      <c r="AL4105" s="2" t="str">
        <f>IF(AK4105="","",AK4105+VLOOKUP(I4105,'Вид исследования'!B:E,4,0))</f>
        <v/>
      </c>
      <c r="AM4105" s="2" t="str">
        <f>IF(AK4105="","",AK4105+VLOOKUP(I4105,'Вид исследования'!B:F,5,0))</f>
        <v/>
      </c>
      <c r="AQ4105" t="str">
        <f>IFERROR(IF(L4105="","",VLOOKUP(L4105&amp;I4105,Продукция!A:K,11,0)),"обратитесь к админ справочника")</f>
        <v/>
      </c>
      <c r="AS4105" t="str">
        <f>IFERROR(IF(L4105="","",VLOOKUP(L4105&amp;I4105,Продукция!A:J,10,0)),"обратитесь к админ справочника")</f>
        <v/>
      </c>
    </row>
    <row r="4106" spans="1:45" x14ac:dyDescent="0.25">
      <c r="A4106" t="str">
        <f t="shared" si="73"/>
        <v/>
      </c>
      <c r="B4106" t="str">
        <f>IF(E4106="","",INDEX(Лаборатории!A:A,MATCH('Производственный контроль'!E4106,Лаборатории!B:B,0)))</f>
        <v/>
      </c>
      <c r="C4106" t="str">
        <f>IF(E4106="","",VLOOKUP(E4106,Лаборатории!B:D,3,0))</f>
        <v/>
      </c>
      <c r="E4106" s="150"/>
      <c r="J4106" t="str">
        <f>IF(L4106="","",VLOOKUP(L4106,Продукция!B:D,3,0))</f>
        <v/>
      </c>
      <c r="K4106" t="str">
        <f>IF(L4106="","",VLOOKUP(L4106,Продукция!B:C,2,0))</f>
        <v/>
      </c>
      <c r="L4106" s="151"/>
      <c r="M4106" t="str">
        <f>IF(L4106="","",VLOOKUP(L4106,Продукция!B:L,11,0))</f>
        <v/>
      </c>
      <c r="AB4106" t="str">
        <f>IF(L4106="","",VLOOKUP(L4106&amp;I4106,Продукция!A:I,9,0))</f>
        <v/>
      </c>
      <c r="AF4106" t="str">
        <f>IF(AD4106="","",VLOOKUP(AD4106,'Сотрудники и ссылки'!A:B,2,0))</f>
        <v/>
      </c>
      <c r="AG4106" t="str">
        <f>IF(AD4106="","",VLOOKUP(AD4106,'Сотрудники и ссылки'!A:C,3,0))</f>
        <v/>
      </c>
      <c r="AI4106" t="str">
        <f>IF(AH4106="","",VLOOKUP(AH4106,'Сотрудники и ссылки'!A:B,2,0))</f>
        <v/>
      </c>
      <c r="AJ4106" t="str">
        <f>IF(AH4106="","",VLOOKUP(AH4106,'Сотрудники и ссылки'!A:C,3,0))</f>
        <v/>
      </c>
      <c r="AL4106" s="2" t="str">
        <f>IF(AK4106="","",AK4106+VLOOKUP(I4106,'Вид исследования'!B:E,4,0))</f>
        <v/>
      </c>
      <c r="AM4106" s="2" t="str">
        <f>IF(AK4106="","",AK4106+VLOOKUP(I4106,'Вид исследования'!B:F,5,0))</f>
        <v/>
      </c>
      <c r="AQ4106" t="str">
        <f>IFERROR(IF(L4106="","",VLOOKUP(L4106&amp;I4106,Продукция!A:K,11,0)),"обратитесь к админ справочника")</f>
        <v/>
      </c>
      <c r="AS4106" t="str">
        <f>IFERROR(IF(L4106="","",VLOOKUP(L4106&amp;I4106,Продукция!A:J,10,0)),"обратитесь к админ справочника")</f>
        <v/>
      </c>
    </row>
    <row r="4107" spans="1:45" x14ac:dyDescent="0.25">
      <c r="A4107" t="str">
        <f t="shared" si="73"/>
        <v/>
      </c>
      <c r="B4107" t="str">
        <f>IF(E4107="","",INDEX(Лаборатории!A:A,MATCH('Производственный контроль'!E4107,Лаборатории!B:B,0)))</f>
        <v/>
      </c>
      <c r="C4107" t="str">
        <f>IF(E4107="","",VLOOKUP(E4107,Лаборатории!B:D,3,0))</f>
        <v/>
      </c>
      <c r="E4107" s="150"/>
      <c r="J4107" t="str">
        <f>IF(L4107="","",VLOOKUP(L4107,Продукция!B:D,3,0))</f>
        <v/>
      </c>
      <c r="K4107" t="str">
        <f>IF(L4107="","",VLOOKUP(L4107,Продукция!B:C,2,0))</f>
        <v/>
      </c>
      <c r="L4107" s="151"/>
      <c r="M4107" t="str">
        <f>IF(L4107="","",VLOOKUP(L4107,Продукция!B:L,11,0))</f>
        <v/>
      </c>
      <c r="AB4107" t="str">
        <f>IF(L4107="","",VLOOKUP(L4107&amp;I4107,Продукция!A:I,9,0))</f>
        <v/>
      </c>
      <c r="AF4107" t="str">
        <f>IF(AD4107="","",VLOOKUP(AD4107,'Сотрудники и ссылки'!A:B,2,0))</f>
        <v/>
      </c>
      <c r="AG4107" t="str">
        <f>IF(AD4107="","",VLOOKUP(AD4107,'Сотрудники и ссылки'!A:C,3,0))</f>
        <v/>
      </c>
      <c r="AI4107" t="str">
        <f>IF(AH4107="","",VLOOKUP(AH4107,'Сотрудники и ссылки'!A:B,2,0))</f>
        <v/>
      </c>
      <c r="AJ4107" t="str">
        <f>IF(AH4107="","",VLOOKUP(AH4107,'Сотрудники и ссылки'!A:C,3,0))</f>
        <v/>
      </c>
      <c r="AL4107" s="2" t="str">
        <f>IF(AK4107="","",AK4107+VLOOKUP(I4107,'Вид исследования'!B:E,4,0))</f>
        <v/>
      </c>
      <c r="AM4107" s="2" t="str">
        <f>IF(AK4107="","",AK4107+VLOOKUP(I4107,'Вид исследования'!B:F,5,0))</f>
        <v/>
      </c>
      <c r="AQ4107" t="str">
        <f>IFERROR(IF(L4107="","",VLOOKUP(L4107&amp;I4107,Продукция!A:K,11,0)),"обратитесь к админ справочника")</f>
        <v/>
      </c>
      <c r="AS4107" t="str">
        <f>IFERROR(IF(L4107="","",VLOOKUP(L4107&amp;I4107,Продукция!A:J,10,0)),"обратитесь к админ справочника")</f>
        <v/>
      </c>
    </row>
    <row r="4108" spans="1:45" x14ac:dyDescent="0.25">
      <c r="A4108" t="str">
        <f t="shared" ref="A4108:A4171" si="74">T4108&amp;I4108</f>
        <v/>
      </c>
      <c r="B4108" t="str">
        <f>IF(E4108="","",INDEX(Лаборатории!A:A,MATCH('Производственный контроль'!E4108,Лаборатории!B:B,0)))</f>
        <v/>
      </c>
      <c r="C4108" t="str">
        <f>IF(E4108="","",VLOOKUP(E4108,Лаборатории!B:D,3,0))</f>
        <v/>
      </c>
      <c r="E4108" s="150"/>
      <c r="J4108" t="str">
        <f>IF(L4108="","",VLOOKUP(L4108,Продукция!B:D,3,0))</f>
        <v/>
      </c>
      <c r="K4108" t="str">
        <f>IF(L4108="","",VLOOKUP(L4108,Продукция!B:C,2,0))</f>
        <v/>
      </c>
      <c r="L4108" s="151"/>
      <c r="M4108" t="str">
        <f>IF(L4108="","",VLOOKUP(L4108,Продукция!B:L,11,0))</f>
        <v/>
      </c>
      <c r="AB4108" t="str">
        <f>IF(L4108="","",VLOOKUP(L4108&amp;I4108,Продукция!A:I,9,0))</f>
        <v/>
      </c>
      <c r="AF4108" t="str">
        <f>IF(AD4108="","",VLOOKUP(AD4108,'Сотрудники и ссылки'!A:B,2,0))</f>
        <v/>
      </c>
      <c r="AG4108" t="str">
        <f>IF(AD4108="","",VLOOKUP(AD4108,'Сотрудники и ссылки'!A:C,3,0))</f>
        <v/>
      </c>
      <c r="AI4108" t="str">
        <f>IF(AH4108="","",VLOOKUP(AH4108,'Сотрудники и ссылки'!A:B,2,0))</f>
        <v/>
      </c>
      <c r="AJ4108" t="str">
        <f>IF(AH4108="","",VLOOKUP(AH4108,'Сотрудники и ссылки'!A:C,3,0))</f>
        <v/>
      </c>
      <c r="AL4108" s="2" t="str">
        <f>IF(AK4108="","",AK4108+VLOOKUP(I4108,'Вид исследования'!B:E,4,0))</f>
        <v/>
      </c>
      <c r="AM4108" s="2" t="str">
        <f>IF(AK4108="","",AK4108+VLOOKUP(I4108,'Вид исследования'!B:F,5,0))</f>
        <v/>
      </c>
      <c r="AQ4108" t="str">
        <f>IFERROR(IF(L4108="","",VLOOKUP(L4108&amp;I4108,Продукция!A:K,11,0)),"обратитесь к админ справочника")</f>
        <v/>
      </c>
      <c r="AS4108" t="str">
        <f>IFERROR(IF(L4108="","",VLOOKUP(L4108&amp;I4108,Продукция!A:J,10,0)),"обратитесь к админ справочника")</f>
        <v/>
      </c>
    </row>
    <row r="4109" spans="1:45" x14ac:dyDescent="0.25">
      <c r="A4109" t="str">
        <f t="shared" si="74"/>
        <v/>
      </c>
      <c r="B4109" t="str">
        <f>IF(E4109="","",INDEX(Лаборатории!A:A,MATCH('Производственный контроль'!E4109,Лаборатории!B:B,0)))</f>
        <v/>
      </c>
      <c r="C4109" t="str">
        <f>IF(E4109="","",VLOOKUP(E4109,Лаборатории!B:D,3,0))</f>
        <v/>
      </c>
      <c r="E4109" s="150"/>
      <c r="J4109" t="str">
        <f>IF(L4109="","",VLOOKUP(L4109,Продукция!B:D,3,0))</f>
        <v/>
      </c>
      <c r="K4109" t="str">
        <f>IF(L4109="","",VLOOKUP(L4109,Продукция!B:C,2,0))</f>
        <v/>
      </c>
      <c r="L4109" s="151"/>
      <c r="M4109" t="str">
        <f>IF(L4109="","",VLOOKUP(L4109,Продукция!B:L,11,0))</f>
        <v/>
      </c>
      <c r="AB4109" t="str">
        <f>IF(L4109="","",VLOOKUP(L4109&amp;I4109,Продукция!A:I,9,0))</f>
        <v/>
      </c>
      <c r="AF4109" t="str">
        <f>IF(AD4109="","",VLOOKUP(AD4109,'Сотрудники и ссылки'!A:B,2,0))</f>
        <v/>
      </c>
      <c r="AG4109" t="str">
        <f>IF(AD4109="","",VLOOKUP(AD4109,'Сотрудники и ссылки'!A:C,3,0))</f>
        <v/>
      </c>
      <c r="AI4109" t="str">
        <f>IF(AH4109="","",VLOOKUP(AH4109,'Сотрудники и ссылки'!A:B,2,0))</f>
        <v/>
      </c>
      <c r="AJ4109" t="str">
        <f>IF(AH4109="","",VLOOKUP(AH4109,'Сотрудники и ссылки'!A:C,3,0))</f>
        <v/>
      </c>
      <c r="AL4109" s="2" t="str">
        <f>IF(AK4109="","",AK4109+VLOOKUP(I4109,'Вид исследования'!B:E,4,0))</f>
        <v/>
      </c>
      <c r="AM4109" s="2" t="str">
        <f>IF(AK4109="","",AK4109+VLOOKUP(I4109,'Вид исследования'!B:F,5,0))</f>
        <v/>
      </c>
      <c r="AQ4109" t="str">
        <f>IFERROR(IF(L4109="","",VLOOKUP(L4109&amp;I4109,Продукция!A:K,11,0)),"обратитесь к админ справочника")</f>
        <v/>
      </c>
      <c r="AS4109" t="str">
        <f>IFERROR(IF(L4109="","",VLOOKUP(L4109&amp;I4109,Продукция!A:J,10,0)),"обратитесь к админ справочника")</f>
        <v/>
      </c>
    </row>
    <row r="4110" spans="1:45" x14ac:dyDescent="0.25">
      <c r="A4110" t="str">
        <f t="shared" si="74"/>
        <v/>
      </c>
      <c r="B4110" t="str">
        <f>IF(E4110="","",INDEX(Лаборатории!A:A,MATCH('Производственный контроль'!E4110,Лаборатории!B:B,0)))</f>
        <v/>
      </c>
      <c r="C4110" t="str">
        <f>IF(E4110="","",VLOOKUP(E4110,Лаборатории!B:D,3,0))</f>
        <v/>
      </c>
      <c r="E4110" s="150"/>
      <c r="J4110" t="str">
        <f>IF(L4110="","",VLOOKUP(L4110,Продукция!B:D,3,0))</f>
        <v/>
      </c>
      <c r="K4110" t="str">
        <f>IF(L4110="","",VLOOKUP(L4110,Продукция!B:C,2,0))</f>
        <v/>
      </c>
      <c r="L4110" s="151"/>
      <c r="M4110" t="str">
        <f>IF(L4110="","",VLOOKUP(L4110,Продукция!B:L,11,0))</f>
        <v/>
      </c>
      <c r="AB4110" t="str">
        <f>IF(L4110="","",VLOOKUP(L4110&amp;I4110,Продукция!A:I,9,0))</f>
        <v/>
      </c>
      <c r="AF4110" t="str">
        <f>IF(AD4110="","",VLOOKUP(AD4110,'Сотрудники и ссылки'!A:B,2,0))</f>
        <v/>
      </c>
      <c r="AG4110" t="str">
        <f>IF(AD4110="","",VLOOKUP(AD4110,'Сотрудники и ссылки'!A:C,3,0))</f>
        <v/>
      </c>
      <c r="AI4110" t="str">
        <f>IF(AH4110="","",VLOOKUP(AH4110,'Сотрудники и ссылки'!A:B,2,0))</f>
        <v/>
      </c>
      <c r="AJ4110" t="str">
        <f>IF(AH4110="","",VLOOKUP(AH4110,'Сотрудники и ссылки'!A:C,3,0))</f>
        <v/>
      </c>
      <c r="AL4110" s="2" t="str">
        <f>IF(AK4110="","",AK4110+VLOOKUP(I4110,'Вид исследования'!B:E,4,0))</f>
        <v/>
      </c>
      <c r="AM4110" s="2" t="str">
        <f>IF(AK4110="","",AK4110+VLOOKUP(I4110,'Вид исследования'!B:F,5,0))</f>
        <v/>
      </c>
      <c r="AQ4110" t="str">
        <f>IFERROR(IF(L4110="","",VLOOKUP(L4110&amp;I4110,Продукция!A:K,11,0)),"обратитесь к админ справочника")</f>
        <v/>
      </c>
      <c r="AS4110" t="str">
        <f>IFERROR(IF(L4110="","",VLOOKUP(L4110&amp;I4110,Продукция!A:J,10,0)),"обратитесь к админ справочника")</f>
        <v/>
      </c>
    </row>
    <row r="4111" spans="1:45" x14ac:dyDescent="0.25">
      <c r="A4111" t="str">
        <f t="shared" si="74"/>
        <v/>
      </c>
      <c r="B4111" t="str">
        <f>IF(E4111="","",INDEX(Лаборатории!A:A,MATCH('Производственный контроль'!E4111,Лаборатории!B:B,0)))</f>
        <v/>
      </c>
      <c r="C4111" t="str">
        <f>IF(E4111="","",VLOOKUP(E4111,Лаборатории!B:D,3,0))</f>
        <v/>
      </c>
      <c r="E4111" s="150"/>
      <c r="J4111" t="str">
        <f>IF(L4111="","",VLOOKUP(L4111,Продукция!B:D,3,0))</f>
        <v/>
      </c>
      <c r="K4111" t="str">
        <f>IF(L4111="","",VLOOKUP(L4111,Продукция!B:C,2,0))</f>
        <v/>
      </c>
      <c r="L4111" s="151"/>
      <c r="M4111" t="str">
        <f>IF(L4111="","",VLOOKUP(L4111,Продукция!B:L,11,0))</f>
        <v/>
      </c>
      <c r="AB4111" t="str">
        <f>IF(L4111="","",VLOOKUP(L4111&amp;I4111,Продукция!A:I,9,0))</f>
        <v/>
      </c>
      <c r="AF4111" t="str">
        <f>IF(AD4111="","",VLOOKUP(AD4111,'Сотрудники и ссылки'!A:B,2,0))</f>
        <v/>
      </c>
      <c r="AG4111" t="str">
        <f>IF(AD4111="","",VLOOKUP(AD4111,'Сотрудники и ссылки'!A:C,3,0))</f>
        <v/>
      </c>
      <c r="AI4111" t="str">
        <f>IF(AH4111="","",VLOOKUP(AH4111,'Сотрудники и ссылки'!A:B,2,0))</f>
        <v/>
      </c>
      <c r="AJ4111" t="str">
        <f>IF(AH4111="","",VLOOKUP(AH4111,'Сотрудники и ссылки'!A:C,3,0))</f>
        <v/>
      </c>
      <c r="AL4111" s="2" t="str">
        <f>IF(AK4111="","",AK4111+VLOOKUP(I4111,'Вид исследования'!B:E,4,0))</f>
        <v/>
      </c>
      <c r="AM4111" s="2" t="str">
        <f>IF(AK4111="","",AK4111+VLOOKUP(I4111,'Вид исследования'!B:F,5,0))</f>
        <v/>
      </c>
      <c r="AQ4111" t="str">
        <f>IFERROR(IF(L4111="","",VLOOKUP(L4111&amp;I4111,Продукция!A:K,11,0)),"обратитесь к админ справочника")</f>
        <v/>
      </c>
      <c r="AS4111" t="str">
        <f>IFERROR(IF(L4111="","",VLOOKUP(L4111&amp;I4111,Продукция!A:J,10,0)),"обратитесь к админ справочника")</f>
        <v/>
      </c>
    </row>
    <row r="4112" spans="1:45" x14ac:dyDescent="0.25">
      <c r="A4112" t="str">
        <f t="shared" si="74"/>
        <v/>
      </c>
      <c r="B4112" t="str">
        <f>IF(E4112="","",INDEX(Лаборатории!A:A,MATCH('Производственный контроль'!E4112,Лаборатории!B:B,0)))</f>
        <v/>
      </c>
      <c r="C4112" t="str">
        <f>IF(E4112="","",VLOOKUP(E4112,Лаборатории!B:D,3,0))</f>
        <v/>
      </c>
      <c r="E4112" s="150"/>
      <c r="J4112" t="str">
        <f>IF(L4112="","",VLOOKUP(L4112,Продукция!B:D,3,0))</f>
        <v/>
      </c>
      <c r="K4112" t="str">
        <f>IF(L4112="","",VLOOKUP(L4112,Продукция!B:C,2,0))</f>
        <v/>
      </c>
      <c r="L4112" s="151"/>
      <c r="M4112" t="str">
        <f>IF(L4112="","",VLOOKUP(L4112,Продукция!B:L,11,0))</f>
        <v/>
      </c>
      <c r="AB4112" t="str">
        <f>IF(L4112="","",VLOOKUP(L4112&amp;I4112,Продукция!A:I,9,0))</f>
        <v/>
      </c>
      <c r="AF4112" t="str">
        <f>IF(AD4112="","",VLOOKUP(AD4112,'Сотрудники и ссылки'!A:B,2,0))</f>
        <v/>
      </c>
      <c r="AG4112" t="str">
        <f>IF(AD4112="","",VLOOKUP(AD4112,'Сотрудники и ссылки'!A:C,3,0))</f>
        <v/>
      </c>
      <c r="AI4112" t="str">
        <f>IF(AH4112="","",VLOOKUP(AH4112,'Сотрудники и ссылки'!A:B,2,0))</f>
        <v/>
      </c>
      <c r="AJ4112" t="str">
        <f>IF(AH4112="","",VLOOKUP(AH4112,'Сотрудники и ссылки'!A:C,3,0))</f>
        <v/>
      </c>
      <c r="AL4112" s="2" t="str">
        <f>IF(AK4112="","",AK4112+VLOOKUP(I4112,'Вид исследования'!B:E,4,0))</f>
        <v/>
      </c>
      <c r="AM4112" s="2" t="str">
        <f>IF(AK4112="","",AK4112+VLOOKUP(I4112,'Вид исследования'!B:F,5,0))</f>
        <v/>
      </c>
      <c r="AQ4112" t="str">
        <f>IFERROR(IF(L4112="","",VLOOKUP(L4112&amp;I4112,Продукция!A:K,11,0)),"обратитесь к админ справочника")</f>
        <v/>
      </c>
      <c r="AS4112" t="str">
        <f>IFERROR(IF(L4112="","",VLOOKUP(L4112&amp;I4112,Продукция!A:J,10,0)),"обратитесь к админ справочника")</f>
        <v/>
      </c>
    </row>
    <row r="4113" spans="1:45" x14ac:dyDescent="0.25">
      <c r="A4113" t="str">
        <f t="shared" si="74"/>
        <v/>
      </c>
      <c r="B4113" t="str">
        <f>IF(E4113="","",INDEX(Лаборатории!A:A,MATCH('Производственный контроль'!E4113,Лаборатории!B:B,0)))</f>
        <v/>
      </c>
      <c r="C4113" t="str">
        <f>IF(E4113="","",VLOOKUP(E4113,Лаборатории!B:D,3,0))</f>
        <v/>
      </c>
      <c r="E4113" s="150"/>
      <c r="J4113" t="str">
        <f>IF(L4113="","",VLOOKUP(L4113,Продукция!B:D,3,0))</f>
        <v/>
      </c>
      <c r="K4113" t="str">
        <f>IF(L4113="","",VLOOKUP(L4113,Продукция!B:C,2,0))</f>
        <v/>
      </c>
      <c r="L4113" s="151"/>
      <c r="M4113" t="str">
        <f>IF(L4113="","",VLOOKUP(L4113,Продукция!B:L,11,0))</f>
        <v/>
      </c>
      <c r="AB4113" t="str">
        <f>IF(L4113="","",VLOOKUP(L4113&amp;I4113,Продукция!A:I,9,0))</f>
        <v/>
      </c>
      <c r="AF4113" t="str">
        <f>IF(AD4113="","",VLOOKUP(AD4113,'Сотрудники и ссылки'!A:B,2,0))</f>
        <v/>
      </c>
      <c r="AG4113" t="str">
        <f>IF(AD4113="","",VLOOKUP(AD4113,'Сотрудники и ссылки'!A:C,3,0))</f>
        <v/>
      </c>
      <c r="AI4113" t="str">
        <f>IF(AH4113="","",VLOOKUP(AH4113,'Сотрудники и ссылки'!A:B,2,0))</f>
        <v/>
      </c>
      <c r="AJ4113" t="str">
        <f>IF(AH4113="","",VLOOKUP(AH4113,'Сотрудники и ссылки'!A:C,3,0))</f>
        <v/>
      </c>
      <c r="AL4113" s="2" t="str">
        <f>IF(AK4113="","",AK4113+VLOOKUP(I4113,'Вид исследования'!B:E,4,0))</f>
        <v/>
      </c>
      <c r="AM4113" s="2" t="str">
        <f>IF(AK4113="","",AK4113+VLOOKUP(I4113,'Вид исследования'!B:F,5,0))</f>
        <v/>
      </c>
      <c r="AQ4113" t="str">
        <f>IFERROR(IF(L4113="","",VLOOKUP(L4113&amp;I4113,Продукция!A:K,11,0)),"обратитесь к админ справочника")</f>
        <v/>
      </c>
      <c r="AS4113" t="str">
        <f>IFERROR(IF(L4113="","",VLOOKUP(L4113&amp;I4113,Продукция!A:J,10,0)),"обратитесь к админ справочника")</f>
        <v/>
      </c>
    </row>
    <row r="4114" spans="1:45" x14ac:dyDescent="0.25">
      <c r="A4114" t="str">
        <f t="shared" si="74"/>
        <v/>
      </c>
      <c r="B4114" t="str">
        <f>IF(E4114="","",INDEX(Лаборатории!A:A,MATCH('Производственный контроль'!E4114,Лаборатории!B:B,0)))</f>
        <v/>
      </c>
      <c r="C4114" t="str">
        <f>IF(E4114="","",VLOOKUP(E4114,Лаборатории!B:D,3,0))</f>
        <v/>
      </c>
      <c r="E4114" s="150"/>
      <c r="J4114" t="str">
        <f>IF(L4114="","",VLOOKUP(L4114,Продукция!B:D,3,0))</f>
        <v/>
      </c>
      <c r="K4114" t="str">
        <f>IF(L4114="","",VLOOKUP(L4114,Продукция!B:C,2,0))</f>
        <v/>
      </c>
      <c r="L4114" s="151"/>
      <c r="M4114" t="str">
        <f>IF(L4114="","",VLOOKUP(L4114,Продукция!B:L,11,0))</f>
        <v/>
      </c>
      <c r="AB4114" t="str">
        <f>IF(L4114="","",VLOOKUP(L4114&amp;I4114,Продукция!A:I,9,0))</f>
        <v/>
      </c>
      <c r="AF4114" t="str">
        <f>IF(AD4114="","",VLOOKUP(AD4114,'Сотрудники и ссылки'!A:B,2,0))</f>
        <v/>
      </c>
      <c r="AG4114" t="str">
        <f>IF(AD4114="","",VLOOKUP(AD4114,'Сотрудники и ссылки'!A:C,3,0))</f>
        <v/>
      </c>
      <c r="AI4114" t="str">
        <f>IF(AH4114="","",VLOOKUP(AH4114,'Сотрудники и ссылки'!A:B,2,0))</f>
        <v/>
      </c>
      <c r="AJ4114" t="str">
        <f>IF(AH4114="","",VLOOKUP(AH4114,'Сотрудники и ссылки'!A:C,3,0))</f>
        <v/>
      </c>
      <c r="AL4114" s="2" t="str">
        <f>IF(AK4114="","",AK4114+VLOOKUP(I4114,'Вид исследования'!B:E,4,0))</f>
        <v/>
      </c>
      <c r="AM4114" s="2" t="str">
        <f>IF(AK4114="","",AK4114+VLOOKUP(I4114,'Вид исследования'!B:F,5,0))</f>
        <v/>
      </c>
      <c r="AQ4114" t="str">
        <f>IFERROR(IF(L4114="","",VLOOKUP(L4114&amp;I4114,Продукция!A:K,11,0)),"обратитесь к админ справочника")</f>
        <v/>
      </c>
      <c r="AS4114" t="str">
        <f>IFERROR(IF(L4114="","",VLOOKUP(L4114&amp;I4114,Продукция!A:J,10,0)),"обратитесь к админ справочника")</f>
        <v/>
      </c>
    </row>
    <row r="4115" spans="1:45" x14ac:dyDescent="0.25">
      <c r="A4115" t="str">
        <f t="shared" si="74"/>
        <v/>
      </c>
      <c r="B4115" t="str">
        <f>IF(E4115="","",INDEX(Лаборатории!A:A,MATCH('Производственный контроль'!E4115,Лаборатории!B:B,0)))</f>
        <v/>
      </c>
      <c r="C4115" t="str">
        <f>IF(E4115="","",VLOOKUP(E4115,Лаборатории!B:D,3,0))</f>
        <v/>
      </c>
      <c r="E4115" s="150"/>
      <c r="J4115" t="str">
        <f>IF(L4115="","",VLOOKUP(L4115,Продукция!B:D,3,0))</f>
        <v/>
      </c>
      <c r="K4115" t="str">
        <f>IF(L4115="","",VLOOKUP(L4115,Продукция!B:C,2,0))</f>
        <v/>
      </c>
      <c r="L4115" s="151"/>
      <c r="M4115" t="str">
        <f>IF(L4115="","",VLOOKUP(L4115,Продукция!B:L,11,0))</f>
        <v/>
      </c>
      <c r="AB4115" t="str">
        <f>IF(L4115="","",VLOOKUP(L4115&amp;I4115,Продукция!A:I,9,0))</f>
        <v/>
      </c>
      <c r="AF4115" t="str">
        <f>IF(AD4115="","",VLOOKUP(AD4115,'Сотрудники и ссылки'!A:B,2,0))</f>
        <v/>
      </c>
      <c r="AG4115" t="str">
        <f>IF(AD4115="","",VLOOKUP(AD4115,'Сотрудники и ссылки'!A:C,3,0))</f>
        <v/>
      </c>
      <c r="AI4115" t="str">
        <f>IF(AH4115="","",VLOOKUP(AH4115,'Сотрудники и ссылки'!A:B,2,0))</f>
        <v/>
      </c>
      <c r="AJ4115" t="str">
        <f>IF(AH4115="","",VLOOKUP(AH4115,'Сотрудники и ссылки'!A:C,3,0))</f>
        <v/>
      </c>
      <c r="AL4115" s="2" t="str">
        <f>IF(AK4115="","",AK4115+VLOOKUP(I4115,'Вид исследования'!B:E,4,0))</f>
        <v/>
      </c>
      <c r="AM4115" s="2" t="str">
        <f>IF(AK4115="","",AK4115+VLOOKUP(I4115,'Вид исследования'!B:F,5,0))</f>
        <v/>
      </c>
      <c r="AQ4115" t="str">
        <f>IFERROR(IF(L4115="","",VLOOKUP(L4115&amp;I4115,Продукция!A:K,11,0)),"обратитесь к админ справочника")</f>
        <v/>
      </c>
      <c r="AS4115" t="str">
        <f>IFERROR(IF(L4115="","",VLOOKUP(L4115&amp;I4115,Продукция!A:J,10,0)),"обратитесь к админ справочника")</f>
        <v/>
      </c>
    </row>
    <row r="4116" spans="1:45" x14ac:dyDescent="0.25">
      <c r="A4116" t="str">
        <f t="shared" si="74"/>
        <v/>
      </c>
      <c r="B4116" t="str">
        <f>IF(E4116="","",INDEX(Лаборатории!A:A,MATCH('Производственный контроль'!E4116,Лаборатории!B:B,0)))</f>
        <v/>
      </c>
      <c r="C4116" t="str">
        <f>IF(E4116="","",VLOOKUP(E4116,Лаборатории!B:D,3,0))</f>
        <v/>
      </c>
      <c r="E4116" s="150"/>
      <c r="J4116" t="str">
        <f>IF(L4116="","",VLOOKUP(L4116,Продукция!B:D,3,0))</f>
        <v/>
      </c>
      <c r="K4116" t="str">
        <f>IF(L4116="","",VLOOKUP(L4116,Продукция!B:C,2,0))</f>
        <v/>
      </c>
      <c r="L4116" s="151"/>
      <c r="M4116" t="str">
        <f>IF(L4116="","",VLOOKUP(L4116,Продукция!B:L,11,0))</f>
        <v/>
      </c>
      <c r="AB4116" t="str">
        <f>IF(L4116="","",VLOOKUP(L4116&amp;I4116,Продукция!A:I,9,0))</f>
        <v/>
      </c>
      <c r="AF4116" t="str">
        <f>IF(AD4116="","",VLOOKUP(AD4116,'Сотрудники и ссылки'!A:B,2,0))</f>
        <v/>
      </c>
      <c r="AG4116" t="str">
        <f>IF(AD4116="","",VLOOKUP(AD4116,'Сотрудники и ссылки'!A:C,3,0))</f>
        <v/>
      </c>
      <c r="AI4116" t="str">
        <f>IF(AH4116="","",VLOOKUP(AH4116,'Сотрудники и ссылки'!A:B,2,0))</f>
        <v/>
      </c>
      <c r="AJ4116" t="str">
        <f>IF(AH4116="","",VLOOKUP(AH4116,'Сотрудники и ссылки'!A:C,3,0))</f>
        <v/>
      </c>
      <c r="AL4116" s="2" t="str">
        <f>IF(AK4116="","",AK4116+VLOOKUP(I4116,'Вид исследования'!B:E,4,0))</f>
        <v/>
      </c>
      <c r="AM4116" s="2" t="str">
        <f>IF(AK4116="","",AK4116+VLOOKUP(I4116,'Вид исследования'!B:F,5,0))</f>
        <v/>
      </c>
      <c r="AQ4116" t="str">
        <f>IFERROR(IF(L4116="","",VLOOKUP(L4116&amp;I4116,Продукция!A:K,11,0)),"обратитесь к админ справочника")</f>
        <v/>
      </c>
      <c r="AS4116" t="str">
        <f>IFERROR(IF(L4116="","",VLOOKUP(L4116&amp;I4116,Продукция!A:J,10,0)),"обратитесь к админ справочника")</f>
        <v/>
      </c>
    </row>
    <row r="4117" spans="1:45" x14ac:dyDescent="0.25">
      <c r="A4117" t="str">
        <f t="shared" si="74"/>
        <v/>
      </c>
      <c r="B4117" t="str">
        <f>IF(E4117="","",INDEX(Лаборатории!A:A,MATCH('Производственный контроль'!E4117,Лаборатории!B:B,0)))</f>
        <v/>
      </c>
      <c r="C4117" t="str">
        <f>IF(E4117="","",VLOOKUP(E4117,Лаборатории!B:D,3,0))</f>
        <v/>
      </c>
      <c r="E4117" s="150"/>
      <c r="J4117" t="str">
        <f>IF(L4117="","",VLOOKUP(L4117,Продукция!B:D,3,0))</f>
        <v/>
      </c>
      <c r="K4117" t="str">
        <f>IF(L4117="","",VLOOKUP(L4117,Продукция!B:C,2,0))</f>
        <v/>
      </c>
      <c r="L4117" s="151"/>
      <c r="M4117" t="str">
        <f>IF(L4117="","",VLOOKUP(L4117,Продукция!B:L,11,0))</f>
        <v/>
      </c>
      <c r="AB4117" t="str">
        <f>IF(L4117="","",VLOOKUP(L4117&amp;I4117,Продукция!A:I,9,0))</f>
        <v/>
      </c>
      <c r="AF4117" t="str">
        <f>IF(AD4117="","",VLOOKUP(AD4117,'Сотрудники и ссылки'!A:B,2,0))</f>
        <v/>
      </c>
      <c r="AG4117" t="str">
        <f>IF(AD4117="","",VLOOKUP(AD4117,'Сотрудники и ссылки'!A:C,3,0))</f>
        <v/>
      </c>
      <c r="AI4117" t="str">
        <f>IF(AH4117="","",VLOOKUP(AH4117,'Сотрудники и ссылки'!A:B,2,0))</f>
        <v/>
      </c>
      <c r="AJ4117" t="str">
        <f>IF(AH4117="","",VLOOKUP(AH4117,'Сотрудники и ссылки'!A:C,3,0))</f>
        <v/>
      </c>
      <c r="AL4117" s="2" t="str">
        <f>IF(AK4117="","",AK4117+VLOOKUP(I4117,'Вид исследования'!B:E,4,0))</f>
        <v/>
      </c>
      <c r="AM4117" s="2" t="str">
        <f>IF(AK4117="","",AK4117+VLOOKUP(I4117,'Вид исследования'!B:F,5,0))</f>
        <v/>
      </c>
      <c r="AQ4117" t="str">
        <f>IFERROR(IF(L4117="","",VLOOKUP(L4117&amp;I4117,Продукция!A:K,11,0)),"обратитесь к админ справочника")</f>
        <v/>
      </c>
      <c r="AS4117" t="str">
        <f>IFERROR(IF(L4117="","",VLOOKUP(L4117&amp;I4117,Продукция!A:J,10,0)),"обратитесь к админ справочника")</f>
        <v/>
      </c>
    </row>
    <row r="4118" spans="1:45" x14ac:dyDescent="0.25">
      <c r="A4118" t="str">
        <f t="shared" si="74"/>
        <v/>
      </c>
      <c r="B4118" t="str">
        <f>IF(E4118="","",INDEX(Лаборатории!A:A,MATCH('Производственный контроль'!E4118,Лаборатории!B:B,0)))</f>
        <v/>
      </c>
      <c r="C4118" t="str">
        <f>IF(E4118="","",VLOOKUP(E4118,Лаборатории!B:D,3,0))</f>
        <v/>
      </c>
      <c r="E4118" s="150"/>
      <c r="J4118" t="str">
        <f>IF(L4118="","",VLOOKUP(L4118,Продукция!B:D,3,0))</f>
        <v/>
      </c>
      <c r="K4118" t="str">
        <f>IF(L4118="","",VLOOKUP(L4118,Продукция!B:C,2,0))</f>
        <v/>
      </c>
      <c r="L4118" s="151"/>
      <c r="M4118" t="str">
        <f>IF(L4118="","",VLOOKUP(L4118,Продукция!B:L,11,0))</f>
        <v/>
      </c>
      <c r="AB4118" t="str">
        <f>IF(L4118="","",VLOOKUP(L4118&amp;I4118,Продукция!A:I,9,0))</f>
        <v/>
      </c>
      <c r="AF4118" t="str">
        <f>IF(AD4118="","",VLOOKUP(AD4118,'Сотрудники и ссылки'!A:B,2,0))</f>
        <v/>
      </c>
      <c r="AG4118" t="str">
        <f>IF(AD4118="","",VLOOKUP(AD4118,'Сотрудники и ссылки'!A:C,3,0))</f>
        <v/>
      </c>
      <c r="AI4118" t="str">
        <f>IF(AH4118="","",VLOOKUP(AH4118,'Сотрудники и ссылки'!A:B,2,0))</f>
        <v/>
      </c>
      <c r="AJ4118" t="str">
        <f>IF(AH4118="","",VLOOKUP(AH4118,'Сотрудники и ссылки'!A:C,3,0))</f>
        <v/>
      </c>
      <c r="AL4118" s="2" t="str">
        <f>IF(AK4118="","",AK4118+VLOOKUP(I4118,'Вид исследования'!B:E,4,0))</f>
        <v/>
      </c>
      <c r="AM4118" s="2" t="str">
        <f>IF(AK4118="","",AK4118+VLOOKUP(I4118,'Вид исследования'!B:F,5,0))</f>
        <v/>
      </c>
      <c r="AQ4118" t="str">
        <f>IFERROR(IF(L4118="","",VLOOKUP(L4118&amp;I4118,Продукция!A:K,11,0)),"обратитесь к админ справочника")</f>
        <v/>
      </c>
      <c r="AS4118" t="str">
        <f>IFERROR(IF(L4118="","",VLOOKUP(L4118&amp;I4118,Продукция!A:J,10,0)),"обратитесь к админ справочника")</f>
        <v/>
      </c>
    </row>
    <row r="4119" spans="1:45" x14ac:dyDescent="0.25">
      <c r="A4119" t="str">
        <f t="shared" si="74"/>
        <v/>
      </c>
      <c r="B4119" t="str">
        <f>IF(E4119="","",INDEX(Лаборатории!A:A,MATCH('Производственный контроль'!E4119,Лаборатории!B:B,0)))</f>
        <v/>
      </c>
      <c r="C4119" t="str">
        <f>IF(E4119="","",VLOOKUP(E4119,Лаборатории!B:D,3,0))</f>
        <v/>
      </c>
      <c r="E4119" s="150"/>
      <c r="J4119" t="str">
        <f>IF(L4119="","",VLOOKUP(L4119,Продукция!B:D,3,0))</f>
        <v/>
      </c>
      <c r="K4119" t="str">
        <f>IF(L4119="","",VLOOKUP(L4119,Продукция!B:C,2,0))</f>
        <v/>
      </c>
      <c r="L4119" s="151"/>
      <c r="M4119" t="str">
        <f>IF(L4119="","",VLOOKUP(L4119,Продукция!B:L,11,0))</f>
        <v/>
      </c>
      <c r="AB4119" t="str">
        <f>IF(L4119="","",VLOOKUP(L4119&amp;I4119,Продукция!A:I,9,0))</f>
        <v/>
      </c>
      <c r="AF4119" t="str">
        <f>IF(AD4119="","",VLOOKUP(AD4119,'Сотрудники и ссылки'!A:B,2,0))</f>
        <v/>
      </c>
      <c r="AG4119" t="str">
        <f>IF(AD4119="","",VLOOKUP(AD4119,'Сотрудники и ссылки'!A:C,3,0))</f>
        <v/>
      </c>
      <c r="AI4119" t="str">
        <f>IF(AH4119="","",VLOOKUP(AH4119,'Сотрудники и ссылки'!A:B,2,0))</f>
        <v/>
      </c>
      <c r="AJ4119" t="str">
        <f>IF(AH4119="","",VLOOKUP(AH4119,'Сотрудники и ссылки'!A:C,3,0))</f>
        <v/>
      </c>
      <c r="AL4119" s="2" t="str">
        <f>IF(AK4119="","",AK4119+VLOOKUP(I4119,'Вид исследования'!B:E,4,0))</f>
        <v/>
      </c>
      <c r="AM4119" s="2" t="str">
        <f>IF(AK4119="","",AK4119+VLOOKUP(I4119,'Вид исследования'!B:F,5,0))</f>
        <v/>
      </c>
      <c r="AQ4119" t="str">
        <f>IFERROR(IF(L4119="","",VLOOKUP(L4119&amp;I4119,Продукция!A:K,11,0)),"обратитесь к админ справочника")</f>
        <v/>
      </c>
      <c r="AS4119" t="str">
        <f>IFERROR(IF(L4119="","",VLOOKUP(L4119&amp;I4119,Продукция!A:J,10,0)),"обратитесь к админ справочника")</f>
        <v/>
      </c>
    </row>
    <row r="4120" spans="1:45" x14ac:dyDescent="0.25">
      <c r="A4120" t="str">
        <f t="shared" si="74"/>
        <v/>
      </c>
      <c r="B4120" t="str">
        <f>IF(E4120="","",INDEX(Лаборатории!A:A,MATCH('Производственный контроль'!E4120,Лаборатории!B:B,0)))</f>
        <v/>
      </c>
      <c r="C4120" t="str">
        <f>IF(E4120="","",VLOOKUP(E4120,Лаборатории!B:D,3,0))</f>
        <v/>
      </c>
      <c r="E4120" s="150"/>
      <c r="J4120" t="str">
        <f>IF(L4120="","",VLOOKUP(L4120,Продукция!B:D,3,0))</f>
        <v/>
      </c>
      <c r="K4120" t="str">
        <f>IF(L4120="","",VLOOKUP(L4120,Продукция!B:C,2,0))</f>
        <v/>
      </c>
      <c r="L4120" s="151"/>
      <c r="M4120" t="str">
        <f>IF(L4120="","",VLOOKUP(L4120,Продукция!B:L,11,0))</f>
        <v/>
      </c>
      <c r="AB4120" t="str">
        <f>IF(L4120="","",VLOOKUP(L4120&amp;I4120,Продукция!A:I,9,0))</f>
        <v/>
      </c>
      <c r="AF4120" t="str">
        <f>IF(AD4120="","",VLOOKUP(AD4120,'Сотрудники и ссылки'!A:B,2,0))</f>
        <v/>
      </c>
      <c r="AG4120" t="str">
        <f>IF(AD4120="","",VLOOKUP(AD4120,'Сотрудники и ссылки'!A:C,3,0))</f>
        <v/>
      </c>
      <c r="AI4120" t="str">
        <f>IF(AH4120="","",VLOOKUP(AH4120,'Сотрудники и ссылки'!A:B,2,0))</f>
        <v/>
      </c>
      <c r="AJ4120" t="str">
        <f>IF(AH4120="","",VLOOKUP(AH4120,'Сотрудники и ссылки'!A:C,3,0))</f>
        <v/>
      </c>
      <c r="AL4120" s="2" t="str">
        <f>IF(AK4120="","",AK4120+VLOOKUP(I4120,'Вид исследования'!B:E,4,0))</f>
        <v/>
      </c>
      <c r="AM4120" s="2" t="str">
        <f>IF(AK4120="","",AK4120+VLOOKUP(I4120,'Вид исследования'!B:F,5,0))</f>
        <v/>
      </c>
      <c r="AQ4120" t="str">
        <f>IFERROR(IF(L4120="","",VLOOKUP(L4120&amp;I4120,Продукция!A:K,11,0)),"обратитесь к админ справочника")</f>
        <v/>
      </c>
      <c r="AS4120" t="str">
        <f>IFERROR(IF(L4120="","",VLOOKUP(L4120&amp;I4120,Продукция!A:J,10,0)),"обратитесь к админ справочника")</f>
        <v/>
      </c>
    </row>
    <row r="4121" spans="1:45" x14ac:dyDescent="0.25">
      <c r="A4121" t="str">
        <f t="shared" si="74"/>
        <v/>
      </c>
      <c r="B4121" t="str">
        <f>IF(E4121="","",INDEX(Лаборатории!A:A,MATCH('Производственный контроль'!E4121,Лаборатории!B:B,0)))</f>
        <v/>
      </c>
      <c r="C4121" t="str">
        <f>IF(E4121="","",VLOOKUP(E4121,Лаборатории!B:D,3,0))</f>
        <v/>
      </c>
      <c r="E4121" s="150"/>
      <c r="J4121" t="str">
        <f>IF(L4121="","",VLOOKUP(L4121,Продукция!B:D,3,0))</f>
        <v/>
      </c>
      <c r="K4121" t="str">
        <f>IF(L4121="","",VLOOKUP(L4121,Продукция!B:C,2,0))</f>
        <v/>
      </c>
      <c r="L4121" s="151"/>
      <c r="M4121" t="str">
        <f>IF(L4121="","",VLOOKUP(L4121,Продукция!B:L,11,0))</f>
        <v/>
      </c>
      <c r="AB4121" t="str">
        <f>IF(L4121="","",VLOOKUP(L4121&amp;I4121,Продукция!A:I,9,0))</f>
        <v/>
      </c>
      <c r="AF4121" t="str">
        <f>IF(AD4121="","",VLOOKUP(AD4121,'Сотрудники и ссылки'!A:B,2,0))</f>
        <v/>
      </c>
      <c r="AG4121" t="str">
        <f>IF(AD4121="","",VLOOKUP(AD4121,'Сотрудники и ссылки'!A:C,3,0))</f>
        <v/>
      </c>
      <c r="AI4121" t="str">
        <f>IF(AH4121="","",VLOOKUP(AH4121,'Сотрудники и ссылки'!A:B,2,0))</f>
        <v/>
      </c>
      <c r="AJ4121" t="str">
        <f>IF(AH4121="","",VLOOKUP(AH4121,'Сотрудники и ссылки'!A:C,3,0))</f>
        <v/>
      </c>
      <c r="AL4121" s="2" t="str">
        <f>IF(AK4121="","",AK4121+VLOOKUP(I4121,'Вид исследования'!B:E,4,0))</f>
        <v/>
      </c>
      <c r="AM4121" s="2" t="str">
        <f>IF(AK4121="","",AK4121+VLOOKUP(I4121,'Вид исследования'!B:F,5,0))</f>
        <v/>
      </c>
      <c r="AQ4121" t="str">
        <f>IFERROR(IF(L4121="","",VLOOKUP(L4121&amp;I4121,Продукция!A:K,11,0)),"обратитесь к админ справочника")</f>
        <v/>
      </c>
      <c r="AS4121" t="str">
        <f>IFERROR(IF(L4121="","",VLOOKUP(L4121&amp;I4121,Продукция!A:J,10,0)),"обратитесь к админ справочника")</f>
        <v/>
      </c>
    </row>
    <row r="4122" spans="1:45" x14ac:dyDescent="0.25">
      <c r="A4122" t="str">
        <f t="shared" si="74"/>
        <v/>
      </c>
      <c r="B4122" t="str">
        <f>IF(E4122="","",INDEX(Лаборатории!A:A,MATCH('Производственный контроль'!E4122,Лаборатории!B:B,0)))</f>
        <v/>
      </c>
      <c r="C4122" t="str">
        <f>IF(E4122="","",VLOOKUP(E4122,Лаборатории!B:D,3,0))</f>
        <v/>
      </c>
      <c r="E4122" s="150"/>
      <c r="J4122" t="str">
        <f>IF(L4122="","",VLOOKUP(L4122,Продукция!B:D,3,0))</f>
        <v/>
      </c>
      <c r="K4122" t="str">
        <f>IF(L4122="","",VLOOKUP(L4122,Продукция!B:C,2,0))</f>
        <v/>
      </c>
      <c r="L4122" s="151"/>
      <c r="M4122" t="str">
        <f>IF(L4122="","",VLOOKUP(L4122,Продукция!B:L,11,0))</f>
        <v/>
      </c>
      <c r="AB4122" t="str">
        <f>IF(L4122="","",VLOOKUP(L4122&amp;I4122,Продукция!A:I,9,0))</f>
        <v/>
      </c>
      <c r="AF4122" t="str">
        <f>IF(AD4122="","",VLOOKUP(AD4122,'Сотрудники и ссылки'!A:B,2,0))</f>
        <v/>
      </c>
      <c r="AG4122" t="str">
        <f>IF(AD4122="","",VLOOKUP(AD4122,'Сотрудники и ссылки'!A:C,3,0))</f>
        <v/>
      </c>
      <c r="AI4122" t="str">
        <f>IF(AH4122="","",VLOOKUP(AH4122,'Сотрудники и ссылки'!A:B,2,0))</f>
        <v/>
      </c>
      <c r="AJ4122" t="str">
        <f>IF(AH4122="","",VLOOKUP(AH4122,'Сотрудники и ссылки'!A:C,3,0))</f>
        <v/>
      </c>
      <c r="AL4122" s="2" t="str">
        <f>IF(AK4122="","",AK4122+VLOOKUP(I4122,'Вид исследования'!B:E,4,0))</f>
        <v/>
      </c>
      <c r="AM4122" s="2" t="str">
        <f>IF(AK4122="","",AK4122+VLOOKUP(I4122,'Вид исследования'!B:F,5,0))</f>
        <v/>
      </c>
      <c r="AQ4122" t="str">
        <f>IFERROR(IF(L4122="","",VLOOKUP(L4122&amp;I4122,Продукция!A:K,11,0)),"обратитесь к админ справочника")</f>
        <v/>
      </c>
      <c r="AS4122" t="str">
        <f>IFERROR(IF(L4122="","",VLOOKUP(L4122&amp;I4122,Продукция!A:J,10,0)),"обратитесь к админ справочника")</f>
        <v/>
      </c>
    </row>
    <row r="4123" spans="1:45" x14ac:dyDescent="0.25">
      <c r="A4123" t="str">
        <f t="shared" si="74"/>
        <v/>
      </c>
      <c r="B4123" t="str">
        <f>IF(E4123="","",INDEX(Лаборатории!A:A,MATCH('Производственный контроль'!E4123,Лаборатории!B:B,0)))</f>
        <v/>
      </c>
      <c r="C4123" t="str">
        <f>IF(E4123="","",VLOOKUP(E4123,Лаборатории!B:D,3,0))</f>
        <v/>
      </c>
      <c r="E4123" s="150"/>
      <c r="J4123" t="str">
        <f>IF(L4123="","",VLOOKUP(L4123,Продукция!B:D,3,0))</f>
        <v/>
      </c>
      <c r="K4123" t="str">
        <f>IF(L4123="","",VLOOKUP(L4123,Продукция!B:C,2,0))</f>
        <v/>
      </c>
      <c r="L4123" s="151"/>
      <c r="M4123" t="str">
        <f>IF(L4123="","",VLOOKUP(L4123,Продукция!B:L,11,0))</f>
        <v/>
      </c>
      <c r="AB4123" t="str">
        <f>IF(L4123="","",VLOOKUP(L4123&amp;I4123,Продукция!A:I,9,0))</f>
        <v/>
      </c>
      <c r="AF4123" t="str">
        <f>IF(AD4123="","",VLOOKUP(AD4123,'Сотрудники и ссылки'!A:B,2,0))</f>
        <v/>
      </c>
      <c r="AG4123" t="str">
        <f>IF(AD4123="","",VLOOKUP(AD4123,'Сотрудники и ссылки'!A:C,3,0))</f>
        <v/>
      </c>
      <c r="AI4123" t="str">
        <f>IF(AH4123="","",VLOOKUP(AH4123,'Сотрудники и ссылки'!A:B,2,0))</f>
        <v/>
      </c>
      <c r="AJ4123" t="str">
        <f>IF(AH4123="","",VLOOKUP(AH4123,'Сотрудники и ссылки'!A:C,3,0))</f>
        <v/>
      </c>
      <c r="AL4123" s="2" t="str">
        <f>IF(AK4123="","",AK4123+VLOOKUP(I4123,'Вид исследования'!B:E,4,0))</f>
        <v/>
      </c>
      <c r="AM4123" s="2" t="str">
        <f>IF(AK4123="","",AK4123+VLOOKUP(I4123,'Вид исследования'!B:F,5,0))</f>
        <v/>
      </c>
      <c r="AQ4123" t="str">
        <f>IFERROR(IF(L4123="","",VLOOKUP(L4123&amp;I4123,Продукция!A:K,11,0)),"обратитесь к админ справочника")</f>
        <v/>
      </c>
      <c r="AS4123" t="str">
        <f>IFERROR(IF(L4123="","",VLOOKUP(L4123&amp;I4123,Продукция!A:J,10,0)),"обратитесь к админ справочника")</f>
        <v/>
      </c>
    </row>
    <row r="4124" spans="1:45" x14ac:dyDescent="0.25">
      <c r="A4124" t="str">
        <f t="shared" si="74"/>
        <v/>
      </c>
      <c r="B4124" t="str">
        <f>IF(E4124="","",INDEX(Лаборатории!A:A,MATCH('Производственный контроль'!E4124,Лаборатории!B:B,0)))</f>
        <v/>
      </c>
      <c r="C4124" t="str">
        <f>IF(E4124="","",VLOOKUP(E4124,Лаборатории!B:D,3,0))</f>
        <v/>
      </c>
      <c r="E4124" s="150"/>
      <c r="J4124" t="str">
        <f>IF(L4124="","",VLOOKUP(L4124,Продукция!B:D,3,0))</f>
        <v/>
      </c>
      <c r="K4124" t="str">
        <f>IF(L4124="","",VLOOKUP(L4124,Продукция!B:C,2,0))</f>
        <v/>
      </c>
      <c r="L4124" s="151"/>
      <c r="M4124" t="str">
        <f>IF(L4124="","",VLOOKUP(L4124,Продукция!B:L,11,0))</f>
        <v/>
      </c>
      <c r="AB4124" t="str">
        <f>IF(L4124="","",VLOOKUP(L4124&amp;I4124,Продукция!A:I,9,0))</f>
        <v/>
      </c>
      <c r="AF4124" t="str">
        <f>IF(AD4124="","",VLOOKUP(AD4124,'Сотрудники и ссылки'!A:B,2,0))</f>
        <v/>
      </c>
      <c r="AG4124" t="str">
        <f>IF(AD4124="","",VLOOKUP(AD4124,'Сотрудники и ссылки'!A:C,3,0))</f>
        <v/>
      </c>
      <c r="AI4124" t="str">
        <f>IF(AH4124="","",VLOOKUP(AH4124,'Сотрудники и ссылки'!A:B,2,0))</f>
        <v/>
      </c>
      <c r="AJ4124" t="str">
        <f>IF(AH4124="","",VLOOKUP(AH4124,'Сотрудники и ссылки'!A:C,3,0))</f>
        <v/>
      </c>
      <c r="AL4124" s="2" t="str">
        <f>IF(AK4124="","",AK4124+VLOOKUP(I4124,'Вид исследования'!B:E,4,0))</f>
        <v/>
      </c>
      <c r="AM4124" s="2" t="str">
        <f>IF(AK4124="","",AK4124+VLOOKUP(I4124,'Вид исследования'!B:F,5,0))</f>
        <v/>
      </c>
      <c r="AQ4124" t="str">
        <f>IFERROR(IF(L4124="","",VLOOKUP(L4124&amp;I4124,Продукция!A:K,11,0)),"обратитесь к админ справочника")</f>
        <v/>
      </c>
      <c r="AS4124" t="str">
        <f>IFERROR(IF(L4124="","",VLOOKUP(L4124&amp;I4124,Продукция!A:J,10,0)),"обратитесь к админ справочника")</f>
        <v/>
      </c>
    </row>
    <row r="4125" spans="1:45" x14ac:dyDescent="0.25">
      <c r="A4125" t="str">
        <f t="shared" si="74"/>
        <v/>
      </c>
      <c r="B4125" t="str">
        <f>IF(E4125="","",INDEX(Лаборатории!A:A,MATCH('Производственный контроль'!E4125,Лаборатории!B:B,0)))</f>
        <v/>
      </c>
      <c r="C4125" t="str">
        <f>IF(E4125="","",VLOOKUP(E4125,Лаборатории!B:D,3,0))</f>
        <v/>
      </c>
      <c r="E4125" s="150"/>
      <c r="J4125" t="str">
        <f>IF(L4125="","",VLOOKUP(L4125,Продукция!B:D,3,0))</f>
        <v/>
      </c>
      <c r="K4125" t="str">
        <f>IF(L4125="","",VLOOKUP(L4125,Продукция!B:C,2,0))</f>
        <v/>
      </c>
      <c r="L4125" s="151"/>
      <c r="M4125" t="str">
        <f>IF(L4125="","",VLOOKUP(L4125,Продукция!B:L,11,0))</f>
        <v/>
      </c>
      <c r="AB4125" t="str">
        <f>IF(L4125="","",VLOOKUP(L4125&amp;I4125,Продукция!A:I,9,0))</f>
        <v/>
      </c>
      <c r="AF4125" t="str">
        <f>IF(AD4125="","",VLOOKUP(AD4125,'Сотрудники и ссылки'!A:B,2,0))</f>
        <v/>
      </c>
      <c r="AG4125" t="str">
        <f>IF(AD4125="","",VLOOKUP(AD4125,'Сотрудники и ссылки'!A:C,3,0))</f>
        <v/>
      </c>
      <c r="AI4125" t="str">
        <f>IF(AH4125="","",VLOOKUP(AH4125,'Сотрудники и ссылки'!A:B,2,0))</f>
        <v/>
      </c>
      <c r="AJ4125" t="str">
        <f>IF(AH4125="","",VLOOKUP(AH4125,'Сотрудники и ссылки'!A:C,3,0))</f>
        <v/>
      </c>
      <c r="AL4125" s="2" t="str">
        <f>IF(AK4125="","",AK4125+VLOOKUP(I4125,'Вид исследования'!B:E,4,0))</f>
        <v/>
      </c>
      <c r="AM4125" s="2" t="str">
        <f>IF(AK4125="","",AK4125+VLOOKUP(I4125,'Вид исследования'!B:F,5,0))</f>
        <v/>
      </c>
      <c r="AQ4125" t="str">
        <f>IFERROR(IF(L4125="","",VLOOKUP(L4125&amp;I4125,Продукция!A:K,11,0)),"обратитесь к админ справочника")</f>
        <v/>
      </c>
      <c r="AS4125" t="str">
        <f>IFERROR(IF(L4125="","",VLOOKUP(L4125&amp;I4125,Продукция!A:J,10,0)),"обратитесь к админ справочника")</f>
        <v/>
      </c>
    </row>
    <row r="4126" spans="1:45" x14ac:dyDescent="0.25">
      <c r="A4126" t="str">
        <f t="shared" si="74"/>
        <v/>
      </c>
      <c r="B4126" t="str">
        <f>IF(E4126="","",INDEX(Лаборатории!A:A,MATCH('Производственный контроль'!E4126,Лаборатории!B:B,0)))</f>
        <v/>
      </c>
      <c r="C4126" t="str">
        <f>IF(E4126="","",VLOOKUP(E4126,Лаборатории!B:D,3,0))</f>
        <v/>
      </c>
      <c r="E4126" s="150"/>
      <c r="J4126" t="str">
        <f>IF(L4126="","",VLOOKUP(L4126,Продукция!B:D,3,0))</f>
        <v/>
      </c>
      <c r="K4126" t="str">
        <f>IF(L4126="","",VLOOKUP(L4126,Продукция!B:C,2,0))</f>
        <v/>
      </c>
      <c r="L4126" s="151"/>
      <c r="M4126" t="str">
        <f>IF(L4126="","",VLOOKUP(L4126,Продукция!B:L,11,0))</f>
        <v/>
      </c>
      <c r="AB4126" t="str">
        <f>IF(L4126="","",VLOOKUP(L4126&amp;I4126,Продукция!A:I,9,0))</f>
        <v/>
      </c>
      <c r="AF4126" t="str">
        <f>IF(AD4126="","",VLOOKUP(AD4126,'Сотрудники и ссылки'!A:B,2,0))</f>
        <v/>
      </c>
      <c r="AG4126" t="str">
        <f>IF(AD4126="","",VLOOKUP(AD4126,'Сотрудники и ссылки'!A:C,3,0))</f>
        <v/>
      </c>
      <c r="AI4126" t="str">
        <f>IF(AH4126="","",VLOOKUP(AH4126,'Сотрудники и ссылки'!A:B,2,0))</f>
        <v/>
      </c>
      <c r="AJ4126" t="str">
        <f>IF(AH4126="","",VLOOKUP(AH4126,'Сотрудники и ссылки'!A:C,3,0))</f>
        <v/>
      </c>
      <c r="AL4126" s="2" t="str">
        <f>IF(AK4126="","",AK4126+VLOOKUP(I4126,'Вид исследования'!B:E,4,0))</f>
        <v/>
      </c>
      <c r="AM4126" s="2" t="str">
        <f>IF(AK4126="","",AK4126+VLOOKUP(I4126,'Вид исследования'!B:F,5,0))</f>
        <v/>
      </c>
      <c r="AQ4126" t="str">
        <f>IFERROR(IF(L4126="","",VLOOKUP(L4126&amp;I4126,Продукция!A:K,11,0)),"обратитесь к админ справочника")</f>
        <v/>
      </c>
      <c r="AS4126" t="str">
        <f>IFERROR(IF(L4126="","",VLOOKUP(L4126&amp;I4126,Продукция!A:J,10,0)),"обратитесь к админ справочника")</f>
        <v/>
      </c>
    </row>
    <row r="4127" spans="1:45" x14ac:dyDescent="0.25">
      <c r="A4127" t="str">
        <f t="shared" si="74"/>
        <v/>
      </c>
      <c r="B4127" t="str">
        <f>IF(E4127="","",INDEX(Лаборатории!A:A,MATCH('Производственный контроль'!E4127,Лаборатории!B:B,0)))</f>
        <v/>
      </c>
      <c r="C4127" t="str">
        <f>IF(E4127="","",VLOOKUP(E4127,Лаборатории!B:D,3,0))</f>
        <v/>
      </c>
      <c r="E4127" s="150"/>
      <c r="J4127" t="str">
        <f>IF(L4127="","",VLOOKUP(L4127,Продукция!B:D,3,0))</f>
        <v/>
      </c>
      <c r="K4127" t="str">
        <f>IF(L4127="","",VLOOKUP(L4127,Продукция!B:C,2,0))</f>
        <v/>
      </c>
      <c r="L4127" s="151"/>
      <c r="M4127" t="str">
        <f>IF(L4127="","",VLOOKUP(L4127,Продукция!B:L,11,0))</f>
        <v/>
      </c>
      <c r="AB4127" t="str">
        <f>IF(L4127="","",VLOOKUP(L4127&amp;I4127,Продукция!A:I,9,0))</f>
        <v/>
      </c>
      <c r="AF4127" t="str">
        <f>IF(AD4127="","",VLOOKUP(AD4127,'Сотрудники и ссылки'!A:B,2,0))</f>
        <v/>
      </c>
      <c r="AG4127" t="str">
        <f>IF(AD4127="","",VLOOKUP(AD4127,'Сотрудники и ссылки'!A:C,3,0))</f>
        <v/>
      </c>
      <c r="AI4127" t="str">
        <f>IF(AH4127="","",VLOOKUP(AH4127,'Сотрудники и ссылки'!A:B,2,0))</f>
        <v/>
      </c>
      <c r="AJ4127" t="str">
        <f>IF(AH4127="","",VLOOKUP(AH4127,'Сотрудники и ссылки'!A:C,3,0))</f>
        <v/>
      </c>
      <c r="AL4127" s="2" t="str">
        <f>IF(AK4127="","",AK4127+VLOOKUP(I4127,'Вид исследования'!B:E,4,0))</f>
        <v/>
      </c>
      <c r="AM4127" s="2" t="str">
        <f>IF(AK4127="","",AK4127+VLOOKUP(I4127,'Вид исследования'!B:F,5,0))</f>
        <v/>
      </c>
      <c r="AQ4127" t="str">
        <f>IFERROR(IF(L4127="","",VLOOKUP(L4127&amp;I4127,Продукция!A:K,11,0)),"обратитесь к админ справочника")</f>
        <v/>
      </c>
      <c r="AS4127" t="str">
        <f>IFERROR(IF(L4127="","",VLOOKUP(L4127&amp;I4127,Продукция!A:J,10,0)),"обратитесь к админ справочника")</f>
        <v/>
      </c>
    </row>
    <row r="4128" spans="1:45" x14ac:dyDescent="0.25">
      <c r="A4128" t="str">
        <f t="shared" si="74"/>
        <v/>
      </c>
      <c r="B4128" t="str">
        <f>IF(E4128="","",INDEX(Лаборатории!A:A,MATCH('Производственный контроль'!E4128,Лаборатории!B:B,0)))</f>
        <v/>
      </c>
      <c r="C4128" t="str">
        <f>IF(E4128="","",VLOOKUP(E4128,Лаборатории!B:D,3,0))</f>
        <v/>
      </c>
      <c r="E4128" s="150"/>
      <c r="J4128" t="str">
        <f>IF(L4128="","",VLOOKUP(L4128,Продукция!B:D,3,0))</f>
        <v/>
      </c>
      <c r="K4128" t="str">
        <f>IF(L4128="","",VLOOKUP(L4128,Продукция!B:C,2,0))</f>
        <v/>
      </c>
      <c r="L4128" s="151"/>
      <c r="M4128" t="str">
        <f>IF(L4128="","",VLOOKUP(L4128,Продукция!B:L,11,0))</f>
        <v/>
      </c>
      <c r="AB4128" t="str">
        <f>IF(L4128="","",VLOOKUP(L4128&amp;I4128,Продукция!A:I,9,0))</f>
        <v/>
      </c>
      <c r="AF4128" t="str">
        <f>IF(AD4128="","",VLOOKUP(AD4128,'Сотрудники и ссылки'!A:B,2,0))</f>
        <v/>
      </c>
      <c r="AG4128" t="str">
        <f>IF(AD4128="","",VLOOKUP(AD4128,'Сотрудники и ссылки'!A:C,3,0))</f>
        <v/>
      </c>
      <c r="AI4128" t="str">
        <f>IF(AH4128="","",VLOOKUP(AH4128,'Сотрудники и ссылки'!A:B,2,0))</f>
        <v/>
      </c>
      <c r="AJ4128" t="str">
        <f>IF(AH4128="","",VLOOKUP(AH4128,'Сотрудники и ссылки'!A:C,3,0))</f>
        <v/>
      </c>
      <c r="AL4128" s="2" t="str">
        <f>IF(AK4128="","",AK4128+VLOOKUP(I4128,'Вид исследования'!B:E,4,0))</f>
        <v/>
      </c>
      <c r="AM4128" s="2" t="str">
        <f>IF(AK4128="","",AK4128+VLOOKUP(I4128,'Вид исследования'!B:F,5,0))</f>
        <v/>
      </c>
      <c r="AQ4128" t="str">
        <f>IFERROR(IF(L4128="","",VLOOKUP(L4128&amp;I4128,Продукция!A:K,11,0)),"обратитесь к админ справочника")</f>
        <v/>
      </c>
      <c r="AS4128" t="str">
        <f>IFERROR(IF(L4128="","",VLOOKUP(L4128&amp;I4128,Продукция!A:J,10,0)),"обратитесь к админ справочника")</f>
        <v/>
      </c>
    </row>
    <row r="4129" spans="1:45" x14ac:dyDescent="0.25">
      <c r="A4129" t="str">
        <f t="shared" si="74"/>
        <v/>
      </c>
      <c r="B4129" t="str">
        <f>IF(E4129="","",INDEX(Лаборатории!A:A,MATCH('Производственный контроль'!E4129,Лаборатории!B:B,0)))</f>
        <v/>
      </c>
      <c r="C4129" t="str">
        <f>IF(E4129="","",VLOOKUP(E4129,Лаборатории!B:D,3,0))</f>
        <v/>
      </c>
      <c r="E4129" s="150"/>
      <c r="J4129" t="str">
        <f>IF(L4129="","",VLOOKUP(L4129,Продукция!B:D,3,0))</f>
        <v/>
      </c>
      <c r="K4129" t="str">
        <f>IF(L4129="","",VLOOKUP(L4129,Продукция!B:C,2,0))</f>
        <v/>
      </c>
      <c r="L4129" s="151"/>
      <c r="M4129" t="str">
        <f>IF(L4129="","",VLOOKUP(L4129,Продукция!B:L,11,0))</f>
        <v/>
      </c>
      <c r="AB4129" t="str">
        <f>IF(L4129="","",VLOOKUP(L4129&amp;I4129,Продукция!A:I,9,0))</f>
        <v/>
      </c>
      <c r="AF4129" t="str">
        <f>IF(AD4129="","",VLOOKUP(AD4129,'Сотрудники и ссылки'!A:B,2,0))</f>
        <v/>
      </c>
      <c r="AG4129" t="str">
        <f>IF(AD4129="","",VLOOKUP(AD4129,'Сотрудники и ссылки'!A:C,3,0))</f>
        <v/>
      </c>
      <c r="AI4129" t="str">
        <f>IF(AH4129="","",VLOOKUP(AH4129,'Сотрудники и ссылки'!A:B,2,0))</f>
        <v/>
      </c>
      <c r="AJ4129" t="str">
        <f>IF(AH4129="","",VLOOKUP(AH4129,'Сотрудники и ссылки'!A:C,3,0))</f>
        <v/>
      </c>
      <c r="AL4129" s="2" t="str">
        <f>IF(AK4129="","",AK4129+VLOOKUP(I4129,'Вид исследования'!B:E,4,0))</f>
        <v/>
      </c>
      <c r="AM4129" s="2" t="str">
        <f>IF(AK4129="","",AK4129+VLOOKUP(I4129,'Вид исследования'!B:F,5,0))</f>
        <v/>
      </c>
      <c r="AQ4129" t="str">
        <f>IFERROR(IF(L4129="","",VLOOKUP(L4129&amp;I4129,Продукция!A:K,11,0)),"обратитесь к админ справочника")</f>
        <v/>
      </c>
      <c r="AS4129" t="str">
        <f>IFERROR(IF(L4129="","",VLOOKUP(L4129&amp;I4129,Продукция!A:J,10,0)),"обратитесь к админ справочника")</f>
        <v/>
      </c>
    </row>
    <row r="4130" spans="1:45" x14ac:dyDescent="0.25">
      <c r="A4130" t="str">
        <f t="shared" si="74"/>
        <v/>
      </c>
      <c r="B4130" t="str">
        <f>IF(E4130="","",INDEX(Лаборатории!A:A,MATCH('Производственный контроль'!E4130,Лаборатории!B:B,0)))</f>
        <v/>
      </c>
      <c r="C4130" t="str">
        <f>IF(E4130="","",VLOOKUP(E4130,Лаборатории!B:D,3,0))</f>
        <v/>
      </c>
      <c r="E4130" s="150"/>
      <c r="J4130" t="str">
        <f>IF(L4130="","",VLOOKUP(L4130,Продукция!B:D,3,0))</f>
        <v/>
      </c>
      <c r="K4130" t="str">
        <f>IF(L4130="","",VLOOKUP(L4130,Продукция!B:C,2,0))</f>
        <v/>
      </c>
      <c r="L4130" s="151"/>
      <c r="M4130" t="str">
        <f>IF(L4130="","",VLOOKUP(L4130,Продукция!B:L,11,0))</f>
        <v/>
      </c>
      <c r="AB4130" t="str">
        <f>IF(L4130="","",VLOOKUP(L4130&amp;I4130,Продукция!A:I,9,0))</f>
        <v/>
      </c>
      <c r="AF4130" t="str">
        <f>IF(AD4130="","",VLOOKUP(AD4130,'Сотрудники и ссылки'!A:B,2,0))</f>
        <v/>
      </c>
      <c r="AG4130" t="str">
        <f>IF(AD4130="","",VLOOKUP(AD4130,'Сотрудники и ссылки'!A:C,3,0))</f>
        <v/>
      </c>
      <c r="AI4130" t="str">
        <f>IF(AH4130="","",VLOOKUP(AH4130,'Сотрудники и ссылки'!A:B,2,0))</f>
        <v/>
      </c>
      <c r="AJ4130" t="str">
        <f>IF(AH4130="","",VLOOKUP(AH4130,'Сотрудники и ссылки'!A:C,3,0))</f>
        <v/>
      </c>
      <c r="AL4130" s="2" t="str">
        <f>IF(AK4130="","",AK4130+VLOOKUP(I4130,'Вид исследования'!B:E,4,0))</f>
        <v/>
      </c>
      <c r="AM4130" s="2" t="str">
        <f>IF(AK4130="","",AK4130+VLOOKUP(I4130,'Вид исследования'!B:F,5,0))</f>
        <v/>
      </c>
      <c r="AQ4130" t="str">
        <f>IFERROR(IF(L4130="","",VLOOKUP(L4130&amp;I4130,Продукция!A:K,11,0)),"обратитесь к админ справочника")</f>
        <v/>
      </c>
      <c r="AS4130" t="str">
        <f>IFERROR(IF(L4130="","",VLOOKUP(L4130&amp;I4130,Продукция!A:J,10,0)),"обратитесь к админ справочника")</f>
        <v/>
      </c>
    </row>
    <row r="4131" spans="1:45" x14ac:dyDescent="0.25">
      <c r="A4131" t="str">
        <f t="shared" si="74"/>
        <v/>
      </c>
      <c r="B4131" t="str">
        <f>IF(E4131="","",INDEX(Лаборатории!A:A,MATCH('Производственный контроль'!E4131,Лаборатории!B:B,0)))</f>
        <v/>
      </c>
      <c r="C4131" t="str">
        <f>IF(E4131="","",VLOOKUP(E4131,Лаборатории!B:D,3,0))</f>
        <v/>
      </c>
      <c r="E4131" s="150"/>
      <c r="J4131" t="str">
        <f>IF(L4131="","",VLOOKUP(L4131,Продукция!B:D,3,0))</f>
        <v/>
      </c>
      <c r="K4131" t="str">
        <f>IF(L4131="","",VLOOKUP(L4131,Продукция!B:C,2,0))</f>
        <v/>
      </c>
      <c r="L4131" s="151"/>
      <c r="M4131" t="str">
        <f>IF(L4131="","",VLOOKUP(L4131,Продукция!B:L,11,0))</f>
        <v/>
      </c>
      <c r="AB4131" t="str">
        <f>IF(L4131="","",VLOOKUP(L4131&amp;I4131,Продукция!A:I,9,0))</f>
        <v/>
      </c>
      <c r="AF4131" t="str">
        <f>IF(AD4131="","",VLOOKUP(AD4131,'Сотрудники и ссылки'!A:B,2,0))</f>
        <v/>
      </c>
      <c r="AG4131" t="str">
        <f>IF(AD4131="","",VLOOKUP(AD4131,'Сотрудники и ссылки'!A:C,3,0))</f>
        <v/>
      </c>
      <c r="AI4131" t="str">
        <f>IF(AH4131="","",VLOOKUP(AH4131,'Сотрудники и ссылки'!A:B,2,0))</f>
        <v/>
      </c>
      <c r="AJ4131" t="str">
        <f>IF(AH4131="","",VLOOKUP(AH4131,'Сотрудники и ссылки'!A:C,3,0))</f>
        <v/>
      </c>
      <c r="AL4131" s="2" t="str">
        <f>IF(AK4131="","",AK4131+VLOOKUP(I4131,'Вид исследования'!B:E,4,0))</f>
        <v/>
      </c>
      <c r="AM4131" s="2" t="str">
        <f>IF(AK4131="","",AK4131+VLOOKUP(I4131,'Вид исследования'!B:F,5,0))</f>
        <v/>
      </c>
      <c r="AQ4131" t="str">
        <f>IFERROR(IF(L4131="","",VLOOKUP(L4131&amp;I4131,Продукция!A:K,11,0)),"обратитесь к админ справочника")</f>
        <v/>
      </c>
      <c r="AS4131" t="str">
        <f>IFERROR(IF(L4131="","",VLOOKUP(L4131&amp;I4131,Продукция!A:J,10,0)),"обратитесь к админ справочника")</f>
        <v/>
      </c>
    </row>
    <row r="4132" spans="1:45" x14ac:dyDescent="0.25">
      <c r="A4132" t="str">
        <f t="shared" si="74"/>
        <v/>
      </c>
      <c r="B4132" t="str">
        <f>IF(E4132="","",INDEX(Лаборатории!A:A,MATCH('Производственный контроль'!E4132,Лаборатории!B:B,0)))</f>
        <v/>
      </c>
      <c r="C4132" t="str">
        <f>IF(E4132="","",VLOOKUP(E4132,Лаборатории!B:D,3,0))</f>
        <v/>
      </c>
      <c r="E4132" s="150"/>
      <c r="J4132" t="str">
        <f>IF(L4132="","",VLOOKUP(L4132,Продукция!B:D,3,0))</f>
        <v/>
      </c>
      <c r="K4132" t="str">
        <f>IF(L4132="","",VLOOKUP(L4132,Продукция!B:C,2,0))</f>
        <v/>
      </c>
      <c r="L4132" s="151"/>
      <c r="M4132" t="str">
        <f>IF(L4132="","",VLOOKUP(L4132,Продукция!B:L,11,0))</f>
        <v/>
      </c>
      <c r="AB4132" t="str">
        <f>IF(L4132="","",VLOOKUP(L4132&amp;I4132,Продукция!A:I,9,0))</f>
        <v/>
      </c>
      <c r="AF4132" t="str">
        <f>IF(AD4132="","",VLOOKUP(AD4132,'Сотрудники и ссылки'!A:B,2,0))</f>
        <v/>
      </c>
      <c r="AG4132" t="str">
        <f>IF(AD4132="","",VLOOKUP(AD4132,'Сотрудники и ссылки'!A:C,3,0))</f>
        <v/>
      </c>
      <c r="AI4132" t="str">
        <f>IF(AH4132="","",VLOOKUP(AH4132,'Сотрудники и ссылки'!A:B,2,0))</f>
        <v/>
      </c>
      <c r="AJ4132" t="str">
        <f>IF(AH4132="","",VLOOKUP(AH4132,'Сотрудники и ссылки'!A:C,3,0))</f>
        <v/>
      </c>
      <c r="AL4132" s="2" t="str">
        <f>IF(AK4132="","",AK4132+VLOOKUP(I4132,'Вид исследования'!B:E,4,0))</f>
        <v/>
      </c>
      <c r="AM4132" s="2" t="str">
        <f>IF(AK4132="","",AK4132+VLOOKUP(I4132,'Вид исследования'!B:F,5,0))</f>
        <v/>
      </c>
      <c r="AQ4132" t="str">
        <f>IFERROR(IF(L4132="","",VLOOKUP(L4132&amp;I4132,Продукция!A:K,11,0)),"обратитесь к админ справочника")</f>
        <v/>
      </c>
      <c r="AS4132" t="str">
        <f>IFERROR(IF(L4132="","",VLOOKUP(L4132&amp;I4132,Продукция!A:J,10,0)),"обратитесь к админ справочника")</f>
        <v/>
      </c>
    </row>
    <row r="4133" spans="1:45" x14ac:dyDescent="0.25">
      <c r="A4133" t="str">
        <f t="shared" si="74"/>
        <v/>
      </c>
      <c r="B4133" t="str">
        <f>IF(E4133="","",INDEX(Лаборатории!A:A,MATCH('Производственный контроль'!E4133,Лаборатории!B:B,0)))</f>
        <v/>
      </c>
      <c r="C4133" t="str">
        <f>IF(E4133="","",VLOOKUP(E4133,Лаборатории!B:D,3,0))</f>
        <v/>
      </c>
      <c r="E4133" s="150"/>
      <c r="J4133" t="str">
        <f>IF(L4133="","",VLOOKUP(L4133,Продукция!B:D,3,0))</f>
        <v/>
      </c>
      <c r="K4133" t="str">
        <f>IF(L4133="","",VLOOKUP(L4133,Продукция!B:C,2,0))</f>
        <v/>
      </c>
      <c r="L4133" s="151"/>
      <c r="M4133" t="str">
        <f>IF(L4133="","",VLOOKUP(L4133,Продукция!B:L,11,0))</f>
        <v/>
      </c>
      <c r="AB4133" t="str">
        <f>IF(L4133="","",VLOOKUP(L4133&amp;I4133,Продукция!A:I,9,0))</f>
        <v/>
      </c>
      <c r="AF4133" t="str">
        <f>IF(AD4133="","",VLOOKUP(AD4133,'Сотрудники и ссылки'!A:B,2,0))</f>
        <v/>
      </c>
      <c r="AG4133" t="str">
        <f>IF(AD4133="","",VLOOKUP(AD4133,'Сотрудники и ссылки'!A:C,3,0))</f>
        <v/>
      </c>
      <c r="AI4133" t="str">
        <f>IF(AH4133="","",VLOOKUP(AH4133,'Сотрудники и ссылки'!A:B,2,0))</f>
        <v/>
      </c>
      <c r="AJ4133" t="str">
        <f>IF(AH4133="","",VLOOKUP(AH4133,'Сотрудники и ссылки'!A:C,3,0))</f>
        <v/>
      </c>
      <c r="AL4133" s="2" t="str">
        <f>IF(AK4133="","",AK4133+VLOOKUP(I4133,'Вид исследования'!B:E,4,0))</f>
        <v/>
      </c>
      <c r="AM4133" s="2" t="str">
        <f>IF(AK4133="","",AK4133+VLOOKUP(I4133,'Вид исследования'!B:F,5,0))</f>
        <v/>
      </c>
      <c r="AQ4133" t="str">
        <f>IFERROR(IF(L4133="","",VLOOKUP(L4133&amp;I4133,Продукция!A:K,11,0)),"обратитесь к админ справочника")</f>
        <v/>
      </c>
      <c r="AS4133" t="str">
        <f>IFERROR(IF(L4133="","",VLOOKUP(L4133&amp;I4133,Продукция!A:J,10,0)),"обратитесь к админ справочника")</f>
        <v/>
      </c>
    </row>
    <row r="4134" spans="1:45" x14ac:dyDescent="0.25">
      <c r="A4134" t="str">
        <f t="shared" si="74"/>
        <v/>
      </c>
      <c r="B4134" t="str">
        <f>IF(E4134="","",INDEX(Лаборатории!A:A,MATCH('Производственный контроль'!E4134,Лаборатории!B:B,0)))</f>
        <v/>
      </c>
      <c r="C4134" t="str">
        <f>IF(E4134="","",VLOOKUP(E4134,Лаборатории!B:D,3,0))</f>
        <v/>
      </c>
      <c r="E4134" s="150"/>
      <c r="J4134" t="str">
        <f>IF(L4134="","",VLOOKUP(L4134,Продукция!B:D,3,0))</f>
        <v/>
      </c>
      <c r="K4134" t="str">
        <f>IF(L4134="","",VLOOKUP(L4134,Продукция!B:C,2,0))</f>
        <v/>
      </c>
      <c r="L4134" s="151"/>
      <c r="M4134" t="str">
        <f>IF(L4134="","",VLOOKUP(L4134,Продукция!B:L,11,0))</f>
        <v/>
      </c>
      <c r="AB4134" t="str">
        <f>IF(L4134="","",VLOOKUP(L4134&amp;I4134,Продукция!A:I,9,0))</f>
        <v/>
      </c>
      <c r="AF4134" t="str">
        <f>IF(AD4134="","",VLOOKUP(AD4134,'Сотрудники и ссылки'!A:B,2,0))</f>
        <v/>
      </c>
      <c r="AG4134" t="str">
        <f>IF(AD4134="","",VLOOKUP(AD4134,'Сотрудники и ссылки'!A:C,3,0))</f>
        <v/>
      </c>
      <c r="AI4134" t="str">
        <f>IF(AH4134="","",VLOOKUP(AH4134,'Сотрудники и ссылки'!A:B,2,0))</f>
        <v/>
      </c>
      <c r="AJ4134" t="str">
        <f>IF(AH4134="","",VLOOKUP(AH4134,'Сотрудники и ссылки'!A:C,3,0))</f>
        <v/>
      </c>
      <c r="AL4134" s="2" t="str">
        <f>IF(AK4134="","",AK4134+VLOOKUP(I4134,'Вид исследования'!B:E,4,0))</f>
        <v/>
      </c>
      <c r="AM4134" s="2" t="str">
        <f>IF(AK4134="","",AK4134+VLOOKUP(I4134,'Вид исследования'!B:F,5,0))</f>
        <v/>
      </c>
      <c r="AQ4134" t="str">
        <f>IFERROR(IF(L4134="","",VLOOKUP(L4134&amp;I4134,Продукция!A:K,11,0)),"обратитесь к админ справочника")</f>
        <v/>
      </c>
      <c r="AS4134" t="str">
        <f>IFERROR(IF(L4134="","",VLOOKUP(L4134&amp;I4134,Продукция!A:J,10,0)),"обратитесь к админ справочника")</f>
        <v/>
      </c>
    </row>
    <row r="4135" spans="1:45" x14ac:dyDescent="0.25">
      <c r="A4135" t="str">
        <f t="shared" si="74"/>
        <v/>
      </c>
      <c r="B4135" t="str">
        <f>IF(E4135="","",INDEX(Лаборатории!A:A,MATCH('Производственный контроль'!E4135,Лаборатории!B:B,0)))</f>
        <v/>
      </c>
      <c r="C4135" t="str">
        <f>IF(E4135="","",VLOOKUP(E4135,Лаборатории!B:D,3,0))</f>
        <v/>
      </c>
      <c r="E4135" s="150"/>
      <c r="J4135" t="str">
        <f>IF(L4135="","",VLOOKUP(L4135,Продукция!B:D,3,0))</f>
        <v/>
      </c>
      <c r="K4135" t="str">
        <f>IF(L4135="","",VLOOKUP(L4135,Продукция!B:C,2,0))</f>
        <v/>
      </c>
      <c r="L4135" s="151"/>
      <c r="M4135" t="str">
        <f>IF(L4135="","",VLOOKUP(L4135,Продукция!B:L,11,0))</f>
        <v/>
      </c>
      <c r="AB4135" t="str">
        <f>IF(L4135="","",VLOOKUP(L4135&amp;I4135,Продукция!A:I,9,0))</f>
        <v/>
      </c>
      <c r="AF4135" t="str">
        <f>IF(AD4135="","",VLOOKUP(AD4135,'Сотрудники и ссылки'!A:B,2,0))</f>
        <v/>
      </c>
      <c r="AG4135" t="str">
        <f>IF(AD4135="","",VLOOKUP(AD4135,'Сотрудники и ссылки'!A:C,3,0))</f>
        <v/>
      </c>
      <c r="AI4135" t="str">
        <f>IF(AH4135="","",VLOOKUP(AH4135,'Сотрудники и ссылки'!A:B,2,0))</f>
        <v/>
      </c>
      <c r="AJ4135" t="str">
        <f>IF(AH4135="","",VLOOKUP(AH4135,'Сотрудники и ссылки'!A:C,3,0))</f>
        <v/>
      </c>
      <c r="AL4135" s="2" t="str">
        <f>IF(AK4135="","",AK4135+VLOOKUP(I4135,'Вид исследования'!B:E,4,0))</f>
        <v/>
      </c>
      <c r="AM4135" s="2" t="str">
        <f>IF(AK4135="","",AK4135+VLOOKUP(I4135,'Вид исследования'!B:F,5,0))</f>
        <v/>
      </c>
      <c r="AQ4135" t="str">
        <f>IFERROR(IF(L4135="","",VLOOKUP(L4135&amp;I4135,Продукция!A:K,11,0)),"обратитесь к админ справочника")</f>
        <v/>
      </c>
      <c r="AS4135" t="str">
        <f>IFERROR(IF(L4135="","",VLOOKUP(L4135&amp;I4135,Продукция!A:J,10,0)),"обратитесь к админ справочника")</f>
        <v/>
      </c>
    </row>
    <row r="4136" spans="1:45" x14ac:dyDescent="0.25">
      <c r="A4136" t="str">
        <f t="shared" si="74"/>
        <v/>
      </c>
      <c r="B4136" t="str">
        <f>IF(E4136="","",INDEX(Лаборатории!A:A,MATCH('Производственный контроль'!E4136,Лаборатории!B:B,0)))</f>
        <v/>
      </c>
      <c r="C4136" t="str">
        <f>IF(E4136="","",VLOOKUP(E4136,Лаборатории!B:D,3,0))</f>
        <v/>
      </c>
      <c r="E4136" s="150"/>
      <c r="J4136" t="str">
        <f>IF(L4136="","",VLOOKUP(L4136,Продукция!B:D,3,0))</f>
        <v/>
      </c>
      <c r="K4136" t="str">
        <f>IF(L4136="","",VLOOKUP(L4136,Продукция!B:C,2,0))</f>
        <v/>
      </c>
      <c r="L4136" s="151"/>
      <c r="M4136" t="str">
        <f>IF(L4136="","",VLOOKUP(L4136,Продукция!B:L,11,0))</f>
        <v/>
      </c>
      <c r="AB4136" t="str">
        <f>IF(L4136="","",VLOOKUP(L4136&amp;I4136,Продукция!A:I,9,0))</f>
        <v/>
      </c>
      <c r="AF4136" t="str">
        <f>IF(AD4136="","",VLOOKUP(AD4136,'Сотрудники и ссылки'!A:B,2,0))</f>
        <v/>
      </c>
      <c r="AG4136" t="str">
        <f>IF(AD4136="","",VLOOKUP(AD4136,'Сотрудники и ссылки'!A:C,3,0))</f>
        <v/>
      </c>
      <c r="AI4136" t="str">
        <f>IF(AH4136="","",VLOOKUP(AH4136,'Сотрудники и ссылки'!A:B,2,0))</f>
        <v/>
      </c>
      <c r="AJ4136" t="str">
        <f>IF(AH4136="","",VLOOKUP(AH4136,'Сотрудники и ссылки'!A:C,3,0))</f>
        <v/>
      </c>
      <c r="AL4136" s="2" t="str">
        <f>IF(AK4136="","",AK4136+VLOOKUP(I4136,'Вид исследования'!B:E,4,0))</f>
        <v/>
      </c>
      <c r="AM4136" s="2" t="str">
        <f>IF(AK4136="","",AK4136+VLOOKUP(I4136,'Вид исследования'!B:F,5,0))</f>
        <v/>
      </c>
      <c r="AQ4136" t="str">
        <f>IFERROR(IF(L4136="","",VLOOKUP(L4136&amp;I4136,Продукция!A:K,11,0)),"обратитесь к админ справочника")</f>
        <v/>
      </c>
      <c r="AS4136" t="str">
        <f>IFERROR(IF(L4136="","",VLOOKUP(L4136&amp;I4136,Продукция!A:J,10,0)),"обратитесь к админ справочника")</f>
        <v/>
      </c>
    </row>
    <row r="4137" spans="1:45" x14ac:dyDescent="0.25">
      <c r="A4137" t="str">
        <f t="shared" si="74"/>
        <v/>
      </c>
      <c r="B4137" t="str">
        <f>IF(E4137="","",INDEX(Лаборатории!A:A,MATCH('Производственный контроль'!E4137,Лаборатории!B:B,0)))</f>
        <v/>
      </c>
      <c r="C4137" t="str">
        <f>IF(E4137="","",VLOOKUP(E4137,Лаборатории!B:D,3,0))</f>
        <v/>
      </c>
      <c r="E4137" s="150"/>
      <c r="J4137" t="str">
        <f>IF(L4137="","",VLOOKUP(L4137,Продукция!B:D,3,0))</f>
        <v/>
      </c>
      <c r="K4137" t="str">
        <f>IF(L4137="","",VLOOKUP(L4137,Продукция!B:C,2,0))</f>
        <v/>
      </c>
      <c r="L4137" s="151"/>
      <c r="M4137" t="str">
        <f>IF(L4137="","",VLOOKUP(L4137,Продукция!B:L,11,0))</f>
        <v/>
      </c>
      <c r="AB4137" t="str">
        <f>IF(L4137="","",VLOOKUP(L4137&amp;I4137,Продукция!A:I,9,0))</f>
        <v/>
      </c>
      <c r="AF4137" t="str">
        <f>IF(AD4137="","",VLOOKUP(AD4137,'Сотрудники и ссылки'!A:B,2,0))</f>
        <v/>
      </c>
      <c r="AG4137" t="str">
        <f>IF(AD4137="","",VLOOKUP(AD4137,'Сотрудники и ссылки'!A:C,3,0))</f>
        <v/>
      </c>
      <c r="AI4137" t="str">
        <f>IF(AH4137="","",VLOOKUP(AH4137,'Сотрудники и ссылки'!A:B,2,0))</f>
        <v/>
      </c>
      <c r="AJ4137" t="str">
        <f>IF(AH4137="","",VLOOKUP(AH4137,'Сотрудники и ссылки'!A:C,3,0))</f>
        <v/>
      </c>
      <c r="AL4137" s="2" t="str">
        <f>IF(AK4137="","",AK4137+VLOOKUP(I4137,'Вид исследования'!B:E,4,0))</f>
        <v/>
      </c>
      <c r="AM4137" s="2" t="str">
        <f>IF(AK4137="","",AK4137+VLOOKUP(I4137,'Вид исследования'!B:F,5,0))</f>
        <v/>
      </c>
      <c r="AQ4137" t="str">
        <f>IFERROR(IF(L4137="","",VLOOKUP(L4137&amp;I4137,Продукция!A:K,11,0)),"обратитесь к админ справочника")</f>
        <v/>
      </c>
      <c r="AS4137" t="str">
        <f>IFERROR(IF(L4137="","",VLOOKUP(L4137&amp;I4137,Продукция!A:J,10,0)),"обратитесь к админ справочника")</f>
        <v/>
      </c>
    </row>
    <row r="4138" spans="1:45" x14ac:dyDescent="0.25">
      <c r="A4138" t="str">
        <f t="shared" si="74"/>
        <v/>
      </c>
      <c r="B4138" t="str">
        <f>IF(E4138="","",INDEX(Лаборатории!A:A,MATCH('Производственный контроль'!E4138,Лаборатории!B:B,0)))</f>
        <v/>
      </c>
      <c r="C4138" t="str">
        <f>IF(E4138="","",VLOOKUP(E4138,Лаборатории!B:D,3,0))</f>
        <v/>
      </c>
      <c r="E4138" s="150"/>
      <c r="J4138" t="str">
        <f>IF(L4138="","",VLOOKUP(L4138,Продукция!B:D,3,0))</f>
        <v/>
      </c>
      <c r="K4138" t="str">
        <f>IF(L4138="","",VLOOKUP(L4138,Продукция!B:C,2,0))</f>
        <v/>
      </c>
      <c r="L4138" s="151"/>
      <c r="M4138" t="str">
        <f>IF(L4138="","",VLOOKUP(L4138,Продукция!B:L,11,0))</f>
        <v/>
      </c>
      <c r="AB4138" t="str">
        <f>IF(L4138="","",VLOOKUP(L4138&amp;I4138,Продукция!A:I,9,0))</f>
        <v/>
      </c>
      <c r="AF4138" t="str">
        <f>IF(AD4138="","",VLOOKUP(AD4138,'Сотрудники и ссылки'!A:B,2,0))</f>
        <v/>
      </c>
      <c r="AG4138" t="str">
        <f>IF(AD4138="","",VLOOKUP(AD4138,'Сотрудники и ссылки'!A:C,3,0))</f>
        <v/>
      </c>
      <c r="AI4138" t="str">
        <f>IF(AH4138="","",VLOOKUP(AH4138,'Сотрудники и ссылки'!A:B,2,0))</f>
        <v/>
      </c>
      <c r="AJ4138" t="str">
        <f>IF(AH4138="","",VLOOKUP(AH4138,'Сотрудники и ссылки'!A:C,3,0))</f>
        <v/>
      </c>
      <c r="AL4138" s="2" t="str">
        <f>IF(AK4138="","",AK4138+VLOOKUP(I4138,'Вид исследования'!B:E,4,0))</f>
        <v/>
      </c>
      <c r="AM4138" s="2" t="str">
        <f>IF(AK4138="","",AK4138+VLOOKUP(I4138,'Вид исследования'!B:F,5,0))</f>
        <v/>
      </c>
      <c r="AQ4138" t="str">
        <f>IFERROR(IF(L4138="","",VLOOKUP(L4138&amp;I4138,Продукция!A:K,11,0)),"обратитесь к админ справочника")</f>
        <v/>
      </c>
      <c r="AS4138" t="str">
        <f>IFERROR(IF(L4138="","",VLOOKUP(L4138&amp;I4138,Продукция!A:J,10,0)),"обратитесь к админ справочника")</f>
        <v/>
      </c>
    </row>
    <row r="4139" spans="1:45" x14ac:dyDescent="0.25">
      <c r="A4139" t="str">
        <f t="shared" si="74"/>
        <v/>
      </c>
      <c r="B4139" t="str">
        <f>IF(E4139="","",INDEX(Лаборатории!A:A,MATCH('Производственный контроль'!E4139,Лаборатории!B:B,0)))</f>
        <v/>
      </c>
      <c r="C4139" t="str">
        <f>IF(E4139="","",VLOOKUP(E4139,Лаборатории!B:D,3,0))</f>
        <v/>
      </c>
      <c r="E4139" s="150"/>
      <c r="J4139" t="str">
        <f>IF(L4139="","",VLOOKUP(L4139,Продукция!B:D,3,0))</f>
        <v/>
      </c>
      <c r="K4139" t="str">
        <f>IF(L4139="","",VLOOKUP(L4139,Продукция!B:C,2,0))</f>
        <v/>
      </c>
      <c r="L4139" s="151"/>
      <c r="M4139" t="str">
        <f>IF(L4139="","",VLOOKUP(L4139,Продукция!B:L,11,0))</f>
        <v/>
      </c>
      <c r="AB4139" t="str">
        <f>IF(L4139="","",VLOOKUP(L4139&amp;I4139,Продукция!A:I,9,0))</f>
        <v/>
      </c>
      <c r="AF4139" t="str">
        <f>IF(AD4139="","",VLOOKUP(AD4139,'Сотрудники и ссылки'!A:B,2,0))</f>
        <v/>
      </c>
      <c r="AG4139" t="str">
        <f>IF(AD4139="","",VLOOKUP(AD4139,'Сотрудники и ссылки'!A:C,3,0))</f>
        <v/>
      </c>
      <c r="AI4139" t="str">
        <f>IF(AH4139="","",VLOOKUP(AH4139,'Сотрудники и ссылки'!A:B,2,0))</f>
        <v/>
      </c>
      <c r="AJ4139" t="str">
        <f>IF(AH4139="","",VLOOKUP(AH4139,'Сотрудники и ссылки'!A:C,3,0))</f>
        <v/>
      </c>
      <c r="AL4139" s="2" t="str">
        <f>IF(AK4139="","",AK4139+VLOOKUP(I4139,'Вид исследования'!B:E,4,0))</f>
        <v/>
      </c>
      <c r="AM4139" s="2" t="str">
        <f>IF(AK4139="","",AK4139+VLOOKUP(I4139,'Вид исследования'!B:F,5,0))</f>
        <v/>
      </c>
      <c r="AQ4139" t="str">
        <f>IFERROR(IF(L4139="","",VLOOKUP(L4139&amp;I4139,Продукция!A:K,11,0)),"обратитесь к админ справочника")</f>
        <v/>
      </c>
      <c r="AS4139" t="str">
        <f>IFERROR(IF(L4139="","",VLOOKUP(L4139&amp;I4139,Продукция!A:J,10,0)),"обратитесь к админ справочника")</f>
        <v/>
      </c>
    </row>
    <row r="4140" spans="1:45" x14ac:dyDescent="0.25">
      <c r="A4140" t="str">
        <f t="shared" si="74"/>
        <v/>
      </c>
      <c r="B4140" t="str">
        <f>IF(E4140="","",INDEX(Лаборатории!A:A,MATCH('Производственный контроль'!E4140,Лаборатории!B:B,0)))</f>
        <v/>
      </c>
      <c r="C4140" t="str">
        <f>IF(E4140="","",VLOOKUP(E4140,Лаборатории!B:D,3,0))</f>
        <v/>
      </c>
      <c r="E4140" s="150"/>
      <c r="J4140" t="str">
        <f>IF(L4140="","",VLOOKUP(L4140,Продукция!B:D,3,0))</f>
        <v/>
      </c>
      <c r="K4140" t="str">
        <f>IF(L4140="","",VLOOKUP(L4140,Продукция!B:C,2,0))</f>
        <v/>
      </c>
      <c r="L4140" s="151"/>
      <c r="M4140" t="str">
        <f>IF(L4140="","",VLOOKUP(L4140,Продукция!B:L,11,0))</f>
        <v/>
      </c>
      <c r="AB4140" t="str">
        <f>IF(L4140="","",VLOOKUP(L4140&amp;I4140,Продукция!A:I,9,0))</f>
        <v/>
      </c>
      <c r="AF4140" t="str">
        <f>IF(AD4140="","",VLOOKUP(AD4140,'Сотрудники и ссылки'!A:B,2,0))</f>
        <v/>
      </c>
      <c r="AG4140" t="str">
        <f>IF(AD4140="","",VLOOKUP(AD4140,'Сотрудники и ссылки'!A:C,3,0))</f>
        <v/>
      </c>
      <c r="AI4140" t="str">
        <f>IF(AH4140="","",VLOOKUP(AH4140,'Сотрудники и ссылки'!A:B,2,0))</f>
        <v/>
      </c>
      <c r="AJ4140" t="str">
        <f>IF(AH4140="","",VLOOKUP(AH4140,'Сотрудники и ссылки'!A:C,3,0))</f>
        <v/>
      </c>
      <c r="AL4140" s="2" t="str">
        <f>IF(AK4140="","",AK4140+VLOOKUP(I4140,'Вид исследования'!B:E,4,0))</f>
        <v/>
      </c>
      <c r="AM4140" s="2" t="str">
        <f>IF(AK4140="","",AK4140+VLOOKUP(I4140,'Вид исследования'!B:F,5,0))</f>
        <v/>
      </c>
      <c r="AQ4140" t="str">
        <f>IFERROR(IF(L4140="","",VLOOKUP(L4140&amp;I4140,Продукция!A:K,11,0)),"обратитесь к админ справочника")</f>
        <v/>
      </c>
      <c r="AS4140" t="str">
        <f>IFERROR(IF(L4140="","",VLOOKUP(L4140&amp;I4140,Продукция!A:J,10,0)),"обратитесь к админ справочника")</f>
        <v/>
      </c>
    </row>
    <row r="4141" spans="1:45" x14ac:dyDescent="0.25">
      <c r="A4141" t="str">
        <f t="shared" si="74"/>
        <v/>
      </c>
      <c r="B4141" t="str">
        <f>IF(E4141="","",INDEX(Лаборатории!A:A,MATCH('Производственный контроль'!E4141,Лаборатории!B:B,0)))</f>
        <v/>
      </c>
      <c r="C4141" t="str">
        <f>IF(E4141="","",VLOOKUP(E4141,Лаборатории!B:D,3,0))</f>
        <v/>
      </c>
      <c r="E4141" s="150"/>
      <c r="J4141" t="str">
        <f>IF(L4141="","",VLOOKUP(L4141,Продукция!B:D,3,0))</f>
        <v/>
      </c>
      <c r="K4141" t="str">
        <f>IF(L4141="","",VLOOKUP(L4141,Продукция!B:C,2,0))</f>
        <v/>
      </c>
      <c r="L4141" s="151"/>
      <c r="M4141" t="str">
        <f>IF(L4141="","",VLOOKUP(L4141,Продукция!B:L,11,0))</f>
        <v/>
      </c>
      <c r="AB4141" t="str">
        <f>IF(L4141="","",VLOOKUP(L4141&amp;I4141,Продукция!A:I,9,0))</f>
        <v/>
      </c>
      <c r="AF4141" t="str">
        <f>IF(AD4141="","",VLOOKUP(AD4141,'Сотрудники и ссылки'!A:B,2,0))</f>
        <v/>
      </c>
      <c r="AG4141" t="str">
        <f>IF(AD4141="","",VLOOKUP(AD4141,'Сотрудники и ссылки'!A:C,3,0))</f>
        <v/>
      </c>
      <c r="AI4141" t="str">
        <f>IF(AH4141="","",VLOOKUP(AH4141,'Сотрудники и ссылки'!A:B,2,0))</f>
        <v/>
      </c>
      <c r="AJ4141" t="str">
        <f>IF(AH4141="","",VLOOKUP(AH4141,'Сотрудники и ссылки'!A:C,3,0))</f>
        <v/>
      </c>
      <c r="AL4141" s="2" t="str">
        <f>IF(AK4141="","",AK4141+VLOOKUP(I4141,'Вид исследования'!B:E,4,0))</f>
        <v/>
      </c>
      <c r="AM4141" s="2" t="str">
        <f>IF(AK4141="","",AK4141+VLOOKUP(I4141,'Вид исследования'!B:F,5,0))</f>
        <v/>
      </c>
      <c r="AQ4141" t="str">
        <f>IFERROR(IF(L4141="","",VLOOKUP(L4141&amp;I4141,Продукция!A:K,11,0)),"обратитесь к админ справочника")</f>
        <v/>
      </c>
      <c r="AS4141" t="str">
        <f>IFERROR(IF(L4141="","",VLOOKUP(L4141&amp;I4141,Продукция!A:J,10,0)),"обратитесь к админ справочника")</f>
        <v/>
      </c>
    </row>
    <row r="4142" spans="1:45" x14ac:dyDescent="0.25">
      <c r="A4142" t="str">
        <f t="shared" si="74"/>
        <v/>
      </c>
      <c r="B4142" t="str">
        <f>IF(E4142="","",INDEX(Лаборатории!A:A,MATCH('Производственный контроль'!E4142,Лаборатории!B:B,0)))</f>
        <v/>
      </c>
      <c r="C4142" t="str">
        <f>IF(E4142="","",VLOOKUP(E4142,Лаборатории!B:D,3,0))</f>
        <v/>
      </c>
      <c r="E4142" s="150"/>
      <c r="J4142" t="str">
        <f>IF(L4142="","",VLOOKUP(L4142,Продукция!B:D,3,0))</f>
        <v/>
      </c>
      <c r="K4142" t="str">
        <f>IF(L4142="","",VLOOKUP(L4142,Продукция!B:C,2,0))</f>
        <v/>
      </c>
      <c r="L4142" s="151"/>
      <c r="M4142" t="str">
        <f>IF(L4142="","",VLOOKUP(L4142,Продукция!B:L,11,0))</f>
        <v/>
      </c>
      <c r="AB4142" t="str">
        <f>IF(L4142="","",VLOOKUP(L4142&amp;I4142,Продукция!A:I,9,0))</f>
        <v/>
      </c>
      <c r="AF4142" t="str">
        <f>IF(AD4142="","",VLOOKUP(AD4142,'Сотрудники и ссылки'!A:B,2,0))</f>
        <v/>
      </c>
      <c r="AG4142" t="str">
        <f>IF(AD4142="","",VLOOKUP(AD4142,'Сотрудники и ссылки'!A:C,3,0))</f>
        <v/>
      </c>
      <c r="AI4142" t="str">
        <f>IF(AH4142="","",VLOOKUP(AH4142,'Сотрудники и ссылки'!A:B,2,0))</f>
        <v/>
      </c>
      <c r="AJ4142" t="str">
        <f>IF(AH4142="","",VLOOKUP(AH4142,'Сотрудники и ссылки'!A:C,3,0))</f>
        <v/>
      </c>
      <c r="AL4142" s="2" t="str">
        <f>IF(AK4142="","",AK4142+VLOOKUP(I4142,'Вид исследования'!B:E,4,0))</f>
        <v/>
      </c>
      <c r="AM4142" s="2" t="str">
        <f>IF(AK4142="","",AK4142+VLOOKUP(I4142,'Вид исследования'!B:F,5,0))</f>
        <v/>
      </c>
      <c r="AQ4142" t="str">
        <f>IFERROR(IF(L4142="","",VLOOKUP(L4142&amp;I4142,Продукция!A:K,11,0)),"обратитесь к админ справочника")</f>
        <v/>
      </c>
      <c r="AS4142" t="str">
        <f>IFERROR(IF(L4142="","",VLOOKUP(L4142&amp;I4142,Продукция!A:J,10,0)),"обратитесь к админ справочника")</f>
        <v/>
      </c>
    </row>
    <row r="4143" spans="1:45" x14ac:dyDescent="0.25">
      <c r="A4143" t="str">
        <f t="shared" si="74"/>
        <v/>
      </c>
      <c r="B4143" t="str">
        <f>IF(E4143="","",INDEX(Лаборатории!A:A,MATCH('Производственный контроль'!E4143,Лаборатории!B:B,0)))</f>
        <v/>
      </c>
      <c r="C4143" t="str">
        <f>IF(E4143="","",VLOOKUP(E4143,Лаборатории!B:D,3,0))</f>
        <v/>
      </c>
      <c r="E4143" s="150"/>
      <c r="J4143" t="str">
        <f>IF(L4143="","",VLOOKUP(L4143,Продукция!B:D,3,0))</f>
        <v/>
      </c>
      <c r="K4143" t="str">
        <f>IF(L4143="","",VLOOKUP(L4143,Продукция!B:C,2,0))</f>
        <v/>
      </c>
      <c r="L4143" s="151"/>
      <c r="M4143" t="str">
        <f>IF(L4143="","",VLOOKUP(L4143,Продукция!B:L,11,0))</f>
        <v/>
      </c>
      <c r="AB4143" t="str">
        <f>IF(L4143="","",VLOOKUP(L4143&amp;I4143,Продукция!A:I,9,0))</f>
        <v/>
      </c>
      <c r="AF4143" t="str">
        <f>IF(AD4143="","",VLOOKUP(AD4143,'Сотрудники и ссылки'!A:B,2,0))</f>
        <v/>
      </c>
      <c r="AG4143" t="str">
        <f>IF(AD4143="","",VLOOKUP(AD4143,'Сотрудники и ссылки'!A:C,3,0))</f>
        <v/>
      </c>
      <c r="AI4143" t="str">
        <f>IF(AH4143="","",VLOOKUP(AH4143,'Сотрудники и ссылки'!A:B,2,0))</f>
        <v/>
      </c>
      <c r="AJ4143" t="str">
        <f>IF(AH4143="","",VLOOKUP(AH4143,'Сотрудники и ссылки'!A:C,3,0))</f>
        <v/>
      </c>
      <c r="AL4143" s="2" t="str">
        <f>IF(AK4143="","",AK4143+VLOOKUP(I4143,'Вид исследования'!B:E,4,0))</f>
        <v/>
      </c>
      <c r="AM4143" s="2" t="str">
        <f>IF(AK4143="","",AK4143+VLOOKUP(I4143,'Вид исследования'!B:F,5,0))</f>
        <v/>
      </c>
      <c r="AQ4143" t="str">
        <f>IFERROR(IF(L4143="","",VLOOKUP(L4143&amp;I4143,Продукция!A:K,11,0)),"обратитесь к админ справочника")</f>
        <v/>
      </c>
      <c r="AS4143" t="str">
        <f>IFERROR(IF(L4143="","",VLOOKUP(L4143&amp;I4143,Продукция!A:J,10,0)),"обратитесь к админ справочника")</f>
        <v/>
      </c>
    </row>
    <row r="4144" spans="1:45" x14ac:dyDescent="0.25">
      <c r="A4144" t="str">
        <f t="shared" si="74"/>
        <v/>
      </c>
      <c r="B4144" t="str">
        <f>IF(E4144="","",INDEX(Лаборатории!A:A,MATCH('Производственный контроль'!E4144,Лаборатории!B:B,0)))</f>
        <v/>
      </c>
      <c r="C4144" t="str">
        <f>IF(E4144="","",VLOOKUP(E4144,Лаборатории!B:D,3,0))</f>
        <v/>
      </c>
      <c r="E4144" s="150"/>
      <c r="J4144" t="str">
        <f>IF(L4144="","",VLOOKUP(L4144,Продукция!B:D,3,0))</f>
        <v/>
      </c>
      <c r="K4144" t="str">
        <f>IF(L4144="","",VLOOKUP(L4144,Продукция!B:C,2,0))</f>
        <v/>
      </c>
      <c r="L4144" s="151"/>
      <c r="M4144" t="str">
        <f>IF(L4144="","",VLOOKUP(L4144,Продукция!B:L,11,0))</f>
        <v/>
      </c>
      <c r="AB4144" t="str">
        <f>IF(L4144="","",VLOOKUP(L4144&amp;I4144,Продукция!A:I,9,0))</f>
        <v/>
      </c>
      <c r="AF4144" t="str">
        <f>IF(AD4144="","",VLOOKUP(AD4144,'Сотрудники и ссылки'!A:B,2,0))</f>
        <v/>
      </c>
      <c r="AG4144" t="str">
        <f>IF(AD4144="","",VLOOKUP(AD4144,'Сотрудники и ссылки'!A:C,3,0))</f>
        <v/>
      </c>
      <c r="AI4144" t="str">
        <f>IF(AH4144="","",VLOOKUP(AH4144,'Сотрудники и ссылки'!A:B,2,0))</f>
        <v/>
      </c>
      <c r="AJ4144" t="str">
        <f>IF(AH4144="","",VLOOKUP(AH4144,'Сотрудники и ссылки'!A:C,3,0))</f>
        <v/>
      </c>
      <c r="AL4144" s="2" t="str">
        <f>IF(AK4144="","",AK4144+VLOOKUP(I4144,'Вид исследования'!B:E,4,0))</f>
        <v/>
      </c>
      <c r="AM4144" s="2" t="str">
        <f>IF(AK4144="","",AK4144+VLOOKUP(I4144,'Вид исследования'!B:F,5,0))</f>
        <v/>
      </c>
      <c r="AQ4144" t="str">
        <f>IFERROR(IF(L4144="","",VLOOKUP(L4144&amp;I4144,Продукция!A:K,11,0)),"обратитесь к админ справочника")</f>
        <v/>
      </c>
      <c r="AS4144" t="str">
        <f>IFERROR(IF(L4144="","",VLOOKUP(L4144&amp;I4144,Продукция!A:J,10,0)),"обратитесь к админ справочника")</f>
        <v/>
      </c>
    </row>
    <row r="4145" spans="1:45" x14ac:dyDescent="0.25">
      <c r="A4145" t="str">
        <f t="shared" si="74"/>
        <v/>
      </c>
      <c r="B4145" t="str">
        <f>IF(E4145="","",INDEX(Лаборатории!A:A,MATCH('Производственный контроль'!E4145,Лаборатории!B:B,0)))</f>
        <v/>
      </c>
      <c r="C4145" t="str">
        <f>IF(E4145="","",VLOOKUP(E4145,Лаборатории!B:D,3,0))</f>
        <v/>
      </c>
      <c r="E4145" s="150"/>
      <c r="J4145" t="str">
        <f>IF(L4145="","",VLOOKUP(L4145,Продукция!B:D,3,0))</f>
        <v/>
      </c>
      <c r="K4145" t="str">
        <f>IF(L4145="","",VLOOKUP(L4145,Продукция!B:C,2,0))</f>
        <v/>
      </c>
      <c r="L4145" s="151"/>
      <c r="M4145" t="str">
        <f>IF(L4145="","",VLOOKUP(L4145,Продукция!B:L,11,0))</f>
        <v/>
      </c>
      <c r="AB4145" t="str">
        <f>IF(L4145="","",VLOOKUP(L4145&amp;I4145,Продукция!A:I,9,0))</f>
        <v/>
      </c>
      <c r="AF4145" t="str">
        <f>IF(AD4145="","",VLOOKUP(AD4145,'Сотрудники и ссылки'!A:B,2,0))</f>
        <v/>
      </c>
      <c r="AG4145" t="str">
        <f>IF(AD4145="","",VLOOKUP(AD4145,'Сотрудники и ссылки'!A:C,3,0))</f>
        <v/>
      </c>
      <c r="AI4145" t="str">
        <f>IF(AH4145="","",VLOOKUP(AH4145,'Сотрудники и ссылки'!A:B,2,0))</f>
        <v/>
      </c>
      <c r="AJ4145" t="str">
        <f>IF(AH4145="","",VLOOKUP(AH4145,'Сотрудники и ссылки'!A:C,3,0))</f>
        <v/>
      </c>
      <c r="AL4145" s="2" t="str">
        <f>IF(AK4145="","",AK4145+VLOOKUP(I4145,'Вид исследования'!B:E,4,0))</f>
        <v/>
      </c>
      <c r="AM4145" s="2" t="str">
        <f>IF(AK4145="","",AK4145+VLOOKUP(I4145,'Вид исследования'!B:F,5,0))</f>
        <v/>
      </c>
      <c r="AQ4145" t="str">
        <f>IFERROR(IF(L4145="","",VLOOKUP(L4145&amp;I4145,Продукция!A:K,11,0)),"обратитесь к админ справочника")</f>
        <v/>
      </c>
      <c r="AS4145" t="str">
        <f>IFERROR(IF(L4145="","",VLOOKUP(L4145&amp;I4145,Продукция!A:J,10,0)),"обратитесь к админ справочника")</f>
        <v/>
      </c>
    </row>
    <row r="4146" spans="1:45" x14ac:dyDescent="0.25">
      <c r="A4146" t="str">
        <f t="shared" si="74"/>
        <v/>
      </c>
      <c r="B4146" t="str">
        <f>IF(E4146="","",INDEX(Лаборатории!A:A,MATCH('Производственный контроль'!E4146,Лаборатории!B:B,0)))</f>
        <v/>
      </c>
      <c r="C4146" t="str">
        <f>IF(E4146="","",VLOOKUP(E4146,Лаборатории!B:D,3,0))</f>
        <v/>
      </c>
      <c r="E4146" s="150"/>
      <c r="J4146" t="str">
        <f>IF(L4146="","",VLOOKUP(L4146,Продукция!B:D,3,0))</f>
        <v/>
      </c>
      <c r="K4146" t="str">
        <f>IF(L4146="","",VLOOKUP(L4146,Продукция!B:C,2,0))</f>
        <v/>
      </c>
      <c r="L4146" s="151"/>
      <c r="M4146" t="str">
        <f>IF(L4146="","",VLOOKUP(L4146,Продукция!B:L,11,0))</f>
        <v/>
      </c>
      <c r="AB4146" t="str">
        <f>IF(L4146="","",VLOOKUP(L4146&amp;I4146,Продукция!A:I,9,0))</f>
        <v/>
      </c>
      <c r="AF4146" t="str">
        <f>IF(AD4146="","",VLOOKUP(AD4146,'Сотрудники и ссылки'!A:B,2,0))</f>
        <v/>
      </c>
      <c r="AG4146" t="str">
        <f>IF(AD4146="","",VLOOKUP(AD4146,'Сотрудники и ссылки'!A:C,3,0))</f>
        <v/>
      </c>
      <c r="AI4146" t="str">
        <f>IF(AH4146="","",VLOOKUP(AH4146,'Сотрудники и ссылки'!A:B,2,0))</f>
        <v/>
      </c>
      <c r="AJ4146" t="str">
        <f>IF(AH4146="","",VLOOKUP(AH4146,'Сотрудники и ссылки'!A:C,3,0))</f>
        <v/>
      </c>
      <c r="AL4146" s="2" t="str">
        <f>IF(AK4146="","",AK4146+VLOOKUP(I4146,'Вид исследования'!B:E,4,0))</f>
        <v/>
      </c>
      <c r="AM4146" s="2" t="str">
        <f>IF(AK4146="","",AK4146+VLOOKUP(I4146,'Вид исследования'!B:F,5,0))</f>
        <v/>
      </c>
      <c r="AQ4146" t="str">
        <f>IFERROR(IF(L4146="","",VLOOKUP(L4146&amp;I4146,Продукция!A:K,11,0)),"обратитесь к админ справочника")</f>
        <v/>
      </c>
      <c r="AS4146" t="str">
        <f>IFERROR(IF(L4146="","",VLOOKUP(L4146&amp;I4146,Продукция!A:J,10,0)),"обратитесь к админ справочника")</f>
        <v/>
      </c>
    </row>
    <row r="4147" spans="1:45" x14ac:dyDescent="0.25">
      <c r="A4147" t="str">
        <f t="shared" si="74"/>
        <v/>
      </c>
      <c r="B4147" t="str">
        <f>IF(E4147="","",INDEX(Лаборатории!A:A,MATCH('Производственный контроль'!E4147,Лаборатории!B:B,0)))</f>
        <v/>
      </c>
      <c r="C4147" t="str">
        <f>IF(E4147="","",VLOOKUP(E4147,Лаборатории!B:D,3,0))</f>
        <v/>
      </c>
      <c r="E4147" s="150"/>
      <c r="J4147" t="str">
        <f>IF(L4147="","",VLOOKUP(L4147,Продукция!B:D,3,0))</f>
        <v/>
      </c>
      <c r="K4147" t="str">
        <f>IF(L4147="","",VLOOKUP(L4147,Продукция!B:C,2,0))</f>
        <v/>
      </c>
      <c r="L4147" s="151"/>
      <c r="M4147" t="str">
        <f>IF(L4147="","",VLOOKUP(L4147,Продукция!B:L,11,0))</f>
        <v/>
      </c>
      <c r="AB4147" t="str">
        <f>IF(L4147="","",VLOOKUP(L4147&amp;I4147,Продукция!A:I,9,0))</f>
        <v/>
      </c>
      <c r="AF4147" t="str">
        <f>IF(AD4147="","",VLOOKUP(AD4147,'Сотрудники и ссылки'!A:B,2,0))</f>
        <v/>
      </c>
      <c r="AG4147" t="str">
        <f>IF(AD4147="","",VLOOKUP(AD4147,'Сотрудники и ссылки'!A:C,3,0))</f>
        <v/>
      </c>
      <c r="AI4147" t="str">
        <f>IF(AH4147="","",VLOOKUP(AH4147,'Сотрудники и ссылки'!A:B,2,0))</f>
        <v/>
      </c>
      <c r="AJ4147" t="str">
        <f>IF(AH4147="","",VLOOKUP(AH4147,'Сотрудники и ссылки'!A:C,3,0))</f>
        <v/>
      </c>
      <c r="AL4147" s="2" t="str">
        <f>IF(AK4147="","",AK4147+VLOOKUP(I4147,'Вид исследования'!B:E,4,0))</f>
        <v/>
      </c>
      <c r="AM4147" s="2" t="str">
        <f>IF(AK4147="","",AK4147+VLOOKUP(I4147,'Вид исследования'!B:F,5,0))</f>
        <v/>
      </c>
      <c r="AQ4147" t="str">
        <f>IFERROR(IF(L4147="","",VLOOKUP(L4147&amp;I4147,Продукция!A:K,11,0)),"обратитесь к админ справочника")</f>
        <v/>
      </c>
      <c r="AS4147" t="str">
        <f>IFERROR(IF(L4147="","",VLOOKUP(L4147&amp;I4147,Продукция!A:J,10,0)),"обратитесь к админ справочника")</f>
        <v/>
      </c>
    </row>
    <row r="4148" spans="1:45" x14ac:dyDescent="0.25">
      <c r="A4148" t="str">
        <f t="shared" si="74"/>
        <v/>
      </c>
      <c r="B4148" t="str">
        <f>IF(E4148="","",INDEX(Лаборатории!A:A,MATCH('Производственный контроль'!E4148,Лаборатории!B:B,0)))</f>
        <v/>
      </c>
      <c r="C4148" t="str">
        <f>IF(E4148="","",VLOOKUP(E4148,Лаборатории!B:D,3,0))</f>
        <v/>
      </c>
      <c r="E4148" s="150"/>
      <c r="J4148" t="str">
        <f>IF(L4148="","",VLOOKUP(L4148,Продукция!B:D,3,0))</f>
        <v/>
      </c>
      <c r="K4148" t="str">
        <f>IF(L4148="","",VLOOKUP(L4148,Продукция!B:C,2,0))</f>
        <v/>
      </c>
      <c r="L4148" s="151"/>
      <c r="M4148" t="str">
        <f>IF(L4148="","",VLOOKUP(L4148,Продукция!B:L,11,0))</f>
        <v/>
      </c>
      <c r="AB4148" t="str">
        <f>IF(L4148="","",VLOOKUP(L4148&amp;I4148,Продукция!A:I,9,0))</f>
        <v/>
      </c>
      <c r="AF4148" t="str">
        <f>IF(AD4148="","",VLOOKUP(AD4148,'Сотрудники и ссылки'!A:B,2,0))</f>
        <v/>
      </c>
      <c r="AG4148" t="str">
        <f>IF(AD4148="","",VLOOKUP(AD4148,'Сотрудники и ссылки'!A:C,3,0))</f>
        <v/>
      </c>
      <c r="AI4148" t="str">
        <f>IF(AH4148="","",VLOOKUP(AH4148,'Сотрудники и ссылки'!A:B,2,0))</f>
        <v/>
      </c>
      <c r="AJ4148" t="str">
        <f>IF(AH4148="","",VLOOKUP(AH4148,'Сотрудники и ссылки'!A:C,3,0))</f>
        <v/>
      </c>
      <c r="AL4148" s="2" t="str">
        <f>IF(AK4148="","",AK4148+VLOOKUP(I4148,'Вид исследования'!B:E,4,0))</f>
        <v/>
      </c>
      <c r="AM4148" s="2" t="str">
        <f>IF(AK4148="","",AK4148+VLOOKUP(I4148,'Вид исследования'!B:F,5,0))</f>
        <v/>
      </c>
      <c r="AQ4148" t="str">
        <f>IFERROR(IF(L4148="","",VLOOKUP(L4148&amp;I4148,Продукция!A:K,11,0)),"обратитесь к админ справочника")</f>
        <v/>
      </c>
      <c r="AS4148" t="str">
        <f>IFERROR(IF(L4148="","",VLOOKUP(L4148&amp;I4148,Продукция!A:J,10,0)),"обратитесь к админ справочника")</f>
        <v/>
      </c>
    </row>
    <row r="4149" spans="1:45" x14ac:dyDescent="0.25">
      <c r="A4149" t="str">
        <f t="shared" si="74"/>
        <v/>
      </c>
      <c r="B4149" t="str">
        <f>IF(E4149="","",INDEX(Лаборатории!A:A,MATCH('Производственный контроль'!E4149,Лаборатории!B:B,0)))</f>
        <v/>
      </c>
      <c r="C4149" t="str">
        <f>IF(E4149="","",VLOOKUP(E4149,Лаборатории!B:D,3,0))</f>
        <v/>
      </c>
      <c r="E4149" s="150"/>
      <c r="J4149" t="str">
        <f>IF(L4149="","",VLOOKUP(L4149,Продукция!B:D,3,0))</f>
        <v/>
      </c>
      <c r="K4149" t="str">
        <f>IF(L4149="","",VLOOKUP(L4149,Продукция!B:C,2,0))</f>
        <v/>
      </c>
      <c r="L4149" s="151"/>
      <c r="M4149" t="str">
        <f>IF(L4149="","",VLOOKUP(L4149,Продукция!B:L,11,0))</f>
        <v/>
      </c>
      <c r="AB4149" t="str">
        <f>IF(L4149="","",VLOOKUP(L4149&amp;I4149,Продукция!A:I,9,0))</f>
        <v/>
      </c>
      <c r="AF4149" t="str">
        <f>IF(AD4149="","",VLOOKUP(AD4149,'Сотрудники и ссылки'!A:B,2,0))</f>
        <v/>
      </c>
      <c r="AG4149" t="str">
        <f>IF(AD4149="","",VLOOKUP(AD4149,'Сотрудники и ссылки'!A:C,3,0))</f>
        <v/>
      </c>
      <c r="AI4149" t="str">
        <f>IF(AH4149="","",VLOOKUP(AH4149,'Сотрудники и ссылки'!A:B,2,0))</f>
        <v/>
      </c>
      <c r="AJ4149" t="str">
        <f>IF(AH4149="","",VLOOKUP(AH4149,'Сотрудники и ссылки'!A:C,3,0))</f>
        <v/>
      </c>
      <c r="AL4149" s="2" t="str">
        <f>IF(AK4149="","",AK4149+VLOOKUP(I4149,'Вид исследования'!B:E,4,0))</f>
        <v/>
      </c>
      <c r="AM4149" s="2" t="str">
        <f>IF(AK4149="","",AK4149+VLOOKUP(I4149,'Вид исследования'!B:F,5,0))</f>
        <v/>
      </c>
      <c r="AQ4149" t="str">
        <f>IFERROR(IF(L4149="","",VLOOKUP(L4149&amp;I4149,Продукция!A:K,11,0)),"обратитесь к админ справочника")</f>
        <v/>
      </c>
      <c r="AS4149" t="str">
        <f>IFERROR(IF(L4149="","",VLOOKUP(L4149&amp;I4149,Продукция!A:J,10,0)),"обратитесь к админ справочника")</f>
        <v/>
      </c>
    </row>
    <row r="4150" spans="1:45" x14ac:dyDescent="0.25">
      <c r="A4150" t="str">
        <f t="shared" si="74"/>
        <v/>
      </c>
      <c r="B4150" t="str">
        <f>IF(E4150="","",INDEX(Лаборатории!A:A,MATCH('Производственный контроль'!E4150,Лаборатории!B:B,0)))</f>
        <v/>
      </c>
      <c r="C4150" t="str">
        <f>IF(E4150="","",VLOOKUP(E4150,Лаборатории!B:D,3,0))</f>
        <v/>
      </c>
      <c r="E4150" s="150"/>
      <c r="J4150" t="str">
        <f>IF(L4150="","",VLOOKUP(L4150,Продукция!B:D,3,0))</f>
        <v/>
      </c>
      <c r="K4150" t="str">
        <f>IF(L4150="","",VLOOKUP(L4150,Продукция!B:C,2,0))</f>
        <v/>
      </c>
      <c r="L4150" s="151"/>
      <c r="M4150" t="str">
        <f>IF(L4150="","",VLOOKUP(L4150,Продукция!B:L,11,0))</f>
        <v/>
      </c>
      <c r="AB4150" t="str">
        <f>IF(L4150="","",VLOOKUP(L4150&amp;I4150,Продукция!A:I,9,0))</f>
        <v/>
      </c>
      <c r="AF4150" t="str">
        <f>IF(AD4150="","",VLOOKUP(AD4150,'Сотрудники и ссылки'!A:B,2,0))</f>
        <v/>
      </c>
      <c r="AG4150" t="str">
        <f>IF(AD4150="","",VLOOKUP(AD4150,'Сотрудники и ссылки'!A:C,3,0))</f>
        <v/>
      </c>
      <c r="AI4150" t="str">
        <f>IF(AH4150="","",VLOOKUP(AH4150,'Сотрудники и ссылки'!A:B,2,0))</f>
        <v/>
      </c>
      <c r="AJ4150" t="str">
        <f>IF(AH4150="","",VLOOKUP(AH4150,'Сотрудники и ссылки'!A:C,3,0))</f>
        <v/>
      </c>
      <c r="AL4150" s="2" t="str">
        <f>IF(AK4150="","",AK4150+VLOOKUP(I4150,'Вид исследования'!B:E,4,0))</f>
        <v/>
      </c>
      <c r="AM4150" s="2" t="str">
        <f>IF(AK4150="","",AK4150+VLOOKUP(I4150,'Вид исследования'!B:F,5,0))</f>
        <v/>
      </c>
      <c r="AQ4150" t="str">
        <f>IFERROR(IF(L4150="","",VLOOKUP(L4150&amp;I4150,Продукция!A:K,11,0)),"обратитесь к админ справочника")</f>
        <v/>
      </c>
      <c r="AS4150" t="str">
        <f>IFERROR(IF(L4150="","",VLOOKUP(L4150&amp;I4150,Продукция!A:J,10,0)),"обратитесь к админ справочника")</f>
        <v/>
      </c>
    </row>
    <row r="4151" spans="1:45" x14ac:dyDescent="0.25">
      <c r="A4151" t="str">
        <f t="shared" si="74"/>
        <v/>
      </c>
      <c r="B4151" t="str">
        <f>IF(E4151="","",INDEX(Лаборатории!A:A,MATCH('Производственный контроль'!E4151,Лаборатории!B:B,0)))</f>
        <v/>
      </c>
      <c r="C4151" t="str">
        <f>IF(E4151="","",VLOOKUP(E4151,Лаборатории!B:D,3,0))</f>
        <v/>
      </c>
      <c r="E4151" s="150"/>
      <c r="J4151" t="str">
        <f>IF(L4151="","",VLOOKUP(L4151,Продукция!B:D,3,0))</f>
        <v/>
      </c>
      <c r="K4151" t="str">
        <f>IF(L4151="","",VLOOKUP(L4151,Продукция!B:C,2,0))</f>
        <v/>
      </c>
      <c r="L4151" s="151"/>
      <c r="M4151" t="str">
        <f>IF(L4151="","",VLOOKUP(L4151,Продукция!B:L,11,0))</f>
        <v/>
      </c>
      <c r="AB4151" t="str">
        <f>IF(L4151="","",VLOOKUP(L4151&amp;I4151,Продукция!A:I,9,0))</f>
        <v/>
      </c>
      <c r="AF4151" t="str">
        <f>IF(AD4151="","",VLOOKUP(AD4151,'Сотрудники и ссылки'!A:B,2,0))</f>
        <v/>
      </c>
      <c r="AG4151" t="str">
        <f>IF(AD4151="","",VLOOKUP(AD4151,'Сотрудники и ссылки'!A:C,3,0))</f>
        <v/>
      </c>
      <c r="AI4151" t="str">
        <f>IF(AH4151="","",VLOOKUP(AH4151,'Сотрудники и ссылки'!A:B,2,0))</f>
        <v/>
      </c>
      <c r="AJ4151" t="str">
        <f>IF(AH4151="","",VLOOKUP(AH4151,'Сотрудники и ссылки'!A:C,3,0))</f>
        <v/>
      </c>
      <c r="AL4151" s="2" t="str">
        <f>IF(AK4151="","",AK4151+VLOOKUP(I4151,'Вид исследования'!B:E,4,0))</f>
        <v/>
      </c>
      <c r="AM4151" s="2" t="str">
        <f>IF(AK4151="","",AK4151+VLOOKUP(I4151,'Вид исследования'!B:F,5,0))</f>
        <v/>
      </c>
      <c r="AQ4151" t="str">
        <f>IFERROR(IF(L4151="","",VLOOKUP(L4151&amp;I4151,Продукция!A:K,11,0)),"обратитесь к админ справочника")</f>
        <v/>
      </c>
      <c r="AS4151" t="str">
        <f>IFERROR(IF(L4151="","",VLOOKUP(L4151&amp;I4151,Продукция!A:J,10,0)),"обратитесь к админ справочника")</f>
        <v/>
      </c>
    </row>
    <row r="4152" spans="1:45" x14ac:dyDescent="0.25">
      <c r="A4152" t="str">
        <f t="shared" si="74"/>
        <v/>
      </c>
      <c r="B4152" t="str">
        <f>IF(E4152="","",INDEX(Лаборатории!A:A,MATCH('Производственный контроль'!E4152,Лаборатории!B:B,0)))</f>
        <v/>
      </c>
      <c r="C4152" t="str">
        <f>IF(E4152="","",VLOOKUP(E4152,Лаборатории!B:D,3,0))</f>
        <v/>
      </c>
      <c r="E4152" s="150"/>
      <c r="J4152" t="str">
        <f>IF(L4152="","",VLOOKUP(L4152,Продукция!B:D,3,0))</f>
        <v/>
      </c>
      <c r="K4152" t="str">
        <f>IF(L4152="","",VLOOKUP(L4152,Продукция!B:C,2,0))</f>
        <v/>
      </c>
      <c r="L4152" s="151"/>
      <c r="M4152" t="str">
        <f>IF(L4152="","",VLOOKUP(L4152,Продукция!B:L,11,0))</f>
        <v/>
      </c>
      <c r="AB4152" t="str">
        <f>IF(L4152="","",VLOOKUP(L4152&amp;I4152,Продукция!A:I,9,0))</f>
        <v/>
      </c>
      <c r="AF4152" t="str">
        <f>IF(AD4152="","",VLOOKUP(AD4152,'Сотрудники и ссылки'!A:B,2,0))</f>
        <v/>
      </c>
      <c r="AG4152" t="str">
        <f>IF(AD4152="","",VLOOKUP(AD4152,'Сотрудники и ссылки'!A:C,3,0))</f>
        <v/>
      </c>
      <c r="AI4152" t="str">
        <f>IF(AH4152="","",VLOOKUP(AH4152,'Сотрудники и ссылки'!A:B,2,0))</f>
        <v/>
      </c>
      <c r="AJ4152" t="str">
        <f>IF(AH4152="","",VLOOKUP(AH4152,'Сотрудники и ссылки'!A:C,3,0))</f>
        <v/>
      </c>
      <c r="AL4152" s="2" t="str">
        <f>IF(AK4152="","",AK4152+VLOOKUP(I4152,'Вид исследования'!B:E,4,0))</f>
        <v/>
      </c>
      <c r="AM4152" s="2" t="str">
        <f>IF(AK4152="","",AK4152+VLOOKUP(I4152,'Вид исследования'!B:F,5,0))</f>
        <v/>
      </c>
      <c r="AQ4152" t="str">
        <f>IFERROR(IF(L4152="","",VLOOKUP(L4152&amp;I4152,Продукция!A:K,11,0)),"обратитесь к админ справочника")</f>
        <v/>
      </c>
      <c r="AS4152" t="str">
        <f>IFERROR(IF(L4152="","",VLOOKUP(L4152&amp;I4152,Продукция!A:J,10,0)),"обратитесь к админ справочника")</f>
        <v/>
      </c>
    </row>
    <row r="4153" spans="1:45" x14ac:dyDescent="0.25">
      <c r="A4153" t="str">
        <f t="shared" si="74"/>
        <v/>
      </c>
      <c r="B4153" t="str">
        <f>IF(E4153="","",INDEX(Лаборатории!A:A,MATCH('Производственный контроль'!E4153,Лаборатории!B:B,0)))</f>
        <v/>
      </c>
      <c r="C4153" t="str">
        <f>IF(E4153="","",VLOOKUP(E4153,Лаборатории!B:D,3,0))</f>
        <v/>
      </c>
      <c r="E4153" s="150"/>
      <c r="J4153" t="str">
        <f>IF(L4153="","",VLOOKUP(L4153,Продукция!B:D,3,0))</f>
        <v/>
      </c>
      <c r="K4153" t="str">
        <f>IF(L4153="","",VLOOKUP(L4153,Продукция!B:C,2,0))</f>
        <v/>
      </c>
      <c r="L4153" s="151"/>
      <c r="M4153" t="str">
        <f>IF(L4153="","",VLOOKUP(L4153,Продукция!B:L,11,0))</f>
        <v/>
      </c>
      <c r="AB4153" t="str">
        <f>IF(L4153="","",VLOOKUP(L4153&amp;I4153,Продукция!A:I,9,0))</f>
        <v/>
      </c>
      <c r="AF4153" t="str">
        <f>IF(AD4153="","",VLOOKUP(AD4153,'Сотрудники и ссылки'!A:B,2,0))</f>
        <v/>
      </c>
      <c r="AG4153" t="str">
        <f>IF(AD4153="","",VLOOKUP(AD4153,'Сотрудники и ссылки'!A:C,3,0))</f>
        <v/>
      </c>
      <c r="AI4153" t="str">
        <f>IF(AH4153="","",VLOOKUP(AH4153,'Сотрудники и ссылки'!A:B,2,0))</f>
        <v/>
      </c>
      <c r="AJ4153" t="str">
        <f>IF(AH4153="","",VLOOKUP(AH4153,'Сотрудники и ссылки'!A:C,3,0))</f>
        <v/>
      </c>
      <c r="AL4153" s="2" t="str">
        <f>IF(AK4153="","",AK4153+VLOOKUP(I4153,'Вид исследования'!B:E,4,0))</f>
        <v/>
      </c>
      <c r="AM4153" s="2" t="str">
        <f>IF(AK4153="","",AK4153+VLOOKUP(I4153,'Вид исследования'!B:F,5,0))</f>
        <v/>
      </c>
      <c r="AQ4153" t="str">
        <f>IFERROR(IF(L4153="","",VLOOKUP(L4153&amp;I4153,Продукция!A:K,11,0)),"обратитесь к админ справочника")</f>
        <v/>
      </c>
      <c r="AS4153" t="str">
        <f>IFERROR(IF(L4153="","",VLOOKUP(L4153&amp;I4153,Продукция!A:J,10,0)),"обратитесь к админ справочника")</f>
        <v/>
      </c>
    </row>
    <row r="4154" spans="1:45" x14ac:dyDescent="0.25">
      <c r="A4154" t="str">
        <f t="shared" si="74"/>
        <v/>
      </c>
      <c r="B4154" t="str">
        <f>IF(E4154="","",INDEX(Лаборатории!A:A,MATCH('Производственный контроль'!E4154,Лаборатории!B:B,0)))</f>
        <v/>
      </c>
      <c r="C4154" t="str">
        <f>IF(E4154="","",VLOOKUP(E4154,Лаборатории!B:D,3,0))</f>
        <v/>
      </c>
      <c r="E4154" s="150"/>
      <c r="J4154" t="str">
        <f>IF(L4154="","",VLOOKUP(L4154,Продукция!B:D,3,0))</f>
        <v/>
      </c>
      <c r="K4154" t="str">
        <f>IF(L4154="","",VLOOKUP(L4154,Продукция!B:C,2,0))</f>
        <v/>
      </c>
      <c r="L4154" s="151"/>
      <c r="M4154" t="str">
        <f>IF(L4154="","",VLOOKUP(L4154,Продукция!B:L,11,0))</f>
        <v/>
      </c>
      <c r="AB4154" t="str">
        <f>IF(L4154="","",VLOOKUP(L4154&amp;I4154,Продукция!A:I,9,0))</f>
        <v/>
      </c>
      <c r="AF4154" t="str">
        <f>IF(AD4154="","",VLOOKUP(AD4154,'Сотрудники и ссылки'!A:B,2,0))</f>
        <v/>
      </c>
      <c r="AG4154" t="str">
        <f>IF(AD4154="","",VLOOKUP(AD4154,'Сотрудники и ссылки'!A:C,3,0))</f>
        <v/>
      </c>
      <c r="AI4154" t="str">
        <f>IF(AH4154="","",VLOOKUP(AH4154,'Сотрудники и ссылки'!A:B,2,0))</f>
        <v/>
      </c>
      <c r="AJ4154" t="str">
        <f>IF(AH4154="","",VLOOKUP(AH4154,'Сотрудники и ссылки'!A:C,3,0))</f>
        <v/>
      </c>
      <c r="AL4154" s="2" t="str">
        <f>IF(AK4154="","",AK4154+VLOOKUP(I4154,'Вид исследования'!B:E,4,0))</f>
        <v/>
      </c>
      <c r="AM4154" s="2" t="str">
        <f>IF(AK4154="","",AK4154+VLOOKUP(I4154,'Вид исследования'!B:F,5,0))</f>
        <v/>
      </c>
      <c r="AQ4154" t="str">
        <f>IFERROR(IF(L4154="","",VLOOKUP(L4154&amp;I4154,Продукция!A:K,11,0)),"обратитесь к админ справочника")</f>
        <v/>
      </c>
      <c r="AS4154" t="str">
        <f>IFERROR(IF(L4154="","",VLOOKUP(L4154&amp;I4154,Продукция!A:J,10,0)),"обратитесь к админ справочника")</f>
        <v/>
      </c>
    </row>
    <row r="4155" spans="1:45" x14ac:dyDescent="0.25">
      <c r="A4155" t="str">
        <f t="shared" si="74"/>
        <v/>
      </c>
      <c r="B4155" t="str">
        <f>IF(E4155="","",INDEX(Лаборатории!A:A,MATCH('Производственный контроль'!E4155,Лаборатории!B:B,0)))</f>
        <v/>
      </c>
      <c r="C4155" t="str">
        <f>IF(E4155="","",VLOOKUP(E4155,Лаборатории!B:D,3,0))</f>
        <v/>
      </c>
      <c r="E4155" s="150"/>
      <c r="J4155" t="str">
        <f>IF(L4155="","",VLOOKUP(L4155,Продукция!B:D,3,0))</f>
        <v/>
      </c>
      <c r="K4155" t="str">
        <f>IF(L4155="","",VLOOKUP(L4155,Продукция!B:C,2,0))</f>
        <v/>
      </c>
      <c r="L4155" s="151"/>
      <c r="M4155" t="str">
        <f>IF(L4155="","",VLOOKUP(L4155,Продукция!B:L,11,0))</f>
        <v/>
      </c>
      <c r="AB4155" t="str">
        <f>IF(L4155="","",VLOOKUP(L4155&amp;I4155,Продукция!A:I,9,0))</f>
        <v/>
      </c>
      <c r="AF4155" t="str">
        <f>IF(AD4155="","",VLOOKUP(AD4155,'Сотрудники и ссылки'!A:B,2,0))</f>
        <v/>
      </c>
      <c r="AG4155" t="str">
        <f>IF(AD4155="","",VLOOKUP(AD4155,'Сотрудники и ссылки'!A:C,3,0))</f>
        <v/>
      </c>
      <c r="AI4155" t="str">
        <f>IF(AH4155="","",VLOOKUP(AH4155,'Сотрудники и ссылки'!A:B,2,0))</f>
        <v/>
      </c>
      <c r="AJ4155" t="str">
        <f>IF(AH4155="","",VLOOKUP(AH4155,'Сотрудники и ссылки'!A:C,3,0))</f>
        <v/>
      </c>
      <c r="AL4155" s="2" t="str">
        <f>IF(AK4155="","",AK4155+VLOOKUP(I4155,'Вид исследования'!B:E,4,0))</f>
        <v/>
      </c>
      <c r="AM4155" s="2" t="str">
        <f>IF(AK4155="","",AK4155+VLOOKUP(I4155,'Вид исследования'!B:F,5,0))</f>
        <v/>
      </c>
      <c r="AQ4155" t="str">
        <f>IFERROR(IF(L4155="","",VLOOKUP(L4155&amp;I4155,Продукция!A:K,11,0)),"обратитесь к админ справочника")</f>
        <v/>
      </c>
      <c r="AS4155" t="str">
        <f>IFERROR(IF(L4155="","",VLOOKUP(L4155&amp;I4155,Продукция!A:J,10,0)),"обратитесь к админ справочника")</f>
        <v/>
      </c>
    </row>
    <row r="4156" spans="1:45" x14ac:dyDescent="0.25">
      <c r="A4156" t="str">
        <f t="shared" si="74"/>
        <v/>
      </c>
      <c r="B4156" t="str">
        <f>IF(E4156="","",INDEX(Лаборатории!A:A,MATCH('Производственный контроль'!E4156,Лаборатории!B:B,0)))</f>
        <v/>
      </c>
      <c r="C4156" t="str">
        <f>IF(E4156="","",VLOOKUP(E4156,Лаборатории!B:D,3,0))</f>
        <v/>
      </c>
      <c r="E4156" s="150"/>
      <c r="J4156" t="str">
        <f>IF(L4156="","",VLOOKUP(L4156,Продукция!B:D,3,0))</f>
        <v/>
      </c>
      <c r="K4156" t="str">
        <f>IF(L4156="","",VLOOKUP(L4156,Продукция!B:C,2,0))</f>
        <v/>
      </c>
      <c r="L4156" s="151"/>
      <c r="M4156" t="str">
        <f>IF(L4156="","",VLOOKUP(L4156,Продукция!B:L,11,0))</f>
        <v/>
      </c>
      <c r="AB4156" t="str">
        <f>IF(L4156="","",VLOOKUP(L4156&amp;I4156,Продукция!A:I,9,0))</f>
        <v/>
      </c>
      <c r="AF4156" t="str">
        <f>IF(AD4156="","",VLOOKUP(AD4156,'Сотрудники и ссылки'!A:B,2,0))</f>
        <v/>
      </c>
      <c r="AG4156" t="str">
        <f>IF(AD4156="","",VLOOKUP(AD4156,'Сотрудники и ссылки'!A:C,3,0))</f>
        <v/>
      </c>
      <c r="AI4156" t="str">
        <f>IF(AH4156="","",VLOOKUP(AH4156,'Сотрудники и ссылки'!A:B,2,0))</f>
        <v/>
      </c>
      <c r="AJ4156" t="str">
        <f>IF(AH4156="","",VLOOKUP(AH4156,'Сотрудники и ссылки'!A:C,3,0))</f>
        <v/>
      </c>
      <c r="AL4156" s="2" t="str">
        <f>IF(AK4156="","",AK4156+VLOOKUP(I4156,'Вид исследования'!B:E,4,0))</f>
        <v/>
      </c>
      <c r="AM4156" s="2" t="str">
        <f>IF(AK4156="","",AK4156+VLOOKUP(I4156,'Вид исследования'!B:F,5,0))</f>
        <v/>
      </c>
      <c r="AQ4156" t="str">
        <f>IFERROR(IF(L4156="","",VLOOKUP(L4156&amp;I4156,Продукция!A:K,11,0)),"обратитесь к админ справочника")</f>
        <v/>
      </c>
      <c r="AS4156" t="str">
        <f>IFERROR(IF(L4156="","",VLOOKUP(L4156&amp;I4156,Продукция!A:J,10,0)),"обратитесь к админ справочника")</f>
        <v/>
      </c>
    </row>
    <row r="4157" spans="1:45" x14ac:dyDescent="0.25">
      <c r="A4157" t="str">
        <f t="shared" si="74"/>
        <v/>
      </c>
      <c r="B4157" t="str">
        <f>IF(E4157="","",INDEX(Лаборатории!A:A,MATCH('Производственный контроль'!E4157,Лаборатории!B:B,0)))</f>
        <v/>
      </c>
      <c r="C4157" t="str">
        <f>IF(E4157="","",VLOOKUP(E4157,Лаборатории!B:D,3,0))</f>
        <v/>
      </c>
      <c r="E4157" s="150"/>
      <c r="J4157" t="str">
        <f>IF(L4157="","",VLOOKUP(L4157,Продукция!B:D,3,0))</f>
        <v/>
      </c>
      <c r="K4157" t="str">
        <f>IF(L4157="","",VLOOKUP(L4157,Продукция!B:C,2,0))</f>
        <v/>
      </c>
      <c r="L4157" s="151"/>
      <c r="M4157" t="str">
        <f>IF(L4157="","",VLOOKUP(L4157,Продукция!B:L,11,0))</f>
        <v/>
      </c>
      <c r="AB4157" t="str">
        <f>IF(L4157="","",VLOOKUP(L4157&amp;I4157,Продукция!A:I,9,0))</f>
        <v/>
      </c>
      <c r="AF4157" t="str">
        <f>IF(AD4157="","",VLOOKUP(AD4157,'Сотрудники и ссылки'!A:B,2,0))</f>
        <v/>
      </c>
      <c r="AG4157" t="str">
        <f>IF(AD4157="","",VLOOKUP(AD4157,'Сотрудники и ссылки'!A:C,3,0))</f>
        <v/>
      </c>
      <c r="AI4157" t="str">
        <f>IF(AH4157="","",VLOOKUP(AH4157,'Сотрудники и ссылки'!A:B,2,0))</f>
        <v/>
      </c>
      <c r="AJ4157" t="str">
        <f>IF(AH4157="","",VLOOKUP(AH4157,'Сотрудники и ссылки'!A:C,3,0))</f>
        <v/>
      </c>
      <c r="AL4157" s="2" t="str">
        <f>IF(AK4157="","",AK4157+VLOOKUP(I4157,'Вид исследования'!B:E,4,0))</f>
        <v/>
      </c>
      <c r="AM4157" s="2" t="str">
        <f>IF(AK4157="","",AK4157+VLOOKUP(I4157,'Вид исследования'!B:F,5,0))</f>
        <v/>
      </c>
      <c r="AQ4157" t="str">
        <f>IFERROR(IF(L4157="","",VLOOKUP(L4157&amp;I4157,Продукция!A:K,11,0)),"обратитесь к админ справочника")</f>
        <v/>
      </c>
      <c r="AS4157" t="str">
        <f>IFERROR(IF(L4157="","",VLOOKUP(L4157&amp;I4157,Продукция!A:J,10,0)),"обратитесь к админ справочника")</f>
        <v/>
      </c>
    </row>
    <row r="4158" spans="1:45" x14ac:dyDescent="0.25">
      <c r="A4158" t="str">
        <f t="shared" si="74"/>
        <v/>
      </c>
      <c r="B4158" t="str">
        <f>IF(E4158="","",INDEX(Лаборатории!A:A,MATCH('Производственный контроль'!E4158,Лаборатории!B:B,0)))</f>
        <v/>
      </c>
      <c r="C4158" t="str">
        <f>IF(E4158="","",VLOOKUP(E4158,Лаборатории!B:D,3,0))</f>
        <v/>
      </c>
      <c r="E4158" s="150"/>
      <c r="J4158" t="str">
        <f>IF(L4158="","",VLOOKUP(L4158,Продукция!B:D,3,0))</f>
        <v/>
      </c>
      <c r="K4158" t="str">
        <f>IF(L4158="","",VLOOKUP(L4158,Продукция!B:C,2,0))</f>
        <v/>
      </c>
      <c r="L4158" s="151"/>
      <c r="M4158" t="str">
        <f>IF(L4158="","",VLOOKUP(L4158,Продукция!B:L,11,0))</f>
        <v/>
      </c>
      <c r="AB4158" t="str">
        <f>IF(L4158="","",VLOOKUP(L4158&amp;I4158,Продукция!A:I,9,0))</f>
        <v/>
      </c>
      <c r="AF4158" t="str">
        <f>IF(AD4158="","",VLOOKUP(AD4158,'Сотрудники и ссылки'!A:B,2,0))</f>
        <v/>
      </c>
      <c r="AG4158" t="str">
        <f>IF(AD4158="","",VLOOKUP(AD4158,'Сотрудники и ссылки'!A:C,3,0))</f>
        <v/>
      </c>
      <c r="AI4158" t="str">
        <f>IF(AH4158="","",VLOOKUP(AH4158,'Сотрудники и ссылки'!A:B,2,0))</f>
        <v/>
      </c>
      <c r="AJ4158" t="str">
        <f>IF(AH4158="","",VLOOKUP(AH4158,'Сотрудники и ссылки'!A:C,3,0))</f>
        <v/>
      </c>
      <c r="AL4158" s="2" t="str">
        <f>IF(AK4158="","",AK4158+VLOOKUP(I4158,'Вид исследования'!B:E,4,0))</f>
        <v/>
      </c>
      <c r="AM4158" s="2" t="str">
        <f>IF(AK4158="","",AK4158+VLOOKUP(I4158,'Вид исследования'!B:F,5,0))</f>
        <v/>
      </c>
      <c r="AQ4158" t="str">
        <f>IFERROR(IF(L4158="","",VLOOKUP(L4158&amp;I4158,Продукция!A:K,11,0)),"обратитесь к админ справочника")</f>
        <v/>
      </c>
      <c r="AS4158" t="str">
        <f>IFERROR(IF(L4158="","",VLOOKUP(L4158&amp;I4158,Продукция!A:J,10,0)),"обратитесь к админ справочника")</f>
        <v/>
      </c>
    </row>
    <row r="4159" spans="1:45" x14ac:dyDescent="0.25">
      <c r="A4159" t="str">
        <f t="shared" si="74"/>
        <v/>
      </c>
      <c r="B4159" t="str">
        <f>IF(E4159="","",INDEX(Лаборатории!A:A,MATCH('Производственный контроль'!E4159,Лаборатории!B:B,0)))</f>
        <v/>
      </c>
      <c r="C4159" t="str">
        <f>IF(E4159="","",VLOOKUP(E4159,Лаборатории!B:D,3,0))</f>
        <v/>
      </c>
      <c r="E4159" s="150"/>
      <c r="J4159" t="str">
        <f>IF(L4159="","",VLOOKUP(L4159,Продукция!B:D,3,0))</f>
        <v/>
      </c>
      <c r="K4159" t="str">
        <f>IF(L4159="","",VLOOKUP(L4159,Продукция!B:C,2,0))</f>
        <v/>
      </c>
      <c r="L4159" s="151"/>
      <c r="M4159" t="str">
        <f>IF(L4159="","",VLOOKUP(L4159,Продукция!B:L,11,0))</f>
        <v/>
      </c>
      <c r="AB4159" t="str">
        <f>IF(L4159="","",VLOOKUP(L4159&amp;I4159,Продукция!A:I,9,0))</f>
        <v/>
      </c>
      <c r="AF4159" t="str">
        <f>IF(AD4159="","",VLOOKUP(AD4159,'Сотрудники и ссылки'!A:B,2,0))</f>
        <v/>
      </c>
      <c r="AG4159" t="str">
        <f>IF(AD4159="","",VLOOKUP(AD4159,'Сотрудники и ссылки'!A:C,3,0))</f>
        <v/>
      </c>
      <c r="AI4159" t="str">
        <f>IF(AH4159="","",VLOOKUP(AH4159,'Сотрудники и ссылки'!A:B,2,0))</f>
        <v/>
      </c>
      <c r="AJ4159" t="str">
        <f>IF(AH4159="","",VLOOKUP(AH4159,'Сотрудники и ссылки'!A:C,3,0))</f>
        <v/>
      </c>
      <c r="AL4159" s="2" t="str">
        <f>IF(AK4159="","",AK4159+VLOOKUP(I4159,'Вид исследования'!B:E,4,0))</f>
        <v/>
      </c>
      <c r="AM4159" s="2" t="str">
        <f>IF(AK4159="","",AK4159+VLOOKUP(I4159,'Вид исследования'!B:F,5,0))</f>
        <v/>
      </c>
      <c r="AQ4159" t="str">
        <f>IFERROR(IF(L4159="","",VLOOKUP(L4159&amp;I4159,Продукция!A:K,11,0)),"обратитесь к админ справочника")</f>
        <v/>
      </c>
      <c r="AS4159" t="str">
        <f>IFERROR(IF(L4159="","",VLOOKUP(L4159&amp;I4159,Продукция!A:J,10,0)),"обратитесь к админ справочника")</f>
        <v/>
      </c>
    </row>
    <row r="4160" spans="1:45" x14ac:dyDescent="0.25">
      <c r="A4160" t="str">
        <f t="shared" si="74"/>
        <v/>
      </c>
      <c r="B4160" t="str">
        <f>IF(E4160="","",INDEX(Лаборатории!A:A,MATCH('Производственный контроль'!E4160,Лаборатории!B:B,0)))</f>
        <v/>
      </c>
      <c r="C4160" t="str">
        <f>IF(E4160="","",VLOOKUP(E4160,Лаборатории!B:D,3,0))</f>
        <v/>
      </c>
      <c r="E4160" s="150"/>
      <c r="J4160" t="str">
        <f>IF(L4160="","",VLOOKUP(L4160,Продукция!B:D,3,0))</f>
        <v/>
      </c>
      <c r="K4160" t="str">
        <f>IF(L4160="","",VLOOKUP(L4160,Продукция!B:C,2,0))</f>
        <v/>
      </c>
      <c r="L4160" s="151"/>
      <c r="M4160" t="str">
        <f>IF(L4160="","",VLOOKUP(L4160,Продукция!B:L,11,0))</f>
        <v/>
      </c>
      <c r="AB4160" t="str">
        <f>IF(L4160="","",VLOOKUP(L4160&amp;I4160,Продукция!A:I,9,0))</f>
        <v/>
      </c>
      <c r="AF4160" t="str">
        <f>IF(AD4160="","",VLOOKUP(AD4160,'Сотрудники и ссылки'!A:B,2,0))</f>
        <v/>
      </c>
      <c r="AG4160" t="str">
        <f>IF(AD4160="","",VLOOKUP(AD4160,'Сотрудники и ссылки'!A:C,3,0))</f>
        <v/>
      </c>
      <c r="AI4160" t="str">
        <f>IF(AH4160="","",VLOOKUP(AH4160,'Сотрудники и ссылки'!A:B,2,0))</f>
        <v/>
      </c>
      <c r="AJ4160" t="str">
        <f>IF(AH4160="","",VLOOKUP(AH4160,'Сотрудники и ссылки'!A:C,3,0))</f>
        <v/>
      </c>
      <c r="AL4160" s="2" t="str">
        <f>IF(AK4160="","",AK4160+VLOOKUP(I4160,'Вид исследования'!B:E,4,0))</f>
        <v/>
      </c>
      <c r="AM4160" s="2" t="str">
        <f>IF(AK4160="","",AK4160+VLOOKUP(I4160,'Вид исследования'!B:F,5,0))</f>
        <v/>
      </c>
      <c r="AQ4160" t="str">
        <f>IFERROR(IF(L4160="","",VLOOKUP(L4160&amp;I4160,Продукция!A:K,11,0)),"обратитесь к админ справочника")</f>
        <v/>
      </c>
      <c r="AS4160" t="str">
        <f>IFERROR(IF(L4160="","",VLOOKUP(L4160&amp;I4160,Продукция!A:J,10,0)),"обратитесь к админ справочника")</f>
        <v/>
      </c>
    </row>
    <row r="4161" spans="1:45" x14ac:dyDescent="0.25">
      <c r="A4161" t="str">
        <f t="shared" si="74"/>
        <v/>
      </c>
      <c r="B4161" t="str">
        <f>IF(E4161="","",INDEX(Лаборатории!A:A,MATCH('Производственный контроль'!E4161,Лаборатории!B:B,0)))</f>
        <v/>
      </c>
      <c r="C4161" t="str">
        <f>IF(E4161="","",VLOOKUP(E4161,Лаборатории!B:D,3,0))</f>
        <v/>
      </c>
      <c r="E4161" s="150"/>
      <c r="J4161" t="str">
        <f>IF(L4161="","",VLOOKUP(L4161,Продукция!B:D,3,0))</f>
        <v/>
      </c>
      <c r="K4161" t="str">
        <f>IF(L4161="","",VLOOKUP(L4161,Продукция!B:C,2,0))</f>
        <v/>
      </c>
      <c r="L4161" s="151"/>
      <c r="M4161" t="str">
        <f>IF(L4161="","",VLOOKUP(L4161,Продукция!B:L,11,0))</f>
        <v/>
      </c>
      <c r="AB4161" t="str">
        <f>IF(L4161="","",VLOOKUP(L4161&amp;I4161,Продукция!A:I,9,0))</f>
        <v/>
      </c>
      <c r="AF4161" t="str">
        <f>IF(AD4161="","",VLOOKUP(AD4161,'Сотрудники и ссылки'!A:B,2,0))</f>
        <v/>
      </c>
      <c r="AG4161" t="str">
        <f>IF(AD4161="","",VLOOKUP(AD4161,'Сотрудники и ссылки'!A:C,3,0))</f>
        <v/>
      </c>
      <c r="AI4161" t="str">
        <f>IF(AH4161="","",VLOOKUP(AH4161,'Сотрудники и ссылки'!A:B,2,0))</f>
        <v/>
      </c>
      <c r="AJ4161" t="str">
        <f>IF(AH4161="","",VLOOKUP(AH4161,'Сотрудники и ссылки'!A:C,3,0))</f>
        <v/>
      </c>
      <c r="AL4161" s="2" t="str">
        <f>IF(AK4161="","",AK4161+VLOOKUP(I4161,'Вид исследования'!B:E,4,0))</f>
        <v/>
      </c>
      <c r="AM4161" s="2" t="str">
        <f>IF(AK4161="","",AK4161+VLOOKUP(I4161,'Вид исследования'!B:F,5,0))</f>
        <v/>
      </c>
      <c r="AQ4161" t="str">
        <f>IFERROR(IF(L4161="","",VLOOKUP(L4161&amp;I4161,Продукция!A:K,11,0)),"обратитесь к админ справочника")</f>
        <v/>
      </c>
      <c r="AS4161" t="str">
        <f>IFERROR(IF(L4161="","",VLOOKUP(L4161&amp;I4161,Продукция!A:J,10,0)),"обратитесь к админ справочника")</f>
        <v/>
      </c>
    </row>
    <row r="4162" spans="1:45" x14ac:dyDescent="0.25">
      <c r="A4162" t="str">
        <f t="shared" si="74"/>
        <v/>
      </c>
      <c r="B4162" t="str">
        <f>IF(E4162="","",INDEX(Лаборатории!A:A,MATCH('Производственный контроль'!E4162,Лаборатории!B:B,0)))</f>
        <v/>
      </c>
      <c r="C4162" t="str">
        <f>IF(E4162="","",VLOOKUP(E4162,Лаборатории!B:D,3,0))</f>
        <v/>
      </c>
      <c r="E4162" s="150"/>
      <c r="J4162" t="str">
        <f>IF(L4162="","",VLOOKUP(L4162,Продукция!B:D,3,0))</f>
        <v/>
      </c>
      <c r="K4162" t="str">
        <f>IF(L4162="","",VLOOKUP(L4162,Продукция!B:C,2,0))</f>
        <v/>
      </c>
      <c r="L4162" s="151"/>
      <c r="M4162" t="str">
        <f>IF(L4162="","",VLOOKUP(L4162,Продукция!B:L,11,0))</f>
        <v/>
      </c>
      <c r="AB4162" t="str">
        <f>IF(L4162="","",VLOOKUP(L4162&amp;I4162,Продукция!A:I,9,0))</f>
        <v/>
      </c>
      <c r="AF4162" t="str">
        <f>IF(AD4162="","",VLOOKUP(AD4162,'Сотрудники и ссылки'!A:B,2,0))</f>
        <v/>
      </c>
      <c r="AG4162" t="str">
        <f>IF(AD4162="","",VLOOKUP(AD4162,'Сотрудники и ссылки'!A:C,3,0))</f>
        <v/>
      </c>
      <c r="AI4162" t="str">
        <f>IF(AH4162="","",VLOOKUP(AH4162,'Сотрудники и ссылки'!A:B,2,0))</f>
        <v/>
      </c>
      <c r="AJ4162" t="str">
        <f>IF(AH4162="","",VLOOKUP(AH4162,'Сотрудники и ссылки'!A:C,3,0))</f>
        <v/>
      </c>
      <c r="AL4162" s="2" t="str">
        <f>IF(AK4162="","",AK4162+VLOOKUP(I4162,'Вид исследования'!B:E,4,0))</f>
        <v/>
      </c>
      <c r="AM4162" s="2" t="str">
        <f>IF(AK4162="","",AK4162+VLOOKUP(I4162,'Вид исследования'!B:F,5,0))</f>
        <v/>
      </c>
      <c r="AQ4162" t="str">
        <f>IFERROR(IF(L4162="","",VLOOKUP(L4162&amp;I4162,Продукция!A:K,11,0)),"обратитесь к админ справочника")</f>
        <v/>
      </c>
      <c r="AS4162" t="str">
        <f>IFERROR(IF(L4162="","",VLOOKUP(L4162&amp;I4162,Продукция!A:J,10,0)),"обратитесь к админ справочника")</f>
        <v/>
      </c>
    </row>
    <row r="4163" spans="1:45" x14ac:dyDescent="0.25">
      <c r="A4163" t="str">
        <f t="shared" si="74"/>
        <v/>
      </c>
      <c r="B4163" t="str">
        <f>IF(E4163="","",INDEX(Лаборатории!A:A,MATCH('Производственный контроль'!E4163,Лаборатории!B:B,0)))</f>
        <v/>
      </c>
      <c r="C4163" t="str">
        <f>IF(E4163="","",VLOOKUP(E4163,Лаборатории!B:D,3,0))</f>
        <v/>
      </c>
      <c r="E4163" s="150"/>
      <c r="J4163" t="str">
        <f>IF(L4163="","",VLOOKUP(L4163,Продукция!B:D,3,0))</f>
        <v/>
      </c>
      <c r="K4163" t="str">
        <f>IF(L4163="","",VLOOKUP(L4163,Продукция!B:C,2,0))</f>
        <v/>
      </c>
      <c r="L4163" s="151"/>
      <c r="M4163" t="str">
        <f>IF(L4163="","",VLOOKUP(L4163,Продукция!B:L,11,0))</f>
        <v/>
      </c>
      <c r="AB4163" t="str">
        <f>IF(L4163="","",VLOOKUP(L4163&amp;I4163,Продукция!A:I,9,0))</f>
        <v/>
      </c>
      <c r="AF4163" t="str">
        <f>IF(AD4163="","",VLOOKUP(AD4163,'Сотрудники и ссылки'!A:B,2,0))</f>
        <v/>
      </c>
      <c r="AG4163" t="str">
        <f>IF(AD4163="","",VLOOKUP(AD4163,'Сотрудники и ссылки'!A:C,3,0))</f>
        <v/>
      </c>
      <c r="AI4163" t="str">
        <f>IF(AH4163="","",VLOOKUP(AH4163,'Сотрудники и ссылки'!A:B,2,0))</f>
        <v/>
      </c>
      <c r="AJ4163" t="str">
        <f>IF(AH4163="","",VLOOKUP(AH4163,'Сотрудники и ссылки'!A:C,3,0))</f>
        <v/>
      </c>
      <c r="AL4163" s="2" t="str">
        <f>IF(AK4163="","",AK4163+VLOOKUP(I4163,'Вид исследования'!B:E,4,0))</f>
        <v/>
      </c>
      <c r="AM4163" s="2" t="str">
        <f>IF(AK4163="","",AK4163+VLOOKUP(I4163,'Вид исследования'!B:F,5,0))</f>
        <v/>
      </c>
      <c r="AQ4163" t="str">
        <f>IFERROR(IF(L4163="","",VLOOKUP(L4163&amp;I4163,Продукция!A:K,11,0)),"обратитесь к админ справочника")</f>
        <v/>
      </c>
      <c r="AS4163" t="str">
        <f>IFERROR(IF(L4163="","",VLOOKUP(L4163&amp;I4163,Продукция!A:J,10,0)),"обратитесь к админ справочника")</f>
        <v/>
      </c>
    </row>
    <row r="4164" spans="1:45" x14ac:dyDescent="0.25">
      <c r="A4164" t="str">
        <f t="shared" si="74"/>
        <v/>
      </c>
      <c r="B4164" t="str">
        <f>IF(E4164="","",INDEX(Лаборатории!A:A,MATCH('Производственный контроль'!E4164,Лаборатории!B:B,0)))</f>
        <v/>
      </c>
      <c r="C4164" t="str">
        <f>IF(E4164="","",VLOOKUP(E4164,Лаборатории!B:D,3,0))</f>
        <v/>
      </c>
      <c r="E4164" s="150"/>
      <c r="J4164" t="str">
        <f>IF(L4164="","",VLOOKUP(L4164,Продукция!B:D,3,0))</f>
        <v/>
      </c>
      <c r="K4164" t="str">
        <f>IF(L4164="","",VLOOKUP(L4164,Продукция!B:C,2,0))</f>
        <v/>
      </c>
      <c r="L4164" s="151"/>
      <c r="M4164" t="str">
        <f>IF(L4164="","",VLOOKUP(L4164,Продукция!B:L,11,0))</f>
        <v/>
      </c>
      <c r="AB4164" t="str">
        <f>IF(L4164="","",VLOOKUP(L4164&amp;I4164,Продукция!A:I,9,0))</f>
        <v/>
      </c>
      <c r="AF4164" t="str">
        <f>IF(AD4164="","",VLOOKUP(AD4164,'Сотрудники и ссылки'!A:B,2,0))</f>
        <v/>
      </c>
      <c r="AG4164" t="str">
        <f>IF(AD4164="","",VLOOKUP(AD4164,'Сотрудники и ссылки'!A:C,3,0))</f>
        <v/>
      </c>
      <c r="AI4164" t="str">
        <f>IF(AH4164="","",VLOOKUP(AH4164,'Сотрудники и ссылки'!A:B,2,0))</f>
        <v/>
      </c>
      <c r="AJ4164" t="str">
        <f>IF(AH4164="","",VLOOKUP(AH4164,'Сотрудники и ссылки'!A:C,3,0))</f>
        <v/>
      </c>
      <c r="AL4164" s="2" t="str">
        <f>IF(AK4164="","",AK4164+VLOOKUP(I4164,'Вид исследования'!B:E,4,0))</f>
        <v/>
      </c>
      <c r="AM4164" s="2" t="str">
        <f>IF(AK4164="","",AK4164+VLOOKUP(I4164,'Вид исследования'!B:F,5,0))</f>
        <v/>
      </c>
      <c r="AQ4164" t="str">
        <f>IFERROR(IF(L4164="","",VLOOKUP(L4164&amp;I4164,Продукция!A:K,11,0)),"обратитесь к админ справочника")</f>
        <v/>
      </c>
      <c r="AS4164" t="str">
        <f>IFERROR(IF(L4164="","",VLOOKUP(L4164&amp;I4164,Продукция!A:J,10,0)),"обратитесь к админ справочника")</f>
        <v/>
      </c>
    </row>
    <row r="4165" spans="1:45" x14ac:dyDescent="0.25">
      <c r="A4165" t="str">
        <f t="shared" si="74"/>
        <v/>
      </c>
      <c r="B4165" t="str">
        <f>IF(E4165="","",INDEX(Лаборатории!A:A,MATCH('Производственный контроль'!E4165,Лаборатории!B:B,0)))</f>
        <v/>
      </c>
      <c r="C4165" t="str">
        <f>IF(E4165="","",VLOOKUP(E4165,Лаборатории!B:D,3,0))</f>
        <v/>
      </c>
      <c r="E4165" s="150"/>
      <c r="J4165" t="str">
        <f>IF(L4165="","",VLOOKUP(L4165,Продукция!B:D,3,0))</f>
        <v/>
      </c>
      <c r="K4165" t="str">
        <f>IF(L4165="","",VLOOKUP(L4165,Продукция!B:C,2,0))</f>
        <v/>
      </c>
      <c r="L4165" s="151"/>
      <c r="M4165" t="str">
        <f>IF(L4165="","",VLOOKUP(L4165,Продукция!B:L,11,0))</f>
        <v/>
      </c>
      <c r="AB4165" t="str">
        <f>IF(L4165="","",VLOOKUP(L4165&amp;I4165,Продукция!A:I,9,0))</f>
        <v/>
      </c>
      <c r="AF4165" t="str">
        <f>IF(AD4165="","",VLOOKUP(AD4165,'Сотрудники и ссылки'!A:B,2,0))</f>
        <v/>
      </c>
      <c r="AG4165" t="str">
        <f>IF(AD4165="","",VLOOKUP(AD4165,'Сотрудники и ссылки'!A:C,3,0))</f>
        <v/>
      </c>
      <c r="AI4165" t="str">
        <f>IF(AH4165="","",VLOOKUP(AH4165,'Сотрудники и ссылки'!A:B,2,0))</f>
        <v/>
      </c>
      <c r="AJ4165" t="str">
        <f>IF(AH4165="","",VLOOKUP(AH4165,'Сотрудники и ссылки'!A:C,3,0))</f>
        <v/>
      </c>
      <c r="AL4165" s="2" t="str">
        <f>IF(AK4165="","",AK4165+VLOOKUP(I4165,'Вид исследования'!B:E,4,0))</f>
        <v/>
      </c>
      <c r="AM4165" s="2" t="str">
        <f>IF(AK4165="","",AK4165+VLOOKUP(I4165,'Вид исследования'!B:F,5,0))</f>
        <v/>
      </c>
      <c r="AQ4165" t="str">
        <f>IFERROR(IF(L4165="","",VLOOKUP(L4165&amp;I4165,Продукция!A:K,11,0)),"обратитесь к админ справочника")</f>
        <v/>
      </c>
      <c r="AS4165" t="str">
        <f>IFERROR(IF(L4165="","",VLOOKUP(L4165&amp;I4165,Продукция!A:J,10,0)),"обратитесь к админ справочника")</f>
        <v/>
      </c>
    </row>
    <row r="4166" spans="1:45" x14ac:dyDescent="0.25">
      <c r="A4166" t="str">
        <f t="shared" si="74"/>
        <v/>
      </c>
      <c r="B4166" t="str">
        <f>IF(E4166="","",INDEX(Лаборатории!A:A,MATCH('Производственный контроль'!E4166,Лаборатории!B:B,0)))</f>
        <v/>
      </c>
      <c r="C4166" t="str">
        <f>IF(E4166="","",VLOOKUP(E4166,Лаборатории!B:D,3,0))</f>
        <v/>
      </c>
      <c r="E4166" s="150"/>
      <c r="J4166" t="str">
        <f>IF(L4166="","",VLOOKUP(L4166,Продукция!B:D,3,0))</f>
        <v/>
      </c>
      <c r="K4166" t="str">
        <f>IF(L4166="","",VLOOKUP(L4166,Продукция!B:C,2,0))</f>
        <v/>
      </c>
      <c r="L4166" s="151"/>
      <c r="M4166" t="str">
        <f>IF(L4166="","",VLOOKUP(L4166,Продукция!B:L,11,0))</f>
        <v/>
      </c>
      <c r="AB4166" t="str">
        <f>IF(L4166="","",VLOOKUP(L4166&amp;I4166,Продукция!A:I,9,0))</f>
        <v/>
      </c>
      <c r="AF4166" t="str">
        <f>IF(AD4166="","",VLOOKUP(AD4166,'Сотрудники и ссылки'!A:B,2,0))</f>
        <v/>
      </c>
      <c r="AG4166" t="str">
        <f>IF(AD4166="","",VLOOKUP(AD4166,'Сотрудники и ссылки'!A:C,3,0))</f>
        <v/>
      </c>
      <c r="AI4166" t="str">
        <f>IF(AH4166="","",VLOOKUP(AH4166,'Сотрудники и ссылки'!A:B,2,0))</f>
        <v/>
      </c>
      <c r="AJ4166" t="str">
        <f>IF(AH4166="","",VLOOKUP(AH4166,'Сотрудники и ссылки'!A:C,3,0))</f>
        <v/>
      </c>
      <c r="AL4166" s="2" t="str">
        <f>IF(AK4166="","",AK4166+VLOOKUP(I4166,'Вид исследования'!B:E,4,0))</f>
        <v/>
      </c>
      <c r="AM4166" s="2" t="str">
        <f>IF(AK4166="","",AK4166+VLOOKUP(I4166,'Вид исследования'!B:F,5,0))</f>
        <v/>
      </c>
      <c r="AQ4166" t="str">
        <f>IFERROR(IF(L4166="","",VLOOKUP(L4166&amp;I4166,Продукция!A:K,11,0)),"обратитесь к админ справочника")</f>
        <v/>
      </c>
      <c r="AS4166" t="str">
        <f>IFERROR(IF(L4166="","",VLOOKUP(L4166&amp;I4166,Продукция!A:J,10,0)),"обратитесь к админ справочника")</f>
        <v/>
      </c>
    </row>
    <row r="4167" spans="1:45" x14ac:dyDescent="0.25">
      <c r="A4167" t="str">
        <f t="shared" si="74"/>
        <v/>
      </c>
      <c r="B4167" t="str">
        <f>IF(E4167="","",INDEX(Лаборатории!A:A,MATCH('Производственный контроль'!E4167,Лаборатории!B:B,0)))</f>
        <v/>
      </c>
      <c r="C4167" t="str">
        <f>IF(E4167="","",VLOOKUP(E4167,Лаборатории!B:D,3,0))</f>
        <v/>
      </c>
      <c r="E4167" s="150"/>
      <c r="J4167" t="str">
        <f>IF(L4167="","",VLOOKUP(L4167,Продукция!B:D,3,0))</f>
        <v/>
      </c>
      <c r="K4167" t="str">
        <f>IF(L4167="","",VLOOKUP(L4167,Продукция!B:C,2,0))</f>
        <v/>
      </c>
      <c r="L4167" s="151"/>
      <c r="M4167" t="str">
        <f>IF(L4167="","",VLOOKUP(L4167,Продукция!B:L,11,0))</f>
        <v/>
      </c>
      <c r="AB4167" t="str">
        <f>IF(L4167="","",VLOOKUP(L4167&amp;I4167,Продукция!A:I,9,0))</f>
        <v/>
      </c>
      <c r="AF4167" t="str">
        <f>IF(AD4167="","",VLOOKUP(AD4167,'Сотрудники и ссылки'!A:B,2,0))</f>
        <v/>
      </c>
      <c r="AG4167" t="str">
        <f>IF(AD4167="","",VLOOKUP(AD4167,'Сотрудники и ссылки'!A:C,3,0))</f>
        <v/>
      </c>
      <c r="AI4167" t="str">
        <f>IF(AH4167="","",VLOOKUP(AH4167,'Сотрудники и ссылки'!A:B,2,0))</f>
        <v/>
      </c>
      <c r="AJ4167" t="str">
        <f>IF(AH4167="","",VLOOKUP(AH4167,'Сотрудники и ссылки'!A:C,3,0))</f>
        <v/>
      </c>
      <c r="AL4167" s="2" t="str">
        <f>IF(AK4167="","",AK4167+VLOOKUP(I4167,'Вид исследования'!B:E,4,0))</f>
        <v/>
      </c>
      <c r="AM4167" s="2" t="str">
        <f>IF(AK4167="","",AK4167+VLOOKUP(I4167,'Вид исследования'!B:F,5,0))</f>
        <v/>
      </c>
      <c r="AQ4167" t="str">
        <f>IFERROR(IF(L4167="","",VLOOKUP(L4167&amp;I4167,Продукция!A:K,11,0)),"обратитесь к админ справочника")</f>
        <v/>
      </c>
      <c r="AS4167" t="str">
        <f>IFERROR(IF(L4167="","",VLOOKUP(L4167&amp;I4167,Продукция!A:J,10,0)),"обратитесь к админ справочника")</f>
        <v/>
      </c>
    </row>
    <row r="4168" spans="1:45" x14ac:dyDescent="0.25">
      <c r="A4168" t="str">
        <f t="shared" si="74"/>
        <v/>
      </c>
      <c r="B4168" t="str">
        <f>IF(E4168="","",INDEX(Лаборатории!A:A,MATCH('Производственный контроль'!E4168,Лаборатории!B:B,0)))</f>
        <v/>
      </c>
      <c r="C4168" t="str">
        <f>IF(E4168="","",VLOOKUP(E4168,Лаборатории!B:D,3,0))</f>
        <v/>
      </c>
      <c r="E4168" s="150"/>
      <c r="J4168" t="str">
        <f>IF(L4168="","",VLOOKUP(L4168,Продукция!B:D,3,0))</f>
        <v/>
      </c>
      <c r="K4168" t="str">
        <f>IF(L4168="","",VLOOKUP(L4168,Продукция!B:C,2,0))</f>
        <v/>
      </c>
      <c r="L4168" s="151"/>
      <c r="M4168" t="str">
        <f>IF(L4168="","",VLOOKUP(L4168,Продукция!B:L,11,0))</f>
        <v/>
      </c>
      <c r="AB4168" t="str">
        <f>IF(L4168="","",VLOOKUP(L4168&amp;I4168,Продукция!A:I,9,0))</f>
        <v/>
      </c>
      <c r="AF4168" t="str">
        <f>IF(AD4168="","",VLOOKUP(AD4168,'Сотрудники и ссылки'!A:B,2,0))</f>
        <v/>
      </c>
      <c r="AG4168" t="str">
        <f>IF(AD4168="","",VLOOKUP(AD4168,'Сотрудники и ссылки'!A:C,3,0))</f>
        <v/>
      </c>
      <c r="AI4168" t="str">
        <f>IF(AH4168="","",VLOOKUP(AH4168,'Сотрудники и ссылки'!A:B,2,0))</f>
        <v/>
      </c>
      <c r="AJ4168" t="str">
        <f>IF(AH4168="","",VLOOKUP(AH4168,'Сотрудники и ссылки'!A:C,3,0))</f>
        <v/>
      </c>
      <c r="AL4168" s="2" t="str">
        <f>IF(AK4168="","",AK4168+VLOOKUP(I4168,'Вид исследования'!B:E,4,0))</f>
        <v/>
      </c>
      <c r="AM4168" s="2" t="str">
        <f>IF(AK4168="","",AK4168+VLOOKUP(I4168,'Вид исследования'!B:F,5,0))</f>
        <v/>
      </c>
      <c r="AQ4168" t="str">
        <f>IFERROR(IF(L4168="","",VLOOKUP(L4168&amp;I4168,Продукция!A:K,11,0)),"обратитесь к админ справочника")</f>
        <v/>
      </c>
      <c r="AS4168" t="str">
        <f>IFERROR(IF(L4168="","",VLOOKUP(L4168&amp;I4168,Продукция!A:J,10,0)),"обратитесь к админ справочника")</f>
        <v/>
      </c>
    </row>
    <row r="4169" spans="1:45" x14ac:dyDescent="0.25">
      <c r="A4169" t="str">
        <f t="shared" si="74"/>
        <v/>
      </c>
      <c r="B4169" t="str">
        <f>IF(E4169="","",INDEX(Лаборатории!A:A,MATCH('Производственный контроль'!E4169,Лаборатории!B:B,0)))</f>
        <v/>
      </c>
      <c r="C4169" t="str">
        <f>IF(E4169="","",VLOOKUP(E4169,Лаборатории!B:D,3,0))</f>
        <v/>
      </c>
      <c r="E4169" s="150"/>
      <c r="J4169" t="str">
        <f>IF(L4169="","",VLOOKUP(L4169,Продукция!B:D,3,0))</f>
        <v/>
      </c>
      <c r="K4169" t="str">
        <f>IF(L4169="","",VLOOKUP(L4169,Продукция!B:C,2,0))</f>
        <v/>
      </c>
      <c r="L4169" s="151"/>
      <c r="M4169" t="str">
        <f>IF(L4169="","",VLOOKUP(L4169,Продукция!B:L,11,0))</f>
        <v/>
      </c>
      <c r="AB4169" t="str">
        <f>IF(L4169="","",VLOOKUP(L4169&amp;I4169,Продукция!A:I,9,0))</f>
        <v/>
      </c>
      <c r="AF4169" t="str">
        <f>IF(AD4169="","",VLOOKUP(AD4169,'Сотрудники и ссылки'!A:B,2,0))</f>
        <v/>
      </c>
      <c r="AG4169" t="str">
        <f>IF(AD4169="","",VLOOKUP(AD4169,'Сотрудники и ссылки'!A:C,3,0))</f>
        <v/>
      </c>
      <c r="AI4169" t="str">
        <f>IF(AH4169="","",VLOOKUP(AH4169,'Сотрудники и ссылки'!A:B,2,0))</f>
        <v/>
      </c>
      <c r="AJ4169" t="str">
        <f>IF(AH4169="","",VLOOKUP(AH4169,'Сотрудники и ссылки'!A:C,3,0))</f>
        <v/>
      </c>
      <c r="AL4169" s="2" t="str">
        <f>IF(AK4169="","",AK4169+VLOOKUP(I4169,'Вид исследования'!B:E,4,0))</f>
        <v/>
      </c>
      <c r="AM4169" s="2" t="str">
        <f>IF(AK4169="","",AK4169+VLOOKUP(I4169,'Вид исследования'!B:F,5,0))</f>
        <v/>
      </c>
      <c r="AQ4169" t="str">
        <f>IFERROR(IF(L4169="","",VLOOKUP(L4169&amp;I4169,Продукция!A:K,11,0)),"обратитесь к админ справочника")</f>
        <v/>
      </c>
      <c r="AS4169" t="str">
        <f>IFERROR(IF(L4169="","",VLOOKUP(L4169&amp;I4169,Продукция!A:J,10,0)),"обратитесь к админ справочника")</f>
        <v/>
      </c>
    </row>
    <row r="4170" spans="1:45" x14ac:dyDescent="0.25">
      <c r="A4170" t="str">
        <f t="shared" si="74"/>
        <v/>
      </c>
      <c r="B4170" t="str">
        <f>IF(E4170="","",INDEX(Лаборатории!A:A,MATCH('Производственный контроль'!E4170,Лаборатории!B:B,0)))</f>
        <v/>
      </c>
      <c r="C4170" t="str">
        <f>IF(E4170="","",VLOOKUP(E4170,Лаборатории!B:D,3,0))</f>
        <v/>
      </c>
      <c r="E4170" s="150"/>
      <c r="J4170" t="str">
        <f>IF(L4170="","",VLOOKUP(L4170,Продукция!B:D,3,0))</f>
        <v/>
      </c>
      <c r="K4170" t="str">
        <f>IF(L4170="","",VLOOKUP(L4170,Продукция!B:C,2,0))</f>
        <v/>
      </c>
      <c r="L4170" s="151"/>
      <c r="M4170" t="str">
        <f>IF(L4170="","",VLOOKUP(L4170,Продукция!B:L,11,0))</f>
        <v/>
      </c>
      <c r="AB4170" t="str">
        <f>IF(L4170="","",VLOOKUP(L4170&amp;I4170,Продукция!A:I,9,0))</f>
        <v/>
      </c>
      <c r="AF4170" t="str">
        <f>IF(AD4170="","",VLOOKUP(AD4170,'Сотрудники и ссылки'!A:B,2,0))</f>
        <v/>
      </c>
      <c r="AG4170" t="str">
        <f>IF(AD4170="","",VLOOKUP(AD4170,'Сотрудники и ссылки'!A:C,3,0))</f>
        <v/>
      </c>
      <c r="AI4170" t="str">
        <f>IF(AH4170="","",VLOOKUP(AH4170,'Сотрудники и ссылки'!A:B,2,0))</f>
        <v/>
      </c>
      <c r="AJ4170" t="str">
        <f>IF(AH4170="","",VLOOKUP(AH4170,'Сотрудники и ссылки'!A:C,3,0))</f>
        <v/>
      </c>
      <c r="AL4170" s="2" t="str">
        <f>IF(AK4170="","",AK4170+VLOOKUP(I4170,'Вид исследования'!B:E,4,0))</f>
        <v/>
      </c>
      <c r="AM4170" s="2" t="str">
        <f>IF(AK4170="","",AK4170+VLOOKUP(I4170,'Вид исследования'!B:F,5,0))</f>
        <v/>
      </c>
      <c r="AQ4170" t="str">
        <f>IFERROR(IF(L4170="","",VLOOKUP(L4170&amp;I4170,Продукция!A:K,11,0)),"обратитесь к админ справочника")</f>
        <v/>
      </c>
      <c r="AS4170" t="str">
        <f>IFERROR(IF(L4170="","",VLOOKUP(L4170&amp;I4170,Продукция!A:J,10,0)),"обратитесь к админ справочника")</f>
        <v/>
      </c>
    </row>
    <row r="4171" spans="1:45" x14ac:dyDescent="0.25">
      <c r="A4171" t="str">
        <f t="shared" si="74"/>
        <v/>
      </c>
      <c r="B4171" t="str">
        <f>IF(E4171="","",INDEX(Лаборатории!A:A,MATCH('Производственный контроль'!E4171,Лаборатории!B:B,0)))</f>
        <v/>
      </c>
      <c r="C4171" t="str">
        <f>IF(E4171="","",VLOOKUP(E4171,Лаборатории!B:D,3,0))</f>
        <v/>
      </c>
      <c r="E4171" s="150"/>
      <c r="J4171" t="str">
        <f>IF(L4171="","",VLOOKUP(L4171,Продукция!B:D,3,0))</f>
        <v/>
      </c>
      <c r="K4171" t="str">
        <f>IF(L4171="","",VLOOKUP(L4171,Продукция!B:C,2,0))</f>
        <v/>
      </c>
      <c r="L4171" s="151"/>
      <c r="M4171" t="str">
        <f>IF(L4171="","",VLOOKUP(L4171,Продукция!B:L,11,0))</f>
        <v/>
      </c>
      <c r="AB4171" t="str">
        <f>IF(L4171="","",VLOOKUP(L4171&amp;I4171,Продукция!A:I,9,0))</f>
        <v/>
      </c>
      <c r="AF4171" t="str">
        <f>IF(AD4171="","",VLOOKUP(AD4171,'Сотрудники и ссылки'!A:B,2,0))</f>
        <v/>
      </c>
      <c r="AG4171" t="str">
        <f>IF(AD4171="","",VLOOKUP(AD4171,'Сотрудники и ссылки'!A:C,3,0))</f>
        <v/>
      </c>
      <c r="AI4171" t="str">
        <f>IF(AH4171="","",VLOOKUP(AH4171,'Сотрудники и ссылки'!A:B,2,0))</f>
        <v/>
      </c>
      <c r="AJ4171" t="str">
        <f>IF(AH4171="","",VLOOKUP(AH4171,'Сотрудники и ссылки'!A:C,3,0))</f>
        <v/>
      </c>
      <c r="AL4171" s="2" t="str">
        <f>IF(AK4171="","",AK4171+VLOOKUP(I4171,'Вид исследования'!B:E,4,0))</f>
        <v/>
      </c>
      <c r="AM4171" s="2" t="str">
        <f>IF(AK4171="","",AK4171+VLOOKUP(I4171,'Вид исследования'!B:F,5,0))</f>
        <v/>
      </c>
      <c r="AQ4171" t="str">
        <f>IFERROR(IF(L4171="","",VLOOKUP(L4171&amp;I4171,Продукция!A:K,11,0)),"обратитесь к админ справочника")</f>
        <v/>
      </c>
      <c r="AS4171" t="str">
        <f>IFERROR(IF(L4171="","",VLOOKUP(L4171&amp;I4171,Продукция!A:J,10,0)),"обратитесь к админ справочника")</f>
        <v/>
      </c>
    </row>
    <row r="4172" spans="1:45" x14ac:dyDescent="0.25">
      <c r="A4172" t="str">
        <f t="shared" ref="A4172:A4235" si="75">T4172&amp;I4172</f>
        <v/>
      </c>
      <c r="B4172" t="str">
        <f>IF(E4172="","",INDEX(Лаборатории!A:A,MATCH('Производственный контроль'!E4172,Лаборатории!B:B,0)))</f>
        <v/>
      </c>
      <c r="C4172" t="str">
        <f>IF(E4172="","",VLOOKUP(E4172,Лаборатории!B:D,3,0))</f>
        <v/>
      </c>
      <c r="E4172" s="150"/>
      <c r="J4172" t="str">
        <f>IF(L4172="","",VLOOKUP(L4172,Продукция!B:D,3,0))</f>
        <v/>
      </c>
      <c r="K4172" t="str">
        <f>IF(L4172="","",VLOOKUP(L4172,Продукция!B:C,2,0))</f>
        <v/>
      </c>
      <c r="L4172" s="151"/>
      <c r="M4172" t="str">
        <f>IF(L4172="","",VLOOKUP(L4172,Продукция!B:L,11,0))</f>
        <v/>
      </c>
      <c r="AB4172" t="str">
        <f>IF(L4172="","",VLOOKUP(L4172&amp;I4172,Продукция!A:I,9,0))</f>
        <v/>
      </c>
      <c r="AF4172" t="str">
        <f>IF(AD4172="","",VLOOKUP(AD4172,'Сотрудники и ссылки'!A:B,2,0))</f>
        <v/>
      </c>
      <c r="AG4172" t="str">
        <f>IF(AD4172="","",VLOOKUP(AD4172,'Сотрудники и ссылки'!A:C,3,0))</f>
        <v/>
      </c>
      <c r="AI4172" t="str">
        <f>IF(AH4172="","",VLOOKUP(AH4172,'Сотрудники и ссылки'!A:B,2,0))</f>
        <v/>
      </c>
      <c r="AJ4172" t="str">
        <f>IF(AH4172="","",VLOOKUP(AH4172,'Сотрудники и ссылки'!A:C,3,0))</f>
        <v/>
      </c>
      <c r="AL4172" s="2" t="str">
        <f>IF(AK4172="","",AK4172+VLOOKUP(I4172,'Вид исследования'!B:E,4,0))</f>
        <v/>
      </c>
      <c r="AM4172" s="2" t="str">
        <f>IF(AK4172="","",AK4172+VLOOKUP(I4172,'Вид исследования'!B:F,5,0))</f>
        <v/>
      </c>
      <c r="AQ4172" t="str">
        <f>IFERROR(IF(L4172="","",VLOOKUP(L4172&amp;I4172,Продукция!A:K,11,0)),"обратитесь к админ справочника")</f>
        <v/>
      </c>
      <c r="AS4172" t="str">
        <f>IFERROR(IF(L4172="","",VLOOKUP(L4172&amp;I4172,Продукция!A:J,10,0)),"обратитесь к админ справочника")</f>
        <v/>
      </c>
    </row>
    <row r="4173" spans="1:45" x14ac:dyDescent="0.25">
      <c r="A4173" t="str">
        <f t="shared" si="75"/>
        <v/>
      </c>
      <c r="B4173" t="str">
        <f>IF(E4173="","",INDEX(Лаборатории!A:A,MATCH('Производственный контроль'!E4173,Лаборатории!B:B,0)))</f>
        <v/>
      </c>
      <c r="C4173" t="str">
        <f>IF(E4173="","",VLOOKUP(E4173,Лаборатории!B:D,3,0))</f>
        <v/>
      </c>
      <c r="E4173" s="150"/>
      <c r="J4173" t="str">
        <f>IF(L4173="","",VLOOKUP(L4173,Продукция!B:D,3,0))</f>
        <v/>
      </c>
      <c r="K4173" t="str">
        <f>IF(L4173="","",VLOOKUP(L4173,Продукция!B:C,2,0))</f>
        <v/>
      </c>
      <c r="L4173" s="151"/>
      <c r="M4173" t="str">
        <f>IF(L4173="","",VLOOKUP(L4173,Продукция!B:L,11,0))</f>
        <v/>
      </c>
      <c r="AB4173" t="str">
        <f>IF(L4173="","",VLOOKUP(L4173&amp;I4173,Продукция!A:I,9,0))</f>
        <v/>
      </c>
      <c r="AF4173" t="str">
        <f>IF(AD4173="","",VLOOKUP(AD4173,'Сотрудники и ссылки'!A:B,2,0))</f>
        <v/>
      </c>
      <c r="AG4173" t="str">
        <f>IF(AD4173="","",VLOOKUP(AD4173,'Сотрудники и ссылки'!A:C,3,0))</f>
        <v/>
      </c>
      <c r="AI4173" t="str">
        <f>IF(AH4173="","",VLOOKUP(AH4173,'Сотрудники и ссылки'!A:B,2,0))</f>
        <v/>
      </c>
      <c r="AJ4173" t="str">
        <f>IF(AH4173="","",VLOOKUP(AH4173,'Сотрудники и ссылки'!A:C,3,0))</f>
        <v/>
      </c>
      <c r="AL4173" s="2" t="str">
        <f>IF(AK4173="","",AK4173+VLOOKUP(I4173,'Вид исследования'!B:E,4,0))</f>
        <v/>
      </c>
      <c r="AM4173" s="2" t="str">
        <f>IF(AK4173="","",AK4173+VLOOKUP(I4173,'Вид исследования'!B:F,5,0))</f>
        <v/>
      </c>
      <c r="AQ4173" t="str">
        <f>IFERROR(IF(L4173="","",VLOOKUP(L4173&amp;I4173,Продукция!A:K,11,0)),"обратитесь к админ справочника")</f>
        <v/>
      </c>
      <c r="AS4173" t="str">
        <f>IFERROR(IF(L4173="","",VLOOKUP(L4173&amp;I4173,Продукция!A:J,10,0)),"обратитесь к админ справочника")</f>
        <v/>
      </c>
    </row>
    <row r="4174" spans="1:45" x14ac:dyDescent="0.25">
      <c r="A4174" t="str">
        <f t="shared" si="75"/>
        <v/>
      </c>
      <c r="B4174" t="str">
        <f>IF(E4174="","",INDEX(Лаборатории!A:A,MATCH('Производственный контроль'!E4174,Лаборатории!B:B,0)))</f>
        <v/>
      </c>
      <c r="C4174" t="str">
        <f>IF(E4174="","",VLOOKUP(E4174,Лаборатории!B:D,3,0))</f>
        <v/>
      </c>
      <c r="E4174" s="150"/>
      <c r="J4174" t="str">
        <f>IF(L4174="","",VLOOKUP(L4174,Продукция!B:D,3,0))</f>
        <v/>
      </c>
      <c r="K4174" t="str">
        <f>IF(L4174="","",VLOOKUP(L4174,Продукция!B:C,2,0))</f>
        <v/>
      </c>
      <c r="L4174" s="151"/>
      <c r="M4174" t="str">
        <f>IF(L4174="","",VLOOKUP(L4174,Продукция!B:L,11,0))</f>
        <v/>
      </c>
      <c r="AB4174" t="str">
        <f>IF(L4174="","",VLOOKUP(L4174&amp;I4174,Продукция!A:I,9,0))</f>
        <v/>
      </c>
      <c r="AF4174" t="str">
        <f>IF(AD4174="","",VLOOKUP(AD4174,'Сотрудники и ссылки'!A:B,2,0))</f>
        <v/>
      </c>
      <c r="AG4174" t="str">
        <f>IF(AD4174="","",VLOOKUP(AD4174,'Сотрудники и ссылки'!A:C,3,0))</f>
        <v/>
      </c>
      <c r="AI4174" t="str">
        <f>IF(AH4174="","",VLOOKUP(AH4174,'Сотрудники и ссылки'!A:B,2,0))</f>
        <v/>
      </c>
      <c r="AJ4174" t="str">
        <f>IF(AH4174="","",VLOOKUP(AH4174,'Сотрудники и ссылки'!A:C,3,0))</f>
        <v/>
      </c>
      <c r="AL4174" s="2" t="str">
        <f>IF(AK4174="","",AK4174+VLOOKUP(I4174,'Вид исследования'!B:E,4,0))</f>
        <v/>
      </c>
      <c r="AM4174" s="2" t="str">
        <f>IF(AK4174="","",AK4174+VLOOKUP(I4174,'Вид исследования'!B:F,5,0))</f>
        <v/>
      </c>
      <c r="AQ4174" t="str">
        <f>IFERROR(IF(L4174="","",VLOOKUP(L4174&amp;I4174,Продукция!A:K,11,0)),"обратитесь к админ справочника")</f>
        <v/>
      </c>
      <c r="AS4174" t="str">
        <f>IFERROR(IF(L4174="","",VLOOKUP(L4174&amp;I4174,Продукция!A:J,10,0)),"обратитесь к админ справочника")</f>
        <v/>
      </c>
    </row>
    <row r="4175" spans="1:45" x14ac:dyDescent="0.25">
      <c r="A4175" t="str">
        <f t="shared" si="75"/>
        <v/>
      </c>
      <c r="B4175" t="str">
        <f>IF(E4175="","",INDEX(Лаборатории!A:A,MATCH('Производственный контроль'!E4175,Лаборатории!B:B,0)))</f>
        <v/>
      </c>
      <c r="C4175" t="str">
        <f>IF(E4175="","",VLOOKUP(E4175,Лаборатории!B:D,3,0))</f>
        <v/>
      </c>
      <c r="E4175" s="150"/>
      <c r="J4175" t="str">
        <f>IF(L4175="","",VLOOKUP(L4175,Продукция!B:D,3,0))</f>
        <v/>
      </c>
      <c r="K4175" t="str">
        <f>IF(L4175="","",VLOOKUP(L4175,Продукция!B:C,2,0))</f>
        <v/>
      </c>
      <c r="L4175" s="151"/>
      <c r="M4175" t="str">
        <f>IF(L4175="","",VLOOKUP(L4175,Продукция!B:L,11,0))</f>
        <v/>
      </c>
      <c r="AB4175" t="str">
        <f>IF(L4175="","",VLOOKUP(L4175&amp;I4175,Продукция!A:I,9,0))</f>
        <v/>
      </c>
      <c r="AF4175" t="str">
        <f>IF(AD4175="","",VLOOKUP(AD4175,'Сотрудники и ссылки'!A:B,2,0))</f>
        <v/>
      </c>
      <c r="AG4175" t="str">
        <f>IF(AD4175="","",VLOOKUP(AD4175,'Сотрудники и ссылки'!A:C,3,0))</f>
        <v/>
      </c>
      <c r="AI4175" t="str">
        <f>IF(AH4175="","",VLOOKUP(AH4175,'Сотрудники и ссылки'!A:B,2,0))</f>
        <v/>
      </c>
      <c r="AJ4175" t="str">
        <f>IF(AH4175="","",VLOOKUP(AH4175,'Сотрудники и ссылки'!A:C,3,0))</f>
        <v/>
      </c>
      <c r="AL4175" s="2" t="str">
        <f>IF(AK4175="","",AK4175+VLOOKUP(I4175,'Вид исследования'!B:E,4,0))</f>
        <v/>
      </c>
      <c r="AM4175" s="2" t="str">
        <f>IF(AK4175="","",AK4175+VLOOKUP(I4175,'Вид исследования'!B:F,5,0))</f>
        <v/>
      </c>
      <c r="AQ4175" t="str">
        <f>IFERROR(IF(L4175="","",VLOOKUP(L4175&amp;I4175,Продукция!A:K,11,0)),"обратитесь к админ справочника")</f>
        <v/>
      </c>
      <c r="AS4175" t="str">
        <f>IFERROR(IF(L4175="","",VLOOKUP(L4175&amp;I4175,Продукция!A:J,10,0)),"обратитесь к админ справочника")</f>
        <v/>
      </c>
    </row>
    <row r="4176" spans="1:45" x14ac:dyDescent="0.25">
      <c r="A4176" t="str">
        <f t="shared" si="75"/>
        <v/>
      </c>
      <c r="B4176" t="str">
        <f>IF(E4176="","",INDEX(Лаборатории!A:A,MATCH('Производственный контроль'!E4176,Лаборатории!B:B,0)))</f>
        <v/>
      </c>
      <c r="C4176" t="str">
        <f>IF(E4176="","",VLOOKUP(E4176,Лаборатории!B:D,3,0))</f>
        <v/>
      </c>
      <c r="E4176" s="150"/>
      <c r="J4176" t="str">
        <f>IF(L4176="","",VLOOKUP(L4176,Продукция!B:D,3,0))</f>
        <v/>
      </c>
      <c r="K4176" t="str">
        <f>IF(L4176="","",VLOOKUP(L4176,Продукция!B:C,2,0))</f>
        <v/>
      </c>
      <c r="L4176" s="151"/>
      <c r="M4176" t="str">
        <f>IF(L4176="","",VLOOKUP(L4176,Продукция!B:L,11,0))</f>
        <v/>
      </c>
      <c r="AB4176" t="str">
        <f>IF(L4176="","",VLOOKUP(L4176&amp;I4176,Продукция!A:I,9,0))</f>
        <v/>
      </c>
      <c r="AF4176" t="str">
        <f>IF(AD4176="","",VLOOKUP(AD4176,'Сотрудники и ссылки'!A:B,2,0))</f>
        <v/>
      </c>
      <c r="AG4176" t="str">
        <f>IF(AD4176="","",VLOOKUP(AD4176,'Сотрудники и ссылки'!A:C,3,0))</f>
        <v/>
      </c>
      <c r="AI4176" t="str">
        <f>IF(AH4176="","",VLOOKUP(AH4176,'Сотрудники и ссылки'!A:B,2,0))</f>
        <v/>
      </c>
      <c r="AJ4176" t="str">
        <f>IF(AH4176="","",VLOOKUP(AH4176,'Сотрудники и ссылки'!A:C,3,0))</f>
        <v/>
      </c>
      <c r="AL4176" s="2" t="str">
        <f>IF(AK4176="","",AK4176+VLOOKUP(I4176,'Вид исследования'!B:E,4,0))</f>
        <v/>
      </c>
      <c r="AM4176" s="2" t="str">
        <f>IF(AK4176="","",AK4176+VLOOKUP(I4176,'Вид исследования'!B:F,5,0))</f>
        <v/>
      </c>
      <c r="AQ4176" t="str">
        <f>IFERROR(IF(L4176="","",VLOOKUP(L4176&amp;I4176,Продукция!A:K,11,0)),"обратитесь к админ справочника")</f>
        <v/>
      </c>
      <c r="AS4176" t="str">
        <f>IFERROR(IF(L4176="","",VLOOKUP(L4176&amp;I4176,Продукция!A:J,10,0)),"обратитесь к админ справочника")</f>
        <v/>
      </c>
    </row>
    <row r="4177" spans="1:45" x14ac:dyDescent="0.25">
      <c r="A4177" t="str">
        <f t="shared" si="75"/>
        <v/>
      </c>
      <c r="B4177" t="str">
        <f>IF(E4177="","",INDEX(Лаборатории!A:A,MATCH('Производственный контроль'!E4177,Лаборатории!B:B,0)))</f>
        <v/>
      </c>
      <c r="C4177" t="str">
        <f>IF(E4177="","",VLOOKUP(E4177,Лаборатории!B:D,3,0))</f>
        <v/>
      </c>
      <c r="E4177" s="150"/>
      <c r="J4177" t="str">
        <f>IF(L4177="","",VLOOKUP(L4177,Продукция!B:D,3,0))</f>
        <v/>
      </c>
      <c r="K4177" t="str">
        <f>IF(L4177="","",VLOOKUP(L4177,Продукция!B:C,2,0))</f>
        <v/>
      </c>
      <c r="L4177" s="151"/>
      <c r="M4177" t="str">
        <f>IF(L4177="","",VLOOKUP(L4177,Продукция!B:L,11,0))</f>
        <v/>
      </c>
      <c r="AB4177" t="str">
        <f>IF(L4177="","",VLOOKUP(L4177&amp;I4177,Продукция!A:I,9,0))</f>
        <v/>
      </c>
      <c r="AF4177" t="str">
        <f>IF(AD4177="","",VLOOKUP(AD4177,'Сотрудники и ссылки'!A:B,2,0))</f>
        <v/>
      </c>
      <c r="AG4177" t="str">
        <f>IF(AD4177="","",VLOOKUP(AD4177,'Сотрудники и ссылки'!A:C,3,0))</f>
        <v/>
      </c>
      <c r="AI4177" t="str">
        <f>IF(AH4177="","",VLOOKUP(AH4177,'Сотрудники и ссылки'!A:B,2,0))</f>
        <v/>
      </c>
      <c r="AJ4177" t="str">
        <f>IF(AH4177="","",VLOOKUP(AH4177,'Сотрудники и ссылки'!A:C,3,0))</f>
        <v/>
      </c>
      <c r="AL4177" s="2" t="str">
        <f>IF(AK4177="","",AK4177+VLOOKUP(I4177,'Вид исследования'!B:E,4,0))</f>
        <v/>
      </c>
      <c r="AM4177" s="2" t="str">
        <f>IF(AK4177="","",AK4177+VLOOKUP(I4177,'Вид исследования'!B:F,5,0))</f>
        <v/>
      </c>
      <c r="AQ4177" t="str">
        <f>IFERROR(IF(L4177="","",VLOOKUP(L4177&amp;I4177,Продукция!A:K,11,0)),"обратитесь к админ справочника")</f>
        <v/>
      </c>
      <c r="AS4177" t="str">
        <f>IFERROR(IF(L4177="","",VLOOKUP(L4177&amp;I4177,Продукция!A:J,10,0)),"обратитесь к админ справочника")</f>
        <v/>
      </c>
    </row>
    <row r="4178" spans="1:45" x14ac:dyDescent="0.25">
      <c r="A4178" t="str">
        <f t="shared" si="75"/>
        <v/>
      </c>
      <c r="B4178" t="str">
        <f>IF(E4178="","",INDEX(Лаборатории!A:A,MATCH('Производственный контроль'!E4178,Лаборатории!B:B,0)))</f>
        <v/>
      </c>
      <c r="C4178" t="str">
        <f>IF(E4178="","",VLOOKUP(E4178,Лаборатории!B:D,3,0))</f>
        <v/>
      </c>
      <c r="E4178" s="150"/>
      <c r="J4178" t="str">
        <f>IF(L4178="","",VLOOKUP(L4178,Продукция!B:D,3,0))</f>
        <v/>
      </c>
      <c r="K4178" t="str">
        <f>IF(L4178="","",VLOOKUP(L4178,Продукция!B:C,2,0))</f>
        <v/>
      </c>
      <c r="L4178" s="151"/>
      <c r="M4178" t="str">
        <f>IF(L4178="","",VLOOKUP(L4178,Продукция!B:L,11,0))</f>
        <v/>
      </c>
      <c r="AB4178" t="str">
        <f>IF(L4178="","",VLOOKUP(L4178&amp;I4178,Продукция!A:I,9,0))</f>
        <v/>
      </c>
      <c r="AF4178" t="str">
        <f>IF(AD4178="","",VLOOKUP(AD4178,'Сотрудники и ссылки'!A:B,2,0))</f>
        <v/>
      </c>
      <c r="AG4178" t="str">
        <f>IF(AD4178="","",VLOOKUP(AD4178,'Сотрудники и ссылки'!A:C,3,0))</f>
        <v/>
      </c>
      <c r="AI4178" t="str">
        <f>IF(AH4178="","",VLOOKUP(AH4178,'Сотрудники и ссылки'!A:B,2,0))</f>
        <v/>
      </c>
      <c r="AJ4178" t="str">
        <f>IF(AH4178="","",VLOOKUP(AH4178,'Сотрудники и ссылки'!A:C,3,0))</f>
        <v/>
      </c>
      <c r="AL4178" s="2" t="str">
        <f>IF(AK4178="","",AK4178+VLOOKUP(I4178,'Вид исследования'!B:E,4,0))</f>
        <v/>
      </c>
      <c r="AM4178" s="2" t="str">
        <f>IF(AK4178="","",AK4178+VLOOKUP(I4178,'Вид исследования'!B:F,5,0))</f>
        <v/>
      </c>
      <c r="AQ4178" t="str">
        <f>IFERROR(IF(L4178="","",VLOOKUP(L4178&amp;I4178,Продукция!A:K,11,0)),"обратитесь к админ справочника")</f>
        <v/>
      </c>
      <c r="AS4178" t="str">
        <f>IFERROR(IF(L4178="","",VLOOKUP(L4178&amp;I4178,Продукция!A:J,10,0)),"обратитесь к админ справочника")</f>
        <v/>
      </c>
    </row>
    <row r="4179" spans="1:45" x14ac:dyDescent="0.25">
      <c r="A4179" t="str">
        <f t="shared" si="75"/>
        <v/>
      </c>
      <c r="B4179" t="str">
        <f>IF(E4179="","",INDEX(Лаборатории!A:A,MATCH('Производственный контроль'!E4179,Лаборатории!B:B,0)))</f>
        <v/>
      </c>
      <c r="C4179" t="str">
        <f>IF(E4179="","",VLOOKUP(E4179,Лаборатории!B:D,3,0))</f>
        <v/>
      </c>
      <c r="E4179" s="150"/>
      <c r="J4179" t="str">
        <f>IF(L4179="","",VLOOKUP(L4179,Продукция!B:D,3,0))</f>
        <v/>
      </c>
      <c r="K4179" t="str">
        <f>IF(L4179="","",VLOOKUP(L4179,Продукция!B:C,2,0))</f>
        <v/>
      </c>
      <c r="L4179" s="151"/>
      <c r="M4179" t="str">
        <f>IF(L4179="","",VLOOKUP(L4179,Продукция!B:L,11,0))</f>
        <v/>
      </c>
      <c r="AB4179" t="str">
        <f>IF(L4179="","",VLOOKUP(L4179&amp;I4179,Продукция!A:I,9,0))</f>
        <v/>
      </c>
      <c r="AF4179" t="str">
        <f>IF(AD4179="","",VLOOKUP(AD4179,'Сотрудники и ссылки'!A:B,2,0))</f>
        <v/>
      </c>
      <c r="AG4179" t="str">
        <f>IF(AD4179="","",VLOOKUP(AD4179,'Сотрудники и ссылки'!A:C,3,0))</f>
        <v/>
      </c>
      <c r="AI4179" t="str">
        <f>IF(AH4179="","",VLOOKUP(AH4179,'Сотрудники и ссылки'!A:B,2,0))</f>
        <v/>
      </c>
      <c r="AJ4179" t="str">
        <f>IF(AH4179="","",VLOOKUP(AH4179,'Сотрудники и ссылки'!A:C,3,0))</f>
        <v/>
      </c>
      <c r="AL4179" s="2" t="str">
        <f>IF(AK4179="","",AK4179+VLOOKUP(I4179,'Вид исследования'!B:E,4,0))</f>
        <v/>
      </c>
      <c r="AM4179" s="2" t="str">
        <f>IF(AK4179="","",AK4179+VLOOKUP(I4179,'Вид исследования'!B:F,5,0))</f>
        <v/>
      </c>
      <c r="AQ4179" t="str">
        <f>IFERROR(IF(L4179="","",VLOOKUP(L4179&amp;I4179,Продукция!A:K,11,0)),"обратитесь к админ справочника")</f>
        <v/>
      </c>
      <c r="AS4179" t="str">
        <f>IFERROR(IF(L4179="","",VLOOKUP(L4179&amp;I4179,Продукция!A:J,10,0)),"обратитесь к админ справочника")</f>
        <v/>
      </c>
    </row>
    <row r="4180" spans="1:45" x14ac:dyDescent="0.25">
      <c r="A4180" t="str">
        <f t="shared" si="75"/>
        <v/>
      </c>
      <c r="B4180" t="str">
        <f>IF(E4180="","",INDEX(Лаборатории!A:A,MATCH('Производственный контроль'!E4180,Лаборатории!B:B,0)))</f>
        <v/>
      </c>
      <c r="C4180" t="str">
        <f>IF(E4180="","",VLOOKUP(E4180,Лаборатории!B:D,3,0))</f>
        <v/>
      </c>
      <c r="E4180" s="150"/>
      <c r="J4180" t="str">
        <f>IF(L4180="","",VLOOKUP(L4180,Продукция!B:D,3,0))</f>
        <v/>
      </c>
      <c r="K4180" t="str">
        <f>IF(L4180="","",VLOOKUP(L4180,Продукция!B:C,2,0))</f>
        <v/>
      </c>
      <c r="L4180" s="151"/>
      <c r="M4180" t="str">
        <f>IF(L4180="","",VLOOKUP(L4180,Продукция!B:L,11,0))</f>
        <v/>
      </c>
      <c r="AB4180" t="str">
        <f>IF(L4180="","",VLOOKUP(L4180&amp;I4180,Продукция!A:I,9,0))</f>
        <v/>
      </c>
      <c r="AF4180" t="str">
        <f>IF(AD4180="","",VLOOKUP(AD4180,'Сотрудники и ссылки'!A:B,2,0))</f>
        <v/>
      </c>
      <c r="AG4180" t="str">
        <f>IF(AD4180="","",VLOOKUP(AD4180,'Сотрудники и ссылки'!A:C,3,0))</f>
        <v/>
      </c>
      <c r="AI4180" t="str">
        <f>IF(AH4180="","",VLOOKUP(AH4180,'Сотрудники и ссылки'!A:B,2,0))</f>
        <v/>
      </c>
      <c r="AJ4180" t="str">
        <f>IF(AH4180="","",VLOOKUP(AH4180,'Сотрудники и ссылки'!A:C,3,0))</f>
        <v/>
      </c>
      <c r="AL4180" s="2" t="str">
        <f>IF(AK4180="","",AK4180+VLOOKUP(I4180,'Вид исследования'!B:E,4,0))</f>
        <v/>
      </c>
      <c r="AM4180" s="2" t="str">
        <f>IF(AK4180="","",AK4180+VLOOKUP(I4180,'Вид исследования'!B:F,5,0))</f>
        <v/>
      </c>
      <c r="AQ4180" t="str">
        <f>IFERROR(IF(L4180="","",VLOOKUP(L4180&amp;I4180,Продукция!A:K,11,0)),"обратитесь к админ справочника")</f>
        <v/>
      </c>
      <c r="AS4180" t="str">
        <f>IFERROR(IF(L4180="","",VLOOKUP(L4180&amp;I4180,Продукция!A:J,10,0)),"обратитесь к админ справочника")</f>
        <v/>
      </c>
    </row>
    <row r="4181" spans="1:45" x14ac:dyDescent="0.25">
      <c r="A4181" t="str">
        <f t="shared" si="75"/>
        <v/>
      </c>
      <c r="B4181" t="str">
        <f>IF(E4181="","",INDEX(Лаборатории!A:A,MATCH('Производственный контроль'!E4181,Лаборатории!B:B,0)))</f>
        <v/>
      </c>
      <c r="C4181" t="str">
        <f>IF(E4181="","",VLOOKUP(E4181,Лаборатории!B:D,3,0))</f>
        <v/>
      </c>
      <c r="E4181" s="150"/>
      <c r="J4181" t="str">
        <f>IF(L4181="","",VLOOKUP(L4181,Продукция!B:D,3,0))</f>
        <v/>
      </c>
      <c r="K4181" t="str">
        <f>IF(L4181="","",VLOOKUP(L4181,Продукция!B:C,2,0))</f>
        <v/>
      </c>
      <c r="L4181" s="151"/>
      <c r="M4181" t="str">
        <f>IF(L4181="","",VLOOKUP(L4181,Продукция!B:L,11,0))</f>
        <v/>
      </c>
      <c r="AB4181" t="str">
        <f>IF(L4181="","",VLOOKUP(L4181&amp;I4181,Продукция!A:I,9,0))</f>
        <v/>
      </c>
      <c r="AF4181" t="str">
        <f>IF(AD4181="","",VLOOKUP(AD4181,'Сотрудники и ссылки'!A:B,2,0))</f>
        <v/>
      </c>
      <c r="AG4181" t="str">
        <f>IF(AD4181="","",VLOOKUP(AD4181,'Сотрудники и ссылки'!A:C,3,0))</f>
        <v/>
      </c>
      <c r="AI4181" t="str">
        <f>IF(AH4181="","",VLOOKUP(AH4181,'Сотрудники и ссылки'!A:B,2,0))</f>
        <v/>
      </c>
      <c r="AJ4181" t="str">
        <f>IF(AH4181="","",VLOOKUP(AH4181,'Сотрудники и ссылки'!A:C,3,0))</f>
        <v/>
      </c>
      <c r="AL4181" s="2" t="str">
        <f>IF(AK4181="","",AK4181+VLOOKUP(I4181,'Вид исследования'!B:E,4,0))</f>
        <v/>
      </c>
      <c r="AM4181" s="2" t="str">
        <f>IF(AK4181="","",AK4181+VLOOKUP(I4181,'Вид исследования'!B:F,5,0))</f>
        <v/>
      </c>
      <c r="AQ4181" t="str">
        <f>IFERROR(IF(L4181="","",VLOOKUP(L4181&amp;I4181,Продукция!A:K,11,0)),"обратитесь к админ справочника")</f>
        <v/>
      </c>
      <c r="AS4181" t="str">
        <f>IFERROR(IF(L4181="","",VLOOKUP(L4181&amp;I4181,Продукция!A:J,10,0)),"обратитесь к админ справочника")</f>
        <v/>
      </c>
    </row>
    <row r="4182" spans="1:45" x14ac:dyDescent="0.25">
      <c r="A4182" t="str">
        <f t="shared" si="75"/>
        <v/>
      </c>
      <c r="B4182" t="str">
        <f>IF(E4182="","",INDEX(Лаборатории!A:A,MATCH('Производственный контроль'!E4182,Лаборатории!B:B,0)))</f>
        <v/>
      </c>
      <c r="C4182" t="str">
        <f>IF(E4182="","",VLOOKUP(E4182,Лаборатории!B:D,3,0))</f>
        <v/>
      </c>
      <c r="E4182" s="150"/>
      <c r="J4182" t="str">
        <f>IF(L4182="","",VLOOKUP(L4182,Продукция!B:D,3,0))</f>
        <v/>
      </c>
      <c r="K4182" t="str">
        <f>IF(L4182="","",VLOOKUP(L4182,Продукция!B:C,2,0))</f>
        <v/>
      </c>
      <c r="L4182" s="151"/>
      <c r="M4182" t="str">
        <f>IF(L4182="","",VLOOKUP(L4182,Продукция!B:L,11,0))</f>
        <v/>
      </c>
      <c r="AB4182" t="str">
        <f>IF(L4182="","",VLOOKUP(L4182&amp;I4182,Продукция!A:I,9,0))</f>
        <v/>
      </c>
      <c r="AF4182" t="str">
        <f>IF(AD4182="","",VLOOKUP(AD4182,'Сотрудники и ссылки'!A:B,2,0))</f>
        <v/>
      </c>
      <c r="AG4182" t="str">
        <f>IF(AD4182="","",VLOOKUP(AD4182,'Сотрудники и ссылки'!A:C,3,0))</f>
        <v/>
      </c>
      <c r="AI4182" t="str">
        <f>IF(AH4182="","",VLOOKUP(AH4182,'Сотрудники и ссылки'!A:B,2,0))</f>
        <v/>
      </c>
      <c r="AJ4182" t="str">
        <f>IF(AH4182="","",VLOOKUP(AH4182,'Сотрудники и ссылки'!A:C,3,0))</f>
        <v/>
      </c>
      <c r="AL4182" s="2" t="str">
        <f>IF(AK4182="","",AK4182+VLOOKUP(I4182,'Вид исследования'!B:E,4,0))</f>
        <v/>
      </c>
      <c r="AM4182" s="2" t="str">
        <f>IF(AK4182="","",AK4182+VLOOKUP(I4182,'Вид исследования'!B:F,5,0))</f>
        <v/>
      </c>
      <c r="AQ4182" t="str">
        <f>IFERROR(IF(L4182="","",VLOOKUP(L4182&amp;I4182,Продукция!A:K,11,0)),"обратитесь к админ справочника")</f>
        <v/>
      </c>
      <c r="AS4182" t="str">
        <f>IFERROR(IF(L4182="","",VLOOKUP(L4182&amp;I4182,Продукция!A:J,10,0)),"обратитесь к админ справочника")</f>
        <v/>
      </c>
    </row>
    <row r="4183" spans="1:45" x14ac:dyDescent="0.25">
      <c r="A4183" t="str">
        <f t="shared" si="75"/>
        <v/>
      </c>
      <c r="B4183" t="str">
        <f>IF(E4183="","",INDEX(Лаборатории!A:A,MATCH('Производственный контроль'!E4183,Лаборатории!B:B,0)))</f>
        <v/>
      </c>
      <c r="C4183" t="str">
        <f>IF(E4183="","",VLOOKUP(E4183,Лаборатории!B:D,3,0))</f>
        <v/>
      </c>
      <c r="E4183" s="150"/>
      <c r="J4183" t="str">
        <f>IF(L4183="","",VLOOKUP(L4183,Продукция!B:D,3,0))</f>
        <v/>
      </c>
      <c r="K4183" t="str">
        <f>IF(L4183="","",VLOOKUP(L4183,Продукция!B:C,2,0))</f>
        <v/>
      </c>
      <c r="L4183" s="151"/>
      <c r="M4183" t="str">
        <f>IF(L4183="","",VLOOKUP(L4183,Продукция!B:L,11,0))</f>
        <v/>
      </c>
      <c r="AB4183" t="str">
        <f>IF(L4183="","",VLOOKUP(L4183&amp;I4183,Продукция!A:I,9,0))</f>
        <v/>
      </c>
      <c r="AF4183" t="str">
        <f>IF(AD4183="","",VLOOKUP(AD4183,'Сотрудники и ссылки'!A:B,2,0))</f>
        <v/>
      </c>
      <c r="AG4183" t="str">
        <f>IF(AD4183="","",VLOOKUP(AD4183,'Сотрудники и ссылки'!A:C,3,0))</f>
        <v/>
      </c>
      <c r="AI4183" t="str">
        <f>IF(AH4183="","",VLOOKUP(AH4183,'Сотрудники и ссылки'!A:B,2,0))</f>
        <v/>
      </c>
      <c r="AJ4183" t="str">
        <f>IF(AH4183="","",VLOOKUP(AH4183,'Сотрудники и ссылки'!A:C,3,0))</f>
        <v/>
      </c>
      <c r="AL4183" s="2" t="str">
        <f>IF(AK4183="","",AK4183+VLOOKUP(I4183,'Вид исследования'!B:E,4,0))</f>
        <v/>
      </c>
      <c r="AM4183" s="2" t="str">
        <f>IF(AK4183="","",AK4183+VLOOKUP(I4183,'Вид исследования'!B:F,5,0))</f>
        <v/>
      </c>
      <c r="AQ4183" t="str">
        <f>IFERROR(IF(L4183="","",VLOOKUP(L4183&amp;I4183,Продукция!A:K,11,0)),"обратитесь к админ справочника")</f>
        <v/>
      </c>
      <c r="AS4183" t="str">
        <f>IFERROR(IF(L4183="","",VLOOKUP(L4183&amp;I4183,Продукция!A:J,10,0)),"обратитесь к админ справочника")</f>
        <v/>
      </c>
    </row>
    <row r="4184" spans="1:45" x14ac:dyDescent="0.25">
      <c r="A4184" t="str">
        <f t="shared" si="75"/>
        <v/>
      </c>
      <c r="B4184" t="str">
        <f>IF(E4184="","",INDEX(Лаборатории!A:A,MATCH('Производственный контроль'!E4184,Лаборатории!B:B,0)))</f>
        <v/>
      </c>
      <c r="C4184" t="str">
        <f>IF(E4184="","",VLOOKUP(E4184,Лаборатории!B:D,3,0))</f>
        <v/>
      </c>
      <c r="E4184" s="150"/>
      <c r="J4184" t="str">
        <f>IF(L4184="","",VLOOKUP(L4184,Продукция!B:D,3,0))</f>
        <v/>
      </c>
      <c r="K4184" t="str">
        <f>IF(L4184="","",VLOOKUP(L4184,Продукция!B:C,2,0))</f>
        <v/>
      </c>
      <c r="L4184" s="151"/>
      <c r="M4184" t="str">
        <f>IF(L4184="","",VLOOKUP(L4184,Продукция!B:L,11,0))</f>
        <v/>
      </c>
      <c r="AB4184" t="str">
        <f>IF(L4184="","",VLOOKUP(L4184&amp;I4184,Продукция!A:I,9,0))</f>
        <v/>
      </c>
      <c r="AF4184" t="str">
        <f>IF(AD4184="","",VLOOKUP(AD4184,'Сотрудники и ссылки'!A:B,2,0))</f>
        <v/>
      </c>
      <c r="AG4184" t="str">
        <f>IF(AD4184="","",VLOOKUP(AD4184,'Сотрудники и ссылки'!A:C,3,0))</f>
        <v/>
      </c>
      <c r="AI4184" t="str">
        <f>IF(AH4184="","",VLOOKUP(AH4184,'Сотрудники и ссылки'!A:B,2,0))</f>
        <v/>
      </c>
      <c r="AJ4184" t="str">
        <f>IF(AH4184="","",VLOOKUP(AH4184,'Сотрудники и ссылки'!A:C,3,0))</f>
        <v/>
      </c>
      <c r="AL4184" s="2" t="str">
        <f>IF(AK4184="","",AK4184+VLOOKUP(I4184,'Вид исследования'!B:E,4,0))</f>
        <v/>
      </c>
      <c r="AM4184" s="2" t="str">
        <f>IF(AK4184="","",AK4184+VLOOKUP(I4184,'Вид исследования'!B:F,5,0))</f>
        <v/>
      </c>
      <c r="AQ4184" t="str">
        <f>IFERROR(IF(L4184="","",VLOOKUP(L4184&amp;I4184,Продукция!A:K,11,0)),"обратитесь к админ справочника")</f>
        <v/>
      </c>
      <c r="AS4184" t="str">
        <f>IFERROR(IF(L4184="","",VLOOKUP(L4184&amp;I4184,Продукция!A:J,10,0)),"обратитесь к админ справочника")</f>
        <v/>
      </c>
    </row>
    <row r="4185" spans="1:45" x14ac:dyDescent="0.25">
      <c r="A4185" t="str">
        <f t="shared" si="75"/>
        <v/>
      </c>
      <c r="B4185" t="str">
        <f>IF(E4185="","",INDEX(Лаборатории!A:A,MATCH('Производственный контроль'!E4185,Лаборатории!B:B,0)))</f>
        <v/>
      </c>
      <c r="C4185" t="str">
        <f>IF(E4185="","",VLOOKUP(E4185,Лаборатории!B:D,3,0))</f>
        <v/>
      </c>
      <c r="E4185" s="150"/>
      <c r="J4185" t="str">
        <f>IF(L4185="","",VLOOKUP(L4185,Продукция!B:D,3,0))</f>
        <v/>
      </c>
      <c r="K4185" t="str">
        <f>IF(L4185="","",VLOOKUP(L4185,Продукция!B:C,2,0))</f>
        <v/>
      </c>
      <c r="L4185" s="151"/>
      <c r="M4185" t="str">
        <f>IF(L4185="","",VLOOKUP(L4185,Продукция!B:L,11,0))</f>
        <v/>
      </c>
      <c r="AB4185" t="str">
        <f>IF(L4185="","",VLOOKUP(L4185&amp;I4185,Продукция!A:I,9,0))</f>
        <v/>
      </c>
      <c r="AF4185" t="str">
        <f>IF(AD4185="","",VLOOKUP(AD4185,'Сотрудники и ссылки'!A:B,2,0))</f>
        <v/>
      </c>
      <c r="AG4185" t="str">
        <f>IF(AD4185="","",VLOOKUP(AD4185,'Сотрудники и ссылки'!A:C,3,0))</f>
        <v/>
      </c>
      <c r="AI4185" t="str">
        <f>IF(AH4185="","",VLOOKUP(AH4185,'Сотрудники и ссылки'!A:B,2,0))</f>
        <v/>
      </c>
      <c r="AJ4185" t="str">
        <f>IF(AH4185="","",VLOOKUP(AH4185,'Сотрудники и ссылки'!A:C,3,0))</f>
        <v/>
      </c>
      <c r="AL4185" s="2" t="str">
        <f>IF(AK4185="","",AK4185+VLOOKUP(I4185,'Вид исследования'!B:E,4,0))</f>
        <v/>
      </c>
      <c r="AM4185" s="2" t="str">
        <f>IF(AK4185="","",AK4185+VLOOKUP(I4185,'Вид исследования'!B:F,5,0))</f>
        <v/>
      </c>
      <c r="AQ4185" t="str">
        <f>IFERROR(IF(L4185="","",VLOOKUP(L4185&amp;I4185,Продукция!A:K,11,0)),"обратитесь к админ справочника")</f>
        <v/>
      </c>
      <c r="AS4185" t="str">
        <f>IFERROR(IF(L4185="","",VLOOKUP(L4185&amp;I4185,Продукция!A:J,10,0)),"обратитесь к админ справочника")</f>
        <v/>
      </c>
    </row>
    <row r="4186" spans="1:45" x14ac:dyDescent="0.25">
      <c r="A4186" t="str">
        <f t="shared" si="75"/>
        <v/>
      </c>
      <c r="B4186" t="str">
        <f>IF(E4186="","",INDEX(Лаборатории!A:A,MATCH('Производственный контроль'!E4186,Лаборатории!B:B,0)))</f>
        <v/>
      </c>
      <c r="C4186" t="str">
        <f>IF(E4186="","",VLOOKUP(E4186,Лаборатории!B:D,3,0))</f>
        <v/>
      </c>
      <c r="E4186" s="150"/>
      <c r="J4186" t="str">
        <f>IF(L4186="","",VLOOKUP(L4186,Продукция!B:D,3,0))</f>
        <v/>
      </c>
      <c r="K4186" t="str">
        <f>IF(L4186="","",VLOOKUP(L4186,Продукция!B:C,2,0))</f>
        <v/>
      </c>
      <c r="L4186" s="151"/>
      <c r="M4186" t="str">
        <f>IF(L4186="","",VLOOKUP(L4186,Продукция!B:L,11,0))</f>
        <v/>
      </c>
      <c r="AB4186" t="str">
        <f>IF(L4186="","",VLOOKUP(L4186&amp;I4186,Продукция!A:I,9,0))</f>
        <v/>
      </c>
      <c r="AF4186" t="str">
        <f>IF(AD4186="","",VLOOKUP(AD4186,'Сотрудники и ссылки'!A:B,2,0))</f>
        <v/>
      </c>
      <c r="AG4186" t="str">
        <f>IF(AD4186="","",VLOOKUP(AD4186,'Сотрудники и ссылки'!A:C,3,0))</f>
        <v/>
      </c>
      <c r="AI4186" t="str">
        <f>IF(AH4186="","",VLOOKUP(AH4186,'Сотрудники и ссылки'!A:B,2,0))</f>
        <v/>
      </c>
      <c r="AJ4186" t="str">
        <f>IF(AH4186="","",VLOOKUP(AH4186,'Сотрудники и ссылки'!A:C,3,0))</f>
        <v/>
      </c>
      <c r="AL4186" s="2" t="str">
        <f>IF(AK4186="","",AK4186+VLOOKUP(I4186,'Вид исследования'!B:E,4,0))</f>
        <v/>
      </c>
      <c r="AM4186" s="2" t="str">
        <f>IF(AK4186="","",AK4186+VLOOKUP(I4186,'Вид исследования'!B:F,5,0))</f>
        <v/>
      </c>
      <c r="AQ4186" t="str">
        <f>IFERROR(IF(L4186="","",VLOOKUP(L4186&amp;I4186,Продукция!A:K,11,0)),"обратитесь к админ справочника")</f>
        <v/>
      </c>
      <c r="AS4186" t="str">
        <f>IFERROR(IF(L4186="","",VLOOKUP(L4186&amp;I4186,Продукция!A:J,10,0)),"обратитесь к админ справочника")</f>
        <v/>
      </c>
    </row>
    <row r="4187" spans="1:45" x14ac:dyDescent="0.25">
      <c r="A4187" t="str">
        <f t="shared" si="75"/>
        <v/>
      </c>
      <c r="B4187" t="str">
        <f>IF(E4187="","",INDEX(Лаборатории!A:A,MATCH('Производственный контроль'!E4187,Лаборатории!B:B,0)))</f>
        <v/>
      </c>
      <c r="C4187" t="str">
        <f>IF(E4187="","",VLOOKUP(E4187,Лаборатории!B:D,3,0))</f>
        <v/>
      </c>
      <c r="E4187" s="150"/>
      <c r="J4187" t="str">
        <f>IF(L4187="","",VLOOKUP(L4187,Продукция!B:D,3,0))</f>
        <v/>
      </c>
      <c r="K4187" t="str">
        <f>IF(L4187="","",VLOOKUP(L4187,Продукция!B:C,2,0))</f>
        <v/>
      </c>
      <c r="L4187" s="151"/>
      <c r="M4187" t="str">
        <f>IF(L4187="","",VLOOKUP(L4187,Продукция!B:L,11,0))</f>
        <v/>
      </c>
      <c r="AB4187" t="str">
        <f>IF(L4187="","",VLOOKUP(L4187&amp;I4187,Продукция!A:I,9,0))</f>
        <v/>
      </c>
      <c r="AF4187" t="str">
        <f>IF(AD4187="","",VLOOKUP(AD4187,'Сотрудники и ссылки'!A:B,2,0))</f>
        <v/>
      </c>
      <c r="AG4187" t="str">
        <f>IF(AD4187="","",VLOOKUP(AD4187,'Сотрудники и ссылки'!A:C,3,0))</f>
        <v/>
      </c>
      <c r="AI4187" t="str">
        <f>IF(AH4187="","",VLOOKUP(AH4187,'Сотрудники и ссылки'!A:B,2,0))</f>
        <v/>
      </c>
      <c r="AJ4187" t="str">
        <f>IF(AH4187="","",VLOOKUP(AH4187,'Сотрудники и ссылки'!A:C,3,0))</f>
        <v/>
      </c>
      <c r="AL4187" s="2" t="str">
        <f>IF(AK4187="","",AK4187+VLOOKUP(I4187,'Вид исследования'!B:E,4,0))</f>
        <v/>
      </c>
      <c r="AM4187" s="2" t="str">
        <f>IF(AK4187="","",AK4187+VLOOKUP(I4187,'Вид исследования'!B:F,5,0))</f>
        <v/>
      </c>
      <c r="AQ4187" t="str">
        <f>IFERROR(IF(L4187="","",VLOOKUP(L4187&amp;I4187,Продукция!A:K,11,0)),"обратитесь к админ справочника")</f>
        <v/>
      </c>
      <c r="AS4187" t="str">
        <f>IFERROR(IF(L4187="","",VLOOKUP(L4187&amp;I4187,Продукция!A:J,10,0)),"обратитесь к админ справочника")</f>
        <v/>
      </c>
    </row>
    <row r="4188" spans="1:45" x14ac:dyDescent="0.25">
      <c r="A4188" t="str">
        <f t="shared" si="75"/>
        <v/>
      </c>
      <c r="B4188" t="str">
        <f>IF(E4188="","",INDEX(Лаборатории!A:A,MATCH('Производственный контроль'!E4188,Лаборатории!B:B,0)))</f>
        <v/>
      </c>
      <c r="C4188" t="str">
        <f>IF(E4188="","",VLOOKUP(E4188,Лаборатории!B:D,3,0))</f>
        <v/>
      </c>
      <c r="E4188" s="150"/>
      <c r="J4188" t="str">
        <f>IF(L4188="","",VLOOKUP(L4188,Продукция!B:D,3,0))</f>
        <v/>
      </c>
      <c r="K4188" t="str">
        <f>IF(L4188="","",VLOOKUP(L4188,Продукция!B:C,2,0))</f>
        <v/>
      </c>
      <c r="L4188" s="151"/>
      <c r="M4188" t="str">
        <f>IF(L4188="","",VLOOKUP(L4188,Продукция!B:L,11,0))</f>
        <v/>
      </c>
      <c r="AB4188" t="str">
        <f>IF(L4188="","",VLOOKUP(L4188&amp;I4188,Продукция!A:I,9,0))</f>
        <v/>
      </c>
      <c r="AF4188" t="str">
        <f>IF(AD4188="","",VLOOKUP(AD4188,'Сотрудники и ссылки'!A:B,2,0))</f>
        <v/>
      </c>
      <c r="AG4188" t="str">
        <f>IF(AD4188="","",VLOOKUP(AD4188,'Сотрудники и ссылки'!A:C,3,0))</f>
        <v/>
      </c>
      <c r="AI4188" t="str">
        <f>IF(AH4188="","",VLOOKUP(AH4188,'Сотрудники и ссылки'!A:B,2,0))</f>
        <v/>
      </c>
      <c r="AJ4188" t="str">
        <f>IF(AH4188="","",VLOOKUP(AH4188,'Сотрудники и ссылки'!A:C,3,0))</f>
        <v/>
      </c>
      <c r="AL4188" s="2" t="str">
        <f>IF(AK4188="","",AK4188+VLOOKUP(I4188,'Вид исследования'!B:E,4,0))</f>
        <v/>
      </c>
      <c r="AM4188" s="2" t="str">
        <f>IF(AK4188="","",AK4188+VLOOKUP(I4188,'Вид исследования'!B:F,5,0))</f>
        <v/>
      </c>
      <c r="AQ4188" t="str">
        <f>IFERROR(IF(L4188="","",VLOOKUP(L4188&amp;I4188,Продукция!A:K,11,0)),"обратитесь к админ справочника")</f>
        <v/>
      </c>
      <c r="AS4188" t="str">
        <f>IFERROR(IF(L4188="","",VLOOKUP(L4188&amp;I4188,Продукция!A:J,10,0)),"обратитесь к админ справочника")</f>
        <v/>
      </c>
    </row>
    <row r="4189" spans="1:45" x14ac:dyDescent="0.25">
      <c r="A4189" t="str">
        <f t="shared" si="75"/>
        <v/>
      </c>
      <c r="B4189" t="str">
        <f>IF(E4189="","",INDEX(Лаборатории!A:A,MATCH('Производственный контроль'!E4189,Лаборатории!B:B,0)))</f>
        <v/>
      </c>
      <c r="C4189" t="str">
        <f>IF(E4189="","",VLOOKUP(E4189,Лаборатории!B:D,3,0))</f>
        <v/>
      </c>
      <c r="E4189" s="150"/>
      <c r="J4189" t="str">
        <f>IF(L4189="","",VLOOKUP(L4189,Продукция!B:D,3,0))</f>
        <v/>
      </c>
      <c r="K4189" t="str">
        <f>IF(L4189="","",VLOOKUP(L4189,Продукция!B:C,2,0))</f>
        <v/>
      </c>
      <c r="L4189" s="151"/>
      <c r="M4189" t="str">
        <f>IF(L4189="","",VLOOKUP(L4189,Продукция!B:L,11,0))</f>
        <v/>
      </c>
      <c r="AB4189" t="str">
        <f>IF(L4189="","",VLOOKUP(L4189&amp;I4189,Продукция!A:I,9,0))</f>
        <v/>
      </c>
      <c r="AF4189" t="str">
        <f>IF(AD4189="","",VLOOKUP(AD4189,'Сотрудники и ссылки'!A:B,2,0))</f>
        <v/>
      </c>
      <c r="AG4189" t="str">
        <f>IF(AD4189="","",VLOOKUP(AD4189,'Сотрудники и ссылки'!A:C,3,0))</f>
        <v/>
      </c>
      <c r="AI4189" t="str">
        <f>IF(AH4189="","",VLOOKUP(AH4189,'Сотрудники и ссылки'!A:B,2,0))</f>
        <v/>
      </c>
      <c r="AJ4189" t="str">
        <f>IF(AH4189="","",VLOOKUP(AH4189,'Сотрудники и ссылки'!A:C,3,0))</f>
        <v/>
      </c>
      <c r="AL4189" s="2" t="str">
        <f>IF(AK4189="","",AK4189+VLOOKUP(I4189,'Вид исследования'!B:E,4,0))</f>
        <v/>
      </c>
      <c r="AM4189" s="2" t="str">
        <f>IF(AK4189="","",AK4189+VLOOKUP(I4189,'Вид исследования'!B:F,5,0))</f>
        <v/>
      </c>
      <c r="AQ4189" t="str">
        <f>IFERROR(IF(L4189="","",VLOOKUP(L4189&amp;I4189,Продукция!A:K,11,0)),"обратитесь к админ справочника")</f>
        <v/>
      </c>
      <c r="AS4189" t="str">
        <f>IFERROR(IF(L4189="","",VLOOKUP(L4189&amp;I4189,Продукция!A:J,10,0)),"обратитесь к админ справочника")</f>
        <v/>
      </c>
    </row>
    <row r="4190" spans="1:45" x14ac:dyDescent="0.25">
      <c r="A4190" t="str">
        <f t="shared" si="75"/>
        <v/>
      </c>
      <c r="B4190" t="str">
        <f>IF(E4190="","",INDEX(Лаборатории!A:A,MATCH('Производственный контроль'!E4190,Лаборатории!B:B,0)))</f>
        <v/>
      </c>
      <c r="C4190" t="str">
        <f>IF(E4190="","",VLOOKUP(E4190,Лаборатории!B:D,3,0))</f>
        <v/>
      </c>
      <c r="E4190" s="150"/>
      <c r="J4190" t="str">
        <f>IF(L4190="","",VLOOKUP(L4190,Продукция!B:D,3,0))</f>
        <v/>
      </c>
      <c r="K4190" t="str">
        <f>IF(L4190="","",VLOOKUP(L4190,Продукция!B:C,2,0))</f>
        <v/>
      </c>
      <c r="L4190" s="151"/>
      <c r="M4190" t="str">
        <f>IF(L4190="","",VLOOKUP(L4190,Продукция!B:L,11,0))</f>
        <v/>
      </c>
      <c r="AB4190" t="str">
        <f>IF(L4190="","",VLOOKUP(L4190&amp;I4190,Продукция!A:I,9,0))</f>
        <v/>
      </c>
      <c r="AF4190" t="str">
        <f>IF(AD4190="","",VLOOKUP(AD4190,'Сотрудники и ссылки'!A:B,2,0))</f>
        <v/>
      </c>
      <c r="AG4190" t="str">
        <f>IF(AD4190="","",VLOOKUP(AD4190,'Сотрудники и ссылки'!A:C,3,0))</f>
        <v/>
      </c>
      <c r="AI4190" t="str">
        <f>IF(AH4190="","",VLOOKUP(AH4190,'Сотрудники и ссылки'!A:B,2,0))</f>
        <v/>
      </c>
      <c r="AJ4190" t="str">
        <f>IF(AH4190="","",VLOOKUP(AH4190,'Сотрудники и ссылки'!A:C,3,0))</f>
        <v/>
      </c>
      <c r="AL4190" s="2" t="str">
        <f>IF(AK4190="","",AK4190+VLOOKUP(I4190,'Вид исследования'!B:E,4,0))</f>
        <v/>
      </c>
      <c r="AM4190" s="2" t="str">
        <f>IF(AK4190="","",AK4190+VLOOKUP(I4190,'Вид исследования'!B:F,5,0))</f>
        <v/>
      </c>
      <c r="AQ4190" t="str">
        <f>IFERROR(IF(L4190="","",VLOOKUP(L4190&amp;I4190,Продукция!A:K,11,0)),"обратитесь к админ справочника")</f>
        <v/>
      </c>
      <c r="AS4190" t="str">
        <f>IFERROR(IF(L4190="","",VLOOKUP(L4190&amp;I4190,Продукция!A:J,10,0)),"обратитесь к админ справочника")</f>
        <v/>
      </c>
    </row>
    <row r="4191" spans="1:45" x14ac:dyDescent="0.25">
      <c r="A4191" t="str">
        <f t="shared" si="75"/>
        <v/>
      </c>
      <c r="B4191" t="str">
        <f>IF(E4191="","",INDEX(Лаборатории!A:A,MATCH('Производственный контроль'!E4191,Лаборатории!B:B,0)))</f>
        <v/>
      </c>
      <c r="C4191" t="str">
        <f>IF(E4191="","",VLOOKUP(E4191,Лаборатории!B:D,3,0))</f>
        <v/>
      </c>
      <c r="E4191" s="150"/>
      <c r="J4191" t="str">
        <f>IF(L4191="","",VLOOKUP(L4191,Продукция!B:D,3,0))</f>
        <v/>
      </c>
      <c r="K4191" t="str">
        <f>IF(L4191="","",VLOOKUP(L4191,Продукция!B:C,2,0))</f>
        <v/>
      </c>
      <c r="L4191" s="151"/>
      <c r="M4191" t="str">
        <f>IF(L4191="","",VLOOKUP(L4191,Продукция!B:L,11,0))</f>
        <v/>
      </c>
      <c r="AB4191" t="str">
        <f>IF(L4191="","",VLOOKUP(L4191&amp;I4191,Продукция!A:I,9,0))</f>
        <v/>
      </c>
      <c r="AF4191" t="str">
        <f>IF(AD4191="","",VLOOKUP(AD4191,'Сотрудники и ссылки'!A:B,2,0))</f>
        <v/>
      </c>
      <c r="AG4191" t="str">
        <f>IF(AD4191="","",VLOOKUP(AD4191,'Сотрудники и ссылки'!A:C,3,0))</f>
        <v/>
      </c>
      <c r="AI4191" t="str">
        <f>IF(AH4191="","",VLOOKUP(AH4191,'Сотрудники и ссылки'!A:B,2,0))</f>
        <v/>
      </c>
      <c r="AJ4191" t="str">
        <f>IF(AH4191="","",VLOOKUP(AH4191,'Сотрудники и ссылки'!A:C,3,0))</f>
        <v/>
      </c>
      <c r="AL4191" s="2" t="str">
        <f>IF(AK4191="","",AK4191+VLOOKUP(I4191,'Вид исследования'!B:E,4,0))</f>
        <v/>
      </c>
      <c r="AM4191" s="2" t="str">
        <f>IF(AK4191="","",AK4191+VLOOKUP(I4191,'Вид исследования'!B:F,5,0))</f>
        <v/>
      </c>
      <c r="AQ4191" t="str">
        <f>IFERROR(IF(L4191="","",VLOOKUP(L4191&amp;I4191,Продукция!A:K,11,0)),"обратитесь к админ справочника")</f>
        <v/>
      </c>
      <c r="AS4191" t="str">
        <f>IFERROR(IF(L4191="","",VLOOKUP(L4191&amp;I4191,Продукция!A:J,10,0)),"обратитесь к админ справочника")</f>
        <v/>
      </c>
    </row>
    <row r="4192" spans="1:45" x14ac:dyDescent="0.25">
      <c r="A4192" t="str">
        <f t="shared" si="75"/>
        <v/>
      </c>
      <c r="B4192" t="str">
        <f>IF(E4192="","",INDEX(Лаборатории!A:A,MATCH('Производственный контроль'!E4192,Лаборатории!B:B,0)))</f>
        <v/>
      </c>
      <c r="C4192" t="str">
        <f>IF(E4192="","",VLOOKUP(E4192,Лаборатории!B:D,3,0))</f>
        <v/>
      </c>
      <c r="E4192" s="150"/>
      <c r="J4192" t="str">
        <f>IF(L4192="","",VLOOKUP(L4192,Продукция!B:D,3,0))</f>
        <v/>
      </c>
      <c r="K4192" t="str">
        <f>IF(L4192="","",VLOOKUP(L4192,Продукция!B:C,2,0))</f>
        <v/>
      </c>
      <c r="L4192" s="151"/>
      <c r="M4192" t="str">
        <f>IF(L4192="","",VLOOKUP(L4192,Продукция!B:L,11,0))</f>
        <v/>
      </c>
      <c r="AB4192" t="str">
        <f>IF(L4192="","",VLOOKUP(L4192&amp;I4192,Продукция!A:I,9,0))</f>
        <v/>
      </c>
      <c r="AF4192" t="str">
        <f>IF(AD4192="","",VLOOKUP(AD4192,'Сотрудники и ссылки'!A:B,2,0))</f>
        <v/>
      </c>
      <c r="AG4192" t="str">
        <f>IF(AD4192="","",VLOOKUP(AD4192,'Сотрудники и ссылки'!A:C,3,0))</f>
        <v/>
      </c>
      <c r="AI4192" t="str">
        <f>IF(AH4192="","",VLOOKUP(AH4192,'Сотрудники и ссылки'!A:B,2,0))</f>
        <v/>
      </c>
      <c r="AJ4192" t="str">
        <f>IF(AH4192="","",VLOOKUP(AH4192,'Сотрудники и ссылки'!A:C,3,0))</f>
        <v/>
      </c>
      <c r="AL4192" s="2" t="str">
        <f>IF(AK4192="","",AK4192+VLOOKUP(I4192,'Вид исследования'!B:E,4,0))</f>
        <v/>
      </c>
      <c r="AM4192" s="2" t="str">
        <f>IF(AK4192="","",AK4192+VLOOKUP(I4192,'Вид исследования'!B:F,5,0))</f>
        <v/>
      </c>
      <c r="AQ4192" t="str">
        <f>IFERROR(IF(L4192="","",VLOOKUP(L4192&amp;I4192,Продукция!A:K,11,0)),"обратитесь к админ справочника")</f>
        <v/>
      </c>
      <c r="AS4192" t="str">
        <f>IFERROR(IF(L4192="","",VLOOKUP(L4192&amp;I4192,Продукция!A:J,10,0)),"обратитесь к админ справочника")</f>
        <v/>
      </c>
    </row>
    <row r="4193" spans="1:45" x14ac:dyDescent="0.25">
      <c r="A4193" t="str">
        <f t="shared" si="75"/>
        <v/>
      </c>
      <c r="B4193" t="str">
        <f>IF(E4193="","",INDEX(Лаборатории!A:A,MATCH('Производственный контроль'!E4193,Лаборатории!B:B,0)))</f>
        <v/>
      </c>
      <c r="C4193" t="str">
        <f>IF(E4193="","",VLOOKUP(E4193,Лаборатории!B:D,3,0))</f>
        <v/>
      </c>
      <c r="E4193" s="150"/>
      <c r="J4193" t="str">
        <f>IF(L4193="","",VLOOKUP(L4193,Продукция!B:D,3,0))</f>
        <v/>
      </c>
      <c r="K4193" t="str">
        <f>IF(L4193="","",VLOOKUP(L4193,Продукция!B:C,2,0))</f>
        <v/>
      </c>
      <c r="L4193" s="151"/>
      <c r="M4193" t="str">
        <f>IF(L4193="","",VLOOKUP(L4193,Продукция!B:L,11,0))</f>
        <v/>
      </c>
      <c r="AB4193" t="str">
        <f>IF(L4193="","",VLOOKUP(L4193&amp;I4193,Продукция!A:I,9,0))</f>
        <v/>
      </c>
      <c r="AF4193" t="str">
        <f>IF(AD4193="","",VLOOKUP(AD4193,'Сотрудники и ссылки'!A:B,2,0))</f>
        <v/>
      </c>
      <c r="AG4193" t="str">
        <f>IF(AD4193="","",VLOOKUP(AD4193,'Сотрудники и ссылки'!A:C,3,0))</f>
        <v/>
      </c>
      <c r="AI4193" t="str">
        <f>IF(AH4193="","",VLOOKUP(AH4193,'Сотрудники и ссылки'!A:B,2,0))</f>
        <v/>
      </c>
      <c r="AJ4193" t="str">
        <f>IF(AH4193="","",VLOOKUP(AH4193,'Сотрудники и ссылки'!A:C,3,0))</f>
        <v/>
      </c>
      <c r="AL4193" s="2" t="str">
        <f>IF(AK4193="","",AK4193+VLOOKUP(I4193,'Вид исследования'!B:E,4,0))</f>
        <v/>
      </c>
      <c r="AM4193" s="2" t="str">
        <f>IF(AK4193="","",AK4193+VLOOKUP(I4193,'Вид исследования'!B:F,5,0))</f>
        <v/>
      </c>
      <c r="AQ4193" t="str">
        <f>IFERROR(IF(L4193="","",VLOOKUP(L4193&amp;I4193,Продукция!A:K,11,0)),"обратитесь к админ справочника")</f>
        <v/>
      </c>
      <c r="AS4193" t="str">
        <f>IFERROR(IF(L4193="","",VLOOKUP(L4193&amp;I4193,Продукция!A:J,10,0)),"обратитесь к админ справочника")</f>
        <v/>
      </c>
    </row>
    <row r="4194" spans="1:45" x14ac:dyDescent="0.25">
      <c r="A4194" t="str">
        <f t="shared" si="75"/>
        <v/>
      </c>
      <c r="B4194" t="str">
        <f>IF(E4194="","",INDEX(Лаборатории!A:A,MATCH('Производственный контроль'!E4194,Лаборатории!B:B,0)))</f>
        <v/>
      </c>
      <c r="C4194" t="str">
        <f>IF(E4194="","",VLOOKUP(E4194,Лаборатории!B:D,3,0))</f>
        <v/>
      </c>
      <c r="E4194" s="150"/>
      <c r="J4194" t="str">
        <f>IF(L4194="","",VLOOKUP(L4194,Продукция!B:D,3,0))</f>
        <v/>
      </c>
      <c r="K4194" t="str">
        <f>IF(L4194="","",VLOOKUP(L4194,Продукция!B:C,2,0))</f>
        <v/>
      </c>
      <c r="L4194" s="151"/>
      <c r="M4194" t="str">
        <f>IF(L4194="","",VLOOKUP(L4194,Продукция!B:L,11,0))</f>
        <v/>
      </c>
      <c r="AB4194" t="str">
        <f>IF(L4194="","",VLOOKUP(L4194&amp;I4194,Продукция!A:I,9,0))</f>
        <v/>
      </c>
      <c r="AF4194" t="str">
        <f>IF(AD4194="","",VLOOKUP(AD4194,'Сотрудники и ссылки'!A:B,2,0))</f>
        <v/>
      </c>
      <c r="AG4194" t="str">
        <f>IF(AD4194="","",VLOOKUP(AD4194,'Сотрудники и ссылки'!A:C,3,0))</f>
        <v/>
      </c>
      <c r="AI4194" t="str">
        <f>IF(AH4194="","",VLOOKUP(AH4194,'Сотрудники и ссылки'!A:B,2,0))</f>
        <v/>
      </c>
      <c r="AJ4194" t="str">
        <f>IF(AH4194="","",VLOOKUP(AH4194,'Сотрудники и ссылки'!A:C,3,0))</f>
        <v/>
      </c>
      <c r="AL4194" s="2" t="str">
        <f>IF(AK4194="","",AK4194+VLOOKUP(I4194,'Вид исследования'!B:E,4,0))</f>
        <v/>
      </c>
      <c r="AM4194" s="2" t="str">
        <f>IF(AK4194="","",AK4194+VLOOKUP(I4194,'Вид исследования'!B:F,5,0))</f>
        <v/>
      </c>
      <c r="AQ4194" t="str">
        <f>IFERROR(IF(L4194="","",VLOOKUP(L4194&amp;I4194,Продукция!A:K,11,0)),"обратитесь к админ справочника")</f>
        <v/>
      </c>
      <c r="AS4194" t="str">
        <f>IFERROR(IF(L4194="","",VLOOKUP(L4194&amp;I4194,Продукция!A:J,10,0)),"обратитесь к админ справочника")</f>
        <v/>
      </c>
    </row>
    <row r="4195" spans="1:45" x14ac:dyDescent="0.25">
      <c r="A4195" t="str">
        <f t="shared" si="75"/>
        <v/>
      </c>
      <c r="B4195" t="str">
        <f>IF(E4195="","",INDEX(Лаборатории!A:A,MATCH('Производственный контроль'!E4195,Лаборатории!B:B,0)))</f>
        <v/>
      </c>
      <c r="C4195" t="str">
        <f>IF(E4195="","",VLOOKUP(E4195,Лаборатории!B:D,3,0))</f>
        <v/>
      </c>
      <c r="E4195" s="150"/>
      <c r="J4195" t="str">
        <f>IF(L4195="","",VLOOKUP(L4195,Продукция!B:D,3,0))</f>
        <v/>
      </c>
      <c r="K4195" t="str">
        <f>IF(L4195="","",VLOOKUP(L4195,Продукция!B:C,2,0))</f>
        <v/>
      </c>
      <c r="L4195" s="151"/>
      <c r="M4195" t="str">
        <f>IF(L4195="","",VLOOKUP(L4195,Продукция!B:L,11,0))</f>
        <v/>
      </c>
      <c r="AB4195" t="str">
        <f>IF(L4195="","",VLOOKUP(L4195&amp;I4195,Продукция!A:I,9,0))</f>
        <v/>
      </c>
      <c r="AF4195" t="str">
        <f>IF(AD4195="","",VLOOKUP(AD4195,'Сотрудники и ссылки'!A:B,2,0))</f>
        <v/>
      </c>
      <c r="AG4195" t="str">
        <f>IF(AD4195="","",VLOOKUP(AD4195,'Сотрудники и ссылки'!A:C,3,0))</f>
        <v/>
      </c>
      <c r="AI4195" t="str">
        <f>IF(AH4195="","",VLOOKUP(AH4195,'Сотрудники и ссылки'!A:B,2,0))</f>
        <v/>
      </c>
      <c r="AJ4195" t="str">
        <f>IF(AH4195="","",VLOOKUP(AH4195,'Сотрудники и ссылки'!A:C,3,0))</f>
        <v/>
      </c>
      <c r="AL4195" s="2" t="str">
        <f>IF(AK4195="","",AK4195+VLOOKUP(I4195,'Вид исследования'!B:E,4,0))</f>
        <v/>
      </c>
      <c r="AM4195" s="2" t="str">
        <f>IF(AK4195="","",AK4195+VLOOKUP(I4195,'Вид исследования'!B:F,5,0))</f>
        <v/>
      </c>
      <c r="AQ4195" t="str">
        <f>IFERROR(IF(L4195="","",VLOOKUP(L4195&amp;I4195,Продукция!A:K,11,0)),"обратитесь к админ справочника")</f>
        <v/>
      </c>
      <c r="AS4195" t="str">
        <f>IFERROR(IF(L4195="","",VLOOKUP(L4195&amp;I4195,Продукция!A:J,10,0)),"обратитесь к админ справочника")</f>
        <v/>
      </c>
    </row>
    <row r="4196" spans="1:45" x14ac:dyDescent="0.25">
      <c r="A4196" t="str">
        <f t="shared" si="75"/>
        <v/>
      </c>
      <c r="B4196" t="str">
        <f>IF(E4196="","",INDEX(Лаборатории!A:A,MATCH('Производственный контроль'!E4196,Лаборатории!B:B,0)))</f>
        <v/>
      </c>
      <c r="C4196" t="str">
        <f>IF(E4196="","",VLOOKUP(E4196,Лаборатории!B:D,3,0))</f>
        <v/>
      </c>
      <c r="E4196" s="150"/>
      <c r="J4196" t="str">
        <f>IF(L4196="","",VLOOKUP(L4196,Продукция!B:D,3,0))</f>
        <v/>
      </c>
      <c r="K4196" t="str">
        <f>IF(L4196="","",VLOOKUP(L4196,Продукция!B:C,2,0))</f>
        <v/>
      </c>
      <c r="L4196" s="151"/>
      <c r="M4196" t="str">
        <f>IF(L4196="","",VLOOKUP(L4196,Продукция!B:L,11,0))</f>
        <v/>
      </c>
      <c r="AB4196" t="str">
        <f>IF(L4196="","",VLOOKUP(L4196&amp;I4196,Продукция!A:I,9,0))</f>
        <v/>
      </c>
      <c r="AF4196" t="str">
        <f>IF(AD4196="","",VLOOKUP(AD4196,'Сотрудники и ссылки'!A:B,2,0))</f>
        <v/>
      </c>
      <c r="AG4196" t="str">
        <f>IF(AD4196="","",VLOOKUP(AD4196,'Сотрудники и ссылки'!A:C,3,0))</f>
        <v/>
      </c>
      <c r="AI4196" t="str">
        <f>IF(AH4196="","",VLOOKUP(AH4196,'Сотрудники и ссылки'!A:B,2,0))</f>
        <v/>
      </c>
      <c r="AJ4196" t="str">
        <f>IF(AH4196="","",VLOOKUP(AH4196,'Сотрудники и ссылки'!A:C,3,0))</f>
        <v/>
      </c>
      <c r="AL4196" s="2" t="str">
        <f>IF(AK4196="","",AK4196+VLOOKUP(I4196,'Вид исследования'!B:E,4,0))</f>
        <v/>
      </c>
      <c r="AM4196" s="2" t="str">
        <f>IF(AK4196="","",AK4196+VLOOKUP(I4196,'Вид исследования'!B:F,5,0))</f>
        <v/>
      </c>
      <c r="AQ4196" t="str">
        <f>IFERROR(IF(L4196="","",VLOOKUP(L4196&amp;I4196,Продукция!A:K,11,0)),"обратитесь к админ справочника")</f>
        <v/>
      </c>
      <c r="AS4196" t="str">
        <f>IFERROR(IF(L4196="","",VLOOKUP(L4196&amp;I4196,Продукция!A:J,10,0)),"обратитесь к админ справочника")</f>
        <v/>
      </c>
    </row>
    <row r="4197" spans="1:45" x14ac:dyDescent="0.25">
      <c r="A4197" t="str">
        <f t="shared" si="75"/>
        <v/>
      </c>
      <c r="B4197" t="str">
        <f>IF(E4197="","",INDEX(Лаборатории!A:A,MATCH('Производственный контроль'!E4197,Лаборатории!B:B,0)))</f>
        <v/>
      </c>
      <c r="C4197" t="str">
        <f>IF(E4197="","",VLOOKUP(E4197,Лаборатории!B:D,3,0))</f>
        <v/>
      </c>
      <c r="E4197" s="150"/>
      <c r="J4197" t="str">
        <f>IF(L4197="","",VLOOKUP(L4197,Продукция!B:D,3,0))</f>
        <v/>
      </c>
      <c r="K4197" t="str">
        <f>IF(L4197="","",VLOOKUP(L4197,Продукция!B:C,2,0))</f>
        <v/>
      </c>
      <c r="L4197" s="151"/>
      <c r="M4197" t="str">
        <f>IF(L4197="","",VLOOKUP(L4197,Продукция!B:L,11,0))</f>
        <v/>
      </c>
      <c r="AB4197" t="str">
        <f>IF(L4197="","",VLOOKUP(L4197&amp;I4197,Продукция!A:I,9,0))</f>
        <v/>
      </c>
      <c r="AF4197" t="str">
        <f>IF(AD4197="","",VLOOKUP(AD4197,'Сотрудники и ссылки'!A:B,2,0))</f>
        <v/>
      </c>
      <c r="AG4197" t="str">
        <f>IF(AD4197="","",VLOOKUP(AD4197,'Сотрудники и ссылки'!A:C,3,0))</f>
        <v/>
      </c>
      <c r="AI4197" t="str">
        <f>IF(AH4197="","",VLOOKUP(AH4197,'Сотрудники и ссылки'!A:B,2,0))</f>
        <v/>
      </c>
      <c r="AJ4197" t="str">
        <f>IF(AH4197="","",VLOOKUP(AH4197,'Сотрудники и ссылки'!A:C,3,0))</f>
        <v/>
      </c>
      <c r="AL4197" s="2" t="str">
        <f>IF(AK4197="","",AK4197+VLOOKUP(I4197,'Вид исследования'!B:E,4,0))</f>
        <v/>
      </c>
      <c r="AM4197" s="2" t="str">
        <f>IF(AK4197="","",AK4197+VLOOKUP(I4197,'Вид исследования'!B:F,5,0))</f>
        <v/>
      </c>
      <c r="AQ4197" t="str">
        <f>IFERROR(IF(L4197="","",VLOOKUP(L4197&amp;I4197,Продукция!A:K,11,0)),"обратитесь к админ справочника")</f>
        <v/>
      </c>
      <c r="AS4197" t="str">
        <f>IFERROR(IF(L4197="","",VLOOKUP(L4197&amp;I4197,Продукция!A:J,10,0)),"обратитесь к админ справочника")</f>
        <v/>
      </c>
    </row>
    <row r="4198" spans="1:45" x14ac:dyDescent="0.25">
      <c r="A4198" t="str">
        <f t="shared" si="75"/>
        <v/>
      </c>
      <c r="B4198" t="str">
        <f>IF(E4198="","",INDEX(Лаборатории!A:A,MATCH('Производственный контроль'!E4198,Лаборатории!B:B,0)))</f>
        <v/>
      </c>
      <c r="C4198" t="str">
        <f>IF(E4198="","",VLOOKUP(E4198,Лаборатории!B:D,3,0))</f>
        <v/>
      </c>
      <c r="E4198" s="150"/>
      <c r="J4198" t="str">
        <f>IF(L4198="","",VLOOKUP(L4198,Продукция!B:D,3,0))</f>
        <v/>
      </c>
      <c r="K4198" t="str">
        <f>IF(L4198="","",VLOOKUP(L4198,Продукция!B:C,2,0))</f>
        <v/>
      </c>
      <c r="L4198" s="151"/>
      <c r="M4198" t="str">
        <f>IF(L4198="","",VLOOKUP(L4198,Продукция!B:L,11,0))</f>
        <v/>
      </c>
      <c r="AB4198" t="str">
        <f>IF(L4198="","",VLOOKUP(L4198&amp;I4198,Продукция!A:I,9,0))</f>
        <v/>
      </c>
      <c r="AF4198" t="str">
        <f>IF(AD4198="","",VLOOKUP(AD4198,'Сотрудники и ссылки'!A:B,2,0))</f>
        <v/>
      </c>
      <c r="AG4198" t="str">
        <f>IF(AD4198="","",VLOOKUP(AD4198,'Сотрудники и ссылки'!A:C,3,0))</f>
        <v/>
      </c>
      <c r="AI4198" t="str">
        <f>IF(AH4198="","",VLOOKUP(AH4198,'Сотрудники и ссылки'!A:B,2,0))</f>
        <v/>
      </c>
      <c r="AJ4198" t="str">
        <f>IF(AH4198="","",VLOOKUP(AH4198,'Сотрудники и ссылки'!A:C,3,0))</f>
        <v/>
      </c>
      <c r="AL4198" s="2" t="str">
        <f>IF(AK4198="","",AK4198+VLOOKUP(I4198,'Вид исследования'!B:E,4,0))</f>
        <v/>
      </c>
      <c r="AM4198" s="2" t="str">
        <f>IF(AK4198="","",AK4198+VLOOKUP(I4198,'Вид исследования'!B:F,5,0))</f>
        <v/>
      </c>
      <c r="AQ4198" t="str">
        <f>IFERROR(IF(L4198="","",VLOOKUP(L4198&amp;I4198,Продукция!A:K,11,0)),"обратитесь к админ справочника")</f>
        <v/>
      </c>
      <c r="AS4198" t="str">
        <f>IFERROR(IF(L4198="","",VLOOKUP(L4198&amp;I4198,Продукция!A:J,10,0)),"обратитесь к админ справочника")</f>
        <v/>
      </c>
    </row>
    <row r="4199" spans="1:45" x14ac:dyDescent="0.25">
      <c r="A4199" t="str">
        <f t="shared" si="75"/>
        <v/>
      </c>
      <c r="B4199" t="str">
        <f>IF(E4199="","",INDEX(Лаборатории!A:A,MATCH('Производственный контроль'!E4199,Лаборатории!B:B,0)))</f>
        <v/>
      </c>
      <c r="C4199" t="str">
        <f>IF(E4199="","",VLOOKUP(E4199,Лаборатории!B:D,3,0))</f>
        <v/>
      </c>
      <c r="E4199" s="150"/>
      <c r="J4199" t="str">
        <f>IF(L4199="","",VLOOKUP(L4199,Продукция!B:D,3,0))</f>
        <v/>
      </c>
      <c r="K4199" t="str">
        <f>IF(L4199="","",VLOOKUP(L4199,Продукция!B:C,2,0))</f>
        <v/>
      </c>
      <c r="L4199" s="151"/>
      <c r="M4199" t="str">
        <f>IF(L4199="","",VLOOKUP(L4199,Продукция!B:L,11,0))</f>
        <v/>
      </c>
      <c r="AB4199" t="str">
        <f>IF(L4199="","",VLOOKUP(L4199&amp;I4199,Продукция!A:I,9,0))</f>
        <v/>
      </c>
      <c r="AF4199" t="str">
        <f>IF(AD4199="","",VLOOKUP(AD4199,'Сотрудники и ссылки'!A:B,2,0))</f>
        <v/>
      </c>
      <c r="AG4199" t="str">
        <f>IF(AD4199="","",VLOOKUP(AD4199,'Сотрудники и ссылки'!A:C,3,0))</f>
        <v/>
      </c>
      <c r="AI4199" t="str">
        <f>IF(AH4199="","",VLOOKUP(AH4199,'Сотрудники и ссылки'!A:B,2,0))</f>
        <v/>
      </c>
      <c r="AJ4199" t="str">
        <f>IF(AH4199="","",VLOOKUP(AH4199,'Сотрудники и ссылки'!A:C,3,0))</f>
        <v/>
      </c>
      <c r="AL4199" s="2" t="str">
        <f>IF(AK4199="","",AK4199+VLOOKUP(I4199,'Вид исследования'!B:E,4,0))</f>
        <v/>
      </c>
      <c r="AM4199" s="2" t="str">
        <f>IF(AK4199="","",AK4199+VLOOKUP(I4199,'Вид исследования'!B:F,5,0))</f>
        <v/>
      </c>
      <c r="AQ4199" t="str">
        <f>IFERROR(IF(L4199="","",VLOOKUP(L4199&amp;I4199,Продукция!A:K,11,0)),"обратитесь к админ справочника")</f>
        <v/>
      </c>
      <c r="AS4199" t="str">
        <f>IFERROR(IF(L4199="","",VLOOKUP(L4199&amp;I4199,Продукция!A:J,10,0)),"обратитесь к админ справочника")</f>
        <v/>
      </c>
    </row>
    <row r="4200" spans="1:45" x14ac:dyDescent="0.25">
      <c r="A4200" t="str">
        <f t="shared" si="75"/>
        <v/>
      </c>
      <c r="B4200" t="str">
        <f>IF(E4200="","",INDEX(Лаборатории!A:A,MATCH('Производственный контроль'!E4200,Лаборатории!B:B,0)))</f>
        <v/>
      </c>
      <c r="C4200" t="str">
        <f>IF(E4200="","",VLOOKUP(E4200,Лаборатории!B:D,3,0))</f>
        <v/>
      </c>
      <c r="E4200" s="150"/>
      <c r="J4200" t="str">
        <f>IF(L4200="","",VLOOKUP(L4200,Продукция!B:D,3,0))</f>
        <v/>
      </c>
      <c r="K4200" t="str">
        <f>IF(L4200="","",VLOOKUP(L4200,Продукция!B:C,2,0))</f>
        <v/>
      </c>
      <c r="L4200" s="151"/>
      <c r="M4200" t="str">
        <f>IF(L4200="","",VLOOKUP(L4200,Продукция!B:L,11,0))</f>
        <v/>
      </c>
      <c r="AB4200" t="str">
        <f>IF(L4200="","",VLOOKUP(L4200&amp;I4200,Продукция!A:I,9,0))</f>
        <v/>
      </c>
      <c r="AF4200" t="str">
        <f>IF(AD4200="","",VLOOKUP(AD4200,'Сотрудники и ссылки'!A:B,2,0))</f>
        <v/>
      </c>
      <c r="AG4200" t="str">
        <f>IF(AD4200="","",VLOOKUP(AD4200,'Сотрудники и ссылки'!A:C,3,0))</f>
        <v/>
      </c>
      <c r="AI4200" t="str">
        <f>IF(AH4200="","",VLOOKUP(AH4200,'Сотрудники и ссылки'!A:B,2,0))</f>
        <v/>
      </c>
      <c r="AJ4200" t="str">
        <f>IF(AH4200="","",VLOOKUP(AH4200,'Сотрудники и ссылки'!A:C,3,0))</f>
        <v/>
      </c>
      <c r="AL4200" s="2" t="str">
        <f>IF(AK4200="","",AK4200+VLOOKUP(I4200,'Вид исследования'!B:E,4,0))</f>
        <v/>
      </c>
      <c r="AM4200" s="2" t="str">
        <f>IF(AK4200="","",AK4200+VLOOKUP(I4200,'Вид исследования'!B:F,5,0))</f>
        <v/>
      </c>
      <c r="AQ4200" t="str">
        <f>IFERROR(IF(L4200="","",VLOOKUP(L4200&amp;I4200,Продукция!A:K,11,0)),"обратитесь к админ справочника")</f>
        <v/>
      </c>
      <c r="AS4200" t="str">
        <f>IFERROR(IF(L4200="","",VLOOKUP(L4200&amp;I4200,Продукция!A:J,10,0)),"обратитесь к админ справочника")</f>
        <v/>
      </c>
    </row>
    <row r="4201" spans="1:45" x14ac:dyDescent="0.25">
      <c r="A4201" t="str">
        <f t="shared" si="75"/>
        <v/>
      </c>
      <c r="B4201" t="str">
        <f>IF(E4201="","",INDEX(Лаборатории!A:A,MATCH('Производственный контроль'!E4201,Лаборатории!B:B,0)))</f>
        <v/>
      </c>
      <c r="C4201" t="str">
        <f>IF(E4201="","",VLOOKUP(E4201,Лаборатории!B:D,3,0))</f>
        <v/>
      </c>
      <c r="E4201" s="150"/>
      <c r="J4201" t="str">
        <f>IF(L4201="","",VLOOKUP(L4201,Продукция!B:D,3,0))</f>
        <v/>
      </c>
      <c r="K4201" t="str">
        <f>IF(L4201="","",VLOOKUP(L4201,Продукция!B:C,2,0))</f>
        <v/>
      </c>
      <c r="L4201" s="151"/>
      <c r="M4201" t="str">
        <f>IF(L4201="","",VLOOKUP(L4201,Продукция!B:L,11,0))</f>
        <v/>
      </c>
      <c r="AB4201" t="str">
        <f>IF(L4201="","",VLOOKUP(L4201&amp;I4201,Продукция!A:I,9,0))</f>
        <v/>
      </c>
      <c r="AF4201" t="str">
        <f>IF(AD4201="","",VLOOKUP(AD4201,'Сотрудники и ссылки'!A:B,2,0))</f>
        <v/>
      </c>
      <c r="AG4201" t="str">
        <f>IF(AD4201="","",VLOOKUP(AD4201,'Сотрудники и ссылки'!A:C,3,0))</f>
        <v/>
      </c>
      <c r="AI4201" t="str">
        <f>IF(AH4201="","",VLOOKUP(AH4201,'Сотрудники и ссылки'!A:B,2,0))</f>
        <v/>
      </c>
      <c r="AJ4201" t="str">
        <f>IF(AH4201="","",VLOOKUP(AH4201,'Сотрудники и ссылки'!A:C,3,0))</f>
        <v/>
      </c>
      <c r="AL4201" s="2" t="str">
        <f>IF(AK4201="","",AK4201+VLOOKUP(I4201,'Вид исследования'!B:E,4,0))</f>
        <v/>
      </c>
      <c r="AM4201" s="2" t="str">
        <f>IF(AK4201="","",AK4201+VLOOKUP(I4201,'Вид исследования'!B:F,5,0))</f>
        <v/>
      </c>
      <c r="AQ4201" t="str">
        <f>IFERROR(IF(L4201="","",VLOOKUP(L4201&amp;I4201,Продукция!A:K,11,0)),"обратитесь к админ справочника")</f>
        <v/>
      </c>
      <c r="AS4201" t="str">
        <f>IFERROR(IF(L4201="","",VLOOKUP(L4201&amp;I4201,Продукция!A:J,10,0)),"обратитесь к админ справочника")</f>
        <v/>
      </c>
    </row>
    <row r="4202" spans="1:45" x14ac:dyDescent="0.25">
      <c r="A4202" t="str">
        <f t="shared" si="75"/>
        <v/>
      </c>
      <c r="B4202" t="str">
        <f>IF(E4202="","",INDEX(Лаборатории!A:A,MATCH('Производственный контроль'!E4202,Лаборатории!B:B,0)))</f>
        <v/>
      </c>
      <c r="C4202" t="str">
        <f>IF(E4202="","",VLOOKUP(E4202,Лаборатории!B:D,3,0))</f>
        <v/>
      </c>
      <c r="E4202" s="150"/>
      <c r="J4202" t="str">
        <f>IF(L4202="","",VLOOKUP(L4202,Продукция!B:D,3,0))</f>
        <v/>
      </c>
      <c r="K4202" t="str">
        <f>IF(L4202="","",VLOOKUP(L4202,Продукция!B:C,2,0))</f>
        <v/>
      </c>
      <c r="L4202" s="151"/>
      <c r="M4202" t="str">
        <f>IF(L4202="","",VLOOKUP(L4202,Продукция!B:L,11,0))</f>
        <v/>
      </c>
      <c r="AB4202" t="str">
        <f>IF(L4202="","",VLOOKUP(L4202&amp;I4202,Продукция!A:I,9,0))</f>
        <v/>
      </c>
      <c r="AF4202" t="str">
        <f>IF(AD4202="","",VLOOKUP(AD4202,'Сотрудники и ссылки'!A:B,2,0))</f>
        <v/>
      </c>
      <c r="AG4202" t="str">
        <f>IF(AD4202="","",VLOOKUP(AD4202,'Сотрудники и ссылки'!A:C,3,0))</f>
        <v/>
      </c>
      <c r="AI4202" t="str">
        <f>IF(AH4202="","",VLOOKUP(AH4202,'Сотрудники и ссылки'!A:B,2,0))</f>
        <v/>
      </c>
      <c r="AJ4202" t="str">
        <f>IF(AH4202="","",VLOOKUP(AH4202,'Сотрудники и ссылки'!A:C,3,0))</f>
        <v/>
      </c>
      <c r="AL4202" s="2" t="str">
        <f>IF(AK4202="","",AK4202+VLOOKUP(I4202,'Вид исследования'!B:E,4,0))</f>
        <v/>
      </c>
      <c r="AM4202" s="2" t="str">
        <f>IF(AK4202="","",AK4202+VLOOKUP(I4202,'Вид исследования'!B:F,5,0))</f>
        <v/>
      </c>
      <c r="AQ4202" t="str">
        <f>IFERROR(IF(L4202="","",VLOOKUP(L4202&amp;I4202,Продукция!A:K,11,0)),"обратитесь к админ справочника")</f>
        <v/>
      </c>
      <c r="AS4202" t="str">
        <f>IFERROR(IF(L4202="","",VLOOKUP(L4202&amp;I4202,Продукция!A:J,10,0)),"обратитесь к админ справочника")</f>
        <v/>
      </c>
    </row>
    <row r="4203" spans="1:45" x14ac:dyDescent="0.25">
      <c r="A4203" t="str">
        <f t="shared" si="75"/>
        <v/>
      </c>
      <c r="B4203" t="str">
        <f>IF(E4203="","",INDEX(Лаборатории!A:A,MATCH('Производственный контроль'!E4203,Лаборатории!B:B,0)))</f>
        <v/>
      </c>
      <c r="C4203" t="str">
        <f>IF(E4203="","",VLOOKUP(E4203,Лаборатории!B:D,3,0))</f>
        <v/>
      </c>
      <c r="E4203" s="150"/>
      <c r="J4203" t="str">
        <f>IF(L4203="","",VLOOKUP(L4203,Продукция!B:D,3,0))</f>
        <v/>
      </c>
      <c r="K4203" t="str">
        <f>IF(L4203="","",VLOOKUP(L4203,Продукция!B:C,2,0))</f>
        <v/>
      </c>
      <c r="L4203" s="151"/>
      <c r="M4203" t="str">
        <f>IF(L4203="","",VLOOKUP(L4203,Продукция!B:L,11,0))</f>
        <v/>
      </c>
      <c r="AB4203" t="str">
        <f>IF(L4203="","",VLOOKUP(L4203&amp;I4203,Продукция!A:I,9,0))</f>
        <v/>
      </c>
      <c r="AF4203" t="str">
        <f>IF(AD4203="","",VLOOKUP(AD4203,'Сотрудники и ссылки'!A:B,2,0))</f>
        <v/>
      </c>
      <c r="AG4203" t="str">
        <f>IF(AD4203="","",VLOOKUP(AD4203,'Сотрудники и ссылки'!A:C,3,0))</f>
        <v/>
      </c>
      <c r="AI4203" t="str">
        <f>IF(AH4203="","",VLOOKUP(AH4203,'Сотрудники и ссылки'!A:B,2,0))</f>
        <v/>
      </c>
      <c r="AJ4203" t="str">
        <f>IF(AH4203="","",VLOOKUP(AH4203,'Сотрудники и ссылки'!A:C,3,0))</f>
        <v/>
      </c>
      <c r="AL4203" s="2" t="str">
        <f>IF(AK4203="","",AK4203+VLOOKUP(I4203,'Вид исследования'!B:E,4,0))</f>
        <v/>
      </c>
      <c r="AM4203" s="2" t="str">
        <f>IF(AK4203="","",AK4203+VLOOKUP(I4203,'Вид исследования'!B:F,5,0))</f>
        <v/>
      </c>
      <c r="AQ4203" t="str">
        <f>IFERROR(IF(L4203="","",VLOOKUP(L4203&amp;I4203,Продукция!A:K,11,0)),"обратитесь к админ справочника")</f>
        <v/>
      </c>
      <c r="AS4203" t="str">
        <f>IFERROR(IF(L4203="","",VLOOKUP(L4203&amp;I4203,Продукция!A:J,10,0)),"обратитесь к админ справочника")</f>
        <v/>
      </c>
    </row>
    <row r="4204" spans="1:45" x14ac:dyDescent="0.25">
      <c r="A4204" t="str">
        <f t="shared" si="75"/>
        <v/>
      </c>
      <c r="B4204" t="str">
        <f>IF(E4204="","",INDEX(Лаборатории!A:A,MATCH('Производственный контроль'!E4204,Лаборатории!B:B,0)))</f>
        <v/>
      </c>
      <c r="C4204" t="str">
        <f>IF(E4204="","",VLOOKUP(E4204,Лаборатории!B:D,3,0))</f>
        <v/>
      </c>
      <c r="E4204" s="150"/>
      <c r="J4204" t="str">
        <f>IF(L4204="","",VLOOKUP(L4204,Продукция!B:D,3,0))</f>
        <v/>
      </c>
      <c r="K4204" t="str">
        <f>IF(L4204="","",VLOOKUP(L4204,Продукция!B:C,2,0))</f>
        <v/>
      </c>
      <c r="L4204" s="151"/>
      <c r="M4204" t="str">
        <f>IF(L4204="","",VLOOKUP(L4204,Продукция!B:L,11,0))</f>
        <v/>
      </c>
      <c r="AB4204" t="str">
        <f>IF(L4204="","",VLOOKUP(L4204&amp;I4204,Продукция!A:I,9,0))</f>
        <v/>
      </c>
      <c r="AF4204" t="str">
        <f>IF(AD4204="","",VLOOKUP(AD4204,'Сотрудники и ссылки'!A:B,2,0))</f>
        <v/>
      </c>
      <c r="AG4204" t="str">
        <f>IF(AD4204="","",VLOOKUP(AD4204,'Сотрудники и ссылки'!A:C,3,0))</f>
        <v/>
      </c>
      <c r="AI4204" t="str">
        <f>IF(AH4204="","",VLOOKUP(AH4204,'Сотрудники и ссылки'!A:B,2,0))</f>
        <v/>
      </c>
      <c r="AJ4204" t="str">
        <f>IF(AH4204="","",VLOOKUP(AH4204,'Сотрудники и ссылки'!A:C,3,0))</f>
        <v/>
      </c>
      <c r="AL4204" s="2" t="str">
        <f>IF(AK4204="","",AK4204+VLOOKUP(I4204,'Вид исследования'!B:E,4,0))</f>
        <v/>
      </c>
      <c r="AM4204" s="2" t="str">
        <f>IF(AK4204="","",AK4204+VLOOKUP(I4204,'Вид исследования'!B:F,5,0))</f>
        <v/>
      </c>
      <c r="AQ4204" t="str">
        <f>IFERROR(IF(L4204="","",VLOOKUP(L4204&amp;I4204,Продукция!A:K,11,0)),"обратитесь к админ справочника")</f>
        <v/>
      </c>
      <c r="AS4204" t="str">
        <f>IFERROR(IF(L4204="","",VLOOKUP(L4204&amp;I4204,Продукция!A:J,10,0)),"обратитесь к админ справочника")</f>
        <v/>
      </c>
    </row>
    <row r="4205" spans="1:45" x14ac:dyDescent="0.25">
      <c r="A4205" t="str">
        <f t="shared" si="75"/>
        <v/>
      </c>
      <c r="B4205" t="str">
        <f>IF(E4205="","",INDEX(Лаборатории!A:A,MATCH('Производственный контроль'!E4205,Лаборатории!B:B,0)))</f>
        <v/>
      </c>
      <c r="C4205" t="str">
        <f>IF(E4205="","",VLOOKUP(E4205,Лаборатории!B:D,3,0))</f>
        <v/>
      </c>
      <c r="E4205" s="150"/>
      <c r="J4205" t="str">
        <f>IF(L4205="","",VLOOKUP(L4205,Продукция!B:D,3,0))</f>
        <v/>
      </c>
      <c r="K4205" t="str">
        <f>IF(L4205="","",VLOOKUP(L4205,Продукция!B:C,2,0))</f>
        <v/>
      </c>
      <c r="L4205" s="151"/>
      <c r="M4205" t="str">
        <f>IF(L4205="","",VLOOKUP(L4205,Продукция!B:L,11,0))</f>
        <v/>
      </c>
      <c r="AB4205" t="str">
        <f>IF(L4205="","",VLOOKUP(L4205&amp;I4205,Продукция!A:I,9,0))</f>
        <v/>
      </c>
      <c r="AF4205" t="str">
        <f>IF(AD4205="","",VLOOKUP(AD4205,'Сотрудники и ссылки'!A:B,2,0))</f>
        <v/>
      </c>
      <c r="AG4205" t="str">
        <f>IF(AD4205="","",VLOOKUP(AD4205,'Сотрудники и ссылки'!A:C,3,0))</f>
        <v/>
      </c>
      <c r="AI4205" t="str">
        <f>IF(AH4205="","",VLOOKUP(AH4205,'Сотрудники и ссылки'!A:B,2,0))</f>
        <v/>
      </c>
      <c r="AJ4205" t="str">
        <f>IF(AH4205="","",VLOOKUP(AH4205,'Сотрудники и ссылки'!A:C,3,0))</f>
        <v/>
      </c>
      <c r="AL4205" s="2" t="str">
        <f>IF(AK4205="","",AK4205+VLOOKUP(I4205,'Вид исследования'!B:E,4,0))</f>
        <v/>
      </c>
      <c r="AM4205" s="2" t="str">
        <f>IF(AK4205="","",AK4205+VLOOKUP(I4205,'Вид исследования'!B:F,5,0))</f>
        <v/>
      </c>
      <c r="AQ4205" t="str">
        <f>IFERROR(IF(L4205="","",VLOOKUP(L4205&amp;I4205,Продукция!A:K,11,0)),"обратитесь к админ справочника")</f>
        <v/>
      </c>
      <c r="AS4205" t="str">
        <f>IFERROR(IF(L4205="","",VLOOKUP(L4205&amp;I4205,Продукция!A:J,10,0)),"обратитесь к админ справочника")</f>
        <v/>
      </c>
    </row>
    <row r="4206" spans="1:45" x14ac:dyDescent="0.25">
      <c r="A4206" t="str">
        <f t="shared" si="75"/>
        <v/>
      </c>
      <c r="B4206" t="str">
        <f>IF(E4206="","",INDEX(Лаборатории!A:A,MATCH('Производственный контроль'!E4206,Лаборатории!B:B,0)))</f>
        <v/>
      </c>
      <c r="C4206" t="str">
        <f>IF(E4206="","",VLOOKUP(E4206,Лаборатории!B:D,3,0))</f>
        <v/>
      </c>
      <c r="E4206" s="150"/>
      <c r="J4206" t="str">
        <f>IF(L4206="","",VLOOKUP(L4206,Продукция!B:D,3,0))</f>
        <v/>
      </c>
      <c r="K4206" t="str">
        <f>IF(L4206="","",VLOOKUP(L4206,Продукция!B:C,2,0))</f>
        <v/>
      </c>
      <c r="L4206" s="151"/>
      <c r="M4206" t="str">
        <f>IF(L4206="","",VLOOKUP(L4206,Продукция!B:L,11,0))</f>
        <v/>
      </c>
      <c r="AB4206" t="str">
        <f>IF(L4206="","",VLOOKUP(L4206&amp;I4206,Продукция!A:I,9,0))</f>
        <v/>
      </c>
      <c r="AF4206" t="str">
        <f>IF(AD4206="","",VLOOKUP(AD4206,'Сотрудники и ссылки'!A:B,2,0))</f>
        <v/>
      </c>
      <c r="AG4206" t="str">
        <f>IF(AD4206="","",VLOOKUP(AD4206,'Сотрудники и ссылки'!A:C,3,0))</f>
        <v/>
      </c>
      <c r="AI4206" t="str">
        <f>IF(AH4206="","",VLOOKUP(AH4206,'Сотрудники и ссылки'!A:B,2,0))</f>
        <v/>
      </c>
      <c r="AJ4206" t="str">
        <f>IF(AH4206="","",VLOOKUP(AH4206,'Сотрудники и ссылки'!A:C,3,0))</f>
        <v/>
      </c>
      <c r="AL4206" s="2" t="str">
        <f>IF(AK4206="","",AK4206+VLOOKUP(I4206,'Вид исследования'!B:E,4,0))</f>
        <v/>
      </c>
      <c r="AM4206" s="2" t="str">
        <f>IF(AK4206="","",AK4206+VLOOKUP(I4206,'Вид исследования'!B:F,5,0))</f>
        <v/>
      </c>
      <c r="AQ4206" t="str">
        <f>IFERROR(IF(L4206="","",VLOOKUP(L4206&amp;I4206,Продукция!A:K,11,0)),"обратитесь к админ справочника")</f>
        <v/>
      </c>
      <c r="AS4206" t="str">
        <f>IFERROR(IF(L4206="","",VLOOKUP(L4206&amp;I4206,Продукция!A:J,10,0)),"обратитесь к админ справочника")</f>
        <v/>
      </c>
    </row>
    <row r="4207" spans="1:45" x14ac:dyDescent="0.25">
      <c r="A4207" t="str">
        <f t="shared" si="75"/>
        <v/>
      </c>
      <c r="B4207" t="str">
        <f>IF(E4207="","",INDEX(Лаборатории!A:A,MATCH('Производственный контроль'!E4207,Лаборатории!B:B,0)))</f>
        <v/>
      </c>
      <c r="C4207" t="str">
        <f>IF(E4207="","",VLOOKUP(E4207,Лаборатории!B:D,3,0))</f>
        <v/>
      </c>
      <c r="E4207" s="150"/>
      <c r="J4207" t="str">
        <f>IF(L4207="","",VLOOKUP(L4207,Продукция!B:D,3,0))</f>
        <v/>
      </c>
      <c r="K4207" t="str">
        <f>IF(L4207="","",VLOOKUP(L4207,Продукция!B:C,2,0))</f>
        <v/>
      </c>
      <c r="L4207" s="151"/>
      <c r="M4207" t="str">
        <f>IF(L4207="","",VLOOKUP(L4207,Продукция!B:L,11,0))</f>
        <v/>
      </c>
      <c r="AB4207" t="str">
        <f>IF(L4207="","",VLOOKUP(L4207&amp;I4207,Продукция!A:I,9,0))</f>
        <v/>
      </c>
      <c r="AF4207" t="str">
        <f>IF(AD4207="","",VLOOKUP(AD4207,'Сотрудники и ссылки'!A:B,2,0))</f>
        <v/>
      </c>
      <c r="AG4207" t="str">
        <f>IF(AD4207="","",VLOOKUP(AD4207,'Сотрудники и ссылки'!A:C,3,0))</f>
        <v/>
      </c>
      <c r="AI4207" t="str">
        <f>IF(AH4207="","",VLOOKUP(AH4207,'Сотрудники и ссылки'!A:B,2,0))</f>
        <v/>
      </c>
      <c r="AJ4207" t="str">
        <f>IF(AH4207="","",VLOOKUP(AH4207,'Сотрудники и ссылки'!A:C,3,0))</f>
        <v/>
      </c>
      <c r="AL4207" s="2" t="str">
        <f>IF(AK4207="","",AK4207+VLOOKUP(I4207,'Вид исследования'!B:E,4,0))</f>
        <v/>
      </c>
      <c r="AM4207" s="2" t="str">
        <f>IF(AK4207="","",AK4207+VLOOKUP(I4207,'Вид исследования'!B:F,5,0))</f>
        <v/>
      </c>
      <c r="AQ4207" t="str">
        <f>IFERROR(IF(L4207="","",VLOOKUP(L4207&amp;I4207,Продукция!A:K,11,0)),"обратитесь к админ справочника")</f>
        <v/>
      </c>
      <c r="AS4207" t="str">
        <f>IFERROR(IF(L4207="","",VLOOKUP(L4207&amp;I4207,Продукция!A:J,10,0)),"обратитесь к админ справочника")</f>
        <v/>
      </c>
    </row>
    <row r="4208" spans="1:45" x14ac:dyDescent="0.25">
      <c r="A4208" t="str">
        <f t="shared" si="75"/>
        <v/>
      </c>
      <c r="B4208" t="str">
        <f>IF(E4208="","",INDEX(Лаборатории!A:A,MATCH('Производственный контроль'!E4208,Лаборатории!B:B,0)))</f>
        <v/>
      </c>
      <c r="C4208" t="str">
        <f>IF(E4208="","",VLOOKUP(E4208,Лаборатории!B:D,3,0))</f>
        <v/>
      </c>
      <c r="E4208" s="150"/>
      <c r="J4208" t="str">
        <f>IF(L4208="","",VLOOKUP(L4208,Продукция!B:D,3,0))</f>
        <v/>
      </c>
      <c r="K4208" t="str">
        <f>IF(L4208="","",VLOOKUP(L4208,Продукция!B:C,2,0))</f>
        <v/>
      </c>
      <c r="L4208" s="151"/>
      <c r="M4208" t="str">
        <f>IF(L4208="","",VLOOKUP(L4208,Продукция!B:L,11,0))</f>
        <v/>
      </c>
      <c r="AB4208" t="str">
        <f>IF(L4208="","",VLOOKUP(L4208&amp;I4208,Продукция!A:I,9,0))</f>
        <v/>
      </c>
      <c r="AF4208" t="str">
        <f>IF(AD4208="","",VLOOKUP(AD4208,'Сотрудники и ссылки'!A:B,2,0))</f>
        <v/>
      </c>
      <c r="AG4208" t="str">
        <f>IF(AD4208="","",VLOOKUP(AD4208,'Сотрудники и ссылки'!A:C,3,0))</f>
        <v/>
      </c>
      <c r="AI4208" t="str">
        <f>IF(AH4208="","",VLOOKUP(AH4208,'Сотрудники и ссылки'!A:B,2,0))</f>
        <v/>
      </c>
      <c r="AJ4208" t="str">
        <f>IF(AH4208="","",VLOOKUP(AH4208,'Сотрудники и ссылки'!A:C,3,0))</f>
        <v/>
      </c>
      <c r="AL4208" s="2" t="str">
        <f>IF(AK4208="","",AK4208+VLOOKUP(I4208,'Вид исследования'!B:E,4,0))</f>
        <v/>
      </c>
      <c r="AM4208" s="2" t="str">
        <f>IF(AK4208="","",AK4208+VLOOKUP(I4208,'Вид исследования'!B:F,5,0))</f>
        <v/>
      </c>
      <c r="AQ4208" t="str">
        <f>IFERROR(IF(L4208="","",VLOOKUP(L4208&amp;I4208,Продукция!A:K,11,0)),"обратитесь к админ справочника")</f>
        <v/>
      </c>
      <c r="AS4208" t="str">
        <f>IFERROR(IF(L4208="","",VLOOKUP(L4208&amp;I4208,Продукция!A:J,10,0)),"обратитесь к админ справочника")</f>
        <v/>
      </c>
    </row>
    <row r="4209" spans="1:45" x14ac:dyDescent="0.25">
      <c r="A4209" t="str">
        <f t="shared" si="75"/>
        <v/>
      </c>
      <c r="B4209" t="str">
        <f>IF(E4209="","",INDEX(Лаборатории!A:A,MATCH('Производственный контроль'!E4209,Лаборатории!B:B,0)))</f>
        <v/>
      </c>
      <c r="C4209" t="str">
        <f>IF(E4209="","",VLOOKUP(E4209,Лаборатории!B:D,3,0))</f>
        <v/>
      </c>
      <c r="E4209" s="150"/>
      <c r="J4209" t="str">
        <f>IF(L4209="","",VLOOKUP(L4209,Продукция!B:D,3,0))</f>
        <v/>
      </c>
      <c r="K4209" t="str">
        <f>IF(L4209="","",VLOOKUP(L4209,Продукция!B:C,2,0))</f>
        <v/>
      </c>
      <c r="L4209" s="151"/>
      <c r="M4209" t="str">
        <f>IF(L4209="","",VLOOKUP(L4209,Продукция!B:L,11,0))</f>
        <v/>
      </c>
      <c r="AB4209" t="str">
        <f>IF(L4209="","",VLOOKUP(L4209&amp;I4209,Продукция!A:I,9,0))</f>
        <v/>
      </c>
      <c r="AF4209" t="str">
        <f>IF(AD4209="","",VLOOKUP(AD4209,'Сотрудники и ссылки'!A:B,2,0))</f>
        <v/>
      </c>
      <c r="AG4209" t="str">
        <f>IF(AD4209="","",VLOOKUP(AD4209,'Сотрудники и ссылки'!A:C,3,0))</f>
        <v/>
      </c>
      <c r="AI4209" t="str">
        <f>IF(AH4209="","",VLOOKUP(AH4209,'Сотрудники и ссылки'!A:B,2,0))</f>
        <v/>
      </c>
      <c r="AJ4209" t="str">
        <f>IF(AH4209="","",VLOOKUP(AH4209,'Сотрудники и ссылки'!A:C,3,0))</f>
        <v/>
      </c>
      <c r="AL4209" s="2" t="str">
        <f>IF(AK4209="","",AK4209+VLOOKUP(I4209,'Вид исследования'!B:E,4,0))</f>
        <v/>
      </c>
      <c r="AM4209" s="2" t="str">
        <f>IF(AK4209="","",AK4209+VLOOKUP(I4209,'Вид исследования'!B:F,5,0))</f>
        <v/>
      </c>
      <c r="AQ4209" t="str">
        <f>IFERROR(IF(L4209="","",VLOOKUP(L4209&amp;I4209,Продукция!A:K,11,0)),"обратитесь к админ справочника")</f>
        <v/>
      </c>
      <c r="AS4209" t="str">
        <f>IFERROR(IF(L4209="","",VLOOKUP(L4209&amp;I4209,Продукция!A:J,10,0)),"обратитесь к админ справочника")</f>
        <v/>
      </c>
    </row>
    <row r="4210" spans="1:45" x14ac:dyDescent="0.25">
      <c r="A4210" t="str">
        <f t="shared" si="75"/>
        <v/>
      </c>
      <c r="B4210" t="str">
        <f>IF(E4210="","",INDEX(Лаборатории!A:A,MATCH('Производственный контроль'!E4210,Лаборатории!B:B,0)))</f>
        <v/>
      </c>
      <c r="C4210" t="str">
        <f>IF(E4210="","",VLOOKUP(E4210,Лаборатории!B:D,3,0))</f>
        <v/>
      </c>
      <c r="E4210" s="150"/>
      <c r="J4210" t="str">
        <f>IF(L4210="","",VLOOKUP(L4210,Продукция!B:D,3,0))</f>
        <v/>
      </c>
      <c r="K4210" t="str">
        <f>IF(L4210="","",VLOOKUP(L4210,Продукция!B:C,2,0))</f>
        <v/>
      </c>
      <c r="L4210" s="151"/>
      <c r="M4210" t="str">
        <f>IF(L4210="","",VLOOKUP(L4210,Продукция!B:L,11,0))</f>
        <v/>
      </c>
      <c r="AB4210" t="str">
        <f>IF(L4210="","",VLOOKUP(L4210&amp;I4210,Продукция!A:I,9,0))</f>
        <v/>
      </c>
      <c r="AF4210" t="str">
        <f>IF(AD4210="","",VLOOKUP(AD4210,'Сотрудники и ссылки'!A:B,2,0))</f>
        <v/>
      </c>
      <c r="AG4210" t="str">
        <f>IF(AD4210="","",VLOOKUP(AD4210,'Сотрудники и ссылки'!A:C,3,0))</f>
        <v/>
      </c>
      <c r="AI4210" t="str">
        <f>IF(AH4210="","",VLOOKUP(AH4210,'Сотрудники и ссылки'!A:B,2,0))</f>
        <v/>
      </c>
      <c r="AJ4210" t="str">
        <f>IF(AH4210="","",VLOOKUP(AH4210,'Сотрудники и ссылки'!A:C,3,0))</f>
        <v/>
      </c>
      <c r="AL4210" s="2" t="str">
        <f>IF(AK4210="","",AK4210+VLOOKUP(I4210,'Вид исследования'!B:E,4,0))</f>
        <v/>
      </c>
      <c r="AM4210" s="2" t="str">
        <f>IF(AK4210="","",AK4210+VLOOKUP(I4210,'Вид исследования'!B:F,5,0))</f>
        <v/>
      </c>
      <c r="AQ4210" t="str">
        <f>IFERROR(IF(L4210="","",VLOOKUP(L4210&amp;I4210,Продукция!A:K,11,0)),"обратитесь к админ справочника")</f>
        <v/>
      </c>
      <c r="AS4210" t="str">
        <f>IFERROR(IF(L4210="","",VLOOKUP(L4210&amp;I4210,Продукция!A:J,10,0)),"обратитесь к админ справочника")</f>
        <v/>
      </c>
    </row>
    <row r="4211" spans="1:45" x14ac:dyDescent="0.25">
      <c r="A4211" t="str">
        <f t="shared" si="75"/>
        <v/>
      </c>
      <c r="B4211" t="str">
        <f>IF(E4211="","",INDEX(Лаборатории!A:A,MATCH('Производственный контроль'!E4211,Лаборатории!B:B,0)))</f>
        <v/>
      </c>
      <c r="C4211" t="str">
        <f>IF(E4211="","",VLOOKUP(E4211,Лаборатории!B:D,3,0))</f>
        <v/>
      </c>
      <c r="E4211" s="150"/>
      <c r="J4211" t="str">
        <f>IF(L4211="","",VLOOKUP(L4211,Продукция!B:D,3,0))</f>
        <v/>
      </c>
      <c r="K4211" t="str">
        <f>IF(L4211="","",VLOOKUP(L4211,Продукция!B:C,2,0))</f>
        <v/>
      </c>
      <c r="L4211" s="151"/>
      <c r="M4211" t="str">
        <f>IF(L4211="","",VLOOKUP(L4211,Продукция!B:L,11,0))</f>
        <v/>
      </c>
      <c r="AB4211" t="str">
        <f>IF(L4211="","",VLOOKUP(L4211&amp;I4211,Продукция!A:I,9,0))</f>
        <v/>
      </c>
      <c r="AF4211" t="str">
        <f>IF(AD4211="","",VLOOKUP(AD4211,'Сотрудники и ссылки'!A:B,2,0))</f>
        <v/>
      </c>
      <c r="AG4211" t="str">
        <f>IF(AD4211="","",VLOOKUP(AD4211,'Сотрудники и ссылки'!A:C,3,0))</f>
        <v/>
      </c>
      <c r="AI4211" t="str">
        <f>IF(AH4211="","",VLOOKUP(AH4211,'Сотрудники и ссылки'!A:B,2,0))</f>
        <v/>
      </c>
      <c r="AJ4211" t="str">
        <f>IF(AH4211="","",VLOOKUP(AH4211,'Сотрудники и ссылки'!A:C,3,0))</f>
        <v/>
      </c>
      <c r="AL4211" s="2" t="str">
        <f>IF(AK4211="","",AK4211+VLOOKUP(I4211,'Вид исследования'!B:E,4,0))</f>
        <v/>
      </c>
      <c r="AM4211" s="2" t="str">
        <f>IF(AK4211="","",AK4211+VLOOKUP(I4211,'Вид исследования'!B:F,5,0))</f>
        <v/>
      </c>
      <c r="AQ4211" t="str">
        <f>IFERROR(IF(L4211="","",VLOOKUP(L4211&amp;I4211,Продукция!A:K,11,0)),"обратитесь к админ справочника")</f>
        <v/>
      </c>
      <c r="AS4211" t="str">
        <f>IFERROR(IF(L4211="","",VLOOKUP(L4211&amp;I4211,Продукция!A:J,10,0)),"обратитесь к админ справочника")</f>
        <v/>
      </c>
    </row>
    <row r="4212" spans="1:45" x14ac:dyDescent="0.25">
      <c r="A4212" t="str">
        <f t="shared" si="75"/>
        <v/>
      </c>
      <c r="B4212" t="str">
        <f>IF(E4212="","",INDEX(Лаборатории!A:A,MATCH('Производственный контроль'!E4212,Лаборатории!B:B,0)))</f>
        <v/>
      </c>
      <c r="C4212" t="str">
        <f>IF(E4212="","",VLOOKUP(E4212,Лаборатории!B:D,3,0))</f>
        <v/>
      </c>
      <c r="E4212" s="150"/>
      <c r="J4212" t="str">
        <f>IF(L4212="","",VLOOKUP(L4212,Продукция!B:D,3,0))</f>
        <v/>
      </c>
      <c r="K4212" t="str">
        <f>IF(L4212="","",VLOOKUP(L4212,Продукция!B:C,2,0))</f>
        <v/>
      </c>
      <c r="L4212" s="151"/>
      <c r="M4212" t="str">
        <f>IF(L4212="","",VLOOKUP(L4212,Продукция!B:L,11,0))</f>
        <v/>
      </c>
      <c r="AB4212" t="str">
        <f>IF(L4212="","",VLOOKUP(L4212&amp;I4212,Продукция!A:I,9,0))</f>
        <v/>
      </c>
      <c r="AF4212" t="str">
        <f>IF(AD4212="","",VLOOKUP(AD4212,'Сотрудники и ссылки'!A:B,2,0))</f>
        <v/>
      </c>
      <c r="AG4212" t="str">
        <f>IF(AD4212="","",VLOOKUP(AD4212,'Сотрудники и ссылки'!A:C,3,0))</f>
        <v/>
      </c>
      <c r="AI4212" t="str">
        <f>IF(AH4212="","",VLOOKUP(AH4212,'Сотрудники и ссылки'!A:B,2,0))</f>
        <v/>
      </c>
      <c r="AJ4212" t="str">
        <f>IF(AH4212="","",VLOOKUP(AH4212,'Сотрудники и ссылки'!A:C,3,0))</f>
        <v/>
      </c>
      <c r="AL4212" s="2" t="str">
        <f>IF(AK4212="","",AK4212+VLOOKUP(I4212,'Вид исследования'!B:E,4,0))</f>
        <v/>
      </c>
      <c r="AM4212" s="2" t="str">
        <f>IF(AK4212="","",AK4212+VLOOKUP(I4212,'Вид исследования'!B:F,5,0))</f>
        <v/>
      </c>
      <c r="AQ4212" t="str">
        <f>IFERROR(IF(L4212="","",VLOOKUP(L4212&amp;I4212,Продукция!A:K,11,0)),"обратитесь к админ справочника")</f>
        <v/>
      </c>
      <c r="AS4212" t="str">
        <f>IFERROR(IF(L4212="","",VLOOKUP(L4212&amp;I4212,Продукция!A:J,10,0)),"обратитесь к админ справочника")</f>
        <v/>
      </c>
    </row>
    <row r="4213" spans="1:45" x14ac:dyDescent="0.25">
      <c r="A4213" t="str">
        <f t="shared" si="75"/>
        <v/>
      </c>
      <c r="B4213" t="str">
        <f>IF(E4213="","",INDEX(Лаборатории!A:A,MATCH('Производственный контроль'!E4213,Лаборатории!B:B,0)))</f>
        <v/>
      </c>
      <c r="C4213" t="str">
        <f>IF(E4213="","",VLOOKUP(E4213,Лаборатории!B:D,3,0))</f>
        <v/>
      </c>
      <c r="E4213" s="150"/>
      <c r="J4213" t="str">
        <f>IF(L4213="","",VLOOKUP(L4213,Продукция!B:D,3,0))</f>
        <v/>
      </c>
      <c r="K4213" t="str">
        <f>IF(L4213="","",VLOOKUP(L4213,Продукция!B:C,2,0))</f>
        <v/>
      </c>
      <c r="L4213" s="151"/>
      <c r="M4213" t="str">
        <f>IF(L4213="","",VLOOKUP(L4213,Продукция!B:L,11,0))</f>
        <v/>
      </c>
      <c r="AB4213" t="str">
        <f>IF(L4213="","",VLOOKUP(L4213&amp;I4213,Продукция!A:I,9,0))</f>
        <v/>
      </c>
      <c r="AF4213" t="str">
        <f>IF(AD4213="","",VLOOKUP(AD4213,'Сотрудники и ссылки'!A:B,2,0))</f>
        <v/>
      </c>
      <c r="AG4213" t="str">
        <f>IF(AD4213="","",VLOOKUP(AD4213,'Сотрудники и ссылки'!A:C,3,0))</f>
        <v/>
      </c>
      <c r="AI4213" t="str">
        <f>IF(AH4213="","",VLOOKUP(AH4213,'Сотрудники и ссылки'!A:B,2,0))</f>
        <v/>
      </c>
      <c r="AJ4213" t="str">
        <f>IF(AH4213="","",VLOOKUP(AH4213,'Сотрудники и ссылки'!A:C,3,0))</f>
        <v/>
      </c>
      <c r="AL4213" s="2" t="str">
        <f>IF(AK4213="","",AK4213+VLOOKUP(I4213,'Вид исследования'!B:E,4,0))</f>
        <v/>
      </c>
      <c r="AM4213" s="2" t="str">
        <f>IF(AK4213="","",AK4213+VLOOKUP(I4213,'Вид исследования'!B:F,5,0))</f>
        <v/>
      </c>
      <c r="AQ4213" t="str">
        <f>IFERROR(IF(L4213="","",VLOOKUP(L4213&amp;I4213,Продукция!A:K,11,0)),"обратитесь к админ справочника")</f>
        <v/>
      </c>
      <c r="AS4213" t="str">
        <f>IFERROR(IF(L4213="","",VLOOKUP(L4213&amp;I4213,Продукция!A:J,10,0)),"обратитесь к админ справочника")</f>
        <v/>
      </c>
    </row>
    <row r="4214" spans="1:45" x14ac:dyDescent="0.25">
      <c r="A4214" t="str">
        <f t="shared" si="75"/>
        <v/>
      </c>
      <c r="B4214" t="str">
        <f>IF(E4214="","",INDEX(Лаборатории!A:A,MATCH('Производственный контроль'!E4214,Лаборатории!B:B,0)))</f>
        <v/>
      </c>
      <c r="C4214" t="str">
        <f>IF(E4214="","",VLOOKUP(E4214,Лаборатории!B:D,3,0))</f>
        <v/>
      </c>
      <c r="E4214" s="150"/>
      <c r="J4214" t="str">
        <f>IF(L4214="","",VLOOKUP(L4214,Продукция!B:D,3,0))</f>
        <v/>
      </c>
      <c r="K4214" t="str">
        <f>IF(L4214="","",VLOOKUP(L4214,Продукция!B:C,2,0))</f>
        <v/>
      </c>
      <c r="L4214" s="151"/>
      <c r="M4214" t="str">
        <f>IF(L4214="","",VLOOKUP(L4214,Продукция!B:L,11,0))</f>
        <v/>
      </c>
      <c r="AB4214" t="str">
        <f>IF(L4214="","",VLOOKUP(L4214&amp;I4214,Продукция!A:I,9,0))</f>
        <v/>
      </c>
      <c r="AF4214" t="str">
        <f>IF(AD4214="","",VLOOKUP(AD4214,'Сотрудники и ссылки'!A:B,2,0))</f>
        <v/>
      </c>
      <c r="AG4214" t="str">
        <f>IF(AD4214="","",VLOOKUP(AD4214,'Сотрудники и ссылки'!A:C,3,0))</f>
        <v/>
      </c>
      <c r="AI4214" t="str">
        <f>IF(AH4214="","",VLOOKUP(AH4214,'Сотрудники и ссылки'!A:B,2,0))</f>
        <v/>
      </c>
      <c r="AJ4214" t="str">
        <f>IF(AH4214="","",VLOOKUP(AH4214,'Сотрудники и ссылки'!A:C,3,0))</f>
        <v/>
      </c>
      <c r="AL4214" s="2" t="str">
        <f>IF(AK4214="","",AK4214+VLOOKUP(I4214,'Вид исследования'!B:E,4,0))</f>
        <v/>
      </c>
      <c r="AM4214" s="2" t="str">
        <f>IF(AK4214="","",AK4214+VLOOKUP(I4214,'Вид исследования'!B:F,5,0))</f>
        <v/>
      </c>
      <c r="AQ4214" t="str">
        <f>IFERROR(IF(L4214="","",VLOOKUP(L4214&amp;I4214,Продукция!A:K,11,0)),"обратитесь к админ справочника")</f>
        <v/>
      </c>
      <c r="AS4214" t="str">
        <f>IFERROR(IF(L4214="","",VLOOKUP(L4214&amp;I4214,Продукция!A:J,10,0)),"обратитесь к админ справочника")</f>
        <v/>
      </c>
    </row>
    <row r="4215" spans="1:45" x14ac:dyDescent="0.25">
      <c r="A4215" t="str">
        <f t="shared" si="75"/>
        <v/>
      </c>
      <c r="B4215" t="str">
        <f>IF(E4215="","",INDEX(Лаборатории!A:A,MATCH('Производственный контроль'!E4215,Лаборатории!B:B,0)))</f>
        <v/>
      </c>
      <c r="C4215" t="str">
        <f>IF(E4215="","",VLOOKUP(E4215,Лаборатории!B:D,3,0))</f>
        <v/>
      </c>
      <c r="E4215" s="150"/>
      <c r="J4215" t="str">
        <f>IF(L4215="","",VLOOKUP(L4215,Продукция!B:D,3,0))</f>
        <v/>
      </c>
      <c r="K4215" t="str">
        <f>IF(L4215="","",VLOOKUP(L4215,Продукция!B:C,2,0))</f>
        <v/>
      </c>
      <c r="L4215" s="151"/>
      <c r="M4215" t="str">
        <f>IF(L4215="","",VLOOKUP(L4215,Продукция!B:L,11,0))</f>
        <v/>
      </c>
      <c r="AB4215" t="str">
        <f>IF(L4215="","",VLOOKUP(L4215&amp;I4215,Продукция!A:I,9,0))</f>
        <v/>
      </c>
      <c r="AF4215" t="str">
        <f>IF(AD4215="","",VLOOKUP(AD4215,'Сотрудники и ссылки'!A:B,2,0))</f>
        <v/>
      </c>
      <c r="AG4215" t="str">
        <f>IF(AD4215="","",VLOOKUP(AD4215,'Сотрудники и ссылки'!A:C,3,0))</f>
        <v/>
      </c>
      <c r="AI4215" t="str">
        <f>IF(AH4215="","",VLOOKUP(AH4215,'Сотрудники и ссылки'!A:B,2,0))</f>
        <v/>
      </c>
      <c r="AJ4215" t="str">
        <f>IF(AH4215="","",VLOOKUP(AH4215,'Сотрудники и ссылки'!A:C,3,0))</f>
        <v/>
      </c>
      <c r="AL4215" s="2" t="str">
        <f>IF(AK4215="","",AK4215+VLOOKUP(I4215,'Вид исследования'!B:E,4,0))</f>
        <v/>
      </c>
      <c r="AM4215" s="2" t="str">
        <f>IF(AK4215="","",AK4215+VLOOKUP(I4215,'Вид исследования'!B:F,5,0))</f>
        <v/>
      </c>
      <c r="AQ4215" t="str">
        <f>IFERROR(IF(L4215="","",VLOOKUP(L4215&amp;I4215,Продукция!A:K,11,0)),"обратитесь к админ справочника")</f>
        <v/>
      </c>
      <c r="AS4215" t="str">
        <f>IFERROR(IF(L4215="","",VLOOKUP(L4215&amp;I4215,Продукция!A:J,10,0)),"обратитесь к админ справочника")</f>
        <v/>
      </c>
    </row>
    <row r="4216" spans="1:45" x14ac:dyDescent="0.25">
      <c r="A4216" t="str">
        <f t="shared" si="75"/>
        <v/>
      </c>
      <c r="B4216" t="str">
        <f>IF(E4216="","",INDEX(Лаборатории!A:A,MATCH('Производственный контроль'!E4216,Лаборатории!B:B,0)))</f>
        <v/>
      </c>
      <c r="C4216" t="str">
        <f>IF(E4216="","",VLOOKUP(E4216,Лаборатории!B:D,3,0))</f>
        <v/>
      </c>
      <c r="E4216" s="150"/>
      <c r="J4216" t="str">
        <f>IF(L4216="","",VLOOKUP(L4216,Продукция!B:D,3,0))</f>
        <v/>
      </c>
      <c r="K4216" t="str">
        <f>IF(L4216="","",VLOOKUP(L4216,Продукция!B:C,2,0))</f>
        <v/>
      </c>
      <c r="L4216" s="151"/>
      <c r="M4216" t="str">
        <f>IF(L4216="","",VLOOKUP(L4216,Продукция!B:L,11,0))</f>
        <v/>
      </c>
      <c r="AB4216" t="str">
        <f>IF(L4216="","",VLOOKUP(L4216&amp;I4216,Продукция!A:I,9,0))</f>
        <v/>
      </c>
      <c r="AF4216" t="str">
        <f>IF(AD4216="","",VLOOKUP(AD4216,'Сотрудники и ссылки'!A:B,2,0))</f>
        <v/>
      </c>
      <c r="AG4216" t="str">
        <f>IF(AD4216="","",VLOOKUP(AD4216,'Сотрудники и ссылки'!A:C,3,0))</f>
        <v/>
      </c>
      <c r="AI4216" t="str">
        <f>IF(AH4216="","",VLOOKUP(AH4216,'Сотрудники и ссылки'!A:B,2,0))</f>
        <v/>
      </c>
      <c r="AJ4216" t="str">
        <f>IF(AH4216="","",VLOOKUP(AH4216,'Сотрудники и ссылки'!A:C,3,0))</f>
        <v/>
      </c>
      <c r="AL4216" s="2" t="str">
        <f>IF(AK4216="","",AK4216+VLOOKUP(I4216,'Вид исследования'!B:E,4,0))</f>
        <v/>
      </c>
      <c r="AM4216" s="2" t="str">
        <f>IF(AK4216="","",AK4216+VLOOKUP(I4216,'Вид исследования'!B:F,5,0))</f>
        <v/>
      </c>
      <c r="AQ4216" t="str">
        <f>IFERROR(IF(L4216="","",VLOOKUP(L4216&amp;I4216,Продукция!A:K,11,0)),"обратитесь к админ справочника")</f>
        <v/>
      </c>
      <c r="AS4216" t="str">
        <f>IFERROR(IF(L4216="","",VLOOKUP(L4216&amp;I4216,Продукция!A:J,10,0)),"обратитесь к админ справочника")</f>
        <v/>
      </c>
    </row>
    <row r="4217" spans="1:45" x14ac:dyDescent="0.25">
      <c r="A4217" t="str">
        <f t="shared" si="75"/>
        <v/>
      </c>
      <c r="B4217" t="str">
        <f>IF(E4217="","",INDEX(Лаборатории!A:A,MATCH('Производственный контроль'!E4217,Лаборатории!B:B,0)))</f>
        <v/>
      </c>
      <c r="C4217" t="str">
        <f>IF(E4217="","",VLOOKUP(E4217,Лаборатории!B:D,3,0))</f>
        <v/>
      </c>
      <c r="E4217" s="150"/>
      <c r="J4217" t="str">
        <f>IF(L4217="","",VLOOKUP(L4217,Продукция!B:D,3,0))</f>
        <v/>
      </c>
      <c r="K4217" t="str">
        <f>IF(L4217="","",VLOOKUP(L4217,Продукция!B:C,2,0))</f>
        <v/>
      </c>
      <c r="L4217" s="151"/>
      <c r="M4217" t="str">
        <f>IF(L4217="","",VLOOKUP(L4217,Продукция!B:L,11,0))</f>
        <v/>
      </c>
      <c r="AB4217" t="str">
        <f>IF(L4217="","",VLOOKUP(L4217&amp;I4217,Продукция!A:I,9,0))</f>
        <v/>
      </c>
      <c r="AF4217" t="str">
        <f>IF(AD4217="","",VLOOKUP(AD4217,'Сотрудники и ссылки'!A:B,2,0))</f>
        <v/>
      </c>
      <c r="AG4217" t="str">
        <f>IF(AD4217="","",VLOOKUP(AD4217,'Сотрудники и ссылки'!A:C,3,0))</f>
        <v/>
      </c>
      <c r="AI4217" t="str">
        <f>IF(AH4217="","",VLOOKUP(AH4217,'Сотрудники и ссылки'!A:B,2,0))</f>
        <v/>
      </c>
      <c r="AJ4217" t="str">
        <f>IF(AH4217="","",VLOOKUP(AH4217,'Сотрудники и ссылки'!A:C,3,0))</f>
        <v/>
      </c>
      <c r="AL4217" s="2" t="str">
        <f>IF(AK4217="","",AK4217+VLOOKUP(I4217,'Вид исследования'!B:E,4,0))</f>
        <v/>
      </c>
      <c r="AM4217" s="2" t="str">
        <f>IF(AK4217="","",AK4217+VLOOKUP(I4217,'Вид исследования'!B:F,5,0))</f>
        <v/>
      </c>
      <c r="AQ4217" t="str">
        <f>IFERROR(IF(L4217="","",VLOOKUP(L4217&amp;I4217,Продукция!A:K,11,0)),"обратитесь к админ справочника")</f>
        <v/>
      </c>
      <c r="AS4217" t="str">
        <f>IFERROR(IF(L4217="","",VLOOKUP(L4217&amp;I4217,Продукция!A:J,10,0)),"обратитесь к админ справочника")</f>
        <v/>
      </c>
    </row>
    <row r="4218" spans="1:45" x14ac:dyDescent="0.25">
      <c r="A4218" t="str">
        <f t="shared" si="75"/>
        <v/>
      </c>
      <c r="B4218" t="str">
        <f>IF(E4218="","",INDEX(Лаборатории!A:A,MATCH('Производственный контроль'!E4218,Лаборатории!B:B,0)))</f>
        <v/>
      </c>
      <c r="C4218" t="str">
        <f>IF(E4218="","",VLOOKUP(E4218,Лаборатории!B:D,3,0))</f>
        <v/>
      </c>
      <c r="E4218" s="150"/>
      <c r="J4218" t="str">
        <f>IF(L4218="","",VLOOKUP(L4218,Продукция!B:D,3,0))</f>
        <v/>
      </c>
      <c r="K4218" t="str">
        <f>IF(L4218="","",VLOOKUP(L4218,Продукция!B:C,2,0))</f>
        <v/>
      </c>
      <c r="L4218" s="151"/>
      <c r="M4218" t="str">
        <f>IF(L4218="","",VLOOKUP(L4218,Продукция!B:L,11,0))</f>
        <v/>
      </c>
      <c r="AB4218" t="str">
        <f>IF(L4218="","",VLOOKUP(L4218&amp;I4218,Продукция!A:I,9,0))</f>
        <v/>
      </c>
      <c r="AF4218" t="str">
        <f>IF(AD4218="","",VLOOKUP(AD4218,'Сотрудники и ссылки'!A:B,2,0))</f>
        <v/>
      </c>
      <c r="AG4218" t="str">
        <f>IF(AD4218="","",VLOOKUP(AD4218,'Сотрудники и ссылки'!A:C,3,0))</f>
        <v/>
      </c>
      <c r="AI4218" t="str">
        <f>IF(AH4218="","",VLOOKUP(AH4218,'Сотрудники и ссылки'!A:B,2,0))</f>
        <v/>
      </c>
      <c r="AJ4218" t="str">
        <f>IF(AH4218="","",VLOOKUP(AH4218,'Сотрудники и ссылки'!A:C,3,0))</f>
        <v/>
      </c>
      <c r="AL4218" s="2" t="str">
        <f>IF(AK4218="","",AK4218+VLOOKUP(I4218,'Вид исследования'!B:E,4,0))</f>
        <v/>
      </c>
      <c r="AM4218" s="2" t="str">
        <f>IF(AK4218="","",AK4218+VLOOKUP(I4218,'Вид исследования'!B:F,5,0))</f>
        <v/>
      </c>
      <c r="AQ4218" t="str">
        <f>IFERROR(IF(L4218="","",VLOOKUP(L4218&amp;I4218,Продукция!A:K,11,0)),"обратитесь к админ справочника")</f>
        <v/>
      </c>
      <c r="AS4218" t="str">
        <f>IFERROR(IF(L4218="","",VLOOKUP(L4218&amp;I4218,Продукция!A:J,10,0)),"обратитесь к админ справочника")</f>
        <v/>
      </c>
    </row>
    <row r="4219" spans="1:45" x14ac:dyDescent="0.25">
      <c r="A4219" t="str">
        <f t="shared" si="75"/>
        <v/>
      </c>
      <c r="B4219" t="str">
        <f>IF(E4219="","",INDEX(Лаборатории!A:A,MATCH('Производственный контроль'!E4219,Лаборатории!B:B,0)))</f>
        <v/>
      </c>
      <c r="C4219" t="str">
        <f>IF(E4219="","",VLOOKUP(E4219,Лаборатории!B:D,3,0))</f>
        <v/>
      </c>
      <c r="E4219" s="150"/>
      <c r="J4219" t="str">
        <f>IF(L4219="","",VLOOKUP(L4219,Продукция!B:D,3,0))</f>
        <v/>
      </c>
      <c r="K4219" t="str">
        <f>IF(L4219="","",VLOOKUP(L4219,Продукция!B:C,2,0))</f>
        <v/>
      </c>
      <c r="L4219" s="151"/>
      <c r="M4219" t="str">
        <f>IF(L4219="","",VLOOKUP(L4219,Продукция!B:L,11,0))</f>
        <v/>
      </c>
      <c r="AB4219" t="str">
        <f>IF(L4219="","",VLOOKUP(L4219&amp;I4219,Продукция!A:I,9,0))</f>
        <v/>
      </c>
      <c r="AF4219" t="str">
        <f>IF(AD4219="","",VLOOKUP(AD4219,'Сотрудники и ссылки'!A:B,2,0))</f>
        <v/>
      </c>
      <c r="AG4219" t="str">
        <f>IF(AD4219="","",VLOOKUP(AD4219,'Сотрудники и ссылки'!A:C,3,0))</f>
        <v/>
      </c>
      <c r="AI4219" t="str">
        <f>IF(AH4219="","",VLOOKUP(AH4219,'Сотрудники и ссылки'!A:B,2,0))</f>
        <v/>
      </c>
      <c r="AJ4219" t="str">
        <f>IF(AH4219="","",VLOOKUP(AH4219,'Сотрудники и ссылки'!A:C,3,0))</f>
        <v/>
      </c>
      <c r="AL4219" s="2" t="str">
        <f>IF(AK4219="","",AK4219+VLOOKUP(I4219,'Вид исследования'!B:E,4,0))</f>
        <v/>
      </c>
      <c r="AM4219" s="2" t="str">
        <f>IF(AK4219="","",AK4219+VLOOKUP(I4219,'Вид исследования'!B:F,5,0))</f>
        <v/>
      </c>
      <c r="AQ4219" t="str">
        <f>IFERROR(IF(L4219="","",VLOOKUP(L4219&amp;I4219,Продукция!A:K,11,0)),"обратитесь к админ справочника")</f>
        <v/>
      </c>
      <c r="AS4219" t="str">
        <f>IFERROR(IF(L4219="","",VLOOKUP(L4219&amp;I4219,Продукция!A:J,10,0)),"обратитесь к админ справочника")</f>
        <v/>
      </c>
    </row>
    <row r="4220" spans="1:45" x14ac:dyDescent="0.25">
      <c r="A4220" t="str">
        <f t="shared" si="75"/>
        <v/>
      </c>
      <c r="B4220" t="str">
        <f>IF(E4220="","",INDEX(Лаборатории!A:A,MATCH('Производственный контроль'!E4220,Лаборатории!B:B,0)))</f>
        <v/>
      </c>
      <c r="C4220" t="str">
        <f>IF(E4220="","",VLOOKUP(E4220,Лаборатории!B:D,3,0))</f>
        <v/>
      </c>
      <c r="E4220" s="150"/>
      <c r="J4220" t="str">
        <f>IF(L4220="","",VLOOKUP(L4220,Продукция!B:D,3,0))</f>
        <v/>
      </c>
      <c r="K4220" t="str">
        <f>IF(L4220="","",VLOOKUP(L4220,Продукция!B:C,2,0))</f>
        <v/>
      </c>
      <c r="L4220" s="151"/>
      <c r="M4220" t="str">
        <f>IF(L4220="","",VLOOKUP(L4220,Продукция!B:L,11,0))</f>
        <v/>
      </c>
      <c r="AB4220" t="str">
        <f>IF(L4220="","",VLOOKUP(L4220&amp;I4220,Продукция!A:I,9,0))</f>
        <v/>
      </c>
      <c r="AF4220" t="str">
        <f>IF(AD4220="","",VLOOKUP(AD4220,'Сотрудники и ссылки'!A:B,2,0))</f>
        <v/>
      </c>
      <c r="AG4220" t="str">
        <f>IF(AD4220="","",VLOOKUP(AD4220,'Сотрудники и ссылки'!A:C,3,0))</f>
        <v/>
      </c>
      <c r="AI4220" t="str">
        <f>IF(AH4220="","",VLOOKUP(AH4220,'Сотрудники и ссылки'!A:B,2,0))</f>
        <v/>
      </c>
      <c r="AJ4220" t="str">
        <f>IF(AH4220="","",VLOOKUP(AH4220,'Сотрудники и ссылки'!A:C,3,0))</f>
        <v/>
      </c>
      <c r="AL4220" s="2" t="str">
        <f>IF(AK4220="","",AK4220+VLOOKUP(I4220,'Вид исследования'!B:E,4,0))</f>
        <v/>
      </c>
      <c r="AM4220" s="2" t="str">
        <f>IF(AK4220="","",AK4220+VLOOKUP(I4220,'Вид исследования'!B:F,5,0))</f>
        <v/>
      </c>
      <c r="AQ4220" t="str">
        <f>IFERROR(IF(L4220="","",VLOOKUP(L4220&amp;I4220,Продукция!A:K,11,0)),"обратитесь к админ справочника")</f>
        <v/>
      </c>
      <c r="AS4220" t="str">
        <f>IFERROR(IF(L4220="","",VLOOKUP(L4220&amp;I4220,Продукция!A:J,10,0)),"обратитесь к админ справочника")</f>
        <v/>
      </c>
    </row>
    <row r="4221" spans="1:45" x14ac:dyDescent="0.25">
      <c r="A4221" t="str">
        <f t="shared" si="75"/>
        <v/>
      </c>
      <c r="B4221" t="str">
        <f>IF(E4221="","",INDEX(Лаборатории!A:A,MATCH('Производственный контроль'!E4221,Лаборатории!B:B,0)))</f>
        <v/>
      </c>
      <c r="C4221" t="str">
        <f>IF(E4221="","",VLOOKUP(E4221,Лаборатории!B:D,3,0))</f>
        <v/>
      </c>
      <c r="E4221" s="150"/>
      <c r="J4221" t="str">
        <f>IF(L4221="","",VLOOKUP(L4221,Продукция!B:D,3,0))</f>
        <v/>
      </c>
      <c r="K4221" t="str">
        <f>IF(L4221="","",VLOOKUP(L4221,Продукция!B:C,2,0))</f>
        <v/>
      </c>
      <c r="L4221" s="151"/>
      <c r="M4221" t="str">
        <f>IF(L4221="","",VLOOKUP(L4221,Продукция!B:L,11,0))</f>
        <v/>
      </c>
      <c r="AB4221" t="str">
        <f>IF(L4221="","",VLOOKUP(L4221&amp;I4221,Продукция!A:I,9,0))</f>
        <v/>
      </c>
      <c r="AF4221" t="str">
        <f>IF(AD4221="","",VLOOKUP(AD4221,'Сотрудники и ссылки'!A:B,2,0))</f>
        <v/>
      </c>
      <c r="AG4221" t="str">
        <f>IF(AD4221="","",VLOOKUP(AD4221,'Сотрудники и ссылки'!A:C,3,0))</f>
        <v/>
      </c>
      <c r="AI4221" t="str">
        <f>IF(AH4221="","",VLOOKUP(AH4221,'Сотрудники и ссылки'!A:B,2,0))</f>
        <v/>
      </c>
      <c r="AJ4221" t="str">
        <f>IF(AH4221="","",VLOOKUP(AH4221,'Сотрудники и ссылки'!A:C,3,0))</f>
        <v/>
      </c>
      <c r="AL4221" s="2" t="str">
        <f>IF(AK4221="","",AK4221+VLOOKUP(I4221,'Вид исследования'!B:E,4,0))</f>
        <v/>
      </c>
      <c r="AM4221" s="2" t="str">
        <f>IF(AK4221="","",AK4221+VLOOKUP(I4221,'Вид исследования'!B:F,5,0))</f>
        <v/>
      </c>
      <c r="AQ4221" t="str">
        <f>IFERROR(IF(L4221="","",VLOOKUP(L4221&amp;I4221,Продукция!A:K,11,0)),"обратитесь к админ справочника")</f>
        <v/>
      </c>
      <c r="AS4221" t="str">
        <f>IFERROR(IF(L4221="","",VLOOKUP(L4221&amp;I4221,Продукция!A:J,10,0)),"обратитесь к админ справочника")</f>
        <v/>
      </c>
    </row>
    <row r="4222" spans="1:45" x14ac:dyDescent="0.25">
      <c r="A4222" t="str">
        <f t="shared" si="75"/>
        <v/>
      </c>
      <c r="B4222" t="str">
        <f>IF(E4222="","",INDEX(Лаборатории!A:A,MATCH('Производственный контроль'!E4222,Лаборатории!B:B,0)))</f>
        <v/>
      </c>
      <c r="C4222" t="str">
        <f>IF(E4222="","",VLOOKUP(E4222,Лаборатории!B:D,3,0))</f>
        <v/>
      </c>
      <c r="E4222" s="150"/>
      <c r="J4222" t="str">
        <f>IF(L4222="","",VLOOKUP(L4222,Продукция!B:D,3,0))</f>
        <v/>
      </c>
      <c r="K4222" t="str">
        <f>IF(L4222="","",VLOOKUP(L4222,Продукция!B:C,2,0))</f>
        <v/>
      </c>
      <c r="L4222" s="151"/>
      <c r="M4222" t="str">
        <f>IF(L4222="","",VLOOKUP(L4222,Продукция!B:L,11,0))</f>
        <v/>
      </c>
      <c r="AB4222" t="str">
        <f>IF(L4222="","",VLOOKUP(L4222&amp;I4222,Продукция!A:I,9,0))</f>
        <v/>
      </c>
      <c r="AF4222" t="str">
        <f>IF(AD4222="","",VLOOKUP(AD4222,'Сотрудники и ссылки'!A:B,2,0))</f>
        <v/>
      </c>
      <c r="AG4222" t="str">
        <f>IF(AD4222="","",VLOOKUP(AD4222,'Сотрудники и ссылки'!A:C,3,0))</f>
        <v/>
      </c>
      <c r="AI4222" t="str">
        <f>IF(AH4222="","",VLOOKUP(AH4222,'Сотрудники и ссылки'!A:B,2,0))</f>
        <v/>
      </c>
      <c r="AJ4222" t="str">
        <f>IF(AH4222="","",VLOOKUP(AH4222,'Сотрудники и ссылки'!A:C,3,0))</f>
        <v/>
      </c>
      <c r="AL4222" s="2" t="str">
        <f>IF(AK4222="","",AK4222+VLOOKUP(I4222,'Вид исследования'!B:E,4,0))</f>
        <v/>
      </c>
      <c r="AM4222" s="2" t="str">
        <f>IF(AK4222="","",AK4222+VLOOKUP(I4222,'Вид исследования'!B:F,5,0))</f>
        <v/>
      </c>
      <c r="AQ4222" t="str">
        <f>IFERROR(IF(L4222="","",VLOOKUP(L4222&amp;I4222,Продукция!A:K,11,0)),"обратитесь к админ справочника")</f>
        <v/>
      </c>
      <c r="AS4222" t="str">
        <f>IFERROR(IF(L4222="","",VLOOKUP(L4222&amp;I4222,Продукция!A:J,10,0)),"обратитесь к админ справочника")</f>
        <v/>
      </c>
    </row>
    <row r="4223" spans="1:45" x14ac:dyDescent="0.25">
      <c r="A4223" t="str">
        <f t="shared" si="75"/>
        <v/>
      </c>
      <c r="B4223" t="str">
        <f>IF(E4223="","",INDEX(Лаборатории!A:A,MATCH('Производственный контроль'!E4223,Лаборатории!B:B,0)))</f>
        <v/>
      </c>
      <c r="C4223" t="str">
        <f>IF(E4223="","",VLOOKUP(E4223,Лаборатории!B:D,3,0))</f>
        <v/>
      </c>
      <c r="E4223" s="150"/>
      <c r="J4223" t="str">
        <f>IF(L4223="","",VLOOKUP(L4223,Продукция!B:D,3,0))</f>
        <v/>
      </c>
      <c r="K4223" t="str">
        <f>IF(L4223="","",VLOOKUP(L4223,Продукция!B:C,2,0))</f>
        <v/>
      </c>
      <c r="L4223" s="151"/>
      <c r="M4223" t="str">
        <f>IF(L4223="","",VLOOKUP(L4223,Продукция!B:L,11,0))</f>
        <v/>
      </c>
      <c r="AB4223" t="str">
        <f>IF(L4223="","",VLOOKUP(L4223&amp;I4223,Продукция!A:I,9,0))</f>
        <v/>
      </c>
      <c r="AF4223" t="str">
        <f>IF(AD4223="","",VLOOKUP(AD4223,'Сотрудники и ссылки'!A:B,2,0))</f>
        <v/>
      </c>
      <c r="AG4223" t="str">
        <f>IF(AD4223="","",VLOOKUP(AD4223,'Сотрудники и ссылки'!A:C,3,0))</f>
        <v/>
      </c>
      <c r="AI4223" t="str">
        <f>IF(AH4223="","",VLOOKUP(AH4223,'Сотрудники и ссылки'!A:B,2,0))</f>
        <v/>
      </c>
      <c r="AJ4223" t="str">
        <f>IF(AH4223="","",VLOOKUP(AH4223,'Сотрудники и ссылки'!A:C,3,0))</f>
        <v/>
      </c>
      <c r="AL4223" s="2" t="str">
        <f>IF(AK4223="","",AK4223+VLOOKUP(I4223,'Вид исследования'!B:E,4,0))</f>
        <v/>
      </c>
      <c r="AM4223" s="2" t="str">
        <f>IF(AK4223="","",AK4223+VLOOKUP(I4223,'Вид исследования'!B:F,5,0))</f>
        <v/>
      </c>
      <c r="AQ4223" t="str">
        <f>IFERROR(IF(L4223="","",VLOOKUP(L4223&amp;I4223,Продукция!A:K,11,0)),"обратитесь к админ справочника")</f>
        <v/>
      </c>
      <c r="AS4223" t="str">
        <f>IFERROR(IF(L4223="","",VLOOKUP(L4223&amp;I4223,Продукция!A:J,10,0)),"обратитесь к админ справочника")</f>
        <v/>
      </c>
    </row>
    <row r="4224" spans="1:45" x14ac:dyDescent="0.25">
      <c r="A4224" t="str">
        <f t="shared" si="75"/>
        <v/>
      </c>
      <c r="B4224" t="str">
        <f>IF(E4224="","",INDEX(Лаборатории!A:A,MATCH('Производственный контроль'!E4224,Лаборатории!B:B,0)))</f>
        <v/>
      </c>
      <c r="C4224" t="str">
        <f>IF(E4224="","",VLOOKUP(E4224,Лаборатории!B:D,3,0))</f>
        <v/>
      </c>
      <c r="E4224" s="150"/>
      <c r="J4224" t="str">
        <f>IF(L4224="","",VLOOKUP(L4224,Продукция!B:D,3,0))</f>
        <v/>
      </c>
      <c r="K4224" t="str">
        <f>IF(L4224="","",VLOOKUP(L4224,Продукция!B:C,2,0))</f>
        <v/>
      </c>
      <c r="L4224" s="151"/>
      <c r="M4224" t="str">
        <f>IF(L4224="","",VLOOKUP(L4224,Продукция!B:L,11,0))</f>
        <v/>
      </c>
      <c r="AB4224" t="str">
        <f>IF(L4224="","",VLOOKUP(L4224&amp;I4224,Продукция!A:I,9,0))</f>
        <v/>
      </c>
      <c r="AF4224" t="str">
        <f>IF(AD4224="","",VLOOKUP(AD4224,'Сотрудники и ссылки'!A:B,2,0))</f>
        <v/>
      </c>
      <c r="AG4224" t="str">
        <f>IF(AD4224="","",VLOOKUP(AD4224,'Сотрудники и ссылки'!A:C,3,0))</f>
        <v/>
      </c>
      <c r="AI4224" t="str">
        <f>IF(AH4224="","",VLOOKUP(AH4224,'Сотрудники и ссылки'!A:B,2,0))</f>
        <v/>
      </c>
      <c r="AJ4224" t="str">
        <f>IF(AH4224="","",VLOOKUP(AH4224,'Сотрудники и ссылки'!A:C,3,0))</f>
        <v/>
      </c>
      <c r="AL4224" s="2" t="str">
        <f>IF(AK4224="","",AK4224+VLOOKUP(I4224,'Вид исследования'!B:E,4,0))</f>
        <v/>
      </c>
      <c r="AM4224" s="2" t="str">
        <f>IF(AK4224="","",AK4224+VLOOKUP(I4224,'Вид исследования'!B:F,5,0))</f>
        <v/>
      </c>
      <c r="AQ4224" t="str">
        <f>IFERROR(IF(L4224="","",VLOOKUP(L4224&amp;I4224,Продукция!A:K,11,0)),"обратитесь к админ справочника")</f>
        <v/>
      </c>
      <c r="AS4224" t="str">
        <f>IFERROR(IF(L4224="","",VLOOKUP(L4224&amp;I4224,Продукция!A:J,10,0)),"обратитесь к админ справочника")</f>
        <v/>
      </c>
    </row>
    <row r="4225" spans="1:45" x14ac:dyDescent="0.25">
      <c r="A4225" t="str">
        <f t="shared" si="75"/>
        <v/>
      </c>
      <c r="B4225" t="str">
        <f>IF(E4225="","",INDEX(Лаборатории!A:A,MATCH('Производственный контроль'!E4225,Лаборатории!B:B,0)))</f>
        <v/>
      </c>
      <c r="C4225" t="str">
        <f>IF(E4225="","",VLOOKUP(E4225,Лаборатории!B:D,3,0))</f>
        <v/>
      </c>
      <c r="E4225" s="150"/>
      <c r="J4225" t="str">
        <f>IF(L4225="","",VLOOKUP(L4225,Продукция!B:D,3,0))</f>
        <v/>
      </c>
      <c r="K4225" t="str">
        <f>IF(L4225="","",VLOOKUP(L4225,Продукция!B:C,2,0))</f>
        <v/>
      </c>
      <c r="L4225" s="151"/>
      <c r="M4225" t="str">
        <f>IF(L4225="","",VLOOKUP(L4225,Продукция!B:L,11,0))</f>
        <v/>
      </c>
      <c r="AB4225" t="str">
        <f>IF(L4225="","",VLOOKUP(L4225&amp;I4225,Продукция!A:I,9,0))</f>
        <v/>
      </c>
      <c r="AF4225" t="str">
        <f>IF(AD4225="","",VLOOKUP(AD4225,'Сотрудники и ссылки'!A:B,2,0))</f>
        <v/>
      </c>
      <c r="AG4225" t="str">
        <f>IF(AD4225="","",VLOOKUP(AD4225,'Сотрудники и ссылки'!A:C,3,0))</f>
        <v/>
      </c>
      <c r="AI4225" t="str">
        <f>IF(AH4225="","",VLOOKUP(AH4225,'Сотрудники и ссылки'!A:B,2,0))</f>
        <v/>
      </c>
      <c r="AJ4225" t="str">
        <f>IF(AH4225="","",VLOOKUP(AH4225,'Сотрудники и ссылки'!A:C,3,0))</f>
        <v/>
      </c>
      <c r="AL4225" s="2" t="str">
        <f>IF(AK4225="","",AK4225+VLOOKUP(I4225,'Вид исследования'!B:E,4,0))</f>
        <v/>
      </c>
      <c r="AM4225" s="2" t="str">
        <f>IF(AK4225="","",AK4225+VLOOKUP(I4225,'Вид исследования'!B:F,5,0))</f>
        <v/>
      </c>
      <c r="AQ4225" t="str">
        <f>IFERROR(IF(L4225="","",VLOOKUP(L4225&amp;I4225,Продукция!A:K,11,0)),"обратитесь к админ справочника")</f>
        <v/>
      </c>
      <c r="AS4225" t="str">
        <f>IFERROR(IF(L4225="","",VLOOKUP(L4225&amp;I4225,Продукция!A:J,10,0)),"обратитесь к админ справочника")</f>
        <v/>
      </c>
    </row>
    <row r="4226" spans="1:45" x14ac:dyDescent="0.25">
      <c r="A4226" t="str">
        <f t="shared" si="75"/>
        <v/>
      </c>
      <c r="B4226" t="str">
        <f>IF(E4226="","",INDEX(Лаборатории!A:A,MATCH('Производственный контроль'!E4226,Лаборатории!B:B,0)))</f>
        <v/>
      </c>
      <c r="C4226" t="str">
        <f>IF(E4226="","",VLOOKUP(E4226,Лаборатории!B:D,3,0))</f>
        <v/>
      </c>
      <c r="E4226" s="150"/>
      <c r="J4226" t="str">
        <f>IF(L4226="","",VLOOKUP(L4226,Продукция!B:D,3,0))</f>
        <v/>
      </c>
      <c r="K4226" t="str">
        <f>IF(L4226="","",VLOOKUP(L4226,Продукция!B:C,2,0))</f>
        <v/>
      </c>
      <c r="L4226" s="151"/>
      <c r="M4226" t="str">
        <f>IF(L4226="","",VLOOKUP(L4226,Продукция!B:L,11,0))</f>
        <v/>
      </c>
      <c r="AB4226" t="str">
        <f>IF(L4226="","",VLOOKUP(L4226&amp;I4226,Продукция!A:I,9,0))</f>
        <v/>
      </c>
      <c r="AF4226" t="str">
        <f>IF(AD4226="","",VLOOKUP(AD4226,'Сотрудники и ссылки'!A:B,2,0))</f>
        <v/>
      </c>
      <c r="AG4226" t="str">
        <f>IF(AD4226="","",VLOOKUP(AD4226,'Сотрудники и ссылки'!A:C,3,0))</f>
        <v/>
      </c>
      <c r="AI4226" t="str">
        <f>IF(AH4226="","",VLOOKUP(AH4226,'Сотрудники и ссылки'!A:B,2,0))</f>
        <v/>
      </c>
      <c r="AJ4226" t="str">
        <f>IF(AH4226="","",VLOOKUP(AH4226,'Сотрудники и ссылки'!A:C,3,0))</f>
        <v/>
      </c>
      <c r="AL4226" s="2" t="str">
        <f>IF(AK4226="","",AK4226+VLOOKUP(I4226,'Вид исследования'!B:E,4,0))</f>
        <v/>
      </c>
      <c r="AM4226" s="2" t="str">
        <f>IF(AK4226="","",AK4226+VLOOKUP(I4226,'Вид исследования'!B:F,5,0))</f>
        <v/>
      </c>
      <c r="AQ4226" t="str">
        <f>IFERROR(IF(L4226="","",VLOOKUP(L4226&amp;I4226,Продукция!A:K,11,0)),"обратитесь к админ справочника")</f>
        <v/>
      </c>
      <c r="AS4226" t="str">
        <f>IFERROR(IF(L4226="","",VLOOKUP(L4226&amp;I4226,Продукция!A:J,10,0)),"обратитесь к админ справочника")</f>
        <v/>
      </c>
    </row>
    <row r="4227" spans="1:45" x14ac:dyDescent="0.25">
      <c r="A4227" t="str">
        <f t="shared" si="75"/>
        <v/>
      </c>
      <c r="B4227" t="str">
        <f>IF(E4227="","",INDEX(Лаборатории!A:A,MATCH('Производственный контроль'!E4227,Лаборатории!B:B,0)))</f>
        <v/>
      </c>
      <c r="C4227" t="str">
        <f>IF(E4227="","",VLOOKUP(E4227,Лаборатории!B:D,3,0))</f>
        <v/>
      </c>
      <c r="E4227" s="150"/>
      <c r="J4227" t="str">
        <f>IF(L4227="","",VLOOKUP(L4227,Продукция!B:D,3,0))</f>
        <v/>
      </c>
      <c r="K4227" t="str">
        <f>IF(L4227="","",VLOOKUP(L4227,Продукция!B:C,2,0))</f>
        <v/>
      </c>
      <c r="L4227" s="151"/>
      <c r="M4227" t="str">
        <f>IF(L4227="","",VLOOKUP(L4227,Продукция!B:L,11,0))</f>
        <v/>
      </c>
      <c r="AB4227" t="str">
        <f>IF(L4227="","",VLOOKUP(L4227&amp;I4227,Продукция!A:I,9,0))</f>
        <v/>
      </c>
      <c r="AF4227" t="str">
        <f>IF(AD4227="","",VLOOKUP(AD4227,'Сотрудники и ссылки'!A:B,2,0))</f>
        <v/>
      </c>
      <c r="AG4227" t="str">
        <f>IF(AD4227="","",VLOOKUP(AD4227,'Сотрудники и ссылки'!A:C,3,0))</f>
        <v/>
      </c>
      <c r="AI4227" t="str">
        <f>IF(AH4227="","",VLOOKUP(AH4227,'Сотрудники и ссылки'!A:B,2,0))</f>
        <v/>
      </c>
      <c r="AJ4227" t="str">
        <f>IF(AH4227="","",VLOOKUP(AH4227,'Сотрудники и ссылки'!A:C,3,0))</f>
        <v/>
      </c>
      <c r="AL4227" s="2" t="str">
        <f>IF(AK4227="","",AK4227+VLOOKUP(I4227,'Вид исследования'!B:E,4,0))</f>
        <v/>
      </c>
      <c r="AM4227" s="2" t="str">
        <f>IF(AK4227="","",AK4227+VLOOKUP(I4227,'Вид исследования'!B:F,5,0))</f>
        <v/>
      </c>
      <c r="AQ4227" t="str">
        <f>IFERROR(IF(L4227="","",VLOOKUP(L4227&amp;I4227,Продукция!A:K,11,0)),"обратитесь к админ справочника")</f>
        <v/>
      </c>
      <c r="AS4227" t="str">
        <f>IFERROR(IF(L4227="","",VLOOKUP(L4227&amp;I4227,Продукция!A:J,10,0)),"обратитесь к админ справочника")</f>
        <v/>
      </c>
    </row>
    <row r="4228" spans="1:45" x14ac:dyDescent="0.25">
      <c r="A4228" t="str">
        <f t="shared" si="75"/>
        <v/>
      </c>
      <c r="B4228" t="str">
        <f>IF(E4228="","",INDEX(Лаборатории!A:A,MATCH('Производственный контроль'!E4228,Лаборатории!B:B,0)))</f>
        <v/>
      </c>
      <c r="C4228" t="str">
        <f>IF(E4228="","",VLOOKUP(E4228,Лаборатории!B:D,3,0))</f>
        <v/>
      </c>
      <c r="E4228" s="150"/>
      <c r="J4228" t="str">
        <f>IF(L4228="","",VLOOKUP(L4228,Продукция!B:D,3,0))</f>
        <v/>
      </c>
      <c r="K4228" t="str">
        <f>IF(L4228="","",VLOOKUP(L4228,Продукция!B:C,2,0))</f>
        <v/>
      </c>
      <c r="L4228" s="151"/>
      <c r="M4228" t="str">
        <f>IF(L4228="","",VLOOKUP(L4228,Продукция!B:L,11,0))</f>
        <v/>
      </c>
      <c r="AB4228" t="str">
        <f>IF(L4228="","",VLOOKUP(L4228&amp;I4228,Продукция!A:I,9,0))</f>
        <v/>
      </c>
      <c r="AF4228" t="str">
        <f>IF(AD4228="","",VLOOKUP(AD4228,'Сотрудники и ссылки'!A:B,2,0))</f>
        <v/>
      </c>
      <c r="AG4228" t="str">
        <f>IF(AD4228="","",VLOOKUP(AD4228,'Сотрудники и ссылки'!A:C,3,0))</f>
        <v/>
      </c>
      <c r="AI4228" t="str">
        <f>IF(AH4228="","",VLOOKUP(AH4228,'Сотрудники и ссылки'!A:B,2,0))</f>
        <v/>
      </c>
      <c r="AJ4228" t="str">
        <f>IF(AH4228="","",VLOOKUP(AH4228,'Сотрудники и ссылки'!A:C,3,0))</f>
        <v/>
      </c>
      <c r="AL4228" s="2" t="str">
        <f>IF(AK4228="","",AK4228+VLOOKUP(I4228,'Вид исследования'!B:E,4,0))</f>
        <v/>
      </c>
      <c r="AM4228" s="2" t="str">
        <f>IF(AK4228="","",AK4228+VLOOKUP(I4228,'Вид исследования'!B:F,5,0))</f>
        <v/>
      </c>
      <c r="AQ4228" t="str">
        <f>IFERROR(IF(L4228="","",VLOOKUP(L4228&amp;I4228,Продукция!A:K,11,0)),"обратитесь к админ справочника")</f>
        <v/>
      </c>
      <c r="AS4228" t="str">
        <f>IFERROR(IF(L4228="","",VLOOKUP(L4228&amp;I4228,Продукция!A:J,10,0)),"обратитесь к админ справочника")</f>
        <v/>
      </c>
    </row>
    <row r="4229" spans="1:45" x14ac:dyDescent="0.25">
      <c r="A4229" t="str">
        <f t="shared" si="75"/>
        <v/>
      </c>
      <c r="B4229" t="str">
        <f>IF(E4229="","",INDEX(Лаборатории!A:A,MATCH('Производственный контроль'!E4229,Лаборатории!B:B,0)))</f>
        <v/>
      </c>
      <c r="C4229" t="str">
        <f>IF(E4229="","",VLOOKUP(E4229,Лаборатории!B:D,3,0))</f>
        <v/>
      </c>
      <c r="E4229" s="150"/>
      <c r="J4229" t="str">
        <f>IF(L4229="","",VLOOKUP(L4229,Продукция!B:D,3,0))</f>
        <v/>
      </c>
      <c r="K4229" t="str">
        <f>IF(L4229="","",VLOOKUP(L4229,Продукция!B:C,2,0))</f>
        <v/>
      </c>
      <c r="L4229" s="151"/>
      <c r="M4229" t="str">
        <f>IF(L4229="","",VLOOKUP(L4229,Продукция!B:L,11,0))</f>
        <v/>
      </c>
      <c r="AB4229" t="str">
        <f>IF(L4229="","",VLOOKUP(L4229&amp;I4229,Продукция!A:I,9,0))</f>
        <v/>
      </c>
      <c r="AF4229" t="str">
        <f>IF(AD4229="","",VLOOKUP(AD4229,'Сотрудники и ссылки'!A:B,2,0))</f>
        <v/>
      </c>
      <c r="AG4229" t="str">
        <f>IF(AD4229="","",VLOOKUP(AD4229,'Сотрудники и ссылки'!A:C,3,0))</f>
        <v/>
      </c>
      <c r="AI4229" t="str">
        <f>IF(AH4229="","",VLOOKUP(AH4229,'Сотрудники и ссылки'!A:B,2,0))</f>
        <v/>
      </c>
      <c r="AJ4229" t="str">
        <f>IF(AH4229="","",VLOOKUP(AH4229,'Сотрудники и ссылки'!A:C,3,0))</f>
        <v/>
      </c>
      <c r="AL4229" s="2" t="str">
        <f>IF(AK4229="","",AK4229+VLOOKUP(I4229,'Вид исследования'!B:E,4,0))</f>
        <v/>
      </c>
      <c r="AM4229" s="2" t="str">
        <f>IF(AK4229="","",AK4229+VLOOKUP(I4229,'Вид исследования'!B:F,5,0))</f>
        <v/>
      </c>
      <c r="AQ4229" t="str">
        <f>IFERROR(IF(L4229="","",VLOOKUP(L4229&amp;I4229,Продукция!A:K,11,0)),"обратитесь к админ справочника")</f>
        <v/>
      </c>
      <c r="AS4229" t="str">
        <f>IFERROR(IF(L4229="","",VLOOKUP(L4229&amp;I4229,Продукция!A:J,10,0)),"обратитесь к админ справочника")</f>
        <v/>
      </c>
    </row>
    <row r="4230" spans="1:45" x14ac:dyDescent="0.25">
      <c r="A4230" t="str">
        <f t="shared" si="75"/>
        <v/>
      </c>
      <c r="B4230" t="str">
        <f>IF(E4230="","",INDEX(Лаборатории!A:A,MATCH('Производственный контроль'!E4230,Лаборатории!B:B,0)))</f>
        <v/>
      </c>
      <c r="C4230" t="str">
        <f>IF(E4230="","",VLOOKUP(E4230,Лаборатории!B:D,3,0))</f>
        <v/>
      </c>
      <c r="E4230" s="150"/>
      <c r="J4230" t="str">
        <f>IF(L4230="","",VLOOKUP(L4230,Продукция!B:D,3,0))</f>
        <v/>
      </c>
      <c r="K4230" t="str">
        <f>IF(L4230="","",VLOOKUP(L4230,Продукция!B:C,2,0))</f>
        <v/>
      </c>
      <c r="L4230" s="151"/>
      <c r="M4230" t="str">
        <f>IF(L4230="","",VLOOKUP(L4230,Продукция!B:L,11,0))</f>
        <v/>
      </c>
      <c r="AB4230" t="str">
        <f>IF(L4230="","",VLOOKUP(L4230&amp;I4230,Продукция!A:I,9,0))</f>
        <v/>
      </c>
      <c r="AF4230" t="str">
        <f>IF(AD4230="","",VLOOKUP(AD4230,'Сотрудники и ссылки'!A:B,2,0))</f>
        <v/>
      </c>
      <c r="AG4230" t="str">
        <f>IF(AD4230="","",VLOOKUP(AD4230,'Сотрудники и ссылки'!A:C,3,0))</f>
        <v/>
      </c>
      <c r="AI4230" t="str">
        <f>IF(AH4230="","",VLOOKUP(AH4230,'Сотрудники и ссылки'!A:B,2,0))</f>
        <v/>
      </c>
      <c r="AJ4230" t="str">
        <f>IF(AH4230="","",VLOOKUP(AH4230,'Сотрудники и ссылки'!A:C,3,0))</f>
        <v/>
      </c>
      <c r="AL4230" s="2" t="str">
        <f>IF(AK4230="","",AK4230+VLOOKUP(I4230,'Вид исследования'!B:E,4,0))</f>
        <v/>
      </c>
      <c r="AM4230" s="2" t="str">
        <f>IF(AK4230="","",AK4230+VLOOKUP(I4230,'Вид исследования'!B:F,5,0))</f>
        <v/>
      </c>
      <c r="AQ4230" t="str">
        <f>IFERROR(IF(L4230="","",VLOOKUP(L4230&amp;I4230,Продукция!A:K,11,0)),"обратитесь к админ справочника")</f>
        <v/>
      </c>
      <c r="AS4230" t="str">
        <f>IFERROR(IF(L4230="","",VLOOKUP(L4230&amp;I4230,Продукция!A:J,10,0)),"обратитесь к админ справочника")</f>
        <v/>
      </c>
    </row>
    <row r="4231" spans="1:45" x14ac:dyDescent="0.25">
      <c r="A4231" t="str">
        <f t="shared" si="75"/>
        <v/>
      </c>
      <c r="B4231" t="str">
        <f>IF(E4231="","",INDEX(Лаборатории!A:A,MATCH('Производственный контроль'!E4231,Лаборатории!B:B,0)))</f>
        <v/>
      </c>
      <c r="C4231" t="str">
        <f>IF(E4231="","",VLOOKUP(E4231,Лаборатории!B:D,3,0))</f>
        <v/>
      </c>
      <c r="E4231" s="150"/>
      <c r="J4231" t="str">
        <f>IF(L4231="","",VLOOKUP(L4231,Продукция!B:D,3,0))</f>
        <v/>
      </c>
      <c r="K4231" t="str">
        <f>IF(L4231="","",VLOOKUP(L4231,Продукция!B:C,2,0))</f>
        <v/>
      </c>
      <c r="L4231" s="151"/>
      <c r="M4231" t="str">
        <f>IF(L4231="","",VLOOKUP(L4231,Продукция!B:L,11,0))</f>
        <v/>
      </c>
      <c r="AB4231" t="str">
        <f>IF(L4231="","",VLOOKUP(L4231&amp;I4231,Продукция!A:I,9,0))</f>
        <v/>
      </c>
      <c r="AF4231" t="str">
        <f>IF(AD4231="","",VLOOKUP(AD4231,'Сотрудники и ссылки'!A:B,2,0))</f>
        <v/>
      </c>
      <c r="AG4231" t="str">
        <f>IF(AD4231="","",VLOOKUP(AD4231,'Сотрудники и ссылки'!A:C,3,0))</f>
        <v/>
      </c>
      <c r="AI4231" t="str">
        <f>IF(AH4231="","",VLOOKUP(AH4231,'Сотрудники и ссылки'!A:B,2,0))</f>
        <v/>
      </c>
      <c r="AJ4231" t="str">
        <f>IF(AH4231="","",VLOOKUP(AH4231,'Сотрудники и ссылки'!A:C,3,0))</f>
        <v/>
      </c>
      <c r="AL4231" s="2" t="str">
        <f>IF(AK4231="","",AK4231+VLOOKUP(I4231,'Вид исследования'!B:E,4,0))</f>
        <v/>
      </c>
      <c r="AM4231" s="2" t="str">
        <f>IF(AK4231="","",AK4231+VLOOKUP(I4231,'Вид исследования'!B:F,5,0))</f>
        <v/>
      </c>
      <c r="AQ4231" t="str">
        <f>IFERROR(IF(L4231="","",VLOOKUP(L4231&amp;I4231,Продукция!A:K,11,0)),"обратитесь к админ справочника")</f>
        <v/>
      </c>
      <c r="AS4231" t="str">
        <f>IFERROR(IF(L4231="","",VLOOKUP(L4231&amp;I4231,Продукция!A:J,10,0)),"обратитесь к админ справочника")</f>
        <v/>
      </c>
    </row>
    <row r="4232" spans="1:45" x14ac:dyDescent="0.25">
      <c r="A4232" t="str">
        <f t="shared" si="75"/>
        <v/>
      </c>
      <c r="B4232" t="str">
        <f>IF(E4232="","",INDEX(Лаборатории!A:A,MATCH('Производственный контроль'!E4232,Лаборатории!B:B,0)))</f>
        <v/>
      </c>
      <c r="C4232" t="str">
        <f>IF(E4232="","",VLOOKUP(E4232,Лаборатории!B:D,3,0))</f>
        <v/>
      </c>
      <c r="E4232" s="150"/>
      <c r="J4232" t="str">
        <f>IF(L4232="","",VLOOKUP(L4232,Продукция!B:D,3,0))</f>
        <v/>
      </c>
      <c r="K4232" t="str">
        <f>IF(L4232="","",VLOOKUP(L4232,Продукция!B:C,2,0))</f>
        <v/>
      </c>
      <c r="L4232" s="151"/>
      <c r="M4232" t="str">
        <f>IF(L4232="","",VLOOKUP(L4232,Продукция!B:L,11,0))</f>
        <v/>
      </c>
      <c r="AB4232" t="str">
        <f>IF(L4232="","",VLOOKUP(L4232&amp;I4232,Продукция!A:I,9,0))</f>
        <v/>
      </c>
      <c r="AF4232" t="str">
        <f>IF(AD4232="","",VLOOKUP(AD4232,'Сотрудники и ссылки'!A:B,2,0))</f>
        <v/>
      </c>
      <c r="AG4232" t="str">
        <f>IF(AD4232="","",VLOOKUP(AD4232,'Сотрудники и ссылки'!A:C,3,0))</f>
        <v/>
      </c>
      <c r="AI4232" t="str">
        <f>IF(AH4232="","",VLOOKUP(AH4232,'Сотрудники и ссылки'!A:B,2,0))</f>
        <v/>
      </c>
      <c r="AJ4232" t="str">
        <f>IF(AH4232="","",VLOOKUP(AH4232,'Сотрудники и ссылки'!A:C,3,0))</f>
        <v/>
      </c>
      <c r="AL4232" s="2" t="str">
        <f>IF(AK4232="","",AK4232+VLOOKUP(I4232,'Вид исследования'!B:E,4,0))</f>
        <v/>
      </c>
      <c r="AM4232" s="2" t="str">
        <f>IF(AK4232="","",AK4232+VLOOKUP(I4232,'Вид исследования'!B:F,5,0))</f>
        <v/>
      </c>
      <c r="AQ4232" t="str">
        <f>IFERROR(IF(L4232="","",VLOOKUP(L4232&amp;I4232,Продукция!A:K,11,0)),"обратитесь к админ справочника")</f>
        <v/>
      </c>
      <c r="AS4232" t="str">
        <f>IFERROR(IF(L4232="","",VLOOKUP(L4232&amp;I4232,Продукция!A:J,10,0)),"обратитесь к админ справочника")</f>
        <v/>
      </c>
    </row>
    <row r="4233" spans="1:45" x14ac:dyDescent="0.25">
      <c r="A4233" t="str">
        <f t="shared" si="75"/>
        <v/>
      </c>
      <c r="B4233" t="str">
        <f>IF(E4233="","",INDEX(Лаборатории!A:A,MATCH('Производственный контроль'!E4233,Лаборатории!B:B,0)))</f>
        <v/>
      </c>
      <c r="C4233" t="str">
        <f>IF(E4233="","",VLOOKUP(E4233,Лаборатории!B:D,3,0))</f>
        <v/>
      </c>
      <c r="E4233" s="150"/>
      <c r="J4233" t="str">
        <f>IF(L4233="","",VLOOKUP(L4233,Продукция!B:D,3,0))</f>
        <v/>
      </c>
      <c r="K4233" t="str">
        <f>IF(L4233="","",VLOOKUP(L4233,Продукция!B:C,2,0))</f>
        <v/>
      </c>
      <c r="L4233" s="151"/>
      <c r="M4233" t="str">
        <f>IF(L4233="","",VLOOKUP(L4233,Продукция!B:L,11,0))</f>
        <v/>
      </c>
      <c r="AB4233" t="str">
        <f>IF(L4233="","",VLOOKUP(L4233&amp;I4233,Продукция!A:I,9,0))</f>
        <v/>
      </c>
      <c r="AF4233" t="str">
        <f>IF(AD4233="","",VLOOKUP(AD4233,'Сотрудники и ссылки'!A:B,2,0))</f>
        <v/>
      </c>
      <c r="AG4233" t="str">
        <f>IF(AD4233="","",VLOOKUP(AD4233,'Сотрудники и ссылки'!A:C,3,0))</f>
        <v/>
      </c>
      <c r="AI4233" t="str">
        <f>IF(AH4233="","",VLOOKUP(AH4233,'Сотрудники и ссылки'!A:B,2,0))</f>
        <v/>
      </c>
      <c r="AJ4233" t="str">
        <f>IF(AH4233="","",VLOOKUP(AH4233,'Сотрудники и ссылки'!A:C,3,0))</f>
        <v/>
      </c>
      <c r="AL4233" s="2" t="str">
        <f>IF(AK4233="","",AK4233+VLOOKUP(I4233,'Вид исследования'!B:E,4,0))</f>
        <v/>
      </c>
      <c r="AM4233" s="2" t="str">
        <f>IF(AK4233="","",AK4233+VLOOKUP(I4233,'Вид исследования'!B:F,5,0))</f>
        <v/>
      </c>
      <c r="AQ4233" t="str">
        <f>IFERROR(IF(L4233="","",VLOOKUP(L4233&amp;I4233,Продукция!A:K,11,0)),"обратитесь к админ справочника")</f>
        <v/>
      </c>
      <c r="AS4233" t="str">
        <f>IFERROR(IF(L4233="","",VLOOKUP(L4233&amp;I4233,Продукция!A:J,10,0)),"обратитесь к админ справочника")</f>
        <v/>
      </c>
    </row>
    <row r="4234" spans="1:45" x14ac:dyDescent="0.25">
      <c r="A4234" t="str">
        <f t="shared" si="75"/>
        <v/>
      </c>
      <c r="B4234" t="str">
        <f>IF(E4234="","",INDEX(Лаборатории!A:A,MATCH('Производственный контроль'!E4234,Лаборатории!B:B,0)))</f>
        <v/>
      </c>
      <c r="C4234" t="str">
        <f>IF(E4234="","",VLOOKUP(E4234,Лаборатории!B:D,3,0))</f>
        <v/>
      </c>
      <c r="E4234" s="150"/>
      <c r="J4234" t="str">
        <f>IF(L4234="","",VLOOKUP(L4234,Продукция!B:D,3,0))</f>
        <v/>
      </c>
      <c r="K4234" t="str">
        <f>IF(L4234="","",VLOOKUP(L4234,Продукция!B:C,2,0))</f>
        <v/>
      </c>
      <c r="L4234" s="151"/>
      <c r="M4234" t="str">
        <f>IF(L4234="","",VLOOKUP(L4234,Продукция!B:L,11,0))</f>
        <v/>
      </c>
      <c r="AB4234" t="str">
        <f>IF(L4234="","",VLOOKUP(L4234&amp;I4234,Продукция!A:I,9,0))</f>
        <v/>
      </c>
      <c r="AF4234" t="str">
        <f>IF(AD4234="","",VLOOKUP(AD4234,'Сотрудники и ссылки'!A:B,2,0))</f>
        <v/>
      </c>
      <c r="AG4234" t="str">
        <f>IF(AD4234="","",VLOOKUP(AD4234,'Сотрудники и ссылки'!A:C,3,0))</f>
        <v/>
      </c>
      <c r="AI4234" t="str">
        <f>IF(AH4234="","",VLOOKUP(AH4234,'Сотрудники и ссылки'!A:B,2,0))</f>
        <v/>
      </c>
      <c r="AJ4234" t="str">
        <f>IF(AH4234="","",VLOOKUP(AH4234,'Сотрудники и ссылки'!A:C,3,0))</f>
        <v/>
      </c>
      <c r="AL4234" s="2" t="str">
        <f>IF(AK4234="","",AK4234+VLOOKUP(I4234,'Вид исследования'!B:E,4,0))</f>
        <v/>
      </c>
      <c r="AM4234" s="2" t="str">
        <f>IF(AK4234="","",AK4234+VLOOKUP(I4234,'Вид исследования'!B:F,5,0))</f>
        <v/>
      </c>
      <c r="AQ4234" t="str">
        <f>IFERROR(IF(L4234="","",VLOOKUP(L4234&amp;I4234,Продукция!A:K,11,0)),"обратитесь к админ справочника")</f>
        <v/>
      </c>
      <c r="AS4234" t="str">
        <f>IFERROR(IF(L4234="","",VLOOKUP(L4234&amp;I4234,Продукция!A:J,10,0)),"обратитесь к админ справочника")</f>
        <v/>
      </c>
    </row>
    <row r="4235" spans="1:45" x14ac:dyDescent="0.25">
      <c r="A4235" t="str">
        <f t="shared" si="75"/>
        <v/>
      </c>
      <c r="B4235" t="str">
        <f>IF(E4235="","",INDEX(Лаборатории!A:A,MATCH('Производственный контроль'!E4235,Лаборатории!B:B,0)))</f>
        <v/>
      </c>
      <c r="C4235" t="str">
        <f>IF(E4235="","",VLOOKUP(E4235,Лаборатории!B:D,3,0))</f>
        <v/>
      </c>
      <c r="E4235" s="150"/>
      <c r="J4235" t="str">
        <f>IF(L4235="","",VLOOKUP(L4235,Продукция!B:D,3,0))</f>
        <v/>
      </c>
      <c r="K4235" t="str">
        <f>IF(L4235="","",VLOOKUP(L4235,Продукция!B:C,2,0))</f>
        <v/>
      </c>
      <c r="L4235" s="151"/>
      <c r="M4235" t="str">
        <f>IF(L4235="","",VLOOKUP(L4235,Продукция!B:L,11,0))</f>
        <v/>
      </c>
      <c r="AB4235" t="str">
        <f>IF(L4235="","",VLOOKUP(L4235&amp;I4235,Продукция!A:I,9,0))</f>
        <v/>
      </c>
      <c r="AF4235" t="str">
        <f>IF(AD4235="","",VLOOKUP(AD4235,'Сотрудники и ссылки'!A:B,2,0))</f>
        <v/>
      </c>
      <c r="AG4235" t="str">
        <f>IF(AD4235="","",VLOOKUP(AD4235,'Сотрудники и ссылки'!A:C,3,0))</f>
        <v/>
      </c>
      <c r="AI4235" t="str">
        <f>IF(AH4235="","",VLOOKUP(AH4235,'Сотрудники и ссылки'!A:B,2,0))</f>
        <v/>
      </c>
      <c r="AJ4235" t="str">
        <f>IF(AH4235="","",VLOOKUP(AH4235,'Сотрудники и ссылки'!A:C,3,0))</f>
        <v/>
      </c>
      <c r="AL4235" s="2" t="str">
        <f>IF(AK4235="","",AK4235+VLOOKUP(I4235,'Вид исследования'!B:E,4,0))</f>
        <v/>
      </c>
      <c r="AM4235" s="2" t="str">
        <f>IF(AK4235="","",AK4235+VLOOKUP(I4235,'Вид исследования'!B:F,5,0))</f>
        <v/>
      </c>
      <c r="AQ4235" t="str">
        <f>IFERROR(IF(L4235="","",VLOOKUP(L4235&amp;I4235,Продукция!A:K,11,0)),"обратитесь к админ справочника")</f>
        <v/>
      </c>
      <c r="AS4235" t="str">
        <f>IFERROR(IF(L4235="","",VLOOKUP(L4235&amp;I4235,Продукция!A:J,10,0)),"обратитесь к админ справочника")</f>
        <v/>
      </c>
    </row>
    <row r="4236" spans="1:45" x14ac:dyDescent="0.25">
      <c r="A4236" t="str">
        <f t="shared" ref="A4236:A4299" si="76">T4236&amp;I4236</f>
        <v/>
      </c>
      <c r="B4236" t="str">
        <f>IF(E4236="","",INDEX(Лаборатории!A:A,MATCH('Производственный контроль'!E4236,Лаборатории!B:B,0)))</f>
        <v/>
      </c>
      <c r="C4236" t="str">
        <f>IF(E4236="","",VLOOKUP(E4236,Лаборатории!B:D,3,0))</f>
        <v/>
      </c>
      <c r="E4236" s="150"/>
      <c r="J4236" t="str">
        <f>IF(L4236="","",VLOOKUP(L4236,Продукция!B:D,3,0))</f>
        <v/>
      </c>
      <c r="K4236" t="str">
        <f>IF(L4236="","",VLOOKUP(L4236,Продукция!B:C,2,0))</f>
        <v/>
      </c>
      <c r="L4236" s="151"/>
      <c r="M4236" t="str">
        <f>IF(L4236="","",VLOOKUP(L4236,Продукция!B:L,11,0))</f>
        <v/>
      </c>
      <c r="AB4236" t="str">
        <f>IF(L4236="","",VLOOKUP(L4236&amp;I4236,Продукция!A:I,9,0))</f>
        <v/>
      </c>
      <c r="AF4236" t="str">
        <f>IF(AD4236="","",VLOOKUP(AD4236,'Сотрудники и ссылки'!A:B,2,0))</f>
        <v/>
      </c>
      <c r="AG4236" t="str">
        <f>IF(AD4236="","",VLOOKUP(AD4236,'Сотрудники и ссылки'!A:C,3,0))</f>
        <v/>
      </c>
      <c r="AI4236" t="str">
        <f>IF(AH4236="","",VLOOKUP(AH4236,'Сотрудники и ссылки'!A:B,2,0))</f>
        <v/>
      </c>
      <c r="AJ4236" t="str">
        <f>IF(AH4236="","",VLOOKUP(AH4236,'Сотрудники и ссылки'!A:C,3,0))</f>
        <v/>
      </c>
      <c r="AL4236" s="2" t="str">
        <f>IF(AK4236="","",AK4236+VLOOKUP(I4236,'Вид исследования'!B:E,4,0))</f>
        <v/>
      </c>
      <c r="AM4236" s="2" t="str">
        <f>IF(AK4236="","",AK4236+VLOOKUP(I4236,'Вид исследования'!B:F,5,0))</f>
        <v/>
      </c>
      <c r="AQ4236" t="str">
        <f>IFERROR(IF(L4236="","",VLOOKUP(L4236&amp;I4236,Продукция!A:K,11,0)),"обратитесь к админ справочника")</f>
        <v/>
      </c>
      <c r="AS4236" t="str">
        <f>IFERROR(IF(L4236="","",VLOOKUP(L4236&amp;I4236,Продукция!A:J,10,0)),"обратитесь к админ справочника")</f>
        <v/>
      </c>
    </row>
    <row r="4237" spans="1:45" x14ac:dyDescent="0.25">
      <c r="A4237" t="str">
        <f t="shared" si="76"/>
        <v/>
      </c>
      <c r="B4237" t="str">
        <f>IF(E4237="","",INDEX(Лаборатории!A:A,MATCH('Производственный контроль'!E4237,Лаборатории!B:B,0)))</f>
        <v/>
      </c>
      <c r="C4237" t="str">
        <f>IF(E4237="","",VLOOKUP(E4237,Лаборатории!B:D,3,0))</f>
        <v/>
      </c>
      <c r="E4237" s="150"/>
      <c r="J4237" t="str">
        <f>IF(L4237="","",VLOOKUP(L4237,Продукция!B:D,3,0))</f>
        <v/>
      </c>
      <c r="K4237" t="str">
        <f>IF(L4237="","",VLOOKUP(L4237,Продукция!B:C,2,0))</f>
        <v/>
      </c>
      <c r="L4237" s="151"/>
      <c r="M4237" t="str">
        <f>IF(L4237="","",VLOOKUP(L4237,Продукция!B:L,11,0))</f>
        <v/>
      </c>
      <c r="AB4237" t="str">
        <f>IF(L4237="","",VLOOKUP(L4237&amp;I4237,Продукция!A:I,9,0))</f>
        <v/>
      </c>
      <c r="AF4237" t="str">
        <f>IF(AD4237="","",VLOOKUP(AD4237,'Сотрудники и ссылки'!A:B,2,0))</f>
        <v/>
      </c>
      <c r="AG4237" t="str">
        <f>IF(AD4237="","",VLOOKUP(AD4237,'Сотрудники и ссылки'!A:C,3,0))</f>
        <v/>
      </c>
      <c r="AI4237" t="str">
        <f>IF(AH4237="","",VLOOKUP(AH4237,'Сотрудники и ссылки'!A:B,2,0))</f>
        <v/>
      </c>
      <c r="AJ4237" t="str">
        <f>IF(AH4237="","",VLOOKUP(AH4237,'Сотрудники и ссылки'!A:C,3,0))</f>
        <v/>
      </c>
      <c r="AL4237" s="2" t="str">
        <f>IF(AK4237="","",AK4237+VLOOKUP(I4237,'Вид исследования'!B:E,4,0))</f>
        <v/>
      </c>
      <c r="AM4237" s="2" t="str">
        <f>IF(AK4237="","",AK4237+VLOOKUP(I4237,'Вид исследования'!B:F,5,0))</f>
        <v/>
      </c>
      <c r="AQ4237" t="str">
        <f>IFERROR(IF(L4237="","",VLOOKUP(L4237&amp;I4237,Продукция!A:K,11,0)),"обратитесь к админ справочника")</f>
        <v/>
      </c>
      <c r="AS4237" t="str">
        <f>IFERROR(IF(L4237="","",VLOOKUP(L4237&amp;I4237,Продукция!A:J,10,0)),"обратитесь к админ справочника")</f>
        <v/>
      </c>
    </row>
    <row r="4238" spans="1:45" x14ac:dyDescent="0.25">
      <c r="A4238" t="str">
        <f t="shared" si="76"/>
        <v/>
      </c>
      <c r="B4238" t="str">
        <f>IF(E4238="","",INDEX(Лаборатории!A:A,MATCH('Производственный контроль'!E4238,Лаборатории!B:B,0)))</f>
        <v/>
      </c>
      <c r="C4238" t="str">
        <f>IF(E4238="","",VLOOKUP(E4238,Лаборатории!B:D,3,0))</f>
        <v/>
      </c>
      <c r="E4238" s="150"/>
      <c r="J4238" t="str">
        <f>IF(L4238="","",VLOOKUP(L4238,Продукция!B:D,3,0))</f>
        <v/>
      </c>
      <c r="K4238" t="str">
        <f>IF(L4238="","",VLOOKUP(L4238,Продукция!B:C,2,0))</f>
        <v/>
      </c>
      <c r="L4238" s="151"/>
      <c r="M4238" t="str">
        <f>IF(L4238="","",VLOOKUP(L4238,Продукция!B:L,11,0))</f>
        <v/>
      </c>
      <c r="AB4238" t="str">
        <f>IF(L4238="","",VLOOKUP(L4238&amp;I4238,Продукция!A:I,9,0))</f>
        <v/>
      </c>
      <c r="AF4238" t="str">
        <f>IF(AD4238="","",VLOOKUP(AD4238,'Сотрудники и ссылки'!A:B,2,0))</f>
        <v/>
      </c>
      <c r="AG4238" t="str">
        <f>IF(AD4238="","",VLOOKUP(AD4238,'Сотрудники и ссылки'!A:C,3,0))</f>
        <v/>
      </c>
      <c r="AI4238" t="str">
        <f>IF(AH4238="","",VLOOKUP(AH4238,'Сотрудники и ссылки'!A:B,2,0))</f>
        <v/>
      </c>
      <c r="AJ4238" t="str">
        <f>IF(AH4238="","",VLOOKUP(AH4238,'Сотрудники и ссылки'!A:C,3,0))</f>
        <v/>
      </c>
      <c r="AL4238" s="2" t="str">
        <f>IF(AK4238="","",AK4238+VLOOKUP(I4238,'Вид исследования'!B:E,4,0))</f>
        <v/>
      </c>
      <c r="AM4238" s="2" t="str">
        <f>IF(AK4238="","",AK4238+VLOOKUP(I4238,'Вид исследования'!B:F,5,0))</f>
        <v/>
      </c>
      <c r="AQ4238" t="str">
        <f>IFERROR(IF(L4238="","",VLOOKUP(L4238&amp;I4238,Продукция!A:K,11,0)),"обратитесь к админ справочника")</f>
        <v/>
      </c>
      <c r="AS4238" t="str">
        <f>IFERROR(IF(L4238="","",VLOOKUP(L4238&amp;I4238,Продукция!A:J,10,0)),"обратитесь к админ справочника")</f>
        <v/>
      </c>
    </row>
    <row r="4239" spans="1:45" x14ac:dyDescent="0.25">
      <c r="A4239" t="str">
        <f t="shared" si="76"/>
        <v/>
      </c>
      <c r="B4239" t="str">
        <f>IF(E4239="","",INDEX(Лаборатории!A:A,MATCH('Производственный контроль'!E4239,Лаборатории!B:B,0)))</f>
        <v/>
      </c>
      <c r="C4239" t="str">
        <f>IF(E4239="","",VLOOKUP(E4239,Лаборатории!B:D,3,0))</f>
        <v/>
      </c>
      <c r="E4239" s="150"/>
      <c r="J4239" t="str">
        <f>IF(L4239="","",VLOOKUP(L4239,Продукция!B:D,3,0))</f>
        <v/>
      </c>
      <c r="K4239" t="str">
        <f>IF(L4239="","",VLOOKUP(L4239,Продукция!B:C,2,0))</f>
        <v/>
      </c>
      <c r="L4239" s="151"/>
      <c r="M4239" t="str">
        <f>IF(L4239="","",VLOOKUP(L4239,Продукция!B:L,11,0))</f>
        <v/>
      </c>
      <c r="AB4239" t="str">
        <f>IF(L4239="","",VLOOKUP(L4239&amp;I4239,Продукция!A:I,9,0))</f>
        <v/>
      </c>
      <c r="AF4239" t="str">
        <f>IF(AD4239="","",VLOOKUP(AD4239,'Сотрудники и ссылки'!A:B,2,0))</f>
        <v/>
      </c>
      <c r="AG4239" t="str">
        <f>IF(AD4239="","",VLOOKUP(AD4239,'Сотрудники и ссылки'!A:C,3,0))</f>
        <v/>
      </c>
      <c r="AI4239" t="str">
        <f>IF(AH4239="","",VLOOKUP(AH4239,'Сотрудники и ссылки'!A:B,2,0))</f>
        <v/>
      </c>
      <c r="AJ4239" t="str">
        <f>IF(AH4239="","",VLOOKUP(AH4239,'Сотрудники и ссылки'!A:C,3,0))</f>
        <v/>
      </c>
      <c r="AL4239" s="2" t="str">
        <f>IF(AK4239="","",AK4239+VLOOKUP(I4239,'Вид исследования'!B:E,4,0))</f>
        <v/>
      </c>
      <c r="AM4239" s="2" t="str">
        <f>IF(AK4239="","",AK4239+VLOOKUP(I4239,'Вид исследования'!B:F,5,0))</f>
        <v/>
      </c>
      <c r="AQ4239" t="str">
        <f>IFERROR(IF(L4239="","",VLOOKUP(L4239&amp;I4239,Продукция!A:K,11,0)),"обратитесь к админ справочника")</f>
        <v/>
      </c>
      <c r="AS4239" t="str">
        <f>IFERROR(IF(L4239="","",VLOOKUP(L4239&amp;I4239,Продукция!A:J,10,0)),"обратитесь к админ справочника")</f>
        <v/>
      </c>
    </row>
    <row r="4240" spans="1:45" x14ac:dyDescent="0.25">
      <c r="A4240" t="str">
        <f t="shared" si="76"/>
        <v/>
      </c>
      <c r="B4240" t="str">
        <f>IF(E4240="","",INDEX(Лаборатории!A:A,MATCH('Производственный контроль'!E4240,Лаборатории!B:B,0)))</f>
        <v/>
      </c>
      <c r="C4240" t="str">
        <f>IF(E4240="","",VLOOKUP(E4240,Лаборатории!B:D,3,0))</f>
        <v/>
      </c>
      <c r="E4240" s="150"/>
      <c r="J4240" t="str">
        <f>IF(L4240="","",VLOOKUP(L4240,Продукция!B:D,3,0))</f>
        <v/>
      </c>
      <c r="K4240" t="str">
        <f>IF(L4240="","",VLOOKUP(L4240,Продукция!B:C,2,0))</f>
        <v/>
      </c>
      <c r="L4240" s="151"/>
      <c r="M4240" t="str">
        <f>IF(L4240="","",VLOOKUP(L4240,Продукция!B:L,11,0))</f>
        <v/>
      </c>
      <c r="AB4240" t="str">
        <f>IF(L4240="","",VLOOKUP(L4240&amp;I4240,Продукция!A:I,9,0))</f>
        <v/>
      </c>
      <c r="AF4240" t="str">
        <f>IF(AD4240="","",VLOOKUP(AD4240,'Сотрудники и ссылки'!A:B,2,0))</f>
        <v/>
      </c>
      <c r="AG4240" t="str">
        <f>IF(AD4240="","",VLOOKUP(AD4240,'Сотрудники и ссылки'!A:C,3,0))</f>
        <v/>
      </c>
      <c r="AI4240" t="str">
        <f>IF(AH4240="","",VLOOKUP(AH4240,'Сотрудники и ссылки'!A:B,2,0))</f>
        <v/>
      </c>
      <c r="AJ4240" t="str">
        <f>IF(AH4240="","",VLOOKUP(AH4240,'Сотрудники и ссылки'!A:C,3,0))</f>
        <v/>
      </c>
      <c r="AL4240" s="2" t="str">
        <f>IF(AK4240="","",AK4240+VLOOKUP(I4240,'Вид исследования'!B:E,4,0))</f>
        <v/>
      </c>
      <c r="AM4240" s="2" t="str">
        <f>IF(AK4240="","",AK4240+VLOOKUP(I4240,'Вид исследования'!B:F,5,0))</f>
        <v/>
      </c>
      <c r="AQ4240" t="str">
        <f>IFERROR(IF(L4240="","",VLOOKUP(L4240&amp;I4240,Продукция!A:K,11,0)),"обратитесь к админ справочника")</f>
        <v/>
      </c>
      <c r="AS4240" t="str">
        <f>IFERROR(IF(L4240="","",VLOOKUP(L4240&amp;I4240,Продукция!A:J,10,0)),"обратитесь к админ справочника")</f>
        <v/>
      </c>
    </row>
    <row r="4241" spans="1:45" x14ac:dyDescent="0.25">
      <c r="A4241" t="str">
        <f t="shared" si="76"/>
        <v/>
      </c>
      <c r="B4241" t="str">
        <f>IF(E4241="","",INDEX(Лаборатории!A:A,MATCH('Производственный контроль'!E4241,Лаборатории!B:B,0)))</f>
        <v/>
      </c>
      <c r="C4241" t="str">
        <f>IF(E4241="","",VLOOKUP(E4241,Лаборатории!B:D,3,0))</f>
        <v/>
      </c>
      <c r="E4241" s="150"/>
      <c r="J4241" t="str">
        <f>IF(L4241="","",VLOOKUP(L4241,Продукция!B:D,3,0))</f>
        <v/>
      </c>
      <c r="K4241" t="str">
        <f>IF(L4241="","",VLOOKUP(L4241,Продукция!B:C,2,0))</f>
        <v/>
      </c>
      <c r="L4241" s="151"/>
      <c r="M4241" t="str">
        <f>IF(L4241="","",VLOOKUP(L4241,Продукция!B:L,11,0))</f>
        <v/>
      </c>
      <c r="AB4241" t="str">
        <f>IF(L4241="","",VLOOKUP(L4241&amp;I4241,Продукция!A:I,9,0))</f>
        <v/>
      </c>
      <c r="AF4241" t="str">
        <f>IF(AD4241="","",VLOOKUP(AD4241,'Сотрудники и ссылки'!A:B,2,0))</f>
        <v/>
      </c>
      <c r="AG4241" t="str">
        <f>IF(AD4241="","",VLOOKUP(AD4241,'Сотрудники и ссылки'!A:C,3,0))</f>
        <v/>
      </c>
      <c r="AI4241" t="str">
        <f>IF(AH4241="","",VLOOKUP(AH4241,'Сотрудники и ссылки'!A:B,2,0))</f>
        <v/>
      </c>
      <c r="AJ4241" t="str">
        <f>IF(AH4241="","",VLOOKUP(AH4241,'Сотрудники и ссылки'!A:C,3,0))</f>
        <v/>
      </c>
      <c r="AL4241" s="2" t="str">
        <f>IF(AK4241="","",AK4241+VLOOKUP(I4241,'Вид исследования'!B:E,4,0))</f>
        <v/>
      </c>
      <c r="AM4241" s="2" t="str">
        <f>IF(AK4241="","",AK4241+VLOOKUP(I4241,'Вид исследования'!B:F,5,0))</f>
        <v/>
      </c>
      <c r="AQ4241" t="str">
        <f>IFERROR(IF(L4241="","",VLOOKUP(L4241&amp;I4241,Продукция!A:K,11,0)),"обратитесь к админ справочника")</f>
        <v/>
      </c>
      <c r="AS4241" t="str">
        <f>IFERROR(IF(L4241="","",VLOOKUP(L4241&amp;I4241,Продукция!A:J,10,0)),"обратитесь к админ справочника")</f>
        <v/>
      </c>
    </row>
    <row r="4242" spans="1:45" x14ac:dyDescent="0.25">
      <c r="A4242" t="str">
        <f t="shared" si="76"/>
        <v/>
      </c>
      <c r="B4242" t="str">
        <f>IF(E4242="","",INDEX(Лаборатории!A:A,MATCH('Производственный контроль'!E4242,Лаборатории!B:B,0)))</f>
        <v/>
      </c>
      <c r="C4242" t="str">
        <f>IF(E4242="","",VLOOKUP(E4242,Лаборатории!B:D,3,0))</f>
        <v/>
      </c>
      <c r="E4242" s="150"/>
      <c r="J4242" t="str">
        <f>IF(L4242="","",VLOOKUP(L4242,Продукция!B:D,3,0))</f>
        <v/>
      </c>
      <c r="K4242" t="str">
        <f>IF(L4242="","",VLOOKUP(L4242,Продукция!B:C,2,0))</f>
        <v/>
      </c>
      <c r="L4242" s="151"/>
      <c r="M4242" t="str">
        <f>IF(L4242="","",VLOOKUP(L4242,Продукция!B:L,11,0))</f>
        <v/>
      </c>
      <c r="AB4242" t="str">
        <f>IF(L4242="","",VLOOKUP(L4242&amp;I4242,Продукция!A:I,9,0))</f>
        <v/>
      </c>
      <c r="AF4242" t="str">
        <f>IF(AD4242="","",VLOOKUP(AD4242,'Сотрудники и ссылки'!A:B,2,0))</f>
        <v/>
      </c>
      <c r="AG4242" t="str">
        <f>IF(AD4242="","",VLOOKUP(AD4242,'Сотрудники и ссылки'!A:C,3,0))</f>
        <v/>
      </c>
      <c r="AI4242" t="str">
        <f>IF(AH4242="","",VLOOKUP(AH4242,'Сотрудники и ссылки'!A:B,2,0))</f>
        <v/>
      </c>
      <c r="AJ4242" t="str">
        <f>IF(AH4242="","",VLOOKUP(AH4242,'Сотрудники и ссылки'!A:C,3,0))</f>
        <v/>
      </c>
      <c r="AL4242" s="2" t="str">
        <f>IF(AK4242="","",AK4242+VLOOKUP(I4242,'Вид исследования'!B:E,4,0))</f>
        <v/>
      </c>
      <c r="AM4242" s="2" t="str">
        <f>IF(AK4242="","",AK4242+VLOOKUP(I4242,'Вид исследования'!B:F,5,0))</f>
        <v/>
      </c>
      <c r="AQ4242" t="str">
        <f>IFERROR(IF(L4242="","",VLOOKUP(L4242&amp;I4242,Продукция!A:K,11,0)),"обратитесь к админ справочника")</f>
        <v/>
      </c>
      <c r="AS4242" t="str">
        <f>IFERROR(IF(L4242="","",VLOOKUP(L4242&amp;I4242,Продукция!A:J,10,0)),"обратитесь к админ справочника")</f>
        <v/>
      </c>
    </row>
    <row r="4243" spans="1:45" x14ac:dyDescent="0.25">
      <c r="A4243" t="str">
        <f t="shared" si="76"/>
        <v/>
      </c>
      <c r="B4243" t="str">
        <f>IF(E4243="","",INDEX(Лаборатории!A:A,MATCH('Производственный контроль'!E4243,Лаборатории!B:B,0)))</f>
        <v/>
      </c>
      <c r="C4243" t="str">
        <f>IF(E4243="","",VLOOKUP(E4243,Лаборатории!B:D,3,0))</f>
        <v/>
      </c>
      <c r="E4243" s="150"/>
      <c r="J4243" t="str">
        <f>IF(L4243="","",VLOOKUP(L4243,Продукция!B:D,3,0))</f>
        <v/>
      </c>
      <c r="K4243" t="str">
        <f>IF(L4243="","",VLOOKUP(L4243,Продукция!B:C,2,0))</f>
        <v/>
      </c>
      <c r="L4243" s="151"/>
      <c r="M4243" t="str">
        <f>IF(L4243="","",VLOOKUP(L4243,Продукция!B:L,11,0))</f>
        <v/>
      </c>
      <c r="AB4243" t="str">
        <f>IF(L4243="","",VLOOKUP(L4243&amp;I4243,Продукция!A:I,9,0))</f>
        <v/>
      </c>
      <c r="AF4243" t="str">
        <f>IF(AD4243="","",VLOOKUP(AD4243,'Сотрудники и ссылки'!A:B,2,0))</f>
        <v/>
      </c>
      <c r="AG4243" t="str">
        <f>IF(AD4243="","",VLOOKUP(AD4243,'Сотрудники и ссылки'!A:C,3,0))</f>
        <v/>
      </c>
      <c r="AI4243" t="str">
        <f>IF(AH4243="","",VLOOKUP(AH4243,'Сотрудники и ссылки'!A:B,2,0))</f>
        <v/>
      </c>
      <c r="AJ4243" t="str">
        <f>IF(AH4243="","",VLOOKUP(AH4243,'Сотрудники и ссылки'!A:C,3,0))</f>
        <v/>
      </c>
      <c r="AL4243" s="2" t="str">
        <f>IF(AK4243="","",AK4243+VLOOKUP(I4243,'Вид исследования'!B:E,4,0))</f>
        <v/>
      </c>
      <c r="AM4243" s="2" t="str">
        <f>IF(AK4243="","",AK4243+VLOOKUP(I4243,'Вид исследования'!B:F,5,0))</f>
        <v/>
      </c>
      <c r="AQ4243" t="str">
        <f>IFERROR(IF(L4243="","",VLOOKUP(L4243&amp;I4243,Продукция!A:K,11,0)),"обратитесь к админ справочника")</f>
        <v/>
      </c>
      <c r="AS4243" t="str">
        <f>IFERROR(IF(L4243="","",VLOOKUP(L4243&amp;I4243,Продукция!A:J,10,0)),"обратитесь к админ справочника")</f>
        <v/>
      </c>
    </row>
    <row r="4244" spans="1:45" x14ac:dyDescent="0.25">
      <c r="A4244" t="str">
        <f t="shared" si="76"/>
        <v/>
      </c>
      <c r="B4244" t="str">
        <f>IF(E4244="","",INDEX(Лаборатории!A:A,MATCH('Производственный контроль'!E4244,Лаборатории!B:B,0)))</f>
        <v/>
      </c>
      <c r="C4244" t="str">
        <f>IF(E4244="","",VLOOKUP(E4244,Лаборатории!B:D,3,0))</f>
        <v/>
      </c>
      <c r="E4244" s="150"/>
      <c r="J4244" t="str">
        <f>IF(L4244="","",VLOOKUP(L4244,Продукция!B:D,3,0))</f>
        <v/>
      </c>
      <c r="K4244" t="str">
        <f>IF(L4244="","",VLOOKUP(L4244,Продукция!B:C,2,0))</f>
        <v/>
      </c>
      <c r="L4244" s="151"/>
      <c r="M4244" t="str">
        <f>IF(L4244="","",VLOOKUP(L4244,Продукция!B:L,11,0))</f>
        <v/>
      </c>
      <c r="AB4244" t="str">
        <f>IF(L4244="","",VLOOKUP(L4244&amp;I4244,Продукция!A:I,9,0))</f>
        <v/>
      </c>
      <c r="AF4244" t="str">
        <f>IF(AD4244="","",VLOOKUP(AD4244,'Сотрудники и ссылки'!A:B,2,0))</f>
        <v/>
      </c>
      <c r="AG4244" t="str">
        <f>IF(AD4244="","",VLOOKUP(AD4244,'Сотрудники и ссылки'!A:C,3,0))</f>
        <v/>
      </c>
      <c r="AI4244" t="str">
        <f>IF(AH4244="","",VLOOKUP(AH4244,'Сотрудники и ссылки'!A:B,2,0))</f>
        <v/>
      </c>
      <c r="AJ4244" t="str">
        <f>IF(AH4244="","",VLOOKUP(AH4244,'Сотрудники и ссылки'!A:C,3,0))</f>
        <v/>
      </c>
      <c r="AL4244" s="2" t="str">
        <f>IF(AK4244="","",AK4244+VLOOKUP(I4244,'Вид исследования'!B:E,4,0))</f>
        <v/>
      </c>
      <c r="AM4244" s="2" t="str">
        <f>IF(AK4244="","",AK4244+VLOOKUP(I4244,'Вид исследования'!B:F,5,0))</f>
        <v/>
      </c>
      <c r="AQ4244" t="str">
        <f>IFERROR(IF(L4244="","",VLOOKUP(L4244&amp;I4244,Продукция!A:K,11,0)),"обратитесь к админ справочника")</f>
        <v/>
      </c>
      <c r="AS4244" t="str">
        <f>IFERROR(IF(L4244="","",VLOOKUP(L4244&amp;I4244,Продукция!A:J,10,0)),"обратитесь к админ справочника")</f>
        <v/>
      </c>
    </row>
    <row r="4245" spans="1:45" x14ac:dyDescent="0.25">
      <c r="A4245" t="str">
        <f t="shared" si="76"/>
        <v/>
      </c>
      <c r="B4245" t="str">
        <f>IF(E4245="","",INDEX(Лаборатории!A:A,MATCH('Производственный контроль'!E4245,Лаборатории!B:B,0)))</f>
        <v/>
      </c>
      <c r="C4245" t="str">
        <f>IF(E4245="","",VLOOKUP(E4245,Лаборатории!B:D,3,0))</f>
        <v/>
      </c>
      <c r="E4245" s="150"/>
      <c r="J4245" t="str">
        <f>IF(L4245="","",VLOOKUP(L4245,Продукция!B:D,3,0))</f>
        <v/>
      </c>
      <c r="K4245" t="str">
        <f>IF(L4245="","",VLOOKUP(L4245,Продукция!B:C,2,0))</f>
        <v/>
      </c>
      <c r="L4245" s="151"/>
      <c r="M4245" t="str">
        <f>IF(L4245="","",VLOOKUP(L4245,Продукция!B:L,11,0))</f>
        <v/>
      </c>
      <c r="AB4245" t="str">
        <f>IF(L4245="","",VLOOKUP(L4245&amp;I4245,Продукция!A:I,9,0))</f>
        <v/>
      </c>
      <c r="AF4245" t="str">
        <f>IF(AD4245="","",VLOOKUP(AD4245,'Сотрудники и ссылки'!A:B,2,0))</f>
        <v/>
      </c>
      <c r="AG4245" t="str">
        <f>IF(AD4245="","",VLOOKUP(AD4245,'Сотрудники и ссылки'!A:C,3,0))</f>
        <v/>
      </c>
      <c r="AI4245" t="str">
        <f>IF(AH4245="","",VLOOKUP(AH4245,'Сотрудники и ссылки'!A:B,2,0))</f>
        <v/>
      </c>
      <c r="AJ4245" t="str">
        <f>IF(AH4245="","",VLOOKUP(AH4245,'Сотрудники и ссылки'!A:C,3,0))</f>
        <v/>
      </c>
      <c r="AL4245" s="2" t="str">
        <f>IF(AK4245="","",AK4245+VLOOKUP(I4245,'Вид исследования'!B:E,4,0))</f>
        <v/>
      </c>
      <c r="AM4245" s="2" t="str">
        <f>IF(AK4245="","",AK4245+VLOOKUP(I4245,'Вид исследования'!B:F,5,0))</f>
        <v/>
      </c>
      <c r="AQ4245" t="str">
        <f>IFERROR(IF(L4245="","",VLOOKUP(L4245&amp;I4245,Продукция!A:K,11,0)),"обратитесь к админ справочника")</f>
        <v/>
      </c>
      <c r="AS4245" t="str">
        <f>IFERROR(IF(L4245="","",VLOOKUP(L4245&amp;I4245,Продукция!A:J,10,0)),"обратитесь к админ справочника")</f>
        <v/>
      </c>
    </row>
    <row r="4246" spans="1:45" x14ac:dyDescent="0.25">
      <c r="A4246" t="str">
        <f t="shared" si="76"/>
        <v/>
      </c>
      <c r="B4246" t="str">
        <f>IF(E4246="","",INDEX(Лаборатории!A:A,MATCH('Производственный контроль'!E4246,Лаборатории!B:B,0)))</f>
        <v/>
      </c>
      <c r="C4246" t="str">
        <f>IF(E4246="","",VLOOKUP(E4246,Лаборатории!B:D,3,0))</f>
        <v/>
      </c>
      <c r="E4246" s="150"/>
      <c r="J4246" t="str">
        <f>IF(L4246="","",VLOOKUP(L4246,Продукция!B:D,3,0))</f>
        <v/>
      </c>
      <c r="K4246" t="str">
        <f>IF(L4246="","",VLOOKUP(L4246,Продукция!B:C,2,0))</f>
        <v/>
      </c>
      <c r="L4246" s="151"/>
      <c r="M4246" t="str">
        <f>IF(L4246="","",VLOOKUP(L4246,Продукция!B:L,11,0))</f>
        <v/>
      </c>
      <c r="AB4246" t="str">
        <f>IF(L4246="","",VLOOKUP(L4246&amp;I4246,Продукция!A:I,9,0))</f>
        <v/>
      </c>
      <c r="AF4246" t="str">
        <f>IF(AD4246="","",VLOOKUP(AD4246,'Сотрудники и ссылки'!A:B,2,0))</f>
        <v/>
      </c>
      <c r="AG4246" t="str">
        <f>IF(AD4246="","",VLOOKUP(AD4246,'Сотрудники и ссылки'!A:C,3,0))</f>
        <v/>
      </c>
      <c r="AI4246" t="str">
        <f>IF(AH4246="","",VLOOKUP(AH4246,'Сотрудники и ссылки'!A:B,2,0))</f>
        <v/>
      </c>
      <c r="AJ4246" t="str">
        <f>IF(AH4246="","",VLOOKUP(AH4246,'Сотрудники и ссылки'!A:C,3,0))</f>
        <v/>
      </c>
      <c r="AL4246" s="2" t="str">
        <f>IF(AK4246="","",AK4246+VLOOKUP(I4246,'Вид исследования'!B:E,4,0))</f>
        <v/>
      </c>
      <c r="AM4246" s="2" t="str">
        <f>IF(AK4246="","",AK4246+VLOOKUP(I4246,'Вид исследования'!B:F,5,0))</f>
        <v/>
      </c>
      <c r="AQ4246" t="str">
        <f>IFERROR(IF(L4246="","",VLOOKUP(L4246&amp;I4246,Продукция!A:K,11,0)),"обратитесь к админ справочника")</f>
        <v/>
      </c>
      <c r="AS4246" t="str">
        <f>IFERROR(IF(L4246="","",VLOOKUP(L4246&amp;I4246,Продукция!A:J,10,0)),"обратитесь к админ справочника")</f>
        <v/>
      </c>
    </row>
    <row r="4247" spans="1:45" x14ac:dyDescent="0.25">
      <c r="A4247" t="str">
        <f t="shared" si="76"/>
        <v/>
      </c>
      <c r="B4247" t="str">
        <f>IF(E4247="","",INDEX(Лаборатории!A:A,MATCH('Производственный контроль'!E4247,Лаборатории!B:B,0)))</f>
        <v/>
      </c>
      <c r="C4247" t="str">
        <f>IF(E4247="","",VLOOKUP(E4247,Лаборатории!B:D,3,0))</f>
        <v/>
      </c>
      <c r="E4247" s="150"/>
      <c r="J4247" t="str">
        <f>IF(L4247="","",VLOOKUP(L4247,Продукция!B:D,3,0))</f>
        <v/>
      </c>
      <c r="K4247" t="str">
        <f>IF(L4247="","",VLOOKUP(L4247,Продукция!B:C,2,0))</f>
        <v/>
      </c>
      <c r="L4247" s="151"/>
      <c r="M4247" t="str">
        <f>IF(L4247="","",VLOOKUP(L4247,Продукция!B:L,11,0))</f>
        <v/>
      </c>
      <c r="AB4247" t="str">
        <f>IF(L4247="","",VLOOKUP(L4247&amp;I4247,Продукция!A:I,9,0))</f>
        <v/>
      </c>
      <c r="AF4247" t="str">
        <f>IF(AD4247="","",VLOOKUP(AD4247,'Сотрудники и ссылки'!A:B,2,0))</f>
        <v/>
      </c>
      <c r="AG4247" t="str">
        <f>IF(AD4247="","",VLOOKUP(AD4247,'Сотрудники и ссылки'!A:C,3,0))</f>
        <v/>
      </c>
      <c r="AI4247" t="str">
        <f>IF(AH4247="","",VLOOKUP(AH4247,'Сотрудники и ссылки'!A:B,2,0))</f>
        <v/>
      </c>
      <c r="AJ4247" t="str">
        <f>IF(AH4247="","",VLOOKUP(AH4247,'Сотрудники и ссылки'!A:C,3,0))</f>
        <v/>
      </c>
      <c r="AL4247" s="2" t="str">
        <f>IF(AK4247="","",AK4247+VLOOKUP(I4247,'Вид исследования'!B:E,4,0))</f>
        <v/>
      </c>
      <c r="AM4247" s="2" t="str">
        <f>IF(AK4247="","",AK4247+VLOOKUP(I4247,'Вид исследования'!B:F,5,0))</f>
        <v/>
      </c>
      <c r="AQ4247" t="str">
        <f>IFERROR(IF(L4247="","",VLOOKUP(L4247&amp;I4247,Продукция!A:K,11,0)),"обратитесь к админ справочника")</f>
        <v/>
      </c>
      <c r="AS4247" t="str">
        <f>IFERROR(IF(L4247="","",VLOOKUP(L4247&amp;I4247,Продукция!A:J,10,0)),"обратитесь к админ справочника")</f>
        <v/>
      </c>
    </row>
    <row r="4248" spans="1:45" x14ac:dyDescent="0.25">
      <c r="A4248" t="str">
        <f t="shared" si="76"/>
        <v/>
      </c>
      <c r="B4248" t="str">
        <f>IF(E4248="","",INDEX(Лаборатории!A:A,MATCH('Производственный контроль'!E4248,Лаборатории!B:B,0)))</f>
        <v/>
      </c>
      <c r="C4248" t="str">
        <f>IF(E4248="","",VLOOKUP(E4248,Лаборатории!B:D,3,0))</f>
        <v/>
      </c>
      <c r="E4248" s="150"/>
      <c r="J4248" t="str">
        <f>IF(L4248="","",VLOOKUP(L4248,Продукция!B:D,3,0))</f>
        <v/>
      </c>
      <c r="K4248" t="str">
        <f>IF(L4248="","",VLOOKUP(L4248,Продукция!B:C,2,0))</f>
        <v/>
      </c>
      <c r="L4248" s="151"/>
      <c r="M4248" t="str">
        <f>IF(L4248="","",VLOOKUP(L4248,Продукция!B:L,11,0))</f>
        <v/>
      </c>
      <c r="AB4248" t="str">
        <f>IF(L4248="","",VLOOKUP(L4248&amp;I4248,Продукция!A:I,9,0))</f>
        <v/>
      </c>
      <c r="AF4248" t="str">
        <f>IF(AD4248="","",VLOOKUP(AD4248,'Сотрудники и ссылки'!A:B,2,0))</f>
        <v/>
      </c>
      <c r="AG4248" t="str">
        <f>IF(AD4248="","",VLOOKUP(AD4248,'Сотрудники и ссылки'!A:C,3,0))</f>
        <v/>
      </c>
      <c r="AI4248" t="str">
        <f>IF(AH4248="","",VLOOKUP(AH4248,'Сотрудники и ссылки'!A:B,2,0))</f>
        <v/>
      </c>
      <c r="AJ4248" t="str">
        <f>IF(AH4248="","",VLOOKUP(AH4248,'Сотрудники и ссылки'!A:C,3,0))</f>
        <v/>
      </c>
      <c r="AL4248" s="2" t="str">
        <f>IF(AK4248="","",AK4248+VLOOKUP(I4248,'Вид исследования'!B:E,4,0))</f>
        <v/>
      </c>
      <c r="AM4248" s="2" t="str">
        <f>IF(AK4248="","",AK4248+VLOOKUP(I4248,'Вид исследования'!B:F,5,0))</f>
        <v/>
      </c>
      <c r="AQ4248" t="str">
        <f>IFERROR(IF(L4248="","",VLOOKUP(L4248&amp;I4248,Продукция!A:K,11,0)),"обратитесь к админ справочника")</f>
        <v/>
      </c>
      <c r="AS4248" t="str">
        <f>IFERROR(IF(L4248="","",VLOOKUP(L4248&amp;I4248,Продукция!A:J,10,0)),"обратитесь к админ справочника")</f>
        <v/>
      </c>
    </row>
    <row r="4249" spans="1:45" x14ac:dyDescent="0.25">
      <c r="A4249" t="str">
        <f t="shared" si="76"/>
        <v/>
      </c>
      <c r="B4249" t="str">
        <f>IF(E4249="","",INDEX(Лаборатории!A:A,MATCH('Производственный контроль'!E4249,Лаборатории!B:B,0)))</f>
        <v/>
      </c>
      <c r="C4249" t="str">
        <f>IF(E4249="","",VLOOKUP(E4249,Лаборатории!B:D,3,0))</f>
        <v/>
      </c>
      <c r="E4249" s="150"/>
      <c r="J4249" t="str">
        <f>IF(L4249="","",VLOOKUP(L4249,Продукция!B:D,3,0))</f>
        <v/>
      </c>
      <c r="K4249" t="str">
        <f>IF(L4249="","",VLOOKUP(L4249,Продукция!B:C,2,0))</f>
        <v/>
      </c>
      <c r="L4249" s="151"/>
      <c r="M4249" t="str">
        <f>IF(L4249="","",VLOOKUP(L4249,Продукция!B:L,11,0))</f>
        <v/>
      </c>
      <c r="AB4249" t="str">
        <f>IF(L4249="","",VLOOKUP(L4249&amp;I4249,Продукция!A:I,9,0))</f>
        <v/>
      </c>
      <c r="AF4249" t="str">
        <f>IF(AD4249="","",VLOOKUP(AD4249,'Сотрудники и ссылки'!A:B,2,0))</f>
        <v/>
      </c>
      <c r="AG4249" t="str">
        <f>IF(AD4249="","",VLOOKUP(AD4249,'Сотрудники и ссылки'!A:C,3,0))</f>
        <v/>
      </c>
      <c r="AI4249" t="str">
        <f>IF(AH4249="","",VLOOKUP(AH4249,'Сотрудники и ссылки'!A:B,2,0))</f>
        <v/>
      </c>
      <c r="AJ4249" t="str">
        <f>IF(AH4249="","",VLOOKUP(AH4249,'Сотрудники и ссылки'!A:C,3,0))</f>
        <v/>
      </c>
      <c r="AL4249" s="2" t="str">
        <f>IF(AK4249="","",AK4249+VLOOKUP(I4249,'Вид исследования'!B:E,4,0))</f>
        <v/>
      </c>
      <c r="AM4249" s="2" t="str">
        <f>IF(AK4249="","",AK4249+VLOOKUP(I4249,'Вид исследования'!B:F,5,0))</f>
        <v/>
      </c>
      <c r="AQ4249" t="str">
        <f>IFERROR(IF(L4249="","",VLOOKUP(L4249&amp;I4249,Продукция!A:K,11,0)),"обратитесь к админ справочника")</f>
        <v/>
      </c>
      <c r="AS4249" t="str">
        <f>IFERROR(IF(L4249="","",VLOOKUP(L4249&amp;I4249,Продукция!A:J,10,0)),"обратитесь к админ справочника")</f>
        <v/>
      </c>
    </row>
    <row r="4250" spans="1:45" x14ac:dyDescent="0.25">
      <c r="A4250" t="str">
        <f t="shared" si="76"/>
        <v/>
      </c>
      <c r="B4250" t="str">
        <f>IF(E4250="","",INDEX(Лаборатории!A:A,MATCH('Производственный контроль'!E4250,Лаборатории!B:B,0)))</f>
        <v/>
      </c>
      <c r="C4250" t="str">
        <f>IF(E4250="","",VLOOKUP(E4250,Лаборатории!B:D,3,0))</f>
        <v/>
      </c>
      <c r="E4250" s="150"/>
      <c r="J4250" t="str">
        <f>IF(L4250="","",VLOOKUP(L4250,Продукция!B:D,3,0))</f>
        <v/>
      </c>
      <c r="K4250" t="str">
        <f>IF(L4250="","",VLOOKUP(L4250,Продукция!B:C,2,0))</f>
        <v/>
      </c>
      <c r="L4250" s="151"/>
      <c r="M4250" t="str">
        <f>IF(L4250="","",VLOOKUP(L4250,Продукция!B:L,11,0))</f>
        <v/>
      </c>
      <c r="AB4250" t="str">
        <f>IF(L4250="","",VLOOKUP(L4250&amp;I4250,Продукция!A:I,9,0))</f>
        <v/>
      </c>
      <c r="AF4250" t="str">
        <f>IF(AD4250="","",VLOOKUP(AD4250,'Сотрудники и ссылки'!A:B,2,0))</f>
        <v/>
      </c>
      <c r="AG4250" t="str">
        <f>IF(AD4250="","",VLOOKUP(AD4250,'Сотрудники и ссылки'!A:C,3,0))</f>
        <v/>
      </c>
      <c r="AI4250" t="str">
        <f>IF(AH4250="","",VLOOKUP(AH4250,'Сотрудники и ссылки'!A:B,2,0))</f>
        <v/>
      </c>
      <c r="AJ4250" t="str">
        <f>IF(AH4250="","",VLOOKUP(AH4250,'Сотрудники и ссылки'!A:C,3,0))</f>
        <v/>
      </c>
      <c r="AL4250" s="2" t="str">
        <f>IF(AK4250="","",AK4250+VLOOKUP(I4250,'Вид исследования'!B:E,4,0))</f>
        <v/>
      </c>
      <c r="AM4250" s="2" t="str">
        <f>IF(AK4250="","",AK4250+VLOOKUP(I4250,'Вид исследования'!B:F,5,0))</f>
        <v/>
      </c>
      <c r="AQ4250" t="str">
        <f>IFERROR(IF(L4250="","",VLOOKUP(L4250&amp;I4250,Продукция!A:K,11,0)),"обратитесь к админ справочника")</f>
        <v/>
      </c>
      <c r="AS4250" t="str">
        <f>IFERROR(IF(L4250="","",VLOOKUP(L4250&amp;I4250,Продукция!A:J,10,0)),"обратитесь к админ справочника")</f>
        <v/>
      </c>
    </row>
    <row r="4251" spans="1:45" x14ac:dyDescent="0.25">
      <c r="A4251" t="str">
        <f t="shared" si="76"/>
        <v/>
      </c>
      <c r="B4251" t="str">
        <f>IF(E4251="","",INDEX(Лаборатории!A:A,MATCH('Производственный контроль'!E4251,Лаборатории!B:B,0)))</f>
        <v/>
      </c>
      <c r="C4251" t="str">
        <f>IF(E4251="","",VLOOKUP(E4251,Лаборатории!B:D,3,0))</f>
        <v/>
      </c>
      <c r="E4251" s="150"/>
      <c r="J4251" t="str">
        <f>IF(L4251="","",VLOOKUP(L4251,Продукция!B:D,3,0))</f>
        <v/>
      </c>
      <c r="K4251" t="str">
        <f>IF(L4251="","",VLOOKUP(L4251,Продукция!B:C,2,0))</f>
        <v/>
      </c>
      <c r="L4251" s="151"/>
      <c r="M4251" t="str">
        <f>IF(L4251="","",VLOOKUP(L4251,Продукция!B:L,11,0))</f>
        <v/>
      </c>
      <c r="AB4251" t="str">
        <f>IF(L4251="","",VLOOKUP(L4251&amp;I4251,Продукция!A:I,9,0))</f>
        <v/>
      </c>
      <c r="AF4251" t="str">
        <f>IF(AD4251="","",VLOOKUP(AD4251,'Сотрудники и ссылки'!A:B,2,0))</f>
        <v/>
      </c>
      <c r="AG4251" t="str">
        <f>IF(AD4251="","",VLOOKUP(AD4251,'Сотрудники и ссылки'!A:C,3,0))</f>
        <v/>
      </c>
      <c r="AI4251" t="str">
        <f>IF(AH4251="","",VLOOKUP(AH4251,'Сотрудники и ссылки'!A:B,2,0))</f>
        <v/>
      </c>
      <c r="AJ4251" t="str">
        <f>IF(AH4251="","",VLOOKUP(AH4251,'Сотрудники и ссылки'!A:C,3,0))</f>
        <v/>
      </c>
      <c r="AL4251" s="2" t="str">
        <f>IF(AK4251="","",AK4251+VLOOKUP(I4251,'Вид исследования'!B:E,4,0))</f>
        <v/>
      </c>
      <c r="AM4251" s="2" t="str">
        <f>IF(AK4251="","",AK4251+VLOOKUP(I4251,'Вид исследования'!B:F,5,0))</f>
        <v/>
      </c>
      <c r="AQ4251" t="str">
        <f>IFERROR(IF(L4251="","",VLOOKUP(L4251&amp;I4251,Продукция!A:K,11,0)),"обратитесь к админ справочника")</f>
        <v/>
      </c>
      <c r="AS4251" t="str">
        <f>IFERROR(IF(L4251="","",VLOOKUP(L4251&amp;I4251,Продукция!A:J,10,0)),"обратитесь к админ справочника")</f>
        <v/>
      </c>
    </row>
    <row r="4252" spans="1:45" x14ac:dyDescent="0.25">
      <c r="A4252" t="str">
        <f t="shared" si="76"/>
        <v/>
      </c>
      <c r="B4252" t="str">
        <f>IF(E4252="","",INDEX(Лаборатории!A:A,MATCH('Производственный контроль'!E4252,Лаборатории!B:B,0)))</f>
        <v/>
      </c>
      <c r="C4252" t="str">
        <f>IF(E4252="","",VLOOKUP(E4252,Лаборатории!B:D,3,0))</f>
        <v/>
      </c>
      <c r="E4252" s="150"/>
      <c r="J4252" t="str">
        <f>IF(L4252="","",VLOOKUP(L4252,Продукция!B:D,3,0))</f>
        <v/>
      </c>
      <c r="K4252" t="str">
        <f>IF(L4252="","",VLOOKUP(L4252,Продукция!B:C,2,0))</f>
        <v/>
      </c>
      <c r="L4252" s="151"/>
      <c r="M4252" t="str">
        <f>IF(L4252="","",VLOOKUP(L4252,Продукция!B:L,11,0))</f>
        <v/>
      </c>
      <c r="AB4252" t="str">
        <f>IF(L4252="","",VLOOKUP(L4252&amp;I4252,Продукция!A:I,9,0))</f>
        <v/>
      </c>
      <c r="AF4252" t="str">
        <f>IF(AD4252="","",VLOOKUP(AD4252,'Сотрудники и ссылки'!A:B,2,0))</f>
        <v/>
      </c>
      <c r="AG4252" t="str">
        <f>IF(AD4252="","",VLOOKUP(AD4252,'Сотрудники и ссылки'!A:C,3,0))</f>
        <v/>
      </c>
      <c r="AI4252" t="str">
        <f>IF(AH4252="","",VLOOKUP(AH4252,'Сотрудники и ссылки'!A:B,2,0))</f>
        <v/>
      </c>
      <c r="AJ4252" t="str">
        <f>IF(AH4252="","",VLOOKUP(AH4252,'Сотрудники и ссылки'!A:C,3,0))</f>
        <v/>
      </c>
      <c r="AL4252" s="2" t="str">
        <f>IF(AK4252="","",AK4252+VLOOKUP(I4252,'Вид исследования'!B:E,4,0))</f>
        <v/>
      </c>
      <c r="AM4252" s="2" t="str">
        <f>IF(AK4252="","",AK4252+VLOOKUP(I4252,'Вид исследования'!B:F,5,0))</f>
        <v/>
      </c>
      <c r="AQ4252" t="str">
        <f>IFERROR(IF(L4252="","",VLOOKUP(L4252&amp;I4252,Продукция!A:K,11,0)),"обратитесь к админ справочника")</f>
        <v/>
      </c>
      <c r="AS4252" t="str">
        <f>IFERROR(IF(L4252="","",VLOOKUP(L4252&amp;I4252,Продукция!A:J,10,0)),"обратитесь к админ справочника")</f>
        <v/>
      </c>
    </row>
    <row r="4253" spans="1:45" x14ac:dyDescent="0.25">
      <c r="A4253" t="str">
        <f t="shared" si="76"/>
        <v/>
      </c>
      <c r="B4253" t="str">
        <f>IF(E4253="","",INDEX(Лаборатории!A:A,MATCH('Производственный контроль'!E4253,Лаборатории!B:B,0)))</f>
        <v/>
      </c>
      <c r="C4253" t="str">
        <f>IF(E4253="","",VLOOKUP(E4253,Лаборатории!B:D,3,0))</f>
        <v/>
      </c>
      <c r="E4253" s="150"/>
      <c r="J4253" t="str">
        <f>IF(L4253="","",VLOOKUP(L4253,Продукция!B:D,3,0))</f>
        <v/>
      </c>
      <c r="K4253" t="str">
        <f>IF(L4253="","",VLOOKUP(L4253,Продукция!B:C,2,0))</f>
        <v/>
      </c>
      <c r="L4253" s="151"/>
      <c r="M4253" t="str">
        <f>IF(L4253="","",VLOOKUP(L4253,Продукция!B:L,11,0))</f>
        <v/>
      </c>
      <c r="AB4253" t="str">
        <f>IF(L4253="","",VLOOKUP(L4253&amp;I4253,Продукция!A:I,9,0))</f>
        <v/>
      </c>
      <c r="AF4253" t="str">
        <f>IF(AD4253="","",VLOOKUP(AD4253,'Сотрудники и ссылки'!A:B,2,0))</f>
        <v/>
      </c>
      <c r="AG4253" t="str">
        <f>IF(AD4253="","",VLOOKUP(AD4253,'Сотрудники и ссылки'!A:C,3,0))</f>
        <v/>
      </c>
      <c r="AI4253" t="str">
        <f>IF(AH4253="","",VLOOKUP(AH4253,'Сотрудники и ссылки'!A:B,2,0))</f>
        <v/>
      </c>
      <c r="AJ4253" t="str">
        <f>IF(AH4253="","",VLOOKUP(AH4253,'Сотрудники и ссылки'!A:C,3,0))</f>
        <v/>
      </c>
      <c r="AL4253" s="2" t="str">
        <f>IF(AK4253="","",AK4253+VLOOKUP(I4253,'Вид исследования'!B:E,4,0))</f>
        <v/>
      </c>
      <c r="AM4253" s="2" t="str">
        <f>IF(AK4253="","",AK4253+VLOOKUP(I4253,'Вид исследования'!B:F,5,0))</f>
        <v/>
      </c>
      <c r="AQ4253" t="str">
        <f>IFERROR(IF(L4253="","",VLOOKUP(L4253&amp;I4253,Продукция!A:K,11,0)),"обратитесь к админ справочника")</f>
        <v/>
      </c>
      <c r="AS4253" t="str">
        <f>IFERROR(IF(L4253="","",VLOOKUP(L4253&amp;I4253,Продукция!A:J,10,0)),"обратитесь к админ справочника")</f>
        <v/>
      </c>
    </row>
    <row r="4254" spans="1:45" x14ac:dyDescent="0.25">
      <c r="A4254" t="str">
        <f t="shared" si="76"/>
        <v/>
      </c>
      <c r="B4254" t="str">
        <f>IF(E4254="","",INDEX(Лаборатории!A:A,MATCH('Производственный контроль'!E4254,Лаборатории!B:B,0)))</f>
        <v/>
      </c>
      <c r="C4254" t="str">
        <f>IF(E4254="","",VLOOKUP(E4254,Лаборатории!B:D,3,0))</f>
        <v/>
      </c>
      <c r="E4254" s="150"/>
      <c r="J4254" t="str">
        <f>IF(L4254="","",VLOOKUP(L4254,Продукция!B:D,3,0))</f>
        <v/>
      </c>
      <c r="K4254" t="str">
        <f>IF(L4254="","",VLOOKUP(L4254,Продукция!B:C,2,0))</f>
        <v/>
      </c>
      <c r="L4254" s="151"/>
      <c r="M4254" t="str">
        <f>IF(L4254="","",VLOOKUP(L4254,Продукция!B:L,11,0))</f>
        <v/>
      </c>
      <c r="AB4254" t="str">
        <f>IF(L4254="","",VLOOKUP(L4254&amp;I4254,Продукция!A:I,9,0))</f>
        <v/>
      </c>
      <c r="AF4254" t="str">
        <f>IF(AD4254="","",VLOOKUP(AD4254,'Сотрудники и ссылки'!A:B,2,0))</f>
        <v/>
      </c>
      <c r="AG4254" t="str">
        <f>IF(AD4254="","",VLOOKUP(AD4254,'Сотрудники и ссылки'!A:C,3,0))</f>
        <v/>
      </c>
      <c r="AI4254" t="str">
        <f>IF(AH4254="","",VLOOKUP(AH4254,'Сотрудники и ссылки'!A:B,2,0))</f>
        <v/>
      </c>
      <c r="AJ4254" t="str">
        <f>IF(AH4254="","",VLOOKUP(AH4254,'Сотрудники и ссылки'!A:C,3,0))</f>
        <v/>
      </c>
      <c r="AL4254" s="2" t="str">
        <f>IF(AK4254="","",AK4254+VLOOKUP(I4254,'Вид исследования'!B:E,4,0))</f>
        <v/>
      </c>
      <c r="AM4254" s="2" t="str">
        <f>IF(AK4254="","",AK4254+VLOOKUP(I4254,'Вид исследования'!B:F,5,0))</f>
        <v/>
      </c>
      <c r="AQ4254" t="str">
        <f>IFERROR(IF(L4254="","",VLOOKUP(L4254&amp;I4254,Продукция!A:K,11,0)),"обратитесь к админ справочника")</f>
        <v/>
      </c>
      <c r="AS4254" t="str">
        <f>IFERROR(IF(L4254="","",VLOOKUP(L4254&amp;I4254,Продукция!A:J,10,0)),"обратитесь к админ справочника")</f>
        <v/>
      </c>
    </row>
    <row r="4255" spans="1:45" x14ac:dyDescent="0.25">
      <c r="A4255" t="str">
        <f t="shared" si="76"/>
        <v/>
      </c>
      <c r="B4255" t="str">
        <f>IF(E4255="","",INDEX(Лаборатории!A:A,MATCH('Производственный контроль'!E4255,Лаборатории!B:B,0)))</f>
        <v/>
      </c>
      <c r="C4255" t="str">
        <f>IF(E4255="","",VLOOKUP(E4255,Лаборатории!B:D,3,0))</f>
        <v/>
      </c>
      <c r="E4255" s="150"/>
      <c r="J4255" t="str">
        <f>IF(L4255="","",VLOOKUP(L4255,Продукция!B:D,3,0))</f>
        <v/>
      </c>
      <c r="K4255" t="str">
        <f>IF(L4255="","",VLOOKUP(L4255,Продукция!B:C,2,0))</f>
        <v/>
      </c>
      <c r="L4255" s="151"/>
      <c r="M4255" t="str">
        <f>IF(L4255="","",VLOOKUP(L4255,Продукция!B:L,11,0))</f>
        <v/>
      </c>
      <c r="AB4255" t="str">
        <f>IF(L4255="","",VLOOKUP(L4255&amp;I4255,Продукция!A:I,9,0))</f>
        <v/>
      </c>
      <c r="AF4255" t="str">
        <f>IF(AD4255="","",VLOOKUP(AD4255,'Сотрудники и ссылки'!A:B,2,0))</f>
        <v/>
      </c>
      <c r="AG4255" t="str">
        <f>IF(AD4255="","",VLOOKUP(AD4255,'Сотрудники и ссылки'!A:C,3,0))</f>
        <v/>
      </c>
      <c r="AI4255" t="str">
        <f>IF(AH4255="","",VLOOKUP(AH4255,'Сотрудники и ссылки'!A:B,2,0))</f>
        <v/>
      </c>
      <c r="AJ4255" t="str">
        <f>IF(AH4255="","",VLOOKUP(AH4255,'Сотрудники и ссылки'!A:C,3,0))</f>
        <v/>
      </c>
      <c r="AL4255" s="2" t="str">
        <f>IF(AK4255="","",AK4255+VLOOKUP(I4255,'Вид исследования'!B:E,4,0))</f>
        <v/>
      </c>
      <c r="AM4255" s="2" t="str">
        <f>IF(AK4255="","",AK4255+VLOOKUP(I4255,'Вид исследования'!B:F,5,0))</f>
        <v/>
      </c>
      <c r="AQ4255" t="str">
        <f>IFERROR(IF(L4255="","",VLOOKUP(L4255&amp;I4255,Продукция!A:K,11,0)),"обратитесь к админ справочника")</f>
        <v/>
      </c>
      <c r="AS4255" t="str">
        <f>IFERROR(IF(L4255="","",VLOOKUP(L4255&amp;I4255,Продукция!A:J,10,0)),"обратитесь к админ справочника")</f>
        <v/>
      </c>
    </row>
    <row r="4256" spans="1:45" x14ac:dyDescent="0.25">
      <c r="A4256" t="str">
        <f t="shared" si="76"/>
        <v/>
      </c>
      <c r="B4256" t="str">
        <f>IF(E4256="","",INDEX(Лаборатории!A:A,MATCH('Производственный контроль'!E4256,Лаборатории!B:B,0)))</f>
        <v/>
      </c>
      <c r="C4256" t="str">
        <f>IF(E4256="","",VLOOKUP(E4256,Лаборатории!B:D,3,0))</f>
        <v/>
      </c>
      <c r="E4256" s="150"/>
      <c r="J4256" t="str">
        <f>IF(L4256="","",VLOOKUP(L4256,Продукция!B:D,3,0))</f>
        <v/>
      </c>
      <c r="K4256" t="str">
        <f>IF(L4256="","",VLOOKUP(L4256,Продукция!B:C,2,0))</f>
        <v/>
      </c>
      <c r="L4256" s="151"/>
      <c r="M4256" t="str">
        <f>IF(L4256="","",VLOOKUP(L4256,Продукция!B:L,11,0))</f>
        <v/>
      </c>
      <c r="AB4256" t="str">
        <f>IF(L4256="","",VLOOKUP(L4256&amp;I4256,Продукция!A:I,9,0))</f>
        <v/>
      </c>
      <c r="AF4256" t="str">
        <f>IF(AD4256="","",VLOOKUP(AD4256,'Сотрудники и ссылки'!A:B,2,0))</f>
        <v/>
      </c>
      <c r="AG4256" t="str">
        <f>IF(AD4256="","",VLOOKUP(AD4256,'Сотрудники и ссылки'!A:C,3,0))</f>
        <v/>
      </c>
      <c r="AI4256" t="str">
        <f>IF(AH4256="","",VLOOKUP(AH4256,'Сотрудники и ссылки'!A:B,2,0))</f>
        <v/>
      </c>
      <c r="AJ4256" t="str">
        <f>IF(AH4256="","",VLOOKUP(AH4256,'Сотрудники и ссылки'!A:C,3,0))</f>
        <v/>
      </c>
      <c r="AL4256" s="2" t="str">
        <f>IF(AK4256="","",AK4256+VLOOKUP(I4256,'Вид исследования'!B:E,4,0))</f>
        <v/>
      </c>
      <c r="AM4256" s="2" t="str">
        <f>IF(AK4256="","",AK4256+VLOOKUP(I4256,'Вид исследования'!B:F,5,0))</f>
        <v/>
      </c>
      <c r="AQ4256" t="str">
        <f>IFERROR(IF(L4256="","",VLOOKUP(L4256&amp;I4256,Продукция!A:K,11,0)),"обратитесь к админ справочника")</f>
        <v/>
      </c>
      <c r="AS4256" t="str">
        <f>IFERROR(IF(L4256="","",VLOOKUP(L4256&amp;I4256,Продукция!A:J,10,0)),"обратитесь к админ справочника")</f>
        <v/>
      </c>
    </row>
    <row r="4257" spans="1:45" x14ac:dyDescent="0.25">
      <c r="A4257" t="str">
        <f t="shared" si="76"/>
        <v/>
      </c>
      <c r="B4257" t="str">
        <f>IF(E4257="","",INDEX(Лаборатории!A:A,MATCH('Производственный контроль'!E4257,Лаборатории!B:B,0)))</f>
        <v/>
      </c>
      <c r="C4257" t="str">
        <f>IF(E4257="","",VLOOKUP(E4257,Лаборатории!B:D,3,0))</f>
        <v/>
      </c>
      <c r="E4257" s="150"/>
      <c r="J4257" t="str">
        <f>IF(L4257="","",VLOOKUP(L4257,Продукция!B:D,3,0))</f>
        <v/>
      </c>
      <c r="K4257" t="str">
        <f>IF(L4257="","",VLOOKUP(L4257,Продукция!B:C,2,0))</f>
        <v/>
      </c>
      <c r="L4257" s="151"/>
      <c r="M4257" t="str">
        <f>IF(L4257="","",VLOOKUP(L4257,Продукция!B:L,11,0))</f>
        <v/>
      </c>
      <c r="AB4257" t="str">
        <f>IF(L4257="","",VLOOKUP(L4257&amp;I4257,Продукция!A:I,9,0))</f>
        <v/>
      </c>
      <c r="AF4257" t="str">
        <f>IF(AD4257="","",VLOOKUP(AD4257,'Сотрудники и ссылки'!A:B,2,0))</f>
        <v/>
      </c>
      <c r="AG4257" t="str">
        <f>IF(AD4257="","",VLOOKUP(AD4257,'Сотрудники и ссылки'!A:C,3,0))</f>
        <v/>
      </c>
      <c r="AI4257" t="str">
        <f>IF(AH4257="","",VLOOKUP(AH4257,'Сотрудники и ссылки'!A:B,2,0))</f>
        <v/>
      </c>
      <c r="AJ4257" t="str">
        <f>IF(AH4257="","",VLOOKUP(AH4257,'Сотрудники и ссылки'!A:C,3,0))</f>
        <v/>
      </c>
      <c r="AL4257" s="2" t="str">
        <f>IF(AK4257="","",AK4257+VLOOKUP(I4257,'Вид исследования'!B:E,4,0))</f>
        <v/>
      </c>
      <c r="AM4257" s="2" t="str">
        <f>IF(AK4257="","",AK4257+VLOOKUP(I4257,'Вид исследования'!B:F,5,0))</f>
        <v/>
      </c>
      <c r="AQ4257" t="str">
        <f>IFERROR(IF(L4257="","",VLOOKUP(L4257&amp;I4257,Продукция!A:K,11,0)),"обратитесь к админ справочника")</f>
        <v/>
      </c>
      <c r="AS4257" t="str">
        <f>IFERROR(IF(L4257="","",VLOOKUP(L4257&amp;I4257,Продукция!A:J,10,0)),"обратитесь к админ справочника")</f>
        <v/>
      </c>
    </row>
    <row r="4258" spans="1:45" x14ac:dyDescent="0.25">
      <c r="A4258" t="str">
        <f t="shared" si="76"/>
        <v/>
      </c>
      <c r="B4258" t="str">
        <f>IF(E4258="","",INDEX(Лаборатории!A:A,MATCH('Производственный контроль'!E4258,Лаборатории!B:B,0)))</f>
        <v/>
      </c>
      <c r="C4258" t="str">
        <f>IF(E4258="","",VLOOKUP(E4258,Лаборатории!B:D,3,0))</f>
        <v/>
      </c>
      <c r="E4258" s="150"/>
      <c r="J4258" t="str">
        <f>IF(L4258="","",VLOOKUP(L4258,Продукция!B:D,3,0))</f>
        <v/>
      </c>
      <c r="K4258" t="str">
        <f>IF(L4258="","",VLOOKUP(L4258,Продукция!B:C,2,0))</f>
        <v/>
      </c>
      <c r="L4258" s="151"/>
      <c r="M4258" t="str">
        <f>IF(L4258="","",VLOOKUP(L4258,Продукция!B:L,11,0))</f>
        <v/>
      </c>
      <c r="AB4258" t="str">
        <f>IF(L4258="","",VLOOKUP(L4258&amp;I4258,Продукция!A:I,9,0))</f>
        <v/>
      </c>
      <c r="AF4258" t="str">
        <f>IF(AD4258="","",VLOOKUP(AD4258,'Сотрудники и ссылки'!A:B,2,0))</f>
        <v/>
      </c>
      <c r="AG4258" t="str">
        <f>IF(AD4258="","",VLOOKUP(AD4258,'Сотрудники и ссылки'!A:C,3,0))</f>
        <v/>
      </c>
      <c r="AI4258" t="str">
        <f>IF(AH4258="","",VLOOKUP(AH4258,'Сотрудники и ссылки'!A:B,2,0))</f>
        <v/>
      </c>
      <c r="AJ4258" t="str">
        <f>IF(AH4258="","",VLOOKUP(AH4258,'Сотрудники и ссылки'!A:C,3,0))</f>
        <v/>
      </c>
      <c r="AL4258" s="2" t="str">
        <f>IF(AK4258="","",AK4258+VLOOKUP(I4258,'Вид исследования'!B:E,4,0))</f>
        <v/>
      </c>
      <c r="AM4258" s="2" t="str">
        <f>IF(AK4258="","",AK4258+VLOOKUP(I4258,'Вид исследования'!B:F,5,0))</f>
        <v/>
      </c>
      <c r="AQ4258" t="str">
        <f>IFERROR(IF(L4258="","",VLOOKUP(L4258&amp;I4258,Продукция!A:K,11,0)),"обратитесь к админ справочника")</f>
        <v/>
      </c>
      <c r="AS4258" t="str">
        <f>IFERROR(IF(L4258="","",VLOOKUP(L4258&amp;I4258,Продукция!A:J,10,0)),"обратитесь к админ справочника")</f>
        <v/>
      </c>
    </row>
    <row r="4259" spans="1:45" x14ac:dyDescent="0.25">
      <c r="A4259" t="str">
        <f t="shared" si="76"/>
        <v/>
      </c>
      <c r="B4259" t="str">
        <f>IF(E4259="","",INDEX(Лаборатории!A:A,MATCH('Производственный контроль'!E4259,Лаборатории!B:B,0)))</f>
        <v/>
      </c>
      <c r="C4259" t="str">
        <f>IF(E4259="","",VLOOKUP(E4259,Лаборатории!B:D,3,0))</f>
        <v/>
      </c>
      <c r="E4259" s="150"/>
      <c r="J4259" t="str">
        <f>IF(L4259="","",VLOOKUP(L4259,Продукция!B:D,3,0))</f>
        <v/>
      </c>
      <c r="K4259" t="str">
        <f>IF(L4259="","",VLOOKUP(L4259,Продукция!B:C,2,0))</f>
        <v/>
      </c>
      <c r="L4259" s="151"/>
      <c r="M4259" t="str">
        <f>IF(L4259="","",VLOOKUP(L4259,Продукция!B:L,11,0))</f>
        <v/>
      </c>
      <c r="AB4259" t="str">
        <f>IF(L4259="","",VLOOKUP(L4259&amp;I4259,Продукция!A:I,9,0))</f>
        <v/>
      </c>
      <c r="AF4259" t="str">
        <f>IF(AD4259="","",VLOOKUP(AD4259,'Сотрудники и ссылки'!A:B,2,0))</f>
        <v/>
      </c>
      <c r="AG4259" t="str">
        <f>IF(AD4259="","",VLOOKUP(AD4259,'Сотрудники и ссылки'!A:C,3,0))</f>
        <v/>
      </c>
      <c r="AI4259" t="str">
        <f>IF(AH4259="","",VLOOKUP(AH4259,'Сотрудники и ссылки'!A:B,2,0))</f>
        <v/>
      </c>
      <c r="AJ4259" t="str">
        <f>IF(AH4259="","",VLOOKUP(AH4259,'Сотрудники и ссылки'!A:C,3,0))</f>
        <v/>
      </c>
      <c r="AL4259" s="2" t="str">
        <f>IF(AK4259="","",AK4259+VLOOKUP(I4259,'Вид исследования'!B:E,4,0))</f>
        <v/>
      </c>
      <c r="AM4259" s="2" t="str">
        <f>IF(AK4259="","",AK4259+VLOOKUP(I4259,'Вид исследования'!B:F,5,0))</f>
        <v/>
      </c>
      <c r="AQ4259" t="str">
        <f>IFERROR(IF(L4259="","",VLOOKUP(L4259&amp;I4259,Продукция!A:K,11,0)),"обратитесь к админ справочника")</f>
        <v/>
      </c>
      <c r="AS4259" t="str">
        <f>IFERROR(IF(L4259="","",VLOOKUP(L4259&amp;I4259,Продукция!A:J,10,0)),"обратитесь к админ справочника")</f>
        <v/>
      </c>
    </row>
    <row r="4260" spans="1:45" x14ac:dyDescent="0.25">
      <c r="A4260" t="str">
        <f t="shared" si="76"/>
        <v/>
      </c>
      <c r="B4260" t="str">
        <f>IF(E4260="","",INDEX(Лаборатории!A:A,MATCH('Производственный контроль'!E4260,Лаборатории!B:B,0)))</f>
        <v/>
      </c>
      <c r="C4260" t="str">
        <f>IF(E4260="","",VLOOKUP(E4260,Лаборатории!B:D,3,0))</f>
        <v/>
      </c>
      <c r="E4260" s="150"/>
      <c r="J4260" t="str">
        <f>IF(L4260="","",VLOOKUP(L4260,Продукция!B:D,3,0))</f>
        <v/>
      </c>
      <c r="K4260" t="str">
        <f>IF(L4260="","",VLOOKUP(L4260,Продукция!B:C,2,0))</f>
        <v/>
      </c>
      <c r="L4260" s="151"/>
      <c r="M4260" t="str">
        <f>IF(L4260="","",VLOOKUP(L4260,Продукция!B:L,11,0))</f>
        <v/>
      </c>
      <c r="AB4260" t="str">
        <f>IF(L4260="","",VLOOKUP(L4260&amp;I4260,Продукция!A:I,9,0))</f>
        <v/>
      </c>
      <c r="AF4260" t="str">
        <f>IF(AD4260="","",VLOOKUP(AD4260,'Сотрудники и ссылки'!A:B,2,0))</f>
        <v/>
      </c>
      <c r="AG4260" t="str">
        <f>IF(AD4260="","",VLOOKUP(AD4260,'Сотрудники и ссылки'!A:C,3,0))</f>
        <v/>
      </c>
      <c r="AI4260" t="str">
        <f>IF(AH4260="","",VLOOKUP(AH4260,'Сотрудники и ссылки'!A:B,2,0))</f>
        <v/>
      </c>
      <c r="AJ4260" t="str">
        <f>IF(AH4260="","",VLOOKUP(AH4260,'Сотрудники и ссылки'!A:C,3,0))</f>
        <v/>
      </c>
      <c r="AL4260" s="2" t="str">
        <f>IF(AK4260="","",AK4260+VLOOKUP(I4260,'Вид исследования'!B:E,4,0))</f>
        <v/>
      </c>
      <c r="AM4260" s="2" t="str">
        <f>IF(AK4260="","",AK4260+VLOOKUP(I4260,'Вид исследования'!B:F,5,0))</f>
        <v/>
      </c>
      <c r="AQ4260" t="str">
        <f>IFERROR(IF(L4260="","",VLOOKUP(L4260&amp;I4260,Продукция!A:K,11,0)),"обратитесь к админ справочника")</f>
        <v/>
      </c>
      <c r="AS4260" t="str">
        <f>IFERROR(IF(L4260="","",VLOOKUP(L4260&amp;I4260,Продукция!A:J,10,0)),"обратитесь к админ справочника")</f>
        <v/>
      </c>
    </row>
    <row r="4261" spans="1:45" x14ac:dyDescent="0.25">
      <c r="A4261" t="str">
        <f t="shared" si="76"/>
        <v/>
      </c>
      <c r="B4261" t="str">
        <f>IF(E4261="","",INDEX(Лаборатории!A:A,MATCH('Производственный контроль'!E4261,Лаборатории!B:B,0)))</f>
        <v/>
      </c>
      <c r="C4261" t="str">
        <f>IF(E4261="","",VLOOKUP(E4261,Лаборатории!B:D,3,0))</f>
        <v/>
      </c>
      <c r="E4261" s="150"/>
      <c r="J4261" t="str">
        <f>IF(L4261="","",VLOOKUP(L4261,Продукция!B:D,3,0))</f>
        <v/>
      </c>
      <c r="K4261" t="str">
        <f>IF(L4261="","",VLOOKUP(L4261,Продукция!B:C,2,0))</f>
        <v/>
      </c>
      <c r="L4261" s="151"/>
      <c r="M4261" t="str">
        <f>IF(L4261="","",VLOOKUP(L4261,Продукция!B:L,11,0))</f>
        <v/>
      </c>
      <c r="AB4261" t="str">
        <f>IF(L4261="","",VLOOKUP(L4261&amp;I4261,Продукция!A:I,9,0))</f>
        <v/>
      </c>
      <c r="AF4261" t="str">
        <f>IF(AD4261="","",VLOOKUP(AD4261,'Сотрудники и ссылки'!A:B,2,0))</f>
        <v/>
      </c>
      <c r="AG4261" t="str">
        <f>IF(AD4261="","",VLOOKUP(AD4261,'Сотрудники и ссылки'!A:C,3,0))</f>
        <v/>
      </c>
      <c r="AI4261" t="str">
        <f>IF(AH4261="","",VLOOKUP(AH4261,'Сотрудники и ссылки'!A:B,2,0))</f>
        <v/>
      </c>
      <c r="AJ4261" t="str">
        <f>IF(AH4261="","",VLOOKUP(AH4261,'Сотрудники и ссылки'!A:C,3,0))</f>
        <v/>
      </c>
      <c r="AL4261" s="2" t="str">
        <f>IF(AK4261="","",AK4261+VLOOKUP(I4261,'Вид исследования'!B:E,4,0))</f>
        <v/>
      </c>
      <c r="AM4261" s="2" t="str">
        <f>IF(AK4261="","",AK4261+VLOOKUP(I4261,'Вид исследования'!B:F,5,0))</f>
        <v/>
      </c>
      <c r="AQ4261" t="str">
        <f>IFERROR(IF(L4261="","",VLOOKUP(L4261&amp;I4261,Продукция!A:K,11,0)),"обратитесь к админ справочника")</f>
        <v/>
      </c>
      <c r="AS4261" t="str">
        <f>IFERROR(IF(L4261="","",VLOOKUP(L4261&amp;I4261,Продукция!A:J,10,0)),"обратитесь к админ справочника")</f>
        <v/>
      </c>
    </row>
    <row r="4262" spans="1:45" x14ac:dyDescent="0.25">
      <c r="A4262" t="str">
        <f t="shared" si="76"/>
        <v/>
      </c>
      <c r="B4262" t="str">
        <f>IF(E4262="","",INDEX(Лаборатории!A:A,MATCH('Производственный контроль'!E4262,Лаборатории!B:B,0)))</f>
        <v/>
      </c>
      <c r="C4262" t="str">
        <f>IF(E4262="","",VLOOKUP(E4262,Лаборатории!B:D,3,0))</f>
        <v/>
      </c>
      <c r="E4262" s="150"/>
      <c r="J4262" t="str">
        <f>IF(L4262="","",VLOOKUP(L4262,Продукция!B:D,3,0))</f>
        <v/>
      </c>
      <c r="K4262" t="str">
        <f>IF(L4262="","",VLOOKUP(L4262,Продукция!B:C,2,0))</f>
        <v/>
      </c>
      <c r="L4262" s="151"/>
      <c r="M4262" t="str">
        <f>IF(L4262="","",VLOOKUP(L4262,Продукция!B:L,11,0))</f>
        <v/>
      </c>
      <c r="AB4262" t="str">
        <f>IF(L4262="","",VLOOKUP(L4262&amp;I4262,Продукция!A:I,9,0))</f>
        <v/>
      </c>
      <c r="AF4262" t="str">
        <f>IF(AD4262="","",VLOOKUP(AD4262,'Сотрудники и ссылки'!A:B,2,0))</f>
        <v/>
      </c>
      <c r="AG4262" t="str">
        <f>IF(AD4262="","",VLOOKUP(AD4262,'Сотрудники и ссылки'!A:C,3,0))</f>
        <v/>
      </c>
      <c r="AI4262" t="str">
        <f>IF(AH4262="","",VLOOKUP(AH4262,'Сотрудники и ссылки'!A:B,2,0))</f>
        <v/>
      </c>
      <c r="AJ4262" t="str">
        <f>IF(AH4262="","",VLOOKUP(AH4262,'Сотрудники и ссылки'!A:C,3,0))</f>
        <v/>
      </c>
      <c r="AL4262" s="2" t="str">
        <f>IF(AK4262="","",AK4262+VLOOKUP(I4262,'Вид исследования'!B:E,4,0))</f>
        <v/>
      </c>
      <c r="AM4262" s="2" t="str">
        <f>IF(AK4262="","",AK4262+VLOOKUP(I4262,'Вид исследования'!B:F,5,0))</f>
        <v/>
      </c>
      <c r="AQ4262" t="str">
        <f>IFERROR(IF(L4262="","",VLOOKUP(L4262&amp;I4262,Продукция!A:K,11,0)),"обратитесь к админ справочника")</f>
        <v/>
      </c>
      <c r="AS4262" t="str">
        <f>IFERROR(IF(L4262="","",VLOOKUP(L4262&amp;I4262,Продукция!A:J,10,0)),"обратитесь к админ справочника")</f>
        <v/>
      </c>
    </row>
    <row r="4263" spans="1:45" x14ac:dyDescent="0.25">
      <c r="A4263" t="str">
        <f t="shared" si="76"/>
        <v/>
      </c>
      <c r="B4263" t="str">
        <f>IF(E4263="","",INDEX(Лаборатории!A:A,MATCH('Производственный контроль'!E4263,Лаборатории!B:B,0)))</f>
        <v/>
      </c>
      <c r="C4263" t="str">
        <f>IF(E4263="","",VLOOKUP(E4263,Лаборатории!B:D,3,0))</f>
        <v/>
      </c>
      <c r="E4263" s="150"/>
      <c r="J4263" t="str">
        <f>IF(L4263="","",VLOOKUP(L4263,Продукция!B:D,3,0))</f>
        <v/>
      </c>
      <c r="K4263" t="str">
        <f>IF(L4263="","",VLOOKUP(L4263,Продукция!B:C,2,0))</f>
        <v/>
      </c>
      <c r="L4263" s="151"/>
      <c r="M4263" t="str">
        <f>IF(L4263="","",VLOOKUP(L4263,Продукция!B:L,11,0))</f>
        <v/>
      </c>
      <c r="AB4263" t="str">
        <f>IF(L4263="","",VLOOKUP(L4263&amp;I4263,Продукция!A:I,9,0))</f>
        <v/>
      </c>
      <c r="AF4263" t="str">
        <f>IF(AD4263="","",VLOOKUP(AD4263,'Сотрудники и ссылки'!A:B,2,0))</f>
        <v/>
      </c>
      <c r="AG4263" t="str">
        <f>IF(AD4263="","",VLOOKUP(AD4263,'Сотрудники и ссылки'!A:C,3,0))</f>
        <v/>
      </c>
      <c r="AI4263" t="str">
        <f>IF(AH4263="","",VLOOKUP(AH4263,'Сотрудники и ссылки'!A:B,2,0))</f>
        <v/>
      </c>
      <c r="AJ4263" t="str">
        <f>IF(AH4263="","",VLOOKUP(AH4263,'Сотрудники и ссылки'!A:C,3,0))</f>
        <v/>
      </c>
      <c r="AL4263" s="2" t="str">
        <f>IF(AK4263="","",AK4263+VLOOKUP(I4263,'Вид исследования'!B:E,4,0))</f>
        <v/>
      </c>
      <c r="AM4263" s="2" t="str">
        <f>IF(AK4263="","",AK4263+VLOOKUP(I4263,'Вид исследования'!B:F,5,0))</f>
        <v/>
      </c>
      <c r="AQ4263" t="str">
        <f>IFERROR(IF(L4263="","",VLOOKUP(L4263&amp;I4263,Продукция!A:K,11,0)),"обратитесь к админ справочника")</f>
        <v/>
      </c>
      <c r="AS4263" t="str">
        <f>IFERROR(IF(L4263="","",VLOOKUP(L4263&amp;I4263,Продукция!A:J,10,0)),"обратитесь к админ справочника")</f>
        <v/>
      </c>
    </row>
    <row r="4264" spans="1:45" x14ac:dyDescent="0.25">
      <c r="A4264" t="str">
        <f t="shared" si="76"/>
        <v/>
      </c>
      <c r="B4264" t="str">
        <f>IF(E4264="","",INDEX(Лаборатории!A:A,MATCH('Производственный контроль'!E4264,Лаборатории!B:B,0)))</f>
        <v/>
      </c>
      <c r="C4264" t="str">
        <f>IF(E4264="","",VLOOKUP(E4264,Лаборатории!B:D,3,0))</f>
        <v/>
      </c>
      <c r="E4264" s="150"/>
      <c r="J4264" t="str">
        <f>IF(L4264="","",VLOOKUP(L4264,Продукция!B:D,3,0))</f>
        <v/>
      </c>
      <c r="K4264" t="str">
        <f>IF(L4264="","",VLOOKUP(L4264,Продукция!B:C,2,0))</f>
        <v/>
      </c>
      <c r="L4264" s="151"/>
      <c r="M4264" t="str">
        <f>IF(L4264="","",VLOOKUP(L4264,Продукция!B:L,11,0))</f>
        <v/>
      </c>
      <c r="AB4264" t="str">
        <f>IF(L4264="","",VLOOKUP(L4264&amp;I4264,Продукция!A:I,9,0))</f>
        <v/>
      </c>
      <c r="AF4264" t="str">
        <f>IF(AD4264="","",VLOOKUP(AD4264,'Сотрудники и ссылки'!A:B,2,0))</f>
        <v/>
      </c>
      <c r="AG4264" t="str">
        <f>IF(AD4264="","",VLOOKUP(AD4264,'Сотрудники и ссылки'!A:C,3,0))</f>
        <v/>
      </c>
      <c r="AI4264" t="str">
        <f>IF(AH4264="","",VLOOKUP(AH4264,'Сотрудники и ссылки'!A:B,2,0))</f>
        <v/>
      </c>
      <c r="AJ4264" t="str">
        <f>IF(AH4264="","",VLOOKUP(AH4264,'Сотрудники и ссылки'!A:C,3,0))</f>
        <v/>
      </c>
      <c r="AL4264" s="2" t="str">
        <f>IF(AK4264="","",AK4264+VLOOKUP(I4264,'Вид исследования'!B:E,4,0))</f>
        <v/>
      </c>
      <c r="AM4264" s="2" t="str">
        <f>IF(AK4264="","",AK4264+VLOOKUP(I4264,'Вид исследования'!B:F,5,0))</f>
        <v/>
      </c>
      <c r="AQ4264" t="str">
        <f>IFERROR(IF(L4264="","",VLOOKUP(L4264&amp;I4264,Продукция!A:K,11,0)),"обратитесь к админ справочника")</f>
        <v/>
      </c>
      <c r="AS4264" t="str">
        <f>IFERROR(IF(L4264="","",VLOOKUP(L4264&amp;I4264,Продукция!A:J,10,0)),"обратитесь к админ справочника")</f>
        <v/>
      </c>
    </row>
    <row r="4265" spans="1:45" x14ac:dyDescent="0.25">
      <c r="A4265" t="str">
        <f t="shared" si="76"/>
        <v/>
      </c>
      <c r="B4265" t="str">
        <f>IF(E4265="","",INDEX(Лаборатории!A:A,MATCH('Производственный контроль'!E4265,Лаборатории!B:B,0)))</f>
        <v/>
      </c>
      <c r="C4265" t="str">
        <f>IF(E4265="","",VLOOKUP(E4265,Лаборатории!B:D,3,0))</f>
        <v/>
      </c>
      <c r="E4265" s="150"/>
      <c r="J4265" t="str">
        <f>IF(L4265="","",VLOOKUP(L4265,Продукция!B:D,3,0))</f>
        <v/>
      </c>
      <c r="K4265" t="str">
        <f>IF(L4265="","",VLOOKUP(L4265,Продукция!B:C,2,0))</f>
        <v/>
      </c>
      <c r="L4265" s="151"/>
      <c r="M4265" t="str">
        <f>IF(L4265="","",VLOOKUP(L4265,Продукция!B:L,11,0))</f>
        <v/>
      </c>
      <c r="AB4265" t="str">
        <f>IF(L4265="","",VLOOKUP(L4265&amp;I4265,Продукция!A:I,9,0))</f>
        <v/>
      </c>
      <c r="AF4265" t="str">
        <f>IF(AD4265="","",VLOOKUP(AD4265,'Сотрудники и ссылки'!A:B,2,0))</f>
        <v/>
      </c>
      <c r="AG4265" t="str">
        <f>IF(AD4265="","",VLOOKUP(AD4265,'Сотрудники и ссылки'!A:C,3,0))</f>
        <v/>
      </c>
      <c r="AI4265" t="str">
        <f>IF(AH4265="","",VLOOKUP(AH4265,'Сотрудники и ссылки'!A:B,2,0))</f>
        <v/>
      </c>
      <c r="AJ4265" t="str">
        <f>IF(AH4265="","",VLOOKUP(AH4265,'Сотрудники и ссылки'!A:C,3,0))</f>
        <v/>
      </c>
      <c r="AL4265" s="2" t="str">
        <f>IF(AK4265="","",AK4265+VLOOKUP(I4265,'Вид исследования'!B:E,4,0))</f>
        <v/>
      </c>
      <c r="AM4265" s="2" t="str">
        <f>IF(AK4265="","",AK4265+VLOOKUP(I4265,'Вид исследования'!B:F,5,0))</f>
        <v/>
      </c>
      <c r="AQ4265" t="str">
        <f>IFERROR(IF(L4265="","",VLOOKUP(L4265&amp;I4265,Продукция!A:K,11,0)),"обратитесь к админ справочника")</f>
        <v/>
      </c>
      <c r="AS4265" t="str">
        <f>IFERROR(IF(L4265="","",VLOOKUP(L4265&amp;I4265,Продукция!A:J,10,0)),"обратитесь к админ справочника")</f>
        <v/>
      </c>
    </row>
    <row r="4266" spans="1:45" x14ac:dyDescent="0.25">
      <c r="A4266" t="str">
        <f t="shared" si="76"/>
        <v/>
      </c>
      <c r="B4266" t="str">
        <f>IF(E4266="","",INDEX(Лаборатории!A:A,MATCH('Производственный контроль'!E4266,Лаборатории!B:B,0)))</f>
        <v/>
      </c>
      <c r="C4266" t="str">
        <f>IF(E4266="","",VLOOKUP(E4266,Лаборатории!B:D,3,0))</f>
        <v/>
      </c>
      <c r="E4266" s="150"/>
      <c r="J4266" t="str">
        <f>IF(L4266="","",VLOOKUP(L4266,Продукция!B:D,3,0))</f>
        <v/>
      </c>
      <c r="K4266" t="str">
        <f>IF(L4266="","",VLOOKUP(L4266,Продукция!B:C,2,0))</f>
        <v/>
      </c>
      <c r="L4266" s="151"/>
      <c r="M4266" t="str">
        <f>IF(L4266="","",VLOOKUP(L4266,Продукция!B:L,11,0))</f>
        <v/>
      </c>
      <c r="AB4266" t="str">
        <f>IF(L4266="","",VLOOKUP(L4266&amp;I4266,Продукция!A:I,9,0))</f>
        <v/>
      </c>
      <c r="AF4266" t="str">
        <f>IF(AD4266="","",VLOOKUP(AD4266,'Сотрудники и ссылки'!A:B,2,0))</f>
        <v/>
      </c>
      <c r="AG4266" t="str">
        <f>IF(AD4266="","",VLOOKUP(AD4266,'Сотрудники и ссылки'!A:C,3,0))</f>
        <v/>
      </c>
      <c r="AI4266" t="str">
        <f>IF(AH4266="","",VLOOKUP(AH4266,'Сотрудники и ссылки'!A:B,2,0))</f>
        <v/>
      </c>
      <c r="AJ4266" t="str">
        <f>IF(AH4266="","",VLOOKUP(AH4266,'Сотрудники и ссылки'!A:C,3,0))</f>
        <v/>
      </c>
      <c r="AL4266" s="2" t="str">
        <f>IF(AK4266="","",AK4266+VLOOKUP(I4266,'Вид исследования'!B:E,4,0))</f>
        <v/>
      </c>
      <c r="AM4266" s="2" t="str">
        <f>IF(AK4266="","",AK4266+VLOOKUP(I4266,'Вид исследования'!B:F,5,0))</f>
        <v/>
      </c>
      <c r="AQ4266" t="str">
        <f>IFERROR(IF(L4266="","",VLOOKUP(L4266&amp;I4266,Продукция!A:K,11,0)),"обратитесь к админ справочника")</f>
        <v/>
      </c>
      <c r="AS4266" t="str">
        <f>IFERROR(IF(L4266="","",VLOOKUP(L4266&amp;I4266,Продукция!A:J,10,0)),"обратитесь к админ справочника")</f>
        <v/>
      </c>
    </row>
    <row r="4267" spans="1:45" x14ac:dyDescent="0.25">
      <c r="A4267" t="str">
        <f t="shared" si="76"/>
        <v/>
      </c>
      <c r="B4267" t="str">
        <f>IF(E4267="","",INDEX(Лаборатории!A:A,MATCH('Производственный контроль'!E4267,Лаборатории!B:B,0)))</f>
        <v/>
      </c>
      <c r="C4267" t="str">
        <f>IF(E4267="","",VLOOKUP(E4267,Лаборатории!B:D,3,0))</f>
        <v/>
      </c>
      <c r="E4267" s="150"/>
      <c r="J4267" t="str">
        <f>IF(L4267="","",VLOOKUP(L4267,Продукция!B:D,3,0))</f>
        <v/>
      </c>
      <c r="K4267" t="str">
        <f>IF(L4267="","",VLOOKUP(L4267,Продукция!B:C,2,0))</f>
        <v/>
      </c>
      <c r="L4267" s="151"/>
      <c r="M4267" t="str">
        <f>IF(L4267="","",VLOOKUP(L4267,Продукция!B:L,11,0))</f>
        <v/>
      </c>
      <c r="AB4267" t="str">
        <f>IF(L4267="","",VLOOKUP(L4267&amp;I4267,Продукция!A:I,9,0))</f>
        <v/>
      </c>
      <c r="AF4267" t="str">
        <f>IF(AD4267="","",VLOOKUP(AD4267,'Сотрудники и ссылки'!A:B,2,0))</f>
        <v/>
      </c>
      <c r="AG4267" t="str">
        <f>IF(AD4267="","",VLOOKUP(AD4267,'Сотрудники и ссылки'!A:C,3,0))</f>
        <v/>
      </c>
      <c r="AI4267" t="str">
        <f>IF(AH4267="","",VLOOKUP(AH4267,'Сотрудники и ссылки'!A:B,2,0))</f>
        <v/>
      </c>
      <c r="AJ4267" t="str">
        <f>IF(AH4267="","",VLOOKUP(AH4267,'Сотрудники и ссылки'!A:C,3,0))</f>
        <v/>
      </c>
      <c r="AL4267" s="2" t="str">
        <f>IF(AK4267="","",AK4267+VLOOKUP(I4267,'Вид исследования'!B:E,4,0))</f>
        <v/>
      </c>
      <c r="AM4267" s="2" t="str">
        <f>IF(AK4267="","",AK4267+VLOOKUP(I4267,'Вид исследования'!B:F,5,0))</f>
        <v/>
      </c>
      <c r="AQ4267" t="str">
        <f>IFERROR(IF(L4267="","",VLOOKUP(L4267&amp;I4267,Продукция!A:K,11,0)),"обратитесь к админ справочника")</f>
        <v/>
      </c>
      <c r="AS4267" t="str">
        <f>IFERROR(IF(L4267="","",VLOOKUP(L4267&amp;I4267,Продукция!A:J,10,0)),"обратитесь к админ справочника")</f>
        <v/>
      </c>
    </row>
    <row r="4268" spans="1:45" x14ac:dyDescent="0.25">
      <c r="A4268" t="str">
        <f t="shared" si="76"/>
        <v/>
      </c>
      <c r="B4268" t="str">
        <f>IF(E4268="","",INDEX(Лаборатории!A:A,MATCH('Производственный контроль'!E4268,Лаборатории!B:B,0)))</f>
        <v/>
      </c>
      <c r="C4268" t="str">
        <f>IF(E4268="","",VLOOKUP(E4268,Лаборатории!B:D,3,0))</f>
        <v/>
      </c>
      <c r="E4268" s="150"/>
      <c r="J4268" t="str">
        <f>IF(L4268="","",VLOOKUP(L4268,Продукция!B:D,3,0))</f>
        <v/>
      </c>
      <c r="K4268" t="str">
        <f>IF(L4268="","",VLOOKUP(L4268,Продукция!B:C,2,0))</f>
        <v/>
      </c>
      <c r="L4268" s="151"/>
      <c r="M4268" t="str">
        <f>IF(L4268="","",VLOOKUP(L4268,Продукция!B:L,11,0))</f>
        <v/>
      </c>
      <c r="AB4268" t="str">
        <f>IF(L4268="","",VLOOKUP(L4268&amp;I4268,Продукция!A:I,9,0))</f>
        <v/>
      </c>
      <c r="AF4268" t="str">
        <f>IF(AD4268="","",VLOOKUP(AD4268,'Сотрудники и ссылки'!A:B,2,0))</f>
        <v/>
      </c>
      <c r="AG4268" t="str">
        <f>IF(AD4268="","",VLOOKUP(AD4268,'Сотрудники и ссылки'!A:C,3,0))</f>
        <v/>
      </c>
      <c r="AI4268" t="str">
        <f>IF(AH4268="","",VLOOKUP(AH4268,'Сотрудники и ссылки'!A:B,2,0))</f>
        <v/>
      </c>
      <c r="AJ4268" t="str">
        <f>IF(AH4268="","",VLOOKUP(AH4268,'Сотрудники и ссылки'!A:C,3,0))</f>
        <v/>
      </c>
      <c r="AL4268" s="2" t="str">
        <f>IF(AK4268="","",AK4268+VLOOKUP(I4268,'Вид исследования'!B:E,4,0))</f>
        <v/>
      </c>
      <c r="AM4268" s="2" t="str">
        <f>IF(AK4268="","",AK4268+VLOOKUP(I4268,'Вид исследования'!B:F,5,0))</f>
        <v/>
      </c>
      <c r="AQ4268" t="str">
        <f>IFERROR(IF(L4268="","",VLOOKUP(L4268&amp;I4268,Продукция!A:K,11,0)),"обратитесь к админ справочника")</f>
        <v/>
      </c>
      <c r="AS4268" t="str">
        <f>IFERROR(IF(L4268="","",VLOOKUP(L4268&amp;I4268,Продукция!A:J,10,0)),"обратитесь к админ справочника")</f>
        <v/>
      </c>
    </row>
    <row r="4269" spans="1:45" x14ac:dyDescent="0.25">
      <c r="A4269" t="str">
        <f t="shared" si="76"/>
        <v/>
      </c>
      <c r="B4269" t="str">
        <f>IF(E4269="","",INDEX(Лаборатории!A:A,MATCH('Производственный контроль'!E4269,Лаборатории!B:B,0)))</f>
        <v/>
      </c>
      <c r="C4269" t="str">
        <f>IF(E4269="","",VLOOKUP(E4269,Лаборатории!B:D,3,0))</f>
        <v/>
      </c>
      <c r="E4269" s="150"/>
      <c r="J4269" t="str">
        <f>IF(L4269="","",VLOOKUP(L4269,Продукция!B:D,3,0))</f>
        <v/>
      </c>
      <c r="K4269" t="str">
        <f>IF(L4269="","",VLOOKUP(L4269,Продукция!B:C,2,0))</f>
        <v/>
      </c>
      <c r="L4269" s="151"/>
      <c r="M4269" t="str">
        <f>IF(L4269="","",VLOOKUP(L4269,Продукция!B:L,11,0))</f>
        <v/>
      </c>
      <c r="AB4269" t="str">
        <f>IF(L4269="","",VLOOKUP(L4269&amp;I4269,Продукция!A:I,9,0))</f>
        <v/>
      </c>
      <c r="AF4269" t="str">
        <f>IF(AD4269="","",VLOOKUP(AD4269,'Сотрудники и ссылки'!A:B,2,0))</f>
        <v/>
      </c>
      <c r="AG4269" t="str">
        <f>IF(AD4269="","",VLOOKUP(AD4269,'Сотрудники и ссылки'!A:C,3,0))</f>
        <v/>
      </c>
      <c r="AI4269" t="str">
        <f>IF(AH4269="","",VLOOKUP(AH4269,'Сотрудники и ссылки'!A:B,2,0))</f>
        <v/>
      </c>
      <c r="AJ4269" t="str">
        <f>IF(AH4269="","",VLOOKUP(AH4269,'Сотрудники и ссылки'!A:C,3,0))</f>
        <v/>
      </c>
      <c r="AL4269" s="2" t="str">
        <f>IF(AK4269="","",AK4269+VLOOKUP(I4269,'Вид исследования'!B:E,4,0))</f>
        <v/>
      </c>
      <c r="AM4269" s="2" t="str">
        <f>IF(AK4269="","",AK4269+VLOOKUP(I4269,'Вид исследования'!B:F,5,0))</f>
        <v/>
      </c>
      <c r="AQ4269" t="str">
        <f>IFERROR(IF(L4269="","",VLOOKUP(L4269&amp;I4269,Продукция!A:K,11,0)),"обратитесь к админ справочника")</f>
        <v/>
      </c>
      <c r="AS4269" t="str">
        <f>IFERROR(IF(L4269="","",VLOOKUP(L4269&amp;I4269,Продукция!A:J,10,0)),"обратитесь к админ справочника")</f>
        <v/>
      </c>
    </row>
    <row r="4270" spans="1:45" x14ac:dyDescent="0.25">
      <c r="A4270" t="str">
        <f t="shared" si="76"/>
        <v/>
      </c>
      <c r="B4270" t="str">
        <f>IF(E4270="","",INDEX(Лаборатории!A:A,MATCH('Производственный контроль'!E4270,Лаборатории!B:B,0)))</f>
        <v/>
      </c>
      <c r="C4270" t="str">
        <f>IF(E4270="","",VLOOKUP(E4270,Лаборатории!B:D,3,0))</f>
        <v/>
      </c>
      <c r="E4270" s="150"/>
      <c r="J4270" t="str">
        <f>IF(L4270="","",VLOOKUP(L4270,Продукция!B:D,3,0))</f>
        <v/>
      </c>
      <c r="K4270" t="str">
        <f>IF(L4270="","",VLOOKUP(L4270,Продукция!B:C,2,0))</f>
        <v/>
      </c>
      <c r="L4270" s="151"/>
      <c r="M4270" t="str">
        <f>IF(L4270="","",VLOOKUP(L4270,Продукция!B:L,11,0))</f>
        <v/>
      </c>
      <c r="AB4270" t="str">
        <f>IF(L4270="","",VLOOKUP(L4270&amp;I4270,Продукция!A:I,9,0))</f>
        <v/>
      </c>
      <c r="AF4270" t="str">
        <f>IF(AD4270="","",VLOOKUP(AD4270,'Сотрудники и ссылки'!A:B,2,0))</f>
        <v/>
      </c>
      <c r="AG4270" t="str">
        <f>IF(AD4270="","",VLOOKUP(AD4270,'Сотрудники и ссылки'!A:C,3,0))</f>
        <v/>
      </c>
      <c r="AI4270" t="str">
        <f>IF(AH4270="","",VLOOKUP(AH4270,'Сотрудники и ссылки'!A:B,2,0))</f>
        <v/>
      </c>
      <c r="AJ4270" t="str">
        <f>IF(AH4270="","",VLOOKUP(AH4270,'Сотрудники и ссылки'!A:C,3,0))</f>
        <v/>
      </c>
      <c r="AL4270" s="2" t="str">
        <f>IF(AK4270="","",AK4270+VLOOKUP(I4270,'Вид исследования'!B:E,4,0))</f>
        <v/>
      </c>
      <c r="AM4270" s="2" t="str">
        <f>IF(AK4270="","",AK4270+VLOOKUP(I4270,'Вид исследования'!B:F,5,0))</f>
        <v/>
      </c>
      <c r="AQ4270" t="str">
        <f>IFERROR(IF(L4270="","",VLOOKUP(L4270&amp;I4270,Продукция!A:K,11,0)),"обратитесь к админ справочника")</f>
        <v/>
      </c>
      <c r="AS4270" t="str">
        <f>IFERROR(IF(L4270="","",VLOOKUP(L4270&amp;I4270,Продукция!A:J,10,0)),"обратитесь к админ справочника")</f>
        <v/>
      </c>
    </row>
    <row r="4271" spans="1:45" x14ac:dyDescent="0.25">
      <c r="A4271" t="str">
        <f t="shared" si="76"/>
        <v/>
      </c>
      <c r="B4271" t="str">
        <f>IF(E4271="","",INDEX(Лаборатории!A:A,MATCH('Производственный контроль'!E4271,Лаборатории!B:B,0)))</f>
        <v/>
      </c>
      <c r="C4271" t="str">
        <f>IF(E4271="","",VLOOKUP(E4271,Лаборатории!B:D,3,0))</f>
        <v/>
      </c>
      <c r="E4271" s="150"/>
      <c r="J4271" t="str">
        <f>IF(L4271="","",VLOOKUP(L4271,Продукция!B:D,3,0))</f>
        <v/>
      </c>
      <c r="K4271" t="str">
        <f>IF(L4271="","",VLOOKUP(L4271,Продукция!B:C,2,0))</f>
        <v/>
      </c>
      <c r="L4271" s="151"/>
      <c r="M4271" t="str">
        <f>IF(L4271="","",VLOOKUP(L4271,Продукция!B:L,11,0))</f>
        <v/>
      </c>
      <c r="AB4271" t="str">
        <f>IF(L4271="","",VLOOKUP(L4271&amp;I4271,Продукция!A:I,9,0))</f>
        <v/>
      </c>
      <c r="AF4271" t="str">
        <f>IF(AD4271="","",VLOOKUP(AD4271,'Сотрудники и ссылки'!A:B,2,0))</f>
        <v/>
      </c>
      <c r="AG4271" t="str">
        <f>IF(AD4271="","",VLOOKUP(AD4271,'Сотрудники и ссылки'!A:C,3,0))</f>
        <v/>
      </c>
      <c r="AI4271" t="str">
        <f>IF(AH4271="","",VLOOKUP(AH4271,'Сотрудники и ссылки'!A:B,2,0))</f>
        <v/>
      </c>
      <c r="AJ4271" t="str">
        <f>IF(AH4271="","",VLOOKUP(AH4271,'Сотрудники и ссылки'!A:C,3,0))</f>
        <v/>
      </c>
      <c r="AL4271" s="2" t="str">
        <f>IF(AK4271="","",AK4271+VLOOKUP(I4271,'Вид исследования'!B:E,4,0))</f>
        <v/>
      </c>
      <c r="AM4271" s="2" t="str">
        <f>IF(AK4271="","",AK4271+VLOOKUP(I4271,'Вид исследования'!B:F,5,0))</f>
        <v/>
      </c>
      <c r="AQ4271" t="str">
        <f>IFERROR(IF(L4271="","",VLOOKUP(L4271&amp;I4271,Продукция!A:K,11,0)),"обратитесь к админ справочника")</f>
        <v/>
      </c>
      <c r="AS4271" t="str">
        <f>IFERROR(IF(L4271="","",VLOOKUP(L4271&amp;I4271,Продукция!A:J,10,0)),"обратитесь к админ справочника")</f>
        <v/>
      </c>
    </row>
    <row r="4272" spans="1:45" x14ac:dyDescent="0.25">
      <c r="A4272" t="str">
        <f t="shared" si="76"/>
        <v/>
      </c>
      <c r="B4272" t="str">
        <f>IF(E4272="","",INDEX(Лаборатории!A:A,MATCH('Производственный контроль'!E4272,Лаборатории!B:B,0)))</f>
        <v/>
      </c>
      <c r="C4272" t="str">
        <f>IF(E4272="","",VLOOKUP(E4272,Лаборатории!B:D,3,0))</f>
        <v/>
      </c>
      <c r="E4272" s="150"/>
      <c r="J4272" t="str">
        <f>IF(L4272="","",VLOOKUP(L4272,Продукция!B:D,3,0))</f>
        <v/>
      </c>
      <c r="K4272" t="str">
        <f>IF(L4272="","",VLOOKUP(L4272,Продукция!B:C,2,0))</f>
        <v/>
      </c>
      <c r="L4272" s="151"/>
      <c r="M4272" t="str">
        <f>IF(L4272="","",VLOOKUP(L4272,Продукция!B:L,11,0))</f>
        <v/>
      </c>
      <c r="AB4272" t="str">
        <f>IF(L4272="","",VLOOKUP(L4272&amp;I4272,Продукция!A:I,9,0))</f>
        <v/>
      </c>
      <c r="AF4272" t="str">
        <f>IF(AD4272="","",VLOOKUP(AD4272,'Сотрудники и ссылки'!A:B,2,0))</f>
        <v/>
      </c>
      <c r="AG4272" t="str">
        <f>IF(AD4272="","",VLOOKUP(AD4272,'Сотрудники и ссылки'!A:C,3,0))</f>
        <v/>
      </c>
      <c r="AI4272" t="str">
        <f>IF(AH4272="","",VLOOKUP(AH4272,'Сотрудники и ссылки'!A:B,2,0))</f>
        <v/>
      </c>
      <c r="AJ4272" t="str">
        <f>IF(AH4272="","",VLOOKUP(AH4272,'Сотрудники и ссылки'!A:C,3,0))</f>
        <v/>
      </c>
      <c r="AL4272" s="2" t="str">
        <f>IF(AK4272="","",AK4272+VLOOKUP(I4272,'Вид исследования'!B:E,4,0))</f>
        <v/>
      </c>
      <c r="AM4272" s="2" t="str">
        <f>IF(AK4272="","",AK4272+VLOOKUP(I4272,'Вид исследования'!B:F,5,0))</f>
        <v/>
      </c>
      <c r="AQ4272" t="str">
        <f>IFERROR(IF(L4272="","",VLOOKUP(L4272&amp;I4272,Продукция!A:K,11,0)),"обратитесь к админ справочника")</f>
        <v/>
      </c>
      <c r="AS4272" t="str">
        <f>IFERROR(IF(L4272="","",VLOOKUP(L4272&amp;I4272,Продукция!A:J,10,0)),"обратитесь к админ справочника")</f>
        <v/>
      </c>
    </row>
    <row r="4273" spans="1:45" x14ac:dyDescent="0.25">
      <c r="A4273" t="str">
        <f t="shared" si="76"/>
        <v/>
      </c>
      <c r="B4273" t="str">
        <f>IF(E4273="","",INDEX(Лаборатории!A:A,MATCH('Производственный контроль'!E4273,Лаборатории!B:B,0)))</f>
        <v/>
      </c>
      <c r="C4273" t="str">
        <f>IF(E4273="","",VLOOKUP(E4273,Лаборатории!B:D,3,0))</f>
        <v/>
      </c>
      <c r="E4273" s="150"/>
      <c r="J4273" t="str">
        <f>IF(L4273="","",VLOOKUP(L4273,Продукция!B:D,3,0))</f>
        <v/>
      </c>
      <c r="K4273" t="str">
        <f>IF(L4273="","",VLOOKUP(L4273,Продукция!B:C,2,0))</f>
        <v/>
      </c>
      <c r="L4273" s="151"/>
      <c r="M4273" t="str">
        <f>IF(L4273="","",VLOOKUP(L4273,Продукция!B:L,11,0))</f>
        <v/>
      </c>
      <c r="AB4273" t="str">
        <f>IF(L4273="","",VLOOKUP(L4273&amp;I4273,Продукция!A:I,9,0))</f>
        <v/>
      </c>
      <c r="AF4273" t="str">
        <f>IF(AD4273="","",VLOOKUP(AD4273,'Сотрудники и ссылки'!A:B,2,0))</f>
        <v/>
      </c>
      <c r="AG4273" t="str">
        <f>IF(AD4273="","",VLOOKUP(AD4273,'Сотрудники и ссылки'!A:C,3,0))</f>
        <v/>
      </c>
      <c r="AI4273" t="str">
        <f>IF(AH4273="","",VLOOKUP(AH4273,'Сотрудники и ссылки'!A:B,2,0))</f>
        <v/>
      </c>
      <c r="AJ4273" t="str">
        <f>IF(AH4273="","",VLOOKUP(AH4273,'Сотрудники и ссылки'!A:C,3,0))</f>
        <v/>
      </c>
      <c r="AL4273" s="2" t="str">
        <f>IF(AK4273="","",AK4273+VLOOKUP(I4273,'Вид исследования'!B:E,4,0))</f>
        <v/>
      </c>
      <c r="AM4273" s="2" t="str">
        <f>IF(AK4273="","",AK4273+VLOOKUP(I4273,'Вид исследования'!B:F,5,0))</f>
        <v/>
      </c>
      <c r="AQ4273" t="str">
        <f>IFERROR(IF(L4273="","",VLOOKUP(L4273&amp;I4273,Продукция!A:K,11,0)),"обратитесь к админ справочника")</f>
        <v/>
      </c>
      <c r="AS4273" t="str">
        <f>IFERROR(IF(L4273="","",VLOOKUP(L4273&amp;I4273,Продукция!A:J,10,0)),"обратитесь к админ справочника")</f>
        <v/>
      </c>
    </row>
    <row r="4274" spans="1:45" x14ac:dyDescent="0.25">
      <c r="A4274" t="str">
        <f t="shared" si="76"/>
        <v/>
      </c>
      <c r="B4274" t="str">
        <f>IF(E4274="","",INDEX(Лаборатории!A:A,MATCH('Производственный контроль'!E4274,Лаборатории!B:B,0)))</f>
        <v/>
      </c>
      <c r="C4274" t="str">
        <f>IF(E4274="","",VLOOKUP(E4274,Лаборатории!B:D,3,0))</f>
        <v/>
      </c>
      <c r="E4274" s="150"/>
      <c r="J4274" t="str">
        <f>IF(L4274="","",VLOOKUP(L4274,Продукция!B:D,3,0))</f>
        <v/>
      </c>
      <c r="K4274" t="str">
        <f>IF(L4274="","",VLOOKUP(L4274,Продукция!B:C,2,0))</f>
        <v/>
      </c>
      <c r="L4274" s="151"/>
      <c r="M4274" t="str">
        <f>IF(L4274="","",VLOOKUP(L4274,Продукция!B:L,11,0))</f>
        <v/>
      </c>
      <c r="AB4274" t="str">
        <f>IF(L4274="","",VLOOKUP(L4274&amp;I4274,Продукция!A:I,9,0))</f>
        <v/>
      </c>
      <c r="AF4274" t="str">
        <f>IF(AD4274="","",VLOOKUP(AD4274,'Сотрудники и ссылки'!A:B,2,0))</f>
        <v/>
      </c>
      <c r="AG4274" t="str">
        <f>IF(AD4274="","",VLOOKUP(AD4274,'Сотрудники и ссылки'!A:C,3,0))</f>
        <v/>
      </c>
      <c r="AI4274" t="str">
        <f>IF(AH4274="","",VLOOKUP(AH4274,'Сотрудники и ссылки'!A:B,2,0))</f>
        <v/>
      </c>
      <c r="AJ4274" t="str">
        <f>IF(AH4274="","",VLOOKUP(AH4274,'Сотрудники и ссылки'!A:C,3,0))</f>
        <v/>
      </c>
      <c r="AL4274" s="2" t="str">
        <f>IF(AK4274="","",AK4274+VLOOKUP(I4274,'Вид исследования'!B:E,4,0))</f>
        <v/>
      </c>
      <c r="AM4274" s="2" t="str">
        <f>IF(AK4274="","",AK4274+VLOOKUP(I4274,'Вид исследования'!B:F,5,0))</f>
        <v/>
      </c>
      <c r="AQ4274" t="str">
        <f>IFERROR(IF(L4274="","",VLOOKUP(L4274&amp;I4274,Продукция!A:K,11,0)),"обратитесь к админ справочника")</f>
        <v/>
      </c>
      <c r="AS4274" t="str">
        <f>IFERROR(IF(L4274="","",VLOOKUP(L4274&amp;I4274,Продукция!A:J,10,0)),"обратитесь к админ справочника")</f>
        <v/>
      </c>
    </row>
    <row r="4275" spans="1:45" x14ac:dyDescent="0.25">
      <c r="A4275" t="str">
        <f t="shared" si="76"/>
        <v/>
      </c>
      <c r="B4275" t="str">
        <f>IF(E4275="","",INDEX(Лаборатории!A:A,MATCH('Производственный контроль'!E4275,Лаборатории!B:B,0)))</f>
        <v/>
      </c>
      <c r="C4275" t="str">
        <f>IF(E4275="","",VLOOKUP(E4275,Лаборатории!B:D,3,0))</f>
        <v/>
      </c>
      <c r="E4275" s="150"/>
      <c r="J4275" t="str">
        <f>IF(L4275="","",VLOOKUP(L4275,Продукция!B:D,3,0))</f>
        <v/>
      </c>
      <c r="K4275" t="str">
        <f>IF(L4275="","",VLOOKUP(L4275,Продукция!B:C,2,0))</f>
        <v/>
      </c>
      <c r="L4275" s="151"/>
      <c r="M4275" t="str">
        <f>IF(L4275="","",VLOOKUP(L4275,Продукция!B:L,11,0))</f>
        <v/>
      </c>
      <c r="AB4275" t="str">
        <f>IF(L4275="","",VLOOKUP(L4275&amp;I4275,Продукция!A:I,9,0))</f>
        <v/>
      </c>
      <c r="AF4275" t="str">
        <f>IF(AD4275="","",VLOOKUP(AD4275,'Сотрудники и ссылки'!A:B,2,0))</f>
        <v/>
      </c>
      <c r="AG4275" t="str">
        <f>IF(AD4275="","",VLOOKUP(AD4275,'Сотрудники и ссылки'!A:C,3,0))</f>
        <v/>
      </c>
      <c r="AI4275" t="str">
        <f>IF(AH4275="","",VLOOKUP(AH4275,'Сотрудники и ссылки'!A:B,2,0))</f>
        <v/>
      </c>
      <c r="AJ4275" t="str">
        <f>IF(AH4275="","",VLOOKUP(AH4275,'Сотрудники и ссылки'!A:C,3,0))</f>
        <v/>
      </c>
      <c r="AL4275" s="2" t="str">
        <f>IF(AK4275="","",AK4275+VLOOKUP(I4275,'Вид исследования'!B:E,4,0))</f>
        <v/>
      </c>
      <c r="AM4275" s="2" t="str">
        <f>IF(AK4275="","",AK4275+VLOOKUP(I4275,'Вид исследования'!B:F,5,0))</f>
        <v/>
      </c>
      <c r="AQ4275" t="str">
        <f>IFERROR(IF(L4275="","",VLOOKUP(L4275&amp;I4275,Продукция!A:K,11,0)),"обратитесь к админ справочника")</f>
        <v/>
      </c>
      <c r="AS4275" t="str">
        <f>IFERROR(IF(L4275="","",VLOOKUP(L4275&amp;I4275,Продукция!A:J,10,0)),"обратитесь к админ справочника")</f>
        <v/>
      </c>
    </row>
    <row r="4276" spans="1:45" x14ac:dyDescent="0.25">
      <c r="A4276" t="str">
        <f t="shared" si="76"/>
        <v/>
      </c>
      <c r="B4276" t="str">
        <f>IF(E4276="","",INDEX(Лаборатории!A:A,MATCH('Производственный контроль'!E4276,Лаборатории!B:B,0)))</f>
        <v/>
      </c>
      <c r="C4276" t="str">
        <f>IF(E4276="","",VLOOKUP(E4276,Лаборатории!B:D,3,0))</f>
        <v/>
      </c>
      <c r="E4276" s="150"/>
      <c r="J4276" t="str">
        <f>IF(L4276="","",VLOOKUP(L4276,Продукция!B:D,3,0))</f>
        <v/>
      </c>
      <c r="K4276" t="str">
        <f>IF(L4276="","",VLOOKUP(L4276,Продукция!B:C,2,0))</f>
        <v/>
      </c>
      <c r="L4276" s="151"/>
      <c r="M4276" t="str">
        <f>IF(L4276="","",VLOOKUP(L4276,Продукция!B:L,11,0))</f>
        <v/>
      </c>
      <c r="AB4276" t="str">
        <f>IF(L4276="","",VLOOKUP(L4276&amp;I4276,Продукция!A:I,9,0))</f>
        <v/>
      </c>
      <c r="AF4276" t="str">
        <f>IF(AD4276="","",VLOOKUP(AD4276,'Сотрудники и ссылки'!A:B,2,0))</f>
        <v/>
      </c>
      <c r="AG4276" t="str">
        <f>IF(AD4276="","",VLOOKUP(AD4276,'Сотрудники и ссылки'!A:C,3,0))</f>
        <v/>
      </c>
      <c r="AI4276" t="str">
        <f>IF(AH4276="","",VLOOKUP(AH4276,'Сотрудники и ссылки'!A:B,2,0))</f>
        <v/>
      </c>
      <c r="AJ4276" t="str">
        <f>IF(AH4276="","",VLOOKUP(AH4276,'Сотрудники и ссылки'!A:C,3,0))</f>
        <v/>
      </c>
      <c r="AL4276" s="2" t="str">
        <f>IF(AK4276="","",AK4276+VLOOKUP(I4276,'Вид исследования'!B:E,4,0))</f>
        <v/>
      </c>
      <c r="AM4276" s="2" t="str">
        <f>IF(AK4276="","",AK4276+VLOOKUP(I4276,'Вид исследования'!B:F,5,0))</f>
        <v/>
      </c>
      <c r="AQ4276" t="str">
        <f>IFERROR(IF(L4276="","",VLOOKUP(L4276&amp;I4276,Продукция!A:K,11,0)),"обратитесь к админ справочника")</f>
        <v/>
      </c>
      <c r="AS4276" t="str">
        <f>IFERROR(IF(L4276="","",VLOOKUP(L4276&amp;I4276,Продукция!A:J,10,0)),"обратитесь к админ справочника")</f>
        <v/>
      </c>
    </row>
    <row r="4277" spans="1:45" x14ac:dyDescent="0.25">
      <c r="A4277" t="str">
        <f t="shared" si="76"/>
        <v/>
      </c>
      <c r="B4277" t="str">
        <f>IF(E4277="","",INDEX(Лаборатории!A:A,MATCH('Производственный контроль'!E4277,Лаборатории!B:B,0)))</f>
        <v/>
      </c>
      <c r="C4277" t="str">
        <f>IF(E4277="","",VLOOKUP(E4277,Лаборатории!B:D,3,0))</f>
        <v/>
      </c>
      <c r="E4277" s="150"/>
      <c r="J4277" t="str">
        <f>IF(L4277="","",VLOOKUP(L4277,Продукция!B:D,3,0))</f>
        <v/>
      </c>
      <c r="K4277" t="str">
        <f>IF(L4277="","",VLOOKUP(L4277,Продукция!B:C,2,0))</f>
        <v/>
      </c>
      <c r="L4277" s="151"/>
      <c r="M4277" t="str">
        <f>IF(L4277="","",VLOOKUP(L4277,Продукция!B:L,11,0))</f>
        <v/>
      </c>
      <c r="AB4277" t="str">
        <f>IF(L4277="","",VLOOKUP(L4277&amp;I4277,Продукция!A:I,9,0))</f>
        <v/>
      </c>
      <c r="AF4277" t="str">
        <f>IF(AD4277="","",VLOOKUP(AD4277,'Сотрудники и ссылки'!A:B,2,0))</f>
        <v/>
      </c>
      <c r="AG4277" t="str">
        <f>IF(AD4277="","",VLOOKUP(AD4277,'Сотрудники и ссылки'!A:C,3,0))</f>
        <v/>
      </c>
      <c r="AI4277" t="str">
        <f>IF(AH4277="","",VLOOKUP(AH4277,'Сотрудники и ссылки'!A:B,2,0))</f>
        <v/>
      </c>
      <c r="AJ4277" t="str">
        <f>IF(AH4277="","",VLOOKUP(AH4277,'Сотрудники и ссылки'!A:C,3,0))</f>
        <v/>
      </c>
      <c r="AL4277" s="2" t="str">
        <f>IF(AK4277="","",AK4277+VLOOKUP(I4277,'Вид исследования'!B:E,4,0))</f>
        <v/>
      </c>
      <c r="AM4277" s="2" t="str">
        <f>IF(AK4277="","",AK4277+VLOOKUP(I4277,'Вид исследования'!B:F,5,0))</f>
        <v/>
      </c>
      <c r="AQ4277" t="str">
        <f>IFERROR(IF(L4277="","",VLOOKUP(L4277&amp;I4277,Продукция!A:K,11,0)),"обратитесь к админ справочника")</f>
        <v/>
      </c>
      <c r="AS4277" t="str">
        <f>IFERROR(IF(L4277="","",VLOOKUP(L4277&amp;I4277,Продукция!A:J,10,0)),"обратитесь к админ справочника")</f>
        <v/>
      </c>
    </row>
    <row r="4278" spans="1:45" x14ac:dyDescent="0.25">
      <c r="A4278" t="str">
        <f t="shared" si="76"/>
        <v/>
      </c>
      <c r="B4278" t="str">
        <f>IF(E4278="","",INDEX(Лаборатории!A:A,MATCH('Производственный контроль'!E4278,Лаборатории!B:B,0)))</f>
        <v/>
      </c>
      <c r="C4278" t="str">
        <f>IF(E4278="","",VLOOKUP(E4278,Лаборатории!B:D,3,0))</f>
        <v/>
      </c>
      <c r="E4278" s="150"/>
      <c r="J4278" t="str">
        <f>IF(L4278="","",VLOOKUP(L4278,Продукция!B:D,3,0))</f>
        <v/>
      </c>
      <c r="K4278" t="str">
        <f>IF(L4278="","",VLOOKUP(L4278,Продукция!B:C,2,0))</f>
        <v/>
      </c>
      <c r="L4278" s="151"/>
      <c r="M4278" t="str">
        <f>IF(L4278="","",VLOOKUP(L4278,Продукция!B:L,11,0))</f>
        <v/>
      </c>
      <c r="AB4278" t="str">
        <f>IF(L4278="","",VLOOKUP(L4278&amp;I4278,Продукция!A:I,9,0))</f>
        <v/>
      </c>
      <c r="AF4278" t="str">
        <f>IF(AD4278="","",VLOOKUP(AD4278,'Сотрудники и ссылки'!A:B,2,0))</f>
        <v/>
      </c>
      <c r="AG4278" t="str">
        <f>IF(AD4278="","",VLOOKUP(AD4278,'Сотрудники и ссылки'!A:C,3,0))</f>
        <v/>
      </c>
      <c r="AI4278" t="str">
        <f>IF(AH4278="","",VLOOKUP(AH4278,'Сотрудники и ссылки'!A:B,2,0))</f>
        <v/>
      </c>
      <c r="AJ4278" t="str">
        <f>IF(AH4278="","",VLOOKUP(AH4278,'Сотрудники и ссылки'!A:C,3,0))</f>
        <v/>
      </c>
      <c r="AL4278" s="2" t="str">
        <f>IF(AK4278="","",AK4278+VLOOKUP(I4278,'Вид исследования'!B:E,4,0))</f>
        <v/>
      </c>
      <c r="AM4278" s="2" t="str">
        <f>IF(AK4278="","",AK4278+VLOOKUP(I4278,'Вид исследования'!B:F,5,0))</f>
        <v/>
      </c>
      <c r="AQ4278" t="str">
        <f>IFERROR(IF(L4278="","",VLOOKUP(L4278&amp;I4278,Продукция!A:K,11,0)),"обратитесь к админ справочника")</f>
        <v/>
      </c>
      <c r="AS4278" t="str">
        <f>IFERROR(IF(L4278="","",VLOOKUP(L4278&amp;I4278,Продукция!A:J,10,0)),"обратитесь к админ справочника")</f>
        <v/>
      </c>
    </row>
    <row r="4279" spans="1:45" x14ac:dyDescent="0.25">
      <c r="A4279" t="str">
        <f t="shared" si="76"/>
        <v/>
      </c>
      <c r="B4279" t="str">
        <f>IF(E4279="","",INDEX(Лаборатории!A:A,MATCH('Производственный контроль'!E4279,Лаборатории!B:B,0)))</f>
        <v/>
      </c>
      <c r="C4279" t="str">
        <f>IF(E4279="","",VLOOKUP(E4279,Лаборатории!B:D,3,0))</f>
        <v/>
      </c>
      <c r="E4279" s="150"/>
      <c r="J4279" t="str">
        <f>IF(L4279="","",VLOOKUP(L4279,Продукция!B:D,3,0))</f>
        <v/>
      </c>
      <c r="K4279" t="str">
        <f>IF(L4279="","",VLOOKUP(L4279,Продукция!B:C,2,0))</f>
        <v/>
      </c>
      <c r="L4279" s="151"/>
      <c r="M4279" t="str">
        <f>IF(L4279="","",VLOOKUP(L4279,Продукция!B:L,11,0))</f>
        <v/>
      </c>
      <c r="AB4279" t="str">
        <f>IF(L4279="","",VLOOKUP(L4279&amp;I4279,Продукция!A:I,9,0))</f>
        <v/>
      </c>
      <c r="AF4279" t="str">
        <f>IF(AD4279="","",VLOOKUP(AD4279,'Сотрудники и ссылки'!A:B,2,0))</f>
        <v/>
      </c>
      <c r="AG4279" t="str">
        <f>IF(AD4279="","",VLOOKUP(AD4279,'Сотрудники и ссылки'!A:C,3,0))</f>
        <v/>
      </c>
      <c r="AI4279" t="str">
        <f>IF(AH4279="","",VLOOKUP(AH4279,'Сотрудники и ссылки'!A:B,2,0))</f>
        <v/>
      </c>
      <c r="AJ4279" t="str">
        <f>IF(AH4279="","",VLOOKUP(AH4279,'Сотрудники и ссылки'!A:C,3,0))</f>
        <v/>
      </c>
      <c r="AL4279" s="2" t="str">
        <f>IF(AK4279="","",AK4279+VLOOKUP(I4279,'Вид исследования'!B:E,4,0))</f>
        <v/>
      </c>
      <c r="AM4279" s="2" t="str">
        <f>IF(AK4279="","",AK4279+VLOOKUP(I4279,'Вид исследования'!B:F,5,0))</f>
        <v/>
      </c>
      <c r="AQ4279" t="str">
        <f>IFERROR(IF(L4279="","",VLOOKUP(L4279&amp;I4279,Продукция!A:K,11,0)),"обратитесь к админ справочника")</f>
        <v/>
      </c>
      <c r="AS4279" t="str">
        <f>IFERROR(IF(L4279="","",VLOOKUP(L4279&amp;I4279,Продукция!A:J,10,0)),"обратитесь к админ справочника")</f>
        <v/>
      </c>
    </row>
    <row r="4280" spans="1:45" x14ac:dyDescent="0.25">
      <c r="A4280" t="str">
        <f t="shared" si="76"/>
        <v/>
      </c>
      <c r="B4280" t="str">
        <f>IF(E4280="","",INDEX(Лаборатории!A:A,MATCH('Производственный контроль'!E4280,Лаборатории!B:B,0)))</f>
        <v/>
      </c>
      <c r="C4280" t="str">
        <f>IF(E4280="","",VLOOKUP(E4280,Лаборатории!B:D,3,0))</f>
        <v/>
      </c>
      <c r="E4280" s="150"/>
      <c r="J4280" t="str">
        <f>IF(L4280="","",VLOOKUP(L4280,Продукция!B:D,3,0))</f>
        <v/>
      </c>
      <c r="K4280" t="str">
        <f>IF(L4280="","",VLOOKUP(L4280,Продукция!B:C,2,0))</f>
        <v/>
      </c>
      <c r="L4280" s="151"/>
      <c r="M4280" t="str">
        <f>IF(L4280="","",VLOOKUP(L4280,Продукция!B:L,11,0))</f>
        <v/>
      </c>
      <c r="AB4280" t="str">
        <f>IF(L4280="","",VLOOKUP(L4280&amp;I4280,Продукция!A:I,9,0))</f>
        <v/>
      </c>
      <c r="AF4280" t="str">
        <f>IF(AD4280="","",VLOOKUP(AD4280,'Сотрудники и ссылки'!A:B,2,0))</f>
        <v/>
      </c>
      <c r="AG4280" t="str">
        <f>IF(AD4280="","",VLOOKUP(AD4280,'Сотрудники и ссылки'!A:C,3,0))</f>
        <v/>
      </c>
      <c r="AI4280" t="str">
        <f>IF(AH4280="","",VLOOKUP(AH4280,'Сотрудники и ссылки'!A:B,2,0))</f>
        <v/>
      </c>
      <c r="AJ4280" t="str">
        <f>IF(AH4280="","",VLOOKUP(AH4280,'Сотрудники и ссылки'!A:C,3,0))</f>
        <v/>
      </c>
      <c r="AL4280" s="2" t="str">
        <f>IF(AK4280="","",AK4280+VLOOKUP(I4280,'Вид исследования'!B:E,4,0))</f>
        <v/>
      </c>
      <c r="AM4280" s="2" t="str">
        <f>IF(AK4280="","",AK4280+VLOOKUP(I4280,'Вид исследования'!B:F,5,0))</f>
        <v/>
      </c>
      <c r="AQ4280" t="str">
        <f>IFERROR(IF(L4280="","",VLOOKUP(L4280&amp;I4280,Продукция!A:K,11,0)),"обратитесь к админ справочника")</f>
        <v/>
      </c>
      <c r="AS4280" t="str">
        <f>IFERROR(IF(L4280="","",VLOOKUP(L4280&amp;I4280,Продукция!A:J,10,0)),"обратитесь к админ справочника")</f>
        <v/>
      </c>
    </row>
    <row r="4281" spans="1:45" x14ac:dyDescent="0.25">
      <c r="A4281" t="str">
        <f t="shared" si="76"/>
        <v/>
      </c>
      <c r="B4281" t="str">
        <f>IF(E4281="","",INDEX(Лаборатории!A:A,MATCH('Производственный контроль'!E4281,Лаборатории!B:B,0)))</f>
        <v/>
      </c>
      <c r="C4281" t="str">
        <f>IF(E4281="","",VLOOKUP(E4281,Лаборатории!B:D,3,0))</f>
        <v/>
      </c>
      <c r="E4281" s="150"/>
      <c r="J4281" t="str">
        <f>IF(L4281="","",VLOOKUP(L4281,Продукция!B:D,3,0))</f>
        <v/>
      </c>
      <c r="K4281" t="str">
        <f>IF(L4281="","",VLOOKUP(L4281,Продукция!B:C,2,0))</f>
        <v/>
      </c>
      <c r="L4281" s="151"/>
      <c r="M4281" t="str">
        <f>IF(L4281="","",VLOOKUP(L4281,Продукция!B:L,11,0))</f>
        <v/>
      </c>
      <c r="AB4281" t="str">
        <f>IF(L4281="","",VLOOKUP(L4281&amp;I4281,Продукция!A:I,9,0))</f>
        <v/>
      </c>
      <c r="AF4281" t="str">
        <f>IF(AD4281="","",VLOOKUP(AD4281,'Сотрудники и ссылки'!A:B,2,0))</f>
        <v/>
      </c>
      <c r="AG4281" t="str">
        <f>IF(AD4281="","",VLOOKUP(AD4281,'Сотрудники и ссылки'!A:C,3,0))</f>
        <v/>
      </c>
      <c r="AI4281" t="str">
        <f>IF(AH4281="","",VLOOKUP(AH4281,'Сотрудники и ссылки'!A:B,2,0))</f>
        <v/>
      </c>
      <c r="AJ4281" t="str">
        <f>IF(AH4281="","",VLOOKUP(AH4281,'Сотрудники и ссылки'!A:C,3,0))</f>
        <v/>
      </c>
      <c r="AL4281" s="2" t="str">
        <f>IF(AK4281="","",AK4281+VLOOKUP(I4281,'Вид исследования'!B:E,4,0))</f>
        <v/>
      </c>
      <c r="AM4281" s="2" t="str">
        <f>IF(AK4281="","",AK4281+VLOOKUP(I4281,'Вид исследования'!B:F,5,0))</f>
        <v/>
      </c>
      <c r="AQ4281" t="str">
        <f>IFERROR(IF(L4281="","",VLOOKUP(L4281&amp;I4281,Продукция!A:K,11,0)),"обратитесь к админ справочника")</f>
        <v/>
      </c>
      <c r="AS4281" t="str">
        <f>IFERROR(IF(L4281="","",VLOOKUP(L4281&amp;I4281,Продукция!A:J,10,0)),"обратитесь к админ справочника")</f>
        <v/>
      </c>
    </row>
    <row r="4282" spans="1:45" x14ac:dyDescent="0.25">
      <c r="A4282" t="str">
        <f t="shared" si="76"/>
        <v/>
      </c>
      <c r="B4282" t="str">
        <f>IF(E4282="","",INDEX(Лаборатории!A:A,MATCH('Производственный контроль'!E4282,Лаборатории!B:B,0)))</f>
        <v/>
      </c>
      <c r="C4282" t="str">
        <f>IF(E4282="","",VLOOKUP(E4282,Лаборатории!B:D,3,0))</f>
        <v/>
      </c>
      <c r="E4282" s="150"/>
      <c r="J4282" t="str">
        <f>IF(L4282="","",VLOOKUP(L4282,Продукция!B:D,3,0))</f>
        <v/>
      </c>
      <c r="K4282" t="str">
        <f>IF(L4282="","",VLOOKUP(L4282,Продукция!B:C,2,0))</f>
        <v/>
      </c>
      <c r="L4282" s="151"/>
      <c r="M4282" t="str">
        <f>IF(L4282="","",VLOOKUP(L4282,Продукция!B:L,11,0))</f>
        <v/>
      </c>
      <c r="AB4282" t="str">
        <f>IF(L4282="","",VLOOKUP(L4282&amp;I4282,Продукция!A:I,9,0))</f>
        <v/>
      </c>
      <c r="AF4282" t="str">
        <f>IF(AD4282="","",VLOOKUP(AD4282,'Сотрудники и ссылки'!A:B,2,0))</f>
        <v/>
      </c>
      <c r="AG4282" t="str">
        <f>IF(AD4282="","",VLOOKUP(AD4282,'Сотрудники и ссылки'!A:C,3,0))</f>
        <v/>
      </c>
      <c r="AI4282" t="str">
        <f>IF(AH4282="","",VLOOKUP(AH4282,'Сотрудники и ссылки'!A:B,2,0))</f>
        <v/>
      </c>
      <c r="AJ4282" t="str">
        <f>IF(AH4282="","",VLOOKUP(AH4282,'Сотрудники и ссылки'!A:C,3,0))</f>
        <v/>
      </c>
      <c r="AL4282" s="2" t="str">
        <f>IF(AK4282="","",AK4282+VLOOKUP(I4282,'Вид исследования'!B:E,4,0))</f>
        <v/>
      </c>
      <c r="AM4282" s="2" t="str">
        <f>IF(AK4282="","",AK4282+VLOOKUP(I4282,'Вид исследования'!B:F,5,0))</f>
        <v/>
      </c>
      <c r="AQ4282" t="str">
        <f>IFERROR(IF(L4282="","",VLOOKUP(L4282&amp;I4282,Продукция!A:K,11,0)),"обратитесь к админ справочника")</f>
        <v/>
      </c>
      <c r="AS4282" t="str">
        <f>IFERROR(IF(L4282="","",VLOOKUP(L4282&amp;I4282,Продукция!A:J,10,0)),"обратитесь к админ справочника")</f>
        <v/>
      </c>
    </row>
    <row r="4283" spans="1:45" x14ac:dyDescent="0.25">
      <c r="A4283" t="str">
        <f t="shared" si="76"/>
        <v/>
      </c>
      <c r="B4283" t="str">
        <f>IF(E4283="","",INDEX(Лаборатории!A:A,MATCH('Производственный контроль'!E4283,Лаборатории!B:B,0)))</f>
        <v/>
      </c>
      <c r="C4283" t="str">
        <f>IF(E4283="","",VLOOKUP(E4283,Лаборатории!B:D,3,0))</f>
        <v/>
      </c>
      <c r="E4283" s="150"/>
      <c r="J4283" t="str">
        <f>IF(L4283="","",VLOOKUP(L4283,Продукция!B:D,3,0))</f>
        <v/>
      </c>
      <c r="K4283" t="str">
        <f>IF(L4283="","",VLOOKUP(L4283,Продукция!B:C,2,0))</f>
        <v/>
      </c>
      <c r="L4283" s="151"/>
      <c r="M4283" t="str">
        <f>IF(L4283="","",VLOOKUP(L4283,Продукция!B:L,11,0))</f>
        <v/>
      </c>
      <c r="AB4283" t="str">
        <f>IF(L4283="","",VLOOKUP(L4283&amp;I4283,Продукция!A:I,9,0))</f>
        <v/>
      </c>
      <c r="AF4283" t="str">
        <f>IF(AD4283="","",VLOOKUP(AD4283,'Сотрудники и ссылки'!A:B,2,0))</f>
        <v/>
      </c>
      <c r="AG4283" t="str">
        <f>IF(AD4283="","",VLOOKUP(AD4283,'Сотрудники и ссылки'!A:C,3,0))</f>
        <v/>
      </c>
      <c r="AI4283" t="str">
        <f>IF(AH4283="","",VLOOKUP(AH4283,'Сотрудники и ссылки'!A:B,2,0))</f>
        <v/>
      </c>
      <c r="AJ4283" t="str">
        <f>IF(AH4283="","",VLOOKUP(AH4283,'Сотрудники и ссылки'!A:C,3,0))</f>
        <v/>
      </c>
      <c r="AL4283" s="2" t="str">
        <f>IF(AK4283="","",AK4283+VLOOKUP(I4283,'Вид исследования'!B:E,4,0))</f>
        <v/>
      </c>
      <c r="AM4283" s="2" t="str">
        <f>IF(AK4283="","",AK4283+VLOOKUP(I4283,'Вид исследования'!B:F,5,0))</f>
        <v/>
      </c>
      <c r="AQ4283" t="str">
        <f>IFERROR(IF(L4283="","",VLOOKUP(L4283&amp;I4283,Продукция!A:K,11,0)),"обратитесь к админ справочника")</f>
        <v/>
      </c>
      <c r="AS4283" t="str">
        <f>IFERROR(IF(L4283="","",VLOOKUP(L4283&amp;I4283,Продукция!A:J,10,0)),"обратитесь к админ справочника")</f>
        <v/>
      </c>
    </row>
    <row r="4284" spans="1:45" x14ac:dyDescent="0.25">
      <c r="A4284" t="str">
        <f t="shared" si="76"/>
        <v/>
      </c>
      <c r="B4284" t="str">
        <f>IF(E4284="","",INDEX(Лаборатории!A:A,MATCH('Производственный контроль'!E4284,Лаборатории!B:B,0)))</f>
        <v/>
      </c>
      <c r="C4284" t="str">
        <f>IF(E4284="","",VLOOKUP(E4284,Лаборатории!B:D,3,0))</f>
        <v/>
      </c>
      <c r="E4284" s="150"/>
      <c r="J4284" t="str">
        <f>IF(L4284="","",VLOOKUP(L4284,Продукция!B:D,3,0))</f>
        <v/>
      </c>
      <c r="K4284" t="str">
        <f>IF(L4284="","",VLOOKUP(L4284,Продукция!B:C,2,0))</f>
        <v/>
      </c>
      <c r="L4284" s="151"/>
      <c r="M4284" t="str">
        <f>IF(L4284="","",VLOOKUP(L4284,Продукция!B:L,11,0))</f>
        <v/>
      </c>
      <c r="AB4284" t="str">
        <f>IF(L4284="","",VLOOKUP(L4284&amp;I4284,Продукция!A:I,9,0))</f>
        <v/>
      </c>
      <c r="AF4284" t="str">
        <f>IF(AD4284="","",VLOOKUP(AD4284,'Сотрудники и ссылки'!A:B,2,0))</f>
        <v/>
      </c>
      <c r="AG4284" t="str">
        <f>IF(AD4284="","",VLOOKUP(AD4284,'Сотрудники и ссылки'!A:C,3,0))</f>
        <v/>
      </c>
      <c r="AI4284" t="str">
        <f>IF(AH4284="","",VLOOKUP(AH4284,'Сотрудники и ссылки'!A:B,2,0))</f>
        <v/>
      </c>
      <c r="AJ4284" t="str">
        <f>IF(AH4284="","",VLOOKUP(AH4284,'Сотрудники и ссылки'!A:C,3,0))</f>
        <v/>
      </c>
      <c r="AL4284" s="2" t="str">
        <f>IF(AK4284="","",AK4284+VLOOKUP(I4284,'Вид исследования'!B:E,4,0))</f>
        <v/>
      </c>
      <c r="AM4284" s="2" t="str">
        <f>IF(AK4284="","",AK4284+VLOOKUP(I4284,'Вид исследования'!B:F,5,0))</f>
        <v/>
      </c>
      <c r="AQ4284" t="str">
        <f>IFERROR(IF(L4284="","",VLOOKUP(L4284&amp;I4284,Продукция!A:K,11,0)),"обратитесь к админ справочника")</f>
        <v/>
      </c>
      <c r="AS4284" t="str">
        <f>IFERROR(IF(L4284="","",VLOOKUP(L4284&amp;I4284,Продукция!A:J,10,0)),"обратитесь к админ справочника")</f>
        <v/>
      </c>
    </row>
    <row r="4285" spans="1:45" x14ac:dyDescent="0.25">
      <c r="A4285" t="str">
        <f t="shared" si="76"/>
        <v/>
      </c>
      <c r="B4285" t="str">
        <f>IF(E4285="","",INDEX(Лаборатории!A:A,MATCH('Производственный контроль'!E4285,Лаборатории!B:B,0)))</f>
        <v/>
      </c>
      <c r="C4285" t="str">
        <f>IF(E4285="","",VLOOKUP(E4285,Лаборатории!B:D,3,0))</f>
        <v/>
      </c>
      <c r="E4285" s="150"/>
      <c r="J4285" t="str">
        <f>IF(L4285="","",VLOOKUP(L4285,Продукция!B:D,3,0))</f>
        <v/>
      </c>
      <c r="K4285" t="str">
        <f>IF(L4285="","",VLOOKUP(L4285,Продукция!B:C,2,0))</f>
        <v/>
      </c>
      <c r="L4285" s="151"/>
      <c r="M4285" t="str">
        <f>IF(L4285="","",VLOOKUP(L4285,Продукция!B:L,11,0))</f>
        <v/>
      </c>
      <c r="AB4285" t="str">
        <f>IF(L4285="","",VLOOKUP(L4285&amp;I4285,Продукция!A:I,9,0))</f>
        <v/>
      </c>
      <c r="AF4285" t="str">
        <f>IF(AD4285="","",VLOOKUP(AD4285,'Сотрудники и ссылки'!A:B,2,0))</f>
        <v/>
      </c>
      <c r="AG4285" t="str">
        <f>IF(AD4285="","",VLOOKUP(AD4285,'Сотрудники и ссылки'!A:C,3,0))</f>
        <v/>
      </c>
      <c r="AI4285" t="str">
        <f>IF(AH4285="","",VLOOKUP(AH4285,'Сотрудники и ссылки'!A:B,2,0))</f>
        <v/>
      </c>
      <c r="AJ4285" t="str">
        <f>IF(AH4285="","",VLOOKUP(AH4285,'Сотрудники и ссылки'!A:C,3,0))</f>
        <v/>
      </c>
      <c r="AL4285" s="2" t="str">
        <f>IF(AK4285="","",AK4285+VLOOKUP(I4285,'Вид исследования'!B:E,4,0))</f>
        <v/>
      </c>
      <c r="AM4285" s="2" t="str">
        <f>IF(AK4285="","",AK4285+VLOOKUP(I4285,'Вид исследования'!B:F,5,0))</f>
        <v/>
      </c>
      <c r="AQ4285" t="str">
        <f>IFERROR(IF(L4285="","",VLOOKUP(L4285&amp;I4285,Продукция!A:K,11,0)),"обратитесь к админ справочника")</f>
        <v/>
      </c>
      <c r="AS4285" t="str">
        <f>IFERROR(IF(L4285="","",VLOOKUP(L4285&amp;I4285,Продукция!A:J,10,0)),"обратитесь к админ справочника")</f>
        <v/>
      </c>
    </row>
    <row r="4286" spans="1:45" x14ac:dyDescent="0.25">
      <c r="A4286" t="str">
        <f t="shared" si="76"/>
        <v/>
      </c>
      <c r="B4286" t="str">
        <f>IF(E4286="","",INDEX(Лаборатории!A:A,MATCH('Производственный контроль'!E4286,Лаборатории!B:B,0)))</f>
        <v/>
      </c>
      <c r="C4286" t="str">
        <f>IF(E4286="","",VLOOKUP(E4286,Лаборатории!B:D,3,0))</f>
        <v/>
      </c>
      <c r="E4286" s="150"/>
      <c r="J4286" t="str">
        <f>IF(L4286="","",VLOOKUP(L4286,Продукция!B:D,3,0))</f>
        <v/>
      </c>
      <c r="K4286" t="str">
        <f>IF(L4286="","",VLOOKUP(L4286,Продукция!B:C,2,0))</f>
        <v/>
      </c>
      <c r="L4286" s="151"/>
      <c r="M4286" t="str">
        <f>IF(L4286="","",VLOOKUP(L4286,Продукция!B:L,11,0))</f>
        <v/>
      </c>
      <c r="AB4286" t="str">
        <f>IF(L4286="","",VLOOKUP(L4286&amp;I4286,Продукция!A:I,9,0))</f>
        <v/>
      </c>
      <c r="AF4286" t="str">
        <f>IF(AD4286="","",VLOOKUP(AD4286,'Сотрудники и ссылки'!A:B,2,0))</f>
        <v/>
      </c>
      <c r="AG4286" t="str">
        <f>IF(AD4286="","",VLOOKUP(AD4286,'Сотрудники и ссылки'!A:C,3,0))</f>
        <v/>
      </c>
      <c r="AI4286" t="str">
        <f>IF(AH4286="","",VLOOKUP(AH4286,'Сотрудники и ссылки'!A:B,2,0))</f>
        <v/>
      </c>
      <c r="AJ4286" t="str">
        <f>IF(AH4286="","",VLOOKUP(AH4286,'Сотрудники и ссылки'!A:C,3,0))</f>
        <v/>
      </c>
      <c r="AL4286" s="2" t="str">
        <f>IF(AK4286="","",AK4286+VLOOKUP(I4286,'Вид исследования'!B:E,4,0))</f>
        <v/>
      </c>
      <c r="AM4286" s="2" t="str">
        <f>IF(AK4286="","",AK4286+VLOOKUP(I4286,'Вид исследования'!B:F,5,0))</f>
        <v/>
      </c>
      <c r="AQ4286" t="str">
        <f>IFERROR(IF(L4286="","",VLOOKUP(L4286&amp;I4286,Продукция!A:K,11,0)),"обратитесь к админ справочника")</f>
        <v/>
      </c>
      <c r="AS4286" t="str">
        <f>IFERROR(IF(L4286="","",VLOOKUP(L4286&amp;I4286,Продукция!A:J,10,0)),"обратитесь к админ справочника")</f>
        <v/>
      </c>
    </row>
    <row r="4287" spans="1:45" x14ac:dyDescent="0.25">
      <c r="A4287" t="str">
        <f t="shared" si="76"/>
        <v/>
      </c>
      <c r="B4287" t="str">
        <f>IF(E4287="","",INDEX(Лаборатории!A:A,MATCH('Производственный контроль'!E4287,Лаборатории!B:B,0)))</f>
        <v/>
      </c>
      <c r="C4287" t="str">
        <f>IF(E4287="","",VLOOKUP(E4287,Лаборатории!B:D,3,0))</f>
        <v/>
      </c>
      <c r="E4287" s="150"/>
      <c r="J4287" t="str">
        <f>IF(L4287="","",VLOOKUP(L4287,Продукция!B:D,3,0))</f>
        <v/>
      </c>
      <c r="K4287" t="str">
        <f>IF(L4287="","",VLOOKUP(L4287,Продукция!B:C,2,0))</f>
        <v/>
      </c>
      <c r="L4287" s="151"/>
      <c r="M4287" t="str">
        <f>IF(L4287="","",VLOOKUP(L4287,Продукция!B:L,11,0))</f>
        <v/>
      </c>
      <c r="AB4287" t="str">
        <f>IF(L4287="","",VLOOKUP(L4287&amp;I4287,Продукция!A:I,9,0))</f>
        <v/>
      </c>
      <c r="AF4287" t="str">
        <f>IF(AD4287="","",VLOOKUP(AD4287,'Сотрудники и ссылки'!A:B,2,0))</f>
        <v/>
      </c>
      <c r="AG4287" t="str">
        <f>IF(AD4287="","",VLOOKUP(AD4287,'Сотрудники и ссылки'!A:C,3,0))</f>
        <v/>
      </c>
      <c r="AI4287" t="str">
        <f>IF(AH4287="","",VLOOKUP(AH4287,'Сотрудники и ссылки'!A:B,2,0))</f>
        <v/>
      </c>
      <c r="AJ4287" t="str">
        <f>IF(AH4287="","",VLOOKUP(AH4287,'Сотрудники и ссылки'!A:C,3,0))</f>
        <v/>
      </c>
      <c r="AL4287" s="2" t="str">
        <f>IF(AK4287="","",AK4287+VLOOKUP(I4287,'Вид исследования'!B:E,4,0))</f>
        <v/>
      </c>
      <c r="AM4287" s="2" t="str">
        <f>IF(AK4287="","",AK4287+VLOOKUP(I4287,'Вид исследования'!B:F,5,0))</f>
        <v/>
      </c>
      <c r="AQ4287" t="str">
        <f>IFERROR(IF(L4287="","",VLOOKUP(L4287&amp;I4287,Продукция!A:K,11,0)),"обратитесь к админ справочника")</f>
        <v/>
      </c>
      <c r="AS4287" t="str">
        <f>IFERROR(IF(L4287="","",VLOOKUP(L4287&amp;I4287,Продукция!A:J,10,0)),"обратитесь к админ справочника")</f>
        <v/>
      </c>
    </row>
    <row r="4288" spans="1:45" x14ac:dyDescent="0.25">
      <c r="A4288" t="str">
        <f t="shared" si="76"/>
        <v/>
      </c>
      <c r="B4288" t="str">
        <f>IF(E4288="","",INDEX(Лаборатории!A:A,MATCH('Производственный контроль'!E4288,Лаборатории!B:B,0)))</f>
        <v/>
      </c>
      <c r="C4288" t="str">
        <f>IF(E4288="","",VLOOKUP(E4288,Лаборатории!B:D,3,0))</f>
        <v/>
      </c>
      <c r="E4288" s="150"/>
      <c r="J4288" t="str">
        <f>IF(L4288="","",VLOOKUP(L4288,Продукция!B:D,3,0))</f>
        <v/>
      </c>
      <c r="K4288" t="str">
        <f>IF(L4288="","",VLOOKUP(L4288,Продукция!B:C,2,0))</f>
        <v/>
      </c>
      <c r="L4288" s="151"/>
      <c r="M4288" t="str">
        <f>IF(L4288="","",VLOOKUP(L4288,Продукция!B:L,11,0))</f>
        <v/>
      </c>
      <c r="AB4288" t="str">
        <f>IF(L4288="","",VLOOKUP(L4288&amp;I4288,Продукция!A:I,9,0))</f>
        <v/>
      </c>
      <c r="AF4288" t="str">
        <f>IF(AD4288="","",VLOOKUP(AD4288,'Сотрудники и ссылки'!A:B,2,0))</f>
        <v/>
      </c>
      <c r="AG4288" t="str">
        <f>IF(AD4288="","",VLOOKUP(AD4288,'Сотрудники и ссылки'!A:C,3,0))</f>
        <v/>
      </c>
      <c r="AI4288" t="str">
        <f>IF(AH4288="","",VLOOKUP(AH4288,'Сотрудники и ссылки'!A:B,2,0))</f>
        <v/>
      </c>
      <c r="AJ4288" t="str">
        <f>IF(AH4288="","",VLOOKUP(AH4288,'Сотрудники и ссылки'!A:C,3,0))</f>
        <v/>
      </c>
      <c r="AL4288" s="2" t="str">
        <f>IF(AK4288="","",AK4288+VLOOKUP(I4288,'Вид исследования'!B:E,4,0))</f>
        <v/>
      </c>
      <c r="AM4288" s="2" t="str">
        <f>IF(AK4288="","",AK4288+VLOOKUP(I4288,'Вид исследования'!B:F,5,0))</f>
        <v/>
      </c>
      <c r="AQ4288" t="str">
        <f>IFERROR(IF(L4288="","",VLOOKUP(L4288&amp;I4288,Продукция!A:K,11,0)),"обратитесь к админ справочника")</f>
        <v/>
      </c>
      <c r="AS4288" t="str">
        <f>IFERROR(IF(L4288="","",VLOOKUP(L4288&amp;I4288,Продукция!A:J,10,0)),"обратитесь к админ справочника")</f>
        <v/>
      </c>
    </row>
    <row r="4289" spans="1:45" x14ac:dyDescent="0.25">
      <c r="A4289" t="str">
        <f t="shared" si="76"/>
        <v/>
      </c>
      <c r="B4289" t="str">
        <f>IF(E4289="","",INDEX(Лаборатории!A:A,MATCH('Производственный контроль'!E4289,Лаборатории!B:B,0)))</f>
        <v/>
      </c>
      <c r="C4289" t="str">
        <f>IF(E4289="","",VLOOKUP(E4289,Лаборатории!B:D,3,0))</f>
        <v/>
      </c>
      <c r="E4289" s="150"/>
      <c r="J4289" t="str">
        <f>IF(L4289="","",VLOOKUP(L4289,Продукция!B:D,3,0))</f>
        <v/>
      </c>
      <c r="K4289" t="str">
        <f>IF(L4289="","",VLOOKUP(L4289,Продукция!B:C,2,0))</f>
        <v/>
      </c>
      <c r="L4289" s="151"/>
      <c r="M4289" t="str">
        <f>IF(L4289="","",VLOOKUP(L4289,Продукция!B:L,11,0))</f>
        <v/>
      </c>
      <c r="AB4289" t="str">
        <f>IF(L4289="","",VLOOKUP(L4289&amp;I4289,Продукция!A:I,9,0))</f>
        <v/>
      </c>
      <c r="AF4289" t="str">
        <f>IF(AD4289="","",VLOOKUP(AD4289,'Сотрудники и ссылки'!A:B,2,0))</f>
        <v/>
      </c>
      <c r="AG4289" t="str">
        <f>IF(AD4289="","",VLOOKUP(AD4289,'Сотрудники и ссылки'!A:C,3,0))</f>
        <v/>
      </c>
      <c r="AI4289" t="str">
        <f>IF(AH4289="","",VLOOKUP(AH4289,'Сотрудники и ссылки'!A:B,2,0))</f>
        <v/>
      </c>
      <c r="AJ4289" t="str">
        <f>IF(AH4289="","",VLOOKUP(AH4289,'Сотрудники и ссылки'!A:C,3,0))</f>
        <v/>
      </c>
      <c r="AL4289" s="2" t="str">
        <f>IF(AK4289="","",AK4289+VLOOKUP(I4289,'Вид исследования'!B:E,4,0))</f>
        <v/>
      </c>
      <c r="AM4289" s="2" t="str">
        <f>IF(AK4289="","",AK4289+VLOOKUP(I4289,'Вид исследования'!B:F,5,0))</f>
        <v/>
      </c>
      <c r="AQ4289" t="str">
        <f>IFERROR(IF(L4289="","",VLOOKUP(L4289&amp;I4289,Продукция!A:K,11,0)),"обратитесь к админ справочника")</f>
        <v/>
      </c>
      <c r="AS4289" t="str">
        <f>IFERROR(IF(L4289="","",VLOOKUP(L4289&amp;I4289,Продукция!A:J,10,0)),"обратитесь к админ справочника")</f>
        <v/>
      </c>
    </row>
    <row r="4290" spans="1:45" x14ac:dyDescent="0.25">
      <c r="A4290" t="str">
        <f t="shared" si="76"/>
        <v/>
      </c>
      <c r="B4290" t="str">
        <f>IF(E4290="","",INDEX(Лаборатории!A:A,MATCH('Производственный контроль'!E4290,Лаборатории!B:B,0)))</f>
        <v/>
      </c>
      <c r="C4290" t="str">
        <f>IF(E4290="","",VLOOKUP(E4290,Лаборатории!B:D,3,0))</f>
        <v/>
      </c>
      <c r="E4290" s="150"/>
      <c r="J4290" t="str">
        <f>IF(L4290="","",VLOOKUP(L4290,Продукция!B:D,3,0))</f>
        <v/>
      </c>
      <c r="K4290" t="str">
        <f>IF(L4290="","",VLOOKUP(L4290,Продукция!B:C,2,0))</f>
        <v/>
      </c>
      <c r="L4290" s="151"/>
      <c r="M4290" t="str">
        <f>IF(L4290="","",VLOOKUP(L4290,Продукция!B:L,11,0))</f>
        <v/>
      </c>
      <c r="AB4290" t="str">
        <f>IF(L4290="","",VLOOKUP(L4290&amp;I4290,Продукция!A:I,9,0))</f>
        <v/>
      </c>
      <c r="AF4290" t="str">
        <f>IF(AD4290="","",VLOOKUP(AD4290,'Сотрудники и ссылки'!A:B,2,0))</f>
        <v/>
      </c>
      <c r="AG4290" t="str">
        <f>IF(AD4290="","",VLOOKUP(AD4290,'Сотрудники и ссылки'!A:C,3,0))</f>
        <v/>
      </c>
      <c r="AI4290" t="str">
        <f>IF(AH4290="","",VLOOKUP(AH4290,'Сотрудники и ссылки'!A:B,2,0))</f>
        <v/>
      </c>
      <c r="AJ4290" t="str">
        <f>IF(AH4290="","",VLOOKUP(AH4290,'Сотрудники и ссылки'!A:C,3,0))</f>
        <v/>
      </c>
      <c r="AL4290" s="2" t="str">
        <f>IF(AK4290="","",AK4290+VLOOKUP(I4290,'Вид исследования'!B:E,4,0))</f>
        <v/>
      </c>
      <c r="AM4290" s="2" t="str">
        <f>IF(AK4290="","",AK4290+VLOOKUP(I4290,'Вид исследования'!B:F,5,0))</f>
        <v/>
      </c>
      <c r="AQ4290" t="str">
        <f>IFERROR(IF(L4290="","",VLOOKUP(L4290&amp;I4290,Продукция!A:K,11,0)),"обратитесь к админ справочника")</f>
        <v/>
      </c>
      <c r="AS4290" t="str">
        <f>IFERROR(IF(L4290="","",VLOOKUP(L4290&amp;I4290,Продукция!A:J,10,0)),"обратитесь к админ справочника")</f>
        <v/>
      </c>
    </row>
    <row r="4291" spans="1:45" x14ac:dyDescent="0.25">
      <c r="A4291" t="str">
        <f t="shared" si="76"/>
        <v/>
      </c>
      <c r="B4291" t="str">
        <f>IF(E4291="","",INDEX(Лаборатории!A:A,MATCH('Производственный контроль'!E4291,Лаборатории!B:B,0)))</f>
        <v/>
      </c>
      <c r="C4291" t="str">
        <f>IF(E4291="","",VLOOKUP(E4291,Лаборатории!B:D,3,0))</f>
        <v/>
      </c>
      <c r="E4291" s="150"/>
      <c r="J4291" t="str">
        <f>IF(L4291="","",VLOOKUP(L4291,Продукция!B:D,3,0))</f>
        <v/>
      </c>
      <c r="K4291" t="str">
        <f>IF(L4291="","",VLOOKUP(L4291,Продукция!B:C,2,0))</f>
        <v/>
      </c>
      <c r="L4291" s="151"/>
      <c r="M4291" t="str">
        <f>IF(L4291="","",VLOOKUP(L4291,Продукция!B:L,11,0))</f>
        <v/>
      </c>
      <c r="AB4291" t="str">
        <f>IF(L4291="","",VLOOKUP(L4291&amp;I4291,Продукция!A:I,9,0))</f>
        <v/>
      </c>
      <c r="AF4291" t="str">
        <f>IF(AD4291="","",VLOOKUP(AD4291,'Сотрудники и ссылки'!A:B,2,0))</f>
        <v/>
      </c>
      <c r="AG4291" t="str">
        <f>IF(AD4291="","",VLOOKUP(AD4291,'Сотрудники и ссылки'!A:C,3,0))</f>
        <v/>
      </c>
      <c r="AI4291" t="str">
        <f>IF(AH4291="","",VLOOKUP(AH4291,'Сотрудники и ссылки'!A:B,2,0))</f>
        <v/>
      </c>
      <c r="AJ4291" t="str">
        <f>IF(AH4291="","",VLOOKUP(AH4291,'Сотрудники и ссылки'!A:C,3,0))</f>
        <v/>
      </c>
      <c r="AL4291" s="2" t="str">
        <f>IF(AK4291="","",AK4291+VLOOKUP(I4291,'Вид исследования'!B:E,4,0))</f>
        <v/>
      </c>
      <c r="AM4291" s="2" t="str">
        <f>IF(AK4291="","",AK4291+VLOOKUP(I4291,'Вид исследования'!B:F,5,0))</f>
        <v/>
      </c>
      <c r="AQ4291" t="str">
        <f>IFERROR(IF(L4291="","",VLOOKUP(L4291&amp;I4291,Продукция!A:K,11,0)),"обратитесь к админ справочника")</f>
        <v/>
      </c>
      <c r="AS4291" t="str">
        <f>IFERROR(IF(L4291="","",VLOOKUP(L4291&amp;I4291,Продукция!A:J,10,0)),"обратитесь к админ справочника")</f>
        <v/>
      </c>
    </row>
    <row r="4292" spans="1:45" x14ac:dyDescent="0.25">
      <c r="A4292" t="str">
        <f t="shared" si="76"/>
        <v/>
      </c>
      <c r="B4292" t="str">
        <f>IF(E4292="","",INDEX(Лаборатории!A:A,MATCH('Производственный контроль'!E4292,Лаборатории!B:B,0)))</f>
        <v/>
      </c>
      <c r="C4292" t="str">
        <f>IF(E4292="","",VLOOKUP(E4292,Лаборатории!B:D,3,0))</f>
        <v/>
      </c>
      <c r="E4292" s="150"/>
      <c r="J4292" t="str">
        <f>IF(L4292="","",VLOOKUP(L4292,Продукция!B:D,3,0))</f>
        <v/>
      </c>
      <c r="K4292" t="str">
        <f>IF(L4292="","",VLOOKUP(L4292,Продукция!B:C,2,0))</f>
        <v/>
      </c>
      <c r="L4292" s="151"/>
      <c r="M4292" t="str">
        <f>IF(L4292="","",VLOOKUP(L4292,Продукция!B:L,11,0))</f>
        <v/>
      </c>
      <c r="AB4292" t="str">
        <f>IF(L4292="","",VLOOKUP(L4292&amp;I4292,Продукция!A:I,9,0))</f>
        <v/>
      </c>
      <c r="AF4292" t="str">
        <f>IF(AD4292="","",VLOOKUP(AD4292,'Сотрудники и ссылки'!A:B,2,0))</f>
        <v/>
      </c>
      <c r="AG4292" t="str">
        <f>IF(AD4292="","",VLOOKUP(AD4292,'Сотрудники и ссылки'!A:C,3,0))</f>
        <v/>
      </c>
      <c r="AI4292" t="str">
        <f>IF(AH4292="","",VLOOKUP(AH4292,'Сотрудники и ссылки'!A:B,2,0))</f>
        <v/>
      </c>
      <c r="AJ4292" t="str">
        <f>IF(AH4292="","",VLOOKUP(AH4292,'Сотрудники и ссылки'!A:C,3,0))</f>
        <v/>
      </c>
      <c r="AL4292" s="2" t="str">
        <f>IF(AK4292="","",AK4292+VLOOKUP(I4292,'Вид исследования'!B:E,4,0))</f>
        <v/>
      </c>
      <c r="AM4292" s="2" t="str">
        <f>IF(AK4292="","",AK4292+VLOOKUP(I4292,'Вид исследования'!B:F,5,0))</f>
        <v/>
      </c>
      <c r="AQ4292" t="str">
        <f>IFERROR(IF(L4292="","",VLOOKUP(L4292&amp;I4292,Продукция!A:K,11,0)),"обратитесь к админ справочника")</f>
        <v/>
      </c>
      <c r="AS4292" t="str">
        <f>IFERROR(IF(L4292="","",VLOOKUP(L4292&amp;I4292,Продукция!A:J,10,0)),"обратитесь к админ справочника")</f>
        <v/>
      </c>
    </row>
    <row r="4293" spans="1:45" x14ac:dyDescent="0.25">
      <c r="A4293" t="str">
        <f t="shared" si="76"/>
        <v/>
      </c>
      <c r="B4293" t="str">
        <f>IF(E4293="","",INDEX(Лаборатории!A:A,MATCH('Производственный контроль'!E4293,Лаборатории!B:B,0)))</f>
        <v/>
      </c>
      <c r="C4293" t="str">
        <f>IF(E4293="","",VLOOKUP(E4293,Лаборатории!B:D,3,0))</f>
        <v/>
      </c>
      <c r="E4293" s="150"/>
      <c r="J4293" t="str">
        <f>IF(L4293="","",VLOOKUP(L4293,Продукция!B:D,3,0))</f>
        <v/>
      </c>
      <c r="K4293" t="str">
        <f>IF(L4293="","",VLOOKUP(L4293,Продукция!B:C,2,0))</f>
        <v/>
      </c>
      <c r="L4293" s="151"/>
      <c r="M4293" t="str">
        <f>IF(L4293="","",VLOOKUP(L4293,Продукция!B:L,11,0))</f>
        <v/>
      </c>
      <c r="AB4293" t="str">
        <f>IF(L4293="","",VLOOKUP(L4293&amp;I4293,Продукция!A:I,9,0))</f>
        <v/>
      </c>
      <c r="AF4293" t="str">
        <f>IF(AD4293="","",VLOOKUP(AD4293,'Сотрудники и ссылки'!A:B,2,0))</f>
        <v/>
      </c>
      <c r="AG4293" t="str">
        <f>IF(AD4293="","",VLOOKUP(AD4293,'Сотрудники и ссылки'!A:C,3,0))</f>
        <v/>
      </c>
      <c r="AI4293" t="str">
        <f>IF(AH4293="","",VLOOKUP(AH4293,'Сотрудники и ссылки'!A:B,2,0))</f>
        <v/>
      </c>
      <c r="AJ4293" t="str">
        <f>IF(AH4293="","",VLOOKUP(AH4293,'Сотрудники и ссылки'!A:C,3,0))</f>
        <v/>
      </c>
      <c r="AL4293" s="2" t="str">
        <f>IF(AK4293="","",AK4293+VLOOKUP(I4293,'Вид исследования'!B:E,4,0))</f>
        <v/>
      </c>
      <c r="AM4293" s="2" t="str">
        <f>IF(AK4293="","",AK4293+VLOOKUP(I4293,'Вид исследования'!B:F,5,0))</f>
        <v/>
      </c>
      <c r="AQ4293" t="str">
        <f>IFERROR(IF(L4293="","",VLOOKUP(L4293&amp;I4293,Продукция!A:K,11,0)),"обратитесь к админ справочника")</f>
        <v/>
      </c>
      <c r="AS4293" t="str">
        <f>IFERROR(IF(L4293="","",VLOOKUP(L4293&amp;I4293,Продукция!A:J,10,0)),"обратитесь к админ справочника")</f>
        <v/>
      </c>
    </row>
    <row r="4294" spans="1:45" x14ac:dyDescent="0.25">
      <c r="A4294" t="str">
        <f t="shared" si="76"/>
        <v/>
      </c>
      <c r="B4294" t="str">
        <f>IF(E4294="","",INDEX(Лаборатории!A:A,MATCH('Производственный контроль'!E4294,Лаборатории!B:B,0)))</f>
        <v/>
      </c>
      <c r="C4294" t="str">
        <f>IF(E4294="","",VLOOKUP(E4294,Лаборатории!B:D,3,0))</f>
        <v/>
      </c>
      <c r="E4294" s="150"/>
      <c r="J4294" t="str">
        <f>IF(L4294="","",VLOOKUP(L4294,Продукция!B:D,3,0))</f>
        <v/>
      </c>
      <c r="K4294" t="str">
        <f>IF(L4294="","",VLOOKUP(L4294,Продукция!B:C,2,0))</f>
        <v/>
      </c>
      <c r="L4294" s="151"/>
      <c r="M4294" t="str">
        <f>IF(L4294="","",VLOOKUP(L4294,Продукция!B:L,11,0))</f>
        <v/>
      </c>
      <c r="AB4294" t="str">
        <f>IF(L4294="","",VLOOKUP(L4294&amp;I4294,Продукция!A:I,9,0))</f>
        <v/>
      </c>
      <c r="AF4294" t="str">
        <f>IF(AD4294="","",VLOOKUP(AD4294,'Сотрудники и ссылки'!A:B,2,0))</f>
        <v/>
      </c>
      <c r="AG4294" t="str">
        <f>IF(AD4294="","",VLOOKUP(AD4294,'Сотрудники и ссылки'!A:C,3,0))</f>
        <v/>
      </c>
      <c r="AI4294" t="str">
        <f>IF(AH4294="","",VLOOKUP(AH4294,'Сотрудники и ссылки'!A:B,2,0))</f>
        <v/>
      </c>
      <c r="AJ4294" t="str">
        <f>IF(AH4294="","",VLOOKUP(AH4294,'Сотрудники и ссылки'!A:C,3,0))</f>
        <v/>
      </c>
      <c r="AL4294" s="2" t="str">
        <f>IF(AK4294="","",AK4294+VLOOKUP(I4294,'Вид исследования'!B:E,4,0))</f>
        <v/>
      </c>
      <c r="AM4294" s="2" t="str">
        <f>IF(AK4294="","",AK4294+VLOOKUP(I4294,'Вид исследования'!B:F,5,0))</f>
        <v/>
      </c>
      <c r="AQ4294" t="str">
        <f>IFERROR(IF(L4294="","",VLOOKUP(L4294&amp;I4294,Продукция!A:K,11,0)),"обратитесь к админ справочника")</f>
        <v/>
      </c>
      <c r="AS4294" t="str">
        <f>IFERROR(IF(L4294="","",VLOOKUP(L4294&amp;I4294,Продукция!A:J,10,0)),"обратитесь к админ справочника")</f>
        <v/>
      </c>
    </row>
    <row r="4295" spans="1:45" x14ac:dyDescent="0.25">
      <c r="A4295" t="str">
        <f t="shared" si="76"/>
        <v/>
      </c>
      <c r="B4295" t="str">
        <f>IF(E4295="","",INDEX(Лаборатории!A:A,MATCH('Производственный контроль'!E4295,Лаборатории!B:B,0)))</f>
        <v/>
      </c>
      <c r="C4295" t="str">
        <f>IF(E4295="","",VLOOKUP(E4295,Лаборатории!B:D,3,0))</f>
        <v/>
      </c>
      <c r="E4295" s="150"/>
      <c r="J4295" t="str">
        <f>IF(L4295="","",VLOOKUP(L4295,Продукция!B:D,3,0))</f>
        <v/>
      </c>
      <c r="K4295" t="str">
        <f>IF(L4295="","",VLOOKUP(L4295,Продукция!B:C,2,0))</f>
        <v/>
      </c>
      <c r="L4295" s="151"/>
      <c r="M4295" t="str">
        <f>IF(L4295="","",VLOOKUP(L4295,Продукция!B:L,11,0))</f>
        <v/>
      </c>
      <c r="AB4295" t="str">
        <f>IF(L4295="","",VLOOKUP(L4295&amp;I4295,Продукция!A:I,9,0))</f>
        <v/>
      </c>
      <c r="AF4295" t="str">
        <f>IF(AD4295="","",VLOOKUP(AD4295,'Сотрудники и ссылки'!A:B,2,0))</f>
        <v/>
      </c>
      <c r="AG4295" t="str">
        <f>IF(AD4295="","",VLOOKUP(AD4295,'Сотрудники и ссылки'!A:C,3,0))</f>
        <v/>
      </c>
      <c r="AI4295" t="str">
        <f>IF(AH4295="","",VLOOKUP(AH4295,'Сотрудники и ссылки'!A:B,2,0))</f>
        <v/>
      </c>
      <c r="AJ4295" t="str">
        <f>IF(AH4295="","",VLOOKUP(AH4295,'Сотрудники и ссылки'!A:C,3,0))</f>
        <v/>
      </c>
      <c r="AL4295" s="2" t="str">
        <f>IF(AK4295="","",AK4295+VLOOKUP(I4295,'Вид исследования'!B:E,4,0))</f>
        <v/>
      </c>
      <c r="AM4295" s="2" t="str">
        <f>IF(AK4295="","",AK4295+VLOOKUP(I4295,'Вид исследования'!B:F,5,0))</f>
        <v/>
      </c>
      <c r="AQ4295" t="str">
        <f>IFERROR(IF(L4295="","",VLOOKUP(L4295&amp;I4295,Продукция!A:K,11,0)),"обратитесь к админ справочника")</f>
        <v/>
      </c>
      <c r="AS4295" t="str">
        <f>IFERROR(IF(L4295="","",VLOOKUP(L4295&amp;I4295,Продукция!A:J,10,0)),"обратитесь к админ справочника")</f>
        <v/>
      </c>
    </row>
    <row r="4296" spans="1:45" x14ac:dyDescent="0.25">
      <c r="A4296" t="str">
        <f t="shared" si="76"/>
        <v/>
      </c>
      <c r="B4296" t="str">
        <f>IF(E4296="","",INDEX(Лаборатории!A:A,MATCH('Производственный контроль'!E4296,Лаборатории!B:B,0)))</f>
        <v/>
      </c>
      <c r="C4296" t="str">
        <f>IF(E4296="","",VLOOKUP(E4296,Лаборатории!B:D,3,0))</f>
        <v/>
      </c>
      <c r="E4296" s="150"/>
      <c r="J4296" t="str">
        <f>IF(L4296="","",VLOOKUP(L4296,Продукция!B:D,3,0))</f>
        <v/>
      </c>
      <c r="K4296" t="str">
        <f>IF(L4296="","",VLOOKUP(L4296,Продукция!B:C,2,0))</f>
        <v/>
      </c>
      <c r="L4296" s="151"/>
      <c r="M4296" t="str">
        <f>IF(L4296="","",VLOOKUP(L4296,Продукция!B:L,11,0))</f>
        <v/>
      </c>
      <c r="AB4296" t="str">
        <f>IF(L4296="","",VLOOKUP(L4296&amp;I4296,Продукция!A:I,9,0))</f>
        <v/>
      </c>
      <c r="AF4296" t="str">
        <f>IF(AD4296="","",VLOOKUP(AD4296,'Сотрудники и ссылки'!A:B,2,0))</f>
        <v/>
      </c>
      <c r="AG4296" t="str">
        <f>IF(AD4296="","",VLOOKUP(AD4296,'Сотрудники и ссылки'!A:C,3,0))</f>
        <v/>
      </c>
      <c r="AI4296" t="str">
        <f>IF(AH4296="","",VLOOKUP(AH4296,'Сотрудники и ссылки'!A:B,2,0))</f>
        <v/>
      </c>
      <c r="AJ4296" t="str">
        <f>IF(AH4296="","",VLOOKUP(AH4296,'Сотрудники и ссылки'!A:C,3,0))</f>
        <v/>
      </c>
      <c r="AL4296" s="2" t="str">
        <f>IF(AK4296="","",AK4296+VLOOKUP(I4296,'Вид исследования'!B:E,4,0))</f>
        <v/>
      </c>
      <c r="AM4296" s="2" t="str">
        <f>IF(AK4296="","",AK4296+VLOOKUP(I4296,'Вид исследования'!B:F,5,0))</f>
        <v/>
      </c>
      <c r="AQ4296" t="str">
        <f>IFERROR(IF(L4296="","",VLOOKUP(L4296&amp;I4296,Продукция!A:K,11,0)),"обратитесь к админ справочника")</f>
        <v/>
      </c>
      <c r="AS4296" t="str">
        <f>IFERROR(IF(L4296="","",VLOOKUP(L4296&amp;I4296,Продукция!A:J,10,0)),"обратитесь к админ справочника")</f>
        <v/>
      </c>
    </row>
    <row r="4297" spans="1:45" x14ac:dyDescent="0.25">
      <c r="A4297" t="str">
        <f t="shared" si="76"/>
        <v/>
      </c>
      <c r="B4297" t="str">
        <f>IF(E4297="","",INDEX(Лаборатории!A:A,MATCH('Производственный контроль'!E4297,Лаборатории!B:B,0)))</f>
        <v/>
      </c>
      <c r="C4297" t="str">
        <f>IF(E4297="","",VLOOKUP(E4297,Лаборатории!B:D,3,0))</f>
        <v/>
      </c>
      <c r="E4297" s="150"/>
      <c r="J4297" t="str">
        <f>IF(L4297="","",VLOOKUP(L4297,Продукция!B:D,3,0))</f>
        <v/>
      </c>
      <c r="K4297" t="str">
        <f>IF(L4297="","",VLOOKUP(L4297,Продукция!B:C,2,0))</f>
        <v/>
      </c>
      <c r="L4297" s="151"/>
      <c r="M4297" t="str">
        <f>IF(L4297="","",VLOOKUP(L4297,Продукция!B:L,11,0))</f>
        <v/>
      </c>
      <c r="AB4297" t="str">
        <f>IF(L4297="","",VLOOKUP(L4297&amp;I4297,Продукция!A:I,9,0))</f>
        <v/>
      </c>
      <c r="AF4297" t="str">
        <f>IF(AD4297="","",VLOOKUP(AD4297,'Сотрудники и ссылки'!A:B,2,0))</f>
        <v/>
      </c>
      <c r="AG4297" t="str">
        <f>IF(AD4297="","",VLOOKUP(AD4297,'Сотрудники и ссылки'!A:C,3,0))</f>
        <v/>
      </c>
      <c r="AI4297" t="str">
        <f>IF(AH4297="","",VLOOKUP(AH4297,'Сотрудники и ссылки'!A:B,2,0))</f>
        <v/>
      </c>
      <c r="AJ4297" t="str">
        <f>IF(AH4297="","",VLOOKUP(AH4297,'Сотрудники и ссылки'!A:C,3,0))</f>
        <v/>
      </c>
      <c r="AL4297" s="2" t="str">
        <f>IF(AK4297="","",AK4297+VLOOKUP(I4297,'Вид исследования'!B:E,4,0))</f>
        <v/>
      </c>
      <c r="AM4297" s="2" t="str">
        <f>IF(AK4297="","",AK4297+VLOOKUP(I4297,'Вид исследования'!B:F,5,0))</f>
        <v/>
      </c>
      <c r="AQ4297" t="str">
        <f>IFERROR(IF(L4297="","",VLOOKUP(L4297&amp;I4297,Продукция!A:K,11,0)),"обратитесь к админ справочника")</f>
        <v/>
      </c>
      <c r="AS4297" t="str">
        <f>IFERROR(IF(L4297="","",VLOOKUP(L4297&amp;I4297,Продукция!A:J,10,0)),"обратитесь к админ справочника")</f>
        <v/>
      </c>
    </row>
    <row r="4298" spans="1:45" x14ac:dyDescent="0.25">
      <c r="A4298" t="str">
        <f t="shared" si="76"/>
        <v/>
      </c>
      <c r="B4298" t="str">
        <f>IF(E4298="","",INDEX(Лаборатории!A:A,MATCH('Производственный контроль'!E4298,Лаборатории!B:B,0)))</f>
        <v/>
      </c>
      <c r="C4298" t="str">
        <f>IF(E4298="","",VLOOKUP(E4298,Лаборатории!B:D,3,0))</f>
        <v/>
      </c>
      <c r="E4298" s="150"/>
      <c r="J4298" t="str">
        <f>IF(L4298="","",VLOOKUP(L4298,Продукция!B:D,3,0))</f>
        <v/>
      </c>
      <c r="K4298" t="str">
        <f>IF(L4298="","",VLOOKUP(L4298,Продукция!B:C,2,0))</f>
        <v/>
      </c>
      <c r="L4298" s="151"/>
      <c r="M4298" t="str">
        <f>IF(L4298="","",VLOOKUP(L4298,Продукция!B:L,11,0))</f>
        <v/>
      </c>
      <c r="AB4298" t="str">
        <f>IF(L4298="","",VLOOKUP(L4298&amp;I4298,Продукция!A:I,9,0))</f>
        <v/>
      </c>
      <c r="AF4298" t="str">
        <f>IF(AD4298="","",VLOOKUP(AD4298,'Сотрудники и ссылки'!A:B,2,0))</f>
        <v/>
      </c>
      <c r="AG4298" t="str">
        <f>IF(AD4298="","",VLOOKUP(AD4298,'Сотрудники и ссылки'!A:C,3,0))</f>
        <v/>
      </c>
      <c r="AI4298" t="str">
        <f>IF(AH4298="","",VLOOKUP(AH4298,'Сотрудники и ссылки'!A:B,2,0))</f>
        <v/>
      </c>
      <c r="AJ4298" t="str">
        <f>IF(AH4298="","",VLOOKUP(AH4298,'Сотрудники и ссылки'!A:C,3,0))</f>
        <v/>
      </c>
      <c r="AL4298" s="2" t="str">
        <f>IF(AK4298="","",AK4298+VLOOKUP(I4298,'Вид исследования'!B:E,4,0))</f>
        <v/>
      </c>
      <c r="AM4298" s="2" t="str">
        <f>IF(AK4298="","",AK4298+VLOOKUP(I4298,'Вид исследования'!B:F,5,0))</f>
        <v/>
      </c>
      <c r="AQ4298" t="str">
        <f>IFERROR(IF(L4298="","",VLOOKUP(L4298&amp;I4298,Продукция!A:K,11,0)),"обратитесь к админ справочника")</f>
        <v/>
      </c>
      <c r="AS4298" t="str">
        <f>IFERROR(IF(L4298="","",VLOOKUP(L4298&amp;I4298,Продукция!A:J,10,0)),"обратитесь к админ справочника")</f>
        <v/>
      </c>
    </row>
    <row r="4299" spans="1:45" x14ac:dyDescent="0.25">
      <c r="A4299" t="str">
        <f t="shared" si="76"/>
        <v/>
      </c>
      <c r="B4299" t="str">
        <f>IF(E4299="","",INDEX(Лаборатории!A:A,MATCH('Производственный контроль'!E4299,Лаборатории!B:B,0)))</f>
        <v/>
      </c>
      <c r="C4299" t="str">
        <f>IF(E4299="","",VLOOKUP(E4299,Лаборатории!B:D,3,0))</f>
        <v/>
      </c>
      <c r="E4299" s="150"/>
      <c r="J4299" t="str">
        <f>IF(L4299="","",VLOOKUP(L4299,Продукция!B:D,3,0))</f>
        <v/>
      </c>
      <c r="K4299" t="str">
        <f>IF(L4299="","",VLOOKUP(L4299,Продукция!B:C,2,0))</f>
        <v/>
      </c>
      <c r="L4299" s="151"/>
      <c r="M4299" t="str">
        <f>IF(L4299="","",VLOOKUP(L4299,Продукция!B:L,11,0))</f>
        <v/>
      </c>
      <c r="AB4299" t="str">
        <f>IF(L4299="","",VLOOKUP(L4299&amp;I4299,Продукция!A:I,9,0))</f>
        <v/>
      </c>
      <c r="AF4299" t="str">
        <f>IF(AD4299="","",VLOOKUP(AD4299,'Сотрудники и ссылки'!A:B,2,0))</f>
        <v/>
      </c>
      <c r="AG4299" t="str">
        <f>IF(AD4299="","",VLOOKUP(AD4299,'Сотрудники и ссылки'!A:C,3,0))</f>
        <v/>
      </c>
      <c r="AI4299" t="str">
        <f>IF(AH4299="","",VLOOKUP(AH4299,'Сотрудники и ссылки'!A:B,2,0))</f>
        <v/>
      </c>
      <c r="AJ4299" t="str">
        <f>IF(AH4299="","",VLOOKUP(AH4299,'Сотрудники и ссылки'!A:C,3,0))</f>
        <v/>
      </c>
      <c r="AL4299" s="2" t="str">
        <f>IF(AK4299="","",AK4299+VLOOKUP(I4299,'Вид исследования'!B:E,4,0))</f>
        <v/>
      </c>
      <c r="AM4299" s="2" t="str">
        <f>IF(AK4299="","",AK4299+VLOOKUP(I4299,'Вид исследования'!B:F,5,0))</f>
        <v/>
      </c>
      <c r="AQ4299" t="str">
        <f>IFERROR(IF(L4299="","",VLOOKUP(L4299&amp;I4299,Продукция!A:K,11,0)),"обратитесь к админ справочника")</f>
        <v/>
      </c>
      <c r="AS4299" t="str">
        <f>IFERROR(IF(L4299="","",VLOOKUP(L4299&amp;I4299,Продукция!A:J,10,0)),"обратитесь к админ справочника")</f>
        <v/>
      </c>
    </row>
    <row r="4300" spans="1:45" x14ac:dyDescent="0.25">
      <c r="A4300" t="str">
        <f t="shared" ref="A4300:A4363" si="77">T4300&amp;I4300</f>
        <v/>
      </c>
      <c r="B4300" t="str">
        <f>IF(E4300="","",INDEX(Лаборатории!A:A,MATCH('Производственный контроль'!E4300,Лаборатории!B:B,0)))</f>
        <v/>
      </c>
      <c r="C4300" t="str">
        <f>IF(E4300="","",VLOOKUP(E4300,Лаборатории!B:D,3,0))</f>
        <v/>
      </c>
      <c r="E4300" s="150"/>
      <c r="J4300" t="str">
        <f>IF(L4300="","",VLOOKUP(L4300,Продукция!B:D,3,0))</f>
        <v/>
      </c>
      <c r="K4300" t="str">
        <f>IF(L4300="","",VLOOKUP(L4300,Продукция!B:C,2,0))</f>
        <v/>
      </c>
      <c r="L4300" s="151"/>
      <c r="M4300" t="str">
        <f>IF(L4300="","",VLOOKUP(L4300,Продукция!B:L,11,0))</f>
        <v/>
      </c>
      <c r="AB4300" t="str">
        <f>IF(L4300="","",VLOOKUP(L4300&amp;I4300,Продукция!A:I,9,0))</f>
        <v/>
      </c>
      <c r="AF4300" t="str">
        <f>IF(AD4300="","",VLOOKUP(AD4300,'Сотрудники и ссылки'!A:B,2,0))</f>
        <v/>
      </c>
      <c r="AG4300" t="str">
        <f>IF(AD4300="","",VLOOKUP(AD4300,'Сотрудники и ссылки'!A:C,3,0))</f>
        <v/>
      </c>
      <c r="AI4300" t="str">
        <f>IF(AH4300="","",VLOOKUP(AH4300,'Сотрудники и ссылки'!A:B,2,0))</f>
        <v/>
      </c>
      <c r="AJ4300" t="str">
        <f>IF(AH4300="","",VLOOKUP(AH4300,'Сотрудники и ссылки'!A:C,3,0))</f>
        <v/>
      </c>
      <c r="AL4300" s="2" t="str">
        <f>IF(AK4300="","",AK4300+VLOOKUP(I4300,'Вид исследования'!B:E,4,0))</f>
        <v/>
      </c>
      <c r="AM4300" s="2" t="str">
        <f>IF(AK4300="","",AK4300+VLOOKUP(I4300,'Вид исследования'!B:F,5,0))</f>
        <v/>
      </c>
      <c r="AQ4300" t="str">
        <f>IFERROR(IF(L4300="","",VLOOKUP(L4300&amp;I4300,Продукция!A:K,11,0)),"обратитесь к админ справочника")</f>
        <v/>
      </c>
      <c r="AS4300" t="str">
        <f>IFERROR(IF(L4300="","",VLOOKUP(L4300&amp;I4300,Продукция!A:J,10,0)),"обратитесь к админ справочника")</f>
        <v/>
      </c>
    </row>
    <row r="4301" spans="1:45" x14ac:dyDescent="0.25">
      <c r="A4301" t="str">
        <f t="shared" si="77"/>
        <v/>
      </c>
      <c r="B4301" t="str">
        <f>IF(E4301="","",INDEX(Лаборатории!A:A,MATCH('Производственный контроль'!E4301,Лаборатории!B:B,0)))</f>
        <v/>
      </c>
      <c r="C4301" t="str">
        <f>IF(E4301="","",VLOOKUP(E4301,Лаборатории!B:D,3,0))</f>
        <v/>
      </c>
      <c r="E4301" s="150"/>
      <c r="J4301" t="str">
        <f>IF(L4301="","",VLOOKUP(L4301,Продукция!B:D,3,0))</f>
        <v/>
      </c>
      <c r="K4301" t="str">
        <f>IF(L4301="","",VLOOKUP(L4301,Продукция!B:C,2,0))</f>
        <v/>
      </c>
      <c r="L4301" s="151"/>
      <c r="M4301" t="str">
        <f>IF(L4301="","",VLOOKUP(L4301,Продукция!B:L,11,0))</f>
        <v/>
      </c>
      <c r="AB4301" t="str">
        <f>IF(L4301="","",VLOOKUP(L4301&amp;I4301,Продукция!A:I,9,0))</f>
        <v/>
      </c>
      <c r="AF4301" t="str">
        <f>IF(AD4301="","",VLOOKUP(AD4301,'Сотрудники и ссылки'!A:B,2,0))</f>
        <v/>
      </c>
      <c r="AG4301" t="str">
        <f>IF(AD4301="","",VLOOKUP(AD4301,'Сотрудники и ссылки'!A:C,3,0))</f>
        <v/>
      </c>
      <c r="AI4301" t="str">
        <f>IF(AH4301="","",VLOOKUP(AH4301,'Сотрудники и ссылки'!A:B,2,0))</f>
        <v/>
      </c>
      <c r="AJ4301" t="str">
        <f>IF(AH4301="","",VLOOKUP(AH4301,'Сотрудники и ссылки'!A:C,3,0))</f>
        <v/>
      </c>
      <c r="AL4301" s="2" t="str">
        <f>IF(AK4301="","",AK4301+VLOOKUP(I4301,'Вид исследования'!B:E,4,0))</f>
        <v/>
      </c>
      <c r="AM4301" s="2" t="str">
        <f>IF(AK4301="","",AK4301+VLOOKUP(I4301,'Вид исследования'!B:F,5,0))</f>
        <v/>
      </c>
      <c r="AQ4301" t="str">
        <f>IFERROR(IF(L4301="","",VLOOKUP(L4301&amp;I4301,Продукция!A:K,11,0)),"обратитесь к админ справочника")</f>
        <v/>
      </c>
      <c r="AS4301" t="str">
        <f>IFERROR(IF(L4301="","",VLOOKUP(L4301&amp;I4301,Продукция!A:J,10,0)),"обратитесь к админ справочника")</f>
        <v/>
      </c>
    </row>
    <row r="4302" spans="1:45" x14ac:dyDescent="0.25">
      <c r="A4302" t="str">
        <f t="shared" si="77"/>
        <v/>
      </c>
      <c r="B4302" t="str">
        <f>IF(E4302="","",INDEX(Лаборатории!A:A,MATCH('Производственный контроль'!E4302,Лаборатории!B:B,0)))</f>
        <v/>
      </c>
      <c r="C4302" t="str">
        <f>IF(E4302="","",VLOOKUP(E4302,Лаборатории!B:D,3,0))</f>
        <v/>
      </c>
      <c r="E4302" s="150"/>
      <c r="J4302" t="str">
        <f>IF(L4302="","",VLOOKUP(L4302,Продукция!B:D,3,0))</f>
        <v/>
      </c>
      <c r="K4302" t="str">
        <f>IF(L4302="","",VLOOKUP(L4302,Продукция!B:C,2,0))</f>
        <v/>
      </c>
      <c r="L4302" s="151"/>
      <c r="M4302" t="str">
        <f>IF(L4302="","",VLOOKUP(L4302,Продукция!B:L,11,0))</f>
        <v/>
      </c>
      <c r="AB4302" t="str">
        <f>IF(L4302="","",VLOOKUP(L4302&amp;I4302,Продукция!A:I,9,0))</f>
        <v/>
      </c>
      <c r="AF4302" t="str">
        <f>IF(AD4302="","",VLOOKUP(AD4302,'Сотрудники и ссылки'!A:B,2,0))</f>
        <v/>
      </c>
      <c r="AG4302" t="str">
        <f>IF(AD4302="","",VLOOKUP(AD4302,'Сотрудники и ссылки'!A:C,3,0))</f>
        <v/>
      </c>
      <c r="AI4302" t="str">
        <f>IF(AH4302="","",VLOOKUP(AH4302,'Сотрудники и ссылки'!A:B,2,0))</f>
        <v/>
      </c>
      <c r="AJ4302" t="str">
        <f>IF(AH4302="","",VLOOKUP(AH4302,'Сотрудники и ссылки'!A:C,3,0))</f>
        <v/>
      </c>
      <c r="AL4302" s="2" t="str">
        <f>IF(AK4302="","",AK4302+VLOOKUP(I4302,'Вид исследования'!B:E,4,0))</f>
        <v/>
      </c>
      <c r="AM4302" s="2" t="str">
        <f>IF(AK4302="","",AK4302+VLOOKUP(I4302,'Вид исследования'!B:F,5,0))</f>
        <v/>
      </c>
      <c r="AQ4302" t="str">
        <f>IFERROR(IF(L4302="","",VLOOKUP(L4302&amp;I4302,Продукция!A:K,11,0)),"обратитесь к админ справочника")</f>
        <v/>
      </c>
      <c r="AS4302" t="str">
        <f>IFERROR(IF(L4302="","",VLOOKUP(L4302&amp;I4302,Продукция!A:J,10,0)),"обратитесь к админ справочника")</f>
        <v/>
      </c>
    </row>
    <row r="4303" spans="1:45" x14ac:dyDescent="0.25">
      <c r="A4303" t="str">
        <f t="shared" si="77"/>
        <v/>
      </c>
      <c r="B4303" t="str">
        <f>IF(E4303="","",INDEX(Лаборатории!A:A,MATCH('Производственный контроль'!E4303,Лаборатории!B:B,0)))</f>
        <v/>
      </c>
      <c r="C4303" t="str">
        <f>IF(E4303="","",VLOOKUP(E4303,Лаборатории!B:D,3,0))</f>
        <v/>
      </c>
      <c r="E4303" s="150"/>
      <c r="J4303" t="str">
        <f>IF(L4303="","",VLOOKUP(L4303,Продукция!B:D,3,0))</f>
        <v/>
      </c>
      <c r="K4303" t="str">
        <f>IF(L4303="","",VLOOKUP(L4303,Продукция!B:C,2,0))</f>
        <v/>
      </c>
      <c r="L4303" s="151"/>
      <c r="M4303" t="str">
        <f>IF(L4303="","",VLOOKUP(L4303,Продукция!B:L,11,0))</f>
        <v/>
      </c>
      <c r="AB4303" t="str">
        <f>IF(L4303="","",VLOOKUP(L4303&amp;I4303,Продукция!A:I,9,0))</f>
        <v/>
      </c>
      <c r="AF4303" t="str">
        <f>IF(AD4303="","",VLOOKUP(AD4303,'Сотрудники и ссылки'!A:B,2,0))</f>
        <v/>
      </c>
      <c r="AG4303" t="str">
        <f>IF(AD4303="","",VLOOKUP(AD4303,'Сотрудники и ссылки'!A:C,3,0))</f>
        <v/>
      </c>
      <c r="AI4303" t="str">
        <f>IF(AH4303="","",VLOOKUP(AH4303,'Сотрудники и ссылки'!A:B,2,0))</f>
        <v/>
      </c>
      <c r="AJ4303" t="str">
        <f>IF(AH4303="","",VLOOKUP(AH4303,'Сотрудники и ссылки'!A:C,3,0))</f>
        <v/>
      </c>
      <c r="AL4303" s="2" t="str">
        <f>IF(AK4303="","",AK4303+VLOOKUP(I4303,'Вид исследования'!B:E,4,0))</f>
        <v/>
      </c>
      <c r="AM4303" s="2" t="str">
        <f>IF(AK4303="","",AK4303+VLOOKUP(I4303,'Вид исследования'!B:F,5,0))</f>
        <v/>
      </c>
      <c r="AQ4303" t="str">
        <f>IFERROR(IF(L4303="","",VLOOKUP(L4303&amp;I4303,Продукция!A:K,11,0)),"обратитесь к админ справочника")</f>
        <v/>
      </c>
      <c r="AS4303" t="str">
        <f>IFERROR(IF(L4303="","",VLOOKUP(L4303&amp;I4303,Продукция!A:J,10,0)),"обратитесь к админ справочника")</f>
        <v/>
      </c>
    </row>
    <row r="4304" spans="1:45" x14ac:dyDescent="0.25">
      <c r="A4304" t="str">
        <f t="shared" si="77"/>
        <v/>
      </c>
      <c r="B4304" t="str">
        <f>IF(E4304="","",INDEX(Лаборатории!A:A,MATCH('Производственный контроль'!E4304,Лаборатории!B:B,0)))</f>
        <v/>
      </c>
      <c r="C4304" t="str">
        <f>IF(E4304="","",VLOOKUP(E4304,Лаборатории!B:D,3,0))</f>
        <v/>
      </c>
      <c r="E4304" s="150"/>
      <c r="J4304" t="str">
        <f>IF(L4304="","",VLOOKUP(L4304,Продукция!B:D,3,0))</f>
        <v/>
      </c>
      <c r="K4304" t="str">
        <f>IF(L4304="","",VLOOKUP(L4304,Продукция!B:C,2,0))</f>
        <v/>
      </c>
      <c r="L4304" s="151"/>
      <c r="M4304" t="str">
        <f>IF(L4304="","",VLOOKUP(L4304,Продукция!B:L,11,0))</f>
        <v/>
      </c>
      <c r="AB4304" t="str">
        <f>IF(L4304="","",VLOOKUP(L4304&amp;I4304,Продукция!A:I,9,0))</f>
        <v/>
      </c>
      <c r="AF4304" t="str">
        <f>IF(AD4304="","",VLOOKUP(AD4304,'Сотрудники и ссылки'!A:B,2,0))</f>
        <v/>
      </c>
      <c r="AG4304" t="str">
        <f>IF(AD4304="","",VLOOKUP(AD4304,'Сотрудники и ссылки'!A:C,3,0))</f>
        <v/>
      </c>
      <c r="AI4304" t="str">
        <f>IF(AH4304="","",VLOOKUP(AH4304,'Сотрудники и ссылки'!A:B,2,0))</f>
        <v/>
      </c>
      <c r="AJ4304" t="str">
        <f>IF(AH4304="","",VLOOKUP(AH4304,'Сотрудники и ссылки'!A:C,3,0))</f>
        <v/>
      </c>
      <c r="AL4304" s="2" t="str">
        <f>IF(AK4304="","",AK4304+VLOOKUP(I4304,'Вид исследования'!B:E,4,0))</f>
        <v/>
      </c>
      <c r="AM4304" s="2" t="str">
        <f>IF(AK4304="","",AK4304+VLOOKUP(I4304,'Вид исследования'!B:F,5,0))</f>
        <v/>
      </c>
      <c r="AQ4304" t="str">
        <f>IFERROR(IF(L4304="","",VLOOKUP(L4304&amp;I4304,Продукция!A:K,11,0)),"обратитесь к админ справочника")</f>
        <v/>
      </c>
      <c r="AS4304" t="str">
        <f>IFERROR(IF(L4304="","",VLOOKUP(L4304&amp;I4304,Продукция!A:J,10,0)),"обратитесь к админ справочника")</f>
        <v/>
      </c>
    </row>
    <row r="4305" spans="1:45" x14ac:dyDescent="0.25">
      <c r="A4305" t="str">
        <f t="shared" si="77"/>
        <v/>
      </c>
      <c r="B4305" t="str">
        <f>IF(E4305="","",INDEX(Лаборатории!A:A,MATCH('Производственный контроль'!E4305,Лаборатории!B:B,0)))</f>
        <v/>
      </c>
      <c r="C4305" t="str">
        <f>IF(E4305="","",VLOOKUP(E4305,Лаборатории!B:D,3,0))</f>
        <v/>
      </c>
      <c r="E4305" s="150"/>
      <c r="J4305" t="str">
        <f>IF(L4305="","",VLOOKUP(L4305,Продукция!B:D,3,0))</f>
        <v/>
      </c>
      <c r="K4305" t="str">
        <f>IF(L4305="","",VLOOKUP(L4305,Продукция!B:C,2,0))</f>
        <v/>
      </c>
      <c r="L4305" s="151"/>
      <c r="M4305" t="str">
        <f>IF(L4305="","",VLOOKUP(L4305,Продукция!B:L,11,0))</f>
        <v/>
      </c>
      <c r="AB4305" t="str">
        <f>IF(L4305="","",VLOOKUP(L4305&amp;I4305,Продукция!A:I,9,0))</f>
        <v/>
      </c>
      <c r="AF4305" t="str">
        <f>IF(AD4305="","",VLOOKUP(AD4305,'Сотрудники и ссылки'!A:B,2,0))</f>
        <v/>
      </c>
      <c r="AG4305" t="str">
        <f>IF(AD4305="","",VLOOKUP(AD4305,'Сотрудники и ссылки'!A:C,3,0))</f>
        <v/>
      </c>
      <c r="AI4305" t="str">
        <f>IF(AH4305="","",VLOOKUP(AH4305,'Сотрудники и ссылки'!A:B,2,0))</f>
        <v/>
      </c>
      <c r="AJ4305" t="str">
        <f>IF(AH4305="","",VLOOKUP(AH4305,'Сотрудники и ссылки'!A:C,3,0))</f>
        <v/>
      </c>
      <c r="AL4305" s="2" t="str">
        <f>IF(AK4305="","",AK4305+VLOOKUP(I4305,'Вид исследования'!B:E,4,0))</f>
        <v/>
      </c>
      <c r="AM4305" s="2" t="str">
        <f>IF(AK4305="","",AK4305+VLOOKUP(I4305,'Вид исследования'!B:F,5,0))</f>
        <v/>
      </c>
      <c r="AQ4305" t="str">
        <f>IFERROR(IF(L4305="","",VLOOKUP(L4305&amp;I4305,Продукция!A:K,11,0)),"обратитесь к админ справочника")</f>
        <v/>
      </c>
      <c r="AS4305" t="str">
        <f>IFERROR(IF(L4305="","",VLOOKUP(L4305&amp;I4305,Продукция!A:J,10,0)),"обратитесь к админ справочника")</f>
        <v/>
      </c>
    </row>
    <row r="4306" spans="1:45" x14ac:dyDescent="0.25">
      <c r="A4306" t="str">
        <f t="shared" si="77"/>
        <v/>
      </c>
      <c r="B4306" t="str">
        <f>IF(E4306="","",INDEX(Лаборатории!A:A,MATCH('Производственный контроль'!E4306,Лаборатории!B:B,0)))</f>
        <v/>
      </c>
      <c r="C4306" t="str">
        <f>IF(E4306="","",VLOOKUP(E4306,Лаборатории!B:D,3,0))</f>
        <v/>
      </c>
      <c r="E4306" s="150"/>
      <c r="J4306" t="str">
        <f>IF(L4306="","",VLOOKUP(L4306,Продукция!B:D,3,0))</f>
        <v/>
      </c>
      <c r="K4306" t="str">
        <f>IF(L4306="","",VLOOKUP(L4306,Продукция!B:C,2,0))</f>
        <v/>
      </c>
      <c r="L4306" s="151"/>
      <c r="M4306" t="str">
        <f>IF(L4306="","",VLOOKUP(L4306,Продукция!B:L,11,0))</f>
        <v/>
      </c>
      <c r="AB4306" t="str">
        <f>IF(L4306="","",VLOOKUP(L4306&amp;I4306,Продукция!A:I,9,0))</f>
        <v/>
      </c>
      <c r="AF4306" t="str">
        <f>IF(AD4306="","",VLOOKUP(AD4306,'Сотрудники и ссылки'!A:B,2,0))</f>
        <v/>
      </c>
      <c r="AG4306" t="str">
        <f>IF(AD4306="","",VLOOKUP(AD4306,'Сотрудники и ссылки'!A:C,3,0))</f>
        <v/>
      </c>
      <c r="AI4306" t="str">
        <f>IF(AH4306="","",VLOOKUP(AH4306,'Сотрудники и ссылки'!A:B,2,0))</f>
        <v/>
      </c>
      <c r="AJ4306" t="str">
        <f>IF(AH4306="","",VLOOKUP(AH4306,'Сотрудники и ссылки'!A:C,3,0))</f>
        <v/>
      </c>
      <c r="AL4306" s="2" t="str">
        <f>IF(AK4306="","",AK4306+VLOOKUP(I4306,'Вид исследования'!B:E,4,0))</f>
        <v/>
      </c>
      <c r="AM4306" s="2" t="str">
        <f>IF(AK4306="","",AK4306+VLOOKUP(I4306,'Вид исследования'!B:F,5,0))</f>
        <v/>
      </c>
      <c r="AQ4306" t="str">
        <f>IFERROR(IF(L4306="","",VLOOKUP(L4306&amp;I4306,Продукция!A:K,11,0)),"обратитесь к админ справочника")</f>
        <v/>
      </c>
      <c r="AS4306" t="str">
        <f>IFERROR(IF(L4306="","",VLOOKUP(L4306&amp;I4306,Продукция!A:J,10,0)),"обратитесь к админ справочника")</f>
        <v/>
      </c>
    </row>
    <row r="4307" spans="1:45" x14ac:dyDescent="0.25">
      <c r="A4307" t="str">
        <f t="shared" si="77"/>
        <v/>
      </c>
      <c r="B4307" t="str">
        <f>IF(E4307="","",INDEX(Лаборатории!A:A,MATCH('Производственный контроль'!E4307,Лаборатории!B:B,0)))</f>
        <v/>
      </c>
      <c r="C4307" t="str">
        <f>IF(E4307="","",VLOOKUP(E4307,Лаборатории!B:D,3,0))</f>
        <v/>
      </c>
      <c r="E4307" s="150"/>
      <c r="J4307" t="str">
        <f>IF(L4307="","",VLOOKUP(L4307,Продукция!B:D,3,0))</f>
        <v/>
      </c>
      <c r="K4307" t="str">
        <f>IF(L4307="","",VLOOKUP(L4307,Продукция!B:C,2,0))</f>
        <v/>
      </c>
      <c r="L4307" s="151"/>
      <c r="M4307" t="str">
        <f>IF(L4307="","",VLOOKUP(L4307,Продукция!B:L,11,0))</f>
        <v/>
      </c>
      <c r="AB4307" t="str">
        <f>IF(L4307="","",VLOOKUP(L4307&amp;I4307,Продукция!A:I,9,0))</f>
        <v/>
      </c>
      <c r="AF4307" t="str">
        <f>IF(AD4307="","",VLOOKUP(AD4307,'Сотрудники и ссылки'!A:B,2,0))</f>
        <v/>
      </c>
      <c r="AG4307" t="str">
        <f>IF(AD4307="","",VLOOKUP(AD4307,'Сотрудники и ссылки'!A:C,3,0))</f>
        <v/>
      </c>
      <c r="AI4307" t="str">
        <f>IF(AH4307="","",VLOOKUP(AH4307,'Сотрудники и ссылки'!A:B,2,0))</f>
        <v/>
      </c>
      <c r="AJ4307" t="str">
        <f>IF(AH4307="","",VLOOKUP(AH4307,'Сотрудники и ссылки'!A:C,3,0))</f>
        <v/>
      </c>
      <c r="AL4307" s="2" t="str">
        <f>IF(AK4307="","",AK4307+VLOOKUP(I4307,'Вид исследования'!B:E,4,0))</f>
        <v/>
      </c>
      <c r="AM4307" s="2" t="str">
        <f>IF(AK4307="","",AK4307+VLOOKUP(I4307,'Вид исследования'!B:F,5,0))</f>
        <v/>
      </c>
      <c r="AQ4307" t="str">
        <f>IFERROR(IF(L4307="","",VLOOKUP(L4307&amp;I4307,Продукция!A:K,11,0)),"обратитесь к админ справочника")</f>
        <v/>
      </c>
      <c r="AS4307" t="str">
        <f>IFERROR(IF(L4307="","",VLOOKUP(L4307&amp;I4307,Продукция!A:J,10,0)),"обратитесь к админ справочника")</f>
        <v/>
      </c>
    </row>
    <row r="4308" spans="1:45" x14ac:dyDescent="0.25">
      <c r="A4308" t="str">
        <f t="shared" si="77"/>
        <v/>
      </c>
      <c r="B4308" t="str">
        <f>IF(E4308="","",INDEX(Лаборатории!A:A,MATCH('Производственный контроль'!E4308,Лаборатории!B:B,0)))</f>
        <v/>
      </c>
      <c r="C4308" t="str">
        <f>IF(E4308="","",VLOOKUP(E4308,Лаборатории!B:D,3,0))</f>
        <v/>
      </c>
      <c r="E4308" s="150"/>
      <c r="J4308" t="str">
        <f>IF(L4308="","",VLOOKUP(L4308,Продукция!B:D,3,0))</f>
        <v/>
      </c>
      <c r="K4308" t="str">
        <f>IF(L4308="","",VLOOKUP(L4308,Продукция!B:C,2,0))</f>
        <v/>
      </c>
      <c r="L4308" s="151"/>
      <c r="M4308" t="str">
        <f>IF(L4308="","",VLOOKUP(L4308,Продукция!B:L,11,0))</f>
        <v/>
      </c>
      <c r="AB4308" t="str">
        <f>IF(L4308="","",VLOOKUP(L4308&amp;I4308,Продукция!A:I,9,0))</f>
        <v/>
      </c>
      <c r="AF4308" t="str">
        <f>IF(AD4308="","",VLOOKUP(AD4308,'Сотрудники и ссылки'!A:B,2,0))</f>
        <v/>
      </c>
      <c r="AG4308" t="str">
        <f>IF(AD4308="","",VLOOKUP(AD4308,'Сотрудники и ссылки'!A:C,3,0))</f>
        <v/>
      </c>
      <c r="AI4308" t="str">
        <f>IF(AH4308="","",VLOOKUP(AH4308,'Сотрудники и ссылки'!A:B,2,0))</f>
        <v/>
      </c>
      <c r="AJ4308" t="str">
        <f>IF(AH4308="","",VLOOKUP(AH4308,'Сотрудники и ссылки'!A:C,3,0))</f>
        <v/>
      </c>
      <c r="AL4308" s="2" t="str">
        <f>IF(AK4308="","",AK4308+VLOOKUP(I4308,'Вид исследования'!B:E,4,0))</f>
        <v/>
      </c>
      <c r="AM4308" s="2" t="str">
        <f>IF(AK4308="","",AK4308+VLOOKUP(I4308,'Вид исследования'!B:F,5,0))</f>
        <v/>
      </c>
      <c r="AQ4308" t="str">
        <f>IFERROR(IF(L4308="","",VLOOKUP(L4308&amp;I4308,Продукция!A:K,11,0)),"обратитесь к админ справочника")</f>
        <v/>
      </c>
      <c r="AS4308" t="str">
        <f>IFERROR(IF(L4308="","",VLOOKUP(L4308&amp;I4308,Продукция!A:J,10,0)),"обратитесь к админ справочника")</f>
        <v/>
      </c>
    </row>
    <row r="4309" spans="1:45" x14ac:dyDescent="0.25">
      <c r="A4309" t="str">
        <f t="shared" si="77"/>
        <v/>
      </c>
      <c r="B4309" t="str">
        <f>IF(E4309="","",INDEX(Лаборатории!A:A,MATCH('Производственный контроль'!E4309,Лаборатории!B:B,0)))</f>
        <v/>
      </c>
      <c r="C4309" t="str">
        <f>IF(E4309="","",VLOOKUP(E4309,Лаборатории!B:D,3,0))</f>
        <v/>
      </c>
      <c r="E4309" s="150"/>
      <c r="J4309" t="str">
        <f>IF(L4309="","",VLOOKUP(L4309,Продукция!B:D,3,0))</f>
        <v/>
      </c>
      <c r="K4309" t="str">
        <f>IF(L4309="","",VLOOKUP(L4309,Продукция!B:C,2,0))</f>
        <v/>
      </c>
      <c r="L4309" s="151"/>
      <c r="M4309" t="str">
        <f>IF(L4309="","",VLOOKUP(L4309,Продукция!B:L,11,0))</f>
        <v/>
      </c>
      <c r="AB4309" t="str">
        <f>IF(L4309="","",VLOOKUP(L4309&amp;I4309,Продукция!A:I,9,0))</f>
        <v/>
      </c>
      <c r="AF4309" t="str">
        <f>IF(AD4309="","",VLOOKUP(AD4309,'Сотрудники и ссылки'!A:B,2,0))</f>
        <v/>
      </c>
      <c r="AG4309" t="str">
        <f>IF(AD4309="","",VLOOKUP(AD4309,'Сотрудники и ссылки'!A:C,3,0))</f>
        <v/>
      </c>
      <c r="AI4309" t="str">
        <f>IF(AH4309="","",VLOOKUP(AH4309,'Сотрудники и ссылки'!A:B,2,0))</f>
        <v/>
      </c>
      <c r="AJ4309" t="str">
        <f>IF(AH4309="","",VLOOKUP(AH4309,'Сотрудники и ссылки'!A:C,3,0))</f>
        <v/>
      </c>
      <c r="AL4309" s="2" t="str">
        <f>IF(AK4309="","",AK4309+VLOOKUP(I4309,'Вид исследования'!B:E,4,0))</f>
        <v/>
      </c>
      <c r="AM4309" s="2" t="str">
        <f>IF(AK4309="","",AK4309+VLOOKUP(I4309,'Вид исследования'!B:F,5,0))</f>
        <v/>
      </c>
      <c r="AQ4309" t="str">
        <f>IFERROR(IF(L4309="","",VLOOKUP(L4309&amp;I4309,Продукция!A:K,11,0)),"обратитесь к админ справочника")</f>
        <v/>
      </c>
      <c r="AS4309" t="str">
        <f>IFERROR(IF(L4309="","",VLOOKUP(L4309&amp;I4309,Продукция!A:J,10,0)),"обратитесь к админ справочника")</f>
        <v/>
      </c>
    </row>
    <row r="4310" spans="1:45" x14ac:dyDescent="0.25">
      <c r="A4310" t="str">
        <f t="shared" si="77"/>
        <v/>
      </c>
      <c r="B4310" t="str">
        <f>IF(E4310="","",INDEX(Лаборатории!A:A,MATCH('Производственный контроль'!E4310,Лаборатории!B:B,0)))</f>
        <v/>
      </c>
      <c r="C4310" t="str">
        <f>IF(E4310="","",VLOOKUP(E4310,Лаборатории!B:D,3,0))</f>
        <v/>
      </c>
      <c r="E4310" s="150"/>
      <c r="J4310" t="str">
        <f>IF(L4310="","",VLOOKUP(L4310,Продукция!B:D,3,0))</f>
        <v/>
      </c>
      <c r="K4310" t="str">
        <f>IF(L4310="","",VLOOKUP(L4310,Продукция!B:C,2,0))</f>
        <v/>
      </c>
      <c r="L4310" s="151"/>
      <c r="M4310" t="str">
        <f>IF(L4310="","",VLOOKUP(L4310,Продукция!B:L,11,0))</f>
        <v/>
      </c>
      <c r="AB4310" t="str">
        <f>IF(L4310="","",VLOOKUP(L4310&amp;I4310,Продукция!A:I,9,0))</f>
        <v/>
      </c>
      <c r="AF4310" t="str">
        <f>IF(AD4310="","",VLOOKUP(AD4310,'Сотрудники и ссылки'!A:B,2,0))</f>
        <v/>
      </c>
      <c r="AG4310" t="str">
        <f>IF(AD4310="","",VLOOKUP(AD4310,'Сотрудники и ссылки'!A:C,3,0))</f>
        <v/>
      </c>
      <c r="AI4310" t="str">
        <f>IF(AH4310="","",VLOOKUP(AH4310,'Сотрудники и ссылки'!A:B,2,0))</f>
        <v/>
      </c>
      <c r="AJ4310" t="str">
        <f>IF(AH4310="","",VLOOKUP(AH4310,'Сотрудники и ссылки'!A:C,3,0))</f>
        <v/>
      </c>
      <c r="AL4310" s="2" t="str">
        <f>IF(AK4310="","",AK4310+VLOOKUP(I4310,'Вид исследования'!B:E,4,0))</f>
        <v/>
      </c>
      <c r="AM4310" s="2" t="str">
        <f>IF(AK4310="","",AK4310+VLOOKUP(I4310,'Вид исследования'!B:F,5,0))</f>
        <v/>
      </c>
      <c r="AQ4310" t="str">
        <f>IFERROR(IF(L4310="","",VLOOKUP(L4310&amp;I4310,Продукция!A:K,11,0)),"обратитесь к админ справочника")</f>
        <v/>
      </c>
      <c r="AS4310" t="str">
        <f>IFERROR(IF(L4310="","",VLOOKUP(L4310&amp;I4310,Продукция!A:J,10,0)),"обратитесь к админ справочника")</f>
        <v/>
      </c>
    </row>
    <row r="4311" spans="1:45" x14ac:dyDescent="0.25">
      <c r="A4311" t="str">
        <f t="shared" si="77"/>
        <v/>
      </c>
      <c r="B4311" t="str">
        <f>IF(E4311="","",INDEX(Лаборатории!A:A,MATCH('Производственный контроль'!E4311,Лаборатории!B:B,0)))</f>
        <v/>
      </c>
      <c r="C4311" t="str">
        <f>IF(E4311="","",VLOOKUP(E4311,Лаборатории!B:D,3,0))</f>
        <v/>
      </c>
      <c r="E4311" s="150"/>
      <c r="J4311" t="str">
        <f>IF(L4311="","",VLOOKUP(L4311,Продукция!B:D,3,0))</f>
        <v/>
      </c>
      <c r="K4311" t="str">
        <f>IF(L4311="","",VLOOKUP(L4311,Продукция!B:C,2,0))</f>
        <v/>
      </c>
      <c r="L4311" s="151"/>
      <c r="M4311" t="str">
        <f>IF(L4311="","",VLOOKUP(L4311,Продукция!B:L,11,0))</f>
        <v/>
      </c>
      <c r="AB4311" t="str">
        <f>IF(L4311="","",VLOOKUP(L4311&amp;I4311,Продукция!A:I,9,0))</f>
        <v/>
      </c>
      <c r="AF4311" t="str">
        <f>IF(AD4311="","",VLOOKUP(AD4311,'Сотрудники и ссылки'!A:B,2,0))</f>
        <v/>
      </c>
      <c r="AG4311" t="str">
        <f>IF(AD4311="","",VLOOKUP(AD4311,'Сотрудники и ссылки'!A:C,3,0))</f>
        <v/>
      </c>
      <c r="AI4311" t="str">
        <f>IF(AH4311="","",VLOOKUP(AH4311,'Сотрудники и ссылки'!A:B,2,0))</f>
        <v/>
      </c>
      <c r="AJ4311" t="str">
        <f>IF(AH4311="","",VLOOKUP(AH4311,'Сотрудники и ссылки'!A:C,3,0))</f>
        <v/>
      </c>
      <c r="AL4311" s="2" t="str">
        <f>IF(AK4311="","",AK4311+VLOOKUP(I4311,'Вид исследования'!B:E,4,0))</f>
        <v/>
      </c>
      <c r="AM4311" s="2" t="str">
        <f>IF(AK4311="","",AK4311+VLOOKUP(I4311,'Вид исследования'!B:F,5,0))</f>
        <v/>
      </c>
      <c r="AQ4311" t="str">
        <f>IFERROR(IF(L4311="","",VLOOKUP(L4311&amp;I4311,Продукция!A:K,11,0)),"обратитесь к админ справочника")</f>
        <v/>
      </c>
      <c r="AS4311" t="str">
        <f>IFERROR(IF(L4311="","",VLOOKUP(L4311&amp;I4311,Продукция!A:J,10,0)),"обратитесь к админ справочника")</f>
        <v/>
      </c>
    </row>
    <row r="4312" spans="1:45" x14ac:dyDescent="0.25">
      <c r="A4312" t="str">
        <f t="shared" si="77"/>
        <v/>
      </c>
      <c r="B4312" t="str">
        <f>IF(E4312="","",INDEX(Лаборатории!A:A,MATCH('Производственный контроль'!E4312,Лаборатории!B:B,0)))</f>
        <v/>
      </c>
      <c r="C4312" t="str">
        <f>IF(E4312="","",VLOOKUP(E4312,Лаборатории!B:D,3,0))</f>
        <v/>
      </c>
      <c r="E4312" s="150"/>
      <c r="J4312" t="str">
        <f>IF(L4312="","",VLOOKUP(L4312,Продукция!B:D,3,0))</f>
        <v/>
      </c>
      <c r="K4312" t="str">
        <f>IF(L4312="","",VLOOKUP(L4312,Продукция!B:C,2,0))</f>
        <v/>
      </c>
      <c r="L4312" s="151"/>
      <c r="M4312" t="str">
        <f>IF(L4312="","",VLOOKUP(L4312,Продукция!B:L,11,0))</f>
        <v/>
      </c>
      <c r="AB4312" t="str">
        <f>IF(L4312="","",VLOOKUP(L4312&amp;I4312,Продукция!A:I,9,0))</f>
        <v/>
      </c>
      <c r="AF4312" t="str">
        <f>IF(AD4312="","",VLOOKUP(AD4312,'Сотрудники и ссылки'!A:B,2,0))</f>
        <v/>
      </c>
      <c r="AG4312" t="str">
        <f>IF(AD4312="","",VLOOKUP(AD4312,'Сотрудники и ссылки'!A:C,3,0))</f>
        <v/>
      </c>
      <c r="AI4312" t="str">
        <f>IF(AH4312="","",VLOOKUP(AH4312,'Сотрудники и ссылки'!A:B,2,0))</f>
        <v/>
      </c>
      <c r="AJ4312" t="str">
        <f>IF(AH4312="","",VLOOKUP(AH4312,'Сотрудники и ссылки'!A:C,3,0))</f>
        <v/>
      </c>
      <c r="AL4312" s="2" t="str">
        <f>IF(AK4312="","",AK4312+VLOOKUP(I4312,'Вид исследования'!B:E,4,0))</f>
        <v/>
      </c>
      <c r="AM4312" s="2" t="str">
        <f>IF(AK4312="","",AK4312+VLOOKUP(I4312,'Вид исследования'!B:F,5,0))</f>
        <v/>
      </c>
      <c r="AQ4312" t="str">
        <f>IFERROR(IF(L4312="","",VLOOKUP(L4312&amp;I4312,Продукция!A:K,11,0)),"обратитесь к админ справочника")</f>
        <v/>
      </c>
      <c r="AS4312" t="str">
        <f>IFERROR(IF(L4312="","",VLOOKUP(L4312&amp;I4312,Продукция!A:J,10,0)),"обратитесь к админ справочника")</f>
        <v/>
      </c>
    </row>
    <row r="4313" spans="1:45" x14ac:dyDescent="0.25">
      <c r="A4313" t="str">
        <f t="shared" si="77"/>
        <v/>
      </c>
      <c r="B4313" t="str">
        <f>IF(E4313="","",INDEX(Лаборатории!A:A,MATCH('Производственный контроль'!E4313,Лаборатории!B:B,0)))</f>
        <v/>
      </c>
      <c r="C4313" t="str">
        <f>IF(E4313="","",VLOOKUP(E4313,Лаборатории!B:D,3,0))</f>
        <v/>
      </c>
      <c r="E4313" s="150"/>
      <c r="J4313" t="str">
        <f>IF(L4313="","",VLOOKUP(L4313,Продукция!B:D,3,0))</f>
        <v/>
      </c>
      <c r="K4313" t="str">
        <f>IF(L4313="","",VLOOKUP(L4313,Продукция!B:C,2,0))</f>
        <v/>
      </c>
      <c r="L4313" s="151"/>
      <c r="M4313" t="str">
        <f>IF(L4313="","",VLOOKUP(L4313,Продукция!B:L,11,0))</f>
        <v/>
      </c>
      <c r="AB4313" t="str">
        <f>IF(L4313="","",VLOOKUP(L4313&amp;I4313,Продукция!A:I,9,0))</f>
        <v/>
      </c>
      <c r="AF4313" t="str">
        <f>IF(AD4313="","",VLOOKUP(AD4313,'Сотрудники и ссылки'!A:B,2,0))</f>
        <v/>
      </c>
      <c r="AG4313" t="str">
        <f>IF(AD4313="","",VLOOKUP(AD4313,'Сотрудники и ссылки'!A:C,3,0))</f>
        <v/>
      </c>
      <c r="AI4313" t="str">
        <f>IF(AH4313="","",VLOOKUP(AH4313,'Сотрудники и ссылки'!A:B,2,0))</f>
        <v/>
      </c>
      <c r="AJ4313" t="str">
        <f>IF(AH4313="","",VLOOKUP(AH4313,'Сотрудники и ссылки'!A:C,3,0))</f>
        <v/>
      </c>
      <c r="AL4313" s="2" t="str">
        <f>IF(AK4313="","",AK4313+VLOOKUP(I4313,'Вид исследования'!B:E,4,0))</f>
        <v/>
      </c>
      <c r="AM4313" s="2" t="str">
        <f>IF(AK4313="","",AK4313+VLOOKUP(I4313,'Вид исследования'!B:F,5,0))</f>
        <v/>
      </c>
      <c r="AQ4313" t="str">
        <f>IFERROR(IF(L4313="","",VLOOKUP(L4313&amp;I4313,Продукция!A:K,11,0)),"обратитесь к админ справочника")</f>
        <v/>
      </c>
      <c r="AS4313" t="str">
        <f>IFERROR(IF(L4313="","",VLOOKUP(L4313&amp;I4313,Продукция!A:J,10,0)),"обратитесь к админ справочника")</f>
        <v/>
      </c>
    </row>
    <row r="4314" spans="1:45" x14ac:dyDescent="0.25">
      <c r="A4314" t="str">
        <f t="shared" si="77"/>
        <v/>
      </c>
      <c r="B4314" t="str">
        <f>IF(E4314="","",INDEX(Лаборатории!A:A,MATCH('Производственный контроль'!E4314,Лаборатории!B:B,0)))</f>
        <v/>
      </c>
      <c r="C4314" t="str">
        <f>IF(E4314="","",VLOOKUP(E4314,Лаборатории!B:D,3,0))</f>
        <v/>
      </c>
      <c r="E4314" s="150"/>
      <c r="J4314" t="str">
        <f>IF(L4314="","",VLOOKUP(L4314,Продукция!B:D,3,0))</f>
        <v/>
      </c>
      <c r="K4314" t="str">
        <f>IF(L4314="","",VLOOKUP(L4314,Продукция!B:C,2,0))</f>
        <v/>
      </c>
      <c r="L4314" s="151"/>
      <c r="M4314" t="str">
        <f>IF(L4314="","",VLOOKUP(L4314,Продукция!B:L,11,0))</f>
        <v/>
      </c>
      <c r="AB4314" t="str">
        <f>IF(L4314="","",VLOOKUP(L4314&amp;I4314,Продукция!A:I,9,0))</f>
        <v/>
      </c>
      <c r="AF4314" t="str">
        <f>IF(AD4314="","",VLOOKUP(AD4314,'Сотрудники и ссылки'!A:B,2,0))</f>
        <v/>
      </c>
      <c r="AG4314" t="str">
        <f>IF(AD4314="","",VLOOKUP(AD4314,'Сотрудники и ссылки'!A:C,3,0))</f>
        <v/>
      </c>
      <c r="AI4314" t="str">
        <f>IF(AH4314="","",VLOOKUP(AH4314,'Сотрудники и ссылки'!A:B,2,0))</f>
        <v/>
      </c>
      <c r="AJ4314" t="str">
        <f>IF(AH4314="","",VLOOKUP(AH4314,'Сотрудники и ссылки'!A:C,3,0))</f>
        <v/>
      </c>
      <c r="AL4314" s="2" t="str">
        <f>IF(AK4314="","",AK4314+VLOOKUP(I4314,'Вид исследования'!B:E,4,0))</f>
        <v/>
      </c>
      <c r="AM4314" s="2" t="str">
        <f>IF(AK4314="","",AK4314+VLOOKUP(I4314,'Вид исследования'!B:F,5,0))</f>
        <v/>
      </c>
      <c r="AQ4314" t="str">
        <f>IFERROR(IF(L4314="","",VLOOKUP(L4314&amp;I4314,Продукция!A:K,11,0)),"обратитесь к админ справочника")</f>
        <v/>
      </c>
      <c r="AS4314" t="str">
        <f>IFERROR(IF(L4314="","",VLOOKUP(L4314&amp;I4314,Продукция!A:J,10,0)),"обратитесь к админ справочника")</f>
        <v/>
      </c>
    </row>
    <row r="4315" spans="1:45" x14ac:dyDescent="0.25">
      <c r="A4315" t="str">
        <f t="shared" si="77"/>
        <v/>
      </c>
      <c r="B4315" t="str">
        <f>IF(E4315="","",INDEX(Лаборатории!A:A,MATCH('Производственный контроль'!E4315,Лаборатории!B:B,0)))</f>
        <v/>
      </c>
      <c r="C4315" t="str">
        <f>IF(E4315="","",VLOOKUP(E4315,Лаборатории!B:D,3,0))</f>
        <v/>
      </c>
      <c r="E4315" s="150"/>
      <c r="J4315" t="str">
        <f>IF(L4315="","",VLOOKUP(L4315,Продукция!B:D,3,0))</f>
        <v/>
      </c>
      <c r="K4315" t="str">
        <f>IF(L4315="","",VLOOKUP(L4315,Продукция!B:C,2,0))</f>
        <v/>
      </c>
      <c r="L4315" s="151"/>
      <c r="M4315" t="str">
        <f>IF(L4315="","",VLOOKUP(L4315,Продукция!B:L,11,0))</f>
        <v/>
      </c>
      <c r="AB4315" t="str">
        <f>IF(L4315="","",VLOOKUP(L4315&amp;I4315,Продукция!A:I,9,0))</f>
        <v/>
      </c>
      <c r="AF4315" t="str">
        <f>IF(AD4315="","",VLOOKUP(AD4315,'Сотрудники и ссылки'!A:B,2,0))</f>
        <v/>
      </c>
      <c r="AG4315" t="str">
        <f>IF(AD4315="","",VLOOKUP(AD4315,'Сотрудники и ссылки'!A:C,3,0))</f>
        <v/>
      </c>
      <c r="AI4315" t="str">
        <f>IF(AH4315="","",VLOOKUP(AH4315,'Сотрудники и ссылки'!A:B,2,0))</f>
        <v/>
      </c>
      <c r="AJ4315" t="str">
        <f>IF(AH4315="","",VLOOKUP(AH4315,'Сотрудники и ссылки'!A:C,3,0))</f>
        <v/>
      </c>
      <c r="AL4315" s="2" t="str">
        <f>IF(AK4315="","",AK4315+VLOOKUP(I4315,'Вид исследования'!B:E,4,0))</f>
        <v/>
      </c>
      <c r="AM4315" s="2" t="str">
        <f>IF(AK4315="","",AK4315+VLOOKUP(I4315,'Вид исследования'!B:F,5,0))</f>
        <v/>
      </c>
      <c r="AQ4315" t="str">
        <f>IFERROR(IF(L4315="","",VLOOKUP(L4315&amp;I4315,Продукция!A:K,11,0)),"обратитесь к админ справочника")</f>
        <v/>
      </c>
      <c r="AS4315" t="str">
        <f>IFERROR(IF(L4315="","",VLOOKUP(L4315&amp;I4315,Продукция!A:J,10,0)),"обратитесь к админ справочника")</f>
        <v/>
      </c>
    </row>
    <row r="4316" spans="1:45" x14ac:dyDescent="0.25">
      <c r="A4316" t="str">
        <f t="shared" si="77"/>
        <v/>
      </c>
      <c r="B4316" t="str">
        <f>IF(E4316="","",INDEX(Лаборатории!A:A,MATCH('Производственный контроль'!E4316,Лаборатории!B:B,0)))</f>
        <v/>
      </c>
      <c r="C4316" t="str">
        <f>IF(E4316="","",VLOOKUP(E4316,Лаборатории!B:D,3,0))</f>
        <v/>
      </c>
      <c r="E4316" s="150"/>
      <c r="J4316" t="str">
        <f>IF(L4316="","",VLOOKUP(L4316,Продукция!B:D,3,0))</f>
        <v/>
      </c>
      <c r="K4316" t="str">
        <f>IF(L4316="","",VLOOKUP(L4316,Продукция!B:C,2,0))</f>
        <v/>
      </c>
      <c r="L4316" s="151"/>
      <c r="M4316" t="str">
        <f>IF(L4316="","",VLOOKUP(L4316,Продукция!B:L,11,0))</f>
        <v/>
      </c>
      <c r="AB4316" t="str">
        <f>IF(L4316="","",VLOOKUP(L4316&amp;I4316,Продукция!A:I,9,0))</f>
        <v/>
      </c>
      <c r="AF4316" t="str">
        <f>IF(AD4316="","",VLOOKUP(AD4316,'Сотрудники и ссылки'!A:B,2,0))</f>
        <v/>
      </c>
      <c r="AG4316" t="str">
        <f>IF(AD4316="","",VLOOKUP(AD4316,'Сотрудники и ссылки'!A:C,3,0))</f>
        <v/>
      </c>
      <c r="AI4316" t="str">
        <f>IF(AH4316="","",VLOOKUP(AH4316,'Сотрудники и ссылки'!A:B,2,0))</f>
        <v/>
      </c>
      <c r="AJ4316" t="str">
        <f>IF(AH4316="","",VLOOKUP(AH4316,'Сотрудники и ссылки'!A:C,3,0))</f>
        <v/>
      </c>
      <c r="AL4316" s="2" t="str">
        <f>IF(AK4316="","",AK4316+VLOOKUP(I4316,'Вид исследования'!B:E,4,0))</f>
        <v/>
      </c>
      <c r="AM4316" s="2" t="str">
        <f>IF(AK4316="","",AK4316+VLOOKUP(I4316,'Вид исследования'!B:F,5,0))</f>
        <v/>
      </c>
      <c r="AQ4316" t="str">
        <f>IFERROR(IF(L4316="","",VLOOKUP(L4316&amp;I4316,Продукция!A:K,11,0)),"обратитесь к админ справочника")</f>
        <v/>
      </c>
      <c r="AS4316" t="str">
        <f>IFERROR(IF(L4316="","",VLOOKUP(L4316&amp;I4316,Продукция!A:J,10,0)),"обратитесь к админ справочника")</f>
        <v/>
      </c>
    </row>
    <row r="4317" spans="1:45" x14ac:dyDescent="0.25">
      <c r="A4317" t="str">
        <f t="shared" si="77"/>
        <v/>
      </c>
      <c r="B4317" t="str">
        <f>IF(E4317="","",INDEX(Лаборатории!A:A,MATCH('Производственный контроль'!E4317,Лаборатории!B:B,0)))</f>
        <v/>
      </c>
      <c r="C4317" t="str">
        <f>IF(E4317="","",VLOOKUP(E4317,Лаборатории!B:D,3,0))</f>
        <v/>
      </c>
      <c r="E4317" s="150"/>
      <c r="J4317" t="str">
        <f>IF(L4317="","",VLOOKUP(L4317,Продукция!B:D,3,0))</f>
        <v/>
      </c>
      <c r="K4317" t="str">
        <f>IF(L4317="","",VLOOKUP(L4317,Продукция!B:C,2,0))</f>
        <v/>
      </c>
      <c r="L4317" s="151"/>
      <c r="M4317" t="str">
        <f>IF(L4317="","",VLOOKUP(L4317,Продукция!B:L,11,0))</f>
        <v/>
      </c>
      <c r="AB4317" t="str">
        <f>IF(L4317="","",VLOOKUP(L4317&amp;I4317,Продукция!A:I,9,0))</f>
        <v/>
      </c>
      <c r="AF4317" t="str">
        <f>IF(AD4317="","",VLOOKUP(AD4317,'Сотрудники и ссылки'!A:B,2,0))</f>
        <v/>
      </c>
      <c r="AG4317" t="str">
        <f>IF(AD4317="","",VLOOKUP(AD4317,'Сотрудники и ссылки'!A:C,3,0))</f>
        <v/>
      </c>
      <c r="AI4317" t="str">
        <f>IF(AH4317="","",VLOOKUP(AH4317,'Сотрудники и ссылки'!A:B,2,0))</f>
        <v/>
      </c>
      <c r="AJ4317" t="str">
        <f>IF(AH4317="","",VLOOKUP(AH4317,'Сотрудники и ссылки'!A:C,3,0))</f>
        <v/>
      </c>
      <c r="AL4317" s="2" t="str">
        <f>IF(AK4317="","",AK4317+VLOOKUP(I4317,'Вид исследования'!B:E,4,0))</f>
        <v/>
      </c>
      <c r="AM4317" s="2" t="str">
        <f>IF(AK4317="","",AK4317+VLOOKUP(I4317,'Вид исследования'!B:F,5,0))</f>
        <v/>
      </c>
      <c r="AQ4317" t="str">
        <f>IFERROR(IF(L4317="","",VLOOKUP(L4317&amp;I4317,Продукция!A:K,11,0)),"обратитесь к админ справочника")</f>
        <v/>
      </c>
      <c r="AS4317" t="str">
        <f>IFERROR(IF(L4317="","",VLOOKUP(L4317&amp;I4317,Продукция!A:J,10,0)),"обратитесь к админ справочника")</f>
        <v/>
      </c>
    </row>
    <row r="4318" spans="1:45" x14ac:dyDescent="0.25">
      <c r="A4318" t="str">
        <f t="shared" si="77"/>
        <v/>
      </c>
      <c r="B4318" t="str">
        <f>IF(E4318="","",INDEX(Лаборатории!A:A,MATCH('Производственный контроль'!E4318,Лаборатории!B:B,0)))</f>
        <v/>
      </c>
      <c r="C4318" t="str">
        <f>IF(E4318="","",VLOOKUP(E4318,Лаборатории!B:D,3,0))</f>
        <v/>
      </c>
      <c r="E4318" s="150"/>
      <c r="J4318" t="str">
        <f>IF(L4318="","",VLOOKUP(L4318,Продукция!B:D,3,0))</f>
        <v/>
      </c>
      <c r="K4318" t="str">
        <f>IF(L4318="","",VLOOKUP(L4318,Продукция!B:C,2,0))</f>
        <v/>
      </c>
      <c r="L4318" s="151"/>
      <c r="M4318" t="str">
        <f>IF(L4318="","",VLOOKUP(L4318,Продукция!B:L,11,0))</f>
        <v/>
      </c>
      <c r="AB4318" t="str">
        <f>IF(L4318="","",VLOOKUP(L4318&amp;I4318,Продукция!A:I,9,0))</f>
        <v/>
      </c>
      <c r="AF4318" t="str">
        <f>IF(AD4318="","",VLOOKUP(AD4318,'Сотрудники и ссылки'!A:B,2,0))</f>
        <v/>
      </c>
      <c r="AG4318" t="str">
        <f>IF(AD4318="","",VLOOKUP(AD4318,'Сотрудники и ссылки'!A:C,3,0))</f>
        <v/>
      </c>
      <c r="AI4318" t="str">
        <f>IF(AH4318="","",VLOOKUP(AH4318,'Сотрудники и ссылки'!A:B,2,0))</f>
        <v/>
      </c>
      <c r="AJ4318" t="str">
        <f>IF(AH4318="","",VLOOKUP(AH4318,'Сотрудники и ссылки'!A:C,3,0))</f>
        <v/>
      </c>
      <c r="AL4318" s="2" t="str">
        <f>IF(AK4318="","",AK4318+VLOOKUP(I4318,'Вид исследования'!B:E,4,0))</f>
        <v/>
      </c>
      <c r="AM4318" s="2" t="str">
        <f>IF(AK4318="","",AK4318+VLOOKUP(I4318,'Вид исследования'!B:F,5,0))</f>
        <v/>
      </c>
      <c r="AQ4318" t="str">
        <f>IFERROR(IF(L4318="","",VLOOKUP(L4318&amp;I4318,Продукция!A:K,11,0)),"обратитесь к админ справочника")</f>
        <v/>
      </c>
      <c r="AS4318" t="str">
        <f>IFERROR(IF(L4318="","",VLOOKUP(L4318&amp;I4318,Продукция!A:J,10,0)),"обратитесь к админ справочника")</f>
        <v/>
      </c>
    </row>
    <row r="4319" spans="1:45" x14ac:dyDescent="0.25">
      <c r="A4319" t="str">
        <f t="shared" si="77"/>
        <v/>
      </c>
      <c r="B4319" t="str">
        <f>IF(E4319="","",INDEX(Лаборатории!A:A,MATCH('Производственный контроль'!E4319,Лаборатории!B:B,0)))</f>
        <v/>
      </c>
      <c r="C4319" t="str">
        <f>IF(E4319="","",VLOOKUP(E4319,Лаборатории!B:D,3,0))</f>
        <v/>
      </c>
      <c r="E4319" s="150"/>
      <c r="J4319" t="str">
        <f>IF(L4319="","",VLOOKUP(L4319,Продукция!B:D,3,0))</f>
        <v/>
      </c>
      <c r="K4319" t="str">
        <f>IF(L4319="","",VLOOKUP(L4319,Продукция!B:C,2,0))</f>
        <v/>
      </c>
      <c r="L4319" s="151"/>
      <c r="M4319" t="str">
        <f>IF(L4319="","",VLOOKUP(L4319,Продукция!B:L,11,0))</f>
        <v/>
      </c>
      <c r="AB4319" t="str">
        <f>IF(L4319="","",VLOOKUP(L4319&amp;I4319,Продукция!A:I,9,0))</f>
        <v/>
      </c>
      <c r="AF4319" t="str">
        <f>IF(AD4319="","",VLOOKUP(AD4319,'Сотрудники и ссылки'!A:B,2,0))</f>
        <v/>
      </c>
      <c r="AG4319" t="str">
        <f>IF(AD4319="","",VLOOKUP(AD4319,'Сотрудники и ссылки'!A:C,3,0))</f>
        <v/>
      </c>
      <c r="AI4319" t="str">
        <f>IF(AH4319="","",VLOOKUP(AH4319,'Сотрудники и ссылки'!A:B,2,0))</f>
        <v/>
      </c>
      <c r="AJ4319" t="str">
        <f>IF(AH4319="","",VLOOKUP(AH4319,'Сотрудники и ссылки'!A:C,3,0))</f>
        <v/>
      </c>
      <c r="AL4319" s="2" t="str">
        <f>IF(AK4319="","",AK4319+VLOOKUP(I4319,'Вид исследования'!B:E,4,0))</f>
        <v/>
      </c>
      <c r="AM4319" s="2" t="str">
        <f>IF(AK4319="","",AK4319+VLOOKUP(I4319,'Вид исследования'!B:F,5,0))</f>
        <v/>
      </c>
      <c r="AQ4319" t="str">
        <f>IFERROR(IF(L4319="","",VLOOKUP(L4319&amp;I4319,Продукция!A:K,11,0)),"обратитесь к админ справочника")</f>
        <v/>
      </c>
      <c r="AS4319" t="str">
        <f>IFERROR(IF(L4319="","",VLOOKUP(L4319&amp;I4319,Продукция!A:J,10,0)),"обратитесь к админ справочника")</f>
        <v/>
      </c>
    </row>
    <row r="4320" spans="1:45" x14ac:dyDescent="0.25">
      <c r="A4320" t="str">
        <f t="shared" si="77"/>
        <v/>
      </c>
      <c r="B4320" t="str">
        <f>IF(E4320="","",INDEX(Лаборатории!A:A,MATCH('Производственный контроль'!E4320,Лаборатории!B:B,0)))</f>
        <v/>
      </c>
      <c r="C4320" t="str">
        <f>IF(E4320="","",VLOOKUP(E4320,Лаборатории!B:D,3,0))</f>
        <v/>
      </c>
      <c r="E4320" s="150"/>
      <c r="J4320" t="str">
        <f>IF(L4320="","",VLOOKUP(L4320,Продукция!B:D,3,0))</f>
        <v/>
      </c>
      <c r="K4320" t="str">
        <f>IF(L4320="","",VLOOKUP(L4320,Продукция!B:C,2,0))</f>
        <v/>
      </c>
      <c r="L4320" s="151"/>
      <c r="M4320" t="str">
        <f>IF(L4320="","",VLOOKUP(L4320,Продукция!B:L,11,0))</f>
        <v/>
      </c>
      <c r="AB4320" t="str">
        <f>IF(L4320="","",VLOOKUP(L4320&amp;I4320,Продукция!A:I,9,0))</f>
        <v/>
      </c>
      <c r="AF4320" t="str">
        <f>IF(AD4320="","",VLOOKUP(AD4320,'Сотрудники и ссылки'!A:B,2,0))</f>
        <v/>
      </c>
      <c r="AG4320" t="str">
        <f>IF(AD4320="","",VLOOKUP(AD4320,'Сотрудники и ссылки'!A:C,3,0))</f>
        <v/>
      </c>
      <c r="AI4320" t="str">
        <f>IF(AH4320="","",VLOOKUP(AH4320,'Сотрудники и ссылки'!A:B,2,0))</f>
        <v/>
      </c>
      <c r="AJ4320" t="str">
        <f>IF(AH4320="","",VLOOKUP(AH4320,'Сотрудники и ссылки'!A:C,3,0))</f>
        <v/>
      </c>
      <c r="AL4320" s="2" t="str">
        <f>IF(AK4320="","",AK4320+VLOOKUP(I4320,'Вид исследования'!B:E,4,0))</f>
        <v/>
      </c>
      <c r="AM4320" s="2" t="str">
        <f>IF(AK4320="","",AK4320+VLOOKUP(I4320,'Вид исследования'!B:F,5,0))</f>
        <v/>
      </c>
      <c r="AQ4320" t="str">
        <f>IFERROR(IF(L4320="","",VLOOKUP(L4320&amp;I4320,Продукция!A:K,11,0)),"обратитесь к админ справочника")</f>
        <v/>
      </c>
      <c r="AS4320" t="str">
        <f>IFERROR(IF(L4320="","",VLOOKUP(L4320&amp;I4320,Продукция!A:J,10,0)),"обратитесь к админ справочника")</f>
        <v/>
      </c>
    </row>
    <row r="4321" spans="1:45" x14ac:dyDescent="0.25">
      <c r="A4321" t="str">
        <f t="shared" si="77"/>
        <v/>
      </c>
      <c r="B4321" t="str">
        <f>IF(E4321="","",INDEX(Лаборатории!A:A,MATCH('Производственный контроль'!E4321,Лаборатории!B:B,0)))</f>
        <v/>
      </c>
      <c r="C4321" t="str">
        <f>IF(E4321="","",VLOOKUP(E4321,Лаборатории!B:D,3,0))</f>
        <v/>
      </c>
      <c r="E4321" s="150"/>
      <c r="J4321" t="str">
        <f>IF(L4321="","",VLOOKUP(L4321,Продукция!B:D,3,0))</f>
        <v/>
      </c>
      <c r="K4321" t="str">
        <f>IF(L4321="","",VLOOKUP(L4321,Продукция!B:C,2,0))</f>
        <v/>
      </c>
      <c r="L4321" s="151"/>
      <c r="M4321" t="str">
        <f>IF(L4321="","",VLOOKUP(L4321,Продукция!B:L,11,0))</f>
        <v/>
      </c>
      <c r="AB4321" t="str">
        <f>IF(L4321="","",VLOOKUP(L4321&amp;I4321,Продукция!A:I,9,0))</f>
        <v/>
      </c>
      <c r="AF4321" t="str">
        <f>IF(AD4321="","",VLOOKUP(AD4321,'Сотрудники и ссылки'!A:B,2,0))</f>
        <v/>
      </c>
      <c r="AG4321" t="str">
        <f>IF(AD4321="","",VLOOKUP(AD4321,'Сотрудники и ссылки'!A:C,3,0))</f>
        <v/>
      </c>
      <c r="AI4321" t="str">
        <f>IF(AH4321="","",VLOOKUP(AH4321,'Сотрудники и ссылки'!A:B,2,0))</f>
        <v/>
      </c>
      <c r="AJ4321" t="str">
        <f>IF(AH4321="","",VLOOKUP(AH4321,'Сотрудники и ссылки'!A:C,3,0))</f>
        <v/>
      </c>
      <c r="AL4321" s="2" t="str">
        <f>IF(AK4321="","",AK4321+VLOOKUP(I4321,'Вид исследования'!B:E,4,0))</f>
        <v/>
      </c>
      <c r="AM4321" s="2" t="str">
        <f>IF(AK4321="","",AK4321+VLOOKUP(I4321,'Вид исследования'!B:F,5,0))</f>
        <v/>
      </c>
      <c r="AQ4321" t="str">
        <f>IFERROR(IF(L4321="","",VLOOKUP(L4321&amp;I4321,Продукция!A:K,11,0)),"обратитесь к админ справочника")</f>
        <v/>
      </c>
      <c r="AS4321" t="str">
        <f>IFERROR(IF(L4321="","",VLOOKUP(L4321&amp;I4321,Продукция!A:J,10,0)),"обратитесь к админ справочника")</f>
        <v/>
      </c>
    </row>
    <row r="4322" spans="1:45" x14ac:dyDescent="0.25">
      <c r="A4322" t="str">
        <f t="shared" si="77"/>
        <v/>
      </c>
      <c r="B4322" t="str">
        <f>IF(E4322="","",INDEX(Лаборатории!A:A,MATCH('Производственный контроль'!E4322,Лаборатории!B:B,0)))</f>
        <v/>
      </c>
      <c r="C4322" t="str">
        <f>IF(E4322="","",VLOOKUP(E4322,Лаборатории!B:D,3,0))</f>
        <v/>
      </c>
      <c r="E4322" s="150"/>
      <c r="J4322" t="str">
        <f>IF(L4322="","",VLOOKUP(L4322,Продукция!B:D,3,0))</f>
        <v/>
      </c>
      <c r="K4322" t="str">
        <f>IF(L4322="","",VLOOKUP(L4322,Продукция!B:C,2,0))</f>
        <v/>
      </c>
      <c r="L4322" s="151"/>
      <c r="M4322" t="str">
        <f>IF(L4322="","",VLOOKUP(L4322,Продукция!B:L,11,0))</f>
        <v/>
      </c>
      <c r="AB4322" t="str">
        <f>IF(L4322="","",VLOOKUP(L4322&amp;I4322,Продукция!A:I,9,0))</f>
        <v/>
      </c>
      <c r="AF4322" t="str">
        <f>IF(AD4322="","",VLOOKUP(AD4322,'Сотрудники и ссылки'!A:B,2,0))</f>
        <v/>
      </c>
      <c r="AG4322" t="str">
        <f>IF(AD4322="","",VLOOKUP(AD4322,'Сотрудники и ссылки'!A:C,3,0))</f>
        <v/>
      </c>
      <c r="AI4322" t="str">
        <f>IF(AH4322="","",VLOOKUP(AH4322,'Сотрудники и ссылки'!A:B,2,0))</f>
        <v/>
      </c>
      <c r="AJ4322" t="str">
        <f>IF(AH4322="","",VLOOKUP(AH4322,'Сотрудники и ссылки'!A:C,3,0))</f>
        <v/>
      </c>
      <c r="AL4322" s="2" t="str">
        <f>IF(AK4322="","",AK4322+VLOOKUP(I4322,'Вид исследования'!B:E,4,0))</f>
        <v/>
      </c>
      <c r="AM4322" s="2" t="str">
        <f>IF(AK4322="","",AK4322+VLOOKUP(I4322,'Вид исследования'!B:F,5,0))</f>
        <v/>
      </c>
      <c r="AQ4322" t="str">
        <f>IFERROR(IF(L4322="","",VLOOKUP(L4322&amp;I4322,Продукция!A:K,11,0)),"обратитесь к админ справочника")</f>
        <v/>
      </c>
      <c r="AS4322" t="str">
        <f>IFERROR(IF(L4322="","",VLOOKUP(L4322&amp;I4322,Продукция!A:J,10,0)),"обратитесь к админ справочника")</f>
        <v/>
      </c>
    </row>
    <row r="4323" spans="1:45" x14ac:dyDescent="0.25">
      <c r="A4323" t="str">
        <f t="shared" si="77"/>
        <v/>
      </c>
      <c r="B4323" t="str">
        <f>IF(E4323="","",INDEX(Лаборатории!A:A,MATCH('Производственный контроль'!E4323,Лаборатории!B:B,0)))</f>
        <v/>
      </c>
      <c r="C4323" t="str">
        <f>IF(E4323="","",VLOOKUP(E4323,Лаборатории!B:D,3,0))</f>
        <v/>
      </c>
      <c r="E4323" s="150"/>
      <c r="J4323" t="str">
        <f>IF(L4323="","",VLOOKUP(L4323,Продукция!B:D,3,0))</f>
        <v/>
      </c>
      <c r="K4323" t="str">
        <f>IF(L4323="","",VLOOKUP(L4323,Продукция!B:C,2,0))</f>
        <v/>
      </c>
      <c r="L4323" s="151"/>
      <c r="M4323" t="str">
        <f>IF(L4323="","",VLOOKUP(L4323,Продукция!B:L,11,0))</f>
        <v/>
      </c>
      <c r="AB4323" t="str">
        <f>IF(L4323="","",VLOOKUP(L4323&amp;I4323,Продукция!A:I,9,0))</f>
        <v/>
      </c>
      <c r="AF4323" t="str">
        <f>IF(AD4323="","",VLOOKUP(AD4323,'Сотрудники и ссылки'!A:B,2,0))</f>
        <v/>
      </c>
      <c r="AG4323" t="str">
        <f>IF(AD4323="","",VLOOKUP(AD4323,'Сотрудники и ссылки'!A:C,3,0))</f>
        <v/>
      </c>
      <c r="AI4323" t="str">
        <f>IF(AH4323="","",VLOOKUP(AH4323,'Сотрудники и ссылки'!A:B,2,0))</f>
        <v/>
      </c>
      <c r="AJ4323" t="str">
        <f>IF(AH4323="","",VLOOKUP(AH4323,'Сотрудники и ссылки'!A:C,3,0))</f>
        <v/>
      </c>
      <c r="AL4323" s="2" t="str">
        <f>IF(AK4323="","",AK4323+VLOOKUP(I4323,'Вид исследования'!B:E,4,0))</f>
        <v/>
      </c>
      <c r="AM4323" s="2" t="str">
        <f>IF(AK4323="","",AK4323+VLOOKUP(I4323,'Вид исследования'!B:F,5,0))</f>
        <v/>
      </c>
      <c r="AQ4323" t="str">
        <f>IFERROR(IF(L4323="","",VLOOKUP(L4323&amp;I4323,Продукция!A:K,11,0)),"обратитесь к админ справочника")</f>
        <v/>
      </c>
      <c r="AS4323" t="str">
        <f>IFERROR(IF(L4323="","",VLOOKUP(L4323&amp;I4323,Продукция!A:J,10,0)),"обратитесь к админ справочника")</f>
        <v/>
      </c>
    </row>
    <row r="4324" spans="1:45" x14ac:dyDescent="0.25">
      <c r="A4324" t="str">
        <f t="shared" si="77"/>
        <v/>
      </c>
      <c r="B4324" t="str">
        <f>IF(E4324="","",INDEX(Лаборатории!A:A,MATCH('Производственный контроль'!E4324,Лаборатории!B:B,0)))</f>
        <v/>
      </c>
      <c r="C4324" t="str">
        <f>IF(E4324="","",VLOOKUP(E4324,Лаборатории!B:D,3,0))</f>
        <v/>
      </c>
      <c r="E4324" s="150"/>
      <c r="J4324" t="str">
        <f>IF(L4324="","",VLOOKUP(L4324,Продукция!B:D,3,0))</f>
        <v/>
      </c>
      <c r="K4324" t="str">
        <f>IF(L4324="","",VLOOKUP(L4324,Продукция!B:C,2,0))</f>
        <v/>
      </c>
      <c r="L4324" s="151"/>
      <c r="M4324" t="str">
        <f>IF(L4324="","",VLOOKUP(L4324,Продукция!B:L,11,0))</f>
        <v/>
      </c>
      <c r="AB4324" t="str">
        <f>IF(L4324="","",VLOOKUP(L4324&amp;I4324,Продукция!A:I,9,0))</f>
        <v/>
      </c>
      <c r="AF4324" t="str">
        <f>IF(AD4324="","",VLOOKUP(AD4324,'Сотрудники и ссылки'!A:B,2,0))</f>
        <v/>
      </c>
      <c r="AG4324" t="str">
        <f>IF(AD4324="","",VLOOKUP(AD4324,'Сотрудники и ссылки'!A:C,3,0))</f>
        <v/>
      </c>
      <c r="AI4324" t="str">
        <f>IF(AH4324="","",VLOOKUP(AH4324,'Сотрудники и ссылки'!A:B,2,0))</f>
        <v/>
      </c>
      <c r="AJ4324" t="str">
        <f>IF(AH4324="","",VLOOKUP(AH4324,'Сотрудники и ссылки'!A:C,3,0))</f>
        <v/>
      </c>
      <c r="AL4324" s="2" t="str">
        <f>IF(AK4324="","",AK4324+VLOOKUP(I4324,'Вид исследования'!B:E,4,0))</f>
        <v/>
      </c>
      <c r="AM4324" s="2" t="str">
        <f>IF(AK4324="","",AK4324+VLOOKUP(I4324,'Вид исследования'!B:F,5,0))</f>
        <v/>
      </c>
      <c r="AQ4324" t="str">
        <f>IFERROR(IF(L4324="","",VLOOKUP(L4324&amp;I4324,Продукция!A:K,11,0)),"обратитесь к админ справочника")</f>
        <v/>
      </c>
      <c r="AS4324" t="str">
        <f>IFERROR(IF(L4324="","",VLOOKUP(L4324&amp;I4324,Продукция!A:J,10,0)),"обратитесь к админ справочника")</f>
        <v/>
      </c>
    </row>
    <row r="4325" spans="1:45" x14ac:dyDescent="0.25">
      <c r="A4325" t="str">
        <f t="shared" si="77"/>
        <v/>
      </c>
      <c r="B4325" t="str">
        <f>IF(E4325="","",INDEX(Лаборатории!A:A,MATCH('Производственный контроль'!E4325,Лаборатории!B:B,0)))</f>
        <v/>
      </c>
      <c r="C4325" t="str">
        <f>IF(E4325="","",VLOOKUP(E4325,Лаборатории!B:D,3,0))</f>
        <v/>
      </c>
      <c r="E4325" s="150"/>
      <c r="J4325" t="str">
        <f>IF(L4325="","",VLOOKUP(L4325,Продукция!B:D,3,0))</f>
        <v/>
      </c>
      <c r="K4325" t="str">
        <f>IF(L4325="","",VLOOKUP(L4325,Продукция!B:C,2,0))</f>
        <v/>
      </c>
      <c r="L4325" s="151"/>
      <c r="M4325" t="str">
        <f>IF(L4325="","",VLOOKUP(L4325,Продукция!B:L,11,0))</f>
        <v/>
      </c>
      <c r="AB4325" t="str">
        <f>IF(L4325="","",VLOOKUP(L4325&amp;I4325,Продукция!A:I,9,0))</f>
        <v/>
      </c>
      <c r="AF4325" t="str">
        <f>IF(AD4325="","",VLOOKUP(AD4325,'Сотрудники и ссылки'!A:B,2,0))</f>
        <v/>
      </c>
      <c r="AG4325" t="str">
        <f>IF(AD4325="","",VLOOKUP(AD4325,'Сотрудники и ссылки'!A:C,3,0))</f>
        <v/>
      </c>
      <c r="AI4325" t="str">
        <f>IF(AH4325="","",VLOOKUP(AH4325,'Сотрудники и ссылки'!A:B,2,0))</f>
        <v/>
      </c>
      <c r="AJ4325" t="str">
        <f>IF(AH4325="","",VLOOKUP(AH4325,'Сотрудники и ссылки'!A:C,3,0))</f>
        <v/>
      </c>
      <c r="AL4325" s="2" t="str">
        <f>IF(AK4325="","",AK4325+VLOOKUP(I4325,'Вид исследования'!B:E,4,0))</f>
        <v/>
      </c>
      <c r="AM4325" s="2" t="str">
        <f>IF(AK4325="","",AK4325+VLOOKUP(I4325,'Вид исследования'!B:F,5,0))</f>
        <v/>
      </c>
      <c r="AQ4325" t="str">
        <f>IFERROR(IF(L4325="","",VLOOKUP(L4325&amp;I4325,Продукция!A:K,11,0)),"обратитесь к админ справочника")</f>
        <v/>
      </c>
      <c r="AS4325" t="str">
        <f>IFERROR(IF(L4325="","",VLOOKUP(L4325&amp;I4325,Продукция!A:J,10,0)),"обратитесь к админ справочника")</f>
        <v/>
      </c>
    </row>
    <row r="4326" spans="1:45" x14ac:dyDescent="0.25">
      <c r="A4326" t="str">
        <f t="shared" si="77"/>
        <v/>
      </c>
      <c r="B4326" t="str">
        <f>IF(E4326="","",INDEX(Лаборатории!A:A,MATCH('Производственный контроль'!E4326,Лаборатории!B:B,0)))</f>
        <v/>
      </c>
      <c r="C4326" t="str">
        <f>IF(E4326="","",VLOOKUP(E4326,Лаборатории!B:D,3,0))</f>
        <v/>
      </c>
      <c r="E4326" s="150"/>
      <c r="J4326" t="str">
        <f>IF(L4326="","",VLOOKUP(L4326,Продукция!B:D,3,0))</f>
        <v/>
      </c>
      <c r="K4326" t="str">
        <f>IF(L4326="","",VLOOKUP(L4326,Продукция!B:C,2,0))</f>
        <v/>
      </c>
      <c r="L4326" s="151"/>
      <c r="M4326" t="str">
        <f>IF(L4326="","",VLOOKUP(L4326,Продукция!B:L,11,0))</f>
        <v/>
      </c>
      <c r="AB4326" t="str">
        <f>IF(L4326="","",VLOOKUP(L4326&amp;I4326,Продукция!A:I,9,0))</f>
        <v/>
      </c>
      <c r="AF4326" t="str">
        <f>IF(AD4326="","",VLOOKUP(AD4326,'Сотрудники и ссылки'!A:B,2,0))</f>
        <v/>
      </c>
      <c r="AG4326" t="str">
        <f>IF(AD4326="","",VLOOKUP(AD4326,'Сотрудники и ссылки'!A:C,3,0))</f>
        <v/>
      </c>
      <c r="AI4326" t="str">
        <f>IF(AH4326="","",VLOOKUP(AH4326,'Сотрудники и ссылки'!A:B,2,0))</f>
        <v/>
      </c>
      <c r="AJ4326" t="str">
        <f>IF(AH4326="","",VLOOKUP(AH4326,'Сотрудники и ссылки'!A:C,3,0))</f>
        <v/>
      </c>
      <c r="AL4326" s="2" t="str">
        <f>IF(AK4326="","",AK4326+VLOOKUP(I4326,'Вид исследования'!B:E,4,0))</f>
        <v/>
      </c>
      <c r="AM4326" s="2" t="str">
        <f>IF(AK4326="","",AK4326+VLOOKUP(I4326,'Вид исследования'!B:F,5,0))</f>
        <v/>
      </c>
      <c r="AQ4326" t="str">
        <f>IFERROR(IF(L4326="","",VLOOKUP(L4326&amp;I4326,Продукция!A:K,11,0)),"обратитесь к админ справочника")</f>
        <v/>
      </c>
      <c r="AS4326" t="str">
        <f>IFERROR(IF(L4326="","",VLOOKUP(L4326&amp;I4326,Продукция!A:J,10,0)),"обратитесь к админ справочника")</f>
        <v/>
      </c>
    </row>
    <row r="4327" spans="1:45" x14ac:dyDescent="0.25">
      <c r="A4327" t="str">
        <f t="shared" si="77"/>
        <v/>
      </c>
      <c r="B4327" t="str">
        <f>IF(E4327="","",INDEX(Лаборатории!A:A,MATCH('Производственный контроль'!E4327,Лаборатории!B:B,0)))</f>
        <v/>
      </c>
      <c r="C4327" t="str">
        <f>IF(E4327="","",VLOOKUP(E4327,Лаборатории!B:D,3,0))</f>
        <v/>
      </c>
      <c r="E4327" s="150"/>
      <c r="J4327" t="str">
        <f>IF(L4327="","",VLOOKUP(L4327,Продукция!B:D,3,0))</f>
        <v/>
      </c>
      <c r="K4327" t="str">
        <f>IF(L4327="","",VLOOKUP(L4327,Продукция!B:C,2,0))</f>
        <v/>
      </c>
      <c r="L4327" s="151"/>
      <c r="M4327" t="str">
        <f>IF(L4327="","",VLOOKUP(L4327,Продукция!B:L,11,0))</f>
        <v/>
      </c>
      <c r="AB4327" t="str">
        <f>IF(L4327="","",VLOOKUP(L4327&amp;I4327,Продукция!A:I,9,0))</f>
        <v/>
      </c>
      <c r="AF4327" t="str">
        <f>IF(AD4327="","",VLOOKUP(AD4327,'Сотрудники и ссылки'!A:B,2,0))</f>
        <v/>
      </c>
      <c r="AG4327" t="str">
        <f>IF(AD4327="","",VLOOKUP(AD4327,'Сотрудники и ссылки'!A:C,3,0))</f>
        <v/>
      </c>
      <c r="AI4327" t="str">
        <f>IF(AH4327="","",VLOOKUP(AH4327,'Сотрудники и ссылки'!A:B,2,0))</f>
        <v/>
      </c>
      <c r="AJ4327" t="str">
        <f>IF(AH4327="","",VLOOKUP(AH4327,'Сотрудники и ссылки'!A:C,3,0))</f>
        <v/>
      </c>
      <c r="AL4327" s="2" t="str">
        <f>IF(AK4327="","",AK4327+VLOOKUP(I4327,'Вид исследования'!B:E,4,0))</f>
        <v/>
      </c>
      <c r="AM4327" s="2" t="str">
        <f>IF(AK4327="","",AK4327+VLOOKUP(I4327,'Вид исследования'!B:F,5,0))</f>
        <v/>
      </c>
      <c r="AQ4327" t="str">
        <f>IFERROR(IF(L4327="","",VLOOKUP(L4327&amp;I4327,Продукция!A:K,11,0)),"обратитесь к админ справочника")</f>
        <v/>
      </c>
      <c r="AS4327" t="str">
        <f>IFERROR(IF(L4327="","",VLOOKUP(L4327&amp;I4327,Продукция!A:J,10,0)),"обратитесь к админ справочника")</f>
        <v/>
      </c>
    </row>
    <row r="4328" spans="1:45" x14ac:dyDescent="0.25">
      <c r="A4328" t="str">
        <f t="shared" si="77"/>
        <v/>
      </c>
      <c r="B4328" t="str">
        <f>IF(E4328="","",INDEX(Лаборатории!A:A,MATCH('Производственный контроль'!E4328,Лаборатории!B:B,0)))</f>
        <v/>
      </c>
      <c r="C4328" t="str">
        <f>IF(E4328="","",VLOOKUP(E4328,Лаборатории!B:D,3,0))</f>
        <v/>
      </c>
      <c r="E4328" s="150"/>
      <c r="J4328" t="str">
        <f>IF(L4328="","",VLOOKUP(L4328,Продукция!B:D,3,0))</f>
        <v/>
      </c>
      <c r="K4328" t="str">
        <f>IF(L4328="","",VLOOKUP(L4328,Продукция!B:C,2,0))</f>
        <v/>
      </c>
      <c r="L4328" s="151"/>
      <c r="M4328" t="str">
        <f>IF(L4328="","",VLOOKUP(L4328,Продукция!B:L,11,0))</f>
        <v/>
      </c>
      <c r="AB4328" t="str">
        <f>IF(L4328="","",VLOOKUP(L4328&amp;I4328,Продукция!A:I,9,0))</f>
        <v/>
      </c>
      <c r="AF4328" t="str">
        <f>IF(AD4328="","",VLOOKUP(AD4328,'Сотрудники и ссылки'!A:B,2,0))</f>
        <v/>
      </c>
      <c r="AG4328" t="str">
        <f>IF(AD4328="","",VLOOKUP(AD4328,'Сотрудники и ссылки'!A:C,3,0))</f>
        <v/>
      </c>
      <c r="AI4328" t="str">
        <f>IF(AH4328="","",VLOOKUP(AH4328,'Сотрудники и ссылки'!A:B,2,0))</f>
        <v/>
      </c>
      <c r="AJ4328" t="str">
        <f>IF(AH4328="","",VLOOKUP(AH4328,'Сотрудники и ссылки'!A:C,3,0))</f>
        <v/>
      </c>
      <c r="AL4328" s="2" t="str">
        <f>IF(AK4328="","",AK4328+VLOOKUP(I4328,'Вид исследования'!B:E,4,0))</f>
        <v/>
      </c>
      <c r="AM4328" s="2" t="str">
        <f>IF(AK4328="","",AK4328+VLOOKUP(I4328,'Вид исследования'!B:F,5,0))</f>
        <v/>
      </c>
      <c r="AQ4328" t="str">
        <f>IFERROR(IF(L4328="","",VLOOKUP(L4328&amp;I4328,Продукция!A:K,11,0)),"обратитесь к админ справочника")</f>
        <v/>
      </c>
      <c r="AS4328" t="str">
        <f>IFERROR(IF(L4328="","",VLOOKUP(L4328&amp;I4328,Продукция!A:J,10,0)),"обратитесь к админ справочника")</f>
        <v/>
      </c>
    </row>
    <row r="4329" spans="1:45" x14ac:dyDescent="0.25">
      <c r="A4329" t="str">
        <f t="shared" si="77"/>
        <v/>
      </c>
      <c r="B4329" t="str">
        <f>IF(E4329="","",INDEX(Лаборатории!A:A,MATCH('Производственный контроль'!E4329,Лаборатории!B:B,0)))</f>
        <v/>
      </c>
      <c r="C4329" t="str">
        <f>IF(E4329="","",VLOOKUP(E4329,Лаборатории!B:D,3,0))</f>
        <v/>
      </c>
      <c r="E4329" s="150"/>
      <c r="J4329" t="str">
        <f>IF(L4329="","",VLOOKUP(L4329,Продукция!B:D,3,0))</f>
        <v/>
      </c>
      <c r="K4329" t="str">
        <f>IF(L4329="","",VLOOKUP(L4329,Продукция!B:C,2,0))</f>
        <v/>
      </c>
      <c r="L4329" s="151"/>
      <c r="M4329" t="str">
        <f>IF(L4329="","",VLOOKUP(L4329,Продукция!B:L,11,0))</f>
        <v/>
      </c>
      <c r="AB4329" t="str">
        <f>IF(L4329="","",VLOOKUP(L4329&amp;I4329,Продукция!A:I,9,0))</f>
        <v/>
      </c>
      <c r="AF4329" t="str">
        <f>IF(AD4329="","",VLOOKUP(AD4329,'Сотрудники и ссылки'!A:B,2,0))</f>
        <v/>
      </c>
      <c r="AG4329" t="str">
        <f>IF(AD4329="","",VLOOKUP(AD4329,'Сотрудники и ссылки'!A:C,3,0))</f>
        <v/>
      </c>
      <c r="AI4329" t="str">
        <f>IF(AH4329="","",VLOOKUP(AH4329,'Сотрудники и ссылки'!A:B,2,0))</f>
        <v/>
      </c>
      <c r="AJ4329" t="str">
        <f>IF(AH4329="","",VLOOKUP(AH4329,'Сотрудники и ссылки'!A:C,3,0))</f>
        <v/>
      </c>
      <c r="AL4329" s="2" t="str">
        <f>IF(AK4329="","",AK4329+VLOOKUP(I4329,'Вид исследования'!B:E,4,0))</f>
        <v/>
      </c>
      <c r="AM4329" s="2" t="str">
        <f>IF(AK4329="","",AK4329+VLOOKUP(I4329,'Вид исследования'!B:F,5,0))</f>
        <v/>
      </c>
      <c r="AQ4329" t="str">
        <f>IFERROR(IF(L4329="","",VLOOKUP(L4329&amp;I4329,Продукция!A:K,11,0)),"обратитесь к админ справочника")</f>
        <v/>
      </c>
      <c r="AS4329" t="str">
        <f>IFERROR(IF(L4329="","",VLOOKUP(L4329&amp;I4329,Продукция!A:J,10,0)),"обратитесь к админ справочника")</f>
        <v/>
      </c>
    </row>
    <row r="4330" spans="1:45" x14ac:dyDescent="0.25">
      <c r="A4330" t="str">
        <f t="shared" si="77"/>
        <v/>
      </c>
      <c r="B4330" t="str">
        <f>IF(E4330="","",INDEX(Лаборатории!A:A,MATCH('Производственный контроль'!E4330,Лаборатории!B:B,0)))</f>
        <v/>
      </c>
      <c r="C4330" t="str">
        <f>IF(E4330="","",VLOOKUP(E4330,Лаборатории!B:D,3,0))</f>
        <v/>
      </c>
      <c r="E4330" s="150"/>
      <c r="J4330" t="str">
        <f>IF(L4330="","",VLOOKUP(L4330,Продукция!B:D,3,0))</f>
        <v/>
      </c>
      <c r="K4330" t="str">
        <f>IF(L4330="","",VLOOKUP(L4330,Продукция!B:C,2,0))</f>
        <v/>
      </c>
      <c r="L4330" s="151"/>
      <c r="M4330" t="str">
        <f>IF(L4330="","",VLOOKUP(L4330,Продукция!B:L,11,0))</f>
        <v/>
      </c>
      <c r="AB4330" t="str">
        <f>IF(L4330="","",VLOOKUP(L4330&amp;I4330,Продукция!A:I,9,0))</f>
        <v/>
      </c>
      <c r="AF4330" t="str">
        <f>IF(AD4330="","",VLOOKUP(AD4330,'Сотрудники и ссылки'!A:B,2,0))</f>
        <v/>
      </c>
      <c r="AG4330" t="str">
        <f>IF(AD4330="","",VLOOKUP(AD4330,'Сотрудники и ссылки'!A:C,3,0))</f>
        <v/>
      </c>
      <c r="AI4330" t="str">
        <f>IF(AH4330="","",VLOOKUP(AH4330,'Сотрудники и ссылки'!A:B,2,0))</f>
        <v/>
      </c>
      <c r="AJ4330" t="str">
        <f>IF(AH4330="","",VLOOKUP(AH4330,'Сотрудники и ссылки'!A:C,3,0))</f>
        <v/>
      </c>
      <c r="AL4330" s="2" t="str">
        <f>IF(AK4330="","",AK4330+VLOOKUP(I4330,'Вид исследования'!B:E,4,0))</f>
        <v/>
      </c>
      <c r="AM4330" s="2" t="str">
        <f>IF(AK4330="","",AK4330+VLOOKUP(I4330,'Вид исследования'!B:F,5,0))</f>
        <v/>
      </c>
      <c r="AQ4330" t="str">
        <f>IFERROR(IF(L4330="","",VLOOKUP(L4330&amp;I4330,Продукция!A:K,11,0)),"обратитесь к админ справочника")</f>
        <v/>
      </c>
      <c r="AS4330" t="str">
        <f>IFERROR(IF(L4330="","",VLOOKUP(L4330&amp;I4330,Продукция!A:J,10,0)),"обратитесь к админ справочника")</f>
        <v/>
      </c>
    </row>
    <row r="4331" spans="1:45" x14ac:dyDescent="0.25">
      <c r="A4331" t="str">
        <f t="shared" si="77"/>
        <v/>
      </c>
      <c r="B4331" t="str">
        <f>IF(E4331="","",INDEX(Лаборатории!A:A,MATCH('Производственный контроль'!E4331,Лаборатории!B:B,0)))</f>
        <v/>
      </c>
      <c r="C4331" t="str">
        <f>IF(E4331="","",VLOOKUP(E4331,Лаборатории!B:D,3,0))</f>
        <v/>
      </c>
      <c r="E4331" s="150"/>
      <c r="J4331" t="str">
        <f>IF(L4331="","",VLOOKUP(L4331,Продукция!B:D,3,0))</f>
        <v/>
      </c>
      <c r="K4331" t="str">
        <f>IF(L4331="","",VLOOKUP(L4331,Продукция!B:C,2,0))</f>
        <v/>
      </c>
      <c r="L4331" s="151"/>
      <c r="M4331" t="str">
        <f>IF(L4331="","",VLOOKUP(L4331,Продукция!B:L,11,0))</f>
        <v/>
      </c>
      <c r="AB4331" t="str">
        <f>IF(L4331="","",VLOOKUP(L4331&amp;I4331,Продукция!A:I,9,0))</f>
        <v/>
      </c>
      <c r="AF4331" t="str">
        <f>IF(AD4331="","",VLOOKUP(AD4331,'Сотрудники и ссылки'!A:B,2,0))</f>
        <v/>
      </c>
      <c r="AG4331" t="str">
        <f>IF(AD4331="","",VLOOKUP(AD4331,'Сотрудники и ссылки'!A:C,3,0))</f>
        <v/>
      </c>
      <c r="AI4331" t="str">
        <f>IF(AH4331="","",VLOOKUP(AH4331,'Сотрудники и ссылки'!A:B,2,0))</f>
        <v/>
      </c>
      <c r="AJ4331" t="str">
        <f>IF(AH4331="","",VLOOKUP(AH4331,'Сотрудники и ссылки'!A:C,3,0))</f>
        <v/>
      </c>
      <c r="AL4331" s="2" t="str">
        <f>IF(AK4331="","",AK4331+VLOOKUP(I4331,'Вид исследования'!B:E,4,0))</f>
        <v/>
      </c>
      <c r="AM4331" s="2" t="str">
        <f>IF(AK4331="","",AK4331+VLOOKUP(I4331,'Вид исследования'!B:F,5,0))</f>
        <v/>
      </c>
      <c r="AQ4331" t="str">
        <f>IFERROR(IF(L4331="","",VLOOKUP(L4331&amp;I4331,Продукция!A:K,11,0)),"обратитесь к админ справочника")</f>
        <v/>
      </c>
      <c r="AS4331" t="str">
        <f>IFERROR(IF(L4331="","",VLOOKUP(L4331&amp;I4331,Продукция!A:J,10,0)),"обратитесь к админ справочника")</f>
        <v/>
      </c>
    </row>
    <row r="4332" spans="1:45" x14ac:dyDescent="0.25">
      <c r="A4332" t="str">
        <f t="shared" si="77"/>
        <v/>
      </c>
      <c r="B4332" t="str">
        <f>IF(E4332="","",INDEX(Лаборатории!A:A,MATCH('Производственный контроль'!E4332,Лаборатории!B:B,0)))</f>
        <v/>
      </c>
      <c r="C4332" t="str">
        <f>IF(E4332="","",VLOOKUP(E4332,Лаборатории!B:D,3,0))</f>
        <v/>
      </c>
      <c r="E4332" s="150"/>
      <c r="J4332" t="str">
        <f>IF(L4332="","",VLOOKUP(L4332,Продукция!B:D,3,0))</f>
        <v/>
      </c>
      <c r="K4332" t="str">
        <f>IF(L4332="","",VLOOKUP(L4332,Продукция!B:C,2,0))</f>
        <v/>
      </c>
      <c r="L4332" s="151"/>
      <c r="M4332" t="str">
        <f>IF(L4332="","",VLOOKUP(L4332,Продукция!B:L,11,0))</f>
        <v/>
      </c>
      <c r="AB4332" t="str">
        <f>IF(L4332="","",VLOOKUP(L4332&amp;I4332,Продукция!A:I,9,0))</f>
        <v/>
      </c>
      <c r="AF4332" t="str">
        <f>IF(AD4332="","",VLOOKUP(AD4332,'Сотрудники и ссылки'!A:B,2,0))</f>
        <v/>
      </c>
      <c r="AG4332" t="str">
        <f>IF(AD4332="","",VLOOKUP(AD4332,'Сотрудники и ссылки'!A:C,3,0))</f>
        <v/>
      </c>
      <c r="AI4332" t="str">
        <f>IF(AH4332="","",VLOOKUP(AH4332,'Сотрудники и ссылки'!A:B,2,0))</f>
        <v/>
      </c>
      <c r="AJ4332" t="str">
        <f>IF(AH4332="","",VLOOKUP(AH4332,'Сотрудники и ссылки'!A:C,3,0))</f>
        <v/>
      </c>
      <c r="AL4332" s="2" t="str">
        <f>IF(AK4332="","",AK4332+VLOOKUP(I4332,'Вид исследования'!B:E,4,0))</f>
        <v/>
      </c>
      <c r="AM4332" s="2" t="str">
        <f>IF(AK4332="","",AK4332+VLOOKUP(I4332,'Вид исследования'!B:F,5,0))</f>
        <v/>
      </c>
      <c r="AQ4332" t="str">
        <f>IFERROR(IF(L4332="","",VLOOKUP(L4332&amp;I4332,Продукция!A:K,11,0)),"обратитесь к админ справочника")</f>
        <v/>
      </c>
      <c r="AS4332" t="str">
        <f>IFERROR(IF(L4332="","",VLOOKUP(L4332&amp;I4332,Продукция!A:J,10,0)),"обратитесь к админ справочника")</f>
        <v/>
      </c>
    </row>
    <row r="4333" spans="1:45" x14ac:dyDescent="0.25">
      <c r="A4333" t="str">
        <f t="shared" si="77"/>
        <v/>
      </c>
      <c r="B4333" t="str">
        <f>IF(E4333="","",INDEX(Лаборатории!A:A,MATCH('Производственный контроль'!E4333,Лаборатории!B:B,0)))</f>
        <v/>
      </c>
      <c r="C4333" t="str">
        <f>IF(E4333="","",VLOOKUP(E4333,Лаборатории!B:D,3,0))</f>
        <v/>
      </c>
      <c r="E4333" s="150"/>
      <c r="J4333" t="str">
        <f>IF(L4333="","",VLOOKUP(L4333,Продукция!B:D,3,0))</f>
        <v/>
      </c>
      <c r="K4333" t="str">
        <f>IF(L4333="","",VLOOKUP(L4333,Продукция!B:C,2,0))</f>
        <v/>
      </c>
      <c r="L4333" s="151"/>
      <c r="M4333" t="str">
        <f>IF(L4333="","",VLOOKUP(L4333,Продукция!B:L,11,0))</f>
        <v/>
      </c>
      <c r="AB4333" t="str">
        <f>IF(L4333="","",VLOOKUP(L4333&amp;I4333,Продукция!A:I,9,0))</f>
        <v/>
      </c>
      <c r="AF4333" t="str">
        <f>IF(AD4333="","",VLOOKUP(AD4333,'Сотрудники и ссылки'!A:B,2,0))</f>
        <v/>
      </c>
      <c r="AG4333" t="str">
        <f>IF(AD4333="","",VLOOKUP(AD4333,'Сотрудники и ссылки'!A:C,3,0))</f>
        <v/>
      </c>
      <c r="AI4333" t="str">
        <f>IF(AH4333="","",VLOOKUP(AH4333,'Сотрудники и ссылки'!A:B,2,0))</f>
        <v/>
      </c>
      <c r="AJ4333" t="str">
        <f>IF(AH4333="","",VLOOKUP(AH4333,'Сотрудники и ссылки'!A:C,3,0))</f>
        <v/>
      </c>
      <c r="AL4333" s="2" t="str">
        <f>IF(AK4333="","",AK4333+VLOOKUP(I4333,'Вид исследования'!B:E,4,0))</f>
        <v/>
      </c>
      <c r="AM4333" s="2" t="str">
        <f>IF(AK4333="","",AK4333+VLOOKUP(I4333,'Вид исследования'!B:F,5,0))</f>
        <v/>
      </c>
      <c r="AQ4333" t="str">
        <f>IFERROR(IF(L4333="","",VLOOKUP(L4333&amp;I4333,Продукция!A:K,11,0)),"обратитесь к админ справочника")</f>
        <v/>
      </c>
      <c r="AS4333" t="str">
        <f>IFERROR(IF(L4333="","",VLOOKUP(L4333&amp;I4333,Продукция!A:J,10,0)),"обратитесь к админ справочника")</f>
        <v/>
      </c>
    </row>
    <row r="4334" spans="1:45" x14ac:dyDescent="0.25">
      <c r="A4334" t="str">
        <f t="shared" si="77"/>
        <v/>
      </c>
      <c r="B4334" t="str">
        <f>IF(E4334="","",INDEX(Лаборатории!A:A,MATCH('Производственный контроль'!E4334,Лаборатории!B:B,0)))</f>
        <v/>
      </c>
      <c r="C4334" t="str">
        <f>IF(E4334="","",VLOOKUP(E4334,Лаборатории!B:D,3,0))</f>
        <v/>
      </c>
      <c r="E4334" s="150"/>
      <c r="J4334" t="str">
        <f>IF(L4334="","",VLOOKUP(L4334,Продукция!B:D,3,0))</f>
        <v/>
      </c>
      <c r="K4334" t="str">
        <f>IF(L4334="","",VLOOKUP(L4334,Продукция!B:C,2,0))</f>
        <v/>
      </c>
      <c r="L4334" s="151"/>
      <c r="M4334" t="str">
        <f>IF(L4334="","",VLOOKUP(L4334,Продукция!B:L,11,0))</f>
        <v/>
      </c>
      <c r="AB4334" t="str">
        <f>IF(L4334="","",VLOOKUP(L4334&amp;I4334,Продукция!A:I,9,0))</f>
        <v/>
      </c>
      <c r="AF4334" t="str">
        <f>IF(AD4334="","",VLOOKUP(AD4334,'Сотрудники и ссылки'!A:B,2,0))</f>
        <v/>
      </c>
      <c r="AG4334" t="str">
        <f>IF(AD4334="","",VLOOKUP(AD4334,'Сотрудники и ссылки'!A:C,3,0))</f>
        <v/>
      </c>
      <c r="AI4334" t="str">
        <f>IF(AH4334="","",VLOOKUP(AH4334,'Сотрудники и ссылки'!A:B,2,0))</f>
        <v/>
      </c>
      <c r="AJ4334" t="str">
        <f>IF(AH4334="","",VLOOKUP(AH4334,'Сотрудники и ссылки'!A:C,3,0))</f>
        <v/>
      </c>
      <c r="AL4334" s="2" t="str">
        <f>IF(AK4334="","",AK4334+VLOOKUP(I4334,'Вид исследования'!B:E,4,0))</f>
        <v/>
      </c>
      <c r="AM4334" s="2" t="str">
        <f>IF(AK4334="","",AK4334+VLOOKUP(I4334,'Вид исследования'!B:F,5,0))</f>
        <v/>
      </c>
      <c r="AQ4334" t="str">
        <f>IFERROR(IF(L4334="","",VLOOKUP(L4334&amp;I4334,Продукция!A:K,11,0)),"обратитесь к админ справочника")</f>
        <v/>
      </c>
      <c r="AS4334" t="str">
        <f>IFERROR(IF(L4334="","",VLOOKUP(L4334&amp;I4334,Продукция!A:J,10,0)),"обратитесь к админ справочника")</f>
        <v/>
      </c>
    </row>
    <row r="4335" spans="1:45" x14ac:dyDescent="0.25">
      <c r="A4335" t="str">
        <f t="shared" si="77"/>
        <v/>
      </c>
      <c r="B4335" t="str">
        <f>IF(E4335="","",INDEX(Лаборатории!A:A,MATCH('Производственный контроль'!E4335,Лаборатории!B:B,0)))</f>
        <v/>
      </c>
      <c r="C4335" t="str">
        <f>IF(E4335="","",VLOOKUP(E4335,Лаборатории!B:D,3,0))</f>
        <v/>
      </c>
      <c r="E4335" s="150"/>
      <c r="J4335" t="str">
        <f>IF(L4335="","",VLOOKUP(L4335,Продукция!B:D,3,0))</f>
        <v/>
      </c>
      <c r="K4335" t="str">
        <f>IF(L4335="","",VLOOKUP(L4335,Продукция!B:C,2,0))</f>
        <v/>
      </c>
      <c r="L4335" s="151"/>
      <c r="M4335" t="str">
        <f>IF(L4335="","",VLOOKUP(L4335,Продукция!B:L,11,0))</f>
        <v/>
      </c>
      <c r="AB4335" t="str">
        <f>IF(L4335="","",VLOOKUP(L4335&amp;I4335,Продукция!A:I,9,0))</f>
        <v/>
      </c>
      <c r="AF4335" t="str">
        <f>IF(AD4335="","",VLOOKUP(AD4335,'Сотрудники и ссылки'!A:B,2,0))</f>
        <v/>
      </c>
      <c r="AG4335" t="str">
        <f>IF(AD4335="","",VLOOKUP(AD4335,'Сотрудники и ссылки'!A:C,3,0))</f>
        <v/>
      </c>
      <c r="AI4335" t="str">
        <f>IF(AH4335="","",VLOOKUP(AH4335,'Сотрудники и ссылки'!A:B,2,0))</f>
        <v/>
      </c>
      <c r="AJ4335" t="str">
        <f>IF(AH4335="","",VLOOKUP(AH4335,'Сотрудники и ссылки'!A:C,3,0))</f>
        <v/>
      </c>
      <c r="AL4335" s="2" t="str">
        <f>IF(AK4335="","",AK4335+VLOOKUP(I4335,'Вид исследования'!B:E,4,0))</f>
        <v/>
      </c>
      <c r="AM4335" s="2" t="str">
        <f>IF(AK4335="","",AK4335+VLOOKUP(I4335,'Вид исследования'!B:F,5,0))</f>
        <v/>
      </c>
      <c r="AQ4335" t="str">
        <f>IFERROR(IF(L4335="","",VLOOKUP(L4335&amp;I4335,Продукция!A:K,11,0)),"обратитесь к админ справочника")</f>
        <v/>
      </c>
      <c r="AS4335" t="str">
        <f>IFERROR(IF(L4335="","",VLOOKUP(L4335&amp;I4335,Продукция!A:J,10,0)),"обратитесь к админ справочника")</f>
        <v/>
      </c>
    </row>
    <row r="4336" spans="1:45" x14ac:dyDescent="0.25">
      <c r="A4336" t="str">
        <f t="shared" si="77"/>
        <v/>
      </c>
      <c r="B4336" t="str">
        <f>IF(E4336="","",INDEX(Лаборатории!A:A,MATCH('Производственный контроль'!E4336,Лаборатории!B:B,0)))</f>
        <v/>
      </c>
      <c r="C4336" t="str">
        <f>IF(E4336="","",VLOOKUP(E4336,Лаборатории!B:D,3,0))</f>
        <v/>
      </c>
      <c r="E4336" s="150"/>
      <c r="J4336" t="str">
        <f>IF(L4336="","",VLOOKUP(L4336,Продукция!B:D,3,0))</f>
        <v/>
      </c>
      <c r="K4336" t="str">
        <f>IF(L4336="","",VLOOKUP(L4336,Продукция!B:C,2,0))</f>
        <v/>
      </c>
      <c r="L4336" s="151"/>
      <c r="M4336" t="str">
        <f>IF(L4336="","",VLOOKUP(L4336,Продукция!B:L,11,0))</f>
        <v/>
      </c>
      <c r="AB4336" t="str">
        <f>IF(L4336="","",VLOOKUP(L4336&amp;I4336,Продукция!A:I,9,0))</f>
        <v/>
      </c>
      <c r="AF4336" t="str">
        <f>IF(AD4336="","",VLOOKUP(AD4336,'Сотрудники и ссылки'!A:B,2,0))</f>
        <v/>
      </c>
      <c r="AG4336" t="str">
        <f>IF(AD4336="","",VLOOKUP(AD4336,'Сотрудники и ссылки'!A:C,3,0))</f>
        <v/>
      </c>
      <c r="AI4336" t="str">
        <f>IF(AH4336="","",VLOOKUP(AH4336,'Сотрудники и ссылки'!A:B,2,0))</f>
        <v/>
      </c>
      <c r="AJ4336" t="str">
        <f>IF(AH4336="","",VLOOKUP(AH4336,'Сотрудники и ссылки'!A:C,3,0))</f>
        <v/>
      </c>
      <c r="AL4336" s="2" t="str">
        <f>IF(AK4336="","",AK4336+VLOOKUP(I4336,'Вид исследования'!B:E,4,0))</f>
        <v/>
      </c>
      <c r="AM4336" s="2" t="str">
        <f>IF(AK4336="","",AK4336+VLOOKUP(I4336,'Вид исследования'!B:F,5,0))</f>
        <v/>
      </c>
      <c r="AQ4336" t="str">
        <f>IFERROR(IF(L4336="","",VLOOKUP(L4336&amp;I4336,Продукция!A:K,11,0)),"обратитесь к админ справочника")</f>
        <v/>
      </c>
      <c r="AS4336" t="str">
        <f>IFERROR(IF(L4336="","",VLOOKUP(L4336&amp;I4336,Продукция!A:J,10,0)),"обратитесь к админ справочника")</f>
        <v/>
      </c>
    </row>
    <row r="4337" spans="1:45" x14ac:dyDescent="0.25">
      <c r="A4337" t="str">
        <f t="shared" si="77"/>
        <v/>
      </c>
      <c r="B4337" t="str">
        <f>IF(E4337="","",INDEX(Лаборатории!A:A,MATCH('Производственный контроль'!E4337,Лаборатории!B:B,0)))</f>
        <v/>
      </c>
      <c r="C4337" t="str">
        <f>IF(E4337="","",VLOOKUP(E4337,Лаборатории!B:D,3,0))</f>
        <v/>
      </c>
      <c r="E4337" s="150"/>
      <c r="J4337" t="str">
        <f>IF(L4337="","",VLOOKUP(L4337,Продукция!B:D,3,0))</f>
        <v/>
      </c>
      <c r="K4337" t="str">
        <f>IF(L4337="","",VLOOKUP(L4337,Продукция!B:C,2,0))</f>
        <v/>
      </c>
      <c r="L4337" s="151"/>
      <c r="M4337" t="str">
        <f>IF(L4337="","",VLOOKUP(L4337,Продукция!B:L,11,0))</f>
        <v/>
      </c>
      <c r="AB4337" t="str">
        <f>IF(L4337="","",VLOOKUP(L4337&amp;I4337,Продукция!A:I,9,0))</f>
        <v/>
      </c>
      <c r="AF4337" t="str">
        <f>IF(AD4337="","",VLOOKUP(AD4337,'Сотрудники и ссылки'!A:B,2,0))</f>
        <v/>
      </c>
      <c r="AG4337" t="str">
        <f>IF(AD4337="","",VLOOKUP(AD4337,'Сотрудники и ссылки'!A:C,3,0))</f>
        <v/>
      </c>
      <c r="AI4337" t="str">
        <f>IF(AH4337="","",VLOOKUP(AH4337,'Сотрудники и ссылки'!A:B,2,0))</f>
        <v/>
      </c>
      <c r="AJ4337" t="str">
        <f>IF(AH4337="","",VLOOKUP(AH4337,'Сотрудники и ссылки'!A:C,3,0))</f>
        <v/>
      </c>
      <c r="AL4337" s="2" t="str">
        <f>IF(AK4337="","",AK4337+VLOOKUP(I4337,'Вид исследования'!B:E,4,0))</f>
        <v/>
      </c>
      <c r="AM4337" s="2" t="str">
        <f>IF(AK4337="","",AK4337+VLOOKUP(I4337,'Вид исследования'!B:F,5,0))</f>
        <v/>
      </c>
      <c r="AQ4337" t="str">
        <f>IFERROR(IF(L4337="","",VLOOKUP(L4337&amp;I4337,Продукция!A:K,11,0)),"обратитесь к админ справочника")</f>
        <v/>
      </c>
      <c r="AS4337" t="str">
        <f>IFERROR(IF(L4337="","",VLOOKUP(L4337&amp;I4337,Продукция!A:J,10,0)),"обратитесь к админ справочника")</f>
        <v/>
      </c>
    </row>
    <row r="4338" spans="1:45" x14ac:dyDescent="0.25">
      <c r="A4338" t="str">
        <f t="shared" si="77"/>
        <v/>
      </c>
      <c r="B4338" t="str">
        <f>IF(E4338="","",INDEX(Лаборатории!A:A,MATCH('Производственный контроль'!E4338,Лаборатории!B:B,0)))</f>
        <v/>
      </c>
      <c r="C4338" t="str">
        <f>IF(E4338="","",VLOOKUP(E4338,Лаборатории!B:D,3,0))</f>
        <v/>
      </c>
      <c r="E4338" s="150"/>
      <c r="J4338" t="str">
        <f>IF(L4338="","",VLOOKUP(L4338,Продукция!B:D,3,0))</f>
        <v/>
      </c>
      <c r="K4338" t="str">
        <f>IF(L4338="","",VLOOKUP(L4338,Продукция!B:C,2,0))</f>
        <v/>
      </c>
      <c r="L4338" s="151"/>
      <c r="M4338" t="str">
        <f>IF(L4338="","",VLOOKUP(L4338,Продукция!B:L,11,0))</f>
        <v/>
      </c>
      <c r="AB4338" t="str">
        <f>IF(L4338="","",VLOOKUP(L4338&amp;I4338,Продукция!A:I,9,0))</f>
        <v/>
      </c>
      <c r="AF4338" t="str">
        <f>IF(AD4338="","",VLOOKUP(AD4338,'Сотрудники и ссылки'!A:B,2,0))</f>
        <v/>
      </c>
      <c r="AG4338" t="str">
        <f>IF(AD4338="","",VLOOKUP(AD4338,'Сотрудники и ссылки'!A:C,3,0))</f>
        <v/>
      </c>
      <c r="AI4338" t="str">
        <f>IF(AH4338="","",VLOOKUP(AH4338,'Сотрудники и ссылки'!A:B,2,0))</f>
        <v/>
      </c>
      <c r="AJ4338" t="str">
        <f>IF(AH4338="","",VLOOKUP(AH4338,'Сотрудники и ссылки'!A:C,3,0))</f>
        <v/>
      </c>
      <c r="AL4338" s="2" t="str">
        <f>IF(AK4338="","",AK4338+VLOOKUP(I4338,'Вид исследования'!B:E,4,0))</f>
        <v/>
      </c>
      <c r="AM4338" s="2" t="str">
        <f>IF(AK4338="","",AK4338+VLOOKUP(I4338,'Вид исследования'!B:F,5,0))</f>
        <v/>
      </c>
      <c r="AQ4338" t="str">
        <f>IFERROR(IF(L4338="","",VLOOKUP(L4338&amp;I4338,Продукция!A:K,11,0)),"обратитесь к админ справочника")</f>
        <v/>
      </c>
      <c r="AS4338" t="str">
        <f>IFERROR(IF(L4338="","",VLOOKUP(L4338&amp;I4338,Продукция!A:J,10,0)),"обратитесь к админ справочника")</f>
        <v/>
      </c>
    </row>
    <row r="4339" spans="1:45" x14ac:dyDescent="0.25">
      <c r="A4339" t="str">
        <f t="shared" si="77"/>
        <v/>
      </c>
      <c r="B4339" t="str">
        <f>IF(E4339="","",INDEX(Лаборатории!A:A,MATCH('Производственный контроль'!E4339,Лаборатории!B:B,0)))</f>
        <v/>
      </c>
      <c r="C4339" t="str">
        <f>IF(E4339="","",VLOOKUP(E4339,Лаборатории!B:D,3,0))</f>
        <v/>
      </c>
      <c r="E4339" s="150"/>
      <c r="J4339" t="str">
        <f>IF(L4339="","",VLOOKUP(L4339,Продукция!B:D,3,0))</f>
        <v/>
      </c>
      <c r="K4339" t="str">
        <f>IF(L4339="","",VLOOKUP(L4339,Продукция!B:C,2,0))</f>
        <v/>
      </c>
      <c r="L4339" s="151"/>
      <c r="M4339" t="str">
        <f>IF(L4339="","",VLOOKUP(L4339,Продукция!B:L,11,0))</f>
        <v/>
      </c>
      <c r="AB4339" t="str">
        <f>IF(L4339="","",VLOOKUP(L4339&amp;I4339,Продукция!A:I,9,0))</f>
        <v/>
      </c>
      <c r="AF4339" t="str">
        <f>IF(AD4339="","",VLOOKUP(AD4339,'Сотрудники и ссылки'!A:B,2,0))</f>
        <v/>
      </c>
      <c r="AG4339" t="str">
        <f>IF(AD4339="","",VLOOKUP(AD4339,'Сотрудники и ссылки'!A:C,3,0))</f>
        <v/>
      </c>
      <c r="AI4339" t="str">
        <f>IF(AH4339="","",VLOOKUP(AH4339,'Сотрудники и ссылки'!A:B,2,0))</f>
        <v/>
      </c>
      <c r="AJ4339" t="str">
        <f>IF(AH4339="","",VLOOKUP(AH4339,'Сотрудники и ссылки'!A:C,3,0))</f>
        <v/>
      </c>
      <c r="AL4339" s="2" t="str">
        <f>IF(AK4339="","",AK4339+VLOOKUP(I4339,'Вид исследования'!B:E,4,0))</f>
        <v/>
      </c>
      <c r="AM4339" s="2" t="str">
        <f>IF(AK4339="","",AK4339+VLOOKUP(I4339,'Вид исследования'!B:F,5,0))</f>
        <v/>
      </c>
      <c r="AQ4339" t="str">
        <f>IFERROR(IF(L4339="","",VLOOKUP(L4339&amp;I4339,Продукция!A:K,11,0)),"обратитесь к админ справочника")</f>
        <v/>
      </c>
      <c r="AS4339" t="str">
        <f>IFERROR(IF(L4339="","",VLOOKUP(L4339&amp;I4339,Продукция!A:J,10,0)),"обратитесь к админ справочника")</f>
        <v/>
      </c>
    </row>
    <row r="4340" spans="1:45" x14ac:dyDescent="0.25">
      <c r="A4340" t="str">
        <f t="shared" si="77"/>
        <v/>
      </c>
      <c r="B4340" t="str">
        <f>IF(E4340="","",INDEX(Лаборатории!A:A,MATCH('Производственный контроль'!E4340,Лаборатории!B:B,0)))</f>
        <v/>
      </c>
      <c r="C4340" t="str">
        <f>IF(E4340="","",VLOOKUP(E4340,Лаборатории!B:D,3,0))</f>
        <v/>
      </c>
      <c r="E4340" s="150"/>
      <c r="J4340" t="str">
        <f>IF(L4340="","",VLOOKUP(L4340,Продукция!B:D,3,0))</f>
        <v/>
      </c>
      <c r="K4340" t="str">
        <f>IF(L4340="","",VLOOKUP(L4340,Продукция!B:C,2,0))</f>
        <v/>
      </c>
      <c r="L4340" s="151"/>
      <c r="M4340" t="str">
        <f>IF(L4340="","",VLOOKUP(L4340,Продукция!B:L,11,0))</f>
        <v/>
      </c>
      <c r="AB4340" t="str">
        <f>IF(L4340="","",VLOOKUP(L4340&amp;I4340,Продукция!A:I,9,0))</f>
        <v/>
      </c>
      <c r="AF4340" t="str">
        <f>IF(AD4340="","",VLOOKUP(AD4340,'Сотрудники и ссылки'!A:B,2,0))</f>
        <v/>
      </c>
      <c r="AG4340" t="str">
        <f>IF(AD4340="","",VLOOKUP(AD4340,'Сотрудники и ссылки'!A:C,3,0))</f>
        <v/>
      </c>
      <c r="AI4340" t="str">
        <f>IF(AH4340="","",VLOOKUP(AH4340,'Сотрудники и ссылки'!A:B,2,0))</f>
        <v/>
      </c>
      <c r="AJ4340" t="str">
        <f>IF(AH4340="","",VLOOKUP(AH4340,'Сотрудники и ссылки'!A:C,3,0))</f>
        <v/>
      </c>
      <c r="AL4340" s="2" t="str">
        <f>IF(AK4340="","",AK4340+VLOOKUP(I4340,'Вид исследования'!B:E,4,0))</f>
        <v/>
      </c>
      <c r="AM4340" s="2" t="str">
        <f>IF(AK4340="","",AK4340+VLOOKUP(I4340,'Вид исследования'!B:F,5,0))</f>
        <v/>
      </c>
      <c r="AQ4340" t="str">
        <f>IFERROR(IF(L4340="","",VLOOKUP(L4340&amp;I4340,Продукция!A:K,11,0)),"обратитесь к админ справочника")</f>
        <v/>
      </c>
      <c r="AS4340" t="str">
        <f>IFERROR(IF(L4340="","",VLOOKUP(L4340&amp;I4340,Продукция!A:J,10,0)),"обратитесь к админ справочника")</f>
        <v/>
      </c>
    </row>
    <row r="4341" spans="1:45" x14ac:dyDescent="0.25">
      <c r="A4341" t="str">
        <f t="shared" si="77"/>
        <v/>
      </c>
      <c r="B4341" t="str">
        <f>IF(E4341="","",INDEX(Лаборатории!A:A,MATCH('Производственный контроль'!E4341,Лаборатории!B:B,0)))</f>
        <v/>
      </c>
      <c r="C4341" t="str">
        <f>IF(E4341="","",VLOOKUP(E4341,Лаборатории!B:D,3,0))</f>
        <v/>
      </c>
      <c r="E4341" s="150"/>
      <c r="J4341" t="str">
        <f>IF(L4341="","",VLOOKUP(L4341,Продукция!B:D,3,0))</f>
        <v/>
      </c>
      <c r="K4341" t="str">
        <f>IF(L4341="","",VLOOKUP(L4341,Продукция!B:C,2,0))</f>
        <v/>
      </c>
      <c r="L4341" s="151"/>
      <c r="M4341" t="str">
        <f>IF(L4341="","",VLOOKUP(L4341,Продукция!B:L,11,0))</f>
        <v/>
      </c>
      <c r="AB4341" t="str">
        <f>IF(L4341="","",VLOOKUP(L4341&amp;I4341,Продукция!A:I,9,0))</f>
        <v/>
      </c>
      <c r="AF4341" t="str">
        <f>IF(AD4341="","",VLOOKUP(AD4341,'Сотрудники и ссылки'!A:B,2,0))</f>
        <v/>
      </c>
      <c r="AG4341" t="str">
        <f>IF(AD4341="","",VLOOKUP(AD4341,'Сотрудники и ссылки'!A:C,3,0))</f>
        <v/>
      </c>
      <c r="AI4341" t="str">
        <f>IF(AH4341="","",VLOOKUP(AH4341,'Сотрудники и ссылки'!A:B,2,0))</f>
        <v/>
      </c>
      <c r="AJ4341" t="str">
        <f>IF(AH4341="","",VLOOKUP(AH4341,'Сотрудники и ссылки'!A:C,3,0))</f>
        <v/>
      </c>
      <c r="AL4341" s="2" t="str">
        <f>IF(AK4341="","",AK4341+VLOOKUP(I4341,'Вид исследования'!B:E,4,0))</f>
        <v/>
      </c>
      <c r="AM4341" s="2" t="str">
        <f>IF(AK4341="","",AK4341+VLOOKUP(I4341,'Вид исследования'!B:F,5,0))</f>
        <v/>
      </c>
      <c r="AQ4341" t="str">
        <f>IFERROR(IF(L4341="","",VLOOKUP(L4341&amp;I4341,Продукция!A:K,11,0)),"обратитесь к админ справочника")</f>
        <v/>
      </c>
      <c r="AS4341" t="str">
        <f>IFERROR(IF(L4341="","",VLOOKUP(L4341&amp;I4341,Продукция!A:J,10,0)),"обратитесь к админ справочника")</f>
        <v/>
      </c>
    </row>
    <row r="4342" spans="1:45" x14ac:dyDescent="0.25">
      <c r="A4342" t="str">
        <f t="shared" si="77"/>
        <v/>
      </c>
      <c r="B4342" t="str">
        <f>IF(E4342="","",INDEX(Лаборатории!A:A,MATCH('Производственный контроль'!E4342,Лаборатории!B:B,0)))</f>
        <v/>
      </c>
      <c r="C4342" t="str">
        <f>IF(E4342="","",VLOOKUP(E4342,Лаборатории!B:D,3,0))</f>
        <v/>
      </c>
      <c r="E4342" s="150"/>
      <c r="J4342" t="str">
        <f>IF(L4342="","",VLOOKUP(L4342,Продукция!B:D,3,0))</f>
        <v/>
      </c>
      <c r="K4342" t="str">
        <f>IF(L4342="","",VLOOKUP(L4342,Продукция!B:C,2,0))</f>
        <v/>
      </c>
      <c r="L4342" s="151"/>
      <c r="M4342" t="str">
        <f>IF(L4342="","",VLOOKUP(L4342,Продукция!B:L,11,0))</f>
        <v/>
      </c>
      <c r="AB4342" t="str">
        <f>IF(L4342="","",VLOOKUP(L4342&amp;I4342,Продукция!A:I,9,0))</f>
        <v/>
      </c>
      <c r="AF4342" t="str">
        <f>IF(AD4342="","",VLOOKUP(AD4342,'Сотрудники и ссылки'!A:B,2,0))</f>
        <v/>
      </c>
      <c r="AG4342" t="str">
        <f>IF(AD4342="","",VLOOKUP(AD4342,'Сотрудники и ссылки'!A:C,3,0))</f>
        <v/>
      </c>
      <c r="AI4342" t="str">
        <f>IF(AH4342="","",VLOOKUP(AH4342,'Сотрудники и ссылки'!A:B,2,0))</f>
        <v/>
      </c>
      <c r="AJ4342" t="str">
        <f>IF(AH4342="","",VLOOKUP(AH4342,'Сотрудники и ссылки'!A:C,3,0))</f>
        <v/>
      </c>
      <c r="AL4342" s="2" t="str">
        <f>IF(AK4342="","",AK4342+VLOOKUP(I4342,'Вид исследования'!B:E,4,0))</f>
        <v/>
      </c>
      <c r="AM4342" s="2" t="str">
        <f>IF(AK4342="","",AK4342+VLOOKUP(I4342,'Вид исследования'!B:F,5,0))</f>
        <v/>
      </c>
      <c r="AQ4342" t="str">
        <f>IFERROR(IF(L4342="","",VLOOKUP(L4342&amp;I4342,Продукция!A:K,11,0)),"обратитесь к админ справочника")</f>
        <v/>
      </c>
      <c r="AS4342" t="str">
        <f>IFERROR(IF(L4342="","",VLOOKUP(L4342&amp;I4342,Продукция!A:J,10,0)),"обратитесь к админ справочника")</f>
        <v/>
      </c>
    </row>
    <row r="4343" spans="1:45" x14ac:dyDescent="0.25">
      <c r="A4343" t="str">
        <f t="shared" si="77"/>
        <v/>
      </c>
      <c r="B4343" t="str">
        <f>IF(E4343="","",INDEX(Лаборатории!A:A,MATCH('Производственный контроль'!E4343,Лаборатории!B:B,0)))</f>
        <v/>
      </c>
      <c r="C4343" t="str">
        <f>IF(E4343="","",VLOOKUP(E4343,Лаборатории!B:D,3,0))</f>
        <v/>
      </c>
      <c r="E4343" s="150"/>
      <c r="J4343" t="str">
        <f>IF(L4343="","",VLOOKUP(L4343,Продукция!B:D,3,0))</f>
        <v/>
      </c>
      <c r="K4343" t="str">
        <f>IF(L4343="","",VLOOKUP(L4343,Продукция!B:C,2,0))</f>
        <v/>
      </c>
      <c r="L4343" s="151"/>
      <c r="M4343" t="str">
        <f>IF(L4343="","",VLOOKUP(L4343,Продукция!B:L,11,0))</f>
        <v/>
      </c>
      <c r="AB4343" t="str">
        <f>IF(L4343="","",VLOOKUP(L4343&amp;I4343,Продукция!A:I,9,0))</f>
        <v/>
      </c>
      <c r="AF4343" t="str">
        <f>IF(AD4343="","",VLOOKUP(AD4343,'Сотрудники и ссылки'!A:B,2,0))</f>
        <v/>
      </c>
      <c r="AG4343" t="str">
        <f>IF(AD4343="","",VLOOKUP(AD4343,'Сотрудники и ссылки'!A:C,3,0))</f>
        <v/>
      </c>
      <c r="AI4343" t="str">
        <f>IF(AH4343="","",VLOOKUP(AH4343,'Сотрудники и ссылки'!A:B,2,0))</f>
        <v/>
      </c>
      <c r="AJ4343" t="str">
        <f>IF(AH4343="","",VLOOKUP(AH4343,'Сотрудники и ссылки'!A:C,3,0))</f>
        <v/>
      </c>
      <c r="AL4343" s="2" t="str">
        <f>IF(AK4343="","",AK4343+VLOOKUP(I4343,'Вид исследования'!B:E,4,0))</f>
        <v/>
      </c>
      <c r="AM4343" s="2" t="str">
        <f>IF(AK4343="","",AK4343+VLOOKUP(I4343,'Вид исследования'!B:F,5,0))</f>
        <v/>
      </c>
      <c r="AQ4343" t="str">
        <f>IFERROR(IF(L4343="","",VLOOKUP(L4343&amp;I4343,Продукция!A:K,11,0)),"обратитесь к админ справочника")</f>
        <v/>
      </c>
      <c r="AS4343" t="str">
        <f>IFERROR(IF(L4343="","",VLOOKUP(L4343&amp;I4343,Продукция!A:J,10,0)),"обратитесь к админ справочника")</f>
        <v/>
      </c>
    </row>
    <row r="4344" spans="1:45" x14ac:dyDescent="0.25">
      <c r="A4344" t="str">
        <f t="shared" si="77"/>
        <v/>
      </c>
      <c r="B4344" t="str">
        <f>IF(E4344="","",INDEX(Лаборатории!A:A,MATCH('Производственный контроль'!E4344,Лаборатории!B:B,0)))</f>
        <v/>
      </c>
      <c r="C4344" t="str">
        <f>IF(E4344="","",VLOOKUP(E4344,Лаборатории!B:D,3,0))</f>
        <v/>
      </c>
      <c r="E4344" s="150"/>
      <c r="J4344" t="str">
        <f>IF(L4344="","",VLOOKUP(L4344,Продукция!B:D,3,0))</f>
        <v/>
      </c>
      <c r="K4344" t="str">
        <f>IF(L4344="","",VLOOKUP(L4344,Продукция!B:C,2,0))</f>
        <v/>
      </c>
      <c r="L4344" s="151"/>
      <c r="M4344" t="str">
        <f>IF(L4344="","",VLOOKUP(L4344,Продукция!B:L,11,0))</f>
        <v/>
      </c>
      <c r="AB4344" t="str">
        <f>IF(L4344="","",VLOOKUP(L4344&amp;I4344,Продукция!A:I,9,0))</f>
        <v/>
      </c>
      <c r="AF4344" t="str">
        <f>IF(AD4344="","",VLOOKUP(AD4344,'Сотрудники и ссылки'!A:B,2,0))</f>
        <v/>
      </c>
      <c r="AG4344" t="str">
        <f>IF(AD4344="","",VLOOKUP(AD4344,'Сотрудники и ссылки'!A:C,3,0))</f>
        <v/>
      </c>
      <c r="AI4344" t="str">
        <f>IF(AH4344="","",VLOOKUP(AH4344,'Сотрудники и ссылки'!A:B,2,0))</f>
        <v/>
      </c>
      <c r="AJ4344" t="str">
        <f>IF(AH4344="","",VLOOKUP(AH4344,'Сотрудники и ссылки'!A:C,3,0))</f>
        <v/>
      </c>
      <c r="AL4344" s="2" t="str">
        <f>IF(AK4344="","",AK4344+VLOOKUP(I4344,'Вид исследования'!B:E,4,0))</f>
        <v/>
      </c>
      <c r="AM4344" s="2" t="str">
        <f>IF(AK4344="","",AK4344+VLOOKUP(I4344,'Вид исследования'!B:F,5,0))</f>
        <v/>
      </c>
      <c r="AQ4344" t="str">
        <f>IFERROR(IF(L4344="","",VLOOKUP(L4344&amp;I4344,Продукция!A:K,11,0)),"обратитесь к админ справочника")</f>
        <v/>
      </c>
      <c r="AS4344" t="str">
        <f>IFERROR(IF(L4344="","",VLOOKUP(L4344&amp;I4344,Продукция!A:J,10,0)),"обратитесь к админ справочника")</f>
        <v/>
      </c>
    </row>
    <row r="4345" spans="1:45" x14ac:dyDescent="0.25">
      <c r="A4345" t="str">
        <f t="shared" si="77"/>
        <v/>
      </c>
      <c r="B4345" t="str">
        <f>IF(E4345="","",INDEX(Лаборатории!A:A,MATCH('Производственный контроль'!E4345,Лаборатории!B:B,0)))</f>
        <v/>
      </c>
      <c r="C4345" t="str">
        <f>IF(E4345="","",VLOOKUP(E4345,Лаборатории!B:D,3,0))</f>
        <v/>
      </c>
      <c r="E4345" s="150"/>
      <c r="J4345" t="str">
        <f>IF(L4345="","",VLOOKUP(L4345,Продукция!B:D,3,0))</f>
        <v/>
      </c>
      <c r="K4345" t="str">
        <f>IF(L4345="","",VLOOKUP(L4345,Продукция!B:C,2,0))</f>
        <v/>
      </c>
      <c r="L4345" s="151"/>
      <c r="M4345" t="str">
        <f>IF(L4345="","",VLOOKUP(L4345,Продукция!B:L,11,0))</f>
        <v/>
      </c>
      <c r="AB4345" t="str">
        <f>IF(L4345="","",VLOOKUP(L4345&amp;I4345,Продукция!A:I,9,0))</f>
        <v/>
      </c>
      <c r="AF4345" t="str">
        <f>IF(AD4345="","",VLOOKUP(AD4345,'Сотрудники и ссылки'!A:B,2,0))</f>
        <v/>
      </c>
      <c r="AG4345" t="str">
        <f>IF(AD4345="","",VLOOKUP(AD4345,'Сотрудники и ссылки'!A:C,3,0))</f>
        <v/>
      </c>
      <c r="AI4345" t="str">
        <f>IF(AH4345="","",VLOOKUP(AH4345,'Сотрудники и ссылки'!A:B,2,0))</f>
        <v/>
      </c>
      <c r="AJ4345" t="str">
        <f>IF(AH4345="","",VLOOKUP(AH4345,'Сотрудники и ссылки'!A:C,3,0))</f>
        <v/>
      </c>
      <c r="AL4345" s="2" t="str">
        <f>IF(AK4345="","",AK4345+VLOOKUP(I4345,'Вид исследования'!B:E,4,0))</f>
        <v/>
      </c>
      <c r="AM4345" s="2" t="str">
        <f>IF(AK4345="","",AK4345+VLOOKUP(I4345,'Вид исследования'!B:F,5,0))</f>
        <v/>
      </c>
      <c r="AQ4345" t="str">
        <f>IFERROR(IF(L4345="","",VLOOKUP(L4345&amp;I4345,Продукция!A:K,11,0)),"обратитесь к админ справочника")</f>
        <v/>
      </c>
      <c r="AS4345" t="str">
        <f>IFERROR(IF(L4345="","",VLOOKUP(L4345&amp;I4345,Продукция!A:J,10,0)),"обратитесь к админ справочника")</f>
        <v/>
      </c>
    </row>
    <row r="4346" spans="1:45" x14ac:dyDescent="0.25">
      <c r="A4346" t="str">
        <f t="shared" si="77"/>
        <v/>
      </c>
      <c r="B4346" t="str">
        <f>IF(E4346="","",INDEX(Лаборатории!A:A,MATCH('Производственный контроль'!E4346,Лаборатории!B:B,0)))</f>
        <v/>
      </c>
      <c r="C4346" t="str">
        <f>IF(E4346="","",VLOOKUP(E4346,Лаборатории!B:D,3,0))</f>
        <v/>
      </c>
      <c r="E4346" s="150"/>
      <c r="J4346" t="str">
        <f>IF(L4346="","",VLOOKUP(L4346,Продукция!B:D,3,0))</f>
        <v/>
      </c>
      <c r="K4346" t="str">
        <f>IF(L4346="","",VLOOKUP(L4346,Продукция!B:C,2,0))</f>
        <v/>
      </c>
      <c r="L4346" s="151"/>
      <c r="M4346" t="str">
        <f>IF(L4346="","",VLOOKUP(L4346,Продукция!B:L,11,0))</f>
        <v/>
      </c>
      <c r="AB4346" t="str">
        <f>IF(L4346="","",VLOOKUP(L4346&amp;I4346,Продукция!A:I,9,0))</f>
        <v/>
      </c>
      <c r="AF4346" t="str">
        <f>IF(AD4346="","",VLOOKUP(AD4346,'Сотрудники и ссылки'!A:B,2,0))</f>
        <v/>
      </c>
      <c r="AG4346" t="str">
        <f>IF(AD4346="","",VLOOKUP(AD4346,'Сотрудники и ссылки'!A:C,3,0))</f>
        <v/>
      </c>
      <c r="AI4346" t="str">
        <f>IF(AH4346="","",VLOOKUP(AH4346,'Сотрудники и ссылки'!A:B,2,0))</f>
        <v/>
      </c>
      <c r="AJ4346" t="str">
        <f>IF(AH4346="","",VLOOKUP(AH4346,'Сотрудники и ссылки'!A:C,3,0))</f>
        <v/>
      </c>
      <c r="AL4346" s="2" t="str">
        <f>IF(AK4346="","",AK4346+VLOOKUP(I4346,'Вид исследования'!B:E,4,0))</f>
        <v/>
      </c>
      <c r="AM4346" s="2" t="str">
        <f>IF(AK4346="","",AK4346+VLOOKUP(I4346,'Вид исследования'!B:F,5,0))</f>
        <v/>
      </c>
      <c r="AQ4346" t="str">
        <f>IFERROR(IF(L4346="","",VLOOKUP(L4346&amp;I4346,Продукция!A:K,11,0)),"обратитесь к админ справочника")</f>
        <v/>
      </c>
      <c r="AS4346" t="str">
        <f>IFERROR(IF(L4346="","",VLOOKUP(L4346&amp;I4346,Продукция!A:J,10,0)),"обратитесь к админ справочника")</f>
        <v/>
      </c>
    </row>
    <row r="4347" spans="1:45" x14ac:dyDescent="0.25">
      <c r="A4347" t="str">
        <f t="shared" si="77"/>
        <v/>
      </c>
      <c r="B4347" t="str">
        <f>IF(E4347="","",INDEX(Лаборатории!A:A,MATCH('Производственный контроль'!E4347,Лаборатории!B:B,0)))</f>
        <v/>
      </c>
      <c r="C4347" t="str">
        <f>IF(E4347="","",VLOOKUP(E4347,Лаборатории!B:D,3,0))</f>
        <v/>
      </c>
      <c r="E4347" s="150"/>
      <c r="J4347" t="str">
        <f>IF(L4347="","",VLOOKUP(L4347,Продукция!B:D,3,0))</f>
        <v/>
      </c>
      <c r="K4347" t="str">
        <f>IF(L4347="","",VLOOKUP(L4347,Продукция!B:C,2,0))</f>
        <v/>
      </c>
      <c r="L4347" s="151"/>
      <c r="M4347" t="str">
        <f>IF(L4347="","",VLOOKUP(L4347,Продукция!B:L,11,0))</f>
        <v/>
      </c>
      <c r="AB4347" t="str">
        <f>IF(L4347="","",VLOOKUP(L4347&amp;I4347,Продукция!A:I,9,0))</f>
        <v/>
      </c>
      <c r="AF4347" t="str">
        <f>IF(AD4347="","",VLOOKUP(AD4347,'Сотрудники и ссылки'!A:B,2,0))</f>
        <v/>
      </c>
      <c r="AG4347" t="str">
        <f>IF(AD4347="","",VLOOKUP(AD4347,'Сотрудники и ссылки'!A:C,3,0))</f>
        <v/>
      </c>
      <c r="AI4347" t="str">
        <f>IF(AH4347="","",VLOOKUP(AH4347,'Сотрудники и ссылки'!A:B,2,0))</f>
        <v/>
      </c>
      <c r="AJ4347" t="str">
        <f>IF(AH4347="","",VLOOKUP(AH4347,'Сотрудники и ссылки'!A:C,3,0))</f>
        <v/>
      </c>
      <c r="AL4347" s="2" t="str">
        <f>IF(AK4347="","",AK4347+VLOOKUP(I4347,'Вид исследования'!B:E,4,0))</f>
        <v/>
      </c>
      <c r="AM4347" s="2" t="str">
        <f>IF(AK4347="","",AK4347+VLOOKUP(I4347,'Вид исследования'!B:F,5,0))</f>
        <v/>
      </c>
      <c r="AQ4347" t="str">
        <f>IFERROR(IF(L4347="","",VLOOKUP(L4347&amp;I4347,Продукция!A:K,11,0)),"обратитесь к админ справочника")</f>
        <v/>
      </c>
      <c r="AS4347" t="str">
        <f>IFERROR(IF(L4347="","",VLOOKUP(L4347&amp;I4347,Продукция!A:J,10,0)),"обратитесь к админ справочника")</f>
        <v/>
      </c>
    </row>
    <row r="4348" spans="1:45" x14ac:dyDescent="0.25">
      <c r="A4348" t="str">
        <f t="shared" si="77"/>
        <v/>
      </c>
      <c r="B4348" t="str">
        <f>IF(E4348="","",INDEX(Лаборатории!A:A,MATCH('Производственный контроль'!E4348,Лаборатории!B:B,0)))</f>
        <v/>
      </c>
      <c r="C4348" t="str">
        <f>IF(E4348="","",VLOOKUP(E4348,Лаборатории!B:D,3,0))</f>
        <v/>
      </c>
      <c r="E4348" s="150"/>
      <c r="J4348" t="str">
        <f>IF(L4348="","",VLOOKUP(L4348,Продукция!B:D,3,0))</f>
        <v/>
      </c>
      <c r="K4348" t="str">
        <f>IF(L4348="","",VLOOKUP(L4348,Продукция!B:C,2,0))</f>
        <v/>
      </c>
      <c r="L4348" s="151"/>
      <c r="M4348" t="str">
        <f>IF(L4348="","",VLOOKUP(L4348,Продукция!B:L,11,0))</f>
        <v/>
      </c>
      <c r="AB4348" t="str">
        <f>IF(L4348="","",VLOOKUP(L4348&amp;I4348,Продукция!A:I,9,0))</f>
        <v/>
      </c>
      <c r="AF4348" t="str">
        <f>IF(AD4348="","",VLOOKUP(AD4348,'Сотрудники и ссылки'!A:B,2,0))</f>
        <v/>
      </c>
      <c r="AG4348" t="str">
        <f>IF(AD4348="","",VLOOKUP(AD4348,'Сотрудники и ссылки'!A:C,3,0))</f>
        <v/>
      </c>
      <c r="AI4348" t="str">
        <f>IF(AH4348="","",VLOOKUP(AH4348,'Сотрудники и ссылки'!A:B,2,0))</f>
        <v/>
      </c>
      <c r="AJ4348" t="str">
        <f>IF(AH4348="","",VLOOKUP(AH4348,'Сотрудники и ссылки'!A:C,3,0))</f>
        <v/>
      </c>
      <c r="AL4348" s="2" t="str">
        <f>IF(AK4348="","",AK4348+VLOOKUP(I4348,'Вид исследования'!B:E,4,0))</f>
        <v/>
      </c>
      <c r="AM4348" s="2" t="str">
        <f>IF(AK4348="","",AK4348+VLOOKUP(I4348,'Вид исследования'!B:F,5,0))</f>
        <v/>
      </c>
      <c r="AQ4348" t="str">
        <f>IFERROR(IF(L4348="","",VLOOKUP(L4348&amp;I4348,Продукция!A:K,11,0)),"обратитесь к админ справочника")</f>
        <v/>
      </c>
      <c r="AS4348" t="str">
        <f>IFERROR(IF(L4348="","",VLOOKUP(L4348&amp;I4348,Продукция!A:J,10,0)),"обратитесь к админ справочника")</f>
        <v/>
      </c>
    </row>
    <row r="4349" spans="1:45" x14ac:dyDescent="0.25">
      <c r="A4349" t="str">
        <f t="shared" si="77"/>
        <v/>
      </c>
      <c r="B4349" t="str">
        <f>IF(E4349="","",INDEX(Лаборатории!A:A,MATCH('Производственный контроль'!E4349,Лаборатории!B:B,0)))</f>
        <v/>
      </c>
      <c r="C4349" t="str">
        <f>IF(E4349="","",VLOOKUP(E4349,Лаборатории!B:D,3,0))</f>
        <v/>
      </c>
      <c r="E4349" s="150"/>
      <c r="J4349" t="str">
        <f>IF(L4349="","",VLOOKUP(L4349,Продукция!B:D,3,0))</f>
        <v/>
      </c>
      <c r="K4349" t="str">
        <f>IF(L4349="","",VLOOKUP(L4349,Продукция!B:C,2,0))</f>
        <v/>
      </c>
      <c r="L4349" s="151"/>
      <c r="M4349" t="str">
        <f>IF(L4349="","",VLOOKUP(L4349,Продукция!B:L,11,0))</f>
        <v/>
      </c>
      <c r="AB4349" t="str">
        <f>IF(L4349="","",VLOOKUP(L4349&amp;I4349,Продукция!A:I,9,0))</f>
        <v/>
      </c>
      <c r="AF4349" t="str">
        <f>IF(AD4349="","",VLOOKUP(AD4349,'Сотрудники и ссылки'!A:B,2,0))</f>
        <v/>
      </c>
      <c r="AG4349" t="str">
        <f>IF(AD4349="","",VLOOKUP(AD4349,'Сотрудники и ссылки'!A:C,3,0))</f>
        <v/>
      </c>
      <c r="AI4349" t="str">
        <f>IF(AH4349="","",VLOOKUP(AH4349,'Сотрудники и ссылки'!A:B,2,0))</f>
        <v/>
      </c>
      <c r="AJ4349" t="str">
        <f>IF(AH4349="","",VLOOKUP(AH4349,'Сотрудники и ссылки'!A:C,3,0))</f>
        <v/>
      </c>
      <c r="AL4349" s="2" t="str">
        <f>IF(AK4349="","",AK4349+VLOOKUP(I4349,'Вид исследования'!B:E,4,0))</f>
        <v/>
      </c>
      <c r="AM4349" s="2" t="str">
        <f>IF(AK4349="","",AK4349+VLOOKUP(I4349,'Вид исследования'!B:F,5,0))</f>
        <v/>
      </c>
      <c r="AQ4349" t="str">
        <f>IFERROR(IF(L4349="","",VLOOKUP(L4349&amp;I4349,Продукция!A:K,11,0)),"обратитесь к админ справочника")</f>
        <v/>
      </c>
      <c r="AS4349" t="str">
        <f>IFERROR(IF(L4349="","",VLOOKUP(L4349&amp;I4349,Продукция!A:J,10,0)),"обратитесь к админ справочника")</f>
        <v/>
      </c>
    </row>
    <row r="4350" spans="1:45" x14ac:dyDescent="0.25">
      <c r="A4350" t="str">
        <f t="shared" si="77"/>
        <v/>
      </c>
      <c r="B4350" t="str">
        <f>IF(E4350="","",INDEX(Лаборатории!A:A,MATCH('Производственный контроль'!E4350,Лаборатории!B:B,0)))</f>
        <v/>
      </c>
      <c r="C4350" t="str">
        <f>IF(E4350="","",VLOOKUP(E4350,Лаборатории!B:D,3,0))</f>
        <v/>
      </c>
      <c r="E4350" s="150"/>
      <c r="J4350" t="str">
        <f>IF(L4350="","",VLOOKUP(L4350,Продукция!B:D,3,0))</f>
        <v/>
      </c>
      <c r="K4350" t="str">
        <f>IF(L4350="","",VLOOKUP(L4350,Продукция!B:C,2,0))</f>
        <v/>
      </c>
      <c r="L4350" s="151"/>
      <c r="M4350" t="str">
        <f>IF(L4350="","",VLOOKUP(L4350,Продукция!B:L,11,0))</f>
        <v/>
      </c>
      <c r="AB4350" t="str">
        <f>IF(L4350="","",VLOOKUP(L4350&amp;I4350,Продукция!A:I,9,0))</f>
        <v/>
      </c>
      <c r="AF4350" t="str">
        <f>IF(AD4350="","",VLOOKUP(AD4350,'Сотрудники и ссылки'!A:B,2,0))</f>
        <v/>
      </c>
      <c r="AG4350" t="str">
        <f>IF(AD4350="","",VLOOKUP(AD4350,'Сотрудники и ссылки'!A:C,3,0))</f>
        <v/>
      </c>
      <c r="AI4350" t="str">
        <f>IF(AH4350="","",VLOOKUP(AH4350,'Сотрудники и ссылки'!A:B,2,0))</f>
        <v/>
      </c>
      <c r="AJ4350" t="str">
        <f>IF(AH4350="","",VLOOKUP(AH4350,'Сотрудники и ссылки'!A:C,3,0))</f>
        <v/>
      </c>
      <c r="AL4350" s="2" t="str">
        <f>IF(AK4350="","",AK4350+VLOOKUP(I4350,'Вид исследования'!B:E,4,0))</f>
        <v/>
      </c>
      <c r="AM4350" s="2" t="str">
        <f>IF(AK4350="","",AK4350+VLOOKUP(I4350,'Вид исследования'!B:F,5,0))</f>
        <v/>
      </c>
      <c r="AQ4350" t="str">
        <f>IFERROR(IF(L4350="","",VLOOKUP(L4350&amp;I4350,Продукция!A:K,11,0)),"обратитесь к админ справочника")</f>
        <v/>
      </c>
      <c r="AS4350" t="str">
        <f>IFERROR(IF(L4350="","",VLOOKUP(L4350&amp;I4350,Продукция!A:J,10,0)),"обратитесь к админ справочника")</f>
        <v/>
      </c>
    </row>
    <row r="4351" spans="1:45" x14ac:dyDescent="0.25">
      <c r="A4351" t="str">
        <f t="shared" si="77"/>
        <v/>
      </c>
      <c r="B4351" t="str">
        <f>IF(E4351="","",INDEX(Лаборатории!A:A,MATCH('Производственный контроль'!E4351,Лаборатории!B:B,0)))</f>
        <v/>
      </c>
      <c r="C4351" t="str">
        <f>IF(E4351="","",VLOOKUP(E4351,Лаборатории!B:D,3,0))</f>
        <v/>
      </c>
      <c r="E4351" s="150"/>
      <c r="J4351" t="str">
        <f>IF(L4351="","",VLOOKUP(L4351,Продукция!B:D,3,0))</f>
        <v/>
      </c>
      <c r="K4351" t="str">
        <f>IF(L4351="","",VLOOKUP(L4351,Продукция!B:C,2,0))</f>
        <v/>
      </c>
      <c r="L4351" s="151"/>
      <c r="M4351" t="str">
        <f>IF(L4351="","",VLOOKUP(L4351,Продукция!B:L,11,0))</f>
        <v/>
      </c>
      <c r="AB4351" t="str">
        <f>IF(L4351="","",VLOOKUP(L4351&amp;I4351,Продукция!A:I,9,0))</f>
        <v/>
      </c>
      <c r="AF4351" t="str">
        <f>IF(AD4351="","",VLOOKUP(AD4351,'Сотрудники и ссылки'!A:B,2,0))</f>
        <v/>
      </c>
      <c r="AG4351" t="str">
        <f>IF(AD4351="","",VLOOKUP(AD4351,'Сотрудники и ссылки'!A:C,3,0))</f>
        <v/>
      </c>
      <c r="AI4351" t="str">
        <f>IF(AH4351="","",VLOOKUP(AH4351,'Сотрудники и ссылки'!A:B,2,0))</f>
        <v/>
      </c>
      <c r="AJ4351" t="str">
        <f>IF(AH4351="","",VLOOKUP(AH4351,'Сотрудники и ссылки'!A:C,3,0))</f>
        <v/>
      </c>
      <c r="AL4351" s="2" t="str">
        <f>IF(AK4351="","",AK4351+VLOOKUP(I4351,'Вид исследования'!B:E,4,0))</f>
        <v/>
      </c>
      <c r="AM4351" s="2" t="str">
        <f>IF(AK4351="","",AK4351+VLOOKUP(I4351,'Вид исследования'!B:F,5,0))</f>
        <v/>
      </c>
      <c r="AQ4351" t="str">
        <f>IFERROR(IF(L4351="","",VLOOKUP(L4351&amp;I4351,Продукция!A:K,11,0)),"обратитесь к админ справочника")</f>
        <v/>
      </c>
      <c r="AS4351" t="str">
        <f>IFERROR(IF(L4351="","",VLOOKUP(L4351&amp;I4351,Продукция!A:J,10,0)),"обратитесь к админ справочника")</f>
        <v/>
      </c>
    </row>
    <row r="4352" spans="1:45" x14ac:dyDescent="0.25">
      <c r="A4352" t="str">
        <f t="shared" si="77"/>
        <v/>
      </c>
      <c r="B4352" t="str">
        <f>IF(E4352="","",INDEX(Лаборатории!A:A,MATCH('Производственный контроль'!E4352,Лаборатории!B:B,0)))</f>
        <v/>
      </c>
      <c r="C4352" t="str">
        <f>IF(E4352="","",VLOOKUP(E4352,Лаборатории!B:D,3,0))</f>
        <v/>
      </c>
      <c r="E4352" s="150"/>
      <c r="J4352" t="str">
        <f>IF(L4352="","",VLOOKUP(L4352,Продукция!B:D,3,0))</f>
        <v/>
      </c>
      <c r="K4352" t="str">
        <f>IF(L4352="","",VLOOKUP(L4352,Продукция!B:C,2,0))</f>
        <v/>
      </c>
      <c r="L4352" s="151"/>
      <c r="M4352" t="str">
        <f>IF(L4352="","",VLOOKUP(L4352,Продукция!B:L,11,0))</f>
        <v/>
      </c>
      <c r="AB4352" t="str">
        <f>IF(L4352="","",VLOOKUP(L4352&amp;I4352,Продукция!A:I,9,0))</f>
        <v/>
      </c>
      <c r="AF4352" t="str">
        <f>IF(AD4352="","",VLOOKUP(AD4352,'Сотрудники и ссылки'!A:B,2,0))</f>
        <v/>
      </c>
      <c r="AG4352" t="str">
        <f>IF(AD4352="","",VLOOKUP(AD4352,'Сотрудники и ссылки'!A:C,3,0))</f>
        <v/>
      </c>
      <c r="AI4352" t="str">
        <f>IF(AH4352="","",VLOOKUP(AH4352,'Сотрудники и ссылки'!A:B,2,0))</f>
        <v/>
      </c>
      <c r="AJ4352" t="str">
        <f>IF(AH4352="","",VLOOKUP(AH4352,'Сотрудники и ссылки'!A:C,3,0))</f>
        <v/>
      </c>
      <c r="AL4352" s="2" t="str">
        <f>IF(AK4352="","",AK4352+VLOOKUP(I4352,'Вид исследования'!B:E,4,0))</f>
        <v/>
      </c>
      <c r="AM4352" s="2" t="str">
        <f>IF(AK4352="","",AK4352+VLOOKUP(I4352,'Вид исследования'!B:F,5,0))</f>
        <v/>
      </c>
      <c r="AQ4352" t="str">
        <f>IFERROR(IF(L4352="","",VLOOKUP(L4352&amp;I4352,Продукция!A:K,11,0)),"обратитесь к админ справочника")</f>
        <v/>
      </c>
      <c r="AS4352" t="str">
        <f>IFERROR(IF(L4352="","",VLOOKUP(L4352&amp;I4352,Продукция!A:J,10,0)),"обратитесь к админ справочника")</f>
        <v/>
      </c>
    </row>
    <row r="4353" spans="1:45" x14ac:dyDescent="0.25">
      <c r="A4353" t="str">
        <f t="shared" si="77"/>
        <v/>
      </c>
      <c r="B4353" t="str">
        <f>IF(E4353="","",INDEX(Лаборатории!A:A,MATCH('Производственный контроль'!E4353,Лаборатории!B:B,0)))</f>
        <v/>
      </c>
      <c r="C4353" t="str">
        <f>IF(E4353="","",VLOOKUP(E4353,Лаборатории!B:D,3,0))</f>
        <v/>
      </c>
      <c r="E4353" s="150"/>
      <c r="J4353" t="str">
        <f>IF(L4353="","",VLOOKUP(L4353,Продукция!B:D,3,0))</f>
        <v/>
      </c>
      <c r="K4353" t="str">
        <f>IF(L4353="","",VLOOKUP(L4353,Продукция!B:C,2,0))</f>
        <v/>
      </c>
      <c r="L4353" s="151"/>
      <c r="M4353" t="str">
        <f>IF(L4353="","",VLOOKUP(L4353,Продукция!B:L,11,0))</f>
        <v/>
      </c>
      <c r="AB4353" t="str">
        <f>IF(L4353="","",VLOOKUP(L4353&amp;I4353,Продукция!A:I,9,0))</f>
        <v/>
      </c>
      <c r="AF4353" t="str">
        <f>IF(AD4353="","",VLOOKUP(AD4353,'Сотрудники и ссылки'!A:B,2,0))</f>
        <v/>
      </c>
      <c r="AG4353" t="str">
        <f>IF(AD4353="","",VLOOKUP(AD4353,'Сотрудники и ссылки'!A:C,3,0))</f>
        <v/>
      </c>
      <c r="AI4353" t="str">
        <f>IF(AH4353="","",VLOOKUP(AH4353,'Сотрудники и ссылки'!A:B,2,0))</f>
        <v/>
      </c>
      <c r="AJ4353" t="str">
        <f>IF(AH4353="","",VLOOKUP(AH4353,'Сотрудники и ссылки'!A:C,3,0))</f>
        <v/>
      </c>
      <c r="AL4353" s="2" t="str">
        <f>IF(AK4353="","",AK4353+VLOOKUP(I4353,'Вид исследования'!B:E,4,0))</f>
        <v/>
      </c>
      <c r="AM4353" s="2" t="str">
        <f>IF(AK4353="","",AK4353+VLOOKUP(I4353,'Вид исследования'!B:F,5,0))</f>
        <v/>
      </c>
      <c r="AQ4353" t="str">
        <f>IFERROR(IF(L4353="","",VLOOKUP(L4353&amp;I4353,Продукция!A:K,11,0)),"обратитесь к админ справочника")</f>
        <v/>
      </c>
      <c r="AS4353" t="str">
        <f>IFERROR(IF(L4353="","",VLOOKUP(L4353&amp;I4353,Продукция!A:J,10,0)),"обратитесь к админ справочника")</f>
        <v/>
      </c>
    </row>
    <row r="4354" spans="1:45" x14ac:dyDescent="0.25">
      <c r="A4354" t="str">
        <f t="shared" si="77"/>
        <v/>
      </c>
      <c r="B4354" t="str">
        <f>IF(E4354="","",INDEX(Лаборатории!A:A,MATCH('Производственный контроль'!E4354,Лаборатории!B:B,0)))</f>
        <v/>
      </c>
      <c r="C4354" t="str">
        <f>IF(E4354="","",VLOOKUP(E4354,Лаборатории!B:D,3,0))</f>
        <v/>
      </c>
      <c r="E4354" s="150"/>
      <c r="J4354" t="str">
        <f>IF(L4354="","",VLOOKUP(L4354,Продукция!B:D,3,0))</f>
        <v/>
      </c>
      <c r="K4354" t="str">
        <f>IF(L4354="","",VLOOKUP(L4354,Продукция!B:C,2,0))</f>
        <v/>
      </c>
      <c r="L4354" s="151"/>
      <c r="M4354" t="str">
        <f>IF(L4354="","",VLOOKUP(L4354,Продукция!B:L,11,0))</f>
        <v/>
      </c>
      <c r="AB4354" t="str">
        <f>IF(L4354="","",VLOOKUP(L4354&amp;I4354,Продукция!A:I,9,0))</f>
        <v/>
      </c>
      <c r="AF4354" t="str">
        <f>IF(AD4354="","",VLOOKUP(AD4354,'Сотрудники и ссылки'!A:B,2,0))</f>
        <v/>
      </c>
      <c r="AG4354" t="str">
        <f>IF(AD4354="","",VLOOKUP(AD4354,'Сотрудники и ссылки'!A:C,3,0))</f>
        <v/>
      </c>
      <c r="AI4354" t="str">
        <f>IF(AH4354="","",VLOOKUP(AH4354,'Сотрудники и ссылки'!A:B,2,0))</f>
        <v/>
      </c>
      <c r="AJ4354" t="str">
        <f>IF(AH4354="","",VLOOKUP(AH4354,'Сотрудники и ссылки'!A:C,3,0))</f>
        <v/>
      </c>
      <c r="AL4354" s="2" t="str">
        <f>IF(AK4354="","",AK4354+VLOOKUP(I4354,'Вид исследования'!B:E,4,0))</f>
        <v/>
      </c>
      <c r="AM4354" s="2" t="str">
        <f>IF(AK4354="","",AK4354+VLOOKUP(I4354,'Вид исследования'!B:F,5,0))</f>
        <v/>
      </c>
      <c r="AQ4354" t="str">
        <f>IFERROR(IF(L4354="","",VLOOKUP(L4354&amp;I4354,Продукция!A:K,11,0)),"обратитесь к админ справочника")</f>
        <v/>
      </c>
      <c r="AS4354" t="str">
        <f>IFERROR(IF(L4354="","",VLOOKUP(L4354&amp;I4354,Продукция!A:J,10,0)),"обратитесь к админ справочника")</f>
        <v/>
      </c>
    </row>
    <row r="4355" spans="1:45" x14ac:dyDescent="0.25">
      <c r="A4355" t="str">
        <f t="shared" si="77"/>
        <v/>
      </c>
      <c r="B4355" t="str">
        <f>IF(E4355="","",INDEX(Лаборатории!A:A,MATCH('Производственный контроль'!E4355,Лаборатории!B:B,0)))</f>
        <v/>
      </c>
      <c r="C4355" t="str">
        <f>IF(E4355="","",VLOOKUP(E4355,Лаборатории!B:D,3,0))</f>
        <v/>
      </c>
      <c r="E4355" s="150"/>
      <c r="J4355" t="str">
        <f>IF(L4355="","",VLOOKUP(L4355,Продукция!B:D,3,0))</f>
        <v/>
      </c>
      <c r="K4355" t="str">
        <f>IF(L4355="","",VLOOKUP(L4355,Продукция!B:C,2,0))</f>
        <v/>
      </c>
      <c r="L4355" s="151"/>
      <c r="M4355" t="str">
        <f>IF(L4355="","",VLOOKUP(L4355,Продукция!B:L,11,0))</f>
        <v/>
      </c>
      <c r="AB4355" t="str">
        <f>IF(L4355="","",VLOOKUP(L4355&amp;I4355,Продукция!A:I,9,0))</f>
        <v/>
      </c>
      <c r="AF4355" t="str">
        <f>IF(AD4355="","",VLOOKUP(AD4355,'Сотрудники и ссылки'!A:B,2,0))</f>
        <v/>
      </c>
      <c r="AG4355" t="str">
        <f>IF(AD4355="","",VLOOKUP(AD4355,'Сотрудники и ссылки'!A:C,3,0))</f>
        <v/>
      </c>
      <c r="AI4355" t="str">
        <f>IF(AH4355="","",VLOOKUP(AH4355,'Сотрудники и ссылки'!A:B,2,0))</f>
        <v/>
      </c>
      <c r="AJ4355" t="str">
        <f>IF(AH4355="","",VLOOKUP(AH4355,'Сотрудники и ссылки'!A:C,3,0))</f>
        <v/>
      </c>
      <c r="AL4355" s="2" t="str">
        <f>IF(AK4355="","",AK4355+VLOOKUP(I4355,'Вид исследования'!B:E,4,0))</f>
        <v/>
      </c>
      <c r="AM4355" s="2" t="str">
        <f>IF(AK4355="","",AK4355+VLOOKUP(I4355,'Вид исследования'!B:F,5,0))</f>
        <v/>
      </c>
      <c r="AQ4355" t="str">
        <f>IFERROR(IF(L4355="","",VLOOKUP(L4355&amp;I4355,Продукция!A:K,11,0)),"обратитесь к админ справочника")</f>
        <v/>
      </c>
      <c r="AS4355" t="str">
        <f>IFERROR(IF(L4355="","",VLOOKUP(L4355&amp;I4355,Продукция!A:J,10,0)),"обратитесь к админ справочника")</f>
        <v/>
      </c>
    </row>
    <row r="4356" spans="1:45" x14ac:dyDescent="0.25">
      <c r="A4356" t="str">
        <f t="shared" si="77"/>
        <v/>
      </c>
      <c r="B4356" t="str">
        <f>IF(E4356="","",INDEX(Лаборатории!A:A,MATCH('Производственный контроль'!E4356,Лаборатории!B:B,0)))</f>
        <v/>
      </c>
      <c r="C4356" t="str">
        <f>IF(E4356="","",VLOOKUP(E4356,Лаборатории!B:D,3,0))</f>
        <v/>
      </c>
      <c r="E4356" s="150"/>
      <c r="J4356" t="str">
        <f>IF(L4356="","",VLOOKUP(L4356,Продукция!B:D,3,0))</f>
        <v/>
      </c>
      <c r="K4356" t="str">
        <f>IF(L4356="","",VLOOKUP(L4356,Продукция!B:C,2,0))</f>
        <v/>
      </c>
      <c r="L4356" s="151"/>
      <c r="M4356" t="str">
        <f>IF(L4356="","",VLOOKUP(L4356,Продукция!B:L,11,0))</f>
        <v/>
      </c>
      <c r="AB4356" t="str">
        <f>IF(L4356="","",VLOOKUP(L4356&amp;I4356,Продукция!A:I,9,0))</f>
        <v/>
      </c>
      <c r="AF4356" t="str">
        <f>IF(AD4356="","",VLOOKUP(AD4356,'Сотрудники и ссылки'!A:B,2,0))</f>
        <v/>
      </c>
      <c r="AG4356" t="str">
        <f>IF(AD4356="","",VLOOKUP(AD4356,'Сотрудники и ссылки'!A:C,3,0))</f>
        <v/>
      </c>
      <c r="AI4356" t="str">
        <f>IF(AH4356="","",VLOOKUP(AH4356,'Сотрудники и ссылки'!A:B,2,0))</f>
        <v/>
      </c>
      <c r="AJ4356" t="str">
        <f>IF(AH4356="","",VLOOKUP(AH4356,'Сотрудники и ссылки'!A:C,3,0))</f>
        <v/>
      </c>
      <c r="AL4356" s="2" t="str">
        <f>IF(AK4356="","",AK4356+VLOOKUP(I4356,'Вид исследования'!B:E,4,0))</f>
        <v/>
      </c>
      <c r="AM4356" s="2" t="str">
        <f>IF(AK4356="","",AK4356+VLOOKUP(I4356,'Вид исследования'!B:F,5,0))</f>
        <v/>
      </c>
      <c r="AQ4356" t="str">
        <f>IFERROR(IF(L4356="","",VLOOKUP(L4356&amp;I4356,Продукция!A:K,11,0)),"обратитесь к админ справочника")</f>
        <v/>
      </c>
      <c r="AS4356" t="str">
        <f>IFERROR(IF(L4356="","",VLOOKUP(L4356&amp;I4356,Продукция!A:J,10,0)),"обратитесь к админ справочника")</f>
        <v/>
      </c>
    </row>
    <row r="4357" spans="1:45" x14ac:dyDescent="0.25">
      <c r="A4357" t="str">
        <f t="shared" si="77"/>
        <v/>
      </c>
      <c r="B4357" t="str">
        <f>IF(E4357="","",INDEX(Лаборатории!A:A,MATCH('Производственный контроль'!E4357,Лаборатории!B:B,0)))</f>
        <v/>
      </c>
      <c r="C4357" t="str">
        <f>IF(E4357="","",VLOOKUP(E4357,Лаборатории!B:D,3,0))</f>
        <v/>
      </c>
      <c r="E4357" s="150"/>
      <c r="J4357" t="str">
        <f>IF(L4357="","",VLOOKUP(L4357,Продукция!B:D,3,0))</f>
        <v/>
      </c>
      <c r="K4357" t="str">
        <f>IF(L4357="","",VLOOKUP(L4357,Продукция!B:C,2,0))</f>
        <v/>
      </c>
      <c r="L4357" s="151"/>
      <c r="M4357" t="str">
        <f>IF(L4357="","",VLOOKUP(L4357,Продукция!B:L,11,0))</f>
        <v/>
      </c>
      <c r="AB4357" t="str">
        <f>IF(L4357="","",VLOOKUP(L4357&amp;I4357,Продукция!A:I,9,0))</f>
        <v/>
      </c>
      <c r="AF4357" t="str">
        <f>IF(AD4357="","",VLOOKUP(AD4357,'Сотрудники и ссылки'!A:B,2,0))</f>
        <v/>
      </c>
      <c r="AG4357" t="str">
        <f>IF(AD4357="","",VLOOKUP(AD4357,'Сотрудники и ссылки'!A:C,3,0))</f>
        <v/>
      </c>
      <c r="AI4357" t="str">
        <f>IF(AH4357="","",VLOOKUP(AH4357,'Сотрудники и ссылки'!A:B,2,0))</f>
        <v/>
      </c>
      <c r="AJ4357" t="str">
        <f>IF(AH4357="","",VLOOKUP(AH4357,'Сотрудники и ссылки'!A:C,3,0))</f>
        <v/>
      </c>
      <c r="AL4357" s="2" t="str">
        <f>IF(AK4357="","",AK4357+VLOOKUP(I4357,'Вид исследования'!B:E,4,0))</f>
        <v/>
      </c>
      <c r="AM4357" s="2" t="str">
        <f>IF(AK4357="","",AK4357+VLOOKUP(I4357,'Вид исследования'!B:F,5,0))</f>
        <v/>
      </c>
      <c r="AQ4357" t="str">
        <f>IFERROR(IF(L4357="","",VLOOKUP(L4357&amp;I4357,Продукция!A:K,11,0)),"обратитесь к админ справочника")</f>
        <v/>
      </c>
      <c r="AS4357" t="str">
        <f>IFERROR(IF(L4357="","",VLOOKUP(L4357&amp;I4357,Продукция!A:J,10,0)),"обратитесь к админ справочника")</f>
        <v/>
      </c>
    </row>
    <row r="4358" spans="1:45" x14ac:dyDescent="0.25">
      <c r="A4358" t="str">
        <f t="shared" si="77"/>
        <v/>
      </c>
      <c r="B4358" t="str">
        <f>IF(E4358="","",INDEX(Лаборатории!A:A,MATCH('Производственный контроль'!E4358,Лаборатории!B:B,0)))</f>
        <v/>
      </c>
      <c r="C4358" t="str">
        <f>IF(E4358="","",VLOOKUP(E4358,Лаборатории!B:D,3,0))</f>
        <v/>
      </c>
      <c r="E4358" s="150"/>
      <c r="J4358" t="str">
        <f>IF(L4358="","",VLOOKUP(L4358,Продукция!B:D,3,0))</f>
        <v/>
      </c>
      <c r="K4358" t="str">
        <f>IF(L4358="","",VLOOKUP(L4358,Продукция!B:C,2,0))</f>
        <v/>
      </c>
      <c r="L4358" s="151"/>
      <c r="M4358" t="str">
        <f>IF(L4358="","",VLOOKUP(L4358,Продукция!B:L,11,0))</f>
        <v/>
      </c>
      <c r="AB4358" t="str">
        <f>IF(L4358="","",VLOOKUP(L4358&amp;I4358,Продукция!A:I,9,0))</f>
        <v/>
      </c>
      <c r="AF4358" t="str">
        <f>IF(AD4358="","",VLOOKUP(AD4358,'Сотрудники и ссылки'!A:B,2,0))</f>
        <v/>
      </c>
      <c r="AG4358" t="str">
        <f>IF(AD4358="","",VLOOKUP(AD4358,'Сотрудники и ссылки'!A:C,3,0))</f>
        <v/>
      </c>
      <c r="AI4358" t="str">
        <f>IF(AH4358="","",VLOOKUP(AH4358,'Сотрудники и ссылки'!A:B,2,0))</f>
        <v/>
      </c>
      <c r="AJ4358" t="str">
        <f>IF(AH4358="","",VLOOKUP(AH4358,'Сотрудники и ссылки'!A:C,3,0))</f>
        <v/>
      </c>
      <c r="AL4358" s="2" t="str">
        <f>IF(AK4358="","",AK4358+VLOOKUP(I4358,'Вид исследования'!B:E,4,0))</f>
        <v/>
      </c>
      <c r="AM4358" s="2" t="str">
        <f>IF(AK4358="","",AK4358+VLOOKUP(I4358,'Вид исследования'!B:F,5,0))</f>
        <v/>
      </c>
      <c r="AQ4358" t="str">
        <f>IFERROR(IF(L4358="","",VLOOKUP(L4358&amp;I4358,Продукция!A:K,11,0)),"обратитесь к админ справочника")</f>
        <v/>
      </c>
      <c r="AS4358" t="str">
        <f>IFERROR(IF(L4358="","",VLOOKUP(L4358&amp;I4358,Продукция!A:J,10,0)),"обратитесь к админ справочника")</f>
        <v/>
      </c>
    </row>
    <row r="4359" spans="1:45" x14ac:dyDescent="0.25">
      <c r="A4359" t="str">
        <f t="shared" si="77"/>
        <v/>
      </c>
      <c r="B4359" t="str">
        <f>IF(E4359="","",INDEX(Лаборатории!A:A,MATCH('Производственный контроль'!E4359,Лаборатории!B:B,0)))</f>
        <v/>
      </c>
      <c r="C4359" t="str">
        <f>IF(E4359="","",VLOOKUP(E4359,Лаборатории!B:D,3,0))</f>
        <v/>
      </c>
      <c r="E4359" s="150"/>
      <c r="J4359" t="str">
        <f>IF(L4359="","",VLOOKUP(L4359,Продукция!B:D,3,0))</f>
        <v/>
      </c>
      <c r="K4359" t="str">
        <f>IF(L4359="","",VLOOKUP(L4359,Продукция!B:C,2,0))</f>
        <v/>
      </c>
      <c r="L4359" s="151"/>
      <c r="M4359" t="str">
        <f>IF(L4359="","",VLOOKUP(L4359,Продукция!B:L,11,0))</f>
        <v/>
      </c>
      <c r="AB4359" t="str">
        <f>IF(L4359="","",VLOOKUP(L4359&amp;I4359,Продукция!A:I,9,0))</f>
        <v/>
      </c>
      <c r="AF4359" t="str">
        <f>IF(AD4359="","",VLOOKUP(AD4359,'Сотрудники и ссылки'!A:B,2,0))</f>
        <v/>
      </c>
      <c r="AG4359" t="str">
        <f>IF(AD4359="","",VLOOKUP(AD4359,'Сотрудники и ссылки'!A:C,3,0))</f>
        <v/>
      </c>
      <c r="AI4359" t="str">
        <f>IF(AH4359="","",VLOOKUP(AH4359,'Сотрудники и ссылки'!A:B,2,0))</f>
        <v/>
      </c>
      <c r="AJ4359" t="str">
        <f>IF(AH4359="","",VLOOKUP(AH4359,'Сотрудники и ссылки'!A:C,3,0))</f>
        <v/>
      </c>
      <c r="AL4359" s="2" t="str">
        <f>IF(AK4359="","",AK4359+VLOOKUP(I4359,'Вид исследования'!B:E,4,0))</f>
        <v/>
      </c>
      <c r="AM4359" s="2" t="str">
        <f>IF(AK4359="","",AK4359+VLOOKUP(I4359,'Вид исследования'!B:F,5,0))</f>
        <v/>
      </c>
      <c r="AQ4359" t="str">
        <f>IFERROR(IF(L4359="","",VLOOKUP(L4359&amp;I4359,Продукция!A:K,11,0)),"обратитесь к админ справочника")</f>
        <v/>
      </c>
      <c r="AS4359" t="str">
        <f>IFERROR(IF(L4359="","",VLOOKUP(L4359&amp;I4359,Продукция!A:J,10,0)),"обратитесь к админ справочника")</f>
        <v/>
      </c>
    </row>
    <row r="4360" spans="1:45" x14ac:dyDescent="0.25">
      <c r="A4360" t="str">
        <f t="shared" si="77"/>
        <v/>
      </c>
      <c r="B4360" t="str">
        <f>IF(E4360="","",INDEX(Лаборатории!A:A,MATCH('Производственный контроль'!E4360,Лаборатории!B:B,0)))</f>
        <v/>
      </c>
      <c r="C4360" t="str">
        <f>IF(E4360="","",VLOOKUP(E4360,Лаборатории!B:D,3,0))</f>
        <v/>
      </c>
      <c r="E4360" s="150"/>
      <c r="J4360" t="str">
        <f>IF(L4360="","",VLOOKUP(L4360,Продукция!B:D,3,0))</f>
        <v/>
      </c>
      <c r="K4360" t="str">
        <f>IF(L4360="","",VLOOKUP(L4360,Продукция!B:C,2,0))</f>
        <v/>
      </c>
      <c r="L4360" s="151"/>
      <c r="M4360" t="str">
        <f>IF(L4360="","",VLOOKUP(L4360,Продукция!B:L,11,0))</f>
        <v/>
      </c>
      <c r="AB4360" t="str">
        <f>IF(L4360="","",VLOOKUP(L4360&amp;I4360,Продукция!A:I,9,0))</f>
        <v/>
      </c>
      <c r="AF4360" t="str">
        <f>IF(AD4360="","",VLOOKUP(AD4360,'Сотрудники и ссылки'!A:B,2,0))</f>
        <v/>
      </c>
      <c r="AG4360" t="str">
        <f>IF(AD4360="","",VLOOKUP(AD4360,'Сотрудники и ссылки'!A:C,3,0))</f>
        <v/>
      </c>
      <c r="AI4360" t="str">
        <f>IF(AH4360="","",VLOOKUP(AH4360,'Сотрудники и ссылки'!A:B,2,0))</f>
        <v/>
      </c>
      <c r="AJ4360" t="str">
        <f>IF(AH4360="","",VLOOKUP(AH4360,'Сотрудники и ссылки'!A:C,3,0))</f>
        <v/>
      </c>
      <c r="AL4360" s="2" t="str">
        <f>IF(AK4360="","",AK4360+VLOOKUP(I4360,'Вид исследования'!B:E,4,0))</f>
        <v/>
      </c>
      <c r="AM4360" s="2" t="str">
        <f>IF(AK4360="","",AK4360+VLOOKUP(I4360,'Вид исследования'!B:F,5,0))</f>
        <v/>
      </c>
      <c r="AQ4360" t="str">
        <f>IFERROR(IF(L4360="","",VLOOKUP(L4360&amp;I4360,Продукция!A:K,11,0)),"обратитесь к админ справочника")</f>
        <v/>
      </c>
      <c r="AS4360" t="str">
        <f>IFERROR(IF(L4360="","",VLOOKUP(L4360&amp;I4360,Продукция!A:J,10,0)),"обратитесь к админ справочника")</f>
        <v/>
      </c>
    </row>
    <row r="4361" spans="1:45" x14ac:dyDescent="0.25">
      <c r="A4361" t="str">
        <f t="shared" si="77"/>
        <v/>
      </c>
      <c r="B4361" t="str">
        <f>IF(E4361="","",INDEX(Лаборатории!A:A,MATCH('Производственный контроль'!E4361,Лаборатории!B:B,0)))</f>
        <v/>
      </c>
      <c r="C4361" t="str">
        <f>IF(E4361="","",VLOOKUP(E4361,Лаборатории!B:D,3,0))</f>
        <v/>
      </c>
      <c r="E4361" s="150"/>
      <c r="J4361" t="str">
        <f>IF(L4361="","",VLOOKUP(L4361,Продукция!B:D,3,0))</f>
        <v/>
      </c>
      <c r="K4361" t="str">
        <f>IF(L4361="","",VLOOKUP(L4361,Продукция!B:C,2,0))</f>
        <v/>
      </c>
      <c r="L4361" s="151"/>
      <c r="M4361" t="str">
        <f>IF(L4361="","",VLOOKUP(L4361,Продукция!B:L,11,0))</f>
        <v/>
      </c>
      <c r="AB4361" t="str">
        <f>IF(L4361="","",VLOOKUP(L4361&amp;I4361,Продукция!A:I,9,0))</f>
        <v/>
      </c>
      <c r="AF4361" t="str">
        <f>IF(AD4361="","",VLOOKUP(AD4361,'Сотрудники и ссылки'!A:B,2,0))</f>
        <v/>
      </c>
      <c r="AG4361" t="str">
        <f>IF(AD4361="","",VLOOKUP(AD4361,'Сотрудники и ссылки'!A:C,3,0))</f>
        <v/>
      </c>
      <c r="AI4361" t="str">
        <f>IF(AH4361="","",VLOOKUP(AH4361,'Сотрудники и ссылки'!A:B,2,0))</f>
        <v/>
      </c>
      <c r="AJ4361" t="str">
        <f>IF(AH4361="","",VLOOKUP(AH4361,'Сотрудники и ссылки'!A:C,3,0))</f>
        <v/>
      </c>
      <c r="AL4361" s="2" t="str">
        <f>IF(AK4361="","",AK4361+VLOOKUP(I4361,'Вид исследования'!B:E,4,0))</f>
        <v/>
      </c>
      <c r="AM4361" s="2" t="str">
        <f>IF(AK4361="","",AK4361+VLOOKUP(I4361,'Вид исследования'!B:F,5,0))</f>
        <v/>
      </c>
      <c r="AQ4361" t="str">
        <f>IFERROR(IF(L4361="","",VLOOKUP(L4361&amp;I4361,Продукция!A:K,11,0)),"обратитесь к админ справочника")</f>
        <v/>
      </c>
      <c r="AS4361" t="str">
        <f>IFERROR(IF(L4361="","",VLOOKUP(L4361&amp;I4361,Продукция!A:J,10,0)),"обратитесь к админ справочника")</f>
        <v/>
      </c>
    </row>
    <row r="4362" spans="1:45" x14ac:dyDescent="0.25">
      <c r="A4362" t="str">
        <f t="shared" si="77"/>
        <v/>
      </c>
      <c r="B4362" t="str">
        <f>IF(E4362="","",INDEX(Лаборатории!A:A,MATCH('Производственный контроль'!E4362,Лаборатории!B:B,0)))</f>
        <v/>
      </c>
      <c r="C4362" t="str">
        <f>IF(E4362="","",VLOOKUP(E4362,Лаборатории!B:D,3,0))</f>
        <v/>
      </c>
      <c r="E4362" s="150"/>
      <c r="J4362" t="str">
        <f>IF(L4362="","",VLOOKUP(L4362,Продукция!B:D,3,0))</f>
        <v/>
      </c>
      <c r="K4362" t="str">
        <f>IF(L4362="","",VLOOKUP(L4362,Продукция!B:C,2,0))</f>
        <v/>
      </c>
      <c r="L4362" s="151"/>
      <c r="M4362" t="str">
        <f>IF(L4362="","",VLOOKUP(L4362,Продукция!B:L,11,0))</f>
        <v/>
      </c>
      <c r="AB4362" t="str">
        <f>IF(L4362="","",VLOOKUP(L4362&amp;I4362,Продукция!A:I,9,0))</f>
        <v/>
      </c>
      <c r="AF4362" t="str">
        <f>IF(AD4362="","",VLOOKUP(AD4362,'Сотрудники и ссылки'!A:B,2,0))</f>
        <v/>
      </c>
      <c r="AG4362" t="str">
        <f>IF(AD4362="","",VLOOKUP(AD4362,'Сотрудники и ссылки'!A:C,3,0))</f>
        <v/>
      </c>
      <c r="AI4362" t="str">
        <f>IF(AH4362="","",VLOOKUP(AH4362,'Сотрудники и ссылки'!A:B,2,0))</f>
        <v/>
      </c>
      <c r="AJ4362" t="str">
        <f>IF(AH4362="","",VLOOKUP(AH4362,'Сотрудники и ссылки'!A:C,3,0))</f>
        <v/>
      </c>
      <c r="AL4362" s="2" t="str">
        <f>IF(AK4362="","",AK4362+VLOOKUP(I4362,'Вид исследования'!B:E,4,0))</f>
        <v/>
      </c>
      <c r="AM4362" s="2" t="str">
        <f>IF(AK4362="","",AK4362+VLOOKUP(I4362,'Вид исследования'!B:F,5,0))</f>
        <v/>
      </c>
      <c r="AQ4362" t="str">
        <f>IFERROR(IF(L4362="","",VLOOKUP(L4362&amp;I4362,Продукция!A:K,11,0)),"обратитесь к админ справочника")</f>
        <v/>
      </c>
      <c r="AS4362" t="str">
        <f>IFERROR(IF(L4362="","",VLOOKUP(L4362&amp;I4362,Продукция!A:J,10,0)),"обратитесь к админ справочника")</f>
        <v/>
      </c>
    </row>
    <row r="4363" spans="1:45" x14ac:dyDescent="0.25">
      <c r="A4363" t="str">
        <f t="shared" si="77"/>
        <v/>
      </c>
      <c r="B4363" t="str">
        <f>IF(E4363="","",INDEX(Лаборатории!A:A,MATCH('Производственный контроль'!E4363,Лаборатории!B:B,0)))</f>
        <v/>
      </c>
      <c r="C4363" t="str">
        <f>IF(E4363="","",VLOOKUP(E4363,Лаборатории!B:D,3,0))</f>
        <v/>
      </c>
      <c r="E4363" s="150"/>
      <c r="J4363" t="str">
        <f>IF(L4363="","",VLOOKUP(L4363,Продукция!B:D,3,0))</f>
        <v/>
      </c>
      <c r="K4363" t="str">
        <f>IF(L4363="","",VLOOKUP(L4363,Продукция!B:C,2,0))</f>
        <v/>
      </c>
      <c r="L4363" s="151"/>
      <c r="M4363" t="str">
        <f>IF(L4363="","",VLOOKUP(L4363,Продукция!B:L,11,0))</f>
        <v/>
      </c>
      <c r="AB4363" t="str">
        <f>IF(L4363="","",VLOOKUP(L4363&amp;I4363,Продукция!A:I,9,0))</f>
        <v/>
      </c>
      <c r="AF4363" t="str">
        <f>IF(AD4363="","",VLOOKUP(AD4363,'Сотрудники и ссылки'!A:B,2,0))</f>
        <v/>
      </c>
      <c r="AG4363" t="str">
        <f>IF(AD4363="","",VLOOKUP(AD4363,'Сотрудники и ссылки'!A:C,3,0))</f>
        <v/>
      </c>
      <c r="AI4363" t="str">
        <f>IF(AH4363="","",VLOOKUP(AH4363,'Сотрудники и ссылки'!A:B,2,0))</f>
        <v/>
      </c>
      <c r="AJ4363" t="str">
        <f>IF(AH4363="","",VLOOKUP(AH4363,'Сотрудники и ссылки'!A:C,3,0))</f>
        <v/>
      </c>
      <c r="AL4363" s="2" t="str">
        <f>IF(AK4363="","",AK4363+VLOOKUP(I4363,'Вид исследования'!B:E,4,0))</f>
        <v/>
      </c>
      <c r="AM4363" s="2" t="str">
        <f>IF(AK4363="","",AK4363+VLOOKUP(I4363,'Вид исследования'!B:F,5,0))</f>
        <v/>
      </c>
      <c r="AQ4363" t="str">
        <f>IFERROR(IF(L4363="","",VLOOKUP(L4363&amp;I4363,Продукция!A:K,11,0)),"обратитесь к админ справочника")</f>
        <v/>
      </c>
      <c r="AS4363" t="str">
        <f>IFERROR(IF(L4363="","",VLOOKUP(L4363&amp;I4363,Продукция!A:J,10,0)),"обратитесь к админ справочника")</f>
        <v/>
      </c>
    </row>
    <row r="4364" spans="1:45" x14ac:dyDescent="0.25">
      <c r="A4364" t="str">
        <f t="shared" ref="A4364:A4427" si="78">T4364&amp;I4364</f>
        <v/>
      </c>
      <c r="B4364" t="str">
        <f>IF(E4364="","",INDEX(Лаборатории!A:A,MATCH('Производственный контроль'!E4364,Лаборатории!B:B,0)))</f>
        <v/>
      </c>
      <c r="C4364" t="str">
        <f>IF(E4364="","",VLOOKUP(E4364,Лаборатории!B:D,3,0))</f>
        <v/>
      </c>
      <c r="E4364" s="150"/>
      <c r="J4364" t="str">
        <f>IF(L4364="","",VLOOKUP(L4364,Продукция!B:D,3,0))</f>
        <v/>
      </c>
      <c r="K4364" t="str">
        <f>IF(L4364="","",VLOOKUP(L4364,Продукция!B:C,2,0))</f>
        <v/>
      </c>
      <c r="L4364" s="151"/>
      <c r="M4364" t="str">
        <f>IF(L4364="","",VLOOKUP(L4364,Продукция!B:L,11,0))</f>
        <v/>
      </c>
      <c r="AB4364" t="str">
        <f>IF(L4364="","",VLOOKUP(L4364&amp;I4364,Продукция!A:I,9,0))</f>
        <v/>
      </c>
      <c r="AF4364" t="str">
        <f>IF(AD4364="","",VLOOKUP(AD4364,'Сотрудники и ссылки'!A:B,2,0))</f>
        <v/>
      </c>
      <c r="AG4364" t="str">
        <f>IF(AD4364="","",VLOOKUP(AD4364,'Сотрудники и ссылки'!A:C,3,0))</f>
        <v/>
      </c>
      <c r="AI4364" t="str">
        <f>IF(AH4364="","",VLOOKUP(AH4364,'Сотрудники и ссылки'!A:B,2,0))</f>
        <v/>
      </c>
      <c r="AJ4364" t="str">
        <f>IF(AH4364="","",VLOOKUP(AH4364,'Сотрудники и ссылки'!A:C,3,0))</f>
        <v/>
      </c>
      <c r="AL4364" s="2" t="str">
        <f>IF(AK4364="","",AK4364+VLOOKUP(I4364,'Вид исследования'!B:E,4,0))</f>
        <v/>
      </c>
      <c r="AM4364" s="2" t="str">
        <f>IF(AK4364="","",AK4364+VLOOKUP(I4364,'Вид исследования'!B:F,5,0))</f>
        <v/>
      </c>
      <c r="AQ4364" t="str">
        <f>IFERROR(IF(L4364="","",VLOOKUP(L4364&amp;I4364,Продукция!A:K,11,0)),"обратитесь к админ справочника")</f>
        <v/>
      </c>
      <c r="AS4364" t="str">
        <f>IFERROR(IF(L4364="","",VLOOKUP(L4364&amp;I4364,Продукция!A:J,10,0)),"обратитесь к админ справочника")</f>
        <v/>
      </c>
    </row>
    <row r="4365" spans="1:45" x14ac:dyDescent="0.25">
      <c r="A4365" t="str">
        <f t="shared" si="78"/>
        <v/>
      </c>
      <c r="B4365" t="str">
        <f>IF(E4365="","",INDEX(Лаборатории!A:A,MATCH('Производственный контроль'!E4365,Лаборатории!B:B,0)))</f>
        <v/>
      </c>
      <c r="C4365" t="str">
        <f>IF(E4365="","",VLOOKUP(E4365,Лаборатории!B:D,3,0))</f>
        <v/>
      </c>
      <c r="E4365" s="150"/>
      <c r="J4365" t="str">
        <f>IF(L4365="","",VLOOKUP(L4365,Продукция!B:D,3,0))</f>
        <v/>
      </c>
      <c r="K4365" t="str">
        <f>IF(L4365="","",VLOOKUP(L4365,Продукция!B:C,2,0))</f>
        <v/>
      </c>
      <c r="L4365" s="151"/>
      <c r="M4365" t="str">
        <f>IF(L4365="","",VLOOKUP(L4365,Продукция!B:L,11,0))</f>
        <v/>
      </c>
      <c r="AB4365" t="str">
        <f>IF(L4365="","",VLOOKUP(L4365&amp;I4365,Продукция!A:I,9,0))</f>
        <v/>
      </c>
      <c r="AF4365" t="str">
        <f>IF(AD4365="","",VLOOKUP(AD4365,'Сотрудники и ссылки'!A:B,2,0))</f>
        <v/>
      </c>
      <c r="AG4365" t="str">
        <f>IF(AD4365="","",VLOOKUP(AD4365,'Сотрудники и ссылки'!A:C,3,0))</f>
        <v/>
      </c>
      <c r="AI4365" t="str">
        <f>IF(AH4365="","",VLOOKUP(AH4365,'Сотрудники и ссылки'!A:B,2,0))</f>
        <v/>
      </c>
      <c r="AJ4365" t="str">
        <f>IF(AH4365="","",VLOOKUP(AH4365,'Сотрудники и ссылки'!A:C,3,0))</f>
        <v/>
      </c>
      <c r="AL4365" s="2" t="str">
        <f>IF(AK4365="","",AK4365+VLOOKUP(I4365,'Вид исследования'!B:E,4,0))</f>
        <v/>
      </c>
      <c r="AM4365" s="2" t="str">
        <f>IF(AK4365="","",AK4365+VLOOKUP(I4365,'Вид исследования'!B:F,5,0))</f>
        <v/>
      </c>
      <c r="AQ4365" t="str">
        <f>IFERROR(IF(L4365="","",VLOOKUP(L4365&amp;I4365,Продукция!A:K,11,0)),"обратитесь к админ справочника")</f>
        <v/>
      </c>
      <c r="AS4365" t="str">
        <f>IFERROR(IF(L4365="","",VLOOKUP(L4365&amp;I4365,Продукция!A:J,10,0)),"обратитесь к админ справочника")</f>
        <v/>
      </c>
    </row>
    <row r="4366" spans="1:45" x14ac:dyDescent="0.25">
      <c r="A4366" t="str">
        <f t="shared" si="78"/>
        <v/>
      </c>
      <c r="B4366" t="str">
        <f>IF(E4366="","",INDEX(Лаборатории!A:A,MATCH('Производственный контроль'!E4366,Лаборатории!B:B,0)))</f>
        <v/>
      </c>
      <c r="C4366" t="str">
        <f>IF(E4366="","",VLOOKUP(E4366,Лаборатории!B:D,3,0))</f>
        <v/>
      </c>
      <c r="E4366" s="150"/>
      <c r="J4366" t="str">
        <f>IF(L4366="","",VLOOKUP(L4366,Продукция!B:D,3,0))</f>
        <v/>
      </c>
      <c r="K4366" t="str">
        <f>IF(L4366="","",VLOOKUP(L4366,Продукция!B:C,2,0))</f>
        <v/>
      </c>
      <c r="L4366" s="151"/>
      <c r="M4366" t="str">
        <f>IF(L4366="","",VLOOKUP(L4366,Продукция!B:L,11,0))</f>
        <v/>
      </c>
      <c r="AB4366" t="str">
        <f>IF(L4366="","",VLOOKUP(L4366&amp;I4366,Продукция!A:I,9,0))</f>
        <v/>
      </c>
      <c r="AF4366" t="str">
        <f>IF(AD4366="","",VLOOKUP(AD4366,'Сотрудники и ссылки'!A:B,2,0))</f>
        <v/>
      </c>
      <c r="AG4366" t="str">
        <f>IF(AD4366="","",VLOOKUP(AD4366,'Сотрудники и ссылки'!A:C,3,0))</f>
        <v/>
      </c>
      <c r="AI4366" t="str">
        <f>IF(AH4366="","",VLOOKUP(AH4366,'Сотрудники и ссылки'!A:B,2,0))</f>
        <v/>
      </c>
      <c r="AJ4366" t="str">
        <f>IF(AH4366="","",VLOOKUP(AH4366,'Сотрудники и ссылки'!A:C,3,0))</f>
        <v/>
      </c>
      <c r="AL4366" s="2" t="str">
        <f>IF(AK4366="","",AK4366+VLOOKUP(I4366,'Вид исследования'!B:E,4,0))</f>
        <v/>
      </c>
      <c r="AM4366" s="2" t="str">
        <f>IF(AK4366="","",AK4366+VLOOKUP(I4366,'Вид исследования'!B:F,5,0))</f>
        <v/>
      </c>
      <c r="AQ4366" t="str">
        <f>IFERROR(IF(L4366="","",VLOOKUP(L4366&amp;I4366,Продукция!A:K,11,0)),"обратитесь к админ справочника")</f>
        <v/>
      </c>
      <c r="AS4366" t="str">
        <f>IFERROR(IF(L4366="","",VLOOKUP(L4366&amp;I4366,Продукция!A:J,10,0)),"обратитесь к админ справочника")</f>
        <v/>
      </c>
    </row>
    <row r="4367" spans="1:45" x14ac:dyDescent="0.25">
      <c r="A4367" t="str">
        <f t="shared" si="78"/>
        <v/>
      </c>
      <c r="B4367" t="str">
        <f>IF(E4367="","",INDEX(Лаборатории!A:A,MATCH('Производственный контроль'!E4367,Лаборатории!B:B,0)))</f>
        <v/>
      </c>
      <c r="C4367" t="str">
        <f>IF(E4367="","",VLOOKUP(E4367,Лаборатории!B:D,3,0))</f>
        <v/>
      </c>
      <c r="E4367" s="150"/>
      <c r="J4367" t="str">
        <f>IF(L4367="","",VLOOKUP(L4367,Продукция!B:D,3,0))</f>
        <v/>
      </c>
      <c r="K4367" t="str">
        <f>IF(L4367="","",VLOOKUP(L4367,Продукция!B:C,2,0))</f>
        <v/>
      </c>
      <c r="L4367" s="151"/>
      <c r="M4367" t="str">
        <f>IF(L4367="","",VLOOKUP(L4367,Продукция!B:L,11,0))</f>
        <v/>
      </c>
      <c r="AB4367" t="str">
        <f>IF(L4367="","",VLOOKUP(L4367&amp;I4367,Продукция!A:I,9,0))</f>
        <v/>
      </c>
      <c r="AF4367" t="str">
        <f>IF(AD4367="","",VLOOKUP(AD4367,'Сотрудники и ссылки'!A:B,2,0))</f>
        <v/>
      </c>
      <c r="AG4367" t="str">
        <f>IF(AD4367="","",VLOOKUP(AD4367,'Сотрудники и ссылки'!A:C,3,0))</f>
        <v/>
      </c>
      <c r="AI4367" t="str">
        <f>IF(AH4367="","",VLOOKUP(AH4367,'Сотрудники и ссылки'!A:B,2,0))</f>
        <v/>
      </c>
      <c r="AJ4367" t="str">
        <f>IF(AH4367="","",VLOOKUP(AH4367,'Сотрудники и ссылки'!A:C,3,0))</f>
        <v/>
      </c>
      <c r="AL4367" s="2" t="str">
        <f>IF(AK4367="","",AK4367+VLOOKUP(I4367,'Вид исследования'!B:E,4,0))</f>
        <v/>
      </c>
      <c r="AM4367" s="2" t="str">
        <f>IF(AK4367="","",AK4367+VLOOKUP(I4367,'Вид исследования'!B:F,5,0))</f>
        <v/>
      </c>
      <c r="AQ4367" t="str">
        <f>IFERROR(IF(L4367="","",VLOOKUP(L4367&amp;I4367,Продукция!A:K,11,0)),"обратитесь к админ справочника")</f>
        <v/>
      </c>
      <c r="AS4367" t="str">
        <f>IFERROR(IF(L4367="","",VLOOKUP(L4367&amp;I4367,Продукция!A:J,10,0)),"обратитесь к админ справочника")</f>
        <v/>
      </c>
    </row>
    <row r="4368" spans="1:45" x14ac:dyDescent="0.25">
      <c r="A4368" t="str">
        <f t="shared" si="78"/>
        <v/>
      </c>
      <c r="B4368" t="str">
        <f>IF(E4368="","",INDEX(Лаборатории!A:A,MATCH('Производственный контроль'!E4368,Лаборатории!B:B,0)))</f>
        <v/>
      </c>
      <c r="C4368" t="str">
        <f>IF(E4368="","",VLOOKUP(E4368,Лаборатории!B:D,3,0))</f>
        <v/>
      </c>
      <c r="E4368" s="150"/>
      <c r="J4368" t="str">
        <f>IF(L4368="","",VLOOKUP(L4368,Продукция!B:D,3,0))</f>
        <v/>
      </c>
      <c r="K4368" t="str">
        <f>IF(L4368="","",VLOOKUP(L4368,Продукция!B:C,2,0))</f>
        <v/>
      </c>
      <c r="L4368" s="151"/>
      <c r="M4368" t="str">
        <f>IF(L4368="","",VLOOKUP(L4368,Продукция!B:L,11,0))</f>
        <v/>
      </c>
      <c r="AB4368" t="str">
        <f>IF(L4368="","",VLOOKUP(L4368&amp;I4368,Продукция!A:I,9,0))</f>
        <v/>
      </c>
      <c r="AF4368" t="str">
        <f>IF(AD4368="","",VLOOKUP(AD4368,'Сотрудники и ссылки'!A:B,2,0))</f>
        <v/>
      </c>
      <c r="AG4368" t="str">
        <f>IF(AD4368="","",VLOOKUP(AD4368,'Сотрудники и ссылки'!A:C,3,0))</f>
        <v/>
      </c>
      <c r="AI4368" t="str">
        <f>IF(AH4368="","",VLOOKUP(AH4368,'Сотрудники и ссылки'!A:B,2,0))</f>
        <v/>
      </c>
      <c r="AJ4368" t="str">
        <f>IF(AH4368="","",VLOOKUP(AH4368,'Сотрудники и ссылки'!A:C,3,0))</f>
        <v/>
      </c>
      <c r="AL4368" s="2" t="str">
        <f>IF(AK4368="","",AK4368+VLOOKUP(I4368,'Вид исследования'!B:E,4,0))</f>
        <v/>
      </c>
      <c r="AM4368" s="2" t="str">
        <f>IF(AK4368="","",AK4368+VLOOKUP(I4368,'Вид исследования'!B:F,5,0))</f>
        <v/>
      </c>
      <c r="AQ4368" t="str">
        <f>IFERROR(IF(L4368="","",VLOOKUP(L4368&amp;I4368,Продукция!A:K,11,0)),"обратитесь к админ справочника")</f>
        <v/>
      </c>
      <c r="AS4368" t="str">
        <f>IFERROR(IF(L4368="","",VLOOKUP(L4368&amp;I4368,Продукция!A:J,10,0)),"обратитесь к админ справочника")</f>
        <v/>
      </c>
    </row>
    <row r="4369" spans="1:45" x14ac:dyDescent="0.25">
      <c r="A4369" t="str">
        <f t="shared" si="78"/>
        <v/>
      </c>
      <c r="B4369" t="str">
        <f>IF(E4369="","",INDEX(Лаборатории!A:A,MATCH('Производственный контроль'!E4369,Лаборатории!B:B,0)))</f>
        <v/>
      </c>
      <c r="C4369" t="str">
        <f>IF(E4369="","",VLOOKUP(E4369,Лаборатории!B:D,3,0))</f>
        <v/>
      </c>
      <c r="E4369" s="150"/>
      <c r="J4369" t="str">
        <f>IF(L4369="","",VLOOKUP(L4369,Продукция!B:D,3,0))</f>
        <v/>
      </c>
      <c r="K4369" t="str">
        <f>IF(L4369="","",VLOOKUP(L4369,Продукция!B:C,2,0))</f>
        <v/>
      </c>
      <c r="L4369" s="151"/>
      <c r="M4369" t="str">
        <f>IF(L4369="","",VLOOKUP(L4369,Продукция!B:L,11,0))</f>
        <v/>
      </c>
      <c r="AB4369" t="str">
        <f>IF(L4369="","",VLOOKUP(L4369&amp;I4369,Продукция!A:I,9,0))</f>
        <v/>
      </c>
      <c r="AF4369" t="str">
        <f>IF(AD4369="","",VLOOKUP(AD4369,'Сотрудники и ссылки'!A:B,2,0))</f>
        <v/>
      </c>
      <c r="AG4369" t="str">
        <f>IF(AD4369="","",VLOOKUP(AD4369,'Сотрудники и ссылки'!A:C,3,0))</f>
        <v/>
      </c>
      <c r="AI4369" t="str">
        <f>IF(AH4369="","",VLOOKUP(AH4369,'Сотрудники и ссылки'!A:B,2,0))</f>
        <v/>
      </c>
      <c r="AJ4369" t="str">
        <f>IF(AH4369="","",VLOOKUP(AH4369,'Сотрудники и ссылки'!A:C,3,0))</f>
        <v/>
      </c>
      <c r="AL4369" s="2" t="str">
        <f>IF(AK4369="","",AK4369+VLOOKUP(I4369,'Вид исследования'!B:E,4,0))</f>
        <v/>
      </c>
      <c r="AM4369" s="2" t="str">
        <f>IF(AK4369="","",AK4369+VLOOKUP(I4369,'Вид исследования'!B:F,5,0))</f>
        <v/>
      </c>
      <c r="AQ4369" t="str">
        <f>IFERROR(IF(L4369="","",VLOOKUP(L4369&amp;I4369,Продукция!A:K,11,0)),"обратитесь к админ справочника")</f>
        <v/>
      </c>
      <c r="AS4369" t="str">
        <f>IFERROR(IF(L4369="","",VLOOKUP(L4369&amp;I4369,Продукция!A:J,10,0)),"обратитесь к админ справочника")</f>
        <v/>
      </c>
    </row>
    <row r="4370" spans="1:45" x14ac:dyDescent="0.25">
      <c r="A4370" t="str">
        <f t="shared" si="78"/>
        <v/>
      </c>
      <c r="B4370" t="str">
        <f>IF(E4370="","",INDEX(Лаборатории!A:A,MATCH('Производственный контроль'!E4370,Лаборатории!B:B,0)))</f>
        <v/>
      </c>
      <c r="C4370" t="str">
        <f>IF(E4370="","",VLOOKUP(E4370,Лаборатории!B:D,3,0))</f>
        <v/>
      </c>
      <c r="E4370" s="150"/>
      <c r="J4370" t="str">
        <f>IF(L4370="","",VLOOKUP(L4370,Продукция!B:D,3,0))</f>
        <v/>
      </c>
      <c r="K4370" t="str">
        <f>IF(L4370="","",VLOOKUP(L4370,Продукция!B:C,2,0))</f>
        <v/>
      </c>
      <c r="L4370" s="151"/>
      <c r="M4370" t="str">
        <f>IF(L4370="","",VLOOKUP(L4370,Продукция!B:L,11,0))</f>
        <v/>
      </c>
      <c r="AB4370" t="str">
        <f>IF(L4370="","",VLOOKUP(L4370&amp;I4370,Продукция!A:I,9,0))</f>
        <v/>
      </c>
      <c r="AF4370" t="str">
        <f>IF(AD4370="","",VLOOKUP(AD4370,'Сотрудники и ссылки'!A:B,2,0))</f>
        <v/>
      </c>
      <c r="AG4370" t="str">
        <f>IF(AD4370="","",VLOOKUP(AD4370,'Сотрудники и ссылки'!A:C,3,0))</f>
        <v/>
      </c>
      <c r="AI4370" t="str">
        <f>IF(AH4370="","",VLOOKUP(AH4370,'Сотрудники и ссылки'!A:B,2,0))</f>
        <v/>
      </c>
      <c r="AJ4370" t="str">
        <f>IF(AH4370="","",VLOOKUP(AH4370,'Сотрудники и ссылки'!A:C,3,0))</f>
        <v/>
      </c>
      <c r="AL4370" s="2" t="str">
        <f>IF(AK4370="","",AK4370+VLOOKUP(I4370,'Вид исследования'!B:E,4,0))</f>
        <v/>
      </c>
      <c r="AM4370" s="2" t="str">
        <f>IF(AK4370="","",AK4370+VLOOKUP(I4370,'Вид исследования'!B:F,5,0))</f>
        <v/>
      </c>
      <c r="AQ4370" t="str">
        <f>IFERROR(IF(L4370="","",VLOOKUP(L4370&amp;I4370,Продукция!A:K,11,0)),"обратитесь к админ справочника")</f>
        <v/>
      </c>
      <c r="AS4370" t="str">
        <f>IFERROR(IF(L4370="","",VLOOKUP(L4370&amp;I4370,Продукция!A:J,10,0)),"обратитесь к админ справочника")</f>
        <v/>
      </c>
    </row>
    <row r="4371" spans="1:45" x14ac:dyDescent="0.25">
      <c r="A4371" t="str">
        <f t="shared" si="78"/>
        <v/>
      </c>
      <c r="B4371" t="str">
        <f>IF(E4371="","",INDEX(Лаборатории!A:A,MATCH('Производственный контроль'!E4371,Лаборатории!B:B,0)))</f>
        <v/>
      </c>
      <c r="C4371" t="str">
        <f>IF(E4371="","",VLOOKUP(E4371,Лаборатории!B:D,3,0))</f>
        <v/>
      </c>
      <c r="E4371" s="150"/>
      <c r="J4371" t="str">
        <f>IF(L4371="","",VLOOKUP(L4371,Продукция!B:D,3,0))</f>
        <v/>
      </c>
      <c r="K4371" t="str">
        <f>IF(L4371="","",VLOOKUP(L4371,Продукция!B:C,2,0))</f>
        <v/>
      </c>
      <c r="L4371" s="151"/>
      <c r="M4371" t="str">
        <f>IF(L4371="","",VLOOKUP(L4371,Продукция!B:L,11,0))</f>
        <v/>
      </c>
      <c r="AB4371" t="str">
        <f>IF(L4371="","",VLOOKUP(L4371&amp;I4371,Продукция!A:I,9,0))</f>
        <v/>
      </c>
      <c r="AF4371" t="str">
        <f>IF(AD4371="","",VLOOKUP(AD4371,'Сотрудники и ссылки'!A:B,2,0))</f>
        <v/>
      </c>
      <c r="AG4371" t="str">
        <f>IF(AD4371="","",VLOOKUP(AD4371,'Сотрудники и ссылки'!A:C,3,0))</f>
        <v/>
      </c>
      <c r="AI4371" t="str">
        <f>IF(AH4371="","",VLOOKUP(AH4371,'Сотрудники и ссылки'!A:B,2,0))</f>
        <v/>
      </c>
      <c r="AJ4371" t="str">
        <f>IF(AH4371="","",VLOOKUP(AH4371,'Сотрудники и ссылки'!A:C,3,0))</f>
        <v/>
      </c>
      <c r="AL4371" s="2" t="str">
        <f>IF(AK4371="","",AK4371+VLOOKUP(I4371,'Вид исследования'!B:E,4,0))</f>
        <v/>
      </c>
      <c r="AM4371" s="2" t="str">
        <f>IF(AK4371="","",AK4371+VLOOKUP(I4371,'Вид исследования'!B:F,5,0))</f>
        <v/>
      </c>
      <c r="AQ4371" t="str">
        <f>IFERROR(IF(L4371="","",VLOOKUP(L4371&amp;I4371,Продукция!A:K,11,0)),"обратитесь к админ справочника")</f>
        <v/>
      </c>
      <c r="AS4371" t="str">
        <f>IFERROR(IF(L4371="","",VLOOKUP(L4371&amp;I4371,Продукция!A:J,10,0)),"обратитесь к админ справочника")</f>
        <v/>
      </c>
    </row>
    <row r="4372" spans="1:45" x14ac:dyDescent="0.25">
      <c r="A4372" t="str">
        <f t="shared" si="78"/>
        <v/>
      </c>
      <c r="B4372" t="str">
        <f>IF(E4372="","",INDEX(Лаборатории!A:A,MATCH('Производственный контроль'!E4372,Лаборатории!B:B,0)))</f>
        <v/>
      </c>
      <c r="C4372" t="str">
        <f>IF(E4372="","",VLOOKUP(E4372,Лаборатории!B:D,3,0))</f>
        <v/>
      </c>
      <c r="E4372" s="150"/>
      <c r="J4372" t="str">
        <f>IF(L4372="","",VLOOKUP(L4372,Продукция!B:D,3,0))</f>
        <v/>
      </c>
      <c r="K4372" t="str">
        <f>IF(L4372="","",VLOOKUP(L4372,Продукция!B:C,2,0))</f>
        <v/>
      </c>
      <c r="L4372" s="151"/>
      <c r="M4372" t="str">
        <f>IF(L4372="","",VLOOKUP(L4372,Продукция!B:L,11,0))</f>
        <v/>
      </c>
      <c r="AB4372" t="str">
        <f>IF(L4372="","",VLOOKUP(L4372&amp;I4372,Продукция!A:I,9,0))</f>
        <v/>
      </c>
      <c r="AF4372" t="str">
        <f>IF(AD4372="","",VLOOKUP(AD4372,'Сотрудники и ссылки'!A:B,2,0))</f>
        <v/>
      </c>
      <c r="AG4372" t="str">
        <f>IF(AD4372="","",VLOOKUP(AD4372,'Сотрудники и ссылки'!A:C,3,0))</f>
        <v/>
      </c>
      <c r="AI4372" t="str">
        <f>IF(AH4372="","",VLOOKUP(AH4372,'Сотрудники и ссылки'!A:B,2,0))</f>
        <v/>
      </c>
      <c r="AJ4372" t="str">
        <f>IF(AH4372="","",VLOOKUP(AH4372,'Сотрудники и ссылки'!A:C,3,0))</f>
        <v/>
      </c>
      <c r="AL4372" s="2" t="str">
        <f>IF(AK4372="","",AK4372+VLOOKUP(I4372,'Вид исследования'!B:E,4,0))</f>
        <v/>
      </c>
      <c r="AM4372" s="2" t="str">
        <f>IF(AK4372="","",AK4372+VLOOKUP(I4372,'Вид исследования'!B:F,5,0))</f>
        <v/>
      </c>
      <c r="AQ4372" t="str">
        <f>IFERROR(IF(L4372="","",VLOOKUP(L4372&amp;I4372,Продукция!A:K,11,0)),"обратитесь к админ справочника")</f>
        <v/>
      </c>
      <c r="AS4372" t="str">
        <f>IFERROR(IF(L4372="","",VLOOKUP(L4372&amp;I4372,Продукция!A:J,10,0)),"обратитесь к админ справочника")</f>
        <v/>
      </c>
    </row>
    <row r="4373" spans="1:45" x14ac:dyDescent="0.25">
      <c r="A4373" t="str">
        <f t="shared" si="78"/>
        <v/>
      </c>
      <c r="B4373" t="str">
        <f>IF(E4373="","",INDEX(Лаборатории!A:A,MATCH('Производственный контроль'!E4373,Лаборатории!B:B,0)))</f>
        <v/>
      </c>
      <c r="C4373" t="str">
        <f>IF(E4373="","",VLOOKUP(E4373,Лаборатории!B:D,3,0))</f>
        <v/>
      </c>
      <c r="E4373" s="150"/>
      <c r="J4373" t="str">
        <f>IF(L4373="","",VLOOKUP(L4373,Продукция!B:D,3,0))</f>
        <v/>
      </c>
      <c r="K4373" t="str">
        <f>IF(L4373="","",VLOOKUP(L4373,Продукция!B:C,2,0))</f>
        <v/>
      </c>
      <c r="L4373" s="151"/>
      <c r="M4373" t="str">
        <f>IF(L4373="","",VLOOKUP(L4373,Продукция!B:L,11,0))</f>
        <v/>
      </c>
      <c r="AB4373" t="str">
        <f>IF(L4373="","",VLOOKUP(L4373&amp;I4373,Продукция!A:I,9,0))</f>
        <v/>
      </c>
      <c r="AF4373" t="str">
        <f>IF(AD4373="","",VLOOKUP(AD4373,'Сотрудники и ссылки'!A:B,2,0))</f>
        <v/>
      </c>
      <c r="AG4373" t="str">
        <f>IF(AD4373="","",VLOOKUP(AD4373,'Сотрудники и ссылки'!A:C,3,0))</f>
        <v/>
      </c>
      <c r="AI4373" t="str">
        <f>IF(AH4373="","",VLOOKUP(AH4373,'Сотрудники и ссылки'!A:B,2,0))</f>
        <v/>
      </c>
      <c r="AJ4373" t="str">
        <f>IF(AH4373="","",VLOOKUP(AH4373,'Сотрудники и ссылки'!A:C,3,0))</f>
        <v/>
      </c>
      <c r="AL4373" s="2" t="str">
        <f>IF(AK4373="","",AK4373+VLOOKUP(I4373,'Вид исследования'!B:E,4,0))</f>
        <v/>
      </c>
      <c r="AM4373" s="2" t="str">
        <f>IF(AK4373="","",AK4373+VLOOKUP(I4373,'Вид исследования'!B:F,5,0))</f>
        <v/>
      </c>
      <c r="AQ4373" t="str">
        <f>IFERROR(IF(L4373="","",VLOOKUP(L4373&amp;I4373,Продукция!A:K,11,0)),"обратитесь к админ справочника")</f>
        <v/>
      </c>
      <c r="AS4373" t="str">
        <f>IFERROR(IF(L4373="","",VLOOKUP(L4373&amp;I4373,Продукция!A:J,10,0)),"обратитесь к админ справочника")</f>
        <v/>
      </c>
    </row>
    <row r="4374" spans="1:45" x14ac:dyDescent="0.25">
      <c r="A4374" t="str">
        <f t="shared" si="78"/>
        <v/>
      </c>
      <c r="B4374" t="str">
        <f>IF(E4374="","",INDEX(Лаборатории!A:A,MATCH('Производственный контроль'!E4374,Лаборатории!B:B,0)))</f>
        <v/>
      </c>
      <c r="C4374" t="str">
        <f>IF(E4374="","",VLOOKUP(E4374,Лаборатории!B:D,3,0))</f>
        <v/>
      </c>
      <c r="E4374" s="150"/>
      <c r="J4374" t="str">
        <f>IF(L4374="","",VLOOKUP(L4374,Продукция!B:D,3,0))</f>
        <v/>
      </c>
      <c r="K4374" t="str">
        <f>IF(L4374="","",VLOOKUP(L4374,Продукция!B:C,2,0))</f>
        <v/>
      </c>
      <c r="L4374" s="151"/>
      <c r="M4374" t="str">
        <f>IF(L4374="","",VLOOKUP(L4374,Продукция!B:L,11,0))</f>
        <v/>
      </c>
      <c r="AB4374" t="str">
        <f>IF(L4374="","",VLOOKUP(L4374&amp;I4374,Продукция!A:I,9,0))</f>
        <v/>
      </c>
      <c r="AF4374" t="str">
        <f>IF(AD4374="","",VLOOKUP(AD4374,'Сотрудники и ссылки'!A:B,2,0))</f>
        <v/>
      </c>
      <c r="AG4374" t="str">
        <f>IF(AD4374="","",VLOOKUP(AD4374,'Сотрудники и ссылки'!A:C,3,0))</f>
        <v/>
      </c>
      <c r="AI4374" t="str">
        <f>IF(AH4374="","",VLOOKUP(AH4374,'Сотрудники и ссылки'!A:B,2,0))</f>
        <v/>
      </c>
      <c r="AJ4374" t="str">
        <f>IF(AH4374="","",VLOOKUP(AH4374,'Сотрудники и ссылки'!A:C,3,0))</f>
        <v/>
      </c>
      <c r="AL4374" s="2" t="str">
        <f>IF(AK4374="","",AK4374+VLOOKUP(I4374,'Вид исследования'!B:E,4,0))</f>
        <v/>
      </c>
      <c r="AM4374" s="2" t="str">
        <f>IF(AK4374="","",AK4374+VLOOKUP(I4374,'Вид исследования'!B:F,5,0))</f>
        <v/>
      </c>
      <c r="AQ4374" t="str">
        <f>IFERROR(IF(L4374="","",VLOOKUP(L4374&amp;I4374,Продукция!A:K,11,0)),"обратитесь к админ справочника")</f>
        <v/>
      </c>
      <c r="AS4374" t="str">
        <f>IFERROR(IF(L4374="","",VLOOKUP(L4374&amp;I4374,Продукция!A:J,10,0)),"обратитесь к админ справочника")</f>
        <v/>
      </c>
    </row>
    <row r="4375" spans="1:45" x14ac:dyDescent="0.25">
      <c r="A4375" t="str">
        <f t="shared" si="78"/>
        <v/>
      </c>
      <c r="B4375" t="str">
        <f>IF(E4375="","",INDEX(Лаборатории!A:A,MATCH('Производственный контроль'!E4375,Лаборатории!B:B,0)))</f>
        <v/>
      </c>
      <c r="C4375" t="str">
        <f>IF(E4375="","",VLOOKUP(E4375,Лаборатории!B:D,3,0))</f>
        <v/>
      </c>
      <c r="E4375" s="150"/>
      <c r="J4375" t="str">
        <f>IF(L4375="","",VLOOKUP(L4375,Продукция!B:D,3,0))</f>
        <v/>
      </c>
      <c r="K4375" t="str">
        <f>IF(L4375="","",VLOOKUP(L4375,Продукция!B:C,2,0))</f>
        <v/>
      </c>
      <c r="L4375" s="151"/>
      <c r="M4375" t="str">
        <f>IF(L4375="","",VLOOKUP(L4375,Продукция!B:L,11,0))</f>
        <v/>
      </c>
      <c r="AB4375" t="str">
        <f>IF(L4375="","",VLOOKUP(L4375&amp;I4375,Продукция!A:I,9,0))</f>
        <v/>
      </c>
      <c r="AF4375" t="str">
        <f>IF(AD4375="","",VLOOKUP(AD4375,'Сотрудники и ссылки'!A:B,2,0))</f>
        <v/>
      </c>
      <c r="AG4375" t="str">
        <f>IF(AD4375="","",VLOOKUP(AD4375,'Сотрудники и ссылки'!A:C,3,0))</f>
        <v/>
      </c>
      <c r="AI4375" t="str">
        <f>IF(AH4375="","",VLOOKUP(AH4375,'Сотрудники и ссылки'!A:B,2,0))</f>
        <v/>
      </c>
      <c r="AJ4375" t="str">
        <f>IF(AH4375="","",VLOOKUP(AH4375,'Сотрудники и ссылки'!A:C,3,0))</f>
        <v/>
      </c>
      <c r="AL4375" s="2" t="str">
        <f>IF(AK4375="","",AK4375+VLOOKUP(I4375,'Вид исследования'!B:E,4,0))</f>
        <v/>
      </c>
      <c r="AM4375" s="2" t="str">
        <f>IF(AK4375="","",AK4375+VLOOKUP(I4375,'Вид исследования'!B:F,5,0))</f>
        <v/>
      </c>
      <c r="AQ4375" t="str">
        <f>IFERROR(IF(L4375="","",VLOOKUP(L4375&amp;I4375,Продукция!A:K,11,0)),"обратитесь к админ справочника")</f>
        <v/>
      </c>
      <c r="AS4375" t="str">
        <f>IFERROR(IF(L4375="","",VLOOKUP(L4375&amp;I4375,Продукция!A:J,10,0)),"обратитесь к админ справочника")</f>
        <v/>
      </c>
    </row>
    <row r="4376" spans="1:45" x14ac:dyDescent="0.25">
      <c r="A4376" t="str">
        <f t="shared" si="78"/>
        <v/>
      </c>
      <c r="B4376" t="str">
        <f>IF(E4376="","",INDEX(Лаборатории!A:A,MATCH('Производственный контроль'!E4376,Лаборатории!B:B,0)))</f>
        <v/>
      </c>
      <c r="C4376" t="str">
        <f>IF(E4376="","",VLOOKUP(E4376,Лаборатории!B:D,3,0))</f>
        <v/>
      </c>
      <c r="E4376" s="150"/>
      <c r="J4376" t="str">
        <f>IF(L4376="","",VLOOKUP(L4376,Продукция!B:D,3,0))</f>
        <v/>
      </c>
      <c r="K4376" t="str">
        <f>IF(L4376="","",VLOOKUP(L4376,Продукция!B:C,2,0))</f>
        <v/>
      </c>
      <c r="L4376" s="151"/>
      <c r="M4376" t="str">
        <f>IF(L4376="","",VLOOKUP(L4376,Продукция!B:L,11,0))</f>
        <v/>
      </c>
      <c r="AB4376" t="str">
        <f>IF(L4376="","",VLOOKUP(L4376&amp;I4376,Продукция!A:I,9,0))</f>
        <v/>
      </c>
      <c r="AF4376" t="str">
        <f>IF(AD4376="","",VLOOKUP(AD4376,'Сотрудники и ссылки'!A:B,2,0))</f>
        <v/>
      </c>
      <c r="AG4376" t="str">
        <f>IF(AD4376="","",VLOOKUP(AD4376,'Сотрудники и ссылки'!A:C,3,0))</f>
        <v/>
      </c>
      <c r="AI4376" t="str">
        <f>IF(AH4376="","",VLOOKUP(AH4376,'Сотрудники и ссылки'!A:B,2,0))</f>
        <v/>
      </c>
      <c r="AJ4376" t="str">
        <f>IF(AH4376="","",VLOOKUP(AH4376,'Сотрудники и ссылки'!A:C,3,0))</f>
        <v/>
      </c>
      <c r="AL4376" s="2" t="str">
        <f>IF(AK4376="","",AK4376+VLOOKUP(I4376,'Вид исследования'!B:E,4,0))</f>
        <v/>
      </c>
      <c r="AM4376" s="2" t="str">
        <f>IF(AK4376="","",AK4376+VLOOKUP(I4376,'Вид исследования'!B:F,5,0))</f>
        <v/>
      </c>
      <c r="AQ4376" t="str">
        <f>IFERROR(IF(L4376="","",VLOOKUP(L4376&amp;I4376,Продукция!A:K,11,0)),"обратитесь к админ справочника")</f>
        <v/>
      </c>
      <c r="AS4376" t="str">
        <f>IFERROR(IF(L4376="","",VLOOKUP(L4376&amp;I4376,Продукция!A:J,10,0)),"обратитесь к админ справочника")</f>
        <v/>
      </c>
    </row>
    <row r="4377" spans="1:45" x14ac:dyDescent="0.25">
      <c r="A4377" t="str">
        <f t="shared" si="78"/>
        <v/>
      </c>
      <c r="B4377" t="str">
        <f>IF(E4377="","",INDEX(Лаборатории!A:A,MATCH('Производственный контроль'!E4377,Лаборатории!B:B,0)))</f>
        <v/>
      </c>
      <c r="C4377" t="str">
        <f>IF(E4377="","",VLOOKUP(E4377,Лаборатории!B:D,3,0))</f>
        <v/>
      </c>
      <c r="E4377" s="150"/>
      <c r="J4377" t="str">
        <f>IF(L4377="","",VLOOKUP(L4377,Продукция!B:D,3,0))</f>
        <v/>
      </c>
      <c r="K4377" t="str">
        <f>IF(L4377="","",VLOOKUP(L4377,Продукция!B:C,2,0))</f>
        <v/>
      </c>
      <c r="L4377" s="151"/>
      <c r="M4377" t="str">
        <f>IF(L4377="","",VLOOKUP(L4377,Продукция!B:L,11,0))</f>
        <v/>
      </c>
      <c r="AB4377" t="str">
        <f>IF(L4377="","",VLOOKUP(L4377&amp;I4377,Продукция!A:I,9,0))</f>
        <v/>
      </c>
      <c r="AF4377" t="str">
        <f>IF(AD4377="","",VLOOKUP(AD4377,'Сотрудники и ссылки'!A:B,2,0))</f>
        <v/>
      </c>
      <c r="AG4377" t="str">
        <f>IF(AD4377="","",VLOOKUP(AD4377,'Сотрудники и ссылки'!A:C,3,0))</f>
        <v/>
      </c>
      <c r="AI4377" t="str">
        <f>IF(AH4377="","",VLOOKUP(AH4377,'Сотрудники и ссылки'!A:B,2,0))</f>
        <v/>
      </c>
      <c r="AJ4377" t="str">
        <f>IF(AH4377="","",VLOOKUP(AH4377,'Сотрудники и ссылки'!A:C,3,0))</f>
        <v/>
      </c>
      <c r="AL4377" s="2" t="str">
        <f>IF(AK4377="","",AK4377+VLOOKUP(I4377,'Вид исследования'!B:E,4,0))</f>
        <v/>
      </c>
      <c r="AM4377" s="2" t="str">
        <f>IF(AK4377="","",AK4377+VLOOKUP(I4377,'Вид исследования'!B:F,5,0))</f>
        <v/>
      </c>
      <c r="AQ4377" t="str">
        <f>IFERROR(IF(L4377="","",VLOOKUP(L4377&amp;I4377,Продукция!A:K,11,0)),"обратитесь к админ справочника")</f>
        <v/>
      </c>
      <c r="AS4377" t="str">
        <f>IFERROR(IF(L4377="","",VLOOKUP(L4377&amp;I4377,Продукция!A:J,10,0)),"обратитесь к админ справочника")</f>
        <v/>
      </c>
    </row>
    <row r="4378" spans="1:45" x14ac:dyDescent="0.25">
      <c r="A4378" t="str">
        <f t="shared" si="78"/>
        <v/>
      </c>
      <c r="B4378" t="str">
        <f>IF(E4378="","",INDEX(Лаборатории!A:A,MATCH('Производственный контроль'!E4378,Лаборатории!B:B,0)))</f>
        <v/>
      </c>
      <c r="C4378" t="str">
        <f>IF(E4378="","",VLOOKUP(E4378,Лаборатории!B:D,3,0))</f>
        <v/>
      </c>
      <c r="E4378" s="150"/>
      <c r="J4378" t="str">
        <f>IF(L4378="","",VLOOKUP(L4378,Продукция!B:D,3,0))</f>
        <v/>
      </c>
      <c r="K4378" t="str">
        <f>IF(L4378="","",VLOOKUP(L4378,Продукция!B:C,2,0))</f>
        <v/>
      </c>
      <c r="L4378" s="151"/>
      <c r="M4378" t="str">
        <f>IF(L4378="","",VLOOKUP(L4378,Продукция!B:L,11,0))</f>
        <v/>
      </c>
      <c r="AB4378" t="str">
        <f>IF(L4378="","",VLOOKUP(L4378&amp;I4378,Продукция!A:I,9,0))</f>
        <v/>
      </c>
      <c r="AF4378" t="str">
        <f>IF(AD4378="","",VLOOKUP(AD4378,'Сотрудники и ссылки'!A:B,2,0))</f>
        <v/>
      </c>
      <c r="AG4378" t="str">
        <f>IF(AD4378="","",VLOOKUP(AD4378,'Сотрудники и ссылки'!A:C,3,0))</f>
        <v/>
      </c>
      <c r="AI4378" t="str">
        <f>IF(AH4378="","",VLOOKUP(AH4378,'Сотрудники и ссылки'!A:B,2,0))</f>
        <v/>
      </c>
      <c r="AJ4378" t="str">
        <f>IF(AH4378="","",VLOOKUP(AH4378,'Сотрудники и ссылки'!A:C,3,0))</f>
        <v/>
      </c>
      <c r="AL4378" s="2" t="str">
        <f>IF(AK4378="","",AK4378+VLOOKUP(I4378,'Вид исследования'!B:E,4,0))</f>
        <v/>
      </c>
      <c r="AM4378" s="2" t="str">
        <f>IF(AK4378="","",AK4378+VLOOKUP(I4378,'Вид исследования'!B:F,5,0))</f>
        <v/>
      </c>
      <c r="AQ4378" t="str">
        <f>IFERROR(IF(L4378="","",VLOOKUP(L4378&amp;I4378,Продукция!A:K,11,0)),"обратитесь к админ справочника")</f>
        <v/>
      </c>
      <c r="AS4378" t="str">
        <f>IFERROR(IF(L4378="","",VLOOKUP(L4378&amp;I4378,Продукция!A:J,10,0)),"обратитесь к админ справочника")</f>
        <v/>
      </c>
    </row>
    <row r="4379" spans="1:45" x14ac:dyDescent="0.25">
      <c r="A4379" t="str">
        <f t="shared" si="78"/>
        <v/>
      </c>
      <c r="B4379" t="str">
        <f>IF(E4379="","",INDEX(Лаборатории!A:A,MATCH('Производственный контроль'!E4379,Лаборатории!B:B,0)))</f>
        <v/>
      </c>
      <c r="C4379" t="str">
        <f>IF(E4379="","",VLOOKUP(E4379,Лаборатории!B:D,3,0))</f>
        <v/>
      </c>
      <c r="E4379" s="150"/>
      <c r="J4379" t="str">
        <f>IF(L4379="","",VLOOKUP(L4379,Продукция!B:D,3,0))</f>
        <v/>
      </c>
      <c r="K4379" t="str">
        <f>IF(L4379="","",VLOOKUP(L4379,Продукция!B:C,2,0))</f>
        <v/>
      </c>
      <c r="L4379" s="151"/>
      <c r="M4379" t="str">
        <f>IF(L4379="","",VLOOKUP(L4379,Продукция!B:L,11,0))</f>
        <v/>
      </c>
      <c r="AB4379" t="str">
        <f>IF(L4379="","",VLOOKUP(L4379&amp;I4379,Продукция!A:I,9,0))</f>
        <v/>
      </c>
      <c r="AF4379" t="str">
        <f>IF(AD4379="","",VLOOKUP(AD4379,'Сотрудники и ссылки'!A:B,2,0))</f>
        <v/>
      </c>
      <c r="AG4379" t="str">
        <f>IF(AD4379="","",VLOOKUP(AD4379,'Сотрудники и ссылки'!A:C,3,0))</f>
        <v/>
      </c>
      <c r="AI4379" t="str">
        <f>IF(AH4379="","",VLOOKUP(AH4379,'Сотрудники и ссылки'!A:B,2,0))</f>
        <v/>
      </c>
      <c r="AJ4379" t="str">
        <f>IF(AH4379="","",VLOOKUP(AH4379,'Сотрудники и ссылки'!A:C,3,0))</f>
        <v/>
      </c>
      <c r="AL4379" s="2" t="str">
        <f>IF(AK4379="","",AK4379+VLOOKUP(I4379,'Вид исследования'!B:E,4,0))</f>
        <v/>
      </c>
      <c r="AM4379" s="2" t="str">
        <f>IF(AK4379="","",AK4379+VLOOKUP(I4379,'Вид исследования'!B:F,5,0))</f>
        <v/>
      </c>
      <c r="AQ4379" t="str">
        <f>IFERROR(IF(L4379="","",VLOOKUP(L4379&amp;I4379,Продукция!A:K,11,0)),"обратитесь к админ справочника")</f>
        <v/>
      </c>
      <c r="AS4379" t="str">
        <f>IFERROR(IF(L4379="","",VLOOKUP(L4379&amp;I4379,Продукция!A:J,10,0)),"обратитесь к админ справочника")</f>
        <v/>
      </c>
    </row>
    <row r="4380" spans="1:45" x14ac:dyDescent="0.25">
      <c r="A4380" t="str">
        <f t="shared" si="78"/>
        <v/>
      </c>
      <c r="B4380" t="str">
        <f>IF(E4380="","",INDEX(Лаборатории!A:A,MATCH('Производственный контроль'!E4380,Лаборатории!B:B,0)))</f>
        <v/>
      </c>
      <c r="C4380" t="str">
        <f>IF(E4380="","",VLOOKUP(E4380,Лаборатории!B:D,3,0))</f>
        <v/>
      </c>
      <c r="E4380" s="150"/>
      <c r="J4380" t="str">
        <f>IF(L4380="","",VLOOKUP(L4380,Продукция!B:D,3,0))</f>
        <v/>
      </c>
      <c r="K4380" t="str">
        <f>IF(L4380="","",VLOOKUP(L4380,Продукция!B:C,2,0))</f>
        <v/>
      </c>
      <c r="L4380" s="151"/>
      <c r="M4380" t="str">
        <f>IF(L4380="","",VLOOKUP(L4380,Продукция!B:L,11,0))</f>
        <v/>
      </c>
      <c r="AB4380" t="str">
        <f>IF(L4380="","",VLOOKUP(L4380&amp;I4380,Продукция!A:I,9,0))</f>
        <v/>
      </c>
      <c r="AF4380" t="str">
        <f>IF(AD4380="","",VLOOKUP(AD4380,'Сотрудники и ссылки'!A:B,2,0))</f>
        <v/>
      </c>
      <c r="AG4380" t="str">
        <f>IF(AD4380="","",VLOOKUP(AD4380,'Сотрудники и ссылки'!A:C,3,0))</f>
        <v/>
      </c>
      <c r="AI4380" t="str">
        <f>IF(AH4380="","",VLOOKUP(AH4380,'Сотрудники и ссылки'!A:B,2,0))</f>
        <v/>
      </c>
      <c r="AJ4380" t="str">
        <f>IF(AH4380="","",VLOOKUP(AH4380,'Сотрудники и ссылки'!A:C,3,0))</f>
        <v/>
      </c>
      <c r="AL4380" s="2" t="str">
        <f>IF(AK4380="","",AK4380+VLOOKUP(I4380,'Вид исследования'!B:E,4,0))</f>
        <v/>
      </c>
      <c r="AM4380" s="2" t="str">
        <f>IF(AK4380="","",AK4380+VLOOKUP(I4380,'Вид исследования'!B:F,5,0))</f>
        <v/>
      </c>
      <c r="AQ4380" t="str">
        <f>IFERROR(IF(L4380="","",VLOOKUP(L4380&amp;I4380,Продукция!A:K,11,0)),"обратитесь к админ справочника")</f>
        <v/>
      </c>
      <c r="AS4380" t="str">
        <f>IFERROR(IF(L4380="","",VLOOKUP(L4380&amp;I4380,Продукция!A:J,10,0)),"обратитесь к админ справочника")</f>
        <v/>
      </c>
    </row>
    <row r="4381" spans="1:45" x14ac:dyDescent="0.25">
      <c r="A4381" t="str">
        <f t="shared" si="78"/>
        <v/>
      </c>
      <c r="B4381" t="str">
        <f>IF(E4381="","",INDEX(Лаборатории!A:A,MATCH('Производственный контроль'!E4381,Лаборатории!B:B,0)))</f>
        <v/>
      </c>
      <c r="C4381" t="str">
        <f>IF(E4381="","",VLOOKUP(E4381,Лаборатории!B:D,3,0))</f>
        <v/>
      </c>
      <c r="E4381" s="150"/>
      <c r="J4381" t="str">
        <f>IF(L4381="","",VLOOKUP(L4381,Продукция!B:D,3,0))</f>
        <v/>
      </c>
      <c r="K4381" t="str">
        <f>IF(L4381="","",VLOOKUP(L4381,Продукция!B:C,2,0))</f>
        <v/>
      </c>
      <c r="L4381" s="151"/>
      <c r="M4381" t="str">
        <f>IF(L4381="","",VLOOKUP(L4381,Продукция!B:L,11,0))</f>
        <v/>
      </c>
      <c r="AB4381" t="str">
        <f>IF(L4381="","",VLOOKUP(L4381&amp;I4381,Продукция!A:I,9,0))</f>
        <v/>
      </c>
      <c r="AF4381" t="str">
        <f>IF(AD4381="","",VLOOKUP(AD4381,'Сотрудники и ссылки'!A:B,2,0))</f>
        <v/>
      </c>
      <c r="AG4381" t="str">
        <f>IF(AD4381="","",VLOOKUP(AD4381,'Сотрудники и ссылки'!A:C,3,0))</f>
        <v/>
      </c>
      <c r="AI4381" t="str">
        <f>IF(AH4381="","",VLOOKUP(AH4381,'Сотрудники и ссылки'!A:B,2,0))</f>
        <v/>
      </c>
      <c r="AJ4381" t="str">
        <f>IF(AH4381="","",VLOOKUP(AH4381,'Сотрудники и ссылки'!A:C,3,0))</f>
        <v/>
      </c>
      <c r="AL4381" s="2" t="str">
        <f>IF(AK4381="","",AK4381+VLOOKUP(I4381,'Вид исследования'!B:E,4,0))</f>
        <v/>
      </c>
      <c r="AM4381" s="2" t="str">
        <f>IF(AK4381="","",AK4381+VLOOKUP(I4381,'Вид исследования'!B:F,5,0))</f>
        <v/>
      </c>
      <c r="AQ4381" t="str">
        <f>IFERROR(IF(L4381="","",VLOOKUP(L4381&amp;I4381,Продукция!A:K,11,0)),"обратитесь к админ справочника")</f>
        <v/>
      </c>
      <c r="AS4381" t="str">
        <f>IFERROR(IF(L4381="","",VLOOKUP(L4381&amp;I4381,Продукция!A:J,10,0)),"обратитесь к админ справочника")</f>
        <v/>
      </c>
    </row>
    <row r="4382" spans="1:45" x14ac:dyDescent="0.25">
      <c r="A4382" t="str">
        <f t="shared" si="78"/>
        <v/>
      </c>
      <c r="B4382" t="str">
        <f>IF(E4382="","",INDEX(Лаборатории!A:A,MATCH('Производственный контроль'!E4382,Лаборатории!B:B,0)))</f>
        <v/>
      </c>
      <c r="C4382" t="str">
        <f>IF(E4382="","",VLOOKUP(E4382,Лаборатории!B:D,3,0))</f>
        <v/>
      </c>
      <c r="E4382" s="150"/>
      <c r="J4382" t="str">
        <f>IF(L4382="","",VLOOKUP(L4382,Продукция!B:D,3,0))</f>
        <v/>
      </c>
      <c r="K4382" t="str">
        <f>IF(L4382="","",VLOOKUP(L4382,Продукция!B:C,2,0))</f>
        <v/>
      </c>
      <c r="L4382" s="151"/>
      <c r="M4382" t="str">
        <f>IF(L4382="","",VLOOKUP(L4382,Продукция!B:L,11,0))</f>
        <v/>
      </c>
      <c r="AB4382" t="str">
        <f>IF(L4382="","",VLOOKUP(L4382&amp;I4382,Продукция!A:I,9,0))</f>
        <v/>
      </c>
      <c r="AF4382" t="str">
        <f>IF(AD4382="","",VLOOKUP(AD4382,'Сотрудники и ссылки'!A:B,2,0))</f>
        <v/>
      </c>
      <c r="AG4382" t="str">
        <f>IF(AD4382="","",VLOOKUP(AD4382,'Сотрудники и ссылки'!A:C,3,0))</f>
        <v/>
      </c>
      <c r="AI4382" t="str">
        <f>IF(AH4382="","",VLOOKUP(AH4382,'Сотрудники и ссылки'!A:B,2,0))</f>
        <v/>
      </c>
      <c r="AJ4382" t="str">
        <f>IF(AH4382="","",VLOOKUP(AH4382,'Сотрудники и ссылки'!A:C,3,0))</f>
        <v/>
      </c>
      <c r="AL4382" s="2" t="str">
        <f>IF(AK4382="","",AK4382+VLOOKUP(I4382,'Вид исследования'!B:E,4,0))</f>
        <v/>
      </c>
      <c r="AM4382" s="2" t="str">
        <f>IF(AK4382="","",AK4382+VLOOKUP(I4382,'Вид исследования'!B:F,5,0))</f>
        <v/>
      </c>
      <c r="AQ4382" t="str">
        <f>IFERROR(IF(L4382="","",VLOOKUP(L4382&amp;I4382,Продукция!A:K,11,0)),"обратитесь к админ справочника")</f>
        <v/>
      </c>
      <c r="AS4382" t="str">
        <f>IFERROR(IF(L4382="","",VLOOKUP(L4382&amp;I4382,Продукция!A:J,10,0)),"обратитесь к админ справочника")</f>
        <v/>
      </c>
    </row>
    <row r="4383" spans="1:45" x14ac:dyDescent="0.25">
      <c r="A4383" t="str">
        <f t="shared" si="78"/>
        <v/>
      </c>
      <c r="B4383" t="str">
        <f>IF(E4383="","",INDEX(Лаборатории!A:A,MATCH('Производственный контроль'!E4383,Лаборатории!B:B,0)))</f>
        <v/>
      </c>
      <c r="C4383" t="str">
        <f>IF(E4383="","",VLOOKUP(E4383,Лаборатории!B:D,3,0))</f>
        <v/>
      </c>
      <c r="E4383" s="150"/>
      <c r="J4383" t="str">
        <f>IF(L4383="","",VLOOKUP(L4383,Продукция!B:D,3,0))</f>
        <v/>
      </c>
      <c r="K4383" t="str">
        <f>IF(L4383="","",VLOOKUP(L4383,Продукция!B:C,2,0))</f>
        <v/>
      </c>
      <c r="L4383" s="151"/>
      <c r="M4383" t="str">
        <f>IF(L4383="","",VLOOKUP(L4383,Продукция!B:L,11,0))</f>
        <v/>
      </c>
      <c r="AB4383" t="str">
        <f>IF(L4383="","",VLOOKUP(L4383&amp;I4383,Продукция!A:I,9,0))</f>
        <v/>
      </c>
      <c r="AF4383" t="str">
        <f>IF(AD4383="","",VLOOKUP(AD4383,'Сотрудники и ссылки'!A:B,2,0))</f>
        <v/>
      </c>
      <c r="AG4383" t="str">
        <f>IF(AD4383="","",VLOOKUP(AD4383,'Сотрудники и ссылки'!A:C,3,0))</f>
        <v/>
      </c>
      <c r="AI4383" t="str">
        <f>IF(AH4383="","",VLOOKUP(AH4383,'Сотрудники и ссылки'!A:B,2,0))</f>
        <v/>
      </c>
      <c r="AJ4383" t="str">
        <f>IF(AH4383="","",VLOOKUP(AH4383,'Сотрудники и ссылки'!A:C,3,0))</f>
        <v/>
      </c>
      <c r="AL4383" s="2" t="str">
        <f>IF(AK4383="","",AK4383+VLOOKUP(I4383,'Вид исследования'!B:E,4,0))</f>
        <v/>
      </c>
      <c r="AM4383" s="2" t="str">
        <f>IF(AK4383="","",AK4383+VLOOKUP(I4383,'Вид исследования'!B:F,5,0))</f>
        <v/>
      </c>
      <c r="AQ4383" t="str">
        <f>IFERROR(IF(L4383="","",VLOOKUP(L4383&amp;I4383,Продукция!A:K,11,0)),"обратитесь к админ справочника")</f>
        <v/>
      </c>
      <c r="AS4383" t="str">
        <f>IFERROR(IF(L4383="","",VLOOKUP(L4383&amp;I4383,Продукция!A:J,10,0)),"обратитесь к админ справочника")</f>
        <v/>
      </c>
    </row>
    <row r="4384" spans="1:45" x14ac:dyDescent="0.25">
      <c r="A4384" t="str">
        <f t="shared" si="78"/>
        <v/>
      </c>
      <c r="B4384" t="str">
        <f>IF(E4384="","",INDEX(Лаборатории!A:A,MATCH('Производственный контроль'!E4384,Лаборатории!B:B,0)))</f>
        <v/>
      </c>
      <c r="C4384" t="str">
        <f>IF(E4384="","",VLOOKUP(E4384,Лаборатории!B:D,3,0))</f>
        <v/>
      </c>
      <c r="E4384" s="150"/>
      <c r="J4384" t="str">
        <f>IF(L4384="","",VLOOKUP(L4384,Продукция!B:D,3,0))</f>
        <v/>
      </c>
      <c r="K4384" t="str">
        <f>IF(L4384="","",VLOOKUP(L4384,Продукция!B:C,2,0))</f>
        <v/>
      </c>
      <c r="L4384" s="151"/>
      <c r="M4384" t="str">
        <f>IF(L4384="","",VLOOKUP(L4384,Продукция!B:L,11,0))</f>
        <v/>
      </c>
      <c r="AB4384" t="str">
        <f>IF(L4384="","",VLOOKUP(L4384&amp;I4384,Продукция!A:I,9,0))</f>
        <v/>
      </c>
      <c r="AF4384" t="str">
        <f>IF(AD4384="","",VLOOKUP(AD4384,'Сотрудники и ссылки'!A:B,2,0))</f>
        <v/>
      </c>
      <c r="AG4384" t="str">
        <f>IF(AD4384="","",VLOOKUP(AD4384,'Сотрудники и ссылки'!A:C,3,0))</f>
        <v/>
      </c>
      <c r="AI4384" t="str">
        <f>IF(AH4384="","",VLOOKUP(AH4384,'Сотрудники и ссылки'!A:B,2,0))</f>
        <v/>
      </c>
      <c r="AJ4384" t="str">
        <f>IF(AH4384="","",VLOOKUP(AH4384,'Сотрудники и ссылки'!A:C,3,0))</f>
        <v/>
      </c>
      <c r="AL4384" s="2" t="str">
        <f>IF(AK4384="","",AK4384+VLOOKUP(I4384,'Вид исследования'!B:E,4,0))</f>
        <v/>
      </c>
      <c r="AM4384" s="2" t="str">
        <f>IF(AK4384="","",AK4384+VLOOKUP(I4384,'Вид исследования'!B:F,5,0))</f>
        <v/>
      </c>
      <c r="AQ4384" t="str">
        <f>IFERROR(IF(L4384="","",VLOOKUP(L4384&amp;I4384,Продукция!A:K,11,0)),"обратитесь к админ справочника")</f>
        <v/>
      </c>
      <c r="AS4384" t="str">
        <f>IFERROR(IF(L4384="","",VLOOKUP(L4384&amp;I4384,Продукция!A:J,10,0)),"обратитесь к админ справочника")</f>
        <v/>
      </c>
    </row>
    <row r="4385" spans="1:45" x14ac:dyDescent="0.25">
      <c r="A4385" t="str">
        <f t="shared" si="78"/>
        <v/>
      </c>
      <c r="B4385" t="str">
        <f>IF(E4385="","",INDEX(Лаборатории!A:A,MATCH('Производственный контроль'!E4385,Лаборатории!B:B,0)))</f>
        <v/>
      </c>
      <c r="C4385" t="str">
        <f>IF(E4385="","",VLOOKUP(E4385,Лаборатории!B:D,3,0))</f>
        <v/>
      </c>
      <c r="E4385" s="150"/>
      <c r="J4385" t="str">
        <f>IF(L4385="","",VLOOKUP(L4385,Продукция!B:D,3,0))</f>
        <v/>
      </c>
      <c r="K4385" t="str">
        <f>IF(L4385="","",VLOOKUP(L4385,Продукция!B:C,2,0))</f>
        <v/>
      </c>
      <c r="L4385" s="151"/>
      <c r="M4385" t="str">
        <f>IF(L4385="","",VLOOKUP(L4385,Продукция!B:L,11,0))</f>
        <v/>
      </c>
      <c r="AB4385" t="str">
        <f>IF(L4385="","",VLOOKUP(L4385&amp;I4385,Продукция!A:I,9,0))</f>
        <v/>
      </c>
      <c r="AF4385" t="str">
        <f>IF(AD4385="","",VLOOKUP(AD4385,'Сотрудники и ссылки'!A:B,2,0))</f>
        <v/>
      </c>
      <c r="AG4385" t="str">
        <f>IF(AD4385="","",VLOOKUP(AD4385,'Сотрудники и ссылки'!A:C,3,0))</f>
        <v/>
      </c>
      <c r="AI4385" t="str">
        <f>IF(AH4385="","",VLOOKUP(AH4385,'Сотрудники и ссылки'!A:B,2,0))</f>
        <v/>
      </c>
      <c r="AJ4385" t="str">
        <f>IF(AH4385="","",VLOOKUP(AH4385,'Сотрудники и ссылки'!A:C,3,0))</f>
        <v/>
      </c>
      <c r="AL4385" s="2" t="str">
        <f>IF(AK4385="","",AK4385+VLOOKUP(I4385,'Вид исследования'!B:E,4,0))</f>
        <v/>
      </c>
      <c r="AM4385" s="2" t="str">
        <f>IF(AK4385="","",AK4385+VLOOKUP(I4385,'Вид исследования'!B:F,5,0))</f>
        <v/>
      </c>
      <c r="AQ4385" t="str">
        <f>IFERROR(IF(L4385="","",VLOOKUP(L4385&amp;I4385,Продукция!A:K,11,0)),"обратитесь к админ справочника")</f>
        <v/>
      </c>
      <c r="AS4385" t="str">
        <f>IFERROR(IF(L4385="","",VLOOKUP(L4385&amp;I4385,Продукция!A:J,10,0)),"обратитесь к админ справочника")</f>
        <v/>
      </c>
    </row>
    <row r="4386" spans="1:45" x14ac:dyDescent="0.25">
      <c r="A4386" t="str">
        <f t="shared" si="78"/>
        <v/>
      </c>
      <c r="B4386" t="str">
        <f>IF(E4386="","",INDEX(Лаборатории!A:A,MATCH('Производственный контроль'!E4386,Лаборатории!B:B,0)))</f>
        <v/>
      </c>
      <c r="C4386" t="str">
        <f>IF(E4386="","",VLOOKUP(E4386,Лаборатории!B:D,3,0))</f>
        <v/>
      </c>
      <c r="E4386" s="150"/>
      <c r="J4386" t="str">
        <f>IF(L4386="","",VLOOKUP(L4386,Продукция!B:D,3,0))</f>
        <v/>
      </c>
      <c r="K4386" t="str">
        <f>IF(L4386="","",VLOOKUP(L4386,Продукция!B:C,2,0))</f>
        <v/>
      </c>
      <c r="L4386" s="151"/>
      <c r="M4386" t="str">
        <f>IF(L4386="","",VLOOKUP(L4386,Продукция!B:L,11,0))</f>
        <v/>
      </c>
      <c r="AB4386" t="str">
        <f>IF(L4386="","",VLOOKUP(L4386&amp;I4386,Продукция!A:I,9,0))</f>
        <v/>
      </c>
      <c r="AF4386" t="str">
        <f>IF(AD4386="","",VLOOKUP(AD4386,'Сотрудники и ссылки'!A:B,2,0))</f>
        <v/>
      </c>
      <c r="AG4386" t="str">
        <f>IF(AD4386="","",VLOOKUP(AD4386,'Сотрудники и ссылки'!A:C,3,0))</f>
        <v/>
      </c>
      <c r="AI4386" t="str">
        <f>IF(AH4386="","",VLOOKUP(AH4386,'Сотрудники и ссылки'!A:B,2,0))</f>
        <v/>
      </c>
      <c r="AJ4386" t="str">
        <f>IF(AH4386="","",VLOOKUP(AH4386,'Сотрудники и ссылки'!A:C,3,0))</f>
        <v/>
      </c>
      <c r="AL4386" s="2" t="str">
        <f>IF(AK4386="","",AK4386+VLOOKUP(I4386,'Вид исследования'!B:E,4,0))</f>
        <v/>
      </c>
      <c r="AM4386" s="2" t="str">
        <f>IF(AK4386="","",AK4386+VLOOKUP(I4386,'Вид исследования'!B:F,5,0))</f>
        <v/>
      </c>
      <c r="AQ4386" t="str">
        <f>IFERROR(IF(L4386="","",VLOOKUP(L4386&amp;I4386,Продукция!A:K,11,0)),"обратитесь к админ справочника")</f>
        <v/>
      </c>
      <c r="AS4386" t="str">
        <f>IFERROR(IF(L4386="","",VLOOKUP(L4386&amp;I4386,Продукция!A:J,10,0)),"обратитесь к админ справочника")</f>
        <v/>
      </c>
    </row>
    <row r="4387" spans="1:45" x14ac:dyDescent="0.25">
      <c r="A4387" t="str">
        <f t="shared" si="78"/>
        <v/>
      </c>
      <c r="B4387" t="str">
        <f>IF(E4387="","",INDEX(Лаборатории!A:A,MATCH('Производственный контроль'!E4387,Лаборатории!B:B,0)))</f>
        <v/>
      </c>
      <c r="C4387" t="str">
        <f>IF(E4387="","",VLOOKUP(E4387,Лаборатории!B:D,3,0))</f>
        <v/>
      </c>
      <c r="E4387" s="150"/>
      <c r="J4387" t="str">
        <f>IF(L4387="","",VLOOKUP(L4387,Продукция!B:D,3,0))</f>
        <v/>
      </c>
      <c r="K4387" t="str">
        <f>IF(L4387="","",VLOOKUP(L4387,Продукция!B:C,2,0))</f>
        <v/>
      </c>
      <c r="L4387" s="151"/>
      <c r="M4387" t="str">
        <f>IF(L4387="","",VLOOKUP(L4387,Продукция!B:L,11,0))</f>
        <v/>
      </c>
      <c r="AB4387" t="str">
        <f>IF(L4387="","",VLOOKUP(L4387&amp;I4387,Продукция!A:I,9,0))</f>
        <v/>
      </c>
      <c r="AF4387" t="str">
        <f>IF(AD4387="","",VLOOKUP(AD4387,'Сотрудники и ссылки'!A:B,2,0))</f>
        <v/>
      </c>
      <c r="AG4387" t="str">
        <f>IF(AD4387="","",VLOOKUP(AD4387,'Сотрудники и ссылки'!A:C,3,0))</f>
        <v/>
      </c>
      <c r="AI4387" t="str">
        <f>IF(AH4387="","",VLOOKUP(AH4387,'Сотрудники и ссылки'!A:B,2,0))</f>
        <v/>
      </c>
      <c r="AJ4387" t="str">
        <f>IF(AH4387="","",VLOOKUP(AH4387,'Сотрудники и ссылки'!A:C,3,0))</f>
        <v/>
      </c>
      <c r="AL4387" s="2" t="str">
        <f>IF(AK4387="","",AK4387+VLOOKUP(I4387,'Вид исследования'!B:E,4,0))</f>
        <v/>
      </c>
      <c r="AM4387" s="2" t="str">
        <f>IF(AK4387="","",AK4387+VLOOKUP(I4387,'Вид исследования'!B:F,5,0))</f>
        <v/>
      </c>
      <c r="AQ4387" t="str">
        <f>IFERROR(IF(L4387="","",VLOOKUP(L4387&amp;I4387,Продукция!A:K,11,0)),"обратитесь к админ справочника")</f>
        <v/>
      </c>
      <c r="AS4387" t="str">
        <f>IFERROR(IF(L4387="","",VLOOKUP(L4387&amp;I4387,Продукция!A:J,10,0)),"обратитесь к админ справочника")</f>
        <v/>
      </c>
    </row>
    <row r="4388" spans="1:45" x14ac:dyDescent="0.25">
      <c r="A4388" t="str">
        <f t="shared" si="78"/>
        <v/>
      </c>
      <c r="B4388" t="str">
        <f>IF(E4388="","",INDEX(Лаборатории!A:A,MATCH('Производственный контроль'!E4388,Лаборатории!B:B,0)))</f>
        <v/>
      </c>
      <c r="C4388" t="str">
        <f>IF(E4388="","",VLOOKUP(E4388,Лаборатории!B:D,3,0))</f>
        <v/>
      </c>
      <c r="E4388" s="150"/>
      <c r="J4388" t="str">
        <f>IF(L4388="","",VLOOKUP(L4388,Продукция!B:D,3,0))</f>
        <v/>
      </c>
      <c r="K4388" t="str">
        <f>IF(L4388="","",VLOOKUP(L4388,Продукция!B:C,2,0))</f>
        <v/>
      </c>
      <c r="L4388" s="151"/>
      <c r="M4388" t="str">
        <f>IF(L4388="","",VLOOKUP(L4388,Продукция!B:L,11,0))</f>
        <v/>
      </c>
      <c r="AB4388" t="str">
        <f>IF(L4388="","",VLOOKUP(L4388&amp;I4388,Продукция!A:I,9,0))</f>
        <v/>
      </c>
      <c r="AF4388" t="str">
        <f>IF(AD4388="","",VLOOKUP(AD4388,'Сотрудники и ссылки'!A:B,2,0))</f>
        <v/>
      </c>
      <c r="AG4388" t="str">
        <f>IF(AD4388="","",VLOOKUP(AD4388,'Сотрудники и ссылки'!A:C,3,0))</f>
        <v/>
      </c>
      <c r="AI4388" t="str">
        <f>IF(AH4388="","",VLOOKUP(AH4388,'Сотрудники и ссылки'!A:B,2,0))</f>
        <v/>
      </c>
      <c r="AJ4388" t="str">
        <f>IF(AH4388="","",VLOOKUP(AH4388,'Сотрудники и ссылки'!A:C,3,0))</f>
        <v/>
      </c>
      <c r="AL4388" s="2" t="str">
        <f>IF(AK4388="","",AK4388+VLOOKUP(I4388,'Вид исследования'!B:E,4,0))</f>
        <v/>
      </c>
      <c r="AM4388" s="2" t="str">
        <f>IF(AK4388="","",AK4388+VLOOKUP(I4388,'Вид исследования'!B:F,5,0))</f>
        <v/>
      </c>
      <c r="AQ4388" t="str">
        <f>IFERROR(IF(L4388="","",VLOOKUP(L4388&amp;I4388,Продукция!A:K,11,0)),"обратитесь к админ справочника")</f>
        <v/>
      </c>
      <c r="AS4388" t="str">
        <f>IFERROR(IF(L4388="","",VLOOKUP(L4388&amp;I4388,Продукция!A:J,10,0)),"обратитесь к админ справочника")</f>
        <v/>
      </c>
    </row>
    <row r="4389" spans="1:45" x14ac:dyDescent="0.25">
      <c r="A4389" t="str">
        <f t="shared" si="78"/>
        <v/>
      </c>
      <c r="B4389" t="str">
        <f>IF(E4389="","",INDEX(Лаборатории!A:A,MATCH('Производственный контроль'!E4389,Лаборатории!B:B,0)))</f>
        <v/>
      </c>
      <c r="C4389" t="str">
        <f>IF(E4389="","",VLOOKUP(E4389,Лаборатории!B:D,3,0))</f>
        <v/>
      </c>
      <c r="E4389" s="150"/>
      <c r="J4389" t="str">
        <f>IF(L4389="","",VLOOKUP(L4389,Продукция!B:D,3,0))</f>
        <v/>
      </c>
      <c r="K4389" t="str">
        <f>IF(L4389="","",VLOOKUP(L4389,Продукция!B:C,2,0))</f>
        <v/>
      </c>
      <c r="L4389" s="151"/>
      <c r="M4389" t="str">
        <f>IF(L4389="","",VLOOKUP(L4389,Продукция!B:L,11,0))</f>
        <v/>
      </c>
      <c r="AB4389" t="str">
        <f>IF(L4389="","",VLOOKUP(L4389&amp;I4389,Продукция!A:I,9,0))</f>
        <v/>
      </c>
      <c r="AF4389" t="str">
        <f>IF(AD4389="","",VLOOKUP(AD4389,'Сотрудники и ссылки'!A:B,2,0))</f>
        <v/>
      </c>
      <c r="AG4389" t="str">
        <f>IF(AD4389="","",VLOOKUP(AD4389,'Сотрудники и ссылки'!A:C,3,0))</f>
        <v/>
      </c>
      <c r="AI4389" t="str">
        <f>IF(AH4389="","",VLOOKUP(AH4389,'Сотрудники и ссылки'!A:B,2,0))</f>
        <v/>
      </c>
      <c r="AJ4389" t="str">
        <f>IF(AH4389="","",VLOOKUP(AH4389,'Сотрудники и ссылки'!A:C,3,0))</f>
        <v/>
      </c>
      <c r="AL4389" s="2" t="str">
        <f>IF(AK4389="","",AK4389+VLOOKUP(I4389,'Вид исследования'!B:E,4,0))</f>
        <v/>
      </c>
      <c r="AM4389" s="2" t="str">
        <f>IF(AK4389="","",AK4389+VLOOKUP(I4389,'Вид исследования'!B:F,5,0))</f>
        <v/>
      </c>
      <c r="AQ4389" t="str">
        <f>IFERROR(IF(L4389="","",VLOOKUP(L4389&amp;I4389,Продукция!A:K,11,0)),"обратитесь к админ справочника")</f>
        <v/>
      </c>
      <c r="AS4389" t="str">
        <f>IFERROR(IF(L4389="","",VLOOKUP(L4389&amp;I4389,Продукция!A:J,10,0)),"обратитесь к админ справочника")</f>
        <v/>
      </c>
    </row>
    <row r="4390" spans="1:45" x14ac:dyDescent="0.25">
      <c r="A4390" t="str">
        <f t="shared" si="78"/>
        <v/>
      </c>
      <c r="B4390" t="str">
        <f>IF(E4390="","",INDEX(Лаборатории!A:A,MATCH('Производственный контроль'!E4390,Лаборатории!B:B,0)))</f>
        <v/>
      </c>
      <c r="C4390" t="str">
        <f>IF(E4390="","",VLOOKUP(E4390,Лаборатории!B:D,3,0))</f>
        <v/>
      </c>
      <c r="E4390" s="150"/>
      <c r="J4390" t="str">
        <f>IF(L4390="","",VLOOKUP(L4390,Продукция!B:D,3,0))</f>
        <v/>
      </c>
      <c r="K4390" t="str">
        <f>IF(L4390="","",VLOOKUP(L4390,Продукция!B:C,2,0))</f>
        <v/>
      </c>
      <c r="L4390" s="151"/>
      <c r="M4390" t="str">
        <f>IF(L4390="","",VLOOKUP(L4390,Продукция!B:L,11,0))</f>
        <v/>
      </c>
      <c r="AB4390" t="str">
        <f>IF(L4390="","",VLOOKUP(L4390&amp;I4390,Продукция!A:I,9,0))</f>
        <v/>
      </c>
      <c r="AF4390" t="str">
        <f>IF(AD4390="","",VLOOKUP(AD4390,'Сотрудники и ссылки'!A:B,2,0))</f>
        <v/>
      </c>
      <c r="AG4390" t="str">
        <f>IF(AD4390="","",VLOOKUP(AD4390,'Сотрудники и ссылки'!A:C,3,0))</f>
        <v/>
      </c>
      <c r="AI4390" t="str">
        <f>IF(AH4390="","",VLOOKUP(AH4390,'Сотрудники и ссылки'!A:B,2,0))</f>
        <v/>
      </c>
      <c r="AJ4390" t="str">
        <f>IF(AH4390="","",VLOOKUP(AH4390,'Сотрудники и ссылки'!A:C,3,0))</f>
        <v/>
      </c>
      <c r="AL4390" s="2" t="str">
        <f>IF(AK4390="","",AK4390+VLOOKUP(I4390,'Вид исследования'!B:E,4,0))</f>
        <v/>
      </c>
      <c r="AM4390" s="2" t="str">
        <f>IF(AK4390="","",AK4390+VLOOKUP(I4390,'Вид исследования'!B:F,5,0))</f>
        <v/>
      </c>
      <c r="AQ4390" t="str">
        <f>IFERROR(IF(L4390="","",VLOOKUP(L4390&amp;I4390,Продукция!A:K,11,0)),"обратитесь к админ справочника")</f>
        <v/>
      </c>
      <c r="AS4390" t="str">
        <f>IFERROR(IF(L4390="","",VLOOKUP(L4390&amp;I4390,Продукция!A:J,10,0)),"обратитесь к админ справочника")</f>
        <v/>
      </c>
    </row>
    <row r="4391" spans="1:45" x14ac:dyDescent="0.25">
      <c r="A4391" t="str">
        <f t="shared" si="78"/>
        <v/>
      </c>
      <c r="B4391" t="str">
        <f>IF(E4391="","",INDEX(Лаборатории!A:A,MATCH('Производственный контроль'!E4391,Лаборатории!B:B,0)))</f>
        <v/>
      </c>
      <c r="C4391" t="str">
        <f>IF(E4391="","",VLOOKUP(E4391,Лаборатории!B:D,3,0))</f>
        <v/>
      </c>
      <c r="E4391" s="150"/>
      <c r="J4391" t="str">
        <f>IF(L4391="","",VLOOKUP(L4391,Продукция!B:D,3,0))</f>
        <v/>
      </c>
      <c r="K4391" t="str">
        <f>IF(L4391="","",VLOOKUP(L4391,Продукция!B:C,2,0))</f>
        <v/>
      </c>
      <c r="L4391" s="151"/>
      <c r="M4391" t="str">
        <f>IF(L4391="","",VLOOKUP(L4391,Продукция!B:L,11,0))</f>
        <v/>
      </c>
      <c r="AB4391" t="str">
        <f>IF(L4391="","",VLOOKUP(L4391&amp;I4391,Продукция!A:I,9,0))</f>
        <v/>
      </c>
      <c r="AF4391" t="str">
        <f>IF(AD4391="","",VLOOKUP(AD4391,'Сотрудники и ссылки'!A:B,2,0))</f>
        <v/>
      </c>
      <c r="AG4391" t="str">
        <f>IF(AD4391="","",VLOOKUP(AD4391,'Сотрудники и ссылки'!A:C,3,0))</f>
        <v/>
      </c>
      <c r="AI4391" t="str">
        <f>IF(AH4391="","",VLOOKUP(AH4391,'Сотрудники и ссылки'!A:B,2,0))</f>
        <v/>
      </c>
      <c r="AJ4391" t="str">
        <f>IF(AH4391="","",VLOOKUP(AH4391,'Сотрудники и ссылки'!A:C,3,0))</f>
        <v/>
      </c>
      <c r="AL4391" s="2" t="str">
        <f>IF(AK4391="","",AK4391+VLOOKUP(I4391,'Вид исследования'!B:E,4,0))</f>
        <v/>
      </c>
      <c r="AM4391" s="2" t="str">
        <f>IF(AK4391="","",AK4391+VLOOKUP(I4391,'Вид исследования'!B:F,5,0))</f>
        <v/>
      </c>
      <c r="AQ4391" t="str">
        <f>IFERROR(IF(L4391="","",VLOOKUP(L4391&amp;I4391,Продукция!A:K,11,0)),"обратитесь к админ справочника")</f>
        <v/>
      </c>
      <c r="AS4391" t="str">
        <f>IFERROR(IF(L4391="","",VLOOKUP(L4391&amp;I4391,Продукция!A:J,10,0)),"обратитесь к админ справочника")</f>
        <v/>
      </c>
    </row>
    <row r="4392" spans="1:45" x14ac:dyDescent="0.25">
      <c r="A4392" t="str">
        <f t="shared" si="78"/>
        <v/>
      </c>
      <c r="B4392" t="str">
        <f>IF(E4392="","",INDEX(Лаборатории!A:A,MATCH('Производственный контроль'!E4392,Лаборатории!B:B,0)))</f>
        <v/>
      </c>
      <c r="C4392" t="str">
        <f>IF(E4392="","",VLOOKUP(E4392,Лаборатории!B:D,3,0))</f>
        <v/>
      </c>
      <c r="E4392" s="150"/>
      <c r="J4392" t="str">
        <f>IF(L4392="","",VLOOKUP(L4392,Продукция!B:D,3,0))</f>
        <v/>
      </c>
      <c r="K4392" t="str">
        <f>IF(L4392="","",VLOOKUP(L4392,Продукция!B:C,2,0))</f>
        <v/>
      </c>
      <c r="L4392" s="151"/>
      <c r="M4392" t="str">
        <f>IF(L4392="","",VLOOKUP(L4392,Продукция!B:L,11,0))</f>
        <v/>
      </c>
      <c r="AB4392" t="str">
        <f>IF(L4392="","",VLOOKUP(L4392&amp;I4392,Продукция!A:I,9,0))</f>
        <v/>
      </c>
      <c r="AF4392" t="str">
        <f>IF(AD4392="","",VLOOKUP(AD4392,'Сотрудники и ссылки'!A:B,2,0))</f>
        <v/>
      </c>
      <c r="AG4392" t="str">
        <f>IF(AD4392="","",VLOOKUP(AD4392,'Сотрудники и ссылки'!A:C,3,0))</f>
        <v/>
      </c>
      <c r="AI4392" t="str">
        <f>IF(AH4392="","",VLOOKUP(AH4392,'Сотрудники и ссылки'!A:B,2,0))</f>
        <v/>
      </c>
      <c r="AJ4392" t="str">
        <f>IF(AH4392="","",VLOOKUP(AH4392,'Сотрудники и ссылки'!A:C,3,0))</f>
        <v/>
      </c>
      <c r="AL4392" s="2" t="str">
        <f>IF(AK4392="","",AK4392+VLOOKUP(I4392,'Вид исследования'!B:E,4,0))</f>
        <v/>
      </c>
      <c r="AM4392" s="2" t="str">
        <f>IF(AK4392="","",AK4392+VLOOKUP(I4392,'Вид исследования'!B:F,5,0))</f>
        <v/>
      </c>
      <c r="AQ4392" t="str">
        <f>IFERROR(IF(L4392="","",VLOOKUP(L4392&amp;I4392,Продукция!A:K,11,0)),"обратитесь к админ справочника")</f>
        <v/>
      </c>
      <c r="AS4392" t="str">
        <f>IFERROR(IF(L4392="","",VLOOKUP(L4392&amp;I4392,Продукция!A:J,10,0)),"обратитесь к админ справочника")</f>
        <v/>
      </c>
    </row>
    <row r="4393" spans="1:45" x14ac:dyDescent="0.25">
      <c r="A4393" t="str">
        <f t="shared" si="78"/>
        <v/>
      </c>
      <c r="B4393" t="str">
        <f>IF(E4393="","",INDEX(Лаборатории!A:A,MATCH('Производственный контроль'!E4393,Лаборатории!B:B,0)))</f>
        <v/>
      </c>
      <c r="C4393" t="str">
        <f>IF(E4393="","",VLOOKUP(E4393,Лаборатории!B:D,3,0))</f>
        <v/>
      </c>
      <c r="E4393" s="150"/>
      <c r="J4393" t="str">
        <f>IF(L4393="","",VLOOKUP(L4393,Продукция!B:D,3,0))</f>
        <v/>
      </c>
      <c r="K4393" t="str">
        <f>IF(L4393="","",VLOOKUP(L4393,Продукция!B:C,2,0))</f>
        <v/>
      </c>
      <c r="L4393" s="151"/>
      <c r="M4393" t="str">
        <f>IF(L4393="","",VLOOKUP(L4393,Продукция!B:L,11,0))</f>
        <v/>
      </c>
      <c r="AB4393" t="str">
        <f>IF(L4393="","",VLOOKUP(L4393&amp;I4393,Продукция!A:I,9,0))</f>
        <v/>
      </c>
      <c r="AF4393" t="str">
        <f>IF(AD4393="","",VLOOKUP(AD4393,'Сотрудники и ссылки'!A:B,2,0))</f>
        <v/>
      </c>
      <c r="AG4393" t="str">
        <f>IF(AD4393="","",VLOOKUP(AD4393,'Сотрудники и ссылки'!A:C,3,0))</f>
        <v/>
      </c>
      <c r="AI4393" t="str">
        <f>IF(AH4393="","",VLOOKUP(AH4393,'Сотрудники и ссылки'!A:B,2,0))</f>
        <v/>
      </c>
      <c r="AJ4393" t="str">
        <f>IF(AH4393="","",VLOOKUP(AH4393,'Сотрудники и ссылки'!A:C,3,0))</f>
        <v/>
      </c>
      <c r="AL4393" s="2" t="str">
        <f>IF(AK4393="","",AK4393+VLOOKUP(I4393,'Вид исследования'!B:E,4,0))</f>
        <v/>
      </c>
      <c r="AM4393" s="2" t="str">
        <f>IF(AK4393="","",AK4393+VLOOKUP(I4393,'Вид исследования'!B:F,5,0))</f>
        <v/>
      </c>
      <c r="AQ4393" t="str">
        <f>IFERROR(IF(L4393="","",VLOOKUP(L4393&amp;I4393,Продукция!A:K,11,0)),"обратитесь к админ справочника")</f>
        <v/>
      </c>
      <c r="AS4393" t="str">
        <f>IFERROR(IF(L4393="","",VLOOKUP(L4393&amp;I4393,Продукция!A:J,10,0)),"обратитесь к админ справочника")</f>
        <v/>
      </c>
    </row>
    <row r="4394" spans="1:45" x14ac:dyDescent="0.25">
      <c r="A4394" t="str">
        <f t="shared" si="78"/>
        <v/>
      </c>
      <c r="B4394" t="str">
        <f>IF(E4394="","",INDEX(Лаборатории!A:A,MATCH('Производственный контроль'!E4394,Лаборатории!B:B,0)))</f>
        <v/>
      </c>
      <c r="C4394" t="str">
        <f>IF(E4394="","",VLOOKUP(E4394,Лаборатории!B:D,3,0))</f>
        <v/>
      </c>
      <c r="E4394" s="150"/>
      <c r="J4394" t="str">
        <f>IF(L4394="","",VLOOKUP(L4394,Продукция!B:D,3,0))</f>
        <v/>
      </c>
      <c r="K4394" t="str">
        <f>IF(L4394="","",VLOOKUP(L4394,Продукция!B:C,2,0))</f>
        <v/>
      </c>
      <c r="L4394" s="151"/>
      <c r="M4394" t="str">
        <f>IF(L4394="","",VLOOKUP(L4394,Продукция!B:L,11,0))</f>
        <v/>
      </c>
      <c r="AB4394" t="str">
        <f>IF(L4394="","",VLOOKUP(L4394&amp;I4394,Продукция!A:I,9,0))</f>
        <v/>
      </c>
      <c r="AF4394" t="str">
        <f>IF(AD4394="","",VLOOKUP(AD4394,'Сотрудники и ссылки'!A:B,2,0))</f>
        <v/>
      </c>
      <c r="AG4394" t="str">
        <f>IF(AD4394="","",VLOOKUP(AD4394,'Сотрудники и ссылки'!A:C,3,0))</f>
        <v/>
      </c>
      <c r="AI4394" t="str">
        <f>IF(AH4394="","",VLOOKUP(AH4394,'Сотрудники и ссылки'!A:B,2,0))</f>
        <v/>
      </c>
      <c r="AJ4394" t="str">
        <f>IF(AH4394="","",VLOOKUP(AH4394,'Сотрудники и ссылки'!A:C,3,0))</f>
        <v/>
      </c>
      <c r="AL4394" s="2" t="str">
        <f>IF(AK4394="","",AK4394+VLOOKUP(I4394,'Вид исследования'!B:E,4,0))</f>
        <v/>
      </c>
      <c r="AM4394" s="2" t="str">
        <f>IF(AK4394="","",AK4394+VLOOKUP(I4394,'Вид исследования'!B:F,5,0))</f>
        <v/>
      </c>
      <c r="AQ4394" t="str">
        <f>IFERROR(IF(L4394="","",VLOOKUP(L4394&amp;I4394,Продукция!A:K,11,0)),"обратитесь к админ справочника")</f>
        <v/>
      </c>
      <c r="AS4394" t="str">
        <f>IFERROR(IF(L4394="","",VLOOKUP(L4394&amp;I4394,Продукция!A:J,10,0)),"обратитесь к админ справочника")</f>
        <v/>
      </c>
    </row>
    <row r="4395" spans="1:45" x14ac:dyDescent="0.25">
      <c r="A4395" t="str">
        <f t="shared" si="78"/>
        <v/>
      </c>
      <c r="B4395" t="str">
        <f>IF(E4395="","",INDEX(Лаборатории!A:A,MATCH('Производственный контроль'!E4395,Лаборатории!B:B,0)))</f>
        <v/>
      </c>
      <c r="C4395" t="str">
        <f>IF(E4395="","",VLOOKUP(E4395,Лаборатории!B:D,3,0))</f>
        <v/>
      </c>
      <c r="E4395" s="150"/>
      <c r="J4395" t="str">
        <f>IF(L4395="","",VLOOKUP(L4395,Продукция!B:D,3,0))</f>
        <v/>
      </c>
      <c r="K4395" t="str">
        <f>IF(L4395="","",VLOOKUP(L4395,Продукция!B:C,2,0))</f>
        <v/>
      </c>
      <c r="L4395" s="151"/>
      <c r="M4395" t="str">
        <f>IF(L4395="","",VLOOKUP(L4395,Продукция!B:L,11,0))</f>
        <v/>
      </c>
      <c r="AB4395" t="str">
        <f>IF(L4395="","",VLOOKUP(L4395&amp;I4395,Продукция!A:I,9,0))</f>
        <v/>
      </c>
      <c r="AF4395" t="str">
        <f>IF(AD4395="","",VLOOKUP(AD4395,'Сотрудники и ссылки'!A:B,2,0))</f>
        <v/>
      </c>
      <c r="AG4395" t="str">
        <f>IF(AD4395="","",VLOOKUP(AD4395,'Сотрудники и ссылки'!A:C,3,0))</f>
        <v/>
      </c>
      <c r="AI4395" t="str">
        <f>IF(AH4395="","",VLOOKUP(AH4395,'Сотрудники и ссылки'!A:B,2,0))</f>
        <v/>
      </c>
      <c r="AJ4395" t="str">
        <f>IF(AH4395="","",VLOOKUP(AH4395,'Сотрудники и ссылки'!A:C,3,0))</f>
        <v/>
      </c>
      <c r="AL4395" s="2" t="str">
        <f>IF(AK4395="","",AK4395+VLOOKUP(I4395,'Вид исследования'!B:E,4,0))</f>
        <v/>
      </c>
      <c r="AM4395" s="2" t="str">
        <f>IF(AK4395="","",AK4395+VLOOKUP(I4395,'Вид исследования'!B:F,5,0))</f>
        <v/>
      </c>
      <c r="AQ4395" t="str">
        <f>IFERROR(IF(L4395="","",VLOOKUP(L4395&amp;I4395,Продукция!A:K,11,0)),"обратитесь к админ справочника")</f>
        <v/>
      </c>
      <c r="AS4395" t="str">
        <f>IFERROR(IF(L4395="","",VLOOKUP(L4395&amp;I4395,Продукция!A:J,10,0)),"обратитесь к админ справочника")</f>
        <v/>
      </c>
    </row>
    <row r="4396" spans="1:45" x14ac:dyDescent="0.25">
      <c r="A4396" t="str">
        <f t="shared" si="78"/>
        <v/>
      </c>
      <c r="B4396" t="str">
        <f>IF(E4396="","",INDEX(Лаборатории!A:A,MATCH('Производственный контроль'!E4396,Лаборатории!B:B,0)))</f>
        <v/>
      </c>
      <c r="C4396" t="str">
        <f>IF(E4396="","",VLOOKUP(E4396,Лаборатории!B:D,3,0))</f>
        <v/>
      </c>
      <c r="E4396" s="150"/>
      <c r="J4396" t="str">
        <f>IF(L4396="","",VLOOKUP(L4396,Продукция!B:D,3,0))</f>
        <v/>
      </c>
      <c r="K4396" t="str">
        <f>IF(L4396="","",VLOOKUP(L4396,Продукция!B:C,2,0))</f>
        <v/>
      </c>
      <c r="L4396" s="151"/>
      <c r="M4396" t="str">
        <f>IF(L4396="","",VLOOKUP(L4396,Продукция!B:L,11,0))</f>
        <v/>
      </c>
      <c r="AB4396" t="str">
        <f>IF(L4396="","",VLOOKUP(L4396&amp;I4396,Продукция!A:I,9,0))</f>
        <v/>
      </c>
      <c r="AF4396" t="str">
        <f>IF(AD4396="","",VLOOKUP(AD4396,'Сотрудники и ссылки'!A:B,2,0))</f>
        <v/>
      </c>
      <c r="AG4396" t="str">
        <f>IF(AD4396="","",VLOOKUP(AD4396,'Сотрудники и ссылки'!A:C,3,0))</f>
        <v/>
      </c>
      <c r="AI4396" t="str">
        <f>IF(AH4396="","",VLOOKUP(AH4396,'Сотрудники и ссылки'!A:B,2,0))</f>
        <v/>
      </c>
      <c r="AJ4396" t="str">
        <f>IF(AH4396="","",VLOOKUP(AH4396,'Сотрудники и ссылки'!A:C,3,0))</f>
        <v/>
      </c>
      <c r="AL4396" s="2" t="str">
        <f>IF(AK4396="","",AK4396+VLOOKUP(I4396,'Вид исследования'!B:E,4,0))</f>
        <v/>
      </c>
      <c r="AM4396" s="2" t="str">
        <f>IF(AK4396="","",AK4396+VLOOKUP(I4396,'Вид исследования'!B:F,5,0))</f>
        <v/>
      </c>
      <c r="AQ4396" t="str">
        <f>IFERROR(IF(L4396="","",VLOOKUP(L4396&amp;I4396,Продукция!A:K,11,0)),"обратитесь к админ справочника")</f>
        <v/>
      </c>
      <c r="AS4396" t="str">
        <f>IFERROR(IF(L4396="","",VLOOKUP(L4396&amp;I4396,Продукция!A:J,10,0)),"обратитесь к админ справочника")</f>
        <v/>
      </c>
    </row>
    <row r="4397" spans="1:45" x14ac:dyDescent="0.25">
      <c r="A4397" t="str">
        <f t="shared" si="78"/>
        <v/>
      </c>
      <c r="B4397" t="str">
        <f>IF(E4397="","",INDEX(Лаборатории!A:A,MATCH('Производственный контроль'!E4397,Лаборатории!B:B,0)))</f>
        <v/>
      </c>
      <c r="C4397" t="str">
        <f>IF(E4397="","",VLOOKUP(E4397,Лаборатории!B:D,3,0))</f>
        <v/>
      </c>
      <c r="E4397" s="150"/>
      <c r="J4397" t="str">
        <f>IF(L4397="","",VLOOKUP(L4397,Продукция!B:D,3,0))</f>
        <v/>
      </c>
      <c r="K4397" t="str">
        <f>IF(L4397="","",VLOOKUP(L4397,Продукция!B:C,2,0))</f>
        <v/>
      </c>
      <c r="L4397" s="151"/>
      <c r="M4397" t="str">
        <f>IF(L4397="","",VLOOKUP(L4397,Продукция!B:L,11,0))</f>
        <v/>
      </c>
      <c r="AB4397" t="str">
        <f>IF(L4397="","",VLOOKUP(L4397&amp;I4397,Продукция!A:I,9,0))</f>
        <v/>
      </c>
      <c r="AF4397" t="str">
        <f>IF(AD4397="","",VLOOKUP(AD4397,'Сотрудники и ссылки'!A:B,2,0))</f>
        <v/>
      </c>
      <c r="AG4397" t="str">
        <f>IF(AD4397="","",VLOOKUP(AD4397,'Сотрудники и ссылки'!A:C,3,0))</f>
        <v/>
      </c>
      <c r="AI4397" t="str">
        <f>IF(AH4397="","",VLOOKUP(AH4397,'Сотрудники и ссылки'!A:B,2,0))</f>
        <v/>
      </c>
      <c r="AJ4397" t="str">
        <f>IF(AH4397="","",VLOOKUP(AH4397,'Сотрудники и ссылки'!A:C,3,0))</f>
        <v/>
      </c>
      <c r="AL4397" s="2" t="str">
        <f>IF(AK4397="","",AK4397+VLOOKUP(I4397,'Вид исследования'!B:E,4,0))</f>
        <v/>
      </c>
      <c r="AM4397" s="2" t="str">
        <f>IF(AK4397="","",AK4397+VLOOKUP(I4397,'Вид исследования'!B:F,5,0))</f>
        <v/>
      </c>
      <c r="AQ4397" t="str">
        <f>IFERROR(IF(L4397="","",VLOOKUP(L4397&amp;I4397,Продукция!A:K,11,0)),"обратитесь к админ справочника")</f>
        <v/>
      </c>
      <c r="AS4397" t="str">
        <f>IFERROR(IF(L4397="","",VLOOKUP(L4397&amp;I4397,Продукция!A:J,10,0)),"обратитесь к админ справочника")</f>
        <v/>
      </c>
    </row>
    <row r="4398" spans="1:45" x14ac:dyDescent="0.25">
      <c r="A4398" t="str">
        <f t="shared" si="78"/>
        <v/>
      </c>
      <c r="B4398" t="str">
        <f>IF(E4398="","",INDEX(Лаборатории!A:A,MATCH('Производственный контроль'!E4398,Лаборатории!B:B,0)))</f>
        <v/>
      </c>
      <c r="C4398" t="str">
        <f>IF(E4398="","",VLOOKUP(E4398,Лаборатории!B:D,3,0))</f>
        <v/>
      </c>
      <c r="E4398" s="150"/>
      <c r="J4398" t="str">
        <f>IF(L4398="","",VLOOKUP(L4398,Продукция!B:D,3,0))</f>
        <v/>
      </c>
      <c r="K4398" t="str">
        <f>IF(L4398="","",VLOOKUP(L4398,Продукция!B:C,2,0))</f>
        <v/>
      </c>
      <c r="L4398" s="151"/>
      <c r="M4398" t="str">
        <f>IF(L4398="","",VLOOKUP(L4398,Продукция!B:L,11,0))</f>
        <v/>
      </c>
      <c r="AB4398" t="str">
        <f>IF(L4398="","",VLOOKUP(L4398&amp;I4398,Продукция!A:I,9,0))</f>
        <v/>
      </c>
      <c r="AF4398" t="str">
        <f>IF(AD4398="","",VLOOKUP(AD4398,'Сотрудники и ссылки'!A:B,2,0))</f>
        <v/>
      </c>
      <c r="AG4398" t="str">
        <f>IF(AD4398="","",VLOOKUP(AD4398,'Сотрудники и ссылки'!A:C,3,0))</f>
        <v/>
      </c>
      <c r="AI4398" t="str">
        <f>IF(AH4398="","",VLOOKUP(AH4398,'Сотрудники и ссылки'!A:B,2,0))</f>
        <v/>
      </c>
      <c r="AJ4398" t="str">
        <f>IF(AH4398="","",VLOOKUP(AH4398,'Сотрудники и ссылки'!A:C,3,0))</f>
        <v/>
      </c>
      <c r="AL4398" s="2" t="str">
        <f>IF(AK4398="","",AK4398+VLOOKUP(I4398,'Вид исследования'!B:E,4,0))</f>
        <v/>
      </c>
      <c r="AM4398" s="2" t="str">
        <f>IF(AK4398="","",AK4398+VLOOKUP(I4398,'Вид исследования'!B:F,5,0))</f>
        <v/>
      </c>
      <c r="AQ4398" t="str">
        <f>IFERROR(IF(L4398="","",VLOOKUP(L4398&amp;I4398,Продукция!A:K,11,0)),"обратитесь к админ справочника")</f>
        <v/>
      </c>
      <c r="AS4398" t="str">
        <f>IFERROR(IF(L4398="","",VLOOKUP(L4398&amp;I4398,Продукция!A:J,10,0)),"обратитесь к админ справочника")</f>
        <v/>
      </c>
    </row>
    <row r="4399" spans="1:45" x14ac:dyDescent="0.25">
      <c r="A4399" t="str">
        <f t="shared" si="78"/>
        <v/>
      </c>
      <c r="B4399" t="str">
        <f>IF(E4399="","",INDEX(Лаборатории!A:A,MATCH('Производственный контроль'!E4399,Лаборатории!B:B,0)))</f>
        <v/>
      </c>
      <c r="C4399" t="str">
        <f>IF(E4399="","",VLOOKUP(E4399,Лаборатории!B:D,3,0))</f>
        <v/>
      </c>
      <c r="E4399" s="150"/>
      <c r="J4399" t="str">
        <f>IF(L4399="","",VLOOKUP(L4399,Продукция!B:D,3,0))</f>
        <v/>
      </c>
      <c r="K4399" t="str">
        <f>IF(L4399="","",VLOOKUP(L4399,Продукция!B:C,2,0))</f>
        <v/>
      </c>
      <c r="L4399" s="151"/>
      <c r="M4399" t="str">
        <f>IF(L4399="","",VLOOKUP(L4399,Продукция!B:L,11,0))</f>
        <v/>
      </c>
      <c r="AB4399" t="str">
        <f>IF(L4399="","",VLOOKUP(L4399&amp;I4399,Продукция!A:I,9,0))</f>
        <v/>
      </c>
      <c r="AF4399" t="str">
        <f>IF(AD4399="","",VLOOKUP(AD4399,'Сотрудники и ссылки'!A:B,2,0))</f>
        <v/>
      </c>
      <c r="AG4399" t="str">
        <f>IF(AD4399="","",VLOOKUP(AD4399,'Сотрудники и ссылки'!A:C,3,0))</f>
        <v/>
      </c>
      <c r="AI4399" t="str">
        <f>IF(AH4399="","",VLOOKUP(AH4399,'Сотрудники и ссылки'!A:B,2,0))</f>
        <v/>
      </c>
      <c r="AJ4399" t="str">
        <f>IF(AH4399="","",VLOOKUP(AH4399,'Сотрудники и ссылки'!A:C,3,0))</f>
        <v/>
      </c>
      <c r="AL4399" s="2" t="str">
        <f>IF(AK4399="","",AK4399+VLOOKUP(I4399,'Вид исследования'!B:E,4,0))</f>
        <v/>
      </c>
      <c r="AM4399" s="2" t="str">
        <f>IF(AK4399="","",AK4399+VLOOKUP(I4399,'Вид исследования'!B:F,5,0))</f>
        <v/>
      </c>
      <c r="AQ4399" t="str">
        <f>IFERROR(IF(L4399="","",VLOOKUP(L4399&amp;I4399,Продукция!A:K,11,0)),"обратитесь к админ справочника")</f>
        <v/>
      </c>
      <c r="AS4399" t="str">
        <f>IFERROR(IF(L4399="","",VLOOKUP(L4399&amp;I4399,Продукция!A:J,10,0)),"обратитесь к админ справочника")</f>
        <v/>
      </c>
    </row>
    <row r="4400" spans="1:45" x14ac:dyDescent="0.25">
      <c r="A4400" t="str">
        <f t="shared" si="78"/>
        <v/>
      </c>
      <c r="B4400" t="str">
        <f>IF(E4400="","",INDEX(Лаборатории!A:A,MATCH('Производственный контроль'!E4400,Лаборатории!B:B,0)))</f>
        <v/>
      </c>
      <c r="C4400" t="str">
        <f>IF(E4400="","",VLOOKUP(E4400,Лаборатории!B:D,3,0))</f>
        <v/>
      </c>
      <c r="E4400" s="150"/>
      <c r="J4400" t="str">
        <f>IF(L4400="","",VLOOKUP(L4400,Продукция!B:D,3,0))</f>
        <v/>
      </c>
      <c r="K4400" t="str">
        <f>IF(L4400="","",VLOOKUP(L4400,Продукция!B:C,2,0))</f>
        <v/>
      </c>
      <c r="L4400" s="151"/>
      <c r="M4400" t="str">
        <f>IF(L4400="","",VLOOKUP(L4400,Продукция!B:L,11,0))</f>
        <v/>
      </c>
      <c r="AB4400" t="str">
        <f>IF(L4400="","",VLOOKUP(L4400&amp;I4400,Продукция!A:I,9,0))</f>
        <v/>
      </c>
      <c r="AF4400" t="str">
        <f>IF(AD4400="","",VLOOKUP(AD4400,'Сотрудники и ссылки'!A:B,2,0))</f>
        <v/>
      </c>
      <c r="AG4400" t="str">
        <f>IF(AD4400="","",VLOOKUP(AD4400,'Сотрудники и ссылки'!A:C,3,0))</f>
        <v/>
      </c>
      <c r="AI4400" t="str">
        <f>IF(AH4400="","",VLOOKUP(AH4400,'Сотрудники и ссылки'!A:B,2,0))</f>
        <v/>
      </c>
      <c r="AJ4400" t="str">
        <f>IF(AH4400="","",VLOOKUP(AH4400,'Сотрудники и ссылки'!A:C,3,0))</f>
        <v/>
      </c>
      <c r="AL4400" s="2" t="str">
        <f>IF(AK4400="","",AK4400+VLOOKUP(I4400,'Вид исследования'!B:E,4,0))</f>
        <v/>
      </c>
      <c r="AM4400" s="2" t="str">
        <f>IF(AK4400="","",AK4400+VLOOKUP(I4400,'Вид исследования'!B:F,5,0))</f>
        <v/>
      </c>
      <c r="AQ4400" t="str">
        <f>IFERROR(IF(L4400="","",VLOOKUP(L4400&amp;I4400,Продукция!A:K,11,0)),"обратитесь к админ справочника")</f>
        <v/>
      </c>
      <c r="AS4400" t="str">
        <f>IFERROR(IF(L4400="","",VLOOKUP(L4400&amp;I4400,Продукция!A:J,10,0)),"обратитесь к админ справочника")</f>
        <v/>
      </c>
    </row>
    <row r="4401" spans="1:45" x14ac:dyDescent="0.25">
      <c r="A4401" t="str">
        <f t="shared" si="78"/>
        <v/>
      </c>
      <c r="B4401" t="str">
        <f>IF(E4401="","",INDEX(Лаборатории!A:A,MATCH('Производственный контроль'!E4401,Лаборатории!B:B,0)))</f>
        <v/>
      </c>
      <c r="C4401" t="str">
        <f>IF(E4401="","",VLOOKUP(E4401,Лаборатории!B:D,3,0))</f>
        <v/>
      </c>
      <c r="E4401" s="150"/>
      <c r="J4401" t="str">
        <f>IF(L4401="","",VLOOKUP(L4401,Продукция!B:D,3,0))</f>
        <v/>
      </c>
      <c r="K4401" t="str">
        <f>IF(L4401="","",VLOOKUP(L4401,Продукция!B:C,2,0))</f>
        <v/>
      </c>
      <c r="L4401" s="151"/>
      <c r="M4401" t="str">
        <f>IF(L4401="","",VLOOKUP(L4401,Продукция!B:L,11,0))</f>
        <v/>
      </c>
      <c r="AB4401" t="str">
        <f>IF(L4401="","",VLOOKUP(L4401&amp;I4401,Продукция!A:I,9,0))</f>
        <v/>
      </c>
      <c r="AF4401" t="str">
        <f>IF(AD4401="","",VLOOKUP(AD4401,'Сотрудники и ссылки'!A:B,2,0))</f>
        <v/>
      </c>
      <c r="AG4401" t="str">
        <f>IF(AD4401="","",VLOOKUP(AD4401,'Сотрудники и ссылки'!A:C,3,0))</f>
        <v/>
      </c>
      <c r="AI4401" t="str">
        <f>IF(AH4401="","",VLOOKUP(AH4401,'Сотрудники и ссылки'!A:B,2,0))</f>
        <v/>
      </c>
      <c r="AJ4401" t="str">
        <f>IF(AH4401="","",VLOOKUP(AH4401,'Сотрудники и ссылки'!A:C,3,0))</f>
        <v/>
      </c>
      <c r="AL4401" s="2" t="str">
        <f>IF(AK4401="","",AK4401+VLOOKUP(I4401,'Вид исследования'!B:E,4,0))</f>
        <v/>
      </c>
      <c r="AM4401" s="2" t="str">
        <f>IF(AK4401="","",AK4401+VLOOKUP(I4401,'Вид исследования'!B:F,5,0))</f>
        <v/>
      </c>
      <c r="AQ4401" t="str">
        <f>IFERROR(IF(L4401="","",VLOOKUP(L4401&amp;I4401,Продукция!A:K,11,0)),"обратитесь к админ справочника")</f>
        <v/>
      </c>
      <c r="AS4401" t="str">
        <f>IFERROR(IF(L4401="","",VLOOKUP(L4401&amp;I4401,Продукция!A:J,10,0)),"обратитесь к админ справочника")</f>
        <v/>
      </c>
    </row>
    <row r="4402" spans="1:45" x14ac:dyDescent="0.25">
      <c r="A4402" t="str">
        <f t="shared" si="78"/>
        <v/>
      </c>
      <c r="B4402" t="str">
        <f>IF(E4402="","",INDEX(Лаборатории!A:A,MATCH('Производственный контроль'!E4402,Лаборатории!B:B,0)))</f>
        <v/>
      </c>
      <c r="C4402" t="str">
        <f>IF(E4402="","",VLOOKUP(E4402,Лаборатории!B:D,3,0))</f>
        <v/>
      </c>
      <c r="E4402" s="150"/>
      <c r="J4402" t="str">
        <f>IF(L4402="","",VLOOKUP(L4402,Продукция!B:D,3,0))</f>
        <v/>
      </c>
      <c r="K4402" t="str">
        <f>IF(L4402="","",VLOOKUP(L4402,Продукция!B:C,2,0))</f>
        <v/>
      </c>
      <c r="L4402" s="151"/>
      <c r="M4402" t="str">
        <f>IF(L4402="","",VLOOKUP(L4402,Продукция!B:L,11,0))</f>
        <v/>
      </c>
      <c r="AB4402" t="str">
        <f>IF(L4402="","",VLOOKUP(L4402&amp;I4402,Продукция!A:I,9,0))</f>
        <v/>
      </c>
      <c r="AF4402" t="str">
        <f>IF(AD4402="","",VLOOKUP(AD4402,'Сотрудники и ссылки'!A:B,2,0))</f>
        <v/>
      </c>
      <c r="AG4402" t="str">
        <f>IF(AD4402="","",VLOOKUP(AD4402,'Сотрудники и ссылки'!A:C,3,0))</f>
        <v/>
      </c>
      <c r="AI4402" t="str">
        <f>IF(AH4402="","",VLOOKUP(AH4402,'Сотрудники и ссылки'!A:B,2,0))</f>
        <v/>
      </c>
      <c r="AJ4402" t="str">
        <f>IF(AH4402="","",VLOOKUP(AH4402,'Сотрудники и ссылки'!A:C,3,0))</f>
        <v/>
      </c>
      <c r="AL4402" s="2" t="str">
        <f>IF(AK4402="","",AK4402+VLOOKUP(I4402,'Вид исследования'!B:E,4,0))</f>
        <v/>
      </c>
      <c r="AM4402" s="2" t="str">
        <f>IF(AK4402="","",AK4402+VLOOKUP(I4402,'Вид исследования'!B:F,5,0))</f>
        <v/>
      </c>
      <c r="AQ4402" t="str">
        <f>IFERROR(IF(L4402="","",VLOOKUP(L4402&amp;I4402,Продукция!A:K,11,0)),"обратитесь к админ справочника")</f>
        <v/>
      </c>
      <c r="AS4402" t="str">
        <f>IFERROR(IF(L4402="","",VLOOKUP(L4402&amp;I4402,Продукция!A:J,10,0)),"обратитесь к админ справочника")</f>
        <v/>
      </c>
    </row>
    <row r="4403" spans="1:45" x14ac:dyDescent="0.25">
      <c r="A4403" t="str">
        <f t="shared" si="78"/>
        <v/>
      </c>
      <c r="B4403" t="str">
        <f>IF(E4403="","",INDEX(Лаборатории!A:A,MATCH('Производственный контроль'!E4403,Лаборатории!B:B,0)))</f>
        <v/>
      </c>
      <c r="C4403" t="str">
        <f>IF(E4403="","",VLOOKUP(E4403,Лаборатории!B:D,3,0))</f>
        <v/>
      </c>
      <c r="E4403" s="150"/>
      <c r="J4403" t="str">
        <f>IF(L4403="","",VLOOKUP(L4403,Продукция!B:D,3,0))</f>
        <v/>
      </c>
      <c r="K4403" t="str">
        <f>IF(L4403="","",VLOOKUP(L4403,Продукция!B:C,2,0))</f>
        <v/>
      </c>
      <c r="L4403" s="151"/>
      <c r="M4403" t="str">
        <f>IF(L4403="","",VLOOKUP(L4403,Продукция!B:L,11,0))</f>
        <v/>
      </c>
      <c r="AB4403" t="str">
        <f>IF(L4403="","",VLOOKUP(L4403&amp;I4403,Продукция!A:I,9,0))</f>
        <v/>
      </c>
      <c r="AF4403" t="str">
        <f>IF(AD4403="","",VLOOKUP(AD4403,'Сотрудники и ссылки'!A:B,2,0))</f>
        <v/>
      </c>
      <c r="AG4403" t="str">
        <f>IF(AD4403="","",VLOOKUP(AD4403,'Сотрудники и ссылки'!A:C,3,0))</f>
        <v/>
      </c>
      <c r="AI4403" t="str">
        <f>IF(AH4403="","",VLOOKUP(AH4403,'Сотрудники и ссылки'!A:B,2,0))</f>
        <v/>
      </c>
      <c r="AJ4403" t="str">
        <f>IF(AH4403="","",VLOOKUP(AH4403,'Сотрудники и ссылки'!A:C,3,0))</f>
        <v/>
      </c>
      <c r="AL4403" s="2" t="str">
        <f>IF(AK4403="","",AK4403+VLOOKUP(I4403,'Вид исследования'!B:E,4,0))</f>
        <v/>
      </c>
      <c r="AM4403" s="2" t="str">
        <f>IF(AK4403="","",AK4403+VLOOKUP(I4403,'Вид исследования'!B:F,5,0))</f>
        <v/>
      </c>
      <c r="AQ4403" t="str">
        <f>IFERROR(IF(L4403="","",VLOOKUP(L4403&amp;I4403,Продукция!A:K,11,0)),"обратитесь к админ справочника")</f>
        <v/>
      </c>
      <c r="AS4403" t="str">
        <f>IFERROR(IF(L4403="","",VLOOKUP(L4403&amp;I4403,Продукция!A:J,10,0)),"обратитесь к админ справочника")</f>
        <v/>
      </c>
    </row>
    <row r="4404" spans="1:45" x14ac:dyDescent="0.25">
      <c r="A4404" t="str">
        <f t="shared" si="78"/>
        <v/>
      </c>
      <c r="B4404" t="str">
        <f>IF(E4404="","",INDEX(Лаборатории!A:A,MATCH('Производственный контроль'!E4404,Лаборатории!B:B,0)))</f>
        <v/>
      </c>
      <c r="C4404" t="str">
        <f>IF(E4404="","",VLOOKUP(E4404,Лаборатории!B:D,3,0))</f>
        <v/>
      </c>
      <c r="E4404" s="150"/>
      <c r="J4404" t="str">
        <f>IF(L4404="","",VLOOKUP(L4404,Продукция!B:D,3,0))</f>
        <v/>
      </c>
      <c r="K4404" t="str">
        <f>IF(L4404="","",VLOOKUP(L4404,Продукция!B:C,2,0))</f>
        <v/>
      </c>
      <c r="L4404" s="151"/>
      <c r="M4404" t="str">
        <f>IF(L4404="","",VLOOKUP(L4404,Продукция!B:L,11,0))</f>
        <v/>
      </c>
      <c r="AB4404" t="str">
        <f>IF(L4404="","",VLOOKUP(L4404&amp;I4404,Продукция!A:I,9,0))</f>
        <v/>
      </c>
      <c r="AF4404" t="str">
        <f>IF(AD4404="","",VLOOKUP(AD4404,'Сотрудники и ссылки'!A:B,2,0))</f>
        <v/>
      </c>
      <c r="AG4404" t="str">
        <f>IF(AD4404="","",VLOOKUP(AD4404,'Сотрудники и ссылки'!A:C,3,0))</f>
        <v/>
      </c>
      <c r="AI4404" t="str">
        <f>IF(AH4404="","",VLOOKUP(AH4404,'Сотрудники и ссылки'!A:B,2,0))</f>
        <v/>
      </c>
      <c r="AJ4404" t="str">
        <f>IF(AH4404="","",VLOOKUP(AH4404,'Сотрудники и ссылки'!A:C,3,0))</f>
        <v/>
      </c>
      <c r="AL4404" s="2" t="str">
        <f>IF(AK4404="","",AK4404+VLOOKUP(I4404,'Вид исследования'!B:E,4,0))</f>
        <v/>
      </c>
      <c r="AM4404" s="2" t="str">
        <f>IF(AK4404="","",AK4404+VLOOKUP(I4404,'Вид исследования'!B:F,5,0))</f>
        <v/>
      </c>
      <c r="AQ4404" t="str">
        <f>IFERROR(IF(L4404="","",VLOOKUP(L4404&amp;I4404,Продукция!A:K,11,0)),"обратитесь к админ справочника")</f>
        <v/>
      </c>
      <c r="AS4404" t="str">
        <f>IFERROR(IF(L4404="","",VLOOKUP(L4404&amp;I4404,Продукция!A:J,10,0)),"обратитесь к админ справочника")</f>
        <v/>
      </c>
    </row>
    <row r="4405" spans="1:45" x14ac:dyDescent="0.25">
      <c r="A4405" t="str">
        <f t="shared" si="78"/>
        <v/>
      </c>
      <c r="B4405" t="str">
        <f>IF(E4405="","",INDEX(Лаборатории!A:A,MATCH('Производственный контроль'!E4405,Лаборатории!B:B,0)))</f>
        <v/>
      </c>
      <c r="C4405" t="str">
        <f>IF(E4405="","",VLOOKUP(E4405,Лаборатории!B:D,3,0))</f>
        <v/>
      </c>
      <c r="E4405" s="150"/>
      <c r="J4405" t="str">
        <f>IF(L4405="","",VLOOKUP(L4405,Продукция!B:D,3,0))</f>
        <v/>
      </c>
      <c r="K4405" t="str">
        <f>IF(L4405="","",VLOOKUP(L4405,Продукция!B:C,2,0))</f>
        <v/>
      </c>
      <c r="L4405" s="151"/>
      <c r="M4405" t="str">
        <f>IF(L4405="","",VLOOKUP(L4405,Продукция!B:L,11,0))</f>
        <v/>
      </c>
      <c r="AB4405" t="str">
        <f>IF(L4405="","",VLOOKUP(L4405&amp;I4405,Продукция!A:I,9,0))</f>
        <v/>
      </c>
      <c r="AF4405" t="str">
        <f>IF(AD4405="","",VLOOKUP(AD4405,'Сотрудники и ссылки'!A:B,2,0))</f>
        <v/>
      </c>
      <c r="AG4405" t="str">
        <f>IF(AD4405="","",VLOOKUP(AD4405,'Сотрудники и ссылки'!A:C,3,0))</f>
        <v/>
      </c>
      <c r="AI4405" t="str">
        <f>IF(AH4405="","",VLOOKUP(AH4405,'Сотрудники и ссылки'!A:B,2,0))</f>
        <v/>
      </c>
      <c r="AJ4405" t="str">
        <f>IF(AH4405="","",VLOOKUP(AH4405,'Сотрудники и ссылки'!A:C,3,0))</f>
        <v/>
      </c>
      <c r="AL4405" s="2" t="str">
        <f>IF(AK4405="","",AK4405+VLOOKUP(I4405,'Вид исследования'!B:E,4,0))</f>
        <v/>
      </c>
      <c r="AM4405" s="2" t="str">
        <f>IF(AK4405="","",AK4405+VLOOKUP(I4405,'Вид исследования'!B:F,5,0))</f>
        <v/>
      </c>
      <c r="AQ4405" t="str">
        <f>IFERROR(IF(L4405="","",VLOOKUP(L4405&amp;I4405,Продукция!A:K,11,0)),"обратитесь к админ справочника")</f>
        <v/>
      </c>
      <c r="AS4405" t="str">
        <f>IFERROR(IF(L4405="","",VLOOKUP(L4405&amp;I4405,Продукция!A:J,10,0)),"обратитесь к админ справочника")</f>
        <v/>
      </c>
    </row>
    <row r="4406" spans="1:45" x14ac:dyDescent="0.25">
      <c r="A4406" t="str">
        <f t="shared" si="78"/>
        <v/>
      </c>
      <c r="B4406" t="str">
        <f>IF(E4406="","",INDEX(Лаборатории!A:A,MATCH('Производственный контроль'!E4406,Лаборатории!B:B,0)))</f>
        <v/>
      </c>
      <c r="C4406" t="str">
        <f>IF(E4406="","",VLOOKUP(E4406,Лаборатории!B:D,3,0))</f>
        <v/>
      </c>
      <c r="E4406" s="150"/>
      <c r="J4406" t="str">
        <f>IF(L4406="","",VLOOKUP(L4406,Продукция!B:D,3,0))</f>
        <v/>
      </c>
      <c r="K4406" t="str">
        <f>IF(L4406="","",VLOOKUP(L4406,Продукция!B:C,2,0))</f>
        <v/>
      </c>
      <c r="L4406" s="151"/>
      <c r="M4406" t="str">
        <f>IF(L4406="","",VLOOKUP(L4406,Продукция!B:L,11,0))</f>
        <v/>
      </c>
      <c r="AB4406" t="str">
        <f>IF(L4406="","",VLOOKUP(L4406&amp;I4406,Продукция!A:I,9,0))</f>
        <v/>
      </c>
      <c r="AF4406" t="str">
        <f>IF(AD4406="","",VLOOKUP(AD4406,'Сотрудники и ссылки'!A:B,2,0))</f>
        <v/>
      </c>
      <c r="AG4406" t="str">
        <f>IF(AD4406="","",VLOOKUP(AD4406,'Сотрудники и ссылки'!A:C,3,0))</f>
        <v/>
      </c>
      <c r="AI4406" t="str">
        <f>IF(AH4406="","",VLOOKUP(AH4406,'Сотрудники и ссылки'!A:B,2,0))</f>
        <v/>
      </c>
      <c r="AJ4406" t="str">
        <f>IF(AH4406="","",VLOOKUP(AH4406,'Сотрудники и ссылки'!A:C,3,0))</f>
        <v/>
      </c>
      <c r="AL4406" s="2" t="str">
        <f>IF(AK4406="","",AK4406+VLOOKUP(I4406,'Вид исследования'!B:E,4,0))</f>
        <v/>
      </c>
      <c r="AM4406" s="2" t="str">
        <f>IF(AK4406="","",AK4406+VLOOKUP(I4406,'Вид исследования'!B:F,5,0))</f>
        <v/>
      </c>
      <c r="AQ4406" t="str">
        <f>IFERROR(IF(L4406="","",VLOOKUP(L4406&amp;I4406,Продукция!A:K,11,0)),"обратитесь к админ справочника")</f>
        <v/>
      </c>
      <c r="AS4406" t="str">
        <f>IFERROR(IF(L4406="","",VLOOKUP(L4406&amp;I4406,Продукция!A:J,10,0)),"обратитесь к админ справочника")</f>
        <v/>
      </c>
    </row>
    <row r="4407" spans="1:45" x14ac:dyDescent="0.25">
      <c r="A4407" t="str">
        <f t="shared" si="78"/>
        <v/>
      </c>
      <c r="B4407" t="str">
        <f>IF(E4407="","",INDEX(Лаборатории!A:A,MATCH('Производственный контроль'!E4407,Лаборатории!B:B,0)))</f>
        <v/>
      </c>
      <c r="C4407" t="str">
        <f>IF(E4407="","",VLOOKUP(E4407,Лаборатории!B:D,3,0))</f>
        <v/>
      </c>
      <c r="E4407" s="150"/>
      <c r="J4407" t="str">
        <f>IF(L4407="","",VLOOKUP(L4407,Продукция!B:D,3,0))</f>
        <v/>
      </c>
      <c r="K4407" t="str">
        <f>IF(L4407="","",VLOOKUP(L4407,Продукция!B:C,2,0))</f>
        <v/>
      </c>
      <c r="L4407" s="151"/>
      <c r="M4407" t="str">
        <f>IF(L4407="","",VLOOKUP(L4407,Продукция!B:L,11,0))</f>
        <v/>
      </c>
      <c r="AB4407" t="str">
        <f>IF(L4407="","",VLOOKUP(L4407&amp;I4407,Продукция!A:I,9,0))</f>
        <v/>
      </c>
      <c r="AF4407" t="str">
        <f>IF(AD4407="","",VLOOKUP(AD4407,'Сотрудники и ссылки'!A:B,2,0))</f>
        <v/>
      </c>
      <c r="AG4407" t="str">
        <f>IF(AD4407="","",VLOOKUP(AD4407,'Сотрудники и ссылки'!A:C,3,0))</f>
        <v/>
      </c>
      <c r="AI4407" t="str">
        <f>IF(AH4407="","",VLOOKUP(AH4407,'Сотрудники и ссылки'!A:B,2,0))</f>
        <v/>
      </c>
      <c r="AJ4407" t="str">
        <f>IF(AH4407="","",VLOOKUP(AH4407,'Сотрудники и ссылки'!A:C,3,0))</f>
        <v/>
      </c>
      <c r="AL4407" s="2" t="str">
        <f>IF(AK4407="","",AK4407+VLOOKUP(I4407,'Вид исследования'!B:E,4,0))</f>
        <v/>
      </c>
      <c r="AM4407" s="2" t="str">
        <f>IF(AK4407="","",AK4407+VLOOKUP(I4407,'Вид исследования'!B:F,5,0))</f>
        <v/>
      </c>
      <c r="AQ4407" t="str">
        <f>IFERROR(IF(L4407="","",VLOOKUP(L4407&amp;I4407,Продукция!A:K,11,0)),"обратитесь к админ справочника")</f>
        <v/>
      </c>
      <c r="AS4407" t="str">
        <f>IFERROR(IF(L4407="","",VLOOKUP(L4407&amp;I4407,Продукция!A:J,10,0)),"обратитесь к админ справочника")</f>
        <v/>
      </c>
    </row>
    <row r="4408" spans="1:45" x14ac:dyDescent="0.25">
      <c r="A4408" t="str">
        <f t="shared" si="78"/>
        <v/>
      </c>
      <c r="B4408" t="str">
        <f>IF(E4408="","",INDEX(Лаборатории!A:A,MATCH('Производственный контроль'!E4408,Лаборатории!B:B,0)))</f>
        <v/>
      </c>
      <c r="C4408" t="str">
        <f>IF(E4408="","",VLOOKUP(E4408,Лаборатории!B:D,3,0))</f>
        <v/>
      </c>
      <c r="E4408" s="150"/>
      <c r="J4408" t="str">
        <f>IF(L4408="","",VLOOKUP(L4408,Продукция!B:D,3,0))</f>
        <v/>
      </c>
      <c r="K4408" t="str">
        <f>IF(L4408="","",VLOOKUP(L4408,Продукция!B:C,2,0))</f>
        <v/>
      </c>
      <c r="L4408" s="151"/>
      <c r="M4408" t="str">
        <f>IF(L4408="","",VLOOKUP(L4408,Продукция!B:L,11,0))</f>
        <v/>
      </c>
      <c r="AB4408" t="str">
        <f>IF(L4408="","",VLOOKUP(L4408&amp;I4408,Продукция!A:I,9,0))</f>
        <v/>
      </c>
      <c r="AF4408" t="str">
        <f>IF(AD4408="","",VLOOKUP(AD4408,'Сотрудники и ссылки'!A:B,2,0))</f>
        <v/>
      </c>
      <c r="AG4408" t="str">
        <f>IF(AD4408="","",VLOOKUP(AD4408,'Сотрудники и ссылки'!A:C,3,0))</f>
        <v/>
      </c>
      <c r="AI4408" t="str">
        <f>IF(AH4408="","",VLOOKUP(AH4408,'Сотрудники и ссылки'!A:B,2,0))</f>
        <v/>
      </c>
      <c r="AJ4408" t="str">
        <f>IF(AH4408="","",VLOOKUP(AH4408,'Сотрудники и ссылки'!A:C,3,0))</f>
        <v/>
      </c>
      <c r="AL4408" s="2" t="str">
        <f>IF(AK4408="","",AK4408+VLOOKUP(I4408,'Вид исследования'!B:E,4,0))</f>
        <v/>
      </c>
      <c r="AM4408" s="2" t="str">
        <f>IF(AK4408="","",AK4408+VLOOKUP(I4408,'Вид исследования'!B:F,5,0))</f>
        <v/>
      </c>
      <c r="AQ4408" t="str">
        <f>IFERROR(IF(L4408="","",VLOOKUP(L4408&amp;I4408,Продукция!A:K,11,0)),"обратитесь к админ справочника")</f>
        <v/>
      </c>
      <c r="AS4408" t="str">
        <f>IFERROR(IF(L4408="","",VLOOKUP(L4408&amp;I4408,Продукция!A:J,10,0)),"обратитесь к админ справочника")</f>
        <v/>
      </c>
    </row>
    <row r="4409" spans="1:45" x14ac:dyDescent="0.25">
      <c r="A4409" t="str">
        <f t="shared" si="78"/>
        <v/>
      </c>
      <c r="B4409" t="str">
        <f>IF(E4409="","",INDEX(Лаборатории!A:A,MATCH('Производственный контроль'!E4409,Лаборатории!B:B,0)))</f>
        <v/>
      </c>
      <c r="C4409" t="str">
        <f>IF(E4409="","",VLOOKUP(E4409,Лаборатории!B:D,3,0))</f>
        <v/>
      </c>
      <c r="E4409" s="150"/>
      <c r="J4409" t="str">
        <f>IF(L4409="","",VLOOKUP(L4409,Продукция!B:D,3,0))</f>
        <v/>
      </c>
      <c r="K4409" t="str">
        <f>IF(L4409="","",VLOOKUP(L4409,Продукция!B:C,2,0))</f>
        <v/>
      </c>
      <c r="L4409" s="151"/>
      <c r="M4409" t="str">
        <f>IF(L4409="","",VLOOKUP(L4409,Продукция!B:L,11,0))</f>
        <v/>
      </c>
      <c r="AB4409" t="str">
        <f>IF(L4409="","",VLOOKUP(L4409&amp;I4409,Продукция!A:I,9,0))</f>
        <v/>
      </c>
      <c r="AF4409" t="str">
        <f>IF(AD4409="","",VLOOKUP(AD4409,'Сотрудники и ссылки'!A:B,2,0))</f>
        <v/>
      </c>
      <c r="AG4409" t="str">
        <f>IF(AD4409="","",VLOOKUP(AD4409,'Сотрудники и ссылки'!A:C,3,0))</f>
        <v/>
      </c>
      <c r="AI4409" t="str">
        <f>IF(AH4409="","",VLOOKUP(AH4409,'Сотрудники и ссылки'!A:B,2,0))</f>
        <v/>
      </c>
      <c r="AJ4409" t="str">
        <f>IF(AH4409="","",VLOOKUP(AH4409,'Сотрудники и ссылки'!A:C,3,0))</f>
        <v/>
      </c>
      <c r="AL4409" s="2" t="str">
        <f>IF(AK4409="","",AK4409+VLOOKUP(I4409,'Вид исследования'!B:E,4,0))</f>
        <v/>
      </c>
      <c r="AM4409" s="2" t="str">
        <f>IF(AK4409="","",AK4409+VLOOKUP(I4409,'Вид исследования'!B:F,5,0))</f>
        <v/>
      </c>
      <c r="AQ4409" t="str">
        <f>IFERROR(IF(L4409="","",VLOOKUP(L4409&amp;I4409,Продукция!A:K,11,0)),"обратитесь к админ справочника")</f>
        <v/>
      </c>
      <c r="AS4409" t="str">
        <f>IFERROR(IF(L4409="","",VLOOKUP(L4409&amp;I4409,Продукция!A:J,10,0)),"обратитесь к админ справочника")</f>
        <v/>
      </c>
    </row>
    <row r="4410" spans="1:45" x14ac:dyDescent="0.25">
      <c r="A4410" t="str">
        <f t="shared" si="78"/>
        <v/>
      </c>
      <c r="B4410" t="str">
        <f>IF(E4410="","",INDEX(Лаборатории!A:A,MATCH('Производственный контроль'!E4410,Лаборатории!B:B,0)))</f>
        <v/>
      </c>
      <c r="C4410" t="str">
        <f>IF(E4410="","",VLOOKUP(E4410,Лаборатории!B:D,3,0))</f>
        <v/>
      </c>
      <c r="E4410" s="150"/>
      <c r="J4410" t="str">
        <f>IF(L4410="","",VLOOKUP(L4410,Продукция!B:D,3,0))</f>
        <v/>
      </c>
      <c r="K4410" t="str">
        <f>IF(L4410="","",VLOOKUP(L4410,Продукция!B:C,2,0))</f>
        <v/>
      </c>
      <c r="L4410" s="151"/>
      <c r="M4410" t="str">
        <f>IF(L4410="","",VLOOKUP(L4410,Продукция!B:L,11,0))</f>
        <v/>
      </c>
      <c r="AB4410" t="str">
        <f>IF(L4410="","",VLOOKUP(L4410&amp;I4410,Продукция!A:I,9,0))</f>
        <v/>
      </c>
      <c r="AF4410" t="str">
        <f>IF(AD4410="","",VLOOKUP(AD4410,'Сотрудники и ссылки'!A:B,2,0))</f>
        <v/>
      </c>
      <c r="AG4410" t="str">
        <f>IF(AD4410="","",VLOOKUP(AD4410,'Сотрудники и ссылки'!A:C,3,0))</f>
        <v/>
      </c>
      <c r="AI4410" t="str">
        <f>IF(AH4410="","",VLOOKUP(AH4410,'Сотрудники и ссылки'!A:B,2,0))</f>
        <v/>
      </c>
      <c r="AJ4410" t="str">
        <f>IF(AH4410="","",VLOOKUP(AH4410,'Сотрудники и ссылки'!A:C,3,0))</f>
        <v/>
      </c>
      <c r="AL4410" s="2" t="str">
        <f>IF(AK4410="","",AK4410+VLOOKUP(I4410,'Вид исследования'!B:E,4,0))</f>
        <v/>
      </c>
      <c r="AM4410" s="2" t="str">
        <f>IF(AK4410="","",AK4410+VLOOKUP(I4410,'Вид исследования'!B:F,5,0))</f>
        <v/>
      </c>
      <c r="AQ4410" t="str">
        <f>IFERROR(IF(L4410="","",VLOOKUP(L4410&amp;I4410,Продукция!A:K,11,0)),"обратитесь к админ справочника")</f>
        <v/>
      </c>
      <c r="AS4410" t="str">
        <f>IFERROR(IF(L4410="","",VLOOKUP(L4410&amp;I4410,Продукция!A:J,10,0)),"обратитесь к админ справочника")</f>
        <v/>
      </c>
    </row>
    <row r="4411" spans="1:45" x14ac:dyDescent="0.25">
      <c r="A4411" t="str">
        <f t="shared" si="78"/>
        <v/>
      </c>
      <c r="B4411" t="str">
        <f>IF(E4411="","",INDEX(Лаборатории!A:A,MATCH('Производственный контроль'!E4411,Лаборатории!B:B,0)))</f>
        <v/>
      </c>
      <c r="C4411" t="str">
        <f>IF(E4411="","",VLOOKUP(E4411,Лаборатории!B:D,3,0))</f>
        <v/>
      </c>
      <c r="E4411" s="150"/>
      <c r="J4411" t="str">
        <f>IF(L4411="","",VLOOKUP(L4411,Продукция!B:D,3,0))</f>
        <v/>
      </c>
      <c r="K4411" t="str">
        <f>IF(L4411="","",VLOOKUP(L4411,Продукция!B:C,2,0))</f>
        <v/>
      </c>
      <c r="L4411" s="151"/>
      <c r="M4411" t="str">
        <f>IF(L4411="","",VLOOKUP(L4411,Продукция!B:L,11,0))</f>
        <v/>
      </c>
      <c r="AB4411" t="str">
        <f>IF(L4411="","",VLOOKUP(L4411&amp;I4411,Продукция!A:I,9,0))</f>
        <v/>
      </c>
      <c r="AF4411" t="str">
        <f>IF(AD4411="","",VLOOKUP(AD4411,'Сотрудники и ссылки'!A:B,2,0))</f>
        <v/>
      </c>
      <c r="AG4411" t="str">
        <f>IF(AD4411="","",VLOOKUP(AD4411,'Сотрудники и ссылки'!A:C,3,0))</f>
        <v/>
      </c>
      <c r="AI4411" t="str">
        <f>IF(AH4411="","",VLOOKUP(AH4411,'Сотрудники и ссылки'!A:B,2,0))</f>
        <v/>
      </c>
      <c r="AJ4411" t="str">
        <f>IF(AH4411="","",VLOOKUP(AH4411,'Сотрудники и ссылки'!A:C,3,0))</f>
        <v/>
      </c>
      <c r="AL4411" s="2" t="str">
        <f>IF(AK4411="","",AK4411+VLOOKUP(I4411,'Вид исследования'!B:E,4,0))</f>
        <v/>
      </c>
      <c r="AM4411" s="2" t="str">
        <f>IF(AK4411="","",AK4411+VLOOKUP(I4411,'Вид исследования'!B:F,5,0))</f>
        <v/>
      </c>
      <c r="AQ4411" t="str">
        <f>IFERROR(IF(L4411="","",VLOOKUP(L4411&amp;I4411,Продукция!A:K,11,0)),"обратитесь к админ справочника")</f>
        <v/>
      </c>
      <c r="AS4411" t="str">
        <f>IFERROR(IF(L4411="","",VLOOKUP(L4411&amp;I4411,Продукция!A:J,10,0)),"обратитесь к админ справочника")</f>
        <v/>
      </c>
    </row>
    <row r="4412" spans="1:45" x14ac:dyDescent="0.25">
      <c r="A4412" t="str">
        <f t="shared" si="78"/>
        <v/>
      </c>
      <c r="B4412" t="str">
        <f>IF(E4412="","",INDEX(Лаборатории!A:A,MATCH('Производственный контроль'!E4412,Лаборатории!B:B,0)))</f>
        <v/>
      </c>
      <c r="C4412" t="str">
        <f>IF(E4412="","",VLOOKUP(E4412,Лаборатории!B:D,3,0))</f>
        <v/>
      </c>
      <c r="E4412" s="150"/>
      <c r="J4412" t="str">
        <f>IF(L4412="","",VLOOKUP(L4412,Продукция!B:D,3,0))</f>
        <v/>
      </c>
      <c r="K4412" t="str">
        <f>IF(L4412="","",VLOOKUP(L4412,Продукция!B:C,2,0))</f>
        <v/>
      </c>
      <c r="L4412" s="151"/>
      <c r="M4412" t="str">
        <f>IF(L4412="","",VLOOKUP(L4412,Продукция!B:L,11,0))</f>
        <v/>
      </c>
      <c r="AB4412" t="str">
        <f>IF(L4412="","",VLOOKUP(L4412&amp;I4412,Продукция!A:I,9,0))</f>
        <v/>
      </c>
      <c r="AF4412" t="str">
        <f>IF(AD4412="","",VLOOKUP(AD4412,'Сотрудники и ссылки'!A:B,2,0))</f>
        <v/>
      </c>
      <c r="AG4412" t="str">
        <f>IF(AD4412="","",VLOOKUP(AD4412,'Сотрудники и ссылки'!A:C,3,0))</f>
        <v/>
      </c>
      <c r="AI4412" t="str">
        <f>IF(AH4412="","",VLOOKUP(AH4412,'Сотрудники и ссылки'!A:B,2,0))</f>
        <v/>
      </c>
      <c r="AJ4412" t="str">
        <f>IF(AH4412="","",VLOOKUP(AH4412,'Сотрудники и ссылки'!A:C,3,0))</f>
        <v/>
      </c>
      <c r="AL4412" s="2" t="str">
        <f>IF(AK4412="","",AK4412+VLOOKUP(I4412,'Вид исследования'!B:E,4,0))</f>
        <v/>
      </c>
      <c r="AM4412" s="2" t="str">
        <f>IF(AK4412="","",AK4412+VLOOKUP(I4412,'Вид исследования'!B:F,5,0))</f>
        <v/>
      </c>
      <c r="AQ4412" t="str">
        <f>IFERROR(IF(L4412="","",VLOOKUP(L4412&amp;I4412,Продукция!A:K,11,0)),"обратитесь к админ справочника")</f>
        <v/>
      </c>
      <c r="AS4412" t="str">
        <f>IFERROR(IF(L4412="","",VLOOKUP(L4412&amp;I4412,Продукция!A:J,10,0)),"обратитесь к админ справочника")</f>
        <v/>
      </c>
    </row>
    <row r="4413" spans="1:45" x14ac:dyDescent="0.25">
      <c r="A4413" t="str">
        <f t="shared" si="78"/>
        <v/>
      </c>
      <c r="B4413" t="str">
        <f>IF(E4413="","",INDEX(Лаборатории!A:A,MATCH('Производственный контроль'!E4413,Лаборатории!B:B,0)))</f>
        <v/>
      </c>
      <c r="C4413" t="str">
        <f>IF(E4413="","",VLOOKUP(E4413,Лаборатории!B:D,3,0))</f>
        <v/>
      </c>
      <c r="E4413" s="150"/>
      <c r="J4413" t="str">
        <f>IF(L4413="","",VLOOKUP(L4413,Продукция!B:D,3,0))</f>
        <v/>
      </c>
      <c r="K4413" t="str">
        <f>IF(L4413="","",VLOOKUP(L4413,Продукция!B:C,2,0))</f>
        <v/>
      </c>
      <c r="L4413" s="151"/>
      <c r="M4413" t="str">
        <f>IF(L4413="","",VLOOKUP(L4413,Продукция!B:L,11,0))</f>
        <v/>
      </c>
      <c r="AB4413" t="str">
        <f>IF(L4413="","",VLOOKUP(L4413&amp;I4413,Продукция!A:I,9,0))</f>
        <v/>
      </c>
      <c r="AF4413" t="str">
        <f>IF(AD4413="","",VLOOKUP(AD4413,'Сотрудники и ссылки'!A:B,2,0))</f>
        <v/>
      </c>
      <c r="AG4413" t="str">
        <f>IF(AD4413="","",VLOOKUP(AD4413,'Сотрудники и ссылки'!A:C,3,0))</f>
        <v/>
      </c>
      <c r="AI4413" t="str">
        <f>IF(AH4413="","",VLOOKUP(AH4413,'Сотрудники и ссылки'!A:B,2,0))</f>
        <v/>
      </c>
      <c r="AJ4413" t="str">
        <f>IF(AH4413="","",VLOOKUP(AH4413,'Сотрудники и ссылки'!A:C,3,0))</f>
        <v/>
      </c>
      <c r="AL4413" s="2" t="str">
        <f>IF(AK4413="","",AK4413+VLOOKUP(I4413,'Вид исследования'!B:E,4,0))</f>
        <v/>
      </c>
      <c r="AM4413" s="2" t="str">
        <f>IF(AK4413="","",AK4413+VLOOKUP(I4413,'Вид исследования'!B:F,5,0))</f>
        <v/>
      </c>
      <c r="AQ4413" t="str">
        <f>IFERROR(IF(L4413="","",VLOOKUP(L4413&amp;I4413,Продукция!A:K,11,0)),"обратитесь к админ справочника")</f>
        <v/>
      </c>
      <c r="AS4413" t="str">
        <f>IFERROR(IF(L4413="","",VLOOKUP(L4413&amp;I4413,Продукция!A:J,10,0)),"обратитесь к админ справочника")</f>
        <v/>
      </c>
    </row>
    <row r="4414" spans="1:45" x14ac:dyDescent="0.25">
      <c r="A4414" t="str">
        <f t="shared" si="78"/>
        <v/>
      </c>
      <c r="B4414" t="str">
        <f>IF(E4414="","",INDEX(Лаборатории!A:A,MATCH('Производственный контроль'!E4414,Лаборатории!B:B,0)))</f>
        <v/>
      </c>
      <c r="C4414" t="str">
        <f>IF(E4414="","",VLOOKUP(E4414,Лаборатории!B:D,3,0))</f>
        <v/>
      </c>
      <c r="E4414" s="150"/>
      <c r="J4414" t="str">
        <f>IF(L4414="","",VLOOKUP(L4414,Продукция!B:D,3,0))</f>
        <v/>
      </c>
      <c r="K4414" t="str">
        <f>IF(L4414="","",VLOOKUP(L4414,Продукция!B:C,2,0))</f>
        <v/>
      </c>
      <c r="L4414" s="151"/>
      <c r="M4414" t="str">
        <f>IF(L4414="","",VLOOKUP(L4414,Продукция!B:L,11,0))</f>
        <v/>
      </c>
      <c r="AB4414" t="str">
        <f>IF(L4414="","",VLOOKUP(L4414&amp;I4414,Продукция!A:I,9,0))</f>
        <v/>
      </c>
      <c r="AF4414" t="str">
        <f>IF(AD4414="","",VLOOKUP(AD4414,'Сотрудники и ссылки'!A:B,2,0))</f>
        <v/>
      </c>
      <c r="AG4414" t="str">
        <f>IF(AD4414="","",VLOOKUP(AD4414,'Сотрудники и ссылки'!A:C,3,0))</f>
        <v/>
      </c>
      <c r="AI4414" t="str">
        <f>IF(AH4414="","",VLOOKUP(AH4414,'Сотрудники и ссылки'!A:B,2,0))</f>
        <v/>
      </c>
      <c r="AJ4414" t="str">
        <f>IF(AH4414="","",VLOOKUP(AH4414,'Сотрудники и ссылки'!A:C,3,0))</f>
        <v/>
      </c>
      <c r="AL4414" s="2" t="str">
        <f>IF(AK4414="","",AK4414+VLOOKUP(I4414,'Вид исследования'!B:E,4,0))</f>
        <v/>
      </c>
      <c r="AM4414" s="2" t="str">
        <f>IF(AK4414="","",AK4414+VLOOKUP(I4414,'Вид исследования'!B:F,5,0))</f>
        <v/>
      </c>
      <c r="AQ4414" t="str">
        <f>IFERROR(IF(L4414="","",VLOOKUP(L4414&amp;I4414,Продукция!A:K,11,0)),"обратитесь к админ справочника")</f>
        <v/>
      </c>
      <c r="AS4414" t="str">
        <f>IFERROR(IF(L4414="","",VLOOKUP(L4414&amp;I4414,Продукция!A:J,10,0)),"обратитесь к админ справочника")</f>
        <v/>
      </c>
    </row>
    <row r="4415" spans="1:45" x14ac:dyDescent="0.25">
      <c r="A4415" t="str">
        <f t="shared" si="78"/>
        <v/>
      </c>
      <c r="B4415" t="str">
        <f>IF(E4415="","",INDEX(Лаборатории!A:A,MATCH('Производственный контроль'!E4415,Лаборатории!B:B,0)))</f>
        <v/>
      </c>
      <c r="C4415" t="str">
        <f>IF(E4415="","",VLOOKUP(E4415,Лаборатории!B:D,3,0))</f>
        <v/>
      </c>
      <c r="E4415" s="150"/>
      <c r="J4415" t="str">
        <f>IF(L4415="","",VLOOKUP(L4415,Продукция!B:D,3,0))</f>
        <v/>
      </c>
      <c r="K4415" t="str">
        <f>IF(L4415="","",VLOOKUP(L4415,Продукция!B:C,2,0))</f>
        <v/>
      </c>
      <c r="L4415" s="151"/>
      <c r="M4415" t="str">
        <f>IF(L4415="","",VLOOKUP(L4415,Продукция!B:L,11,0))</f>
        <v/>
      </c>
      <c r="AB4415" t="str">
        <f>IF(L4415="","",VLOOKUP(L4415&amp;I4415,Продукция!A:I,9,0))</f>
        <v/>
      </c>
      <c r="AF4415" t="str">
        <f>IF(AD4415="","",VLOOKUP(AD4415,'Сотрудники и ссылки'!A:B,2,0))</f>
        <v/>
      </c>
      <c r="AG4415" t="str">
        <f>IF(AD4415="","",VLOOKUP(AD4415,'Сотрудники и ссылки'!A:C,3,0))</f>
        <v/>
      </c>
      <c r="AI4415" t="str">
        <f>IF(AH4415="","",VLOOKUP(AH4415,'Сотрудники и ссылки'!A:B,2,0))</f>
        <v/>
      </c>
      <c r="AJ4415" t="str">
        <f>IF(AH4415="","",VLOOKUP(AH4415,'Сотрудники и ссылки'!A:C,3,0))</f>
        <v/>
      </c>
      <c r="AL4415" s="2" t="str">
        <f>IF(AK4415="","",AK4415+VLOOKUP(I4415,'Вид исследования'!B:E,4,0))</f>
        <v/>
      </c>
      <c r="AM4415" s="2" t="str">
        <f>IF(AK4415="","",AK4415+VLOOKUP(I4415,'Вид исследования'!B:F,5,0))</f>
        <v/>
      </c>
      <c r="AQ4415" t="str">
        <f>IFERROR(IF(L4415="","",VLOOKUP(L4415&amp;I4415,Продукция!A:K,11,0)),"обратитесь к админ справочника")</f>
        <v/>
      </c>
      <c r="AS4415" t="str">
        <f>IFERROR(IF(L4415="","",VLOOKUP(L4415&amp;I4415,Продукция!A:J,10,0)),"обратитесь к админ справочника")</f>
        <v/>
      </c>
    </row>
    <row r="4416" spans="1:45" x14ac:dyDescent="0.25">
      <c r="A4416" t="str">
        <f t="shared" si="78"/>
        <v/>
      </c>
      <c r="B4416" t="str">
        <f>IF(E4416="","",INDEX(Лаборатории!A:A,MATCH('Производственный контроль'!E4416,Лаборатории!B:B,0)))</f>
        <v/>
      </c>
      <c r="C4416" t="str">
        <f>IF(E4416="","",VLOOKUP(E4416,Лаборатории!B:D,3,0))</f>
        <v/>
      </c>
      <c r="E4416" s="150"/>
      <c r="J4416" t="str">
        <f>IF(L4416="","",VLOOKUP(L4416,Продукция!B:D,3,0))</f>
        <v/>
      </c>
      <c r="K4416" t="str">
        <f>IF(L4416="","",VLOOKUP(L4416,Продукция!B:C,2,0))</f>
        <v/>
      </c>
      <c r="L4416" s="151"/>
      <c r="M4416" t="str">
        <f>IF(L4416="","",VLOOKUP(L4416,Продукция!B:L,11,0))</f>
        <v/>
      </c>
      <c r="AB4416" t="str">
        <f>IF(L4416="","",VLOOKUP(L4416&amp;I4416,Продукция!A:I,9,0))</f>
        <v/>
      </c>
      <c r="AF4416" t="str">
        <f>IF(AD4416="","",VLOOKUP(AD4416,'Сотрудники и ссылки'!A:B,2,0))</f>
        <v/>
      </c>
      <c r="AG4416" t="str">
        <f>IF(AD4416="","",VLOOKUP(AD4416,'Сотрудники и ссылки'!A:C,3,0))</f>
        <v/>
      </c>
      <c r="AI4416" t="str">
        <f>IF(AH4416="","",VLOOKUP(AH4416,'Сотрудники и ссылки'!A:B,2,0))</f>
        <v/>
      </c>
      <c r="AJ4416" t="str">
        <f>IF(AH4416="","",VLOOKUP(AH4416,'Сотрудники и ссылки'!A:C,3,0))</f>
        <v/>
      </c>
      <c r="AL4416" s="2" t="str">
        <f>IF(AK4416="","",AK4416+VLOOKUP(I4416,'Вид исследования'!B:E,4,0))</f>
        <v/>
      </c>
      <c r="AM4416" s="2" t="str">
        <f>IF(AK4416="","",AK4416+VLOOKUP(I4416,'Вид исследования'!B:F,5,0))</f>
        <v/>
      </c>
      <c r="AQ4416" t="str">
        <f>IFERROR(IF(L4416="","",VLOOKUP(L4416&amp;I4416,Продукция!A:K,11,0)),"обратитесь к админ справочника")</f>
        <v/>
      </c>
      <c r="AS4416" t="str">
        <f>IFERROR(IF(L4416="","",VLOOKUP(L4416&amp;I4416,Продукция!A:J,10,0)),"обратитесь к админ справочника")</f>
        <v/>
      </c>
    </row>
    <row r="4417" spans="1:45" x14ac:dyDescent="0.25">
      <c r="A4417" t="str">
        <f t="shared" si="78"/>
        <v/>
      </c>
      <c r="B4417" t="str">
        <f>IF(E4417="","",INDEX(Лаборатории!A:A,MATCH('Производственный контроль'!E4417,Лаборатории!B:B,0)))</f>
        <v/>
      </c>
      <c r="C4417" t="str">
        <f>IF(E4417="","",VLOOKUP(E4417,Лаборатории!B:D,3,0))</f>
        <v/>
      </c>
      <c r="E4417" s="150"/>
      <c r="J4417" t="str">
        <f>IF(L4417="","",VLOOKUP(L4417,Продукция!B:D,3,0))</f>
        <v/>
      </c>
      <c r="K4417" t="str">
        <f>IF(L4417="","",VLOOKUP(L4417,Продукция!B:C,2,0))</f>
        <v/>
      </c>
      <c r="L4417" s="151"/>
      <c r="M4417" t="str">
        <f>IF(L4417="","",VLOOKUP(L4417,Продукция!B:L,11,0))</f>
        <v/>
      </c>
      <c r="AB4417" t="str">
        <f>IF(L4417="","",VLOOKUP(L4417&amp;I4417,Продукция!A:I,9,0))</f>
        <v/>
      </c>
      <c r="AF4417" t="str">
        <f>IF(AD4417="","",VLOOKUP(AD4417,'Сотрудники и ссылки'!A:B,2,0))</f>
        <v/>
      </c>
      <c r="AG4417" t="str">
        <f>IF(AD4417="","",VLOOKUP(AD4417,'Сотрудники и ссылки'!A:C,3,0))</f>
        <v/>
      </c>
      <c r="AI4417" t="str">
        <f>IF(AH4417="","",VLOOKUP(AH4417,'Сотрудники и ссылки'!A:B,2,0))</f>
        <v/>
      </c>
      <c r="AJ4417" t="str">
        <f>IF(AH4417="","",VLOOKUP(AH4417,'Сотрудники и ссылки'!A:C,3,0))</f>
        <v/>
      </c>
      <c r="AL4417" s="2" t="str">
        <f>IF(AK4417="","",AK4417+VLOOKUP(I4417,'Вид исследования'!B:E,4,0))</f>
        <v/>
      </c>
      <c r="AM4417" s="2" t="str">
        <f>IF(AK4417="","",AK4417+VLOOKUP(I4417,'Вид исследования'!B:F,5,0))</f>
        <v/>
      </c>
      <c r="AQ4417" t="str">
        <f>IFERROR(IF(L4417="","",VLOOKUP(L4417&amp;I4417,Продукция!A:K,11,0)),"обратитесь к админ справочника")</f>
        <v/>
      </c>
      <c r="AS4417" t="str">
        <f>IFERROR(IF(L4417="","",VLOOKUP(L4417&amp;I4417,Продукция!A:J,10,0)),"обратитесь к админ справочника")</f>
        <v/>
      </c>
    </row>
    <row r="4418" spans="1:45" x14ac:dyDescent="0.25">
      <c r="A4418" t="str">
        <f t="shared" si="78"/>
        <v/>
      </c>
      <c r="B4418" t="str">
        <f>IF(E4418="","",INDEX(Лаборатории!A:A,MATCH('Производственный контроль'!E4418,Лаборатории!B:B,0)))</f>
        <v/>
      </c>
      <c r="C4418" t="str">
        <f>IF(E4418="","",VLOOKUP(E4418,Лаборатории!B:D,3,0))</f>
        <v/>
      </c>
      <c r="E4418" s="150"/>
      <c r="J4418" t="str">
        <f>IF(L4418="","",VLOOKUP(L4418,Продукция!B:D,3,0))</f>
        <v/>
      </c>
      <c r="K4418" t="str">
        <f>IF(L4418="","",VLOOKUP(L4418,Продукция!B:C,2,0))</f>
        <v/>
      </c>
      <c r="L4418" s="151"/>
      <c r="M4418" t="str">
        <f>IF(L4418="","",VLOOKUP(L4418,Продукция!B:L,11,0))</f>
        <v/>
      </c>
      <c r="AB4418" t="str">
        <f>IF(L4418="","",VLOOKUP(L4418&amp;I4418,Продукция!A:I,9,0))</f>
        <v/>
      </c>
      <c r="AF4418" t="str">
        <f>IF(AD4418="","",VLOOKUP(AD4418,'Сотрудники и ссылки'!A:B,2,0))</f>
        <v/>
      </c>
      <c r="AG4418" t="str">
        <f>IF(AD4418="","",VLOOKUP(AD4418,'Сотрудники и ссылки'!A:C,3,0))</f>
        <v/>
      </c>
      <c r="AI4418" t="str">
        <f>IF(AH4418="","",VLOOKUP(AH4418,'Сотрудники и ссылки'!A:B,2,0))</f>
        <v/>
      </c>
      <c r="AJ4418" t="str">
        <f>IF(AH4418="","",VLOOKUP(AH4418,'Сотрудники и ссылки'!A:C,3,0))</f>
        <v/>
      </c>
      <c r="AL4418" s="2" t="str">
        <f>IF(AK4418="","",AK4418+VLOOKUP(I4418,'Вид исследования'!B:E,4,0))</f>
        <v/>
      </c>
      <c r="AM4418" s="2" t="str">
        <f>IF(AK4418="","",AK4418+VLOOKUP(I4418,'Вид исследования'!B:F,5,0))</f>
        <v/>
      </c>
      <c r="AQ4418" t="str">
        <f>IFERROR(IF(L4418="","",VLOOKUP(L4418&amp;I4418,Продукция!A:K,11,0)),"обратитесь к админ справочника")</f>
        <v/>
      </c>
      <c r="AS4418" t="str">
        <f>IFERROR(IF(L4418="","",VLOOKUP(L4418&amp;I4418,Продукция!A:J,10,0)),"обратитесь к админ справочника")</f>
        <v/>
      </c>
    </row>
    <row r="4419" spans="1:45" x14ac:dyDescent="0.25">
      <c r="A4419" t="str">
        <f t="shared" si="78"/>
        <v/>
      </c>
      <c r="B4419" t="str">
        <f>IF(E4419="","",INDEX(Лаборатории!A:A,MATCH('Производственный контроль'!E4419,Лаборатории!B:B,0)))</f>
        <v/>
      </c>
      <c r="C4419" t="str">
        <f>IF(E4419="","",VLOOKUP(E4419,Лаборатории!B:D,3,0))</f>
        <v/>
      </c>
      <c r="E4419" s="150"/>
      <c r="J4419" t="str">
        <f>IF(L4419="","",VLOOKUP(L4419,Продукция!B:D,3,0))</f>
        <v/>
      </c>
      <c r="K4419" t="str">
        <f>IF(L4419="","",VLOOKUP(L4419,Продукция!B:C,2,0))</f>
        <v/>
      </c>
      <c r="L4419" s="151"/>
      <c r="M4419" t="str">
        <f>IF(L4419="","",VLOOKUP(L4419,Продукция!B:L,11,0))</f>
        <v/>
      </c>
      <c r="AB4419" t="str">
        <f>IF(L4419="","",VLOOKUP(L4419&amp;I4419,Продукция!A:I,9,0))</f>
        <v/>
      </c>
      <c r="AF4419" t="str">
        <f>IF(AD4419="","",VLOOKUP(AD4419,'Сотрудники и ссылки'!A:B,2,0))</f>
        <v/>
      </c>
      <c r="AG4419" t="str">
        <f>IF(AD4419="","",VLOOKUP(AD4419,'Сотрудники и ссылки'!A:C,3,0))</f>
        <v/>
      </c>
      <c r="AI4419" t="str">
        <f>IF(AH4419="","",VLOOKUP(AH4419,'Сотрудники и ссылки'!A:B,2,0))</f>
        <v/>
      </c>
      <c r="AJ4419" t="str">
        <f>IF(AH4419="","",VLOOKUP(AH4419,'Сотрудники и ссылки'!A:C,3,0))</f>
        <v/>
      </c>
      <c r="AL4419" s="2" t="str">
        <f>IF(AK4419="","",AK4419+VLOOKUP(I4419,'Вид исследования'!B:E,4,0))</f>
        <v/>
      </c>
      <c r="AM4419" s="2" t="str">
        <f>IF(AK4419="","",AK4419+VLOOKUP(I4419,'Вид исследования'!B:F,5,0))</f>
        <v/>
      </c>
      <c r="AQ4419" t="str">
        <f>IFERROR(IF(L4419="","",VLOOKUP(L4419&amp;I4419,Продукция!A:K,11,0)),"обратитесь к админ справочника")</f>
        <v/>
      </c>
      <c r="AS4419" t="str">
        <f>IFERROR(IF(L4419="","",VLOOKUP(L4419&amp;I4419,Продукция!A:J,10,0)),"обратитесь к админ справочника")</f>
        <v/>
      </c>
    </row>
    <row r="4420" spans="1:45" x14ac:dyDescent="0.25">
      <c r="A4420" t="str">
        <f t="shared" si="78"/>
        <v/>
      </c>
      <c r="B4420" t="str">
        <f>IF(E4420="","",INDEX(Лаборатории!A:A,MATCH('Производственный контроль'!E4420,Лаборатории!B:B,0)))</f>
        <v/>
      </c>
      <c r="C4420" t="str">
        <f>IF(E4420="","",VLOOKUP(E4420,Лаборатории!B:D,3,0))</f>
        <v/>
      </c>
      <c r="E4420" s="150"/>
      <c r="J4420" t="str">
        <f>IF(L4420="","",VLOOKUP(L4420,Продукция!B:D,3,0))</f>
        <v/>
      </c>
      <c r="K4420" t="str">
        <f>IF(L4420="","",VLOOKUP(L4420,Продукция!B:C,2,0))</f>
        <v/>
      </c>
      <c r="L4420" s="151"/>
      <c r="M4420" t="str">
        <f>IF(L4420="","",VLOOKUP(L4420,Продукция!B:L,11,0))</f>
        <v/>
      </c>
      <c r="AB4420" t="str">
        <f>IF(L4420="","",VLOOKUP(L4420&amp;I4420,Продукция!A:I,9,0))</f>
        <v/>
      </c>
      <c r="AF4420" t="str">
        <f>IF(AD4420="","",VLOOKUP(AD4420,'Сотрудники и ссылки'!A:B,2,0))</f>
        <v/>
      </c>
      <c r="AG4420" t="str">
        <f>IF(AD4420="","",VLOOKUP(AD4420,'Сотрудники и ссылки'!A:C,3,0))</f>
        <v/>
      </c>
      <c r="AI4420" t="str">
        <f>IF(AH4420="","",VLOOKUP(AH4420,'Сотрудники и ссылки'!A:B,2,0))</f>
        <v/>
      </c>
      <c r="AJ4420" t="str">
        <f>IF(AH4420="","",VLOOKUP(AH4420,'Сотрудники и ссылки'!A:C,3,0))</f>
        <v/>
      </c>
      <c r="AL4420" s="2" t="str">
        <f>IF(AK4420="","",AK4420+VLOOKUP(I4420,'Вид исследования'!B:E,4,0))</f>
        <v/>
      </c>
      <c r="AM4420" s="2" t="str">
        <f>IF(AK4420="","",AK4420+VLOOKUP(I4420,'Вид исследования'!B:F,5,0))</f>
        <v/>
      </c>
      <c r="AQ4420" t="str">
        <f>IFERROR(IF(L4420="","",VLOOKUP(L4420&amp;I4420,Продукция!A:K,11,0)),"обратитесь к админ справочника")</f>
        <v/>
      </c>
      <c r="AS4420" t="str">
        <f>IFERROR(IF(L4420="","",VLOOKUP(L4420&amp;I4420,Продукция!A:J,10,0)),"обратитесь к админ справочника")</f>
        <v/>
      </c>
    </row>
    <row r="4421" spans="1:45" x14ac:dyDescent="0.25">
      <c r="A4421" t="str">
        <f t="shared" si="78"/>
        <v/>
      </c>
      <c r="B4421" t="str">
        <f>IF(E4421="","",INDEX(Лаборатории!A:A,MATCH('Производственный контроль'!E4421,Лаборатории!B:B,0)))</f>
        <v/>
      </c>
      <c r="C4421" t="str">
        <f>IF(E4421="","",VLOOKUP(E4421,Лаборатории!B:D,3,0))</f>
        <v/>
      </c>
      <c r="E4421" s="150"/>
      <c r="J4421" t="str">
        <f>IF(L4421="","",VLOOKUP(L4421,Продукция!B:D,3,0))</f>
        <v/>
      </c>
      <c r="K4421" t="str">
        <f>IF(L4421="","",VLOOKUP(L4421,Продукция!B:C,2,0))</f>
        <v/>
      </c>
      <c r="L4421" s="151"/>
      <c r="M4421" t="str">
        <f>IF(L4421="","",VLOOKUP(L4421,Продукция!B:L,11,0))</f>
        <v/>
      </c>
      <c r="AB4421" t="str">
        <f>IF(L4421="","",VLOOKUP(L4421&amp;I4421,Продукция!A:I,9,0))</f>
        <v/>
      </c>
      <c r="AF4421" t="str">
        <f>IF(AD4421="","",VLOOKUP(AD4421,'Сотрудники и ссылки'!A:B,2,0))</f>
        <v/>
      </c>
      <c r="AG4421" t="str">
        <f>IF(AD4421="","",VLOOKUP(AD4421,'Сотрудники и ссылки'!A:C,3,0))</f>
        <v/>
      </c>
      <c r="AI4421" t="str">
        <f>IF(AH4421="","",VLOOKUP(AH4421,'Сотрудники и ссылки'!A:B,2,0))</f>
        <v/>
      </c>
      <c r="AJ4421" t="str">
        <f>IF(AH4421="","",VLOOKUP(AH4421,'Сотрудники и ссылки'!A:C,3,0))</f>
        <v/>
      </c>
      <c r="AL4421" s="2" t="str">
        <f>IF(AK4421="","",AK4421+VLOOKUP(I4421,'Вид исследования'!B:E,4,0))</f>
        <v/>
      </c>
      <c r="AM4421" s="2" t="str">
        <f>IF(AK4421="","",AK4421+VLOOKUP(I4421,'Вид исследования'!B:F,5,0))</f>
        <v/>
      </c>
      <c r="AQ4421" t="str">
        <f>IFERROR(IF(L4421="","",VLOOKUP(L4421&amp;I4421,Продукция!A:K,11,0)),"обратитесь к админ справочника")</f>
        <v/>
      </c>
      <c r="AS4421" t="str">
        <f>IFERROR(IF(L4421="","",VLOOKUP(L4421&amp;I4421,Продукция!A:J,10,0)),"обратитесь к админ справочника")</f>
        <v/>
      </c>
    </row>
    <row r="4422" spans="1:45" x14ac:dyDescent="0.25">
      <c r="A4422" t="str">
        <f t="shared" si="78"/>
        <v/>
      </c>
      <c r="B4422" t="str">
        <f>IF(E4422="","",INDEX(Лаборатории!A:A,MATCH('Производственный контроль'!E4422,Лаборатории!B:B,0)))</f>
        <v/>
      </c>
      <c r="C4422" t="str">
        <f>IF(E4422="","",VLOOKUP(E4422,Лаборатории!B:D,3,0))</f>
        <v/>
      </c>
      <c r="E4422" s="150"/>
      <c r="J4422" t="str">
        <f>IF(L4422="","",VLOOKUP(L4422,Продукция!B:D,3,0))</f>
        <v/>
      </c>
      <c r="K4422" t="str">
        <f>IF(L4422="","",VLOOKUP(L4422,Продукция!B:C,2,0))</f>
        <v/>
      </c>
      <c r="L4422" s="151"/>
      <c r="M4422" t="str">
        <f>IF(L4422="","",VLOOKUP(L4422,Продукция!B:L,11,0))</f>
        <v/>
      </c>
      <c r="AB4422" t="str">
        <f>IF(L4422="","",VLOOKUP(L4422&amp;I4422,Продукция!A:I,9,0))</f>
        <v/>
      </c>
      <c r="AF4422" t="str">
        <f>IF(AD4422="","",VLOOKUP(AD4422,'Сотрудники и ссылки'!A:B,2,0))</f>
        <v/>
      </c>
      <c r="AG4422" t="str">
        <f>IF(AD4422="","",VLOOKUP(AD4422,'Сотрудники и ссылки'!A:C,3,0))</f>
        <v/>
      </c>
      <c r="AI4422" t="str">
        <f>IF(AH4422="","",VLOOKUP(AH4422,'Сотрудники и ссылки'!A:B,2,0))</f>
        <v/>
      </c>
      <c r="AJ4422" t="str">
        <f>IF(AH4422="","",VLOOKUP(AH4422,'Сотрудники и ссылки'!A:C,3,0))</f>
        <v/>
      </c>
      <c r="AL4422" s="2" t="str">
        <f>IF(AK4422="","",AK4422+VLOOKUP(I4422,'Вид исследования'!B:E,4,0))</f>
        <v/>
      </c>
      <c r="AM4422" s="2" t="str">
        <f>IF(AK4422="","",AK4422+VLOOKUP(I4422,'Вид исследования'!B:F,5,0))</f>
        <v/>
      </c>
      <c r="AQ4422" t="str">
        <f>IFERROR(IF(L4422="","",VLOOKUP(L4422&amp;I4422,Продукция!A:K,11,0)),"обратитесь к админ справочника")</f>
        <v/>
      </c>
      <c r="AS4422" t="str">
        <f>IFERROR(IF(L4422="","",VLOOKUP(L4422&amp;I4422,Продукция!A:J,10,0)),"обратитесь к админ справочника")</f>
        <v/>
      </c>
    </row>
    <row r="4423" spans="1:45" x14ac:dyDescent="0.25">
      <c r="A4423" t="str">
        <f t="shared" si="78"/>
        <v/>
      </c>
      <c r="B4423" t="str">
        <f>IF(E4423="","",INDEX(Лаборатории!A:A,MATCH('Производственный контроль'!E4423,Лаборатории!B:B,0)))</f>
        <v/>
      </c>
      <c r="C4423" t="str">
        <f>IF(E4423="","",VLOOKUP(E4423,Лаборатории!B:D,3,0))</f>
        <v/>
      </c>
      <c r="E4423" s="150"/>
      <c r="J4423" t="str">
        <f>IF(L4423="","",VLOOKUP(L4423,Продукция!B:D,3,0))</f>
        <v/>
      </c>
      <c r="K4423" t="str">
        <f>IF(L4423="","",VLOOKUP(L4423,Продукция!B:C,2,0))</f>
        <v/>
      </c>
      <c r="L4423" s="151"/>
      <c r="M4423" t="str">
        <f>IF(L4423="","",VLOOKUP(L4423,Продукция!B:L,11,0))</f>
        <v/>
      </c>
      <c r="AB4423" t="str">
        <f>IF(L4423="","",VLOOKUP(L4423&amp;I4423,Продукция!A:I,9,0))</f>
        <v/>
      </c>
      <c r="AF4423" t="str">
        <f>IF(AD4423="","",VLOOKUP(AD4423,'Сотрудники и ссылки'!A:B,2,0))</f>
        <v/>
      </c>
      <c r="AG4423" t="str">
        <f>IF(AD4423="","",VLOOKUP(AD4423,'Сотрудники и ссылки'!A:C,3,0))</f>
        <v/>
      </c>
      <c r="AI4423" t="str">
        <f>IF(AH4423="","",VLOOKUP(AH4423,'Сотрудники и ссылки'!A:B,2,0))</f>
        <v/>
      </c>
      <c r="AJ4423" t="str">
        <f>IF(AH4423="","",VLOOKUP(AH4423,'Сотрудники и ссылки'!A:C,3,0))</f>
        <v/>
      </c>
      <c r="AL4423" s="2" t="str">
        <f>IF(AK4423="","",AK4423+VLOOKUP(I4423,'Вид исследования'!B:E,4,0))</f>
        <v/>
      </c>
      <c r="AM4423" s="2" t="str">
        <f>IF(AK4423="","",AK4423+VLOOKUP(I4423,'Вид исследования'!B:F,5,0))</f>
        <v/>
      </c>
      <c r="AQ4423" t="str">
        <f>IFERROR(IF(L4423="","",VLOOKUP(L4423&amp;I4423,Продукция!A:K,11,0)),"обратитесь к админ справочника")</f>
        <v/>
      </c>
      <c r="AS4423" t="str">
        <f>IFERROR(IF(L4423="","",VLOOKUP(L4423&amp;I4423,Продукция!A:J,10,0)),"обратитесь к админ справочника")</f>
        <v/>
      </c>
    </row>
    <row r="4424" spans="1:45" x14ac:dyDescent="0.25">
      <c r="A4424" t="str">
        <f t="shared" si="78"/>
        <v/>
      </c>
      <c r="B4424" t="str">
        <f>IF(E4424="","",INDEX(Лаборатории!A:A,MATCH('Производственный контроль'!E4424,Лаборатории!B:B,0)))</f>
        <v/>
      </c>
      <c r="C4424" t="str">
        <f>IF(E4424="","",VLOOKUP(E4424,Лаборатории!B:D,3,0))</f>
        <v/>
      </c>
      <c r="E4424" s="150"/>
      <c r="J4424" t="str">
        <f>IF(L4424="","",VLOOKUP(L4424,Продукция!B:D,3,0))</f>
        <v/>
      </c>
      <c r="K4424" t="str">
        <f>IF(L4424="","",VLOOKUP(L4424,Продукция!B:C,2,0))</f>
        <v/>
      </c>
      <c r="L4424" s="151"/>
      <c r="M4424" t="str">
        <f>IF(L4424="","",VLOOKUP(L4424,Продукция!B:L,11,0))</f>
        <v/>
      </c>
      <c r="AB4424" t="str">
        <f>IF(L4424="","",VLOOKUP(L4424&amp;I4424,Продукция!A:I,9,0))</f>
        <v/>
      </c>
      <c r="AF4424" t="str">
        <f>IF(AD4424="","",VLOOKUP(AD4424,'Сотрудники и ссылки'!A:B,2,0))</f>
        <v/>
      </c>
      <c r="AG4424" t="str">
        <f>IF(AD4424="","",VLOOKUP(AD4424,'Сотрудники и ссылки'!A:C,3,0))</f>
        <v/>
      </c>
      <c r="AI4424" t="str">
        <f>IF(AH4424="","",VLOOKUP(AH4424,'Сотрудники и ссылки'!A:B,2,0))</f>
        <v/>
      </c>
      <c r="AJ4424" t="str">
        <f>IF(AH4424="","",VLOOKUP(AH4424,'Сотрудники и ссылки'!A:C,3,0))</f>
        <v/>
      </c>
      <c r="AL4424" s="2" t="str">
        <f>IF(AK4424="","",AK4424+VLOOKUP(I4424,'Вид исследования'!B:E,4,0))</f>
        <v/>
      </c>
      <c r="AM4424" s="2" t="str">
        <f>IF(AK4424="","",AK4424+VLOOKUP(I4424,'Вид исследования'!B:F,5,0))</f>
        <v/>
      </c>
      <c r="AQ4424" t="str">
        <f>IFERROR(IF(L4424="","",VLOOKUP(L4424&amp;I4424,Продукция!A:K,11,0)),"обратитесь к админ справочника")</f>
        <v/>
      </c>
      <c r="AS4424" t="str">
        <f>IFERROR(IF(L4424="","",VLOOKUP(L4424&amp;I4424,Продукция!A:J,10,0)),"обратитесь к админ справочника")</f>
        <v/>
      </c>
    </row>
    <row r="4425" spans="1:45" x14ac:dyDescent="0.25">
      <c r="A4425" t="str">
        <f t="shared" si="78"/>
        <v/>
      </c>
      <c r="B4425" t="str">
        <f>IF(E4425="","",INDEX(Лаборатории!A:A,MATCH('Производственный контроль'!E4425,Лаборатории!B:B,0)))</f>
        <v/>
      </c>
      <c r="C4425" t="str">
        <f>IF(E4425="","",VLOOKUP(E4425,Лаборатории!B:D,3,0))</f>
        <v/>
      </c>
      <c r="E4425" s="150"/>
      <c r="J4425" t="str">
        <f>IF(L4425="","",VLOOKUP(L4425,Продукция!B:D,3,0))</f>
        <v/>
      </c>
      <c r="K4425" t="str">
        <f>IF(L4425="","",VLOOKUP(L4425,Продукция!B:C,2,0))</f>
        <v/>
      </c>
      <c r="L4425" s="151"/>
      <c r="M4425" t="str">
        <f>IF(L4425="","",VLOOKUP(L4425,Продукция!B:L,11,0))</f>
        <v/>
      </c>
      <c r="AB4425" t="str">
        <f>IF(L4425="","",VLOOKUP(L4425&amp;I4425,Продукция!A:I,9,0))</f>
        <v/>
      </c>
      <c r="AF4425" t="str">
        <f>IF(AD4425="","",VLOOKUP(AD4425,'Сотрудники и ссылки'!A:B,2,0))</f>
        <v/>
      </c>
      <c r="AG4425" t="str">
        <f>IF(AD4425="","",VLOOKUP(AD4425,'Сотрудники и ссылки'!A:C,3,0))</f>
        <v/>
      </c>
      <c r="AI4425" t="str">
        <f>IF(AH4425="","",VLOOKUP(AH4425,'Сотрудники и ссылки'!A:B,2,0))</f>
        <v/>
      </c>
      <c r="AJ4425" t="str">
        <f>IF(AH4425="","",VLOOKUP(AH4425,'Сотрудники и ссылки'!A:C,3,0))</f>
        <v/>
      </c>
      <c r="AL4425" s="2" t="str">
        <f>IF(AK4425="","",AK4425+VLOOKUP(I4425,'Вид исследования'!B:E,4,0))</f>
        <v/>
      </c>
      <c r="AM4425" s="2" t="str">
        <f>IF(AK4425="","",AK4425+VLOOKUP(I4425,'Вид исследования'!B:F,5,0))</f>
        <v/>
      </c>
      <c r="AQ4425" t="str">
        <f>IFERROR(IF(L4425="","",VLOOKUP(L4425&amp;I4425,Продукция!A:K,11,0)),"обратитесь к админ справочника")</f>
        <v/>
      </c>
      <c r="AS4425" t="str">
        <f>IFERROR(IF(L4425="","",VLOOKUP(L4425&amp;I4425,Продукция!A:J,10,0)),"обратитесь к админ справочника")</f>
        <v/>
      </c>
    </row>
    <row r="4426" spans="1:45" x14ac:dyDescent="0.25">
      <c r="A4426" t="str">
        <f t="shared" si="78"/>
        <v/>
      </c>
      <c r="B4426" t="str">
        <f>IF(E4426="","",INDEX(Лаборатории!A:A,MATCH('Производственный контроль'!E4426,Лаборатории!B:B,0)))</f>
        <v/>
      </c>
      <c r="C4426" t="str">
        <f>IF(E4426="","",VLOOKUP(E4426,Лаборатории!B:D,3,0))</f>
        <v/>
      </c>
      <c r="E4426" s="150"/>
      <c r="J4426" t="str">
        <f>IF(L4426="","",VLOOKUP(L4426,Продукция!B:D,3,0))</f>
        <v/>
      </c>
      <c r="K4426" t="str">
        <f>IF(L4426="","",VLOOKUP(L4426,Продукция!B:C,2,0))</f>
        <v/>
      </c>
      <c r="L4426" s="151"/>
      <c r="M4426" t="str">
        <f>IF(L4426="","",VLOOKUP(L4426,Продукция!B:L,11,0))</f>
        <v/>
      </c>
      <c r="AB4426" t="str">
        <f>IF(L4426="","",VLOOKUP(L4426&amp;I4426,Продукция!A:I,9,0))</f>
        <v/>
      </c>
      <c r="AF4426" t="str">
        <f>IF(AD4426="","",VLOOKUP(AD4426,'Сотрудники и ссылки'!A:B,2,0))</f>
        <v/>
      </c>
      <c r="AG4426" t="str">
        <f>IF(AD4426="","",VLOOKUP(AD4426,'Сотрудники и ссылки'!A:C,3,0))</f>
        <v/>
      </c>
      <c r="AI4426" t="str">
        <f>IF(AH4426="","",VLOOKUP(AH4426,'Сотрудники и ссылки'!A:B,2,0))</f>
        <v/>
      </c>
      <c r="AJ4426" t="str">
        <f>IF(AH4426="","",VLOOKUP(AH4426,'Сотрудники и ссылки'!A:C,3,0))</f>
        <v/>
      </c>
      <c r="AL4426" s="2" t="str">
        <f>IF(AK4426="","",AK4426+VLOOKUP(I4426,'Вид исследования'!B:E,4,0))</f>
        <v/>
      </c>
      <c r="AM4426" s="2" t="str">
        <f>IF(AK4426="","",AK4426+VLOOKUP(I4426,'Вид исследования'!B:F,5,0))</f>
        <v/>
      </c>
      <c r="AQ4426" t="str">
        <f>IFERROR(IF(L4426="","",VLOOKUP(L4426&amp;I4426,Продукция!A:K,11,0)),"обратитесь к админ справочника")</f>
        <v/>
      </c>
      <c r="AS4426" t="str">
        <f>IFERROR(IF(L4426="","",VLOOKUP(L4426&amp;I4426,Продукция!A:J,10,0)),"обратитесь к админ справочника")</f>
        <v/>
      </c>
    </row>
    <row r="4427" spans="1:45" x14ac:dyDescent="0.25">
      <c r="A4427" t="str">
        <f t="shared" si="78"/>
        <v/>
      </c>
      <c r="B4427" t="str">
        <f>IF(E4427="","",INDEX(Лаборатории!A:A,MATCH('Производственный контроль'!E4427,Лаборатории!B:B,0)))</f>
        <v/>
      </c>
      <c r="C4427" t="str">
        <f>IF(E4427="","",VLOOKUP(E4427,Лаборатории!B:D,3,0))</f>
        <v/>
      </c>
      <c r="E4427" s="150"/>
      <c r="J4427" t="str">
        <f>IF(L4427="","",VLOOKUP(L4427,Продукция!B:D,3,0))</f>
        <v/>
      </c>
      <c r="K4427" t="str">
        <f>IF(L4427="","",VLOOKUP(L4427,Продукция!B:C,2,0))</f>
        <v/>
      </c>
      <c r="L4427" s="151"/>
      <c r="M4427" t="str">
        <f>IF(L4427="","",VLOOKUP(L4427,Продукция!B:L,11,0))</f>
        <v/>
      </c>
      <c r="AB4427" t="str">
        <f>IF(L4427="","",VLOOKUP(L4427&amp;I4427,Продукция!A:I,9,0))</f>
        <v/>
      </c>
      <c r="AF4427" t="str">
        <f>IF(AD4427="","",VLOOKUP(AD4427,'Сотрудники и ссылки'!A:B,2,0))</f>
        <v/>
      </c>
      <c r="AG4427" t="str">
        <f>IF(AD4427="","",VLOOKUP(AD4427,'Сотрудники и ссылки'!A:C,3,0))</f>
        <v/>
      </c>
      <c r="AI4427" t="str">
        <f>IF(AH4427="","",VLOOKUP(AH4427,'Сотрудники и ссылки'!A:B,2,0))</f>
        <v/>
      </c>
      <c r="AJ4427" t="str">
        <f>IF(AH4427="","",VLOOKUP(AH4427,'Сотрудники и ссылки'!A:C,3,0))</f>
        <v/>
      </c>
      <c r="AL4427" s="2" t="str">
        <f>IF(AK4427="","",AK4427+VLOOKUP(I4427,'Вид исследования'!B:E,4,0))</f>
        <v/>
      </c>
      <c r="AM4427" s="2" t="str">
        <f>IF(AK4427="","",AK4427+VLOOKUP(I4427,'Вид исследования'!B:F,5,0))</f>
        <v/>
      </c>
      <c r="AQ4427" t="str">
        <f>IFERROR(IF(L4427="","",VLOOKUP(L4427&amp;I4427,Продукция!A:K,11,0)),"обратитесь к админ справочника")</f>
        <v/>
      </c>
      <c r="AS4427" t="str">
        <f>IFERROR(IF(L4427="","",VLOOKUP(L4427&amp;I4427,Продукция!A:J,10,0)),"обратитесь к админ справочника")</f>
        <v/>
      </c>
    </row>
    <row r="4428" spans="1:45" x14ac:dyDescent="0.25">
      <c r="A4428" t="str">
        <f t="shared" ref="A4428:A4491" si="79">T4428&amp;I4428</f>
        <v/>
      </c>
      <c r="B4428" t="str">
        <f>IF(E4428="","",INDEX(Лаборатории!A:A,MATCH('Производственный контроль'!E4428,Лаборатории!B:B,0)))</f>
        <v/>
      </c>
      <c r="C4428" t="str">
        <f>IF(E4428="","",VLOOKUP(E4428,Лаборатории!B:D,3,0))</f>
        <v/>
      </c>
      <c r="E4428" s="150"/>
      <c r="J4428" t="str">
        <f>IF(L4428="","",VLOOKUP(L4428,Продукция!B:D,3,0))</f>
        <v/>
      </c>
      <c r="K4428" t="str">
        <f>IF(L4428="","",VLOOKUP(L4428,Продукция!B:C,2,0))</f>
        <v/>
      </c>
      <c r="L4428" s="151"/>
      <c r="M4428" t="str">
        <f>IF(L4428="","",VLOOKUP(L4428,Продукция!B:L,11,0))</f>
        <v/>
      </c>
      <c r="AB4428" t="str">
        <f>IF(L4428="","",VLOOKUP(L4428&amp;I4428,Продукция!A:I,9,0))</f>
        <v/>
      </c>
      <c r="AF4428" t="str">
        <f>IF(AD4428="","",VLOOKUP(AD4428,'Сотрудники и ссылки'!A:B,2,0))</f>
        <v/>
      </c>
      <c r="AG4428" t="str">
        <f>IF(AD4428="","",VLOOKUP(AD4428,'Сотрудники и ссылки'!A:C,3,0))</f>
        <v/>
      </c>
      <c r="AI4428" t="str">
        <f>IF(AH4428="","",VLOOKUP(AH4428,'Сотрудники и ссылки'!A:B,2,0))</f>
        <v/>
      </c>
      <c r="AJ4428" t="str">
        <f>IF(AH4428="","",VLOOKUP(AH4428,'Сотрудники и ссылки'!A:C,3,0))</f>
        <v/>
      </c>
      <c r="AL4428" s="2" t="str">
        <f>IF(AK4428="","",AK4428+VLOOKUP(I4428,'Вид исследования'!B:E,4,0))</f>
        <v/>
      </c>
      <c r="AM4428" s="2" t="str">
        <f>IF(AK4428="","",AK4428+VLOOKUP(I4428,'Вид исследования'!B:F,5,0))</f>
        <v/>
      </c>
      <c r="AQ4428" t="str">
        <f>IFERROR(IF(L4428="","",VLOOKUP(L4428&amp;I4428,Продукция!A:K,11,0)),"обратитесь к админ справочника")</f>
        <v/>
      </c>
      <c r="AS4428" t="str">
        <f>IFERROR(IF(L4428="","",VLOOKUP(L4428&amp;I4428,Продукция!A:J,10,0)),"обратитесь к админ справочника")</f>
        <v/>
      </c>
    </row>
    <row r="4429" spans="1:45" x14ac:dyDescent="0.25">
      <c r="A4429" t="str">
        <f t="shared" si="79"/>
        <v/>
      </c>
      <c r="B4429" t="str">
        <f>IF(E4429="","",INDEX(Лаборатории!A:A,MATCH('Производственный контроль'!E4429,Лаборатории!B:B,0)))</f>
        <v/>
      </c>
      <c r="C4429" t="str">
        <f>IF(E4429="","",VLOOKUP(E4429,Лаборатории!B:D,3,0))</f>
        <v/>
      </c>
      <c r="E4429" s="150"/>
      <c r="J4429" t="str">
        <f>IF(L4429="","",VLOOKUP(L4429,Продукция!B:D,3,0))</f>
        <v/>
      </c>
      <c r="K4429" t="str">
        <f>IF(L4429="","",VLOOKUP(L4429,Продукция!B:C,2,0))</f>
        <v/>
      </c>
      <c r="L4429" s="151"/>
      <c r="M4429" t="str">
        <f>IF(L4429="","",VLOOKUP(L4429,Продукция!B:L,11,0))</f>
        <v/>
      </c>
      <c r="AB4429" t="str">
        <f>IF(L4429="","",VLOOKUP(L4429&amp;I4429,Продукция!A:I,9,0))</f>
        <v/>
      </c>
      <c r="AF4429" t="str">
        <f>IF(AD4429="","",VLOOKUP(AD4429,'Сотрудники и ссылки'!A:B,2,0))</f>
        <v/>
      </c>
      <c r="AG4429" t="str">
        <f>IF(AD4429="","",VLOOKUP(AD4429,'Сотрудники и ссылки'!A:C,3,0))</f>
        <v/>
      </c>
      <c r="AI4429" t="str">
        <f>IF(AH4429="","",VLOOKUP(AH4429,'Сотрудники и ссылки'!A:B,2,0))</f>
        <v/>
      </c>
      <c r="AJ4429" t="str">
        <f>IF(AH4429="","",VLOOKUP(AH4429,'Сотрудники и ссылки'!A:C,3,0))</f>
        <v/>
      </c>
      <c r="AL4429" s="2" t="str">
        <f>IF(AK4429="","",AK4429+VLOOKUP(I4429,'Вид исследования'!B:E,4,0))</f>
        <v/>
      </c>
      <c r="AM4429" s="2" t="str">
        <f>IF(AK4429="","",AK4429+VLOOKUP(I4429,'Вид исследования'!B:F,5,0))</f>
        <v/>
      </c>
      <c r="AQ4429" t="str">
        <f>IFERROR(IF(L4429="","",VLOOKUP(L4429&amp;I4429,Продукция!A:K,11,0)),"обратитесь к админ справочника")</f>
        <v/>
      </c>
      <c r="AS4429" t="str">
        <f>IFERROR(IF(L4429="","",VLOOKUP(L4429&amp;I4429,Продукция!A:J,10,0)),"обратитесь к админ справочника")</f>
        <v/>
      </c>
    </row>
    <row r="4430" spans="1:45" x14ac:dyDescent="0.25">
      <c r="A4430" t="str">
        <f t="shared" si="79"/>
        <v/>
      </c>
      <c r="B4430" t="str">
        <f>IF(E4430="","",INDEX(Лаборатории!A:A,MATCH('Производственный контроль'!E4430,Лаборатории!B:B,0)))</f>
        <v/>
      </c>
      <c r="C4430" t="str">
        <f>IF(E4430="","",VLOOKUP(E4430,Лаборатории!B:D,3,0))</f>
        <v/>
      </c>
      <c r="E4430" s="150"/>
      <c r="J4430" t="str">
        <f>IF(L4430="","",VLOOKUP(L4430,Продукция!B:D,3,0))</f>
        <v/>
      </c>
      <c r="K4430" t="str">
        <f>IF(L4430="","",VLOOKUP(L4430,Продукция!B:C,2,0))</f>
        <v/>
      </c>
      <c r="L4430" s="151"/>
      <c r="M4430" t="str">
        <f>IF(L4430="","",VLOOKUP(L4430,Продукция!B:L,11,0))</f>
        <v/>
      </c>
      <c r="AB4430" t="str">
        <f>IF(L4430="","",VLOOKUP(L4430&amp;I4430,Продукция!A:I,9,0))</f>
        <v/>
      </c>
      <c r="AF4430" t="str">
        <f>IF(AD4430="","",VLOOKUP(AD4430,'Сотрудники и ссылки'!A:B,2,0))</f>
        <v/>
      </c>
      <c r="AG4430" t="str">
        <f>IF(AD4430="","",VLOOKUP(AD4430,'Сотрудники и ссылки'!A:C,3,0))</f>
        <v/>
      </c>
      <c r="AI4430" t="str">
        <f>IF(AH4430="","",VLOOKUP(AH4430,'Сотрудники и ссылки'!A:B,2,0))</f>
        <v/>
      </c>
      <c r="AJ4430" t="str">
        <f>IF(AH4430="","",VLOOKUP(AH4430,'Сотрудники и ссылки'!A:C,3,0))</f>
        <v/>
      </c>
      <c r="AL4430" s="2" t="str">
        <f>IF(AK4430="","",AK4430+VLOOKUP(I4430,'Вид исследования'!B:E,4,0))</f>
        <v/>
      </c>
      <c r="AM4430" s="2" t="str">
        <f>IF(AK4430="","",AK4430+VLOOKUP(I4430,'Вид исследования'!B:F,5,0))</f>
        <v/>
      </c>
      <c r="AQ4430" t="str">
        <f>IFERROR(IF(L4430="","",VLOOKUP(L4430&amp;I4430,Продукция!A:K,11,0)),"обратитесь к админ справочника")</f>
        <v/>
      </c>
      <c r="AS4430" t="str">
        <f>IFERROR(IF(L4430="","",VLOOKUP(L4430&amp;I4430,Продукция!A:J,10,0)),"обратитесь к админ справочника")</f>
        <v/>
      </c>
    </row>
    <row r="4431" spans="1:45" x14ac:dyDescent="0.25">
      <c r="A4431" t="str">
        <f t="shared" si="79"/>
        <v/>
      </c>
      <c r="B4431" t="str">
        <f>IF(E4431="","",INDEX(Лаборатории!A:A,MATCH('Производственный контроль'!E4431,Лаборатории!B:B,0)))</f>
        <v/>
      </c>
      <c r="C4431" t="str">
        <f>IF(E4431="","",VLOOKUP(E4431,Лаборатории!B:D,3,0))</f>
        <v/>
      </c>
      <c r="E4431" s="150"/>
      <c r="J4431" t="str">
        <f>IF(L4431="","",VLOOKUP(L4431,Продукция!B:D,3,0))</f>
        <v/>
      </c>
      <c r="K4431" t="str">
        <f>IF(L4431="","",VLOOKUP(L4431,Продукция!B:C,2,0))</f>
        <v/>
      </c>
      <c r="L4431" s="151"/>
      <c r="M4431" t="str">
        <f>IF(L4431="","",VLOOKUP(L4431,Продукция!B:L,11,0))</f>
        <v/>
      </c>
      <c r="AB4431" t="str">
        <f>IF(L4431="","",VLOOKUP(L4431&amp;I4431,Продукция!A:I,9,0))</f>
        <v/>
      </c>
      <c r="AF4431" t="str">
        <f>IF(AD4431="","",VLOOKUP(AD4431,'Сотрудники и ссылки'!A:B,2,0))</f>
        <v/>
      </c>
      <c r="AG4431" t="str">
        <f>IF(AD4431="","",VLOOKUP(AD4431,'Сотрудники и ссылки'!A:C,3,0))</f>
        <v/>
      </c>
      <c r="AI4431" t="str">
        <f>IF(AH4431="","",VLOOKUP(AH4431,'Сотрудники и ссылки'!A:B,2,0))</f>
        <v/>
      </c>
      <c r="AJ4431" t="str">
        <f>IF(AH4431="","",VLOOKUP(AH4431,'Сотрудники и ссылки'!A:C,3,0))</f>
        <v/>
      </c>
      <c r="AL4431" s="2" t="str">
        <f>IF(AK4431="","",AK4431+VLOOKUP(I4431,'Вид исследования'!B:E,4,0))</f>
        <v/>
      </c>
      <c r="AM4431" s="2" t="str">
        <f>IF(AK4431="","",AK4431+VLOOKUP(I4431,'Вид исследования'!B:F,5,0))</f>
        <v/>
      </c>
      <c r="AQ4431" t="str">
        <f>IFERROR(IF(L4431="","",VLOOKUP(L4431&amp;I4431,Продукция!A:K,11,0)),"обратитесь к админ справочника")</f>
        <v/>
      </c>
      <c r="AS4431" t="str">
        <f>IFERROR(IF(L4431="","",VLOOKUP(L4431&amp;I4431,Продукция!A:J,10,0)),"обратитесь к админ справочника")</f>
        <v/>
      </c>
    </row>
    <row r="4432" spans="1:45" x14ac:dyDescent="0.25">
      <c r="A4432" t="str">
        <f t="shared" si="79"/>
        <v/>
      </c>
      <c r="B4432" t="str">
        <f>IF(E4432="","",INDEX(Лаборатории!A:A,MATCH('Производственный контроль'!E4432,Лаборатории!B:B,0)))</f>
        <v/>
      </c>
      <c r="C4432" t="str">
        <f>IF(E4432="","",VLOOKUP(E4432,Лаборатории!B:D,3,0))</f>
        <v/>
      </c>
      <c r="E4432" s="150"/>
      <c r="J4432" t="str">
        <f>IF(L4432="","",VLOOKUP(L4432,Продукция!B:D,3,0))</f>
        <v/>
      </c>
      <c r="K4432" t="str">
        <f>IF(L4432="","",VLOOKUP(L4432,Продукция!B:C,2,0))</f>
        <v/>
      </c>
      <c r="L4432" s="151"/>
      <c r="M4432" t="str">
        <f>IF(L4432="","",VLOOKUP(L4432,Продукция!B:L,11,0))</f>
        <v/>
      </c>
      <c r="AB4432" t="str">
        <f>IF(L4432="","",VLOOKUP(L4432&amp;I4432,Продукция!A:I,9,0))</f>
        <v/>
      </c>
      <c r="AF4432" t="str">
        <f>IF(AD4432="","",VLOOKUP(AD4432,'Сотрудники и ссылки'!A:B,2,0))</f>
        <v/>
      </c>
      <c r="AG4432" t="str">
        <f>IF(AD4432="","",VLOOKUP(AD4432,'Сотрудники и ссылки'!A:C,3,0))</f>
        <v/>
      </c>
      <c r="AI4432" t="str">
        <f>IF(AH4432="","",VLOOKUP(AH4432,'Сотрудники и ссылки'!A:B,2,0))</f>
        <v/>
      </c>
      <c r="AJ4432" t="str">
        <f>IF(AH4432="","",VLOOKUP(AH4432,'Сотрудники и ссылки'!A:C,3,0))</f>
        <v/>
      </c>
      <c r="AL4432" s="2" t="str">
        <f>IF(AK4432="","",AK4432+VLOOKUP(I4432,'Вид исследования'!B:E,4,0))</f>
        <v/>
      </c>
      <c r="AM4432" s="2" t="str">
        <f>IF(AK4432="","",AK4432+VLOOKUP(I4432,'Вид исследования'!B:F,5,0))</f>
        <v/>
      </c>
      <c r="AQ4432" t="str">
        <f>IFERROR(IF(L4432="","",VLOOKUP(L4432&amp;I4432,Продукция!A:K,11,0)),"обратитесь к админ справочника")</f>
        <v/>
      </c>
      <c r="AS4432" t="str">
        <f>IFERROR(IF(L4432="","",VLOOKUP(L4432&amp;I4432,Продукция!A:J,10,0)),"обратитесь к админ справочника")</f>
        <v/>
      </c>
    </row>
    <row r="4433" spans="1:45" x14ac:dyDescent="0.25">
      <c r="A4433" t="str">
        <f t="shared" si="79"/>
        <v/>
      </c>
      <c r="B4433" t="str">
        <f>IF(E4433="","",INDEX(Лаборатории!A:A,MATCH('Производственный контроль'!E4433,Лаборатории!B:B,0)))</f>
        <v/>
      </c>
      <c r="C4433" t="str">
        <f>IF(E4433="","",VLOOKUP(E4433,Лаборатории!B:D,3,0))</f>
        <v/>
      </c>
      <c r="E4433" s="150"/>
      <c r="J4433" t="str">
        <f>IF(L4433="","",VLOOKUP(L4433,Продукция!B:D,3,0))</f>
        <v/>
      </c>
      <c r="K4433" t="str">
        <f>IF(L4433="","",VLOOKUP(L4433,Продукция!B:C,2,0))</f>
        <v/>
      </c>
      <c r="L4433" s="151"/>
      <c r="M4433" t="str">
        <f>IF(L4433="","",VLOOKUP(L4433,Продукция!B:L,11,0))</f>
        <v/>
      </c>
      <c r="AB4433" t="str">
        <f>IF(L4433="","",VLOOKUP(L4433&amp;I4433,Продукция!A:I,9,0))</f>
        <v/>
      </c>
      <c r="AF4433" t="str">
        <f>IF(AD4433="","",VLOOKUP(AD4433,'Сотрудники и ссылки'!A:B,2,0))</f>
        <v/>
      </c>
      <c r="AG4433" t="str">
        <f>IF(AD4433="","",VLOOKUP(AD4433,'Сотрудники и ссылки'!A:C,3,0))</f>
        <v/>
      </c>
      <c r="AI4433" t="str">
        <f>IF(AH4433="","",VLOOKUP(AH4433,'Сотрудники и ссылки'!A:B,2,0))</f>
        <v/>
      </c>
      <c r="AJ4433" t="str">
        <f>IF(AH4433="","",VLOOKUP(AH4433,'Сотрудники и ссылки'!A:C,3,0))</f>
        <v/>
      </c>
      <c r="AL4433" s="2" t="str">
        <f>IF(AK4433="","",AK4433+VLOOKUP(I4433,'Вид исследования'!B:E,4,0))</f>
        <v/>
      </c>
      <c r="AM4433" s="2" t="str">
        <f>IF(AK4433="","",AK4433+VLOOKUP(I4433,'Вид исследования'!B:F,5,0))</f>
        <v/>
      </c>
      <c r="AQ4433" t="str">
        <f>IFERROR(IF(L4433="","",VLOOKUP(L4433&amp;I4433,Продукция!A:K,11,0)),"обратитесь к админ справочника")</f>
        <v/>
      </c>
      <c r="AS4433" t="str">
        <f>IFERROR(IF(L4433="","",VLOOKUP(L4433&amp;I4433,Продукция!A:J,10,0)),"обратитесь к админ справочника")</f>
        <v/>
      </c>
    </row>
    <row r="4434" spans="1:45" x14ac:dyDescent="0.25">
      <c r="A4434" t="str">
        <f t="shared" si="79"/>
        <v/>
      </c>
      <c r="B4434" t="str">
        <f>IF(E4434="","",INDEX(Лаборатории!A:A,MATCH('Производственный контроль'!E4434,Лаборатории!B:B,0)))</f>
        <v/>
      </c>
      <c r="C4434" t="str">
        <f>IF(E4434="","",VLOOKUP(E4434,Лаборатории!B:D,3,0))</f>
        <v/>
      </c>
      <c r="E4434" s="150"/>
      <c r="J4434" t="str">
        <f>IF(L4434="","",VLOOKUP(L4434,Продукция!B:D,3,0))</f>
        <v/>
      </c>
      <c r="K4434" t="str">
        <f>IF(L4434="","",VLOOKUP(L4434,Продукция!B:C,2,0))</f>
        <v/>
      </c>
      <c r="L4434" s="151"/>
      <c r="M4434" t="str">
        <f>IF(L4434="","",VLOOKUP(L4434,Продукция!B:L,11,0))</f>
        <v/>
      </c>
      <c r="AB4434" t="str">
        <f>IF(L4434="","",VLOOKUP(L4434&amp;I4434,Продукция!A:I,9,0))</f>
        <v/>
      </c>
      <c r="AF4434" t="str">
        <f>IF(AD4434="","",VLOOKUP(AD4434,'Сотрудники и ссылки'!A:B,2,0))</f>
        <v/>
      </c>
      <c r="AG4434" t="str">
        <f>IF(AD4434="","",VLOOKUP(AD4434,'Сотрудники и ссылки'!A:C,3,0))</f>
        <v/>
      </c>
      <c r="AI4434" t="str">
        <f>IF(AH4434="","",VLOOKUP(AH4434,'Сотрудники и ссылки'!A:B,2,0))</f>
        <v/>
      </c>
      <c r="AJ4434" t="str">
        <f>IF(AH4434="","",VLOOKUP(AH4434,'Сотрудники и ссылки'!A:C,3,0))</f>
        <v/>
      </c>
      <c r="AL4434" s="2" t="str">
        <f>IF(AK4434="","",AK4434+VLOOKUP(I4434,'Вид исследования'!B:E,4,0))</f>
        <v/>
      </c>
      <c r="AM4434" s="2" t="str">
        <f>IF(AK4434="","",AK4434+VLOOKUP(I4434,'Вид исследования'!B:F,5,0))</f>
        <v/>
      </c>
      <c r="AQ4434" t="str">
        <f>IFERROR(IF(L4434="","",VLOOKUP(L4434&amp;I4434,Продукция!A:K,11,0)),"обратитесь к админ справочника")</f>
        <v/>
      </c>
      <c r="AS4434" t="str">
        <f>IFERROR(IF(L4434="","",VLOOKUP(L4434&amp;I4434,Продукция!A:J,10,0)),"обратитесь к админ справочника")</f>
        <v/>
      </c>
    </row>
    <row r="4435" spans="1:45" x14ac:dyDescent="0.25">
      <c r="A4435" t="str">
        <f t="shared" si="79"/>
        <v/>
      </c>
      <c r="B4435" t="str">
        <f>IF(E4435="","",INDEX(Лаборатории!A:A,MATCH('Производственный контроль'!E4435,Лаборатории!B:B,0)))</f>
        <v/>
      </c>
      <c r="C4435" t="str">
        <f>IF(E4435="","",VLOOKUP(E4435,Лаборатории!B:D,3,0))</f>
        <v/>
      </c>
      <c r="E4435" s="150"/>
      <c r="J4435" t="str">
        <f>IF(L4435="","",VLOOKUP(L4435,Продукция!B:D,3,0))</f>
        <v/>
      </c>
      <c r="K4435" t="str">
        <f>IF(L4435="","",VLOOKUP(L4435,Продукция!B:C,2,0))</f>
        <v/>
      </c>
      <c r="L4435" s="151"/>
      <c r="M4435" t="str">
        <f>IF(L4435="","",VLOOKUP(L4435,Продукция!B:L,11,0))</f>
        <v/>
      </c>
      <c r="AB4435" t="str">
        <f>IF(L4435="","",VLOOKUP(L4435&amp;I4435,Продукция!A:I,9,0))</f>
        <v/>
      </c>
      <c r="AF4435" t="str">
        <f>IF(AD4435="","",VLOOKUP(AD4435,'Сотрудники и ссылки'!A:B,2,0))</f>
        <v/>
      </c>
      <c r="AG4435" t="str">
        <f>IF(AD4435="","",VLOOKUP(AD4435,'Сотрудники и ссылки'!A:C,3,0))</f>
        <v/>
      </c>
      <c r="AI4435" t="str">
        <f>IF(AH4435="","",VLOOKUP(AH4435,'Сотрудники и ссылки'!A:B,2,0))</f>
        <v/>
      </c>
      <c r="AJ4435" t="str">
        <f>IF(AH4435="","",VLOOKUP(AH4435,'Сотрудники и ссылки'!A:C,3,0))</f>
        <v/>
      </c>
      <c r="AL4435" s="2" t="str">
        <f>IF(AK4435="","",AK4435+VLOOKUP(I4435,'Вид исследования'!B:E,4,0))</f>
        <v/>
      </c>
      <c r="AM4435" s="2" t="str">
        <f>IF(AK4435="","",AK4435+VLOOKUP(I4435,'Вид исследования'!B:F,5,0))</f>
        <v/>
      </c>
      <c r="AQ4435" t="str">
        <f>IFERROR(IF(L4435="","",VLOOKUP(L4435&amp;I4435,Продукция!A:K,11,0)),"обратитесь к админ справочника")</f>
        <v/>
      </c>
      <c r="AS4435" t="str">
        <f>IFERROR(IF(L4435="","",VLOOKUP(L4435&amp;I4435,Продукция!A:J,10,0)),"обратитесь к админ справочника")</f>
        <v/>
      </c>
    </row>
    <row r="4436" spans="1:45" x14ac:dyDescent="0.25">
      <c r="A4436" t="str">
        <f t="shared" si="79"/>
        <v/>
      </c>
      <c r="B4436" t="str">
        <f>IF(E4436="","",INDEX(Лаборатории!A:A,MATCH('Производственный контроль'!E4436,Лаборатории!B:B,0)))</f>
        <v/>
      </c>
      <c r="C4436" t="str">
        <f>IF(E4436="","",VLOOKUP(E4436,Лаборатории!B:D,3,0))</f>
        <v/>
      </c>
      <c r="E4436" s="150"/>
      <c r="J4436" t="str">
        <f>IF(L4436="","",VLOOKUP(L4436,Продукция!B:D,3,0))</f>
        <v/>
      </c>
      <c r="K4436" t="str">
        <f>IF(L4436="","",VLOOKUP(L4436,Продукция!B:C,2,0))</f>
        <v/>
      </c>
      <c r="L4436" s="151"/>
      <c r="M4436" t="str">
        <f>IF(L4436="","",VLOOKUP(L4436,Продукция!B:L,11,0))</f>
        <v/>
      </c>
      <c r="AB4436" t="str">
        <f>IF(L4436="","",VLOOKUP(L4436&amp;I4436,Продукция!A:I,9,0))</f>
        <v/>
      </c>
      <c r="AF4436" t="str">
        <f>IF(AD4436="","",VLOOKUP(AD4436,'Сотрудники и ссылки'!A:B,2,0))</f>
        <v/>
      </c>
      <c r="AG4436" t="str">
        <f>IF(AD4436="","",VLOOKUP(AD4436,'Сотрудники и ссылки'!A:C,3,0))</f>
        <v/>
      </c>
      <c r="AI4436" t="str">
        <f>IF(AH4436="","",VLOOKUP(AH4436,'Сотрудники и ссылки'!A:B,2,0))</f>
        <v/>
      </c>
      <c r="AJ4436" t="str">
        <f>IF(AH4436="","",VLOOKUP(AH4436,'Сотрудники и ссылки'!A:C,3,0))</f>
        <v/>
      </c>
      <c r="AL4436" s="2" t="str">
        <f>IF(AK4436="","",AK4436+VLOOKUP(I4436,'Вид исследования'!B:E,4,0))</f>
        <v/>
      </c>
      <c r="AM4436" s="2" t="str">
        <f>IF(AK4436="","",AK4436+VLOOKUP(I4436,'Вид исследования'!B:F,5,0))</f>
        <v/>
      </c>
      <c r="AQ4436" t="str">
        <f>IFERROR(IF(L4436="","",VLOOKUP(L4436&amp;I4436,Продукция!A:K,11,0)),"обратитесь к админ справочника")</f>
        <v/>
      </c>
      <c r="AS4436" t="str">
        <f>IFERROR(IF(L4436="","",VLOOKUP(L4436&amp;I4436,Продукция!A:J,10,0)),"обратитесь к админ справочника")</f>
        <v/>
      </c>
    </row>
    <row r="4437" spans="1:45" x14ac:dyDescent="0.25">
      <c r="A4437" t="str">
        <f t="shared" si="79"/>
        <v/>
      </c>
      <c r="B4437" t="str">
        <f>IF(E4437="","",INDEX(Лаборатории!A:A,MATCH('Производственный контроль'!E4437,Лаборатории!B:B,0)))</f>
        <v/>
      </c>
      <c r="C4437" t="str">
        <f>IF(E4437="","",VLOOKUP(E4437,Лаборатории!B:D,3,0))</f>
        <v/>
      </c>
      <c r="E4437" s="150"/>
      <c r="J4437" t="str">
        <f>IF(L4437="","",VLOOKUP(L4437,Продукция!B:D,3,0))</f>
        <v/>
      </c>
      <c r="K4437" t="str">
        <f>IF(L4437="","",VLOOKUP(L4437,Продукция!B:C,2,0))</f>
        <v/>
      </c>
      <c r="L4437" s="151"/>
      <c r="M4437" t="str">
        <f>IF(L4437="","",VLOOKUP(L4437,Продукция!B:L,11,0))</f>
        <v/>
      </c>
      <c r="AB4437" t="str">
        <f>IF(L4437="","",VLOOKUP(L4437&amp;I4437,Продукция!A:I,9,0))</f>
        <v/>
      </c>
      <c r="AF4437" t="str">
        <f>IF(AD4437="","",VLOOKUP(AD4437,'Сотрудники и ссылки'!A:B,2,0))</f>
        <v/>
      </c>
      <c r="AG4437" t="str">
        <f>IF(AD4437="","",VLOOKUP(AD4437,'Сотрудники и ссылки'!A:C,3,0))</f>
        <v/>
      </c>
      <c r="AI4437" t="str">
        <f>IF(AH4437="","",VLOOKUP(AH4437,'Сотрудники и ссылки'!A:B,2,0))</f>
        <v/>
      </c>
      <c r="AJ4437" t="str">
        <f>IF(AH4437="","",VLOOKUP(AH4437,'Сотрудники и ссылки'!A:C,3,0))</f>
        <v/>
      </c>
      <c r="AL4437" s="2" t="str">
        <f>IF(AK4437="","",AK4437+VLOOKUP(I4437,'Вид исследования'!B:E,4,0))</f>
        <v/>
      </c>
      <c r="AM4437" s="2" t="str">
        <f>IF(AK4437="","",AK4437+VLOOKUP(I4437,'Вид исследования'!B:F,5,0))</f>
        <v/>
      </c>
      <c r="AQ4437" t="str">
        <f>IFERROR(IF(L4437="","",VLOOKUP(L4437&amp;I4437,Продукция!A:K,11,0)),"обратитесь к админ справочника")</f>
        <v/>
      </c>
      <c r="AS4437" t="str">
        <f>IFERROR(IF(L4437="","",VLOOKUP(L4437&amp;I4437,Продукция!A:J,10,0)),"обратитесь к админ справочника")</f>
        <v/>
      </c>
    </row>
    <row r="4438" spans="1:45" x14ac:dyDescent="0.25">
      <c r="A4438" t="str">
        <f t="shared" si="79"/>
        <v/>
      </c>
      <c r="B4438" t="str">
        <f>IF(E4438="","",INDEX(Лаборатории!A:A,MATCH('Производственный контроль'!E4438,Лаборатории!B:B,0)))</f>
        <v/>
      </c>
      <c r="C4438" t="str">
        <f>IF(E4438="","",VLOOKUP(E4438,Лаборатории!B:D,3,0))</f>
        <v/>
      </c>
      <c r="E4438" s="150"/>
      <c r="J4438" t="str">
        <f>IF(L4438="","",VLOOKUP(L4438,Продукция!B:D,3,0))</f>
        <v/>
      </c>
      <c r="K4438" t="str">
        <f>IF(L4438="","",VLOOKUP(L4438,Продукция!B:C,2,0))</f>
        <v/>
      </c>
      <c r="L4438" s="151"/>
      <c r="M4438" t="str">
        <f>IF(L4438="","",VLOOKUP(L4438,Продукция!B:L,11,0))</f>
        <v/>
      </c>
      <c r="AB4438" t="str">
        <f>IF(L4438="","",VLOOKUP(L4438&amp;I4438,Продукция!A:I,9,0))</f>
        <v/>
      </c>
      <c r="AF4438" t="str">
        <f>IF(AD4438="","",VLOOKUP(AD4438,'Сотрудники и ссылки'!A:B,2,0))</f>
        <v/>
      </c>
      <c r="AG4438" t="str">
        <f>IF(AD4438="","",VLOOKUP(AD4438,'Сотрудники и ссылки'!A:C,3,0))</f>
        <v/>
      </c>
      <c r="AI4438" t="str">
        <f>IF(AH4438="","",VLOOKUP(AH4438,'Сотрудники и ссылки'!A:B,2,0))</f>
        <v/>
      </c>
      <c r="AJ4438" t="str">
        <f>IF(AH4438="","",VLOOKUP(AH4438,'Сотрудники и ссылки'!A:C,3,0))</f>
        <v/>
      </c>
      <c r="AL4438" s="2" t="str">
        <f>IF(AK4438="","",AK4438+VLOOKUP(I4438,'Вид исследования'!B:E,4,0))</f>
        <v/>
      </c>
      <c r="AM4438" s="2" t="str">
        <f>IF(AK4438="","",AK4438+VLOOKUP(I4438,'Вид исследования'!B:F,5,0))</f>
        <v/>
      </c>
      <c r="AQ4438" t="str">
        <f>IFERROR(IF(L4438="","",VLOOKUP(L4438&amp;I4438,Продукция!A:K,11,0)),"обратитесь к админ справочника")</f>
        <v/>
      </c>
      <c r="AS4438" t="str">
        <f>IFERROR(IF(L4438="","",VLOOKUP(L4438&amp;I4438,Продукция!A:J,10,0)),"обратитесь к админ справочника")</f>
        <v/>
      </c>
    </row>
    <row r="4439" spans="1:45" x14ac:dyDescent="0.25">
      <c r="A4439" t="str">
        <f t="shared" si="79"/>
        <v/>
      </c>
      <c r="B4439" t="str">
        <f>IF(E4439="","",INDEX(Лаборатории!A:A,MATCH('Производственный контроль'!E4439,Лаборатории!B:B,0)))</f>
        <v/>
      </c>
      <c r="C4439" t="str">
        <f>IF(E4439="","",VLOOKUP(E4439,Лаборатории!B:D,3,0))</f>
        <v/>
      </c>
      <c r="E4439" s="150"/>
      <c r="J4439" t="str">
        <f>IF(L4439="","",VLOOKUP(L4439,Продукция!B:D,3,0))</f>
        <v/>
      </c>
      <c r="K4439" t="str">
        <f>IF(L4439="","",VLOOKUP(L4439,Продукция!B:C,2,0))</f>
        <v/>
      </c>
      <c r="L4439" s="151"/>
      <c r="M4439" t="str">
        <f>IF(L4439="","",VLOOKUP(L4439,Продукция!B:L,11,0))</f>
        <v/>
      </c>
      <c r="AB4439" t="str">
        <f>IF(L4439="","",VLOOKUP(L4439&amp;I4439,Продукция!A:I,9,0))</f>
        <v/>
      </c>
      <c r="AF4439" t="str">
        <f>IF(AD4439="","",VLOOKUP(AD4439,'Сотрудники и ссылки'!A:B,2,0))</f>
        <v/>
      </c>
      <c r="AG4439" t="str">
        <f>IF(AD4439="","",VLOOKUP(AD4439,'Сотрудники и ссылки'!A:C,3,0))</f>
        <v/>
      </c>
      <c r="AI4439" t="str">
        <f>IF(AH4439="","",VLOOKUP(AH4439,'Сотрудники и ссылки'!A:B,2,0))</f>
        <v/>
      </c>
      <c r="AJ4439" t="str">
        <f>IF(AH4439="","",VLOOKUP(AH4439,'Сотрудники и ссылки'!A:C,3,0))</f>
        <v/>
      </c>
      <c r="AL4439" s="2" t="str">
        <f>IF(AK4439="","",AK4439+VLOOKUP(I4439,'Вид исследования'!B:E,4,0))</f>
        <v/>
      </c>
      <c r="AM4439" s="2" t="str">
        <f>IF(AK4439="","",AK4439+VLOOKUP(I4439,'Вид исследования'!B:F,5,0))</f>
        <v/>
      </c>
      <c r="AQ4439" t="str">
        <f>IFERROR(IF(L4439="","",VLOOKUP(L4439&amp;I4439,Продукция!A:K,11,0)),"обратитесь к админ справочника")</f>
        <v/>
      </c>
      <c r="AS4439" t="str">
        <f>IFERROR(IF(L4439="","",VLOOKUP(L4439&amp;I4439,Продукция!A:J,10,0)),"обратитесь к админ справочника")</f>
        <v/>
      </c>
    </row>
    <row r="4440" spans="1:45" x14ac:dyDescent="0.25">
      <c r="A4440" t="str">
        <f t="shared" si="79"/>
        <v/>
      </c>
      <c r="B4440" t="str">
        <f>IF(E4440="","",INDEX(Лаборатории!A:A,MATCH('Производственный контроль'!E4440,Лаборатории!B:B,0)))</f>
        <v/>
      </c>
      <c r="C4440" t="str">
        <f>IF(E4440="","",VLOOKUP(E4440,Лаборатории!B:D,3,0))</f>
        <v/>
      </c>
      <c r="E4440" s="150"/>
      <c r="J4440" t="str">
        <f>IF(L4440="","",VLOOKUP(L4440,Продукция!B:D,3,0))</f>
        <v/>
      </c>
      <c r="K4440" t="str">
        <f>IF(L4440="","",VLOOKUP(L4440,Продукция!B:C,2,0))</f>
        <v/>
      </c>
      <c r="L4440" s="151"/>
      <c r="M4440" t="str">
        <f>IF(L4440="","",VLOOKUP(L4440,Продукция!B:L,11,0))</f>
        <v/>
      </c>
      <c r="AB4440" t="str">
        <f>IF(L4440="","",VLOOKUP(L4440&amp;I4440,Продукция!A:I,9,0))</f>
        <v/>
      </c>
      <c r="AF4440" t="str">
        <f>IF(AD4440="","",VLOOKUP(AD4440,'Сотрудники и ссылки'!A:B,2,0))</f>
        <v/>
      </c>
      <c r="AG4440" t="str">
        <f>IF(AD4440="","",VLOOKUP(AD4440,'Сотрудники и ссылки'!A:C,3,0))</f>
        <v/>
      </c>
      <c r="AI4440" t="str">
        <f>IF(AH4440="","",VLOOKUP(AH4440,'Сотрудники и ссылки'!A:B,2,0))</f>
        <v/>
      </c>
      <c r="AJ4440" t="str">
        <f>IF(AH4440="","",VLOOKUP(AH4440,'Сотрудники и ссылки'!A:C,3,0))</f>
        <v/>
      </c>
      <c r="AL4440" s="2" t="str">
        <f>IF(AK4440="","",AK4440+VLOOKUP(I4440,'Вид исследования'!B:E,4,0))</f>
        <v/>
      </c>
      <c r="AM4440" s="2" t="str">
        <f>IF(AK4440="","",AK4440+VLOOKUP(I4440,'Вид исследования'!B:F,5,0))</f>
        <v/>
      </c>
      <c r="AQ4440" t="str">
        <f>IFERROR(IF(L4440="","",VLOOKUP(L4440&amp;I4440,Продукция!A:K,11,0)),"обратитесь к админ справочника")</f>
        <v/>
      </c>
      <c r="AS4440" t="str">
        <f>IFERROR(IF(L4440="","",VLOOKUP(L4440&amp;I4440,Продукция!A:J,10,0)),"обратитесь к админ справочника")</f>
        <v/>
      </c>
    </row>
    <row r="4441" spans="1:45" x14ac:dyDescent="0.25">
      <c r="A4441" t="str">
        <f t="shared" si="79"/>
        <v/>
      </c>
      <c r="B4441" t="str">
        <f>IF(E4441="","",INDEX(Лаборатории!A:A,MATCH('Производственный контроль'!E4441,Лаборатории!B:B,0)))</f>
        <v/>
      </c>
      <c r="C4441" t="str">
        <f>IF(E4441="","",VLOOKUP(E4441,Лаборатории!B:D,3,0))</f>
        <v/>
      </c>
      <c r="E4441" s="150"/>
      <c r="J4441" t="str">
        <f>IF(L4441="","",VLOOKUP(L4441,Продукция!B:D,3,0))</f>
        <v/>
      </c>
      <c r="K4441" t="str">
        <f>IF(L4441="","",VLOOKUP(L4441,Продукция!B:C,2,0))</f>
        <v/>
      </c>
      <c r="L4441" s="151"/>
      <c r="M4441" t="str">
        <f>IF(L4441="","",VLOOKUP(L4441,Продукция!B:L,11,0))</f>
        <v/>
      </c>
      <c r="AB4441" t="str">
        <f>IF(L4441="","",VLOOKUP(L4441&amp;I4441,Продукция!A:I,9,0))</f>
        <v/>
      </c>
      <c r="AF4441" t="str">
        <f>IF(AD4441="","",VLOOKUP(AD4441,'Сотрудники и ссылки'!A:B,2,0))</f>
        <v/>
      </c>
      <c r="AG4441" t="str">
        <f>IF(AD4441="","",VLOOKUP(AD4441,'Сотрудники и ссылки'!A:C,3,0))</f>
        <v/>
      </c>
      <c r="AI4441" t="str">
        <f>IF(AH4441="","",VLOOKUP(AH4441,'Сотрудники и ссылки'!A:B,2,0))</f>
        <v/>
      </c>
      <c r="AJ4441" t="str">
        <f>IF(AH4441="","",VLOOKUP(AH4441,'Сотрудники и ссылки'!A:C,3,0))</f>
        <v/>
      </c>
      <c r="AL4441" s="2" t="str">
        <f>IF(AK4441="","",AK4441+VLOOKUP(I4441,'Вид исследования'!B:E,4,0))</f>
        <v/>
      </c>
      <c r="AM4441" s="2" t="str">
        <f>IF(AK4441="","",AK4441+VLOOKUP(I4441,'Вид исследования'!B:F,5,0))</f>
        <v/>
      </c>
      <c r="AQ4441" t="str">
        <f>IFERROR(IF(L4441="","",VLOOKUP(L4441&amp;I4441,Продукция!A:K,11,0)),"обратитесь к админ справочника")</f>
        <v/>
      </c>
      <c r="AS4441" t="str">
        <f>IFERROR(IF(L4441="","",VLOOKUP(L4441&amp;I4441,Продукция!A:J,10,0)),"обратитесь к админ справочника")</f>
        <v/>
      </c>
    </row>
    <row r="4442" spans="1:45" x14ac:dyDescent="0.25">
      <c r="A4442" t="str">
        <f t="shared" si="79"/>
        <v/>
      </c>
      <c r="B4442" t="str">
        <f>IF(E4442="","",INDEX(Лаборатории!A:A,MATCH('Производственный контроль'!E4442,Лаборатории!B:B,0)))</f>
        <v/>
      </c>
      <c r="C4442" t="str">
        <f>IF(E4442="","",VLOOKUP(E4442,Лаборатории!B:D,3,0))</f>
        <v/>
      </c>
      <c r="E4442" s="150"/>
      <c r="J4442" t="str">
        <f>IF(L4442="","",VLOOKUP(L4442,Продукция!B:D,3,0))</f>
        <v/>
      </c>
      <c r="K4442" t="str">
        <f>IF(L4442="","",VLOOKUP(L4442,Продукция!B:C,2,0))</f>
        <v/>
      </c>
      <c r="L4442" s="151"/>
      <c r="M4442" t="str">
        <f>IF(L4442="","",VLOOKUP(L4442,Продукция!B:L,11,0))</f>
        <v/>
      </c>
      <c r="AB4442" t="str">
        <f>IF(L4442="","",VLOOKUP(L4442&amp;I4442,Продукция!A:I,9,0))</f>
        <v/>
      </c>
      <c r="AF4442" t="str">
        <f>IF(AD4442="","",VLOOKUP(AD4442,'Сотрудники и ссылки'!A:B,2,0))</f>
        <v/>
      </c>
      <c r="AG4442" t="str">
        <f>IF(AD4442="","",VLOOKUP(AD4442,'Сотрудники и ссылки'!A:C,3,0))</f>
        <v/>
      </c>
      <c r="AI4442" t="str">
        <f>IF(AH4442="","",VLOOKUP(AH4442,'Сотрудники и ссылки'!A:B,2,0))</f>
        <v/>
      </c>
      <c r="AJ4442" t="str">
        <f>IF(AH4442="","",VLOOKUP(AH4442,'Сотрудники и ссылки'!A:C,3,0))</f>
        <v/>
      </c>
      <c r="AL4442" s="2" t="str">
        <f>IF(AK4442="","",AK4442+VLOOKUP(I4442,'Вид исследования'!B:E,4,0))</f>
        <v/>
      </c>
      <c r="AM4442" s="2" t="str">
        <f>IF(AK4442="","",AK4442+VLOOKUP(I4442,'Вид исследования'!B:F,5,0))</f>
        <v/>
      </c>
      <c r="AQ4442" t="str">
        <f>IFERROR(IF(L4442="","",VLOOKUP(L4442&amp;I4442,Продукция!A:K,11,0)),"обратитесь к админ справочника")</f>
        <v/>
      </c>
      <c r="AS4442" t="str">
        <f>IFERROR(IF(L4442="","",VLOOKUP(L4442&amp;I4442,Продукция!A:J,10,0)),"обратитесь к админ справочника")</f>
        <v/>
      </c>
    </row>
    <row r="4443" spans="1:45" x14ac:dyDescent="0.25">
      <c r="A4443" t="str">
        <f t="shared" si="79"/>
        <v/>
      </c>
      <c r="B4443" t="str">
        <f>IF(E4443="","",INDEX(Лаборатории!A:A,MATCH('Производственный контроль'!E4443,Лаборатории!B:B,0)))</f>
        <v/>
      </c>
      <c r="C4443" t="str">
        <f>IF(E4443="","",VLOOKUP(E4443,Лаборатории!B:D,3,0))</f>
        <v/>
      </c>
      <c r="E4443" s="150"/>
      <c r="J4443" t="str">
        <f>IF(L4443="","",VLOOKUP(L4443,Продукция!B:D,3,0))</f>
        <v/>
      </c>
      <c r="K4443" t="str">
        <f>IF(L4443="","",VLOOKUP(L4443,Продукция!B:C,2,0))</f>
        <v/>
      </c>
      <c r="L4443" s="151"/>
      <c r="M4443" t="str">
        <f>IF(L4443="","",VLOOKUP(L4443,Продукция!B:L,11,0))</f>
        <v/>
      </c>
      <c r="AB4443" t="str">
        <f>IF(L4443="","",VLOOKUP(L4443&amp;I4443,Продукция!A:I,9,0))</f>
        <v/>
      </c>
      <c r="AF4443" t="str">
        <f>IF(AD4443="","",VLOOKUP(AD4443,'Сотрудники и ссылки'!A:B,2,0))</f>
        <v/>
      </c>
      <c r="AG4443" t="str">
        <f>IF(AD4443="","",VLOOKUP(AD4443,'Сотрудники и ссылки'!A:C,3,0))</f>
        <v/>
      </c>
      <c r="AI4443" t="str">
        <f>IF(AH4443="","",VLOOKUP(AH4443,'Сотрудники и ссылки'!A:B,2,0))</f>
        <v/>
      </c>
      <c r="AJ4443" t="str">
        <f>IF(AH4443="","",VLOOKUP(AH4443,'Сотрудники и ссылки'!A:C,3,0))</f>
        <v/>
      </c>
      <c r="AL4443" s="2" t="str">
        <f>IF(AK4443="","",AK4443+VLOOKUP(I4443,'Вид исследования'!B:E,4,0))</f>
        <v/>
      </c>
      <c r="AM4443" s="2" t="str">
        <f>IF(AK4443="","",AK4443+VLOOKUP(I4443,'Вид исследования'!B:F,5,0))</f>
        <v/>
      </c>
      <c r="AQ4443" t="str">
        <f>IFERROR(IF(L4443="","",VLOOKUP(L4443&amp;I4443,Продукция!A:K,11,0)),"обратитесь к админ справочника")</f>
        <v/>
      </c>
      <c r="AS4443" t="str">
        <f>IFERROR(IF(L4443="","",VLOOKUP(L4443&amp;I4443,Продукция!A:J,10,0)),"обратитесь к админ справочника")</f>
        <v/>
      </c>
    </row>
    <row r="4444" spans="1:45" x14ac:dyDescent="0.25">
      <c r="A4444" t="str">
        <f t="shared" si="79"/>
        <v/>
      </c>
      <c r="B4444" t="str">
        <f>IF(E4444="","",INDEX(Лаборатории!A:A,MATCH('Производственный контроль'!E4444,Лаборатории!B:B,0)))</f>
        <v/>
      </c>
      <c r="C4444" t="str">
        <f>IF(E4444="","",VLOOKUP(E4444,Лаборатории!B:D,3,0))</f>
        <v/>
      </c>
      <c r="E4444" s="150"/>
      <c r="J4444" t="str">
        <f>IF(L4444="","",VLOOKUP(L4444,Продукция!B:D,3,0))</f>
        <v/>
      </c>
      <c r="K4444" t="str">
        <f>IF(L4444="","",VLOOKUP(L4444,Продукция!B:C,2,0))</f>
        <v/>
      </c>
      <c r="L4444" s="151"/>
      <c r="M4444" t="str">
        <f>IF(L4444="","",VLOOKUP(L4444,Продукция!B:L,11,0))</f>
        <v/>
      </c>
      <c r="AB4444" t="str">
        <f>IF(L4444="","",VLOOKUP(L4444&amp;I4444,Продукция!A:I,9,0))</f>
        <v/>
      </c>
      <c r="AF4444" t="str">
        <f>IF(AD4444="","",VLOOKUP(AD4444,'Сотрудники и ссылки'!A:B,2,0))</f>
        <v/>
      </c>
      <c r="AG4444" t="str">
        <f>IF(AD4444="","",VLOOKUP(AD4444,'Сотрудники и ссылки'!A:C,3,0))</f>
        <v/>
      </c>
      <c r="AI4444" t="str">
        <f>IF(AH4444="","",VLOOKUP(AH4444,'Сотрудники и ссылки'!A:B,2,0))</f>
        <v/>
      </c>
      <c r="AJ4444" t="str">
        <f>IF(AH4444="","",VLOOKUP(AH4444,'Сотрудники и ссылки'!A:C,3,0))</f>
        <v/>
      </c>
      <c r="AL4444" s="2" t="str">
        <f>IF(AK4444="","",AK4444+VLOOKUP(I4444,'Вид исследования'!B:E,4,0))</f>
        <v/>
      </c>
      <c r="AM4444" s="2" t="str">
        <f>IF(AK4444="","",AK4444+VLOOKUP(I4444,'Вид исследования'!B:F,5,0))</f>
        <v/>
      </c>
      <c r="AQ4444" t="str">
        <f>IFERROR(IF(L4444="","",VLOOKUP(L4444&amp;I4444,Продукция!A:K,11,0)),"обратитесь к админ справочника")</f>
        <v/>
      </c>
      <c r="AS4444" t="str">
        <f>IFERROR(IF(L4444="","",VLOOKUP(L4444&amp;I4444,Продукция!A:J,10,0)),"обратитесь к админ справочника")</f>
        <v/>
      </c>
    </row>
    <row r="4445" spans="1:45" x14ac:dyDescent="0.25">
      <c r="A4445" t="str">
        <f t="shared" si="79"/>
        <v/>
      </c>
      <c r="B4445" t="str">
        <f>IF(E4445="","",INDEX(Лаборатории!A:A,MATCH('Производственный контроль'!E4445,Лаборатории!B:B,0)))</f>
        <v/>
      </c>
      <c r="C4445" t="str">
        <f>IF(E4445="","",VLOOKUP(E4445,Лаборатории!B:D,3,0))</f>
        <v/>
      </c>
      <c r="E4445" s="150"/>
      <c r="J4445" t="str">
        <f>IF(L4445="","",VLOOKUP(L4445,Продукция!B:D,3,0))</f>
        <v/>
      </c>
      <c r="K4445" t="str">
        <f>IF(L4445="","",VLOOKUP(L4445,Продукция!B:C,2,0))</f>
        <v/>
      </c>
      <c r="L4445" s="151"/>
      <c r="M4445" t="str">
        <f>IF(L4445="","",VLOOKUP(L4445,Продукция!B:L,11,0))</f>
        <v/>
      </c>
      <c r="AB4445" t="str">
        <f>IF(L4445="","",VLOOKUP(L4445&amp;I4445,Продукция!A:I,9,0))</f>
        <v/>
      </c>
      <c r="AF4445" t="str">
        <f>IF(AD4445="","",VLOOKUP(AD4445,'Сотрудники и ссылки'!A:B,2,0))</f>
        <v/>
      </c>
      <c r="AG4445" t="str">
        <f>IF(AD4445="","",VLOOKUP(AD4445,'Сотрудники и ссылки'!A:C,3,0))</f>
        <v/>
      </c>
      <c r="AI4445" t="str">
        <f>IF(AH4445="","",VLOOKUP(AH4445,'Сотрудники и ссылки'!A:B,2,0))</f>
        <v/>
      </c>
      <c r="AJ4445" t="str">
        <f>IF(AH4445="","",VLOOKUP(AH4445,'Сотрудники и ссылки'!A:C,3,0))</f>
        <v/>
      </c>
      <c r="AL4445" s="2" t="str">
        <f>IF(AK4445="","",AK4445+VLOOKUP(I4445,'Вид исследования'!B:E,4,0))</f>
        <v/>
      </c>
      <c r="AM4445" s="2" t="str">
        <f>IF(AK4445="","",AK4445+VLOOKUP(I4445,'Вид исследования'!B:F,5,0))</f>
        <v/>
      </c>
      <c r="AQ4445" t="str">
        <f>IFERROR(IF(L4445="","",VLOOKUP(L4445&amp;I4445,Продукция!A:K,11,0)),"обратитесь к админ справочника")</f>
        <v/>
      </c>
      <c r="AS4445" t="str">
        <f>IFERROR(IF(L4445="","",VLOOKUP(L4445&amp;I4445,Продукция!A:J,10,0)),"обратитесь к админ справочника")</f>
        <v/>
      </c>
    </row>
    <row r="4446" spans="1:45" x14ac:dyDescent="0.25">
      <c r="A4446" t="str">
        <f t="shared" si="79"/>
        <v/>
      </c>
      <c r="B4446" t="str">
        <f>IF(E4446="","",INDEX(Лаборатории!A:A,MATCH('Производственный контроль'!E4446,Лаборатории!B:B,0)))</f>
        <v/>
      </c>
      <c r="C4446" t="str">
        <f>IF(E4446="","",VLOOKUP(E4446,Лаборатории!B:D,3,0))</f>
        <v/>
      </c>
      <c r="E4446" s="150"/>
      <c r="J4446" t="str">
        <f>IF(L4446="","",VLOOKUP(L4446,Продукция!B:D,3,0))</f>
        <v/>
      </c>
      <c r="K4446" t="str">
        <f>IF(L4446="","",VLOOKUP(L4446,Продукция!B:C,2,0))</f>
        <v/>
      </c>
      <c r="L4446" s="151"/>
      <c r="M4446" t="str">
        <f>IF(L4446="","",VLOOKUP(L4446,Продукция!B:L,11,0))</f>
        <v/>
      </c>
      <c r="AB4446" t="str">
        <f>IF(L4446="","",VLOOKUP(L4446&amp;I4446,Продукция!A:I,9,0))</f>
        <v/>
      </c>
      <c r="AF4446" t="str">
        <f>IF(AD4446="","",VLOOKUP(AD4446,'Сотрудники и ссылки'!A:B,2,0))</f>
        <v/>
      </c>
      <c r="AG4446" t="str">
        <f>IF(AD4446="","",VLOOKUP(AD4446,'Сотрудники и ссылки'!A:C,3,0))</f>
        <v/>
      </c>
      <c r="AI4446" t="str">
        <f>IF(AH4446="","",VLOOKUP(AH4446,'Сотрудники и ссылки'!A:B,2,0))</f>
        <v/>
      </c>
      <c r="AJ4446" t="str">
        <f>IF(AH4446="","",VLOOKUP(AH4446,'Сотрудники и ссылки'!A:C,3,0))</f>
        <v/>
      </c>
      <c r="AL4446" s="2" t="str">
        <f>IF(AK4446="","",AK4446+VLOOKUP(I4446,'Вид исследования'!B:E,4,0))</f>
        <v/>
      </c>
      <c r="AM4446" s="2" t="str">
        <f>IF(AK4446="","",AK4446+VLOOKUP(I4446,'Вид исследования'!B:F,5,0))</f>
        <v/>
      </c>
      <c r="AQ4446" t="str">
        <f>IFERROR(IF(L4446="","",VLOOKUP(L4446&amp;I4446,Продукция!A:K,11,0)),"обратитесь к админ справочника")</f>
        <v/>
      </c>
      <c r="AS4446" t="str">
        <f>IFERROR(IF(L4446="","",VLOOKUP(L4446&amp;I4446,Продукция!A:J,10,0)),"обратитесь к админ справочника")</f>
        <v/>
      </c>
    </row>
    <row r="4447" spans="1:45" x14ac:dyDescent="0.25">
      <c r="A4447" t="str">
        <f t="shared" si="79"/>
        <v/>
      </c>
      <c r="B4447" t="str">
        <f>IF(E4447="","",INDEX(Лаборатории!A:A,MATCH('Производственный контроль'!E4447,Лаборатории!B:B,0)))</f>
        <v/>
      </c>
      <c r="C4447" t="str">
        <f>IF(E4447="","",VLOOKUP(E4447,Лаборатории!B:D,3,0))</f>
        <v/>
      </c>
      <c r="E4447" s="150"/>
      <c r="J4447" t="str">
        <f>IF(L4447="","",VLOOKUP(L4447,Продукция!B:D,3,0))</f>
        <v/>
      </c>
      <c r="K4447" t="str">
        <f>IF(L4447="","",VLOOKUP(L4447,Продукция!B:C,2,0))</f>
        <v/>
      </c>
      <c r="L4447" s="151"/>
      <c r="M4447" t="str">
        <f>IF(L4447="","",VLOOKUP(L4447,Продукция!B:L,11,0))</f>
        <v/>
      </c>
      <c r="AB4447" t="str">
        <f>IF(L4447="","",VLOOKUP(L4447&amp;I4447,Продукция!A:I,9,0))</f>
        <v/>
      </c>
      <c r="AF4447" t="str">
        <f>IF(AD4447="","",VLOOKUP(AD4447,'Сотрудники и ссылки'!A:B,2,0))</f>
        <v/>
      </c>
      <c r="AG4447" t="str">
        <f>IF(AD4447="","",VLOOKUP(AD4447,'Сотрудники и ссылки'!A:C,3,0))</f>
        <v/>
      </c>
      <c r="AI4447" t="str">
        <f>IF(AH4447="","",VLOOKUP(AH4447,'Сотрудники и ссылки'!A:B,2,0))</f>
        <v/>
      </c>
      <c r="AJ4447" t="str">
        <f>IF(AH4447="","",VLOOKUP(AH4447,'Сотрудники и ссылки'!A:C,3,0))</f>
        <v/>
      </c>
      <c r="AL4447" s="2" t="str">
        <f>IF(AK4447="","",AK4447+VLOOKUP(I4447,'Вид исследования'!B:E,4,0))</f>
        <v/>
      </c>
      <c r="AM4447" s="2" t="str">
        <f>IF(AK4447="","",AK4447+VLOOKUP(I4447,'Вид исследования'!B:F,5,0))</f>
        <v/>
      </c>
      <c r="AQ4447" t="str">
        <f>IFERROR(IF(L4447="","",VLOOKUP(L4447&amp;I4447,Продукция!A:K,11,0)),"обратитесь к админ справочника")</f>
        <v/>
      </c>
      <c r="AS4447" t="str">
        <f>IFERROR(IF(L4447="","",VLOOKUP(L4447&amp;I4447,Продукция!A:J,10,0)),"обратитесь к админ справочника")</f>
        <v/>
      </c>
    </row>
    <row r="4448" spans="1:45" x14ac:dyDescent="0.25">
      <c r="A4448" t="str">
        <f t="shared" si="79"/>
        <v/>
      </c>
      <c r="B4448" t="str">
        <f>IF(E4448="","",INDEX(Лаборатории!A:A,MATCH('Производственный контроль'!E4448,Лаборатории!B:B,0)))</f>
        <v/>
      </c>
      <c r="C4448" t="str">
        <f>IF(E4448="","",VLOOKUP(E4448,Лаборатории!B:D,3,0))</f>
        <v/>
      </c>
      <c r="E4448" s="150"/>
      <c r="J4448" t="str">
        <f>IF(L4448="","",VLOOKUP(L4448,Продукция!B:D,3,0))</f>
        <v/>
      </c>
      <c r="K4448" t="str">
        <f>IF(L4448="","",VLOOKUP(L4448,Продукция!B:C,2,0))</f>
        <v/>
      </c>
      <c r="L4448" s="151"/>
      <c r="M4448" t="str">
        <f>IF(L4448="","",VLOOKUP(L4448,Продукция!B:L,11,0))</f>
        <v/>
      </c>
      <c r="AB4448" t="str">
        <f>IF(L4448="","",VLOOKUP(L4448&amp;I4448,Продукция!A:I,9,0))</f>
        <v/>
      </c>
      <c r="AF4448" t="str">
        <f>IF(AD4448="","",VLOOKUP(AD4448,'Сотрудники и ссылки'!A:B,2,0))</f>
        <v/>
      </c>
      <c r="AG4448" t="str">
        <f>IF(AD4448="","",VLOOKUP(AD4448,'Сотрудники и ссылки'!A:C,3,0))</f>
        <v/>
      </c>
      <c r="AI4448" t="str">
        <f>IF(AH4448="","",VLOOKUP(AH4448,'Сотрудники и ссылки'!A:B,2,0))</f>
        <v/>
      </c>
      <c r="AJ4448" t="str">
        <f>IF(AH4448="","",VLOOKUP(AH4448,'Сотрудники и ссылки'!A:C,3,0))</f>
        <v/>
      </c>
      <c r="AL4448" s="2" t="str">
        <f>IF(AK4448="","",AK4448+VLOOKUP(I4448,'Вид исследования'!B:E,4,0))</f>
        <v/>
      </c>
      <c r="AM4448" s="2" t="str">
        <f>IF(AK4448="","",AK4448+VLOOKUP(I4448,'Вид исследования'!B:F,5,0))</f>
        <v/>
      </c>
      <c r="AQ4448" t="str">
        <f>IFERROR(IF(L4448="","",VLOOKUP(L4448&amp;I4448,Продукция!A:K,11,0)),"обратитесь к админ справочника")</f>
        <v/>
      </c>
      <c r="AS4448" t="str">
        <f>IFERROR(IF(L4448="","",VLOOKUP(L4448&amp;I4448,Продукция!A:J,10,0)),"обратитесь к админ справочника")</f>
        <v/>
      </c>
    </row>
    <row r="4449" spans="1:45" x14ac:dyDescent="0.25">
      <c r="A4449" t="str">
        <f t="shared" si="79"/>
        <v/>
      </c>
      <c r="B4449" t="str">
        <f>IF(E4449="","",INDEX(Лаборатории!A:A,MATCH('Производственный контроль'!E4449,Лаборатории!B:B,0)))</f>
        <v/>
      </c>
      <c r="C4449" t="str">
        <f>IF(E4449="","",VLOOKUP(E4449,Лаборатории!B:D,3,0))</f>
        <v/>
      </c>
      <c r="E4449" s="150"/>
      <c r="J4449" t="str">
        <f>IF(L4449="","",VLOOKUP(L4449,Продукция!B:D,3,0))</f>
        <v/>
      </c>
      <c r="K4449" t="str">
        <f>IF(L4449="","",VLOOKUP(L4449,Продукция!B:C,2,0))</f>
        <v/>
      </c>
      <c r="L4449" s="151"/>
      <c r="M4449" t="str">
        <f>IF(L4449="","",VLOOKUP(L4449,Продукция!B:L,11,0))</f>
        <v/>
      </c>
      <c r="AB4449" t="str">
        <f>IF(L4449="","",VLOOKUP(L4449&amp;I4449,Продукция!A:I,9,0))</f>
        <v/>
      </c>
      <c r="AF4449" t="str">
        <f>IF(AD4449="","",VLOOKUP(AD4449,'Сотрудники и ссылки'!A:B,2,0))</f>
        <v/>
      </c>
      <c r="AG4449" t="str">
        <f>IF(AD4449="","",VLOOKUP(AD4449,'Сотрудники и ссылки'!A:C,3,0))</f>
        <v/>
      </c>
      <c r="AI4449" t="str">
        <f>IF(AH4449="","",VLOOKUP(AH4449,'Сотрудники и ссылки'!A:B,2,0))</f>
        <v/>
      </c>
      <c r="AJ4449" t="str">
        <f>IF(AH4449="","",VLOOKUP(AH4449,'Сотрудники и ссылки'!A:C,3,0))</f>
        <v/>
      </c>
      <c r="AL4449" s="2" t="str">
        <f>IF(AK4449="","",AK4449+VLOOKUP(I4449,'Вид исследования'!B:E,4,0))</f>
        <v/>
      </c>
      <c r="AM4449" s="2" t="str">
        <f>IF(AK4449="","",AK4449+VLOOKUP(I4449,'Вид исследования'!B:F,5,0))</f>
        <v/>
      </c>
      <c r="AQ4449" t="str">
        <f>IFERROR(IF(L4449="","",VLOOKUP(L4449&amp;I4449,Продукция!A:K,11,0)),"обратитесь к админ справочника")</f>
        <v/>
      </c>
      <c r="AS4449" t="str">
        <f>IFERROR(IF(L4449="","",VLOOKUP(L4449&amp;I4449,Продукция!A:J,10,0)),"обратитесь к админ справочника")</f>
        <v/>
      </c>
    </row>
    <row r="4450" spans="1:45" x14ac:dyDescent="0.25">
      <c r="A4450" t="str">
        <f t="shared" si="79"/>
        <v/>
      </c>
      <c r="B4450" t="str">
        <f>IF(E4450="","",INDEX(Лаборатории!A:A,MATCH('Производственный контроль'!E4450,Лаборатории!B:B,0)))</f>
        <v/>
      </c>
      <c r="C4450" t="str">
        <f>IF(E4450="","",VLOOKUP(E4450,Лаборатории!B:D,3,0))</f>
        <v/>
      </c>
      <c r="E4450" s="150"/>
      <c r="J4450" t="str">
        <f>IF(L4450="","",VLOOKUP(L4450,Продукция!B:D,3,0))</f>
        <v/>
      </c>
      <c r="K4450" t="str">
        <f>IF(L4450="","",VLOOKUP(L4450,Продукция!B:C,2,0))</f>
        <v/>
      </c>
      <c r="L4450" s="151"/>
      <c r="M4450" t="str">
        <f>IF(L4450="","",VLOOKUP(L4450,Продукция!B:L,11,0))</f>
        <v/>
      </c>
      <c r="AB4450" t="str">
        <f>IF(L4450="","",VLOOKUP(L4450&amp;I4450,Продукция!A:I,9,0))</f>
        <v/>
      </c>
      <c r="AF4450" t="str">
        <f>IF(AD4450="","",VLOOKUP(AD4450,'Сотрудники и ссылки'!A:B,2,0))</f>
        <v/>
      </c>
      <c r="AG4450" t="str">
        <f>IF(AD4450="","",VLOOKUP(AD4450,'Сотрудники и ссылки'!A:C,3,0))</f>
        <v/>
      </c>
      <c r="AI4450" t="str">
        <f>IF(AH4450="","",VLOOKUP(AH4450,'Сотрудники и ссылки'!A:B,2,0))</f>
        <v/>
      </c>
      <c r="AJ4450" t="str">
        <f>IF(AH4450="","",VLOOKUP(AH4450,'Сотрудники и ссылки'!A:C,3,0))</f>
        <v/>
      </c>
      <c r="AL4450" s="2" t="str">
        <f>IF(AK4450="","",AK4450+VLOOKUP(I4450,'Вид исследования'!B:E,4,0))</f>
        <v/>
      </c>
      <c r="AM4450" s="2" t="str">
        <f>IF(AK4450="","",AK4450+VLOOKUP(I4450,'Вид исследования'!B:F,5,0))</f>
        <v/>
      </c>
      <c r="AQ4450" t="str">
        <f>IFERROR(IF(L4450="","",VLOOKUP(L4450&amp;I4450,Продукция!A:K,11,0)),"обратитесь к админ справочника")</f>
        <v/>
      </c>
      <c r="AS4450" t="str">
        <f>IFERROR(IF(L4450="","",VLOOKUP(L4450&amp;I4450,Продукция!A:J,10,0)),"обратитесь к админ справочника")</f>
        <v/>
      </c>
    </row>
    <row r="4451" spans="1:45" x14ac:dyDescent="0.25">
      <c r="A4451" t="str">
        <f t="shared" si="79"/>
        <v/>
      </c>
      <c r="B4451" t="str">
        <f>IF(E4451="","",INDEX(Лаборатории!A:A,MATCH('Производственный контроль'!E4451,Лаборатории!B:B,0)))</f>
        <v/>
      </c>
      <c r="C4451" t="str">
        <f>IF(E4451="","",VLOOKUP(E4451,Лаборатории!B:D,3,0))</f>
        <v/>
      </c>
      <c r="E4451" s="150"/>
      <c r="J4451" t="str">
        <f>IF(L4451="","",VLOOKUP(L4451,Продукция!B:D,3,0))</f>
        <v/>
      </c>
      <c r="K4451" t="str">
        <f>IF(L4451="","",VLOOKUP(L4451,Продукция!B:C,2,0))</f>
        <v/>
      </c>
      <c r="L4451" s="151"/>
      <c r="M4451" t="str">
        <f>IF(L4451="","",VLOOKUP(L4451,Продукция!B:L,11,0))</f>
        <v/>
      </c>
      <c r="AB4451" t="str">
        <f>IF(L4451="","",VLOOKUP(L4451&amp;I4451,Продукция!A:I,9,0))</f>
        <v/>
      </c>
      <c r="AF4451" t="str">
        <f>IF(AD4451="","",VLOOKUP(AD4451,'Сотрудники и ссылки'!A:B,2,0))</f>
        <v/>
      </c>
      <c r="AG4451" t="str">
        <f>IF(AD4451="","",VLOOKUP(AD4451,'Сотрудники и ссылки'!A:C,3,0))</f>
        <v/>
      </c>
      <c r="AI4451" t="str">
        <f>IF(AH4451="","",VLOOKUP(AH4451,'Сотрудники и ссылки'!A:B,2,0))</f>
        <v/>
      </c>
      <c r="AJ4451" t="str">
        <f>IF(AH4451="","",VLOOKUP(AH4451,'Сотрудники и ссылки'!A:C,3,0))</f>
        <v/>
      </c>
      <c r="AL4451" s="2" t="str">
        <f>IF(AK4451="","",AK4451+VLOOKUP(I4451,'Вид исследования'!B:E,4,0))</f>
        <v/>
      </c>
      <c r="AM4451" s="2" t="str">
        <f>IF(AK4451="","",AK4451+VLOOKUP(I4451,'Вид исследования'!B:F,5,0))</f>
        <v/>
      </c>
      <c r="AQ4451" t="str">
        <f>IFERROR(IF(L4451="","",VLOOKUP(L4451&amp;I4451,Продукция!A:K,11,0)),"обратитесь к админ справочника")</f>
        <v/>
      </c>
      <c r="AS4451" t="str">
        <f>IFERROR(IF(L4451="","",VLOOKUP(L4451&amp;I4451,Продукция!A:J,10,0)),"обратитесь к админ справочника")</f>
        <v/>
      </c>
    </row>
    <row r="4452" spans="1:45" x14ac:dyDescent="0.25">
      <c r="A4452" t="str">
        <f t="shared" si="79"/>
        <v/>
      </c>
      <c r="B4452" t="str">
        <f>IF(E4452="","",INDEX(Лаборатории!A:A,MATCH('Производственный контроль'!E4452,Лаборатории!B:B,0)))</f>
        <v/>
      </c>
      <c r="C4452" t="str">
        <f>IF(E4452="","",VLOOKUP(E4452,Лаборатории!B:D,3,0))</f>
        <v/>
      </c>
      <c r="E4452" s="150"/>
      <c r="J4452" t="str">
        <f>IF(L4452="","",VLOOKUP(L4452,Продукция!B:D,3,0))</f>
        <v/>
      </c>
      <c r="K4452" t="str">
        <f>IF(L4452="","",VLOOKUP(L4452,Продукция!B:C,2,0))</f>
        <v/>
      </c>
      <c r="L4452" s="151"/>
      <c r="M4452" t="str">
        <f>IF(L4452="","",VLOOKUP(L4452,Продукция!B:L,11,0))</f>
        <v/>
      </c>
      <c r="AB4452" t="str">
        <f>IF(L4452="","",VLOOKUP(L4452&amp;I4452,Продукция!A:I,9,0))</f>
        <v/>
      </c>
      <c r="AF4452" t="str">
        <f>IF(AD4452="","",VLOOKUP(AD4452,'Сотрудники и ссылки'!A:B,2,0))</f>
        <v/>
      </c>
      <c r="AG4452" t="str">
        <f>IF(AD4452="","",VLOOKUP(AD4452,'Сотрудники и ссылки'!A:C,3,0))</f>
        <v/>
      </c>
      <c r="AI4452" t="str">
        <f>IF(AH4452="","",VLOOKUP(AH4452,'Сотрудники и ссылки'!A:B,2,0))</f>
        <v/>
      </c>
      <c r="AJ4452" t="str">
        <f>IF(AH4452="","",VLOOKUP(AH4452,'Сотрудники и ссылки'!A:C,3,0))</f>
        <v/>
      </c>
      <c r="AL4452" s="2" t="str">
        <f>IF(AK4452="","",AK4452+VLOOKUP(I4452,'Вид исследования'!B:E,4,0))</f>
        <v/>
      </c>
      <c r="AM4452" s="2" t="str">
        <f>IF(AK4452="","",AK4452+VLOOKUP(I4452,'Вид исследования'!B:F,5,0))</f>
        <v/>
      </c>
      <c r="AQ4452" t="str">
        <f>IFERROR(IF(L4452="","",VLOOKUP(L4452&amp;I4452,Продукция!A:K,11,0)),"обратитесь к админ справочника")</f>
        <v/>
      </c>
      <c r="AS4452" t="str">
        <f>IFERROR(IF(L4452="","",VLOOKUP(L4452&amp;I4452,Продукция!A:J,10,0)),"обратитесь к админ справочника")</f>
        <v/>
      </c>
    </row>
    <row r="4453" spans="1:45" x14ac:dyDescent="0.25">
      <c r="A4453" t="str">
        <f t="shared" si="79"/>
        <v/>
      </c>
      <c r="B4453" t="str">
        <f>IF(E4453="","",INDEX(Лаборатории!A:A,MATCH('Производственный контроль'!E4453,Лаборатории!B:B,0)))</f>
        <v/>
      </c>
      <c r="C4453" t="str">
        <f>IF(E4453="","",VLOOKUP(E4453,Лаборатории!B:D,3,0))</f>
        <v/>
      </c>
      <c r="E4453" s="150"/>
      <c r="J4453" t="str">
        <f>IF(L4453="","",VLOOKUP(L4453,Продукция!B:D,3,0))</f>
        <v/>
      </c>
      <c r="K4453" t="str">
        <f>IF(L4453="","",VLOOKUP(L4453,Продукция!B:C,2,0))</f>
        <v/>
      </c>
      <c r="L4453" s="151"/>
      <c r="M4453" t="str">
        <f>IF(L4453="","",VLOOKUP(L4453,Продукция!B:L,11,0))</f>
        <v/>
      </c>
      <c r="AB4453" t="str">
        <f>IF(L4453="","",VLOOKUP(L4453&amp;I4453,Продукция!A:I,9,0))</f>
        <v/>
      </c>
      <c r="AF4453" t="str">
        <f>IF(AD4453="","",VLOOKUP(AD4453,'Сотрудники и ссылки'!A:B,2,0))</f>
        <v/>
      </c>
      <c r="AG4453" t="str">
        <f>IF(AD4453="","",VLOOKUP(AD4453,'Сотрудники и ссылки'!A:C,3,0))</f>
        <v/>
      </c>
      <c r="AI4453" t="str">
        <f>IF(AH4453="","",VLOOKUP(AH4453,'Сотрудники и ссылки'!A:B,2,0))</f>
        <v/>
      </c>
      <c r="AJ4453" t="str">
        <f>IF(AH4453="","",VLOOKUP(AH4453,'Сотрудники и ссылки'!A:C,3,0))</f>
        <v/>
      </c>
      <c r="AL4453" s="2" t="str">
        <f>IF(AK4453="","",AK4453+VLOOKUP(I4453,'Вид исследования'!B:E,4,0))</f>
        <v/>
      </c>
      <c r="AM4453" s="2" t="str">
        <f>IF(AK4453="","",AK4453+VLOOKUP(I4453,'Вид исследования'!B:F,5,0))</f>
        <v/>
      </c>
      <c r="AQ4453" t="str">
        <f>IFERROR(IF(L4453="","",VLOOKUP(L4453&amp;I4453,Продукция!A:K,11,0)),"обратитесь к админ справочника")</f>
        <v/>
      </c>
      <c r="AS4453" t="str">
        <f>IFERROR(IF(L4453="","",VLOOKUP(L4453&amp;I4453,Продукция!A:J,10,0)),"обратитесь к админ справочника")</f>
        <v/>
      </c>
    </row>
    <row r="4454" spans="1:45" x14ac:dyDescent="0.25">
      <c r="A4454" t="str">
        <f t="shared" si="79"/>
        <v/>
      </c>
      <c r="B4454" t="str">
        <f>IF(E4454="","",INDEX(Лаборатории!A:A,MATCH('Производственный контроль'!E4454,Лаборатории!B:B,0)))</f>
        <v/>
      </c>
      <c r="C4454" t="str">
        <f>IF(E4454="","",VLOOKUP(E4454,Лаборатории!B:D,3,0))</f>
        <v/>
      </c>
      <c r="E4454" s="150"/>
      <c r="J4454" t="str">
        <f>IF(L4454="","",VLOOKUP(L4454,Продукция!B:D,3,0))</f>
        <v/>
      </c>
      <c r="K4454" t="str">
        <f>IF(L4454="","",VLOOKUP(L4454,Продукция!B:C,2,0))</f>
        <v/>
      </c>
      <c r="L4454" s="151"/>
      <c r="M4454" t="str">
        <f>IF(L4454="","",VLOOKUP(L4454,Продукция!B:L,11,0))</f>
        <v/>
      </c>
      <c r="AB4454" t="str">
        <f>IF(L4454="","",VLOOKUP(L4454&amp;I4454,Продукция!A:I,9,0))</f>
        <v/>
      </c>
      <c r="AF4454" t="str">
        <f>IF(AD4454="","",VLOOKUP(AD4454,'Сотрудники и ссылки'!A:B,2,0))</f>
        <v/>
      </c>
      <c r="AG4454" t="str">
        <f>IF(AD4454="","",VLOOKUP(AD4454,'Сотрудники и ссылки'!A:C,3,0))</f>
        <v/>
      </c>
      <c r="AI4454" t="str">
        <f>IF(AH4454="","",VLOOKUP(AH4454,'Сотрудники и ссылки'!A:B,2,0))</f>
        <v/>
      </c>
      <c r="AJ4454" t="str">
        <f>IF(AH4454="","",VLOOKUP(AH4454,'Сотрудники и ссылки'!A:C,3,0))</f>
        <v/>
      </c>
      <c r="AL4454" s="2" t="str">
        <f>IF(AK4454="","",AK4454+VLOOKUP(I4454,'Вид исследования'!B:E,4,0))</f>
        <v/>
      </c>
      <c r="AM4454" s="2" t="str">
        <f>IF(AK4454="","",AK4454+VLOOKUP(I4454,'Вид исследования'!B:F,5,0))</f>
        <v/>
      </c>
      <c r="AQ4454" t="str">
        <f>IFERROR(IF(L4454="","",VLOOKUP(L4454&amp;I4454,Продукция!A:K,11,0)),"обратитесь к админ справочника")</f>
        <v/>
      </c>
      <c r="AS4454" t="str">
        <f>IFERROR(IF(L4454="","",VLOOKUP(L4454&amp;I4454,Продукция!A:J,10,0)),"обратитесь к админ справочника")</f>
        <v/>
      </c>
    </row>
    <row r="4455" spans="1:45" x14ac:dyDescent="0.25">
      <c r="A4455" t="str">
        <f t="shared" si="79"/>
        <v/>
      </c>
      <c r="B4455" t="str">
        <f>IF(E4455="","",INDEX(Лаборатории!A:A,MATCH('Производственный контроль'!E4455,Лаборатории!B:B,0)))</f>
        <v/>
      </c>
      <c r="C4455" t="str">
        <f>IF(E4455="","",VLOOKUP(E4455,Лаборатории!B:D,3,0))</f>
        <v/>
      </c>
      <c r="E4455" s="150"/>
      <c r="J4455" t="str">
        <f>IF(L4455="","",VLOOKUP(L4455,Продукция!B:D,3,0))</f>
        <v/>
      </c>
      <c r="K4455" t="str">
        <f>IF(L4455="","",VLOOKUP(L4455,Продукция!B:C,2,0))</f>
        <v/>
      </c>
      <c r="L4455" s="151"/>
      <c r="M4455" t="str">
        <f>IF(L4455="","",VLOOKUP(L4455,Продукция!B:L,11,0))</f>
        <v/>
      </c>
      <c r="AB4455" t="str">
        <f>IF(L4455="","",VLOOKUP(L4455&amp;I4455,Продукция!A:I,9,0))</f>
        <v/>
      </c>
      <c r="AF4455" t="str">
        <f>IF(AD4455="","",VLOOKUP(AD4455,'Сотрудники и ссылки'!A:B,2,0))</f>
        <v/>
      </c>
      <c r="AG4455" t="str">
        <f>IF(AD4455="","",VLOOKUP(AD4455,'Сотрудники и ссылки'!A:C,3,0))</f>
        <v/>
      </c>
      <c r="AI4455" t="str">
        <f>IF(AH4455="","",VLOOKUP(AH4455,'Сотрудники и ссылки'!A:B,2,0))</f>
        <v/>
      </c>
      <c r="AJ4455" t="str">
        <f>IF(AH4455="","",VLOOKUP(AH4455,'Сотрудники и ссылки'!A:C,3,0))</f>
        <v/>
      </c>
      <c r="AL4455" s="2" t="str">
        <f>IF(AK4455="","",AK4455+VLOOKUP(I4455,'Вид исследования'!B:E,4,0))</f>
        <v/>
      </c>
      <c r="AM4455" s="2" t="str">
        <f>IF(AK4455="","",AK4455+VLOOKUP(I4455,'Вид исследования'!B:F,5,0))</f>
        <v/>
      </c>
      <c r="AQ4455" t="str">
        <f>IFERROR(IF(L4455="","",VLOOKUP(L4455&amp;I4455,Продукция!A:K,11,0)),"обратитесь к админ справочника")</f>
        <v/>
      </c>
      <c r="AS4455" t="str">
        <f>IFERROR(IF(L4455="","",VLOOKUP(L4455&amp;I4455,Продукция!A:J,10,0)),"обратитесь к админ справочника")</f>
        <v/>
      </c>
    </row>
    <row r="4456" spans="1:45" x14ac:dyDescent="0.25">
      <c r="A4456" t="str">
        <f t="shared" si="79"/>
        <v/>
      </c>
      <c r="B4456" t="str">
        <f>IF(E4456="","",INDEX(Лаборатории!A:A,MATCH('Производственный контроль'!E4456,Лаборатории!B:B,0)))</f>
        <v/>
      </c>
      <c r="C4456" t="str">
        <f>IF(E4456="","",VLOOKUP(E4456,Лаборатории!B:D,3,0))</f>
        <v/>
      </c>
      <c r="E4456" s="150"/>
      <c r="J4456" t="str">
        <f>IF(L4456="","",VLOOKUP(L4456,Продукция!B:D,3,0))</f>
        <v/>
      </c>
      <c r="K4456" t="str">
        <f>IF(L4456="","",VLOOKUP(L4456,Продукция!B:C,2,0))</f>
        <v/>
      </c>
      <c r="L4456" s="151"/>
      <c r="M4456" t="str">
        <f>IF(L4456="","",VLOOKUP(L4456,Продукция!B:L,11,0))</f>
        <v/>
      </c>
      <c r="AB4456" t="str">
        <f>IF(L4456="","",VLOOKUP(L4456&amp;I4456,Продукция!A:I,9,0))</f>
        <v/>
      </c>
      <c r="AF4456" t="str">
        <f>IF(AD4456="","",VLOOKUP(AD4456,'Сотрудники и ссылки'!A:B,2,0))</f>
        <v/>
      </c>
      <c r="AG4456" t="str">
        <f>IF(AD4456="","",VLOOKUP(AD4456,'Сотрудники и ссылки'!A:C,3,0))</f>
        <v/>
      </c>
      <c r="AI4456" t="str">
        <f>IF(AH4456="","",VLOOKUP(AH4456,'Сотрудники и ссылки'!A:B,2,0))</f>
        <v/>
      </c>
      <c r="AJ4456" t="str">
        <f>IF(AH4456="","",VLOOKUP(AH4456,'Сотрудники и ссылки'!A:C,3,0))</f>
        <v/>
      </c>
      <c r="AL4456" s="2" t="str">
        <f>IF(AK4456="","",AK4456+VLOOKUP(I4456,'Вид исследования'!B:E,4,0))</f>
        <v/>
      </c>
      <c r="AM4456" s="2" t="str">
        <f>IF(AK4456="","",AK4456+VLOOKUP(I4456,'Вид исследования'!B:F,5,0))</f>
        <v/>
      </c>
      <c r="AQ4456" t="str">
        <f>IFERROR(IF(L4456="","",VLOOKUP(L4456&amp;I4456,Продукция!A:K,11,0)),"обратитесь к админ справочника")</f>
        <v/>
      </c>
      <c r="AS4456" t="str">
        <f>IFERROR(IF(L4456="","",VLOOKUP(L4456&amp;I4456,Продукция!A:J,10,0)),"обратитесь к админ справочника")</f>
        <v/>
      </c>
    </row>
    <row r="4457" spans="1:45" x14ac:dyDescent="0.25">
      <c r="A4457" t="str">
        <f t="shared" si="79"/>
        <v/>
      </c>
      <c r="B4457" t="str">
        <f>IF(E4457="","",INDEX(Лаборатории!A:A,MATCH('Производственный контроль'!E4457,Лаборатории!B:B,0)))</f>
        <v/>
      </c>
      <c r="C4457" t="str">
        <f>IF(E4457="","",VLOOKUP(E4457,Лаборатории!B:D,3,0))</f>
        <v/>
      </c>
      <c r="E4457" s="150"/>
      <c r="J4457" t="str">
        <f>IF(L4457="","",VLOOKUP(L4457,Продукция!B:D,3,0))</f>
        <v/>
      </c>
      <c r="K4457" t="str">
        <f>IF(L4457="","",VLOOKUP(L4457,Продукция!B:C,2,0))</f>
        <v/>
      </c>
      <c r="L4457" s="151"/>
      <c r="M4457" t="str">
        <f>IF(L4457="","",VLOOKUP(L4457,Продукция!B:L,11,0))</f>
        <v/>
      </c>
      <c r="AB4457" t="str">
        <f>IF(L4457="","",VLOOKUP(L4457&amp;I4457,Продукция!A:I,9,0))</f>
        <v/>
      </c>
      <c r="AF4457" t="str">
        <f>IF(AD4457="","",VLOOKUP(AD4457,'Сотрудники и ссылки'!A:B,2,0))</f>
        <v/>
      </c>
      <c r="AG4457" t="str">
        <f>IF(AD4457="","",VLOOKUP(AD4457,'Сотрудники и ссылки'!A:C,3,0))</f>
        <v/>
      </c>
      <c r="AI4457" t="str">
        <f>IF(AH4457="","",VLOOKUP(AH4457,'Сотрудники и ссылки'!A:B,2,0))</f>
        <v/>
      </c>
      <c r="AJ4457" t="str">
        <f>IF(AH4457="","",VLOOKUP(AH4457,'Сотрудники и ссылки'!A:C,3,0))</f>
        <v/>
      </c>
      <c r="AL4457" s="2" t="str">
        <f>IF(AK4457="","",AK4457+VLOOKUP(I4457,'Вид исследования'!B:E,4,0))</f>
        <v/>
      </c>
      <c r="AM4457" s="2" t="str">
        <f>IF(AK4457="","",AK4457+VLOOKUP(I4457,'Вид исследования'!B:F,5,0))</f>
        <v/>
      </c>
      <c r="AQ4457" t="str">
        <f>IFERROR(IF(L4457="","",VLOOKUP(L4457&amp;I4457,Продукция!A:K,11,0)),"обратитесь к админ справочника")</f>
        <v/>
      </c>
      <c r="AS4457" t="str">
        <f>IFERROR(IF(L4457="","",VLOOKUP(L4457&amp;I4457,Продукция!A:J,10,0)),"обратитесь к админ справочника")</f>
        <v/>
      </c>
    </row>
    <row r="4458" spans="1:45" x14ac:dyDescent="0.25">
      <c r="A4458" t="str">
        <f t="shared" si="79"/>
        <v/>
      </c>
      <c r="B4458" t="str">
        <f>IF(E4458="","",INDEX(Лаборатории!A:A,MATCH('Производственный контроль'!E4458,Лаборатории!B:B,0)))</f>
        <v/>
      </c>
      <c r="C4458" t="str">
        <f>IF(E4458="","",VLOOKUP(E4458,Лаборатории!B:D,3,0))</f>
        <v/>
      </c>
      <c r="E4458" s="150"/>
      <c r="J4458" t="str">
        <f>IF(L4458="","",VLOOKUP(L4458,Продукция!B:D,3,0))</f>
        <v/>
      </c>
      <c r="K4458" t="str">
        <f>IF(L4458="","",VLOOKUP(L4458,Продукция!B:C,2,0))</f>
        <v/>
      </c>
      <c r="L4458" s="151"/>
      <c r="M4458" t="str">
        <f>IF(L4458="","",VLOOKUP(L4458,Продукция!B:L,11,0))</f>
        <v/>
      </c>
      <c r="AB4458" t="str">
        <f>IF(L4458="","",VLOOKUP(L4458&amp;I4458,Продукция!A:I,9,0))</f>
        <v/>
      </c>
      <c r="AF4458" t="str">
        <f>IF(AD4458="","",VLOOKUP(AD4458,'Сотрудники и ссылки'!A:B,2,0))</f>
        <v/>
      </c>
      <c r="AG4458" t="str">
        <f>IF(AD4458="","",VLOOKUP(AD4458,'Сотрудники и ссылки'!A:C,3,0))</f>
        <v/>
      </c>
      <c r="AI4458" t="str">
        <f>IF(AH4458="","",VLOOKUP(AH4458,'Сотрудники и ссылки'!A:B,2,0))</f>
        <v/>
      </c>
      <c r="AJ4458" t="str">
        <f>IF(AH4458="","",VLOOKUP(AH4458,'Сотрудники и ссылки'!A:C,3,0))</f>
        <v/>
      </c>
      <c r="AL4458" s="2" t="str">
        <f>IF(AK4458="","",AK4458+VLOOKUP(I4458,'Вид исследования'!B:E,4,0))</f>
        <v/>
      </c>
      <c r="AM4458" s="2" t="str">
        <f>IF(AK4458="","",AK4458+VLOOKUP(I4458,'Вид исследования'!B:F,5,0))</f>
        <v/>
      </c>
      <c r="AQ4458" t="str">
        <f>IFERROR(IF(L4458="","",VLOOKUP(L4458&amp;I4458,Продукция!A:K,11,0)),"обратитесь к админ справочника")</f>
        <v/>
      </c>
      <c r="AS4458" t="str">
        <f>IFERROR(IF(L4458="","",VLOOKUP(L4458&amp;I4458,Продукция!A:J,10,0)),"обратитесь к админ справочника")</f>
        <v/>
      </c>
    </row>
    <row r="4459" spans="1:45" x14ac:dyDescent="0.25">
      <c r="A4459" t="str">
        <f t="shared" si="79"/>
        <v/>
      </c>
      <c r="B4459" t="str">
        <f>IF(E4459="","",INDEX(Лаборатории!A:A,MATCH('Производственный контроль'!E4459,Лаборатории!B:B,0)))</f>
        <v/>
      </c>
      <c r="C4459" t="str">
        <f>IF(E4459="","",VLOOKUP(E4459,Лаборатории!B:D,3,0))</f>
        <v/>
      </c>
      <c r="E4459" s="150"/>
      <c r="J4459" t="str">
        <f>IF(L4459="","",VLOOKUP(L4459,Продукция!B:D,3,0))</f>
        <v/>
      </c>
      <c r="K4459" t="str">
        <f>IF(L4459="","",VLOOKUP(L4459,Продукция!B:C,2,0))</f>
        <v/>
      </c>
      <c r="L4459" s="151"/>
      <c r="M4459" t="str">
        <f>IF(L4459="","",VLOOKUP(L4459,Продукция!B:L,11,0))</f>
        <v/>
      </c>
      <c r="AB4459" t="str">
        <f>IF(L4459="","",VLOOKUP(L4459&amp;I4459,Продукция!A:I,9,0))</f>
        <v/>
      </c>
      <c r="AF4459" t="str">
        <f>IF(AD4459="","",VLOOKUP(AD4459,'Сотрудники и ссылки'!A:B,2,0))</f>
        <v/>
      </c>
      <c r="AG4459" t="str">
        <f>IF(AD4459="","",VLOOKUP(AD4459,'Сотрудники и ссылки'!A:C,3,0))</f>
        <v/>
      </c>
      <c r="AI4459" t="str">
        <f>IF(AH4459="","",VLOOKUP(AH4459,'Сотрудники и ссылки'!A:B,2,0))</f>
        <v/>
      </c>
      <c r="AJ4459" t="str">
        <f>IF(AH4459="","",VLOOKUP(AH4459,'Сотрудники и ссылки'!A:C,3,0))</f>
        <v/>
      </c>
      <c r="AL4459" s="2" t="str">
        <f>IF(AK4459="","",AK4459+VLOOKUP(I4459,'Вид исследования'!B:E,4,0))</f>
        <v/>
      </c>
      <c r="AM4459" s="2" t="str">
        <f>IF(AK4459="","",AK4459+VLOOKUP(I4459,'Вид исследования'!B:F,5,0))</f>
        <v/>
      </c>
      <c r="AQ4459" t="str">
        <f>IFERROR(IF(L4459="","",VLOOKUP(L4459&amp;I4459,Продукция!A:K,11,0)),"обратитесь к админ справочника")</f>
        <v/>
      </c>
      <c r="AS4459" t="str">
        <f>IFERROR(IF(L4459="","",VLOOKUP(L4459&amp;I4459,Продукция!A:J,10,0)),"обратитесь к админ справочника")</f>
        <v/>
      </c>
    </row>
    <row r="4460" spans="1:45" x14ac:dyDescent="0.25">
      <c r="A4460" t="str">
        <f t="shared" si="79"/>
        <v/>
      </c>
      <c r="B4460" t="str">
        <f>IF(E4460="","",INDEX(Лаборатории!A:A,MATCH('Производственный контроль'!E4460,Лаборатории!B:B,0)))</f>
        <v/>
      </c>
      <c r="C4460" t="str">
        <f>IF(E4460="","",VLOOKUP(E4460,Лаборатории!B:D,3,0))</f>
        <v/>
      </c>
      <c r="E4460" s="150"/>
      <c r="J4460" t="str">
        <f>IF(L4460="","",VLOOKUP(L4460,Продукция!B:D,3,0))</f>
        <v/>
      </c>
      <c r="K4460" t="str">
        <f>IF(L4460="","",VLOOKUP(L4460,Продукция!B:C,2,0))</f>
        <v/>
      </c>
      <c r="L4460" s="151"/>
      <c r="M4460" t="str">
        <f>IF(L4460="","",VLOOKUP(L4460,Продукция!B:L,11,0))</f>
        <v/>
      </c>
      <c r="AB4460" t="str">
        <f>IF(L4460="","",VLOOKUP(L4460&amp;I4460,Продукция!A:I,9,0))</f>
        <v/>
      </c>
      <c r="AF4460" t="str">
        <f>IF(AD4460="","",VLOOKUP(AD4460,'Сотрудники и ссылки'!A:B,2,0))</f>
        <v/>
      </c>
      <c r="AG4460" t="str">
        <f>IF(AD4460="","",VLOOKUP(AD4460,'Сотрудники и ссылки'!A:C,3,0))</f>
        <v/>
      </c>
      <c r="AI4460" t="str">
        <f>IF(AH4460="","",VLOOKUP(AH4460,'Сотрудники и ссылки'!A:B,2,0))</f>
        <v/>
      </c>
      <c r="AJ4460" t="str">
        <f>IF(AH4460="","",VLOOKUP(AH4460,'Сотрудники и ссылки'!A:C,3,0))</f>
        <v/>
      </c>
      <c r="AL4460" s="2" t="str">
        <f>IF(AK4460="","",AK4460+VLOOKUP(I4460,'Вид исследования'!B:E,4,0))</f>
        <v/>
      </c>
      <c r="AM4460" s="2" t="str">
        <f>IF(AK4460="","",AK4460+VLOOKUP(I4460,'Вид исследования'!B:F,5,0))</f>
        <v/>
      </c>
      <c r="AQ4460" t="str">
        <f>IFERROR(IF(L4460="","",VLOOKUP(L4460&amp;I4460,Продукция!A:K,11,0)),"обратитесь к админ справочника")</f>
        <v/>
      </c>
      <c r="AS4460" t="str">
        <f>IFERROR(IF(L4460="","",VLOOKUP(L4460&amp;I4460,Продукция!A:J,10,0)),"обратитесь к админ справочника")</f>
        <v/>
      </c>
    </row>
    <row r="4461" spans="1:45" x14ac:dyDescent="0.25">
      <c r="A4461" t="str">
        <f t="shared" si="79"/>
        <v/>
      </c>
      <c r="B4461" t="str">
        <f>IF(E4461="","",INDEX(Лаборатории!A:A,MATCH('Производственный контроль'!E4461,Лаборатории!B:B,0)))</f>
        <v/>
      </c>
      <c r="C4461" t="str">
        <f>IF(E4461="","",VLOOKUP(E4461,Лаборатории!B:D,3,0))</f>
        <v/>
      </c>
      <c r="E4461" s="150"/>
      <c r="J4461" t="str">
        <f>IF(L4461="","",VLOOKUP(L4461,Продукция!B:D,3,0))</f>
        <v/>
      </c>
      <c r="K4461" t="str">
        <f>IF(L4461="","",VLOOKUP(L4461,Продукция!B:C,2,0))</f>
        <v/>
      </c>
      <c r="L4461" s="151"/>
      <c r="M4461" t="str">
        <f>IF(L4461="","",VLOOKUP(L4461,Продукция!B:L,11,0))</f>
        <v/>
      </c>
      <c r="AB4461" t="str">
        <f>IF(L4461="","",VLOOKUP(L4461&amp;I4461,Продукция!A:I,9,0))</f>
        <v/>
      </c>
      <c r="AF4461" t="str">
        <f>IF(AD4461="","",VLOOKUP(AD4461,'Сотрудники и ссылки'!A:B,2,0))</f>
        <v/>
      </c>
      <c r="AG4461" t="str">
        <f>IF(AD4461="","",VLOOKUP(AD4461,'Сотрудники и ссылки'!A:C,3,0))</f>
        <v/>
      </c>
      <c r="AI4461" t="str">
        <f>IF(AH4461="","",VLOOKUP(AH4461,'Сотрудники и ссылки'!A:B,2,0))</f>
        <v/>
      </c>
      <c r="AJ4461" t="str">
        <f>IF(AH4461="","",VLOOKUP(AH4461,'Сотрудники и ссылки'!A:C,3,0))</f>
        <v/>
      </c>
      <c r="AL4461" s="2" t="str">
        <f>IF(AK4461="","",AK4461+VLOOKUP(I4461,'Вид исследования'!B:E,4,0))</f>
        <v/>
      </c>
      <c r="AM4461" s="2" t="str">
        <f>IF(AK4461="","",AK4461+VLOOKUP(I4461,'Вид исследования'!B:F,5,0))</f>
        <v/>
      </c>
      <c r="AQ4461" t="str">
        <f>IFERROR(IF(L4461="","",VLOOKUP(L4461&amp;I4461,Продукция!A:K,11,0)),"обратитесь к админ справочника")</f>
        <v/>
      </c>
      <c r="AS4461" t="str">
        <f>IFERROR(IF(L4461="","",VLOOKUP(L4461&amp;I4461,Продукция!A:J,10,0)),"обратитесь к админ справочника")</f>
        <v/>
      </c>
    </row>
    <row r="4462" spans="1:45" x14ac:dyDescent="0.25">
      <c r="A4462" t="str">
        <f t="shared" si="79"/>
        <v/>
      </c>
      <c r="B4462" t="str">
        <f>IF(E4462="","",INDEX(Лаборатории!A:A,MATCH('Производственный контроль'!E4462,Лаборатории!B:B,0)))</f>
        <v/>
      </c>
      <c r="C4462" t="str">
        <f>IF(E4462="","",VLOOKUP(E4462,Лаборатории!B:D,3,0))</f>
        <v/>
      </c>
      <c r="E4462" s="150"/>
      <c r="J4462" t="str">
        <f>IF(L4462="","",VLOOKUP(L4462,Продукция!B:D,3,0))</f>
        <v/>
      </c>
      <c r="K4462" t="str">
        <f>IF(L4462="","",VLOOKUP(L4462,Продукция!B:C,2,0))</f>
        <v/>
      </c>
      <c r="L4462" s="151"/>
      <c r="M4462" t="str">
        <f>IF(L4462="","",VLOOKUP(L4462,Продукция!B:L,11,0))</f>
        <v/>
      </c>
      <c r="AB4462" t="str">
        <f>IF(L4462="","",VLOOKUP(L4462&amp;I4462,Продукция!A:I,9,0))</f>
        <v/>
      </c>
      <c r="AF4462" t="str">
        <f>IF(AD4462="","",VLOOKUP(AD4462,'Сотрудники и ссылки'!A:B,2,0))</f>
        <v/>
      </c>
      <c r="AG4462" t="str">
        <f>IF(AD4462="","",VLOOKUP(AD4462,'Сотрудники и ссылки'!A:C,3,0))</f>
        <v/>
      </c>
      <c r="AI4462" t="str">
        <f>IF(AH4462="","",VLOOKUP(AH4462,'Сотрудники и ссылки'!A:B,2,0))</f>
        <v/>
      </c>
      <c r="AJ4462" t="str">
        <f>IF(AH4462="","",VLOOKUP(AH4462,'Сотрудники и ссылки'!A:C,3,0))</f>
        <v/>
      </c>
      <c r="AL4462" s="2" t="str">
        <f>IF(AK4462="","",AK4462+VLOOKUP(I4462,'Вид исследования'!B:E,4,0))</f>
        <v/>
      </c>
      <c r="AM4462" s="2" t="str">
        <f>IF(AK4462="","",AK4462+VLOOKUP(I4462,'Вид исследования'!B:F,5,0))</f>
        <v/>
      </c>
      <c r="AQ4462" t="str">
        <f>IFERROR(IF(L4462="","",VLOOKUP(L4462&amp;I4462,Продукция!A:K,11,0)),"обратитесь к админ справочника")</f>
        <v/>
      </c>
      <c r="AS4462" t="str">
        <f>IFERROR(IF(L4462="","",VLOOKUP(L4462&amp;I4462,Продукция!A:J,10,0)),"обратитесь к админ справочника")</f>
        <v/>
      </c>
    </row>
    <row r="4463" spans="1:45" x14ac:dyDescent="0.25">
      <c r="A4463" t="str">
        <f t="shared" si="79"/>
        <v/>
      </c>
      <c r="B4463" t="str">
        <f>IF(E4463="","",INDEX(Лаборатории!A:A,MATCH('Производственный контроль'!E4463,Лаборатории!B:B,0)))</f>
        <v/>
      </c>
      <c r="C4463" t="str">
        <f>IF(E4463="","",VLOOKUP(E4463,Лаборатории!B:D,3,0))</f>
        <v/>
      </c>
      <c r="E4463" s="150"/>
      <c r="J4463" t="str">
        <f>IF(L4463="","",VLOOKUP(L4463,Продукция!B:D,3,0))</f>
        <v/>
      </c>
      <c r="K4463" t="str">
        <f>IF(L4463="","",VLOOKUP(L4463,Продукция!B:C,2,0))</f>
        <v/>
      </c>
      <c r="L4463" s="151"/>
      <c r="M4463" t="str">
        <f>IF(L4463="","",VLOOKUP(L4463,Продукция!B:L,11,0))</f>
        <v/>
      </c>
      <c r="AB4463" t="str">
        <f>IF(L4463="","",VLOOKUP(L4463&amp;I4463,Продукция!A:I,9,0))</f>
        <v/>
      </c>
      <c r="AF4463" t="str">
        <f>IF(AD4463="","",VLOOKUP(AD4463,'Сотрудники и ссылки'!A:B,2,0))</f>
        <v/>
      </c>
      <c r="AG4463" t="str">
        <f>IF(AD4463="","",VLOOKUP(AD4463,'Сотрудники и ссылки'!A:C,3,0))</f>
        <v/>
      </c>
      <c r="AI4463" t="str">
        <f>IF(AH4463="","",VLOOKUP(AH4463,'Сотрудники и ссылки'!A:B,2,0))</f>
        <v/>
      </c>
      <c r="AJ4463" t="str">
        <f>IF(AH4463="","",VLOOKUP(AH4463,'Сотрудники и ссылки'!A:C,3,0))</f>
        <v/>
      </c>
      <c r="AL4463" s="2" t="str">
        <f>IF(AK4463="","",AK4463+VLOOKUP(I4463,'Вид исследования'!B:E,4,0))</f>
        <v/>
      </c>
      <c r="AM4463" s="2" t="str">
        <f>IF(AK4463="","",AK4463+VLOOKUP(I4463,'Вид исследования'!B:F,5,0))</f>
        <v/>
      </c>
      <c r="AQ4463" t="str">
        <f>IFERROR(IF(L4463="","",VLOOKUP(L4463&amp;I4463,Продукция!A:K,11,0)),"обратитесь к админ справочника")</f>
        <v/>
      </c>
      <c r="AS4463" t="str">
        <f>IFERROR(IF(L4463="","",VLOOKUP(L4463&amp;I4463,Продукция!A:J,10,0)),"обратитесь к админ справочника")</f>
        <v/>
      </c>
    </row>
    <row r="4464" spans="1:45" x14ac:dyDescent="0.25">
      <c r="A4464" t="str">
        <f t="shared" si="79"/>
        <v/>
      </c>
      <c r="B4464" t="str">
        <f>IF(E4464="","",INDEX(Лаборатории!A:A,MATCH('Производственный контроль'!E4464,Лаборатории!B:B,0)))</f>
        <v/>
      </c>
      <c r="C4464" t="str">
        <f>IF(E4464="","",VLOOKUP(E4464,Лаборатории!B:D,3,0))</f>
        <v/>
      </c>
      <c r="E4464" s="150"/>
      <c r="J4464" t="str">
        <f>IF(L4464="","",VLOOKUP(L4464,Продукция!B:D,3,0))</f>
        <v/>
      </c>
      <c r="K4464" t="str">
        <f>IF(L4464="","",VLOOKUP(L4464,Продукция!B:C,2,0))</f>
        <v/>
      </c>
      <c r="L4464" s="151"/>
      <c r="M4464" t="str">
        <f>IF(L4464="","",VLOOKUP(L4464,Продукция!B:L,11,0))</f>
        <v/>
      </c>
      <c r="AB4464" t="str">
        <f>IF(L4464="","",VLOOKUP(L4464&amp;I4464,Продукция!A:I,9,0))</f>
        <v/>
      </c>
      <c r="AF4464" t="str">
        <f>IF(AD4464="","",VLOOKUP(AD4464,'Сотрудники и ссылки'!A:B,2,0))</f>
        <v/>
      </c>
      <c r="AG4464" t="str">
        <f>IF(AD4464="","",VLOOKUP(AD4464,'Сотрудники и ссылки'!A:C,3,0))</f>
        <v/>
      </c>
      <c r="AI4464" t="str">
        <f>IF(AH4464="","",VLOOKUP(AH4464,'Сотрудники и ссылки'!A:B,2,0))</f>
        <v/>
      </c>
      <c r="AJ4464" t="str">
        <f>IF(AH4464="","",VLOOKUP(AH4464,'Сотрудники и ссылки'!A:C,3,0))</f>
        <v/>
      </c>
      <c r="AL4464" s="2" t="str">
        <f>IF(AK4464="","",AK4464+VLOOKUP(I4464,'Вид исследования'!B:E,4,0))</f>
        <v/>
      </c>
      <c r="AM4464" s="2" t="str">
        <f>IF(AK4464="","",AK4464+VLOOKUP(I4464,'Вид исследования'!B:F,5,0))</f>
        <v/>
      </c>
      <c r="AQ4464" t="str">
        <f>IFERROR(IF(L4464="","",VLOOKUP(L4464&amp;I4464,Продукция!A:K,11,0)),"обратитесь к админ справочника")</f>
        <v/>
      </c>
      <c r="AS4464" t="str">
        <f>IFERROR(IF(L4464="","",VLOOKUP(L4464&amp;I4464,Продукция!A:J,10,0)),"обратитесь к админ справочника")</f>
        <v/>
      </c>
    </row>
    <row r="4465" spans="1:45" x14ac:dyDescent="0.25">
      <c r="A4465" t="str">
        <f t="shared" si="79"/>
        <v/>
      </c>
      <c r="B4465" t="str">
        <f>IF(E4465="","",INDEX(Лаборатории!A:A,MATCH('Производственный контроль'!E4465,Лаборатории!B:B,0)))</f>
        <v/>
      </c>
      <c r="C4465" t="str">
        <f>IF(E4465="","",VLOOKUP(E4465,Лаборатории!B:D,3,0))</f>
        <v/>
      </c>
      <c r="E4465" s="150"/>
      <c r="J4465" t="str">
        <f>IF(L4465="","",VLOOKUP(L4465,Продукция!B:D,3,0))</f>
        <v/>
      </c>
      <c r="K4465" t="str">
        <f>IF(L4465="","",VLOOKUP(L4465,Продукция!B:C,2,0))</f>
        <v/>
      </c>
      <c r="L4465" s="151"/>
      <c r="M4465" t="str">
        <f>IF(L4465="","",VLOOKUP(L4465,Продукция!B:L,11,0))</f>
        <v/>
      </c>
      <c r="AB4465" t="str">
        <f>IF(L4465="","",VLOOKUP(L4465&amp;I4465,Продукция!A:I,9,0))</f>
        <v/>
      </c>
      <c r="AF4465" t="str">
        <f>IF(AD4465="","",VLOOKUP(AD4465,'Сотрудники и ссылки'!A:B,2,0))</f>
        <v/>
      </c>
      <c r="AG4465" t="str">
        <f>IF(AD4465="","",VLOOKUP(AD4465,'Сотрудники и ссылки'!A:C,3,0))</f>
        <v/>
      </c>
      <c r="AI4465" t="str">
        <f>IF(AH4465="","",VLOOKUP(AH4465,'Сотрудники и ссылки'!A:B,2,0))</f>
        <v/>
      </c>
      <c r="AJ4465" t="str">
        <f>IF(AH4465="","",VLOOKUP(AH4465,'Сотрудники и ссылки'!A:C,3,0))</f>
        <v/>
      </c>
      <c r="AL4465" s="2" t="str">
        <f>IF(AK4465="","",AK4465+VLOOKUP(I4465,'Вид исследования'!B:E,4,0))</f>
        <v/>
      </c>
      <c r="AM4465" s="2" t="str">
        <f>IF(AK4465="","",AK4465+VLOOKUP(I4465,'Вид исследования'!B:F,5,0))</f>
        <v/>
      </c>
      <c r="AQ4465" t="str">
        <f>IFERROR(IF(L4465="","",VLOOKUP(L4465&amp;I4465,Продукция!A:K,11,0)),"обратитесь к админ справочника")</f>
        <v/>
      </c>
      <c r="AS4465" t="str">
        <f>IFERROR(IF(L4465="","",VLOOKUP(L4465&amp;I4465,Продукция!A:J,10,0)),"обратитесь к админ справочника")</f>
        <v/>
      </c>
    </row>
    <row r="4466" spans="1:45" x14ac:dyDescent="0.25">
      <c r="A4466" t="str">
        <f t="shared" si="79"/>
        <v/>
      </c>
      <c r="B4466" t="str">
        <f>IF(E4466="","",INDEX(Лаборатории!A:A,MATCH('Производственный контроль'!E4466,Лаборатории!B:B,0)))</f>
        <v/>
      </c>
      <c r="C4466" t="str">
        <f>IF(E4466="","",VLOOKUP(E4466,Лаборатории!B:D,3,0))</f>
        <v/>
      </c>
      <c r="E4466" s="150"/>
      <c r="J4466" t="str">
        <f>IF(L4466="","",VLOOKUP(L4466,Продукция!B:D,3,0))</f>
        <v/>
      </c>
      <c r="K4466" t="str">
        <f>IF(L4466="","",VLOOKUP(L4466,Продукция!B:C,2,0))</f>
        <v/>
      </c>
      <c r="L4466" s="151"/>
      <c r="M4466" t="str">
        <f>IF(L4466="","",VLOOKUP(L4466,Продукция!B:L,11,0))</f>
        <v/>
      </c>
      <c r="AB4466" t="str">
        <f>IF(L4466="","",VLOOKUP(L4466&amp;I4466,Продукция!A:I,9,0))</f>
        <v/>
      </c>
      <c r="AF4466" t="str">
        <f>IF(AD4466="","",VLOOKUP(AD4466,'Сотрудники и ссылки'!A:B,2,0))</f>
        <v/>
      </c>
      <c r="AG4466" t="str">
        <f>IF(AD4466="","",VLOOKUP(AD4466,'Сотрудники и ссылки'!A:C,3,0))</f>
        <v/>
      </c>
      <c r="AI4466" t="str">
        <f>IF(AH4466="","",VLOOKUP(AH4466,'Сотрудники и ссылки'!A:B,2,0))</f>
        <v/>
      </c>
      <c r="AJ4466" t="str">
        <f>IF(AH4466="","",VLOOKUP(AH4466,'Сотрудники и ссылки'!A:C,3,0))</f>
        <v/>
      </c>
      <c r="AL4466" s="2" t="str">
        <f>IF(AK4466="","",AK4466+VLOOKUP(I4466,'Вид исследования'!B:E,4,0))</f>
        <v/>
      </c>
      <c r="AM4466" s="2" t="str">
        <f>IF(AK4466="","",AK4466+VLOOKUP(I4466,'Вид исследования'!B:F,5,0))</f>
        <v/>
      </c>
      <c r="AQ4466" t="str">
        <f>IFERROR(IF(L4466="","",VLOOKUP(L4466&amp;I4466,Продукция!A:K,11,0)),"обратитесь к админ справочника")</f>
        <v/>
      </c>
      <c r="AS4466" t="str">
        <f>IFERROR(IF(L4466="","",VLOOKUP(L4466&amp;I4466,Продукция!A:J,10,0)),"обратитесь к админ справочника")</f>
        <v/>
      </c>
    </row>
    <row r="4467" spans="1:45" x14ac:dyDescent="0.25">
      <c r="A4467" t="str">
        <f t="shared" si="79"/>
        <v/>
      </c>
      <c r="B4467" t="str">
        <f>IF(E4467="","",INDEX(Лаборатории!A:A,MATCH('Производственный контроль'!E4467,Лаборатории!B:B,0)))</f>
        <v/>
      </c>
      <c r="C4467" t="str">
        <f>IF(E4467="","",VLOOKUP(E4467,Лаборатории!B:D,3,0))</f>
        <v/>
      </c>
      <c r="E4467" s="150"/>
      <c r="J4467" t="str">
        <f>IF(L4467="","",VLOOKUP(L4467,Продукция!B:D,3,0))</f>
        <v/>
      </c>
      <c r="K4467" t="str">
        <f>IF(L4467="","",VLOOKUP(L4467,Продукция!B:C,2,0))</f>
        <v/>
      </c>
      <c r="L4467" s="151"/>
      <c r="M4467" t="str">
        <f>IF(L4467="","",VLOOKUP(L4467,Продукция!B:L,11,0))</f>
        <v/>
      </c>
      <c r="AB4467" t="str">
        <f>IF(L4467="","",VLOOKUP(L4467&amp;I4467,Продукция!A:I,9,0))</f>
        <v/>
      </c>
      <c r="AF4467" t="str">
        <f>IF(AD4467="","",VLOOKUP(AD4467,'Сотрудники и ссылки'!A:B,2,0))</f>
        <v/>
      </c>
      <c r="AG4467" t="str">
        <f>IF(AD4467="","",VLOOKUP(AD4467,'Сотрудники и ссылки'!A:C,3,0))</f>
        <v/>
      </c>
      <c r="AI4467" t="str">
        <f>IF(AH4467="","",VLOOKUP(AH4467,'Сотрудники и ссылки'!A:B,2,0))</f>
        <v/>
      </c>
      <c r="AJ4467" t="str">
        <f>IF(AH4467="","",VLOOKUP(AH4467,'Сотрудники и ссылки'!A:C,3,0))</f>
        <v/>
      </c>
      <c r="AL4467" s="2" t="str">
        <f>IF(AK4467="","",AK4467+VLOOKUP(I4467,'Вид исследования'!B:E,4,0))</f>
        <v/>
      </c>
      <c r="AM4467" s="2" t="str">
        <f>IF(AK4467="","",AK4467+VLOOKUP(I4467,'Вид исследования'!B:F,5,0))</f>
        <v/>
      </c>
      <c r="AQ4467" t="str">
        <f>IFERROR(IF(L4467="","",VLOOKUP(L4467&amp;I4467,Продукция!A:K,11,0)),"обратитесь к админ справочника")</f>
        <v/>
      </c>
      <c r="AS4467" t="str">
        <f>IFERROR(IF(L4467="","",VLOOKUP(L4467&amp;I4467,Продукция!A:J,10,0)),"обратитесь к админ справочника")</f>
        <v/>
      </c>
    </row>
    <row r="4468" spans="1:45" x14ac:dyDescent="0.25">
      <c r="A4468" t="str">
        <f t="shared" si="79"/>
        <v/>
      </c>
      <c r="B4468" t="str">
        <f>IF(E4468="","",INDEX(Лаборатории!A:A,MATCH('Производственный контроль'!E4468,Лаборатории!B:B,0)))</f>
        <v/>
      </c>
      <c r="C4468" t="str">
        <f>IF(E4468="","",VLOOKUP(E4468,Лаборатории!B:D,3,0))</f>
        <v/>
      </c>
      <c r="E4468" s="150"/>
      <c r="J4468" t="str">
        <f>IF(L4468="","",VLOOKUP(L4468,Продукция!B:D,3,0))</f>
        <v/>
      </c>
      <c r="K4468" t="str">
        <f>IF(L4468="","",VLOOKUP(L4468,Продукция!B:C,2,0))</f>
        <v/>
      </c>
      <c r="L4468" s="151"/>
      <c r="M4468" t="str">
        <f>IF(L4468="","",VLOOKUP(L4468,Продукция!B:L,11,0))</f>
        <v/>
      </c>
      <c r="AB4468" t="str">
        <f>IF(L4468="","",VLOOKUP(L4468&amp;I4468,Продукция!A:I,9,0))</f>
        <v/>
      </c>
      <c r="AF4468" t="str">
        <f>IF(AD4468="","",VLOOKUP(AD4468,'Сотрудники и ссылки'!A:B,2,0))</f>
        <v/>
      </c>
      <c r="AG4468" t="str">
        <f>IF(AD4468="","",VLOOKUP(AD4468,'Сотрудники и ссылки'!A:C,3,0))</f>
        <v/>
      </c>
      <c r="AI4468" t="str">
        <f>IF(AH4468="","",VLOOKUP(AH4468,'Сотрудники и ссылки'!A:B,2,0))</f>
        <v/>
      </c>
      <c r="AJ4468" t="str">
        <f>IF(AH4468="","",VLOOKUP(AH4468,'Сотрудники и ссылки'!A:C,3,0))</f>
        <v/>
      </c>
      <c r="AL4468" s="2" t="str">
        <f>IF(AK4468="","",AK4468+VLOOKUP(I4468,'Вид исследования'!B:E,4,0))</f>
        <v/>
      </c>
      <c r="AM4468" s="2" t="str">
        <f>IF(AK4468="","",AK4468+VLOOKUP(I4468,'Вид исследования'!B:F,5,0))</f>
        <v/>
      </c>
      <c r="AQ4468" t="str">
        <f>IFERROR(IF(L4468="","",VLOOKUP(L4468&amp;I4468,Продукция!A:K,11,0)),"обратитесь к админ справочника")</f>
        <v/>
      </c>
      <c r="AS4468" t="str">
        <f>IFERROR(IF(L4468="","",VLOOKUP(L4468&amp;I4468,Продукция!A:J,10,0)),"обратитесь к админ справочника")</f>
        <v/>
      </c>
    </row>
    <row r="4469" spans="1:45" x14ac:dyDescent="0.25">
      <c r="A4469" t="str">
        <f t="shared" si="79"/>
        <v/>
      </c>
      <c r="B4469" t="str">
        <f>IF(E4469="","",INDEX(Лаборатории!A:A,MATCH('Производственный контроль'!E4469,Лаборатории!B:B,0)))</f>
        <v/>
      </c>
      <c r="C4469" t="str">
        <f>IF(E4469="","",VLOOKUP(E4469,Лаборатории!B:D,3,0))</f>
        <v/>
      </c>
      <c r="E4469" s="150"/>
      <c r="J4469" t="str">
        <f>IF(L4469="","",VLOOKUP(L4469,Продукция!B:D,3,0))</f>
        <v/>
      </c>
      <c r="K4469" t="str">
        <f>IF(L4469="","",VLOOKUP(L4469,Продукция!B:C,2,0))</f>
        <v/>
      </c>
      <c r="L4469" s="151"/>
      <c r="M4469" t="str">
        <f>IF(L4469="","",VLOOKUP(L4469,Продукция!B:L,11,0))</f>
        <v/>
      </c>
      <c r="AB4469" t="str">
        <f>IF(L4469="","",VLOOKUP(L4469&amp;I4469,Продукция!A:I,9,0))</f>
        <v/>
      </c>
      <c r="AF4469" t="str">
        <f>IF(AD4469="","",VLOOKUP(AD4469,'Сотрудники и ссылки'!A:B,2,0))</f>
        <v/>
      </c>
      <c r="AG4469" t="str">
        <f>IF(AD4469="","",VLOOKUP(AD4469,'Сотрудники и ссылки'!A:C,3,0))</f>
        <v/>
      </c>
      <c r="AI4469" t="str">
        <f>IF(AH4469="","",VLOOKUP(AH4469,'Сотрудники и ссылки'!A:B,2,0))</f>
        <v/>
      </c>
      <c r="AJ4469" t="str">
        <f>IF(AH4469="","",VLOOKUP(AH4469,'Сотрудники и ссылки'!A:C,3,0))</f>
        <v/>
      </c>
      <c r="AL4469" s="2" t="str">
        <f>IF(AK4469="","",AK4469+VLOOKUP(I4469,'Вид исследования'!B:E,4,0))</f>
        <v/>
      </c>
      <c r="AM4469" s="2" t="str">
        <f>IF(AK4469="","",AK4469+VLOOKUP(I4469,'Вид исследования'!B:F,5,0))</f>
        <v/>
      </c>
      <c r="AQ4469" t="str">
        <f>IFERROR(IF(L4469="","",VLOOKUP(L4469&amp;I4469,Продукция!A:K,11,0)),"обратитесь к админ справочника")</f>
        <v/>
      </c>
      <c r="AS4469" t="str">
        <f>IFERROR(IF(L4469="","",VLOOKUP(L4469&amp;I4469,Продукция!A:J,10,0)),"обратитесь к админ справочника")</f>
        <v/>
      </c>
    </row>
    <row r="4470" spans="1:45" x14ac:dyDescent="0.25">
      <c r="A4470" t="str">
        <f t="shared" si="79"/>
        <v/>
      </c>
      <c r="B4470" t="str">
        <f>IF(E4470="","",INDEX(Лаборатории!A:A,MATCH('Производственный контроль'!E4470,Лаборатории!B:B,0)))</f>
        <v/>
      </c>
      <c r="C4470" t="str">
        <f>IF(E4470="","",VLOOKUP(E4470,Лаборатории!B:D,3,0))</f>
        <v/>
      </c>
      <c r="E4470" s="150"/>
      <c r="J4470" t="str">
        <f>IF(L4470="","",VLOOKUP(L4470,Продукция!B:D,3,0))</f>
        <v/>
      </c>
      <c r="K4470" t="str">
        <f>IF(L4470="","",VLOOKUP(L4470,Продукция!B:C,2,0))</f>
        <v/>
      </c>
      <c r="L4470" s="151"/>
      <c r="M4470" t="str">
        <f>IF(L4470="","",VLOOKUP(L4470,Продукция!B:L,11,0))</f>
        <v/>
      </c>
      <c r="AB4470" t="str">
        <f>IF(L4470="","",VLOOKUP(L4470&amp;I4470,Продукция!A:I,9,0))</f>
        <v/>
      </c>
      <c r="AF4470" t="str">
        <f>IF(AD4470="","",VLOOKUP(AD4470,'Сотрудники и ссылки'!A:B,2,0))</f>
        <v/>
      </c>
      <c r="AG4470" t="str">
        <f>IF(AD4470="","",VLOOKUP(AD4470,'Сотрудники и ссылки'!A:C,3,0))</f>
        <v/>
      </c>
      <c r="AI4470" t="str">
        <f>IF(AH4470="","",VLOOKUP(AH4470,'Сотрудники и ссылки'!A:B,2,0))</f>
        <v/>
      </c>
      <c r="AJ4470" t="str">
        <f>IF(AH4470="","",VLOOKUP(AH4470,'Сотрудники и ссылки'!A:C,3,0))</f>
        <v/>
      </c>
      <c r="AL4470" s="2" t="str">
        <f>IF(AK4470="","",AK4470+VLOOKUP(I4470,'Вид исследования'!B:E,4,0))</f>
        <v/>
      </c>
      <c r="AM4470" s="2" t="str">
        <f>IF(AK4470="","",AK4470+VLOOKUP(I4470,'Вид исследования'!B:F,5,0))</f>
        <v/>
      </c>
      <c r="AQ4470" t="str">
        <f>IFERROR(IF(L4470="","",VLOOKUP(L4470&amp;I4470,Продукция!A:K,11,0)),"обратитесь к админ справочника")</f>
        <v/>
      </c>
      <c r="AS4470" t="str">
        <f>IFERROR(IF(L4470="","",VLOOKUP(L4470&amp;I4470,Продукция!A:J,10,0)),"обратитесь к админ справочника")</f>
        <v/>
      </c>
    </row>
    <row r="4471" spans="1:45" x14ac:dyDescent="0.25">
      <c r="A4471" t="str">
        <f t="shared" si="79"/>
        <v/>
      </c>
      <c r="B4471" t="str">
        <f>IF(E4471="","",INDEX(Лаборатории!A:A,MATCH('Производственный контроль'!E4471,Лаборатории!B:B,0)))</f>
        <v/>
      </c>
      <c r="C4471" t="str">
        <f>IF(E4471="","",VLOOKUP(E4471,Лаборатории!B:D,3,0))</f>
        <v/>
      </c>
      <c r="E4471" s="150"/>
      <c r="J4471" t="str">
        <f>IF(L4471="","",VLOOKUP(L4471,Продукция!B:D,3,0))</f>
        <v/>
      </c>
      <c r="K4471" t="str">
        <f>IF(L4471="","",VLOOKUP(L4471,Продукция!B:C,2,0))</f>
        <v/>
      </c>
      <c r="L4471" s="151"/>
      <c r="M4471" t="str">
        <f>IF(L4471="","",VLOOKUP(L4471,Продукция!B:L,11,0))</f>
        <v/>
      </c>
      <c r="AB4471" t="str">
        <f>IF(L4471="","",VLOOKUP(L4471&amp;I4471,Продукция!A:I,9,0))</f>
        <v/>
      </c>
      <c r="AF4471" t="str">
        <f>IF(AD4471="","",VLOOKUP(AD4471,'Сотрудники и ссылки'!A:B,2,0))</f>
        <v/>
      </c>
      <c r="AG4471" t="str">
        <f>IF(AD4471="","",VLOOKUP(AD4471,'Сотрудники и ссылки'!A:C,3,0))</f>
        <v/>
      </c>
      <c r="AI4471" t="str">
        <f>IF(AH4471="","",VLOOKUP(AH4471,'Сотрудники и ссылки'!A:B,2,0))</f>
        <v/>
      </c>
      <c r="AJ4471" t="str">
        <f>IF(AH4471="","",VLOOKUP(AH4471,'Сотрудники и ссылки'!A:C,3,0))</f>
        <v/>
      </c>
      <c r="AL4471" s="2" t="str">
        <f>IF(AK4471="","",AK4471+VLOOKUP(I4471,'Вид исследования'!B:E,4,0))</f>
        <v/>
      </c>
      <c r="AM4471" s="2" t="str">
        <f>IF(AK4471="","",AK4471+VLOOKUP(I4471,'Вид исследования'!B:F,5,0))</f>
        <v/>
      </c>
      <c r="AQ4471" t="str">
        <f>IFERROR(IF(L4471="","",VLOOKUP(L4471&amp;I4471,Продукция!A:K,11,0)),"обратитесь к админ справочника")</f>
        <v/>
      </c>
      <c r="AS4471" t="str">
        <f>IFERROR(IF(L4471="","",VLOOKUP(L4471&amp;I4471,Продукция!A:J,10,0)),"обратитесь к админ справочника")</f>
        <v/>
      </c>
    </row>
    <row r="4472" spans="1:45" x14ac:dyDescent="0.25">
      <c r="A4472" t="str">
        <f t="shared" si="79"/>
        <v/>
      </c>
      <c r="B4472" t="str">
        <f>IF(E4472="","",INDEX(Лаборатории!A:A,MATCH('Производственный контроль'!E4472,Лаборатории!B:B,0)))</f>
        <v/>
      </c>
      <c r="C4472" t="str">
        <f>IF(E4472="","",VLOOKUP(E4472,Лаборатории!B:D,3,0))</f>
        <v/>
      </c>
      <c r="E4472" s="150"/>
      <c r="J4472" t="str">
        <f>IF(L4472="","",VLOOKUP(L4472,Продукция!B:D,3,0))</f>
        <v/>
      </c>
      <c r="K4472" t="str">
        <f>IF(L4472="","",VLOOKUP(L4472,Продукция!B:C,2,0))</f>
        <v/>
      </c>
      <c r="L4472" s="151"/>
      <c r="M4472" t="str">
        <f>IF(L4472="","",VLOOKUP(L4472,Продукция!B:L,11,0))</f>
        <v/>
      </c>
      <c r="AB4472" t="str">
        <f>IF(L4472="","",VLOOKUP(L4472&amp;I4472,Продукция!A:I,9,0))</f>
        <v/>
      </c>
      <c r="AF4472" t="str">
        <f>IF(AD4472="","",VLOOKUP(AD4472,'Сотрудники и ссылки'!A:B,2,0))</f>
        <v/>
      </c>
      <c r="AG4472" t="str">
        <f>IF(AD4472="","",VLOOKUP(AD4472,'Сотрудники и ссылки'!A:C,3,0))</f>
        <v/>
      </c>
      <c r="AI4472" t="str">
        <f>IF(AH4472="","",VLOOKUP(AH4472,'Сотрудники и ссылки'!A:B,2,0))</f>
        <v/>
      </c>
      <c r="AJ4472" t="str">
        <f>IF(AH4472="","",VLOOKUP(AH4472,'Сотрудники и ссылки'!A:C,3,0))</f>
        <v/>
      </c>
      <c r="AL4472" s="2" t="str">
        <f>IF(AK4472="","",AK4472+VLOOKUP(I4472,'Вид исследования'!B:E,4,0))</f>
        <v/>
      </c>
      <c r="AM4472" s="2" t="str">
        <f>IF(AK4472="","",AK4472+VLOOKUP(I4472,'Вид исследования'!B:F,5,0))</f>
        <v/>
      </c>
      <c r="AQ4472" t="str">
        <f>IFERROR(IF(L4472="","",VLOOKUP(L4472&amp;I4472,Продукция!A:K,11,0)),"обратитесь к админ справочника")</f>
        <v/>
      </c>
      <c r="AS4472" t="str">
        <f>IFERROR(IF(L4472="","",VLOOKUP(L4472&amp;I4472,Продукция!A:J,10,0)),"обратитесь к админ справочника")</f>
        <v/>
      </c>
    </row>
    <row r="4473" spans="1:45" x14ac:dyDescent="0.25">
      <c r="A4473" t="str">
        <f t="shared" si="79"/>
        <v/>
      </c>
      <c r="B4473" t="str">
        <f>IF(E4473="","",INDEX(Лаборатории!A:A,MATCH('Производственный контроль'!E4473,Лаборатории!B:B,0)))</f>
        <v/>
      </c>
      <c r="C4473" t="str">
        <f>IF(E4473="","",VLOOKUP(E4473,Лаборатории!B:D,3,0))</f>
        <v/>
      </c>
      <c r="E4473" s="150"/>
      <c r="J4473" t="str">
        <f>IF(L4473="","",VLOOKUP(L4473,Продукция!B:D,3,0))</f>
        <v/>
      </c>
      <c r="K4473" t="str">
        <f>IF(L4473="","",VLOOKUP(L4473,Продукция!B:C,2,0))</f>
        <v/>
      </c>
      <c r="L4473" s="151"/>
      <c r="M4473" t="str">
        <f>IF(L4473="","",VLOOKUP(L4473,Продукция!B:L,11,0))</f>
        <v/>
      </c>
      <c r="AB4473" t="str">
        <f>IF(L4473="","",VLOOKUP(L4473&amp;I4473,Продукция!A:I,9,0))</f>
        <v/>
      </c>
      <c r="AF4473" t="str">
        <f>IF(AD4473="","",VLOOKUP(AD4473,'Сотрудники и ссылки'!A:B,2,0))</f>
        <v/>
      </c>
      <c r="AG4473" t="str">
        <f>IF(AD4473="","",VLOOKUP(AD4473,'Сотрудники и ссылки'!A:C,3,0))</f>
        <v/>
      </c>
      <c r="AI4473" t="str">
        <f>IF(AH4473="","",VLOOKUP(AH4473,'Сотрудники и ссылки'!A:B,2,0))</f>
        <v/>
      </c>
      <c r="AJ4473" t="str">
        <f>IF(AH4473="","",VLOOKUP(AH4473,'Сотрудники и ссылки'!A:C,3,0))</f>
        <v/>
      </c>
      <c r="AL4473" s="2" t="str">
        <f>IF(AK4473="","",AK4473+VLOOKUP(I4473,'Вид исследования'!B:E,4,0))</f>
        <v/>
      </c>
      <c r="AM4473" s="2" t="str">
        <f>IF(AK4473="","",AK4473+VLOOKUP(I4473,'Вид исследования'!B:F,5,0))</f>
        <v/>
      </c>
      <c r="AQ4473" t="str">
        <f>IFERROR(IF(L4473="","",VLOOKUP(L4473&amp;I4473,Продукция!A:K,11,0)),"обратитесь к админ справочника")</f>
        <v/>
      </c>
      <c r="AS4473" t="str">
        <f>IFERROR(IF(L4473="","",VLOOKUP(L4473&amp;I4473,Продукция!A:J,10,0)),"обратитесь к админ справочника")</f>
        <v/>
      </c>
    </row>
    <row r="4474" spans="1:45" x14ac:dyDescent="0.25">
      <c r="A4474" t="str">
        <f t="shared" si="79"/>
        <v/>
      </c>
      <c r="B4474" t="str">
        <f>IF(E4474="","",INDEX(Лаборатории!A:A,MATCH('Производственный контроль'!E4474,Лаборатории!B:B,0)))</f>
        <v/>
      </c>
      <c r="C4474" t="str">
        <f>IF(E4474="","",VLOOKUP(E4474,Лаборатории!B:D,3,0))</f>
        <v/>
      </c>
      <c r="E4474" s="150"/>
      <c r="J4474" t="str">
        <f>IF(L4474="","",VLOOKUP(L4474,Продукция!B:D,3,0))</f>
        <v/>
      </c>
      <c r="K4474" t="str">
        <f>IF(L4474="","",VLOOKUP(L4474,Продукция!B:C,2,0))</f>
        <v/>
      </c>
      <c r="L4474" s="151"/>
      <c r="M4474" t="str">
        <f>IF(L4474="","",VLOOKUP(L4474,Продукция!B:L,11,0))</f>
        <v/>
      </c>
      <c r="AB4474" t="str">
        <f>IF(L4474="","",VLOOKUP(L4474&amp;I4474,Продукция!A:I,9,0))</f>
        <v/>
      </c>
      <c r="AF4474" t="str">
        <f>IF(AD4474="","",VLOOKUP(AD4474,'Сотрудники и ссылки'!A:B,2,0))</f>
        <v/>
      </c>
      <c r="AG4474" t="str">
        <f>IF(AD4474="","",VLOOKUP(AD4474,'Сотрудники и ссылки'!A:C,3,0))</f>
        <v/>
      </c>
      <c r="AI4474" t="str">
        <f>IF(AH4474="","",VLOOKUP(AH4474,'Сотрудники и ссылки'!A:B,2,0))</f>
        <v/>
      </c>
      <c r="AJ4474" t="str">
        <f>IF(AH4474="","",VLOOKUP(AH4474,'Сотрудники и ссылки'!A:C,3,0))</f>
        <v/>
      </c>
      <c r="AL4474" s="2" t="str">
        <f>IF(AK4474="","",AK4474+VLOOKUP(I4474,'Вид исследования'!B:E,4,0))</f>
        <v/>
      </c>
      <c r="AM4474" s="2" t="str">
        <f>IF(AK4474="","",AK4474+VLOOKUP(I4474,'Вид исследования'!B:F,5,0))</f>
        <v/>
      </c>
      <c r="AQ4474" t="str">
        <f>IFERROR(IF(L4474="","",VLOOKUP(L4474&amp;I4474,Продукция!A:K,11,0)),"обратитесь к админ справочника")</f>
        <v/>
      </c>
      <c r="AS4474" t="str">
        <f>IFERROR(IF(L4474="","",VLOOKUP(L4474&amp;I4474,Продукция!A:J,10,0)),"обратитесь к админ справочника")</f>
        <v/>
      </c>
    </row>
    <row r="4475" spans="1:45" x14ac:dyDescent="0.25">
      <c r="A4475" t="str">
        <f t="shared" si="79"/>
        <v/>
      </c>
      <c r="B4475" t="str">
        <f>IF(E4475="","",INDEX(Лаборатории!A:A,MATCH('Производственный контроль'!E4475,Лаборатории!B:B,0)))</f>
        <v/>
      </c>
      <c r="C4475" t="str">
        <f>IF(E4475="","",VLOOKUP(E4475,Лаборатории!B:D,3,0))</f>
        <v/>
      </c>
      <c r="E4475" s="150"/>
      <c r="J4475" t="str">
        <f>IF(L4475="","",VLOOKUP(L4475,Продукция!B:D,3,0))</f>
        <v/>
      </c>
      <c r="K4475" t="str">
        <f>IF(L4475="","",VLOOKUP(L4475,Продукция!B:C,2,0))</f>
        <v/>
      </c>
      <c r="L4475" s="151"/>
      <c r="M4475" t="str">
        <f>IF(L4475="","",VLOOKUP(L4475,Продукция!B:L,11,0))</f>
        <v/>
      </c>
      <c r="AB4475" t="str">
        <f>IF(L4475="","",VLOOKUP(L4475&amp;I4475,Продукция!A:I,9,0))</f>
        <v/>
      </c>
      <c r="AF4475" t="str">
        <f>IF(AD4475="","",VLOOKUP(AD4475,'Сотрудники и ссылки'!A:B,2,0))</f>
        <v/>
      </c>
      <c r="AG4475" t="str">
        <f>IF(AD4475="","",VLOOKUP(AD4475,'Сотрудники и ссылки'!A:C,3,0))</f>
        <v/>
      </c>
      <c r="AI4475" t="str">
        <f>IF(AH4475="","",VLOOKUP(AH4475,'Сотрудники и ссылки'!A:B,2,0))</f>
        <v/>
      </c>
      <c r="AJ4475" t="str">
        <f>IF(AH4475="","",VLOOKUP(AH4475,'Сотрудники и ссылки'!A:C,3,0))</f>
        <v/>
      </c>
      <c r="AL4475" s="2" t="str">
        <f>IF(AK4475="","",AK4475+VLOOKUP(I4475,'Вид исследования'!B:E,4,0))</f>
        <v/>
      </c>
      <c r="AM4475" s="2" t="str">
        <f>IF(AK4475="","",AK4475+VLOOKUP(I4475,'Вид исследования'!B:F,5,0))</f>
        <v/>
      </c>
      <c r="AQ4475" t="str">
        <f>IFERROR(IF(L4475="","",VLOOKUP(L4475&amp;I4475,Продукция!A:K,11,0)),"обратитесь к админ справочника")</f>
        <v/>
      </c>
      <c r="AS4475" t="str">
        <f>IFERROR(IF(L4475="","",VLOOKUP(L4475&amp;I4475,Продукция!A:J,10,0)),"обратитесь к админ справочника")</f>
        <v/>
      </c>
    </row>
    <row r="4476" spans="1:45" x14ac:dyDescent="0.25">
      <c r="A4476" t="str">
        <f t="shared" si="79"/>
        <v/>
      </c>
      <c r="B4476" t="str">
        <f>IF(E4476="","",INDEX(Лаборатории!A:A,MATCH('Производственный контроль'!E4476,Лаборатории!B:B,0)))</f>
        <v/>
      </c>
      <c r="C4476" t="str">
        <f>IF(E4476="","",VLOOKUP(E4476,Лаборатории!B:D,3,0))</f>
        <v/>
      </c>
      <c r="E4476" s="150"/>
      <c r="J4476" t="str">
        <f>IF(L4476="","",VLOOKUP(L4476,Продукция!B:D,3,0))</f>
        <v/>
      </c>
      <c r="K4476" t="str">
        <f>IF(L4476="","",VLOOKUP(L4476,Продукция!B:C,2,0))</f>
        <v/>
      </c>
      <c r="L4476" s="151"/>
      <c r="M4476" t="str">
        <f>IF(L4476="","",VLOOKUP(L4476,Продукция!B:L,11,0))</f>
        <v/>
      </c>
      <c r="AB4476" t="str">
        <f>IF(L4476="","",VLOOKUP(L4476&amp;I4476,Продукция!A:I,9,0))</f>
        <v/>
      </c>
      <c r="AF4476" t="str">
        <f>IF(AD4476="","",VLOOKUP(AD4476,'Сотрудники и ссылки'!A:B,2,0))</f>
        <v/>
      </c>
      <c r="AG4476" t="str">
        <f>IF(AD4476="","",VLOOKUP(AD4476,'Сотрудники и ссылки'!A:C,3,0))</f>
        <v/>
      </c>
      <c r="AI4476" t="str">
        <f>IF(AH4476="","",VLOOKUP(AH4476,'Сотрудники и ссылки'!A:B,2,0))</f>
        <v/>
      </c>
      <c r="AJ4476" t="str">
        <f>IF(AH4476="","",VLOOKUP(AH4476,'Сотрудники и ссылки'!A:C,3,0))</f>
        <v/>
      </c>
      <c r="AL4476" s="2" t="str">
        <f>IF(AK4476="","",AK4476+VLOOKUP(I4476,'Вид исследования'!B:E,4,0))</f>
        <v/>
      </c>
      <c r="AM4476" s="2" t="str">
        <f>IF(AK4476="","",AK4476+VLOOKUP(I4476,'Вид исследования'!B:F,5,0))</f>
        <v/>
      </c>
      <c r="AQ4476" t="str">
        <f>IFERROR(IF(L4476="","",VLOOKUP(L4476&amp;I4476,Продукция!A:K,11,0)),"обратитесь к админ справочника")</f>
        <v/>
      </c>
      <c r="AS4476" t="str">
        <f>IFERROR(IF(L4476="","",VLOOKUP(L4476&amp;I4476,Продукция!A:J,10,0)),"обратитесь к админ справочника")</f>
        <v/>
      </c>
    </row>
    <row r="4477" spans="1:45" x14ac:dyDescent="0.25">
      <c r="A4477" t="str">
        <f t="shared" si="79"/>
        <v/>
      </c>
      <c r="B4477" t="str">
        <f>IF(E4477="","",INDEX(Лаборатории!A:A,MATCH('Производственный контроль'!E4477,Лаборатории!B:B,0)))</f>
        <v/>
      </c>
      <c r="C4477" t="str">
        <f>IF(E4477="","",VLOOKUP(E4477,Лаборатории!B:D,3,0))</f>
        <v/>
      </c>
      <c r="E4477" s="150"/>
      <c r="J4477" t="str">
        <f>IF(L4477="","",VLOOKUP(L4477,Продукция!B:D,3,0))</f>
        <v/>
      </c>
      <c r="K4477" t="str">
        <f>IF(L4477="","",VLOOKUP(L4477,Продукция!B:C,2,0))</f>
        <v/>
      </c>
      <c r="L4477" s="151"/>
      <c r="M4477" t="str">
        <f>IF(L4477="","",VLOOKUP(L4477,Продукция!B:L,11,0))</f>
        <v/>
      </c>
      <c r="AB4477" t="str">
        <f>IF(L4477="","",VLOOKUP(L4477&amp;I4477,Продукция!A:I,9,0))</f>
        <v/>
      </c>
      <c r="AF4477" t="str">
        <f>IF(AD4477="","",VLOOKUP(AD4477,'Сотрудники и ссылки'!A:B,2,0))</f>
        <v/>
      </c>
      <c r="AG4477" t="str">
        <f>IF(AD4477="","",VLOOKUP(AD4477,'Сотрудники и ссылки'!A:C,3,0))</f>
        <v/>
      </c>
      <c r="AI4477" t="str">
        <f>IF(AH4477="","",VLOOKUP(AH4477,'Сотрудники и ссылки'!A:B,2,0))</f>
        <v/>
      </c>
      <c r="AJ4477" t="str">
        <f>IF(AH4477="","",VLOOKUP(AH4477,'Сотрудники и ссылки'!A:C,3,0))</f>
        <v/>
      </c>
      <c r="AL4477" s="2" t="str">
        <f>IF(AK4477="","",AK4477+VLOOKUP(I4477,'Вид исследования'!B:E,4,0))</f>
        <v/>
      </c>
      <c r="AM4477" s="2" t="str">
        <f>IF(AK4477="","",AK4477+VLOOKUP(I4477,'Вид исследования'!B:F,5,0))</f>
        <v/>
      </c>
      <c r="AQ4477" t="str">
        <f>IFERROR(IF(L4477="","",VLOOKUP(L4477&amp;I4477,Продукция!A:K,11,0)),"обратитесь к админ справочника")</f>
        <v/>
      </c>
      <c r="AS4477" t="str">
        <f>IFERROR(IF(L4477="","",VLOOKUP(L4477&amp;I4477,Продукция!A:J,10,0)),"обратитесь к админ справочника")</f>
        <v/>
      </c>
    </row>
    <row r="4478" spans="1:45" x14ac:dyDescent="0.25">
      <c r="A4478" t="str">
        <f t="shared" si="79"/>
        <v/>
      </c>
      <c r="B4478" t="str">
        <f>IF(E4478="","",INDEX(Лаборатории!A:A,MATCH('Производственный контроль'!E4478,Лаборатории!B:B,0)))</f>
        <v/>
      </c>
      <c r="C4478" t="str">
        <f>IF(E4478="","",VLOOKUP(E4478,Лаборатории!B:D,3,0))</f>
        <v/>
      </c>
      <c r="E4478" s="150"/>
      <c r="J4478" t="str">
        <f>IF(L4478="","",VLOOKUP(L4478,Продукция!B:D,3,0))</f>
        <v/>
      </c>
      <c r="K4478" t="str">
        <f>IF(L4478="","",VLOOKUP(L4478,Продукция!B:C,2,0))</f>
        <v/>
      </c>
      <c r="L4478" s="151"/>
      <c r="M4478" t="str">
        <f>IF(L4478="","",VLOOKUP(L4478,Продукция!B:L,11,0))</f>
        <v/>
      </c>
      <c r="AB4478" t="str">
        <f>IF(L4478="","",VLOOKUP(L4478&amp;I4478,Продукция!A:I,9,0))</f>
        <v/>
      </c>
      <c r="AF4478" t="str">
        <f>IF(AD4478="","",VLOOKUP(AD4478,'Сотрудники и ссылки'!A:B,2,0))</f>
        <v/>
      </c>
      <c r="AG4478" t="str">
        <f>IF(AD4478="","",VLOOKUP(AD4478,'Сотрудники и ссылки'!A:C,3,0))</f>
        <v/>
      </c>
      <c r="AI4478" t="str">
        <f>IF(AH4478="","",VLOOKUP(AH4478,'Сотрудники и ссылки'!A:B,2,0))</f>
        <v/>
      </c>
      <c r="AJ4478" t="str">
        <f>IF(AH4478="","",VLOOKUP(AH4478,'Сотрудники и ссылки'!A:C,3,0))</f>
        <v/>
      </c>
      <c r="AL4478" s="2" t="str">
        <f>IF(AK4478="","",AK4478+VLOOKUP(I4478,'Вид исследования'!B:E,4,0))</f>
        <v/>
      </c>
      <c r="AM4478" s="2" t="str">
        <f>IF(AK4478="","",AK4478+VLOOKUP(I4478,'Вид исследования'!B:F,5,0))</f>
        <v/>
      </c>
      <c r="AQ4478" t="str">
        <f>IFERROR(IF(L4478="","",VLOOKUP(L4478&amp;I4478,Продукция!A:K,11,0)),"обратитесь к админ справочника")</f>
        <v/>
      </c>
      <c r="AS4478" t="str">
        <f>IFERROR(IF(L4478="","",VLOOKUP(L4478&amp;I4478,Продукция!A:J,10,0)),"обратитесь к админ справочника")</f>
        <v/>
      </c>
    </row>
    <row r="4479" spans="1:45" x14ac:dyDescent="0.25">
      <c r="A4479" t="str">
        <f t="shared" si="79"/>
        <v/>
      </c>
      <c r="B4479" t="str">
        <f>IF(E4479="","",INDEX(Лаборатории!A:A,MATCH('Производственный контроль'!E4479,Лаборатории!B:B,0)))</f>
        <v/>
      </c>
      <c r="C4479" t="str">
        <f>IF(E4479="","",VLOOKUP(E4479,Лаборатории!B:D,3,0))</f>
        <v/>
      </c>
      <c r="E4479" s="150"/>
      <c r="J4479" t="str">
        <f>IF(L4479="","",VLOOKUP(L4479,Продукция!B:D,3,0))</f>
        <v/>
      </c>
      <c r="K4479" t="str">
        <f>IF(L4479="","",VLOOKUP(L4479,Продукция!B:C,2,0))</f>
        <v/>
      </c>
      <c r="L4479" s="151"/>
      <c r="M4479" t="str">
        <f>IF(L4479="","",VLOOKUP(L4479,Продукция!B:L,11,0))</f>
        <v/>
      </c>
      <c r="AB4479" t="str">
        <f>IF(L4479="","",VLOOKUP(L4479&amp;I4479,Продукция!A:I,9,0))</f>
        <v/>
      </c>
      <c r="AF4479" t="str">
        <f>IF(AD4479="","",VLOOKUP(AD4479,'Сотрудники и ссылки'!A:B,2,0))</f>
        <v/>
      </c>
      <c r="AG4479" t="str">
        <f>IF(AD4479="","",VLOOKUP(AD4479,'Сотрудники и ссылки'!A:C,3,0))</f>
        <v/>
      </c>
      <c r="AI4479" t="str">
        <f>IF(AH4479="","",VLOOKUP(AH4479,'Сотрудники и ссылки'!A:B,2,0))</f>
        <v/>
      </c>
      <c r="AJ4479" t="str">
        <f>IF(AH4479="","",VLOOKUP(AH4479,'Сотрудники и ссылки'!A:C,3,0))</f>
        <v/>
      </c>
      <c r="AL4479" s="2" t="str">
        <f>IF(AK4479="","",AK4479+VLOOKUP(I4479,'Вид исследования'!B:E,4,0))</f>
        <v/>
      </c>
      <c r="AM4479" s="2" t="str">
        <f>IF(AK4479="","",AK4479+VLOOKUP(I4479,'Вид исследования'!B:F,5,0))</f>
        <v/>
      </c>
      <c r="AQ4479" t="str">
        <f>IFERROR(IF(L4479="","",VLOOKUP(L4479&amp;I4479,Продукция!A:K,11,0)),"обратитесь к админ справочника")</f>
        <v/>
      </c>
      <c r="AS4479" t="str">
        <f>IFERROR(IF(L4479="","",VLOOKUP(L4479&amp;I4479,Продукция!A:J,10,0)),"обратитесь к админ справочника")</f>
        <v/>
      </c>
    </row>
    <row r="4480" spans="1:45" x14ac:dyDescent="0.25">
      <c r="A4480" t="str">
        <f t="shared" si="79"/>
        <v/>
      </c>
      <c r="B4480" t="str">
        <f>IF(E4480="","",INDEX(Лаборатории!A:A,MATCH('Производственный контроль'!E4480,Лаборатории!B:B,0)))</f>
        <v/>
      </c>
      <c r="C4480" t="str">
        <f>IF(E4480="","",VLOOKUP(E4480,Лаборатории!B:D,3,0))</f>
        <v/>
      </c>
      <c r="E4480" s="150"/>
      <c r="J4480" t="str">
        <f>IF(L4480="","",VLOOKUP(L4480,Продукция!B:D,3,0))</f>
        <v/>
      </c>
      <c r="K4480" t="str">
        <f>IF(L4480="","",VLOOKUP(L4480,Продукция!B:C,2,0))</f>
        <v/>
      </c>
      <c r="L4480" s="151"/>
      <c r="M4480" t="str">
        <f>IF(L4480="","",VLOOKUP(L4480,Продукция!B:L,11,0))</f>
        <v/>
      </c>
      <c r="AB4480" t="str">
        <f>IF(L4480="","",VLOOKUP(L4480&amp;I4480,Продукция!A:I,9,0))</f>
        <v/>
      </c>
      <c r="AF4480" t="str">
        <f>IF(AD4480="","",VLOOKUP(AD4480,'Сотрудники и ссылки'!A:B,2,0))</f>
        <v/>
      </c>
      <c r="AG4480" t="str">
        <f>IF(AD4480="","",VLOOKUP(AD4480,'Сотрудники и ссылки'!A:C,3,0))</f>
        <v/>
      </c>
      <c r="AI4480" t="str">
        <f>IF(AH4480="","",VLOOKUP(AH4480,'Сотрудники и ссылки'!A:B,2,0))</f>
        <v/>
      </c>
      <c r="AJ4480" t="str">
        <f>IF(AH4480="","",VLOOKUP(AH4480,'Сотрудники и ссылки'!A:C,3,0))</f>
        <v/>
      </c>
      <c r="AL4480" s="2" t="str">
        <f>IF(AK4480="","",AK4480+VLOOKUP(I4480,'Вид исследования'!B:E,4,0))</f>
        <v/>
      </c>
      <c r="AM4480" s="2" t="str">
        <f>IF(AK4480="","",AK4480+VLOOKUP(I4480,'Вид исследования'!B:F,5,0))</f>
        <v/>
      </c>
      <c r="AQ4480" t="str">
        <f>IFERROR(IF(L4480="","",VLOOKUP(L4480&amp;I4480,Продукция!A:K,11,0)),"обратитесь к админ справочника")</f>
        <v/>
      </c>
      <c r="AS4480" t="str">
        <f>IFERROR(IF(L4480="","",VLOOKUP(L4480&amp;I4480,Продукция!A:J,10,0)),"обратитесь к админ справочника")</f>
        <v/>
      </c>
    </row>
    <row r="4481" spans="1:45" x14ac:dyDescent="0.25">
      <c r="A4481" t="str">
        <f t="shared" si="79"/>
        <v/>
      </c>
      <c r="B4481" t="str">
        <f>IF(E4481="","",INDEX(Лаборатории!A:A,MATCH('Производственный контроль'!E4481,Лаборатории!B:B,0)))</f>
        <v/>
      </c>
      <c r="C4481" t="str">
        <f>IF(E4481="","",VLOOKUP(E4481,Лаборатории!B:D,3,0))</f>
        <v/>
      </c>
      <c r="E4481" s="150"/>
      <c r="J4481" t="str">
        <f>IF(L4481="","",VLOOKUP(L4481,Продукция!B:D,3,0))</f>
        <v/>
      </c>
      <c r="K4481" t="str">
        <f>IF(L4481="","",VLOOKUP(L4481,Продукция!B:C,2,0))</f>
        <v/>
      </c>
      <c r="L4481" s="151"/>
      <c r="M4481" t="str">
        <f>IF(L4481="","",VLOOKUP(L4481,Продукция!B:L,11,0))</f>
        <v/>
      </c>
      <c r="AB4481" t="str">
        <f>IF(L4481="","",VLOOKUP(L4481&amp;I4481,Продукция!A:I,9,0))</f>
        <v/>
      </c>
      <c r="AF4481" t="str">
        <f>IF(AD4481="","",VLOOKUP(AD4481,'Сотрудники и ссылки'!A:B,2,0))</f>
        <v/>
      </c>
      <c r="AG4481" t="str">
        <f>IF(AD4481="","",VLOOKUP(AD4481,'Сотрудники и ссылки'!A:C,3,0))</f>
        <v/>
      </c>
      <c r="AI4481" t="str">
        <f>IF(AH4481="","",VLOOKUP(AH4481,'Сотрудники и ссылки'!A:B,2,0))</f>
        <v/>
      </c>
      <c r="AJ4481" t="str">
        <f>IF(AH4481="","",VLOOKUP(AH4481,'Сотрудники и ссылки'!A:C,3,0))</f>
        <v/>
      </c>
      <c r="AL4481" s="2" t="str">
        <f>IF(AK4481="","",AK4481+VLOOKUP(I4481,'Вид исследования'!B:E,4,0))</f>
        <v/>
      </c>
      <c r="AM4481" s="2" t="str">
        <f>IF(AK4481="","",AK4481+VLOOKUP(I4481,'Вид исследования'!B:F,5,0))</f>
        <v/>
      </c>
      <c r="AQ4481" t="str">
        <f>IFERROR(IF(L4481="","",VLOOKUP(L4481&amp;I4481,Продукция!A:K,11,0)),"обратитесь к админ справочника")</f>
        <v/>
      </c>
      <c r="AS4481" t="str">
        <f>IFERROR(IF(L4481="","",VLOOKUP(L4481&amp;I4481,Продукция!A:J,10,0)),"обратитесь к админ справочника")</f>
        <v/>
      </c>
    </row>
    <row r="4482" spans="1:45" x14ac:dyDescent="0.25">
      <c r="A4482" t="str">
        <f t="shared" si="79"/>
        <v/>
      </c>
      <c r="B4482" t="str">
        <f>IF(E4482="","",INDEX(Лаборатории!A:A,MATCH('Производственный контроль'!E4482,Лаборатории!B:B,0)))</f>
        <v/>
      </c>
      <c r="C4482" t="str">
        <f>IF(E4482="","",VLOOKUP(E4482,Лаборатории!B:D,3,0))</f>
        <v/>
      </c>
      <c r="E4482" s="150"/>
      <c r="J4482" t="str">
        <f>IF(L4482="","",VLOOKUP(L4482,Продукция!B:D,3,0))</f>
        <v/>
      </c>
      <c r="K4482" t="str">
        <f>IF(L4482="","",VLOOKUP(L4482,Продукция!B:C,2,0))</f>
        <v/>
      </c>
      <c r="L4482" s="151"/>
      <c r="M4482" t="str">
        <f>IF(L4482="","",VLOOKUP(L4482,Продукция!B:L,11,0))</f>
        <v/>
      </c>
      <c r="AB4482" t="str">
        <f>IF(L4482="","",VLOOKUP(L4482&amp;I4482,Продукция!A:I,9,0))</f>
        <v/>
      </c>
      <c r="AF4482" t="str">
        <f>IF(AD4482="","",VLOOKUP(AD4482,'Сотрудники и ссылки'!A:B,2,0))</f>
        <v/>
      </c>
      <c r="AG4482" t="str">
        <f>IF(AD4482="","",VLOOKUP(AD4482,'Сотрудники и ссылки'!A:C,3,0))</f>
        <v/>
      </c>
      <c r="AI4482" t="str">
        <f>IF(AH4482="","",VLOOKUP(AH4482,'Сотрудники и ссылки'!A:B,2,0))</f>
        <v/>
      </c>
      <c r="AJ4482" t="str">
        <f>IF(AH4482="","",VLOOKUP(AH4482,'Сотрудники и ссылки'!A:C,3,0))</f>
        <v/>
      </c>
      <c r="AL4482" s="2" t="str">
        <f>IF(AK4482="","",AK4482+VLOOKUP(I4482,'Вид исследования'!B:E,4,0))</f>
        <v/>
      </c>
      <c r="AM4482" s="2" t="str">
        <f>IF(AK4482="","",AK4482+VLOOKUP(I4482,'Вид исследования'!B:F,5,0))</f>
        <v/>
      </c>
      <c r="AQ4482" t="str">
        <f>IFERROR(IF(L4482="","",VLOOKUP(L4482&amp;I4482,Продукция!A:K,11,0)),"обратитесь к админ справочника")</f>
        <v/>
      </c>
      <c r="AS4482" t="str">
        <f>IFERROR(IF(L4482="","",VLOOKUP(L4482&amp;I4482,Продукция!A:J,10,0)),"обратитесь к админ справочника")</f>
        <v/>
      </c>
    </row>
    <row r="4483" spans="1:45" x14ac:dyDescent="0.25">
      <c r="A4483" t="str">
        <f t="shared" si="79"/>
        <v/>
      </c>
      <c r="B4483" t="str">
        <f>IF(E4483="","",INDEX(Лаборатории!A:A,MATCH('Производственный контроль'!E4483,Лаборатории!B:B,0)))</f>
        <v/>
      </c>
      <c r="C4483" t="str">
        <f>IF(E4483="","",VLOOKUP(E4483,Лаборатории!B:D,3,0))</f>
        <v/>
      </c>
      <c r="E4483" s="150"/>
      <c r="J4483" t="str">
        <f>IF(L4483="","",VLOOKUP(L4483,Продукция!B:D,3,0))</f>
        <v/>
      </c>
      <c r="K4483" t="str">
        <f>IF(L4483="","",VLOOKUP(L4483,Продукция!B:C,2,0))</f>
        <v/>
      </c>
      <c r="L4483" s="151"/>
      <c r="M4483" t="str">
        <f>IF(L4483="","",VLOOKUP(L4483,Продукция!B:L,11,0))</f>
        <v/>
      </c>
      <c r="AB4483" t="str">
        <f>IF(L4483="","",VLOOKUP(L4483&amp;I4483,Продукция!A:I,9,0))</f>
        <v/>
      </c>
      <c r="AF4483" t="str">
        <f>IF(AD4483="","",VLOOKUP(AD4483,'Сотрудники и ссылки'!A:B,2,0))</f>
        <v/>
      </c>
      <c r="AG4483" t="str">
        <f>IF(AD4483="","",VLOOKUP(AD4483,'Сотрудники и ссылки'!A:C,3,0))</f>
        <v/>
      </c>
      <c r="AI4483" t="str">
        <f>IF(AH4483="","",VLOOKUP(AH4483,'Сотрудники и ссылки'!A:B,2,0))</f>
        <v/>
      </c>
      <c r="AJ4483" t="str">
        <f>IF(AH4483="","",VLOOKUP(AH4483,'Сотрудники и ссылки'!A:C,3,0))</f>
        <v/>
      </c>
      <c r="AL4483" s="2" t="str">
        <f>IF(AK4483="","",AK4483+VLOOKUP(I4483,'Вид исследования'!B:E,4,0))</f>
        <v/>
      </c>
      <c r="AM4483" s="2" t="str">
        <f>IF(AK4483="","",AK4483+VLOOKUP(I4483,'Вид исследования'!B:F,5,0))</f>
        <v/>
      </c>
      <c r="AQ4483" t="str">
        <f>IFERROR(IF(L4483="","",VLOOKUP(L4483&amp;I4483,Продукция!A:K,11,0)),"обратитесь к админ справочника")</f>
        <v/>
      </c>
      <c r="AS4483" t="str">
        <f>IFERROR(IF(L4483="","",VLOOKUP(L4483&amp;I4483,Продукция!A:J,10,0)),"обратитесь к админ справочника")</f>
        <v/>
      </c>
    </row>
    <row r="4484" spans="1:45" x14ac:dyDescent="0.25">
      <c r="A4484" t="str">
        <f t="shared" si="79"/>
        <v/>
      </c>
      <c r="B4484" t="str">
        <f>IF(E4484="","",INDEX(Лаборатории!A:A,MATCH('Производственный контроль'!E4484,Лаборатории!B:B,0)))</f>
        <v/>
      </c>
      <c r="C4484" t="str">
        <f>IF(E4484="","",VLOOKUP(E4484,Лаборатории!B:D,3,0))</f>
        <v/>
      </c>
      <c r="E4484" s="150"/>
      <c r="J4484" t="str">
        <f>IF(L4484="","",VLOOKUP(L4484,Продукция!B:D,3,0))</f>
        <v/>
      </c>
      <c r="K4484" t="str">
        <f>IF(L4484="","",VLOOKUP(L4484,Продукция!B:C,2,0))</f>
        <v/>
      </c>
      <c r="L4484" s="151"/>
      <c r="M4484" t="str">
        <f>IF(L4484="","",VLOOKUP(L4484,Продукция!B:L,11,0))</f>
        <v/>
      </c>
      <c r="AB4484" t="str">
        <f>IF(L4484="","",VLOOKUP(L4484&amp;I4484,Продукция!A:I,9,0))</f>
        <v/>
      </c>
      <c r="AF4484" t="str">
        <f>IF(AD4484="","",VLOOKUP(AD4484,'Сотрудники и ссылки'!A:B,2,0))</f>
        <v/>
      </c>
      <c r="AG4484" t="str">
        <f>IF(AD4484="","",VLOOKUP(AD4484,'Сотрудники и ссылки'!A:C,3,0))</f>
        <v/>
      </c>
      <c r="AI4484" t="str">
        <f>IF(AH4484="","",VLOOKUP(AH4484,'Сотрудники и ссылки'!A:B,2,0))</f>
        <v/>
      </c>
      <c r="AJ4484" t="str">
        <f>IF(AH4484="","",VLOOKUP(AH4484,'Сотрудники и ссылки'!A:C,3,0))</f>
        <v/>
      </c>
      <c r="AL4484" s="2" t="str">
        <f>IF(AK4484="","",AK4484+VLOOKUP(I4484,'Вид исследования'!B:E,4,0))</f>
        <v/>
      </c>
      <c r="AM4484" s="2" t="str">
        <f>IF(AK4484="","",AK4484+VLOOKUP(I4484,'Вид исследования'!B:F,5,0))</f>
        <v/>
      </c>
      <c r="AQ4484" t="str">
        <f>IFERROR(IF(L4484="","",VLOOKUP(L4484&amp;I4484,Продукция!A:K,11,0)),"обратитесь к админ справочника")</f>
        <v/>
      </c>
      <c r="AS4484" t="str">
        <f>IFERROR(IF(L4484="","",VLOOKUP(L4484&amp;I4484,Продукция!A:J,10,0)),"обратитесь к админ справочника")</f>
        <v/>
      </c>
    </row>
    <row r="4485" spans="1:45" x14ac:dyDescent="0.25">
      <c r="A4485" t="str">
        <f t="shared" si="79"/>
        <v/>
      </c>
      <c r="B4485" t="str">
        <f>IF(E4485="","",INDEX(Лаборатории!A:A,MATCH('Производственный контроль'!E4485,Лаборатории!B:B,0)))</f>
        <v/>
      </c>
      <c r="C4485" t="str">
        <f>IF(E4485="","",VLOOKUP(E4485,Лаборатории!B:D,3,0))</f>
        <v/>
      </c>
      <c r="E4485" s="150"/>
      <c r="J4485" t="str">
        <f>IF(L4485="","",VLOOKUP(L4485,Продукция!B:D,3,0))</f>
        <v/>
      </c>
      <c r="K4485" t="str">
        <f>IF(L4485="","",VLOOKUP(L4485,Продукция!B:C,2,0))</f>
        <v/>
      </c>
      <c r="L4485" s="151"/>
      <c r="M4485" t="str">
        <f>IF(L4485="","",VLOOKUP(L4485,Продукция!B:L,11,0))</f>
        <v/>
      </c>
      <c r="AB4485" t="str">
        <f>IF(L4485="","",VLOOKUP(L4485&amp;I4485,Продукция!A:I,9,0))</f>
        <v/>
      </c>
      <c r="AF4485" t="str">
        <f>IF(AD4485="","",VLOOKUP(AD4485,'Сотрудники и ссылки'!A:B,2,0))</f>
        <v/>
      </c>
      <c r="AG4485" t="str">
        <f>IF(AD4485="","",VLOOKUP(AD4485,'Сотрудники и ссылки'!A:C,3,0))</f>
        <v/>
      </c>
      <c r="AI4485" t="str">
        <f>IF(AH4485="","",VLOOKUP(AH4485,'Сотрудники и ссылки'!A:B,2,0))</f>
        <v/>
      </c>
      <c r="AJ4485" t="str">
        <f>IF(AH4485="","",VLOOKUP(AH4485,'Сотрудники и ссылки'!A:C,3,0))</f>
        <v/>
      </c>
      <c r="AL4485" s="2" t="str">
        <f>IF(AK4485="","",AK4485+VLOOKUP(I4485,'Вид исследования'!B:E,4,0))</f>
        <v/>
      </c>
      <c r="AM4485" s="2" t="str">
        <f>IF(AK4485="","",AK4485+VLOOKUP(I4485,'Вид исследования'!B:F,5,0))</f>
        <v/>
      </c>
      <c r="AQ4485" t="str">
        <f>IFERROR(IF(L4485="","",VLOOKUP(L4485&amp;I4485,Продукция!A:K,11,0)),"обратитесь к админ справочника")</f>
        <v/>
      </c>
      <c r="AS4485" t="str">
        <f>IFERROR(IF(L4485="","",VLOOKUP(L4485&amp;I4485,Продукция!A:J,10,0)),"обратитесь к админ справочника")</f>
        <v/>
      </c>
    </row>
    <row r="4486" spans="1:45" x14ac:dyDescent="0.25">
      <c r="A4486" t="str">
        <f t="shared" si="79"/>
        <v/>
      </c>
      <c r="B4486" t="str">
        <f>IF(E4486="","",INDEX(Лаборатории!A:A,MATCH('Производственный контроль'!E4486,Лаборатории!B:B,0)))</f>
        <v/>
      </c>
      <c r="C4486" t="str">
        <f>IF(E4486="","",VLOOKUP(E4486,Лаборатории!B:D,3,0))</f>
        <v/>
      </c>
      <c r="E4486" s="150"/>
      <c r="J4486" t="str">
        <f>IF(L4486="","",VLOOKUP(L4486,Продукция!B:D,3,0))</f>
        <v/>
      </c>
      <c r="K4486" t="str">
        <f>IF(L4486="","",VLOOKUP(L4486,Продукция!B:C,2,0))</f>
        <v/>
      </c>
      <c r="L4486" s="151"/>
      <c r="M4486" t="str">
        <f>IF(L4486="","",VLOOKUP(L4486,Продукция!B:L,11,0))</f>
        <v/>
      </c>
      <c r="AB4486" t="str">
        <f>IF(L4486="","",VLOOKUP(L4486&amp;I4486,Продукция!A:I,9,0))</f>
        <v/>
      </c>
      <c r="AF4486" t="str">
        <f>IF(AD4486="","",VLOOKUP(AD4486,'Сотрудники и ссылки'!A:B,2,0))</f>
        <v/>
      </c>
      <c r="AG4486" t="str">
        <f>IF(AD4486="","",VLOOKUP(AD4486,'Сотрудники и ссылки'!A:C,3,0))</f>
        <v/>
      </c>
      <c r="AI4486" t="str">
        <f>IF(AH4486="","",VLOOKUP(AH4486,'Сотрудники и ссылки'!A:B,2,0))</f>
        <v/>
      </c>
      <c r="AJ4486" t="str">
        <f>IF(AH4486="","",VLOOKUP(AH4486,'Сотрудники и ссылки'!A:C,3,0))</f>
        <v/>
      </c>
      <c r="AL4486" s="2" t="str">
        <f>IF(AK4486="","",AK4486+VLOOKUP(I4486,'Вид исследования'!B:E,4,0))</f>
        <v/>
      </c>
      <c r="AM4486" s="2" t="str">
        <f>IF(AK4486="","",AK4486+VLOOKUP(I4486,'Вид исследования'!B:F,5,0))</f>
        <v/>
      </c>
      <c r="AQ4486" t="str">
        <f>IFERROR(IF(L4486="","",VLOOKUP(L4486&amp;I4486,Продукция!A:K,11,0)),"обратитесь к админ справочника")</f>
        <v/>
      </c>
      <c r="AS4486" t="str">
        <f>IFERROR(IF(L4486="","",VLOOKUP(L4486&amp;I4486,Продукция!A:J,10,0)),"обратитесь к админ справочника")</f>
        <v/>
      </c>
    </row>
    <row r="4487" spans="1:45" x14ac:dyDescent="0.25">
      <c r="A4487" t="str">
        <f t="shared" si="79"/>
        <v/>
      </c>
      <c r="B4487" t="str">
        <f>IF(E4487="","",INDEX(Лаборатории!A:A,MATCH('Производственный контроль'!E4487,Лаборатории!B:B,0)))</f>
        <v/>
      </c>
      <c r="C4487" t="str">
        <f>IF(E4487="","",VLOOKUP(E4487,Лаборатории!B:D,3,0))</f>
        <v/>
      </c>
      <c r="E4487" s="150"/>
      <c r="J4487" t="str">
        <f>IF(L4487="","",VLOOKUP(L4487,Продукция!B:D,3,0))</f>
        <v/>
      </c>
      <c r="K4487" t="str">
        <f>IF(L4487="","",VLOOKUP(L4487,Продукция!B:C,2,0))</f>
        <v/>
      </c>
      <c r="L4487" s="151"/>
      <c r="M4487" t="str">
        <f>IF(L4487="","",VLOOKUP(L4487,Продукция!B:L,11,0))</f>
        <v/>
      </c>
      <c r="AB4487" t="str">
        <f>IF(L4487="","",VLOOKUP(L4487&amp;I4487,Продукция!A:I,9,0))</f>
        <v/>
      </c>
      <c r="AF4487" t="str">
        <f>IF(AD4487="","",VLOOKUP(AD4487,'Сотрудники и ссылки'!A:B,2,0))</f>
        <v/>
      </c>
      <c r="AG4487" t="str">
        <f>IF(AD4487="","",VLOOKUP(AD4487,'Сотрудники и ссылки'!A:C,3,0))</f>
        <v/>
      </c>
      <c r="AI4487" t="str">
        <f>IF(AH4487="","",VLOOKUP(AH4487,'Сотрудники и ссылки'!A:B,2,0))</f>
        <v/>
      </c>
      <c r="AJ4487" t="str">
        <f>IF(AH4487="","",VLOOKUP(AH4487,'Сотрудники и ссылки'!A:C,3,0))</f>
        <v/>
      </c>
      <c r="AL4487" s="2" t="str">
        <f>IF(AK4487="","",AK4487+VLOOKUP(I4487,'Вид исследования'!B:E,4,0))</f>
        <v/>
      </c>
      <c r="AM4487" s="2" t="str">
        <f>IF(AK4487="","",AK4487+VLOOKUP(I4487,'Вид исследования'!B:F,5,0))</f>
        <v/>
      </c>
      <c r="AQ4487" t="str">
        <f>IFERROR(IF(L4487="","",VLOOKUP(L4487&amp;I4487,Продукция!A:K,11,0)),"обратитесь к админ справочника")</f>
        <v/>
      </c>
      <c r="AS4487" t="str">
        <f>IFERROR(IF(L4487="","",VLOOKUP(L4487&amp;I4487,Продукция!A:J,10,0)),"обратитесь к админ справочника")</f>
        <v/>
      </c>
    </row>
    <row r="4488" spans="1:45" x14ac:dyDescent="0.25">
      <c r="A4488" t="str">
        <f t="shared" si="79"/>
        <v/>
      </c>
      <c r="B4488" t="str">
        <f>IF(E4488="","",INDEX(Лаборатории!A:A,MATCH('Производственный контроль'!E4488,Лаборатории!B:B,0)))</f>
        <v/>
      </c>
      <c r="C4488" t="str">
        <f>IF(E4488="","",VLOOKUP(E4488,Лаборатории!B:D,3,0))</f>
        <v/>
      </c>
      <c r="E4488" s="150"/>
      <c r="J4488" t="str">
        <f>IF(L4488="","",VLOOKUP(L4488,Продукция!B:D,3,0))</f>
        <v/>
      </c>
      <c r="K4488" t="str">
        <f>IF(L4488="","",VLOOKUP(L4488,Продукция!B:C,2,0))</f>
        <v/>
      </c>
      <c r="L4488" s="151"/>
      <c r="M4488" t="str">
        <f>IF(L4488="","",VLOOKUP(L4488,Продукция!B:L,11,0))</f>
        <v/>
      </c>
      <c r="AB4488" t="str">
        <f>IF(L4488="","",VLOOKUP(L4488&amp;I4488,Продукция!A:I,9,0))</f>
        <v/>
      </c>
      <c r="AF4488" t="str">
        <f>IF(AD4488="","",VLOOKUP(AD4488,'Сотрудники и ссылки'!A:B,2,0))</f>
        <v/>
      </c>
      <c r="AG4488" t="str">
        <f>IF(AD4488="","",VLOOKUP(AD4488,'Сотрудники и ссылки'!A:C,3,0))</f>
        <v/>
      </c>
      <c r="AI4488" t="str">
        <f>IF(AH4488="","",VLOOKUP(AH4488,'Сотрудники и ссылки'!A:B,2,0))</f>
        <v/>
      </c>
      <c r="AJ4488" t="str">
        <f>IF(AH4488="","",VLOOKUP(AH4488,'Сотрудники и ссылки'!A:C,3,0))</f>
        <v/>
      </c>
      <c r="AL4488" s="2" t="str">
        <f>IF(AK4488="","",AK4488+VLOOKUP(I4488,'Вид исследования'!B:E,4,0))</f>
        <v/>
      </c>
      <c r="AM4488" s="2" t="str">
        <f>IF(AK4488="","",AK4488+VLOOKUP(I4488,'Вид исследования'!B:F,5,0))</f>
        <v/>
      </c>
      <c r="AQ4488" t="str">
        <f>IFERROR(IF(L4488="","",VLOOKUP(L4488&amp;I4488,Продукция!A:K,11,0)),"обратитесь к админ справочника")</f>
        <v/>
      </c>
      <c r="AS4488" t="str">
        <f>IFERROR(IF(L4488="","",VLOOKUP(L4488&amp;I4488,Продукция!A:J,10,0)),"обратитесь к админ справочника")</f>
        <v/>
      </c>
    </row>
    <row r="4489" spans="1:45" x14ac:dyDescent="0.25">
      <c r="A4489" t="str">
        <f t="shared" si="79"/>
        <v/>
      </c>
      <c r="B4489" t="str">
        <f>IF(E4489="","",INDEX(Лаборатории!A:A,MATCH('Производственный контроль'!E4489,Лаборатории!B:B,0)))</f>
        <v/>
      </c>
      <c r="C4489" t="str">
        <f>IF(E4489="","",VLOOKUP(E4489,Лаборатории!B:D,3,0))</f>
        <v/>
      </c>
      <c r="E4489" s="150"/>
      <c r="J4489" t="str">
        <f>IF(L4489="","",VLOOKUP(L4489,Продукция!B:D,3,0))</f>
        <v/>
      </c>
      <c r="K4489" t="str">
        <f>IF(L4489="","",VLOOKUP(L4489,Продукция!B:C,2,0))</f>
        <v/>
      </c>
      <c r="L4489" s="151"/>
      <c r="M4489" t="str">
        <f>IF(L4489="","",VLOOKUP(L4489,Продукция!B:L,11,0))</f>
        <v/>
      </c>
      <c r="AB4489" t="str">
        <f>IF(L4489="","",VLOOKUP(L4489&amp;I4489,Продукция!A:I,9,0))</f>
        <v/>
      </c>
      <c r="AF4489" t="str">
        <f>IF(AD4489="","",VLOOKUP(AD4489,'Сотрудники и ссылки'!A:B,2,0))</f>
        <v/>
      </c>
      <c r="AG4489" t="str">
        <f>IF(AD4489="","",VLOOKUP(AD4489,'Сотрудники и ссылки'!A:C,3,0))</f>
        <v/>
      </c>
      <c r="AI4489" t="str">
        <f>IF(AH4489="","",VLOOKUP(AH4489,'Сотрудники и ссылки'!A:B,2,0))</f>
        <v/>
      </c>
      <c r="AJ4489" t="str">
        <f>IF(AH4489="","",VLOOKUP(AH4489,'Сотрудники и ссылки'!A:C,3,0))</f>
        <v/>
      </c>
      <c r="AL4489" s="2" t="str">
        <f>IF(AK4489="","",AK4489+VLOOKUP(I4489,'Вид исследования'!B:E,4,0))</f>
        <v/>
      </c>
      <c r="AM4489" s="2" t="str">
        <f>IF(AK4489="","",AK4489+VLOOKUP(I4489,'Вид исследования'!B:F,5,0))</f>
        <v/>
      </c>
      <c r="AQ4489" t="str">
        <f>IFERROR(IF(L4489="","",VLOOKUP(L4489&amp;I4489,Продукция!A:K,11,0)),"обратитесь к админ справочника")</f>
        <v/>
      </c>
      <c r="AS4489" t="str">
        <f>IFERROR(IF(L4489="","",VLOOKUP(L4489&amp;I4489,Продукция!A:J,10,0)),"обратитесь к админ справочника")</f>
        <v/>
      </c>
    </row>
    <row r="4490" spans="1:45" x14ac:dyDescent="0.25">
      <c r="A4490" t="str">
        <f t="shared" si="79"/>
        <v/>
      </c>
      <c r="B4490" t="str">
        <f>IF(E4490="","",INDEX(Лаборатории!A:A,MATCH('Производственный контроль'!E4490,Лаборатории!B:B,0)))</f>
        <v/>
      </c>
      <c r="C4490" t="str">
        <f>IF(E4490="","",VLOOKUP(E4490,Лаборатории!B:D,3,0))</f>
        <v/>
      </c>
      <c r="E4490" s="150"/>
      <c r="J4490" t="str">
        <f>IF(L4490="","",VLOOKUP(L4490,Продукция!B:D,3,0))</f>
        <v/>
      </c>
      <c r="K4490" t="str">
        <f>IF(L4490="","",VLOOKUP(L4490,Продукция!B:C,2,0))</f>
        <v/>
      </c>
      <c r="L4490" s="151"/>
      <c r="M4490" t="str">
        <f>IF(L4490="","",VLOOKUP(L4490,Продукция!B:L,11,0))</f>
        <v/>
      </c>
      <c r="AB4490" t="str">
        <f>IF(L4490="","",VLOOKUP(L4490&amp;I4490,Продукция!A:I,9,0))</f>
        <v/>
      </c>
      <c r="AF4490" t="str">
        <f>IF(AD4490="","",VLOOKUP(AD4490,'Сотрудники и ссылки'!A:B,2,0))</f>
        <v/>
      </c>
      <c r="AG4490" t="str">
        <f>IF(AD4490="","",VLOOKUP(AD4490,'Сотрудники и ссылки'!A:C,3,0))</f>
        <v/>
      </c>
      <c r="AI4490" t="str">
        <f>IF(AH4490="","",VLOOKUP(AH4490,'Сотрудники и ссылки'!A:B,2,0))</f>
        <v/>
      </c>
      <c r="AJ4490" t="str">
        <f>IF(AH4490="","",VLOOKUP(AH4490,'Сотрудники и ссылки'!A:C,3,0))</f>
        <v/>
      </c>
      <c r="AL4490" s="2" t="str">
        <f>IF(AK4490="","",AK4490+VLOOKUP(I4490,'Вид исследования'!B:E,4,0))</f>
        <v/>
      </c>
      <c r="AM4490" s="2" t="str">
        <f>IF(AK4490="","",AK4490+VLOOKUP(I4490,'Вид исследования'!B:F,5,0))</f>
        <v/>
      </c>
      <c r="AQ4490" t="str">
        <f>IFERROR(IF(L4490="","",VLOOKUP(L4490&amp;I4490,Продукция!A:K,11,0)),"обратитесь к админ справочника")</f>
        <v/>
      </c>
      <c r="AS4490" t="str">
        <f>IFERROR(IF(L4490="","",VLOOKUP(L4490&amp;I4490,Продукция!A:J,10,0)),"обратитесь к админ справочника")</f>
        <v/>
      </c>
    </row>
    <row r="4491" spans="1:45" x14ac:dyDescent="0.25">
      <c r="A4491" t="str">
        <f t="shared" si="79"/>
        <v/>
      </c>
      <c r="B4491" t="str">
        <f>IF(E4491="","",INDEX(Лаборатории!A:A,MATCH('Производственный контроль'!E4491,Лаборатории!B:B,0)))</f>
        <v/>
      </c>
      <c r="C4491" t="str">
        <f>IF(E4491="","",VLOOKUP(E4491,Лаборатории!B:D,3,0))</f>
        <v/>
      </c>
      <c r="E4491" s="150"/>
      <c r="J4491" t="str">
        <f>IF(L4491="","",VLOOKUP(L4491,Продукция!B:D,3,0))</f>
        <v/>
      </c>
      <c r="K4491" t="str">
        <f>IF(L4491="","",VLOOKUP(L4491,Продукция!B:C,2,0))</f>
        <v/>
      </c>
      <c r="L4491" s="151"/>
      <c r="M4491" t="str">
        <f>IF(L4491="","",VLOOKUP(L4491,Продукция!B:L,11,0))</f>
        <v/>
      </c>
      <c r="AB4491" t="str">
        <f>IF(L4491="","",VLOOKUP(L4491&amp;I4491,Продукция!A:I,9,0))</f>
        <v/>
      </c>
      <c r="AF4491" t="str">
        <f>IF(AD4491="","",VLOOKUP(AD4491,'Сотрудники и ссылки'!A:B,2,0))</f>
        <v/>
      </c>
      <c r="AG4491" t="str">
        <f>IF(AD4491="","",VLOOKUP(AD4491,'Сотрудники и ссылки'!A:C,3,0))</f>
        <v/>
      </c>
      <c r="AI4491" t="str">
        <f>IF(AH4491="","",VLOOKUP(AH4491,'Сотрудники и ссылки'!A:B,2,0))</f>
        <v/>
      </c>
      <c r="AJ4491" t="str">
        <f>IF(AH4491="","",VLOOKUP(AH4491,'Сотрудники и ссылки'!A:C,3,0))</f>
        <v/>
      </c>
      <c r="AL4491" s="2" t="str">
        <f>IF(AK4491="","",AK4491+VLOOKUP(I4491,'Вид исследования'!B:E,4,0))</f>
        <v/>
      </c>
      <c r="AM4491" s="2" t="str">
        <f>IF(AK4491="","",AK4491+VLOOKUP(I4491,'Вид исследования'!B:F,5,0))</f>
        <v/>
      </c>
      <c r="AQ4491" t="str">
        <f>IFERROR(IF(L4491="","",VLOOKUP(L4491&amp;I4491,Продукция!A:K,11,0)),"обратитесь к админ справочника")</f>
        <v/>
      </c>
      <c r="AS4491" t="str">
        <f>IFERROR(IF(L4491="","",VLOOKUP(L4491&amp;I4491,Продукция!A:J,10,0)),"обратитесь к админ справочника")</f>
        <v/>
      </c>
    </row>
    <row r="4492" spans="1:45" x14ac:dyDescent="0.25">
      <c r="A4492" t="str">
        <f t="shared" ref="A4492:A4555" si="80">T4492&amp;I4492</f>
        <v/>
      </c>
      <c r="B4492" t="str">
        <f>IF(E4492="","",INDEX(Лаборатории!A:A,MATCH('Производственный контроль'!E4492,Лаборатории!B:B,0)))</f>
        <v/>
      </c>
      <c r="C4492" t="str">
        <f>IF(E4492="","",VLOOKUP(E4492,Лаборатории!B:D,3,0))</f>
        <v/>
      </c>
      <c r="E4492" s="150"/>
      <c r="J4492" t="str">
        <f>IF(L4492="","",VLOOKUP(L4492,Продукция!B:D,3,0))</f>
        <v/>
      </c>
      <c r="K4492" t="str">
        <f>IF(L4492="","",VLOOKUP(L4492,Продукция!B:C,2,0))</f>
        <v/>
      </c>
      <c r="L4492" s="151"/>
      <c r="M4492" t="str">
        <f>IF(L4492="","",VLOOKUP(L4492,Продукция!B:L,11,0))</f>
        <v/>
      </c>
      <c r="AB4492" t="str">
        <f>IF(L4492="","",VLOOKUP(L4492&amp;I4492,Продукция!A:I,9,0))</f>
        <v/>
      </c>
      <c r="AF4492" t="str">
        <f>IF(AD4492="","",VLOOKUP(AD4492,'Сотрудники и ссылки'!A:B,2,0))</f>
        <v/>
      </c>
      <c r="AG4492" t="str">
        <f>IF(AD4492="","",VLOOKUP(AD4492,'Сотрудники и ссылки'!A:C,3,0))</f>
        <v/>
      </c>
      <c r="AI4492" t="str">
        <f>IF(AH4492="","",VLOOKUP(AH4492,'Сотрудники и ссылки'!A:B,2,0))</f>
        <v/>
      </c>
      <c r="AJ4492" t="str">
        <f>IF(AH4492="","",VLOOKUP(AH4492,'Сотрудники и ссылки'!A:C,3,0))</f>
        <v/>
      </c>
      <c r="AL4492" s="2" t="str">
        <f>IF(AK4492="","",AK4492+VLOOKUP(I4492,'Вид исследования'!B:E,4,0))</f>
        <v/>
      </c>
      <c r="AM4492" s="2" t="str">
        <f>IF(AK4492="","",AK4492+VLOOKUP(I4492,'Вид исследования'!B:F,5,0))</f>
        <v/>
      </c>
      <c r="AQ4492" t="str">
        <f>IFERROR(IF(L4492="","",VLOOKUP(L4492&amp;I4492,Продукция!A:K,11,0)),"обратитесь к админ справочника")</f>
        <v/>
      </c>
      <c r="AS4492" t="str">
        <f>IFERROR(IF(L4492="","",VLOOKUP(L4492&amp;I4492,Продукция!A:J,10,0)),"обратитесь к админ справочника")</f>
        <v/>
      </c>
    </row>
    <row r="4493" spans="1:45" x14ac:dyDescent="0.25">
      <c r="A4493" t="str">
        <f t="shared" si="80"/>
        <v/>
      </c>
      <c r="B4493" t="str">
        <f>IF(E4493="","",INDEX(Лаборатории!A:A,MATCH('Производственный контроль'!E4493,Лаборатории!B:B,0)))</f>
        <v/>
      </c>
      <c r="C4493" t="str">
        <f>IF(E4493="","",VLOOKUP(E4493,Лаборатории!B:D,3,0))</f>
        <v/>
      </c>
      <c r="E4493" s="150"/>
      <c r="J4493" t="str">
        <f>IF(L4493="","",VLOOKUP(L4493,Продукция!B:D,3,0))</f>
        <v/>
      </c>
      <c r="K4493" t="str">
        <f>IF(L4493="","",VLOOKUP(L4493,Продукция!B:C,2,0))</f>
        <v/>
      </c>
      <c r="L4493" s="151"/>
      <c r="M4493" t="str">
        <f>IF(L4493="","",VLOOKUP(L4493,Продукция!B:L,11,0))</f>
        <v/>
      </c>
      <c r="AB4493" t="str">
        <f>IF(L4493="","",VLOOKUP(L4493&amp;I4493,Продукция!A:I,9,0))</f>
        <v/>
      </c>
      <c r="AF4493" t="str">
        <f>IF(AD4493="","",VLOOKUP(AD4493,'Сотрудники и ссылки'!A:B,2,0))</f>
        <v/>
      </c>
      <c r="AG4493" t="str">
        <f>IF(AD4493="","",VLOOKUP(AD4493,'Сотрудники и ссылки'!A:C,3,0))</f>
        <v/>
      </c>
      <c r="AI4493" t="str">
        <f>IF(AH4493="","",VLOOKUP(AH4493,'Сотрудники и ссылки'!A:B,2,0))</f>
        <v/>
      </c>
      <c r="AJ4493" t="str">
        <f>IF(AH4493="","",VLOOKUP(AH4493,'Сотрудники и ссылки'!A:C,3,0))</f>
        <v/>
      </c>
      <c r="AL4493" s="2" t="str">
        <f>IF(AK4493="","",AK4493+VLOOKUP(I4493,'Вид исследования'!B:E,4,0))</f>
        <v/>
      </c>
      <c r="AM4493" s="2" t="str">
        <f>IF(AK4493="","",AK4493+VLOOKUP(I4493,'Вид исследования'!B:F,5,0))</f>
        <v/>
      </c>
      <c r="AQ4493" t="str">
        <f>IFERROR(IF(L4493="","",VLOOKUP(L4493&amp;I4493,Продукция!A:K,11,0)),"обратитесь к админ справочника")</f>
        <v/>
      </c>
      <c r="AS4493" t="str">
        <f>IFERROR(IF(L4493="","",VLOOKUP(L4493&amp;I4493,Продукция!A:J,10,0)),"обратитесь к админ справочника")</f>
        <v/>
      </c>
    </row>
    <row r="4494" spans="1:45" x14ac:dyDescent="0.25">
      <c r="A4494" t="str">
        <f t="shared" si="80"/>
        <v/>
      </c>
      <c r="B4494" t="str">
        <f>IF(E4494="","",INDEX(Лаборатории!A:A,MATCH('Производственный контроль'!E4494,Лаборатории!B:B,0)))</f>
        <v/>
      </c>
      <c r="C4494" t="str">
        <f>IF(E4494="","",VLOOKUP(E4494,Лаборатории!B:D,3,0))</f>
        <v/>
      </c>
      <c r="E4494" s="150"/>
      <c r="J4494" t="str">
        <f>IF(L4494="","",VLOOKUP(L4494,Продукция!B:D,3,0))</f>
        <v/>
      </c>
      <c r="K4494" t="str">
        <f>IF(L4494="","",VLOOKUP(L4494,Продукция!B:C,2,0))</f>
        <v/>
      </c>
      <c r="L4494" s="151"/>
      <c r="M4494" t="str">
        <f>IF(L4494="","",VLOOKUP(L4494,Продукция!B:L,11,0))</f>
        <v/>
      </c>
      <c r="AB4494" t="str">
        <f>IF(L4494="","",VLOOKUP(L4494&amp;I4494,Продукция!A:I,9,0))</f>
        <v/>
      </c>
      <c r="AF4494" t="str">
        <f>IF(AD4494="","",VLOOKUP(AD4494,'Сотрудники и ссылки'!A:B,2,0))</f>
        <v/>
      </c>
      <c r="AG4494" t="str">
        <f>IF(AD4494="","",VLOOKUP(AD4494,'Сотрудники и ссылки'!A:C,3,0))</f>
        <v/>
      </c>
      <c r="AI4494" t="str">
        <f>IF(AH4494="","",VLOOKUP(AH4494,'Сотрудники и ссылки'!A:B,2,0))</f>
        <v/>
      </c>
      <c r="AJ4494" t="str">
        <f>IF(AH4494="","",VLOOKUP(AH4494,'Сотрудники и ссылки'!A:C,3,0))</f>
        <v/>
      </c>
      <c r="AL4494" s="2" t="str">
        <f>IF(AK4494="","",AK4494+VLOOKUP(I4494,'Вид исследования'!B:E,4,0))</f>
        <v/>
      </c>
      <c r="AM4494" s="2" t="str">
        <f>IF(AK4494="","",AK4494+VLOOKUP(I4494,'Вид исследования'!B:F,5,0))</f>
        <v/>
      </c>
      <c r="AQ4494" t="str">
        <f>IFERROR(IF(L4494="","",VLOOKUP(L4494&amp;I4494,Продукция!A:K,11,0)),"обратитесь к админ справочника")</f>
        <v/>
      </c>
      <c r="AS4494" t="str">
        <f>IFERROR(IF(L4494="","",VLOOKUP(L4494&amp;I4494,Продукция!A:J,10,0)),"обратитесь к админ справочника")</f>
        <v/>
      </c>
    </row>
    <row r="4495" spans="1:45" x14ac:dyDescent="0.25">
      <c r="A4495" t="str">
        <f t="shared" si="80"/>
        <v/>
      </c>
      <c r="B4495" t="str">
        <f>IF(E4495="","",INDEX(Лаборатории!A:A,MATCH('Производственный контроль'!E4495,Лаборатории!B:B,0)))</f>
        <v/>
      </c>
      <c r="C4495" t="str">
        <f>IF(E4495="","",VLOOKUP(E4495,Лаборатории!B:D,3,0))</f>
        <v/>
      </c>
      <c r="E4495" s="150"/>
      <c r="J4495" t="str">
        <f>IF(L4495="","",VLOOKUP(L4495,Продукция!B:D,3,0))</f>
        <v/>
      </c>
      <c r="K4495" t="str">
        <f>IF(L4495="","",VLOOKUP(L4495,Продукция!B:C,2,0))</f>
        <v/>
      </c>
      <c r="L4495" s="151"/>
      <c r="M4495" t="str">
        <f>IF(L4495="","",VLOOKUP(L4495,Продукция!B:L,11,0))</f>
        <v/>
      </c>
      <c r="AB4495" t="str">
        <f>IF(L4495="","",VLOOKUP(L4495&amp;I4495,Продукция!A:I,9,0))</f>
        <v/>
      </c>
      <c r="AF4495" t="str">
        <f>IF(AD4495="","",VLOOKUP(AD4495,'Сотрудники и ссылки'!A:B,2,0))</f>
        <v/>
      </c>
      <c r="AG4495" t="str">
        <f>IF(AD4495="","",VLOOKUP(AD4495,'Сотрудники и ссылки'!A:C,3,0))</f>
        <v/>
      </c>
      <c r="AI4495" t="str">
        <f>IF(AH4495="","",VLOOKUP(AH4495,'Сотрудники и ссылки'!A:B,2,0))</f>
        <v/>
      </c>
      <c r="AJ4495" t="str">
        <f>IF(AH4495="","",VLOOKUP(AH4495,'Сотрудники и ссылки'!A:C,3,0))</f>
        <v/>
      </c>
      <c r="AL4495" s="2" t="str">
        <f>IF(AK4495="","",AK4495+VLOOKUP(I4495,'Вид исследования'!B:E,4,0))</f>
        <v/>
      </c>
      <c r="AM4495" s="2" t="str">
        <f>IF(AK4495="","",AK4495+VLOOKUP(I4495,'Вид исследования'!B:F,5,0))</f>
        <v/>
      </c>
      <c r="AQ4495" t="str">
        <f>IFERROR(IF(L4495="","",VLOOKUP(L4495&amp;I4495,Продукция!A:K,11,0)),"обратитесь к админ справочника")</f>
        <v/>
      </c>
      <c r="AS4495" t="str">
        <f>IFERROR(IF(L4495="","",VLOOKUP(L4495&amp;I4495,Продукция!A:J,10,0)),"обратитесь к админ справочника")</f>
        <v/>
      </c>
    </row>
    <row r="4496" spans="1:45" x14ac:dyDescent="0.25">
      <c r="A4496" t="str">
        <f t="shared" si="80"/>
        <v/>
      </c>
      <c r="B4496" t="str">
        <f>IF(E4496="","",INDEX(Лаборатории!A:A,MATCH('Производственный контроль'!E4496,Лаборатории!B:B,0)))</f>
        <v/>
      </c>
      <c r="C4496" t="str">
        <f>IF(E4496="","",VLOOKUP(E4496,Лаборатории!B:D,3,0))</f>
        <v/>
      </c>
      <c r="E4496" s="150"/>
      <c r="J4496" t="str">
        <f>IF(L4496="","",VLOOKUP(L4496,Продукция!B:D,3,0))</f>
        <v/>
      </c>
      <c r="K4496" t="str">
        <f>IF(L4496="","",VLOOKUP(L4496,Продукция!B:C,2,0))</f>
        <v/>
      </c>
      <c r="L4496" s="151"/>
      <c r="M4496" t="str">
        <f>IF(L4496="","",VLOOKUP(L4496,Продукция!B:L,11,0))</f>
        <v/>
      </c>
      <c r="AB4496" t="str">
        <f>IF(L4496="","",VLOOKUP(L4496&amp;I4496,Продукция!A:I,9,0))</f>
        <v/>
      </c>
      <c r="AF4496" t="str">
        <f>IF(AD4496="","",VLOOKUP(AD4496,'Сотрудники и ссылки'!A:B,2,0))</f>
        <v/>
      </c>
      <c r="AG4496" t="str">
        <f>IF(AD4496="","",VLOOKUP(AD4496,'Сотрудники и ссылки'!A:C,3,0))</f>
        <v/>
      </c>
      <c r="AI4496" t="str">
        <f>IF(AH4496="","",VLOOKUP(AH4496,'Сотрудники и ссылки'!A:B,2,0))</f>
        <v/>
      </c>
      <c r="AJ4496" t="str">
        <f>IF(AH4496="","",VLOOKUP(AH4496,'Сотрудники и ссылки'!A:C,3,0))</f>
        <v/>
      </c>
      <c r="AL4496" s="2" t="str">
        <f>IF(AK4496="","",AK4496+VLOOKUP(I4496,'Вид исследования'!B:E,4,0))</f>
        <v/>
      </c>
      <c r="AM4496" s="2" t="str">
        <f>IF(AK4496="","",AK4496+VLOOKUP(I4496,'Вид исследования'!B:F,5,0))</f>
        <v/>
      </c>
      <c r="AQ4496" t="str">
        <f>IFERROR(IF(L4496="","",VLOOKUP(L4496&amp;I4496,Продукция!A:K,11,0)),"обратитесь к админ справочника")</f>
        <v/>
      </c>
      <c r="AS4496" t="str">
        <f>IFERROR(IF(L4496="","",VLOOKUP(L4496&amp;I4496,Продукция!A:J,10,0)),"обратитесь к админ справочника")</f>
        <v/>
      </c>
    </row>
    <row r="4497" spans="1:45" x14ac:dyDescent="0.25">
      <c r="A4497" t="str">
        <f t="shared" si="80"/>
        <v/>
      </c>
      <c r="B4497" t="str">
        <f>IF(E4497="","",INDEX(Лаборатории!A:A,MATCH('Производственный контроль'!E4497,Лаборатории!B:B,0)))</f>
        <v/>
      </c>
      <c r="C4497" t="str">
        <f>IF(E4497="","",VLOOKUP(E4497,Лаборатории!B:D,3,0))</f>
        <v/>
      </c>
      <c r="E4497" s="150"/>
      <c r="J4497" t="str">
        <f>IF(L4497="","",VLOOKUP(L4497,Продукция!B:D,3,0))</f>
        <v/>
      </c>
      <c r="K4497" t="str">
        <f>IF(L4497="","",VLOOKUP(L4497,Продукция!B:C,2,0))</f>
        <v/>
      </c>
      <c r="L4497" s="151"/>
      <c r="M4497" t="str">
        <f>IF(L4497="","",VLOOKUP(L4497,Продукция!B:L,11,0))</f>
        <v/>
      </c>
      <c r="AB4497" t="str">
        <f>IF(L4497="","",VLOOKUP(L4497&amp;I4497,Продукция!A:I,9,0))</f>
        <v/>
      </c>
      <c r="AF4497" t="str">
        <f>IF(AD4497="","",VLOOKUP(AD4497,'Сотрудники и ссылки'!A:B,2,0))</f>
        <v/>
      </c>
      <c r="AG4497" t="str">
        <f>IF(AD4497="","",VLOOKUP(AD4497,'Сотрудники и ссылки'!A:C,3,0))</f>
        <v/>
      </c>
      <c r="AI4497" t="str">
        <f>IF(AH4497="","",VLOOKUP(AH4497,'Сотрудники и ссылки'!A:B,2,0))</f>
        <v/>
      </c>
      <c r="AJ4497" t="str">
        <f>IF(AH4497="","",VLOOKUP(AH4497,'Сотрудники и ссылки'!A:C,3,0))</f>
        <v/>
      </c>
      <c r="AL4497" s="2" t="str">
        <f>IF(AK4497="","",AK4497+VLOOKUP(I4497,'Вид исследования'!B:E,4,0))</f>
        <v/>
      </c>
      <c r="AM4497" s="2" t="str">
        <f>IF(AK4497="","",AK4497+VLOOKUP(I4497,'Вид исследования'!B:F,5,0))</f>
        <v/>
      </c>
      <c r="AQ4497" t="str">
        <f>IFERROR(IF(L4497="","",VLOOKUP(L4497&amp;I4497,Продукция!A:K,11,0)),"обратитесь к админ справочника")</f>
        <v/>
      </c>
      <c r="AS4497" t="str">
        <f>IFERROR(IF(L4497="","",VLOOKUP(L4497&amp;I4497,Продукция!A:J,10,0)),"обратитесь к админ справочника")</f>
        <v/>
      </c>
    </row>
    <row r="4498" spans="1:45" x14ac:dyDescent="0.25">
      <c r="A4498" t="str">
        <f t="shared" si="80"/>
        <v/>
      </c>
      <c r="B4498" t="str">
        <f>IF(E4498="","",INDEX(Лаборатории!A:A,MATCH('Производственный контроль'!E4498,Лаборатории!B:B,0)))</f>
        <v/>
      </c>
      <c r="C4498" t="str">
        <f>IF(E4498="","",VLOOKUP(E4498,Лаборатории!B:D,3,0))</f>
        <v/>
      </c>
      <c r="E4498" s="150"/>
      <c r="J4498" t="str">
        <f>IF(L4498="","",VLOOKUP(L4498,Продукция!B:D,3,0))</f>
        <v/>
      </c>
      <c r="K4498" t="str">
        <f>IF(L4498="","",VLOOKUP(L4498,Продукция!B:C,2,0))</f>
        <v/>
      </c>
      <c r="L4498" s="151"/>
      <c r="M4498" t="str">
        <f>IF(L4498="","",VLOOKUP(L4498,Продукция!B:L,11,0))</f>
        <v/>
      </c>
      <c r="AB4498" t="str">
        <f>IF(L4498="","",VLOOKUP(L4498&amp;I4498,Продукция!A:I,9,0))</f>
        <v/>
      </c>
      <c r="AF4498" t="str">
        <f>IF(AD4498="","",VLOOKUP(AD4498,'Сотрудники и ссылки'!A:B,2,0))</f>
        <v/>
      </c>
      <c r="AG4498" t="str">
        <f>IF(AD4498="","",VLOOKUP(AD4498,'Сотрудники и ссылки'!A:C,3,0))</f>
        <v/>
      </c>
      <c r="AI4498" t="str">
        <f>IF(AH4498="","",VLOOKUP(AH4498,'Сотрудники и ссылки'!A:B,2,0))</f>
        <v/>
      </c>
      <c r="AJ4498" t="str">
        <f>IF(AH4498="","",VLOOKUP(AH4498,'Сотрудники и ссылки'!A:C,3,0))</f>
        <v/>
      </c>
      <c r="AL4498" s="2" t="str">
        <f>IF(AK4498="","",AK4498+VLOOKUP(I4498,'Вид исследования'!B:E,4,0))</f>
        <v/>
      </c>
      <c r="AM4498" s="2" t="str">
        <f>IF(AK4498="","",AK4498+VLOOKUP(I4498,'Вид исследования'!B:F,5,0))</f>
        <v/>
      </c>
      <c r="AQ4498" t="str">
        <f>IFERROR(IF(L4498="","",VLOOKUP(L4498&amp;I4498,Продукция!A:K,11,0)),"обратитесь к админ справочника")</f>
        <v/>
      </c>
      <c r="AS4498" t="str">
        <f>IFERROR(IF(L4498="","",VLOOKUP(L4498&amp;I4498,Продукция!A:J,10,0)),"обратитесь к админ справочника")</f>
        <v/>
      </c>
    </row>
    <row r="4499" spans="1:45" x14ac:dyDescent="0.25">
      <c r="A4499" t="str">
        <f t="shared" si="80"/>
        <v/>
      </c>
      <c r="B4499" t="str">
        <f>IF(E4499="","",INDEX(Лаборатории!A:A,MATCH('Производственный контроль'!E4499,Лаборатории!B:B,0)))</f>
        <v/>
      </c>
      <c r="C4499" t="str">
        <f>IF(E4499="","",VLOOKUP(E4499,Лаборатории!B:D,3,0))</f>
        <v/>
      </c>
      <c r="E4499" s="150"/>
      <c r="J4499" t="str">
        <f>IF(L4499="","",VLOOKUP(L4499,Продукция!B:D,3,0))</f>
        <v/>
      </c>
      <c r="K4499" t="str">
        <f>IF(L4499="","",VLOOKUP(L4499,Продукция!B:C,2,0))</f>
        <v/>
      </c>
      <c r="L4499" s="151"/>
      <c r="M4499" t="str">
        <f>IF(L4499="","",VLOOKUP(L4499,Продукция!B:L,11,0))</f>
        <v/>
      </c>
      <c r="AB4499" t="str">
        <f>IF(L4499="","",VLOOKUP(L4499&amp;I4499,Продукция!A:I,9,0))</f>
        <v/>
      </c>
      <c r="AF4499" t="str">
        <f>IF(AD4499="","",VLOOKUP(AD4499,'Сотрудники и ссылки'!A:B,2,0))</f>
        <v/>
      </c>
      <c r="AG4499" t="str">
        <f>IF(AD4499="","",VLOOKUP(AD4499,'Сотрудники и ссылки'!A:C,3,0))</f>
        <v/>
      </c>
      <c r="AI4499" t="str">
        <f>IF(AH4499="","",VLOOKUP(AH4499,'Сотрудники и ссылки'!A:B,2,0))</f>
        <v/>
      </c>
      <c r="AJ4499" t="str">
        <f>IF(AH4499="","",VLOOKUP(AH4499,'Сотрудники и ссылки'!A:C,3,0))</f>
        <v/>
      </c>
      <c r="AL4499" s="2" t="str">
        <f>IF(AK4499="","",AK4499+VLOOKUP(I4499,'Вид исследования'!B:E,4,0))</f>
        <v/>
      </c>
      <c r="AM4499" s="2" t="str">
        <f>IF(AK4499="","",AK4499+VLOOKUP(I4499,'Вид исследования'!B:F,5,0))</f>
        <v/>
      </c>
      <c r="AQ4499" t="str">
        <f>IFERROR(IF(L4499="","",VLOOKUP(L4499&amp;I4499,Продукция!A:K,11,0)),"обратитесь к админ справочника")</f>
        <v/>
      </c>
      <c r="AS4499" t="str">
        <f>IFERROR(IF(L4499="","",VLOOKUP(L4499&amp;I4499,Продукция!A:J,10,0)),"обратитесь к админ справочника")</f>
        <v/>
      </c>
    </row>
    <row r="4500" spans="1:45" x14ac:dyDescent="0.25">
      <c r="A4500" t="str">
        <f t="shared" si="80"/>
        <v/>
      </c>
      <c r="B4500" t="str">
        <f>IF(E4500="","",INDEX(Лаборатории!A:A,MATCH('Производственный контроль'!E4500,Лаборатории!B:B,0)))</f>
        <v/>
      </c>
      <c r="C4500" t="str">
        <f>IF(E4500="","",VLOOKUP(E4500,Лаборатории!B:D,3,0))</f>
        <v/>
      </c>
      <c r="E4500" s="150"/>
      <c r="J4500" t="str">
        <f>IF(L4500="","",VLOOKUP(L4500,Продукция!B:D,3,0))</f>
        <v/>
      </c>
      <c r="K4500" t="str">
        <f>IF(L4500="","",VLOOKUP(L4500,Продукция!B:C,2,0))</f>
        <v/>
      </c>
      <c r="L4500" s="151"/>
      <c r="M4500" t="str">
        <f>IF(L4500="","",VLOOKUP(L4500,Продукция!B:L,11,0))</f>
        <v/>
      </c>
      <c r="AB4500" t="str">
        <f>IF(L4500="","",VLOOKUP(L4500&amp;I4500,Продукция!A:I,9,0))</f>
        <v/>
      </c>
      <c r="AF4500" t="str">
        <f>IF(AD4500="","",VLOOKUP(AD4500,'Сотрудники и ссылки'!A:B,2,0))</f>
        <v/>
      </c>
      <c r="AG4500" t="str">
        <f>IF(AD4500="","",VLOOKUP(AD4500,'Сотрудники и ссылки'!A:C,3,0))</f>
        <v/>
      </c>
      <c r="AI4500" t="str">
        <f>IF(AH4500="","",VLOOKUP(AH4500,'Сотрудники и ссылки'!A:B,2,0))</f>
        <v/>
      </c>
      <c r="AJ4500" t="str">
        <f>IF(AH4500="","",VLOOKUP(AH4500,'Сотрудники и ссылки'!A:C,3,0))</f>
        <v/>
      </c>
      <c r="AL4500" s="2" t="str">
        <f>IF(AK4500="","",AK4500+VLOOKUP(I4500,'Вид исследования'!B:E,4,0))</f>
        <v/>
      </c>
      <c r="AM4500" s="2" t="str">
        <f>IF(AK4500="","",AK4500+VLOOKUP(I4500,'Вид исследования'!B:F,5,0))</f>
        <v/>
      </c>
      <c r="AQ4500" t="str">
        <f>IFERROR(IF(L4500="","",VLOOKUP(L4500&amp;I4500,Продукция!A:K,11,0)),"обратитесь к админ справочника")</f>
        <v/>
      </c>
      <c r="AS4500" t="str">
        <f>IFERROR(IF(L4500="","",VLOOKUP(L4500&amp;I4500,Продукция!A:J,10,0)),"обратитесь к админ справочника")</f>
        <v/>
      </c>
    </row>
    <row r="4501" spans="1:45" x14ac:dyDescent="0.25">
      <c r="A4501" t="str">
        <f t="shared" si="80"/>
        <v/>
      </c>
      <c r="B4501" t="str">
        <f>IF(E4501="","",INDEX(Лаборатории!A:A,MATCH('Производственный контроль'!E4501,Лаборатории!B:B,0)))</f>
        <v/>
      </c>
      <c r="C4501" t="str">
        <f>IF(E4501="","",VLOOKUP(E4501,Лаборатории!B:D,3,0))</f>
        <v/>
      </c>
      <c r="E4501" s="150"/>
      <c r="J4501" t="str">
        <f>IF(L4501="","",VLOOKUP(L4501,Продукция!B:D,3,0))</f>
        <v/>
      </c>
      <c r="K4501" t="str">
        <f>IF(L4501="","",VLOOKUP(L4501,Продукция!B:C,2,0))</f>
        <v/>
      </c>
      <c r="L4501" s="151"/>
      <c r="M4501" t="str">
        <f>IF(L4501="","",VLOOKUP(L4501,Продукция!B:L,11,0))</f>
        <v/>
      </c>
      <c r="AB4501" t="str">
        <f>IF(L4501="","",VLOOKUP(L4501&amp;I4501,Продукция!A:I,9,0))</f>
        <v/>
      </c>
      <c r="AF4501" t="str">
        <f>IF(AD4501="","",VLOOKUP(AD4501,'Сотрудники и ссылки'!A:B,2,0))</f>
        <v/>
      </c>
      <c r="AG4501" t="str">
        <f>IF(AD4501="","",VLOOKUP(AD4501,'Сотрудники и ссылки'!A:C,3,0))</f>
        <v/>
      </c>
      <c r="AI4501" t="str">
        <f>IF(AH4501="","",VLOOKUP(AH4501,'Сотрудники и ссылки'!A:B,2,0))</f>
        <v/>
      </c>
      <c r="AJ4501" t="str">
        <f>IF(AH4501="","",VLOOKUP(AH4501,'Сотрудники и ссылки'!A:C,3,0))</f>
        <v/>
      </c>
      <c r="AL4501" s="2" t="str">
        <f>IF(AK4501="","",AK4501+VLOOKUP(I4501,'Вид исследования'!B:E,4,0))</f>
        <v/>
      </c>
      <c r="AM4501" s="2" t="str">
        <f>IF(AK4501="","",AK4501+VLOOKUP(I4501,'Вид исследования'!B:F,5,0))</f>
        <v/>
      </c>
      <c r="AQ4501" t="str">
        <f>IFERROR(IF(L4501="","",VLOOKUP(L4501&amp;I4501,Продукция!A:K,11,0)),"обратитесь к админ справочника")</f>
        <v/>
      </c>
      <c r="AS4501" t="str">
        <f>IFERROR(IF(L4501="","",VLOOKUP(L4501&amp;I4501,Продукция!A:J,10,0)),"обратитесь к админ справочника")</f>
        <v/>
      </c>
    </row>
    <row r="4502" spans="1:45" x14ac:dyDescent="0.25">
      <c r="A4502" t="str">
        <f t="shared" si="80"/>
        <v/>
      </c>
      <c r="B4502" t="str">
        <f>IF(E4502="","",INDEX(Лаборатории!A:A,MATCH('Производственный контроль'!E4502,Лаборатории!B:B,0)))</f>
        <v/>
      </c>
      <c r="C4502" t="str">
        <f>IF(E4502="","",VLOOKUP(E4502,Лаборатории!B:D,3,0))</f>
        <v/>
      </c>
      <c r="E4502" s="150"/>
      <c r="J4502" t="str">
        <f>IF(L4502="","",VLOOKUP(L4502,Продукция!B:D,3,0))</f>
        <v/>
      </c>
      <c r="K4502" t="str">
        <f>IF(L4502="","",VLOOKUP(L4502,Продукция!B:C,2,0))</f>
        <v/>
      </c>
      <c r="L4502" s="151"/>
      <c r="M4502" t="str">
        <f>IF(L4502="","",VLOOKUP(L4502,Продукция!B:L,11,0))</f>
        <v/>
      </c>
      <c r="AB4502" t="str">
        <f>IF(L4502="","",VLOOKUP(L4502&amp;I4502,Продукция!A:I,9,0))</f>
        <v/>
      </c>
      <c r="AF4502" t="str">
        <f>IF(AD4502="","",VLOOKUP(AD4502,'Сотрудники и ссылки'!A:B,2,0))</f>
        <v/>
      </c>
      <c r="AG4502" t="str">
        <f>IF(AD4502="","",VLOOKUP(AD4502,'Сотрудники и ссылки'!A:C,3,0))</f>
        <v/>
      </c>
      <c r="AI4502" t="str">
        <f>IF(AH4502="","",VLOOKUP(AH4502,'Сотрудники и ссылки'!A:B,2,0))</f>
        <v/>
      </c>
      <c r="AJ4502" t="str">
        <f>IF(AH4502="","",VLOOKUP(AH4502,'Сотрудники и ссылки'!A:C,3,0))</f>
        <v/>
      </c>
      <c r="AL4502" s="2" t="str">
        <f>IF(AK4502="","",AK4502+VLOOKUP(I4502,'Вид исследования'!B:E,4,0))</f>
        <v/>
      </c>
      <c r="AM4502" s="2" t="str">
        <f>IF(AK4502="","",AK4502+VLOOKUP(I4502,'Вид исследования'!B:F,5,0))</f>
        <v/>
      </c>
      <c r="AQ4502" t="str">
        <f>IFERROR(IF(L4502="","",VLOOKUP(L4502&amp;I4502,Продукция!A:K,11,0)),"обратитесь к админ справочника")</f>
        <v/>
      </c>
      <c r="AS4502" t="str">
        <f>IFERROR(IF(L4502="","",VLOOKUP(L4502&amp;I4502,Продукция!A:J,10,0)),"обратитесь к админ справочника")</f>
        <v/>
      </c>
    </row>
    <row r="4503" spans="1:45" x14ac:dyDescent="0.25">
      <c r="A4503" t="str">
        <f t="shared" si="80"/>
        <v/>
      </c>
      <c r="B4503" t="str">
        <f>IF(E4503="","",INDEX(Лаборатории!A:A,MATCH('Производственный контроль'!E4503,Лаборатории!B:B,0)))</f>
        <v/>
      </c>
      <c r="C4503" t="str">
        <f>IF(E4503="","",VLOOKUP(E4503,Лаборатории!B:D,3,0))</f>
        <v/>
      </c>
      <c r="E4503" s="150"/>
      <c r="J4503" t="str">
        <f>IF(L4503="","",VLOOKUP(L4503,Продукция!B:D,3,0))</f>
        <v/>
      </c>
      <c r="K4503" t="str">
        <f>IF(L4503="","",VLOOKUP(L4503,Продукция!B:C,2,0))</f>
        <v/>
      </c>
      <c r="L4503" s="151"/>
      <c r="M4503" t="str">
        <f>IF(L4503="","",VLOOKUP(L4503,Продукция!B:L,11,0))</f>
        <v/>
      </c>
      <c r="AB4503" t="str">
        <f>IF(L4503="","",VLOOKUP(L4503&amp;I4503,Продукция!A:I,9,0))</f>
        <v/>
      </c>
      <c r="AF4503" t="str">
        <f>IF(AD4503="","",VLOOKUP(AD4503,'Сотрудники и ссылки'!A:B,2,0))</f>
        <v/>
      </c>
      <c r="AG4503" t="str">
        <f>IF(AD4503="","",VLOOKUP(AD4503,'Сотрудники и ссылки'!A:C,3,0))</f>
        <v/>
      </c>
      <c r="AI4503" t="str">
        <f>IF(AH4503="","",VLOOKUP(AH4503,'Сотрудники и ссылки'!A:B,2,0))</f>
        <v/>
      </c>
      <c r="AJ4503" t="str">
        <f>IF(AH4503="","",VLOOKUP(AH4503,'Сотрудники и ссылки'!A:C,3,0))</f>
        <v/>
      </c>
      <c r="AL4503" s="2" t="str">
        <f>IF(AK4503="","",AK4503+VLOOKUP(I4503,'Вид исследования'!B:E,4,0))</f>
        <v/>
      </c>
      <c r="AM4503" s="2" t="str">
        <f>IF(AK4503="","",AK4503+VLOOKUP(I4503,'Вид исследования'!B:F,5,0))</f>
        <v/>
      </c>
      <c r="AQ4503" t="str">
        <f>IFERROR(IF(L4503="","",VLOOKUP(L4503&amp;I4503,Продукция!A:K,11,0)),"обратитесь к админ справочника")</f>
        <v/>
      </c>
      <c r="AS4503" t="str">
        <f>IFERROR(IF(L4503="","",VLOOKUP(L4503&amp;I4503,Продукция!A:J,10,0)),"обратитесь к админ справочника")</f>
        <v/>
      </c>
    </row>
    <row r="4504" spans="1:45" x14ac:dyDescent="0.25">
      <c r="A4504" t="str">
        <f t="shared" si="80"/>
        <v/>
      </c>
      <c r="B4504" t="str">
        <f>IF(E4504="","",INDEX(Лаборатории!A:A,MATCH('Производственный контроль'!E4504,Лаборатории!B:B,0)))</f>
        <v/>
      </c>
      <c r="C4504" t="str">
        <f>IF(E4504="","",VLOOKUP(E4504,Лаборатории!B:D,3,0))</f>
        <v/>
      </c>
      <c r="E4504" s="150"/>
      <c r="J4504" t="str">
        <f>IF(L4504="","",VLOOKUP(L4504,Продукция!B:D,3,0))</f>
        <v/>
      </c>
      <c r="K4504" t="str">
        <f>IF(L4504="","",VLOOKUP(L4504,Продукция!B:C,2,0))</f>
        <v/>
      </c>
      <c r="L4504" s="151"/>
      <c r="M4504" t="str">
        <f>IF(L4504="","",VLOOKUP(L4504,Продукция!B:L,11,0))</f>
        <v/>
      </c>
      <c r="AB4504" t="str">
        <f>IF(L4504="","",VLOOKUP(L4504&amp;I4504,Продукция!A:I,9,0))</f>
        <v/>
      </c>
      <c r="AF4504" t="str">
        <f>IF(AD4504="","",VLOOKUP(AD4504,'Сотрудники и ссылки'!A:B,2,0))</f>
        <v/>
      </c>
      <c r="AG4504" t="str">
        <f>IF(AD4504="","",VLOOKUP(AD4504,'Сотрудники и ссылки'!A:C,3,0))</f>
        <v/>
      </c>
      <c r="AI4504" t="str">
        <f>IF(AH4504="","",VLOOKUP(AH4504,'Сотрудники и ссылки'!A:B,2,0))</f>
        <v/>
      </c>
      <c r="AJ4504" t="str">
        <f>IF(AH4504="","",VLOOKUP(AH4504,'Сотрудники и ссылки'!A:C,3,0))</f>
        <v/>
      </c>
      <c r="AL4504" s="2" t="str">
        <f>IF(AK4504="","",AK4504+VLOOKUP(I4504,'Вид исследования'!B:E,4,0))</f>
        <v/>
      </c>
      <c r="AM4504" s="2" t="str">
        <f>IF(AK4504="","",AK4504+VLOOKUP(I4504,'Вид исследования'!B:F,5,0))</f>
        <v/>
      </c>
      <c r="AQ4504" t="str">
        <f>IFERROR(IF(L4504="","",VLOOKUP(L4504&amp;I4504,Продукция!A:K,11,0)),"обратитесь к админ справочника")</f>
        <v/>
      </c>
      <c r="AS4504" t="str">
        <f>IFERROR(IF(L4504="","",VLOOKUP(L4504&amp;I4504,Продукция!A:J,10,0)),"обратитесь к админ справочника")</f>
        <v/>
      </c>
    </row>
    <row r="4505" spans="1:45" x14ac:dyDescent="0.25">
      <c r="A4505" t="str">
        <f t="shared" si="80"/>
        <v/>
      </c>
      <c r="B4505" t="str">
        <f>IF(E4505="","",INDEX(Лаборатории!A:A,MATCH('Производственный контроль'!E4505,Лаборатории!B:B,0)))</f>
        <v/>
      </c>
      <c r="C4505" t="str">
        <f>IF(E4505="","",VLOOKUP(E4505,Лаборатории!B:D,3,0))</f>
        <v/>
      </c>
      <c r="E4505" s="150"/>
      <c r="J4505" t="str">
        <f>IF(L4505="","",VLOOKUP(L4505,Продукция!B:D,3,0))</f>
        <v/>
      </c>
      <c r="K4505" t="str">
        <f>IF(L4505="","",VLOOKUP(L4505,Продукция!B:C,2,0))</f>
        <v/>
      </c>
      <c r="L4505" s="151"/>
      <c r="M4505" t="str">
        <f>IF(L4505="","",VLOOKUP(L4505,Продукция!B:L,11,0))</f>
        <v/>
      </c>
      <c r="AB4505" t="str">
        <f>IF(L4505="","",VLOOKUP(L4505&amp;I4505,Продукция!A:I,9,0))</f>
        <v/>
      </c>
      <c r="AF4505" t="str">
        <f>IF(AD4505="","",VLOOKUP(AD4505,'Сотрудники и ссылки'!A:B,2,0))</f>
        <v/>
      </c>
      <c r="AG4505" t="str">
        <f>IF(AD4505="","",VLOOKUP(AD4505,'Сотрудники и ссылки'!A:C,3,0))</f>
        <v/>
      </c>
      <c r="AI4505" t="str">
        <f>IF(AH4505="","",VLOOKUP(AH4505,'Сотрудники и ссылки'!A:B,2,0))</f>
        <v/>
      </c>
      <c r="AJ4505" t="str">
        <f>IF(AH4505="","",VLOOKUP(AH4505,'Сотрудники и ссылки'!A:C,3,0))</f>
        <v/>
      </c>
      <c r="AL4505" s="2" t="str">
        <f>IF(AK4505="","",AK4505+VLOOKUP(I4505,'Вид исследования'!B:E,4,0))</f>
        <v/>
      </c>
      <c r="AM4505" s="2" t="str">
        <f>IF(AK4505="","",AK4505+VLOOKUP(I4505,'Вид исследования'!B:F,5,0))</f>
        <v/>
      </c>
      <c r="AQ4505" t="str">
        <f>IFERROR(IF(L4505="","",VLOOKUP(L4505&amp;I4505,Продукция!A:K,11,0)),"обратитесь к админ справочника")</f>
        <v/>
      </c>
      <c r="AS4505" t="str">
        <f>IFERROR(IF(L4505="","",VLOOKUP(L4505&amp;I4505,Продукция!A:J,10,0)),"обратитесь к админ справочника")</f>
        <v/>
      </c>
    </row>
    <row r="4506" spans="1:45" x14ac:dyDescent="0.25">
      <c r="A4506" t="str">
        <f t="shared" si="80"/>
        <v/>
      </c>
      <c r="B4506" t="str">
        <f>IF(E4506="","",INDEX(Лаборатории!A:A,MATCH('Производственный контроль'!E4506,Лаборатории!B:B,0)))</f>
        <v/>
      </c>
      <c r="C4506" t="str">
        <f>IF(E4506="","",VLOOKUP(E4506,Лаборатории!B:D,3,0))</f>
        <v/>
      </c>
      <c r="E4506" s="150"/>
      <c r="J4506" t="str">
        <f>IF(L4506="","",VLOOKUP(L4506,Продукция!B:D,3,0))</f>
        <v/>
      </c>
      <c r="K4506" t="str">
        <f>IF(L4506="","",VLOOKUP(L4506,Продукция!B:C,2,0))</f>
        <v/>
      </c>
      <c r="L4506" s="151"/>
      <c r="M4506" t="str">
        <f>IF(L4506="","",VLOOKUP(L4506,Продукция!B:L,11,0))</f>
        <v/>
      </c>
      <c r="AB4506" t="str">
        <f>IF(L4506="","",VLOOKUP(L4506&amp;I4506,Продукция!A:I,9,0))</f>
        <v/>
      </c>
      <c r="AF4506" t="str">
        <f>IF(AD4506="","",VLOOKUP(AD4506,'Сотрудники и ссылки'!A:B,2,0))</f>
        <v/>
      </c>
      <c r="AG4506" t="str">
        <f>IF(AD4506="","",VLOOKUP(AD4506,'Сотрудники и ссылки'!A:C,3,0))</f>
        <v/>
      </c>
      <c r="AI4506" t="str">
        <f>IF(AH4506="","",VLOOKUP(AH4506,'Сотрудники и ссылки'!A:B,2,0))</f>
        <v/>
      </c>
      <c r="AJ4506" t="str">
        <f>IF(AH4506="","",VLOOKUP(AH4506,'Сотрудники и ссылки'!A:C,3,0))</f>
        <v/>
      </c>
      <c r="AL4506" s="2" t="str">
        <f>IF(AK4506="","",AK4506+VLOOKUP(I4506,'Вид исследования'!B:E,4,0))</f>
        <v/>
      </c>
      <c r="AM4506" s="2" t="str">
        <f>IF(AK4506="","",AK4506+VLOOKUP(I4506,'Вид исследования'!B:F,5,0))</f>
        <v/>
      </c>
      <c r="AQ4506" t="str">
        <f>IFERROR(IF(L4506="","",VLOOKUP(L4506&amp;I4506,Продукция!A:K,11,0)),"обратитесь к админ справочника")</f>
        <v/>
      </c>
      <c r="AS4506" t="str">
        <f>IFERROR(IF(L4506="","",VLOOKUP(L4506&amp;I4506,Продукция!A:J,10,0)),"обратитесь к админ справочника")</f>
        <v/>
      </c>
    </row>
    <row r="4507" spans="1:45" x14ac:dyDescent="0.25">
      <c r="A4507" t="str">
        <f t="shared" si="80"/>
        <v/>
      </c>
      <c r="B4507" t="str">
        <f>IF(E4507="","",INDEX(Лаборатории!A:A,MATCH('Производственный контроль'!E4507,Лаборатории!B:B,0)))</f>
        <v/>
      </c>
      <c r="C4507" t="str">
        <f>IF(E4507="","",VLOOKUP(E4507,Лаборатории!B:D,3,0))</f>
        <v/>
      </c>
      <c r="E4507" s="150"/>
      <c r="J4507" t="str">
        <f>IF(L4507="","",VLOOKUP(L4507,Продукция!B:D,3,0))</f>
        <v/>
      </c>
      <c r="K4507" t="str">
        <f>IF(L4507="","",VLOOKUP(L4507,Продукция!B:C,2,0))</f>
        <v/>
      </c>
      <c r="L4507" s="151"/>
      <c r="M4507" t="str">
        <f>IF(L4507="","",VLOOKUP(L4507,Продукция!B:L,11,0))</f>
        <v/>
      </c>
      <c r="AB4507" t="str">
        <f>IF(L4507="","",VLOOKUP(L4507&amp;I4507,Продукция!A:I,9,0))</f>
        <v/>
      </c>
      <c r="AF4507" t="str">
        <f>IF(AD4507="","",VLOOKUP(AD4507,'Сотрудники и ссылки'!A:B,2,0))</f>
        <v/>
      </c>
      <c r="AG4507" t="str">
        <f>IF(AD4507="","",VLOOKUP(AD4507,'Сотрудники и ссылки'!A:C,3,0))</f>
        <v/>
      </c>
      <c r="AI4507" t="str">
        <f>IF(AH4507="","",VLOOKUP(AH4507,'Сотрудники и ссылки'!A:B,2,0))</f>
        <v/>
      </c>
      <c r="AJ4507" t="str">
        <f>IF(AH4507="","",VLOOKUP(AH4507,'Сотрудники и ссылки'!A:C,3,0))</f>
        <v/>
      </c>
      <c r="AL4507" s="2" t="str">
        <f>IF(AK4507="","",AK4507+VLOOKUP(I4507,'Вид исследования'!B:E,4,0))</f>
        <v/>
      </c>
      <c r="AM4507" s="2" t="str">
        <f>IF(AK4507="","",AK4507+VLOOKUP(I4507,'Вид исследования'!B:F,5,0))</f>
        <v/>
      </c>
      <c r="AQ4507" t="str">
        <f>IFERROR(IF(L4507="","",VLOOKUP(L4507&amp;I4507,Продукция!A:K,11,0)),"обратитесь к админ справочника")</f>
        <v/>
      </c>
      <c r="AS4507" t="str">
        <f>IFERROR(IF(L4507="","",VLOOKUP(L4507&amp;I4507,Продукция!A:J,10,0)),"обратитесь к админ справочника")</f>
        <v/>
      </c>
    </row>
    <row r="4508" spans="1:45" x14ac:dyDescent="0.25">
      <c r="A4508" t="str">
        <f t="shared" si="80"/>
        <v/>
      </c>
      <c r="B4508" t="str">
        <f>IF(E4508="","",INDEX(Лаборатории!A:A,MATCH('Производственный контроль'!E4508,Лаборатории!B:B,0)))</f>
        <v/>
      </c>
      <c r="C4508" t="str">
        <f>IF(E4508="","",VLOOKUP(E4508,Лаборатории!B:D,3,0))</f>
        <v/>
      </c>
      <c r="E4508" s="150"/>
      <c r="J4508" t="str">
        <f>IF(L4508="","",VLOOKUP(L4508,Продукция!B:D,3,0))</f>
        <v/>
      </c>
      <c r="K4508" t="str">
        <f>IF(L4508="","",VLOOKUP(L4508,Продукция!B:C,2,0))</f>
        <v/>
      </c>
      <c r="L4508" s="151"/>
      <c r="M4508" t="str">
        <f>IF(L4508="","",VLOOKUP(L4508,Продукция!B:L,11,0))</f>
        <v/>
      </c>
      <c r="AB4508" t="str">
        <f>IF(L4508="","",VLOOKUP(L4508&amp;I4508,Продукция!A:I,9,0))</f>
        <v/>
      </c>
      <c r="AF4508" t="str">
        <f>IF(AD4508="","",VLOOKUP(AD4508,'Сотрудники и ссылки'!A:B,2,0))</f>
        <v/>
      </c>
      <c r="AG4508" t="str">
        <f>IF(AD4508="","",VLOOKUP(AD4508,'Сотрудники и ссылки'!A:C,3,0))</f>
        <v/>
      </c>
      <c r="AI4508" t="str">
        <f>IF(AH4508="","",VLOOKUP(AH4508,'Сотрудники и ссылки'!A:B,2,0))</f>
        <v/>
      </c>
      <c r="AJ4508" t="str">
        <f>IF(AH4508="","",VLOOKUP(AH4508,'Сотрудники и ссылки'!A:C,3,0))</f>
        <v/>
      </c>
      <c r="AL4508" s="2" t="str">
        <f>IF(AK4508="","",AK4508+VLOOKUP(I4508,'Вид исследования'!B:E,4,0))</f>
        <v/>
      </c>
      <c r="AM4508" s="2" t="str">
        <f>IF(AK4508="","",AK4508+VLOOKUP(I4508,'Вид исследования'!B:F,5,0))</f>
        <v/>
      </c>
      <c r="AQ4508" t="str">
        <f>IFERROR(IF(L4508="","",VLOOKUP(L4508&amp;I4508,Продукция!A:K,11,0)),"обратитесь к админ справочника")</f>
        <v/>
      </c>
      <c r="AS4508" t="str">
        <f>IFERROR(IF(L4508="","",VLOOKUP(L4508&amp;I4508,Продукция!A:J,10,0)),"обратитесь к админ справочника")</f>
        <v/>
      </c>
    </row>
    <row r="4509" spans="1:45" x14ac:dyDescent="0.25">
      <c r="A4509" t="str">
        <f t="shared" si="80"/>
        <v/>
      </c>
      <c r="B4509" t="str">
        <f>IF(E4509="","",INDEX(Лаборатории!A:A,MATCH('Производственный контроль'!E4509,Лаборатории!B:B,0)))</f>
        <v/>
      </c>
      <c r="C4509" t="str">
        <f>IF(E4509="","",VLOOKUP(E4509,Лаборатории!B:D,3,0))</f>
        <v/>
      </c>
      <c r="E4509" s="150"/>
      <c r="J4509" t="str">
        <f>IF(L4509="","",VLOOKUP(L4509,Продукция!B:D,3,0))</f>
        <v/>
      </c>
      <c r="K4509" t="str">
        <f>IF(L4509="","",VLOOKUP(L4509,Продукция!B:C,2,0))</f>
        <v/>
      </c>
      <c r="L4509" s="151"/>
      <c r="M4509" t="str">
        <f>IF(L4509="","",VLOOKUP(L4509,Продукция!B:L,11,0))</f>
        <v/>
      </c>
      <c r="AB4509" t="str">
        <f>IF(L4509="","",VLOOKUP(L4509&amp;I4509,Продукция!A:I,9,0))</f>
        <v/>
      </c>
      <c r="AF4509" t="str">
        <f>IF(AD4509="","",VLOOKUP(AD4509,'Сотрудники и ссылки'!A:B,2,0))</f>
        <v/>
      </c>
      <c r="AG4509" t="str">
        <f>IF(AD4509="","",VLOOKUP(AD4509,'Сотрудники и ссылки'!A:C,3,0))</f>
        <v/>
      </c>
      <c r="AI4509" t="str">
        <f>IF(AH4509="","",VLOOKUP(AH4509,'Сотрудники и ссылки'!A:B,2,0))</f>
        <v/>
      </c>
      <c r="AJ4509" t="str">
        <f>IF(AH4509="","",VLOOKUP(AH4509,'Сотрудники и ссылки'!A:C,3,0))</f>
        <v/>
      </c>
      <c r="AL4509" s="2" t="str">
        <f>IF(AK4509="","",AK4509+VLOOKUP(I4509,'Вид исследования'!B:E,4,0))</f>
        <v/>
      </c>
      <c r="AM4509" s="2" t="str">
        <f>IF(AK4509="","",AK4509+VLOOKUP(I4509,'Вид исследования'!B:F,5,0))</f>
        <v/>
      </c>
      <c r="AQ4509" t="str">
        <f>IFERROR(IF(L4509="","",VLOOKUP(L4509&amp;I4509,Продукция!A:K,11,0)),"обратитесь к админ справочника")</f>
        <v/>
      </c>
      <c r="AS4509" t="str">
        <f>IFERROR(IF(L4509="","",VLOOKUP(L4509&amp;I4509,Продукция!A:J,10,0)),"обратитесь к админ справочника")</f>
        <v/>
      </c>
    </row>
    <row r="4510" spans="1:45" x14ac:dyDescent="0.25">
      <c r="A4510" t="str">
        <f t="shared" si="80"/>
        <v/>
      </c>
      <c r="B4510" t="str">
        <f>IF(E4510="","",INDEX(Лаборатории!A:A,MATCH('Производственный контроль'!E4510,Лаборатории!B:B,0)))</f>
        <v/>
      </c>
      <c r="C4510" t="str">
        <f>IF(E4510="","",VLOOKUP(E4510,Лаборатории!B:D,3,0))</f>
        <v/>
      </c>
      <c r="E4510" s="150"/>
      <c r="J4510" t="str">
        <f>IF(L4510="","",VLOOKUP(L4510,Продукция!B:D,3,0))</f>
        <v/>
      </c>
      <c r="K4510" t="str">
        <f>IF(L4510="","",VLOOKUP(L4510,Продукция!B:C,2,0))</f>
        <v/>
      </c>
      <c r="L4510" s="151"/>
      <c r="M4510" t="str">
        <f>IF(L4510="","",VLOOKUP(L4510,Продукция!B:L,11,0))</f>
        <v/>
      </c>
      <c r="AB4510" t="str">
        <f>IF(L4510="","",VLOOKUP(L4510&amp;I4510,Продукция!A:I,9,0))</f>
        <v/>
      </c>
      <c r="AF4510" t="str">
        <f>IF(AD4510="","",VLOOKUP(AD4510,'Сотрудники и ссылки'!A:B,2,0))</f>
        <v/>
      </c>
      <c r="AG4510" t="str">
        <f>IF(AD4510="","",VLOOKUP(AD4510,'Сотрудники и ссылки'!A:C,3,0))</f>
        <v/>
      </c>
      <c r="AI4510" t="str">
        <f>IF(AH4510="","",VLOOKUP(AH4510,'Сотрудники и ссылки'!A:B,2,0))</f>
        <v/>
      </c>
      <c r="AJ4510" t="str">
        <f>IF(AH4510="","",VLOOKUP(AH4510,'Сотрудники и ссылки'!A:C,3,0))</f>
        <v/>
      </c>
      <c r="AL4510" s="2" t="str">
        <f>IF(AK4510="","",AK4510+VLOOKUP(I4510,'Вид исследования'!B:E,4,0))</f>
        <v/>
      </c>
      <c r="AM4510" s="2" t="str">
        <f>IF(AK4510="","",AK4510+VLOOKUP(I4510,'Вид исследования'!B:F,5,0))</f>
        <v/>
      </c>
      <c r="AQ4510" t="str">
        <f>IFERROR(IF(L4510="","",VLOOKUP(L4510&amp;I4510,Продукция!A:K,11,0)),"обратитесь к админ справочника")</f>
        <v/>
      </c>
      <c r="AS4510" t="str">
        <f>IFERROR(IF(L4510="","",VLOOKUP(L4510&amp;I4510,Продукция!A:J,10,0)),"обратитесь к админ справочника")</f>
        <v/>
      </c>
    </row>
    <row r="4511" spans="1:45" x14ac:dyDescent="0.25">
      <c r="A4511" t="str">
        <f t="shared" si="80"/>
        <v/>
      </c>
      <c r="B4511" t="str">
        <f>IF(E4511="","",INDEX(Лаборатории!A:A,MATCH('Производственный контроль'!E4511,Лаборатории!B:B,0)))</f>
        <v/>
      </c>
      <c r="C4511" t="str">
        <f>IF(E4511="","",VLOOKUP(E4511,Лаборатории!B:D,3,0))</f>
        <v/>
      </c>
      <c r="E4511" s="150"/>
      <c r="J4511" t="str">
        <f>IF(L4511="","",VLOOKUP(L4511,Продукция!B:D,3,0))</f>
        <v/>
      </c>
      <c r="K4511" t="str">
        <f>IF(L4511="","",VLOOKUP(L4511,Продукция!B:C,2,0))</f>
        <v/>
      </c>
      <c r="L4511" s="151"/>
      <c r="M4511" t="str">
        <f>IF(L4511="","",VLOOKUP(L4511,Продукция!B:L,11,0))</f>
        <v/>
      </c>
      <c r="AB4511" t="str">
        <f>IF(L4511="","",VLOOKUP(L4511&amp;I4511,Продукция!A:I,9,0))</f>
        <v/>
      </c>
      <c r="AF4511" t="str">
        <f>IF(AD4511="","",VLOOKUP(AD4511,'Сотрудники и ссылки'!A:B,2,0))</f>
        <v/>
      </c>
      <c r="AG4511" t="str">
        <f>IF(AD4511="","",VLOOKUP(AD4511,'Сотрудники и ссылки'!A:C,3,0))</f>
        <v/>
      </c>
      <c r="AI4511" t="str">
        <f>IF(AH4511="","",VLOOKUP(AH4511,'Сотрудники и ссылки'!A:B,2,0))</f>
        <v/>
      </c>
      <c r="AJ4511" t="str">
        <f>IF(AH4511="","",VLOOKUP(AH4511,'Сотрудники и ссылки'!A:C,3,0))</f>
        <v/>
      </c>
      <c r="AL4511" s="2" t="str">
        <f>IF(AK4511="","",AK4511+VLOOKUP(I4511,'Вид исследования'!B:E,4,0))</f>
        <v/>
      </c>
      <c r="AM4511" s="2" t="str">
        <f>IF(AK4511="","",AK4511+VLOOKUP(I4511,'Вид исследования'!B:F,5,0))</f>
        <v/>
      </c>
      <c r="AQ4511" t="str">
        <f>IFERROR(IF(L4511="","",VLOOKUP(L4511&amp;I4511,Продукция!A:K,11,0)),"обратитесь к админ справочника")</f>
        <v/>
      </c>
      <c r="AS4511" t="str">
        <f>IFERROR(IF(L4511="","",VLOOKUP(L4511&amp;I4511,Продукция!A:J,10,0)),"обратитесь к админ справочника")</f>
        <v/>
      </c>
    </row>
    <row r="4512" spans="1:45" x14ac:dyDescent="0.25">
      <c r="A4512" t="str">
        <f t="shared" si="80"/>
        <v/>
      </c>
      <c r="B4512" t="str">
        <f>IF(E4512="","",INDEX(Лаборатории!A:A,MATCH('Производственный контроль'!E4512,Лаборатории!B:B,0)))</f>
        <v/>
      </c>
      <c r="C4512" t="str">
        <f>IF(E4512="","",VLOOKUP(E4512,Лаборатории!B:D,3,0))</f>
        <v/>
      </c>
      <c r="E4512" s="150"/>
      <c r="J4512" t="str">
        <f>IF(L4512="","",VLOOKUP(L4512,Продукция!B:D,3,0))</f>
        <v/>
      </c>
      <c r="K4512" t="str">
        <f>IF(L4512="","",VLOOKUP(L4512,Продукция!B:C,2,0))</f>
        <v/>
      </c>
      <c r="L4512" s="151"/>
      <c r="M4512" t="str">
        <f>IF(L4512="","",VLOOKUP(L4512,Продукция!B:L,11,0))</f>
        <v/>
      </c>
      <c r="AB4512" t="str">
        <f>IF(L4512="","",VLOOKUP(L4512&amp;I4512,Продукция!A:I,9,0))</f>
        <v/>
      </c>
      <c r="AF4512" t="str">
        <f>IF(AD4512="","",VLOOKUP(AD4512,'Сотрудники и ссылки'!A:B,2,0))</f>
        <v/>
      </c>
      <c r="AG4512" t="str">
        <f>IF(AD4512="","",VLOOKUP(AD4512,'Сотрудники и ссылки'!A:C,3,0))</f>
        <v/>
      </c>
      <c r="AI4512" t="str">
        <f>IF(AH4512="","",VLOOKUP(AH4512,'Сотрудники и ссылки'!A:B,2,0))</f>
        <v/>
      </c>
      <c r="AJ4512" t="str">
        <f>IF(AH4512="","",VLOOKUP(AH4512,'Сотрудники и ссылки'!A:C,3,0))</f>
        <v/>
      </c>
      <c r="AL4512" s="2" t="str">
        <f>IF(AK4512="","",AK4512+VLOOKUP(I4512,'Вид исследования'!B:E,4,0))</f>
        <v/>
      </c>
      <c r="AM4512" s="2" t="str">
        <f>IF(AK4512="","",AK4512+VLOOKUP(I4512,'Вид исследования'!B:F,5,0))</f>
        <v/>
      </c>
      <c r="AQ4512" t="str">
        <f>IFERROR(IF(L4512="","",VLOOKUP(L4512&amp;I4512,Продукция!A:K,11,0)),"обратитесь к админ справочника")</f>
        <v/>
      </c>
      <c r="AS4512" t="str">
        <f>IFERROR(IF(L4512="","",VLOOKUP(L4512&amp;I4512,Продукция!A:J,10,0)),"обратитесь к админ справочника")</f>
        <v/>
      </c>
    </row>
    <row r="4513" spans="1:45" x14ac:dyDescent="0.25">
      <c r="A4513" t="str">
        <f t="shared" si="80"/>
        <v/>
      </c>
      <c r="B4513" t="str">
        <f>IF(E4513="","",INDEX(Лаборатории!A:A,MATCH('Производственный контроль'!E4513,Лаборатории!B:B,0)))</f>
        <v/>
      </c>
      <c r="C4513" t="str">
        <f>IF(E4513="","",VLOOKUP(E4513,Лаборатории!B:D,3,0))</f>
        <v/>
      </c>
      <c r="E4513" s="150"/>
      <c r="J4513" t="str">
        <f>IF(L4513="","",VLOOKUP(L4513,Продукция!B:D,3,0))</f>
        <v/>
      </c>
      <c r="K4513" t="str">
        <f>IF(L4513="","",VLOOKUP(L4513,Продукция!B:C,2,0))</f>
        <v/>
      </c>
      <c r="L4513" s="151"/>
      <c r="M4513" t="str">
        <f>IF(L4513="","",VLOOKUP(L4513,Продукция!B:L,11,0))</f>
        <v/>
      </c>
      <c r="AB4513" t="str">
        <f>IF(L4513="","",VLOOKUP(L4513&amp;I4513,Продукция!A:I,9,0))</f>
        <v/>
      </c>
      <c r="AF4513" t="str">
        <f>IF(AD4513="","",VLOOKUP(AD4513,'Сотрудники и ссылки'!A:B,2,0))</f>
        <v/>
      </c>
      <c r="AG4513" t="str">
        <f>IF(AD4513="","",VLOOKUP(AD4513,'Сотрудники и ссылки'!A:C,3,0))</f>
        <v/>
      </c>
      <c r="AI4513" t="str">
        <f>IF(AH4513="","",VLOOKUP(AH4513,'Сотрудники и ссылки'!A:B,2,0))</f>
        <v/>
      </c>
      <c r="AJ4513" t="str">
        <f>IF(AH4513="","",VLOOKUP(AH4513,'Сотрудники и ссылки'!A:C,3,0))</f>
        <v/>
      </c>
      <c r="AL4513" s="2" t="str">
        <f>IF(AK4513="","",AK4513+VLOOKUP(I4513,'Вид исследования'!B:E,4,0))</f>
        <v/>
      </c>
      <c r="AM4513" s="2" t="str">
        <f>IF(AK4513="","",AK4513+VLOOKUP(I4513,'Вид исследования'!B:F,5,0))</f>
        <v/>
      </c>
      <c r="AQ4513" t="str">
        <f>IFERROR(IF(L4513="","",VLOOKUP(L4513&amp;I4513,Продукция!A:K,11,0)),"обратитесь к админ справочника")</f>
        <v/>
      </c>
      <c r="AS4513" t="str">
        <f>IFERROR(IF(L4513="","",VLOOKUP(L4513&amp;I4513,Продукция!A:J,10,0)),"обратитесь к админ справочника")</f>
        <v/>
      </c>
    </row>
    <row r="4514" spans="1:45" x14ac:dyDescent="0.25">
      <c r="A4514" t="str">
        <f t="shared" si="80"/>
        <v/>
      </c>
      <c r="B4514" t="str">
        <f>IF(E4514="","",INDEX(Лаборатории!A:A,MATCH('Производственный контроль'!E4514,Лаборатории!B:B,0)))</f>
        <v/>
      </c>
      <c r="C4514" t="str">
        <f>IF(E4514="","",VLOOKUP(E4514,Лаборатории!B:D,3,0))</f>
        <v/>
      </c>
      <c r="E4514" s="150"/>
      <c r="J4514" t="str">
        <f>IF(L4514="","",VLOOKUP(L4514,Продукция!B:D,3,0))</f>
        <v/>
      </c>
      <c r="K4514" t="str">
        <f>IF(L4514="","",VLOOKUP(L4514,Продукция!B:C,2,0))</f>
        <v/>
      </c>
      <c r="L4514" s="151"/>
      <c r="M4514" t="str">
        <f>IF(L4514="","",VLOOKUP(L4514,Продукция!B:L,11,0))</f>
        <v/>
      </c>
      <c r="AB4514" t="str">
        <f>IF(L4514="","",VLOOKUP(L4514&amp;I4514,Продукция!A:I,9,0))</f>
        <v/>
      </c>
      <c r="AF4514" t="str">
        <f>IF(AD4514="","",VLOOKUP(AD4514,'Сотрудники и ссылки'!A:B,2,0))</f>
        <v/>
      </c>
      <c r="AG4514" t="str">
        <f>IF(AD4514="","",VLOOKUP(AD4514,'Сотрудники и ссылки'!A:C,3,0))</f>
        <v/>
      </c>
      <c r="AI4514" t="str">
        <f>IF(AH4514="","",VLOOKUP(AH4514,'Сотрудники и ссылки'!A:B,2,0))</f>
        <v/>
      </c>
      <c r="AJ4514" t="str">
        <f>IF(AH4514="","",VLOOKUP(AH4514,'Сотрудники и ссылки'!A:C,3,0))</f>
        <v/>
      </c>
      <c r="AL4514" s="2" t="str">
        <f>IF(AK4514="","",AK4514+VLOOKUP(I4514,'Вид исследования'!B:E,4,0))</f>
        <v/>
      </c>
      <c r="AM4514" s="2" t="str">
        <f>IF(AK4514="","",AK4514+VLOOKUP(I4514,'Вид исследования'!B:F,5,0))</f>
        <v/>
      </c>
      <c r="AQ4514" t="str">
        <f>IFERROR(IF(L4514="","",VLOOKUP(L4514&amp;I4514,Продукция!A:K,11,0)),"обратитесь к админ справочника")</f>
        <v/>
      </c>
      <c r="AS4514" t="str">
        <f>IFERROR(IF(L4514="","",VLOOKUP(L4514&amp;I4514,Продукция!A:J,10,0)),"обратитесь к админ справочника")</f>
        <v/>
      </c>
    </row>
    <row r="4515" spans="1:45" x14ac:dyDescent="0.25">
      <c r="A4515" t="str">
        <f t="shared" si="80"/>
        <v/>
      </c>
      <c r="B4515" t="str">
        <f>IF(E4515="","",INDEX(Лаборатории!A:A,MATCH('Производственный контроль'!E4515,Лаборатории!B:B,0)))</f>
        <v/>
      </c>
      <c r="C4515" t="str">
        <f>IF(E4515="","",VLOOKUP(E4515,Лаборатории!B:D,3,0))</f>
        <v/>
      </c>
      <c r="E4515" s="150"/>
      <c r="J4515" t="str">
        <f>IF(L4515="","",VLOOKUP(L4515,Продукция!B:D,3,0))</f>
        <v/>
      </c>
      <c r="K4515" t="str">
        <f>IF(L4515="","",VLOOKUP(L4515,Продукция!B:C,2,0))</f>
        <v/>
      </c>
      <c r="L4515" s="151"/>
      <c r="M4515" t="str">
        <f>IF(L4515="","",VLOOKUP(L4515,Продукция!B:L,11,0))</f>
        <v/>
      </c>
      <c r="AB4515" t="str">
        <f>IF(L4515="","",VLOOKUP(L4515&amp;I4515,Продукция!A:I,9,0))</f>
        <v/>
      </c>
      <c r="AF4515" t="str">
        <f>IF(AD4515="","",VLOOKUP(AD4515,'Сотрудники и ссылки'!A:B,2,0))</f>
        <v/>
      </c>
      <c r="AG4515" t="str">
        <f>IF(AD4515="","",VLOOKUP(AD4515,'Сотрудники и ссылки'!A:C,3,0))</f>
        <v/>
      </c>
      <c r="AI4515" t="str">
        <f>IF(AH4515="","",VLOOKUP(AH4515,'Сотрудники и ссылки'!A:B,2,0))</f>
        <v/>
      </c>
      <c r="AJ4515" t="str">
        <f>IF(AH4515="","",VLOOKUP(AH4515,'Сотрудники и ссылки'!A:C,3,0))</f>
        <v/>
      </c>
      <c r="AL4515" s="2" t="str">
        <f>IF(AK4515="","",AK4515+VLOOKUP(I4515,'Вид исследования'!B:E,4,0))</f>
        <v/>
      </c>
      <c r="AM4515" s="2" t="str">
        <f>IF(AK4515="","",AK4515+VLOOKUP(I4515,'Вид исследования'!B:F,5,0))</f>
        <v/>
      </c>
      <c r="AQ4515" t="str">
        <f>IFERROR(IF(L4515="","",VLOOKUP(L4515&amp;I4515,Продукция!A:K,11,0)),"обратитесь к админ справочника")</f>
        <v/>
      </c>
      <c r="AS4515" t="str">
        <f>IFERROR(IF(L4515="","",VLOOKUP(L4515&amp;I4515,Продукция!A:J,10,0)),"обратитесь к админ справочника")</f>
        <v/>
      </c>
    </row>
    <row r="4516" spans="1:45" x14ac:dyDescent="0.25">
      <c r="A4516" t="str">
        <f t="shared" si="80"/>
        <v/>
      </c>
      <c r="B4516" t="str">
        <f>IF(E4516="","",INDEX(Лаборатории!A:A,MATCH('Производственный контроль'!E4516,Лаборатории!B:B,0)))</f>
        <v/>
      </c>
      <c r="C4516" t="str">
        <f>IF(E4516="","",VLOOKUP(E4516,Лаборатории!B:D,3,0))</f>
        <v/>
      </c>
      <c r="E4516" s="150"/>
      <c r="J4516" t="str">
        <f>IF(L4516="","",VLOOKUP(L4516,Продукция!B:D,3,0))</f>
        <v/>
      </c>
      <c r="K4516" t="str">
        <f>IF(L4516="","",VLOOKUP(L4516,Продукция!B:C,2,0))</f>
        <v/>
      </c>
      <c r="L4516" s="151"/>
      <c r="M4516" t="str">
        <f>IF(L4516="","",VLOOKUP(L4516,Продукция!B:L,11,0))</f>
        <v/>
      </c>
      <c r="AB4516" t="str">
        <f>IF(L4516="","",VLOOKUP(L4516&amp;I4516,Продукция!A:I,9,0))</f>
        <v/>
      </c>
      <c r="AF4516" t="str">
        <f>IF(AD4516="","",VLOOKUP(AD4516,'Сотрудники и ссылки'!A:B,2,0))</f>
        <v/>
      </c>
      <c r="AG4516" t="str">
        <f>IF(AD4516="","",VLOOKUP(AD4516,'Сотрудники и ссылки'!A:C,3,0))</f>
        <v/>
      </c>
      <c r="AI4516" t="str">
        <f>IF(AH4516="","",VLOOKUP(AH4516,'Сотрудники и ссылки'!A:B,2,0))</f>
        <v/>
      </c>
      <c r="AJ4516" t="str">
        <f>IF(AH4516="","",VLOOKUP(AH4516,'Сотрудники и ссылки'!A:C,3,0))</f>
        <v/>
      </c>
      <c r="AL4516" s="2" t="str">
        <f>IF(AK4516="","",AK4516+VLOOKUP(I4516,'Вид исследования'!B:E,4,0))</f>
        <v/>
      </c>
      <c r="AM4516" s="2" t="str">
        <f>IF(AK4516="","",AK4516+VLOOKUP(I4516,'Вид исследования'!B:F,5,0))</f>
        <v/>
      </c>
      <c r="AQ4516" t="str">
        <f>IFERROR(IF(L4516="","",VLOOKUP(L4516&amp;I4516,Продукция!A:K,11,0)),"обратитесь к админ справочника")</f>
        <v/>
      </c>
      <c r="AS4516" t="str">
        <f>IFERROR(IF(L4516="","",VLOOKUP(L4516&amp;I4516,Продукция!A:J,10,0)),"обратитесь к админ справочника")</f>
        <v/>
      </c>
    </row>
    <row r="4517" spans="1:45" x14ac:dyDescent="0.25">
      <c r="A4517" t="str">
        <f t="shared" si="80"/>
        <v/>
      </c>
      <c r="B4517" t="str">
        <f>IF(E4517="","",INDEX(Лаборатории!A:A,MATCH('Производственный контроль'!E4517,Лаборатории!B:B,0)))</f>
        <v/>
      </c>
      <c r="C4517" t="str">
        <f>IF(E4517="","",VLOOKUP(E4517,Лаборатории!B:D,3,0))</f>
        <v/>
      </c>
      <c r="E4517" s="150"/>
      <c r="J4517" t="str">
        <f>IF(L4517="","",VLOOKUP(L4517,Продукция!B:D,3,0))</f>
        <v/>
      </c>
      <c r="K4517" t="str">
        <f>IF(L4517="","",VLOOKUP(L4517,Продукция!B:C,2,0))</f>
        <v/>
      </c>
      <c r="L4517" s="151"/>
      <c r="M4517" t="str">
        <f>IF(L4517="","",VLOOKUP(L4517,Продукция!B:L,11,0))</f>
        <v/>
      </c>
      <c r="AB4517" t="str">
        <f>IF(L4517="","",VLOOKUP(L4517&amp;I4517,Продукция!A:I,9,0))</f>
        <v/>
      </c>
      <c r="AF4517" t="str">
        <f>IF(AD4517="","",VLOOKUP(AD4517,'Сотрудники и ссылки'!A:B,2,0))</f>
        <v/>
      </c>
      <c r="AG4517" t="str">
        <f>IF(AD4517="","",VLOOKUP(AD4517,'Сотрудники и ссылки'!A:C,3,0))</f>
        <v/>
      </c>
      <c r="AI4517" t="str">
        <f>IF(AH4517="","",VLOOKUP(AH4517,'Сотрудники и ссылки'!A:B,2,0))</f>
        <v/>
      </c>
      <c r="AJ4517" t="str">
        <f>IF(AH4517="","",VLOOKUP(AH4517,'Сотрудники и ссылки'!A:C,3,0))</f>
        <v/>
      </c>
      <c r="AL4517" s="2" t="str">
        <f>IF(AK4517="","",AK4517+VLOOKUP(I4517,'Вид исследования'!B:E,4,0))</f>
        <v/>
      </c>
      <c r="AM4517" s="2" t="str">
        <f>IF(AK4517="","",AK4517+VLOOKUP(I4517,'Вид исследования'!B:F,5,0))</f>
        <v/>
      </c>
      <c r="AQ4517" t="str">
        <f>IFERROR(IF(L4517="","",VLOOKUP(L4517&amp;I4517,Продукция!A:K,11,0)),"обратитесь к админ справочника")</f>
        <v/>
      </c>
      <c r="AS4517" t="str">
        <f>IFERROR(IF(L4517="","",VLOOKUP(L4517&amp;I4517,Продукция!A:J,10,0)),"обратитесь к админ справочника")</f>
        <v/>
      </c>
    </row>
    <row r="4518" spans="1:45" x14ac:dyDescent="0.25">
      <c r="A4518" t="str">
        <f t="shared" si="80"/>
        <v/>
      </c>
      <c r="B4518" t="str">
        <f>IF(E4518="","",INDEX(Лаборатории!A:A,MATCH('Производственный контроль'!E4518,Лаборатории!B:B,0)))</f>
        <v/>
      </c>
      <c r="C4518" t="str">
        <f>IF(E4518="","",VLOOKUP(E4518,Лаборатории!B:D,3,0))</f>
        <v/>
      </c>
      <c r="E4518" s="150"/>
      <c r="J4518" t="str">
        <f>IF(L4518="","",VLOOKUP(L4518,Продукция!B:D,3,0))</f>
        <v/>
      </c>
      <c r="K4518" t="str">
        <f>IF(L4518="","",VLOOKUP(L4518,Продукция!B:C,2,0))</f>
        <v/>
      </c>
      <c r="L4518" s="151"/>
      <c r="M4518" t="str">
        <f>IF(L4518="","",VLOOKUP(L4518,Продукция!B:L,11,0))</f>
        <v/>
      </c>
      <c r="AB4518" t="str">
        <f>IF(L4518="","",VLOOKUP(L4518&amp;I4518,Продукция!A:I,9,0))</f>
        <v/>
      </c>
      <c r="AF4518" t="str">
        <f>IF(AD4518="","",VLOOKUP(AD4518,'Сотрудники и ссылки'!A:B,2,0))</f>
        <v/>
      </c>
      <c r="AG4518" t="str">
        <f>IF(AD4518="","",VLOOKUP(AD4518,'Сотрудники и ссылки'!A:C,3,0))</f>
        <v/>
      </c>
      <c r="AI4518" t="str">
        <f>IF(AH4518="","",VLOOKUP(AH4518,'Сотрудники и ссылки'!A:B,2,0))</f>
        <v/>
      </c>
      <c r="AJ4518" t="str">
        <f>IF(AH4518="","",VLOOKUP(AH4518,'Сотрудники и ссылки'!A:C,3,0))</f>
        <v/>
      </c>
      <c r="AL4518" s="2" t="str">
        <f>IF(AK4518="","",AK4518+VLOOKUP(I4518,'Вид исследования'!B:E,4,0))</f>
        <v/>
      </c>
      <c r="AM4518" s="2" t="str">
        <f>IF(AK4518="","",AK4518+VLOOKUP(I4518,'Вид исследования'!B:F,5,0))</f>
        <v/>
      </c>
      <c r="AQ4518" t="str">
        <f>IFERROR(IF(L4518="","",VLOOKUP(L4518&amp;I4518,Продукция!A:K,11,0)),"обратитесь к админ справочника")</f>
        <v/>
      </c>
      <c r="AS4518" t="str">
        <f>IFERROR(IF(L4518="","",VLOOKUP(L4518&amp;I4518,Продукция!A:J,10,0)),"обратитесь к админ справочника")</f>
        <v/>
      </c>
    </row>
    <row r="4519" spans="1:45" x14ac:dyDescent="0.25">
      <c r="A4519" t="str">
        <f t="shared" si="80"/>
        <v/>
      </c>
      <c r="B4519" t="str">
        <f>IF(E4519="","",INDEX(Лаборатории!A:A,MATCH('Производственный контроль'!E4519,Лаборатории!B:B,0)))</f>
        <v/>
      </c>
      <c r="C4519" t="str">
        <f>IF(E4519="","",VLOOKUP(E4519,Лаборатории!B:D,3,0))</f>
        <v/>
      </c>
      <c r="E4519" s="150"/>
      <c r="J4519" t="str">
        <f>IF(L4519="","",VLOOKUP(L4519,Продукция!B:D,3,0))</f>
        <v/>
      </c>
      <c r="K4519" t="str">
        <f>IF(L4519="","",VLOOKUP(L4519,Продукция!B:C,2,0))</f>
        <v/>
      </c>
      <c r="L4519" s="151"/>
      <c r="M4519" t="str">
        <f>IF(L4519="","",VLOOKUP(L4519,Продукция!B:L,11,0))</f>
        <v/>
      </c>
      <c r="AB4519" t="str">
        <f>IF(L4519="","",VLOOKUP(L4519&amp;I4519,Продукция!A:I,9,0))</f>
        <v/>
      </c>
      <c r="AF4519" t="str">
        <f>IF(AD4519="","",VLOOKUP(AD4519,'Сотрудники и ссылки'!A:B,2,0))</f>
        <v/>
      </c>
      <c r="AG4519" t="str">
        <f>IF(AD4519="","",VLOOKUP(AD4519,'Сотрудники и ссылки'!A:C,3,0))</f>
        <v/>
      </c>
      <c r="AI4519" t="str">
        <f>IF(AH4519="","",VLOOKUP(AH4519,'Сотрудники и ссылки'!A:B,2,0))</f>
        <v/>
      </c>
      <c r="AJ4519" t="str">
        <f>IF(AH4519="","",VLOOKUP(AH4519,'Сотрудники и ссылки'!A:C,3,0))</f>
        <v/>
      </c>
      <c r="AL4519" s="2" t="str">
        <f>IF(AK4519="","",AK4519+VLOOKUP(I4519,'Вид исследования'!B:E,4,0))</f>
        <v/>
      </c>
      <c r="AM4519" s="2" t="str">
        <f>IF(AK4519="","",AK4519+VLOOKUP(I4519,'Вид исследования'!B:F,5,0))</f>
        <v/>
      </c>
      <c r="AQ4519" t="str">
        <f>IFERROR(IF(L4519="","",VLOOKUP(L4519&amp;I4519,Продукция!A:K,11,0)),"обратитесь к админ справочника")</f>
        <v/>
      </c>
      <c r="AS4519" t="str">
        <f>IFERROR(IF(L4519="","",VLOOKUP(L4519&amp;I4519,Продукция!A:J,10,0)),"обратитесь к админ справочника")</f>
        <v/>
      </c>
    </row>
    <row r="4520" spans="1:45" x14ac:dyDescent="0.25">
      <c r="A4520" t="str">
        <f t="shared" si="80"/>
        <v/>
      </c>
      <c r="B4520" t="str">
        <f>IF(E4520="","",INDEX(Лаборатории!A:A,MATCH('Производственный контроль'!E4520,Лаборатории!B:B,0)))</f>
        <v/>
      </c>
      <c r="C4520" t="str">
        <f>IF(E4520="","",VLOOKUP(E4520,Лаборатории!B:D,3,0))</f>
        <v/>
      </c>
      <c r="E4520" s="150"/>
      <c r="J4520" t="str">
        <f>IF(L4520="","",VLOOKUP(L4520,Продукция!B:D,3,0))</f>
        <v/>
      </c>
      <c r="K4520" t="str">
        <f>IF(L4520="","",VLOOKUP(L4520,Продукция!B:C,2,0))</f>
        <v/>
      </c>
      <c r="L4520" s="151"/>
      <c r="M4520" t="str">
        <f>IF(L4520="","",VLOOKUP(L4520,Продукция!B:L,11,0))</f>
        <v/>
      </c>
      <c r="AB4520" t="str">
        <f>IF(L4520="","",VLOOKUP(L4520&amp;I4520,Продукция!A:I,9,0))</f>
        <v/>
      </c>
      <c r="AF4520" t="str">
        <f>IF(AD4520="","",VLOOKUP(AD4520,'Сотрудники и ссылки'!A:B,2,0))</f>
        <v/>
      </c>
      <c r="AG4520" t="str">
        <f>IF(AD4520="","",VLOOKUP(AD4520,'Сотрудники и ссылки'!A:C,3,0))</f>
        <v/>
      </c>
      <c r="AI4520" t="str">
        <f>IF(AH4520="","",VLOOKUP(AH4520,'Сотрудники и ссылки'!A:B,2,0))</f>
        <v/>
      </c>
      <c r="AJ4520" t="str">
        <f>IF(AH4520="","",VLOOKUP(AH4520,'Сотрудники и ссылки'!A:C,3,0))</f>
        <v/>
      </c>
      <c r="AL4520" s="2" t="str">
        <f>IF(AK4520="","",AK4520+VLOOKUP(I4520,'Вид исследования'!B:E,4,0))</f>
        <v/>
      </c>
      <c r="AM4520" s="2" t="str">
        <f>IF(AK4520="","",AK4520+VLOOKUP(I4520,'Вид исследования'!B:F,5,0))</f>
        <v/>
      </c>
      <c r="AQ4520" t="str">
        <f>IFERROR(IF(L4520="","",VLOOKUP(L4520&amp;I4520,Продукция!A:K,11,0)),"обратитесь к админ справочника")</f>
        <v/>
      </c>
      <c r="AS4520" t="str">
        <f>IFERROR(IF(L4520="","",VLOOKUP(L4520&amp;I4520,Продукция!A:J,10,0)),"обратитесь к админ справочника")</f>
        <v/>
      </c>
    </row>
    <row r="4521" spans="1:45" x14ac:dyDescent="0.25">
      <c r="A4521" t="str">
        <f t="shared" si="80"/>
        <v/>
      </c>
      <c r="B4521" t="str">
        <f>IF(E4521="","",INDEX(Лаборатории!A:A,MATCH('Производственный контроль'!E4521,Лаборатории!B:B,0)))</f>
        <v/>
      </c>
      <c r="C4521" t="str">
        <f>IF(E4521="","",VLOOKUP(E4521,Лаборатории!B:D,3,0))</f>
        <v/>
      </c>
      <c r="E4521" s="150"/>
      <c r="J4521" t="str">
        <f>IF(L4521="","",VLOOKUP(L4521,Продукция!B:D,3,0))</f>
        <v/>
      </c>
      <c r="K4521" t="str">
        <f>IF(L4521="","",VLOOKUP(L4521,Продукция!B:C,2,0))</f>
        <v/>
      </c>
      <c r="L4521" s="151"/>
      <c r="M4521" t="str">
        <f>IF(L4521="","",VLOOKUP(L4521,Продукция!B:L,11,0))</f>
        <v/>
      </c>
      <c r="AB4521" t="str">
        <f>IF(L4521="","",VLOOKUP(L4521&amp;I4521,Продукция!A:I,9,0))</f>
        <v/>
      </c>
      <c r="AF4521" t="str">
        <f>IF(AD4521="","",VLOOKUP(AD4521,'Сотрудники и ссылки'!A:B,2,0))</f>
        <v/>
      </c>
      <c r="AG4521" t="str">
        <f>IF(AD4521="","",VLOOKUP(AD4521,'Сотрудники и ссылки'!A:C,3,0))</f>
        <v/>
      </c>
      <c r="AI4521" t="str">
        <f>IF(AH4521="","",VLOOKUP(AH4521,'Сотрудники и ссылки'!A:B,2,0))</f>
        <v/>
      </c>
      <c r="AJ4521" t="str">
        <f>IF(AH4521="","",VLOOKUP(AH4521,'Сотрудники и ссылки'!A:C,3,0))</f>
        <v/>
      </c>
      <c r="AL4521" s="2" t="str">
        <f>IF(AK4521="","",AK4521+VLOOKUP(I4521,'Вид исследования'!B:E,4,0))</f>
        <v/>
      </c>
      <c r="AM4521" s="2" t="str">
        <f>IF(AK4521="","",AK4521+VLOOKUP(I4521,'Вид исследования'!B:F,5,0))</f>
        <v/>
      </c>
      <c r="AQ4521" t="str">
        <f>IFERROR(IF(L4521="","",VLOOKUP(L4521&amp;I4521,Продукция!A:K,11,0)),"обратитесь к админ справочника")</f>
        <v/>
      </c>
      <c r="AS4521" t="str">
        <f>IFERROR(IF(L4521="","",VLOOKUP(L4521&amp;I4521,Продукция!A:J,10,0)),"обратитесь к админ справочника")</f>
        <v/>
      </c>
    </row>
    <row r="4522" spans="1:45" x14ac:dyDescent="0.25">
      <c r="A4522" t="str">
        <f t="shared" si="80"/>
        <v/>
      </c>
      <c r="B4522" t="str">
        <f>IF(E4522="","",INDEX(Лаборатории!A:A,MATCH('Производственный контроль'!E4522,Лаборатории!B:B,0)))</f>
        <v/>
      </c>
      <c r="C4522" t="str">
        <f>IF(E4522="","",VLOOKUP(E4522,Лаборатории!B:D,3,0))</f>
        <v/>
      </c>
      <c r="E4522" s="150"/>
      <c r="J4522" t="str">
        <f>IF(L4522="","",VLOOKUP(L4522,Продукция!B:D,3,0))</f>
        <v/>
      </c>
      <c r="K4522" t="str">
        <f>IF(L4522="","",VLOOKUP(L4522,Продукция!B:C,2,0))</f>
        <v/>
      </c>
      <c r="L4522" s="151"/>
      <c r="M4522" t="str">
        <f>IF(L4522="","",VLOOKUP(L4522,Продукция!B:L,11,0))</f>
        <v/>
      </c>
      <c r="AB4522" t="str">
        <f>IF(L4522="","",VLOOKUP(L4522&amp;I4522,Продукция!A:I,9,0))</f>
        <v/>
      </c>
      <c r="AF4522" t="str">
        <f>IF(AD4522="","",VLOOKUP(AD4522,'Сотрудники и ссылки'!A:B,2,0))</f>
        <v/>
      </c>
      <c r="AG4522" t="str">
        <f>IF(AD4522="","",VLOOKUP(AD4522,'Сотрудники и ссылки'!A:C,3,0))</f>
        <v/>
      </c>
      <c r="AI4522" t="str">
        <f>IF(AH4522="","",VLOOKUP(AH4522,'Сотрудники и ссылки'!A:B,2,0))</f>
        <v/>
      </c>
      <c r="AJ4522" t="str">
        <f>IF(AH4522="","",VLOOKUP(AH4522,'Сотрудники и ссылки'!A:C,3,0))</f>
        <v/>
      </c>
      <c r="AL4522" s="2" t="str">
        <f>IF(AK4522="","",AK4522+VLOOKUP(I4522,'Вид исследования'!B:E,4,0))</f>
        <v/>
      </c>
      <c r="AM4522" s="2" t="str">
        <f>IF(AK4522="","",AK4522+VLOOKUP(I4522,'Вид исследования'!B:F,5,0))</f>
        <v/>
      </c>
      <c r="AQ4522" t="str">
        <f>IFERROR(IF(L4522="","",VLOOKUP(L4522&amp;I4522,Продукция!A:K,11,0)),"обратитесь к админ справочника")</f>
        <v/>
      </c>
      <c r="AS4522" t="str">
        <f>IFERROR(IF(L4522="","",VLOOKUP(L4522&amp;I4522,Продукция!A:J,10,0)),"обратитесь к админ справочника")</f>
        <v/>
      </c>
    </row>
    <row r="4523" spans="1:45" x14ac:dyDescent="0.25">
      <c r="A4523" t="str">
        <f t="shared" si="80"/>
        <v/>
      </c>
      <c r="B4523" t="str">
        <f>IF(E4523="","",INDEX(Лаборатории!A:A,MATCH('Производственный контроль'!E4523,Лаборатории!B:B,0)))</f>
        <v/>
      </c>
      <c r="C4523" t="str">
        <f>IF(E4523="","",VLOOKUP(E4523,Лаборатории!B:D,3,0))</f>
        <v/>
      </c>
      <c r="E4523" s="150"/>
      <c r="J4523" t="str">
        <f>IF(L4523="","",VLOOKUP(L4523,Продукция!B:D,3,0))</f>
        <v/>
      </c>
      <c r="K4523" t="str">
        <f>IF(L4523="","",VLOOKUP(L4523,Продукция!B:C,2,0))</f>
        <v/>
      </c>
      <c r="L4523" s="151"/>
      <c r="M4523" t="str">
        <f>IF(L4523="","",VLOOKUP(L4523,Продукция!B:L,11,0))</f>
        <v/>
      </c>
      <c r="AB4523" t="str">
        <f>IF(L4523="","",VLOOKUP(L4523&amp;I4523,Продукция!A:I,9,0))</f>
        <v/>
      </c>
      <c r="AF4523" t="str">
        <f>IF(AD4523="","",VLOOKUP(AD4523,'Сотрудники и ссылки'!A:B,2,0))</f>
        <v/>
      </c>
      <c r="AG4523" t="str">
        <f>IF(AD4523="","",VLOOKUP(AD4523,'Сотрудники и ссылки'!A:C,3,0))</f>
        <v/>
      </c>
      <c r="AI4523" t="str">
        <f>IF(AH4523="","",VLOOKUP(AH4523,'Сотрудники и ссылки'!A:B,2,0))</f>
        <v/>
      </c>
      <c r="AJ4523" t="str">
        <f>IF(AH4523="","",VLOOKUP(AH4523,'Сотрудники и ссылки'!A:C,3,0))</f>
        <v/>
      </c>
      <c r="AL4523" s="2" t="str">
        <f>IF(AK4523="","",AK4523+VLOOKUP(I4523,'Вид исследования'!B:E,4,0))</f>
        <v/>
      </c>
      <c r="AM4523" s="2" t="str">
        <f>IF(AK4523="","",AK4523+VLOOKUP(I4523,'Вид исследования'!B:F,5,0))</f>
        <v/>
      </c>
      <c r="AQ4523" t="str">
        <f>IFERROR(IF(L4523="","",VLOOKUP(L4523&amp;I4523,Продукция!A:K,11,0)),"обратитесь к админ справочника")</f>
        <v/>
      </c>
      <c r="AS4523" t="str">
        <f>IFERROR(IF(L4523="","",VLOOKUP(L4523&amp;I4523,Продукция!A:J,10,0)),"обратитесь к админ справочника")</f>
        <v/>
      </c>
    </row>
    <row r="4524" spans="1:45" x14ac:dyDescent="0.25">
      <c r="A4524" t="str">
        <f t="shared" si="80"/>
        <v/>
      </c>
      <c r="B4524" t="str">
        <f>IF(E4524="","",INDEX(Лаборатории!A:A,MATCH('Производственный контроль'!E4524,Лаборатории!B:B,0)))</f>
        <v/>
      </c>
      <c r="C4524" t="str">
        <f>IF(E4524="","",VLOOKUP(E4524,Лаборатории!B:D,3,0))</f>
        <v/>
      </c>
      <c r="E4524" s="150"/>
      <c r="J4524" t="str">
        <f>IF(L4524="","",VLOOKUP(L4524,Продукция!B:D,3,0))</f>
        <v/>
      </c>
      <c r="K4524" t="str">
        <f>IF(L4524="","",VLOOKUP(L4524,Продукция!B:C,2,0))</f>
        <v/>
      </c>
      <c r="L4524" s="151"/>
      <c r="M4524" t="str">
        <f>IF(L4524="","",VLOOKUP(L4524,Продукция!B:L,11,0))</f>
        <v/>
      </c>
      <c r="AB4524" t="str">
        <f>IF(L4524="","",VLOOKUP(L4524&amp;I4524,Продукция!A:I,9,0))</f>
        <v/>
      </c>
      <c r="AF4524" t="str">
        <f>IF(AD4524="","",VLOOKUP(AD4524,'Сотрудники и ссылки'!A:B,2,0))</f>
        <v/>
      </c>
      <c r="AG4524" t="str">
        <f>IF(AD4524="","",VLOOKUP(AD4524,'Сотрудники и ссылки'!A:C,3,0))</f>
        <v/>
      </c>
      <c r="AI4524" t="str">
        <f>IF(AH4524="","",VLOOKUP(AH4524,'Сотрудники и ссылки'!A:B,2,0))</f>
        <v/>
      </c>
      <c r="AJ4524" t="str">
        <f>IF(AH4524="","",VLOOKUP(AH4524,'Сотрудники и ссылки'!A:C,3,0))</f>
        <v/>
      </c>
      <c r="AL4524" s="2" t="str">
        <f>IF(AK4524="","",AK4524+VLOOKUP(I4524,'Вид исследования'!B:E,4,0))</f>
        <v/>
      </c>
      <c r="AM4524" s="2" t="str">
        <f>IF(AK4524="","",AK4524+VLOOKUP(I4524,'Вид исследования'!B:F,5,0))</f>
        <v/>
      </c>
      <c r="AQ4524" t="str">
        <f>IFERROR(IF(L4524="","",VLOOKUP(L4524&amp;I4524,Продукция!A:K,11,0)),"обратитесь к админ справочника")</f>
        <v/>
      </c>
      <c r="AS4524" t="str">
        <f>IFERROR(IF(L4524="","",VLOOKUP(L4524&amp;I4524,Продукция!A:J,10,0)),"обратитесь к админ справочника")</f>
        <v/>
      </c>
    </row>
    <row r="4525" spans="1:45" x14ac:dyDescent="0.25">
      <c r="A4525" t="str">
        <f t="shared" si="80"/>
        <v/>
      </c>
      <c r="B4525" t="str">
        <f>IF(E4525="","",INDEX(Лаборатории!A:A,MATCH('Производственный контроль'!E4525,Лаборатории!B:B,0)))</f>
        <v/>
      </c>
      <c r="C4525" t="str">
        <f>IF(E4525="","",VLOOKUP(E4525,Лаборатории!B:D,3,0))</f>
        <v/>
      </c>
      <c r="E4525" s="150"/>
      <c r="J4525" t="str">
        <f>IF(L4525="","",VLOOKUP(L4525,Продукция!B:D,3,0))</f>
        <v/>
      </c>
      <c r="K4525" t="str">
        <f>IF(L4525="","",VLOOKUP(L4525,Продукция!B:C,2,0))</f>
        <v/>
      </c>
      <c r="L4525" s="151"/>
      <c r="M4525" t="str">
        <f>IF(L4525="","",VLOOKUP(L4525,Продукция!B:L,11,0))</f>
        <v/>
      </c>
      <c r="AB4525" t="str">
        <f>IF(L4525="","",VLOOKUP(L4525&amp;I4525,Продукция!A:I,9,0))</f>
        <v/>
      </c>
      <c r="AF4525" t="str">
        <f>IF(AD4525="","",VLOOKUP(AD4525,'Сотрудники и ссылки'!A:B,2,0))</f>
        <v/>
      </c>
      <c r="AG4525" t="str">
        <f>IF(AD4525="","",VLOOKUP(AD4525,'Сотрудники и ссылки'!A:C,3,0))</f>
        <v/>
      </c>
      <c r="AI4525" t="str">
        <f>IF(AH4525="","",VLOOKUP(AH4525,'Сотрудники и ссылки'!A:B,2,0))</f>
        <v/>
      </c>
      <c r="AJ4525" t="str">
        <f>IF(AH4525="","",VLOOKUP(AH4525,'Сотрудники и ссылки'!A:C,3,0))</f>
        <v/>
      </c>
      <c r="AL4525" s="2" t="str">
        <f>IF(AK4525="","",AK4525+VLOOKUP(I4525,'Вид исследования'!B:E,4,0))</f>
        <v/>
      </c>
      <c r="AM4525" s="2" t="str">
        <f>IF(AK4525="","",AK4525+VLOOKUP(I4525,'Вид исследования'!B:F,5,0))</f>
        <v/>
      </c>
      <c r="AQ4525" t="str">
        <f>IFERROR(IF(L4525="","",VLOOKUP(L4525&amp;I4525,Продукция!A:K,11,0)),"обратитесь к админ справочника")</f>
        <v/>
      </c>
      <c r="AS4525" t="str">
        <f>IFERROR(IF(L4525="","",VLOOKUP(L4525&amp;I4525,Продукция!A:J,10,0)),"обратитесь к админ справочника")</f>
        <v/>
      </c>
    </row>
    <row r="4526" spans="1:45" x14ac:dyDescent="0.25">
      <c r="A4526" t="str">
        <f t="shared" si="80"/>
        <v/>
      </c>
      <c r="B4526" t="str">
        <f>IF(E4526="","",INDEX(Лаборатории!A:A,MATCH('Производственный контроль'!E4526,Лаборатории!B:B,0)))</f>
        <v/>
      </c>
      <c r="C4526" t="str">
        <f>IF(E4526="","",VLOOKUP(E4526,Лаборатории!B:D,3,0))</f>
        <v/>
      </c>
      <c r="E4526" s="150"/>
      <c r="J4526" t="str">
        <f>IF(L4526="","",VLOOKUP(L4526,Продукция!B:D,3,0))</f>
        <v/>
      </c>
      <c r="K4526" t="str">
        <f>IF(L4526="","",VLOOKUP(L4526,Продукция!B:C,2,0))</f>
        <v/>
      </c>
      <c r="L4526" s="151"/>
      <c r="M4526" t="str">
        <f>IF(L4526="","",VLOOKUP(L4526,Продукция!B:L,11,0))</f>
        <v/>
      </c>
      <c r="AB4526" t="str">
        <f>IF(L4526="","",VLOOKUP(L4526&amp;I4526,Продукция!A:I,9,0))</f>
        <v/>
      </c>
      <c r="AF4526" t="str">
        <f>IF(AD4526="","",VLOOKUP(AD4526,'Сотрудники и ссылки'!A:B,2,0))</f>
        <v/>
      </c>
      <c r="AG4526" t="str">
        <f>IF(AD4526="","",VLOOKUP(AD4526,'Сотрудники и ссылки'!A:C,3,0))</f>
        <v/>
      </c>
      <c r="AI4526" t="str">
        <f>IF(AH4526="","",VLOOKUP(AH4526,'Сотрудники и ссылки'!A:B,2,0))</f>
        <v/>
      </c>
      <c r="AJ4526" t="str">
        <f>IF(AH4526="","",VLOOKUP(AH4526,'Сотрудники и ссылки'!A:C,3,0))</f>
        <v/>
      </c>
      <c r="AL4526" s="2" t="str">
        <f>IF(AK4526="","",AK4526+VLOOKUP(I4526,'Вид исследования'!B:E,4,0))</f>
        <v/>
      </c>
      <c r="AM4526" s="2" t="str">
        <f>IF(AK4526="","",AK4526+VLOOKUP(I4526,'Вид исследования'!B:F,5,0))</f>
        <v/>
      </c>
      <c r="AQ4526" t="str">
        <f>IFERROR(IF(L4526="","",VLOOKUP(L4526&amp;I4526,Продукция!A:K,11,0)),"обратитесь к админ справочника")</f>
        <v/>
      </c>
      <c r="AS4526" t="str">
        <f>IFERROR(IF(L4526="","",VLOOKUP(L4526&amp;I4526,Продукция!A:J,10,0)),"обратитесь к админ справочника")</f>
        <v/>
      </c>
    </row>
    <row r="4527" spans="1:45" x14ac:dyDescent="0.25">
      <c r="A4527" t="str">
        <f t="shared" si="80"/>
        <v/>
      </c>
      <c r="B4527" t="str">
        <f>IF(E4527="","",INDEX(Лаборатории!A:A,MATCH('Производственный контроль'!E4527,Лаборатории!B:B,0)))</f>
        <v/>
      </c>
      <c r="C4527" t="str">
        <f>IF(E4527="","",VLOOKUP(E4527,Лаборатории!B:D,3,0))</f>
        <v/>
      </c>
      <c r="E4527" s="150"/>
      <c r="J4527" t="str">
        <f>IF(L4527="","",VLOOKUP(L4527,Продукция!B:D,3,0))</f>
        <v/>
      </c>
      <c r="K4527" t="str">
        <f>IF(L4527="","",VLOOKUP(L4527,Продукция!B:C,2,0))</f>
        <v/>
      </c>
      <c r="L4527" s="151"/>
      <c r="M4527" t="str">
        <f>IF(L4527="","",VLOOKUP(L4527,Продукция!B:L,11,0))</f>
        <v/>
      </c>
      <c r="AB4527" t="str">
        <f>IF(L4527="","",VLOOKUP(L4527&amp;I4527,Продукция!A:I,9,0))</f>
        <v/>
      </c>
      <c r="AF4527" t="str">
        <f>IF(AD4527="","",VLOOKUP(AD4527,'Сотрудники и ссылки'!A:B,2,0))</f>
        <v/>
      </c>
      <c r="AG4527" t="str">
        <f>IF(AD4527="","",VLOOKUP(AD4527,'Сотрудники и ссылки'!A:C,3,0))</f>
        <v/>
      </c>
      <c r="AI4527" t="str">
        <f>IF(AH4527="","",VLOOKUP(AH4527,'Сотрудники и ссылки'!A:B,2,0))</f>
        <v/>
      </c>
      <c r="AJ4527" t="str">
        <f>IF(AH4527="","",VLOOKUP(AH4527,'Сотрудники и ссылки'!A:C,3,0))</f>
        <v/>
      </c>
      <c r="AL4527" s="2" t="str">
        <f>IF(AK4527="","",AK4527+VLOOKUP(I4527,'Вид исследования'!B:E,4,0))</f>
        <v/>
      </c>
      <c r="AM4527" s="2" t="str">
        <f>IF(AK4527="","",AK4527+VLOOKUP(I4527,'Вид исследования'!B:F,5,0))</f>
        <v/>
      </c>
      <c r="AQ4527" t="str">
        <f>IFERROR(IF(L4527="","",VLOOKUP(L4527&amp;I4527,Продукция!A:K,11,0)),"обратитесь к админ справочника")</f>
        <v/>
      </c>
      <c r="AS4527" t="str">
        <f>IFERROR(IF(L4527="","",VLOOKUP(L4527&amp;I4527,Продукция!A:J,10,0)),"обратитесь к админ справочника")</f>
        <v/>
      </c>
    </row>
    <row r="4528" spans="1:45" x14ac:dyDescent="0.25">
      <c r="A4528" t="str">
        <f t="shared" si="80"/>
        <v/>
      </c>
      <c r="B4528" t="str">
        <f>IF(E4528="","",INDEX(Лаборатории!A:A,MATCH('Производственный контроль'!E4528,Лаборатории!B:B,0)))</f>
        <v/>
      </c>
      <c r="C4528" t="str">
        <f>IF(E4528="","",VLOOKUP(E4528,Лаборатории!B:D,3,0))</f>
        <v/>
      </c>
      <c r="E4528" s="150"/>
      <c r="J4528" t="str">
        <f>IF(L4528="","",VLOOKUP(L4528,Продукция!B:D,3,0))</f>
        <v/>
      </c>
      <c r="K4528" t="str">
        <f>IF(L4528="","",VLOOKUP(L4528,Продукция!B:C,2,0))</f>
        <v/>
      </c>
      <c r="L4528" s="151"/>
      <c r="M4528" t="str">
        <f>IF(L4528="","",VLOOKUP(L4528,Продукция!B:L,11,0))</f>
        <v/>
      </c>
      <c r="AB4528" t="str">
        <f>IF(L4528="","",VLOOKUP(L4528&amp;I4528,Продукция!A:I,9,0))</f>
        <v/>
      </c>
      <c r="AF4528" t="str">
        <f>IF(AD4528="","",VLOOKUP(AD4528,'Сотрудники и ссылки'!A:B,2,0))</f>
        <v/>
      </c>
      <c r="AG4528" t="str">
        <f>IF(AD4528="","",VLOOKUP(AD4528,'Сотрудники и ссылки'!A:C,3,0))</f>
        <v/>
      </c>
      <c r="AI4528" t="str">
        <f>IF(AH4528="","",VLOOKUP(AH4528,'Сотрудники и ссылки'!A:B,2,0))</f>
        <v/>
      </c>
      <c r="AJ4528" t="str">
        <f>IF(AH4528="","",VLOOKUP(AH4528,'Сотрудники и ссылки'!A:C,3,0))</f>
        <v/>
      </c>
      <c r="AL4528" s="2" t="str">
        <f>IF(AK4528="","",AK4528+VLOOKUP(I4528,'Вид исследования'!B:E,4,0))</f>
        <v/>
      </c>
      <c r="AM4528" s="2" t="str">
        <f>IF(AK4528="","",AK4528+VLOOKUP(I4528,'Вид исследования'!B:F,5,0))</f>
        <v/>
      </c>
      <c r="AQ4528" t="str">
        <f>IFERROR(IF(L4528="","",VLOOKUP(L4528&amp;I4528,Продукция!A:K,11,0)),"обратитесь к админ справочника")</f>
        <v/>
      </c>
      <c r="AS4528" t="str">
        <f>IFERROR(IF(L4528="","",VLOOKUP(L4528&amp;I4528,Продукция!A:J,10,0)),"обратитесь к админ справочника")</f>
        <v/>
      </c>
    </row>
    <row r="4529" spans="1:45" x14ac:dyDescent="0.25">
      <c r="A4529" t="str">
        <f t="shared" si="80"/>
        <v/>
      </c>
      <c r="B4529" t="str">
        <f>IF(E4529="","",INDEX(Лаборатории!A:A,MATCH('Производственный контроль'!E4529,Лаборатории!B:B,0)))</f>
        <v/>
      </c>
      <c r="C4529" t="str">
        <f>IF(E4529="","",VLOOKUP(E4529,Лаборатории!B:D,3,0))</f>
        <v/>
      </c>
      <c r="E4529" s="150"/>
      <c r="J4529" t="str">
        <f>IF(L4529="","",VLOOKUP(L4529,Продукция!B:D,3,0))</f>
        <v/>
      </c>
      <c r="K4529" t="str">
        <f>IF(L4529="","",VLOOKUP(L4529,Продукция!B:C,2,0))</f>
        <v/>
      </c>
      <c r="L4529" s="151"/>
      <c r="M4529" t="str">
        <f>IF(L4529="","",VLOOKUP(L4529,Продукция!B:L,11,0))</f>
        <v/>
      </c>
      <c r="AB4529" t="str">
        <f>IF(L4529="","",VLOOKUP(L4529&amp;I4529,Продукция!A:I,9,0))</f>
        <v/>
      </c>
      <c r="AF4529" t="str">
        <f>IF(AD4529="","",VLOOKUP(AD4529,'Сотрудники и ссылки'!A:B,2,0))</f>
        <v/>
      </c>
      <c r="AG4529" t="str">
        <f>IF(AD4529="","",VLOOKUP(AD4529,'Сотрудники и ссылки'!A:C,3,0))</f>
        <v/>
      </c>
      <c r="AI4529" t="str">
        <f>IF(AH4529="","",VLOOKUP(AH4529,'Сотрудники и ссылки'!A:B,2,0))</f>
        <v/>
      </c>
      <c r="AJ4529" t="str">
        <f>IF(AH4529="","",VLOOKUP(AH4529,'Сотрудники и ссылки'!A:C,3,0))</f>
        <v/>
      </c>
      <c r="AL4529" s="2" t="str">
        <f>IF(AK4529="","",AK4529+VLOOKUP(I4529,'Вид исследования'!B:E,4,0))</f>
        <v/>
      </c>
      <c r="AM4529" s="2" t="str">
        <f>IF(AK4529="","",AK4529+VLOOKUP(I4529,'Вид исследования'!B:F,5,0))</f>
        <v/>
      </c>
      <c r="AQ4529" t="str">
        <f>IFERROR(IF(L4529="","",VLOOKUP(L4529&amp;I4529,Продукция!A:K,11,0)),"обратитесь к админ справочника")</f>
        <v/>
      </c>
      <c r="AS4529" t="str">
        <f>IFERROR(IF(L4529="","",VLOOKUP(L4529&amp;I4529,Продукция!A:J,10,0)),"обратитесь к админ справочника")</f>
        <v/>
      </c>
    </row>
    <row r="4530" spans="1:45" x14ac:dyDescent="0.25">
      <c r="A4530" t="str">
        <f t="shared" si="80"/>
        <v/>
      </c>
      <c r="B4530" t="str">
        <f>IF(E4530="","",INDEX(Лаборатории!A:A,MATCH('Производственный контроль'!E4530,Лаборатории!B:B,0)))</f>
        <v/>
      </c>
      <c r="C4530" t="str">
        <f>IF(E4530="","",VLOOKUP(E4530,Лаборатории!B:D,3,0))</f>
        <v/>
      </c>
      <c r="E4530" s="150"/>
      <c r="J4530" t="str">
        <f>IF(L4530="","",VLOOKUP(L4530,Продукция!B:D,3,0))</f>
        <v/>
      </c>
      <c r="K4530" t="str">
        <f>IF(L4530="","",VLOOKUP(L4530,Продукция!B:C,2,0))</f>
        <v/>
      </c>
      <c r="L4530" s="151"/>
      <c r="M4530" t="str">
        <f>IF(L4530="","",VLOOKUP(L4530,Продукция!B:L,11,0))</f>
        <v/>
      </c>
      <c r="AB4530" t="str">
        <f>IF(L4530="","",VLOOKUP(L4530&amp;I4530,Продукция!A:I,9,0))</f>
        <v/>
      </c>
      <c r="AF4530" t="str">
        <f>IF(AD4530="","",VLOOKUP(AD4530,'Сотрудники и ссылки'!A:B,2,0))</f>
        <v/>
      </c>
      <c r="AG4530" t="str">
        <f>IF(AD4530="","",VLOOKUP(AD4530,'Сотрудники и ссылки'!A:C,3,0))</f>
        <v/>
      </c>
      <c r="AI4530" t="str">
        <f>IF(AH4530="","",VLOOKUP(AH4530,'Сотрудники и ссылки'!A:B,2,0))</f>
        <v/>
      </c>
      <c r="AJ4530" t="str">
        <f>IF(AH4530="","",VLOOKUP(AH4530,'Сотрудники и ссылки'!A:C,3,0))</f>
        <v/>
      </c>
      <c r="AL4530" s="2" t="str">
        <f>IF(AK4530="","",AK4530+VLOOKUP(I4530,'Вид исследования'!B:E,4,0))</f>
        <v/>
      </c>
      <c r="AM4530" s="2" t="str">
        <f>IF(AK4530="","",AK4530+VLOOKUP(I4530,'Вид исследования'!B:F,5,0))</f>
        <v/>
      </c>
      <c r="AQ4530" t="str">
        <f>IFERROR(IF(L4530="","",VLOOKUP(L4530&amp;I4530,Продукция!A:K,11,0)),"обратитесь к админ справочника")</f>
        <v/>
      </c>
      <c r="AS4530" t="str">
        <f>IFERROR(IF(L4530="","",VLOOKUP(L4530&amp;I4530,Продукция!A:J,10,0)),"обратитесь к админ справочника")</f>
        <v/>
      </c>
    </row>
    <row r="4531" spans="1:45" x14ac:dyDescent="0.25">
      <c r="A4531" t="str">
        <f t="shared" si="80"/>
        <v/>
      </c>
      <c r="B4531" t="str">
        <f>IF(E4531="","",INDEX(Лаборатории!A:A,MATCH('Производственный контроль'!E4531,Лаборатории!B:B,0)))</f>
        <v/>
      </c>
      <c r="C4531" t="str">
        <f>IF(E4531="","",VLOOKUP(E4531,Лаборатории!B:D,3,0))</f>
        <v/>
      </c>
      <c r="E4531" s="150"/>
      <c r="J4531" t="str">
        <f>IF(L4531="","",VLOOKUP(L4531,Продукция!B:D,3,0))</f>
        <v/>
      </c>
      <c r="K4531" t="str">
        <f>IF(L4531="","",VLOOKUP(L4531,Продукция!B:C,2,0))</f>
        <v/>
      </c>
      <c r="L4531" s="151"/>
      <c r="M4531" t="str">
        <f>IF(L4531="","",VLOOKUP(L4531,Продукция!B:L,11,0))</f>
        <v/>
      </c>
      <c r="AB4531" t="str">
        <f>IF(L4531="","",VLOOKUP(L4531&amp;I4531,Продукция!A:I,9,0))</f>
        <v/>
      </c>
      <c r="AF4531" t="str">
        <f>IF(AD4531="","",VLOOKUP(AD4531,'Сотрудники и ссылки'!A:B,2,0))</f>
        <v/>
      </c>
      <c r="AG4531" t="str">
        <f>IF(AD4531="","",VLOOKUP(AD4531,'Сотрудники и ссылки'!A:C,3,0))</f>
        <v/>
      </c>
      <c r="AI4531" t="str">
        <f>IF(AH4531="","",VLOOKUP(AH4531,'Сотрудники и ссылки'!A:B,2,0))</f>
        <v/>
      </c>
      <c r="AJ4531" t="str">
        <f>IF(AH4531="","",VLOOKUP(AH4531,'Сотрудники и ссылки'!A:C,3,0))</f>
        <v/>
      </c>
      <c r="AL4531" s="2" t="str">
        <f>IF(AK4531="","",AK4531+VLOOKUP(I4531,'Вид исследования'!B:E,4,0))</f>
        <v/>
      </c>
      <c r="AM4531" s="2" t="str">
        <f>IF(AK4531="","",AK4531+VLOOKUP(I4531,'Вид исследования'!B:F,5,0))</f>
        <v/>
      </c>
      <c r="AQ4531" t="str">
        <f>IFERROR(IF(L4531="","",VLOOKUP(L4531&amp;I4531,Продукция!A:K,11,0)),"обратитесь к админ справочника")</f>
        <v/>
      </c>
      <c r="AS4531" t="str">
        <f>IFERROR(IF(L4531="","",VLOOKUP(L4531&amp;I4531,Продукция!A:J,10,0)),"обратитесь к админ справочника")</f>
        <v/>
      </c>
    </row>
    <row r="4532" spans="1:45" x14ac:dyDescent="0.25">
      <c r="A4532" t="str">
        <f t="shared" si="80"/>
        <v/>
      </c>
      <c r="B4532" t="str">
        <f>IF(E4532="","",INDEX(Лаборатории!A:A,MATCH('Производственный контроль'!E4532,Лаборатории!B:B,0)))</f>
        <v/>
      </c>
      <c r="C4532" t="str">
        <f>IF(E4532="","",VLOOKUP(E4532,Лаборатории!B:D,3,0))</f>
        <v/>
      </c>
      <c r="E4532" s="150"/>
      <c r="J4532" t="str">
        <f>IF(L4532="","",VLOOKUP(L4532,Продукция!B:D,3,0))</f>
        <v/>
      </c>
      <c r="K4532" t="str">
        <f>IF(L4532="","",VLOOKUP(L4532,Продукция!B:C,2,0))</f>
        <v/>
      </c>
      <c r="L4532" s="151"/>
      <c r="M4532" t="str">
        <f>IF(L4532="","",VLOOKUP(L4532,Продукция!B:L,11,0))</f>
        <v/>
      </c>
      <c r="AB4532" t="str">
        <f>IF(L4532="","",VLOOKUP(L4532&amp;I4532,Продукция!A:I,9,0))</f>
        <v/>
      </c>
      <c r="AF4532" t="str">
        <f>IF(AD4532="","",VLOOKUP(AD4532,'Сотрудники и ссылки'!A:B,2,0))</f>
        <v/>
      </c>
      <c r="AG4532" t="str">
        <f>IF(AD4532="","",VLOOKUP(AD4532,'Сотрудники и ссылки'!A:C,3,0))</f>
        <v/>
      </c>
      <c r="AI4532" t="str">
        <f>IF(AH4532="","",VLOOKUP(AH4532,'Сотрудники и ссылки'!A:B,2,0))</f>
        <v/>
      </c>
      <c r="AJ4532" t="str">
        <f>IF(AH4532="","",VLOOKUP(AH4532,'Сотрудники и ссылки'!A:C,3,0))</f>
        <v/>
      </c>
      <c r="AL4532" s="2" t="str">
        <f>IF(AK4532="","",AK4532+VLOOKUP(I4532,'Вид исследования'!B:E,4,0))</f>
        <v/>
      </c>
      <c r="AM4532" s="2" t="str">
        <f>IF(AK4532="","",AK4532+VLOOKUP(I4532,'Вид исследования'!B:F,5,0))</f>
        <v/>
      </c>
      <c r="AQ4532" t="str">
        <f>IFERROR(IF(L4532="","",VLOOKUP(L4532&amp;I4532,Продукция!A:K,11,0)),"обратитесь к админ справочника")</f>
        <v/>
      </c>
      <c r="AS4532" t="str">
        <f>IFERROR(IF(L4532="","",VLOOKUP(L4532&amp;I4532,Продукция!A:J,10,0)),"обратитесь к админ справочника")</f>
        <v/>
      </c>
    </row>
    <row r="4533" spans="1:45" x14ac:dyDescent="0.25">
      <c r="A4533" t="str">
        <f t="shared" si="80"/>
        <v/>
      </c>
      <c r="B4533" t="str">
        <f>IF(E4533="","",INDEX(Лаборатории!A:A,MATCH('Производственный контроль'!E4533,Лаборатории!B:B,0)))</f>
        <v/>
      </c>
      <c r="C4533" t="str">
        <f>IF(E4533="","",VLOOKUP(E4533,Лаборатории!B:D,3,0))</f>
        <v/>
      </c>
      <c r="E4533" s="150"/>
      <c r="J4533" t="str">
        <f>IF(L4533="","",VLOOKUP(L4533,Продукция!B:D,3,0))</f>
        <v/>
      </c>
      <c r="K4533" t="str">
        <f>IF(L4533="","",VLOOKUP(L4533,Продукция!B:C,2,0))</f>
        <v/>
      </c>
      <c r="L4533" s="151"/>
      <c r="M4533" t="str">
        <f>IF(L4533="","",VLOOKUP(L4533,Продукция!B:L,11,0))</f>
        <v/>
      </c>
      <c r="AB4533" t="str">
        <f>IF(L4533="","",VLOOKUP(L4533&amp;I4533,Продукция!A:I,9,0))</f>
        <v/>
      </c>
      <c r="AF4533" t="str">
        <f>IF(AD4533="","",VLOOKUP(AD4533,'Сотрудники и ссылки'!A:B,2,0))</f>
        <v/>
      </c>
      <c r="AG4533" t="str">
        <f>IF(AD4533="","",VLOOKUP(AD4533,'Сотрудники и ссылки'!A:C,3,0))</f>
        <v/>
      </c>
      <c r="AI4533" t="str">
        <f>IF(AH4533="","",VLOOKUP(AH4533,'Сотрудники и ссылки'!A:B,2,0))</f>
        <v/>
      </c>
      <c r="AJ4533" t="str">
        <f>IF(AH4533="","",VLOOKUP(AH4533,'Сотрудники и ссылки'!A:C,3,0))</f>
        <v/>
      </c>
      <c r="AL4533" s="2" t="str">
        <f>IF(AK4533="","",AK4533+VLOOKUP(I4533,'Вид исследования'!B:E,4,0))</f>
        <v/>
      </c>
      <c r="AM4533" s="2" t="str">
        <f>IF(AK4533="","",AK4533+VLOOKUP(I4533,'Вид исследования'!B:F,5,0))</f>
        <v/>
      </c>
      <c r="AQ4533" t="str">
        <f>IFERROR(IF(L4533="","",VLOOKUP(L4533&amp;I4533,Продукция!A:K,11,0)),"обратитесь к админ справочника")</f>
        <v/>
      </c>
      <c r="AS4533" t="str">
        <f>IFERROR(IF(L4533="","",VLOOKUP(L4533&amp;I4533,Продукция!A:J,10,0)),"обратитесь к админ справочника")</f>
        <v/>
      </c>
    </row>
    <row r="4534" spans="1:45" x14ac:dyDescent="0.25">
      <c r="A4534" t="str">
        <f t="shared" si="80"/>
        <v/>
      </c>
      <c r="B4534" t="str">
        <f>IF(E4534="","",INDEX(Лаборатории!A:A,MATCH('Производственный контроль'!E4534,Лаборатории!B:B,0)))</f>
        <v/>
      </c>
      <c r="C4534" t="str">
        <f>IF(E4534="","",VLOOKUP(E4534,Лаборатории!B:D,3,0))</f>
        <v/>
      </c>
      <c r="E4534" s="150"/>
      <c r="J4534" t="str">
        <f>IF(L4534="","",VLOOKUP(L4534,Продукция!B:D,3,0))</f>
        <v/>
      </c>
      <c r="K4534" t="str">
        <f>IF(L4534="","",VLOOKUP(L4534,Продукция!B:C,2,0))</f>
        <v/>
      </c>
      <c r="L4534" s="151"/>
      <c r="M4534" t="str">
        <f>IF(L4534="","",VLOOKUP(L4534,Продукция!B:L,11,0))</f>
        <v/>
      </c>
      <c r="AB4534" t="str">
        <f>IF(L4534="","",VLOOKUP(L4534&amp;I4534,Продукция!A:I,9,0))</f>
        <v/>
      </c>
      <c r="AF4534" t="str">
        <f>IF(AD4534="","",VLOOKUP(AD4534,'Сотрудники и ссылки'!A:B,2,0))</f>
        <v/>
      </c>
      <c r="AG4534" t="str">
        <f>IF(AD4534="","",VLOOKUP(AD4534,'Сотрудники и ссылки'!A:C,3,0))</f>
        <v/>
      </c>
      <c r="AI4534" t="str">
        <f>IF(AH4534="","",VLOOKUP(AH4534,'Сотрудники и ссылки'!A:B,2,0))</f>
        <v/>
      </c>
      <c r="AJ4534" t="str">
        <f>IF(AH4534="","",VLOOKUP(AH4534,'Сотрудники и ссылки'!A:C,3,0))</f>
        <v/>
      </c>
      <c r="AL4534" s="2" t="str">
        <f>IF(AK4534="","",AK4534+VLOOKUP(I4534,'Вид исследования'!B:E,4,0))</f>
        <v/>
      </c>
      <c r="AM4534" s="2" t="str">
        <f>IF(AK4534="","",AK4534+VLOOKUP(I4534,'Вид исследования'!B:F,5,0))</f>
        <v/>
      </c>
      <c r="AQ4534" t="str">
        <f>IFERROR(IF(L4534="","",VLOOKUP(L4534&amp;I4534,Продукция!A:K,11,0)),"обратитесь к админ справочника")</f>
        <v/>
      </c>
      <c r="AS4534" t="str">
        <f>IFERROR(IF(L4534="","",VLOOKUP(L4534&amp;I4534,Продукция!A:J,10,0)),"обратитесь к админ справочника")</f>
        <v/>
      </c>
    </row>
    <row r="4535" spans="1:45" x14ac:dyDescent="0.25">
      <c r="A4535" t="str">
        <f t="shared" si="80"/>
        <v/>
      </c>
      <c r="B4535" t="str">
        <f>IF(E4535="","",INDEX(Лаборатории!A:A,MATCH('Производственный контроль'!E4535,Лаборатории!B:B,0)))</f>
        <v/>
      </c>
      <c r="C4535" t="str">
        <f>IF(E4535="","",VLOOKUP(E4535,Лаборатории!B:D,3,0))</f>
        <v/>
      </c>
      <c r="E4535" s="150"/>
      <c r="J4535" t="str">
        <f>IF(L4535="","",VLOOKUP(L4535,Продукция!B:D,3,0))</f>
        <v/>
      </c>
      <c r="K4535" t="str">
        <f>IF(L4535="","",VLOOKUP(L4535,Продукция!B:C,2,0))</f>
        <v/>
      </c>
      <c r="L4535" s="151"/>
      <c r="M4535" t="str">
        <f>IF(L4535="","",VLOOKUP(L4535,Продукция!B:L,11,0))</f>
        <v/>
      </c>
      <c r="AB4535" t="str">
        <f>IF(L4535="","",VLOOKUP(L4535&amp;I4535,Продукция!A:I,9,0))</f>
        <v/>
      </c>
      <c r="AF4535" t="str">
        <f>IF(AD4535="","",VLOOKUP(AD4535,'Сотрудники и ссылки'!A:B,2,0))</f>
        <v/>
      </c>
      <c r="AG4535" t="str">
        <f>IF(AD4535="","",VLOOKUP(AD4535,'Сотрудники и ссылки'!A:C,3,0))</f>
        <v/>
      </c>
      <c r="AI4535" t="str">
        <f>IF(AH4535="","",VLOOKUP(AH4535,'Сотрудники и ссылки'!A:B,2,0))</f>
        <v/>
      </c>
      <c r="AJ4535" t="str">
        <f>IF(AH4535="","",VLOOKUP(AH4535,'Сотрудники и ссылки'!A:C,3,0))</f>
        <v/>
      </c>
      <c r="AL4535" s="2" t="str">
        <f>IF(AK4535="","",AK4535+VLOOKUP(I4535,'Вид исследования'!B:E,4,0))</f>
        <v/>
      </c>
      <c r="AM4535" s="2" t="str">
        <f>IF(AK4535="","",AK4535+VLOOKUP(I4535,'Вид исследования'!B:F,5,0))</f>
        <v/>
      </c>
      <c r="AQ4535" t="str">
        <f>IFERROR(IF(L4535="","",VLOOKUP(L4535&amp;I4535,Продукция!A:K,11,0)),"обратитесь к админ справочника")</f>
        <v/>
      </c>
      <c r="AS4535" t="str">
        <f>IFERROR(IF(L4535="","",VLOOKUP(L4535&amp;I4535,Продукция!A:J,10,0)),"обратитесь к админ справочника")</f>
        <v/>
      </c>
    </row>
    <row r="4536" spans="1:45" x14ac:dyDescent="0.25">
      <c r="A4536" t="str">
        <f t="shared" si="80"/>
        <v/>
      </c>
      <c r="B4536" t="str">
        <f>IF(E4536="","",INDEX(Лаборатории!A:A,MATCH('Производственный контроль'!E4536,Лаборатории!B:B,0)))</f>
        <v/>
      </c>
      <c r="C4536" t="str">
        <f>IF(E4536="","",VLOOKUP(E4536,Лаборатории!B:D,3,0))</f>
        <v/>
      </c>
      <c r="E4536" s="150"/>
      <c r="J4536" t="str">
        <f>IF(L4536="","",VLOOKUP(L4536,Продукция!B:D,3,0))</f>
        <v/>
      </c>
      <c r="K4536" t="str">
        <f>IF(L4536="","",VLOOKUP(L4536,Продукция!B:C,2,0))</f>
        <v/>
      </c>
      <c r="L4536" s="151"/>
      <c r="M4536" t="str">
        <f>IF(L4536="","",VLOOKUP(L4536,Продукция!B:L,11,0))</f>
        <v/>
      </c>
      <c r="AB4536" t="str">
        <f>IF(L4536="","",VLOOKUP(L4536&amp;I4536,Продукция!A:I,9,0))</f>
        <v/>
      </c>
      <c r="AF4536" t="str">
        <f>IF(AD4536="","",VLOOKUP(AD4536,'Сотрудники и ссылки'!A:B,2,0))</f>
        <v/>
      </c>
      <c r="AG4536" t="str">
        <f>IF(AD4536="","",VLOOKUP(AD4536,'Сотрудники и ссылки'!A:C,3,0))</f>
        <v/>
      </c>
      <c r="AI4536" t="str">
        <f>IF(AH4536="","",VLOOKUP(AH4536,'Сотрудники и ссылки'!A:B,2,0))</f>
        <v/>
      </c>
      <c r="AJ4536" t="str">
        <f>IF(AH4536="","",VLOOKUP(AH4536,'Сотрудники и ссылки'!A:C,3,0))</f>
        <v/>
      </c>
      <c r="AL4536" s="2" t="str">
        <f>IF(AK4536="","",AK4536+VLOOKUP(I4536,'Вид исследования'!B:E,4,0))</f>
        <v/>
      </c>
      <c r="AM4536" s="2" t="str">
        <f>IF(AK4536="","",AK4536+VLOOKUP(I4536,'Вид исследования'!B:F,5,0))</f>
        <v/>
      </c>
      <c r="AQ4536" t="str">
        <f>IFERROR(IF(L4536="","",VLOOKUP(L4536&amp;I4536,Продукция!A:K,11,0)),"обратитесь к админ справочника")</f>
        <v/>
      </c>
      <c r="AS4536" t="str">
        <f>IFERROR(IF(L4536="","",VLOOKUP(L4536&amp;I4536,Продукция!A:J,10,0)),"обратитесь к админ справочника")</f>
        <v/>
      </c>
    </row>
    <row r="4537" spans="1:45" x14ac:dyDescent="0.25">
      <c r="A4537" t="str">
        <f t="shared" si="80"/>
        <v/>
      </c>
      <c r="B4537" t="str">
        <f>IF(E4537="","",INDEX(Лаборатории!A:A,MATCH('Производственный контроль'!E4537,Лаборатории!B:B,0)))</f>
        <v/>
      </c>
      <c r="C4537" t="str">
        <f>IF(E4537="","",VLOOKUP(E4537,Лаборатории!B:D,3,0))</f>
        <v/>
      </c>
      <c r="E4537" s="150"/>
      <c r="J4537" t="str">
        <f>IF(L4537="","",VLOOKUP(L4537,Продукция!B:D,3,0))</f>
        <v/>
      </c>
      <c r="K4537" t="str">
        <f>IF(L4537="","",VLOOKUP(L4537,Продукция!B:C,2,0))</f>
        <v/>
      </c>
      <c r="L4537" s="151"/>
      <c r="M4537" t="str">
        <f>IF(L4537="","",VLOOKUP(L4537,Продукция!B:L,11,0))</f>
        <v/>
      </c>
      <c r="AB4537" t="str">
        <f>IF(L4537="","",VLOOKUP(L4537&amp;I4537,Продукция!A:I,9,0))</f>
        <v/>
      </c>
      <c r="AF4537" t="str">
        <f>IF(AD4537="","",VLOOKUP(AD4537,'Сотрудники и ссылки'!A:B,2,0))</f>
        <v/>
      </c>
      <c r="AG4537" t="str">
        <f>IF(AD4537="","",VLOOKUP(AD4537,'Сотрудники и ссылки'!A:C,3,0))</f>
        <v/>
      </c>
      <c r="AI4537" t="str">
        <f>IF(AH4537="","",VLOOKUP(AH4537,'Сотрудники и ссылки'!A:B,2,0))</f>
        <v/>
      </c>
      <c r="AJ4537" t="str">
        <f>IF(AH4537="","",VLOOKUP(AH4537,'Сотрудники и ссылки'!A:C,3,0))</f>
        <v/>
      </c>
      <c r="AL4537" s="2" t="str">
        <f>IF(AK4537="","",AK4537+VLOOKUP(I4537,'Вид исследования'!B:E,4,0))</f>
        <v/>
      </c>
      <c r="AM4537" s="2" t="str">
        <f>IF(AK4537="","",AK4537+VLOOKUP(I4537,'Вид исследования'!B:F,5,0))</f>
        <v/>
      </c>
      <c r="AQ4537" t="str">
        <f>IFERROR(IF(L4537="","",VLOOKUP(L4537&amp;I4537,Продукция!A:K,11,0)),"обратитесь к админ справочника")</f>
        <v/>
      </c>
      <c r="AS4537" t="str">
        <f>IFERROR(IF(L4537="","",VLOOKUP(L4537&amp;I4537,Продукция!A:J,10,0)),"обратитесь к админ справочника")</f>
        <v/>
      </c>
    </row>
    <row r="4538" spans="1:45" x14ac:dyDescent="0.25">
      <c r="A4538" t="str">
        <f t="shared" si="80"/>
        <v/>
      </c>
      <c r="B4538" t="str">
        <f>IF(E4538="","",INDEX(Лаборатории!A:A,MATCH('Производственный контроль'!E4538,Лаборатории!B:B,0)))</f>
        <v/>
      </c>
      <c r="C4538" t="str">
        <f>IF(E4538="","",VLOOKUP(E4538,Лаборатории!B:D,3,0))</f>
        <v/>
      </c>
      <c r="E4538" s="150"/>
      <c r="J4538" t="str">
        <f>IF(L4538="","",VLOOKUP(L4538,Продукция!B:D,3,0))</f>
        <v/>
      </c>
      <c r="K4538" t="str">
        <f>IF(L4538="","",VLOOKUP(L4538,Продукция!B:C,2,0))</f>
        <v/>
      </c>
      <c r="L4538" s="151"/>
      <c r="M4538" t="str">
        <f>IF(L4538="","",VLOOKUP(L4538,Продукция!B:L,11,0))</f>
        <v/>
      </c>
      <c r="AB4538" t="str">
        <f>IF(L4538="","",VLOOKUP(L4538&amp;I4538,Продукция!A:I,9,0))</f>
        <v/>
      </c>
      <c r="AF4538" t="str">
        <f>IF(AD4538="","",VLOOKUP(AD4538,'Сотрудники и ссылки'!A:B,2,0))</f>
        <v/>
      </c>
      <c r="AG4538" t="str">
        <f>IF(AD4538="","",VLOOKUP(AD4538,'Сотрудники и ссылки'!A:C,3,0))</f>
        <v/>
      </c>
      <c r="AI4538" t="str">
        <f>IF(AH4538="","",VLOOKUP(AH4538,'Сотрудники и ссылки'!A:B,2,0))</f>
        <v/>
      </c>
      <c r="AJ4538" t="str">
        <f>IF(AH4538="","",VLOOKUP(AH4538,'Сотрудники и ссылки'!A:C,3,0))</f>
        <v/>
      </c>
      <c r="AL4538" s="2" t="str">
        <f>IF(AK4538="","",AK4538+VLOOKUP(I4538,'Вид исследования'!B:E,4,0))</f>
        <v/>
      </c>
      <c r="AM4538" s="2" t="str">
        <f>IF(AK4538="","",AK4538+VLOOKUP(I4538,'Вид исследования'!B:F,5,0))</f>
        <v/>
      </c>
      <c r="AQ4538" t="str">
        <f>IFERROR(IF(L4538="","",VLOOKUP(L4538&amp;I4538,Продукция!A:K,11,0)),"обратитесь к админ справочника")</f>
        <v/>
      </c>
      <c r="AS4538" t="str">
        <f>IFERROR(IF(L4538="","",VLOOKUP(L4538&amp;I4538,Продукция!A:J,10,0)),"обратитесь к админ справочника")</f>
        <v/>
      </c>
    </row>
    <row r="4539" spans="1:45" x14ac:dyDescent="0.25">
      <c r="A4539" t="str">
        <f t="shared" si="80"/>
        <v/>
      </c>
      <c r="B4539" t="str">
        <f>IF(E4539="","",INDEX(Лаборатории!A:A,MATCH('Производственный контроль'!E4539,Лаборатории!B:B,0)))</f>
        <v/>
      </c>
      <c r="C4539" t="str">
        <f>IF(E4539="","",VLOOKUP(E4539,Лаборатории!B:D,3,0))</f>
        <v/>
      </c>
      <c r="E4539" s="150"/>
      <c r="J4539" t="str">
        <f>IF(L4539="","",VLOOKUP(L4539,Продукция!B:D,3,0))</f>
        <v/>
      </c>
      <c r="K4539" t="str">
        <f>IF(L4539="","",VLOOKUP(L4539,Продукция!B:C,2,0))</f>
        <v/>
      </c>
      <c r="L4539" s="151"/>
      <c r="M4539" t="str">
        <f>IF(L4539="","",VLOOKUP(L4539,Продукция!B:L,11,0))</f>
        <v/>
      </c>
      <c r="AB4539" t="str">
        <f>IF(L4539="","",VLOOKUP(L4539&amp;I4539,Продукция!A:I,9,0))</f>
        <v/>
      </c>
      <c r="AF4539" t="str">
        <f>IF(AD4539="","",VLOOKUP(AD4539,'Сотрудники и ссылки'!A:B,2,0))</f>
        <v/>
      </c>
      <c r="AG4539" t="str">
        <f>IF(AD4539="","",VLOOKUP(AD4539,'Сотрудники и ссылки'!A:C,3,0))</f>
        <v/>
      </c>
      <c r="AI4539" t="str">
        <f>IF(AH4539="","",VLOOKUP(AH4539,'Сотрудники и ссылки'!A:B,2,0))</f>
        <v/>
      </c>
      <c r="AJ4539" t="str">
        <f>IF(AH4539="","",VLOOKUP(AH4539,'Сотрудники и ссылки'!A:C,3,0))</f>
        <v/>
      </c>
      <c r="AL4539" s="2" t="str">
        <f>IF(AK4539="","",AK4539+VLOOKUP(I4539,'Вид исследования'!B:E,4,0))</f>
        <v/>
      </c>
      <c r="AM4539" s="2" t="str">
        <f>IF(AK4539="","",AK4539+VLOOKUP(I4539,'Вид исследования'!B:F,5,0))</f>
        <v/>
      </c>
      <c r="AQ4539" t="str">
        <f>IFERROR(IF(L4539="","",VLOOKUP(L4539&amp;I4539,Продукция!A:K,11,0)),"обратитесь к админ справочника")</f>
        <v/>
      </c>
      <c r="AS4539" t="str">
        <f>IFERROR(IF(L4539="","",VLOOKUP(L4539&amp;I4539,Продукция!A:J,10,0)),"обратитесь к админ справочника")</f>
        <v/>
      </c>
    </row>
    <row r="4540" spans="1:45" x14ac:dyDescent="0.25">
      <c r="A4540" t="str">
        <f t="shared" si="80"/>
        <v/>
      </c>
      <c r="B4540" t="str">
        <f>IF(E4540="","",INDEX(Лаборатории!A:A,MATCH('Производственный контроль'!E4540,Лаборатории!B:B,0)))</f>
        <v/>
      </c>
      <c r="C4540" t="str">
        <f>IF(E4540="","",VLOOKUP(E4540,Лаборатории!B:D,3,0))</f>
        <v/>
      </c>
      <c r="E4540" s="150"/>
      <c r="J4540" t="str">
        <f>IF(L4540="","",VLOOKUP(L4540,Продукция!B:D,3,0))</f>
        <v/>
      </c>
      <c r="K4540" t="str">
        <f>IF(L4540="","",VLOOKUP(L4540,Продукция!B:C,2,0))</f>
        <v/>
      </c>
      <c r="L4540" s="151"/>
      <c r="M4540" t="str">
        <f>IF(L4540="","",VLOOKUP(L4540,Продукция!B:L,11,0))</f>
        <v/>
      </c>
      <c r="AB4540" t="str">
        <f>IF(L4540="","",VLOOKUP(L4540&amp;I4540,Продукция!A:I,9,0))</f>
        <v/>
      </c>
      <c r="AF4540" t="str">
        <f>IF(AD4540="","",VLOOKUP(AD4540,'Сотрудники и ссылки'!A:B,2,0))</f>
        <v/>
      </c>
      <c r="AG4540" t="str">
        <f>IF(AD4540="","",VLOOKUP(AD4540,'Сотрудники и ссылки'!A:C,3,0))</f>
        <v/>
      </c>
      <c r="AI4540" t="str">
        <f>IF(AH4540="","",VLOOKUP(AH4540,'Сотрудники и ссылки'!A:B,2,0))</f>
        <v/>
      </c>
      <c r="AJ4540" t="str">
        <f>IF(AH4540="","",VLOOKUP(AH4540,'Сотрудники и ссылки'!A:C,3,0))</f>
        <v/>
      </c>
      <c r="AL4540" s="2" t="str">
        <f>IF(AK4540="","",AK4540+VLOOKUP(I4540,'Вид исследования'!B:E,4,0))</f>
        <v/>
      </c>
      <c r="AM4540" s="2" t="str">
        <f>IF(AK4540="","",AK4540+VLOOKUP(I4540,'Вид исследования'!B:F,5,0))</f>
        <v/>
      </c>
      <c r="AQ4540" t="str">
        <f>IFERROR(IF(L4540="","",VLOOKUP(L4540&amp;I4540,Продукция!A:K,11,0)),"обратитесь к админ справочника")</f>
        <v/>
      </c>
      <c r="AS4540" t="str">
        <f>IFERROR(IF(L4540="","",VLOOKUP(L4540&amp;I4540,Продукция!A:J,10,0)),"обратитесь к админ справочника")</f>
        <v/>
      </c>
    </row>
    <row r="4541" spans="1:45" x14ac:dyDescent="0.25">
      <c r="A4541" t="str">
        <f t="shared" si="80"/>
        <v/>
      </c>
      <c r="B4541" t="str">
        <f>IF(E4541="","",INDEX(Лаборатории!A:A,MATCH('Производственный контроль'!E4541,Лаборатории!B:B,0)))</f>
        <v/>
      </c>
      <c r="C4541" t="str">
        <f>IF(E4541="","",VLOOKUP(E4541,Лаборатории!B:D,3,0))</f>
        <v/>
      </c>
      <c r="E4541" s="150"/>
      <c r="J4541" t="str">
        <f>IF(L4541="","",VLOOKUP(L4541,Продукция!B:D,3,0))</f>
        <v/>
      </c>
      <c r="K4541" t="str">
        <f>IF(L4541="","",VLOOKUP(L4541,Продукция!B:C,2,0))</f>
        <v/>
      </c>
      <c r="L4541" s="151"/>
      <c r="M4541" t="str">
        <f>IF(L4541="","",VLOOKUP(L4541,Продукция!B:L,11,0))</f>
        <v/>
      </c>
      <c r="AB4541" t="str">
        <f>IF(L4541="","",VLOOKUP(L4541&amp;I4541,Продукция!A:I,9,0))</f>
        <v/>
      </c>
      <c r="AF4541" t="str">
        <f>IF(AD4541="","",VLOOKUP(AD4541,'Сотрудники и ссылки'!A:B,2,0))</f>
        <v/>
      </c>
      <c r="AG4541" t="str">
        <f>IF(AD4541="","",VLOOKUP(AD4541,'Сотрудники и ссылки'!A:C,3,0))</f>
        <v/>
      </c>
      <c r="AI4541" t="str">
        <f>IF(AH4541="","",VLOOKUP(AH4541,'Сотрудники и ссылки'!A:B,2,0))</f>
        <v/>
      </c>
      <c r="AJ4541" t="str">
        <f>IF(AH4541="","",VLOOKUP(AH4541,'Сотрудники и ссылки'!A:C,3,0))</f>
        <v/>
      </c>
      <c r="AL4541" s="2" t="str">
        <f>IF(AK4541="","",AK4541+VLOOKUP(I4541,'Вид исследования'!B:E,4,0))</f>
        <v/>
      </c>
      <c r="AM4541" s="2" t="str">
        <f>IF(AK4541="","",AK4541+VLOOKUP(I4541,'Вид исследования'!B:F,5,0))</f>
        <v/>
      </c>
      <c r="AQ4541" t="str">
        <f>IFERROR(IF(L4541="","",VLOOKUP(L4541&amp;I4541,Продукция!A:K,11,0)),"обратитесь к админ справочника")</f>
        <v/>
      </c>
      <c r="AS4541" t="str">
        <f>IFERROR(IF(L4541="","",VLOOKUP(L4541&amp;I4541,Продукция!A:J,10,0)),"обратитесь к админ справочника")</f>
        <v/>
      </c>
    </row>
    <row r="4542" spans="1:45" x14ac:dyDescent="0.25">
      <c r="A4542" t="str">
        <f t="shared" si="80"/>
        <v/>
      </c>
      <c r="B4542" t="str">
        <f>IF(E4542="","",INDEX(Лаборатории!A:A,MATCH('Производственный контроль'!E4542,Лаборатории!B:B,0)))</f>
        <v/>
      </c>
      <c r="C4542" t="str">
        <f>IF(E4542="","",VLOOKUP(E4542,Лаборатории!B:D,3,0))</f>
        <v/>
      </c>
      <c r="E4542" s="150"/>
      <c r="J4542" t="str">
        <f>IF(L4542="","",VLOOKUP(L4542,Продукция!B:D,3,0))</f>
        <v/>
      </c>
      <c r="K4542" t="str">
        <f>IF(L4542="","",VLOOKUP(L4542,Продукция!B:C,2,0))</f>
        <v/>
      </c>
      <c r="L4542" s="151"/>
      <c r="M4542" t="str">
        <f>IF(L4542="","",VLOOKUP(L4542,Продукция!B:L,11,0))</f>
        <v/>
      </c>
      <c r="AB4542" t="str">
        <f>IF(L4542="","",VLOOKUP(L4542&amp;I4542,Продукция!A:I,9,0))</f>
        <v/>
      </c>
      <c r="AF4542" t="str">
        <f>IF(AD4542="","",VLOOKUP(AD4542,'Сотрудники и ссылки'!A:B,2,0))</f>
        <v/>
      </c>
      <c r="AG4542" t="str">
        <f>IF(AD4542="","",VLOOKUP(AD4542,'Сотрудники и ссылки'!A:C,3,0))</f>
        <v/>
      </c>
      <c r="AI4542" t="str">
        <f>IF(AH4542="","",VLOOKUP(AH4542,'Сотрудники и ссылки'!A:B,2,0))</f>
        <v/>
      </c>
      <c r="AJ4542" t="str">
        <f>IF(AH4542="","",VLOOKUP(AH4542,'Сотрудники и ссылки'!A:C,3,0))</f>
        <v/>
      </c>
      <c r="AL4542" s="2" t="str">
        <f>IF(AK4542="","",AK4542+VLOOKUP(I4542,'Вид исследования'!B:E,4,0))</f>
        <v/>
      </c>
      <c r="AM4542" s="2" t="str">
        <f>IF(AK4542="","",AK4542+VLOOKUP(I4542,'Вид исследования'!B:F,5,0))</f>
        <v/>
      </c>
      <c r="AQ4542" t="str">
        <f>IFERROR(IF(L4542="","",VLOOKUP(L4542&amp;I4542,Продукция!A:K,11,0)),"обратитесь к админ справочника")</f>
        <v/>
      </c>
      <c r="AS4542" t="str">
        <f>IFERROR(IF(L4542="","",VLOOKUP(L4542&amp;I4542,Продукция!A:J,10,0)),"обратитесь к админ справочника")</f>
        <v/>
      </c>
    </row>
    <row r="4543" spans="1:45" x14ac:dyDescent="0.25">
      <c r="A4543" t="str">
        <f t="shared" si="80"/>
        <v/>
      </c>
      <c r="B4543" t="str">
        <f>IF(E4543="","",INDEX(Лаборатории!A:A,MATCH('Производственный контроль'!E4543,Лаборатории!B:B,0)))</f>
        <v/>
      </c>
      <c r="C4543" t="str">
        <f>IF(E4543="","",VLOOKUP(E4543,Лаборатории!B:D,3,0))</f>
        <v/>
      </c>
      <c r="E4543" s="150"/>
      <c r="J4543" t="str">
        <f>IF(L4543="","",VLOOKUP(L4543,Продукция!B:D,3,0))</f>
        <v/>
      </c>
      <c r="K4543" t="str">
        <f>IF(L4543="","",VLOOKUP(L4543,Продукция!B:C,2,0))</f>
        <v/>
      </c>
      <c r="L4543" s="151"/>
      <c r="M4543" t="str">
        <f>IF(L4543="","",VLOOKUP(L4543,Продукция!B:L,11,0))</f>
        <v/>
      </c>
      <c r="AB4543" t="str">
        <f>IF(L4543="","",VLOOKUP(L4543&amp;I4543,Продукция!A:I,9,0))</f>
        <v/>
      </c>
      <c r="AF4543" t="str">
        <f>IF(AD4543="","",VLOOKUP(AD4543,'Сотрудники и ссылки'!A:B,2,0))</f>
        <v/>
      </c>
      <c r="AG4543" t="str">
        <f>IF(AD4543="","",VLOOKUP(AD4543,'Сотрудники и ссылки'!A:C,3,0))</f>
        <v/>
      </c>
      <c r="AI4543" t="str">
        <f>IF(AH4543="","",VLOOKUP(AH4543,'Сотрудники и ссылки'!A:B,2,0))</f>
        <v/>
      </c>
      <c r="AJ4543" t="str">
        <f>IF(AH4543="","",VLOOKUP(AH4543,'Сотрудники и ссылки'!A:C,3,0))</f>
        <v/>
      </c>
      <c r="AL4543" s="2" t="str">
        <f>IF(AK4543="","",AK4543+VLOOKUP(I4543,'Вид исследования'!B:E,4,0))</f>
        <v/>
      </c>
      <c r="AM4543" s="2" t="str">
        <f>IF(AK4543="","",AK4543+VLOOKUP(I4543,'Вид исследования'!B:F,5,0))</f>
        <v/>
      </c>
      <c r="AQ4543" t="str">
        <f>IFERROR(IF(L4543="","",VLOOKUP(L4543&amp;I4543,Продукция!A:K,11,0)),"обратитесь к админ справочника")</f>
        <v/>
      </c>
      <c r="AS4543" t="str">
        <f>IFERROR(IF(L4543="","",VLOOKUP(L4543&amp;I4543,Продукция!A:J,10,0)),"обратитесь к админ справочника")</f>
        <v/>
      </c>
    </row>
    <row r="4544" spans="1:45" x14ac:dyDescent="0.25">
      <c r="A4544" t="str">
        <f t="shared" si="80"/>
        <v/>
      </c>
      <c r="B4544" t="str">
        <f>IF(E4544="","",INDEX(Лаборатории!A:A,MATCH('Производственный контроль'!E4544,Лаборатории!B:B,0)))</f>
        <v/>
      </c>
      <c r="C4544" t="str">
        <f>IF(E4544="","",VLOOKUP(E4544,Лаборатории!B:D,3,0))</f>
        <v/>
      </c>
      <c r="E4544" s="150"/>
      <c r="J4544" t="str">
        <f>IF(L4544="","",VLOOKUP(L4544,Продукция!B:D,3,0))</f>
        <v/>
      </c>
      <c r="K4544" t="str">
        <f>IF(L4544="","",VLOOKUP(L4544,Продукция!B:C,2,0))</f>
        <v/>
      </c>
      <c r="L4544" s="151"/>
      <c r="M4544" t="str">
        <f>IF(L4544="","",VLOOKUP(L4544,Продукция!B:L,11,0))</f>
        <v/>
      </c>
      <c r="AB4544" t="str">
        <f>IF(L4544="","",VLOOKUP(L4544&amp;I4544,Продукция!A:I,9,0))</f>
        <v/>
      </c>
      <c r="AF4544" t="str">
        <f>IF(AD4544="","",VLOOKUP(AD4544,'Сотрудники и ссылки'!A:B,2,0))</f>
        <v/>
      </c>
      <c r="AG4544" t="str">
        <f>IF(AD4544="","",VLOOKUP(AD4544,'Сотрудники и ссылки'!A:C,3,0))</f>
        <v/>
      </c>
      <c r="AI4544" t="str">
        <f>IF(AH4544="","",VLOOKUP(AH4544,'Сотрудники и ссылки'!A:B,2,0))</f>
        <v/>
      </c>
      <c r="AJ4544" t="str">
        <f>IF(AH4544="","",VLOOKUP(AH4544,'Сотрудники и ссылки'!A:C,3,0))</f>
        <v/>
      </c>
      <c r="AL4544" s="2" t="str">
        <f>IF(AK4544="","",AK4544+VLOOKUP(I4544,'Вид исследования'!B:E,4,0))</f>
        <v/>
      </c>
      <c r="AM4544" s="2" t="str">
        <f>IF(AK4544="","",AK4544+VLOOKUP(I4544,'Вид исследования'!B:F,5,0))</f>
        <v/>
      </c>
      <c r="AQ4544" t="str">
        <f>IFERROR(IF(L4544="","",VLOOKUP(L4544&amp;I4544,Продукция!A:K,11,0)),"обратитесь к админ справочника")</f>
        <v/>
      </c>
      <c r="AS4544" t="str">
        <f>IFERROR(IF(L4544="","",VLOOKUP(L4544&amp;I4544,Продукция!A:J,10,0)),"обратитесь к админ справочника")</f>
        <v/>
      </c>
    </row>
    <row r="4545" spans="1:45" x14ac:dyDescent="0.25">
      <c r="A4545" t="str">
        <f t="shared" si="80"/>
        <v/>
      </c>
      <c r="B4545" t="str">
        <f>IF(E4545="","",INDEX(Лаборатории!A:A,MATCH('Производственный контроль'!E4545,Лаборатории!B:B,0)))</f>
        <v/>
      </c>
      <c r="C4545" t="str">
        <f>IF(E4545="","",VLOOKUP(E4545,Лаборатории!B:D,3,0))</f>
        <v/>
      </c>
      <c r="E4545" s="150"/>
      <c r="J4545" t="str">
        <f>IF(L4545="","",VLOOKUP(L4545,Продукция!B:D,3,0))</f>
        <v/>
      </c>
      <c r="K4545" t="str">
        <f>IF(L4545="","",VLOOKUP(L4545,Продукция!B:C,2,0))</f>
        <v/>
      </c>
      <c r="L4545" s="151"/>
      <c r="M4545" t="str">
        <f>IF(L4545="","",VLOOKUP(L4545,Продукция!B:L,11,0))</f>
        <v/>
      </c>
      <c r="AB4545" t="str">
        <f>IF(L4545="","",VLOOKUP(L4545&amp;I4545,Продукция!A:I,9,0))</f>
        <v/>
      </c>
      <c r="AF4545" t="str">
        <f>IF(AD4545="","",VLOOKUP(AD4545,'Сотрудники и ссылки'!A:B,2,0))</f>
        <v/>
      </c>
      <c r="AG4545" t="str">
        <f>IF(AD4545="","",VLOOKUP(AD4545,'Сотрудники и ссылки'!A:C,3,0))</f>
        <v/>
      </c>
      <c r="AI4545" t="str">
        <f>IF(AH4545="","",VLOOKUP(AH4545,'Сотрудники и ссылки'!A:B,2,0))</f>
        <v/>
      </c>
      <c r="AJ4545" t="str">
        <f>IF(AH4545="","",VLOOKUP(AH4545,'Сотрудники и ссылки'!A:C,3,0))</f>
        <v/>
      </c>
      <c r="AL4545" s="2" t="str">
        <f>IF(AK4545="","",AK4545+VLOOKUP(I4545,'Вид исследования'!B:E,4,0))</f>
        <v/>
      </c>
      <c r="AM4545" s="2" t="str">
        <f>IF(AK4545="","",AK4545+VLOOKUP(I4545,'Вид исследования'!B:F,5,0))</f>
        <v/>
      </c>
      <c r="AQ4545" t="str">
        <f>IFERROR(IF(L4545="","",VLOOKUP(L4545&amp;I4545,Продукция!A:K,11,0)),"обратитесь к админ справочника")</f>
        <v/>
      </c>
      <c r="AS4545" t="str">
        <f>IFERROR(IF(L4545="","",VLOOKUP(L4545&amp;I4545,Продукция!A:J,10,0)),"обратитесь к админ справочника")</f>
        <v/>
      </c>
    </row>
    <row r="4546" spans="1:45" x14ac:dyDescent="0.25">
      <c r="A4546" t="str">
        <f t="shared" si="80"/>
        <v/>
      </c>
      <c r="B4546" t="str">
        <f>IF(E4546="","",INDEX(Лаборатории!A:A,MATCH('Производственный контроль'!E4546,Лаборатории!B:B,0)))</f>
        <v/>
      </c>
      <c r="C4546" t="str">
        <f>IF(E4546="","",VLOOKUP(E4546,Лаборатории!B:D,3,0))</f>
        <v/>
      </c>
      <c r="E4546" s="150"/>
      <c r="J4546" t="str">
        <f>IF(L4546="","",VLOOKUP(L4546,Продукция!B:D,3,0))</f>
        <v/>
      </c>
      <c r="K4546" t="str">
        <f>IF(L4546="","",VLOOKUP(L4546,Продукция!B:C,2,0))</f>
        <v/>
      </c>
      <c r="L4546" s="151"/>
      <c r="M4546" t="str">
        <f>IF(L4546="","",VLOOKUP(L4546,Продукция!B:L,11,0))</f>
        <v/>
      </c>
      <c r="AB4546" t="str">
        <f>IF(L4546="","",VLOOKUP(L4546&amp;I4546,Продукция!A:I,9,0))</f>
        <v/>
      </c>
      <c r="AF4546" t="str">
        <f>IF(AD4546="","",VLOOKUP(AD4546,'Сотрудники и ссылки'!A:B,2,0))</f>
        <v/>
      </c>
      <c r="AG4546" t="str">
        <f>IF(AD4546="","",VLOOKUP(AD4546,'Сотрудники и ссылки'!A:C,3,0))</f>
        <v/>
      </c>
      <c r="AI4546" t="str">
        <f>IF(AH4546="","",VLOOKUP(AH4546,'Сотрудники и ссылки'!A:B,2,0))</f>
        <v/>
      </c>
      <c r="AJ4546" t="str">
        <f>IF(AH4546="","",VLOOKUP(AH4546,'Сотрудники и ссылки'!A:C,3,0))</f>
        <v/>
      </c>
      <c r="AL4546" s="2" t="str">
        <f>IF(AK4546="","",AK4546+VLOOKUP(I4546,'Вид исследования'!B:E,4,0))</f>
        <v/>
      </c>
      <c r="AM4546" s="2" t="str">
        <f>IF(AK4546="","",AK4546+VLOOKUP(I4546,'Вид исследования'!B:F,5,0))</f>
        <v/>
      </c>
      <c r="AQ4546" t="str">
        <f>IFERROR(IF(L4546="","",VLOOKUP(L4546&amp;I4546,Продукция!A:K,11,0)),"обратитесь к админ справочника")</f>
        <v/>
      </c>
      <c r="AS4546" t="str">
        <f>IFERROR(IF(L4546="","",VLOOKUP(L4546&amp;I4546,Продукция!A:J,10,0)),"обратитесь к админ справочника")</f>
        <v/>
      </c>
    </row>
    <row r="4547" spans="1:45" x14ac:dyDescent="0.25">
      <c r="A4547" t="str">
        <f t="shared" si="80"/>
        <v/>
      </c>
      <c r="B4547" t="str">
        <f>IF(E4547="","",INDEX(Лаборатории!A:A,MATCH('Производственный контроль'!E4547,Лаборатории!B:B,0)))</f>
        <v/>
      </c>
      <c r="C4547" t="str">
        <f>IF(E4547="","",VLOOKUP(E4547,Лаборатории!B:D,3,0))</f>
        <v/>
      </c>
      <c r="E4547" s="150"/>
      <c r="J4547" t="str">
        <f>IF(L4547="","",VLOOKUP(L4547,Продукция!B:D,3,0))</f>
        <v/>
      </c>
      <c r="K4547" t="str">
        <f>IF(L4547="","",VLOOKUP(L4547,Продукция!B:C,2,0))</f>
        <v/>
      </c>
      <c r="L4547" s="151"/>
      <c r="M4547" t="str">
        <f>IF(L4547="","",VLOOKUP(L4547,Продукция!B:L,11,0))</f>
        <v/>
      </c>
      <c r="AB4547" t="str">
        <f>IF(L4547="","",VLOOKUP(L4547&amp;I4547,Продукция!A:I,9,0))</f>
        <v/>
      </c>
      <c r="AF4547" t="str">
        <f>IF(AD4547="","",VLOOKUP(AD4547,'Сотрудники и ссылки'!A:B,2,0))</f>
        <v/>
      </c>
      <c r="AG4547" t="str">
        <f>IF(AD4547="","",VLOOKUP(AD4547,'Сотрудники и ссылки'!A:C,3,0))</f>
        <v/>
      </c>
      <c r="AI4547" t="str">
        <f>IF(AH4547="","",VLOOKUP(AH4547,'Сотрудники и ссылки'!A:B,2,0))</f>
        <v/>
      </c>
      <c r="AJ4547" t="str">
        <f>IF(AH4547="","",VLOOKUP(AH4547,'Сотрудники и ссылки'!A:C,3,0))</f>
        <v/>
      </c>
      <c r="AL4547" s="2" t="str">
        <f>IF(AK4547="","",AK4547+VLOOKUP(I4547,'Вид исследования'!B:E,4,0))</f>
        <v/>
      </c>
      <c r="AM4547" s="2" t="str">
        <f>IF(AK4547="","",AK4547+VLOOKUP(I4547,'Вид исследования'!B:F,5,0))</f>
        <v/>
      </c>
      <c r="AQ4547" t="str">
        <f>IFERROR(IF(L4547="","",VLOOKUP(L4547&amp;I4547,Продукция!A:K,11,0)),"обратитесь к админ справочника")</f>
        <v/>
      </c>
      <c r="AS4547" t="str">
        <f>IFERROR(IF(L4547="","",VLOOKUP(L4547&amp;I4547,Продукция!A:J,10,0)),"обратитесь к админ справочника")</f>
        <v/>
      </c>
    </row>
    <row r="4548" spans="1:45" x14ac:dyDescent="0.25">
      <c r="A4548" t="str">
        <f t="shared" si="80"/>
        <v/>
      </c>
      <c r="B4548" t="str">
        <f>IF(E4548="","",INDEX(Лаборатории!A:A,MATCH('Производственный контроль'!E4548,Лаборатории!B:B,0)))</f>
        <v/>
      </c>
      <c r="C4548" t="str">
        <f>IF(E4548="","",VLOOKUP(E4548,Лаборатории!B:D,3,0))</f>
        <v/>
      </c>
      <c r="E4548" s="150"/>
      <c r="J4548" t="str">
        <f>IF(L4548="","",VLOOKUP(L4548,Продукция!B:D,3,0))</f>
        <v/>
      </c>
      <c r="K4548" t="str">
        <f>IF(L4548="","",VLOOKUP(L4548,Продукция!B:C,2,0))</f>
        <v/>
      </c>
      <c r="L4548" s="151"/>
      <c r="M4548" t="str">
        <f>IF(L4548="","",VLOOKUP(L4548,Продукция!B:L,11,0))</f>
        <v/>
      </c>
      <c r="AB4548" t="str">
        <f>IF(L4548="","",VLOOKUP(L4548&amp;I4548,Продукция!A:I,9,0))</f>
        <v/>
      </c>
      <c r="AF4548" t="str">
        <f>IF(AD4548="","",VLOOKUP(AD4548,'Сотрудники и ссылки'!A:B,2,0))</f>
        <v/>
      </c>
      <c r="AG4548" t="str">
        <f>IF(AD4548="","",VLOOKUP(AD4548,'Сотрудники и ссылки'!A:C,3,0))</f>
        <v/>
      </c>
      <c r="AI4548" t="str">
        <f>IF(AH4548="","",VLOOKUP(AH4548,'Сотрудники и ссылки'!A:B,2,0))</f>
        <v/>
      </c>
      <c r="AJ4548" t="str">
        <f>IF(AH4548="","",VLOOKUP(AH4548,'Сотрудники и ссылки'!A:C,3,0))</f>
        <v/>
      </c>
      <c r="AL4548" s="2" t="str">
        <f>IF(AK4548="","",AK4548+VLOOKUP(I4548,'Вид исследования'!B:E,4,0))</f>
        <v/>
      </c>
      <c r="AM4548" s="2" t="str">
        <f>IF(AK4548="","",AK4548+VLOOKUP(I4548,'Вид исследования'!B:F,5,0))</f>
        <v/>
      </c>
      <c r="AQ4548" t="str">
        <f>IFERROR(IF(L4548="","",VLOOKUP(L4548&amp;I4548,Продукция!A:K,11,0)),"обратитесь к админ справочника")</f>
        <v/>
      </c>
      <c r="AS4548" t="str">
        <f>IFERROR(IF(L4548="","",VLOOKUP(L4548&amp;I4548,Продукция!A:J,10,0)),"обратитесь к админ справочника")</f>
        <v/>
      </c>
    </row>
    <row r="4549" spans="1:45" x14ac:dyDescent="0.25">
      <c r="A4549" t="str">
        <f t="shared" si="80"/>
        <v/>
      </c>
      <c r="B4549" t="str">
        <f>IF(E4549="","",INDEX(Лаборатории!A:A,MATCH('Производственный контроль'!E4549,Лаборатории!B:B,0)))</f>
        <v/>
      </c>
      <c r="C4549" t="str">
        <f>IF(E4549="","",VLOOKUP(E4549,Лаборатории!B:D,3,0))</f>
        <v/>
      </c>
      <c r="E4549" s="150"/>
      <c r="J4549" t="str">
        <f>IF(L4549="","",VLOOKUP(L4549,Продукция!B:D,3,0))</f>
        <v/>
      </c>
      <c r="K4549" t="str">
        <f>IF(L4549="","",VLOOKUP(L4549,Продукция!B:C,2,0))</f>
        <v/>
      </c>
      <c r="L4549" s="151"/>
      <c r="M4549" t="str">
        <f>IF(L4549="","",VLOOKUP(L4549,Продукция!B:L,11,0))</f>
        <v/>
      </c>
      <c r="AB4549" t="str">
        <f>IF(L4549="","",VLOOKUP(L4549&amp;I4549,Продукция!A:I,9,0))</f>
        <v/>
      </c>
      <c r="AF4549" t="str">
        <f>IF(AD4549="","",VLOOKUP(AD4549,'Сотрудники и ссылки'!A:B,2,0))</f>
        <v/>
      </c>
      <c r="AG4549" t="str">
        <f>IF(AD4549="","",VLOOKUP(AD4549,'Сотрудники и ссылки'!A:C,3,0))</f>
        <v/>
      </c>
      <c r="AI4549" t="str">
        <f>IF(AH4549="","",VLOOKUP(AH4549,'Сотрудники и ссылки'!A:B,2,0))</f>
        <v/>
      </c>
      <c r="AJ4549" t="str">
        <f>IF(AH4549="","",VLOOKUP(AH4549,'Сотрудники и ссылки'!A:C,3,0))</f>
        <v/>
      </c>
      <c r="AL4549" s="2" t="str">
        <f>IF(AK4549="","",AK4549+VLOOKUP(I4549,'Вид исследования'!B:E,4,0))</f>
        <v/>
      </c>
      <c r="AM4549" s="2" t="str">
        <f>IF(AK4549="","",AK4549+VLOOKUP(I4549,'Вид исследования'!B:F,5,0))</f>
        <v/>
      </c>
      <c r="AQ4549" t="str">
        <f>IFERROR(IF(L4549="","",VLOOKUP(L4549&amp;I4549,Продукция!A:K,11,0)),"обратитесь к админ справочника")</f>
        <v/>
      </c>
      <c r="AS4549" t="str">
        <f>IFERROR(IF(L4549="","",VLOOKUP(L4549&amp;I4549,Продукция!A:J,10,0)),"обратитесь к админ справочника")</f>
        <v/>
      </c>
    </row>
    <row r="4550" spans="1:45" x14ac:dyDescent="0.25">
      <c r="A4550" t="str">
        <f t="shared" si="80"/>
        <v/>
      </c>
      <c r="B4550" t="str">
        <f>IF(E4550="","",INDEX(Лаборатории!A:A,MATCH('Производственный контроль'!E4550,Лаборатории!B:B,0)))</f>
        <v/>
      </c>
      <c r="C4550" t="str">
        <f>IF(E4550="","",VLOOKUP(E4550,Лаборатории!B:D,3,0))</f>
        <v/>
      </c>
      <c r="E4550" s="150"/>
      <c r="J4550" t="str">
        <f>IF(L4550="","",VLOOKUP(L4550,Продукция!B:D,3,0))</f>
        <v/>
      </c>
      <c r="K4550" t="str">
        <f>IF(L4550="","",VLOOKUP(L4550,Продукция!B:C,2,0))</f>
        <v/>
      </c>
      <c r="L4550" s="151"/>
      <c r="M4550" t="str">
        <f>IF(L4550="","",VLOOKUP(L4550,Продукция!B:L,11,0))</f>
        <v/>
      </c>
      <c r="AB4550" t="str">
        <f>IF(L4550="","",VLOOKUP(L4550&amp;I4550,Продукция!A:I,9,0))</f>
        <v/>
      </c>
      <c r="AF4550" t="str">
        <f>IF(AD4550="","",VLOOKUP(AD4550,'Сотрудники и ссылки'!A:B,2,0))</f>
        <v/>
      </c>
      <c r="AG4550" t="str">
        <f>IF(AD4550="","",VLOOKUP(AD4550,'Сотрудники и ссылки'!A:C,3,0))</f>
        <v/>
      </c>
      <c r="AI4550" t="str">
        <f>IF(AH4550="","",VLOOKUP(AH4550,'Сотрудники и ссылки'!A:B,2,0))</f>
        <v/>
      </c>
      <c r="AJ4550" t="str">
        <f>IF(AH4550="","",VLOOKUP(AH4550,'Сотрудники и ссылки'!A:C,3,0))</f>
        <v/>
      </c>
      <c r="AL4550" s="2" t="str">
        <f>IF(AK4550="","",AK4550+VLOOKUP(I4550,'Вид исследования'!B:E,4,0))</f>
        <v/>
      </c>
      <c r="AM4550" s="2" t="str">
        <f>IF(AK4550="","",AK4550+VLOOKUP(I4550,'Вид исследования'!B:F,5,0))</f>
        <v/>
      </c>
      <c r="AQ4550" t="str">
        <f>IFERROR(IF(L4550="","",VLOOKUP(L4550&amp;I4550,Продукция!A:K,11,0)),"обратитесь к админ справочника")</f>
        <v/>
      </c>
      <c r="AS4550" t="str">
        <f>IFERROR(IF(L4550="","",VLOOKUP(L4550&amp;I4550,Продукция!A:J,10,0)),"обратитесь к админ справочника")</f>
        <v/>
      </c>
    </row>
    <row r="4551" spans="1:45" x14ac:dyDescent="0.25">
      <c r="A4551" t="str">
        <f t="shared" si="80"/>
        <v/>
      </c>
      <c r="B4551" t="str">
        <f>IF(E4551="","",INDEX(Лаборатории!A:A,MATCH('Производственный контроль'!E4551,Лаборатории!B:B,0)))</f>
        <v/>
      </c>
      <c r="C4551" t="str">
        <f>IF(E4551="","",VLOOKUP(E4551,Лаборатории!B:D,3,0))</f>
        <v/>
      </c>
      <c r="E4551" s="150"/>
      <c r="J4551" t="str">
        <f>IF(L4551="","",VLOOKUP(L4551,Продукция!B:D,3,0))</f>
        <v/>
      </c>
      <c r="K4551" t="str">
        <f>IF(L4551="","",VLOOKUP(L4551,Продукция!B:C,2,0))</f>
        <v/>
      </c>
      <c r="L4551" s="151"/>
      <c r="M4551" t="str">
        <f>IF(L4551="","",VLOOKUP(L4551,Продукция!B:L,11,0))</f>
        <v/>
      </c>
      <c r="AB4551" t="str">
        <f>IF(L4551="","",VLOOKUP(L4551&amp;I4551,Продукция!A:I,9,0))</f>
        <v/>
      </c>
      <c r="AF4551" t="str">
        <f>IF(AD4551="","",VLOOKUP(AD4551,'Сотрудники и ссылки'!A:B,2,0))</f>
        <v/>
      </c>
      <c r="AG4551" t="str">
        <f>IF(AD4551="","",VLOOKUP(AD4551,'Сотрудники и ссылки'!A:C,3,0))</f>
        <v/>
      </c>
      <c r="AI4551" t="str">
        <f>IF(AH4551="","",VLOOKUP(AH4551,'Сотрудники и ссылки'!A:B,2,0))</f>
        <v/>
      </c>
      <c r="AJ4551" t="str">
        <f>IF(AH4551="","",VLOOKUP(AH4551,'Сотрудники и ссылки'!A:C,3,0))</f>
        <v/>
      </c>
      <c r="AL4551" s="2" t="str">
        <f>IF(AK4551="","",AK4551+VLOOKUP(I4551,'Вид исследования'!B:E,4,0))</f>
        <v/>
      </c>
      <c r="AM4551" s="2" t="str">
        <f>IF(AK4551="","",AK4551+VLOOKUP(I4551,'Вид исследования'!B:F,5,0))</f>
        <v/>
      </c>
      <c r="AQ4551" t="str">
        <f>IFERROR(IF(L4551="","",VLOOKUP(L4551&amp;I4551,Продукция!A:K,11,0)),"обратитесь к админ справочника")</f>
        <v/>
      </c>
      <c r="AS4551" t="str">
        <f>IFERROR(IF(L4551="","",VLOOKUP(L4551&amp;I4551,Продукция!A:J,10,0)),"обратитесь к админ справочника")</f>
        <v/>
      </c>
    </row>
    <row r="4552" spans="1:45" x14ac:dyDescent="0.25">
      <c r="A4552" t="str">
        <f t="shared" si="80"/>
        <v/>
      </c>
      <c r="B4552" t="str">
        <f>IF(E4552="","",INDEX(Лаборатории!A:A,MATCH('Производственный контроль'!E4552,Лаборатории!B:B,0)))</f>
        <v/>
      </c>
      <c r="C4552" t="str">
        <f>IF(E4552="","",VLOOKUP(E4552,Лаборатории!B:D,3,0))</f>
        <v/>
      </c>
      <c r="E4552" s="150"/>
      <c r="J4552" t="str">
        <f>IF(L4552="","",VLOOKUP(L4552,Продукция!B:D,3,0))</f>
        <v/>
      </c>
      <c r="K4552" t="str">
        <f>IF(L4552="","",VLOOKUP(L4552,Продукция!B:C,2,0))</f>
        <v/>
      </c>
      <c r="L4552" s="151"/>
      <c r="M4552" t="str">
        <f>IF(L4552="","",VLOOKUP(L4552,Продукция!B:L,11,0))</f>
        <v/>
      </c>
      <c r="AB4552" t="str">
        <f>IF(L4552="","",VLOOKUP(L4552&amp;I4552,Продукция!A:I,9,0))</f>
        <v/>
      </c>
      <c r="AF4552" t="str">
        <f>IF(AD4552="","",VLOOKUP(AD4552,'Сотрудники и ссылки'!A:B,2,0))</f>
        <v/>
      </c>
      <c r="AG4552" t="str">
        <f>IF(AD4552="","",VLOOKUP(AD4552,'Сотрудники и ссылки'!A:C,3,0))</f>
        <v/>
      </c>
      <c r="AI4552" t="str">
        <f>IF(AH4552="","",VLOOKUP(AH4552,'Сотрудники и ссылки'!A:B,2,0))</f>
        <v/>
      </c>
      <c r="AJ4552" t="str">
        <f>IF(AH4552="","",VLOOKUP(AH4552,'Сотрудники и ссылки'!A:C,3,0))</f>
        <v/>
      </c>
      <c r="AL4552" s="2" t="str">
        <f>IF(AK4552="","",AK4552+VLOOKUP(I4552,'Вид исследования'!B:E,4,0))</f>
        <v/>
      </c>
      <c r="AM4552" s="2" t="str">
        <f>IF(AK4552="","",AK4552+VLOOKUP(I4552,'Вид исследования'!B:F,5,0))</f>
        <v/>
      </c>
      <c r="AQ4552" t="str">
        <f>IFERROR(IF(L4552="","",VLOOKUP(L4552&amp;I4552,Продукция!A:K,11,0)),"обратитесь к админ справочника")</f>
        <v/>
      </c>
      <c r="AS4552" t="str">
        <f>IFERROR(IF(L4552="","",VLOOKUP(L4552&amp;I4552,Продукция!A:J,10,0)),"обратитесь к админ справочника")</f>
        <v/>
      </c>
    </row>
    <row r="4553" spans="1:45" x14ac:dyDescent="0.25">
      <c r="A4553" t="str">
        <f t="shared" si="80"/>
        <v/>
      </c>
      <c r="B4553" t="str">
        <f>IF(E4553="","",INDEX(Лаборатории!A:A,MATCH('Производственный контроль'!E4553,Лаборатории!B:B,0)))</f>
        <v/>
      </c>
      <c r="C4553" t="str">
        <f>IF(E4553="","",VLOOKUP(E4553,Лаборатории!B:D,3,0))</f>
        <v/>
      </c>
      <c r="E4553" s="150"/>
      <c r="J4553" t="str">
        <f>IF(L4553="","",VLOOKUP(L4553,Продукция!B:D,3,0))</f>
        <v/>
      </c>
      <c r="K4553" t="str">
        <f>IF(L4553="","",VLOOKUP(L4553,Продукция!B:C,2,0))</f>
        <v/>
      </c>
      <c r="L4553" s="151"/>
      <c r="M4553" t="str">
        <f>IF(L4553="","",VLOOKUP(L4553,Продукция!B:L,11,0))</f>
        <v/>
      </c>
      <c r="AB4553" t="str">
        <f>IF(L4553="","",VLOOKUP(L4553&amp;I4553,Продукция!A:I,9,0))</f>
        <v/>
      </c>
      <c r="AF4553" t="str">
        <f>IF(AD4553="","",VLOOKUP(AD4553,'Сотрудники и ссылки'!A:B,2,0))</f>
        <v/>
      </c>
      <c r="AG4553" t="str">
        <f>IF(AD4553="","",VLOOKUP(AD4553,'Сотрудники и ссылки'!A:C,3,0))</f>
        <v/>
      </c>
      <c r="AI4553" t="str">
        <f>IF(AH4553="","",VLOOKUP(AH4553,'Сотрудники и ссылки'!A:B,2,0))</f>
        <v/>
      </c>
      <c r="AJ4553" t="str">
        <f>IF(AH4553="","",VLOOKUP(AH4553,'Сотрудники и ссылки'!A:C,3,0))</f>
        <v/>
      </c>
      <c r="AL4553" s="2" t="str">
        <f>IF(AK4553="","",AK4553+VLOOKUP(I4553,'Вид исследования'!B:E,4,0))</f>
        <v/>
      </c>
      <c r="AM4553" s="2" t="str">
        <f>IF(AK4553="","",AK4553+VLOOKUP(I4553,'Вид исследования'!B:F,5,0))</f>
        <v/>
      </c>
      <c r="AQ4553" t="str">
        <f>IFERROR(IF(L4553="","",VLOOKUP(L4553&amp;I4553,Продукция!A:K,11,0)),"обратитесь к админ справочника")</f>
        <v/>
      </c>
      <c r="AS4553" t="str">
        <f>IFERROR(IF(L4553="","",VLOOKUP(L4553&amp;I4553,Продукция!A:J,10,0)),"обратитесь к админ справочника")</f>
        <v/>
      </c>
    </row>
    <row r="4554" spans="1:45" x14ac:dyDescent="0.25">
      <c r="A4554" t="str">
        <f t="shared" si="80"/>
        <v/>
      </c>
      <c r="B4554" t="str">
        <f>IF(E4554="","",INDEX(Лаборатории!A:A,MATCH('Производственный контроль'!E4554,Лаборатории!B:B,0)))</f>
        <v/>
      </c>
      <c r="C4554" t="str">
        <f>IF(E4554="","",VLOOKUP(E4554,Лаборатории!B:D,3,0))</f>
        <v/>
      </c>
      <c r="E4554" s="150"/>
      <c r="J4554" t="str">
        <f>IF(L4554="","",VLOOKUP(L4554,Продукция!B:D,3,0))</f>
        <v/>
      </c>
      <c r="K4554" t="str">
        <f>IF(L4554="","",VLOOKUP(L4554,Продукция!B:C,2,0))</f>
        <v/>
      </c>
      <c r="L4554" s="151"/>
      <c r="M4554" t="str">
        <f>IF(L4554="","",VLOOKUP(L4554,Продукция!B:L,11,0))</f>
        <v/>
      </c>
      <c r="AB4554" t="str">
        <f>IF(L4554="","",VLOOKUP(L4554&amp;I4554,Продукция!A:I,9,0))</f>
        <v/>
      </c>
      <c r="AF4554" t="str">
        <f>IF(AD4554="","",VLOOKUP(AD4554,'Сотрудники и ссылки'!A:B,2,0))</f>
        <v/>
      </c>
      <c r="AG4554" t="str">
        <f>IF(AD4554="","",VLOOKUP(AD4554,'Сотрудники и ссылки'!A:C,3,0))</f>
        <v/>
      </c>
      <c r="AI4554" t="str">
        <f>IF(AH4554="","",VLOOKUP(AH4554,'Сотрудники и ссылки'!A:B,2,0))</f>
        <v/>
      </c>
      <c r="AJ4554" t="str">
        <f>IF(AH4554="","",VLOOKUP(AH4554,'Сотрудники и ссылки'!A:C,3,0))</f>
        <v/>
      </c>
      <c r="AL4554" s="2" t="str">
        <f>IF(AK4554="","",AK4554+VLOOKUP(I4554,'Вид исследования'!B:E,4,0))</f>
        <v/>
      </c>
      <c r="AM4554" s="2" t="str">
        <f>IF(AK4554="","",AK4554+VLOOKUP(I4554,'Вид исследования'!B:F,5,0))</f>
        <v/>
      </c>
      <c r="AQ4554" t="str">
        <f>IFERROR(IF(L4554="","",VLOOKUP(L4554&amp;I4554,Продукция!A:K,11,0)),"обратитесь к админ справочника")</f>
        <v/>
      </c>
      <c r="AS4554" t="str">
        <f>IFERROR(IF(L4554="","",VLOOKUP(L4554&amp;I4554,Продукция!A:J,10,0)),"обратитесь к админ справочника")</f>
        <v/>
      </c>
    </row>
    <row r="4555" spans="1:45" x14ac:dyDescent="0.25">
      <c r="A4555" t="str">
        <f t="shared" si="80"/>
        <v/>
      </c>
      <c r="B4555" t="str">
        <f>IF(E4555="","",INDEX(Лаборатории!A:A,MATCH('Производственный контроль'!E4555,Лаборатории!B:B,0)))</f>
        <v/>
      </c>
      <c r="C4555" t="str">
        <f>IF(E4555="","",VLOOKUP(E4555,Лаборатории!B:D,3,0))</f>
        <v/>
      </c>
      <c r="E4555" s="150"/>
      <c r="J4555" t="str">
        <f>IF(L4555="","",VLOOKUP(L4555,Продукция!B:D,3,0))</f>
        <v/>
      </c>
      <c r="K4555" t="str">
        <f>IF(L4555="","",VLOOKUP(L4555,Продукция!B:C,2,0))</f>
        <v/>
      </c>
      <c r="L4555" s="151"/>
      <c r="M4555" t="str">
        <f>IF(L4555="","",VLOOKUP(L4555,Продукция!B:L,11,0))</f>
        <v/>
      </c>
      <c r="AB4555" t="str">
        <f>IF(L4555="","",VLOOKUP(L4555&amp;I4555,Продукция!A:I,9,0))</f>
        <v/>
      </c>
      <c r="AF4555" t="str">
        <f>IF(AD4555="","",VLOOKUP(AD4555,'Сотрудники и ссылки'!A:B,2,0))</f>
        <v/>
      </c>
      <c r="AG4555" t="str">
        <f>IF(AD4555="","",VLOOKUP(AD4555,'Сотрудники и ссылки'!A:C,3,0))</f>
        <v/>
      </c>
      <c r="AI4555" t="str">
        <f>IF(AH4555="","",VLOOKUP(AH4555,'Сотрудники и ссылки'!A:B,2,0))</f>
        <v/>
      </c>
      <c r="AJ4555" t="str">
        <f>IF(AH4555="","",VLOOKUP(AH4555,'Сотрудники и ссылки'!A:C,3,0))</f>
        <v/>
      </c>
      <c r="AL4555" s="2" t="str">
        <f>IF(AK4555="","",AK4555+VLOOKUP(I4555,'Вид исследования'!B:E,4,0))</f>
        <v/>
      </c>
      <c r="AM4555" s="2" t="str">
        <f>IF(AK4555="","",AK4555+VLOOKUP(I4555,'Вид исследования'!B:F,5,0))</f>
        <v/>
      </c>
      <c r="AQ4555" t="str">
        <f>IFERROR(IF(L4555="","",VLOOKUP(L4555&amp;I4555,Продукция!A:K,11,0)),"обратитесь к админ справочника")</f>
        <v/>
      </c>
      <c r="AS4555" t="str">
        <f>IFERROR(IF(L4555="","",VLOOKUP(L4555&amp;I4555,Продукция!A:J,10,0)),"обратитесь к админ справочника")</f>
        <v/>
      </c>
    </row>
    <row r="4556" spans="1:45" x14ac:dyDescent="0.25">
      <c r="A4556" t="str">
        <f t="shared" ref="A4556:A4619" si="81">T4556&amp;I4556</f>
        <v/>
      </c>
      <c r="B4556" t="str">
        <f>IF(E4556="","",INDEX(Лаборатории!A:A,MATCH('Производственный контроль'!E4556,Лаборатории!B:B,0)))</f>
        <v/>
      </c>
      <c r="C4556" t="str">
        <f>IF(E4556="","",VLOOKUP(E4556,Лаборатории!B:D,3,0))</f>
        <v/>
      </c>
      <c r="E4556" s="150"/>
      <c r="J4556" t="str">
        <f>IF(L4556="","",VLOOKUP(L4556,Продукция!B:D,3,0))</f>
        <v/>
      </c>
      <c r="K4556" t="str">
        <f>IF(L4556="","",VLOOKUP(L4556,Продукция!B:C,2,0))</f>
        <v/>
      </c>
      <c r="L4556" s="151"/>
      <c r="M4556" t="str">
        <f>IF(L4556="","",VLOOKUP(L4556,Продукция!B:L,11,0))</f>
        <v/>
      </c>
      <c r="AB4556" t="str">
        <f>IF(L4556="","",VLOOKUP(L4556&amp;I4556,Продукция!A:I,9,0))</f>
        <v/>
      </c>
      <c r="AF4556" t="str">
        <f>IF(AD4556="","",VLOOKUP(AD4556,'Сотрудники и ссылки'!A:B,2,0))</f>
        <v/>
      </c>
      <c r="AG4556" t="str">
        <f>IF(AD4556="","",VLOOKUP(AD4556,'Сотрудники и ссылки'!A:C,3,0))</f>
        <v/>
      </c>
      <c r="AI4556" t="str">
        <f>IF(AH4556="","",VLOOKUP(AH4556,'Сотрудники и ссылки'!A:B,2,0))</f>
        <v/>
      </c>
      <c r="AJ4556" t="str">
        <f>IF(AH4556="","",VLOOKUP(AH4556,'Сотрудники и ссылки'!A:C,3,0))</f>
        <v/>
      </c>
      <c r="AL4556" s="2" t="str">
        <f>IF(AK4556="","",AK4556+VLOOKUP(I4556,'Вид исследования'!B:E,4,0))</f>
        <v/>
      </c>
      <c r="AM4556" s="2" t="str">
        <f>IF(AK4556="","",AK4556+VLOOKUP(I4556,'Вид исследования'!B:F,5,0))</f>
        <v/>
      </c>
      <c r="AQ4556" t="str">
        <f>IFERROR(IF(L4556="","",VLOOKUP(L4556&amp;I4556,Продукция!A:K,11,0)),"обратитесь к админ справочника")</f>
        <v/>
      </c>
      <c r="AS4556" t="str">
        <f>IFERROR(IF(L4556="","",VLOOKUP(L4556&amp;I4556,Продукция!A:J,10,0)),"обратитесь к админ справочника")</f>
        <v/>
      </c>
    </row>
    <row r="4557" spans="1:45" x14ac:dyDescent="0.25">
      <c r="A4557" t="str">
        <f t="shared" si="81"/>
        <v/>
      </c>
      <c r="B4557" t="str">
        <f>IF(E4557="","",INDEX(Лаборатории!A:A,MATCH('Производственный контроль'!E4557,Лаборатории!B:B,0)))</f>
        <v/>
      </c>
      <c r="C4557" t="str">
        <f>IF(E4557="","",VLOOKUP(E4557,Лаборатории!B:D,3,0))</f>
        <v/>
      </c>
      <c r="E4557" s="150"/>
      <c r="J4557" t="str">
        <f>IF(L4557="","",VLOOKUP(L4557,Продукция!B:D,3,0))</f>
        <v/>
      </c>
      <c r="K4557" t="str">
        <f>IF(L4557="","",VLOOKUP(L4557,Продукция!B:C,2,0))</f>
        <v/>
      </c>
      <c r="L4557" s="151"/>
      <c r="M4557" t="str">
        <f>IF(L4557="","",VLOOKUP(L4557,Продукция!B:L,11,0))</f>
        <v/>
      </c>
      <c r="AB4557" t="str">
        <f>IF(L4557="","",VLOOKUP(L4557&amp;I4557,Продукция!A:I,9,0))</f>
        <v/>
      </c>
      <c r="AF4557" t="str">
        <f>IF(AD4557="","",VLOOKUP(AD4557,'Сотрудники и ссылки'!A:B,2,0))</f>
        <v/>
      </c>
      <c r="AG4557" t="str">
        <f>IF(AD4557="","",VLOOKUP(AD4557,'Сотрудники и ссылки'!A:C,3,0))</f>
        <v/>
      </c>
      <c r="AI4557" t="str">
        <f>IF(AH4557="","",VLOOKUP(AH4557,'Сотрудники и ссылки'!A:B,2,0))</f>
        <v/>
      </c>
      <c r="AJ4557" t="str">
        <f>IF(AH4557="","",VLOOKUP(AH4557,'Сотрудники и ссылки'!A:C,3,0))</f>
        <v/>
      </c>
      <c r="AL4557" s="2" t="str">
        <f>IF(AK4557="","",AK4557+VLOOKUP(I4557,'Вид исследования'!B:E,4,0))</f>
        <v/>
      </c>
      <c r="AM4557" s="2" t="str">
        <f>IF(AK4557="","",AK4557+VLOOKUP(I4557,'Вид исследования'!B:F,5,0))</f>
        <v/>
      </c>
      <c r="AQ4557" t="str">
        <f>IFERROR(IF(L4557="","",VLOOKUP(L4557&amp;I4557,Продукция!A:K,11,0)),"обратитесь к админ справочника")</f>
        <v/>
      </c>
      <c r="AS4557" t="str">
        <f>IFERROR(IF(L4557="","",VLOOKUP(L4557&amp;I4557,Продукция!A:J,10,0)),"обратитесь к админ справочника")</f>
        <v/>
      </c>
    </row>
    <row r="4558" spans="1:45" x14ac:dyDescent="0.25">
      <c r="A4558" t="str">
        <f t="shared" si="81"/>
        <v/>
      </c>
      <c r="B4558" t="str">
        <f>IF(E4558="","",INDEX(Лаборатории!A:A,MATCH('Производственный контроль'!E4558,Лаборатории!B:B,0)))</f>
        <v/>
      </c>
      <c r="C4558" t="str">
        <f>IF(E4558="","",VLOOKUP(E4558,Лаборатории!B:D,3,0))</f>
        <v/>
      </c>
      <c r="E4558" s="150"/>
      <c r="J4558" t="str">
        <f>IF(L4558="","",VLOOKUP(L4558,Продукция!B:D,3,0))</f>
        <v/>
      </c>
      <c r="K4558" t="str">
        <f>IF(L4558="","",VLOOKUP(L4558,Продукция!B:C,2,0))</f>
        <v/>
      </c>
      <c r="L4558" s="151"/>
      <c r="M4558" t="str">
        <f>IF(L4558="","",VLOOKUP(L4558,Продукция!B:L,11,0))</f>
        <v/>
      </c>
      <c r="AB4558" t="str">
        <f>IF(L4558="","",VLOOKUP(L4558&amp;I4558,Продукция!A:I,9,0))</f>
        <v/>
      </c>
      <c r="AF4558" t="str">
        <f>IF(AD4558="","",VLOOKUP(AD4558,'Сотрудники и ссылки'!A:B,2,0))</f>
        <v/>
      </c>
      <c r="AG4558" t="str">
        <f>IF(AD4558="","",VLOOKUP(AD4558,'Сотрудники и ссылки'!A:C,3,0))</f>
        <v/>
      </c>
      <c r="AI4558" t="str">
        <f>IF(AH4558="","",VLOOKUP(AH4558,'Сотрудники и ссылки'!A:B,2,0))</f>
        <v/>
      </c>
      <c r="AJ4558" t="str">
        <f>IF(AH4558="","",VLOOKUP(AH4558,'Сотрудники и ссылки'!A:C,3,0))</f>
        <v/>
      </c>
      <c r="AL4558" s="2" t="str">
        <f>IF(AK4558="","",AK4558+VLOOKUP(I4558,'Вид исследования'!B:E,4,0))</f>
        <v/>
      </c>
      <c r="AM4558" s="2" t="str">
        <f>IF(AK4558="","",AK4558+VLOOKUP(I4558,'Вид исследования'!B:F,5,0))</f>
        <v/>
      </c>
      <c r="AQ4558" t="str">
        <f>IFERROR(IF(L4558="","",VLOOKUP(L4558&amp;I4558,Продукция!A:K,11,0)),"обратитесь к админ справочника")</f>
        <v/>
      </c>
      <c r="AS4558" t="str">
        <f>IFERROR(IF(L4558="","",VLOOKUP(L4558&amp;I4558,Продукция!A:J,10,0)),"обратитесь к админ справочника")</f>
        <v/>
      </c>
    </row>
    <row r="4559" spans="1:45" x14ac:dyDescent="0.25">
      <c r="A4559" t="str">
        <f t="shared" si="81"/>
        <v/>
      </c>
      <c r="B4559" t="str">
        <f>IF(E4559="","",INDEX(Лаборатории!A:A,MATCH('Производственный контроль'!E4559,Лаборатории!B:B,0)))</f>
        <v/>
      </c>
      <c r="C4559" t="str">
        <f>IF(E4559="","",VLOOKUP(E4559,Лаборатории!B:D,3,0))</f>
        <v/>
      </c>
      <c r="E4559" s="150"/>
      <c r="J4559" t="str">
        <f>IF(L4559="","",VLOOKUP(L4559,Продукция!B:D,3,0))</f>
        <v/>
      </c>
      <c r="K4559" t="str">
        <f>IF(L4559="","",VLOOKUP(L4559,Продукция!B:C,2,0))</f>
        <v/>
      </c>
      <c r="L4559" s="151"/>
      <c r="M4559" t="str">
        <f>IF(L4559="","",VLOOKUP(L4559,Продукция!B:L,11,0))</f>
        <v/>
      </c>
      <c r="AB4559" t="str">
        <f>IF(L4559="","",VLOOKUP(L4559&amp;I4559,Продукция!A:I,9,0))</f>
        <v/>
      </c>
      <c r="AF4559" t="str">
        <f>IF(AD4559="","",VLOOKUP(AD4559,'Сотрудники и ссылки'!A:B,2,0))</f>
        <v/>
      </c>
      <c r="AG4559" t="str">
        <f>IF(AD4559="","",VLOOKUP(AD4559,'Сотрудники и ссылки'!A:C,3,0))</f>
        <v/>
      </c>
      <c r="AI4559" t="str">
        <f>IF(AH4559="","",VLOOKUP(AH4559,'Сотрудники и ссылки'!A:B,2,0))</f>
        <v/>
      </c>
      <c r="AJ4559" t="str">
        <f>IF(AH4559="","",VLOOKUP(AH4559,'Сотрудники и ссылки'!A:C,3,0))</f>
        <v/>
      </c>
      <c r="AL4559" s="2" t="str">
        <f>IF(AK4559="","",AK4559+VLOOKUP(I4559,'Вид исследования'!B:E,4,0))</f>
        <v/>
      </c>
      <c r="AM4559" s="2" t="str">
        <f>IF(AK4559="","",AK4559+VLOOKUP(I4559,'Вид исследования'!B:F,5,0))</f>
        <v/>
      </c>
      <c r="AQ4559" t="str">
        <f>IFERROR(IF(L4559="","",VLOOKUP(L4559&amp;I4559,Продукция!A:K,11,0)),"обратитесь к админ справочника")</f>
        <v/>
      </c>
      <c r="AS4559" t="str">
        <f>IFERROR(IF(L4559="","",VLOOKUP(L4559&amp;I4559,Продукция!A:J,10,0)),"обратитесь к админ справочника")</f>
        <v/>
      </c>
    </row>
    <row r="4560" spans="1:45" x14ac:dyDescent="0.25">
      <c r="A4560" t="str">
        <f t="shared" si="81"/>
        <v/>
      </c>
      <c r="B4560" t="str">
        <f>IF(E4560="","",INDEX(Лаборатории!A:A,MATCH('Производственный контроль'!E4560,Лаборатории!B:B,0)))</f>
        <v/>
      </c>
      <c r="C4560" t="str">
        <f>IF(E4560="","",VLOOKUP(E4560,Лаборатории!B:D,3,0))</f>
        <v/>
      </c>
      <c r="E4560" s="150"/>
      <c r="J4560" t="str">
        <f>IF(L4560="","",VLOOKUP(L4560,Продукция!B:D,3,0))</f>
        <v/>
      </c>
      <c r="K4560" t="str">
        <f>IF(L4560="","",VLOOKUP(L4560,Продукция!B:C,2,0))</f>
        <v/>
      </c>
      <c r="L4560" s="151"/>
      <c r="M4560" t="str">
        <f>IF(L4560="","",VLOOKUP(L4560,Продукция!B:L,11,0))</f>
        <v/>
      </c>
      <c r="AB4560" t="str">
        <f>IF(L4560="","",VLOOKUP(L4560&amp;I4560,Продукция!A:I,9,0))</f>
        <v/>
      </c>
      <c r="AF4560" t="str">
        <f>IF(AD4560="","",VLOOKUP(AD4560,'Сотрудники и ссылки'!A:B,2,0))</f>
        <v/>
      </c>
      <c r="AG4560" t="str">
        <f>IF(AD4560="","",VLOOKUP(AD4560,'Сотрудники и ссылки'!A:C,3,0))</f>
        <v/>
      </c>
      <c r="AI4560" t="str">
        <f>IF(AH4560="","",VLOOKUP(AH4560,'Сотрудники и ссылки'!A:B,2,0))</f>
        <v/>
      </c>
      <c r="AJ4560" t="str">
        <f>IF(AH4560="","",VLOOKUP(AH4560,'Сотрудники и ссылки'!A:C,3,0))</f>
        <v/>
      </c>
      <c r="AL4560" s="2" t="str">
        <f>IF(AK4560="","",AK4560+VLOOKUP(I4560,'Вид исследования'!B:E,4,0))</f>
        <v/>
      </c>
      <c r="AM4560" s="2" t="str">
        <f>IF(AK4560="","",AK4560+VLOOKUP(I4560,'Вид исследования'!B:F,5,0))</f>
        <v/>
      </c>
      <c r="AQ4560" t="str">
        <f>IFERROR(IF(L4560="","",VLOOKUP(L4560&amp;I4560,Продукция!A:K,11,0)),"обратитесь к админ справочника")</f>
        <v/>
      </c>
      <c r="AS4560" t="str">
        <f>IFERROR(IF(L4560="","",VLOOKUP(L4560&amp;I4560,Продукция!A:J,10,0)),"обратитесь к админ справочника")</f>
        <v/>
      </c>
    </row>
    <row r="4561" spans="1:45" x14ac:dyDescent="0.25">
      <c r="A4561" t="str">
        <f t="shared" si="81"/>
        <v/>
      </c>
      <c r="B4561" t="str">
        <f>IF(E4561="","",INDEX(Лаборатории!A:A,MATCH('Производственный контроль'!E4561,Лаборатории!B:B,0)))</f>
        <v/>
      </c>
      <c r="C4561" t="str">
        <f>IF(E4561="","",VLOOKUP(E4561,Лаборатории!B:D,3,0))</f>
        <v/>
      </c>
      <c r="E4561" s="150"/>
      <c r="J4561" t="str">
        <f>IF(L4561="","",VLOOKUP(L4561,Продукция!B:D,3,0))</f>
        <v/>
      </c>
      <c r="K4561" t="str">
        <f>IF(L4561="","",VLOOKUP(L4561,Продукция!B:C,2,0))</f>
        <v/>
      </c>
      <c r="L4561" s="151"/>
      <c r="M4561" t="str">
        <f>IF(L4561="","",VLOOKUP(L4561,Продукция!B:L,11,0))</f>
        <v/>
      </c>
      <c r="AB4561" t="str">
        <f>IF(L4561="","",VLOOKUP(L4561&amp;I4561,Продукция!A:I,9,0))</f>
        <v/>
      </c>
      <c r="AF4561" t="str">
        <f>IF(AD4561="","",VLOOKUP(AD4561,'Сотрудники и ссылки'!A:B,2,0))</f>
        <v/>
      </c>
      <c r="AG4561" t="str">
        <f>IF(AD4561="","",VLOOKUP(AD4561,'Сотрудники и ссылки'!A:C,3,0))</f>
        <v/>
      </c>
      <c r="AI4561" t="str">
        <f>IF(AH4561="","",VLOOKUP(AH4561,'Сотрудники и ссылки'!A:B,2,0))</f>
        <v/>
      </c>
      <c r="AJ4561" t="str">
        <f>IF(AH4561="","",VLOOKUP(AH4561,'Сотрудники и ссылки'!A:C,3,0))</f>
        <v/>
      </c>
      <c r="AL4561" s="2" t="str">
        <f>IF(AK4561="","",AK4561+VLOOKUP(I4561,'Вид исследования'!B:E,4,0))</f>
        <v/>
      </c>
      <c r="AM4561" s="2" t="str">
        <f>IF(AK4561="","",AK4561+VLOOKUP(I4561,'Вид исследования'!B:F,5,0))</f>
        <v/>
      </c>
      <c r="AQ4561" t="str">
        <f>IFERROR(IF(L4561="","",VLOOKUP(L4561&amp;I4561,Продукция!A:K,11,0)),"обратитесь к админ справочника")</f>
        <v/>
      </c>
      <c r="AS4561" t="str">
        <f>IFERROR(IF(L4561="","",VLOOKUP(L4561&amp;I4561,Продукция!A:J,10,0)),"обратитесь к админ справочника")</f>
        <v/>
      </c>
    </row>
    <row r="4562" spans="1:45" x14ac:dyDescent="0.25">
      <c r="A4562" t="str">
        <f t="shared" si="81"/>
        <v/>
      </c>
      <c r="B4562" t="str">
        <f>IF(E4562="","",INDEX(Лаборатории!A:A,MATCH('Производственный контроль'!E4562,Лаборатории!B:B,0)))</f>
        <v/>
      </c>
      <c r="C4562" t="str">
        <f>IF(E4562="","",VLOOKUP(E4562,Лаборатории!B:D,3,0))</f>
        <v/>
      </c>
      <c r="E4562" s="150"/>
      <c r="J4562" t="str">
        <f>IF(L4562="","",VLOOKUP(L4562,Продукция!B:D,3,0))</f>
        <v/>
      </c>
      <c r="K4562" t="str">
        <f>IF(L4562="","",VLOOKUP(L4562,Продукция!B:C,2,0))</f>
        <v/>
      </c>
      <c r="L4562" s="151"/>
      <c r="M4562" t="str">
        <f>IF(L4562="","",VLOOKUP(L4562,Продукция!B:L,11,0))</f>
        <v/>
      </c>
      <c r="AB4562" t="str">
        <f>IF(L4562="","",VLOOKUP(L4562&amp;I4562,Продукция!A:I,9,0))</f>
        <v/>
      </c>
      <c r="AF4562" t="str">
        <f>IF(AD4562="","",VLOOKUP(AD4562,'Сотрудники и ссылки'!A:B,2,0))</f>
        <v/>
      </c>
      <c r="AG4562" t="str">
        <f>IF(AD4562="","",VLOOKUP(AD4562,'Сотрудники и ссылки'!A:C,3,0))</f>
        <v/>
      </c>
      <c r="AI4562" t="str">
        <f>IF(AH4562="","",VLOOKUP(AH4562,'Сотрудники и ссылки'!A:B,2,0))</f>
        <v/>
      </c>
      <c r="AJ4562" t="str">
        <f>IF(AH4562="","",VLOOKUP(AH4562,'Сотрудники и ссылки'!A:C,3,0))</f>
        <v/>
      </c>
      <c r="AL4562" s="2" t="str">
        <f>IF(AK4562="","",AK4562+VLOOKUP(I4562,'Вид исследования'!B:E,4,0))</f>
        <v/>
      </c>
      <c r="AM4562" s="2" t="str">
        <f>IF(AK4562="","",AK4562+VLOOKUP(I4562,'Вид исследования'!B:F,5,0))</f>
        <v/>
      </c>
      <c r="AQ4562" t="str">
        <f>IFERROR(IF(L4562="","",VLOOKUP(L4562&amp;I4562,Продукция!A:K,11,0)),"обратитесь к админ справочника")</f>
        <v/>
      </c>
      <c r="AS4562" t="str">
        <f>IFERROR(IF(L4562="","",VLOOKUP(L4562&amp;I4562,Продукция!A:J,10,0)),"обратитесь к админ справочника")</f>
        <v/>
      </c>
    </row>
    <row r="4563" spans="1:45" x14ac:dyDescent="0.25">
      <c r="A4563" t="str">
        <f t="shared" si="81"/>
        <v/>
      </c>
      <c r="B4563" t="str">
        <f>IF(E4563="","",INDEX(Лаборатории!A:A,MATCH('Производственный контроль'!E4563,Лаборатории!B:B,0)))</f>
        <v/>
      </c>
      <c r="C4563" t="str">
        <f>IF(E4563="","",VLOOKUP(E4563,Лаборатории!B:D,3,0))</f>
        <v/>
      </c>
      <c r="E4563" s="150"/>
      <c r="J4563" t="str">
        <f>IF(L4563="","",VLOOKUP(L4563,Продукция!B:D,3,0))</f>
        <v/>
      </c>
      <c r="K4563" t="str">
        <f>IF(L4563="","",VLOOKUP(L4563,Продукция!B:C,2,0))</f>
        <v/>
      </c>
      <c r="L4563" s="151"/>
      <c r="M4563" t="str">
        <f>IF(L4563="","",VLOOKUP(L4563,Продукция!B:L,11,0))</f>
        <v/>
      </c>
      <c r="AB4563" t="str">
        <f>IF(L4563="","",VLOOKUP(L4563&amp;I4563,Продукция!A:I,9,0))</f>
        <v/>
      </c>
      <c r="AF4563" t="str">
        <f>IF(AD4563="","",VLOOKUP(AD4563,'Сотрудники и ссылки'!A:B,2,0))</f>
        <v/>
      </c>
      <c r="AG4563" t="str">
        <f>IF(AD4563="","",VLOOKUP(AD4563,'Сотрудники и ссылки'!A:C,3,0))</f>
        <v/>
      </c>
      <c r="AI4563" t="str">
        <f>IF(AH4563="","",VLOOKUP(AH4563,'Сотрудники и ссылки'!A:B,2,0))</f>
        <v/>
      </c>
      <c r="AJ4563" t="str">
        <f>IF(AH4563="","",VLOOKUP(AH4563,'Сотрудники и ссылки'!A:C,3,0))</f>
        <v/>
      </c>
      <c r="AL4563" s="2" t="str">
        <f>IF(AK4563="","",AK4563+VLOOKUP(I4563,'Вид исследования'!B:E,4,0))</f>
        <v/>
      </c>
      <c r="AM4563" s="2" t="str">
        <f>IF(AK4563="","",AK4563+VLOOKUP(I4563,'Вид исследования'!B:F,5,0))</f>
        <v/>
      </c>
      <c r="AQ4563" t="str">
        <f>IFERROR(IF(L4563="","",VLOOKUP(L4563&amp;I4563,Продукция!A:K,11,0)),"обратитесь к админ справочника")</f>
        <v/>
      </c>
      <c r="AS4563" t="str">
        <f>IFERROR(IF(L4563="","",VLOOKUP(L4563&amp;I4563,Продукция!A:J,10,0)),"обратитесь к админ справочника")</f>
        <v/>
      </c>
    </row>
    <row r="4564" spans="1:45" x14ac:dyDescent="0.25">
      <c r="A4564" t="str">
        <f t="shared" si="81"/>
        <v/>
      </c>
      <c r="B4564" t="str">
        <f>IF(E4564="","",INDEX(Лаборатории!A:A,MATCH('Производственный контроль'!E4564,Лаборатории!B:B,0)))</f>
        <v/>
      </c>
      <c r="C4564" t="str">
        <f>IF(E4564="","",VLOOKUP(E4564,Лаборатории!B:D,3,0))</f>
        <v/>
      </c>
      <c r="E4564" s="150"/>
      <c r="J4564" t="str">
        <f>IF(L4564="","",VLOOKUP(L4564,Продукция!B:D,3,0))</f>
        <v/>
      </c>
      <c r="K4564" t="str">
        <f>IF(L4564="","",VLOOKUP(L4564,Продукция!B:C,2,0))</f>
        <v/>
      </c>
      <c r="L4564" s="151"/>
      <c r="M4564" t="str">
        <f>IF(L4564="","",VLOOKUP(L4564,Продукция!B:L,11,0))</f>
        <v/>
      </c>
      <c r="AB4564" t="str">
        <f>IF(L4564="","",VLOOKUP(L4564&amp;I4564,Продукция!A:I,9,0))</f>
        <v/>
      </c>
      <c r="AF4564" t="str">
        <f>IF(AD4564="","",VLOOKUP(AD4564,'Сотрудники и ссылки'!A:B,2,0))</f>
        <v/>
      </c>
      <c r="AG4564" t="str">
        <f>IF(AD4564="","",VLOOKUP(AD4564,'Сотрудники и ссылки'!A:C,3,0))</f>
        <v/>
      </c>
      <c r="AI4564" t="str">
        <f>IF(AH4564="","",VLOOKUP(AH4564,'Сотрудники и ссылки'!A:B,2,0))</f>
        <v/>
      </c>
      <c r="AJ4564" t="str">
        <f>IF(AH4564="","",VLOOKUP(AH4564,'Сотрудники и ссылки'!A:C,3,0))</f>
        <v/>
      </c>
      <c r="AL4564" s="2" t="str">
        <f>IF(AK4564="","",AK4564+VLOOKUP(I4564,'Вид исследования'!B:E,4,0))</f>
        <v/>
      </c>
      <c r="AM4564" s="2" t="str">
        <f>IF(AK4564="","",AK4564+VLOOKUP(I4564,'Вид исследования'!B:F,5,0))</f>
        <v/>
      </c>
      <c r="AQ4564" t="str">
        <f>IFERROR(IF(L4564="","",VLOOKUP(L4564&amp;I4564,Продукция!A:K,11,0)),"обратитесь к админ справочника")</f>
        <v/>
      </c>
      <c r="AS4564" t="str">
        <f>IFERROR(IF(L4564="","",VLOOKUP(L4564&amp;I4564,Продукция!A:J,10,0)),"обратитесь к админ справочника")</f>
        <v/>
      </c>
    </row>
    <row r="4565" spans="1:45" x14ac:dyDescent="0.25">
      <c r="A4565" t="str">
        <f t="shared" si="81"/>
        <v/>
      </c>
      <c r="B4565" t="str">
        <f>IF(E4565="","",INDEX(Лаборатории!A:A,MATCH('Производственный контроль'!E4565,Лаборатории!B:B,0)))</f>
        <v/>
      </c>
      <c r="C4565" t="str">
        <f>IF(E4565="","",VLOOKUP(E4565,Лаборатории!B:D,3,0))</f>
        <v/>
      </c>
      <c r="E4565" s="150"/>
      <c r="J4565" t="str">
        <f>IF(L4565="","",VLOOKUP(L4565,Продукция!B:D,3,0))</f>
        <v/>
      </c>
      <c r="K4565" t="str">
        <f>IF(L4565="","",VLOOKUP(L4565,Продукция!B:C,2,0))</f>
        <v/>
      </c>
      <c r="L4565" s="151"/>
      <c r="M4565" t="str">
        <f>IF(L4565="","",VLOOKUP(L4565,Продукция!B:L,11,0))</f>
        <v/>
      </c>
      <c r="AB4565" t="str">
        <f>IF(L4565="","",VLOOKUP(L4565&amp;I4565,Продукция!A:I,9,0))</f>
        <v/>
      </c>
      <c r="AF4565" t="str">
        <f>IF(AD4565="","",VLOOKUP(AD4565,'Сотрудники и ссылки'!A:B,2,0))</f>
        <v/>
      </c>
      <c r="AG4565" t="str">
        <f>IF(AD4565="","",VLOOKUP(AD4565,'Сотрудники и ссылки'!A:C,3,0))</f>
        <v/>
      </c>
      <c r="AI4565" t="str">
        <f>IF(AH4565="","",VLOOKUP(AH4565,'Сотрудники и ссылки'!A:B,2,0))</f>
        <v/>
      </c>
      <c r="AJ4565" t="str">
        <f>IF(AH4565="","",VLOOKUP(AH4565,'Сотрудники и ссылки'!A:C,3,0))</f>
        <v/>
      </c>
      <c r="AL4565" s="2" t="str">
        <f>IF(AK4565="","",AK4565+VLOOKUP(I4565,'Вид исследования'!B:E,4,0))</f>
        <v/>
      </c>
      <c r="AM4565" s="2" t="str">
        <f>IF(AK4565="","",AK4565+VLOOKUP(I4565,'Вид исследования'!B:F,5,0))</f>
        <v/>
      </c>
      <c r="AQ4565" t="str">
        <f>IFERROR(IF(L4565="","",VLOOKUP(L4565&amp;I4565,Продукция!A:K,11,0)),"обратитесь к админ справочника")</f>
        <v/>
      </c>
      <c r="AS4565" t="str">
        <f>IFERROR(IF(L4565="","",VLOOKUP(L4565&amp;I4565,Продукция!A:J,10,0)),"обратитесь к админ справочника")</f>
        <v/>
      </c>
    </row>
    <row r="4566" spans="1:45" x14ac:dyDescent="0.25">
      <c r="A4566" t="str">
        <f t="shared" si="81"/>
        <v/>
      </c>
      <c r="B4566" t="str">
        <f>IF(E4566="","",INDEX(Лаборатории!A:A,MATCH('Производственный контроль'!E4566,Лаборатории!B:B,0)))</f>
        <v/>
      </c>
      <c r="C4566" t="str">
        <f>IF(E4566="","",VLOOKUP(E4566,Лаборатории!B:D,3,0))</f>
        <v/>
      </c>
      <c r="E4566" s="150"/>
      <c r="J4566" t="str">
        <f>IF(L4566="","",VLOOKUP(L4566,Продукция!B:D,3,0))</f>
        <v/>
      </c>
      <c r="K4566" t="str">
        <f>IF(L4566="","",VLOOKUP(L4566,Продукция!B:C,2,0))</f>
        <v/>
      </c>
      <c r="L4566" s="151"/>
      <c r="M4566" t="str">
        <f>IF(L4566="","",VLOOKUP(L4566,Продукция!B:L,11,0))</f>
        <v/>
      </c>
      <c r="AB4566" t="str">
        <f>IF(L4566="","",VLOOKUP(L4566&amp;I4566,Продукция!A:I,9,0))</f>
        <v/>
      </c>
      <c r="AF4566" t="str">
        <f>IF(AD4566="","",VLOOKUP(AD4566,'Сотрудники и ссылки'!A:B,2,0))</f>
        <v/>
      </c>
      <c r="AG4566" t="str">
        <f>IF(AD4566="","",VLOOKUP(AD4566,'Сотрудники и ссылки'!A:C,3,0))</f>
        <v/>
      </c>
      <c r="AI4566" t="str">
        <f>IF(AH4566="","",VLOOKUP(AH4566,'Сотрудники и ссылки'!A:B,2,0))</f>
        <v/>
      </c>
      <c r="AJ4566" t="str">
        <f>IF(AH4566="","",VLOOKUP(AH4566,'Сотрудники и ссылки'!A:C,3,0))</f>
        <v/>
      </c>
      <c r="AL4566" s="2" t="str">
        <f>IF(AK4566="","",AK4566+VLOOKUP(I4566,'Вид исследования'!B:E,4,0))</f>
        <v/>
      </c>
      <c r="AM4566" s="2" t="str">
        <f>IF(AK4566="","",AK4566+VLOOKUP(I4566,'Вид исследования'!B:F,5,0))</f>
        <v/>
      </c>
      <c r="AQ4566" t="str">
        <f>IFERROR(IF(L4566="","",VLOOKUP(L4566&amp;I4566,Продукция!A:K,11,0)),"обратитесь к админ справочника")</f>
        <v/>
      </c>
      <c r="AS4566" t="str">
        <f>IFERROR(IF(L4566="","",VLOOKUP(L4566&amp;I4566,Продукция!A:J,10,0)),"обратитесь к админ справочника")</f>
        <v/>
      </c>
    </row>
    <row r="4567" spans="1:45" x14ac:dyDescent="0.25">
      <c r="A4567" t="str">
        <f t="shared" si="81"/>
        <v/>
      </c>
      <c r="B4567" t="str">
        <f>IF(E4567="","",INDEX(Лаборатории!A:A,MATCH('Производственный контроль'!E4567,Лаборатории!B:B,0)))</f>
        <v/>
      </c>
      <c r="C4567" t="str">
        <f>IF(E4567="","",VLOOKUP(E4567,Лаборатории!B:D,3,0))</f>
        <v/>
      </c>
      <c r="E4567" s="150"/>
      <c r="J4567" t="str">
        <f>IF(L4567="","",VLOOKUP(L4567,Продукция!B:D,3,0))</f>
        <v/>
      </c>
      <c r="K4567" t="str">
        <f>IF(L4567="","",VLOOKUP(L4567,Продукция!B:C,2,0))</f>
        <v/>
      </c>
      <c r="L4567" s="151"/>
      <c r="M4567" t="str">
        <f>IF(L4567="","",VLOOKUP(L4567,Продукция!B:L,11,0))</f>
        <v/>
      </c>
      <c r="AB4567" t="str">
        <f>IF(L4567="","",VLOOKUP(L4567&amp;I4567,Продукция!A:I,9,0))</f>
        <v/>
      </c>
      <c r="AF4567" t="str">
        <f>IF(AD4567="","",VLOOKUP(AD4567,'Сотрудники и ссылки'!A:B,2,0))</f>
        <v/>
      </c>
      <c r="AG4567" t="str">
        <f>IF(AD4567="","",VLOOKUP(AD4567,'Сотрудники и ссылки'!A:C,3,0))</f>
        <v/>
      </c>
      <c r="AI4567" t="str">
        <f>IF(AH4567="","",VLOOKUP(AH4567,'Сотрудники и ссылки'!A:B,2,0))</f>
        <v/>
      </c>
      <c r="AJ4567" t="str">
        <f>IF(AH4567="","",VLOOKUP(AH4567,'Сотрудники и ссылки'!A:C,3,0))</f>
        <v/>
      </c>
      <c r="AL4567" s="2" t="str">
        <f>IF(AK4567="","",AK4567+VLOOKUP(I4567,'Вид исследования'!B:E,4,0))</f>
        <v/>
      </c>
      <c r="AM4567" s="2" t="str">
        <f>IF(AK4567="","",AK4567+VLOOKUP(I4567,'Вид исследования'!B:F,5,0))</f>
        <v/>
      </c>
      <c r="AQ4567" t="str">
        <f>IFERROR(IF(L4567="","",VLOOKUP(L4567&amp;I4567,Продукция!A:K,11,0)),"обратитесь к админ справочника")</f>
        <v/>
      </c>
      <c r="AS4567" t="str">
        <f>IFERROR(IF(L4567="","",VLOOKUP(L4567&amp;I4567,Продукция!A:J,10,0)),"обратитесь к админ справочника")</f>
        <v/>
      </c>
    </row>
    <row r="4568" spans="1:45" x14ac:dyDescent="0.25">
      <c r="A4568" t="str">
        <f t="shared" si="81"/>
        <v/>
      </c>
      <c r="B4568" t="str">
        <f>IF(E4568="","",INDEX(Лаборатории!A:A,MATCH('Производственный контроль'!E4568,Лаборатории!B:B,0)))</f>
        <v/>
      </c>
      <c r="C4568" t="str">
        <f>IF(E4568="","",VLOOKUP(E4568,Лаборатории!B:D,3,0))</f>
        <v/>
      </c>
      <c r="E4568" s="150"/>
      <c r="J4568" t="str">
        <f>IF(L4568="","",VLOOKUP(L4568,Продукция!B:D,3,0))</f>
        <v/>
      </c>
      <c r="K4568" t="str">
        <f>IF(L4568="","",VLOOKUP(L4568,Продукция!B:C,2,0))</f>
        <v/>
      </c>
      <c r="L4568" s="151"/>
      <c r="M4568" t="str">
        <f>IF(L4568="","",VLOOKUP(L4568,Продукция!B:L,11,0))</f>
        <v/>
      </c>
      <c r="AB4568" t="str">
        <f>IF(L4568="","",VLOOKUP(L4568&amp;I4568,Продукция!A:I,9,0))</f>
        <v/>
      </c>
      <c r="AF4568" t="str">
        <f>IF(AD4568="","",VLOOKUP(AD4568,'Сотрудники и ссылки'!A:B,2,0))</f>
        <v/>
      </c>
      <c r="AG4568" t="str">
        <f>IF(AD4568="","",VLOOKUP(AD4568,'Сотрудники и ссылки'!A:C,3,0))</f>
        <v/>
      </c>
      <c r="AI4568" t="str">
        <f>IF(AH4568="","",VLOOKUP(AH4568,'Сотрудники и ссылки'!A:B,2,0))</f>
        <v/>
      </c>
      <c r="AJ4568" t="str">
        <f>IF(AH4568="","",VLOOKUP(AH4568,'Сотрудники и ссылки'!A:C,3,0))</f>
        <v/>
      </c>
      <c r="AL4568" s="2" t="str">
        <f>IF(AK4568="","",AK4568+VLOOKUP(I4568,'Вид исследования'!B:E,4,0))</f>
        <v/>
      </c>
      <c r="AM4568" s="2" t="str">
        <f>IF(AK4568="","",AK4568+VLOOKUP(I4568,'Вид исследования'!B:F,5,0))</f>
        <v/>
      </c>
      <c r="AQ4568" t="str">
        <f>IFERROR(IF(L4568="","",VLOOKUP(L4568&amp;I4568,Продукция!A:K,11,0)),"обратитесь к админ справочника")</f>
        <v/>
      </c>
      <c r="AS4568" t="str">
        <f>IFERROR(IF(L4568="","",VLOOKUP(L4568&amp;I4568,Продукция!A:J,10,0)),"обратитесь к админ справочника")</f>
        <v/>
      </c>
    </row>
    <row r="4569" spans="1:45" x14ac:dyDescent="0.25">
      <c r="A4569" t="str">
        <f t="shared" si="81"/>
        <v/>
      </c>
      <c r="B4569" t="str">
        <f>IF(E4569="","",INDEX(Лаборатории!A:A,MATCH('Производственный контроль'!E4569,Лаборатории!B:B,0)))</f>
        <v/>
      </c>
      <c r="C4569" t="str">
        <f>IF(E4569="","",VLOOKUP(E4569,Лаборатории!B:D,3,0))</f>
        <v/>
      </c>
      <c r="E4569" s="150"/>
      <c r="J4569" t="str">
        <f>IF(L4569="","",VLOOKUP(L4569,Продукция!B:D,3,0))</f>
        <v/>
      </c>
      <c r="K4569" t="str">
        <f>IF(L4569="","",VLOOKUP(L4569,Продукция!B:C,2,0))</f>
        <v/>
      </c>
      <c r="L4569" s="151"/>
      <c r="M4569" t="str">
        <f>IF(L4569="","",VLOOKUP(L4569,Продукция!B:L,11,0))</f>
        <v/>
      </c>
      <c r="AB4569" t="str">
        <f>IF(L4569="","",VLOOKUP(L4569&amp;I4569,Продукция!A:I,9,0))</f>
        <v/>
      </c>
      <c r="AF4569" t="str">
        <f>IF(AD4569="","",VLOOKUP(AD4569,'Сотрудники и ссылки'!A:B,2,0))</f>
        <v/>
      </c>
      <c r="AG4569" t="str">
        <f>IF(AD4569="","",VLOOKUP(AD4569,'Сотрудники и ссылки'!A:C,3,0))</f>
        <v/>
      </c>
      <c r="AI4569" t="str">
        <f>IF(AH4569="","",VLOOKUP(AH4569,'Сотрудники и ссылки'!A:B,2,0))</f>
        <v/>
      </c>
      <c r="AJ4569" t="str">
        <f>IF(AH4569="","",VLOOKUP(AH4569,'Сотрудники и ссылки'!A:C,3,0))</f>
        <v/>
      </c>
      <c r="AL4569" s="2" t="str">
        <f>IF(AK4569="","",AK4569+VLOOKUP(I4569,'Вид исследования'!B:E,4,0))</f>
        <v/>
      </c>
      <c r="AM4569" s="2" t="str">
        <f>IF(AK4569="","",AK4569+VLOOKUP(I4569,'Вид исследования'!B:F,5,0))</f>
        <v/>
      </c>
      <c r="AQ4569" t="str">
        <f>IFERROR(IF(L4569="","",VLOOKUP(L4569&amp;I4569,Продукция!A:K,11,0)),"обратитесь к админ справочника")</f>
        <v/>
      </c>
      <c r="AS4569" t="str">
        <f>IFERROR(IF(L4569="","",VLOOKUP(L4569&amp;I4569,Продукция!A:J,10,0)),"обратитесь к админ справочника")</f>
        <v/>
      </c>
    </row>
    <row r="4570" spans="1:45" x14ac:dyDescent="0.25">
      <c r="A4570" t="str">
        <f t="shared" si="81"/>
        <v/>
      </c>
      <c r="B4570" t="str">
        <f>IF(E4570="","",INDEX(Лаборатории!A:A,MATCH('Производственный контроль'!E4570,Лаборатории!B:B,0)))</f>
        <v/>
      </c>
      <c r="C4570" t="str">
        <f>IF(E4570="","",VLOOKUP(E4570,Лаборатории!B:D,3,0))</f>
        <v/>
      </c>
      <c r="E4570" s="150"/>
      <c r="J4570" t="str">
        <f>IF(L4570="","",VLOOKUP(L4570,Продукция!B:D,3,0))</f>
        <v/>
      </c>
      <c r="K4570" t="str">
        <f>IF(L4570="","",VLOOKUP(L4570,Продукция!B:C,2,0))</f>
        <v/>
      </c>
      <c r="L4570" s="151"/>
      <c r="M4570" t="str">
        <f>IF(L4570="","",VLOOKUP(L4570,Продукция!B:L,11,0))</f>
        <v/>
      </c>
      <c r="AB4570" t="str">
        <f>IF(L4570="","",VLOOKUP(L4570&amp;I4570,Продукция!A:I,9,0))</f>
        <v/>
      </c>
      <c r="AF4570" t="str">
        <f>IF(AD4570="","",VLOOKUP(AD4570,'Сотрудники и ссылки'!A:B,2,0))</f>
        <v/>
      </c>
      <c r="AG4570" t="str">
        <f>IF(AD4570="","",VLOOKUP(AD4570,'Сотрудники и ссылки'!A:C,3,0))</f>
        <v/>
      </c>
      <c r="AI4570" t="str">
        <f>IF(AH4570="","",VLOOKUP(AH4570,'Сотрудники и ссылки'!A:B,2,0))</f>
        <v/>
      </c>
      <c r="AJ4570" t="str">
        <f>IF(AH4570="","",VLOOKUP(AH4570,'Сотрудники и ссылки'!A:C,3,0))</f>
        <v/>
      </c>
      <c r="AL4570" s="2" t="str">
        <f>IF(AK4570="","",AK4570+VLOOKUP(I4570,'Вид исследования'!B:E,4,0))</f>
        <v/>
      </c>
      <c r="AM4570" s="2" t="str">
        <f>IF(AK4570="","",AK4570+VLOOKUP(I4570,'Вид исследования'!B:F,5,0))</f>
        <v/>
      </c>
      <c r="AQ4570" t="str">
        <f>IFERROR(IF(L4570="","",VLOOKUP(L4570&amp;I4570,Продукция!A:K,11,0)),"обратитесь к админ справочника")</f>
        <v/>
      </c>
      <c r="AS4570" t="str">
        <f>IFERROR(IF(L4570="","",VLOOKUP(L4570&amp;I4570,Продукция!A:J,10,0)),"обратитесь к админ справочника")</f>
        <v/>
      </c>
    </row>
    <row r="4571" spans="1:45" x14ac:dyDescent="0.25">
      <c r="A4571" t="str">
        <f t="shared" si="81"/>
        <v/>
      </c>
      <c r="B4571" t="str">
        <f>IF(E4571="","",INDEX(Лаборатории!A:A,MATCH('Производственный контроль'!E4571,Лаборатории!B:B,0)))</f>
        <v/>
      </c>
      <c r="C4571" t="str">
        <f>IF(E4571="","",VLOOKUP(E4571,Лаборатории!B:D,3,0))</f>
        <v/>
      </c>
      <c r="E4571" s="150"/>
      <c r="J4571" t="str">
        <f>IF(L4571="","",VLOOKUP(L4571,Продукция!B:D,3,0))</f>
        <v/>
      </c>
      <c r="K4571" t="str">
        <f>IF(L4571="","",VLOOKUP(L4571,Продукция!B:C,2,0))</f>
        <v/>
      </c>
      <c r="L4571" s="151"/>
      <c r="M4571" t="str">
        <f>IF(L4571="","",VLOOKUP(L4571,Продукция!B:L,11,0))</f>
        <v/>
      </c>
      <c r="AB4571" t="str">
        <f>IF(L4571="","",VLOOKUP(L4571&amp;I4571,Продукция!A:I,9,0))</f>
        <v/>
      </c>
      <c r="AF4571" t="str">
        <f>IF(AD4571="","",VLOOKUP(AD4571,'Сотрудники и ссылки'!A:B,2,0))</f>
        <v/>
      </c>
      <c r="AG4571" t="str">
        <f>IF(AD4571="","",VLOOKUP(AD4571,'Сотрудники и ссылки'!A:C,3,0))</f>
        <v/>
      </c>
      <c r="AI4571" t="str">
        <f>IF(AH4571="","",VLOOKUP(AH4571,'Сотрудники и ссылки'!A:B,2,0))</f>
        <v/>
      </c>
      <c r="AJ4571" t="str">
        <f>IF(AH4571="","",VLOOKUP(AH4571,'Сотрудники и ссылки'!A:C,3,0))</f>
        <v/>
      </c>
      <c r="AL4571" s="2" t="str">
        <f>IF(AK4571="","",AK4571+VLOOKUP(I4571,'Вид исследования'!B:E,4,0))</f>
        <v/>
      </c>
      <c r="AM4571" s="2" t="str">
        <f>IF(AK4571="","",AK4571+VLOOKUP(I4571,'Вид исследования'!B:F,5,0))</f>
        <v/>
      </c>
      <c r="AQ4571" t="str">
        <f>IFERROR(IF(L4571="","",VLOOKUP(L4571&amp;I4571,Продукция!A:K,11,0)),"обратитесь к админ справочника")</f>
        <v/>
      </c>
      <c r="AS4571" t="str">
        <f>IFERROR(IF(L4571="","",VLOOKUP(L4571&amp;I4571,Продукция!A:J,10,0)),"обратитесь к админ справочника")</f>
        <v/>
      </c>
    </row>
    <row r="4572" spans="1:45" x14ac:dyDescent="0.25">
      <c r="A4572" t="str">
        <f t="shared" si="81"/>
        <v/>
      </c>
      <c r="B4572" t="str">
        <f>IF(E4572="","",INDEX(Лаборатории!A:A,MATCH('Производственный контроль'!E4572,Лаборатории!B:B,0)))</f>
        <v/>
      </c>
      <c r="C4572" t="str">
        <f>IF(E4572="","",VLOOKUP(E4572,Лаборатории!B:D,3,0))</f>
        <v/>
      </c>
      <c r="E4572" s="150"/>
      <c r="J4572" t="str">
        <f>IF(L4572="","",VLOOKUP(L4572,Продукция!B:D,3,0))</f>
        <v/>
      </c>
      <c r="K4572" t="str">
        <f>IF(L4572="","",VLOOKUP(L4572,Продукция!B:C,2,0))</f>
        <v/>
      </c>
      <c r="L4572" s="151"/>
      <c r="M4572" t="str">
        <f>IF(L4572="","",VLOOKUP(L4572,Продукция!B:L,11,0))</f>
        <v/>
      </c>
      <c r="AB4572" t="str">
        <f>IF(L4572="","",VLOOKUP(L4572&amp;I4572,Продукция!A:I,9,0))</f>
        <v/>
      </c>
      <c r="AF4572" t="str">
        <f>IF(AD4572="","",VLOOKUP(AD4572,'Сотрудники и ссылки'!A:B,2,0))</f>
        <v/>
      </c>
      <c r="AG4572" t="str">
        <f>IF(AD4572="","",VLOOKUP(AD4572,'Сотрудники и ссылки'!A:C,3,0))</f>
        <v/>
      </c>
      <c r="AI4572" t="str">
        <f>IF(AH4572="","",VLOOKUP(AH4572,'Сотрудники и ссылки'!A:B,2,0))</f>
        <v/>
      </c>
      <c r="AJ4572" t="str">
        <f>IF(AH4572="","",VLOOKUP(AH4572,'Сотрудники и ссылки'!A:C,3,0))</f>
        <v/>
      </c>
      <c r="AL4572" s="2" t="str">
        <f>IF(AK4572="","",AK4572+VLOOKUP(I4572,'Вид исследования'!B:E,4,0))</f>
        <v/>
      </c>
      <c r="AM4572" s="2" t="str">
        <f>IF(AK4572="","",AK4572+VLOOKUP(I4572,'Вид исследования'!B:F,5,0))</f>
        <v/>
      </c>
      <c r="AQ4572" t="str">
        <f>IFERROR(IF(L4572="","",VLOOKUP(L4572&amp;I4572,Продукция!A:K,11,0)),"обратитесь к админ справочника")</f>
        <v/>
      </c>
      <c r="AS4572" t="str">
        <f>IFERROR(IF(L4572="","",VLOOKUP(L4572&amp;I4572,Продукция!A:J,10,0)),"обратитесь к админ справочника")</f>
        <v/>
      </c>
    </row>
    <row r="4573" spans="1:45" x14ac:dyDescent="0.25">
      <c r="A4573" t="str">
        <f t="shared" si="81"/>
        <v/>
      </c>
      <c r="B4573" t="str">
        <f>IF(E4573="","",INDEX(Лаборатории!A:A,MATCH('Производственный контроль'!E4573,Лаборатории!B:B,0)))</f>
        <v/>
      </c>
      <c r="C4573" t="str">
        <f>IF(E4573="","",VLOOKUP(E4573,Лаборатории!B:D,3,0))</f>
        <v/>
      </c>
      <c r="E4573" s="150"/>
      <c r="J4573" t="str">
        <f>IF(L4573="","",VLOOKUP(L4573,Продукция!B:D,3,0))</f>
        <v/>
      </c>
      <c r="K4573" t="str">
        <f>IF(L4573="","",VLOOKUP(L4573,Продукция!B:C,2,0))</f>
        <v/>
      </c>
      <c r="L4573" s="151"/>
      <c r="M4573" t="str">
        <f>IF(L4573="","",VLOOKUP(L4573,Продукция!B:L,11,0))</f>
        <v/>
      </c>
      <c r="AB4573" t="str">
        <f>IF(L4573="","",VLOOKUP(L4573&amp;I4573,Продукция!A:I,9,0))</f>
        <v/>
      </c>
      <c r="AF4573" t="str">
        <f>IF(AD4573="","",VLOOKUP(AD4573,'Сотрудники и ссылки'!A:B,2,0))</f>
        <v/>
      </c>
      <c r="AG4573" t="str">
        <f>IF(AD4573="","",VLOOKUP(AD4573,'Сотрудники и ссылки'!A:C,3,0))</f>
        <v/>
      </c>
      <c r="AI4573" t="str">
        <f>IF(AH4573="","",VLOOKUP(AH4573,'Сотрудники и ссылки'!A:B,2,0))</f>
        <v/>
      </c>
      <c r="AJ4573" t="str">
        <f>IF(AH4573="","",VLOOKUP(AH4573,'Сотрудники и ссылки'!A:C,3,0))</f>
        <v/>
      </c>
      <c r="AL4573" s="2" t="str">
        <f>IF(AK4573="","",AK4573+VLOOKUP(I4573,'Вид исследования'!B:E,4,0))</f>
        <v/>
      </c>
      <c r="AM4573" s="2" t="str">
        <f>IF(AK4573="","",AK4573+VLOOKUP(I4573,'Вид исследования'!B:F,5,0))</f>
        <v/>
      </c>
      <c r="AQ4573" t="str">
        <f>IFERROR(IF(L4573="","",VLOOKUP(L4573&amp;I4573,Продукция!A:K,11,0)),"обратитесь к админ справочника")</f>
        <v/>
      </c>
      <c r="AS4573" t="str">
        <f>IFERROR(IF(L4573="","",VLOOKUP(L4573&amp;I4573,Продукция!A:J,10,0)),"обратитесь к админ справочника")</f>
        <v/>
      </c>
    </row>
    <row r="4574" spans="1:45" x14ac:dyDescent="0.25">
      <c r="A4574" t="str">
        <f t="shared" si="81"/>
        <v/>
      </c>
      <c r="B4574" t="str">
        <f>IF(E4574="","",INDEX(Лаборатории!A:A,MATCH('Производственный контроль'!E4574,Лаборатории!B:B,0)))</f>
        <v/>
      </c>
      <c r="C4574" t="str">
        <f>IF(E4574="","",VLOOKUP(E4574,Лаборатории!B:D,3,0))</f>
        <v/>
      </c>
      <c r="E4574" s="150"/>
      <c r="J4574" t="str">
        <f>IF(L4574="","",VLOOKUP(L4574,Продукция!B:D,3,0))</f>
        <v/>
      </c>
      <c r="K4574" t="str">
        <f>IF(L4574="","",VLOOKUP(L4574,Продукция!B:C,2,0))</f>
        <v/>
      </c>
      <c r="L4574" s="151"/>
      <c r="M4574" t="str">
        <f>IF(L4574="","",VLOOKUP(L4574,Продукция!B:L,11,0))</f>
        <v/>
      </c>
      <c r="AB4574" t="str">
        <f>IF(L4574="","",VLOOKUP(L4574&amp;I4574,Продукция!A:I,9,0))</f>
        <v/>
      </c>
      <c r="AF4574" t="str">
        <f>IF(AD4574="","",VLOOKUP(AD4574,'Сотрудники и ссылки'!A:B,2,0))</f>
        <v/>
      </c>
      <c r="AG4574" t="str">
        <f>IF(AD4574="","",VLOOKUP(AD4574,'Сотрудники и ссылки'!A:C,3,0))</f>
        <v/>
      </c>
      <c r="AI4574" t="str">
        <f>IF(AH4574="","",VLOOKUP(AH4574,'Сотрудники и ссылки'!A:B,2,0))</f>
        <v/>
      </c>
      <c r="AJ4574" t="str">
        <f>IF(AH4574="","",VLOOKUP(AH4574,'Сотрудники и ссылки'!A:C,3,0))</f>
        <v/>
      </c>
      <c r="AL4574" s="2" t="str">
        <f>IF(AK4574="","",AK4574+VLOOKUP(I4574,'Вид исследования'!B:E,4,0))</f>
        <v/>
      </c>
      <c r="AM4574" s="2" t="str">
        <f>IF(AK4574="","",AK4574+VLOOKUP(I4574,'Вид исследования'!B:F,5,0))</f>
        <v/>
      </c>
      <c r="AQ4574" t="str">
        <f>IFERROR(IF(L4574="","",VLOOKUP(L4574&amp;I4574,Продукция!A:K,11,0)),"обратитесь к админ справочника")</f>
        <v/>
      </c>
      <c r="AS4574" t="str">
        <f>IFERROR(IF(L4574="","",VLOOKUP(L4574&amp;I4574,Продукция!A:J,10,0)),"обратитесь к админ справочника")</f>
        <v/>
      </c>
    </row>
    <row r="4575" spans="1:45" x14ac:dyDescent="0.25">
      <c r="A4575" t="str">
        <f t="shared" si="81"/>
        <v/>
      </c>
      <c r="B4575" t="str">
        <f>IF(E4575="","",INDEX(Лаборатории!A:A,MATCH('Производственный контроль'!E4575,Лаборатории!B:B,0)))</f>
        <v/>
      </c>
      <c r="C4575" t="str">
        <f>IF(E4575="","",VLOOKUP(E4575,Лаборатории!B:D,3,0))</f>
        <v/>
      </c>
      <c r="E4575" s="150"/>
      <c r="J4575" t="str">
        <f>IF(L4575="","",VLOOKUP(L4575,Продукция!B:D,3,0))</f>
        <v/>
      </c>
      <c r="K4575" t="str">
        <f>IF(L4575="","",VLOOKUP(L4575,Продукция!B:C,2,0))</f>
        <v/>
      </c>
      <c r="L4575" s="151"/>
      <c r="M4575" t="str">
        <f>IF(L4575="","",VLOOKUP(L4575,Продукция!B:L,11,0))</f>
        <v/>
      </c>
      <c r="AB4575" t="str">
        <f>IF(L4575="","",VLOOKUP(L4575&amp;I4575,Продукция!A:I,9,0))</f>
        <v/>
      </c>
      <c r="AF4575" t="str">
        <f>IF(AD4575="","",VLOOKUP(AD4575,'Сотрудники и ссылки'!A:B,2,0))</f>
        <v/>
      </c>
      <c r="AG4575" t="str">
        <f>IF(AD4575="","",VLOOKUP(AD4575,'Сотрудники и ссылки'!A:C,3,0))</f>
        <v/>
      </c>
      <c r="AI4575" t="str">
        <f>IF(AH4575="","",VLOOKUP(AH4575,'Сотрудники и ссылки'!A:B,2,0))</f>
        <v/>
      </c>
      <c r="AJ4575" t="str">
        <f>IF(AH4575="","",VLOOKUP(AH4575,'Сотрудники и ссылки'!A:C,3,0))</f>
        <v/>
      </c>
      <c r="AL4575" s="2" t="str">
        <f>IF(AK4575="","",AK4575+VLOOKUP(I4575,'Вид исследования'!B:E,4,0))</f>
        <v/>
      </c>
      <c r="AM4575" s="2" t="str">
        <f>IF(AK4575="","",AK4575+VLOOKUP(I4575,'Вид исследования'!B:F,5,0))</f>
        <v/>
      </c>
      <c r="AQ4575" t="str">
        <f>IFERROR(IF(L4575="","",VLOOKUP(L4575&amp;I4575,Продукция!A:K,11,0)),"обратитесь к админ справочника")</f>
        <v/>
      </c>
      <c r="AS4575" t="str">
        <f>IFERROR(IF(L4575="","",VLOOKUP(L4575&amp;I4575,Продукция!A:J,10,0)),"обратитесь к админ справочника")</f>
        <v/>
      </c>
    </row>
    <row r="4576" spans="1:45" x14ac:dyDescent="0.25">
      <c r="A4576" t="str">
        <f t="shared" si="81"/>
        <v/>
      </c>
      <c r="B4576" t="str">
        <f>IF(E4576="","",INDEX(Лаборатории!A:A,MATCH('Производственный контроль'!E4576,Лаборатории!B:B,0)))</f>
        <v/>
      </c>
      <c r="C4576" t="str">
        <f>IF(E4576="","",VLOOKUP(E4576,Лаборатории!B:D,3,0))</f>
        <v/>
      </c>
      <c r="E4576" s="150"/>
      <c r="J4576" t="str">
        <f>IF(L4576="","",VLOOKUP(L4576,Продукция!B:D,3,0))</f>
        <v/>
      </c>
      <c r="K4576" t="str">
        <f>IF(L4576="","",VLOOKUP(L4576,Продукция!B:C,2,0))</f>
        <v/>
      </c>
      <c r="L4576" s="151"/>
      <c r="M4576" t="str">
        <f>IF(L4576="","",VLOOKUP(L4576,Продукция!B:L,11,0))</f>
        <v/>
      </c>
      <c r="AB4576" t="str">
        <f>IF(L4576="","",VLOOKUP(L4576&amp;I4576,Продукция!A:I,9,0))</f>
        <v/>
      </c>
      <c r="AF4576" t="str">
        <f>IF(AD4576="","",VLOOKUP(AD4576,'Сотрудники и ссылки'!A:B,2,0))</f>
        <v/>
      </c>
      <c r="AG4576" t="str">
        <f>IF(AD4576="","",VLOOKUP(AD4576,'Сотрудники и ссылки'!A:C,3,0))</f>
        <v/>
      </c>
      <c r="AI4576" t="str">
        <f>IF(AH4576="","",VLOOKUP(AH4576,'Сотрудники и ссылки'!A:B,2,0))</f>
        <v/>
      </c>
      <c r="AJ4576" t="str">
        <f>IF(AH4576="","",VLOOKUP(AH4576,'Сотрудники и ссылки'!A:C,3,0))</f>
        <v/>
      </c>
      <c r="AL4576" s="2" t="str">
        <f>IF(AK4576="","",AK4576+VLOOKUP(I4576,'Вид исследования'!B:E,4,0))</f>
        <v/>
      </c>
      <c r="AM4576" s="2" t="str">
        <f>IF(AK4576="","",AK4576+VLOOKUP(I4576,'Вид исследования'!B:F,5,0))</f>
        <v/>
      </c>
      <c r="AQ4576" t="str">
        <f>IFERROR(IF(L4576="","",VLOOKUP(L4576&amp;I4576,Продукция!A:K,11,0)),"обратитесь к админ справочника")</f>
        <v/>
      </c>
      <c r="AS4576" t="str">
        <f>IFERROR(IF(L4576="","",VLOOKUP(L4576&amp;I4576,Продукция!A:J,10,0)),"обратитесь к админ справочника")</f>
        <v/>
      </c>
    </row>
    <row r="4577" spans="1:45" x14ac:dyDescent="0.25">
      <c r="A4577" t="str">
        <f t="shared" si="81"/>
        <v/>
      </c>
      <c r="B4577" t="str">
        <f>IF(E4577="","",INDEX(Лаборатории!A:A,MATCH('Производственный контроль'!E4577,Лаборатории!B:B,0)))</f>
        <v/>
      </c>
      <c r="C4577" t="str">
        <f>IF(E4577="","",VLOOKUP(E4577,Лаборатории!B:D,3,0))</f>
        <v/>
      </c>
      <c r="E4577" s="150"/>
      <c r="J4577" t="str">
        <f>IF(L4577="","",VLOOKUP(L4577,Продукция!B:D,3,0))</f>
        <v/>
      </c>
      <c r="K4577" t="str">
        <f>IF(L4577="","",VLOOKUP(L4577,Продукция!B:C,2,0))</f>
        <v/>
      </c>
      <c r="L4577" s="151"/>
      <c r="M4577" t="str">
        <f>IF(L4577="","",VLOOKUP(L4577,Продукция!B:L,11,0))</f>
        <v/>
      </c>
      <c r="AB4577" t="str">
        <f>IF(L4577="","",VLOOKUP(L4577&amp;I4577,Продукция!A:I,9,0))</f>
        <v/>
      </c>
      <c r="AF4577" t="str">
        <f>IF(AD4577="","",VLOOKUP(AD4577,'Сотрудники и ссылки'!A:B,2,0))</f>
        <v/>
      </c>
      <c r="AG4577" t="str">
        <f>IF(AD4577="","",VLOOKUP(AD4577,'Сотрудники и ссылки'!A:C,3,0))</f>
        <v/>
      </c>
      <c r="AI4577" t="str">
        <f>IF(AH4577="","",VLOOKUP(AH4577,'Сотрудники и ссылки'!A:B,2,0))</f>
        <v/>
      </c>
      <c r="AJ4577" t="str">
        <f>IF(AH4577="","",VLOOKUP(AH4577,'Сотрудники и ссылки'!A:C,3,0))</f>
        <v/>
      </c>
      <c r="AL4577" s="2" t="str">
        <f>IF(AK4577="","",AK4577+VLOOKUP(I4577,'Вид исследования'!B:E,4,0))</f>
        <v/>
      </c>
      <c r="AM4577" s="2" t="str">
        <f>IF(AK4577="","",AK4577+VLOOKUP(I4577,'Вид исследования'!B:F,5,0))</f>
        <v/>
      </c>
      <c r="AQ4577" t="str">
        <f>IFERROR(IF(L4577="","",VLOOKUP(L4577&amp;I4577,Продукция!A:K,11,0)),"обратитесь к админ справочника")</f>
        <v/>
      </c>
      <c r="AS4577" t="str">
        <f>IFERROR(IF(L4577="","",VLOOKUP(L4577&amp;I4577,Продукция!A:J,10,0)),"обратитесь к админ справочника")</f>
        <v/>
      </c>
    </row>
    <row r="4578" spans="1:45" x14ac:dyDescent="0.25">
      <c r="A4578" t="str">
        <f t="shared" si="81"/>
        <v/>
      </c>
      <c r="B4578" t="str">
        <f>IF(E4578="","",INDEX(Лаборатории!A:A,MATCH('Производственный контроль'!E4578,Лаборатории!B:B,0)))</f>
        <v/>
      </c>
      <c r="C4578" t="str">
        <f>IF(E4578="","",VLOOKUP(E4578,Лаборатории!B:D,3,0))</f>
        <v/>
      </c>
      <c r="E4578" s="150"/>
      <c r="J4578" t="str">
        <f>IF(L4578="","",VLOOKUP(L4578,Продукция!B:D,3,0))</f>
        <v/>
      </c>
      <c r="K4578" t="str">
        <f>IF(L4578="","",VLOOKUP(L4578,Продукция!B:C,2,0))</f>
        <v/>
      </c>
      <c r="L4578" s="151"/>
      <c r="M4578" t="str">
        <f>IF(L4578="","",VLOOKUP(L4578,Продукция!B:L,11,0))</f>
        <v/>
      </c>
      <c r="AB4578" t="str">
        <f>IF(L4578="","",VLOOKUP(L4578&amp;I4578,Продукция!A:I,9,0))</f>
        <v/>
      </c>
      <c r="AF4578" t="str">
        <f>IF(AD4578="","",VLOOKUP(AD4578,'Сотрудники и ссылки'!A:B,2,0))</f>
        <v/>
      </c>
      <c r="AG4578" t="str">
        <f>IF(AD4578="","",VLOOKUP(AD4578,'Сотрудники и ссылки'!A:C,3,0))</f>
        <v/>
      </c>
      <c r="AI4578" t="str">
        <f>IF(AH4578="","",VLOOKUP(AH4578,'Сотрудники и ссылки'!A:B,2,0))</f>
        <v/>
      </c>
      <c r="AJ4578" t="str">
        <f>IF(AH4578="","",VLOOKUP(AH4578,'Сотрудники и ссылки'!A:C,3,0))</f>
        <v/>
      </c>
      <c r="AL4578" s="2" t="str">
        <f>IF(AK4578="","",AK4578+VLOOKUP(I4578,'Вид исследования'!B:E,4,0))</f>
        <v/>
      </c>
      <c r="AM4578" s="2" t="str">
        <f>IF(AK4578="","",AK4578+VLOOKUP(I4578,'Вид исследования'!B:F,5,0))</f>
        <v/>
      </c>
      <c r="AQ4578" t="str">
        <f>IFERROR(IF(L4578="","",VLOOKUP(L4578&amp;I4578,Продукция!A:K,11,0)),"обратитесь к админ справочника")</f>
        <v/>
      </c>
      <c r="AS4578" t="str">
        <f>IFERROR(IF(L4578="","",VLOOKUP(L4578&amp;I4578,Продукция!A:J,10,0)),"обратитесь к админ справочника")</f>
        <v/>
      </c>
    </row>
    <row r="4579" spans="1:45" x14ac:dyDescent="0.25">
      <c r="A4579" t="str">
        <f t="shared" si="81"/>
        <v/>
      </c>
      <c r="B4579" t="str">
        <f>IF(E4579="","",INDEX(Лаборатории!A:A,MATCH('Производственный контроль'!E4579,Лаборатории!B:B,0)))</f>
        <v/>
      </c>
      <c r="C4579" t="str">
        <f>IF(E4579="","",VLOOKUP(E4579,Лаборатории!B:D,3,0))</f>
        <v/>
      </c>
      <c r="E4579" s="150"/>
      <c r="J4579" t="str">
        <f>IF(L4579="","",VLOOKUP(L4579,Продукция!B:D,3,0))</f>
        <v/>
      </c>
      <c r="K4579" t="str">
        <f>IF(L4579="","",VLOOKUP(L4579,Продукция!B:C,2,0))</f>
        <v/>
      </c>
      <c r="L4579" s="151"/>
      <c r="M4579" t="str">
        <f>IF(L4579="","",VLOOKUP(L4579,Продукция!B:L,11,0))</f>
        <v/>
      </c>
      <c r="AB4579" t="str">
        <f>IF(L4579="","",VLOOKUP(L4579&amp;I4579,Продукция!A:I,9,0))</f>
        <v/>
      </c>
      <c r="AF4579" t="str">
        <f>IF(AD4579="","",VLOOKUP(AD4579,'Сотрудники и ссылки'!A:B,2,0))</f>
        <v/>
      </c>
      <c r="AG4579" t="str">
        <f>IF(AD4579="","",VLOOKUP(AD4579,'Сотрудники и ссылки'!A:C,3,0))</f>
        <v/>
      </c>
      <c r="AI4579" t="str">
        <f>IF(AH4579="","",VLOOKUP(AH4579,'Сотрудники и ссылки'!A:B,2,0))</f>
        <v/>
      </c>
      <c r="AJ4579" t="str">
        <f>IF(AH4579="","",VLOOKUP(AH4579,'Сотрудники и ссылки'!A:C,3,0))</f>
        <v/>
      </c>
      <c r="AL4579" s="2" t="str">
        <f>IF(AK4579="","",AK4579+VLOOKUP(I4579,'Вид исследования'!B:E,4,0))</f>
        <v/>
      </c>
      <c r="AM4579" s="2" t="str">
        <f>IF(AK4579="","",AK4579+VLOOKUP(I4579,'Вид исследования'!B:F,5,0))</f>
        <v/>
      </c>
      <c r="AQ4579" t="str">
        <f>IFERROR(IF(L4579="","",VLOOKUP(L4579&amp;I4579,Продукция!A:K,11,0)),"обратитесь к админ справочника")</f>
        <v/>
      </c>
      <c r="AS4579" t="str">
        <f>IFERROR(IF(L4579="","",VLOOKUP(L4579&amp;I4579,Продукция!A:J,10,0)),"обратитесь к админ справочника")</f>
        <v/>
      </c>
    </row>
    <row r="4580" spans="1:45" x14ac:dyDescent="0.25">
      <c r="A4580" t="str">
        <f t="shared" si="81"/>
        <v/>
      </c>
      <c r="B4580" t="str">
        <f>IF(E4580="","",INDEX(Лаборатории!A:A,MATCH('Производственный контроль'!E4580,Лаборатории!B:B,0)))</f>
        <v/>
      </c>
      <c r="C4580" t="str">
        <f>IF(E4580="","",VLOOKUP(E4580,Лаборатории!B:D,3,0))</f>
        <v/>
      </c>
      <c r="E4580" s="150"/>
      <c r="J4580" t="str">
        <f>IF(L4580="","",VLOOKUP(L4580,Продукция!B:D,3,0))</f>
        <v/>
      </c>
      <c r="K4580" t="str">
        <f>IF(L4580="","",VLOOKUP(L4580,Продукция!B:C,2,0))</f>
        <v/>
      </c>
      <c r="L4580" s="151"/>
      <c r="M4580" t="str">
        <f>IF(L4580="","",VLOOKUP(L4580,Продукция!B:L,11,0))</f>
        <v/>
      </c>
      <c r="AB4580" t="str">
        <f>IF(L4580="","",VLOOKUP(L4580&amp;I4580,Продукция!A:I,9,0))</f>
        <v/>
      </c>
      <c r="AF4580" t="str">
        <f>IF(AD4580="","",VLOOKUP(AD4580,'Сотрудники и ссылки'!A:B,2,0))</f>
        <v/>
      </c>
      <c r="AG4580" t="str">
        <f>IF(AD4580="","",VLOOKUP(AD4580,'Сотрудники и ссылки'!A:C,3,0))</f>
        <v/>
      </c>
      <c r="AI4580" t="str">
        <f>IF(AH4580="","",VLOOKUP(AH4580,'Сотрудники и ссылки'!A:B,2,0))</f>
        <v/>
      </c>
      <c r="AJ4580" t="str">
        <f>IF(AH4580="","",VLOOKUP(AH4580,'Сотрудники и ссылки'!A:C,3,0))</f>
        <v/>
      </c>
      <c r="AL4580" s="2" t="str">
        <f>IF(AK4580="","",AK4580+VLOOKUP(I4580,'Вид исследования'!B:E,4,0))</f>
        <v/>
      </c>
      <c r="AM4580" s="2" t="str">
        <f>IF(AK4580="","",AK4580+VLOOKUP(I4580,'Вид исследования'!B:F,5,0))</f>
        <v/>
      </c>
      <c r="AQ4580" t="str">
        <f>IFERROR(IF(L4580="","",VLOOKUP(L4580&amp;I4580,Продукция!A:K,11,0)),"обратитесь к админ справочника")</f>
        <v/>
      </c>
      <c r="AS4580" t="str">
        <f>IFERROR(IF(L4580="","",VLOOKUP(L4580&amp;I4580,Продукция!A:J,10,0)),"обратитесь к админ справочника")</f>
        <v/>
      </c>
    </row>
    <row r="4581" spans="1:45" x14ac:dyDescent="0.25">
      <c r="A4581" t="str">
        <f t="shared" si="81"/>
        <v/>
      </c>
      <c r="B4581" t="str">
        <f>IF(E4581="","",INDEX(Лаборатории!A:A,MATCH('Производственный контроль'!E4581,Лаборатории!B:B,0)))</f>
        <v/>
      </c>
      <c r="C4581" t="str">
        <f>IF(E4581="","",VLOOKUP(E4581,Лаборатории!B:D,3,0))</f>
        <v/>
      </c>
      <c r="E4581" s="150"/>
      <c r="J4581" t="str">
        <f>IF(L4581="","",VLOOKUP(L4581,Продукция!B:D,3,0))</f>
        <v/>
      </c>
      <c r="K4581" t="str">
        <f>IF(L4581="","",VLOOKUP(L4581,Продукция!B:C,2,0))</f>
        <v/>
      </c>
      <c r="L4581" s="151"/>
      <c r="M4581" t="str">
        <f>IF(L4581="","",VLOOKUP(L4581,Продукция!B:L,11,0))</f>
        <v/>
      </c>
      <c r="AB4581" t="str">
        <f>IF(L4581="","",VLOOKUP(L4581&amp;I4581,Продукция!A:I,9,0))</f>
        <v/>
      </c>
      <c r="AF4581" t="str">
        <f>IF(AD4581="","",VLOOKUP(AD4581,'Сотрудники и ссылки'!A:B,2,0))</f>
        <v/>
      </c>
      <c r="AG4581" t="str">
        <f>IF(AD4581="","",VLOOKUP(AD4581,'Сотрудники и ссылки'!A:C,3,0))</f>
        <v/>
      </c>
      <c r="AI4581" t="str">
        <f>IF(AH4581="","",VLOOKUP(AH4581,'Сотрудники и ссылки'!A:B,2,0))</f>
        <v/>
      </c>
      <c r="AJ4581" t="str">
        <f>IF(AH4581="","",VLOOKUP(AH4581,'Сотрудники и ссылки'!A:C,3,0))</f>
        <v/>
      </c>
      <c r="AL4581" s="2" t="str">
        <f>IF(AK4581="","",AK4581+VLOOKUP(I4581,'Вид исследования'!B:E,4,0))</f>
        <v/>
      </c>
      <c r="AM4581" s="2" t="str">
        <f>IF(AK4581="","",AK4581+VLOOKUP(I4581,'Вид исследования'!B:F,5,0))</f>
        <v/>
      </c>
      <c r="AQ4581" t="str">
        <f>IFERROR(IF(L4581="","",VLOOKUP(L4581&amp;I4581,Продукция!A:K,11,0)),"обратитесь к админ справочника")</f>
        <v/>
      </c>
      <c r="AS4581" t="str">
        <f>IFERROR(IF(L4581="","",VLOOKUP(L4581&amp;I4581,Продукция!A:J,10,0)),"обратитесь к админ справочника")</f>
        <v/>
      </c>
    </row>
    <row r="4582" spans="1:45" x14ac:dyDescent="0.25">
      <c r="A4582" t="str">
        <f t="shared" si="81"/>
        <v/>
      </c>
      <c r="B4582" t="str">
        <f>IF(E4582="","",INDEX(Лаборатории!A:A,MATCH('Производственный контроль'!E4582,Лаборатории!B:B,0)))</f>
        <v/>
      </c>
      <c r="C4582" t="str">
        <f>IF(E4582="","",VLOOKUP(E4582,Лаборатории!B:D,3,0))</f>
        <v/>
      </c>
      <c r="E4582" s="150"/>
      <c r="J4582" t="str">
        <f>IF(L4582="","",VLOOKUP(L4582,Продукция!B:D,3,0))</f>
        <v/>
      </c>
      <c r="K4582" t="str">
        <f>IF(L4582="","",VLOOKUP(L4582,Продукция!B:C,2,0))</f>
        <v/>
      </c>
      <c r="L4582" s="151"/>
      <c r="M4582" t="str">
        <f>IF(L4582="","",VLOOKUP(L4582,Продукция!B:L,11,0))</f>
        <v/>
      </c>
      <c r="AB4582" t="str">
        <f>IF(L4582="","",VLOOKUP(L4582&amp;I4582,Продукция!A:I,9,0))</f>
        <v/>
      </c>
      <c r="AF4582" t="str">
        <f>IF(AD4582="","",VLOOKUP(AD4582,'Сотрудники и ссылки'!A:B,2,0))</f>
        <v/>
      </c>
      <c r="AG4582" t="str">
        <f>IF(AD4582="","",VLOOKUP(AD4582,'Сотрудники и ссылки'!A:C,3,0))</f>
        <v/>
      </c>
      <c r="AI4582" t="str">
        <f>IF(AH4582="","",VLOOKUP(AH4582,'Сотрудники и ссылки'!A:B,2,0))</f>
        <v/>
      </c>
      <c r="AJ4582" t="str">
        <f>IF(AH4582="","",VLOOKUP(AH4582,'Сотрудники и ссылки'!A:C,3,0))</f>
        <v/>
      </c>
      <c r="AL4582" s="2" t="str">
        <f>IF(AK4582="","",AK4582+VLOOKUP(I4582,'Вид исследования'!B:E,4,0))</f>
        <v/>
      </c>
      <c r="AM4582" s="2" t="str">
        <f>IF(AK4582="","",AK4582+VLOOKUP(I4582,'Вид исследования'!B:F,5,0))</f>
        <v/>
      </c>
      <c r="AQ4582" t="str">
        <f>IFERROR(IF(L4582="","",VLOOKUP(L4582&amp;I4582,Продукция!A:K,11,0)),"обратитесь к админ справочника")</f>
        <v/>
      </c>
      <c r="AS4582" t="str">
        <f>IFERROR(IF(L4582="","",VLOOKUP(L4582&amp;I4582,Продукция!A:J,10,0)),"обратитесь к админ справочника")</f>
        <v/>
      </c>
    </row>
    <row r="4583" spans="1:45" x14ac:dyDescent="0.25">
      <c r="A4583" t="str">
        <f t="shared" si="81"/>
        <v/>
      </c>
      <c r="B4583" t="str">
        <f>IF(E4583="","",INDEX(Лаборатории!A:A,MATCH('Производственный контроль'!E4583,Лаборатории!B:B,0)))</f>
        <v/>
      </c>
      <c r="C4583" t="str">
        <f>IF(E4583="","",VLOOKUP(E4583,Лаборатории!B:D,3,0))</f>
        <v/>
      </c>
      <c r="E4583" s="150"/>
      <c r="J4583" t="str">
        <f>IF(L4583="","",VLOOKUP(L4583,Продукция!B:D,3,0))</f>
        <v/>
      </c>
      <c r="K4583" t="str">
        <f>IF(L4583="","",VLOOKUP(L4583,Продукция!B:C,2,0))</f>
        <v/>
      </c>
      <c r="L4583" s="151"/>
      <c r="M4583" t="str">
        <f>IF(L4583="","",VLOOKUP(L4583,Продукция!B:L,11,0))</f>
        <v/>
      </c>
      <c r="AB4583" t="str">
        <f>IF(L4583="","",VLOOKUP(L4583&amp;I4583,Продукция!A:I,9,0))</f>
        <v/>
      </c>
      <c r="AF4583" t="str">
        <f>IF(AD4583="","",VLOOKUP(AD4583,'Сотрудники и ссылки'!A:B,2,0))</f>
        <v/>
      </c>
      <c r="AG4583" t="str">
        <f>IF(AD4583="","",VLOOKUP(AD4583,'Сотрудники и ссылки'!A:C,3,0))</f>
        <v/>
      </c>
      <c r="AI4583" t="str">
        <f>IF(AH4583="","",VLOOKUP(AH4583,'Сотрудники и ссылки'!A:B,2,0))</f>
        <v/>
      </c>
      <c r="AJ4583" t="str">
        <f>IF(AH4583="","",VLOOKUP(AH4583,'Сотрудники и ссылки'!A:C,3,0))</f>
        <v/>
      </c>
      <c r="AL4583" s="2" t="str">
        <f>IF(AK4583="","",AK4583+VLOOKUP(I4583,'Вид исследования'!B:E,4,0))</f>
        <v/>
      </c>
      <c r="AM4583" s="2" t="str">
        <f>IF(AK4583="","",AK4583+VLOOKUP(I4583,'Вид исследования'!B:F,5,0))</f>
        <v/>
      </c>
      <c r="AQ4583" t="str">
        <f>IFERROR(IF(L4583="","",VLOOKUP(L4583&amp;I4583,Продукция!A:K,11,0)),"обратитесь к админ справочника")</f>
        <v/>
      </c>
      <c r="AS4583" t="str">
        <f>IFERROR(IF(L4583="","",VLOOKUP(L4583&amp;I4583,Продукция!A:J,10,0)),"обратитесь к админ справочника")</f>
        <v/>
      </c>
    </row>
    <row r="4584" spans="1:45" x14ac:dyDescent="0.25">
      <c r="A4584" t="str">
        <f t="shared" si="81"/>
        <v/>
      </c>
      <c r="B4584" t="str">
        <f>IF(E4584="","",INDEX(Лаборатории!A:A,MATCH('Производственный контроль'!E4584,Лаборатории!B:B,0)))</f>
        <v/>
      </c>
      <c r="C4584" t="str">
        <f>IF(E4584="","",VLOOKUP(E4584,Лаборатории!B:D,3,0))</f>
        <v/>
      </c>
      <c r="E4584" s="150"/>
      <c r="J4584" t="str">
        <f>IF(L4584="","",VLOOKUP(L4584,Продукция!B:D,3,0))</f>
        <v/>
      </c>
      <c r="K4584" t="str">
        <f>IF(L4584="","",VLOOKUP(L4584,Продукция!B:C,2,0))</f>
        <v/>
      </c>
      <c r="L4584" s="151"/>
      <c r="M4584" t="str">
        <f>IF(L4584="","",VLOOKUP(L4584,Продукция!B:L,11,0))</f>
        <v/>
      </c>
      <c r="AB4584" t="str">
        <f>IF(L4584="","",VLOOKUP(L4584&amp;I4584,Продукция!A:I,9,0))</f>
        <v/>
      </c>
      <c r="AF4584" t="str">
        <f>IF(AD4584="","",VLOOKUP(AD4584,'Сотрудники и ссылки'!A:B,2,0))</f>
        <v/>
      </c>
      <c r="AG4584" t="str">
        <f>IF(AD4584="","",VLOOKUP(AD4584,'Сотрудники и ссылки'!A:C,3,0))</f>
        <v/>
      </c>
      <c r="AI4584" t="str">
        <f>IF(AH4584="","",VLOOKUP(AH4584,'Сотрудники и ссылки'!A:B,2,0))</f>
        <v/>
      </c>
      <c r="AJ4584" t="str">
        <f>IF(AH4584="","",VLOOKUP(AH4584,'Сотрудники и ссылки'!A:C,3,0))</f>
        <v/>
      </c>
      <c r="AL4584" s="2" t="str">
        <f>IF(AK4584="","",AK4584+VLOOKUP(I4584,'Вид исследования'!B:E,4,0))</f>
        <v/>
      </c>
      <c r="AM4584" s="2" t="str">
        <f>IF(AK4584="","",AK4584+VLOOKUP(I4584,'Вид исследования'!B:F,5,0))</f>
        <v/>
      </c>
      <c r="AQ4584" t="str">
        <f>IFERROR(IF(L4584="","",VLOOKUP(L4584&amp;I4584,Продукция!A:K,11,0)),"обратитесь к админ справочника")</f>
        <v/>
      </c>
      <c r="AS4584" t="str">
        <f>IFERROR(IF(L4584="","",VLOOKUP(L4584&amp;I4584,Продукция!A:J,10,0)),"обратитесь к админ справочника")</f>
        <v/>
      </c>
    </row>
    <row r="4585" spans="1:45" x14ac:dyDescent="0.25">
      <c r="A4585" t="str">
        <f t="shared" si="81"/>
        <v/>
      </c>
      <c r="B4585" t="str">
        <f>IF(E4585="","",INDEX(Лаборатории!A:A,MATCH('Производственный контроль'!E4585,Лаборатории!B:B,0)))</f>
        <v/>
      </c>
      <c r="C4585" t="str">
        <f>IF(E4585="","",VLOOKUP(E4585,Лаборатории!B:D,3,0))</f>
        <v/>
      </c>
      <c r="E4585" s="150"/>
      <c r="J4585" t="str">
        <f>IF(L4585="","",VLOOKUP(L4585,Продукция!B:D,3,0))</f>
        <v/>
      </c>
      <c r="K4585" t="str">
        <f>IF(L4585="","",VLOOKUP(L4585,Продукция!B:C,2,0))</f>
        <v/>
      </c>
      <c r="L4585" s="151"/>
      <c r="M4585" t="str">
        <f>IF(L4585="","",VLOOKUP(L4585,Продукция!B:L,11,0))</f>
        <v/>
      </c>
      <c r="AB4585" t="str">
        <f>IF(L4585="","",VLOOKUP(L4585&amp;I4585,Продукция!A:I,9,0))</f>
        <v/>
      </c>
      <c r="AF4585" t="str">
        <f>IF(AD4585="","",VLOOKUP(AD4585,'Сотрудники и ссылки'!A:B,2,0))</f>
        <v/>
      </c>
      <c r="AG4585" t="str">
        <f>IF(AD4585="","",VLOOKUP(AD4585,'Сотрудники и ссылки'!A:C,3,0))</f>
        <v/>
      </c>
      <c r="AI4585" t="str">
        <f>IF(AH4585="","",VLOOKUP(AH4585,'Сотрудники и ссылки'!A:B,2,0))</f>
        <v/>
      </c>
      <c r="AJ4585" t="str">
        <f>IF(AH4585="","",VLOOKUP(AH4585,'Сотрудники и ссылки'!A:C,3,0))</f>
        <v/>
      </c>
      <c r="AL4585" s="2" t="str">
        <f>IF(AK4585="","",AK4585+VLOOKUP(I4585,'Вид исследования'!B:E,4,0))</f>
        <v/>
      </c>
      <c r="AM4585" s="2" t="str">
        <f>IF(AK4585="","",AK4585+VLOOKUP(I4585,'Вид исследования'!B:F,5,0))</f>
        <v/>
      </c>
      <c r="AQ4585" t="str">
        <f>IFERROR(IF(L4585="","",VLOOKUP(L4585&amp;I4585,Продукция!A:K,11,0)),"обратитесь к админ справочника")</f>
        <v/>
      </c>
      <c r="AS4585" t="str">
        <f>IFERROR(IF(L4585="","",VLOOKUP(L4585&amp;I4585,Продукция!A:J,10,0)),"обратитесь к админ справочника")</f>
        <v/>
      </c>
    </row>
    <row r="4586" spans="1:45" x14ac:dyDescent="0.25">
      <c r="A4586" t="str">
        <f t="shared" si="81"/>
        <v/>
      </c>
      <c r="B4586" t="str">
        <f>IF(E4586="","",INDEX(Лаборатории!A:A,MATCH('Производственный контроль'!E4586,Лаборатории!B:B,0)))</f>
        <v/>
      </c>
      <c r="C4586" t="str">
        <f>IF(E4586="","",VLOOKUP(E4586,Лаборатории!B:D,3,0))</f>
        <v/>
      </c>
      <c r="E4586" s="150"/>
      <c r="J4586" t="str">
        <f>IF(L4586="","",VLOOKUP(L4586,Продукция!B:D,3,0))</f>
        <v/>
      </c>
      <c r="K4586" t="str">
        <f>IF(L4586="","",VLOOKUP(L4586,Продукция!B:C,2,0))</f>
        <v/>
      </c>
      <c r="L4586" s="151"/>
      <c r="M4586" t="str">
        <f>IF(L4586="","",VLOOKUP(L4586,Продукция!B:L,11,0))</f>
        <v/>
      </c>
      <c r="AB4586" t="str">
        <f>IF(L4586="","",VLOOKUP(L4586&amp;I4586,Продукция!A:I,9,0))</f>
        <v/>
      </c>
      <c r="AF4586" t="str">
        <f>IF(AD4586="","",VLOOKUP(AD4586,'Сотрудники и ссылки'!A:B,2,0))</f>
        <v/>
      </c>
      <c r="AG4586" t="str">
        <f>IF(AD4586="","",VLOOKUP(AD4586,'Сотрудники и ссылки'!A:C,3,0))</f>
        <v/>
      </c>
      <c r="AI4586" t="str">
        <f>IF(AH4586="","",VLOOKUP(AH4586,'Сотрудники и ссылки'!A:B,2,0))</f>
        <v/>
      </c>
      <c r="AJ4586" t="str">
        <f>IF(AH4586="","",VLOOKUP(AH4586,'Сотрудники и ссылки'!A:C,3,0))</f>
        <v/>
      </c>
      <c r="AL4586" s="2" t="str">
        <f>IF(AK4586="","",AK4586+VLOOKUP(I4586,'Вид исследования'!B:E,4,0))</f>
        <v/>
      </c>
      <c r="AM4586" s="2" t="str">
        <f>IF(AK4586="","",AK4586+VLOOKUP(I4586,'Вид исследования'!B:F,5,0))</f>
        <v/>
      </c>
      <c r="AQ4586" t="str">
        <f>IFERROR(IF(L4586="","",VLOOKUP(L4586&amp;I4586,Продукция!A:K,11,0)),"обратитесь к админ справочника")</f>
        <v/>
      </c>
      <c r="AS4586" t="str">
        <f>IFERROR(IF(L4586="","",VLOOKUP(L4586&amp;I4586,Продукция!A:J,10,0)),"обратитесь к админ справочника")</f>
        <v/>
      </c>
    </row>
    <row r="4587" spans="1:45" x14ac:dyDescent="0.25">
      <c r="A4587" t="str">
        <f t="shared" si="81"/>
        <v/>
      </c>
      <c r="B4587" t="str">
        <f>IF(E4587="","",INDEX(Лаборатории!A:A,MATCH('Производственный контроль'!E4587,Лаборатории!B:B,0)))</f>
        <v/>
      </c>
      <c r="C4587" t="str">
        <f>IF(E4587="","",VLOOKUP(E4587,Лаборатории!B:D,3,0))</f>
        <v/>
      </c>
      <c r="E4587" s="150"/>
      <c r="J4587" t="str">
        <f>IF(L4587="","",VLOOKUP(L4587,Продукция!B:D,3,0))</f>
        <v/>
      </c>
      <c r="K4587" t="str">
        <f>IF(L4587="","",VLOOKUP(L4587,Продукция!B:C,2,0))</f>
        <v/>
      </c>
      <c r="L4587" s="151"/>
      <c r="M4587" t="str">
        <f>IF(L4587="","",VLOOKUP(L4587,Продукция!B:L,11,0))</f>
        <v/>
      </c>
      <c r="AB4587" t="str">
        <f>IF(L4587="","",VLOOKUP(L4587&amp;I4587,Продукция!A:I,9,0))</f>
        <v/>
      </c>
      <c r="AF4587" t="str">
        <f>IF(AD4587="","",VLOOKUP(AD4587,'Сотрудники и ссылки'!A:B,2,0))</f>
        <v/>
      </c>
      <c r="AG4587" t="str">
        <f>IF(AD4587="","",VLOOKUP(AD4587,'Сотрудники и ссылки'!A:C,3,0))</f>
        <v/>
      </c>
      <c r="AI4587" t="str">
        <f>IF(AH4587="","",VLOOKUP(AH4587,'Сотрудники и ссылки'!A:B,2,0))</f>
        <v/>
      </c>
      <c r="AJ4587" t="str">
        <f>IF(AH4587="","",VLOOKUP(AH4587,'Сотрудники и ссылки'!A:C,3,0))</f>
        <v/>
      </c>
      <c r="AL4587" s="2" t="str">
        <f>IF(AK4587="","",AK4587+VLOOKUP(I4587,'Вид исследования'!B:E,4,0))</f>
        <v/>
      </c>
      <c r="AM4587" s="2" t="str">
        <f>IF(AK4587="","",AK4587+VLOOKUP(I4587,'Вид исследования'!B:F,5,0))</f>
        <v/>
      </c>
      <c r="AQ4587" t="str">
        <f>IFERROR(IF(L4587="","",VLOOKUP(L4587&amp;I4587,Продукция!A:K,11,0)),"обратитесь к админ справочника")</f>
        <v/>
      </c>
      <c r="AS4587" t="str">
        <f>IFERROR(IF(L4587="","",VLOOKUP(L4587&amp;I4587,Продукция!A:J,10,0)),"обратитесь к админ справочника")</f>
        <v/>
      </c>
    </row>
    <row r="4588" spans="1:45" x14ac:dyDescent="0.25">
      <c r="A4588" t="str">
        <f t="shared" si="81"/>
        <v/>
      </c>
      <c r="B4588" t="str">
        <f>IF(E4588="","",INDEX(Лаборатории!A:A,MATCH('Производственный контроль'!E4588,Лаборатории!B:B,0)))</f>
        <v/>
      </c>
      <c r="C4588" t="str">
        <f>IF(E4588="","",VLOOKUP(E4588,Лаборатории!B:D,3,0))</f>
        <v/>
      </c>
      <c r="E4588" s="150"/>
      <c r="J4588" t="str">
        <f>IF(L4588="","",VLOOKUP(L4588,Продукция!B:D,3,0))</f>
        <v/>
      </c>
      <c r="K4588" t="str">
        <f>IF(L4588="","",VLOOKUP(L4588,Продукция!B:C,2,0))</f>
        <v/>
      </c>
      <c r="L4588" s="151"/>
      <c r="M4588" t="str">
        <f>IF(L4588="","",VLOOKUP(L4588,Продукция!B:L,11,0))</f>
        <v/>
      </c>
      <c r="AB4588" t="str">
        <f>IF(L4588="","",VLOOKUP(L4588&amp;I4588,Продукция!A:I,9,0))</f>
        <v/>
      </c>
      <c r="AF4588" t="str">
        <f>IF(AD4588="","",VLOOKUP(AD4588,'Сотрудники и ссылки'!A:B,2,0))</f>
        <v/>
      </c>
      <c r="AG4588" t="str">
        <f>IF(AD4588="","",VLOOKUP(AD4588,'Сотрудники и ссылки'!A:C,3,0))</f>
        <v/>
      </c>
      <c r="AI4588" t="str">
        <f>IF(AH4588="","",VLOOKUP(AH4588,'Сотрудники и ссылки'!A:B,2,0))</f>
        <v/>
      </c>
      <c r="AJ4588" t="str">
        <f>IF(AH4588="","",VLOOKUP(AH4588,'Сотрудники и ссылки'!A:C,3,0))</f>
        <v/>
      </c>
      <c r="AL4588" s="2" t="str">
        <f>IF(AK4588="","",AK4588+VLOOKUP(I4588,'Вид исследования'!B:E,4,0))</f>
        <v/>
      </c>
      <c r="AM4588" s="2" t="str">
        <f>IF(AK4588="","",AK4588+VLOOKUP(I4588,'Вид исследования'!B:F,5,0))</f>
        <v/>
      </c>
      <c r="AQ4588" t="str">
        <f>IFERROR(IF(L4588="","",VLOOKUP(L4588&amp;I4588,Продукция!A:K,11,0)),"обратитесь к админ справочника")</f>
        <v/>
      </c>
      <c r="AS4588" t="str">
        <f>IFERROR(IF(L4588="","",VLOOKUP(L4588&amp;I4588,Продукция!A:J,10,0)),"обратитесь к админ справочника")</f>
        <v/>
      </c>
    </row>
    <row r="4589" spans="1:45" x14ac:dyDescent="0.25">
      <c r="A4589" t="str">
        <f t="shared" si="81"/>
        <v/>
      </c>
      <c r="B4589" t="str">
        <f>IF(E4589="","",INDEX(Лаборатории!A:A,MATCH('Производственный контроль'!E4589,Лаборатории!B:B,0)))</f>
        <v/>
      </c>
      <c r="C4589" t="str">
        <f>IF(E4589="","",VLOOKUP(E4589,Лаборатории!B:D,3,0))</f>
        <v/>
      </c>
      <c r="E4589" s="150"/>
      <c r="J4589" t="str">
        <f>IF(L4589="","",VLOOKUP(L4589,Продукция!B:D,3,0))</f>
        <v/>
      </c>
      <c r="K4589" t="str">
        <f>IF(L4589="","",VLOOKUP(L4589,Продукция!B:C,2,0))</f>
        <v/>
      </c>
      <c r="L4589" s="151"/>
      <c r="M4589" t="str">
        <f>IF(L4589="","",VLOOKUP(L4589,Продукция!B:L,11,0))</f>
        <v/>
      </c>
      <c r="AB4589" t="str">
        <f>IF(L4589="","",VLOOKUP(L4589&amp;I4589,Продукция!A:I,9,0))</f>
        <v/>
      </c>
      <c r="AF4589" t="str">
        <f>IF(AD4589="","",VLOOKUP(AD4589,'Сотрудники и ссылки'!A:B,2,0))</f>
        <v/>
      </c>
      <c r="AG4589" t="str">
        <f>IF(AD4589="","",VLOOKUP(AD4589,'Сотрудники и ссылки'!A:C,3,0))</f>
        <v/>
      </c>
      <c r="AI4589" t="str">
        <f>IF(AH4589="","",VLOOKUP(AH4589,'Сотрудники и ссылки'!A:B,2,0))</f>
        <v/>
      </c>
      <c r="AJ4589" t="str">
        <f>IF(AH4589="","",VLOOKUP(AH4589,'Сотрудники и ссылки'!A:C,3,0))</f>
        <v/>
      </c>
      <c r="AL4589" s="2" t="str">
        <f>IF(AK4589="","",AK4589+VLOOKUP(I4589,'Вид исследования'!B:E,4,0))</f>
        <v/>
      </c>
      <c r="AM4589" s="2" t="str">
        <f>IF(AK4589="","",AK4589+VLOOKUP(I4589,'Вид исследования'!B:F,5,0))</f>
        <v/>
      </c>
      <c r="AQ4589" t="str">
        <f>IFERROR(IF(L4589="","",VLOOKUP(L4589&amp;I4589,Продукция!A:K,11,0)),"обратитесь к админ справочника")</f>
        <v/>
      </c>
      <c r="AS4589" t="str">
        <f>IFERROR(IF(L4589="","",VLOOKUP(L4589&amp;I4589,Продукция!A:J,10,0)),"обратитесь к админ справочника")</f>
        <v/>
      </c>
    </row>
    <row r="4590" spans="1:45" x14ac:dyDescent="0.25">
      <c r="A4590" t="str">
        <f t="shared" si="81"/>
        <v/>
      </c>
      <c r="B4590" t="str">
        <f>IF(E4590="","",INDEX(Лаборатории!A:A,MATCH('Производственный контроль'!E4590,Лаборатории!B:B,0)))</f>
        <v/>
      </c>
      <c r="C4590" t="str">
        <f>IF(E4590="","",VLOOKUP(E4590,Лаборатории!B:D,3,0))</f>
        <v/>
      </c>
      <c r="E4590" s="150"/>
      <c r="J4590" t="str">
        <f>IF(L4590="","",VLOOKUP(L4590,Продукция!B:D,3,0))</f>
        <v/>
      </c>
      <c r="K4590" t="str">
        <f>IF(L4590="","",VLOOKUP(L4590,Продукция!B:C,2,0))</f>
        <v/>
      </c>
      <c r="L4590" s="151"/>
      <c r="M4590" t="str">
        <f>IF(L4590="","",VLOOKUP(L4590,Продукция!B:L,11,0))</f>
        <v/>
      </c>
      <c r="AB4590" t="str">
        <f>IF(L4590="","",VLOOKUP(L4590&amp;I4590,Продукция!A:I,9,0))</f>
        <v/>
      </c>
      <c r="AF4590" t="str">
        <f>IF(AD4590="","",VLOOKUP(AD4590,'Сотрудники и ссылки'!A:B,2,0))</f>
        <v/>
      </c>
      <c r="AG4590" t="str">
        <f>IF(AD4590="","",VLOOKUP(AD4590,'Сотрудники и ссылки'!A:C,3,0))</f>
        <v/>
      </c>
      <c r="AI4590" t="str">
        <f>IF(AH4590="","",VLOOKUP(AH4590,'Сотрудники и ссылки'!A:B,2,0))</f>
        <v/>
      </c>
      <c r="AJ4590" t="str">
        <f>IF(AH4590="","",VLOOKUP(AH4590,'Сотрудники и ссылки'!A:C,3,0))</f>
        <v/>
      </c>
      <c r="AL4590" s="2" t="str">
        <f>IF(AK4590="","",AK4590+VLOOKUP(I4590,'Вид исследования'!B:E,4,0))</f>
        <v/>
      </c>
      <c r="AM4590" s="2" t="str">
        <f>IF(AK4590="","",AK4590+VLOOKUP(I4590,'Вид исследования'!B:F,5,0))</f>
        <v/>
      </c>
      <c r="AQ4590" t="str">
        <f>IFERROR(IF(L4590="","",VLOOKUP(L4590&amp;I4590,Продукция!A:K,11,0)),"обратитесь к админ справочника")</f>
        <v/>
      </c>
      <c r="AS4590" t="str">
        <f>IFERROR(IF(L4590="","",VLOOKUP(L4590&amp;I4590,Продукция!A:J,10,0)),"обратитесь к админ справочника")</f>
        <v/>
      </c>
    </row>
    <row r="4591" spans="1:45" x14ac:dyDescent="0.25">
      <c r="A4591" t="str">
        <f t="shared" si="81"/>
        <v/>
      </c>
      <c r="B4591" t="str">
        <f>IF(E4591="","",INDEX(Лаборатории!A:A,MATCH('Производственный контроль'!E4591,Лаборатории!B:B,0)))</f>
        <v/>
      </c>
      <c r="C4591" t="str">
        <f>IF(E4591="","",VLOOKUP(E4591,Лаборатории!B:D,3,0))</f>
        <v/>
      </c>
      <c r="E4591" s="150"/>
      <c r="J4591" t="str">
        <f>IF(L4591="","",VLOOKUP(L4591,Продукция!B:D,3,0))</f>
        <v/>
      </c>
      <c r="K4591" t="str">
        <f>IF(L4591="","",VLOOKUP(L4591,Продукция!B:C,2,0))</f>
        <v/>
      </c>
      <c r="L4591" s="151"/>
      <c r="M4591" t="str">
        <f>IF(L4591="","",VLOOKUP(L4591,Продукция!B:L,11,0))</f>
        <v/>
      </c>
      <c r="AB4591" t="str">
        <f>IF(L4591="","",VLOOKUP(L4591&amp;I4591,Продукция!A:I,9,0))</f>
        <v/>
      </c>
      <c r="AF4591" t="str">
        <f>IF(AD4591="","",VLOOKUP(AD4591,'Сотрудники и ссылки'!A:B,2,0))</f>
        <v/>
      </c>
      <c r="AG4591" t="str">
        <f>IF(AD4591="","",VLOOKUP(AD4591,'Сотрудники и ссылки'!A:C,3,0))</f>
        <v/>
      </c>
      <c r="AI4591" t="str">
        <f>IF(AH4591="","",VLOOKUP(AH4591,'Сотрудники и ссылки'!A:B,2,0))</f>
        <v/>
      </c>
      <c r="AJ4591" t="str">
        <f>IF(AH4591="","",VLOOKUP(AH4591,'Сотрудники и ссылки'!A:C,3,0))</f>
        <v/>
      </c>
      <c r="AL4591" s="2" t="str">
        <f>IF(AK4591="","",AK4591+VLOOKUP(I4591,'Вид исследования'!B:E,4,0))</f>
        <v/>
      </c>
      <c r="AM4591" s="2" t="str">
        <f>IF(AK4591="","",AK4591+VLOOKUP(I4591,'Вид исследования'!B:F,5,0))</f>
        <v/>
      </c>
      <c r="AQ4591" t="str">
        <f>IFERROR(IF(L4591="","",VLOOKUP(L4591&amp;I4591,Продукция!A:K,11,0)),"обратитесь к админ справочника")</f>
        <v/>
      </c>
      <c r="AS4591" t="str">
        <f>IFERROR(IF(L4591="","",VLOOKUP(L4591&amp;I4591,Продукция!A:J,10,0)),"обратитесь к админ справочника")</f>
        <v/>
      </c>
    </row>
    <row r="4592" spans="1:45" x14ac:dyDescent="0.25">
      <c r="A4592" t="str">
        <f t="shared" si="81"/>
        <v/>
      </c>
      <c r="B4592" t="str">
        <f>IF(E4592="","",INDEX(Лаборатории!A:A,MATCH('Производственный контроль'!E4592,Лаборатории!B:B,0)))</f>
        <v/>
      </c>
      <c r="C4592" t="str">
        <f>IF(E4592="","",VLOOKUP(E4592,Лаборатории!B:D,3,0))</f>
        <v/>
      </c>
      <c r="E4592" s="150"/>
      <c r="J4592" t="str">
        <f>IF(L4592="","",VLOOKUP(L4592,Продукция!B:D,3,0))</f>
        <v/>
      </c>
      <c r="K4592" t="str">
        <f>IF(L4592="","",VLOOKUP(L4592,Продукция!B:C,2,0))</f>
        <v/>
      </c>
      <c r="L4592" s="151"/>
      <c r="M4592" t="str">
        <f>IF(L4592="","",VLOOKUP(L4592,Продукция!B:L,11,0))</f>
        <v/>
      </c>
      <c r="AB4592" t="str">
        <f>IF(L4592="","",VLOOKUP(L4592&amp;I4592,Продукция!A:I,9,0))</f>
        <v/>
      </c>
      <c r="AF4592" t="str">
        <f>IF(AD4592="","",VLOOKUP(AD4592,'Сотрудники и ссылки'!A:B,2,0))</f>
        <v/>
      </c>
      <c r="AG4592" t="str">
        <f>IF(AD4592="","",VLOOKUP(AD4592,'Сотрудники и ссылки'!A:C,3,0))</f>
        <v/>
      </c>
      <c r="AI4592" t="str">
        <f>IF(AH4592="","",VLOOKUP(AH4592,'Сотрудники и ссылки'!A:B,2,0))</f>
        <v/>
      </c>
      <c r="AJ4592" t="str">
        <f>IF(AH4592="","",VLOOKUP(AH4592,'Сотрудники и ссылки'!A:C,3,0))</f>
        <v/>
      </c>
      <c r="AL4592" s="2" t="str">
        <f>IF(AK4592="","",AK4592+VLOOKUP(I4592,'Вид исследования'!B:E,4,0))</f>
        <v/>
      </c>
      <c r="AM4592" s="2" t="str">
        <f>IF(AK4592="","",AK4592+VLOOKUP(I4592,'Вид исследования'!B:F,5,0))</f>
        <v/>
      </c>
      <c r="AQ4592" t="str">
        <f>IFERROR(IF(L4592="","",VLOOKUP(L4592&amp;I4592,Продукция!A:K,11,0)),"обратитесь к админ справочника")</f>
        <v/>
      </c>
      <c r="AS4592" t="str">
        <f>IFERROR(IF(L4592="","",VLOOKUP(L4592&amp;I4592,Продукция!A:J,10,0)),"обратитесь к админ справочника")</f>
        <v/>
      </c>
    </row>
    <row r="4593" spans="1:45" x14ac:dyDescent="0.25">
      <c r="A4593" t="str">
        <f t="shared" si="81"/>
        <v/>
      </c>
      <c r="B4593" t="str">
        <f>IF(E4593="","",INDEX(Лаборатории!A:A,MATCH('Производственный контроль'!E4593,Лаборатории!B:B,0)))</f>
        <v/>
      </c>
      <c r="C4593" t="str">
        <f>IF(E4593="","",VLOOKUP(E4593,Лаборатории!B:D,3,0))</f>
        <v/>
      </c>
      <c r="E4593" s="150"/>
      <c r="J4593" t="str">
        <f>IF(L4593="","",VLOOKUP(L4593,Продукция!B:D,3,0))</f>
        <v/>
      </c>
      <c r="K4593" t="str">
        <f>IF(L4593="","",VLOOKUP(L4593,Продукция!B:C,2,0))</f>
        <v/>
      </c>
      <c r="L4593" s="151"/>
      <c r="M4593" t="str">
        <f>IF(L4593="","",VLOOKUP(L4593,Продукция!B:L,11,0))</f>
        <v/>
      </c>
      <c r="AB4593" t="str">
        <f>IF(L4593="","",VLOOKUP(L4593&amp;I4593,Продукция!A:I,9,0))</f>
        <v/>
      </c>
      <c r="AF4593" t="str">
        <f>IF(AD4593="","",VLOOKUP(AD4593,'Сотрудники и ссылки'!A:B,2,0))</f>
        <v/>
      </c>
      <c r="AG4593" t="str">
        <f>IF(AD4593="","",VLOOKUP(AD4593,'Сотрудники и ссылки'!A:C,3,0))</f>
        <v/>
      </c>
      <c r="AI4593" t="str">
        <f>IF(AH4593="","",VLOOKUP(AH4593,'Сотрудники и ссылки'!A:B,2,0))</f>
        <v/>
      </c>
      <c r="AJ4593" t="str">
        <f>IF(AH4593="","",VLOOKUP(AH4593,'Сотрудники и ссылки'!A:C,3,0))</f>
        <v/>
      </c>
      <c r="AL4593" s="2" t="str">
        <f>IF(AK4593="","",AK4593+VLOOKUP(I4593,'Вид исследования'!B:E,4,0))</f>
        <v/>
      </c>
      <c r="AM4593" s="2" t="str">
        <f>IF(AK4593="","",AK4593+VLOOKUP(I4593,'Вид исследования'!B:F,5,0))</f>
        <v/>
      </c>
      <c r="AQ4593" t="str">
        <f>IFERROR(IF(L4593="","",VLOOKUP(L4593&amp;I4593,Продукция!A:K,11,0)),"обратитесь к админ справочника")</f>
        <v/>
      </c>
      <c r="AS4593" t="str">
        <f>IFERROR(IF(L4593="","",VLOOKUP(L4593&amp;I4593,Продукция!A:J,10,0)),"обратитесь к админ справочника")</f>
        <v/>
      </c>
    </row>
    <row r="4594" spans="1:45" x14ac:dyDescent="0.25">
      <c r="A4594" t="str">
        <f t="shared" si="81"/>
        <v/>
      </c>
      <c r="B4594" t="str">
        <f>IF(E4594="","",INDEX(Лаборатории!A:A,MATCH('Производственный контроль'!E4594,Лаборатории!B:B,0)))</f>
        <v/>
      </c>
      <c r="C4594" t="str">
        <f>IF(E4594="","",VLOOKUP(E4594,Лаборатории!B:D,3,0))</f>
        <v/>
      </c>
      <c r="E4594" s="150"/>
      <c r="J4594" t="str">
        <f>IF(L4594="","",VLOOKUP(L4594,Продукция!B:D,3,0))</f>
        <v/>
      </c>
      <c r="K4594" t="str">
        <f>IF(L4594="","",VLOOKUP(L4594,Продукция!B:C,2,0))</f>
        <v/>
      </c>
      <c r="L4594" s="151"/>
      <c r="M4594" t="str">
        <f>IF(L4594="","",VLOOKUP(L4594,Продукция!B:L,11,0))</f>
        <v/>
      </c>
      <c r="AB4594" t="str">
        <f>IF(L4594="","",VLOOKUP(L4594&amp;I4594,Продукция!A:I,9,0))</f>
        <v/>
      </c>
      <c r="AF4594" t="str">
        <f>IF(AD4594="","",VLOOKUP(AD4594,'Сотрудники и ссылки'!A:B,2,0))</f>
        <v/>
      </c>
      <c r="AG4594" t="str">
        <f>IF(AD4594="","",VLOOKUP(AD4594,'Сотрудники и ссылки'!A:C,3,0))</f>
        <v/>
      </c>
      <c r="AI4594" t="str">
        <f>IF(AH4594="","",VLOOKUP(AH4594,'Сотрудники и ссылки'!A:B,2,0))</f>
        <v/>
      </c>
      <c r="AJ4594" t="str">
        <f>IF(AH4594="","",VLOOKUP(AH4594,'Сотрудники и ссылки'!A:C,3,0))</f>
        <v/>
      </c>
      <c r="AL4594" s="2" t="str">
        <f>IF(AK4594="","",AK4594+VLOOKUP(I4594,'Вид исследования'!B:E,4,0))</f>
        <v/>
      </c>
      <c r="AM4594" s="2" t="str">
        <f>IF(AK4594="","",AK4594+VLOOKUP(I4594,'Вид исследования'!B:F,5,0))</f>
        <v/>
      </c>
      <c r="AQ4594" t="str">
        <f>IFERROR(IF(L4594="","",VLOOKUP(L4594&amp;I4594,Продукция!A:K,11,0)),"обратитесь к админ справочника")</f>
        <v/>
      </c>
      <c r="AS4594" t="str">
        <f>IFERROR(IF(L4594="","",VLOOKUP(L4594&amp;I4594,Продукция!A:J,10,0)),"обратитесь к админ справочника")</f>
        <v/>
      </c>
    </row>
    <row r="4595" spans="1:45" x14ac:dyDescent="0.25">
      <c r="A4595" t="str">
        <f t="shared" si="81"/>
        <v/>
      </c>
      <c r="B4595" t="str">
        <f>IF(E4595="","",INDEX(Лаборатории!A:A,MATCH('Производственный контроль'!E4595,Лаборатории!B:B,0)))</f>
        <v/>
      </c>
      <c r="C4595" t="str">
        <f>IF(E4595="","",VLOOKUP(E4595,Лаборатории!B:D,3,0))</f>
        <v/>
      </c>
      <c r="E4595" s="150"/>
      <c r="J4595" t="str">
        <f>IF(L4595="","",VLOOKUP(L4595,Продукция!B:D,3,0))</f>
        <v/>
      </c>
      <c r="K4595" t="str">
        <f>IF(L4595="","",VLOOKUP(L4595,Продукция!B:C,2,0))</f>
        <v/>
      </c>
      <c r="L4595" s="151"/>
      <c r="M4595" t="str">
        <f>IF(L4595="","",VLOOKUP(L4595,Продукция!B:L,11,0))</f>
        <v/>
      </c>
      <c r="AB4595" t="str">
        <f>IF(L4595="","",VLOOKUP(L4595&amp;I4595,Продукция!A:I,9,0))</f>
        <v/>
      </c>
      <c r="AF4595" t="str">
        <f>IF(AD4595="","",VLOOKUP(AD4595,'Сотрудники и ссылки'!A:B,2,0))</f>
        <v/>
      </c>
      <c r="AG4595" t="str">
        <f>IF(AD4595="","",VLOOKUP(AD4595,'Сотрудники и ссылки'!A:C,3,0))</f>
        <v/>
      </c>
      <c r="AI4595" t="str">
        <f>IF(AH4595="","",VLOOKUP(AH4595,'Сотрудники и ссылки'!A:B,2,0))</f>
        <v/>
      </c>
      <c r="AJ4595" t="str">
        <f>IF(AH4595="","",VLOOKUP(AH4595,'Сотрудники и ссылки'!A:C,3,0))</f>
        <v/>
      </c>
      <c r="AL4595" s="2" t="str">
        <f>IF(AK4595="","",AK4595+VLOOKUP(I4595,'Вид исследования'!B:E,4,0))</f>
        <v/>
      </c>
      <c r="AM4595" s="2" t="str">
        <f>IF(AK4595="","",AK4595+VLOOKUP(I4595,'Вид исследования'!B:F,5,0))</f>
        <v/>
      </c>
      <c r="AQ4595" t="str">
        <f>IFERROR(IF(L4595="","",VLOOKUP(L4595&amp;I4595,Продукция!A:K,11,0)),"обратитесь к админ справочника")</f>
        <v/>
      </c>
      <c r="AS4595" t="str">
        <f>IFERROR(IF(L4595="","",VLOOKUP(L4595&amp;I4595,Продукция!A:J,10,0)),"обратитесь к админ справочника")</f>
        <v/>
      </c>
    </row>
    <row r="4596" spans="1:45" x14ac:dyDescent="0.25">
      <c r="A4596" t="str">
        <f t="shared" si="81"/>
        <v/>
      </c>
      <c r="B4596" t="str">
        <f>IF(E4596="","",INDEX(Лаборатории!A:A,MATCH('Производственный контроль'!E4596,Лаборатории!B:B,0)))</f>
        <v/>
      </c>
      <c r="C4596" t="str">
        <f>IF(E4596="","",VLOOKUP(E4596,Лаборатории!B:D,3,0))</f>
        <v/>
      </c>
      <c r="E4596" s="150"/>
      <c r="J4596" t="str">
        <f>IF(L4596="","",VLOOKUP(L4596,Продукция!B:D,3,0))</f>
        <v/>
      </c>
      <c r="K4596" t="str">
        <f>IF(L4596="","",VLOOKUP(L4596,Продукция!B:C,2,0))</f>
        <v/>
      </c>
      <c r="L4596" s="151"/>
      <c r="M4596" t="str">
        <f>IF(L4596="","",VLOOKUP(L4596,Продукция!B:L,11,0))</f>
        <v/>
      </c>
      <c r="AB4596" t="str">
        <f>IF(L4596="","",VLOOKUP(L4596&amp;I4596,Продукция!A:I,9,0))</f>
        <v/>
      </c>
      <c r="AF4596" t="str">
        <f>IF(AD4596="","",VLOOKUP(AD4596,'Сотрудники и ссылки'!A:B,2,0))</f>
        <v/>
      </c>
      <c r="AG4596" t="str">
        <f>IF(AD4596="","",VLOOKUP(AD4596,'Сотрудники и ссылки'!A:C,3,0))</f>
        <v/>
      </c>
      <c r="AI4596" t="str">
        <f>IF(AH4596="","",VLOOKUP(AH4596,'Сотрудники и ссылки'!A:B,2,0))</f>
        <v/>
      </c>
      <c r="AJ4596" t="str">
        <f>IF(AH4596="","",VLOOKUP(AH4596,'Сотрудники и ссылки'!A:C,3,0))</f>
        <v/>
      </c>
      <c r="AL4596" s="2" t="str">
        <f>IF(AK4596="","",AK4596+VLOOKUP(I4596,'Вид исследования'!B:E,4,0))</f>
        <v/>
      </c>
      <c r="AM4596" s="2" t="str">
        <f>IF(AK4596="","",AK4596+VLOOKUP(I4596,'Вид исследования'!B:F,5,0))</f>
        <v/>
      </c>
      <c r="AQ4596" t="str">
        <f>IFERROR(IF(L4596="","",VLOOKUP(L4596&amp;I4596,Продукция!A:K,11,0)),"обратитесь к админ справочника")</f>
        <v/>
      </c>
      <c r="AS4596" t="str">
        <f>IFERROR(IF(L4596="","",VLOOKUP(L4596&amp;I4596,Продукция!A:J,10,0)),"обратитесь к админ справочника")</f>
        <v/>
      </c>
    </row>
    <row r="4597" spans="1:45" x14ac:dyDescent="0.25">
      <c r="A4597" t="str">
        <f t="shared" si="81"/>
        <v/>
      </c>
      <c r="B4597" t="str">
        <f>IF(E4597="","",INDEX(Лаборатории!A:A,MATCH('Производственный контроль'!E4597,Лаборатории!B:B,0)))</f>
        <v/>
      </c>
      <c r="C4597" t="str">
        <f>IF(E4597="","",VLOOKUP(E4597,Лаборатории!B:D,3,0))</f>
        <v/>
      </c>
      <c r="E4597" s="150"/>
      <c r="J4597" t="str">
        <f>IF(L4597="","",VLOOKUP(L4597,Продукция!B:D,3,0))</f>
        <v/>
      </c>
      <c r="K4597" t="str">
        <f>IF(L4597="","",VLOOKUP(L4597,Продукция!B:C,2,0))</f>
        <v/>
      </c>
      <c r="L4597" s="151"/>
      <c r="M4597" t="str">
        <f>IF(L4597="","",VLOOKUP(L4597,Продукция!B:L,11,0))</f>
        <v/>
      </c>
      <c r="AB4597" t="str">
        <f>IF(L4597="","",VLOOKUP(L4597&amp;I4597,Продукция!A:I,9,0))</f>
        <v/>
      </c>
      <c r="AF4597" t="str">
        <f>IF(AD4597="","",VLOOKUP(AD4597,'Сотрудники и ссылки'!A:B,2,0))</f>
        <v/>
      </c>
      <c r="AG4597" t="str">
        <f>IF(AD4597="","",VLOOKUP(AD4597,'Сотрудники и ссылки'!A:C,3,0))</f>
        <v/>
      </c>
      <c r="AI4597" t="str">
        <f>IF(AH4597="","",VLOOKUP(AH4597,'Сотрудники и ссылки'!A:B,2,0))</f>
        <v/>
      </c>
      <c r="AJ4597" t="str">
        <f>IF(AH4597="","",VLOOKUP(AH4597,'Сотрудники и ссылки'!A:C,3,0))</f>
        <v/>
      </c>
      <c r="AL4597" s="2" t="str">
        <f>IF(AK4597="","",AK4597+VLOOKUP(I4597,'Вид исследования'!B:E,4,0))</f>
        <v/>
      </c>
      <c r="AM4597" s="2" t="str">
        <f>IF(AK4597="","",AK4597+VLOOKUP(I4597,'Вид исследования'!B:F,5,0))</f>
        <v/>
      </c>
      <c r="AQ4597" t="str">
        <f>IFERROR(IF(L4597="","",VLOOKUP(L4597&amp;I4597,Продукция!A:K,11,0)),"обратитесь к админ справочника")</f>
        <v/>
      </c>
      <c r="AS4597" t="str">
        <f>IFERROR(IF(L4597="","",VLOOKUP(L4597&amp;I4597,Продукция!A:J,10,0)),"обратитесь к админ справочника")</f>
        <v/>
      </c>
    </row>
    <row r="4598" spans="1:45" x14ac:dyDescent="0.25">
      <c r="A4598" t="str">
        <f t="shared" si="81"/>
        <v/>
      </c>
      <c r="B4598" t="str">
        <f>IF(E4598="","",INDEX(Лаборатории!A:A,MATCH('Производственный контроль'!E4598,Лаборатории!B:B,0)))</f>
        <v/>
      </c>
      <c r="C4598" t="str">
        <f>IF(E4598="","",VLOOKUP(E4598,Лаборатории!B:D,3,0))</f>
        <v/>
      </c>
      <c r="E4598" s="150"/>
      <c r="J4598" t="str">
        <f>IF(L4598="","",VLOOKUP(L4598,Продукция!B:D,3,0))</f>
        <v/>
      </c>
      <c r="K4598" t="str">
        <f>IF(L4598="","",VLOOKUP(L4598,Продукция!B:C,2,0))</f>
        <v/>
      </c>
      <c r="L4598" s="151"/>
      <c r="M4598" t="str">
        <f>IF(L4598="","",VLOOKUP(L4598,Продукция!B:L,11,0))</f>
        <v/>
      </c>
      <c r="AB4598" t="str">
        <f>IF(L4598="","",VLOOKUP(L4598&amp;I4598,Продукция!A:I,9,0))</f>
        <v/>
      </c>
      <c r="AF4598" t="str">
        <f>IF(AD4598="","",VLOOKUP(AD4598,'Сотрудники и ссылки'!A:B,2,0))</f>
        <v/>
      </c>
      <c r="AG4598" t="str">
        <f>IF(AD4598="","",VLOOKUP(AD4598,'Сотрудники и ссылки'!A:C,3,0))</f>
        <v/>
      </c>
      <c r="AI4598" t="str">
        <f>IF(AH4598="","",VLOOKUP(AH4598,'Сотрудники и ссылки'!A:B,2,0))</f>
        <v/>
      </c>
      <c r="AJ4598" t="str">
        <f>IF(AH4598="","",VLOOKUP(AH4598,'Сотрудники и ссылки'!A:C,3,0))</f>
        <v/>
      </c>
      <c r="AL4598" s="2" t="str">
        <f>IF(AK4598="","",AK4598+VLOOKUP(I4598,'Вид исследования'!B:E,4,0))</f>
        <v/>
      </c>
      <c r="AM4598" s="2" t="str">
        <f>IF(AK4598="","",AK4598+VLOOKUP(I4598,'Вид исследования'!B:F,5,0))</f>
        <v/>
      </c>
      <c r="AQ4598" t="str">
        <f>IFERROR(IF(L4598="","",VLOOKUP(L4598&amp;I4598,Продукция!A:K,11,0)),"обратитесь к админ справочника")</f>
        <v/>
      </c>
      <c r="AS4598" t="str">
        <f>IFERROR(IF(L4598="","",VLOOKUP(L4598&amp;I4598,Продукция!A:J,10,0)),"обратитесь к админ справочника")</f>
        <v/>
      </c>
    </row>
    <row r="4599" spans="1:45" x14ac:dyDescent="0.25">
      <c r="A4599" t="str">
        <f t="shared" si="81"/>
        <v/>
      </c>
      <c r="B4599" t="str">
        <f>IF(E4599="","",INDEX(Лаборатории!A:A,MATCH('Производственный контроль'!E4599,Лаборатории!B:B,0)))</f>
        <v/>
      </c>
      <c r="C4599" t="str">
        <f>IF(E4599="","",VLOOKUP(E4599,Лаборатории!B:D,3,0))</f>
        <v/>
      </c>
      <c r="E4599" s="150"/>
      <c r="J4599" t="str">
        <f>IF(L4599="","",VLOOKUP(L4599,Продукция!B:D,3,0))</f>
        <v/>
      </c>
      <c r="K4599" t="str">
        <f>IF(L4599="","",VLOOKUP(L4599,Продукция!B:C,2,0))</f>
        <v/>
      </c>
      <c r="L4599" s="151"/>
      <c r="M4599" t="str">
        <f>IF(L4599="","",VLOOKUP(L4599,Продукция!B:L,11,0))</f>
        <v/>
      </c>
      <c r="AB4599" t="str">
        <f>IF(L4599="","",VLOOKUP(L4599&amp;I4599,Продукция!A:I,9,0))</f>
        <v/>
      </c>
      <c r="AF4599" t="str">
        <f>IF(AD4599="","",VLOOKUP(AD4599,'Сотрудники и ссылки'!A:B,2,0))</f>
        <v/>
      </c>
      <c r="AG4599" t="str">
        <f>IF(AD4599="","",VLOOKUP(AD4599,'Сотрудники и ссылки'!A:C,3,0))</f>
        <v/>
      </c>
      <c r="AI4599" t="str">
        <f>IF(AH4599="","",VLOOKUP(AH4599,'Сотрудники и ссылки'!A:B,2,0))</f>
        <v/>
      </c>
      <c r="AJ4599" t="str">
        <f>IF(AH4599="","",VLOOKUP(AH4599,'Сотрудники и ссылки'!A:C,3,0))</f>
        <v/>
      </c>
      <c r="AL4599" s="2" t="str">
        <f>IF(AK4599="","",AK4599+VLOOKUP(I4599,'Вид исследования'!B:E,4,0))</f>
        <v/>
      </c>
      <c r="AM4599" s="2" t="str">
        <f>IF(AK4599="","",AK4599+VLOOKUP(I4599,'Вид исследования'!B:F,5,0))</f>
        <v/>
      </c>
      <c r="AQ4599" t="str">
        <f>IFERROR(IF(L4599="","",VLOOKUP(L4599&amp;I4599,Продукция!A:K,11,0)),"обратитесь к админ справочника")</f>
        <v/>
      </c>
      <c r="AS4599" t="str">
        <f>IFERROR(IF(L4599="","",VLOOKUP(L4599&amp;I4599,Продукция!A:J,10,0)),"обратитесь к админ справочника")</f>
        <v/>
      </c>
    </row>
    <row r="4600" spans="1:45" x14ac:dyDescent="0.25">
      <c r="A4600" t="str">
        <f t="shared" si="81"/>
        <v/>
      </c>
      <c r="B4600" t="str">
        <f>IF(E4600="","",INDEX(Лаборатории!A:A,MATCH('Производственный контроль'!E4600,Лаборатории!B:B,0)))</f>
        <v/>
      </c>
      <c r="C4600" t="str">
        <f>IF(E4600="","",VLOOKUP(E4600,Лаборатории!B:D,3,0))</f>
        <v/>
      </c>
      <c r="E4600" s="150"/>
      <c r="J4600" t="str">
        <f>IF(L4600="","",VLOOKUP(L4600,Продукция!B:D,3,0))</f>
        <v/>
      </c>
      <c r="K4600" t="str">
        <f>IF(L4600="","",VLOOKUP(L4600,Продукция!B:C,2,0))</f>
        <v/>
      </c>
      <c r="L4600" s="151"/>
      <c r="M4600" t="str">
        <f>IF(L4600="","",VLOOKUP(L4600,Продукция!B:L,11,0))</f>
        <v/>
      </c>
      <c r="AB4600" t="str">
        <f>IF(L4600="","",VLOOKUP(L4600&amp;I4600,Продукция!A:I,9,0))</f>
        <v/>
      </c>
      <c r="AF4600" t="str">
        <f>IF(AD4600="","",VLOOKUP(AD4600,'Сотрудники и ссылки'!A:B,2,0))</f>
        <v/>
      </c>
      <c r="AG4600" t="str">
        <f>IF(AD4600="","",VLOOKUP(AD4600,'Сотрудники и ссылки'!A:C,3,0))</f>
        <v/>
      </c>
      <c r="AI4600" t="str">
        <f>IF(AH4600="","",VLOOKUP(AH4600,'Сотрудники и ссылки'!A:B,2,0))</f>
        <v/>
      </c>
      <c r="AJ4600" t="str">
        <f>IF(AH4600="","",VLOOKUP(AH4600,'Сотрудники и ссылки'!A:C,3,0))</f>
        <v/>
      </c>
      <c r="AL4600" s="2" t="str">
        <f>IF(AK4600="","",AK4600+VLOOKUP(I4600,'Вид исследования'!B:E,4,0))</f>
        <v/>
      </c>
      <c r="AM4600" s="2" t="str">
        <f>IF(AK4600="","",AK4600+VLOOKUP(I4600,'Вид исследования'!B:F,5,0))</f>
        <v/>
      </c>
      <c r="AQ4600" t="str">
        <f>IFERROR(IF(L4600="","",VLOOKUP(L4600&amp;I4600,Продукция!A:K,11,0)),"обратитесь к админ справочника")</f>
        <v/>
      </c>
      <c r="AS4600" t="str">
        <f>IFERROR(IF(L4600="","",VLOOKUP(L4600&amp;I4600,Продукция!A:J,10,0)),"обратитесь к админ справочника")</f>
        <v/>
      </c>
    </row>
    <row r="4601" spans="1:45" x14ac:dyDescent="0.25">
      <c r="A4601" t="str">
        <f t="shared" si="81"/>
        <v/>
      </c>
      <c r="B4601" t="str">
        <f>IF(E4601="","",INDEX(Лаборатории!A:A,MATCH('Производственный контроль'!E4601,Лаборатории!B:B,0)))</f>
        <v/>
      </c>
      <c r="C4601" t="str">
        <f>IF(E4601="","",VLOOKUP(E4601,Лаборатории!B:D,3,0))</f>
        <v/>
      </c>
      <c r="E4601" s="150"/>
      <c r="J4601" t="str">
        <f>IF(L4601="","",VLOOKUP(L4601,Продукция!B:D,3,0))</f>
        <v/>
      </c>
      <c r="K4601" t="str">
        <f>IF(L4601="","",VLOOKUP(L4601,Продукция!B:C,2,0))</f>
        <v/>
      </c>
      <c r="L4601" s="151"/>
      <c r="M4601" t="str">
        <f>IF(L4601="","",VLOOKUP(L4601,Продукция!B:L,11,0))</f>
        <v/>
      </c>
      <c r="AB4601" t="str">
        <f>IF(L4601="","",VLOOKUP(L4601&amp;I4601,Продукция!A:I,9,0))</f>
        <v/>
      </c>
      <c r="AF4601" t="str">
        <f>IF(AD4601="","",VLOOKUP(AD4601,'Сотрудники и ссылки'!A:B,2,0))</f>
        <v/>
      </c>
      <c r="AG4601" t="str">
        <f>IF(AD4601="","",VLOOKUP(AD4601,'Сотрудники и ссылки'!A:C,3,0))</f>
        <v/>
      </c>
      <c r="AI4601" t="str">
        <f>IF(AH4601="","",VLOOKUP(AH4601,'Сотрудники и ссылки'!A:B,2,0))</f>
        <v/>
      </c>
      <c r="AJ4601" t="str">
        <f>IF(AH4601="","",VLOOKUP(AH4601,'Сотрудники и ссылки'!A:C,3,0))</f>
        <v/>
      </c>
      <c r="AL4601" s="2" t="str">
        <f>IF(AK4601="","",AK4601+VLOOKUP(I4601,'Вид исследования'!B:E,4,0))</f>
        <v/>
      </c>
      <c r="AM4601" s="2" t="str">
        <f>IF(AK4601="","",AK4601+VLOOKUP(I4601,'Вид исследования'!B:F,5,0))</f>
        <v/>
      </c>
      <c r="AQ4601" t="str">
        <f>IFERROR(IF(L4601="","",VLOOKUP(L4601&amp;I4601,Продукция!A:K,11,0)),"обратитесь к админ справочника")</f>
        <v/>
      </c>
      <c r="AS4601" t="str">
        <f>IFERROR(IF(L4601="","",VLOOKUP(L4601&amp;I4601,Продукция!A:J,10,0)),"обратитесь к админ справочника")</f>
        <v/>
      </c>
    </row>
    <row r="4602" spans="1:45" x14ac:dyDescent="0.25">
      <c r="A4602" t="str">
        <f t="shared" si="81"/>
        <v/>
      </c>
      <c r="B4602" t="str">
        <f>IF(E4602="","",INDEX(Лаборатории!A:A,MATCH('Производственный контроль'!E4602,Лаборатории!B:B,0)))</f>
        <v/>
      </c>
      <c r="C4602" t="str">
        <f>IF(E4602="","",VLOOKUP(E4602,Лаборатории!B:D,3,0))</f>
        <v/>
      </c>
      <c r="E4602" s="150"/>
      <c r="J4602" t="str">
        <f>IF(L4602="","",VLOOKUP(L4602,Продукция!B:D,3,0))</f>
        <v/>
      </c>
      <c r="K4602" t="str">
        <f>IF(L4602="","",VLOOKUP(L4602,Продукция!B:C,2,0))</f>
        <v/>
      </c>
      <c r="L4602" s="151"/>
      <c r="M4602" t="str">
        <f>IF(L4602="","",VLOOKUP(L4602,Продукция!B:L,11,0))</f>
        <v/>
      </c>
      <c r="AB4602" t="str">
        <f>IF(L4602="","",VLOOKUP(L4602&amp;I4602,Продукция!A:I,9,0))</f>
        <v/>
      </c>
      <c r="AF4602" t="str">
        <f>IF(AD4602="","",VLOOKUP(AD4602,'Сотрудники и ссылки'!A:B,2,0))</f>
        <v/>
      </c>
      <c r="AG4602" t="str">
        <f>IF(AD4602="","",VLOOKUP(AD4602,'Сотрудники и ссылки'!A:C,3,0))</f>
        <v/>
      </c>
      <c r="AI4602" t="str">
        <f>IF(AH4602="","",VLOOKUP(AH4602,'Сотрудники и ссылки'!A:B,2,0))</f>
        <v/>
      </c>
      <c r="AJ4602" t="str">
        <f>IF(AH4602="","",VLOOKUP(AH4602,'Сотрудники и ссылки'!A:C,3,0))</f>
        <v/>
      </c>
      <c r="AL4602" s="2" t="str">
        <f>IF(AK4602="","",AK4602+VLOOKUP(I4602,'Вид исследования'!B:E,4,0))</f>
        <v/>
      </c>
      <c r="AM4602" s="2" t="str">
        <f>IF(AK4602="","",AK4602+VLOOKUP(I4602,'Вид исследования'!B:F,5,0))</f>
        <v/>
      </c>
      <c r="AQ4602" t="str">
        <f>IFERROR(IF(L4602="","",VLOOKUP(L4602&amp;I4602,Продукция!A:K,11,0)),"обратитесь к админ справочника")</f>
        <v/>
      </c>
      <c r="AS4602" t="str">
        <f>IFERROR(IF(L4602="","",VLOOKUP(L4602&amp;I4602,Продукция!A:J,10,0)),"обратитесь к админ справочника")</f>
        <v/>
      </c>
    </row>
    <row r="4603" spans="1:45" x14ac:dyDescent="0.25">
      <c r="A4603" t="str">
        <f t="shared" si="81"/>
        <v/>
      </c>
      <c r="B4603" t="str">
        <f>IF(E4603="","",INDEX(Лаборатории!A:A,MATCH('Производственный контроль'!E4603,Лаборатории!B:B,0)))</f>
        <v/>
      </c>
      <c r="C4603" t="str">
        <f>IF(E4603="","",VLOOKUP(E4603,Лаборатории!B:D,3,0))</f>
        <v/>
      </c>
      <c r="E4603" s="150"/>
      <c r="J4603" t="str">
        <f>IF(L4603="","",VLOOKUP(L4603,Продукция!B:D,3,0))</f>
        <v/>
      </c>
      <c r="K4603" t="str">
        <f>IF(L4603="","",VLOOKUP(L4603,Продукция!B:C,2,0))</f>
        <v/>
      </c>
      <c r="L4603" s="151"/>
      <c r="M4603" t="str">
        <f>IF(L4603="","",VLOOKUP(L4603,Продукция!B:L,11,0))</f>
        <v/>
      </c>
      <c r="AB4603" t="str">
        <f>IF(L4603="","",VLOOKUP(L4603&amp;I4603,Продукция!A:I,9,0))</f>
        <v/>
      </c>
      <c r="AF4603" t="str">
        <f>IF(AD4603="","",VLOOKUP(AD4603,'Сотрудники и ссылки'!A:B,2,0))</f>
        <v/>
      </c>
      <c r="AG4603" t="str">
        <f>IF(AD4603="","",VLOOKUP(AD4603,'Сотрудники и ссылки'!A:C,3,0))</f>
        <v/>
      </c>
      <c r="AI4603" t="str">
        <f>IF(AH4603="","",VLOOKUP(AH4603,'Сотрудники и ссылки'!A:B,2,0))</f>
        <v/>
      </c>
      <c r="AJ4603" t="str">
        <f>IF(AH4603="","",VLOOKUP(AH4603,'Сотрудники и ссылки'!A:C,3,0))</f>
        <v/>
      </c>
      <c r="AL4603" s="2" t="str">
        <f>IF(AK4603="","",AK4603+VLOOKUP(I4603,'Вид исследования'!B:E,4,0))</f>
        <v/>
      </c>
      <c r="AM4603" s="2" t="str">
        <f>IF(AK4603="","",AK4603+VLOOKUP(I4603,'Вид исследования'!B:F,5,0))</f>
        <v/>
      </c>
      <c r="AQ4603" t="str">
        <f>IFERROR(IF(L4603="","",VLOOKUP(L4603&amp;I4603,Продукция!A:K,11,0)),"обратитесь к админ справочника")</f>
        <v/>
      </c>
      <c r="AS4603" t="str">
        <f>IFERROR(IF(L4603="","",VLOOKUP(L4603&amp;I4603,Продукция!A:J,10,0)),"обратитесь к админ справочника")</f>
        <v/>
      </c>
    </row>
    <row r="4604" spans="1:45" x14ac:dyDescent="0.25">
      <c r="A4604" t="str">
        <f t="shared" si="81"/>
        <v/>
      </c>
      <c r="B4604" t="str">
        <f>IF(E4604="","",INDEX(Лаборатории!A:A,MATCH('Производственный контроль'!E4604,Лаборатории!B:B,0)))</f>
        <v/>
      </c>
      <c r="C4604" t="str">
        <f>IF(E4604="","",VLOOKUP(E4604,Лаборатории!B:D,3,0))</f>
        <v/>
      </c>
      <c r="E4604" s="150"/>
      <c r="J4604" t="str">
        <f>IF(L4604="","",VLOOKUP(L4604,Продукция!B:D,3,0))</f>
        <v/>
      </c>
      <c r="K4604" t="str">
        <f>IF(L4604="","",VLOOKUP(L4604,Продукция!B:C,2,0))</f>
        <v/>
      </c>
      <c r="L4604" s="151"/>
      <c r="M4604" t="str">
        <f>IF(L4604="","",VLOOKUP(L4604,Продукция!B:L,11,0))</f>
        <v/>
      </c>
      <c r="AB4604" t="str">
        <f>IF(L4604="","",VLOOKUP(L4604&amp;I4604,Продукция!A:I,9,0))</f>
        <v/>
      </c>
      <c r="AF4604" t="str">
        <f>IF(AD4604="","",VLOOKUP(AD4604,'Сотрудники и ссылки'!A:B,2,0))</f>
        <v/>
      </c>
      <c r="AG4604" t="str">
        <f>IF(AD4604="","",VLOOKUP(AD4604,'Сотрудники и ссылки'!A:C,3,0))</f>
        <v/>
      </c>
      <c r="AI4604" t="str">
        <f>IF(AH4604="","",VLOOKUP(AH4604,'Сотрудники и ссылки'!A:B,2,0))</f>
        <v/>
      </c>
      <c r="AJ4604" t="str">
        <f>IF(AH4604="","",VLOOKUP(AH4604,'Сотрудники и ссылки'!A:C,3,0))</f>
        <v/>
      </c>
      <c r="AL4604" s="2" t="str">
        <f>IF(AK4604="","",AK4604+VLOOKUP(I4604,'Вид исследования'!B:E,4,0))</f>
        <v/>
      </c>
      <c r="AM4604" s="2" t="str">
        <f>IF(AK4604="","",AK4604+VLOOKUP(I4604,'Вид исследования'!B:F,5,0))</f>
        <v/>
      </c>
      <c r="AQ4604" t="str">
        <f>IFERROR(IF(L4604="","",VLOOKUP(L4604&amp;I4604,Продукция!A:K,11,0)),"обратитесь к админ справочника")</f>
        <v/>
      </c>
      <c r="AS4604" t="str">
        <f>IFERROR(IF(L4604="","",VLOOKUP(L4604&amp;I4604,Продукция!A:J,10,0)),"обратитесь к админ справочника")</f>
        <v/>
      </c>
    </row>
    <row r="4605" spans="1:45" x14ac:dyDescent="0.25">
      <c r="A4605" t="str">
        <f t="shared" si="81"/>
        <v/>
      </c>
      <c r="B4605" t="str">
        <f>IF(E4605="","",INDEX(Лаборатории!A:A,MATCH('Производственный контроль'!E4605,Лаборатории!B:B,0)))</f>
        <v/>
      </c>
      <c r="C4605" t="str">
        <f>IF(E4605="","",VLOOKUP(E4605,Лаборатории!B:D,3,0))</f>
        <v/>
      </c>
      <c r="E4605" s="150"/>
      <c r="J4605" t="str">
        <f>IF(L4605="","",VLOOKUP(L4605,Продукция!B:D,3,0))</f>
        <v/>
      </c>
      <c r="K4605" t="str">
        <f>IF(L4605="","",VLOOKUP(L4605,Продукция!B:C,2,0))</f>
        <v/>
      </c>
      <c r="L4605" s="151"/>
      <c r="M4605" t="str">
        <f>IF(L4605="","",VLOOKUP(L4605,Продукция!B:L,11,0))</f>
        <v/>
      </c>
      <c r="AB4605" t="str">
        <f>IF(L4605="","",VLOOKUP(L4605&amp;I4605,Продукция!A:I,9,0))</f>
        <v/>
      </c>
      <c r="AF4605" t="str">
        <f>IF(AD4605="","",VLOOKUP(AD4605,'Сотрудники и ссылки'!A:B,2,0))</f>
        <v/>
      </c>
      <c r="AG4605" t="str">
        <f>IF(AD4605="","",VLOOKUP(AD4605,'Сотрудники и ссылки'!A:C,3,0))</f>
        <v/>
      </c>
      <c r="AI4605" t="str">
        <f>IF(AH4605="","",VLOOKUP(AH4605,'Сотрудники и ссылки'!A:B,2,0))</f>
        <v/>
      </c>
      <c r="AJ4605" t="str">
        <f>IF(AH4605="","",VLOOKUP(AH4605,'Сотрудники и ссылки'!A:C,3,0))</f>
        <v/>
      </c>
      <c r="AL4605" s="2" t="str">
        <f>IF(AK4605="","",AK4605+VLOOKUP(I4605,'Вид исследования'!B:E,4,0))</f>
        <v/>
      </c>
      <c r="AM4605" s="2" t="str">
        <f>IF(AK4605="","",AK4605+VLOOKUP(I4605,'Вид исследования'!B:F,5,0))</f>
        <v/>
      </c>
      <c r="AQ4605" t="str">
        <f>IFERROR(IF(L4605="","",VLOOKUP(L4605&amp;I4605,Продукция!A:K,11,0)),"обратитесь к админ справочника")</f>
        <v/>
      </c>
      <c r="AS4605" t="str">
        <f>IFERROR(IF(L4605="","",VLOOKUP(L4605&amp;I4605,Продукция!A:J,10,0)),"обратитесь к админ справочника")</f>
        <v/>
      </c>
    </row>
    <row r="4606" spans="1:45" x14ac:dyDescent="0.25">
      <c r="A4606" t="str">
        <f t="shared" si="81"/>
        <v/>
      </c>
      <c r="B4606" t="str">
        <f>IF(E4606="","",INDEX(Лаборатории!A:A,MATCH('Производственный контроль'!E4606,Лаборатории!B:B,0)))</f>
        <v/>
      </c>
      <c r="C4606" t="str">
        <f>IF(E4606="","",VLOOKUP(E4606,Лаборатории!B:D,3,0))</f>
        <v/>
      </c>
      <c r="E4606" s="150"/>
      <c r="J4606" t="str">
        <f>IF(L4606="","",VLOOKUP(L4606,Продукция!B:D,3,0))</f>
        <v/>
      </c>
      <c r="K4606" t="str">
        <f>IF(L4606="","",VLOOKUP(L4606,Продукция!B:C,2,0))</f>
        <v/>
      </c>
      <c r="L4606" s="151"/>
      <c r="M4606" t="str">
        <f>IF(L4606="","",VLOOKUP(L4606,Продукция!B:L,11,0))</f>
        <v/>
      </c>
      <c r="AB4606" t="str">
        <f>IF(L4606="","",VLOOKUP(L4606&amp;I4606,Продукция!A:I,9,0))</f>
        <v/>
      </c>
      <c r="AF4606" t="str">
        <f>IF(AD4606="","",VLOOKUP(AD4606,'Сотрудники и ссылки'!A:B,2,0))</f>
        <v/>
      </c>
      <c r="AG4606" t="str">
        <f>IF(AD4606="","",VLOOKUP(AD4606,'Сотрудники и ссылки'!A:C,3,0))</f>
        <v/>
      </c>
      <c r="AI4606" t="str">
        <f>IF(AH4606="","",VLOOKUP(AH4606,'Сотрудники и ссылки'!A:B,2,0))</f>
        <v/>
      </c>
      <c r="AJ4606" t="str">
        <f>IF(AH4606="","",VLOOKUP(AH4606,'Сотрудники и ссылки'!A:C,3,0))</f>
        <v/>
      </c>
      <c r="AL4606" s="2" t="str">
        <f>IF(AK4606="","",AK4606+VLOOKUP(I4606,'Вид исследования'!B:E,4,0))</f>
        <v/>
      </c>
      <c r="AM4606" s="2" t="str">
        <f>IF(AK4606="","",AK4606+VLOOKUP(I4606,'Вид исследования'!B:F,5,0))</f>
        <v/>
      </c>
      <c r="AQ4606" t="str">
        <f>IFERROR(IF(L4606="","",VLOOKUP(L4606&amp;I4606,Продукция!A:K,11,0)),"обратитесь к админ справочника")</f>
        <v/>
      </c>
      <c r="AS4606" t="str">
        <f>IFERROR(IF(L4606="","",VLOOKUP(L4606&amp;I4606,Продукция!A:J,10,0)),"обратитесь к админ справочника")</f>
        <v/>
      </c>
    </row>
    <row r="4607" spans="1:45" x14ac:dyDescent="0.25">
      <c r="A4607" t="str">
        <f t="shared" si="81"/>
        <v/>
      </c>
      <c r="B4607" t="str">
        <f>IF(E4607="","",INDEX(Лаборатории!A:A,MATCH('Производственный контроль'!E4607,Лаборатории!B:B,0)))</f>
        <v/>
      </c>
      <c r="C4607" t="str">
        <f>IF(E4607="","",VLOOKUP(E4607,Лаборатории!B:D,3,0))</f>
        <v/>
      </c>
      <c r="E4607" s="150"/>
      <c r="J4607" t="str">
        <f>IF(L4607="","",VLOOKUP(L4607,Продукция!B:D,3,0))</f>
        <v/>
      </c>
      <c r="K4607" t="str">
        <f>IF(L4607="","",VLOOKUP(L4607,Продукция!B:C,2,0))</f>
        <v/>
      </c>
      <c r="L4607" s="151"/>
      <c r="M4607" t="str">
        <f>IF(L4607="","",VLOOKUP(L4607,Продукция!B:L,11,0))</f>
        <v/>
      </c>
      <c r="AB4607" t="str">
        <f>IF(L4607="","",VLOOKUP(L4607&amp;I4607,Продукция!A:I,9,0))</f>
        <v/>
      </c>
      <c r="AF4607" t="str">
        <f>IF(AD4607="","",VLOOKUP(AD4607,'Сотрудники и ссылки'!A:B,2,0))</f>
        <v/>
      </c>
      <c r="AG4607" t="str">
        <f>IF(AD4607="","",VLOOKUP(AD4607,'Сотрудники и ссылки'!A:C,3,0))</f>
        <v/>
      </c>
      <c r="AI4607" t="str">
        <f>IF(AH4607="","",VLOOKUP(AH4607,'Сотрудники и ссылки'!A:B,2,0))</f>
        <v/>
      </c>
      <c r="AJ4607" t="str">
        <f>IF(AH4607="","",VLOOKUP(AH4607,'Сотрудники и ссылки'!A:C,3,0))</f>
        <v/>
      </c>
      <c r="AL4607" s="2" t="str">
        <f>IF(AK4607="","",AK4607+VLOOKUP(I4607,'Вид исследования'!B:E,4,0))</f>
        <v/>
      </c>
      <c r="AM4607" s="2" t="str">
        <f>IF(AK4607="","",AK4607+VLOOKUP(I4607,'Вид исследования'!B:F,5,0))</f>
        <v/>
      </c>
      <c r="AQ4607" t="str">
        <f>IFERROR(IF(L4607="","",VLOOKUP(L4607&amp;I4607,Продукция!A:K,11,0)),"обратитесь к админ справочника")</f>
        <v/>
      </c>
      <c r="AS4607" t="str">
        <f>IFERROR(IF(L4607="","",VLOOKUP(L4607&amp;I4607,Продукция!A:J,10,0)),"обратитесь к админ справочника")</f>
        <v/>
      </c>
    </row>
    <row r="4608" spans="1:45" x14ac:dyDescent="0.25">
      <c r="A4608" t="str">
        <f t="shared" si="81"/>
        <v/>
      </c>
      <c r="B4608" t="str">
        <f>IF(E4608="","",INDEX(Лаборатории!A:A,MATCH('Производственный контроль'!E4608,Лаборатории!B:B,0)))</f>
        <v/>
      </c>
      <c r="C4608" t="str">
        <f>IF(E4608="","",VLOOKUP(E4608,Лаборатории!B:D,3,0))</f>
        <v/>
      </c>
      <c r="E4608" s="150"/>
      <c r="J4608" t="str">
        <f>IF(L4608="","",VLOOKUP(L4608,Продукция!B:D,3,0))</f>
        <v/>
      </c>
      <c r="K4608" t="str">
        <f>IF(L4608="","",VLOOKUP(L4608,Продукция!B:C,2,0))</f>
        <v/>
      </c>
      <c r="L4608" s="151"/>
      <c r="M4608" t="str">
        <f>IF(L4608="","",VLOOKUP(L4608,Продукция!B:L,11,0))</f>
        <v/>
      </c>
      <c r="AB4608" t="str">
        <f>IF(L4608="","",VLOOKUP(L4608&amp;I4608,Продукция!A:I,9,0))</f>
        <v/>
      </c>
      <c r="AF4608" t="str">
        <f>IF(AD4608="","",VLOOKUP(AD4608,'Сотрудники и ссылки'!A:B,2,0))</f>
        <v/>
      </c>
      <c r="AG4608" t="str">
        <f>IF(AD4608="","",VLOOKUP(AD4608,'Сотрудники и ссылки'!A:C,3,0))</f>
        <v/>
      </c>
      <c r="AI4608" t="str">
        <f>IF(AH4608="","",VLOOKUP(AH4608,'Сотрудники и ссылки'!A:B,2,0))</f>
        <v/>
      </c>
      <c r="AJ4608" t="str">
        <f>IF(AH4608="","",VLOOKUP(AH4608,'Сотрудники и ссылки'!A:C,3,0))</f>
        <v/>
      </c>
      <c r="AL4608" s="2" t="str">
        <f>IF(AK4608="","",AK4608+VLOOKUP(I4608,'Вид исследования'!B:E,4,0))</f>
        <v/>
      </c>
      <c r="AM4608" s="2" t="str">
        <f>IF(AK4608="","",AK4608+VLOOKUP(I4608,'Вид исследования'!B:F,5,0))</f>
        <v/>
      </c>
      <c r="AQ4608" t="str">
        <f>IFERROR(IF(L4608="","",VLOOKUP(L4608&amp;I4608,Продукция!A:K,11,0)),"обратитесь к админ справочника")</f>
        <v/>
      </c>
      <c r="AS4608" t="str">
        <f>IFERROR(IF(L4608="","",VLOOKUP(L4608&amp;I4608,Продукция!A:J,10,0)),"обратитесь к админ справочника")</f>
        <v/>
      </c>
    </row>
    <row r="4609" spans="1:45" x14ac:dyDescent="0.25">
      <c r="A4609" t="str">
        <f t="shared" si="81"/>
        <v/>
      </c>
      <c r="B4609" t="str">
        <f>IF(E4609="","",INDEX(Лаборатории!A:A,MATCH('Производственный контроль'!E4609,Лаборатории!B:B,0)))</f>
        <v/>
      </c>
      <c r="C4609" t="str">
        <f>IF(E4609="","",VLOOKUP(E4609,Лаборатории!B:D,3,0))</f>
        <v/>
      </c>
      <c r="E4609" s="150"/>
      <c r="J4609" t="str">
        <f>IF(L4609="","",VLOOKUP(L4609,Продукция!B:D,3,0))</f>
        <v/>
      </c>
      <c r="K4609" t="str">
        <f>IF(L4609="","",VLOOKUP(L4609,Продукция!B:C,2,0))</f>
        <v/>
      </c>
      <c r="L4609" s="151"/>
      <c r="M4609" t="str">
        <f>IF(L4609="","",VLOOKUP(L4609,Продукция!B:L,11,0))</f>
        <v/>
      </c>
      <c r="AB4609" t="str">
        <f>IF(L4609="","",VLOOKUP(L4609&amp;I4609,Продукция!A:I,9,0))</f>
        <v/>
      </c>
      <c r="AF4609" t="str">
        <f>IF(AD4609="","",VLOOKUP(AD4609,'Сотрудники и ссылки'!A:B,2,0))</f>
        <v/>
      </c>
      <c r="AG4609" t="str">
        <f>IF(AD4609="","",VLOOKUP(AD4609,'Сотрудники и ссылки'!A:C,3,0))</f>
        <v/>
      </c>
      <c r="AI4609" t="str">
        <f>IF(AH4609="","",VLOOKUP(AH4609,'Сотрудники и ссылки'!A:B,2,0))</f>
        <v/>
      </c>
      <c r="AJ4609" t="str">
        <f>IF(AH4609="","",VLOOKUP(AH4609,'Сотрудники и ссылки'!A:C,3,0))</f>
        <v/>
      </c>
      <c r="AL4609" s="2" t="str">
        <f>IF(AK4609="","",AK4609+VLOOKUP(I4609,'Вид исследования'!B:E,4,0))</f>
        <v/>
      </c>
      <c r="AM4609" s="2" t="str">
        <f>IF(AK4609="","",AK4609+VLOOKUP(I4609,'Вид исследования'!B:F,5,0))</f>
        <v/>
      </c>
      <c r="AQ4609" t="str">
        <f>IFERROR(IF(L4609="","",VLOOKUP(L4609&amp;I4609,Продукция!A:K,11,0)),"обратитесь к админ справочника")</f>
        <v/>
      </c>
      <c r="AS4609" t="str">
        <f>IFERROR(IF(L4609="","",VLOOKUP(L4609&amp;I4609,Продукция!A:J,10,0)),"обратитесь к админ справочника")</f>
        <v/>
      </c>
    </row>
    <row r="4610" spans="1:45" x14ac:dyDescent="0.25">
      <c r="A4610" t="str">
        <f t="shared" si="81"/>
        <v/>
      </c>
      <c r="B4610" t="str">
        <f>IF(E4610="","",INDEX(Лаборатории!A:A,MATCH('Производственный контроль'!E4610,Лаборатории!B:B,0)))</f>
        <v/>
      </c>
      <c r="C4610" t="str">
        <f>IF(E4610="","",VLOOKUP(E4610,Лаборатории!B:D,3,0))</f>
        <v/>
      </c>
      <c r="E4610" s="150"/>
      <c r="J4610" t="str">
        <f>IF(L4610="","",VLOOKUP(L4610,Продукция!B:D,3,0))</f>
        <v/>
      </c>
      <c r="K4610" t="str">
        <f>IF(L4610="","",VLOOKUP(L4610,Продукция!B:C,2,0))</f>
        <v/>
      </c>
      <c r="L4610" s="151"/>
      <c r="M4610" t="str">
        <f>IF(L4610="","",VLOOKUP(L4610,Продукция!B:L,11,0))</f>
        <v/>
      </c>
      <c r="AB4610" t="str">
        <f>IF(L4610="","",VLOOKUP(L4610&amp;I4610,Продукция!A:I,9,0))</f>
        <v/>
      </c>
      <c r="AF4610" t="str">
        <f>IF(AD4610="","",VLOOKUP(AD4610,'Сотрудники и ссылки'!A:B,2,0))</f>
        <v/>
      </c>
      <c r="AG4610" t="str">
        <f>IF(AD4610="","",VLOOKUP(AD4610,'Сотрудники и ссылки'!A:C,3,0))</f>
        <v/>
      </c>
      <c r="AI4610" t="str">
        <f>IF(AH4610="","",VLOOKUP(AH4610,'Сотрудники и ссылки'!A:B,2,0))</f>
        <v/>
      </c>
      <c r="AJ4610" t="str">
        <f>IF(AH4610="","",VLOOKUP(AH4610,'Сотрудники и ссылки'!A:C,3,0))</f>
        <v/>
      </c>
      <c r="AL4610" s="2" t="str">
        <f>IF(AK4610="","",AK4610+VLOOKUP(I4610,'Вид исследования'!B:E,4,0))</f>
        <v/>
      </c>
      <c r="AM4610" s="2" t="str">
        <f>IF(AK4610="","",AK4610+VLOOKUP(I4610,'Вид исследования'!B:F,5,0))</f>
        <v/>
      </c>
      <c r="AQ4610" t="str">
        <f>IFERROR(IF(L4610="","",VLOOKUP(L4610&amp;I4610,Продукция!A:K,11,0)),"обратитесь к админ справочника")</f>
        <v/>
      </c>
      <c r="AS4610" t="str">
        <f>IFERROR(IF(L4610="","",VLOOKUP(L4610&amp;I4610,Продукция!A:J,10,0)),"обратитесь к админ справочника")</f>
        <v/>
      </c>
    </row>
    <row r="4611" spans="1:45" x14ac:dyDescent="0.25">
      <c r="A4611" t="str">
        <f t="shared" si="81"/>
        <v/>
      </c>
      <c r="B4611" t="str">
        <f>IF(E4611="","",INDEX(Лаборатории!A:A,MATCH('Производственный контроль'!E4611,Лаборатории!B:B,0)))</f>
        <v/>
      </c>
      <c r="C4611" t="str">
        <f>IF(E4611="","",VLOOKUP(E4611,Лаборатории!B:D,3,0))</f>
        <v/>
      </c>
      <c r="E4611" s="150"/>
      <c r="J4611" t="str">
        <f>IF(L4611="","",VLOOKUP(L4611,Продукция!B:D,3,0))</f>
        <v/>
      </c>
      <c r="K4611" t="str">
        <f>IF(L4611="","",VLOOKUP(L4611,Продукция!B:C,2,0))</f>
        <v/>
      </c>
      <c r="L4611" s="151"/>
      <c r="M4611" t="str">
        <f>IF(L4611="","",VLOOKUP(L4611,Продукция!B:L,11,0))</f>
        <v/>
      </c>
      <c r="AB4611" t="str">
        <f>IF(L4611="","",VLOOKUP(L4611&amp;I4611,Продукция!A:I,9,0))</f>
        <v/>
      </c>
      <c r="AF4611" t="str">
        <f>IF(AD4611="","",VLOOKUP(AD4611,'Сотрудники и ссылки'!A:B,2,0))</f>
        <v/>
      </c>
      <c r="AG4611" t="str">
        <f>IF(AD4611="","",VLOOKUP(AD4611,'Сотрудники и ссылки'!A:C,3,0))</f>
        <v/>
      </c>
      <c r="AI4611" t="str">
        <f>IF(AH4611="","",VLOOKUP(AH4611,'Сотрудники и ссылки'!A:B,2,0))</f>
        <v/>
      </c>
      <c r="AJ4611" t="str">
        <f>IF(AH4611="","",VLOOKUP(AH4611,'Сотрудники и ссылки'!A:C,3,0))</f>
        <v/>
      </c>
      <c r="AL4611" s="2" t="str">
        <f>IF(AK4611="","",AK4611+VLOOKUP(I4611,'Вид исследования'!B:E,4,0))</f>
        <v/>
      </c>
      <c r="AM4611" s="2" t="str">
        <f>IF(AK4611="","",AK4611+VLOOKUP(I4611,'Вид исследования'!B:F,5,0))</f>
        <v/>
      </c>
      <c r="AQ4611" t="str">
        <f>IFERROR(IF(L4611="","",VLOOKUP(L4611&amp;I4611,Продукция!A:K,11,0)),"обратитесь к админ справочника")</f>
        <v/>
      </c>
      <c r="AS4611" t="str">
        <f>IFERROR(IF(L4611="","",VLOOKUP(L4611&amp;I4611,Продукция!A:J,10,0)),"обратитесь к админ справочника")</f>
        <v/>
      </c>
    </row>
    <row r="4612" spans="1:45" x14ac:dyDescent="0.25">
      <c r="A4612" t="str">
        <f t="shared" si="81"/>
        <v/>
      </c>
      <c r="B4612" t="str">
        <f>IF(E4612="","",INDEX(Лаборатории!A:A,MATCH('Производственный контроль'!E4612,Лаборатории!B:B,0)))</f>
        <v/>
      </c>
      <c r="C4612" t="str">
        <f>IF(E4612="","",VLOOKUP(E4612,Лаборатории!B:D,3,0))</f>
        <v/>
      </c>
      <c r="E4612" s="150"/>
      <c r="J4612" t="str">
        <f>IF(L4612="","",VLOOKUP(L4612,Продукция!B:D,3,0))</f>
        <v/>
      </c>
      <c r="K4612" t="str">
        <f>IF(L4612="","",VLOOKUP(L4612,Продукция!B:C,2,0))</f>
        <v/>
      </c>
      <c r="L4612" s="151"/>
      <c r="M4612" t="str">
        <f>IF(L4612="","",VLOOKUP(L4612,Продукция!B:L,11,0))</f>
        <v/>
      </c>
      <c r="AB4612" t="str">
        <f>IF(L4612="","",VLOOKUP(L4612&amp;I4612,Продукция!A:I,9,0))</f>
        <v/>
      </c>
      <c r="AF4612" t="str">
        <f>IF(AD4612="","",VLOOKUP(AD4612,'Сотрудники и ссылки'!A:B,2,0))</f>
        <v/>
      </c>
      <c r="AG4612" t="str">
        <f>IF(AD4612="","",VLOOKUP(AD4612,'Сотрудники и ссылки'!A:C,3,0))</f>
        <v/>
      </c>
      <c r="AI4612" t="str">
        <f>IF(AH4612="","",VLOOKUP(AH4612,'Сотрудники и ссылки'!A:B,2,0))</f>
        <v/>
      </c>
      <c r="AJ4612" t="str">
        <f>IF(AH4612="","",VLOOKUP(AH4612,'Сотрудники и ссылки'!A:C,3,0))</f>
        <v/>
      </c>
      <c r="AL4612" s="2" t="str">
        <f>IF(AK4612="","",AK4612+VLOOKUP(I4612,'Вид исследования'!B:E,4,0))</f>
        <v/>
      </c>
      <c r="AM4612" s="2" t="str">
        <f>IF(AK4612="","",AK4612+VLOOKUP(I4612,'Вид исследования'!B:F,5,0))</f>
        <v/>
      </c>
      <c r="AQ4612" t="str">
        <f>IFERROR(IF(L4612="","",VLOOKUP(L4612&amp;I4612,Продукция!A:K,11,0)),"обратитесь к админ справочника")</f>
        <v/>
      </c>
      <c r="AS4612" t="str">
        <f>IFERROR(IF(L4612="","",VLOOKUP(L4612&amp;I4612,Продукция!A:J,10,0)),"обратитесь к админ справочника")</f>
        <v/>
      </c>
    </row>
    <row r="4613" spans="1:45" x14ac:dyDescent="0.25">
      <c r="A4613" t="str">
        <f t="shared" si="81"/>
        <v/>
      </c>
      <c r="B4613" t="str">
        <f>IF(E4613="","",INDEX(Лаборатории!A:A,MATCH('Производственный контроль'!E4613,Лаборатории!B:B,0)))</f>
        <v/>
      </c>
      <c r="C4613" t="str">
        <f>IF(E4613="","",VLOOKUP(E4613,Лаборатории!B:D,3,0))</f>
        <v/>
      </c>
      <c r="E4613" s="150"/>
      <c r="J4613" t="str">
        <f>IF(L4613="","",VLOOKUP(L4613,Продукция!B:D,3,0))</f>
        <v/>
      </c>
      <c r="K4613" t="str">
        <f>IF(L4613="","",VLOOKUP(L4613,Продукция!B:C,2,0))</f>
        <v/>
      </c>
      <c r="L4613" s="151"/>
      <c r="M4613" t="str">
        <f>IF(L4613="","",VLOOKUP(L4613,Продукция!B:L,11,0))</f>
        <v/>
      </c>
      <c r="AB4613" t="str">
        <f>IF(L4613="","",VLOOKUP(L4613&amp;I4613,Продукция!A:I,9,0))</f>
        <v/>
      </c>
      <c r="AF4613" t="str">
        <f>IF(AD4613="","",VLOOKUP(AD4613,'Сотрудники и ссылки'!A:B,2,0))</f>
        <v/>
      </c>
      <c r="AG4613" t="str">
        <f>IF(AD4613="","",VLOOKUP(AD4613,'Сотрудники и ссылки'!A:C,3,0))</f>
        <v/>
      </c>
      <c r="AI4613" t="str">
        <f>IF(AH4613="","",VLOOKUP(AH4613,'Сотрудники и ссылки'!A:B,2,0))</f>
        <v/>
      </c>
      <c r="AJ4613" t="str">
        <f>IF(AH4613="","",VLOOKUP(AH4613,'Сотрудники и ссылки'!A:C,3,0))</f>
        <v/>
      </c>
      <c r="AL4613" s="2" t="str">
        <f>IF(AK4613="","",AK4613+VLOOKUP(I4613,'Вид исследования'!B:E,4,0))</f>
        <v/>
      </c>
      <c r="AM4613" s="2" t="str">
        <f>IF(AK4613="","",AK4613+VLOOKUP(I4613,'Вид исследования'!B:F,5,0))</f>
        <v/>
      </c>
      <c r="AQ4613" t="str">
        <f>IFERROR(IF(L4613="","",VLOOKUP(L4613&amp;I4613,Продукция!A:K,11,0)),"обратитесь к админ справочника")</f>
        <v/>
      </c>
      <c r="AS4613" t="str">
        <f>IFERROR(IF(L4613="","",VLOOKUP(L4613&amp;I4613,Продукция!A:J,10,0)),"обратитесь к админ справочника")</f>
        <v/>
      </c>
    </row>
    <row r="4614" spans="1:45" x14ac:dyDescent="0.25">
      <c r="A4614" t="str">
        <f t="shared" si="81"/>
        <v/>
      </c>
      <c r="B4614" t="str">
        <f>IF(E4614="","",INDEX(Лаборатории!A:A,MATCH('Производственный контроль'!E4614,Лаборатории!B:B,0)))</f>
        <v/>
      </c>
      <c r="C4614" t="str">
        <f>IF(E4614="","",VLOOKUP(E4614,Лаборатории!B:D,3,0))</f>
        <v/>
      </c>
      <c r="E4614" s="150"/>
      <c r="J4614" t="str">
        <f>IF(L4614="","",VLOOKUP(L4614,Продукция!B:D,3,0))</f>
        <v/>
      </c>
      <c r="K4614" t="str">
        <f>IF(L4614="","",VLOOKUP(L4614,Продукция!B:C,2,0))</f>
        <v/>
      </c>
      <c r="L4614" s="151"/>
      <c r="M4614" t="str">
        <f>IF(L4614="","",VLOOKUP(L4614,Продукция!B:L,11,0))</f>
        <v/>
      </c>
      <c r="AB4614" t="str">
        <f>IF(L4614="","",VLOOKUP(L4614&amp;I4614,Продукция!A:I,9,0))</f>
        <v/>
      </c>
      <c r="AF4614" t="str">
        <f>IF(AD4614="","",VLOOKUP(AD4614,'Сотрудники и ссылки'!A:B,2,0))</f>
        <v/>
      </c>
      <c r="AG4614" t="str">
        <f>IF(AD4614="","",VLOOKUP(AD4614,'Сотрудники и ссылки'!A:C,3,0))</f>
        <v/>
      </c>
      <c r="AI4614" t="str">
        <f>IF(AH4614="","",VLOOKUP(AH4614,'Сотрудники и ссылки'!A:B,2,0))</f>
        <v/>
      </c>
      <c r="AJ4614" t="str">
        <f>IF(AH4614="","",VLOOKUP(AH4614,'Сотрудники и ссылки'!A:C,3,0))</f>
        <v/>
      </c>
      <c r="AL4614" s="2" t="str">
        <f>IF(AK4614="","",AK4614+VLOOKUP(I4614,'Вид исследования'!B:E,4,0))</f>
        <v/>
      </c>
      <c r="AM4614" s="2" t="str">
        <f>IF(AK4614="","",AK4614+VLOOKUP(I4614,'Вид исследования'!B:F,5,0))</f>
        <v/>
      </c>
      <c r="AQ4614" t="str">
        <f>IFERROR(IF(L4614="","",VLOOKUP(L4614&amp;I4614,Продукция!A:K,11,0)),"обратитесь к админ справочника")</f>
        <v/>
      </c>
      <c r="AS4614" t="str">
        <f>IFERROR(IF(L4614="","",VLOOKUP(L4614&amp;I4614,Продукция!A:J,10,0)),"обратитесь к админ справочника")</f>
        <v/>
      </c>
    </row>
    <row r="4615" spans="1:45" x14ac:dyDescent="0.25">
      <c r="A4615" t="str">
        <f t="shared" si="81"/>
        <v/>
      </c>
      <c r="B4615" t="str">
        <f>IF(E4615="","",INDEX(Лаборатории!A:A,MATCH('Производственный контроль'!E4615,Лаборатории!B:B,0)))</f>
        <v/>
      </c>
      <c r="C4615" t="str">
        <f>IF(E4615="","",VLOOKUP(E4615,Лаборатории!B:D,3,0))</f>
        <v/>
      </c>
      <c r="E4615" s="150"/>
      <c r="J4615" t="str">
        <f>IF(L4615="","",VLOOKUP(L4615,Продукция!B:D,3,0))</f>
        <v/>
      </c>
      <c r="K4615" t="str">
        <f>IF(L4615="","",VLOOKUP(L4615,Продукция!B:C,2,0))</f>
        <v/>
      </c>
      <c r="L4615" s="151"/>
      <c r="M4615" t="str">
        <f>IF(L4615="","",VLOOKUP(L4615,Продукция!B:L,11,0))</f>
        <v/>
      </c>
      <c r="AB4615" t="str">
        <f>IF(L4615="","",VLOOKUP(L4615&amp;I4615,Продукция!A:I,9,0))</f>
        <v/>
      </c>
      <c r="AF4615" t="str">
        <f>IF(AD4615="","",VLOOKUP(AD4615,'Сотрудники и ссылки'!A:B,2,0))</f>
        <v/>
      </c>
      <c r="AG4615" t="str">
        <f>IF(AD4615="","",VLOOKUP(AD4615,'Сотрудники и ссылки'!A:C,3,0))</f>
        <v/>
      </c>
      <c r="AI4615" t="str">
        <f>IF(AH4615="","",VLOOKUP(AH4615,'Сотрудники и ссылки'!A:B,2,0))</f>
        <v/>
      </c>
      <c r="AJ4615" t="str">
        <f>IF(AH4615="","",VLOOKUP(AH4615,'Сотрудники и ссылки'!A:C,3,0))</f>
        <v/>
      </c>
      <c r="AL4615" s="2" t="str">
        <f>IF(AK4615="","",AK4615+VLOOKUP(I4615,'Вид исследования'!B:E,4,0))</f>
        <v/>
      </c>
      <c r="AM4615" s="2" t="str">
        <f>IF(AK4615="","",AK4615+VLOOKUP(I4615,'Вид исследования'!B:F,5,0))</f>
        <v/>
      </c>
      <c r="AQ4615" t="str">
        <f>IFERROR(IF(L4615="","",VLOOKUP(L4615&amp;I4615,Продукция!A:K,11,0)),"обратитесь к админ справочника")</f>
        <v/>
      </c>
      <c r="AS4615" t="str">
        <f>IFERROR(IF(L4615="","",VLOOKUP(L4615&amp;I4615,Продукция!A:J,10,0)),"обратитесь к админ справочника")</f>
        <v/>
      </c>
    </row>
    <row r="4616" spans="1:45" x14ac:dyDescent="0.25">
      <c r="A4616" t="str">
        <f t="shared" si="81"/>
        <v/>
      </c>
      <c r="B4616" t="str">
        <f>IF(E4616="","",INDEX(Лаборатории!A:A,MATCH('Производственный контроль'!E4616,Лаборатории!B:B,0)))</f>
        <v/>
      </c>
      <c r="C4616" t="str">
        <f>IF(E4616="","",VLOOKUP(E4616,Лаборатории!B:D,3,0))</f>
        <v/>
      </c>
      <c r="E4616" s="150"/>
      <c r="J4616" t="str">
        <f>IF(L4616="","",VLOOKUP(L4616,Продукция!B:D,3,0))</f>
        <v/>
      </c>
      <c r="K4616" t="str">
        <f>IF(L4616="","",VLOOKUP(L4616,Продукция!B:C,2,0))</f>
        <v/>
      </c>
      <c r="L4616" s="151"/>
      <c r="M4616" t="str">
        <f>IF(L4616="","",VLOOKUP(L4616,Продукция!B:L,11,0))</f>
        <v/>
      </c>
      <c r="AB4616" t="str">
        <f>IF(L4616="","",VLOOKUP(L4616&amp;I4616,Продукция!A:I,9,0))</f>
        <v/>
      </c>
      <c r="AF4616" t="str">
        <f>IF(AD4616="","",VLOOKUP(AD4616,'Сотрудники и ссылки'!A:B,2,0))</f>
        <v/>
      </c>
      <c r="AG4616" t="str">
        <f>IF(AD4616="","",VLOOKUP(AD4616,'Сотрудники и ссылки'!A:C,3,0))</f>
        <v/>
      </c>
      <c r="AI4616" t="str">
        <f>IF(AH4616="","",VLOOKUP(AH4616,'Сотрудники и ссылки'!A:B,2,0))</f>
        <v/>
      </c>
      <c r="AJ4616" t="str">
        <f>IF(AH4616="","",VLOOKUP(AH4616,'Сотрудники и ссылки'!A:C,3,0))</f>
        <v/>
      </c>
      <c r="AL4616" s="2" t="str">
        <f>IF(AK4616="","",AK4616+VLOOKUP(I4616,'Вид исследования'!B:E,4,0))</f>
        <v/>
      </c>
      <c r="AM4616" s="2" t="str">
        <f>IF(AK4616="","",AK4616+VLOOKUP(I4616,'Вид исследования'!B:F,5,0))</f>
        <v/>
      </c>
      <c r="AQ4616" t="str">
        <f>IFERROR(IF(L4616="","",VLOOKUP(L4616&amp;I4616,Продукция!A:K,11,0)),"обратитесь к админ справочника")</f>
        <v/>
      </c>
      <c r="AS4616" t="str">
        <f>IFERROR(IF(L4616="","",VLOOKUP(L4616&amp;I4616,Продукция!A:J,10,0)),"обратитесь к админ справочника")</f>
        <v/>
      </c>
    </row>
    <row r="4617" spans="1:45" x14ac:dyDescent="0.25">
      <c r="A4617" t="str">
        <f t="shared" si="81"/>
        <v/>
      </c>
      <c r="B4617" t="str">
        <f>IF(E4617="","",INDEX(Лаборатории!A:A,MATCH('Производственный контроль'!E4617,Лаборатории!B:B,0)))</f>
        <v/>
      </c>
      <c r="C4617" t="str">
        <f>IF(E4617="","",VLOOKUP(E4617,Лаборатории!B:D,3,0))</f>
        <v/>
      </c>
      <c r="E4617" s="150"/>
      <c r="J4617" t="str">
        <f>IF(L4617="","",VLOOKUP(L4617,Продукция!B:D,3,0))</f>
        <v/>
      </c>
      <c r="K4617" t="str">
        <f>IF(L4617="","",VLOOKUP(L4617,Продукция!B:C,2,0))</f>
        <v/>
      </c>
      <c r="L4617" s="151"/>
      <c r="M4617" t="str">
        <f>IF(L4617="","",VLOOKUP(L4617,Продукция!B:L,11,0))</f>
        <v/>
      </c>
      <c r="AB4617" t="str">
        <f>IF(L4617="","",VLOOKUP(L4617&amp;I4617,Продукция!A:I,9,0))</f>
        <v/>
      </c>
      <c r="AF4617" t="str">
        <f>IF(AD4617="","",VLOOKUP(AD4617,'Сотрудники и ссылки'!A:B,2,0))</f>
        <v/>
      </c>
      <c r="AG4617" t="str">
        <f>IF(AD4617="","",VLOOKUP(AD4617,'Сотрудники и ссылки'!A:C,3,0))</f>
        <v/>
      </c>
      <c r="AI4617" t="str">
        <f>IF(AH4617="","",VLOOKUP(AH4617,'Сотрудники и ссылки'!A:B,2,0))</f>
        <v/>
      </c>
      <c r="AJ4617" t="str">
        <f>IF(AH4617="","",VLOOKUP(AH4617,'Сотрудники и ссылки'!A:C,3,0))</f>
        <v/>
      </c>
      <c r="AL4617" s="2" t="str">
        <f>IF(AK4617="","",AK4617+VLOOKUP(I4617,'Вид исследования'!B:E,4,0))</f>
        <v/>
      </c>
      <c r="AM4617" s="2" t="str">
        <f>IF(AK4617="","",AK4617+VLOOKUP(I4617,'Вид исследования'!B:F,5,0))</f>
        <v/>
      </c>
      <c r="AQ4617" t="str">
        <f>IFERROR(IF(L4617="","",VLOOKUP(L4617&amp;I4617,Продукция!A:K,11,0)),"обратитесь к админ справочника")</f>
        <v/>
      </c>
      <c r="AS4617" t="str">
        <f>IFERROR(IF(L4617="","",VLOOKUP(L4617&amp;I4617,Продукция!A:J,10,0)),"обратитесь к админ справочника")</f>
        <v/>
      </c>
    </row>
    <row r="4618" spans="1:45" x14ac:dyDescent="0.25">
      <c r="A4618" t="str">
        <f t="shared" si="81"/>
        <v/>
      </c>
      <c r="B4618" t="str">
        <f>IF(E4618="","",INDEX(Лаборатории!A:A,MATCH('Производственный контроль'!E4618,Лаборатории!B:B,0)))</f>
        <v/>
      </c>
      <c r="C4618" t="str">
        <f>IF(E4618="","",VLOOKUP(E4618,Лаборатории!B:D,3,0))</f>
        <v/>
      </c>
      <c r="E4618" s="150"/>
      <c r="J4618" t="str">
        <f>IF(L4618="","",VLOOKUP(L4618,Продукция!B:D,3,0))</f>
        <v/>
      </c>
      <c r="K4618" t="str">
        <f>IF(L4618="","",VLOOKUP(L4618,Продукция!B:C,2,0))</f>
        <v/>
      </c>
      <c r="L4618" s="151"/>
      <c r="M4618" t="str">
        <f>IF(L4618="","",VLOOKUP(L4618,Продукция!B:L,11,0))</f>
        <v/>
      </c>
      <c r="AB4618" t="str">
        <f>IF(L4618="","",VLOOKUP(L4618&amp;I4618,Продукция!A:I,9,0))</f>
        <v/>
      </c>
      <c r="AF4618" t="str">
        <f>IF(AD4618="","",VLOOKUP(AD4618,'Сотрудники и ссылки'!A:B,2,0))</f>
        <v/>
      </c>
      <c r="AG4618" t="str">
        <f>IF(AD4618="","",VLOOKUP(AD4618,'Сотрудники и ссылки'!A:C,3,0))</f>
        <v/>
      </c>
      <c r="AI4618" t="str">
        <f>IF(AH4618="","",VLOOKUP(AH4618,'Сотрудники и ссылки'!A:B,2,0))</f>
        <v/>
      </c>
      <c r="AJ4618" t="str">
        <f>IF(AH4618="","",VLOOKUP(AH4618,'Сотрудники и ссылки'!A:C,3,0))</f>
        <v/>
      </c>
      <c r="AL4618" s="2" t="str">
        <f>IF(AK4618="","",AK4618+VLOOKUP(I4618,'Вид исследования'!B:E,4,0))</f>
        <v/>
      </c>
      <c r="AM4618" s="2" t="str">
        <f>IF(AK4618="","",AK4618+VLOOKUP(I4618,'Вид исследования'!B:F,5,0))</f>
        <v/>
      </c>
      <c r="AQ4618" t="str">
        <f>IFERROR(IF(L4618="","",VLOOKUP(L4618&amp;I4618,Продукция!A:K,11,0)),"обратитесь к админ справочника")</f>
        <v/>
      </c>
      <c r="AS4618" t="str">
        <f>IFERROR(IF(L4618="","",VLOOKUP(L4618&amp;I4618,Продукция!A:J,10,0)),"обратитесь к админ справочника")</f>
        <v/>
      </c>
    </row>
    <row r="4619" spans="1:45" x14ac:dyDescent="0.25">
      <c r="A4619" t="str">
        <f t="shared" si="81"/>
        <v/>
      </c>
      <c r="B4619" t="str">
        <f>IF(E4619="","",INDEX(Лаборатории!A:A,MATCH('Производственный контроль'!E4619,Лаборатории!B:B,0)))</f>
        <v/>
      </c>
      <c r="C4619" t="str">
        <f>IF(E4619="","",VLOOKUP(E4619,Лаборатории!B:D,3,0))</f>
        <v/>
      </c>
      <c r="E4619" s="150"/>
      <c r="J4619" t="str">
        <f>IF(L4619="","",VLOOKUP(L4619,Продукция!B:D,3,0))</f>
        <v/>
      </c>
      <c r="K4619" t="str">
        <f>IF(L4619="","",VLOOKUP(L4619,Продукция!B:C,2,0))</f>
        <v/>
      </c>
      <c r="L4619" s="151"/>
      <c r="M4619" t="str">
        <f>IF(L4619="","",VLOOKUP(L4619,Продукция!B:L,11,0))</f>
        <v/>
      </c>
      <c r="AB4619" t="str">
        <f>IF(L4619="","",VLOOKUP(L4619&amp;I4619,Продукция!A:I,9,0))</f>
        <v/>
      </c>
      <c r="AF4619" t="str">
        <f>IF(AD4619="","",VLOOKUP(AD4619,'Сотрудники и ссылки'!A:B,2,0))</f>
        <v/>
      </c>
      <c r="AG4619" t="str">
        <f>IF(AD4619="","",VLOOKUP(AD4619,'Сотрудники и ссылки'!A:C,3,0))</f>
        <v/>
      </c>
      <c r="AI4619" t="str">
        <f>IF(AH4619="","",VLOOKUP(AH4619,'Сотрудники и ссылки'!A:B,2,0))</f>
        <v/>
      </c>
      <c r="AJ4619" t="str">
        <f>IF(AH4619="","",VLOOKUP(AH4619,'Сотрудники и ссылки'!A:C,3,0))</f>
        <v/>
      </c>
      <c r="AL4619" s="2" t="str">
        <f>IF(AK4619="","",AK4619+VLOOKUP(I4619,'Вид исследования'!B:E,4,0))</f>
        <v/>
      </c>
      <c r="AM4619" s="2" t="str">
        <f>IF(AK4619="","",AK4619+VLOOKUP(I4619,'Вид исследования'!B:F,5,0))</f>
        <v/>
      </c>
      <c r="AQ4619" t="str">
        <f>IFERROR(IF(L4619="","",VLOOKUP(L4619&amp;I4619,Продукция!A:K,11,0)),"обратитесь к админ справочника")</f>
        <v/>
      </c>
      <c r="AS4619" t="str">
        <f>IFERROR(IF(L4619="","",VLOOKUP(L4619&amp;I4619,Продукция!A:J,10,0)),"обратитесь к админ справочника")</f>
        <v/>
      </c>
    </row>
    <row r="4620" spans="1:45" x14ac:dyDescent="0.25">
      <c r="A4620" t="str">
        <f t="shared" ref="A4620:A4683" si="82">T4620&amp;I4620</f>
        <v/>
      </c>
      <c r="B4620" t="str">
        <f>IF(E4620="","",INDEX(Лаборатории!A:A,MATCH('Производственный контроль'!E4620,Лаборатории!B:B,0)))</f>
        <v/>
      </c>
      <c r="C4620" t="str">
        <f>IF(E4620="","",VLOOKUP(E4620,Лаборатории!B:D,3,0))</f>
        <v/>
      </c>
      <c r="E4620" s="150"/>
      <c r="J4620" t="str">
        <f>IF(L4620="","",VLOOKUP(L4620,Продукция!B:D,3,0))</f>
        <v/>
      </c>
      <c r="K4620" t="str">
        <f>IF(L4620="","",VLOOKUP(L4620,Продукция!B:C,2,0))</f>
        <v/>
      </c>
      <c r="L4620" s="151"/>
      <c r="M4620" t="str">
        <f>IF(L4620="","",VLOOKUP(L4620,Продукция!B:L,11,0))</f>
        <v/>
      </c>
      <c r="AB4620" t="str">
        <f>IF(L4620="","",VLOOKUP(L4620&amp;I4620,Продукция!A:I,9,0))</f>
        <v/>
      </c>
      <c r="AF4620" t="str">
        <f>IF(AD4620="","",VLOOKUP(AD4620,'Сотрудники и ссылки'!A:B,2,0))</f>
        <v/>
      </c>
      <c r="AG4620" t="str">
        <f>IF(AD4620="","",VLOOKUP(AD4620,'Сотрудники и ссылки'!A:C,3,0))</f>
        <v/>
      </c>
      <c r="AI4620" t="str">
        <f>IF(AH4620="","",VLOOKUP(AH4620,'Сотрудники и ссылки'!A:B,2,0))</f>
        <v/>
      </c>
      <c r="AJ4620" t="str">
        <f>IF(AH4620="","",VLOOKUP(AH4620,'Сотрудники и ссылки'!A:C,3,0))</f>
        <v/>
      </c>
      <c r="AL4620" s="2" t="str">
        <f>IF(AK4620="","",AK4620+VLOOKUP(I4620,'Вид исследования'!B:E,4,0))</f>
        <v/>
      </c>
      <c r="AM4620" s="2" t="str">
        <f>IF(AK4620="","",AK4620+VLOOKUP(I4620,'Вид исследования'!B:F,5,0))</f>
        <v/>
      </c>
      <c r="AQ4620" t="str">
        <f>IFERROR(IF(L4620="","",VLOOKUP(L4620&amp;I4620,Продукция!A:K,11,0)),"обратитесь к админ справочника")</f>
        <v/>
      </c>
      <c r="AS4620" t="str">
        <f>IFERROR(IF(L4620="","",VLOOKUP(L4620&amp;I4620,Продукция!A:J,10,0)),"обратитесь к админ справочника")</f>
        <v/>
      </c>
    </row>
    <row r="4621" spans="1:45" x14ac:dyDescent="0.25">
      <c r="A4621" t="str">
        <f t="shared" si="82"/>
        <v/>
      </c>
      <c r="B4621" t="str">
        <f>IF(E4621="","",INDEX(Лаборатории!A:A,MATCH('Производственный контроль'!E4621,Лаборатории!B:B,0)))</f>
        <v/>
      </c>
      <c r="C4621" t="str">
        <f>IF(E4621="","",VLOOKUP(E4621,Лаборатории!B:D,3,0))</f>
        <v/>
      </c>
      <c r="E4621" s="150"/>
      <c r="J4621" t="str">
        <f>IF(L4621="","",VLOOKUP(L4621,Продукция!B:D,3,0))</f>
        <v/>
      </c>
      <c r="K4621" t="str">
        <f>IF(L4621="","",VLOOKUP(L4621,Продукция!B:C,2,0))</f>
        <v/>
      </c>
      <c r="L4621" s="151"/>
      <c r="M4621" t="str">
        <f>IF(L4621="","",VLOOKUP(L4621,Продукция!B:L,11,0))</f>
        <v/>
      </c>
      <c r="AB4621" t="str">
        <f>IF(L4621="","",VLOOKUP(L4621&amp;I4621,Продукция!A:I,9,0))</f>
        <v/>
      </c>
      <c r="AF4621" t="str">
        <f>IF(AD4621="","",VLOOKUP(AD4621,'Сотрудники и ссылки'!A:B,2,0))</f>
        <v/>
      </c>
      <c r="AG4621" t="str">
        <f>IF(AD4621="","",VLOOKUP(AD4621,'Сотрудники и ссылки'!A:C,3,0))</f>
        <v/>
      </c>
      <c r="AI4621" t="str">
        <f>IF(AH4621="","",VLOOKUP(AH4621,'Сотрудники и ссылки'!A:B,2,0))</f>
        <v/>
      </c>
      <c r="AJ4621" t="str">
        <f>IF(AH4621="","",VLOOKUP(AH4621,'Сотрудники и ссылки'!A:C,3,0))</f>
        <v/>
      </c>
      <c r="AL4621" s="2" t="str">
        <f>IF(AK4621="","",AK4621+VLOOKUP(I4621,'Вид исследования'!B:E,4,0))</f>
        <v/>
      </c>
      <c r="AM4621" s="2" t="str">
        <f>IF(AK4621="","",AK4621+VLOOKUP(I4621,'Вид исследования'!B:F,5,0))</f>
        <v/>
      </c>
      <c r="AQ4621" t="str">
        <f>IFERROR(IF(L4621="","",VLOOKUP(L4621&amp;I4621,Продукция!A:K,11,0)),"обратитесь к админ справочника")</f>
        <v/>
      </c>
      <c r="AS4621" t="str">
        <f>IFERROR(IF(L4621="","",VLOOKUP(L4621&amp;I4621,Продукция!A:J,10,0)),"обратитесь к админ справочника")</f>
        <v/>
      </c>
    </row>
    <row r="4622" spans="1:45" x14ac:dyDescent="0.25">
      <c r="A4622" t="str">
        <f t="shared" si="82"/>
        <v/>
      </c>
      <c r="B4622" t="str">
        <f>IF(E4622="","",INDEX(Лаборатории!A:A,MATCH('Производственный контроль'!E4622,Лаборатории!B:B,0)))</f>
        <v/>
      </c>
      <c r="C4622" t="str">
        <f>IF(E4622="","",VLOOKUP(E4622,Лаборатории!B:D,3,0))</f>
        <v/>
      </c>
      <c r="E4622" s="150"/>
      <c r="J4622" t="str">
        <f>IF(L4622="","",VLOOKUP(L4622,Продукция!B:D,3,0))</f>
        <v/>
      </c>
      <c r="K4622" t="str">
        <f>IF(L4622="","",VLOOKUP(L4622,Продукция!B:C,2,0))</f>
        <v/>
      </c>
      <c r="L4622" s="151"/>
      <c r="M4622" t="str">
        <f>IF(L4622="","",VLOOKUP(L4622,Продукция!B:L,11,0))</f>
        <v/>
      </c>
      <c r="AB4622" t="str">
        <f>IF(L4622="","",VLOOKUP(L4622&amp;I4622,Продукция!A:I,9,0))</f>
        <v/>
      </c>
      <c r="AF4622" t="str">
        <f>IF(AD4622="","",VLOOKUP(AD4622,'Сотрудники и ссылки'!A:B,2,0))</f>
        <v/>
      </c>
      <c r="AG4622" t="str">
        <f>IF(AD4622="","",VLOOKUP(AD4622,'Сотрудники и ссылки'!A:C,3,0))</f>
        <v/>
      </c>
      <c r="AI4622" t="str">
        <f>IF(AH4622="","",VLOOKUP(AH4622,'Сотрудники и ссылки'!A:B,2,0))</f>
        <v/>
      </c>
      <c r="AJ4622" t="str">
        <f>IF(AH4622="","",VLOOKUP(AH4622,'Сотрудники и ссылки'!A:C,3,0))</f>
        <v/>
      </c>
      <c r="AL4622" s="2" t="str">
        <f>IF(AK4622="","",AK4622+VLOOKUP(I4622,'Вид исследования'!B:E,4,0))</f>
        <v/>
      </c>
      <c r="AM4622" s="2" t="str">
        <f>IF(AK4622="","",AK4622+VLOOKUP(I4622,'Вид исследования'!B:F,5,0))</f>
        <v/>
      </c>
      <c r="AQ4622" t="str">
        <f>IFERROR(IF(L4622="","",VLOOKUP(L4622&amp;I4622,Продукция!A:K,11,0)),"обратитесь к админ справочника")</f>
        <v/>
      </c>
      <c r="AS4622" t="str">
        <f>IFERROR(IF(L4622="","",VLOOKUP(L4622&amp;I4622,Продукция!A:J,10,0)),"обратитесь к админ справочника")</f>
        <v/>
      </c>
    </row>
    <row r="4623" spans="1:45" x14ac:dyDescent="0.25">
      <c r="A4623" t="str">
        <f t="shared" si="82"/>
        <v/>
      </c>
      <c r="B4623" t="str">
        <f>IF(E4623="","",INDEX(Лаборатории!A:A,MATCH('Производственный контроль'!E4623,Лаборатории!B:B,0)))</f>
        <v/>
      </c>
      <c r="C4623" t="str">
        <f>IF(E4623="","",VLOOKUP(E4623,Лаборатории!B:D,3,0))</f>
        <v/>
      </c>
      <c r="E4623" s="150"/>
      <c r="J4623" t="str">
        <f>IF(L4623="","",VLOOKUP(L4623,Продукция!B:D,3,0))</f>
        <v/>
      </c>
      <c r="K4623" t="str">
        <f>IF(L4623="","",VLOOKUP(L4623,Продукция!B:C,2,0))</f>
        <v/>
      </c>
      <c r="L4623" s="151"/>
      <c r="M4623" t="str">
        <f>IF(L4623="","",VLOOKUP(L4623,Продукция!B:L,11,0))</f>
        <v/>
      </c>
      <c r="AB4623" t="str">
        <f>IF(L4623="","",VLOOKUP(L4623&amp;I4623,Продукция!A:I,9,0))</f>
        <v/>
      </c>
      <c r="AF4623" t="str">
        <f>IF(AD4623="","",VLOOKUP(AD4623,'Сотрудники и ссылки'!A:B,2,0))</f>
        <v/>
      </c>
      <c r="AG4623" t="str">
        <f>IF(AD4623="","",VLOOKUP(AD4623,'Сотрудники и ссылки'!A:C,3,0))</f>
        <v/>
      </c>
      <c r="AI4623" t="str">
        <f>IF(AH4623="","",VLOOKUP(AH4623,'Сотрудники и ссылки'!A:B,2,0))</f>
        <v/>
      </c>
      <c r="AJ4623" t="str">
        <f>IF(AH4623="","",VLOOKUP(AH4623,'Сотрудники и ссылки'!A:C,3,0))</f>
        <v/>
      </c>
      <c r="AL4623" s="2" t="str">
        <f>IF(AK4623="","",AK4623+VLOOKUP(I4623,'Вид исследования'!B:E,4,0))</f>
        <v/>
      </c>
      <c r="AM4623" s="2" t="str">
        <f>IF(AK4623="","",AK4623+VLOOKUP(I4623,'Вид исследования'!B:F,5,0))</f>
        <v/>
      </c>
      <c r="AQ4623" t="str">
        <f>IFERROR(IF(L4623="","",VLOOKUP(L4623&amp;I4623,Продукция!A:K,11,0)),"обратитесь к админ справочника")</f>
        <v/>
      </c>
      <c r="AS4623" t="str">
        <f>IFERROR(IF(L4623="","",VLOOKUP(L4623&amp;I4623,Продукция!A:J,10,0)),"обратитесь к админ справочника")</f>
        <v/>
      </c>
    </row>
    <row r="4624" spans="1:45" x14ac:dyDescent="0.25">
      <c r="A4624" t="str">
        <f t="shared" si="82"/>
        <v/>
      </c>
      <c r="B4624" t="str">
        <f>IF(E4624="","",INDEX(Лаборатории!A:A,MATCH('Производственный контроль'!E4624,Лаборатории!B:B,0)))</f>
        <v/>
      </c>
      <c r="C4624" t="str">
        <f>IF(E4624="","",VLOOKUP(E4624,Лаборатории!B:D,3,0))</f>
        <v/>
      </c>
      <c r="E4624" s="150"/>
      <c r="J4624" t="str">
        <f>IF(L4624="","",VLOOKUP(L4624,Продукция!B:D,3,0))</f>
        <v/>
      </c>
      <c r="K4624" t="str">
        <f>IF(L4624="","",VLOOKUP(L4624,Продукция!B:C,2,0))</f>
        <v/>
      </c>
      <c r="L4624" s="151"/>
      <c r="M4624" t="str">
        <f>IF(L4624="","",VLOOKUP(L4624,Продукция!B:L,11,0))</f>
        <v/>
      </c>
      <c r="AB4624" t="str">
        <f>IF(L4624="","",VLOOKUP(L4624&amp;I4624,Продукция!A:I,9,0))</f>
        <v/>
      </c>
      <c r="AF4624" t="str">
        <f>IF(AD4624="","",VLOOKUP(AD4624,'Сотрудники и ссылки'!A:B,2,0))</f>
        <v/>
      </c>
      <c r="AG4624" t="str">
        <f>IF(AD4624="","",VLOOKUP(AD4624,'Сотрудники и ссылки'!A:C,3,0))</f>
        <v/>
      </c>
      <c r="AI4624" t="str">
        <f>IF(AH4624="","",VLOOKUP(AH4624,'Сотрудники и ссылки'!A:B,2,0))</f>
        <v/>
      </c>
      <c r="AJ4624" t="str">
        <f>IF(AH4624="","",VLOOKUP(AH4624,'Сотрудники и ссылки'!A:C,3,0))</f>
        <v/>
      </c>
      <c r="AL4624" s="2" t="str">
        <f>IF(AK4624="","",AK4624+VLOOKUP(I4624,'Вид исследования'!B:E,4,0))</f>
        <v/>
      </c>
      <c r="AM4624" s="2" t="str">
        <f>IF(AK4624="","",AK4624+VLOOKUP(I4624,'Вид исследования'!B:F,5,0))</f>
        <v/>
      </c>
      <c r="AQ4624" t="str">
        <f>IFERROR(IF(L4624="","",VLOOKUP(L4624&amp;I4624,Продукция!A:K,11,0)),"обратитесь к админ справочника")</f>
        <v/>
      </c>
      <c r="AS4624" t="str">
        <f>IFERROR(IF(L4624="","",VLOOKUP(L4624&amp;I4624,Продукция!A:J,10,0)),"обратитесь к админ справочника")</f>
        <v/>
      </c>
    </row>
    <row r="4625" spans="1:45" x14ac:dyDescent="0.25">
      <c r="A4625" t="str">
        <f t="shared" si="82"/>
        <v/>
      </c>
      <c r="B4625" t="str">
        <f>IF(E4625="","",INDEX(Лаборатории!A:A,MATCH('Производственный контроль'!E4625,Лаборатории!B:B,0)))</f>
        <v/>
      </c>
      <c r="C4625" t="str">
        <f>IF(E4625="","",VLOOKUP(E4625,Лаборатории!B:D,3,0))</f>
        <v/>
      </c>
      <c r="E4625" s="150"/>
      <c r="J4625" t="str">
        <f>IF(L4625="","",VLOOKUP(L4625,Продукция!B:D,3,0))</f>
        <v/>
      </c>
      <c r="K4625" t="str">
        <f>IF(L4625="","",VLOOKUP(L4625,Продукция!B:C,2,0))</f>
        <v/>
      </c>
      <c r="L4625" s="151"/>
      <c r="M4625" t="str">
        <f>IF(L4625="","",VLOOKUP(L4625,Продукция!B:L,11,0))</f>
        <v/>
      </c>
      <c r="AB4625" t="str">
        <f>IF(L4625="","",VLOOKUP(L4625&amp;I4625,Продукция!A:I,9,0))</f>
        <v/>
      </c>
      <c r="AF4625" t="str">
        <f>IF(AD4625="","",VLOOKUP(AD4625,'Сотрудники и ссылки'!A:B,2,0))</f>
        <v/>
      </c>
      <c r="AG4625" t="str">
        <f>IF(AD4625="","",VLOOKUP(AD4625,'Сотрудники и ссылки'!A:C,3,0))</f>
        <v/>
      </c>
      <c r="AI4625" t="str">
        <f>IF(AH4625="","",VLOOKUP(AH4625,'Сотрудники и ссылки'!A:B,2,0))</f>
        <v/>
      </c>
      <c r="AJ4625" t="str">
        <f>IF(AH4625="","",VLOOKUP(AH4625,'Сотрудники и ссылки'!A:C,3,0))</f>
        <v/>
      </c>
      <c r="AL4625" s="2" t="str">
        <f>IF(AK4625="","",AK4625+VLOOKUP(I4625,'Вид исследования'!B:E,4,0))</f>
        <v/>
      </c>
      <c r="AM4625" s="2" t="str">
        <f>IF(AK4625="","",AK4625+VLOOKUP(I4625,'Вид исследования'!B:F,5,0))</f>
        <v/>
      </c>
      <c r="AQ4625" t="str">
        <f>IFERROR(IF(L4625="","",VLOOKUP(L4625&amp;I4625,Продукция!A:K,11,0)),"обратитесь к админ справочника")</f>
        <v/>
      </c>
      <c r="AS4625" t="str">
        <f>IFERROR(IF(L4625="","",VLOOKUP(L4625&amp;I4625,Продукция!A:J,10,0)),"обратитесь к админ справочника")</f>
        <v/>
      </c>
    </row>
    <row r="4626" spans="1:45" x14ac:dyDescent="0.25">
      <c r="A4626" t="str">
        <f t="shared" si="82"/>
        <v/>
      </c>
      <c r="B4626" t="str">
        <f>IF(E4626="","",INDEX(Лаборатории!A:A,MATCH('Производственный контроль'!E4626,Лаборатории!B:B,0)))</f>
        <v/>
      </c>
      <c r="C4626" t="str">
        <f>IF(E4626="","",VLOOKUP(E4626,Лаборатории!B:D,3,0))</f>
        <v/>
      </c>
      <c r="E4626" s="150"/>
      <c r="J4626" t="str">
        <f>IF(L4626="","",VLOOKUP(L4626,Продукция!B:D,3,0))</f>
        <v/>
      </c>
      <c r="K4626" t="str">
        <f>IF(L4626="","",VLOOKUP(L4626,Продукция!B:C,2,0))</f>
        <v/>
      </c>
      <c r="L4626" s="151"/>
      <c r="M4626" t="str">
        <f>IF(L4626="","",VLOOKUP(L4626,Продукция!B:L,11,0))</f>
        <v/>
      </c>
      <c r="AB4626" t="str">
        <f>IF(L4626="","",VLOOKUP(L4626&amp;I4626,Продукция!A:I,9,0))</f>
        <v/>
      </c>
      <c r="AF4626" t="str">
        <f>IF(AD4626="","",VLOOKUP(AD4626,'Сотрудники и ссылки'!A:B,2,0))</f>
        <v/>
      </c>
      <c r="AG4626" t="str">
        <f>IF(AD4626="","",VLOOKUP(AD4626,'Сотрудники и ссылки'!A:C,3,0))</f>
        <v/>
      </c>
      <c r="AI4626" t="str">
        <f>IF(AH4626="","",VLOOKUP(AH4626,'Сотрудники и ссылки'!A:B,2,0))</f>
        <v/>
      </c>
      <c r="AJ4626" t="str">
        <f>IF(AH4626="","",VLOOKUP(AH4626,'Сотрудники и ссылки'!A:C,3,0))</f>
        <v/>
      </c>
      <c r="AL4626" s="2" t="str">
        <f>IF(AK4626="","",AK4626+VLOOKUP(I4626,'Вид исследования'!B:E,4,0))</f>
        <v/>
      </c>
      <c r="AM4626" s="2" t="str">
        <f>IF(AK4626="","",AK4626+VLOOKUP(I4626,'Вид исследования'!B:F,5,0))</f>
        <v/>
      </c>
      <c r="AQ4626" t="str">
        <f>IFERROR(IF(L4626="","",VLOOKUP(L4626&amp;I4626,Продукция!A:K,11,0)),"обратитесь к админ справочника")</f>
        <v/>
      </c>
      <c r="AS4626" t="str">
        <f>IFERROR(IF(L4626="","",VLOOKUP(L4626&amp;I4626,Продукция!A:J,10,0)),"обратитесь к админ справочника")</f>
        <v/>
      </c>
    </row>
    <row r="4627" spans="1:45" x14ac:dyDescent="0.25">
      <c r="A4627" t="str">
        <f t="shared" si="82"/>
        <v/>
      </c>
      <c r="B4627" t="str">
        <f>IF(E4627="","",INDEX(Лаборатории!A:A,MATCH('Производственный контроль'!E4627,Лаборатории!B:B,0)))</f>
        <v/>
      </c>
      <c r="C4627" t="str">
        <f>IF(E4627="","",VLOOKUP(E4627,Лаборатории!B:D,3,0))</f>
        <v/>
      </c>
      <c r="E4627" s="150"/>
      <c r="J4627" t="str">
        <f>IF(L4627="","",VLOOKUP(L4627,Продукция!B:D,3,0))</f>
        <v/>
      </c>
      <c r="K4627" t="str">
        <f>IF(L4627="","",VLOOKUP(L4627,Продукция!B:C,2,0))</f>
        <v/>
      </c>
      <c r="L4627" s="151"/>
      <c r="M4627" t="str">
        <f>IF(L4627="","",VLOOKUP(L4627,Продукция!B:L,11,0))</f>
        <v/>
      </c>
      <c r="AB4627" t="str">
        <f>IF(L4627="","",VLOOKUP(L4627&amp;I4627,Продукция!A:I,9,0))</f>
        <v/>
      </c>
      <c r="AF4627" t="str">
        <f>IF(AD4627="","",VLOOKUP(AD4627,'Сотрудники и ссылки'!A:B,2,0))</f>
        <v/>
      </c>
      <c r="AG4627" t="str">
        <f>IF(AD4627="","",VLOOKUP(AD4627,'Сотрудники и ссылки'!A:C,3,0))</f>
        <v/>
      </c>
      <c r="AI4627" t="str">
        <f>IF(AH4627="","",VLOOKUP(AH4627,'Сотрудники и ссылки'!A:B,2,0))</f>
        <v/>
      </c>
      <c r="AJ4627" t="str">
        <f>IF(AH4627="","",VLOOKUP(AH4627,'Сотрудники и ссылки'!A:C,3,0))</f>
        <v/>
      </c>
      <c r="AL4627" s="2" t="str">
        <f>IF(AK4627="","",AK4627+VLOOKUP(I4627,'Вид исследования'!B:E,4,0))</f>
        <v/>
      </c>
      <c r="AM4627" s="2" t="str">
        <f>IF(AK4627="","",AK4627+VLOOKUP(I4627,'Вид исследования'!B:F,5,0))</f>
        <v/>
      </c>
      <c r="AQ4627" t="str">
        <f>IFERROR(IF(L4627="","",VLOOKUP(L4627&amp;I4627,Продукция!A:K,11,0)),"обратитесь к админ справочника")</f>
        <v/>
      </c>
      <c r="AS4627" t="str">
        <f>IFERROR(IF(L4627="","",VLOOKUP(L4627&amp;I4627,Продукция!A:J,10,0)),"обратитесь к админ справочника")</f>
        <v/>
      </c>
    </row>
    <row r="4628" spans="1:45" x14ac:dyDescent="0.25">
      <c r="A4628" t="str">
        <f t="shared" si="82"/>
        <v/>
      </c>
      <c r="B4628" t="str">
        <f>IF(E4628="","",INDEX(Лаборатории!A:A,MATCH('Производственный контроль'!E4628,Лаборатории!B:B,0)))</f>
        <v/>
      </c>
      <c r="C4628" t="str">
        <f>IF(E4628="","",VLOOKUP(E4628,Лаборатории!B:D,3,0))</f>
        <v/>
      </c>
      <c r="E4628" s="150"/>
      <c r="J4628" t="str">
        <f>IF(L4628="","",VLOOKUP(L4628,Продукция!B:D,3,0))</f>
        <v/>
      </c>
      <c r="K4628" t="str">
        <f>IF(L4628="","",VLOOKUP(L4628,Продукция!B:C,2,0))</f>
        <v/>
      </c>
      <c r="L4628" s="151"/>
      <c r="M4628" t="str">
        <f>IF(L4628="","",VLOOKUP(L4628,Продукция!B:L,11,0))</f>
        <v/>
      </c>
      <c r="AB4628" t="str">
        <f>IF(L4628="","",VLOOKUP(L4628&amp;I4628,Продукция!A:I,9,0))</f>
        <v/>
      </c>
      <c r="AF4628" t="str">
        <f>IF(AD4628="","",VLOOKUP(AD4628,'Сотрудники и ссылки'!A:B,2,0))</f>
        <v/>
      </c>
      <c r="AG4628" t="str">
        <f>IF(AD4628="","",VLOOKUP(AD4628,'Сотрудники и ссылки'!A:C,3,0))</f>
        <v/>
      </c>
      <c r="AI4628" t="str">
        <f>IF(AH4628="","",VLOOKUP(AH4628,'Сотрудники и ссылки'!A:B,2,0))</f>
        <v/>
      </c>
      <c r="AJ4628" t="str">
        <f>IF(AH4628="","",VLOOKUP(AH4628,'Сотрудники и ссылки'!A:C,3,0))</f>
        <v/>
      </c>
      <c r="AL4628" s="2" t="str">
        <f>IF(AK4628="","",AK4628+VLOOKUP(I4628,'Вид исследования'!B:E,4,0))</f>
        <v/>
      </c>
      <c r="AM4628" s="2" t="str">
        <f>IF(AK4628="","",AK4628+VLOOKUP(I4628,'Вид исследования'!B:F,5,0))</f>
        <v/>
      </c>
      <c r="AQ4628" t="str">
        <f>IFERROR(IF(L4628="","",VLOOKUP(L4628&amp;I4628,Продукция!A:K,11,0)),"обратитесь к админ справочника")</f>
        <v/>
      </c>
      <c r="AS4628" t="str">
        <f>IFERROR(IF(L4628="","",VLOOKUP(L4628&amp;I4628,Продукция!A:J,10,0)),"обратитесь к админ справочника")</f>
        <v/>
      </c>
    </row>
    <row r="4629" spans="1:45" x14ac:dyDescent="0.25">
      <c r="A4629" t="str">
        <f t="shared" si="82"/>
        <v/>
      </c>
      <c r="B4629" t="str">
        <f>IF(E4629="","",INDEX(Лаборатории!A:A,MATCH('Производственный контроль'!E4629,Лаборатории!B:B,0)))</f>
        <v/>
      </c>
      <c r="C4629" t="str">
        <f>IF(E4629="","",VLOOKUP(E4629,Лаборатории!B:D,3,0))</f>
        <v/>
      </c>
      <c r="E4629" s="150"/>
      <c r="J4629" t="str">
        <f>IF(L4629="","",VLOOKUP(L4629,Продукция!B:D,3,0))</f>
        <v/>
      </c>
      <c r="K4629" t="str">
        <f>IF(L4629="","",VLOOKUP(L4629,Продукция!B:C,2,0))</f>
        <v/>
      </c>
      <c r="L4629" s="151"/>
      <c r="M4629" t="str">
        <f>IF(L4629="","",VLOOKUP(L4629,Продукция!B:L,11,0))</f>
        <v/>
      </c>
      <c r="AB4629" t="str">
        <f>IF(L4629="","",VLOOKUP(L4629&amp;I4629,Продукция!A:I,9,0))</f>
        <v/>
      </c>
      <c r="AF4629" t="str">
        <f>IF(AD4629="","",VLOOKUP(AD4629,'Сотрудники и ссылки'!A:B,2,0))</f>
        <v/>
      </c>
      <c r="AG4629" t="str">
        <f>IF(AD4629="","",VLOOKUP(AD4629,'Сотрудники и ссылки'!A:C,3,0))</f>
        <v/>
      </c>
      <c r="AI4629" t="str">
        <f>IF(AH4629="","",VLOOKUP(AH4629,'Сотрудники и ссылки'!A:B,2,0))</f>
        <v/>
      </c>
      <c r="AJ4629" t="str">
        <f>IF(AH4629="","",VLOOKUP(AH4629,'Сотрудники и ссылки'!A:C,3,0))</f>
        <v/>
      </c>
      <c r="AL4629" s="2" t="str">
        <f>IF(AK4629="","",AK4629+VLOOKUP(I4629,'Вид исследования'!B:E,4,0))</f>
        <v/>
      </c>
      <c r="AM4629" s="2" t="str">
        <f>IF(AK4629="","",AK4629+VLOOKUP(I4629,'Вид исследования'!B:F,5,0))</f>
        <v/>
      </c>
      <c r="AQ4629" t="str">
        <f>IFERROR(IF(L4629="","",VLOOKUP(L4629&amp;I4629,Продукция!A:K,11,0)),"обратитесь к админ справочника")</f>
        <v/>
      </c>
      <c r="AS4629" t="str">
        <f>IFERROR(IF(L4629="","",VLOOKUP(L4629&amp;I4629,Продукция!A:J,10,0)),"обратитесь к админ справочника")</f>
        <v/>
      </c>
    </row>
    <row r="4630" spans="1:45" x14ac:dyDescent="0.25">
      <c r="A4630" t="str">
        <f t="shared" si="82"/>
        <v/>
      </c>
      <c r="B4630" t="str">
        <f>IF(E4630="","",INDEX(Лаборатории!A:A,MATCH('Производственный контроль'!E4630,Лаборатории!B:B,0)))</f>
        <v/>
      </c>
      <c r="C4630" t="str">
        <f>IF(E4630="","",VLOOKUP(E4630,Лаборатории!B:D,3,0))</f>
        <v/>
      </c>
      <c r="E4630" s="150"/>
      <c r="J4630" t="str">
        <f>IF(L4630="","",VLOOKUP(L4630,Продукция!B:D,3,0))</f>
        <v/>
      </c>
      <c r="K4630" t="str">
        <f>IF(L4630="","",VLOOKUP(L4630,Продукция!B:C,2,0))</f>
        <v/>
      </c>
      <c r="L4630" s="151"/>
      <c r="M4630" t="str">
        <f>IF(L4630="","",VLOOKUP(L4630,Продукция!B:L,11,0))</f>
        <v/>
      </c>
      <c r="AB4630" t="str">
        <f>IF(L4630="","",VLOOKUP(L4630&amp;I4630,Продукция!A:I,9,0))</f>
        <v/>
      </c>
      <c r="AF4630" t="str">
        <f>IF(AD4630="","",VLOOKUP(AD4630,'Сотрудники и ссылки'!A:B,2,0))</f>
        <v/>
      </c>
      <c r="AG4630" t="str">
        <f>IF(AD4630="","",VLOOKUP(AD4630,'Сотрудники и ссылки'!A:C,3,0))</f>
        <v/>
      </c>
      <c r="AI4630" t="str">
        <f>IF(AH4630="","",VLOOKUP(AH4630,'Сотрудники и ссылки'!A:B,2,0))</f>
        <v/>
      </c>
      <c r="AJ4630" t="str">
        <f>IF(AH4630="","",VLOOKUP(AH4630,'Сотрудники и ссылки'!A:C,3,0))</f>
        <v/>
      </c>
      <c r="AL4630" s="2" t="str">
        <f>IF(AK4630="","",AK4630+VLOOKUP(I4630,'Вид исследования'!B:E,4,0))</f>
        <v/>
      </c>
      <c r="AM4630" s="2" t="str">
        <f>IF(AK4630="","",AK4630+VLOOKUP(I4630,'Вид исследования'!B:F,5,0))</f>
        <v/>
      </c>
      <c r="AQ4630" t="str">
        <f>IFERROR(IF(L4630="","",VLOOKUP(L4630&amp;I4630,Продукция!A:K,11,0)),"обратитесь к админ справочника")</f>
        <v/>
      </c>
      <c r="AS4630" t="str">
        <f>IFERROR(IF(L4630="","",VLOOKUP(L4630&amp;I4630,Продукция!A:J,10,0)),"обратитесь к админ справочника")</f>
        <v/>
      </c>
    </row>
    <row r="4631" spans="1:45" x14ac:dyDescent="0.25">
      <c r="A4631" t="str">
        <f t="shared" si="82"/>
        <v/>
      </c>
      <c r="B4631" t="str">
        <f>IF(E4631="","",INDEX(Лаборатории!A:A,MATCH('Производственный контроль'!E4631,Лаборатории!B:B,0)))</f>
        <v/>
      </c>
      <c r="C4631" t="str">
        <f>IF(E4631="","",VLOOKUP(E4631,Лаборатории!B:D,3,0))</f>
        <v/>
      </c>
      <c r="E4631" s="150"/>
      <c r="J4631" t="str">
        <f>IF(L4631="","",VLOOKUP(L4631,Продукция!B:D,3,0))</f>
        <v/>
      </c>
      <c r="K4631" t="str">
        <f>IF(L4631="","",VLOOKUP(L4631,Продукция!B:C,2,0))</f>
        <v/>
      </c>
      <c r="L4631" s="151"/>
      <c r="M4631" t="str">
        <f>IF(L4631="","",VLOOKUP(L4631,Продукция!B:L,11,0))</f>
        <v/>
      </c>
      <c r="AB4631" t="str">
        <f>IF(L4631="","",VLOOKUP(L4631&amp;I4631,Продукция!A:I,9,0))</f>
        <v/>
      </c>
      <c r="AF4631" t="str">
        <f>IF(AD4631="","",VLOOKUP(AD4631,'Сотрудники и ссылки'!A:B,2,0))</f>
        <v/>
      </c>
      <c r="AG4631" t="str">
        <f>IF(AD4631="","",VLOOKUP(AD4631,'Сотрудники и ссылки'!A:C,3,0))</f>
        <v/>
      </c>
      <c r="AI4631" t="str">
        <f>IF(AH4631="","",VLOOKUP(AH4631,'Сотрудники и ссылки'!A:B,2,0))</f>
        <v/>
      </c>
      <c r="AJ4631" t="str">
        <f>IF(AH4631="","",VLOOKUP(AH4631,'Сотрудники и ссылки'!A:C,3,0))</f>
        <v/>
      </c>
      <c r="AL4631" s="2" t="str">
        <f>IF(AK4631="","",AK4631+VLOOKUP(I4631,'Вид исследования'!B:E,4,0))</f>
        <v/>
      </c>
      <c r="AM4631" s="2" t="str">
        <f>IF(AK4631="","",AK4631+VLOOKUP(I4631,'Вид исследования'!B:F,5,0))</f>
        <v/>
      </c>
      <c r="AQ4631" t="str">
        <f>IFERROR(IF(L4631="","",VLOOKUP(L4631&amp;I4631,Продукция!A:K,11,0)),"обратитесь к админ справочника")</f>
        <v/>
      </c>
      <c r="AS4631" t="str">
        <f>IFERROR(IF(L4631="","",VLOOKUP(L4631&amp;I4631,Продукция!A:J,10,0)),"обратитесь к админ справочника")</f>
        <v/>
      </c>
    </row>
    <row r="4632" spans="1:45" x14ac:dyDescent="0.25">
      <c r="A4632" t="str">
        <f t="shared" si="82"/>
        <v/>
      </c>
      <c r="B4632" t="str">
        <f>IF(E4632="","",INDEX(Лаборатории!A:A,MATCH('Производственный контроль'!E4632,Лаборатории!B:B,0)))</f>
        <v/>
      </c>
      <c r="C4632" t="str">
        <f>IF(E4632="","",VLOOKUP(E4632,Лаборатории!B:D,3,0))</f>
        <v/>
      </c>
      <c r="E4632" s="150"/>
      <c r="J4632" t="str">
        <f>IF(L4632="","",VLOOKUP(L4632,Продукция!B:D,3,0))</f>
        <v/>
      </c>
      <c r="K4632" t="str">
        <f>IF(L4632="","",VLOOKUP(L4632,Продукция!B:C,2,0))</f>
        <v/>
      </c>
      <c r="L4632" s="151"/>
      <c r="M4632" t="str">
        <f>IF(L4632="","",VLOOKUP(L4632,Продукция!B:L,11,0))</f>
        <v/>
      </c>
      <c r="AB4632" t="str">
        <f>IF(L4632="","",VLOOKUP(L4632&amp;I4632,Продукция!A:I,9,0))</f>
        <v/>
      </c>
      <c r="AF4632" t="str">
        <f>IF(AD4632="","",VLOOKUP(AD4632,'Сотрудники и ссылки'!A:B,2,0))</f>
        <v/>
      </c>
      <c r="AG4632" t="str">
        <f>IF(AD4632="","",VLOOKUP(AD4632,'Сотрудники и ссылки'!A:C,3,0))</f>
        <v/>
      </c>
      <c r="AI4632" t="str">
        <f>IF(AH4632="","",VLOOKUP(AH4632,'Сотрудники и ссылки'!A:B,2,0))</f>
        <v/>
      </c>
      <c r="AJ4632" t="str">
        <f>IF(AH4632="","",VLOOKUP(AH4632,'Сотрудники и ссылки'!A:C,3,0))</f>
        <v/>
      </c>
      <c r="AL4632" s="2" t="str">
        <f>IF(AK4632="","",AK4632+VLOOKUP(I4632,'Вид исследования'!B:E,4,0))</f>
        <v/>
      </c>
      <c r="AM4632" s="2" t="str">
        <f>IF(AK4632="","",AK4632+VLOOKUP(I4632,'Вид исследования'!B:F,5,0))</f>
        <v/>
      </c>
      <c r="AQ4632" t="str">
        <f>IFERROR(IF(L4632="","",VLOOKUP(L4632&amp;I4632,Продукция!A:K,11,0)),"обратитесь к админ справочника")</f>
        <v/>
      </c>
      <c r="AS4632" t="str">
        <f>IFERROR(IF(L4632="","",VLOOKUP(L4632&amp;I4632,Продукция!A:J,10,0)),"обратитесь к админ справочника")</f>
        <v/>
      </c>
    </row>
    <row r="4633" spans="1:45" x14ac:dyDescent="0.25">
      <c r="A4633" t="str">
        <f t="shared" si="82"/>
        <v/>
      </c>
      <c r="B4633" t="str">
        <f>IF(E4633="","",INDEX(Лаборатории!A:A,MATCH('Производственный контроль'!E4633,Лаборатории!B:B,0)))</f>
        <v/>
      </c>
      <c r="C4633" t="str">
        <f>IF(E4633="","",VLOOKUP(E4633,Лаборатории!B:D,3,0))</f>
        <v/>
      </c>
      <c r="E4633" s="150"/>
      <c r="J4633" t="str">
        <f>IF(L4633="","",VLOOKUP(L4633,Продукция!B:D,3,0))</f>
        <v/>
      </c>
      <c r="K4633" t="str">
        <f>IF(L4633="","",VLOOKUP(L4633,Продукция!B:C,2,0))</f>
        <v/>
      </c>
      <c r="L4633" s="151"/>
      <c r="M4633" t="str">
        <f>IF(L4633="","",VLOOKUP(L4633,Продукция!B:L,11,0))</f>
        <v/>
      </c>
      <c r="AB4633" t="str">
        <f>IF(L4633="","",VLOOKUP(L4633&amp;I4633,Продукция!A:I,9,0))</f>
        <v/>
      </c>
      <c r="AF4633" t="str">
        <f>IF(AD4633="","",VLOOKUP(AD4633,'Сотрудники и ссылки'!A:B,2,0))</f>
        <v/>
      </c>
      <c r="AG4633" t="str">
        <f>IF(AD4633="","",VLOOKUP(AD4633,'Сотрудники и ссылки'!A:C,3,0))</f>
        <v/>
      </c>
      <c r="AI4633" t="str">
        <f>IF(AH4633="","",VLOOKUP(AH4633,'Сотрудники и ссылки'!A:B,2,0))</f>
        <v/>
      </c>
      <c r="AJ4633" t="str">
        <f>IF(AH4633="","",VLOOKUP(AH4633,'Сотрудники и ссылки'!A:C,3,0))</f>
        <v/>
      </c>
      <c r="AL4633" s="2" t="str">
        <f>IF(AK4633="","",AK4633+VLOOKUP(I4633,'Вид исследования'!B:E,4,0))</f>
        <v/>
      </c>
      <c r="AM4633" s="2" t="str">
        <f>IF(AK4633="","",AK4633+VLOOKUP(I4633,'Вид исследования'!B:F,5,0))</f>
        <v/>
      </c>
      <c r="AQ4633" t="str">
        <f>IFERROR(IF(L4633="","",VLOOKUP(L4633&amp;I4633,Продукция!A:K,11,0)),"обратитесь к админ справочника")</f>
        <v/>
      </c>
      <c r="AS4633" t="str">
        <f>IFERROR(IF(L4633="","",VLOOKUP(L4633&amp;I4633,Продукция!A:J,10,0)),"обратитесь к админ справочника")</f>
        <v/>
      </c>
    </row>
    <row r="4634" spans="1:45" x14ac:dyDescent="0.25">
      <c r="A4634" t="str">
        <f t="shared" si="82"/>
        <v/>
      </c>
      <c r="B4634" t="str">
        <f>IF(E4634="","",INDEX(Лаборатории!A:A,MATCH('Производственный контроль'!E4634,Лаборатории!B:B,0)))</f>
        <v/>
      </c>
      <c r="C4634" t="str">
        <f>IF(E4634="","",VLOOKUP(E4634,Лаборатории!B:D,3,0))</f>
        <v/>
      </c>
      <c r="E4634" s="150"/>
      <c r="J4634" t="str">
        <f>IF(L4634="","",VLOOKUP(L4634,Продукция!B:D,3,0))</f>
        <v/>
      </c>
      <c r="K4634" t="str">
        <f>IF(L4634="","",VLOOKUP(L4634,Продукция!B:C,2,0))</f>
        <v/>
      </c>
      <c r="L4634" s="151"/>
      <c r="M4634" t="str">
        <f>IF(L4634="","",VLOOKUP(L4634,Продукция!B:L,11,0))</f>
        <v/>
      </c>
      <c r="AB4634" t="str">
        <f>IF(L4634="","",VLOOKUP(L4634&amp;I4634,Продукция!A:I,9,0))</f>
        <v/>
      </c>
      <c r="AF4634" t="str">
        <f>IF(AD4634="","",VLOOKUP(AD4634,'Сотрудники и ссылки'!A:B,2,0))</f>
        <v/>
      </c>
      <c r="AG4634" t="str">
        <f>IF(AD4634="","",VLOOKUP(AD4634,'Сотрудники и ссылки'!A:C,3,0))</f>
        <v/>
      </c>
      <c r="AI4634" t="str">
        <f>IF(AH4634="","",VLOOKUP(AH4634,'Сотрудники и ссылки'!A:B,2,0))</f>
        <v/>
      </c>
      <c r="AJ4634" t="str">
        <f>IF(AH4634="","",VLOOKUP(AH4634,'Сотрудники и ссылки'!A:C,3,0))</f>
        <v/>
      </c>
      <c r="AL4634" s="2" t="str">
        <f>IF(AK4634="","",AK4634+VLOOKUP(I4634,'Вид исследования'!B:E,4,0))</f>
        <v/>
      </c>
      <c r="AM4634" s="2" t="str">
        <f>IF(AK4634="","",AK4634+VLOOKUP(I4634,'Вид исследования'!B:F,5,0))</f>
        <v/>
      </c>
      <c r="AQ4634" t="str">
        <f>IFERROR(IF(L4634="","",VLOOKUP(L4634&amp;I4634,Продукция!A:K,11,0)),"обратитесь к админ справочника")</f>
        <v/>
      </c>
      <c r="AS4634" t="str">
        <f>IFERROR(IF(L4634="","",VLOOKUP(L4634&amp;I4634,Продукция!A:J,10,0)),"обратитесь к админ справочника")</f>
        <v/>
      </c>
    </row>
    <row r="4635" spans="1:45" x14ac:dyDescent="0.25">
      <c r="A4635" t="str">
        <f t="shared" si="82"/>
        <v/>
      </c>
      <c r="B4635" t="str">
        <f>IF(E4635="","",INDEX(Лаборатории!A:A,MATCH('Производственный контроль'!E4635,Лаборатории!B:B,0)))</f>
        <v/>
      </c>
      <c r="C4635" t="str">
        <f>IF(E4635="","",VLOOKUP(E4635,Лаборатории!B:D,3,0))</f>
        <v/>
      </c>
      <c r="E4635" s="150"/>
      <c r="J4635" t="str">
        <f>IF(L4635="","",VLOOKUP(L4635,Продукция!B:D,3,0))</f>
        <v/>
      </c>
      <c r="K4635" t="str">
        <f>IF(L4635="","",VLOOKUP(L4635,Продукция!B:C,2,0))</f>
        <v/>
      </c>
      <c r="L4635" s="151"/>
      <c r="M4635" t="str">
        <f>IF(L4635="","",VLOOKUP(L4635,Продукция!B:L,11,0))</f>
        <v/>
      </c>
      <c r="AB4635" t="str">
        <f>IF(L4635="","",VLOOKUP(L4635&amp;I4635,Продукция!A:I,9,0))</f>
        <v/>
      </c>
      <c r="AF4635" t="str">
        <f>IF(AD4635="","",VLOOKUP(AD4635,'Сотрудники и ссылки'!A:B,2,0))</f>
        <v/>
      </c>
      <c r="AG4635" t="str">
        <f>IF(AD4635="","",VLOOKUP(AD4635,'Сотрудники и ссылки'!A:C,3,0))</f>
        <v/>
      </c>
      <c r="AI4635" t="str">
        <f>IF(AH4635="","",VLOOKUP(AH4635,'Сотрудники и ссылки'!A:B,2,0))</f>
        <v/>
      </c>
      <c r="AJ4635" t="str">
        <f>IF(AH4635="","",VLOOKUP(AH4635,'Сотрудники и ссылки'!A:C,3,0))</f>
        <v/>
      </c>
      <c r="AL4635" s="2" t="str">
        <f>IF(AK4635="","",AK4635+VLOOKUP(I4635,'Вид исследования'!B:E,4,0))</f>
        <v/>
      </c>
      <c r="AM4635" s="2" t="str">
        <f>IF(AK4635="","",AK4635+VLOOKUP(I4635,'Вид исследования'!B:F,5,0))</f>
        <v/>
      </c>
      <c r="AQ4635" t="str">
        <f>IFERROR(IF(L4635="","",VLOOKUP(L4635&amp;I4635,Продукция!A:K,11,0)),"обратитесь к админ справочника")</f>
        <v/>
      </c>
      <c r="AS4635" t="str">
        <f>IFERROR(IF(L4635="","",VLOOKUP(L4635&amp;I4635,Продукция!A:J,10,0)),"обратитесь к админ справочника")</f>
        <v/>
      </c>
    </row>
    <row r="4636" spans="1:45" x14ac:dyDescent="0.25">
      <c r="A4636" t="str">
        <f t="shared" si="82"/>
        <v/>
      </c>
      <c r="B4636" t="str">
        <f>IF(E4636="","",INDEX(Лаборатории!A:A,MATCH('Производственный контроль'!E4636,Лаборатории!B:B,0)))</f>
        <v/>
      </c>
      <c r="C4636" t="str">
        <f>IF(E4636="","",VLOOKUP(E4636,Лаборатории!B:D,3,0))</f>
        <v/>
      </c>
      <c r="E4636" s="150"/>
      <c r="J4636" t="str">
        <f>IF(L4636="","",VLOOKUP(L4636,Продукция!B:D,3,0))</f>
        <v/>
      </c>
      <c r="K4636" t="str">
        <f>IF(L4636="","",VLOOKUP(L4636,Продукция!B:C,2,0))</f>
        <v/>
      </c>
      <c r="L4636" s="151"/>
      <c r="M4636" t="str">
        <f>IF(L4636="","",VLOOKUP(L4636,Продукция!B:L,11,0))</f>
        <v/>
      </c>
      <c r="AB4636" t="str">
        <f>IF(L4636="","",VLOOKUP(L4636&amp;I4636,Продукция!A:I,9,0))</f>
        <v/>
      </c>
      <c r="AF4636" t="str">
        <f>IF(AD4636="","",VLOOKUP(AD4636,'Сотрудники и ссылки'!A:B,2,0))</f>
        <v/>
      </c>
      <c r="AG4636" t="str">
        <f>IF(AD4636="","",VLOOKUP(AD4636,'Сотрудники и ссылки'!A:C,3,0))</f>
        <v/>
      </c>
      <c r="AI4636" t="str">
        <f>IF(AH4636="","",VLOOKUP(AH4636,'Сотрудники и ссылки'!A:B,2,0))</f>
        <v/>
      </c>
      <c r="AJ4636" t="str">
        <f>IF(AH4636="","",VLOOKUP(AH4636,'Сотрудники и ссылки'!A:C,3,0))</f>
        <v/>
      </c>
      <c r="AL4636" s="2" t="str">
        <f>IF(AK4636="","",AK4636+VLOOKUP(I4636,'Вид исследования'!B:E,4,0))</f>
        <v/>
      </c>
      <c r="AM4636" s="2" t="str">
        <f>IF(AK4636="","",AK4636+VLOOKUP(I4636,'Вид исследования'!B:F,5,0))</f>
        <v/>
      </c>
      <c r="AQ4636" t="str">
        <f>IFERROR(IF(L4636="","",VLOOKUP(L4636&amp;I4636,Продукция!A:K,11,0)),"обратитесь к админ справочника")</f>
        <v/>
      </c>
      <c r="AS4636" t="str">
        <f>IFERROR(IF(L4636="","",VLOOKUP(L4636&amp;I4636,Продукция!A:J,10,0)),"обратитесь к админ справочника")</f>
        <v/>
      </c>
    </row>
    <row r="4637" spans="1:45" x14ac:dyDescent="0.25">
      <c r="A4637" t="str">
        <f t="shared" si="82"/>
        <v/>
      </c>
      <c r="B4637" t="str">
        <f>IF(E4637="","",INDEX(Лаборатории!A:A,MATCH('Производственный контроль'!E4637,Лаборатории!B:B,0)))</f>
        <v/>
      </c>
      <c r="C4637" t="str">
        <f>IF(E4637="","",VLOOKUP(E4637,Лаборатории!B:D,3,0))</f>
        <v/>
      </c>
      <c r="E4637" s="150"/>
      <c r="J4637" t="str">
        <f>IF(L4637="","",VLOOKUP(L4637,Продукция!B:D,3,0))</f>
        <v/>
      </c>
      <c r="K4637" t="str">
        <f>IF(L4637="","",VLOOKUP(L4637,Продукция!B:C,2,0))</f>
        <v/>
      </c>
      <c r="L4637" s="151"/>
      <c r="M4637" t="str">
        <f>IF(L4637="","",VLOOKUP(L4637,Продукция!B:L,11,0))</f>
        <v/>
      </c>
      <c r="AB4637" t="str">
        <f>IF(L4637="","",VLOOKUP(L4637&amp;I4637,Продукция!A:I,9,0))</f>
        <v/>
      </c>
      <c r="AF4637" t="str">
        <f>IF(AD4637="","",VLOOKUP(AD4637,'Сотрудники и ссылки'!A:B,2,0))</f>
        <v/>
      </c>
      <c r="AG4637" t="str">
        <f>IF(AD4637="","",VLOOKUP(AD4637,'Сотрудники и ссылки'!A:C,3,0))</f>
        <v/>
      </c>
      <c r="AI4637" t="str">
        <f>IF(AH4637="","",VLOOKUP(AH4637,'Сотрудники и ссылки'!A:B,2,0))</f>
        <v/>
      </c>
      <c r="AJ4637" t="str">
        <f>IF(AH4637="","",VLOOKUP(AH4637,'Сотрудники и ссылки'!A:C,3,0))</f>
        <v/>
      </c>
      <c r="AL4637" s="2" t="str">
        <f>IF(AK4637="","",AK4637+VLOOKUP(I4637,'Вид исследования'!B:E,4,0))</f>
        <v/>
      </c>
      <c r="AM4637" s="2" t="str">
        <f>IF(AK4637="","",AK4637+VLOOKUP(I4637,'Вид исследования'!B:F,5,0))</f>
        <v/>
      </c>
      <c r="AQ4637" t="str">
        <f>IFERROR(IF(L4637="","",VLOOKUP(L4637&amp;I4637,Продукция!A:K,11,0)),"обратитесь к админ справочника")</f>
        <v/>
      </c>
      <c r="AS4637" t="str">
        <f>IFERROR(IF(L4637="","",VLOOKUP(L4637&amp;I4637,Продукция!A:J,10,0)),"обратитесь к админ справочника")</f>
        <v/>
      </c>
    </row>
    <row r="4638" spans="1:45" x14ac:dyDescent="0.25">
      <c r="A4638" t="str">
        <f t="shared" si="82"/>
        <v/>
      </c>
      <c r="B4638" t="str">
        <f>IF(E4638="","",INDEX(Лаборатории!A:A,MATCH('Производственный контроль'!E4638,Лаборатории!B:B,0)))</f>
        <v/>
      </c>
      <c r="C4638" t="str">
        <f>IF(E4638="","",VLOOKUP(E4638,Лаборатории!B:D,3,0))</f>
        <v/>
      </c>
      <c r="E4638" s="150"/>
      <c r="J4638" t="str">
        <f>IF(L4638="","",VLOOKUP(L4638,Продукция!B:D,3,0))</f>
        <v/>
      </c>
      <c r="K4638" t="str">
        <f>IF(L4638="","",VLOOKUP(L4638,Продукция!B:C,2,0))</f>
        <v/>
      </c>
      <c r="L4638" s="151"/>
      <c r="M4638" t="str">
        <f>IF(L4638="","",VLOOKUP(L4638,Продукция!B:L,11,0))</f>
        <v/>
      </c>
      <c r="AB4638" t="str">
        <f>IF(L4638="","",VLOOKUP(L4638&amp;I4638,Продукция!A:I,9,0))</f>
        <v/>
      </c>
      <c r="AF4638" t="str">
        <f>IF(AD4638="","",VLOOKUP(AD4638,'Сотрудники и ссылки'!A:B,2,0))</f>
        <v/>
      </c>
      <c r="AG4638" t="str">
        <f>IF(AD4638="","",VLOOKUP(AD4638,'Сотрудники и ссылки'!A:C,3,0))</f>
        <v/>
      </c>
      <c r="AI4638" t="str">
        <f>IF(AH4638="","",VLOOKUP(AH4638,'Сотрудники и ссылки'!A:B,2,0))</f>
        <v/>
      </c>
      <c r="AJ4638" t="str">
        <f>IF(AH4638="","",VLOOKUP(AH4638,'Сотрудники и ссылки'!A:C,3,0))</f>
        <v/>
      </c>
      <c r="AL4638" s="2" t="str">
        <f>IF(AK4638="","",AK4638+VLOOKUP(I4638,'Вид исследования'!B:E,4,0))</f>
        <v/>
      </c>
      <c r="AM4638" s="2" t="str">
        <f>IF(AK4638="","",AK4638+VLOOKUP(I4638,'Вид исследования'!B:F,5,0))</f>
        <v/>
      </c>
      <c r="AQ4638" t="str">
        <f>IFERROR(IF(L4638="","",VLOOKUP(L4638&amp;I4638,Продукция!A:K,11,0)),"обратитесь к админ справочника")</f>
        <v/>
      </c>
      <c r="AS4638" t="str">
        <f>IFERROR(IF(L4638="","",VLOOKUP(L4638&amp;I4638,Продукция!A:J,10,0)),"обратитесь к админ справочника")</f>
        <v/>
      </c>
    </row>
    <row r="4639" spans="1:45" x14ac:dyDescent="0.25">
      <c r="A4639" t="str">
        <f t="shared" si="82"/>
        <v/>
      </c>
      <c r="B4639" t="str">
        <f>IF(E4639="","",INDEX(Лаборатории!A:A,MATCH('Производственный контроль'!E4639,Лаборатории!B:B,0)))</f>
        <v/>
      </c>
      <c r="C4639" t="str">
        <f>IF(E4639="","",VLOOKUP(E4639,Лаборатории!B:D,3,0))</f>
        <v/>
      </c>
      <c r="E4639" s="150"/>
      <c r="J4639" t="str">
        <f>IF(L4639="","",VLOOKUP(L4639,Продукция!B:D,3,0))</f>
        <v/>
      </c>
      <c r="K4639" t="str">
        <f>IF(L4639="","",VLOOKUP(L4639,Продукция!B:C,2,0))</f>
        <v/>
      </c>
      <c r="L4639" s="151"/>
      <c r="M4639" t="str">
        <f>IF(L4639="","",VLOOKUP(L4639,Продукция!B:L,11,0))</f>
        <v/>
      </c>
      <c r="AB4639" t="str">
        <f>IF(L4639="","",VLOOKUP(L4639&amp;I4639,Продукция!A:I,9,0))</f>
        <v/>
      </c>
      <c r="AF4639" t="str">
        <f>IF(AD4639="","",VLOOKUP(AD4639,'Сотрудники и ссылки'!A:B,2,0))</f>
        <v/>
      </c>
      <c r="AG4639" t="str">
        <f>IF(AD4639="","",VLOOKUP(AD4639,'Сотрудники и ссылки'!A:C,3,0))</f>
        <v/>
      </c>
      <c r="AI4639" t="str">
        <f>IF(AH4639="","",VLOOKUP(AH4639,'Сотрудники и ссылки'!A:B,2,0))</f>
        <v/>
      </c>
      <c r="AJ4639" t="str">
        <f>IF(AH4639="","",VLOOKUP(AH4639,'Сотрудники и ссылки'!A:C,3,0))</f>
        <v/>
      </c>
      <c r="AL4639" s="2" t="str">
        <f>IF(AK4639="","",AK4639+VLOOKUP(I4639,'Вид исследования'!B:E,4,0))</f>
        <v/>
      </c>
      <c r="AM4639" s="2" t="str">
        <f>IF(AK4639="","",AK4639+VLOOKUP(I4639,'Вид исследования'!B:F,5,0))</f>
        <v/>
      </c>
      <c r="AQ4639" t="str">
        <f>IFERROR(IF(L4639="","",VLOOKUP(L4639&amp;I4639,Продукция!A:K,11,0)),"обратитесь к админ справочника")</f>
        <v/>
      </c>
      <c r="AS4639" t="str">
        <f>IFERROR(IF(L4639="","",VLOOKUP(L4639&amp;I4639,Продукция!A:J,10,0)),"обратитесь к админ справочника")</f>
        <v/>
      </c>
    </row>
    <row r="4640" spans="1:45" x14ac:dyDescent="0.25">
      <c r="A4640" t="str">
        <f t="shared" si="82"/>
        <v/>
      </c>
      <c r="B4640" t="str">
        <f>IF(E4640="","",INDEX(Лаборатории!A:A,MATCH('Производственный контроль'!E4640,Лаборатории!B:B,0)))</f>
        <v/>
      </c>
      <c r="C4640" t="str">
        <f>IF(E4640="","",VLOOKUP(E4640,Лаборатории!B:D,3,0))</f>
        <v/>
      </c>
      <c r="E4640" s="150"/>
      <c r="J4640" t="str">
        <f>IF(L4640="","",VLOOKUP(L4640,Продукция!B:D,3,0))</f>
        <v/>
      </c>
      <c r="K4640" t="str">
        <f>IF(L4640="","",VLOOKUP(L4640,Продукция!B:C,2,0))</f>
        <v/>
      </c>
      <c r="L4640" s="151"/>
      <c r="M4640" t="str">
        <f>IF(L4640="","",VLOOKUP(L4640,Продукция!B:L,11,0))</f>
        <v/>
      </c>
      <c r="AB4640" t="str">
        <f>IF(L4640="","",VLOOKUP(L4640&amp;I4640,Продукция!A:I,9,0))</f>
        <v/>
      </c>
      <c r="AF4640" t="str">
        <f>IF(AD4640="","",VLOOKUP(AD4640,'Сотрудники и ссылки'!A:B,2,0))</f>
        <v/>
      </c>
      <c r="AG4640" t="str">
        <f>IF(AD4640="","",VLOOKUP(AD4640,'Сотрудники и ссылки'!A:C,3,0))</f>
        <v/>
      </c>
      <c r="AI4640" t="str">
        <f>IF(AH4640="","",VLOOKUP(AH4640,'Сотрудники и ссылки'!A:B,2,0))</f>
        <v/>
      </c>
      <c r="AJ4640" t="str">
        <f>IF(AH4640="","",VLOOKUP(AH4640,'Сотрудники и ссылки'!A:C,3,0))</f>
        <v/>
      </c>
      <c r="AL4640" s="2" t="str">
        <f>IF(AK4640="","",AK4640+VLOOKUP(I4640,'Вид исследования'!B:E,4,0))</f>
        <v/>
      </c>
      <c r="AM4640" s="2" t="str">
        <f>IF(AK4640="","",AK4640+VLOOKUP(I4640,'Вид исследования'!B:F,5,0))</f>
        <v/>
      </c>
      <c r="AQ4640" t="str">
        <f>IFERROR(IF(L4640="","",VLOOKUP(L4640&amp;I4640,Продукция!A:K,11,0)),"обратитесь к админ справочника")</f>
        <v/>
      </c>
      <c r="AS4640" t="str">
        <f>IFERROR(IF(L4640="","",VLOOKUP(L4640&amp;I4640,Продукция!A:J,10,0)),"обратитесь к админ справочника")</f>
        <v/>
      </c>
    </row>
    <row r="4641" spans="1:45" x14ac:dyDescent="0.25">
      <c r="A4641" t="str">
        <f t="shared" si="82"/>
        <v/>
      </c>
      <c r="B4641" t="str">
        <f>IF(E4641="","",INDEX(Лаборатории!A:A,MATCH('Производственный контроль'!E4641,Лаборатории!B:B,0)))</f>
        <v/>
      </c>
      <c r="C4641" t="str">
        <f>IF(E4641="","",VLOOKUP(E4641,Лаборатории!B:D,3,0))</f>
        <v/>
      </c>
      <c r="E4641" s="150"/>
      <c r="J4641" t="str">
        <f>IF(L4641="","",VLOOKUP(L4641,Продукция!B:D,3,0))</f>
        <v/>
      </c>
      <c r="K4641" t="str">
        <f>IF(L4641="","",VLOOKUP(L4641,Продукция!B:C,2,0))</f>
        <v/>
      </c>
      <c r="L4641" s="151"/>
      <c r="M4641" t="str">
        <f>IF(L4641="","",VLOOKUP(L4641,Продукция!B:L,11,0))</f>
        <v/>
      </c>
      <c r="AB4641" t="str">
        <f>IF(L4641="","",VLOOKUP(L4641&amp;I4641,Продукция!A:I,9,0))</f>
        <v/>
      </c>
      <c r="AF4641" t="str">
        <f>IF(AD4641="","",VLOOKUP(AD4641,'Сотрудники и ссылки'!A:B,2,0))</f>
        <v/>
      </c>
      <c r="AG4641" t="str">
        <f>IF(AD4641="","",VLOOKUP(AD4641,'Сотрудники и ссылки'!A:C,3,0))</f>
        <v/>
      </c>
      <c r="AI4641" t="str">
        <f>IF(AH4641="","",VLOOKUP(AH4641,'Сотрудники и ссылки'!A:B,2,0))</f>
        <v/>
      </c>
      <c r="AJ4641" t="str">
        <f>IF(AH4641="","",VLOOKUP(AH4641,'Сотрудники и ссылки'!A:C,3,0))</f>
        <v/>
      </c>
      <c r="AL4641" s="2" t="str">
        <f>IF(AK4641="","",AK4641+VLOOKUP(I4641,'Вид исследования'!B:E,4,0))</f>
        <v/>
      </c>
      <c r="AM4641" s="2" t="str">
        <f>IF(AK4641="","",AK4641+VLOOKUP(I4641,'Вид исследования'!B:F,5,0))</f>
        <v/>
      </c>
      <c r="AQ4641" t="str">
        <f>IFERROR(IF(L4641="","",VLOOKUP(L4641&amp;I4641,Продукция!A:K,11,0)),"обратитесь к админ справочника")</f>
        <v/>
      </c>
      <c r="AS4641" t="str">
        <f>IFERROR(IF(L4641="","",VLOOKUP(L4641&amp;I4641,Продукция!A:J,10,0)),"обратитесь к админ справочника")</f>
        <v/>
      </c>
    </row>
    <row r="4642" spans="1:45" x14ac:dyDescent="0.25">
      <c r="A4642" t="str">
        <f t="shared" si="82"/>
        <v/>
      </c>
      <c r="B4642" t="str">
        <f>IF(E4642="","",INDEX(Лаборатории!A:A,MATCH('Производственный контроль'!E4642,Лаборатории!B:B,0)))</f>
        <v/>
      </c>
      <c r="C4642" t="str">
        <f>IF(E4642="","",VLOOKUP(E4642,Лаборатории!B:D,3,0))</f>
        <v/>
      </c>
      <c r="E4642" s="150"/>
      <c r="J4642" t="str">
        <f>IF(L4642="","",VLOOKUP(L4642,Продукция!B:D,3,0))</f>
        <v/>
      </c>
      <c r="K4642" t="str">
        <f>IF(L4642="","",VLOOKUP(L4642,Продукция!B:C,2,0))</f>
        <v/>
      </c>
      <c r="L4642" s="151"/>
      <c r="M4642" t="str">
        <f>IF(L4642="","",VLOOKUP(L4642,Продукция!B:L,11,0))</f>
        <v/>
      </c>
      <c r="AB4642" t="str">
        <f>IF(L4642="","",VLOOKUP(L4642&amp;I4642,Продукция!A:I,9,0))</f>
        <v/>
      </c>
      <c r="AF4642" t="str">
        <f>IF(AD4642="","",VLOOKUP(AD4642,'Сотрудники и ссылки'!A:B,2,0))</f>
        <v/>
      </c>
      <c r="AG4642" t="str">
        <f>IF(AD4642="","",VLOOKUP(AD4642,'Сотрудники и ссылки'!A:C,3,0))</f>
        <v/>
      </c>
      <c r="AI4642" t="str">
        <f>IF(AH4642="","",VLOOKUP(AH4642,'Сотрудники и ссылки'!A:B,2,0))</f>
        <v/>
      </c>
      <c r="AJ4642" t="str">
        <f>IF(AH4642="","",VLOOKUP(AH4642,'Сотрудники и ссылки'!A:C,3,0))</f>
        <v/>
      </c>
      <c r="AL4642" s="2" t="str">
        <f>IF(AK4642="","",AK4642+VLOOKUP(I4642,'Вид исследования'!B:E,4,0))</f>
        <v/>
      </c>
      <c r="AM4642" s="2" t="str">
        <f>IF(AK4642="","",AK4642+VLOOKUP(I4642,'Вид исследования'!B:F,5,0))</f>
        <v/>
      </c>
      <c r="AQ4642" t="str">
        <f>IFERROR(IF(L4642="","",VLOOKUP(L4642&amp;I4642,Продукция!A:K,11,0)),"обратитесь к админ справочника")</f>
        <v/>
      </c>
      <c r="AS4642" t="str">
        <f>IFERROR(IF(L4642="","",VLOOKUP(L4642&amp;I4642,Продукция!A:J,10,0)),"обратитесь к админ справочника")</f>
        <v/>
      </c>
    </row>
    <row r="4643" spans="1:45" x14ac:dyDescent="0.25">
      <c r="A4643" t="str">
        <f t="shared" si="82"/>
        <v/>
      </c>
      <c r="B4643" t="str">
        <f>IF(E4643="","",INDEX(Лаборатории!A:A,MATCH('Производственный контроль'!E4643,Лаборатории!B:B,0)))</f>
        <v/>
      </c>
      <c r="C4643" t="str">
        <f>IF(E4643="","",VLOOKUP(E4643,Лаборатории!B:D,3,0))</f>
        <v/>
      </c>
      <c r="E4643" s="150"/>
      <c r="J4643" t="str">
        <f>IF(L4643="","",VLOOKUP(L4643,Продукция!B:D,3,0))</f>
        <v/>
      </c>
      <c r="K4643" t="str">
        <f>IF(L4643="","",VLOOKUP(L4643,Продукция!B:C,2,0))</f>
        <v/>
      </c>
      <c r="L4643" s="151"/>
      <c r="M4643" t="str">
        <f>IF(L4643="","",VLOOKUP(L4643,Продукция!B:L,11,0))</f>
        <v/>
      </c>
      <c r="AB4643" t="str">
        <f>IF(L4643="","",VLOOKUP(L4643&amp;I4643,Продукция!A:I,9,0))</f>
        <v/>
      </c>
      <c r="AF4643" t="str">
        <f>IF(AD4643="","",VLOOKUP(AD4643,'Сотрудники и ссылки'!A:B,2,0))</f>
        <v/>
      </c>
      <c r="AG4643" t="str">
        <f>IF(AD4643="","",VLOOKUP(AD4643,'Сотрудники и ссылки'!A:C,3,0))</f>
        <v/>
      </c>
      <c r="AI4643" t="str">
        <f>IF(AH4643="","",VLOOKUP(AH4643,'Сотрудники и ссылки'!A:B,2,0))</f>
        <v/>
      </c>
      <c r="AJ4643" t="str">
        <f>IF(AH4643="","",VLOOKUP(AH4643,'Сотрудники и ссылки'!A:C,3,0))</f>
        <v/>
      </c>
      <c r="AL4643" s="2" t="str">
        <f>IF(AK4643="","",AK4643+VLOOKUP(I4643,'Вид исследования'!B:E,4,0))</f>
        <v/>
      </c>
      <c r="AM4643" s="2" t="str">
        <f>IF(AK4643="","",AK4643+VLOOKUP(I4643,'Вид исследования'!B:F,5,0))</f>
        <v/>
      </c>
      <c r="AQ4643" t="str">
        <f>IFERROR(IF(L4643="","",VLOOKUP(L4643&amp;I4643,Продукция!A:K,11,0)),"обратитесь к админ справочника")</f>
        <v/>
      </c>
      <c r="AS4643" t="str">
        <f>IFERROR(IF(L4643="","",VLOOKUP(L4643&amp;I4643,Продукция!A:J,10,0)),"обратитесь к админ справочника")</f>
        <v/>
      </c>
    </row>
    <row r="4644" spans="1:45" x14ac:dyDescent="0.25">
      <c r="A4644" t="str">
        <f t="shared" si="82"/>
        <v/>
      </c>
      <c r="B4644" t="str">
        <f>IF(E4644="","",INDEX(Лаборатории!A:A,MATCH('Производственный контроль'!E4644,Лаборатории!B:B,0)))</f>
        <v/>
      </c>
      <c r="C4644" t="str">
        <f>IF(E4644="","",VLOOKUP(E4644,Лаборатории!B:D,3,0))</f>
        <v/>
      </c>
      <c r="E4644" s="150"/>
      <c r="J4644" t="str">
        <f>IF(L4644="","",VLOOKUP(L4644,Продукция!B:D,3,0))</f>
        <v/>
      </c>
      <c r="K4644" t="str">
        <f>IF(L4644="","",VLOOKUP(L4644,Продукция!B:C,2,0))</f>
        <v/>
      </c>
      <c r="L4644" s="151"/>
      <c r="M4644" t="str">
        <f>IF(L4644="","",VLOOKUP(L4644,Продукция!B:L,11,0))</f>
        <v/>
      </c>
      <c r="AB4644" t="str">
        <f>IF(L4644="","",VLOOKUP(L4644&amp;I4644,Продукция!A:I,9,0))</f>
        <v/>
      </c>
      <c r="AF4644" t="str">
        <f>IF(AD4644="","",VLOOKUP(AD4644,'Сотрудники и ссылки'!A:B,2,0))</f>
        <v/>
      </c>
      <c r="AG4644" t="str">
        <f>IF(AD4644="","",VLOOKUP(AD4644,'Сотрудники и ссылки'!A:C,3,0))</f>
        <v/>
      </c>
      <c r="AI4644" t="str">
        <f>IF(AH4644="","",VLOOKUP(AH4644,'Сотрудники и ссылки'!A:B,2,0))</f>
        <v/>
      </c>
      <c r="AJ4644" t="str">
        <f>IF(AH4644="","",VLOOKUP(AH4644,'Сотрудники и ссылки'!A:C,3,0))</f>
        <v/>
      </c>
      <c r="AL4644" s="2" t="str">
        <f>IF(AK4644="","",AK4644+VLOOKUP(I4644,'Вид исследования'!B:E,4,0))</f>
        <v/>
      </c>
      <c r="AM4644" s="2" t="str">
        <f>IF(AK4644="","",AK4644+VLOOKUP(I4644,'Вид исследования'!B:F,5,0))</f>
        <v/>
      </c>
      <c r="AQ4644" t="str">
        <f>IFERROR(IF(L4644="","",VLOOKUP(L4644&amp;I4644,Продукция!A:K,11,0)),"обратитесь к админ справочника")</f>
        <v/>
      </c>
      <c r="AS4644" t="str">
        <f>IFERROR(IF(L4644="","",VLOOKUP(L4644&amp;I4644,Продукция!A:J,10,0)),"обратитесь к админ справочника")</f>
        <v/>
      </c>
    </row>
    <row r="4645" spans="1:45" x14ac:dyDescent="0.25">
      <c r="A4645" t="str">
        <f t="shared" si="82"/>
        <v/>
      </c>
      <c r="B4645" t="str">
        <f>IF(E4645="","",INDEX(Лаборатории!A:A,MATCH('Производственный контроль'!E4645,Лаборатории!B:B,0)))</f>
        <v/>
      </c>
      <c r="C4645" t="str">
        <f>IF(E4645="","",VLOOKUP(E4645,Лаборатории!B:D,3,0))</f>
        <v/>
      </c>
      <c r="E4645" s="150"/>
      <c r="J4645" t="str">
        <f>IF(L4645="","",VLOOKUP(L4645,Продукция!B:D,3,0))</f>
        <v/>
      </c>
      <c r="K4645" t="str">
        <f>IF(L4645="","",VLOOKUP(L4645,Продукция!B:C,2,0))</f>
        <v/>
      </c>
      <c r="L4645" s="151"/>
      <c r="M4645" t="str">
        <f>IF(L4645="","",VLOOKUP(L4645,Продукция!B:L,11,0))</f>
        <v/>
      </c>
      <c r="AB4645" t="str">
        <f>IF(L4645="","",VLOOKUP(L4645&amp;I4645,Продукция!A:I,9,0))</f>
        <v/>
      </c>
      <c r="AF4645" t="str">
        <f>IF(AD4645="","",VLOOKUP(AD4645,'Сотрудники и ссылки'!A:B,2,0))</f>
        <v/>
      </c>
      <c r="AG4645" t="str">
        <f>IF(AD4645="","",VLOOKUP(AD4645,'Сотрудники и ссылки'!A:C,3,0))</f>
        <v/>
      </c>
      <c r="AI4645" t="str">
        <f>IF(AH4645="","",VLOOKUP(AH4645,'Сотрудники и ссылки'!A:B,2,0))</f>
        <v/>
      </c>
      <c r="AJ4645" t="str">
        <f>IF(AH4645="","",VLOOKUP(AH4645,'Сотрудники и ссылки'!A:C,3,0))</f>
        <v/>
      </c>
      <c r="AL4645" s="2" t="str">
        <f>IF(AK4645="","",AK4645+VLOOKUP(I4645,'Вид исследования'!B:E,4,0))</f>
        <v/>
      </c>
      <c r="AM4645" s="2" t="str">
        <f>IF(AK4645="","",AK4645+VLOOKUP(I4645,'Вид исследования'!B:F,5,0))</f>
        <v/>
      </c>
      <c r="AQ4645" t="str">
        <f>IFERROR(IF(L4645="","",VLOOKUP(L4645&amp;I4645,Продукция!A:K,11,0)),"обратитесь к админ справочника")</f>
        <v/>
      </c>
      <c r="AS4645" t="str">
        <f>IFERROR(IF(L4645="","",VLOOKUP(L4645&amp;I4645,Продукция!A:J,10,0)),"обратитесь к админ справочника")</f>
        <v/>
      </c>
    </row>
    <row r="4646" spans="1:45" x14ac:dyDescent="0.25">
      <c r="A4646" t="str">
        <f t="shared" si="82"/>
        <v/>
      </c>
      <c r="B4646" t="str">
        <f>IF(E4646="","",INDEX(Лаборатории!A:A,MATCH('Производственный контроль'!E4646,Лаборатории!B:B,0)))</f>
        <v/>
      </c>
      <c r="C4646" t="str">
        <f>IF(E4646="","",VLOOKUP(E4646,Лаборатории!B:D,3,0))</f>
        <v/>
      </c>
      <c r="E4646" s="150"/>
      <c r="J4646" t="str">
        <f>IF(L4646="","",VLOOKUP(L4646,Продукция!B:D,3,0))</f>
        <v/>
      </c>
      <c r="K4646" t="str">
        <f>IF(L4646="","",VLOOKUP(L4646,Продукция!B:C,2,0))</f>
        <v/>
      </c>
      <c r="L4646" s="151"/>
      <c r="M4646" t="str">
        <f>IF(L4646="","",VLOOKUP(L4646,Продукция!B:L,11,0))</f>
        <v/>
      </c>
      <c r="AB4646" t="str">
        <f>IF(L4646="","",VLOOKUP(L4646&amp;I4646,Продукция!A:I,9,0))</f>
        <v/>
      </c>
      <c r="AF4646" t="str">
        <f>IF(AD4646="","",VLOOKUP(AD4646,'Сотрудники и ссылки'!A:B,2,0))</f>
        <v/>
      </c>
      <c r="AG4646" t="str">
        <f>IF(AD4646="","",VLOOKUP(AD4646,'Сотрудники и ссылки'!A:C,3,0))</f>
        <v/>
      </c>
      <c r="AI4646" t="str">
        <f>IF(AH4646="","",VLOOKUP(AH4646,'Сотрудники и ссылки'!A:B,2,0))</f>
        <v/>
      </c>
      <c r="AJ4646" t="str">
        <f>IF(AH4646="","",VLOOKUP(AH4646,'Сотрудники и ссылки'!A:C,3,0))</f>
        <v/>
      </c>
      <c r="AL4646" s="2" t="str">
        <f>IF(AK4646="","",AK4646+VLOOKUP(I4646,'Вид исследования'!B:E,4,0))</f>
        <v/>
      </c>
      <c r="AM4646" s="2" t="str">
        <f>IF(AK4646="","",AK4646+VLOOKUP(I4646,'Вид исследования'!B:F,5,0))</f>
        <v/>
      </c>
      <c r="AQ4646" t="str">
        <f>IFERROR(IF(L4646="","",VLOOKUP(L4646&amp;I4646,Продукция!A:K,11,0)),"обратитесь к админ справочника")</f>
        <v/>
      </c>
      <c r="AS4646" t="str">
        <f>IFERROR(IF(L4646="","",VLOOKUP(L4646&amp;I4646,Продукция!A:J,10,0)),"обратитесь к админ справочника")</f>
        <v/>
      </c>
    </row>
    <row r="4647" spans="1:45" x14ac:dyDescent="0.25">
      <c r="A4647" t="str">
        <f t="shared" si="82"/>
        <v/>
      </c>
      <c r="B4647" t="str">
        <f>IF(E4647="","",INDEX(Лаборатории!A:A,MATCH('Производственный контроль'!E4647,Лаборатории!B:B,0)))</f>
        <v/>
      </c>
      <c r="C4647" t="str">
        <f>IF(E4647="","",VLOOKUP(E4647,Лаборатории!B:D,3,0))</f>
        <v/>
      </c>
      <c r="E4647" s="150"/>
      <c r="J4647" t="str">
        <f>IF(L4647="","",VLOOKUP(L4647,Продукция!B:D,3,0))</f>
        <v/>
      </c>
      <c r="K4647" t="str">
        <f>IF(L4647="","",VLOOKUP(L4647,Продукция!B:C,2,0))</f>
        <v/>
      </c>
      <c r="L4647" s="151"/>
      <c r="M4647" t="str">
        <f>IF(L4647="","",VLOOKUP(L4647,Продукция!B:L,11,0))</f>
        <v/>
      </c>
      <c r="AB4647" t="str">
        <f>IF(L4647="","",VLOOKUP(L4647&amp;I4647,Продукция!A:I,9,0))</f>
        <v/>
      </c>
      <c r="AF4647" t="str">
        <f>IF(AD4647="","",VLOOKUP(AD4647,'Сотрудники и ссылки'!A:B,2,0))</f>
        <v/>
      </c>
      <c r="AG4647" t="str">
        <f>IF(AD4647="","",VLOOKUP(AD4647,'Сотрудники и ссылки'!A:C,3,0))</f>
        <v/>
      </c>
      <c r="AI4647" t="str">
        <f>IF(AH4647="","",VLOOKUP(AH4647,'Сотрудники и ссылки'!A:B,2,0))</f>
        <v/>
      </c>
      <c r="AJ4647" t="str">
        <f>IF(AH4647="","",VLOOKUP(AH4647,'Сотрудники и ссылки'!A:C,3,0))</f>
        <v/>
      </c>
      <c r="AL4647" s="2" t="str">
        <f>IF(AK4647="","",AK4647+VLOOKUP(I4647,'Вид исследования'!B:E,4,0))</f>
        <v/>
      </c>
      <c r="AM4647" s="2" t="str">
        <f>IF(AK4647="","",AK4647+VLOOKUP(I4647,'Вид исследования'!B:F,5,0))</f>
        <v/>
      </c>
      <c r="AQ4647" t="str">
        <f>IFERROR(IF(L4647="","",VLOOKUP(L4647&amp;I4647,Продукция!A:K,11,0)),"обратитесь к админ справочника")</f>
        <v/>
      </c>
      <c r="AS4647" t="str">
        <f>IFERROR(IF(L4647="","",VLOOKUP(L4647&amp;I4647,Продукция!A:J,10,0)),"обратитесь к админ справочника")</f>
        <v/>
      </c>
    </row>
    <row r="4648" spans="1:45" x14ac:dyDescent="0.25">
      <c r="A4648" t="str">
        <f t="shared" si="82"/>
        <v/>
      </c>
      <c r="B4648" t="str">
        <f>IF(E4648="","",INDEX(Лаборатории!A:A,MATCH('Производственный контроль'!E4648,Лаборатории!B:B,0)))</f>
        <v/>
      </c>
      <c r="C4648" t="str">
        <f>IF(E4648="","",VLOOKUP(E4648,Лаборатории!B:D,3,0))</f>
        <v/>
      </c>
      <c r="E4648" s="150"/>
      <c r="J4648" t="str">
        <f>IF(L4648="","",VLOOKUP(L4648,Продукция!B:D,3,0))</f>
        <v/>
      </c>
      <c r="K4648" t="str">
        <f>IF(L4648="","",VLOOKUP(L4648,Продукция!B:C,2,0))</f>
        <v/>
      </c>
      <c r="L4648" s="151"/>
      <c r="M4648" t="str">
        <f>IF(L4648="","",VLOOKUP(L4648,Продукция!B:L,11,0))</f>
        <v/>
      </c>
      <c r="AB4648" t="str">
        <f>IF(L4648="","",VLOOKUP(L4648&amp;I4648,Продукция!A:I,9,0))</f>
        <v/>
      </c>
      <c r="AF4648" t="str">
        <f>IF(AD4648="","",VLOOKUP(AD4648,'Сотрудники и ссылки'!A:B,2,0))</f>
        <v/>
      </c>
      <c r="AG4648" t="str">
        <f>IF(AD4648="","",VLOOKUP(AD4648,'Сотрудники и ссылки'!A:C,3,0))</f>
        <v/>
      </c>
      <c r="AI4648" t="str">
        <f>IF(AH4648="","",VLOOKUP(AH4648,'Сотрудники и ссылки'!A:B,2,0))</f>
        <v/>
      </c>
      <c r="AJ4648" t="str">
        <f>IF(AH4648="","",VLOOKUP(AH4648,'Сотрудники и ссылки'!A:C,3,0))</f>
        <v/>
      </c>
      <c r="AL4648" s="2" t="str">
        <f>IF(AK4648="","",AK4648+VLOOKUP(I4648,'Вид исследования'!B:E,4,0))</f>
        <v/>
      </c>
      <c r="AM4648" s="2" t="str">
        <f>IF(AK4648="","",AK4648+VLOOKUP(I4648,'Вид исследования'!B:F,5,0))</f>
        <v/>
      </c>
      <c r="AQ4648" t="str">
        <f>IFERROR(IF(L4648="","",VLOOKUP(L4648&amp;I4648,Продукция!A:K,11,0)),"обратитесь к админ справочника")</f>
        <v/>
      </c>
      <c r="AS4648" t="str">
        <f>IFERROR(IF(L4648="","",VLOOKUP(L4648&amp;I4648,Продукция!A:J,10,0)),"обратитесь к админ справочника")</f>
        <v/>
      </c>
    </row>
    <row r="4649" spans="1:45" x14ac:dyDescent="0.25">
      <c r="A4649" t="str">
        <f t="shared" si="82"/>
        <v/>
      </c>
      <c r="B4649" t="str">
        <f>IF(E4649="","",INDEX(Лаборатории!A:A,MATCH('Производственный контроль'!E4649,Лаборатории!B:B,0)))</f>
        <v/>
      </c>
      <c r="C4649" t="str">
        <f>IF(E4649="","",VLOOKUP(E4649,Лаборатории!B:D,3,0))</f>
        <v/>
      </c>
      <c r="E4649" s="150"/>
      <c r="J4649" t="str">
        <f>IF(L4649="","",VLOOKUP(L4649,Продукция!B:D,3,0))</f>
        <v/>
      </c>
      <c r="K4649" t="str">
        <f>IF(L4649="","",VLOOKUP(L4649,Продукция!B:C,2,0))</f>
        <v/>
      </c>
      <c r="L4649" s="151"/>
      <c r="M4649" t="str">
        <f>IF(L4649="","",VLOOKUP(L4649,Продукция!B:L,11,0))</f>
        <v/>
      </c>
      <c r="AB4649" t="str">
        <f>IF(L4649="","",VLOOKUP(L4649&amp;I4649,Продукция!A:I,9,0))</f>
        <v/>
      </c>
      <c r="AF4649" t="str">
        <f>IF(AD4649="","",VLOOKUP(AD4649,'Сотрудники и ссылки'!A:B,2,0))</f>
        <v/>
      </c>
      <c r="AG4649" t="str">
        <f>IF(AD4649="","",VLOOKUP(AD4649,'Сотрудники и ссылки'!A:C,3,0))</f>
        <v/>
      </c>
      <c r="AI4649" t="str">
        <f>IF(AH4649="","",VLOOKUP(AH4649,'Сотрудники и ссылки'!A:B,2,0))</f>
        <v/>
      </c>
      <c r="AJ4649" t="str">
        <f>IF(AH4649="","",VLOOKUP(AH4649,'Сотрудники и ссылки'!A:C,3,0))</f>
        <v/>
      </c>
      <c r="AL4649" s="2" t="str">
        <f>IF(AK4649="","",AK4649+VLOOKUP(I4649,'Вид исследования'!B:E,4,0))</f>
        <v/>
      </c>
      <c r="AM4649" s="2" t="str">
        <f>IF(AK4649="","",AK4649+VLOOKUP(I4649,'Вид исследования'!B:F,5,0))</f>
        <v/>
      </c>
      <c r="AQ4649" t="str">
        <f>IFERROR(IF(L4649="","",VLOOKUP(L4649&amp;I4649,Продукция!A:K,11,0)),"обратитесь к админ справочника")</f>
        <v/>
      </c>
      <c r="AS4649" t="str">
        <f>IFERROR(IF(L4649="","",VLOOKUP(L4649&amp;I4649,Продукция!A:J,10,0)),"обратитесь к админ справочника")</f>
        <v/>
      </c>
    </row>
    <row r="4650" spans="1:45" x14ac:dyDescent="0.25">
      <c r="A4650" t="str">
        <f t="shared" si="82"/>
        <v/>
      </c>
      <c r="B4650" t="str">
        <f>IF(E4650="","",INDEX(Лаборатории!A:A,MATCH('Производственный контроль'!E4650,Лаборатории!B:B,0)))</f>
        <v/>
      </c>
      <c r="C4650" t="str">
        <f>IF(E4650="","",VLOOKUP(E4650,Лаборатории!B:D,3,0))</f>
        <v/>
      </c>
      <c r="E4650" s="150"/>
      <c r="J4650" t="str">
        <f>IF(L4650="","",VLOOKUP(L4650,Продукция!B:D,3,0))</f>
        <v/>
      </c>
      <c r="K4650" t="str">
        <f>IF(L4650="","",VLOOKUP(L4650,Продукция!B:C,2,0))</f>
        <v/>
      </c>
      <c r="L4650" s="151"/>
      <c r="M4650" t="str">
        <f>IF(L4650="","",VLOOKUP(L4650,Продукция!B:L,11,0))</f>
        <v/>
      </c>
      <c r="AB4650" t="str">
        <f>IF(L4650="","",VLOOKUP(L4650&amp;I4650,Продукция!A:I,9,0))</f>
        <v/>
      </c>
      <c r="AF4650" t="str">
        <f>IF(AD4650="","",VLOOKUP(AD4650,'Сотрудники и ссылки'!A:B,2,0))</f>
        <v/>
      </c>
      <c r="AG4650" t="str">
        <f>IF(AD4650="","",VLOOKUP(AD4650,'Сотрудники и ссылки'!A:C,3,0))</f>
        <v/>
      </c>
      <c r="AI4650" t="str">
        <f>IF(AH4650="","",VLOOKUP(AH4650,'Сотрудники и ссылки'!A:B,2,0))</f>
        <v/>
      </c>
      <c r="AJ4650" t="str">
        <f>IF(AH4650="","",VLOOKUP(AH4650,'Сотрудники и ссылки'!A:C,3,0))</f>
        <v/>
      </c>
      <c r="AL4650" s="2" t="str">
        <f>IF(AK4650="","",AK4650+VLOOKUP(I4650,'Вид исследования'!B:E,4,0))</f>
        <v/>
      </c>
      <c r="AM4650" s="2" t="str">
        <f>IF(AK4650="","",AK4650+VLOOKUP(I4650,'Вид исследования'!B:F,5,0))</f>
        <v/>
      </c>
      <c r="AQ4650" t="str">
        <f>IFERROR(IF(L4650="","",VLOOKUP(L4650&amp;I4650,Продукция!A:K,11,0)),"обратитесь к админ справочника")</f>
        <v/>
      </c>
      <c r="AS4650" t="str">
        <f>IFERROR(IF(L4650="","",VLOOKUP(L4650&amp;I4650,Продукция!A:J,10,0)),"обратитесь к админ справочника")</f>
        <v/>
      </c>
    </row>
    <row r="4651" spans="1:45" x14ac:dyDescent="0.25">
      <c r="A4651" t="str">
        <f t="shared" si="82"/>
        <v/>
      </c>
      <c r="B4651" t="str">
        <f>IF(E4651="","",INDEX(Лаборатории!A:A,MATCH('Производственный контроль'!E4651,Лаборатории!B:B,0)))</f>
        <v/>
      </c>
      <c r="C4651" t="str">
        <f>IF(E4651="","",VLOOKUP(E4651,Лаборатории!B:D,3,0))</f>
        <v/>
      </c>
      <c r="E4651" s="150"/>
      <c r="J4651" t="str">
        <f>IF(L4651="","",VLOOKUP(L4651,Продукция!B:D,3,0))</f>
        <v/>
      </c>
      <c r="K4651" t="str">
        <f>IF(L4651="","",VLOOKUP(L4651,Продукция!B:C,2,0))</f>
        <v/>
      </c>
      <c r="L4651" s="151"/>
      <c r="M4651" t="str">
        <f>IF(L4651="","",VLOOKUP(L4651,Продукция!B:L,11,0))</f>
        <v/>
      </c>
      <c r="AB4651" t="str">
        <f>IF(L4651="","",VLOOKUP(L4651&amp;I4651,Продукция!A:I,9,0))</f>
        <v/>
      </c>
      <c r="AF4651" t="str">
        <f>IF(AD4651="","",VLOOKUP(AD4651,'Сотрудники и ссылки'!A:B,2,0))</f>
        <v/>
      </c>
      <c r="AG4651" t="str">
        <f>IF(AD4651="","",VLOOKUP(AD4651,'Сотрудники и ссылки'!A:C,3,0))</f>
        <v/>
      </c>
      <c r="AI4651" t="str">
        <f>IF(AH4651="","",VLOOKUP(AH4651,'Сотрудники и ссылки'!A:B,2,0))</f>
        <v/>
      </c>
      <c r="AJ4651" t="str">
        <f>IF(AH4651="","",VLOOKUP(AH4651,'Сотрудники и ссылки'!A:C,3,0))</f>
        <v/>
      </c>
      <c r="AL4651" s="2" t="str">
        <f>IF(AK4651="","",AK4651+VLOOKUP(I4651,'Вид исследования'!B:E,4,0))</f>
        <v/>
      </c>
      <c r="AM4651" s="2" t="str">
        <f>IF(AK4651="","",AK4651+VLOOKUP(I4651,'Вид исследования'!B:F,5,0))</f>
        <v/>
      </c>
      <c r="AQ4651" t="str">
        <f>IFERROR(IF(L4651="","",VLOOKUP(L4651&amp;I4651,Продукция!A:K,11,0)),"обратитесь к админ справочника")</f>
        <v/>
      </c>
      <c r="AS4651" t="str">
        <f>IFERROR(IF(L4651="","",VLOOKUP(L4651&amp;I4651,Продукция!A:J,10,0)),"обратитесь к админ справочника")</f>
        <v/>
      </c>
    </row>
    <row r="4652" spans="1:45" x14ac:dyDescent="0.25">
      <c r="A4652" t="str">
        <f t="shared" si="82"/>
        <v/>
      </c>
      <c r="B4652" t="str">
        <f>IF(E4652="","",INDEX(Лаборатории!A:A,MATCH('Производственный контроль'!E4652,Лаборатории!B:B,0)))</f>
        <v/>
      </c>
      <c r="C4652" t="str">
        <f>IF(E4652="","",VLOOKUP(E4652,Лаборатории!B:D,3,0))</f>
        <v/>
      </c>
      <c r="E4652" s="150"/>
      <c r="J4652" t="str">
        <f>IF(L4652="","",VLOOKUP(L4652,Продукция!B:D,3,0))</f>
        <v/>
      </c>
      <c r="K4652" t="str">
        <f>IF(L4652="","",VLOOKUP(L4652,Продукция!B:C,2,0))</f>
        <v/>
      </c>
      <c r="L4652" s="151"/>
      <c r="M4652" t="str">
        <f>IF(L4652="","",VLOOKUP(L4652,Продукция!B:L,11,0))</f>
        <v/>
      </c>
      <c r="AB4652" t="str">
        <f>IF(L4652="","",VLOOKUP(L4652&amp;I4652,Продукция!A:I,9,0))</f>
        <v/>
      </c>
      <c r="AF4652" t="str">
        <f>IF(AD4652="","",VLOOKUP(AD4652,'Сотрудники и ссылки'!A:B,2,0))</f>
        <v/>
      </c>
      <c r="AG4652" t="str">
        <f>IF(AD4652="","",VLOOKUP(AD4652,'Сотрудники и ссылки'!A:C,3,0))</f>
        <v/>
      </c>
      <c r="AI4652" t="str">
        <f>IF(AH4652="","",VLOOKUP(AH4652,'Сотрудники и ссылки'!A:B,2,0))</f>
        <v/>
      </c>
      <c r="AJ4652" t="str">
        <f>IF(AH4652="","",VLOOKUP(AH4652,'Сотрудники и ссылки'!A:C,3,0))</f>
        <v/>
      </c>
      <c r="AL4652" s="2" t="str">
        <f>IF(AK4652="","",AK4652+VLOOKUP(I4652,'Вид исследования'!B:E,4,0))</f>
        <v/>
      </c>
      <c r="AM4652" s="2" t="str">
        <f>IF(AK4652="","",AK4652+VLOOKUP(I4652,'Вид исследования'!B:F,5,0))</f>
        <v/>
      </c>
      <c r="AQ4652" t="str">
        <f>IFERROR(IF(L4652="","",VLOOKUP(L4652&amp;I4652,Продукция!A:K,11,0)),"обратитесь к админ справочника")</f>
        <v/>
      </c>
      <c r="AS4652" t="str">
        <f>IFERROR(IF(L4652="","",VLOOKUP(L4652&amp;I4652,Продукция!A:J,10,0)),"обратитесь к админ справочника")</f>
        <v/>
      </c>
    </row>
    <row r="4653" spans="1:45" x14ac:dyDescent="0.25">
      <c r="A4653" t="str">
        <f t="shared" si="82"/>
        <v/>
      </c>
      <c r="B4653" t="str">
        <f>IF(E4653="","",INDEX(Лаборатории!A:A,MATCH('Производственный контроль'!E4653,Лаборатории!B:B,0)))</f>
        <v/>
      </c>
      <c r="C4653" t="str">
        <f>IF(E4653="","",VLOOKUP(E4653,Лаборатории!B:D,3,0))</f>
        <v/>
      </c>
      <c r="E4653" s="150"/>
      <c r="J4653" t="str">
        <f>IF(L4653="","",VLOOKUP(L4653,Продукция!B:D,3,0))</f>
        <v/>
      </c>
      <c r="K4653" t="str">
        <f>IF(L4653="","",VLOOKUP(L4653,Продукция!B:C,2,0))</f>
        <v/>
      </c>
      <c r="L4653" s="151"/>
      <c r="M4653" t="str">
        <f>IF(L4653="","",VLOOKUP(L4653,Продукция!B:L,11,0))</f>
        <v/>
      </c>
      <c r="AB4653" t="str">
        <f>IF(L4653="","",VLOOKUP(L4653&amp;I4653,Продукция!A:I,9,0))</f>
        <v/>
      </c>
      <c r="AF4653" t="str">
        <f>IF(AD4653="","",VLOOKUP(AD4653,'Сотрудники и ссылки'!A:B,2,0))</f>
        <v/>
      </c>
      <c r="AG4653" t="str">
        <f>IF(AD4653="","",VLOOKUP(AD4653,'Сотрудники и ссылки'!A:C,3,0))</f>
        <v/>
      </c>
      <c r="AI4653" t="str">
        <f>IF(AH4653="","",VLOOKUP(AH4653,'Сотрудники и ссылки'!A:B,2,0))</f>
        <v/>
      </c>
      <c r="AJ4653" t="str">
        <f>IF(AH4653="","",VLOOKUP(AH4653,'Сотрудники и ссылки'!A:C,3,0))</f>
        <v/>
      </c>
      <c r="AL4653" s="2" t="str">
        <f>IF(AK4653="","",AK4653+VLOOKUP(I4653,'Вид исследования'!B:E,4,0))</f>
        <v/>
      </c>
      <c r="AM4653" s="2" t="str">
        <f>IF(AK4653="","",AK4653+VLOOKUP(I4653,'Вид исследования'!B:F,5,0))</f>
        <v/>
      </c>
      <c r="AQ4653" t="str">
        <f>IFERROR(IF(L4653="","",VLOOKUP(L4653&amp;I4653,Продукция!A:K,11,0)),"обратитесь к админ справочника")</f>
        <v/>
      </c>
      <c r="AS4653" t="str">
        <f>IFERROR(IF(L4653="","",VLOOKUP(L4653&amp;I4653,Продукция!A:J,10,0)),"обратитесь к админ справочника")</f>
        <v/>
      </c>
    </row>
    <row r="4654" spans="1:45" x14ac:dyDescent="0.25">
      <c r="A4654" t="str">
        <f t="shared" si="82"/>
        <v/>
      </c>
      <c r="B4654" t="str">
        <f>IF(E4654="","",INDEX(Лаборатории!A:A,MATCH('Производственный контроль'!E4654,Лаборатории!B:B,0)))</f>
        <v/>
      </c>
      <c r="C4654" t="str">
        <f>IF(E4654="","",VLOOKUP(E4654,Лаборатории!B:D,3,0))</f>
        <v/>
      </c>
      <c r="E4654" s="150"/>
      <c r="J4654" t="str">
        <f>IF(L4654="","",VLOOKUP(L4654,Продукция!B:D,3,0))</f>
        <v/>
      </c>
      <c r="K4654" t="str">
        <f>IF(L4654="","",VLOOKUP(L4654,Продукция!B:C,2,0))</f>
        <v/>
      </c>
      <c r="L4654" s="151"/>
      <c r="M4654" t="str">
        <f>IF(L4654="","",VLOOKUP(L4654,Продукция!B:L,11,0))</f>
        <v/>
      </c>
      <c r="AB4654" t="str">
        <f>IF(L4654="","",VLOOKUP(L4654&amp;I4654,Продукция!A:I,9,0))</f>
        <v/>
      </c>
      <c r="AF4654" t="str">
        <f>IF(AD4654="","",VLOOKUP(AD4654,'Сотрудники и ссылки'!A:B,2,0))</f>
        <v/>
      </c>
      <c r="AG4654" t="str">
        <f>IF(AD4654="","",VLOOKUP(AD4654,'Сотрудники и ссылки'!A:C,3,0))</f>
        <v/>
      </c>
      <c r="AI4654" t="str">
        <f>IF(AH4654="","",VLOOKUP(AH4654,'Сотрудники и ссылки'!A:B,2,0))</f>
        <v/>
      </c>
      <c r="AJ4654" t="str">
        <f>IF(AH4654="","",VLOOKUP(AH4654,'Сотрудники и ссылки'!A:C,3,0))</f>
        <v/>
      </c>
      <c r="AL4654" s="2" t="str">
        <f>IF(AK4654="","",AK4654+VLOOKUP(I4654,'Вид исследования'!B:E,4,0))</f>
        <v/>
      </c>
      <c r="AM4654" s="2" t="str">
        <f>IF(AK4654="","",AK4654+VLOOKUP(I4654,'Вид исследования'!B:F,5,0))</f>
        <v/>
      </c>
      <c r="AQ4654" t="str">
        <f>IFERROR(IF(L4654="","",VLOOKUP(L4654&amp;I4654,Продукция!A:K,11,0)),"обратитесь к админ справочника")</f>
        <v/>
      </c>
      <c r="AS4654" t="str">
        <f>IFERROR(IF(L4654="","",VLOOKUP(L4654&amp;I4654,Продукция!A:J,10,0)),"обратитесь к админ справочника")</f>
        <v/>
      </c>
    </row>
    <row r="4655" spans="1:45" x14ac:dyDescent="0.25">
      <c r="A4655" t="str">
        <f t="shared" si="82"/>
        <v/>
      </c>
      <c r="B4655" t="str">
        <f>IF(E4655="","",INDEX(Лаборатории!A:A,MATCH('Производственный контроль'!E4655,Лаборатории!B:B,0)))</f>
        <v/>
      </c>
      <c r="C4655" t="str">
        <f>IF(E4655="","",VLOOKUP(E4655,Лаборатории!B:D,3,0))</f>
        <v/>
      </c>
      <c r="E4655" s="150"/>
      <c r="J4655" t="str">
        <f>IF(L4655="","",VLOOKUP(L4655,Продукция!B:D,3,0))</f>
        <v/>
      </c>
      <c r="K4655" t="str">
        <f>IF(L4655="","",VLOOKUP(L4655,Продукция!B:C,2,0))</f>
        <v/>
      </c>
      <c r="L4655" s="151"/>
      <c r="M4655" t="str">
        <f>IF(L4655="","",VLOOKUP(L4655,Продукция!B:L,11,0))</f>
        <v/>
      </c>
      <c r="AB4655" t="str">
        <f>IF(L4655="","",VLOOKUP(L4655&amp;I4655,Продукция!A:I,9,0))</f>
        <v/>
      </c>
      <c r="AF4655" t="str">
        <f>IF(AD4655="","",VLOOKUP(AD4655,'Сотрудники и ссылки'!A:B,2,0))</f>
        <v/>
      </c>
      <c r="AG4655" t="str">
        <f>IF(AD4655="","",VLOOKUP(AD4655,'Сотрудники и ссылки'!A:C,3,0))</f>
        <v/>
      </c>
      <c r="AI4655" t="str">
        <f>IF(AH4655="","",VLOOKUP(AH4655,'Сотрудники и ссылки'!A:B,2,0))</f>
        <v/>
      </c>
      <c r="AJ4655" t="str">
        <f>IF(AH4655="","",VLOOKUP(AH4655,'Сотрудники и ссылки'!A:C,3,0))</f>
        <v/>
      </c>
      <c r="AL4655" s="2" t="str">
        <f>IF(AK4655="","",AK4655+VLOOKUP(I4655,'Вид исследования'!B:E,4,0))</f>
        <v/>
      </c>
      <c r="AM4655" s="2" t="str">
        <f>IF(AK4655="","",AK4655+VLOOKUP(I4655,'Вид исследования'!B:F,5,0))</f>
        <v/>
      </c>
      <c r="AQ4655" t="str">
        <f>IFERROR(IF(L4655="","",VLOOKUP(L4655&amp;I4655,Продукция!A:K,11,0)),"обратитесь к админ справочника")</f>
        <v/>
      </c>
      <c r="AS4655" t="str">
        <f>IFERROR(IF(L4655="","",VLOOKUP(L4655&amp;I4655,Продукция!A:J,10,0)),"обратитесь к админ справочника")</f>
        <v/>
      </c>
    </row>
    <row r="4656" spans="1:45" x14ac:dyDescent="0.25">
      <c r="A4656" t="str">
        <f t="shared" si="82"/>
        <v/>
      </c>
      <c r="B4656" t="str">
        <f>IF(E4656="","",INDEX(Лаборатории!A:A,MATCH('Производственный контроль'!E4656,Лаборатории!B:B,0)))</f>
        <v/>
      </c>
      <c r="C4656" t="str">
        <f>IF(E4656="","",VLOOKUP(E4656,Лаборатории!B:D,3,0))</f>
        <v/>
      </c>
      <c r="E4656" s="150"/>
      <c r="J4656" t="str">
        <f>IF(L4656="","",VLOOKUP(L4656,Продукция!B:D,3,0))</f>
        <v/>
      </c>
      <c r="K4656" t="str">
        <f>IF(L4656="","",VLOOKUP(L4656,Продукция!B:C,2,0))</f>
        <v/>
      </c>
      <c r="L4656" s="151"/>
      <c r="M4656" t="str">
        <f>IF(L4656="","",VLOOKUP(L4656,Продукция!B:L,11,0))</f>
        <v/>
      </c>
      <c r="AB4656" t="str">
        <f>IF(L4656="","",VLOOKUP(L4656&amp;I4656,Продукция!A:I,9,0))</f>
        <v/>
      </c>
      <c r="AF4656" t="str">
        <f>IF(AD4656="","",VLOOKUP(AD4656,'Сотрудники и ссылки'!A:B,2,0))</f>
        <v/>
      </c>
      <c r="AG4656" t="str">
        <f>IF(AD4656="","",VLOOKUP(AD4656,'Сотрудники и ссылки'!A:C,3,0))</f>
        <v/>
      </c>
      <c r="AI4656" t="str">
        <f>IF(AH4656="","",VLOOKUP(AH4656,'Сотрудники и ссылки'!A:B,2,0))</f>
        <v/>
      </c>
      <c r="AJ4656" t="str">
        <f>IF(AH4656="","",VLOOKUP(AH4656,'Сотрудники и ссылки'!A:C,3,0))</f>
        <v/>
      </c>
      <c r="AL4656" s="2" t="str">
        <f>IF(AK4656="","",AK4656+VLOOKUP(I4656,'Вид исследования'!B:E,4,0))</f>
        <v/>
      </c>
      <c r="AM4656" s="2" t="str">
        <f>IF(AK4656="","",AK4656+VLOOKUP(I4656,'Вид исследования'!B:F,5,0))</f>
        <v/>
      </c>
      <c r="AQ4656" t="str">
        <f>IFERROR(IF(L4656="","",VLOOKUP(L4656&amp;I4656,Продукция!A:K,11,0)),"обратитесь к админ справочника")</f>
        <v/>
      </c>
      <c r="AS4656" t="str">
        <f>IFERROR(IF(L4656="","",VLOOKUP(L4656&amp;I4656,Продукция!A:J,10,0)),"обратитесь к админ справочника")</f>
        <v/>
      </c>
    </row>
    <row r="4657" spans="1:45" x14ac:dyDescent="0.25">
      <c r="A4657" t="str">
        <f t="shared" si="82"/>
        <v/>
      </c>
      <c r="B4657" t="str">
        <f>IF(E4657="","",INDEX(Лаборатории!A:A,MATCH('Производственный контроль'!E4657,Лаборатории!B:B,0)))</f>
        <v/>
      </c>
      <c r="C4657" t="str">
        <f>IF(E4657="","",VLOOKUP(E4657,Лаборатории!B:D,3,0))</f>
        <v/>
      </c>
      <c r="E4657" s="150"/>
      <c r="J4657" t="str">
        <f>IF(L4657="","",VLOOKUP(L4657,Продукция!B:D,3,0))</f>
        <v/>
      </c>
      <c r="K4657" t="str">
        <f>IF(L4657="","",VLOOKUP(L4657,Продукция!B:C,2,0))</f>
        <v/>
      </c>
      <c r="L4657" s="151"/>
      <c r="M4657" t="str">
        <f>IF(L4657="","",VLOOKUP(L4657,Продукция!B:L,11,0))</f>
        <v/>
      </c>
      <c r="AB4657" t="str">
        <f>IF(L4657="","",VLOOKUP(L4657&amp;I4657,Продукция!A:I,9,0))</f>
        <v/>
      </c>
      <c r="AF4657" t="str">
        <f>IF(AD4657="","",VLOOKUP(AD4657,'Сотрудники и ссылки'!A:B,2,0))</f>
        <v/>
      </c>
      <c r="AG4657" t="str">
        <f>IF(AD4657="","",VLOOKUP(AD4657,'Сотрудники и ссылки'!A:C,3,0))</f>
        <v/>
      </c>
      <c r="AI4657" t="str">
        <f>IF(AH4657="","",VLOOKUP(AH4657,'Сотрудники и ссылки'!A:B,2,0))</f>
        <v/>
      </c>
      <c r="AJ4657" t="str">
        <f>IF(AH4657="","",VLOOKUP(AH4657,'Сотрудники и ссылки'!A:C,3,0))</f>
        <v/>
      </c>
      <c r="AL4657" s="2" t="str">
        <f>IF(AK4657="","",AK4657+VLOOKUP(I4657,'Вид исследования'!B:E,4,0))</f>
        <v/>
      </c>
      <c r="AM4657" s="2" t="str">
        <f>IF(AK4657="","",AK4657+VLOOKUP(I4657,'Вид исследования'!B:F,5,0))</f>
        <v/>
      </c>
      <c r="AQ4657" t="str">
        <f>IFERROR(IF(L4657="","",VLOOKUP(L4657&amp;I4657,Продукция!A:K,11,0)),"обратитесь к админ справочника")</f>
        <v/>
      </c>
      <c r="AS4657" t="str">
        <f>IFERROR(IF(L4657="","",VLOOKUP(L4657&amp;I4657,Продукция!A:J,10,0)),"обратитесь к админ справочника")</f>
        <v/>
      </c>
    </row>
    <row r="4658" spans="1:45" x14ac:dyDescent="0.25">
      <c r="A4658" t="str">
        <f t="shared" si="82"/>
        <v/>
      </c>
      <c r="B4658" t="str">
        <f>IF(E4658="","",INDEX(Лаборатории!A:A,MATCH('Производственный контроль'!E4658,Лаборатории!B:B,0)))</f>
        <v/>
      </c>
      <c r="C4658" t="str">
        <f>IF(E4658="","",VLOOKUP(E4658,Лаборатории!B:D,3,0))</f>
        <v/>
      </c>
      <c r="E4658" s="150"/>
      <c r="J4658" t="str">
        <f>IF(L4658="","",VLOOKUP(L4658,Продукция!B:D,3,0))</f>
        <v/>
      </c>
      <c r="K4658" t="str">
        <f>IF(L4658="","",VLOOKUP(L4658,Продукция!B:C,2,0))</f>
        <v/>
      </c>
      <c r="L4658" s="151"/>
      <c r="M4658" t="str">
        <f>IF(L4658="","",VLOOKUP(L4658,Продукция!B:L,11,0))</f>
        <v/>
      </c>
      <c r="AB4658" t="str">
        <f>IF(L4658="","",VLOOKUP(L4658&amp;I4658,Продукция!A:I,9,0))</f>
        <v/>
      </c>
      <c r="AF4658" t="str">
        <f>IF(AD4658="","",VLOOKUP(AD4658,'Сотрудники и ссылки'!A:B,2,0))</f>
        <v/>
      </c>
      <c r="AG4658" t="str">
        <f>IF(AD4658="","",VLOOKUP(AD4658,'Сотрудники и ссылки'!A:C,3,0))</f>
        <v/>
      </c>
      <c r="AI4658" t="str">
        <f>IF(AH4658="","",VLOOKUP(AH4658,'Сотрудники и ссылки'!A:B,2,0))</f>
        <v/>
      </c>
      <c r="AJ4658" t="str">
        <f>IF(AH4658="","",VLOOKUP(AH4658,'Сотрудники и ссылки'!A:C,3,0))</f>
        <v/>
      </c>
      <c r="AL4658" s="2" t="str">
        <f>IF(AK4658="","",AK4658+VLOOKUP(I4658,'Вид исследования'!B:E,4,0))</f>
        <v/>
      </c>
      <c r="AM4658" s="2" t="str">
        <f>IF(AK4658="","",AK4658+VLOOKUP(I4658,'Вид исследования'!B:F,5,0))</f>
        <v/>
      </c>
      <c r="AQ4658" t="str">
        <f>IFERROR(IF(L4658="","",VLOOKUP(L4658&amp;I4658,Продукция!A:K,11,0)),"обратитесь к админ справочника")</f>
        <v/>
      </c>
      <c r="AS4658" t="str">
        <f>IFERROR(IF(L4658="","",VLOOKUP(L4658&amp;I4658,Продукция!A:J,10,0)),"обратитесь к админ справочника")</f>
        <v/>
      </c>
    </row>
    <row r="4659" spans="1:45" x14ac:dyDescent="0.25">
      <c r="A4659" t="str">
        <f t="shared" si="82"/>
        <v/>
      </c>
      <c r="B4659" t="str">
        <f>IF(E4659="","",INDEX(Лаборатории!A:A,MATCH('Производственный контроль'!E4659,Лаборатории!B:B,0)))</f>
        <v/>
      </c>
      <c r="C4659" t="str">
        <f>IF(E4659="","",VLOOKUP(E4659,Лаборатории!B:D,3,0))</f>
        <v/>
      </c>
      <c r="E4659" s="150"/>
      <c r="J4659" t="str">
        <f>IF(L4659="","",VLOOKUP(L4659,Продукция!B:D,3,0))</f>
        <v/>
      </c>
      <c r="K4659" t="str">
        <f>IF(L4659="","",VLOOKUP(L4659,Продукция!B:C,2,0))</f>
        <v/>
      </c>
      <c r="L4659" s="151"/>
      <c r="M4659" t="str">
        <f>IF(L4659="","",VLOOKUP(L4659,Продукция!B:L,11,0))</f>
        <v/>
      </c>
      <c r="AB4659" t="str">
        <f>IF(L4659="","",VLOOKUP(L4659&amp;I4659,Продукция!A:I,9,0))</f>
        <v/>
      </c>
      <c r="AF4659" t="str">
        <f>IF(AD4659="","",VLOOKUP(AD4659,'Сотрудники и ссылки'!A:B,2,0))</f>
        <v/>
      </c>
      <c r="AG4659" t="str">
        <f>IF(AD4659="","",VLOOKUP(AD4659,'Сотрудники и ссылки'!A:C,3,0))</f>
        <v/>
      </c>
      <c r="AI4659" t="str">
        <f>IF(AH4659="","",VLOOKUP(AH4659,'Сотрудники и ссылки'!A:B,2,0))</f>
        <v/>
      </c>
      <c r="AJ4659" t="str">
        <f>IF(AH4659="","",VLOOKUP(AH4659,'Сотрудники и ссылки'!A:C,3,0))</f>
        <v/>
      </c>
      <c r="AL4659" s="2" t="str">
        <f>IF(AK4659="","",AK4659+VLOOKUP(I4659,'Вид исследования'!B:E,4,0))</f>
        <v/>
      </c>
      <c r="AM4659" s="2" t="str">
        <f>IF(AK4659="","",AK4659+VLOOKUP(I4659,'Вид исследования'!B:F,5,0))</f>
        <v/>
      </c>
      <c r="AQ4659" t="str">
        <f>IFERROR(IF(L4659="","",VLOOKUP(L4659&amp;I4659,Продукция!A:K,11,0)),"обратитесь к админ справочника")</f>
        <v/>
      </c>
      <c r="AS4659" t="str">
        <f>IFERROR(IF(L4659="","",VLOOKUP(L4659&amp;I4659,Продукция!A:J,10,0)),"обратитесь к админ справочника")</f>
        <v/>
      </c>
    </row>
    <row r="4660" spans="1:45" x14ac:dyDescent="0.25">
      <c r="A4660" t="str">
        <f t="shared" si="82"/>
        <v/>
      </c>
      <c r="B4660" t="str">
        <f>IF(E4660="","",INDEX(Лаборатории!A:A,MATCH('Производственный контроль'!E4660,Лаборатории!B:B,0)))</f>
        <v/>
      </c>
      <c r="C4660" t="str">
        <f>IF(E4660="","",VLOOKUP(E4660,Лаборатории!B:D,3,0))</f>
        <v/>
      </c>
      <c r="E4660" s="150"/>
      <c r="J4660" t="str">
        <f>IF(L4660="","",VLOOKUP(L4660,Продукция!B:D,3,0))</f>
        <v/>
      </c>
      <c r="K4660" t="str">
        <f>IF(L4660="","",VLOOKUP(L4660,Продукция!B:C,2,0))</f>
        <v/>
      </c>
      <c r="L4660" s="151"/>
      <c r="M4660" t="str">
        <f>IF(L4660="","",VLOOKUP(L4660,Продукция!B:L,11,0))</f>
        <v/>
      </c>
      <c r="AB4660" t="str">
        <f>IF(L4660="","",VLOOKUP(L4660&amp;I4660,Продукция!A:I,9,0))</f>
        <v/>
      </c>
      <c r="AF4660" t="str">
        <f>IF(AD4660="","",VLOOKUP(AD4660,'Сотрудники и ссылки'!A:B,2,0))</f>
        <v/>
      </c>
      <c r="AG4660" t="str">
        <f>IF(AD4660="","",VLOOKUP(AD4660,'Сотрудники и ссылки'!A:C,3,0))</f>
        <v/>
      </c>
      <c r="AI4660" t="str">
        <f>IF(AH4660="","",VLOOKUP(AH4660,'Сотрудники и ссылки'!A:B,2,0))</f>
        <v/>
      </c>
      <c r="AJ4660" t="str">
        <f>IF(AH4660="","",VLOOKUP(AH4660,'Сотрудники и ссылки'!A:C,3,0))</f>
        <v/>
      </c>
      <c r="AL4660" s="2" t="str">
        <f>IF(AK4660="","",AK4660+VLOOKUP(I4660,'Вид исследования'!B:E,4,0))</f>
        <v/>
      </c>
      <c r="AM4660" s="2" t="str">
        <f>IF(AK4660="","",AK4660+VLOOKUP(I4660,'Вид исследования'!B:F,5,0))</f>
        <v/>
      </c>
      <c r="AQ4660" t="str">
        <f>IFERROR(IF(L4660="","",VLOOKUP(L4660&amp;I4660,Продукция!A:K,11,0)),"обратитесь к админ справочника")</f>
        <v/>
      </c>
      <c r="AS4660" t="str">
        <f>IFERROR(IF(L4660="","",VLOOKUP(L4660&amp;I4660,Продукция!A:J,10,0)),"обратитесь к админ справочника")</f>
        <v/>
      </c>
    </row>
    <row r="4661" spans="1:45" x14ac:dyDescent="0.25">
      <c r="A4661" t="str">
        <f t="shared" si="82"/>
        <v/>
      </c>
      <c r="B4661" t="str">
        <f>IF(E4661="","",INDEX(Лаборатории!A:A,MATCH('Производственный контроль'!E4661,Лаборатории!B:B,0)))</f>
        <v/>
      </c>
      <c r="C4661" t="str">
        <f>IF(E4661="","",VLOOKUP(E4661,Лаборатории!B:D,3,0))</f>
        <v/>
      </c>
      <c r="E4661" s="150"/>
      <c r="J4661" t="str">
        <f>IF(L4661="","",VLOOKUP(L4661,Продукция!B:D,3,0))</f>
        <v/>
      </c>
      <c r="K4661" t="str">
        <f>IF(L4661="","",VLOOKUP(L4661,Продукция!B:C,2,0))</f>
        <v/>
      </c>
      <c r="L4661" s="151"/>
      <c r="M4661" t="str">
        <f>IF(L4661="","",VLOOKUP(L4661,Продукция!B:L,11,0))</f>
        <v/>
      </c>
      <c r="AB4661" t="str">
        <f>IF(L4661="","",VLOOKUP(L4661&amp;I4661,Продукция!A:I,9,0))</f>
        <v/>
      </c>
      <c r="AF4661" t="str">
        <f>IF(AD4661="","",VLOOKUP(AD4661,'Сотрудники и ссылки'!A:B,2,0))</f>
        <v/>
      </c>
      <c r="AG4661" t="str">
        <f>IF(AD4661="","",VLOOKUP(AD4661,'Сотрудники и ссылки'!A:C,3,0))</f>
        <v/>
      </c>
      <c r="AI4661" t="str">
        <f>IF(AH4661="","",VLOOKUP(AH4661,'Сотрудники и ссылки'!A:B,2,0))</f>
        <v/>
      </c>
      <c r="AJ4661" t="str">
        <f>IF(AH4661="","",VLOOKUP(AH4661,'Сотрудники и ссылки'!A:C,3,0))</f>
        <v/>
      </c>
      <c r="AL4661" s="2" t="str">
        <f>IF(AK4661="","",AK4661+VLOOKUP(I4661,'Вид исследования'!B:E,4,0))</f>
        <v/>
      </c>
      <c r="AM4661" s="2" t="str">
        <f>IF(AK4661="","",AK4661+VLOOKUP(I4661,'Вид исследования'!B:F,5,0))</f>
        <v/>
      </c>
      <c r="AQ4661" t="str">
        <f>IFERROR(IF(L4661="","",VLOOKUP(L4661&amp;I4661,Продукция!A:K,11,0)),"обратитесь к админ справочника")</f>
        <v/>
      </c>
      <c r="AS4661" t="str">
        <f>IFERROR(IF(L4661="","",VLOOKUP(L4661&amp;I4661,Продукция!A:J,10,0)),"обратитесь к админ справочника")</f>
        <v/>
      </c>
    </row>
    <row r="4662" spans="1:45" x14ac:dyDescent="0.25">
      <c r="A4662" t="str">
        <f t="shared" si="82"/>
        <v/>
      </c>
      <c r="B4662" t="str">
        <f>IF(E4662="","",INDEX(Лаборатории!A:A,MATCH('Производственный контроль'!E4662,Лаборатории!B:B,0)))</f>
        <v/>
      </c>
      <c r="C4662" t="str">
        <f>IF(E4662="","",VLOOKUP(E4662,Лаборатории!B:D,3,0))</f>
        <v/>
      </c>
      <c r="E4662" s="150"/>
      <c r="J4662" t="str">
        <f>IF(L4662="","",VLOOKUP(L4662,Продукция!B:D,3,0))</f>
        <v/>
      </c>
      <c r="K4662" t="str">
        <f>IF(L4662="","",VLOOKUP(L4662,Продукция!B:C,2,0))</f>
        <v/>
      </c>
      <c r="L4662" s="151"/>
      <c r="M4662" t="str">
        <f>IF(L4662="","",VLOOKUP(L4662,Продукция!B:L,11,0))</f>
        <v/>
      </c>
      <c r="AB4662" t="str">
        <f>IF(L4662="","",VLOOKUP(L4662&amp;I4662,Продукция!A:I,9,0))</f>
        <v/>
      </c>
      <c r="AF4662" t="str">
        <f>IF(AD4662="","",VLOOKUP(AD4662,'Сотрудники и ссылки'!A:B,2,0))</f>
        <v/>
      </c>
      <c r="AG4662" t="str">
        <f>IF(AD4662="","",VLOOKUP(AD4662,'Сотрудники и ссылки'!A:C,3,0))</f>
        <v/>
      </c>
      <c r="AI4662" t="str">
        <f>IF(AH4662="","",VLOOKUP(AH4662,'Сотрудники и ссылки'!A:B,2,0))</f>
        <v/>
      </c>
      <c r="AJ4662" t="str">
        <f>IF(AH4662="","",VLOOKUP(AH4662,'Сотрудники и ссылки'!A:C,3,0))</f>
        <v/>
      </c>
      <c r="AL4662" s="2" t="str">
        <f>IF(AK4662="","",AK4662+VLOOKUP(I4662,'Вид исследования'!B:E,4,0))</f>
        <v/>
      </c>
      <c r="AM4662" s="2" t="str">
        <f>IF(AK4662="","",AK4662+VLOOKUP(I4662,'Вид исследования'!B:F,5,0))</f>
        <v/>
      </c>
      <c r="AQ4662" t="str">
        <f>IFERROR(IF(L4662="","",VLOOKUP(L4662&amp;I4662,Продукция!A:K,11,0)),"обратитесь к админ справочника")</f>
        <v/>
      </c>
      <c r="AS4662" t="str">
        <f>IFERROR(IF(L4662="","",VLOOKUP(L4662&amp;I4662,Продукция!A:J,10,0)),"обратитесь к админ справочника")</f>
        <v/>
      </c>
    </row>
    <row r="4663" spans="1:45" x14ac:dyDescent="0.25">
      <c r="A4663" t="str">
        <f t="shared" si="82"/>
        <v/>
      </c>
      <c r="B4663" t="str">
        <f>IF(E4663="","",INDEX(Лаборатории!A:A,MATCH('Производственный контроль'!E4663,Лаборатории!B:B,0)))</f>
        <v/>
      </c>
      <c r="C4663" t="str">
        <f>IF(E4663="","",VLOOKUP(E4663,Лаборатории!B:D,3,0))</f>
        <v/>
      </c>
      <c r="E4663" s="150"/>
      <c r="J4663" t="str">
        <f>IF(L4663="","",VLOOKUP(L4663,Продукция!B:D,3,0))</f>
        <v/>
      </c>
      <c r="K4663" t="str">
        <f>IF(L4663="","",VLOOKUP(L4663,Продукция!B:C,2,0))</f>
        <v/>
      </c>
      <c r="L4663" s="151"/>
      <c r="M4663" t="str">
        <f>IF(L4663="","",VLOOKUP(L4663,Продукция!B:L,11,0))</f>
        <v/>
      </c>
      <c r="AB4663" t="str">
        <f>IF(L4663="","",VLOOKUP(L4663&amp;I4663,Продукция!A:I,9,0))</f>
        <v/>
      </c>
      <c r="AF4663" t="str">
        <f>IF(AD4663="","",VLOOKUP(AD4663,'Сотрудники и ссылки'!A:B,2,0))</f>
        <v/>
      </c>
      <c r="AG4663" t="str">
        <f>IF(AD4663="","",VLOOKUP(AD4663,'Сотрудники и ссылки'!A:C,3,0))</f>
        <v/>
      </c>
      <c r="AI4663" t="str">
        <f>IF(AH4663="","",VLOOKUP(AH4663,'Сотрудники и ссылки'!A:B,2,0))</f>
        <v/>
      </c>
      <c r="AJ4663" t="str">
        <f>IF(AH4663="","",VLOOKUP(AH4663,'Сотрудники и ссылки'!A:C,3,0))</f>
        <v/>
      </c>
      <c r="AL4663" s="2" t="str">
        <f>IF(AK4663="","",AK4663+VLOOKUP(I4663,'Вид исследования'!B:E,4,0))</f>
        <v/>
      </c>
      <c r="AM4663" s="2" t="str">
        <f>IF(AK4663="","",AK4663+VLOOKUP(I4663,'Вид исследования'!B:F,5,0))</f>
        <v/>
      </c>
      <c r="AQ4663" t="str">
        <f>IFERROR(IF(L4663="","",VLOOKUP(L4663&amp;I4663,Продукция!A:K,11,0)),"обратитесь к админ справочника")</f>
        <v/>
      </c>
      <c r="AS4663" t="str">
        <f>IFERROR(IF(L4663="","",VLOOKUP(L4663&amp;I4663,Продукция!A:J,10,0)),"обратитесь к админ справочника")</f>
        <v/>
      </c>
    </row>
    <row r="4664" spans="1:45" x14ac:dyDescent="0.25">
      <c r="A4664" t="str">
        <f t="shared" si="82"/>
        <v/>
      </c>
      <c r="B4664" t="str">
        <f>IF(E4664="","",INDEX(Лаборатории!A:A,MATCH('Производственный контроль'!E4664,Лаборатории!B:B,0)))</f>
        <v/>
      </c>
      <c r="C4664" t="str">
        <f>IF(E4664="","",VLOOKUP(E4664,Лаборатории!B:D,3,0))</f>
        <v/>
      </c>
      <c r="E4664" s="150"/>
      <c r="J4664" t="str">
        <f>IF(L4664="","",VLOOKUP(L4664,Продукция!B:D,3,0))</f>
        <v/>
      </c>
      <c r="K4664" t="str">
        <f>IF(L4664="","",VLOOKUP(L4664,Продукция!B:C,2,0))</f>
        <v/>
      </c>
      <c r="L4664" s="151"/>
      <c r="M4664" t="str">
        <f>IF(L4664="","",VLOOKUP(L4664,Продукция!B:L,11,0))</f>
        <v/>
      </c>
      <c r="AB4664" t="str">
        <f>IF(L4664="","",VLOOKUP(L4664&amp;I4664,Продукция!A:I,9,0))</f>
        <v/>
      </c>
      <c r="AF4664" t="str">
        <f>IF(AD4664="","",VLOOKUP(AD4664,'Сотрудники и ссылки'!A:B,2,0))</f>
        <v/>
      </c>
      <c r="AG4664" t="str">
        <f>IF(AD4664="","",VLOOKUP(AD4664,'Сотрудники и ссылки'!A:C,3,0))</f>
        <v/>
      </c>
      <c r="AI4664" t="str">
        <f>IF(AH4664="","",VLOOKUP(AH4664,'Сотрудники и ссылки'!A:B,2,0))</f>
        <v/>
      </c>
      <c r="AJ4664" t="str">
        <f>IF(AH4664="","",VLOOKUP(AH4664,'Сотрудники и ссылки'!A:C,3,0))</f>
        <v/>
      </c>
      <c r="AL4664" s="2" t="str">
        <f>IF(AK4664="","",AK4664+VLOOKUP(I4664,'Вид исследования'!B:E,4,0))</f>
        <v/>
      </c>
      <c r="AM4664" s="2" t="str">
        <f>IF(AK4664="","",AK4664+VLOOKUP(I4664,'Вид исследования'!B:F,5,0))</f>
        <v/>
      </c>
      <c r="AQ4664" t="str">
        <f>IFERROR(IF(L4664="","",VLOOKUP(L4664&amp;I4664,Продукция!A:K,11,0)),"обратитесь к админ справочника")</f>
        <v/>
      </c>
      <c r="AS4664" t="str">
        <f>IFERROR(IF(L4664="","",VLOOKUP(L4664&amp;I4664,Продукция!A:J,10,0)),"обратитесь к админ справочника")</f>
        <v/>
      </c>
    </row>
    <row r="4665" spans="1:45" x14ac:dyDescent="0.25">
      <c r="A4665" t="str">
        <f t="shared" si="82"/>
        <v/>
      </c>
      <c r="B4665" t="str">
        <f>IF(E4665="","",INDEX(Лаборатории!A:A,MATCH('Производственный контроль'!E4665,Лаборатории!B:B,0)))</f>
        <v/>
      </c>
      <c r="C4665" t="str">
        <f>IF(E4665="","",VLOOKUP(E4665,Лаборатории!B:D,3,0))</f>
        <v/>
      </c>
      <c r="E4665" s="150"/>
      <c r="J4665" t="str">
        <f>IF(L4665="","",VLOOKUP(L4665,Продукция!B:D,3,0))</f>
        <v/>
      </c>
      <c r="K4665" t="str">
        <f>IF(L4665="","",VLOOKUP(L4665,Продукция!B:C,2,0))</f>
        <v/>
      </c>
      <c r="L4665" s="151"/>
      <c r="M4665" t="str">
        <f>IF(L4665="","",VLOOKUP(L4665,Продукция!B:L,11,0))</f>
        <v/>
      </c>
      <c r="AB4665" t="str">
        <f>IF(L4665="","",VLOOKUP(L4665&amp;I4665,Продукция!A:I,9,0))</f>
        <v/>
      </c>
      <c r="AF4665" t="str">
        <f>IF(AD4665="","",VLOOKUP(AD4665,'Сотрудники и ссылки'!A:B,2,0))</f>
        <v/>
      </c>
      <c r="AG4665" t="str">
        <f>IF(AD4665="","",VLOOKUP(AD4665,'Сотрудники и ссылки'!A:C,3,0))</f>
        <v/>
      </c>
      <c r="AI4665" t="str">
        <f>IF(AH4665="","",VLOOKUP(AH4665,'Сотрудники и ссылки'!A:B,2,0))</f>
        <v/>
      </c>
      <c r="AJ4665" t="str">
        <f>IF(AH4665="","",VLOOKUP(AH4665,'Сотрудники и ссылки'!A:C,3,0))</f>
        <v/>
      </c>
      <c r="AL4665" s="2" t="str">
        <f>IF(AK4665="","",AK4665+VLOOKUP(I4665,'Вид исследования'!B:E,4,0))</f>
        <v/>
      </c>
      <c r="AM4665" s="2" t="str">
        <f>IF(AK4665="","",AK4665+VLOOKUP(I4665,'Вид исследования'!B:F,5,0))</f>
        <v/>
      </c>
      <c r="AQ4665" t="str">
        <f>IFERROR(IF(L4665="","",VLOOKUP(L4665&amp;I4665,Продукция!A:K,11,0)),"обратитесь к админ справочника")</f>
        <v/>
      </c>
      <c r="AS4665" t="str">
        <f>IFERROR(IF(L4665="","",VLOOKUP(L4665&amp;I4665,Продукция!A:J,10,0)),"обратитесь к админ справочника")</f>
        <v/>
      </c>
    </row>
    <row r="4666" spans="1:45" x14ac:dyDescent="0.25">
      <c r="A4666" t="str">
        <f t="shared" si="82"/>
        <v/>
      </c>
      <c r="B4666" t="str">
        <f>IF(E4666="","",INDEX(Лаборатории!A:A,MATCH('Производственный контроль'!E4666,Лаборатории!B:B,0)))</f>
        <v/>
      </c>
      <c r="C4666" t="str">
        <f>IF(E4666="","",VLOOKUP(E4666,Лаборатории!B:D,3,0))</f>
        <v/>
      </c>
      <c r="E4666" s="150"/>
      <c r="J4666" t="str">
        <f>IF(L4666="","",VLOOKUP(L4666,Продукция!B:D,3,0))</f>
        <v/>
      </c>
      <c r="K4666" t="str">
        <f>IF(L4666="","",VLOOKUP(L4666,Продукция!B:C,2,0))</f>
        <v/>
      </c>
      <c r="L4666" s="151"/>
      <c r="M4666" t="str">
        <f>IF(L4666="","",VLOOKUP(L4666,Продукция!B:L,11,0))</f>
        <v/>
      </c>
      <c r="AB4666" t="str">
        <f>IF(L4666="","",VLOOKUP(L4666&amp;I4666,Продукция!A:I,9,0))</f>
        <v/>
      </c>
      <c r="AF4666" t="str">
        <f>IF(AD4666="","",VLOOKUP(AD4666,'Сотрудники и ссылки'!A:B,2,0))</f>
        <v/>
      </c>
      <c r="AG4666" t="str">
        <f>IF(AD4666="","",VLOOKUP(AD4666,'Сотрудники и ссылки'!A:C,3,0))</f>
        <v/>
      </c>
      <c r="AI4666" t="str">
        <f>IF(AH4666="","",VLOOKUP(AH4666,'Сотрудники и ссылки'!A:B,2,0))</f>
        <v/>
      </c>
      <c r="AJ4666" t="str">
        <f>IF(AH4666="","",VLOOKUP(AH4666,'Сотрудники и ссылки'!A:C,3,0))</f>
        <v/>
      </c>
      <c r="AL4666" s="2" t="str">
        <f>IF(AK4666="","",AK4666+VLOOKUP(I4666,'Вид исследования'!B:E,4,0))</f>
        <v/>
      </c>
      <c r="AM4666" s="2" t="str">
        <f>IF(AK4666="","",AK4666+VLOOKUP(I4666,'Вид исследования'!B:F,5,0))</f>
        <v/>
      </c>
      <c r="AQ4666" t="str">
        <f>IFERROR(IF(L4666="","",VLOOKUP(L4666&amp;I4666,Продукция!A:K,11,0)),"обратитесь к админ справочника")</f>
        <v/>
      </c>
      <c r="AS4666" t="str">
        <f>IFERROR(IF(L4666="","",VLOOKUP(L4666&amp;I4666,Продукция!A:J,10,0)),"обратитесь к админ справочника")</f>
        <v/>
      </c>
    </row>
    <row r="4667" spans="1:45" x14ac:dyDescent="0.25">
      <c r="A4667" t="str">
        <f t="shared" si="82"/>
        <v/>
      </c>
      <c r="B4667" t="str">
        <f>IF(E4667="","",INDEX(Лаборатории!A:A,MATCH('Производственный контроль'!E4667,Лаборатории!B:B,0)))</f>
        <v/>
      </c>
      <c r="C4667" t="str">
        <f>IF(E4667="","",VLOOKUP(E4667,Лаборатории!B:D,3,0))</f>
        <v/>
      </c>
      <c r="E4667" s="150"/>
      <c r="J4667" t="str">
        <f>IF(L4667="","",VLOOKUP(L4667,Продукция!B:D,3,0))</f>
        <v/>
      </c>
      <c r="K4667" t="str">
        <f>IF(L4667="","",VLOOKUP(L4667,Продукция!B:C,2,0))</f>
        <v/>
      </c>
      <c r="L4667" s="151"/>
      <c r="M4667" t="str">
        <f>IF(L4667="","",VLOOKUP(L4667,Продукция!B:L,11,0))</f>
        <v/>
      </c>
      <c r="AB4667" t="str">
        <f>IF(L4667="","",VLOOKUP(L4667&amp;I4667,Продукция!A:I,9,0))</f>
        <v/>
      </c>
      <c r="AF4667" t="str">
        <f>IF(AD4667="","",VLOOKUP(AD4667,'Сотрудники и ссылки'!A:B,2,0))</f>
        <v/>
      </c>
      <c r="AG4667" t="str">
        <f>IF(AD4667="","",VLOOKUP(AD4667,'Сотрудники и ссылки'!A:C,3,0))</f>
        <v/>
      </c>
      <c r="AI4667" t="str">
        <f>IF(AH4667="","",VLOOKUP(AH4667,'Сотрудники и ссылки'!A:B,2,0))</f>
        <v/>
      </c>
      <c r="AJ4667" t="str">
        <f>IF(AH4667="","",VLOOKUP(AH4667,'Сотрудники и ссылки'!A:C,3,0))</f>
        <v/>
      </c>
      <c r="AL4667" s="2" t="str">
        <f>IF(AK4667="","",AK4667+VLOOKUP(I4667,'Вид исследования'!B:E,4,0))</f>
        <v/>
      </c>
      <c r="AM4667" s="2" t="str">
        <f>IF(AK4667="","",AK4667+VLOOKUP(I4667,'Вид исследования'!B:F,5,0))</f>
        <v/>
      </c>
      <c r="AQ4667" t="str">
        <f>IFERROR(IF(L4667="","",VLOOKUP(L4667&amp;I4667,Продукция!A:K,11,0)),"обратитесь к админ справочника")</f>
        <v/>
      </c>
      <c r="AS4667" t="str">
        <f>IFERROR(IF(L4667="","",VLOOKUP(L4667&amp;I4667,Продукция!A:J,10,0)),"обратитесь к админ справочника")</f>
        <v/>
      </c>
    </row>
    <row r="4668" spans="1:45" x14ac:dyDescent="0.25">
      <c r="A4668" t="str">
        <f t="shared" si="82"/>
        <v/>
      </c>
      <c r="B4668" t="str">
        <f>IF(E4668="","",INDEX(Лаборатории!A:A,MATCH('Производственный контроль'!E4668,Лаборатории!B:B,0)))</f>
        <v/>
      </c>
      <c r="C4668" t="str">
        <f>IF(E4668="","",VLOOKUP(E4668,Лаборатории!B:D,3,0))</f>
        <v/>
      </c>
      <c r="E4668" s="150"/>
      <c r="J4668" t="str">
        <f>IF(L4668="","",VLOOKUP(L4668,Продукция!B:D,3,0))</f>
        <v/>
      </c>
      <c r="K4668" t="str">
        <f>IF(L4668="","",VLOOKUP(L4668,Продукция!B:C,2,0))</f>
        <v/>
      </c>
      <c r="L4668" s="151"/>
      <c r="M4668" t="str">
        <f>IF(L4668="","",VLOOKUP(L4668,Продукция!B:L,11,0))</f>
        <v/>
      </c>
      <c r="AB4668" t="str">
        <f>IF(L4668="","",VLOOKUP(L4668&amp;I4668,Продукция!A:I,9,0))</f>
        <v/>
      </c>
      <c r="AF4668" t="str">
        <f>IF(AD4668="","",VLOOKUP(AD4668,'Сотрудники и ссылки'!A:B,2,0))</f>
        <v/>
      </c>
      <c r="AG4668" t="str">
        <f>IF(AD4668="","",VLOOKUP(AD4668,'Сотрудники и ссылки'!A:C,3,0))</f>
        <v/>
      </c>
      <c r="AI4668" t="str">
        <f>IF(AH4668="","",VLOOKUP(AH4668,'Сотрудники и ссылки'!A:B,2,0))</f>
        <v/>
      </c>
      <c r="AJ4668" t="str">
        <f>IF(AH4668="","",VLOOKUP(AH4668,'Сотрудники и ссылки'!A:C,3,0))</f>
        <v/>
      </c>
      <c r="AL4668" s="2" t="str">
        <f>IF(AK4668="","",AK4668+VLOOKUP(I4668,'Вид исследования'!B:E,4,0))</f>
        <v/>
      </c>
      <c r="AM4668" s="2" t="str">
        <f>IF(AK4668="","",AK4668+VLOOKUP(I4668,'Вид исследования'!B:F,5,0))</f>
        <v/>
      </c>
      <c r="AQ4668" t="str">
        <f>IFERROR(IF(L4668="","",VLOOKUP(L4668&amp;I4668,Продукция!A:K,11,0)),"обратитесь к админ справочника")</f>
        <v/>
      </c>
      <c r="AS4668" t="str">
        <f>IFERROR(IF(L4668="","",VLOOKUP(L4668&amp;I4668,Продукция!A:J,10,0)),"обратитесь к админ справочника")</f>
        <v/>
      </c>
    </row>
    <row r="4669" spans="1:45" x14ac:dyDescent="0.25">
      <c r="A4669" t="str">
        <f t="shared" si="82"/>
        <v/>
      </c>
      <c r="B4669" t="str">
        <f>IF(E4669="","",INDEX(Лаборатории!A:A,MATCH('Производственный контроль'!E4669,Лаборатории!B:B,0)))</f>
        <v/>
      </c>
      <c r="C4669" t="str">
        <f>IF(E4669="","",VLOOKUP(E4669,Лаборатории!B:D,3,0))</f>
        <v/>
      </c>
      <c r="E4669" s="150"/>
      <c r="J4669" t="str">
        <f>IF(L4669="","",VLOOKUP(L4669,Продукция!B:D,3,0))</f>
        <v/>
      </c>
      <c r="K4669" t="str">
        <f>IF(L4669="","",VLOOKUP(L4669,Продукция!B:C,2,0))</f>
        <v/>
      </c>
      <c r="L4669" s="151"/>
      <c r="M4669" t="str">
        <f>IF(L4669="","",VLOOKUP(L4669,Продукция!B:L,11,0))</f>
        <v/>
      </c>
      <c r="AB4669" t="str">
        <f>IF(L4669="","",VLOOKUP(L4669&amp;I4669,Продукция!A:I,9,0))</f>
        <v/>
      </c>
      <c r="AF4669" t="str">
        <f>IF(AD4669="","",VLOOKUP(AD4669,'Сотрудники и ссылки'!A:B,2,0))</f>
        <v/>
      </c>
      <c r="AG4669" t="str">
        <f>IF(AD4669="","",VLOOKUP(AD4669,'Сотрудники и ссылки'!A:C,3,0))</f>
        <v/>
      </c>
      <c r="AI4669" t="str">
        <f>IF(AH4669="","",VLOOKUP(AH4669,'Сотрудники и ссылки'!A:B,2,0))</f>
        <v/>
      </c>
      <c r="AJ4669" t="str">
        <f>IF(AH4669="","",VLOOKUP(AH4669,'Сотрудники и ссылки'!A:C,3,0))</f>
        <v/>
      </c>
      <c r="AL4669" s="2" t="str">
        <f>IF(AK4669="","",AK4669+VLOOKUP(I4669,'Вид исследования'!B:E,4,0))</f>
        <v/>
      </c>
      <c r="AM4669" s="2" t="str">
        <f>IF(AK4669="","",AK4669+VLOOKUP(I4669,'Вид исследования'!B:F,5,0))</f>
        <v/>
      </c>
      <c r="AQ4669" t="str">
        <f>IFERROR(IF(L4669="","",VLOOKUP(L4669&amp;I4669,Продукция!A:K,11,0)),"обратитесь к админ справочника")</f>
        <v/>
      </c>
      <c r="AS4669" t="str">
        <f>IFERROR(IF(L4669="","",VLOOKUP(L4669&amp;I4669,Продукция!A:J,10,0)),"обратитесь к админ справочника")</f>
        <v/>
      </c>
    </row>
    <row r="4670" spans="1:45" x14ac:dyDescent="0.25">
      <c r="A4670" t="str">
        <f t="shared" si="82"/>
        <v/>
      </c>
      <c r="B4670" t="str">
        <f>IF(E4670="","",INDEX(Лаборатории!A:A,MATCH('Производственный контроль'!E4670,Лаборатории!B:B,0)))</f>
        <v/>
      </c>
      <c r="C4670" t="str">
        <f>IF(E4670="","",VLOOKUP(E4670,Лаборатории!B:D,3,0))</f>
        <v/>
      </c>
      <c r="E4670" s="150"/>
      <c r="J4670" t="str">
        <f>IF(L4670="","",VLOOKUP(L4670,Продукция!B:D,3,0))</f>
        <v/>
      </c>
      <c r="K4670" t="str">
        <f>IF(L4670="","",VLOOKUP(L4670,Продукция!B:C,2,0))</f>
        <v/>
      </c>
      <c r="L4670" s="151"/>
      <c r="M4670" t="str">
        <f>IF(L4670="","",VLOOKUP(L4670,Продукция!B:L,11,0))</f>
        <v/>
      </c>
      <c r="AB4670" t="str">
        <f>IF(L4670="","",VLOOKUP(L4670&amp;I4670,Продукция!A:I,9,0))</f>
        <v/>
      </c>
      <c r="AF4670" t="str">
        <f>IF(AD4670="","",VLOOKUP(AD4670,'Сотрудники и ссылки'!A:B,2,0))</f>
        <v/>
      </c>
      <c r="AG4670" t="str">
        <f>IF(AD4670="","",VLOOKUP(AD4670,'Сотрудники и ссылки'!A:C,3,0))</f>
        <v/>
      </c>
      <c r="AI4670" t="str">
        <f>IF(AH4670="","",VLOOKUP(AH4670,'Сотрудники и ссылки'!A:B,2,0))</f>
        <v/>
      </c>
      <c r="AJ4670" t="str">
        <f>IF(AH4670="","",VLOOKUP(AH4670,'Сотрудники и ссылки'!A:C,3,0))</f>
        <v/>
      </c>
      <c r="AL4670" s="2" t="str">
        <f>IF(AK4670="","",AK4670+VLOOKUP(I4670,'Вид исследования'!B:E,4,0))</f>
        <v/>
      </c>
      <c r="AM4670" s="2" t="str">
        <f>IF(AK4670="","",AK4670+VLOOKUP(I4670,'Вид исследования'!B:F,5,0))</f>
        <v/>
      </c>
      <c r="AQ4670" t="str">
        <f>IFERROR(IF(L4670="","",VLOOKUP(L4670&amp;I4670,Продукция!A:K,11,0)),"обратитесь к админ справочника")</f>
        <v/>
      </c>
      <c r="AS4670" t="str">
        <f>IFERROR(IF(L4670="","",VLOOKUP(L4670&amp;I4670,Продукция!A:J,10,0)),"обратитесь к админ справочника")</f>
        <v/>
      </c>
    </row>
    <row r="4671" spans="1:45" x14ac:dyDescent="0.25">
      <c r="A4671" t="str">
        <f t="shared" si="82"/>
        <v/>
      </c>
      <c r="B4671" t="str">
        <f>IF(E4671="","",INDEX(Лаборатории!A:A,MATCH('Производственный контроль'!E4671,Лаборатории!B:B,0)))</f>
        <v/>
      </c>
      <c r="C4671" t="str">
        <f>IF(E4671="","",VLOOKUP(E4671,Лаборатории!B:D,3,0))</f>
        <v/>
      </c>
      <c r="E4671" s="150"/>
      <c r="J4671" t="str">
        <f>IF(L4671="","",VLOOKUP(L4671,Продукция!B:D,3,0))</f>
        <v/>
      </c>
      <c r="K4671" t="str">
        <f>IF(L4671="","",VLOOKUP(L4671,Продукция!B:C,2,0))</f>
        <v/>
      </c>
      <c r="L4671" s="151"/>
      <c r="M4671" t="str">
        <f>IF(L4671="","",VLOOKUP(L4671,Продукция!B:L,11,0))</f>
        <v/>
      </c>
      <c r="AB4671" t="str">
        <f>IF(L4671="","",VLOOKUP(L4671&amp;I4671,Продукция!A:I,9,0))</f>
        <v/>
      </c>
      <c r="AF4671" t="str">
        <f>IF(AD4671="","",VLOOKUP(AD4671,'Сотрудники и ссылки'!A:B,2,0))</f>
        <v/>
      </c>
      <c r="AG4671" t="str">
        <f>IF(AD4671="","",VLOOKUP(AD4671,'Сотрудники и ссылки'!A:C,3,0))</f>
        <v/>
      </c>
      <c r="AI4671" t="str">
        <f>IF(AH4671="","",VLOOKUP(AH4671,'Сотрудники и ссылки'!A:B,2,0))</f>
        <v/>
      </c>
      <c r="AJ4671" t="str">
        <f>IF(AH4671="","",VLOOKUP(AH4671,'Сотрудники и ссылки'!A:C,3,0))</f>
        <v/>
      </c>
      <c r="AL4671" s="2" t="str">
        <f>IF(AK4671="","",AK4671+VLOOKUP(I4671,'Вид исследования'!B:E,4,0))</f>
        <v/>
      </c>
      <c r="AM4671" s="2" t="str">
        <f>IF(AK4671="","",AK4671+VLOOKUP(I4671,'Вид исследования'!B:F,5,0))</f>
        <v/>
      </c>
      <c r="AQ4671" t="str">
        <f>IFERROR(IF(L4671="","",VLOOKUP(L4671&amp;I4671,Продукция!A:K,11,0)),"обратитесь к админ справочника")</f>
        <v/>
      </c>
      <c r="AS4671" t="str">
        <f>IFERROR(IF(L4671="","",VLOOKUP(L4671&amp;I4671,Продукция!A:J,10,0)),"обратитесь к админ справочника")</f>
        <v/>
      </c>
    </row>
    <row r="4672" spans="1:45" x14ac:dyDescent="0.25">
      <c r="A4672" t="str">
        <f t="shared" si="82"/>
        <v/>
      </c>
      <c r="B4672" t="str">
        <f>IF(E4672="","",INDEX(Лаборатории!A:A,MATCH('Производственный контроль'!E4672,Лаборатории!B:B,0)))</f>
        <v/>
      </c>
      <c r="C4672" t="str">
        <f>IF(E4672="","",VLOOKUP(E4672,Лаборатории!B:D,3,0))</f>
        <v/>
      </c>
      <c r="E4672" s="150"/>
      <c r="J4672" t="str">
        <f>IF(L4672="","",VLOOKUP(L4672,Продукция!B:D,3,0))</f>
        <v/>
      </c>
      <c r="K4672" t="str">
        <f>IF(L4672="","",VLOOKUP(L4672,Продукция!B:C,2,0))</f>
        <v/>
      </c>
      <c r="L4672" s="151"/>
      <c r="M4672" t="str">
        <f>IF(L4672="","",VLOOKUP(L4672,Продукция!B:L,11,0))</f>
        <v/>
      </c>
      <c r="AB4672" t="str">
        <f>IF(L4672="","",VLOOKUP(L4672&amp;I4672,Продукция!A:I,9,0))</f>
        <v/>
      </c>
      <c r="AF4672" t="str">
        <f>IF(AD4672="","",VLOOKUP(AD4672,'Сотрудники и ссылки'!A:B,2,0))</f>
        <v/>
      </c>
      <c r="AG4672" t="str">
        <f>IF(AD4672="","",VLOOKUP(AD4672,'Сотрудники и ссылки'!A:C,3,0))</f>
        <v/>
      </c>
      <c r="AI4672" t="str">
        <f>IF(AH4672="","",VLOOKUP(AH4672,'Сотрудники и ссылки'!A:B,2,0))</f>
        <v/>
      </c>
      <c r="AJ4672" t="str">
        <f>IF(AH4672="","",VLOOKUP(AH4672,'Сотрудники и ссылки'!A:C,3,0))</f>
        <v/>
      </c>
      <c r="AL4672" s="2" t="str">
        <f>IF(AK4672="","",AK4672+VLOOKUP(I4672,'Вид исследования'!B:E,4,0))</f>
        <v/>
      </c>
      <c r="AM4672" s="2" t="str">
        <f>IF(AK4672="","",AK4672+VLOOKUP(I4672,'Вид исследования'!B:F,5,0))</f>
        <v/>
      </c>
      <c r="AQ4672" t="str">
        <f>IFERROR(IF(L4672="","",VLOOKUP(L4672&amp;I4672,Продукция!A:K,11,0)),"обратитесь к админ справочника")</f>
        <v/>
      </c>
      <c r="AS4672" t="str">
        <f>IFERROR(IF(L4672="","",VLOOKUP(L4672&amp;I4672,Продукция!A:J,10,0)),"обратитесь к админ справочника")</f>
        <v/>
      </c>
    </row>
    <row r="4673" spans="1:45" x14ac:dyDescent="0.25">
      <c r="A4673" t="str">
        <f t="shared" si="82"/>
        <v/>
      </c>
      <c r="B4673" t="str">
        <f>IF(E4673="","",INDEX(Лаборатории!A:A,MATCH('Производственный контроль'!E4673,Лаборатории!B:B,0)))</f>
        <v/>
      </c>
      <c r="C4673" t="str">
        <f>IF(E4673="","",VLOOKUP(E4673,Лаборатории!B:D,3,0))</f>
        <v/>
      </c>
      <c r="E4673" s="150"/>
      <c r="J4673" t="str">
        <f>IF(L4673="","",VLOOKUP(L4673,Продукция!B:D,3,0))</f>
        <v/>
      </c>
      <c r="K4673" t="str">
        <f>IF(L4673="","",VLOOKUP(L4673,Продукция!B:C,2,0))</f>
        <v/>
      </c>
      <c r="L4673" s="151"/>
      <c r="M4673" t="str">
        <f>IF(L4673="","",VLOOKUP(L4673,Продукция!B:L,11,0))</f>
        <v/>
      </c>
      <c r="AB4673" t="str">
        <f>IF(L4673="","",VLOOKUP(L4673&amp;I4673,Продукция!A:I,9,0))</f>
        <v/>
      </c>
      <c r="AF4673" t="str">
        <f>IF(AD4673="","",VLOOKUP(AD4673,'Сотрудники и ссылки'!A:B,2,0))</f>
        <v/>
      </c>
      <c r="AG4673" t="str">
        <f>IF(AD4673="","",VLOOKUP(AD4673,'Сотрудники и ссылки'!A:C,3,0))</f>
        <v/>
      </c>
      <c r="AI4673" t="str">
        <f>IF(AH4673="","",VLOOKUP(AH4673,'Сотрудники и ссылки'!A:B,2,0))</f>
        <v/>
      </c>
      <c r="AJ4673" t="str">
        <f>IF(AH4673="","",VLOOKUP(AH4673,'Сотрудники и ссылки'!A:C,3,0))</f>
        <v/>
      </c>
      <c r="AL4673" s="2" t="str">
        <f>IF(AK4673="","",AK4673+VLOOKUP(I4673,'Вид исследования'!B:E,4,0))</f>
        <v/>
      </c>
      <c r="AM4673" s="2" t="str">
        <f>IF(AK4673="","",AK4673+VLOOKUP(I4673,'Вид исследования'!B:F,5,0))</f>
        <v/>
      </c>
      <c r="AQ4673" t="str">
        <f>IFERROR(IF(L4673="","",VLOOKUP(L4673&amp;I4673,Продукция!A:K,11,0)),"обратитесь к админ справочника")</f>
        <v/>
      </c>
      <c r="AS4673" t="str">
        <f>IFERROR(IF(L4673="","",VLOOKUP(L4673&amp;I4673,Продукция!A:J,10,0)),"обратитесь к админ справочника")</f>
        <v/>
      </c>
    </row>
    <row r="4674" spans="1:45" x14ac:dyDescent="0.25">
      <c r="A4674" t="str">
        <f t="shared" si="82"/>
        <v/>
      </c>
      <c r="B4674" t="str">
        <f>IF(E4674="","",INDEX(Лаборатории!A:A,MATCH('Производственный контроль'!E4674,Лаборатории!B:B,0)))</f>
        <v/>
      </c>
      <c r="C4674" t="str">
        <f>IF(E4674="","",VLOOKUP(E4674,Лаборатории!B:D,3,0))</f>
        <v/>
      </c>
      <c r="E4674" s="150"/>
      <c r="J4674" t="str">
        <f>IF(L4674="","",VLOOKUP(L4674,Продукция!B:D,3,0))</f>
        <v/>
      </c>
      <c r="K4674" t="str">
        <f>IF(L4674="","",VLOOKUP(L4674,Продукция!B:C,2,0))</f>
        <v/>
      </c>
      <c r="L4674" s="151"/>
      <c r="M4674" t="str">
        <f>IF(L4674="","",VLOOKUP(L4674,Продукция!B:L,11,0))</f>
        <v/>
      </c>
      <c r="AB4674" t="str">
        <f>IF(L4674="","",VLOOKUP(L4674&amp;I4674,Продукция!A:I,9,0))</f>
        <v/>
      </c>
      <c r="AF4674" t="str">
        <f>IF(AD4674="","",VLOOKUP(AD4674,'Сотрудники и ссылки'!A:B,2,0))</f>
        <v/>
      </c>
      <c r="AG4674" t="str">
        <f>IF(AD4674="","",VLOOKUP(AD4674,'Сотрудники и ссылки'!A:C,3,0))</f>
        <v/>
      </c>
      <c r="AI4674" t="str">
        <f>IF(AH4674="","",VLOOKUP(AH4674,'Сотрудники и ссылки'!A:B,2,0))</f>
        <v/>
      </c>
      <c r="AJ4674" t="str">
        <f>IF(AH4674="","",VLOOKUP(AH4674,'Сотрудники и ссылки'!A:C,3,0))</f>
        <v/>
      </c>
      <c r="AL4674" s="2" t="str">
        <f>IF(AK4674="","",AK4674+VLOOKUP(I4674,'Вид исследования'!B:E,4,0))</f>
        <v/>
      </c>
      <c r="AM4674" s="2" t="str">
        <f>IF(AK4674="","",AK4674+VLOOKUP(I4674,'Вид исследования'!B:F,5,0))</f>
        <v/>
      </c>
      <c r="AQ4674" t="str">
        <f>IFERROR(IF(L4674="","",VLOOKUP(L4674&amp;I4674,Продукция!A:K,11,0)),"обратитесь к админ справочника")</f>
        <v/>
      </c>
      <c r="AS4674" t="str">
        <f>IFERROR(IF(L4674="","",VLOOKUP(L4674&amp;I4674,Продукция!A:J,10,0)),"обратитесь к админ справочника")</f>
        <v/>
      </c>
    </row>
    <row r="4675" spans="1:45" x14ac:dyDescent="0.25">
      <c r="A4675" t="str">
        <f t="shared" si="82"/>
        <v/>
      </c>
      <c r="B4675" t="str">
        <f>IF(E4675="","",INDEX(Лаборатории!A:A,MATCH('Производственный контроль'!E4675,Лаборатории!B:B,0)))</f>
        <v/>
      </c>
      <c r="C4675" t="str">
        <f>IF(E4675="","",VLOOKUP(E4675,Лаборатории!B:D,3,0))</f>
        <v/>
      </c>
      <c r="E4675" s="150"/>
      <c r="J4675" t="str">
        <f>IF(L4675="","",VLOOKUP(L4675,Продукция!B:D,3,0))</f>
        <v/>
      </c>
      <c r="K4675" t="str">
        <f>IF(L4675="","",VLOOKUP(L4675,Продукция!B:C,2,0))</f>
        <v/>
      </c>
      <c r="L4675" s="151"/>
      <c r="M4675" t="str">
        <f>IF(L4675="","",VLOOKUP(L4675,Продукция!B:L,11,0))</f>
        <v/>
      </c>
      <c r="AB4675" t="str">
        <f>IF(L4675="","",VLOOKUP(L4675&amp;I4675,Продукция!A:I,9,0))</f>
        <v/>
      </c>
      <c r="AF4675" t="str">
        <f>IF(AD4675="","",VLOOKUP(AD4675,'Сотрудники и ссылки'!A:B,2,0))</f>
        <v/>
      </c>
      <c r="AG4675" t="str">
        <f>IF(AD4675="","",VLOOKUP(AD4675,'Сотрудники и ссылки'!A:C,3,0))</f>
        <v/>
      </c>
      <c r="AI4675" t="str">
        <f>IF(AH4675="","",VLOOKUP(AH4675,'Сотрудники и ссылки'!A:B,2,0))</f>
        <v/>
      </c>
      <c r="AJ4675" t="str">
        <f>IF(AH4675="","",VLOOKUP(AH4675,'Сотрудники и ссылки'!A:C,3,0))</f>
        <v/>
      </c>
      <c r="AL4675" s="2" t="str">
        <f>IF(AK4675="","",AK4675+VLOOKUP(I4675,'Вид исследования'!B:E,4,0))</f>
        <v/>
      </c>
      <c r="AM4675" s="2" t="str">
        <f>IF(AK4675="","",AK4675+VLOOKUP(I4675,'Вид исследования'!B:F,5,0))</f>
        <v/>
      </c>
      <c r="AQ4675" t="str">
        <f>IFERROR(IF(L4675="","",VLOOKUP(L4675&amp;I4675,Продукция!A:K,11,0)),"обратитесь к админ справочника")</f>
        <v/>
      </c>
      <c r="AS4675" t="str">
        <f>IFERROR(IF(L4675="","",VLOOKUP(L4675&amp;I4675,Продукция!A:J,10,0)),"обратитесь к админ справочника")</f>
        <v/>
      </c>
    </row>
    <row r="4676" spans="1:45" x14ac:dyDescent="0.25">
      <c r="A4676" t="str">
        <f t="shared" si="82"/>
        <v/>
      </c>
      <c r="B4676" t="str">
        <f>IF(E4676="","",INDEX(Лаборатории!A:A,MATCH('Производственный контроль'!E4676,Лаборатории!B:B,0)))</f>
        <v/>
      </c>
      <c r="C4676" t="str">
        <f>IF(E4676="","",VLOOKUP(E4676,Лаборатории!B:D,3,0))</f>
        <v/>
      </c>
      <c r="E4676" s="150"/>
      <c r="J4676" t="str">
        <f>IF(L4676="","",VLOOKUP(L4676,Продукция!B:D,3,0))</f>
        <v/>
      </c>
      <c r="K4676" t="str">
        <f>IF(L4676="","",VLOOKUP(L4676,Продукция!B:C,2,0))</f>
        <v/>
      </c>
      <c r="L4676" s="151"/>
      <c r="M4676" t="str">
        <f>IF(L4676="","",VLOOKUP(L4676,Продукция!B:L,11,0))</f>
        <v/>
      </c>
      <c r="AB4676" t="str">
        <f>IF(L4676="","",VLOOKUP(L4676&amp;I4676,Продукция!A:I,9,0))</f>
        <v/>
      </c>
      <c r="AF4676" t="str">
        <f>IF(AD4676="","",VLOOKUP(AD4676,'Сотрудники и ссылки'!A:B,2,0))</f>
        <v/>
      </c>
      <c r="AG4676" t="str">
        <f>IF(AD4676="","",VLOOKUP(AD4676,'Сотрудники и ссылки'!A:C,3,0))</f>
        <v/>
      </c>
      <c r="AI4676" t="str">
        <f>IF(AH4676="","",VLOOKUP(AH4676,'Сотрудники и ссылки'!A:B,2,0))</f>
        <v/>
      </c>
      <c r="AJ4676" t="str">
        <f>IF(AH4676="","",VLOOKUP(AH4676,'Сотрудники и ссылки'!A:C,3,0))</f>
        <v/>
      </c>
      <c r="AL4676" s="2" t="str">
        <f>IF(AK4676="","",AK4676+VLOOKUP(I4676,'Вид исследования'!B:E,4,0))</f>
        <v/>
      </c>
      <c r="AM4676" s="2" t="str">
        <f>IF(AK4676="","",AK4676+VLOOKUP(I4676,'Вид исследования'!B:F,5,0))</f>
        <v/>
      </c>
      <c r="AQ4676" t="str">
        <f>IFERROR(IF(L4676="","",VLOOKUP(L4676&amp;I4676,Продукция!A:K,11,0)),"обратитесь к админ справочника")</f>
        <v/>
      </c>
      <c r="AS4676" t="str">
        <f>IFERROR(IF(L4676="","",VLOOKUP(L4676&amp;I4676,Продукция!A:J,10,0)),"обратитесь к админ справочника")</f>
        <v/>
      </c>
    </row>
    <row r="4677" spans="1:45" x14ac:dyDescent="0.25">
      <c r="A4677" t="str">
        <f t="shared" si="82"/>
        <v/>
      </c>
      <c r="B4677" t="str">
        <f>IF(E4677="","",INDEX(Лаборатории!A:A,MATCH('Производственный контроль'!E4677,Лаборатории!B:B,0)))</f>
        <v/>
      </c>
      <c r="C4677" t="str">
        <f>IF(E4677="","",VLOOKUP(E4677,Лаборатории!B:D,3,0))</f>
        <v/>
      </c>
      <c r="E4677" s="150"/>
      <c r="J4677" t="str">
        <f>IF(L4677="","",VLOOKUP(L4677,Продукция!B:D,3,0))</f>
        <v/>
      </c>
      <c r="K4677" t="str">
        <f>IF(L4677="","",VLOOKUP(L4677,Продукция!B:C,2,0))</f>
        <v/>
      </c>
      <c r="L4677" s="151"/>
      <c r="M4677" t="str">
        <f>IF(L4677="","",VLOOKUP(L4677,Продукция!B:L,11,0))</f>
        <v/>
      </c>
      <c r="AB4677" t="str">
        <f>IF(L4677="","",VLOOKUP(L4677&amp;I4677,Продукция!A:I,9,0))</f>
        <v/>
      </c>
      <c r="AF4677" t="str">
        <f>IF(AD4677="","",VLOOKUP(AD4677,'Сотрудники и ссылки'!A:B,2,0))</f>
        <v/>
      </c>
      <c r="AG4677" t="str">
        <f>IF(AD4677="","",VLOOKUP(AD4677,'Сотрудники и ссылки'!A:C,3,0))</f>
        <v/>
      </c>
      <c r="AI4677" t="str">
        <f>IF(AH4677="","",VLOOKUP(AH4677,'Сотрудники и ссылки'!A:B,2,0))</f>
        <v/>
      </c>
      <c r="AJ4677" t="str">
        <f>IF(AH4677="","",VLOOKUP(AH4677,'Сотрудники и ссылки'!A:C,3,0))</f>
        <v/>
      </c>
      <c r="AL4677" s="2" t="str">
        <f>IF(AK4677="","",AK4677+VLOOKUP(I4677,'Вид исследования'!B:E,4,0))</f>
        <v/>
      </c>
      <c r="AM4677" s="2" t="str">
        <f>IF(AK4677="","",AK4677+VLOOKUP(I4677,'Вид исследования'!B:F,5,0))</f>
        <v/>
      </c>
      <c r="AQ4677" t="str">
        <f>IFERROR(IF(L4677="","",VLOOKUP(L4677&amp;I4677,Продукция!A:K,11,0)),"обратитесь к админ справочника")</f>
        <v/>
      </c>
      <c r="AS4677" t="str">
        <f>IFERROR(IF(L4677="","",VLOOKUP(L4677&amp;I4677,Продукция!A:J,10,0)),"обратитесь к админ справочника")</f>
        <v/>
      </c>
    </row>
    <row r="4678" spans="1:45" x14ac:dyDescent="0.25">
      <c r="A4678" t="str">
        <f t="shared" si="82"/>
        <v/>
      </c>
      <c r="B4678" t="str">
        <f>IF(E4678="","",INDEX(Лаборатории!A:A,MATCH('Производственный контроль'!E4678,Лаборатории!B:B,0)))</f>
        <v/>
      </c>
      <c r="C4678" t="str">
        <f>IF(E4678="","",VLOOKUP(E4678,Лаборатории!B:D,3,0))</f>
        <v/>
      </c>
      <c r="E4678" s="150"/>
      <c r="J4678" t="str">
        <f>IF(L4678="","",VLOOKUP(L4678,Продукция!B:D,3,0))</f>
        <v/>
      </c>
      <c r="K4678" t="str">
        <f>IF(L4678="","",VLOOKUP(L4678,Продукция!B:C,2,0))</f>
        <v/>
      </c>
      <c r="L4678" s="151"/>
      <c r="M4678" t="str">
        <f>IF(L4678="","",VLOOKUP(L4678,Продукция!B:L,11,0))</f>
        <v/>
      </c>
      <c r="AB4678" t="str">
        <f>IF(L4678="","",VLOOKUP(L4678&amp;I4678,Продукция!A:I,9,0))</f>
        <v/>
      </c>
      <c r="AF4678" t="str">
        <f>IF(AD4678="","",VLOOKUP(AD4678,'Сотрудники и ссылки'!A:B,2,0))</f>
        <v/>
      </c>
      <c r="AG4678" t="str">
        <f>IF(AD4678="","",VLOOKUP(AD4678,'Сотрудники и ссылки'!A:C,3,0))</f>
        <v/>
      </c>
      <c r="AI4678" t="str">
        <f>IF(AH4678="","",VLOOKUP(AH4678,'Сотрудники и ссылки'!A:B,2,0))</f>
        <v/>
      </c>
      <c r="AJ4678" t="str">
        <f>IF(AH4678="","",VLOOKUP(AH4678,'Сотрудники и ссылки'!A:C,3,0))</f>
        <v/>
      </c>
      <c r="AL4678" s="2" t="str">
        <f>IF(AK4678="","",AK4678+VLOOKUP(I4678,'Вид исследования'!B:E,4,0))</f>
        <v/>
      </c>
      <c r="AM4678" s="2" t="str">
        <f>IF(AK4678="","",AK4678+VLOOKUP(I4678,'Вид исследования'!B:F,5,0))</f>
        <v/>
      </c>
      <c r="AQ4678" t="str">
        <f>IFERROR(IF(L4678="","",VLOOKUP(L4678&amp;I4678,Продукция!A:K,11,0)),"обратитесь к админ справочника")</f>
        <v/>
      </c>
      <c r="AS4678" t="str">
        <f>IFERROR(IF(L4678="","",VLOOKUP(L4678&amp;I4678,Продукция!A:J,10,0)),"обратитесь к админ справочника")</f>
        <v/>
      </c>
    </row>
    <row r="4679" spans="1:45" x14ac:dyDescent="0.25">
      <c r="A4679" t="str">
        <f t="shared" si="82"/>
        <v/>
      </c>
      <c r="B4679" t="str">
        <f>IF(E4679="","",INDEX(Лаборатории!A:A,MATCH('Производственный контроль'!E4679,Лаборатории!B:B,0)))</f>
        <v/>
      </c>
      <c r="C4679" t="str">
        <f>IF(E4679="","",VLOOKUP(E4679,Лаборатории!B:D,3,0))</f>
        <v/>
      </c>
      <c r="E4679" s="150"/>
      <c r="J4679" t="str">
        <f>IF(L4679="","",VLOOKUP(L4679,Продукция!B:D,3,0))</f>
        <v/>
      </c>
      <c r="K4679" t="str">
        <f>IF(L4679="","",VLOOKUP(L4679,Продукция!B:C,2,0))</f>
        <v/>
      </c>
      <c r="L4679" s="151"/>
      <c r="M4679" t="str">
        <f>IF(L4679="","",VLOOKUP(L4679,Продукция!B:L,11,0))</f>
        <v/>
      </c>
      <c r="AB4679" t="str">
        <f>IF(L4679="","",VLOOKUP(L4679&amp;I4679,Продукция!A:I,9,0))</f>
        <v/>
      </c>
      <c r="AF4679" t="str">
        <f>IF(AD4679="","",VLOOKUP(AD4679,'Сотрудники и ссылки'!A:B,2,0))</f>
        <v/>
      </c>
      <c r="AG4679" t="str">
        <f>IF(AD4679="","",VLOOKUP(AD4679,'Сотрудники и ссылки'!A:C,3,0))</f>
        <v/>
      </c>
      <c r="AI4679" t="str">
        <f>IF(AH4679="","",VLOOKUP(AH4679,'Сотрудники и ссылки'!A:B,2,0))</f>
        <v/>
      </c>
      <c r="AJ4679" t="str">
        <f>IF(AH4679="","",VLOOKUP(AH4679,'Сотрудники и ссылки'!A:C,3,0))</f>
        <v/>
      </c>
      <c r="AL4679" s="2" t="str">
        <f>IF(AK4679="","",AK4679+VLOOKUP(I4679,'Вид исследования'!B:E,4,0))</f>
        <v/>
      </c>
      <c r="AM4679" s="2" t="str">
        <f>IF(AK4679="","",AK4679+VLOOKUP(I4679,'Вид исследования'!B:F,5,0))</f>
        <v/>
      </c>
      <c r="AQ4679" t="str">
        <f>IFERROR(IF(L4679="","",VLOOKUP(L4679&amp;I4679,Продукция!A:K,11,0)),"обратитесь к админ справочника")</f>
        <v/>
      </c>
      <c r="AS4679" t="str">
        <f>IFERROR(IF(L4679="","",VLOOKUP(L4679&amp;I4679,Продукция!A:J,10,0)),"обратитесь к админ справочника")</f>
        <v/>
      </c>
    </row>
    <row r="4680" spans="1:45" x14ac:dyDescent="0.25">
      <c r="A4680" t="str">
        <f t="shared" si="82"/>
        <v/>
      </c>
      <c r="B4680" t="str">
        <f>IF(E4680="","",INDEX(Лаборатории!A:A,MATCH('Производственный контроль'!E4680,Лаборатории!B:B,0)))</f>
        <v/>
      </c>
      <c r="C4680" t="str">
        <f>IF(E4680="","",VLOOKUP(E4680,Лаборатории!B:D,3,0))</f>
        <v/>
      </c>
      <c r="E4680" s="150"/>
      <c r="J4680" t="str">
        <f>IF(L4680="","",VLOOKUP(L4680,Продукция!B:D,3,0))</f>
        <v/>
      </c>
      <c r="K4680" t="str">
        <f>IF(L4680="","",VLOOKUP(L4680,Продукция!B:C,2,0))</f>
        <v/>
      </c>
      <c r="L4680" s="151"/>
      <c r="M4680" t="str">
        <f>IF(L4680="","",VLOOKUP(L4680,Продукция!B:L,11,0))</f>
        <v/>
      </c>
      <c r="AB4680" t="str">
        <f>IF(L4680="","",VLOOKUP(L4680&amp;I4680,Продукция!A:I,9,0))</f>
        <v/>
      </c>
      <c r="AF4680" t="str">
        <f>IF(AD4680="","",VLOOKUP(AD4680,'Сотрудники и ссылки'!A:B,2,0))</f>
        <v/>
      </c>
      <c r="AG4680" t="str">
        <f>IF(AD4680="","",VLOOKUP(AD4680,'Сотрудники и ссылки'!A:C,3,0))</f>
        <v/>
      </c>
      <c r="AI4680" t="str">
        <f>IF(AH4680="","",VLOOKUP(AH4680,'Сотрудники и ссылки'!A:B,2,0))</f>
        <v/>
      </c>
      <c r="AJ4680" t="str">
        <f>IF(AH4680="","",VLOOKUP(AH4680,'Сотрудники и ссылки'!A:C,3,0))</f>
        <v/>
      </c>
      <c r="AL4680" s="2" t="str">
        <f>IF(AK4680="","",AK4680+VLOOKUP(I4680,'Вид исследования'!B:E,4,0))</f>
        <v/>
      </c>
      <c r="AM4680" s="2" t="str">
        <f>IF(AK4680="","",AK4680+VLOOKUP(I4680,'Вид исследования'!B:F,5,0))</f>
        <v/>
      </c>
      <c r="AQ4680" t="str">
        <f>IFERROR(IF(L4680="","",VLOOKUP(L4680&amp;I4680,Продукция!A:K,11,0)),"обратитесь к админ справочника")</f>
        <v/>
      </c>
      <c r="AS4680" t="str">
        <f>IFERROR(IF(L4680="","",VLOOKUP(L4680&amp;I4680,Продукция!A:J,10,0)),"обратитесь к админ справочника")</f>
        <v/>
      </c>
    </row>
    <row r="4681" spans="1:45" x14ac:dyDescent="0.25">
      <c r="A4681" t="str">
        <f t="shared" si="82"/>
        <v/>
      </c>
      <c r="B4681" t="str">
        <f>IF(E4681="","",INDEX(Лаборатории!A:A,MATCH('Производственный контроль'!E4681,Лаборатории!B:B,0)))</f>
        <v/>
      </c>
      <c r="C4681" t="str">
        <f>IF(E4681="","",VLOOKUP(E4681,Лаборатории!B:D,3,0))</f>
        <v/>
      </c>
      <c r="E4681" s="150"/>
      <c r="J4681" t="str">
        <f>IF(L4681="","",VLOOKUP(L4681,Продукция!B:D,3,0))</f>
        <v/>
      </c>
      <c r="K4681" t="str">
        <f>IF(L4681="","",VLOOKUP(L4681,Продукция!B:C,2,0))</f>
        <v/>
      </c>
      <c r="L4681" s="151"/>
      <c r="M4681" t="str">
        <f>IF(L4681="","",VLOOKUP(L4681,Продукция!B:L,11,0))</f>
        <v/>
      </c>
      <c r="AB4681" t="str">
        <f>IF(L4681="","",VLOOKUP(L4681&amp;I4681,Продукция!A:I,9,0))</f>
        <v/>
      </c>
      <c r="AF4681" t="str">
        <f>IF(AD4681="","",VLOOKUP(AD4681,'Сотрудники и ссылки'!A:B,2,0))</f>
        <v/>
      </c>
      <c r="AG4681" t="str">
        <f>IF(AD4681="","",VLOOKUP(AD4681,'Сотрудники и ссылки'!A:C,3,0))</f>
        <v/>
      </c>
      <c r="AI4681" t="str">
        <f>IF(AH4681="","",VLOOKUP(AH4681,'Сотрудники и ссылки'!A:B,2,0))</f>
        <v/>
      </c>
      <c r="AJ4681" t="str">
        <f>IF(AH4681="","",VLOOKUP(AH4681,'Сотрудники и ссылки'!A:C,3,0))</f>
        <v/>
      </c>
      <c r="AL4681" s="2" t="str">
        <f>IF(AK4681="","",AK4681+VLOOKUP(I4681,'Вид исследования'!B:E,4,0))</f>
        <v/>
      </c>
      <c r="AM4681" s="2" t="str">
        <f>IF(AK4681="","",AK4681+VLOOKUP(I4681,'Вид исследования'!B:F,5,0))</f>
        <v/>
      </c>
      <c r="AQ4681" t="str">
        <f>IFERROR(IF(L4681="","",VLOOKUP(L4681&amp;I4681,Продукция!A:K,11,0)),"обратитесь к админ справочника")</f>
        <v/>
      </c>
      <c r="AS4681" t="str">
        <f>IFERROR(IF(L4681="","",VLOOKUP(L4681&amp;I4681,Продукция!A:J,10,0)),"обратитесь к админ справочника")</f>
        <v/>
      </c>
    </row>
    <row r="4682" spans="1:45" x14ac:dyDescent="0.25">
      <c r="A4682" t="str">
        <f t="shared" si="82"/>
        <v/>
      </c>
      <c r="B4682" t="str">
        <f>IF(E4682="","",INDEX(Лаборатории!A:A,MATCH('Производственный контроль'!E4682,Лаборатории!B:B,0)))</f>
        <v/>
      </c>
      <c r="C4682" t="str">
        <f>IF(E4682="","",VLOOKUP(E4682,Лаборатории!B:D,3,0))</f>
        <v/>
      </c>
      <c r="E4682" s="150"/>
      <c r="J4682" t="str">
        <f>IF(L4682="","",VLOOKUP(L4682,Продукция!B:D,3,0))</f>
        <v/>
      </c>
      <c r="K4682" t="str">
        <f>IF(L4682="","",VLOOKUP(L4682,Продукция!B:C,2,0))</f>
        <v/>
      </c>
      <c r="L4682" s="151"/>
      <c r="M4682" t="str">
        <f>IF(L4682="","",VLOOKUP(L4682,Продукция!B:L,11,0))</f>
        <v/>
      </c>
      <c r="AB4682" t="str">
        <f>IF(L4682="","",VLOOKUP(L4682&amp;I4682,Продукция!A:I,9,0))</f>
        <v/>
      </c>
      <c r="AF4682" t="str">
        <f>IF(AD4682="","",VLOOKUP(AD4682,'Сотрудники и ссылки'!A:B,2,0))</f>
        <v/>
      </c>
      <c r="AG4682" t="str">
        <f>IF(AD4682="","",VLOOKUP(AD4682,'Сотрудники и ссылки'!A:C,3,0))</f>
        <v/>
      </c>
      <c r="AI4682" t="str">
        <f>IF(AH4682="","",VLOOKUP(AH4682,'Сотрудники и ссылки'!A:B,2,0))</f>
        <v/>
      </c>
      <c r="AJ4682" t="str">
        <f>IF(AH4682="","",VLOOKUP(AH4682,'Сотрудники и ссылки'!A:C,3,0))</f>
        <v/>
      </c>
      <c r="AL4682" s="2" t="str">
        <f>IF(AK4682="","",AK4682+VLOOKUP(I4682,'Вид исследования'!B:E,4,0))</f>
        <v/>
      </c>
      <c r="AM4682" s="2" t="str">
        <f>IF(AK4682="","",AK4682+VLOOKUP(I4682,'Вид исследования'!B:F,5,0))</f>
        <v/>
      </c>
      <c r="AQ4682" t="str">
        <f>IFERROR(IF(L4682="","",VLOOKUP(L4682&amp;I4682,Продукция!A:K,11,0)),"обратитесь к админ справочника")</f>
        <v/>
      </c>
      <c r="AS4682" t="str">
        <f>IFERROR(IF(L4682="","",VLOOKUP(L4682&amp;I4682,Продукция!A:J,10,0)),"обратитесь к админ справочника")</f>
        <v/>
      </c>
    </row>
    <row r="4683" spans="1:45" x14ac:dyDescent="0.25">
      <c r="A4683" t="str">
        <f t="shared" si="82"/>
        <v/>
      </c>
      <c r="B4683" t="str">
        <f>IF(E4683="","",INDEX(Лаборатории!A:A,MATCH('Производственный контроль'!E4683,Лаборатории!B:B,0)))</f>
        <v/>
      </c>
      <c r="C4683" t="str">
        <f>IF(E4683="","",VLOOKUP(E4683,Лаборатории!B:D,3,0))</f>
        <v/>
      </c>
      <c r="E4683" s="150"/>
      <c r="J4683" t="str">
        <f>IF(L4683="","",VLOOKUP(L4683,Продукция!B:D,3,0))</f>
        <v/>
      </c>
      <c r="K4683" t="str">
        <f>IF(L4683="","",VLOOKUP(L4683,Продукция!B:C,2,0))</f>
        <v/>
      </c>
      <c r="L4683" s="151"/>
      <c r="M4683" t="str">
        <f>IF(L4683="","",VLOOKUP(L4683,Продукция!B:L,11,0))</f>
        <v/>
      </c>
      <c r="AB4683" t="str">
        <f>IF(L4683="","",VLOOKUP(L4683&amp;I4683,Продукция!A:I,9,0))</f>
        <v/>
      </c>
      <c r="AF4683" t="str">
        <f>IF(AD4683="","",VLOOKUP(AD4683,'Сотрудники и ссылки'!A:B,2,0))</f>
        <v/>
      </c>
      <c r="AG4683" t="str">
        <f>IF(AD4683="","",VLOOKUP(AD4683,'Сотрудники и ссылки'!A:C,3,0))</f>
        <v/>
      </c>
      <c r="AI4683" t="str">
        <f>IF(AH4683="","",VLOOKUP(AH4683,'Сотрудники и ссылки'!A:B,2,0))</f>
        <v/>
      </c>
      <c r="AJ4683" t="str">
        <f>IF(AH4683="","",VLOOKUP(AH4683,'Сотрудники и ссылки'!A:C,3,0))</f>
        <v/>
      </c>
      <c r="AL4683" s="2" t="str">
        <f>IF(AK4683="","",AK4683+VLOOKUP(I4683,'Вид исследования'!B:E,4,0))</f>
        <v/>
      </c>
      <c r="AM4683" s="2" t="str">
        <f>IF(AK4683="","",AK4683+VLOOKUP(I4683,'Вид исследования'!B:F,5,0))</f>
        <v/>
      </c>
      <c r="AQ4683" t="str">
        <f>IFERROR(IF(L4683="","",VLOOKUP(L4683&amp;I4683,Продукция!A:K,11,0)),"обратитесь к админ справочника")</f>
        <v/>
      </c>
      <c r="AS4683" t="str">
        <f>IFERROR(IF(L4683="","",VLOOKUP(L4683&amp;I4683,Продукция!A:J,10,0)),"обратитесь к админ справочника")</f>
        <v/>
      </c>
    </row>
    <row r="4684" spans="1:45" x14ac:dyDescent="0.25">
      <c r="A4684" t="str">
        <f t="shared" ref="A4684:A4747" si="83">T4684&amp;I4684</f>
        <v/>
      </c>
      <c r="B4684" t="str">
        <f>IF(E4684="","",INDEX(Лаборатории!A:A,MATCH('Производственный контроль'!E4684,Лаборатории!B:B,0)))</f>
        <v/>
      </c>
      <c r="C4684" t="str">
        <f>IF(E4684="","",VLOOKUP(E4684,Лаборатории!B:D,3,0))</f>
        <v/>
      </c>
      <c r="E4684" s="150"/>
      <c r="J4684" t="str">
        <f>IF(L4684="","",VLOOKUP(L4684,Продукция!B:D,3,0))</f>
        <v/>
      </c>
      <c r="K4684" t="str">
        <f>IF(L4684="","",VLOOKUP(L4684,Продукция!B:C,2,0))</f>
        <v/>
      </c>
      <c r="L4684" s="151"/>
      <c r="M4684" t="str">
        <f>IF(L4684="","",VLOOKUP(L4684,Продукция!B:L,11,0))</f>
        <v/>
      </c>
      <c r="AB4684" t="str">
        <f>IF(L4684="","",VLOOKUP(L4684&amp;I4684,Продукция!A:I,9,0))</f>
        <v/>
      </c>
      <c r="AF4684" t="str">
        <f>IF(AD4684="","",VLOOKUP(AD4684,'Сотрудники и ссылки'!A:B,2,0))</f>
        <v/>
      </c>
      <c r="AG4684" t="str">
        <f>IF(AD4684="","",VLOOKUP(AD4684,'Сотрудники и ссылки'!A:C,3,0))</f>
        <v/>
      </c>
      <c r="AI4684" t="str">
        <f>IF(AH4684="","",VLOOKUP(AH4684,'Сотрудники и ссылки'!A:B,2,0))</f>
        <v/>
      </c>
      <c r="AJ4684" t="str">
        <f>IF(AH4684="","",VLOOKUP(AH4684,'Сотрудники и ссылки'!A:C,3,0))</f>
        <v/>
      </c>
      <c r="AL4684" s="2" t="str">
        <f>IF(AK4684="","",AK4684+VLOOKUP(I4684,'Вид исследования'!B:E,4,0))</f>
        <v/>
      </c>
      <c r="AM4684" s="2" t="str">
        <f>IF(AK4684="","",AK4684+VLOOKUP(I4684,'Вид исследования'!B:F,5,0))</f>
        <v/>
      </c>
      <c r="AQ4684" t="str">
        <f>IFERROR(IF(L4684="","",VLOOKUP(L4684&amp;I4684,Продукция!A:K,11,0)),"обратитесь к админ справочника")</f>
        <v/>
      </c>
      <c r="AS4684" t="str">
        <f>IFERROR(IF(L4684="","",VLOOKUP(L4684&amp;I4684,Продукция!A:J,10,0)),"обратитесь к админ справочника")</f>
        <v/>
      </c>
    </row>
    <row r="4685" spans="1:45" x14ac:dyDescent="0.25">
      <c r="A4685" t="str">
        <f t="shared" si="83"/>
        <v/>
      </c>
      <c r="B4685" t="str">
        <f>IF(E4685="","",INDEX(Лаборатории!A:A,MATCH('Производственный контроль'!E4685,Лаборатории!B:B,0)))</f>
        <v/>
      </c>
      <c r="C4685" t="str">
        <f>IF(E4685="","",VLOOKUP(E4685,Лаборатории!B:D,3,0))</f>
        <v/>
      </c>
      <c r="E4685" s="150"/>
      <c r="J4685" t="str">
        <f>IF(L4685="","",VLOOKUP(L4685,Продукция!B:D,3,0))</f>
        <v/>
      </c>
      <c r="K4685" t="str">
        <f>IF(L4685="","",VLOOKUP(L4685,Продукция!B:C,2,0))</f>
        <v/>
      </c>
      <c r="L4685" s="151"/>
      <c r="M4685" t="str">
        <f>IF(L4685="","",VLOOKUP(L4685,Продукция!B:L,11,0))</f>
        <v/>
      </c>
      <c r="AB4685" t="str">
        <f>IF(L4685="","",VLOOKUP(L4685&amp;I4685,Продукция!A:I,9,0))</f>
        <v/>
      </c>
      <c r="AF4685" t="str">
        <f>IF(AD4685="","",VLOOKUP(AD4685,'Сотрудники и ссылки'!A:B,2,0))</f>
        <v/>
      </c>
      <c r="AG4685" t="str">
        <f>IF(AD4685="","",VLOOKUP(AD4685,'Сотрудники и ссылки'!A:C,3,0))</f>
        <v/>
      </c>
      <c r="AI4685" t="str">
        <f>IF(AH4685="","",VLOOKUP(AH4685,'Сотрудники и ссылки'!A:B,2,0))</f>
        <v/>
      </c>
      <c r="AJ4685" t="str">
        <f>IF(AH4685="","",VLOOKUP(AH4685,'Сотрудники и ссылки'!A:C,3,0))</f>
        <v/>
      </c>
      <c r="AL4685" s="2" t="str">
        <f>IF(AK4685="","",AK4685+VLOOKUP(I4685,'Вид исследования'!B:E,4,0))</f>
        <v/>
      </c>
      <c r="AM4685" s="2" t="str">
        <f>IF(AK4685="","",AK4685+VLOOKUP(I4685,'Вид исследования'!B:F,5,0))</f>
        <v/>
      </c>
      <c r="AQ4685" t="str">
        <f>IFERROR(IF(L4685="","",VLOOKUP(L4685&amp;I4685,Продукция!A:K,11,0)),"обратитесь к админ справочника")</f>
        <v/>
      </c>
      <c r="AS4685" t="str">
        <f>IFERROR(IF(L4685="","",VLOOKUP(L4685&amp;I4685,Продукция!A:J,10,0)),"обратитесь к админ справочника")</f>
        <v/>
      </c>
    </row>
    <row r="4686" spans="1:45" x14ac:dyDescent="0.25">
      <c r="A4686" t="str">
        <f t="shared" si="83"/>
        <v/>
      </c>
      <c r="B4686" t="str">
        <f>IF(E4686="","",INDEX(Лаборатории!A:A,MATCH('Производственный контроль'!E4686,Лаборатории!B:B,0)))</f>
        <v/>
      </c>
      <c r="C4686" t="str">
        <f>IF(E4686="","",VLOOKUP(E4686,Лаборатории!B:D,3,0))</f>
        <v/>
      </c>
      <c r="E4686" s="150"/>
      <c r="J4686" t="str">
        <f>IF(L4686="","",VLOOKUP(L4686,Продукция!B:D,3,0))</f>
        <v/>
      </c>
      <c r="K4686" t="str">
        <f>IF(L4686="","",VLOOKUP(L4686,Продукция!B:C,2,0))</f>
        <v/>
      </c>
      <c r="L4686" s="151"/>
      <c r="M4686" t="str">
        <f>IF(L4686="","",VLOOKUP(L4686,Продукция!B:L,11,0))</f>
        <v/>
      </c>
      <c r="AB4686" t="str">
        <f>IF(L4686="","",VLOOKUP(L4686&amp;I4686,Продукция!A:I,9,0))</f>
        <v/>
      </c>
      <c r="AF4686" t="str">
        <f>IF(AD4686="","",VLOOKUP(AD4686,'Сотрудники и ссылки'!A:B,2,0))</f>
        <v/>
      </c>
      <c r="AG4686" t="str">
        <f>IF(AD4686="","",VLOOKUP(AD4686,'Сотрудники и ссылки'!A:C,3,0))</f>
        <v/>
      </c>
      <c r="AI4686" t="str">
        <f>IF(AH4686="","",VLOOKUP(AH4686,'Сотрудники и ссылки'!A:B,2,0))</f>
        <v/>
      </c>
      <c r="AJ4686" t="str">
        <f>IF(AH4686="","",VLOOKUP(AH4686,'Сотрудники и ссылки'!A:C,3,0))</f>
        <v/>
      </c>
      <c r="AL4686" s="2" t="str">
        <f>IF(AK4686="","",AK4686+VLOOKUP(I4686,'Вид исследования'!B:E,4,0))</f>
        <v/>
      </c>
      <c r="AM4686" s="2" t="str">
        <f>IF(AK4686="","",AK4686+VLOOKUP(I4686,'Вид исследования'!B:F,5,0))</f>
        <v/>
      </c>
      <c r="AQ4686" t="str">
        <f>IFERROR(IF(L4686="","",VLOOKUP(L4686&amp;I4686,Продукция!A:K,11,0)),"обратитесь к админ справочника")</f>
        <v/>
      </c>
      <c r="AS4686" t="str">
        <f>IFERROR(IF(L4686="","",VLOOKUP(L4686&amp;I4686,Продукция!A:J,10,0)),"обратитесь к админ справочника")</f>
        <v/>
      </c>
    </row>
    <row r="4687" spans="1:45" x14ac:dyDescent="0.25">
      <c r="A4687" t="str">
        <f t="shared" si="83"/>
        <v/>
      </c>
      <c r="B4687" t="str">
        <f>IF(E4687="","",INDEX(Лаборатории!A:A,MATCH('Производственный контроль'!E4687,Лаборатории!B:B,0)))</f>
        <v/>
      </c>
      <c r="C4687" t="str">
        <f>IF(E4687="","",VLOOKUP(E4687,Лаборатории!B:D,3,0))</f>
        <v/>
      </c>
      <c r="E4687" s="150"/>
      <c r="J4687" t="str">
        <f>IF(L4687="","",VLOOKUP(L4687,Продукция!B:D,3,0))</f>
        <v/>
      </c>
      <c r="K4687" t="str">
        <f>IF(L4687="","",VLOOKUP(L4687,Продукция!B:C,2,0))</f>
        <v/>
      </c>
      <c r="L4687" s="151"/>
      <c r="M4687" t="str">
        <f>IF(L4687="","",VLOOKUP(L4687,Продукция!B:L,11,0))</f>
        <v/>
      </c>
      <c r="AB4687" t="str">
        <f>IF(L4687="","",VLOOKUP(L4687&amp;I4687,Продукция!A:I,9,0))</f>
        <v/>
      </c>
      <c r="AF4687" t="str">
        <f>IF(AD4687="","",VLOOKUP(AD4687,'Сотрудники и ссылки'!A:B,2,0))</f>
        <v/>
      </c>
      <c r="AG4687" t="str">
        <f>IF(AD4687="","",VLOOKUP(AD4687,'Сотрудники и ссылки'!A:C,3,0))</f>
        <v/>
      </c>
      <c r="AI4687" t="str">
        <f>IF(AH4687="","",VLOOKUP(AH4687,'Сотрудники и ссылки'!A:B,2,0))</f>
        <v/>
      </c>
      <c r="AJ4687" t="str">
        <f>IF(AH4687="","",VLOOKUP(AH4687,'Сотрудники и ссылки'!A:C,3,0))</f>
        <v/>
      </c>
      <c r="AL4687" s="2" t="str">
        <f>IF(AK4687="","",AK4687+VLOOKUP(I4687,'Вид исследования'!B:E,4,0))</f>
        <v/>
      </c>
      <c r="AM4687" s="2" t="str">
        <f>IF(AK4687="","",AK4687+VLOOKUP(I4687,'Вид исследования'!B:F,5,0))</f>
        <v/>
      </c>
      <c r="AQ4687" t="str">
        <f>IFERROR(IF(L4687="","",VLOOKUP(L4687&amp;I4687,Продукция!A:K,11,0)),"обратитесь к админ справочника")</f>
        <v/>
      </c>
      <c r="AS4687" t="str">
        <f>IFERROR(IF(L4687="","",VLOOKUP(L4687&amp;I4687,Продукция!A:J,10,0)),"обратитесь к админ справочника")</f>
        <v/>
      </c>
    </row>
    <row r="4688" spans="1:45" x14ac:dyDescent="0.25">
      <c r="A4688" t="str">
        <f t="shared" si="83"/>
        <v/>
      </c>
      <c r="B4688" t="str">
        <f>IF(E4688="","",INDEX(Лаборатории!A:A,MATCH('Производственный контроль'!E4688,Лаборатории!B:B,0)))</f>
        <v/>
      </c>
      <c r="C4688" t="str">
        <f>IF(E4688="","",VLOOKUP(E4688,Лаборатории!B:D,3,0))</f>
        <v/>
      </c>
      <c r="E4688" s="150"/>
      <c r="J4688" t="str">
        <f>IF(L4688="","",VLOOKUP(L4688,Продукция!B:D,3,0))</f>
        <v/>
      </c>
      <c r="K4688" t="str">
        <f>IF(L4688="","",VLOOKUP(L4688,Продукция!B:C,2,0))</f>
        <v/>
      </c>
      <c r="L4688" s="151"/>
      <c r="M4688" t="str">
        <f>IF(L4688="","",VLOOKUP(L4688,Продукция!B:L,11,0))</f>
        <v/>
      </c>
      <c r="AB4688" t="str">
        <f>IF(L4688="","",VLOOKUP(L4688&amp;I4688,Продукция!A:I,9,0))</f>
        <v/>
      </c>
      <c r="AF4688" t="str">
        <f>IF(AD4688="","",VLOOKUP(AD4688,'Сотрудники и ссылки'!A:B,2,0))</f>
        <v/>
      </c>
      <c r="AG4688" t="str">
        <f>IF(AD4688="","",VLOOKUP(AD4688,'Сотрудники и ссылки'!A:C,3,0))</f>
        <v/>
      </c>
      <c r="AI4688" t="str">
        <f>IF(AH4688="","",VLOOKUP(AH4688,'Сотрудники и ссылки'!A:B,2,0))</f>
        <v/>
      </c>
      <c r="AJ4688" t="str">
        <f>IF(AH4688="","",VLOOKUP(AH4688,'Сотрудники и ссылки'!A:C,3,0))</f>
        <v/>
      </c>
      <c r="AL4688" s="2" t="str">
        <f>IF(AK4688="","",AK4688+VLOOKUP(I4688,'Вид исследования'!B:E,4,0))</f>
        <v/>
      </c>
      <c r="AM4688" s="2" t="str">
        <f>IF(AK4688="","",AK4688+VLOOKUP(I4688,'Вид исследования'!B:F,5,0))</f>
        <v/>
      </c>
      <c r="AQ4688" t="str">
        <f>IFERROR(IF(L4688="","",VLOOKUP(L4688&amp;I4688,Продукция!A:K,11,0)),"обратитесь к админ справочника")</f>
        <v/>
      </c>
      <c r="AS4688" t="str">
        <f>IFERROR(IF(L4688="","",VLOOKUP(L4688&amp;I4688,Продукция!A:J,10,0)),"обратитесь к админ справочника")</f>
        <v/>
      </c>
    </row>
    <row r="4689" spans="1:45" x14ac:dyDescent="0.25">
      <c r="A4689" t="str">
        <f t="shared" si="83"/>
        <v/>
      </c>
      <c r="B4689" t="str">
        <f>IF(E4689="","",INDEX(Лаборатории!A:A,MATCH('Производственный контроль'!E4689,Лаборатории!B:B,0)))</f>
        <v/>
      </c>
      <c r="C4689" t="str">
        <f>IF(E4689="","",VLOOKUP(E4689,Лаборатории!B:D,3,0))</f>
        <v/>
      </c>
      <c r="E4689" s="150"/>
      <c r="J4689" t="str">
        <f>IF(L4689="","",VLOOKUP(L4689,Продукция!B:D,3,0))</f>
        <v/>
      </c>
      <c r="K4689" t="str">
        <f>IF(L4689="","",VLOOKUP(L4689,Продукция!B:C,2,0))</f>
        <v/>
      </c>
      <c r="L4689" s="151"/>
      <c r="M4689" t="str">
        <f>IF(L4689="","",VLOOKUP(L4689,Продукция!B:L,11,0))</f>
        <v/>
      </c>
      <c r="AB4689" t="str">
        <f>IF(L4689="","",VLOOKUP(L4689&amp;I4689,Продукция!A:I,9,0))</f>
        <v/>
      </c>
      <c r="AF4689" t="str">
        <f>IF(AD4689="","",VLOOKUP(AD4689,'Сотрудники и ссылки'!A:B,2,0))</f>
        <v/>
      </c>
      <c r="AG4689" t="str">
        <f>IF(AD4689="","",VLOOKUP(AD4689,'Сотрудники и ссылки'!A:C,3,0))</f>
        <v/>
      </c>
      <c r="AI4689" t="str">
        <f>IF(AH4689="","",VLOOKUP(AH4689,'Сотрудники и ссылки'!A:B,2,0))</f>
        <v/>
      </c>
      <c r="AJ4689" t="str">
        <f>IF(AH4689="","",VLOOKUP(AH4689,'Сотрудники и ссылки'!A:C,3,0))</f>
        <v/>
      </c>
      <c r="AL4689" s="2" t="str">
        <f>IF(AK4689="","",AK4689+VLOOKUP(I4689,'Вид исследования'!B:E,4,0))</f>
        <v/>
      </c>
      <c r="AM4689" s="2" t="str">
        <f>IF(AK4689="","",AK4689+VLOOKUP(I4689,'Вид исследования'!B:F,5,0))</f>
        <v/>
      </c>
      <c r="AQ4689" t="str">
        <f>IFERROR(IF(L4689="","",VLOOKUP(L4689&amp;I4689,Продукция!A:K,11,0)),"обратитесь к админ справочника")</f>
        <v/>
      </c>
      <c r="AS4689" t="str">
        <f>IFERROR(IF(L4689="","",VLOOKUP(L4689&amp;I4689,Продукция!A:J,10,0)),"обратитесь к админ справочника")</f>
        <v/>
      </c>
    </row>
    <row r="4690" spans="1:45" x14ac:dyDescent="0.25">
      <c r="A4690" t="str">
        <f t="shared" si="83"/>
        <v/>
      </c>
      <c r="B4690" t="str">
        <f>IF(E4690="","",INDEX(Лаборатории!A:A,MATCH('Производственный контроль'!E4690,Лаборатории!B:B,0)))</f>
        <v/>
      </c>
      <c r="C4690" t="str">
        <f>IF(E4690="","",VLOOKUP(E4690,Лаборатории!B:D,3,0))</f>
        <v/>
      </c>
      <c r="E4690" s="150"/>
      <c r="J4690" t="str">
        <f>IF(L4690="","",VLOOKUP(L4690,Продукция!B:D,3,0))</f>
        <v/>
      </c>
      <c r="K4690" t="str">
        <f>IF(L4690="","",VLOOKUP(L4690,Продукция!B:C,2,0))</f>
        <v/>
      </c>
      <c r="L4690" s="151"/>
      <c r="M4690" t="str">
        <f>IF(L4690="","",VLOOKUP(L4690,Продукция!B:L,11,0))</f>
        <v/>
      </c>
      <c r="AB4690" t="str">
        <f>IF(L4690="","",VLOOKUP(L4690&amp;I4690,Продукция!A:I,9,0))</f>
        <v/>
      </c>
      <c r="AF4690" t="str">
        <f>IF(AD4690="","",VLOOKUP(AD4690,'Сотрудники и ссылки'!A:B,2,0))</f>
        <v/>
      </c>
      <c r="AG4690" t="str">
        <f>IF(AD4690="","",VLOOKUP(AD4690,'Сотрудники и ссылки'!A:C,3,0))</f>
        <v/>
      </c>
      <c r="AI4690" t="str">
        <f>IF(AH4690="","",VLOOKUP(AH4690,'Сотрудники и ссылки'!A:B,2,0))</f>
        <v/>
      </c>
      <c r="AJ4690" t="str">
        <f>IF(AH4690="","",VLOOKUP(AH4690,'Сотрудники и ссылки'!A:C,3,0))</f>
        <v/>
      </c>
      <c r="AL4690" s="2" t="str">
        <f>IF(AK4690="","",AK4690+VLOOKUP(I4690,'Вид исследования'!B:E,4,0))</f>
        <v/>
      </c>
      <c r="AM4690" s="2" t="str">
        <f>IF(AK4690="","",AK4690+VLOOKUP(I4690,'Вид исследования'!B:F,5,0))</f>
        <v/>
      </c>
      <c r="AQ4690" t="str">
        <f>IFERROR(IF(L4690="","",VLOOKUP(L4690&amp;I4690,Продукция!A:K,11,0)),"обратитесь к админ справочника")</f>
        <v/>
      </c>
      <c r="AS4690" t="str">
        <f>IFERROR(IF(L4690="","",VLOOKUP(L4690&amp;I4690,Продукция!A:J,10,0)),"обратитесь к админ справочника")</f>
        <v/>
      </c>
    </row>
    <row r="4691" spans="1:45" x14ac:dyDescent="0.25">
      <c r="A4691" t="str">
        <f t="shared" si="83"/>
        <v/>
      </c>
      <c r="B4691" t="str">
        <f>IF(E4691="","",INDEX(Лаборатории!A:A,MATCH('Производственный контроль'!E4691,Лаборатории!B:B,0)))</f>
        <v/>
      </c>
      <c r="C4691" t="str">
        <f>IF(E4691="","",VLOOKUP(E4691,Лаборатории!B:D,3,0))</f>
        <v/>
      </c>
      <c r="E4691" s="150"/>
      <c r="J4691" t="str">
        <f>IF(L4691="","",VLOOKUP(L4691,Продукция!B:D,3,0))</f>
        <v/>
      </c>
      <c r="K4691" t="str">
        <f>IF(L4691="","",VLOOKUP(L4691,Продукция!B:C,2,0))</f>
        <v/>
      </c>
      <c r="L4691" s="151"/>
      <c r="M4691" t="str">
        <f>IF(L4691="","",VLOOKUP(L4691,Продукция!B:L,11,0))</f>
        <v/>
      </c>
      <c r="AB4691" t="str">
        <f>IF(L4691="","",VLOOKUP(L4691&amp;I4691,Продукция!A:I,9,0))</f>
        <v/>
      </c>
      <c r="AF4691" t="str">
        <f>IF(AD4691="","",VLOOKUP(AD4691,'Сотрудники и ссылки'!A:B,2,0))</f>
        <v/>
      </c>
      <c r="AG4691" t="str">
        <f>IF(AD4691="","",VLOOKUP(AD4691,'Сотрудники и ссылки'!A:C,3,0))</f>
        <v/>
      </c>
      <c r="AI4691" t="str">
        <f>IF(AH4691="","",VLOOKUP(AH4691,'Сотрудники и ссылки'!A:B,2,0))</f>
        <v/>
      </c>
      <c r="AJ4691" t="str">
        <f>IF(AH4691="","",VLOOKUP(AH4691,'Сотрудники и ссылки'!A:C,3,0))</f>
        <v/>
      </c>
      <c r="AL4691" s="2" t="str">
        <f>IF(AK4691="","",AK4691+VLOOKUP(I4691,'Вид исследования'!B:E,4,0))</f>
        <v/>
      </c>
      <c r="AM4691" s="2" t="str">
        <f>IF(AK4691="","",AK4691+VLOOKUP(I4691,'Вид исследования'!B:F,5,0))</f>
        <v/>
      </c>
      <c r="AQ4691" t="str">
        <f>IFERROR(IF(L4691="","",VLOOKUP(L4691&amp;I4691,Продукция!A:K,11,0)),"обратитесь к админ справочника")</f>
        <v/>
      </c>
      <c r="AS4691" t="str">
        <f>IFERROR(IF(L4691="","",VLOOKUP(L4691&amp;I4691,Продукция!A:J,10,0)),"обратитесь к админ справочника")</f>
        <v/>
      </c>
    </row>
    <row r="4692" spans="1:45" x14ac:dyDescent="0.25">
      <c r="A4692" t="str">
        <f t="shared" si="83"/>
        <v/>
      </c>
      <c r="B4692" t="str">
        <f>IF(E4692="","",INDEX(Лаборатории!A:A,MATCH('Производственный контроль'!E4692,Лаборатории!B:B,0)))</f>
        <v/>
      </c>
      <c r="C4692" t="str">
        <f>IF(E4692="","",VLOOKUP(E4692,Лаборатории!B:D,3,0))</f>
        <v/>
      </c>
      <c r="E4692" s="150"/>
      <c r="J4692" t="str">
        <f>IF(L4692="","",VLOOKUP(L4692,Продукция!B:D,3,0))</f>
        <v/>
      </c>
      <c r="K4692" t="str">
        <f>IF(L4692="","",VLOOKUP(L4692,Продукция!B:C,2,0))</f>
        <v/>
      </c>
      <c r="L4692" s="151"/>
      <c r="M4692" t="str">
        <f>IF(L4692="","",VLOOKUP(L4692,Продукция!B:L,11,0))</f>
        <v/>
      </c>
      <c r="AB4692" t="str">
        <f>IF(L4692="","",VLOOKUP(L4692&amp;I4692,Продукция!A:I,9,0))</f>
        <v/>
      </c>
      <c r="AF4692" t="str">
        <f>IF(AD4692="","",VLOOKUP(AD4692,'Сотрудники и ссылки'!A:B,2,0))</f>
        <v/>
      </c>
      <c r="AG4692" t="str">
        <f>IF(AD4692="","",VLOOKUP(AD4692,'Сотрудники и ссылки'!A:C,3,0))</f>
        <v/>
      </c>
      <c r="AI4692" t="str">
        <f>IF(AH4692="","",VLOOKUP(AH4692,'Сотрудники и ссылки'!A:B,2,0))</f>
        <v/>
      </c>
      <c r="AJ4692" t="str">
        <f>IF(AH4692="","",VLOOKUP(AH4692,'Сотрудники и ссылки'!A:C,3,0))</f>
        <v/>
      </c>
      <c r="AL4692" s="2" t="str">
        <f>IF(AK4692="","",AK4692+VLOOKUP(I4692,'Вид исследования'!B:E,4,0))</f>
        <v/>
      </c>
      <c r="AM4692" s="2" t="str">
        <f>IF(AK4692="","",AK4692+VLOOKUP(I4692,'Вид исследования'!B:F,5,0))</f>
        <v/>
      </c>
      <c r="AQ4692" t="str">
        <f>IFERROR(IF(L4692="","",VLOOKUP(L4692&amp;I4692,Продукция!A:K,11,0)),"обратитесь к админ справочника")</f>
        <v/>
      </c>
      <c r="AS4692" t="str">
        <f>IFERROR(IF(L4692="","",VLOOKUP(L4692&amp;I4692,Продукция!A:J,10,0)),"обратитесь к админ справочника")</f>
        <v/>
      </c>
    </row>
    <row r="4693" spans="1:45" x14ac:dyDescent="0.25">
      <c r="A4693" t="str">
        <f t="shared" si="83"/>
        <v/>
      </c>
      <c r="B4693" t="str">
        <f>IF(E4693="","",INDEX(Лаборатории!A:A,MATCH('Производственный контроль'!E4693,Лаборатории!B:B,0)))</f>
        <v/>
      </c>
      <c r="C4693" t="str">
        <f>IF(E4693="","",VLOOKUP(E4693,Лаборатории!B:D,3,0))</f>
        <v/>
      </c>
      <c r="E4693" s="150"/>
      <c r="J4693" t="str">
        <f>IF(L4693="","",VLOOKUP(L4693,Продукция!B:D,3,0))</f>
        <v/>
      </c>
      <c r="K4693" t="str">
        <f>IF(L4693="","",VLOOKUP(L4693,Продукция!B:C,2,0))</f>
        <v/>
      </c>
      <c r="L4693" s="151"/>
      <c r="M4693" t="str">
        <f>IF(L4693="","",VLOOKUP(L4693,Продукция!B:L,11,0))</f>
        <v/>
      </c>
      <c r="AB4693" t="str">
        <f>IF(L4693="","",VLOOKUP(L4693&amp;I4693,Продукция!A:I,9,0))</f>
        <v/>
      </c>
      <c r="AF4693" t="str">
        <f>IF(AD4693="","",VLOOKUP(AD4693,'Сотрудники и ссылки'!A:B,2,0))</f>
        <v/>
      </c>
      <c r="AG4693" t="str">
        <f>IF(AD4693="","",VLOOKUP(AD4693,'Сотрудники и ссылки'!A:C,3,0))</f>
        <v/>
      </c>
      <c r="AI4693" t="str">
        <f>IF(AH4693="","",VLOOKUP(AH4693,'Сотрудники и ссылки'!A:B,2,0))</f>
        <v/>
      </c>
      <c r="AJ4693" t="str">
        <f>IF(AH4693="","",VLOOKUP(AH4693,'Сотрудники и ссылки'!A:C,3,0))</f>
        <v/>
      </c>
      <c r="AL4693" s="2" t="str">
        <f>IF(AK4693="","",AK4693+VLOOKUP(I4693,'Вид исследования'!B:E,4,0))</f>
        <v/>
      </c>
      <c r="AM4693" s="2" t="str">
        <f>IF(AK4693="","",AK4693+VLOOKUP(I4693,'Вид исследования'!B:F,5,0))</f>
        <v/>
      </c>
      <c r="AQ4693" t="str">
        <f>IFERROR(IF(L4693="","",VLOOKUP(L4693&amp;I4693,Продукция!A:K,11,0)),"обратитесь к админ справочника")</f>
        <v/>
      </c>
      <c r="AS4693" t="str">
        <f>IFERROR(IF(L4693="","",VLOOKUP(L4693&amp;I4693,Продукция!A:J,10,0)),"обратитесь к админ справочника")</f>
        <v/>
      </c>
    </row>
    <row r="4694" spans="1:45" x14ac:dyDescent="0.25">
      <c r="A4694" t="str">
        <f t="shared" si="83"/>
        <v/>
      </c>
      <c r="B4694" t="str">
        <f>IF(E4694="","",INDEX(Лаборатории!A:A,MATCH('Производственный контроль'!E4694,Лаборатории!B:B,0)))</f>
        <v/>
      </c>
      <c r="C4694" t="str">
        <f>IF(E4694="","",VLOOKUP(E4694,Лаборатории!B:D,3,0))</f>
        <v/>
      </c>
      <c r="E4694" s="150"/>
      <c r="J4694" t="str">
        <f>IF(L4694="","",VLOOKUP(L4694,Продукция!B:D,3,0))</f>
        <v/>
      </c>
      <c r="K4694" t="str">
        <f>IF(L4694="","",VLOOKUP(L4694,Продукция!B:C,2,0))</f>
        <v/>
      </c>
      <c r="L4694" s="151"/>
      <c r="M4694" t="str">
        <f>IF(L4694="","",VLOOKUP(L4694,Продукция!B:L,11,0))</f>
        <v/>
      </c>
      <c r="AB4694" t="str">
        <f>IF(L4694="","",VLOOKUP(L4694&amp;I4694,Продукция!A:I,9,0))</f>
        <v/>
      </c>
      <c r="AF4694" t="str">
        <f>IF(AD4694="","",VLOOKUP(AD4694,'Сотрудники и ссылки'!A:B,2,0))</f>
        <v/>
      </c>
      <c r="AG4694" t="str">
        <f>IF(AD4694="","",VLOOKUP(AD4694,'Сотрудники и ссылки'!A:C,3,0))</f>
        <v/>
      </c>
      <c r="AI4694" t="str">
        <f>IF(AH4694="","",VLOOKUP(AH4694,'Сотрудники и ссылки'!A:B,2,0))</f>
        <v/>
      </c>
      <c r="AJ4694" t="str">
        <f>IF(AH4694="","",VLOOKUP(AH4694,'Сотрудники и ссылки'!A:C,3,0))</f>
        <v/>
      </c>
      <c r="AL4694" s="2" t="str">
        <f>IF(AK4694="","",AK4694+VLOOKUP(I4694,'Вид исследования'!B:E,4,0))</f>
        <v/>
      </c>
      <c r="AM4694" s="2" t="str">
        <f>IF(AK4694="","",AK4694+VLOOKUP(I4694,'Вид исследования'!B:F,5,0))</f>
        <v/>
      </c>
      <c r="AQ4694" t="str">
        <f>IFERROR(IF(L4694="","",VLOOKUP(L4694&amp;I4694,Продукция!A:K,11,0)),"обратитесь к админ справочника")</f>
        <v/>
      </c>
      <c r="AS4694" t="str">
        <f>IFERROR(IF(L4694="","",VLOOKUP(L4694&amp;I4694,Продукция!A:J,10,0)),"обратитесь к админ справочника")</f>
        <v/>
      </c>
    </row>
    <row r="4695" spans="1:45" x14ac:dyDescent="0.25">
      <c r="A4695" t="str">
        <f t="shared" si="83"/>
        <v/>
      </c>
      <c r="B4695" t="str">
        <f>IF(E4695="","",INDEX(Лаборатории!A:A,MATCH('Производственный контроль'!E4695,Лаборатории!B:B,0)))</f>
        <v/>
      </c>
      <c r="C4695" t="str">
        <f>IF(E4695="","",VLOOKUP(E4695,Лаборатории!B:D,3,0))</f>
        <v/>
      </c>
      <c r="E4695" s="150"/>
      <c r="J4695" t="str">
        <f>IF(L4695="","",VLOOKUP(L4695,Продукция!B:D,3,0))</f>
        <v/>
      </c>
      <c r="K4695" t="str">
        <f>IF(L4695="","",VLOOKUP(L4695,Продукция!B:C,2,0))</f>
        <v/>
      </c>
      <c r="L4695" s="151"/>
      <c r="M4695" t="str">
        <f>IF(L4695="","",VLOOKUP(L4695,Продукция!B:L,11,0))</f>
        <v/>
      </c>
      <c r="AB4695" t="str">
        <f>IF(L4695="","",VLOOKUP(L4695&amp;I4695,Продукция!A:I,9,0))</f>
        <v/>
      </c>
      <c r="AF4695" t="str">
        <f>IF(AD4695="","",VLOOKUP(AD4695,'Сотрудники и ссылки'!A:B,2,0))</f>
        <v/>
      </c>
      <c r="AG4695" t="str">
        <f>IF(AD4695="","",VLOOKUP(AD4695,'Сотрудники и ссылки'!A:C,3,0))</f>
        <v/>
      </c>
      <c r="AI4695" t="str">
        <f>IF(AH4695="","",VLOOKUP(AH4695,'Сотрудники и ссылки'!A:B,2,0))</f>
        <v/>
      </c>
      <c r="AJ4695" t="str">
        <f>IF(AH4695="","",VLOOKUP(AH4695,'Сотрудники и ссылки'!A:C,3,0))</f>
        <v/>
      </c>
      <c r="AL4695" s="2" t="str">
        <f>IF(AK4695="","",AK4695+VLOOKUP(I4695,'Вид исследования'!B:E,4,0))</f>
        <v/>
      </c>
      <c r="AM4695" s="2" t="str">
        <f>IF(AK4695="","",AK4695+VLOOKUP(I4695,'Вид исследования'!B:F,5,0))</f>
        <v/>
      </c>
      <c r="AQ4695" t="str">
        <f>IFERROR(IF(L4695="","",VLOOKUP(L4695&amp;I4695,Продукция!A:K,11,0)),"обратитесь к админ справочника")</f>
        <v/>
      </c>
      <c r="AS4695" t="str">
        <f>IFERROR(IF(L4695="","",VLOOKUP(L4695&amp;I4695,Продукция!A:J,10,0)),"обратитесь к админ справочника")</f>
        <v/>
      </c>
    </row>
    <row r="4696" spans="1:45" x14ac:dyDescent="0.25">
      <c r="A4696" t="str">
        <f t="shared" si="83"/>
        <v/>
      </c>
      <c r="B4696" t="str">
        <f>IF(E4696="","",INDEX(Лаборатории!A:A,MATCH('Производственный контроль'!E4696,Лаборатории!B:B,0)))</f>
        <v/>
      </c>
      <c r="C4696" t="str">
        <f>IF(E4696="","",VLOOKUP(E4696,Лаборатории!B:D,3,0))</f>
        <v/>
      </c>
      <c r="E4696" s="150"/>
      <c r="J4696" t="str">
        <f>IF(L4696="","",VLOOKUP(L4696,Продукция!B:D,3,0))</f>
        <v/>
      </c>
      <c r="K4696" t="str">
        <f>IF(L4696="","",VLOOKUP(L4696,Продукция!B:C,2,0))</f>
        <v/>
      </c>
      <c r="L4696" s="151"/>
      <c r="M4696" t="str">
        <f>IF(L4696="","",VLOOKUP(L4696,Продукция!B:L,11,0))</f>
        <v/>
      </c>
      <c r="AB4696" t="str">
        <f>IF(L4696="","",VLOOKUP(L4696&amp;I4696,Продукция!A:I,9,0))</f>
        <v/>
      </c>
      <c r="AF4696" t="str">
        <f>IF(AD4696="","",VLOOKUP(AD4696,'Сотрудники и ссылки'!A:B,2,0))</f>
        <v/>
      </c>
      <c r="AG4696" t="str">
        <f>IF(AD4696="","",VLOOKUP(AD4696,'Сотрудники и ссылки'!A:C,3,0))</f>
        <v/>
      </c>
      <c r="AI4696" t="str">
        <f>IF(AH4696="","",VLOOKUP(AH4696,'Сотрудники и ссылки'!A:B,2,0))</f>
        <v/>
      </c>
      <c r="AJ4696" t="str">
        <f>IF(AH4696="","",VLOOKUP(AH4696,'Сотрудники и ссылки'!A:C,3,0))</f>
        <v/>
      </c>
      <c r="AL4696" s="2" t="str">
        <f>IF(AK4696="","",AK4696+VLOOKUP(I4696,'Вид исследования'!B:E,4,0))</f>
        <v/>
      </c>
      <c r="AM4696" s="2" t="str">
        <f>IF(AK4696="","",AK4696+VLOOKUP(I4696,'Вид исследования'!B:F,5,0))</f>
        <v/>
      </c>
      <c r="AQ4696" t="str">
        <f>IFERROR(IF(L4696="","",VLOOKUP(L4696&amp;I4696,Продукция!A:K,11,0)),"обратитесь к админ справочника")</f>
        <v/>
      </c>
      <c r="AS4696" t="str">
        <f>IFERROR(IF(L4696="","",VLOOKUP(L4696&amp;I4696,Продукция!A:J,10,0)),"обратитесь к админ справочника")</f>
        <v/>
      </c>
    </row>
    <row r="4697" spans="1:45" x14ac:dyDescent="0.25">
      <c r="A4697" t="str">
        <f t="shared" si="83"/>
        <v/>
      </c>
      <c r="B4697" t="str">
        <f>IF(E4697="","",INDEX(Лаборатории!A:A,MATCH('Производственный контроль'!E4697,Лаборатории!B:B,0)))</f>
        <v/>
      </c>
      <c r="C4697" t="str">
        <f>IF(E4697="","",VLOOKUP(E4697,Лаборатории!B:D,3,0))</f>
        <v/>
      </c>
      <c r="E4697" s="150"/>
      <c r="J4697" t="str">
        <f>IF(L4697="","",VLOOKUP(L4697,Продукция!B:D,3,0))</f>
        <v/>
      </c>
      <c r="K4697" t="str">
        <f>IF(L4697="","",VLOOKUP(L4697,Продукция!B:C,2,0))</f>
        <v/>
      </c>
      <c r="L4697" s="151"/>
      <c r="M4697" t="str">
        <f>IF(L4697="","",VLOOKUP(L4697,Продукция!B:L,11,0))</f>
        <v/>
      </c>
      <c r="AB4697" t="str">
        <f>IF(L4697="","",VLOOKUP(L4697&amp;I4697,Продукция!A:I,9,0))</f>
        <v/>
      </c>
      <c r="AF4697" t="str">
        <f>IF(AD4697="","",VLOOKUP(AD4697,'Сотрудники и ссылки'!A:B,2,0))</f>
        <v/>
      </c>
      <c r="AG4697" t="str">
        <f>IF(AD4697="","",VLOOKUP(AD4697,'Сотрудники и ссылки'!A:C,3,0))</f>
        <v/>
      </c>
      <c r="AI4697" t="str">
        <f>IF(AH4697="","",VLOOKUP(AH4697,'Сотрудники и ссылки'!A:B,2,0))</f>
        <v/>
      </c>
      <c r="AJ4697" t="str">
        <f>IF(AH4697="","",VLOOKUP(AH4697,'Сотрудники и ссылки'!A:C,3,0))</f>
        <v/>
      </c>
      <c r="AL4697" s="2" t="str">
        <f>IF(AK4697="","",AK4697+VLOOKUP(I4697,'Вид исследования'!B:E,4,0))</f>
        <v/>
      </c>
      <c r="AM4697" s="2" t="str">
        <f>IF(AK4697="","",AK4697+VLOOKUP(I4697,'Вид исследования'!B:F,5,0))</f>
        <v/>
      </c>
      <c r="AQ4697" t="str">
        <f>IFERROR(IF(L4697="","",VLOOKUP(L4697&amp;I4697,Продукция!A:K,11,0)),"обратитесь к админ справочника")</f>
        <v/>
      </c>
      <c r="AS4697" t="str">
        <f>IFERROR(IF(L4697="","",VLOOKUP(L4697&amp;I4697,Продукция!A:J,10,0)),"обратитесь к админ справочника")</f>
        <v/>
      </c>
    </row>
    <row r="4698" spans="1:45" x14ac:dyDescent="0.25">
      <c r="A4698" t="str">
        <f t="shared" si="83"/>
        <v/>
      </c>
      <c r="B4698" t="str">
        <f>IF(E4698="","",INDEX(Лаборатории!A:A,MATCH('Производственный контроль'!E4698,Лаборатории!B:B,0)))</f>
        <v/>
      </c>
      <c r="C4698" t="str">
        <f>IF(E4698="","",VLOOKUP(E4698,Лаборатории!B:D,3,0))</f>
        <v/>
      </c>
      <c r="E4698" s="150"/>
      <c r="J4698" t="str">
        <f>IF(L4698="","",VLOOKUP(L4698,Продукция!B:D,3,0))</f>
        <v/>
      </c>
      <c r="K4698" t="str">
        <f>IF(L4698="","",VLOOKUP(L4698,Продукция!B:C,2,0))</f>
        <v/>
      </c>
      <c r="L4698" s="151"/>
      <c r="M4698" t="str">
        <f>IF(L4698="","",VLOOKUP(L4698,Продукция!B:L,11,0))</f>
        <v/>
      </c>
      <c r="AB4698" t="str">
        <f>IF(L4698="","",VLOOKUP(L4698&amp;I4698,Продукция!A:I,9,0))</f>
        <v/>
      </c>
      <c r="AF4698" t="str">
        <f>IF(AD4698="","",VLOOKUP(AD4698,'Сотрудники и ссылки'!A:B,2,0))</f>
        <v/>
      </c>
      <c r="AG4698" t="str">
        <f>IF(AD4698="","",VLOOKUP(AD4698,'Сотрудники и ссылки'!A:C,3,0))</f>
        <v/>
      </c>
      <c r="AI4698" t="str">
        <f>IF(AH4698="","",VLOOKUP(AH4698,'Сотрудники и ссылки'!A:B,2,0))</f>
        <v/>
      </c>
      <c r="AJ4698" t="str">
        <f>IF(AH4698="","",VLOOKUP(AH4698,'Сотрудники и ссылки'!A:C,3,0))</f>
        <v/>
      </c>
      <c r="AL4698" s="2" t="str">
        <f>IF(AK4698="","",AK4698+VLOOKUP(I4698,'Вид исследования'!B:E,4,0))</f>
        <v/>
      </c>
      <c r="AM4698" s="2" t="str">
        <f>IF(AK4698="","",AK4698+VLOOKUP(I4698,'Вид исследования'!B:F,5,0))</f>
        <v/>
      </c>
      <c r="AQ4698" t="str">
        <f>IFERROR(IF(L4698="","",VLOOKUP(L4698&amp;I4698,Продукция!A:K,11,0)),"обратитесь к админ справочника")</f>
        <v/>
      </c>
      <c r="AS4698" t="str">
        <f>IFERROR(IF(L4698="","",VLOOKUP(L4698&amp;I4698,Продукция!A:J,10,0)),"обратитесь к админ справочника")</f>
        <v/>
      </c>
    </row>
    <row r="4699" spans="1:45" x14ac:dyDescent="0.25">
      <c r="A4699" t="str">
        <f t="shared" si="83"/>
        <v/>
      </c>
      <c r="B4699" t="str">
        <f>IF(E4699="","",INDEX(Лаборатории!A:A,MATCH('Производственный контроль'!E4699,Лаборатории!B:B,0)))</f>
        <v/>
      </c>
      <c r="C4699" t="str">
        <f>IF(E4699="","",VLOOKUP(E4699,Лаборатории!B:D,3,0))</f>
        <v/>
      </c>
      <c r="E4699" s="150"/>
      <c r="J4699" t="str">
        <f>IF(L4699="","",VLOOKUP(L4699,Продукция!B:D,3,0))</f>
        <v/>
      </c>
      <c r="K4699" t="str">
        <f>IF(L4699="","",VLOOKUP(L4699,Продукция!B:C,2,0))</f>
        <v/>
      </c>
      <c r="L4699" s="151"/>
      <c r="M4699" t="str">
        <f>IF(L4699="","",VLOOKUP(L4699,Продукция!B:L,11,0))</f>
        <v/>
      </c>
      <c r="AB4699" t="str">
        <f>IF(L4699="","",VLOOKUP(L4699&amp;I4699,Продукция!A:I,9,0))</f>
        <v/>
      </c>
      <c r="AF4699" t="str">
        <f>IF(AD4699="","",VLOOKUP(AD4699,'Сотрудники и ссылки'!A:B,2,0))</f>
        <v/>
      </c>
      <c r="AG4699" t="str">
        <f>IF(AD4699="","",VLOOKUP(AD4699,'Сотрудники и ссылки'!A:C,3,0))</f>
        <v/>
      </c>
      <c r="AI4699" t="str">
        <f>IF(AH4699="","",VLOOKUP(AH4699,'Сотрудники и ссылки'!A:B,2,0))</f>
        <v/>
      </c>
      <c r="AJ4699" t="str">
        <f>IF(AH4699="","",VLOOKUP(AH4699,'Сотрудники и ссылки'!A:C,3,0))</f>
        <v/>
      </c>
      <c r="AL4699" s="2" t="str">
        <f>IF(AK4699="","",AK4699+VLOOKUP(I4699,'Вид исследования'!B:E,4,0))</f>
        <v/>
      </c>
      <c r="AM4699" s="2" t="str">
        <f>IF(AK4699="","",AK4699+VLOOKUP(I4699,'Вид исследования'!B:F,5,0))</f>
        <v/>
      </c>
      <c r="AQ4699" t="str">
        <f>IFERROR(IF(L4699="","",VLOOKUP(L4699&amp;I4699,Продукция!A:K,11,0)),"обратитесь к админ справочника")</f>
        <v/>
      </c>
      <c r="AS4699" t="str">
        <f>IFERROR(IF(L4699="","",VLOOKUP(L4699&amp;I4699,Продукция!A:J,10,0)),"обратитесь к админ справочника")</f>
        <v/>
      </c>
    </row>
    <row r="4700" spans="1:45" x14ac:dyDescent="0.25">
      <c r="A4700" t="str">
        <f t="shared" si="83"/>
        <v/>
      </c>
      <c r="B4700" t="str">
        <f>IF(E4700="","",INDEX(Лаборатории!A:A,MATCH('Производственный контроль'!E4700,Лаборатории!B:B,0)))</f>
        <v/>
      </c>
      <c r="C4700" t="str">
        <f>IF(E4700="","",VLOOKUP(E4700,Лаборатории!B:D,3,0))</f>
        <v/>
      </c>
      <c r="E4700" s="150"/>
      <c r="J4700" t="str">
        <f>IF(L4700="","",VLOOKUP(L4700,Продукция!B:D,3,0))</f>
        <v/>
      </c>
      <c r="K4700" t="str">
        <f>IF(L4700="","",VLOOKUP(L4700,Продукция!B:C,2,0))</f>
        <v/>
      </c>
      <c r="L4700" s="151"/>
      <c r="M4700" t="str">
        <f>IF(L4700="","",VLOOKUP(L4700,Продукция!B:L,11,0))</f>
        <v/>
      </c>
      <c r="AB4700" t="str">
        <f>IF(L4700="","",VLOOKUP(L4700&amp;I4700,Продукция!A:I,9,0))</f>
        <v/>
      </c>
      <c r="AF4700" t="str">
        <f>IF(AD4700="","",VLOOKUP(AD4700,'Сотрудники и ссылки'!A:B,2,0))</f>
        <v/>
      </c>
      <c r="AG4700" t="str">
        <f>IF(AD4700="","",VLOOKUP(AD4700,'Сотрудники и ссылки'!A:C,3,0))</f>
        <v/>
      </c>
      <c r="AI4700" t="str">
        <f>IF(AH4700="","",VLOOKUP(AH4700,'Сотрудники и ссылки'!A:B,2,0))</f>
        <v/>
      </c>
      <c r="AJ4700" t="str">
        <f>IF(AH4700="","",VLOOKUP(AH4700,'Сотрудники и ссылки'!A:C,3,0))</f>
        <v/>
      </c>
      <c r="AL4700" s="2" t="str">
        <f>IF(AK4700="","",AK4700+VLOOKUP(I4700,'Вид исследования'!B:E,4,0))</f>
        <v/>
      </c>
      <c r="AM4700" s="2" t="str">
        <f>IF(AK4700="","",AK4700+VLOOKUP(I4700,'Вид исследования'!B:F,5,0))</f>
        <v/>
      </c>
      <c r="AQ4700" t="str">
        <f>IFERROR(IF(L4700="","",VLOOKUP(L4700&amp;I4700,Продукция!A:K,11,0)),"обратитесь к админ справочника")</f>
        <v/>
      </c>
      <c r="AS4700" t="str">
        <f>IFERROR(IF(L4700="","",VLOOKUP(L4700&amp;I4700,Продукция!A:J,10,0)),"обратитесь к админ справочника")</f>
        <v/>
      </c>
    </row>
    <row r="4701" spans="1:45" x14ac:dyDescent="0.25">
      <c r="A4701" t="str">
        <f t="shared" si="83"/>
        <v/>
      </c>
      <c r="B4701" t="str">
        <f>IF(E4701="","",INDEX(Лаборатории!A:A,MATCH('Производственный контроль'!E4701,Лаборатории!B:B,0)))</f>
        <v/>
      </c>
      <c r="C4701" t="str">
        <f>IF(E4701="","",VLOOKUP(E4701,Лаборатории!B:D,3,0))</f>
        <v/>
      </c>
      <c r="E4701" s="150"/>
      <c r="J4701" t="str">
        <f>IF(L4701="","",VLOOKUP(L4701,Продукция!B:D,3,0))</f>
        <v/>
      </c>
      <c r="K4701" t="str">
        <f>IF(L4701="","",VLOOKUP(L4701,Продукция!B:C,2,0))</f>
        <v/>
      </c>
      <c r="L4701" s="151"/>
      <c r="M4701" t="str">
        <f>IF(L4701="","",VLOOKUP(L4701,Продукция!B:L,11,0))</f>
        <v/>
      </c>
      <c r="AB4701" t="str">
        <f>IF(L4701="","",VLOOKUP(L4701&amp;I4701,Продукция!A:I,9,0))</f>
        <v/>
      </c>
      <c r="AF4701" t="str">
        <f>IF(AD4701="","",VLOOKUP(AD4701,'Сотрудники и ссылки'!A:B,2,0))</f>
        <v/>
      </c>
      <c r="AG4701" t="str">
        <f>IF(AD4701="","",VLOOKUP(AD4701,'Сотрудники и ссылки'!A:C,3,0))</f>
        <v/>
      </c>
      <c r="AI4701" t="str">
        <f>IF(AH4701="","",VLOOKUP(AH4701,'Сотрудники и ссылки'!A:B,2,0))</f>
        <v/>
      </c>
      <c r="AJ4701" t="str">
        <f>IF(AH4701="","",VLOOKUP(AH4701,'Сотрудники и ссылки'!A:C,3,0))</f>
        <v/>
      </c>
      <c r="AL4701" s="2" t="str">
        <f>IF(AK4701="","",AK4701+VLOOKUP(I4701,'Вид исследования'!B:E,4,0))</f>
        <v/>
      </c>
      <c r="AM4701" s="2" t="str">
        <f>IF(AK4701="","",AK4701+VLOOKUP(I4701,'Вид исследования'!B:F,5,0))</f>
        <v/>
      </c>
      <c r="AQ4701" t="str">
        <f>IFERROR(IF(L4701="","",VLOOKUP(L4701&amp;I4701,Продукция!A:K,11,0)),"обратитесь к админ справочника")</f>
        <v/>
      </c>
      <c r="AS4701" t="str">
        <f>IFERROR(IF(L4701="","",VLOOKUP(L4701&amp;I4701,Продукция!A:J,10,0)),"обратитесь к админ справочника")</f>
        <v/>
      </c>
    </row>
    <row r="4702" spans="1:45" x14ac:dyDescent="0.25">
      <c r="A4702" t="str">
        <f t="shared" si="83"/>
        <v/>
      </c>
      <c r="B4702" t="str">
        <f>IF(E4702="","",INDEX(Лаборатории!A:A,MATCH('Производственный контроль'!E4702,Лаборатории!B:B,0)))</f>
        <v/>
      </c>
      <c r="C4702" t="str">
        <f>IF(E4702="","",VLOOKUP(E4702,Лаборатории!B:D,3,0))</f>
        <v/>
      </c>
      <c r="E4702" s="150"/>
      <c r="J4702" t="str">
        <f>IF(L4702="","",VLOOKUP(L4702,Продукция!B:D,3,0))</f>
        <v/>
      </c>
      <c r="K4702" t="str">
        <f>IF(L4702="","",VLOOKUP(L4702,Продукция!B:C,2,0))</f>
        <v/>
      </c>
      <c r="L4702" s="151"/>
      <c r="M4702" t="str">
        <f>IF(L4702="","",VLOOKUP(L4702,Продукция!B:L,11,0))</f>
        <v/>
      </c>
      <c r="AB4702" t="str">
        <f>IF(L4702="","",VLOOKUP(L4702&amp;I4702,Продукция!A:I,9,0))</f>
        <v/>
      </c>
      <c r="AF4702" t="str">
        <f>IF(AD4702="","",VLOOKUP(AD4702,'Сотрудники и ссылки'!A:B,2,0))</f>
        <v/>
      </c>
      <c r="AG4702" t="str">
        <f>IF(AD4702="","",VLOOKUP(AD4702,'Сотрудники и ссылки'!A:C,3,0))</f>
        <v/>
      </c>
      <c r="AI4702" t="str">
        <f>IF(AH4702="","",VLOOKUP(AH4702,'Сотрудники и ссылки'!A:B,2,0))</f>
        <v/>
      </c>
      <c r="AJ4702" t="str">
        <f>IF(AH4702="","",VLOOKUP(AH4702,'Сотрудники и ссылки'!A:C,3,0))</f>
        <v/>
      </c>
      <c r="AL4702" s="2" t="str">
        <f>IF(AK4702="","",AK4702+VLOOKUP(I4702,'Вид исследования'!B:E,4,0))</f>
        <v/>
      </c>
      <c r="AM4702" s="2" t="str">
        <f>IF(AK4702="","",AK4702+VLOOKUP(I4702,'Вид исследования'!B:F,5,0))</f>
        <v/>
      </c>
      <c r="AQ4702" t="str">
        <f>IFERROR(IF(L4702="","",VLOOKUP(L4702&amp;I4702,Продукция!A:K,11,0)),"обратитесь к админ справочника")</f>
        <v/>
      </c>
      <c r="AS4702" t="str">
        <f>IFERROR(IF(L4702="","",VLOOKUP(L4702&amp;I4702,Продукция!A:J,10,0)),"обратитесь к админ справочника")</f>
        <v/>
      </c>
    </row>
    <row r="4703" spans="1:45" x14ac:dyDescent="0.25">
      <c r="A4703" t="str">
        <f t="shared" si="83"/>
        <v/>
      </c>
      <c r="B4703" t="str">
        <f>IF(E4703="","",INDEX(Лаборатории!A:A,MATCH('Производственный контроль'!E4703,Лаборатории!B:B,0)))</f>
        <v/>
      </c>
      <c r="C4703" t="str">
        <f>IF(E4703="","",VLOOKUP(E4703,Лаборатории!B:D,3,0))</f>
        <v/>
      </c>
      <c r="E4703" s="150"/>
      <c r="J4703" t="str">
        <f>IF(L4703="","",VLOOKUP(L4703,Продукция!B:D,3,0))</f>
        <v/>
      </c>
      <c r="K4703" t="str">
        <f>IF(L4703="","",VLOOKUP(L4703,Продукция!B:C,2,0))</f>
        <v/>
      </c>
      <c r="L4703" s="151"/>
      <c r="M4703" t="str">
        <f>IF(L4703="","",VLOOKUP(L4703,Продукция!B:L,11,0))</f>
        <v/>
      </c>
      <c r="AB4703" t="str">
        <f>IF(L4703="","",VLOOKUP(L4703&amp;I4703,Продукция!A:I,9,0))</f>
        <v/>
      </c>
      <c r="AF4703" t="str">
        <f>IF(AD4703="","",VLOOKUP(AD4703,'Сотрудники и ссылки'!A:B,2,0))</f>
        <v/>
      </c>
      <c r="AG4703" t="str">
        <f>IF(AD4703="","",VLOOKUP(AD4703,'Сотрудники и ссылки'!A:C,3,0))</f>
        <v/>
      </c>
      <c r="AI4703" t="str">
        <f>IF(AH4703="","",VLOOKUP(AH4703,'Сотрудники и ссылки'!A:B,2,0))</f>
        <v/>
      </c>
      <c r="AJ4703" t="str">
        <f>IF(AH4703="","",VLOOKUP(AH4703,'Сотрудники и ссылки'!A:C,3,0))</f>
        <v/>
      </c>
      <c r="AL4703" s="2" t="str">
        <f>IF(AK4703="","",AK4703+VLOOKUP(I4703,'Вид исследования'!B:E,4,0))</f>
        <v/>
      </c>
      <c r="AM4703" s="2" t="str">
        <f>IF(AK4703="","",AK4703+VLOOKUP(I4703,'Вид исследования'!B:F,5,0))</f>
        <v/>
      </c>
      <c r="AQ4703" t="str">
        <f>IFERROR(IF(L4703="","",VLOOKUP(L4703&amp;I4703,Продукция!A:K,11,0)),"обратитесь к админ справочника")</f>
        <v/>
      </c>
      <c r="AS4703" t="str">
        <f>IFERROR(IF(L4703="","",VLOOKUP(L4703&amp;I4703,Продукция!A:J,10,0)),"обратитесь к админ справочника")</f>
        <v/>
      </c>
    </row>
    <row r="4704" spans="1:45" x14ac:dyDescent="0.25">
      <c r="A4704" t="str">
        <f t="shared" si="83"/>
        <v/>
      </c>
      <c r="B4704" t="str">
        <f>IF(E4704="","",INDEX(Лаборатории!A:A,MATCH('Производственный контроль'!E4704,Лаборатории!B:B,0)))</f>
        <v/>
      </c>
      <c r="C4704" t="str">
        <f>IF(E4704="","",VLOOKUP(E4704,Лаборатории!B:D,3,0))</f>
        <v/>
      </c>
      <c r="E4704" s="150"/>
      <c r="J4704" t="str">
        <f>IF(L4704="","",VLOOKUP(L4704,Продукция!B:D,3,0))</f>
        <v/>
      </c>
      <c r="K4704" t="str">
        <f>IF(L4704="","",VLOOKUP(L4704,Продукция!B:C,2,0))</f>
        <v/>
      </c>
      <c r="L4704" s="151"/>
      <c r="M4704" t="str">
        <f>IF(L4704="","",VLOOKUP(L4704,Продукция!B:L,11,0))</f>
        <v/>
      </c>
      <c r="AB4704" t="str">
        <f>IF(L4704="","",VLOOKUP(L4704&amp;I4704,Продукция!A:I,9,0))</f>
        <v/>
      </c>
      <c r="AF4704" t="str">
        <f>IF(AD4704="","",VLOOKUP(AD4704,'Сотрудники и ссылки'!A:B,2,0))</f>
        <v/>
      </c>
      <c r="AG4704" t="str">
        <f>IF(AD4704="","",VLOOKUP(AD4704,'Сотрудники и ссылки'!A:C,3,0))</f>
        <v/>
      </c>
      <c r="AI4704" t="str">
        <f>IF(AH4704="","",VLOOKUP(AH4704,'Сотрудники и ссылки'!A:B,2,0))</f>
        <v/>
      </c>
      <c r="AJ4704" t="str">
        <f>IF(AH4704="","",VLOOKUP(AH4704,'Сотрудники и ссылки'!A:C,3,0))</f>
        <v/>
      </c>
      <c r="AL4704" s="2" t="str">
        <f>IF(AK4704="","",AK4704+VLOOKUP(I4704,'Вид исследования'!B:E,4,0))</f>
        <v/>
      </c>
      <c r="AM4704" s="2" t="str">
        <f>IF(AK4704="","",AK4704+VLOOKUP(I4704,'Вид исследования'!B:F,5,0))</f>
        <v/>
      </c>
      <c r="AQ4704" t="str">
        <f>IFERROR(IF(L4704="","",VLOOKUP(L4704&amp;I4704,Продукция!A:K,11,0)),"обратитесь к админ справочника")</f>
        <v/>
      </c>
      <c r="AS4704" t="str">
        <f>IFERROR(IF(L4704="","",VLOOKUP(L4704&amp;I4704,Продукция!A:J,10,0)),"обратитесь к админ справочника")</f>
        <v/>
      </c>
    </row>
    <row r="4705" spans="1:45" x14ac:dyDescent="0.25">
      <c r="A4705" t="str">
        <f t="shared" si="83"/>
        <v/>
      </c>
      <c r="B4705" t="str">
        <f>IF(E4705="","",INDEX(Лаборатории!A:A,MATCH('Производственный контроль'!E4705,Лаборатории!B:B,0)))</f>
        <v/>
      </c>
      <c r="C4705" t="str">
        <f>IF(E4705="","",VLOOKUP(E4705,Лаборатории!B:D,3,0))</f>
        <v/>
      </c>
      <c r="E4705" s="150"/>
      <c r="J4705" t="str">
        <f>IF(L4705="","",VLOOKUP(L4705,Продукция!B:D,3,0))</f>
        <v/>
      </c>
      <c r="K4705" t="str">
        <f>IF(L4705="","",VLOOKUP(L4705,Продукция!B:C,2,0))</f>
        <v/>
      </c>
      <c r="L4705" s="151"/>
      <c r="M4705" t="str">
        <f>IF(L4705="","",VLOOKUP(L4705,Продукция!B:L,11,0))</f>
        <v/>
      </c>
      <c r="AB4705" t="str">
        <f>IF(L4705="","",VLOOKUP(L4705&amp;I4705,Продукция!A:I,9,0))</f>
        <v/>
      </c>
      <c r="AF4705" t="str">
        <f>IF(AD4705="","",VLOOKUP(AD4705,'Сотрудники и ссылки'!A:B,2,0))</f>
        <v/>
      </c>
      <c r="AG4705" t="str">
        <f>IF(AD4705="","",VLOOKUP(AD4705,'Сотрудники и ссылки'!A:C,3,0))</f>
        <v/>
      </c>
      <c r="AI4705" t="str">
        <f>IF(AH4705="","",VLOOKUP(AH4705,'Сотрудники и ссылки'!A:B,2,0))</f>
        <v/>
      </c>
      <c r="AJ4705" t="str">
        <f>IF(AH4705="","",VLOOKUP(AH4705,'Сотрудники и ссылки'!A:C,3,0))</f>
        <v/>
      </c>
      <c r="AL4705" s="2" t="str">
        <f>IF(AK4705="","",AK4705+VLOOKUP(I4705,'Вид исследования'!B:E,4,0))</f>
        <v/>
      </c>
      <c r="AM4705" s="2" t="str">
        <f>IF(AK4705="","",AK4705+VLOOKUP(I4705,'Вид исследования'!B:F,5,0))</f>
        <v/>
      </c>
      <c r="AQ4705" t="str">
        <f>IFERROR(IF(L4705="","",VLOOKUP(L4705&amp;I4705,Продукция!A:K,11,0)),"обратитесь к админ справочника")</f>
        <v/>
      </c>
      <c r="AS4705" t="str">
        <f>IFERROR(IF(L4705="","",VLOOKUP(L4705&amp;I4705,Продукция!A:J,10,0)),"обратитесь к админ справочника")</f>
        <v/>
      </c>
    </row>
    <row r="4706" spans="1:45" x14ac:dyDescent="0.25">
      <c r="A4706" t="str">
        <f t="shared" si="83"/>
        <v/>
      </c>
      <c r="B4706" t="str">
        <f>IF(E4706="","",INDEX(Лаборатории!A:A,MATCH('Производственный контроль'!E4706,Лаборатории!B:B,0)))</f>
        <v/>
      </c>
      <c r="C4706" t="str">
        <f>IF(E4706="","",VLOOKUP(E4706,Лаборатории!B:D,3,0))</f>
        <v/>
      </c>
      <c r="E4706" s="150"/>
      <c r="J4706" t="str">
        <f>IF(L4706="","",VLOOKUP(L4706,Продукция!B:D,3,0))</f>
        <v/>
      </c>
      <c r="K4706" t="str">
        <f>IF(L4706="","",VLOOKUP(L4706,Продукция!B:C,2,0))</f>
        <v/>
      </c>
      <c r="L4706" s="151"/>
      <c r="M4706" t="str">
        <f>IF(L4706="","",VLOOKUP(L4706,Продукция!B:L,11,0))</f>
        <v/>
      </c>
      <c r="AB4706" t="str">
        <f>IF(L4706="","",VLOOKUP(L4706&amp;I4706,Продукция!A:I,9,0))</f>
        <v/>
      </c>
      <c r="AF4706" t="str">
        <f>IF(AD4706="","",VLOOKUP(AD4706,'Сотрудники и ссылки'!A:B,2,0))</f>
        <v/>
      </c>
      <c r="AG4706" t="str">
        <f>IF(AD4706="","",VLOOKUP(AD4706,'Сотрудники и ссылки'!A:C,3,0))</f>
        <v/>
      </c>
      <c r="AI4706" t="str">
        <f>IF(AH4706="","",VLOOKUP(AH4706,'Сотрудники и ссылки'!A:B,2,0))</f>
        <v/>
      </c>
      <c r="AJ4706" t="str">
        <f>IF(AH4706="","",VLOOKUP(AH4706,'Сотрудники и ссылки'!A:C,3,0))</f>
        <v/>
      </c>
      <c r="AL4706" s="2" t="str">
        <f>IF(AK4706="","",AK4706+VLOOKUP(I4706,'Вид исследования'!B:E,4,0))</f>
        <v/>
      </c>
      <c r="AM4706" s="2" t="str">
        <f>IF(AK4706="","",AK4706+VLOOKUP(I4706,'Вид исследования'!B:F,5,0))</f>
        <v/>
      </c>
      <c r="AQ4706" t="str">
        <f>IFERROR(IF(L4706="","",VLOOKUP(L4706&amp;I4706,Продукция!A:K,11,0)),"обратитесь к админ справочника")</f>
        <v/>
      </c>
      <c r="AS4706" t="str">
        <f>IFERROR(IF(L4706="","",VLOOKUP(L4706&amp;I4706,Продукция!A:J,10,0)),"обратитесь к админ справочника")</f>
        <v/>
      </c>
    </row>
    <row r="4707" spans="1:45" x14ac:dyDescent="0.25">
      <c r="A4707" t="str">
        <f t="shared" si="83"/>
        <v/>
      </c>
      <c r="B4707" t="str">
        <f>IF(E4707="","",INDEX(Лаборатории!A:A,MATCH('Производственный контроль'!E4707,Лаборатории!B:B,0)))</f>
        <v/>
      </c>
      <c r="C4707" t="str">
        <f>IF(E4707="","",VLOOKUP(E4707,Лаборатории!B:D,3,0))</f>
        <v/>
      </c>
      <c r="E4707" s="150"/>
      <c r="J4707" t="str">
        <f>IF(L4707="","",VLOOKUP(L4707,Продукция!B:D,3,0))</f>
        <v/>
      </c>
      <c r="K4707" t="str">
        <f>IF(L4707="","",VLOOKUP(L4707,Продукция!B:C,2,0))</f>
        <v/>
      </c>
      <c r="L4707" s="151"/>
      <c r="M4707" t="str">
        <f>IF(L4707="","",VLOOKUP(L4707,Продукция!B:L,11,0))</f>
        <v/>
      </c>
      <c r="AB4707" t="str">
        <f>IF(L4707="","",VLOOKUP(L4707&amp;I4707,Продукция!A:I,9,0))</f>
        <v/>
      </c>
      <c r="AF4707" t="str">
        <f>IF(AD4707="","",VLOOKUP(AD4707,'Сотрудники и ссылки'!A:B,2,0))</f>
        <v/>
      </c>
      <c r="AG4707" t="str">
        <f>IF(AD4707="","",VLOOKUP(AD4707,'Сотрудники и ссылки'!A:C,3,0))</f>
        <v/>
      </c>
      <c r="AI4707" t="str">
        <f>IF(AH4707="","",VLOOKUP(AH4707,'Сотрудники и ссылки'!A:B,2,0))</f>
        <v/>
      </c>
      <c r="AJ4707" t="str">
        <f>IF(AH4707="","",VLOOKUP(AH4707,'Сотрудники и ссылки'!A:C,3,0))</f>
        <v/>
      </c>
      <c r="AL4707" s="2" t="str">
        <f>IF(AK4707="","",AK4707+VLOOKUP(I4707,'Вид исследования'!B:E,4,0))</f>
        <v/>
      </c>
      <c r="AM4707" s="2" t="str">
        <f>IF(AK4707="","",AK4707+VLOOKUP(I4707,'Вид исследования'!B:F,5,0))</f>
        <v/>
      </c>
      <c r="AQ4707" t="str">
        <f>IFERROR(IF(L4707="","",VLOOKUP(L4707&amp;I4707,Продукция!A:K,11,0)),"обратитесь к админ справочника")</f>
        <v/>
      </c>
      <c r="AS4707" t="str">
        <f>IFERROR(IF(L4707="","",VLOOKUP(L4707&amp;I4707,Продукция!A:J,10,0)),"обратитесь к админ справочника")</f>
        <v/>
      </c>
    </row>
    <row r="4708" spans="1:45" x14ac:dyDescent="0.25">
      <c r="A4708" t="str">
        <f t="shared" si="83"/>
        <v/>
      </c>
      <c r="B4708" t="str">
        <f>IF(E4708="","",INDEX(Лаборатории!A:A,MATCH('Производственный контроль'!E4708,Лаборатории!B:B,0)))</f>
        <v/>
      </c>
      <c r="C4708" t="str">
        <f>IF(E4708="","",VLOOKUP(E4708,Лаборатории!B:D,3,0))</f>
        <v/>
      </c>
      <c r="E4708" s="150"/>
      <c r="J4708" t="str">
        <f>IF(L4708="","",VLOOKUP(L4708,Продукция!B:D,3,0))</f>
        <v/>
      </c>
      <c r="K4708" t="str">
        <f>IF(L4708="","",VLOOKUP(L4708,Продукция!B:C,2,0))</f>
        <v/>
      </c>
      <c r="L4708" s="151"/>
      <c r="M4708" t="str">
        <f>IF(L4708="","",VLOOKUP(L4708,Продукция!B:L,11,0))</f>
        <v/>
      </c>
      <c r="AB4708" t="str">
        <f>IF(L4708="","",VLOOKUP(L4708&amp;I4708,Продукция!A:I,9,0))</f>
        <v/>
      </c>
      <c r="AF4708" t="str">
        <f>IF(AD4708="","",VLOOKUP(AD4708,'Сотрудники и ссылки'!A:B,2,0))</f>
        <v/>
      </c>
      <c r="AG4708" t="str">
        <f>IF(AD4708="","",VLOOKUP(AD4708,'Сотрудники и ссылки'!A:C,3,0))</f>
        <v/>
      </c>
      <c r="AI4708" t="str">
        <f>IF(AH4708="","",VLOOKUP(AH4708,'Сотрудники и ссылки'!A:B,2,0))</f>
        <v/>
      </c>
      <c r="AJ4708" t="str">
        <f>IF(AH4708="","",VLOOKUP(AH4708,'Сотрудники и ссылки'!A:C,3,0))</f>
        <v/>
      </c>
      <c r="AL4708" s="2" t="str">
        <f>IF(AK4708="","",AK4708+VLOOKUP(I4708,'Вид исследования'!B:E,4,0))</f>
        <v/>
      </c>
      <c r="AM4708" s="2" t="str">
        <f>IF(AK4708="","",AK4708+VLOOKUP(I4708,'Вид исследования'!B:F,5,0))</f>
        <v/>
      </c>
      <c r="AQ4708" t="str">
        <f>IFERROR(IF(L4708="","",VLOOKUP(L4708&amp;I4708,Продукция!A:K,11,0)),"обратитесь к админ справочника")</f>
        <v/>
      </c>
      <c r="AS4708" t="str">
        <f>IFERROR(IF(L4708="","",VLOOKUP(L4708&amp;I4708,Продукция!A:J,10,0)),"обратитесь к админ справочника")</f>
        <v/>
      </c>
    </row>
    <row r="4709" spans="1:45" x14ac:dyDescent="0.25">
      <c r="A4709" t="str">
        <f t="shared" si="83"/>
        <v/>
      </c>
      <c r="B4709" t="str">
        <f>IF(E4709="","",INDEX(Лаборатории!A:A,MATCH('Производственный контроль'!E4709,Лаборатории!B:B,0)))</f>
        <v/>
      </c>
      <c r="C4709" t="str">
        <f>IF(E4709="","",VLOOKUP(E4709,Лаборатории!B:D,3,0))</f>
        <v/>
      </c>
      <c r="E4709" s="150"/>
      <c r="J4709" t="str">
        <f>IF(L4709="","",VLOOKUP(L4709,Продукция!B:D,3,0))</f>
        <v/>
      </c>
      <c r="K4709" t="str">
        <f>IF(L4709="","",VLOOKUP(L4709,Продукция!B:C,2,0))</f>
        <v/>
      </c>
      <c r="L4709" s="151"/>
      <c r="M4709" t="str">
        <f>IF(L4709="","",VLOOKUP(L4709,Продукция!B:L,11,0))</f>
        <v/>
      </c>
      <c r="AB4709" t="str">
        <f>IF(L4709="","",VLOOKUP(L4709&amp;I4709,Продукция!A:I,9,0))</f>
        <v/>
      </c>
      <c r="AF4709" t="str">
        <f>IF(AD4709="","",VLOOKUP(AD4709,'Сотрудники и ссылки'!A:B,2,0))</f>
        <v/>
      </c>
      <c r="AG4709" t="str">
        <f>IF(AD4709="","",VLOOKUP(AD4709,'Сотрудники и ссылки'!A:C,3,0))</f>
        <v/>
      </c>
      <c r="AI4709" t="str">
        <f>IF(AH4709="","",VLOOKUP(AH4709,'Сотрудники и ссылки'!A:B,2,0))</f>
        <v/>
      </c>
      <c r="AJ4709" t="str">
        <f>IF(AH4709="","",VLOOKUP(AH4709,'Сотрудники и ссылки'!A:C,3,0))</f>
        <v/>
      </c>
      <c r="AL4709" s="2" t="str">
        <f>IF(AK4709="","",AK4709+VLOOKUP(I4709,'Вид исследования'!B:E,4,0))</f>
        <v/>
      </c>
      <c r="AM4709" s="2" t="str">
        <f>IF(AK4709="","",AK4709+VLOOKUP(I4709,'Вид исследования'!B:F,5,0))</f>
        <v/>
      </c>
      <c r="AQ4709" t="str">
        <f>IFERROR(IF(L4709="","",VLOOKUP(L4709&amp;I4709,Продукция!A:K,11,0)),"обратитесь к админ справочника")</f>
        <v/>
      </c>
      <c r="AS4709" t="str">
        <f>IFERROR(IF(L4709="","",VLOOKUP(L4709&amp;I4709,Продукция!A:J,10,0)),"обратитесь к админ справочника")</f>
        <v/>
      </c>
    </row>
    <row r="4710" spans="1:45" x14ac:dyDescent="0.25">
      <c r="A4710" t="str">
        <f t="shared" si="83"/>
        <v/>
      </c>
      <c r="B4710" t="str">
        <f>IF(E4710="","",INDEX(Лаборатории!A:A,MATCH('Производственный контроль'!E4710,Лаборатории!B:B,0)))</f>
        <v/>
      </c>
      <c r="C4710" t="str">
        <f>IF(E4710="","",VLOOKUP(E4710,Лаборатории!B:D,3,0))</f>
        <v/>
      </c>
      <c r="E4710" s="150"/>
      <c r="J4710" t="str">
        <f>IF(L4710="","",VLOOKUP(L4710,Продукция!B:D,3,0))</f>
        <v/>
      </c>
      <c r="K4710" t="str">
        <f>IF(L4710="","",VLOOKUP(L4710,Продукция!B:C,2,0))</f>
        <v/>
      </c>
      <c r="L4710" s="151"/>
      <c r="M4710" t="str">
        <f>IF(L4710="","",VLOOKUP(L4710,Продукция!B:L,11,0))</f>
        <v/>
      </c>
      <c r="AB4710" t="str">
        <f>IF(L4710="","",VLOOKUP(L4710&amp;I4710,Продукция!A:I,9,0))</f>
        <v/>
      </c>
      <c r="AF4710" t="str">
        <f>IF(AD4710="","",VLOOKUP(AD4710,'Сотрудники и ссылки'!A:B,2,0))</f>
        <v/>
      </c>
      <c r="AG4710" t="str">
        <f>IF(AD4710="","",VLOOKUP(AD4710,'Сотрудники и ссылки'!A:C,3,0))</f>
        <v/>
      </c>
      <c r="AI4710" t="str">
        <f>IF(AH4710="","",VLOOKUP(AH4710,'Сотрудники и ссылки'!A:B,2,0))</f>
        <v/>
      </c>
      <c r="AJ4710" t="str">
        <f>IF(AH4710="","",VLOOKUP(AH4710,'Сотрудники и ссылки'!A:C,3,0))</f>
        <v/>
      </c>
      <c r="AL4710" s="2" t="str">
        <f>IF(AK4710="","",AK4710+VLOOKUP(I4710,'Вид исследования'!B:E,4,0))</f>
        <v/>
      </c>
      <c r="AM4710" s="2" t="str">
        <f>IF(AK4710="","",AK4710+VLOOKUP(I4710,'Вид исследования'!B:F,5,0))</f>
        <v/>
      </c>
      <c r="AQ4710" t="str">
        <f>IFERROR(IF(L4710="","",VLOOKUP(L4710&amp;I4710,Продукция!A:K,11,0)),"обратитесь к админ справочника")</f>
        <v/>
      </c>
      <c r="AS4710" t="str">
        <f>IFERROR(IF(L4710="","",VLOOKUP(L4710&amp;I4710,Продукция!A:J,10,0)),"обратитесь к админ справочника")</f>
        <v/>
      </c>
    </row>
    <row r="4711" spans="1:45" x14ac:dyDescent="0.25">
      <c r="A4711" t="str">
        <f t="shared" si="83"/>
        <v/>
      </c>
      <c r="B4711" t="str">
        <f>IF(E4711="","",INDEX(Лаборатории!A:A,MATCH('Производственный контроль'!E4711,Лаборатории!B:B,0)))</f>
        <v/>
      </c>
      <c r="C4711" t="str">
        <f>IF(E4711="","",VLOOKUP(E4711,Лаборатории!B:D,3,0))</f>
        <v/>
      </c>
      <c r="E4711" s="150"/>
      <c r="J4711" t="str">
        <f>IF(L4711="","",VLOOKUP(L4711,Продукция!B:D,3,0))</f>
        <v/>
      </c>
      <c r="K4711" t="str">
        <f>IF(L4711="","",VLOOKUP(L4711,Продукция!B:C,2,0))</f>
        <v/>
      </c>
      <c r="L4711" s="151"/>
      <c r="M4711" t="str">
        <f>IF(L4711="","",VLOOKUP(L4711,Продукция!B:L,11,0))</f>
        <v/>
      </c>
      <c r="AB4711" t="str">
        <f>IF(L4711="","",VLOOKUP(L4711&amp;I4711,Продукция!A:I,9,0))</f>
        <v/>
      </c>
      <c r="AF4711" t="str">
        <f>IF(AD4711="","",VLOOKUP(AD4711,'Сотрудники и ссылки'!A:B,2,0))</f>
        <v/>
      </c>
      <c r="AG4711" t="str">
        <f>IF(AD4711="","",VLOOKUP(AD4711,'Сотрудники и ссылки'!A:C,3,0))</f>
        <v/>
      </c>
      <c r="AI4711" t="str">
        <f>IF(AH4711="","",VLOOKUP(AH4711,'Сотрудники и ссылки'!A:B,2,0))</f>
        <v/>
      </c>
      <c r="AJ4711" t="str">
        <f>IF(AH4711="","",VLOOKUP(AH4711,'Сотрудники и ссылки'!A:C,3,0))</f>
        <v/>
      </c>
      <c r="AL4711" s="2" t="str">
        <f>IF(AK4711="","",AK4711+VLOOKUP(I4711,'Вид исследования'!B:E,4,0))</f>
        <v/>
      </c>
      <c r="AM4711" s="2" t="str">
        <f>IF(AK4711="","",AK4711+VLOOKUP(I4711,'Вид исследования'!B:F,5,0))</f>
        <v/>
      </c>
      <c r="AQ4711" t="str">
        <f>IFERROR(IF(L4711="","",VLOOKUP(L4711&amp;I4711,Продукция!A:K,11,0)),"обратитесь к админ справочника")</f>
        <v/>
      </c>
      <c r="AS4711" t="str">
        <f>IFERROR(IF(L4711="","",VLOOKUP(L4711&amp;I4711,Продукция!A:J,10,0)),"обратитесь к админ справочника")</f>
        <v/>
      </c>
    </row>
    <row r="4712" spans="1:45" x14ac:dyDescent="0.25">
      <c r="A4712" t="str">
        <f t="shared" si="83"/>
        <v/>
      </c>
      <c r="B4712" t="str">
        <f>IF(E4712="","",INDEX(Лаборатории!A:A,MATCH('Производственный контроль'!E4712,Лаборатории!B:B,0)))</f>
        <v/>
      </c>
      <c r="C4712" t="str">
        <f>IF(E4712="","",VLOOKUP(E4712,Лаборатории!B:D,3,0))</f>
        <v/>
      </c>
      <c r="E4712" s="150"/>
      <c r="J4712" t="str">
        <f>IF(L4712="","",VLOOKUP(L4712,Продукция!B:D,3,0))</f>
        <v/>
      </c>
      <c r="K4712" t="str">
        <f>IF(L4712="","",VLOOKUP(L4712,Продукция!B:C,2,0))</f>
        <v/>
      </c>
      <c r="L4712" s="151"/>
      <c r="M4712" t="str">
        <f>IF(L4712="","",VLOOKUP(L4712,Продукция!B:L,11,0))</f>
        <v/>
      </c>
      <c r="AB4712" t="str">
        <f>IF(L4712="","",VLOOKUP(L4712&amp;I4712,Продукция!A:I,9,0))</f>
        <v/>
      </c>
      <c r="AF4712" t="str">
        <f>IF(AD4712="","",VLOOKUP(AD4712,'Сотрудники и ссылки'!A:B,2,0))</f>
        <v/>
      </c>
      <c r="AG4712" t="str">
        <f>IF(AD4712="","",VLOOKUP(AD4712,'Сотрудники и ссылки'!A:C,3,0))</f>
        <v/>
      </c>
      <c r="AI4712" t="str">
        <f>IF(AH4712="","",VLOOKUP(AH4712,'Сотрудники и ссылки'!A:B,2,0))</f>
        <v/>
      </c>
      <c r="AJ4712" t="str">
        <f>IF(AH4712="","",VLOOKUP(AH4712,'Сотрудники и ссылки'!A:C,3,0))</f>
        <v/>
      </c>
      <c r="AL4712" s="2" t="str">
        <f>IF(AK4712="","",AK4712+VLOOKUP(I4712,'Вид исследования'!B:E,4,0))</f>
        <v/>
      </c>
      <c r="AM4712" s="2" t="str">
        <f>IF(AK4712="","",AK4712+VLOOKUP(I4712,'Вид исследования'!B:F,5,0))</f>
        <v/>
      </c>
      <c r="AQ4712" t="str">
        <f>IFERROR(IF(L4712="","",VLOOKUP(L4712&amp;I4712,Продукция!A:K,11,0)),"обратитесь к админ справочника")</f>
        <v/>
      </c>
      <c r="AS4712" t="str">
        <f>IFERROR(IF(L4712="","",VLOOKUP(L4712&amp;I4712,Продукция!A:J,10,0)),"обратитесь к админ справочника")</f>
        <v/>
      </c>
    </row>
    <row r="4713" spans="1:45" x14ac:dyDescent="0.25">
      <c r="A4713" t="str">
        <f t="shared" si="83"/>
        <v/>
      </c>
      <c r="B4713" t="str">
        <f>IF(E4713="","",INDEX(Лаборатории!A:A,MATCH('Производственный контроль'!E4713,Лаборатории!B:B,0)))</f>
        <v/>
      </c>
      <c r="C4713" t="str">
        <f>IF(E4713="","",VLOOKUP(E4713,Лаборатории!B:D,3,0))</f>
        <v/>
      </c>
      <c r="E4713" s="150"/>
      <c r="J4713" t="str">
        <f>IF(L4713="","",VLOOKUP(L4713,Продукция!B:D,3,0))</f>
        <v/>
      </c>
      <c r="K4713" t="str">
        <f>IF(L4713="","",VLOOKUP(L4713,Продукция!B:C,2,0))</f>
        <v/>
      </c>
      <c r="L4713" s="151"/>
      <c r="M4713" t="str">
        <f>IF(L4713="","",VLOOKUP(L4713,Продукция!B:L,11,0))</f>
        <v/>
      </c>
      <c r="AB4713" t="str">
        <f>IF(L4713="","",VLOOKUP(L4713&amp;I4713,Продукция!A:I,9,0))</f>
        <v/>
      </c>
      <c r="AF4713" t="str">
        <f>IF(AD4713="","",VLOOKUP(AD4713,'Сотрудники и ссылки'!A:B,2,0))</f>
        <v/>
      </c>
      <c r="AG4713" t="str">
        <f>IF(AD4713="","",VLOOKUP(AD4713,'Сотрудники и ссылки'!A:C,3,0))</f>
        <v/>
      </c>
      <c r="AI4713" t="str">
        <f>IF(AH4713="","",VLOOKUP(AH4713,'Сотрудники и ссылки'!A:B,2,0))</f>
        <v/>
      </c>
      <c r="AJ4713" t="str">
        <f>IF(AH4713="","",VLOOKUP(AH4713,'Сотрудники и ссылки'!A:C,3,0))</f>
        <v/>
      </c>
      <c r="AL4713" s="2" t="str">
        <f>IF(AK4713="","",AK4713+VLOOKUP(I4713,'Вид исследования'!B:E,4,0))</f>
        <v/>
      </c>
      <c r="AM4713" s="2" t="str">
        <f>IF(AK4713="","",AK4713+VLOOKUP(I4713,'Вид исследования'!B:F,5,0))</f>
        <v/>
      </c>
      <c r="AQ4713" t="str">
        <f>IFERROR(IF(L4713="","",VLOOKUP(L4713&amp;I4713,Продукция!A:K,11,0)),"обратитесь к админ справочника")</f>
        <v/>
      </c>
      <c r="AS4713" t="str">
        <f>IFERROR(IF(L4713="","",VLOOKUP(L4713&amp;I4713,Продукция!A:J,10,0)),"обратитесь к админ справочника")</f>
        <v/>
      </c>
    </row>
    <row r="4714" spans="1:45" x14ac:dyDescent="0.25">
      <c r="A4714" t="str">
        <f t="shared" si="83"/>
        <v/>
      </c>
      <c r="B4714" t="str">
        <f>IF(E4714="","",INDEX(Лаборатории!A:A,MATCH('Производственный контроль'!E4714,Лаборатории!B:B,0)))</f>
        <v/>
      </c>
      <c r="C4714" t="str">
        <f>IF(E4714="","",VLOOKUP(E4714,Лаборатории!B:D,3,0))</f>
        <v/>
      </c>
      <c r="E4714" s="150"/>
      <c r="J4714" t="str">
        <f>IF(L4714="","",VLOOKUP(L4714,Продукция!B:D,3,0))</f>
        <v/>
      </c>
      <c r="K4714" t="str">
        <f>IF(L4714="","",VLOOKUP(L4714,Продукция!B:C,2,0))</f>
        <v/>
      </c>
      <c r="L4714" s="151"/>
      <c r="M4714" t="str">
        <f>IF(L4714="","",VLOOKUP(L4714,Продукция!B:L,11,0))</f>
        <v/>
      </c>
      <c r="AB4714" t="str">
        <f>IF(L4714="","",VLOOKUP(L4714&amp;I4714,Продукция!A:I,9,0))</f>
        <v/>
      </c>
      <c r="AF4714" t="str">
        <f>IF(AD4714="","",VLOOKUP(AD4714,'Сотрудники и ссылки'!A:B,2,0))</f>
        <v/>
      </c>
      <c r="AG4714" t="str">
        <f>IF(AD4714="","",VLOOKUP(AD4714,'Сотрудники и ссылки'!A:C,3,0))</f>
        <v/>
      </c>
      <c r="AI4714" t="str">
        <f>IF(AH4714="","",VLOOKUP(AH4714,'Сотрудники и ссылки'!A:B,2,0))</f>
        <v/>
      </c>
      <c r="AJ4714" t="str">
        <f>IF(AH4714="","",VLOOKUP(AH4714,'Сотрудники и ссылки'!A:C,3,0))</f>
        <v/>
      </c>
      <c r="AL4714" s="2" t="str">
        <f>IF(AK4714="","",AK4714+VLOOKUP(I4714,'Вид исследования'!B:E,4,0))</f>
        <v/>
      </c>
      <c r="AM4714" s="2" t="str">
        <f>IF(AK4714="","",AK4714+VLOOKUP(I4714,'Вид исследования'!B:F,5,0))</f>
        <v/>
      </c>
      <c r="AQ4714" t="str">
        <f>IFERROR(IF(L4714="","",VLOOKUP(L4714&amp;I4714,Продукция!A:K,11,0)),"обратитесь к админ справочника")</f>
        <v/>
      </c>
      <c r="AS4714" t="str">
        <f>IFERROR(IF(L4714="","",VLOOKUP(L4714&amp;I4714,Продукция!A:J,10,0)),"обратитесь к админ справочника")</f>
        <v/>
      </c>
    </row>
    <row r="4715" spans="1:45" x14ac:dyDescent="0.25">
      <c r="A4715" t="str">
        <f t="shared" si="83"/>
        <v/>
      </c>
      <c r="B4715" t="str">
        <f>IF(E4715="","",INDEX(Лаборатории!A:A,MATCH('Производственный контроль'!E4715,Лаборатории!B:B,0)))</f>
        <v/>
      </c>
      <c r="C4715" t="str">
        <f>IF(E4715="","",VLOOKUP(E4715,Лаборатории!B:D,3,0))</f>
        <v/>
      </c>
      <c r="E4715" s="150"/>
      <c r="J4715" t="str">
        <f>IF(L4715="","",VLOOKUP(L4715,Продукция!B:D,3,0))</f>
        <v/>
      </c>
      <c r="K4715" t="str">
        <f>IF(L4715="","",VLOOKUP(L4715,Продукция!B:C,2,0))</f>
        <v/>
      </c>
      <c r="L4715" s="151"/>
      <c r="M4715" t="str">
        <f>IF(L4715="","",VLOOKUP(L4715,Продукция!B:L,11,0))</f>
        <v/>
      </c>
      <c r="AB4715" t="str">
        <f>IF(L4715="","",VLOOKUP(L4715&amp;I4715,Продукция!A:I,9,0))</f>
        <v/>
      </c>
      <c r="AF4715" t="str">
        <f>IF(AD4715="","",VLOOKUP(AD4715,'Сотрудники и ссылки'!A:B,2,0))</f>
        <v/>
      </c>
      <c r="AG4715" t="str">
        <f>IF(AD4715="","",VLOOKUP(AD4715,'Сотрудники и ссылки'!A:C,3,0))</f>
        <v/>
      </c>
      <c r="AI4715" t="str">
        <f>IF(AH4715="","",VLOOKUP(AH4715,'Сотрудники и ссылки'!A:B,2,0))</f>
        <v/>
      </c>
      <c r="AJ4715" t="str">
        <f>IF(AH4715="","",VLOOKUP(AH4715,'Сотрудники и ссылки'!A:C,3,0))</f>
        <v/>
      </c>
      <c r="AL4715" s="2" t="str">
        <f>IF(AK4715="","",AK4715+VLOOKUP(I4715,'Вид исследования'!B:E,4,0))</f>
        <v/>
      </c>
      <c r="AM4715" s="2" t="str">
        <f>IF(AK4715="","",AK4715+VLOOKUP(I4715,'Вид исследования'!B:F,5,0))</f>
        <v/>
      </c>
      <c r="AQ4715" t="str">
        <f>IFERROR(IF(L4715="","",VLOOKUP(L4715&amp;I4715,Продукция!A:K,11,0)),"обратитесь к админ справочника")</f>
        <v/>
      </c>
      <c r="AS4715" t="str">
        <f>IFERROR(IF(L4715="","",VLOOKUP(L4715&amp;I4715,Продукция!A:J,10,0)),"обратитесь к админ справочника")</f>
        <v/>
      </c>
    </row>
    <row r="4716" spans="1:45" x14ac:dyDescent="0.25">
      <c r="A4716" t="str">
        <f t="shared" si="83"/>
        <v/>
      </c>
      <c r="B4716" t="str">
        <f>IF(E4716="","",INDEX(Лаборатории!A:A,MATCH('Производственный контроль'!E4716,Лаборатории!B:B,0)))</f>
        <v/>
      </c>
      <c r="C4716" t="str">
        <f>IF(E4716="","",VLOOKUP(E4716,Лаборатории!B:D,3,0))</f>
        <v/>
      </c>
      <c r="E4716" s="150"/>
      <c r="J4716" t="str">
        <f>IF(L4716="","",VLOOKUP(L4716,Продукция!B:D,3,0))</f>
        <v/>
      </c>
      <c r="K4716" t="str">
        <f>IF(L4716="","",VLOOKUP(L4716,Продукция!B:C,2,0))</f>
        <v/>
      </c>
      <c r="L4716" s="151"/>
      <c r="M4716" t="str">
        <f>IF(L4716="","",VLOOKUP(L4716,Продукция!B:L,11,0))</f>
        <v/>
      </c>
      <c r="AB4716" t="str">
        <f>IF(L4716="","",VLOOKUP(L4716&amp;I4716,Продукция!A:I,9,0))</f>
        <v/>
      </c>
      <c r="AF4716" t="str">
        <f>IF(AD4716="","",VLOOKUP(AD4716,'Сотрудники и ссылки'!A:B,2,0))</f>
        <v/>
      </c>
      <c r="AG4716" t="str">
        <f>IF(AD4716="","",VLOOKUP(AD4716,'Сотрудники и ссылки'!A:C,3,0))</f>
        <v/>
      </c>
      <c r="AI4716" t="str">
        <f>IF(AH4716="","",VLOOKUP(AH4716,'Сотрудники и ссылки'!A:B,2,0))</f>
        <v/>
      </c>
      <c r="AJ4716" t="str">
        <f>IF(AH4716="","",VLOOKUP(AH4716,'Сотрудники и ссылки'!A:C,3,0))</f>
        <v/>
      </c>
      <c r="AL4716" s="2" t="str">
        <f>IF(AK4716="","",AK4716+VLOOKUP(I4716,'Вид исследования'!B:E,4,0))</f>
        <v/>
      </c>
      <c r="AM4716" s="2" t="str">
        <f>IF(AK4716="","",AK4716+VLOOKUP(I4716,'Вид исследования'!B:F,5,0))</f>
        <v/>
      </c>
      <c r="AQ4716" t="str">
        <f>IFERROR(IF(L4716="","",VLOOKUP(L4716&amp;I4716,Продукция!A:K,11,0)),"обратитесь к админ справочника")</f>
        <v/>
      </c>
      <c r="AS4716" t="str">
        <f>IFERROR(IF(L4716="","",VLOOKUP(L4716&amp;I4716,Продукция!A:J,10,0)),"обратитесь к админ справочника")</f>
        <v/>
      </c>
    </row>
    <row r="4717" spans="1:45" x14ac:dyDescent="0.25">
      <c r="A4717" t="str">
        <f t="shared" si="83"/>
        <v/>
      </c>
      <c r="B4717" t="str">
        <f>IF(E4717="","",INDEX(Лаборатории!A:A,MATCH('Производственный контроль'!E4717,Лаборатории!B:B,0)))</f>
        <v/>
      </c>
      <c r="C4717" t="str">
        <f>IF(E4717="","",VLOOKUP(E4717,Лаборатории!B:D,3,0))</f>
        <v/>
      </c>
      <c r="E4717" s="150"/>
      <c r="J4717" t="str">
        <f>IF(L4717="","",VLOOKUP(L4717,Продукция!B:D,3,0))</f>
        <v/>
      </c>
      <c r="K4717" t="str">
        <f>IF(L4717="","",VLOOKUP(L4717,Продукция!B:C,2,0))</f>
        <v/>
      </c>
      <c r="L4717" s="151"/>
      <c r="M4717" t="str">
        <f>IF(L4717="","",VLOOKUP(L4717,Продукция!B:L,11,0))</f>
        <v/>
      </c>
      <c r="AB4717" t="str">
        <f>IF(L4717="","",VLOOKUP(L4717&amp;I4717,Продукция!A:I,9,0))</f>
        <v/>
      </c>
      <c r="AF4717" t="str">
        <f>IF(AD4717="","",VLOOKUP(AD4717,'Сотрудники и ссылки'!A:B,2,0))</f>
        <v/>
      </c>
      <c r="AG4717" t="str">
        <f>IF(AD4717="","",VLOOKUP(AD4717,'Сотрудники и ссылки'!A:C,3,0))</f>
        <v/>
      </c>
      <c r="AI4717" t="str">
        <f>IF(AH4717="","",VLOOKUP(AH4717,'Сотрудники и ссылки'!A:B,2,0))</f>
        <v/>
      </c>
      <c r="AJ4717" t="str">
        <f>IF(AH4717="","",VLOOKUP(AH4717,'Сотрудники и ссылки'!A:C,3,0))</f>
        <v/>
      </c>
      <c r="AL4717" s="2" t="str">
        <f>IF(AK4717="","",AK4717+VLOOKUP(I4717,'Вид исследования'!B:E,4,0))</f>
        <v/>
      </c>
      <c r="AM4717" s="2" t="str">
        <f>IF(AK4717="","",AK4717+VLOOKUP(I4717,'Вид исследования'!B:F,5,0))</f>
        <v/>
      </c>
      <c r="AQ4717" t="str">
        <f>IFERROR(IF(L4717="","",VLOOKUP(L4717&amp;I4717,Продукция!A:K,11,0)),"обратитесь к админ справочника")</f>
        <v/>
      </c>
      <c r="AS4717" t="str">
        <f>IFERROR(IF(L4717="","",VLOOKUP(L4717&amp;I4717,Продукция!A:J,10,0)),"обратитесь к админ справочника")</f>
        <v/>
      </c>
    </row>
    <row r="4718" spans="1:45" x14ac:dyDescent="0.25">
      <c r="A4718" t="str">
        <f t="shared" si="83"/>
        <v/>
      </c>
      <c r="B4718" t="str">
        <f>IF(E4718="","",INDEX(Лаборатории!A:A,MATCH('Производственный контроль'!E4718,Лаборатории!B:B,0)))</f>
        <v/>
      </c>
      <c r="C4718" t="str">
        <f>IF(E4718="","",VLOOKUP(E4718,Лаборатории!B:D,3,0))</f>
        <v/>
      </c>
      <c r="E4718" s="150"/>
      <c r="J4718" t="str">
        <f>IF(L4718="","",VLOOKUP(L4718,Продукция!B:D,3,0))</f>
        <v/>
      </c>
      <c r="K4718" t="str">
        <f>IF(L4718="","",VLOOKUP(L4718,Продукция!B:C,2,0))</f>
        <v/>
      </c>
      <c r="L4718" s="151"/>
      <c r="M4718" t="str">
        <f>IF(L4718="","",VLOOKUP(L4718,Продукция!B:L,11,0))</f>
        <v/>
      </c>
      <c r="AB4718" t="str">
        <f>IF(L4718="","",VLOOKUP(L4718&amp;I4718,Продукция!A:I,9,0))</f>
        <v/>
      </c>
      <c r="AF4718" t="str">
        <f>IF(AD4718="","",VLOOKUP(AD4718,'Сотрудники и ссылки'!A:B,2,0))</f>
        <v/>
      </c>
      <c r="AG4718" t="str">
        <f>IF(AD4718="","",VLOOKUP(AD4718,'Сотрудники и ссылки'!A:C,3,0))</f>
        <v/>
      </c>
      <c r="AI4718" t="str">
        <f>IF(AH4718="","",VLOOKUP(AH4718,'Сотрудники и ссылки'!A:B,2,0))</f>
        <v/>
      </c>
      <c r="AJ4718" t="str">
        <f>IF(AH4718="","",VLOOKUP(AH4718,'Сотрудники и ссылки'!A:C,3,0))</f>
        <v/>
      </c>
      <c r="AL4718" s="2" t="str">
        <f>IF(AK4718="","",AK4718+VLOOKUP(I4718,'Вид исследования'!B:E,4,0))</f>
        <v/>
      </c>
      <c r="AM4718" s="2" t="str">
        <f>IF(AK4718="","",AK4718+VLOOKUP(I4718,'Вид исследования'!B:F,5,0))</f>
        <v/>
      </c>
      <c r="AQ4718" t="str">
        <f>IFERROR(IF(L4718="","",VLOOKUP(L4718&amp;I4718,Продукция!A:K,11,0)),"обратитесь к админ справочника")</f>
        <v/>
      </c>
      <c r="AS4718" t="str">
        <f>IFERROR(IF(L4718="","",VLOOKUP(L4718&amp;I4718,Продукция!A:J,10,0)),"обратитесь к админ справочника")</f>
        <v/>
      </c>
    </row>
    <row r="4719" spans="1:45" x14ac:dyDescent="0.25">
      <c r="A4719" t="str">
        <f t="shared" si="83"/>
        <v/>
      </c>
      <c r="B4719" t="str">
        <f>IF(E4719="","",INDEX(Лаборатории!A:A,MATCH('Производственный контроль'!E4719,Лаборатории!B:B,0)))</f>
        <v/>
      </c>
      <c r="C4719" t="str">
        <f>IF(E4719="","",VLOOKUP(E4719,Лаборатории!B:D,3,0))</f>
        <v/>
      </c>
      <c r="E4719" s="150"/>
      <c r="J4719" t="str">
        <f>IF(L4719="","",VLOOKUP(L4719,Продукция!B:D,3,0))</f>
        <v/>
      </c>
      <c r="K4719" t="str">
        <f>IF(L4719="","",VLOOKUP(L4719,Продукция!B:C,2,0))</f>
        <v/>
      </c>
      <c r="L4719" s="151"/>
      <c r="M4719" t="str">
        <f>IF(L4719="","",VLOOKUP(L4719,Продукция!B:L,11,0))</f>
        <v/>
      </c>
      <c r="AB4719" t="str">
        <f>IF(L4719="","",VLOOKUP(L4719&amp;I4719,Продукция!A:I,9,0))</f>
        <v/>
      </c>
      <c r="AF4719" t="str">
        <f>IF(AD4719="","",VLOOKUP(AD4719,'Сотрудники и ссылки'!A:B,2,0))</f>
        <v/>
      </c>
      <c r="AG4719" t="str">
        <f>IF(AD4719="","",VLOOKUP(AD4719,'Сотрудники и ссылки'!A:C,3,0))</f>
        <v/>
      </c>
      <c r="AI4719" t="str">
        <f>IF(AH4719="","",VLOOKUP(AH4719,'Сотрудники и ссылки'!A:B,2,0))</f>
        <v/>
      </c>
      <c r="AJ4719" t="str">
        <f>IF(AH4719="","",VLOOKUP(AH4719,'Сотрудники и ссылки'!A:C,3,0))</f>
        <v/>
      </c>
      <c r="AL4719" s="2" t="str">
        <f>IF(AK4719="","",AK4719+VLOOKUP(I4719,'Вид исследования'!B:E,4,0))</f>
        <v/>
      </c>
      <c r="AM4719" s="2" t="str">
        <f>IF(AK4719="","",AK4719+VLOOKUP(I4719,'Вид исследования'!B:F,5,0))</f>
        <v/>
      </c>
      <c r="AQ4719" t="str">
        <f>IFERROR(IF(L4719="","",VLOOKUP(L4719&amp;I4719,Продукция!A:K,11,0)),"обратитесь к админ справочника")</f>
        <v/>
      </c>
      <c r="AS4719" t="str">
        <f>IFERROR(IF(L4719="","",VLOOKUP(L4719&amp;I4719,Продукция!A:J,10,0)),"обратитесь к админ справочника")</f>
        <v/>
      </c>
    </row>
    <row r="4720" spans="1:45" x14ac:dyDescent="0.25">
      <c r="A4720" t="str">
        <f t="shared" si="83"/>
        <v/>
      </c>
      <c r="B4720" t="str">
        <f>IF(E4720="","",INDEX(Лаборатории!A:A,MATCH('Производственный контроль'!E4720,Лаборатории!B:B,0)))</f>
        <v/>
      </c>
      <c r="C4720" t="str">
        <f>IF(E4720="","",VLOOKUP(E4720,Лаборатории!B:D,3,0))</f>
        <v/>
      </c>
      <c r="E4720" s="150"/>
      <c r="J4720" t="str">
        <f>IF(L4720="","",VLOOKUP(L4720,Продукция!B:D,3,0))</f>
        <v/>
      </c>
      <c r="K4720" t="str">
        <f>IF(L4720="","",VLOOKUP(L4720,Продукция!B:C,2,0))</f>
        <v/>
      </c>
      <c r="L4720" s="151"/>
      <c r="M4720" t="str">
        <f>IF(L4720="","",VLOOKUP(L4720,Продукция!B:L,11,0))</f>
        <v/>
      </c>
      <c r="AB4720" t="str">
        <f>IF(L4720="","",VLOOKUP(L4720&amp;I4720,Продукция!A:I,9,0))</f>
        <v/>
      </c>
      <c r="AF4720" t="str">
        <f>IF(AD4720="","",VLOOKUP(AD4720,'Сотрудники и ссылки'!A:B,2,0))</f>
        <v/>
      </c>
      <c r="AG4720" t="str">
        <f>IF(AD4720="","",VLOOKUP(AD4720,'Сотрудники и ссылки'!A:C,3,0))</f>
        <v/>
      </c>
      <c r="AI4720" t="str">
        <f>IF(AH4720="","",VLOOKUP(AH4720,'Сотрудники и ссылки'!A:B,2,0))</f>
        <v/>
      </c>
      <c r="AJ4720" t="str">
        <f>IF(AH4720="","",VLOOKUP(AH4720,'Сотрудники и ссылки'!A:C,3,0))</f>
        <v/>
      </c>
      <c r="AL4720" s="2" t="str">
        <f>IF(AK4720="","",AK4720+VLOOKUP(I4720,'Вид исследования'!B:E,4,0))</f>
        <v/>
      </c>
      <c r="AM4720" s="2" t="str">
        <f>IF(AK4720="","",AK4720+VLOOKUP(I4720,'Вид исследования'!B:F,5,0))</f>
        <v/>
      </c>
      <c r="AQ4720" t="str">
        <f>IFERROR(IF(L4720="","",VLOOKUP(L4720&amp;I4720,Продукция!A:K,11,0)),"обратитесь к админ справочника")</f>
        <v/>
      </c>
      <c r="AS4720" t="str">
        <f>IFERROR(IF(L4720="","",VLOOKUP(L4720&amp;I4720,Продукция!A:J,10,0)),"обратитесь к админ справочника")</f>
        <v/>
      </c>
    </row>
    <row r="4721" spans="1:45" x14ac:dyDescent="0.25">
      <c r="A4721" t="str">
        <f t="shared" si="83"/>
        <v/>
      </c>
      <c r="B4721" t="str">
        <f>IF(E4721="","",INDEX(Лаборатории!A:A,MATCH('Производственный контроль'!E4721,Лаборатории!B:B,0)))</f>
        <v/>
      </c>
      <c r="C4721" t="str">
        <f>IF(E4721="","",VLOOKUP(E4721,Лаборатории!B:D,3,0))</f>
        <v/>
      </c>
      <c r="E4721" s="150"/>
      <c r="J4721" t="str">
        <f>IF(L4721="","",VLOOKUP(L4721,Продукция!B:D,3,0))</f>
        <v/>
      </c>
      <c r="K4721" t="str">
        <f>IF(L4721="","",VLOOKUP(L4721,Продукция!B:C,2,0))</f>
        <v/>
      </c>
      <c r="L4721" s="151"/>
      <c r="M4721" t="str">
        <f>IF(L4721="","",VLOOKUP(L4721,Продукция!B:L,11,0))</f>
        <v/>
      </c>
      <c r="AB4721" t="str">
        <f>IF(L4721="","",VLOOKUP(L4721&amp;I4721,Продукция!A:I,9,0))</f>
        <v/>
      </c>
      <c r="AF4721" t="str">
        <f>IF(AD4721="","",VLOOKUP(AD4721,'Сотрудники и ссылки'!A:B,2,0))</f>
        <v/>
      </c>
      <c r="AG4721" t="str">
        <f>IF(AD4721="","",VLOOKUP(AD4721,'Сотрудники и ссылки'!A:C,3,0))</f>
        <v/>
      </c>
      <c r="AI4721" t="str">
        <f>IF(AH4721="","",VLOOKUP(AH4721,'Сотрудники и ссылки'!A:B,2,0))</f>
        <v/>
      </c>
      <c r="AJ4721" t="str">
        <f>IF(AH4721="","",VLOOKUP(AH4721,'Сотрудники и ссылки'!A:C,3,0))</f>
        <v/>
      </c>
      <c r="AL4721" s="2" t="str">
        <f>IF(AK4721="","",AK4721+VLOOKUP(I4721,'Вид исследования'!B:E,4,0))</f>
        <v/>
      </c>
      <c r="AM4721" s="2" t="str">
        <f>IF(AK4721="","",AK4721+VLOOKUP(I4721,'Вид исследования'!B:F,5,0))</f>
        <v/>
      </c>
      <c r="AQ4721" t="str">
        <f>IFERROR(IF(L4721="","",VLOOKUP(L4721&amp;I4721,Продукция!A:K,11,0)),"обратитесь к админ справочника")</f>
        <v/>
      </c>
      <c r="AS4721" t="str">
        <f>IFERROR(IF(L4721="","",VLOOKUP(L4721&amp;I4721,Продукция!A:J,10,0)),"обратитесь к админ справочника")</f>
        <v/>
      </c>
    </row>
    <row r="4722" spans="1:45" x14ac:dyDescent="0.25">
      <c r="A4722" t="str">
        <f t="shared" si="83"/>
        <v/>
      </c>
      <c r="B4722" t="str">
        <f>IF(E4722="","",INDEX(Лаборатории!A:A,MATCH('Производственный контроль'!E4722,Лаборатории!B:B,0)))</f>
        <v/>
      </c>
      <c r="C4722" t="str">
        <f>IF(E4722="","",VLOOKUP(E4722,Лаборатории!B:D,3,0))</f>
        <v/>
      </c>
      <c r="E4722" s="150"/>
      <c r="J4722" t="str">
        <f>IF(L4722="","",VLOOKUP(L4722,Продукция!B:D,3,0))</f>
        <v/>
      </c>
      <c r="K4722" t="str">
        <f>IF(L4722="","",VLOOKUP(L4722,Продукция!B:C,2,0))</f>
        <v/>
      </c>
      <c r="L4722" s="151"/>
      <c r="M4722" t="str">
        <f>IF(L4722="","",VLOOKUP(L4722,Продукция!B:L,11,0))</f>
        <v/>
      </c>
      <c r="AB4722" t="str">
        <f>IF(L4722="","",VLOOKUP(L4722&amp;I4722,Продукция!A:I,9,0))</f>
        <v/>
      </c>
      <c r="AF4722" t="str">
        <f>IF(AD4722="","",VLOOKUP(AD4722,'Сотрудники и ссылки'!A:B,2,0))</f>
        <v/>
      </c>
      <c r="AG4722" t="str">
        <f>IF(AD4722="","",VLOOKUP(AD4722,'Сотрудники и ссылки'!A:C,3,0))</f>
        <v/>
      </c>
      <c r="AI4722" t="str">
        <f>IF(AH4722="","",VLOOKUP(AH4722,'Сотрудники и ссылки'!A:B,2,0))</f>
        <v/>
      </c>
      <c r="AJ4722" t="str">
        <f>IF(AH4722="","",VLOOKUP(AH4722,'Сотрудники и ссылки'!A:C,3,0))</f>
        <v/>
      </c>
      <c r="AL4722" s="2" t="str">
        <f>IF(AK4722="","",AK4722+VLOOKUP(I4722,'Вид исследования'!B:E,4,0))</f>
        <v/>
      </c>
      <c r="AM4722" s="2" t="str">
        <f>IF(AK4722="","",AK4722+VLOOKUP(I4722,'Вид исследования'!B:F,5,0))</f>
        <v/>
      </c>
      <c r="AQ4722" t="str">
        <f>IFERROR(IF(L4722="","",VLOOKUP(L4722&amp;I4722,Продукция!A:K,11,0)),"обратитесь к админ справочника")</f>
        <v/>
      </c>
      <c r="AS4722" t="str">
        <f>IFERROR(IF(L4722="","",VLOOKUP(L4722&amp;I4722,Продукция!A:J,10,0)),"обратитесь к админ справочника")</f>
        <v/>
      </c>
    </row>
    <row r="4723" spans="1:45" x14ac:dyDescent="0.25">
      <c r="A4723" t="str">
        <f t="shared" si="83"/>
        <v/>
      </c>
      <c r="B4723" t="str">
        <f>IF(E4723="","",INDEX(Лаборатории!A:A,MATCH('Производственный контроль'!E4723,Лаборатории!B:B,0)))</f>
        <v/>
      </c>
      <c r="C4723" t="str">
        <f>IF(E4723="","",VLOOKUP(E4723,Лаборатории!B:D,3,0))</f>
        <v/>
      </c>
      <c r="E4723" s="150"/>
      <c r="J4723" t="str">
        <f>IF(L4723="","",VLOOKUP(L4723,Продукция!B:D,3,0))</f>
        <v/>
      </c>
      <c r="K4723" t="str">
        <f>IF(L4723="","",VLOOKUP(L4723,Продукция!B:C,2,0))</f>
        <v/>
      </c>
      <c r="L4723" s="151"/>
      <c r="M4723" t="str">
        <f>IF(L4723="","",VLOOKUP(L4723,Продукция!B:L,11,0))</f>
        <v/>
      </c>
      <c r="AB4723" t="str">
        <f>IF(L4723="","",VLOOKUP(L4723&amp;I4723,Продукция!A:I,9,0))</f>
        <v/>
      </c>
      <c r="AF4723" t="str">
        <f>IF(AD4723="","",VLOOKUP(AD4723,'Сотрудники и ссылки'!A:B,2,0))</f>
        <v/>
      </c>
      <c r="AG4723" t="str">
        <f>IF(AD4723="","",VLOOKUP(AD4723,'Сотрудники и ссылки'!A:C,3,0))</f>
        <v/>
      </c>
      <c r="AI4723" t="str">
        <f>IF(AH4723="","",VLOOKUP(AH4723,'Сотрудники и ссылки'!A:B,2,0))</f>
        <v/>
      </c>
      <c r="AJ4723" t="str">
        <f>IF(AH4723="","",VLOOKUP(AH4723,'Сотрудники и ссылки'!A:C,3,0))</f>
        <v/>
      </c>
      <c r="AL4723" s="2" t="str">
        <f>IF(AK4723="","",AK4723+VLOOKUP(I4723,'Вид исследования'!B:E,4,0))</f>
        <v/>
      </c>
      <c r="AM4723" s="2" t="str">
        <f>IF(AK4723="","",AK4723+VLOOKUP(I4723,'Вид исследования'!B:F,5,0))</f>
        <v/>
      </c>
      <c r="AQ4723" t="str">
        <f>IFERROR(IF(L4723="","",VLOOKUP(L4723&amp;I4723,Продукция!A:K,11,0)),"обратитесь к админ справочника")</f>
        <v/>
      </c>
      <c r="AS4723" t="str">
        <f>IFERROR(IF(L4723="","",VLOOKUP(L4723&amp;I4723,Продукция!A:J,10,0)),"обратитесь к админ справочника")</f>
        <v/>
      </c>
    </row>
    <row r="4724" spans="1:45" x14ac:dyDescent="0.25">
      <c r="A4724" t="str">
        <f t="shared" si="83"/>
        <v/>
      </c>
      <c r="B4724" t="str">
        <f>IF(E4724="","",INDEX(Лаборатории!A:A,MATCH('Производственный контроль'!E4724,Лаборатории!B:B,0)))</f>
        <v/>
      </c>
      <c r="C4724" t="str">
        <f>IF(E4724="","",VLOOKUP(E4724,Лаборатории!B:D,3,0))</f>
        <v/>
      </c>
      <c r="E4724" s="150"/>
      <c r="J4724" t="str">
        <f>IF(L4724="","",VLOOKUP(L4724,Продукция!B:D,3,0))</f>
        <v/>
      </c>
      <c r="K4724" t="str">
        <f>IF(L4724="","",VLOOKUP(L4724,Продукция!B:C,2,0))</f>
        <v/>
      </c>
      <c r="L4724" s="151"/>
      <c r="M4724" t="str">
        <f>IF(L4724="","",VLOOKUP(L4724,Продукция!B:L,11,0))</f>
        <v/>
      </c>
      <c r="AB4724" t="str">
        <f>IF(L4724="","",VLOOKUP(L4724&amp;I4724,Продукция!A:I,9,0))</f>
        <v/>
      </c>
      <c r="AF4724" t="str">
        <f>IF(AD4724="","",VLOOKUP(AD4724,'Сотрудники и ссылки'!A:B,2,0))</f>
        <v/>
      </c>
      <c r="AG4724" t="str">
        <f>IF(AD4724="","",VLOOKUP(AD4724,'Сотрудники и ссылки'!A:C,3,0))</f>
        <v/>
      </c>
      <c r="AI4724" t="str">
        <f>IF(AH4724="","",VLOOKUP(AH4724,'Сотрудники и ссылки'!A:B,2,0))</f>
        <v/>
      </c>
      <c r="AJ4724" t="str">
        <f>IF(AH4724="","",VLOOKUP(AH4724,'Сотрудники и ссылки'!A:C,3,0))</f>
        <v/>
      </c>
      <c r="AL4724" s="2" t="str">
        <f>IF(AK4724="","",AK4724+VLOOKUP(I4724,'Вид исследования'!B:E,4,0))</f>
        <v/>
      </c>
      <c r="AM4724" s="2" t="str">
        <f>IF(AK4724="","",AK4724+VLOOKUP(I4724,'Вид исследования'!B:F,5,0))</f>
        <v/>
      </c>
      <c r="AQ4724" t="str">
        <f>IFERROR(IF(L4724="","",VLOOKUP(L4724&amp;I4724,Продукция!A:K,11,0)),"обратитесь к админ справочника")</f>
        <v/>
      </c>
      <c r="AS4724" t="str">
        <f>IFERROR(IF(L4724="","",VLOOKUP(L4724&amp;I4724,Продукция!A:J,10,0)),"обратитесь к админ справочника")</f>
        <v/>
      </c>
    </row>
    <row r="4725" spans="1:45" x14ac:dyDescent="0.25">
      <c r="A4725" t="str">
        <f t="shared" si="83"/>
        <v/>
      </c>
      <c r="B4725" t="str">
        <f>IF(E4725="","",INDEX(Лаборатории!A:A,MATCH('Производственный контроль'!E4725,Лаборатории!B:B,0)))</f>
        <v/>
      </c>
      <c r="C4725" t="str">
        <f>IF(E4725="","",VLOOKUP(E4725,Лаборатории!B:D,3,0))</f>
        <v/>
      </c>
      <c r="E4725" s="150"/>
      <c r="J4725" t="str">
        <f>IF(L4725="","",VLOOKUP(L4725,Продукция!B:D,3,0))</f>
        <v/>
      </c>
      <c r="K4725" t="str">
        <f>IF(L4725="","",VLOOKUP(L4725,Продукция!B:C,2,0))</f>
        <v/>
      </c>
      <c r="L4725" s="151"/>
      <c r="M4725" t="str">
        <f>IF(L4725="","",VLOOKUP(L4725,Продукция!B:L,11,0))</f>
        <v/>
      </c>
      <c r="AB4725" t="str">
        <f>IF(L4725="","",VLOOKUP(L4725&amp;I4725,Продукция!A:I,9,0))</f>
        <v/>
      </c>
      <c r="AF4725" t="str">
        <f>IF(AD4725="","",VLOOKUP(AD4725,'Сотрудники и ссылки'!A:B,2,0))</f>
        <v/>
      </c>
      <c r="AG4725" t="str">
        <f>IF(AD4725="","",VLOOKUP(AD4725,'Сотрудники и ссылки'!A:C,3,0))</f>
        <v/>
      </c>
      <c r="AI4725" t="str">
        <f>IF(AH4725="","",VLOOKUP(AH4725,'Сотрудники и ссылки'!A:B,2,0))</f>
        <v/>
      </c>
      <c r="AJ4725" t="str">
        <f>IF(AH4725="","",VLOOKUP(AH4725,'Сотрудники и ссылки'!A:C,3,0))</f>
        <v/>
      </c>
      <c r="AL4725" s="2" t="str">
        <f>IF(AK4725="","",AK4725+VLOOKUP(I4725,'Вид исследования'!B:E,4,0))</f>
        <v/>
      </c>
      <c r="AM4725" s="2" t="str">
        <f>IF(AK4725="","",AK4725+VLOOKUP(I4725,'Вид исследования'!B:F,5,0))</f>
        <v/>
      </c>
      <c r="AQ4725" t="str">
        <f>IFERROR(IF(L4725="","",VLOOKUP(L4725&amp;I4725,Продукция!A:K,11,0)),"обратитесь к админ справочника")</f>
        <v/>
      </c>
      <c r="AS4725" t="str">
        <f>IFERROR(IF(L4725="","",VLOOKUP(L4725&amp;I4725,Продукция!A:J,10,0)),"обратитесь к админ справочника")</f>
        <v/>
      </c>
    </row>
    <row r="4726" spans="1:45" x14ac:dyDescent="0.25">
      <c r="A4726" t="str">
        <f t="shared" si="83"/>
        <v/>
      </c>
      <c r="B4726" t="str">
        <f>IF(E4726="","",INDEX(Лаборатории!A:A,MATCH('Производственный контроль'!E4726,Лаборатории!B:B,0)))</f>
        <v/>
      </c>
      <c r="C4726" t="str">
        <f>IF(E4726="","",VLOOKUP(E4726,Лаборатории!B:D,3,0))</f>
        <v/>
      </c>
      <c r="E4726" s="150"/>
      <c r="J4726" t="str">
        <f>IF(L4726="","",VLOOKUP(L4726,Продукция!B:D,3,0))</f>
        <v/>
      </c>
      <c r="K4726" t="str">
        <f>IF(L4726="","",VLOOKUP(L4726,Продукция!B:C,2,0))</f>
        <v/>
      </c>
      <c r="L4726" s="151"/>
      <c r="M4726" t="str">
        <f>IF(L4726="","",VLOOKUP(L4726,Продукция!B:L,11,0))</f>
        <v/>
      </c>
      <c r="AB4726" t="str">
        <f>IF(L4726="","",VLOOKUP(L4726&amp;I4726,Продукция!A:I,9,0))</f>
        <v/>
      </c>
      <c r="AF4726" t="str">
        <f>IF(AD4726="","",VLOOKUP(AD4726,'Сотрудники и ссылки'!A:B,2,0))</f>
        <v/>
      </c>
      <c r="AG4726" t="str">
        <f>IF(AD4726="","",VLOOKUP(AD4726,'Сотрудники и ссылки'!A:C,3,0))</f>
        <v/>
      </c>
      <c r="AI4726" t="str">
        <f>IF(AH4726="","",VLOOKUP(AH4726,'Сотрудники и ссылки'!A:B,2,0))</f>
        <v/>
      </c>
      <c r="AJ4726" t="str">
        <f>IF(AH4726="","",VLOOKUP(AH4726,'Сотрудники и ссылки'!A:C,3,0))</f>
        <v/>
      </c>
      <c r="AL4726" s="2" t="str">
        <f>IF(AK4726="","",AK4726+VLOOKUP(I4726,'Вид исследования'!B:E,4,0))</f>
        <v/>
      </c>
      <c r="AM4726" s="2" t="str">
        <f>IF(AK4726="","",AK4726+VLOOKUP(I4726,'Вид исследования'!B:F,5,0))</f>
        <v/>
      </c>
      <c r="AQ4726" t="str">
        <f>IFERROR(IF(L4726="","",VLOOKUP(L4726&amp;I4726,Продукция!A:K,11,0)),"обратитесь к админ справочника")</f>
        <v/>
      </c>
      <c r="AS4726" t="str">
        <f>IFERROR(IF(L4726="","",VLOOKUP(L4726&amp;I4726,Продукция!A:J,10,0)),"обратитесь к админ справочника")</f>
        <v/>
      </c>
    </row>
    <row r="4727" spans="1:45" x14ac:dyDescent="0.25">
      <c r="A4727" t="str">
        <f t="shared" si="83"/>
        <v/>
      </c>
      <c r="B4727" t="str">
        <f>IF(E4727="","",INDEX(Лаборатории!A:A,MATCH('Производственный контроль'!E4727,Лаборатории!B:B,0)))</f>
        <v/>
      </c>
      <c r="C4727" t="str">
        <f>IF(E4727="","",VLOOKUP(E4727,Лаборатории!B:D,3,0))</f>
        <v/>
      </c>
      <c r="E4727" s="150"/>
      <c r="J4727" t="str">
        <f>IF(L4727="","",VLOOKUP(L4727,Продукция!B:D,3,0))</f>
        <v/>
      </c>
      <c r="K4727" t="str">
        <f>IF(L4727="","",VLOOKUP(L4727,Продукция!B:C,2,0))</f>
        <v/>
      </c>
      <c r="L4727" s="151"/>
      <c r="M4727" t="str">
        <f>IF(L4727="","",VLOOKUP(L4727,Продукция!B:L,11,0))</f>
        <v/>
      </c>
      <c r="AB4727" t="str">
        <f>IF(L4727="","",VLOOKUP(L4727&amp;I4727,Продукция!A:I,9,0))</f>
        <v/>
      </c>
      <c r="AF4727" t="str">
        <f>IF(AD4727="","",VLOOKUP(AD4727,'Сотрудники и ссылки'!A:B,2,0))</f>
        <v/>
      </c>
      <c r="AG4727" t="str">
        <f>IF(AD4727="","",VLOOKUP(AD4727,'Сотрудники и ссылки'!A:C,3,0))</f>
        <v/>
      </c>
      <c r="AI4727" t="str">
        <f>IF(AH4727="","",VLOOKUP(AH4727,'Сотрудники и ссылки'!A:B,2,0))</f>
        <v/>
      </c>
      <c r="AJ4727" t="str">
        <f>IF(AH4727="","",VLOOKUP(AH4727,'Сотрудники и ссылки'!A:C,3,0))</f>
        <v/>
      </c>
      <c r="AL4727" s="2" t="str">
        <f>IF(AK4727="","",AK4727+VLOOKUP(I4727,'Вид исследования'!B:E,4,0))</f>
        <v/>
      </c>
      <c r="AM4727" s="2" t="str">
        <f>IF(AK4727="","",AK4727+VLOOKUP(I4727,'Вид исследования'!B:F,5,0))</f>
        <v/>
      </c>
      <c r="AQ4727" t="str">
        <f>IFERROR(IF(L4727="","",VLOOKUP(L4727&amp;I4727,Продукция!A:K,11,0)),"обратитесь к админ справочника")</f>
        <v/>
      </c>
      <c r="AS4727" t="str">
        <f>IFERROR(IF(L4727="","",VLOOKUP(L4727&amp;I4727,Продукция!A:J,10,0)),"обратитесь к админ справочника")</f>
        <v/>
      </c>
    </row>
    <row r="4728" spans="1:45" x14ac:dyDescent="0.25">
      <c r="A4728" t="str">
        <f t="shared" si="83"/>
        <v/>
      </c>
      <c r="B4728" t="str">
        <f>IF(E4728="","",INDEX(Лаборатории!A:A,MATCH('Производственный контроль'!E4728,Лаборатории!B:B,0)))</f>
        <v/>
      </c>
      <c r="C4728" t="str">
        <f>IF(E4728="","",VLOOKUP(E4728,Лаборатории!B:D,3,0))</f>
        <v/>
      </c>
      <c r="E4728" s="150"/>
      <c r="J4728" t="str">
        <f>IF(L4728="","",VLOOKUP(L4728,Продукция!B:D,3,0))</f>
        <v/>
      </c>
      <c r="K4728" t="str">
        <f>IF(L4728="","",VLOOKUP(L4728,Продукция!B:C,2,0))</f>
        <v/>
      </c>
      <c r="L4728" s="151"/>
      <c r="M4728" t="str">
        <f>IF(L4728="","",VLOOKUP(L4728,Продукция!B:L,11,0))</f>
        <v/>
      </c>
      <c r="AB4728" t="str">
        <f>IF(L4728="","",VLOOKUP(L4728&amp;I4728,Продукция!A:I,9,0))</f>
        <v/>
      </c>
      <c r="AF4728" t="str">
        <f>IF(AD4728="","",VLOOKUP(AD4728,'Сотрудники и ссылки'!A:B,2,0))</f>
        <v/>
      </c>
      <c r="AG4728" t="str">
        <f>IF(AD4728="","",VLOOKUP(AD4728,'Сотрудники и ссылки'!A:C,3,0))</f>
        <v/>
      </c>
      <c r="AI4728" t="str">
        <f>IF(AH4728="","",VLOOKUP(AH4728,'Сотрудники и ссылки'!A:B,2,0))</f>
        <v/>
      </c>
      <c r="AJ4728" t="str">
        <f>IF(AH4728="","",VLOOKUP(AH4728,'Сотрудники и ссылки'!A:C,3,0))</f>
        <v/>
      </c>
      <c r="AL4728" s="2" t="str">
        <f>IF(AK4728="","",AK4728+VLOOKUP(I4728,'Вид исследования'!B:E,4,0))</f>
        <v/>
      </c>
      <c r="AM4728" s="2" t="str">
        <f>IF(AK4728="","",AK4728+VLOOKUP(I4728,'Вид исследования'!B:F,5,0))</f>
        <v/>
      </c>
      <c r="AQ4728" t="str">
        <f>IFERROR(IF(L4728="","",VLOOKUP(L4728&amp;I4728,Продукция!A:K,11,0)),"обратитесь к админ справочника")</f>
        <v/>
      </c>
      <c r="AS4728" t="str">
        <f>IFERROR(IF(L4728="","",VLOOKUP(L4728&amp;I4728,Продукция!A:J,10,0)),"обратитесь к админ справочника")</f>
        <v/>
      </c>
    </row>
    <row r="4729" spans="1:45" x14ac:dyDescent="0.25">
      <c r="A4729" t="str">
        <f t="shared" si="83"/>
        <v/>
      </c>
      <c r="B4729" t="str">
        <f>IF(E4729="","",INDEX(Лаборатории!A:A,MATCH('Производственный контроль'!E4729,Лаборатории!B:B,0)))</f>
        <v/>
      </c>
      <c r="C4729" t="str">
        <f>IF(E4729="","",VLOOKUP(E4729,Лаборатории!B:D,3,0))</f>
        <v/>
      </c>
      <c r="E4729" s="150"/>
      <c r="J4729" t="str">
        <f>IF(L4729="","",VLOOKUP(L4729,Продукция!B:D,3,0))</f>
        <v/>
      </c>
      <c r="K4729" t="str">
        <f>IF(L4729="","",VLOOKUP(L4729,Продукция!B:C,2,0))</f>
        <v/>
      </c>
      <c r="L4729" s="151"/>
      <c r="M4729" t="str">
        <f>IF(L4729="","",VLOOKUP(L4729,Продукция!B:L,11,0))</f>
        <v/>
      </c>
      <c r="AB4729" t="str">
        <f>IF(L4729="","",VLOOKUP(L4729&amp;I4729,Продукция!A:I,9,0))</f>
        <v/>
      </c>
      <c r="AF4729" t="str">
        <f>IF(AD4729="","",VLOOKUP(AD4729,'Сотрудники и ссылки'!A:B,2,0))</f>
        <v/>
      </c>
      <c r="AG4729" t="str">
        <f>IF(AD4729="","",VLOOKUP(AD4729,'Сотрудники и ссылки'!A:C,3,0))</f>
        <v/>
      </c>
      <c r="AI4729" t="str">
        <f>IF(AH4729="","",VLOOKUP(AH4729,'Сотрудники и ссылки'!A:B,2,0))</f>
        <v/>
      </c>
      <c r="AJ4729" t="str">
        <f>IF(AH4729="","",VLOOKUP(AH4729,'Сотрудники и ссылки'!A:C,3,0))</f>
        <v/>
      </c>
      <c r="AL4729" s="2" t="str">
        <f>IF(AK4729="","",AK4729+VLOOKUP(I4729,'Вид исследования'!B:E,4,0))</f>
        <v/>
      </c>
      <c r="AM4729" s="2" t="str">
        <f>IF(AK4729="","",AK4729+VLOOKUP(I4729,'Вид исследования'!B:F,5,0))</f>
        <v/>
      </c>
      <c r="AQ4729" t="str">
        <f>IFERROR(IF(L4729="","",VLOOKUP(L4729&amp;I4729,Продукция!A:K,11,0)),"обратитесь к админ справочника")</f>
        <v/>
      </c>
      <c r="AS4729" t="str">
        <f>IFERROR(IF(L4729="","",VLOOKUP(L4729&amp;I4729,Продукция!A:J,10,0)),"обратитесь к админ справочника")</f>
        <v/>
      </c>
    </row>
    <row r="4730" spans="1:45" x14ac:dyDescent="0.25">
      <c r="A4730" t="str">
        <f t="shared" si="83"/>
        <v/>
      </c>
      <c r="B4730" t="str">
        <f>IF(E4730="","",INDEX(Лаборатории!A:A,MATCH('Производственный контроль'!E4730,Лаборатории!B:B,0)))</f>
        <v/>
      </c>
      <c r="C4730" t="str">
        <f>IF(E4730="","",VLOOKUP(E4730,Лаборатории!B:D,3,0))</f>
        <v/>
      </c>
      <c r="E4730" s="150"/>
      <c r="J4730" t="str">
        <f>IF(L4730="","",VLOOKUP(L4730,Продукция!B:D,3,0))</f>
        <v/>
      </c>
      <c r="K4730" t="str">
        <f>IF(L4730="","",VLOOKUP(L4730,Продукция!B:C,2,0))</f>
        <v/>
      </c>
      <c r="L4730" s="151"/>
      <c r="M4730" t="str">
        <f>IF(L4730="","",VLOOKUP(L4730,Продукция!B:L,11,0))</f>
        <v/>
      </c>
      <c r="AB4730" t="str">
        <f>IF(L4730="","",VLOOKUP(L4730&amp;I4730,Продукция!A:I,9,0))</f>
        <v/>
      </c>
      <c r="AF4730" t="str">
        <f>IF(AD4730="","",VLOOKUP(AD4730,'Сотрудники и ссылки'!A:B,2,0))</f>
        <v/>
      </c>
      <c r="AG4730" t="str">
        <f>IF(AD4730="","",VLOOKUP(AD4730,'Сотрудники и ссылки'!A:C,3,0))</f>
        <v/>
      </c>
      <c r="AI4730" t="str">
        <f>IF(AH4730="","",VLOOKUP(AH4730,'Сотрудники и ссылки'!A:B,2,0))</f>
        <v/>
      </c>
      <c r="AJ4730" t="str">
        <f>IF(AH4730="","",VLOOKUP(AH4730,'Сотрудники и ссылки'!A:C,3,0))</f>
        <v/>
      </c>
      <c r="AL4730" s="2" t="str">
        <f>IF(AK4730="","",AK4730+VLOOKUP(I4730,'Вид исследования'!B:E,4,0))</f>
        <v/>
      </c>
      <c r="AM4730" s="2" t="str">
        <f>IF(AK4730="","",AK4730+VLOOKUP(I4730,'Вид исследования'!B:F,5,0))</f>
        <v/>
      </c>
      <c r="AQ4730" t="str">
        <f>IFERROR(IF(L4730="","",VLOOKUP(L4730&amp;I4730,Продукция!A:K,11,0)),"обратитесь к админ справочника")</f>
        <v/>
      </c>
      <c r="AS4730" t="str">
        <f>IFERROR(IF(L4730="","",VLOOKUP(L4730&amp;I4730,Продукция!A:J,10,0)),"обратитесь к админ справочника")</f>
        <v/>
      </c>
    </row>
    <row r="4731" spans="1:45" x14ac:dyDescent="0.25">
      <c r="A4731" t="str">
        <f t="shared" si="83"/>
        <v/>
      </c>
      <c r="B4731" t="str">
        <f>IF(E4731="","",INDEX(Лаборатории!A:A,MATCH('Производственный контроль'!E4731,Лаборатории!B:B,0)))</f>
        <v/>
      </c>
      <c r="C4731" t="str">
        <f>IF(E4731="","",VLOOKUP(E4731,Лаборатории!B:D,3,0))</f>
        <v/>
      </c>
      <c r="E4731" s="150"/>
      <c r="J4731" t="str">
        <f>IF(L4731="","",VLOOKUP(L4731,Продукция!B:D,3,0))</f>
        <v/>
      </c>
      <c r="K4731" t="str">
        <f>IF(L4731="","",VLOOKUP(L4731,Продукция!B:C,2,0))</f>
        <v/>
      </c>
      <c r="L4731" s="151"/>
      <c r="M4731" t="str">
        <f>IF(L4731="","",VLOOKUP(L4731,Продукция!B:L,11,0))</f>
        <v/>
      </c>
      <c r="AB4731" t="str">
        <f>IF(L4731="","",VLOOKUP(L4731&amp;I4731,Продукция!A:I,9,0))</f>
        <v/>
      </c>
      <c r="AF4731" t="str">
        <f>IF(AD4731="","",VLOOKUP(AD4731,'Сотрудники и ссылки'!A:B,2,0))</f>
        <v/>
      </c>
      <c r="AG4731" t="str">
        <f>IF(AD4731="","",VLOOKUP(AD4731,'Сотрудники и ссылки'!A:C,3,0))</f>
        <v/>
      </c>
      <c r="AI4731" t="str">
        <f>IF(AH4731="","",VLOOKUP(AH4731,'Сотрудники и ссылки'!A:B,2,0))</f>
        <v/>
      </c>
      <c r="AJ4731" t="str">
        <f>IF(AH4731="","",VLOOKUP(AH4731,'Сотрудники и ссылки'!A:C,3,0))</f>
        <v/>
      </c>
      <c r="AL4731" s="2" t="str">
        <f>IF(AK4731="","",AK4731+VLOOKUP(I4731,'Вид исследования'!B:E,4,0))</f>
        <v/>
      </c>
      <c r="AM4731" s="2" t="str">
        <f>IF(AK4731="","",AK4731+VLOOKUP(I4731,'Вид исследования'!B:F,5,0))</f>
        <v/>
      </c>
      <c r="AQ4731" t="str">
        <f>IFERROR(IF(L4731="","",VLOOKUP(L4731&amp;I4731,Продукция!A:K,11,0)),"обратитесь к админ справочника")</f>
        <v/>
      </c>
      <c r="AS4731" t="str">
        <f>IFERROR(IF(L4731="","",VLOOKUP(L4731&amp;I4731,Продукция!A:J,10,0)),"обратитесь к админ справочника")</f>
        <v/>
      </c>
    </row>
    <row r="4732" spans="1:45" x14ac:dyDescent="0.25">
      <c r="A4732" t="str">
        <f t="shared" si="83"/>
        <v/>
      </c>
      <c r="B4732" t="str">
        <f>IF(E4732="","",INDEX(Лаборатории!A:A,MATCH('Производственный контроль'!E4732,Лаборатории!B:B,0)))</f>
        <v/>
      </c>
      <c r="C4732" t="str">
        <f>IF(E4732="","",VLOOKUP(E4732,Лаборатории!B:D,3,0))</f>
        <v/>
      </c>
      <c r="E4732" s="150"/>
      <c r="J4732" t="str">
        <f>IF(L4732="","",VLOOKUP(L4732,Продукция!B:D,3,0))</f>
        <v/>
      </c>
      <c r="K4732" t="str">
        <f>IF(L4732="","",VLOOKUP(L4732,Продукция!B:C,2,0))</f>
        <v/>
      </c>
      <c r="L4732" s="151"/>
      <c r="M4732" t="str">
        <f>IF(L4732="","",VLOOKUP(L4732,Продукция!B:L,11,0))</f>
        <v/>
      </c>
      <c r="AB4732" t="str">
        <f>IF(L4732="","",VLOOKUP(L4732&amp;I4732,Продукция!A:I,9,0))</f>
        <v/>
      </c>
      <c r="AF4732" t="str">
        <f>IF(AD4732="","",VLOOKUP(AD4732,'Сотрудники и ссылки'!A:B,2,0))</f>
        <v/>
      </c>
      <c r="AG4732" t="str">
        <f>IF(AD4732="","",VLOOKUP(AD4732,'Сотрудники и ссылки'!A:C,3,0))</f>
        <v/>
      </c>
      <c r="AI4732" t="str">
        <f>IF(AH4732="","",VLOOKUP(AH4732,'Сотрудники и ссылки'!A:B,2,0))</f>
        <v/>
      </c>
      <c r="AJ4732" t="str">
        <f>IF(AH4732="","",VLOOKUP(AH4732,'Сотрудники и ссылки'!A:C,3,0))</f>
        <v/>
      </c>
      <c r="AL4732" s="2" t="str">
        <f>IF(AK4732="","",AK4732+VLOOKUP(I4732,'Вид исследования'!B:E,4,0))</f>
        <v/>
      </c>
      <c r="AM4732" s="2" t="str">
        <f>IF(AK4732="","",AK4732+VLOOKUP(I4732,'Вид исследования'!B:F,5,0))</f>
        <v/>
      </c>
      <c r="AQ4732" t="str">
        <f>IFERROR(IF(L4732="","",VLOOKUP(L4732&amp;I4732,Продукция!A:K,11,0)),"обратитесь к админ справочника")</f>
        <v/>
      </c>
      <c r="AS4732" t="str">
        <f>IFERROR(IF(L4732="","",VLOOKUP(L4732&amp;I4732,Продукция!A:J,10,0)),"обратитесь к админ справочника")</f>
        <v/>
      </c>
    </row>
    <row r="4733" spans="1:45" x14ac:dyDescent="0.25">
      <c r="A4733" t="str">
        <f t="shared" si="83"/>
        <v/>
      </c>
      <c r="B4733" t="str">
        <f>IF(E4733="","",INDEX(Лаборатории!A:A,MATCH('Производственный контроль'!E4733,Лаборатории!B:B,0)))</f>
        <v/>
      </c>
      <c r="C4733" t="str">
        <f>IF(E4733="","",VLOOKUP(E4733,Лаборатории!B:D,3,0))</f>
        <v/>
      </c>
      <c r="E4733" s="150"/>
      <c r="J4733" t="str">
        <f>IF(L4733="","",VLOOKUP(L4733,Продукция!B:D,3,0))</f>
        <v/>
      </c>
      <c r="K4733" t="str">
        <f>IF(L4733="","",VLOOKUP(L4733,Продукция!B:C,2,0))</f>
        <v/>
      </c>
      <c r="L4733" s="151"/>
      <c r="M4733" t="str">
        <f>IF(L4733="","",VLOOKUP(L4733,Продукция!B:L,11,0))</f>
        <v/>
      </c>
      <c r="AB4733" t="str">
        <f>IF(L4733="","",VLOOKUP(L4733&amp;I4733,Продукция!A:I,9,0))</f>
        <v/>
      </c>
      <c r="AF4733" t="str">
        <f>IF(AD4733="","",VLOOKUP(AD4733,'Сотрудники и ссылки'!A:B,2,0))</f>
        <v/>
      </c>
      <c r="AG4733" t="str">
        <f>IF(AD4733="","",VLOOKUP(AD4733,'Сотрудники и ссылки'!A:C,3,0))</f>
        <v/>
      </c>
      <c r="AI4733" t="str">
        <f>IF(AH4733="","",VLOOKUP(AH4733,'Сотрудники и ссылки'!A:B,2,0))</f>
        <v/>
      </c>
      <c r="AJ4733" t="str">
        <f>IF(AH4733="","",VLOOKUP(AH4733,'Сотрудники и ссылки'!A:C,3,0))</f>
        <v/>
      </c>
      <c r="AL4733" s="2" t="str">
        <f>IF(AK4733="","",AK4733+VLOOKUP(I4733,'Вид исследования'!B:E,4,0))</f>
        <v/>
      </c>
      <c r="AM4733" s="2" t="str">
        <f>IF(AK4733="","",AK4733+VLOOKUP(I4733,'Вид исследования'!B:F,5,0))</f>
        <v/>
      </c>
      <c r="AQ4733" t="str">
        <f>IFERROR(IF(L4733="","",VLOOKUP(L4733&amp;I4733,Продукция!A:K,11,0)),"обратитесь к админ справочника")</f>
        <v/>
      </c>
      <c r="AS4733" t="str">
        <f>IFERROR(IF(L4733="","",VLOOKUP(L4733&amp;I4733,Продукция!A:J,10,0)),"обратитесь к админ справочника")</f>
        <v/>
      </c>
    </row>
    <row r="4734" spans="1:45" x14ac:dyDescent="0.25">
      <c r="A4734" t="str">
        <f t="shared" si="83"/>
        <v/>
      </c>
      <c r="B4734" t="str">
        <f>IF(E4734="","",INDEX(Лаборатории!A:A,MATCH('Производственный контроль'!E4734,Лаборатории!B:B,0)))</f>
        <v/>
      </c>
      <c r="C4734" t="str">
        <f>IF(E4734="","",VLOOKUP(E4734,Лаборатории!B:D,3,0))</f>
        <v/>
      </c>
      <c r="E4734" s="150"/>
      <c r="J4734" t="str">
        <f>IF(L4734="","",VLOOKUP(L4734,Продукция!B:D,3,0))</f>
        <v/>
      </c>
      <c r="K4734" t="str">
        <f>IF(L4734="","",VLOOKUP(L4734,Продукция!B:C,2,0))</f>
        <v/>
      </c>
      <c r="L4734" s="151"/>
      <c r="M4734" t="str">
        <f>IF(L4734="","",VLOOKUP(L4734,Продукция!B:L,11,0))</f>
        <v/>
      </c>
      <c r="AB4734" t="str">
        <f>IF(L4734="","",VLOOKUP(L4734&amp;I4734,Продукция!A:I,9,0))</f>
        <v/>
      </c>
      <c r="AF4734" t="str">
        <f>IF(AD4734="","",VLOOKUP(AD4734,'Сотрудники и ссылки'!A:B,2,0))</f>
        <v/>
      </c>
      <c r="AG4734" t="str">
        <f>IF(AD4734="","",VLOOKUP(AD4734,'Сотрудники и ссылки'!A:C,3,0))</f>
        <v/>
      </c>
      <c r="AI4734" t="str">
        <f>IF(AH4734="","",VLOOKUP(AH4734,'Сотрудники и ссылки'!A:B,2,0))</f>
        <v/>
      </c>
      <c r="AJ4734" t="str">
        <f>IF(AH4734="","",VLOOKUP(AH4734,'Сотрудники и ссылки'!A:C,3,0))</f>
        <v/>
      </c>
      <c r="AL4734" s="2" t="str">
        <f>IF(AK4734="","",AK4734+VLOOKUP(I4734,'Вид исследования'!B:E,4,0))</f>
        <v/>
      </c>
      <c r="AM4734" s="2" t="str">
        <f>IF(AK4734="","",AK4734+VLOOKUP(I4734,'Вид исследования'!B:F,5,0))</f>
        <v/>
      </c>
      <c r="AQ4734" t="str">
        <f>IFERROR(IF(L4734="","",VLOOKUP(L4734&amp;I4734,Продукция!A:K,11,0)),"обратитесь к админ справочника")</f>
        <v/>
      </c>
      <c r="AS4734" t="str">
        <f>IFERROR(IF(L4734="","",VLOOKUP(L4734&amp;I4734,Продукция!A:J,10,0)),"обратитесь к админ справочника")</f>
        <v/>
      </c>
    </row>
    <row r="4735" spans="1:45" x14ac:dyDescent="0.25">
      <c r="A4735" t="str">
        <f t="shared" si="83"/>
        <v/>
      </c>
      <c r="B4735" t="str">
        <f>IF(E4735="","",INDEX(Лаборатории!A:A,MATCH('Производственный контроль'!E4735,Лаборатории!B:B,0)))</f>
        <v/>
      </c>
      <c r="C4735" t="str">
        <f>IF(E4735="","",VLOOKUP(E4735,Лаборатории!B:D,3,0))</f>
        <v/>
      </c>
      <c r="E4735" s="150"/>
      <c r="J4735" t="str">
        <f>IF(L4735="","",VLOOKUP(L4735,Продукция!B:D,3,0))</f>
        <v/>
      </c>
      <c r="K4735" t="str">
        <f>IF(L4735="","",VLOOKUP(L4735,Продукция!B:C,2,0))</f>
        <v/>
      </c>
      <c r="L4735" s="151"/>
      <c r="M4735" t="str">
        <f>IF(L4735="","",VLOOKUP(L4735,Продукция!B:L,11,0))</f>
        <v/>
      </c>
      <c r="AB4735" t="str">
        <f>IF(L4735="","",VLOOKUP(L4735&amp;I4735,Продукция!A:I,9,0))</f>
        <v/>
      </c>
      <c r="AF4735" t="str">
        <f>IF(AD4735="","",VLOOKUP(AD4735,'Сотрудники и ссылки'!A:B,2,0))</f>
        <v/>
      </c>
      <c r="AG4735" t="str">
        <f>IF(AD4735="","",VLOOKUP(AD4735,'Сотрудники и ссылки'!A:C,3,0))</f>
        <v/>
      </c>
      <c r="AI4735" t="str">
        <f>IF(AH4735="","",VLOOKUP(AH4735,'Сотрудники и ссылки'!A:B,2,0))</f>
        <v/>
      </c>
      <c r="AJ4735" t="str">
        <f>IF(AH4735="","",VLOOKUP(AH4735,'Сотрудники и ссылки'!A:C,3,0))</f>
        <v/>
      </c>
      <c r="AL4735" s="2" t="str">
        <f>IF(AK4735="","",AK4735+VLOOKUP(I4735,'Вид исследования'!B:E,4,0))</f>
        <v/>
      </c>
      <c r="AM4735" s="2" t="str">
        <f>IF(AK4735="","",AK4735+VLOOKUP(I4735,'Вид исследования'!B:F,5,0))</f>
        <v/>
      </c>
      <c r="AQ4735" t="str">
        <f>IFERROR(IF(L4735="","",VLOOKUP(L4735&amp;I4735,Продукция!A:K,11,0)),"обратитесь к админ справочника")</f>
        <v/>
      </c>
      <c r="AS4735" t="str">
        <f>IFERROR(IF(L4735="","",VLOOKUP(L4735&amp;I4735,Продукция!A:J,10,0)),"обратитесь к админ справочника")</f>
        <v/>
      </c>
    </row>
    <row r="4736" spans="1:45" x14ac:dyDescent="0.25">
      <c r="A4736" t="str">
        <f t="shared" si="83"/>
        <v/>
      </c>
      <c r="B4736" t="str">
        <f>IF(E4736="","",INDEX(Лаборатории!A:A,MATCH('Производственный контроль'!E4736,Лаборатории!B:B,0)))</f>
        <v/>
      </c>
      <c r="C4736" t="str">
        <f>IF(E4736="","",VLOOKUP(E4736,Лаборатории!B:D,3,0))</f>
        <v/>
      </c>
      <c r="E4736" s="150"/>
      <c r="J4736" t="str">
        <f>IF(L4736="","",VLOOKUP(L4736,Продукция!B:D,3,0))</f>
        <v/>
      </c>
      <c r="K4736" t="str">
        <f>IF(L4736="","",VLOOKUP(L4736,Продукция!B:C,2,0))</f>
        <v/>
      </c>
      <c r="L4736" s="151"/>
      <c r="M4736" t="str">
        <f>IF(L4736="","",VLOOKUP(L4736,Продукция!B:L,11,0))</f>
        <v/>
      </c>
      <c r="AB4736" t="str">
        <f>IF(L4736="","",VLOOKUP(L4736&amp;I4736,Продукция!A:I,9,0))</f>
        <v/>
      </c>
      <c r="AF4736" t="str">
        <f>IF(AD4736="","",VLOOKUP(AD4736,'Сотрудники и ссылки'!A:B,2,0))</f>
        <v/>
      </c>
      <c r="AG4736" t="str">
        <f>IF(AD4736="","",VLOOKUP(AD4736,'Сотрудники и ссылки'!A:C,3,0))</f>
        <v/>
      </c>
      <c r="AI4736" t="str">
        <f>IF(AH4736="","",VLOOKUP(AH4736,'Сотрудники и ссылки'!A:B,2,0))</f>
        <v/>
      </c>
      <c r="AJ4736" t="str">
        <f>IF(AH4736="","",VLOOKUP(AH4736,'Сотрудники и ссылки'!A:C,3,0))</f>
        <v/>
      </c>
      <c r="AL4736" s="2" t="str">
        <f>IF(AK4736="","",AK4736+VLOOKUP(I4736,'Вид исследования'!B:E,4,0))</f>
        <v/>
      </c>
      <c r="AM4736" s="2" t="str">
        <f>IF(AK4736="","",AK4736+VLOOKUP(I4736,'Вид исследования'!B:F,5,0))</f>
        <v/>
      </c>
      <c r="AQ4736" t="str">
        <f>IFERROR(IF(L4736="","",VLOOKUP(L4736&amp;I4736,Продукция!A:K,11,0)),"обратитесь к админ справочника")</f>
        <v/>
      </c>
      <c r="AS4736" t="str">
        <f>IFERROR(IF(L4736="","",VLOOKUP(L4736&amp;I4736,Продукция!A:J,10,0)),"обратитесь к админ справочника")</f>
        <v/>
      </c>
    </row>
    <row r="4737" spans="1:45" x14ac:dyDescent="0.25">
      <c r="A4737" t="str">
        <f t="shared" si="83"/>
        <v/>
      </c>
      <c r="B4737" t="str">
        <f>IF(E4737="","",INDEX(Лаборатории!A:A,MATCH('Производственный контроль'!E4737,Лаборатории!B:B,0)))</f>
        <v/>
      </c>
      <c r="C4737" t="str">
        <f>IF(E4737="","",VLOOKUP(E4737,Лаборатории!B:D,3,0))</f>
        <v/>
      </c>
      <c r="E4737" s="150"/>
      <c r="J4737" t="str">
        <f>IF(L4737="","",VLOOKUP(L4737,Продукция!B:D,3,0))</f>
        <v/>
      </c>
      <c r="K4737" t="str">
        <f>IF(L4737="","",VLOOKUP(L4737,Продукция!B:C,2,0))</f>
        <v/>
      </c>
      <c r="L4737" s="151"/>
      <c r="M4737" t="str">
        <f>IF(L4737="","",VLOOKUP(L4737,Продукция!B:L,11,0))</f>
        <v/>
      </c>
      <c r="AB4737" t="str">
        <f>IF(L4737="","",VLOOKUP(L4737&amp;I4737,Продукция!A:I,9,0))</f>
        <v/>
      </c>
      <c r="AF4737" t="str">
        <f>IF(AD4737="","",VLOOKUP(AD4737,'Сотрудники и ссылки'!A:B,2,0))</f>
        <v/>
      </c>
      <c r="AG4737" t="str">
        <f>IF(AD4737="","",VLOOKUP(AD4737,'Сотрудники и ссылки'!A:C,3,0))</f>
        <v/>
      </c>
      <c r="AI4737" t="str">
        <f>IF(AH4737="","",VLOOKUP(AH4737,'Сотрудники и ссылки'!A:B,2,0))</f>
        <v/>
      </c>
      <c r="AJ4737" t="str">
        <f>IF(AH4737="","",VLOOKUP(AH4737,'Сотрудники и ссылки'!A:C,3,0))</f>
        <v/>
      </c>
      <c r="AL4737" s="2" t="str">
        <f>IF(AK4737="","",AK4737+VLOOKUP(I4737,'Вид исследования'!B:E,4,0))</f>
        <v/>
      </c>
      <c r="AM4737" s="2" t="str">
        <f>IF(AK4737="","",AK4737+VLOOKUP(I4737,'Вид исследования'!B:F,5,0))</f>
        <v/>
      </c>
      <c r="AQ4737" t="str">
        <f>IFERROR(IF(L4737="","",VLOOKUP(L4737&amp;I4737,Продукция!A:K,11,0)),"обратитесь к админ справочника")</f>
        <v/>
      </c>
      <c r="AS4737" t="str">
        <f>IFERROR(IF(L4737="","",VLOOKUP(L4737&amp;I4737,Продукция!A:J,10,0)),"обратитесь к админ справочника")</f>
        <v/>
      </c>
    </row>
    <row r="4738" spans="1:45" x14ac:dyDescent="0.25">
      <c r="A4738" t="str">
        <f t="shared" si="83"/>
        <v/>
      </c>
      <c r="B4738" t="str">
        <f>IF(E4738="","",INDEX(Лаборатории!A:A,MATCH('Производственный контроль'!E4738,Лаборатории!B:B,0)))</f>
        <v/>
      </c>
      <c r="C4738" t="str">
        <f>IF(E4738="","",VLOOKUP(E4738,Лаборатории!B:D,3,0))</f>
        <v/>
      </c>
      <c r="E4738" s="150"/>
      <c r="J4738" t="str">
        <f>IF(L4738="","",VLOOKUP(L4738,Продукция!B:D,3,0))</f>
        <v/>
      </c>
      <c r="K4738" t="str">
        <f>IF(L4738="","",VLOOKUP(L4738,Продукция!B:C,2,0))</f>
        <v/>
      </c>
      <c r="L4738" s="151"/>
      <c r="M4738" t="str">
        <f>IF(L4738="","",VLOOKUP(L4738,Продукция!B:L,11,0))</f>
        <v/>
      </c>
      <c r="AB4738" t="str">
        <f>IF(L4738="","",VLOOKUP(L4738&amp;I4738,Продукция!A:I,9,0))</f>
        <v/>
      </c>
      <c r="AF4738" t="str">
        <f>IF(AD4738="","",VLOOKUP(AD4738,'Сотрудники и ссылки'!A:B,2,0))</f>
        <v/>
      </c>
      <c r="AG4738" t="str">
        <f>IF(AD4738="","",VLOOKUP(AD4738,'Сотрудники и ссылки'!A:C,3,0))</f>
        <v/>
      </c>
      <c r="AI4738" t="str">
        <f>IF(AH4738="","",VLOOKUP(AH4738,'Сотрудники и ссылки'!A:B,2,0))</f>
        <v/>
      </c>
      <c r="AJ4738" t="str">
        <f>IF(AH4738="","",VLOOKUP(AH4738,'Сотрудники и ссылки'!A:C,3,0))</f>
        <v/>
      </c>
      <c r="AL4738" s="2" t="str">
        <f>IF(AK4738="","",AK4738+VLOOKUP(I4738,'Вид исследования'!B:E,4,0))</f>
        <v/>
      </c>
      <c r="AM4738" s="2" t="str">
        <f>IF(AK4738="","",AK4738+VLOOKUP(I4738,'Вид исследования'!B:F,5,0))</f>
        <v/>
      </c>
      <c r="AQ4738" t="str">
        <f>IFERROR(IF(L4738="","",VLOOKUP(L4738&amp;I4738,Продукция!A:K,11,0)),"обратитесь к админ справочника")</f>
        <v/>
      </c>
      <c r="AS4738" t="str">
        <f>IFERROR(IF(L4738="","",VLOOKUP(L4738&amp;I4738,Продукция!A:J,10,0)),"обратитесь к админ справочника")</f>
        <v/>
      </c>
    </row>
    <row r="4739" spans="1:45" x14ac:dyDescent="0.25">
      <c r="A4739" t="str">
        <f t="shared" si="83"/>
        <v/>
      </c>
      <c r="B4739" t="str">
        <f>IF(E4739="","",INDEX(Лаборатории!A:A,MATCH('Производственный контроль'!E4739,Лаборатории!B:B,0)))</f>
        <v/>
      </c>
      <c r="C4739" t="str">
        <f>IF(E4739="","",VLOOKUP(E4739,Лаборатории!B:D,3,0))</f>
        <v/>
      </c>
      <c r="E4739" s="150"/>
      <c r="J4739" t="str">
        <f>IF(L4739="","",VLOOKUP(L4739,Продукция!B:D,3,0))</f>
        <v/>
      </c>
      <c r="K4739" t="str">
        <f>IF(L4739="","",VLOOKUP(L4739,Продукция!B:C,2,0))</f>
        <v/>
      </c>
      <c r="L4739" s="151"/>
      <c r="M4739" t="str">
        <f>IF(L4739="","",VLOOKUP(L4739,Продукция!B:L,11,0))</f>
        <v/>
      </c>
      <c r="AB4739" t="str">
        <f>IF(L4739="","",VLOOKUP(L4739&amp;I4739,Продукция!A:I,9,0))</f>
        <v/>
      </c>
      <c r="AF4739" t="str">
        <f>IF(AD4739="","",VLOOKUP(AD4739,'Сотрудники и ссылки'!A:B,2,0))</f>
        <v/>
      </c>
      <c r="AG4739" t="str">
        <f>IF(AD4739="","",VLOOKUP(AD4739,'Сотрудники и ссылки'!A:C,3,0))</f>
        <v/>
      </c>
      <c r="AI4739" t="str">
        <f>IF(AH4739="","",VLOOKUP(AH4739,'Сотрудники и ссылки'!A:B,2,0))</f>
        <v/>
      </c>
      <c r="AJ4739" t="str">
        <f>IF(AH4739="","",VLOOKUP(AH4739,'Сотрудники и ссылки'!A:C,3,0))</f>
        <v/>
      </c>
      <c r="AL4739" s="2" t="str">
        <f>IF(AK4739="","",AK4739+VLOOKUP(I4739,'Вид исследования'!B:E,4,0))</f>
        <v/>
      </c>
      <c r="AM4739" s="2" t="str">
        <f>IF(AK4739="","",AK4739+VLOOKUP(I4739,'Вид исследования'!B:F,5,0))</f>
        <v/>
      </c>
      <c r="AQ4739" t="str">
        <f>IFERROR(IF(L4739="","",VLOOKUP(L4739&amp;I4739,Продукция!A:K,11,0)),"обратитесь к админ справочника")</f>
        <v/>
      </c>
      <c r="AS4739" t="str">
        <f>IFERROR(IF(L4739="","",VLOOKUP(L4739&amp;I4739,Продукция!A:J,10,0)),"обратитесь к админ справочника")</f>
        <v/>
      </c>
    </row>
    <row r="4740" spans="1:45" x14ac:dyDescent="0.25">
      <c r="A4740" t="str">
        <f t="shared" si="83"/>
        <v/>
      </c>
      <c r="B4740" t="str">
        <f>IF(E4740="","",INDEX(Лаборатории!A:A,MATCH('Производственный контроль'!E4740,Лаборатории!B:B,0)))</f>
        <v/>
      </c>
      <c r="C4740" t="str">
        <f>IF(E4740="","",VLOOKUP(E4740,Лаборатории!B:D,3,0))</f>
        <v/>
      </c>
      <c r="E4740" s="150"/>
      <c r="J4740" t="str">
        <f>IF(L4740="","",VLOOKUP(L4740,Продукция!B:D,3,0))</f>
        <v/>
      </c>
      <c r="K4740" t="str">
        <f>IF(L4740="","",VLOOKUP(L4740,Продукция!B:C,2,0))</f>
        <v/>
      </c>
      <c r="L4740" s="151"/>
      <c r="M4740" t="str">
        <f>IF(L4740="","",VLOOKUP(L4740,Продукция!B:L,11,0))</f>
        <v/>
      </c>
      <c r="AB4740" t="str">
        <f>IF(L4740="","",VLOOKUP(L4740&amp;I4740,Продукция!A:I,9,0))</f>
        <v/>
      </c>
      <c r="AF4740" t="str">
        <f>IF(AD4740="","",VLOOKUP(AD4740,'Сотрудники и ссылки'!A:B,2,0))</f>
        <v/>
      </c>
      <c r="AG4740" t="str">
        <f>IF(AD4740="","",VLOOKUP(AD4740,'Сотрудники и ссылки'!A:C,3,0))</f>
        <v/>
      </c>
      <c r="AI4740" t="str">
        <f>IF(AH4740="","",VLOOKUP(AH4740,'Сотрудники и ссылки'!A:B,2,0))</f>
        <v/>
      </c>
      <c r="AJ4740" t="str">
        <f>IF(AH4740="","",VLOOKUP(AH4740,'Сотрудники и ссылки'!A:C,3,0))</f>
        <v/>
      </c>
      <c r="AL4740" s="2" t="str">
        <f>IF(AK4740="","",AK4740+VLOOKUP(I4740,'Вид исследования'!B:E,4,0))</f>
        <v/>
      </c>
      <c r="AM4740" s="2" t="str">
        <f>IF(AK4740="","",AK4740+VLOOKUP(I4740,'Вид исследования'!B:F,5,0))</f>
        <v/>
      </c>
      <c r="AQ4740" t="str">
        <f>IFERROR(IF(L4740="","",VLOOKUP(L4740&amp;I4740,Продукция!A:K,11,0)),"обратитесь к админ справочника")</f>
        <v/>
      </c>
      <c r="AS4740" t="str">
        <f>IFERROR(IF(L4740="","",VLOOKUP(L4740&amp;I4740,Продукция!A:J,10,0)),"обратитесь к админ справочника")</f>
        <v/>
      </c>
    </row>
    <row r="4741" spans="1:45" x14ac:dyDescent="0.25">
      <c r="A4741" t="str">
        <f t="shared" si="83"/>
        <v/>
      </c>
      <c r="B4741" t="str">
        <f>IF(E4741="","",INDEX(Лаборатории!A:A,MATCH('Производственный контроль'!E4741,Лаборатории!B:B,0)))</f>
        <v/>
      </c>
      <c r="C4741" t="str">
        <f>IF(E4741="","",VLOOKUP(E4741,Лаборатории!B:D,3,0))</f>
        <v/>
      </c>
      <c r="E4741" s="150"/>
      <c r="J4741" t="str">
        <f>IF(L4741="","",VLOOKUP(L4741,Продукция!B:D,3,0))</f>
        <v/>
      </c>
      <c r="K4741" t="str">
        <f>IF(L4741="","",VLOOKUP(L4741,Продукция!B:C,2,0))</f>
        <v/>
      </c>
      <c r="L4741" s="151"/>
      <c r="M4741" t="str">
        <f>IF(L4741="","",VLOOKUP(L4741,Продукция!B:L,11,0))</f>
        <v/>
      </c>
      <c r="AB4741" t="str">
        <f>IF(L4741="","",VLOOKUP(L4741&amp;I4741,Продукция!A:I,9,0))</f>
        <v/>
      </c>
      <c r="AF4741" t="str">
        <f>IF(AD4741="","",VLOOKUP(AD4741,'Сотрудники и ссылки'!A:B,2,0))</f>
        <v/>
      </c>
      <c r="AG4741" t="str">
        <f>IF(AD4741="","",VLOOKUP(AD4741,'Сотрудники и ссылки'!A:C,3,0))</f>
        <v/>
      </c>
      <c r="AI4741" t="str">
        <f>IF(AH4741="","",VLOOKUP(AH4741,'Сотрудники и ссылки'!A:B,2,0))</f>
        <v/>
      </c>
      <c r="AJ4741" t="str">
        <f>IF(AH4741="","",VLOOKUP(AH4741,'Сотрудники и ссылки'!A:C,3,0))</f>
        <v/>
      </c>
      <c r="AL4741" s="2" t="str">
        <f>IF(AK4741="","",AK4741+VLOOKUP(I4741,'Вид исследования'!B:E,4,0))</f>
        <v/>
      </c>
      <c r="AM4741" s="2" t="str">
        <f>IF(AK4741="","",AK4741+VLOOKUP(I4741,'Вид исследования'!B:F,5,0))</f>
        <v/>
      </c>
      <c r="AQ4741" t="str">
        <f>IFERROR(IF(L4741="","",VLOOKUP(L4741&amp;I4741,Продукция!A:K,11,0)),"обратитесь к админ справочника")</f>
        <v/>
      </c>
      <c r="AS4741" t="str">
        <f>IFERROR(IF(L4741="","",VLOOKUP(L4741&amp;I4741,Продукция!A:J,10,0)),"обратитесь к админ справочника")</f>
        <v/>
      </c>
    </row>
    <row r="4742" spans="1:45" x14ac:dyDescent="0.25">
      <c r="A4742" t="str">
        <f t="shared" si="83"/>
        <v/>
      </c>
      <c r="B4742" t="str">
        <f>IF(E4742="","",INDEX(Лаборатории!A:A,MATCH('Производственный контроль'!E4742,Лаборатории!B:B,0)))</f>
        <v/>
      </c>
      <c r="C4742" t="str">
        <f>IF(E4742="","",VLOOKUP(E4742,Лаборатории!B:D,3,0))</f>
        <v/>
      </c>
      <c r="E4742" s="150"/>
      <c r="J4742" t="str">
        <f>IF(L4742="","",VLOOKUP(L4742,Продукция!B:D,3,0))</f>
        <v/>
      </c>
      <c r="K4742" t="str">
        <f>IF(L4742="","",VLOOKUP(L4742,Продукция!B:C,2,0))</f>
        <v/>
      </c>
      <c r="L4742" s="151"/>
      <c r="M4742" t="str">
        <f>IF(L4742="","",VLOOKUP(L4742,Продукция!B:L,11,0))</f>
        <v/>
      </c>
      <c r="AB4742" t="str">
        <f>IF(L4742="","",VLOOKUP(L4742&amp;I4742,Продукция!A:I,9,0))</f>
        <v/>
      </c>
      <c r="AF4742" t="str">
        <f>IF(AD4742="","",VLOOKUP(AD4742,'Сотрудники и ссылки'!A:B,2,0))</f>
        <v/>
      </c>
      <c r="AG4742" t="str">
        <f>IF(AD4742="","",VLOOKUP(AD4742,'Сотрудники и ссылки'!A:C,3,0))</f>
        <v/>
      </c>
      <c r="AI4742" t="str">
        <f>IF(AH4742="","",VLOOKUP(AH4742,'Сотрудники и ссылки'!A:B,2,0))</f>
        <v/>
      </c>
      <c r="AJ4742" t="str">
        <f>IF(AH4742="","",VLOOKUP(AH4742,'Сотрудники и ссылки'!A:C,3,0))</f>
        <v/>
      </c>
      <c r="AL4742" s="2" t="str">
        <f>IF(AK4742="","",AK4742+VLOOKUP(I4742,'Вид исследования'!B:E,4,0))</f>
        <v/>
      </c>
      <c r="AM4742" s="2" t="str">
        <f>IF(AK4742="","",AK4742+VLOOKUP(I4742,'Вид исследования'!B:F,5,0))</f>
        <v/>
      </c>
      <c r="AQ4742" t="str">
        <f>IFERROR(IF(L4742="","",VLOOKUP(L4742&amp;I4742,Продукция!A:K,11,0)),"обратитесь к админ справочника")</f>
        <v/>
      </c>
      <c r="AS4742" t="str">
        <f>IFERROR(IF(L4742="","",VLOOKUP(L4742&amp;I4742,Продукция!A:J,10,0)),"обратитесь к админ справочника")</f>
        <v/>
      </c>
    </row>
    <row r="4743" spans="1:45" x14ac:dyDescent="0.25">
      <c r="A4743" t="str">
        <f t="shared" si="83"/>
        <v/>
      </c>
      <c r="B4743" t="str">
        <f>IF(E4743="","",INDEX(Лаборатории!A:A,MATCH('Производственный контроль'!E4743,Лаборатории!B:B,0)))</f>
        <v/>
      </c>
      <c r="C4743" t="str">
        <f>IF(E4743="","",VLOOKUP(E4743,Лаборатории!B:D,3,0))</f>
        <v/>
      </c>
      <c r="E4743" s="150"/>
      <c r="J4743" t="str">
        <f>IF(L4743="","",VLOOKUP(L4743,Продукция!B:D,3,0))</f>
        <v/>
      </c>
      <c r="K4743" t="str">
        <f>IF(L4743="","",VLOOKUP(L4743,Продукция!B:C,2,0))</f>
        <v/>
      </c>
      <c r="L4743" s="151"/>
      <c r="M4743" t="str">
        <f>IF(L4743="","",VLOOKUP(L4743,Продукция!B:L,11,0))</f>
        <v/>
      </c>
      <c r="AB4743" t="str">
        <f>IF(L4743="","",VLOOKUP(L4743&amp;I4743,Продукция!A:I,9,0))</f>
        <v/>
      </c>
      <c r="AF4743" t="str">
        <f>IF(AD4743="","",VLOOKUP(AD4743,'Сотрудники и ссылки'!A:B,2,0))</f>
        <v/>
      </c>
      <c r="AG4743" t="str">
        <f>IF(AD4743="","",VLOOKUP(AD4743,'Сотрудники и ссылки'!A:C,3,0))</f>
        <v/>
      </c>
      <c r="AI4743" t="str">
        <f>IF(AH4743="","",VLOOKUP(AH4743,'Сотрудники и ссылки'!A:B,2,0))</f>
        <v/>
      </c>
      <c r="AJ4743" t="str">
        <f>IF(AH4743="","",VLOOKUP(AH4743,'Сотрудники и ссылки'!A:C,3,0))</f>
        <v/>
      </c>
      <c r="AL4743" s="2" t="str">
        <f>IF(AK4743="","",AK4743+VLOOKUP(I4743,'Вид исследования'!B:E,4,0))</f>
        <v/>
      </c>
      <c r="AM4743" s="2" t="str">
        <f>IF(AK4743="","",AK4743+VLOOKUP(I4743,'Вид исследования'!B:F,5,0))</f>
        <v/>
      </c>
      <c r="AQ4743" t="str">
        <f>IFERROR(IF(L4743="","",VLOOKUP(L4743&amp;I4743,Продукция!A:K,11,0)),"обратитесь к админ справочника")</f>
        <v/>
      </c>
      <c r="AS4743" t="str">
        <f>IFERROR(IF(L4743="","",VLOOKUP(L4743&amp;I4743,Продукция!A:J,10,0)),"обратитесь к админ справочника")</f>
        <v/>
      </c>
    </row>
    <row r="4744" spans="1:45" x14ac:dyDescent="0.25">
      <c r="A4744" t="str">
        <f t="shared" si="83"/>
        <v/>
      </c>
      <c r="B4744" t="str">
        <f>IF(E4744="","",INDEX(Лаборатории!A:A,MATCH('Производственный контроль'!E4744,Лаборатории!B:B,0)))</f>
        <v/>
      </c>
      <c r="C4744" t="str">
        <f>IF(E4744="","",VLOOKUP(E4744,Лаборатории!B:D,3,0))</f>
        <v/>
      </c>
      <c r="E4744" s="150"/>
      <c r="J4744" t="str">
        <f>IF(L4744="","",VLOOKUP(L4744,Продукция!B:D,3,0))</f>
        <v/>
      </c>
      <c r="K4744" t="str">
        <f>IF(L4744="","",VLOOKUP(L4744,Продукция!B:C,2,0))</f>
        <v/>
      </c>
      <c r="L4744" s="151"/>
      <c r="M4744" t="str">
        <f>IF(L4744="","",VLOOKUP(L4744,Продукция!B:L,11,0))</f>
        <v/>
      </c>
      <c r="AB4744" t="str">
        <f>IF(L4744="","",VLOOKUP(L4744&amp;I4744,Продукция!A:I,9,0))</f>
        <v/>
      </c>
      <c r="AF4744" t="str">
        <f>IF(AD4744="","",VLOOKUP(AD4744,'Сотрудники и ссылки'!A:B,2,0))</f>
        <v/>
      </c>
      <c r="AG4744" t="str">
        <f>IF(AD4744="","",VLOOKUP(AD4744,'Сотрудники и ссылки'!A:C,3,0))</f>
        <v/>
      </c>
      <c r="AI4744" t="str">
        <f>IF(AH4744="","",VLOOKUP(AH4744,'Сотрудники и ссылки'!A:B,2,0))</f>
        <v/>
      </c>
      <c r="AJ4744" t="str">
        <f>IF(AH4744="","",VLOOKUP(AH4744,'Сотрудники и ссылки'!A:C,3,0))</f>
        <v/>
      </c>
      <c r="AL4744" s="2" t="str">
        <f>IF(AK4744="","",AK4744+VLOOKUP(I4744,'Вид исследования'!B:E,4,0))</f>
        <v/>
      </c>
      <c r="AM4744" s="2" t="str">
        <f>IF(AK4744="","",AK4744+VLOOKUP(I4744,'Вид исследования'!B:F,5,0))</f>
        <v/>
      </c>
      <c r="AQ4744" t="str">
        <f>IFERROR(IF(L4744="","",VLOOKUP(L4744&amp;I4744,Продукция!A:K,11,0)),"обратитесь к админ справочника")</f>
        <v/>
      </c>
      <c r="AS4744" t="str">
        <f>IFERROR(IF(L4744="","",VLOOKUP(L4744&amp;I4744,Продукция!A:J,10,0)),"обратитесь к админ справочника")</f>
        <v/>
      </c>
    </row>
    <row r="4745" spans="1:45" x14ac:dyDescent="0.25">
      <c r="A4745" t="str">
        <f t="shared" si="83"/>
        <v/>
      </c>
      <c r="B4745" t="str">
        <f>IF(E4745="","",INDEX(Лаборатории!A:A,MATCH('Производственный контроль'!E4745,Лаборатории!B:B,0)))</f>
        <v/>
      </c>
      <c r="C4745" t="str">
        <f>IF(E4745="","",VLOOKUP(E4745,Лаборатории!B:D,3,0))</f>
        <v/>
      </c>
      <c r="E4745" s="150"/>
      <c r="J4745" t="str">
        <f>IF(L4745="","",VLOOKUP(L4745,Продукция!B:D,3,0))</f>
        <v/>
      </c>
      <c r="K4745" t="str">
        <f>IF(L4745="","",VLOOKUP(L4745,Продукция!B:C,2,0))</f>
        <v/>
      </c>
      <c r="L4745" s="151"/>
      <c r="M4745" t="str">
        <f>IF(L4745="","",VLOOKUP(L4745,Продукция!B:L,11,0))</f>
        <v/>
      </c>
      <c r="AB4745" t="str">
        <f>IF(L4745="","",VLOOKUP(L4745&amp;I4745,Продукция!A:I,9,0))</f>
        <v/>
      </c>
      <c r="AF4745" t="str">
        <f>IF(AD4745="","",VLOOKUP(AD4745,'Сотрудники и ссылки'!A:B,2,0))</f>
        <v/>
      </c>
      <c r="AG4745" t="str">
        <f>IF(AD4745="","",VLOOKUP(AD4745,'Сотрудники и ссылки'!A:C,3,0))</f>
        <v/>
      </c>
      <c r="AI4745" t="str">
        <f>IF(AH4745="","",VLOOKUP(AH4745,'Сотрудники и ссылки'!A:B,2,0))</f>
        <v/>
      </c>
      <c r="AJ4745" t="str">
        <f>IF(AH4745="","",VLOOKUP(AH4745,'Сотрудники и ссылки'!A:C,3,0))</f>
        <v/>
      </c>
      <c r="AL4745" s="2" t="str">
        <f>IF(AK4745="","",AK4745+VLOOKUP(I4745,'Вид исследования'!B:E,4,0))</f>
        <v/>
      </c>
      <c r="AM4745" s="2" t="str">
        <f>IF(AK4745="","",AK4745+VLOOKUP(I4745,'Вид исследования'!B:F,5,0))</f>
        <v/>
      </c>
      <c r="AQ4745" t="str">
        <f>IFERROR(IF(L4745="","",VLOOKUP(L4745&amp;I4745,Продукция!A:K,11,0)),"обратитесь к админ справочника")</f>
        <v/>
      </c>
      <c r="AS4745" t="str">
        <f>IFERROR(IF(L4745="","",VLOOKUP(L4745&amp;I4745,Продукция!A:J,10,0)),"обратитесь к админ справочника")</f>
        <v/>
      </c>
    </row>
    <row r="4746" spans="1:45" x14ac:dyDescent="0.25">
      <c r="A4746" t="str">
        <f t="shared" si="83"/>
        <v/>
      </c>
      <c r="B4746" t="str">
        <f>IF(E4746="","",INDEX(Лаборатории!A:A,MATCH('Производственный контроль'!E4746,Лаборатории!B:B,0)))</f>
        <v/>
      </c>
      <c r="C4746" t="str">
        <f>IF(E4746="","",VLOOKUP(E4746,Лаборатории!B:D,3,0))</f>
        <v/>
      </c>
      <c r="E4746" s="150"/>
      <c r="J4746" t="str">
        <f>IF(L4746="","",VLOOKUP(L4746,Продукция!B:D,3,0))</f>
        <v/>
      </c>
      <c r="K4746" t="str">
        <f>IF(L4746="","",VLOOKUP(L4746,Продукция!B:C,2,0))</f>
        <v/>
      </c>
      <c r="L4746" s="151"/>
      <c r="M4746" t="str">
        <f>IF(L4746="","",VLOOKUP(L4746,Продукция!B:L,11,0))</f>
        <v/>
      </c>
      <c r="AB4746" t="str">
        <f>IF(L4746="","",VLOOKUP(L4746&amp;I4746,Продукция!A:I,9,0))</f>
        <v/>
      </c>
      <c r="AF4746" t="str">
        <f>IF(AD4746="","",VLOOKUP(AD4746,'Сотрудники и ссылки'!A:B,2,0))</f>
        <v/>
      </c>
      <c r="AG4746" t="str">
        <f>IF(AD4746="","",VLOOKUP(AD4746,'Сотрудники и ссылки'!A:C,3,0))</f>
        <v/>
      </c>
      <c r="AI4746" t="str">
        <f>IF(AH4746="","",VLOOKUP(AH4746,'Сотрудники и ссылки'!A:B,2,0))</f>
        <v/>
      </c>
      <c r="AJ4746" t="str">
        <f>IF(AH4746="","",VLOOKUP(AH4746,'Сотрудники и ссылки'!A:C,3,0))</f>
        <v/>
      </c>
      <c r="AL4746" s="2" t="str">
        <f>IF(AK4746="","",AK4746+VLOOKUP(I4746,'Вид исследования'!B:E,4,0))</f>
        <v/>
      </c>
      <c r="AM4746" s="2" t="str">
        <f>IF(AK4746="","",AK4746+VLOOKUP(I4746,'Вид исследования'!B:F,5,0))</f>
        <v/>
      </c>
      <c r="AQ4746" t="str">
        <f>IFERROR(IF(L4746="","",VLOOKUP(L4746&amp;I4746,Продукция!A:K,11,0)),"обратитесь к админ справочника")</f>
        <v/>
      </c>
      <c r="AS4746" t="str">
        <f>IFERROR(IF(L4746="","",VLOOKUP(L4746&amp;I4746,Продукция!A:J,10,0)),"обратитесь к админ справочника")</f>
        <v/>
      </c>
    </row>
    <row r="4747" spans="1:45" x14ac:dyDescent="0.25">
      <c r="A4747" t="str">
        <f t="shared" si="83"/>
        <v/>
      </c>
      <c r="B4747" t="str">
        <f>IF(E4747="","",INDEX(Лаборатории!A:A,MATCH('Производственный контроль'!E4747,Лаборатории!B:B,0)))</f>
        <v/>
      </c>
      <c r="C4747" t="str">
        <f>IF(E4747="","",VLOOKUP(E4747,Лаборатории!B:D,3,0))</f>
        <v/>
      </c>
      <c r="E4747" s="150"/>
      <c r="J4747" t="str">
        <f>IF(L4747="","",VLOOKUP(L4747,Продукция!B:D,3,0))</f>
        <v/>
      </c>
      <c r="K4747" t="str">
        <f>IF(L4747="","",VLOOKUP(L4747,Продукция!B:C,2,0))</f>
        <v/>
      </c>
      <c r="L4747" s="151"/>
      <c r="M4747" t="str">
        <f>IF(L4747="","",VLOOKUP(L4747,Продукция!B:L,11,0))</f>
        <v/>
      </c>
      <c r="AB4747" t="str">
        <f>IF(L4747="","",VLOOKUP(L4747&amp;I4747,Продукция!A:I,9,0))</f>
        <v/>
      </c>
      <c r="AF4747" t="str">
        <f>IF(AD4747="","",VLOOKUP(AD4747,'Сотрудники и ссылки'!A:B,2,0))</f>
        <v/>
      </c>
      <c r="AG4747" t="str">
        <f>IF(AD4747="","",VLOOKUP(AD4747,'Сотрудники и ссылки'!A:C,3,0))</f>
        <v/>
      </c>
      <c r="AI4747" t="str">
        <f>IF(AH4747="","",VLOOKUP(AH4747,'Сотрудники и ссылки'!A:B,2,0))</f>
        <v/>
      </c>
      <c r="AJ4747" t="str">
        <f>IF(AH4747="","",VLOOKUP(AH4747,'Сотрудники и ссылки'!A:C,3,0))</f>
        <v/>
      </c>
      <c r="AL4747" s="2" t="str">
        <f>IF(AK4747="","",AK4747+VLOOKUP(I4747,'Вид исследования'!B:E,4,0))</f>
        <v/>
      </c>
      <c r="AM4747" s="2" t="str">
        <f>IF(AK4747="","",AK4747+VLOOKUP(I4747,'Вид исследования'!B:F,5,0))</f>
        <v/>
      </c>
      <c r="AQ4747" t="str">
        <f>IFERROR(IF(L4747="","",VLOOKUP(L4747&amp;I4747,Продукция!A:K,11,0)),"обратитесь к админ справочника")</f>
        <v/>
      </c>
      <c r="AS4747" t="str">
        <f>IFERROR(IF(L4747="","",VLOOKUP(L4747&amp;I4747,Продукция!A:J,10,0)),"обратитесь к админ справочника")</f>
        <v/>
      </c>
    </row>
    <row r="4748" spans="1:45" x14ac:dyDescent="0.25">
      <c r="A4748" t="str">
        <f t="shared" ref="A4748:A4811" si="84">T4748&amp;I4748</f>
        <v/>
      </c>
      <c r="B4748" t="str">
        <f>IF(E4748="","",INDEX(Лаборатории!A:A,MATCH('Производственный контроль'!E4748,Лаборатории!B:B,0)))</f>
        <v/>
      </c>
      <c r="C4748" t="str">
        <f>IF(E4748="","",VLOOKUP(E4748,Лаборатории!B:D,3,0))</f>
        <v/>
      </c>
      <c r="E4748" s="150"/>
      <c r="J4748" t="str">
        <f>IF(L4748="","",VLOOKUP(L4748,Продукция!B:D,3,0))</f>
        <v/>
      </c>
      <c r="K4748" t="str">
        <f>IF(L4748="","",VLOOKUP(L4748,Продукция!B:C,2,0))</f>
        <v/>
      </c>
      <c r="L4748" s="151"/>
      <c r="M4748" t="str">
        <f>IF(L4748="","",VLOOKUP(L4748,Продукция!B:L,11,0))</f>
        <v/>
      </c>
      <c r="AB4748" t="str">
        <f>IF(L4748="","",VLOOKUP(L4748&amp;I4748,Продукция!A:I,9,0))</f>
        <v/>
      </c>
      <c r="AF4748" t="str">
        <f>IF(AD4748="","",VLOOKUP(AD4748,'Сотрудники и ссылки'!A:B,2,0))</f>
        <v/>
      </c>
      <c r="AG4748" t="str">
        <f>IF(AD4748="","",VLOOKUP(AD4748,'Сотрудники и ссылки'!A:C,3,0))</f>
        <v/>
      </c>
      <c r="AI4748" t="str">
        <f>IF(AH4748="","",VLOOKUP(AH4748,'Сотрудники и ссылки'!A:B,2,0))</f>
        <v/>
      </c>
      <c r="AJ4748" t="str">
        <f>IF(AH4748="","",VLOOKUP(AH4748,'Сотрудники и ссылки'!A:C,3,0))</f>
        <v/>
      </c>
      <c r="AL4748" s="2" t="str">
        <f>IF(AK4748="","",AK4748+VLOOKUP(I4748,'Вид исследования'!B:E,4,0))</f>
        <v/>
      </c>
      <c r="AM4748" s="2" t="str">
        <f>IF(AK4748="","",AK4748+VLOOKUP(I4748,'Вид исследования'!B:F,5,0))</f>
        <v/>
      </c>
      <c r="AQ4748" t="str">
        <f>IFERROR(IF(L4748="","",VLOOKUP(L4748&amp;I4748,Продукция!A:K,11,0)),"обратитесь к админ справочника")</f>
        <v/>
      </c>
      <c r="AS4748" t="str">
        <f>IFERROR(IF(L4748="","",VLOOKUP(L4748&amp;I4748,Продукция!A:J,10,0)),"обратитесь к админ справочника")</f>
        <v/>
      </c>
    </row>
    <row r="4749" spans="1:45" x14ac:dyDescent="0.25">
      <c r="A4749" t="str">
        <f t="shared" si="84"/>
        <v/>
      </c>
      <c r="B4749" t="str">
        <f>IF(E4749="","",INDEX(Лаборатории!A:A,MATCH('Производственный контроль'!E4749,Лаборатории!B:B,0)))</f>
        <v/>
      </c>
      <c r="C4749" t="str">
        <f>IF(E4749="","",VLOOKUP(E4749,Лаборатории!B:D,3,0))</f>
        <v/>
      </c>
      <c r="E4749" s="150"/>
      <c r="J4749" t="str">
        <f>IF(L4749="","",VLOOKUP(L4749,Продукция!B:D,3,0))</f>
        <v/>
      </c>
      <c r="K4749" t="str">
        <f>IF(L4749="","",VLOOKUP(L4749,Продукция!B:C,2,0))</f>
        <v/>
      </c>
      <c r="L4749" s="151"/>
      <c r="M4749" t="str">
        <f>IF(L4749="","",VLOOKUP(L4749,Продукция!B:L,11,0))</f>
        <v/>
      </c>
      <c r="AB4749" t="str">
        <f>IF(L4749="","",VLOOKUP(L4749&amp;I4749,Продукция!A:I,9,0))</f>
        <v/>
      </c>
      <c r="AF4749" t="str">
        <f>IF(AD4749="","",VLOOKUP(AD4749,'Сотрудники и ссылки'!A:B,2,0))</f>
        <v/>
      </c>
      <c r="AG4749" t="str">
        <f>IF(AD4749="","",VLOOKUP(AD4749,'Сотрудники и ссылки'!A:C,3,0))</f>
        <v/>
      </c>
      <c r="AI4749" t="str">
        <f>IF(AH4749="","",VLOOKUP(AH4749,'Сотрудники и ссылки'!A:B,2,0))</f>
        <v/>
      </c>
      <c r="AJ4749" t="str">
        <f>IF(AH4749="","",VLOOKUP(AH4749,'Сотрудники и ссылки'!A:C,3,0))</f>
        <v/>
      </c>
      <c r="AL4749" s="2" t="str">
        <f>IF(AK4749="","",AK4749+VLOOKUP(I4749,'Вид исследования'!B:E,4,0))</f>
        <v/>
      </c>
      <c r="AM4749" s="2" t="str">
        <f>IF(AK4749="","",AK4749+VLOOKUP(I4749,'Вид исследования'!B:F,5,0))</f>
        <v/>
      </c>
      <c r="AQ4749" t="str">
        <f>IFERROR(IF(L4749="","",VLOOKUP(L4749&amp;I4749,Продукция!A:K,11,0)),"обратитесь к админ справочника")</f>
        <v/>
      </c>
      <c r="AS4749" t="str">
        <f>IFERROR(IF(L4749="","",VLOOKUP(L4749&amp;I4749,Продукция!A:J,10,0)),"обратитесь к админ справочника")</f>
        <v/>
      </c>
    </row>
    <row r="4750" spans="1:45" x14ac:dyDescent="0.25">
      <c r="A4750" t="str">
        <f t="shared" si="84"/>
        <v/>
      </c>
      <c r="B4750" t="str">
        <f>IF(E4750="","",INDEX(Лаборатории!A:A,MATCH('Производственный контроль'!E4750,Лаборатории!B:B,0)))</f>
        <v/>
      </c>
      <c r="C4750" t="str">
        <f>IF(E4750="","",VLOOKUP(E4750,Лаборатории!B:D,3,0))</f>
        <v/>
      </c>
      <c r="E4750" s="150"/>
      <c r="J4750" t="str">
        <f>IF(L4750="","",VLOOKUP(L4750,Продукция!B:D,3,0))</f>
        <v/>
      </c>
      <c r="K4750" t="str">
        <f>IF(L4750="","",VLOOKUP(L4750,Продукция!B:C,2,0))</f>
        <v/>
      </c>
      <c r="L4750" s="151"/>
      <c r="M4750" t="str">
        <f>IF(L4750="","",VLOOKUP(L4750,Продукция!B:L,11,0))</f>
        <v/>
      </c>
      <c r="AB4750" t="str">
        <f>IF(L4750="","",VLOOKUP(L4750&amp;I4750,Продукция!A:I,9,0))</f>
        <v/>
      </c>
      <c r="AF4750" t="str">
        <f>IF(AD4750="","",VLOOKUP(AD4750,'Сотрудники и ссылки'!A:B,2,0))</f>
        <v/>
      </c>
      <c r="AG4750" t="str">
        <f>IF(AD4750="","",VLOOKUP(AD4750,'Сотрудники и ссылки'!A:C,3,0))</f>
        <v/>
      </c>
      <c r="AI4750" t="str">
        <f>IF(AH4750="","",VLOOKUP(AH4750,'Сотрудники и ссылки'!A:B,2,0))</f>
        <v/>
      </c>
      <c r="AJ4750" t="str">
        <f>IF(AH4750="","",VLOOKUP(AH4750,'Сотрудники и ссылки'!A:C,3,0))</f>
        <v/>
      </c>
      <c r="AL4750" s="2" t="str">
        <f>IF(AK4750="","",AK4750+VLOOKUP(I4750,'Вид исследования'!B:E,4,0))</f>
        <v/>
      </c>
      <c r="AM4750" s="2" t="str">
        <f>IF(AK4750="","",AK4750+VLOOKUP(I4750,'Вид исследования'!B:F,5,0))</f>
        <v/>
      </c>
      <c r="AQ4750" t="str">
        <f>IFERROR(IF(L4750="","",VLOOKUP(L4750&amp;I4750,Продукция!A:K,11,0)),"обратитесь к админ справочника")</f>
        <v/>
      </c>
      <c r="AS4750" t="str">
        <f>IFERROR(IF(L4750="","",VLOOKUP(L4750&amp;I4750,Продукция!A:J,10,0)),"обратитесь к админ справочника")</f>
        <v/>
      </c>
    </row>
    <row r="4751" spans="1:45" x14ac:dyDescent="0.25">
      <c r="A4751" t="str">
        <f t="shared" si="84"/>
        <v/>
      </c>
      <c r="B4751" t="str">
        <f>IF(E4751="","",INDEX(Лаборатории!A:A,MATCH('Производственный контроль'!E4751,Лаборатории!B:B,0)))</f>
        <v/>
      </c>
      <c r="C4751" t="str">
        <f>IF(E4751="","",VLOOKUP(E4751,Лаборатории!B:D,3,0))</f>
        <v/>
      </c>
      <c r="E4751" s="150"/>
      <c r="J4751" t="str">
        <f>IF(L4751="","",VLOOKUP(L4751,Продукция!B:D,3,0))</f>
        <v/>
      </c>
      <c r="K4751" t="str">
        <f>IF(L4751="","",VLOOKUP(L4751,Продукция!B:C,2,0))</f>
        <v/>
      </c>
      <c r="L4751" s="151"/>
      <c r="M4751" t="str">
        <f>IF(L4751="","",VLOOKUP(L4751,Продукция!B:L,11,0))</f>
        <v/>
      </c>
      <c r="AB4751" t="str">
        <f>IF(L4751="","",VLOOKUP(L4751&amp;I4751,Продукция!A:I,9,0))</f>
        <v/>
      </c>
      <c r="AF4751" t="str">
        <f>IF(AD4751="","",VLOOKUP(AD4751,'Сотрудники и ссылки'!A:B,2,0))</f>
        <v/>
      </c>
      <c r="AG4751" t="str">
        <f>IF(AD4751="","",VLOOKUP(AD4751,'Сотрудники и ссылки'!A:C,3,0))</f>
        <v/>
      </c>
      <c r="AI4751" t="str">
        <f>IF(AH4751="","",VLOOKUP(AH4751,'Сотрудники и ссылки'!A:B,2,0))</f>
        <v/>
      </c>
      <c r="AJ4751" t="str">
        <f>IF(AH4751="","",VLOOKUP(AH4751,'Сотрудники и ссылки'!A:C,3,0))</f>
        <v/>
      </c>
      <c r="AL4751" s="2" t="str">
        <f>IF(AK4751="","",AK4751+VLOOKUP(I4751,'Вид исследования'!B:E,4,0))</f>
        <v/>
      </c>
      <c r="AM4751" s="2" t="str">
        <f>IF(AK4751="","",AK4751+VLOOKUP(I4751,'Вид исследования'!B:F,5,0))</f>
        <v/>
      </c>
      <c r="AQ4751" t="str">
        <f>IFERROR(IF(L4751="","",VLOOKUP(L4751&amp;I4751,Продукция!A:K,11,0)),"обратитесь к админ справочника")</f>
        <v/>
      </c>
      <c r="AS4751" t="str">
        <f>IFERROR(IF(L4751="","",VLOOKUP(L4751&amp;I4751,Продукция!A:J,10,0)),"обратитесь к админ справочника")</f>
        <v/>
      </c>
    </row>
    <row r="4752" spans="1:45" x14ac:dyDescent="0.25">
      <c r="A4752" t="str">
        <f t="shared" si="84"/>
        <v/>
      </c>
      <c r="B4752" t="str">
        <f>IF(E4752="","",INDEX(Лаборатории!A:A,MATCH('Производственный контроль'!E4752,Лаборатории!B:B,0)))</f>
        <v/>
      </c>
      <c r="C4752" t="str">
        <f>IF(E4752="","",VLOOKUP(E4752,Лаборатории!B:D,3,0))</f>
        <v/>
      </c>
      <c r="E4752" s="150"/>
      <c r="J4752" t="str">
        <f>IF(L4752="","",VLOOKUP(L4752,Продукция!B:D,3,0))</f>
        <v/>
      </c>
      <c r="K4752" t="str">
        <f>IF(L4752="","",VLOOKUP(L4752,Продукция!B:C,2,0))</f>
        <v/>
      </c>
      <c r="L4752" s="151"/>
      <c r="M4752" t="str">
        <f>IF(L4752="","",VLOOKUP(L4752,Продукция!B:L,11,0))</f>
        <v/>
      </c>
      <c r="AB4752" t="str">
        <f>IF(L4752="","",VLOOKUP(L4752&amp;I4752,Продукция!A:I,9,0))</f>
        <v/>
      </c>
      <c r="AF4752" t="str">
        <f>IF(AD4752="","",VLOOKUP(AD4752,'Сотрудники и ссылки'!A:B,2,0))</f>
        <v/>
      </c>
      <c r="AG4752" t="str">
        <f>IF(AD4752="","",VLOOKUP(AD4752,'Сотрудники и ссылки'!A:C,3,0))</f>
        <v/>
      </c>
      <c r="AI4752" t="str">
        <f>IF(AH4752="","",VLOOKUP(AH4752,'Сотрудники и ссылки'!A:B,2,0))</f>
        <v/>
      </c>
      <c r="AJ4752" t="str">
        <f>IF(AH4752="","",VLOOKUP(AH4752,'Сотрудники и ссылки'!A:C,3,0))</f>
        <v/>
      </c>
      <c r="AL4752" s="2" t="str">
        <f>IF(AK4752="","",AK4752+VLOOKUP(I4752,'Вид исследования'!B:E,4,0))</f>
        <v/>
      </c>
      <c r="AM4752" s="2" t="str">
        <f>IF(AK4752="","",AK4752+VLOOKUP(I4752,'Вид исследования'!B:F,5,0))</f>
        <v/>
      </c>
      <c r="AQ4752" t="str">
        <f>IFERROR(IF(L4752="","",VLOOKUP(L4752&amp;I4752,Продукция!A:K,11,0)),"обратитесь к админ справочника")</f>
        <v/>
      </c>
      <c r="AS4752" t="str">
        <f>IFERROR(IF(L4752="","",VLOOKUP(L4752&amp;I4752,Продукция!A:J,10,0)),"обратитесь к админ справочника")</f>
        <v/>
      </c>
    </row>
    <row r="4753" spans="1:45" x14ac:dyDescent="0.25">
      <c r="A4753" t="str">
        <f t="shared" si="84"/>
        <v/>
      </c>
      <c r="B4753" t="str">
        <f>IF(E4753="","",INDEX(Лаборатории!A:A,MATCH('Производственный контроль'!E4753,Лаборатории!B:B,0)))</f>
        <v/>
      </c>
      <c r="C4753" t="str">
        <f>IF(E4753="","",VLOOKUP(E4753,Лаборатории!B:D,3,0))</f>
        <v/>
      </c>
      <c r="E4753" s="150"/>
      <c r="J4753" t="str">
        <f>IF(L4753="","",VLOOKUP(L4753,Продукция!B:D,3,0))</f>
        <v/>
      </c>
      <c r="K4753" t="str">
        <f>IF(L4753="","",VLOOKUP(L4753,Продукция!B:C,2,0))</f>
        <v/>
      </c>
      <c r="L4753" s="151"/>
      <c r="M4753" t="str">
        <f>IF(L4753="","",VLOOKUP(L4753,Продукция!B:L,11,0))</f>
        <v/>
      </c>
      <c r="AB4753" t="str">
        <f>IF(L4753="","",VLOOKUP(L4753&amp;I4753,Продукция!A:I,9,0))</f>
        <v/>
      </c>
      <c r="AF4753" t="str">
        <f>IF(AD4753="","",VLOOKUP(AD4753,'Сотрудники и ссылки'!A:B,2,0))</f>
        <v/>
      </c>
      <c r="AG4753" t="str">
        <f>IF(AD4753="","",VLOOKUP(AD4753,'Сотрудники и ссылки'!A:C,3,0))</f>
        <v/>
      </c>
      <c r="AI4753" t="str">
        <f>IF(AH4753="","",VLOOKUP(AH4753,'Сотрудники и ссылки'!A:B,2,0))</f>
        <v/>
      </c>
      <c r="AJ4753" t="str">
        <f>IF(AH4753="","",VLOOKUP(AH4753,'Сотрудники и ссылки'!A:C,3,0))</f>
        <v/>
      </c>
      <c r="AL4753" s="2" t="str">
        <f>IF(AK4753="","",AK4753+VLOOKUP(I4753,'Вид исследования'!B:E,4,0))</f>
        <v/>
      </c>
      <c r="AM4753" s="2" t="str">
        <f>IF(AK4753="","",AK4753+VLOOKUP(I4753,'Вид исследования'!B:F,5,0))</f>
        <v/>
      </c>
      <c r="AQ4753" t="str">
        <f>IFERROR(IF(L4753="","",VLOOKUP(L4753&amp;I4753,Продукция!A:K,11,0)),"обратитесь к админ справочника")</f>
        <v/>
      </c>
      <c r="AS4753" t="str">
        <f>IFERROR(IF(L4753="","",VLOOKUP(L4753&amp;I4753,Продукция!A:J,10,0)),"обратитесь к админ справочника")</f>
        <v/>
      </c>
    </row>
    <row r="4754" spans="1:45" x14ac:dyDescent="0.25">
      <c r="A4754" t="str">
        <f t="shared" si="84"/>
        <v/>
      </c>
      <c r="B4754" t="str">
        <f>IF(E4754="","",INDEX(Лаборатории!A:A,MATCH('Производственный контроль'!E4754,Лаборатории!B:B,0)))</f>
        <v/>
      </c>
      <c r="C4754" t="str">
        <f>IF(E4754="","",VLOOKUP(E4754,Лаборатории!B:D,3,0))</f>
        <v/>
      </c>
      <c r="E4754" s="150"/>
      <c r="J4754" t="str">
        <f>IF(L4754="","",VLOOKUP(L4754,Продукция!B:D,3,0))</f>
        <v/>
      </c>
      <c r="K4754" t="str">
        <f>IF(L4754="","",VLOOKUP(L4754,Продукция!B:C,2,0))</f>
        <v/>
      </c>
      <c r="L4754" s="151"/>
      <c r="M4754" t="str">
        <f>IF(L4754="","",VLOOKUP(L4754,Продукция!B:L,11,0))</f>
        <v/>
      </c>
      <c r="AB4754" t="str">
        <f>IF(L4754="","",VLOOKUP(L4754&amp;I4754,Продукция!A:I,9,0))</f>
        <v/>
      </c>
      <c r="AF4754" t="str">
        <f>IF(AD4754="","",VLOOKUP(AD4754,'Сотрудники и ссылки'!A:B,2,0))</f>
        <v/>
      </c>
      <c r="AG4754" t="str">
        <f>IF(AD4754="","",VLOOKUP(AD4754,'Сотрудники и ссылки'!A:C,3,0))</f>
        <v/>
      </c>
      <c r="AI4754" t="str">
        <f>IF(AH4754="","",VLOOKUP(AH4754,'Сотрудники и ссылки'!A:B,2,0))</f>
        <v/>
      </c>
      <c r="AJ4754" t="str">
        <f>IF(AH4754="","",VLOOKUP(AH4754,'Сотрудники и ссылки'!A:C,3,0))</f>
        <v/>
      </c>
      <c r="AL4754" s="2" t="str">
        <f>IF(AK4754="","",AK4754+VLOOKUP(I4754,'Вид исследования'!B:E,4,0))</f>
        <v/>
      </c>
      <c r="AM4754" s="2" t="str">
        <f>IF(AK4754="","",AK4754+VLOOKUP(I4754,'Вид исследования'!B:F,5,0))</f>
        <v/>
      </c>
      <c r="AQ4754" t="str">
        <f>IFERROR(IF(L4754="","",VLOOKUP(L4754&amp;I4754,Продукция!A:K,11,0)),"обратитесь к админ справочника")</f>
        <v/>
      </c>
      <c r="AS4754" t="str">
        <f>IFERROR(IF(L4754="","",VLOOKUP(L4754&amp;I4754,Продукция!A:J,10,0)),"обратитесь к админ справочника")</f>
        <v/>
      </c>
    </row>
    <row r="4755" spans="1:45" x14ac:dyDescent="0.25">
      <c r="A4755" t="str">
        <f t="shared" si="84"/>
        <v/>
      </c>
      <c r="B4755" t="str">
        <f>IF(E4755="","",INDEX(Лаборатории!A:A,MATCH('Производственный контроль'!E4755,Лаборатории!B:B,0)))</f>
        <v/>
      </c>
      <c r="C4755" t="str">
        <f>IF(E4755="","",VLOOKUP(E4755,Лаборатории!B:D,3,0))</f>
        <v/>
      </c>
      <c r="E4755" s="150"/>
      <c r="J4755" t="str">
        <f>IF(L4755="","",VLOOKUP(L4755,Продукция!B:D,3,0))</f>
        <v/>
      </c>
      <c r="K4755" t="str">
        <f>IF(L4755="","",VLOOKUP(L4755,Продукция!B:C,2,0))</f>
        <v/>
      </c>
      <c r="L4755" s="151"/>
      <c r="M4755" t="str">
        <f>IF(L4755="","",VLOOKUP(L4755,Продукция!B:L,11,0))</f>
        <v/>
      </c>
      <c r="AB4755" t="str">
        <f>IF(L4755="","",VLOOKUP(L4755&amp;I4755,Продукция!A:I,9,0))</f>
        <v/>
      </c>
      <c r="AF4755" t="str">
        <f>IF(AD4755="","",VLOOKUP(AD4755,'Сотрудники и ссылки'!A:B,2,0))</f>
        <v/>
      </c>
      <c r="AG4755" t="str">
        <f>IF(AD4755="","",VLOOKUP(AD4755,'Сотрудники и ссылки'!A:C,3,0))</f>
        <v/>
      </c>
      <c r="AI4755" t="str">
        <f>IF(AH4755="","",VLOOKUP(AH4755,'Сотрудники и ссылки'!A:B,2,0))</f>
        <v/>
      </c>
      <c r="AJ4755" t="str">
        <f>IF(AH4755="","",VLOOKUP(AH4755,'Сотрудники и ссылки'!A:C,3,0))</f>
        <v/>
      </c>
      <c r="AL4755" s="2" t="str">
        <f>IF(AK4755="","",AK4755+VLOOKUP(I4755,'Вид исследования'!B:E,4,0))</f>
        <v/>
      </c>
      <c r="AM4755" s="2" t="str">
        <f>IF(AK4755="","",AK4755+VLOOKUP(I4755,'Вид исследования'!B:F,5,0))</f>
        <v/>
      </c>
      <c r="AQ4755" t="str">
        <f>IFERROR(IF(L4755="","",VLOOKUP(L4755&amp;I4755,Продукция!A:K,11,0)),"обратитесь к админ справочника")</f>
        <v/>
      </c>
      <c r="AS4755" t="str">
        <f>IFERROR(IF(L4755="","",VLOOKUP(L4755&amp;I4755,Продукция!A:J,10,0)),"обратитесь к админ справочника")</f>
        <v/>
      </c>
    </row>
    <row r="4756" spans="1:45" x14ac:dyDescent="0.25">
      <c r="A4756" t="str">
        <f t="shared" si="84"/>
        <v/>
      </c>
      <c r="B4756" t="str">
        <f>IF(E4756="","",INDEX(Лаборатории!A:A,MATCH('Производственный контроль'!E4756,Лаборатории!B:B,0)))</f>
        <v/>
      </c>
      <c r="C4756" t="str">
        <f>IF(E4756="","",VLOOKUP(E4756,Лаборатории!B:D,3,0))</f>
        <v/>
      </c>
      <c r="E4756" s="150"/>
      <c r="J4756" t="str">
        <f>IF(L4756="","",VLOOKUP(L4756,Продукция!B:D,3,0))</f>
        <v/>
      </c>
      <c r="K4756" t="str">
        <f>IF(L4756="","",VLOOKUP(L4756,Продукция!B:C,2,0))</f>
        <v/>
      </c>
      <c r="L4756" s="151"/>
      <c r="M4756" t="str">
        <f>IF(L4756="","",VLOOKUP(L4756,Продукция!B:L,11,0))</f>
        <v/>
      </c>
      <c r="AB4756" t="str">
        <f>IF(L4756="","",VLOOKUP(L4756&amp;I4756,Продукция!A:I,9,0))</f>
        <v/>
      </c>
      <c r="AF4756" t="str">
        <f>IF(AD4756="","",VLOOKUP(AD4756,'Сотрудники и ссылки'!A:B,2,0))</f>
        <v/>
      </c>
      <c r="AG4756" t="str">
        <f>IF(AD4756="","",VLOOKUP(AD4756,'Сотрудники и ссылки'!A:C,3,0))</f>
        <v/>
      </c>
      <c r="AI4756" t="str">
        <f>IF(AH4756="","",VLOOKUP(AH4756,'Сотрудники и ссылки'!A:B,2,0))</f>
        <v/>
      </c>
      <c r="AJ4756" t="str">
        <f>IF(AH4756="","",VLOOKUP(AH4756,'Сотрудники и ссылки'!A:C,3,0))</f>
        <v/>
      </c>
      <c r="AL4756" s="2" t="str">
        <f>IF(AK4756="","",AK4756+VLOOKUP(I4756,'Вид исследования'!B:E,4,0))</f>
        <v/>
      </c>
      <c r="AM4756" s="2" t="str">
        <f>IF(AK4756="","",AK4756+VLOOKUP(I4756,'Вид исследования'!B:F,5,0))</f>
        <v/>
      </c>
      <c r="AQ4756" t="str">
        <f>IFERROR(IF(L4756="","",VLOOKUP(L4756&amp;I4756,Продукция!A:K,11,0)),"обратитесь к админ справочника")</f>
        <v/>
      </c>
      <c r="AS4756" t="str">
        <f>IFERROR(IF(L4756="","",VLOOKUP(L4756&amp;I4756,Продукция!A:J,10,0)),"обратитесь к админ справочника")</f>
        <v/>
      </c>
    </row>
    <row r="4757" spans="1:45" x14ac:dyDescent="0.25">
      <c r="A4757" t="str">
        <f t="shared" si="84"/>
        <v/>
      </c>
      <c r="B4757" t="str">
        <f>IF(E4757="","",INDEX(Лаборатории!A:A,MATCH('Производственный контроль'!E4757,Лаборатории!B:B,0)))</f>
        <v/>
      </c>
      <c r="C4757" t="str">
        <f>IF(E4757="","",VLOOKUP(E4757,Лаборатории!B:D,3,0))</f>
        <v/>
      </c>
      <c r="E4757" s="150"/>
      <c r="J4757" t="str">
        <f>IF(L4757="","",VLOOKUP(L4757,Продукция!B:D,3,0))</f>
        <v/>
      </c>
      <c r="K4757" t="str">
        <f>IF(L4757="","",VLOOKUP(L4757,Продукция!B:C,2,0))</f>
        <v/>
      </c>
      <c r="L4757" s="151"/>
      <c r="M4757" t="str">
        <f>IF(L4757="","",VLOOKUP(L4757,Продукция!B:L,11,0))</f>
        <v/>
      </c>
      <c r="AB4757" t="str">
        <f>IF(L4757="","",VLOOKUP(L4757&amp;I4757,Продукция!A:I,9,0))</f>
        <v/>
      </c>
      <c r="AF4757" t="str">
        <f>IF(AD4757="","",VLOOKUP(AD4757,'Сотрудники и ссылки'!A:B,2,0))</f>
        <v/>
      </c>
      <c r="AG4757" t="str">
        <f>IF(AD4757="","",VLOOKUP(AD4757,'Сотрудники и ссылки'!A:C,3,0))</f>
        <v/>
      </c>
      <c r="AI4757" t="str">
        <f>IF(AH4757="","",VLOOKUP(AH4757,'Сотрудники и ссылки'!A:B,2,0))</f>
        <v/>
      </c>
      <c r="AJ4757" t="str">
        <f>IF(AH4757="","",VLOOKUP(AH4757,'Сотрудники и ссылки'!A:C,3,0))</f>
        <v/>
      </c>
      <c r="AL4757" s="2" t="str">
        <f>IF(AK4757="","",AK4757+VLOOKUP(I4757,'Вид исследования'!B:E,4,0))</f>
        <v/>
      </c>
      <c r="AM4757" s="2" t="str">
        <f>IF(AK4757="","",AK4757+VLOOKUP(I4757,'Вид исследования'!B:F,5,0))</f>
        <v/>
      </c>
      <c r="AQ4757" t="str">
        <f>IFERROR(IF(L4757="","",VLOOKUP(L4757&amp;I4757,Продукция!A:K,11,0)),"обратитесь к админ справочника")</f>
        <v/>
      </c>
      <c r="AS4757" t="str">
        <f>IFERROR(IF(L4757="","",VLOOKUP(L4757&amp;I4757,Продукция!A:J,10,0)),"обратитесь к админ справочника")</f>
        <v/>
      </c>
    </row>
    <row r="4758" spans="1:45" x14ac:dyDescent="0.25">
      <c r="A4758" t="str">
        <f t="shared" si="84"/>
        <v/>
      </c>
      <c r="B4758" t="str">
        <f>IF(E4758="","",INDEX(Лаборатории!A:A,MATCH('Производственный контроль'!E4758,Лаборатории!B:B,0)))</f>
        <v/>
      </c>
      <c r="C4758" t="str">
        <f>IF(E4758="","",VLOOKUP(E4758,Лаборатории!B:D,3,0))</f>
        <v/>
      </c>
      <c r="E4758" s="150"/>
      <c r="J4758" t="str">
        <f>IF(L4758="","",VLOOKUP(L4758,Продукция!B:D,3,0))</f>
        <v/>
      </c>
      <c r="K4758" t="str">
        <f>IF(L4758="","",VLOOKUP(L4758,Продукция!B:C,2,0))</f>
        <v/>
      </c>
      <c r="L4758" s="151"/>
      <c r="M4758" t="str">
        <f>IF(L4758="","",VLOOKUP(L4758,Продукция!B:L,11,0))</f>
        <v/>
      </c>
      <c r="AB4758" t="str">
        <f>IF(L4758="","",VLOOKUP(L4758&amp;I4758,Продукция!A:I,9,0))</f>
        <v/>
      </c>
      <c r="AF4758" t="str">
        <f>IF(AD4758="","",VLOOKUP(AD4758,'Сотрудники и ссылки'!A:B,2,0))</f>
        <v/>
      </c>
      <c r="AG4758" t="str">
        <f>IF(AD4758="","",VLOOKUP(AD4758,'Сотрудники и ссылки'!A:C,3,0))</f>
        <v/>
      </c>
      <c r="AI4758" t="str">
        <f>IF(AH4758="","",VLOOKUP(AH4758,'Сотрудники и ссылки'!A:B,2,0))</f>
        <v/>
      </c>
      <c r="AJ4758" t="str">
        <f>IF(AH4758="","",VLOOKUP(AH4758,'Сотрудники и ссылки'!A:C,3,0))</f>
        <v/>
      </c>
      <c r="AL4758" s="2" t="str">
        <f>IF(AK4758="","",AK4758+VLOOKUP(I4758,'Вид исследования'!B:E,4,0))</f>
        <v/>
      </c>
      <c r="AM4758" s="2" t="str">
        <f>IF(AK4758="","",AK4758+VLOOKUP(I4758,'Вид исследования'!B:F,5,0))</f>
        <v/>
      </c>
      <c r="AQ4758" t="str">
        <f>IFERROR(IF(L4758="","",VLOOKUP(L4758&amp;I4758,Продукция!A:K,11,0)),"обратитесь к админ справочника")</f>
        <v/>
      </c>
      <c r="AS4758" t="str">
        <f>IFERROR(IF(L4758="","",VLOOKUP(L4758&amp;I4758,Продукция!A:J,10,0)),"обратитесь к админ справочника")</f>
        <v/>
      </c>
    </row>
    <row r="4759" spans="1:45" x14ac:dyDescent="0.25">
      <c r="A4759" t="str">
        <f t="shared" si="84"/>
        <v/>
      </c>
      <c r="B4759" t="str">
        <f>IF(E4759="","",INDEX(Лаборатории!A:A,MATCH('Производственный контроль'!E4759,Лаборатории!B:B,0)))</f>
        <v/>
      </c>
      <c r="C4759" t="str">
        <f>IF(E4759="","",VLOOKUP(E4759,Лаборатории!B:D,3,0))</f>
        <v/>
      </c>
      <c r="E4759" s="150"/>
      <c r="J4759" t="str">
        <f>IF(L4759="","",VLOOKUP(L4759,Продукция!B:D,3,0))</f>
        <v/>
      </c>
      <c r="K4759" t="str">
        <f>IF(L4759="","",VLOOKUP(L4759,Продукция!B:C,2,0))</f>
        <v/>
      </c>
      <c r="L4759" s="151"/>
      <c r="M4759" t="str">
        <f>IF(L4759="","",VLOOKUP(L4759,Продукция!B:L,11,0))</f>
        <v/>
      </c>
      <c r="AB4759" t="str">
        <f>IF(L4759="","",VLOOKUP(L4759&amp;I4759,Продукция!A:I,9,0))</f>
        <v/>
      </c>
      <c r="AF4759" t="str">
        <f>IF(AD4759="","",VLOOKUP(AD4759,'Сотрудники и ссылки'!A:B,2,0))</f>
        <v/>
      </c>
      <c r="AG4759" t="str">
        <f>IF(AD4759="","",VLOOKUP(AD4759,'Сотрудники и ссылки'!A:C,3,0))</f>
        <v/>
      </c>
      <c r="AI4759" t="str">
        <f>IF(AH4759="","",VLOOKUP(AH4759,'Сотрудники и ссылки'!A:B,2,0))</f>
        <v/>
      </c>
      <c r="AJ4759" t="str">
        <f>IF(AH4759="","",VLOOKUP(AH4759,'Сотрудники и ссылки'!A:C,3,0))</f>
        <v/>
      </c>
      <c r="AL4759" s="2" t="str">
        <f>IF(AK4759="","",AK4759+VLOOKUP(I4759,'Вид исследования'!B:E,4,0))</f>
        <v/>
      </c>
      <c r="AM4759" s="2" t="str">
        <f>IF(AK4759="","",AK4759+VLOOKUP(I4759,'Вид исследования'!B:F,5,0))</f>
        <v/>
      </c>
      <c r="AQ4759" t="str">
        <f>IFERROR(IF(L4759="","",VLOOKUP(L4759&amp;I4759,Продукция!A:K,11,0)),"обратитесь к админ справочника")</f>
        <v/>
      </c>
      <c r="AS4759" t="str">
        <f>IFERROR(IF(L4759="","",VLOOKUP(L4759&amp;I4759,Продукция!A:J,10,0)),"обратитесь к админ справочника")</f>
        <v/>
      </c>
    </row>
    <row r="4760" spans="1:45" x14ac:dyDescent="0.25">
      <c r="A4760" t="str">
        <f t="shared" si="84"/>
        <v/>
      </c>
      <c r="B4760" t="str">
        <f>IF(E4760="","",INDEX(Лаборатории!A:A,MATCH('Производственный контроль'!E4760,Лаборатории!B:B,0)))</f>
        <v/>
      </c>
      <c r="C4760" t="str">
        <f>IF(E4760="","",VLOOKUP(E4760,Лаборатории!B:D,3,0))</f>
        <v/>
      </c>
      <c r="E4760" s="150"/>
      <c r="J4760" t="str">
        <f>IF(L4760="","",VLOOKUP(L4760,Продукция!B:D,3,0))</f>
        <v/>
      </c>
      <c r="K4760" t="str">
        <f>IF(L4760="","",VLOOKUP(L4760,Продукция!B:C,2,0))</f>
        <v/>
      </c>
      <c r="L4760" s="151"/>
      <c r="M4760" t="str">
        <f>IF(L4760="","",VLOOKUP(L4760,Продукция!B:L,11,0))</f>
        <v/>
      </c>
      <c r="AB4760" t="str">
        <f>IF(L4760="","",VLOOKUP(L4760&amp;I4760,Продукция!A:I,9,0))</f>
        <v/>
      </c>
      <c r="AF4760" t="str">
        <f>IF(AD4760="","",VLOOKUP(AD4760,'Сотрудники и ссылки'!A:B,2,0))</f>
        <v/>
      </c>
      <c r="AG4760" t="str">
        <f>IF(AD4760="","",VLOOKUP(AD4760,'Сотрудники и ссылки'!A:C,3,0))</f>
        <v/>
      </c>
      <c r="AI4760" t="str">
        <f>IF(AH4760="","",VLOOKUP(AH4760,'Сотрудники и ссылки'!A:B,2,0))</f>
        <v/>
      </c>
      <c r="AJ4760" t="str">
        <f>IF(AH4760="","",VLOOKUP(AH4760,'Сотрудники и ссылки'!A:C,3,0))</f>
        <v/>
      </c>
      <c r="AL4760" s="2" t="str">
        <f>IF(AK4760="","",AK4760+VLOOKUP(I4760,'Вид исследования'!B:E,4,0))</f>
        <v/>
      </c>
      <c r="AM4760" s="2" t="str">
        <f>IF(AK4760="","",AK4760+VLOOKUP(I4760,'Вид исследования'!B:F,5,0))</f>
        <v/>
      </c>
      <c r="AQ4760" t="str">
        <f>IFERROR(IF(L4760="","",VLOOKUP(L4760&amp;I4760,Продукция!A:K,11,0)),"обратитесь к админ справочника")</f>
        <v/>
      </c>
      <c r="AS4760" t="str">
        <f>IFERROR(IF(L4760="","",VLOOKUP(L4760&amp;I4760,Продукция!A:J,10,0)),"обратитесь к админ справочника")</f>
        <v/>
      </c>
    </row>
    <row r="4761" spans="1:45" x14ac:dyDescent="0.25">
      <c r="A4761" t="str">
        <f t="shared" si="84"/>
        <v/>
      </c>
      <c r="B4761" t="str">
        <f>IF(E4761="","",INDEX(Лаборатории!A:A,MATCH('Производственный контроль'!E4761,Лаборатории!B:B,0)))</f>
        <v/>
      </c>
      <c r="C4761" t="str">
        <f>IF(E4761="","",VLOOKUP(E4761,Лаборатории!B:D,3,0))</f>
        <v/>
      </c>
      <c r="E4761" s="150"/>
      <c r="J4761" t="str">
        <f>IF(L4761="","",VLOOKUP(L4761,Продукция!B:D,3,0))</f>
        <v/>
      </c>
      <c r="K4761" t="str">
        <f>IF(L4761="","",VLOOKUP(L4761,Продукция!B:C,2,0))</f>
        <v/>
      </c>
      <c r="L4761" s="151"/>
      <c r="M4761" t="str">
        <f>IF(L4761="","",VLOOKUP(L4761,Продукция!B:L,11,0))</f>
        <v/>
      </c>
      <c r="AB4761" t="str">
        <f>IF(L4761="","",VLOOKUP(L4761&amp;I4761,Продукция!A:I,9,0))</f>
        <v/>
      </c>
      <c r="AF4761" t="str">
        <f>IF(AD4761="","",VLOOKUP(AD4761,'Сотрудники и ссылки'!A:B,2,0))</f>
        <v/>
      </c>
      <c r="AG4761" t="str">
        <f>IF(AD4761="","",VLOOKUP(AD4761,'Сотрудники и ссылки'!A:C,3,0))</f>
        <v/>
      </c>
      <c r="AI4761" t="str">
        <f>IF(AH4761="","",VLOOKUP(AH4761,'Сотрудники и ссылки'!A:B,2,0))</f>
        <v/>
      </c>
      <c r="AJ4761" t="str">
        <f>IF(AH4761="","",VLOOKUP(AH4761,'Сотрудники и ссылки'!A:C,3,0))</f>
        <v/>
      </c>
      <c r="AL4761" s="2" t="str">
        <f>IF(AK4761="","",AK4761+VLOOKUP(I4761,'Вид исследования'!B:E,4,0))</f>
        <v/>
      </c>
      <c r="AM4761" s="2" t="str">
        <f>IF(AK4761="","",AK4761+VLOOKUP(I4761,'Вид исследования'!B:F,5,0))</f>
        <v/>
      </c>
      <c r="AQ4761" t="str">
        <f>IFERROR(IF(L4761="","",VLOOKUP(L4761&amp;I4761,Продукция!A:K,11,0)),"обратитесь к админ справочника")</f>
        <v/>
      </c>
      <c r="AS4761" t="str">
        <f>IFERROR(IF(L4761="","",VLOOKUP(L4761&amp;I4761,Продукция!A:J,10,0)),"обратитесь к админ справочника")</f>
        <v/>
      </c>
    </row>
    <row r="4762" spans="1:45" x14ac:dyDescent="0.25">
      <c r="A4762" t="str">
        <f t="shared" si="84"/>
        <v/>
      </c>
      <c r="B4762" t="str">
        <f>IF(E4762="","",INDEX(Лаборатории!A:A,MATCH('Производственный контроль'!E4762,Лаборатории!B:B,0)))</f>
        <v/>
      </c>
      <c r="C4762" t="str">
        <f>IF(E4762="","",VLOOKUP(E4762,Лаборатории!B:D,3,0))</f>
        <v/>
      </c>
      <c r="E4762" s="150"/>
      <c r="J4762" t="str">
        <f>IF(L4762="","",VLOOKUP(L4762,Продукция!B:D,3,0))</f>
        <v/>
      </c>
      <c r="K4762" t="str">
        <f>IF(L4762="","",VLOOKUP(L4762,Продукция!B:C,2,0))</f>
        <v/>
      </c>
      <c r="L4762" s="151"/>
      <c r="M4762" t="str">
        <f>IF(L4762="","",VLOOKUP(L4762,Продукция!B:L,11,0))</f>
        <v/>
      </c>
      <c r="AB4762" t="str">
        <f>IF(L4762="","",VLOOKUP(L4762&amp;I4762,Продукция!A:I,9,0))</f>
        <v/>
      </c>
      <c r="AF4762" t="str">
        <f>IF(AD4762="","",VLOOKUP(AD4762,'Сотрудники и ссылки'!A:B,2,0))</f>
        <v/>
      </c>
      <c r="AG4762" t="str">
        <f>IF(AD4762="","",VLOOKUP(AD4762,'Сотрудники и ссылки'!A:C,3,0))</f>
        <v/>
      </c>
      <c r="AI4762" t="str">
        <f>IF(AH4762="","",VLOOKUP(AH4762,'Сотрудники и ссылки'!A:B,2,0))</f>
        <v/>
      </c>
      <c r="AJ4762" t="str">
        <f>IF(AH4762="","",VLOOKUP(AH4762,'Сотрудники и ссылки'!A:C,3,0))</f>
        <v/>
      </c>
      <c r="AL4762" s="2" t="str">
        <f>IF(AK4762="","",AK4762+VLOOKUP(I4762,'Вид исследования'!B:E,4,0))</f>
        <v/>
      </c>
      <c r="AM4762" s="2" t="str">
        <f>IF(AK4762="","",AK4762+VLOOKUP(I4762,'Вид исследования'!B:F,5,0))</f>
        <v/>
      </c>
      <c r="AQ4762" t="str">
        <f>IFERROR(IF(L4762="","",VLOOKUP(L4762&amp;I4762,Продукция!A:K,11,0)),"обратитесь к админ справочника")</f>
        <v/>
      </c>
      <c r="AS4762" t="str">
        <f>IFERROR(IF(L4762="","",VLOOKUP(L4762&amp;I4762,Продукция!A:J,10,0)),"обратитесь к админ справочника")</f>
        <v/>
      </c>
    </row>
    <row r="4763" spans="1:45" x14ac:dyDescent="0.25">
      <c r="A4763" t="str">
        <f t="shared" si="84"/>
        <v/>
      </c>
      <c r="B4763" t="str">
        <f>IF(E4763="","",INDEX(Лаборатории!A:A,MATCH('Производственный контроль'!E4763,Лаборатории!B:B,0)))</f>
        <v/>
      </c>
      <c r="C4763" t="str">
        <f>IF(E4763="","",VLOOKUP(E4763,Лаборатории!B:D,3,0))</f>
        <v/>
      </c>
      <c r="E4763" s="150"/>
      <c r="J4763" t="str">
        <f>IF(L4763="","",VLOOKUP(L4763,Продукция!B:D,3,0))</f>
        <v/>
      </c>
      <c r="K4763" t="str">
        <f>IF(L4763="","",VLOOKUP(L4763,Продукция!B:C,2,0))</f>
        <v/>
      </c>
      <c r="L4763" s="151"/>
      <c r="M4763" t="str">
        <f>IF(L4763="","",VLOOKUP(L4763,Продукция!B:L,11,0))</f>
        <v/>
      </c>
      <c r="AB4763" t="str">
        <f>IF(L4763="","",VLOOKUP(L4763&amp;I4763,Продукция!A:I,9,0))</f>
        <v/>
      </c>
      <c r="AF4763" t="str">
        <f>IF(AD4763="","",VLOOKUP(AD4763,'Сотрудники и ссылки'!A:B,2,0))</f>
        <v/>
      </c>
      <c r="AG4763" t="str">
        <f>IF(AD4763="","",VLOOKUP(AD4763,'Сотрудники и ссылки'!A:C,3,0))</f>
        <v/>
      </c>
      <c r="AI4763" t="str">
        <f>IF(AH4763="","",VLOOKUP(AH4763,'Сотрудники и ссылки'!A:B,2,0))</f>
        <v/>
      </c>
      <c r="AJ4763" t="str">
        <f>IF(AH4763="","",VLOOKUP(AH4763,'Сотрудники и ссылки'!A:C,3,0))</f>
        <v/>
      </c>
      <c r="AL4763" s="2" t="str">
        <f>IF(AK4763="","",AK4763+VLOOKUP(I4763,'Вид исследования'!B:E,4,0))</f>
        <v/>
      </c>
      <c r="AM4763" s="2" t="str">
        <f>IF(AK4763="","",AK4763+VLOOKUP(I4763,'Вид исследования'!B:F,5,0))</f>
        <v/>
      </c>
      <c r="AQ4763" t="str">
        <f>IFERROR(IF(L4763="","",VLOOKUP(L4763&amp;I4763,Продукция!A:K,11,0)),"обратитесь к админ справочника")</f>
        <v/>
      </c>
      <c r="AS4763" t="str">
        <f>IFERROR(IF(L4763="","",VLOOKUP(L4763&amp;I4763,Продукция!A:J,10,0)),"обратитесь к админ справочника")</f>
        <v/>
      </c>
    </row>
    <row r="4764" spans="1:45" x14ac:dyDescent="0.25">
      <c r="A4764" t="str">
        <f t="shared" si="84"/>
        <v/>
      </c>
      <c r="B4764" t="str">
        <f>IF(E4764="","",INDEX(Лаборатории!A:A,MATCH('Производственный контроль'!E4764,Лаборатории!B:B,0)))</f>
        <v/>
      </c>
      <c r="C4764" t="str">
        <f>IF(E4764="","",VLOOKUP(E4764,Лаборатории!B:D,3,0))</f>
        <v/>
      </c>
      <c r="E4764" s="150"/>
      <c r="J4764" t="str">
        <f>IF(L4764="","",VLOOKUP(L4764,Продукция!B:D,3,0))</f>
        <v/>
      </c>
      <c r="K4764" t="str">
        <f>IF(L4764="","",VLOOKUP(L4764,Продукция!B:C,2,0))</f>
        <v/>
      </c>
      <c r="L4764" s="151"/>
      <c r="M4764" t="str">
        <f>IF(L4764="","",VLOOKUP(L4764,Продукция!B:L,11,0))</f>
        <v/>
      </c>
      <c r="AB4764" t="str">
        <f>IF(L4764="","",VLOOKUP(L4764&amp;I4764,Продукция!A:I,9,0))</f>
        <v/>
      </c>
      <c r="AF4764" t="str">
        <f>IF(AD4764="","",VLOOKUP(AD4764,'Сотрудники и ссылки'!A:B,2,0))</f>
        <v/>
      </c>
      <c r="AG4764" t="str">
        <f>IF(AD4764="","",VLOOKUP(AD4764,'Сотрудники и ссылки'!A:C,3,0))</f>
        <v/>
      </c>
      <c r="AI4764" t="str">
        <f>IF(AH4764="","",VLOOKUP(AH4764,'Сотрудники и ссылки'!A:B,2,0))</f>
        <v/>
      </c>
      <c r="AJ4764" t="str">
        <f>IF(AH4764="","",VLOOKUP(AH4764,'Сотрудники и ссылки'!A:C,3,0))</f>
        <v/>
      </c>
      <c r="AL4764" s="2" t="str">
        <f>IF(AK4764="","",AK4764+VLOOKUP(I4764,'Вид исследования'!B:E,4,0))</f>
        <v/>
      </c>
      <c r="AM4764" s="2" t="str">
        <f>IF(AK4764="","",AK4764+VLOOKUP(I4764,'Вид исследования'!B:F,5,0))</f>
        <v/>
      </c>
      <c r="AQ4764" t="str">
        <f>IFERROR(IF(L4764="","",VLOOKUP(L4764&amp;I4764,Продукция!A:K,11,0)),"обратитесь к админ справочника")</f>
        <v/>
      </c>
      <c r="AS4764" t="str">
        <f>IFERROR(IF(L4764="","",VLOOKUP(L4764&amp;I4764,Продукция!A:J,10,0)),"обратитесь к админ справочника")</f>
        <v/>
      </c>
    </row>
    <row r="4765" spans="1:45" x14ac:dyDescent="0.25">
      <c r="A4765" t="str">
        <f t="shared" si="84"/>
        <v/>
      </c>
      <c r="B4765" t="str">
        <f>IF(E4765="","",INDEX(Лаборатории!A:A,MATCH('Производственный контроль'!E4765,Лаборатории!B:B,0)))</f>
        <v/>
      </c>
      <c r="C4765" t="str">
        <f>IF(E4765="","",VLOOKUP(E4765,Лаборатории!B:D,3,0))</f>
        <v/>
      </c>
      <c r="E4765" s="150"/>
      <c r="J4765" t="str">
        <f>IF(L4765="","",VLOOKUP(L4765,Продукция!B:D,3,0))</f>
        <v/>
      </c>
      <c r="K4765" t="str">
        <f>IF(L4765="","",VLOOKUP(L4765,Продукция!B:C,2,0))</f>
        <v/>
      </c>
      <c r="L4765" s="151"/>
      <c r="M4765" t="str">
        <f>IF(L4765="","",VLOOKUP(L4765,Продукция!B:L,11,0))</f>
        <v/>
      </c>
      <c r="AB4765" t="str">
        <f>IF(L4765="","",VLOOKUP(L4765&amp;I4765,Продукция!A:I,9,0))</f>
        <v/>
      </c>
      <c r="AF4765" t="str">
        <f>IF(AD4765="","",VLOOKUP(AD4765,'Сотрудники и ссылки'!A:B,2,0))</f>
        <v/>
      </c>
      <c r="AG4765" t="str">
        <f>IF(AD4765="","",VLOOKUP(AD4765,'Сотрудники и ссылки'!A:C,3,0))</f>
        <v/>
      </c>
      <c r="AI4765" t="str">
        <f>IF(AH4765="","",VLOOKUP(AH4765,'Сотрудники и ссылки'!A:B,2,0))</f>
        <v/>
      </c>
      <c r="AJ4765" t="str">
        <f>IF(AH4765="","",VLOOKUP(AH4765,'Сотрудники и ссылки'!A:C,3,0))</f>
        <v/>
      </c>
      <c r="AL4765" s="2" t="str">
        <f>IF(AK4765="","",AK4765+VLOOKUP(I4765,'Вид исследования'!B:E,4,0))</f>
        <v/>
      </c>
      <c r="AM4765" s="2" t="str">
        <f>IF(AK4765="","",AK4765+VLOOKUP(I4765,'Вид исследования'!B:F,5,0))</f>
        <v/>
      </c>
      <c r="AQ4765" t="str">
        <f>IFERROR(IF(L4765="","",VLOOKUP(L4765&amp;I4765,Продукция!A:K,11,0)),"обратитесь к админ справочника")</f>
        <v/>
      </c>
      <c r="AS4765" t="str">
        <f>IFERROR(IF(L4765="","",VLOOKUP(L4765&amp;I4765,Продукция!A:J,10,0)),"обратитесь к админ справочника")</f>
        <v/>
      </c>
    </row>
    <row r="4766" spans="1:45" x14ac:dyDescent="0.25">
      <c r="A4766" t="str">
        <f t="shared" si="84"/>
        <v/>
      </c>
      <c r="B4766" t="str">
        <f>IF(E4766="","",INDEX(Лаборатории!A:A,MATCH('Производственный контроль'!E4766,Лаборатории!B:B,0)))</f>
        <v/>
      </c>
      <c r="C4766" t="str">
        <f>IF(E4766="","",VLOOKUP(E4766,Лаборатории!B:D,3,0))</f>
        <v/>
      </c>
      <c r="E4766" s="150"/>
      <c r="J4766" t="str">
        <f>IF(L4766="","",VLOOKUP(L4766,Продукция!B:D,3,0))</f>
        <v/>
      </c>
      <c r="K4766" t="str">
        <f>IF(L4766="","",VLOOKUP(L4766,Продукция!B:C,2,0))</f>
        <v/>
      </c>
      <c r="L4766" s="151"/>
      <c r="M4766" t="str">
        <f>IF(L4766="","",VLOOKUP(L4766,Продукция!B:L,11,0))</f>
        <v/>
      </c>
      <c r="AB4766" t="str">
        <f>IF(L4766="","",VLOOKUP(L4766&amp;I4766,Продукция!A:I,9,0))</f>
        <v/>
      </c>
      <c r="AF4766" t="str">
        <f>IF(AD4766="","",VLOOKUP(AD4766,'Сотрудники и ссылки'!A:B,2,0))</f>
        <v/>
      </c>
      <c r="AG4766" t="str">
        <f>IF(AD4766="","",VLOOKUP(AD4766,'Сотрудники и ссылки'!A:C,3,0))</f>
        <v/>
      </c>
      <c r="AI4766" t="str">
        <f>IF(AH4766="","",VLOOKUP(AH4766,'Сотрудники и ссылки'!A:B,2,0))</f>
        <v/>
      </c>
      <c r="AJ4766" t="str">
        <f>IF(AH4766="","",VLOOKUP(AH4766,'Сотрудники и ссылки'!A:C,3,0))</f>
        <v/>
      </c>
      <c r="AL4766" s="2" t="str">
        <f>IF(AK4766="","",AK4766+VLOOKUP(I4766,'Вид исследования'!B:E,4,0))</f>
        <v/>
      </c>
      <c r="AM4766" s="2" t="str">
        <f>IF(AK4766="","",AK4766+VLOOKUP(I4766,'Вид исследования'!B:F,5,0))</f>
        <v/>
      </c>
      <c r="AQ4766" t="str">
        <f>IFERROR(IF(L4766="","",VLOOKUP(L4766&amp;I4766,Продукция!A:K,11,0)),"обратитесь к админ справочника")</f>
        <v/>
      </c>
      <c r="AS4766" t="str">
        <f>IFERROR(IF(L4766="","",VLOOKUP(L4766&amp;I4766,Продукция!A:J,10,0)),"обратитесь к админ справочника")</f>
        <v/>
      </c>
    </row>
    <row r="4767" spans="1:45" x14ac:dyDescent="0.25">
      <c r="A4767" t="str">
        <f t="shared" si="84"/>
        <v/>
      </c>
      <c r="B4767" t="str">
        <f>IF(E4767="","",INDEX(Лаборатории!A:A,MATCH('Производственный контроль'!E4767,Лаборатории!B:B,0)))</f>
        <v/>
      </c>
      <c r="C4767" t="str">
        <f>IF(E4767="","",VLOOKUP(E4767,Лаборатории!B:D,3,0))</f>
        <v/>
      </c>
      <c r="E4767" s="150"/>
      <c r="J4767" t="str">
        <f>IF(L4767="","",VLOOKUP(L4767,Продукция!B:D,3,0))</f>
        <v/>
      </c>
      <c r="K4767" t="str">
        <f>IF(L4767="","",VLOOKUP(L4767,Продукция!B:C,2,0))</f>
        <v/>
      </c>
      <c r="L4767" s="151"/>
      <c r="M4767" t="str">
        <f>IF(L4767="","",VLOOKUP(L4767,Продукция!B:L,11,0))</f>
        <v/>
      </c>
      <c r="AB4767" t="str">
        <f>IF(L4767="","",VLOOKUP(L4767&amp;I4767,Продукция!A:I,9,0))</f>
        <v/>
      </c>
      <c r="AF4767" t="str">
        <f>IF(AD4767="","",VLOOKUP(AD4767,'Сотрудники и ссылки'!A:B,2,0))</f>
        <v/>
      </c>
      <c r="AG4767" t="str">
        <f>IF(AD4767="","",VLOOKUP(AD4767,'Сотрудники и ссылки'!A:C,3,0))</f>
        <v/>
      </c>
      <c r="AI4767" t="str">
        <f>IF(AH4767="","",VLOOKUP(AH4767,'Сотрудники и ссылки'!A:B,2,0))</f>
        <v/>
      </c>
      <c r="AJ4767" t="str">
        <f>IF(AH4767="","",VLOOKUP(AH4767,'Сотрудники и ссылки'!A:C,3,0))</f>
        <v/>
      </c>
      <c r="AL4767" s="2" t="str">
        <f>IF(AK4767="","",AK4767+VLOOKUP(I4767,'Вид исследования'!B:E,4,0))</f>
        <v/>
      </c>
      <c r="AM4767" s="2" t="str">
        <f>IF(AK4767="","",AK4767+VLOOKUP(I4767,'Вид исследования'!B:F,5,0))</f>
        <v/>
      </c>
      <c r="AQ4767" t="str">
        <f>IFERROR(IF(L4767="","",VLOOKUP(L4767&amp;I4767,Продукция!A:K,11,0)),"обратитесь к админ справочника")</f>
        <v/>
      </c>
      <c r="AS4767" t="str">
        <f>IFERROR(IF(L4767="","",VLOOKUP(L4767&amp;I4767,Продукция!A:J,10,0)),"обратитесь к админ справочника")</f>
        <v/>
      </c>
    </row>
    <row r="4768" spans="1:45" x14ac:dyDescent="0.25">
      <c r="A4768" t="str">
        <f t="shared" si="84"/>
        <v/>
      </c>
      <c r="B4768" t="str">
        <f>IF(E4768="","",INDEX(Лаборатории!A:A,MATCH('Производственный контроль'!E4768,Лаборатории!B:B,0)))</f>
        <v/>
      </c>
      <c r="C4768" t="str">
        <f>IF(E4768="","",VLOOKUP(E4768,Лаборатории!B:D,3,0))</f>
        <v/>
      </c>
      <c r="E4768" s="150"/>
      <c r="J4768" t="str">
        <f>IF(L4768="","",VLOOKUP(L4768,Продукция!B:D,3,0))</f>
        <v/>
      </c>
      <c r="K4768" t="str">
        <f>IF(L4768="","",VLOOKUP(L4768,Продукция!B:C,2,0))</f>
        <v/>
      </c>
      <c r="L4768" s="151"/>
      <c r="M4768" t="str">
        <f>IF(L4768="","",VLOOKUP(L4768,Продукция!B:L,11,0))</f>
        <v/>
      </c>
      <c r="AB4768" t="str">
        <f>IF(L4768="","",VLOOKUP(L4768&amp;I4768,Продукция!A:I,9,0))</f>
        <v/>
      </c>
      <c r="AF4768" t="str">
        <f>IF(AD4768="","",VLOOKUP(AD4768,'Сотрудники и ссылки'!A:B,2,0))</f>
        <v/>
      </c>
      <c r="AG4768" t="str">
        <f>IF(AD4768="","",VLOOKUP(AD4768,'Сотрудники и ссылки'!A:C,3,0))</f>
        <v/>
      </c>
      <c r="AI4768" t="str">
        <f>IF(AH4768="","",VLOOKUP(AH4768,'Сотрудники и ссылки'!A:B,2,0))</f>
        <v/>
      </c>
      <c r="AJ4768" t="str">
        <f>IF(AH4768="","",VLOOKUP(AH4768,'Сотрудники и ссылки'!A:C,3,0))</f>
        <v/>
      </c>
      <c r="AL4768" s="2" t="str">
        <f>IF(AK4768="","",AK4768+VLOOKUP(I4768,'Вид исследования'!B:E,4,0))</f>
        <v/>
      </c>
      <c r="AM4768" s="2" t="str">
        <f>IF(AK4768="","",AK4768+VLOOKUP(I4768,'Вид исследования'!B:F,5,0))</f>
        <v/>
      </c>
      <c r="AQ4768" t="str">
        <f>IFERROR(IF(L4768="","",VLOOKUP(L4768&amp;I4768,Продукция!A:K,11,0)),"обратитесь к админ справочника")</f>
        <v/>
      </c>
      <c r="AS4768" t="str">
        <f>IFERROR(IF(L4768="","",VLOOKUP(L4768&amp;I4768,Продукция!A:J,10,0)),"обратитесь к админ справочника")</f>
        <v/>
      </c>
    </row>
    <row r="4769" spans="1:45" x14ac:dyDescent="0.25">
      <c r="A4769" t="str">
        <f t="shared" si="84"/>
        <v/>
      </c>
      <c r="B4769" t="str">
        <f>IF(E4769="","",INDEX(Лаборатории!A:A,MATCH('Производственный контроль'!E4769,Лаборатории!B:B,0)))</f>
        <v/>
      </c>
      <c r="C4769" t="str">
        <f>IF(E4769="","",VLOOKUP(E4769,Лаборатории!B:D,3,0))</f>
        <v/>
      </c>
      <c r="E4769" s="150"/>
      <c r="J4769" t="str">
        <f>IF(L4769="","",VLOOKUP(L4769,Продукция!B:D,3,0))</f>
        <v/>
      </c>
      <c r="K4769" t="str">
        <f>IF(L4769="","",VLOOKUP(L4769,Продукция!B:C,2,0))</f>
        <v/>
      </c>
      <c r="L4769" s="151"/>
      <c r="M4769" t="str">
        <f>IF(L4769="","",VLOOKUP(L4769,Продукция!B:L,11,0))</f>
        <v/>
      </c>
      <c r="AB4769" t="str">
        <f>IF(L4769="","",VLOOKUP(L4769&amp;I4769,Продукция!A:I,9,0))</f>
        <v/>
      </c>
      <c r="AF4769" t="str">
        <f>IF(AD4769="","",VLOOKUP(AD4769,'Сотрудники и ссылки'!A:B,2,0))</f>
        <v/>
      </c>
      <c r="AG4769" t="str">
        <f>IF(AD4769="","",VLOOKUP(AD4769,'Сотрудники и ссылки'!A:C,3,0))</f>
        <v/>
      </c>
      <c r="AI4769" t="str">
        <f>IF(AH4769="","",VLOOKUP(AH4769,'Сотрудники и ссылки'!A:B,2,0))</f>
        <v/>
      </c>
      <c r="AJ4769" t="str">
        <f>IF(AH4769="","",VLOOKUP(AH4769,'Сотрудники и ссылки'!A:C,3,0))</f>
        <v/>
      </c>
      <c r="AL4769" s="2" t="str">
        <f>IF(AK4769="","",AK4769+VLOOKUP(I4769,'Вид исследования'!B:E,4,0))</f>
        <v/>
      </c>
      <c r="AM4769" s="2" t="str">
        <f>IF(AK4769="","",AK4769+VLOOKUP(I4769,'Вид исследования'!B:F,5,0))</f>
        <v/>
      </c>
      <c r="AQ4769" t="str">
        <f>IFERROR(IF(L4769="","",VLOOKUP(L4769&amp;I4769,Продукция!A:K,11,0)),"обратитесь к админ справочника")</f>
        <v/>
      </c>
      <c r="AS4769" t="str">
        <f>IFERROR(IF(L4769="","",VLOOKUP(L4769&amp;I4769,Продукция!A:J,10,0)),"обратитесь к админ справочника")</f>
        <v/>
      </c>
    </row>
    <row r="4770" spans="1:45" x14ac:dyDescent="0.25">
      <c r="A4770" t="str">
        <f t="shared" si="84"/>
        <v/>
      </c>
      <c r="B4770" t="str">
        <f>IF(E4770="","",INDEX(Лаборатории!A:A,MATCH('Производственный контроль'!E4770,Лаборатории!B:B,0)))</f>
        <v/>
      </c>
      <c r="C4770" t="str">
        <f>IF(E4770="","",VLOOKUP(E4770,Лаборатории!B:D,3,0))</f>
        <v/>
      </c>
      <c r="E4770" s="150"/>
      <c r="J4770" t="str">
        <f>IF(L4770="","",VLOOKUP(L4770,Продукция!B:D,3,0))</f>
        <v/>
      </c>
      <c r="K4770" t="str">
        <f>IF(L4770="","",VLOOKUP(L4770,Продукция!B:C,2,0))</f>
        <v/>
      </c>
      <c r="L4770" s="151"/>
      <c r="M4770" t="str">
        <f>IF(L4770="","",VLOOKUP(L4770,Продукция!B:L,11,0))</f>
        <v/>
      </c>
      <c r="AB4770" t="str">
        <f>IF(L4770="","",VLOOKUP(L4770&amp;I4770,Продукция!A:I,9,0))</f>
        <v/>
      </c>
      <c r="AF4770" t="str">
        <f>IF(AD4770="","",VLOOKUP(AD4770,'Сотрудники и ссылки'!A:B,2,0))</f>
        <v/>
      </c>
      <c r="AG4770" t="str">
        <f>IF(AD4770="","",VLOOKUP(AD4770,'Сотрудники и ссылки'!A:C,3,0))</f>
        <v/>
      </c>
      <c r="AI4770" t="str">
        <f>IF(AH4770="","",VLOOKUP(AH4770,'Сотрудники и ссылки'!A:B,2,0))</f>
        <v/>
      </c>
      <c r="AJ4770" t="str">
        <f>IF(AH4770="","",VLOOKUP(AH4770,'Сотрудники и ссылки'!A:C,3,0))</f>
        <v/>
      </c>
      <c r="AL4770" s="2" t="str">
        <f>IF(AK4770="","",AK4770+VLOOKUP(I4770,'Вид исследования'!B:E,4,0))</f>
        <v/>
      </c>
      <c r="AM4770" s="2" t="str">
        <f>IF(AK4770="","",AK4770+VLOOKUP(I4770,'Вид исследования'!B:F,5,0))</f>
        <v/>
      </c>
      <c r="AQ4770" t="str">
        <f>IFERROR(IF(L4770="","",VLOOKUP(L4770&amp;I4770,Продукция!A:K,11,0)),"обратитесь к админ справочника")</f>
        <v/>
      </c>
      <c r="AS4770" t="str">
        <f>IFERROR(IF(L4770="","",VLOOKUP(L4770&amp;I4770,Продукция!A:J,10,0)),"обратитесь к админ справочника")</f>
        <v/>
      </c>
    </row>
    <row r="4771" spans="1:45" x14ac:dyDescent="0.25">
      <c r="A4771" t="str">
        <f t="shared" si="84"/>
        <v/>
      </c>
      <c r="B4771" t="str">
        <f>IF(E4771="","",INDEX(Лаборатории!A:A,MATCH('Производственный контроль'!E4771,Лаборатории!B:B,0)))</f>
        <v/>
      </c>
      <c r="C4771" t="str">
        <f>IF(E4771="","",VLOOKUP(E4771,Лаборатории!B:D,3,0))</f>
        <v/>
      </c>
      <c r="E4771" s="150"/>
      <c r="J4771" t="str">
        <f>IF(L4771="","",VLOOKUP(L4771,Продукция!B:D,3,0))</f>
        <v/>
      </c>
      <c r="K4771" t="str">
        <f>IF(L4771="","",VLOOKUP(L4771,Продукция!B:C,2,0))</f>
        <v/>
      </c>
      <c r="L4771" s="151"/>
      <c r="M4771" t="str">
        <f>IF(L4771="","",VLOOKUP(L4771,Продукция!B:L,11,0))</f>
        <v/>
      </c>
      <c r="AB4771" t="str">
        <f>IF(L4771="","",VLOOKUP(L4771&amp;I4771,Продукция!A:I,9,0))</f>
        <v/>
      </c>
      <c r="AF4771" t="str">
        <f>IF(AD4771="","",VLOOKUP(AD4771,'Сотрудники и ссылки'!A:B,2,0))</f>
        <v/>
      </c>
      <c r="AG4771" t="str">
        <f>IF(AD4771="","",VLOOKUP(AD4771,'Сотрудники и ссылки'!A:C,3,0))</f>
        <v/>
      </c>
      <c r="AI4771" t="str">
        <f>IF(AH4771="","",VLOOKUP(AH4771,'Сотрудники и ссылки'!A:B,2,0))</f>
        <v/>
      </c>
      <c r="AJ4771" t="str">
        <f>IF(AH4771="","",VLOOKUP(AH4771,'Сотрудники и ссылки'!A:C,3,0))</f>
        <v/>
      </c>
      <c r="AL4771" s="2" t="str">
        <f>IF(AK4771="","",AK4771+VLOOKUP(I4771,'Вид исследования'!B:E,4,0))</f>
        <v/>
      </c>
      <c r="AM4771" s="2" t="str">
        <f>IF(AK4771="","",AK4771+VLOOKUP(I4771,'Вид исследования'!B:F,5,0))</f>
        <v/>
      </c>
      <c r="AQ4771" t="str">
        <f>IFERROR(IF(L4771="","",VLOOKUP(L4771&amp;I4771,Продукция!A:K,11,0)),"обратитесь к админ справочника")</f>
        <v/>
      </c>
      <c r="AS4771" t="str">
        <f>IFERROR(IF(L4771="","",VLOOKUP(L4771&amp;I4771,Продукция!A:J,10,0)),"обратитесь к админ справочника")</f>
        <v/>
      </c>
    </row>
    <row r="4772" spans="1:45" x14ac:dyDescent="0.25">
      <c r="A4772" t="str">
        <f t="shared" si="84"/>
        <v/>
      </c>
      <c r="B4772" t="str">
        <f>IF(E4772="","",INDEX(Лаборатории!A:A,MATCH('Производственный контроль'!E4772,Лаборатории!B:B,0)))</f>
        <v/>
      </c>
      <c r="C4772" t="str">
        <f>IF(E4772="","",VLOOKUP(E4772,Лаборатории!B:D,3,0))</f>
        <v/>
      </c>
      <c r="E4772" s="150"/>
      <c r="J4772" t="str">
        <f>IF(L4772="","",VLOOKUP(L4772,Продукция!B:D,3,0))</f>
        <v/>
      </c>
      <c r="K4772" t="str">
        <f>IF(L4772="","",VLOOKUP(L4772,Продукция!B:C,2,0))</f>
        <v/>
      </c>
      <c r="L4772" s="151"/>
      <c r="M4772" t="str">
        <f>IF(L4772="","",VLOOKUP(L4772,Продукция!B:L,11,0))</f>
        <v/>
      </c>
      <c r="AB4772" t="str">
        <f>IF(L4772="","",VLOOKUP(L4772&amp;I4772,Продукция!A:I,9,0))</f>
        <v/>
      </c>
      <c r="AF4772" t="str">
        <f>IF(AD4772="","",VLOOKUP(AD4772,'Сотрудники и ссылки'!A:B,2,0))</f>
        <v/>
      </c>
      <c r="AG4772" t="str">
        <f>IF(AD4772="","",VLOOKUP(AD4772,'Сотрудники и ссылки'!A:C,3,0))</f>
        <v/>
      </c>
      <c r="AI4772" t="str">
        <f>IF(AH4772="","",VLOOKUP(AH4772,'Сотрудники и ссылки'!A:B,2,0))</f>
        <v/>
      </c>
      <c r="AJ4772" t="str">
        <f>IF(AH4772="","",VLOOKUP(AH4772,'Сотрудники и ссылки'!A:C,3,0))</f>
        <v/>
      </c>
      <c r="AL4772" s="2" t="str">
        <f>IF(AK4772="","",AK4772+VLOOKUP(I4772,'Вид исследования'!B:E,4,0))</f>
        <v/>
      </c>
      <c r="AM4772" s="2" t="str">
        <f>IF(AK4772="","",AK4772+VLOOKUP(I4772,'Вид исследования'!B:F,5,0))</f>
        <v/>
      </c>
      <c r="AQ4772" t="str">
        <f>IFERROR(IF(L4772="","",VLOOKUP(L4772&amp;I4772,Продукция!A:K,11,0)),"обратитесь к админ справочника")</f>
        <v/>
      </c>
      <c r="AS4772" t="str">
        <f>IFERROR(IF(L4772="","",VLOOKUP(L4772&amp;I4772,Продукция!A:J,10,0)),"обратитесь к админ справочника")</f>
        <v/>
      </c>
    </row>
    <row r="4773" spans="1:45" x14ac:dyDescent="0.25">
      <c r="A4773" t="str">
        <f t="shared" si="84"/>
        <v/>
      </c>
      <c r="B4773" t="str">
        <f>IF(E4773="","",INDEX(Лаборатории!A:A,MATCH('Производственный контроль'!E4773,Лаборатории!B:B,0)))</f>
        <v/>
      </c>
      <c r="C4773" t="str">
        <f>IF(E4773="","",VLOOKUP(E4773,Лаборатории!B:D,3,0))</f>
        <v/>
      </c>
      <c r="E4773" s="150"/>
      <c r="J4773" t="str">
        <f>IF(L4773="","",VLOOKUP(L4773,Продукция!B:D,3,0))</f>
        <v/>
      </c>
      <c r="K4773" t="str">
        <f>IF(L4773="","",VLOOKUP(L4773,Продукция!B:C,2,0))</f>
        <v/>
      </c>
      <c r="L4773" s="151"/>
      <c r="M4773" t="str">
        <f>IF(L4773="","",VLOOKUP(L4773,Продукция!B:L,11,0))</f>
        <v/>
      </c>
      <c r="AB4773" t="str">
        <f>IF(L4773="","",VLOOKUP(L4773&amp;I4773,Продукция!A:I,9,0))</f>
        <v/>
      </c>
      <c r="AF4773" t="str">
        <f>IF(AD4773="","",VLOOKUP(AD4773,'Сотрудники и ссылки'!A:B,2,0))</f>
        <v/>
      </c>
      <c r="AG4773" t="str">
        <f>IF(AD4773="","",VLOOKUP(AD4773,'Сотрудники и ссылки'!A:C,3,0))</f>
        <v/>
      </c>
      <c r="AI4773" t="str">
        <f>IF(AH4773="","",VLOOKUP(AH4773,'Сотрудники и ссылки'!A:B,2,0))</f>
        <v/>
      </c>
      <c r="AJ4773" t="str">
        <f>IF(AH4773="","",VLOOKUP(AH4773,'Сотрудники и ссылки'!A:C,3,0))</f>
        <v/>
      </c>
      <c r="AL4773" s="2" t="str">
        <f>IF(AK4773="","",AK4773+VLOOKUP(I4773,'Вид исследования'!B:E,4,0))</f>
        <v/>
      </c>
      <c r="AM4773" s="2" t="str">
        <f>IF(AK4773="","",AK4773+VLOOKUP(I4773,'Вид исследования'!B:F,5,0))</f>
        <v/>
      </c>
      <c r="AQ4773" t="str">
        <f>IFERROR(IF(L4773="","",VLOOKUP(L4773&amp;I4773,Продукция!A:K,11,0)),"обратитесь к админ справочника")</f>
        <v/>
      </c>
      <c r="AS4773" t="str">
        <f>IFERROR(IF(L4773="","",VLOOKUP(L4773&amp;I4773,Продукция!A:J,10,0)),"обратитесь к админ справочника")</f>
        <v/>
      </c>
    </row>
    <row r="4774" spans="1:45" x14ac:dyDescent="0.25">
      <c r="A4774" t="str">
        <f t="shared" si="84"/>
        <v/>
      </c>
      <c r="B4774" t="str">
        <f>IF(E4774="","",INDEX(Лаборатории!A:A,MATCH('Производственный контроль'!E4774,Лаборатории!B:B,0)))</f>
        <v/>
      </c>
      <c r="C4774" t="str">
        <f>IF(E4774="","",VLOOKUP(E4774,Лаборатории!B:D,3,0))</f>
        <v/>
      </c>
      <c r="E4774" s="150"/>
      <c r="J4774" t="str">
        <f>IF(L4774="","",VLOOKUP(L4774,Продукция!B:D,3,0))</f>
        <v/>
      </c>
      <c r="K4774" t="str">
        <f>IF(L4774="","",VLOOKUP(L4774,Продукция!B:C,2,0))</f>
        <v/>
      </c>
      <c r="L4774" s="151"/>
      <c r="M4774" t="str">
        <f>IF(L4774="","",VLOOKUP(L4774,Продукция!B:L,11,0))</f>
        <v/>
      </c>
      <c r="AB4774" t="str">
        <f>IF(L4774="","",VLOOKUP(L4774&amp;I4774,Продукция!A:I,9,0))</f>
        <v/>
      </c>
      <c r="AF4774" t="str">
        <f>IF(AD4774="","",VLOOKUP(AD4774,'Сотрудники и ссылки'!A:B,2,0))</f>
        <v/>
      </c>
      <c r="AG4774" t="str">
        <f>IF(AD4774="","",VLOOKUP(AD4774,'Сотрудники и ссылки'!A:C,3,0))</f>
        <v/>
      </c>
      <c r="AI4774" t="str">
        <f>IF(AH4774="","",VLOOKUP(AH4774,'Сотрудники и ссылки'!A:B,2,0))</f>
        <v/>
      </c>
      <c r="AJ4774" t="str">
        <f>IF(AH4774="","",VLOOKUP(AH4774,'Сотрудники и ссылки'!A:C,3,0))</f>
        <v/>
      </c>
      <c r="AL4774" s="2" t="str">
        <f>IF(AK4774="","",AK4774+VLOOKUP(I4774,'Вид исследования'!B:E,4,0))</f>
        <v/>
      </c>
      <c r="AM4774" s="2" t="str">
        <f>IF(AK4774="","",AK4774+VLOOKUP(I4774,'Вид исследования'!B:F,5,0))</f>
        <v/>
      </c>
      <c r="AQ4774" t="str">
        <f>IFERROR(IF(L4774="","",VLOOKUP(L4774&amp;I4774,Продукция!A:K,11,0)),"обратитесь к админ справочника")</f>
        <v/>
      </c>
      <c r="AS4774" t="str">
        <f>IFERROR(IF(L4774="","",VLOOKUP(L4774&amp;I4774,Продукция!A:J,10,0)),"обратитесь к админ справочника")</f>
        <v/>
      </c>
    </row>
    <row r="4775" spans="1:45" x14ac:dyDescent="0.25">
      <c r="A4775" t="str">
        <f t="shared" si="84"/>
        <v/>
      </c>
      <c r="B4775" t="str">
        <f>IF(E4775="","",INDEX(Лаборатории!A:A,MATCH('Производственный контроль'!E4775,Лаборатории!B:B,0)))</f>
        <v/>
      </c>
      <c r="C4775" t="str">
        <f>IF(E4775="","",VLOOKUP(E4775,Лаборатории!B:D,3,0))</f>
        <v/>
      </c>
      <c r="E4775" s="150"/>
      <c r="J4775" t="str">
        <f>IF(L4775="","",VLOOKUP(L4775,Продукция!B:D,3,0))</f>
        <v/>
      </c>
      <c r="K4775" t="str">
        <f>IF(L4775="","",VLOOKUP(L4775,Продукция!B:C,2,0))</f>
        <v/>
      </c>
      <c r="L4775" s="151"/>
      <c r="M4775" t="str">
        <f>IF(L4775="","",VLOOKUP(L4775,Продукция!B:L,11,0))</f>
        <v/>
      </c>
      <c r="AB4775" t="str">
        <f>IF(L4775="","",VLOOKUP(L4775&amp;I4775,Продукция!A:I,9,0))</f>
        <v/>
      </c>
      <c r="AF4775" t="str">
        <f>IF(AD4775="","",VLOOKUP(AD4775,'Сотрудники и ссылки'!A:B,2,0))</f>
        <v/>
      </c>
      <c r="AG4775" t="str">
        <f>IF(AD4775="","",VLOOKUP(AD4775,'Сотрудники и ссылки'!A:C,3,0))</f>
        <v/>
      </c>
      <c r="AI4775" t="str">
        <f>IF(AH4775="","",VLOOKUP(AH4775,'Сотрудники и ссылки'!A:B,2,0))</f>
        <v/>
      </c>
      <c r="AJ4775" t="str">
        <f>IF(AH4775="","",VLOOKUP(AH4775,'Сотрудники и ссылки'!A:C,3,0))</f>
        <v/>
      </c>
      <c r="AL4775" s="2" t="str">
        <f>IF(AK4775="","",AK4775+VLOOKUP(I4775,'Вид исследования'!B:E,4,0))</f>
        <v/>
      </c>
      <c r="AM4775" s="2" t="str">
        <f>IF(AK4775="","",AK4775+VLOOKUP(I4775,'Вид исследования'!B:F,5,0))</f>
        <v/>
      </c>
      <c r="AQ4775" t="str">
        <f>IFERROR(IF(L4775="","",VLOOKUP(L4775&amp;I4775,Продукция!A:K,11,0)),"обратитесь к админ справочника")</f>
        <v/>
      </c>
      <c r="AS4775" t="str">
        <f>IFERROR(IF(L4775="","",VLOOKUP(L4775&amp;I4775,Продукция!A:J,10,0)),"обратитесь к админ справочника")</f>
        <v/>
      </c>
    </row>
    <row r="4776" spans="1:45" x14ac:dyDescent="0.25">
      <c r="A4776" t="str">
        <f t="shared" si="84"/>
        <v/>
      </c>
      <c r="B4776" t="str">
        <f>IF(E4776="","",INDEX(Лаборатории!A:A,MATCH('Производственный контроль'!E4776,Лаборатории!B:B,0)))</f>
        <v/>
      </c>
      <c r="C4776" t="str">
        <f>IF(E4776="","",VLOOKUP(E4776,Лаборатории!B:D,3,0))</f>
        <v/>
      </c>
      <c r="E4776" s="150"/>
      <c r="J4776" t="str">
        <f>IF(L4776="","",VLOOKUP(L4776,Продукция!B:D,3,0))</f>
        <v/>
      </c>
      <c r="K4776" t="str">
        <f>IF(L4776="","",VLOOKUP(L4776,Продукция!B:C,2,0))</f>
        <v/>
      </c>
      <c r="L4776" s="151"/>
      <c r="M4776" t="str">
        <f>IF(L4776="","",VLOOKUP(L4776,Продукция!B:L,11,0))</f>
        <v/>
      </c>
      <c r="AB4776" t="str">
        <f>IF(L4776="","",VLOOKUP(L4776&amp;I4776,Продукция!A:I,9,0))</f>
        <v/>
      </c>
      <c r="AF4776" t="str">
        <f>IF(AD4776="","",VLOOKUP(AD4776,'Сотрудники и ссылки'!A:B,2,0))</f>
        <v/>
      </c>
      <c r="AG4776" t="str">
        <f>IF(AD4776="","",VLOOKUP(AD4776,'Сотрудники и ссылки'!A:C,3,0))</f>
        <v/>
      </c>
      <c r="AI4776" t="str">
        <f>IF(AH4776="","",VLOOKUP(AH4776,'Сотрудники и ссылки'!A:B,2,0))</f>
        <v/>
      </c>
      <c r="AJ4776" t="str">
        <f>IF(AH4776="","",VLOOKUP(AH4776,'Сотрудники и ссылки'!A:C,3,0))</f>
        <v/>
      </c>
      <c r="AL4776" s="2" t="str">
        <f>IF(AK4776="","",AK4776+VLOOKUP(I4776,'Вид исследования'!B:E,4,0))</f>
        <v/>
      </c>
      <c r="AM4776" s="2" t="str">
        <f>IF(AK4776="","",AK4776+VLOOKUP(I4776,'Вид исследования'!B:F,5,0))</f>
        <v/>
      </c>
      <c r="AQ4776" t="str">
        <f>IFERROR(IF(L4776="","",VLOOKUP(L4776&amp;I4776,Продукция!A:K,11,0)),"обратитесь к админ справочника")</f>
        <v/>
      </c>
      <c r="AS4776" t="str">
        <f>IFERROR(IF(L4776="","",VLOOKUP(L4776&amp;I4776,Продукция!A:J,10,0)),"обратитесь к админ справочника")</f>
        <v/>
      </c>
    </row>
    <row r="4777" spans="1:45" x14ac:dyDescent="0.25">
      <c r="A4777" t="str">
        <f t="shared" si="84"/>
        <v/>
      </c>
      <c r="B4777" t="str">
        <f>IF(E4777="","",INDEX(Лаборатории!A:A,MATCH('Производственный контроль'!E4777,Лаборатории!B:B,0)))</f>
        <v/>
      </c>
      <c r="C4777" t="str">
        <f>IF(E4777="","",VLOOKUP(E4777,Лаборатории!B:D,3,0))</f>
        <v/>
      </c>
      <c r="E4777" s="150"/>
      <c r="J4777" t="str">
        <f>IF(L4777="","",VLOOKUP(L4777,Продукция!B:D,3,0))</f>
        <v/>
      </c>
      <c r="K4777" t="str">
        <f>IF(L4777="","",VLOOKUP(L4777,Продукция!B:C,2,0))</f>
        <v/>
      </c>
      <c r="L4777" s="151"/>
      <c r="M4777" t="str">
        <f>IF(L4777="","",VLOOKUP(L4777,Продукция!B:L,11,0))</f>
        <v/>
      </c>
      <c r="AB4777" t="str">
        <f>IF(L4777="","",VLOOKUP(L4777&amp;I4777,Продукция!A:I,9,0))</f>
        <v/>
      </c>
      <c r="AF4777" t="str">
        <f>IF(AD4777="","",VLOOKUP(AD4777,'Сотрудники и ссылки'!A:B,2,0))</f>
        <v/>
      </c>
      <c r="AG4777" t="str">
        <f>IF(AD4777="","",VLOOKUP(AD4777,'Сотрудники и ссылки'!A:C,3,0))</f>
        <v/>
      </c>
      <c r="AI4777" t="str">
        <f>IF(AH4777="","",VLOOKUP(AH4777,'Сотрудники и ссылки'!A:B,2,0))</f>
        <v/>
      </c>
      <c r="AJ4777" t="str">
        <f>IF(AH4777="","",VLOOKUP(AH4777,'Сотрудники и ссылки'!A:C,3,0))</f>
        <v/>
      </c>
      <c r="AL4777" s="2" t="str">
        <f>IF(AK4777="","",AK4777+VLOOKUP(I4777,'Вид исследования'!B:E,4,0))</f>
        <v/>
      </c>
      <c r="AM4777" s="2" t="str">
        <f>IF(AK4777="","",AK4777+VLOOKUP(I4777,'Вид исследования'!B:F,5,0))</f>
        <v/>
      </c>
      <c r="AQ4777" t="str">
        <f>IFERROR(IF(L4777="","",VLOOKUP(L4777&amp;I4777,Продукция!A:K,11,0)),"обратитесь к админ справочника")</f>
        <v/>
      </c>
      <c r="AS4777" t="str">
        <f>IFERROR(IF(L4777="","",VLOOKUP(L4777&amp;I4777,Продукция!A:J,10,0)),"обратитесь к админ справочника")</f>
        <v/>
      </c>
    </row>
    <row r="4778" spans="1:45" x14ac:dyDescent="0.25">
      <c r="A4778" t="str">
        <f t="shared" si="84"/>
        <v/>
      </c>
      <c r="B4778" t="str">
        <f>IF(E4778="","",INDEX(Лаборатории!A:A,MATCH('Производственный контроль'!E4778,Лаборатории!B:B,0)))</f>
        <v/>
      </c>
      <c r="C4778" t="str">
        <f>IF(E4778="","",VLOOKUP(E4778,Лаборатории!B:D,3,0))</f>
        <v/>
      </c>
      <c r="E4778" s="150"/>
      <c r="J4778" t="str">
        <f>IF(L4778="","",VLOOKUP(L4778,Продукция!B:D,3,0))</f>
        <v/>
      </c>
      <c r="K4778" t="str">
        <f>IF(L4778="","",VLOOKUP(L4778,Продукция!B:C,2,0))</f>
        <v/>
      </c>
      <c r="L4778" s="151"/>
      <c r="M4778" t="str">
        <f>IF(L4778="","",VLOOKUP(L4778,Продукция!B:L,11,0))</f>
        <v/>
      </c>
      <c r="AB4778" t="str">
        <f>IF(L4778="","",VLOOKUP(L4778&amp;I4778,Продукция!A:I,9,0))</f>
        <v/>
      </c>
      <c r="AF4778" t="str">
        <f>IF(AD4778="","",VLOOKUP(AD4778,'Сотрудники и ссылки'!A:B,2,0))</f>
        <v/>
      </c>
      <c r="AG4778" t="str">
        <f>IF(AD4778="","",VLOOKUP(AD4778,'Сотрудники и ссылки'!A:C,3,0))</f>
        <v/>
      </c>
      <c r="AI4778" t="str">
        <f>IF(AH4778="","",VLOOKUP(AH4778,'Сотрудники и ссылки'!A:B,2,0))</f>
        <v/>
      </c>
      <c r="AJ4778" t="str">
        <f>IF(AH4778="","",VLOOKUP(AH4778,'Сотрудники и ссылки'!A:C,3,0))</f>
        <v/>
      </c>
      <c r="AL4778" s="2" t="str">
        <f>IF(AK4778="","",AK4778+VLOOKUP(I4778,'Вид исследования'!B:E,4,0))</f>
        <v/>
      </c>
      <c r="AM4778" s="2" t="str">
        <f>IF(AK4778="","",AK4778+VLOOKUP(I4778,'Вид исследования'!B:F,5,0))</f>
        <v/>
      </c>
      <c r="AQ4778" t="str">
        <f>IFERROR(IF(L4778="","",VLOOKUP(L4778&amp;I4778,Продукция!A:K,11,0)),"обратитесь к админ справочника")</f>
        <v/>
      </c>
      <c r="AS4778" t="str">
        <f>IFERROR(IF(L4778="","",VLOOKUP(L4778&amp;I4778,Продукция!A:J,10,0)),"обратитесь к админ справочника")</f>
        <v/>
      </c>
    </row>
    <row r="4779" spans="1:45" x14ac:dyDescent="0.25">
      <c r="A4779" t="str">
        <f t="shared" si="84"/>
        <v/>
      </c>
      <c r="B4779" t="str">
        <f>IF(E4779="","",INDEX(Лаборатории!A:A,MATCH('Производственный контроль'!E4779,Лаборатории!B:B,0)))</f>
        <v/>
      </c>
      <c r="C4779" t="str">
        <f>IF(E4779="","",VLOOKUP(E4779,Лаборатории!B:D,3,0))</f>
        <v/>
      </c>
      <c r="E4779" s="150"/>
      <c r="J4779" t="str">
        <f>IF(L4779="","",VLOOKUP(L4779,Продукция!B:D,3,0))</f>
        <v/>
      </c>
      <c r="K4779" t="str">
        <f>IF(L4779="","",VLOOKUP(L4779,Продукция!B:C,2,0))</f>
        <v/>
      </c>
      <c r="L4779" s="151"/>
      <c r="M4779" t="str">
        <f>IF(L4779="","",VLOOKUP(L4779,Продукция!B:L,11,0))</f>
        <v/>
      </c>
      <c r="AB4779" t="str">
        <f>IF(L4779="","",VLOOKUP(L4779&amp;I4779,Продукция!A:I,9,0))</f>
        <v/>
      </c>
      <c r="AF4779" t="str">
        <f>IF(AD4779="","",VLOOKUP(AD4779,'Сотрудники и ссылки'!A:B,2,0))</f>
        <v/>
      </c>
      <c r="AG4779" t="str">
        <f>IF(AD4779="","",VLOOKUP(AD4779,'Сотрудники и ссылки'!A:C,3,0))</f>
        <v/>
      </c>
      <c r="AI4779" t="str">
        <f>IF(AH4779="","",VLOOKUP(AH4779,'Сотрудники и ссылки'!A:B,2,0))</f>
        <v/>
      </c>
      <c r="AJ4779" t="str">
        <f>IF(AH4779="","",VLOOKUP(AH4779,'Сотрудники и ссылки'!A:C,3,0))</f>
        <v/>
      </c>
      <c r="AL4779" s="2" t="str">
        <f>IF(AK4779="","",AK4779+VLOOKUP(I4779,'Вид исследования'!B:E,4,0))</f>
        <v/>
      </c>
      <c r="AM4779" s="2" t="str">
        <f>IF(AK4779="","",AK4779+VLOOKUP(I4779,'Вид исследования'!B:F,5,0))</f>
        <v/>
      </c>
      <c r="AQ4779" t="str">
        <f>IFERROR(IF(L4779="","",VLOOKUP(L4779&amp;I4779,Продукция!A:K,11,0)),"обратитесь к админ справочника")</f>
        <v/>
      </c>
      <c r="AS4779" t="str">
        <f>IFERROR(IF(L4779="","",VLOOKUP(L4779&amp;I4779,Продукция!A:J,10,0)),"обратитесь к админ справочника")</f>
        <v/>
      </c>
    </row>
    <row r="4780" spans="1:45" x14ac:dyDescent="0.25">
      <c r="A4780" t="str">
        <f t="shared" si="84"/>
        <v/>
      </c>
      <c r="B4780" t="str">
        <f>IF(E4780="","",INDEX(Лаборатории!A:A,MATCH('Производственный контроль'!E4780,Лаборатории!B:B,0)))</f>
        <v/>
      </c>
      <c r="C4780" t="str">
        <f>IF(E4780="","",VLOOKUP(E4780,Лаборатории!B:D,3,0))</f>
        <v/>
      </c>
      <c r="E4780" s="150"/>
      <c r="J4780" t="str">
        <f>IF(L4780="","",VLOOKUP(L4780,Продукция!B:D,3,0))</f>
        <v/>
      </c>
      <c r="K4780" t="str">
        <f>IF(L4780="","",VLOOKUP(L4780,Продукция!B:C,2,0))</f>
        <v/>
      </c>
      <c r="L4780" s="151"/>
      <c r="M4780" t="str">
        <f>IF(L4780="","",VLOOKUP(L4780,Продукция!B:L,11,0))</f>
        <v/>
      </c>
      <c r="AB4780" t="str">
        <f>IF(L4780="","",VLOOKUP(L4780&amp;I4780,Продукция!A:I,9,0))</f>
        <v/>
      </c>
      <c r="AF4780" t="str">
        <f>IF(AD4780="","",VLOOKUP(AD4780,'Сотрудники и ссылки'!A:B,2,0))</f>
        <v/>
      </c>
      <c r="AG4780" t="str">
        <f>IF(AD4780="","",VLOOKUP(AD4780,'Сотрудники и ссылки'!A:C,3,0))</f>
        <v/>
      </c>
      <c r="AI4780" t="str">
        <f>IF(AH4780="","",VLOOKUP(AH4780,'Сотрудники и ссылки'!A:B,2,0))</f>
        <v/>
      </c>
      <c r="AJ4780" t="str">
        <f>IF(AH4780="","",VLOOKUP(AH4780,'Сотрудники и ссылки'!A:C,3,0))</f>
        <v/>
      </c>
      <c r="AL4780" s="2" t="str">
        <f>IF(AK4780="","",AK4780+VLOOKUP(I4780,'Вид исследования'!B:E,4,0))</f>
        <v/>
      </c>
      <c r="AM4780" s="2" t="str">
        <f>IF(AK4780="","",AK4780+VLOOKUP(I4780,'Вид исследования'!B:F,5,0))</f>
        <v/>
      </c>
      <c r="AQ4780" t="str">
        <f>IFERROR(IF(L4780="","",VLOOKUP(L4780&amp;I4780,Продукция!A:K,11,0)),"обратитесь к админ справочника")</f>
        <v/>
      </c>
      <c r="AS4780" t="str">
        <f>IFERROR(IF(L4780="","",VLOOKUP(L4780&amp;I4780,Продукция!A:J,10,0)),"обратитесь к админ справочника")</f>
        <v/>
      </c>
    </row>
    <row r="4781" spans="1:45" x14ac:dyDescent="0.25">
      <c r="A4781" t="str">
        <f t="shared" si="84"/>
        <v/>
      </c>
      <c r="B4781" t="str">
        <f>IF(E4781="","",INDEX(Лаборатории!A:A,MATCH('Производственный контроль'!E4781,Лаборатории!B:B,0)))</f>
        <v/>
      </c>
      <c r="C4781" t="str">
        <f>IF(E4781="","",VLOOKUP(E4781,Лаборатории!B:D,3,0))</f>
        <v/>
      </c>
      <c r="E4781" s="150"/>
      <c r="J4781" t="str">
        <f>IF(L4781="","",VLOOKUP(L4781,Продукция!B:D,3,0))</f>
        <v/>
      </c>
      <c r="K4781" t="str">
        <f>IF(L4781="","",VLOOKUP(L4781,Продукция!B:C,2,0))</f>
        <v/>
      </c>
      <c r="L4781" s="151"/>
      <c r="M4781" t="str">
        <f>IF(L4781="","",VLOOKUP(L4781,Продукция!B:L,11,0))</f>
        <v/>
      </c>
      <c r="AB4781" t="str">
        <f>IF(L4781="","",VLOOKUP(L4781&amp;I4781,Продукция!A:I,9,0))</f>
        <v/>
      </c>
      <c r="AF4781" t="str">
        <f>IF(AD4781="","",VLOOKUP(AD4781,'Сотрудники и ссылки'!A:B,2,0))</f>
        <v/>
      </c>
      <c r="AG4781" t="str">
        <f>IF(AD4781="","",VLOOKUP(AD4781,'Сотрудники и ссылки'!A:C,3,0))</f>
        <v/>
      </c>
      <c r="AI4781" t="str">
        <f>IF(AH4781="","",VLOOKUP(AH4781,'Сотрудники и ссылки'!A:B,2,0))</f>
        <v/>
      </c>
      <c r="AJ4781" t="str">
        <f>IF(AH4781="","",VLOOKUP(AH4781,'Сотрудники и ссылки'!A:C,3,0))</f>
        <v/>
      </c>
      <c r="AL4781" s="2" t="str">
        <f>IF(AK4781="","",AK4781+VLOOKUP(I4781,'Вид исследования'!B:E,4,0))</f>
        <v/>
      </c>
      <c r="AM4781" s="2" t="str">
        <f>IF(AK4781="","",AK4781+VLOOKUP(I4781,'Вид исследования'!B:F,5,0))</f>
        <v/>
      </c>
      <c r="AQ4781" t="str">
        <f>IFERROR(IF(L4781="","",VLOOKUP(L4781&amp;I4781,Продукция!A:K,11,0)),"обратитесь к админ справочника")</f>
        <v/>
      </c>
      <c r="AS4781" t="str">
        <f>IFERROR(IF(L4781="","",VLOOKUP(L4781&amp;I4781,Продукция!A:J,10,0)),"обратитесь к админ справочника")</f>
        <v/>
      </c>
    </row>
    <row r="4782" spans="1:45" x14ac:dyDescent="0.25">
      <c r="A4782" t="str">
        <f t="shared" si="84"/>
        <v/>
      </c>
      <c r="B4782" t="str">
        <f>IF(E4782="","",INDEX(Лаборатории!A:A,MATCH('Производственный контроль'!E4782,Лаборатории!B:B,0)))</f>
        <v/>
      </c>
      <c r="C4782" t="str">
        <f>IF(E4782="","",VLOOKUP(E4782,Лаборатории!B:D,3,0))</f>
        <v/>
      </c>
      <c r="E4782" s="150"/>
      <c r="J4782" t="str">
        <f>IF(L4782="","",VLOOKUP(L4782,Продукция!B:D,3,0))</f>
        <v/>
      </c>
      <c r="K4782" t="str">
        <f>IF(L4782="","",VLOOKUP(L4782,Продукция!B:C,2,0))</f>
        <v/>
      </c>
      <c r="L4782" s="151"/>
      <c r="M4782" t="str">
        <f>IF(L4782="","",VLOOKUP(L4782,Продукция!B:L,11,0))</f>
        <v/>
      </c>
      <c r="AB4782" t="str">
        <f>IF(L4782="","",VLOOKUP(L4782&amp;I4782,Продукция!A:I,9,0))</f>
        <v/>
      </c>
      <c r="AF4782" t="str">
        <f>IF(AD4782="","",VLOOKUP(AD4782,'Сотрудники и ссылки'!A:B,2,0))</f>
        <v/>
      </c>
      <c r="AG4782" t="str">
        <f>IF(AD4782="","",VLOOKUP(AD4782,'Сотрудники и ссылки'!A:C,3,0))</f>
        <v/>
      </c>
      <c r="AI4782" t="str">
        <f>IF(AH4782="","",VLOOKUP(AH4782,'Сотрудники и ссылки'!A:B,2,0))</f>
        <v/>
      </c>
      <c r="AJ4782" t="str">
        <f>IF(AH4782="","",VLOOKUP(AH4782,'Сотрудники и ссылки'!A:C,3,0))</f>
        <v/>
      </c>
      <c r="AL4782" s="2" t="str">
        <f>IF(AK4782="","",AK4782+VLOOKUP(I4782,'Вид исследования'!B:E,4,0))</f>
        <v/>
      </c>
      <c r="AM4782" s="2" t="str">
        <f>IF(AK4782="","",AK4782+VLOOKUP(I4782,'Вид исследования'!B:F,5,0))</f>
        <v/>
      </c>
      <c r="AQ4782" t="str">
        <f>IFERROR(IF(L4782="","",VLOOKUP(L4782&amp;I4782,Продукция!A:K,11,0)),"обратитесь к админ справочника")</f>
        <v/>
      </c>
      <c r="AS4782" t="str">
        <f>IFERROR(IF(L4782="","",VLOOKUP(L4782&amp;I4782,Продукция!A:J,10,0)),"обратитесь к админ справочника")</f>
        <v/>
      </c>
    </row>
    <row r="4783" spans="1:45" x14ac:dyDescent="0.25">
      <c r="A4783" t="str">
        <f t="shared" si="84"/>
        <v/>
      </c>
      <c r="B4783" t="str">
        <f>IF(E4783="","",INDEX(Лаборатории!A:A,MATCH('Производственный контроль'!E4783,Лаборатории!B:B,0)))</f>
        <v/>
      </c>
      <c r="C4783" t="str">
        <f>IF(E4783="","",VLOOKUP(E4783,Лаборатории!B:D,3,0))</f>
        <v/>
      </c>
      <c r="E4783" s="150"/>
      <c r="J4783" t="str">
        <f>IF(L4783="","",VLOOKUP(L4783,Продукция!B:D,3,0))</f>
        <v/>
      </c>
      <c r="K4783" t="str">
        <f>IF(L4783="","",VLOOKUP(L4783,Продукция!B:C,2,0))</f>
        <v/>
      </c>
      <c r="L4783" s="151"/>
      <c r="M4783" t="str">
        <f>IF(L4783="","",VLOOKUP(L4783,Продукция!B:L,11,0))</f>
        <v/>
      </c>
      <c r="AB4783" t="str">
        <f>IF(L4783="","",VLOOKUP(L4783&amp;I4783,Продукция!A:I,9,0))</f>
        <v/>
      </c>
      <c r="AF4783" t="str">
        <f>IF(AD4783="","",VLOOKUP(AD4783,'Сотрудники и ссылки'!A:B,2,0))</f>
        <v/>
      </c>
      <c r="AG4783" t="str">
        <f>IF(AD4783="","",VLOOKUP(AD4783,'Сотрудники и ссылки'!A:C,3,0))</f>
        <v/>
      </c>
      <c r="AI4783" t="str">
        <f>IF(AH4783="","",VLOOKUP(AH4783,'Сотрудники и ссылки'!A:B,2,0))</f>
        <v/>
      </c>
      <c r="AJ4783" t="str">
        <f>IF(AH4783="","",VLOOKUP(AH4783,'Сотрудники и ссылки'!A:C,3,0))</f>
        <v/>
      </c>
      <c r="AL4783" s="2" t="str">
        <f>IF(AK4783="","",AK4783+VLOOKUP(I4783,'Вид исследования'!B:E,4,0))</f>
        <v/>
      </c>
      <c r="AM4783" s="2" t="str">
        <f>IF(AK4783="","",AK4783+VLOOKUP(I4783,'Вид исследования'!B:F,5,0))</f>
        <v/>
      </c>
      <c r="AQ4783" t="str">
        <f>IFERROR(IF(L4783="","",VLOOKUP(L4783&amp;I4783,Продукция!A:K,11,0)),"обратитесь к админ справочника")</f>
        <v/>
      </c>
      <c r="AS4783" t="str">
        <f>IFERROR(IF(L4783="","",VLOOKUP(L4783&amp;I4783,Продукция!A:J,10,0)),"обратитесь к админ справочника")</f>
        <v/>
      </c>
    </row>
    <row r="4784" spans="1:45" x14ac:dyDescent="0.25">
      <c r="A4784" t="str">
        <f t="shared" si="84"/>
        <v/>
      </c>
      <c r="B4784" t="str">
        <f>IF(E4784="","",INDEX(Лаборатории!A:A,MATCH('Производственный контроль'!E4784,Лаборатории!B:B,0)))</f>
        <v/>
      </c>
      <c r="C4784" t="str">
        <f>IF(E4784="","",VLOOKUP(E4784,Лаборатории!B:D,3,0))</f>
        <v/>
      </c>
      <c r="E4784" s="150"/>
      <c r="J4784" t="str">
        <f>IF(L4784="","",VLOOKUP(L4784,Продукция!B:D,3,0))</f>
        <v/>
      </c>
      <c r="K4784" t="str">
        <f>IF(L4784="","",VLOOKUP(L4784,Продукция!B:C,2,0))</f>
        <v/>
      </c>
      <c r="L4784" s="151"/>
      <c r="M4784" t="str">
        <f>IF(L4784="","",VLOOKUP(L4784,Продукция!B:L,11,0))</f>
        <v/>
      </c>
      <c r="AB4784" t="str">
        <f>IF(L4784="","",VLOOKUP(L4784&amp;I4784,Продукция!A:I,9,0))</f>
        <v/>
      </c>
      <c r="AF4784" t="str">
        <f>IF(AD4784="","",VLOOKUP(AD4784,'Сотрудники и ссылки'!A:B,2,0))</f>
        <v/>
      </c>
      <c r="AG4784" t="str">
        <f>IF(AD4784="","",VLOOKUP(AD4784,'Сотрудники и ссылки'!A:C,3,0))</f>
        <v/>
      </c>
      <c r="AI4784" t="str">
        <f>IF(AH4784="","",VLOOKUP(AH4784,'Сотрудники и ссылки'!A:B,2,0))</f>
        <v/>
      </c>
      <c r="AJ4784" t="str">
        <f>IF(AH4784="","",VLOOKUP(AH4784,'Сотрудники и ссылки'!A:C,3,0))</f>
        <v/>
      </c>
      <c r="AL4784" s="2" t="str">
        <f>IF(AK4784="","",AK4784+VLOOKUP(I4784,'Вид исследования'!B:E,4,0))</f>
        <v/>
      </c>
      <c r="AM4784" s="2" t="str">
        <f>IF(AK4784="","",AK4784+VLOOKUP(I4784,'Вид исследования'!B:F,5,0))</f>
        <v/>
      </c>
      <c r="AQ4784" t="str">
        <f>IFERROR(IF(L4784="","",VLOOKUP(L4784&amp;I4784,Продукция!A:K,11,0)),"обратитесь к админ справочника")</f>
        <v/>
      </c>
      <c r="AS4784" t="str">
        <f>IFERROR(IF(L4784="","",VLOOKUP(L4784&amp;I4784,Продукция!A:J,10,0)),"обратитесь к админ справочника")</f>
        <v/>
      </c>
    </row>
    <row r="4785" spans="1:45" x14ac:dyDescent="0.25">
      <c r="A4785" t="str">
        <f t="shared" si="84"/>
        <v/>
      </c>
      <c r="B4785" t="str">
        <f>IF(E4785="","",INDEX(Лаборатории!A:A,MATCH('Производственный контроль'!E4785,Лаборатории!B:B,0)))</f>
        <v/>
      </c>
      <c r="C4785" t="str">
        <f>IF(E4785="","",VLOOKUP(E4785,Лаборатории!B:D,3,0))</f>
        <v/>
      </c>
      <c r="E4785" s="150"/>
      <c r="J4785" t="str">
        <f>IF(L4785="","",VLOOKUP(L4785,Продукция!B:D,3,0))</f>
        <v/>
      </c>
      <c r="K4785" t="str">
        <f>IF(L4785="","",VLOOKUP(L4785,Продукция!B:C,2,0))</f>
        <v/>
      </c>
      <c r="L4785" s="151"/>
      <c r="M4785" t="str">
        <f>IF(L4785="","",VLOOKUP(L4785,Продукция!B:L,11,0))</f>
        <v/>
      </c>
      <c r="AB4785" t="str">
        <f>IF(L4785="","",VLOOKUP(L4785&amp;I4785,Продукция!A:I,9,0))</f>
        <v/>
      </c>
      <c r="AF4785" t="str">
        <f>IF(AD4785="","",VLOOKUP(AD4785,'Сотрудники и ссылки'!A:B,2,0))</f>
        <v/>
      </c>
      <c r="AG4785" t="str">
        <f>IF(AD4785="","",VLOOKUP(AD4785,'Сотрудники и ссылки'!A:C,3,0))</f>
        <v/>
      </c>
      <c r="AI4785" t="str">
        <f>IF(AH4785="","",VLOOKUP(AH4785,'Сотрудники и ссылки'!A:B,2,0))</f>
        <v/>
      </c>
      <c r="AJ4785" t="str">
        <f>IF(AH4785="","",VLOOKUP(AH4785,'Сотрудники и ссылки'!A:C,3,0))</f>
        <v/>
      </c>
      <c r="AL4785" s="2" t="str">
        <f>IF(AK4785="","",AK4785+VLOOKUP(I4785,'Вид исследования'!B:E,4,0))</f>
        <v/>
      </c>
      <c r="AM4785" s="2" t="str">
        <f>IF(AK4785="","",AK4785+VLOOKUP(I4785,'Вид исследования'!B:F,5,0))</f>
        <v/>
      </c>
      <c r="AQ4785" t="str">
        <f>IFERROR(IF(L4785="","",VLOOKUP(L4785&amp;I4785,Продукция!A:K,11,0)),"обратитесь к админ справочника")</f>
        <v/>
      </c>
      <c r="AS4785" t="str">
        <f>IFERROR(IF(L4785="","",VLOOKUP(L4785&amp;I4785,Продукция!A:J,10,0)),"обратитесь к админ справочника")</f>
        <v/>
      </c>
    </row>
    <row r="4786" spans="1:45" x14ac:dyDescent="0.25">
      <c r="A4786" t="str">
        <f t="shared" si="84"/>
        <v/>
      </c>
      <c r="B4786" t="str">
        <f>IF(E4786="","",INDEX(Лаборатории!A:A,MATCH('Производственный контроль'!E4786,Лаборатории!B:B,0)))</f>
        <v/>
      </c>
      <c r="C4786" t="str">
        <f>IF(E4786="","",VLOOKUP(E4786,Лаборатории!B:D,3,0))</f>
        <v/>
      </c>
      <c r="E4786" s="150"/>
      <c r="J4786" t="str">
        <f>IF(L4786="","",VLOOKUP(L4786,Продукция!B:D,3,0))</f>
        <v/>
      </c>
      <c r="K4786" t="str">
        <f>IF(L4786="","",VLOOKUP(L4786,Продукция!B:C,2,0))</f>
        <v/>
      </c>
      <c r="L4786" s="151"/>
      <c r="M4786" t="str">
        <f>IF(L4786="","",VLOOKUP(L4786,Продукция!B:L,11,0))</f>
        <v/>
      </c>
      <c r="AB4786" t="str">
        <f>IF(L4786="","",VLOOKUP(L4786&amp;I4786,Продукция!A:I,9,0))</f>
        <v/>
      </c>
      <c r="AF4786" t="str">
        <f>IF(AD4786="","",VLOOKUP(AD4786,'Сотрудники и ссылки'!A:B,2,0))</f>
        <v/>
      </c>
      <c r="AG4786" t="str">
        <f>IF(AD4786="","",VLOOKUP(AD4786,'Сотрудники и ссылки'!A:C,3,0))</f>
        <v/>
      </c>
      <c r="AI4786" t="str">
        <f>IF(AH4786="","",VLOOKUP(AH4786,'Сотрудники и ссылки'!A:B,2,0))</f>
        <v/>
      </c>
      <c r="AJ4786" t="str">
        <f>IF(AH4786="","",VLOOKUP(AH4786,'Сотрудники и ссылки'!A:C,3,0))</f>
        <v/>
      </c>
      <c r="AL4786" s="2" t="str">
        <f>IF(AK4786="","",AK4786+VLOOKUP(I4786,'Вид исследования'!B:E,4,0))</f>
        <v/>
      </c>
      <c r="AM4786" s="2" t="str">
        <f>IF(AK4786="","",AK4786+VLOOKUP(I4786,'Вид исследования'!B:F,5,0))</f>
        <v/>
      </c>
      <c r="AQ4786" t="str">
        <f>IFERROR(IF(L4786="","",VLOOKUP(L4786&amp;I4786,Продукция!A:K,11,0)),"обратитесь к админ справочника")</f>
        <v/>
      </c>
      <c r="AS4786" t="str">
        <f>IFERROR(IF(L4786="","",VLOOKUP(L4786&amp;I4786,Продукция!A:J,10,0)),"обратитесь к админ справочника")</f>
        <v/>
      </c>
    </row>
    <row r="4787" spans="1:45" x14ac:dyDescent="0.25">
      <c r="A4787" t="str">
        <f t="shared" si="84"/>
        <v/>
      </c>
      <c r="B4787" t="str">
        <f>IF(E4787="","",INDEX(Лаборатории!A:A,MATCH('Производственный контроль'!E4787,Лаборатории!B:B,0)))</f>
        <v/>
      </c>
      <c r="C4787" t="str">
        <f>IF(E4787="","",VLOOKUP(E4787,Лаборатории!B:D,3,0))</f>
        <v/>
      </c>
      <c r="E4787" s="150"/>
      <c r="J4787" t="str">
        <f>IF(L4787="","",VLOOKUP(L4787,Продукция!B:D,3,0))</f>
        <v/>
      </c>
      <c r="K4787" t="str">
        <f>IF(L4787="","",VLOOKUP(L4787,Продукция!B:C,2,0))</f>
        <v/>
      </c>
      <c r="L4787" s="151"/>
      <c r="M4787" t="str">
        <f>IF(L4787="","",VLOOKUP(L4787,Продукция!B:L,11,0))</f>
        <v/>
      </c>
      <c r="AB4787" t="str">
        <f>IF(L4787="","",VLOOKUP(L4787&amp;I4787,Продукция!A:I,9,0))</f>
        <v/>
      </c>
      <c r="AF4787" t="str">
        <f>IF(AD4787="","",VLOOKUP(AD4787,'Сотрудники и ссылки'!A:B,2,0))</f>
        <v/>
      </c>
      <c r="AG4787" t="str">
        <f>IF(AD4787="","",VLOOKUP(AD4787,'Сотрудники и ссылки'!A:C,3,0))</f>
        <v/>
      </c>
      <c r="AI4787" t="str">
        <f>IF(AH4787="","",VLOOKUP(AH4787,'Сотрудники и ссылки'!A:B,2,0))</f>
        <v/>
      </c>
      <c r="AJ4787" t="str">
        <f>IF(AH4787="","",VLOOKUP(AH4787,'Сотрудники и ссылки'!A:C,3,0))</f>
        <v/>
      </c>
      <c r="AL4787" s="2" t="str">
        <f>IF(AK4787="","",AK4787+VLOOKUP(I4787,'Вид исследования'!B:E,4,0))</f>
        <v/>
      </c>
      <c r="AM4787" s="2" t="str">
        <f>IF(AK4787="","",AK4787+VLOOKUP(I4787,'Вид исследования'!B:F,5,0))</f>
        <v/>
      </c>
      <c r="AQ4787" t="str">
        <f>IFERROR(IF(L4787="","",VLOOKUP(L4787&amp;I4787,Продукция!A:K,11,0)),"обратитесь к админ справочника")</f>
        <v/>
      </c>
      <c r="AS4787" t="str">
        <f>IFERROR(IF(L4787="","",VLOOKUP(L4787&amp;I4787,Продукция!A:J,10,0)),"обратитесь к админ справочника")</f>
        <v/>
      </c>
    </row>
    <row r="4788" spans="1:45" x14ac:dyDescent="0.25">
      <c r="A4788" t="str">
        <f t="shared" si="84"/>
        <v/>
      </c>
      <c r="B4788" t="str">
        <f>IF(E4788="","",INDEX(Лаборатории!A:A,MATCH('Производственный контроль'!E4788,Лаборатории!B:B,0)))</f>
        <v/>
      </c>
      <c r="C4788" t="str">
        <f>IF(E4788="","",VLOOKUP(E4788,Лаборатории!B:D,3,0))</f>
        <v/>
      </c>
      <c r="E4788" s="150"/>
      <c r="J4788" t="str">
        <f>IF(L4788="","",VLOOKUP(L4788,Продукция!B:D,3,0))</f>
        <v/>
      </c>
      <c r="K4788" t="str">
        <f>IF(L4788="","",VLOOKUP(L4788,Продукция!B:C,2,0))</f>
        <v/>
      </c>
      <c r="L4788" s="151"/>
      <c r="M4788" t="str">
        <f>IF(L4788="","",VLOOKUP(L4788,Продукция!B:L,11,0))</f>
        <v/>
      </c>
      <c r="AB4788" t="str">
        <f>IF(L4788="","",VLOOKUP(L4788&amp;I4788,Продукция!A:I,9,0))</f>
        <v/>
      </c>
      <c r="AF4788" t="str">
        <f>IF(AD4788="","",VLOOKUP(AD4788,'Сотрудники и ссылки'!A:B,2,0))</f>
        <v/>
      </c>
      <c r="AG4788" t="str">
        <f>IF(AD4788="","",VLOOKUP(AD4788,'Сотрудники и ссылки'!A:C,3,0))</f>
        <v/>
      </c>
      <c r="AI4788" t="str">
        <f>IF(AH4788="","",VLOOKUP(AH4788,'Сотрудники и ссылки'!A:B,2,0))</f>
        <v/>
      </c>
      <c r="AJ4788" t="str">
        <f>IF(AH4788="","",VLOOKUP(AH4788,'Сотрудники и ссылки'!A:C,3,0))</f>
        <v/>
      </c>
      <c r="AL4788" s="2" t="str">
        <f>IF(AK4788="","",AK4788+VLOOKUP(I4788,'Вид исследования'!B:E,4,0))</f>
        <v/>
      </c>
      <c r="AM4788" s="2" t="str">
        <f>IF(AK4788="","",AK4788+VLOOKUP(I4788,'Вид исследования'!B:F,5,0))</f>
        <v/>
      </c>
      <c r="AQ4788" t="str">
        <f>IFERROR(IF(L4788="","",VLOOKUP(L4788&amp;I4788,Продукция!A:K,11,0)),"обратитесь к админ справочника")</f>
        <v/>
      </c>
      <c r="AS4788" t="str">
        <f>IFERROR(IF(L4788="","",VLOOKUP(L4788&amp;I4788,Продукция!A:J,10,0)),"обратитесь к админ справочника")</f>
        <v/>
      </c>
    </row>
    <row r="4789" spans="1:45" x14ac:dyDescent="0.25">
      <c r="A4789" t="str">
        <f t="shared" si="84"/>
        <v/>
      </c>
      <c r="B4789" t="str">
        <f>IF(E4789="","",INDEX(Лаборатории!A:A,MATCH('Производственный контроль'!E4789,Лаборатории!B:B,0)))</f>
        <v/>
      </c>
      <c r="C4789" t="str">
        <f>IF(E4789="","",VLOOKUP(E4789,Лаборатории!B:D,3,0))</f>
        <v/>
      </c>
      <c r="E4789" s="150"/>
      <c r="J4789" t="str">
        <f>IF(L4789="","",VLOOKUP(L4789,Продукция!B:D,3,0))</f>
        <v/>
      </c>
      <c r="K4789" t="str">
        <f>IF(L4789="","",VLOOKUP(L4789,Продукция!B:C,2,0))</f>
        <v/>
      </c>
      <c r="L4789" s="151"/>
      <c r="M4789" t="str">
        <f>IF(L4789="","",VLOOKUP(L4789,Продукция!B:L,11,0))</f>
        <v/>
      </c>
      <c r="AB4789" t="str">
        <f>IF(L4789="","",VLOOKUP(L4789&amp;I4789,Продукция!A:I,9,0))</f>
        <v/>
      </c>
      <c r="AF4789" t="str">
        <f>IF(AD4789="","",VLOOKUP(AD4789,'Сотрудники и ссылки'!A:B,2,0))</f>
        <v/>
      </c>
      <c r="AG4789" t="str">
        <f>IF(AD4789="","",VLOOKUP(AD4789,'Сотрудники и ссылки'!A:C,3,0))</f>
        <v/>
      </c>
      <c r="AI4789" t="str">
        <f>IF(AH4789="","",VLOOKUP(AH4789,'Сотрудники и ссылки'!A:B,2,0))</f>
        <v/>
      </c>
      <c r="AJ4789" t="str">
        <f>IF(AH4789="","",VLOOKUP(AH4789,'Сотрудники и ссылки'!A:C,3,0))</f>
        <v/>
      </c>
      <c r="AL4789" s="2" t="str">
        <f>IF(AK4789="","",AK4789+VLOOKUP(I4789,'Вид исследования'!B:E,4,0))</f>
        <v/>
      </c>
      <c r="AM4789" s="2" t="str">
        <f>IF(AK4789="","",AK4789+VLOOKUP(I4789,'Вид исследования'!B:F,5,0))</f>
        <v/>
      </c>
      <c r="AQ4789" t="str">
        <f>IFERROR(IF(L4789="","",VLOOKUP(L4789&amp;I4789,Продукция!A:K,11,0)),"обратитесь к админ справочника")</f>
        <v/>
      </c>
      <c r="AS4789" t="str">
        <f>IFERROR(IF(L4789="","",VLOOKUP(L4789&amp;I4789,Продукция!A:J,10,0)),"обратитесь к админ справочника")</f>
        <v/>
      </c>
    </row>
    <row r="4790" spans="1:45" x14ac:dyDescent="0.25">
      <c r="A4790" t="str">
        <f t="shared" si="84"/>
        <v/>
      </c>
      <c r="B4790" t="str">
        <f>IF(E4790="","",INDEX(Лаборатории!A:A,MATCH('Производственный контроль'!E4790,Лаборатории!B:B,0)))</f>
        <v/>
      </c>
      <c r="C4790" t="str">
        <f>IF(E4790="","",VLOOKUP(E4790,Лаборатории!B:D,3,0))</f>
        <v/>
      </c>
      <c r="E4790" s="150"/>
      <c r="J4790" t="str">
        <f>IF(L4790="","",VLOOKUP(L4790,Продукция!B:D,3,0))</f>
        <v/>
      </c>
      <c r="K4790" t="str">
        <f>IF(L4790="","",VLOOKUP(L4790,Продукция!B:C,2,0))</f>
        <v/>
      </c>
      <c r="L4790" s="151"/>
      <c r="M4790" t="str">
        <f>IF(L4790="","",VLOOKUP(L4790,Продукция!B:L,11,0))</f>
        <v/>
      </c>
      <c r="AB4790" t="str">
        <f>IF(L4790="","",VLOOKUP(L4790&amp;I4790,Продукция!A:I,9,0))</f>
        <v/>
      </c>
      <c r="AF4790" t="str">
        <f>IF(AD4790="","",VLOOKUP(AD4790,'Сотрудники и ссылки'!A:B,2,0))</f>
        <v/>
      </c>
      <c r="AG4790" t="str">
        <f>IF(AD4790="","",VLOOKUP(AD4790,'Сотрудники и ссылки'!A:C,3,0))</f>
        <v/>
      </c>
      <c r="AI4790" t="str">
        <f>IF(AH4790="","",VLOOKUP(AH4790,'Сотрудники и ссылки'!A:B,2,0))</f>
        <v/>
      </c>
      <c r="AJ4790" t="str">
        <f>IF(AH4790="","",VLOOKUP(AH4790,'Сотрудники и ссылки'!A:C,3,0))</f>
        <v/>
      </c>
      <c r="AL4790" s="2" t="str">
        <f>IF(AK4790="","",AK4790+VLOOKUP(I4790,'Вид исследования'!B:E,4,0))</f>
        <v/>
      </c>
      <c r="AM4790" s="2" t="str">
        <f>IF(AK4790="","",AK4790+VLOOKUP(I4790,'Вид исследования'!B:F,5,0))</f>
        <v/>
      </c>
      <c r="AQ4790" t="str">
        <f>IFERROR(IF(L4790="","",VLOOKUP(L4790&amp;I4790,Продукция!A:K,11,0)),"обратитесь к админ справочника")</f>
        <v/>
      </c>
      <c r="AS4790" t="str">
        <f>IFERROR(IF(L4790="","",VLOOKUP(L4790&amp;I4790,Продукция!A:J,10,0)),"обратитесь к админ справочника")</f>
        <v/>
      </c>
    </row>
    <row r="4791" spans="1:45" x14ac:dyDescent="0.25">
      <c r="A4791" t="str">
        <f t="shared" si="84"/>
        <v/>
      </c>
      <c r="B4791" t="str">
        <f>IF(E4791="","",INDEX(Лаборатории!A:A,MATCH('Производственный контроль'!E4791,Лаборатории!B:B,0)))</f>
        <v/>
      </c>
      <c r="C4791" t="str">
        <f>IF(E4791="","",VLOOKUP(E4791,Лаборатории!B:D,3,0))</f>
        <v/>
      </c>
      <c r="E4791" s="150"/>
      <c r="J4791" t="str">
        <f>IF(L4791="","",VLOOKUP(L4791,Продукция!B:D,3,0))</f>
        <v/>
      </c>
      <c r="K4791" t="str">
        <f>IF(L4791="","",VLOOKUP(L4791,Продукция!B:C,2,0))</f>
        <v/>
      </c>
      <c r="L4791" s="151"/>
      <c r="M4791" t="str">
        <f>IF(L4791="","",VLOOKUP(L4791,Продукция!B:L,11,0))</f>
        <v/>
      </c>
      <c r="AB4791" t="str">
        <f>IF(L4791="","",VLOOKUP(L4791&amp;I4791,Продукция!A:I,9,0))</f>
        <v/>
      </c>
      <c r="AF4791" t="str">
        <f>IF(AD4791="","",VLOOKUP(AD4791,'Сотрудники и ссылки'!A:B,2,0))</f>
        <v/>
      </c>
      <c r="AG4791" t="str">
        <f>IF(AD4791="","",VLOOKUP(AD4791,'Сотрудники и ссылки'!A:C,3,0))</f>
        <v/>
      </c>
      <c r="AI4791" t="str">
        <f>IF(AH4791="","",VLOOKUP(AH4791,'Сотрудники и ссылки'!A:B,2,0))</f>
        <v/>
      </c>
      <c r="AJ4791" t="str">
        <f>IF(AH4791="","",VLOOKUP(AH4791,'Сотрудники и ссылки'!A:C,3,0))</f>
        <v/>
      </c>
      <c r="AL4791" s="2" t="str">
        <f>IF(AK4791="","",AK4791+VLOOKUP(I4791,'Вид исследования'!B:E,4,0))</f>
        <v/>
      </c>
      <c r="AM4791" s="2" t="str">
        <f>IF(AK4791="","",AK4791+VLOOKUP(I4791,'Вид исследования'!B:F,5,0))</f>
        <v/>
      </c>
      <c r="AQ4791" t="str">
        <f>IFERROR(IF(L4791="","",VLOOKUP(L4791&amp;I4791,Продукция!A:K,11,0)),"обратитесь к админ справочника")</f>
        <v/>
      </c>
      <c r="AS4791" t="str">
        <f>IFERROR(IF(L4791="","",VLOOKUP(L4791&amp;I4791,Продукция!A:J,10,0)),"обратитесь к админ справочника")</f>
        <v/>
      </c>
    </row>
    <row r="4792" spans="1:45" x14ac:dyDescent="0.25">
      <c r="A4792" t="str">
        <f t="shared" si="84"/>
        <v/>
      </c>
      <c r="B4792" t="str">
        <f>IF(E4792="","",INDEX(Лаборатории!A:A,MATCH('Производственный контроль'!E4792,Лаборатории!B:B,0)))</f>
        <v/>
      </c>
      <c r="C4792" t="str">
        <f>IF(E4792="","",VLOOKUP(E4792,Лаборатории!B:D,3,0))</f>
        <v/>
      </c>
      <c r="E4792" s="150"/>
      <c r="J4792" t="str">
        <f>IF(L4792="","",VLOOKUP(L4792,Продукция!B:D,3,0))</f>
        <v/>
      </c>
      <c r="K4792" t="str">
        <f>IF(L4792="","",VLOOKUP(L4792,Продукция!B:C,2,0))</f>
        <v/>
      </c>
      <c r="L4792" s="151"/>
      <c r="M4792" t="str">
        <f>IF(L4792="","",VLOOKUP(L4792,Продукция!B:L,11,0))</f>
        <v/>
      </c>
      <c r="AB4792" t="str">
        <f>IF(L4792="","",VLOOKUP(L4792&amp;I4792,Продукция!A:I,9,0))</f>
        <v/>
      </c>
      <c r="AF4792" t="str">
        <f>IF(AD4792="","",VLOOKUP(AD4792,'Сотрудники и ссылки'!A:B,2,0))</f>
        <v/>
      </c>
      <c r="AG4792" t="str">
        <f>IF(AD4792="","",VLOOKUP(AD4792,'Сотрудники и ссылки'!A:C,3,0))</f>
        <v/>
      </c>
      <c r="AI4792" t="str">
        <f>IF(AH4792="","",VLOOKUP(AH4792,'Сотрудники и ссылки'!A:B,2,0))</f>
        <v/>
      </c>
      <c r="AJ4792" t="str">
        <f>IF(AH4792="","",VLOOKUP(AH4792,'Сотрудники и ссылки'!A:C,3,0))</f>
        <v/>
      </c>
      <c r="AL4792" s="2" t="str">
        <f>IF(AK4792="","",AK4792+VLOOKUP(I4792,'Вид исследования'!B:E,4,0))</f>
        <v/>
      </c>
      <c r="AM4792" s="2" t="str">
        <f>IF(AK4792="","",AK4792+VLOOKUP(I4792,'Вид исследования'!B:F,5,0))</f>
        <v/>
      </c>
      <c r="AQ4792" t="str">
        <f>IFERROR(IF(L4792="","",VLOOKUP(L4792&amp;I4792,Продукция!A:K,11,0)),"обратитесь к админ справочника")</f>
        <v/>
      </c>
      <c r="AS4792" t="str">
        <f>IFERROR(IF(L4792="","",VLOOKUP(L4792&amp;I4792,Продукция!A:J,10,0)),"обратитесь к админ справочника")</f>
        <v/>
      </c>
    </row>
    <row r="4793" spans="1:45" x14ac:dyDescent="0.25">
      <c r="A4793" t="str">
        <f t="shared" si="84"/>
        <v/>
      </c>
      <c r="B4793" t="str">
        <f>IF(E4793="","",INDEX(Лаборатории!A:A,MATCH('Производственный контроль'!E4793,Лаборатории!B:B,0)))</f>
        <v/>
      </c>
      <c r="C4793" t="str">
        <f>IF(E4793="","",VLOOKUP(E4793,Лаборатории!B:D,3,0))</f>
        <v/>
      </c>
      <c r="E4793" s="150"/>
      <c r="J4793" t="str">
        <f>IF(L4793="","",VLOOKUP(L4793,Продукция!B:D,3,0))</f>
        <v/>
      </c>
      <c r="K4793" t="str">
        <f>IF(L4793="","",VLOOKUP(L4793,Продукция!B:C,2,0))</f>
        <v/>
      </c>
      <c r="L4793" s="151"/>
      <c r="M4793" t="str">
        <f>IF(L4793="","",VLOOKUP(L4793,Продукция!B:L,11,0))</f>
        <v/>
      </c>
      <c r="AB4793" t="str">
        <f>IF(L4793="","",VLOOKUP(L4793&amp;I4793,Продукция!A:I,9,0))</f>
        <v/>
      </c>
      <c r="AF4793" t="str">
        <f>IF(AD4793="","",VLOOKUP(AD4793,'Сотрудники и ссылки'!A:B,2,0))</f>
        <v/>
      </c>
      <c r="AG4793" t="str">
        <f>IF(AD4793="","",VLOOKUP(AD4793,'Сотрудники и ссылки'!A:C,3,0))</f>
        <v/>
      </c>
      <c r="AI4793" t="str">
        <f>IF(AH4793="","",VLOOKUP(AH4793,'Сотрудники и ссылки'!A:B,2,0))</f>
        <v/>
      </c>
      <c r="AJ4793" t="str">
        <f>IF(AH4793="","",VLOOKUP(AH4793,'Сотрудники и ссылки'!A:C,3,0))</f>
        <v/>
      </c>
      <c r="AL4793" s="2" t="str">
        <f>IF(AK4793="","",AK4793+VLOOKUP(I4793,'Вид исследования'!B:E,4,0))</f>
        <v/>
      </c>
      <c r="AM4793" s="2" t="str">
        <f>IF(AK4793="","",AK4793+VLOOKUP(I4793,'Вид исследования'!B:F,5,0))</f>
        <v/>
      </c>
      <c r="AQ4793" t="str">
        <f>IFERROR(IF(L4793="","",VLOOKUP(L4793&amp;I4793,Продукция!A:K,11,0)),"обратитесь к админ справочника")</f>
        <v/>
      </c>
      <c r="AS4793" t="str">
        <f>IFERROR(IF(L4793="","",VLOOKUP(L4793&amp;I4793,Продукция!A:J,10,0)),"обратитесь к админ справочника")</f>
        <v/>
      </c>
    </row>
    <row r="4794" spans="1:45" x14ac:dyDescent="0.25">
      <c r="A4794" t="str">
        <f t="shared" si="84"/>
        <v/>
      </c>
      <c r="B4794" t="str">
        <f>IF(E4794="","",INDEX(Лаборатории!A:A,MATCH('Производственный контроль'!E4794,Лаборатории!B:B,0)))</f>
        <v/>
      </c>
      <c r="C4794" t="str">
        <f>IF(E4794="","",VLOOKUP(E4794,Лаборатории!B:D,3,0))</f>
        <v/>
      </c>
      <c r="E4794" s="150"/>
      <c r="J4794" t="str">
        <f>IF(L4794="","",VLOOKUP(L4794,Продукция!B:D,3,0))</f>
        <v/>
      </c>
      <c r="K4794" t="str">
        <f>IF(L4794="","",VLOOKUP(L4794,Продукция!B:C,2,0))</f>
        <v/>
      </c>
      <c r="L4794" s="151"/>
      <c r="M4794" t="str">
        <f>IF(L4794="","",VLOOKUP(L4794,Продукция!B:L,11,0))</f>
        <v/>
      </c>
      <c r="AB4794" t="str">
        <f>IF(L4794="","",VLOOKUP(L4794&amp;I4794,Продукция!A:I,9,0))</f>
        <v/>
      </c>
      <c r="AF4794" t="str">
        <f>IF(AD4794="","",VLOOKUP(AD4794,'Сотрудники и ссылки'!A:B,2,0))</f>
        <v/>
      </c>
      <c r="AG4794" t="str">
        <f>IF(AD4794="","",VLOOKUP(AD4794,'Сотрудники и ссылки'!A:C,3,0))</f>
        <v/>
      </c>
      <c r="AI4794" t="str">
        <f>IF(AH4794="","",VLOOKUP(AH4794,'Сотрудники и ссылки'!A:B,2,0))</f>
        <v/>
      </c>
      <c r="AJ4794" t="str">
        <f>IF(AH4794="","",VLOOKUP(AH4794,'Сотрудники и ссылки'!A:C,3,0))</f>
        <v/>
      </c>
      <c r="AL4794" s="2" t="str">
        <f>IF(AK4794="","",AK4794+VLOOKUP(I4794,'Вид исследования'!B:E,4,0))</f>
        <v/>
      </c>
      <c r="AM4794" s="2" t="str">
        <f>IF(AK4794="","",AK4794+VLOOKUP(I4794,'Вид исследования'!B:F,5,0))</f>
        <v/>
      </c>
      <c r="AQ4794" t="str">
        <f>IFERROR(IF(L4794="","",VLOOKUP(L4794&amp;I4794,Продукция!A:K,11,0)),"обратитесь к админ справочника")</f>
        <v/>
      </c>
      <c r="AS4794" t="str">
        <f>IFERROR(IF(L4794="","",VLOOKUP(L4794&amp;I4794,Продукция!A:J,10,0)),"обратитесь к админ справочника")</f>
        <v/>
      </c>
    </row>
    <row r="4795" spans="1:45" x14ac:dyDescent="0.25">
      <c r="A4795" t="str">
        <f t="shared" si="84"/>
        <v/>
      </c>
      <c r="B4795" t="str">
        <f>IF(E4795="","",INDEX(Лаборатории!A:A,MATCH('Производственный контроль'!E4795,Лаборатории!B:B,0)))</f>
        <v/>
      </c>
      <c r="C4795" t="str">
        <f>IF(E4795="","",VLOOKUP(E4795,Лаборатории!B:D,3,0))</f>
        <v/>
      </c>
      <c r="E4795" s="150"/>
      <c r="J4795" t="str">
        <f>IF(L4795="","",VLOOKUP(L4795,Продукция!B:D,3,0))</f>
        <v/>
      </c>
      <c r="K4795" t="str">
        <f>IF(L4795="","",VLOOKUP(L4795,Продукция!B:C,2,0))</f>
        <v/>
      </c>
      <c r="L4795" s="151"/>
      <c r="M4795" t="str">
        <f>IF(L4795="","",VLOOKUP(L4795,Продукция!B:L,11,0))</f>
        <v/>
      </c>
      <c r="AB4795" t="str">
        <f>IF(L4795="","",VLOOKUP(L4795&amp;I4795,Продукция!A:I,9,0))</f>
        <v/>
      </c>
      <c r="AF4795" t="str">
        <f>IF(AD4795="","",VLOOKUP(AD4795,'Сотрудники и ссылки'!A:B,2,0))</f>
        <v/>
      </c>
      <c r="AG4795" t="str">
        <f>IF(AD4795="","",VLOOKUP(AD4795,'Сотрудники и ссылки'!A:C,3,0))</f>
        <v/>
      </c>
      <c r="AI4795" t="str">
        <f>IF(AH4795="","",VLOOKUP(AH4795,'Сотрудники и ссылки'!A:B,2,0))</f>
        <v/>
      </c>
      <c r="AJ4795" t="str">
        <f>IF(AH4795="","",VLOOKUP(AH4795,'Сотрудники и ссылки'!A:C,3,0))</f>
        <v/>
      </c>
      <c r="AL4795" s="2" t="str">
        <f>IF(AK4795="","",AK4795+VLOOKUP(I4795,'Вид исследования'!B:E,4,0))</f>
        <v/>
      </c>
      <c r="AM4795" s="2" t="str">
        <f>IF(AK4795="","",AK4795+VLOOKUP(I4795,'Вид исследования'!B:F,5,0))</f>
        <v/>
      </c>
      <c r="AQ4795" t="str">
        <f>IFERROR(IF(L4795="","",VLOOKUP(L4795&amp;I4795,Продукция!A:K,11,0)),"обратитесь к админ справочника")</f>
        <v/>
      </c>
      <c r="AS4795" t="str">
        <f>IFERROR(IF(L4795="","",VLOOKUP(L4795&amp;I4795,Продукция!A:J,10,0)),"обратитесь к админ справочника")</f>
        <v/>
      </c>
    </row>
    <row r="4796" spans="1:45" x14ac:dyDescent="0.25">
      <c r="A4796" t="str">
        <f t="shared" si="84"/>
        <v/>
      </c>
      <c r="B4796" t="str">
        <f>IF(E4796="","",INDEX(Лаборатории!A:A,MATCH('Производственный контроль'!E4796,Лаборатории!B:B,0)))</f>
        <v/>
      </c>
      <c r="C4796" t="str">
        <f>IF(E4796="","",VLOOKUP(E4796,Лаборатории!B:D,3,0))</f>
        <v/>
      </c>
      <c r="E4796" s="150"/>
      <c r="J4796" t="str">
        <f>IF(L4796="","",VLOOKUP(L4796,Продукция!B:D,3,0))</f>
        <v/>
      </c>
      <c r="K4796" t="str">
        <f>IF(L4796="","",VLOOKUP(L4796,Продукция!B:C,2,0))</f>
        <v/>
      </c>
      <c r="L4796" s="151"/>
      <c r="M4796" t="str">
        <f>IF(L4796="","",VLOOKUP(L4796,Продукция!B:L,11,0))</f>
        <v/>
      </c>
      <c r="AB4796" t="str">
        <f>IF(L4796="","",VLOOKUP(L4796&amp;I4796,Продукция!A:I,9,0))</f>
        <v/>
      </c>
      <c r="AF4796" t="str">
        <f>IF(AD4796="","",VLOOKUP(AD4796,'Сотрудники и ссылки'!A:B,2,0))</f>
        <v/>
      </c>
      <c r="AG4796" t="str">
        <f>IF(AD4796="","",VLOOKUP(AD4796,'Сотрудники и ссылки'!A:C,3,0))</f>
        <v/>
      </c>
      <c r="AI4796" t="str">
        <f>IF(AH4796="","",VLOOKUP(AH4796,'Сотрудники и ссылки'!A:B,2,0))</f>
        <v/>
      </c>
      <c r="AJ4796" t="str">
        <f>IF(AH4796="","",VLOOKUP(AH4796,'Сотрудники и ссылки'!A:C,3,0))</f>
        <v/>
      </c>
      <c r="AL4796" s="2" t="str">
        <f>IF(AK4796="","",AK4796+VLOOKUP(I4796,'Вид исследования'!B:E,4,0))</f>
        <v/>
      </c>
      <c r="AM4796" s="2" t="str">
        <f>IF(AK4796="","",AK4796+VLOOKUP(I4796,'Вид исследования'!B:F,5,0))</f>
        <v/>
      </c>
      <c r="AQ4796" t="str">
        <f>IFERROR(IF(L4796="","",VLOOKUP(L4796&amp;I4796,Продукция!A:K,11,0)),"обратитесь к админ справочника")</f>
        <v/>
      </c>
      <c r="AS4796" t="str">
        <f>IFERROR(IF(L4796="","",VLOOKUP(L4796&amp;I4796,Продукция!A:J,10,0)),"обратитесь к админ справочника")</f>
        <v/>
      </c>
    </row>
    <row r="4797" spans="1:45" x14ac:dyDescent="0.25">
      <c r="A4797" t="str">
        <f t="shared" si="84"/>
        <v/>
      </c>
      <c r="B4797" t="str">
        <f>IF(E4797="","",INDEX(Лаборатории!A:A,MATCH('Производственный контроль'!E4797,Лаборатории!B:B,0)))</f>
        <v/>
      </c>
      <c r="C4797" t="str">
        <f>IF(E4797="","",VLOOKUP(E4797,Лаборатории!B:D,3,0))</f>
        <v/>
      </c>
      <c r="E4797" s="150"/>
      <c r="J4797" t="str">
        <f>IF(L4797="","",VLOOKUP(L4797,Продукция!B:D,3,0))</f>
        <v/>
      </c>
      <c r="K4797" t="str">
        <f>IF(L4797="","",VLOOKUP(L4797,Продукция!B:C,2,0))</f>
        <v/>
      </c>
      <c r="L4797" s="151"/>
      <c r="M4797" t="str">
        <f>IF(L4797="","",VLOOKUP(L4797,Продукция!B:L,11,0))</f>
        <v/>
      </c>
      <c r="AB4797" t="str">
        <f>IF(L4797="","",VLOOKUP(L4797&amp;I4797,Продукция!A:I,9,0))</f>
        <v/>
      </c>
      <c r="AF4797" t="str">
        <f>IF(AD4797="","",VLOOKUP(AD4797,'Сотрудники и ссылки'!A:B,2,0))</f>
        <v/>
      </c>
      <c r="AG4797" t="str">
        <f>IF(AD4797="","",VLOOKUP(AD4797,'Сотрудники и ссылки'!A:C,3,0))</f>
        <v/>
      </c>
      <c r="AI4797" t="str">
        <f>IF(AH4797="","",VLOOKUP(AH4797,'Сотрудники и ссылки'!A:B,2,0))</f>
        <v/>
      </c>
      <c r="AJ4797" t="str">
        <f>IF(AH4797="","",VLOOKUP(AH4797,'Сотрудники и ссылки'!A:C,3,0))</f>
        <v/>
      </c>
      <c r="AL4797" s="2" t="str">
        <f>IF(AK4797="","",AK4797+VLOOKUP(I4797,'Вид исследования'!B:E,4,0))</f>
        <v/>
      </c>
      <c r="AM4797" s="2" t="str">
        <f>IF(AK4797="","",AK4797+VLOOKUP(I4797,'Вид исследования'!B:F,5,0))</f>
        <v/>
      </c>
      <c r="AQ4797" t="str">
        <f>IFERROR(IF(L4797="","",VLOOKUP(L4797&amp;I4797,Продукция!A:K,11,0)),"обратитесь к админ справочника")</f>
        <v/>
      </c>
      <c r="AS4797" t="str">
        <f>IFERROR(IF(L4797="","",VLOOKUP(L4797&amp;I4797,Продукция!A:J,10,0)),"обратитесь к админ справочника")</f>
        <v/>
      </c>
    </row>
    <row r="4798" spans="1:45" x14ac:dyDescent="0.25">
      <c r="A4798" t="str">
        <f t="shared" si="84"/>
        <v/>
      </c>
      <c r="B4798" t="str">
        <f>IF(E4798="","",INDEX(Лаборатории!A:A,MATCH('Производственный контроль'!E4798,Лаборатории!B:B,0)))</f>
        <v/>
      </c>
      <c r="C4798" t="str">
        <f>IF(E4798="","",VLOOKUP(E4798,Лаборатории!B:D,3,0))</f>
        <v/>
      </c>
      <c r="E4798" s="150"/>
      <c r="J4798" t="str">
        <f>IF(L4798="","",VLOOKUP(L4798,Продукция!B:D,3,0))</f>
        <v/>
      </c>
      <c r="K4798" t="str">
        <f>IF(L4798="","",VLOOKUP(L4798,Продукция!B:C,2,0))</f>
        <v/>
      </c>
      <c r="L4798" s="151"/>
      <c r="M4798" t="str">
        <f>IF(L4798="","",VLOOKUP(L4798,Продукция!B:L,11,0))</f>
        <v/>
      </c>
      <c r="AB4798" t="str">
        <f>IF(L4798="","",VLOOKUP(L4798&amp;I4798,Продукция!A:I,9,0))</f>
        <v/>
      </c>
      <c r="AF4798" t="str">
        <f>IF(AD4798="","",VLOOKUP(AD4798,'Сотрудники и ссылки'!A:B,2,0))</f>
        <v/>
      </c>
      <c r="AG4798" t="str">
        <f>IF(AD4798="","",VLOOKUP(AD4798,'Сотрудники и ссылки'!A:C,3,0))</f>
        <v/>
      </c>
      <c r="AI4798" t="str">
        <f>IF(AH4798="","",VLOOKUP(AH4798,'Сотрудники и ссылки'!A:B,2,0))</f>
        <v/>
      </c>
      <c r="AJ4798" t="str">
        <f>IF(AH4798="","",VLOOKUP(AH4798,'Сотрудники и ссылки'!A:C,3,0))</f>
        <v/>
      </c>
      <c r="AL4798" s="2" t="str">
        <f>IF(AK4798="","",AK4798+VLOOKUP(I4798,'Вид исследования'!B:E,4,0))</f>
        <v/>
      </c>
      <c r="AM4798" s="2" t="str">
        <f>IF(AK4798="","",AK4798+VLOOKUP(I4798,'Вид исследования'!B:F,5,0))</f>
        <v/>
      </c>
      <c r="AQ4798" t="str">
        <f>IFERROR(IF(L4798="","",VLOOKUP(L4798&amp;I4798,Продукция!A:K,11,0)),"обратитесь к админ справочника")</f>
        <v/>
      </c>
      <c r="AS4798" t="str">
        <f>IFERROR(IF(L4798="","",VLOOKUP(L4798&amp;I4798,Продукция!A:J,10,0)),"обратитесь к админ справочника")</f>
        <v/>
      </c>
    </row>
    <row r="4799" spans="1:45" x14ac:dyDescent="0.25">
      <c r="A4799" t="str">
        <f t="shared" si="84"/>
        <v/>
      </c>
      <c r="B4799" t="str">
        <f>IF(E4799="","",INDEX(Лаборатории!A:A,MATCH('Производственный контроль'!E4799,Лаборатории!B:B,0)))</f>
        <v/>
      </c>
      <c r="C4799" t="str">
        <f>IF(E4799="","",VLOOKUP(E4799,Лаборатории!B:D,3,0))</f>
        <v/>
      </c>
      <c r="E4799" s="150"/>
      <c r="J4799" t="str">
        <f>IF(L4799="","",VLOOKUP(L4799,Продукция!B:D,3,0))</f>
        <v/>
      </c>
      <c r="K4799" t="str">
        <f>IF(L4799="","",VLOOKUP(L4799,Продукция!B:C,2,0))</f>
        <v/>
      </c>
      <c r="L4799" s="151"/>
      <c r="M4799" t="str">
        <f>IF(L4799="","",VLOOKUP(L4799,Продукция!B:L,11,0))</f>
        <v/>
      </c>
      <c r="AB4799" t="str">
        <f>IF(L4799="","",VLOOKUP(L4799&amp;I4799,Продукция!A:I,9,0))</f>
        <v/>
      </c>
      <c r="AF4799" t="str">
        <f>IF(AD4799="","",VLOOKUP(AD4799,'Сотрудники и ссылки'!A:B,2,0))</f>
        <v/>
      </c>
      <c r="AG4799" t="str">
        <f>IF(AD4799="","",VLOOKUP(AD4799,'Сотрудники и ссылки'!A:C,3,0))</f>
        <v/>
      </c>
      <c r="AI4799" t="str">
        <f>IF(AH4799="","",VLOOKUP(AH4799,'Сотрудники и ссылки'!A:B,2,0))</f>
        <v/>
      </c>
      <c r="AJ4799" t="str">
        <f>IF(AH4799="","",VLOOKUP(AH4799,'Сотрудники и ссылки'!A:C,3,0))</f>
        <v/>
      </c>
      <c r="AL4799" s="2" t="str">
        <f>IF(AK4799="","",AK4799+VLOOKUP(I4799,'Вид исследования'!B:E,4,0))</f>
        <v/>
      </c>
      <c r="AM4799" s="2" t="str">
        <f>IF(AK4799="","",AK4799+VLOOKUP(I4799,'Вид исследования'!B:F,5,0))</f>
        <v/>
      </c>
      <c r="AQ4799" t="str">
        <f>IFERROR(IF(L4799="","",VLOOKUP(L4799&amp;I4799,Продукция!A:K,11,0)),"обратитесь к админ справочника")</f>
        <v/>
      </c>
      <c r="AS4799" t="str">
        <f>IFERROR(IF(L4799="","",VLOOKUP(L4799&amp;I4799,Продукция!A:J,10,0)),"обратитесь к админ справочника")</f>
        <v/>
      </c>
    </row>
    <row r="4800" spans="1:45" x14ac:dyDescent="0.25">
      <c r="A4800" t="str">
        <f t="shared" si="84"/>
        <v/>
      </c>
      <c r="B4800" t="str">
        <f>IF(E4800="","",INDEX(Лаборатории!A:A,MATCH('Производственный контроль'!E4800,Лаборатории!B:B,0)))</f>
        <v/>
      </c>
      <c r="C4800" t="str">
        <f>IF(E4800="","",VLOOKUP(E4800,Лаборатории!B:D,3,0))</f>
        <v/>
      </c>
      <c r="E4800" s="150"/>
      <c r="J4800" t="str">
        <f>IF(L4800="","",VLOOKUP(L4800,Продукция!B:D,3,0))</f>
        <v/>
      </c>
      <c r="K4800" t="str">
        <f>IF(L4800="","",VLOOKUP(L4800,Продукция!B:C,2,0))</f>
        <v/>
      </c>
      <c r="L4800" s="151"/>
      <c r="M4800" t="str">
        <f>IF(L4800="","",VLOOKUP(L4800,Продукция!B:L,11,0))</f>
        <v/>
      </c>
      <c r="AB4800" t="str">
        <f>IF(L4800="","",VLOOKUP(L4800&amp;I4800,Продукция!A:I,9,0))</f>
        <v/>
      </c>
      <c r="AF4800" t="str">
        <f>IF(AD4800="","",VLOOKUP(AD4800,'Сотрудники и ссылки'!A:B,2,0))</f>
        <v/>
      </c>
      <c r="AG4800" t="str">
        <f>IF(AD4800="","",VLOOKUP(AD4800,'Сотрудники и ссылки'!A:C,3,0))</f>
        <v/>
      </c>
      <c r="AI4800" t="str">
        <f>IF(AH4800="","",VLOOKUP(AH4800,'Сотрудники и ссылки'!A:B,2,0))</f>
        <v/>
      </c>
      <c r="AJ4800" t="str">
        <f>IF(AH4800="","",VLOOKUP(AH4800,'Сотрудники и ссылки'!A:C,3,0))</f>
        <v/>
      </c>
      <c r="AL4800" s="2" t="str">
        <f>IF(AK4800="","",AK4800+VLOOKUP(I4800,'Вид исследования'!B:E,4,0))</f>
        <v/>
      </c>
      <c r="AM4800" s="2" t="str">
        <f>IF(AK4800="","",AK4800+VLOOKUP(I4800,'Вид исследования'!B:F,5,0))</f>
        <v/>
      </c>
      <c r="AQ4800" t="str">
        <f>IFERROR(IF(L4800="","",VLOOKUP(L4800&amp;I4800,Продукция!A:K,11,0)),"обратитесь к админ справочника")</f>
        <v/>
      </c>
      <c r="AS4800" t="str">
        <f>IFERROR(IF(L4800="","",VLOOKUP(L4800&amp;I4800,Продукция!A:J,10,0)),"обратитесь к админ справочника")</f>
        <v/>
      </c>
    </row>
    <row r="4801" spans="1:45" x14ac:dyDescent="0.25">
      <c r="A4801" t="str">
        <f t="shared" si="84"/>
        <v/>
      </c>
      <c r="B4801" t="str">
        <f>IF(E4801="","",INDEX(Лаборатории!A:A,MATCH('Производственный контроль'!E4801,Лаборатории!B:B,0)))</f>
        <v/>
      </c>
      <c r="C4801" t="str">
        <f>IF(E4801="","",VLOOKUP(E4801,Лаборатории!B:D,3,0))</f>
        <v/>
      </c>
      <c r="E4801" s="150"/>
      <c r="J4801" t="str">
        <f>IF(L4801="","",VLOOKUP(L4801,Продукция!B:D,3,0))</f>
        <v/>
      </c>
      <c r="K4801" t="str">
        <f>IF(L4801="","",VLOOKUP(L4801,Продукция!B:C,2,0))</f>
        <v/>
      </c>
      <c r="L4801" s="151"/>
      <c r="M4801" t="str">
        <f>IF(L4801="","",VLOOKUP(L4801,Продукция!B:L,11,0))</f>
        <v/>
      </c>
      <c r="AB4801" t="str">
        <f>IF(L4801="","",VLOOKUP(L4801&amp;I4801,Продукция!A:I,9,0))</f>
        <v/>
      </c>
      <c r="AF4801" t="str">
        <f>IF(AD4801="","",VLOOKUP(AD4801,'Сотрудники и ссылки'!A:B,2,0))</f>
        <v/>
      </c>
      <c r="AG4801" t="str">
        <f>IF(AD4801="","",VLOOKUP(AD4801,'Сотрудники и ссылки'!A:C,3,0))</f>
        <v/>
      </c>
      <c r="AI4801" t="str">
        <f>IF(AH4801="","",VLOOKUP(AH4801,'Сотрудники и ссылки'!A:B,2,0))</f>
        <v/>
      </c>
      <c r="AJ4801" t="str">
        <f>IF(AH4801="","",VLOOKUP(AH4801,'Сотрудники и ссылки'!A:C,3,0))</f>
        <v/>
      </c>
      <c r="AL4801" s="2" t="str">
        <f>IF(AK4801="","",AK4801+VLOOKUP(I4801,'Вид исследования'!B:E,4,0))</f>
        <v/>
      </c>
      <c r="AM4801" s="2" t="str">
        <f>IF(AK4801="","",AK4801+VLOOKUP(I4801,'Вид исследования'!B:F,5,0))</f>
        <v/>
      </c>
      <c r="AQ4801" t="str">
        <f>IFERROR(IF(L4801="","",VLOOKUP(L4801&amp;I4801,Продукция!A:K,11,0)),"обратитесь к админ справочника")</f>
        <v/>
      </c>
      <c r="AS4801" t="str">
        <f>IFERROR(IF(L4801="","",VLOOKUP(L4801&amp;I4801,Продукция!A:J,10,0)),"обратитесь к админ справочника")</f>
        <v/>
      </c>
    </row>
    <row r="4802" spans="1:45" x14ac:dyDescent="0.25">
      <c r="A4802" t="str">
        <f t="shared" si="84"/>
        <v/>
      </c>
      <c r="B4802" t="str">
        <f>IF(E4802="","",INDEX(Лаборатории!A:A,MATCH('Производственный контроль'!E4802,Лаборатории!B:B,0)))</f>
        <v/>
      </c>
      <c r="C4802" t="str">
        <f>IF(E4802="","",VLOOKUP(E4802,Лаборатории!B:D,3,0))</f>
        <v/>
      </c>
      <c r="E4802" s="150"/>
      <c r="J4802" t="str">
        <f>IF(L4802="","",VLOOKUP(L4802,Продукция!B:D,3,0))</f>
        <v/>
      </c>
      <c r="K4802" t="str">
        <f>IF(L4802="","",VLOOKUP(L4802,Продукция!B:C,2,0))</f>
        <v/>
      </c>
      <c r="L4802" s="151"/>
      <c r="M4802" t="str">
        <f>IF(L4802="","",VLOOKUP(L4802,Продукция!B:L,11,0))</f>
        <v/>
      </c>
      <c r="AB4802" t="str">
        <f>IF(L4802="","",VLOOKUP(L4802&amp;I4802,Продукция!A:I,9,0))</f>
        <v/>
      </c>
      <c r="AF4802" t="str">
        <f>IF(AD4802="","",VLOOKUP(AD4802,'Сотрудники и ссылки'!A:B,2,0))</f>
        <v/>
      </c>
      <c r="AG4802" t="str">
        <f>IF(AD4802="","",VLOOKUP(AD4802,'Сотрудники и ссылки'!A:C,3,0))</f>
        <v/>
      </c>
      <c r="AI4802" t="str">
        <f>IF(AH4802="","",VLOOKUP(AH4802,'Сотрудники и ссылки'!A:B,2,0))</f>
        <v/>
      </c>
      <c r="AJ4802" t="str">
        <f>IF(AH4802="","",VLOOKUP(AH4802,'Сотрудники и ссылки'!A:C,3,0))</f>
        <v/>
      </c>
      <c r="AL4802" s="2" t="str">
        <f>IF(AK4802="","",AK4802+VLOOKUP(I4802,'Вид исследования'!B:E,4,0))</f>
        <v/>
      </c>
      <c r="AM4802" s="2" t="str">
        <f>IF(AK4802="","",AK4802+VLOOKUP(I4802,'Вид исследования'!B:F,5,0))</f>
        <v/>
      </c>
      <c r="AQ4802" t="str">
        <f>IFERROR(IF(L4802="","",VLOOKUP(L4802&amp;I4802,Продукция!A:K,11,0)),"обратитесь к админ справочника")</f>
        <v/>
      </c>
      <c r="AS4802" t="str">
        <f>IFERROR(IF(L4802="","",VLOOKUP(L4802&amp;I4802,Продукция!A:J,10,0)),"обратитесь к админ справочника")</f>
        <v/>
      </c>
    </row>
    <row r="4803" spans="1:45" x14ac:dyDescent="0.25">
      <c r="A4803" t="str">
        <f t="shared" si="84"/>
        <v/>
      </c>
      <c r="B4803" t="str">
        <f>IF(E4803="","",INDEX(Лаборатории!A:A,MATCH('Производственный контроль'!E4803,Лаборатории!B:B,0)))</f>
        <v/>
      </c>
      <c r="C4803" t="str">
        <f>IF(E4803="","",VLOOKUP(E4803,Лаборатории!B:D,3,0))</f>
        <v/>
      </c>
      <c r="E4803" s="150"/>
      <c r="J4803" t="str">
        <f>IF(L4803="","",VLOOKUP(L4803,Продукция!B:D,3,0))</f>
        <v/>
      </c>
      <c r="K4803" t="str">
        <f>IF(L4803="","",VLOOKUP(L4803,Продукция!B:C,2,0))</f>
        <v/>
      </c>
      <c r="L4803" s="151"/>
      <c r="M4803" t="str">
        <f>IF(L4803="","",VLOOKUP(L4803,Продукция!B:L,11,0))</f>
        <v/>
      </c>
      <c r="AB4803" t="str">
        <f>IF(L4803="","",VLOOKUP(L4803&amp;I4803,Продукция!A:I,9,0))</f>
        <v/>
      </c>
      <c r="AF4803" t="str">
        <f>IF(AD4803="","",VLOOKUP(AD4803,'Сотрудники и ссылки'!A:B,2,0))</f>
        <v/>
      </c>
      <c r="AG4803" t="str">
        <f>IF(AD4803="","",VLOOKUP(AD4803,'Сотрудники и ссылки'!A:C,3,0))</f>
        <v/>
      </c>
      <c r="AI4803" t="str">
        <f>IF(AH4803="","",VLOOKUP(AH4803,'Сотрудники и ссылки'!A:B,2,0))</f>
        <v/>
      </c>
      <c r="AJ4803" t="str">
        <f>IF(AH4803="","",VLOOKUP(AH4803,'Сотрудники и ссылки'!A:C,3,0))</f>
        <v/>
      </c>
      <c r="AL4803" s="2" t="str">
        <f>IF(AK4803="","",AK4803+VLOOKUP(I4803,'Вид исследования'!B:E,4,0))</f>
        <v/>
      </c>
      <c r="AM4803" s="2" t="str">
        <f>IF(AK4803="","",AK4803+VLOOKUP(I4803,'Вид исследования'!B:F,5,0))</f>
        <v/>
      </c>
      <c r="AQ4803" t="str">
        <f>IFERROR(IF(L4803="","",VLOOKUP(L4803&amp;I4803,Продукция!A:K,11,0)),"обратитесь к админ справочника")</f>
        <v/>
      </c>
      <c r="AS4803" t="str">
        <f>IFERROR(IF(L4803="","",VLOOKUP(L4803&amp;I4803,Продукция!A:J,10,0)),"обратитесь к админ справочника")</f>
        <v/>
      </c>
    </row>
    <row r="4804" spans="1:45" x14ac:dyDescent="0.25">
      <c r="A4804" t="str">
        <f t="shared" si="84"/>
        <v/>
      </c>
      <c r="B4804" t="str">
        <f>IF(E4804="","",INDEX(Лаборатории!A:A,MATCH('Производственный контроль'!E4804,Лаборатории!B:B,0)))</f>
        <v/>
      </c>
      <c r="C4804" t="str">
        <f>IF(E4804="","",VLOOKUP(E4804,Лаборатории!B:D,3,0))</f>
        <v/>
      </c>
      <c r="E4804" s="150"/>
      <c r="J4804" t="str">
        <f>IF(L4804="","",VLOOKUP(L4804,Продукция!B:D,3,0))</f>
        <v/>
      </c>
      <c r="K4804" t="str">
        <f>IF(L4804="","",VLOOKUP(L4804,Продукция!B:C,2,0))</f>
        <v/>
      </c>
      <c r="L4804" s="151"/>
      <c r="M4804" t="str">
        <f>IF(L4804="","",VLOOKUP(L4804,Продукция!B:L,11,0))</f>
        <v/>
      </c>
      <c r="AB4804" t="str">
        <f>IF(L4804="","",VLOOKUP(L4804&amp;I4804,Продукция!A:I,9,0))</f>
        <v/>
      </c>
      <c r="AF4804" t="str">
        <f>IF(AD4804="","",VLOOKUP(AD4804,'Сотрудники и ссылки'!A:B,2,0))</f>
        <v/>
      </c>
      <c r="AG4804" t="str">
        <f>IF(AD4804="","",VLOOKUP(AD4804,'Сотрудники и ссылки'!A:C,3,0))</f>
        <v/>
      </c>
      <c r="AI4804" t="str">
        <f>IF(AH4804="","",VLOOKUP(AH4804,'Сотрудники и ссылки'!A:B,2,0))</f>
        <v/>
      </c>
      <c r="AJ4804" t="str">
        <f>IF(AH4804="","",VLOOKUP(AH4804,'Сотрудники и ссылки'!A:C,3,0))</f>
        <v/>
      </c>
      <c r="AL4804" s="2" t="str">
        <f>IF(AK4804="","",AK4804+VLOOKUP(I4804,'Вид исследования'!B:E,4,0))</f>
        <v/>
      </c>
      <c r="AM4804" s="2" t="str">
        <f>IF(AK4804="","",AK4804+VLOOKUP(I4804,'Вид исследования'!B:F,5,0))</f>
        <v/>
      </c>
      <c r="AQ4804" t="str">
        <f>IFERROR(IF(L4804="","",VLOOKUP(L4804&amp;I4804,Продукция!A:K,11,0)),"обратитесь к админ справочника")</f>
        <v/>
      </c>
      <c r="AS4804" t="str">
        <f>IFERROR(IF(L4804="","",VLOOKUP(L4804&amp;I4804,Продукция!A:J,10,0)),"обратитесь к админ справочника")</f>
        <v/>
      </c>
    </row>
    <row r="4805" spans="1:45" x14ac:dyDescent="0.25">
      <c r="A4805" t="str">
        <f t="shared" si="84"/>
        <v/>
      </c>
      <c r="B4805" t="str">
        <f>IF(E4805="","",INDEX(Лаборатории!A:A,MATCH('Производственный контроль'!E4805,Лаборатории!B:B,0)))</f>
        <v/>
      </c>
      <c r="C4805" t="str">
        <f>IF(E4805="","",VLOOKUP(E4805,Лаборатории!B:D,3,0))</f>
        <v/>
      </c>
      <c r="E4805" s="150"/>
      <c r="J4805" t="str">
        <f>IF(L4805="","",VLOOKUP(L4805,Продукция!B:D,3,0))</f>
        <v/>
      </c>
      <c r="K4805" t="str">
        <f>IF(L4805="","",VLOOKUP(L4805,Продукция!B:C,2,0))</f>
        <v/>
      </c>
      <c r="L4805" s="151"/>
      <c r="M4805" t="str">
        <f>IF(L4805="","",VLOOKUP(L4805,Продукция!B:L,11,0))</f>
        <v/>
      </c>
      <c r="AB4805" t="str">
        <f>IF(L4805="","",VLOOKUP(L4805&amp;I4805,Продукция!A:I,9,0))</f>
        <v/>
      </c>
      <c r="AF4805" t="str">
        <f>IF(AD4805="","",VLOOKUP(AD4805,'Сотрудники и ссылки'!A:B,2,0))</f>
        <v/>
      </c>
      <c r="AG4805" t="str">
        <f>IF(AD4805="","",VLOOKUP(AD4805,'Сотрудники и ссылки'!A:C,3,0))</f>
        <v/>
      </c>
      <c r="AI4805" t="str">
        <f>IF(AH4805="","",VLOOKUP(AH4805,'Сотрудники и ссылки'!A:B,2,0))</f>
        <v/>
      </c>
      <c r="AJ4805" t="str">
        <f>IF(AH4805="","",VLOOKUP(AH4805,'Сотрудники и ссылки'!A:C,3,0))</f>
        <v/>
      </c>
      <c r="AL4805" s="2" t="str">
        <f>IF(AK4805="","",AK4805+VLOOKUP(I4805,'Вид исследования'!B:E,4,0))</f>
        <v/>
      </c>
      <c r="AM4805" s="2" t="str">
        <f>IF(AK4805="","",AK4805+VLOOKUP(I4805,'Вид исследования'!B:F,5,0))</f>
        <v/>
      </c>
      <c r="AQ4805" t="str">
        <f>IFERROR(IF(L4805="","",VLOOKUP(L4805&amp;I4805,Продукция!A:K,11,0)),"обратитесь к админ справочника")</f>
        <v/>
      </c>
      <c r="AS4805" t="str">
        <f>IFERROR(IF(L4805="","",VLOOKUP(L4805&amp;I4805,Продукция!A:J,10,0)),"обратитесь к админ справочника")</f>
        <v/>
      </c>
    </row>
    <row r="4806" spans="1:45" x14ac:dyDescent="0.25">
      <c r="A4806" t="str">
        <f t="shared" si="84"/>
        <v/>
      </c>
      <c r="B4806" t="str">
        <f>IF(E4806="","",INDEX(Лаборатории!A:A,MATCH('Производственный контроль'!E4806,Лаборатории!B:B,0)))</f>
        <v/>
      </c>
      <c r="C4806" t="str">
        <f>IF(E4806="","",VLOOKUP(E4806,Лаборатории!B:D,3,0))</f>
        <v/>
      </c>
      <c r="E4806" s="150"/>
      <c r="J4806" t="str">
        <f>IF(L4806="","",VLOOKUP(L4806,Продукция!B:D,3,0))</f>
        <v/>
      </c>
      <c r="K4806" t="str">
        <f>IF(L4806="","",VLOOKUP(L4806,Продукция!B:C,2,0))</f>
        <v/>
      </c>
      <c r="L4806" s="151"/>
      <c r="M4806" t="str">
        <f>IF(L4806="","",VLOOKUP(L4806,Продукция!B:L,11,0))</f>
        <v/>
      </c>
      <c r="AB4806" t="str">
        <f>IF(L4806="","",VLOOKUP(L4806&amp;I4806,Продукция!A:I,9,0))</f>
        <v/>
      </c>
      <c r="AF4806" t="str">
        <f>IF(AD4806="","",VLOOKUP(AD4806,'Сотрудники и ссылки'!A:B,2,0))</f>
        <v/>
      </c>
      <c r="AG4806" t="str">
        <f>IF(AD4806="","",VLOOKUP(AD4806,'Сотрудники и ссылки'!A:C,3,0))</f>
        <v/>
      </c>
      <c r="AI4806" t="str">
        <f>IF(AH4806="","",VLOOKUP(AH4806,'Сотрудники и ссылки'!A:B,2,0))</f>
        <v/>
      </c>
      <c r="AJ4806" t="str">
        <f>IF(AH4806="","",VLOOKUP(AH4806,'Сотрудники и ссылки'!A:C,3,0))</f>
        <v/>
      </c>
      <c r="AL4806" s="2" t="str">
        <f>IF(AK4806="","",AK4806+VLOOKUP(I4806,'Вид исследования'!B:E,4,0))</f>
        <v/>
      </c>
      <c r="AM4806" s="2" t="str">
        <f>IF(AK4806="","",AK4806+VLOOKUP(I4806,'Вид исследования'!B:F,5,0))</f>
        <v/>
      </c>
      <c r="AQ4806" t="str">
        <f>IFERROR(IF(L4806="","",VLOOKUP(L4806&amp;I4806,Продукция!A:K,11,0)),"обратитесь к админ справочника")</f>
        <v/>
      </c>
      <c r="AS4806" t="str">
        <f>IFERROR(IF(L4806="","",VLOOKUP(L4806&amp;I4806,Продукция!A:J,10,0)),"обратитесь к админ справочника")</f>
        <v/>
      </c>
    </row>
    <row r="4807" spans="1:45" x14ac:dyDescent="0.25">
      <c r="A4807" t="str">
        <f t="shared" si="84"/>
        <v/>
      </c>
      <c r="B4807" t="str">
        <f>IF(E4807="","",INDEX(Лаборатории!A:A,MATCH('Производственный контроль'!E4807,Лаборатории!B:B,0)))</f>
        <v/>
      </c>
      <c r="C4807" t="str">
        <f>IF(E4807="","",VLOOKUP(E4807,Лаборатории!B:D,3,0))</f>
        <v/>
      </c>
      <c r="E4807" s="150"/>
      <c r="J4807" t="str">
        <f>IF(L4807="","",VLOOKUP(L4807,Продукция!B:D,3,0))</f>
        <v/>
      </c>
      <c r="K4807" t="str">
        <f>IF(L4807="","",VLOOKUP(L4807,Продукция!B:C,2,0))</f>
        <v/>
      </c>
      <c r="L4807" s="151"/>
      <c r="M4807" t="str">
        <f>IF(L4807="","",VLOOKUP(L4807,Продукция!B:L,11,0))</f>
        <v/>
      </c>
      <c r="AB4807" t="str">
        <f>IF(L4807="","",VLOOKUP(L4807&amp;I4807,Продукция!A:I,9,0))</f>
        <v/>
      </c>
      <c r="AF4807" t="str">
        <f>IF(AD4807="","",VLOOKUP(AD4807,'Сотрудники и ссылки'!A:B,2,0))</f>
        <v/>
      </c>
      <c r="AG4807" t="str">
        <f>IF(AD4807="","",VLOOKUP(AD4807,'Сотрудники и ссылки'!A:C,3,0))</f>
        <v/>
      </c>
      <c r="AI4807" t="str">
        <f>IF(AH4807="","",VLOOKUP(AH4807,'Сотрудники и ссылки'!A:B,2,0))</f>
        <v/>
      </c>
      <c r="AJ4807" t="str">
        <f>IF(AH4807="","",VLOOKUP(AH4807,'Сотрудники и ссылки'!A:C,3,0))</f>
        <v/>
      </c>
      <c r="AL4807" s="2" t="str">
        <f>IF(AK4807="","",AK4807+VLOOKUP(I4807,'Вид исследования'!B:E,4,0))</f>
        <v/>
      </c>
      <c r="AM4807" s="2" t="str">
        <f>IF(AK4807="","",AK4807+VLOOKUP(I4807,'Вид исследования'!B:F,5,0))</f>
        <v/>
      </c>
      <c r="AQ4807" t="str">
        <f>IFERROR(IF(L4807="","",VLOOKUP(L4807&amp;I4807,Продукция!A:K,11,0)),"обратитесь к админ справочника")</f>
        <v/>
      </c>
      <c r="AS4807" t="str">
        <f>IFERROR(IF(L4807="","",VLOOKUP(L4807&amp;I4807,Продукция!A:J,10,0)),"обратитесь к админ справочника")</f>
        <v/>
      </c>
    </row>
    <row r="4808" spans="1:45" x14ac:dyDescent="0.25">
      <c r="A4808" t="str">
        <f t="shared" si="84"/>
        <v/>
      </c>
      <c r="B4808" t="str">
        <f>IF(E4808="","",INDEX(Лаборатории!A:A,MATCH('Производственный контроль'!E4808,Лаборатории!B:B,0)))</f>
        <v/>
      </c>
      <c r="C4808" t="str">
        <f>IF(E4808="","",VLOOKUP(E4808,Лаборатории!B:D,3,0))</f>
        <v/>
      </c>
      <c r="E4808" s="150"/>
      <c r="J4808" t="str">
        <f>IF(L4808="","",VLOOKUP(L4808,Продукция!B:D,3,0))</f>
        <v/>
      </c>
      <c r="K4808" t="str">
        <f>IF(L4808="","",VLOOKUP(L4808,Продукция!B:C,2,0))</f>
        <v/>
      </c>
      <c r="L4808" s="151"/>
      <c r="M4808" t="str">
        <f>IF(L4808="","",VLOOKUP(L4808,Продукция!B:L,11,0))</f>
        <v/>
      </c>
      <c r="AB4808" t="str">
        <f>IF(L4808="","",VLOOKUP(L4808&amp;I4808,Продукция!A:I,9,0))</f>
        <v/>
      </c>
      <c r="AF4808" t="str">
        <f>IF(AD4808="","",VLOOKUP(AD4808,'Сотрудники и ссылки'!A:B,2,0))</f>
        <v/>
      </c>
      <c r="AG4808" t="str">
        <f>IF(AD4808="","",VLOOKUP(AD4808,'Сотрудники и ссылки'!A:C,3,0))</f>
        <v/>
      </c>
      <c r="AI4808" t="str">
        <f>IF(AH4808="","",VLOOKUP(AH4808,'Сотрудники и ссылки'!A:B,2,0))</f>
        <v/>
      </c>
      <c r="AJ4808" t="str">
        <f>IF(AH4808="","",VLOOKUP(AH4808,'Сотрудники и ссылки'!A:C,3,0))</f>
        <v/>
      </c>
      <c r="AL4808" s="2" t="str">
        <f>IF(AK4808="","",AK4808+VLOOKUP(I4808,'Вид исследования'!B:E,4,0))</f>
        <v/>
      </c>
      <c r="AM4808" s="2" t="str">
        <f>IF(AK4808="","",AK4808+VLOOKUP(I4808,'Вид исследования'!B:F,5,0))</f>
        <v/>
      </c>
      <c r="AQ4808" t="str">
        <f>IFERROR(IF(L4808="","",VLOOKUP(L4808&amp;I4808,Продукция!A:K,11,0)),"обратитесь к админ справочника")</f>
        <v/>
      </c>
      <c r="AS4808" t="str">
        <f>IFERROR(IF(L4808="","",VLOOKUP(L4808&amp;I4808,Продукция!A:J,10,0)),"обратитесь к админ справочника")</f>
        <v/>
      </c>
    </row>
    <row r="4809" spans="1:45" x14ac:dyDescent="0.25">
      <c r="A4809" t="str">
        <f t="shared" si="84"/>
        <v/>
      </c>
      <c r="B4809" t="str">
        <f>IF(E4809="","",INDEX(Лаборатории!A:A,MATCH('Производственный контроль'!E4809,Лаборатории!B:B,0)))</f>
        <v/>
      </c>
      <c r="C4809" t="str">
        <f>IF(E4809="","",VLOOKUP(E4809,Лаборатории!B:D,3,0))</f>
        <v/>
      </c>
      <c r="E4809" s="150"/>
      <c r="J4809" t="str">
        <f>IF(L4809="","",VLOOKUP(L4809,Продукция!B:D,3,0))</f>
        <v/>
      </c>
      <c r="K4809" t="str">
        <f>IF(L4809="","",VLOOKUP(L4809,Продукция!B:C,2,0))</f>
        <v/>
      </c>
      <c r="L4809" s="151"/>
      <c r="M4809" t="str">
        <f>IF(L4809="","",VLOOKUP(L4809,Продукция!B:L,11,0))</f>
        <v/>
      </c>
      <c r="AB4809" t="str">
        <f>IF(L4809="","",VLOOKUP(L4809&amp;I4809,Продукция!A:I,9,0))</f>
        <v/>
      </c>
      <c r="AF4809" t="str">
        <f>IF(AD4809="","",VLOOKUP(AD4809,'Сотрудники и ссылки'!A:B,2,0))</f>
        <v/>
      </c>
      <c r="AG4809" t="str">
        <f>IF(AD4809="","",VLOOKUP(AD4809,'Сотрудники и ссылки'!A:C,3,0))</f>
        <v/>
      </c>
      <c r="AI4809" t="str">
        <f>IF(AH4809="","",VLOOKUP(AH4809,'Сотрудники и ссылки'!A:B,2,0))</f>
        <v/>
      </c>
      <c r="AJ4809" t="str">
        <f>IF(AH4809="","",VLOOKUP(AH4809,'Сотрудники и ссылки'!A:C,3,0))</f>
        <v/>
      </c>
      <c r="AL4809" s="2" t="str">
        <f>IF(AK4809="","",AK4809+VLOOKUP(I4809,'Вид исследования'!B:E,4,0))</f>
        <v/>
      </c>
      <c r="AM4809" s="2" t="str">
        <f>IF(AK4809="","",AK4809+VLOOKUP(I4809,'Вид исследования'!B:F,5,0))</f>
        <v/>
      </c>
      <c r="AQ4809" t="str">
        <f>IFERROR(IF(L4809="","",VLOOKUP(L4809&amp;I4809,Продукция!A:K,11,0)),"обратитесь к админ справочника")</f>
        <v/>
      </c>
      <c r="AS4809" t="str">
        <f>IFERROR(IF(L4809="","",VLOOKUP(L4809&amp;I4809,Продукция!A:J,10,0)),"обратитесь к админ справочника")</f>
        <v/>
      </c>
    </row>
    <row r="4810" spans="1:45" x14ac:dyDescent="0.25">
      <c r="A4810" t="str">
        <f t="shared" si="84"/>
        <v/>
      </c>
      <c r="B4810" t="str">
        <f>IF(E4810="","",INDEX(Лаборатории!A:A,MATCH('Производственный контроль'!E4810,Лаборатории!B:B,0)))</f>
        <v/>
      </c>
      <c r="C4810" t="str">
        <f>IF(E4810="","",VLOOKUP(E4810,Лаборатории!B:D,3,0))</f>
        <v/>
      </c>
      <c r="E4810" s="150"/>
      <c r="J4810" t="str">
        <f>IF(L4810="","",VLOOKUP(L4810,Продукция!B:D,3,0))</f>
        <v/>
      </c>
      <c r="K4810" t="str">
        <f>IF(L4810="","",VLOOKUP(L4810,Продукция!B:C,2,0))</f>
        <v/>
      </c>
      <c r="L4810" s="151"/>
      <c r="M4810" t="str">
        <f>IF(L4810="","",VLOOKUP(L4810,Продукция!B:L,11,0))</f>
        <v/>
      </c>
      <c r="AB4810" t="str">
        <f>IF(L4810="","",VLOOKUP(L4810&amp;I4810,Продукция!A:I,9,0))</f>
        <v/>
      </c>
      <c r="AF4810" t="str">
        <f>IF(AD4810="","",VLOOKUP(AD4810,'Сотрудники и ссылки'!A:B,2,0))</f>
        <v/>
      </c>
      <c r="AG4810" t="str">
        <f>IF(AD4810="","",VLOOKUP(AD4810,'Сотрудники и ссылки'!A:C,3,0))</f>
        <v/>
      </c>
      <c r="AI4810" t="str">
        <f>IF(AH4810="","",VLOOKUP(AH4810,'Сотрудники и ссылки'!A:B,2,0))</f>
        <v/>
      </c>
      <c r="AJ4810" t="str">
        <f>IF(AH4810="","",VLOOKUP(AH4810,'Сотрудники и ссылки'!A:C,3,0))</f>
        <v/>
      </c>
      <c r="AL4810" s="2" t="str">
        <f>IF(AK4810="","",AK4810+VLOOKUP(I4810,'Вид исследования'!B:E,4,0))</f>
        <v/>
      </c>
      <c r="AM4810" s="2" t="str">
        <f>IF(AK4810="","",AK4810+VLOOKUP(I4810,'Вид исследования'!B:F,5,0))</f>
        <v/>
      </c>
      <c r="AQ4810" t="str">
        <f>IFERROR(IF(L4810="","",VLOOKUP(L4810&amp;I4810,Продукция!A:K,11,0)),"обратитесь к админ справочника")</f>
        <v/>
      </c>
      <c r="AS4810" t="str">
        <f>IFERROR(IF(L4810="","",VLOOKUP(L4810&amp;I4810,Продукция!A:J,10,0)),"обратитесь к админ справочника")</f>
        <v/>
      </c>
    </row>
    <row r="4811" spans="1:45" x14ac:dyDescent="0.25">
      <c r="A4811" t="str">
        <f t="shared" si="84"/>
        <v/>
      </c>
      <c r="B4811" t="str">
        <f>IF(E4811="","",INDEX(Лаборатории!A:A,MATCH('Производственный контроль'!E4811,Лаборатории!B:B,0)))</f>
        <v/>
      </c>
      <c r="C4811" t="str">
        <f>IF(E4811="","",VLOOKUP(E4811,Лаборатории!B:D,3,0))</f>
        <v/>
      </c>
      <c r="E4811" s="150"/>
      <c r="J4811" t="str">
        <f>IF(L4811="","",VLOOKUP(L4811,Продукция!B:D,3,0))</f>
        <v/>
      </c>
      <c r="K4811" t="str">
        <f>IF(L4811="","",VLOOKUP(L4811,Продукция!B:C,2,0))</f>
        <v/>
      </c>
      <c r="L4811" s="151"/>
      <c r="M4811" t="str">
        <f>IF(L4811="","",VLOOKUP(L4811,Продукция!B:L,11,0))</f>
        <v/>
      </c>
      <c r="AB4811" t="str">
        <f>IF(L4811="","",VLOOKUP(L4811&amp;I4811,Продукция!A:I,9,0))</f>
        <v/>
      </c>
      <c r="AF4811" t="str">
        <f>IF(AD4811="","",VLOOKUP(AD4811,'Сотрудники и ссылки'!A:B,2,0))</f>
        <v/>
      </c>
      <c r="AG4811" t="str">
        <f>IF(AD4811="","",VLOOKUP(AD4811,'Сотрудники и ссылки'!A:C,3,0))</f>
        <v/>
      </c>
      <c r="AI4811" t="str">
        <f>IF(AH4811="","",VLOOKUP(AH4811,'Сотрудники и ссылки'!A:B,2,0))</f>
        <v/>
      </c>
      <c r="AJ4811" t="str">
        <f>IF(AH4811="","",VLOOKUP(AH4811,'Сотрудники и ссылки'!A:C,3,0))</f>
        <v/>
      </c>
      <c r="AL4811" s="2" t="str">
        <f>IF(AK4811="","",AK4811+VLOOKUP(I4811,'Вид исследования'!B:E,4,0))</f>
        <v/>
      </c>
      <c r="AM4811" s="2" t="str">
        <f>IF(AK4811="","",AK4811+VLOOKUP(I4811,'Вид исследования'!B:F,5,0))</f>
        <v/>
      </c>
      <c r="AQ4811" t="str">
        <f>IFERROR(IF(L4811="","",VLOOKUP(L4811&amp;I4811,Продукция!A:K,11,0)),"обратитесь к админ справочника")</f>
        <v/>
      </c>
      <c r="AS4811" t="str">
        <f>IFERROR(IF(L4811="","",VLOOKUP(L4811&amp;I4811,Продукция!A:J,10,0)),"обратитесь к админ справочника")</f>
        <v/>
      </c>
    </row>
    <row r="4812" spans="1:45" x14ac:dyDescent="0.25">
      <c r="A4812" t="str">
        <f t="shared" ref="A4812:A4875" si="85">T4812&amp;I4812</f>
        <v/>
      </c>
      <c r="B4812" t="str">
        <f>IF(E4812="","",INDEX(Лаборатории!A:A,MATCH('Производственный контроль'!E4812,Лаборатории!B:B,0)))</f>
        <v/>
      </c>
      <c r="C4812" t="str">
        <f>IF(E4812="","",VLOOKUP(E4812,Лаборатории!B:D,3,0))</f>
        <v/>
      </c>
      <c r="E4812" s="150"/>
      <c r="J4812" t="str">
        <f>IF(L4812="","",VLOOKUP(L4812,Продукция!B:D,3,0))</f>
        <v/>
      </c>
      <c r="K4812" t="str">
        <f>IF(L4812="","",VLOOKUP(L4812,Продукция!B:C,2,0))</f>
        <v/>
      </c>
      <c r="L4812" s="151"/>
      <c r="M4812" t="str">
        <f>IF(L4812="","",VLOOKUP(L4812,Продукция!B:L,11,0))</f>
        <v/>
      </c>
      <c r="AB4812" t="str">
        <f>IF(L4812="","",VLOOKUP(L4812&amp;I4812,Продукция!A:I,9,0))</f>
        <v/>
      </c>
      <c r="AF4812" t="str">
        <f>IF(AD4812="","",VLOOKUP(AD4812,'Сотрудники и ссылки'!A:B,2,0))</f>
        <v/>
      </c>
      <c r="AG4812" t="str">
        <f>IF(AD4812="","",VLOOKUP(AD4812,'Сотрудники и ссылки'!A:C,3,0))</f>
        <v/>
      </c>
      <c r="AI4812" t="str">
        <f>IF(AH4812="","",VLOOKUP(AH4812,'Сотрудники и ссылки'!A:B,2,0))</f>
        <v/>
      </c>
      <c r="AJ4812" t="str">
        <f>IF(AH4812="","",VLOOKUP(AH4812,'Сотрудники и ссылки'!A:C,3,0))</f>
        <v/>
      </c>
      <c r="AL4812" s="2" t="str">
        <f>IF(AK4812="","",AK4812+VLOOKUP(I4812,'Вид исследования'!B:E,4,0))</f>
        <v/>
      </c>
      <c r="AM4812" s="2" t="str">
        <f>IF(AK4812="","",AK4812+VLOOKUP(I4812,'Вид исследования'!B:F,5,0))</f>
        <v/>
      </c>
      <c r="AQ4812" t="str">
        <f>IFERROR(IF(L4812="","",VLOOKUP(L4812&amp;I4812,Продукция!A:K,11,0)),"обратитесь к админ справочника")</f>
        <v/>
      </c>
      <c r="AS4812" t="str">
        <f>IFERROR(IF(L4812="","",VLOOKUP(L4812&amp;I4812,Продукция!A:J,10,0)),"обратитесь к админ справочника")</f>
        <v/>
      </c>
    </row>
    <row r="4813" spans="1:45" x14ac:dyDescent="0.25">
      <c r="A4813" t="str">
        <f t="shared" si="85"/>
        <v/>
      </c>
      <c r="B4813" t="str">
        <f>IF(E4813="","",INDEX(Лаборатории!A:A,MATCH('Производственный контроль'!E4813,Лаборатории!B:B,0)))</f>
        <v/>
      </c>
      <c r="C4813" t="str">
        <f>IF(E4813="","",VLOOKUP(E4813,Лаборатории!B:D,3,0))</f>
        <v/>
      </c>
      <c r="E4813" s="150"/>
      <c r="J4813" t="str">
        <f>IF(L4813="","",VLOOKUP(L4813,Продукция!B:D,3,0))</f>
        <v/>
      </c>
      <c r="K4813" t="str">
        <f>IF(L4813="","",VLOOKUP(L4813,Продукция!B:C,2,0))</f>
        <v/>
      </c>
      <c r="L4813" s="151"/>
      <c r="M4813" t="str">
        <f>IF(L4813="","",VLOOKUP(L4813,Продукция!B:L,11,0))</f>
        <v/>
      </c>
      <c r="AB4813" t="str">
        <f>IF(L4813="","",VLOOKUP(L4813&amp;I4813,Продукция!A:I,9,0))</f>
        <v/>
      </c>
      <c r="AF4813" t="str">
        <f>IF(AD4813="","",VLOOKUP(AD4813,'Сотрудники и ссылки'!A:B,2,0))</f>
        <v/>
      </c>
      <c r="AG4813" t="str">
        <f>IF(AD4813="","",VLOOKUP(AD4813,'Сотрудники и ссылки'!A:C,3,0))</f>
        <v/>
      </c>
      <c r="AI4813" t="str">
        <f>IF(AH4813="","",VLOOKUP(AH4813,'Сотрудники и ссылки'!A:B,2,0))</f>
        <v/>
      </c>
      <c r="AJ4813" t="str">
        <f>IF(AH4813="","",VLOOKUP(AH4813,'Сотрудники и ссылки'!A:C,3,0))</f>
        <v/>
      </c>
      <c r="AL4813" s="2" t="str">
        <f>IF(AK4813="","",AK4813+VLOOKUP(I4813,'Вид исследования'!B:E,4,0))</f>
        <v/>
      </c>
      <c r="AM4813" s="2" t="str">
        <f>IF(AK4813="","",AK4813+VLOOKUP(I4813,'Вид исследования'!B:F,5,0))</f>
        <v/>
      </c>
      <c r="AQ4813" t="str">
        <f>IFERROR(IF(L4813="","",VLOOKUP(L4813&amp;I4813,Продукция!A:K,11,0)),"обратитесь к админ справочника")</f>
        <v/>
      </c>
      <c r="AS4813" t="str">
        <f>IFERROR(IF(L4813="","",VLOOKUP(L4813&amp;I4813,Продукция!A:J,10,0)),"обратитесь к админ справочника")</f>
        <v/>
      </c>
    </row>
    <row r="4814" spans="1:45" x14ac:dyDescent="0.25">
      <c r="A4814" t="str">
        <f t="shared" si="85"/>
        <v/>
      </c>
      <c r="B4814" t="str">
        <f>IF(E4814="","",INDEX(Лаборатории!A:A,MATCH('Производственный контроль'!E4814,Лаборатории!B:B,0)))</f>
        <v/>
      </c>
      <c r="C4814" t="str">
        <f>IF(E4814="","",VLOOKUP(E4814,Лаборатории!B:D,3,0))</f>
        <v/>
      </c>
      <c r="E4814" s="150"/>
      <c r="J4814" t="str">
        <f>IF(L4814="","",VLOOKUP(L4814,Продукция!B:D,3,0))</f>
        <v/>
      </c>
      <c r="K4814" t="str">
        <f>IF(L4814="","",VLOOKUP(L4814,Продукция!B:C,2,0))</f>
        <v/>
      </c>
      <c r="L4814" s="151"/>
      <c r="M4814" t="str">
        <f>IF(L4814="","",VLOOKUP(L4814,Продукция!B:L,11,0))</f>
        <v/>
      </c>
      <c r="AB4814" t="str">
        <f>IF(L4814="","",VLOOKUP(L4814&amp;I4814,Продукция!A:I,9,0))</f>
        <v/>
      </c>
      <c r="AF4814" t="str">
        <f>IF(AD4814="","",VLOOKUP(AD4814,'Сотрудники и ссылки'!A:B,2,0))</f>
        <v/>
      </c>
      <c r="AG4814" t="str">
        <f>IF(AD4814="","",VLOOKUP(AD4814,'Сотрудники и ссылки'!A:C,3,0))</f>
        <v/>
      </c>
      <c r="AI4814" t="str">
        <f>IF(AH4814="","",VLOOKUP(AH4814,'Сотрудники и ссылки'!A:B,2,0))</f>
        <v/>
      </c>
      <c r="AJ4814" t="str">
        <f>IF(AH4814="","",VLOOKUP(AH4814,'Сотрудники и ссылки'!A:C,3,0))</f>
        <v/>
      </c>
      <c r="AL4814" s="2" t="str">
        <f>IF(AK4814="","",AK4814+VLOOKUP(I4814,'Вид исследования'!B:E,4,0))</f>
        <v/>
      </c>
      <c r="AM4814" s="2" t="str">
        <f>IF(AK4814="","",AK4814+VLOOKUP(I4814,'Вид исследования'!B:F,5,0))</f>
        <v/>
      </c>
      <c r="AQ4814" t="str">
        <f>IFERROR(IF(L4814="","",VLOOKUP(L4814&amp;I4814,Продукция!A:K,11,0)),"обратитесь к админ справочника")</f>
        <v/>
      </c>
      <c r="AS4814" t="str">
        <f>IFERROR(IF(L4814="","",VLOOKUP(L4814&amp;I4814,Продукция!A:J,10,0)),"обратитесь к админ справочника")</f>
        <v/>
      </c>
    </row>
    <row r="4815" spans="1:45" x14ac:dyDescent="0.25">
      <c r="A4815" t="str">
        <f t="shared" si="85"/>
        <v/>
      </c>
      <c r="B4815" t="str">
        <f>IF(E4815="","",INDEX(Лаборатории!A:A,MATCH('Производственный контроль'!E4815,Лаборатории!B:B,0)))</f>
        <v/>
      </c>
      <c r="C4815" t="str">
        <f>IF(E4815="","",VLOOKUP(E4815,Лаборатории!B:D,3,0))</f>
        <v/>
      </c>
      <c r="E4815" s="150"/>
      <c r="J4815" t="str">
        <f>IF(L4815="","",VLOOKUP(L4815,Продукция!B:D,3,0))</f>
        <v/>
      </c>
      <c r="K4815" t="str">
        <f>IF(L4815="","",VLOOKUP(L4815,Продукция!B:C,2,0))</f>
        <v/>
      </c>
      <c r="L4815" s="151"/>
      <c r="M4815" t="str">
        <f>IF(L4815="","",VLOOKUP(L4815,Продукция!B:L,11,0))</f>
        <v/>
      </c>
      <c r="AB4815" t="str">
        <f>IF(L4815="","",VLOOKUP(L4815&amp;I4815,Продукция!A:I,9,0))</f>
        <v/>
      </c>
      <c r="AF4815" t="str">
        <f>IF(AD4815="","",VLOOKUP(AD4815,'Сотрудники и ссылки'!A:B,2,0))</f>
        <v/>
      </c>
      <c r="AG4815" t="str">
        <f>IF(AD4815="","",VLOOKUP(AD4815,'Сотрудники и ссылки'!A:C,3,0))</f>
        <v/>
      </c>
      <c r="AI4815" t="str">
        <f>IF(AH4815="","",VLOOKUP(AH4815,'Сотрудники и ссылки'!A:B,2,0))</f>
        <v/>
      </c>
      <c r="AJ4815" t="str">
        <f>IF(AH4815="","",VLOOKUP(AH4815,'Сотрудники и ссылки'!A:C,3,0))</f>
        <v/>
      </c>
      <c r="AL4815" s="2" t="str">
        <f>IF(AK4815="","",AK4815+VLOOKUP(I4815,'Вид исследования'!B:E,4,0))</f>
        <v/>
      </c>
      <c r="AM4815" s="2" t="str">
        <f>IF(AK4815="","",AK4815+VLOOKUP(I4815,'Вид исследования'!B:F,5,0))</f>
        <v/>
      </c>
      <c r="AQ4815" t="str">
        <f>IFERROR(IF(L4815="","",VLOOKUP(L4815&amp;I4815,Продукция!A:K,11,0)),"обратитесь к админ справочника")</f>
        <v/>
      </c>
      <c r="AS4815" t="str">
        <f>IFERROR(IF(L4815="","",VLOOKUP(L4815&amp;I4815,Продукция!A:J,10,0)),"обратитесь к админ справочника")</f>
        <v/>
      </c>
    </row>
    <row r="4816" spans="1:45" x14ac:dyDescent="0.25">
      <c r="A4816" t="str">
        <f t="shared" si="85"/>
        <v/>
      </c>
      <c r="B4816" t="str">
        <f>IF(E4816="","",INDEX(Лаборатории!A:A,MATCH('Производственный контроль'!E4816,Лаборатории!B:B,0)))</f>
        <v/>
      </c>
      <c r="C4816" t="str">
        <f>IF(E4816="","",VLOOKUP(E4816,Лаборатории!B:D,3,0))</f>
        <v/>
      </c>
      <c r="E4816" s="150"/>
      <c r="J4816" t="str">
        <f>IF(L4816="","",VLOOKUP(L4816,Продукция!B:D,3,0))</f>
        <v/>
      </c>
      <c r="K4816" t="str">
        <f>IF(L4816="","",VLOOKUP(L4816,Продукция!B:C,2,0))</f>
        <v/>
      </c>
      <c r="L4816" s="151"/>
      <c r="M4816" t="str">
        <f>IF(L4816="","",VLOOKUP(L4816,Продукция!B:L,11,0))</f>
        <v/>
      </c>
      <c r="AB4816" t="str">
        <f>IF(L4816="","",VLOOKUP(L4816&amp;I4816,Продукция!A:I,9,0))</f>
        <v/>
      </c>
      <c r="AF4816" t="str">
        <f>IF(AD4816="","",VLOOKUP(AD4816,'Сотрудники и ссылки'!A:B,2,0))</f>
        <v/>
      </c>
      <c r="AG4816" t="str">
        <f>IF(AD4816="","",VLOOKUP(AD4816,'Сотрудники и ссылки'!A:C,3,0))</f>
        <v/>
      </c>
      <c r="AI4816" t="str">
        <f>IF(AH4816="","",VLOOKUP(AH4816,'Сотрудники и ссылки'!A:B,2,0))</f>
        <v/>
      </c>
      <c r="AJ4816" t="str">
        <f>IF(AH4816="","",VLOOKUP(AH4816,'Сотрудники и ссылки'!A:C,3,0))</f>
        <v/>
      </c>
      <c r="AL4816" s="2" t="str">
        <f>IF(AK4816="","",AK4816+VLOOKUP(I4816,'Вид исследования'!B:E,4,0))</f>
        <v/>
      </c>
      <c r="AM4816" s="2" t="str">
        <f>IF(AK4816="","",AK4816+VLOOKUP(I4816,'Вид исследования'!B:F,5,0))</f>
        <v/>
      </c>
      <c r="AQ4816" t="str">
        <f>IFERROR(IF(L4816="","",VLOOKUP(L4816&amp;I4816,Продукция!A:K,11,0)),"обратитесь к админ справочника")</f>
        <v/>
      </c>
      <c r="AS4816" t="str">
        <f>IFERROR(IF(L4816="","",VLOOKUP(L4816&amp;I4816,Продукция!A:J,10,0)),"обратитесь к админ справочника")</f>
        <v/>
      </c>
    </row>
    <row r="4817" spans="1:45" x14ac:dyDescent="0.25">
      <c r="A4817" t="str">
        <f t="shared" si="85"/>
        <v/>
      </c>
      <c r="B4817" t="str">
        <f>IF(E4817="","",INDEX(Лаборатории!A:A,MATCH('Производственный контроль'!E4817,Лаборатории!B:B,0)))</f>
        <v/>
      </c>
      <c r="C4817" t="str">
        <f>IF(E4817="","",VLOOKUP(E4817,Лаборатории!B:D,3,0))</f>
        <v/>
      </c>
      <c r="E4817" s="150"/>
      <c r="J4817" t="str">
        <f>IF(L4817="","",VLOOKUP(L4817,Продукция!B:D,3,0))</f>
        <v/>
      </c>
      <c r="K4817" t="str">
        <f>IF(L4817="","",VLOOKUP(L4817,Продукция!B:C,2,0))</f>
        <v/>
      </c>
      <c r="L4817" s="151"/>
      <c r="M4817" t="str">
        <f>IF(L4817="","",VLOOKUP(L4817,Продукция!B:L,11,0))</f>
        <v/>
      </c>
      <c r="AB4817" t="str">
        <f>IF(L4817="","",VLOOKUP(L4817&amp;I4817,Продукция!A:I,9,0))</f>
        <v/>
      </c>
      <c r="AF4817" t="str">
        <f>IF(AD4817="","",VLOOKUP(AD4817,'Сотрудники и ссылки'!A:B,2,0))</f>
        <v/>
      </c>
      <c r="AG4817" t="str">
        <f>IF(AD4817="","",VLOOKUP(AD4817,'Сотрудники и ссылки'!A:C,3,0))</f>
        <v/>
      </c>
      <c r="AI4817" t="str">
        <f>IF(AH4817="","",VLOOKUP(AH4817,'Сотрудники и ссылки'!A:B,2,0))</f>
        <v/>
      </c>
      <c r="AJ4817" t="str">
        <f>IF(AH4817="","",VLOOKUP(AH4817,'Сотрудники и ссылки'!A:C,3,0))</f>
        <v/>
      </c>
      <c r="AL4817" s="2" t="str">
        <f>IF(AK4817="","",AK4817+VLOOKUP(I4817,'Вид исследования'!B:E,4,0))</f>
        <v/>
      </c>
      <c r="AM4817" s="2" t="str">
        <f>IF(AK4817="","",AK4817+VLOOKUP(I4817,'Вид исследования'!B:F,5,0))</f>
        <v/>
      </c>
      <c r="AQ4817" t="str">
        <f>IFERROR(IF(L4817="","",VLOOKUP(L4817&amp;I4817,Продукция!A:K,11,0)),"обратитесь к админ справочника")</f>
        <v/>
      </c>
      <c r="AS4817" t="str">
        <f>IFERROR(IF(L4817="","",VLOOKUP(L4817&amp;I4817,Продукция!A:J,10,0)),"обратитесь к админ справочника")</f>
        <v/>
      </c>
    </row>
    <row r="4818" spans="1:45" x14ac:dyDescent="0.25">
      <c r="A4818" t="str">
        <f t="shared" si="85"/>
        <v/>
      </c>
      <c r="B4818" t="str">
        <f>IF(E4818="","",INDEX(Лаборатории!A:A,MATCH('Производственный контроль'!E4818,Лаборатории!B:B,0)))</f>
        <v/>
      </c>
      <c r="C4818" t="str">
        <f>IF(E4818="","",VLOOKUP(E4818,Лаборатории!B:D,3,0))</f>
        <v/>
      </c>
      <c r="E4818" s="150"/>
      <c r="J4818" t="str">
        <f>IF(L4818="","",VLOOKUP(L4818,Продукция!B:D,3,0))</f>
        <v/>
      </c>
      <c r="K4818" t="str">
        <f>IF(L4818="","",VLOOKUP(L4818,Продукция!B:C,2,0))</f>
        <v/>
      </c>
      <c r="L4818" s="151"/>
      <c r="M4818" t="str">
        <f>IF(L4818="","",VLOOKUP(L4818,Продукция!B:L,11,0))</f>
        <v/>
      </c>
      <c r="AB4818" t="str">
        <f>IF(L4818="","",VLOOKUP(L4818&amp;I4818,Продукция!A:I,9,0))</f>
        <v/>
      </c>
      <c r="AF4818" t="str">
        <f>IF(AD4818="","",VLOOKUP(AD4818,'Сотрудники и ссылки'!A:B,2,0))</f>
        <v/>
      </c>
      <c r="AG4818" t="str">
        <f>IF(AD4818="","",VLOOKUP(AD4818,'Сотрудники и ссылки'!A:C,3,0))</f>
        <v/>
      </c>
      <c r="AI4818" t="str">
        <f>IF(AH4818="","",VLOOKUP(AH4818,'Сотрудники и ссылки'!A:B,2,0))</f>
        <v/>
      </c>
      <c r="AJ4818" t="str">
        <f>IF(AH4818="","",VLOOKUP(AH4818,'Сотрудники и ссылки'!A:C,3,0))</f>
        <v/>
      </c>
      <c r="AL4818" s="2" t="str">
        <f>IF(AK4818="","",AK4818+VLOOKUP(I4818,'Вид исследования'!B:E,4,0))</f>
        <v/>
      </c>
      <c r="AM4818" s="2" t="str">
        <f>IF(AK4818="","",AK4818+VLOOKUP(I4818,'Вид исследования'!B:F,5,0))</f>
        <v/>
      </c>
      <c r="AQ4818" t="str">
        <f>IFERROR(IF(L4818="","",VLOOKUP(L4818&amp;I4818,Продукция!A:K,11,0)),"обратитесь к админ справочника")</f>
        <v/>
      </c>
      <c r="AS4818" t="str">
        <f>IFERROR(IF(L4818="","",VLOOKUP(L4818&amp;I4818,Продукция!A:J,10,0)),"обратитесь к админ справочника")</f>
        <v/>
      </c>
    </row>
    <row r="4819" spans="1:45" x14ac:dyDescent="0.25">
      <c r="A4819" t="str">
        <f t="shared" si="85"/>
        <v/>
      </c>
      <c r="B4819" t="str">
        <f>IF(E4819="","",INDEX(Лаборатории!A:A,MATCH('Производственный контроль'!E4819,Лаборатории!B:B,0)))</f>
        <v/>
      </c>
      <c r="C4819" t="str">
        <f>IF(E4819="","",VLOOKUP(E4819,Лаборатории!B:D,3,0))</f>
        <v/>
      </c>
      <c r="E4819" s="150"/>
      <c r="J4819" t="str">
        <f>IF(L4819="","",VLOOKUP(L4819,Продукция!B:D,3,0))</f>
        <v/>
      </c>
      <c r="K4819" t="str">
        <f>IF(L4819="","",VLOOKUP(L4819,Продукция!B:C,2,0))</f>
        <v/>
      </c>
      <c r="L4819" s="151"/>
      <c r="M4819" t="str">
        <f>IF(L4819="","",VLOOKUP(L4819,Продукция!B:L,11,0))</f>
        <v/>
      </c>
      <c r="AB4819" t="str">
        <f>IF(L4819="","",VLOOKUP(L4819&amp;I4819,Продукция!A:I,9,0))</f>
        <v/>
      </c>
      <c r="AF4819" t="str">
        <f>IF(AD4819="","",VLOOKUP(AD4819,'Сотрудники и ссылки'!A:B,2,0))</f>
        <v/>
      </c>
      <c r="AG4819" t="str">
        <f>IF(AD4819="","",VLOOKUP(AD4819,'Сотрудники и ссылки'!A:C,3,0))</f>
        <v/>
      </c>
      <c r="AI4819" t="str">
        <f>IF(AH4819="","",VLOOKUP(AH4819,'Сотрудники и ссылки'!A:B,2,0))</f>
        <v/>
      </c>
      <c r="AJ4819" t="str">
        <f>IF(AH4819="","",VLOOKUP(AH4819,'Сотрудники и ссылки'!A:C,3,0))</f>
        <v/>
      </c>
      <c r="AL4819" s="2" t="str">
        <f>IF(AK4819="","",AK4819+VLOOKUP(I4819,'Вид исследования'!B:E,4,0))</f>
        <v/>
      </c>
      <c r="AM4819" s="2" t="str">
        <f>IF(AK4819="","",AK4819+VLOOKUP(I4819,'Вид исследования'!B:F,5,0))</f>
        <v/>
      </c>
      <c r="AQ4819" t="str">
        <f>IFERROR(IF(L4819="","",VLOOKUP(L4819&amp;I4819,Продукция!A:K,11,0)),"обратитесь к админ справочника")</f>
        <v/>
      </c>
      <c r="AS4819" t="str">
        <f>IFERROR(IF(L4819="","",VLOOKUP(L4819&amp;I4819,Продукция!A:J,10,0)),"обратитесь к админ справочника")</f>
        <v/>
      </c>
    </row>
    <row r="4820" spans="1:45" x14ac:dyDescent="0.25">
      <c r="A4820" t="str">
        <f t="shared" si="85"/>
        <v/>
      </c>
      <c r="B4820" t="str">
        <f>IF(E4820="","",INDEX(Лаборатории!A:A,MATCH('Производственный контроль'!E4820,Лаборатории!B:B,0)))</f>
        <v/>
      </c>
      <c r="C4820" t="str">
        <f>IF(E4820="","",VLOOKUP(E4820,Лаборатории!B:D,3,0))</f>
        <v/>
      </c>
      <c r="E4820" s="150"/>
      <c r="J4820" t="str">
        <f>IF(L4820="","",VLOOKUP(L4820,Продукция!B:D,3,0))</f>
        <v/>
      </c>
      <c r="K4820" t="str">
        <f>IF(L4820="","",VLOOKUP(L4820,Продукция!B:C,2,0))</f>
        <v/>
      </c>
      <c r="L4820" s="151"/>
      <c r="M4820" t="str">
        <f>IF(L4820="","",VLOOKUP(L4820,Продукция!B:L,11,0))</f>
        <v/>
      </c>
      <c r="AB4820" t="str">
        <f>IF(L4820="","",VLOOKUP(L4820&amp;I4820,Продукция!A:I,9,0))</f>
        <v/>
      </c>
      <c r="AF4820" t="str">
        <f>IF(AD4820="","",VLOOKUP(AD4820,'Сотрудники и ссылки'!A:B,2,0))</f>
        <v/>
      </c>
      <c r="AG4820" t="str">
        <f>IF(AD4820="","",VLOOKUP(AD4820,'Сотрудники и ссылки'!A:C,3,0))</f>
        <v/>
      </c>
      <c r="AI4820" t="str">
        <f>IF(AH4820="","",VLOOKUP(AH4820,'Сотрудники и ссылки'!A:B,2,0))</f>
        <v/>
      </c>
      <c r="AJ4820" t="str">
        <f>IF(AH4820="","",VLOOKUP(AH4820,'Сотрудники и ссылки'!A:C,3,0))</f>
        <v/>
      </c>
      <c r="AL4820" s="2" t="str">
        <f>IF(AK4820="","",AK4820+VLOOKUP(I4820,'Вид исследования'!B:E,4,0))</f>
        <v/>
      </c>
      <c r="AM4820" s="2" t="str">
        <f>IF(AK4820="","",AK4820+VLOOKUP(I4820,'Вид исследования'!B:F,5,0))</f>
        <v/>
      </c>
      <c r="AQ4820" t="str">
        <f>IFERROR(IF(L4820="","",VLOOKUP(L4820&amp;I4820,Продукция!A:K,11,0)),"обратитесь к админ справочника")</f>
        <v/>
      </c>
      <c r="AS4820" t="str">
        <f>IFERROR(IF(L4820="","",VLOOKUP(L4820&amp;I4820,Продукция!A:J,10,0)),"обратитесь к админ справочника")</f>
        <v/>
      </c>
    </row>
    <row r="4821" spans="1:45" x14ac:dyDescent="0.25">
      <c r="A4821" t="str">
        <f t="shared" si="85"/>
        <v/>
      </c>
      <c r="B4821" t="str">
        <f>IF(E4821="","",INDEX(Лаборатории!A:A,MATCH('Производственный контроль'!E4821,Лаборатории!B:B,0)))</f>
        <v/>
      </c>
      <c r="C4821" t="str">
        <f>IF(E4821="","",VLOOKUP(E4821,Лаборатории!B:D,3,0))</f>
        <v/>
      </c>
      <c r="E4821" s="150"/>
      <c r="J4821" t="str">
        <f>IF(L4821="","",VLOOKUP(L4821,Продукция!B:D,3,0))</f>
        <v/>
      </c>
      <c r="K4821" t="str">
        <f>IF(L4821="","",VLOOKUP(L4821,Продукция!B:C,2,0))</f>
        <v/>
      </c>
      <c r="L4821" s="151"/>
      <c r="M4821" t="str">
        <f>IF(L4821="","",VLOOKUP(L4821,Продукция!B:L,11,0))</f>
        <v/>
      </c>
      <c r="AB4821" t="str">
        <f>IF(L4821="","",VLOOKUP(L4821&amp;I4821,Продукция!A:I,9,0))</f>
        <v/>
      </c>
      <c r="AF4821" t="str">
        <f>IF(AD4821="","",VLOOKUP(AD4821,'Сотрудники и ссылки'!A:B,2,0))</f>
        <v/>
      </c>
      <c r="AG4821" t="str">
        <f>IF(AD4821="","",VLOOKUP(AD4821,'Сотрудники и ссылки'!A:C,3,0))</f>
        <v/>
      </c>
      <c r="AI4821" t="str">
        <f>IF(AH4821="","",VLOOKUP(AH4821,'Сотрудники и ссылки'!A:B,2,0))</f>
        <v/>
      </c>
      <c r="AJ4821" t="str">
        <f>IF(AH4821="","",VLOOKUP(AH4821,'Сотрудники и ссылки'!A:C,3,0))</f>
        <v/>
      </c>
      <c r="AL4821" s="2" t="str">
        <f>IF(AK4821="","",AK4821+VLOOKUP(I4821,'Вид исследования'!B:E,4,0))</f>
        <v/>
      </c>
      <c r="AM4821" s="2" t="str">
        <f>IF(AK4821="","",AK4821+VLOOKUP(I4821,'Вид исследования'!B:F,5,0))</f>
        <v/>
      </c>
      <c r="AQ4821" t="str">
        <f>IFERROR(IF(L4821="","",VLOOKUP(L4821&amp;I4821,Продукция!A:K,11,0)),"обратитесь к админ справочника")</f>
        <v/>
      </c>
      <c r="AS4821" t="str">
        <f>IFERROR(IF(L4821="","",VLOOKUP(L4821&amp;I4821,Продукция!A:J,10,0)),"обратитесь к админ справочника")</f>
        <v/>
      </c>
    </row>
    <row r="4822" spans="1:45" x14ac:dyDescent="0.25">
      <c r="A4822" t="str">
        <f t="shared" si="85"/>
        <v/>
      </c>
      <c r="B4822" t="str">
        <f>IF(E4822="","",INDEX(Лаборатории!A:A,MATCH('Производственный контроль'!E4822,Лаборатории!B:B,0)))</f>
        <v/>
      </c>
      <c r="C4822" t="str">
        <f>IF(E4822="","",VLOOKUP(E4822,Лаборатории!B:D,3,0))</f>
        <v/>
      </c>
      <c r="E4822" s="150"/>
      <c r="J4822" t="str">
        <f>IF(L4822="","",VLOOKUP(L4822,Продукция!B:D,3,0))</f>
        <v/>
      </c>
      <c r="K4822" t="str">
        <f>IF(L4822="","",VLOOKUP(L4822,Продукция!B:C,2,0))</f>
        <v/>
      </c>
      <c r="L4822" s="151"/>
      <c r="M4822" t="str">
        <f>IF(L4822="","",VLOOKUP(L4822,Продукция!B:L,11,0))</f>
        <v/>
      </c>
      <c r="AB4822" t="str">
        <f>IF(L4822="","",VLOOKUP(L4822&amp;I4822,Продукция!A:I,9,0))</f>
        <v/>
      </c>
      <c r="AF4822" t="str">
        <f>IF(AD4822="","",VLOOKUP(AD4822,'Сотрудники и ссылки'!A:B,2,0))</f>
        <v/>
      </c>
      <c r="AG4822" t="str">
        <f>IF(AD4822="","",VLOOKUP(AD4822,'Сотрудники и ссылки'!A:C,3,0))</f>
        <v/>
      </c>
      <c r="AI4822" t="str">
        <f>IF(AH4822="","",VLOOKUP(AH4822,'Сотрудники и ссылки'!A:B,2,0))</f>
        <v/>
      </c>
      <c r="AJ4822" t="str">
        <f>IF(AH4822="","",VLOOKUP(AH4822,'Сотрудники и ссылки'!A:C,3,0))</f>
        <v/>
      </c>
      <c r="AL4822" s="2" t="str">
        <f>IF(AK4822="","",AK4822+VLOOKUP(I4822,'Вид исследования'!B:E,4,0))</f>
        <v/>
      </c>
      <c r="AM4822" s="2" t="str">
        <f>IF(AK4822="","",AK4822+VLOOKUP(I4822,'Вид исследования'!B:F,5,0))</f>
        <v/>
      </c>
      <c r="AQ4822" t="str">
        <f>IFERROR(IF(L4822="","",VLOOKUP(L4822&amp;I4822,Продукция!A:K,11,0)),"обратитесь к админ справочника")</f>
        <v/>
      </c>
      <c r="AS4822" t="str">
        <f>IFERROR(IF(L4822="","",VLOOKUP(L4822&amp;I4822,Продукция!A:J,10,0)),"обратитесь к админ справочника")</f>
        <v/>
      </c>
    </row>
    <row r="4823" spans="1:45" x14ac:dyDescent="0.25">
      <c r="A4823" t="str">
        <f t="shared" si="85"/>
        <v/>
      </c>
      <c r="B4823" t="str">
        <f>IF(E4823="","",INDEX(Лаборатории!A:A,MATCH('Производственный контроль'!E4823,Лаборатории!B:B,0)))</f>
        <v/>
      </c>
      <c r="C4823" t="str">
        <f>IF(E4823="","",VLOOKUP(E4823,Лаборатории!B:D,3,0))</f>
        <v/>
      </c>
      <c r="E4823" s="150"/>
      <c r="J4823" t="str">
        <f>IF(L4823="","",VLOOKUP(L4823,Продукция!B:D,3,0))</f>
        <v/>
      </c>
      <c r="K4823" t="str">
        <f>IF(L4823="","",VLOOKUP(L4823,Продукция!B:C,2,0))</f>
        <v/>
      </c>
      <c r="L4823" s="151"/>
      <c r="M4823" t="str">
        <f>IF(L4823="","",VLOOKUP(L4823,Продукция!B:L,11,0))</f>
        <v/>
      </c>
      <c r="AB4823" t="str">
        <f>IF(L4823="","",VLOOKUP(L4823&amp;I4823,Продукция!A:I,9,0))</f>
        <v/>
      </c>
      <c r="AF4823" t="str">
        <f>IF(AD4823="","",VLOOKUP(AD4823,'Сотрудники и ссылки'!A:B,2,0))</f>
        <v/>
      </c>
      <c r="AG4823" t="str">
        <f>IF(AD4823="","",VLOOKUP(AD4823,'Сотрудники и ссылки'!A:C,3,0))</f>
        <v/>
      </c>
      <c r="AI4823" t="str">
        <f>IF(AH4823="","",VLOOKUP(AH4823,'Сотрудники и ссылки'!A:B,2,0))</f>
        <v/>
      </c>
      <c r="AJ4823" t="str">
        <f>IF(AH4823="","",VLOOKUP(AH4823,'Сотрудники и ссылки'!A:C,3,0))</f>
        <v/>
      </c>
      <c r="AL4823" s="2" t="str">
        <f>IF(AK4823="","",AK4823+VLOOKUP(I4823,'Вид исследования'!B:E,4,0))</f>
        <v/>
      </c>
      <c r="AM4823" s="2" t="str">
        <f>IF(AK4823="","",AK4823+VLOOKUP(I4823,'Вид исследования'!B:F,5,0))</f>
        <v/>
      </c>
      <c r="AQ4823" t="str">
        <f>IFERROR(IF(L4823="","",VLOOKUP(L4823&amp;I4823,Продукция!A:K,11,0)),"обратитесь к админ справочника")</f>
        <v/>
      </c>
      <c r="AS4823" t="str">
        <f>IFERROR(IF(L4823="","",VLOOKUP(L4823&amp;I4823,Продукция!A:J,10,0)),"обратитесь к админ справочника")</f>
        <v/>
      </c>
    </row>
    <row r="4824" spans="1:45" x14ac:dyDescent="0.25">
      <c r="A4824" t="str">
        <f t="shared" si="85"/>
        <v/>
      </c>
      <c r="B4824" t="str">
        <f>IF(E4824="","",INDEX(Лаборатории!A:A,MATCH('Производственный контроль'!E4824,Лаборатории!B:B,0)))</f>
        <v/>
      </c>
      <c r="C4824" t="str">
        <f>IF(E4824="","",VLOOKUP(E4824,Лаборатории!B:D,3,0))</f>
        <v/>
      </c>
      <c r="E4824" s="150"/>
      <c r="J4824" t="str">
        <f>IF(L4824="","",VLOOKUP(L4824,Продукция!B:D,3,0))</f>
        <v/>
      </c>
      <c r="K4824" t="str">
        <f>IF(L4824="","",VLOOKUP(L4824,Продукция!B:C,2,0))</f>
        <v/>
      </c>
      <c r="L4824" s="151"/>
      <c r="M4824" t="str">
        <f>IF(L4824="","",VLOOKUP(L4824,Продукция!B:L,11,0))</f>
        <v/>
      </c>
      <c r="AB4824" t="str">
        <f>IF(L4824="","",VLOOKUP(L4824&amp;I4824,Продукция!A:I,9,0))</f>
        <v/>
      </c>
      <c r="AF4824" t="str">
        <f>IF(AD4824="","",VLOOKUP(AD4824,'Сотрудники и ссылки'!A:B,2,0))</f>
        <v/>
      </c>
      <c r="AG4824" t="str">
        <f>IF(AD4824="","",VLOOKUP(AD4824,'Сотрудники и ссылки'!A:C,3,0))</f>
        <v/>
      </c>
      <c r="AI4824" t="str">
        <f>IF(AH4824="","",VLOOKUP(AH4824,'Сотрудники и ссылки'!A:B,2,0))</f>
        <v/>
      </c>
      <c r="AJ4824" t="str">
        <f>IF(AH4824="","",VLOOKUP(AH4824,'Сотрудники и ссылки'!A:C,3,0))</f>
        <v/>
      </c>
      <c r="AL4824" s="2" t="str">
        <f>IF(AK4824="","",AK4824+VLOOKUP(I4824,'Вид исследования'!B:E,4,0))</f>
        <v/>
      </c>
      <c r="AM4824" s="2" t="str">
        <f>IF(AK4824="","",AK4824+VLOOKUP(I4824,'Вид исследования'!B:F,5,0))</f>
        <v/>
      </c>
      <c r="AQ4824" t="str">
        <f>IFERROR(IF(L4824="","",VLOOKUP(L4824&amp;I4824,Продукция!A:K,11,0)),"обратитесь к админ справочника")</f>
        <v/>
      </c>
      <c r="AS4824" t="str">
        <f>IFERROR(IF(L4824="","",VLOOKUP(L4824&amp;I4824,Продукция!A:J,10,0)),"обратитесь к админ справочника")</f>
        <v/>
      </c>
    </row>
    <row r="4825" spans="1:45" x14ac:dyDescent="0.25">
      <c r="A4825" t="str">
        <f t="shared" si="85"/>
        <v/>
      </c>
      <c r="B4825" t="str">
        <f>IF(E4825="","",INDEX(Лаборатории!A:A,MATCH('Производственный контроль'!E4825,Лаборатории!B:B,0)))</f>
        <v/>
      </c>
      <c r="C4825" t="str">
        <f>IF(E4825="","",VLOOKUP(E4825,Лаборатории!B:D,3,0))</f>
        <v/>
      </c>
      <c r="E4825" s="150"/>
      <c r="J4825" t="str">
        <f>IF(L4825="","",VLOOKUP(L4825,Продукция!B:D,3,0))</f>
        <v/>
      </c>
      <c r="K4825" t="str">
        <f>IF(L4825="","",VLOOKUP(L4825,Продукция!B:C,2,0))</f>
        <v/>
      </c>
      <c r="L4825" s="151"/>
      <c r="M4825" t="str">
        <f>IF(L4825="","",VLOOKUP(L4825,Продукция!B:L,11,0))</f>
        <v/>
      </c>
      <c r="AB4825" t="str">
        <f>IF(L4825="","",VLOOKUP(L4825&amp;I4825,Продукция!A:I,9,0))</f>
        <v/>
      </c>
      <c r="AF4825" t="str">
        <f>IF(AD4825="","",VLOOKUP(AD4825,'Сотрудники и ссылки'!A:B,2,0))</f>
        <v/>
      </c>
      <c r="AG4825" t="str">
        <f>IF(AD4825="","",VLOOKUP(AD4825,'Сотрудники и ссылки'!A:C,3,0))</f>
        <v/>
      </c>
      <c r="AI4825" t="str">
        <f>IF(AH4825="","",VLOOKUP(AH4825,'Сотрудники и ссылки'!A:B,2,0))</f>
        <v/>
      </c>
      <c r="AJ4825" t="str">
        <f>IF(AH4825="","",VLOOKUP(AH4825,'Сотрудники и ссылки'!A:C,3,0))</f>
        <v/>
      </c>
      <c r="AL4825" s="2" t="str">
        <f>IF(AK4825="","",AK4825+VLOOKUP(I4825,'Вид исследования'!B:E,4,0))</f>
        <v/>
      </c>
      <c r="AM4825" s="2" t="str">
        <f>IF(AK4825="","",AK4825+VLOOKUP(I4825,'Вид исследования'!B:F,5,0))</f>
        <v/>
      </c>
      <c r="AQ4825" t="str">
        <f>IFERROR(IF(L4825="","",VLOOKUP(L4825&amp;I4825,Продукция!A:K,11,0)),"обратитесь к админ справочника")</f>
        <v/>
      </c>
      <c r="AS4825" t="str">
        <f>IFERROR(IF(L4825="","",VLOOKUP(L4825&amp;I4825,Продукция!A:J,10,0)),"обратитесь к админ справочника")</f>
        <v/>
      </c>
    </row>
    <row r="4826" spans="1:45" x14ac:dyDescent="0.25">
      <c r="A4826" t="str">
        <f t="shared" si="85"/>
        <v/>
      </c>
      <c r="B4826" t="str">
        <f>IF(E4826="","",INDEX(Лаборатории!A:A,MATCH('Производственный контроль'!E4826,Лаборатории!B:B,0)))</f>
        <v/>
      </c>
      <c r="C4826" t="str">
        <f>IF(E4826="","",VLOOKUP(E4826,Лаборатории!B:D,3,0))</f>
        <v/>
      </c>
      <c r="E4826" s="150"/>
      <c r="J4826" t="str">
        <f>IF(L4826="","",VLOOKUP(L4826,Продукция!B:D,3,0))</f>
        <v/>
      </c>
      <c r="K4826" t="str">
        <f>IF(L4826="","",VLOOKUP(L4826,Продукция!B:C,2,0))</f>
        <v/>
      </c>
      <c r="L4826" s="151"/>
      <c r="M4826" t="str">
        <f>IF(L4826="","",VLOOKUP(L4826,Продукция!B:L,11,0))</f>
        <v/>
      </c>
      <c r="AB4826" t="str">
        <f>IF(L4826="","",VLOOKUP(L4826&amp;I4826,Продукция!A:I,9,0))</f>
        <v/>
      </c>
      <c r="AF4826" t="str">
        <f>IF(AD4826="","",VLOOKUP(AD4826,'Сотрудники и ссылки'!A:B,2,0))</f>
        <v/>
      </c>
      <c r="AG4826" t="str">
        <f>IF(AD4826="","",VLOOKUP(AD4826,'Сотрудники и ссылки'!A:C,3,0))</f>
        <v/>
      </c>
      <c r="AI4826" t="str">
        <f>IF(AH4826="","",VLOOKUP(AH4826,'Сотрудники и ссылки'!A:B,2,0))</f>
        <v/>
      </c>
      <c r="AJ4826" t="str">
        <f>IF(AH4826="","",VLOOKUP(AH4826,'Сотрудники и ссылки'!A:C,3,0))</f>
        <v/>
      </c>
      <c r="AL4826" s="2" t="str">
        <f>IF(AK4826="","",AK4826+VLOOKUP(I4826,'Вид исследования'!B:E,4,0))</f>
        <v/>
      </c>
      <c r="AM4826" s="2" t="str">
        <f>IF(AK4826="","",AK4826+VLOOKUP(I4826,'Вид исследования'!B:F,5,0))</f>
        <v/>
      </c>
      <c r="AQ4826" t="str">
        <f>IFERROR(IF(L4826="","",VLOOKUP(L4826&amp;I4826,Продукция!A:K,11,0)),"обратитесь к админ справочника")</f>
        <v/>
      </c>
      <c r="AS4826" t="str">
        <f>IFERROR(IF(L4826="","",VLOOKUP(L4826&amp;I4826,Продукция!A:J,10,0)),"обратитесь к админ справочника")</f>
        <v/>
      </c>
    </row>
    <row r="4827" spans="1:45" x14ac:dyDescent="0.25">
      <c r="A4827" t="str">
        <f t="shared" si="85"/>
        <v/>
      </c>
      <c r="B4827" t="str">
        <f>IF(E4827="","",INDEX(Лаборатории!A:A,MATCH('Производственный контроль'!E4827,Лаборатории!B:B,0)))</f>
        <v/>
      </c>
      <c r="C4827" t="str">
        <f>IF(E4827="","",VLOOKUP(E4827,Лаборатории!B:D,3,0))</f>
        <v/>
      </c>
      <c r="E4827" s="150"/>
      <c r="J4827" t="str">
        <f>IF(L4827="","",VLOOKUP(L4827,Продукция!B:D,3,0))</f>
        <v/>
      </c>
      <c r="K4827" t="str">
        <f>IF(L4827="","",VLOOKUP(L4827,Продукция!B:C,2,0))</f>
        <v/>
      </c>
      <c r="L4827" s="151"/>
      <c r="M4827" t="str">
        <f>IF(L4827="","",VLOOKUP(L4827,Продукция!B:L,11,0))</f>
        <v/>
      </c>
      <c r="AB4827" t="str">
        <f>IF(L4827="","",VLOOKUP(L4827&amp;I4827,Продукция!A:I,9,0))</f>
        <v/>
      </c>
      <c r="AF4827" t="str">
        <f>IF(AD4827="","",VLOOKUP(AD4827,'Сотрудники и ссылки'!A:B,2,0))</f>
        <v/>
      </c>
      <c r="AG4827" t="str">
        <f>IF(AD4827="","",VLOOKUP(AD4827,'Сотрудники и ссылки'!A:C,3,0))</f>
        <v/>
      </c>
      <c r="AI4827" t="str">
        <f>IF(AH4827="","",VLOOKUP(AH4827,'Сотрудники и ссылки'!A:B,2,0))</f>
        <v/>
      </c>
      <c r="AJ4827" t="str">
        <f>IF(AH4827="","",VLOOKUP(AH4827,'Сотрудники и ссылки'!A:C,3,0))</f>
        <v/>
      </c>
      <c r="AL4827" s="2" t="str">
        <f>IF(AK4827="","",AK4827+VLOOKUP(I4827,'Вид исследования'!B:E,4,0))</f>
        <v/>
      </c>
      <c r="AM4827" s="2" t="str">
        <f>IF(AK4827="","",AK4827+VLOOKUP(I4827,'Вид исследования'!B:F,5,0))</f>
        <v/>
      </c>
      <c r="AQ4827" t="str">
        <f>IFERROR(IF(L4827="","",VLOOKUP(L4827&amp;I4827,Продукция!A:K,11,0)),"обратитесь к админ справочника")</f>
        <v/>
      </c>
      <c r="AS4827" t="str">
        <f>IFERROR(IF(L4827="","",VLOOKUP(L4827&amp;I4827,Продукция!A:J,10,0)),"обратитесь к админ справочника")</f>
        <v/>
      </c>
    </row>
    <row r="4828" spans="1:45" x14ac:dyDescent="0.25">
      <c r="A4828" t="str">
        <f t="shared" si="85"/>
        <v/>
      </c>
      <c r="B4828" t="str">
        <f>IF(E4828="","",INDEX(Лаборатории!A:A,MATCH('Производственный контроль'!E4828,Лаборатории!B:B,0)))</f>
        <v/>
      </c>
      <c r="C4828" t="str">
        <f>IF(E4828="","",VLOOKUP(E4828,Лаборатории!B:D,3,0))</f>
        <v/>
      </c>
      <c r="E4828" s="150"/>
      <c r="J4828" t="str">
        <f>IF(L4828="","",VLOOKUP(L4828,Продукция!B:D,3,0))</f>
        <v/>
      </c>
      <c r="K4828" t="str">
        <f>IF(L4828="","",VLOOKUP(L4828,Продукция!B:C,2,0))</f>
        <v/>
      </c>
      <c r="L4828" s="151"/>
      <c r="M4828" t="str">
        <f>IF(L4828="","",VLOOKUP(L4828,Продукция!B:L,11,0))</f>
        <v/>
      </c>
      <c r="AB4828" t="str">
        <f>IF(L4828="","",VLOOKUP(L4828&amp;I4828,Продукция!A:I,9,0))</f>
        <v/>
      </c>
      <c r="AF4828" t="str">
        <f>IF(AD4828="","",VLOOKUP(AD4828,'Сотрудники и ссылки'!A:B,2,0))</f>
        <v/>
      </c>
      <c r="AG4828" t="str">
        <f>IF(AD4828="","",VLOOKUP(AD4828,'Сотрудники и ссылки'!A:C,3,0))</f>
        <v/>
      </c>
      <c r="AI4828" t="str">
        <f>IF(AH4828="","",VLOOKUP(AH4828,'Сотрудники и ссылки'!A:B,2,0))</f>
        <v/>
      </c>
      <c r="AJ4828" t="str">
        <f>IF(AH4828="","",VLOOKUP(AH4828,'Сотрудники и ссылки'!A:C,3,0))</f>
        <v/>
      </c>
      <c r="AL4828" s="2" t="str">
        <f>IF(AK4828="","",AK4828+VLOOKUP(I4828,'Вид исследования'!B:E,4,0))</f>
        <v/>
      </c>
      <c r="AM4828" s="2" t="str">
        <f>IF(AK4828="","",AK4828+VLOOKUP(I4828,'Вид исследования'!B:F,5,0))</f>
        <v/>
      </c>
      <c r="AQ4828" t="str">
        <f>IFERROR(IF(L4828="","",VLOOKUP(L4828&amp;I4828,Продукция!A:K,11,0)),"обратитесь к админ справочника")</f>
        <v/>
      </c>
      <c r="AS4828" t="str">
        <f>IFERROR(IF(L4828="","",VLOOKUP(L4828&amp;I4828,Продукция!A:J,10,0)),"обратитесь к админ справочника")</f>
        <v/>
      </c>
    </row>
    <row r="4829" spans="1:45" x14ac:dyDescent="0.25">
      <c r="A4829" t="str">
        <f t="shared" si="85"/>
        <v/>
      </c>
      <c r="B4829" t="str">
        <f>IF(E4829="","",INDEX(Лаборатории!A:A,MATCH('Производственный контроль'!E4829,Лаборатории!B:B,0)))</f>
        <v/>
      </c>
      <c r="C4829" t="str">
        <f>IF(E4829="","",VLOOKUP(E4829,Лаборатории!B:D,3,0))</f>
        <v/>
      </c>
      <c r="E4829" s="150"/>
      <c r="J4829" t="str">
        <f>IF(L4829="","",VLOOKUP(L4829,Продукция!B:D,3,0))</f>
        <v/>
      </c>
      <c r="K4829" t="str">
        <f>IF(L4829="","",VLOOKUP(L4829,Продукция!B:C,2,0))</f>
        <v/>
      </c>
      <c r="L4829" s="151"/>
      <c r="M4829" t="str">
        <f>IF(L4829="","",VLOOKUP(L4829,Продукция!B:L,11,0))</f>
        <v/>
      </c>
      <c r="AB4829" t="str">
        <f>IF(L4829="","",VLOOKUP(L4829&amp;I4829,Продукция!A:I,9,0))</f>
        <v/>
      </c>
      <c r="AF4829" t="str">
        <f>IF(AD4829="","",VLOOKUP(AD4829,'Сотрудники и ссылки'!A:B,2,0))</f>
        <v/>
      </c>
      <c r="AG4829" t="str">
        <f>IF(AD4829="","",VLOOKUP(AD4829,'Сотрудники и ссылки'!A:C,3,0))</f>
        <v/>
      </c>
      <c r="AI4829" t="str">
        <f>IF(AH4829="","",VLOOKUP(AH4829,'Сотрудники и ссылки'!A:B,2,0))</f>
        <v/>
      </c>
      <c r="AJ4829" t="str">
        <f>IF(AH4829="","",VLOOKUP(AH4829,'Сотрудники и ссылки'!A:C,3,0))</f>
        <v/>
      </c>
      <c r="AL4829" s="2" t="str">
        <f>IF(AK4829="","",AK4829+VLOOKUP(I4829,'Вид исследования'!B:E,4,0))</f>
        <v/>
      </c>
      <c r="AM4829" s="2" t="str">
        <f>IF(AK4829="","",AK4829+VLOOKUP(I4829,'Вид исследования'!B:F,5,0))</f>
        <v/>
      </c>
      <c r="AQ4829" t="str">
        <f>IFERROR(IF(L4829="","",VLOOKUP(L4829&amp;I4829,Продукция!A:K,11,0)),"обратитесь к админ справочника")</f>
        <v/>
      </c>
      <c r="AS4829" t="str">
        <f>IFERROR(IF(L4829="","",VLOOKUP(L4829&amp;I4829,Продукция!A:J,10,0)),"обратитесь к админ справочника")</f>
        <v/>
      </c>
    </row>
    <row r="4830" spans="1:45" x14ac:dyDescent="0.25">
      <c r="A4830" t="str">
        <f t="shared" si="85"/>
        <v/>
      </c>
      <c r="B4830" t="str">
        <f>IF(E4830="","",INDEX(Лаборатории!A:A,MATCH('Производственный контроль'!E4830,Лаборатории!B:B,0)))</f>
        <v/>
      </c>
      <c r="C4830" t="str">
        <f>IF(E4830="","",VLOOKUP(E4830,Лаборатории!B:D,3,0))</f>
        <v/>
      </c>
      <c r="E4830" s="150"/>
      <c r="J4830" t="str">
        <f>IF(L4830="","",VLOOKUP(L4830,Продукция!B:D,3,0))</f>
        <v/>
      </c>
      <c r="K4830" t="str">
        <f>IF(L4830="","",VLOOKUP(L4830,Продукция!B:C,2,0))</f>
        <v/>
      </c>
      <c r="L4830" s="151"/>
      <c r="M4830" t="str">
        <f>IF(L4830="","",VLOOKUP(L4830,Продукция!B:L,11,0))</f>
        <v/>
      </c>
      <c r="AB4830" t="str">
        <f>IF(L4830="","",VLOOKUP(L4830&amp;I4830,Продукция!A:I,9,0))</f>
        <v/>
      </c>
      <c r="AF4830" t="str">
        <f>IF(AD4830="","",VLOOKUP(AD4830,'Сотрудники и ссылки'!A:B,2,0))</f>
        <v/>
      </c>
      <c r="AG4830" t="str">
        <f>IF(AD4830="","",VLOOKUP(AD4830,'Сотрудники и ссылки'!A:C,3,0))</f>
        <v/>
      </c>
      <c r="AI4830" t="str">
        <f>IF(AH4830="","",VLOOKUP(AH4830,'Сотрудники и ссылки'!A:B,2,0))</f>
        <v/>
      </c>
      <c r="AJ4830" t="str">
        <f>IF(AH4830="","",VLOOKUP(AH4830,'Сотрудники и ссылки'!A:C,3,0))</f>
        <v/>
      </c>
      <c r="AL4830" s="2" t="str">
        <f>IF(AK4830="","",AK4830+VLOOKUP(I4830,'Вид исследования'!B:E,4,0))</f>
        <v/>
      </c>
      <c r="AM4830" s="2" t="str">
        <f>IF(AK4830="","",AK4830+VLOOKUP(I4830,'Вид исследования'!B:F,5,0))</f>
        <v/>
      </c>
      <c r="AQ4830" t="str">
        <f>IFERROR(IF(L4830="","",VLOOKUP(L4830&amp;I4830,Продукция!A:K,11,0)),"обратитесь к админ справочника")</f>
        <v/>
      </c>
      <c r="AS4830" t="str">
        <f>IFERROR(IF(L4830="","",VLOOKUP(L4830&amp;I4830,Продукция!A:J,10,0)),"обратитесь к админ справочника")</f>
        <v/>
      </c>
    </row>
    <row r="4831" spans="1:45" x14ac:dyDescent="0.25">
      <c r="A4831" t="str">
        <f t="shared" si="85"/>
        <v/>
      </c>
      <c r="B4831" t="str">
        <f>IF(E4831="","",INDEX(Лаборатории!A:A,MATCH('Производственный контроль'!E4831,Лаборатории!B:B,0)))</f>
        <v/>
      </c>
      <c r="C4831" t="str">
        <f>IF(E4831="","",VLOOKUP(E4831,Лаборатории!B:D,3,0))</f>
        <v/>
      </c>
      <c r="E4831" s="150"/>
      <c r="J4831" t="str">
        <f>IF(L4831="","",VLOOKUP(L4831,Продукция!B:D,3,0))</f>
        <v/>
      </c>
      <c r="K4831" t="str">
        <f>IF(L4831="","",VLOOKUP(L4831,Продукция!B:C,2,0))</f>
        <v/>
      </c>
      <c r="L4831" s="151"/>
      <c r="M4831" t="str">
        <f>IF(L4831="","",VLOOKUP(L4831,Продукция!B:L,11,0))</f>
        <v/>
      </c>
      <c r="AB4831" t="str">
        <f>IF(L4831="","",VLOOKUP(L4831&amp;I4831,Продукция!A:I,9,0))</f>
        <v/>
      </c>
      <c r="AF4831" t="str">
        <f>IF(AD4831="","",VLOOKUP(AD4831,'Сотрудники и ссылки'!A:B,2,0))</f>
        <v/>
      </c>
      <c r="AG4831" t="str">
        <f>IF(AD4831="","",VLOOKUP(AD4831,'Сотрудники и ссылки'!A:C,3,0))</f>
        <v/>
      </c>
      <c r="AI4831" t="str">
        <f>IF(AH4831="","",VLOOKUP(AH4831,'Сотрудники и ссылки'!A:B,2,0))</f>
        <v/>
      </c>
      <c r="AJ4831" t="str">
        <f>IF(AH4831="","",VLOOKUP(AH4831,'Сотрудники и ссылки'!A:C,3,0))</f>
        <v/>
      </c>
      <c r="AL4831" s="2" t="str">
        <f>IF(AK4831="","",AK4831+VLOOKUP(I4831,'Вид исследования'!B:E,4,0))</f>
        <v/>
      </c>
      <c r="AM4831" s="2" t="str">
        <f>IF(AK4831="","",AK4831+VLOOKUP(I4831,'Вид исследования'!B:F,5,0))</f>
        <v/>
      </c>
      <c r="AQ4831" t="str">
        <f>IFERROR(IF(L4831="","",VLOOKUP(L4831&amp;I4831,Продукция!A:K,11,0)),"обратитесь к админ справочника")</f>
        <v/>
      </c>
      <c r="AS4831" t="str">
        <f>IFERROR(IF(L4831="","",VLOOKUP(L4831&amp;I4831,Продукция!A:J,10,0)),"обратитесь к админ справочника")</f>
        <v/>
      </c>
    </row>
    <row r="4832" spans="1:45" x14ac:dyDescent="0.25">
      <c r="A4832" t="str">
        <f t="shared" si="85"/>
        <v/>
      </c>
      <c r="B4832" t="str">
        <f>IF(E4832="","",INDEX(Лаборатории!A:A,MATCH('Производственный контроль'!E4832,Лаборатории!B:B,0)))</f>
        <v/>
      </c>
      <c r="C4832" t="str">
        <f>IF(E4832="","",VLOOKUP(E4832,Лаборатории!B:D,3,0))</f>
        <v/>
      </c>
      <c r="E4832" s="150"/>
      <c r="J4832" t="str">
        <f>IF(L4832="","",VLOOKUP(L4832,Продукция!B:D,3,0))</f>
        <v/>
      </c>
      <c r="K4832" t="str">
        <f>IF(L4832="","",VLOOKUP(L4832,Продукция!B:C,2,0))</f>
        <v/>
      </c>
      <c r="L4832" s="151"/>
      <c r="M4832" t="str">
        <f>IF(L4832="","",VLOOKUP(L4832,Продукция!B:L,11,0))</f>
        <v/>
      </c>
      <c r="AB4832" t="str">
        <f>IF(L4832="","",VLOOKUP(L4832&amp;I4832,Продукция!A:I,9,0))</f>
        <v/>
      </c>
      <c r="AF4832" t="str">
        <f>IF(AD4832="","",VLOOKUP(AD4832,'Сотрудники и ссылки'!A:B,2,0))</f>
        <v/>
      </c>
      <c r="AG4832" t="str">
        <f>IF(AD4832="","",VLOOKUP(AD4832,'Сотрудники и ссылки'!A:C,3,0))</f>
        <v/>
      </c>
      <c r="AI4832" t="str">
        <f>IF(AH4832="","",VLOOKUP(AH4832,'Сотрудники и ссылки'!A:B,2,0))</f>
        <v/>
      </c>
      <c r="AJ4832" t="str">
        <f>IF(AH4832="","",VLOOKUP(AH4832,'Сотрудники и ссылки'!A:C,3,0))</f>
        <v/>
      </c>
      <c r="AL4832" s="2" t="str">
        <f>IF(AK4832="","",AK4832+VLOOKUP(I4832,'Вид исследования'!B:E,4,0))</f>
        <v/>
      </c>
      <c r="AM4832" s="2" t="str">
        <f>IF(AK4832="","",AK4832+VLOOKUP(I4832,'Вид исследования'!B:F,5,0))</f>
        <v/>
      </c>
      <c r="AQ4832" t="str">
        <f>IFERROR(IF(L4832="","",VLOOKUP(L4832&amp;I4832,Продукция!A:K,11,0)),"обратитесь к админ справочника")</f>
        <v/>
      </c>
      <c r="AS4832" t="str">
        <f>IFERROR(IF(L4832="","",VLOOKUP(L4832&amp;I4832,Продукция!A:J,10,0)),"обратитесь к админ справочника")</f>
        <v/>
      </c>
    </row>
    <row r="4833" spans="1:45" x14ac:dyDescent="0.25">
      <c r="A4833" t="str">
        <f t="shared" si="85"/>
        <v/>
      </c>
      <c r="B4833" t="str">
        <f>IF(E4833="","",INDEX(Лаборатории!A:A,MATCH('Производственный контроль'!E4833,Лаборатории!B:B,0)))</f>
        <v/>
      </c>
      <c r="C4833" t="str">
        <f>IF(E4833="","",VLOOKUP(E4833,Лаборатории!B:D,3,0))</f>
        <v/>
      </c>
      <c r="E4833" s="150"/>
      <c r="J4833" t="str">
        <f>IF(L4833="","",VLOOKUP(L4833,Продукция!B:D,3,0))</f>
        <v/>
      </c>
      <c r="K4833" t="str">
        <f>IF(L4833="","",VLOOKUP(L4833,Продукция!B:C,2,0))</f>
        <v/>
      </c>
      <c r="L4833" s="151"/>
      <c r="M4833" t="str">
        <f>IF(L4833="","",VLOOKUP(L4833,Продукция!B:L,11,0))</f>
        <v/>
      </c>
      <c r="AB4833" t="str">
        <f>IF(L4833="","",VLOOKUP(L4833&amp;I4833,Продукция!A:I,9,0))</f>
        <v/>
      </c>
      <c r="AF4833" t="str">
        <f>IF(AD4833="","",VLOOKUP(AD4833,'Сотрудники и ссылки'!A:B,2,0))</f>
        <v/>
      </c>
      <c r="AG4833" t="str">
        <f>IF(AD4833="","",VLOOKUP(AD4833,'Сотрудники и ссылки'!A:C,3,0))</f>
        <v/>
      </c>
      <c r="AI4833" t="str">
        <f>IF(AH4833="","",VLOOKUP(AH4833,'Сотрудники и ссылки'!A:B,2,0))</f>
        <v/>
      </c>
      <c r="AJ4833" t="str">
        <f>IF(AH4833="","",VLOOKUP(AH4833,'Сотрудники и ссылки'!A:C,3,0))</f>
        <v/>
      </c>
      <c r="AL4833" s="2" t="str">
        <f>IF(AK4833="","",AK4833+VLOOKUP(I4833,'Вид исследования'!B:E,4,0))</f>
        <v/>
      </c>
      <c r="AM4833" s="2" t="str">
        <f>IF(AK4833="","",AK4833+VLOOKUP(I4833,'Вид исследования'!B:F,5,0))</f>
        <v/>
      </c>
      <c r="AQ4833" t="str">
        <f>IFERROR(IF(L4833="","",VLOOKUP(L4833&amp;I4833,Продукция!A:K,11,0)),"обратитесь к админ справочника")</f>
        <v/>
      </c>
      <c r="AS4833" t="str">
        <f>IFERROR(IF(L4833="","",VLOOKUP(L4833&amp;I4833,Продукция!A:J,10,0)),"обратитесь к админ справочника")</f>
        <v/>
      </c>
    </row>
    <row r="4834" spans="1:45" x14ac:dyDescent="0.25">
      <c r="A4834" t="str">
        <f t="shared" si="85"/>
        <v/>
      </c>
      <c r="B4834" t="str">
        <f>IF(E4834="","",INDEX(Лаборатории!A:A,MATCH('Производственный контроль'!E4834,Лаборатории!B:B,0)))</f>
        <v/>
      </c>
      <c r="C4834" t="str">
        <f>IF(E4834="","",VLOOKUP(E4834,Лаборатории!B:D,3,0))</f>
        <v/>
      </c>
      <c r="E4834" s="150"/>
      <c r="J4834" t="str">
        <f>IF(L4834="","",VLOOKUP(L4834,Продукция!B:D,3,0))</f>
        <v/>
      </c>
      <c r="K4834" t="str">
        <f>IF(L4834="","",VLOOKUP(L4834,Продукция!B:C,2,0))</f>
        <v/>
      </c>
      <c r="L4834" s="151"/>
      <c r="M4834" t="str">
        <f>IF(L4834="","",VLOOKUP(L4834,Продукция!B:L,11,0))</f>
        <v/>
      </c>
      <c r="AB4834" t="str">
        <f>IF(L4834="","",VLOOKUP(L4834&amp;I4834,Продукция!A:I,9,0))</f>
        <v/>
      </c>
      <c r="AF4834" t="str">
        <f>IF(AD4834="","",VLOOKUP(AD4834,'Сотрудники и ссылки'!A:B,2,0))</f>
        <v/>
      </c>
      <c r="AG4834" t="str">
        <f>IF(AD4834="","",VLOOKUP(AD4834,'Сотрудники и ссылки'!A:C,3,0))</f>
        <v/>
      </c>
      <c r="AI4834" t="str">
        <f>IF(AH4834="","",VLOOKUP(AH4834,'Сотрудники и ссылки'!A:B,2,0))</f>
        <v/>
      </c>
      <c r="AJ4834" t="str">
        <f>IF(AH4834="","",VLOOKUP(AH4834,'Сотрудники и ссылки'!A:C,3,0))</f>
        <v/>
      </c>
      <c r="AL4834" s="2" t="str">
        <f>IF(AK4834="","",AK4834+VLOOKUP(I4834,'Вид исследования'!B:E,4,0))</f>
        <v/>
      </c>
      <c r="AM4834" s="2" t="str">
        <f>IF(AK4834="","",AK4834+VLOOKUP(I4834,'Вид исследования'!B:F,5,0))</f>
        <v/>
      </c>
      <c r="AQ4834" t="str">
        <f>IFERROR(IF(L4834="","",VLOOKUP(L4834&amp;I4834,Продукция!A:K,11,0)),"обратитесь к админ справочника")</f>
        <v/>
      </c>
      <c r="AS4834" t="str">
        <f>IFERROR(IF(L4834="","",VLOOKUP(L4834&amp;I4834,Продукция!A:J,10,0)),"обратитесь к админ справочника")</f>
        <v/>
      </c>
    </row>
    <row r="4835" spans="1:45" x14ac:dyDescent="0.25">
      <c r="A4835" t="str">
        <f t="shared" si="85"/>
        <v/>
      </c>
      <c r="B4835" t="str">
        <f>IF(E4835="","",INDEX(Лаборатории!A:A,MATCH('Производственный контроль'!E4835,Лаборатории!B:B,0)))</f>
        <v/>
      </c>
      <c r="C4835" t="str">
        <f>IF(E4835="","",VLOOKUP(E4835,Лаборатории!B:D,3,0))</f>
        <v/>
      </c>
      <c r="E4835" s="150"/>
      <c r="J4835" t="str">
        <f>IF(L4835="","",VLOOKUP(L4835,Продукция!B:D,3,0))</f>
        <v/>
      </c>
      <c r="K4835" t="str">
        <f>IF(L4835="","",VLOOKUP(L4835,Продукция!B:C,2,0))</f>
        <v/>
      </c>
      <c r="L4835" s="151"/>
      <c r="M4835" t="str">
        <f>IF(L4835="","",VLOOKUP(L4835,Продукция!B:L,11,0))</f>
        <v/>
      </c>
      <c r="AB4835" t="str">
        <f>IF(L4835="","",VLOOKUP(L4835&amp;I4835,Продукция!A:I,9,0))</f>
        <v/>
      </c>
      <c r="AF4835" t="str">
        <f>IF(AD4835="","",VLOOKUP(AD4835,'Сотрудники и ссылки'!A:B,2,0))</f>
        <v/>
      </c>
      <c r="AG4835" t="str">
        <f>IF(AD4835="","",VLOOKUP(AD4835,'Сотрудники и ссылки'!A:C,3,0))</f>
        <v/>
      </c>
      <c r="AI4835" t="str">
        <f>IF(AH4835="","",VLOOKUP(AH4835,'Сотрудники и ссылки'!A:B,2,0))</f>
        <v/>
      </c>
      <c r="AJ4835" t="str">
        <f>IF(AH4835="","",VLOOKUP(AH4835,'Сотрудники и ссылки'!A:C,3,0))</f>
        <v/>
      </c>
      <c r="AL4835" s="2" t="str">
        <f>IF(AK4835="","",AK4835+VLOOKUP(I4835,'Вид исследования'!B:E,4,0))</f>
        <v/>
      </c>
      <c r="AM4835" s="2" t="str">
        <f>IF(AK4835="","",AK4835+VLOOKUP(I4835,'Вид исследования'!B:F,5,0))</f>
        <v/>
      </c>
      <c r="AQ4835" t="str">
        <f>IFERROR(IF(L4835="","",VLOOKUP(L4835&amp;I4835,Продукция!A:K,11,0)),"обратитесь к админ справочника")</f>
        <v/>
      </c>
      <c r="AS4835" t="str">
        <f>IFERROR(IF(L4835="","",VLOOKUP(L4835&amp;I4835,Продукция!A:J,10,0)),"обратитесь к админ справочника")</f>
        <v/>
      </c>
    </row>
    <row r="4836" spans="1:45" x14ac:dyDescent="0.25">
      <c r="A4836" t="str">
        <f t="shared" si="85"/>
        <v/>
      </c>
      <c r="B4836" t="str">
        <f>IF(E4836="","",INDEX(Лаборатории!A:A,MATCH('Производственный контроль'!E4836,Лаборатории!B:B,0)))</f>
        <v/>
      </c>
      <c r="C4836" t="str">
        <f>IF(E4836="","",VLOOKUP(E4836,Лаборатории!B:D,3,0))</f>
        <v/>
      </c>
      <c r="E4836" s="150"/>
      <c r="J4836" t="str">
        <f>IF(L4836="","",VLOOKUP(L4836,Продукция!B:D,3,0))</f>
        <v/>
      </c>
      <c r="K4836" t="str">
        <f>IF(L4836="","",VLOOKUP(L4836,Продукция!B:C,2,0))</f>
        <v/>
      </c>
      <c r="L4836" s="151"/>
      <c r="M4836" t="str">
        <f>IF(L4836="","",VLOOKUP(L4836,Продукция!B:L,11,0))</f>
        <v/>
      </c>
      <c r="AB4836" t="str">
        <f>IF(L4836="","",VLOOKUP(L4836&amp;I4836,Продукция!A:I,9,0))</f>
        <v/>
      </c>
      <c r="AF4836" t="str">
        <f>IF(AD4836="","",VLOOKUP(AD4836,'Сотрудники и ссылки'!A:B,2,0))</f>
        <v/>
      </c>
      <c r="AG4836" t="str">
        <f>IF(AD4836="","",VLOOKUP(AD4836,'Сотрудники и ссылки'!A:C,3,0))</f>
        <v/>
      </c>
      <c r="AI4836" t="str">
        <f>IF(AH4836="","",VLOOKUP(AH4836,'Сотрудники и ссылки'!A:B,2,0))</f>
        <v/>
      </c>
      <c r="AJ4836" t="str">
        <f>IF(AH4836="","",VLOOKUP(AH4836,'Сотрудники и ссылки'!A:C,3,0))</f>
        <v/>
      </c>
      <c r="AL4836" s="2" t="str">
        <f>IF(AK4836="","",AK4836+VLOOKUP(I4836,'Вид исследования'!B:E,4,0))</f>
        <v/>
      </c>
      <c r="AM4836" s="2" t="str">
        <f>IF(AK4836="","",AK4836+VLOOKUP(I4836,'Вид исследования'!B:F,5,0))</f>
        <v/>
      </c>
      <c r="AQ4836" t="str">
        <f>IFERROR(IF(L4836="","",VLOOKUP(L4836&amp;I4836,Продукция!A:K,11,0)),"обратитесь к админ справочника")</f>
        <v/>
      </c>
      <c r="AS4836" t="str">
        <f>IFERROR(IF(L4836="","",VLOOKUP(L4836&amp;I4836,Продукция!A:J,10,0)),"обратитесь к админ справочника")</f>
        <v/>
      </c>
    </row>
    <row r="4837" spans="1:45" x14ac:dyDescent="0.25">
      <c r="A4837" t="str">
        <f t="shared" si="85"/>
        <v/>
      </c>
      <c r="B4837" t="str">
        <f>IF(E4837="","",INDEX(Лаборатории!A:A,MATCH('Производственный контроль'!E4837,Лаборатории!B:B,0)))</f>
        <v/>
      </c>
      <c r="C4837" t="str">
        <f>IF(E4837="","",VLOOKUP(E4837,Лаборатории!B:D,3,0))</f>
        <v/>
      </c>
      <c r="E4837" s="150"/>
      <c r="J4837" t="str">
        <f>IF(L4837="","",VLOOKUP(L4837,Продукция!B:D,3,0))</f>
        <v/>
      </c>
      <c r="K4837" t="str">
        <f>IF(L4837="","",VLOOKUP(L4837,Продукция!B:C,2,0))</f>
        <v/>
      </c>
      <c r="L4837" s="151"/>
      <c r="M4837" t="str">
        <f>IF(L4837="","",VLOOKUP(L4837,Продукция!B:L,11,0))</f>
        <v/>
      </c>
      <c r="AB4837" t="str">
        <f>IF(L4837="","",VLOOKUP(L4837&amp;I4837,Продукция!A:I,9,0))</f>
        <v/>
      </c>
      <c r="AF4837" t="str">
        <f>IF(AD4837="","",VLOOKUP(AD4837,'Сотрудники и ссылки'!A:B,2,0))</f>
        <v/>
      </c>
      <c r="AG4837" t="str">
        <f>IF(AD4837="","",VLOOKUP(AD4837,'Сотрудники и ссылки'!A:C,3,0))</f>
        <v/>
      </c>
      <c r="AI4837" t="str">
        <f>IF(AH4837="","",VLOOKUP(AH4837,'Сотрудники и ссылки'!A:B,2,0))</f>
        <v/>
      </c>
      <c r="AJ4837" t="str">
        <f>IF(AH4837="","",VLOOKUP(AH4837,'Сотрудники и ссылки'!A:C,3,0))</f>
        <v/>
      </c>
      <c r="AL4837" s="2" t="str">
        <f>IF(AK4837="","",AK4837+VLOOKUP(I4837,'Вид исследования'!B:E,4,0))</f>
        <v/>
      </c>
      <c r="AM4837" s="2" t="str">
        <f>IF(AK4837="","",AK4837+VLOOKUP(I4837,'Вид исследования'!B:F,5,0))</f>
        <v/>
      </c>
      <c r="AQ4837" t="str">
        <f>IFERROR(IF(L4837="","",VLOOKUP(L4837&amp;I4837,Продукция!A:K,11,0)),"обратитесь к админ справочника")</f>
        <v/>
      </c>
      <c r="AS4837" t="str">
        <f>IFERROR(IF(L4837="","",VLOOKUP(L4837&amp;I4837,Продукция!A:J,10,0)),"обратитесь к админ справочника")</f>
        <v/>
      </c>
    </row>
    <row r="4838" spans="1:45" x14ac:dyDescent="0.25">
      <c r="A4838" t="str">
        <f t="shared" si="85"/>
        <v/>
      </c>
      <c r="B4838" t="str">
        <f>IF(E4838="","",INDEX(Лаборатории!A:A,MATCH('Производственный контроль'!E4838,Лаборатории!B:B,0)))</f>
        <v/>
      </c>
      <c r="C4838" t="str">
        <f>IF(E4838="","",VLOOKUP(E4838,Лаборатории!B:D,3,0))</f>
        <v/>
      </c>
      <c r="E4838" s="150"/>
      <c r="J4838" t="str">
        <f>IF(L4838="","",VLOOKUP(L4838,Продукция!B:D,3,0))</f>
        <v/>
      </c>
      <c r="K4838" t="str">
        <f>IF(L4838="","",VLOOKUP(L4838,Продукция!B:C,2,0))</f>
        <v/>
      </c>
      <c r="L4838" s="151"/>
      <c r="M4838" t="str">
        <f>IF(L4838="","",VLOOKUP(L4838,Продукция!B:L,11,0))</f>
        <v/>
      </c>
      <c r="AB4838" t="str">
        <f>IF(L4838="","",VLOOKUP(L4838&amp;I4838,Продукция!A:I,9,0))</f>
        <v/>
      </c>
      <c r="AF4838" t="str">
        <f>IF(AD4838="","",VLOOKUP(AD4838,'Сотрудники и ссылки'!A:B,2,0))</f>
        <v/>
      </c>
      <c r="AG4838" t="str">
        <f>IF(AD4838="","",VLOOKUP(AD4838,'Сотрудники и ссылки'!A:C,3,0))</f>
        <v/>
      </c>
      <c r="AI4838" t="str">
        <f>IF(AH4838="","",VLOOKUP(AH4838,'Сотрудники и ссылки'!A:B,2,0))</f>
        <v/>
      </c>
      <c r="AJ4838" t="str">
        <f>IF(AH4838="","",VLOOKUP(AH4838,'Сотрудники и ссылки'!A:C,3,0))</f>
        <v/>
      </c>
      <c r="AL4838" s="2" t="str">
        <f>IF(AK4838="","",AK4838+VLOOKUP(I4838,'Вид исследования'!B:E,4,0))</f>
        <v/>
      </c>
      <c r="AM4838" s="2" t="str">
        <f>IF(AK4838="","",AK4838+VLOOKUP(I4838,'Вид исследования'!B:F,5,0))</f>
        <v/>
      </c>
      <c r="AQ4838" t="str">
        <f>IFERROR(IF(L4838="","",VLOOKUP(L4838&amp;I4838,Продукция!A:K,11,0)),"обратитесь к админ справочника")</f>
        <v/>
      </c>
      <c r="AS4838" t="str">
        <f>IFERROR(IF(L4838="","",VLOOKUP(L4838&amp;I4838,Продукция!A:J,10,0)),"обратитесь к админ справочника")</f>
        <v/>
      </c>
    </row>
    <row r="4839" spans="1:45" x14ac:dyDescent="0.25">
      <c r="A4839" t="str">
        <f t="shared" si="85"/>
        <v/>
      </c>
      <c r="B4839" t="str">
        <f>IF(E4839="","",INDEX(Лаборатории!A:A,MATCH('Производственный контроль'!E4839,Лаборатории!B:B,0)))</f>
        <v/>
      </c>
      <c r="C4839" t="str">
        <f>IF(E4839="","",VLOOKUP(E4839,Лаборатории!B:D,3,0))</f>
        <v/>
      </c>
      <c r="E4839" s="150"/>
      <c r="J4839" t="str">
        <f>IF(L4839="","",VLOOKUP(L4839,Продукция!B:D,3,0))</f>
        <v/>
      </c>
      <c r="K4839" t="str">
        <f>IF(L4839="","",VLOOKUP(L4839,Продукция!B:C,2,0))</f>
        <v/>
      </c>
      <c r="L4839" s="151"/>
      <c r="M4839" t="str">
        <f>IF(L4839="","",VLOOKUP(L4839,Продукция!B:L,11,0))</f>
        <v/>
      </c>
      <c r="AB4839" t="str">
        <f>IF(L4839="","",VLOOKUP(L4839&amp;I4839,Продукция!A:I,9,0))</f>
        <v/>
      </c>
      <c r="AF4839" t="str">
        <f>IF(AD4839="","",VLOOKUP(AD4839,'Сотрудники и ссылки'!A:B,2,0))</f>
        <v/>
      </c>
      <c r="AG4839" t="str">
        <f>IF(AD4839="","",VLOOKUP(AD4839,'Сотрудники и ссылки'!A:C,3,0))</f>
        <v/>
      </c>
      <c r="AI4839" t="str">
        <f>IF(AH4839="","",VLOOKUP(AH4839,'Сотрудники и ссылки'!A:B,2,0))</f>
        <v/>
      </c>
      <c r="AJ4839" t="str">
        <f>IF(AH4839="","",VLOOKUP(AH4839,'Сотрудники и ссылки'!A:C,3,0))</f>
        <v/>
      </c>
      <c r="AL4839" s="2" t="str">
        <f>IF(AK4839="","",AK4839+VLOOKUP(I4839,'Вид исследования'!B:E,4,0))</f>
        <v/>
      </c>
      <c r="AM4839" s="2" t="str">
        <f>IF(AK4839="","",AK4839+VLOOKUP(I4839,'Вид исследования'!B:F,5,0))</f>
        <v/>
      </c>
      <c r="AQ4839" t="str">
        <f>IFERROR(IF(L4839="","",VLOOKUP(L4839&amp;I4839,Продукция!A:K,11,0)),"обратитесь к админ справочника")</f>
        <v/>
      </c>
      <c r="AS4839" t="str">
        <f>IFERROR(IF(L4839="","",VLOOKUP(L4839&amp;I4839,Продукция!A:J,10,0)),"обратитесь к админ справочника")</f>
        <v/>
      </c>
    </row>
    <row r="4840" spans="1:45" x14ac:dyDescent="0.25">
      <c r="A4840" t="str">
        <f t="shared" si="85"/>
        <v/>
      </c>
      <c r="B4840" t="str">
        <f>IF(E4840="","",INDEX(Лаборатории!A:A,MATCH('Производственный контроль'!E4840,Лаборатории!B:B,0)))</f>
        <v/>
      </c>
      <c r="C4840" t="str">
        <f>IF(E4840="","",VLOOKUP(E4840,Лаборатории!B:D,3,0))</f>
        <v/>
      </c>
      <c r="E4840" s="150"/>
      <c r="J4840" t="str">
        <f>IF(L4840="","",VLOOKUP(L4840,Продукция!B:D,3,0))</f>
        <v/>
      </c>
      <c r="K4840" t="str">
        <f>IF(L4840="","",VLOOKUP(L4840,Продукция!B:C,2,0))</f>
        <v/>
      </c>
      <c r="L4840" s="151"/>
      <c r="M4840" t="str">
        <f>IF(L4840="","",VLOOKUP(L4840,Продукция!B:L,11,0))</f>
        <v/>
      </c>
      <c r="AB4840" t="str">
        <f>IF(L4840="","",VLOOKUP(L4840&amp;I4840,Продукция!A:I,9,0))</f>
        <v/>
      </c>
      <c r="AF4840" t="str">
        <f>IF(AD4840="","",VLOOKUP(AD4840,'Сотрудники и ссылки'!A:B,2,0))</f>
        <v/>
      </c>
      <c r="AG4840" t="str">
        <f>IF(AD4840="","",VLOOKUP(AD4840,'Сотрудники и ссылки'!A:C,3,0))</f>
        <v/>
      </c>
      <c r="AI4840" t="str">
        <f>IF(AH4840="","",VLOOKUP(AH4840,'Сотрудники и ссылки'!A:B,2,0))</f>
        <v/>
      </c>
      <c r="AJ4840" t="str">
        <f>IF(AH4840="","",VLOOKUP(AH4840,'Сотрудники и ссылки'!A:C,3,0))</f>
        <v/>
      </c>
      <c r="AL4840" s="2" t="str">
        <f>IF(AK4840="","",AK4840+VLOOKUP(I4840,'Вид исследования'!B:E,4,0))</f>
        <v/>
      </c>
      <c r="AM4840" s="2" t="str">
        <f>IF(AK4840="","",AK4840+VLOOKUP(I4840,'Вид исследования'!B:F,5,0))</f>
        <v/>
      </c>
      <c r="AQ4840" t="str">
        <f>IFERROR(IF(L4840="","",VLOOKUP(L4840&amp;I4840,Продукция!A:K,11,0)),"обратитесь к админ справочника")</f>
        <v/>
      </c>
      <c r="AS4840" t="str">
        <f>IFERROR(IF(L4840="","",VLOOKUP(L4840&amp;I4840,Продукция!A:J,10,0)),"обратитесь к админ справочника")</f>
        <v/>
      </c>
    </row>
    <row r="4841" spans="1:45" x14ac:dyDescent="0.25">
      <c r="A4841" t="str">
        <f t="shared" si="85"/>
        <v/>
      </c>
      <c r="B4841" t="str">
        <f>IF(E4841="","",INDEX(Лаборатории!A:A,MATCH('Производственный контроль'!E4841,Лаборатории!B:B,0)))</f>
        <v/>
      </c>
      <c r="C4841" t="str">
        <f>IF(E4841="","",VLOOKUP(E4841,Лаборатории!B:D,3,0))</f>
        <v/>
      </c>
      <c r="E4841" s="150"/>
      <c r="J4841" t="str">
        <f>IF(L4841="","",VLOOKUP(L4841,Продукция!B:D,3,0))</f>
        <v/>
      </c>
      <c r="K4841" t="str">
        <f>IF(L4841="","",VLOOKUP(L4841,Продукция!B:C,2,0))</f>
        <v/>
      </c>
      <c r="L4841" s="151"/>
      <c r="M4841" t="str">
        <f>IF(L4841="","",VLOOKUP(L4841,Продукция!B:L,11,0))</f>
        <v/>
      </c>
      <c r="AB4841" t="str">
        <f>IF(L4841="","",VLOOKUP(L4841&amp;I4841,Продукция!A:I,9,0))</f>
        <v/>
      </c>
      <c r="AF4841" t="str">
        <f>IF(AD4841="","",VLOOKUP(AD4841,'Сотрудники и ссылки'!A:B,2,0))</f>
        <v/>
      </c>
      <c r="AG4841" t="str">
        <f>IF(AD4841="","",VLOOKUP(AD4841,'Сотрудники и ссылки'!A:C,3,0))</f>
        <v/>
      </c>
      <c r="AI4841" t="str">
        <f>IF(AH4841="","",VLOOKUP(AH4841,'Сотрудники и ссылки'!A:B,2,0))</f>
        <v/>
      </c>
      <c r="AJ4841" t="str">
        <f>IF(AH4841="","",VLOOKUP(AH4841,'Сотрудники и ссылки'!A:C,3,0))</f>
        <v/>
      </c>
      <c r="AL4841" s="2" t="str">
        <f>IF(AK4841="","",AK4841+VLOOKUP(I4841,'Вид исследования'!B:E,4,0))</f>
        <v/>
      </c>
      <c r="AM4841" s="2" t="str">
        <f>IF(AK4841="","",AK4841+VLOOKUP(I4841,'Вид исследования'!B:F,5,0))</f>
        <v/>
      </c>
      <c r="AQ4841" t="str">
        <f>IFERROR(IF(L4841="","",VLOOKUP(L4841&amp;I4841,Продукция!A:K,11,0)),"обратитесь к админ справочника")</f>
        <v/>
      </c>
      <c r="AS4841" t="str">
        <f>IFERROR(IF(L4841="","",VLOOKUP(L4841&amp;I4841,Продукция!A:J,10,0)),"обратитесь к админ справочника")</f>
        <v/>
      </c>
    </row>
    <row r="4842" spans="1:45" x14ac:dyDescent="0.25">
      <c r="A4842" t="str">
        <f t="shared" si="85"/>
        <v/>
      </c>
      <c r="B4842" t="str">
        <f>IF(E4842="","",INDEX(Лаборатории!A:A,MATCH('Производственный контроль'!E4842,Лаборатории!B:B,0)))</f>
        <v/>
      </c>
      <c r="C4842" t="str">
        <f>IF(E4842="","",VLOOKUP(E4842,Лаборатории!B:D,3,0))</f>
        <v/>
      </c>
      <c r="E4842" s="150"/>
      <c r="J4842" t="str">
        <f>IF(L4842="","",VLOOKUP(L4842,Продукция!B:D,3,0))</f>
        <v/>
      </c>
      <c r="K4842" t="str">
        <f>IF(L4842="","",VLOOKUP(L4842,Продукция!B:C,2,0))</f>
        <v/>
      </c>
      <c r="L4842" s="151"/>
      <c r="M4842" t="str">
        <f>IF(L4842="","",VLOOKUP(L4842,Продукция!B:L,11,0))</f>
        <v/>
      </c>
      <c r="AB4842" t="str">
        <f>IF(L4842="","",VLOOKUP(L4842&amp;I4842,Продукция!A:I,9,0))</f>
        <v/>
      </c>
      <c r="AF4842" t="str">
        <f>IF(AD4842="","",VLOOKUP(AD4842,'Сотрудники и ссылки'!A:B,2,0))</f>
        <v/>
      </c>
      <c r="AG4842" t="str">
        <f>IF(AD4842="","",VLOOKUP(AD4842,'Сотрудники и ссылки'!A:C,3,0))</f>
        <v/>
      </c>
      <c r="AI4842" t="str">
        <f>IF(AH4842="","",VLOOKUP(AH4842,'Сотрудники и ссылки'!A:B,2,0))</f>
        <v/>
      </c>
      <c r="AJ4842" t="str">
        <f>IF(AH4842="","",VLOOKUP(AH4842,'Сотрудники и ссылки'!A:C,3,0))</f>
        <v/>
      </c>
      <c r="AL4842" s="2" t="str">
        <f>IF(AK4842="","",AK4842+VLOOKUP(I4842,'Вид исследования'!B:E,4,0))</f>
        <v/>
      </c>
      <c r="AM4842" s="2" t="str">
        <f>IF(AK4842="","",AK4842+VLOOKUP(I4842,'Вид исследования'!B:F,5,0))</f>
        <v/>
      </c>
      <c r="AQ4842" t="str">
        <f>IFERROR(IF(L4842="","",VLOOKUP(L4842&amp;I4842,Продукция!A:K,11,0)),"обратитесь к админ справочника")</f>
        <v/>
      </c>
      <c r="AS4842" t="str">
        <f>IFERROR(IF(L4842="","",VLOOKUP(L4842&amp;I4842,Продукция!A:J,10,0)),"обратитесь к админ справочника")</f>
        <v/>
      </c>
    </row>
    <row r="4843" spans="1:45" x14ac:dyDescent="0.25">
      <c r="A4843" t="str">
        <f t="shared" si="85"/>
        <v/>
      </c>
      <c r="B4843" t="str">
        <f>IF(E4843="","",INDEX(Лаборатории!A:A,MATCH('Производственный контроль'!E4843,Лаборатории!B:B,0)))</f>
        <v/>
      </c>
      <c r="C4843" t="str">
        <f>IF(E4843="","",VLOOKUP(E4843,Лаборатории!B:D,3,0))</f>
        <v/>
      </c>
      <c r="E4843" s="150"/>
      <c r="J4843" t="str">
        <f>IF(L4843="","",VLOOKUP(L4843,Продукция!B:D,3,0))</f>
        <v/>
      </c>
      <c r="K4843" t="str">
        <f>IF(L4843="","",VLOOKUP(L4843,Продукция!B:C,2,0))</f>
        <v/>
      </c>
      <c r="L4843" s="151"/>
      <c r="M4843" t="str">
        <f>IF(L4843="","",VLOOKUP(L4843,Продукция!B:L,11,0))</f>
        <v/>
      </c>
      <c r="AB4843" t="str">
        <f>IF(L4843="","",VLOOKUP(L4843&amp;I4843,Продукция!A:I,9,0))</f>
        <v/>
      </c>
      <c r="AF4843" t="str">
        <f>IF(AD4843="","",VLOOKUP(AD4843,'Сотрудники и ссылки'!A:B,2,0))</f>
        <v/>
      </c>
      <c r="AG4843" t="str">
        <f>IF(AD4843="","",VLOOKUP(AD4843,'Сотрудники и ссылки'!A:C,3,0))</f>
        <v/>
      </c>
      <c r="AI4843" t="str">
        <f>IF(AH4843="","",VLOOKUP(AH4843,'Сотрудники и ссылки'!A:B,2,0))</f>
        <v/>
      </c>
      <c r="AJ4843" t="str">
        <f>IF(AH4843="","",VLOOKUP(AH4843,'Сотрудники и ссылки'!A:C,3,0))</f>
        <v/>
      </c>
      <c r="AL4843" s="2" t="str">
        <f>IF(AK4843="","",AK4843+VLOOKUP(I4843,'Вид исследования'!B:E,4,0))</f>
        <v/>
      </c>
      <c r="AM4843" s="2" t="str">
        <f>IF(AK4843="","",AK4843+VLOOKUP(I4843,'Вид исследования'!B:F,5,0))</f>
        <v/>
      </c>
      <c r="AQ4843" t="str">
        <f>IFERROR(IF(L4843="","",VLOOKUP(L4843&amp;I4843,Продукция!A:K,11,0)),"обратитесь к админ справочника")</f>
        <v/>
      </c>
      <c r="AS4843" t="str">
        <f>IFERROR(IF(L4843="","",VLOOKUP(L4843&amp;I4843,Продукция!A:J,10,0)),"обратитесь к админ справочника")</f>
        <v/>
      </c>
    </row>
    <row r="4844" spans="1:45" x14ac:dyDescent="0.25">
      <c r="A4844" t="str">
        <f t="shared" si="85"/>
        <v/>
      </c>
      <c r="B4844" t="str">
        <f>IF(E4844="","",INDEX(Лаборатории!A:A,MATCH('Производственный контроль'!E4844,Лаборатории!B:B,0)))</f>
        <v/>
      </c>
      <c r="C4844" t="str">
        <f>IF(E4844="","",VLOOKUP(E4844,Лаборатории!B:D,3,0))</f>
        <v/>
      </c>
      <c r="E4844" s="150"/>
      <c r="J4844" t="str">
        <f>IF(L4844="","",VLOOKUP(L4844,Продукция!B:D,3,0))</f>
        <v/>
      </c>
      <c r="K4844" t="str">
        <f>IF(L4844="","",VLOOKUP(L4844,Продукция!B:C,2,0))</f>
        <v/>
      </c>
      <c r="L4844" s="151"/>
      <c r="M4844" t="str">
        <f>IF(L4844="","",VLOOKUP(L4844,Продукция!B:L,11,0))</f>
        <v/>
      </c>
      <c r="AB4844" t="str">
        <f>IF(L4844="","",VLOOKUP(L4844&amp;I4844,Продукция!A:I,9,0))</f>
        <v/>
      </c>
      <c r="AF4844" t="str">
        <f>IF(AD4844="","",VLOOKUP(AD4844,'Сотрудники и ссылки'!A:B,2,0))</f>
        <v/>
      </c>
      <c r="AG4844" t="str">
        <f>IF(AD4844="","",VLOOKUP(AD4844,'Сотрудники и ссылки'!A:C,3,0))</f>
        <v/>
      </c>
      <c r="AI4844" t="str">
        <f>IF(AH4844="","",VLOOKUP(AH4844,'Сотрудники и ссылки'!A:B,2,0))</f>
        <v/>
      </c>
      <c r="AJ4844" t="str">
        <f>IF(AH4844="","",VLOOKUP(AH4844,'Сотрудники и ссылки'!A:C,3,0))</f>
        <v/>
      </c>
      <c r="AL4844" s="2" t="str">
        <f>IF(AK4844="","",AK4844+VLOOKUP(I4844,'Вид исследования'!B:E,4,0))</f>
        <v/>
      </c>
      <c r="AM4844" s="2" t="str">
        <f>IF(AK4844="","",AK4844+VLOOKUP(I4844,'Вид исследования'!B:F,5,0))</f>
        <v/>
      </c>
      <c r="AQ4844" t="str">
        <f>IFERROR(IF(L4844="","",VLOOKUP(L4844&amp;I4844,Продукция!A:K,11,0)),"обратитесь к админ справочника")</f>
        <v/>
      </c>
      <c r="AS4844" t="str">
        <f>IFERROR(IF(L4844="","",VLOOKUP(L4844&amp;I4844,Продукция!A:J,10,0)),"обратитесь к админ справочника")</f>
        <v/>
      </c>
    </row>
    <row r="4845" spans="1:45" x14ac:dyDescent="0.25">
      <c r="A4845" t="str">
        <f t="shared" si="85"/>
        <v/>
      </c>
      <c r="B4845" t="str">
        <f>IF(E4845="","",INDEX(Лаборатории!A:A,MATCH('Производственный контроль'!E4845,Лаборатории!B:B,0)))</f>
        <v/>
      </c>
      <c r="C4845" t="str">
        <f>IF(E4845="","",VLOOKUP(E4845,Лаборатории!B:D,3,0))</f>
        <v/>
      </c>
      <c r="E4845" s="150"/>
      <c r="J4845" t="str">
        <f>IF(L4845="","",VLOOKUP(L4845,Продукция!B:D,3,0))</f>
        <v/>
      </c>
      <c r="K4845" t="str">
        <f>IF(L4845="","",VLOOKUP(L4845,Продукция!B:C,2,0))</f>
        <v/>
      </c>
      <c r="L4845" s="151"/>
      <c r="M4845" t="str">
        <f>IF(L4845="","",VLOOKUP(L4845,Продукция!B:L,11,0))</f>
        <v/>
      </c>
      <c r="AB4845" t="str">
        <f>IF(L4845="","",VLOOKUP(L4845&amp;I4845,Продукция!A:I,9,0))</f>
        <v/>
      </c>
      <c r="AF4845" t="str">
        <f>IF(AD4845="","",VLOOKUP(AD4845,'Сотрудники и ссылки'!A:B,2,0))</f>
        <v/>
      </c>
      <c r="AG4845" t="str">
        <f>IF(AD4845="","",VLOOKUP(AD4845,'Сотрудники и ссылки'!A:C,3,0))</f>
        <v/>
      </c>
      <c r="AI4845" t="str">
        <f>IF(AH4845="","",VLOOKUP(AH4845,'Сотрудники и ссылки'!A:B,2,0))</f>
        <v/>
      </c>
      <c r="AJ4845" t="str">
        <f>IF(AH4845="","",VLOOKUP(AH4845,'Сотрудники и ссылки'!A:C,3,0))</f>
        <v/>
      </c>
      <c r="AL4845" s="2" t="str">
        <f>IF(AK4845="","",AK4845+VLOOKUP(I4845,'Вид исследования'!B:E,4,0))</f>
        <v/>
      </c>
      <c r="AM4845" s="2" t="str">
        <f>IF(AK4845="","",AK4845+VLOOKUP(I4845,'Вид исследования'!B:F,5,0))</f>
        <v/>
      </c>
      <c r="AQ4845" t="str">
        <f>IFERROR(IF(L4845="","",VLOOKUP(L4845&amp;I4845,Продукция!A:K,11,0)),"обратитесь к админ справочника")</f>
        <v/>
      </c>
      <c r="AS4845" t="str">
        <f>IFERROR(IF(L4845="","",VLOOKUP(L4845&amp;I4845,Продукция!A:J,10,0)),"обратитесь к админ справочника")</f>
        <v/>
      </c>
    </row>
    <row r="4846" spans="1:45" x14ac:dyDescent="0.25">
      <c r="A4846" t="str">
        <f t="shared" si="85"/>
        <v/>
      </c>
      <c r="B4846" t="str">
        <f>IF(E4846="","",INDEX(Лаборатории!A:A,MATCH('Производственный контроль'!E4846,Лаборатории!B:B,0)))</f>
        <v/>
      </c>
      <c r="C4846" t="str">
        <f>IF(E4846="","",VLOOKUP(E4846,Лаборатории!B:D,3,0))</f>
        <v/>
      </c>
      <c r="E4846" s="150"/>
      <c r="J4846" t="str">
        <f>IF(L4846="","",VLOOKUP(L4846,Продукция!B:D,3,0))</f>
        <v/>
      </c>
      <c r="K4846" t="str">
        <f>IF(L4846="","",VLOOKUP(L4846,Продукция!B:C,2,0))</f>
        <v/>
      </c>
      <c r="L4846" s="151"/>
      <c r="M4846" t="str">
        <f>IF(L4846="","",VLOOKUP(L4846,Продукция!B:L,11,0))</f>
        <v/>
      </c>
      <c r="AB4846" t="str">
        <f>IF(L4846="","",VLOOKUP(L4846&amp;I4846,Продукция!A:I,9,0))</f>
        <v/>
      </c>
      <c r="AF4846" t="str">
        <f>IF(AD4846="","",VLOOKUP(AD4846,'Сотрудники и ссылки'!A:B,2,0))</f>
        <v/>
      </c>
      <c r="AG4846" t="str">
        <f>IF(AD4846="","",VLOOKUP(AD4846,'Сотрудники и ссылки'!A:C,3,0))</f>
        <v/>
      </c>
      <c r="AI4846" t="str">
        <f>IF(AH4846="","",VLOOKUP(AH4846,'Сотрудники и ссылки'!A:B,2,0))</f>
        <v/>
      </c>
      <c r="AJ4846" t="str">
        <f>IF(AH4846="","",VLOOKUP(AH4846,'Сотрудники и ссылки'!A:C,3,0))</f>
        <v/>
      </c>
      <c r="AL4846" s="2" t="str">
        <f>IF(AK4846="","",AK4846+VLOOKUP(I4846,'Вид исследования'!B:E,4,0))</f>
        <v/>
      </c>
      <c r="AM4846" s="2" t="str">
        <f>IF(AK4846="","",AK4846+VLOOKUP(I4846,'Вид исследования'!B:F,5,0))</f>
        <v/>
      </c>
      <c r="AQ4846" t="str">
        <f>IFERROR(IF(L4846="","",VLOOKUP(L4846&amp;I4846,Продукция!A:K,11,0)),"обратитесь к админ справочника")</f>
        <v/>
      </c>
      <c r="AS4846" t="str">
        <f>IFERROR(IF(L4846="","",VLOOKUP(L4846&amp;I4846,Продукция!A:J,10,0)),"обратитесь к админ справочника")</f>
        <v/>
      </c>
    </row>
    <row r="4847" spans="1:45" x14ac:dyDescent="0.25">
      <c r="A4847" t="str">
        <f t="shared" si="85"/>
        <v/>
      </c>
      <c r="B4847" t="str">
        <f>IF(E4847="","",INDEX(Лаборатории!A:A,MATCH('Производственный контроль'!E4847,Лаборатории!B:B,0)))</f>
        <v/>
      </c>
      <c r="C4847" t="str">
        <f>IF(E4847="","",VLOOKUP(E4847,Лаборатории!B:D,3,0))</f>
        <v/>
      </c>
      <c r="E4847" s="150"/>
      <c r="J4847" t="str">
        <f>IF(L4847="","",VLOOKUP(L4847,Продукция!B:D,3,0))</f>
        <v/>
      </c>
      <c r="K4847" t="str">
        <f>IF(L4847="","",VLOOKUP(L4847,Продукция!B:C,2,0))</f>
        <v/>
      </c>
      <c r="L4847" s="151"/>
      <c r="M4847" t="str">
        <f>IF(L4847="","",VLOOKUP(L4847,Продукция!B:L,11,0))</f>
        <v/>
      </c>
      <c r="AB4847" t="str">
        <f>IF(L4847="","",VLOOKUP(L4847&amp;I4847,Продукция!A:I,9,0))</f>
        <v/>
      </c>
      <c r="AF4847" t="str">
        <f>IF(AD4847="","",VLOOKUP(AD4847,'Сотрудники и ссылки'!A:B,2,0))</f>
        <v/>
      </c>
      <c r="AG4847" t="str">
        <f>IF(AD4847="","",VLOOKUP(AD4847,'Сотрудники и ссылки'!A:C,3,0))</f>
        <v/>
      </c>
      <c r="AI4847" t="str">
        <f>IF(AH4847="","",VLOOKUP(AH4847,'Сотрудники и ссылки'!A:B,2,0))</f>
        <v/>
      </c>
      <c r="AJ4847" t="str">
        <f>IF(AH4847="","",VLOOKUP(AH4847,'Сотрудники и ссылки'!A:C,3,0))</f>
        <v/>
      </c>
      <c r="AL4847" s="2" t="str">
        <f>IF(AK4847="","",AK4847+VLOOKUP(I4847,'Вид исследования'!B:E,4,0))</f>
        <v/>
      </c>
      <c r="AM4847" s="2" t="str">
        <f>IF(AK4847="","",AK4847+VLOOKUP(I4847,'Вид исследования'!B:F,5,0))</f>
        <v/>
      </c>
      <c r="AQ4847" t="str">
        <f>IFERROR(IF(L4847="","",VLOOKUP(L4847&amp;I4847,Продукция!A:K,11,0)),"обратитесь к админ справочника")</f>
        <v/>
      </c>
      <c r="AS4847" t="str">
        <f>IFERROR(IF(L4847="","",VLOOKUP(L4847&amp;I4847,Продукция!A:J,10,0)),"обратитесь к админ справочника")</f>
        <v/>
      </c>
    </row>
    <row r="4848" spans="1:45" x14ac:dyDescent="0.25">
      <c r="A4848" t="str">
        <f t="shared" si="85"/>
        <v/>
      </c>
      <c r="B4848" t="str">
        <f>IF(E4848="","",INDEX(Лаборатории!A:A,MATCH('Производственный контроль'!E4848,Лаборатории!B:B,0)))</f>
        <v/>
      </c>
      <c r="C4848" t="str">
        <f>IF(E4848="","",VLOOKUP(E4848,Лаборатории!B:D,3,0))</f>
        <v/>
      </c>
      <c r="E4848" s="150"/>
      <c r="J4848" t="str">
        <f>IF(L4848="","",VLOOKUP(L4848,Продукция!B:D,3,0))</f>
        <v/>
      </c>
      <c r="K4848" t="str">
        <f>IF(L4848="","",VLOOKUP(L4848,Продукция!B:C,2,0))</f>
        <v/>
      </c>
      <c r="L4848" s="151"/>
      <c r="M4848" t="str">
        <f>IF(L4848="","",VLOOKUP(L4848,Продукция!B:L,11,0))</f>
        <v/>
      </c>
      <c r="AB4848" t="str">
        <f>IF(L4848="","",VLOOKUP(L4848&amp;I4848,Продукция!A:I,9,0))</f>
        <v/>
      </c>
      <c r="AF4848" t="str">
        <f>IF(AD4848="","",VLOOKUP(AD4848,'Сотрудники и ссылки'!A:B,2,0))</f>
        <v/>
      </c>
      <c r="AG4848" t="str">
        <f>IF(AD4848="","",VLOOKUP(AD4848,'Сотрудники и ссылки'!A:C,3,0))</f>
        <v/>
      </c>
      <c r="AI4848" t="str">
        <f>IF(AH4848="","",VLOOKUP(AH4848,'Сотрудники и ссылки'!A:B,2,0))</f>
        <v/>
      </c>
      <c r="AJ4848" t="str">
        <f>IF(AH4848="","",VLOOKUP(AH4848,'Сотрудники и ссылки'!A:C,3,0))</f>
        <v/>
      </c>
      <c r="AL4848" s="2" t="str">
        <f>IF(AK4848="","",AK4848+VLOOKUP(I4848,'Вид исследования'!B:E,4,0))</f>
        <v/>
      </c>
      <c r="AM4848" s="2" t="str">
        <f>IF(AK4848="","",AK4848+VLOOKUP(I4848,'Вид исследования'!B:F,5,0))</f>
        <v/>
      </c>
      <c r="AQ4848" t="str">
        <f>IFERROR(IF(L4848="","",VLOOKUP(L4848&amp;I4848,Продукция!A:K,11,0)),"обратитесь к админ справочника")</f>
        <v/>
      </c>
      <c r="AS4848" t="str">
        <f>IFERROR(IF(L4848="","",VLOOKUP(L4848&amp;I4848,Продукция!A:J,10,0)),"обратитесь к админ справочника")</f>
        <v/>
      </c>
    </row>
    <row r="4849" spans="1:45" x14ac:dyDescent="0.25">
      <c r="A4849" t="str">
        <f t="shared" si="85"/>
        <v/>
      </c>
      <c r="B4849" t="str">
        <f>IF(E4849="","",INDEX(Лаборатории!A:A,MATCH('Производственный контроль'!E4849,Лаборатории!B:B,0)))</f>
        <v/>
      </c>
      <c r="C4849" t="str">
        <f>IF(E4849="","",VLOOKUP(E4849,Лаборатории!B:D,3,0))</f>
        <v/>
      </c>
      <c r="E4849" s="150"/>
      <c r="J4849" t="str">
        <f>IF(L4849="","",VLOOKUP(L4849,Продукция!B:D,3,0))</f>
        <v/>
      </c>
      <c r="K4849" t="str">
        <f>IF(L4849="","",VLOOKUP(L4849,Продукция!B:C,2,0))</f>
        <v/>
      </c>
      <c r="L4849" s="151"/>
      <c r="M4849" t="str">
        <f>IF(L4849="","",VLOOKUP(L4849,Продукция!B:L,11,0))</f>
        <v/>
      </c>
      <c r="AB4849" t="str">
        <f>IF(L4849="","",VLOOKUP(L4849&amp;I4849,Продукция!A:I,9,0))</f>
        <v/>
      </c>
      <c r="AF4849" t="str">
        <f>IF(AD4849="","",VLOOKUP(AD4849,'Сотрудники и ссылки'!A:B,2,0))</f>
        <v/>
      </c>
      <c r="AG4849" t="str">
        <f>IF(AD4849="","",VLOOKUP(AD4849,'Сотрудники и ссылки'!A:C,3,0))</f>
        <v/>
      </c>
      <c r="AI4849" t="str">
        <f>IF(AH4849="","",VLOOKUP(AH4849,'Сотрудники и ссылки'!A:B,2,0))</f>
        <v/>
      </c>
      <c r="AJ4849" t="str">
        <f>IF(AH4849="","",VLOOKUP(AH4849,'Сотрудники и ссылки'!A:C,3,0))</f>
        <v/>
      </c>
      <c r="AL4849" s="2" t="str">
        <f>IF(AK4849="","",AK4849+VLOOKUP(I4849,'Вид исследования'!B:E,4,0))</f>
        <v/>
      </c>
      <c r="AM4849" s="2" t="str">
        <f>IF(AK4849="","",AK4849+VLOOKUP(I4849,'Вид исследования'!B:F,5,0))</f>
        <v/>
      </c>
      <c r="AQ4849" t="str">
        <f>IFERROR(IF(L4849="","",VLOOKUP(L4849&amp;I4849,Продукция!A:K,11,0)),"обратитесь к админ справочника")</f>
        <v/>
      </c>
      <c r="AS4849" t="str">
        <f>IFERROR(IF(L4849="","",VLOOKUP(L4849&amp;I4849,Продукция!A:J,10,0)),"обратитесь к админ справочника")</f>
        <v/>
      </c>
    </row>
    <row r="4850" spans="1:45" x14ac:dyDescent="0.25">
      <c r="A4850" t="str">
        <f t="shared" si="85"/>
        <v/>
      </c>
      <c r="B4850" t="str">
        <f>IF(E4850="","",INDEX(Лаборатории!A:A,MATCH('Производственный контроль'!E4850,Лаборатории!B:B,0)))</f>
        <v/>
      </c>
      <c r="C4850" t="str">
        <f>IF(E4850="","",VLOOKUP(E4850,Лаборатории!B:D,3,0))</f>
        <v/>
      </c>
      <c r="E4850" s="150"/>
      <c r="J4850" t="str">
        <f>IF(L4850="","",VLOOKUP(L4850,Продукция!B:D,3,0))</f>
        <v/>
      </c>
      <c r="K4850" t="str">
        <f>IF(L4850="","",VLOOKUP(L4850,Продукция!B:C,2,0))</f>
        <v/>
      </c>
      <c r="L4850" s="151"/>
      <c r="M4850" t="str">
        <f>IF(L4850="","",VLOOKUP(L4850,Продукция!B:L,11,0))</f>
        <v/>
      </c>
      <c r="AB4850" t="str">
        <f>IF(L4850="","",VLOOKUP(L4850&amp;I4850,Продукция!A:I,9,0))</f>
        <v/>
      </c>
      <c r="AF4850" t="str">
        <f>IF(AD4850="","",VLOOKUP(AD4850,'Сотрудники и ссылки'!A:B,2,0))</f>
        <v/>
      </c>
      <c r="AG4850" t="str">
        <f>IF(AD4850="","",VLOOKUP(AD4850,'Сотрудники и ссылки'!A:C,3,0))</f>
        <v/>
      </c>
      <c r="AI4850" t="str">
        <f>IF(AH4850="","",VLOOKUP(AH4850,'Сотрудники и ссылки'!A:B,2,0))</f>
        <v/>
      </c>
      <c r="AJ4850" t="str">
        <f>IF(AH4850="","",VLOOKUP(AH4850,'Сотрудники и ссылки'!A:C,3,0))</f>
        <v/>
      </c>
      <c r="AL4850" s="2" t="str">
        <f>IF(AK4850="","",AK4850+VLOOKUP(I4850,'Вид исследования'!B:E,4,0))</f>
        <v/>
      </c>
      <c r="AM4850" s="2" t="str">
        <f>IF(AK4850="","",AK4850+VLOOKUP(I4850,'Вид исследования'!B:F,5,0))</f>
        <v/>
      </c>
      <c r="AQ4850" t="str">
        <f>IFERROR(IF(L4850="","",VLOOKUP(L4850&amp;I4850,Продукция!A:K,11,0)),"обратитесь к админ справочника")</f>
        <v/>
      </c>
      <c r="AS4850" t="str">
        <f>IFERROR(IF(L4850="","",VLOOKUP(L4850&amp;I4850,Продукция!A:J,10,0)),"обратитесь к админ справочника")</f>
        <v/>
      </c>
    </row>
    <row r="4851" spans="1:45" x14ac:dyDescent="0.25">
      <c r="A4851" t="str">
        <f t="shared" si="85"/>
        <v/>
      </c>
      <c r="B4851" t="str">
        <f>IF(E4851="","",INDEX(Лаборатории!A:A,MATCH('Производственный контроль'!E4851,Лаборатории!B:B,0)))</f>
        <v/>
      </c>
      <c r="C4851" t="str">
        <f>IF(E4851="","",VLOOKUP(E4851,Лаборатории!B:D,3,0))</f>
        <v/>
      </c>
      <c r="E4851" s="150"/>
      <c r="J4851" t="str">
        <f>IF(L4851="","",VLOOKUP(L4851,Продукция!B:D,3,0))</f>
        <v/>
      </c>
      <c r="K4851" t="str">
        <f>IF(L4851="","",VLOOKUP(L4851,Продукция!B:C,2,0))</f>
        <v/>
      </c>
      <c r="L4851" s="151"/>
      <c r="M4851" t="str">
        <f>IF(L4851="","",VLOOKUP(L4851,Продукция!B:L,11,0))</f>
        <v/>
      </c>
      <c r="AB4851" t="str">
        <f>IF(L4851="","",VLOOKUP(L4851&amp;I4851,Продукция!A:I,9,0))</f>
        <v/>
      </c>
      <c r="AF4851" t="str">
        <f>IF(AD4851="","",VLOOKUP(AD4851,'Сотрудники и ссылки'!A:B,2,0))</f>
        <v/>
      </c>
      <c r="AG4851" t="str">
        <f>IF(AD4851="","",VLOOKUP(AD4851,'Сотрудники и ссылки'!A:C,3,0))</f>
        <v/>
      </c>
      <c r="AI4851" t="str">
        <f>IF(AH4851="","",VLOOKUP(AH4851,'Сотрудники и ссылки'!A:B,2,0))</f>
        <v/>
      </c>
      <c r="AJ4851" t="str">
        <f>IF(AH4851="","",VLOOKUP(AH4851,'Сотрудники и ссылки'!A:C,3,0))</f>
        <v/>
      </c>
      <c r="AL4851" s="2" t="str">
        <f>IF(AK4851="","",AK4851+VLOOKUP(I4851,'Вид исследования'!B:E,4,0))</f>
        <v/>
      </c>
      <c r="AM4851" s="2" t="str">
        <f>IF(AK4851="","",AK4851+VLOOKUP(I4851,'Вид исследования'!B:F,5,0))</f>
        <v/>
      </c>
      <c r="AQ4851" t="str">
        <f>IFERROR(IF(L4851="","",VLOOKUP(L4851&amp;I4851,Продукция!A:K,11,0)),"обратитесь к админ справочника")</f>
        <v/>
      </c>
      <c r="AS4851" t="str">
        <f>IFERROR(IF(L4851="","",VLOOKUP(L4851&amp;I4851,Продукция!A:J,10,0)),"обратитесь к админ справочника")</f>
        <v/>
      </c>
    </row>
    <row r="4852" spans="1:45" x14ac:dyDescent="0.25">
      <c r="A4852" t="str">
        <f t="shared" si="85"/>
        <v/>
      </c>
      <c r="B4852" t="str">
        <f>IF(E4852="","",INDEX(Лаборатории!A:A,MATCH('Производственный контроль'!E4852,Лаборатории!B:B,0)))</f>
        <v/>
      </c>
      <c r="C4852" t="str">
        <f>IF(E4852="","",VLOOKUP(E4852,Лаборатории!B:D,3,0))</f>
        <v/>
      </c>
      <c r="E4852" s="150"/>
      <c r="J4852" t="str">
        <f>IF(L4852="","",VLOOKUP(L4852,Продукция!B:D,3,0))</f>
        <v/>
      </c>
      <c r="K4852" t="str">
        <f>IF(L4852="","",VLOOKUP(L4852,Продукция!B:C,2,0))</f>
        <v/>
      </c>
      <c r="L4852" s="151"/>
      <c r="M4852" t="str">
        <f>IF(L4852="","",VLOOKUP(L4852,Продукция!B:L,11,0))</f>
        <v/>
      </c>
      <c r="AB4852" t="str">
        <f>IF(L4852="","",VLOOKUP(L4852&amp;I4852,Продукция!A:I,9,0))</f>
        <v/>
      </c>
      <c r="AF4852" t="str">
        <f>IF(AD4852="","",VLOOKUP(AD4852,'Сотрудники и ссылки'!A:B,2,0))</f>
        <v/>
      </c>
      <c r="AG4852" t="str">
        <f>IF(AD4852="","",VLOOKUP(AD4852,'Сотрудники и ссылки'!A:C,3,0))</f>
        <v/>
      </c>
      <c r="AI4852" t="str">
        <f>IF(AH4852="","",VLOOKUP(AH4852,'Сотрудники и ссылки'!A:B,2,0))</f>
        <v/>
      </c>
      <c r="AJ4852" t="str">
        <f>IF(AH4852="","",VLOOKUP(AH4852,'Сотрудники и ссылки'!A:C,3,0))</f>
        <v/>
      </c>
      <c r="AL4852" s="2" t="str">
        <f>IF(AK4852="","",AK4852+VLOOKUP(I4852,'Вид исследования'!B:E,4,0))</f>
        <v/>
      </c>
      <c r="AM4852" s="2" t="str">
        <f>IF(AK4852="","",AK4852+VLOOKUP(I4852,'Вид исследования'!B:F,5,0))</f>
        <v/>
      </c>
      <c r="AQ4852" t="str">
        <f>IFERROR(IF(L4852="","",VLOOKUP(L4852&amp;I4852,Продукция!A:K,11,0)),"обратитесь к админ справочника")</f>
        <v/>
      </c>
      <c r="AS4852" t="str">
        <f>IFERROR(IF(L4852="","",VLOOKUP(L4852&amp;I4852,Продукция!A:J,10,0)),"обратитесь к админ справочника")</f>
        <v/>
      </c>
    </row>
    <row r="4853" spans="1:45" x14ac:dyDescent="0.25">
      <c r="A4853" t="str">
        <f t="shared" si="85"/>
        <v/>
      </c>
      <c r="B4853" t="str">
        <f>IF(E4853="","",INDEX(Лаборатории!A:A,MATCH('Производственный контроль'!E4853,Лаборатории!B:B,0)))</f>
        <v/>
      </c>
      <c r="C4853" t="str">
        <f>IF(E4853="","",VLOOKUP(E4853,Лаборатории!B:D,3,0))</f>
        <v/>
      </c>
      <c r="E4853" s="150"/>
      <c r="J4853" t="str">
        <f>IF(L4853="","",VLOOKUP(L4853,Продукция!B:D,3,0))</f>
        <v/>
      </c>
      <c r="K4853" t="str">
        <f>IF(L4853="","",VLOOKUP(L4853,Продукция!B:C,2,0))</f>
        <v/>
      </c>
      <c r="L4853" s="151"/>
      <c r="M4853" t="str">
        <f>IF(L4853="","",VLOOKUP(L4853,Продукция!B:L,11,0))</f>
        <v/>
      </c>
      <c r="AB4853" t="str">
        <f>IF(L4853="","",VLOOKUP(L4853&amp;I4853,Продукция!A:I,9,0))</f>
        <v/>
      </c>
      <c r="AF4853" t="str">
        <f>IF(AD4853="","",VLOOKUP(AD4853,'Сотрудники и ссылки'!A:B,2,0))</f>
        <v/>
      </c>
      <c r="AG4853" t="str">
        <f>IF(AD4853="","",VLOOKUP(AD4853,'Сотрудники и ссылки'!A:C,3,0))</f>
        <v/>
      </c>
      <c r="AI4853" t="str">
        <f>IF(AH4853="","",VLOOKUP(AH4853,'Сотрудники и ссылки'!A:B,2,0))</f>
        <v/>
      </c>
      <c r="AJ4853" t="str">
        <f>IF(AH4853="","",VLOOKUP(AH4853,'Сотрудники и ссылки'!A:C,3,0))</f>
        <v/>
      </c>
      <c r="AL4853" s="2" t="str">
        <f>IF(AK4853="","",AK4853+VLOOKUP(I4853,'Вид исследования'!B:E,4,0))</f>
        <v/>
      </c>
      <c r="AM4853" s="2" t="str">
        <f>IF(AK4853="","",AK4853+VLOOKUP(I4853,'Вид исследования'!B:F,5,0))</f>
        <v/>
      </c>
      <c r="AQ4853" t="str">
        <f>IFERROR(IF(L4853="","",VLOOKUP(L4853&amp;I4853,Продукция!A:K,11,0)),"обратитесь к админ справочника")</f>
        <v/>
      </c>
      <c r="AS4853" t="str">
        <f>IFERROR(IF(L4853="","",VLOOKUP(L4853&amp;I4853,Продукция!A:J,10,0)),"обратитесь к админ справочника")</f>
        <v/>
      </c>
    </row>
    <row r="4854" spans="1:45" x14ac:dyDescent="0.25">
      <c r="A4854" t="str">
        <f t="shared" si="85"/>
        <v/>
      </c>
      <c r="B4854" t="str">
        <f>IF(E4854="","",INDEX(Лаборатории!A:A,MATCH('Производственный контроль'!E4854,Лаборатории!B:B,0)))</f>
        <v/>
      </c>
      <c r="C4854" t="str">
        <f>IF(E4854="","",VLOOKUP(E4854,Лаборатории!B:D,3,0))</f>
        <v/>
      </c>
      <c r="E4854" s="150"/>
      <c r="J4854" t="str">
        <f>IF(L4854="","",VLOOKUP(L4854,Продукция!B:D,3,0))</f>
        <v/>
      </c>
      <c r="K4854" t="str">
        <f>IF(L4854="","",VLOOKUP(L4854,Продукция!B:C,2,0))</f>
        <v/>
      </c>
      <c r="L4854" s="151"/>
      <c r="M4854" t="str">
        <f>IF(L4854="","",VLOOKUP(L4854,Продукция!B:L,11,0))</f>
        <v/>
      </c>
      <c r="AB4854" t="str">
        <f>IF(L4854="","",VLOOKUP(L4854&amp;I4854,Продукция!A:I,9,0))</f>
        <v/>
      </c>
      <c r="AF4854" t="str">
        <f>IF(AD4854="","",VLOOKUP(AD4854,'Сотрудники и ссылки'!A:B,2,0))</f>
        <v/>
      </c>
      <c r="AG4854" t="str">
        <f>IF(AD4854="","",VLOOKUP(AD4854,'Сотрудники и ссылки'!A:C,3,0))</f>
        <v/>
      </c>
      <c r="AI4854" t="str">
        <f>IF(AH4854="","",VLOOKUP(AH4854,'Сотрудники и ссылки'!A:B,2,0))</f>
        <v/>
      </c>
      <c r="AJ4854" t="str">
        <f>IF(AH4854="","",VLOOKUP(AH4854,'Сотрудники и ссылки'!A:C,3,0))</f>
        <v/>
      </c>
      <c r="AL4854" s="2" t="str">
        <f>IF(AK4854="","",AK4854+VLOOKUP(I4854,'Вид исследования'!B:E,4,0))</f>
        <v/>
      </c>
      <c r="AM4854" s="2" t="str">
        <f>IF(AK4854="","",AK4854+VLOOKUP(I4854,'Вид исследования'!B:F,5,0))</f>
        <v/>
      </c>
      <c r="AQ4854" t="str">
        <f>IFERROR(IF(L4854="","",VLOOKUP(L4854&amp;I4854,Продукция!A:K,11,0)),"обратитесь к админ справочника")</f>
        <v/>
      </c>
      <c r="AS4854" t="str">
        <f>IFERROR(IF(L4854="","",VLOOKUP(L4854&amp;I4854,Продукция!A:J,10,0)),"обратитесь к админ справочника")</f>
        <v/>
      </c>
    </row>
    <row r="4855" spans="1:45" x14ac:dyDescent="0.25">
      <c r="A4855" t="str">
        <f t="shared" si="85"/>
        <v/>
      </c>
      <c r="B4855" t="str">
        <f>IF(E4855="","",INDEX(Лаборатории!A:A,MATCH('Производственный контроль'!E4855,Лаборатории!B:B,0)))</f>
        <v/>
      </c>
      <c r="C4855" t="str">
        <f>IF(E4855="","",VLOOKUP(E4855,Лаборатории!B:D,3,0))</f>
        <v/>
      </c>
      <c r="E4855" s="150"/>
      <c r="J4855" t="str">
        <f>IF(L4855="","",VLOOKUP(L4855,Продукция!B:D,3,0))</f>
        <v/>
      </c>
      <c r="K4855" t="str">
        <f>IF(L4855="","",VLOOKUP(L4855,Продукция!B:C,2,0))</f>
        <v/>
      </c>
      <c r="L4855" s="151"/>
      <c r="M4855" t="str">
        <f>IF(L4855="","",VLOOKUP(L4855,Продукция!B:L,11,0))</f>
        <v/>
      </c>
      <c r="AB4855" t="str">
        <f>IF(L4855="","",VLOOKUP(L4855&amp;I4855,Продукция!A:I,9,0))</f>
        <v/>
      </c>
      <c r="AF4855" t="str">
        <f>IF(AD4855="","",VLOOKUP(AD4855,'Сотрудники и ссылки'!A:B,2,0))</f>
        <v/>
      </c>
      <c r="AG4855" t="str">
        <f>IF(AD4855="","",VLOOKUP(AD4855,'Сотрудники и ссылки'!A:C,3,0))</f>
        <v/>
      </c>
      <c r="AI4855" t="str">
        <f>IF(AH4855="","",VLOOKUP(AH4855,'Сотрудники и ссылки'!A:B,2,0))</f>
        <v/>
      </c>
      <c r="AJ4855" t="str">
        <f>IF(AH4855="","",VLOOKUP(AH4855,'Сотрудники и ссылки'!A:C,3,0))</f>
        <v/>
      </c>
      <c r="AL4855" s="2" t="str">
        <f>IF(AK4855="","",AK4855+VLOOKUP(I4855,'Вид исследования'!B:E,4,0))</f>
        <v/>
      </c>
      <c r="AM4855" s="2" t="str">
        <f>IF(AK4855="","",AK4855+VLOOKUP(I4855,'Вид исследования'!B:F,5,0))</f>
        <v/>
      </c>
      <c r="AQ4855" t="str">
        <f>IFERROR(IF(L4855="","",VLOOKUP(L4855&amp;I4855,Продукция!A:K,11,0)),"обратитесь к админ справочника")</f>
        <v/>
      </c>
      <c r="AS4855" t="str">
        <f>IFERROR(IF(L4855="","",VLOOKUP(L4855&amp;I4855,Продукция!A:J,10,0)),"обратитесь к админ справочника")</f>
        <v/>
      </c>
    </row>
    <row r="4856" spans="1:45" x14ac:dyDescent="0.25">
      <c r="A4856" t="str">
        <f t="shared" si="85"/>
        <v/>
      </c>
      <c r="B4856" t="str">
        <f>IF(E4856="","",INDEX(Лаборатории!A:A,MATCH('Производственный контроль'!E4856,Лаборатории!B:B,0)))</f>
        <v/>
      </c>
      <c r="C4856" t="str">
        <f>IF(E4856="","",VLOOKUP(E4856,Лаборатории!B:D,3,0))</f>
        <v/>
      </c>
      <c r="E4856" s="150"/>
      <c r="J4856" t="str">
        <f>IF(L4856="","",VLOOKUP(L4856,Продукция!B:D,3,0))</f>
        <v/>
      </c>
      <c r="K4856" t="str">
        <f>IF(L4856="","",VLOOKUP(L4856,Продукция!B:C,2,0))</f>
        <v/>
      </c>
      <c r="L4856" s="151"/>
      <c r="M4856" t="str">
        <f>IF(L4856="","",VLOOKUP(L4856,Продукция!B:L,11,0))</f>
        <v/>
      </c>
      <c r="AB4856" t="str">
        <f>IF(L4856="","",VLOOKUP(L4856&amp;I4856,Продукция!A:I,9,0))</f>
        <v/>
      </c>
      <c r="AF4856" t="str">
        <f>IF(AD4856="","",VLOOKUP(AD4856,'Сотрудники и ссылки'!A:B,2,0))</f>
        <v/>
      </c>
      <c r="AG4856" t="str">
        <f>IF(AD4856="","",VLOOKUP(AD4856,'Сотрудники и ссылки'!A:C,3,0))</f>
        <v/>
      </c>
      <c r="AI4856" t="str">
        <f>IF(AH4856="","",VLOOKUP(AH4856,'Сотрудники и ссылки'!A:B,2,0))</f>
        <v/>
      </c>
      <c r="AJ4856" t="str">
        <f>IF(AH4856="","",VLOOKUP(AH4856,'Сотрудники и ссылки'!A:C,3,0))</f>
        <v/>
      </c>
      <c r="AL4856" s="2" t="str">
        <f>IF(AK4856="","",AK4856+VLOOKUP(I4856,'Вид исследования'!B:E,4,0))</f>
        <v/>
      </c>
      <c r="AM4856" s="2" t="str">
        <f>IF(AK4856="","",AK4856+VLOOKUP(I4856,'Вид исследования'!B:F,5,0))</f>
        <v/>
      </c>
      <c r="AQ4856" t="str">
        <f>IFERROR(IF(L4856="","",VLOOKUP(L4856&amp;I4856,Продукция!A:K,11,0)),"обратитесь к админ справочника")</f>
        <v/>
      </c>
      <c r="AS4856" t="str">
        <f>IFERROR(IF(L4856="","",VLOOKUP(L4856&amp;I4856,Продукция!A:J,10,0)),"обратитесь к админ справочника")</f>
        <v/>
      </c>
    </row>
    <row r="4857" spans="1:45" x14ac:dyDescent="0.25">
      <c r="A4857" t="str">
        <f t="shared" si="85"/>
        <v/>
      </c>
      <c r="B4857" t="str">
        <f>IF(E4857="","",INDEX(Лаборатории!A:A,MATCH('Производственный контроль'!E4857,Лаборатории!B:B,0)))</f>
        <v/>
      </c>
      <c r="C4857" t="str">
        <f>IF(E4857="","",VLOOKUP(E4857,Лаборатории!B:D,3,0))</f>
        <v/>
      </c>
      <c r="E4857" s="150"/>
      <c r="J4857" t="str">
        <f>IF(L4857="","",VLOOKUP(L4857,Продукция!B:D,3,0))</f>
        <v/>
      </c>
      <c r="K4857" t="str">
        <f>IF(L4857="","",VLOOKUP(L4857,Продукция!B:C,2,0))</f>
        <v/>
      </c>
      <c r="L4857" s="151"/>
      <c r="M4857" t="str">
        <f>IF(L4857="","",VLOOKUP(L4857,Продукция!B:L,11,0))</f>
        <v/>
      </c>
      <c r="AB4857" t="str">
        <f>IF(L4857="","",VLOOKUP(L4857&amp;I4857,Продукция!A:I,9,0))</f>
        <v/>
      </c>
      <c r="AF4857" t="str">
        <f>IF(AD4857="","",VLOOKUP(AD4857,'Сотрудники и ссылки'!A:B,2,0))</f>
        <v/>
      </c>
      <c r="AG4857" t="str">
        <f>IF(AD4857="","",VLOOKUP(AD4857,'Сотрудники и ссылки'!A:C,3,0))</f>
        <v/>
      </c>
      <c r="AI4857" t="str">
        <f>IF(AH4857="","",VLOOKUP(AH4857,'Сотрудники и ссылки'!A:B,2,0))</f>
        <v/>
      </c>
      <c r="AJ4857" t="str">
        <f>IF(AH4857="","",VLOOKUP(AH4857,'Сотрудники и ссылки'!A:C,3,0))</f>
        <v/>
      </c>
      <c r="AL4857" s="2" t="str">
        <f>IF(AK4857="","",AK4857+VLOOKUP(I4857,'Вид исследования'!B:E,4,0))</f>
        <v/>
      </c>
      <c r="AM4857" s="2" t="str">
        <f>IF(AK4857="","",AK4857+VLOOKUP(I4857,'Вид исследования'!B:F,5,0))</f>
        <v/>
      </c>
      <c r="AQ4857" t="str">
        <f>IFERROR(IF(L4857="","",VLOOKUP(L4857&amp;I4857,Продукция!A:K,11,0)),"обратитесь к админ справочника")</f>
        <v/>
      </c>
      <c r="AS4857" t="str">
        <f>IFERROR(IF(L4857="","",VLOOKUP(L4857&amp;I4857,Продукция!A:J,10,0)),"обратитесь к админ справочника")</f>
        <v/>
      </c>
    </row>
    <row r="4858" spans="1:45" x14ac:dyDescent="0.25">
      <c r="A4858" t="str">
        <f t="shared" si="85"/>
        <v/>
      </c>
      <c r="B4858" t="str">
        <f>IF(E4858="","",INDEX(Лаборатории!A:A,MATCH('Производственный контроль'!E4858,Лаборатории!B:B,0)))</f>
        <v/>
      </c>
      <c r="C4858" t="str">
        <f>IF(E4858="","",VLOOKUP(E4858,Лаборатории!B:D,3,0))</f>
        <v/>
      </c>
      <c r="E4858" s="150"/>
      <c r="J4858" t="str">
        <f>IF(L4858="","",VLOOKUP(L4858,Продукция!B:D,3,0))</f>
        <v/>
      </c>
      <c r="K4858" t="str">
        <f>IF(L4858="","",VLOOKUP(L4858,Продукция!B:C,2,0))</f>
        <v/>
      </c>
      <c r="L4858" s="151"/>
      <c r="M4858" t="str">
        <f>IF(L4858="","",VLOOKUP(L4858,Продукция!B:L,11,0))</f>
        <v/>
      </c>
      <c r="AB4858" t="str">
        <f>IF(L4858="","",VLOOKUP(L4858&amp;I4858,Продукция!A:I,9,0))</f>
        <v/>
      </c>
      <c r="AF4858" t="str">
        <f>IF(AD4858="","",VLOOKUP(AD4858,'Сотрудники и ссылки'!A:B,2,0))</f>
        <v/>
      </c>
      <c r="AG4858" t="str">
        <f>IF(AD4858="","",VLOOKUP(AD4858,'Сотрудники и ссылки'!A:C,3,0))</f>
        <v/>
      </c>
      <c r="AI4858" t="str">
        <f>IF(AH4858="","",VLOOKUP(AH4858,'Сотрудники и ссылки'!A:B,2,0))</f>
        <v/>
      </c>
      <c r="AJ4858" t="str">
        <f>IF(AH4858="","",VLOOKUP(AH4858,'Сотрудники и ссылки'!A:C,3,0))</f>
        <v/>
      </c>
      <c r="AL4858" s="2" t="str">
        <f>IF(AK4858="","",AK4858+VLOOKUP(I4858,'Вид исследования'!B:E,4,0))</f>
        <v/>
      </c>
      <c r="AM4858" s="2" t="str">
        <f>IF(AK4858="","",AK4858+VLOOKUP(I4858,'Вид исследования'!B:F,5,0))</f>
        <v/>
      </c>
      <c r="AQ4858" t="str">
        <f>IFERROR(IF(L4858="","",VLOOKUP(L4858&amp;I4858,Продукция!A:K,11,0)),"обратитесь к админ справочника")</f>
        <v/>
      </c>
      <c r="AS4858" t="str">
        <f>IFERROR(IF(L4858="","",VLOOKUP(L4858&amp;I4858,Продукция!A:J,10,0)),"обратитесь к админ справочника")</f>
        <v/>
      </c>
    </row>
    <row r="4859" spans="1:45" x14ac:dyDescent="0.25">
      <c r="A4859" t="str">
        <f t="shared" si="85"/>
        <v/>
      </c>
      <c r="B4859" t="str">
        <f>IF(E4859="","",INDEX(Лаборатории!A:A,MATCH('Производственный контроль'!E4859,Лаборатории!B:B,0)))</f>
        <v/>
      </c>
      <c r="C4859" t="str">
        <f>IF(E4859="","",VLOOKUP(E4859,Лаборатории!B:D,3,0))</f>
        <v/>
      </c>
      <c r="E4859" s="150"/>
      <c r="J4859" t="str">
        <f>IF(L4859="","",VLOOKUP(L4859,Продукция!B:D,3,0))</f>
        <v/>
      </c>
      <c r="K4859" t="str">
        <f>IF(L4859="","",VLOOKUP(L4859,Продукция!B:C,2,0))</f>
        <v/>
      </c>
      <c r="L4859" s="151"/>
      <c r="M4859" t="str">
        <f>IF(L4859="","",VLOOKUP(L4859,Продукция!B:L,11,0))</f>
        <v/>
      </c>
      <c r="AB4859" t="str">
        <f>IF(L4859="","",VLOOKUP(L4859&amp;I4859,Продукция!A:I,9,0))</f>
        <v/>
      </c>
      <c r="AF4859" t="str">
        <f>IF(AD4859="","",VLOOKUP(AD4859,'Сотрудники и ссылки'!A:B,2,0))</f>
        <v/>
      </c>
      <c r="AG4859" t="str">
        <f>IF(AD4859="","",VLOOKUP(AD4859,'Сотрудники и ссылки'!A:C,3,0))</f>
        <v/>
      </c>
      <c r="AI4859" t="str">
        <f>IF(AH4859="","",VLOOKUP(AH4859,'Сотрудники и ссылки'!A:B,2,0))</f>
        <v/>
      </c>
      <c r="AJ4859" t="str">
        <f>IF(AH4859="","",VLOOKUP(AH4859,'Сотрудники и ссылки'!A:C,3,0))</f>
        <v/>
      </c>
      <c r="AL4859" s="2" t="str">
        <f>IF(AK4859="","",AK4859+VLOOKUP(I4859,'Вид исследования'!B:E,4,0))</f>
        <v/>
      </c>
      <c r="AM4859" s="2" t="str">
        <f>IF(AK4859="","",AK4859+VLOOKUP(I4859,'Вид исследования'!B:F,5,0))</f>
        <v/>
      </c>
      <c r="AQ4859" t="str">
        <f>IFERROR(IF(L4859="","",VLOOKUP(L4859&amp;I4859,Продукция!A:K,11,0)),"обратитесь к админ справочника")</f>
        <v/>
      </c>
      <c r="AS4859" t="str">
        <f>IFERROR(IF(L4859="","",VLOOKUP(L4859&amp;I4859,Продукция!A:J,10,0)),"обратитесь к админ справочника")</f>
        <v/>
      </c>
    </row>
    <row r="4860" spans="1:45" x14ac:dyDescent="0.25">
      <c r="A4860" t="str">
        <f t="shared" si="85"/>
        <v/>
      </c>
      <c r="B4860" t="str">
        <f>IF(E4860="","",INDEX(Лаборатории!A:A,MATCH('Производственный контроль'!E4860,Лаборатории!B:B,0)))</f>
        <v/>
      </c>
      <c r="C4860" t="str">
        <f>IF(E4860="","",VLOOKUP(E4860,Лаборатории!B:D,3,0))</f>
        <v/>
      </c>
      <c r="E4860" s="150"/>
      <c r="J4860" t="str">
        <f>IF(L4860="","",VLOOKUP(L4860,Продукция!B:D,3,0))</f>
        <v/>
      </c>
      <c r="K4860" t="str">
        <f>IF(L4860="","",VLOOKUP(L4860,Продукция!B:C,2,0))</f>
        <v/>
      </c>
      <c r="L4860" s="151"/>
      <c r="M4860" t="str">
        <f>IF(L4860="","",VLOOKUP(L4860,Продукция!B:L,11,0))</f>
        <v/>
      </c>
      <c r="AB4860" t="str">
        <f>IF(L4860="","",VLOOKUP(L4860&amp;I4860,Продукция!A:I,9,0))</f>
        <v/>
      </c>
      <c r="AF4860" t="str">
        <f>IF(AD4860="","",VLOOKUP(AD4860,'Сотрудники и ссылки'!A:B,2,0))</f>
        <v/>
      </c>
      <c r="AG4860" t="str">
        <f>IF(AD4860="","",VLOOKUP(AD4860,'Сотрудники и ссылки'!A:C,3,0))</f>
        <v/>
      </c>
      <c r="AI4860" t="str">
        <f>IF(AH4860="","",VLOOKUP(AH4860,'Сотрудники и ссылки'!A:B,2,0))</f>
        <v/>
      </c>
      <c r="AJ4860" t="str">
        <f>IF(AH4860="","",VLOOKUP(AH4860,'Сотрудники и ссылки'!A:C,3,0))</f>
        <v/>
      </c>
      <c r="AL4860" s="2" t="str">
        <f>IF(AK4860="","",AK4860+VLOOKUP(I4860,'Вид исследования'!B:E,4,0))</f>
        <v/>
      </c>
      <c r="AM4860" s="2" t="str">
        <f>IF(AK4860="","",AK4860+VLOOKUP(I4860,'Вид исследования'!B:F,5,0))</f>
        <v/>
      </c>
      <c r="AQ4860" t="str">
        <f>IFERROR(IF(L4860="","",VLOOKUP(L4860&amp;I4860,Продукция!A:K,11,0)),"обратитесь к админ справочника")</f>
        <v/>
      </c>
      <c r="AS4860" t="str">
        <f>IFERROR(IF(L4860="","",VLOOKUP(L4860&amp;I4860,Продукция!A:J,10,0)),"обратитесь к админ справочника")</f>
        <v/>
      </c>
    </row>
    <row r="4861" spans="1:45" x14ac:dyDescent="0.25">
      <c r="A4861" t="str">
        <f t="shared" si="85"/>
        <v/>
      </c>
      <c r="B4861" t="str">
        <f>IF(E4861="","",INDEX(Лаборатории!A:A,MATCH('Производственный контроль'!E4861,Лаборатории!B:B,0)))</f>
        <v/>
      </c>
      <c r="C4861" t="str">
        <f>IF(E4861="","",VLOOKUP(E4861,Лаборатории!B:D,3,0))</f>
        <v/>
      </c>
      <c r="E4861" s="150"/>
      <c r="J4861" t="str">
        <f>IF(L4861="","",VLOOKUP(L4861,Продукция!B:D,3,0))</f>
        <v/>
      </c>
      <c r="K4861" t="str">
        <f>IF(L4861="","",VLOOKUP(L4861,Продукция!B:C,2,0))</f>
        <v/>
      </c>
      <c r="L4861" s="151"/>
      <c r="M4861" t="str">
        <f>IF(L4861="","",VLOOKUP(L4861,Продукция!B:L,11,0))</f>
        <v/>
      </c>
      <c r="AB4861" t="str">
        <f>IF(L4861="","",VLOOKUP(L4861&amp;I4861,Продукция!A:I,9,0))</f>
        <v/>
      </c>
      <c r="AF4861" t="str">
        <f>IF(AD4861="","",VLOOKUP(AD4861,'Сотрудники и ссылки'!A:B,2,0))</f>
        <v/>
      </c>
      <c r="AG4861" t="str">
        <f>IF(AD4861="","",VLOOKUP(AD4861,'Сотрудники и ссылки'!A:C,3,0))</f>
        <v/>
      </c>
      <c r="AI4861" t="str">
        <f>IF(AH4861="","",VLOOKUP(AH4861,'Сотрудники и ссылки'!A:B,2,0))</f>
        <v/>
      </c>
      <c r="AJ4861" t="str">
        <f>IF(AH4861="","",VLOOKUP(AH4861,'Сотрудники и ссылки'!A:C,3,0))</f>
        <v/>
      </c>
      <c r="AL4861" s="2" t="str">
        <f>IF(AK4861="","",AK4861+VLOOKUP(I4861,'Вид исследования'!B:E,4,0))</f>
        <v/>
      </c>
      <c r="AM4861" s="2" t="str">
        <f>IF(AK4861="","",AK4861+VLOOKUP(I4861,'Вид исследования'!B:F,5,0))</f>
        <v/>
      </c>
      <c r="AQ4861" t="str">
        <f>IFERROR(IF(L4861="","",VLOOKUP(L4861&amp;I4861,Продукция!A:K,11,0)),"обратитесь к админ справочника")</f>
        <v/>
      </c>
      <c r="AS4861" t="str">
        <f>IFERROR(IF(L4861="","",VLOOKUP(L4861&amp;I4861,Продукция!A:J,10,0)),"обратитесь к админ справочника")</f>
        <v/>
      </c>
    </row>
    <row r="4862" spans="1:45" x14ac:dyDescent="0.25">
      <c r="A4862" t="str">
        <f t="shared" si="85"/>
        <v/>
      </c>
      <c r="B4862" t="str">
        <f>IF(E4862="","",INDEX(Лаборатории!A:A,MATCH('Производственный контроль'!E4862,Лаборатории!B:B,0)))</f>
        <v/>
      </c>
      <c r="C4862" t="str">
        <f>IF(E4862="","",VLOOKUP(E4862,Лаборатории!B:D,3,0))</f>
        <v/>
      </c>
      <c r="E4862" s="150"/>
      <c r="J4862" t="str">
        <f>IF(L4862="","",VLOOKUP(L4862,Продукция!B:D,3,0))</f>
        <v/>
      </c>
      <c r="K4862" t="str">
        <f>IF(L4862="","",VLOOKUP(L4862,Продукция!B:C,2,0))</f>
        <v/>
      </c>
      <c r="L4862" s="151"/>
      <c r="M4862" t="str">
        <f>IF(L4862="","",VLOOKUP(L4862,Продукция!B:L,11,0))</f>
        <v/>
      </c>
      <c r="AB4862" t="str">
        <f>IF(L4862="","",VLOOKUP(L4862&amp;I4862,Продукция!A:I,9,0))</f>
        <v/>
      </c>
      <c r="AF4862" t="str">
        <f>IF(AD4862="","",VLOOKUP(AD4862,'Сотрудники и ссылки'!A:B,2,0))</f>
        <v/>
      </c>
      <c r="AG4862" t="str">
        <f>IF(AD4862="","",VLOOKUP(AD4862,'Сотрудники и ссылки'!A:C,3,0))</f>
        <v/>
      </c>
      <c r="AI4862" t="str">
        <f>IF(AH4862="","",VLOOKUP(AH4862,'Сотрудники и ссылки'!A:B,2,0))</f>
        <v/>
      </c>
      <c r="AJ4862" t="str">
        <f>IF(AH4862="","",VLOOKUP(AH4862,'Сотрудники и ссылки'!A:C,3,0))</f>
        <v/>
      </c>
      <c r="AL4862" s="2" t="str">
        <f>IF(AK4862="","",AK4862+VLOOKUP(I4862,'Вид исследования'!B:E,4,0))</f>
        <v/>
      </c>
      <c r="AM4862" s="2" t="str">
        <f>IF(AK4862="","",AK4862+VLOOKUP(I4862,'Вид исследования'!B:F,5,0))</f>
        <v/>
      </c>
      <c r="AQ4862" t="str">
        <f>IFERROR(IF(L4862="","",VLOOKUP(L4862&amp;I4862,Продукция!A:K,11,0)),"обратитесь к админ справочника")</f>
        <v/>
      </c>
      <c r="AS4862" t="str">
        <f>IFERROR(IF(L4862="","",VLOOKUP(L4862&amp;I4862,Продукция!A:J,10,0)),"обратитесь к админ справочника")</f>
        <v/>
      </c>
    </row>
    <row r="4863" spans="1:45" x14ac:dyDescent="0.25">
      <c r="A4863" t="str">
        <f t="shared" si="85"/>
        <v/>
      </c>
      <c r="B4863" t="str">
        <f>IF(E4863="","",INDEX(Лаборатории!A:A,MATCH('Производственный контроль'!E4863,Лаборатории!B:B,0)))</f>
        <v/>
      </c>
      <c r="C4863" t="str">
        <f>IF(E4863="","",VLOOKUP(E4863,Лаборатории!B:D,3,0))</f>
        <v/>
      </c>
      <c r="E4863" s="150"/>
      <c r="J4863" t="str">
        <f>IF(L4863="","",VLOOKUP(L4863,Продукция!B:D,3,0))</f>
        <v/>
      </c>
      <c r="K4863" t="str">
        <f>IF(L4863="","",VLOOKUP(L4863,Продукция!B:C,2,0))</f>
        <v/>
      </c>
      <c r="L4863" s="151"/>
      <c r="M4863" t="str">
        <f>IF(L4863="","",VLOOKUP(L4863,Продукция!B:L,11,0))</f>
        <v/>
      </c>
      <c r="AB4863" t="str">
        <f>IF(L4863="","",VLOOKUP(L4863&amp;I4863,Продукция!A:I,9,0))</f>
        <v/>
      </c>
      <c r="AF4863" t="str">
        <f>IF(AD4863="","",VLOOKUP(AD4863,'Сотрудники и ссылки'!A:B,2,0))</f>
        <v/>
      </c>
      <c r="AG4863" t="str">
        <f>IF(AD4863="","",VLOOKUP(AD4863,'Сотрудники и ссылки'!A:C,3,0))</f>
        <v/>
      </c>
      <c r="AI4863" t="str">
        <f>IF(AH4863="","",VLOOKUP(AH4863,'Сотрудники и ссылки'!A:B,2,0))</f>
        <v/>
      </c>
      <c r="AJ4863" t="str">
        <f>IF(AH4863="","",VLOOKUP(AH4863,'Сотрудники и ссылки'!A:C,3,0))</f>
        <v/>
      </c>
      <c r="AL4863" s="2" t="str">
        <f>IF(AK4863="","",AK4863+VLOOKUP(I4863,'Вид исследования'!B:E,4,0))</f>
        <v/>
      </c>
      <c r="AM4863" s="2" t="str">
        <f>IF(AK4863="","",AK4863+VLOOKUP(I4863,'Вид исследования'!B:F,5,0))</f>
        <v/>
      </c>
      <c r="AQ4863" t="str">
        <f>IFERROR(IF(L4863="","",VLOOKUP(L4863&amp;I4863,Продукция!A:K,11,0)),"обратитесь к админ справочника")</f>
        <v/>
      </c>
      <c r="AS4863" t="str">
        <f>IFERROR(IF(L4863="","",VLOOKUP(L4863&amp;I4863,Продукция!A:J,10,0)),"обратитесь к админ справочника")</f>
        <v/>
      </c>
    </row>
    <row r="4864" spans="1:45" x14ac:dyDescent="0.25">
      <c r="A4864" t="str">
        <f t="shared" si="85"/>
        <v/>
      </c>
      <c r="B4864" t="str">
        <f>IF(E4864="","",INDEX(Лаборатории!A:A,MATCH('Производственный контроль'!E4864,Лаборатории!B:B,0)))</f>
        <v/>
      </c>
      <c r="C4864" t="str">
        <f>IF(E4864="","",VLOOKUP(E4864,Лаборатории!B:D,3,0))</f>
        <v/>
      </c>
      <c r="E4864" s="150"/>
      <c r="J4864" t="str">
        <f>IF(L4864="","",VLOOKUP(L4864,Продукция!B:D,3,0))</f>
        <v/>
      </c>
      <c r="K4864" t="str">
        <f>IF(L4864="","",VLOOKUP(L4864,Продукция!B:C,2,0))</f>
        <v/>
      </c>
      <c r="L4864" s="151"/>
      <c r="M4864" t="str">
        <f>IF(L4864="","",VLOOKUP(L4864,Продукция!B:L,11,0))</f>
        <v/>
      </c>
      <c r="AB4864" t="str">
        <f>IF(L4864="","",VLOOKUP(L4864&amp;I4864,Продукция!A:I,9,0))</f>
        <v/>
      </c>
      <c r="AF4864" t="str">
        <f>IF(AD4864="","",VLOOKUP(AD4864,'Сотрудники и ссылки'!A:B,2,0))</f>
        <v/>
      </c>
      <c r="AG4864" t="str">
        <f>IF(AD4864="","",VLOOKUP(AD4864,'Сотрудники и ссылки'!A:C,3,0))</f>
        <v/>
      </c>
      <c r="AI4864" t="str">
        <f>IF(AH4864="","",VLOOKUP(AH4864,'Сотрудники и ссылки'!A:B,2,0))</f>
        <v/>
      </c>
      <c r="AJ4864" t="str">
        <f>IF(AH4864="","",VLOOKUP(AH4864,'Сотрудники и ссылки'!A:C,3,0))</f>
        <v/>
      </c>
      <c r="AL4864" s="2" t="str">
        <f>IF(AK4864="","",AK4864+VLOOKUP(I4864,'Вид исследования'!B:E,4,0))</f>
        <v/>
      </c>
      <c r="AM4864" s="2" t="str">
        <f>IF(AK4864="","",AK4864+VLOOKUP(I4864,'Вид исследования'!B:F,5,0))</f>
        <v/>
      </c>
      <c r="AQ4864" t="str">
        <f>IFERROR(IF(L4864="","",VLOOKUP(L4864&amp;I4864,Продукция!A:K,11,0)),"обратитесь к админ справочника")</f>
        <v/>
      </c>
      <c r="AS4864" t="str">
        <f>IFERROR(IF(L4864="","",VLOOKUP(L4864&amp;I4864,Продукция!A:J,10,0)),"обратитесь к админ справочника")</f>
        <v/>
      </c>
    </row>
    <row r="4865" spans="1:45" x14ac:dyDescent="0.25">
      <c r="A4865" t="str">
        <f t="shared" si="85"/>
        <v/>
      </c>
      <c r="B4865" t="str">
        <f>IF(E4865="","",INDEX(Лаборатории!A:A,MATCH('Производственный контроль'!E4865,Лаборатории!B:B,0)))</f>
        <v/>
      </c>
      <c r="C4865" t="str">
        <f>IF(E4865="","",VLOOKUP(E4865,Лаборатории!B:D,3,0))</f>
        <v/>
      </c>
      <c r="E4865" s="150"/>
      <c r="J4865" t="str">
        <f>IF(L4865="","",VLOOKUP(L4865,Продукция!B:D,3,0))</f>
        <v/>
      </c>
      <c r="K4865" t="str">
        <f>IF(L4865="","",VLOOKUP(L4865,Продукция!B:C,2,0))</f>
        <v/>
      </c>
      <c r="L4865" s="151"/>
      <c r="M4865" t="str">
        <f>IF(L4865="","",VLOOKUP(L4865,Продукция!B:L,11,0))</f>
        <v/>
      </c>
      <c r="AB4865" t="str">
        <f>IF(L4865="","",VLOOKUP(L4865&amp;I4865,Продукция!A:I,9,0))</f>
        <v/>
      </c>
      <c r="AF4865" t="str">
        <f>IF(AD4865="","",VLOOKUP(AD4865,'Сотрудники и ссылки'!A:B,2,0))</f>
        <v/>
      </c>
      <c r="AG4865" t="str">
        <f>IF(AD4865="","",VLOOKUP(AD4865,'Сотрудники и ссылки'!A:C,3,0))</f>
        <v/>
      </c>
      <c r="AI4865" t="str">
        <f>IF(AH4865="","",VLOOKUP(AH4865,'Сотрудники и ссылки'!A:B,2,0))</f>
        <v/>
      </c>
      <c r="AJ4865" t="str">
        <f>IF(AH4865="","",VLOOKUP(AH4865,'Сотрудники и ссылки'!A:C,3,0))</f>
        <v/>
      </c>
      <c r="AL4865" s="2" t="str">
        <f>IF(AK4865="","",AK4865+VLOOKUP(I4865,'Вид исследования'!B:E,4,0))</f>
        <v/>
      </c>
      <c r="AM4865" s="2" t="str">
        <f>IF(AK4865="","",AK4865+VLOOKUP(I4865,'Вид исследования'!B:F,5,0))</f>
        <v/>
      </c>
      <c r="AQ4865" t="str">
        <f>IFERROR(IF(L4865="","",VLOOKUP(L4865&amp;I4865,Продукция!A:K,11,0)),"обратитесь к админ справочника")</f>
        <v/>
      </c>
      <c r="AS4865" t="str">
        <f>IFERROR(IF(L4865="","",VLOOKUP(L4865&amp;I4865,Продукция!A:J,10,0)),"обратитесь к админ справочника")</f>
        <v/>
      </c>
    </row>
    <row r="4866" spans="1:45" x14ac:dyDescent="0.25">
      <c r="A4866" t="str">
        <f t="shared" si="85"/>
        <v/>
      </c>
      <c r="B4866" t="str">
        <f>IF(E4866="","",INDEX(Лаборатории!A:A,MATCH('Производственный контроль'!E4866,Лаборатории!B:B,0)))</f>
        <v/>
      </c>
      <c r="C4866" t="str">
        <f>IF(E4866="","",VLOOKUP(E4866,Лаборатории!B:D,3,0))</f>
        <v/>
      </c>
      <c r="E4866" s="150"/>
      <c r="J4866" t="str">
        <f>IF(L4866="","",VLOOKUP(L4866,Продукция!B:D,3,0))</f>
        <v/>
      </c>
      <c r="K4866" t="str">
        <f>IF(L4866="","",VLOOKUP(L4866,Продукция!B:C,2,0))</f>
        <v/>
      </c>
      <c r="L4866" s="151"/>
      <c r="M4866" t="str">
        <f>IF(L4866="","",VLOOKUP(L4866,Продукция!B:L,11,0))</f>
        <v/>
      </c>
      <c r="AB4866" t="str">
        <f>IF(L4866="","",VLOOKUP(L4866&amp;I4866,Продукция!A:I,9,0))</f>
        <v/>
      </c>
      <c r="AF4866" t="str">
        <f>IF(AD4866="","",VLOOKUP(AD4866,'Сотрудники и ссылки'!A:B,2,0))</f>
        <v/>
      </c>
      <c r="AG4866" t="str">
        <f>IF(AD4866="","",VLOOKUP(AD4866,'Сотрудники и ссылки'!A:C,3,0))</f>
        <v/>
      </c>
      <c r="AI4866" t="str">
        <f>IF(AH4866="","",VLOOKUP(AH4866,'Сотрудники и ссылки'!A:B,2,0))</f>
        <v/>
      </c>
      <c r="AJ4866" t="str">
        <f>IF(AH4866="","",VLOOKUP(AH4866,'Сотрудники и ссылки'!A:C,3,0))</f>
        <v/>
      </c>
      <c r="AL4866" s="2" t="str">
        <f>IF(AK4866="","",AK4866+VLOOKUP(I4866,'Вид исследования'!B:E,4,0))</f>
        <v/>
      </c>
      <c r="AM4866" s="2" t="str">
        <f>IF(AK4866="","",AK4866+VLOOKUP(I4866,'Вид исследования'!B:F,5,0))</f>
        <v/>
      </c>
      <c r="AQ4866" t="str">
        <f>IFERROR(IF(L4866="","",VLOOKUP(L4866&amp;I4866,Продукция!A:K,11,0)),"обратитесь к админ справочника")</f>
        <v/>
      </c>
      <c r="AS4866" t="str">
        <f>IFERROR(IF(L4866="","",VLOOKUP(L4866&amp;I4866,Продукция!A:J,10,0)),"обратитесь к админ справочника")</f>
        <v/>
      </c>
    </row>
    <row r="4867" spans="1:45" x14ac:dyDescent="0.25">
      <c r="A4867" t="str">
        <f t="shared" si="85"/>
        <v/>
      </c>
      <c r="B4867" t="str">
        <f>IF(E4867="","",INDEX(Лаборатории!A:A,MATCH('Производственный контроль'!E4867,Лаборатории!B:B,0)))</f>
        <v/>
      </c>
      <c r="C4867" t="str">
        <f>IF(E4867="","",VLOOKUP(E4867,Лаборатории!B:D,3,0))</f>
        <v/>
      </c>
      <c r="E4867" s="150"/>
      <c r="J4867" t="str">
        <f>IF(L4867="","",VLOOKUP(L4867,Продукция!B:D,3,0))</f>
        <v/>
      </c>
      <c r="K4867" t="str">
        <f>IF(L4867="","",VLOOKUP(L4867,Продукция!B:C,2,0))</f>
        <v/>
      </c>
      <c r="L4867" s="151"/>
      <c r="M4867" t="str">
        <f>IF(L4867="","",VLOOKUP(L4867,Продукция!B:L,11,0))</f>
        <v/>
      </c>
      <c r="AB4867" t="str">
        <f>IF(L4867="","",VLOOKUP(L4867&amp;I4867,Продукция!A:I,9,0))</f>
        <v/>
      </c>
      <c r="AF4867" t="str">
        <f>IF(AD4867="","",VLOOKUP(AD4867,'Сотрудники и ссылки'!A:B,2,0))</f>
        <v/>
      </c>
      <c r="AG4867" t="str">
        <f>IF(AD4867="","",VLOOKUP(AD4867,'Сотрудники и ссылки'!A:C,3,0))</f>
        <v/>
      </c>
      <c r="AI4867" t="str">
        <f>IF(AH4867="","",VLOOKUP(AH4867,'Сотрудники и ссылки'!A:B,2,0))</f>
        <v/>
      </c>
      <c r="AJ4867" t="str">
        <f>IF(AH4867="","",VLOOKUP(AH4867,'Сотрудники и ссылки'!A:C,3,0))</f>
        <v/>
      </c>
      <c r="AL4867" s="2" t="str">
        <f>IF(AK4867="","",AK4867+VLOOKUP(I4867,'Вид исследования'!B:E,4,0))</f>
        <v/>
      </c>
      <c r="AM4867" s="2" t="str">
        <f>IF(AK4867="","",AK4867+VLOOKUP(I4867,'Вид исследования'!B:F,5,0))</f>
        <v/>
      </c>
      <c r="AQ4867" t="str">
        <f>IFERROR(IF(L4867="","",VLOOKUP(L4867&amp;I4867,Продукция!A:K,11,0)),"обратитесь к админ справочника")</f>
        <v/>
      </c>
      <c r="AS4867" t="str">
        <f>IFERROR(IF(L4867="","",VLOOKUP(L4867&amp;I4867,Продукция!A:J,10,0)),"обратитесь к админ справочника")</f>
        <v/>
      </c>
    </row>
    <row r="4868" spans="1:45" x14ac:dyDescent="0.25">
      <c r="A4868" t="str">
        <f t="shared" si="85"/>
        <v/>
      </c>
      <c r="B4868" t="str">
        <f>IF(E4868="","",INDEX(Лаборатории!A:A,MATCH('Производственный контроль'!E4868,Лаборатории!B:B,0)))</f>
        <v/>
      </c>
      <c r="C4868" t="str">
        <f>IF(E4868="","",VLOOKUP(E4868,Лаборатории!B:D,3,0))</f>
        <v/>
      </c>
      <c r="E4868" s="150"/>
      <c r="J4868" t="str">
        <f>IF(L4868="","",VLOOKUP(L4868,Продукция!B:D,3,0))</f>
        <v/>
      </c>
      <c r="K4868" t="str">
        <f>IF(L4868="","",VLOOKUP(L4868,Продукция!B:C,2,0))</f>
        <v/>
      </c>
      <c r="L4868" s="151"/>
      <c r="M4868" t="str">
        <f>IF(L4868="","",VLOOKUP(L4868,Продукция!B:L,11,0))</f>
        <v/>
      </c>
      <c r="AB4868" t="str">
        <f>IF(L4868="","",VLOOKUP(L4868&amp;I4868,Продукция!A:I,9,0))</f>
        <v/>
      </c>
      <c r="AF4868" t="str">
        <f>IF(AD4868="","",VLOOKUP(AD4868,'Сотрудники и ссылки'!A:B,2,0))</f>
        <v/>
      </c>
      <c r="AG4868" t="str">
        <f>IF(AD4868="","",VLOOKUP(AD4868,'Сотрудники и ссылки'!A:C,3,0))</f>
        <v/>
      </c>
      <c r="AI4868" t="str">
        <f>IF(AH4868="","",VLOOKUP(AH4868,'Сотрудники и ссылки'!A:B,2,0))</f>
        <v/>
      </c>
      <c r="AJ4868" t="str">
        <f>IF(AH4868="","",VLOOKUP(AH4868,'Сотрудники и ссылки'!A:C,3,0))</f>
        <v/>
      </c>
      <c r="AL4868" s="2" t="str">
        <f>IF(AK4868="","",AK4868+VLOOKUP(I4868,'Вид исследования'!B:E,4,0))</f>
        <v/>
      </c>
      <c r="AM4868" s="2" t="str">
        <f>IF(AK4868="","",AK4868+VLOOKUP(I4868,'Вид исследования'!B:F,5,0))</f>
        <v/>
      </c>
      <c r="AQ4868" t="str">
        <f>IFERROR(IF(L4868="","",VLOOKUP(L4868&amp;I4868,Продукция!A:K,11,0)),"обратитесь к админ справочника")</f>
        <v/>
      </c>
      <c r="AS4868" t="str">
        <f>IFERROR(IF(L4868="","",VLOOKUP(L4868&amp;I4868,Продукция!A:J,10,0)),"обратитесь к админ справочника")</f>
        <v/>
      </c>
    </row>
    <row r="4869" spans="1:45" x14ac:dyDescent="0.25">
      <c r="A4869" t="str">
        <f t="shared" si="85"/>
        <v/>
      </c>
      <c r="B4869" t="str">
        <f>IF(E4869="","",INDEX(Лаборатории!A:A,MATCH('Производственный контроль'!E4869,Лаборатории!B:B,0)))</f>
        <v/>
      </c>
      <c r="C4869" t="str">
        <f>IF(E4869="","",VLOOKUP(E4869,Лаборатории!B:D,3,0))</f>
        <v/>
      </c>
      <c r="E4869" s="150"/>
      <c r="J4869" t="str">
        <f>IF(L4869="","",VLOOKUP(L4869,Продукция!B:D,3,0))</f>
        <v/>
      </c>
      <c r="K4869" t="str">
        <f>IF(L4869="","",VLOOKUP(L4869,Продукция!B:C,2,0))</f>
        <v/>
      </c>
      <c r="L4869" s="151"/>
      <c r="M4869" t="str">
        <f>IF(L4869="","",VLOOKUP(L4869,Продукция!B:L,11,0))</f>
        <v/>
      </c>
      <c r="AB4869" t="str">
        <f>IF(L4869="","",VLOOKUP(L4869&amp;I4869,Продукция!A:I,9,0))</f>
        <v/>
      </c>
      <c r="AF4869" t="str">
        <f>IF(AD4869="","",VLOOKUP(AD4869,'Сотрудники и ссылки'!A:B,2,0))</f>
        <v/>
      </c>
      <c r="AG4869" t="str">
        <f>IF(AD4869="","",VLOOKUP(AD4869,'Сотрудники и ссылки'!A:C,3,0))</f>
        <v/>
      </c>
      <c r="AI4869" t="str">
        <f>IF(AH4869="","",VLOOKUP(AH4869,'Сотрудники и ссылки'!A:B,2,0))</f>
        <v/>
      </c>
      <c r="AJ4869" t="str">
        <f>IF(AH4869="","",VLOOKUP(AH4869,'Сотрудники и ссылки'!A:C,3,0))</f>
        <v/>
      </c>
      <c r="AL4869" s="2" t="str">
        <f>IF(AK4869="","",AK4869+VLOOKUP(I4869,'Вид исследования'!B:E,4,0))</f>
        <v/>
      </c>
      <c r="AM4869" s="2" t="str">
        <f>IF(AK4869="","",AK4869+VLOOKUP(I4869,'Вид исследования'!B:F,5,0))</f>
        <v/>
      </c>
      <c r="AQ4869" t="str">
        <f>IFERROR(IF(L4869="","",VLOOKUP(L4869&amp;I4869,Продукция!A:K,11,0)),"обратитесь к админ справочника")</f>
        <v/>
      </c>
      <c r="AS4869" t="str">
        <f>IFERROR(IF(L4869="","",VLOOKUP(L4869&amp;I4869,Продукция!A:J,10,0)),"обратитесь к админ справочника")</f>
        <v/>
      </c>
    </row>
    <row r="4870" spans="1:45" x14ac:dyDescent="0.25">
      <c r="A4870" t="str">
        <f t="shared" si="85"/>
        <v/>
      </c>
      <c r="B4870" t="str">
        <f>IF(E4870="","",INDEX(Лаборатории!A:A,MATCH('Производственный контроль'!E4870,Лаборатории!B:B,0)))</f>
        <v/>
      </c>
      <c r="C4870" t="str">
        <f>IF(E4870="","",VLOOKUP(E4870,Лаборатории!B:D,3,0))</f>
        <v/>
      </c>
      <c r="E4870" s="150"/>
      <c r="J4870" t="str">
        <f>IF(L4870="","",VLOOKUP(L4870,Продукция!B:D,3,0))</f>
        <v/>
      </c>
      <c r="K4870" t="str">
        <f>IF(L4870="","",VLOOKUP(L4870,Продукция!B:C,2,0))</f>
        <v/>
      </c>
      <c r="L4870" s="151"/>
      <c r="M4870" t="str">
        <f>IF(L4870="","",VLOOKUP(L4870,Продукция!B:L,11,0))</f>
        <v/>
      </c>
      <c r="AB4870" t="str">
        <f>IF(L4870="","",VLOOKUP(L4870&amp;I4870,Продукция!A:I,9,0))</f>
        <v/>
      </c>
      <c r="AF4870" t="str">
        <f>IF(AD4870="","",VLOOKUP(AD4870,'Сотрудники и ссылки'!A:B,2,0))</f>
        <v/>
      </c>
      <c r="AG4870" t="str">
        <f>IF(AD4870="","",VLOOKUP(AD4870,'Сотрудники и ссылки'!A:C,3,0))</f>
        <v/>
      </c>
      <c r="AI4870" t="str">
        <f>IF(AH4870="","",VLOOKUP(AH4870,'Сотрудники и ссылки'!A:B,2,0))</f>
        <v/>
      </c>
      <c r="AJ4870" t="str">
        <f>IF(AH4870="","",VLOOKUP(AH4870,'Сотрудники и ссылки'!A:C,3,0))</f>
        <v/>
      </c>
      <c r="AL4870" s="2" t="str">
        <f>IF(AK4870="","",AK4870+VLOOKUP(I4870,'Вид исследования'!B:E,4,0))</f>
        <v/>
      </c>
      <c r="AM4870" s="2" t="str">
        <f>IF(AK4870="","",AK4870+VLOOKUP(I4870,'Вид исследования'!B:F,5,0))</f>
        <v/>
      </c>
      <c r="AQ4870" t="str">
        <f>IFERROR(IF(L4870="","",VLOOKUP(L4870&amp;I4870,Продукция!A:K,11,0)),"обратитесь к админ справочника")</f>
        <v/>
      </c>
      <c r="AS4870" t="str">
        <f>IFERROR(IF(L4870="","",VLOOKUP(L4870&amp;I4870,Продукция!A:J,10,0)),"обратитесь к админ справочника")</f>
        <v/>
      </c>
    </row>
    <row r="4871" spans="1:45" x14ac:dyDescent="0.25">
      <c r="A4871" t="str">
        <f t="shared" si="85"/>
        <v/>
      </c>
      <c r="B4871" t="str">
        <f>IF(E4871="","",INDEX(Лаборатории!A:A,MATCH('Производственный контроль'!E4871,Лаборатории!B:B,0)))</f>
        <v/>
      </c>
      <c r="C4871" t="str">
        <f>IF(E4871="","",VLOOKUP(E4871,Лаборатории!B:D,3,0))</f>
        <v/>
      </c>
      <c r="E4871" s="150"/>
      <c r="J4871" t="str">
        <f>IF(L4871="","",VLOOKUP(L4871,Продукция!B:D,3,0))</f>
        <v/>
      </c>
      <c r="K4871" t="str">
        <f>IF(L4871="","",VLOOKUP(L4871,Продукция!B:C,2,0))</f>
        <v/>
      </c>
      <c r="L4871" s="151"/>
      <c r="M4871" t="str">
        <f>IF(L4871="","",VLOOKUP(L4871,Продукция!B:L,11,0))</f>
        <v/>
      </c>
      <c r="AB4871" t="str">
        <f>IF(L4871="","",VLOOKUP(L4871&amp;I4871,Продукция!A:I,9,0))</f>
        <v/>
      </c>
      <c r="AF4871" t="str">
        <f>IF(AD4871="","",VLOOKUP(AD4871,'Сотрудники и ссылки'!A:B,2,0))</f>
        <v/>
      </c>
      <c r="AG4871" t="str">
        <f>IF(AD4871="","",VLOOKUP(AD4871,'Сотрудники и ссылки'!A:C,3,0))</f>
        <v/>
      </c>
      <c r="AI4871" t="str">
        <f>IF(AH4871="","",VLOOKUP(AH4871,'Сотрудники и ссылки'!A:B,2,0))</f>
        <v/>
      </c>
      <c r="AJ4871" t="str">
        <f>IF(AH4871="","",VLOOKUP(AH4871,'Сотрудники и ссылки'!A:C,3,0))</f>
        <v/>
      </c>
      <c r="AL4871" s="2" t="str">
        <f>IF(AK4871="","",AK4871+VLOOKUP(I4871,'Вид исследования'!B:E,4,0))</f>
        <v/>
      </c>
      <c r="AM4871" s="2" t="str">
        <f>IF(AK4871="","",AK4871+VLOOKUP(I4871,'Вид исследования'!B:F,5,0))</f>
        <v/>
      </c>
      <c r="AQ4871" t="str">
        <f>IFERROR(IF(L4871="","",VLOOKUP(L4871&amp;I4871,Продукция!A:K,11,0)),"обратитесь к админ справочника")</f>
        <v/>
      </c>
      <c r="AS4871" t="str">
        <f>IFERROR(IF(L4871="","",VLOOKUP(L4871&amp;I4871,Продукция!A:J,10,0)),"обратитесь к админ справочника")</f>
        <v/>
      </c>
    </row>
    <row r="4872" spans="1:45" x14ac:dyDescent="0.25">
      <c r="A4872" t="str">
        <f t="shared" si="85"/>
        <v/>
      </c>
      <c r="B4872" t="str">
        <f>IF(E4872="","",INDEX(Лаборатории!A:A,MATCH('Производственный контроль'!E4872,Лаборатории!B:B,0)))</f>
        <v/>
      </c>
      <c r="C4872" t="str">
        <f>IF(E4872="","",VLOOKUP(E4872,Лаборатории!B:D,3,0))</f>
        <v/>
      </c>
      <c r="E4872" s="150"/>
      <c r="J4872" t="str">
        <f>IF(L4872="","",VLOOKUP(L4872,Продукция!B:D,3,0))</f>
        <v/>
      </c>
      <c r="K4872" t="str">
        <f>IF(L4872="","",VLOOKUP(L4872,Продукция!B:C,2,0))</f>
        <v/>
      </c>
      <c r="L4872" s="151"/>
      <c r="M4872" t="str">
        <f>IF(L4872="","",VLOOKUP(L4872,Продукция!B:L,11,0))</f>
        <v/>
      </c>
      <c r="AB4872" t="str">
        <f>IF(L4872="","",VLOOKUP(L4872&amp;I4872,Продукция!A:I,9,0))</f>
        <v/>
      </c>
      <c r="AF4872" t="str">
        <f>IF(AD4872="","",VLOOKUP(AD4872,'Сотрудники и ссылки'!A:B,2,0))</f>
        <v/>
      </c>
      <c r="AG4872" t="str">
        <f>IF(AD4872="","",VLOOKUP(AD4872,'Сотрудники и ссылки'!A:C,3,0))</f>
        <v/>
      </c>
      <c r="AI4872" t="str">
        <f>IF(AH4872="","",VLOOKUP(AH4872,'Сотрудники и ссылки'!A:B,2,0))</f>
        <v/>
      </c>
      <c r="AJ4872" t="str">
        <f>IF(AH4872="","",VLOOKUP(AH4872,'Сотрудники и ссылки'!A:C,3,0))</f>
        <v/>
      </c>
      <c r="AL4872" s="2" t="str">
        <f>IF(AK4872="","",AK4872+VLOOKUP(I4872,'Вид исследования'!B:E,4,0))</f>
        <v/>
      </c>
      <c r="AM4872" s="2" t="str">
        <f>IF(AK4872="","",AK4872+VLOOKUP(I4872,'Вид исследования'!B:F,5,0))</f>
        <v/>
      </c>
      <c r="AQ4872" t="str">
        <f>IFERROR(IF(L4872="","",VLOOKUP(L4872&amp;I4872,Продукция!A:K,11,0)),"обратитесь к админ справочника")</f>
        <v/>
      </c>
      <c r="AS4872" t="str">
        <f>IFERROR(IF(L4872="","",VLOOKUP(L4872&amp;I4872,Продукция!A:J,10,0)),"обратитесь к админ справочника")</f>
        <v/>
      </c>
    </row>
    <row r="4873" spans="1:45" x14ac:dyDescent="0.25">
      <c r="A4873" t="str">
        <f t="shared" si="85"/>
        <v/>
      </c>
      <c r="B4873" t="str">
        <f>IF(E4873="","",INDEX(Лаборатории!A:A,MATCH('Производственный контроль'!E4873,Лаборатории!B:B,0)))</f>
        <v/>
      </c>
      <c r="C4873" t="str">
        <f>IF(E4873="","",VLOOKUP(E4873,Лаборатории!B:D,3,0))</f>
        <v/>
      </c>
      <c r="E4873" s="150"/>
      <c r="J4873" t="str">
        <f>IF(L4873="","",VLOOKUP(L4873,Продукция!B:D,3,0))</f>
        <v/>
      </c>
      <c r="K4873" t="str">
        <f>IF(L4873="","",VLOOKUP(L4873,Продукция!B:C,2,0))</f>
        <v/>
      </c>
      <c r="L4873" s="151"/>
      <c r="M4873" t="str">
        <f>IF(L4873="","",VLOOKUP(L4873,Продукция!B:L,11,0))</f>
        <v/>
      </c>
      <c r="AB4873" t="str">
        <f>IF(L4873="","",VLOOKUP(L4873&amp;I4873,Продукция!A:I,9,0))</f>
        <v/>
      </c>
      <c r="AF4873" t="str">
        <f>IF(AD4873="","",VLOOKUP(AD4873,'Сотрудники и ссылки'!A:B,2,0))</f>
        <v/>
      </c>
      <c r="AG4873" t="str">
        <f>IF(AD4873="","",VLOOKUP(AD4873,'Сотрудники и ссылки'!A:C,3,0))</f>
        <v/>
      </c>
      <c r="AI4873" t="str">
        <f>IF(AH4873="","",VLOOKUP(AH4873,'Сотрудники и ссылки'!A:B,2,0))</f>
        <v/>
      </c>
      <c r="AJ4873" t="str">
        <f>IF(AH4873="","",VLOOKUP(AH4873,'Сотрудники и ссылки'!A:C,3,0))</f>
        <v/>
      </c>
      <c r="AL4873" s="2" t="str">
        <f>IF(AK4873="","",AK4873+VLOOKUP(I4873,'Вид исследования'!B:E,4,0))</f>
        <v/>
      </c>
      <c r="AM4873" s="2" t="str">
        <f>IF(AK4873="","",AK4873+VLOOKUP(I4873,'Вид исследования'!B:F,5,0))</f>
        <v/>
      </c>
      <c r="AQ4873" t="str">
        <f>IFERROR(IF(L4873="","",VLOOKUP(L4873&amp;I4873,Продукция!A:K,11,0)),"обратитесь к админ справочника")</f>
        <v/>
      </c>
      <c r="AS4873" t="str">
        <f>IFERROR(IF(L4873="","",VLOOKUP(L4873&amp;I4873,Продукция!A:J,10,0)),"обратитесь к админ справочника")</f>
        <v/>
      </c>
    </row>
    <row r="4874" spans="1:45" x14ac:dyDescent="0.25">
      <c r="A4874" t="str">
        <f t="shared" si="85"/>
        <v/>
      </c>
      <c r="B4874" t="str">
        <f>IF(E4874="","",INDEX(Лаборатории!A:A,MATCH('Производственный контроль'!E4874,Лаборатории!B:B,0)))</f>
        <v/>
      </c>
      <c r="C4874" t="str">
        <f>IF(E4874="","",VLOOKUP(E4874,Лаборатории!B:D,3,0))</f>
        <v/>
      </c>
      <c r="E4874" s="150"/>
      <c r="J4874" t="str">
        <f>IF(L4874="","",VLOOKUP(L4874,Продукция!B:D,3,0))</f>
        <v/>
      </c>
      <c r="K4874" t="str">
        <f>IF(L4874="","",VLOOKUP(L4874,Продукция!B:C,2,0))</f>
        <v/>
      </c>
      <c r="L4874" s="151"/>
      <c r="M4874" t="str">
        <f>IF(L4874="","",VLOOKUP(L4874,Продукция!B:L,11,0))</f>
        <v/>
      </c>
      <c r="AB4874" t="str">
        <f>IF(L4874="","",VLOOKUP(L4874&amp;I4874,Продукция!A:I,9,0))</f>
        <v/>
      </c>
      <c r="AF4874" t="str">
        <f>IF(AD4874="","",VLOOKUP(AD4874,'Сотрудники и ссылки'!A:B,2,0))</f>
        <v/>
      </c>
      <c r="AG4874" t="str">
        <f>IF(AD4874="","",VLOOKUP(AD4874,'Сотрудники и ссылки'!A:C,3,0))</f>
        <v/>
      </c>
      <c r="AI4874" t="str">
        <f>IF(AH4874="","",VLOOKUP(AH4874,'Сотрудники и ссылки'!A:B,2,0))</f>
        <v/>
      </c>
      <c r="AJ4874" t="str">
        <f>IF(AH4874="","",VLOOKUP(AH4874,'Сотрудники и ссылки'!A:C,3,0))</f>
        <v/>
      </c>
      <c r="AL4874" s="2" t="str">
        <f>IF(AK4874="","",AK4874+VLOOKUP(I4874,'Вид исследования'!B:E,4,0))</f>
        <v/>
      </c>
      <c r="AM4874" s="2" t="str">
        <f>IF(AK4874="","",AK4874+VLOOKUP(I4874,'Вид исследования'!B:F,5,0))</f>
        <v/>
      </c>
      <c r="AQ4874" t="str">
        <f>IFERROR(IF(L4874="","",VLOOKUP(L4874&amp;I4874,Продукция!A:K,11,0)),"обратитесь к админ справочника")</f>
        <v/>
      </c>
      <c r="AS4874" t="str">
        <f>IFERROR(IF(L4874="","",VLOOKUP(L4874&amp;I4874,Продукция!A:J,10,0)),"обратитесь к админ справочника")</f>
        <v/>
      </c>
    </row>
    <row r="4875" spans="1:45" x14ac:dyDescent="0.25">
      <c r="A4875" t="str">
        <f t="shared" si="85"/>
        <v/>
      </c>
      <c r="B4875" t="str">
        <f>IF(E4875="","",INDEX(Лаборатории!A:A,MATCH('Производственный контроль'!E4875,Лаборатории!B:B,0)))</f>
        <v/>
      </c>
      <c r="C4875" t="str">
        <f>IF(E4875="","",VLOOKUP(E4875,Лаборатории!B:D,3,0))</f>
        <v/>
      </c>
      <c r="E4875" s="150"/>
      <c r="J4875" t="str">
        <f>IF(L4875="","",VLOOKUP(L4875,Продукция!B:D,3,0))</f>
        <v/>
      </c>
      <c r="K4875" t="str">
        <f>IF(L4875="","",VLOOKUP(L4875,Продукция!B:C,2,0))</f>
        <v/>
      </c>
      <c r="L4875" s="151"/>
      <c r="M4875" t="str">
        <f>IF(L4875="","",VLOOKUP(L4875,Продукция!B:L,11,0))</f>
        <v/>
      </c>
      <c r="AB4875" t="str">
        <f>IF(L4875="","",VLOOKUP(L4875&amp;I4875,Продукция!A:I,9,0))</f>
        <v/>
      </c>
      <c r="AF4875" t="str">
        <f>IF(AD4875="","",VLOOKUP(AD4875,'Сотрудники и ссылки'!A:B,2,0))</f>
        <v/>
      </c>
      <c r="AG4875" t="str">
        <f>IF(AD4875="","",VLOOKUP(AD4875,'Сотрудники и ссылки'!A:C,3,0))</f>
        <v/>
      </c>
      <c r="AI4875" t="str">
        <f>IF(AH4875="","",VLOOKUP(AH4875,'Сотрудники и ссылки'!A:B,2,0))</f>
        <v/>
      </c>
      <c r="AJ4875" t="str">
        <f>IF(AH4875="","",VLOOKUP(AH4875,'Сотрудники и ссылки'!A:C,3,0))</f>
        <v/>
      </c>
      <c r="AL4875" s="2" t="str">
        <f>IF(AK4875="","",AK4875+VLOOKUP(I4875,'Вид исследования'!B:E,4,0))</f>
        <v/>
      </c>
      <c r="AM4875" s="2" t="str">
        <f>IF(AK4875="","",AK4875+VLOOKUP(I4875,'Вид исследования'!B:F,5,0))</f>
        <v/>
      </c>
      <c r="AQ4875" t="str">
        <f>IFERROR(IF(L4875="","",VLOOKUP(L4875&amp;I4875,Продукция!A:K,11,0)),"обратитесь к админ справочника")</f>
        <v/>
      </c>
      <c r="AS4875" t="str">
        <f>IFERROR(IF(L4875="","",VLOOKUP(L4875&amp;I4875,Продукция!A:J,10,0)),"обратитесь к админ справочника")</f>
        <v/>
      </c>
    </row>
    <row r="4876" spans="1:45" x14ac:dyDescent="0.25">
      <c r="A4876" t="str">
        <f t="shared" ref="A4876:A4939" si="86">T4876&amp;I4876</f>
        <v/>
      </c>
      <c r="B4876" t="str">
        <f>IF(E4876="","",INDEX(Лаборатории!A:A,MATCH('Производственный контроль'!E4876,Лаборатории!B:B,0)))</f>
        <v/>
      </c>
      <c r="C4876" t="str">
        <f>IF(E4876="","",VLOOKUP(E4876,Лаборатории!B:D,3,0))</f>
        <v/>
      </c>
      <c r="E4876" s="150"/>
      <c r="J4876" t="str">
        <f>IF(L4876="","",VLOOKUP(L4876,Продукция!B:D,3,0))</f>
        <v/>
      </c>
      <c r="K4876" t="str">
        <f>IF(L4876="","",VLOOKUP(L4876,Продукция!B:C,2,0))</f>
        <v/>
      </c>
      <c r="L4876" s="151"/>
      <c r="M4876" t="str">
        <f>IF(L4876="","",VLOOKUP(L4876,Продукция!B:L,11,0))</f>
        <v/>
      </c>
      <c r="AB4876" t="str">
        <f>IF(L4876="","",VLOOKUP(L4876&amp;I4876,Продукция!A:I,9,0))</f>
        <v/>
      </c>
      <c r="AF4876" t="str">
        <f>IF(AD4876="","",VLOOKUP(AD4876,'Сотрудники и ссылки'!A:B,2,0))</f>
        <v/>
      </c>
      <c r="AG4876" t="str">
        <f>IF(AD4876="","",VLOOKUP(AD4876,'Сотрудники и ссылки'!A:C,3,0))</f>
        <v/>
      </c>
      <c r="AI4876" t="str">
        <f>IF(AH4876="","",VLOOKUP(AH4876,'Сотрудники и ссылки'!A:B,2,0))</f>
        <v/>
      </c>
      <c r="AJ4876" t="str">
        <f>IF(AH4876="","",VLOOKUP(AH4876,'Сотрудники и ссылки'!A:C,3,0))</f>
        <v/>
      </c>
      <c r="AL4876" s="2" t="str">
        <f>IF(AK4876="","",AK4876+VLOOKUP(I4876,'Вид исследования'!B:E,4,0))</f>
        <v/>
      </c>
      <c r="AM4876" s="2" t="str">
        <f>IF(AK4876="","",AK4876+VLOOKUP(I4876,'Вид исследования'!B:F,5,0))</f>
        <v/>
      </c>
      <c r="AQ4876" t="str">
        <f>IFERROR(IF(L4876="","",VLOOKUP(L4876&amp;I4876,Продукция!A:K,11,0)),"обратитесь к админ справочника")</f>
        <v/>
      </c>
      <c r="AS4876" t="str">
        <f>IFERROR(IF(L4876="","",VLOOKUP(L4876&amp;I4876,Продукция!A:J,10,0)),"обратитесь к админ справочника")</f>
        <v/>
      </c>
    </row>
    <row r="4877" spans="1:45" x14ac:dyDescent="0.25">
      <c r="A4877" t="str">
        <f t="shared" si="86"/>
        <v/>
      </c>
      <c r="B4877" t="str">
        <f>IF(E4877="","",INDEX(Лаборатории!A:A,MATCH('Производственный контроль'!E4877,Лаборатории!B:B,0)))</f>
        <v/>
      </c>
      <c r="C4877" t="str">
        <f>IF(E4877="","",VLOOKUP(E4877,Лаборатории!B:D,3,0))</f>
        <v/>
      </c>
      <c r="E4877" s="150"/>
      <c r="J4877" t="str">
        <f>IF(L4877="","",VLOOKUP(L4877,Продукция!B:D,3,0))</f>
        <v/>
      </c>
      <c r="K4877" t="str">
        <f>IF(L4877="","",VLOOKUP(L4877,Продукция!B:C,2,0))</f>
        <v/>
      </c>
      <c r="L4877" s="151"/>
      <c r="M4877" t="str">
        <f>IF(L4877="","",VLOOKUP(L4877,Продукция!B:L,11,0))</f>
        <v/>
      </c>
      <c r="AB4877" t="str">
        <f>IF(L4877="","",VLOOKUP(L4877&amp;I4877,Продукция!A:I,9,0))</f>
        <v/>
      </c>
      <c r="AF4877" t="str">
        <f>IF(AD4877="","",VLOOKUP(AD4877,'Сотрудники и ссылки'!A:B,2,0))</f>
        <v/>
      </c>
      <c r="AG4877" t="str">
        <f>IF(AD4877="","",VLOOKUP(AD4877,'Сотрудники и ссылки'!A:C,3,0))</f>
        <v/>
      </c>
      <c r="AI4877" t="str">
        <f>IF(AH4877="","",VLOOKUP(AH4877,'Сотрудники и ссылки'!A:B,2,0))</f>
        <v/>
      </c>
      <c r="AJ4877" t="str">
        <f>IF(AH4877="","",VLOOKUP(AH4877,'Сотрудники и ссылки'!A:C,3,0))</f>
        <v/>
      </c>
      <c r="AL4877" s="2" t="str">
        <f>IF(AK4877="","",AK4877+VLOOKUP(I4877,'Вид исследования'!B:E,4,0))</f>
        <v/>
      </c>
      <c r="AM4877" s="2" t="str">
        <f>IF(AK4877="","",AK4877+VLOOKUP(I4877,'Вид исследования'!B:F,5,0))</f>
        <v/>
      </c>
      <c r="AQ4877" t="str">
        <f>IFERROR(IF(L4877="","",VLOOKUP(L4877&amp;I4877,Продукция!A:K,11,0)),"обратитесь к админ справочника")</f>
        <v/>
      </c>
      <c r="AS4877" t="str">
        <f>IFERROR(IF(L4877="","",VLOOKUP(L4877&amp;I4877,Продукция!A:J,10,0)),"обратитесь к админ справочника")</f>
        <v/>
      </c>
    </row>
    <row r="4878" spans="1:45" x14ac:dyDescent="0.25">
      <c r="A4878" t="str">
        <f t="shared" si="86"/>
        <v/>
      </c>
      <c r="B4878" t="str">
        <f>IF(E4878="","",INDEX(Лаборатории!A:A,MATCH('Производственный контроль'!E4878,Лаборатории!B:B,0)))</f>
        <v/>
      </c>
      <c r="C4878" t="str">
        <f>IF(E4878="","",VLOOKUP(E4878,Лаборатории!B:D,3,0))</f>
        <v/>
      </c>
      <c r="E4878" s="150"/>
      <c r="J4878" t="str">
        <f>IF(L4878="","",VLOOKUP(L4878,Продукция!B:D,3,0))</f>
        <v/>
      </c>
      <c r="K4878" t="str">
        <f>IF(L4878="","",VLOOKUP(L4878,Продукция!B:C,2,0))</f>
        <v/>
      </c>
      <c r="L4878" s="151"/>
      <c r="M4878" t="str">
        <f>IF(L4878="","",VLOOKUP(L4878,Продукция!B:L,11,0))</f>
        <v/>
      </c>
      <c r="AB4878" t="str">
        <f>IF(L4878="","",VLOOKUP(L4878&amp;I4878,Продукция!A:I,9,0))</f>
        <v/>
      </c>
      <c r="AF4878" t="str">
        <f>IF(AD4878="","",VLOOKUP(AD4878,'Сотрудники и ссылки'!A:B,2,0))</f>
        <v/>
      </c>
      <c r="AG4878" t="str">
        <f>IF(AD4878="","",VLOOKUP(AD4878,'Сотрудники и ссылки'!A:C,3,0))</f>
        <v/>
      </c>
      <c r="AI4878" t="str">
        <f>IF(AH4878="","",VLOOKUP(AH4878,'Сотрудники и ссылки'!A:B,2,0))</f>
        <v/>
      </c>
      <c r="AJ4878" t="str">
        <f>IF(AH4878="","",VLOOKUP(AH4878,'Сотрудники и ссылки'!A:C,3,0))</f>
        <v/>
      </c>
      <c r="AL4878" s="2" t="str">
        <f>IF(AK4878="","",AK4878+VLOOKUP(I4878,'Вид исследования'!B:E,4,0))</f>
        <v/>
      </c>
      <c r="AM4878" s="2" t="str">
        <f>IF(AK4878="","",AK4878+VLOOKUP(I4878,'Вид исследования'!B:F,5,0))</f>
        <v/>
      </c>
      <c r="AQ4878" t="str">
        <f>IFERROR(IF(L4878="","",VLOOKUP(L4878&amp;I4878,Продукция!A:K,11,0)),"обратитесь к админ справочника")</f>
        <v/>
      </c>
      <c r="AS4878" t="str">
        <f>IFERROR(IF(L4878="","",VLOOKUP(L4878&amp;I4878,Продукция!A:J,10,0)),"обратитесь к админ справочника")</f>
        <v/>
      </c>
    </row>
    <row r="4879" spans="1:45" x14ac:dyDescent="0.25">
      <c r="A4879" t="str">
        <f t="shared" si="86"/>
        <v/>
      </c>
      <c r="B4879" t="str">
        <f>IF(E4879="","",INDEX(Лаборатории!A:A,MATCH('Производственный контроль'!E4879,Лаборатории!B:B,0)))</f>
        <v/>
      </c>
      <c r="C4879" t="str">
        <f>IF(E4879="","",VLOOKUP(E4879,Лаборатории!B:D,3,0))</f>
        <v/>
      </c>
      <c r="E4879" s="150"/>
      <c r="J4879" t="str">
        <f>IF(L4879="","",VLOOKUP(L4879,Продукция!B:D,3,0))</f>
        <v/>
      </c>
      <c r="K4879" t="str">
        <f>IF(L4879="","",VLOOKUP(L4879,Продукция!B:C,2,0))</f>
        <v/>
      </c>
      <c r="L4879" s="151"/>
      <c r="M4879" t="str">
        <f>IF(L4879="","",VLOOKUP(L4879,Продукция!B:L,11,0))</f>
        <v/>
      </c>
      <c r="AB4879" t="str">
        <f>IF(L4879="","",VLOOKUP(L4879&amp;I4879,Продукция!A:I,9,0))</f>
        <v/>
      </c>
      <c r="AF4879" t="str">
        <f>IF(AD4879="","",VLOOKUP(AD4879,'Сотрудники и ссылки'!A:B,2,0))</f>
        <v/>
      </c>
      <c r="AG4879" t="str">
        <f>IF(AD4879="","",VLOOKUP(AD4879,'Сотрудники и ссылки'!A:C,3,0))</f>
        <v/>
      </c>
      <c r="AI4879" t="str">
        <f>IF(AH4879="","",VLOOKUP(AH4879,'Сотрудники и ссылки'!A:B,2,0))</f>
        <v/>
      </c>
      <c r="AJ4879" t="str">
        <f>IF(AH4879="","",VLOOKUP(AH4879,'Сотрудники и ссылки'!A:C,3,0))</f>
        <v/>
      </c>
      <c r="AL4879" s="2" t="str">
        <f>IF(AK4879="","",AK4879+VLOOKUP(I4879,'Вид исследования'!B:E,4,0))</f>
        <v/>
      </c>
      <c r="AM4879" s="2" t="str">
        <f>IF(AK4879="","",AK4879+VLOOKUP(I4879,'Вид исследования'!B:F,5,0))</f>
        <v/>
      </c>
      <c r="AQ4879" t="str">
        <f>IFERROR(IF(L4879="","",VLOOKUP(L4879&amp;I4879,Продукция!A:K,11,0)),"обратитесь к админ справочника")</f>
        <v/>
      </c>
      <c r="AS4879" t="str">
        <f>IFERROR(IF(L4879="","",VLOOKUP(L4879&amp;I4879,Продукция!A:J,10,0)),"обратитесь к админ справочника")</f>
        <v/>
      </c>
    </row>
    <row r="4880" spans="1:45" x14ac:dyDescent="0.25">
      <c r="A4880" t="str">
        <f t="shared" si="86"/>
        <v/>
      </c>
      <c r="B4880" t="str">
        <f>IF(E4880="","",INDEX(Лаборатории!A:A,MATCH('Производственный контроль'!E4880,Лаборатории!B:B,0)))</f>
        <v/>
      </c>
      <c r="C4880" t="str">
        <f>IF(E4880="","",VLOOKUP(E4880,Лаборатории!B:D,3,0))</f>
        <v/>
      </c>
      <c r="E4880" s="150"/>
      <c r="J4880" t="str">
        <f>IF(L4880="","",VLOOKUP(L4880,Продукция!B:D,3,0))</f>
        <v/>
      </c>
      <c r="K4880" t="str">
        <f>IF(L4880="","",VLOOKUP(L4880,Продукция!B:C,2,0))</f>
        <v/>
      </c>
      <c r="L4880" s="151"/>
      <c r="M4880" t="str">
        <f>IF(L4880="","",VLOOKUP(L4880,Продукция!B:L,11,0))</f>
        <v/>
      </c>
      <c r="AB4880" t="str">
        <f>IF(L4880="","",VLOOKUP(L4880&amp;I4880,Продукция!A:I,9,0))</f>
        <v/>
      </c>
      <c r="AF4880" t="str">
        <f>IF(AD4880="","",VLOOKUP(AD4880,'Сотрудники и ссылки'!A:B,2,0))</f>
        <v/>
      </c>
      <c r="AG4880" t="str">
        <f>IF(AD4880="","",VLOOKUP(AD4880,'Сотрудники и ссылки'!A:C,3,0))</f>
        <v/>
      </c>
      <c r="AI4880" t="str">
        <f>IF(AH4880="","",VLOOKUP(AH4880,'Сотрудники и ссылки'!A:B,2,0))</f>
        <v/>
      </c>
      <c r="AJ4880" t="str">
        <f>IF(AH4880="","",VLOOKUP(AH4880,'Сотрудники и ссылки'!A:C,3,0))</f>
        <v/>
      </c>
      <c r="AL4880" s="2" t="str">
        <f>IF(AK4880="","",AK4880+VLOOKUP(I4880,'Вид исследования'!B:E,4,0))</f>
        <v/>
      </c>
      <c r="AM4880" s="2" t="str">
        <f>IF(AK4880="","",AK4880+VLOOKUP(I4880,'Вид исследования'!B:F,5,0))</f>
        <v/>
      </c>
      <c r="AQ4880" t="str">
        <f>IFERROR(IF(L4880="","",VLOOKUP(L4880&amp;I4880,Продукция!A:K,11,0)),"обратитесь к админ справочника")</f>
        <v/>
      </c>
      <c r="AS4880" t="str">
        <f>IFERROR(IF(L4880="","",VLOOKUP(L4880&amp;I4880,Продукция!A:J,10,0)),"обратитесь к админ справочника")</f>
        <v/>
      </c>
    </row>
    <row r="4881" spans="1:45" x14ac:dyDescent="0.25">
      <c r="A4881" t="str">
        <f t="shared" si="86"/>
        <v/>
      </c>
      <c r="B4881" t="str">
        <f>IF(E4881="","",INDEX(Лаборатории!A:A,MATCH('Производственный контроль'!E4881,Лаборатории!B:B,0)))</f>
        <v/>
      </c>
      <c r="C4881" t="str">
        <f>IF(E4881="","",VLOOKUP(E4881,Лаборатории!B:D,3,0))</f>
        <v/>
      </c>
      <c r="E4881" s="150"/>
      <c r="J4881" t="str">
        <f>IF(L4881="","",VLOOKUP(L4881,Продукция!B:D,3,0))</f>
        <v/>
      </c>
      <c r="K4881" t="str">
        <f>IF(L4881="","",VLOOKUP(L4881,Продукция!B:C,2,0))</f>
        <v/>
      </c>
      <c r="L4881" s="151"/>
      <c r="M4881" t="str">
        <f>IF(L4881="","",VLOOKUP(L4881,Продукция!B:L,11,0))</f>
        <v/>
      </c>
      <c r="AB4881" t="str">
        <f>IF(L4881="","",VLOOKUP(L4881&amp;I4881,Продукция!A:I,9,0))</f>
        <v/>
      </c>
      <c r="AF4881" t="str">
        <f>IF(AD4881="","",VLOOKUP(AD4881,'Сотрудники и ссылки'!A:B,2,0))</f>
        <v/>
      </c>
      <c r="AG4881" t="str">
        <f>IF(AD4881="","",VLOOKUP(AD4881,'Сотрудники и ссылки'!A:C,3,0))</f>
        <v/>
      </c>
      <c r="AI4881" t="str">
        <f>IF(AH4881="","",VLOOKUP(AH4881,'Сотрудники и ссылки'!A:B,2,0))</f>
        <v/>
      </c>
      <c r="AJ4881" t="str">
        <f>IF(AH4881="","",VLOOKUP(AH4881,'Сотрудники и ссылки'!A:C,3,0))</f>
        <v/>
      </c>
      <c r="AL4881" s="2" t="str">
        <f>IF(AK4881="","",AK4881+VLOOKUP(I4881,'Вид исследования'!B:E,4,0))</f>
        <v/>
      </c>
      <c r="AM4881" s="2" t="str">
        <f>IF(AK4881="","",AK4881+VLOOKUP(I4881,'Вид исследования'!B:F,5,0))</f>
        <v/>
      </c>
      <c r="AQ4881" t="str">
        <f>IFERROR(IF(L4881="","",VLOOKUP(L4881&amp;I4881,Продукция!A:K,11,0)),"обратитесь к админ справочника")</f>
        <v/>
      </c>
      <c r="AS4881" t="str">
        <f>IFERROR(IF(L4881="","",VLOOKUP(L4881&amp;I4881,Продукция!A:J,10,0)),"обратитесь к админ справочника")</f>
        <v/>
      </c>
    </row>
    <row r="4882" spans="1:45" x14ac:dyDescent="0.25">
      <c r="A4882" t="str">
        <f t="shared" si="86"/>
        <v/>
      </c>
      <c r="B4882" t="str">
        <f>IF(E4882="","",INDEX(Лаборатории!A:A,MATCH('Производственный контроль'!E4882,Лаборатории!B:B,0)))</f>
        <v/>
      </c>
      <c r="C4882" t="str">
        <f>IF(E4882="","",VLOOKUP(E4882,Лаборатории!B:D,3,0))</f>
        <v/>
      </c>
      <c r="E4882" s="150"/>
      <c r="J4882" t="str">
        <f>IF(L4882="","",VLOOKUP(L4882,Продукция!B:D,3,0))</f>
        <v/>
      </c>
      <c r="K4882" t="str">
        <f>IF(L4882="","",VLOOKUP(L4882,Продукция!B:C,2,0))</f>
        <v/>
      </c>
      <c r="L4882" s="151"/>
      <c r="M4882" t="str">
        <f>IF(L4882="","",VLOOKUP(L4882,Продукция!B:L,11,0))</f>
        <v/>
      </c>
      <c r="AB4882" t="str">
        <f>IF(L4882="","",VLOOKUP(L4882&amp;I4882,Продукция!A:I,9,0))</f>
        <v/>
      </c>
      <c r="AF4882" t="str">
        <f>IF(AD4882="","",VLOOKUP(AD4882,'Сотрудники и ссылки'!A:B,2,0))</f>
        <v/>
      </c>
      <c r="AG4882" t="str">
        <f>IF(AD4882="","",VLOOKUP(AD4882,'Сотрудники и ссылки'!A:C,3,0))</f>
        <v/>
      </c>
      <c r="AI4882" t="str">
        <f>IF(AH4882="","",VLOOKUP(AH4882,'Сотрудники и ссылки'!A:B,2,0))</f>
        <v/>
      </c>
      <c r="AJ4882" t="str">
        <f>IF(AH4882="","",VLOOKUP(AH4882,'Сотрудники и ссылки'!A:C,3,0))</f>
        <v/>
      </c>
      <c r="AL4882" s="2" t="str">
        <f>IF(AK4882="","",AK4882+VLOOKUP(I4882,'Вид исследования'!B:E,4,0))</f>
        <v/>
      </c>
      <c r="AM4882" s="2" t="str">
        <f>IF(AK4882="","",AK4882+VLOOKUP(I4882,'Вид исследования'!B:F,5,0))</f>
        <v/>
      </c>
      <c r="AQ4882" t="str">
        <f>IFERROR(IF(L4882="","",VLOOKUP(L4882&amp;I4882,Продукция!A:K,11,0)),"обратитесь к админ справочника")</f>
        <v/>
      </c>
      <c r="AS4882" t="str">
        <f>IFERROR(IF(L4882="","",VLOOKUP(L4882&amp;I4882,Продукция!A:J,10,0)),"обратитесь к админ справочника")</f>
        <v/>
      </c>
    </row>
    <row r="4883" spans="1:45" x14ac:dyDescent="0.25">
      <c r="A4883" t="str">
        <f t="shared" si="86"/>
        <v/>
      </c>
      <c r="B4883" t="str">
        <f>IF(E4883="","",INDEX(Лаборатории!A:A,MATCH('Производственный контроль'!E4883,Лаборатории!B:B,0)))</f>
        <v/>
      </c>
      <c r="C4883" t="str">
        <f>IF(E4883="","",VLOOKUP(E4883,Лаборатории!B:D,3,0))</f>
        <v/>
      </c>
      <c r="E4883" s="150"/>
      <c r="J4883" t="str">
        <f>IF(L4883="","",VLOOKUP(L4883,Продукция!B:D,3,0))</f>
        <v/>
      </c>
      <c r="K4883" t="str">
        <f>IF(L4883="","",VLOOKUP(L4883,Продукция!B:C,2,0))</f>
        <v/>
      </c>
      <c r="L4883" s="151"/>
      <c r="M4883" t="str">
        <f>IF(L4883="","",VLOOKUP(L4883,Продукция!B:L,11,0))</f>
        <v/>
      </c>
      <c r="AB4883" t="str">
        <f>IF(L4883="","",VLOOKUP(L4883&amp;I4883,Продукция!A:I,9,0))</f>
        <v/>
      </c>
      <c r="AF4883" t="str">
        <f>IF(AD4883="","",VLOOKUP(AD4883,'Сотрудники и ссылки'!A:B,2,0))</f>
        <v/>
      </c>
      <c r="AG4883" t="str">
        <f>IF(AD4883="","",VLOOKUP(AD4883,'Сотрудники и ссылки'!A:C,3,0))</f>
        <v/>
      </c>
      <c r="AI4883" t="str">
        <f>IF(AH4883="","",VLOOKUP(AH4883,'Сотрудники и ссылки'!A:B,2,0))</f>
        <v/>
      </c>
      <c r="AJ4883" t="str">
        <f>IF(AH4883="","",VLOOKUP(AH4883,'Сотрудники и ссылки'!A:C,3,0))</f>
        <v/>
      </c>
      <c r="AL4883" s="2" t="str">
        <f>IF(AK4883="","",AK4883+VLOOKUP(I4883,'Вид исследования'!B:E,4,0))</f>
        <v/>
      </c>
      <c r="AM4883" s="2" t="str">
        <f>IF(AK4883="","",AK4883+VLOOKUP(I4883,'Вид исследования'!B:F,5,0))</f>
        <v/>
      </c>
      <c r="AQ4883" t="str">
        <f>IFERROR(IF(L4883="","",VLOOKUP(L4883&amp;I4883,Продукция!A:K,11,0)),"обратитесь к админ справочника")</f>
        <v/>
      </c>
      <c r="AS4883" t="str">
        <f>IFERROR(IF(L4883="","",VLOOKUP(L4883&amp;I4883,Продукция!A:J,10,0)),"обратитесь к админ справочника")</f>
        <v/>
      </c>
    </row>
    <row r="4884" spans="1:45" x14ac:dyDescent="0.25">
      <c r="A4884" t="str">
        <f t="shared" si="86"/>
        <v/>
      </c>
      <c r="B4884" t="str">
        <f>IF(E4884="","",INDEX(Лаборатории!A:A,MATCH('Производственный контроль'!E4884,Лаборатории!B:B,0)))</f>
        <v/>
      </c>
      <c r="C4884" t="str">
        <f>IF(E4884="","",VLOOKUP(E4884,Лаборатории!B:D,3,0))</f>
        <v/>
      </c>
      <c r="E4884" s="150"/>
      <c r="J4884" t="str">
        <f>IF(L4884="","",VLOOKUP(L4884,Продукция!B:D,3,0))</f>
        <v/>
      </c>
      <c r="K4884" t="str">
        <f>IF(L4884="","",VLOOKUP(L4884,Продукция!B:C,2,0))</f>
        <v/>
      </c>
      <c r="L4884" s="151"/>
      <c r="M4884" t="str">
        <f>IF(L4884="","",VLOOKUP(L4884,Продукция!B:L,11,0))</f>
        <v/>
      </c>
      <c r="AB4884" t="str">
        <f>IF(L4884="","",VLOOKUP(L4884&amp;I4884,Продукция!A:I,9,0))</f>
        <v/>
      </c>
      <c r="AF4884" t="str">
        <f>IF(AD4884="","",VLOOKUP(AD4884,'Сотрудники и ссылки'!A:B,2,0))</f>
        <v/>
      </c>
      <c r="AG4884" t="str">
        <f>IF(AD4884="","",VLOOKUP(AD4884,'Сотрудники и ссылки'!A:C,3,0))</f>
        <v/>
      </c>
      <c r="AI4884" t="str">
        <f>IF(AH4884="","",VLOOKUP(AH4884,'Сотрудники и ссылки'!A:B,2,0))</f>
        <v/>
      </c>
      <c r="AJ4884" t="str">
        <f>IF(AH4884="","",VLOOKUP(AH4884,'Сотрудники и ссылки'!A:C,3,0))</f>
        <v/>
      </c>
      <c r="AL4884" s="2" t="str">
        <f>IF(AK4884="","",AK4884+VLOOKUP(I4884,'Вид исследования'!B:E,4,0))</f>
        <v/>
      </c>
      <c r="AM4884" s="2" t="str">
        <f>IF(AK4884="","",AK4884+VLOOKUP(I4884,'Вид исследования'!B:F,5,0))</f>
        <v/>
      </c>
      <c r="AQ4884" t="str">
        <f>IFERROR(IF(L4884="","",VLOOKUP(L4884&amp;I4884,Продукция!A:K,11,0)),"обратитесь к админ справочника")</f>
        <v/>
      </c>
      <c r="AS4884" t="str">
        <f>IFERROR(IF(L4884="","",VLOOKUP(L4884&amp;I4884,Продукция!A:J,10,0)),"обратитесь к админ справочника")</f>
        <v/>
      </c>
    </row>
    <row r="4885" spans="1:45" x14ac:dyDescent="0.25">
      <c r="A4885" t="str">
        <f t="shared" si="86"/>
        <v/>
      </c>
      <c r="B4885" t="str">
        <f>IF(E4885="","",INDEX(Лаборатории!A:A,MATCH('Производственный контроль'!E4885,Лаборатории!B:B,0)))</f>
        <v/>
      </c>
      <c r="C4885" t="str">
        <f>IF(E4885="","",VLOOKUP(E4885,Лаборатории!B:D,3,0))</f>
        <v/>
      </c>
      <c r="E4885" s="150"/>
      <c r="J4885" t="str">
        <f>IF(L4885="","",VLOOKUP(L4885,Продукция!B:D,3,0))</f>
        <v/>
      </c>
      <c r="K4885" t="str">
        <f>IF(L4885="","",VLOOKUP(L4885,Продукция!B:C,2,0))</f>
        <v/>
      </c>
      <c r="L4885" s="151"/>
      <c r="M4885" t="str">
        <f>IF(L4885="","",VLOOKUP(L4885,Продукция!B:L,11,0))</f>
        <v/>
      </c>
      <c r="AB4885" t="str">
        <f>IF(L4885="","",VLOOKUP(L4885&amp;I4885,Продукция!A:I,9,0))</f>
        <v/>
      </c>
      <c r="AF4885" t="str">
        <f>IF(AD4885="","",VLOOKUP(AD4885,'Сотрудники и ссылки'!A:B,2,0))</f>
        <v/>
      </c>
      <c r="AG4885" t="str">
        <f>IF(AD4885="","",VLOOKUP(AD4885,'Сотрудники и ссылки'!A:C,3,0))</f>
        <v/>
      </c>
      <c r="AI4885" t="str">
        <f>IF(AH4885="","",VLOOKUP(AH4885,'Сотрудники и ссылки'!A:B,2,0))</f>
        <v/>
      </c>
      <c r="AJ4885" t="str">
        <f>IF(AH4885="","",VLOOKUP(AH4885,'Сотрудники и ссылки'!A:C,3,0))</f>
        <v/>
      </c>
      <c r="AL4885" s="2" t="str">
        <f>IF(AK4885="","",AK4885+VLOOKUP(I4885,'Вид исследования'!B:E,4,0))</f>
        <v/>
      </c>
      <c r="AM4885" s="2" t="str">
        <f>IF(AK4885="","",AK4885+VLOOKUP(I4885,'Вид исследования'!B:F,5,0))</f>
        <v/>
      </c>
      <c r="AQ4885" t="str">
        <f>IFERROR(IF(L4885="","",VLOOKUP(L4885&amp;I4885,Продукция!A:K,11,0)),"обратитесь к админ справочника")</f>
        <v/>
      </c>
      <c r="AS4885" t="str">
        <f>IFERROR(IF(L4885="","",VLOOKUP(L4885&amp;I4885,Продукция!A:J,10,0)),"обратитесь к админ справочника")</f>
        <v/>
      </c>
    </row>
    <row r="4886" spans="1:45" x14ac:dyDescent="0.25">
      <c r="A4886" t="str">
        <f t="shared" si="86"/>
        <v/>
      </c>
      <c r="B4886" t="str">
        <f>IF(E4886="","",INDEX(Лаборатории!A:A,MATCH('Производственный контроль'!E4886,Лаборатории!B:B,0)))</f>
        <v/>
      </c>
      <c r="C4886" t="str">
        <f>IF(E4886="","",VLOOKUP(E4886,Лаборатории!B:D,3,0))</f>
        <v/>
      </c>
      <c r="E4886" s="150"/>
      <c r="J4886" t="str">
        <f>IF(L4886="","",VLOOKUP(L4886,Продукция!B:D,3,0))</f>
        <v/>
      </c>
      <c r="K4886" t="str">
        <f>IF(L4886="","",VLOOKUP(L4886,Продукция!B:C,2,0))</f>
        <v/>
      </c>
      <c r="L4886" s="151"/>
      <c r="M4886" t="str">
        <f>IF(L4886="","",VLOOKUP(L4886,Продукция!B:L,11,0))</f>
        <v/>
      </c>
      <c r="AB4886" t="str">
        <f>IF(L4886="","",VLOOKUP(L4886&amp;I4886,Продукция!A:I,9,0))</f>
        <v/>
      </c>
      <c r="AF4886" t="str">
        <f>IF(AD4886="","",VLOOKUP(AD4886,'Сотрудники и ссылки'!A:B,2,0))</f>
        <v/>
      </c>
      <c r="AG4886" t="str">
        <f>IF(AD4886="","",VLOOKUP(AD4886,'Сотрудники и ссылки'!A:C,3,0))</f>
        <v/>
      </c>
      <c r="AI4886" t="str">
        <f>IF(AH4886="","",VLOOKUP(AH4886,'Сотрудники и ссылки'!A:B,2,0))</f>
        <v/>
      </c>
      <c r="AJ4886" t="str">
        <f>IF(AH4886="","",VLOOKUP(AH4886,'Сотрудники и ссылки'!A:C,3,0))</f>
        <v/>
      </c>
      <c r="AL4886" s="2" t="str">
        <f>IF(AK4886="","",AK4886+VLOOKUP(I4886,'Вид исследования'!B:E,4,0))</f>
        <v/>
      </c>
      <c r="AM4886" s="2" t="str">
        <f>IF(AK4886="","",AK4886+VLOOKUP(I4886,'Вид исследования'!B:F,5,0))</f>
        <v/>
      </c>
      <c r="AQ4886" t="str">
        <f>IFERROR(IF(L4886="","",VLOOKUP(L4886&amp;I4886,Продукция!A:K,11,0)),"обратитесь к админ справочника")</f>
        <v/>
      </c>
      <c r="AS4886" t="str">
        <f>IFERROR(IF(L4886="","",VLOOKUP(L4886&amp;I4886,Продукция!A:J,10,0)),"обратитесь к админ справочника")</f>
        <v/>
      </c>
    </row>
    <row r="4887" spans="1:45" x14ac:dyDescent="0.25">
      <c r="A4887" t="str">
        <f t="shared" si="86"/>
        <v/>
      </c>
      <c r="B4887" t="str">
        <f>IF(E4887="","",INDEX(Лаборатории!A:A,MATCH('Производственный контроль'!E4887,Лаборатории!B:B,0)))</f>
        <v/>
      </c>
      <c r="C4887" t="str">
        <f>IF(E4887="","",VLOOKUP(E4887,Лаборатории!B:D,3,0))</f>
        <v/>
      </c>
      <c r="E4887" s="150"/>
      <c r="J4887" t="str">
        <f>IF(L4887="","",VLOOKUP(L4887,Продукция!B:D,3,0))</f>
        <v/>
      </c>
      <c r="K4887" t="str">
        <f>IF(L4887="","",VLOOKUP(L4887,Продукция!B:C,2,0))</f>
        <v/>
      </c>
      <c r="L4887" s="151"/>
      <c r="M4887" t="str">
        <f>IF(L4887="","",VLOOKUP(L4887,Продукция!B:L,11,0))</f>
        <v/>
      </c>
      <c r="AB4887" t="str">
        <f>IF(L4887="","",VLOOKUP(L4887&amp;I4887,Продукция!A:I,9,0))</f>
        <v/>
      </c>
      <c r="AF4887" t="str">
        <f>IF(AD4887="","",VLOOKUP(AD4887,'Сотрудники и ссылки'!A:B,2,0))</f>
        <v/>
      </c>
      <c r="AG4887" t="str">
        <f>IF(AD4887="","",VLOOKUP(AD4887,'Сотрудники и ссылки'!A:C,3,0))</f>
        <v/>
      </c>
      <c r="AI4887" t="str">
        <f>IF(AH4887="","",VLOOKUP(AH4887,'Сотрудники и ссылки'!A:B,2,0))</f>
        <v/>
      </c>
      <c r="AJ4887" t="str">
        <f>IF(AH4887="","",VLOOKUP(AH4887,'Сотрудники и ссылки'!A:C,3,0))</f>
        <v/>
      </c>
      <c r="AL4887" s="2" t="str">
        <f>IF(AK4887="","",AK4887+VLOOKUP(I4887,'Вид исследования'!B:E,4,0))</f>
        <v/>
      </c>
      <c r="AM4887" s="2" t="str">
        <f>IF(AK4887="","",AK4887+VLOOKUP(I4887,'Вид исследования'!B:F,5,0))</f>
        <v/>
      </c>
      <c r="AQ4887" t="str">
        <f>IFERROR(IF(L4887="","",VLOOKUP(L4887&amp;I4887,Продукция!A:K,11,0)),"обратитесь к админ справочника")</f>
        <v/>
      </c>
      <c r="AS4887" t="str">
        <f>IFERROR(IF(L4887="","",VLOOKUP(L4887&amp;I4887,Продукция!A:J,10,0)),"обратитесь к админ справочника")</f>
        <v/>
      </c>
    </row>
    <row r="4888" spans="1:45" x14ac:dyDescent="0.25">
      <c r="A4888" t="str">
        <f t="shared" si="86"/>
        <v/>
      </c>
      <c r="B4888" t="str">
        <f>IF(E4888="","",INDEX(Лаборатории!A:A,MATCH('Производственный контроль'!E4888,Лаборатории!B:B,0)))</f>
        <v/>
      </c>
      <c r="C4888" t="str">
        <f>IF(E4888="","",VLOOKUP(E4888,Лаборатории!B:D,3,0))</f>
        <v/>
      </c>
      <c r="E4888" s="150"/>
      <c r="J4888" t="str">
        <f>IF(L4888="","",VLOOKUP(L4888,Продукция!B:D,3,0))</f>
        <v/>
      </c>
      <c r="K4888" t="str">
        <f>IF(L4888="","",VLOOKUP(L4888,Продукция!B:C,2,0))</f>
        <v/>
      </c>
      <c r="L4888" s="151"/>
      <c r="M4888" t="str">
        <f>IF(L4888="","",VLOOKUP(L4888,Продукция!B:L,11,0))</f>
        <v/>
      </c>
      <c r="AB4888" t="str">
        <f>IF(L4888="","",VLOOKUP(L4888&amp;I4888,Продукция!A:I,9,0))</f>
        <v/>
      </c>
      <c r="AF4888" t="str">
        <f>IF(AD4888="","",VLOOKUP(AD4888,'Сотрудники и ссылки'!A:B,2,0))</f>
        <v/>
      </c>
      <c r="AG4888" t="str">
        <f>IF(AD4888="","",VLOOKUP(AD4888,'Сотрудники и ссылки'!A:C,3,0))</f>
        <v/>
      </c>
      <c r="AI4888" t="str">
        <f>IF(AH4888="","",VLOOKUP(AH4888,'Сотрудники и ссылки'!A:B,2,0))</f>
        <v/>
      </c>
      <c r="AJ4888" t="str">
        <f>IF(AH4888="","",VLOOKUP(AH4888,'Сотрудники и ссылки'!A:C,3,0))</f>
        <v/>
      </c>
      <c r="AL4888" s="2" t="str">
        <f>IF(AK4888="","",AK4888+VLOOKUP(I4888,'Вид исследования'!B:E,4,0))</f>
        <v/>
      </c>
      <c r="AM4888" s="2" t="str">
        <f>IF(AK4888="","",AK4888+VLOOKUP(I4888,'Вид исследования'!B:F,5,0))</f>
        <v/>
      </c>
      <c r="AQ4888" t="str">
        <f>IFERROR(IF(L4888="","",VLOOKUP(L4888&amp;I4888,Продукция!A:K,11,0)),"обратитесь к админ справочника")</f>
        <v/>
      </c>
      <c r="AS4888" t="str">
        <f>IFERROR(IF(L4888="","",VLOOKUP(L4888&amp;I4888,Продукция!A:J,10,0)),"обратитесь к админ справочника")</f>
        <v/>
      </c>
    </row>
    <row r="4889" spans="1:45" x14ac:dyDescent="0.25">
      <c r="A4889" t="str">
        <f t="shared" si="86"/>
        <v/>
      </c>
      <c r="B4889" t="str">
        <f>IF(E4889="","",INDEX(Лаборатории!A:A,MATCH('Производственный контроль'!E4889,Лаборатории!B:B,0)))</f>
        <v/>
      </c>
      <c r="C4889" t="str">
        <f>IF(E4889="","",VLOOKUP(E4889,Лаборатории!B:D,3,0))</f>
        <v/>
      </c>
      <c r="E4889" s="150"/>
      <c r="J4889" t="str">
        <f>IF(L4889="","",VLOOKUP(L4889,Продукция!B:D,3,0))</f>
        <v/>
      </c>
      <c r="K4889" t="str">
        <f>IF(L4889="","",VLOOKUP(L4889,Продукция!B:C,2,0))</f>
        <v/>
      </c>
      <c r="L4889" s="151"/>
      <c r="M4889" t="str">
        <f>IF(L4889="","",VLOOKUP(L4889,Продукция!B:L,11,0))</f>
        <v/>
      </c>
      <c r="AB4889" t="str">
        <f>IF(L4889="","",VLOOKUP(L4889&amp;I4889,Продукция!A:I,9,0))</f>
        <v/>
      </c>
      <c r="AF4889" t="str">
        <f>IF(AD4889="","",VLOOKUP(AD4889,'Сотрудники и ссылки'!A:B,2,0))</f>
        <v/>
      </c>
      <c r="AG4889" t="str">
        <f>IF(AD4889="","",VLOOKUP(AD4889,'Сотрудники и ссылки'!A:C,3,0))</f>
        <v/>
      </c>
      <c r="AI4889" t="str">
        <f>IF(AH4889="","",VLOOKUP(AH4889,'Сотрудники и ссылки'!A:B,2,0))</f>
        <v/>
      </c>
      <c r="AJ4889" t="str">
        <f>IF(AH4889="","",VLOOKUP(AH4889,'Сотрудники и ссылки'!A:C,3,0))</f>
        <v/>
      </c>
      <c r="AL4889" s="2" t="str">
        <f>IF(AK4889="","",AK4889+VLOOKUP(I4889,'Вид исследования'!B:E,4,0))</f>
        <v/>
      </c>
      <c r="AM4889" s="2" t="str">
        <f>IF(AK4889="","",AK4889+VLOOKUP(I4889,'Вид исследования'!B:F,5,0))</f>
        <v/>
      </c>
      <c r="AQ4889" t="str">
        <f>IFERROR(IF(L4889="","",VLOOKUP(L4889&amp;I4889,Продукция!A:K,11,0)),"обратитесь к админ справочника")</f>
        <v/>
      </c>
      <c r="AS4889" t="str">
        <f>IFERROR(IF(L4889="","",VLOOKUP(L4889&amp;I4889,Продукция!A:J,10,0)),"обратитесь к админ справочника")</f>
        <v/>
      </c>
    </row>
    <row r="4890" spans="1:45" x14ac:dyDescent="0.25">
      <c r="A4890" t="str">
        <f t="shared" si="86"/>
        <v/>
      </c>
      <c r="B4890" t="str">
        <f>IF(E4890="","",INDEX(Лаборатории!A:A,MATCH('Производственный контроль'!E4890,Лаборатории!B:B,0)))</f>
        <v/>
      </c>
      <c r="C4890" t="str">
        <f>IF(E4890="","",VLOOKUP(E4890,Лаборатории!B:D,3,0))</f>
        <v/>
      </c>
      <c r="E4890" s="150"/>
      <c r="J4890" t="str">
        <f>IF(L4890="","",VLOOKUP(L4890,Продукция!B:D,3,0))</f>
        <v/>
      </c>
      <c r="K4890" t="str">
        <f>IF(L4890="","",VLOOKUP(L4890,Продукция!B:C,2,0))</f>
        <v/>
      </c>
      <c r="L4890" s="151"/>
      <c r="M4890" t="str">
        <f>IF(L4890="","",VLOOKUP(L4890,Продукция!B:L,11,0))</f>
        <v/>
      </c>
      <c r="AB4890" t="str">
        <f>IF(L4890="","",VLOOKUP(L4890&amp;I4890,Продукция!A:I,9,0))</f>
        <v/>
      </c>
      <c r="AF4890" t="str">
        <f>IF(AD4890="","",VLOOKUP(AD4890,'Сотрудники и ссылки'!A:B,2,0))</f>
        <v/>
      </c>
      <c r="AG4890" t="str">
        <f>IF(AD4890="","",VLOOKUP(AD4890,'Сотрудники и ссылки'!A:C,3,0))</f>
        <v/>
      </c>
      <c r="AI4890" t="str">
        <f>IF(AH4890="","",VLOOKUP(AH4890,'Сотрудники и ссылки'!A:B,2,0))</f>
        <v/>
      </c>
      <c r="AJ4890" t="str">
        <f>IF(AH4890="","",VLOOKUP(AH4890,'Сотрудники и ссылки'!A:C,3,0))</f>
        <v/>
      </c>
      <c r="AL4890" s="2" t="str">
        <f>IF(AK4890="","",AK4890+VLOOKUP(I4890,'Вид исследования'!B:E,4,0))</f>
        <v/>
      </c>
      <c r="AM4890" s="2" t="str">
        <f>IF(AK4890="","",AK4890+VLOOKUP(I4890,'Вид исследования'!B:F,5,0))</f>
        <v/>
      </c>
      <c r="AQ4890" t="str">
        <f>IFERROR(IF(L4890="","",VLOOKUP(L4890&amp;I4890,Продукция!A:K,11,0)),"обратитесь к админ справочника")</f>
        <v/>
      </c>
      <c r="AS4890" t="str">
        <f>IFERROR(IF(L4890="","",VLOOKUP(L4890&amp;I4890,Продукция!A:J,10,0)),"обратитесь к админ справочника")</f>
        <v/>
      </c>
    </row>
    <row r="4891" spans="1:45" x14ac:dyDescent="0.25">
      <c r="A4891" t="str">
        <f t="shared" si="86"/>
        <v/>
      </c>
      <c r="B4891" t="str">
        <f>IF(E4891="","",INDEX(Лаборатории!A:A,MATCH('Производственный контроль'!E4891,Лаборатории!B:B,0)))</f>
        <v/>
      </c>
      <c r="C4891" t="str">
        <f>IF(E4891="","",VLOOKUP(E4891,Лаборатории!B:D,3,0))</f>
        <v/>
      </c>
      <c r="E4891" s="150"/>
      <c r="J4891" t="str">
        <f>IF(L4891="","",VLOOKUP(L4891,Продукция!B:D,3,0))</f>
        <v/>
      </c>
      <c r="K4891" t="str">
        <f>IF(L4891="","",VLOOKUP(L4891,Продукция!B:C,2,0))</f>
        <v/>
      </c>
      <c r="L4891" s="151"/>
      <c r="M4891" t="str">
        <f>IF(L4891="","",VLOOKUP(L4891,Продукция!B:L,11,0))</f>
        <v/>
      </c>
      <c r="AB4891" t="str">
        <f>IF(L4891="","",VLOOKUP(L4891&amp;I4891,Продукция!A:I,9,0))</f>
        <v/>
      </c>
      <c r="AF4891" t="str">
        <f>IF(AD4891="","",VLOOKUP(AD4891,'Сотрудники и ссылки'!A:B,2,0))</f>
        <v/>
      </c>
      <c r="AG4891" t="str">
        <f>IF(AD4891="","",VLOOKUP(AD4891,'Сотрудники и ссылки'!A:C,3,0))</f>
        <v/>
      </c>
      <c r="AI4891" t="str">
        <f>IF(AH4891="","",VLOOKUP(AH4891,'Сотрудники и ссылки'!A:B,2,0))</f>
        <v/>
      </c>
      <c r="AJ4891" t="str">
        <f>IF(AH4891="","",VLOOKUP(AH4891,'Сотрудники и ссылки'!A:C,3,0))</f>
        <v/>
      </c>
      <c r="AL4891" s="2" t="str">
        <f>IF(AK4891="","",AK4891+VLOOKUP(I4891,'Вид исследования'!B:E,4,0))</f>
        <v/>
      </c>
      <c r="AM4891" s="2" t="str">
        <f>IF(AK4891="","",AK4891+VLOOKUP(I4891,'Вид исследования'!B:F,5,0))</f>
        <v/>
      </c>
      <c r="AQ4891" t="str">
        <f>IFERROR(IF(L4891="","",VLOOKUP(L4891&amp;I4891,Продукция!A:K,11,0)),"обратитесь к админ справочника")</f>
        <v/>
      </c>
      <c r="AS4891" t="str">
        <f>IFERROR(IF(L4891="","",VLOOKUP(L4891&amp;I4891,Продукция!A:J,10,0)),"обратитесь к админ справочника")</f>
        <v/>
      </c>
    </row>
    <row r="4892" spans="1:45" x14ac:dyDescent="0.25">
      <c r="A4892" t="str">
        <f t="shared" si="86"/>
        <v/>
      </c>
      <c r="B4892" t="str">
        <f>IF(E4892="","",INDEX(Лаборатории!A:A,MATCH('Производственный контроль'!E4892,Лаборатории!B:B,0)))</f>
        <v/>
      </c>
      <c r="C4892" t="str">
        <f>IF(E4892="","",VLOOKUP(E4892,Лаборатории!B:D,3,0))</f>
        <v/>
      </c>
      <c r="E4892" s="150"/>
      <c r="J4892" t="str">
        <f>IF(L4892="","",VLOOKUP(L4892,Продукция!B:D,3,0))</f>
        <v/>
      </c>
      <c r="K4892" t="str">
        <f>IF(L4892="","",VLOOKUP(L4892,Продукция!B:C,2,0))</f>
        <v/>
      </c>
      <c r="L4892" s="151"/>
      <c r="M4892" t="str">
        <f>IF(L4892="","",VLOOKUP(L4892,Продукция!B:L,11,0))</f>
        <v/>
      </c>
      <c r="AB4892" t="str">
        <f>IF(L4892="","",VLOOKUP(L4892&amp;I4892,Продукция!A:I,9,0))</f>
        <v/>
      </c>
      <c r="AF4892" t="str">
        <f>IF(AD4892="","",VLOOKUP(AD4892,'Сотрудники и ссылки'!A:B,2,0))</f>
        <v/>
      </c>
      <c r="AG4892" t="str">
        <f>IF(AD4892="","",VLOOKUP(AD4892,'Сотрудники и ссылки'!A:C,3,0))</f>
        <v/>
      </c>
      <c r="AI4892" t="str">
        <f>IF(AH4892="","",VLOOKUP(AH4892,'Сотрудники и ссылки'!A:B,2,0))</f>
        <v/>
      </c>
      <c r="AJ4892" t="str">
        <f>IF(AH4892="","",VLOOKUP(AH4892,'Сотрудники и ссылки'!A:C,3,0))</f>
        <v/>
      </c>
      <c r="AL4892" s="2" t="str">
        <f>IF(AK4892="","",AK4892+VLOOKUP(I4892,'Вид исследования'!B:E,4,0))</f>
        <v/>
      </c>
      <c r="AM4892" s="2" t="str">
        <f>IF(AK4892="","",AK4892+VLOOKUP(I4892,'Вид исследования'!B:F,5,0))</f>
        <v/>
      </c>
      <c r="AQ4892" t="str">
        <f>IFERROR(IF(L4892="","",VLOOKUP(L4892&amp;I4892,Продукция!A:K,11,0)),"обратитесь к админ справочника")</f>
        <v/>
      </c>
      <c r="AS4892" t="str">
        <f>IFERROR(IF(L4892="","",VLOOKUP(L4892&amp;I4892,Продукция!A:J,10,0)),"обратитесь к админ справочника")</f>
        <v/>
      </c>
    </row>
    <row r="4893" spans="1:45" x14ac:dyDescent="0.25">
      <c r="A4893" t="str">
        <f t="shared" si="86"/>
        <v/>
      </c>
      <c r="B4893" t="str">
        <f>IF(E4893="","",INDEX(Лаборатории!A:A,MATCH('Производственный контроль'!E4893,Лаборатории!B:B,0)))</f>
        <v/>
      </c>
      <c r="C4893" t="str">
        <f>IF(E4893="","",VLOOKUP(E4893,Лаборатории!B:D,3,0))</f>
        <v/>
      </c>
      <c r="E4893" s="150"/>
      <c r="J4893" t="str">
        <f>IF(L4893="","",VLOOKUP(L4893,Продукция!B:D,3,0))</f>
        <v/>
      </c>
      <c r="K4893" t="str">
        <f>IF(L4893="","",VLOOKUP(L4893,Продукция!B:C,2,0))</f>
        <v/>
      </c>
      <c r="L4893" s="151"/>
      <c r="M4893" t="str">
        <f>IF(L4893="","",VLOOKUP(L4893,Продукция!B:L,11,0))</f>
        <v/>
      </c>
      <c r="AB4893" t="str">
        <f>IF(L4893="","",VLOOKUP(L4893&amp;I4893,Продукция!A:I,9,0))</f>
        <v/>
      </c>
      <c r="AF4893" t="str">
        <f>IF(AD4893="","",VLOOKUP(AD4893,'Сотрудники и ссылки'!A:B,2,0))</f>
        <v/>
      </c>
      <c r="AG4893" t="str">
        <f>IF(AD4893="","",VLOOKUP(AD4893,'Сотрудники и ссылки'!A:C,3,0))</f>
        <v/>
      </c>
      <c r="AI4893" t="str">
        <f>IF(AH4893="","",VLOOKUP(AH4893,'Сотрудники и ссылки'!A:B,2,0))</f>
        <v/>
      </c>
      <c r="AJ4893" t="str">
        <f>IF(AH4893="","",VLOOKUP(AH4893,'Сотрудники и ссылки'!A:C,3,0))</f>
        <v/>
      </c>
      <c r="AL4893" s="2" t="str">
        <f>IF(AK4893="","",AK4893+VLOOKUP(I4893,'Вид исследования'!B:E,4,0))</f>
        <v/>
      </c>
      <c r="AM4893" s="2" t="str">
        <f>IF(AK4893="","",AK4893+VLOOKUP(I4893,'Вид исследования'!B:F,5,0))</f>
        <v/>
      </c>
      <c r="AQ4893" t="str">
        <f>IFERROR(IF(L4893="","",VLOOKUP(L4893&amp;I4893,Продукция!A:K,11,0)),"обратитесь к админ справочника")</f>
        <v/>
      </c>
      <c r="AS4893" t="str">
        <f>IFERROR(IF(L4893="","",VLOOKUP(L4893&amp;I4893,Продукция!A:J,10,0)),"обратитесь к админ справочника")</f>
        <v/>
      </c>
    </row>
    <row r="4894" spans="1:45" x14ac:dyDescent="0.25">
      <c r="A4894" t="str">
        <f t="shared" si="86"/>
        <v/>
      </c>
      <c r="B4894" t="str">
        <f>IF(E4894="","",INDEX(Лаборатории!A:A,MATCH('Производственный контроль'!E4894,Лаборатории!B:B,0)))</f>
        <v/>
      </c>
      <c r="C4894" t="str">
        <f>IF(E4894="","",VLOOKUP(E4894,Лаборатории!B:D,3,0))</f>
        <v/>
      </c>
      <c r="E4894" s="150"/>
      <c r="J4894" t="str">
        <f>IF(L4894="","",VLOOKUP(L4894,Продукция!B:D,3,0))</f>
        <v/>
      </c>
      <c r="K4894" t="str">
        <f>IF(L4894="","",VLOOKUP(L4894,Продукция!B:C,2,0))</f>
        <v/>
      </c>
      <c r="L4894" s="151"/>
      <c r="M4894" t="str">
        <f>IF(L4894="","",VLOOKUP(L4894,Продукция!B:L,11,0))</f>
        <v/>
      </c>
      <c r="AB4894" t="str">
        <f>IF(L4894="","",VLOOKUP(L4894&amp;I4894,Продукция!A:I,9,0))</f>
        <v/>
      </c>
      <c r="AF4894" t="str">
        <f>IF(AD4894="","",VLOOKUP(AD4894,'Сотрудники и ссылки'!A:B,2,0))</f>
        <v/>
      </c>
      <c r="AG4894" t="str">
        <f>IF(AD4894="","",VLOOKUP(AD4894,'Сотрудники и ссылки'!A:C,3,0))</f>
        <v/>
      </c>
      <c r="AI4894" t="str">
        <f>IF(AH4894="","",VLOOKUP(AH4894,'Сотрудники и ссылки'!A:B,2,0))</f>
        <v/>
      </c>
      <c r="AJ4894" t="str">
        <f>IF(AH4894="","",VLOOKUP(AH4894,'Сотрудники и ссылки'!A:C,3,0))</f>
        <v/>
      </c>
      <c r="AL4894" s="2" t="str">
        <f>IF(AK4894="","",AK4894+VLOOKUP(I4894,'Вид исследования'!B:E,4,0))</f>
        <v/>
      </c>
      <c r="AM4894" s="2" t="str">
        <f>IF(AK4894="","",AK4894+VLOOKUP(I4894,'Вид исследования'!B:F,5,0))</f>
        <v/>
      </c>
      <c r="AQ4894" t="str">
        <f>IFERROR(IF(L4894="","",VLOOKUP(L4894&amp;I4894,Продукция!A:K,11,0)),"обратитесь к админ справочника")</f>
        <v/>
      </c>
      <c r="AS4894" t="str">
        <f>IFERROR(IF(L4894="","",VLOOKUP(L4894&amp;I4894,Продукция!A:J,10,0)),"обратитесь к админ справочника")</f>
        <v/>
      </c>
    </row>
    <row r="4895" spans="1:45" x14ac:dyDescent="0.25">
      <c r="A4895" t="str">
        <f t="shared" si="86"/>
        <v/>
      </c>
      <c r="B4895" t="str">
        <f>IF(E4895="","",INDEX(Лаборатории!A:A,MATCH('Производственный контроль'!E4895,Лаборатории!B:B,0)))</f>
        <v/>
      </c>
      <c r="C4895" t="str">
        <f>IF(E4895="","",VLOOKUP(E4895,Лаборатории!B:D,3,0))</f>
        <v/>
      </c>
      <c r="E4895" s="150"/>
      <c r="J4895" t="str">
        <f>IF(L4895="","",VLOOKUP(L4895,Продукция!B:D,3,0))</f>
        <v/>
      </c>
      <c r="K4895" t="str">
        <f>IF(L4895="","",VLOOKUP(L4895,Продукция!B:C,2,0))</f>
        <v/>
      </c>
      <c r="L4895" s="151"/>
      <c r="M4895" t="str">
        <f>IF(L4895="","",VLOOKUP(L4895,Продукция!B:L,11,0))</f>
        <v/>
      </c>
      <c r="AB4895" t="str">
        <f>IF(L4895="","",VLOOKUP(L4895&amp;I4895,Продукция!A:I,9,0))</f>
        <v/>
      </c>
      <c r="AF4895" t="str">
        <f>IF(AD4895="","",VLOOKUP(AD4895,'Сотрудники и ссылки'!A:B,2,0))</f>
        <v/>
      </c>
      <c r="AG4895" t="str">
        <f>IF(AD4895="","",VLOOKUP(AD4895,'Сотрудники и ссылки'!A:C,3,0))</f>
        <v/>
      </c>
      <c r="AI4895" t="str">
        <f>IF(AH4895="","",VLOOKUP(AH4895,'Сотрудники и ссылки'!A:B,2,0))</f>
        <v/>
      </c>
      <c r="AJ4895" t="str">
        <f>IF(AH4895="","",VLOOKUP(AH4895,'Сотрудники и ссылки'!A:C,3,0))</f>
        <v/>
      </c>
      <c r="AL4895" s="2" t="str">
        <f>IF(AK4895="","",AK4895+VLOOKUP(I4895,'Вид исследования'!B:E,4,0))</f>
        <v/>
      </c>
      <c r="AM4895" s="2" t="str">
        <f>IF(AK4895="","",AK4895+VLOOKUP(I4895,'Вид исследования'!B:F,5,0))</f>
        <v/>
      </c>
      <c r="AQ4895" t="str">
        <f>IFERROR(IF(L4895="","",VLOOKUP(L4895&amp;I4895,Продукция!A:K,11,0)),"обратитесь к админ справочника")</f>
        <v/>
      </c>
      <c r="AS4895" t="str">
        <f>IFERROR(IF(L4895="","",VLOOKUP(L4895&amp;I4895,Продукция!A:J,10,0)),"обратитесь к админ справочника")</f>
        <v/>
      </c>
    </row>
    <row r="4896" spans="1:45" x14ac:dyDescent="0.25">
      <c r="A4896" t="str">
        <f t="shared" si="86"/>
        <v/>
      </c>
      <c r="B4896" t="str">
        <f>IF(E4896="","",INDEX(Лаборатории!A:A,MATCH('Производственный контроль'!E4896,Лаборатории!B:B,0)))</f>
        <v/>
      </c>
      <c r="C4896" t="str">
        <f>IF(E4896="","",VLOOKUP(E4896,Лаборатории!B:D,3,0))</f>
        <v/>
      </c>
      <c r="E4896" s="150"/>
      <c r="J4896" t="str">
        <f>IF(L4896="","",VLOOKUP(L4896,Продукция!B:D,3,0))</f>
        <v/>
      </c>
      <c r="K4896" t="str">
        <f>IF(L4896="","",VLOOKUP(L4896,Продукция!B:C,2,0))</f>
        <v/>
      </c>
      <c r="L4896" s="151"/>
      <c r="M4896" t="str">
        <f>IF(L4896="","",VLOOKUP(L4896,Продукция!B:L,11,0))</f>
        <v/>
      </c>
      <c r="AB4896" t="str">
        <f>IF(L4896="","",VLOOKUP(L4896&amp;I4896,Продукция!A:I,9,0))</f>
        <v/>
      </c>
      <c r="AF4896" t="str">
        <f>IF(AD4896="","",VLOOKUP(AD4896,'Сотрудники и ссылки'!A:B,2,0))</f>
        <v/>
      </c>
      <c r="AG4896" t="str">
        <f>IF(AD4896="","",VLOOKUP(AD4896,'Сотрудники и ссылки'!A:C,3,0))</f>
        <v/>
      </c>
      <c r="AI4896" t="str">
        <f>IF(AH4896="","",VLOOKUP(AH4896,'Сотрудники и ссылки'!A:B,2,0))</f>
        <v/>
      </c>
      <c r="AJ4896" t="str">
        <f>IF(AH4896="","",VLOOKUP(AH4896,'Сотрудники и ссылки'!A:C,3,0))</f>
        <v/>
      </c>
      <c r="AL4896" s="2" t="str">
        <f>IF(AK4896="","",AK4896+VLOOKUP(I4896,'Вид исследования'!B:E,4,0))</f>
        <v/>
      </c>
      <c r="AM4896" s="2" t="str">
        <f>IF(AK4896="","",AK4896+VLOOKUP(I4896,'Вид исследования'!B:F,5,0))</f>
        <v/>
      </c>
      <c r="AQ4896" t="str">
        <f>IFERROR(IF(L4896="","",VLOOKUP(L4896&amp;I4896,Продукция!A:K,11,0)),"обратитесь к админ справочника")</f>
        <v/>
      </c>
      <c r="AS4896" t="str">
        <f>IFERROR(IF(L4896="","",VLOOKUP(L4896&amp;I4896,Продукция!A:J,10,0)),"обратитесь к админ справочника")</f>
        <v/>
      </c>
    </row>
    <row r="4897" spans="1:45" x14ac:dyDescent="0.25">
      <c r="A4897" t="str">
        <f t="shared" si="86"/>
        <v/>
      </c>
      <c r="B4897" t="str">
        <f>IF(E4897="","",INDEX(Лаборатории!A:A,MATCH('Производственный контроль'!E4897,Лаборатории!B:B,0)))</f>
        <v/>
      </c>
      <c r="C4897" t="str">
        <f>IF(E4897="","",VLOOKUP(E4897,Лаборатории!B:D,3,0))</f>
        <v/>
      </c>
      <c r="E4897" s="150"/>
      <c r="J4897" t="str">
        <f>IF(L4897="","",VLOOKUP(L4897,Продукция!B:D,3,0))</f>
        <v/>
      </c>
      <c r="K4897" t="str">
        <f>IF(L4897="","",VLOOKUP(L4897,Продукция!B:C,2,0))</f>
        <v/>
      </c>
      <c r="L4897" s="151"/>
      <c r="M4897" t="str">
        <f>IF(L4897="","",VLOOKUP(L4897,Продукция!B:L,11,0))</f>
        <v/>
      </c>
      <c r="AB4897" t="str">
        <f>IF(L4897="","",VLOOKUP(L4897&amp;I4897,Продукция!A:I,9,0))</f>
        <v/>
      </c>
      <c r="AF4897" t="str">
        <f>IF(AD4897="","",VLOOKUP(AD4897,'Сотрудники и ссылки'!A:B,2,0))</f>
        <v/>
      </c>
      <c r="AG4897" t="str">
        <f>IF(AD4897="","",VLOOKUP(AD4897,'Сотрудники и ссылки'!A:C,3,0))</f>
        <v/>
      </c>
      <c r="AI4897" t="str">
        <f>IF(AH4897="","",VLOOKUP(AH4897,'Сотрудники и ссылки'!A:B,2,0))</f>
        <v/>
      </c>
      <c r="AJ4897" t="str">
        <f>IF(AH4897="","",VLOOKUP(AH4897,'Сотрудники и ссылки'!A:C,3,0))</f>
        <v/>
      </c>
      <c r="AL4897" s="2" t="str">
        <f>IF(AK4897="","",AK4897+VLOOKUP(I4897,'Вид исследования'!B:E,4,0))</f>
        <v/>
      </c>
      <c r="AM4897" s="2" t="str">
        <f>IF(AK4897="","",AK4897+VLOOKUP(I4897,'Вид исследования'!B:F,5,0))</f>
        <v/>
      </c>
      <c r="AQ4897" t="str">
        <f>IFERROR(IF(L4897="","",VLOOKUP(L4897&amp;I4897,Продукция!A:K,11,0)),"обратитесь к админ справочника")</f>
        <v/>
      </c>
      <c r="AS4897" t="str">
        <f>IFERROR(IF(L4897="","",VLOOKUP(L4897&amp;I4897,Продукция!A:J,10,0)),"обратитесь к админ справочника")</f>
        <v/>
      </c>
    </row>
    <row r="4898" spans="1:45" x14ac:dyDescent="0.25">
      <c r="A4898" t="str">
        <f t="shared" si="86"/>
        <v/>
      </c>
      <c r="B4898" t="str">
        <f>IF(E4898="","",INDEX(Лаборатории!A:A,MATCH('Производственный контроль'!E4898,Лаборатории!B:B,0)))</f>
        <v/>
      </c>
      <c r="C4898" t="str">
        <f>IF(E4898="","",VLOOKUP(E4898,Лаборатории!B:D,3,0))</f>
        <v/>
      </c>
      <c r="E4898" s="150"/>
      <c r="J4898" t="str">
        <f>IF(L4898="","",VLOOKUP(L4898,Продукция!B:D,3,0))</f>
        <v/>
      </c>
      <c r="K4898" t="str">
        <f>IF(L4898="","",VLOOKUP(L4898,Продукция!B:C,2,0))</f>
        <v/>
      </c>
      <c r="L4898" s="151"/>
      <c r="M4898" t="str">
        <f>IF(L4898="","",VLOOKUP(L4898,Продукция!B:L,11,0))</f>
        <v/>
      </c>
      <c r="AB4898" t="str">
        <f>IF(L4898="","",VLOOKUP(L4898&amp;I4898,Продукция!A:I,9,0))</f>
        <v/>
      </c>
      <c r="AF4898" t="str">
        <f>IF(AD4898="","",VLOOKUP(AD4898,'Сотрудники и ссылки'!A:B,2,0))</f>
        <v/>
      </c>
      <c r="AG4898" t="str">
        <f>IF(AD4898="","",VLOOKUP(AD4898,'Сотрудники и ссылки'!A:C,3,0))</f>
        <v/>
      </c>
      <c r="AI4898" t="str">
        <f>IF(AH4898="","",VLOOKUP(AH4898,'Сотрудники и ссылки'!A:B,2,0))</f>
        <v/>
      </c>
      <c r="AJ4898" t="str">
        <f>IF(AH4898="","",VLOOKUP(AH4898,'Сотрудники и ссылки'!A:C,3,0))</f>
        <v/>
      </c>
      <c r="AL4898" s="2" t="str">
        <f>IF(AK4898="","",AK4898+VLOOKUP(I4898,'Вид исследования'!B:E,4,0))</f>
        <v/>
      </c>
      <c r="AM4898" s="2" t="str">
        <f>IF(AK4898="","",AK4898+VLOOKUP(I4898,'Вид исследования'!B:F,5,0))</f>
        <v/>
      </c>
      <c r="AQ4898" t="str">
        <f>IFERROR(IF(L4898="","",VLOOKUP(L4898&amp;I4898,Продукция!A:K,11,0)),"обратитесь к админ справочника")</f>
        <v/>
      </c>
      <c r="AS4898" t="str">
        <f>IFERROR(IF(L4898="","",VLOOKUP(L4898&amp;I4898,Продукция!A:J,10,0)),"обратитесь к админ справочника")</f>
        <v/>
      </c>
    </row>
    <row r="4899" spans="1:45" x14ac:dyDescent="0.25">
      <c r="A4899" t="str">
        <f t="shared" si="86"/>
        <v/>
      </c>
      <c r="B4899" t="str">
        <f>IF(E4899="","",INDEX(Лаборатории!A:A,MATCH('Производственный контроль'!E4899,Лаборатории!B:B,0)))</f>
        <v/>
      </c>
      <c r="C4899" t="str">
        <f>IF(E4899="","",VLOOKUP(E4899,Лаборатории!B:D,3,0))</f>
        <v/>
      </c>
      <c r="E4899" s="150"/>
      <c r="J4899" t="str">
        <f>IF(L4899="","",VLOOKUP(L4899,Продукция!B:D,3,0))</f>
        <v/>
      </c>
      <c r="K4899" t="str">
        <f>IF(L4899="","",VLOOKUP(L4899,Продукция!B:C,2,0))</f>
        <v/>
      </c>
      <c r="L4899" s="151"/>
      <c r="M4899" t="str">
        <f>IF(L4899="","",VLOOKUP(L4899,Продукция!B:L,11,0))</f>
        <v/>
      </c>
      <c r="AB4899" t="str">
        <f>IF(L4899="","",VLOOKUP(L4899&amp;I4899,Продукция!A:I,9,0))</f>
        <v/>
      </c>
      <c r="AF4899" t="str">
        <f>IF(AD4899="","",VLOOKUP(AD4899,'Сотрудники и ссылки'!A:B,2,0))</f>
        <v/>
      </c>
      <c r="AG4899" t="str">
        <f>IF(AD4899="","",VLOOKUP(AD4899,'Сотрудники и ссылки'!A:C,3,0))</f>
        <v/>
      </c>
      <c r="AI4899" t="str">
        <f>IF(AH4899="","",VLOOKUP(AH4899,'Сотрудники и ссылки'!A:B,2,0))</f>
        <v/>
      </c>
      <c r="AJ4899" t="str">
        <f>IF(AH4899="","",VLOOKUP(AH4899,'Сотрудники и ссылки'!A:C,3,0))</f>
        <v/>
      </c>
      <c r="AL4899" s="2" t="str">
        <f>IF(AK4899="","",AK4899+VLOOKUP(I4899,'Вид исследования'!B:E,4,0))</f>
        <v/>
      </c>
      <c r="AM4899" s="2" t="str">
        <f>IF(AK4899="","",AK4899+VLOOKUP(I4899,'Вид исследования'!B:F,5,0))</f>
        <v/>
      </c>
      <c r="AQ4899" t="str">
        <f>IFERROR(IF(L4899="","",VLOOKUP(L4899&amp;I4899,Продукция!A:K,11,0)),"обратитесь к админ справочника")</f>
        <v/>
      </c>
      <c r="AS4899" t="str">
        <f>IFERROR(IF(L4899="","",VLOOKUP(L4899&amp;I4899,Продукция!A:J,10,0)),"обратитесь к админ справочника")</f>
        <v/>
      </c>
    </row>
    <row r="4900" spans="1:45" x14ac:dyDescent="0.25">
      <c r="A4900" t="str">
        <f t="shared" si="86"/>
        <v/>
      </c>
      <c r="B4900" t="str">
        <f>IF(E4900="","",INDEX(Лаборатории!A:A,MATCH('Производственный контроль'!E4900,Лаборатории!B:B,0)))</f>
        <v/>
      </c>
      <c r="C4900" t="str">
        <f>IF(E4900="","",VLOOKUP(E4900,Лаборатории!B:D,3,0))</f>
        <v/>
      </c>
      <c r="E4900" s="150"/>
      <c r="J4900" t="str">
        <f>IF(L4900="","",VLOOKUP(L4900,Продукция!B:D,3,0))</f>
        <v/>
      </c>
      <c r="K4900" t="str">
        <f>IF(L4900="","",VLOOKUP(L4900,Продукция!B:C,2,0))</f>
        <v/>
      </c>
      <c r="L4900" s="151"/>
      <c r="M4900" t="str">
        <f>IF(L4900="","",VLOOKUP(L4900,Продукция!B:L,11,0))</f>
        <v/>
      </c>
      <c r="AB4900" t="str">
        <f>IF(L4900="","",VLOOKUP(L4900&amp;I4900,Продукция!A:I,9,0))</f>
        <v/>
      </c>
      <c r="AF4900" t="str">
        <f>IF(AD4900="","",VLOOKUP(AD4900,'Сотрудники и ссылки'!A:B,2,0))</f>
        <v/>
      </c>
      <c r="AG4900" t="str">
        <f>IF(AD4900="","",VLOOKUP(AD4900,'Сотрудники и ссылки'!A:C,3,0))</f>
        <v/>
      </c>
      <c r="AI4900" t="str">
        <f>IF(AH4900="","",VLOOKUP(AH4900,'Сотрудники и ссылки'!A:B,2,0))</f>
        <v/>
      </c>
      <c r="AJ4900" t="str">
        <f>IF(AH4900="","",VLOOKUP(AH4900,'Сотрудники и ссылки'!A:C,3,0))</f>
        <v/>
      </c>
      <c r="AL4900" s="2" t="str">
        <f>IF(AK4900="","",AK4900+VLOOKUP(I4900,'Вид исследования'!B:E,4,0))</f>
        <v/>
      </c>
      <c r="AM4900" s="2" t="str">
        <f>IF(AK4900="","",AK4900+VLOOKUP(I4900,'Вид исследования'!B:F,5,0))</f>
        <v/>
      </c>
      <c r="AQ4900" t="str">
        <f>IFERROR(IF(L4900="","",VLOOKUP(L4900&amp;I4900,Продукция!A:K,11,0)),"обратитесь к админ справочника")</f>
        <v/>
      </c>
      <c r="AS4900" t="str">
        <f>IFERROR(IF(L4900="","",VLOOKUP(L4900&amp;I4900,Продукция!A:J,10,0)),"обратитесь к админ справочника")</f>
        <v/>
      </c>
    </row>
    <row r="4901" spans="1:45" x14ac:dyDescent="0.25">
      <c r="A4901" t="str">
        <f t="shared" si="86"/>
        <v/>
      </c>
      <c r="B4901" t="str">
        <f>IF(E4901="","",INDEX(Лаборатории!A:A,MATCH('Производственный контроль'!E4901,Лаборатории!B:B,0)))</f>
        <v/>
      </c>
      <c r="C4901" t="str">
        <f>IF(E4901="","",VLOOKUP(E4901,Лаборатории!B:D,3,0))</f>
        <v/>
      </c>
      <c r="E4901" s="150"/>
      <c r="J4901" t="str">
        <f>IF(L4901="","",VLOOKUP(L4901,Продукция!B:D,3,0))</f>
        <v/>
      </c>
      <c r="K4901" t="str">
        <f>IF(L4901="","",VLOOKUP(L4901,Продукция!B:C,2,0))</f>
        <v/>
      </c>
      <c r="L4901" s="151"/>
      <c r="M4901" t="str">
        <f>IF(L4901="","",VLOOKUP(L4901,Продукция!B:L,11,0))</f>
        <v/>
      </c>
      <c r="AB4901" t="str">
        <f>IF(L4901="","",VLOOKUP(L4901&amp;I4901,Продукция!A:I,9,0))</f>
        <v/>
      </c>
      <c r="AF4901" t="str">
        <f>IF(AD4901="","",VLOOKUP(AD4901,'Сотрудники и ссылки'!A:B,2,0))</f>
        <v/>
      </c>
      <c r="AG4901" t="str">
        <f>IF(AD4901="","",VLOOKUP(AD4901,'Сотрудники и ссылки'!A:C,3,0))</f>
        <v/>
      </c>
      <c r="AI4901" t="str">
        <f>IF(AH4901="","",VLOOKUP(AH4901,'Сотрудники и ссылки'!A:B,2,0))</f>
        <v/>
      </c>
      <c r="AJ4901" t="str">
        <f>IF(AH4901="","",VLOOKUP(AH4901,'Сотрудники и ссылки'!A:C,3,0))</f>
        <v/>
      </c>
      <c r="AL4901" s="2" t="str">
        <f>IF(AK4901="","",AK4901+VLOOKUP(I4901,'Вид исследования'!B:E,4,0))</f>
        <v/>
      </c>
      <c r="AM4901" s="2" t="str">
        <f>IF(AK4901="","",AK4901+VLOOKUP(I4901,'Вид исследования'!B:F,5,0))</f>
        <v/>
      </c>
      <c r="AQ4901" t="str">
        <f>IFERROR(IF(L4901="","",VLOOKUP(L4901&amp;I4901,Продукция!A:K,11,0)),"обратитесь к админ справочника")</f>
        <v/>
      </c>
      <c r="AS4901" t="str">
        <f>IFERROR(IF(L4901="","",VLOOKUP(L4901&amp;I4901,Продукция!A:J,10,0)),"обратитесь к админ справочника")</f>
        <v/>
      </c>
    </row>
    <row r="4902" spans="1:45" x14ac:dyDescent="0.25">
      <c r="A4902" t="str">
        <f t="shared" si="86"/>
        <v/>
      </c>
      <c r="B4902" t="str">
        <f>IF(E4902="","",INDEX(Лаборатории!A:A,MATCH('Производственный контроль'!E4902,Лаборатории!B:B,0)))</f>
        <v/>
      </c>
      <c r="C4902" t="str">
        <f>IF(E4902="","",VLOOKUP(E4902,Лаборатории!B:D,3,0))</f>
        <v/>
      </c>
      <c r="E4902" s="150"/>
      <c r="J4902" t="str">
        <f>IF(L4902="","",VLOOKUP(L4902,Продукция!B:D,3,0))</f>
        <v/>
      </c>
      <c r="K4902" t="str">
        <f>IF(L4902="","",VLOOKUP(L4902,Продукция!B:C,2,0))</f>
        <v/>
      </c>
      <c r="L4902" s="151"/>
      <c r="M4902" t="str">
        <f>IF(L4902="","",VLOOKUP(L4902,Продукция!B:L,11,0))</f>
        <v/>
      </c>
      <c r="AB4902" t="str">
        <f>IF(L4902="","",VLOOKUP(L4902&amp;I4902,Продукция!A:I,9,0))</f>
        <v/>
      </c>
      <c r="AF4902" t="str">
        <f>IF(AD4902="","",VLOOKUP(AD4902,'Сотрудники и ссылки'!A:B,2,0))</f>
        <v/>
      </c>
      <c r="AG4902" t="str">
        <f>IF(AD4902="","",VLOOKUP(AD4902,'Сотрудники и ссылки'!A:C,3,0))</f>
        <v/>
      </c>
      <c r="AI4902" t="str">
        <f>IF(AH4902="","",VLOOKUP(AH4902,'Сотрудники и ссылки'!A:B,2,0))</f>
        <v/>
      </c>
      <c r="AJ4902" t="str">
        <f>IF(AH4902="","",VLOOKUP(AH4902,'Сотрудники и ссылки'!A:C,3,0))</f>
        <v/>
      </c>
      <c r="AL4902" s="2" t="str">
        <f>IF(AK4902="","",AK4902+VLOOKUP(I4902,'Вид исследования'!B:E,4,0))</f>
        <v/>
      </c>
      <c r="AM4902" s="2" t="str">
        <f>IF(AK4902="","",AK4902+VLOOKUP(I4902,'Вид исследования'!B:F,5,0))</f>
        <v/>
      </c>
      <c r="AQ4902" t="str">
        <f>IFERROR(IF(L4902="","",VLOOKUP(L4902&amp;I4902,Продукция!A:K,11,0)),"обратитесь к админ справочника")</f>
        <v/>
      </c>
      <c r="AS4902" t="str">
        <f>IFERROR(IF(L4902="","",VLOOKUP(L4902&amp;I4902,Продукция!A:J,10,0)),"обратитесь к админ справочника")</f>
        <v/>
      </c>
    </row>
    <row r="4903" spans="1:45" x14ac:dyDescent="0.25">
      <c r="A4903" t="str">
        <f t="shared" si="86"/>
        <v/>
      </c>
      <c r="B4903" t="str">
        <f>IF(E4903="","",INDEX(Лаборатории!A:A,MATCH('Производственный контроль'!E4903,Лаборатории!B:B,0)))</f>
        <v/>
      </c>
      <c r="C4903" t="str">
        <f>IF(E4903="","",VLOOKUP(E4903,Лаборатории!B:D,3,0))</f>
        <v/>
      </c>
      <c r="E4903" s="150"/>
      <c r="J4903" t="str">
        <f>IF(L4903="","",VLOOKUP(L4903,Продукция!B:D,3,0))</f>
        <v/>
      </c>
      <c r="K4903" t="str">
        <f>IF(L4903="","",VLOOKUP(L4903,Продукция!B:C,2,0))</f>
        <v/>
      </c>
      <c r="L4903" s="151"/>
      <c r="M4903" t="str">
        <f>IF(L4903="","",VLOOKUP(L4903,Продукция!B:L,11,0))</f>
        <v/>
      </c>
      <c r="AB4903" t="str">
        <f>IF(L4903="","",VLOOKUP(L4903&amp;I4903,Продукция!A:I,9,0))</f>
        <v/>
      </c>
      <c r="AF4903" t="str">
        <f>IF(AD4903="","",VLOOKUP(AD4903,'Сотрудники и ссылки'!A:B,2,0))</f>
        <v/>
      </c>
      <c r="AG4903" t="str">
        <f>IF(AD4903="","",VLOOKUP(AD4903,'Сотрудники и ссылки'!A:C,3,0))</f>
        <v/>
      </c>
      <c r="AI4903" t="str">
        <f>IF(AH4903="","",VLOOKUP(AH4903,'Сотрудники и ссылки'!A:B,2,0))</f>
        <v/>
      </c>
      <c r="AJ4903" t="str">
        <f>IF(AH4903="","",VLOOKUP(AH4903,'Сотрудники и ссылки'!A:C,3,0))</f>
        <v/>
      </c>
      <c r="AL4903" s="2" t="str">
        <f>IF(AK4903="","",AK4903+VLOOKUP(I4903,'Вид исследования'!B:E,4,0))</f>
        <v/>
      </c>
      <c r="AM4903" s="2" t="str">
        <f>IF(AK4903="","",AK4903+VLOOKUP(I4903,'Вид исследования'!B:F,5,0))</f>
        <v/>
      </c>
      <c r="AQ4903" t="str">
        <f>IFERROR(IF(L4903="","",VLOOKUP(L4903&amp;I4903,Продукция!A:K,11,0)),"обратитесь к админ справочника")</f>
        <v/>
      </c>
      <c r="AS4903" t="str">
        <f>IFERROR(IF(L4903="","",VLOOKUP(L4903&amp;I4903,Продукция!A:J,10,0)),"обратитесь к админ справочника")</f>
        <v/>
      </c>
    </row>
    <row r="4904" spans="1:45" x14ac:dyDescent="0.25">
      <c r="A4904" t="str">
        <f t="shared" si="86"/>
        <v/>
      </c>
      <c r="B4904" t="str">
        <f>IF(E4904="","",INDEX(Лаборатории!A:A,MATCH('Производственный контроль'!E4904,Лаборатории!B:B,0)))</f>
        <v/>
      </c>
      <c r="C4904" t="str">
        <f>IF(E4904="","",VLOOKUP(E4904,Лаборатории!B:D,3,0))</f>
        <v/>
      </c>
      <c r="E4904" s="150"/>
      <c r="J4904" t="str">
        <f>IF(L4904="","",VLOOKUP(L4904,Продукция!B:D,3,0))</f>
        <v/>
      </c>
      <c r="K4904" t="str">
        <f>IF(L4904="","",VLOOKUP(L4904,Продукция!B:C,2,0))</f>
        <v/>
      </c>
      <c r="L4904" s="151"/>
      <c r="M4904" t="str">
        <f>IF(L4904="","",VLOOKUP(L4904,Продукция!B:L,11,0))</f>
        <v/>
      </c>
      <c r="AB4904" t="str">
        <f>IF(L4904="","",VLOOKUP(L4904&amp;I4904,Продукция!A:I,9,0))</f>
        <v/>
      </c>
      <c r="AF4904" t="str">
        <f>IF(AD4904="","",VLOOKUP(AD4904,'Сотрудники и ссылки'!A:B,2,0))</f>
        <v/>
      </c>
      <c r="AG4904" t="str">
        <f>IF(AD4904="","",VLOOKUP(AD4904,'Сотрудники и ссылки'!A:C,3,0))</f>
        <v/>
      </c>
      <c r="AI4904" t="str">
        <f>IF(AH4904="","",VLOOKUP(AH4904,'Сотрудники и ссылки'!A:B,2,0))</f>
        <v/>
      </c>
      <c r="AJ4904" t="str">
        <f>IF(AH4904="","",VLOOKUP(AH4904,'Сотрудники и ссылки'!A:C,3,0))</f>
        <v/>
      </c>
      <c r="AL4904" s="2" t="str">
        <f>IF(AK4904="","",AK4904+VLOOKUP(I4904,'Вид исследования'!B:E,4,0))</f>
        <v/>
      </c>
      <c r="AM4904" s="2" t="str">
        <f>IF(AK4904="","",AK4904+VLOOKUP(I4904,'Вид исследования'!B:F,5,0))</f>
        <v/>
      </c>
      <c r="AQ4904" t="str">
        <f>IFERROR(IF(L4904="","",VLOOKUP(L4904&amp;I4904,Продукция!A:K,11,0)),"обратитесь к админ справочника")</f>
        <v/>
      </c>
      <c r="AS4904" t="str">
        <f>IFERROR(IF(L4904="","",VLOOKUP(L4904&amp;I4904,Продукция!A:J,10,0)),"обратитесь к админ справочника")</f>
        <v/>
      </c>
    </row>
    <row r="4905" spans="1:45" x14ac:dyDescent="0.25">
      <c r="A4905" t="str">
        <f t="shared" si="86"/>
        <v/>
      </c>
      <c r="B4905" t="str">
        <f>IF(E4905="","",INDEX(Лаборатории!A:A,MATCH('Производственный контроль'!E4905,Лаборатории!B:B,0)))</f>
        <v/>
      </c>
      <c r="C4905" t="str">
        <f>IF(E4905="","",VLOOKUP(E4905,Лаборатории!B:D,3,0))</f>
        <v/>
      </c>
      <c r="E4905" s="150"/>
      <c r="J4905" t="str">
        <f>IF(L4905="","",VLOOKUP(L4905,Продукция!B:D,3,0))</f>
        <v/>
      </c>
      <c r="K4905" t="str">
        <f>IF(L4905="","",VLOOKUP(L4905,Продукция!B:C,2,0))</f>
        <v/>
      </c>
      <c r="L4905" s="151"/>
      <c r="M4905" t="str">
        <f>IF(L4905="","",VLOOKUP(L4905,Продукция!B:L,11,0))</f>
        <v/>
      </c>
      <c r="AB4905" t="str">
        <f>IF(L4905="","",VLOOKUP(L4905&amp;I4905,Продукция!A:I,9,0))</f>
        <v/>
      </c>
      <c r="AF4905" t="str">
        <f>IF(AD4905="","",VLOOKUP(AD4905,'Сотрудники и ссылки'!A:B,2,0))</f>
        <v/>
      </c>
      <c r="AG4905" t="str">
        <f>IF(AD4905="","",VLOOKUP(AD4905,'Сотрудники и ссылки'!A:C,3,0))</f>
        <v/>
      </c>
      <c r="AI4905" t="str">
        <f>IF(AH4905="","",VLOOKUP(AH4905,'Сотрудники и ссылки'!A:B,2,0))</f>
        <v/>
      </c>
      <c r="AJ4905" t="str">
        <f>IF(AH4905="","",VLOOKUP(AH4905,'Сотрудники и ссылки'!A:C,3,0))</f>
        <v/>
      </c>
      <c r="AL4905" s="2" t="str">
        <f>IF(AK4905="","",AK4905+VLOOKUP(I4905,'Вид исследования'!B:E,4,0))</f>
        <v/>
      </c>
      <c r="AM4905" s="2" t="str">
        <f>IF(AK4905="","",AK4905+VLOOKUP(I4905,'Вид исследования'!B:F,5,0))</f>
        <v/>
      </c>
      <c r="AQ4905" t="str">
        <f>IFERROR(IF(L4905="","",VLOOKUP(L4905&amp;I4905,Продукция!A:K,11,0)),"обратитесь к админ справочника")</f>
        <v/>
      </c>
      <c r="AS4905" t="str">
        <f>IFERROR(IF(L4905="","",VLOOKUP(L4905&amp;I4905,Продукция!A:J,10,0)),"обратитесь к админ справочника")</f>
        <v/>
      </c>
    </row>
    <row r="4906" spans="1:45" x14ac:dyDescent="0.25">
      <c r="A4906" t="str">
        <f t="shared" si="86"/>
        <v/>
      </c>
      <c r="B4906" t="str">
        <f>IF(E4906="","",INDEX(Лаборатории!A:A,MATCH('Производственный контроль'!E4906,Лаборатории!B:B,0)))</f>
        <v/>
      </c>
      <c r="C4906" t="str">
        <f>IF(E4906="","",VLOOKUP(E4906,Лаборатории!B:D,3,0))</f>
        <v/>
      </c>
      <c r="E4906" s="150"/>
      <c r="J4906" t="str">
        <f>IF(L4906="","",VLOOKUP(L4906,Продукция!B:D,3,0))</f>
        <v/>
      </c>
      <c r="K4906" t="str">
        <f>IF(L4906="","",VLOOKUP(L4906,Продукция!B:C,2,0))</f>
        <v/>
      </c>
      <c r="L4906" s="151"/>
      <c r="M4906" t="str">
        <f>IF(L4906="","",VLOOKUP(L4906,Продукция!B:L,11,0))</f>
        <v/>
      </c>
      <c r="AB4906" t="str">
        <f>IF(L4906="","",VLOOKUP(L4906&amp;I4906,Продукция!A:I,9,0))</f>
        <v/>
      </c>
      <c r="AF4906" t="str">
        <f>IF(AD4906="","",VLOOKUP(AD4906,'Сотрудники и ссылки'!A:B,2,0))</f>
        <v/>
      </c>
      <c r="AG4906" t="str">
        <f>IF(AD4906="","",VLOOKUP(AD4906,'Сотрудники и ссылки'!A:C,3,0))</f>
        <v/>
      </c>
      <c r="AI4906" t="str">
        <f>IF(AH4906="","",VLOOKUP(AH4906,'Сотрудники и ссылки'!A:B,2,0))</f>
        <v/>
      </c>
      <c r="AJ4906" t="str">
        <f>IF(AH4906="","",VLOOKUP(AH4906,'Сотрудники и ссылки'!A:C,3,0))</f>
        <v/>
      </c>
      <c r="AL4906" s="2" t="str">
        <f>IF(AK4906="","",AK4906+VLOOKUP(I4906,'Вид исследования'!B:E,4,0))</f>
        <v/>
      </c>
      <c r="AM4906" s="2" t="str">
        <f>IF(AK4906="","",AK4906+VLOOKUP(I4906,'Вид исследования'!B:F,5,0))</f>
        <v/>
      </c>
      <c r="AQ4906" t="str">
        <f>IFERROR(IF(L4906="","",VLOOKUP(L4906&amp;I4906,Продукция!A:K,11,0)),"обратитесь к админ справочника")</f>
        <v/>
      </c>
      <c r="AS4906" t="str">
        <f>IFERROR(IF(L4906="","",VLOOKUP(L4906&amp;I4906,Продукция!A:J,10,0)),"обратитесь к админ справочника")</f>
        <v/>
      </c>
    </row>
    <row r="4907" spans="1:45" x14ac:dyDescent="0.25">
      <c r="A4907" t="str">
        <f t="shared" si="86"/>
        <v/>
      </c>
      <c r="B4907" t="str">
        <f>IF(E4907="","",INDEX(Лаборатории!A:A,MATCH('Производственный контроль'!E4907,Лаборатории!B:B,0)))</f>
        <v/>
      </c>
      <c r="C4907" t="str">
        <f>IF(E4907="","",VLOOKUP(E4907,Лаборатории!B:D,3,0))</f>
        <v/>
      </c>
      <c r="E4907" s="150"/>
      <c r="J4907" t="str">
        <f>IF(L4907="","",VLOOKUP(L4907,Продукция!B:D,3,0))</f>
        <v/>
      </c>
      <c r="K4907" t="str">
        <f>IF(L4907="","",VLOOKUP(L4907,Продукция!B:C,2,0))</f>
        <v/>
      </c>
      <c r="L4907" s="151"/>
      <c r="M4907" t="str">
        <f>IF(L4907="","",VLOOKUP(L4907,Продукция!B:L,11,0))</f>
        <v/>
      </c>
      <c r="AB4907" t="str">
        <f>IF(L4907="","",VLOOKUP(L4907&amp;I4907,Продукция!A:I,9,0))</f>
        <v/>
      </c>
      <c r="AF4907" t="str">
        <f>IF(AD4907="","",VLOOKUP(AD4907,'Сотрудники и ссылки'!A:B,2,0))</f>
        <v/>
      </c>
      <c r="AG4907" t="str">
        <f>IF(AD4907="","",VLOOKUP(AD4907,'Сотрудники и ссылки'!A:C,3,0))</f>
        <v/>
      </c>
      <c r="AI4907" t="str">
        <f>IF(AH4907="","",VLOOKUP(AH4907,'Сотрудники и ссылки'!A:B,2,0))</f>
        <v/>
      </c>
      <c r="AJ4907" t="str">
        <f>IF(AH4907="","",VLOOKUP(AH4907,'Сотрудники и ссылки'!A:C,3,0))</f>
        <v/>
      </c>
      <c r="AL4907" s="2" t="str">
        <f>IF(AK4907="","",AK4907+VLOOKUP(I4907,'Вид исследования'!B:E,4,0))</f>
        <v/>
      </c>
      <c r="AM4907" s="2" t="str">
        <f>IF(AK4907="","",AK4907+VLOOKUP(I4907,'Вид исследования'!B:F,5,0))</f>
        <v/>
      </c>
      <c r="AQ4907" t="str">
        <f>IFERROR(IF(L4907="","",VLOOKUP(L4907&amp;I4907,Продукция!A:K,11,0)),"обратитесь к админ справочника")</f>
        <v/>
      </c>
      <c r="AS4907" t="str">
        <f>IFERROR(IF(L4907="","",VLOOKUP(L4907&amp;I4907,Продукция!A:J,10,0)),"обратитесь к админ справочника")</f>
        <v/>
      </c>
    </row>
    <row r="4908" spans="1:45" x14ac:dyDescent="0.25">
      <c r="A4908" t="str">
        <f t="shared" si="86"/>
        <v/>
      </c>
      <c r="B4908" t="str">
        <f>IF(E4908="","",INDEX(Лаборатории!A:A,MATCH('Производственный контроль'!E4908,Лаборатории!B:B,0)))</f>
        <v/>
      </c>
      <c r="C4908" t="str">
        <f>IF(E4908="","",VLOOKUP(E4908,Лаборатории!B:D,3,0))</f>
        <v/>
      </c>
      <c r="E4908" s="150"/>
      <c r="J4908" t="str">
        <f>IF(L4908="","",VLOOKUP(L4908,Продукция!B:D,3,0))</f>
        <v/>
      </c>
      <c r="K4908" t="str">
        <f>IF(L4908="","",VLOOKUP(L4908,Продукция!B:C,2,0))</f>
        <v/>
      </c>
      <c r="L4908" s="151"/>
      <c r="M4908" t="str">
        <f>IF(L4908="","",VLOOKUP(L4908,Продукция!B:L,11,0))</f>
        <v/>
      </c>
      <c r="AB4908" t="str">
        <f>IF(L4908="","",VLOOKUP(L4908&amp;I4908,Продукция!A:I,9,0))</f>
        <v/>
      </c>
      <c r="AF4908" t="str">
        <f>IF(AD4908="","",VLOOKUP(AD4908,'Сотрудники и ссылки'!A:B,2,0))</f>
        <v/>
      </c>
      <c r="AG4908" t="str">
        <f>IF(AD4908="","",VLOOKUP(AD4908,'Сотрудники и ссылки'!A:C,3,0))</f>
        <v/>
      </c>
      <c r="AI4908" t="str">
        <f>IF(AH4908="","",VLOOKUP(AH4908,'Сотрудники и ссылки'!A:B,2,0))</f>
        <v/>
      </c>
      <c r="AJ4908" t="str">
        <f>IF(AH4908="","",VLOOKUP(AH4908,'Сотрудники и ссылки'!A:C,3,0))</f>
        <v/>
      </c>
      <c r="AL4908" s="2" t="str">
        <f>IF(AK4908="","",AK4908+VLOOKUP(I4908,'Вид исследования'!B:E,4,0))</f>
        <v/>
      </c>
      <c r="AM4908" s="2" t="str">
        <f>IF(AK4908="","",AK4908+VLOOKUP(I4908,'Вид исследования'!B:F,5,0))</f>
        <v/>
      </c>
      <c r="AQ4908" t="str">
        <f>IFERROR(IF(L4908="","",VLOOKUP(L4908&amp;I4908,Продукция!A:K,11,0)),"обратитесь к админ справочника")</f>
        <v/>
      </c>
      <c r="AS4908" t="str">
        <f>IFERROR(IF(L4908="","",VLOOKUP(L4908&amp;I4908,Продукция!A:J,10,0)),"обратитесь к админ справочника")</f>
        <v/>
      </c>
    </row>
    <row r="4909" spans="1:45" x14ac:dyDescent="0.25">
      <c r="A4909" t="str">
        <f t="shared" si="86"/>
        <v/>
      </c>
      <c r="B4909" t="str">
        <f>IF(E4909="","",INDEX(Лаборатории!A:A,MATCH('Производственный контроль'!E4909,Лаборатории!B:B,0)))</f>
        <v/>
      </c>
      <c r="C4909" t="str">
        <f>IF(E4909="","",VLOOKUP(E4909,Лаборатории!B:D,3,0))</f>
        <v/>
      </c>
      <c r="E4909" s="150"/>
      <c r="J4909" t="str">
        <f>IF(L4909="","",VLOOKUP(L4909,Продукция!B:D,3,0))</f>
        <v/>
      </c>
      <c r="K4909" t="str">
        <f>IF(L4909="","",VLOOKUP(L4909,Продукция!B:C,2,0))</f>
        <v/>
      </c>
      <c r="L4909" s="151"/>
      <c r="M4909" t="str">
        <f>IF(L4909="","",VLOOKUP(L4909,Продукция!B:L,11,0))</f>
        <v/>
      </c>
      <c r="AB4909" t="str">
        <f>IF(L4909="","",VLOOKUP(L4909&amp;I4909,Продукция!A:I,9,0))</f>
        <v/>
      </c>
      <c r="AF4909" t="str">
        <f>IF(AD4909="","",VLOOKUP(AD4909,'Сотрудники и ссылки'!A:B,2,0))</f>
        <v/>
      </c>
      <c r="AG4909" t="str">
        <f>IF(AD4909="","",VLOOKUP(AD4909,'Сотрудники и ссылки'!A:C,3,0))</f>
        <v/>
      </c>
      <c r="AI4909" t="str">
        <f>IF(AH4909="","",VLOOKUP(AH4909,'Сотрудники и ссылки'!A:B,2,0))</f>
        <v/>
      </c>
      <c r="AJ4909" t="str">
        <f>IF(AH4909="","",VLOOKUP(AH4909,'Сотрудники и ссылки'!A:C,3,0))</f>
        <v/>
      </c>
      <c r="AL4909" s="2" t="str">
        <f>IF(AK4909="","",AK4909+VLOOKUP(I4909,'Вид исследования'!B:E,4,0))</f>
        <v/>
      </c>
      <c r="AM4909" s="2" t="str">
        <f>IF(AK4909="","",AK4909+VLOOKUP(I4909,'Вид исследования'!B:F,5,0))</f>
        <v/>
      </c>
      <c r="AQ4909" t="str">
        <f>IFERROR(IF(L4909="","",VLOOKUP(L4909&amp;I4909,Продукция!A:K,11,0)),"обратитесь к админ справочника")</f>
        <v/>
      </c>
      <c r="AS4909" t="str">
        <f>IFERROR(IF(L4909="","",VLOOKUP(L4909&amp;I4909,Продукция!A:J,10,0)),"обратитесь к админ справочника")</f>
        <v/>
      </c>
    </row>
    <row r="4910" spans="1:45" x14ac:dyDescent="0.25">
      <c r="A4910" t="str">
        <f t="shared" si="86"/>
        <v/>
      </c>
      <c r="B4910" t="str">
        <f>IF(E4910="","",INDEX(Лаборатории!A:A,MATCH('Производственный контроль'!E4910,Лаборатории!B:B,0)))</f>
        <v/>
      </c>
      <c r="C4910" t="str">
        <f>IF(E4910="","",VLOOKUP(E4910,Лаборатории!B:D,3,0))</f>
        <v/>
      </c>
      <c r="E4910" s="150"/>
      <c r="J4910" t="str">
        <f>IF(L4910="","",VLOOKUP(L4910,Продукция!B:D,3,0))</f>
        <v/>
      </c>
      <c r="K4910" t="str">
        <f>IF(L4910="","",VLOOKUP(L4910,Продукция!B:C,2,0))</f>
        <v/>
      </c>
      <c r="L4910" s="151"/>
      <c r="M4910" t="str">
        <f>IF(L4910="","",VLOOKUP(L4910,Продукция!B:L,11,0))</f>
        <v/>
      </c>
      <c r="AB4910" t="str">
        <f>IF(L4910="","",VLOOKUP(L4910&amp;I4910,Продукция!A:I,9,0))</f>
        <v/>
      </c>
      <c r="AF4910" t="str">
        <f>IF(AD4910="","",VLOOKUP(AD4910,'Сотрудники и ссылки'!A:B,2,0))</f>
        <v/>
      </c>
      <c r="AG4910" t="str">
        <f>IF(AD4910="","",VLOOKUP(AD4910,'Сотрудники и ссылки'!A:C,3,0))</f>
        <v/>
      </c>
      <c r="AI4910" t="str">
        <f>IF(AH4910="","",VLOOKUP(AH4910,'Сотрудники и ссылки'!A:B,2,0))</f>
        <v/>
      </c>
      <c r="AJ4910" t="str">
        <f>IF(AH4910="","",VLOOKUP(AH4910,'Сотрудники и ссылки'!A:C,3,0))</f>
        <v/>
      </c>
      <c r="AL4910" s="2" t="str">
        <f>IF(AK4910="","",AK4910+VLOOKUP(I4910,'Вид исследования'!B:E,4,0))</f>
        <v/>
      </c>
      <c r="AM4910" s="2" t="str">
        <f>IF(AK4910="","",AK4910+VLOOKUP(I4910,'Вид исследования'!B:F,5,0))</f>
        <v/>
      </c>
      <c r="AQ4910" t="str">
        <f>IFERROR(IF(L4910="","",VLOOKUP(L4910&amp;I4910,Продукция!A:K,11,0)),"обратитесь к админ справочника")</f>
        <v/>
      </c>
      <c r="AS4910" t="str">
        <f>IFERROR(IF(L4910="","",VLOOKUP(L4910&amp;I4910,Продукция!A:J,10,0)),"обратитесь к админ справочника")</f>
        <v/>
      </c>
    </row>
    <row r="4911" spans="1:45" x14ac:dyDescent="0.25">
      <c r="A4911" t="str">
        <f t="shared" si="86"/>
        <v/>
      </c>
      <c r="B4911" t="str">
        <f>IF(E4911="","",INDEX(Лаборатории!A:A,MATCH('Производственный контроль'!E4911,Лаборатории!B:B,0)))</f>
        <v/>
      </c>
      <c r="C4911" t="str">
        <f>IF(E4911="","",VLOOKUP(E4911,Лаборатории!B:D,3,0))</f>
        <v/>
      </c>
      <c r="E4911" s="150"/>
      <c r="J4911" t="str">
        <f>IF(L4911="","",VLOOKUP(L4911,Продукция!B:D,3,0))</f>
        <v/>
      </c>
      <c r="K4911" t="str">
        <f>IF(L4911="","",VLOOKUP(L4911,Продукция!B:C,2,0))</f>
        <v/>
      </c>
      <c r="L4911" s="151"/>
      <c r="M4911" t="str">
        <f>IF(L4911="","",VLOOKUP(L4911,Продукция!B:L,11,0))</f>
        <v/>
      </c>
      <c r="AB4911" t="str">
        <f>IF(L4911="","",VLOOKUP(L4911&amp;I4911,Продукция!A:I,9,0))</f>
        <v/>
      </c>
      <c r="AF4911" t="str">
        <f>IF(AD4911="","",VLOOKUP(AD4911,'Сотрудники и ссылки'!A:B,2,0))</f>
        <v/>
      </c>
      <c r="AG4911" t="str">
        <f>IF(AD4911="","",VLOOKUP(AD4911,'Сотрудники и ссылки'!A:C,3,0))</f>
        <v/>
      </c>
      <c r="AI4911" t="str">
        <f>IF(AH4911="","",VLOOKUP(AH4911,'Сотрудники и ссылки'!A:B,2,0))</f>
        <v/>
      </c>
      <c r="AJ4911" t="str">
        <f>IF(AH4911="","",VLOOKUP(AH4911,'Сотрудники и ссылки'!A:C,3,0))</f>
        <v/>
      </c>
      <c r="AL4911" s="2" t="str">
        <f>IF(AK4911="","",AK4911+VLOOKUP(I4911,'Вид исследования'!B:E,4,0))</f>
        <v/>
      </c>
      <c r="AM4911" s="2" t="str">
        <f>IF(AK4911="","",AK4911+VLOOKUP(I4911,'Вид исследования'!B:F,5,0))</f>
        <v/>
      </c>
      <c r="AQ4911" t="str">
        <f>IFERROR(IF(L4911="","",VLOOKUP(L4911&amp;I4911,Продукция!A:K,11,0)),"обратитесь к админ справочника")</f>
        <v/>
      </c>
      <c r="AS4911" t="str">
        <f>IFERROR(IF(L4911="","",VLOOKUP(L4911&amp;I4911,Продукция!A:J,10,0)),"обратитесь к админ справочника")</f>
        <v/>
      </c>
    </row>
    <row r="4912" spans="1:45" x14ac:dyDescent="0.25">
      <c r="A4912" t="str">
        <f t="shared" si="86"/>
        <v/>
      </c>
      <c r="B4912" t="str">
        <f>IF(E4912="","",INDEX(Лаборатории!A:A,MATCH('Производственный контроль'!E4912,Лаборатории!B:B,0)))</f>
        <v/>
      </c>
      <c r="C4912" t="str">
        <f>IF(E4912="","",VLOOKUP(E4912,Лаборатории!B:D,3,0))</f>
        <v/>
      </c>
      <c r="E4912" s="150"/>
      <c r="J4912" t="str">
        <f>IF(L4912="","",VLOOKUP(L4912,Продукция!B:D,3,0))</f>
        <v/>
      </c>
      <c r="K4912" t="str">
        <f>IF(L4912="","",VLOOKUP(L4912,Продукция!B:C,2,0))</f>
        <v/>
      </c>
      <c r="L4912" s="151"/>
      <c r="M4912" t="str">
        <f>IF(L4912="","",VLOOKUP(L4912,Продукция!B:L,11,0))</f>
        <v/>
      </c>
      <c r="AB4912" t="str">
        <f>IF(L4912="","",VLOOKUP(L4912&amp;I4912,Продукция!A:I,9,0))</f>
        <v/>
      </c>
      <c r="AF4912" t="str">
        <f>IF(AD4912="","",VLOOKUP(AD4912,'Сотрудники и ссылки'!A:B,2,0))</f>
        <v/>
      </c>
      <c r="AG4912" t="str">
        <f>IF(AD4912="","",VLOOKUP(AD4912,'Сотрудники и ссылки'!A:C,3,0))</f>
        <v/>
      </c>
      <c r="AI4912" t="str">
        <f>IF(AH4912="","",VLOOKUP(AH4912,'Сотрудники и ссылки'!A:B,2,0))</f>
        <v/>
      </c>
      <c r="AJ4912" t="str">
        <f>IF(AH4912="","",VLOOKUP(AH4912,'Сотрудники и ссылки'!A:C,3,0))</f>
        <v/>
      </c>
      <c r="AL4912" s="2" t="str">
        <f>IF(AK4912="","",AK4912+VLOOKUP(I4912,'Вид исследования'!B:E,4,0))</f>
        <v/>
      </c>
      <c r="AM4912" s="2" t="str">
        <f>IF(AK4912="","",AK4912+VLOOKUP(I4912,'Вид исследования'!B:F,5,0))</f>
        <v/>
      </c>
      <c r="AQ4912" t="str">
        <f>IFERROR(IF(L4912="","",VLOOKUP(L4912&amp;I4912,Продукция!A:K,11,0)),"обратитесь к админ справочника")</f>
        <v/>
      </c>
      <c r="AS4912" t="str">
        <f>IFERROR(IF(L4912="","",VLOOKUP(L4912&amp;I4912,Продукция!A:J,10,0)),"обратитесь к админ справочника")</f>
        <v/>
      </c>
    </row>
    <row r="4913" spans="1:45" x14ac:dyDescent="0.25">
      <c r="A4913" t="str">
        <f t="shared" si="86"/>
        <v/>
      </c>
      <c r="B4913" t="str">
        <f>IF(E4913="","",INDEX(Лаборатории!A:A,MATCH('Производственный контроль'!E4913,Лаборатории!B:B,0)))</f>
        <v/>
      </c>
      <c r="C4913" t="str">
        <f>IF(E4913="","",VLOOKUP(E4913,Лаборатории!B:D,3,0))</f>
        <v/>
      </c>
      <c r="E4913" s="150"/>
      <c r="J4913" t="str">
        <f>IF(L4913="","",VLOOKUP(L4913,Продукция!B:D,3,0))</f>
        <v/>
      </c>
      <c r="K4913" t="str">
        <f>IF(L4913="","",VLOOKUP(L4913,Продукция!B:C,2,0))</f>
        <v/>
      </c>
      <c r="L4913" s="151"/>
      <c r="M4913" t="str">
        <f>IF(L4913="","",VLOOKUP(L4913,Продукция!B:L,11,0))</f>
        <v/>
      </c>
      <c r="AB4913" t="str">
        <f>IF(L4913="","",VLOOKUP(L4913&amp;I4913,Продукция!A:I,9,0))</f>
        <v/>
      </c>
      <c r="AF4913" t="str">
        <f>IF(AD4913="","",VLOOKUP(AD4913,'Сотрудники и ссылки'!A:B,2,0))</f>
        <v/>
      </c>
      <c r="AG4913" t="str">
        <f>IF(AD4913="","",VLOOKUP(AD4913,'Сотрудники и ссылки'!A:C,3,0))</f>
        <v/>
      </c>
      <c r="AI4913" t="str">
        <f>IF(AH4913="","",VLOOKUP(AH4913,'Сотрудники и ссылки'!A:B,2,0))</f>
        <v/>
      </c>
      <c r="AJ4913" t="str">
        <f>IF(AH4913="","",VLOOKUP(AH4913,'Сотрудники и ссылки'!A:C,3,0))</f>
        <v/>
      </c>
      <c r="AL4913" s="2" t="str">
        <f>IF(AK4913="","",AK4913+VLOOKUP(I4913,'Вид исследования'!B:E,4,0))</f>
        <v/>
      </c>
      <c r="AM4913" s="2" t="str">
        <f>IF(AK4913="","",AK4913+VLOOKUP(I4913,'Вид исследования'!B:F,5,0))</f>
        <v/>
      </c>
      <c r="AQ4913" t="str">
        <f>IFERROR(IF(L4913="","",VLOOKUP(L4913&amp;I4913,Продукция!A:K,11,0)),"обратитесь к админ справочника")</f>
        <v/>
      </c>
      <c r="AS4913" t="str">
        <f>IFERROR(IF(L4913="","",VLOOKUP(L4913&amp;I4913,Продукция!A:J,10,0)),"обратитесь к админ справочника")</f>
        <v/>
      </c>
    </row>
    <row r="4914" spans="1:45" x14ac:dyDescent="0.25">
      <c r="A4914" t="str">
        <f t="shared" si="86"/>
        <v/>
      </c>
      <c r="B4914" t="str">
        <f>IF(E4914="","",INDEX(Лаборатории!A:A,MATCH('Производственный контроль'!E4914,Лаборатории!B:B,0)))</f>
        <v/>
      </c>
      <c r="C4914" t="str">
        <f>IF(E4914="","",VLOOKUP(E4914,Лаборатории!B:D,3,0))</f>
        <v/>
      </c>
      <c r="E4914" s="150"/>
      <c r="J4914" t="str">
        <f>IF(L4914="","",VLOOKUP(L4914,Продукция!B:D,3,0))</f>
        <v/>
      </c>
      <c r="K4914" t="str">
        <f>IF(L4914="","",VLOOKUP(L4914,Продукция!B:C,2,0))</f>
        <v/>
      </c>
      <c r="L4914" s="151"/>
      <c r="M4914" t="str">
        <f>IF(L4914="","",VLOOKUP(L4914,Продукция!B:L,11,0))</f>
        <v/>
      </c>
      <c r="AB4914" t="str">
        <f>IF(L4914="","",VLOOKUP(L4914&amp;I4914,Продукция!A:I,9,0))</f>
        <v/>
      </c>
      <c r="AF4914" t="str">
        <f>IF(AD4914="","",VLOOKUP(AD4914,'Сотрудники и ссылки'!A:B,2,0))</f>
        <v/>
      </c>
      <c r="AG4914" t="str">
        <f>IF(AD4914="","",VLOOKUP(AD4914,'Сотрудники и ссылки'!A:C,3,0))</f>
        <v/>
      </c>
      <c r="AI4914" t="str">
        <f>IF(AH4914="","",VLOOKUP(AH4914,'Сотрудники и ссылки'!A:B,2,0))</f>
        <v/>
      </c>
      <c r="AJ4914" t="str">
        <f>IF(AH4914="","",VLOOKUP(AH4914,'Сотрудники и ссылки'!A:C,3,0))</f>
        <v/>
      </c>
      <c r="AL4914" s="2" t="str">
        <f>IF(AK4914="","",AK4914+VLOOKUP(I4914,'Вид исследования'!B:E,4,0))</f>
        <v/>
      </c>
      <c r="AM4914" s="2" t="str">
        <f>IF(AK4914="","",AK4914+VLOOKUP(I4914,'Вид исследования'!B:F,5,0))</f>
        <v/>
      </c>
      <c r="AQ4914" t="str">
        <f>IFERROR(IF(L4914="","",VLOOKUP(L4914&amp;I4914,Продукция!A:K,11,0)),"обратитесь к админ справочника")</f>
        <v/>
      </c>
      <c r="AS4914" t="str">
        <f>IFERROR(IF(L4914="","",VLOOKUP(L4914&amp;I4914,Продукция!A:J,10,0)),"обратитесь к админ справочника")</f>
        <v/>
      </c>
    </row>
    <row r="4915" spans="1:45" x14ac:dyDescent="0.25">
      <c r="A4915" t="str">
        <f t="shared" si="86"/>
        <v/>
      </c>
      <c r="B4915" t="str">
        <f>IF(E4915="","",INDEX(Лаборатории!A:A,MATCH('Производственный контроль'!E4915,Лаборатории!B:B,0)))</f>
        <v/>
      </c>
      <c r="C4915" t="str">
        <f>IF(E4915="","",VLOOKUP(E4915,Лаборатории!B:D,3,0))</f>
        <v/>
      </c>
      <c r="E4915" s="150"/>
      <c r="J4915" t="str">
        <f>IF(L4915="","",VLOOKUP(L4915,Продукция!B:D,3,0))</f>
        <v/>
      </c>
      <c r="K4915" t="str">
        <f>IF(L4915="","",VLOOKUP(L4915,Продукция!B:C,2,0))</f>
        <v/>
      </c>
      <c r="L4915" s="151"/>
      <c r="M4915" t="str">
        <f>IF(L4915="","",VLOOKUP(L4915,Продукция!B:L,11,0))</f>
        <v/>
      </c>
      <c r="AB4915" t="str">
        <f>IF(L4915="","",VLOOKUP(L4915&amp;I4915,Продукция!A:I,9,0))</f>
        <v/>
      </c>
      <c r="AF4915" t="str">
        <f>IF(AD4915="","",VLOOKUP(AD4915,'Сотрудники и ссылки'!A:B,2,0))</f>
        <v/>
      </c>
      <c r="AG4915" t="str">
        <f>IF(AD4915="","",VLOOKUP(AD4915,'Сотрудники и ссылки'!A:C,3,0))</f>
        <v/>
      </c>
      <c r="AI4915" t="str">
        <f>IF(AH4915="","",VLOOKUP(AH4915,'Сотрудники и ссылки'!A:B,2,0))</f>
        <v/>
      </c>
      <c r="AJ4915" t="str">
        <f>IF(AH4915="","",VLOOKUP(AH4915,'Сотрудники и ссылки'!A:C,3,0))</f>
        <v/>
      </c>
      <c r="AL4915" s="2" t="str">
        <f>IF(AK4915="","",AK4915+VLOOKUP(I4915,'Вид исследования'!B:E,4,0))</f>
        <v/>
      </c>
      <c r="AM4915" s="2" t="str">
        <f>IF(AK4915="","",AK4915+VLOOKUP(I4915,'Вид исследования'!B:F,5,0))</f>
        <v/>
      </c>
      <c r="AQ4915" t="str">
        <f>IFERROR(IF(L4915="","",VLOOKUP(L4915&amp;I4915,Продукция!A:K,11,0)),"обратитесь к админ справочника")</f>
        <v/>
      </c>
      <c r="AS4915" t="str">
        <f>IFERROR(IF(L4915="","",VLOOKUP(L4915&amp;I4915,Продукция!A:J,10,0)),"обратитесь к админ справочника")</f>
        <v/>
      </c>
    </row>
    <row r="4916" spans="1:45" x14ac:dyDescent="0.25">
      <c r="A4916" t="str">
        <f t="shared" si="86"/>
        <v/>
      </c>
      <c r="B4916" t="str">
        <f>IF(E4916="","",INDEX(Лаборатории!A:A,MATCH('Производственный контроль'!E4916,Лаборатории!B:B,0)))</f>
        <v/>
      </c>
      <c r="C4916" t="str">
        <f>IF(E4916="","",VLOOKUP(E4916,Лаборатории!B:D,3,0))</f>
        <v/>
      </c>
      <c r="E4916" s="150"/>
      <c r="J4916" t="str">
        <f>IF(L4916="","",VLOOKUP(L4916,Продукция!B:D,3,0))</f>
        <v/>
      </c>
      <c r="K4916" t="str">
        <f>IF(L4916="","",VLOOKUP(L4916,Продукция!B:C,2,0))</f>
        <v/>
      </c>
      <c r="L4916" s="151"/>
      <c r="M4916" t="str">
        <f>IF(L4916="","",VLOOKUP(L4916,Продукция!B:L,11,0))</f>
        <v/>
      </c>
      <c r="AB4916" t="str">
        <f>IF(L4916="","",VLOOKUP(L4916&amp;I4916,Продукция!A:I,9,0))</f>
        <v/>
      </c>
      <c r="AF4916" t="str">
        <f>IF(AD4916="","",VLOOKUP(AD4916,'Сотрудники и ссылки'!A:B,2,0))</f>
        <v/>
      </c>
      <c r="AG4916" t="str">
        <f>IF(AD4916="","",VLOOKUP(AD4916,'Сотрудники и ссылки'!A:C,3,0))</f>
        <v/>
      </c>
      <c r="AI4916" t="str">
        <f>IF(AH4916="","",VLOOKUP(AH4916,'Сотрудники и ссылки'!A:B,2,0))</f>
        <v/>
      </c>
      <c r="AJ4916" t="str">
        <f>IF(AH4916="","",VLOOKUP(AH4916,'Сотрудники и ссылки'!A:C,3,0))</f>
        <v/>
      </c>
      <c r="AL4916" s="2" t="str">
        <f>IF(AK4916="","",AK4916+VLOOKUP(I4916,'Вид исследования'!B:E,4,0))</f>
        <v/>
      </c>
      <c r="AM4916" s="2" t="str">
        <f>IF(AK4916="","",AK4916+VLOOKUP(I4916,'Вид исследования'!B:F,5,0))</f>
        <v/>
      </c>
      <c r="AQ4916" t="str">
        <f>IFERROR(IF(L4916="","",VLOOKUP(L4916&amp;I4916,Продукция!A:K,11,0)),"обратитесь к админ справочника")</f>
        <v/>
      </c>
      <c r="AS4916" t="str">
        <f>IFERROR(IF(L4916="","",VLOOKUP(L4916&amp;I4916,Продукция!A:J,10,0)),"обратитесь к админ справочника")</f>
        <v/>
      </c>
    </row>
    <row r="4917" spans="1:45" x14ac:dyDescent="0.25">
      <c r="A4917" t="str">
        <f t="shared" si="86"/>
        <v/>
      </c>
      <c r="B4917" t="str">
        <f>IF(E4917="","",INDEX(Лаборатории!A:A,MATCH('Производственный контроль'!E4917,Лаборатории!B:B,0)))</f>
        <v/>
      </c>
      <c r="C4917" t="str">
        <f>IF(E4917="","",VLOOKUP(E4917,Лаборатории!B:D,3,0))</f>
        <v/>
      </c>
      <c r="E4917" s="150"/>
      <c r="J4917" t="str">
        <f>IF(L4917="","",VLOOKUP(L4917,Продукция!B:D,3,0))</f>
        <v/>
      </c>
      <c r="K4917" t="str">
        <f>IF(L4917="","",VLOOKUP(L4917,Продукция!B:C,2,0))</f>
        <v/>
      </c>
      <c r="L4917" s="151"/>
      <c r="M4917" t="str">
        <f>IF(L4917="","",VLOOKUP(L4917,Продукция!B:L,11,0))</f>
        <v/>
      </c>
      <c r="AB4917" t="str">
        <f>IF(L4917="","",VLOOKUP(L4917&amp;I4917,Продукция!A:I,9,0))</f>
        <v/>
      </c>
      <c r="AF4917" t="str">
        <f>IF(AD4917="","",VLOOKUP(AD4917,'Сотрудники и ссылки'!A:B,2,0))</f>
        <v/>
      </c>
      <c r="AG4917" t="str">
        <f>IF(AD4917="","",VLOOKUP(AD4917,'Сотрудники и ссылки'!A:C,3,0))</f>
        <v/>
      </c>
      <c r="AI4917" t="str">
        <f>IF(AH4917="","",VLOOKUP(AH4917,'Сотрудники и ссылки'!A:B,2,0))</f>
        <v/>
      </c>
      <c r="AJ4917" t="str">
        <f>IF(AH4917="","",VLOOKUP(AH4917,'Сотрудники и ссылки'!A:C,3,0))</f>
        <v/>
      </c>
      <c r="AL4917" s="2" t="str">
        <f>IF(AK4917="","",AK4917+VLOOKUP(I4917,'Вид исследования'!B:E,4,0))</f>
        <v/>
      </c>
      <c r="AM4917" s="2" t="str">
        <f>IF(AK4917="","",AK4917+VLOOKUP(I4917,'Вид исследования'!B:F,5,0))</f>
        <v/>
      </c>
      <c r="AQ4917" t="str">
        <f>IFERROR(IF(L4917="","",VLOOKUP(L4917&amp;I4917,Продукция!A:K,11,0)),"обратитесь к админ справочника")</f>
        <v/>
      </c>
      <c r="AS4917" t="str">
        <f>IFERROR(IF(L4917="","",VLOOKUP(L4917&amp;I4917,Продукция!A:J,10,0)),"обратитесь к админ справочника")</f>
        <v/>
      </c>
    </row>
    <row r="4918" spans="1:45" x14ac:dyDescent="0.25">
      <c r="A4918" t="str">
        <f t="shared" si="86"/>
        <v/>
      </c>
      <c r="B4918" t="str">
        <f>IF(E4918="","",INDEX(Лаборатории!A:A,MATCH('Производственный контроль'!E4918,Лаборатории!B:B,0)))</f>
        <v/>
      </c>
      <c r="C4918" t="str">
        <f>IF(E4918="","",VLOOKUP(E4918,Лаборатории!B:D,3,0))</f>
        <v/>
      </c>
      <c r="E4918" s="150"/>
      <c r="J4918" t="str">
        <f>IF(L4918="","",VLOOKUP(L4918,Продукция!B:D,3,0))</f>
        <v/>
      </c>
      <c r="K4918" t="str">
        <f>IF(L4918="","",VLOOKUP(L4918,Продукция!B:C,2,0))</f>
        <v/>
      </c>
      <c r="L4918" s="151"/>
      <c r="M4918" t="str">
        <f>IF(L4918="","",VLOOKUP(L4918,Продукция!B:L,11,0))</f>
        <v/>
      </c>
      <c r="AB4918" t="str">
        <f>IF(L4918="","",VLOOKUP(L4918&amp;I4918,Продукция!A:I,9,0))</f>
        <v/>
      </c>
      <c r="AF4918" t="str">
        <f>IF(AD4918="","",VLOOKUP(AD4918,'Сотрудники и ссылки'!A:B,2,0))</f>
        <v/>
      </c>
      <c r="AG4918" t="str">
        <f>IF(AD4918="","",VLOOKUP(AD4918,'Сотрудники и ссылки'!A:C,3,0))</f>
        <v/>
      </c>
      <c r="AI4918" t="str">
        <f>IF(AH4918="","",VLOOKUP(AH4918,'Сотрудники и ссылки'!A:B,2,0))</f>
        <v/>
      </c>
      <c r="AJ4918" t="str">
        <f>IF(AH4918="","",VLOOKUP(AH4918,'Сотрудники и ссылки'!A:C,3,0))</f>
        <v/>
      </c>
      <c r="AL4918" s="2" t="str">
        <f>IF(AK4918="","",AK4918+VLOOKUP(I4918,'Вид исследования'!B:E,4,0))</f>
        <v/>
      </c>
      <c r="AM4918" s="2" t="str">
        <f>IF(AK4918="","",AK4918+VLOOKUP(I4918,'Вид исследования'!B:F,5,0))</f>
        <v/>
      </c>
      <c r="AQ4918" t="str">
        <f>IFERROR(IF(L4918="","",VLOOKUP(L4918&amp;I4918,Продукция!A:K,11,0)),"обратитесь к админ справочника")</f>
        <v/>
      </c>
      <c r="AS4918" t="str">
        <f>IFERROR(IF(L4918="","",VLOOKUP(L4918&amp;I4918,Продукция!A:J,10,0)),"обратитесь к админ справочника")</f>
        <v/>
      </c>
    </row>
    <row r="4919" spans="1:45" x14ac:dyDescent="0.25">
      <c r="A4919" t="str">
        <f t="shared" si="86"/>
        <v/>
      </c>
      <c r="B4919" t="str">
        <f>IF(E4919="","",INDEX(Лаборатории!A:A,MATCH('Производственный контроль'!E4919,Лаборатории!B:B,0)))</f>
        <v/>
      </c>
      <c r="C4919" t="str">
        <f>IF(E4919="","",VLOOKUP(E4919,Лаборатории!B:D,3,0))</f>
        <v/>
      </c>
      <c r="E4919" s="150"/>
      <c r="J4919" t="str">
        <f>IF(L4919="","",VLOOKUP(L4919,Продукция!B:D,3,0))</f>
        <v/>
      </c>
      <c r="K4919" t="str">
        <f>IF(L4919="","",VLOOKUP(L4919,Продукция!B:C,2,0))</f>
        <v/>
      </c>
      <c r="L4919" s="151"/>
      <c r="M4919" t="str">
        <f>IF(L4919="","",VLOOKUP(L4919,Продукция!B:L,11,0))</f>
        <v/>
      </c>
      <c r="AB4919" t="str">
        <f>IF(L4919="","",VLOOKUP(L4919&amp;I4919,Продукция!A:I,9,0))</f>
        <v/>
      </c>
      <c r="AF4919" t="str">
        <f>IF(AD4919="","",VLOOKUP(AD4919,'Сотрудники и ссылки'!A:B,2,0))</f>
        <v/>
      </c>
      <c r="AG4919" t="str">
        <f>IF(AD4919="","",VLOOKUP(AD4919,'Сотрудники и ссылки'!A:C,3,0))</f>
        <v/>
      </c>
      <c r="AI4919" t="str">
        <f>IF(AH4919="","",VLOOKUP(AH4919,'Сотрудники и ссылки'!A:B,2,0))</f>
        <v/>
      </c>
      <c r="AJ4919" t="str">
        <f>IF(AH4919="","",VLOOKUP(AH4919,'Сотрудники и ссылки'!A:C,3,0))</f>
        <v/>
      </c>
      <c r="AL4919" s="2" t="str">
        <f>IF(AK4919="","",AK4919+VLOOKUP(I4919,'Вид исследования'!B:E,4,0))</f>
        <v/>
      </c>
      <c r="AM4919" s="2" t="str">
        <f>IF(AK4919="","",AK4919+VLOOKUP(I4919,'Вид исследования'!B:F,5,0))</f>
        <v/>
      </c>
      <c r="AQ4919" t="str">
        <f>IFERROR(IF(L4919="","",VLOOKUP(L4919&amp;I4919,Продукция!A:K,11,0)),"обратитесь к админ справочника")</f>
        <v/>
      </c>
      <c r="AS4919" t="str">
        <f>IFERROR(IF(L4919="","",VLOOKUP(L4919&amp;I4919,Продукция!A:J,10,0)),"обратитесь к админ справочника")</f>
        <v/>
      </c>
    </row>
    <row r="4920" spans="1:45" x14ac:dyDescent="0.25">
      <c r="A4920" t="str">
        <f t="shared" si="86"/>
        <v/>
      </c>
      <c r="B4920" t="str">
        <f>IF(E4920="","",INDEX(Лаборатории!A:A,MATCH('Производственный контроль'!E4920,Лаборатории!B:B,0)))</f>
        <v/>
      </c>
      <c r="C4920" t="str">
        <f>IF(E4920="","",VLOOKUP(E4920,Лаборатории!B:D,3,0))</f>
        <v/>
      </c>
      <c r="E4920" s="150"/>
      <c r="J4920" t="str">
        <f>IF(L4920="","",VLOOKUP(L4920,Продукция!B:D,3,0))</f>
        <v/>
      </c>
      <c r="K4920" t="str">
        <f>IF(L4920="","",VLOOKUP(L4920,Продукция!B:C,2,0))</f>
        <v/>
      </c>
      <c r="L4920" s="151"/>
      <c r="M4920" t="str">
        <f>IF(L4920="","",VLOOKUP(L4920,Продукция!B:L,11,0))</f>
        <v/>
      </c>
      <c r="AB4920" t="str">
        <f>IF(L4920="","",VLOOKUP(L4920&amp;I4920,Продукция!A:I,9,0))</f>
        <v/>
      </c>
      <c r="AF4920" t="str">
        <f>IF(AD4920="","",VLOOKUP(AD4920,'Сотрудники и ссылки'!A:B,2,0))</f>
        <v/>
      </c>
      <c r="AG4920" t="str">
        <f>IF(AD4920="","",VLOOKUP(AD4920,'Сотрудники и ссылки'!A:C,3,0))</f>
        <v/>
      </c>
      <c r="AI4920" t="str">
        <f>IF(AH4920="","",VLOOKUP(AH4920,'Сотрудники и ссылки'!A:B,2,0))</f>
        <v/>
      </c>
      <c r="AJ4920" t="str">
        <f>IF(AH4920="","",VLOOKUP(AH4920,'Сотрудники и ссылки'!A:C,3,0))</f>
        <v/>
      </c>
      <c r="AL4920" s="2" t="str">
        <f>IF(AK4920="","",AK4920+VLOOKUP(I4920,'Вид исследования'!B:E,4,0))</f>
        <v/>
      </c>
      <c r="AM4920" s="2" t="str">
        <f>IF(AK4920="","",AK4920+VLOOKUP(I4920,'Вид исследования'!B:F,5,0))</f>
        <v/>
      </c>
      <c r="AQ4920" t="str">
        <f>IFERROR(IF(L4920="","",VLOOKUP(L4920&amp;I4920,Продукция!A:K,11,0)),"обратитесь к админ справочника")</f>
        <v/>
      </c>
      <c r="AS4920" t="str">
        <f>IFERROR(IF(L4920="","",VLOOKUP(L4920&amp;I4920,Продукция!A:J,10,0)),"обратитесь к админ справочника")</f>
        <v/>
      </c>
    </row>
    <row r="4921" spans="1:45" x14ac:dyDescent="0.25">
      <c r="A4921" t="str">
        <f t="shared" si="86"/>
        <v/>
      </c>
      <c r="B4921" t="str">
        <f>IF(E4921="","",INDEX(Лаборатории!A:A,MATCH('Производственный контроль'!E4921,Лаборатории!B:B,0)))</f>
        <v/>
      </c>
      <c r="C4921" t="str">
        <f>IF(E4921="","",VLOOKUP(E4921,Лаборатории!B:D,3,0))</f>
        <v/>
      </c>
      <c r="E4921" s="150"/>
      <c r="J4921" t="str">
        <f>IF(L4921="","",VLOOKUP(L4921,Продукция!B:D,3,0))</f>
        <v/>
      </c>
      <c r="K4921" t="str">
        <f>IF(L4921="","",VLOOKUP(L4921,Продукция!B:C,2,0))</f>
        <v/>
      </c>
      <c r="L4921" s="151"/>
      <c r="M4921" t="str">
        <f>IF(L4921="","",VLOOKUP(L4921,Продукция!B:L,11,0))</f>
        <v/>
      </c>
      <c r="AB4921" t="str">
        <f>IF(L4921="","",VLOOKUP(L4921&amp;I4921,Продукция!A:I,9,0))</f>
        <v/>
      </c>
      <c r="AF4921" t="str">
        <f>IF(AD4921="","",VLOOKUP(AD4921,'Сотрудники и ссылки'!A:B,2,0))</f>
        <v/>
      </c>
      <c r="AG4921" t="str">
        <f>IF(AD4921="","",VLOOKUP(AD4921,'Сотрудники и ссылки'!A:C,3,0))</f>
        <v/>
      </c>
      <c r="AI4921" t="str">
        <f>IF(AH4921="","",VLOOKUP(AH4921,'Сотрудники и ссылки'!A:B,2,0))</f>
        <v/>
      </c>
      <c r="AJ4921" t="str">
        <f>IF(AH4921="","",VLOOKUP(AH4921,'Сотрудники и ссылки'!A:C,3,0))</f>
        <v/>
      </c>
      <c r="AL4921" s="2" t="str">
        <f>IF(AK4921="","",AK4921+VLOOKUP(I4921,'Вид исследования'!B:E,4,0))</f>
        <v/>
      </c>
      <c r="AM4921" s="2" t="str">
        <f>IF(AK4921="","",AK4921+VLOOKUP(I4921,'Вид исследования'!B:F,5,0))</f>
        <v/>
      </c>
      <c r="AQ4921" t="str">
        <f>IFERROR(IF(L4921="","",VLOOKUP(L4921&amp;I4921,Продукция!A:K,11,0)),"обратитесь к админ справочника")</f>
        <v/>
      </c>
      <c r="AS4921" t="str">
        <f>IFERROR(IF(L4921="","",VLOOKUP(L4921&amp;I4921,Продукция!A:J,10,0)),"обратитесь к админ справочника")</f>
        <v/>
      </c>
    </row>
    <row r="4922" spans="1:45" x14ac:dyDescent="0.25">
      <c r="A4922" t="str">
        <f t="shared" si="86"/>
        <v/>
      </c>
      <c r="B4922" t="str">
        <f>IF(E4922="","",INDEX(Лаборатории!A:A,MATCH('Производственный контроль'!E4922,Лаборатории!B:B,0)))</f>
        <v/>
      </c>
      <c r="C4922" t="str">
        <f>IF(E4922="","",VLOOKUP(E4922,Лаборатории!B:D,3,0))</f>
        <v/>
      </c>
      <c r="E4922" s="150"/>
      <c r="J4922" t="str">
        <f>IF(L4922="","",VLOOKUP(L4922,Продукция!B:D,3,0))</f>
        <v/>
      </c>
      <c r="K4922" t="str">
        <f>IF(L4922="","",VLOOKUP(L4922,Продукция!B:C,2,0))</f>
        <v/>
      </c>
      <c r="L4922" s="151"/>
      <c r="M4922" t="str">
        <f>IF(L4922="","",VLOOKUP(L4922,Продукция!B:L,11,0))</f>
        <v/>
      </c>
      <c r="AB4922" t="str">
        <f>IF(L4922="","",VLOOKUP(L4922&amp;I4922,Продукция!A:I,9,0))</f>
        <v/>
      </c>
      <c r="AF4922" t="str">
        <f>IF(AD4922="","",VLOOKUP(AD4922,'Сотрудники и ссылки'!A:B,2,0))</f>
        <v/>
      </c>
      <c r="AG4922" t="str">
        <f>IF(AD4922="","",VLOOKUP(AD4922,'Сотрудники и ссылки'!A:C,3,0))</f>
        <v/>
      </c>
      <c r="AI4922" t="str">
        <f>IF(AH4922="","",VLOOKUP(AH4922,'Сотрудники и ссылки'!A:B,2,0))</f>
        <v/>
      </c>
      <c r="AJ4922" t="str">
        <f>IF(AH4922="","",VLOOKUP(AH4922,'Сотрудники и ссылки'!A:C,3,0))</f>
        <v/>
      </c>
      <c r="AL4922" s="2" t="str">
        <f>IF(AK4922="","",AK4922+VLOOKUP(I4922,'Вид исследования'!B:E,4,0))</f>
        <v/>
      </c>
      <c r="AM4922" s="2" t="str">
        <f>IF(AK4922="","",AK4922+VLOOKUP(I4922,'Вид исследования'!B:F,5,0))</f>
        <v/>
      </c>
      <c r="AQ4922" t="str">
        <f>IFERROR(IF(L4922="","",VLOOKUP(L4922&amp;I4922,Продукция!A:K,11,0)),"обратитесь к админ справочника")</f>
        <v/>
      </c>
      <c r="AS4922" t="str">
        <f>IFERROR(IF(L4922="","",VLOOKUP(L4922&amp;I4922,Продукция!A:J,10,0)),"обратитесь к админ справочника")</f>
        <v/>
      </c>
    </row>
    <row r="4923" spans="1:45" x14ac:dyDescent="0.25">
      <c r="A4923" t="str">
        <f t="shared" si="86"/>
        <v/>
      </c>
      <c r="B4923" t="str">
        <f>IF(E4923="","",INDEX(Лаборатории!A:A,MATCH('Производственный контроль'!E4923,Лаборатории!B:B,0)))</f>
        <v/>
      </c>
      <c r="C4923" t="str">
        <f>IF(E4923="","",VLOOKUP(E4923,Лаборатории!B:D,3,0))</f>
        <v/>
      </c>
      <c r="E4923" s="150"/>
      <c r="J4923" t="str">
        <f>IF(L4923="","",VLOOKUP(L4923,Продукция!B:D,3,0))</f>
        <v/>
      </c>
      <c r="K4923" t="str">
        <f>IF(L4923="","",VLOOKUP(L4923,Продукция!B:C,2,0))</f>
        <v/>
      </c>
      <c r="L4923" s="151"/>
      <c r="M4923" t="str">
        <f>IF(L4923="","",VLOOKUP(L4923,Продукция!B:L,11,0))</f>
        <v/>
      </c>
      <c r="AB4923" t="str">
        <f>IF(L4923="","",VLOOKUP(L4923&amp;I4923,Продукция!A:I,9,0))</f>
        <v/>
      </c>
      <c r="AF4923" t="str">
        <f>IF(AD4923="","",VLOOKUP(AD4923,'Сотрудники и ссылки'!A:B,2,0))</f>
        <v/>
      </c>
      <c r="AG4923" t="str">
        <f>IF(AD4923="","",VLOOKUP(AD4923,'Сотрудники и ссылки'!A:C,3,0))</f>
        <v/>
      </c>
      <c r="AI4923" t="str">
        <f>IF(AH4923="","",VLOOKUP(AH4923,'Сотрудники и ссылки'!A:B,2,0))</f>
        <v/>
      </c>
      <c r="AJ4923" t="str">
        <f>IF(AH4923="","",VLOOKUP(AH4923,'Сотрудники и ссылки'!A:C,3,0))</f>
        <v/>
      </c>
      <c r="AL4923" s="2" t="str">
        <f>IF(AK4923="","",AK4923+VLOOKUP(I4923,'Вид исследования'!B:E,4,0))</f>
        <v/>
      </c>
      <c r="AM4923" s="2" t="str">
        <f>IF(AK4923="","",AK4923+VLOOKUP(I4923,'Вид исследования'!B:F,5,0))</f>
        <v/>
      </c>
      <c r="AQ4923" t="str">
        <f>IFERROR(IF(L4923="","",VLOOKUP(L4923&amp;I4923,Продукция!A:K,11,0)),"обратитесь к админ справочника")</f>
        <v/>
      </c>
      <c r="AS4923" t="str">
        <f>IFERROR(IF(L4923="","",VLOOKUP(L4923&amp;I4923,Продукция!A:J,10,0)),"обратитесь к админ справочника")</f>
        <v/>
      </c>
    </row>
    <row r="4924" spans="1:45" x14ac:dyDescent="0.25">
      <c r="A4924" t="str">
        <f t="shared" si="86"/>
        <v/>
      </c>
      <c r="B4924" t="str">
        <f>IF(E4924="","",INDEX(Лаборатории!A:A,MATCH('Производственный контроль'!E4924,Лаборатории!B:B,0)))</f>
        <v/>
      </c>
      <c r="C4924" t="str">
        <f>IF(E4924="","",VLOOKUP(E4924,Лаборатории!B:D,3,0))</f>
        <v/>
      </c>
      <c r="E4924" s="150"/>
      <c r="J4924" t="str">
        <f>IF(L4924="","",VLOOKUP(L4924,Продукция!B:D,3,0))</f>
        <v/>
      </c>
      <c r="K4924" t="str">
        <f>IF(L4924="","",VLOOKUP(L4924,Продукция!B:C,2,0))</f>
        <v/>
      </c>
      <c r="L4924" s="151"/>
      <c r="M4924" t="str">
        <f>IF(L4924="","",VLOOKUP(L4924,Продукция!B:L,11,0))</f>
        <v/>
      </c>
      <c r="AB4924" t="str">
        <f>IF(L4924="","",VLOOKUP(L4924&amp;I4924,Продукция!A:I,9,0))</f>
        <v/>
      </c>
      <c r="AF4924" t="str">
        <f>IF(AD4924="","",VLOOKUP(AD4924,'Сотрудники и ссылки'!A:B,2,0))</f>
        <v/>
      </c>
      <c r="AG4924" t="str">
        <f>IF(AD4924="","",VLOOKUP(AD4924,'Сотрудники и ссылки'!A:C,3,0))</f>
        <v/>
      </c>
      <c r="AI4924" t="str">
        <f>IF(AH4924="","",VLOOKUP(AH4924,'Сотрудники и ссылки'!A:B,2,0))</f>
        <v/>
      </c>
      <c r="AJ4924" t="str">
        <f>IF(AH4924="","",VLOOKUP(AH4924,'Сотрудники и ссылки'!A:C,3,0))</f>
        <v/>
      </c>
      <c r="AL4924" s="2" t="str">
        <f>IF(AK4924="","",AK4924+VLOOKUP(I4924,'Вид исследования'!B:E,4,0))</f>
        <v/>
      </c>
      <c r="AM4924" s="2" t="str">
        <f>IF(AK4924="","",AK4924+VLOOKUP(I4924,'Вид исследования'!B:F,5,0))</f>
        <v/>
      </c>
      <c r="AQ4924" t="str">
        <f>IFERROR(IF(L4924="","",VLOOKUP(L4924&amp;I4924,Продукция!A:K,11,0)),"обратитесь к админ справочника")</f>
        <v/>
      </c>
      <c r="AS4924" t="str">
        <f>IFERROR(IF(L4924="","",VLOOKUP(L4924&amp;I4924,Продукция!A:J,10,0)),"обратитесь к админ справочника")</f>
        <v/>
      </c>
    </row>
    <row r="4925" spans="1:45" x14ac:dyDescent="0.25">
      <c r="A4925" t="str">
        <f t="shared" si="86"/>
        <v/>
      </c>
      <c r="B4925" t="str">
        <f>IF(E4925="","",INDEX(Лаборатории!A:A,MATCH('Производственный контроль'!E4925,Лаборатории!B:B,0)))</f>
        <v/>
      </c>
      <c r="C4925" t="str">
        <f>IF(E4925="","",VLOOKUP(E4925,Лаборатории!B:D,3,0))</f>
        <v/>
      </c>
      <c r="E4925" s="150"/>
      <c r="J4925" t="str">
        <f>IF(L4925="","",VLOOKUP(L4925,Продукция!B:D,3,0))</f>
        <v/>
      </c>
      <c r="K4925" t="str">
        <f>IF(L4925="","",VLOOKUP(L4925,Продукция!B:C,2,0))</f>
        <v/>
      </c>
      <c r="L4925" s="151"/>
      <c r="M4925" t="str">
        <f>IF(L4925="","",VLOOKUP(L4925,Продукция!B:L,11,0))</f>
        <v/>
      </c>
      <c r="AB4925" t="str">
        <f>IF(L4925="","",VLOOKUP(L4925&amp;I4925,Продукция!A:I,9,0))</f>
        <v/>
      </c>
      <c r="AF4925" t="str">
        <f>IF(AD4925="","",VLOOKUP(AD4925,'Сотрудники и ссылки'!A:B,2,0))</f>
        <v/>
      </c>
      <c r="AG4925" t="str">
        <f>IF(AD4925="","",VLOOKUP(AD4925,'Сотрудники и ссылки'!A:C,3,0))</f>
        <v/>
      </c>
      <c r="AI4925" t="str">
        <f>IF(AH4925="","",VLOOKUP(AH4925,'Сотрудники и ссылки'!A:B,2,0))</f>
        <v/>
      </c>
      <c r="AJ4925" t="str">
        <f>IF(AH4925="","",VLOOKUP(AH4925,'Сотрудники и ссылки'!A:C,3,0))</f>
        <v/>
      </c>
      <c r="AL4925" s="2" t="str">
        <f>IF(AK4925="","",AK4925+VLOOKUP(I4925,'Вид исследования'!B:E,4,0))</f>
        <v/>
      </c>
      <c r="AM4925" s="2" t="str">
        <f>IF(AK4925="","",AK4925+VLOOKUP(I4925,'Вид исследования'!B:F,5,0))</f>
        <v/>
      </c>
      <c r="AQ4925" t="str">
        <f>IFERROR(IF(L4925="","",VLOOKUP(L4925&amp;I4925,Продукция!A:K,11,0)),"обратитесь к админ справочника")</f>
        <v/>
      </c>
      <c r="AS4925" t="str">
        <f>IFERROR(IF(L4925="","",VLOOKUP(L4925&amp;I4925,Продукция!A:J,10,0)),"обратитесь к админ справочника")</f>
        <v/>
      </c>
    </row>
    <row r="4926" spans="1:45" x14ac:dyDescent="0.25">
      <c r="A4926" t="str">
        <f t="shared" si="86"/>
        <v/>
      </c>
      <c r="B4926" t="str">
        <f>IF(E4926="","",INDEX(Лаборатории!A:A,MATCH('Производственный контроль'!E4926,Лаборатории!B:B,0)))</f>
        <v/>
      </c>
      <c r="C4926" t="str">
        <f>IF(E4926="","",VLOOKUP(E4926,Лаборатории!B:D,3,0))</f>
        <v/>
      </c>
      <c r="E4926" s="150"/>
      <c r="J4926" t="str">
        <f>IF(L4926="","",VLOOKUP(L4926,Продукция!B:D,3,0))</f>
        <v/>
      </c>
      <c r="K4926" t="str">
        <f>IF(L4926="","",VLOOKUP(L4926,Продукция!B:C,2,0))</f>
        <v/>
      </c>
      <c r="L4926" s="151"/>
      <c r="M4926" t="str">
        <f>IF(L4926="","",VLOOKUP(L4926,Продукция!B:L,11,0))</f>
        <v/>
      </c>
      <c r="AB4926" t="str">
        <f>IF(L4926="","",VLOOKUP(L4926&amp;I4926,Продукция!A:I,9,0))</f>
        <v/>
      </c>
      <c r="AF4926" t="str">
        <f>IF(AD4926="","",VLOOKUP(AD4926,'Сотрудники и ссылки'!A:B,2,0))</f>
        <v/>
      </c>
      <c r="AG4926" t="str">
        <f>IF(AD4926="","",VLOOKUP(AD4926,'Сотрудники и ссылки'!A:C,3,0))</f>
        <v/>
      </c>
      <c r="AI4926" t="str">
        <f>IF(AH4926="","",VLOOKUP(AH4926,'Сотрудники и ссылки'!A:B,2,0))</f>
        <v/>
      </c>
      <c r="AJ4926" t="str">
        <f>IF(AH4926="","",VLOOKUP(AH4926,'Сотрудники и ссылки'!A:C,3,0))</f>
        <v/>
      </c>
      <c r="AL4926" s="2" t="str">
        <f>IF(AK4926="","",AK4926+VLOOKUP(I4926,'Вид исследования'!B:E,4,0))</f>
        <v/>
      </c>
      <c r="AM4926" s="2" t="str">
        <f>IF(AK4926="","",AK4926+VLOOKUP(I4926,'Вид исследования'!B:F,5,0))</f>
        <v/>
      </c>
      <c r="AQ4926" t="str">
        <f>IFERROR(IF(L4926="","",VLOOKUP(L4926&amp;I4926,Продукция!A:K,11,0)),"обратитесь к админ справочника")</f>
        <v/>
      </c>
      <c r="AS4926" t="str">
        <f>IFERROR(IF(L4926="","",VLOOKUP(L4926&amp;I4926,Продукция!A:J,10,0)),"обратитесь к админ справочника")</f>
        <v/>
      </c>
    </row>
    <row r="4927" spans="1:45" x14ac:dyDescent="0.25">
      <c r="A4927" t="str">
        <f t="shared" si="86"/>
        <v/>
      </c>
      <c r="B4927" t="str">
        <f>IF(E4927="","",INDEX(Лаборатории!A:A,MATCH('Производственный контроль'!E4927,Лаборатории!B:B,0)))</f>
        <v/>
      </c>
      <c r="C4927" t="str">
        <f>IF(E4927="","",VLOOKUP(E4927,Лаборатории!B:D,3,0))</f>
        <v/>
      </c>
      <c r="E4927" s="150"/>
      <c r="J4927" t="str">
        <f>IF(L4927="","",VLOOKUP(L4927,Продукция!B:D,3,0))</f>
        <v/>
      </c>
      <c r="K4927" t="str">
        <f>IF(L4927="","",VLOOKUP(L4927,Продукция!B:C,2,0))</f>
        <v/>
      </c>
      <c r="L4927" s="151"/>
      <c r="M4927" t="str">
        <f>IF(L4927="","",VLOOKUP(L4927,Продукция!B:L,11,0))</f>
        <v/>
      </c>
      <c r="AB4927" t="str">
        <f>IF(L4927="","",VLOOKUP(L4927&amp;I4927,Продукция!A:I,9,0))</f>
        <v/>
      </c>
      <c r="AF4927" t="str">
        <f>IF(AD4927="","",VLOOKUP(AD4927,'Сотрудники и ссылки'!A:B,2,0))</f>
        <v/>
      </c>
      <c r="AG4927" t="str">
        <f>IF(AD4927="","",VLOOKUP(AD4927,'Сотрудники и ссылки'!A:C,3,0))</f>
        <v/>
      </c>
      <c r="AI4927" t="str">
        <f>IF(AH4927="","",VLOOKUP(AH4927,'Сотрудники и ссылки'!A:B,2,0))</f>
        <v/>
      </c>
      <c r="AJ4927" t="str">
        <f>IF(AH4927="","",VLOOKUP(AH4927,'Сотрудники и ссылки'!A:C,3,0))</f>
        <v/>
      </c>
      <c r="AL4927" s="2" t="str">
        <f>IF(AK4927="","",AK4927+VLOOKUP(I4927,'Вид исследования'!B:E,4,0))</f>
        <v/>
      </c>
      <c r="AM4927" s="2" t="str">
        <f>IF(AK4927="","",AK4927+VLOOKUP(I4927,'Вид исследования'!B:F,5,0))</f>
        <v/>
      </c>
      <c r="AQ4927" t="str">
        <f>IFERROR(IF(L4927="","",VLOOKUP(L4927&amp;I4927,Продукция!A:K,11,0)),"обратитесь к админ справочника")</f>
        <v/>
      </c>
      <c r="AS4927" t="str">
        <f>IFERROR(IF(L4927="","",VLOOKUP(L4927&amp;I4927,Продукция!A:J,10,0)),"обратитесь к админ справочника")</f>
        <v/>
      </c>
    </row>
    <row r="4928" spans="1:45" x14ac:dyDescent="0.25">
      <c r="A4928" t="str">
        <f t="shared" si="86"/>
        <v/>
      </c>
      <c r="B4928" t="str">
        <f>IF(E4928="","",INDEX(Лаборатории!A:A,MATCH('Производственный контроль'!E4928,Лаборатории!B:B,0)))</f>
        <v/>
      </c>
      <c r="C4928" t="str">
        <f>IF(E4928="","",VLOOKUP(E4928,Лаборатории!B:D,3,0))</f>
        <v/>
      </c>
      <c r="E4928" s="150"/>
      <c r="J4928" t="str">
        <f>IF(L4928="","",VLOOKUP(L4928,Продукция!B:D,3,0))</f>
        <v/>
      </c>
      <c r="K4928" t="str">
        <f>IF(L4928="","",VLOOKUP(L4928,Продукция!B:C,2,0))</f>
        <v/>
      </c>
      <c r="L4928" s="151"/>
      <c r="M4928" t="str">
        <f>IF(L4928="","",VLOOKUP(L4928,Продукция!B:L,11,0))</f>
        <v/>
      </c>
      <c r="AB4928" t="str">
        <f>IF(L4928="","",VLOOKUP(L4928&amp;I4928,Продукция!A:I,9,0))</f>
        <v/>
      </c>
      <c r="AF4928" t="str">
        <f>IF(AD4928="","",VLOOKUP(AD4928,'Сотрудники и ссылки'!A:B,2,0))</f>
        <v/>
      </c>
      <c r="AG4928" t="str">
        <f>IF(AD4928="","",VLOOKUP(AD4928,'Сотрудники и ссылки'!A:C,3,0))</f>
        <v/>
      </c>
      <c r="AI4928" t="str">
        <f>IF(AH4928="","",VLOOKUP(AH4928,'Сотрудники и ссылки'!A:B,2,0))</f>
        <v/>
      </c>
      <c r="AJ4928" t="str">
        <f>IF(AH4928="","",VLOOKUP(AH4928,'Сотрудники и ссылки'!A:C,3,0))</f>
        <v/>
      </c>
      <c r="AL4928" s="2" t="str">
        <f>IF(AK4928="","",AK4928+VLOOKUP(I4928,'Вид исследования'!B:E,4,0))</f>
        <v/>
      </c>
      <c r="AM4928" s="2" t="str">
        <f>IF(AK4928="","",AK4928+VLOOKUP(I4928,'Вид исследования'!B:F,5,0))</f>
        <v/>
      </c>
      <c r="AQ4928" t="str">
        <f>IFERROR(IF(L4928="","",VLOOKUP(L4928&amp;I4928,Продукция!A:K,11,0)),"обратитесь к админ справочника")</f>
        <v/>
      </c>
      <c r="AS4928" t="str">
        <f>IFERROR(IF(L4928="","",VLOOKUP(L4928&amp;I4928,Продукция!A:J,10,0)),"обратитесь к админ справочника")</f>
        <v/>
      </c>
    </row>
    <row r="4929" spans="1:45" x14ac:dyDescent="0.25">
      <c r="A4929" t="str">
        <f t="shared" si="86"/>
        <v/>
      </c>
      <c r="B4929" t="str">
        <f>IF(E4929="","",INDEX(Лаборатории!A:A,MATCH('Производственный контроль'!E4929,Лаборатории!B:B,0)))</f>
        <v/>
      </c>
      <c r="C4929" t="str">
        <f>IF(E4929="","",VLOOKUP(E4929,Лаборатории!B:D,3,0))</f>
        <v/>
      </c>
      <c r="E4929" s="150"/>
      <c r="J4929" t="str">
        <f>IF(L4929="","",VLOOKUP(L4929,Продукция!B:D,3,0))</f>
        <v/>
      </c>
      <c r="K4929" t="str">
        <f>IF(L4929="","",VLOOKUP(L4929,Продукция!B:C,2,0))</f>
        <v/>
      </c>
      <c r="L4929" s="151"/>
      <c r="M4929" t="str">
        <f>IF(L4929="","",VLOOKUP(L4929,Продукция!B:L,11,0))</f>
        <v/>
      </c>
      <c r="AB4929" t="str">
        <f>IF(L4929="","",VLOOKUP(L4929&amp;I4929,Продукция!A:I,9,0))</f>
        <v/>
      </c>
      <c r="AF4929" t="str">
        <f>IF(AD4929="","",VLOOKUP(AD4929,'Сотрудники и ссылки'!A:B,2,0))</f>
        <v/>
      </c>
      <c r="AG4929" t="str">
        <f>IF(AD4929="","",VLOOKUP(AD4929,'Сотрудники и ссылки'!A:C,3,0))</f>
        <v/>
      </c>
      <c r="AI4929" t="str">
        <f>IF(AH4929="","",VLOOKUP(AH4929,'Сотрудники и ссылки'!A:B,2,0))</f>
        <v/>
      </c>
      <c r="AJ4929" t="str">
        <f>IF(AH4929="","",VLOOKUP(AH4929,'Сотрудники и ссылки'!A:C,3,0))</f>
        <v/>
      </c>
      <c r="AL4929" s="2" t="str">
        <f>IF(AK4929="","",AK4929+VLOOKUP(I4929,'Вид исследования'!B:E,4,0))</f>
        <v/>
      </c>
      <c r="AM4929" s="2" t="str">
        <f>IF(AK4929="","",AK4929+VLOOKUP(I4929,'Вид исследования'!B:F,5,0))</f>
        <v/>
      </c>
      <c r="AQ4929" t="str">
        <f>IFERROR(IF(L4929="","",VLOOKUP(L4929&amp;I4929,Продукция!A:K,11,0)),"обратитесь к админ справочника")</f>
        <v/>
      </c>
      <c r="AS4929" t="str">
        <f>IFERROR(IF(L4929="","",VLOOKUP(L4929&amp;I4929,Продукция!A:J,10,0)),"обратитесь к админ справочника")</f>
        <v/>
      </c>
    </row>
    <row r="4930" spans="1:45" x14ac:dyDescent="0.25">
      <c r="A4930" t="str">
        <f t="shared" si="86"/>
        <v/>
      </c>
      <c r="B4930" t="str">
        <f>IF(E4930="","",INDEX(Лаборатории!A:A,MATCH('Производственный контроль'!E4930,Лаборатории!B:B,0)))</f>
        <v/>
      </c>
      <c r="C4930" t="str">
        <f>IF(E4930="","",VLOOKUP(E4930,Лаборатории!B:D,3,0))</f>
        <v/>
      </c>
      <c r="E4930" s="150"/>
      <c r="J4930" t="str">
        <f>IF(L4930="","",VLOOKUP(L4930,Продукция!B:D,3,0))</f>
        <v/>
      </c>
      <c r="K4930" t="str">
        <f>IF(L4930="","",VLOOKUP(L4930,Продукция!B:C,2,0))</f>
        <v/>
      </c>
      <c r="L4930" s="151"/>
      <c r="M4930" t="str">
        <f>IF(L4930="","",VLOOKUP(L4930,Продукция!B:L,11,0))</f>
        <v/>
      </c>
      <c r="AB4930" t="str">
        <f>IF(L4930="","",VLOOKUP(L4930&amp;I4930,Продукция!A:I,9,0))</f>
        <v/>
      </c>
      <c r="AF4930" t="str">
        <f>IF(AD4930="","",VLOOKUP(AD4930,'Сотрудники и ссылки'!A:B,2,0))</f>
        <v/>
      </c>
      <c r="AG4930" t="str">
        <f>IF(AD4930="","",VLOOKUP(AD4930,'Сотрудники и ссылки'!A:C,3,0))</f>
        <v/>
      </c>
      <c r="AI4930" t="str">
        <f>IF(AH4930="","",VLOOKUP(AH4930,'Сотрудники и ссылки'!A:B,2,0))</f>
        <v/>
      </c>
      <c r="AJ4930" t="str">
        <f>IF(AH4930="","",VLOOKUP(AH4930,'Сотрудники и ссылки'!A:C,3,0))</f>
        <v/>
      </c>
      <c r="AL4930" s="2" t="str">
        <f>IF(AK4930="","",AK4930+VLOOKUP(I4930,'Вид исследования'!B:E,4,0))</f>
        <v/>
      </c>
      <c r="AM4930" s="2" t="str">
        <f>IF(AK4930="","",AK4930+VLOOKUP(I4930,'Вид исследования'!B:F,5,0))</f>
        <v/>
      </c>
      <c r="AQ4930" t="str">
        <f>IFERROR(IF(L4930="","",VLOOKUP(L4930&amp;I4930,Продукция!A:K,11,0)),"обратитесь к админ справочника")</f>
        <v/>
      </c>
      <c r="AS4930" t="str">
        <f>IFERROR(IF(L4930="","",VLOOKUP(L4930&amp;I4930,Продукция!A:J,10,0)),"обратитесь к админ справочника")</f>
        <v/>
      </c>
    </row>
    <row r="4931" spans="1:45" x14ac:dyDescent="0.25">
      <c r="A4931" t="str">
        <f t="shared" si="86"/>
        <v/>
      </c>
      <c r="B4931" t="str">
        <f>IF(E4931="","",INDEX(Лаборатории!A:A,MATCH('Производственный контроль'!E4931,Лаборатории!B:B,0)))</f>
        <v/>
      </c>
      <c r="C4931" t="str">
        <f>IF(E4931="","",VLOOKUP(E4931,Лаборатории!B:D,3,0))</f>
        <v/>
      </c>
      <c r="E4931" s="150"/>
      <c r="J4931" t="str">
        <f>IF(L4931="","",VLOOKUP(L4931,Продукция!B:D,3,0))</f>
        <v/>
      </c>
      <c r="K4931" t="str">
        <f>IF(L4931="","",VLOOKUP(L4931,Продукция!B:C,2,0))</f>
        <v/>
      </c>
      <c r="L4931" s="151"/>
      <c r="M4931" t="str">
        <f>IF(L4931="","",VLOOKUP(L4931,Продукция!B:L,11,0))</f>
        <v/>
      </c>
      <c r="AB4931" t="str">
        <f>IF(L4931="","",VLOOKUP(L4931&amp;I4931,Продукция!A:I,9,0))</f>
        <v/>
      </c>
      <c r="AF4931" t="str">
        <f>IF(AD4931="","",VLOOKUP(AD4931,'Сотрудники и ссылки'!A:B,2,0))</f>
        <v/>
      </c>
      <c r="AG4931" t="str">
        <f>IF(AD4931="","",VLOOKUP(AD4931,'Сотрудники и ссылки'!A:C,3,0))</f>
        <v/>
      </c>
      <c r="AI4931" t="str">
        <f>IF(AH4931="","",VLOOKUP(AH4931,'Сотрудники и ссылки'!A:B,2,0))</f>
        <v/>
      </c>
      <c r="AJ4931" t="str">
        <f>IF(AH4931="","",VLOOKUP(AH4931,'Сотрудники и ссылки'!A:C,3,0))</f>
        <v/>
      </c>
      <c r="AL4931" s="2" t="str">
        <f>IF(AK4931="","",AK4931+VLOOKUP(I4931,'Вид исследования'!B:E,4,0))</f>
        <v/>
      </c>
      <c r="AM4931" s="2" t="str">
        <f>IF(AK4931="","",AK4931+VLOOKUP(I4931,'Вид исследования'!B:F,5,0))</f>
        <v/>
      </c>
      <c r="AQ4931" t="str">
        <f>IFERROR(IF(L4931="","",VLOOKUP(L4931&amp;I4931,Продукция!A:K,11,0)),"обратитесь к админ справочника")</f>
        <v/>
      </c>
      <c r="AS4931" t="str">
        <f>IFERROR(IF(L4931="","",VLOOKUP(L4931&amp;I4931,Продукция!A:J,10,0)),"обратитесь к админ справочника")</f>
        <v/>
      </c>
    </row>
    <row r="4932" spans="1:45" x14ac:dyDescent="0.25">
      <c r="A4932" t="str">
        <f t="shared" si="86"/>
        <v/>
      </c>
      <c r="B4932" t="str">
        <f>IF(E4932="","",INDEX(Лаборатории!A:A,MATCH('Производственный контроль'!E4932,Лаборатории!B:B,0)))</f>
        <v/>
      </c>
      <c r="C4932" t="str">
        <f>IF(E4932="","",VLOOKUP(E4932,Лаборатории!B:D,3,0))</f>
        <v/>
      </c>
      <c r="E4932" s="150"/>
      <c r="J4932" t="str">
        <f>IF(L4932="","",VLOOKUP(L4932,Продукция!B:D,3,0))</f>
        <v/>
      </c>
      <c r="K4932" t="str">
        <f>IF(L4932="","",VLOOKUP(L4932,Продукция!B:C,2,0))</f>
        <v/>
      </c>
      <c r="L4932" s="151"/>
      <c r="M4932" t="str">
        <f>IF(L4932="","",VLOOKUP(L4932,Продукция!B:L,11,0))</f>
        <v/>
      </c>
      <c r="AB4932" t="str">
        <f>IF(L4932="","",VLOOKUP(L4932&amp;I4932,Продукция!A:I,9,0))</f>
        <v/>
      </c>
      <c r="AF4932" t="str">
        <f>IF(AD4932="","",VLOOKUP(AD4932,'Сотрудники и ссылки'!A:B,2,0))</f>
        <v/>
      </c>
      <c r="AG4932" t="str">
        <f>IF(AD4932="","",VLOOKUP(AD4932,'Сотрудники и ссылки'!A:C,3,0))</f>
        <v/>
      </c>
      <c r="AI4932" t="str">
        <f>IF(AH4932="","",VLOOKUP(AH4932,'Сотрудники и ссылки'!A:B,2,0))</f>
        <v/>
      </c>
      <c r="AJ4932" t="str">
        <f>IF(AH4932="","",VLOOKUP(AH4932,'Сотрудники и ссылки'!A:C,3,0))</f>
        <v/>
      </c>
      <c r="AL4932" s="2" t="str">
        <f>IF(AK4932="","",AK4932+VLOOKUP(I4932,'Вид исследования'!B:E,4,0))</f>
        <v/>
      </c>
      <c r="AM4932" s="2" t="str">
        <f>IF(AK4932="","",AK4932+VLOOKUP(I4932,'Вид исследования'!B:F,5,0))</f>
        <v/>
      </c>
      <c r="AQ4932" t="str">
        <f>IFERROR(IF(L4932="","",VLOOKUP(L4932&amp;I4932,Продукция!A:K,11,0)),"обратитесь к админ справочника")</f>
        <v/>
      </c>
      <c r="AS4932" t="str">
        <f>IFERROR(IF(L4932="","",VLOOKUP(L4932&amp;I4932,Продукция!A:J,10,0)),"обратитесь к админ справочника")</f>
        <v/>
      </c>
    </row>
    <row r="4933" spans="1:45" x14ac:dyDescent="0.25">
      <c r="A4933" t="str">
        <f t="shared" si="86"/>
        <v/>
      </c>
      <c r="B4933" t="str">
        <f>IF(E4933="","",INDEX(Лаборатории!A:A,MATCH('Производственный контроль'!E4933,Лаборатории!B:B,0)))</f>
        <v/>
      </c>
      <c r="C4933" t="str">
        <f>IF(E4933="","",VLOOKUP(E4933,Лаборатории!B:D,3,0))</f>
        <v/>
      </c>
      <c r="E4933" s="150"/>
      <c r="J4933" t="str">
        <f>IF(L4933="","",VLOOKUP(L4933,Продукция!B:D,3,0))</f>
        <v/>
      </c>
      <c r="K4933" t="str">
        <f>IF(L4933="","",VLOOKUP(L4933,Продукция!B:C,2,0))</f>
        <v/>
      </c>
      <c r="L4933" s="151"/>
      <c r="M4933" t="str">
        <f>IF(L4933="","",VLOOKUP(L4933,Продукция!B:L,11,0))</f>
        <v/>
      </c>
      <c r="AB4933" t="str">
        <f>IF(L4933="","",VLOOKUP(L4933&amp;I4933,Продукция!A:I,9,0))</f>
        <v/>
      </c>
      <c r="AF4933" t="str">
        <f>IF(AD4933="","",VLOOKUP(AD4933,'Сотрудники и ссылки'!A:B,2,0))</f>
        <v/>
      </c>
      <c r="AG4933" t="str">
        <f>IF(AD4933="","",VLOOKUP(AD4933,'Сотрудники и ссылки'!A:C,3,0))</f>
        <v/>
      </c>
      <c r="AI4933" t="str">
        <f>IF(AH4933="","",VLOOKUP(AH4933,'Сотрудники и ссылки'!A:B,2,0))</f>
        <v/>
      </c>
      <c r="AJ4933" t="str">
        <f>IF(AH4933="","",VLOOKUP(AH4933,'Сотрудники и ссылки'!A:C,3,0))</f>
        <v/>
      </c>
      <c r="AL4933" s="2" t="str">
        <f>IF(AK4933="","",AK4933+VLOOKUP(I4933,'Вид исследования'!B:E,4,0))</f>
        <v/>
      </c>
      <c r="AM4933" s="2" t="str">
        <f>IF(AK4933="","",AK4933+VLOOKUP(I4933,'Вид исследования'!B:F,5,0))</f>
        <v/>
      </c>
      <c r="AQ4933" t="str">
        <f>IFERROR(IF(L4933="","",VLOOKUP(L4933&amp;I4933,Продукция!A:K,11,0)),"обратитесь к админ справочника")</f>
        <v/>
      </c>
      <c r="AS4933" t="str">
        <f>IFERROR(IF(L4933="","",VLOOKUP(L4933&amp;I4933,Продукция!A:J,10,0)),"обратитесь к админ справочника")</f>
        <v/>
      </c>
    </row>
    <row r="4934" spans="1:45" x14ac:dyDescent="0.25">
      <c r="A4934" t="str">
        <f t="shared" si="86"/>
        <v/>
      </c>
      <c r="B4934" t="str">
        <f>IF(E4934="","",INDEX(Лаборатории!A:A,MATCH('Производственный контроль'!E4934,Лаборатории!B:B,0)))</f>
        <v/>
      </c>
      <c r="C4934" t="str">
        <f>IF(E4934="","",VLOOKUP(E4934,Лаборатории!B:D,3,0))</f>
        <v/>
      </c>
      <c r="E4934" s="150"/>
      <c r="J4934" t="str">
        <f>IF(L4934="","",VLOOKUP(L4934,Продукция!B:D,3,0))</f>
        <v/>
      </c>
      <c r="K4934" t="str">
        <f>IF(L4934="","",VLOOKUP(L4934,Продукция!B:C,2,0))</f>
        <v/>
      </c>
      <c r="L4934" s="151"/>
      <c r="M4934" t="str">
        <f>IF(L4934="","",VLOOKUP(L4934,Продукция!B:L,11,0))</f>
        <v/>
      </c>
      <c r="AB4934" t="str">
        <f>IF(L4934="","",VLOOKUP(L4934&amp;I4934,Продукция!A:I,9,0))</f>
        <v/>
      </c>
      <c r="AF4934" t="str">
        <f>IF(AD4934="","",VLOOKUP(AD4934,'Сотрудники и ссылки'!A:B,2,0))</f>
        <v/>
      </c>
      <c r="AG4934" t="str">
        <f>IF(AD4934="","",VLOOKUP(AD4934,'Сотрудники и ссылки'!A:C,3,0))</f>
        <v/>
      </c>
      <c r="AI4934" t="str">
        <f>IF(AH4934="","",VLOOKUP(AH4934,'Сотрудники и ссылки'!A:B,2,0))</f>
        <v/>
      </c>
      <c r="AJ4934" t="str">
        <f>IF(AH4934="","",VLOOKUP(AH4934,'Сотрудники и ссылки'!A:C,3,0))</f>
        <v/>
      </c>
      <c r="AL4934" s="2" t="str">
        <f>IF(AK4934="","",AK4934+VLOOKUP(I4934,'Вид исследования'!B:E,4,0))</f>
        <v/>
      </c>
      <c r="AM4934" s="2" t="str">
        <f>IF(AK4934="","",AK4934+VLOOKUP(I4934,'Вид исследования'!B:F,5,0))</f>
        <v/>
      </c>
      <c r="AQ4934" t="str">
        <f>IFERROR(IF(L4934="","",VLOOKUP(L4934&amp;I4934,Продукция!A:K,11,0)),"обратитесь к админ справочника")</f>
        <v/>
      </c>
      <c r="AS4934" t="str">
        <f>IFERROR(IF(L4934="","",VLOOKUP(L4934&amp;I4934,Продукция!A:J,10,0)),"обратитесь к админ справочника")</f>
        <v/>
      </c>
    </row>
    <row r="4935" spans="1:45" x14ac:dyDescent="0.25">
      <c r="A4935" t="str">
        <f t="shared" si="86"/>
        <v/>
      </c>
      <c r="B4935" t="str">
        <f>IF(E4935="","",INDEX(Лаборатории!A:A,MATCH('Производственный контроль'!E4935,Лаборатории!B:B,0)))</f>
        <v/>
      </c>
      <c r="C4935" t="str">
        <f>IF(E4935="","",VLOOKUP(E4935,Лаборатории!B:D,3,0))</f>
        <v/>
      </c>
      <c r="E4935" s="150"/>
      <c r="J4935" t="str">
        <f>IF(L4935="","",VLOOKUP(L4935,Продукция!B:D,3,0))</f>
        <v/>
      </c>
      <c r="K4935" t="str">
        <f>IF(L4935="","",VLOOKUP(L4935,Продукция!B:C,2,0))</f>
        <v/>
      </c>
      <c r="L4935" s="151"/>
      <c r="M4935" t="str">
        <f>IF(L4935="","",VLOOKUP(L4935,Продукция!B:L,11,0))</f>
        <v/>
      </c>
      <c r="AB4935" t="str">
        <f>IF(L4935="","",VLOOKUP(L4935&amp;I4935,Продукция!A:I,9,0))</f>
        <v/>
      </c>
      <c r="AF4935" t="str">
        <f>IF(AD4935="","",VLOOKUP(AD4935,'Сотрудники и ссылки'!A:B,2,0))</f>
        <v/>
      </c>
      <c r="AG4935" t="str">
        <f>IF(AD4935="","",VLOOKUP(AD4935,'Сотрудники и ссылки'!A:C,3,0))</f>
        <v/>
      </c>
      <c r="AI4935" t="str">
        <f>IF(AH4935="","",VLOOKUP(AH4935,'Сотрудники и ссылки'!A:B,2,0))</f>
        <v/>
      </c>
      <c r="AJ4935" t="str">
        <f>IF(AH4935="","",VLOOKUP(AH4935,'Сотрудники и ссылки'!A:C,3,0))</f>
        <v/>
      </c>
      <c r="AL4935" s="2" t="str">
        <f>IF(AK4935="","",AK4935+VLOOKUP(I4935,'Вид исследования'!B:E,4,0))</f>
        <v/>
      </c>
      <c r="AM4935" s="2" t="str">
        <f>IF(AK4935="","",AK4935+VLOOKUP(I4935,'Вид исследования'!B:F,5,0))</f>
        <v/>
      </c>
      <c r="AQ4935" t="str">
        <f>IFERROR(IF(L4935="","",VLOOKUP(L4935&amp;I4935,Продукция!A:K,11,0)),"обратитесь к админ справочника")</f>
        <v/>
      </c>
      <c r="AS4935" t="str">
        <f>IFERROR(IF(L4935="","",VLOOKUP(L4935&amp;I4935,Продукция!A:J,10,0)),"обратитесь к админ справочника")</f>
        <v/>
      </c>
    </row>
    <row r="4936" spans="1:45" x14ac:dyDescent="0.25">
      <c r="A4936" t="str">
        <f t="shared" si="86"/>
        <v/>
      </c>
      <c r="B4936" t="str">
        <f>IF(E4936="","",INDEX(Лаборатории!A:A,MATCH('Производственный контроль'!E4936,Лаборатории!B:B,0)))</f>
        <v/>
      </c>
      <c r="C4936" t="str">
        <f>IF(E4936="","",VLOOKUP(E4936,Лаборатории!B:D,3,0))</f>
        <v/>
      </c>
      <c r="E4936" s="150"/>
      <c r="J4936" t="str">
        <f>IF(L4936="","",VLOOKUP(L4936,Продукция!B:D,3,0))</f>
        <v/>
      </c>
      <c r="K4936" t="str">
        <f>IF(L4936="","",VLOOKUP(L4936,Продукция!B:C,2,0))</f>
        <v/>
      </c>
      <c r="L4936" s="151"/>
      <c r="M4936" t="str">
        <f>IF(L4936="","",VLOOKUP(L4936,Продукция!B:L,11,0))</f>
        <v/>
      </c>
      <c r="AB4936" t="str">
        <f>IF(L4936="","",VLOOKUP(L4936&amp;I4936,Продукция!A:I,9,0))</f>
        <v/>
      </c>
      <c r="AF4936" t="str">
        <f>IF(AD4936="","",VLOOKUP(AD4936,'Сотрудники и ссылки'!A:B,2,0))</f>
        <v/>
      </c>
      <c r="AG4936" t="str">
        <f>IF(AD4936="","",VLOOKUP(AD4936,'Сотрудники и ссылки'!A:C,3,0))</f>
        <v/>
      </c>
      <c r="AI4936" t="str">
        <f>IF(AH4936="","",VLOOKUP(AH4936,'Сотрудники и ссылки'!A:B,2,0))</f>
        <v/>
      </c>
      <c r="AJ4936" t="str">
        <f>IF(AH4936="","",VLOOKUP(AH4936,'Сотрудники и ссылки'!A:C,3,0))</f>
        <v/>
      </c>
      <c r="AL4936" s="2" t="str">
        <f>IF(AK4936="","",AK4936+VLOOKUP(I4936,'Вид исследования'!B:E,4,0))</f>
        <v/>
      </c>
      <c r="AM4936" s="2" t="str">
        <f>IF(AK4936="","",AK4936+VLOOKUP(I4936,'Вид исследования'!B:F,5,0))</f>
        <v/>
      </c>
      <c r="AQ4936" t="str">
        <f>IFERROR(IF(L4936="","",VLOOKUP(L4936&amp;I4936,Продукция!A:K,11,0)),"обратитесь к админ справочника")</f>
        <v/>
      </c>
      <c r="AS4936" t="str">
        <f>IFERROR(IF(L4936="","",VLOOKUP(L4936&amp;I4936,Продукция!A:J,10,0)),"обратитесь к админ справочника")</f>
        <v/>
      </c>
    </row>
    <row r="4937" spans="1:45" x14ac:dyDescent="0.25">
      <c r="A4937" t="str">
        <f t="shared" si="86"/>
        <v/>
      </c>
      <c r="B4937" t="str">
        <f>IF(E4937="","",INDEX(Лаборатории!A:A,MATCH('Производственный контроль'!E4937,Лаборатории!B:B,0)))</f>
        <v/>
      </c>
      <c r="C4937" t="str">
        <f>IF(E4937="","",VLOOKUP(E4937,Лаборатории!B:D,3,0))</f>
        <v/>
      </c>
      <c r="E4937" s="150"/>
      <c r="J4937" t="str">
        <f>IF(L4937="","",VLOOKUP(L4937,Продукция!B:D,3,0))</f>
        <v/>
      </c>
      <c r="K4937" t="str">
        <f>IF(L4937="","",VLOOKUP(L4937,Продукция!B:C,2,0))</f>
        <v/>
      </c>
      <c r="L4937" s="151"/>
      <c r="M4937" t="str">
        <f>IF(L4937="","",VLOOKUP(L4937,Продукция!B:L,11,0))</f>
        <v/>
      </c>
      <c r="AB4937" t="str">
        <f>IF(L4937="","",VLOOKUP(L4937&amp;I4937,Продукция!A:I,9,0))</f>
        <v/>
      </c>
      <c r="AF4937" t="str">
        <f>IF(AD4937="","",VLOOKUP(AD4937,'Сотрудники и ссылки'!A:B,2,0))</f>
        <v/>
      </c>
      <c r="AG4937" t="str">
        <f>IF(AD4937="","",VLOOKUP(AD4937,'Сотрудники и ссылки'!A:C,3,0))</f>
        <v/>
      </c>
      <c r="AI4937" t="str">
        <f>IF(AH4937="","",VLOOKUP(AH4937,'Сотрудники и ссылки'!A:B,2,0))</f>
        <v/>
      </c>
      <c r="AJ4937" t="str">
        <f>IF(AH4937="","",VLOOKUP(AH4937,'Сотрудники и ссылки'!A:C,3,0))</f>
        <v/>
      </c>
      <c r="AL4937" s="2" t="str">
        <f>IF(AK4937="","",AK4937+VLOOKUP(I4937,'Вид исследования'!B:E,4,0))</f>
        <v/>
      </c>
      <c r="AM4937" s="2" t="str">
        <f>IF(AK4937="","",AK4937+VLOOKUP(I4937,'Вид исследования'!B:F,5,0))</f>
        <v/>
      </c>
      <c r="AQ4937" t="str">
        <f>IFERROR(IF(L4937="","",VLOOKUP(L4937&amp;I4937,Продукция!A:K,11,0)),"обратитесь к админ справочника")</f>
        <v/>
      </c>
      <c r="AS4937" t="str">
        <f>IFERROR(IF(L4937="","",VLOOKUP(L4937&amp;I4937,Продукция!A:J,10,0)),"обратитесь к админ справочника")</f>
        <v/>
      </c>
    </row>
    <row r="4938" spans="1:45" x14ac:dyDescent="0.25">
      <c r="A4938" t="str">
        <f t="shared" si="86"/>
        <v/>
      </c>
      <c r="B4938" t="str">
        <f>IF(E4938="","",INDEX(Лаборатории!A:A,MATCH('Производственный контроль'!E4938,Лаборатории!B:B,0)))</f>
        <v/>
      </c>
      <c r="C4938" t="str">
        <f>IF(E4938="","",VLOOKUP(E4938,Лаборатории!B:D,3,0))</f>
        <v/>
      </c>
      <c r="E4938" s="150"/>
      <c r="J4938" t="str">
        <f>IF(L4938="","",VLOOKUP(L4938,Продукция!B:D,3,0))</f>
        <v/>
      </c>
      <c r="K4938" t="str">
        <f>IF(L4938="","",VLOOKUP(L4938,Продукция!B:C,2,0))</f>
        <v/>
      </c>
      <c r="L4938" s="151"/>
      <c r="M4938" t="str">
        <f>IF(L4938="","",VLOOKUP(L4938,Продукция!B:L,11,0))</f>
        <v/>
      </c>
      <c r="AB4938" t="str">
        <f>IF(L4938="","",VLOOKUP(L4938&amp;I4938,Продукция!A:I,9,0))</f>
        <v/>
      </c>
      <c r="AF4938" t="str">
        <f>IF(AD4938="","",VLOOKUP(AD4938,'Сотрудники и ссылки'!A:B,2,0))</f>
        <v/>
      </c>
      <c r="AG4938" t="str">
        <f>IF(AD4938="","",VLOOKUP(AD4938,'Сотрудники и ссылки'!A:C,3,0))</f>
        <v/>
      </c>
      <c r="AI4938" t="str">
        <f>IF(AH4938="","",VLOOKUP(AH4938,'Сотрудники и ссылки'!A:B,2,0))</f>
        <v/>
      </c>
      <c r="AJ4938" t="str">
        <f>IF(AH4938="","",VLOOKUP(AH4938,'Сотрудники и ссылки'!A:C,3,0))</f>
        <v/>
      </c>
      <c r="AL4938" s="2" t="str">
        <f>IF(AK4938="","",AK4938+VLOOKUP(I4938,'Вид исследования'!B:E,4,0))</f>
        <v/>
      </c>
      <c r="AM4938" s="2" t="str">
        <f>IF(AK4938="","",AK4938+VLOOKUP(I4938,'Вид исследования'!B:F,5,0))</f>
        <v/>
      </c>
      <c r="AQ4938" t="str">
        <f>IFERROR(IF(L4938="","",VLOOKUP(L4938&amp;I4938,Продукция!A:K,11,0)),"обратитесь к админ справочника")</f>
        <v/>
      </c>
      <c r="AS4938" t="str">
        <f>IFERROR(IF(L4938="","",VLOOKUP(L4938&amp;I4938,Продукция!A:J,10,0)),"обратитесь к админ справочника")</f>
        <v/>
      </c>
    </row>
    <row r="4939" spans="1:45" x14ac:dyDescent="0.25">
      <c r="A4939" t="str">
        <f t="shared" si="86"/>
        <v/>
      </c>
      <c r="B4939" t="str">
        <f>IF(E4939="","",INDEX(Лаборатории!A:A,MATCH('Производственный контроль'!E4939,Лаборатории!B:B,0)))</f>
        <v/>
      </c>
      <c r="C4939" t="str">
        <f>IF(E4939="","",VLOOKUP(E4939,Лаборатории!B:D,3,0))</f>
        <v/>
      </c>
      <c r="E4939" s="150"/>
      <c r="J4939" t="str">
        <f>IF(L4939="","",VLOOKUP(L4939,Продукция!B:D,3,0))</f>
        <v/>
      </c>
      <c r="K4939" t="str">
        <f>IF(L4939="","",VLOOKUP(L4939,Продукция!B:C,2,0))</f>
        <v/>
      </c>
      <c r="L4939" s="151"/>
      <c r="M4939" t="str">
        <f>IF(L4939="","",VLOOKUP(L4939,Продукция!B:L,11,0))</f>
        <v/>
      </c>
      <c r="AB4939" t="str">
        <f>IF(L4939="","",VLOOKUP(L4939&amp;I4939,Продукция!A:I,9,0))</f>
        <v/>
      </c>
      <c r="AF4939" t="str">
        <f>IF(AD4939="","",VLOOKUP(AD4939,'Сотрудники и ссылки'!A:B,2,0))</f>
        <v/>
      </c>
      <c r="AG4939" t="str">
        <f>IF(AD4939="","",VLOOKUP(AD4939,'Сотрудники и ссылки'!A:C,3,0))</f>
        <v/>
      </c>
      <c r="AI4939" t="str">
        <f>IF(AH4939="","",VLOOKUP(AH4939,'Сотрудники и ссылки'!A:B,2,0))</f>
        <v/>
      </c>
      <c r="AJ4939" t="str">
        <f>IF(AH4939="","",VLOOKUP(AH4939,'Сотрудники и ссылки'!A:C,3,0))</f>
        <v/>
      </c>
      <c r="AL4939" s="2" t="str">
        <f>IF(AK4939="","",AK4939+VLOOKUP(I4939,'Вид исследования'!B:E,4,0))</f>
        <v/>
      </c>
      <c r="AM4939" s="2" t="str">
        <f>IF(AK4939="","",AK4939+VLOOKUP(I4939,'Вид исследования'!B:F,5,0))</f>
        <v/>
      </c>
      <c r="AQ4939" t="str">
        <f>IFERROR(IF(L4939="","",VLOOKUP(L4939&amp;I4939,Продукция!A:K,11,0)),"обратитесь к админ справочника")</f>
        <v/>
      </c>
      <c r="AS4939" t="str">
        <f>IFERROR(IF(L4939="","",VLOOKUP(L4939&amp;I4939,Продукция!A:J,10,0)),"обратитесь к админ справочника")</f>
        <v/>
      </c>
    </row>
    <row r="4940" spans="1:45" x14ac:dyDescent="0.25">
      <c r="A4940" t="str">
        <f t="shared" ref="A4940:A5003" si="87">T4940&amp;I4940</f>
        <v/>
      </c>
      <c r="B4940" t="str">
        <f>IF(E4940="","",INDEX(Лаборатории!A:A,MATCH('Производственный контроль'!E4940,Лаборатории!B:B,0)))</f>
        <v/>
      </c>
      <c r="C4940" t="str">
        <f>IF(E4940="","",VLOOKUP(E4940,Лаборатории!B:D,3,0))</f>
        <v/>
      </c>
      <c r="E4940" s="150"/>
      <c r="J4940" t="str">
        <f>IF(L4940="","",VLOOKUP(L4940,Продукция!B:D,3,0))</f>
        <v/>
      </c>
      <c r="K4940" t="str">
        <f>IF(L4940="","",VLOOKUP(L4940,Продукция!B:C,2,0))</f>
        <v/>
      </c>
      <c r="L4940" s="151"/>
      <c r="M4940" t="str">
        <f>IF(L4940="","",VLOOKUP(L4940,Продукция!B:L,11,0))</f>
        <v/>
      </c>
      <c r="AB4940" t="str">
        <f>IF(L4940="","",VLOOKUP(L4940&amp;I4940,Продукция!A:I,9,0))</f>
        <v/>
      </c>
      <c r="AF4940" t="str">
        <f>IF(AD4940="","",VLOOKUP(AD4940,'Сотрудники и ссылки'!A:B,2,0))</f>
        <v/>
      </c>
      <c r="AG4940" t="str">
        <f>IF(AD4940="","",VLOOKUP(AD4940,'Сотрудники и ссылки'!A:C,3,0))</f>
        <v/>
      </c>
      <c r="AI4940" t="str">
        <f>IF(AH4940="","",VLOOKUP(AH4940,'Сотрудники и ссылки'!A:B,2,0))</f>
        <v/>
      </c>
      <c r="AJ4940" t="str">
        <f>IF(AH4940="","",VLOOKUP(AH4940,'Сотрудники и ссылки'!A:C,3,0))</f>
        <v/>
      </c>
      <c r="AL4940" s="2" t="str">
        <f>IF(AK4940="","",AK4940+VLOOKUP(I4940,'Вид исследования'!B:E,4,0))</f>
        <v/>
      </c>
      <c r="AM4940" s="2" t="str">
        <f>IF(AK4940="","",AK4940+VLOOKUP(I4940,'Вид исследования'!B:F,5,0))</f>
        <v/>
      </c>
      <c r="AQ4940" t="str">
        <f>IFERROR(IF(L4940="","",VLOOKUP(L4940&amp;I4940,Продукция!A:K,11,0)),"обратитесь к админ справочника")</f>
        <v/>
      </c>
      <c r="AS4940" t="str">
        <f>IFERROR(IF(L4940="","",VLOOKUP(L4940&amp;I4940,Продукция!A:J,10,0)),"обратитесь к админ справочника")</f>
        <v/>
      </c>
    </row>
    <row r="4941" spans="1:45" x14ac:dyDescent="0.25">
      <c r="A4941" t="str">
        <f t="shared" si="87"/>
        <v/>
      </c>
      <c r="B4941" t="str">
        <f>IF(E4941="","",INDEX(Лаборатории!A:A,MATCH('Производственный контроль'!E4941,Лаборатории!B:B,0)))</f>
        <v/>
      </c>
      <c r="C4941" t="str">
        <f>IF(E4941="","",VLOOKUP(E4941,Лаборатории!B:D,3,0))</f>
        <v/>
      </c>
      <c r="E4941" s="150"/>
      <c r="J4941" t="str">
        <f>IF(L4941="","",VLOOKUP(L4941,Продукция!B:D,3,0))</f>
        <v/>
      </c>
      <c r="K4941" t="str">
        <f>IF(L4941="","",VLOOKUP(L4941,Продукция!B:C,2,0))</f>
        <v/>
      </c>
      <c r="L4941" s="151"/>
      <c r="M4941" t="str">
        <f>IF(L4941="","",VLOOKUP(L4941,Продукция!B:L,11,0))</f>
        <v/>
      </c>
      <c r="AB4941" t="str">
        <f>IF(L4941="","",VLOOKUP(L4941&amp;I4941,Продукция!A:I,9,0))</f>
        <v/>
      </c>
      <c r="AF4941" t="str">
        <f>IF(AD4941="","",VLOOKUP(AD4941,'Сотрудники и ссылки'!A:B,2,0))</f>
        <v/>
      </c>
      <c r="AG4941" t="str">
        <f>IF(AD4941="","",VLOOKUP(AD4941,'Сотрудники и ссылки'!A:C,3,0))</f>
        <v/>
      </c>
      <c r="AI4941" t="str">
        <f>IF(AH4941="","",VLOOKUP(AH4941,'Сотрудники и ссылки'!A:B,2,0))</f>
        <v/>
      </c>
      <c r="AJ4941" t="str">
        <f>IF(AH4941="","",VLOOKUP(AH4941,'Сотрудники и ссылки'!A:C,3,0))</f>
        <v/>
      </c>
      <c r="AL4941" s="2" t="str">
        <f>IF(AK4941="","",AK4941+VLOOKUP(I4941,'Вид исследования'!B:E,4,0))</f>
        <v/>
      </c>
      <c r="AM4941" s="2" t="str">
        <f>IF(AK4941="","",AK4941+VLOOKUP(I4941,'Вид исследования'!B:F,5,0))</f>
        <v/>
      </c>
      <c r="AQ4941" t="str">
        <f>IFERROR(IF(L4941="","",VLOOKUP(L4941&amp;I4941,Продукция!A:K,11,0)),"обратитесь к админ справочника")</f>
        <v/>
      </c>
      <c r="AS4941" t="str">
        <f>IFERROR(IF(L4941="","",VLOOKUP(L4941&amp;I4941,Продукция!A:J,10,0)),"обратитесь к админ справочника")</f>
        <v/>
      </c>
    </row>
    <row r="4942" spans="1:45" x14ac:dyDescent="0.25">
      <c r="A4942" t="str">
        <f t="shared" si="87"/>
        <v/>
      </c>
      <c r="B4942" t="str">
        <f>IF(E4942="","",INDEX(Лаборатории!A:A,MATCH('Производственный контроль'!E4942,Лаборатории!B:B,0)))</f>
        <v/>
      </c>
      <c r="C4942" t="str">
        <f>IF(E4942="","",VLOOKUP(E4942,Лаборатории!B:D,3,0))</f>
        <v/>
      </c>
      <c r="E4942" s="150"/>
      <c r="J4942" t="str">
        <f>IF(L4942="","",VLOOKUP(L4942,Продукция!B:D,3,0))</f>
        <v/>
      </c>
      <c r="K4942" t="str">
        <f>IF(L4942="","",VLOOKUP(L4942,Продукция!B:C,2,0))</f>
        <v/>
      </c>
      <c r="L4942" s="151"/>
      <c r="M4942" t="str">
        <f>IF(L4942="","",VLOOKUP(L4942,Продукция!B:L,11,0))</f>
        <v/>
      </c>
      <c r="AB4942" t="str">
        <f>IF(L4942="","",VLOOKUP(L4942&amp;I4942,Продукция!A:I,9,0))</f>
        <v/>
      </c>
      <c r="AF4942" t="str">
        <f>IF(AD4942="","",VLOOKUP(AD4942,'Сотрудники и ссылки'!A:B,2,0))</f>
        <v/>
      </c>
      <c r="AG4942" t="str">
        <f>IF(AD4942="","",VLOOKUP(AD4942,'Сотрудники и ссылки'!A:C,3,0))</f>
        <v/>
      </c>
      <c r="AI4942" t="str">
        <f>IF(AH4942="","",VLOOKUP(AH4942,'Сотрудники и ссылки'!A:B,2,0))</f>
        <v/>
      </c>
      <c r="AJ4942" t="str">
        <f>IF(AH4942="","",VLOOKUP(AH4942,'Сотрудники и ссылки'!A:C,3,0))</f>
        <v/>
      </c>
      <c r="AL4942" s="2" t="str">
        <f>IF(AK4942="","",AK4942+VLOOKUP(I4942,'Вид исследования'!B:E,4,0))</f>
        <v/>
      </c>
      <c r="AM4942" s="2" t="str">
        <f>IF(AK4942="","",AK4942+VLOOKUP(I4942,'Вид исследования'!B:F,5,0))</f>
        <v/>
      </c>
      <c r="AQ4942" t="str">
        <f>IFERROR(IF(L4942="","",VLOOKUP(L4942&amp;I4942,Продукция!A:K,11,0)),"обратитесь к админ справочника")</f>
        <v/>
      </c>
      <c r="AS4942" t="str">
        <f>IFERROR(IF(L4942="","",VLOOKUP(L4942&amp;I4942,Продукция!A:J,10,0)),"обратитесь к админ справочника")</f>
        <v/>
      </c>
    </row>
    <row r="4943" spans="1:45" x14ac:dyDescent="0.25">
      <c r="A4943" t="str">
        <f t="shared" si="87"/>
        <v/>
      </c>
      <c r="B4943" t="str">
        <f>IF(E4943="","",INDEX(Лаборатории!A:A,MATCH('Производственный контроль'!E4943,Лаборатории!B:B,0)))</f>
        <v/>
      </c>
      <c r="C4943" t="str">
        <f>IF(E4943="","",VLOOKUP(E4943,Лаборатории!B:D,3,0))</f>
        <v/>
      </c>
      <c r="E4943" s="150"/>
      <c r="J4943" t="str">
        <f>IF(L4943="","",VLOOKUP(L4943,Продукция!B:D,3,0))</f>
        <v/>
      </c>
      <c r="K4943" t="str">
        <f>IF(L4943="","",VLOOKUP(L4943,Продукция!B:C,2,0))</f>
        <v/>
      </c>
      <c r="L4943" s="151"/>
      <c r="M4943" t="str">
        <f>IF(L4943="","",VLOOKUP(L4943,Продукция!B:L,11,0))</f>
        <v/>
      </c>
      <c r="AB4943" t="str">
        <f>IF(L4943="","",VLOOKUP(L4943&amp;I4943,Продукция!A:I,9,0))</f>
        <v/>
      </c>
      <c r="AF4943" t="str">
        <f>IF(AD4943="","",VLOOKUP(AD4943,'Сотрудники и ссылки'!A:B,2,0))</f>
        <v/>
      </c>
      <c r="AG4943" t="str">
        <f>IF(AD4943="","",VLOOKUP(AD4943,'Сотрудники и ссылки'!A:C,3,0))</f>
        <v/>
      </c>
      <c r="AI4943" t="str">
        <f>IF(AH4943="","",VLOOKUP(AH4943,'Сотрудники и ссылки'!A:B,2,0))</f>
        <v/>
      </c>
      <c r="AJ4943" t="str">
        <f>IF(AH4943="","",VLOOKUP(AH4943,'Сотрудники и ссылки'!A:C,3,0))</f>
        <v/>
      </c>
      <c r="AL4943" s="2" t="str">
        <f>IF(AK4943="","",AK4943+VLOOKUP(I4943,'Вид исследования'!B:E,4,0))</f>
        <v/>
      </c>
      <c r="AM4943" s="2" t="str">
        <f>IF(AK4943="","",AK4943+VLOOKUP(I4943,'Вид исследования'!B:F,5,0))</f>
        <v/>
      </c>
      <c r="AQ4943" t="str">
        <f>IFERROR(IF(L4943="","",VLOOKUP(L4943&amp;I4943,Продукция!A:K,11,0)),"обратитесь к админ справочника")</f>
        <v/>
      </c>
      <c r="AS4943" t="str">
        <f>IFERROR(IF(L4943="","",VLOOKUP(L4943&amp;I4943,Продукция!A:J,10,0)),"обратитесь к админ справочника")</f>
        <v/>
      </c>
    </row>
    <row r="4944" spans="1:45" x14ac:dyDescent="0.25">
      <c r="A4944" t="str">
        <f t="shared" si="87"/>
        <v/>
      </c>
      <c r="B4944" t="str">
        <f>IF(E4944="","",INDEX(Лаборатории!A:A,MATCH('Производственный контроль'!E4944,Лаборатории!B:B,0)))</f>
        <v/>
      </c>
      <c r="C4944" t="str">
        <f>IF(E4944="","",VLOOKUP(E4944,Лаборатории!B:D,3,0))</f>
        <v/>
      </c>
      <c r="E4944" s="150"/>
      <c r="J4944" t="str">
        <f>IF(L4944="","",VLOOKUP(L4944,Продукция!B:D,3,0))</f>
        <v/>
      </c>
      <c r="K4944" t="str">
        <f>IF(L4944="","",VLOOKUP(L4944,Продукция!B:C,2,0))</f>
        <v/>
      </c>
      <c r="L4944" s="151"/>
      <c r="M4944" t="str">
        <f>IF(L4944="","",VLOOKUP(L4944,Продукция!B:L,11,0))</f>
        <v/>
      </c>
      <c r="AB4944" t="str">
        <f>IF(L4944="","",VLOOKUP(L4944&amp;I4944,Продукция!A:I,9,0))</f>
        <v/>
      </c>
      <c r="AF4944" t="str">
        <f>IF(AD4944="","",VLOOKUP(AD4944,'Сотрудники и ссылки'!A:B,2,0))</f>
        <v/>
      </c>
      <c r="AG4944" t="str">
        <f>IF(AD4944="","",VLOOKUP(AD4944,'Сотрудники и ссылки'!A:C,3,0))</f>
        <v/>
      </c>
      <c r="AI4944" t="str">
        <f>IF(AH4944="","",VLOOKUP(AH4944,'Сотрудники и ссылки'!A:B,2,0))</f>
        <v/>
      </c>
      <c r="AJ4944" t="str">
        <f>IF(AH4944="","",VLOOKUP(AH4944,'Сотрудники и ссылки'!A:C,3,0))</f>
        <v/>
      </c>
      <c r="AL4944" s="2" t="str">
        <f>IF(AK4944="","",AK4944+VLOOKUP(I4944,'Вид исследования'!B:E,4,0))</f>
        <v/>
      </c>
      <c r="AM4944" s="2" t="str">
        <f>IF(AK4944="","",AK4944+VLOOKUP(I4944,'Вид исследования'!B:F,5,0))</f>
        <v/>
      </c>
      <c r="AQ4944" t="str">
        <f>IFERROR(IF(L4944="","",VLOOKUP(L4944&amp;I4944,Продукция!A:K,11,0)),"обратитесь к админ справочника")</f>
        <v/>
      </c>
      <c r="AS4944" t="str">
        <f>IFERROR(IF(L4944="","",VLOOKUP(L4944&amp;I4944,Продукция!A:J,10,0)),"обратитесь к админ справочника")</f>
        <v/>
      </c>
    </row>
    <row r="4945" spans="1:45" x14ac:dyDescent="0.25">
      <c r="A4945" t="str">
        <f t="shared" si="87"/>
        <v/>
      </c>
      <c r="B4945" t="str">
        <f>IF(E4945="","",INDEX(Лаборатории!A:A,MATCH('Производственный контроль'!E4945,Лаборатории!B:B,0)))</f>
        <v/>
      </c>
      <c r="C4945" t="str">
        <f>IF(E4945="","",VLOOKUP(E4945,Лаборатории!B:D,3,0))</f>
        <v/>
      </c>
      <c r="E4945" s="150"/>
      <c r="J4945" t="str">
        <f>IF(L4945="","",VLOOKUP(L4945,Продукция!B:D,3,0))</f>
        <v/>
      </c>
      <c r="K4945" t="str">
        <f>IF(L4945="","",VLOOKUP(L4945,Продукция!B:C,2,0))</f>
        <v/>
      </c>
      <c r="L4945" s="151"/>
      <c r="M4945" t="str">
        <f>IF(L4945="","",VLOOKUP(L4945,Продукция!B:L,11,0))</f>
        <v/>
      </c>
      <c r="AB4945" t="str">
        <f>IF(L4945="","",VLOOKUP(L4945&amp;I4945,Продукция!A:I,9,0))</f>
        <v/>
      </c>
      <c r="AF4945" t="str">
        <f>IF(AD4945="","",VLOOKUP(AD4945,'Сотрудники и ссылки'!A:B,2,0))</f>
        <v/>
      </c>
      <c r="AG4945" t="str">
        <f>IF(AD4945="","",VLOOKUP(AD4945,'Сотрудники и ссылки'!A:C,3,0))</f>
        <v/>
      </c>
      <c r="AI4945" t="str">
        <f>IF(AH4945="","",VLOOKUP(AH4945,'Сотрудники и ссылки'!A:B,2,0))</f>
        <v/>
      </c>
      <c r="AJ4945" t="str">
        <f>IF(AH4945="","",VLOOKUP(AH4945,'Сотрудники и ссылки'!A:C,3,0))</f>
        <v/>
      </c>
      <c r="AL4945" s="2" t="str">
        <f>IF(AK4945="","",AK4945+VLOOKUP(I4945,'Вид исследования'!B:E,4,0))</f>
        <v/>
      </c>
      <c r="AM4945" s="2" t="str">
        <f>IF(AK4945="","",AK4945+VLOOKUP(I4945,'Вид исследования'!B:F,5,0))</f>
        <v/>
      </c>
      <c r="AQ4945" t="str">
        <f>IFERROR(IF(L4945="","",VLOOKUP(L4945&amp;I4945,Продукция!A:K,11,0)),"обратитесь к админ справочника")</f>
        <v/>
      </c>
      <c r="AS4945" t="str">
        <f>IFERROR(IF(L4945="","",VLOOKUP(L4945&amp;I4945,Продукция!A:J,10,0)),"обратитесь к админ справочника")</f>
        <v/>
      </c>
    </row>
    <row r="4946" spans="1:45" x14ac:dyDescent="0.25">
      <c r="A4946" t="str">
        <f t="shared" si="87"/>
        <v/>
      </c>
      <c r="B4946" t="str">
        <f>IF(E4946="","",INDEX(Лаборатории!A:A,MATCH('Производственный контроль'!E4946,Лаборатории!B:B,0)))</f>
        <v/>
      </c>
      <c r="C4946" t="str">
        <f>IF(E4946="","",VLOOKUP(E4946,Лаборатории!B:D,3,0))</f>
        <v/>
      </c>
      <c r="E4946" s="150"/>
      <c r="J4946" t="str">
        <f>IF(L4946="","",VLOOKUP(L4946,Продукция!B:D,3,0))</f>
        <v/>
      </c>
      <c r="K4946" t="str">
        <f>IF(L4946="","",VLOOKUP(L4946,Продукция!B:C,2,0))</f>
        <v/>
      </c>
      <c r="L4946" s="151"/>
      <c r="M4946" t="str">
        <f>IF(L4946="","",VLOOKUP(L4946,Продукция!B:L,11,0))</f>
        <v/>
      </c>
      <c r="AB4946" t="str">
        <f>IF(L4946="","",VLOOKUP(L4946&amp;I4946,Продукция!A:I,9,0))</f>
        <v/>
      </c>
      <c r="AF4946" t="str">
        <f>IF(AD4946="","",VLOOKUP(AD4946,'Сотрудники и ссылки'!A:B,2,0))</f>
        <v/>
      </c>
      <c r="AG4946" t="str">
        <f>IF(AD4946="","",VLOOKUP(AD4946,'Сотрудники и ссылки'!A:C,3,0))</f>
        <v/>
      </c>
      <c r="AI4946" t="str">
        <f>IF(AH4946="","",VLOOKUP(AH4946,'Сотрудники и ссылки'!A:B,2,0))</f>
        <v/>
      </c>
      <c r="AJ4946" t="str">
        <f>IF(AH4946="","",VLOOKUP(AH4946,'Сотрудники и ссылки'!A:C,3,0))</f>
        <v/>
      </c>
      <c r="AL4946" s="2" t="str">
        <f>IF(AK4946="","",AK4946+VLOOKUP(I4946,'Вид исследования'!B:E,4,0))</f>
        <v/>
      </c>
      <c r="AM4946" s="2" t="str">
        <f>IF(AK4946="","",AK4946+VLOOKUP(I4946,'Вид исследования'!B:F,5,0))</f>
        <v/>
      </c>
      <c r="AQ4946" t="str">
        <f>IFERROR(IF(L4946="","",VLOOKUP(L4946&amp;I4946,Продукция!A:K,11,0)),"обратитесь к админ справочника")</f>
        <v/>
      </c>
      <c r="AS4946" t="str">
        <f>IFERROR(IF(L4946="","",VLOOKUP(L4946&amp;I4946,Продукция!A:J,10,0)),"обратитесь к админ справочника")</f>
        <v/>
      </c>
    </row>
    <row r="4947" spans="1:45" x14ac:dyDescent="0.25">
      <c r="A4947" t="str">
        <f t="shared" si="87"/>
        <v/>
      </c>
      <c r="B4947" t="str">
        <f>IF(E4947="","",INDEX(Лаборатории!A:A,MATCH('Производственный контроль'!E4947,Лаборатории!B:B,0)))</f>
        <v/>
      </c>
      <c r="C4947" t="str">
        <f>IF(E4947="","",VLOOKUP(E4947,Лаборатории!B:D,3,0))</f>
        <v/>
      </c>
      <c r="E4947" s="150"/>
      <c r="J4947" t="str">
        <f>IF(L4947="","",VLOOKUP(L4947,Продукция!B:D,3,0))</f>
        <v/>
      </c>
      <c r="K4947" t="str">
        <f>IF(L4947="","",VLOOKUP(L4947,Продукция!B:C,2,0))</f>
        <v/>
      </c>
      <c r="L4947" s="151"/>
      <c r="M4947" t="str">
        <f>IF(L4947="","",VLOOKUP(L4947,Продукция!B:L,11,0))</f>
        <v/>
      </c>
      <c r="AB4947" t="str">
        <f>IF(L4947="","",VLOOKUP(L4947&amp;I4947,Продукция!A:I,9,0))</f>
        <v/>
      </c>
      <c r="AF4947" t="str">
        <f>IF(AD4947="","",VLOOKUP(AD4947,'Сотрудники и ссылки'!A:B,2,0))</f>
        <v/>
      </c>
      <c r="AG4947" t="str">
        <f>IF(AD4947="","",VLOOKUP(AD4947,'Сотрудники и ссылки'!A:C,3,0))</f>
        <v/>
      </c>
      <c r="AI4947" t="str">
        <f>IF(AH4947="","",VLOOKUP(AH4947,'Сотрудники и ссылки'!A:B,2,0))</f>
        <v/>
      </c>
      <c r="AJ4947" t="str">
        <f>IF(AH4947="","",VLOOKUP(AH4947,'Сотрудники и ссылки'!A:C,3,0))</f>
        <v/>
      </c>
      <c r="AL4947" s="2" t="str">
        <f>IF(AK4947="","",AK4947+VLOOKUP(I4947,'Вид исследования'!B:E,4,0))</f>
        <v/>
      </c>
      <c r="AM4947" s="2" t="str">
        <f>IF(AK4947="","",AK4947+VLOOKUP(I4947,'Вид исследования'!B:F,5,0))</f>
        <v/>
      </c>
      <c r="AQ4947" t="str">
        <f>IFERROR(IF(L4947="","",VLOOKUP(L4947&amp;I4947,Продукция!A:K,11,0)),"обратитесь к админ справочника")</f>
        <v/>
      </c>
      <c r="AS4947" t="str">
        <f>IFERROR(IF(L4947="","",VLOOKUP(L4947&amp;I4947,Продукция!A:J,10,0)),"обратитесь к админ справочника")</f>
        <v/>
      </c>
    </row>
    <row r="4948" spans="1:45" x14ac:dyDescent="0.25">
      <c r="A4948" t="str">
        <f t="shared" si="87"/>
        <v/>
      </c>
      <c r="B4948" t="str">
        <f>IF(E4948="","",INDEX(Лаборатории!A:A,MATCH('Производственный контроль'!E4948,Лаборатории!B:B,0)))</f>
        <v/>
      </c>
      <c r="C4948" t="str">
        <f>IF(E4948="","",VLOOKUP(E4948,Лаборатории!B:D,3,0))</f>
        <v/>
      </c>
      <c r="E4948" s="150"/>
      <c r="J4948" t="str">
        <f>IF(L4948="","",VLOOKUP(L4948,Продукция!B:D,3,0))</f>
        <v/>
      </c>
      <c r="K4948" t="str">
        <f>IF(L4948="","",VLOOKUP(L4948,Продукция!B:C,2,0))</f>
        <v/>
      </c>
      <c r="L4948" s="151"/>
      <c r="M4948" t="str">
        <f>IF(L4948="","",VLOOKUP(L4948,Продукция!B:L,11,0))</f>
        <v/>
      </c>
      <c r="AB4948" t="str">
        <f>IF(L4948="","",VLOOKUP(L4948&amp;I4948,Продукция!A:I,9,0))</f>
        <v/>
      </c>
      <c r="AF4948" t="str">
        <f>IF(AD4948="","",VLOOKUP(AD4948,'Сотрудники и ссылки'!A:B,2,0))</f>
        <v/>
      </c>
      <c r="AG4948" t="str">
        <f>IF(AD4948="","",VLOOKUP(AD4948,'Сотрудники и ссылки'!A:C,3,0))</f>
        <v/>
      </c>
      <c r="AI4948" t="str">
        <f>IF(AH4948="","",VLOOKUP(AH4948,'Сотрудники и ссылки'!A:B,2,0))</f>
        <v/>
      </c>
      <c r="AJ4948" t="str">
        <f>IF(AH4948="","",VLOOKUP(AH4948,'Сотрудники и ссылки'!A:C,3,0))</f>
        <v/>
      </c>
      <c r="AL4948" s="2" t="str">
        <f>IF(AK4948="","",AK4948+VLOOKUP(I4948,'Вид исследования'!B:E,4,0))</f>
        <v/>
      </c>
      <c r="AM4948" s="2" t="str">
        <f>IF(AK4948="","",AK4948+VLOOKUP(I4948,'Вид исследования'!B:F,5,0))</f>
        <v/>
      </c>
      <c r="AQ4948" t="str">
        <f>IFERROR(IF(L4948="","",VLOOKUP(L4948&amp;I4948,Продукция!A:K,11,0)),"обратитесь к админ справочника")</f>
        <v/>
      </c>
      <c r="AS4948" t="str">
        <f>IFERROR(IF(L4948="","",VLOOKUP(L4948&amp;I4948,Продукция!A:J,10,0)),"обратитесь к админ справочника")</f>
        <v/>
      </c>
    </row>
    <row r="4949" spans="1:45" x14ac:dyDescent="0.25">
      <c r="A4949" t="str">
        <f t="shared" si="87"/>
        <v/>
      </c>
      <c r="B4949" t="str">
        <f>IF(E4949="","",INDEX(Лаборатории!A:A,MATCH('Производственный контроль'!E4949,Лаборатории!B:B,0)))</f>
        <v/>
      </c>
      <c r="C4949" t="str">
        <f>IF(E4949="","",VLOOKUP(E4949,Лаборатории!B:D,3,0))</f>
        <v/>
      </c>
      <c r="E4949" s="150"/>
      <c r="J4949" t="str">
        <f>IF(L4949="","",VLOOKUP(L4949,Продукция!B:D,3,0))</f>
        <v/>
      </c>
      <c r="K4949" t="str">
        <f>IF(L4949="","",VLOOKUP(L4949,Продукция!B:C,2,0))</f>
        <v/>
      </c>
      <c r="L4949" s="151"/>
      <c r="M4949" t="str">
        <f>IF(L4949="","",VLOOKUP(L4949,Продукция!B:L,11,0))</f>
        <v/>
      </c>
      <c r="AB4949" t="str">
        <f>IF(L4949="","",VLOOKUP(L4949&amp;I4949,Продукция!A:I,9,0))</f>
        <v/>
      </c>
      <c r="AF4949" t="str">
        <f>IF(AD4949="","",VLOOKUP(AD4949,'Сотрудники и ссылки'!A:B,2,0))</f>
        <v/>
      </c>
      <c r="AG4949" t="str">
        <f>IF(AD4949="","",VLOOKUP(AD4949,'Сотрудники и ссылки'!A:C,3,0))</f>
        <v/>
      </c>
      <c r="AI4949" t="str">
        <f>IF(AH4949="","",VLOOKUP(AH4949,'Сотрудники и ссылки'!A:B,2,0))</f>
        <v/>
      </c>
      <c r="AJ4949" t="str">
        <f>IF(AH4949="","",VLOOKUP(AH4949,'Сотрудники и ссылки'!A:C,3,0))</f>
        <v/>
      </c>
      <c r="AL4949" s="2" t="str">
        <f>IF(AK4949="","",AK4949+VLOOKUP(I4949,'Вид исследования'!B:E,4,0))</f>
        <v/>
      </c>
      <c r="AM4949" s="2" t="str">
        <f>IF(AK4949="","",AK4949+VLOOKUP(I4949,'Вид исследования'!B:F,5,0))</f>
        <v/>
      </c>
      <c r="AQ4949" t="str">
        <f>IFERROR(IF(L4949="","",VLOOKUP(L4949&amp;I4949,Продукция!A:K,11,0)),"обратитесь к админ справочника")</f>
        <v/>
      </c>
      <c r="AS4949" t="str">
        <f>IFERROR(IF(L4949="","",VLOOKUP(L4949&amp;I4949,Продукция!A:J,10,0)),"обратитесь к админ справочника")</f>
        <v/>
      </c>
    </row>
    <row r="4950" spans="1:45" x14ac:dyDescent="0.25">
      <c r="A4950" t="str">
        <f t="shared" si="87"/>
        <v/>
      </c>
      <c r="B4950" t="str">
        <f>IF(E4950="","",INDEX(Лаборатории!A:A,MATCH('Производственный контроль'!E4950,Лаборатории!B:B,0)))</f>
        <v/>
      </c>
      <c r="C4950" t="str">
        <f>IF(E4950="","",VLOOKUP(E4950,Лаборатории!B:D,3,0))</f>
        <v/>
      </c>
      <c r="E4950" s="150"/>
      <c r="J4950" t="str">
        <f>IF(L4950="","",VLOOKUP(L4950,Продукция!B:D,3,0))</f>
        <v/>
      </c>
      <c r="K4950" t="str">
        <f>IF(L4950="","",VLOOKUP(L4950,Продукция!B:C,2,0))</f>
        <v/>
      </c>
      <c r="L4950" s="151"/>
      <c r="M4950" t="str">
        <f>IF(L4950="","",VLOOKUP(L4950,Продукция!B:L,11,0))</f>
        <v/>
      </c>
      <c r="AB4950" t="str">
        <f>IF(L4950="","",VLOOKUP(L4950&amp;I4950,Продукция!A:I,9,0))</f>
        <v/>
      </c>
      <c r="AF4950" t="str">
        <f>IF(AD4950="","",VLOOKUP(AD4950,'Сотрудники и ссылки'!A:B,2,0))</f>
        <v/>
      </c>
      <c r="AG4950" t="str">
        <f>IF(AD4950="","",VLOOKUP(AD4950,'Сотрудники и ссылки'!A:C,3,0))</f>
        <v/>
      </c>
      <c r="AI4950" t="str">
        <f>IF(AH4950="","",VLOOKUP(AH4950,'Сотрудники и ссылки'!A:B,2,0))</f>
        <v/>
      </c>
      <c r="AJ4950" t="str">
        <f>IF(AH4950="","",VLOOKUP(AH4950,'Сотрудники и ссылки'!A:C,3,0))</f>
        <v/>
      </c>
      <c r="AL4950" s="2" t="str">
        <f>IF(AK4950="","",AK4950+VLOOKUP(I4950,'Вид исследования'!B:E,4,0))</f>
        <v/>
      </c>
      <c r="AM4950" s="2" t="str">
        <f>IF(AK4950="","",AK4950+VLOOKUP(I4950,'Вид исследования'!B:F,5,0))</f>
        <v/>
      </c>
      <c r="AQ4950" t="str">
        <f>IFERROR(IF(L4950="","",VLOOKUP(L4950&amp;I4950,Продукция!A:K,11,0)),"обратитесь к админ справочника")</f>
        <v/>
      </c>
      <c r="AS4950" t="str">
        <f>IFERROR(IF(L4950="","",VLOOKUP(L4950&amp;I4950,Продукция!A:J,10,0)),"обратитесь к админ справочника")</f>
        <v/>
      </c>
    </row>
    <row r="4951" spans="1:45" x14ac:dyDescent="0.25">
      <c r="A4951" t="str">
        <f t="shared" si="87"/>
        <v/>
      </c>
      <c r="B4951" t="str">
        <f>IF(E4951="","",INDEX(Лаборатории!A:A,MATCH('Производственный контроль'!E4951,Лаборатории!B:B,0)))</f>
        <v/>
      </c>
      <c r="C4951" t="str">
        <f>IF(E4951="","",VLOOKUP(E4951,Лаборатории!B:D,3,0))</f>
        <v/>
      </c>
      <c r="E4951" s="150"/>
      <c r="J4951" t="str">
        <f>IF(L4951="","",VLOOKUP(L4951,Продукция!B:D,3,0))</f>
        <v/>
      </c>
      <c r="K4951" t="str">
        <f>IF(L4951="","",VLOOKUP(L4951,Продукция!B:C,2,0))</f>
        <v/>
      </c>
      <c r="L4951" s="151"/>
      <c r="M4951" t="str">
        <f>IF(L4951="","",VLOOKUP(L4951,Продукция!B:L,11,0))</f>
        <v/>
      </c>
      <c r="AB4951" t="str">
        <f>IF(L4951="","",VLOOKUP(L4951&amp;I4951,Продукция!A:I,9,0))</f>
        <v/>
      </c>
      <c r="AF4951" t="str">
        <f>IF(AD4951="","",VLOOKUP(AD4951,'Сотрудники и ссылки'!A:B,2,0))</f>
        <v/>
      </c>
      <c r="AG4951" t="str">
        <f>IF(AD4951="","",VLOOKUP(AD4951,'Сотрудники и ссылки'!A:C,3,0))</f>
        <v/>
      </c>
      <c r="AI4951" t="str">
        <f>IF(AH4951="","",VLOOKUP(AH4951,'Сотрудники и ссылки'!A:B,2,0))</f>
        <v/>
      </c>
      <c r="AJ4951" t="str">
        <f>IF(AH4951="","",VLOOKUP(AH4951,'Сотрудники и ссылки'!A:C,3,0))</f>
        <v/>
      </c>
      <c r="AL4951" s="2" t="str">
        <f>IF(AK4951="","",AK4951+VLOOKUP(I4951,'Вид исследования'!B:E,4,0))</f>
        <v/>
      </c>
      <c r="AM4951" s="2" t="str">
        <f>IF(AK4951="","",AK4951+VLOOKUP(I4951,'Вид исследования'!B:F,5,0))</f>
        <v/>
      </c>
      <c r="AQ4951" t="str">
        <f>IFERROR(IF(L4951="","",VLOOKUP(L4951&amp;I4951,Продукция!A:K,11,0)),"обратитесь к админ справочника")</f>
        <v/>
      </c>
      <c r="AS4951" t="str">
        <f>IFERROR(IF(L4951="","",VLOOKUP(L4951&amp;I4951,Продукция!A:J,10,0)),"обратитесь к админ справочника")</f>
        <v/>
      </c>
    </row>
    <row r="4952" spans="1:45" x14ac:dyDescent="0.25">
      <c r="A4952" t="str">
        <f t="shared" si="87"/>
        <v/>
      </c>
      <c r="B4952" t="str">
        <f>IF(E4952="","",INDEX(Лаборатории!A:A,MATCH('Производственный контроль'!E4952,Лаборатории!B:B,0)))</f>
        <v/>
      </c>
      <c r="C4952" t="str">
        <f>IF(E4952="","",VLOOKUP(E4952,Лаборатории!B:D,3,0))</f>
        <v/>
      </c>
      <c r="E4952" s="150"/>
      <c r="J4952" t="str">
        <f>IF(L4952="","",VLOOKUP(L4952,Продукция!B:D,3,0))</f>
        <v/>
      </c>
      <c r="K4952" t="str">
        <f>IF(L4952="","",VLOOKUP(L4952,Продукция!B:C,2,0))</f>
        <v/>
      </c>
      <c r="L4952" s="151"/>
      <c r="M4952" t="str">
        <f>IF(L4952="","",VLOOKUP(L4952,Продукция!B:L,11,0))</f>
        <v/>
      </c>
      <c r="AB4952" t="str">
        <f>IF(L4952="","",VLOOKUP(L4952&amp;I4952,Продукция!A:I,9,0))</f>
        <v/>
      </c>
      <c r="AF4952" t="str">
        <f>IF(AD4952="","",VLOOKUP(AD4952,'Сотрудники и ссылки'!A:B,2,0))</f>
        <v/>
      </c>
      <c r="AG4952" t="str">
        <f>IF(AD4952="","",VLOOKUP(AD4952,'Сотрудники и ссылки'!A:C,3,0))</f>
        <v/>
      </c>
      <c r="AI4952" t="str">
        <f>IF(AH4952="","",VLOOKUP(AH4952,'Сотрудники и ссылки'!A:B,2,0))</f>
        <v/>
      </c>
      <c r="AJ4952" t="str">
        <f>IF(AH4952="","",VLOOKUP(AH4952,'Сотрудники и ссылки'!A:C,3,0))</f>
        <v/>
      </c>
      <c r="AL4952" s="2" t="str">
        <f>IF(AK4952="","",AK4952+VLOOKUP(I4952,'Вид исследования'!B:E,4,0))</f>
        <v/>
      </c>
      <c r="AM4952" s="2" t="str">
        <f>IF(AK4952="","",AK4952+VLOOKUP(I4952,'Вид исследования'!B:F,5,0))</f>
        <v/>
      </c>
      <c r="AQ4952" t="str">
        <f>IFERROR(IF(L4952="","",VLOOKUP(L4952&amp;I4952,Продукция!A:K,11,0)),"обратитесь к админ справочника")</f>
        <v/>
      </c>
      <c r="AS4952" t="str">
        <f>IFERROR(IF(L4952="","",VLOOKUP(L4952&amp;I4952,Продукция!A:J,10,0)),"обратитесь к админ справочника")</f>
        <v/>
      </c>
    </row>
    <row r="4953" spans="1:45" x14ac:dyDescent="0.25">
      <c r="A4953" t="str">
        <f t="shared" si="87"/>
        <v/>
      </c>
      <c r="B4953" t="str">
        <f>IF(E4953="","",INDEX(Лаборатории!A:A,MATCH('Производственный контроль'!E4953,Лаборатории!B:B,0)))</f>
        <v/>
      </c>
      <c r="C4953" t="str">
        <f>IF(E4953="","",VLOOKUP(E4953,Лаборатории!B:D,3,0))</f>
        <v/>
      </c>
      <c r="E4953" s="150"/>
      <c r="J4953" t="str">
        <f>IF(L4953="","",VLOOKUP(L4953,Продукция!B:D,3,0))</f>
        <v/>
      </c>
      <c r="K4953" t="str">
        <f>IF(L4953="","",VLOOKUP(L4953,Продукция!B:C,2,0))</f>
        <v/>
      </c>
      <c r="L4953" s="151"/>
      <c r="M4953" t="str">
        <f>IF(L4953="","",VLOOKUP(L4953,Продукция!B:L,11,0))</f>
        <v/>
      </c>
      <c r="AB4953" t="str">
        <f>IF(L4953="","",VLOOKUP(L4953&amp;I4953,Продукция!A:I,9,0))</f>
        <v/>
      </c>
      <c r="AF4953" t="str">
        <f>IF(AD4953="","",VLOOKUP(AD4953,'Сотрудники и ссылки'!A:B,2,0))</f>
        <v/>
      </c>
      <c r="AG4953" t="str">
        <f>IF(AD4953="","",VLOOKUP(AD4953,'Сотрудники и ссылки'!A:C,3,0))</f>
        <v/>
      </c>
      <c r="AI4953" t="str">
        <f>IF(AH4953="","",VLOOKUP(AH4953,'Сотрудники и ссылки'!A:B,2,0))</f>
        <v/>
      </c>
      <c r="AJ4953" t="str">
        <f>IF(AH4953="","",VLOOKUP(AH4953,'Сотрудники и ссылки'!A:C,3,0))</f>
        <v/>
      </c>
      <c r="AL4953" s="2" t="str">
        <f>IF(AK4953="","",AK4953+VLOOKUP(I4953,'Вид исследования'!B:E,4,0))</f>
        <v/>
      </c>
      <c r="AM4953" s="2" t="str">
        <f>IF(AK4953="","",AK4953+VLOOKUP(I4953,'Вид исследования'!B:F,5,0))</f>
        <v/>
      </c>
      <c r="AQ4953" t="str">
        <f>IFERROR(IF(L4953="","",VLOOKUP(L4953&amp;I4953,Продукция!A:K,11,0)),"обратитесь к админ справочника")</f>
        <v/>
      </c>
      <c r="AS4953" t="str">
        <f>IFERROR(IF(L4953="","",VLOOKUP(L4953&amp;I4953,Продукция!A:J,10,0)),"обратитесь к админ справочника")</f>
        <v/>
      </c>
    </row>
    <row r="4954" spans="1:45" x14ac:dyDescent="0.25">
      <c r="A4954" t="str">
        <f t="shared" si="87"/>
        <v/>
      </c>
      <c r="B4954" t="str">
        <f>IF(E4954="","",INDEX(Лаборатории!A:A,MATCH('Производственный контроль'!E4954,Лаборатории!B:B,0)))</f>
        <v/>
      </c>
      <c r="C4954" t="str">
        <f>IF(E4954="","",VLOOKUP(E4954,Лаборатории!B:D,3,0))</f>
        <v/>
      </c>
      <c r="E4954" s="150"/>
      <c r="J4954" t="str">
        <f>IF(L4954="","",VLOOKUP(L4954,Продукция!B:D,3,0))</f>
        <v/>
      </c>
      <c r="K4954" t="str">
        <f>IF(L4954="","",VLOOKUP(L4954,Продукция!B:C,2,0))</f>
        <v/>
      </c>
      <c r="L4954" s="151"/>
      <c r="M4954" t="str">
        <f>IF(L4954="","",VLOOKUP(L4954,Продукция!B:L,11,0))</f>
        <v/>
      </c>
      <c r="AB4954" t="str">
        <f>IF(L4954="","",VLOOKUP(L4954&amp;I4954,Продукция!A:I,9,0))</f>
        <v/>
      </c>
      <c r="AF4954" t="str">
        <f>IF(AD4954="","",VLOOKUP(AD4954,'Сотрудники и ссылки'!A:B,2,0))</f>
        <v/>
      </c>
      <c r="AG4954" t="str">
        <f>IF(AD4954="","",VLOOKUP(AD4954,'Сотрудники и ссылки'!A:C,3,0))</f>
        <v/>
      </c>
      <c r="AI4954" t="str">
        <f>IF(AH4954="","",VLOOKUP(AH4954,'Сотрудники и ссылки'!A:B,2,0))</f>
        <v/>
      </c>
      <c r="AJ4954" t="str">
        <f>IF(AH4954="","",VLOOKUP(AH4954,'Сотрудники и ссылки'!A:C,3,0))</f>
        <v/>
      </c>
      <c r="AL4954" s="2" t="str">
        <f>IF(AK4954="","",AK4954+VLOOKUP(I4954,'Вид исследования'!B:E,4,0))</f>
        <v/>
      </c>
      <c r="AM4954" s="2" t="str">
        <f>IF(AK4954="","",AK4954+VLOOKUP(I4954,'Вид исследования'!B:F,5,0))</f>
        <v/>
      </c>
      <c r="AQ4954" t="str">
        <f>IFERROR(IF(L4954="","",VLOOKUP(L4954&amp;I4954,Продукция!A:K,11,0)),"обратитесь к админ справочника")</f>
        <v/>
      </c>
      <c r="AS4954" t="str">
        <f>IFERROR(IF(L4954="","",VLOOKUP(L4954&amp;I4954,Продукция!A:J,10,0)),"обратитесь к админ справочника")</f>
        <v/>
      </c>
    </row>
    <row r="4955" spans="1:45" x14ac:dyDescent="0.25">
      <c r="A4955" t="str">
        <f t="shared" si="87"/>
        <v/>
      </c>
      <c r="B4955" t="str">
        <f>IF(E4955="","",INDEX(Лаборатории!A:A,MATCH('Производственный контроль'!E4955,Лаборатории!B:B,0)))</f>
        <v/>
      </c>
      <c r="C4955" t="str">
        <f>IF(E4955="","",VLOOKUP(E4955,Лаборатории!B:D,3,0))</f>
        <v/>
      </c>
      <c r="E4955" s="150"/>
      <c r="J4955" t="str">
        <f>IF(L4955="","",VLOOKUP(L4955,Продукция!B:D,3,0))</f>
        <v/>
      </c>
      <c r="K4955" t="str">
        <f>IF(L4955="","",VLOOKUP(L4955,Продукция!B:C,2,0))</f>
        <v/>
      </c>
      <c r="L4955" s="151"/>
      <c r="M4955" t="str">
        <f>IF(L4955="","",VLOOKUP(L4955,Продукция!B:L,11,0))</f>
        <v/>
      </c>
      <c r="AB4955" t="str">
        <f>IF(L4955="","",VLOOKUP(L4955&amp;I4955,Продукция!A:I,9,0))</f>
        <v/>
      </c>
      <c r="AF4955" t="str">
        <f>IF(AD4955="","",VLOOKUP(AD4955,'Сотрудники и ссылки'!A:B,2,0))</f>
        <v/>
      </c>
      <c r="AG4955" t="str">
        <f>IF(AD4955="","",VLOOKUP(AD4955,'Сотрудники и ссылки'!A:C,3,0))</f>
        <v/>
      </c>
      <c r="AI4955" t="str">
        <f>IF(AH4955="","",VLOOKUP(AH4955,'Сотрудники и ссылки'!A:B,2,0))</f>
        <v/>
      </c>
      <c r="AJ4955" t="str">
        <f>IF(AH4955="","",VLOOKUP(AH4955,'Сотрудники и ссылки'!A:C,3,0))</f>
        <v/>
      </c>
      <c r="AL4955" s="2" t="str">
        <f>IF(AK4955="","",AK4955+VLOOKUP(I4955,'Вид исследования'!B:E,4,0))</f>
        <v/>
      </c>
      <c r="AM4955" s="2" t="str">
        <f>IF(AK4955="","",AK4955+VLOOKUP(I4955,'Вид исследования'!B:F,5,0))</f>
        <v/>
      </c>
      <c r="AQ4955" t="str">
        <f>IFERROR(IF(L4955="","",VLOOKUP(L4955&amp;I4955,Продукция!A:K,11,0)),"обратитесь к админ справочника")</f>
        <v/>
      </c>
      <c r="AS4955" t="str">
        <f>IFERROR(IF(L4955="","",VLOOKUP(L4955&amp;I4955,Продукция!A:J,10,0)),"обратитесь к админ справочника")</f>
        <v/>
      </c>
    </row>
    <row r="4956" spans="1:45" x14ac:dyDescent="0.25">
      <c r="A4956" t="str">
        <f t="shared" si="87"/>
        <v/>
      </c>
      <c r="B4956" t="str">
        <f>IF(E4956="","",INDEX(Лаборатории!A:A,MATCH('Производственный контроль'!E4956,Лаборатории!B:B,0)))</f>
        <v/>
      </c>
      <c r="C4956" t="str">
        <f>IF(E4956="","",VLOOKUP(E4956,Лаборатории!B:D,3,0))</f>
        <v/>
      </c>
      <c r="E4956" s="150"/>
      <c r="J4956" t="str">
        <f>IF(L4956="","",VLOOKUP(L4956,Продукция!B:D,3,0))</f>
        <v/>
      </c>
      <c r="K4956" t="str">
        <f>IF(L4956="","",VLOOKUP(L4956,Продукция!B:C,2,0))</f>
        <v/>
      </c>
      <c r="L4956" s="151"/>
      <c r="M4956" t="str">
        <f>IF(L4956="","",VLOOKUP(L4956,Продукция!B:L,11,0))</f>
        <v/>
      </c>
      <c r="AB4956" t="str">
        <f>IF(L4956="","",VLOOKUP(L4956&amp;I4956,Продукция!A:I,9,0))</f>
        <v/>
      </c>
      <c r="AF4956" t="str">
        <f>IF(AD4956="","",VLOOKUP(AD4956,'Сотрудники и ссылки'!A:B,2,0))</f>
        <v/>
      </c>
      <c r="AG4956" t="str">
        <f>IF(AD4956="","",VLOOKUP(AD4956,'Сотрудники и ссылки'!A:C,3,0))</f>
        <v/>
      </c>
      <c r="AI4956" t="str">
        <f>IF(AH4956="","",VLOOKUP(AH4956,'Сотрудники и ссылки'!A:B,2,0))</f>
        <v/>
      </c>
      <c r="AJ4956" t="str">
        <f>IF(AH4956="","",VLOOKUP(AH4956,'Сотрудники и ссылки'!A:C,3,0))</f>
        <v/>
      </c>
      <c r="AL4956" s="2" t="str">
        <f>IF(AK4956="","",AK4956+VLOOKUP(I4956,'Вид исследования'!B:E,4,0))</f>
        <v/>
      </c>
      <c r="AM4956" s="2" t="str">
        <f>IF(AK4956="","",AK4956+VLOOKUP(I4956,'Вид исследования'!B:F,5,0))</f>
        <v/>
      </c>
      <c r="AQ4956" t="str">
        <f>IFERROR(IF(L4956="","",VLOOKUP(L4956&amp;I4956,Продукция!A:K,11,0)),"обратитесь к админ справочника")</f>
        <v/>
      </c>
      <c r="AS4956" t="str">
        <f>IFERROR(IF(L4956="","",VLOOKUP(L4956&amp;I4956,Продукция!A:J,10,0)),"обратитесь к админ справочника")</f>
        <v/>
      </c>
    </row>
    <row r="4957" spans="1:45" x14ac:dyDescent="0.25">
      <c r="A4957" t="str">
        <f t="shared" si="87"/>
        <v/>
      </c>
      <c r="B4957" t="str">
        <f>IF(E4957="","",INDEX(Лаборатории!A:A,MATCH('Производственный контроль'!E4957,Лаборатории!B:B,0)))</f>
        <v/>
      </c>
      <c r="C4957" t="str">
        <f>IF(E4957="","",VLOOKUP(E4957,Лаборатории!B:D,3,0))</f>
        <v/>
      </c>
      <c r="E4957" s="150"/>
      <c r="J4957" t="str">
        <f>IF(L4957="","",VLOOKUP(L4957,Продукция!B:D,3,0))</f>
        <v/>
      </c>
      <c r="K4957" t="str">
        <f>IF(L4957="","",VLOOKUP(L4957,Продукция!B:C,2,0))</f>
        <v/>
      </c>
      <c r="L4957" s="151"/>
      <c r="M4957" t="str">
        <f>IF(L4957="","",VLOOKUP(L4957,Продукция!B:L,11,0))</f>
        <v/>
      </c>
      <c r="AB4957" t="str">
        <f>IF(L4957="","",VLOOKUP(L4957&amp;I4957,Продукция!A:I,9,0))</f>
        <v/>
      </c>
      <c r="AF4957" t="str">
        <f>IF(AD4957="","",VLOOKUP(AD4957,'Сотрудники и ссылки'!A:B,2,0))</f>
        <v/>
      </c>
      <c r="AG4957" t="str">
        <f>IF(AD4957="","",VLOOKUP(AD4957,'Сотрудники и ссылки'!A:C,3,0))</f>
        <v/>
      </c>
      <c r="AI4957" t="str">
        <f>IF(AH4957="","",VLOOKUP(AH4957,'Сотрудники и ссылки'!A:B,2,0))</f>
        <v/>
      </c>
      <c r="AJ4957" t="str">
        <f>IF(AH4957="","",VLOOKUP(AH4957,'Сотрудники и ссылки'!A:C,3,0))</f>
        <v/>
      </c>
      <c r="AL4957" s="2" t="str">
        <f>IF(AK4957="","",AK4957+VLOOKUP(I4957,'Вид исследования'!B:E,4,0))</f>
        <v/>
      </c>
      <c r="AM4957" s="2" t="str">
        <f>IF(AK4957="","",AK4957+VLOOKUP(I4957,'Вид исследования'!B:F,5,0))</f>
        <v/>
      </c>
      <c r="AQ4957" t="str">
        <f>IFERROR(IF(L4957="","",VLOOKUP(L4957&amp;I4957,Продукция!A:K,11,0)),"обратитесь к админ справочника")</f>
        <v/>
      </c>
      <c r="AS4957" t="str">
        <f>IFERROR(IF(L4957="","",VLOOKUP(L4957&amp;I4957,Продукция!A:J,10,0)),"обратитесь к админ справочника")</f>
        <v/>
      </c>
    </row>
    <row r="4958" spans="1:45" x14ac:dyDescent="0.25">
      <c r="A4958" t="str">
        <f t="shared" si="87"/>
        <v/>
      </c>
      <c r="B4958" t="str">
        <f>IF(E4958="","",INDEX(Лаборатории!A:A,MATCH('Производственный контроль'!E4958,Лаборатории!B:B,0)))</f>
        <v/>
      </c>
      <c r="C4958" t="str">
        <f>IF(E4958="","",VLOOKUP(E4958,Лаборатории!B:D,3,0))</f>
        <v/>
      </c>
      <c r="E4958" s="150"/>
      <c r="J4958" t="str">
        <f>IF(L4958="","",VLOOKUP(L4958,Продукция!B:D,3,0))</f>
        <v/>
      </c>
      <c r="K4958" t="str">
        <f>IF(L4958="","",VLOOKUP(L4958,Продукция!B:C,2,0))</f>
        <v/>
      </c>
      <c r="L4958" s="151"/>
      <c r="M4958" t="str">
        <f>IF(L4958="","",VLOOKUP(L4958,Продукция!B:L,11,0))</f>
        <v/>
      </c>
      <c r="AB4958" t="str">
        <f>IF(L4958="","",VLOOKUP(L4958&amp;I4958,Продукция!A:I,9,0))</f>
        <v/>
      </c>
      <c r="AF4958" t="str">
        <f>IF(AD4958="","",VLOOKUP(AD4958,'Сотрудники и ссылки'!A:B,2,0))</f>
        <v/>
      </c>
      <c r="AG4958" t="str">
        <f>IF(AD4958="","",VLOOKUP(AD4958,'Сотрудники и ссылки'!A:C,3,0))</f>
        <v/>
      </c>
      <c r="AI4958" t="str">
        <f>IF(AH4958="","",VLOOKUP(AH4958,'Сотрудники и ссылки'!A:B,2,0))</f>
        <v/>
      </c>
      <c r="AJ4958" t="str">
        <f>IF(AH4958="","",VLOOKUP(AH4958,'Сотрудники и ссылки'!A:C,3,0))</f>
        <v/>
      </c>
      <c r="AL4958" s="2" t="str">
        <f>IF(AK4958="","",AK4958+VLOOKUP(I4958,'Вид исследования'!B:E,4,0))</f>
        <v/>
      </c>
      <c r="AM4958" s="2" t="str">
        <f>IF(AK4958="","",AK4958+VLOOKUP(I4958,'Вид исследования'!B:F,5,0))</f>
        <v/>
      </c>
      <c r="AQ4958" t="str">
        <f>IFERROR(IF(L4958="","",VLOOKUP(L4958&amp;I4958,Продукция!A:K,11,0)),"обратитесь к админ справочника")</f>
        <v/>
      </c>
      <c r="AS4958" t="str">
        <f>IFERROR(IF(L4958="","",VLOOKUP(L4958&amp;I4958,Продукция!A:J,10,0)),"обратитесь к админ справочника")</f>
        <v/>
      </c>
    </row>
    <row r="4959" spans="1:45" x14ac:dyDescent="0.25">
      <c r="A4959" t="str">
        <f t="shared" si="87"/>
        <v/>
      </c>
      <c r="B4959" t="str">
        <f>IF(E4959="","",INDEX(Лаборатории!A:A,MATCH('Производственный контроль'!E4959,Лаборатории!B:B,0)))</f>
        <v/>
      </c>
      <c r="C4959" t="str">
        <f>IF(E4959="","",VLOOKUP(E4959,Лаборатории!B:D,3,0))</f>
        <v/>
      </c>
      <c r="E4959" s="150"/>
      <c r="J4959" t="str">
        <f>IF(L4959="","",VLOOKUP(L4959,Продукция!B:D,3,0))</f>
        <v/>
      </c>
      <c r="K4959" t="str">
        <f>IF(L4959="","",VLOOKUP(L4959,Продукция!B:C,2,0))</f>
        <v/>
      </c>
      <c r="L4959" s="151"/>
      <c r="M4959" t="str">
        <f>IF(L4959="","",VLOOKUP(L4959,Продукция!B:L,11,0))</f>
        <v/>
      </c>
      <c r="AB4959" t="str">
        <f>IF(L4959="","",VLOOKUP(L4959&amp;I4959,Продукция!A:I,9,0))</f>
        <v/>
      </c>
      <c r="AF4959" t="str">
        <f>IF(AD4959="","",VLOOKUP(AD4959,'Сотрудники и ссылки'!A:B,2,0))</f>
        <v/>
      </c>
      <c r="AG4959" t="str">
        <f>IF(AD4959="","",VLOOKUP(AD4959,'Сотрудники и ссылки'!A:C,3,0))</f>
        <v/>
      </c>
      <c r="AI4959" t="str">
        <f>IF(AH4959="","",VLOOKUP(AH4959,'Сотрудники и ссылки'!A:B,2,0))</f>
        <v/>
      </c>
      <c r="AJ4959" t="str">
        <f>IF(AH4959="","",VLOOKUP(AH4959,'Сотрудники и ссылки'!A:C,3,0))</f>
        <v/>
      </c>
      <c r="AL4959" s="2" t="str">
        <f>IF(AK4959="","",AK4959+VLOOKUP(I4959,'Вид исследования'!B:E,4,0))</f>
        <v/>
      </c>
      <c r="AM4959" s="2" t="str">
        <f>IF(AK4959="","",AK4959+VLOOKUP(I4959,'Вид исследования'!B:F,5,0))</f>
        <v/>
      </c>
      <c r="AQ4959" t="str">
        <f>IFERROR(IF(L4959="","",VLOOKUP(L4959&amp;I4959,Продукция!A:K,11,0)),"обратитесь к админ справочника")</f>
        <v/>
      </c>
      <c r="AS4959" t="str">
        <f>IFERROR(IF(L4959="","",VLOOKUP(L4959&amp;I4959,Продукция!A:J,10,0)),"обратитесь к админ справочника")</f>
        <v/>
      </c>
    </row>
    <row r="4960" spans="1:45" x14ac:dyDescent="0.25">
      <c r="A4960" t="str">
        <f t="shared" si="87"/>
        <v/>
      </c>
      <c r="B4960" t="str">
        <f>IF(E4960="","",INDEX(Лаборатории!A:A,MATCH('Производственный контроль'!E4960,Лаборатории!B:B,0)))</f>
        <v/>
      </c>
      <c r="C4960" t="str">
        <f>IF(E4960="","",VLOOKUP(E4960,Лаборатории!B:D,3,0))</f>
        <v/>
      </c>
      <c r="E4960" s="150"/>
      <c r="J4960" t="str">
        <f>IF(L4960="","",VLOOKUP(L4960,Продукция!B:D,3,0))</f>
        <v/>
      </c>
      <c r="K4960" t="str">
        <f>IF(L4960="","",VLOOKUP(L4960,Продукция!B:C,2,0))</f>
        <v/>
      </c>
      <c r="L4960" s="151"/>
      <c r="M4960" t="str">
        <f>IF(L4960="","",VLOOKUP(L4960,Продукция!B:L,11,0))</f>
        <v/>
      </c>
      <c r="AB4960" t="str">
        <f>IF(L4960="","",VLOOKUP(L4960&amp;I4960,Продукция!A:I,9,0))</f>
        <v/>
      </c>
      <c r="AF4960" t="str">
        <f>IF(AD4960="","",VLOOKUP(AD4960,'Сотрудники и ссылки'!A:B,2,0))</f>
        <v/>
      </c>
      <c r="AG4960" t="str">
        <f>IF(AD4960="","",VLOOKUP(AD4960,'Сотрудники и ссылки'!A:C,3,0))</f>
        <v/>
      </c>
      <c r="AI4960" t="str">
        <f>IF(AH4960="","",VLOOKUP(AH4960,'Сотрудники и ссылки'!A:B,2,0))</f>
        <v/>
      </c>
      <c r="AJ4960" t="str">
        <f>IF(AH4960="","",VLOOKUP(AH4960,'Сотрудники и ссылки'!A:C,3,0))</f>
        <v/>
      </c>
      <c r="AL4960" s="2" t="str">
        <f>IF(AK4960="","",AK4960+VLOOKUP(I4960,'Вид исследования'!B:E,4,0))</f>
        <v/>
      </c>
      <c r="AM4960" s="2" t="str">
        <f>IF(AK4960="","",AK4960+VLOOKUP(I4960,'Вид исследования'!B:F,5,0))</f>
        <v/>
      </c>
      <c r="AQ4960" t="str">
        <f>IFERROR(IF(L4960="","",VLOOKUP(L4960&amp;I4960,Продукция!A:K,11,0)),"обратитесь к админ справочника")</f>
        <v/>
      </c>
      <c r="AS4960" t="str">
        <f>IFERROR(IF(L4960="","",VLOOKUP(L4960&amp;I4960,Продукция!A:J,10,0)),"обратитесь к админ справочника")</f>
        <v/>
      </c>
    </row>
    <row r="4961" spans="1:45" x14ac:dyDescent="0.25">
      <c r="A4961" t="str">
        <f t="shared" si="87"/>
        <v/>
      </c>
      <c r="B4961" t="str">
        <f>IF(E4961="","",INDEX(Лаборатории!A:A,MATCH('Производственный контроль'!E4961,Лаборатории!B:B,0)))</f>
        <v/>
      </c>
      <c r="C4961" t="str">
        <f>IF(E4961="","",VLOOKUP(E4961,Лаборатории!B:D,3,0))</f>
        <v/>
      </c>
      <c r="E4961" s="150"/>
      <c r="J4961" t="str">
        <f>IF(L4961="","",VLOOKUP(L4961,Продукция!B:D,3,0))</f>
        <v/>
      </c>
      <c r="K4961" t="str">
        <f>IF(L4961="","",VLOOKUP(L4961,Продукция!B:C,2,0))</f>
        <v/>
      </c>
      <c r="L4961" s="151"/>
      <c r="M4961" t="str">
        <f>IF(L4961="","",VLOOKUP(L4961,Продукция!B:L,11,0))</f>
        <v/>
      </c>
      <c r="AB4961" t="str">
        <f>IF(L4961="","",VLOOKUP(L4961&amp;I4961,Продукция!A:I,9,0))</f>
        <v/>
      </c>
      <c r="AF4961" t="str">
        <f>IF(AD4961="","",VLOOKUP(AD4961,'Сотрудники и ссылки'!A:B,2,0))</f>
        <v/>
      </c>
      <c r="AG4961" t="str">
        <f>IF(AD4961="","",VLOOKUP(AD4961,'Сотрудники и ссылки'!A:C,3,0))</f>
        <v/>
      </c>
      <c r="AI4961" t="str">
        <f>IF(AH4961="","",VLOOKUP(AH4961,'Сотрудники и ссылки'!A:B,2,0))</f>
        <v/>
      </c>
      <c r="AJ4961" t="str">
        <f>IF(AH4961="","",VLOOKUP(AH4961,'Сотрудники и ссылки'!A:C,3,0))</f>
        <v/>
      </c>
      <c r="AL4961" s="2" t="str">
        <f>IF(AK4961="","",AK4961+VLOOKUP(I4961,'Вид исследования'!B:E,4,0))</f>
        <v/>
      </c>
      <c r="AM4961" s="2" t="str">
        <f>IF(AK4961="","",AK4961+VLOOKUP(I4961,'Вид исследования'!B:F,5,0))</f>
        <v/>
      </c>
      <c r="AQ4961" t="str">
        <f>IFERROR(IF(L4961="","",VLOOKUP(L4961&amp;I4961,Продукция!A:K,11,0)),"обратитесь к админ справочника")</f>
        <v/>
      </c>
      <c r="AS4961" t="str">
        <f>IFERROR(IF(L4961="","",VLOOKUP(L4961&amp;I4961,Продукция!A:J,10,0)),"обратитесь к админ справочника")</f>
        <v/>
      </c>
    </row>
    <row r="4962" spans="1:45" x14ac:dyDescent="0.25">
      <c r="A4962" t="str">
        <f t="shared" si="87"/>
        <v/>
      </c>
      <c r="B4962" t="str">
        <f>IF(E4962="","",INDEX(Лаборатории!A:A,MATCH('Производственный контроль'!E4962,Лаборатории!B:B,0)))</f>
        <v/>
      </c>
      <c r="C4962" t="str">
        <f>IF(E4962="","",VLOOKUP(E4962,Лаборатории!B:D,3,0))</f>
        <v/>
      </c>
      <c r="E4962" s="150"/>
      <c r="J4962" t="str">
        <f>IF(L4962="","",VLOOKUP(L4962,Продукция!B:D,3,0))</f>
        <v/>
      </c>
      <c r="K4962" t="str">
        <f>IF(L4962="","",VLOOKUP(L4962,Продукция!B:C,2,0))</f>
        <v/>
      </c>
      <c r="L4962" s="151"/>
      <c r="M4962" t="str">
        <f>IF(L4962="","",VLOOKUP(L4962,Продукция!B:L,11,0))</f>
        <v/>
      </c>
      <c r="AB4962" t="str">
        <f>IF(L4962="","",VLOOKUP(L4962&amp;I4962,Продукция!A:I,9,0))</f>
        <v/>
      </c>
      <c r="AF4962" t="str">
        <f>IF(AD4962="","",VLOOKUP(AD4962,'Сотрудники и ссылки'!A:B,2,0))</f>
        <v/>
      </c>
      <c r="AG4962" t="str">
        <f>IF(AD4962="","",VLOOKUP(AD4962,'Сотрудники и ссылки'!A:C,3,0))</f>
        <v/>
      </c>
      <c r="AI4962" t="str">
        <f>IF(AH4962="","",VLOOKUP(AH4962,'Сотрудники и ссылки'!A:B,2,0))</f>
        <v/>
      </c>
      <c r="AJ4962" t="str">
        <f>IF(AH4962="","",VLOOKUP(AH4962,'Сотрудники и ссылки'!A:C,3,0))</f>
        <v/>
      </c>
      <c r="AL4962" s="2" t="str">
        <f>IF(AK4962="","",AK4962+VLOOKUP(I4962,'Вид исследования'!B:E,4,0))</f>
        <v/>
      </c>
      <c r="AM4962" s="2" t="str">
        <f>IF(AK4962="","",AK4962+VLOOKUP(I4962,'Вид исследования'!B:F,5,0))</f>
        <v/>
      </c>
      <c r="AQ4962" t="str">
        <f>IFERROR(IF(L4962="","",VLOOKUP(L4962&amp;I4962,Продукция!A:K,11,0)),"обратитесь к админ справочника")</f>
        <v/>
      </c>
      <c r="AS4962" t="str">
        <f>IFERROR(IF(L4962="","",VLOOKUP(L4962&amp;I4962,Продукция!A:J,10,0)),"обратитесь к админ справочника")</f>
        <v/>
      </c>
    </row>
    <row r="4963" spans="1:45" x14ac:dyDescent="0.25">
      <c r="A4963" t="str">
        <f t="shared" si="87"/>
        <v/>
      </c>
      <c r="B4963" t="str">
        <f>IF(E4963="","",INDEX(Лаборатории!A:A,MATCH('Производственный контроль'!E4963,Лаборатории!B:B,0)))</f>
        <v/>
      </c>
      <c r="C4963" t="str">
        <f>IF(E4963="","",VLOOKUP(E4963,Лаборатории!B:D,3,0))</f>
        <v/>
      </c>
      <c r="E4963" s="150"/>
      <c r="J4963" t="str">
        <f>IF(L4963="","",VLOOKUP(L4963,Продукция!B:D,3,0))</f>
        <v/>
      </c>
      <c r="K4963" t="str">
        <f>IF(L4963="","",VLOOKUP(L4963,Продукция!B:C,2,0))</f>
        <v/>
      </c>
      <c r="L4963" s="151"/>
      <c r="M4963" t="str">
        <f>IF(L4963="","",VLOOKUP(L4963,Продукция!B:L,11,0))</f>
        <v/>
      </c>
      <c r="AB4963" t="str">
        <f>IF(L4963="","",VLOOKUP(L4963&amp;I4963,Продукция!A:I,9,0))</f>
        <v/>
      </c>
      <c r="AF4963" t="str">
        <f>IF(AD4963="","",VLOOKUP(AD4963,'Сотрудники и ссылки'!A:B,2,0))</f>
        <v/>
      </c>
      <c r="AG4963" t="str">
        <f>IF(AD4963="","",VLOOKUP(AD4963,'Сотрудники и ссылки'!A:C,3,0))</f>
        <v/>
      </c>
      <c r="AI4963" t="str">
        <f>IF(AH4963="","",VLOOKUP(AH4963,'Сотрудники и ссылки'!A:B,2,0))</f>
        <v/>
      </c>
      <c r="AJ4963" t="str">
        <f>IF(AH4963="","",VLOOKUP(AH4963,'Сотрудники и ссылки'!A:C,3,0))</f>
        <v/>
      </c>
      <c r="AL4963" s="2" t="str">
        <f>IF(AK4963="","",AK4963+VLOOKUP(I4963,'Вид исследования'!B:E,4,0))</f>
        <v/>
      </c>
      <c r="AM4963" s="2" t="str">
        <f>IF(AK4963="","",AK4963+VLOOKUP(I4963,'Вид исследования'!B:F,5,0))</f>
        <v/>
      </c>
      <c r="AQ4963" t="str">
        <f>IFERROR(IF(L4963="","",VLOOKUP(L4963&amp;I4963,Продукция!A:K,11,0)),"обратитесь к админ справочника")</f>
        <v/>
      </c>
      <c r="AS4963" t="str">
        <f>IFERROR(IF(L4963="","",VLOOKUP(L4963&amp;I4963,Продукция!A:J,10,0)),"обратитесь к админ справочника")</f>
        <v/>
      </c>
    </row>
    <row r="4964" spans="1:45" x14ac:dyDescent="0.25">
      <c r="A4964" t="str">
        <f t="shared" si="87"/>
        <v/>
      </c>
      <c r="B4964" t="str">
        <f>IF(E4964="","",INDEX(Лаборатории!A:A,MATCH('Производственный контроль'!E4964,Лаборатории!B:B,0)))</f>
        <v/>
      </c>
      <c r="C4964" t="str">
        <f>IF(E4964="","",VLOOKUP(E4964,Лаборатории!B:D,3,0))</f>
        <v/>
      </c>
      <c r="E4964" s="150"/>
      <c r="J4964" t="str">
        <f>IF(L4964="","",VLOOKUP(L4964,Продукция!B:D,3,0))</f>
        <v/>
      </c>
      <c r="K4964" t="str">
        <f>IF(L4964="","",VLOOKUP(L4964,Продукция!B:C,2,0))</f>
        <v/>
      </c>
      <c r="L4964" s="151"/>
      <c r="M4964" t="str">
        <f>IF(L4964="","",VLOOKUP(L4964,Продукция!B:L,11,0))</f>
        <v/>
      </c>
      <c r="AB4964" t="str">
        <f>IF(L4964="","",VLOOKUP(L4964&amp;I4964,Продукция!A:I,9,0))</f>
        <v/>
      </c>
      <c r="AF4964" t="str">
        <f>IF(AD4964="","",VLOOKUP(AD4964,'Сотрудники и ссылки'!A:B,2,0))</f>
        <v/>
      </c>
      <c r="AG4964" t="str">
        <f>IF(AD4964="","",VLOOKUP(AD4964,'Сотрудники и ссылки'!A:C,3,0))</f>
        <v/>
      </c>
      <c r="AI4964" t="str">
        <f>IF(AH4964="","",VLOOKUP(AH4964,'Сотрудники и ссылки'!A:B,2,0))</f>
        <v/>
      </c>
      <c r="AJ4964" t="str">
        <f>IF(AH4964="","",VLOOKUP(AH4964,'Сотрудники и ссылки'!A:C,3,0))</f>
        <v/>
      </c>
      <c r="AL4964" s="2" t="str">
        <f>IF(AK4964="","",AK4964+VLOOKUP(I4964,'Вид исследования'!B:E,4,0))</f>
        <v/>
      </c>
      <c r="AM4964" s="2" t="str">
        <f>IF(AK4964="","",AK4964+VLOOKUP(I4964,'Вид исследования'!B:F,5,0))</f>
        <v/>
      </c>
      <c r="AQ4964" t="str">
        <f>IFERROR(IF(L4964="","",VLOOKUP(L4964&amp;I4964,Продукция!A:K,11,0)),"обратитесь к админ справочника")</f>
        <v/>
      </c>
      <c r="AS4964" t="str">
        <f>IFERROR(IF(L4964="","",VLOOKUP(L4964&amp;I4964,Продукция!A:J,10,0)),"обратитесь к админ справочника")</f>
        <v/>
      </c>
    </row>
    <row r="4965" spans="1:45" x14ac:dyDescent="0.25">
      <c r="A4965" t="str">
        <f t="shared" si="87"/>
        <v/>
      </c>
      <c r="B4965" t="str">
        <f>IF(E4965="","",INDEX(Лаборатории!A:A,MATCH('Производственный контроль'!E4965,Лаборатории!B:B,0)))</f>
        <v/>
      </c>
      <c r="C4965" t="str">
        <f>IF(E4965="","",VLOOKUP(E4965,Лаборатории!B:D,3,0))</f>
        <v/>
      </c>
      <c r="E4965" s="150"/>
      <c r="J4965" t="str">
        <f>IF(L4965="","",VLOOKUP(L4965,Продукция!B:D,3,0))</f>
        <v/>
      </c>
      <c r="K4965" t="str">
        <f>IF(L4965="","",VLOOKUP(L4965,Продукция!B:C,2,0))</f>
        <v/>
      </c>
      <c r="L4965" s="151"/>
      <c r="M4965" t="str">
        <f>IF(L4965="","",VLOOKUP(L4965,Продукция!B:L,11,0))</f>
        <v/>
      </c>
      <c r="AB4965" t="str">
        <f>IF(L4965="","",VLOOKUP(L4965&amp;I4965,Продукция!A:I,9,0))</f>
        <v/>
      </c>
      <c r="AF4965" t="str">
        <f>IF(AD4965="","",VLOOKUP(AD4965,'Сотрудники и ссылки'!A:B,2,0))</f>
        <v/>
      </c>
      <c r="AG4965" t="str">
        <f>IF(AD4965="","",VLOOKUP(AD4965,'Сотрудники и ссылки'!A:C,3,0))</f>
        <v/>
      </c>
      <c r="AI4965" t="str">
        <f>IF(AH4965="","",VLOOKUP(AH4965,'Сотрудники и ссылки'!A:B,2,0))</f>
        <v/>
      </c>
      <c r="AJ4965" t="str">
        <f>IF(AH4965="","",VLOOKUP(AH4965,'Сотрудники и ссылки'!A:C,3,0))</f>
        <v/>
      </c>
      <c r="AL4965" s="2" t="str">
        <f>IF(AK4965="","",AK4965+VLOOKUP(I4965,'Вид исследования'!B:E,4,0))</f>
        <v/>
      </c>
      <c r="AM4965" s="2" t="str">
        <f>IF(AK4965="","",AK4965+VLOOKUP(I4965,'Вид исследования'!B:F,5,0))</f>
        <v/>
      </c>
      <c r="AQ4965" t="str">
        <f>IFERROR(IF(L4965="","",VLOOKUP(L4965&amp;I4965,Продукция!A:K,11,0)),"обратитесь к админ справочника")</f>
        <v/>
      </c>
      <c r="AS4965" t="str">
        <f>IFERROR(IF(L4965="","",VLOOKUP(L4965&amp;I4965,Продукция!A:J,10,0)),"обратитесь к админ справочника")</f>
        <v/>
      </c>
    </row>
    <row r="4966" spans="1:45" x14ac:dyDescent="0.25">
      <c r="A4966" t="str">
        <f t="shared" si="87"/>
        <v/>
      </c>
      <c r="B4966" t="str">
        <f>IF(E4966="","",INDEX(Лаборатории!A:A,MATCH('Производственный контроль'!E4966,Лаборатории!B:B,0)))</f>
        <v/>
      </c>
      <c r="C4966" t="str">
        <f>IF(E4966="","",VLOOKUP(E4966,Лаборатории!B:D,3,0))</f>
        <v/>
      </c>
      <c r="E4966" s="150"/>
      <c r="J4966" t="str">
        <f>IF(L4966="","",VLOOKUP(L4966,Продукция!B:D,3,0))</f>
        <v/>
      </c>
      <c r="K4966" t="str">
        <f>IF(L4966="","",VLOOKUP(L4966,Продукция!B:C,2,0))</f>
        <v/>
      </c>
      <c r="L4966" s="151"/>
      <c r="M4966" t="str">
        <f>IF(L4966="","",VLOOKUP(L4966,Продукция!B:L,11,0))</f>
        <v/>
      </c>
      <c r="AB4966" t="str">
        <f>IF(L4966="","",VLOOKUP(L4966&amp;I4966,Продукция!A:I,9,0))</f>
        <v/>
      </c>
      <c r="AF4966" t="str">
        <f>IF(AD4966="","",VLOOKUP(AD4966,'Сотрудники и ссылки'!A:B,2,0))</f>
        <v/>
      </c>
      <c r="AG4966" t="str">
        <f>IF(AD4966="","",VLOOKUP(AD4966,'Сотрудники и ссылки'!A:C,3,0))</f>
        <v/>
      </c>
      <c r="AI4966" t="str">
        <f>IF(AH4966="","",VLOOKUP(AH4966,'Сотрудники и ссылки'!A:B,2,0))</f>
        <v/>
      </c>
      <c r="AJ4966" t="str">
        <f>IF(AH4966="","",VLOOKUP(AH4966,'Сотрудники и ссылки'!A:C,3,0))</f>
        <v/>
      </c>
      <c r="AL4966" s="2" t="str">
        <f>IF(AK4966="","",AK4966+VLOOKUP(I4966,'Вид исследования'!B:E,4,0))</f>
        <v/>
      </c>
      <c r="AM4966" s="2" t="str">
        <f>IF(AK4966="","",AK4966+VLOOKUP(I4966,'Вид исследования'!B:F,5,0))</f>
        <v/>
      </c>
      <c r="AQ4966" t="str">
        <f>IFERROR(IF(L4966="","",VLOOKUP(L4966&amp;I4966,Продукция!A:K,11,0)),"обратитесь к админ справочника")</f>
        <v/>
      </c>
      <c r="AS4966" t="str">
        <f>IFERROR(IF(L4966="","",VLOOKUP(L4966&amp;I4966,Продукция!A:J,10,0)),"обратитесь к админ справочника")</f>
        <v/>
      </c>
    </row>
    <row r="4967" spans="1:45" x14ac:dyDescent="0.25">
      <c r="A4967" t="str">
        <f t="shared" si="87"/>
        <v/>
      </c>
      <c r="B4967" t="str">
        <f>IF(E4967="","",INDEX(Лаборатории!A:A,MATCH('Производственный контроль'!E4967,Лаборатории!B:B,0)))</f>
        <v/>
      </c>
      <c r="C4967" t="str">
        <f>IF(E4967="","",VLOOKUP(E4967,Лаборатории!B:D,3,0))</f>
        <v/>
      </c>
      <c r="E4967" s="150"/>
      <c r="J4967" t="str">
        <f>IF(L4967="","",VLOOKUP(L4967,Продукция!B:D,3,0))</f>
        <v/>
      </c>
      <c r="K4967" t="str">
        <f>IF(L4967="","",VLOOKUP(L4967,Продукция!B:C,2,0))</f>
        <v/>
      </c>
      <c r="L4967" s="151"/>
      <c r="M4967" t="str">
        <f>IF(L4967="","",VLOOKUP(L4967,Продукция!B:L,11,0))</f>
        <v/>
      </c>
      <c r="AB4967" t="str">
        <f>IF(L4967="","",VLOOKUP(L4967&amp;I4967,Продукция!A:I,9,0))</f>
        <v/>
      </c>
      <c r="AF4967" t="str">
        <f>IF(AD4967="","",VLOOKUP(AD4967,'Сотрудники и ссылки'!A:B,2,0))</f>
        <v/>
      </c>
      <c r="AG4967" t="str">
        <f>IF(AD4967="","",VLOOKUP(AD4967,'Сотрудники и ссылки'!A:C,3,0))</f>
        <v/>
      </c>
      <c r="AI4967" t="str">
        <f>IF(AH4967="","",VLOOKUP(AH4967,'Сотрудники и ссылки'!A:B,2,0))</f>
        <v/>
      </c>
      <c r="AJ4967" t="str">
        <f>IF(AH4967="","",VLOOKUP(AH4967,'Сотрудники и ссылки'!A:C,3,0))</f>
        <v/>
      </c>
      <c r="AL4967" s="2" t="str">
        <f>IF(AK4967="","",AK4967+VLOOKUP(I4967,'Вид исследования'!B:E,4,0))</f>
        <v/>
      </c>
      <c r="AM4967" s="2" t="str">
        <f>IF(AK4967="","",AK4967+VLOOKUP(I4967,'Вид исследования'!B:F,5,0))</f>
        <v/>
      </c>
      <c r="AQ4967" t="str">
        <f>IFERROR(IF(L4967="","",VLOOKUP(L4967&amp;I4967,Продукция!A:K,11,0)),"обратитесь к админ справочника")</f>
        <v/>
      </c>
      <c r="AS4967" t="str">
        <f>IFERROR(IF(L4967="","",VLOOKUP(L4967&amp;I4967,Продукция!A:J,10,0)),"обратитесь к админ справочника")</f>
        <v/>
      </c>
    </row>
    <row r="4968" spans="1:45" x14ac:dyDescent="0.25">
      <c r="A4968" t="str">
        <f t="shared" si="87"/>
        <v/>
      </c>
      <c r="B4968" t="str">
        <f>IF(E4968="","",INDEX(Лаборатории!A:A,MATCH('Производственный контроль'!E4968,Лаборатории!B:B,0)))</f>
        <v/>
      </c>
      <c r="C4968" t="str">
        <f>IF(E4968="","",VLOOKUP(E4968,Лаборатории!B:D,3,0))</f>
        <v/>
      </c>
      <c r="E4968" s="150"/>
      <c r="J4968" t="str">
        <f>IF(L4968="","",VLOOKUP(L4968,Продукция!B:D,3,0))</f>
        <v/>
      </c>
      <c r="K4968" t="str">
        <f>IF(L4968="","",VLOOKUP(L4968,Продукция!B:C,2,0))</f>
        <v/>
      </c>
      <c r="L4968" s="151"/>
      <c r="M4968" t="str">
        <f>IF(L4968="","",VLOOKUP(L4968,Продукция!B:L,11,0))</f>
        <v/>
      </c>
      <c r="AB4968" t="str">
        <f>IF(L4968="","",VLOOKUP(L4968&amp;I4968,Продукция!A:I,9,0))</f>
        <v/>
      </c>
      <c r="AF4968" t="str">
        <f>IF(AD4968="","",VLOOKUP(AD4968,'Сотрудники и ссылки'!A:B,2,0))</f>
        <v/>
      </c>
      <c r="AG4968" t="str">
        <f>IF(AD4968="","",VLOOKUP(AD4968,'Сотрудники и ссылки'!A:C,3,0))</f>
        <v/>
      </c>
      <c r="AI4968" t="str">
        <f>IF(AH4968="","",VLOOKUP(AH4968,'Сотрудники и ссылки'!A:B,2,0))</f>
        <v/>
      </c>
      <c r="AJ4968" t="str">
        <f>IF(AH4968="","",VLOOKUP(AH4968,'Сотрудники и ссылки'!A:C,3,0))</f>
        <v/>
      </c>
      <c r="AL4968" s="2" t="str">
        <f>IF(AK4968="","",AK4968+VLOOKUP(I4968,'Вид исследования'!B:E,4,0))</f>
        <v/>
      </c>
      <c r="AM4968" s="2" t="str">
        <f>IF(AK4968="","",AK4968+VLOOKUP(I4968,'Вид исследования'!B:F,5,0))</f>
        <v/>
      </c>
      <c r="AQ4968" t="str">
        <f>IFERROR(IF(L4968="","",VLOOKUP(L4968&amp;I4968,Продукция!A:K,11,0)),"обратитесь к админ справочника")</f>
        <v/>
      </c>
      <c r="AS4968" t="str">
        <f>IFERROR(IF(L4968="","",VLOOKUP(L4968&amp;I4968,Продукция!A:J,10,0)),"обратитесь к админ справочника")</f>
        <v/>
      </c>
    </row>
    <row r="4969" spans="1:45" x14ac:dyDescent="0.25">
      <c r="A4969" t="str">
        <f t="shared" si="87"/>
        <v/>
      </c>
      <c r="B4969" t="str">
        <f>IF(E4969="","",INDEX(Лаборатории!A:A,MATCH('Производственный контроль'!E4969,Лаборатории!B:B,0)))</f>
        <v/>
      </c>
      <c r="C4969" t="str">
        <f>IF(E4969="","",VLOOKUP(E4969,Лаборатории!B:D,3,0))</f>
        <v/>
      </c>
      <c r="E4969" s="150"/>
      <c r="J4969" t="str">
        <f>IF(L4969="","",VLOOKUP(L4969,Продукция!B:D,3,0))</f>
        <v/>
      </c>
      <c r="K4969" t="str">
        <f>IF(L4969="","",VLOOKUP(L4969,Продукция!B:C,2,0))</f>
        <v/>
      </c>
      <c r="L4969" s="151"/>
      <c r="M4969" t="str">
        <f>IF(L4969="","",VLOOKUP(L4969,Продукция!B:L,11,0))</f>
        <v/>
      </c>
      <c r="AB4969" t="str">
        <f>IF(L4969="","",VLOOKUP(L4969&amp;I4969,Продукция!A:I,9,0))</f>
        <v/>
      </c>
      <c r="AF4969" t="str">
        <f>IF(AD4969="","",VLOOKUP(AD4969,'Сотрудники и ссылки'!A:B,2,0))</f>
        <v/>
      </c>
      <c r="AG4969" t="str">
        <f>IF(AD4969="","",VLOOKUP(AD4969,'Сотрудники и ссылки'!A:C,3,0))</f>
        <v/>
      </c>
      <c r="AI4969" t="str">
        <f>IF(AH4969="","",VLOOKUP(AH4969,'Сотрудники и ссылки'!A:B,2,0))</f>
        <v/>
      </c>
      <c r="AJ4969" t="str">
        <f>IF(AH4969="","",VLOOKUP(AH4969,'Сотрудники и ссылки'!A:C,3,0))</f>
        <v/>
      </c>
      <c r="AL4969" s="2" t="str">
        <f>IF(AK4969="","",AK4969+VLOOKUP(I4969,'Вид исследования'!B:E,4,0))</f>
        <v/>
      </c>
      <c r="AM4969" s="2" t="str">
        <f>IF(AK4969="","",AK4969+VLOOKUP(I4969,'Вид исследования'!B:F,5,0))</f>
        <v/>
      </c>
      <c r="AQ4969" t="str">
        <f>IFERROR(IF(L4969="","",VLOOKUP(L4969&amp;I4969,Продукция!A:K,11,0)),"обратитесь к админ справочника")</f>
        <v/>
      </c>
      <c r="AS4969" t="str">
        <f>IFERROR(IF(L4969="","",VLOOKUP(L4969&amp;I4969,Продукция!A:J,10,0)),"обратитесь к админ справочника")</f>
        <v/>
      </c>
    </row>
    <row r="4970" spans="1:45" x14ac:dyDescent="0.25">
      <c r="A4970" t="str">
        <f t="shared" si="87"/>
        <v/>
      </c>
      <c r="B4970" t="str">
        <f>IF(E4970="","",INDEX(Лаборатории!A:A,MATCH('Производственный контроль'!E4970,Лаборатории!B:B,0)))</f>
        <v/>
      </c>
      <c r="C4970" t="str">
        <f>IF(E4970="","",VLOOKUP(E4970,Лаборатории!B:D,3,0))</f>
        <v/>
      </c>
      <c r="E4970" s="150"/>
      <c r="J4970" t="str">
        <f>IF(L4970="","",VLOOKUP(L4970,Продукция!B:D,3,0))</f>
        <v/>
      </c>
      <c r="K4970" t="str">
        <f>IF(L4970="","",VLOOKUP(L4970,Продукция!B:C,2,0))</f>
        <v/>
      </c>
      <c r="L4970" s="151"/>
      <c r="M4970" t="str">
        <f>IF(L4970="","",VLOOKUP(L4970,Продукция!B:L,11,0))</f>
        <v/>
      </c>
      <c r="AB4970" t="str">
        <f>IF(L4970="","",VLOOKUP(L4970&amp;I4970,Продукция!A:I,9,0))</f>
        <v/>
      </c>
      <c r="AF4970" t="str">
        <f>IF(AD4970="","",VLOOKUP(AD4970,'Сотрудники и ссылки'!A:B,2,0))</f>
        <v/>
      </c>
      <c r="AG4970" t="str">
        <f>IF(AD4970="","",VLOOKUP(AD4970,'Сотрудники и ссылки'!A:C,3,0))</f>
        <v/>
      </c>
      <c r="AI4970" t="str">
        <f>IF(AH4970="","",VLOOKUP(AH4970,'Сотрудники и ссылки'!A:B,2,0))</f>
        <v/>
      </c>
      <c r="AJ4970" t="str">
        <f>IF(AH4970="","",VLOOKUP(AH4970,'Сотрудники и ссылки'!A:C,3,0))</f>
        <v/>
      </c>
      <c r="AL4970" s="2" t="str">
        <f>IF(AK4970="","",AK4970+VLOOKUP(I4970,'Вид исследования'!B:E,4,0))</f>
        <v/>
      </c>
      <c r="AM4970" s="2" t="str">
        <f>IF(AK4970="","",AK4970+VLOOKUP(I4970,'Вид исследования'!B:F,5,0))</f>
        <v/>
      </c>
      <c r="AQ4970" t="str">
        <f>IFERROR(IF(L4970="","",VLOOKUP(L4970&amp;I4970,Продукция!A:K,11,0)),"обратитесь к админ справочника")</f>
        <v/>
      </c>
      <c r="AS4970" t="str">
        <f>IFERROR(IF(L4970="","",VLOOKUP(L4970&amp;I4970,Продукция!A:J,10,0)),"обратитесь к админ справочника")</f>
        <v/>
      </c>
    </row>
    <row r="4971" spans="1:45" x14ac:dyDescent="0.25">
      <c r="A4971" t="str">
        <f t="shared" si="87"/>
        <v/>
      </c>
      <c r="B4971" t="str">
        <f>IF(E4971="","",INDEX(Лаборатории!A:A,MATCH('Производственный контроль'!E4971,Лаборатории!B:B,0)))</f>
        <v/>
      </c>
      <c r="C4971" t="str">
        <f>IF(E4971="","",VLOOKUP(E4971,Лаборатории!B:D,3,0))</f>
        <v/>
      </c>
      <c r="E4971" s="150"/>
      <c r="J4971" t="str">
        <f>IF(L4971="","",VLOOKUP(L4971,Продукция!B:D,3,0))</f>
        <v/>
      </c>
      <c r="K4971" t="str">
        <f>IF(L4971="","",VLOOKUP(L4971,Продукция!B:C,2,0))</f>
        <v/>
      </c>
      <c r="L4971" s="151"/>
      <c r="M4971" t="str">
        <f>IF(L4971="","",VLOOKUP(L4971,Продукция!B:L,11,0))</f>
        <v/>
      </c>
      <c r="AB4971" t="str">
        <f>IF(L4971="","",VLOOKUP(L4971&amp;I4971,Продукция!A:I,9,0))</f>
        <v/>
      </c>
      <c r="AF4971" t="str">
        <f>IF(AD4971="","",VLOOKUP(AD4971,'Сотрудники и ссылки'!A:B,2,0))</f>
        <v/>
      </c>
      <c r="AG4971" t="str">
        <f>IF(AD4971="","",VLOOKUP(AD4971,'Сотрудники и ссылки'!A:C,3,0))</f>
        <v/>
      </c>
      <c r="AI4971" t="str">
        <f>IF(AH4971="","",VLOOKUP(AH4971,'Сотрудники и ссылки'!A:B,2,0))</f>
        <v/>
      </c>
      <c r="AJ4971" t="str">
        <f>IF(AH4971="","",VLOOKUP(AH4971,'Сотрудники и ссылки'!A:C,3,0))</f>
        <v/>
      </c>
      <c r="AL4971" s="2" t="str">
        <f>IF(AK4971="","",AK4971+VLOOKUP(I4971,'Вид исследования'!B:E,4,0))</f>
        <v/>
      </c>
      <c r="AM4971" s="2" t="str">
        <f>IF(AK4971="","",AK4971+VLOOKUP(I4971,'Вид исследования'!B:F,5,0))</f>
        <v/>
      </c>
      <c r="AQ4971" t="str">
        <f>IFERROR(IF(L4971="","",VLOOKUP(L4971&amp;I4971,Продукция!A:K,11,0)),"обратитесь к админ справочника")</f>
        <v/>
      </c>
      <c r="AS4971" t="str">
        <f>IFERROR(IF(L4971="","",VLOOKUP(L4971&amp;I4971,Продукция!A:J,10,0)),"обратитесь к админ справочника")</f>
        <v/>
      </c>
    </row>
    <row r="4972" spans="1:45" x14ac:dyDescent="0.25">
      <c r="A4972" t="str">
        <f t="shared" si="87"/>
        <v/>
      </c>
      <c r="B4972" t="str">
        <f>IF(E4972="","",INDEX(Лаборатории!A:A,MATCH('Производственный контроль'!E4972,Лаборатории!B:B,0)))</f>
        <v/>
      </c>
      <c r="C4972" t="str">
        <f>IF(E4972="","",VLOOKUP(E4972,Лаборатории!B:D,3,0))</f>
        <v/>
      </c>
      <c r="E4972" s="150"/>
      <c r="J4972" t="str">
        <f>IF(L4972="","",VLOOKUP(L4972,Продукция!B:D,3,0))</f>
        <v/>
      </c>
      <c r="K4972" t="str">
        <f>IF(L4972="","",VLOOKUP(L4972,Продукция!B:C,2,0))</f>
        <v/>
      </c>
      <c r="L4972" s="151"/>
      <c r="M4972" t="str">
        <f>IF(L4972="","",VLOOKUP(L4972,Продукция!B:L,11,0))</f>
        <v/>
      </c>
      <c r="AB4972" t="str">
        <f>IF(L4972="","",VLOOKUP(L4972&amp;I4972,Продукция!A:I,9,0))</f>
        <v/>
      </c>
      <c r="AF4972" t="str">
        <f>IF(AD4972="","",VLOOKUP(AD4972,'Сотрудники и ссылки'!A:B,2,0))</f>
        <v/>
      </c>
      <c r="AG4972" t="str">
        <f>IF(AD4972="","",VLOOKUP(AD4972,'Сотрудники и ссылки'!A:C,3,0))</f>
        <v/>
      </c>
      <c r="AI4972" t="str">
        <f>IF(AH4972="","",VLOOKUP(AH4972,'Сотрудники и ссылки'!A:B,2,0))</f>
        <v/>
      </c>
      <c r="AJ4972" t="str">
        <f>IF(AH4972="","",VLOOKUP(AH4972,'Сотрудники и ссылки'!A:C,3,0))</f>
        <v/>
      </c>
      <c r="AL4972" s="2" t="str">
        <f>IF(AK4972="","",AK4972+VLOOKUP(I4972,'Вид исследования'!B:E,4,0))</f>
        <v/>
      </c>
      <c r="AM4972" s="2" t="str">
        <f>IF(AK4972="","",AK4972+VLOOKUP(I4972,'Вид исследования'!B:F,5,0))</f>
        <v/>
      </c>
      <c r="AQ4972" t="str">
        <f>IFERROR(IF(L4972="","",VLOOKUP(L4972&amp;I4972,Продукция!A:K,11,0)),"обратитесь к админ справочника")</f>
        <v/>
      </c>
      <c r="AS4972" t="str">
        <f>IFERROR(IF(L4972="","",VLOOKUP(L4972&amp;I4972,Продукция!A:J,10,0)),"обратитесь к админ справочника")</f>
        <v/>
      </c>
    </row>
    <row r="4973" spans="1:45" x14ac:dyDescent="0.25">
      <c r="A4973" t="str">
        <f t="shared" si="87"/>
        <v/>
      </c>
      <c r="B4973" t="str">
        <f>IF(E4973="","",INDEX(Лаборатории!A:A,MATCH('Производственный контроль'!E4973,Лаборатории!B:B,0)))</f>
        <v/>
      </c>
      <c r="C4973" t="str">
        <f>IF(E4973="","",VLOOKUP(E4973,Лаборатории!B:D,3,0))</f>
        <v/>
      </c>
      <c r="E4973" s="150"/>
      <c r="J4973" t="str">
        <f>IF(L4973="","",VLOOKUP(L4973,Продукция!B:D,3,0))</f>
        <v/>
      </c>
      <c r="K4973" t="str">
        <f>IF(L4973="","",VLOOKUP(L4973,Продукция!B:C,2,0))</f>
        <v/>
      </c>
      <c r="L4973" s="151"/>
      <c r="M4973" t="str">
        <f>IF(L4973="","",VLOOKUP(L4973,Продукция!B:L,11,0))</f>
        <v/>
      </c>
      <c r="AB4973" t="str">
        <f>IF(L4973="","",VLOOKUP(L4973&amp;I4973,Продукция!A:I,9,0))</f>
        <v/>
      </c>
      <c r="AF4973" t="str">
        <f>IF(AD4973="","",VLOOKUP(AD4973,'Сотрудники и ссылки'!A:B,2,0))</f>
        <v/>
      </c>
      <c r="AG4973" t="str">
        <f>IF(AD4973="","",VLOOKUP(AD4973,'Сотрудники и ссылки'!A:C,3,0))</f>
        <v/>
      </c>
      <c r="AI4973" t="str">
        <f>IF(AH4973="","",VLOOKUP(AH4973,'Сотрудники и ссылки'!A:B,2,0))</f>
        <v/>
      </c>
      <c r="AJ4973" t="str">
        <f>IF(AH4973="","",VLOOKUP(AH4973,'Сотрудники и ссылки'!A:C,3,0))</f>
        <v/>
      </c>
      <c r="AL4973" s="2" t="str">
        <f>IF(AK4973="","",AK4973+VLOOKUP(I4973,'Вид исследования'!B:E,4,0))</f>
        <v/>
      </c>
      <c r="AM4973" s="2" t="str">
        <f>IF(AK4973="","",AK4973+VLOOKUP(I4973,'Вид исследования'!B:F,5,0))</f>
        <v/>
      </c>
      <c r="AQ4973" t="str">
        <f>IFERROR(IF(L4973="","",VLOOKUP(L4973&amp;I4973,Продукция!A:K,11,0)),"обратитесь к админ справочника")</f>
        <v/>
      </c>
      <c r="AS4973" t="str">
        <f>IFERROR(IF(L4973="","",VLOOKUP(L4973&amp;I4973,Продукция!A:J,10,0)),"обратитесь к админ справочника")</f>
        <v/>
      </c>
    </row>
    <row r="4974" spans="1:45" x14ac:dyDescent="0.25">
      <c r="A4974" t="str">
        <f t="shared" si="87"/>
        <v/>
      </c>
      <c r="B4974" t="str">
        <f>IF(E4974="","",INDEX(Лаборатории!A:A,MATCH('Производственный контроль'!E4974,Лаборатории!B:B,0)))</f>
        <v/>
      </c>
      <c r="C4974" t="str">
        <f>IF(E4974="","",VLOOKUP(E4974,Лаборатории!B:D,3,0))</f>
        <v/>
      </c>
      <c r="E4974" s="150"/>
      <c r="J4974" t="str">
        <f>IF(L4974="","",VLOOKUP(L4974,Продукция!B:D,3,0))</f>
        <v/>
      </c>
      <c r="K4974" t="str">
        <f>IF(L4974="","",VLOOKUP(L4974,Продукция!B:C,2,0))</f>
        <v/>
      </c>
      <c r="L4974" s="151"/>
      <c r="M4974" t="str">
        <f>IF(L4974="","",VLOOKUP(L4974,Продукция!B:L,11,0))</f>
        <v/>
      </c>
      <c r="AB4974" t="str">
        <f>IF(L4974="","",VLOOKUP(L4974&amp;I4974,Продукция!A:I,9,0))</f>
        <v/>
      </c>
      <c r="AF4974" t="str">
        <f>IF(AD4974="","",VLOOKUP(AD4974,'Сотрудники и ссылки'!A:B,2,0))</f>
        <v/>
      </c>
      <c r="AG4974" t="str">
        <f>IF(AD4974="","",VLOOKUP(AD4974,'Сотрудники и ссылки'!A:C,3,0))</f>
        <v/>
      </c>
      <c r="AI4974" t="str">
        <f>IF(AH4974="","",VLOOKUP(AH4974,'Сотрудники и ссылки'!A:B,2,0))</f>
        <v/>
      </c>
      <c r="AJ4974" t="str">
        <f>IF(AH4974="","",VLOOKUP(AH4974,'Сотрудники и ссылки'!A:C,3,0))</f>
        <v/>
      </c>
      <c r="AL4974" s="2" t="str">
        <f>IF(AK4974="","",AK4974+VLOOKUP(I4974,'Вид исследования'!B:E,4,0))</f>
        <v/>
      </c>
      <c r="AM4974" s="2" t="str">
        <f>IF(AK4974="","",AK4974+VLOOKUP(I4974,'Вид исследования'!B:F,5,0))</f>
        <v/>
      </c>
      <c r="AQ4974" t="str">
        <f>IFERROR(IF(L4974="","",VLOOKUP(L4974&amp;I4974,Продукция!A:K,11,0)),"обратитесь к админ справочника")</f>
        <v/>
      </c>
      <c r="AS4974" t="str">
        <f>IFERROR(IF(L4974="","",VLOOKUP(L4974&amp;I4974,Продукция!A:J,10,0)),"обратитесь к админ справочника")</f>
        <v/>
      </c>
    </row>
    <row r="4975" spans="1:45" x14ac:dyDescent="0.25">
      <c r="A4975" t="str">
        <f t="shared" si="87"/>
        <v/>
      </c>
      <c r="B4975" t="str">
        <f>IF(E4975="","",INDEX(Лаборатории!A:A,MATCH('Производственный контроль'!E4975,Лаборатории!B:B,0)))</f>
        <v/>
      </c>
      <c r="C4975" t="str">
        <f>IF(E4975="","",VLOOKUP(E4975,Лаборатории!B:D,3,0))</f>
        <v/>
      </c>
      <c r="E4975" s="150"/>
      <c r="J4975" t="str">
        <f>IF(L4975="","",VLOOKUP(L4975,Продукция!B:D,3,0))</f>
        <v/>
      </c>
      <c r="K4975" t="str">
        <f>IF(L4975="","",VLOOKUP(L4975,Продукция!B:C,2,0))</f>
        <v/>
      </c>
      <c r="L4975" s="151"/>
      <c r="M4975" t="str">
        <f>IF(L4975="","",VLOOKUP(L4975,Продукция!B:L,11,0))</f>
        <v/>
      </c>
      <c r="AB4975" t="str">
        <f>IF(L4975="","",VLOOKUP(L4975&amp;I4975,Продукция!A:I,9,0))</f>
        <v/>
      </c>
      <c r="AF4975" t="str">
        <f>IF(AD4975="","",VLOOKUP(AD4975,'Сотрудники и ссылки'!A:B,2,0))</f>
        <v/>
      </c>
      <c r="AG4975" t="str">
        <f>IF(AD4975="","",VLOOKUP(AD4975,'Сотрудники и ссылки'!A:C,3,0))</f>
        <v/>
      </c>
      <c r="AI4975" t="str">
        <f>IF(AH4975="","",VLOOKUP(AH4975,'Сотрудники и ссылки'!A:B,2,0))</f>
        <v/>
      </c>
      <c r="AJ4975" t="str">
        <f>IF(AH4975="","",VLOOKUP(AH4975,'Сотрудники и ссылки'!A:C,3,0))</f>
        <v/>
      </c>
      <c r="AL4975" s="2" t="str">
        <f>IF(AK4975="","",AK4975+VLOOKUP(I4975,'Вид исследования'!B:E,4,0))</f>
        <v/>
      </c>
      <c r="AM4975" s="2" t="str">
        <f>IF(AK4975="","",AK4975+VLOOKUP(I4975,'Вид исследования'!B:F,5,0))</f>
        <v/>
      </c>
      <c r="AQ4975" t="str">
        <f>IFERROR(IF(L4975="","",VLOOKUP(L4975&amp;I4975,Продукция!A:K,11,0)),"обратитесь к админ справочника")</f>
        <v/>
      </c>
      <c r="AS4975" t="str">
        <f>IFERROR(IF(L4975="","",VLOOKUP(L4975&amp;I4975,Продукция!A:J,10,0)),"обратитесь к админ справочника")</f>
        <v/>
      </c>
    </row>
    <row r="4976" spans="1:45" x14ac:dyDescent="0.25">
      <c r="A4976" t="str">
        <f t="shared" si="87"/>
        <v/>
      </c>
      <c r="B4976" t="str">
        <f>IF(E4976="","",INDEX(Лаборатории!A:A,MATCH('Производственный контроль'!E4976,Лаборатории!B:B,0)))</f>
        <v/>
      </c>
      <c r="C4976" t="str">
        <f>IF(E4976="","",VLOOKUP(E4976,Лаборатории!B:D,3,0))</f>
        <v/>
      </c>
      <c r="E4976" s="150"/>
      <c r="J4976" t="str">
        <f>IF(L4976="","",VLOOKUP(L4976,Продукция!B:D,3,0))</f>
        <v/>
      </c>
      <c r="K4976" t="str">
        <f>IF(L4976="","",VLOOKUP(L4976,Продукция!B:C,2,0))</f>
        <v/>
      </c>
      <c r="L4976" s="151"/>
      <c r="M4976" t="str">
        <f>IF(L4976="","",VLOOKUP(L4976,Продукция!B:L,11,0))</f>
        <v/>
      </c>
      <c r="AB4976" t="str">
        <f>IF(L4976="","",VLOOKUP(L4976&amp;I4976,Продукция!A:I,9,0))</f>
        <v/>
      </c>
      <c r="AF4976" t="str">
        <f>IF(AD4976="","",VLOOKUP(AD4976,'Сотрудники и ссылки'!A:B,2,0))</f>
        <v/>
      </c>
      <c r="AG4976" t="str">
        <f>IF(AD4976="","",VLOOKUP(AD4976,'Сотрудники и ссылки'!A:C,3,0))</f>
        <v/>
      </c>
      <c r="AI4976" t="str">
        <f>IF(AH4976="","",VLOOKUP(AH4976,'Сотрудники и ссылки'!A:B,2,0))</f>
        <v/>
      </c>
      <c r="AJ4976" t="str">
        <f>IF(AH4976="","",VLOOKUP(AH4976,'Сотрудники и ссылки'!A:C,3,0))</f>
        <v/>
      </c>
      <c r="AL4976" s="2" t="str">
        <f>IF(AK4976="","",AK4976+VLOOKUP(I4976,'Вид исследования'!B:E,4,0))</f>
        <v/>
      </c>
      <c r="AM4976" s="2" t="str">
        <f>IF(AK4976="","",AK4976+VLOOKUP(I4976,'Вид исследования'!B:F,5,0))</f>
        <v/>
      </c>
      <c r="AQ4976" t="str">
        <f>IFERROR(IF(L4976="","",VLOOKUP(L4976&amp;I4976,Продукция!A:K,11,0)),"обратитесь к админ справочника")</f>
        <v/>
      </c>
      <c r="AS4976" t="str">
        <f>IFERROR(IF(L4976="","",VLOOKUP(L4976&amp;I4976,Продукция!A:J,10,0)),"обратитесь к админ справочника")</f>
        <v/>
      </c>
    </row>
    <row r="4977" spans="1:45" x14ac:dyDescent="0.25">
      <c r="A4977" t="str">
        <f t="shared" si="87"/>
        <v/>
      </c>
      <c r="B4977" t="str">
        <f>IF(E4977="","",INDEX(Лаборатории!A:A,MATCH('Производственный контроль'!E4977,Лаборатории!B:B,0)))</f>
        <v/>
      </c>
      <c r="C4977" t="str">
        <f>IF(E4977="","",VLOOKUP(E4977,Лаборатории!B:D,3,0))</f>
        <v/>
      </c>
      <c r="E4977" s="150"/>
      <c r="J4977" t="str">
        <f>IF(L4977="","",VLOOKUP(L4977,Продукция!B:D,3,0))</f>
        <v/>
      </c>
      <c r="K4977" t="str">
        <f>IF(L4977="","",VLOOKUP(L4977,Продукция!B:C,2,0))</f>
        <v/>
      </c>
      <c r="L4977" s="151"/>
      <c r="M4977" t="str">
        <f>IF(L4977="","",VLOOKUP(L4977,Продукция!B:L,11,0))</f>
        <v/>
      </c>
      <c r="AB4977" t="str">
        <f>IF(L4977="","",VLOOKUP(L4977&amp;I4977,Продукция!A:I,9,0))</f>
        <v/>
      </c>
      <c r="AF4977" t="str">
        <f>IF(AD4977="","",VLOOKUP(AD4977,'Сотрудники и ссылки'!A:B,2,0))</f>
        <v/>
      </c>
      <c r="AG4977" t="str">
        <f>IF(AD4977="","",VLOOKUP(AD4977,'Сотрудники и ссылки'!A:C,3,0))</f>
        <v/>
      </c>
      <c r="AI4977" t="str">
        <f>IF(AH4977="","",VLOOKUP(AH4977,'Сотрудники и ссылки'!A:B,2,0))</f>
        <v/>
      </c>
      <c r="AJ4977" t="str">
        <f>IF(AH4977="","",VLOOKUP(AH4977,'Сотрудники и ссылки'!A:C,3,0))</f>
        <v/>
      </c>
      <c r="AL4977" s="2" t="str">
        <f>IF(AK4977="","",AK4977+VLOOKUP(I4977,'Вид исследования'!B:E,4,0))</f>
        <v/>
      </c>
      <c r="AM4977" s="2" t="str">
        <f>IF(AK4977="","",AK4977+VLOOKUP(I4977,'Вид исследования'!B:F,5,0))</f>
        <v/>
      </c>
      <c r="AQ4977" t="str">
        <f>IFERROR(IF(L4977="","",VLOOKUP(L4977&amp;I4977,Продукция!A:K,11,0)),"обратитесь к админ справочника")</f>
        <v/>
      </c>
      <c r="AS4977" t="str">
        <f>IFERROR(IF(L4977="","",VLOOKUP(L4977&amp;I4977,Продукция!A:J,10,0)),"обратитесь к админ справочника")</f>
        <v/>
      </c>
    </row>
    <row r="4978" spans="1:45" x14ac:dyDescent="0.25">
      <c r="A4978" t="str">
        <f t="shared" si="87"/>
        <v/>
      </c>
      <c r="B4978" t="str">
        <f>IF(E4978="","",INDEX(Лаборатории!A:A,MATCH('Производственный контроль'!E4978,Лаборатории!B:B,0)))</f>
        <v/>
      </c>
      <c r="C4978" t="str">
        <f>IF(E4978="","",VLOOKUP(E4978,Лаборатории!B:D,3,0))</f>
        <v/>
      </c>
      <c r="E4978" s="150"/>
      <c r="J4978" t="str">
        <f>IF(L4978="","",VLOOKUP(L4978,Продукция!B:D,3,0))</f>
        <v/>
      </c>
      <c r="K4978" t="str">
        <f>IF(L4978="","",VLOOKUP(L4978,Продукция!B:C,2,0))</f>
        <v/>
      </c>
      <c r="L4978" s="151"/>
      <c r="M4978" t="str">
        <f>IF(L4978="","",VLOOKUP(L4978,Продукция!B:L,11,0))</f>
        <v/>
      </c>
      <c r="AB4978" t="str">
        <f>IF(L4978="","",VLOOKUP(L4978&amp;I4978,Продукция!A:I,9,0))</f>
        <v/>
      </c>
      <c r="AF4978" t="str">
        <f>IF(AD4978="","",VLOOKUP(AD4978,'Сотрудники и ссылки'!A:B,2,0))</f>
        <v/>
      </c>
      <c r="AG4978" t="str">
        <f>IF(AD4978="","",VLOOKUP(AD4978,'Сотрудники и ссылки'!A:C,3,0))</f>
        <v/>
      </c>
      <c r="AI4978" t="str">
        <f>IF(AH4978="","",VLOOKUP(AH4978,'Сотрудники и ссылки'!A:B,2,0))</f>
        <v/>
      </c>
      <c r="AJ4978" t="str">
        <f>IF(AH4978="","",VLOOKUP(AH4978,'Сотрудники и ссылки'!A:C,3,0))</f>
        <v/>
      </c>
      <c r="AL4978" s="2" t="str">
        <f>IF(AK4978="","",AK4978+VLOOKUP(I4978,'Вид исследования'!B:E,4,0))</f>
        <v/>
      </c>
      <c r="AM4978" s="2" t="str">
        <f>IF(AK4978="","",AK4978+VLOOKUP(I4978,'Вид исследования'!B:F,5,0))</f>
        <v/>
      </c>
      <c r="AQ4978" t="str">
        <f>IFERROR(IF(L4978="","",VLOOKUP(L4978&amp;I4978,Продукция!A:K,11,0)),"обратитесь к админ справочника")</f>
        <v/>
      </c>
      <c r="AS4978" t="str">
        <f>IFERROR(IF(L4978="","",VLOOKUP(L4978&amp;I4978,Продукция!A:J,10,0)),"обратитесь к админ справочника")</f>
        <v/>
      </c>
    </row>
    <row r="4979" spans="1:45" x14ac:dyDescent="0.25">
      <c r="A4979" t="str">
        <f t="shared" si="87"/>
        <v/>
      </c>
      <c r="B4979" t="str">
        <f>IF(E4979="","",INDEX(Лаборатории!A:A,MATCH('Производственный контроль'!E4979,Лаборатории!B:B,0)))</f>
        <v/>
      </c>
      <c r="C4979" t="str">
        <f>IF(E4979="","",VLOOKUP(E4979,Лаборатории!B:D,3,0))</f>
        <v/>
      </c>
      <c r="E4979" s="150"/>
      <c r="J4979" t="str">
        <f>IF(L4979="","",VLOOKUP(L4979,Продукция!B:D,3,0))</f>
        <v/>
      </c>
      <c r="K4979" t="str">
        <f>IF(L4979="","",VLOOKUP(L4979,Продукция!B:C,2,0))</f>
        <v/>
      </c>
      <c r="L4979" s="151"/>
      <c r="M4979" t="str">
        <f>IF(L4979="","",VLOOKUP(L4979,Продукция!B:L,11,0))</f>
        <v/>
      </c>
      <c r="AB4979" t="str">
        <f>IF(L4979="","",VLOOKUP(L4979&amp;I4979,Продукция!A:I,9,0))</f>
        <v/>
      </c>
      <c r="AF4979" t="str">
        <f>IF(AD4979="","",VLOOKUP(AD4979,'Сотрудники и ссылки'!A:B,2,0))</f>
        <v/>
      </c>
      <c r="AG4979" t="str">
        <f>IF(AD4979="","",VLOOKUP(AD4979,'Сотрудники и ссылки'!A:C,3,0))</f>
        <v/>
      </c>
      <c r="AI4979" t="str">
        <f>IF(AH4979="","",VLOOKUP(AH4979,'Сотрудники и ссылки'!A:B,2,0))</f>
        <v/>
      </c>
      <c r="AJ4979" t="str">
        <f>IF(AH4979="","",VLOOKUP(AH4979,'Сотрудники и ссылки'!A:C,3,0))</f>
        <v/>
      </c>
      <c r="AL4979" s="2" t="str">
        <f>IF(AK4979="","",AK4979+VLOOKUP(I4979,'Вид исследования'!B:E,4,0))</f>
        <v/>
      </c>
      <c r="AM4979" s="2" t="str">
        <f>IF(AK4979="","",AK4979+VLOOKUP(I4979,'Вид исследования'!B:F,5,0))</f>
        <v/>
      </c>
      <c r="AQ4979" t="str">
        <f>IFERROR(IF(L4979="","",VLOOKUP(L4979&amp;I4979,Продукция!A:K,11,0)),"обратитесь к админ справочника")</f>
        <v/>
      </c>
      <c r="AS4979" t="str">
        <f>IFERROR(IF(L4979="","",VLOOKUP(L4979&amp;I4979,Продукция!A:J,10,0)),"обратитесь к админ справочника")</f>
        <v/>
      </c>
    </row>
    <row r="4980" spans="1:45" x14ac:dyDescent="0.25">
      <c r="A4980" t="str">
        <f t="shared" si="87"/>
        <v/>
      </c>
      <c r="B4980" t="str">
        <f>IF(E4980="","",INDEX(Лаборатории!A:A,MATCH('Производственный контроль'!E4980,Лаборатории!B:B,0)))</f>
        <v/>
      </c>
      <c r="C4980" t="str">
        <f>IF(E4980="","",VLOOKUP(E4980,Лаборатории!B:D,3,0))</f>
        <v/>
      </c>
      <c r="E4980" s="150"/>
      <c r="J4980" t="str">
        <f>IF(L4980="","",VLOOKUP(L4980,Продукция!B:D,3,0))</f>
        <v/>
      </c>
      <c r="K4980" t="str">
        <f>IF(L4980="","",VLOOKUP(L4980,Продукция!B:C,2,0))</f>
        <v/>
      </c>
      <c r="L4980" s="151"/>
      <c r="M4980" t="str">
        <f>IF(L4980="","",VLOOKUP(L4980,Продукция!B:L,11,0))</f>
        <v/>
      </c>
      <c r="AB4980" t="str">
        <f>IF(L4980="","",VLOOKUP(L4980&amp;I4980,Продукция!A:I,9,0))</f>
        <v/>
      </c>
      <c r="AF4980" t="str">
        <f>IF(AD4980="","",VLOOKUP(AD4980,'Сотрудники и ссылки'!A:B,2,0))</f>
        <v/>
      </c>
      <c r="AG4980" t="str">
        <f>IF(AD4980="","",VLOOKUP(AD4980,'Сотрудники и ссылки'!A:C,3,0))</f>
        <v/>
      </c>
      <c r="AI4980" t="str">
        <f>IF(AH4980="","",VLOOKUP(AH4980,'Сотрудники и ссылки'!A:B,2,0))</f>
        <v/>
      </c>
      <c r="AJ4980" t="str">
        <f>IF(AH4980="","",VLOOKUP(AH4980,'Сотрудники и ссылки'!A:C,3,0))</f>
        <v/>
      </c>
      <c r="AL4980" s="2" t="str">
        <f>IF(AK4980="","",AK4980+VLOOKUP(I4980,'Вид исследования'!B:E,4,0))</f>
        <v/>
      </c>
      <c r="AM4980" s="2" t="str">
        <f>IF(AK4980="","",AK4980+VLOOKUP(I4980,'Вид исследования'!B:F,5,0))</f>
        <v/>
      </c>
      <c r="AQ4980" t="str">
        <f>IFERROR(IF(L4980="","",VLOOKUP(L4980&amp;I4980,Продукция!A:K,11,0)),"обратитесь к админ справочника")</f>
        <v/>
      </c>
      <c r="AS4980" t="str">
        <f>IFERROR(IF(L4980="","",VLOOKUP(L4980&amp;I4980,Продукция!A:J,10,0)),"обратитесь к админ справочника")</f>
        <v/>
      </c>
    </row>
    <row r="4981" spans="1:45" x14ac:dyDescent="0.25">
      <c r="A4981" t="str">
        <f t="shared" si="87"/>
        <v/>
      </c>
      <c r="B4981" t="str">
        <f>IF(E4981="","",INDEX(Лаборатории!A:A,MATCH('Производственный контроль'!E4981,Лаборатории!B:B,0)))</f>
        <v/>
      </c>
      <c r="C4981" t="str">
        <f>IF(E4981="","",VLOOKUP(E4981,Лаборатории!B:D,3,0))</f>
        <v/>
      </c>
      <c r="E4981" s="150"/>
      <c r="J4981" t="str">
        <f>IF(L4981="","",VLOOKUP(L4981,Продукция!B:D,3,0))</f>
        <v/>
      </c>
      <c r="K4981" t="str">
        <f>IF(L4981="","",VLOOKUP(L4981,Продукция!B:C,2,0))</f>
        <v/>
      </c>
      <c r="L4981" s="151"/>
      <c r="M4981" t="str">
        <f>IF(L4981="","",VLOOKUP(L4981,Продукция!B:L,11,0))</f>
        <v/>
      </c>
      <c r="AB4981" t="str">
        <f>IF(L4981="","",VLOOKUP(L4981&amp;I4981,Продукция!A:I,9,0))</f>
        <v/>
      </c>
      <c r="AF4981" t="str">
        <f>IF(AD4981="","",VLOOKUP(AD4981,'Сотрудники и ссылки'!A:B,2,0))</f>
        <v/>
      </c>
      <c r="AG4981" t="str">
        <f>IF(AD4981="","",VLOOKUP(AD4981,'Сотрудники и ссылки'!A:C,3,0))</f>
        <v/>
      </c>
      <c r="AI4981" t="str">
        <f>IF(AH4981="","",VLOOKUP(AH4981,'Сотрудники и ссылки'!A:B,2,0))</f>
        <v/>
      </c>
      <c r="AJ4981" t="str">
        <f>IF(AH4981="","",VLOOKUP(AH4981,'Сотрудники и ссылки'!A:C,3,0))</f>
        <v/>
      </c>
      <c r="AL4981" s="2" t="str">
        <f>IF(AK4981="","",AK4981+VLOOKUP(I4981,'Вид исследования'!B:E,4,0))</f>
        <v/>
      </c>
      <c r="AM4981" s="2" t="str">
        <f>IF(AK4981="","",AK4981+VLOOKUP(I4981,'Вид исследования'!B:F,5,0))</f>
        <v/>
      </c>
      <c r="AQ4981" t="str">
        <f>IFERROR(IF(L4981="","",VLOOKUP(L4981&amp;I4981,Продукция!A:K,11,0)),"обратитесь к админ справочника")</f>
        <v/>
      </c>
      <c r="AS4981" t="str">
        <f>IFERROR(IF(L4981="","",VLOOKUP(L4981&amp;I4981,Продукция!A:J,10,0)),"обратитесь к админ справочника")</f>
        <v/>
      </c>
    </row>
    <row r="4982" spans="1:45" x14ac:dyDescent="0.25">
      <c r="A4982" t="str">
        <f t="shared" si="87"/>
        <v/>
      </c>
      <c r="B4982" t="str">
        <f>IF(E4982="","",INDEX(Лаборатории!A:A,MATCH('Производственный контроль'!E4982,Лаборатории!B:B,0)))</f>
        <v/>
      </c>
      <c r="C4982" t="str">
        <f>IF(E4982="","",VLOOKUP(E4982,Лаборатории!B:D,3,0))</f>
        <v/>
      </c>
      <c r="E4982" s="150"/>
      <c r="J4982" t="str">
        <f>IF(L4982="","",VLOOKUP(L4982,Продукция!B:D,3,0))</f>
        <v/>
      </c>
      <c r="K4982" t="str">
        <f>IF(L4982="","",VLOOKUP(L4982,Продукция!B:C,2,0))</f>
        <v/>
      </c>
      <c r="L4982" s="151"/>
      <c r="M4982" t="str">
        <f>IF(L4982="","",VLOOKUP(L4982,Продукция!B:L,11,0))</f>
        <v/>
      </c>
      <c r="AB4982" t="str">
        <f>IF(L4982="","",VLOOKUP(L4982&amp;I4982,Продукция!A:I,9,0))</f>
        <v/>
      </c>
      <c r="AF4982" t="str">
        <f>IF(AD4982="","",VLOOKUP(AD4982,'Сотрудники и ссылки'!A:B,2,0))</f>
        <v/>
      </c>
      <c r="AG4982" t="str">
        <f>IF(AD4982="","",VLOOKUP(AD4982,'Сотрудники и ссылки'!A:C,3,0))</f>
        <v/>
      </c>
      <c r="AI4982" t="str">
        <f>IF(AH4982="","",VLOOKUP(AH4982,'Сотрудники и ссылки'!A:B,2,0))</f>
        <v/>
      </c>
      <c r="AJ4982" t="str">
        <f>IF(AH4982="","",VLOOKUP(AH4982,'Сотрудники и ссылки'!A:C,3,0))</f>
        <v/>
      </c>
      <c r="AL4982" s="2" t="str">
        <f>IF(AK4982="","",AK4982+VLOOKUP(I4982,'Вид исследования'!B:E,4,0))</f>
        <v/>
      </c>
      <c r="AM4982" s="2" t="str">
        <f>IF(AK4982="","",AK4982+VLOOKUP(I4982,'Вид исследования'!B:F,5,0))</f>
        <v/>
      </c>
      <c r="AQ4982" t="str">
        <f>IFERROR(IF(L4982="","",VLOOKUP(L4982&amp;I4982,Продукция!A:K,11,0)),"обратитесь к админ справочника")</f>
        <v/>
      </c>
      <c r="AS4982" t="str">
        <f>IFERROR(IF(L4982="","",VLOOKUP(L4982&amp;I4982,Продукция!A:J,10,0)),"обратитесь к админ справочника")</f>
        <v/>
      </c>
    </row>
    <row r="4983" spans="1:45" x14ac:dyDescent="0.25">
      <c r="A4983" t="str">
        <f t="shared" si="87"/>
        <v/>
      </c>
      <c r="B4983" t="str">
        <f>IF(E4983="","",INDEX(Лаборатории!A:A,MATCH('Производственный контроль'!E4983,Лаборатории!B:B,0)))</f>
        <v/>
      </c>
      <c r="C4983" t="str">
        <f>IF(E4983="","",VLOOKUP(E4983,Лаборатории!B:D,3,0))</f>
        <v/>
      </c>
      <c r="E4983" s="150"/>
      <c r="J4983" t="str">
        <f>IF(L4983="","",VLOOKUP(L4983,Продукция!B:D,3,0))</f>
        <v/>
      </c>
      <c r="K4983" t="str">
        <f>IF(L4983="","",VLOOKUP(L4983,Продукция!B:C,2,0))</f>
        <v/>
      </c>
      <c r="L4983" s="151"/>
      <c r="M4983" t="str">
        <f>IF(L4983="","",VLOOKUP(L4983,Продукция!B:L,11,0))</f>
        <v/>
      </c>
      <c r="AB4983" t="str">
        <f>IF(L4983="","",VLOOKUP(L4983&amp;I4983,Продукция!A:I,9,0))</f>
        <v/>
      </c>
      <c r="AF4983" t="str">
        <f>IF(AD4983="","",VLOOKUP(AD4983,'Сотрудники и ссылки'!A:B,2,0))</f>
        <v/>
      </c>
      <c r="AG4983" t="str">
        <f>IF(AD4983="","",VLOOKUP(AD4983,'Сотрудники и ссылки'!A:C,3,0))</f>
        <v/>
      </c>
      <c r="AI4983" t="str">
        <f>IF(AH4983="","",VLOOKUP(AH4983,'Сотрудники и ссылки'!A:B,2,0))</f>
        <v/>
      </c>
      <c r="AJ4983" t="str">
        <f>IF(AH4983="","",VLOOKUP(AH4983,'Сотрудники и ссылки'!A:C,3,0))</f>
        <v/>
      </c>
      <c r="AL4983" s="2" t="str">
        <f>IF(AK4983="","",AK4983+VLOOKUP(I4983,'Вид исследования'!B:E,4,0))</f>
        <v/>
      </c>
      <c r="AM4983" s="2" t="str">
        <f>IF(AK4983="","",AK4983+VLOOKUP(I4983,'Вид исследования'!B:F,5,0))</f>
        <v/>
      </c>
      <c r="AQ4983" t="str">
        <f>IFERROR(IF(L4983="","",VLOOKUP(L4983&amp;I4983,Продукция!A:K,11,0)),"обратитесь к админ справочника")</f>
        <v/>
      </c>
      <c r="AS4983" t="str">
        <f>IFERROR(IF(L4983="","",VLOOKUP(L4983&amp;I4983,Продукция!A:J,10,0)),"обратитесь к админ справочника")</f>
        <v/>
      </c>
    </row>
    <row r="4984" spans="1:45" x14ac:dyDescent="0.25">
      <c r="A4984" t="str">
        <f t="shared" si="87"/>
        <v/>
      </c>
      <c r="B4984" t="str">
        <f>IF(E4984="","",INDEX(Лаборатории!A:A,MATCH('Производственный контроль'!E4984,Лаборатории!B:B,0)))</f>
        <v/>
      </c>
      <c r="C4984" t="str">
        <f>IF(E4984="","",VLOOKUP(E4984,Лаборатории!B:D,3,0))</f>
        <v/>
      </c>
      <c r="E4984" s="150"/>
      <c r="J4984" t="str">
        <f>IF(L4984="","",VLOOKUP(L4984,Продукция!B:D,3,0))</f>
        <v/>
      </c>
      <c r="K4984" t="str">
        <f>IF(L4984="","",VLOOKUP(L4984,Продукция!B:C,2,0))</f>
        <v/>
      </c>
      <c r="L4984" s="151"/>
      <c r="M4984" t="str">
        <f>IF(L4984="","",VLOOKUP(L4984,Продукция!B:L,11,0))</f>
        <v/>
      </c>
      <c r="AB4984" t="str">
        <f>IF(L4984="","",VLOOKUP(L4984&amp;I4984,Продукция!A:I,9,0))</f>
        <v/>
      </c>
      <c r="AF4984" t="str">
        <f>IF(AD4984="","",VLOOKUP(AD4984,'Сотрудники и ссылки'!A:B,2,0))</f>
        <v/>
      </c>
      <c r="AG4984" t="str">
        <f>IF(AD4984="","",VLOOKUP(AD4984,'Сотрудники и ссылки'!A:C,3,0))</f>
        <v/>
      </c>
      <c r="AI4984" t="str">
        <f>IF(AH4984="","",VLOOKUP(AH4984,'Сотрудники и ссылки'!A:B,2,0))</f>
        <v/>
      </c>
      <c r="AJ4984" t="str">
        <f>IF(AH4984="","",VLOOKUP(AH4984,'Сотрудники и ссылки'!A:C,3,0))</f>
        <v/>
      </c>
      <c r="AL4984" s="2" t="str">
        <f>IF(AK4984="","",AK4984+VLOOKUP(I4984,'Вид исследования'!B:E,4,0))</f>
        <v/>
      </c>
      <c r="AM4984" s="2" t="str">
        <f>IF(AK4984="","",AK4984+VLOOKUP(I4984,'Вид исследования'!B:F,5,0))</f>
        <v/>
      </c>
      <c r="AQ4984" t="str">
        <f>IFERROR(IF(L4984="","",VLOOKUP(L4984&amp;I4984,Продукция!A:K,11,0)),"обратитесь к админ справочника")</f>
        <v/>
      </c>
      <c r="AS4984" t="str">
        <f>IFERROR(IF(L4984="","",VLOOKUP(L4984&amp;I4984,Продукция!A:J,10,0)),"обратитесь к админ справочника")</f>
        <v/>
      </c>
    </row>
    <row r="4985" spans="1:45" x14ac:dyDescent="0.25">
      <c r="A4985" t="str">
        <f t="shared" si="87"/>
        <v/>
      </c>
      <c r="B4985" t="str">
        <f>IF(E4985="","",INDEX(Лаборатории!A:A,MATCH('Производственный контроль'!E4985,Лаборатории!B:B,0)))</f>
        <v/>
      </c>
      <c r="C4985" t="str">
        <f>IF(E4985="","",VLOOKUP(E4985,Лаборатории!B:D,3,0))</f>
        <v/>
      </c>
      <c r="E4985" s="150"/>
      <c r="J4985" t="str">
        <f>IF(L4985="","",VLOOKUP(L4985,Продукция!B:D,3,0))</f>
        <v/>
      </c>
      <c r="K4985" t="str">
        <f>IF(L4985="","",VLOOKUP(L4985,Продукция!B:C,2,0))</f>
        <v/>
      </c>
      <c r="L4985" s="151"/>
      <c r="M4985" t="str">
        <f>IF(L4985="","",VLOOKUP(L4985,Продукция!B:L,11,0))</f>
        <v/>
      </c>
      <c r="AB4985" t="str">
        <f>IF(L4985="","",VLOOKUP(L4985&amp;I4985,Продукция!A:I,9,0))</f>
        <v/>
      </c>
      <c r="AF4985" t="str">
        <f>IF(AD4985="","",VLOOKUP(AD4985,'Сотрудники и ссылки'!A:B,2,0))</f>
        <v/>
      </c>
      <c r="AG4985" t="str">
        <f>IF(AD4985="","",VLOOKUP(AD4985,'Сотрудники и ссылки'!A:C,3,0))</f>
        <v/>
      </c>
      <c r="AI4985" t="str">
        <f>IF(AH4985="","",VLOOKUP(AH4985,'Сотрудники и ссылки'!A:B,2,0))</f>
        <v/>
      </c>
      <c r="AJ4985" t="str">
        <f>IF(AH4985="","",VLOOKUP(AH4985,'Сотрудники и ссылки'!A:C,3,0))</f>
        <v/>
      </c>
      <c r="AL4985" s="2" t="str">
        <f>IF(AK4985="","",AK4985+VLOOKUP(I4985,'Вид исследования'!B:E,4,0))</f>
        <v/>
      </c>
      <c r="AM4985" s="2" t="str">
        <f>IF(AK4985="","",AK4985+VLOOKUP(I4985,'Вид исследования'!B:F,5,0))</f>
        <v/>
      </c>
      <c r="AQ4985" t="str">
        <f>IFERROR(IF(L4985="","",VLOOKUP(L4985&amp;I4985,Продукция!A:K,11,0)),"обратитесь к админ справочника")</f>
        <v/>
      </c>
      <c r="AS4985" t="str">
        <f>IFERROR(IF(L4985="","",VLOOKUP(L4985&amp;I4985,Продукция!A:J,10,0)),"обратитесь к админ справочника")</f>
        <v/>
      </c>
    </row>
    <row r="4986" spans="1:45" x14ac:dyDescent="0.25">
      <c r="A4986" t="str">
        <f t="shared" si="87"/>
        <v/>
      </c>
      <c r="B4986" t="str">
        <f>IF(E4986="","",INDEX(Лаборатории!A:A,MATCH('Производственный контроль'!E4986,Лаборатории!B:B,0)))</f>
        <v/>
      </c>
      <c r="C4986" t="str">
        <f>IF(E4986="","",VLOOKUP(E4986,Лаборатории!B:D,3,0))</f>
        <v/>
      </c>
      <c r="E4986" s="150"/>
      <c r="J4986" t="str">
        <f>IF(L4986="","",VLOOKUP(L4986,Продукция!B:D,3,0))</f>
        <v/>
      </c>
      <c r="K4986" t="str">
        <f>IF(L4986="","",VLOOKUP(L4986,Продукция!B:C,2,0))</f>
        <v/>
      </c>
      <c r="L4986" s="151"/>
      <c r="M4986" t="str">
        <f>IF(L4986="","",VLOOKUP(L4986,Продукция!B:L,11,0))</f>
        <v/>
      </c>
      <c r="AB4986" t="str">
        <f>IF(L4986="","",VLOOKUP(L4986&amp;I4986,Продукция!A:I,9,0))</f>
        <v/>
      </c>
      <c r="AF4986" t="str">
        <f>IF(AD4986="","",VLOOKUP(AD4986,'Сотрудники и ссылки'!A:B,2,0))</f>
        <v/>
      </c>
      <c r="AG4986" t="str">
        <f>IF(AD4986="","",VLOOKUP(AD4986,'Сотрудники и ссылки'!A:C,3,0))</f>
        <v/>
      </c>
      <c r="AI4986" t="str">
        <f>IF(AH4986="","",VLOOKUP(AH4986,'Сотрудники и ссылки'!A:B,2,0))</f>
        <v/>
      </c>
      <c r="AJ4986" t="str">
        <f>IF(AH4986="","",VLOOKUP(AH4986,'Сотрудники и ссылки'!A:C,3,0))</f>
        <v/>
      </c>
      <c r="AL4986" s="2" t="str">
        <f>IF(AK4986="","",AK4986+VLOOKUP(I4986,'Вид исследования'!B:E,4,0))</f>
        <v/>
      </c>
      <c r="AM4986" s="2" t="str">
        <f>IF(AK4986="","",AK4986+VLOOKUP(I4986,'Вид исследования'!B:F,5,0))</f>
        <v/>
      </c>
      <c r="AQ4986" t="str">
        <f>IFERROR(IF(L4986="","",VLOOKUP(L4986&amp;I4986,Продукция!A:K,11,0)),"обратитесь к админ справочника")</f>
        <v/>
      </c>
      <c r="AS4986" t="str">
        <f>IFERROR(IF(L4986="","",VLOOKUP(L4986&amp;I4986,Продукция!A:J,10,0)),"обратитесь к админ справочника")</f>
        <v/>
      </c>
    </row>
    <row r="4987" spans="1:45" x14ac:dyDescent="0.25">
      <c r="A4987" t="str">
        <f t="shared" si="87"/>
        <v/>
      </c>
      <c r="B4987" t="str">
        <f>IF(E4987="","",INDEX(Лаборатории!A:A,MATCH('Производственный контроль'!E4987,Лаборатории!B:B,0)))</f>
        <v/>
      </c>
      <c r="C4987" t="str">
        <f>IF(E4987="","",VLOOKUP(E4987,Лаборатории!B:D,3,0))</f>
        <v/>
      </c>
      <c r="E4987" s="150"/>
      <c r="J4987" t="str">
        <f>IF(L4987="","",VLOOKUP(L4987,Продукция!B:D,3,0))</f>
        <v/>
      </c>
      <c r="K4987" t="str">
        <f>IF(L4987="","",VLOOKUP(L4987,Продукция!B:C,2,0))</f>
        <v/>
      </c>
      <c r="L4987" s="151"/>
      <c r="M4987" t="str">
        <f>IF(L4987="","",VLOOKUP(L4987,Продукция!B:L,11,0))</f>
        <v/>
      </c>
      <c r="AB4987" t="str">
        <f>IF(L4987="","",VLOOKUP(L4987&amp;I4987,Продукция!A:I,9,0))</f>
        <v/>
      </c>
      <c r="AF4987" t="str">
        <f>IF(AD4987="","",VLOOKUP(AD4987,'Сотрудники и ссылки'!A:B,2,0))</f>
        <v/>
      </c>
      <c r="AG4987" t="str">
        <f>IF(AD4987="","",VLOOKUP(AD4987,'Сотрудники и ссылки'!A:C,3,0))</f>
        <v/>
      </c>
      <c r="AI4987" t="str">
        <f>IF(AH4987="","",VLOOKUP(AH4987,'Сотрудники и ссылки'!A:B,2,0))</f>
        <v/>
      </c>
      <c r="AJ4987" t="str">
        <f>IF(AH4987="","",VLOOKUP(AH4987,'Сотрудники и ссылки'!A:C,3,0))</f>
        <v/>
      </c>
      <c r="AL4987" s="2" t="str">
        <f>IF(AK4987="","",AK4987+VLOOKUP(I4987,'Вид исследования'!B:E,4,0))</f>
        <v/>
      </c>
      <c r="AM4987" s="2" t="str">
        <f>IF(AK4987="","",AK4987+VLOOKUP(I4987,'Вид исследования'!B:F,5,0))</f>
        <v/>
      </c>
      <c r="AQ4987" t="str">
        <f>IFERROR(IF(L4987="","",VLOOKUP(L4987&amp;I4987,Продукция!A:K,11,0)),"обратитесь к админ справочника")</f>
        <v/>
      </c>
      <c r="AS4987" t="str">
        <f>IFERROR(IF(L4987="","",VLOOKUP(L4987&amp;I4987,Продукция!A:J,10,0)),"обратитесь к админ справочника")</f>
        <v/>
      </c>
    </row>
    <row r="4988" spans="1:45" x14ac:dyDescent="0.25">
      <c r="A4988" t="str">
        <f t="shared" si="87"/>
        <v/>
      </c>
      <c r="B4988" t="str">
        <f>IF(E4988="","",INDEX(Лаборатории!A:A,MATCH('Производственный контроль'!E4988,Лаборатории!B:B,0)))</f>
        <v/>
      </c>
      <c r="C4988" t="str">
        <f>IF(E4988="","",VLOOKUP(E4988,Лаборатории!B:D,3,0))</f>
        <v/>
      </c>
      <c r="E4988" s="150"/>
      <c r="J4988" t="str">
        <f>IF(L4988="","",VLOOKUP(L4988,Продукция!B:D,3,0))</f>
        <v/>
      </c>
      <c r="K4988" t="str">
        <f>IF(L4988="","",VLOOKUP(L4988,Продукция!B:C,2,0))</f>
        <v/>
      </c>
      <c r="L4988" s="151"/>
      <c r="M4988" t="str">
        <f>IF(L4988="","",VLOOKUP(L4988,Продукция!B:L,11,0))</f>
        <v/>
      </c>
      <c r="AB4988" t="str">
        <f>IF(L4988="","",VLOOKUP(L4988&amp;I4988,Продукция!A:I,9,0))</f>
        <v/>
      </c>
      <c r="AF4988" t="str">
        <f>IF(AD4988="","",VLOOKUP(AD4988,'Сотрудники и ссылки'!A:B,2,0))</f>
        <v/>
      </c>
      <c r="AG4988" t="str">
        <f>IF(AD4988="","",VLOOKUP(AD4988,'Сотрудники и ссылки'!A:C,3,0))</f>
        <v/>
      </c>
      <c r="AI4988" t="str">
        <f>IF(AH4988="","",VLOOKUP(AH4988,'Сотрудники и ссылки'!A:B,2,0))</f>
        <v/>
      </c>
      <c r="AJ4988" t="str">
        <f>IF(AH4988="","",VLOOKUP(AH4988,'Сотрудники и ссылки'!A:C,3,0))</f>
        <v/>
      </c>
      <c r="AL4988" s="2" t="str">
        <f>IF(AK4988="","",AK4988+VLOOKUP(I4988,'Вид исследования'!B:E,4,0))</f>
        <v/>
      </c>
      <c r="AM4988" s="2" t="str">
        <f>IF(AK4988="","",AK4988+VLOOKUP(I4988,'Вид исследования'!B:F,5,0))</f>
        <v/>
      </c>
      <c r="AQ4988" t="str">
        <f>IFERROR(IF(L4988="","",VLOOKUP(L4988&amp;I4988,Продукция!A:K,11,0)),"обратитесь к админ справочника")</f>
        <v/>
      </c>
      <c r="AS4988" t="str">
        <f>IFERROR(IF(L4988="","",VLOOKUP(L4988&amp;I4988,Продукция!A:J,10,0)),"обратитесь к админ справочника")</f>
        <v/>
      </c>
    </row>
    <row r="4989" spans="1:45" x14ac:dyDescent="0.25">
      <c r="A4989" t="str">
        <f t="shared" si="87"/>
        <v/>
      </c>
      <c r="B4989" t="str">
        <f>IF(E4989="","",INDEX(Лаборатории!A:A,MATCH('Производственный контроль'!E4989,Лаборатории!B:B,0)))</f>
        <v/>
      </c>
      <c r="C4989" t="str">
        <f>IF(E4989="","",VLOOKUP(E4989,Лаборатории!B:D,3,0))</f>
        <v/>
      </c>
      <c r="E4989" s="150"/>
      <c r="J4989" t="str">
        <f>IF(L4989="","",VLOOKUP(L4989,Продукция!B:D,3,0))</f>
        <v/>
      </c>
      <c r="K4989" t="str">
        <f>IF(L4989="","",VLOOKUP(L4989,Продукция!B:C,2,0))</f>
        <v/>
      </c>
      <c r="L4989" s="151"/>
      <c r="M4989" t="str">
        <f>IF(L4989="","",VLOOKUP(L4989,Продукция!B:L,11,0))</f>
        <v/>
      </c>
      <c r="AB4989" t="str">
        <f>IF(L4989="","",VLOOKUP(L4989&amp;I4989,Продукция!A:I,9,0))</f>
        <v/>
      </c>
      <c r="AF4989" t="str">
        <f>IF(AD4989="","",VLOOKUP(AD4989,'Сотрудники и ссылки'!A:B,2,0))</f>
        <v/>
      </c>
      <c r="AG4989" t="str">
        <f>IF(AD4989="","",VLOOKUP(AD4989,'Сотрудники и ссылки'!A:C,3,0))</f>
        <v/>
      </c>
      <c r="AI4989" t="str">
        <f>IF(AH4989="","",VLOOKUP(AH4989,'Сотрудники и ссылки'!A:B,2,0))</f>
        <v/>
      </c>
      <c r="AJ4989" t="str">
        <f>IF(AH4989="","",VLOOKUP(AH4989,'Сотрудники и ссылки'!A:C,3,0))</f>
        <v/>
      </c>
      <c r="AL4989" s="2" t="str">
        <f>IF(AK4989="","",AK4989+VLOOKUP(I4989,'Вид исследования'!B:E,4,0))</f>
        <v/>
      </c>
      <c r="AM4989" s="2" t="str">
        <f>IF(AK4989="","",AK4989+VLOOKUP(I4989,'Вид исследования'!B:F,5,0))</f>
        <v/>
      </c>
      <c r="AQ4989" t="str">
        <f>IFERROR(IF(L4989="","",VLOOKUP(L4989&amp;I4989,Продукция!A:K,11,0)),"обратитесь к админ справочника")</f>
        <v/>
      </c>
      <c r="AS4989" t="str">
        <f>IFERROR(IF(L4989="","",VLOOKUP(L4989&amp;I4989,Продукция!A:J,10,0)),"обратитесь к админ справочника")</f>
        <v/>
      </c>
    </row>
    <row r="4990" spans="1:45" x14ac:dyDescent="0.25">
      <c r="A4990" t="str">
        <f t="shared" si="87"/>
        <v/>
      </c>
      <c r="B4990" t="str">
        <f>IF(E4990="","",INDEX(Лаборатории!A:A,MATCH('Производственный контроль'!E4990,Лаборатории!B:B,0)))</f>
        <v/>
      </c>
      <c r="C4990" t="str">
        <f>IF(E4990="","",VLOOKUP(E4990,Лаборатории!B:D,3,0))</f>
        <v/>
      </c>
      <c r="E4990" s="150"/>
      <c r="J4990" t="str">
        <f>IF(L4990="","",VLOOKUP(L4990,Продукция!B:D,3,0))</f>
        <v/>
      </c>
      <c r="K4990" t="str">
        <f>IF(L4990="","",VLOOKUP(L4990,Продукция!B:C,2,0))</f>
        <v/>
      </c>
      <c r="L4990" s="151"/>
      <c r="M4990" t="str">
        <f>IF(L4990="","",VLOOKUP(L4990,Продукция!B:L,11,0))</f>
        <v/>
      </c>
      <c r="AB4990" t="str">
        <f>IF(L4990="","",VLOOKUP(L4990&amp;I4990,Продукция!A:I,9,0))</f>
        <v/>
      </c>
      <c r="AF4990" t="str">
        <f>IF(AD4990="","",VLOOKUP(AD4990,'Сотрудники и ссылки'!A:B,2,0))</f>
        <v/>
      </c>
      <c r="AG4990" t="str">
        <f>IF(AD4990="","",VLOOKUP(AD4990,'Сотрудники и ссылки'!A:C,3,0))</f>
        <v/>
      </c>
      <c r="AI4990" t="str">
        <f>IF(AH4990="","",VLOOKUP(AH4990,'Сотрудники и ссылки'!A:B,2,0))</f>
        <v/>
      </c>
      <c r="AJ4990" t="str">
        <f>IF(AH4990="","",VLOOKUP(AH4990,'Сотрудники и ссылки'!A:C,3,0))</f>
        <v/>
      </c>
      <c r="AL4990" s="2" t="str">
        <f>IF(AK4990="","",AK4990+VLOOKUP(I4990,'Вид исследования'!B:E,4,0))</f>
        <v/>
      </c>
      <c r="AM4990" s="2" t="str">
        <f>IF(AK4990="","",AK4990+VLOOKUP(I4990,'Вид исследования'!B:F,5,0))</f>
        <v/>
      </c>
      <c r="AQ4990" t="str">
        <f>IFERROR(IF(L4990="","",VLOOKUP(L4990&amp;I4990,Продукция!A:K,11,0)),"обратитесь к админ справочника")</f>
        <v/>
      </c>
      <c r="AS4990" t="str">
        <f>IFERROR(IF(L4990="","",VLOOKUP(L4990&amp;I4990,Продукция!A:J,10,0)),"обратитесь к админ справочника")</f>
        <v/>
      </c>
    </row>
    <row r="4991" spans="1:45" x14ac:dyDescent="0.25">
      <c r="A4991" t="str">
        <f t="shared" si="87"/>
        <v/>
      </c>
      <c r="B4991" t="str">
        <f>IF(E4991="","",INDEX(Лаборатории!A:A,MATCH('Производственный контроль'!E4991,Лаборатории!B:B,0)))</f>
        <v/>
      </c>
      <c r="C4991" t="str">
        <f>IF(E4991="","",VLOOKUP(E4991,Лаборатории!B:D,3,0))</f>
        <v/>
      </c>
      <c r="E4991" s="150"/>
      <c r="J4991" t="str">
        <f>IF(L4991="","",VLOOKUP(L4991,Продукция!B:D,3,0))</f>
        <v/>
      </c>
      <c r="K4991" t="str">
        <f>IF(L4991="","",VLOOKUP(L4991,Продукция!B:C,2,0))</f>
        <v/>
      </c>
      <c r="L4991" s="151"/>
      <c r="M4991" t="str">
        <f>IF(L4991="","",VLOOKUP(L4991,Продукция!B:L,11,0))</f>
        <v/>
      </c>
      <c r="AB4991" t="str">
        <f>IF(L4991="","",VLOOKUP(L4991&amp;I4991,Продукция!A:I,9,0))</f>
        <v/>
      </c>
      <c r="AF4991" t="str">
        <f>IF(AD4991="","",VLOOKUP(AD4991,'Сотрудники и ссылки'!A:B,2,0))</f>
        <v/>
      </c>
      <c r="AG4991" t="str">
        <f>IF(AD4991="","",VLOOKUP(AD4991,'Сотрудники и ссылки'!A:C,3,0))</f>
        <v/>
      </c>
      <c r="AI4991" t="str">
        <f>IF(AH4991="","",VLOOKUP(AH4991,'Сотрудники и ссылки'!A:B,2,0))</f>
        <v/>
      </c>
      <c r="AJ4991" t="str">
        <f>IF(AH4991="","",VLOOKUP(AH4991,'Сотрудники и ссылки'!A:C,3,0))</f>
        <v/>
      </c>
      <c r="AL4991" s="2" t="str">
        <f>IF(AK4991="","",AK4991+VLOOKUP(I4991,'Вид исследования'!B:E,4,0))</f>
        <v/>
      </c>
      <c r="AM4991" s="2" t="str">
        <f>IF(AK4991="","",AK4991+VLOOKUP(I4991,'Вид исследования'!B:F,5,0))</f>
        <v/>
      </c>
      <c r="AQ4991" t="str">
        <f>IFERROR(IF(L4991="","",VLOOKUP(L4991&amp;I4991,Продукция!A:K,11,0)),"обратитесь к админ справочника")</f>
        <v/>
      </c>
      <c r="AS4991" t="str">
        <f>IFERROR(IF(L4991="","",VLOOKUP(L4991&amp;I4991,Продукция!A:J,10,0)),"обратитесь к админ справочника")</f>
        <v/>
      </c>
    </row>
    <row r="4992" spans="1:45" x14ac:dyDescent="0.25">
      <c r="A4992" t="str">
        <f t="shared" si="87"/>
        <v/>
      </c>
      <c r="B4992" t="str">
        <f>IF(E4992="","",INDEX(Лаборатории!A:A,MATCH('Производственный контроль'!E4992,Лаборатории!B:B,0)))</f>
        <v/>
      </c>
      <c r="C4992" t="str">
        <f>IF(E4992="","",VLOOKUP(E4992,Лаборатории!B:D,3,0))</f>
        <v/>
      </c>
      <c r="E4992" s="150"/>
      <c r="J4992" t="str">
        <f>IF(L4992="","",VLOOKUP(L4992,Продукция!B:D,3,0))</f>
        <v/>
      </c>
      <c r="K4992" t="str">
        <f>IF(L4992="","",VLOOKUP(L4992,Продукция!B:C,2,0))</f>
        <v/>
      </c>
      <c r="L4992" s="151"/>
      <c r="M4992" t="str">
        <f>IF(L4992="","",VLOOKUP(L4992,Продукция!B:L,11,0))</f>
        <v/>
      </c>
      <c r="AB4992" t="str">
        <f>IF(L4992="","",VLOOKUP(L4992&amp;I4992,Продукция!A:I,9,0))</f>
        <v/>
      </c>
      <c r="AF4992" t="str">
        <f>IF(AD4992="","",VLOOKUP(AD4992,'Сотрудники и ссылки'!A:B,2,0))</f>
        <v/>
      </c>
      <c r="AG4992" t="str">
        <f>IF(AD4992="","",VLOOKUP(AD4992,'Сотрудники и ссылки'!A:C,3,0))</f>
        <v/>
      </c>
      <c r="AI4992" t="str">
        <f>IF(AH4992="","",VLOOKUP(AH4992,'Сотрудники и ссылки'!A:B,2,0))</f>
        <v/>
      </c>
      <c r="AJ4992" t="str">
        <f>IF(AH4992="","",VLOOKUP(AH4992,'Сотрудники и ссылки'!A:C,3,0))</f>
        <v/>
      </c>
      <c r="AL4992" s="2" t="str">
        <f>IF(AK4992="","",AK4992+VLOOKUP(I4992,'Вид исследования'!B:E,4,0))</f>
        <v/>
      </c>
      <c r="AM4992" s="2" t="str">
        <f>IF(AK4992="","",AK4992+VLOOKUP(I4992,'Вид исследования'!B:F,5,0))</f>
        <v/>
      </c>
      <c r="AQ4992" t="str">
        <f>IFERROR(IF(L4992="","",VLOOKUP(L4992&amp;I4992,Продукция!A:K,11,0)),"обратитесь к админ справочника")</f>
        <v/>
      </c>
      <c r="AS4992" t="str">
        <f>IFERROR(IF(L4992="","",VLOOKUP(L4992&amp;I4992,Продукция!A:J,10,0)),"обратитесь к админ справочника")</f>
        <v/>
      </c>
    </row>
    <row r="4993" spans="1:45" x14ac:dyDescent="0.25">
      <c r="A4993" t="str">
        <f t="shared" si="87"/>
        <v/>
      </c>
      <c r="B4993" t="str">
        <f>IF(E4993="","",INDEX(Лаборатории!A:A,MATCH('Производственный контроль'!E4993,Лаборатории!B:B,0)))</f>
        <v/>
      </c>
      <c r="C4993" t="str">
        <f>IF(E4993="","",VLOOKUP(E4993,Лаборатории!B:D,3,0))</f>
        <v/>
      </c>
      <c r="E4993" s="150"/>
      <c r="J4993" t="str">
        <f>IF(L4993="","",VLOOKUP(L4993,Продукция!B:D,3,0))</f>
        <v/>
      </c>
      <c r="K4993" t="str">
        <f>IF(L4993="","",VLOOKUP(L4993,Продукция!B:C,2,0))</f>
        <v/>
      </c>
      <c r="L4993" s="151"/>
      <c r="M4993" t="str">
        <f>IF(L4993="","",VLOOKUP(L4993,Продукция!B:L,11,0))</f>
        <v/>
      </c>
      <c r="AB4993" t="str">
        <f>IF(L4993="","",VLOOKUP(L4993&amp;I4993,Продукция!A:I,9,0))</f>
        <v/>
      </c>
      <c r="AF4993" t="str">
        <f>IF(AD4993="","",VLOOKUP(AD4993,'Сотрудники и ссылки'!A:B,2,0))</f>
        <v/>
      </c>
      <c r="AG4993" t="str">
        <f>IF(AD4993="","",VLOOKUP(AD4993,'Сотрудники и ссылки'!A:C,3,0))</f>
        <v/>
      </c>
      <c r="AI4993" t="str">
        <f>IF(AH4993="","",VLOOKUP(AH4993,'Сотрудники и ссылки'!A:B,2,0))</f>
        <v/>
      </c>
      <c r="AJ4993" t="str">
        <f>IF(AH4993="","",VLOOKUP(AH4993,'Сотрудники и ссылки'!A:C,3,0))</f>
        <v/>
      </c>
      <c r="AL4993" s="2" t="str">
        <f>IF(AK4993="","",AK4993+VLOOKUP(I4993,'Вид исследования'!B:E,4,0))</f>
        <v/>
      </c>
      <c r="AM4993" s="2" t="str">
        <f>IF(AK4993="","",AK4993+VLOOKUP(I4993,'Вид исследования'!B:F,5,0))</f>
        <v/>
      </c>
      <c r="AQ4993" t="str">
        <f>IFERROR(IF(L4993="","",VLOOKUP(L4993&amp;I4993,Продукция!A:K,11,0)),"обратитесь к админ справочника")</f>
        <v/>
      </c>
      <c r="AS4993" t="str">
        <f>IFERROR(IF(L4993="","",VLOOKUP(L4993&amp;I4993,Продукция!A:J,10,0)),"обратитесь к админ справочника")</f>
        <v/>
      </c>
    </row>
    <row r="4994" spans="1:45" x14ac:dyDescent="0.25">
      <c r="A4994" t="str">
        <f t="shared" si="87"/>
        <v/>
      </c>
      <c r="B4994" t="str">
        <f>IF(E4994="","",INDEX(Лаборатории!A:A,MATCH('Производственный контроль'!E4994,Лаборатории!B:B,0)))</f>
        <v/>
      </c>
      <c r="C4994" t="str">
        <f>IF(E4994="","",VLOOKUP(E4994,Лаборатории!B:D,3,0))</f>
        <v/>
      </c>
      <c r="E4994" s="150"/>
      <c r="J4994" t="str">
        <f>IF(L4994="","",VLOOKUP(L4994,Продукция!B:D,3,0))</f>
        <v/>
      </c>
      <c r="K4994" t="str">
        <f>IF(L4994="","",VLOOKUP(L4994,Продукция!B:C,2,0))</f>
        <v/>
      </c>
      <c r="L4994" s="151"/>
      <c r="M4994" t="str">
        <f>IF(L4994="","",VLOOKUP(L4994,Продукция!B:L,11,0))</f>
        <v/>
      </c>
      <c r="AB4994" t="str">
        <f>IF(L4994="","",VLOOKUP(L4994&amp;I4994,Продукция!A:I,9,0))</f>
        <v/>
      </c>
      <c r="AF4994" t="str">
        <f>IF(AD4994="","",VLOOKUP(AD4994,'Сотрудники и ссылки'!A:B,2,0))</f>
        <v/>
      </c>
      <c r="AG4994" t="str">
        <f>IF(AD4994="","",VLOOKUP(AD4994,'Сотрудники и ссылки'!A:C,3,0))</f>
        <v/>
      </c>
      <c r="AI4994" t="str">
        <f>IF(AH4994="","",VLOOKUP(AH4994,'Сотрудники и ссылки'!A:B,2,0))</f>
        <v/>
      </c>
      <c r="AJ4994" t="str">
        <f>IF(AH4994="","",VLOOKUP(AH4994,'Сотрудники и ссылки'!A:C,3,0))</f>
        <v/>
      </c>
      <c r="AL4994" s="2" t="str">
        <f>IF(AK4994="","",AK4994+VLOOKUP(I4994,'Вид исследования'!B:E,4,0))</f>
        <v/>
      </c>
      <c r="AM4994" s="2" t="str">
        <f>IF(AK4994="","",AK4994+VLOOKUP(I4994,'Вид исследования'!B:F,5,0))</f>
        <v/>
      </c>
      <c r="AQ4994" t="str">
        <f>IFERROR(IF(L4994="","",VLOOKUP(L4994&amp;I4994,Продукция!A:K,11,0)),"обратитесь к админ справочника")</f>
        <v/>
      </c>
      <c r="AS4994" t="str">
        <f>IFERROR(IF(L4994="","",VLOOKUP(L4994&amp;I4994,Продукция!A:J,10,0)),"обратитесь к админ справочника")</f>
        <v/>
      </c>
    </row>
    <row r="4995" spans="1:45" x14ac:dyDescent="0.25">
      <c r="A4995" t="str">
        <f t="shared" si="87"/>
        <v/>
      </c>
      <c r="B4995" t="str">
        <f>IF(E4995="","",INDEX(Лаборатории!A:A,MATCH('Производственный контроль'!E4995,Лаборатории!B:B,0)))</f>
        <v/>
      </c>
      <c r="C4995" t="str">
        <f>IF(E4995="","",VLOOKUP(E4995,Лаборатории!B:D,3,0))</f>
        <v/>
      </c>
      <c r="E4995" s="150"/>
      <c r="J4995" t="str">
        <f>IF(L4995="","",VLOOKUP(L4995,Продукция!B:D,3,0))</f>
        <v/>
      </c>
      <c r="K4995" t="str">
        <f>IF(L4995="","",VLOOKUP(L4995,Продукция!B:C,2,0))</f>
        <v/>
      </c>
      <c r="L4995" s="151"/>
      <c r="M4995" t="str">
        <f>IF(L4995="","",VLOOKUP(L4995,Продукция!B:L,11,0))</f>
        <v/>
      </c>
      <c r="AB4995" t="str">
        <f>IF(L4995="","",VLOOKUP(L4995&amp;I4995,Продукция!A:I,9,0))</f>
        <v/>
      </c>
      <c r="AF4995" t="str">
        <f>IF(AD4995="","",VLOOKUP(AD4995,'Сотрудники и ссылки'!A:B,2,0))</f>
        <v/>
      </c>
      <c r="AG4995" t="str">
        <f>IF(AD4995="","",VLOOKUP(AD4995,'Сотрудники и ссылки'!A:C,3,0))</f>
        <v/>
      </c>
      <c r="AI4995" t="str">
        <f>IF(AH4995="","",VLOOKUP(AH4995,'Сотрудники и ссылки'!A:B,2,0))</f>
        <v/>
      </c>
      <c r="AJ4995" t="str">
        <f>IF(AH4995="","",VLOOKUP(AH4995,'Сотрудники и ссылки'!A:C,3,0))</f>
        <v/>
      </c>
      <c r="AL4995" s="2" t="str">
        <f>IF(AK4995="","",AK4995+VLOOKUP(I4995,'Вид исследования'!B:E,4,0))</f>
        <v/>
      </c>
      <c r="AM4995" s="2" t="str">
        <f>IF(AK4995="","",AK4995+VLOOKUP(I4995,'Вид исследования'!B:F,5,0))</f>
        <v/>
      </c>
      <c r="AQ4995" t="str">
        <f>IFERROR(IF(L4995="","",VLOOKUP(L4995&amp;I4995,Продукция!A:K,11,0)),"обратитесь к админ справочника")</f>
        <v/>
      </c>
      <c r="AS4995" t="str">
        <f>IFERROR(IF(L4995="","",VLOOKUP(L4995&amp;I4995,Продукция!A:J,10,0)),"обратитесь к админ справочника")</f>
        <v/>
      </c>
    </row>
    <row r="4996" spans="1:45" x14ac:dyDescent="0.25">
      <c r="A4996" t="str">
        <f t="shared" si="87"/>
        <v/>
      </c>
      <c r="B4996" t="str">
        <f>IF(E4996="","",INDEX(Лаборатории!A:A,MATCH('Производственный контроль'!E4996,Лаборатории!B:B,0)))</f>
        <v/>
      </c>
      <c r="C4996" t="str">
        <f>IF(E4996="","",VLOOKUP(E4996,Лаборатории!B:D,3,0))</f>
        <v/>
      </c>
      <c r="E4996" s="150"/>
      <c r="J4996" t="str">
        <f>IF(L4996="","",VLOOKUP(L4996,Продукция!B:D,3,0))</f>
        <v/>
      </c>
      <c r="K4996" t="str">
        <f>IF(L4996="","",VLOOKUP(L4996,Продукция!B:C,2,0))</f>
        <v/>
      </c>
      <c r="L4996" s="151"/>
      <c r="M4996" t="str">
        <f>IF(L4996="","",VLOOKUP(L4996,Продукция!B:L,11,0))</f>
        <v/>
      </c>
      <c r="AB4996" t="str">
        <f>IF(L4996="","",VLOOKUP(L4996&amp;I4996,Продукция!A:I,9,0))</f>
        <v/>
      </c>
      <c r="AF4996" t="str">
        <f>IF(AD4996="","",VLOOKUP(AD4996,'Сотрудники и ссылки'!A:B,2,0))</f>
        <v/>
      </c>
      <c r="AG4996" t="str">
        <f>IF(AD4996="","",VLOOKUP(AD4996,'Сотрудники и ссылки'!A:C,3,0))</f>
        <v/>
      </c>
      <c r="AI4996" t="str">
        <f>IF(AH4996="","",VLOOKUP(AH4996,'Сотрудники и ссылки'!A:B,2,0))</f>
        <v/>
      </c>
      <c r="AJ4996" t="str">
        <f>IF(AH4996="","",VLOOKUP(AH4996,'Сотрудники и ссылки'!A:C,3,0))</f>
        <v/>
      </c>
      <c r="AL4996" s="2" t="str">
        <f>IF(AK4996="","",AK4996+VLOOKUP(I4996,'Вид исследования'!B:E,4,0))</f>
        <v/>
      </c>
      <c r="AM4996" s="2" t="str">
        <f>IF(AK4996="","",AK4996+VLOOKUP(I4996,'Вид исследования'!B:F,5,0))</f>
        <v/>
      </c>
      <c r="AQ4996" t="str">
        <f>IFERROR(IF(L4996="","",VLOOKUP(L4996&amp;I4996,Продукция!A:K,11,0)),"обратитесь к админ справочника")</f>
        <v/>
      </c>
      <c r="AS4996" t="str">
        <f>IFERROR(IF(L4996="","",VLOOKUP(L4996&amp;I4996,Продукция!A:J,10,0)),"обратитесь к админ справочника")</f>
        <v/>
      </c>
    </row>
    <row r="4997" spans="1:45" x14ac:dyDescent="0.25">
      <c r="A4997" t="str">
        <f t="shared" si="87"/>
        <v/>
      </c>
      <c r="B4997" t="str">
        <f>IF(E4997="","",INDEX(Лаборатории!A:A,MATCH('Производственный контроль'!E4997,Лаборатории!B:B,0)))</f>
        <v/>
      </c>
      <c r="C4997" t="str">
        <f>IF(E4997="","",VLOOKUP(E4997,Лаборатории!B:D,3,0))</f>
        <v/>
      </c>
      <c r="E4997" s="150"/>
      <c r="J4997" t="str">
        <f>IF(L4997="","",VLOOKUP(L4997,Продукция!B:D,3,0))</f>
        <v/>
      </c>
      <c r="K4997" t="str">
        <f>IF(L4997="","",VLOOKUP(L4997,Продукция!B:C,2,0))</f>
        <v/>
      </c>
      <c r="L4997" s="151"/>
      <c r="M4997" t="str">
        <f>IF(L4997="","",VLOOKUP(L4997,Продукция!B:L,11,0))</f>
        <v/>
      </c>
      <c r="AB4997" t="str">
        <f>IF(L4997="","",VLOOKUP(L4997&amp;I4997,Продукция!A:I,9,0))</f>
        <v/>
      </c>
      <c r="AF4997" t="str">
        <f>IF(AD4997="","",VLOOKUP(AD4997,'Сотрудники и ссылки'!A:B,2,0))</f>
        <v/>
      </c>
      <c r="AG4997" t="str">
        <f>IF(AD4997="","",VLOOKUP(AD4997,'Сотрудники и ссылки'!A:C,3,0))</f>
        <v/>
      </c>
      <c r="AI4997" t="str">
        <f>IF(AH4997="","",VLOOKUP(AH4997,'Сотрудники и ссылки'!A:B,2,0))</f>
        <v/>
      </c>
      <c r="AJ4997" t="str">
        <f>IF(AH4997="","",VLOOKUP(AH4997,'Сотрудники и ссылки'!A:C,3,0))</f>
        <v/>
      </c>
      <c r="AL4997" s="2" t="str">
        <f>IF(AK4997="","",AK4997+VLOOKUP(I4997,'Вид исследования'!B:E,4,0))</f>
        <v/>
      </c>
      <c r="AM4997" s="2" t="str">
        <f>IF(AK4997="","",AK4997+VLOOKUP(I4997,'Вид исследования'!B:F,5,0))</f>
        <v/>
      </c>
      <c r="AQ4997" t="str">
        <f>IFERROR(IF(L4997="","",VLOOKUP(L4997&amp;I4997,Продукция!A:K,11,0)),"обратитесь к админ справочника")</f>
        <v/>
      </c>
      <c r="AS4997" t="str">
        <f>IFERROR(IF(L4997="","",VLOOKUP(L4997&amp;I4997,Продукция!A:J,10,0)),"обратитесь к админ справочника")</f>
        <v/>
      </c>
    </row>
    <row r="4998" spans="1:45" x14ac:dyDescent="0.25">
      <c r="A4998" t="str">
        <f t="shared" si="87"/>
        <v/>
      </c>
      <c r="B4998" t="str">
        <f>IF(E4998="","",INDEX(Лаборатории!A:A,MATCH('Производственный контроль'!E4998,Лаборатории!B:B,0)))</f>
        <v/>
      </c>
      <c r="C4998" t="str">
        <f>IF(E4998="","",VLOOKUP(E4998,Лаборатории!B:D,3,0))</f>
        <v/>
      </c>
      <c r="E4998" s="150"/>
      <c r="J4998" t="str">
        <f>IF(L4998="","",VLOOKUP(L4998,Продукция!B:D,3,0))</f>
        <v/>
      </c>
      <c r="K4998" t="str">
        <f>IF(L4998="","",VLOOKUP(L4998,Продукция!B:C,2,0))</f>
        <v/>
      </c>
      <c r="L4998" s="151"/>
      <c r="M4998" t="str">
        <f>IF(L4998="","",VLOOKUP(L4998,Продукция!B:L,11,0))</f>
        <v/>
      </c>
      <c r="AB4998" t="str">
        <f>IF(L4998="","",VLOOKUP(L4998&amp;I4998,Продукция!A:I,9,0))</f>
        <v/>
      </c>
      <c r="AF4998" t="str">
        <f>IF(AD4998="","",VLOOKUP(AD4998,'Сотрудники и ссылки'!A:B,2,0))</f>
        <v/>
      </c>
      <c r="AG4998" t="str">
        <f>IF(AD4998="","",VLOOKUP(AD4998,'Сотрудники и ссылки'!A:C,3,0))</f>
        <v/>
      </c>
      <c r="AI4998" t="str">
        <f>IF(AH4998="","",VLOOKUP(AH4998,'Сотрудники и ссылки'!A:B,2,0))</f>
        <v/>
      </c>
      <c r="AJ4998" t="str">
        <f>IF(AH4998="","",VLOOKUP(AH4998,'Сотрудники и ссылки'!A:C,3,0))</f>
        <v/>
      </c>
      <c r="AL4998" s="2" t="str">
        <f>IF(AK4998="","",AK4998+VLOOKUP(I4998,'Вид исследования'!B:E,4,0))</f>
        <v/>
      </c>
      <c r="AM4998" s="2" t="str">
        <f>IF(AK4998="","",AK4998+VLOOKUP(I4998,'Вид исследования'!B:F,5,0))</f>
        <v/>
      </c>
      <c r="AQ4998" t="str">
        <f>IFERROR(IF(L4998="","",VLOOKUP(L4998&amp;I4998,Продукция!A:K,11,0)),"обратитесь к админ справочника")</f>
        <v/>
      </c>
      <c r="AS4998" t="str">
        <f>IFERROR(IF(L4998="","",VLOOKUP(L4998&amp;I4998,Продукция!A:J,10,0)),"обратитесь к админ справочника")</f>
        <v/>
      </c>
    </row>
    <row r="4999" spans="1:45" x14ac:dyDescent="0.25">
      <c r="A4999" t="str">
        <f t="shared" si="87"/>
        <v/>
      </c>
      <c r="B4999" t="str">
        <f>IF(E4999="","",INDEX(Лаборатории!A:A,MATCH('Производственный контроль'!E4999,Лаборатории!B:B,0)))</f>
        <v/>
      </c>
      <c r="C4999" t="str">
        <f>IF(E4999="","",VLOOKUP(E4999,Лаборатории!B:D,3,0))</f>
        <v/>
      </c>
      <c r="E4999" s="150"/>
      <c r="J4999" t="str">
        <f>IF(L4999="","",VLOOKUP(L4999,Продукция!B:D,3,0))</f>
        <v/>
      </c>
      <c r="K4999" t="str">
        <f>IF(L4999="","",VLOOKUP(L4999,Продукция!B:C,2,0))</f>
        <v/>
      </c>
      <c r="L4999" s="151"/>
      <c r="M4999" t="str">
        <f>IF(L4999="","",VLOOKUP(L4999,Продукция!B:L,11,0))</f>
        <v/>
      </c>
      <c r="AB4999" t="str">
        <f>IF(L4999="","",VLOOKUP(L4999&amp;I4999,Продукция!A:I,9,0))</f>
        <v/>
      </c>
      <c r="AF4999" t="str">
        <f>IF(AD4999="","",VLOOKUP(AD4999,'Сотрудники и ссылки'!A:B,2,0))</f>
        <v/>
      </c>
      <c r="AG4999" t="str">
        <f>IF(AD4999="","",VLOOKUP(AD4999,'Сотрудники и ссылки'!A:C,3,0))</f>
        <v/>
      </c>
      <c r="AI4999" t="str">
        <f>IF(AH4999="","",VLOOKUP(AH4999,'Сотрудники и ссылки'!A:B,2,0))</f>
        <v/>
      </c>
      <c r="AJ4999" t="str">
        <f>IF(AH4999="","",VLOOKUP(AH4999,'Сотрудники и ссылки'!A:C,3,0))</f>
        <v/>
      </c>
      <c r="AL4999" s="2" t="str">
        <f>IF(AK4999="","",AK4999+VLOOKUP(I4999,'Вид исследования'!B:E,4,0))</f>
        <v/>
      </c>
      <c r="AM4999" s="2" t="str">
        <f>IF(AK4999="","",AK4999+VLOOKUP(I4999,'Вид исследования'!B:F,5,0))</f>
        <v/>
      </c>
      <c r="AQ4999" t="str">
        <f>IFERROR(IF(L4999="","",VLOOKUP(L4999&amp;I4999,Продукция!A:K,11,0)),"обратитесь к админ справочника")</f>
        <v/>
      </c>
      <c r="AS4999" t="str">
        <f>IFERROR(IF(L4999="","",VLOOKUP(L4999&amp;I4999,Продукция!A:J,10,0)),"обратитесь к админ справочника")</f>
        <v/>
      </c>
    </row>
    <row r="5000" spans="1:45" x14ac:dyDescent="0.25">
      <c r="A5000" t="str">
        <f t="shared" si="87"/>
        <v/>
      </c>
      <c r="B5000" t="str">
        <f>IF(E5000="","",INDEX(Лаборатории!A:A,MATCH('Производственный контроль'!E5000,Лаборатории!B:B,0)))</f>
        <v/>
      </c>
      <c r="C5000" t="str">
        <f>IF(E5000="","",VLOOKUP(E5000,Лаборатории!B:D,3,0))</f>
        <v/>
      </c>
      <c r="E5000" s="150"/>
      <c r="J5000" t="str">
        <f>IF(L5000="","",VLOOKUP(L5000,Продукция!B:D,3,0))</f>
        <v/>
      </c>
      <c r="K5000" t="str">
        <f>IF(L5000="","",VLOOKUP(L5000,Продукция!B:C,2,0))</f>
        <v/>
      </c>
      <c r="L5000" s="151"/>
      <c r="M5000" t="str">
        <f>IF(L5000="","",VLOOKUP(L5000,Продукция!B:L,11,0))</f>
        <v/>
      </c>
      <c r="AB5000" t="str">
        <f>IF(L5000="","",VLOOKUP(L5000&amp;I5000,Продукция!A:I,9,0))</f>
        <v/>
      </c>
      <c r="AF5000" t="str">
        <f>IF(AD5000="","",VLOOKUP(AD5000,'Сотрудники и ссылки'!A:B,2,0))</f>
        <v/>
      </c>
      <c r="AG5000" t="str">
        <f>IF(AD5000="","",VLOOKUP(AD5000,'Сотрудники и ссылки'!A:C,3,0))</f>
        <v/>
      </c>
      <c r="AI5000" t="str">
        <f>IF(AH5000="","",VLOOKUP(AH5000,'Сотрудники и ссылки'!A:B,2,0))</f>
        <v/>
      </c>
      <c r="AJ5000" t="str">
        <f>IF(AH5000="","",VLOOKUP(AH5000,'Сотрудники и ссылки'!A:C,3,0))</f>
        <v/>
      </c>
      <c r="AL5000" s="2" t="str">
        <f>IF(AK5000="","",AK5000+VLOOKUP(I5000,'Вид исследования'!B:E,4,0))</f>
        <v/>
      </c>
      <c r="AM5000" s="2" t="str">
        <f>IF(AK5000="","",AK5000+VLOOKUP(I5000,'Вид исследования'!B:F,5,0))</f>
        <v/>
      </c>
      <c r="AQ5000" t="str">
        <f>IFERROR(IF(L5000="","",VLOOKUP(L5000&amp;I5000,Продукция!A:K,11,0)),"обратитесь к админ справочника")</f>
        <v/>
      </c>
      <c r="AS5000" t="str">
        <f>IFERROR(IF(L5000="","",VLOOKUP(L5000&amp;I5000,Продукция!A:J,10,0)),"обратитесь к админ справочника")</f>
        <v/>
      </c>
    </row>
    <row r="5001" spans="1:45" x14ac:dyDescent="0.25">
      <c r="A5001" t="str">
        <f t="shared" si="87"/>
        <v/>
      </c>
      <c r="B5001" t="str">
        <f>IF(E5001="","",INDEX(Лаборатории!A:A,MATCH('Производственный контроль'!E5001,Лаборатории!B:B,0)))</f>
        <v/>
      </c>
      <c r="C5001" t="str">
        <f>IF(E5001="","",VLOOKUP(E5001,Лаборатории!B:D,3,0))</f>
        <v/>
      </c>
      <c r="E5001" s="150"/>
      <c r="J5001" t="str">
        <f>IF(L5001="","",VLOOKUP(L5001,Продукция!B:D,3,0))</f>
        <v/>
      </c>
      <c r="K5001" t="str">
        <f>IF(L5001="","",VLOOKUP(L5001,Продукция!B:C,2,0))</f>
        <v/>
      </c>
      <c r="L5001" s="151"/>
      <c r="M5001" t="str">
        <f>IF(L5001="","",VLOOKUP(L5001,Продукция!B:L,11,0))</f>
        <v/>
      </c>
      <c r="AB5001" t="str">
        <f>IF(L5001="","",VLOOKUP(L5001&amp;I5001,Продукция!A:I,9,0))</f>
        <v/>
      </c>
      <c r="AF5001" t="str">
        <f>IF(AD5001="","",VLOOKUP(AD5001,'Сотрудники и ссылки'!A:B,2,0))</f>
        <v/>
      </c>
      <c r="AG5001" t="str">
        <f>IF(AD5001="","",VLOOKUP(AD5001,'Сотрудники и ссылки'!A:C,3,0))</f>
        <v/>
      </c>
      <c r="AI5001" t="str">
        <f>IF(AH5001="","",VLOOKUP(AH5001,'Сотрудники и ссылки'!A:B,2,0))</f>
        <v/>
      </c>
      <c r="AJ5001" t="str">
        <f>IF(AH5001="","",VLOOKUP(AH5001,'Сотрудники и ссылки'!A:C,3,0))</f>
        <v/>
      </c>
      <c r="AL5001" s="2" t="str">
        <f>IF(AK5001="","",AK5001+VLOOKUP(I5001,'Вид исследования'!B:E,4,0))</f>
        <v/>
      </c>
      <c r="AM5001" s="2" t="str">
        <f>IF(AK5001="","",AK5001+VLOOKUP(I5001,'Вид исследования'!B:F,5,0))</f>
        <v/>
      </c>
      <c r="AQ5001" t="str">
        <f>IFERROR(IF(L5001="","",VLOOKUP(L5001&amp;I5001,Продукция!A:K,11,0)),"обратитесь к админ справочника")</f>
        <v/>
      </c>
      <c r="AS5001" t="str">
        <f>IFERROR(IF(L5001="","",VLOOKUP(L5001&amp;I5001,Продукция!A:J,10,0)),"обратитесь к админ справочника")</f>
        <v/>
      </c>
    </row>
    <row r="5002" spans="1:45" x14ac:dyDescent="0.25">
      <c r="A5002" t="str">
        <f t="shared" si="87"/>
        <v/>
      </c>
      <c r="B5002" t="str">
        <f>IF(E5002="","",INDEX(Лаборатории!A:A,MATCH('Производственный контроль'!E5002,Лаборатории!B:B,0)))</f>
        <v/>
      </c>
      <c r="C5002" t="str">
        <f>IF(E5002="","",VLOOKUP(E5002,Лаборатории!B:D,3,0))</f>
        <v/>
      </c>
      <c r="E5002" s="150"/>
      <c r="J5002" t="str">
        <f>IF(L5002="","",VLOOKUP(L5002,Продукция!B:D,3,0))</f>
        <v/>
      </c>
      <c r="K5002" t="str">
        <f>IF(L5002="","",VLOOKUP(L5002,Продукция!B:C,2,0))</f>
        <v/>
      </c>
      <c r="L5002" s="151"/>
      <c r="M5002" t="str">
        <f>IF(L5002="","",VLOOKUP(L5002,Продукция!B:L,11,0))</f>
        <v/>
      </c>
      <c r="AB5002" t="str">
        <f>IF(L5002="","",VLOOKUP(L5002&amp;I5002,Продукция!A:I,9,0))</f>
        <v/>
      </c>
      <c r="AF5002" t="str">
        <f>IF(AD5002="","",VLOOKUP(AD5002,'Сотрудники и ссылки'!A:B,2,0))</f>
        <v/>
      </c>
      <c r="AG5002" t="str">
        <f>IF(AD5002="","",VLOOKUP(AD5002,'Сотрудники и ссылки'!A:C,3,0))</f>
        <v/>
      </c>
      <c r="AI5002" t="str">
        <f>IF(AH5002="","",VLOOKUP(AH5002,'Сотрудники и ссылки'!A:B,2,0))</f>
        <v/>
      </c>
      <c r="AJ5002" t="str">
        <f>IF(AH5002="","",VLOOKUP(AH5002,'Сотрудники и ссылки'!A:C,3,0))</f>
        <v/>
      </c>
      <c r="AL5002" s="2" t="str">
        <f>IF(AK5002="","",AK5002+VLOOKUP(I5002,'Вид исследования'!B:E,4,0))</f>
        <v/>
      </c>
      <c r="AM5002" s="2" t="str">
        <f>IF(AK5002="","",AK5002+VLOOKUP(I5002,'Вид исследования'!B:F,5,0))</f>
        <v/>
      </c>
      <c r="AQ5002" t="str">
        <f>IFERROR(IF(L5002="","",VLOOKUP(L5002&amp;I5002,Продукция!A:K,11,0)),"обратитесь к админ справочника")</f>
        <v/>
      </c>
      <c r="AS5002" t="str">
        <f>IFERROR(IF(L5002="","",VLOOKUP(L5002&amp;I5002,Продукция!A:J,10,0)),"обратитесь к админ справочника")</f>
        <v/>
      </c>
    </row>
    <row r="5003" spans="1:45" x14ac:dyDescent="0.25">
      <c r="A5003" t="str">
        <f t="shared" si="87"/>
        <v/>
      </c>
      <c r="B5003" t="str">
        <f>IF(E5003="","",INDEX(Лаборатории!A:A,MATCH('Производственный контроль'!E5003,Лаборатории!B:B,0)))</f>
        <v/>
      </c>
      <c r="C5003" t="str">
        <f>IF(E5003="","",VLOOKUP(E5003,Лаборатории!B:D,3,0))</f>
        <v/>
      </c>
      <c r="E5003" s="150"/>
      <c r="J5003" t="str">
        <f>IF(L5003="","",VLOOKUP(L5003,Продукция!B:D,3,0))</f>
        <v/>
      </c>
      <c r="K5003" t="str">
        <f>IF(L5003="","",VLOOKUP(L5003,Продукция!B:C,2,0))</f>
        <v/>
      </c>
      <c r="L5003" s="151"/>
      <c r="M5003" t="str">
        <f>IF(L5003="","",VLOOKUP(L5003,Продукция!B:L,11,0))</f>
        <v/>
      </c>
      <c r="AB5003" t="str">
        <f>IF(L5003="","",VLOOKUP(L5003&amp;I5003,Продукция!A:I,9,0))</f>
        <v/>
      </c>
      <c r="AF5003" t="str">
        <f>IF(AD5003="","",VLOOKUP(AD5003,'Сотрудники и ссылки'!A:B,2,0))</f>
        <v/>
      </c>
      <c r="AG5003" t="str">
        <f>IF(AD5003="","",VLOOKUP(AD5003,'Сотрудники и ссылки'!A:C,3,0))</f>
        <v/>
      </c>
      <c r="AI5003" t="str">
        <f>IF(AH5003="","",VLOOKUP(AH5003,'Сотрудники и ссылки'!A:B,2,0))</f>
        <v/>
      </c>
      <c r="AJ5003" t="str">
        <f>IF(AH5003="","",VLOOKUP(AH5003,'Сотрудники и ссылки'!A:C,3,0))</f>
        <v/>
      </c>
      <c r="AL5003" s="2" t="str">
        <f>IF(AK5003="","",AK5003+VLOOKUP(I5003,'Вид исследования'!B:E,4,0))</f>
        <v/>
      </c>
      <c r="AM5003" s="2" t="str">
        <f>IF(AK5003="","",AK5003+VLOOKUP(I5003,'Вид исследования'!B:F,5,0))</f>
        <v/>
      </c>
      <c r="AQ5003" t="str">
        <f>IFERROR(IF(L5003="","",VLOOKUP(L5003&amp;I5003,Продукция!A:K,11,0)),"обратитесь к админ справочника")</f>
        <v/>
      </c>
      <c r="AS5003" t="str">
        <f>IFERROR(IF(L5003="","",VLOOKUP(L5003&amp;I5003,Продукция!A:J,10,0)),"обратитесь к админ справочника")</f>
        <v/>
      </c>
    </row>
    <row r="5004" spans="1:45" x14ac:dyDescent="0.25">
      <c r="A5004" t="str">
        <f t="shared" ref="A5004:A5040" si="88">T5004&amp;I5004</f>
        <v/>
      </c>
      <c r="B5004" t="str">
        <f>IF(E5004="","",INDEX(Лаборатории!A:A,MATCH('Производственный контроль'!E5004,Лаборатории!B:B,0)))</f>
        <v/>
      </c>
      <c r="C5004" t="str">
        <f>IF(E5004="","",VLOOKUP(E5004,Лаборатории!B:D,3,0))</f>
        <v/>
      </c>
      <c r="E5004" s="150"/>
      <c r="J5004" t="str">
        <f>IF(L5004="","",VLOOKUP(L5004,Продукция!B:D,3,0))</f>
        <v/>
      </c>
      <c r="K5004" t="str">
        <f>IF(L5004="","",VLOOKUP(L5004,Продукция!B:C,2,0))</f>
        <v/>
      </c>
      <c r="L5004" s="151"/>
      <c r="M5004" t="str">
        <f>IF(L5004="","",VLOOKUP(L5004,Продукция!B:L,11,0))</f>
        <v/>
      </c>
      <c r="AB5004" t="str">
        <f>IF(L5004="","",VLOOKUP(L5004&amp;I5004,Продукция!A:I,9,0))</f>
        <v/>
      </c>
      <c r="AF5004" t="str">
        <f>IF(AD5004="","",VLOOKUP(AD5004,'Сотрудники и ссылки'!A:B,2,0))</f>
        <v/>
      </c>
      <c r="AG5004" t="str">
        <f>IF(AD5004="","",VLOOKUP(AD5004,'Сотрудники и ссылки'!A:C,3,0))</f>
        <v/>
      </c>
      <c r="AI5004" t="str">
        <f>IF(AH5004="","",VLOOKUP(AH5004,'Сотрудники и ссылки'!A:B,2,0))</f>
        <v/>
      </c>
      <c r="AJ5004" t="str">
        <f>IF(AH5004="","",VLOOKUP(AH5004,'Сотрудники и ссылки'!A:C,3,0))</f>
        <v/>
      </c>
      <c r="AL5004" s="2" t="str">
        <f>IF(AK5004="","",AK5004+VLOOKUP(I5004,'Вид исследования'!B:E,4,0))</f>
        <v/>
      </c>
      <c r="AM5004" s="2" t="str">
        <f>IF(AK5004="","",AK5004+VLOOKUP(I5004,'Вид исследования'!B:F,5,0))</f>
        <v/>
      </c>
      <c r="AQ5004" t="str">
        <f>IFERROR(IF(L5004="","",VLOOKUP(L5004&amp;I5004,Продукция!A:K,11,0)),"обратитесь к админ справочника")</f>
        <v/>
      </c>
      <c r="AS5004" t="str">
        <f>IFERROR(IF(L5004="","",VLOOKUP(L5004&amp;I5004,Продукция!A:J,10,0)),"обратитесь к админ справочника")</f>
        <v/>
      </c>
    </row>
    <row r="5005" spans="1:45" x14ac:dyDescent="0.25">
      <c r="A5005" t="str">
        <f t="shared" si="88"/>
        <v/>
      </c>
      <c r="B5005" t="str">
        <f>IF(E5005="","",INDEX(Лаборатории!A:A,MATCH('Производственный контроль'!E5005,Лаборатории!B:B,0)))</f>
        <v/>
      </c>
      <c r="C5005" t="str">
        <f>IF(E5005="","",VLOOKUP(E5005,Лаборатории!B:D,3,0))</f>
        <v/>
      </c>
      <c r="E5005" s="150"/>
      <c r="J5005" t="str">
        <f>IF(L5005="","",VLOOKUP(L5005,Продукция!B:D,3,0))</f>
        <v/>
      </c>
      <c r="K5005" t="str">
        <f>IF(L5005="","",VLOOKUP(L5005,Продукция!B:C,2,0))</f>
        <v/>
      </c>
      <c r="L5005" s="151"/>
      <c r="M5005" t="str">
        <f>IF(L5005="","",VLOOKUP(L5005,Продукция!B:L,11,0))</f>
        <v/>
      </c>
      <c r="AB5005" t="str">
        <f>IF(L5005="","",VLOOKUP(L5005&amp;I5005,Продукция!A:I,9,0))</f>
        <v/>
      </c>
      <c r="AF5005" t="str">
        <f>IF(AD5005="","",VLOOKUP(AD5005,'Сотрудники и ссылки'!A:B,2,0))</f>
        <v/>
      </c>
      <c r="AG5005" t="str">
        <f>IF(AD5005="","",VLOOKUP(AD5005,'Сотрудники и ссылки'!A:C,3,0))</f>
        <v/>
      </c>
      <c r="AI5005" t="str">
        <f>IF(AH5005="","",VLOOKUP(AH5005,'Сотрудники и ссылки'!A:B,2,0))</f>
        <v/>
      </c>
      <c r="AJ5005" t="str">
        <f>IF(AH5005="","",VLOOKUP(AH5005,'Сотрудники и ссылки'!A:C,3,0))</f>
        <v/>
      </c>
      <c r="AL5005" s="2" t="str">
        <f>IF(AK5005="","",AK5005+VLOOKUP(I5005,'Вид исследования'!B:E,4,0))</f>
        <v/>
      </c>
      <c r="AM5005" s="2" t="str">
        <f>IF(AK5005="","",AK5005+VLOOKUP(I5005,'Вид исследования'!B:F,5,0))</f>
        <v/>
      </c>
      <c r="AQ5005" t="str">
        <f>IFERROR(IF(L5005="","",VLOOKUP(L5005&amp;I5005,Продукция!A:K,11,0)),"обратитесь к админ справочника")</f>
        <v/>
      </c>
      <c r="AS5005" t="str">
        <f>IFERROR(IF(L5005="","",VLOOKUP(L5005&amp;I5005,Продукция!A:J,10,0)),"обратитесь к админ справочника")</f>
        <v/>
      </c>
    </row>
    <row r="5006" spans="1:45" x14ac:dyDescent="0.25">
      <c r="A5006" t="str">
        <f t="shared" si="88"/>
        <v/>
      </c>
      <c r="B5006" t="str">
        <f>IF(E5006="","",INDEX(Лаборатории!A:A,MATCH('Производственный контроль'!E5006,Лаборатории!B:B,0)))</f>
        <v/>
      </c>
      <c r="C5006" t="str">
        <f>IF(E5006="","",VLOOKUP(E5006,Лаборатории!B:D,3,0))</f>
        <v/>
      </c>
      <c r="E5006" s="150"/>
      <c r="J5006" t="str">
        <f>IF(L5006="","",VLOOKUP(L5006,Продукция!B:D,3,0))</f>
        <v/>
      </c>
      <c r="K5006" t="str">
        <f>IF(L5006="","",VLOOKUP(L5006,Продукция!B:C,2,0))</f>
        <v/>
      </c>
      <c r="L5006" s="151"/>
      <c r="M5006" t="str">
        <f>IF(L5006="","",VLOOKUP(L5006,Продукция!B:L,11,0))</f>
        <v/>
      </c>
      <c r="AB5006" t="str">
        <f>IF(L5006="","",VLOOKUP(L5006&amp;I5006,Продукция!A:I,9,0))</f>
        <v/>
      </c>
      <c r="AF5006" t="str">
        <f>IF(AD5006="","",VLOOKUP(AD5006,'Сотрудники и ссылки'!A:B,2,0))</f>
        <v/>
      </c>
      <c r="AG5006" t="str">
        <f>IF(AD5006="","",VLOOKUP(AD5006,'Сотрудники и ссылки'!A:C,3,0))</f>
        <v/>
      </c>
      <c r="AI5006" t="str">
        <f>IF(AH5006="","",VLOOKUP(AH5006,'Сотрудники и ссылки'!A:B,2,0))</f>
        <v/>
      </c>
      <c r="AJ5006" t="str">
        <f>IF(AH5006="","",VLOOKUP(AH5006,'Сотрудники и ссылки'!A:C,3,0))</f>
        <v/>
      </c>
      <c r="AL5006" s="2" t="str">
        <f>IF(AK5006="","",AK5006+VLOOKUP(I5006,'Вид исследования'!B:E,4,0))</f>
        <v/>
      </c>
      <c r="AM5006" s="2" t="str">
        <f>IF(AK5006="","",AK5006+VLOOKUP(I5006,'Вид исследования'!B:F,5,0))</f>
        <v/>
      </c>
      <c r="AQ5006" t="str">
        <f>IFERROR(IF(L5006="","",VLOOKUP(L5006&amp;I5006,Продукция!A:K,11,0)),"обратитесь к админ справочника")</f>
        <v/>
      </c>
      <c r="AS5006" t="str">
        <f>IFERROR(IF(L5006="","",VLOOKUP(L5006&amp;I5006,Продукция!A:J,10,0)),"обратитесь к админ справочника")</f>
        <v/>
      </c>
    </row>
    <row r="5007" spans="1:45" x14ac:dyDescent="0.25">
      <c r="A5007" t="str">
        <f t="shared" si="88"/>
        <v/>
      </c>
      <c r="B5007" t="str">
        <f>IF(E5007="","",INDEX(Лаборатории!A:A,MATCH('Производственный контроль'!E5007,Лаборатории!B:B,0)))</f>
        <v/>
      </c>
      <c r="C5007" t="str">
        <f>IF(E5007="","",VLOOKUP(E5007,Лаборатории!B:D,3,0))</f>
        <v/>
      </c>
      <c r="E5007" s="150"/>
      <c r="J5007" t="str">
        <f>IF(L5007="","",VLOOKUP(L5007,Продукция!B:D,3,0))</f>
        <v/>
      </c>
      <c r="K5007" t="str">
        <f>IF(L5007="","",VLOOKUP(L5007,Продукция!B:C,2,0))</f>
        <v/>
      </c>
      <c r="L5007" s="151"/>
      <c r="M5007" t="str">
        <f>IF(L5007="","",VLOOKUP(L5007,Продукция!B:L,11,0))</f>
        <v/>
      </c>
      <c r="AB5007" t="str">
        <f>IF(L5007="","",VLOOKUP(L5007&amp;I5007,Продукция!A:I,9,0))</f>
        <v/>
      </c>
      <c r="AF5007" t="str">
        <f>IF(AD5007="","",VLOOKUP(AD5007,'Сотрудники и ссылки'!A:B,2,0))</f>
        <v/>
      </c>
      <c r="AG5007" t="str">
        <f>IF(AD5007="","",VLOOKUP(AD5007,'Сотрудники и ссылки'!A:C,3,0))</f>
        <v/>
      </c>
      <c r="AI5007" t="str">
        <f>IF(AH5007="","",VLOOKUP(AH5007,'Сотрудники и ссылки'!A:B,2,0))</f>
        <v/>
      </c>
      <c r="AJ5007" t="str">
        <f>IF(AH5007="","",VLOOKUP(AH5007,'Сотрудники и ссылки'!A:C,3,0))</f>
        <v/>
      </c>
      <c r="AL5007" s="2" t="str">
        <f>IF(AK5007="","",AK5007+VLOOKUP(I5007,'Вид исследования'!B:E,4,0))</f>
        <v/>
      </c>
      <c r="AM5007" s="2" t="str">
        <f>IF(AK5007="","",AK5007+VLOOKUP(I5007,'Вид исследования'!B:F,5,0))</f>
        <v/>
      </c>
      <c r="AQ5007" t="str">
        <f>IFERROR(IF(L5007="","",VLOOKUP(L5007&amp;I5007,Продукция!A:K,11,0)),"обратитесь к админ справочника")</f>
        <v/>
      </c>
      <c r="AS5007" t="str">
        <f>IFERROR(IF(L5007="","",VLOOKUP(L5007&amp;I5007,Продукция!A:J,10,0)),"обратитесь к админ справочника")</f>
        <v/>
      </c>
    </row>
    <row r="5008" spans="1:45" x14ac:dyDescent="0.25">
      <c r="A5008" t="str">
        <f t="shared" si="88"/>
        <v/>
      </c>
      <c r="B5008" t="str">
        <f>IF(E5008="","",INDEX(Лаборатории!A:A,MATCH('Производственный контроль'!E5008,Лаборатории!B:B,0)))</f>
        <v/>
      </c>
      <c r="C5008" t="str">
        <f>IF(E5008="","",VLOOKUP(E5008,Лаборатории!B:D,3,0))</f>
        <v/>
      </c>
      <c r="E5008" s="150"/>
      <c r="J5008" t="str">
        <f>IF(L5008="","",VLOOKUP(L5008,Продукция!B:D,3,0))</f>
        <v/>
      </c>
      <c r="K5008" t="str">
        <f>IF(L5008="","",VLOOKUP(L5008,Продукция!B:C,2,0))</f>
        <v/>
      </c>
      <c r="L5008" s="151"/>
      <c r="M5008" t="str">
        <f>IF(L5008="","",VLOOKUP(L5008,Продукция!B:L,11,0))</f>
        <v/>
      </c>
      <c r="AB5008" t="str">
        <f>IF(L5008="","",VLOOKUP(L5008&amp;I5008,Продукция!A:I,9,0))</f>
        <v/>
      </c>
      <c r="AF5008" t="str">
        <f>IF(AD5008="","",VLOOKUP(AD5008,'Сотрудники и ссылки'!A:B,2,0))</f>
        <v/>
      </c>
      <c r="AG5008" t="str">
        <f>IF(AD5008="","",VLOOKUP(AD5008,'Сотрудники и ссылки'!A:C,3,0))</f>
        <v/>
      </c>
      <c r="AI5008" t="str">
        <f>IF(AH5008="","",VLOOKUP(AH5008,'Сотрудники и ссылки'!A:B,2,0))</f>
        <v/>
      </c>
      <c r="AJ5008" t="str">
        <f>IF(AH5008="","",VLOOKUP(AH5008,'Сотрудники и ссылки'!A:C,3,0))</f>
        <v/>
      </c>
      <c r="AL5008" s="2" t="str">
        <f>IF(AK5008="","",AK5008+VLOOKUP(I5008,'Вид исследования'!B:E,4,0))</f>
        <v/>
      </c>
      <c r="AM5008" s="2" t="str">
        <f>IF(AK5008="","",AK5008+VLOOKUP(I5008,'Вид исследования'!B:F,5,0))</f>
        <v/>
      </c>
      <c r="AQ5008" t="str">
        <f>IFERROR(IF(L5008="","",VLOOKUP(L5008&amp;I5008,Продукция!A:K,11,0)),"обратитесь к админ справочника")</f>
        <v/>
      </c>
      <c r="AS5008" t="str">
        <f>IFERROR(IF(L5008="","",VLOOKUP(L5008&amp;I5008,Продукция!A:J,10,0)),"обратитесь к админ справочника")</f>
        <v/>
      </c>
    </row>
    <row r="5009" spans="1:45" x14ac:dyDescent="0.25">
      <c r="A5009" t="str">
        <f t="shared" si="88"/>
        <v/>
      </c>
      <c r="B5009" t="str">
        <f>IF(E5009="","",INDEX(Лаборатории!A:A,MATCH('Производственный контроль'!E5009,Лаборатории!B:B,0)))</f>
        <v/>
      </c>
      <c r="C5009" t="str">
        <f>IF(E5009="","",VLOOKUP(E5009,Лаборатории!B:D,3,0))</f>
        <v/>
      </c>
      <c r="E5009" s="150"/>
      <c r="J5009" t="str">
        <f>IF(L5009="","",VLOOKUP(L5009,Продукция!B:D,3,0))</f>
        <v/>
      </c>
      <c r="K5009" t="str">
        <f>IF(L5009="","",VLOOKUP(L5009,Продукция!B:C,2,0))</f>
        <v/>
      </c>
      <c r="L5009" s="151"/>
      <c r="M5009" t="str">
        <f>IF(L5009="","",VLOOKUP(L5009,Продукция!B:L,11,0))</f>
        <v/>
      </c>
      <c r="AB5009" t="str">
        <f>IF(L5009="","",VLOOKUP(L5009&amp;I5009,Продукция!A:I,9,0))</f>
        <v/>
      </c>
      <c r="AF5009" t="str">
        <f>IF(AD5009="","",VLOOKUP(AD5009,'Сотрудники и ссылки'!A:B,2,0))</f>
        <v/>
      </c>
      <c r="AG5009" t="str">
        <f>IF(AD5009="","",VLOOKUP(AD5009,'Сотрудники и ссылки'!A:C,3,0))</f>
        <v/>
      </c>
      <c r="AI5009" t="str">
        <f>IF(AH5009="","",VLOOKUP(AH5009,'Сотрудники и ссылки'!A:B,2,0))</f>
        <v/>
      </c>
      <c r="AJ5009" t="str">
        <f>IF(AH5009="","",VLOOKUP(AH5009,'Сотрудники и ссылки'!A:C,3,0))</f>
        <v/>
      </c>
      <c r="AL5009" s="2" t="str">
        <f>IF(AK5009="","",AK5009+VLOOKUP(I5009,'Вид исследования'!B:E,4,0))</f>
        <v/>
      </c>
      <c r="AM5009" s="2" t="str">
        <f>IF(AK5009="","",AK5009+VLOOKUP(I5009,'Вид исследования'!B:F,5,0))</f>
        <v/>
      </c>
      <c r="AQ5009" t="str">
        <f>IFERROR(IF(L5009="","",VLOOKUP(L5009&amp;I5009,Продукция!A:K,11,0)),"обратитесь к админ справочника")</f>
        <v/>
      </c>
      <c r="AS5009" t="str">
        <f>IFERROR(IF(L5009="","",VLOOKUP(L5009&amp;I5009,Продукция!A:J,10,0)),"обратитесь к админ справочника")</f>
        <v/>
      </c>
    </row>
    <row r="5010" spans="1:45" x14ac:dyDescent="0.25">
      <c r="A5010" t="str">
        <f t="shared" si="88"/>
        <v/>
      </c>
      <c r="B5010" t="str">
        <f>IF(E5010="","",INDEX(Лаборатории!A:A,MATCH('Производственный контроль'!E5010,Лаборатории!B:B,0)))</f>
        <v/>
      </c>
      <c r="C5010" t="str">
        <f>IF(E5010="","",VLOOKUP(E5010,Лаборатории!B:D,3,0))</f>
        <v/>
      </c>
      <c r="E5010" s="150"/>
      <c r="J5010" t="str">
        <f>IF(L5010="","",VLOOKUP(L5010,Продукция!B:D,3,0))</f>
        <v/>
      </c>
      <c r="K5010" t="str">
        <f>IF(L5010="","",VLOOKUP(L5010,Продукция!B:C,2,0))</f>
        <v/>
      </c>
      <c r="L5010" s="151"/>
      <c r="M5010" t="str">
        <f>IF(L5010="","",VLOOKUP(L5010,Продукция!B:L,11,0))</f>
        <v/>
      </c>
      <c r="AB5010" t="str">
        <f>IF(L5010="","",VLOOKUP(L5010&amp;I5010,Продукция!A:I,9,0))</f>
        <v/>
      </c>
      <c r="AF5010" t="str">
        <f>IF(AD5010="","",VLOOKUP(AD5010,'Сотрудники и ссылки'!A:B,2,0))</f>
        <v/>
      </c>
      <c r="AG5010" t="str">
        <f>IF(AD5010="","",VLOOKUP(AD5010,'Сотрудники и ссылки'!A:C,3,0))</f>
        <v/>
      </c>
      <c r="AI5010" t="str">
        <f>IF(AH5010="","",VLOOKUP(AH5010,'Сотрудники и ссылки'!A:B,2,0))</f>
        <v/>
      </c>
      <c r="AJ5010" t="str">
        <f>IF(AH5010="","",VLOOKUP(AH5010,'Сотрудники и ссылки'!A:C,3,0))</f>
        <v/>
      </c>
      <c r="AL5010" s="2" t="str">
        <f>IF(AK5010="","",AK5010+VLOOKUP(I5010,'Вид исследования'!B:E,4,0))</f>
        <v/>
      </c>
      <c r="AM5010" s="2" t="str">
        <f>IF(AK5010="","",AK5010+VLOOKUP(I5010,'Вид исследования'!B:F,5,0))</f>
        <v/>
      </c>
      <c r="AQ5010" t="str">
        <f>IFERROR(IF(L5010="","",VLOOKUP(L5010&amp;I5010,Продукция!A:K,11,0)),"обратитесь к админ справочника")</f>
        <v/>
      </c>
      <c r="AS5010" t="str">
        <f>IFERROR(IF(L5010="","",VLOOKUP(L5010&amp;I5010,Продукция!A:J,10,0)),"обратитесь к админ справочника")</f>
        <v/>
      </c>
    </row>
    <row r="5011" spans="1:45" x14ac:dyDescent="0.25">
      <c r="A5011" t="str">
        <f t="shared" si="88"/>
        <v/>
      </c>
      <c r="B5011" t="str">
        <f>IF(E5011="","",INDEX(Лаборатории!A:A,MATCH('Производственный контроль'!E5011,Лаборатории!B:B,0)))</f>
        <v/>
      </c>
      <c r="C5011" t="str">
        <f>IF(E5011="","",VLOOKUP(E5011,Лаборатории!B:D,3,0))</f>
        <v/>
      </c>
      <c r="E5011" s="150"/>
      <c r="J5011" t="str">
        <f>IF(L5011="","",VLOOKUP(L5011,Продукция!B:D,3,0))</f>
        <v/>
      </c>
      <c r="K5011" t="str">
        <f>IF(L5011="","",VLOOKUP(L5011,Продукция!B:C,2,0))</f>
        <v/>
      </c>
      <c r="L5011" s="151"/>
      <c r="M5011" t="str">
        <f>IF(L5011="","",VLOOKUP(L5011,Продукция!B:L,11,0))</f>
        <v/>
      </c>
      <c r="AB5011" t="str">
        <f>IF(L5011="","",VLOOKUP(L5011&amp;I5011,Продукция!A:I,9,0))</f>
        <v/>
      </c>
      <c r="AF5011" t="str">
        <f>IF(AD5011="","",VLOOKUP(AD5011,'Сотрудники и ссылки'!A:B,2,0))</f>
        <v/>
      </c>
      <c r="AG5011" t="str">
        <f>IF(AD5011="","",VLOOKUP(AD5011,'Сотрудники и ссылки'!A:C,3,0))</f>
        <v/>
      </c>
      <c r="AI5011" t="str">
        <f>IF(AH5011="","",VLOOKUP(AH5011,'Сотрудники и ссылки'!A:B,2,0))</f>
        <v/>
      </c>
      <c r="AJ5011" t="str">
        <f>IF(AH5011="","",VLOOKUP(AH5011,'Сотрудники и ссылки'!A:C,3,0))</f>
        <v/>
      </c>
      <c r="AL5011" s="2" t="str">
        <f>IF(AK5011="","",AK5011+VLOOKUP(I5011,'Вид исследования'!B:E,4,0))</f>
        <v/>
      </c>
      <c r="AM5011" s="2" t="str">
        <f>IF(AK5011="","",AK5011+VLOOKUP(I5011,'Вид исследования'!B:F,5,0))</f>
        <v/>
      </c>
      <c r="AQ5011" t="str">
        <f>IFERROR(IF(L5011="","",VLOOKUP(L5011&amp;I5011,Продукция!A:K,11,0)),"обратитесь к админ справочника")</f>
        <v/>
      </c>
      <c r="AS5011" t="str">
        <f>IFERROR(IF(L5011="","",VLOOKUP(L5011&amp;I5011,Продукция!A:J,10,0)),"обратитесь к админ справочника")</f>
        <v/>
      </c>
    </row>
    <row r="5012" spans="1:45" x14ac:dyDescent="0.25">
      <c r="A5012" t="str">
        <f t="shared" si="88"/>
        <v/>
      </c>
      <c r="B5012" t="str">
        <f>IF(E5012="","",INDEX(Лаборатории!A:A,MATCH('Производственный контроль'!E5012,Лаборатории!B:B,0)))</f>
        <v/>
      </c>
      <c r="C5012" t="str">
        <f>IF(E5012="","",VLOOKUP(E5012,Лаборатории!B:D,3,0))</f>
        <v/>
      </c>
      <c r="E5012" s="150"/>
      <c r="J5012" t="str">
        <f>IF(L5012="","",VLOOKUP(L5012,Продукция!B:D,3,0))</f>
        <v/>
      </c>
      <c r="K5012" t="str">
        <f>IF(L5012="","",VLOOKUP(L5012,Продукция!B:C,2,0))</f>
        <v/>
      </c>
      <c r="L5012" s="151"/>
      <c r="M5012" t="str">
        <f>IF(L5012="","",VLOOKUP(L5012,Продукция!B:L,11,0))</f>
        <v/>
      </c>
      <c r="AB5012" t="str">
        <f>IF(L5012="","",VLOOKUP(L5012&amp;I5012,Продукция!A:I,9,0))</f>
        <v/>
      </c>
      <c r="AF5012" t="str">
        <f>IF(AD5012="","",VLOOKUP(AD5012,'Сотрудники и ссылки'!A:B,2,0))</f>
        <v/>
      </c>
      <c r="AG5012" t="str">
        <f>IF(AD5012="","",VLOOKUP(AD5012,'Сотрудники и ссылки'!A:C,3,0))</f>
        <v/>
      </c>
      <c r="AI5012" t="str">
        <f>IF(AH5012="","",VLOOKUP(AH5012,'Сотрудники и ссылки'!A:B,2,0))</f>
        <v/>
      </c>
      <c r="AJ5012" t="str">
        <f>IF(AH5012="","",VLOOKUP(AH5012,'Сотрудники и ссылки'!A:C,3,0))</f>
        <v/>
      </c>
      <c r="AL5012" s="2" t="str">
        <f>IF(AK5012="","",AK5012+VLOOKUP(I5012,'Вид исследования'!B:E,4,0))</f>
        <v/>
      </c>
      <c r="AM5012" s="2" t="str">
        <f>IF(AK5012="","",AK5012+VLOOKUP(I5012,'Вид исследования'!B:F,5,0))</f>
        <v/>
      </c>
      <c r="AQ5012" t="str">
        <f>IFERROR(IF(L5012="","",VLOOKUP(L5012&amp;I5012,Продукция!A:K,11,0)),"обратитесь к админ справочника")</f>
        <v/>
      </c>
      <c r="AS5012" t="str">
        <f>IFERROR(IF(L5012="","",VLOOKUP(L5012&amp;I5012,Продукция!A:J,10,0)),"обратитесь к админ справочника")</f>
        <v/>
      </c>
    </row>
    <row r="5013" spans="1:45" x14ac:dyDescent="0.25">
      <c r="A5013" t="str">
        <f t="shared" si="88"/>
        <v/>
      </c>
      <c r="B5013" t="str">
        <f>IF(E5013="","",INDEX(Лаборатории!A:A,MATCH('Производственный контроль'!E5013,Лаборатории!B:B,0)))</f>
        <v/>
      </c>
      <c r="C5013" t="str">
        <f>IF(E5013="","",VLOOKUP(E5013,Лаборатории!B:D,3,0))</f>
        <v/>
      </c>
      <c r="E5013" s="150"/>
      <c r="J5013" t="str">
        <f>IF(L5013="","",VLOOKUP(L5013,Продукция!B:D,3,0))</f>
        <v/>
      </c>
      <c r="K5013" t="str">
        <f>IF(L5013="","",VLOOKUP(L5013,Продукция!B:C,2,0))</f>
        <v/>
      </c>
      <c r="L5013" s="151"/>
      <c r="M5013" t="str">
        <f>IF(L5013="","",VLOOKUP(L5013,Продукция!B:L,11,0))</f>
        <v/>
      </c>
      <c r="AB5013" t="str">
        <f>IF(L5013="","",VLOOKUP(L5013&amp;I5013,Продукция!A:I,9,0))</f>
        <v/>
      </c>
      <c r="AF5013" t="str">
        <f>IF(AD5013="","",VLOOKUP(AD5013,'Сотрудники и ссылки'!A:B,2,0))</f>
        <v/>
      </c>
      <c r="AG5013" t="str">
        <f>IF(AD5013="","",VLOOKUP(AD5013,'Сотрудники и ссылки'!A:C,3,0))</f>
        <v/>
      </c>
      <c r="AI5013" t="str">
        <f>IF(AH5013="","",VLOOKUP(AH5013,'Сотрудники и ссылки'!A:B,2,0))</f>
        <v/>
      </c>
      <c r="AJ5013" t="str">
        <f>IF(AH5013="","",VLOOKUP(AH5013,'Сотрудники и ссылки'!A:C,3,0))</f>
        <v/>
      </c>
      <c r="AL5013" s="2" t="str">
        <f>IF(AK5013="","",AK5013+VLOOKUP(I5013,'Вид исследования'!B:E,4,0))</f>
        <v/>
      </c>
      <c r="AM5013" s="2" t="str">
        <f>IF(AK5013="","",AK5013+VLOOKUP(I5013,'Вид исследования'!B:F,5,0))</f>
        <v/>
      </c>
      <c r="AQ5013" t="str">
        <f>IFERROR(IF(L5013="","",VLOOKUP(L5013&amp;I5013,Продукция!A:K,11,0)),"обратитесь к админ справочника")</f>
        <v/>
      </c>
      <c r="AS5013" t="str">
        <f>IFERROR(IF(L5013="","",VLOOKUP(L5013&amp;I5013,Продукция!A:J,10,0)),"обратитесь к админ справочника")</f>
        <v/>
      </c>
    </row>
    <row r="5014" spans="1:45" x14ac:dyDescent="0.25">
      <c r="A5014" t="str">
        <f t="shared" si="88"/>
        <v/>
      </c>
      <c r="B5014" t="str">
        <f>IF(E5014="","",INDEX(Лаборатории!A:A,MATCH('Производственный контроль'!E5014,Лаборатории!B:B,0)))</f>
        <v/>
      </c>
      <c r="C5014" t="str">
        <f>IF(E5014="","",VLOOKUP(E5014,Лаборатории!B:D,3,0))</f>
        <v/>
      </c>
      <c r="E5014" s="150"/>
      <c r="J5014" t="str">
        <f>IF(L5014="","",VLOOKUP(L5014,Продукция!B:D,3,0))</f>
        <v/>
      </c>
      <c r="K5014" t="str">
        <f>IF(L5014="","",VLOOKUP(L5014,Продукция!B:C,2,0))</f>
        <v/>
      </c>
      <c r="L5014" s="151"/>
      <c r="M5014" t="str">
        <f>IF(L5014="","",VLOOKUP(L5014,Продукция!B:L,11,0))</f>
        <v/>
      </c>
      <c r="AB5014" t="str">
        <f>IF(L5014="","",VLOOKUP(L5014&amp;I5014,Продукция!A:I,9,0))</f>
        <v/>
      </c>
      <c r="AF5014" t="str">
        <f>IF(AD5014="","",VLOOKUP(AD5014,'Сотрудники и ссылки'!A:B,2,0))</f>
        <v/>
      </c>
      <c r="AG5014" t="str">
        <f>IF(AD5014="","",VLOOKUP(AD5014,'Сотрудники и ссылки'!A:C,3,0))</f>
        <v/>
      </c>
      <c r="AI5014" t="str">
        <f>IF(AH5014="","",VLOOKUP(AH5014,'Сотрудники и ссылки'!A:B,2,0))</f>
        <v/>
      </c>
      <c r="AJ5014" t="str">
        <f>IF(AH5014="","",VLOOKUP(AH5014,'Сотрудники и ссылки'!A:C,3,0))</f>
        <v/>
      </c>
      <c r="AL5014" s="2" t="str">
        <f>IF(AK5014="","",AK5014+VLOOKUP(I5014,'Вид исследования'!B:E,4,0))</f>
        <v/>
      </c>
      <c r="AM5014" s="2" t="str">
        <f>IF(AK5014="","",AK5014+VLOOKUP(I5014,'Вид исследования'!B:F,5,0))</f>
        <v/>
      </c>
      <c r="AQ5014" t="str">
        <f>IFERROR(IF(L5014="","",VLOOKUP(L5014&amp;I5014,Продукция!A:K,11,0)),"обратитесь к админ справочника")</f>
        <v/>
      </c>
      <c r="AS5014" t="str">
        <f>IFERROR(IF(L5014="","",VLOOKUP(L5014&amp;I5014,Продукция!A:J,10,0)),"обратитесь к админ справочника")</f>
        <v/>
      </c>
    </row>
    <row r="5015" spans="1:45" x14ac:dyDescent="0.25">
      <c r="A5015" t="str">
        <f t="shared" si="88"/>
        <v/>
      </c>
      <c r="B5015" t="str">
        <f>IF(E5015="","",INDEX(Лаборатории!A:A,MATCH('Производственный контроль'!E5015,Лаборатории!B:B,0)))</f>
        <v/>
      </c>
      <c r="C5015" t="str">
        <f>IF(E5015="","",VLOOKUP(E5015,Лаборатории!B:D,3,0))</f>
        <v/>
      </c>
      <c r="E5015" s="150"/>
      <c r="J5015" t="str">
        <f>IF(L5015="","",VLOOKUP(L5015,Продукция!B:D,3,0))</f>
        <v/>
      </c>
      <c r="K5015" t="str">
        <f>IF(L5015="","",VLOOKUP(L5015,Продукция!B:C,2,0))</f>
        <v/>
      </c>
      <c r="L5015" s="151"/>
      <c r="M5015" t="str">
        <f>IF(L5015="","",VLOOKUP(L5015,Продукция!B:L,11,0))</f>
        <v/>
      </c>
      <c r="AB5015" t="str">
        <f>IF(L5015="","",VLOOKUP(L5015&amp;I5015,Продукция!A:I,9,0))</f>
        <v/>
      </c>
      <c r="AF5015" t="str">
        <f>IF(AD5015="","",VLOOKUP(AD5015,'Сотрудники и ссылки'!A:B,2,0))</f>
        <v/>
      </c>
      <c r="AG5015" t="str">
        <f>IF(AD5015="","",VLOOKUP(AD5015,'Сотрудники и ссылки'!A:C,3,0))</f>
        <v/>
      </c>
      <c r="AI5015" t="str">
        <f>IF(AH5015="","",VLOOKUP(AH5015,'Сотрудники и ссылки'!A:B,2,0))</f>
        <v/>
      </c>
      <c r="AJ5015" t="str">
        <f>IF(AH5015="","",VLOOKUP(AH5015,'Сотрудники и ссылки'!A:C,3,0))</f>
        <v/>
      </c>
      <c r="AL5015" s="2" t="str">
        <f>IF(AK5015="","",AK5015+VLOOKUP(I5015,'Вид исследования'!B:E,4,0))</f>
        <v/>
      </c>
      <c r="AM5015" s="2" t="str">
        <f>IF(AK5015="","",AK5015+VLOOKUP(I5015,'Вид исследования'!B:F,5,0))</f>
        <v/>
      </c>
      <c r="AQ5015" t="str">
        <f>IFERROR(IF(L5015="","",VLOOKUP(L5015&amp;I5015,Продукция!A:K,11,0)),"обратитесь к админ справочника")</f>
        <v/>
      </c>
      <c r="AS5015" t="str">
        <f>IFERROR(IF(L5015="","",VLOOKUP(L5015&amp;I5015,Продукция!A:J,10,0)),"обратитесь к админ справочника")</f>
        <v/>
      </c>
    </row>
    <row r="5016" spans="1:45" x14ac:dyDescent="0.25">
      <c r="A5016" t="str">
        <f t="shared" si="88"/>
        <v/>
      </c>
      <c r="B5016" t="str">
        <f>IF(E5016="","",INDEX(Лаборатории!A:A,MATCH('Производственный контроль'!E5016,Лаборатории!B:B,0)))</f>
        <v/>
      </c>
      <c r="C5016" t="str">
        <f>IF(E5016="","",VLOOKUP(E5016,Лаборатории!B:D,3,0))</f>
        <v/>
      </c>
      <c r="E5016" s="150"/>
      <c r="J5016" t="str">
        <f>IF(L5016="","",VLOOKUP(L5016,Продукция!B:D,3,0))</f>
        <v/>
      </c>
      <c r="K5016" t="str">
        <f>IF(L5016="","",VLOOKUP(L5016,Продукция!B:C,2,0))</f>
        <v/>
      </c>
      <c r="L5016" s="151"/>
      <c r="M5016" t="str">
        <f>IF(L5016="","",VLOOKUP(L5016,Продукция!B:L,11,0))</f>
        <v/>
      </c>
      <c r="AB5016" t="str">
        <f>IF(L5016="","",VLOOKUP(L5016&amp;I5016,Продукция!A:I,9,0))</f>
        <v/>
      </c>
      <c r="AF5016" t="str">
        <f>IF(AD5016="","",VLOOKUP(AD5016,'Сотрудники и ссылки'!A:B,2,0))</f>
        <v/>
      </c>
      <c r="AG5016" t="str">
        <f>IF(AD5016="","",VLOOKUP(AD5016,'Сотрудники и ссылки'!A:C,3,0))</f>
        <v/>
      </c>
      <c r="AI5016" t="str">
        <f>IF(AH5016="","",VLOOKUP(AH5016,'Сотрудники и ссылки'!A:B,2,0))</f>
        <v/>
      </c>
      <c r="AJ5016" t="str">
        <f>IF(AH5016="","",VLOOKUP(AH5016,'Сотрудники и ссылки'!A:C,3,0))</f>
        <v/>
      </c>
      <c r="AL5016" s="2" t="str">
        <f>IF(AK5016="","",AK5016+VLOOKUP(I5016,'Вид исследования'!B:E,4,0))</f>
        <v/>
      </c>
      <c r="AM5016" s="2" t="str">
        <f>IF(AK5016="","",AK5016+VLOOKUP(I5016,'Вид исследования'!B:F,5,0))</f>
        <v/>
      </c>
      <c r="AQ5016" t="str">
        <f>IFERROR(IF(L5016="","",VLOOKUP(L5016&amp;I5016,Продукция!A:K,11,0)),"обратитесь к админ справочника")</f>
        <v/>
      </c>
      <c r="AS5016" t="str">
        <f>IFERROR(IF(L5016="","",VLOOKUP(L5016&amp;I5016,Продукция!A:J,10,0)),"обратитесь к админ справочника")</f>
        <v/>
      </c>
    </row>
    <row r="5017" spans="1:45" x14ac:dyDescent="0.25">
      <c r="A5017" t="str">
        <f t="shared" si="88"/>
        <v/>
      </c>
      <c r="B5017" t="str">
        <f>IF(E5017="","",INDEX(Лаборатории!A:A,MATCH('Производственный контроль'!E5017,Лаборатории!B:B,0)))</f>
        <v/>
      </c>
      <c r="C5017" t="str">
        <f>IF(E5017="","",VLOOKUP(E5017,Лаборатории!B:D,3,0))</f>
        <v/>
      </c>
      <c r="E5017" s="150"/>
      <c r="J5017" t="str">
        <f>IF(L5017="","",VLOOKUP(L5017,Продукция!B:D,3,0))</f>
        <v/>
      </c>
      <c r="K5017" t="str">
        <f>IF(L5017="","",VLOOKUP(L5017,Продукция!B:C,2,0))</f>
        <v/>
      </c>
      <c r="L5017" s="151"/>
      <c r="M5017" t="str">
        <f>IF(L5017="","",VLOOKUP(L5017,Продукция!B:L,11,0))</f>
        <v/>
      </c>
      <c r="AB5017" t="str">
        <f>IF(L5017="","",VLOOKUP(L5017&amp;I5017,Продукция!A:I,9,0))</f>
        <v/>
      </c>
      <c r="AF5017" t="str">
        <f>IF(AD5017="","",VLOOKUP(AD5017,'Сотрудники и ссылки'!A:B,2,0))</f>
        <v/>
      </c>
      <c r="AG5017" t="str">
        <f>IF(AD5017="","",VLOOKUP(AD5017,'Сотрудники и ссылки'!A:C,3,0))</f>
        <v/>
      </c>
      <c r="AI5017" t="str">
        <f>IF(AH5017="","",VLOOKUP(AH5017,'Сотрудники и ссылки'!A:B,2,0))</f>
        <v/>
      </c>
      <c r="AJ5017" t="str">
        <f>IF(AH5017="","",VLOOKUP(AH5017,'Сотрудники и ссылки'!A:C,3,0))</f>
        <v/>
      </c>
      <c r="AL5017" s="2" t="str">
        <f>IF(AK5017="","",AK5017+VLOOKUP(I5017,'Вид исследования'!B:E,4,0))</f>
        <v/>
      </c>
      <c r="AM5017" s="2" t="str">
        <f>IF(AK5017="","",AK5017+VLOOKUP(I5017,'Вид исследования'!B:F,5,0))</f>
        <v/>
      </c>
      <c r="AQ5017" t="str">
        <f>IFERROR(IF(L5017="","",VLOOKUP(L5017&amp;I5017,Продукция!A:K,11,0)),"обратитесь к админ справочника")</f>
        <v/>
      </c>
      <c r="AS5017" t="str">
        <f>IFERROR(IF(L5017="","",VLOOKUP(L5017&amp;I5017,Продукция!A:J,10,0)),"обратитесь к админ справочника")</f>
        <v/>
      </c>
    </row>
    <row r="5018" spans="1:45" x14ac:dyDescent="0.25">
      <c r="A5018" t="str">
        <f t="shared" si="88"/>
        <v/>
      </c>
      <c r="B5018" t="str">
        <f>IF(E5018="","",INDEX(Лаборатории!A:A,MATCH('Производственный контроль'!E5018,Лаборатории!B:B,0)))</f>
        <v/>
      </c>
      <c r="C5018" t="str">
        <f>IF(E5018="","",VLOOKUP(E5018,Лаборатории!B:D,3,0))</f>
        <v/>
      </c>
      <c r="E5018" s="150"/>
      <c r="J5018" t="str">
        <f>IF(L5018="","",VLOOKUP(L5018,Продукция!B:D,3,0))</f>
        <v/>
      </c>
      <c r="K5018" t="str">
        <f>IF(L5018="","",VLOOKUP(L5018,Продукция!B:C,2,0))</f>
        <v/>
      </c>
      <c r="L5018" s="151"/>
      <c r="M5018" t="str">
        <f>IF(L5018="","",VLOOKUP(L5018,Продукция!B:L,11,0))</f>
        <v/>
      </c>
      <c r="AB5018" t="str">
        <f>IF(L5018="","",VLOOKUP(L5018&amp;I5018,Продукция!A:I,9,0))</f>
        <v/>
      </c>
      <c r="AF5018" t="str">
        <f>IF(AD5018="","",VLOOKUP(AD5018,'Сотрудники и ссылки'!A:B,2,0))</f>
        <v/>
      </c>
      <c r="AG5018" t="str">
        <f>IF(AD5018="","",VLOOKUP(AD5018,'Сотрудники и ссылки'!A:C,3,0))</f>
        <v/>
      </c>
      <c r="AI5018" t="str">
        <f>IF(AH5018="","",VLOOKUP(AH5018,'Сотрудники и ссылки'!A:B,2,0))</f>
        <v/>
      </c>
      <c r="AJ5018" t="str">
        <f>IF(AH5018="","",VLOOKUP(AH5018,'Сотрудники и ссылки'!A:C,3,0))</f>
        <v/>
      </c>
      <c r="AL5018" s="2" t="str">
        <f>IF(AK5018="","",AK5018+VLOOKUP(I5018,'Вид исследования'!B:E,4,0))</f>
        <v/>
      </c>
      <c r="AM5018" s="2" t="str">
        <f>IF(AK5018="","",AK5018+VLOOKUP(I5018,'Вид исследования'!B:F,5,0))</f>
        <v/>
      </c>
      <c r="AQ5018" t="str">
        <f>IFERROR(IF(L5018="","",VLOOKUP(L5018&amp;I5018,Продукция!A:K,11,0)),"обратитесь к админ справочника")</f>
        <v/>
      </c>
      <c r="AS5018" t="str">
        <f>IFERROR(IF(L5018="","",VLOOKUP(L5018&amp;I5018,Продукция!A:J,10,0)),"обратитесь к админ справочника")</f>
        <v/>
      </c>
    </row>
    <row r="5019" spans="1:45" x14ac:dyDescent="0.25">
      <c r="A5019" t="str">
        <f t="shared" si="88"/>
        <v/>
      </c>
      <c r="B5019" t="str">
        <f>IF(E5019="","",INDEX(Лаборатории!A:A,MATCH('Производственный контроль'!E5019,Лаборатории!B:B,0)))</f>
        <v/>
      </c>
      <c r="C5019" t="str">
        <f>IF(E5019="","",VLOOKUP(E5019,Лаборатории!B:D,3,0))</f>
        <v/>
      </c>
      <c r="E5019" s="150"/>
      <c r="J5019" t="str">
        <f>IF(L5019="","",VLOOKUP(L5019,Продукция!B:D,3,0))</f>
        <v/>
      </c>
      <c r="K5019" t="str">
        <f>IF(L5019="","",VLOOKUP(L5019,Продукция!B:C,2,0))</f>
        <v/>
      </c>
      <c r="L5019" s="151"/>
      <c r="M5019" t="str">
        <f>IF(L5019="","",VLOOKUP(L5019,Продукция!B:L,11,0))</f>
        <v/>
      </c>
      <c r="AB5019" t="str">
        <f>IF(L5019="","",VLOOKUP(L5019&amp;I5019,Продукция!A:I,9,0))</f>
        <v/>
      </c>
      <c r="AF5019" t="str">
        <f>IF(AD5019="","",VLOOKUP(AD5019,'Сотрудники и ссылки'!A:B,2,0))</f>
        <v/>
      </c>
      <c r="AG5019" t="str">
        <f>IF(AD5019="","",VLOOKUP(AD5019,'Сотрудники и ссылки'!A:C,3,0))</f>
        <v/>
      </c>
      <c r="AI5019" t="str">
        <f>IF(AH5019="","",VLOOKUP(AH5019,'Сотрудники и ссылки'!A:B,2,0))</f>
        <v/>
      </c>
      <c r="AJ5019" t="str">
        <f>IF(AH5019="","",VLOOKUP(AH5019,'Сотрудники и ссылки'!A:C,3,0))</f>
        <v/>
      </c>
      <c r="AL5019" s="2" t="str">
        <f>IF(AK5019="","",AK5019+VLOOKUP(I5019,'Вид исследования'!B:E,4,0))</f>
        <v/>
      </c>
      <c r="AM5019" s="2" t="str">
        <f>IF(AK5019="","",AK5019+VLOOKUP(I5019,'Вид исследования'!B:F,5,0))</f>
        <v/>
      </c>
      <c r="AQ5019" t="str">
        <f>IFERROR(IF(L5019="","",VLOOKUP(L5019&amp;I5019,Продукция!A:K,11,0)),"обратитесь к админ справочника")</f>
        <v/>
      </c>
      <c r="AS5019" t="str">
        <f>IFERROR(IF(L5019="","",VLOOKUP(L5019&amp;I5019,Продукция!A:J,10,0)),"обратитесь к админ справочника")</f>
        <v/>
      </c>
    </row>
    <row r="5020" spans="1:45" x14ac:dyDescent="0.25">
      <c r="A5020" t="str">
        <f t="shared" si="88"/>
        <v/>
      </c>
      <c r="B5020" t="str">
        <f>IF(E5020="","",INDEX(Лаборатории!A:A,MATCH('Производственный контроль'!E5020,Лаборатории!B:B,0)))</f>
        <v/>
      </c>
      <c r="C5020" t="str">
        <f>IF(E5020="","",VLOOKUP(E5020,Лаборатории!B:D,3,0))</f>
        <v/>
      </c>
      <c r="E5020" s="150"/>
      <c r="J5020" t="str">
        <f>IF(L5020="","",VLOOKUP(L5020,Продукция!B:D,3,0))</f>
        <v/>
      </c>
      <c r="K5020" t="str">
        <f>IF(L5020="","",VLOOKUP(L5020,Продукция!B:C,2,0))</f>
        <v/>
      </c>
      <c r="L5020" s="151"/>
      <c r="M5020" t="str">
        <f>IF(L5020="","",VLOOKUP(L5020,Продукция!B:L,11,0))</f>
        <v/>
      </c>
      <c r="AB5020" t="str">
        <f>IF(L5020="","",VLOOKUP(L5020&amp;I5020,Продукция!A:I,9,0))</f>
        <v/>
      </c>
      <c r="AF5020" t="str">
        <f>IF(AD5020="","",VLOOKUP(AD5020,'Сотрудники и ссылки'!A:B,2,0))</f>
        <v/>
      </c>
      <c r="AG5020" t="str">
        <f>IF(AD5020="","",VLOOKUP(AD5020,'Сотрудники и ссылки'!A:C,3,0))</f>
        <v/>
      </c>
      <c r="AI5020" t="str">
        <f>IF(AH5020="","",VLOOKUP(AH5020,'Сотрудники и ссылки'!A:B,2,0))</f>
        <v/>
      </c>
      <c r="AJ5020" t="str">
        <f>IF(AH5020="","",VLOOKUP(AH5020,'Сотрудники и ссылки'!A:C,3,0))</f>
        <v/>
      </c>
      <c r="AL5020" s="2" t="str">
        <f>IF(AK5020="","",AK5020+VLOOKUP(I5020,'Вид исследования'!B:E,4,0))</f>
        <v/>
      </c>
      <c r="AM5020" s="2" t="str">
        <f>IF(AK5020="","",AK5020+VLOOKUP(I5020,'Вид исследования'!B:F,5,0))</f>
        <v/>
      </c>
      <c r="AQ5020" t="str">
        <f>IFERROR(IF(L5020="","",VLOOKUP(L5020&amp;I5020,Продукция!A:K,11,0)),"обратитесь к админ справочника")</f>
        <v/>
      </c>
      <c r="AS5020" t="str">
        <f>IFERROR(IF(L5020="","",VLOOKUP(L5020&amp;I5020,Продукция!A:J,10,0)),"обратитесь к админ справочника")</f>
        <v/>
      </c>
    </row>
    <row r="5021" spans="1:45" x14ac:dyDescent="0.25">
      <c r="A5021" t="str">
        <f t="shared" si="88"/>
        <v/>
      </c>
      <c r="B5021" t="str">
        <f>IF(E5021="","",INDEX(Лаборатории!A:A,MATCH('Производственный контроль'!E5021,Лаборатории!B:B,0)))</f>
        <v/>
      </c>
      <c r="C5021" t="str">
        <f>IF(E5021="","",VLOOKUP(E5021,Лаборатории!B:D,3,0))</f>
        <v/>
      </c>
      <c r="E5021" s="150"/>
      <c r="J5021" t="str">
        <f>IF(L5021="","",VLOOKUP(L5021,Продукция!B:D,3,0))</f>
        <v/>
      </c>
      <c r="K5021" t="str">
        <f>IF(L5021="","",VLOOKUP(L5021,Продукция!B:C,2,0))</f>
        <v/>
      </c>
      <c r="L5021" s="151"/>
      <c r="M5021" t="str">
        <f>IF(L5021="","",VLOOKUP(L5021,Продукция!B:L,11,0))</f>
        <v/>
      </c>
      <c r="AB5021" t="str">
        <f>IF(L5021="","",VLOOKUP(L5021&amp;I5021,Продукция!A:I,9,0))</f>
        <v/>
      </c>
      <c r="AF5021" t="str">
        <f>IF(AD5021="","",VLOOKUP(AD5021,'Сотрудники и ссылки'!A:B,2,0))</f>
        <v/>
      </c>
      <c r="AG5021" t="str">
        <f>IF(AD5021="","",VLOOKUP(AD5021,'Сотрудники и ссылки'!A:C,3,0))</f>
        <v/>
      </c>
      <c r="AI5021" t="str">
        <f>IF(AH5021="","",VLOOKUP(AH5021,'Сотрудники и ссылки'!A:B,2,0))</f>
        <v/>
      </c>
      <c r="AJ5021" t="str">
        <f>IF(AH5021="","",VLOOKUP(AH5021,'Сотрудники и ссылки'!A:C,3,0))</f>
        <v/>
      </c>
      <c r="AL5021" s="2" t="str">
        <f>IF(AK5021="","",AK5021+VLOOKUP(I5021,'Вид исследования'!B:E,4,0))</f>
        <v/>
      </c>
      <c r="AM5021" s="2" t="str">
        <f>IF(AK5021="","",AK5021+VLOOKUP(I5021,'Вид исследования'!B:F,5,0))</f>
        <v/>
      </c>
      <c r="AQ5021" t="str">
        <f>IFERROR(IF(L5021="","",VLOOKUP(L5021&amp;I5021,Продукция!A:K,11,0)),"обратитесь к админ справочника")</f>
        <v/>
      </c>
      <c r="AS5021" t="str">
        <f>IFERROR(IF(L5021="","",VLOOKUP(L5021&amp;I5021,Продукция!A:J,10,0)),"обратитесь к админ справочника")</f>
        <v/>
      </c>
    </row>
    <row r="5022" spans="1:45" x14ac:dyDescent="0.25">
      <c r="A5022" t="str">
        <f t="shared" si="88"/>
        <v/>
      </c>
      <c r="B5022" t="str">
        <f>IF(E5022="","",INDEX(Лаборатории!A:A,MATCH('Производственный контроль'!E5022,Лаборатории!B:B,0)))</f>
        <v/>
      </c>
      <c r="C5022" t="str">
        <f>IF(E5022="","",VLOOKUP(E5022,Лаборатории!B:D,3,0))</f>
        <v/>
      </c>
      <c r="E5022" s="150"/>
      <c r="J5022" t="str">
        <f>IF(L5022="","",VLOOKUP(L5022,Продукция!B:D,3,0))</f>
        <v/>
      </c>
      <c r="K5022" t="str">
        <f>IF(L5022="","",VLOOKUP(L5022,Продукция!B:C,2,0))</f>
        <v/>
      </c>
      <c r="L5022" s="151"/>
      <c r="M5022" t="str">
        <f>IF(L5022="","",VLOOKUP(L5022,Продукция!B:L,11,0))</f>
        <v/>
      </c>
      <c r="AB5022" t="str">
        <f>IF(L5022="","",VLOOKUP(L5022&amp;I5022,Продукция!A:I,9,0))</f>
        <v/>
      </c>
      <c r="AF5022" t="str">
        <f>IF(AD5022="","",VLOOKUP(AD5022,'Сотрудники и ссылки'!A:B,2,0))</f>
        <v/>
      </c>
      <c r="AG5022" t="str">
        <f>IF(AD5022="","",VLOOKUP(AD5022,'Сотрудники и ссылки'!A:C,3,0))</f>
        <v/>
      </c>
      <c r="AI5022" t="str">
        <f>IF(AH5022="","",VLOOKUP(AH5022,'Сотрудники и ссылки'!A:B,2,0))</f>
        <v/>
      </c>
      <c r="AJ5022" t="str">
        <f>IF(AH5022="","",VLOOKUP(AH5022,'Сотрудники и ссылки'!A:C,3,0))</f>
        <v/>
      </c>
      <c r="AL5022" s="2" t="str">
        <f>IF(AK5022="","",AK5022+VLOOKUP(I5022,'Вид исследования'!B:E,4,0))</f>
        <v/>
      </c>
      <c r="AM5022" s="2" t="str">
        <f>IF(AK5022="","",AK5022+VLOOKUP(I5022,'Вид исследования'!B:F,5,0))</f>
        <v/>
      </c>
      <c r="AQ5022" t="str">
        <f>IFERROR(IF(L5022="","",VLOOKUP(L5022&amp;I5022,Продукция!A:K,11,0)),"обратитесь к админ справочника")</f>
        <v/>
      </c>
      <c r="AS5022" t="str">
        <f>IFERROR(IF(L5022="","",VLOOKUP(L5022&amp;I5022,Продукция!A:J,10,0)),"обратитесь к админ справочника")</f>
        <v/>
      </c>
    </row>
    <row r="5023" spans="1:45" x14ac:dyDescent="0.25">
      <c r="A5023" t="str">
        <f t="shared" si="88"/>
        <v/>
      </c>
      <c r="B5023" t="str">
        <f>IF(E5023="","",INDEX(Лаборатории!A:A,MATCH('Производственный контроль'!E5023,Лаборатории!B:B,0)))</f>
        <v/>
      </c>
      <c r="C5023" t="str">
        <f>IF(E5023="","",VLOOKUP(E5023,Лаборатории!B:D,3,0))</f>
        <v/>
      </c>
      <c r="E5023" s="150"/>
      <c r="J5023" t="str">
        <f>IF(L5023="","",VLOOKUP(L5023,Продукция!B:D,3,0))</f>
        <v/>
      </c>
      <c r="K5023" t="str">
        <f>IF(L5023="","",VLOOKUP(L5023,Продукция!B:C,2,0))</f>
        <v/>
      </c>
      <c r="L5023" s="151"/>
      <c r="M5023" t="str">
        <f>IF(L5023="","",VLOOKUP(L5023,Продукция!B:L,11,0))</f>
        <v/>
      </c>
      <c r="AB5023" t="str">
        <f>IF(L5023="","",VLOOKUP(L5023&amp;I5023,Продукция!A:I,9,0))</f>
        <v/>
      </c>
      <c r="AF5023" t="str">
        <f>IF(AD5023="","",VLOOKUP(AD5023,'Сотрудники и ссылки'!A:B,2,0))</f>
        <v/>
      </c>
      <c r="AG5023" t="str">
        <f>IF(AD5023="","",VLOOKUP(AD5023,'Сотрудники и ссылки'!A:C,3,0))</f>
        <v/>
      </c>
      <c r="AI5023" t="str">
        <f>IF(AH5023="","",VLOOKUP(AH5023,'Сотрудники и ссылки'!A:B,2,0))</f>
        <v/>
      </c>
      <c r="AJ5023" t="str">
        <f>IF(AH5023="","",VLOOKUP(AH5023,'Сотрудники и ссылки'!A:C,3,0))</f>
        <v/>
      </c>
      <c r="AL5023" s="2" t="str">
        <f>IF(AK5023="","",AK5023+VLOOKUP(I5023,'Вид исследования'!B:E,4,0))</f>
        <v/>
      </c>
      <c r="AM5023" s="2" t="str">
        <f>IF(AK5023="","",AK5023+VLOOKUP(I5023,'Вид исследования'!B:F,5,0))</f>
        <v/>
      </c>
      <c r="AQ5023" t="str">
        <f>IFERROR(IF(L5023="","",VLOOKUP(L5023&amp;I5023,Продукция!A:K,11,0)),"обратитесь к админ справочника")</f>
        <v/>
      </c>
      <c r="AS5023" t="str">
        <f>IFERROR(IF(L5023="","",VLOOKUP(L5023&amp;I5023,Продукция!A:J,10,0)),"обратитесь к админ справочника")</f>
        <v/>
      </c>
    </row>
    <row r="5024" spans="1:45" x14ac:dyDescent="0.25">
      <c r="A5024" t="str">
        <f t="shared" si="88"/>
        <v/>
      </c>
      <c r="B5024" t="str">
        <f>IF(E5024="","",INDEX(Лаборатории!A:A,MATCH('Производственный контроль'!E5024,Лаборатории!B:B,0)))</f>
        <v/>
      </c>
      <c r="C5024" t="str">
        <f>IF(E5024="","",VLOOKUP(E5024,Лаборатории!B:D,3,0))</f>
        <v/>
      </c>
      <c r="E5024" s="150"/>
      <c r="J5024" t="str">
        <f>IF(L5024="","",VLOOKUP(L5024,Продукция!B:D,3,0))</f>
        <v/>
      </c>
      <c r="K5024" t="str">
        <f>IF(L5024="","",VLOOKUP(L5024,Продукция!B:C,2,0))</f>
        <v/>
      </c>
      <c r="L5024" s="151"/>
      <c r="M5024" t="str">
        <f>IF(L5024="","",VLOOKUP(L5024,Продукция!B:L,11,0))</f>
        <v/>
      </c>
      <c r="AB5024" t="str">
        <f>IF(L5024="","",VLOOKUP(L5024&amp;I5024,Продукция!A:I,9,0))</f>
        <v/>
      </c>
      <c r="AF5024" t="str">
        <f>IF(AD5024="","",VLOOKUP(AD5024,'Сотрудники и ссылки'!A:B,2,0))</f>
        <v/>
      </c>
      <c r="AG5024" t="str">
        <f>IF(AD5024="","",VLOOKUP(AD5024,'Сотрудники и ссылки'!A:C,3,0))</f>
        <v/>
      </c>
      <c r="AI5024" t="str">
        <f>IF(AH5024="","",VLOOKUP(AH5024,'Сотрудники и ссылки'!A:B,2,0))</f>
        <v/>
      </c>
      <c r="AJ5024" t="str">
        <f>IF(AH5024="","",VLOOKUP(AH5024,'Сотрудники и ссылки'!A:C,3,0))</f>
        <v/>
      </c>
      <c r="AL5024" s="2" t="str">
        <f>IF(AK5024="","",AK5024+VLOOKUP(I5024,'Вид исследования'!B:E,4,0))</f>
        <v/>
      </c>
      <c r="AM5024" s="2" t="str">
        <f>IF(AK5024="","",AK5024+VLOOKUP(I5024,'Вид исследования'!B:F,5,0))</f>
        <v/>
      </c>
      <c r="AQ5024" t="str">
        <f>IFERROR(IF(L5024="","",VLOOKUP(L5024&amp;I5024,Продукция!A:K,11,0)),"обратитесь к админ справочника")</f>
        <v/>
      </c>
      <c r="AS5024" t="str">
        <f>IFERROR(IF(L5024="","",VLOOKUP(L5024&amp;I5024,Продукция!A:J,10,0)),"обратитесь к админ справочника")</f>
        <v/>
      </c>
    </row>
    <row r="5025" spans="1:45" x14ac:dyDescent="0.25">
      <c r="A5025" t="str">
        <f t="shared" si="88"/>
        <v/>
      </c>
      <c r="B5025" t="str">
        <f>IF(E5025="","",INDEX(Лаборатории!A:A,MATCH('Производственный контроль'!E5025,Лаборатории!B:B,0)))</f>
        <v/>
      </c>
      <c r="C5025" t="str">
        <f>IF(E5025="","",VLOOKUP(E5025,Лаборатории!B:D,3,0))</f>
        <v/>
      </c>
      <c r="E5025" s="150"/>
      <c r="J5025" t="str">
        <f>IF(L5025="","",VLOOKUP(L5025,Продукция!B:D,3,0))</f>
        <v/>
      </c>
      <c r="K5025" t="str">
        <f>IF(L5025="","",VLOOKUP(L5025,Продукция!B:C,2,0))</f>
        <v/>
      </c>
      <c r="L5025" s="151"/>
      <c r="M5025" t="str">
        <f>IF(L5025="","",VLOOKUP(L5025,Продукция!B:L,11,0))</f>
        <v/>
      </c>
      <c r="AB5025" t="str">
        <f>IF(L5025="","",VLOOKUP(L5025&amp;I5025,Продукция!A:I,9,0))</f>
        <v/>
      </c>
      <c r="AF5025" t="str">
        <f>IF(AD5025="","",VLOOKUP(AD5025,'Сотрудники и ссылки'!A:B,2,0))</f>
        <v/>
      </c>
      <c r="AG5025" t="str">
        <f>IF(AD5025="","",VLOOKUP(AD5025,'Сотрудники и ссылки'!A:C,3,0))</f>
        <v/>
      </c>
      <c r="AI5025" t="str">
        <f>IF(AH5025="","",VLOOKUP(AH5025,'Сотрудники и ссылки'!A:B,2,0))</f>
        <v/>
      </c>
      <c r="AJ5025" t="str">
        <f>IF(AH5025="","",VLOOKUP(AH5025,'Сотрудники и ссылки'!A:C,3,0))</f>
        <v/>
      </c>
      <c r="AL5025" s="2" t="str">
        <f>IF(AK5025="","",AK5025+VLOOKUP(I5025,'Вид исследования'!B:E,4,0))</f>
        <v/>
      </c>
      <c r="AM5025" s="2" t="str">
        <f>IF(AK5025="","",AK5025+VLOOKUP(I5025,'Вид исследования'!B:F,5,0))</f>
        <v/>
      </c>
      <c r="AQ5025" t="str">
        <f>IFERROR(IF(L5025="","",VLOOKUP(L5025&amp;I5025,Продукция!A:K,11,0)),"обратитесь к админ справочника")</f>
        <v/>
      </c>
      <c r="AS5025" t="str">
        <f>IFERROR(IF(L5025="","",VLOOKUP(L5025&amp;I5025,Продукция!A:J,10,0)),"обратитесь к админ справочника")</f>
        <v/>
      </c>
    </row>
    <row r="5026" spans="1:45" x14ac:dyDescent="0.25">
      <c r="A5026" t="str">
        <f t="shared" si="88"/>
        <v/>
      </c>
      <c r="B5026" t="str">
        <f>IF(E5026="","",INDEX(Лаборатории!A:A,MATCH('Производственный контроль'!E5026,Лаборатории!B:B,0)))</f>
        <v/>
      </c>
      <c r="C5026" t="str">
        <f>IF(E5026="","",VLOOKUP(E5026,Лаборатории!B:D,3,0))</f>
        <v/>
      </c>
      <c r="E5026" s="150"/>
      <c r="J5026" t="str">
        <f>IF(L5026="","",VLOOKUP(L5026,Продукция!B:D,3,0))</f>
        <v/>
      </c>
      <c r="K5026" t="str">
        <f>IF(L5026="","",VLOOKUP(L5026,Продукция!B:C,2,0))</f>
        <v/>
      </c>
      <c r="L5026" s="151"/>
      <c r="M5026" t="str">
        <f>IF(L5026="","",VLOOKUP(L5026,Продукция!B:L,11,0))</f>
        <v/>
      </c>
      <c r="AB5026" t="str">
        <f>IF(L5026="","",VLOOKUP(L5026&amp;I5026,Продукция!A:I,9,0))</f>
        <v/>
      </c>
      <c r="AF5026" t="str">
        <f>IF(AD5026="","",VLOOKUP(AD5026,'Сотрудники и ссылки'!A:B,2,0))</f>
        <v/>
      </c>
      <c r="AG5026" t="str">
        <f>IF(AD5026="","",VLOOKUP(AD5026,'Сотрудники и ссылки'!A:C,3,0))</f>
        <v/>
      </c>
      <c r="AI5026" t="str">
        <f>IF(AH5026="","",VLOOKUP(AH5026,'Сотрудники и ссылки'!A:B,2,0))</f>
        <v/>
      </c>
      <c r="AJ5026" t="str">
        <f>IF(AH5026="","",VLOOKUP(AH5026,'Сотрудники и ссылки'!A:C,3,0))</f>
        <v/>
      </c>
      <c r="AL5026" s="2" t="str">
        <f>IF(AK5026="","",AK5026+VLOOKUP(I5026,'Вид исследования'!B:E,4,0))</f>
        <v/>
      </c>
      <c r="AM5026" s="2" t="str">
        <f>IF(AK5026="","",AK5026+VLOOKUP(I5026,'Вид исследования'!B:F,5,0))</f>
        <v/>
      </c>
      <c r="AQ5026" t="str">
        <f>IFERROR(IF(L5026="","",VLOOKUP(L5026&amp;I5026,Продукция!A:K,11,0)),"обратитесь к админ справочника")</f>
        <v/>
      </c>
      <c r="AS5026" t="str">
        <f>IFERROR(IF(L5026="","",VLOOKUP(L5026&amp;I5026,Продукция!A:J,10,0)),"обратитесь к админ справочника")</f>
        <v/>
      </c>
    </row>
    <row r="5027" spans="1:45" x14ac:dyDescent="0.25">
      <c r="A5027" t="str">
        <f t="shared" si="88"/>
        <v/>
      </c>
      <c r="B5027" t="str">
        <f>IF(E5027="","",INDEX(Лаборатории!A:A,MATCH('Производственный контроль'!E5027,Лаборатории!B:B,0)))</f>
        <v/>
      </c>
      <c r="C5027" t="str">
        <f>IF(E5027="","",VLOOKUP(E5027,Лаборатории!B:D,3,0))</f>
        <v/>
      </c>
      <c r="E5027" s="150"/>
      <c r="J5027" t="str">
        <f>IF(L5027="","",VLOOKUP(L5027,Продукция!B:D,3,0))</f>
        <v/>
      </c>
      <c r="K5027" t="str">
        <f>IF(L5027="","",VLOOKUP(L5027,Продукция!B:C,2,0))</f>
        <v/>
      </c>
      <c r="L5027" s="151"/>
      <c r="M5027" t="str">
        <f>IF(L5027="","",VLOOKUP(L5027,Продукция!B:L,11,0))</f>
        <v/>
      </c>
      <c r="AB5027" t="str">
        <f>IF(L5027="","",VLOOKUP(L5027&amp;I5027,Продукция!A:I,9,0))</f>
        <v/>
      </c>
      <c r="AF5027" t="str">
        <f>IF(AD5027="","",VLOOKUP(AD5027,'Сотрудники и ссылки'!A:B,2,0))</f>
        <v/>
      </c>
      <c r="AG5027" t="str">
        <f>IF(AD5027="","",VLOOKUP(AD5027,'Сотрудники и ссылки'!A:C,3,0))</f>
        <v/>
      </c>
      <c r="AI5027" t="str">
        <f>IF(AH5027="","",VLOOKUP(AH5027,'Сотрудники и ссылки'!A:B,2,0))</f>
        <v/>
      </c>
      <c r="AJ5027" t="str">
        <f>IF(AH5027="","",VLOOKUP(AH5027,'Сотрудники и ссылки'!A:C,3,0))</f>
        <v/>
      </c>
      <c r="AL5027" s="2" t="str">
        <f>IF(AK5027="","",AK5027+VLOOKUP(I5027,'Вид исследования'!B:E,4,0))</f>
        <v/>
      </c>
      <c r="AM5027" s="2" t="str">
        <f>IF(AK5027="","",AK5027+VLOOKUP(I5027,'Вид исследования'!B:F,5,0))</f>
        <v/>
      </c>
      <c r="AQ5027" t="str">
        <f>IFERROR(IF(L5027="","",VLOOKUP(L5027&amp;I5027,Продукция!A:K,11,0)),"обратитесь к админ справочника")</f>
        <v/>
      </c>
      <c r="AS5027" t="str">
        <f>IFERROR(IF(L5027="","",VLOOKUP(L5027&amp;I5027,Продукция!A:J,10,0)),"обратитесь к админ справочника")</f>
        <v/>
      </c>
    </row>
    <row r="5028" spans="1:45" x14ac:dyDescent="0.25">
      <c r="A5028" t="str">
        <f t="shared" si="88"/>
        <v/>
      </c>
      <c r="B5028" t="str">
        <f>IF(E5028="","",INDEX(Лаборатории!A:A,MATCH('Производственный контроль'!E5028,Лаборатории!B:B,0)))</f>
        <v/>
      </c>
      <c r="C5028" t="str">
        <f>IF(E5028="","",VLOOKUP(E5028,Лаборатории!B:D,3,0))</f>
        <v/>
      </c>
      <c r="E5028" s="150"/>
      <c r="J5028" t="str">
        <f>IF(L5028="","",VLOOKUP(L5028,Продукция!B:D,3,0))</f>
        <v/>
      </c>
      <c r="K5028" t="str">
        <f>IF(L5028="","",VLOOKUP(L5028,Продукция!B:C,2,0))</f>
        <v/>
      </c>
      <c r="L5028" s="151"/>
      <c r="M5028" t="str">
        <f>IF(L5028="","",VLOOKUP(L5028,Продукция!B:L,11,0))</f>
        <v/>
      </c>
      <c r="AB5028" t="str">
        <f>IF(L5028="","",VLOOKUP(L5028&amp;I5028,Продукция!A:I,9,0))</f>
        <v/>
      </c>
      <c r="AF5028" t="str">
        <f>IF(AD5028="","",VLOOKUP(AD5028,'Сотрудники и ссылки'!A:B,2,0))</f>
        <v/>
      </c>
      <c r="AG5028" t="str">
        <f>IF(AD5028="","",VLOOKUP(AD5028,'Сотрудники и ссылки'!A:C,3,0))</f>
        <v/>
      </c>
      <c r="AI5028" t="str">
        <f>IF(AH5028="","",VLOOKUP(AH5028,'Сотрудники и ссылки'!A:B,2,0))</f>
        <v/>
      </c>
      <c r="AJ5028" t="str">
        <f>IF(AH5028="","",VLOOKUP(AH5028,'Сотрудники и ссылки'!A:C,3,0))</f>
        <v/>
      </c>
      <c r="AL5028" s="2" t="str">
        <f>IF(AK5028="","",AK5028+VLOOKUP(I5028,'Вид исследования'!B:E,4,0))</f>
        <v/>
      </c>
      <c r="AM5028" s="2" t="str">
        <f>IF(AK5028="","",AK5028+VLOOKUP(I5028,'Вид исследования'!B:F,5,0))</f>
        <v/>
      </c>
      <c r="AQ5028" t="str">
        <f>IFERROR(IF(L5028="","",VLOOKUP(L5028&amp;I5028,Продукция!A:K,11,0)),"обратитесь к админ справочника")</f>
        <v/>
      </c>
      <c r="AS5028" t="str">
        <f>IFERROR(IF(L5028="","",VLOOKUP(L5028&amp;I5028,Продукция!A:J,10,0)),"обратитесь к админ справочника")</f>
        <v/>
      </c>
    </row>
    <row r="5029" spans="1:45" x14ac:dyDescent="0.25">
      <c r="A5029" t="str">
        <f t="shared" si="88"/>
        <v/>
      </c>
      <c r="B5029" t="str">
        <f>IF(E5029="","",INDEX(Лаборатории!A:A,MATCH('Производственный контроль'!E5029,Лаборатории!B:B,0)))</f>
        <v/>
      </c>
      <c r="C5029" t="str">
        <f>IF(E5029="","",VLOOKUP(E5029,Лаборатории!B:D,3,0))</f>
        <v/>
      </c>
      <c r="E5029" s="150"/>
      <c r="J5029" t="str">
        <f>IF(L5029="","",VLOOKUP(L5029,Продукция!B:D,3,0))</f>
        <v/>
      </c>
      <c r="K5029" t="str">
        <f>IF(L5029="","",VLOOKUP(L5029,Продукция!B:C,2,0))</f>
        <v/>
      </c>
      <c r="L5029" s="151"/>
      <c r="M5029" t="str">
        <f>IF(L5029="","",VLOOKUP(L5029,Продукция!B:L,11,0))</f>
        <v/>
      </c>
      <c r="AB5029" t="str">
        <f>IF(L5029="","",VLOOKUP(L5029&amp;I5029,Продукция!A:I,9,0))</f>
        <v/>
      </c>
      <c r="AF5029" t="str">
        <f>IF(AD5029="","",VLOOKUP(AD5029,'Сотрудники и ссылки'!A:B,2,0))</f>
        <v/>
      </c>
      <c r="AG5029" t="str">
        <f>IF(AD5029="","",VLOOKUP(AD5029,'Сотрудники и ссылки'!A:C,3,0))</f>
        <v/>
      </c>
      <c r="AI5029" t="str">
        <f>IF(AH5029="","",VLOOKUP(AH5029,'Сотрудники и ссылки'!A:B,2,0))</f>
        <v/>
      </c>
      <c r="AJ5029" t="str">
        <f>IF(AH5029="","",VLOOKUP(AH5029,'Сотрудники и ссылки'!A:C,3,0))</f>
        <v/>
      </c>
      <c r="AL5029" s="2" t="str">
        <f>IF(AK5029="","",AK5029+VLOOKUP(I5029,'Вид исследования'!B:E,4,0))</f>
        <v/>
      </c>
      <c r="AM5029" s="2" t="str">
        <f>IF(AK5029="","",AK5029+VLOOKUP(I5029,'Вид исследования'!B:F,5,0))</f>
        <v/>
      </c>
      <c r="AQ5029" t="str">
        <f>IFERROR(IF(L5029="","",VLOOKUP(L5029&amp;I5029,Продукция!A:K,11,0)),"обратитесь к админ справочника")</f>
        <v/>
      </c>
      <c r="AS5029" t="str">
        <f>IFERROR(IF(L5029="","",VLOOKUP(L5029&amp;I5029,Продукция!A:J,10,0)),"обратитесь к админ справочника")</f>
        <v/>
      </c>
    </row>
    <row r="5030" spans="1:45" x14ac:dyDescent="0.25">
      <c r="A5030" t="str">
        <f t="shared" si="88"/>
        <v/>
      </c>
      <c r="B5030" t="str">
        <f>IF(E5030="","",INDEX(Лаборатории!A:A,MATCH('Производственный контроль'!E5030,Лаборатории!B:B,0)))</f>
        <v/>
      </c>
      <c r="C5030" t="str">
        <f>IF(E5030="","",VLOOKUP(E5030,Лаборатории!B:D,3,0))</f>
        <v/>
      </c>
      <c r="E5030" s="150"/>
      <c r="J5030" t="str">
        <f>IF(L5030="","",VLOOKUP(L5030,Продукция!B:D,3,0))</f>
        <v/>
      </c>
      <c r="K5030" t="str">
        <f>IF(L5030="","",VLOOKUP(L5030,Продукция!B:C,2,0))</f>
        <v/>
      </c>
      <c r="L5030" s="151"/>
      <c r="M5030" t="str">
        <f>IF(L5030="","",VLOOKUP(L5030,Продукция!B:L,11,0))</f>
        <v/>
      </c>
      <c r="AB5030" t="str">
        <f>IF(L5030="","",VLOOKUP(L5030&amp;I5030,Продукция!A:I,9,0))</f>
        <v/>
      </c>
      <c r="AF5030" t="str">
        <f>IF(AD5030="","",VLOOKUP(AD5030,'Сотрудники и ссылки'!A:B,2,0))</f>
        <v/>
      </c>
      <c r="AG5030" t="str">
        <f>IF(AD5030="","",VLOOKUP(AD5030,'Сотрудники и ссылки'!A:C,3,0))</f>
        <v/>
      </c>
      <c r="AI5030" t="str">
        <f>IF(AH5030="","",VLOOKUP(AH5030,'Сотрудники и ссылки'!A:B,2,0))</f>
        <v/>
      </c>
      <c r="AJ5030" t="str">
        <f>IF(AH5030="","",VLOOKUP(AH5030,'Сотрудники и ссылки'!A:C,3,0))</f>
        <v/>
      </c>
      <c r="AL5030" s="2" t="str">
        <f>IF(AK5030="","",AK5030+VLOOKUP(I5030,'Вид исследования'!B:E,4,0))</f>
        <v/>
      </c>
      <c r="AM5030" s="2" t="str">
        <f>IF(AK5030="","",AK5030+VLOOKUP(I5030,'Вид исследования'!B:F,5,0))</f>
        <v/>
      </c>
      <c r="AQ5030" t="str">
        <f>IFERROR(IF(L5030="","",VLOOKUP(L5030&amp;I5030,Продукция!A:K,11,0)),"обратитесь к админ справочника")</f>
        <v/>
      </c>
      <c r="AS5030" t="str">
        <f>IFERROR(IF(L5030="","",VLOOKUP(L5030&amp;I5030,Продукция!A:J,10,0)),"обратитесь к админ справочника")</f>
        <v/>
      </c>
    </row>
    <row r="5031" spans="1:45" x14ac:dyDescent="0.25">
      <c r="A5031" t="str">
        <f t="shared" si="88"/>
        <v/>
      </c>
      <c r="B5031" t="str">
        <f>IF(E5031="","",INDEX(Лаборатории!A:A,MATCH('Производственный контроль'!E5031,Лаборатории!B:B,0)))</f>
        <v/>
      </c>
      <c r="C5031" t="str">
        <f>IF(E5031="","",VLOOKUP(E5031,Лаборатории!B:D,3,0))</f>
        <v/>
      </c>
      <c r="E5031" s="150"/>
      <c r="J5031" t="str">
        <f>IF(L5031="","",VLOOKUP(L5031,Продукция!B:D,3,0))</f>
        <v/>
      </c>
      <c r="K5031" t="str">
        <f>IF(L5031="","",VLOOKUP(L5031,Продукция!B:C,2,0))</f>
        <v/>
      </c>
      <c r="L5031" s="151"/>
      <c r="M5031" t="str">
        <f>IF(L5031="","",VLOOKUP(L5031,Продукция!B:L,11,0))</f>
        <v/>
      </c>
      <c r="AB5031" t="str">
        <f>IF(L5031="","",VLOOKUP(L5031&amp;I5031,Продукция!A:I,9,0))</f>
        <v/>
      </c>
      <c r="AF5031" t="str">
        <f>IF(AD5031="","",VLOOKUP(AD5031,'Сотрудники и ссылки'!A:B,2,0))</f>
        <v/>
      </c>
      <c r="AG5031" t="str">
        <f>IF(AD5031="","",VLOOKUP(AD5031,'Сотрудники и ссылки'!A:C,3,0))</f>
        <v/>
      </c>
      <c r="AI5031" t="str">
        <f>IF(AH5031="","",VLOOKUP(AH5031,'Сотрудники и ссылки'!A:B,2,0))</f>
        <v/>
      </c>
      <c r="AJ5031" t="str">
        <f>IF(AH5031="","",VLOOKUP(AH5031,'Сотрудники и ссылки'!A:C,3,0))</f>
        <v/>
      </c>
      <c r="AL5031" s="2" t="str">
        <f>IF(AK5031="","",AK5031+VLOOKUP(I5031,'Вид исследования'!B:E,4,0))</f>
        <v/>
      </c>
      <c r="AM5031" s="2" t="str">
        <f>IF(AK5031="","",AK5031+VLOOKUP(I5031,'Вид исследования'!B:F,5,0))</f>
        <v/>
      </c>
      <c r="AQ5031" t="str">
        <f>IFERROR(IF(L5031="","",VLOOKUP(L5031&amp;I5031,Продукция!A:K,11,0)),"обратитесь к админ справочника")</f>
        <v/>
      </c>
      <c r="AS5031" t="str">
        <f>IFERROR(IF(L5031="","",VLOOKUP(L5031&amp;I5031,Продукция!A:J,10,0)),"обратитесь к админ справочника")</f>
        <v/>
      </c>
    </row>
    <row r="5032" spans="1:45" x14ac:dyDescent="0.25">
      <c r="A5032" t="str">
        <f t="shared" si="88"/>
        <v/>
      </c>
      <c r="B5032" t="str">
        <f>IF(E5032="","",INDEX(Лаборатории!A:A,MATCH('Производственный контроль'!E5032,Лаборатории!B:B,0)))</f>
        <v/>
      </c>
      <c r="C5032" t="str">
        <f>IF(E5032="","",VLOOKUP(E5032,Лаборатории!B:D,3,0))</f>
        <v/>
      </c>
      <c r="E5032" s="150"/>
      <c r="J5032" t="str">
        <f>IF(L5032="","",VLOOKUP(L5032,Продукция!B:D,3,0))</f>
        <v/>
      </c>
      <c r="K5032" t="str">
        <f>IF(L5032="","",VLOOKUP(L5032,Продукция!B:C,2,0))</f>
        <v/>
      </c>
      <c r="L5032" s="151"/>
      <c r="M5032" t="str">
        <f>IF(L5032="","",VLOOKUP(L5032,Продукция!B:L,11,0))</f>
        <v/>
      </c>
      <c r="AB5032" t="str">
        <f>IF(L5032="","",VLOOKUP(L5032&amp;I5032,Продукция!A:I,9,0))</f>
        <v/>
      </c>
      <c r="AF5032" t="str">
        <f>IF(AD5032="","",VLOOKUP(AD5032,'Сотрудники и ссылки'!A:B,2,0))</f>
        <v/>
      </c>
      <c r="AG5032" t="str">
        <f>IF(AD5032="","",VLOOKUP(AD5032,'Сотрудники и ссылки'!A:C,3,0))</f>
        <v/>
      </c>
      <c r="AI5032" t="str">
        <f>IF(AH5032="","",VLOOKUP(AH5032,'Сотрудники и ссылки'!A:B,2,0))</f>
        <v/>
      </c>
      <c r="AJ5032" t="str">
        <f>IF(AH5032="","",VLOOKUP(AH5032,'Сотрудники и ссылки'!A:C,3,0))</f>
        <v/>
      </c>
      <c r="AL5032" s="2" t="str">
        <f>IF(AK5032="","",AK5032+VLOOKUP(I5032,'Вид исследования'!B:E,4,0))</f>
        <v/>
      </c>
      <c r="AM5032" s="2" t="str">
        <f>IF(AK5032="","",AK5032+VLOOKUP(I5032,'Вид исследования'!B:F,5,0))</f>
        <v/>
      </c>
      <c r="AQ5032" t="str">
        <f>IFERROR(IF(L5032="","",VLOOKUP(L5032&amp;I5032,Продукция!A:K,11,0)),"обратитесь к админ справочника")</f>
        <v/>
      </c>
      <c r="AS5032" t="str">
        <f>IFERROR(IF(L5032="","",VLOOKUP(L5032&amp;I5032,Продукция!A:J,10,0)),"обратитесь к админ справочника")</f>
        <v/>
      </c>
    </row>
    <row r="5033" spans="1:45" x14ac:dyDescent="0.25">
      <c r="A5033" t="str">
        <f t="shared" si="88"/>
        <v/>
      </c>
      <c r="B5033" t="str">
        <f>IF(E5033="","",INDEX(Лаборатории!A:A,MATCH('Производственный контроль'!E5033,Лаборатории!B:B,0)))</f>
        <v/>
      </c>
      <c r="C5033" t="str">
        <f>IF(E5033="","",VLOOKUP(E5033,Лаборатории!B:D,3,0))</f>
        <v/>
      </c>
      <c r="E5033" s="150"/>
      <c r="J5033" t="str">
        <f>IF(L5033="","",VLOOKUP(L5033,Продукция!B:D,3,0))</f>
        <v/>
      </c>
      <c r="K5033" t="str">
        <f>IF(L5033="","",VLOOKUP(L5033,Продукция!B:C,2,0))</f>
        <v/>
      </c>
      <c r="L5033" s="151"/>
      <c r="M5033" t="str">
        <f>IF(L5033="","",VLOOKUP(L5033,Продукция!B:L,11,0))</f>
        <v/>
      </c>
      <c r="AB5033" t="str">
        <f>IF(L5033="","",VLOOKUP(L5033&amp;I5033,Продукция!A:I,9,0))</f>
        <v/>
      </c>
      <c r="AF5033" t="str">
        <f>IF(AD5033="","",VLOOKUP(AD5033,'Сотрудники и ссылки'!A:B,2,0))</f>
        <v/>
      </c>
      <c r="AG5033" t="str">
        <f>IF(AD5033="","",VLOOKUP(AD5033,'Сотрудники и ссылки'!A:C,3,0))</f>
        <v/>
      </c>
      <c r="AI5033" t="str">
        <f>IF(AH5033="","",VLOOKUP(AH5033,'Сотрудники и ссылки'!A:B,2,0))</f>
        <v/>
      </c>
      <c r="AJ5033" t="str">
        <f>IF(AH5033="","",VLOOKUP(AH5033,'Сотрудники и ссылки'!A:C,3,0))</f>
        <v/>
      </c>
      <c r="AL5033" s="2" t="str">
        <f>IF(AK5033="","",AK5033+VLOOKUP(I5033,'Вид исследования'!B:E,4,0))</f>
        <v/>
      </c>
      <c r="AM5033" s="2" t="str">
        <f>IF(AK5033="","",AK5033+VLOOKUP(I5033,'Вид исследования'!B:F,5,0))</f>
        <v/>
      </c>
      <c r="AQ5033" t="str">
        <f>IFERROR(IF(L5033="","",VLOOKUP(L5033&amp;I5033,Продукция!A:K,11,0)),"обратитесь к админ справочника")</f>
        <v/>
      </c>
      <c r="AS5033" t="str">
        <f>IFERROR(IF(L5033="","",VLOOKUP(L5033&amp;I5033,Продукция!A:J,10,0)),"обратитесь к админ справочника")</f>
        <v/>
      </c>
    </row>
    <row r="5034" spans="1:45" x14ac:dyDescent="0.25">
      <c r="A5034" t="str">
        <f t="shared" si="88"/>
        <v/>
      </c>
      <c r="B5034" t="str">
        <f>IF(E5034="","",INDEX(Лаборатории!A:A,MATCH('Производственный контроль'!E5034,Лаборатории!B:B,0)))</f>
        <v/>
      </c>
      <c r="C5034" t="str">
        <f>IF(E5034="","",VLOOKUP(E5034,Лаборатории!B:D,3,0))</f>
        <v/>
      </c>
      <c r="E5034" s="150"/>
      <c r="J5034" t="str">
        <f>IF(L5034="","",VLOOKUP(L5034,Продукция!B:D,3,0))</f>
        <v/>
      </c>
      <c r="K5034" t="str">
        <f>IF(L5034="","",VLOOKUP(L5034,Продукция!B:C,2,0))</f>
        <v/>
      </c>
      <c r="L5034" s="151"/>
      <c r="M5034" t="str">
        <f>IF(L5034="","",VLOOKUP(L5034,Продукция!B:L,11,0))</f>
        <v/>
      </c>
      <c r="AB5034" t="str">
        <f>IF(L5034="","",VLOOKUP(L5034&amp;I5034,Продукция!A:I,9,0))</f>
        <v/>
      </c>
      <c r="AF5034" t="str">
        <f>IF(AD5034="","",VLOOKUP(AD5034,'Сотрудники и ссылки'!A:B,2,0))</f>
        <v/>
      </c>
      <c r="AG5034" t="str">
        <f>IF(AD5034="","",VLOOKUP(AD5034,'Сотрудники и ссылки'!A:C,3,0))</f>
        <v/>
      </c>
      <c r="AI5034" t="str">
        <f>IF(AH5034="","",VLOOKUP(AH5034,'Сотрудники и ссылки'!A:B,2,0))</f>
        <v/>
      </c>
      <c r="AJ5034" t="str">
        <f>IF(AH5034="","",VLOOKUP(AH5034,'Сотрудники и ссылки'!A:C,3,0))</f>
        <v/>
      </c>
      <c r="AL5034" s="2" t="str">
        <f>IF(AK5034="","",AK5034+VLOOKUP(I5034,'Вид исследования'!B:E,4,0))</f>
        <v/>
      </c>
      <c r="AM5034" s="2" t="str">
        <f>IF(AK5034="","",AK5034+VLOOKUP(I5034,'Вид исследования'!B:F,5,0))</f>
        <v/>
      </c>
      <c r="AQ5034" t="str">
        <f>IFERROR(IF(L5034="","",VLOOKUP(L5034&amp;I5034,Продукция!A:K,11,0)),"обратитесь к админ справочника")</f>
        <v/>
      </c>
      <c r="AS5034" t="str">
        <f>IFERROR(IF(L5034="","",VLOOKUP(L5034&amp;I5034,Продукция!A:J,10,0)),"обратитесь к админ справочника")</f>
        <v/>
      </c>
    </row>
    <row r="5035" spans="1:45" x14ac:dyDescent="0.25">
      <c r="A5035" t="str">
        <f t="shared" si="88"/>
        <v/>
      </c>
      <c r="B5035" t="str">
        <f>IF(E5035="","",INDEX(Лаборатории!A:A,MATCH('Производственный контроль'!E5035,Лаборатории!B:B,0)))</f>
        <v/>
      </c>
      <c r="C5035" t="str">
        <f>IF(E5035="","",VLOOKUP(E5035,Лаборатории!B:D,3,0))</f>
        <v/>
      </c>
      <c r="E5035" s="150"/>
      <c r="J5035" t="str">
        <f>IF(L5035="","",VLOOKUP(L5035,Продукция!B:D,3,0))</f>
        <v/>
      </c>
      <c r="K5035" t="str">
        <f>IF(L5035="","",VLOOKUP(L5035,Продукция!B:C,2,0))</f>
        <v/>
      </c>
      <c r="L5035" s="151"/>
      <c r="M5035" t="str">
        <f>IF(L5035="","",VLOOKUP(L5035,Продукция!B:L,11,0))</f>
        <v/>
      </c>
      <c r="AB5035" t="str">
        <f>IF(L5035="","",VLOOKUP(L5035&amp;I5035,Продукция!A:I,9,0))</f>
        <v/>
      </c>
      <c r="AF5035" t="str">
        <f>IF(AD5035="","",VLOOKUP(AD5035,'Сотрудники и ссылки'!A:B,2,0))</f>
        <v/>
      </c>
      <c r="AG5035" t="str">
        <f>IF(AD5035="","",VLOOKUP(AD5035,'Сотрудники и ссылки'!A:C,3,0))</f>
        <v/>
      </c>
      <c r="AI5035" t="str">
        <f>IF(AH5035="","",VLOOKUP(AH5035,'Сотрудники и ссылки'!A:B,2,0))</f>
        <v/>
      </c>
      <c r="AJ5035" t="str">
        <f>IF(AH5035="","",VLOOKUP(AH5035,'Сотрудники и ссылки'!A:C,3,0))</f>
        <v/>
      </c>
      <c r="AL5035" s="2" t="str">
        <f>IF(AK5035="","",AK5035+VLOOKUP(I5035,'Вид исследования'!B:E,4,0))</f>
        <v/>
      </c>
      <c r="AM5035" s="2" t="str">
        <f>IF(AK5035="","",AK5035+VLOOKUP(I5035,'Вид исследования'!B:F,5,0))</f>
        <v/>
      </c>
      <c r="AQ5035" t="str">
        <f>IFERROR(IF(L5035="","",VLOOKUP(L5035&amp;I5035,Продукция!A:K,11,0)),"обратитесь к админ справочника")</f>
        <v/>
      </c>
      <c r="AS5035" t="str">
        <f>IFERROR(IF(L5035="","",VLOOKUP(L5035&amp;I5035,Продукция!A:J,10,0)),"обратитесь к админ справочника")</f>
        <v/>
      </c>
    </row>
    <row r="5036" spans="1:45" x14ac:dyDescent="0.25">
      <c r="A5036" t="str">
        <f t="shared" si="88"/>
        <v/>
      </c>
      <c r="B5036" t="str">
        <f>IF(E5036="","",INDEX(Лаборатории!A:A,MATCH('Производственный контроль'!E5036,Лаборатории!B:B,0)))</f>
        <v/>
      </c>
      <c r="C5036" t="str">
        <f>IF(E5036="","",VLOOKUP(E5036,Лаборатории!B:D,3,0))</f>
        <v/>
      </c>
      <c r="E5036" s="150"/>
      <c r="J5036" t="str">
        <f>IF(L5036="","",VLOOKUP(L5036,Продукция!B:D,3,0))</f>
        <v/>
      </c>
      <c r="K5036" t="str">
        <f>IF(L5036="","",VLOOKUP(L5036,Продукция!B:C,2,0))</f>
        <v/>
      </c>
      <c r="L5036" s="151"/>
      <c r="M5036" t="str">
        <f>IF(L5036="","",VLOOKUP(L5036,Продукция!B:L,11,0))</f>
        <v/>
      </c>
      <c r="AB5036" t="str">
        <f>IF(L5036="","",VLOOKUP(L5036&amp;I5036,Продукция!A:I,9,0))</f>
        <v/>
      </c>
      <c r="AF5036" t="str">
        <f>IF(AD5036="","",VLOOKUP(AD5036,'Сотрудники и ссылки'!A:B,2,0))</f>
        <v/>
      </c>
      <c r="AG5036" t="str">
        <f>IF(AD5036="","",VLOOKUP(AD5036,'Сотрудники и ссылки'!A:C,3,0))</f>
        <v/>
      </c>
      <c r="AI5036" t="str">
        <f>IF(AH5036="","",VLOOKUP(AH5036,'Сотрудники и ссылки'!A:B,2,0))</f>
        <v/>
      </c>
      <c r="AJ5036" t="str">
        <f>IF(AH5036="","",VLOOKUP(AH5036,'Сотрудники и ссылки'!A:C,3,0))</f>
        <v/>
      </c>
      <c r="AL5036" s="2" t="str">
        <f>IF(AK5036="","",AK5036+VLOOKUP(I5036,'Вид исследования'!B:E,4,0))</f>
        <v/>
      </c>
      <c r="AM5036" s="2" t="str">
        <f>IF(AK5036="","",AK5036+VLOOKUP(I5036,'Вид исследования'!B:F,5,0))</f>
        <v/>
      </c>
      <c r="AQ5036" t="str">
        <f>IFERROR(IF(L5036="","",VLOOKUP(L5036&amp;I5036,Продукция!A:K,11,0)),"обратитесь к админ справочника")</f>
        <v/>
      </c>
      <c r="AS5036" t="str">
        <f>IFERROR(IF(L5036="","",VLOOKUP(L5036&amp;I5036,Продукция!A:J,10,0)),"обратитесь к админ справочника")</f>
        <v/>
      </c>
    </row>
    <row r="5037" spans="1:45" x14ac:dyDescent="0.25">
      <c r="A5037" t="str">
        <f t="shared" si="88"/>
        <v/>
      </c>
      <c r="B5037" t="str">
        <f>IF(E5037="","",INDEX(Лаборатории!A:A,MATCH('Производственный контроль'!E5037,Лаборатории!B:B,0)))</f>
        <v/>
      </c>
      <c r="C5037" t="str">
        <f>IF(E5037="","",VLOOKUP(E5037,Лаборатории!B:D,3,0))</f>
        <v/>
      </c>
      <c r="E5037" s="150"/>
      <c r="J5037" t="str">
        <f>IF(L5037="","",VLOOKUP(L5037,Продукция!B:D,3,0))</f>
        <v/>
      </c>
      <c r="K5037" t="str">
        <f>IF(L5037="","",VLOOKUP(L5037,Продукция!B:C,2,0))</f>
        <v/>
      </c>
      <c r="L5037" s="151"/>
      <c r="M5037" t="str">
        <f>IF(L5037="","",VLOOKUP(L5037,Продукция!B:L,11,0))</f>
        <v/>
      </c>
      <c r="AB5037" t="str">
        <f>IF(L5037="","",VLOOKUP(L5037&amp;I5037,Продукция!A:I,9,0))</f>
        <v/>
      </c>
      <c r="AF5037" t="str">
        <f>IF(AD5037="","",VLOOKUP(AD5037,'Сотрудники и ссылки'!A:B,2,0))</f>
        <v/>
      </c>
      <c r="AG5037" t="str">
        <f>IF(AD5037="","",VLOOKUP(AD5037,'Сотрудники и ссылки'!A:C,3,0))</f>
        <v/>
      </c>
      <c r="AI5037" t="str">
        <f>IF(AH5037="","",VLOOKUP(AH5037,'Сотрудники и ссылки'!A:B,2,0))</f>
        <v/>
      </c>
      <c r="AJ5037" t="str">
        <f>IF(AH5037="","",VLOOKUP(AH5037,'Сотрудники и ссылки'!A:C,3,0))</f>
        <v/>
      </c>
      <c r="AL5037" s="2" t="str">
        <f>IF(AK5037="","",AK5037+VLOOKUP(I5037,'Вид исследования'!B:E,4,0))</f>
        <v/>
      </c>
      <c r="AM5037" s="2" t="str">
        <f>IF(AK5037="","",AK5037+VLOOKUP(I5037,'Вид исследования'!B:F,5,0))</f>
        <v/>
      </c>
      <c r="AQ5037" t="str">
        <f>IFERROR(IF(L5037="","",VLOOKUP(L5037&amp;I5037,Продукция!A:K,11,0)),"обратитесь к админ справочника")</f>
        <v/>
      </c>
      <c r="AS5037" t="str">
        <f>IFERROR(IF(L5037="","",VLOOKUP(L5037&amp;I5037,Продукция!A:J,10,0)),"обратитесь к админ справочника")</f>
        <v/>
      </c>
    </row>
    <row r="5038" spans="1:45" x14ac:dyDescent="0.25">
      <c r="A5038" t="str">
        <f t="shared" si="88"/>
        <v/>
      </c>
      <c r="B5038" t="str">
        <f>IF(E5038="","",INDEX(Лаборатории!A:A,MATCH('Производственный контроль'!E5038,Лаборатории!B:B,0)))</f>
        <v/>
      </c>
      <c r="C5038" t="str">
        <f>IF(E5038="","",VLOOKUP(E5038,Лаборатории!B:D,3,0))</f>
        <v/>
      </c>
      <c r="E5038" s="150"/>
      <c r="J5038" t="str">
        <f>IF(L5038="","",VLOOKUP(L5038,Продукция!B:D,3,0))</f>
        <v/>
      </c>
      <c r="K5038" t="str">
        <f>IF(L5038="","",VLOOKUP(L5038,Продукция!B:C,2,0))</f>
        <v/>
      </c>
      <c r="L5038" s="151"/>
      <c r="M5038" t="str">
        <f>IF(L5038="","",VLOOKUP(L5038,Продукция!B:L,11,0))</f>
        <v/>
      </c>
      <c r="AB5038" t="str">
        <f>IF(L5038="","",VLOOKUP(L5038&amp;I5038,Продукция!A:I,9,0))</f>
        <v/>
      </c>
      <c r="AF5038" t="str">
        <f>IF(AD5038="","",VLOOKUP(AD5038,'Сотрудники и ссылки'!A:B,2,0))</f>
        <v/>
      </c>
      <c r="AG5038" t="str">
        <f>IF(AD5038="","",VLOOKUP(AD5038,'Сотрудники и ссылки'!A:C,3,0))</f>
        <v/>
      </c>
      <c r="AI5038" t="str">
        <f>IF(AH5038="","",VLOOKUP(AH5038,'Сотрудники и ссылки'!A:B,2,0))</f>
        <v/>
      </c>
      <c r="AJ5038" t="str">
        <f>IF(AH5038="","",VLOOKUP(AH5038,'Сотрудники и ссылки'!A:C,3,0))</f>
        <v/>
      </c>
      <c r="AL5038" s="2" t="str">
        <f>IF(AK5038="","",AK5038+VLOOKUP(I5038,'Вид исследования'!B:E,4,0))</f>
        <v/>
      </c>
      <c r="AM5038" s="2" t="str">
        <f>IF(AK5038="","",AK5038+VLOOKUP(I5038,'Вид исследования'!B:F,5,0))</f>
        <v/>
      </c>
      <c r="AQ5038" t="str">
        <f>IFERROR(IF(L5038="","",VLOOKUP(L5038&amp;I5038,Продукция!A:K,11,0)),"обратитесь к админ справочника")</f>
        <v/>
      </c>
      <c r="AS5038" t="str">
        <f>IFERROR(IF(L5038="","",VLOOKUP(L5038&amp;I5038,Продукция!A:J,10,0)),"обратитесь к админ справочника")</f>
        <v/>
      </c>
    </row>
    <row r="5039" spans="1:45" x14ac:dyDescent="0.25">
      <c r="A5039" t="str">
        <f t="shared" si="88"/>
        <v/>
      </c>
      <c r="B5039" t="str">
        <f>IF(E5039="","",INDEX(Лаборатории!A:A,MATCH('Производственный контроль'!E5039,Лаборатории!B:B,0)))</f>
        <v/>
      </c>
      <c r="C5039" t="str">
        <f>IF(E5039="","",VLOOKUP(E5039,Лаборатории!B:D,3,0))</f>
        <v/>
      </c>
      <c r="E5039" s="150"/>
      <c r="J5039" t="str">
        <f>IF(L5039="","",VLOOKUP(L5039,Продукция!B:D,3,0))</f>
        <v/>
      </c>
      <c r="K5039" t="str">
        <f>IF(L5039="","",VLOOKUP(L5039,Продукция!B:C,2,0))</f>
        <v/>
      </c>
      <c r="L5039" s="151"/>
      <c r="M5039" t="str">
        <f>IF(L5039="","",VLOOKUP(L5039,Продукция!B:L,11,0))</f>
        <v/>
      </c>
      <c r="AB5039" t="str">
        <f>IF(L5039="","",VLOOKUP(L5039&amp;I5039,Продукция!A:I,9,0))</f>
        <v/>
      </c>
      <c r="AF5039" t="str">
        <f>IF(AD5039="","",VLOOKUP(AD5039,'Сотрудники и ссылки'!A:B,2,0))</f>
        <v/>
      </c>
      <c r="AG5039" t="str">
        <f>IF(AD5039="","",VLOOKUP(AD5039,'Сотрудники и ссылки'!A:C,3,0))</f>
        <v/>
      </c>
      <c r="AI5039" t="str">
        <f>IF(AH5039="","",VLOOKUP(AH5039,'Сотрудники и ссылки'!A:B,2,0))</f>
        <v/>
      </c>
      <c r="AJ5039" t="str">
        <f>IF(AH5039="","",VLOOKUP(AH5039,'Сотрудники и ссылки'!A:C,3,0))</f>
        <v/>
      </c>
      <c r="AL5039" s="2" t="str">
        <f>IF(AK5039="","",AK5039+VLOOKUP(I5039,'Вид исследования'!B:E,4,0))</f>
        <v/>
      </c>
      <c r="AM5039" s="2" t="str">
        <f>IF(AK5039="","",AK5039+VLOOKUP(I5039,'Вид исследования'!B:F,5,0))</f>
        <v/>
      </c>
      <c r="AQ5039" t="str">
        <f>IFERROR(IF(L5039="","",VLOOKUP(L5039&amp;I5039,Продукция!A:K,11,0)),"обратитесь к админ справочника")</f>
        <v/>
      </c>
      <c r="AS5039" t="str">
        <f>IFERROR(IF(L5039="","",VLOOKUP(L5039&amp;I5039,Продукция!A:J,10,0)),"обратитесь к админ справочника")</f>
        <v/>
      </c>
    </row>
    <row r="5040" spans="1:45" x14ac:dyDescent="0.25">
      <c r="A5040" t="str">
        <f t="shared" si="88"/>
        <v/>
      </c>
      <c r="B5040" t="str">
        <f>IF(E5040="","",INDEX(Лаборатории!A:A,MATCH('Производственный контроль'!E5040,Лаборатории!B:B,0)))</f>
        <v/>
      </c>
      <c r="C5040" t="str">
        <f>IF(E5040="","",VLOOKUP(E5040,Лаборатории!B:D,3,0))</f>
        <v/>
      </c>
      <c r="E5040" s="150"/>
      <c r="J5040" t="str">
        <f>IF(L5040="","",VLOOKUP(L5040,Продукция!B:D,3,0))</f>
        <v/>
      </c>
      <c r="K5040" t="str">
        <f>IF(L5040="","",VLOOKUP(L5040,Продукция!B:C,2,0))</f>
        <v/>
      </c>
      <c r="L5040" s="151"/>
      <c r="M5040" t="str">
        <f>IF(L5040="","",VLOOKUP(L5040,Продукция!B:L,11,0))</f>
        <v/>
      </c>
      <c r="AB5040" t="str">
        <f>IF(L5040="","",VLOOKUP(L5040&amp;I5040,Продукция!A:I,9,0))</f>
        <v/>
      </c>
      <c r="AF5040" t="str">
        <f>IF(AD5040="","",VLOOKUP(AD5040,'Сотрудники и ссылки'!A:B,2,0))</f>
        <v/>
      </c>
      <c r="AG5040" t="str">
        <f>IF(AD5040="","",VLOOKUP(AD5040,'Сотрудники и ссылки'!A:C,3,0))</f>
        <v/>
      </c>
      <c r="AI5040" t="str">
        <f>IF(AH5040="","",VLOOKUP(AH5040,'Сотрудники и ссылки'!A:B,2,0))</f>
        <v/>
      </c>
      <c r="AJ5040" t="str">
        <f>IF(AH5040="","",VLOOKUP(AH5040,'Сотрудники и ссылки'!A:C,3,0))</f>
        <v/>
      </c>
      <c r="AL5040" s="2" t="str">
        <f>IF(AK5040="","",AK5040+VLOOKUP(I5040,'Вид исследования'!B:E,4,0))</f>
        <v/>
      </c>
      <c r="AM5040" s="2" t="str">
        <f>IF(AK5040="","",AK5040+VLOOKUP(I5040,'Вид исследования'!B:F,5,0))</f>
        <v/>
      </c>
      <c r="AQ5040" t="str">
        <f>IFERROR(IF(L5040="","",VLOOKUP(L5040&amp;I5040,Продукция!A:K,11,0)),"обратитесь к админ справочника")</f>
        <v/>
      </c>
      <c r="AS5040" t="str">
        <f>IFERROR(IF(L5040="","",VLOOKUP(L5040&amp;I5040,Продукция!A:J,10,0)),"обратитесь к админ справочника")</f>
        <v/>
      </c>
    </row>
  </sheetData>
  <sheetProtection formatCells="0" formatColumns="0" formatRows="0" sort="0" autoFilter="0" pivotTables="0"/>
  <autoFilter ref="B2:BE3"/>
  <conditionalFormatting sqref="AN43:AN161 AN177:AN179 AN189:AN192 AN217:AN259 AN288:AN398 AN433:AN436 AN417:AN426 AN461:AN516 AN537:AN654 AN661:AN702 AN767:AN803 AN810:AN826 AN716:AN748 AN882:AN893 AN908:AN977 AN831:AN869 AN1749:AN1758 AN1776:AN1790 AN986:AN1730 AN1809:AN1854 AN1875:AN1969 AN1971:AN1972 AN1974:AN1975 AN1977:AN1978 AN1991:AN2023 AN2073:AN2127 AN2184:AN2238 AN2140:AN2171 AN2027:AN2034 AN2502:AN2513 AN2459:AN2470 AN2520:AN2530 AN2477:AN2498 AN2434:AN2455 AN2537:AN2539 AN2383:AN2415 AN5041:AN1048576 AN3101:AN3115 AN2565:AN3056 AN3128:AN3137 AN3069:AN3076">
    <cfRule type="expression" dxfId="1691" priority="6653">
      <formula>$AN43&gt;$AM43</formula>
    </cfRule>
  </conditionalFormatting>
  <conditionalFormatting sqref="Z5041:Z1048576 Z4:Z16 AT5041:AU1048576 AR5041:AR1048576 AE5041:AE1048576 AE3101:AE3137 AR3101:AR3137 AT3101:AU3137 AE4:AE3076 AR4:AR3076 AT4:AU3076">
    <cfRule type="containsText" dxfId="1690" priority="6647" operator="containsText" text="NOK">
      <formula>NOT(ISERROR(SEARCH("NOK",Z4)))</formula>
    </cfRule>
  </conditionalFormatting>
  <conditionalFormatting sqref="AR1 Z5041:Z1048576 Z4:Z16 AT5041:AU1048576 AR5041:AR1048576 AE5041:AE1048576 AE3101:AE3137 AR3101:AR3137 AT3101:AU3137 AE4:AE3076 AR4:AR3076 AT4:AU3076">
    <cfRule type="beginsWith" dxfId="1689" priority="6646" operator="beginsWith" text="OK">
      <formula>LEFT(Z1,LEN("OK"))="OK"</formula>
    </cfRule>
  </conditionalFormatting>
  <conditionalFormatting sqref="AT1">
    <cfRule type="beginsWith" dxfId="1688" priority="6644" operator="beginsWith" text="OK">
      <formula>LEFT(AT1,LEN("OK"))="OK"</formula>
    </cfRule>
  </conditionalFormatting>
  <conditionalFormatting sqref="AU1">
    <cfRule type="beginsWith" dxfId="1687" priority="6642" operator="beginsWith" text="OK">
      <formula>LEFT(AU1,LEN("OK"))="OK"</formula>
    </cfRule>
  </conditionalFormatting>
  <conditionalFormatting sqref="AE1">
    <cfRule type="beginsWith" dxfId="1686" priority="6640" operator="beginsWith" text="OK">
      <formula>LEFT(AE1,LEN("OK"))="OK"</formula>
    </cfRule>
  </conditionalFormatting>
  <conditionalFormatting sqref="Z1">
    <cfRule type="beginsWith" dxfId="1685" priority="6638" operator="beginsWith" text="OK">
      <formula>LEFT(Z1,LEN("OK"))="OK"</formula>
    </cfRule>
  </conditionalFormatting>
  <conditionalFormatting sqref="Z4:Z16">
    <cfRule type="containsText" dxfId="1684" priority="1992" operator="containsText" text="NOK">
      <formula>NOT(ISERROR(SEARCH("NOK",Z4)))</formula>
    </cfRule>
  </conditionalFormatting>
  <conditionalFormatting sqref="Z4:Z16">
    <cfRule type="beginsWith" dxfId="1683" priority="1991" operator="beginsWith" text="OK">
      <formula>LEFT(Z4,LEN("OK"))="OK"</formula>
    </cfRule>
  </conditionalFormatting>
  <conditionalFormatting sqref="AN3">
    <cfRule type="expression" dxfId="1682" priority="1717">
      <formula>$AN3&gt;$AM3</formula>
    </cfRule>
  </conditionalFormatting>
  <conditionalFormatting sqref="AE3 AR3 AT3:AU3">
    <cfRule type="containsText" dxfId="1681" priority="1716" operator="containsText" text="NOK">
      <formula>NOT(ISERROR(SEARCH("NOK",AE3)))</formula>
    </cfRule>
  </conditionalFormatting>
  <conditionalFormatting sqref="AE3 AR3 AT3:AU3">
    <cfRule type="beginsWith" dxfId="1680" priority="1715" operator="beginsWith" text="OK">
      <formula>LEFT(AE3,LEN("OK"))="OK"</formula>
    </cfRule>
  </conditionalFormatting>
  <conditionalFormatting sqref="Z3">
    <cfRule type="containsText" dxfId="1679" priority="1714" operator="containsText" text="NOK">
      <formula>NOT(ISERROR(SEARCH("NOK",Z3)))</formula>
    </cfRule>
  </conditionalFormatting>
  <conditionalFormatting sqref="Z3">
    <cfRule type="beginsWith" dxfId="1678" priority="1713" operator="beginsWith" text="OK">
      <formula>LEFT(Z3,LEN("OK"))="OK"</formula>
    </cfRule>
  </conditionalFormatting>
  <conditionalFormatting sqref="Z17:Z31">
    <cfRule type="containsText" dxfId="1677" priority="1712" operator="containsText" text="NOK">
      <formula>NOT(ISERROR(SEARCH("NOK",Z17)))</formula>
    </cfRule>
  </conditionalFormatting>
  <conditionalFormatting sqref="Z17:Z31">
    <cfRule type="beginsWith" dxfId="1676" priority="1711" operator="beginsWith" text="OK">
      <formula>LEFT(Z17,LEN("OK"))="OK"</formula>
    </cfRule>
  </conditionalFormatting>
  <conditionalFormatting sqref="Z17:Z31">
    <cfRule type="containsText" dxfId="1675" priority="1710" operator="containsText" text="NOK">
      <formula>NOT(ISERROR(SEARCH("NOK",Z17)))</formula>
    </cfRule>
  </conditionalFormatting>
  <conditionalFormatting sqref="Z17:Z31">
    <cfRule type="beginsWith" dxfId="1674" priority="1709" operator="beginsWith" text="OK">
      <formula>LEFT(Z17,LEN("OK"))="OK"</formula>
    </cfRule>
  </conditionalFormatting>
  <conditionalFormatting sqref="AN4">
    <cfRule type="expression" dxfId="1673" priority="1708">
      <formula>$AN4&gt;$AM4</formula>
    </cfRule>
  </conditionalFormatting>
  <conditionalFormatting sqref="Z32:Z38">
    <cfRule type="containsText" dxfId="1672" priority="1707" operator="containsText" text="NOK">
      <formula>NOT(ISERROR(SEARCH("NOK",Z32)))</formula>
    </cfRule>
  </conditionalFormatting>
  <conditionalFormatting sqref="Z32:Z38">
    <cfRule type="beginsWith" dxfId="1671" priority="1706" operator="beginsWith" text="OK">
      <formula>LEFT(Z32,LEN("OK"))="OK"</formula>
    </cfRule>
  </conditionalFormatting>
  <conditionalFormatting sqref="Z32:Z38">
    <cfRule type="containsText" dxfId="1670" priority="1705" operator="containsText" text="NOK">
      <formula>NOT(ISERROR(SEARCH("NOK",Z32)))</formula>
    </cfRule>
  </conditionalFormatting>
  <conditionalFormatting sqref="Z32:Z38">
    <cfRule type="beginsWith" dxfId="1669" priority="1704" operator="beginsWith" text="OK">
      <formula>LEFT(Z32,LEN("OK"))="OK"</formula>
    </cfRule>
  </conditionalFormatting>
  <conditionalFormatting sqref="Z39:Z47">
    <cfRule type="containsText" dxfId="1668" priority="1703" operator="containsText" text="NOK">
      <formula>NOT(ISERROR(SEARCH("NOK",Z39)))</formula>
    </cfRule>
  </conditionalFormatting>
  <conditionalFormatting sqref="Z39:Z47">
    <cfRule type="beginsWith" dxfId="1667" priority="1702" operator="beginsWith" text="OK">
      <formula>LEFT(Z39,LEN("OK"))="OK"</formula>
    </cfRule>
  </conditionalFormatting>
  <conditionalFormatting sqref="Z39:Z47">
    <cfRule type="containsText" dxfId="1666" priority="1701" operator="containsText" text="NOK">
      <formula>NOT(ISERROR(SEARCH("NOK",Z39)))</formula>
    </cfRule>
  </conditionalFormatting>
  <conditionalFormatting sqref="Z39:Z47">
    <cfRule type="beginsWith" dxfId="1665" priority="1700" operator="beginsWith" text="OK">
      <formula>LEFT(Z39,LEN("OK"))="OK"</formula>
    </cfRule>
  </conditionalFormatting>
  <conditionalFormatting sqref="Z48:Z52">
    <cfRule type="containsText" dxfId="1664" priority="1699" operator="containsText" text="NOK">
      <formula>NOT(ISERROR(SEARCH("NOK",Z48)))</formula>
    </cfRule>
  </conditionalFormatting>
  <conditionalFormatting sqref="Z48:Z52">
    <cfRule type="beginsWith" dxfId="1663" priority="1698" operator="beginsWith" text="OK">
      <formula>LEFT(Z48,LEN("OK"))="OK"</formula>
    </cfRule>
  </conditionalFormatting>
  <conditionalFormatting sqref="Z48:Z52">
    <cfRule type="containsText" dxfId="1662" priority="1697" operator="containsText" text="NOK">
      <formula>NOT(ISERROR(SEARCH("NOK",Z48)))</formula>
    </cfRule>
  </conditionalFormatting>
  <conditionalFormatting sqref="Z48:Z52">
    <cfRule type="beginsWith" dxfId="1661" priority="1696" operator="beginsWith" text="OK">
      <formula>LEFT(Z48,LEN("OK"))="OK"</formula>
    </cfRule>
  </conditionalFormatting>
  <conditionalFormatting sqref="Z53:Z57">
    <cfRule type="containsText" dxfId="1660" priority="1695" operator="containsText" text="NOK">
      <formula>NOT(ISERROR(SEARCH("NOK",Z53)))</formula>
    </cfRule>
  </conditionalFormatting>
  <conditionalFormatting sqref="Z53:Z57">
    <cfRule type="beginsWith" dxfId="1659" priority="1694" operator="beginsWith" text="OK">
      <formula>LEFT(Z53,LEN("OK"))="OK"</formula>
    </cfRule>
  </conditionalFormatting>
  <conditionalFormatting sqref="Z53:Z57">
    <cfRule type="containsText" dxfId="1658" priority="1693" operator="containsText" text="NOK">
      <formula>NOT(ISERROR(SEARCH("NOK",Z53)))</formula>
    </cfRule>
  </conditionalFormatting>
  <conditionalFormatting sqref="Z53:Z57">
    <cfRule type="beginsWith" dxfId="1657" priority="1692" operator="beginsWith" text="OK">
      <formula>LEFT(Z53,LEN("OK"))="OK"</formula>
    </cfRule>
  </conditionalFormatting>
  <conditionalFormatting sqref="Z58:Z62">
    <cfRule type="containsText" dxfId="1656" priority="1691" operator="containsText" text="NOK">
      <formula>NOT(ISERROR(SEARCH("NOK",Z58)))</formula>
    </cfRule>
  </conditionalFormatting>
  <conditionalFormatting sqref="Z58:Z62">
    <cfRule type="beginsWith" dxfId="1655" priority="1690" operator="beginsWith" text="OK">
      <formula>LEFT(Z58,LEN("OK"))="OK"</formula>
    </cfRule>
  </conditionalFormatting>
  <conditionalFormatting sqref="Z58:Z62">
    <cfRule type="containsText" dxfId="1654" priority="1689" operator="containsText" text="NOK">
      <formula>NOT(ISERROR(SEARCH("NOK",Z58)))</formula>
    </cfRule>
  </conditionalFormatting>
  <conditionalFormatting sqref="Z58:Z62">
    <cfRule type="beginsWith" dxfId="1653" priority="1688" operator="beginsWith" text="OK">
      <formula>LEFT(Z58,LEN("OK"))="OK"</formula>
    </cfRule>
  </conditionalFormatting>
  <conditionalFormatting sqref="Z63:Z72">
    <cfRule type="containsText" dxfId="1652" priority="1687" operator="containsText" text="NOK">
      <formula>NOT(ISERROR(SEARCH("NOK",Z63)))</formula>
    </cfRule>
  </conditionalFormatting>
  <conditionalFormatting sqref="Z63:Z72">
    <cfRule type="beginsWith" dxfId="1651" priority="1686" operator="beginsWith" text="OK">
      <formula>LEFT(Z63,LEN("OK"))="OK"</formula>
    </cfRule>
  </conditionalFormatting>
  <conditionalFormatting sqref="Z63:Z72">
    <cfRule type="containsText" dxfId="1650" priority="1685" operator="containsText" text="NOK">
      <formula>NOT(ISERROR(SEARCH("NOK",Z63)))</formula>
    </cfRule>
  </conditionalFormatting>
  <conditionalFormatting sqref="Z63:Z72">
    <cfRule type="beginsWith" dxfId="1649" priority="1684" operator="beginsWith" text="OK">
      <formula>LEFT(Z63,LEN("OK"))="OK"</formula>
    </cfRule>
  </conditionalFormatting>
  <conditionalFormatting sqref="Z73:Z77">
    <cfRule type="containsText" dxfId="1648" priority="1683" operator="containsText" text="NOK">
      <formula>NOT(ISERROR(SEARCH("NOK",Z73)))</formula>
    </cfRule>
  </conditionalFormatting>
  <conditionalFormatting sqref="Z73:Z77">
    <cfRule type="beginsWith" dxfId="1647" priority="1682" operator="beginsWith" text="OK">
      <formula>LEFT(Z73,LEN("OK"))="OK"</formula>
    </cfRule>
  </conditionalFormatting>
  <conditionalFormatting sqref="Z73:Z77">
    <cfRule type="containsText" dxfId="1646" priority="1681" operator="containsText" text="NOK">
      <formula>NOT(ISERROR(SEARCH("NOK",Z73)))</formula>
    </cfRule>
  </conditionalFormatting>
  <conditionalFormatting sqref="Z73:Z77">
    <cfRule type="beginsWith" dxfId="1645" priority="1680" operator="beginsWith" text="OK">
      <formula>LEFT(Z73,LEN("OK"))="OK"</formula>
    </cfRule>
  </conditionalFormatting>
  <conditionalFormatting sqref="Z78:Z82">
    <cfRule type="containsText" dxfId="1644" priority="1679" operator="containsText" text="NOK">
      <formula>NOT(ISERROR(SEARCH("NOK",Z78)))</formula>
    </cfRule>
  </conditionalFormatting>
  <conditionalFormatting sqref="Z78:Z82">
    <cfRule type="beginsWith" dxfId="1643" priority="1678" operator="beginsWith" text="OK">
      <formula>LEFT(Z78,LEN("OK"))="OK"</formula>
    </cfRule>
  </conditionalFormatting>
  <conditionalFormatting sqref="Z78:Z82">
    <cfRule type="containsText" dxfId="1642" priority="1677" operator="containsText" text="NOK">
      <formula>NOT(ISERROR(SEARCH("NOK",Z78)))</formula>
    </cfRule>
  </conditionalFormatting>
  <conditionalFormatting sqref="Z78:Z82">
    <cfRule type="beginsWith" dxfId="1641" priority="1676" operator="beginsWith" text="OK">
      <formula>LEFT(Z78,LEN("OK"))="OK"</formula>
    </cfRule>
  </conditionalFormatting>
  <conditionalFormatting sqref="Z83:Z87">
    <cfRule type="containsText" dxfId="1640" priority="1675" operator="containsText" text="NOK">
      <formula>NOT(ISERROR(SEARCH("NOK",Z83)))</formula>
    </cfRule>
  </conditionalFormatting>
  <conditionalFormatting sqref="Z83:Z87">
    <cfRule type="beginsWith" dxfId="1639" priority="1674" operator="beginsWith" text="OK">
      <formula>LEFT(Z83,LEN("OK"))="OK"</formula>
    </cfRule>
  </conditionalFormatting>
  <conditionalFormatting sqref="Z83:Z87">
    <cfRule type="containsText" dxfId="1638" priority="1673" operator="containsText" text="NOK">
      <formula>NOT(ISERROR(SEARCH("NOK",Z83)))</formula>
    </cfRule>
  </conditionalFormatting>
  <conditionalFormatting sqref="Z83:Z87">
    <cfRule type="beginsWith" dxfId="1637" priority="1672" operator="beginsWith" text="OK">
      <formula>LEFT(Z83,LEN("OK"))="OK"</formula>
    </cfRule>
  </conditionalFormatting>
  <conditionalFormatting sqref="Z88:Z92">
    <cfRule type="containsText" dxfId="1636" priority="1671" operator="containsText" text="NOK">
      <formula>NOT(ISERROR(SEARCH("NOK",Z88)))</formula>
    </cfRule>
  </conditionalFormatting>
  <conditionalFormatting sqref="Z88:Z92">
    <cfRule type="beginsWith" dxfId="1635" priority="1670" operator="beginsWith" text="OK">
      <formula>LEFT(Z88,LEN("OK"))="OK"</formula>
    </cfRule>
  </conditionalFormatting>
  <conditionalFormatting sqref="Z88:Z92">
    <cfRule type="containsText" dxfId="1634" priority="1669" operator="containsText" text="NOK">
      <formula>NOT(ISERROR(SEARCH("NOK",Z88)))</formula>
    </cfRule>
  </conditionalFormatting>
  <conditionalFormatting sqref="Z88:Z92">
    <cfRule type="beginsWith" dxfId="1633" priority="1668" operator="beginsWith" text="OK">
      <formula>LEFT(Z88,LEN("OK"))="OK"</formula>
    </cfRule>
  </conditionalFormatting>
  <conditionalFormatting sqref="Z93:Z102">
    <cfRule type="containsText" dxfId="1632" priority="1667" operator="containsText" text="NOK">
      <formula>NOT(ISERROR(SEARCH("NOK",Z93)))</formula>
    </cfRule>
  </conditionalFormatting>
  <conditionalFormatting sqref="Z93:Z102">
    <cfRule type="beginsWith" dxfId="1631" priority="1666" operator="beginsWith" text="OK">
      <formula>LEFT(Z93,LEN("OK"))="OK"</formula>
    </cfRule>
  </conditionalFormatting>
  <conditionalFormatting sqref="Z93:Z102">
    <cfRule type="containsText" dxfId="1630" priority="1665" operator="containsText" text="NOK">
      <formula>NOT(ISERROR(SEARCH("NOK",Z93)))</formula>
    </cfRule>
  </conditionalFormatting>
  <conditionalFormatting sqref="Z93:Z102">
    <cfRule type="beginsWith" dxfId="1629" priority="1664" operator="beginsWith" text="OK">
      <formula>LEFT(Z93,LEN("OK"))="OK"</formula>
    </cfRule>
  </conditionalFormatting>
  <conditionalFormatting sqref="Z103:Z107">
    <cfRule type="containsText" dxfId="1628" priority="1663" operator="containsText" text="NOK">
      <formula>NOT(ISERROR(SEARCH("NOK",Z103)))</formula>
    </cfRule>
  </conditionalFormatting>
  <conditionalFormatting sqref="Z103:Z107">
    <cfRule type="beginsWith" dxfId="1627" priority="1662" operator="beginsWith" text="OK">
      <formula>LEFT(Z103,LEN("OK"))="OK"</formula>
    </cfRule>
  </conditionalFormatting>
  <conditionalFormatting sqref="Z103:Z107">
    <cfRule type="containsText" dxfId="1626" priority="1661" operator="containsText" text="NOK">
      <formula>NOT(ISERROR(SEARCH("NOK",Z103)))</formula>
    </cfRule>
  </conditionalFormatting>
  <conditionalFormatting sqref="Z103:Z107">
    <cfRule type="beginsWith" dxfId="1625" priority="1660" operator="beginsWith" text="OK">
      <formula>LEFT(Z103,LEN("OK"))="OK"</formula>
    </cfRule>
  </conditionalFormatting>
  <conditionalFormatting sqref="Z108:Z112">
    <cfRule type="containsText" dxfId="1624" priority="1659" operator="containsText" text="NOK">
      <formula>NOT(ISERROR(SEARCH("NOK",Z108)))</formula>
    </cfRule>
  </conditionalFormatting>
  <conditionalFormatting sqref="Z108:Z112">
    <cfRule type="beginsWith" dxfId="1623" priority="1658" operator="beginsWith" text="OK">
      <formula>LEFT(Z108,LEN("OK"))="OK"</formula>
    </cfRule>
  </conditionalFormatting>
  <conditionalFormatting sqref="Z108:Z112">
    <cfRule type="containsText" dxfId="1622" priority="1657" operator="containsText" text="NOK">
      <formula>NOT(ISERROR(SEARCH("NOK",Z108)))</formula>
    </cfRule>
  </conditionalFormatting>
  <conditionalFormatting sqref="Z108:Z112">
    <cfRule type="beginsWith" dxfId="1621" priority="1656" operator="beginsWith" text="OK">
      <formula>LEFT(Z108,LEN("OK"))="OK"</formula>
    </cfRule>
  </conditionalFormatting>
  <conditionalFormatting sqref="Z113:Z117">
    <cfRule type="containsText" dxfId="1620" priority="1655" operator="containsText" text="NOK">
      <formula>NOT(ISERROR(SEARCH("NOK",Z113)))</formula>
    </cfRule>
  </conditionalFormatting>
  <conditionalFormatting sqref="Z113:Z117">
    <cfRule type="beginsWith" dxfId="1619" priority="1654" operator="beginsWith" text="OK">
      <formula>LEFT(Z113,LEN("OK"))="OK"</formula>
    </cfRule>
  </conditionalFormatting>
  <conditionalFormatting sqref="Z113:Z117">
    <cfRule type="containsText" dxfId="1618" priority="1653" operator="containsText" text="NOK">
      <formula>NOT(ISERROR(SEARCH("NOK",Z113)))</formula>
    </cfRule>
  </conditionalFormatting>
  <conditionalFormatting sqref="Z113:Z117">
    <cfRule type="beginsWith" dxfId="1617" priority="1652" operator="beginsWith" text="OK">
      <formula>LEFT(Z113,LEN("OK"))="OK"</formula>
    </cfRule>
  </conditionalFormatting>
  <conditionalFormatting sqref="Z118:Z122">
    <cfRule type="containsText" dxfId="1616" priority="1651" operator="containsText" text="NOK">
      <formula>NOT(ISERROR(SEARCH("NOK",Z118)))</formula>
    </cfRule>
  </conditionalFormatting>
  <conditionalFormatting sqref="Z118:Z122">
    <cfRule type="beginsWith" dxfId="1615" priority="1650" operator="beginsWith" text="OK">
      <formula>LEFT(Z118,LEN("OK"))="OK"</formula>
    </cfRule>
  </conditionalFormatting>
  <conditionalFormatting sqref="Z118:Z122">
    <cfRule type="containsText" dxfId="1614" priority="1649" operator="containsText" text="NOK">
      <formula>NOT(ISERROR(SEARCH("NOK",Z118)))</formula>
    </cfRule>
  </conditionalFormatting>
  <conditionalFormatting sqref="Z118:Z122">
    <cfRule type="beginsWith" dxfId="1613" priority="1648" operator="beginsWith" text="OK">
      <formula>LEFT(Z118,LEN("OK"))="OK"</formula>
    </cfRule>
  </conditionalFormatting>
  <conditionalFormatting sqref="Z123:Z127">
    <cfRule type="containsText" dxfId="1612" priority="1647" operator="containsText" text="NOK">
      <formula>NOT(ISERROR(SEARCH("NOK",Z123)))</formula>
    </cfRule>
  </conditionalFormatting>
  <conditionalFormatting sqref="Z123:Z127">
    <cfRule type="beginsWith" dxfId="1611" priority="1646" operator="beginsWith" text="OK">
      <formula>LEFT(Z123,LEN("OK"))="OK"</formula>
    </cfRule>
  </conditionalFormatting>
  <conditionalFormatting sqref="Z123:Z127">
    <cfRule type="containsText" dxfId="1610" priority="1645" operator="containsText" text="NOK">
      <formula>NOT(ISERROR(SEARCH("NOK",Z123)))</formula>
    </cfRule>
  </conditionalFormatting>
  <conditionalFormatting sqref="Z123:Z127">
    <cfRule type="beginsWith" dxfId="1609" priority="1644" operator="beginsWith" text="OK">
      <formula>LEFT(Z123,LEN("OK"))="OK"</formula>
    </cfRule>
  </conditionalFormatting>
  <conditionalFormatting sqref="Z128:Z132">
    <cfRule type="containsText" dxfId="1608" priority="1643" operator="containsText" text="NOK">
      <formula>NOT(ISERROR(SEARCH("NOK",Z128)))</formula>
    </cfRule>
  </conditionalFormatting>
  <conditionalFormatting sqref="Z128:Z132">
    <cfRule type="beginsWith" dxfId="1607" priority="1642" operator="beginsWith" text="OK">
      <formula>LEFT(Z128,LEN("OK"))="OK"</formula>
    </cfRule>
  </conditionalFormatting>
  <conditionalFormatting sqref="Z128:Z132">
    <cfRule type="containsText" dxfId="1606" priority="1641" operator="containsText" text="NOK">
      <formula>NOT(ISERROR(SEARCH("NOK",Z128)))</formula>
    </cfRule>
  </conditionalFormatting>
  <conditionalFormatting sqref="Z128:Z132">
    <cfRule type="beginsWith" dxfId="1605" priority="1640" operator="beginsWith" text="OK">
      <formula>LEFT(Z128,LEN("OK"))="OK"</formula>
    </cfRule>
  </conditionalFormatting>
  <conditionalFormatting sqref="Z133:Z137">
    <cfRule type="containsText" dxfId="1604" priority="1639" operator="containsText" text="NOK">
      <formula>NOT(ISERROR(SEARCH("NOK",Z133)))</formula>
    </cfRule>
  </conditionalFormatting>
  <conditionalFormatting sqref="Z133:Z137">
    <cfRule type="beginsWith" dxfId="1603" priority="1638" operator="beginsWith" text="OK">
      <formula>LEFT(Z133,LEN("OK"))="OK"</formula>
    </cfRule>
  </conditionalFormatting>
  <conditionalFormatting sqref="Z133:Z137">
    <cfRule type="containsText" dxfId="1602" priority="1637" operator="containsText" text="NOK">
      <formula>NOT(ISERROR(SEARCH("NOK",Z133)))</formula>
    </cfRule>
  </conditionalFormatting>
  <conditionalFormatting sqref="Z133:Z137">
    <cfRule type="beginsWith" dxfId="1601" priority="1636" operator="beginsWith" text="OK">
      <formula>LEFT(Z133,LEN("OK"))="OK"</formula>
    </cfRule>
  </conditionalFormatting>
  <conditionalFormatting sqref="Z138:Z142">
    <cfRule type="containsText" dxfId="1600" priority="1635" operator="containsText" text="NOK">
      <formula>NOT(ISERROR(SEARCH("NOK",Z138)))</formula>
    </cfRule>
  </conditionalFormatting>
  <conditionalFormatting sqref="Z138:Z142">
    <cfRule type="beginsWith" dxfId="1599" priority="1634" operator="beginsWith" text="OK">
      <formula>LEFT(Z138,LEN("OK"))="OK"</formula>
    </cfRule>
  </conditionalFormatting>
  <conditionalFormatting sqref="Z138:Z142">
    <cfRule type="containsText" dxfId="1598" priority="1633" operator="containsText" text="NOK">
      <formula>NOT(ISERROR(SEARCH("NOK",Z138)))</formula>
    </cfRule>
  </conditionalFormatting>
  <conditionalFormatting sqref="Z138:Z142">
    <cfRule type="beginsWith" dxfId="1597" priority="1632" operator="beginsWith" text="OK">
      <formula>LEFT(Z138,LEN("OK"))="OK"</formula>
    </cfRule>
  </conditionalFormatting>
  <conditionalFormatting sqref="Z143:Z147">
    <cfRule type="containsText" dxfId="1596" priority="1631" operator="containsText" text="NOK">
      <formula>NOT(ISERROR(SEARCH("NOK",Z143)))</formula>
    </cfRule>
  </conditionalFormatting>
  <conditionalFormatting sqref="Z143:Z147">
    <cfRule type="beginsWith" dxfId="1595" priority="1630" operator="beginsWith" text="OK">
      <formula>LEFT(Z143,LEN("OK"))="OK"</formula>
    </cfRule>
  </conditionalFormatting>
  <conditionalFormatting sqref="Z143:Z147">
    <cfRule type="containsText" dxfId="1594" priority="1629" operator="containsText" text="NOK">
      <formula>NOT(ISERROR(SEARCH("NOK",Z143)))</formula>
    </cfRule>
  </conditionalFormatting>
  <conditionalFormatting sqref="Z143:Z147">
    <cfRule type="beginsWith" dxfId="1593" priority="1628" operator="beginsWith" text="OK">
      <formula>LEFT(Z143,LEN("OK"))="OK"</formula>
    </cfRule>
  </conditionalFormatting>
  <conditionalFormatting sqref="Z148:Z155">
    <cfRule type="containsText" dxfId="1592" priority="1627" operator="containsText" text="NOK">
      <formula>NOT(ISERROR(SEARCH("NOK",Z148)))</formula>
    </cfRule>
  </conditionalFormatting>
  <conditionalFormatting sqref="Z148:Z155">
    <cfRule type="beginsWith" dxfId="1591" priority="1626" operator="beginsWith" text="OK">
      <formula>LEFT(Z148,LEN("OK"))="OK"</formula>
    </cfRule>
  </conditionalFormatting>
  <conditionalFormatting sqref="Z148:Z155">
    <cfRule type="containsText" dxfId="1590" priority="1625" operator="containsText" text="NOK">
      <formula>NOT(ISERROR(SEARCH("NOK",Z148)))</formula>
    </cfRule>
  </conditionalFormatting>
  <conditionalFormatting sqref="Z148:Z155">
    <cfRule type="beginsWith" dxfId="1589" priority="1624" operator="beginsWith" text="OK">
      <formula>LEFT(Z148,LEN("OK"))="OK"</formula>
    </cfRule>
  </conditionalFormatting>
  <conditionalFormatting sqref="Z156:Z158">
    <cfRule type="containsText" dxfId="1588" priority="1623" operator="containsText" text="NOK">
      <formula>NOT(ISERROR(SEARCH("NOK",Z156)))</formula>
    </cfRule>
  </conditionalFormatting>
  <conditionalFormatting sqref="Z156:Z158">
    <cfRule type="beginsWith" dxfId="1587" priority="1622" operator="beginsWith" text="OK">
      <formula>LEFT(Z156,LEN("OK"))="OK"</formula>
    </cfRule>
  </conditionalFormatting>
  <conditionalFormatting sqref="Z156:Z158">
    <cfRule type="containsText" dxfId="1586" priority="1621" operator="containsText" text="NOK">
      <formula>NOT(ISERROR(SEARCH("NOK",Z156)))</formula>
    </cfRule>
  </conditionalFormatting>
  <conditionalFormatting sqref="Z156:Z158">
    <cfRule type="beginsWith" dxfId="1585" priority="1620" operator="beginsWith" text="OK">
      <formula>LEFT(Z156,LEN("OK"))="OK"</formula>
    </cfRule>
  </conditionalFormatting>
  <conditionalFormatting sqref="Z159:Z164">
    <cfRule type="containsText" dxfId="1584" priority="1619" operator="containsText" text="NOK">
      <formula>NOT(ISERROR(SEARCH("NOK",Z159)))</formula>
    </cfRule>
  </conditionalFormatting>
  <conditionalFormatting sqref="Z159:Z164">
    <cfRule type="beginsWith" dxfId="1583" priority="1618" operator="beginsWith" text="OK">
      <formula>LEFT(Z159,LEN("OK"))="OK"</formula>
    </cfRule>
  </conditionalFormatting>
  <conditionalFormatting sqref="Z159:Z164">
    <cfRule type="containsText" dxfId="1582" priority="1617" operator="containsText" text="NOK">
      <formula>NOT(ISERROR(SEARCH("NOK",Z159)))</formula>
    </cfRule>
  </conditionalFormatting>
  <conditionalFormatting sqref="Z159:Z164">
    <cfRule type="beginsWith" dxfId="1581" priority="1616" operator="beginsWith" text="OK">
      <formula>LEFT(Z159,LEN("OK"))="OK"</formula>
    </cfRule>
  </conditionalFormatting>
  <conditionalFormatting sqref="Z165:Z167">
    <cfRule type="containsText" dxfId="1580" priority="1615" operator="containsText" text="NOK">
      <formula>NOT(ISERROR(SEARCH("NOK",Z165)))</formula>
    </cfRule>
  </conditionalFormatting>
  <conditionalFormatting sqref="Z165:Z167">
    <cfRule type="beginsWith" dxfId="1579" priority="1614" operator="beginsWith" text="OK">
      <formula>LEFT(Z165,LEN("OK"))="OK"</formula>
    </cfRule>
  </conditionalFormatting>
  <conditionalFormatting sqref="Z165:Z167">
    <cfRule type="containsText" dxfId="1578" priority="1613" operator="containsText" text="NOK">
      <formula>NOT(ISERROR(SEARCH("NOK",Z165)))</formula>
    </cfRule>
  </conditionalFormatting>
  <conditionalFormatting sqref="Z165:Z167">
    <cfRule type="beginsWith" dxfId="1577" priority="1612" operator="beginsWith" text="OK">
      <formula>LEFT(Z165,LEN("OK"))="OK"</formula>
    </cfRule>
  </conditionalFormatting>
  <conditionalFormatting sqref="Z168:Z170">
    <cfRule type="containsText" dxfId="1576" priority="1611" operator="containsText" text="NOK">
      <formula>NOT(ISERROR(SEARCH("NOK",Z168)))</formula>
    </cfRule>
  </conditionalFormatting>
  <conditionalFormatting sqref="Z168:Z170">
    <cfRule type="beginsWith" dxfId="1575" priority="1610" operator="beginsWith" text="OK">
      <formula>LEFT(Z168,LEN("OK"))="OK"</formula>
    </cfRule>
  </conditionalFormatting>
  <conditionalFormatting sqref="Z168:Z170">
    <cfRule type="containsText" dxfId="1574" priority="1609" operator="containsText" text="NOK">
      <formula>NOT(ISERROR(SEARCH("NOK",Z168)))</formula>
    </cfRule>
  </conditionalFormatting>
  <conditionalFormatting sqref="Z168:Z170">
    <cfRule type="beginsWith" dxfId="1573" priority="1608" operator="beginsWith" text="OK">
      <formula>LEFT(Z168,LEN("OK"))="OK"</formula>
    </cfRule>
  </conditionalFormatting>
  <conditionalFormatting sqref="Z171:Z173">
    <cfRule type="containsText" dxfId="1572" priority="1607" operator="containsText" text="NOK">
      <formula>NOT(ISERROR(SEARCH("NOK",Z171)))</formula>
    </cfRule>
  </conditionalFormatting>
  <conditionalFormatting sqref="Z171:Z173">
    <cfRule type="beginsWith" dxfId="1571" priority="1606" operator="beginsWith" text="OK">
      <formula>LEFT(Z171,LEN("OK"))="OK"</formula>
    </cfRule>
  </conditionalFormatting>
  <conditionalFormatting sqref="Z171:Z173">
    <cfRule type="containsText" dxfId="1570" priority="1605" operator="containsText" text="NOK">
      <formula>NOT(ISERROR(SEARCH("NOK",Z171)))</formula>
    </cfRule>
  </conditionalFormatting>
  <conditionalFormatting sqref="Z171:Z173">
    <cfRule type="beginsWith" dxfId="1569" priority="1604" operator="beginsWith" text="OK">
      <formula>LEFT(Z171,LEN("OK"))="OK"</formula>
    </cfRule>
  </conditionalFormatting>
  <conditionalFormatting sqref="Z174:Z176">
    <cfRule type="containsText" dxfId="1568" priority="1603" operator="containsText" text="NOK">
      <formula>NOT(ISERROR(SEARCH("NOK",Z174)))</formula>
    </cfRule>
  </conditionalFormatting>
  <conditionalFormatting sqref="Z174:Z176">
    <cfRule type="beginsWith" dxfId="1567" priority="1602" operator="beginsWith" text="OK">
      <formula>LEFT(Z174,LEN("OK"))="OK"</formula>
    </cfRule>
  </conditionalFormatting>
  <conditionalFormatting sqref="Z174:Z176">
    <cfRule type="containsText" dxfId="1566" priority="1601" operator="containsText" text="NOK">
      <formula>NOT(ISERROR(SEARCH("NOK",Z174)))</formula>
    </cfRule>
  </conditionalFormatting>
  <conditionalFormatting sqref="Z174:Z176">
    <cfRule type="beginsWith" dxfId="1565" priority="1600" operator="beginsWith" text="OK">
      <formula>LEFT(Z174,LEN("OK"))="OK"</formula>
    </cfRule>
  </conditionalFormatting>
  <conditionalFormatting sqref="Z177:Z179">
    <cfRule type="containsText" dxfId="1564" priority="1599" operator="containsText" text="NOK">
      <formula>NOT(ISERROR(SEARCH("NOK",Z177)))</formula>
    </cfRule>
  </conditionalFormatting>
  <conditionalFormatting sqref="Z177:Z179">
    <cfRule type="beginsWith" dxfId="1563" priority="1598" operator="beginsWith" text="OK">
      <formula>LEFT(Z177,LEN("OK"))="OK"</formula>
    </cfRule>
  </conditionalFormatting>
  <conditionalFormatting sqref="Z177:Z179">
    <cfRule type="containsText" dxfId="1562" priority="1597" operator="containsText" text="NOK">
      <formula>NOT(ISERROR(SEARCH("NOK",Z177)))</formula>
    </cfRule>
  </conditionalFormatting>
  <conditionalFormatting sqref="Z177:Z179">
    <cfRule type="beginsWith" dxfId="1561" priority="1596" operator="beginsWith" text="OK">
      <formula>LEFT(Z177,LEN("OK"))="OK"</formula>
    </cfRule>
  </conditionalFormatting>
  <conditionalFormatting sqref="Z180:Z182">
    <cfRule type="containsText" dxfId="1560" priority="1595" operator="containsText" text="NOK">
      <formula>NOT(ISERROR(SEARCH("NOK",Z180)))</formula>
    </cfRule>
  </conditionalFormatting>
  <conditionalFormatting sqref="Z180:Z182">
    <cfRule type="beginsWith" dxfId="1559" priority="1594" operator="beginsWith" text="OK">
      <formula>LEFT(Z180,LEN("OK"))="OK"</formula>
    </cfRule>
  </conditionalFormatting>
  <conditionalFormatting sqref="Z180:Z182">
    <cfRule type="containsText" dxfId="1558" priority="1593" operator="containsText" text="NOK">
      <formula>NOT(ISERROR(SEARCH("NOK",Z180)))</formula>
    </cfRule>
  </conditionalFormatting>
  <conditionalFormatting sqref="Z180:Z182">
    <cfRule type="beginsWith" dxfId="1557" priority="1592" operator="beginsWith" text="OK">
      <formula>LEFT(Z180,LEN("OK"))="OK"</formula>
    </cfRule>
  </conditionalFormatting>
  <conditionalFormatting sqref="Z183:Z185">
    <cfRule type="containsText" dxfId="1556" priority="1591" operator="containsText" text="NOK">
      <formula>NOT(ISERROR(SEARCH("NOK",Z183)))</formula>
    </cfRule>
  </conditionalFormatting>
  <conditionalFormatting sqref="Z183:Z185">
    <cfRule type="beginsWith" dxfId="1555" priority="1590" operator="beginsWith" text="OK">
      <formula>LEFT(Z183,LEN("OK"))="OK"</formula>
    </cfRule>
  </conditionalFormatting>
  <conditionalFormatting sqref="Z183:Z185">
    <cfRule type="containsText" dxfId="1554" priority="1589" operator="containsText" text="NOK">
      <formula>NOT(ISERROR(SEARCH("NOK",Z183)))</formula>
    </cfRule>
  </conditionalFormatting>
  <conditionalFormatting sqref="Z183:Z185">
    <cfRule type="beginsWith" dxfId="1553" priority="1588" operator="beginsWith" text="OK">
      <formula>LEFT(Z183,LEN("OK"))="OK"</formula>
    </cfRule>
  </conditionalFormatting>
  <conditionalFormatting sqref="Z186:Z318">
    <cfRule type="containsText" dxfId="1552" priority="1587" operator="containsText" text="NOK">
      <formula>NOT(ISERROR(SEARCH("NOK",Z186)))</formula>
    </cfRule>
  </conditionalFormatting>
  <conditionalFormatting sqref="Z186:Z318">
    <cfRule type="beginsWith" dxfId="1551" priority="1586" operator="beginsWith" text="OK">
      <formula>LEFT(Z186,LEN("OK"))="OK"</formula>
    </cfRule>
  </conditionalFormatting>
  <conditionalFormatting sqref="Z186:Z318">
    <cfRule type="containsText" dxfId="1550" priority="1585" operator="containsText" text="NOK">
      <formula>NOT(ISERROR(SEARCH("NOK",Z186)))</formula>
    </cfRule>
  </conditionalFormatting>
  <conditionalFormatting sqref="Z186:Z318">
    <cfRule type="beginsWith" dxfId="1549" priority="1584" operator="beginsWith" text="OK">
      <formula>LEFT(Z186,LEN("OK"))="OK"</formula>
    </cfRule>
  </conditionalFormatting>
  <conditionalFormatting sqref="AN5:AN42">
    <cfRule type="expression" dxfId="1548" priority="1583">
      <formula>$AN5&gt;$AM5</formula>
    </cfRule>
  </conditionalFormatting>
  <conditionalFormatting sqref="Z319:Z323">
    <cfRule type="containsText" dxfId="1547" priority="1582" operator="containsText" text="NOK">
      <formula>NOT(ISERROR(SEARCH("NOK",Z319)))</formula>
    </cfRule>
  </conditionalFormatting>
  <conditionalFormatting sqref="Z319:Z323">
    <cfRule type="beginsWith" dxfId="1546" priority="1581" operator="beginsWith" text="OK">
      <formula>LEFT(Z319,LEN("OK"))="OK"</formula>
    </cfRule>
  </conditionalFormatting>
  <conditionalFormatting sqref="Z319:Z323">
    <cfRule type="containsText" dxfId="1545" priority="1580" operator="containsText" text="NOK">
      <formula>NOT(ISERROR(SEARCH("NOK",Z319)))</formula>
    </cfRule>
  </conditionalFormatting>
  <conditionalFormatting sqref="Z319:Z323">
    <cfRule type="beginsWith" dxfId="1544" priority="1579" operator="beginsWith" text="OK">
      <formula>LEFT(Z319,LEN("OK"))="OK"</formula>
    </cfRule>
  </conditionalFormatting>
  <conditionalFormatting sqref="Z324:Z328">
    <cfRule type="containsText" dxfId="1543" priority="1578" operator="containsText" text="NOK">
      <formula>NOT(ISERROR(SEARCH("NOK",Z324)))</formula>
    </cfRule>
  </conditionalFormatting>
  <conditionalFormatting sqref="Z324:Z328">
    <cfRule type="beginsWith" dxfId="1542" priority="1577" operator="beginsWith" text="OK">
      <formula>LEFT(Z324,LEN("OK"))="OK"</formula>
    </cfRule>
  </conditionalFormatting>
  <conditionalFormatting sqref="Z324:Z328">
    <cfRule type="containsText" dxfId="1541" priority="1576" operator="containsText" text="NOK">
      <formula>NOT(ISERROR(SEARCH("NOK",Z324)))</formula>
    </cfRule>
  </conditionalFormatting>
  <conditionalFormatting sqref="Z324:Z328">
    <cfRule type="beginsWith" dxfId="1540" priority="1575" operator="beginsWith" text="OK">
      <formula>LEFT(Z324,LEN("OK"))="OK"</formula>
    </cfRule>
  </conditionalFormatting>
  <conditionalFormatting sqref="Z329:Z333">
    <cfRule type="containsText" dxfId="1539" priority="1574" operator="containsText" text="NOK">
      <formula>NOT(ISERROR(SEARCH("NOK",Z329)))</formula>
    </cfRule>
  </conditionalFormatting>
  <conditionalFormatting sqref="Z329:Z333">
    <cfRule type="beginsWith" dxfId="1538" priority="1573" operator="beginsWith" text="OK">
      <formula>LEFT(Z329,LEN("OK"))="OK"</formula>
    </cfRule>
  </conditionalFormatting>
  <conditionalFormatting sqref="Z329:Z333">
    <cfRule type="containsText" dxfId="1537" priority="1572" operator="containsText" text="NOK">
      <formula>NOT(ISERROR(SEARCH("NOK",Z329)))</formula>
    </cfRule>
  </conditionalFormatting>
  <conditionalFormatting sqref="Z329:Z333">
    <cfRule type="beginsWith" dxfId="1536" priority="1571" operator="beginsWith" text="OK">
      <formula>LEFT(Z329,LEN("OK"))="OK"</formula>
    </cfRule>
  </conditionalFormatting>
  <conditionalFormatting sqref="Z334:Z338">
    <cfRule type="containsText" dxfId="1535" priority="1570" operator="containsText" text="NOK">
      <formula>NOT(ISERROR(SEARCH("NOK",Z334)))</formula>
    </cfRule>
  </conditionalFormatting>
  <conditionalFormatting sqref="Z334:Z338">
    <cfRule type="beginsWith" dxfId="1534" priority="1569" operator="beginsWith" text="OK">
      <formula>LEFT(Z334,LEN("OK"))="OK"</formula>
    </cfRule>
  </conditionalFormatting>
  <conditionalFormatting sqref="Z334:Z338">
    <cfRule type="containsText" dxfId="1533" priority="1568" operator="containsText" text="NOK">
      <formula>NOT(ISERROR(SEARCH("NOK",Z334)))</formula>
    </cfRule>
  </conditionalFormatting>
  <conditionalFormatting sqref="Z334:Z338">
    <cfRule type="beginsWith" dxfId="1532" priority="1567" operator="beginsWith" text="OK">
      <formula>LEFT(Z334,LEN("OK"))="OK"</formula>
    </cfRule>
  </conditionalFormatting>
  <conditionalFormatting sqref="Z339:Z343">
    <cfRule type="containsText" dxfId="1531" priority="1566" operator="containsText" text="NOK">
      <formula>NOT(ISERROR(SEARCH("NOK",Z339)))</formula>
    </cfRule>
  </conditionalFormatting>
  <conditionalFormatting sqref="Z339:Z343">
    <cfRule type="beginsWith" dxfId="1530" priority="1565" operator="beginsWith" text="OK">
      <formula>LEFT(Z339,LEN("OK"))="OK"</formula>
    </cfRule>
  </conditionalFormatting>
  <conditionalFormatting sqref="Z339:Z343">
    <cfRule type="containsText" dxfId="1529" priority="1564" operator="containsText" text="NOK">
      <formula>NOT(ISERROR(SEARCH("NOK",Z339)))</formula>
    </cfRule>
  </conditionalFormatting>
  <conditionalFormatting sqref="Z339:Z343">
    <cfRule type="beginsWith" dxfId="1528" priority="1563" operator="beginsWith" text="OK">
      <formula>LEFT(Z339,LEN("OK"))="OK"</formula>
    </cfRule>
  </conditionalFormatting>
  <conditionalFormatting sqref="Z344:Z348">
    <cfRule type="containsText" dxfId="1527" priority="1562" operator="containsText" text="NOK">
      <formula>NOT(ISERROR(SEARCH("NOK",Z344)))</formula>
    </cfRule>
  </conditionalFormatting>
  <conditionalFormatting sqref="Z344:Z348">
    <cfRule type="beginsWith" dxfId="1526" priority="1561" operator="beginsWith" text="OK">
      <formula>LEFT(Z344,LEN("OK"))="OK"</formula>
    </cfRule>
  </conditionalFormatting>
  <conditionalFormatting sqref="Z344:Z348">
    <cfRule type="containsText" dxfId="1525" priority="1560" operator="containsText" text="NOK">
      <formula>NOT(ISERROR(SEARCH("NOK",Z344)))</formula>
    </cfRule>
  </conditionalFormatting>
  <conditionalFormatting sqref="Z344:Z348">
    <cfRule type="beginsWith" dxfId="1524" priority="1559" operator="beginsWith" text="OK">
      <formula>LEFT(Z344,LEN("OK"))="OK"</formula>
    </cfRule>
  </conditionalFormatting>
  <conditionalFormatting sqref="Z349:Z353">
    <cfRule type="containsText" dxfId="1523" priority="1558" operator="containsText" text="NOK">
      <formula>NOT(ISERROR(SEARCH("NOK",Z349)))</formula>
    </cfRule>
  </conditionalFormatting>
  <conditionalFormatting sqref="Z349:Z353">
    <cfRule type="beginsWith" dxfId="1522" priority="1557" operator="beginsWith" text="OK">
      <formula>LEFT(Z349,LEN("OK"))="OK"</formula>
    </cfRule>
  </conditionalFormatting>
  <conditionalFormatting sqref="Z349:Z353">
    <cfRule type="containsText" dxfId="1521" priority="1556" operator="containsText" text="NOK">
      <formula>NOT(ISERROR(SEARCH("NOK",Z349)))</formula>
    </cfRule>
  </conditionalFormatting>
  <conditionalFormatting sqref="Z349:Z353">
    <cfRule type="beginsWith" dxfId="1520" priority="1555" operator="beginsWith" text="OK">
      <formula>LEFT(Z349,LEN("OK"))="OK"</formula>
    </cfRule>
  </conditionalFormatting>
  <conditionalFormatting sqref="Z354:Z358">
    <cfRule type="containsText" dxfId="1519" priority="1554" operator="containsText" text="NOK">
      <formula>NOT(ISERROR(SEARCH("NOK",Z354)))</formula>
    </cfRule>
  </conditionalFormatting>
  <conditionalFormatting sqref="Z354:Z358">
    <cfRule type="beginsWith" dxfId="1518" priority="1553" operator="beginsWith" text="OK">
      <formula>LEFT(Z354,LEN("OK"))="OK"</formula>
    </cfRule>
  </conditionalFormatting>
  <conditionalFormatting sqref="Z354:Z358">
    <cfRule type="containsText" dxfId="1517" priority="1552" operator="containsText" text="NOK">
      <formula>NOT(ISERROR(SEARCH("NOK",Z354)))</formula>
    </cfRule>
  </conditionalFormatting>
  <conditionalFormatting sqref="Z354:Z358">
    <cfRule type="beginsWith" dxfId="1516" priority="1551" operator="beginsWith" text="OK">
      <formula>LEFT(Z354,LEN("OK"))="OK"</formula>
    </cfRule>
  </conditionalFormatting>
  <conditionalFormatting sqref="Z359:Z363">
    <cfRule type="containsText" dxfId="1515" priority="1550" operator="containsText" text="NOK">
      <formula>NOT(ISERROR(SEARCH("NOK",Z359)))</formula>
    </cfRule>
  </conditionalFormatting>
  <conditionalFormatting sqref="Z359:Z363">
    <cfRule type="beginsWith" dxfId="1514" priority="1549" operator="beginsWith" text="OK">
      <formula>LEFT(Z359,LEN("OK"))="OK"</formula>
    </cfRule>
  </conditionalFormatting>
  <conditionalFormatting sqref="Z359:Z363">
    <cfRule type="containsText" dxfId="1513" priority="1548" operator="containsText" text="NOK">
      <formula>NOT(ISERROR(SEARCH("NOK",Z359)))</formula>
    </cfRule>
  </conditionalFormatting>
  <conditionalFormatting sqref="Z359:Z363">
    <cfRule type="beginsWith" dxfId="1512" priority="1547" operator="beginsWith" text="OK">
      <formula>LEFT(Z359,LEN("OK"))="OK"</formula>
    </cfRule>
  </conditionalFormatting>
  <conditionalFormatting sqref="Z364:Z473">
    <cfRule type="containsText" dxfId="1511" priority="1546" operator="containsText" text="NOK">
      <formula>NOT(ISERROR(SEARCH("NOK",Z364)))</formula>
    </cfRule>
  </conditionalFormatting>
  <conditionalFormatting sqref="Z364:Z473">
    <cfRule type="beginsWith" dxfId="1510" priority="1545" operator="beginsWith" text="OK">
      <formula>LEFT(Z364,LEN("OK"))="OK"</formula>
    </cfRule>
  </conditionalFormatting>
  <conditionalFormatting sqref="Z364:Z473">
    <cfRule type="containsText" dxfId="1509" priority="1544" operator="containsText" text="NOK">
      <formula>NOT(ISERROR(SEARCH("NOK",Z364)))</formula>
    </cfRule>
  </conditionalFormatting>
  <conditionalFormatting sqref="Z364:Z473">
    <cfRule type="beginsWith" dxfId="1508" priority="1543" operator="beginsWith" text="OK">
      <formula>LEFT(Z364,LEN("OK"))="OK"</formula>
    </cfRule>
  </conditionalFormatting>
  <conditionalFormatting sqref="Z474:Z478">
    <cfRule type="containsText" dxfId="1507" priority="1542" operator="containsText" text="NOK">
      <formula>NOT(ISERROR(SEARCH("NOK",Z474)))</formula>
    </cfRule>
  </conditionalFormatting>
  <conditionalFormatting sqref="Z474:Z478">
    <cfRule type="beginsWith" dxfId="1506" priority="1541" operator="beginsWith" text="OK">
      <formula>LEFT(Z474,LEN("OK"))="OK"</formula>
    </cfRule>
  </conditionalFormatting>
  <conditionalFormatting sqref="Z474:Z478">
    <cfRule type="containsText" dxfId="1505" priority="1540" operator="containsText" text="NOK">
      <formula>NOT(ISERROR(SEARCH("NOK",Z474)))</formula>
    </cfRule>
  </conditionalFormatting>
  <conditionalFormatting sqref="Z474:Z478">
    <cfRule type="beginsWith" dxfId="1504" priority="1539" operator="beginsWith" text="OK">
      <formula>LEFT(Z474,LEN("OK"))="OK"</formula>
    </cfRule>
  </conditionalFormatting>
  <conditionalFormatting sqref="Z479:Z483">
    <cfRule type="containsText" dxfId="1503" priority="1538" operator="containsText" text="NOK">
      <formula>NOT(ISERROR(SEARCH("NOK",Z479)))</formula>
    </cfRule>
  </conditionalFormatting>
  <conditionalFormatting sqref="Z479:Z483">
    <cfRule type="beginsWith" dxfId="1502" priority="1537" operator="beginsWith" text="OK">
      <formula>LEFT(Z479,LEN("OK"))="OK"</formula>
    </cfRule>
  </conditionalFormatting>
  <conditionalFormatting sqref="Z479:Z483">
    <cfRule type="containsText" dxfId="1501" priority="1536" operator="containsText" text="NOK">
      <formula>NOT(ISERROR(SEARCH("NOK",Z479)))</formula>
    </cfRule>
  </conditionalFormatting>
  <conditionalFormatting sqref="Z479:Z483">
    <cfRule type="beginsWith" dxfId="1500" priority="1535" operator="beginsWith" text="OK">
      <formula>LEFT(Z479,LEN("OK"))="OK"</formula>
    </cfRule>
  </conditionalFormatting>
  <conditionalFormatting sqref="Z484:Z488">
    <cfRule type="containsText" dxfId="1499" priority="1534" operator="containsText" text="NOK">
      <formula>NOT(ISERROR(SEARCH("NOK",Z484)))</formula>
    </cfRule>
  </conditionalFormatting>
  <conditionalFormatting sqref="Z484:Z488">
    <cfRule type="beginsWith" dxfId="1498" priority="1533" operator="beginsWith" text="OK">
      <formula>LEFT(Z484,LEN("OK"))="OK"</formula>
    </cfRule>
  </conditionalFormatting>
  <conditionalFormatting sqref="Z484:Z488">
    <cfRule type="containsText" dxfId="1497" priority="1532" operator="containsText" text="NOK">
      <formula>NOT(ISERROR(SEARCH("NOK",Z484)))</formula>
    </cfRule>
  </conditionalFormatting>
  <conditionalFormatting sqref="Z484:Z488">
    <cfRule type="beginsWith" dxfId="1496" priority="1531" operator="beginsWith" text="OK">
      <formula>LEFT(Z484,LEN("OK"))="OK"</formula>
    </cfRule>
  </conditionalFormatting>
  <conditionalFormatting sqref="Z489:Z547">
    <cfRule type="containsText" dxfId="1495" priority="1530" operator="containsText" text="NOK">
      <formula>NOT(ISERROR(SEARCH("NOK",Z489)))</formula>
    </cfRule>
  </conditionalFormatting>
  <conditionalFormatting sqref="Z489:Z547">
    <cfRule type="beginsWith" dxfId="1494" priority="1529" operator="beginsWith" text="OK">
      <formula>LEFT(Z489,LEN("OK"))="OK"</formula>
    </cfRule>
  </conditionalFormatting>
  <conditionalFormatting sqref="Z489:Z547">
    <cfRule type="containsText" dxfId="1493" priority="1528" operator="containsText" text="NOK">
      <formula>NOT(ISERROR(SEARCH("NOK",Z489)))</formula>
    </cfRule>
  </conditionalFormatting>
  <conditionalFormatting sqref="Z489:Z547">
    <cfRule type="beginsWith" dxfId="1492" priority="1527" operator="beginsWith" text="OK">
      <formula>LEFT(Z489,LEN("OK"))="OK"</formula>
    </cfRule>
  </conditionalFormatting>
  <conditionalFormatting sqref="Z548:Z552">
    <cfRule type="containsText" dxfId="1491" priority="1526" operator="containsText" text="NOK">
      <formula>NOT(ISERROR(SEARCH("NOK",Z548)))</formula>
    </cfRule>
  </conditionalFormatting>
  <conditionalFormatting sqref="Z548:Z552">
    <cfRule type="beginsWith" dxfId="1490" priority="1525" operator="beginsWith" text="OK">
      <formula>LEFT(Z548,LEN("OK"))="OK"</formula>
    </cfRule>
  </conditionalFormatting>
  <conditionalFormatting sqref="Z548:Z552">
    <cfRule type="containsText" dxfId="1489" priority="1524" operator="containsText" text="NOK">
      <formula>NOT(ISERROR(SEARCH("NOK",Z548)))</formula>
    </cfRule>
  </conditionalFormatting>
  <conditionalFormatting sqref="Z548:Z552">
    <cfRule type="beginsWith" dxfId="1488" priority="1523" operator="beginsWith" text="OK">
      <formula>LEFT(Z548,LEN("OK"))="OK"</formula>
    </cfRule>
  </conditionalFormatting>
  <conditionalFormatting sqref="Z553:Z557">
    <cfRule type="containsText" dxfId="1487" priority="1522" operator="containsText" text="NOK">
      <formula>NOT(ISERROR(SEARCH("NOK",Z553)))</formula>
    </cfRule>
  </conditionalFormatting>
  <conditionalFormatting sqref="Z553:Z557">
    <cfRule type="beginsWith" dxfId="1486" priority="1521" operator="beginsWith" text="OK">
      <formula>LEFT(Z553,LEN("OK"))="OK"</formula>
    </cfRule>
  </conditionalFormatting>
  <conditionalFormatting sqref="Z553:Z557">
    <cfRule type="containsText" dxfId="1485" priority="1520" operator="containsText" text="NOK">
      <formula>NOT(ISERROR(SEARCH("NOK",Z553)))</formula>
    </cfRule>
  </conditionalFormatting>
  <conditionalFormatting sqref="Z553:Z557">
    <cfRule type="beginsWith" dxfId="1484" priority="1519" operator="beginsWith" text="OK">
      <formula>LEFT(Z553,LEN("OK"))="OK"</formula>
    </cfRule>
  </conditionalFormatting>
  <conditionalFormatting sqref="Z558:Z562">
    <cfRule type="containsText" dxfId="1483" priority="1518" operator="containsText" text="NOK">
      <formula>NOT(ISERROR(SEARCH("NOK",Z558)))</formula>
    </cfRule>
  </conditionalFormatting>
  <conditionalFormatting sqref="Z558:Z562">
    <cfRule type="beginsWith" dxfId="1482" priority="1517" operator="beginsWith" text="OK">
      <formula>LEFT(Z558,LEN("OK"))="OK"</formula>
    </cfRule>
  </conditionalFormatting>
  <conditionalFormatting sqref="Z558:Z562">
    <cfRule type="containsText" dxfId="1481" priority="1516" operator="containsText" text="NOK">
      <formula>NOT(ISERROR(SEARCH("NOK",Z558)))</formula>
    </cfRule>
  </conditionalFormatting>
  <conditionalFormatting sqref="Z558:Z562">
    <cfRule type="beginsWith" dxfId="1480" priority="1515" operator="beginsWith" text="OK">
      <formula>LEFT(Z558,LEN("OK"))="OK"</formula>
    </cfRule>
  </conditionalFormatting>
  <conditionalFormatting sqref="Z563:Z572">
    <cfRule type="containsText" dxfId="1479" priority="1514" operator="containsText" text="NOK">
      <formula>NOT(ISERROR(SEARCH("NOK",Z563)))</formula>
    </cfRule>
  </conditionalFormatting>
  <conditionalFormatting sqref="Z563:Z572">
    <cfRule type="beginsWith" dxfId="1478" priority="1513" operator="beginsWith" text="OK">
      <formula>LEFT(Z563,LEN("OK"))="OK"</formula>
    </cfRule>
  </conditionalFormatting>
  <conditionalFormatting sqref="Z563:Z572">
    <cfRule type="containsText" dxfId="1477" priority="1512" operator="containsText" text="NOK">
      <formula>NOT(ISERROR(SEARCH("NOK",Z563)))</formula>
    </cfRule>
  </conditionalFormatting>
  <conditionalFormatting sqref="Z563:Z572">
    <cfRule type="beginsWith" dxfId="1476" priority="1511" operator="beginsWith" text="OK">
      <formula>LEFT(Z563,LEN("OK"))="OK"</formula>
    </cfRule>
  </conditionalFormatting>
  <conditionalFormatting sqref="Z573:Z577">
    <cfRule type="containsText" dxfId="1475" priority="1510" operator="containsText" text="NOK">
      <formula>NOT(ISERROR(SEARCH("NOK",Z573)))</formula>
    </cfRule>
  </conditionalFormatting>
  <conditionalFormatting sqref="Z573:Z577">
    <cfRule type="beginsWith" dxfId="1474" priority="1509" operator="beginsWith" text="OK">
      <formula>LEFT(Z573,LEN("OK"))="OK"</formula>
    </cfRule>
  </conditionalFormatting>
  <conditionalFormatting sqref="Z573:Z577">
    <cfRule type="containsText" dxfId="1473" priority="1508" operator="containsText" text="NOK">
      <formula>NOT(ISERROR(SEARCH("NOK",Z573)))</formula>
    </cfRule>
  </conditionalFormatting>
  <conditionalFormatting sqref="Z573:Z577">
    <cfRule type="beginsWith" dxfId="1472" priority="1507" operator="beginsWith" text="OK">
      <formula>LEFT(Z573,LEN("OK"))="OK"</formula>
    </cfRule>
  </conditionalFormatting>
  <conditionalFormatting sqref="Z578:Z582">
    <cfRule type="containsText" dxfId="1471" priority="1506" operator="containsText" text="NOK">
      <formula>NOT(ISERROR(SEARCH("NOK",Z578)))</formula>
    </cfRule>
  </conditionalFormatting>
  <conditionalFormatting sqref="Z578:Z582">
    <cfRule type="beginsWith" dxfId="1470" priority="1505" operator="beginsWith" text="OK">
      <formula>LEFT(Z578,LEN("OK"))="OK"</formula>
    </cfRule>
  </conditionalFormatting>
  <conditionalFormatting sqref="Z578:Z582">
    <cfRule type="containsText" dxfId="1469" priority="1504" operator="containsText" text="NOK">
      <formula>NOT(ISERROR(SEARCH("NOK",Z578)))</formula>
    </cfRule>
  </conditionalFormatting>
  <conditionalFormatting sqref="Z578:Z582">
    <cfRule type="beginsWith" dxfId="1468" priority="1503" operator="beginsWith" text="OK">
      <formula>LEFT(Z578,LEN("OK"))="OK"</formula>
    </cfRule>
  </conditionalFormatting>
  <conditionalFormatting sqref="Z583:Z587">
    <cfRule type="containsText" dxfId="1467" priority="1502" operator="containsText" text="NOK">
      <formula>NOT(ISERROR(SEARCH("NOK",Z583)))</formula>
    </cfRule>
  </conditionalFormatting>
  <conditionalFormatting sqref="Z583:Z587">
    <cfRule type="beginsWith" dxfId="1466" priority="1501" operator="beginsWith" text="OK">
      <formula>LEFT(Z583,LEN("OK"))="OK"</formula>
    </cfRule>
  </conditionalFormatting>
  <conditionalFormatting sqref="Z583:Z587">
    <cfRule type="containsText" dxfId="1465" priority="1500" operator="containsText" text="NOK">
      <formula>NOT(ISERROR(SEARCH("NOK",Z583)))</formula>
    </cfRule>
  </conditionalFormatting>
  <conditionalFormatting sqref="Z583:Z587">
    <cfRule type="beginsWith" dxfId="1464" priority="1499" operator="beginsWith" text="OK">
      <formula>LEFT(Z583,LEN("OK"))="OK"</formula>
    </cfRule>
  </conditionalFormatting>
  <conditionalFormatting sqref="Z588:Z592">
    <cfRule type="containsText" dxfId="1463" priority="1498" operator="containsText" text="NOK">
      <formula>NOT(ISERROR(SEARCH("NOK",Z588)))</formula>
    </cfRule>
  </conditionalFormatting>
  <conditionalFormatting sqref="Z588:Z592">
    <cfRule type="beginsWith" dxfId="1462" priority="1497" operator="beginsWith" text="OK">
      <formula>LEFT(Z588,LEN("OK"))="OK"</formula>
    </cfRule>
  </conditionalFormatting>
  <conditionalFormatting sqref="Z588:Z592">
    <cfRule type="containsText" dxfId="1461" priority="1496" operator="containsText" text="NOK">
      <formula>NOT(ISERROR(SEARCH("NOK",Z588)))</formula>
    </cfRule>
  </conditionalFormatting>
  <conditionalFormatting sqref="Z588:Z592">
    <cfRule type="beginsWith" dxfId="1460" priority="1495" operator="beginsWith" text="OK">
      <formula>LEFT(Z588,LEN("OK"))="OK"</formula>
    </cfRule>
  </conditionalFormatting>
  <conditionalFormatting sqref="Z593:Z662">
    <cfRule type="containsText" dxfId="1459" priority="1494" operator="containsText" text="NOK">
      <formula>NOT(ISERROR(SEARCH("NOK",Z593)))</formula>
    </cfRule>
  </conditionalFormatting>
  <conditionalFormatting sqref="Z593:Z662">
    <cfRule type="beginsWith" dxfId="1458" priority="1493" operator="beginsWith" text="OK">
      <formula>LEFT(Z593,LEN("OK"))="OK"</formula>
    </cfRule>
  </conditionalFormatting>
  <conditionalFormatting sqref="Z593:Z662">
    <cfRule type="containsText" dxfId="1457" priority="1492" operator="containsText" text="NOK">
      <formula>NOT(ISERROR(SEARCH("NOK",Z593)))</formula>
    </cfRule>
  </conditionalFormatting>
  <conditionalFormatting sqref="Z593:Z662">
    <cfRule type="beginsWith" dxfId="1456" priority="1491" operator="beginsWith" text="OK">
      <formula>LEFT(Z593,LEN("OK"))="OK"</formula>
    </cfRule>
  </conditionalFormatting>
  <conditionalFormatting sqref="Z663:Z664">
    <cfRule type="containsText" dxfId="1455" priority="1490" operator="containsText" text="NOK">
      <formula>NOT(ISERROR(SEARCH("NOK",Z663)))</formula>
    </cfRule>
  </conditionalFormatting>
  <conditionalFormatting sqref="Z663:Z664">
    <cfRule type="beginsWith" dxfId="1454" priority="1489" operator="beginsWith" text="OK">
      <formula>LEFT(Z663,LEN("OK"))="OK"</formula>
    </cfRule>
  </conditionalFormatting>
  <conditionalFormatting sqref="Z663:Z664">
    <cfRule type="containsText" dxfId="1453" priority="1488" operator="containsText" text="NOK">
      <formula>NOT(ISERROR(SEARCH("NOK",Z663)))</formula>
    </cfRule>
  </conditionalFormatting>
  <conditionalFormatting sqref="Z663:Z664">
    <cfRule type="beginsWith" dxfId="1452" priority="1487" operator="beginsWith" text="OK">
      <formula>LEFT(Z663,LEN("OK"))="OK"</formula>
    </cfRule>
  </conditionalFormatting>
  <conditionalFormatting sqref="Z665:Z666">
    <cfRule type="containsText" dxfId="1451" priority="1486" operator="containsText" text="NOK">
      <formula>NOT(ISERROR(SEARCH("NOK",Z665)))</formula>
    </cfRule>
  </conditionalFormatting>
  <conditionalFormatting sqref="Z665:Z666">
    <cfRule type="beginsWith" dxfId="1450" priority="1485" operator="beginsWith" text="OK">
      <formula>LEFT(Z665,LEN("OK"))="OK"</formula>
    </cfRule>
  </conditionalFormatting>
  <conditionalFormatting sqref="Z665:Z666">
    <cfRule type="containsText" dxfId="1449" priority="1484" operator="containsText" text="NOK">
      <formula>NOT(ISERROR(SEARCH("NOK",Z665)))</formula>
    </cfRule>
  </conditionalFormatting>
  <conditionalFormatting sqref="Z665:Z666">
    <cfRule type="beginsWith" dxfId="1448" priority="1483" operator="beginsWith" text="OK">
      <formula>LEFT(Z665,LEN("OK"))="OK"</formula>
    </cfRule>
  </conditionalFormatting>
  <conditionalFormatting sqref="Z667:Z668">
    <cfRule type="containsText" dxfId="1447" priority="1482" operator="containsText" text="NOK">
      <formula>NOT(ISERROR(SEARCH("NOK",Z667)))</formula>
    </cfRule>
  </conditionalFormatting>
  <conditionalFormatting sqref="Z667:Z668">
    <cfRule type="beginsWith" dxfId="1446" priority="1481" operator="beginsWith" text="OK">
      <formula>LEFT(Z667,LEN("OK"))="OK"</formula>
    </cfRule>
  </conditionalFormatting>
  <conditionalFormatting sqref="Z667:Z668">
    <cfRule type="containsText" dxfId="1445" priority="1480" operator="containsText" text="NOK">
      <formula>NOT(ISERROR(SEARCH("NOK",Z667)))</formula>
    </cfRule>
  </conditionalFormatting>
  <conditionalFormatting sqref="Z667:Z668">
    <cfRule type="beginsWith" dxfId="1444" priority="1479" operator="beginsWith" text="OK">
      <formula>LEFT(Z667,LEN("OK"))="OK"</formula>
    </cfRule>
  </conditionalFormatting>
  <conditionalFormatting sqref="Z669:Z675">
    <cfRule type="containsText" dxfId="1443" priority="1478" operator="containsText" text="NOK">
      <formula>NOT(ISERROR(SEARCH("NOK",Z669)))</formula>
    </cfRule>
  </conditionalFormatting>
  <conditionalFormatting sqref="Z669:Z675">
    <cfRule type="beginsWith" dxfId="1442" priority="1477" operator="beginsWith" text="OK">
      <formula>LEFT(Z669,LEN("OK"))="OK"</formula>
    </cfRule>
  </conditionalFormatting>
  <conditionalFormatting sqref="Z669:Z675">
    <cfRule type="containsText" dxfId="1441" priority="1476" operator="containsText" text="NOK">
      <formula>NOT(ISERROR(SEARCH("NOK",Z669)))</formula>
    </cfRule>
  </conditionalFormatting>
  <conditionalFormatting sqref="Z669:Z675">
    <cfRule type="beginsWith" dxfId="1440" priority="1475" operator="beginsWith" text="OK">
      <formula>LEFT(Z669,LEN("OK"))="OK"</formula>
    </cfRule>
  </conditionalFormatting>
  <conditionalFormatting sqref="Z676:Z680">
    <cfRule type="containsText" dxfId="1439" priority="1474" operator="containsText" text="NOK">
      <formula>NOT(ISERROR(SEARCH("NOK",Z676)))</formula>
    </cfRule>
  </conditionalFormatting>
  <conditionalFormatting sqref="Z676:Z680">
    <cfRule type="beginsWith" dxfId="1438" priority="1473" operator="beginsWith" text="OK">
      <formula>LEFT(Z676,LEN("OK"))="OK"</formula>
    </cfRule>
  </conditionalFormatting>
  <conditionalFormatting sqref="Z676:Z680">
    <cfRule type="containsText" dxfId="1437" priority="1472" operator="containsText" text="NOK">
      <formula>NOT(ISERROR(SEARCH("NOK",Z676)))</formula>
    </cfRule>
  </conditionalFormatting>
  <conditionalFormatting sqref="Z676:Z680">
    <cfRule type="beginsWith" dxfId="1436" priority="1471" operator="beginsWith" text="OK">
      <formula>LEFT(Z676,LEN("OK"))="OK"</formula>
    </cfRule>
  </conditionalFormatting>
  <conditionalFormatting sqref="Z681:Z685">
    <cfRule type="containsText" dxfId="1435" priority="1470" operator="containsText" text="NOK">
      <formula>NOT(ISERROR(SEARCH("NOK",Z681)))</formula>
    </cfRule>
  </conditionalFormatting>
  <conditionalFormatting sqref="Z681:Z685">
    <cfRule type="beginsWith" dxfId="1434" priority="1469" operator="beginsWith" text="OK">
      <formula>LEFT(Z681,LEN("OK"))="OK"</formula>
    </cfRule>
  </conditionalFormatting>
  <conditionalFormatting sqref="Z681:Z685">
    <cfRule type="containsText" dxfId="1433" priority="1468" operator="containsText" text="NOK">
      <formula>NOT(ISERROR(SEARCH("NOK",Z681)))</formula>
    </cfRule>
  </conditionalFormatting>
  <conditionalFormatting sqref="Z681:Z685">
    <cfRule type="beginsWith" dxfId="1432" priority="1467" operator="beginsWith" text="OK">
      <formula>LEFT(Z681,LEN("OK"))="OK"</formula>
    </cfRule>
  </conditionalFormatting>
  <conditionalFormatting sqref="Z686:Z690">
    <cfRule type="containsText" dxfId="1431" priority="1466" operator="containsText" text="NOK">
      <formula>NOT(ISERROR(SEARCH("NOK",Z686)))</formula>
    </cfRule>
  </conditionalFormatting>
  <conditionalFormatting sqref="Z686:Z690">
    <cfRule type="beginsWith" dxfId="1430" priority="1465" operator="beginsWith" text="OK">
      <formula>LEFT(Z686,LEN("OK"))="OK"</formula>
    </cfRule>
  </conditionalFormatting>
  <conditionalFormatting sqref="Z686:Z690">
    <cfRule type="containsText" dxfId="1429" priority="1464" operator="containsText" text="NOK">
      <formula>NOT(ISERROR(SEARCH("NOK",Z686)))</formula>
    </cfRule>
  </conditionalFormatting>
  <conditionalFormatting sqref="Z686:Z690">
    <cfRule type="beginsWith" dxfId="1428" priority="1463" operator="beginsWith" text="OK">
      <formula>LEFT(Z686,LEN("OK"))="OK"</formula>
    </cfRule>
  </conditionalFormatting>
  <conditionalFormatting sqref="Z691:Z695">
    <cfRule type="containsText" dxfId="1427" priority="1462" operator="containsText" text="NOK">
      <formula>NOT(ISERROR(SEARCH("NOK",Z691)))</formula>
    </cfRule>
  </conditionalFormatting>
  <conditionalFormatting sqref="Z691:Z695">
    <cfRule type="beginsWith" dxfId="1426" priority="1461" operator="beginsWith" text="OK">
      <formula>LEFT(Z691,LEN("OK"))="OK"</formula>
    </cfRule>
  </conditionalFormatting>
  <conditionalFormatting sqref="Z691:Z695">
    <cfRule type="containsText" dxfId="1425" priority="1460" operator="containsText" text="NOK">
      <formula>NOT(ISERROR(SEARCH("NOK",Z691)))</formula>
    </cfRule>
  </conditionalFormatting>
  <conditionalFormatting sqref="Z691:Z695">
    <cfRule type="beginsWith" dxfId="1424" priority="1459" operator="beginsWith" text="OK">
      <formula>LEFT(Z691,LEN("OK"))="OK"</formula>
    </cfRule>
  </conditionalFormatting>
  <conditionalFormatting sqref="Z696:Z718">
    <cfRule type="containsText" dxfId="1423" priority="1458" operator="containsText" text="NOK">
      <formula>NOT(ISERROR(SEARCH("NOK",Z696)))</formula>
    </cfRule>
  </conditionalFormatting>
  <conditionalFormatting sqref="Z696:Z718">
    <cfRule type="beginsWith" dxfId="1422" priority="1457" operator="beginsWith" text="OK">
      <formula>LEFT(Z696,LEN("OK"))="OK"</formula>
    </cfRule>
  </conditionalFormatting>
  <conditionalFormatting sqref="Z696:Z718">
    <cfRule type="containsText" dxfId="1421" priority="1456" operator="containsText" text="NOK">
      <formula>NOT(ISERROR(SEARCH("NOK",Z696)))</formula>
    </cfRule>
  </conditionalFormatting>
  <conditionalFormatting sqref="Z696:Z718">
    <cfRule type="beginsWith" dxfId="1420" priority="1455" operator="beginsWith" text="OK">
      <formula>LEFT(Z696,LEN("OK"))="OK"</formula>
    </cfRule>
  </conditionalFormatting>
  <conditionalFormatting sqref="Z719:Z721">
    <cfRule type="containsText" dxfId="1419" priority="1454" operator="containsText" text="NOK">
      <formula>NOT(ISERROR(SEARCH("NOK",Z719)))</formula>
    </cfRule>
  </conditionalFormatting>
  <conditionalFormatting sqref="Z719:Z721">
    <cfRule type="beginsWith" dxfId="1418" priority="1453" operator="beginsWith" text="OK">
      <formula>LEFT(Z719,LEN("OK"))="OK"</formula>
    </cfRule>
  </conditionalFormatting>
  <conditionalFormatting sqref="Z719:Z721">
    <cfRule type="containsText" dxfId="1417" priority="1452" operator="containsText" text="NOK">
      <formula>NOT(ISERROR(SEARCH("NOK",Z719)))</formula>
    </cfRule>
  </conditionalFormatting>
  <conditionalFormatting sqref="Z719:Z721">
    <cfRule type="beginsWith" dxfId="1416" priority="1451" operator="beginsWith" text="OK">
      <formula>LEFT(Z719,LEN("OK"))="OK"</formula>
    </cfRule>
  </conditionalFormatting>
  <conditionalFormatting sqref="Z722:Z724">
    <cfRule type="containsText" dxfId="1415" priority="1450" operator="containsText" text="NOK">
      <formula>NOT(ISERROR(SEARCH("NOK",Z722)))</formula>
    </cfRule>
  </conditionalFormatting>
  <conditionalFormatting sqref="Z722:Z724">
    <cfRule type="beginsWith" dxfId="1414" priority="1449" operator="beginsWith" text="OK">
      <formula>LEFT(Z722,LEN("OK"))="OK"</formula>
    </cfRule>
  </conditionalFormatting>
  <conditionalFormatting sqref="Z722:Z724">
    <cfRule type="containsText" dxfId="1413" priority="1448" operator="containsText" text="NOK">
      <formula>NOT(ISERROR(SEARCH("NOK",Z722)))</formula>
    </cfRule>
  </conditionalFormatting>
  <conditionalFormatting sqref="Z722:Z724">
    <cfRule type="beginsWith" dxfId="1412" priority="1447" operator="beginsWith" text="OK">
      <formula>LEFT(Z722,LEN("OK"))="OK"</formula>
    </cfRule>
  </conditionalFormatting>
  <conditionalFormatting sqref="Z725:Z727">
    <cfRule type="containsText" dxfId="1411" priority="1446" operator="containsText" text="NOK">
      <formula>NOT(ISERROR(SEARCH("NOK",Z725)))</formula>
    </cfRule>
  </conditionalFormatting>
  <conditionalFormatting sqref="Z725:Z727">
    <cfRule type="beginsWith" dxfId="1410" priority="1445" operator="beginsWith" text="OK">
      <formula>LEFT(Z725,LEN("OK"))="OK"</formula>
    </cfRule>
  </conditionalFormatting>
  <conditionalFormatting sqref="Z725:Z727">
    <cfRule type="containsText" dxfId="1409" priority="1444" operator="containsText" text="NOK">
      <formula>NOT(ISERROR(SEARCH("NOK",Z725)))</formula>
    </cfRule>
  </conditionalFormatting>
  <conditionalFormatting sqref="Z725:Z727">
    <cfRule type="beginsWith" dxfId="1408" priority="1443" operator="beginsWith" text="OK">
      <formula>LEFT(Z725,LEN("OK"))="OK"</formula>
    </cfRule>
  </conditionalFormatting>
  <conditionalFormatting sqref="Z728:Z842">
    <cfRule type="containsText" dxfId="1407" priority="1442" operator="containsText" text="NOK">
      <formula>NOT(ISERROR(SEARCH("NOK",Z728)))</formula>
    </cfRule>
  </conditionalFormatting>
  <conditionalFormatting sqref="Z728:Z842">
    <cfRule type="beginsWith" dxfId="1406" priority="1441" operator="beginsWith" text="OK">
      <formula>LEFT(Z728,LEN("OK"))="OK"</formula>
    </cfRule>
  </conditionalFormatting>
  <conditionalFormatting sqref="Z728:Z842">
    <cfRule type="containsText" dxfId="1405" priority="1440" operator="containsText" text="NOK">
      <formula>NOT(ISERROR(SEARCH("NOK",Z728)))</formula>
    </cfRule>
  </conditionalFormatting>
  <conditionalFormatting sqref="Z728:Z842">
    <cfRule type="beginsWith" dxfId="1404" priority="1439" operator="beginsWith" text="OK">
      <formula>LEFT(Z728,LEN("OK"))="OK"</formula>
    </cfRule>
  </conditionalFormatting>
  <conditionalFormatting sqref="Z843:Z845">
    <cfRule type="containsText" dxfId="1403" priority="1438" operator="containsText" text="NOK">
      <formula>NOT(ISERROR(SEARCH("NOK",Z843)))</formula>
    </cfRule>
  </conditionalFormatting>
  <conditionalFormatting sqref="Z843:Z845">
    <cfRule type="beginsWith" dxfId="1402" priority="1437" operator="beginsWith" text="OK">
      <formula>LEFT(Z843,LEN("OK"))="OK"</formula>
    </cfRule>
  </conditionalFormatting>
  <conditionalFormatting sqref="Z843:Z845">
    <cfRule type="containsText" dxfId="1401" priority="1436" operator="containsText" text="NOK">
      <formula>NOT(ISERROR(SEARCH("NOK",Z843)))</formula>
    </cfRule>
  </conditionalFormatting>
  <conditionalFormatting sqref="Z843:Z845">
    <cfRule type="beginsWith" dxfId="1400" priority="1435" operator="beginsWith" text="OK">
      <formula>LEFT(Z843,LEN("OK"))="OK"</formula>
    </cfRule>
  </conditionalFormatting>
  <conditionalFormatting sqref="Z846:Z848">
    <cfRule type="containsText" dxfId="1399" priority="1434" operator="containsText" text="NOK">
      <formula>NOT(ISERROR(SEARCH("NOK",Z846)))</formula>
    </cfRule>
  </conditionalFormatting>
  <conditionalFormatting sqref="Z846:Z848">
    <cfRule type="beginsWith" dxfId="1398" priority="1433" operator="beginsWith" text="OK">
      <formula>LEFT(Z846,LEN("OK"))="OK"</formula>
    </cfRule>
  </conditionalFormatting>
  <conditionalFormatting sqref="Z846:Z848">
    <cfRule type="containsText" dxfId="1397" priority="1432" operator="containsText" text="NOK">
      <formula>NOT(ISERROR(SEARCH("NOK",Z846)))</formula>
    </cfRule>
  </conditionalFormatting>
  <conditionalFormatting sqref="Z846:Z848">
    <cfRule type="beginsWith" dxfId="1396" priority="1431" operator="beginsWith" text="OK">
      <formula>LEFT(Z846,LEN("OK"))="OK"</formula>
    </cfRule>
  </conditionalFormatting>
  <conditionalFormatting sqref="Z849:Z851">
    <cfRule type="containsText" dxfId="1395" priority="1430" operator="containsText" text="NOK">
      <formula>NOT(ISERROR(SEARCH("NOK",Z849)))</formula>
    </cfRule>
  </conditionalFormatting>
  <conditionalFormatting sqref="Z849:Z851">
    <cfRule type="beginsWith" dxfId="1394" priority="1429" operator="beginsWith" text="OK">
      <formula>LEFT(Z849,LEN("OK"))="OK"</formula>
    </cfRule>
  </conditionalFormatting>
  <conditionalFormatting sqref="Z849:Z851">
    <cfRule type="containsText" dxfId="1393" priority="1428" operator="containsText" text="NOK">
      <formula>NOT(ISERROR(SEARCH("NOK",Z849)))</formula>
    </cfRule>
  </conditionalFormatting>
  <conditionalFormatting sqref="Z849:Z851">
    <cfRule type="beginsWith" dxfId="1392" priority="1427" operator="beginsWith" text="OK">
      <formula>LEFT(Z849,LEN("OK"))="OK"</formula>
    </cfRule>
  </conditionalFormatting>
  <conditionalFormatting sqref="Z852:Z854">
    <cfRule type="containsText" dxfId="1391" priority="1426" operator="containsText" text="NOK">
      <formula>NOT(ISERROR(SEARCH("NOK",Z852)))</formula>
    </cfRule>
  </conditionalFormatting>
  <conditionalFormatting sqref="Z852:Z854">
    <cfRule type="beginsWith" dxfId="1390" priority="1425" operator="beginsWith" text="OK">
      <formula>LEFT(Z852,LEN("OK"))="OK"</formula>
    </cfRule>
  </conditionalFormatting>
  <conditionalFormatting sqref="Z852:Z854">
    <cfRule type="containsText" dxfId="1389" priority="1424" operator="containsText" text="NOK">
      <formula>NOT(ISERROR(SEARCH("NOK",Z852)))</formula>
    </cfRule>
  </conditionalFormatting>
  <conditionalFormatting sqref="Z852:Z854">
    <cfRule type="beginsWith" dxfId="1388" priority="1423" operator="beginsWith" text="OK">
      <formula>LEFT(Z852,LEN("OK"))="OK"</formula>
    </cfRule>
  </conditionalFormatting>
  <conditionalFormatting sqref="Z855:Z857">
    <cfRule type="containsText" dxfId="1387" priority="1422" operator="containsText" text="NOK">
      <formula>NOT(ISERROR(SEARCH("NOK",Z855)))</formula>
    </cfRule>
  </conditionalFormatting>
  <conditionalFormatting sqref="Z855:Z857">
    <cfRule type="beginsWith" dxfId="1386" priority="1421" operator="beginsWith" text="OK">
      <formula>LEFT(Z855,LEN("OK"))="OK"</formula>
    </cfRule>
  </conditionalFormatting>
  <conditionalFormatting sqref="Z855:Z857">
    <cfRule type="containsText" dxfId="1385" priority="1420" operator="containsText" text="NOK">
      <formula>NOT(ISERROR(SEARCH("NOK",Z855)))</formula>
    </cfRule>
  </conditionalFormatting>
  <conditionalFormatting sqref="Z855:Z857">
    <cfRule type="beginsWith" dxfId="1384" priority="1419" operator="beginsWith" text="OK">
      <formula>LEFT(Z855,LEN("OK"))="OK"</formula>
    </cfRule>
  </conditionalFormatting>
  <conditionalFormatting sqref="Z858:Z860">
    <cfRule type="containsText" dxfId="1383" priority="1418" operator="containsText" text="NOK">
      <formula>NOT(ISERROR(SEARCH("NOK",Z858)))</formula>
    </cfRule>
  </conditionalFormatting>
  <conditionalFormatting sqref="Z858:Z860">
    <cfRule type="beginsWith" dxfId="1382" priority="1417" operator="beginsWith" text="OK">
      <formula>LEFT(Z858,LEN("OK"))="OK"</formula>
    </cfRule>
  </conditionalFormatting>
  <conditionalFormatting sqref="Z858:Z860">
    <cfRule type="containsText" dxfId="1381" priority="1416" operator="containsText" text="NOK">
      <formula>NOT(ISERROR(SEARCH("NOK",Z858)))</formula>
    </cfRule>
  </conditionalFormatting>
  <conditionalFormatting sqref="Z858:Z860">
    <cfRule type="beginsWith" dxfId="1380" priority="1415" operator="beginsWith" text="OK">
      <formula>LEFT(Z858,LEN("OK"))="OK"</formula>
    </cfRule>
  </conditionalFormatting>
  <conditionalFormatting sqref="Z861:Z863">
    <cfRule type="containsText" dxfId="1379" priority="1414" operator="containsText" text="NOK">
      <formula>NOT(ISERROR(SEARCH("NOK",Z861)))</formula>
    </cfRule>
  </conditionalFormatting>
  <conditionalFormatting sqref="Z861:Z863">
    <cfRule type="beginsWith" dxfId="1378" priority="1413" operator="beginsWith" text="OK">
      <formula>LEFT(Z861,LEN("OK"))="OK"</formula>
    </cfRule>
  </conditionalFormatting>
  <conditionalFormatting sqref="Z861:Z863">
    <cfRule type="containsText" dxfId="1377" priority="1412" operator="containsText" text="NOK">
      <formula>NOT(ISERROR(SEARCH("NOK",Z861)))</formula>
    </cfRule>
  </conditionalFormatting>
  <conditionalFormatting sqref="Z861:Z863">
    <cfRule type="beginsWith" dxfId="1376" priority="1411" operator="beginsWith" text="OK">
      <formula>LEFT(Z861,LEN("OK"))="OK"</formula>
    </cfRule>
  </conditionalFormatting>
  <conditionalFormatting sqref="Z864:Z866">
    <cfRule type="containsText" dxfId="1375" priority="1410" operator="containsText" text="NOK">
      <formula>NOT(ISERROR(SEARCH("NOK",Z864)))</formula>
    </cfRule>
  </conditionalFormatting>
  <conditionalFormatting sqref="Z864:Z866">
    <cfRule type="beginsWith" dxfId="1374" priority="1409" operator="beginsWith" text="OK">
      <formula>LEFT(Z864,LEN("OK"))="OK"</formula>
    </cfRule>
  </conditionalFormatting>
  <conditionalFormatting sqref="Z864:Z866">
    <cfRule type="containsText" dxfId="1373" priority="1408" operator="containsText" text="NOK">
      <formula>NOT(ISERROR(SEARCH("NOK",Z864)))</formula>
    </cfRule>
  </conditionalFormatting>
  <conditionalFormatting sqref="Z864:Z866">
    <cfRule type="beginsWith" dxfId="1372" priority="1407" operator="beginsWith" text="OK">
      <formula>LEFT(Z864,LEN("OK"))="OK"</formula>
    </cfRule>
  </conditionalFormatting>
  <conditionalFormatting sqref="Z867:Z912">
    <cfRule type="containsText" dxfId="1371" priority="1406" operator="containsText" text="NOK">
      <formula>NOT(ISERROR(SEARCH("NOK",Z867)))</formula>
    </cfRule>
  </conditionalFormatting>
  <conditionalFormatting sqref="Z867:Z912">
    <cfRule type="beginsWith" dxfId="1370" priority="1405" operator="beginsWith" text="OK">
      <formula>LEFT(Z867,LEN("OK"))="OK"</formula>
    </cfRule>
  </conditionalFormatting>
  <conditionalFormatting sqref="Z867:Z912">
    <cfRule type="containsText" dxfId="1369" priority="1404" operator="containsText" text="NOK">
      <formula>NOT(ISERROR(SEARCH("NOK",Z867)))</formula>
    </cfRule>
  </conditionalFormatting>
  <conditionalFormatting sqref="Z867:Z912">
    <cfRule type="beginsWith" dxfId="1368" priority="1403" operator="beginsWith" text="OK">
      <formula>LEFT(Z867,LEN("OK"))="OK"</formula>
    </cfRule>
  </conditionalFormatting>
  <conditionalFormatting sqref="Z913:Z917">
    <cfRule type="containsText" dxfId="1367" priority="1402" operator="containsText" text="NOK">
      <formula>NOT(ISERROR(SEARCH("NOK",Z913)))</formula>
    </cfRule>
  </conditionalFormatting>
  <conditionalFormatting sqref="Z913:Z917">
    <cfRule type="beginsWith" dxfId="1366" priority="1401" operator="beginsWith" text="OK">
      <formula>LEFT(Z913,LEN("OK"))="OK"</formula>
    </cfRule>
  </conditionalFormatting>
  <conditionalFormatting sqref="Z913:Z917">
    <cfRule type="containsText" dxfId="1365" priority="1400" operator="containsText" text="NOK">
      <formula>NOT(ISERROR(SEARCH("NOK",Z913)))</formula>
    </cfRule>
  </conditionalFormatting>
  <conditionalFormatting sqref="Z913:Z917">
    <cfRule type="beginsWith" dxfId="1364" priority="1399" operator="beginsWith" text="OK">
      <formula>LEFT(Z913,LEN("OK"))="OK"</formula>
    </cfRule>
  </conditionalFormatting>
  <conditionalFormatting sqref="Z918:Z922">
    <cfRule type="containsText" dxfId="1363" priority="1398" operator="containsText" text="NOK">
      <formula>NOT(ISERROR(SEARCH("NOK",Z918)))</formula>
    </cfRule>
  </conditionalFormatting>
  <conditionalFormatting sqref="Z918:Z922">
    <cfRule type="beginsWith" dxfId="1362" priority="1397" operator="beginsWith" text="OK">
      <formula>LEFT(Z918,LEN("OK"))="OK"</formula>
    </cfRule>
  </conditionalFormatting>
  <conditionalFormatting sqref="Z918:Z922">
    <cfRule type="containsText" dxfId="1361" priority="1396" operator="containsText" text="NOK">
      <formula>NOT(ISERROR(SEARCH("NOK",Z918)))</formula>
    </cfRule>
  </conditionalFormatting>
  <conditionalFormatting sqref="Z918:Z922">
    <cfRule type="beginsWith" dxfId="1360" priority="1395" operator="beginsWith" text="OK">
      <formula>LEFT(Z918,LEN("OK"))="OK"</formula>
    </cfRule>
  </conditionalFormatting>
  <conditionalFormatting sqref="Z923:Z927">
    <cfRule type="containsText" dxfId="1359" priority="1394" operator="containsText" text="NOK">
      <formula>NOT(ISERROR(SEARCH("NOK",Z923)))</formula>
    </cfRule>
  </conditionalFormatting>
  <conditionalFormatting sqref="Z923:Z927">
    <cfRule type="beginsWith" dxfId="1358" priority="1393" operator="beginsWith" text="OK">
      <formula>LEFT(Z923,LEN("OK"))="OK"</formula>
    </cfRule>
  </conditionalFormatting>
  <conditionalFormatting sqref="Z923:Z927">
    <cfRule type="containsText" dxfId="1357" priority="1392" operator="containsText" text="NOK">
      <formula>NOT(ISERROR(SEARCH("NOK",Z923)))</formula>
    </cfRule>
  </conditionalFormatting>
  <conditionalFormatting sqref="Z923:Z927">
    <cfRule type="beginsWith" dxfId="1356" priority="1391" operator="beginsWith" text="OK">
      <formula>LEFT(Z923,LEN("OK"))="OK"</formula>
    </cfRule>
  </conditionalFormatting>
  <conditionalFormatting sqref="Z928:Z932">
    <cfRule type="containsText" dxfId="1355" priority="1390" operator="containsText" text="NOK">
      <formula>NOT(ISERROR(SEARCH("NOK",Z928)))</formula>
    </cfRule>
  </conditionalFormatting>
  <conditionalFormatting sqref="Z928:Z932">
    <cfRule type="beginsWith" dxfId="1354" priority="1389" operator="beginsWith" text="OK">
      <formula>LEFT(Z928,LEN("OK"))="OK"</formula>
    </cfRule>
  </conditionalFormatting>
  <conditionalFormatting sqref="Z928:Z932">
    <cfRule type="containsText" dxfId="1353" priority="1388" operator="containsText" text="NOK">
      <formula>NOT(ISERROR(SEARCH("NOK",Z928)))</formula>
    </cfRule>
  </conditionalFormatting>
  <conditionalFormatting sqref="Z928:Z932">
    <cfRule type="beginsWith" dxfId="1352" priority="1387" operator="beginsWith" text="OK">
      <formula>LEFT(Z928,LEN("OK"))="OK"</formula>
    </cfRule>
  </conditionalFormatting>
  <conditionalFormatting sqref="Z933:Z937">
    <cfRule type="containsText" dxfId="1351" priority="1386" operator="containsText" text="NOK">
      <formula>NOT(ISERROR(SEARCH("NOK",Z933)))</formula>
    </cfRule>
  </conditionalFormatting>
  <conditionalFormatting sqref="Z933:Z937">
    <cfRule type="beginsWith" dxfId="1350" priority="1385" operator="beginsWith" text="OK">
      <formula>LEFT(Z933,LEN("OK"))="OK"</formula>
    </cfRule>
  </conditionalFormatting>
  <conditionalFormatting sqref="Z933:Z937">
    <cfRule type="containsText" dxfId="1349" priority="1384" operator="containsText" text="NOK">
      <formula>NOT(ISERROR(SEARCH("NOK",Z933)))</formula>
    </cfRule>
  </conditionalFormatting>
  <conditionalFormatting sqref="Z933:Z937">
    <cfRule type="beginsWith" dxfId="1348" priority="1383" operator="beginsWith" text="OK">
      <formula>LEFT(Z933,LEN("OK"))="OK"</formula>
    </cfRule>
  </conditionalFormatting>
  <conditionalFormatting sqref="Z938:Z942">
    <cfRule type="containsText" dxfId="1347" priority="1382" operator="containsText" text="NOK">
      <formula>NOT(ISERROR(SEARCH("NOK",Z938)))</formula>
    </cfRule>
  </conditionalFormatting>
  <conditionalFormatting sqref="Z938:Z942">
    <cfRule type="beginsWith" dxfId="1346" priority="1381" operator="beginsWith" text="OK">
      <formula>LEFT(Z938,LEN("OK"))="OK"</formula>
    </cfRule>
  </conditionalFormatting>
  <conditionalFormatting sqref="Z938:Z942">
    <cfRule type="containsText" dxfId="1345" priority="1380" operator="containsText" text="NOK">
      <formula>NOT(ISERROR(SEARCH("NOK",Z938)))</formula>
    </cfRule>
  </conditionalFormatting>
  <conditionalFormatting sqref="Z938:Z942">
    <cfRule type="beginsWith" dxfId="1344" priority="1379" operator="beginsWith" text="OK">
      <formula>LEFT(Z938,LEN("OK"))="OK"</formula>
    </cfRule>
  </conditionalFormatting>
  <conditionalFormatting sqref="Z943:Z947">
    <cfRule type="containsText" dxfId="1343" priority="1378" operator="containsText" text="NOK">
      <formula>NOT(ISERROR(SEARCH("NOK",Z943)))</formula>
    </cfRule>
  </conditionalFormatting>
  <conditionalFormatting sqref="Z943:Z947">
    <cfRule type="beginsWith" dxfId="1342" priority="1377" operator="beginsWith" text="OK">
      <formula>LEFT(Z943,LEN("OK"))="OK"</formula>
    </cfRule>
  </conditionalFormatting>
  <conditionalFormatting sqref="Z943:Z947">
    <cfRule type="containsText" dxfId="1341" priority="1376" operator="containsText" text="NOK">
      <formula>NOT(ISERROR(SEARCH("NOK",Z943)))</formula>
    </cfRule>
  </conditionalFormatting>
  <conditionalFormatting sqref="Z943:Z947">
    <cfRule type="beginsWith" dxfId="1340" priority="1375" operator="beginsWith" text="OK">
      <formula>LEFT(Z943,LEN("OK"))="OK"</formula>
    </cfRule>
  </conditionalFormatting>
  <conditionalFormatting sqref="Z948:Z952">
    <cfRule type="containsText" dxfId="1339" priority="1374" operator="containsText" text="NOK">
      <formula>NOT(ISERROR(SEARCH("NOK",Z948)))</formula>
    </cfRule>
  </conditionalFormatting>
  <conditionalFormatting sqref="Z948:Z952">
    <cfRule type="beginsWith" dxfId="1338" priority="1373" operator="beginsWith" text="OK">
      <formula>LEFT(Z948,LEN("OK"))="OK"</formula>
    </cfRule>
  </conditionalFormatting>
  <conditionalFormatting sqref="Z948:Z952">
    <cfRule type="containsText" dxfId="1337" priority="1372" operator="containsText" text="NOK">
      <formula>NOT(ISERROR(SEARCH("NOK",Z948)))</formula>
    </cfRule>
  </conditionalFormatting>
  <conditionalFormatting sqref="Z948:Z952">
    <cfRule type="beginsWith" dxfId="1336" priority="1371" operator="beginsWith" text="OK">
      <formula>LEFT(Z948,LEN("OK"))="OK"</formula>
    </cfRule>
  </conditionalFormatting>
  <conditionalFormatting sqref="Z953:Z957">
    <cfRule type="containsText" dxfId="1335" priority="1370" operator="containsText" text="NOK">
      <formula>NOT(ISERROR(SEARCH("NOK",Z953)))</formula>
    </cfRule>
  </conditionalFormatting>
  <conditionalFormatting sqref="Z953:Z957">
    <cfRule type="beginsWith" dxfId="1334" priority="1369" operator="beginsWith" text="OK">
      <formula>LEFT(Z953,LEN("OK"))="OK"</formula>
    </cfRule>
  </conditionalFormatting>
  <conditionalFormatting sqref="Z953:Z957">
    <cfRule type="containsText" dxfId="1333" priority="1368" operator="containsText" text="NOK">
      <formula>NOT(ISERROR(SEARCH("NOK",Z953)))</formula>
    </cfRule>
  </conditionalFormatting>
  <conditionalFormatting sqref="Z953:Z957">
    <cfRule type="beginsWith" dxfId="1332" priority="1367" operator="beginsWith" text="OK">
      <formula>LEFT(Z953,LEN("OK"))="OK"</formula>
    </cfRule>
  </conditionalFormatting>
  <conditionalFormatting sqref="Z958:Z990">
    <cfRule type="containsText" dxfId="1331" priority="1366" operator="containsText" text="NOK">
      <formula>NOT(ISERROR(SEARCH("NOK",Z958)))</formula>
    </cfRule>
  </conditionalFormatting>
  <conditionalFormatting sqref="Z958:Z990">
    <cfRule type="beginsWith" dxfId="1330" priority="1365" operator="beginsWith" text="OK">
      <formula>LEFT(Z958,LEN("OK"))="OK"</formula>
    </cfRule>
  </conditionalFormatting>
  <conditionalFormatting sqref="Z958:Z990">
    <cfRule type="containsText" dxfId="1329" priority="1364" operator="containsText" text="NOK">
      <formula>NOT(ISERROR(SEARCH("NOK",Z958)))</formula>
    </cfRule>
  </conditionalFormatting>
  <conditionalFormatting sqref="Z958:Z990">
    <cfRule type="beginsWith" dxfId="1328" priority="1363" operator="beginsWith" text="OK">
      <formula>LEFT(Z958,LEN("OK"))="OK"</formula>
    </cfRule>
  </conditionalFormatting>
  <conditionalFormatting sqref="Z991:Z995">
    <cfRule type="containsText" dxfId="1327" priority="1362" operator="containsText" text="NOK">
      <formula>NOT(ISERROR(SEARCH("NOK",Z991)))</formula>
    </cfRule>
  </conditionalFormatting>
  <conditionalFormatting sqref="Z991:Z995">
    <cfRule type="beginsWith" dxfId="1326" priority="1361" operator="beginsWith" text="OK">
      <formula>LEFT(Z991,LEN("OK"))="OK"</formula>
    </cfRule>
  </conditionalFormatting>
  <conditionalFormatting sqref="Z991:Z995">
    <cfRule type="containsText" dxfId="1325" priority="1360" operator="containsText" text="NOK">
      <formula>NOT(ISERROR(SEARCH("NOK",Z991)))</formula>
    </cfRule>
  </conditionalFormatting>
  <conditionalFormatting sqref="Z991:Z995">
    <cfRule type="beginsWith" dxfId="1324" priority="1359" operator="beginsWith" text="OK">
      <formula>LEFT(Z991,LEN("OK"))="OK"</formula>
    </cfRule>
  </conditionalFormatting>
  <conditionalFormatting sqref="Z996:Z1000">
    <cfRule type="containsText" dxfId="1323" priority="1358" operator="containsText" text="NOK">
      <formula>NOT(ISERROR(SEARCH("NOK",Z996)))</formula>
    </cfRule>
  </conditionalFormatting>
  <conditionalFormatting sqref="Z996:Z1000">
    <cfRule type="beginsWith" dxfId="1322" priority="1357" operator="beginsWith" text="OK">
      <formula>LEFT(Z996,LEN("OK"))="OK"</formula>
    </cfRule>
  </conditionalFormatting>
  <conditionalFormatting sqref="Z996:Z1000">
    <cfRule type="containsText" dxfId="1321" priority="1356" operator="containsText" text="NOK">
      <formula>NOT(ISERROR(SEARCH("NOK",Z996)))</formula>
    </cfRule>
  </conditionalFormatting>
  <conditionalFormatting sqref="Z996:Z1000">
    <cfRule type="beginsWith" dxfId="1320" priority="1355" operator="beginsWith" text="OK">
      <formula>LEFT(Z996,LEN("OK"))="OK"</formula>
    </cfRule>
  </conditionalFormatting>
  <conditionalFormatting sqref="Z1001:Z1005">
    <cfRule type="containsText" dxfId="1319" priority="1354" operator="containsText" text="NOK">
      <formula>NOT(ISERROR(SEARCH("NOK",Z1001)))</formula>
    </cfRule>
  </conditionalFormatting>
  <conditionalFormatting sqref="Z1001:Z1005">
    <cfRule type="beginsWith" dxfId="1318" priority="1353" operator="beginsWith" text="OK">
      <formula>LEFT(Z1001,LEN("OK"))="OK"</formula>
    </cfRule>
  </conditionalFormatting>
  <conditionalFormatting sqref="Z1001:Z1005">
    <cfRule type="containsText" dxfId="1317" priority="1352" operator="containsText" text="NOK">
      <formula>NOT(ISERROR(SEARCH("NOK",Z1001)))</formula>
    </cfRule>
  </conditionalFormatting>
  <conditionalFormatting sqref="Z1001:Z1005">
    <cfRule type="beginsWith" dxfId="1316" priority="1351" operator="beginsWith" text="OK">
      <formula>LEFT(Z1001,LEN("OK"))="OK"</formula>
    </cfRule>
  </conditionalFormatting>
  <conditionalFormatting sqref="Z1006:Z1057">
    <cfRule type="containsText" dxfId="1315" priority="1350" operator="containsText" text="NOK">
      <formula>NOT(ISERROR(SEARCH("NOK",Z1006)))</formula>
    </cfRule>
  </conditionalFormatting>
  <conditionalFormatting sqref="Z1006:Z1057">
    <cfRule type="beginsWith" dxfId="1314" priority="1349" operator="beginsWith" text="OK">
      <formula>LEFT(Z1006,LEN("OK"))="OK"</formula>
    </cfRule>
  </conditionalFormatting>
  <conditionalFormatting sqref="Z1006:Z1057">
    <cfRule type="containsText" dxfId="1313" priority="1348" operator="containsText" text="NOK">
      <formula>NOT(ISERROR(SEARCH("NOK",Z1006)))</formula>
    </cfRule>
  </conditionalFormatting>
  <conditionalFormatting sqref="Z1006:Z1057">
    <cfRule type="beginsWith" dxfId="1312" priority="1347" operator="beginsWith" text="OK">
      <formula>LEFT(Z1006,LEN("OK"))="OK"</formula>
    </cfRule>
  </conditionalFormatting>
  <conditionalFormatting sqref="Z1058:Z1075">
    <cfRule type="containsText" dxfId="1311" priority="1346" operator="containsText" text="NOK">
      <formula>NOT(ISERROR(SEARCH("NOK",Z1058)))</formula>
    </cfRule>
  </conditionalFormatting>
  <conditionalFormatting sqref="Z1058:Z1075">
    <cfRule type="beginsWith" dxfId="1310" priority="1345" operator="beginsWith" text="OK">
      <formula>LEFT(Z1058,LEN("OK"))="OK"</formula>
    </cfRule>
  </conditionalFormatting>
  <conditionalFormatting sqref="Z1058:Z1075">
    <cfRule type="containsText" dxfId="1309" priority="1344" operator="containsText" text="NOK">
      <formula>NOT(ISERROR(SEARCH("NOK",Z1058)))</formula>
    </cfRule>
  </conditionalFormatting>
  <conditionalFormatting sqref="Z1058:Z1075">
    <cfRule type="beginsWith" dxfId="1308" priority="1343" operator="beginsWith" text="OK">
      <formula>LEFT(Z1058,LEN("OK"))="OK"</formula>
    </cfRule>
  </conditionalFormatting>
  <conditionalFormatting sqref="Z1076:Z1080">
    <cfRule type="containsText" dxfId="1307" priority="1342" operator="containsText" text="NOK">
      <formula>NOT(ISERROR(SEARCH("NOK",Z1076)))</formula>
    </cfRule>
  </conditionalFormatting>
  <conditionalFormatting sqref="Z1076:Z1080">
    <cfRule type="beginsWith" dxfId="1306" priority="1341" operator="beginsWith" text="OK">
      <formula>LEFT(Z1076,LEN("OK"))="OK"</formula>
    </cfRule>
  </conditionalFormatting>
  <conditionalFormatting sqref="Z1076:Z1080">
    <cfRule type="containsText" dxfId="1305" priority="1340" operator="containsText" text="NOK">
      <formula>NOT(ISERROR(SEARCH("NOK",Z1076)))</formula>
    </cfRule>
  </conditionalFormatting>
  <conditionalFormatting sqref="Z1076:Z1080">
    <cfRule type="beginsWith" dxfId="1304" priority="1339" operator="beginsWith" text="OK">
      <formula>LEFT(Z1076,LEN("OK"))="OK"</formula>
    </cfRule>
  </conditionalFormatting>
  <conditionalFormatting sqref="Z1081:Z1085">
    <cfRule type="containsText" dxfId="1303" priority="1338" operator="containsText" text="NOK">
      <formula>NOT(ISERROR(SEARCH("NOK",Z1081)))</formula>
    </cfRule>
  </conditionalFormatting>
  <conditionalFormatting sqref="Z1081:Z1085">
    <cfRule type="beginsWith" dxfId="1302" priority="1337" operator="beginsWith" text="OK">
      <formula>LEFT(Z1081,LEN("OK"))="OK"</formula>
    </cfRule>
  </conditionalFormatting>
  <conditionalFormatting sqref="Z1081:Z1085">
    <cfRule type="containsText" dxfId="1301" priority="1336" operator="containsText" text="NOK">
      <formula>NOT(ISERROR(SEARCH("NOK",Z1081)))</formula>
    </cfRule>
  </conditionalFormatting>
  <conditionalFormatting sqref="Z1081:Z1085">
    <cfRule type="beginsWith" dxfId="1300" priority="1335" operator="beginsWith" text="OK">
      <formula>LEFT(Z1081,LEN("OK"))="OK"</formula>
    </cfRule>
  </conditionalFormatting>
  <conditionalFormatting sqref="Z1086:Z1090">
    <cfRule type="containsText" dxfId="1299" priority="1334" operator="containsText" text="NOK">
      <formula>NOT(ISERROR(SEARCH("NOK",Z1086)))</formula>
    </cfRule>
  </conditionalFormatting>
  <conditionalFormatting sqref="Z1086:Z1090">
    <cfRule type="beginsWith" dxfId="1298" priority="1333" operator="beginsWith" text="OK">
      <formula>LEFT(Z1086,LEN("OK"))="OK"</formula>
    </cfRule>
  </conditionalFormatting>
  <conditionalFormatting sqref="Z1086:Z1090">
    <cfRule type="containsText" dxfId="1297" priority="1332" operator="containsText" text="NOK">
      <formula>NOT(ISERROR(SEARCH("NOK",Z1086)))</formula>
    </cfRule>
  </conditionalFormatting>
  <conditionalFormatting sqref="Z1086:Z1090">
    <cfRule type="beginsWith" dxfId="1296" priority="1331" operator="beginsWith" text="OK">
      <formula>LEFT(Z1086,LEN("OK"))="OK"</formula>
    </cfRule>
  </conditionalFormatting>
  <conditionalFormatting sqref="Z1091:Z1100">
    <cfRule type="containsText" dxfId="1295" priority="1330" operator="containsText" text="NOK">
      <formula>NOT(ISERROR(SEARCH("NOK",Z1091)))</formula>
    </cfRule>
  </conditionalFormatting>
  <conditionalFormatting sqref="Z1091:Z1100">
    <cfRule type="beginsWith" dxfId="1294" priority="1329" operator="beginsWith" text="OK">
      <formula>LEFT(Z1091,LEN("OK"))="OK"</formula>
    </cfRule>
  </conditionalFormatting>
  <conditionalFormatting sqref="Z1091:Z1100">
    <cfRule type="containsText" dxfId="1293" priority="1328" operator="containsText" text="NOK">
      <formula>NOT(ISERROR(SEARCH("NOK",Z1091)))</formula>
    </cfRule>
  </conditionalFormatting>
  <conditionalFormatting sqref="Z1091:Z1100">
    <cfRule type="beginsWith" dxfId="1292" priority="1327" operator="beginsWith" text="OK">
      <formula>LEFT(Z1091,LEN("OK"))="OK"</formula>
    </cfRule>
  </conditionalFormatting>
  <conditionalFormatting sqref="Z1101:Z1105">
    <cfRule type="containsText" dxfId="1291" priority="1326" operator="containsText" text="NOK">
      <formula>NOT(ISERROR(SEARCH("NOK",Z1101)))</formula>
    </cfRule>
  </conditionalFormatting>
  <conditionalFormatting sqref="Z1101:Z1105">
    <cfRule type="beginsWith" dxfId="1290" priority="1325" operator="beginsWith" text="OK">
      <formula>LEFT(Z1101,LEN("OK"))="OK"</formula>
    </cfRule>
  </conditionalFormatting>
  <conditionalFormatting sqref="Z1101:Z1105">
    <cfRule type="containsText" dxfId="1289" priority="1324" operator="containsText" text="NOK">
      <formula>NOT(ISERROR(SEARCH("NOK",Z1101)))</formula>
    </cfRule>
  </conditionalFormatting>
  <conditionalFormatting sqref="Z1101:Z1105">
    <cfRule type="beginsWith" dxfId="1288" priority="1323" operator="beginsWith" text="OK">
      <formula>LEFT(Z1101,LEN("OK"))="OK"</formula>
    </cfRule>
  </conditionalFormatting>
  <conditionalFormatting sqref="Z1106:Z1110">
    <cfRule type="containsText" dxfId="1287" priority="1322" operator="containsText" text="NOK">
      <formula>NOT(ISERROR(SEARCH("NOK",Z1106)))</formula>
    </cfRule>
  </conditionalFormatting>
  <conditionalFormatting sqref="Z1106:Z1110">
    <cfRule type="beginsWith" dxfId="1286" priority="1321" operator="beginsWith" text="OK">
      <formula>LEFT(Z1106,LEN("OK"))="OK"</formula>
    </cfRule>
  </conditionalFormatting>
  <conditionalFormatting sqref="Z1106:Z1110">
    <cfRule type="containsText" dxfId="1285" priority="1320" operator="containsText" text="NOK">
      <formula>NOT(ISERROR(SEARCH("NOK",Z1106)))</formula>
    </cfRule>
  </conditionalFormatting>
  <conditionalFormatting sqref="Z1106:Z1110">
    <cfRule type="beginsWith" dxfId="1284" priority="1319" operator="beginsWith" text="OK">
      <formula>LEFT(Z1106,LEN("OK"))="OK"</formula>
    </cfRule>
  </conditionalFormatting>
  <conditionalFormatting sqref="Z1111:Z1115">
    <cfRule type="containsText" dxfId="1283" priority="1318" operator="containsText" text="NOK">
      <formula>NOT(ISERROR(SEARCH("NOK",Z1111)))</formula>
    </cfRule>
  </conditionalFormatting>
  <conditionalFormatting sqref="Z1111:Z1115">
    <cfRule type="beginsWith" dxfId="1282" priority="1317" operator="beginsWith" text="OK">
      <formula>LEFT(Z1111,LEN("OK"))="OK"</formula>
    </cfRule>
  </conditionalFormatting>
  <conditionalFormatting sqref="Z1111:Z1115">
    <cfRule type="containsText" dxfId="1281" priority="1316" operator="containsText" text="NOK">
      <formula>NOT(ISERROR(SEARCH("NOK",Z1111)))</formula>
    </cfRule>
  </conditionalFormatting>
  <conditionalFormatting sqref="Z1111:Z1115">
    <cfRule type="beginsWith" dxfId="1280" priority="1315" operator="beginsWith" text="OK">
      <formula>LEFT(Z1111,LEN("OK"))="OK"</formula>
    </cfRule>
  </conditionalFormatting>
  <conditionalFormatting sqref="Z1116:Z1120">
    <cfRule type="containsText" dxfId="1279" priority="1314" operator="containsText" text="NOK">
      <formula>NOT(ISERROR(SEARCH("NOK",Z1116)))</formula>
    </cfRule>
  </conditionalFormatting>
  <conditionalFormatting sqref="Z1116:Z1120">
    <cfRule type="beginsWith" dxfId="1278" priority="1313" operator="beginsWith" text="OK">
      <formula>LEFT(Z1116,LEN("OK"))="OK"</formula>
    </cfRule>
  </conditionalFormatting>
  <conditionalFormatting sqref="Z1116:Z1120">
    <cfRule type="containsText" dxfId="1277" priority="1312" operator="containsText" text="NOK">
      <formula>NOT(ISERROR(SEARCH("NOK",Z1116)))</formula>
    </cfRule>
  </conditionalFormatting>
  <conditionalFormatting sqref="Z1116:Z1120">
    <cfRule type="beginsWith" dxfId="1276" priority="1311" operator="beginsWith" text="OK">
      <formula>LEFT(Z1116,LEN("OK"))="OK"</formula>
    </cfRule>
  </conditionalFormatting>
  <conditionalFormatting sqref="Z1121:Z1126">
    <cfRule type="containsText" dxfId="1275" priority="1310" operator="containsText" text="NOK">
      <formula>NOT(ISERROR(SEARCH("NOK",Z1121)))</formula>
    </cfRule>
  </conditionalFormatting>
  <conditionalFormatting sqref="Z1121:Z1126">
    <cfRule type="beginsWith" dxfId="1274" priority="1309" operator="beginsWith" text="OK">
      <formula>LEFT(Z1121,LEN("OK"))="OK"</formula>
    </cfRule>
  </conditionalFormatting>
  <conditionalFormatting sqref="Z1121:Z1126">
    <cfRule type="containsText" dxfId="1273" priority="1308" operator="containsText" text="NOK">
      <formula>NOT(ISERROR(SEARCH("NOK",Z1121)))</formula>
    </cfRule>
  </conditionalFormatting>
  <conditionalFormatting sqref="Z1121:Z1126">
    <cfRule type="beginsWith" dxfId="1272" priority="1307" operator="beginsWith" text="OK">
      <formula>LEFT(Z1121,LEN("OK"))="OK"</formula>
    </cfRule>
  </conditionalFormatting>
  <conditionalFormatting sqref="Z1127:Z1132">
    <cfRule type="containsText" dxfId="1271" priority="1306" operator="containsText" text="NOK">
      <formula>NOT(ISERROR(SEARCH("NOK",Z1127)))</formula>
    </cfRule>
  </conditionalFormatting>
  <conditionalFormatting sqref="Z1127:Z1132">
    <cfRule type="beginsWith" dxfId="1270" priority="1305" operator="beginsWith" text="OK">
      <formula>LEFT(Z1127,LEN("OK"))="OK"</formula>
    </cfRule>
  </conditionalFormatting>
  <conditionalFormatting sqref="Z1127:Z1132">
    <cfRule type="containsText" dxfId="1269" priority="1304" operator="containsText" text="NOK">
      <formula>NOT(ISERROR(SEARCH("NOK",Z1127)))</formula>
    </cfRule>
  </conditionalFormatting>
  <conditionalFormatting sqref="Z1127:Z1132">
    <cfRule type="beginsWith" dxfId="1268" priority="1303" operator="beginsWith" text="OK">
      <formula>LEFT(Z1127,LEN("OK"))="OK"</formula>
    </cfRule>
  </conditionalFormatting>
  <conditionalFormatting sqref="Z1133:Z1138">
    <cfRule type="containsText" dxfId="1267" priority="1302" operator="containsText" text="NOK">
      <formula>NOT(ISERROR(SEARCH("NOK",Z1133)))</formula>
    </cfRule>
  </conditionalFormatting>
  <conditionalFormatting sqref="Z1133:Z1138">
    <cfRule type="beginsWith" dxfId="1266" priority="1301" operator="beginsWith" text="OK">
      <formula>LEFT(Z1133,LEN("OK"))="OK"</formula>
    </cfRule>
  </conditionalFormatting>
  <conditionalFormatting sqref="Z1133:Z1138">
    <cfRule type="containsText" dxfId="1265" priority="1300" operator="containsText" text="NOK">
      <formula>NOT(ISERROR(SEARCH("NOK",Z1133)))</formula>
    </cfRule>
  </conditionalFormatting>
  <conditionalFormatting sqref="Z1133:Z1138">
    <cfRule type="beginsWith" dxfId="1264" priority="1299" operator="beginsWith" text="OK">
      <formula>LEFT(Z1133,LEN("OK"))="OK"</formula>
    </cfRule>
  </conditionalFormatting>
  <conditionalFormatting sqref="Z1139:Z1144">
    <cfRule type="containsText" dxfId="1263" priority="1298" operator="containsText" text="NOK">
      <formula>NOT(ISERROR(SEARCH("NOK",Z1139)))</formula>
    </cfRule>
  </conditionalFormatting>
  <conditionalFormatting sqref="Z1139:Z1144">
    <cfRule type="beginsWith" dxfId="1262" priority="1297" operator="beginsWith" text="OK">
      <formula>LEFT(Z1139,LEN("OK"))="OK"</formula>
    </cfRule>
  </conditionalFormatting>
  <conditionalFormatting sqref="Z1139:Z1144">
    <cfRule type="containsText" dxfId="1261" priority="1296" operator="containsText" text="NOK">
      <formula>NOT(ISERROR(SEARCH("NOK",Z1139)))</formula>
    </cfRule>
  </conditionalFormatting>
  <conditionalFormatting sqref="Z1139:Z1144">
    <cfRule type="beginsWith" dxfId="1260" priority="1295" operator="beginsWith" text="OK">
      <formula>LEFT(Z1139,LEN("OK"))="OK"</formula>
    </cfRule>
  </conditionalFormatting>
  <conditionalFormatting sqref="Z1145:Z1150">
    <cfRule type="containsText" dxfId="1259" priority="1294" operator="containsText" text="NOK">
      <formula>NOT(ISERROR(SEARCH("NOK",Z1145)))</formula>
    </cfRule>
  </conditionalFormatting>
  <conditionalFormatting sqref="Z1145:Z1150">
    <cfRule type="beginsWith" dxfId="1258" priority="1293" operator="beginsWith" text="OK">
      <formula>LEFT(Z1145,LEN("OK"))="OK"</formula>
    </cfRule>
  </conditionalFormatting>
  <conditionalFormatting sqref="Z1145:Z1150">
    <cfRule type="containsText" dxfId="1257" priority="1292" operator="containsText" text="NOK">
      <formula>NOT(ISERROR(SEARCH("NOK",Z1145)))</formula>
    </cfRule>
  </conditionalFormatting>
  <conditionalFormatting sqref="Z1145:Z1150">
    <cfRule type="beginsWith" dxfId="1256" priority="1291" operator="beginsWith" text="OK">
      <formula>LEFT(Z1145,LEN("OK"))="OK"</formula>
    </cfRule>
  </conditionalFormatting>
  <conditionalFormatting sqref="Z1151:Z1182">
    <cfRule type="containsText" dxfId="1255" priority="1290" operator="containsText" text="NOK">
      <formula>NOT(ISERROR(SEARCH("NOK",Z1151)))</formula>
    </cfRule>
  </conditionalFormatting>
  <conditionalFormatting sqref="Z1151:Z1182">
    <cfRule type="beginsWith" dxfId="1254" priority="1289" operator="beginsWith" text="OK">
      <formula>LEFT(Z1151,LEN("OK"))="OK"</formula>
    </cfRule>
  </conditionalFormatting>
  <conditionalFormatting sqref="Z1151:Z1182">
    <cfRule type="containsText" dxfId="1253" priority="1288" operator="containsText" text="NOK">
      <formula>NOT(ISERROR(SEARCH("NOK",Z1151)))</formula>
    </cfRule>
  </conditionalFormatting>
  <conditionalFormatting sqref="Z1151:Z1182">
    <cfRule type="beginsWith" dxfId="1252" priority="1287" operator="beginsWith" text="OK">
      <formula>LEFT(Z1151,LEN("OK"))="OK"</formula>
    </cfRule>
  </conditionalFormatting>
  <conditionalFormatting sqref="Z1183:Z1188">
    <cfRule type="containsText" dxfId="1251" priority="1286" operator="containsText" text="NOK">
      <formula>NOT(ISERROR(SEARCH("NOK",Z1183)))</formula>
    </cfRule>
  </conditionalFormatting>
  <conditionalFormatting sqref="Z1183:Z1188">
    <cfRule type="beginsWith" dxfId="1250" priority="1285" operator="beginsWith" text="OK">
      <formula>LEFT(Z1183,LEN("OK"))="OK"</formula>
    </cfRule>
  </conditionalFormatting>
  <conditionalFormatting sqref="Z1183:Z1188">
    <cfRule type="containsText" dxfId="1249" priority="1284" operator="containsText" text="NOK">
      <formula>NOT(ISERROR(SEARCH("NOK",Z1183)))</formula>
    </cfRule>
  </conditionalFormatting>
  <conditionalFormatting sqref="Z1183:Z1188">
    <cfRule type="beginsWith" dxfId="1248" priority="1283" operator="beginsWith" text="OK">
      <formula>LEFT(Z1183,LEN("OK"))="OK"</formula>
    </cfRule>
  </conditionalFormatting>
  <conditionalFormatting sqref="Z1189:Z1194">
    <cfRule type="containsText" dxfId="1247" priority="1282" operator="containsText" text="NOK">
      <formula>NOT(ISERROR(SEARCH("NOK",Z1189)))</formula>
    </cfRule>
  </conditionalFormatting>
  <conditionalFormatting sqref="Z1189:Z1194">
    <cfRule type="beginsWith" dxfId="1246" priority="1281" operator="beginsWith" text="OK">
      <formula>LEFT(Z1189,LEN("OK"))="OK"</formula>
    </cfRule>
  </conditionalFormatting>
  <conditionalFormatting sqref="Z1189:Z1194">
    <cfRule type="containsText" dxfId="1245" priority="1280" operator="containsText" text="NOK">
      <formula>NOT(ISERROR(SEARCH("NOK",Z1189)))</formula>
    </cfRule>
  </conditionalFormatting>
  <conditionalFormatting sqref="Z1189:Z1194">
    <cfRule type="beginsWith" dxfId="1244" priority="1279" operator="beginsWith" text="OK">
      <formula>LEFT(Z1189,LEN("OK"))="OK"</formula>
    </cfRule>
  </conditionalFormatting>
  <conditionalFormatting sqref="Z1195:Z1200">
    <cfRule type="containsText" dxfId="1243" priority="1278" operator="containsText" text="NOK">
      <formula>NOT(ISERROR(SEARCH("NOK",Z1195)))</formula>
    </cfRule>
  </conditionalFormatting>
  <conditionalFormatting sqref="Z1195:Z1200">
    <cfRule type="beginsWith" dxfId="1242" priority="1277" operator="beginsWith" text="OK">
      <formula>LEFT(Z1195,LEN("OK"))="OK"</formula>
    </cfRule>
  </conditionalFormatting>
  <conditionalFormatting sqref="Z1195:Z1200">
    <cfRule type="containsText" dxfId="1241" priority="1276" operator="containsText" text="NOK">
      <formula>NOT(ISERROR(SEARCH("NOK",Z1195)))</formula>
    </cfRule>
  </conditionalFormatting>
  <conditionalFormatting sqref="Z1195:Z1200">
    <cfRule type="beginsWith" dxfId="1240" priority="1275" operator="beginsWith" text="OK">
      <formula>LEFT(Z1195,LEN("OK"))="OK"</formula>
    </cfRule>
  </conditionalFormatting>
  <conditionalFormatting sqref="Z1201:Z1206">
    <cfRule type="containsText" dxfId="1239" priority="1274" operator="containsText" text="NOK">
      <formula>NOT(ISERROR(SEARCH("NOK",Z1201)))</formula>
    </cfRule>
  </conditionalFormatting>
  <conditionalFormatting sqref="Z1201:Z1206">
    <cfRule type="beginsWith" dxfId="1238" priority="1273" operator="beginsWith" text="OK">
      <formula>LEFT(Z1201,LEN("OK"))="OK"</formula>
    </cfRule>
  </conditionalFormatting>
  <conditionalFormatting sqref="Z1201:Z1206">
    <cfRule type="containsText" dxfId="1237" priority="1272" operator="containsText" text="NOK">
      <formula>NOT(ISERROR(SEARCH("NOK",Z1201)))</formula>
    </cfRule>
  </conditionalFormatting>
  <conditionalFormatting sqref="Z1201:Z1206">
    <cfRule type="beginsWith" dxfId="1236" priority="1271" operator="beginsWith" text="OK">
      <formula>LEFT(Z1201,LEN("OK"))="OK"</formula>
    </cfRule>
  </conditionalFormatting>
  <conditionalFormatting sqref="Z1207:Z1212">
    <cfRule type="containsText" dxfId="1235" priority="1270" operator="containsText" text="NOK">
      <formula>NOT(ISERROR(SEARCH("NOK",Z1207)))</formula>
    </cfRule>
  </conditionalFormatting>
  <conditionalFormatting sqref="Z1207:Z1212">
    <cfRule type="beginsWith" dxfId="1234" priority="1269" operator="beginsWith" text="OK">
      <formula>LEFT(Z1207,LEN("OK"))="OK"</formula>
    </cfRule>
  </conditionalFormatting>
  <conditionalFormatting sqref="Z1207:Z1212">
    <cfRule type="containsText" dxfId="1233" priority="1268" operator="containsText" text="NOK">
      <formula>NOT(ISERROR(SEARCH("NOK",Z1207)))</formula>
    </cfRule>
  </conditionalFormatting>
  <conditionalFormatting sqref="Z1207:Z1212">
    <cfRule type="beginsWith" dxfId="1232" priority="1267" operator="beginsWith" text="OK">
      <formula>LEFT(Z1207,LEN("OK"))="OK"</formula>
    </cfRule>
  </conditionalFormatting>
  <conditionalFormatting sqref="Z1213:Z1218">
    <cfRule type="containsText" dxfId="1231" priority="1266" operator="containsText" text="NOK">
      <formula>NOT(ISERROR(SEARCH("NOK",Z1213)))</formula>
    </cfRule>
  </conditionalFormatting>
  <conditionalFormatting sqref="Z1213:Z1218">
    <cfRule type="beginsWith" dxfId="1230" priority="1265" operator="beginsWith" text="OK">
      <formula>LEFT(Z1213,LEN("OK"))="OK"</formula>
    </cfRule>
  </conditionalFormatting>
  <conditionalFormatting sqref="Z1213:Z1218">
    <cfRule type="containsText" dxfId="1229" priority="1264" operator="containsText" text="NOK">
      <formula>NOT(ISERROR(SEARCH("NOK",Z1213)))</formula>
    </cfRule>
  </conditionalFormatting>
  <conditionalFormatting sqref="Z1213:Z1218">
    <cfRule type="beginsWith" dxfId="1228" priority="1263" operator="beginsWith" text="OK">
      <formula>LEFT(Z1213,LEN("OK"))="OK"</formula>
    </cfRule>
  </conditionalFormatting>
  <conditionalFormatting sqref="Z1219:Z1224">
    <cfRule type="containsText" dxfId="1227" priority="1262" operator="containsText" text="NOK">
      <formula>NOT(ISERROR(SEARCH("NOK",Z1219)))</formula>
    </cfRule>
  </conditionalFormatting>
  <conditionalFormatting sqref="Z1219:Z1224">
    <cfRule type="beginsWith" dxfId="1226" priority="1261" operator="beginsWith" text="OK">
      <formula>LEFT(Z1219,LEN("OK"))="OK"</formula>
    </cfRule>
  </conditionalFormatting>
  <conditionalFormatting sqref="Z1219:Z1224">
    <cfRule type="containsText" dxfId="1225" priority="1260" operator="containsText" text="NOK">
      <formula>NOT(ISERROR(SEARCH("NOK",Z1219)))</formula>
    </cfRule>
  </conditionalFormatting>
  <conditionalFormatting sqref="Z1219:Z1224">
    <cfRule type="beginsWith" dxfId="1224" priority="1259" operator="beginsWith" text="OK">
      <formula>LEFT(Z1219,LEN("OK"))="OK"</formula>
    </cfRule>
  </conditionalFormatting>
  <conditionalFormatting sqref="Z1225:Z1230">
    <cfRule type="containsText" dxfId="1223" priority="1258" operator="containsText" text="NOK">
      <formula>NOT(ISERROR(SEARCH("NOK",Z1225)))</formula>
    </cfRule>
  </conditionalFormatting>
  <conditionalFormatting sqref="Z1225:Z1230">
    <cfRule type="beginsWith" dxfId="1222" priority="1257" operator="beginsWith" text="OK">
      <formula>LEFT(Z1225,LEN("OK"))="OK"</formula>
    </cfRule>
  </conditionalFormatting>
  <conditionalFormatting sqref="Z1225:Z1230">
    <cfRule type="containsText" dxfId="1221" priority="1256" operator="containsText" text="NOK">
      <formula>NOT(ISERROR(SEARCH("NOK",Z1225)))</formula>
    </cfRule>
  </conditionalFormatting>
  <conditionalFormatting sqref="Z1225:Z1230">
    <cfRule type="beginsWith" dxfId="1220" priority="1255" operator="beginsWith" text="OK">
      <formula>LEFT(Z1225,LEN("OK"))="OK"</formula>
    </cfRule>
  </conditionalFormatting>
  <conditionalFormatting sqref="Z1231:Z1236">
    <cfRule type="containsText" dxfId="1219" priority="1254" operator="containsText" text="NOK">
      <formula>NOT(ISERROR(SEARCH("NOK",Z1231)))</formula>
    </cfRule>
  </conditionalFormatting>
  <conditionalFormatting sqref="Z1231:Z1236">
    <cfRule type="beginsWith" dxfId="1218" priority="1253" operator="beginsWith" text="OK">
      <formula>LEFT(Z1231,LEN("OK"))="OK"</formula>
    </cfRule>
  </conditionalFormatting>
  <conditionalFormatting sqref="Z1231:Z1236">
    <cfRule type="containsText" dxfId="1217" priority="1252" operator="containsText" text="NOK">
      <formula>NOT(ISERROR(SEARCH("NOK",Z1231)))</formula>
    </cfRule>
  </conditionalFormatting>
  <conditionalFormatting sqref="Z1231:Z1236">
    <cfRule type="beginsWith" dxfId="1216" priority="1251" operator="beginsWith" text="OK">
      <formula>LEFT(Z1231,LEN("OK"))="OK"</formula>
    </cfRule>
  </conditionalFormatting>
  <conditionalFormatting sqref="Z1237:Z1293">
    <cfRule type="containsText" dxfId="1215" priority="1250" operator="containsText" text="NOK">
      <formula>NOT(ISERROR(SEARCH("NOK",Z1237)))</formula>
    </cfRule>
  </conditionalFormatting>
  <conditionalFormatting sqref="Z1237:Z1293">
    <cfRule type="beginsWith" dxfId="1214" priority="1249" operator="beginsWith" text="OK">
      <formula>LEFT(Z1237,LEN("OK"))="OK"</formula>
    </cfRule>
  </conditionalFormatting>
  <conditionalFormatting sqref="Z1237:Z1293">
    <cfRule type="containsText" dxfId="1213" priority="1248" operator="containsText" text="NOK">
      <formula>NOT(ISERROR(SEARCH("NOK",Z1237)))</formula>
    </cfRule>
  </conditionalFormatting>
  <conditionalFormatting sqref="Z1237:Z1293">
    <cfRule type="beginsWith" dxfId="1212" priority="1247" operator="beginsWith" text="OK">
      <formula>LEFT(Z1237,LEN("OK"))="OK"</formula>
    </cfRule>
  </conditionalFormatting>
  <conditionalFormatting sqref="Z1294:Z1298">
    <cfRule type="containsText" dxfId="1211" priority="1246" operator="containsText" text="NOK">
      <formula>NOT(ISERROR(SEARCH("NOK",Z1294)))</formula>
    </cfRule>
  </conditionalFormatting>
  <conditionalFormatting sqref="Z1294:Z1298">
    <cfRule type="beginsWith" dxfId="1210" priority="1245" operator="beginsWith" text="OK">
      <formula>LEFT(Z1294,LEN("OK"))="OK"</formula>
    </cfRule>
  </conditionalFormatting>
  <conditionalFormatting sqref="Z1294:Z1298">
    <cfRule type="containsText" dxfId="1209" priority="1244" operator="containsText" text="NOK">
      <formula>NOT(ISERROR(SEARCH("NOK",Z1294)))</formula>
    </cfRule>
  </conditionalFormatting>
  <conditionalFormatting sqref="Z1294:Z1298">
    <cfRule type="beginsWith" dxfId="1208" priority="1243" operator="beginsWith" text="OK">
      <formula>LEFT(Z1294,LEN("OK"))="OK"</formula>
    </cfRule>
  </conditionalFormatting>
  <conditionalFormatting sqref="Z1299:Z1303">
    <cfRule type="containsText" dxfId="1207" priority="1242" operator="containsText" text="NOK">
      <formula>NOT(ISERROR(SEARCH("NOK",Z1299)))</formula>
    </cfRule>
  </conditionalFormatting>
  <conditionalFormatting sqref="Z1299:Z1303">
    <cfRule type="beginsWith" dxfId="1206" priority="1241" operator="beginsWith" text="OK">
      <formula>LEFT(Z1299,LEN("OK"))="OK"</formula>
    </cfRule>
  </conditionalFormatting>
  <conditionalFormatting sqref="Z1299:Z1303">
    <cfRule type="containsText" dxfId="1205" priority="1240" operator="containsText" text="NOK">
      <formula>NOT(ISERROR(SEARCH("NOK",Z1299)))</formula>
    </cfRule>
  </conditionalFormatting>
  <conditionalFormatting sqref="Z1299:Z1303">
    <cfRule type="beginsWith" dxfId="1204" priority="1239" operator="beginsWith" text="OK">
      <formula>LEFT(Z1299,LEN("OK"))="OK"</formula>
    </cfRule>
  </conditionalFormatting>
  <conditionalFormatting sqref="Z1304:Z1308">
    <cfRule type="containsText" dxfId="1203" priority="1238" operator="containsText" text="NOK">
      <formula>NOT(ISERROR(SEARCH("NOK",Z1304)))</formula>
    </cfRule>
  </conditionalFormatting>
  <conditionalFormatting sqref="Z1304:Z1308">
    <cfRule type="beginsWith" dxfId="1202" priority="1237" operator="beginsWith" text="OK">
      <formula>LEFT(Z1304,LEN("OK"))="OK"</formula>
    </cfRule>
  </conditionalFormatting>
  <conditionalFormatting sqref="Z1304:Z1308">
    <cfRule type="containsText" dxfId="1201" priority="1236" operator="containsText" text="NOK">
      <formula>NOT(ISERROR(SEARCH("NOK",Z1304)))</formula>
    </cfRule>
  </conditionalFormatting>
  <conditionalFormatting sqref="Z1304:Z1308">
    <cfRule type="beginsWith" dxfId="1200" priority="1235" operator="beginsWith" text="OK">
      <formula>LEFT(Z1304,LEN("OK"))="OK"</formula>
    </cfRule>
  </conditionalFormatting>
  <conditionalFormatting sqref="Z1309:Z1313">
    <cfRule type="containsText" dxfId="1199" priority="1234" operator="containsText" text="NOK">
      <formula>NOT(ISERROR(SEARCH("NOK",Z1309)))</formula>
    </cfRule>
  </conditionalFormatting>
  <conditionalFormatting sqref="Z1309:Z1313">
    <cfRule type="beginsWith" dxfId="1198" priority="1233" operator="beginsWith" text="OK">
      <formula>LEFT(Z1309,LEN("OK"))="OK"</formula>
    </cfRule>
  </conditionalFormatting>
  <conditionalFormatting sqref="Z1309:Z1313">
    <cfRule type="containsText" dxfId="1197" priority="1232" operator="containsText" text="NOK">
      <formula>NOT(ISERROR(SEARCH("NOK",Z1309)))</formula>
    </cfRule>
  </conditionalFormatting>
  <conditionalFormatting sqref="Z1309:Z1313">
    <cfRule type="beginsWith" dxfId="1196" priority="1231" operator="beginsWith" text="OK">
      <formula>LEFT(Z1309,LEN("OK"))="OK"</formula>
    </cfRule>
  </conditionalFormatting>
  <conditionalFormatting sqref="Z1314:Z1318">
    <cfRule type="containsText" dxfId="1195" priority="1230" operator="containsText" text="NOK">
      <formula>NOT(ISERROR(SEARCH("NOK",Z1314)))</formula>
    </cfRule>
  </conditionalFormatting>
  <conditionalFormatting sqref="Z1314:Z1318">
    <cfRule type="beginsWith" dxfId="1194" priority="1229" operator="beginsWith" text="OK">
      <formula>LEFT(Z1314,LEN("OK"))="OK"</formula>
    </cfRule>
  </conditionalFormatting>
  <conditionalFormatting sqref="Z1314:Z1318">
    <cfRule type="containsText" dxfId="1193" priority="1228" operator="containsText" text="NOK">
      <formula>NOT(ISERROR(SEARCH("NOK",Z1314)))</formula>
    </cfRule>
  </conditionalFormatting>
  <conditionalFormatting sqref="Z1314:Z1318">
    <cfRule type="beginsWith" dxfId="1192" priority="1227" operator="beginsWith" text="OK">
      <formula>LEFT(Z1314,LEN("OK"))="OK"</formula>
    </cfRule>
  </conditionalFormatting>
  <conditionalFormatting sqref="Z1319:Z1323">
    <cfRule type="containsText" dxfId="1191" priority="1226" operator="containsText" text="NOK">
      <formula>NOT(ISERROR(SEARCH("NOK",Z1319)))</formula>
    </cfRule>
  </conditionalFormatting>
  <conditionalFormatting sqref="Z1319:Z1323">
    <cfRule type="beginsWith" dxfId="1190" priority="1225" operator="beginsWith" text="OK">
      <formula>LEFT(Z1319,LEN("OK"))="OK"</formula>
    </cfRule>
  </conditionalFormatting>
  <conditionalFormatting sqref="Z1319:Z1323">
    <cfRule type="containsText" dxfId="1189" priority="1224" operator="containsText" text="NOK">
      <formula>NOT(ISERROR(SEARCH("NOK",Z1319)))</formula>
    </cfRule>
  </conditionalFormatting>
  <conditionalFormatting sqref="Z1319:Z1323">
    <cfRule type="beginsWith" dxfId="1188" priority="1223" operator="beginsWith" text="OK">
      <formula>LEFT(Z1319,LEN("OK"))="OK"</formula>
    </cfRule>
  </conditionalFormatting>
  <conditionalFormatting sqref="Z1324:Z1328">
    <cfRule type="containsText" dxfId="1187" priority="1222" operator="containsText" text="NOK">
      <formula>NOT(ISERROR(SEARCH("NOK",Z1324)))</formula>
    </cfRule>
  </conditionalFormatting>
  <conditionalFormatting sqref="Z1324:Z1328">
    <cfRule type="beginsWith" dxfId="1186" priority="1221" operator="beginsWith" text="OK">
      <formula>LEFT(Z1324,LEN("OK"))="OK"</formula>
    </cfRule>
  </conditionalFormatting>
  <conditionalFormatting sqref="Z1324:Z1328">
    <cfRule type="containsText" dxfId="1185" priority="1220" operator="containsText" text="NOK">
      <formula>NOT(ISERROR(SEARCH("NOK",Z1324)))</formula>
    </cfRule>
  </conditionalFormatting>
  <conditionalFormatting sqref="Z1324:Z1328">
    <cfRule type="beginsWith" dxfId="1184" priority="1219" operator="beginsWith" text="OK">
      <formula>LEFT(Z1324,LEN("OK"))="OK"</formula>
    </cfRule>
  </conditionalFormatting>
  <conditionalFormatting sqref="Z1329:Z1333">
    <cfRule type="containsText" dxfId="1183" priority="1218" operator="containsText" text="NOK">
      <formula>NOT(ISERROR(SEARCH("NOK",Z1329)))</formula>
    </cfRule>
  </conditionalFormatting>
  <conditionalFormatting sqref="Z1329:Z1333">
    <cfRule type="beginsWith" dxfId="1182" priority="1217" operator="beginsWith" text="OK">
      <formula>LEFT(Z1329,LEN("OK"))="OK"</formula>
    </cfRule>
  </conditionalFormatting>
  <conditionalFormatting sqref="Z1329:Z1333">
    <cfRule type="containsText" dxfId="1181" priority="1216" operator="containsText" text="NOK">
      <formula>NOT(ISERROR(SEARCH("NOK",Z1329)))</formula>
    </cfRule>
  </conditionalFormatting>
  <conditionalFormatting sqref="Z1329:Z1333">
    <cfRule type="beginsWith" dxfId="1180" priority="1215" operator="beginsWith" text="OK">
      <formula>LEFT(Z1329,LEN("OK"))="OK"</formula>
    </cfRule>
  </conditionalFormatting>
  <conditionalFormatting sqref="Z1334:Z1338">
    <cfRule type="containsText" dxfId="1179" priority="1214" operator="containsText" text="NOK">
      <formula>NOT(ISERROR(SEARCH("NOK",Z1334)))</formula>
    </cfRule>
  </conditionalFormatting>
  <conditionalFormatting sqref="Z1334:Z1338">
    <cfRule type="beginsWith" dxfId="1178" priority="1213" operator="beginsWith" text="OK">
      <formula>LEFT(Z1334,LEN("OK"))="OK"</formula>
    </cfRule>
  </conditionalFormatting>
  <conditionalFormatting sqref="Z1334:Z1338">
    <cfRule type="containsText" dxfId="1177" priority="1212" operator="containsText" text="NOK">
      <formula>NOT(ISERROR(SEARCH("NOK",Z1334)))</formula>
    </cfRule>
  </conditionalFormatting>
  <conditionalFormatting sqref="Z1334:Z1338">
    <cfRule type="beginsWith" dxfId="1176" priority="1211" operator="beginsWith" text="OK">
      <formula>LEFT(Z1334,LEN("OK"))="OK"</formula>
    </cfRule>
  </conditionalFormatting>
  <conditionalFormatting sqref="Z1339:Z1367">
    <cfRule type="containsText" dxfId="1175" priority="1210" operator="containsText" text="NOK">
      <formula>NOT(ISERROR(SEARCH("NOK",Z1339)))</formula>
    </cfRule>
  </conditionalFormatting>
  <conditionalFormatting sqref="Z1339:Z1367">
    <cfRule type="beginsWith" dxfId="1174" priority="1209" operator="beginsWith" text="OK">
      <formula>LEFT(Z1339,LEN("OK"))="OK"</formula>
    </cfRule>
  </conditionalFormatting>
  <conditionalFormatting sqref="Z1339:Z1367">
    <cfRule type="containsText" dxfId="1173" priority="1208" operator="containsText" text="NOK">
      <formula>NOT(ISERROR(SEARCH("NOK",Z1339)))</formula>
    </cfRule>
  </conditionalFormatting>
  <conditionalFormatting sqref="Z1339:Z1367">
    <cfRule type="beginsWith" dxfId="1172" priority="1207" operator="beginsWith" text="OK">
      <formula>LEFT(Z1339,LEN("OK"))="OK"</formula>
    </cfRule>
  </conditionalFormatting>
  <conditionalFormatting sqref="Z1368:Z1369">
    <cfRule type="containsText" dxfId="1171" priority="1206" operator="containsText" text="NOK">
      <formula>NOT(ISERROR(SEARCH("NOK",Z1368)))</formula>
    </cfRule>
  </conditionalFormatting>
  <conditionalFormatting sqref="Z1368:Z1369">
    <cfRule type="beginsWith" dxfId="1170" priority="1205" operator="beginsWith" text="OK">
      <formula>LEFT(Z1368,LEN("OK"))="OK"</formula>
    </cfRule>
  </conditionalFormatting>
  <conditionalFormatting sqref="Z1368:Z1369">
    <cfRule type="containsText" dxfId="1169" priority="1204" operator="containsText" text="NOK">
      <formula>NOT(ISERROR(SEARCH("NOK",Z1368)))</formula>
    </cfRule>
  </conditionalFormatting>
  <conditionalFormatting sqref="Z1368:Z1369">
    <cfRule type="beginsWith" dxfId="1168" priority="1203" operator="beginsWith" text="OK">
      <formula>LEFT(Z1368,LEN("OK"))="OK"</formula>
    </cfRule>
  </conditionalFormatting>
  <conditionalFormatting sqref="Z1370:Z1371">
    <cfRule type="containsText" dxfId="1167" priority="1202" operator="containsText" text="NOK">
      <formula>NOT(ISERROR(SEARCH("NOK",Z1370)))</formula>
    </cfRule>
  </conditionalFormatting>
  <conditionalFormatting sqref="Z1370:Z1371">
    <cfRule type="beginsWith" dxfId="1166" priority="1201" operator="beginsWith" text="OK">
      <formula>LEFT(Z1370,LEN("OK"))="OK"</formula>
    </cfRule>
  </conditionalFormatting>
  <conditionalFormatting sqref="Z1370:Z1371">
    <cfRule type="containsText" dxfId="1165" priority="1200" operator="containsText" text="NOK">
      <formula>NOT(ISERROR(SEARCH("NOK",Z1370)))</formula>
    </cfRule>
  </conditionalFormatting>
  <conditionalFormatting sqref="Z1370:Z1371">
    <cfRule type="beginsWith" dxfId="1164" priority="1199" operator="beginsWith" text="OK">
      <formula>LEFT(Z1370,LEN("OK"))="OK"</formula>
    </cfRule>
  </conditionalFormatting>
  <conditionalFormatting sqref="Z1372:Z1373">
    <cfRule type="containsText" dxfId="1163" priority="1198" operator="containsText" text="NOK">
      <formula>NOT(ISERROR(SEARCH("NOK",Z1372)))</formula>
    </cfRule>
  </conditionalFormatting>
  <conditionalFormatting sqref="Z1372:Z1373">
    <cfRule type="beginsWith" dxfId="1162" priority="1197" operator="beginsWith" text="OK">
      <formula>LEFT(Z1372,LEN("OK"))="OK"</formula>
    </cfRule>
  </conditionalFormatting>
  <conditionalFormatting sqref="Z1372:Z1373">
    <cfRule type="containsText" dxfId="1161" priority="1196" operator="containsText" text="NOK">
      <formula>NOT(ISERROR(SEARCH("NOK",Z1372)))</formula>
    </cfRule>
  </conditionalFormatting>
  <conditionalFormatting sqref="Z1372:Z1373">
    <cfRule type="beginsWith" dxfId="1160" priority="1195" operator="beginsWith" text="OK">
      <formula>LEFT(Z1372,LEN("OK"))="OK"</formula>
    </cfRule>
  </conditionalFormatting>
  <conditionalFormatting sqref="Z1374:Z1415">
    <cfRule type="containsText" dxfId="1159" priority="1194" operator="containsText" text="NOK">
      <formula>NOT(ISERROR(SEARCH("NOK",Z1374)))</formula>
    </cfRule>
  </conditionalFormatting>
  <conditionalFormatting sqref="Z1374:Z1415">
    <cfRule type="beginsWith" dxfId="1158" priority="1193" operator="beginsWith" text="OK">
      <formula>LEFT(Z1374,LEN("OK"))="OK"</formula>
    </cfRule>
  </conditionalFormatting>
  <conditionalFormatting sqref="Z1374:Z1415">
    <cfRule type="containsText" dxfId="1157" priority="1192" operator="containsText" text="NOK">
      <formula>NOT(ISERROR(SEARCH("NOK",Z1374)))</formula>
    </cfRule>
  </conditionalFormatting>
  <conditionalFormatting sqref="Z1374:Z1415">
    <cfRule type="beginsWith" dxfId="1156" priority="1191" operator="beginsWith" text="OK">
      <formula>LEFT(Z1374,LEN("OK"))="OK"</formula>
    </cfRule>
  </conditionalFormatting>
  <conditionalFormatting sqref="Z1416:Z1418">
    <cfRule type="containsText" dxfId="1155" priority="1190" operator="containsText" text="NOK">
      <formula>NOT(ISERROR(SEARCH("NOK",Z1416)))</formula>
    </cfRule>
  </conditionalFormatting>
  <conditionalFormatting sqref="Z1416:Z1418">
    <cfRule type="beginsWith" dxfId="1154" priority="1189" operator="beginsWith" text="OK">
      <formula>LEFT(Z1416,LEN("OK"))="OK"</formula>
    </cfRule>
  </conditionalFormatting>
  <conditionalFormatting sqref="Z1416:Z1418">
    <cfRule type="containsText" dxfId="1153" priority="1188" operator="containsText" text="NOK">
      <formula>NOT(ISERROR(SEARCH("NOK",Z1416)))</formula>
    </cfRule>
  </conditionalFormatting>
  <conditionalFormatting sqref="Z1416:Z1418">
    <cfRule type="beginsWith" dxfId="1152" priority="1187" operator="beginsWith" text="OK">
      <formula>LEFT(Z1416,LEN("OK"))="OK"</formula>
    </cfRule>
  </conditionalFormatting>
  <conditionalFormatting sqref="Z1419:Z1421">
    <cfRule type="containsText" dxfId="1151" priority="1186" operator="containsText" text="NOK">
      <formula>NOT(ISERROR(SEARCH("NOK",Z1419)))</formula>
    </cfRule>
  </conditionalFormatting>
  <conditionalFormatting sqref="Z1419:Z1421">
    <cfRule type="beginsWith" dxfId="1150" priority="1185" operator="beginsWith" text="OK">
      <formula>LEFT(Z1419,LEN("OK"))="OK"</formula>
    </cfRule>
  </conditionalFormatting>
  <conditionalFormatting sqref="Z1419:Z1421">
    <cfRule type="containsText" dxfId="1149" priority="1184" operator="containsText" text="NOK">
      <formula>NOT(ISERROR(SEARCH("NOK",Z1419)))</formula>
    </cfRule>
  </conditionalFormatting>
  <conditionalFormatting sqref="Z1419:Z1421">
    <cfRule type="beginsWith" dxfId="1148" priority="1183" operator="beginsWith" text="OK">
      <formula>LEFT(Z1419,LEN("OK"))="OK"</formula>
    </cfRule>
  </conditionalFormatting>
  <conditionalFormatting sqref="Z1422:Z1424">
    <cfRule type="containsText" dxfId="1147" priority="1182" operator="containsText" text="NOK">
      <formula>NOT(ISERROR(SEARCH("NOK",Z1422)))</formula>
    </cfRule>
  </conditionalFormatting>
  <conditionalFormatting sqref="Z1422:Z1424">
    <cfRule type="beginsWith" dxfId="1146" priority="1181" operator="beginsWith" text="OK">
      <formula>LEFT(Z1422,LEN("OK"))="OK"</formula>
    </cfRule>
  </conditionalFormatting>
  <conditionalFormatting sqref="Z1422:Z1424">
    <cfRule type="containsText" dxfId="1145" priority="1180" operator="containsText" text="NOK">
      <formula>NOT(ISERROR(SEARCH("NOK",Z1422)))</formula>
    </cfRule>
  </conditionalFormatting>
  <conditionalFormatting sqref="Z1422:Z1424">
    <cfRule type="beginsWith" dxfId="1144" priority="1179" operator="beginsWith" text="OK">
      <formula>LEFT(Z1422,LEN("OK"))="OK"</formula>
    </cfRule>
  </conditionalFormatting>
  <conditionalFormatting sqref="Z1425:Z1432">
    <cfRule type="containsText" dxfId="1143" priority="1178" operator="containsText" text="NOK">
      <formula>NOT(ISERROR(SEARCH("NOK",Z1425)))</formula>
    </cfRule>
  </conditionalFormatting>
  <conditionalFormatting sqref="Z1425:Z1432">
    <cfRule type="beginsWith" dxfId="1142" priority="1177" operator="beginsWith" text="OK">
      <formula>LEFT(Z1425,LEN("OK"))="OK"</formula>
    </cfRule>
  </conditionalFormatting>
  <conditionalFormatting sqref="Z1425:Z1432">
    <cfRule type="containsText" dxfId="1141" priority="1176" operator="containsText" text="NOK">
      <formula>NOT(ISERROR(SEARCH("NOK",Z1425)))</formula>
    </cfRule>
  </conditionalFormatting>
  <conditionalFormatting sqref="Z1425:Z1432">
    <cfRule type="beginsWith" dxfId="1140" priority="1175" operator="beginsWith" text="OK">
      <formula>LEFT(Z1425,LEN("OK"))="OK"</formula>
    </cfRule>
  </conditionalFormatting>
  <conditionalFormatting sqref="Z1433:Z1437">
    <cfRule type="containsText" dxfId="1139" priority="1174" operator="containsText" text="NOK">
      <formula>NOT(ISERROR(SEARCH("NOK",Z1433)))</formula>
    </cfRule>
  </conditionalFormatting>
  <conditionalFormatting sqref="Z1433:Z1437">
    <cfRule type="beginsWith" dxfId="1138" priority="1173" operator="beginsWith" text="OK">
      <formula>LEFT(Z1433,LEN("OK"))="OK"</formula>
    </cfRule>
  </conditionalFormatting>
  <conditionalFormatting sqref="Z1433:Z1437">
    <cfRule type="containsText" dxfId="1137" priority="1172" operator="containsText" text="NOK">
      <formula>NOT(ISERROR(SEARCH("NOK",Z1433)))</formula>
    </cfRule>
  </conditionalFormatting>
  <conditionalFormatting sqref="Z1433:Z1437">
    <cfRule type="beginsWith" dxfId="1136" priority="1171" operator="beginsWith" text="OK">
      <formula>LEFT(Z1433,LEN("OK"))="OK"</formula>
    </cfRule>
  </conditionalFormatting>
  <conditionalFormatting sqref="Z1438:Z1442">
    <cfRule type="containsText" dxfId="1135" priority="1170" operator="containsText" text="NOK">
      <formula>NOT(ISERROR(SEARCH("NOK",Z1438)))</formula>
    </cfRule>
  </conditionalFormatting>
  <conditionalFormatting sqref="Z1438:Z1442">
    <cfRule type="beginsWith" dxfId="1134" priority="1169" operator="beginsWith" text="OK">
      <formula>LEFT(Z1438,LEN("OK"))="OK"</formula>
    </cfRule>
  </conditionalFormatting>
  <conditionalFormatting sqref="Z1438:Z1442">
    <cfRule type="containsText" dxfId="1133" priority="1168" operator="containsText" text="NOK">
      <formula>NOT(ISERROR(SEARCH("NOK",Z1438)))</formula>
    </cfRule>
  </conditionalFormatting>
  <conditionalFormatting sqref="Z1438:Z1442">
    <cfRule type="beginsWith" dxfId="1132" priority="1167" operator="beginsWith" text="OK">
      <formula>LEFT(Z1438,LEN("OK"))="OK"</formula>
    </cfRule>
  </conditionalFormatting>
  <conditionalFormatting sqref="Z1443:Z1447">
    <cfRule type="containsText" dxfId="1131" priority="1166" operator="containsText" text="NOK">
      <formula>NOT(ISERROR(SEARCH("NOK",Z1443)))</formula>
    </cfRule>
  </conditionalFormatting>
  <conditionalFormatting sqref="Z1443:Z1447">
    <cfRule type="beginsWith" dxfId="1130" priority="1165" operator="beginsWith" text="OK">
      <formula>LEFT(Z1443,LEN("OK"))="OK"</formula>
    </cfRule>
  </conditionalFormatting>
  <conditionalFormatting sqref="Z1443:Z1447">
    <cfRule type="containsText" dxfId="1129" priority="1164" operator="containsText" text="NOK">
      <formula>NOT(ISERROR(SEARCH("NOK",Z1443)))</formula>
    </cfRule>
  </conditionalFormatting>
  <conditionalFormatting sqref="Z1443:Z1447">
    <cfRule type="beginsWith" dxfId="1128" priority="1163" operator="beginsWith" text="OK">
      <formula>LEFT(Z1443,LEN("OK"))="OK"</formula>
    </cfRule>
  </conditionalFormatting>
  <conditionalFormatting sqref="Z1448:Z1452">
    <cfRule type="containsText" dxfId="1127" priority="1162" operator="containsText" text="NOK">
      <formula>NOT(ISERROR(SEARCH("NOK",Z1448)))</formula>
    </cfRule>
  </conditionalFormatting>
  <conditionalFormatting sqref="Z1448:Z1452">
    <cfRule type="beginsWith" dxfId="1126" priority="1161" operator="beginsWith" text="OK">
      <formula>LEFT(Z1448,LEN("OK"))="OK"</formula>
    </cfRule>
  </conditionalFormatting>
  <conditionalFormatting sqref="Z1448:Z1452">
    <cfRule type="containsText" dxfId="1125" priority="1160" operator="containsText" text="NOK">
      <formula>NOT(ISERROR(SEARCH("NOK",Z1448)))</formula>
    </cfRule>
  </conditionalFormatting>
  <conditionalFormatting sqref="Z1448:Z1452">
    <cfRule type="beginsWith" dxfId="1124" priority="1159" operator="beginsWith" text="OK">
      <formula>LEFT(Z1448,LEN("OK"))="OK"</formula>
    </cfRule>
  </conditionalFormatting>
  <conditionalFormatting sqref="Z1453:Z1459">
    <cfRule type="containsText" dxfId="1123" priority="1158" operator="containsText" text="NOK">
      <formula>NOT(ISERROR(SEARCH("NOK",Z1453)))</formula>
    </cfRule>
  </conditionalFormatting>
  <conditionalFormatting sqref="Z1453:Z1459">
    <cfRule type="beginsWith" dxfId="1122" priority="1157" operator="beginsWith" text="OK">
      <formula>LEFT(Z1453,LEN("OK"))="OK"</formula>
    </cfRule>
  </conditionalFormatting>
  <conditionalFormatting sqref="Z1453:Z1459">
    <cfRule type="containsText" dxfId="1121" priority="1156" operator="containsText" text="NOK">
      <formula>NOT(ISERROR(SEARCH("NOK",Z1453)))</formula>
    </cfRule>
  </conditionalFormatting>
  <conditionalFormatting sqref="Z1453:Z1459">
    <cfRule type="beginsWith" dxfId="1120" priority="1155" operator="beginsWith" text="OK">
      <formula>LEFT(Z1453,LEN("OK"))="OK"</formula>
    </cfRule>
  </conditionalFormatting>
  <conditionalFormatting sqref="Z1460:Z1461">
    <cfRule type="containsText" dxfId="1119" priority="1154" operator="containsText" text="NOK">
      <formula>NOT(ISERROR(SEARCH("NOK",Z1460)))</formula>
    </cfRule>
  </conditionalFormatting>
  <conditionalFormatting sqref="Z1460:Z1461">
    <cfRule type="beginsWith" dxfId="1118" priority="1153" operator="beginsWith" text="OK">
      <formula>LEFT(Z1460,LEN("OK"))="OK"</formula>
    </cfRule>
  </conditionalFormatting>
  <conditionalFormatting sqref="Z1460:Z1461">
    <cfRule type="containsText" dxfId="1117" priority="1152" operator="containsText" text="NOK">
      <formula>NOT(ISERROR(SEARCH("NOK",Z1460)))</formula>
    </cfRule>
  </conditionalFormatting>
  <conditionalFormatting sqref="Z1460:Z1461">
    <cfRule type="beginsWith" dxfId="1116" priority="1151" operator="beginsWith" text="OK">
      <formula>LEFT(Z1460,LEN("OK"))="OK"</formula>
    </cfRule>
  </conditionalFormatting>
  <conditionalFormatting sqref="Z1462:Z1484">
    <cfRule type="containsText" dxfId="1115" priority="1150" operator="containsText" text="NOK">
      <formula>NOT(ISERROR(SEARCH("NOK",Z1462)))</formula>
    </cfRule>
  </conditionalFormatting>
  <conditionalFormatting sqref="Z1462:Z1484">
    <cfRule type="beginsWith" dxfId="1114" priority="1149" operator="beginsWith" text="OK">
      <formula>LEFT(Z1462,LEN("OK"))="OK"</formula>
    </cfRule>
  </conditionalFormatting>
  <conditionalFormatting sqref="Z1462:Z1484">
    <cfRule type="containsText" dxfId="1113" priority="1148" operator="containsText" text="NOK">
      <formula>NOT(ISERROR(SEARCH("NOK",Z1462)))</formula>
    </cfRule>
  </conditionalFormatting>
  <conditionalFormatting sqref="Z1462:Z1484">
    <cfRule type="beginsWith" dxfId="1112" priority="1147" operator="beginsWith" text="OK">
      <formula>LEFT(Z1462,LEN("OK"))="OK"</formula>
    </cfRule>
  </conditionalFormatting>
  <conditionalFormatting sqref="Z1485:Z1498">
    <cfRule type="containsText" dxfId="1111" priority="1146" operator="containsText" text="NOK">
      <formula>NOT(ISERROR(SEARCH("NOK",Z1485)))</formula>
    </cfRule>
  </conditionalFormatting>
  <conditionalFormatting sqref="Z1485:Z1498">
    <cfRule type="beginsWith" dxfId="1110" priority="1145" operator="beginsWith" text="OK">
      <formula>LEFT(Z1485,LEN("OK"))="OK"</formula>
    </cfRule>
  </conditionalFormatting>
  <conditionalFormatting sqref="Z1485:Z1498">
    <cfRule type="containsText" dxfId="1109" priority="1144" operator="containsText" text="NOK">
      <formula>NOT(ISERROR(SEARCH("NOK",Z1485)))</formula>
    </cfRule>
  </conditionalFormatting>
  <conditionalFormatting sqref="Z1485:Z1498">
    <cfRule type="beginsWith" dxfId="1108" priority="1143" operator="beginsWith" text="OK">
      <formula>LEFT(Z1485,LEN("OK"))="OK"</formula>
    </cfRule>
  </conditionalFormatting>
  <conditionalFormatting sqref="Z1499:Z1500">
    <cfRule type="containsText" dxfId="1107" priority="1142" operator="containsText" text="NOK">
      <formula>NOT(ISERROR(SEARCH("NOK",Z1499)))</formula>
    </cfRule>
  </conditionalFormatting>
  <conditionalFormatting sqref="Z1499:Z1500">
    <cfRule type="beginsWith" dxfId="1106" priority="1141" operator="beginsWith" text="OK">
      <formula>LEFT(Z1499,LEN("OK"))="OK"</formula>
    </cfRule>
  </conditionalFormatting>
  <conditionalFormatting sqref="Z1499:Z1500">
    <cfRule type="containsText" dxfId="1105" priority="1140" operator="containsText" text="NOK">
      <formula>NOT(ISERROR(SEARCH("NOK",Z1499)))</formula>
    </cfRule>
  </conditionalFormatting>
  <conditionalFormatting sqref="Z1499:Z1500">
    <cfRule type="beginsWith" dxfId="1104" priority="1139" operator="beginsWith" text="OK">
      <formula>LEFT(Z1499,LEN("OK"))="OK"</formula>
    </cfRule>
  </conditionalFormatting>
  <conditionalFormatting sqref="Z1501:Z1502">
    <cfRule type="containsText" dxfId="1103" priority="1138" operator="containsText" text="NOK">
      <formula>NOT(ISERROR(SEARCH("NOK",Z1501)))</formula>
    </cfRule>
  </conditionalFormatting>
  <conditionalFormatting sqref="Z1501:Z1502">
    <cfRule type="beginsWith" dxfId="1102" priority="1137" operator="beginsWith" text="OK">
      <formula>LEFT(Z1501,LEN("OK"))="OK"</formula>
    </cfRule>
  </conditionalFormatting>
  <conditionalFormatting sqref="Z1501:Z1502">
    <cfRule type="containsText" dxfId="1101" priority="1136" operator="containsText" text="NOK">
      <formula>NOT(ISERROR(SEARCH("NOK",Z1501)))</formula>
    </cfRule>
  </conditionalFormatting>
  <conditionalFormatting sqref="Z1501:Z1502">
    <cfRule type="beginsWith" dxfId="1100" priority="1135" operator="beginsWith" text="OK">
      <formula>LEFT(Z1501,LEN("OK"))="OK"</formula>
    </cfRule>
  </conditionalFormatting>
  <conditionalFormatting sqref="Z1503:Z1552">
    <cfRule type="containsText" dxfId="1099" priority="1134" operator="containsText" text="NOK">
      <formula>NOT(ISERROR(SEARCH("NOK",Z1503)))</formula>
    </cfRule>
  </conditionalFormatting>
  <conditionalFormatting sqref="Z1503:Z1552">
    <cfRule type="beginsWith" dxfId="1098" priority="1133" operator="beginsWith" text="OK">
      <formula>LEFT(Z1503,LEN("OK"))="OK"</formula>
    </cfRule>
  </conditionalFormatting>
  <conditionalFormatting sqref="Z1503:Z1552">
    <cfRule type="containsText" dxfId="1097" priority="1132" operator="containsText" text="NOK">
      <formula>NOT(ISERROR(SEARCH("NOK",Z1503)))</formula>
    </cfRule>
  </conditionalFormatting>
  <conditionalFormatting sqref="Z1503:Z1552">
    <cfRule type="beginsWith" dxfId="1096" priority="1131" operator="beginsWith" text="OK">
      <formula>LEFT(Z1503,LEN("OK"))="OK"</formula>
    </cfRule>
  </conditionalFormatting>
  <conditionalFormatting sqref="Z1553:Z1557">
    <cfRule type="containsText" dxfId="1095" priority="1130" operator="containsText" text="NOK">
      <formula>NOT(ISERROR(SEARCH("NOK",Z1553)))</formula>
    </cfRule>
  </conditionalFormatting>
  <conditionalFormatting sqref="Z1553:Z1557">
    <cfRule type="beginsWith" dxfId="1094" priority="1129" operator="beginsWith" text="OK">
      <formula>LEFT(Z1553,LEN("OK"))="OK"</formula>
    </cfRule>
  </conditionalFormatting>
  <conditionalFormatting sqref="Z1553:Z1557">
    <cfRule type="containsText" dxfId="1093" priority="1128" operator="containsText" text="NOK">
      <formula>NOT(ISERROR(SEARCH("NOK",Z1553)))</formula>
    </cfRule>
  </conditionalFormatting>
  <conditionalFormatting sqref="Z1553:Z1557">
    <cfRule type="beginsWith" dxfId="1092" priority="1127" operator="beginsWith" text="OK">
      <formula>LEFT(Z1553,LEN("OK"))="OK"</formula>
    </cfRule>
  </conditionalFormatting>
  <conditionalFormatting sqref="Z1558:Z1562">
    <cfRule type="containsText" dxfId="1091" priority="1126" operator="containsText" text="NOK">
      <formula>NOT(ISERROR(SEARCH("NOK",Z1558)))</formula>
    </cfRule>
  </conditionalFormatting>
  <conditionalFormatting sqref="Z1558:Z1562">
    <cfRule type="beginsWith" dxfId="1090" priority="1125" operator="beginsWith" text="OK">
      <formula>LEFT(Z1558,LEN("OK"))="OK"</formula>
    </cfRule>
  </conditionalFormatting>
  <conditionalFormatting sqref="Z1558:Z1562">
    <cfRule type="containsText" dxfId="1089" priority="1124" operator="containsText" text="NOK">
      <formula>NOT(ISERROR(SEARCH("NOK",Z1558)))</formula>
    </cfRule>
  </conditionalFormatting>
  <conditionalFormatting sqref="Z1558:Z1562">
    <cfRule type="beginsWith" dxfId="1088" priority="1123" operator="beginsWith" text="OK">
      <formula>LEFT(Z1558,LEN("OK"))="OK"</formula>
    </cfRule>
  </conditionalFormatting>
  <conditionalFormatting sqref="Z1563:Z1567">
    <cfRule type="containsText" dxfId="1087" priority="1122" operator="containsText" text="NOK">
      <formula>NOT(ISERROR(SEARCH("NOK",Z1563)))</formula>
    </cfRule>
  </conditionalFormatting>
  <conditionalFormatting sqref="Z1563:Z1567">
    <cfRule type="beginsWith" dxfId="1086" priority="1121" operator="beginsWith" text="OK">
      <formula>LEFT(Z1563,LEN("OK"))="OK"</formula>
    </cfRule>
  </conditionalFormatting>
  <conditionalFormatting sqref="Z1563:Z1567">
    <cfRule type="containsText" dxfId="1085" priority="1120" operator="containsText" text="NOK">
      <formula>NOT(ISERROR(SEARCH("NOK",Z1563)))</formula>
    </cfRule>
  </conditionalFormatting>
  <conditionalFormatting sqref="Z1563:Z1567">
    <cfRule type="beginsWith" dxfId="1084" priority="1119" operator="beginsWith" text="OK">
      <formula>LEFT(Z1563,LEN("OK"))="OK"</formula>
    </cfRule>
  </conditionalFormatting>
  <conditionalFormatting sqref="Z1568:Z1579">
    <cfRule type="containsText" dxfId="1083" priority="1118" operator="containsText" text="NOK">
      <formula>NOT(ISERROR(SEARCH("NOK",Z1568)))</formula>
    </cfRule>
  </conditionalFormatting>
  <conditionalFormatting sqref="Z1568:Z1579">
    <cfRule type="beginsWith" dxfId="1082" priority="1117" operator="beginsWith" text="OK">
      <formula>LEFT(Z1568,LEN("OK"))="OK"</formula>
    </cfRule>
  </conditionalFormatting>
  <conditionalFormatting sqref="Z1568:Z1579">
    <cfRule type="containsText" dxfId="1081" priority="1116" operator="containsText" text="NOK">
      <formula>NOT(ISERROR(SEARCH("NOK",Z1568)))</formula>
    </cfRule>
  </conditionalFormatting>
  <conditionalFormatting sqref="Z1568:Z1579">
    <cfRule type="beginsWith" dxfId="1080" priority="1115" operator="beginsWith" text="OK">
      <formula>LEFT(Z1568,LEN("OK"))="OK"</formula>
    </cfRule>
  </conditionalFormatting>
  <conditionalFormatting sqref="Z1580:Z1587">
    <cfRule type="containsText" dxfId="1079" priority="1114" operator="containsText" text="NOK">
      <formula>NOT(ISERROR(SEARCH("NOK",Z1580)))</formula>
    </cfRule>
  </conditionalFormatting>
  <conditionalFormatting sqref="Z1580:Z1587">
    <cfRule type="beginsWith" dxfId="1078" priority="1113" operator="beginsWith" text="OK">
      <formula>LEFT(Z1580,LEN("OK"))="OK"</formula>
    </cfRule>
  </conditionalFormatting>
  <conditionalFormatting sqref="Z1580:Z1587">
    <cfRule type="containsText" dxfId="1077" priority="1112" operator="containsText" text="NOK">
      <formula>NOT(ISERROR(SEARCH("NOK",Z1580)))</formula>
    </cfRule>
  </conditionalFormatting>
  <conditionalFormatting sqref="Z1580:Z1587">
    <cfRule type="beginsWith" dxfId="1076" priority="1111" operator="beginsWith" text="OK">
      <formula>LEFT(Z1580,LEN("OK"))="OK"</formula>
    </cfRule>
  </conditionalFormatting>
  <conditionalFormatting sqref="Z1588:Z1595">
    <cfRule type="containsText" dxfId="1075" priority="1110" operator="containsText" text="NOK">
      <formula>NOT(ISERROR(SEARCH("NOK",Z1588)))</formula>
    </cfRule>
  </conditionalFormatting>
  <conditionalFormatting sqref="Z1588:Z1595">
    <cfRule type="beginsWith" dxfId="1074" priority="1109" operator="beginsWith" text="OK">
      <formula>LEFT(Z1588,LEN("OK"))="OK"</formula>
    </cfRule>
  </conditionalFormatting>
  <conditionalFormatting sqref="Z1588:Z1595">
    <cfRule type="containsText" dxfId="1073" priority="1108" operator="containsText" text="NOK">
      <formula>NOT(ISERROR(SEARCH("NOK",Z1588)))</formula>
    </cfRule>
  </conditionalFormatting>
  <conditionalFormatting sqref="Z1588:Z1595">
    <cfRule type="beginsWith" dxfId="1072" priority="1107" operator="beginsWith" text="OK">
      <formula>LEFT(Z1588,LEN("OK"))="OK"</formula>
    </cfRule>
  </conditionalFormatting>
  <conditionalFormatting sqref="Z1596:Z1602">
    <cfRule type="containsText" dxfId="1071" priority="1106" operator="containsText" text="NOK">
      <formula>NOT(ISERROR(SEARCH("NOK",Z1596)))</formula>
    </cfRule>
  </conditionalFormatting>
  <conditionalFormatting sqref="Z1596:Z1602">
    <cfRule type="beginsWith" dxfId="1070" priority="1105" operator="beginsWith" text="OK">
      <formula>LEFT(Z1596,LEN("OK"))="OK"</formula>
    </cfRule>
  </conditionalFormatting>
  <conditionalFormatting sqref="Z1596:Z1602">
    <cfRule type="containsText" dxfId="1069" priority="1104" operator="containsText" text="NOK">
      <formula>NOT(ISERROR(SEARCH("NOK",Z1596)))</formula>
    </cfRule>
  </conditionalFormatting>
  <conditionalFormatting sqref="Z1596:Z1602">
    <cfRule type="beginsWith" dxfId="1068" priority="1103" operator="beginsWith" text="OK">
      <formula>LEFT(Z1596,LEN("OK"))="OK"</formula>
    </cfRule>
  </conditionalFormatting>
  <conditionalFormatting sqref="Z1603:Z1611">
    <cfRule type="containsText" dxfId="1067" priority="1102" operator="containsText" text="NOK">
      <formula>NOT(ISERROR(SEARCH("NOK",Z1603)))</formula>
    </cfRule>
  </conditionalFormatting>
  <conditionalFormatting sqref="Z1603:Z1611">
    <cfRule type="beginsWith" dxfId="1066" priority="1101" operator="beginsWith" text="OK">
      <formula>LEFT(Z1603,LEN("OK"))="OK"</formula>
    </cfRule>
  </conditionalFormatting>
  <conditionalFormatting sqref="Z1603:Z1611">
    <cfRule type="containsText" dxfId="1065" priority="1100" operator="containsText" text="NOK">
      <formula>NOT(ISERROR(SEARCH("NOK",Z1603)))</formula>
    </cfRule>
  </conditionalFormatting>
  <conditionalFormatting sqref="Z1603:Z1611">
    <cfRule type="beginsWith" dxfId="1064" priority="1099" operator="beginsWith" text="OK">
      <formula>LEFT(Z1603,LEN("OK"))="OK"</formula>
    </cfRule>
  </conditionalFormatting>
  <conditionalFormatting sqref="Z1612:Z1613">
    <cfRule type="containsText" dxfId="1063" priority="1098" operator="containsText" text="NOK">
      <formula>NOT(ISERROR(SEARCH("NOK",Z1612)))</formula>
    </cfRule>
  </conditionalFormatting>
  <conditionalFormatting sqref="Z1612:Z1613">
    <cfRule type="beginsWith" dxfId="1062" priority="1097" operator="beginsWith" text="OK">
      <formula>LEFT(Z1612,LEN("OK"))="OK"</formula>
    </cfRule>
  </conditionalFormatting>
  <conditionalFormatting sqref="Z1612:Z1613">
    <cfRule type="containsText" dxfId="1061" priority="1096" operator="containsText" text="NOK">
      <formula>NOT(ISERROR(SEARCH("NOK",Z1612)))</formula>
    </cfRule>
  </conditionalFormatting>
  <conditionalFormatting sqref="Z1612:Z1613">
    <cfRule type="beginsWith" dxfId="1060" priority="1095" operator="beginsWith" text="OK">
      <formula>LEFT(Z1612,LEN("OK"))="OK"</formula>
    </cfRule>
  </conditionalFormatting>
  <conditionalFormatting sqref="Z1614:Z1615">
    <cfRule type="containsText" dxfId="1059" priority="1094" operator="containsText" text="NOK">
      <formula>NOT(ISERROR(SEARCH("NOK",Z1614)))</formula>
    </cfRule>
  </conditionalFormatting>
  <conditionalFormatting sqref="Z1614:Z1615">
    <cfRule type="beginsWith" dxfId="1058" priority="1093" operator="beginsWith" text="OK">
      <formula>LEFT(Z1614,LEN("OK"))="OK"</formula>
    </cfRule>
  </conditionalFormatting>
  <conditionalFormatting sqref="Z1614:Z1615">
    <cfRule type="containsText" dxfId="1057" priority="1092" operator="containsText" text="NOK">
      <formula>NOT(ISERROR(SEARCH("NOK",Z1614)))</formula>
    </cfRule>
  </conditionalFormatting>
  <conditionalFormatting sqref="Z1614:Z1615">
    <cfRule type="beginsWith" dxfId="1056" priority="1091" operator="beginsWith" text="OK">
      <formula>LEFT(Z1614,LEN("OK"))="OK"</formula>
    </cfRule>
  </conditionalFormatting>
  <conditionalFormatting sqref="Z1616:Z1617">
    <cfRule type="containsText" dxfId="1055" priority="1090" operator="containsText" text="NOK">
      <formula>NOT(ISERROR(SEARCH("NOK",Z1616)))</formula>
    </cfRule>
  </conditionalFormatting>
  <conditionalFormatting sqref="Z1616:Z1617">
    <cfRule type="beginsWith" dxfId="1054" priority="1089" operator="beginsWith" text="OK">
      <formula>LEFT(Z1616,LEN("OK"))="OK"</formula>
    </cfRule>
  </conditionalFormatting>
  <conditionalFormatting sqref="Z1616:Z1617">
    <cfRule type="containsText" dxfId="1053" priority="1088" operator="containsText" text="NOK">
      <formula>NOT(ISERROR(SEARCH("NOK",Z1616)))</formula>
    </cfRule>
  </conditionalFormatting>
  <conditionalFormatting sqref="Z1616:Z1617">
    <cfRule type="beginsWith" dxfId="1052" priority="1087" operator="beginsWith" text="OK">
      <formula>LEFT(Z1616,LEN("OK"))="OK"</formula>
    </cfRule>
  </conditionalFormatting>
  <conditionalFormatting sqref="Z1618:Z1659">
    <cfRule type="containsText" dxfId="1051" priority="1086" operator="containsText" text="NOK">
      <formula>NOT(ISERROR(SEARCH("NOK",Z1618)))</formula>
    </cfRule>
  </conditionalFormatting>
  <conditionalFormatting sqref="Z1618:Z1659">
    <cfRule type="beginsWith" dxfId="1050" priority="1085" operator="beginsWith" text="OK">
      <formula>LEFT(Z1618,LEN("OK"))="OK"</formula>
    </cfRule>
  </conditionalFormatting>
  <conditionalFormatting sqref="Z1618:Z1659">
    <cfRule type="containsText" dxfId="1049" priority="1084" operator="containsText" text="NOK">
      <formula>NOT(ISERROR(SEARCH("NOK",Z1618)))</formula>
    </cfRule>
  </conditionalFormatting>
  <conditionalFormatting sqref="Z1618:Z1659">
    <cfRule type="beginsWith" dxfId="1048" priority="1083" operator="beginsWith" text="OK">
      <formula>LEFT(Z1618,LEN("OK"))="OK"</formula>
    </cfRule>
  </conditionalFormatting>
  <conditionalFormatting sqref="Z1660">
    <cfRule type="containsText" dxfId="1047" priority="1082" operator="containsText" text="NOK">
      <formula>NOT(ISERROR(SEARCH("NOK",Z1660)))</formula>
    </cfRule>
  </conditionalFormatting>
  <conditionalFormatting sqref="Z1660">
    <cfRule type="beginsWith" dxfId="1046" priority="1081" operator="beginsWith" text="OK">
      <formula>LEFT(Z1660,LEN("OK"))="OK"</formula>
    </cfRule>
  </conditionalFormatting>
  <conditionalFormatting sqref="Z1660">
    <cfRule type="containsText" dxfId="1045" priority="1080" operator="containsText" text="NOK">
      <formula>NOT(ISERROR(SEARCH("NOK",Z1660)))</formula>
    </cfRule>
  </conditionalFormatting>
  <conditionalFormatting sqref="Z1660">
    <cfRule type="beginsWith" dxfId="1044" priority="1079" operator="beginsWith" text="OK">
      <formula>LEFT(Z1660,LEN("OK"))="OK"</formula>
    </cfRule>
  </conditionalFormatting>
  <conditionalFormatting sqref="Z1661">
    <cfRule type="containsText" dxfId="1043" priority="1078" operator="containsText" text="NOK">
      <formula>NOT(ISERROR(SEARCH("NOK",Z1661)))</formula>
    </cfRule>
  </conditionalFormatting>
  <conditionalFormatting sqref="Z1661">
    <cfRule type="beginsWith" dxfId="1042" priority="1077" operator="beginsWith" text="OK">
      <formula>LEFT(Z1661,LEN("OK"))="OK"</formula>
    </cfRule>
  </conditionalFormatting>
  <conditionalFormatting sqref="Z1661">
    <cfRule type="containsText" dxfId="1041" priority="1076" operator="containsText" text="NOK">
      <formula>NOT(ISERROR(SEARCH("NOK",Z1661)))</formula>
    </cfRule>
  </conditionalFormatting>
  <conditionalFormatting sqref="Z1661">
    <cfRule type="beginsWith" dxfId="1040" priority="1075" operator="beginsWith" text="OK">
      <formula>LEFT(Z1661,LEN("OK"))="OK"</formula>
    </cfRule>
  </conditionalFormatting>
  <conditionalFormatting sqref="Z1662">
    <cfRule type="containsText" dxfId="1039" priority="1074" operator="containsText" text="NOK">
      <formula>NOT(ISERROR(SEARCH("NOK",Z1662)))</formula>
    </cfRule>
  </conditionalFormatting>
  <conditionalFormatting sqref="Z1662">
    <cfRule type="beginsWith" dxfId="1038" priority="1073" operator="beginsWith" text="OK">
      <formula>LEFT(Z1662,LEN("OK"))="OK"</formula>
    </cfRule>
  </conditionalFormatting>
  <conditionalFormatting sqref="Z1662">
    <cfRule type="containsText" dxfId="1037" priority="1072" operator="containsText" text="NOK">
      <formula>NOT(ISERROR(SEARCH("NOK",Z1662)))</formula>
    </cfRule>
  </conditionalFormatting>
  <conditionalFormatting sqref="Z1662">
    <cfRule type="beginsWith" dxfId="1036" priority="1071" operator="beginsWith" text="OK">
      <formula>LEFT(Z1662,LEN("OK"))="OK"</formula>
    </cfRule>
  </conditionalFormatting>
  <conditionalFormatting sqref="Z1663">
    <cfRule type="containsText" dxfId="1035" priority="1070" operator="containsText" text="NOK">
      <formula>NOT(ISERROR(SEARCH("NOK",Z1663)))</formula>
    </cfRule>
  </conditionalFormatting>
  <conditionalFormatting sqref="Z1663">
    <cfRule type="beginsWith" dxfId="1034" priority="1069" operator="beginsWith" text="OK">
      <formula>LEFT(Z1663,LEN("OK"))="OK"</formula>
    </cfRule>
  </conditionalFormatting>
  <conditionalFormatting sqref="Z1663">
    <cfRule type="containsText" dxfId="1033" priority="1068" operator="containsText" text="NOK">
      <formula>NOT(ISERROR(SEARCH("NOK",Z1663)))</formula>
    </cfRule>
  </conditionalFormatting>
  <conditionalFormatting sqref="Z1663">
    <cfRule type="beginsWith" dxfId="1032" priority="1067" operator="beginsWith" text="OK">
      <formula>LEFT(Z1663,LEN("OK"))="OK"</formula>
    </cfRule>
  </conditionalFormatting>
  <conditionalFormatting sqref="Z1664">
    <cfRule type="containsText" dxfId="1031" priority="1066" operator="containsText" text="NOK">
      <formula>NOT(ISERROR(SEARCH("NOK",Z1664)))</formula>
    </cfRule>
  </conditionalFormatting>
  <conditionalFormatting sqref="Z1664">
    <cfRule type="beginsWith" dxfId="1030" priority="1065" operator="beginsWith" text="OK">
      <formula>LEFT(Z1664,LEN("OK"))="OK"</formula>
    </cfRule>
  </conditionalFormatting>
  <conditionalFormatting sqref="Z1664">
    <cfRule type="containsText" dxfId="1029" priority="1064" operator="containsText" text="NOK">
      <formula>NOT(ISERROR(SEARCH("NOK",Z1664)))</formula>
    </cfRule>
  </conditionalFormatting>
  <conditionalFormatting sqref="Z1664">
    <cfRule type="beginsWith" dxfId="1028" priority="1063" operator="beginsWith" text="OK">
      <formula>LEFT(Z1664,LEN("OK"))="OK"</formula>
    </cfRule>
  </conditionalFormatting>
  <conditionalFormatting sqref="Z1665">
    <cfRule type="containsText" dxfId="1027" priority="1062" operator="containsText" text="NOK">
      <formula>NOT(ISERROR(SEARCH("NOK",Z1665)))</formula>
    </cfRule>
  </conditionalFormatting>
  <conditionalFormatting sqref="Z1665">
    <cfRule type="beginsWith" dxfId="1026" priority="1061" operator="beginsWith" text="OK">
      <formula>LEFT(Z1665,LEN("OK"))="OK"</formula>
    </cfRule>
  </conditionalFormatting>
  <conditionalFormatting sqref="Z1665">
    <cfRule type="containsText" dxfId="1025" priority="1060" operator="containsText" text="NOK">
      <formula>NOT(ISERROR(SEARCH("NOK",Z1665)))</formula>
    </cfRule>
  </conditionalFormatting>
  <conditionalFormatting sqref="Z1665">
    <cfRule type="beginsWith" dxfId="1024" priority="1059" operator="beginsWith" text="OK">
      <formula>LEFT(Z1665,LEN("OK"))="OK"</formula>
    </cfRule>
  </conditionalFormatting>
  <conditionalFormatting sqref="Z1666">
    <cfRule type="containsText" dxfId="1023" priority="1058" operator="containsText" text="NOK">
      <formula>NOT(ISERROR(SEARCH("NOK",Z1666)))</formula>
    </cfRule>
  </conditionalFormatting>
  <conditionalFormatting sqref="Z1666">
    <cfRule type="beginsWith" dxfId="1022" priority="1057" operator="beginsWith" text="OK">
      <formula>LEFT(Z1666,LEN("OK"))="OK"</formula>
    </cfRule>
  </conditionalFormatting>
  <conditionalFormatting sqref="Z1666">
    <cfRule type="containsText" dxfId="1021" priority="1056" operator="containsText" text="NOK">
      <formula>NOT(ISERROR(SEARCH("NOK",Z1666)))</formula>
    </cfRule>
  </conditionalFormatting>
  <conditionalFormatting sqref="Z1666">
    <cfRule type="beginsWith" dxfId="1020" priority="1055" operator="beginsWith" text="OK">
      <formula>LEFT(Z1666,LEN("OK"))="OK"</formula>
    </cfRule>
  </conditionalFormatting>
  <conditionalFormatting sqref="Z1667">
    <cfRule type="containsText" dxfId="1019" priority="1054" operator="containsText" text="NOK">
      <formula>NOT(ISERROR(SEARCH("NOK",Z1667)))</formula>
    </cfRule>
  </conditionalFormatting>
  <conditionalFormatting sqref="Z1667">
    <cfRule type="beginsWith" dxfId="1018" priority="1053" operator="beginsWith" text="OK">
      <formula>LEFT(Z1667,LEN("OK"))="OK"</formula>
    </cfRule>
  </conditionalFormatting>
  <conditionalFormatting sqref="Z1667">
    <cfRule type="containsText" dxfId="1017" priority="1052" operator="containsText" text="NOK">
      <formula>NOT(ISERROR(SEARCH("NOK",Z1667)))</formula>
    </cfRule>
  </conditionalFormatting>
  <conditionalFormatting sqref="Z1667">
    <cfRule type="beginsWith" dxfId="1016" priority="1051" operator="beginsWith" text="OK">
      <formula>LEFT(Z1667,LEN("OK"))="OK"</formula>
    </cfRule>
  </conditionalFormatting>
  <conditionalFormatting sqref="Z1668">
    <cfRule type="containsText" dxfId="1015" priority="1050" operator="containsText" text="NOK">
      <formula>NOT(ISERROR(SEARCH("NOK",Z1668)))</formula>
    </cfRule>
  </conditionalFormatting>
  <conditionalFormatting sqref="Z1668">
    <cfRule type="beginsWith" dxfId="1014" priority="1049" operator="beginsWith" text="OK">
      <formula>LEFT(Z1668,LEN("OK"))="OK"</formula>
    </cfRule>
  </conditionalFormatting>
  <conditionalFormatting sqref="Z1668">
    <cfRule type="containsText" dxfId="1013" priority="1048" operator="containsText" text="NOK">
      <formula>NOT(ISERROR(SEARCH("NOK",Z1668)))</formula>
    </cfRule>
  </conditionalFormatting>
  <conditionalFormatting sqref="Z1668">
    <cfRule type="beginsWith" dxfId="1012" priority="1047" operator="beginsWith" text="OK">
      <formula>LEFT(Z1668,LEN("OK"))="OK"</formula>
    </cfRule>
  </conditionalFormatting>
  <conditionalFormatting sqref="Z1669">
    <cfRule type="containsText" dxfId="1011" priority="1046" operator="containsText" text="NOK">
      <formula>NOT(ISERROR(SEARCH("NOK",Z1669)))</formula>
    </cfRule>
  </conditionalFormatting>
  <conditionalFormatting sqref="Z1669">
    <cfRule type="beginsWith" dxfId="1010" priority="1045" operator="beginsWith" text="OK">
      <formula>LEFT(Z1669,LEN("OK"))="OK"</formula>
    </cfRule>
  </conditionalFormatting>
  <conditionalFormatting sqref="Z1669">
    <cfRule type="containsText" dxfId="1009" priority="1044" operator="containsText" text="NOK">
      <formula>NOT(ISERROR(SEARCH("NOK",Z1669)))</formula>
    </cfRule>
  </conditionalFormatting>
  <conditionalFormatting sqref="Z1669">
    <cfRule type="beginsWith" dxfId="1008" priority="1043" operator="beginsWith" text="OK">
      <formula>LEFT(Z1669,LEN("OK"))="OK"</formula>
    </cfRule>
  </conditionalFormatting>
  <conditionalFormatting sqref="Z1670">
    <cfRule type="containsText" dxfId="1007" priority="1042" operator="containsText" text="NOK">
      <formula>NOT(ISERROR(SEARCH("NOK",Z1670)))</formula>
    </cfRule>
  </conditionalFormatting>
  <conditionalFormatting sqref="Z1670">
    <cfRule type="beginsWith" dxfId="1006" priority="1041" operator="beginsWith" text="OK">
      <formula>LEFT(Z1670,LEN("OK"))="OK"</formula>
    </cfRule>
  </conditionalFormatting>
  <conditionalFormatting sqref="Z1670">
    <cfRule type="containsText" dxfId="1005" priority="1040" operator="containsText" text="NOK">
      <formula>NOT(ISERROR(SEARCH("NOK",Z1670)))</formula>
    </cfRule>
  </conditionalFormatting>
  <conditionalFormatting sqref="Z1670">
    <cfRule type="beginsWith" dxfId="1004" priority="1039" operator="beginsWith" text="OK">
      <formula>LEFT(Z1670,LEN("OK"))="OK"</formula>
    </cfRule>
  </conditionalFormatting>
  <conditionalFormatting sqref="Z1671">
    <cfRule type="containsText" dxfId="1003" priority="1038" operator="containsText" text="NOK">
      <formula>NOT(ISERROR(SEARCH("NOK",Z1671)))</formula>
    </cfRule>
  </conditionalFormatting>
  <conditionalFormatting sqref="Z1671">
    <cfRule type="beginsWith" dxfId="1002" priority="1037" operator="beginsWith" text="OK">
      <formula>LEFT(Z1671,LEN("OK"))="OK"</formula>
    </cfRule>
  </conditionalFormatting>
  <conditionalFormatting sqref="Z1671">
    <cfRule type="containsText" dxfId="1001" priority="1036" operator="containsText" text="NOK">
      <formula>NOT(ISERROR(SEARCH("NOK",Z1671)))</formula>
    </cfRule>
  </conditionalFormatting>
  <conditionalFormatting sqref="Z1671">
    <cfRule type="beginsWith" dxfId="1000" priority="1035" operator="beginsWith" text="OK">
      <formula>LEFT(Z1671,LEN("OK"))="OK"</formula>
    </cfRule>
  </conditionalFormatting>
  <conditionalFormatting sqref="Z1672">
    <cfRule type="containsText" dxfId="999" priority="1034" operator="containsText" text="NOK">
      <formula>NOT(ISERROR(SEARCH("NOK",Z1672)))</formula>
    </cfRule>
  </conditionalFormatting>
  <conditionalFormatting sqref="Z1672">
    <cfRule type="beginsWith" dxfId="998" priority="1033" operator="beginsWith" text="OK">
      <formula>LEFT(Z1672,LEN("OK"))="OK"</formula>
    </cfRule>
  </conditionalFormatting>
  <conditionalFormatting sqref="Z1672">
    <cfRule type="containsText" dxfId="997" priority="1032" operator="containsText" text="NOK">
      <formula>NOT(ISERROR(SEARCH("NOK",Z1672)))</formula>
    </cfRule>
  </conditionalFormatting>
  <conditionalFormatting sqref="Z1672">
    <cfRule type="beginsWith" dxfId="996" priority="1031" operator="beginsWith" text="OK">
      <formula>LEFT(Z1672,LEN("OK"))="OK"</formula>
    </cfRule>
  </conditionalFormatting>
  <conditionalFormatting sqref="Z1673">
    <cfRule type="containsText" dxfId="995" priority="1030" operator="containsText" text="NOK">
      <formula>NOT(ISERROR(SEARCH("NOK",Z1673)))</formula>
    </cfRule>
  </conditionalFormatting>
  <conditionalFormatting sqref="Z1673">
    <cfRule type="beginsWith" dxfId="994" priority="1029" operator="beginsWith" text="OK">
      <formula>LEFT(Z1673,LEN("OK"))="OK"</formula>
    </cfRule>
  </conditionalFormatting>
  <conditionalFormatting sqref="Z1673">
    <cfRule type="containsText" dxfId="993" priority="1028" operator="containsText" text="NOK">
      <formula>NOT(ISERROR(SEARCH("NOK",Z1673)))</formula>
    </cfRule>
  </conditionalFormatting>
  <conditionalFormatting sqref="Z1673">
    <cfRule type="beginsWith" dxfId="992" priority="1027" operator="beginsWith" text="OK">
      <formula>LEFT(Z1673,LEN("OK"))="OK"</formula>
    </cfRule>
  </conditionalFormatting>
  <conditionalFormatting sqref="Z1674">
    <cfRule type="containsText" dxfId="991" priority="1026" operator="containsText" text="NOK">
      <formula>NOT(ISERROR(SEARCH("NOK",Z1674)))</formula>
    </cfRule>
  </conditionalFormatting>
  <conditionalFormatting sqref="Z1674">
    <cfRule type="beginsWith" dxfId="990" priority="1025" operator="beginsWith" text="OK">
      <formula>LEFT(Z1674,LEN("OK"))="OK"</formula>
    </cfRule>
  </conditionalFormatting>
  <conditionalFormatting sqref="Z1674">
    <cfRule type="containsText" dxfId="989" priority="1024" operator="containsText" text="NOK">
      <formula>NOT(ISERROR(SEARCH("NOK",Z1674)))</formula>
    </cfRule>
  </conditionalFormatting>
  <conditionalFormatting sqref="Z1674">
    <cfRule type="beginsWith" dxfId="988" priority="1023" operator="beginsWith" text="OK">
      <formula>LEFT(Z1674,LEN("OK"))="OK"</formula>
    </cfRule>
  </conditionalFormatting>
  <conditionalFormatting sqref="Z1675">
    <cfRule type="containsText" dxfId="987" priority="1022" operator="containsText" text="NOK">
      <formula>NOT(ISERROR(SEARCH("NOK",Z1675)))</formula>
    </cfRule>
  </conditionalFormatting>
  <conditionalFormatting sqref="Z1675">
    <cfRule type="beginsWith" dxfId="986" priority="1021" operator="beginsWith" text="OK">
      <formula>LEFT(Z1675,LEN("OK"))="OK"</formula>
    </cfRule>
  </conditionalFormatting>
  <conditionalFormatting sqref="Z1675">
    <cfRule type="containsText" dxfId="985" priority="1020" operator="containsText" text="NOK">
      <formula>NOT(ISERROR(SEARCH("NOK",Z1675)))</formula>
    </cfRule>
  </conditionalFormatting>
  <conditionalFormatting sqref="Z1675">
    <cfRule type="beginsWith" dxfId="984" priority="1019" operator="beginsWith" text="OK">
      <formula>LEFT(Z1675,LEN("OK"))="OK"</formula>
    </cfRule>
  </conditionalFormatting>
  <conditionalFormatting sqref="Z1676">
    <cfRule type="containsText" dxfId="983" priority="1018" operator="containsText" text="NOK">
      <formula>NOT(ISERROR(SEARCH("NOK",Z1676)))</formula>
    </cfRule>
  </conditionalFormatting>
  <conditionalFormatting sqref="Z1676">
    <cfRule type="beginsWith" dxfId="982" priority="1017" operator="beginsWith" text="OK">
      <formula>LEFT(Z1676,LEN("OK"))="OK"</formula>
    </cfRule>
  </conditionalFormatting>
  <conditionalFormatting sqref="Z1676">
    <cfRule type="containsText" dxfId="981" priority="1016" operator="containsText" text="NOK">
      <formula>NOT(ISERROR(SEARCH("NOK",Z1676)))</formula>
    </cfRule>
  </conditionalFormatting>
  <conditionalFormatting sqref="Z1676">
    <cfRule type="beginsWith" dxfId="980" priority="1015" operator="beginsWith" text="OK">
      <formula>LEFT(Z1676,LEN("OK"))="OK"</formula>
    </cfRule>
  </conditionalFormatting>
  <conditionalFormatting sqref="Z1677">
    <cfRule type="containsText" dxfId="979" priority="1014" operator="containsText" text="NOK">
      <formula>NOT(ISERROR(SEARCH("NOK",Z1677)))</formula>
    </cfRule>
  </conditionalFormatting>
  <conditionalFormatting sqref="Z1677">
    <cfRule type="beginsWith" dxfId="978" priority="1013" operator="beginsWith" text="OK">
      <formula>LEFT(Z1677,LEN("OK"))="OK"</formula>
    </cfRule>
  </conditionalFormatting>
  <conditionalFormatting sqref="Z1677">
    <cfRule type="containsText" dxfId="977" priority="1012" operator="containsText" text="NOK">
      <formula>NOT(ISERROR(SEARCH("NOK",Z1677)))</formula>
    </cfRule>
  </conditionalFormatting>
  <conditionalFormatting sqref="Z1677">
    <cfRule type="beginsWith" dxfId="976" priority="1011" operator="beginsWith" text="OK">
      <formula>LEFT(Z1677,LEN("OK"))="OK"</formula>
    </cfRule>
  </conditionalFormatting>
  <conditionalFormatting sqref="Z1678">
    <cfRule type="containsText" dxfId="975" priority="1010" operator="containsText" text="NOK">
      <formula>NOT(ISERROR(SEARCH("NOK",Z1678)))</formula>
    </cfRule>
  </conditionalFormatting>
  <conditionalFormatting sqref="Z1678">
    <cfRule type="beginsWith" dxfId="974" priority="1009" operator="beginsWith" text="OK">
      <formula>LEFT(Z1678,LEN("OK"))="OK"</formula>
    </cfRule>
  </conditionalFormatting>
  <conditionalFormatting sqref="Z1678">
    <cfRule type="containsText" dxfId="973" priority="1008" operator="containsText" text="NOK">
      <formula>NOT(ISERROR(SEARCH("NOK",Z1678)))</formula>
    </cfRule>
  </conditionalFormatting>
  <conditionalFormatting sqref="Z1678">
    <cfRule type="beginsWith" dxfId="972" priority="1007" operator="beginsWith" text="OK">
      <formula>LEFT(Z1678,LEN("OK"))="OK"</formula>
    </cfRule>
  </conditionalFormatting>
  <conditionalFormatting sqref="Z1679">
    <cfRule type="containsText" dxfId="971" priority="1006" operator="containsText" text="NOK">
      <formula>NOT(ISERROR(SEARCH("NOK",Z1679)))</formula>
    </cfRule>
  </conditionalFormatting>
  <conditionalFormatting sqref="Z1679">
    <cfRule type="beginsWith" dxfId="970" priority="1005" operator="beginsWith" text="OK">
      <formula>LEFT(Z1679,LEN("OK"))="OK"</formula>
    </cfRule>
  </conditionalFormatting>
  <conditionalFormatting sqref="Z1679">
    <cfRule type="containsText" dxfId="969" priority="1004" operator="containsText" text="NOK">
      <formula>NOT(ISERROR(SEARCH("NOK",Z1679)))</formula>
    </cfRule>
  </conditionalFormatting>
  <conditionalFormatting sqref="Z1679">
    <cfRule type="beginsWith" dxfId="968" priority="1003" operator="beginsWith" text="OK">
      <formula>LEFT(Z1679,LEN("OK"))="OK"</formula>
    </cfRule>
  </conditionalFormatting>
  <conditionalFormatting sqref="Z1680">
    <cfRule type="containsText" dxfId="967" priority="1002" operator="containsText" text="NOK">
      <formula>NOT(ISERROR(SEARCH("NOK",Z1680)))</formula>
    </cfRule>
  </conditionalFormatting>
  <conditionalFormatting sqref="Z1680">
    <cfRule type="beginsWith" dxfId="966" priority="1001" operator="beginsWith" text="OK">
      <formula>LEFT(Z1680,LEN("OK"))="OK"</formula>
    </cfRule>
  </conditionalFormatting>
  <conditionalFormatting sqref="Z1680">
    <cfRule type="containsText" dxfId="965" priority="1000" operator="containsText" text="NOK">
      <formula>NOT(ISERROR(SEARCH("NOK",Z1680)))</formula>
    </cfRule>
  </conditionalFormatting>
  <conditionalFormatting sqref="Z1680">
    <cfRule type="beginsWith" dxfId="964" priority="999" operator="beginsWith" text="OK">
      <formula>LEFT(Z1680,LEN("OK"))="OK"</formula>
    </cfRule>
  </conditionalFormatting>
  <conditionalFormatting sqref="Z1681">
    <cfRule type="containsText" dxfId="963" priority="998" operator="containsText" text="NOK">
      <formula>NOT(ISERROR(SEARCH("NOK",Z1681)))</formula>
    </cfRule>
  </conditionalFormatting>
  <conditionalFormatting sqref="Z1681">
    <cfRule type="beginsWith" dxfId="962" priority="997" operator="beginsWith" text="OK">
      <formula>LEFT(Z1681,LEN("OK"))="OK"</formula>
    </cfRule>
  </conditionalFormatting>
  <conditionalFormatting sqref="Z1681">
    <cfRule type="containsText" dxfId="961" priority="996" operator="containsText" text="NOK">
      <formula>NOT(ISERROR(SEARCH("NOK",Z1681)))</formula>
    </cfRule>
  </conditionalFormatting>
  <conditionalFormatting sqref="Z1681">
    <cfRule type="beginsWith" dxfId="960" priority="995" operator="beginsWith" text="OK">
      <formula>LEFT(Z1681,LEN("OK"))="OK"</formula>
    </cfRule>
  </conditionalFormatting>
  <conditionalFormatting sqref="Z1682">
    <cfRule type="containsText" dxfId="959" priority="994" operator="containsText" text="NOK">
      <formula>NOT(ISERROR(SEARCH("NOK",Z1682)))</formula>
    </cfRule>
  </conditionalFormatting>
  <conditionalFormatting sqref="Z1682">
    <cfRule type="beginsWith" dxfId="958" priority="993" operator="beginsWith" text="OK">
      <formula>LEFT(Z1682,LEN("OK"))="OK"</formula>
    </cfRule>
  </conditionalFormatting>
  <conditionalFormatting sqref="Z1682">
    <cfRule type="containsText" dxfId="957" priority="992" operator="containsText" text="NOK">
      <formula>NOT(ISERROR(SEARCH("NOK",Z1682)))</formula>
    </cfRule>
  </conditionalFormatting>
  <conditionalFormatting sqref="Z1682">
    <cfRule type="beginsWith" dxfId="956" priority="991" operator="beginsWith" text="OK">
      <formula>LEFT(Z1682,LEN("OK"))="OK"</formula>
    </cfRule>
  </conditionalFormatting>
  <conditionalFormatting sqref="Z1683">
    <cfRule type="containsText" dxfId="955" priority="990" operator="containsText" text="NOK">
      <formula>NOT(ISERROR(SEARCH("NOK",Z1683)))</formula>
    </cfRule>
  </conditionalFormatting>
  <conditionalFormatting sqref="Z1683">
    <cfRule type="beginsWith" dxfId="954" priority="989" operator="beginsWith" text="OK">
      <formula>LEFT(Z1683,LEN("OK"))="OK"</formula>
    </cfRule>
  </conditionalFormatting>
  <conditionalFormatting sqref="Z1683">
    <cfRule type="containsText" dxfId="953" priority="988" operator="containsText" text="NOK">
      <formula>NOT(ISERROR(SEARCH("NOK",Z1683)))</formula>
    </cfRule>
  </conditionalFormatting>
  <conditionalFormatting sqref="Z1683">
    <cfRule type="beginsWith" dxfId="952" priority="987" operator="beginsWith" text="OK">
      <formula>LEFT(Z1683,LEN("OK"))="OK"</formula>
    </cfRule>
  </conditionalFormatting>
  <conditionalFormatting sqref="Z1684">
    <cfRule type="containsText" dxfId="951" priority="986" operator="containsText" text="NOK">
      <formula>NOT(ISERROR(SEARCH("NOK",Z1684)))</formula>
    </cfRule>
  </conditionalFormatting>
  <conditionalFormatting sqref="Z1684">
    <cfRule type="beginsWith" dxfId="950" priority="985" operator="beginsWith" text="OK">
      <formula>LEFT(Z1684,LEN("OK"))="OK"</formula>
    </cfRule>
  </conditionalFormatting>
  <conditionalFormatting sqref="Z1684">
    <cfRule type="containsText" dxfId="949" priority="984" operator="containsText" text="NOK">
      <formula>NOT(ISERROR(SEARCH("NOK",Z1684)))</formula>
    </cfRule>
  </conditionalFormatting>
  <conditionalFormatting sqref="Z1684">
    <cfRule type="beginsWith" dxfId="948" priority="983" operator="beginsWith" text="OK">
      <formula>LEFT(Z1684,LEN("OK"))="OK"</formula>
    </cfRule>
  </conditionalFormatting>
  <conditionalFormatting sqref="Z1685">
    <cfRule type="containsText" dxfId="947" priority="982" operator="containsText" text="NOK">
      <formula>NOT(ISERROR(SEARCH("NOK",Z1685)))</formula>
    </cfRule>
  </conditionalFormatting>
  <conditionalFormatting sqref="Z1685">
    <cfRule type="beginsWith" dxfId="946" priority="981" operator="beginsWith" text="OK">
      <formula>LEFT(Z1685,LEN("OK"))="OK"</formula>
    </cfRule>
  </conditionalFormatting>
  <conditionalFormatting sqref="Z1685">
    <cfRule type="containsText" dxfId="945" priority="980" operator="containsText" text="NOK">
      <formula>NOT(ISERROR(SEARCH("NOK",Z1685)))</formula>
    </cfRule>
  </conditionalFormatting>
  <conditionalFormatting sqref="Z1685">
    <cfRule type="beginsWith" dxfId="944" priority="979" operator="beginsWith" text="OK">
      <formula>LEFT(Z1685,LEN("OK"))="OK"</formula>
    </cfRule>
  </conditionalFormatting>
  <conditionalFormatting sqref="Z1686">
    <cfRule type="containsText" dxfId="943" priority="978" operator="containsText" text="NOK">
      <formula>NOT(ISERROR(SEARCH("NOK",Z1686)))</formula>
    </cfRule>
  </conditionalFormatting>
  <conditionalFormatting sqref="Z1686">
    <cfRule type="beginsWith" dxfId="942" priority="977" operator="beginsWith" text="OK">
      <formula>LEFT(Z1686,LEN("OK"))="OK"</formula>
    </cfRule>
  </conditionalFormatting>
  <conditionalFormatting sqref="Z1686">
    <cfRule type="containsText" dxfId="941" priority="976" operator="containsText" text="NOK">
      <formula>NOT(ISERROR(SEARCH("NOK",Z1686)))</formula>
    </cfRule>
  </conditionalFormatting>
  <conditionalFormatting sqref="Z1686">
    <cfRule type="beginsWith" dxfId="940" priority="975" operator="beginsWith" text="OK">
      <formula>LEFT(Z1686,LEN("OK"))="OK"</formula>
    </cfRule>
  </conditionalFormatting>
  <conditionalFormatting sqref="Z1687">
    <cfRule type="containsText" dxfId="939" priority="974" operator="containsText" text="NOK">
      <formula>NOT(ISERROR(SEARCH("NOK",Z1687)))</formula>
    </cfRule>
  </conditionalFormatting>
  <conditionalFormatting sqref="Z1687">
    <cfRule type="beginsWith" dxfId="938" priority="973" operator="beginsWith" text="OK">
      <formula>LEFT(Z1687,LEN("OK"))="OK"</formula>
    </cfRule>
  </conditionalFormatting>
  <conditionalFormatting sqref="Z1687">
    <cfRule type="containsText" dxfId="937" priority="972" operator="containsText" text="NOK">
      <formula>NOT(ISERROR(SEARCH("NOK",Z1687)))</formula>
    </cfRule>
  </conditionalFormatting>
  <conditionalFormatting sqref="Z1687">
    <cfRule type="beginsWith" dxfId="936" priority="971" operator="beginsWith" text="OK">
      <formula>LEFT(Z1687,LEN("OK"))="OK"</formula>
    </cfRule>
  </conditionalFormatting>
  <conditionalFormatting sqref="Z1688">
    <cfRule type="containsText" dxfId="935" priority="970" operator="containsText" text="NOK">
      <formula>NOT(ISERROR(SEARCH("NOK",Z1688)))</formula>
    </cfRule>
  </conditionalFormatting>
  <conditionalFormatting sqref="Z1688">
    <cfRule type="beginsWith" dxfId="934" priority="969" operator="beginsWith" text="OK">
      <formula>LEFT(Z1688,LEN("OK"))="OK"</formula>
    </cfRule>
  </conditionalFormatting>
  <conditionalFormatting sqref="Z1688">
    <cfRule type="containsText" dxfId="933" priority="968" operator="containsText" text="NOK">
      <formula>NOT(ISERROR(SEARCH("NOK",Z1688)))</formula>
    </cfRule>
  </conditionalFormatting>
  <conditionalFormatting sqref="Z1688">
    <cfRule type="beginsWith" dxfId="932" priority="967" operator="beginsWith" text="OK">
      <formula>LEFT(Z1688,LEN("OK"))="OK"</formula>
    </cfRule>
  </conditionalFormatting>
  <conditionalFormatting sqref="Z1689">
    <cfRule type="containsText" dxfId="931" priority="966" operator="containsText" text="NOK">
      <formula>NOT(ISERROR(SEARCH("NOK",Z1689)))</formula>
    </cfRule>
  </conditionalFormatting>
  <conditionalFormatting sqref="Z1689">
    <cfRule type="beginsWith" dxfId="930" priority="965" operator="beginsWith" text="OK">
      <formula>LEFT(Z1689,LEN("OK"))="OK"</formula>
    </cfRule>
  </conditionalFormatting>
  <conditionalFormatting sqref="Z1689">
    <cfRule type="containsText" dxfId="929" priority="964" operator="containsText" text="NOK">
      <formula>NOT(ISERROR(SEARCH("NOK",Z1689)))</formula>
    </cfRule>
  </conditionalFormatting>
  <conditionalFormatting sqref="Z1689">
    <cfRule type="beginsWith" dxfId="928" priority="963" operator="beginsWith" text="OK">
      <formula>LEFT(Z1689,LEN("OK"))="OK"</formula>
    </cfRule>
  </conditionalFormatting>
  <conditionalFormatting sqref="Z1690:Z1700">
    <cfRule type="containsText" dxfId="927" priority="962" operator="containsText" text="NOK">
      <formula>NOT(ISERROR(SEARCH("NOK",Z1690)))</formula>
    </cfRule>
  </conditionalFormatting>
  <conditionalFormatting sqref="Z1690:Z1700">
    <cfRule type="beginsWith" dxfId="926" priority="961" operator="beginsWith" text="OK">
      <formula>LEFT(Z1690,LEN("OK"))="OK"</formula>
    </cfRule>
  </conditionalFormatting>
  <conditionalFormatting sqref="Z1690:Z1700">
    <cfRule type="containsText" dxfId="925" priority="960" operator="containsText" text="NOK">
      <formula>NOT(ISERROR(SEARCH("NOK",Z1690)))</formula>
    </cfRule>
  </conditionalFormatting>
  <conditionalFormatting sqref="Z1690:Z1700">
    <cfRule type="beginsWith" dxfId="924" priority="959" operator="beginsWith" text="OK">
      <formula>LEFT(Z1690,LEN("OK"))="OK"</formula>
    </cfRule>
  </conditionalFormatting>
  <conditionalFormatting sqref="Z1701:Z1703">
    <cfRule type="containsText" dxfId="923" priority="958" operator="containsText" text="NOK">
      <formula>NOT(ISERROR(SEARCH("NOK",Z1701)))</formula>
    </cfRule>
  </conditionalFormatting>
  <conditionalFormatting sqref="Z1701:Z1703">
    <cfRule type="beginsWith" dxfId="922" priority="957" operator="beginsWith" text="OK">
      <formula>LEFT(Z1701,LEN("OK"))="OK"</formula>
    </cfRule>
  </conditionalFormatting>
  <conditionalFormatting sqref="Z1701:Z1703">
    <cfRule type="containsText" dxfId="921" priority="956" operator="containsText" text="NOK">
      <formula>NOT(ISERROR(SEARCH("NOK",Z1701)))</formula>
    </cfRule>
  </conditionalFormatting>
  <conditionalFormatting sqref="Z1701:Z1703">
    <cfRule type="beginsWith" dxfId="920" priority="955" operator="beginsWith" text="OK">
      <formula>LEFT(Z1701,LEN("OK"))="OK"</formula>
    </cfRule>
  </conditionalFormatting>
  <conditionalFormatting sqref="Z1704">
    <cfRule type="containsText" dxfId="919" priority="954" operator="containsText" text="NOK">
      <formula>NOT(ISERROR(SEARCH("NOK",Z1704)))</formula>
    </cfRule>
  </conditionalFormatting>
  <conditionalFormatting sqref="Z1704">
    <cfRule type="beginsWith" dxfId="918" priority="953" operator="beginsWith" text="OK">
      <formula>LEFT(Z1704,LEN("OK"))="OK"</formula>
    </cfRule>
  </conditionalFormatting>
  <conditionalFormatting sqref="Z1704">
    <cfRule type="containsText" dxfId="917" priority="952" operator="containsText" text="NOK">
      <formula>NOT(ISERROR(SEARCH("NOK",Z1704)))</formula>
    </cfRule>
  </conditionalFormatting>
  <conditionalFormatting sqref="Z1704">
    <cfRule type="beginsWith" dxfId="916" priority="951" operator="beginsWith" text="OK">
      <formula>LEFT(Z1704,LEN("OK"))="OK"</formula>
    </cfRule>
  </conditionalFormatting>
  <conditionalFormatting sqref="Z1705">
    <cfRule type="containsText" dxfId="915" priority="950" operator="containsText" text="NOK">
      <formula>NOT(ISERROR(SEARCH("NOK",Z1705)))</formula>
    </cfRule>
  </conditionalFormatting>
  <conditionalFormatting sqref="Z1705">
    <cfRule type="beginsWith" dxfId="914" priority="949" operator="beginsWith" text="OK">
      <formula>LEFT(Z1705,LEN("OK"))="OK"</formula>
    </cfRule>
  </conditionalFormatting>
  <conditionalFormatting sqref="Z1705">
    <cfRule type="containsText" dxfId="913" priority="948" operator="containsText" text="NOK">
      <formula>NOT(ISERROR(SEARCH("NOK",Z1705)))</formula>
    </cfRule>
  </conditionalFormatting>
  <conditionalFormatting sqref="Z1705">
    <cfRule type="beginsWith" dxfId="912" priority="947" operator="beginsWith" text="OK">
      <formula>LEFT(Z1705,LEN("OK"))="OK"</formula>
    </cfRule>
  </conditionalFormatting>
  <conditionalFormatting sqref="Z1706:Z1708">
    <cfRule type="containsText" dxfId="911" priority="946" operator="containsText" text="NOK">
      <formula>NOT(ISERROR(SEARCH("NOK",Z1706)))</formula>
    </cfRule>
  </conditionalFormatting>
  <conditionalFormatting sqref="Z1706:Z1708">
    <cfRule type="beginsWith" dxfId="910" priority="945" operator="beginsWith" text="OK">
      <formula>LEFT(Z1706,LEN("OK"))="OK"</formula>
    </cfRule>
  </conditionalFormatting>
  <conditionalFormatting sqref="Z1706:Z1708">
    <cfRule type="containsText" dxfId="909" priority="944" operator="containsText" text="NOK">
      <formula>NOT(ISERROR(SEARCH("NOK",Z1706)))</formula>
    </cfRule>
  </conditionalFormatting>
  <conditionalFormatting sqref="Z1706:Z1708">
    <cfRule type="beginsWith" dxfId="908" priority="943" operator="beginsWith" text="OK">
      <formula>LEFT(Z1706,LEN("OK"))="OK"</formula>
    </cfRule>
  </conditionalFormatting>
  <conditionalFormatting sqref="Z1709">
    <cfRule type="containsText" dxfId="907" priority="942" operator="containsText" text="NOK">
      <formula>NOT(ISERROR(SEARCH("NOK",Z1709)))</formula>
    </cfRule>
  </conditionalFormatting>
  <conditionalFormatting sqref="Z1709">
    <cfRule type="beginsWith" dxfId="906" priority="941" operator="beginsWith" text="OK">
      <formula>LEFT(Z1709,LEN("OK"))="OK"</formula>
    </cfRule>
  </conditionalFormatting>
  <conditionalFormatting sqref="Z1709">
    <cfRule type="containsText" dxfId="905" priority="940" operator="containsText" text="NOK">
      <formula>NOT(ISERROR(SEARCH("NOK",Z1709)))</formula>
    </cfRule>
  </conditionalFormatting>
  <conditionalFormatting sqref="Z1709">
    <cfRule type="beginsWith" dxfId="904" priority="939" operator="beginsWith" text="OK">
      <formula>LEFT(Z1709,LEN("OK"))="OK"</formula>
    </cfRule>
  </conditionalFormatting>
  <conditionalFormatting sqref="Z1710">
    <cfRule type="containsText" dxfId="903" priority="938" operator="containsText" text="NOK">
      <formula>NOT(ISERROR(SEARCH("NOK",Z1710)))</formula>
    </cfRule>
  </conditionalFormatting>
  <conditionalFormatting sqref="Z1710">
    <cfRule type="beginsWith" dxfId="902" priority="937" operator="beginsWith" text="OK">
      <formula>LEFT(Z1710,LEN("OK"))="OK"</formula>
    </cfRule>
  </conditionalFormatting>
  <conditionalFormatting sqref="Z1710">
    <cfRule type="containsText" dxfId="901" priority="936" operator="containsText" text="NOK">
      <formula>NOT(ISERROR(SEARCH("NOK",Z1710)))</formula>
    </cfRule>
  </conditionalFormatting>
  <conditionalFormatting sqref="Z1710">
    <cfRule type="beginsWith" dxfId="900" priority="935" operator="beginsWith" text="OK">
      <formula>LEFT(Z1710,LEN("OK"))="OK"</formula>
    </cfRule>
  </conditionalFormatting>
  <conditionalFormatting sqref="Z1711:Z1713">
    <cfRule type="containsText" dxfId="899" priority="934" operator="containsText" text="NOK">
      <formula>NOT(ISERROR(SEARCH("NOK",Z1711)))</formula>
    </cfRule>
  </conditionalFormatting>
  <conditionalFormatting sqref="Z1711:Z1713">
    <cfRule type="beginsWith" dxfId="898" priority="933" operator="beginsWith" text="OK">
      <formula>LEFT(Z1711,LEN("OK"))="OK"</formula>
    </cfRule>
  </conditionalFormatting>
  <conditionalFormatting sqref="Z1711:Z1713">
    <cfRule type="containsText" dxfId="897" priority="932" operator="containsText" text="NOK">
      <formula>NOT(ISERROR(SEARCH("NOK",Z1711)))</formula>
    </cfRule>
  </conditionalFormatting>
  <conditionalFormatting sqref="Z1711:Z1713">
    <cfRule type="beginsWith" dxfId="896" priority="931" operator="beginsWith" text="OK">
      <formula>LEFT(Z1711,LEN("OK"))="OK"</formula>
    </cfRule>
  </conditionalFormatting>
  <conditionalFormatting sqref="Z1714">
    <cfRule type="containsText" dxfId="895" priority="930" operator="containsText" text="NOK">
      <formula>NOT(ISERROR(SEARCH("NOK",Z1714)))</formula>
    </cfRule>
  </conditionalFormatting>
  <conditionalFormatting sqref="Z1714">
    <cfRule type="beginsWith" dxfId="894" priority="929" operator="beginsWith" text="OK">
      <formula>LEFT(Z1714,LEN("OK"))="OK"</formula>
    </cfRule>
  </conditionalFormatting>
  <conditionalFormatting sqref="Z1714">
    <cfRule type="containsText" dxfId="893" priority="928" operator="containsText" text="NOK">
      <formula>NOT(ISERROR(SEARCH("NOK",Z1714)))</formula>
    </cfRule>
  </conditionalFormatting>
  <conditionalFormatting sqref="Z1714">
    <cfRule type="beginsWith" dxfId="892" priority="927" operator="beginsWith" text="OK">
      <formula>LEFT(Z1714,LEN("OK"))="OK"</formula>
    </cfRule>
  </conditionalFormatting>
  <conditionalFormatting sqref="Z1715">
    <cfRule type="containsText" dxfId="891" priority="926" operator="containsText" text="NOK">
      <formula>NOT(ISERROR(SEARCH("NOK",Z1715)))</formula>
    </cfRule>
  </conditionalFormatting>
  <conditionalFormatting sqref="Z1715">
    <cfRule type="beginsWith" dxfId="890" priority="925" operator="beginsWith" text="OK">
      <formula>LEFT(Z1715,LEN("OK"))="OK"</formula>
    </cfRule>
  </conditionalFormatting>
  <conditionalFormatting sqref="Z1715">
    <cfRule type="containsText" dxfId="889" priority="924" operator="containsText" text="NOK">
      <formula>NOT(ISERROR(SEARCH("NOK",Z1715)))</formula>
    </cfRule>
  </conditionalFormatting>
  <conditionalFormatting sqref="Z1715">
    <cfRule type="beginsWith" dxfId="888" priority="923" operator="beginsWith" text="OK">
      <formula>LEFT(Z1715,LEN("OK"))="OK"</formula>
    </cfRule>
  </conditionalFormatting>
  <conditionalFormatting sqref="Z1716:Z1718">
    <cfRule type="containsText" dxfId="887" priority="922" operator="containsText" text="NOK">
      <formula>NOT(ISERROR(SEARCH("NOK",Z1716)))</formula>
    </cfRule>
  </conditionalFormatting>
  <conditionalFormatting sqref="Z1716:Z1718">
    <cfRule type="beginsWith" dxfId="886" priority="921" operator="beginsWith" text="OK">
      <formula>LEFT(Z1716,LEN("OK"))="OK"</formula>
    </cfRule>
  </conditionalFormatting>
  <conditionalFormatting sqref="Z1716:Z1718">
    <cfRule type="containsText" dxfId="885" priority="920" operator="containsText" text="NOK">
      <formula>NOT(ISERROR(SEARCH("NOK",Z1716)))</formula>
    </cfRule>
  </conditionalFormatting>
  <conditionalFormatting sqref="Z1716:Z1718">
    <cfRule type="beginsWith" dxfId="884" priority="919" operator="beginsWith" text="OK">
      <formula>LEFT(Z1716,LEN("OK"))="OK"</formula>
    </cfRule>
  </conditionalFormatting>
  <conditionalFormatting sqref="Z1719">
    <cfRule type="containsText" dxfId="883" priority="918" operator="containsText" text="NOK">
      <formula>NOT(ISERROR(SEARCH("NOK",Z1719)))</formula>
    </cfRule>
  </conditionalFormatting>
  <conditionalFormatting sqref="Z1719">
    <cfRule type="beginsWith" dxfId="882" priority="917" operator="beginsWith" text="OK">
      <formula>LEFT(Z1719,LEN("OK"))="OK"</formula>
    </cfRule>
  </conditionalFormatting>
  <conditionalFormatting sqref="Z1719">
    <cfRule type="containsText" dxfId="881" priority="916" operator="containsText" text="NOK">
      <formula>NOT(ISERROR(SEARCH("NOK",Z1719)))</formula>
    </cfRule>
  </conditionalFormatting>
  <conditionalFormatting sqref="Z1719">
    <cfRule type="beginsWith" dxfId="880" priority="915" operator="beginsWith" text="OK">
      <formula>LEFT(Z1719,LEN("OK"))="OK"</formula>
    </cfRule>
  </conditionalFormatting>
  <conditionalFormatting sqref="Z1720">
    <cfRule type="containsText" dxfId="879" priority="914" operator="containsText" text="NOK">
      <formula>NOT(ISERROR(SEARCH("NOK",Z1720)))</formula>
    </cfRule>
  </conditionalFormatting>
  <conditionalFormatting sqref="Z1720">
    <cfRule type="beginsWith" dxfId="878" priority="913" operator="beginsWith" text="OK">
      <formula>LEFT(Z1720,LEN("OK"))="OK"</formula>
    </cfRule>
  </conditionalFormatting>
  <conditionalFormatting sqref="Z1720">
    <cfRule type="containsText" dxfId="877" priority="912" operator="containsText" text="NOK">
      <formula>NOT(ISERROR(SEARCH("NOK",Z1720)))</formula>
    </cfRule>
  </conditionalFormatting>
  <conditionalFormatting sqref="Z1720">
    <cfRule type="beginsWith" dxfId="876" priority="911" operator="beginsWith" text="OK">
      <formula>LEFT(Z1720,LEN("OK"))="OK"</formula>
    </cfRule>
  </conditionalFormatting>
  <conditionalFormatting sqref="Z1721:Z1723">
    <cfRule type="containsText" dxfId="875" priority="910" operator="containsText" text="NOK">
      <formula>NOT(ISERROR(SEARCH("NOK",Z1721)))</formula>
    </cfRule>
  </conditionalFormatting>
  <conditionalFormatting sqref="Z1721:Z1723">
    <cfRule type="beginsWith" dxfId="874" priority="909" operator="beginsWith" text="OK">
      <formula>LEFT(Z1721,LEN("OK"))="OK"</formula>
    </cfRule>
  </conditionalFormatting>
  <conditionalFormatting sqref="Z1721:Z1723">
    <cfRule type="containsText" dxfId="873" priority="908" operator="containsText" text="NOK">
      <formula>NOT(ISERROR(SEARCH("NOK",Z1721)))</formula>
    </cfRule>
  </conditionalFormatting>
  <conditionalFormatting sqref="Z1721:Z1723">
    <cfRule type="beginsWith" dxfId="872" priority="907" operator="beginsWith" text="OK">
      <formula>LEFT(Z1721,LEN("OK"))="OK"</formula>
    </cfRule>
  </conditionalFormatting>
  <conditionalFormatting sqref="Z1724">
    <cfRule type="containsText" dxfId="871" priority="906" operator="containsText" text="NOK">
      <formula>NOT(ISERROR(SEARCH("NOK",Z1724)))</formula>
    </cfRule>
  </conditionalFormatting>
  <conditionalFormatting sqref="Z1724">
    <cfRule type="beginsWith" dxfId="870" priority="905" operator="beginsWith" text="OK">
      <formula>LEFT(Z1724,LEN("OK"))="OK"</formula>
    </cfRule>
  </conditionalFormatting>
  <conditionalFormatting sqref="Z1724">
    <cfRule type="containsText" dxfId="869" priority="904" operator="containsText" text="NOK">
      <formula>NOT(ISERROR(SEARCH("NOK",Z1724)))</formula>
    </cfRule>
  </conditionalFormatting>
  <conditionalFormatting sqref="Z1724">
    <cfRule type="beginsWith" dxfId="868" priority="903" operator="beginsWith" text="OK">
      <formula>LEFT(Z1724,LEN("OK"))="OK"</formula>
    </cfRule>
  </conditionalFormatting>
  <conditionalFormatting sqref="Z1725">
    <cfRule type="containsText" dxfId="867" priority="902" operator="containsText" text="NOK">
      <formula>NOT(ISERROR(SEARCH("NOK",Z1725)))</formula>
    </cfRule>
  </conditionalFormatting>
  <conditionalFormatting sqref="Z1725">
    <cfRule type="beginsWith" dxfId="866" priority="901" operator="beginsWith" text="OK">
      <formula>LEFT(Z1725,LEN("OK"))="OK"</formula>
    </cfRule>
  </conditionalFormatting>
  <conditionalFormatting sqref="Z1725">
    <cfRule type="containsText" dxfId="865" priority="900" operator="containsText" text="NOK">
      <formula>NOT(ISERROR(SEARCH("NOK",Z1725)))</formula>
    </cfRule>
  </conditionalFormatting>
  <conditionalFormatting sqref="Z1725">
    <cfRule type="beginsWith" dxfId="864" priority="899" operator="beginsWith" text="OK">
      <formula>LEFT(Z1725,LEN("OK"))="OK"</formula>
    </cfRule>
  </conditionalFormatting>
  <conditionalFormatting sqref="Z1726:Z1728">
    <cfRule type="containsText" dxfId="863" priority="898" operator="containsText" text="NOK">
      <formula>NOT(ISERROR(SEARCH("NOK",Z1726)))</formula>
    </cfRule>
  </conditionalFormatting>
  <conditionalFormatting sqref="Z1726:Z1728">
    <cfRule type="beginsWith" dxfId="862" priority="897" operator="beginsWith" text="OK">
      <formula>LEFT(Z1726,LEN("OK"))="OK"</formula>
    </cfRule>
  </conditionalFormatting>
  <conditionalFormatting sqref="Z1726:Z1728">
    <cfRule type="containsText" dxfId="861" priority="896" operator="containsText" text="NOK">
      <formula>NOT(ISERROR(SEARCH("NOK",Z1726)))</formula>
    </cfRule>
  </conditionalFormatting>
  <conditionalFormatting sqref="Z1726:Z1728">
    <cfRule type="beginsWith" dxfId="860" priority="895" operator="beginsWith" text="OK">
      <formula>LEFT(Z1726,LEN("OK"))="OK"</formula>
    </cfRule>
  </conditionalFormatting>
  <conditionalFormatting sqref="Z1729">
    <cfRule type="containsText" dxfId="859" priority="894" operator="containsText" text="NOK">
      <formula>NOT(ISERROR(SEARCH("NOK",Z1729)))</formula>
    </cfRule>
  </conditionalFormatting>
  <conditionalFormatting sqref="Z1729">
    <cfRule type="beginsWith" dxfId="858" priority="893" operator="beginsWith" text="OK">
      <formula>LEFT(Z1729,LEN("OK"))="OK"</formula>
    </cfRule>
  </conditionalFormatting>
  <conditionalFormatting sqref="Z1729">
    <cfRule type="containsText" dxfId="857" priority="892" operator="containsText" text="NOK">
      <formula>NOT(ISERROR(SEARCH("NOK",Z1729)))</formula>
    </cfRule>
  </conditionalFormatting>
  <conditionalFormatting sqref="Z1729">
    <cfRule type="beginsWith" dxfId="856" priority="891" operator="beginsWith" text="OK">
      <formula>LEFT(Z1729,LEN("OK"))="OK"</formula>
    </cfRule>
  </conditionalFormatting>
  <conditionalFormatting sqref="Z1730:Z1742">
    <cfRule type="containsText" dxfId="855" priority="890" operator="containsText" text="NOK">
      <formula>NOT(ISERROR(SEARCH("NOK",Z1730)))</formula>
    </cfRule>
  </conditionalFormatting>
  <conditionalFormatting sqref="Z1730:Z1742">
    <cfRule type="beginsWith" dxfId="854" priority="889" operator="beginsWith" text="OK">
      <formula>LEFT(Z1730,LEN("OK"))="OK"</formula>
    </cfRule>
  </conditionalFormatting>
  <conditionalFormatting sqref="Z1730:Z1742">
    <cfRule type="containsText" dxfId="853" priority="888" operator="containsText" text="NOK">
      <formula>NOT(ISERROR(SEARCH("NOK",Z1730)))</formula>
    </cfRule>
  </conditionalFormatting>
  <conditionalFormatting sqref="Z1730:Z1742">
    <cfRule type="beginsWith" dxfId="852" priority="887" operator="beginsWith" text="OK">
      <formula>LEFT(Z1730,LEN("OK"))="OK"</formula>
    </cfRule>
  </conditionalFormatting>
  <conditionalFormatting sqref="Z1743">
    <cfRule type="containsText" dxfId="851" priority="886" operator="containsText" text="NOK">
      <formula>NOT(ISERROR(SEARCH("NOK",Z1743)))</formula>
    </cfRule>
  </conditionalFormatting>
  <conditionalFormatting sqref="Z1743">
    <cfRule type="beginsWith" dxfId="850" priority="885" operator="beginsWith" text="OK">
      <formula>LEFT(Z1743,LEN("OK"))="OK"</formula>
    </cfRule>
  </conditionalFormatting>
  <conditionalFormatting sqref="Z1743">
    <cfRule type="containsText" dxfId="849" priority="884" operator="containsText" text="NOK">
      <formula>NOT(ISERROR(SEARCH("NOK",Z1743)))</formula>
    </cfRule>
  </conditionalFormatting>
  <conditionalFormatting sqref="Z1743">
    <cfRule type="beginsWith" dxfId="848" priority="883" operator="beginsWith" text="OK">
      <formula>LEFT(Z1743,LEN("OK"))="OK"</formula>
    </cfRule>
  </conditionalFormatting>
  <conditionalFormatting sqref="Z1744">
    <cfRule type="containsText" dxfId="847" priority="882" operator="containsText" text="NOK">
      <formula>NOT(ISERROR(SEARCH("NOK",Z1744)))</formula>
    </cfRule>
  </conditionalFormatting>
  <conditionalFormatting sqref="Z1744">
    <cfRule type="beginsWith" dxfId="846" priority="881" operator="beginsWith" text="OK">
      <formula>LEFT(Z1744,LEN("OK"))="OK"</formula>
    </cfRule>
  </conditionalFormatting>
  <conditionalFormatting sqref="Z1744">
    <cfRule type="containsText" dxfId="845" priority="880" operator="containsText" text="NOK">
      <formula>NOT(ISERROR(SEARCH("NOK",Z1744)))</formula>
    </cfRule>
  </conditionalFormatting>
  <conditionalFormatting sqref="Z1744">
    <cfRule type="beginsWith" dxfId="844" priority="879" operator="beginsWith" text="OK">
      <formula>LEFT(Z1744,LEN("OK"))="OK"</formula>
    </cfRule>
  </conditionalFormatting>
  <conditionalFormatting sqref="Z1745">
    <cfRule type="containsText" dxfId="843" priority="878" operator="containsText" text="NOK">
      <formula>NOT(ISERROR(SEARCH("NOK",Z1745)))</formula>
    </cfRule>
  </conditionalFormatting>
  <conditionalFormatting sqref="Z1745">
    <cfRule type="beginsWith" dxfId="842" priority="877" operator="beginsWith" text="OK">
      <formula>LEFT(Z1745,LEN("OK"))="OK"</formula>
    </cfRule>
  </conditionalFormatting>
  <conditionalFormatting sqref="Z1745">
    <cfRule type="containsText" dxfId="841" priority="876" operator="containsText" text="NOK">
      <formula>NOT(ISERROR(SEARCH("NOK",Z1745)))</formula>
    </cfRule>
  </conditionalFormatting>
  <conditionalFormatting sqref="Z1745">
    <cfRule type="beginsWith" dxfId="840" priority="875" operator="beginsWith" text="OK">
      <formula>LEFT(Z1745,LEN("OK"))="OK"</formula>
    </cfRule>
  </conditionalFormatting>
  <conditionalFormatting sqref="Z1746">
    <cfRule type="containsText" dxfId="839" priority="874" operator="containsText" text="NOK">
      <formula>NOT(ISERROR(SEARCH("NOK",Z1746)))</formula>
    </cfRule>
  </conditionalFormatting>
  <conditionalFormatting sqref="Z1746">
    <cfRule type="beginsWith" dxfId="838" priority="873" operator="beginsWith" text="OK">
      <formula>LEFT(Z1746,LEN("OK"))="OK"</formula>
    </cfRule>
  </conditionalFormatting>
  <conditionalFormatting sqref="Z1746">
    <cfRule type="containsText" dxfId="837" priority="872" operator="containsText" text="NOK">
      <formula>NOT(ISERROR(SEARCH("NOK",Z1746)))</formula>
    </cfRule>
  </conditionalFormatting>
  <conditionalFormatting sqref="Z1746">
    <cfRule type="beginsWith" dxfId="836" priority="871" operator="beginsWith" text="OK">
      <formula>LEFT(Z1746,LEN("OK"))="OK"</formula>
    </cfRule>
  </conditionalFormatting>
  <conditionalFormatting sqref="Z1747">
    <cfRule type="containsText" dxfId="835" priority="870" operator="containsText" text="NOK">
      <formula>NOT(ISERROR(SEARCH("NOK",Z1747)))</formula>
    </cfRule>
  </conditionalFormatting>
  <conditionalFormatting sqref="Z1747">
    <cfRule type="beginsWith" dxfId="834" priority="869" operator="beginsWith" text="OK">
      <formula>LEFT(Z1747,LEN("OK"))="OK"</formula>
    </cfRule>
  </conditionalFormatting>
  <conditionalFormatting sqref="Z1747">
    <cfRule type="containsText" dxfId="833" priority="868" operator="containsText" text="NOK">
      <formula>NOT(ISERROR(SEARCH("NOK",Z1747)))</formula>
    </cfRule>
  </conditionalFormatting>
  <conditionalFormatting sqref="Z1747">
    <cfRule type="beginsWith" dxfId="832" priority="867" operator="beginsWith" text="OK">
      <formula>LEFT(Z1747,LEN("OK"))="OK"</formula>
    </cfRule>
  </conditionalFormatting>
  <conditionalFormatting sqref="Z1748">
    <cfRule type="containsText" dxfId="831" priority="866" operator="containsText" text="NOK">
      <formula>NOT(ISERROR(SEARCH("NOK",Z1748)))</formula>
    </cfRule>
  </conditionalFormatting>
  <conditionalFormatting sqref="Z1748">
    <cfRule type="beginsWith" dxfId="830" priority="865" operator="beginsWith" text="OK">
      <formula>LEFT(Z1748,LEN("OK"))="OK"</formula>
    </cfRule>
  </conditionalFormatting>
  <conditionalFormatting sqref="Z1748">
    <cfRule type="containsText" dxfId="829" priority="864" operator="containsText" text="NOK">
      <formula>NOT(ISERROR(SEARCH("NOK",Z1748)))</formula>
    </cfRule>
  </conditionalFormatting>
  <conditionalFormatting sqref="Z1748">
    <cfRule type="beginsWith" dxfId="828" priority="863" operator="beginsWith" text="OK">
      <formula>LEFT(Z1748,LEN("OK"))="OK"</formula>
    </cfRule>
  </conditionalFormatting>
  <conditionalFormatting sqref="Z1749:Z1753">
    <cfRule type="containsText" dxfId="827" priority="862" operator="containsText" text="NOK">
      <formula>NOT(ISERROR(SEARCH("NOK",Z1749)))</formula>
    </cfRule>
  </conditionalFormatting>
  <conditionalFormatting sqref="Z1749:Z1753">
    <cfRule type="beginsWith" dxfId="826" priority="861" operator="beginsWith" text="OK">
      <formula>LEFT(Z1749,LEN("OK"))="OK"</formula>
    </cfRule>
  </conditionalFormatting>
  <conditionalFormatting sqref="Z1749:Z1753">
    <cfRule type="containsText" dxfId="825" priority="860" operator="containsText" text="NOK">
      <formula>NOT(ISERROR(SEARCH("NOK",Z1749)))</formula>
    </cfRule>
  </conditionalFormatting>
  <conditionalFormatting sqref="Z1749:Z1753">
    <cfRule type="beginsWith" dxfId="824" priority="859" operator="beginsWith" text="OK">
      <formula>LEFT(Z1749,LEN("OK"))="OK"</formula>
    </cfRule>
  </conditionalFormatting>
  <conditionalFormatting sqref="Z1754:Z1845">
    <cfRule type="containsText" dxfId="823" priority="858" operator="containsText" text="NOK">
      <formula>NOT(ISERROR(SEARCH("NOK",Z1754)))</formula>
    </cfRule>
  </conditionalFormatting>
  <conditionalFormatting sqref="Z1754:Z1845">
    <cfRule type="beginsWith" dxfId="822" priority="857" operator="beginsWith" text="OK">
      <formula>LEFT(Z1754,LEN("OK"))="OK"</formula>
    </cfRule>
  </conditionalFormatting>
  <conditionalFormatting sqref="Z1754:Z1845">
    <cfRule type="containsText" dxfId="821" priority="856" operator="containsText" text="NOK">
      <formula>NOT(ISERROR(SEARCH("NOK",Z1754)))</formula>
    </cfRule>
  </conditionalFormatting>
  <conditionalFormatting sqref="Z1754:Z1845">
    <cfRule type="beginsWith" dxfId="820" priority="855" operator="beginsWith" text="OK">
      <formula>LEFT(Z1754,LEN("OK"))="OK"</formula>
    </cfRule>
  </conditionalFormatting>
  <conditionalFormatting sqref="Z1846">
    <cfRule type="containsText" dxfId="819" priority="854" operator="containsText" text="NOK">
      <formula>NOT(ISERROR(SEARCH("NOK",Z1846)))</formula>
    </cfRule>
  </conditionalFormatting>
  <conditionalFormatting sqref="Z1846">
    <cfRule type="beginsWith" dxfId="818" priority="853" operator="beginsWith" text="OK">
      <formula>LEFT(Z1846,LEN("OK"))="OK"</formula>
    </cfRule>
  </conditionalFormatting>
  <conditionalFormatting sqref="Z1846">
    <cfRule type="containsText" dxfId="817" priority="852" operator="containsText" text="NOK">
      <formula>NOT(ISERROR(SEARCH("NOK",Z1846)))</formula>
    </cfRule>
  </conditionalFormatting>
  <conditionalFormatting sqref="Z1846">
    <cfRule type="beginsWith" dxfId="816" priority="851" operator="beginsWith" text="OK">
      <formula>LEFT(Z1846,LEN("OK"))="OK"</formula>
    </cfRule>
  </conditionalFormatting>
  <conditionalFormatting sqref="Z1847:Z1919">
    <cfRule type="containsText" dxfId="815" priority="850" operator="containsText" text="NOK">
      <formula>NOT(ISERROR(SEARCH("NOK",Z1847)))</formula>
    </cfRule>
  </conditionalFormatting>
  <conditionalFormatting sqref="Z1847:Z1919">
    <cfRule type="beginsWith" dxfId="814" priority="849" operator="beginsWith" text="OK">
      <formula>LEFT(Z1847,LEN("OK"))="OK"</formula>
    </cfRule>
  </conditionalFormatting>
  <conditionalFormatting sqref="Z1847:Z1919">
    <cfRule type="containsText" dxfId="813" priority="848" operator="containsText" text="NOK">
      <formula>NOT(ISERROR(SEARCH("NOK",Z1847)))</formula>
    </cfRule>
  </conditionalFormatting>
  <conditionalFormatting sqref="Z1847:Z1919">
    <cfRule type="beginsWith" dxfId="812" priority="847" operator="beginsWith" text="OK">
      <formula>LEFT(Z1847,LEN("OK"))="OK"</formula>
    </cfRule>
  </conditionalFormatting>
  <conditionalFormatting sqref="Z1920:Z2282">
    <cfRule type="containsText" dxfId="811" priority="846" operator="containsText" text="NOK">
      <formula>NOT(ISERROR(SEARCH("NOK",Z1920)))</formula>
    </cfRule>
  </conditionalFormatting>
  <conditionalFormatting sqref="Z1920:Z2282">
    <cfRule type="beginsWith" dxfId="810" priority="845" operator="beginsWith" text="OK">
      <formula>LEFT(Z1920,LEN("OK"))="OK"</formula>
    </cfRule>
  </conditionalFormatting>
  <conditionalFormatting sqref="Z1920:Z2282">
    <cfRule type="containsText" dxfId="809" priority="844" operator="containsText" text="NOK">
      <formula>NOT(ISERROR(SEARCH("NOK",Z1920)))</formula>
    </cfRule>
  </conditionalFormatting>
  <conditionalFormatting sqref="Z1920:Z2282">
    <cfRule type="beginsWith" dxfId="808" priority="843" operator="beginsWith" text="OK">
      <formula>LEFT(Z1920,LEN("OK"))="OK"</formula>
    </cfRule>
  </conditionalFormatting>
  <conditionalFormatting sqref="Z2283:Z2307">
    <cfRule type="containsText" dxfId="807" priority="842" operator="containsText" text="NOK">
      <formula>NOT(ISERROR(SEARCH("NOK",Z2283)))</formula>
    </cfRule>
  </conditionalFormatting>
  <conditionalFormatting sqref="Z2283:Z2307">
    <cfRule type="beginsWith" dxfId="806" priority="841" operator="beginsWith" text="OK">
      <formula>LEFT(Z2283,LEN("OK"))="OK"</formula>
    </cfRule>
  </conditionalFormatting>
  <conditionalFormatting sqref="Z2283:Z2307">
    <cfRule type="containsText" dxfId="805" priority="840" operator="containsText" text="NOK">
      <formula>NOT(ISERROR(SEARCH("NOK",Z2283)))</formula>
    </cfRule>
  </conditionalFormatting>
  <conditionalFormatting sqref="Z2283:Z2307">
    <cfRule type="beginsWith" dxfId="804" priority="839" operator="beginsWith" text="OK">
      <formula>LEFT(Z2283,LEN("OK"))="OK"</formula>
    </cfRule>
  </conditionalFormatting>
  <conditionalFormatting sqref="Z2308:Z2312">
    <cfRule type="containsText" dxfId="803" priority="838" operator="containsText" text="NOK">
      <formula>NOT(ISERROR(SEARCH("NOK",Z2308)))</formula>
    </cfRule>
  </conditionalFormatting>
  <conditionalFormatting sqref="Z2308:Z2312">
    <cfRule type="beginsWith" dxfId="802" priority="837" operator="beginsWith" text="OK">
      <formula>LEFT(Z2308,LEN("OK"))="OK"</formula>
    </cfRule>
  </conditionalFormatting>
  <conditionalFormatting sqref="Z2308:Z2312">
    <cfRule type="containsText" dxfId="801" priority="836" operator="containsText" text="NOK">
      <formula>NOT(ISERROR(SEARCH("NOK",Z2308)))</formula>
    </cfRule>
  </conditionalFormatting>
  <conditionalFormatting sqref="Z2308:Z2312">
    <cfRule type="beginsWith" dxfId="800" priority="835" operator="beginsWith" text="OK">
      <formula>LEFT(Z2308,LEN("OK"))="OK"</formula>
    </cfRule>
  </conditionalFormatting>
  <conditionalFormatting sqref="Z2313:Z2317">
    <cfRule type="containsText" dxfId="799" priority="834" operator="containsText" text="NOK">
      <formula>NOT(ISERROR(SEARCH("NOK",Z2313)))</formula>
    </cfRule>
  </conditionalFormatting>
  <conditionalFormatting sqref="Z2313:Z2317">
    <cfRule type="beginsWith" dxfId="798" priority="833" operator="beginsWith" text="OK">
      <formula>LEFT(Z2313,LEN("OK"))="OK"</formula>
    </cfRule>
  </conditionalFormatting>
  <conditionalFormatting sqref="Z2313:Z2317">
    <cfRule type="containsText" dxfId="797" priority="832" operator="containsText" text="NOK">
      <formula>NOT(ISERROR(SEARCH("NOK",Z2313)))</formula>
    </cfRule>
  </conditionalFormatting>
  <conditionalFormatting sqref="Z2313:Z2317">
    <cfRule type="beginsWith" dxfId="796" priority="831" operator="beginsWith" text="OK">
      <formula>LEFT(Z2313,LEN("OK"))="OK"</formula>
    </cfRule>
  </conditionalFormatting>
  <conditionalFormatting sqref="Z2318:Z2322">
    <cfRule type="containsText" dxfId="795" priority="830" operator="containsText" text="NOK">
      <formula>NOT(ISERROR(SEARCH("NOK",Z2318)))</formula>
    </cfRule>
  </conditionalFormatting>
  <conditionalFormatting sqref="Z2318:Z2322">
    <cfRule type="beginsWith" dxfId="794" priority="829" operator="beginsWith" text="OK">
      <formula>LEFT(Z2318,LEN("OK"))="OK"</formula>
    </cfRule>
  </conditionalFormatting>
  <conditionalFormatting sqref="Z2318:Z2322">
    <cfRule type="containsText" dxfId="793" priority="828" operator="containsText" text="NOK">
      <formula>NOT(ISERROR(SEARCH("NOK",Z2318)))</formula>
    </cfRule>
  </conditionalFormatting>
  <conditionalFormatting sqref="Z2318:Z2322">
    <cfRule type="beginsWith" dxfId="792" priority="827" operator="beginsWith" text="OK">
      <formula>LEFT(Z2318,LEN("OK"))="OK"</formula>
    </cfRule>
  </conditionalFormatting>
  <conditionalFormatting sqref="Z2323:Z2327">
    <cfRule type="containsText" dxfId="791" priority="826" operator="containsText" text="NOK">
      <formula>NOT(ISERROR(SEARCH("NOK",Z2323)))</formula>
    </cfRule>
  </conditionalFormatting>
  <conditionalFormatting sqref="Z2323:Z2327">
    <cfRule type="beginsWith" dxfId="790" priority="825" operator="beginsWith" text="OK">
      <formula>LEFT(Z2323,LEN("OK"))="OK"</formula>
    </cfRule>
  </conditionalFormatting>
  <conditionalFormatting sqref="Z2323:Z2327">
    <cfRule type="containsText" dxfId="789" priority="824" operator="containsText" text="NOK">
      <formula>NOT(ISERROR(SEARCH("NOK",Z2323)))</formula>
    </cfRule>
  </conditionalFormatting>
  <conditionalFormatting sqref="Z2323:Z2327">
    <cfRule type="beginsWith" dxfId="788" priority="823" operator="beginsWith" text="OK">
      <formula>LEFT(Z2323,LEN("OK"))="OK"</formula>
    </cfRule>
  </conditionalFormatting>
  <conditionalFormatting sqref="Z2328:Z2332">
    <cfRule type="containsText" dxfId="787" priority="822" operator="containsText" text="NOK">
      <formula>NOT(ISERROR(SEARCH("NOK",Z2328)))</formula>
    </cfRule>
  </conditionalFormatting>
  <conditionalFormatting sqref="Z2328:Z2332">
    <cfRule type="beginsWith" dxfId="786" priority="821" operator="beginsWith" text="OK">
      <formula>LEFT(Z2328,LEN("OK"))="OK"</formula>
    </cfRule>
  </conditionalFormatting>
  <conditionalFormatting sqref="Z2328:Z2332">
    <cfRule type="containsText" dxfId="785" priority="820" operator="containsText" text="NOK">
      <formula>NOT(ISERROR(SEARCH("NOK",Z2328)))</formula>
    </cfRule>
  </conditionalFormatting>
  <conditionalFormatting sqref="Z2328:Z2332">
    <cfRule type="beginsWith" dxfId="784" priority="819" operator="beginsWith" text="OK">
      <formula>LEFT(Z2328,LEN("OK"))="OK"</formula>
    </cfRule>
  </conditionalFormatting>
  <conditionalFormatting sqref="Z2333:Z2337">
    <cfRule type="containsText" dxfId="783" priority="818" operator="containsText" text="NOK">
      <formula>NOT(ISERROR(SEARCH("NOK",Z2333)))</formula>
    </cfRule>
  </conditionalFormatting>
  <conditionalFormatting sqref="Z2333:Z2337">
    <cfRule type="beginsWith" dxfId="782" priority="817" operator="beginsWith" text="OK">
      <formula>LEFT(Z2333,LEN("OK"))="OK"</formula>
    </cfRule>
  </conditionalFormatting>
  <conditionalFormatting sqref="Z2333:Z2337">
    <cfRule type="containsText" dxfId="781" priority="816" operator="containsText" text="NOK">
      <formula>NOT(ISERROR(SEARCH("NOK",Z2333)))</formula>
    </cfRule>
  </conditionalFormatting>
  <conditionalFormatting sqref="Z2333:Z2337">
    <cfRule type="beginsWith" dxfId="780" priority="815" operator="beginsWith" text="OK">
      <formula>LEFT(Z2333,LEN("OK"))="OK"</formula>
    </cfRule>
  </conditionalFormatting>
  <conditionalFormatting sqref="Z2338:Z2342">
    <cfRule type="containsText" dxfId="779" priority="814" operator="containsText" text="NOK">
      <formula>NOT(ISERROR(SEARCH("NOK",Z2338)))</formula>
    </cfRule>
  </conditionalFormatting>
  <conditionalFormatting sqref="Z2338:Z2342">
    <cfRule type="beginsWith" dxfId="778" priority="813" operator="beginsWith" text="OK">
      <formula>LEFT(Z2338,LEN("OK"))="OK"</formula>
    </cfRule>
  </conditionalFormatting>
  <conditionalFormatting sqref="Z2338:Z2342">
    <cfRule type="containsText" dxfId="777" priority="812" operator="containsText" text="NOK">
      <formula>NOT(ISERROR(SEARCH("NOK",Z2338)))</formula>
    </cfRule>
  </conditionalFormatting>
  <conditionalFormatting sqref="Z2338:Z2342">
    <cfRule type="beginsWith" dxfId="776" priority="811" operator="beginsWith" text="OK">
      <formula>LEFT(Z2338,LEN("OK"))="OK"</formula>
    </cfRule>
  </conditionalFormatting>
  <conditionalFormatting sqref="Z2343:Z2347">
    <cfRule type="containsText" dxfId="775" priority="810" operator="containsText" text="NOK">
      <formula>NOT(ISERROR(SEARCH("NOK",Z2343)))</formula>
    </cfRule>
  </conditionalFormatting>
  <conditionalFormatting sqref="Z2343:Z2347">
    <cfRule type="beginsWith" dxfId="774" priority="809" operator="beginsWith" text="OK">
      <formula>LEFT(Z2343,LEN("OK"))="OK"</formula>
    </cfRule>
  </conditionalFormatting>
  <conditionalFormatting sqref="Z2343:Z2347">
    <cfRule type="containsText" dxfId="773" priority="808" operator="containsText" text="NOK">
      <formula>NOT(ISERROR(SEARCH("NOK",Z2343)))</formula>
    </cfRule>
  </conditionalFormatting>
  <conditionalFormatting sqref="Z2343:Z2347">
    <cfRule type="beginsWith" dxfId="772" priority="807" operator="beginsWith" text="OK">
      <formula>LEFT(Z2343,LEN("OK"))="OK"</formula>
    </cfRule>
  </conditionalFormatting>
  <conditionalFormatting sqref="Z2348:Z2352">
    <cfRule type="containsText" dxfId="771" priority="806" operator="containsText" text="NOK">
      <formula>NOT(ISERROR(SEARCH("NOK",Z2348)))</formula>
    </cfRule>
  </conditionalFormatting>
  <conditionalFormatting sqref="Z2348:Z2352">
    <cfRule type="beginsWith" dxfId="770" priority="805" operator="beginsWith" text="OK">
      <formula>LEFT(Z2348,LEN("OK"))="OK"</formula>
    </cfRule>
  </conditionalFormatting>
  <conditionalFormatting sqref="Z2348:Z2352">
    <cfRule type="containsText" dxfId="769" priority="804" operator="containsText" text="NOK">
      <formula>NOT(ISERROR(SEARCH("NOK",Z2348)))</formula>
    </cfRule>
  </conditionalFormatting>
  <conditionalFormatting sqref="Z2348:Z2352">
    <cfRule type="beginsWith" dxfId="768" priority="803" operator="beginsWith" text="OK">
      <formula>LEFT(Z2348,LEN("OK"))="OK"</formula>
    </cfRule>
  </conditionalFormatting>
  <conditionalFormatting sqref="Z2353:Z2385">
    <cfRule type="containsText" dxfId="767" priority="802" operator="containsText" text="NOK">
      <formula>NOT(ISERROR(SEARCH("NOK",Z2353)))</formula>
    </cfRule>
  </conditionalFormatting>
  <conditionalFormatting sqref="Z2353:Z2385">
    <cfRule type="beginsWith" dxfId="766" priority="801" operator="beginsWith" text="OK">
      <formula>LEFT(Z2353,LEN("OK"))="OK"</formula>
    </cfRule>
  </conditionalFormatting>
  <conditionalFormatting sqref="Z2353:Z2385">
    <cfRule type="containsText" dxfId="765" priority="800" operator="containsText" text="NOK">
      <formula>NOT(ISERROR(SEARCH("NOK",Z2353)))</formula>
    </cfRule>
  </conditionalFormatting>
  <conditionalFormatting sqref="Z2353:Z2385">
    <cfRule type="beginsWith" dxfId="764" priority="799" operator="beginsWith" text="OK">
      <formula>LEFT(Z2353,LEN("OK"))="OK"</formula>
    </cfRule>
  </conditionalFormatting>
  <conditionalFormatting sqref="Z2386:Z2388">
    <cfRule type="containsText" dxfId="763" priority="798" operator="containsText" text="NOK">
      <formula>NOT(ISERROR(SEARCH("NOK",Z2386)))</formula>
    </cfRule>
  </conditionalFormatting>
  <conditionalFormatting sqref="Z2386:Z2388">
    <cfRule type="beginsWith" dxfId="762" priority="797" operator="beginsWith" text="OK">
      <formula>LEFT(Z2386,LEN("OK"))="OK"</formula>
    </cfRule>
  </conditionalFormatting>
  <conditionalFormatting sqref="Z2386:Z2388">
    <cfRule type="containsText" dxfId="761" priority="796" operator="containsText" text="NOK">
      <formula>NOT(ISERROR(SEARCH("NOK",Z2386)))</formula>
    </cfRule>
  </conditionalFormatting>
  <conditionalFormatting sqref="Z2386:Z2388">
    <cfRule type="beginsWith" dxfId="760" priority="795" operator="beginsWith" text="OK">
      <formula>LEFT(Z2386,LEN("OK"))="OK"</formula>
    </cfRule>
  </conditionalFormatting>
  <conditionalFormatting sqref="Z2389:Z2391">
    <cfRule type="containsText" dxfId="759" priority="794" operator="containsText" text="NOK">
      <formula>NOT(ISERROR(SEARCH("NOK",Z2389)))</formula>
    </cfRule>
  </conditionalFormatting>
  <conditionalFormatting sqref="Z2389:Z2391">
    <cfRule type="beginsWith" dxfId="758" priority="793" operator="beginsWith" text="OK">
      <formula>LEFT(Z2389,LEN("OK"))="OK"</formula>
    </cfRule>
  </conditionalFormatting>
  <conditionalFormatting sqref="Z2389:Z2391">
    <cfRule type="containsText" dxfId="757" priority="792" operator="containsText" text="NOK">
      <formula>NOT(ISERROR(SEARCH("NOK",Z2389)))</formula>
    </cfRule>
  </conditionalFormatting>
  <conditionalFormatting sqref="Z2389:Z2391">
    <cfRule type="beginsWith" dxfId="756" priority="791" operator="beginsWith" text="OK">
      <formula>LEFT(Z2389,LEN("OK"))="OK"</formula>
    </cfRule>
  </conditionalFormatting>
  <conditionalFormatting sqref="Z2392:Z2394">
    <cfRule type="containsText" dxfId="755" priority="790" operator="containsText" text="NOK">
      <formula>NOT(ISERROR(SEARCH("NOK",Z2392)))</formula>
    </cfRule>
  </conditionalFormatting>
  <conditionalFormatting sqref="Z2392:Z2394">
    <cfRule type="beginsWith" dxfId="754" priority="789" operator="beginsWith" text="OK">
      <formula>LEFT(Z2392,LEN("OK"))="OK"</formula>
    </cfRule>
  </conditionalFormatting>
  <conditionalFormatting sqref="Z2392:Z2394">
    <cfRule type="containsText" dxfId="753" priority="788" operator="containsText" text="NOK">
      <formula>NOT(ISERROR(SEARCH("NOK",Z2392)))</formula>
    </cfRule>
  </conditionalFormatting>
  <conditionalFormatting sqref="Z2392:Z2394">
    <cfRule type="beginsWith" dxfId="752" priority="787" operator="beginsWith" text="OK">
      <formula>LEFT(Z2392,LEN("OK"))="OK"</formula>
    </cfRule>
  </conditionalFormatting>
  <conditionalFormatting sqref="Z2395:Z2397">
    <cfRule type="containsText" dxfId="751" priority="786" operator="containsText" text="NOK">
      <formula>NOT(ISERROR(SEARCH("NOK",Z2395)))</formula>
    </cfRule>
  </conditionalFormatting>
  <conditionalFormatting sqref="Z2395:Z2397">
    <cfRule type="beginsWith" dxfId="750" priority="785" operator="beginsWith" text="OK">
      <formula>LEFT(Z2395,LEN("OK"))="OK"</formula>
    </cfRule>
  </conditionalFormatting>
  <conditionalFormatting sqref="Z2395:Z2397">
    <cfRule type="containsText" dxfId="749" priority="784" operator="containsText" text="NOK">
      <formula>NOT(ISERROR(SEARCH("NOK",Z2395)))</formula>
    </cfRule>
  </conditionalFormatting>
  <conditionalFormatting sqref="Z2395:Z2397">
    <cfRule type="beginsWith" dxfId="748" priority="783" operator="beginsWith" text="OK">
      <formula>LEFT(Z2395,LEN("OK"))="OK"</formula>
    </cfRule>
  </conditionalFormatting>
  <conditionalFormatting sqref="Z2398:Z2400">
    <cfRule type="containsText" dxfId="747" priority="782" operator="containsText" text="NOK">
      <formula>NOT(ISERROR(SEARCH("NOK",Z2398)))</formula>
    </cfRule>
  </conditionalFormatting>
  <conditionalFormatting sqref="Z2398:Z2400">
    <cfRule type="beginsWith" dxfId="746" priority="781" operator="beginsWith" text="OK">
      <formula>LEFT(Z2398,LEN("OK"))="OK"</formula>
    </cfRule>
  </conditionalFormatting>
  <conditionalFormatting sqref="Z2398:Z2400">
    <cfRule type="containsText" dxfId="745" priority="780" operator="containsText" text="NOK">
      <formula>NOT(ISERROR(SEARCH("NOK",Z2398)))</formula>
    </cfRule>
  </conditionalFormatting>
  <conditionalFormatting sqref="Z2398:Z2400">
    <cfRule type="beginsWith" dxfId="744" priority="779" operator="beginsWith" text="OK">
      <formula>LEFT(Z2398,LEN("OK"))="OK"</formula>
    </cfRule>
  </conditionalFormatting>
  <conditionalFormatting sqref="Z2401:Z2403">
    <cfRule type="containsText" dxfId="743" priority="778" operator="containsText" text="NOK">
      <formula>NOT(ISERROR(SEARCH("NOK",Z2401)))</formula>
    </cfRule>
  </conditionalFormatting>
  <conditionalFormatting sqref="Z2401:Z2403">
    <cfRule type="beginsWith" dxfId="742" priority="777" operator="beginsWith" text="OK">
      <formula>LEFT(Z2401,LEN("OK"))="OK"</formula>
    </cfRule>
  </conditionalFormatting>
  <conditionalFormatting sqref="Z2401:Z2403">
    <cfRule type="containsText" dxfId="741" priority="776" operator="containsText" text="NOK">
      <formula>NOT(ISERROR(SEARCH("NOK",Z2401)))</formula>
    </cfRule>
  </conditionalFormatting>
  <conditionalFormatting sqref="Z2401:Z2403">
    <cfRule type="beginsWith" dxfId="740" priority="775" operator="beginsWith" text="OK">
      <formula>LEFT(Z2401,LEN("OK"))="OK"</formula>
    </cfRule>
  </conditionalFormatting>
  <conditionalFormatting sqref="Z2404:Z2406">
    <cfRule type="containsText" dxfId="739" priority="774" operator="containsText" text="NOK">
      <formula>NOT(ISERROR(SEARCH("NOK",Z2404)))</formula>
    </cfRule>
  </conditionalFormatting>
  <conditionalFormatting sqref="Z2404:Z2406">
    <cfRule type="beginsWith" dxfId="738" priority="773" operator="beginsWith" text="OK">
      <formula>LEFT(Z2404,LEN("OK"))="OK"</formula>
    </cfRule>
  </conditionalFormatting>
  <conditionalFormatting sqref="Z2404:Z2406">
    <cfRule type="containsText" dxfId="737" priority="772" operator="containsText" text="NOK">
      <formula>NOT(ISERROR(SEARCH("NOK",Z2404)))</formula>
    </cfRule>
  </conditionalFormatting>
  <conditionalFormatting sqref="Z2404:Z2406">
    <cfRule type="beginsWith" dxfId="736" priority="771" operator="beginsWith" text="OK">
      <formula>LEFT(Z2404,LEN("OK"))="OK"</formula>
    </cfRule>
  </conditionalFormatting>
  <conditionalFormatting sqref="Z2407:Z2409">
    <cfRule type="containsText" dxfId="735" priority="770" operator="containsText" text="NOK">
      <formula>NOT(ISERROR(SEARCH("NOK",Z2407)))</formula>
    </cfRule>
  </conditionalFormatting>
  <conditionalFormatting sqref="Z2407:Z2409">
    <cfRule type="beginsWith" dxfId="734" priority="769" operator="beginsWith" text="OK">
      <formula>LEFT(Z2407,LEN("OK"))="OK"</formula>
    </cfRule>
  </conditionalFormatting>
  <conditionalFormatting sqref="Z2407:Z2409">
    <cfRule type="containsText" dxfId="733" priority="768" operator="containsText" text="NOK">
      <formula>NOT(ISERROR(SEARCH("NOK",Z2407)))</formula>
    </cfRule>
  </conditionalFormatting>
  <conditionalFormatting sqref="Z2407:Z2409">
    <cfRule type="beginsWith" dxfId="732" priority="767" operator="beginsWith" text="OK">
      <formula>LEFT(Z2407,LEN("OK"))="OK"</formula>
    </cfRule>
  </conditionalFormatting>
  <conditionalFormatting sqref="Z2410:Z2412">
    <cfRule type="containsText" dxfId="731" priority="766" operator="containsText" text="NOK">
      <formula>NOT(ISERROR(SEARCH("NOK",Z2410)))</formula>
    </cfRule>
  </conditionalFormatting>
  <conditionalFormatting sqref="Z2410:Z2412">
    <cfRule type="beginsWith" dxfId="730" priority="765" operator="beginsWith" text="OK">
      <formula>LEFT(Z2410,LEN("OK"))="OK"</formula>
    </cfRule>
  </conditionalFormatting>
  <conditionalFormatting sqref="Z2410:Z2412">
    <cfRule type="containsText" dxfId="729" priority="764" operator="containsText" text="NOK">
      <formula>NOT(ISERROR(SEARCH("NOK",Z2410)))</formula>
    </cfRule>
  </conditionalFormatting>
  <conditionalFormatting sqref="Z2410:Z2412">
    <cfRule type="beginsWith" dxfId="728" priority="763" operator="beginsWith" text="OK">
      <formula>LEFT(Z2410,LEN("OK"))="OK"</formula>
    </cfRule>
  </conditionalFormatting>
  <conditionalFormatting sqref="Z2413:Z2455">
    <cfRule type="containsText" dxfId="727" priority="762" operator="containsText" text="NOK">
      <formula>NOT(ISERROR(SEARCH("NOK",Z2413)))</formula>
    </cfRule>
  </conditionalFormatting>
  <conditionalFormatting sqref="Z2413:Z2455">
    <cfRule type="beginsWith" dxfId="726" priority="761" operator="beginsWith" text="OK">
      <formula>LEFT(Z2413,LEN("OK"))="OK"</formula>
    </cfRule>
  </conditionalFormatting>
  <conditionalFormatting sqref="Z2413:Z2455">
    <cfRule type="containsText" dxfId="725" priority="760" operator="containsText" text="NOK">
      <formula>NOT(ISERROR(SEARCH("NOK",Z2413)))</formula>
    </cfRule>
  </conditionalFormatting>
  <conditionalFormatting sqref="Z2413:Z2455">
    <cfRule type="beginsWith" dxfId="724" priority="759" operator="beginsWith" text="OK">
      <formula>LEFT(Z2413,LEN("OK"))="OK"</formula>
    </cfRule>
  </conditionalFormatting>
  <conditionalFormatting sqref="Z2456:Z2610">
    <cfRule type="containsText" dxfId="723" priority="758" operator="containsText" text="NOK">
      <formula>NOT(ISERROR(SEARCH("NOK",Z2456)))</formula>
    </cfRule>
  </conditionalFormatting>
  <conditionalFormatting sqref="Z2456:Z2610">
    <cfRule type="beginsWith" dxfId="722" priority="757" operator="beginsWith" text="OK">
      <formula>LEFT(Z2456,LEN("OK"))="OK"</formula>
    </cfRule>
  </conditionalFormatting>
  <conditionalFormatting sqref="Z2456:Z2610">
    <cfRule type="containsText" dxfId="721" priority="756" operator="containsText" text="NOK">
      <formula>NOT(ISERROR(SEARCH("NOK",Z2456)))</formula>
    </cfRule>
  </conditionalFormatting>
  <conditionalFormatting sqref="Z2456:Z2610">
    <cfRule type="beginsWith" dxfId="720" priority="755" operator="beginsWith" text="OK">
      <formula>LEFT(Z2456,LEN("OK"))="OK"</formula>
    </cfRule>
  </conditionalFormatting>
  <conditionalFormatting sqref="Z2611:Z2707">
    <cfRule type="containsText" dxfId="719" priority="754" operator="containsText" text="NOK">
      <formula>NOT(ISERROR(SEARCH("NOK",Z2611)))</formula>
    </cfRule>
  </conditionalFormatting>
  <conditionalFormatting sqref="Z2611:Z2707">
    <cfRule type="beginsWith" dxfId="718" priority="753" operator="beginsWith" text="OK">
      <formula>LEFT(Z2611,LEN("OK"))="OK"</formula>
    </cfRule>
  </conditionalFormatting>
  <conditionalFormatting sqref="Z2611:Z2707">
    <cfRule type="containsText" dxfId="717" priority="752" operator="containsText" text="NOK">
      <formula>NOT(ISERROR(SEARCH("NOK",Z2611)))</formula>
    </cfRule>
  </conditionalFormatting>
  <conditionalFormatting sqref="Z2611:Z2707">
    <cfRule type="beginsWith" dxfId="716" priority="751" operator="beginsWith" text="OK">
      <formula>LEFT(Z2611,LEN("OK"))="OK"</formula>
    </cfRule>
  </conditionalFormatting>
  <conditionalFormatting sqref="Z2714:Z2719">
    <cfRule type="containsText" dxfId="715" priority="742" operator="containsText" text="NOK">
      <formula>NOT(ISERROR(SEARCH("NOK",Z2714)))</formula>
    </cfRule>
  </conditionalFormatting>
  <conditionalFormatting sqref="Z2714:Z2719">
    <cfRule type="beginsWith" dxfId="714" priority="741" operator="beginsWith" text="OK">
      <formula>LEFT(Z2714,LEN("OK"))="OK"</formula>
    </cfRule>
  </conditionalFormatting>
  <conditionalFormatting sqref="Z2714:Z2719">
    <cfRule type="containsText" dxfId="713" priority="740" operator="containsText" text="NOK">
      <formula>NOT(ISERROR(SEARCH("NOK",Z2714)))</formula>
    </cfRule>
  </conditionalFormatting>
  <conditionalFormatting sqref="Z2714:Z2719">
    <cfRule type="beginsWith" dxfId="712" priority="739" operator="beginsWith" text="OK">
      <formula>LEFT(Z2714,LEN("OK"))="OK"</formula>
    </cfRule>
  </conditionalFormatting>
  <conditionalFormatting sqref="Z2708:Z2713">
    <cfRule type="containsText" dxfId="711" priority="738" operator="containsText" text="NOK">
      <formula>NOT(ISERROR(SEARCH("NOK",Z2708)))</formula>
    </cfRule>
  </conditionalFormatting>
  <conditionalFormatting sqref="Z2708:Z2713">
    <cfRule type="beginsWith" dxfId="710" priority="737" operator="beginsWith" text="OK">
      <formula>LEFT(Z2708,LEN("OK"))="OK"</formula>
    </cfRule>
  </conditionalFormatting>
  <conditionalFormatting sqref="Z2708:Z2713">
    <cfRule type="containsText" dxfId="709" priority="736" operator="containsText" text="NOK">
      <formula>NOT(ISERROR(SEARCH("NOK",Z2708)))</formula>
    </cfRule>
  </conditionalFormatting>
  <conditionalFormatting sqref="Z2708:Z2713">
    <cfRule type="beginsWith" dxfId="708" priority="735" operator="beginsWith" text="OK">
      <formula>LEFT(Z2708,LEN("OK"))="OK"</formula>
    </cfRule>
  </conditionalFormatting>
  <conditionalFormatting sqref="Z2720:Z2747">
    <cfRule type="containsText" dxfId="707" priority="734" operator="containsText" text="NOK">
      <formula>NOT(ISERROR(SEARCH("NOK",Z2720)))</formula>
    </cfRule>
  </conditionalFormatting>
  <conditionalFormatting sqref="Z2720:Z2747">
    <cfRule type="beginsWith" dxfId="706" priority="733" operator="beginsWith" text="OK">
      <formula>LEFT(Z2720,LEN("OK"))="OK"</formula>
    </cfRule>
  </conditionalFormatting>
  <conditionalFormatting sqref="Z2720:Z2747">
    <cfRule type="containsText" dxfId="705" priority="732" operator="containsText" text="NOK">
      <formula>NOT(ISERROR(SEARCH("NOK",Z2720)))</formula>
    </cfRule>
  </conditionalFormatting>
  <conditionalFormatting sqref="Z2720:Z2747">
    <cfRule type="beginsWith" dxfId="704" priority="731" operator="beginsWith" text="OK">
      <formula>LEFT(Z2720,LEN("OK"))="OK"</formula>
    </cfRule>
  </conditionalFormatting>
  <conditionalFormatting sqref="Z2748">
    <cfRule type="containsText" dxfId="703" priority="730" operator="containsText" text="NOK">
      <formula>NOT(ISERROR(SEARCH("NOK",Z2748)))</formula>
    </cfRule>
  </conditionalFormatting>
  <conditionalFormatting sqref="Z2748">
    <cfRule type="beginsWith" dxfId="702" priority="729" operator="beginsWith" text="OK">
      <formula>LEFT(Z2748,LEN("OK"))="OK"</formula>
    </cfRule>
  </conditionalFormatting>
  <conditionalFormatting sqref="Z2748">
    <cfRule type="containsText" dxfId="701" priority="728" operator="containsText" text="NOK">
      <formula>NOT(ISERROR(SEARCH("NOK",Z2748)))</formula>
    </cfRule>
  </conditionalFormatting>
  <conditionalFormatting sqref="Z2748">
    <cfRule type="beginsWith" dxfId="700" priority="727" operator="beginsWith" text="OK">
      <formula>LEFT(Z2748,LEN("OK"))="OK"</formula>
    </cfRule>
  </conditionalFormatting>
  <conditionalFormatting sqref="Z2749">
    <cfRule type="containsText" dxfId="699" priority="726" operator="containsText" text="NOK">
      <formula>NOT(ISERROR(SEARCH("NOK",Z2749)))</formula>
    </cfRule>
  </conditionalFormatting>
  <conditionalFormatting sqref="Z2749">
    <cfRule type="beginsWith" dxfId="698" priority="725" operator="beginsWith" text="OK">
      <formula>LEFT(Z2749,LEN("OK"))="OK"</formula>
    </cfRule>
  </conditionalFormatting>
  <conditionalFormatting sqref="Z2749">
    <cfRule type="containsText" dxfId="697" priority="724" operator="containsText" text="NOK">
      <formula>NOT(ISERROR(SEARCH("NOK",Z2749)))</formula>
    </cfRule>
  </conditionalFormatting>
  <conditionalFormatting sqref="Z2749">
    <cfRule type="beginsWith" dxfId="696" priority="723" operator="beginsWith" text="OK">
      <formula>LEFT(Z2749,LEN("OK"))="OK"</formula>
    </cfRule>
  </conditionalFormatting>
  <conditionalFormatting sqref="Z2750">
    <cfRule type="containsText" dxfId="695" priority="722" operator="containsText" text="NOK">
      <formula>NOT(ISERROR(SEARCH("NOK",Z2750)))</formula>
    </cfRule>
  </conditionalFormatting>
  <conditionalFormatting sqref="Z2750">
    <cfRule type="beginsWith" dxfId="694" priority="721" operator="beginsWith" text="OK">
      <formula>LEFT(Z2750,LEN("OK"))="OK"</formula>
    </cfRule>
  </conditionalFormatting>
  <conditionalFormatting sqref="Z2750">
    <cfRule type="containsText" dxfId="693" priority="720" operator="containsText" text="NOK">
      <formula>NOT(ISERROR(SEARCH("NOK",Z2750)))</formula>
    </cfRule>
  </conditionalFormatting>
  <conditionalFormatting sqref="Z2750">
    <cfRule type="beginsWith" dxfId="692" priority="719" operator="beginsWith" text="OK">
      <formula>LEFT(Z2750,LEN("OK"))="OK"</formula>
    </cfRule>
  </conditionalFormatting>
  <conditionalFormatting sqref="Z2751">
    <cfRule type="containsText" dxfId="691" priority="718" operator="containsText" text="NOK">
      <formula>NOT(ISERROR(SEARCH("NOK",Z2751)))</formula>
    </cfRule>
  </conditionalFormatting>
  <conditionalFormatting sqref="Z2751">
    <cfRule type="beginsWith" dxfId="690" priority="717" operator="beginsWith" text="OK">
      <formula>LEFT(Z2751,LEN("OK"))="OK"</formula>
    </cfRule>
  </conditionalFormatting>
  <conditionalFormatting sqref="Z2751">
    <cfRule type="containsText" dxfId="689" priority="716" operator="containsText" text="NOK">
      <formula>NOT(ISERROR(SEARCH("NOK",Z2751)))</formula>
    </cfRule>
  </conditionalFormatting>
  <conditionalFormatting sqref="Z2751">
    <cfRule type="beginsWith" dxfId="688" priority="715" operator="beginsWith" text="OK">
      <formula>LEFT(Z2751,LEN("OK"))="OK"</formula>
    </cfRule>
  </conditionalFormatting>
  <conditionalFormatting sqref="Z2752">
    <cfRule type="containsText" dxfId="687" priority="714" operator="containsText" text="NOK">
      <formula>NOT(ISERROR(SEARCH("NOK",Z2752)))</formula>
    </cfRule>
  </conditionalFormatting>
  <conditionalFormatting sqref="Z2752">
    <cfRule type="beginsWith" dxfId="686" priority="713" operator="beginsWith" text="OK">
      <formula>LEFT(Z2752,LEN("OK"))="OK"</formula>
    </cfRule>
  </conditionalFormatting>
  <conditionalFormatting sqref="Z2752">
    <cfRule type="containsText" dxfId="685" priority="712" operator="containsText" text="NOK">
      <formula>NOT(ISERROR(SEARCH("NOK",Z2752)))</formula>
    </cfRule>
  </conditionalFormatting>
  <conditionalFormatting sqref="Z2752">
    <cfRule type="beginsWith" dxfId="684" priority="711" operator="beginsWith" text="OK">
      <formula>LEFT(Z2752,LEN("OK"))="OK"</formula>
    </cfRule>
  </conditionalFormatting>
  <conditionalFormatting sqref="Z2753">
    <cfRule type="containsText" dxfId="683" priority="710" operator="containsText" text="NOK">
      <formula>NOT(ISERROR(SEARCH("NOK",Z2753)))</formula>
    </cfRule>
  </conditionalFormatting>
  <conditionalFormatting sqref="Z2753">
    <cfRule type="beginsWith" dxfId="682" priority="709" operator="beginsWith" text="OK">
      <formula>LEFT(Z2753,LEN("OK"))="OK"</formula>
    </cfRule>
  </conditionalFormatting>
  <conditionalFormatting sqref="Z2753">
    <cfRule type="containsText" dxfId="681" priority="708" operator="containsText" text="NOK">
      <formula>NOT(ISERROR(SEARCH("NOK",Z2753)))</formula>
    </cfRule>
  </conditionalFormatting>
  <conditionalFormatting sqref="Z2753">
    <cfRule type="beginsWith" dxfId="680" priority="707" operator="beginsWith" text="OK">
      <formula>LEFT(Z2753,LEN("OK"))="OK"</formula>
    </cfRule>
  </conditionalFormatting>
  <conditionalFormatting sqref="Z2754">
    <cfRule type="containsText" dxfId="679" priority="706" operator="containsText" text="NOK">
      <formula>NOT(ISERROR(SEARCH("NOK",Z2754)))</formula>
    </cfRule>
  </conditionalFormatting>
  <conditionalFormatting sqref="Z2754">
    <cfRule type="beginsWith" dxfId="678" priority="705" operator="beginsWith" text="OK">
      <formula>LEFT(Z2754,LEN("OK"))="OK"</formula>
    </cfRule>
  </conditionalFormatting>
  <conditionalFormatting sqref="Z2754">
    <cfRule type="containsText" dxfId="677" priority="704" operator="containsText" text="NOK">
      <formula>NOT(ISERROR(SEARCH("NOK",Z2754)))</formula>
    </cfRule>
  </conditionalFormatting>
  <conditionalFormatting sqref="Z2754">
    <cfRule type="beginsWith" dxfId="676" priority="703" operator="beginsWith" text="OK">
      <formula>LEFT(Z2754,LEN("OK"))="OK"</formula>
    </cfRule>
  </conditionalFormatting>
  <conditionalFormatting sqref="Z2755">
    <cfRule type="containsText" dxfId="675" priority="702" operator="containsText" text="NOK">
      <formula>NOT(ISERROR(SEARCH("NOK",Z2755)))</formula>
    </cfRule>
  </conditionalFormatting>
  <conditionalFormatting sqref="Z2755">
    <cfRule type="beginsWith" dxfId="674" priority="701" operator="beginsWith" text="OK">
      <formula>LEFT(Z2755,LEN("OK"))="OK"</formula>
    </cfRule>
  </conditionalFormatting>
  <conditionalFormatting sqref="Z2755">
    <cfRule type="containsText" dxfId="673" priority="700" operator="containsText" text="NOK">
      <formula>NOT(ISERROR(SEARCH("NOK",Z2755)))</formula>
    </cfRule>
  </conditionalFormatting>
  <conditionalFormatting sqref="Z2755">
    <cfRule type="beginsWith" dxfId="672" priority="699" operator="beginsWith" text="OK">
      <formula>LEFT(Z2755,LEN("OK"))="OK"</formula>
    </cfRule>
  </conditionalFormatting>
  <conditionalFormatting sqref="Z2756">
    <cfRule type="containsText" dxfId="671" priority="698" operator="containsText" text="NOK">
      <formula>NOT(ISERROR(SEARCH("NOK",Z2756)))</formula>
    </cfRule>
  </conditionalFormatting>
  <conditionalFormatting sqref="Z2756">
    <cfRule type="beginsWith" dxfId="670" priority="697" operator="beginsWith" text="OK">
      <formula>LEFT(Z2756,LEN("OK"))="OK"</formula>
    </cfRule>
  </conditionalFormatting>
  <conditionalFormatting sqref="Z2756">
    <cfRule type="containsText" dxfId="669" priority="696" operator="containsText" text="NOK">
      <formula>NOT(ISERROR(SEARCH("NOK",Z2756)))</formula>
    </cfRule>
  </conditionalFormatting>
  <conditionalFormatting sqref="Z2756">
    <cfRule type="beginsWith" dxfId="668" priority="695" operator="beginsWith" text="OK">
      <formula>LEFT(Z2756,LEN("OK"))="OK"</formula>
    </cfRule>
  </conditionalFormatting>
  <conditionalFormatting sqref="Z2757">
    <cfRule type="containsText" dxfId="667" priority="694" operator="containsText" text="NOK">
      <formula>NOT(ISERROR(SEARCH("NOK",Z2757)))</formula>
    </cfRule>
  </conditionalFormatting>
  <conditionalFormatting sqref="Z2757">
    <cfRule type="beginsWith" dxfId="666" priority="693" operator="beginsWith" text="OK">
      <formula>LEFT(Z2757,LEN("OK"))="OK"</formula>
    </cfRule>
  </conditionalFormatting>
  <conditionalFormatting sqref="Z2757">
    <cfRule type="containsText" dxfId="665" priority="692" operator="containsText" text="NOK">
      <formula>NOT(ISERROR(SEARCH("NOK",Z2757)))</formula>
    </cfRule>
  </conditionalFormatting>
  <conditionalFormatting sqref="Z2757">
    <cfRule type="beginsWith" dxfId="664" priority="691" operator="beginsWith" text="OK">
      <formula>LEFT(Z2757,LEN("OK"))="OK"</formula>
    </cfRule>
  </conditionalFormatting>
  <conditionalFormatting sqref="Z2758">
    <cfRule type="containsText" dxfId="663" priority="690" operator="containsText" text="NOK">
      <formula>NOT(ISERROR(SEARCH("NOK",Z2758)))</formula>
    </cfRule>
  </conditionalFormatting>
  <conditionalFormatting sqref="Z2758">
    <cfRule type="beginsWith" dxfId="662" priority="689" operator="beginsWith" text="OK">
      <formula>LEFT(Z2758,LEN("OK"))="OK"</formula>
    </cfRule>
  </conditionalFormatting>
  <conditionalFormatting sqref="Z2758">
    <cfRule type="containsText" dxfId="661" priority="688" operator="containsText" text="NOK">
      <formula>NOT(ISERROR(SEARCH("NOK",Z2758)))</formula>
    </cfRule>
  </conditionalFormatting>
  <conditionalFormatting sqref="Z2758">
    <cfRule type="beginsWith" dxfId="660" priority="687" operator="beginsWith" text="OK">
      <formula>LEFT(Z2758,LEN("OK"))="OK"</formula>
    </cfRule>
  </conditionalFormatting>
  <conditionalFormatting sqref="Z2759">
    <cfRule type="containsText" dxfId="659" priority="686" operator="containsText" text="NOK">
      <formula>NOT(ISERROR(SEARCH("NOK",Z2759)))</formula>
    </cfRule>
  </conditionalFormatting>
  <conditionalFormatting sqref="Z2759">
    <cfRule type="beginsWith" dxfId="658" priority="685" operator="beginsWith" text="OK">
      <formula>LEFT(Z2759,LEN("OK"))="OK"</formula>
    </cfRule>
  </conditionalFormatting>
  <conditionalFormatting sqref="Z2759">
    <cfRule type="containsText" dxfId="657" priority="684" operator="containsText" text="NOK">
      <formula>NOT(ISERROR(SEARCH("NOK",Z2759)))</formula>
    </cfRule>
  </conditionalFormatting>
  <conditionalFormatting sqref="Z2759">
    <cfRule type="beginsWith" dxfId="656" priority="683" operator="beginsWith" text="OK">
      <formula>LEFT(Z2759,LEN("OK"))="OK"</formula>
    </cfRule>
  </conditionalFormatting>
  <conditionalFormatting sqref="Z2760">
    <cfRule type="containsText" dxfId="655" priority="682" operator="containsText" text="NOK">
      <formula>NOT(ISERROR(SEARCH("NOK",Z2760)))</formula>
    </cfRule>
  </conditionalFormatting>
  <conditionalFormatting sqref="Z2760">
    <cfRule type="beginsWith" dxfId="654" priority="681" operator="beginsWith" text="OK">
      <formula>LEFT(Z2760,LEN("OK"))="OK"</formula>
    </cfRule>
  </conditionalFormatting>
  <conditionalFormatting sqref="Z2760">
    <cfRule type="containsText" dxfId="653" priority="680" operator="containsText" text="NOK">
      <formula>NOT(ISERROR(SEARCH("NOK",Z2760)))</formula>
    </cfRule>
  </conditionalFormatting>
  <conditionalFormatting sqref="Z2760">
    <cfRule type="beginsWith" dxfId="652" priority="679" operator="beginsWith" text="OK">
      <formula>LEFT(Z2760,LEN("OK"))="OK"</formula>
    </cfRule>
  </conditionalFormatting>
  <conditionalFormatting sqref="Z2761">
    <cfRule type="containsText" dxfId="651" priority="678" operator="containsText" text="NOK">
      <formula>NOT(ISERROR(SEARCH("NOK",Z2761)))</formula>
    </cfRule>
  </conditionalFormatting>
  <conditionalFormatting sqref="Z2761">
    <cfRule type="beginsWith" dxfId="650" priority="677" operator="beginsWith" text="OK">
      <formula>LEFT(Z2761,LEN("OK"))="OK"</formula>
    </cfRule>
  </conditionalFormatting>
  <conditionalFormatting sqref="Z2761">
    <cfRule type="containsText" dxfId="649" priority="676" operator="containsText" text="NOK">
      <formula>NOT(ISERROR(SEARCH("NOK",Z2761)))</formula>
    </cfRule>
  </conditionalFormatting>
  <conditionalFormatting sqref="Z2761">
    <cfRule type="beginsWith" dxfId="648" priority="675" operator="beginsWith" text="OK">
      <formula>LEFT(Z2761,LEN("OK"))="OK"</formula>
    </cfRule>
  </conditionalFormatting>
  <conditionalFormatting sqref="Z2762">
    <cfRule type="containsText" dxfId="647" priority="674" operator="containsText" text="NOK">
      <formula>NOT(ISERROR(SEARCH("NOK",Z2762)))</formula>
    </cfRule>
  </conditionalFormatting>
  <conditionalFormatting sqref="Z2762">
    <cfRule type="beginsWith" dxfId="646" priority="673" operator="beginsWith" text="OK">
      <formula>LEFT(Z2762,LEN("OK"))="OK"</formula>
    </cfRule>
  </conditionalFormatting>
  <conditionalFormatting sqref="Z2762">
    <cfRule type="containsText" dxfId="645" priority="672" operator="containsText" text="NOK">
      <formula>NOT(ISERROR(SEARCH("NOK",Z2762)))</formula>
    </cfRule>
  </conditionalFormatting>
  <conditionalFormatting sqref="Z2762">
    <cfRule type="beginsWith" dxfId="644" priority="671" operator="beginsWith" text="OK">
      <formula>LEFT(Z2762,LEN("OK"))="OK"</formula>
    </cfRule>
  </conditionalFormatting>
  <conditionalFormatting sqref="Z2763">
    <cfRule type="containsText" dxfId="643" priority="670" operator="containsText" text="NOK">
      <formula>NOT(ISERROR(SEARCH("NOK",Z2763)))</formula>
    </cfRule>
  </conditionalFormatting>
  <conditionalFormatting sqref="Z2763">
    <cfRule type="beginsWith" dxfId="642" priority="669" operator="beginsWith" text="OK">
      <formula>LEFT(Z2763,LEN("OK"))="OK"</formula>
    </cfRule>
  </conditionalFormatting>
  <conditionalFormatting sqref="Z2763">
    <cfRule type="containsText" dxfId="641" priority="668" operator="containsText" text="NOK">
      <formula>NOT(ISERROR(SEARCH("NOK",Z2763)))</formula>
    </cfRule>
  </conditionalFormatting>
  <conditionalFormatting sqref="Z2763">
    <cfRule type="beginsWith" dxfId="640" priority="667" operator="beginsWith" text="OK">
      <formula>LEFT(Z2763,LEN("OK"))="OK"</formula>
    </cfRule>
  </conditionalFormatting>
  <conditionalFormatting sqref="Z2764">
    <cfRule type="containsText" dxfId="639" priority="666" operator="containsText" text="NOK">
      <formula>NOT(ISERROR(SEARCH("NOK",Z2764)))</formula>
    </cfRule>
  </conditionalFormatting>
  <conditionalFormatting sqref="Z2764">
    <cfRule type="beginsWith" dxfId="638" priority="665" operator="beginsWith" text="OK">
      <formula>LEFT(Z2764,LEN("OK"))="OK"</formula>
    </cfRule>
  </conditionalFormatting>
  <conditionalFormatting sqref="Z2764">
    <cfRule type="containsText" dxfId="637" priority="664" operator="containsText" text="NOK">
      <formula>NOT(ISERROR(SEARCH("NOK",Z2764)))</formula>
    </cfRule>
  </conditionalFormatting>
  <conditionalFormatting sqref="Z2764">
    <cfRule type="beginsWith" dxfId="636" priority="663" operator="beginsWith" text="OK">
      <formula>LEFT(Z2764,LEN("OK"))="OK"</formula>
    </cfRule>
  </conditionalFormatting>
  <conditionalFormatting sqref="Z2765">
    <cfRule type="containsText" dxfId="635" priority="662" operator="containsText" text="NOK">
      <formula>NOT(ISERROR(SEARCH("NOK",Z2765)))</formula>
    </cfRule>
  </conditionalFormatting>
  <conditionalFormatting sqref="Z2765">
    <cfRule type="beginsWith" dxfId="634" priority="661" operator="beginsWith" text="OK">
      <formula>LEFT(Z2765,LEN("OK"))="OK"</formula>
    </cfRule>
  </conditionalFormatting>
  <conditionalFormatting sqref="Z2765">
    <cfRule type="containsText" dxfId="633" priority="660" operator="containsText" text="NOK">
      <formula>NOT(ISERROR(SEARCH("NOK",Z2765)))</formula>
    </cfRule>
  </conditionalFormatting>
  <conditionalFormatting sqref="Z2765">
    <cfRule type="beginsWith" dxfId="632" priority="659" operator="beginsWith" text="OK">
      <formula>LEFT(Z2765,LEN("OK"))="OK"</formula>
    </cfRule>
  </conditionalFormatting>
  <conditionalFormatting sqref="Z2766">
    <cfRule type="containsText" dxfId="631" priority="658" operator="containsText" text="NOK">
      <formula>NOT(ISERROR(SEARCH("NOK",Z2766)))</formula>
    </cfRule>
  </conditionalFormatting>
  <conditionalFormatting sqref="Z2766">
    <cfRule type="beginsWith" dxfId="630" priority="657" operator="beginsWith" text="OK">
      <formula>LEFT(Z2766,LEN("OK"))="OK"</formula>
    </cfRule>
  </conditionalFormatting>
  <conditionalFormatting sqref="Z2766">
    <cfRule type="containsText" dxfId="629" priority="656" operator="containsText" text="NOK">
      <formula>NOT(ISERROR(SEARCH("NOK",Z2766)))</formula>
    </cfRule>
  </conditionalFormatting>
  <conditionalFormatting sqref="Z2766">
    <cfRule type="beginsWith" dxfId="628" priority="655" operator="beginsWith" text="OK">
      <formula>LEFT(Z2766,LEN("OK"))="OK"</formula>
    </cfRule>
  </conditionalFormatting>
  <conditionalFormatting sqref="Z2767">
    <cfRule type="containsText" dxfId="627" priority="654" operator="containsText" text="NOK">
      <formula>NOT(ISERROR(SEARCH("NOK",Z2767)))</formula>
    </cfRule>
  </conditionalFormatting>
  <conditionalFormatting sqref="Z2767">
    <cfRule type="beginsWith" dxfId="626" priority="653" operator="beginsWith" text="OK">
      <formula>LEFT(Z2767,LEN("OK"))="OK"</formula>
    </cfRule>
  </conditionalFormatting>
  <conditionalFormatting sqref="Z2767">
    <cfRule type="containsText" dxfId="625" priority="652" operator="containsText" text="NOK">
      <formula>NOT(ISERROR(SEARCH("NOK",Z2767)))</formula>
    </cfRule>
  </conditionalFormatting>
  <conditionalFormatting sqref="Z2767">
    <cfRule type="beginsWith" dxfId="624" priority="651" operator="beginsWith" text="OK">
      <formula>LEFT(Z2767,LEN("OK"))="OK"</formula>
    </cfRule>
  </conditionalFormatting>
  <conditionalFormatting sqref="Z2768">
    <cfRule type="containsText" dxfId="623" priority="650" operator="containsText" text="NOK">
      <formula>NOT(ISERROR(SEARCH("NOK",Z2768)))</formula>
    </cfRule>
  </conditionalFormatting>
  <conditionalFormatting sqref="Z2768">
    <cfRule type="beginsWith" dxfId="622" priority="649" operator="beginsWith" text="OK">
      <formula>LEFT(Z2768,LEN("OK"))="OK"</formula>
    </cfRule>
  </conditionalFormatting>
  <conditionalFormatting sqref="Z2768">
    <cfRule type="containsText" dxfId="621" priority="648" operator="containsText" text="NOK">
      <formula>NOT(ISERROR(SEARCH("NOK",Z2768)))</formula>
    </cfRule>
  </conditionalFormatting>
  <conditionalFormatting sqref="Z2768">
    <cfRule type="beginsWith" dxfId="620" priority="647" operator="beginsWith" text="OK">
      <formula>LEFT(Z2768,LEN("OK"))="OK"</formula>
    </cfRule>
  </conditionalFormatting>
  <conditionalFormatting sqref="Z2769">
    <cfRule type="containsText" dxfId="619" priority="646" operator="containsText" text="NOK">
      <formula>NOT(ISERROR(SEARCH("NOK",Z2769)))</formula>
    </cfRule>
  </conditionalFormatting>
  <conditionalFormatting sqref="Z2769">
    <cfRule type="beginsWith" dxfId="618" priority="645" operator="beginsWith" text="OK">
      <formula>LEFT(Z2769,LEN("OK"))="OK"</formula>
    </cfRule>
  </conditionalFormatting>
  <conditionalFormatting sqref="Z2769">
    <cfRule type="containsText" dxfId="617" priority="644" operator="containsText" text="NOK">
      <formula>NOT(ISERROR(SEARCH("NOK",Z2769)))</formula>
    </cfRule>
  </conditionalFormatting>
  <conditionalFormatting sqref="Z2769">
    <cfRule type="beginsWith" dxfId="616" priority="643" operator="beginsWith" text="OK">
      <formula>LEFT(Z2769,LEN("OK"))="OK"</formula>
    </cfRule>
  </conditionalFormatting>
  <conditionalFormatting sqref="Z2770">
    <cfRule type="containsText" dxfId="615" priority="642" operator="containsText" text="NOK">
      <formula>NOT(ISERROR(SEARCH("NOK",Z2770)))</formula>
    </cfRule>
  </conditionalFormatting>
  <conditionalFormatting sqref="Z2770">
    <cfRule type="beginsWith" dxfId="614" priority="641" operator="beginsWith" text="OK">
      <formula>LEFT(Z2770,LEN("OK"))="OK"</formula>
    </cfRule>
  </conditionalFormatting>
  <conditionalFormatting sqref="Z2770">
    <cfRule type="containsText" dxfId="613" priority="640" operator="containsText" text="NOK">
      <formula>NOT(ISERROR(SEARCH("NOK",Z2770)))</formula>
    </cfRule>
  </conditionalFormatting>
  <conditionalFormatting sqref="Z2770">
    <cfRule type="beginsWith" dxfId="612" priority="639" operator="beginsWith" text="OK">
      <formula>LEFT(Z2770,LEN("OK"))="OK"</formula>
    </cfRule>
  </conditionalFormatting>
  <conditionalFormatting sqref="Z2771">
    <cfRule type="containsText" dxfId="611" priority="638" operator="containsText" text="NOK">
      <formula>NOT(ISERROR(SEARCH("NOK",Z2771)))</formula>
    </cfRule>
  </conditionalFormatting>
  <conditionalFormatting sqref="Z2771">
    <cfRule type="beginsWith" dxfId="610" priority="637" operator="beginsWith" text="OK">
      <formula>LEFT(Z2771,LEN("OK"))="OK"</formula>
    </cfRule>
  </conditionalFormatting>
  <conditionalFormatting sqref="Z2771">
    <cfRule type="containsText" dxfId="609" priority="636" operator="containsText" text="NOK">
      <formula>NOT(ISERROR(SEARCH("NOK",Z2771)))</formula>
    </cfRule>
  </conditionalFormatting>
  <conditionalFormatting sqref="Z2771">
    <cfRule type="beginsWith" dxfId="608" priority="635" operator="beginsWith" text="OK">
      <formula>LEFT(Z2771,LEN("OK"))="OK"</formula>
    </cfRule>
  </conditionalFormatting>
  <conditionalFormatting sqref="Z2772">
    <cfRule type="containsText" dxfId="607" priority="634" operator="containsText" text="NOK">
      <formula>NOT(ISERROR(SEARCH("NOK",Z2772)))</formula>
    </cfRule>
  </conditionalFormatting>
  <conditionalFormatting sqref="Z2772">
    <cfRule type="beginsWith" dxfId="606" priority="633" operator="beginsWith" text="OK">
      <formula>LEFT(Z2772,LEN("OK"))="OK"</formula>
    </cfRule>
  </conditionalFormatting>
  <conditionalFormatting sqref="Z2772">
    <cfRule type="containsText" dxfId="605" priority="632" operator="containsText" text="NOK">
      <formula>NOT(ISERROR(SEARCH("NOK",Z2772)))</formula>
    </cfRule>
  </conditionalFormatting>
  <conditionalFormatting sqref="Z2772">
    <cfRule type="beginsWith" dxfId="604" priority="631" operator="beginsWith" text="OK">
      <formula>LEFT(Z2772,LEN("OK"))="OK"</formula>
    </cfRule>
  </conditionalFormatting>
  <conditionalFormatting sqref="Z2773">
    <cfRule type="containsText" dxfId="603" priority="630" operator="containsText" text="NOK">
      <formula>NOT(ISERROR(SEARCH("NOK",Z2773)))</formula>
    </cfRule>
  </conditionalFormatting>
  <conditionalFormatting sqref="Z2773">
    <cfRule type="beginsWith" dxfId="602" priority="629" operator="beginsWith" text="OK">
      <formula>LEFT(Z2773,LEN("OK"))="OK"</formula>
    </cfRule>
  </conditionalFormatting>
  <conditionalFormatting sqref="Z2773">
    <cfRule type="containsText" dxfId="601" priority="628" operator="containsText" text="NOK">
      <formula>NOT(ISERROR(SEARCH("NOK",Z2773)))</formula>
    </cfRule>
  </conditionalFormatting>
  <conditionalFormatting sqref="Z2773">
    <cfRule type="beginsWith" dxfId="600" priority="627" operator="beginsWith" text="OK">
      <formula>LEFT(Z2773,LEN("OK"))="OK"</formula>
    </cfRule>
  </conditionalFormatting>
  <conditionalFormatting sqref="Z2774">
    <cfRule type="containsText" dxfId="599" priority="626" operator="containsText" text="NOK">
      <formula>NOT(ISERROR(SEARCH("NOK",Z2774)))</formula>
    </cfRule>
  </conditionalFormatting>
  <conditionalFormatting sqref="Z2774">
    <cfRule type="beginsWith" dxfId="598" priority="625" operator="beginsWith" text="OK">
      <formula>LEFT(Z2774,LEN("OK"))="OK"</formula>
    </cfRule>
  </conditionalFormatting>
  <conditionalFormatting sqref="Z2774">
    <cfRule type="containsText" dxfId="597" priority="624" operator="containsText" text="NOK">
      <formula>NOT(ISERROR(SEARCH("NOK",Z2774)))</formula>
    </cfRule>
  </conditionalFormatting>
  <conditionalFormatting sqref="Z2774">
    <cfRule type="beginsWith" dxfId="596" priority="623" operator="beginsWith" text="OK">
      <formula>LEFT(Z2774,LEN("OK"))="OK"</formula>
    </cfRule>
  </conditionalFormatting>
  <conditionalFormatting sqref="Z2775">
    <cfRule type="containsText" dxfId="595" priority="622" operator="containsText" text="NOK">
      <formula>NOT(ISERROR(SEARCH("NOK",Z2775)))</formula>
    </cfRule>
  </conditionalFormatting>
  <conditionalFormatting sqref="Z2775">
    <cfRule type="beginsWith" dxfId="594" priority="621" operator="beginsWith" text="OK">
      <formula>LEFT(Z2775,LEN("OK"))="OK"</formula>
    </cfRule>
  </conditionalFormatting>
  <conditionalFormatting sqref="Z2775">
    <cfRule type="containsText" dxfId="593" priority="620" operator="containsText" text="NOK">
      <formula>NOT(ISERROR(SEARCH("NOK",Z2775)))</formula>
    </cfRule>
  </conditionalFormatting>
  <conditionalFormatting sqref="Z2775">
    <cfRule type="beginsWith" dxfId="592" priority="619" operator="beginsWith" text="OK">
      <formula>LEFT(Z2775,LEN("OK"))="OK"</formula>
    </cfRule>
  </conditionalFormatting>
  <conditionalFormatting sqref="Z2776">
    <cfRule type="containsText" dxfId="591" priority="618" operator="containsText" text="NOK">
      <formula>NOT(ISERROR(SEARCH("NOK",Z2776)))</formula>
    </cfRule>
  </conditionalFormatting>
  <conditionalFormatting sqref="Z2776">
    <cfRule type="beginsWith" dxfId="590" priority="617" operator="beginsWith" text="OK">
      <formula>LEFT(Z2776,LEN("OK"))="OK"</formula>
    </cfRule>
  </conditionalFormatting>
  <conditionalFormatting sqref="Z2776">
    <cfRule type="containsText" dxfId="589" priority="616" operator="containsText" text="NOK">
      <formula>NOT(ISERROR(SEARCH("NOK",Z2776)))</formula>
    </cfRule>
  </conditionalFormatting>
  <conditionalFormatting sqref="Z2776">
    <cfRule type="beginsWith" dxfId="588" priority="615" operator="beginsWith" text="OK">
      <formula>LEFT(Z2776,LEN("OK"))="OK"</formula>
    </cfRule>
  </conditionalFormatting>
  <conditionalFormatting sqref="Z2777">
    <cfRule type="containsText" dxfId="587" priority="614" operator="containsText" text="NOK">
      <formula>NOT(ISERROR(SEARCH("NOK",Z2777)))</formula>
    </cfRule>
  </conditionalFormatting>
  <conditionalFormatting sqref="Z2777">
    <cfRule type="beginsWith" dxfId="586" priority="613" operator="beginsWith" text="OK">
      <formula>LEFT(Z2777,LEN("OK"))="OK"</formula>
    </cfRule>
  </conditionalFormatting>
  <conditionalFormatting sqref="Z2777">
    <cfRule type="containsText" dxfId="585" priority="612" operator="containsText" text="NOK">
      <formula>NOT(ISERROR(SEARCH("NOK",Z2777)))</formula>
    </cfRule>
  </conditionalFormatting>
  <conditionalFormatting sqref="Z2777">
    <cfRule type="beginsWith" dxfId="584" priority="611" operator="beginsWith" text="OK">
      <formula>LEFT(Z2777,LEN("OK"))="OK"</formula>
    </cfRule>
  </conditionalFormatting>
  <conditionalFormatting sqref="Z2778">
    <cfRule type="containsText" dxfId="583" priority="610" operator="containsText" text="NOK">
      <formula>NOT(ISERROR(SEARCH("NOK",Z2778)))</formula>
    </cfRule>
  </conditionalFormatting>
  <conditionalFormatting sqref="Z2778">
    <cfRule type="beginsWith" dxfId="582" priority="609" operator="beginsWith" text="OK">
      <formula>LEFT(Z2778,LEN("OK"))="OK"</formula>
    </cfRule>
  </conditionalFormatting>
  <conditionalFormatting sqref="Z2778">
    <cfRule type="containsText" dxfId="581" priority="608" operator="containsText" text="NOK">
      <formula>NOT(ISERROR(SEARCH("NOK",Z2778)))</formula>
    </cfRule>
  </conditionalFormatting>
  <conditionalFormatting sqref="Z2778">
    <cfRule type="beginsWith" dxfId="580" priority="607" operator="beginsWith" text="OK">
      <formula>LEFT(Z2778,LEN("OK"))="OK"</formula>
    </cfRule>
  </conditionalFormatting>
  <conditionalFormatting sqref="Z2779">
    <cfRule type="containsText" dxfId="579" priority="606" operator="containsText" text="NOK">
      <formula>NOT(ISERROR(SEARCH("NOK",Z2779)))</formula>
    </cfRule>
  </conditionalFormatting>
  <conditionalFormatting sqref="Z2779">
    <cfRule type="beginsWith" dxfId="578" priority="605" operator="beginsWith" text="OK">
      <formula>LEFT(Z2779,LEN("OK"))="OK"</formula>
    </cfRule>
  </conditionalFormatting>
  <conditionalFormatting sqref="Z2779">
    <cfRule type="containsText" dxfId="577" priority="604" operator="containsText" text="NOK">
      <formula>NOT(ISERROR(SEARCH("NOK",Z2779)))</formula>
    </cfRule>
  </conditionalFormatting>
  <conditionalFormatting sqref="Z2779">
    <cfRule type="beginsWith" dxfId="576" priority="603" operator="beginsWith" text="OK">
      <formula>LEFT(Z2779,LEN("OK"))="OK"</formula>
    </cfRule>
  </conditionalFormatting>
  <conditionalFormatting sqref="Z2780">
    <cfRule type="containsText" dxfId="575" priority="602" operator="containsText" text="NOK">
      <formula>NOT(ISERROR(SEARCH("NOK",Z2780)))</formula>
    </cfRule>
  </conditionalFormatting>
  <conditionalFormatting sqref="Z2780">
    <cfRule type="beginsWith" dxfId="574" priority="601" operator="beginsWith" text="OK">
      <formula>LEFT(Z2780,LEN("OK"))="OK"</formula>
    </cfRule>
  </conditionalFormatting>
  <conditionalFormatting sqref="Z2780">
    <cfRule type="containsText" dxfId="573" priority="600" operator="containsText" text="NOK">
      <formula>NOT(ISERROR(SEARCH("NOK",Z2780)))</formula>
    </cfRule>
  </conditionalFormatting>
  <conditionalFormatting sqref="Z2780">
    <cfRule type="beginsWith" dxfId="572" priority="599" operator="beginsWith" text="OK">
      <formula>LEFT(Z2780,LEN("OK"))="OK"</formula>
    </cfRule>
  </conditionalFormatting>
  <conditionalFormatting sqref="Z2781">
    <cfRule type="containsText" dxfId="571" priority="598" operator="containsText" text="NOK">
      <formula>NOT(ISERROR(SEARCH("NOK",Z2781)))</formula>
    </cfRule>
  </conditionalFormatting>
  <conditionalFormatting sqref="Z2781">
    <cfRule type="beginsWith" dxfId="570" priority="597" operator="beginsWith" text="OK">
      <formula>LEFT(Z2781,LEN("OK"))="OK"</formula>
    </cfRule>
  </conditionalFormatting>
  <conditionalFormatting sqref="Z2781">
    <cfRule type="containsText" dxfId="569" priority="596" operator="containsText" text="NOK">
      <formula>NOT(ISERROR(SEARCH("NOK",Z2781)))</formula>
    </cfRule>
  </conditionalFormatting>
  <conditionalFormatting sqref="Z2781">
    <cfRule type="beginsWith" dxfId="568" priority="595" operator="beginsWith" text="OK">
      <formula>LEFT(Z2781,LEN("OK"))="OK"</formula>
    </cfRule>
  </conditionalFormatting>
  <conditionalFormatting sqref="Z2782">
    <cfRule type="containsText" dxfId="567" priority="594" operator="containsText" text="NOK">
      <formula>NOT(ISERROR(SEARCH("NOK",Z2782)))</formula>
    </cfRule>
  </conditionalFormatting>
  <conditionalFormatting sqref="Z2782">
    <cfRule type="beginsWith" dxfId="566" priority="593" operator="beginsWith" text="OK">
      <formula>LEFT(Z2782,LEN("OK"))="OK"</formula>
    </cfRule>
  </conditionalFormatting>
  <conditionalFormatting sqref="Z2782">
    <cfRule type="containsText" dxfId="565" priority="592" operator="containsText" text="NOK">
      <formula>NOT(ISERROR(SEARCH("NOK",Z2782)))</formula>
    </cfRule>
  </conditionalFormatting>
  <conditionalFormatting sqref="Z2782">
    <cfRule type="beginsWith" dxfId="564" priority="591" operator="beginsWith" text="OK">
      <formula>LEFT(Z2782,LEN("OK"))="OK"</formula>
    </cfRule>
  </conditionalFormatting>
  <conditionalFormatting sqref="Z2783">
    <cfRule type="containsText" dxfId="563" priority="590" operator="containsText" text="NOK">
      <formula>NOT(ISERROR(SEARCH("NOK",Z2783)))</formula>
    </cfRule>
  </conditionalFormatting>
  <conditionalFormatting sqref="Z2783">
    <cfRule type="beginsWith" dxfId="562" priority="589" operator="beginsWith" text="OK">
      <formula>LEFT(Z2783,LEN("OK"))="OK"</formula>
    </cfRule>
  </conditionalFormatting>
  <conditionalFormatting sqref="Z2783">
    <cfRule type="containsText" dxfId="561" priority="588" operator="containsText" text="NOK">
      <formula>NOT(ISERROR(SEARCH("NOK",Z2783)))</formula>
    </cfRule>
  </conditionalFormatting>
  <conditionalFormatting sqref="Z2783">
    <cfRule type="beginsWith" dxfId="560" priority="587" operator="beginsWith" text="OK">
      <formula>LEFT(Z2783,LEN("OK"))="OK"</formula>
    </cfRule>
  </conditionalFormatting>
  <conditionalFormatting sqref="Z2784">
    <cfRule type="containsText" dxfId="559" priority="586" operator="containsText" text="NOK">
      <formula>NOT(ISERROR(SEARCH("NOK",Z2784)))</formula>
    </cfRule>
  </conditionalFormatting>
  <conditionalFormatting sqref="Z2784">
    <cfRule type="beginsWith" dxfId="558" priority="585" operator="beginsWith" text="OK">
      <formula>LEFT(Z2784,LEN("OK"))="OK"</formula>
    </cfRule>
  </conditionalFormatting>
  <conditionalFormatting sqref="Z2784">
    <cfRule type="containsText" dxfId="557" priority="584" operator="containsText" text="NOK">
      <formula>NOT(ISERROR(SEARCH("NOK",Z2784)))</formula>
    </cfRule>
  </conditionalFormatting>
  <conditionalFormatting sqref="Z2784">
    <cfRule type="beginsWith" dxfId="556" priority="583" operator="beginsWith" text="OK">
      <formula>LEFT(Z2784,LEN("OK"))="OK"</formula>
    </cfRule>
  </conditionalFormatting>
  <conditionalFormatting sqref="Z2785">
    <cfRule type="containsText" dxfId="555" priority="582" operator="containsText" text="NOK">
      <formula>NOT(ISERROR(SEARCH("NOK",Z2785)))</formula>
    </cfRule>
  </conditionalFormatting>
  <conditionalFormatting sqref="Z2785">
    <cfRule type="beginsWith" dxfId="554" priority="581" operator="beginsWith" text="OK">
      <formula>LEFT(Z2785,LEN("OK"))="OK"</formula>
    </cfRule>
  </conditionalFormatting>
  <conditionalFormatting sqref="Z2785">
    <cfRule type="containsText" dxfId="553" priority="580" operator="containsText" text="NOK">
      <formula>NOT(ISERROR(SEARCH("NOK",Z2785)))</formula>
    </cfRule>
  </conditionalFormatting>
  <conditionalFormatting sqref="Z2785">
    <cfRule type="beginsWith" dxfId="552" priority="579" operator="beginsWith" text="OK">
      <formula>LEFT(Z2785,LEN("OK"))="OK"</formula>
    </cfRule>
  </conditionalFormatting>
  <conditionalFormatting sqref="Z2786">
    <cfRule type="containsText" dxfId="551" priority="578" operator="containsText" text="NOK">
      <formula>NOT(ISERROR(SEARCH("NOK",Z2786)))</formula>
    </cfRule>
  </conditionalFormatting>
  <conditionalFormatting sqref="Z2786">
    <cfRule type="beginsWith" dxfId="550" priority="577" operator="beginsWith" text="OK">
      <formula>LEFT(Z2786,LEN("OK"))="OK"</formula>
    </cfRule>
  </conditionalFormatting>
  <conditionalFormatting sqref="Z2786">
    <cfRule type="containsText" dxfId="549" priority="576" operator="containsText" text="NOK">
      <formula>NOT(ISERROR(SEARCH("NOK",Z2786)))</formula>
    </cfRule>
  </conditionalFormatting>
  <conditionalFormatting sqref="Z2786">
    <cfRule type="beginsWith" dxfId="548" priority="575" operator="beginsWith" text="OK">
      <formula>LEFT(Z2786,LEN("OK"))="OK"</formula>
    </cfRule>
  </conditionalFormatting>
  <conditionalFormatting sqref="Z2787">
    <cfRule type="containsText" dxfId="547" priority="574" operator="containsText" text="NOK">
      <formula>NOT(ISERROR(SEARCH("NOK",Z2787)))</formula>
    </cfRule>
  </conditionalFormatting>
  <conditionalFormatting sqref="Z2787">
    <cfRule type="beginsWith" dxfId="546" priority="573" operator="beginsWith" text="OK">
      <formula>LEFT(Z2787,LEN("OK"))="OK"</formula>
    </cfRule>
  </conditionalFormatting>
  <conditionalFormatting sqref="Z2787">
    <cfRule type="containsText" dxfId="545" priority="572" operator="containsText" text="NOK">
      <formula>NOT(ISERROR(SEARCH("NOK",Z2787)))</formula>
    </cfRule>
  </conditionalFormatting>
  <conditionalFormatting sqref="Z2787">
    <cfRule type="beginsWith" dxfId="544" priority="571" operator="beginsWith" text="OK">
      <formula>LEFT(Z2787,LEN("OK"))="OK"</formula>
    </cfRule>
  </conditionalFormatting>
  <conditionalFormatting sqref="Z2788">
    <cfRule type="containsText" dxfId="543" priority="570" operator="containsText" text="NOK">
      <formula>NOT(ISERROR(SEARCH("NOK",Z2788)))</formula>
    </cfRule>
  </conditionalFormatting>
  <conditionalFormatting sqref="Z2788">
    <cfRule type="beginsWith" dxfId="542" priority="569" operator="beginsWith" text="OK">
      <formula>LEFT(Z2788,LEN("OK"))="OK"</formula>
    </cfRule>
  </conditionalFormatting>
  <conditionalFormatting sqref="Z2788">
    <cfRule type="containsText" dxfId="541" priority="568" operator="containsText" text="NOK">
      <formula>NOT(ISERROR(SEARCH("NOK",Z2788)))</formula>
    </cfRule>
  </conditionalFormatting>
  <conditionalFormatting sqref="Z2788">
    <cfRule type="beginsWith" dxfId="540" priority="567" operator="beginsWith" text="OK">
      <formula>LEFT(Z2788,LEN("OK"))="OK"</formula>
    </cfRule>
  </conditionalFormatting>
  <conditionalFormatting sqref="Z2789">
    <cfRule type="containsText" dxfId="539" priority="566" operator="containsText" text="NOK">
      <formula>NOT(ISERROR(SEARCH("NOK",Z2789)))</formula>
    </cfRule>
  </conditionalFormatting>
  <conditionalFormatting sqref="Z2789">
    <cfRule type="beginsWith" dxfId="538" priority="565" operator="beginsWith" text="OK">
      <formula>LEFT(Z2789,LEN("OK"))="OK"</formula>
    </cfRule>
  </conditionalFormatting>
  <conditionalFormatting sqref="Z2789">
    <cfRule type="containsText" dxfId="537" priority="564" operator="containsText" text="NOK">
      <formula>NOT(ISERROR(SEARCH("NOK",Z2789)))</formula>
    </cfRule>
  </conditionalFormatting>
  <conditionalFormatting sqref="Z2789">
    <cfRule type="beginsWith" dxfId="536" priority="563" operator="beginsWith" text="OK">
      <formula>LEFT(Z2789,LEN("OK"))="OK"</formula>
    </cfRule>
  </conditionalFormatting>
  <conditionalFormatting sqref="Z2790">
    <cfRule type="containsText" dxfId="535" priority="562" operator="containsText" text="NOK">
      <formula>NOT(ISERROR(SEARCH("NOK",Z2790)))</formula>
    </cfRule>
  </conditionalFormatting>
  <conditionalFormatting sqref="Z2790">
    <cfRule type="beginsWith" dxfId="534" priority="561" operator="beginsWith" text="OK">
      <formula>LEFT(Z2790,LEN("OK"))="OK"</formula>
    </cfRule>
  </conditionalFormatting>
  <conditionalFormatting sqref="Z2790">
    <cfRule type="containsText" dxfId="533" priority="560" operator="containsText" text="NOK">
      <formula>NOT(ISERROR(SEARCH("NOK",Z2790)))</formula>
    </cfRule>
  </conditionalFormatting>
  <conditionalFormatting sqref="Z2790">
    <cfRule type="beginsWith" dxfId="532" priority="559" operator="beginsWith" text="OK">
      <formula>LEFT(Z2790,LEN("OK"))="OK"</formula>
    </cfRule>
  </conditionalFormatting>
  <conditionalFormatting sqref="Z2791">
    <cfRule type="containsText" dxfId="531" priority="558" operator="containsText" text="NOK">
      <formula>NOT(ISERROR(SEARCH("NOK",Z2791)))</formula>
    </cfRule>
  </conditionalFormatting>
  <conditionalFormatting sqref="Z2791">
    <cfRule type="beginsWith" dxfId="530" priority="557" operator="beginsWith" text="OK">
      <formula>LEFT(Z2791,LEN("OK"))="OK"</formula>
    </cfRule>
  </conditionalFormatting>
  <conditionalFormatting sqref="Z2791">
    <cfRule type="containsText" dxfId="529" priority="556" operator="containsText" text="NOK">
      <formula>NOT(ISERROR(SEARCH("NOK",Z2791)))</formula>
    </cfRule>
  </conditionalFormatting>
  <conditionalFormatting sqref="Z2791">
    <cfRule type="beginsWith" dxfId="528" priority="555" operator="beginsWith" text="OK">
      <formula>LEFT(Z2791,LEN("OK"))="OK"</formula>
    </cfRule>
  </conditionalFormatting>
  <conditionalFormatting sqref="Z2792">
    <cfRule type="containsText" dxfId="527" priority="554" operator="containsText" text="NOK">
      <formula>NOT(ISERROR(SEARCH("NOK",Z2792)))</formula>
    </cfRule>
  </conditionalFormatting>
  <conditionalFormatting sqref="Z2792">
    <cfRule type="beginsWith" dxfId="526" priority="553" operator="beginsWith" text="OK">
      <formula>LEFT(Z2792,LEN("OK"))="OK"</formula>
    </cfRule>
  </conditionalFormatting>
  <conditionalFormatting sqref="Z2792">
    <cfRule type="containsText" dxfId="525" priority="552" operator="containsText" text="NOK">
      <formula>NOT(ISERROR(SEARCH("NOK",Z2792)))</formula>
    </cfRule>
  </conditionalFormatting>
  <conditionalFormatting sqref="Z2792">
    <cfRule type="beginsWith" dxfId="524" priority="551" operator="beginsWith" text="OK">
      <formula>LEFT(Z2792,LEN("OK"))="OK"</formula>
    </cfRule>
  </conditionalFormatting>
  <conditionalFormatting sqref="Z2793">
    <cfRule type="containsText" dxfId="523" priority="550" operator="containsText" text="NOK">
      <formula>NOT(ISERROR(SEARCH("NOK",Z2793)))</formula>
    </cfRule>
  </conditionalFormatting>
  <conditionalFormatting sqref="Z2793">
    <cfRule type="beginsWith" dxfId="522" priority="549" operator="beginsWith" text="OK">
      <formula>LEFT(Z2793,LEN("OK"))="OK"</formula>
    </cfRule>
  </conditionalFormatting>
  <conditionalFormatting sqref="Z2793">
    <cfRule type="containsText" dxfId="521" priority="548" operator="containsText" text="NOK">
      <formula>NOT(ISERROR(SEARCH("NOK",Z2793)))</formula>
    </cfRule>
  </conditionalFormatting>
  <conditionalFormatting sqref="Z2793">
    <cfRule type="beginsWith" dxfId="520" priority="547" operator="beginsWith" text="OK">
      <formula>LEFT(Z2793,LEN("OK"))="OK"</formula>
    </cfRule>
  </conditionalFormatting>
  <conditionalFormatting sqref="Z2794">
    <cfRule type="containsText" dxfId="519" priority="546" operator="containsText" text="NOK">
      <formula>NOT(ISERROR(SEARCH("NOK",Z2794)))</formula>
    </cfRule>
  </conditionalFormatting>
  <conditionalFormatting sqref="Z2794">
    <cfRule type="beginsWith" dxfId="518" priority="545" operator="beginsWith" text="OK">
      <formula>LEFT(Z2794,LEN("OK"))="OK"</formula>
    </cfRule>
  </conditionalFormatting>
  <conditionalFormatting sqref="Z2794">
    <cfRule type="containsText" dxfId="517" priority="544" operator="containsText" text="NOK">
      <formula>NOT(ISERROR(SEARCH("NOK",Z2794)))</formula>
    </cfRule>
  </conditionalFormatting>
  <conditionalFormatting sqref="Z2794">
    <cfRule type="beginsWith" dxfId="516" priority="543" operator="beginsWith" text="OK">
      <formula>LEFT(Z2794,LEN("OK"))="OK"</formula>
    </cfRule>
  </conditionalFormatting>
  <conditionalFormatting sqref="Z2795">
    <cfRule type="containsText" dxfId="515" priority="542" operator="containsText" text="NOK">
      <formula>NOT(ISERROR(SEARCH("NOK",Z2795)))</formula>
    </cfRule>
  </conditionalFormatting>
  <conditionalFormatting sqref="Z2795">
    <cfRule type="beginsWith" dxfId="514" priority="541" operator="beginsWith" text="OK">
      <formula>LEFT(Z2795,LEN("OK"))="OK"</formula>
    </cfRule>
  </conditionalFormatting>
  <conditionalFormatting sqref="Z2795">
    <cfRule type="containsText" dxfId="513" priority="540" operator="containsText" text="NOK">
      <formula>NOT(ISERROR(SEARCH("NOK",Z2795)))</formula>
    </cfRule>
  </conditionalFormatting>
  <conditionalFormatting sqref="Z2795">
    <cfRule type="beginsWith" dxfId="512" priority="539" operator="beginsWith" text="OK">
      <formula>LEFT(Z2795,LEN("OK"))="OK"</formula>
    </cfRule>
  </conditionalFormatting>
  <conditionalFormatting sqref="Z2796">
    <cfRule type="containsText" dxfId="511" priority="538" operator="containsText" text="NOK">
      <formula>NOT(ISERROR(SEARCH("NOK",Z2796)))</formula>
    </cfRule>
  </conditionalFormatting>
  <conditionalFormatting sqref="Z2796">
    <cfRule type="beginsWith" dxfId="510" priority="537" operator="beginsWith" text="OK">
      <formula>LEFT(Z2796,LEN("OK"))="OK"</formula>
    </cfRule>
  </conditionalFormatting>
  <conditionalFormatting sqref="Z2796">
    <cfRule type="containsText" dxfId="509" priority="536" operator="containsText" text="NOK">
      <formula>NOT(ISERROR(SEARCH("NOK",Z2796)))</formula>
    </cfRule>
  </conditionalFormatting>
  <conditionalFormatting sqref="Z2796">
    <cfRule type="beginsWith" dxfId="508" priority="535" operator="beginsWith" text="OK">
      <formula>LEFT(Z2796,LEN("OK"))="OK"</formula>
    </cfRule>
  </conditionalFormatting>
  <conditionalFormatting sqref="Z2797">
    <cfRule type="containsText" dxfId="507" priority="534" operator="containsText" text="NOK">
      <formula>NOT(ISERROR(SEARCH("NOK",Z2797)))</formula>
    </cfRule>
  </conditionalFormatting>
  <conditionalFormatting sqref="Z2797">
    <cfRule type="beginsWith" dxfId="506" priority="533" operator="beginsWith" text="OK">
      <formula>LEFT(Z2797,LEN("OK"))="OK"</formula>
    </cfRule>
  </conditionalFormatting>
  <conditionalFormatting sqref="Z2797">
    <cfRule type="containsText" dxfId="505" priority="532" operator="containsText" text="NOK">
      <formula>NOT(ISERROR(SEARCH("NOK",Z2797)))</formula>
    </cfRule>
  </conditionalFormatting>
  <conditionalFormatting sqref="Z2797">
    <cfRule type="beginsWith" dxfId="504" priority="531" operator="beginsWith" text="OK">
      <formula>LEFT(Z2797,LEN("OK"))="OK"</formula>
    </cfRule>
  </conditionalFormatting>
  <conditionalFormatting sqref="Z2798">
    <cfRule type="containsText" dxfId="503" priority="530" operator="containsText" text="NOK">
      <formula>NOT(ISERROR(SEARCH("NOK",Z2798)))</formula>
    </cfRule>
  </conditionalFormatting>
  <conditionalFormatting sqref="Z2798">
    <cfRule type="beginsWith" dxfId="502" priority="529" operator="beginsWith" text="OK">
      <formula>LEFT(Z2798,LEN("OK"))="OK"</formula>
    </cfRule>
  </conditionalFormatting>
  <conditionalFormatting sqref="Z2798">
    <cfRule type="containsText" dxfId="501" priority="528" operator="containsText" text="NOK">
      <formula>NOT(ISERROR(SEARCH("NOK",Z2798)))</formula>
    </cfRule>
  </conditionalFormatting>
  <conditionalFormatting sqref="Z2798">
    <cfRule type="beginsWith" dxfId="500" priority="527" operator="beginsWith" text="OK">
      <formula>LEFT(Z2798,LEN("OK"))="OK"</formula>
    </cfRule>
  </conditionalFormatting>
  <conditionalFormatting sqref="Z2799:Z2819">
    <cfRule type="containsText" dxfId="499" priority="526" operator="containsText" text="NOK">
      <formula>NOT(ISERROR(SEARCH("NOK",Z2799)))</formula>
    </cfRule>
  </conditionalFormatting>
  <conditionalFormatting sqref="Z2799:Z2819">
    <cfRule type="beginsWith" dxfId="498" priority="525" operator="beginsWith" text="OK">
      <formula>LEFT(Z2799,LEN("OK"))="OK"</formula>
    </cfRule>
  </conditionalFormatting>
  <conditionalFormatting sqref="Z2799:Z2819">
    <cfRule type="containsText" dxfId="497" priority="524" operator="containsText" text="NOK">
      <formula>NOT(ISERROR(SEARCH("NOK",Z2799)))</formula>
    </cfRule>
  </conditionalFormatting>
  <conditionalFormatting sqref="Z2799:Z2819">
    <cfRule type="beginsWith" dxfId="496" priority="523" operator="beginsWith" text="OK">
      <formula>LEFT(Z2799,LEN("OK"))="OK"</formula>
    </cfRule>
  </conditionalFormatting>
  <conditionalFormatting sqref="Z2820:Z2821">
    <cfRule type="containsText" dxfId="495" priority="522" operator="containsText" text="NOK">
      <formula>NOT(ISERROR(SEARCH("NOK",Z2820)))</formula>
    </cfRule>
  </conditionalFormatting>
  <conditionalFormatting sqref="Z2820:Z2821">
    <cfRule type="beginsWith" dxfId="494" priority="521" operator="beginsWith" text="OK">
      <formula>LEFT(Z2820,LEN("OK"))="OK"</formula>
    </cfRule>
  </conditionalFormatting>
  <conditionalFormatting sqref="Z2820:Z2821">
    <cfRule type="containsText" dxfId="493" priority="520" operator="containsText" text="NOK">
      <formula>NOT(ISERROR(SEARCH("NOK",Z2820)))</formula>
    </cfRule>
  </conditionalFormatting>
  <conditionalFormatting sqref="Z2820:Z2821">
    <cfRule type="beginsWith" dxfId="492" priority="519" operator="beginsWith" text="OK">
      <formula>LEFT(Z2820,LEN("OK"))="OK"</formula>
    </cfRule>
  </conditionalFormatting>
  <conditionalFormatting sqref="Z2822:Z2823">
    <cfRule type="containsText" dxfId="491" priority="518" operator="containsText" text="NOK">
      <formula>NOT(ISERROR(SEARCH("NOK",Z2822)))</formula>
    </cfRule>
  </conditionalFormatting>
  <conditionalFormatting sqref="Z2822:Z2823">
    <cfRule type="beginsWith" dxfId="490" priority="517" operator="beginsWith" text="OK">
      <formula>LEFT(Z2822,LEN("OK"))="OK"</formula>
    </cfRule>
  </conditionalFormatting>
  <conditionalFormatting sqref="Z2822:Z2823">
    <cfRule type="containsText" dxfId="489" priority="516" operator="containsText" text="NOK">
      <formula>NOT(ISERROR(SEARCH("NOK",Z2822)))</formula>
    </cfRule>
  </conditionalFormatting>
  <conditionalFormatting sqref="Z2822:Z2823">
    <cfRule type="beginsWith" dxfId="488" priority="515" operator="beginsWith" text="OK">
      <formula>LEFT(Z2822,LEN("OK"))="OK"</formula>
    </cfRule>
  </conditionalFormatting>
  <conditionalFormatting sqref="Z2824:Z2829">
    <cfRule type="containsText" dxfId="487" priority="514" operator="containsText" text="NOK">
      <formula>NOT(ISERROR(SEARCH("NOK",Z2824)))</formula>
    </cfRule>
  </conditionalFormatting>
  <conditionalFormatting sqref="Z2824:Z2829">
    <cfRule type="beginsWith" dxfId="486" priority="513" operator="beginsWith" text="OK">
      <formula>LEFT(Z2824,LEN("OK"))="OK"</formula>
    </cfRule>
  </conditionalFormatting>
  <conditionalFormatting sqref="Z2824:Z2829">
    <cfRule type="containsText" dxfId="485" priority="512" operator="containsText" text="NOK">
      <formula>NOT(ISERROR(SEARCH("NOK",Z2824)))</formula>
    </cfRule>
  </conditionalFormatting>
  <conditionalFormatting sqref="Z2824:Z2829">
    <cfRule type="beginsWith" dxfId="484" priority="511" operator="beginsWith" text="OK">
      <formula>LEFT(Z2824,LEN("OK"))="OK"</formula>
    </cfRule>
  </conditionalFormatting>
  <conditionalFormatting sqref="Z2830:Z2879">
    <cfRule type="containsText" dxfId="483" priority="510" operator="containsText" text="NOK">
      <formula>NOT(ISERROR(SEARCH("NOK",Z2830)))</formula>
    </cfRule>
  </conditionalFormatting>
  <conditionalFormatting sqref="Z2830:Z2879">
    <cfRule type="beginsWith" dxfId="482" priority="509" operator="beginsWith" text="OK">
      <formula>LEFT(Z2830,LEN("OK"))="OK"</formula>
    </cfRule>
  </conditionalFormatting>
  <conditionalFormatting sqref="Z2830:Z2879">
    <cfRule type="containsText" dxfId="481" priority="508" operator="containsText" text="NOK">
      <formula>NOT(ISERROR(SEARCH("NOK",Z2830)))</formula>
    </cfRule>
  </conditionalFormatting>
  <conditionalFormatting sqref="Z2830:Z2879">
    <cfRule type="beginsWith" dxfId="480" priority="507" operator="beginsWith" text="OK">
      <formula>LEFT(Z2830,LEN("OK"))="OK"</formula>
    </cfRule>
  </conditionalFormatting>
  <conditionalFormatting sqref="Z2908:Z2996">
    <cfRule type="containsText" dxfId="479" priority="506" operator="containsText" text="NOK">
      <formula>NOT(ISERROR(SEARCH("NOK",Z2908)))</formula>
    </cfRule>
  </conditionalFormatting>
  <conditionalFormatting sqref="Z2908:Z2996">
    <cfRule type="beginsWith" dxfId="478" priority="505" operator="beginsWith" text="OK">
      <formula>LEFT(Z2908,LEN("OK"))="OK"</formula>
    </cfRule>
  </conditionalFormatting>
  <conditionalFormatting sqref="Z2908:Z2996">
    <cfRule type="containsText" dxfId="477" priority="504" operator="containsText" text="NOK">
      <formula>NOT(ISERROR(SEARCH("NOK",Z2908)))</formula>
    </cfRule>
  </conditionalFormatting>
  <conditionalFormatting sqref="Z2908:Z2996">
    <cfRule type="beginsWith" dxfId="476" priority="503" operator="beginsWith" text="OK">
      <formula>LEFT(Z2908,LEN("OK"))="OK"</formula>
    </cfRule>
  </conditionalFormatting>
  <conditionalFormatting sqref="Z2880:Z2893">
    <cfRule type="containsText" dxfId="475" priority="502" operator="containsText" text="NOK">
      <formula>NOT(ISERROR(SEARCH("NOK",Z2880)))</formula>
    </cfRule>
  </conditionalFormatting>
  <conditionalFormatting sqref="Z2880:Z2893">
    <cfRule type="beginsWith" dxfId="474" priority="501" operator="beginsWith" text="OK">
      <formula>LEFT(Z2880,LEN("OK"))="OK"</formula>
    </cfRule>
  </conditionalFormatting>
  <conditionalFormatting sqref="Z2880:Z2893">
    <cfRule type="containsText" dxfId="473" priority="500" operator="containsText" text="NOK">
      <formula>NOT(ISERROR(SEARCH("NOK",Z2880)))</formula>
    </cfRule>
  </conditionalFormatting>
  <conditionalFormatting sqref="Z2880:Z2893">
    <cfRule type="beginsWith" dxfId="472" priority="499" operator="beginsWith" text="OK">
      <formula>LEFT(Z2880,LEN("OK"))="OK"</formula>
    </cfRule>
  </conditionalFormatting>
  <conditionalFormatting sqref="Z2894:Z2907">
    <cfRule type="containsText" dxfId="471" priority="498" operator="containsText" text="NOK">
      <formula>NOT(ISERROR(SEARCH("NOK",Z2894)))</formula>
    </cfRule>
  </conditionalFormatting>
  <conditionalFormatting sqref="Z2894:Z2907">
    <cfRule type="beginsWith" dxfId="470" priority="497" operator="beginsWith" text="OK">
      <formula>LEFT(Z2894,LEN("OK"))="OK"</formula>
    </cfRule>
  </conditionalFormatting>
  <conditionalFormatting sqref="Z2894:Z2907">
    <cfRule type="containsText" dxfId="469" priority="496" operator="containsText" text="NOK">
      <formula>NOT(ISERROR(SEARCH("NOK",Z2894)))</formula>
    </cfRule>
  </conditionalFormatting>
  <conditionalFormatting sqref="Z2894:Z2907">
    <cfRule type="beginsWith" dxfId="468" priority="495" operator="beginsWith" text="OK">
      <formula>LEFT(Z2894,LEN("OK"))="OK"</formula>
    </cfRule>
  </conditionalFormatting>
  <conditionalFormatting sqref="Z2997">
    <cfRule type="containsText" dxfId="467" priority="494" operator="containsText" text="NOK">
      <formula>NOT(ISERROR(SEARCH("NOK",Z2997)))</formula>
    </cfRule>
  </conditionalFormatting>
  <conditionalFormatting sqref="Z2997">
    <cfRule type="beginsWith" dxfId="466" priority="493" operator="beginsWith" text="OK">
      <formula>LEFT(Z2997,LEN("OK"))="OK"</formula>
    </cfRule>
  </conditionalFormatting>
  <conditionalFormatting sqref="Z2997">
    <cfRule type="containsText" dxfId="465" priority="492" operator="containsText" text="NOK">
      <formula>NOT(ISERROR(SEARCH("NOK",Z2997)))</formula>
    </cfRule>
  </conditionalFormatting>
  <conditionalFormatting sqref="Z2997">
    <cfRule type="beginsWith" dxfId="464" priority="491" operator="beginsWith" text="OK">
      <formula>LEFT(Z2997,LEN("OK"))="OK"</formula>
    </cfRule>
  </conditionalFormatting>
  <conditionalFormatting sqref="Z2998">
    <cfRule type="containsText" dxfId="463" priority="490" operator="containsText" text="NOK">
      <formula>NOT(ISERROR(SEARCH("NOK",Z2998)))</formula>
    </cfRule>
  </conditionalFormatting>
  <conditionalFormatting sqref="Z2998">
    <cfRule type="beginsWith" dxfId="462" priority="489" operator="beginsWith" text="OK">
      <formula>LEFT(Z2998,LEN("OK"))="OK"</formula>
    </cfRule>
  </conditionalFormatting>
  <conditionalFormatting sqref="Z2998">
    <cfRule type="containsText" dxfId="461" priority="488" operator="containsText" text="NOK">
      <formula>NOT(ISERROR(SEARCH("NOK",Z2998)))</formula>
    </cfRule>
  </conditionalFormatting>
  <conditionalFormatting sqref="Z2998">
    <cfRule type="beginsWith" dxfId="460" priority="487" operator="beginsWith" text="OK">
      <formula>LEFT(Z2998,LEN("OK"))="OK"</formula>
    </cfRule>
  </conditionalFormatting>
  <conditionalFormatting sqref="Z2999">
    <cfRule type="containsText" dxfId="459" priority="486" operator="containsText" text="NOK">
      <formula>NOT(ISERROR(SEARCH("NOK",Z2999)))</formula>
    </cfRule>
  </conditionalFormatting>
  <conditionalFormatting sqref="Z2999">
    <cfRule type="beginsWith" dxfId="458" priority="485" operator="beginsWith" text="OK">
      <formula>LEFT(Z2999,LEN("OK"))="OK"</formula>
    </cfRule>
  </conditionalFormatting>
  <conditionalFormatting sqref="Z2999">
    <cfRule type="containsText" dxfId="457" priority="484" operator="containsText" text="NOK">
      <formula>NOT(ISERROR(SEARCH("NOK",Z2999)))</formula>
    </cfRule>
  </conditionalFormatting>
  <conditionalFormatting sqref="Z2999">
    <cfRule type="beginsWith" dxfId="456" priority="483" operator="beginsWith" text="OK">
      <formula>LEFT(Z2999,LEN("OK"))="OK"</formula>
    </cfRule>
  </conditionalFormatting>
  <conditionalFormatting sqref="Z3000">
    <cfRule type="containsText" dxfId="455" priority="482" operator="containsText" text="NOK">
      <formula>NOT(ISERROR(SEARCH("NOK",Z3000)))</formula>
    </cfRule>
  </conditionalFormatting>
  <conditionalFormatting sqref="Z3000">
    <cfRule type="beginsWith" dxfId="454" priority="481" operator="beginsWith" text="OK">
      <formula>LEFT(Z3000,LEN("OK"))="OK"</formula>
    </cfRule>
  </conditionalFormatting>
  <conditionalFormatting sqref="Z3000">
    <cfRule type="containsText" dxfId="453" priority="480" operator="containsText" text="NOK">
      <formula>NOT(ISERROR(SEARCH("NOK",Z3000)))</formula>
    </cfRule>
  </conditionalFormatting>
  <conditionalFormatting sqref="Z3000">
    <cfRule type="beginsWith" dxfId="452" priority="479" operator="beginsWith" text="OK">
      <formula>LEFT(Z3000,LEN("OK"))="OK"</formula>
    </cfRule>
  </conditionalFormatting>
  <conditionalFormatting sqref="Z3001">
    <cfRule type="containsText" dxfId="451" priority="478" operator="containsText" text="NOK">
      <formula>NOT(ISERROR(SEARCH("NOK",Z3001)))</formula>
    </cfRule>
  </conditionalFormatting>
  <conditionalFormatting sqref="Z3001">
    <cfRule type="beginsWith" dxfId="450" priority="477" operator="beginsWith" text="OK">
      <formula>LEFT(Z3001,LEN("OK"))="OK"</formula>
    </cfRule>
  </conditionalFormatting>
  <conditionalFormatting sqref="Z3001">
    <cfRule type="containsText" dxfId="449" priority="476" operator="containsText" text="NOK">
      <formula>NOT(ISERROR(SEARCH("NOK",Z3001)))</formula>
    </cfRule>
  </conditionalFormatting>
  <conditionalFormatting sqref="Z3001">
    <cfRule type="beginsWith" dxfId="448" priority="475" operator="beginsWith" text="OK">
      <formula>LEFT(Z3001,LEN("OK"))="OK"</formula>
    </cfRule>
  </conditionalFormatting>
  <conditionalFormatting sqref="Z3002">
    <cfRule type="containsText" dxfId="447" priority="474" operator="containsText" text="NOK">
      <formula>NOT(ISERROR(SEARCH("NOK",Z3002)))</formula>
    </cfRule>
  </conditionalFormatting>
  <conditionalFormatting sqref="Z3002">
    <cfRule type="beginsWith" dxfId="446" priority="473" operator="beginsWith" text="OK">
      <formula>LEFT(Z3002,LEN("OK"))="OK"</formula>
    </cfRule>
  </conditionalFormatting>
  <conditionalFormatting sqref="Z3002">
    <cfRule type="containsText" dxfId="445" priority="472" operator="containsText" text="NOK">
      <formula>NOT(ISERROR(SEARCH("NOK",Z3002)))</formula>
    </cfRule>
  </conditionalFormatting>
  <conditionalFormatting sqref="Z3002">
    <cfRule type="beginsWith" dxfId="444" priority="471" operator="beginsWith" text="OK">
      <formula>LEFT(Z3002,LEN("OK"))="OK"</formula>
    </cfRule>
  </conditionalFormatting>
  <conditionalFormatting sqref="Z3003">
    <cfRule type="containsText" dxfId="443" priority="470" operator="containsText" text="NOK">
      <formula>NOT(ISERROR(SEARCH("NOK",Z3003)))</formula>
    </cfRule>
  </conditionalFormatting>
  <conditionalFormatting sqref="Z3003">
    <cfRule type="beginsWith" dxfId="442" priority="469" operator="beginsWith" text="OK">
      <formula>LEFT(Z3003,LEN("OK"))="OK"</formula>
    </cfRule>
  </conditionalFormatting>
  <conditionalFormatting sqref="Z3003">
    <cfRule type="containsText" dxfId="441" priority="468" operator="containsText" text="NOK">
      <formula>NOT(ISERROR(SEARCH("NOK",Z3003)))</formula>
    </cfRule>
  </conditionalFormatting>
  <conditionalFormatting sqref="Z3003">
    <cfRule type="beginsWith" dxfId="440" priority="467" operator="beginsWith" text="OK">
      <formula>LEFT(Z3003,LEN("OK"))="OK"</formula>
    </cfRule>
  </conditionalFormatting>
  <conditionalFormatting sqref="Z3004">
    <cfRule type="containsText" dxfId="439" priority="466" operator="containsText" text="NOK">
      <formula>NOT(ISERROR(SEARCH("NOK",Z3004)))</formula>
    </cfRule>
  </conditionalFormatting>
  <conditionalFormatting sqref="Z3004">
    <cfRule type="beginsWith" dxfId="438" priority="465" operator="beginsWith" text="OK">
      <formula>LEFT(Z3004,LEN("OK"))="OK"</formula>
    </cfRule>
  </conditionalFormatting>
  <conditionalFormatting sqref="Z3004">
    <cfRule type="containsText" dxfId="437" priority="464" operator="containsText" text="NOK">
      <formula>NOT(ISERROR(SEARCH("NOK",Z3004)))</formula>
    </cfRule>
  </conditionalFormatting>
  <conditionalFormatting sqref="Z3004">
    <cfRule type="beginsWith" dxfId="436" priority="463" operator="beginsWith" text="OK">
      <formula>LEFT(Z3004,LEN("OK"))="OK"</formula>
    </cfRule>
  </conditionalFormatting>
  <conditionalFormatting sqref="Z3005">
    <cfRule type="containsText" dxfId="435" priority="462" operator="containsText" text="NOK">
      <formula>NOT(ISERROR(SEARCH("NOK",Z3005)))</formula>
    </cfRule>
  </conditionalFormatting>
  <conditionalFormatting sqref="Z3005">
    <cfRule type="beginsWith" dxfId="434" priority="461" operator="beginsWith" text="OK">
      <formula>LEFT(Z3005,LEN("OK"))="OK"</formula>
    </cfRule>
  </conditionalFormatting>
  <conditionalFormatting sqref="Z3005">
    <cfRule type="containsText" dxfId="433" priority="460" operator="containsText" text="NOK">
      <formula>NOT(ISERROR(SEARCH("NOK",Z3005)))</formula>
    </cfRule>
  </conditionalFormatting>
  <conditionalFormatting sqref="Z3005">
    <cfRule type="beginsWith" dxfId="432" priority="459" operator="beginsWith" text="OK">
      <formula>LEFT(Z3005,LEN("OK"))="OK"</formula>
    </cfRule>
  </conditionalFormatting>
  <conditionalFormatting sqref="Z3006">
    <cfRule type="containsText" dxfId="431" priority="458" operator="containsText" text="NOK">
      <formula>NOT(ISERROR(SEARCH("NOK",Z3006)))</formula>
    </cfRule>
  </conditionalFormatting>
  <conditionalFormatting sqref="Z3006">
    <cfRule type="beginsWith" dxfId="430" priority="457" operator="beginsWith" text="OK">
      <formula>LEFT(Z3006,LEN("OK"))="OK"</formula>
    </cfRule>
  </conditionalFormatting>
  <conditionalFormatting sqref="Z3006">
    <cfRule type="containsText" dxfId="429" priority="456" operator="containsText" text="NOK">
      <formula>NOT(ISERROR(SEARCH("NOK",Z3006)))</formula>
    </cfRule>
  </conditionalFormatting>
  <conditionalFormatting sqref="Z3006">
    <cfRule type="beginsWith" dxfId="428" priority="455" operator="beginsWith" text="OK">
      <formula>LEFT(Z3006,LEN("OK"))="OK"</formula>
    </cfRule>
  </conditionalFormatting>
  <conditionalFormatting sqref="Z3007">
    <cfRule type="containsText" dxfId="427" priority="454" operator="containsText" text="NOK">
      <formula>NOT(ISERROR(SEARCH("NOK",Z3007)))</formula>
    </cfRule>
  </conditionalFormatting>
  <conditionalFormatting sqref="Z3007">
    <cfRule type="beginsWith" dxfId="426" priority="453" operator="beginsWith" text="OK">
      <formula>LEFT(Z3007,LEN("OK"))="OK"</formula>
    </cfRule>
  </conditionalFormatting>
  <conditionalFormatting sqref="Z3007">
    <cfRule type="containsText" dxfId="425" priority="452" operator="containsText" text="NOK">
      <formula>NOT(ISERROR(SEARCH("NOK",Z3007)))</formula>
    </cfRule>
  </conditionalFormatting>
  <conditionalFormatting sqref="Z3007">
    <cfRule type="beginsWith" dxfId="424" priority="451" operator="beginsWith" text="OK">
      <formula>LEFT(Z3007,LEN("OK"))="OK"</formula>
    </cfRule>
  </conditionalFormatting>
  <conditionalFormatting sqref="Z3008">
    <cfRule type="containsText" dxfId="423" priority="450" operator="containsText" text="NOK">
      <formula>NOT(ISERROR(SEARCH("NOK",Z3008)))</formula>
    </cfRule>
  </conditionalFormatting>
  <conditionalFormatting sqref="Z3008">
    <cfRule type="beginsWith" dxfId="422" priority="449" operator="beginsWith" text="OK">
      <formula>LEFT(Z3008,LEN("OK"))="OK"</formula>
    </cfRule>
  </conditionalFormatting>
  <conditionalFormatting sqref="Z3008">
    <cfRule type="containsText" dxfId="421" priority="448" operator="containsText" text="NOK">
      <formula>NOT(ISERROR(SEARCH("NOK",Z3008)))</formula>
    </cfRule>
  </conditionalFormatting>
  <conditionalFormatting sqref="Z3008">
    <cfRule type="beginsWith" dxfId="420" priority="447" operator="beginsWith" text="OK">
      <formula>LEFT(Z3008,LEN("OK"))="OK"</formula>
    </cfRule>
  </conditionalFormatting>
  <conditionalFormatting sqref="Z3009">
    <cfRule type="containsText" dxfId="419" priority="446" operator="containsText" text="NOK">
      <formula>NOT(ISERROR(SEARCH("NOK",Z3009)))</formula>
    </cfRule>
  </conditionalFormatting>
  <conditionalFormatting sqref="Z3009">
    <cfRule type="beginsWith" dxfId="418" priority="445" operator="beginsWith" text="OK">
      <formula>LEFT(Z3009,LEN("OK"))="OK"</formula>
    </cfRule>
  </conditionalFormatting>
  <conditionalFormatting sqref="Z3009">
    <cfRule type="containsText" dxfId="417" priority="444" operator="containsText" text="NOK">
      <formula>NOT(ISERROR(SEARCH("NOK",Z3009)))</formula>
    </cfRule>
  </conditionalFormatting>
  <conditionalFormatting sqref="Z3009">
    <cfRule type="beginsWith" dxfId="416" priority="443" operator="beginsWith" text="OK">
      <formula>LEFT(Z3009,LEN("OK"))="OK"</formula>
    </cfRule>
  </conditionalFormatting>
  <conditionalFormatting sqref="Z3010">
    <cfRule type="containsText" dxfId="415" priority="442" operator="containsText" text="NOK">
      <formula>NOT(ISERROR(SEARCH("NOK",Z3010)))</formula>
    </cfRule>
  </conditionalFormatting>
  <conditionalFormatting sqref="Z3010">
    <cfRule type="beginsWith" dxfId="414" priority="441" operator="beginsWith" text="OK">
      <formula>LEFT(Z3010,LEN("OK"))="OK"</formula>
    </cfRule>
  </conditionalFormatting>
  <conditionalFormatting sqref="Z3010">
    <cfRule type="containsText" dxfId="413" priority="440" operator="containsText" text="NOK">
      <formula>NOT(ISERROR(SEARCH("NOK",Z3010)))</formula>
    </cfRule>
  </conditionalFormatting>
  <conditionalFormatting sqref="Z3010">
    <cfRule type="beginsWith" dxfId="412" priority="439" operator="beginsWith" text="OK">
      <formula>LEFT(Z3010,LEN("OK"))="OK"</formula>
    </cfRule>
  </conditionalFormatting>
  <conditionalFormatting sqref="Z3011">
    <cfRule type="containsText" dxfId="411" priority="438" operator="containsText" text="NOK">
      <formula>NOT(ISERROR(SEARCH("NOK",Z3011)))</formula>
    </cfRule>
  </conditionalFormatting>
  <conditionalFormatting sqref="Z3011">
    <cfRule type="beginsWith" dxfId="410" priority="437" operator="beginsWith" text="OK">
      <formula>LEFT(Z3011,LEN("OK"))="OK"</formula>
    </cfRule>
  </conditionalFormatting>
  <conditionalFormatting sqref="Z3011">
    <cfRule type="containsText" dxfId="409" priority="436" operator="containsText" text="NOK">
      <formula>NOT(ISERROR(SEARCH("NOK",Z3011)))</formula>
    </cfRule>
  </conditionalFormatting>
  <conditionalFormatting sqref="Z3011">
    <cfRule type="beginsWith" dxfId="408" priority="435" operator="beginsWith" text="OK">
      <formula>LEFT(Z3011,LEN("OK"))="OK"</formula>
    </cfRule>
  </conditionalFormatting>
  <conditionalFormatting sqref="Z3012">
    <cfRule type="containsText" dxfId="407" priority="434" operator="containsText" text="NOK">
      <formula>NOT(ISERROR(SEARCH("NOK",Z3012)))</formula>
    </cfRule>
  </conditionalFormatting>
  <conditionalFormatting sqref="Z3012">
    <cfRule type="beginsWith" dxfId="406" priority="433" operator="beginsWith" text="OK">
      <formula>LEFT(Z3012,LEN("OK"))="OK"</formula>
    </cfRule>
  </conditionalFormatting>
  <conditionalFormatting sqref="Z3012">
    <cfRule type="containsText" dxfId="405" priority="432" operator="containsText" text="NOK">
      <formula>NOT(ISERROR(SEARCH("NOK",Z3012)))</formula>
    </cfRule>
  </conditionalFormatting>
  <conditionalFormatting sqref="Z3012">
    <cfRule type="beginsWith" dxfId="404" priority="431" operator="beginsWith" text="OK">
      <formula>LEFT(Z3012,LEN("OK"))="OK"</formula>
    </cfRule>
  </conditionalFormatting>
  <conditionalFormatting sqref="Z3013">
    <cfRule type="containsText" dxfId="403" priority="430" operator="containsText" text="NOK">
      <formula>NOT(ISERROR(SEARCH("NOK",Z3013)))</formula>
    </cfRule>
  </conditionalFormatting>
  <conditionalFormatting sqref="Z3013">
    <cfRule type="beginsWith" dxfId="402" priority="429" operator="beginsWith" text="OK">
      <formula>LEFT(Z3013,LEN("OK"))="OK"</formula>
    </cfRule>
  </conditionalFormatting>
  <conditionalFormatting sqref="Z3013">
    <cfRule type="containsText" dxfId="401" priority="428" operator="containsText" text="NOK">
      <formula>NOT(ISERROR(SEARCH("NOK",Z3013)))</formula>
    </cfRule>
  </conditionalFormatting>
  <conditionalFormatting sqref="Z3013">
    <cfRule type="beginsWith" dxfId="400" priority="427" operator="beginsWith" text="OK">
      <formula>LEFT(Z3013,LEN("OK"))="OK"</formula>
    </cfRule>
  </conditionalFormatting>
  <conditionalFormatting sqref="Z3014">
    <cfRule type="containsText" dxfId="399" priority="426" operator="containsText" text="NOK">
      <formula>NOT(ISERROR(SEARCH("NOK",Z3014)))</formula>
    </cfRule>
  </conditionalFormatting>
  <conditionalFormatting sqref="Z3014">
    <cfRule type="beginsWith" dxfId="398" priority="425" operator="beginsWith" text="OK">
      <formula>LEFT(Z3014,LEN("OK"))="OK"</formula>
    </cfRule>
  </conditionalFormatting>
  <conditionalFormatting sqref="Z3014">
    <cfRule type="containsText" dxfId="397" priority="424" operator="containsText" text="NOK">
      <formula>NOT(ISERROR(SEARCH("NOK",Z3014)))</formula>
    </cfRule>
  </conditionalFormatting>
  <conditionalFormatting sqref="Z3014">
    <cfRule type="beginsWith" dxfId="396" priority="423" operator="beginsWith" text="OK">
      <formula>LEFT(Z3014,LEN("OK"))="OK"</formula>
    </cfRule>
  </conditionalFormatting>
  <conditionalFormatting sqref="Z3015">
    <cfRule type="containsText" dxfId="395" priority="422" operator="containsText" text="NOK">
      <formula>NOT(ISERROR(SEARCH("NOK",Z3015)))</formula>
    </cfRule>
  </conditionalFormatting>
  <conditionalFormatting sqref="Z3015">
    <cfRule type="beginsWith" dxfId="394" priority="421" operator="beginsWith" text="OK">
      <formula>LEFT(Z3015,LEN("OK"))="OK"</formula>
    </cfRule>
  </conditionalFormatting>
  <conditionalFormatting sqref="Z3015">
    <cfRule type="containsText" dxfId="393" priority="420" operator="containsText" text="NOK">
      <formula>NOT(ISERROR(SEARCH("NOK",Z3015)))</formula>
    </cfRule>
  </conditionalFormatting>
  <conditionalFormatting sqref="Z3015">
    <cfRule type="beginsWith" dxfId="392" priority="419" operator="beginsWith" text="OK">
      <formula>LEFT(Z3015,LEN("OK"))="OK"</formula>
    </cfRule>
  </conditionalFormatting>
  <conditionalFormatting sqref="Z3016">
    <cfRule type="containsText" dxfId="391" priority="418" operator="containsText" text="NOK">
      <formula>NOT(ISERROR(SEARCH("NOK",Z3016)))</formula>
    </cfRule>
  </conditionalFormatting>
  <conditionalFormatting sqref="Z3016">
    <cfRule type="beginsWith" dxfId="390" priority="417" operator="beginsWith" text="OK">
      <formula>LEFT(Z3016,LEN("OK"))="OK"</formula>
    </cfRule>
  </conditionalFormatting>
  <conditionalFormatting sqref="Z3016">
    <cfRule type="containsText" dxfId="389" priority="416" operator="containsText" text="NOK">
      <formula>NOT(ISERROR(SEARCH("NOK",Z3016)))</formula>
    </cfRule>
  </conditionalFormatting>
  <conditionalFormatting sqref="Z3016">
    <cfRule type="beginsWith" dxfId="388" priority="415" operator="beginsWith" text="OK">
      <formula>LEFT(Z3016,LEN("OK"))="OK"</formula>
    </cfRule>
  </conditionalFormatting>
  <conditionalFormatting sqref="Z3017">
    <cfRule type="containsText" dxfId="387" priority="414" operator="containsText" text="NOK">
      <formula>NOT(ISERROR(SEARCH("NOK",Z3017)))</formula>
    </cfRule>
  </conditionalFormatting>
  <conditionalFormatting sqref="Z3017">
    <cfRule type="beginsWith" dxfId="386" priority="413" operator="beginsWith" text="OK">
      <formula>LEFT(Z3017,LEN("OK"))="OK"</formula>
    </cfRule>
  </conditionalFormatting>
  <conditionalFormatting sqref="Z3017">
    <cfRule type="containsText" dxfId="385" priority="412" operator="containsText" text="NOK">
      <formula>NOT(ISERROR(SEARCH("NOK",Z3017)))</formula>
    </cfRule>
  </conditionalFormatting>
  <conditionalFormatting sqref="Z3017">
    <cfRule type="beginsWith" dxfId="384" priority="411" operator="beginsWith" text="OK">
      <formula>LEFT(Z3017,LEN("OK"))="OK"</formula>
    </cfRule>
  </conditionalFormatting>
  <conditionalFormatting sqref="Z3018">
    <cfRule type="containsText" dxfId="383" priority="410" operator="containsText" text="NOK">
      <formula>NOT(ISERROR(SEARCH("NOK",Z3018)))</formula>
    </cfRule>
  </conditionalFormatting>
  <conditionalFormatting sqref="Z3018">
    <cfRule type="beginsWith" dxfId="382" priority="409" operator="beginsWith" text="OK">
      <formula>LEFT(Z3018,LEN("OK"))="OK"</formula>
    </cfRule>
  </conditionalFormatting>
  <conditionalFormatting sqref="Z3018">
    <cfRule type="containsText" dxfId="381" priority="408" operator="containsText" text="NOK">
      <formula>NOT(ISERROR(SEARCH("NOK",Z3018)))</formula>
    </cfRule>
  </conditionalFormatting>
  <conditionalFormatting sqref="Z3018">
    <cfRule type="beginsWith" dxfId="380" priority="407" operator="beginsWith" text="OK">
      <formula>LEFT(Z3018,LEN("OK"))="OK"</formula>
    </cfRule>
  </conditionalFormatting>
  <conditionalFormatting sqref="Z3019">
    <cfRule type="containsText" dxfId="379" priority="406" operator="containsText" text="NOK">
      <formula>NOT(ISERROR(SEARCH("NOK",Z3019)))</formula>
    </cfRule>
  </conditionalFormatting>
  <conditionalFormatting sqref="Z3019">
    <cfRule type="beginsWith" dxfId="378" priority="405" operator="beginsWith" text="OK">
      <formula>LEFT(Z3019,LEN("OK"))="OK"</formula>
    </cfRule>
  </conditionalFormatting>
  <conditionalFormatting sqref="Z3019">
    <cfRule type="containsText" dxfId="377" priority="404" operator="containsText" text="NOK">
      <formula>NOT(ISERROR(SEARCH("NOK",Z3019)))</formula>
    </cfRule>
  </conditionalFormatting>
  <conditionalFormatting sqref="Z3019">
    <cfRule type="beginsWith" dxfId="376" priority="403" operator="beginsWith" text="OK">
      <formula>LEFT(Z3019,LEN("OK"))="OK"</formula>
    </cfRule>
  </conditionalFormatting>
  <conditionalFormatting sqref="Z3020">
    <cfRule type="containsText" dxfId="375" priority="402" operator="containsText" text="NOK">
      <formula>NOT(ISERROR(SEARCH("NOK",Z3020)))</formula>
    </cfRule>
  </conditionalFormatting>
  <conditionalFormatting sqref="Z3020">
    <cfRule type="beginsWith" dxfId="374" priority="401" operator="beginsWith" text="OK">
      <formula>LEFT(Z3020,LEN("OK"))="OK"</formula>
    </cfRule>
  </conditionalFormatting>
  <conditionalFormatting sqref="Z3020">
    <cfRule type="containsText" dxfId="373" priority="400" operator="containsText" text="NOK">
      <formula>NOT(ISERROR(SEARCH("NOK",Z3020)))</formula>
    </cfRule>
  </conditionalFormatting>
  <conditionalFormatting sqref="Z3020">
    <cfRule type="beginsWith" dxfId="372" priority="399" operator="beginsWith" text="OK">
      <formula>LEFT(Z3020,LEN("OK"))="OK"</formula>
    </cfRule>
  </conditionalFormatting>
  <conditionalFormatting sqref="Z3021">
    <cfRule type="containsText" dxfId="371" priority="398" operator="containsText" text="NOK">
      <formula>NOT(ISERROR(SEARCH("NOK",Z3021)))</formula>
    </cfRule>
  </conditionalFormatting>
  <conditionalFormatting sqref="Z3021">
    <cfRule type="beginsWith" dxfId="370" priority="397" operator="beginsWith" text="OK">
      <formula>LEFT(Z3021,LEN("OK"))="OK"</formula>
    </cfRule>
  </conditionalFormatting>
  <conditionalFormatting sqref="Z3021">
    <cfRule type="containsText" dxfId="369" priority="396" operator="containsText" text="NOK">
      <formula>NOT(ISERROR(SEARCH("NOK",Z3021)))</formula>
    </cfRule>
  </conditionalFormatting>
  <conditionalFormatting sqref="Z3021">
    <cfRule type="beginsWith" dxfId="368" priority="395" operator="beginsWith" text="OK">
      <formula>LEFT(Z3021,LEN("OK"))="OK"</formula>
    </cfRule>
  </conditionalFormatting>
  <conditionalFormatting sqref="Z3022">
    <cfRule type="containsText" dxfId="367" priority="394" operator="containsText" text="NOK">
      <formula>NOT(ISERROR(SEARCH("NOK",Z3022)))</formula>
    </cfRule>
  </conditionalFormatting>
  <conditionalFormatting sqref="Z3022">
    <cfRule type="beginsWith" dxfId="366" priority="393" operator="beginsWith" text="OK">
      <formula>LEFT(Z3022,LEN("OK"))="OK"</formula>
    </cfRule>
  </conditionalFormatting>
  <conditionalFormatting sqref="Z3022">
    <cfRule type="containsText" dxfId="365" priority="392" operator="containsText" text="NOK">
      <formula>NOT(ISERROR(SEARCH("NOK",Z3022)))</formula>
    </cfRule>
  </conditionalFormatting>
  <conditionalFormatting sqref="Z3022">
    <cfRule type="beginsWith" dxfId="364" priority="391" operator="beginsWith" text="OK">
      <formula>LEFT(Z3022,LEN("OK"))="OK"</formula>
    </cfRule>
  </conditionalFormatting>
  <conditionalFormatting sqref="Z3023">
    <cfRule type="containsText" dxfId="363" priority="390" operator="containsText" text="NOK">
      <formula>NOT(ISERROR(SEARCH("NOK",Z3023)))</formula>
    </cfRule>
  </conditionalFormatting>
  <conditionalFormatting sqref="Z3023">
    <cfRule type="beginsWith" dxfId="362" priority="389" operator="beginsWith" text="OK">
      <formula>LEFT(Z3023,LEN("OK"))="OK"</formula>
    </cfRule>
  </conditionalFormatting>
  <conditionalFormatting sqref="Z3023">
    <cfRule type="containsText" dxfId="361" priority="388" operator="containsText" text="NOK">
      <formula>NOT(ISERROR(SEARCH("NOK",Z3023)))</formula>
    </cfRule>
  </conditionalFormatting>
  <conditionalFormatting sqref="Z3023">
    <cfRule type="beginsWith" dxfId="360" priority="387" operator="beginsWith" text="OK">
      <formula>LEFT(Z3023,LEN("OK"))="OK"</formula>
    </cfRule>
  </conditionalFormatting>
  <conditionalFormatting sqref="Z3024">
    <cfRule type="containsText" dxfId="359" priority="386" operator="containsText" text="NOK">
      <formula>NOT(ISERROR(SEARCH("NOK",Z3024)))</formula>
    </cfRule>
  </conditionalFormatting>
  <conditionalFormatting sqref="Z3024">
    <cfRule type="beginsWith" dxfId="358" priority="385" operator="beginsWith" text="OK">
      <formula>LEFT(Z3024,LEN("OK"))="OK"</formula>
    </cfRule>
  </conditionalFormatting>
  <conditionalFormatting sqref="Z3024">
    <cfRule type="containsText" dxfId="357" priority="384" operator="containsText" text="NOK">
      <formula>NOT(ISERROR(SEARCH("NOK",Z3024)))</formula>
    </cfRule>
  </conditionalFormatting>
  <conditionalFormatting sqref="Z3024">
    <cfRule type="beginsWith" dxfId="356" priority="383" operator="beginsWith" text="OK">
      <formula>LEFT(Z3024,LEN("OK"))="OK"</formula>
    </cfRule>
  </conditionalFormatting>
  <conditionalFormatting sqref="Z3025">
    <cfRule type="containsText" dxfId="355" priority="382" operator="containsText" text="NOK">
      <formula>NOT(ISERROR(SEARCH("NOK",Z3025)))</formula>
    </cfRule>
  </conditionalFormatting>
  <conditionalFormatting sqref="Z3025">
    <cfRule type="beginsWith" dxfId="354" priority="381" operator="beginsWith" text="OK">
      <formula>LEFT(Z3025,LEN("OK"))="OK"</formula>
    </cfRule>
  </conditionalFormatting>
  <conditionalFormatting sqref="Z3025">
    <cfRule type="containsText" dxfId="353" priority="380" operator="containsText" text="NOK">
      <formula>NOT(ISERROR(SEARCH("NOK",Z3025)))</formula>
    </cfRule>
  </conditionalFormatting>
  <conditionalFormatting sqref="Z3025">
    <cfRule type="beginsWith" dxfId="352" priority="379" operator="beginsWith" text="OK">
      <formula>LEFT(Z3025,LEN("OK"))="OK"</formula>
    </cfRule>
  </conditionalFormatting>
  <conditionalFormatting sqref="Z3026">
    <cfRule type="containsText" dxfId="351" priority="378" operator="containsText" text="NOK">
      <formula>NOT(ISERROR(SEARCH("NOK",Z3026)))</formula>
    </cfRule>
  </conditionalFormatting>
  <conditionalFormatting sqref="Z3026">
    <cfRule type="beginsWith" dxfId="350" priority="377" operator="beginsWith" text="OK">
      <formula>LEFT(Z3026,LEN("OK"))="OK"</formula>
    </cfRule>
  </conditionalFormatting>
  <conditionalFormatting sqref="Z3026">
    <cfRule type="containsText" dxfId="349" priority="376" operator="containsText" text="NOK">
      <formula>NOT(ISERROR(SEARCH("NOK",Z3026)))</formula>
    </cfRule>
  </conditionalFormatting>
  <conditionalFormatting sqref="Z3026">
    <cfRule type="beginsWith" dxfId="348" priority="375" operator="beginsWith" text="OK">
      <formula>LEFT(Z3026,LEN("OK"))="OK"</formula>
    </cfRule>
  </conditionalFormatting>
  <conditionalFormatting sqref="Z3027">
    <cfRule type="containsText" dxfId="347" priority="374" operator="containsText" text="NOK">
      <formula>NOT(ISERROR(SEARCH("NOK",Z3027)))</formula>
    </cfRule>
  </conditionalFormatting>
  <conditionalFormatting sqref="Z3027">
    <cfRule type="beginsWith" dxfId="346" priority="373" operator="beginsWith" text="OK">
      <formula>LEFT(Z3027,LEN("OK"))="OK"</formula>
    </cfRule>
  </conditionalFormatting>
  <conditionalFormatting sqref="Z3027">
    <cfRule type="containsText" dxfId="345" priority="372" operator="containsText" text="NOK">
      <formula>NOT(ISERROR(SEARCH("NOK",Z3027)))</formula>
    </cfRule>
  </conditionalFormatting>
  <conditionalFormatting sqref="Z3027">
    <cfRule type="beginsWith" dxfId="344" priority="371" operator="beginsWith" text="OK">
      <formula>LEFT(Z3027,LEN("OK"))="OK"</formula>
    </cfRule>
  </conditionalFormatting>
  <conditionalFormatting sqref="Z3028">
    <cfRule type="containsText" dxfId="343" priority="370" operator="containsText" text="NOK">
      <formula>NOT(ISERROR(SEARCH("NOK",Z3028)))</formula>
    </cfRule>
  </conditionalFormatting>
  <conditionalFormatting sqref="Z3028">
    <cfRule type="beginsWith" dxfId="342" priority="369" operator="beginsWith" text="OK">
      <formula>LEFT(Z3028,LEN("OK"))="OK"</formula>
    </cfRule>
  </conditionalFormatting>
  <conditionalFormatting sqref="Z3028">
    <cfRule type="containsText" dxfId="341" priority="368" operator="containsText" text="NOK">
      <formula>NOT(ISERROR(SEARCH("NOK",Z3028)))</formula>
    </cfRule>
  </conditionalFormatting>
  <conditionalFormatting sqref="Z3028">
    <cfRule type="beginsWith" dxfId="340" priority="367" operator="beginsWith" text="OK">
      <formula>LEFT(Z3028,LEN("OK"))="OK"</formula>
    </cfRule>
  </conditionalFormatting>
  <conditionalFormatting sqref="Z3029">
    <cfRule type="containsText" dxfId="339" priority="366" operator="containsText" text="NOK">
      <formula>NOT(ISERROR(SEARCH("NOK",Z3029)))</formula>
    </cfRule>
  </conditionalFormatting>
  <conditionalFormatting sqref="Z3029">
    <cfRule type="beginsWith" dxfId="338" priority="365" operator="beginsWith" text="OK">
      <formula>LEFT(Z3029,LEN("OK"))="OK"</formula>
    </cfRule>
  </conditionalFormatting>
  <conditionalFormatting sqref="Z3029">
    <cfRule type="containsText" dxfId="337" priority="364" operator="containsText" text="NOK">
      <formula>NOT(ISERROR(SEARCH("NOK",Z3029)))</formula>
    </cfRule>
  </conditionalFormatting>
  <conditionalFormatting sqref="Z3029">
    <cfRule type="beginsWith" dxfId="336" priority="363" operator="beginsWith" text="OK">
      <formula>LEFT(Z3029,LEN("OK"))="OK"</formula>
    </cfRule>
  </conditionalFormatting>
  <conditionalFormatting sqref="Z3030">
    <cfRule type="containsText" dxfId="335" priority="362" operator="containsText" text="NOK">
      <formula>NOT(ISERROR(SEARCH("NOK",Z3030)))</formula>
    </cfRule>
  </conditionalFormatting>
  <conditionalFormatting sqref="Z3030">
    <cfRule type="beginsWith" dxfId="334" priority="361" operator="beginsWith" text="OK">
      <formula>LEFT(Z3030,LEN("OK"))="OK"</formula>
    </cfRule>
  </conditionalFormatting>
  <conditionalFormatting sqref="Z3030">
    <cfRule type="containsText" dxfId="333" priority="360" operator="containsText" text="NOK">
      <formula>NOT(ISERROR(SEARCH("NOK",Z3030)))</formula>
    </cfRule>
  </conditionalFormatting>
  <conditionalFormatting sqref="Z3030">
    <cfRule type="beginsWith" dxfId="332" priority="359" operator="beginsWith" text="OK">
      <formula>LEFT(Z3030,LEN("OK"))="OK"</formula>
    </cfRule>
  </conditionalFormatting>
  <conditionalFormatting sqref="Z3031">
    <cfRule type="containsText" dxfId="331" priority="358" operator="containsText" text="NOK">
      <formula>NOT(ISERROR(SEARCH("NOK",Z3031)))</formula>
    </cfRule>
  </conditionalFormatting>
  <conditionalFormatting sqref="Z3031">
    <cfRule type="beginsWith" dxfId="330" priority="357" operator="beginsWith" text="OK">
      <formula>LEFT(Z3031,LEN("OK"))="OK"</formula>
    </cfRule>
  </conditionalFormatting>
  <conditionalFormatting sqref="Z3031">
    <cfRule type="containsText" dxfId="329" priority="356" operator="containsText" text="NOK">
      <formula>NOT(ISERROR(SEARCH("NOK",Z3031)))</formula>
    </cfRule>
  </conditionalFormatting>
  <conditionalFormatting sqref="Z3031">
    <cfRule type="beginsWith" dxfId="328" priority="355" operator="beginsWith" text="OK">
      <formula>LEFT(Z3031,LEN("OK"))="OK"</formula>
    </cfRule>
  </conditionalFormatting>
  <conditionalFormatting sqref="Z3032">
    <cfRule type="containsText" dxfId="327" priority="354" operator="containsText" text="NOK">
      <formula>NOT(ISERROR(SEARCH("NOK",Z3032)))</formula>
    </cfRule>
  </conditionalFormatting>
  <conditionalFormatting sqref="Z3032">
    <cfRule type="beginsWith" dxfId="326" priority="353" operator="beginsWith" text="OK">
      <formula>LEFT(Z3032,LEN("OK"))="OK"</formula>
    </cfRule>
  </conditionalFormatting>
  <conditionalFormatting sqref="Z3032">
    <cfRule type="containsText" dxfId="325" priority="352" operator="containsText" text="NOK">
      <formula>NOT(ISERROR(SEARCH("NOK",Z3032)))</formula>
    </cfRule>
  </conditionalFormatting>
  <conditionalFormatting sqref="Z3032">
    <cfRule type="beginsWith" dxfId="324" priority="351" operator="beginsWith" text="OK">
      <formula>LEFT(Z3032,LEN("OK"))="OK"</formula>
    </cfRule>
  </conditionalFormatting>
  <conditionalFormatting sqref="Z3033">
    <cfRule type="containsText" dxfId="323" priority="350" operator="containsText" text="NOK">
      <formula>NOT(ISERROR(SEARCH("NOK",Z3033)))</formula>
    </cfRule>
  </conditionalFormatting>
  <conditionalFormatting sqref="Z3033">
    <cfRule type="beginsWith" dxfId="322" priority="349" operator="beginsWith" text="OK">
      <formula>LEFT(Z3033,LEN("OK"))="OK"</formula>
    </cfRule>
  </conditionalFormatting>
  <conditionalFormatting sqref="Z3033">
    <cfRule type="containsText" dxfId="321" priority="348" operator="containsText" text="NOK">
      <formula>NOT(ISERROR(SEARCH("NOK",Z3033)))</formula>
    </cfRule>
  </conditionalFormatting>
  <conditionalFormatting sqref="Z3033">
    <cfRule type="beginsWith" dxfId="320" priority="347" operator="beginsWith" text="OK">
      <formula>LEFT(Z3033,LEN("OK"))="OK"</formula>
    </cfRule>
  </conditionalFormatting>
  <conditionalFormatting sqref="Z3034">
    <cfRule type="containsText" dxfId="319" priority="346" operator="containsText" text="NOK">
      <formula>NOT(ISERROR(SEARCH("NOK",Z3034)))</formula>
    </cfRule>
  </conditionalFormatting>
  <conditionalFormatting sqref="Z3034">
    <cfRule type="beginsWith" dxfId="318" priority="345" operator="beginsWith" text="OK">
      <formula>LEFT(Z3034,LEN("OK"))="OK"</formula>
    </cfRule>
  </conditionalFormatting>
  <conditionalFormatting sqref="Z3034">
    <cfRule type="containsText" dxfId="317" priority="344" operator="containsText" text="NOK">
      <formula>NOT(ISERROR(SEARCH("NOK",Z3034)))</formula>
    </cfRule>
  </conditionalFormatting>
  <conditionalFormatting sqref="Z3034">
    <cfRule type="beginsWith" dxfId="316" priority="343" operator="beginsWith" text="OK">
      <formula>LEFT(Z3034,LEN("OK"))="OK"</formula>
    </cfRule>
  </conditionalFormatting>
  <conditionalFormatting sqref="Z3035">
    <cfRule type="containsText" dxfId="315" priority="342" operator="containsText" text="NOK">
      <formula>NOT(ISERROR(SEARCH("NOK",Z3035)))</formula>
    </cfRule>
  </conditionalFormatting>
  <conditionalFormatting sqref="Z3035">
    <cfRule type="beginsWith" dxfId="314" priority="341" operator="beginsWith" text="OK">
      <formula>LEFT(Z3035,LEN("OK"))="OK"</formula>
    </cfRule>
  </conditionalFormatting>
  <conditionalFormatting sqref="Z3035">
    <cfRule type="containsText" dxfId="313" priority="340" operator="containsText" text="NOK">
      <formula>NOT(ISERROR(SEARCH("NOK",Z3035)))</formula>
    </cfRule>
  </conditionalFormatting>
  <conditionalFormatting sqref="Z3035">
    <cfRule type="beginsWith" dxfId="312" priority="339" operator="beginsWith" text="OK">
      <formula>LEFT(Z3035,LEN("OK"))="OK"</formula>
    </cfRule>
  </conditionalFormatting>
  <conditionalFormatting sqref="Z3036">
    <cfRule type="containsText" dxfId="311" priority="338" operator="containsText" text="NOK">
      <formula>NOT(ISERROR(SEARCH("NOK",Z3036)))</formula>
    </cfRule>
  </conditionalFormatting>
  <conditionalFormatting sqref="Z3036">
    <cfRule type="beginsWith" dxfId="310" priority="337" operator="beginsWith" text="OK">
      <formula>LEFT(Z3036,LEN("OK"))="OK"</formula>
    </cfRule>
  </conditionalFormatting>
  <conditionalFormatting sqref="Z3036">
    <cfRule type="containsText" dxfId="309" priority="336" operator="containsText" text="NOK">
      <formula>NOT(ISERROR(SEARCH("NOK",Z3036)))</formula>
    </cfRule>
  </conditionalFormatting>
  <conditionalFormatting sqref="Z3036">
    <cfRule type="beginsWith" dxfId="308" priority="335" operator="beginsWith" text="OK">
      <formula>LEFT(Z3036,LEN("OK"))="OK"</formula>
    </cfRule>
  </conditionalFormatting>
  <conditionalFormatting sqref="Z3037">
    <cfRule type="containsText" dxfId="307" priority="334" operator="containsText" text="NOK">
      <formula>NOT(ISERROR(SEARCH("NOK",Z3037)))</formula>
    </cfRule>
  </conditionalFormatting>
  <conditionalFormatting sqref="Z3037">
    <cfRule type="beginsWith" dxfId="306" priority="333" operator="beginsWith" text="OK">
      <formula>LEFT(Z3037,LEN("OK"))="OK"</formula>
    </cfRule>
  </conditionalFormatting>
  <conditionalFormatting sqref="Z3037">
    <cfRule type="containsText" dxfId="305" priority="332" operator="containsText" text="NOK">
      <formula>NOT(ISERROR(SEARCH("NOK",Z3037)))</formula>
    </cfRule>
  </conditionalFormatting>
  <conditionalFormatting sqref="Z3037">
    <cfRule type="beginsWith" dxfId="304" priority="331" operator="beginsWith" text="OK">
      <formula>LEFT(Z3037,LEN("OK"))="OK"</formula>
    </cfRule>
  </conditionalFormatting>
  <conditionalFormatting sqref="Z3038">
    <cfRule type="containsText" dxfId="303" priority="330" operator="containsText" text="NOK">
      <formula>NOT(ISERROR(SEARCH("NOK",Z3038)))</formula>
    </cfRule>
  </conditionalFormatting>
  <conditionalFormatting sqref="Z3038">
    <cfRule type="beginsWith" dxfId="302" priority="329" operator="beginsWith" text="OK">
      <formula>LEFT(Z3038,LEN("OK"))="OK"</formula>
    </cfRule>
  </conditionalFormatting>
  <conditionalFormatting sqref="Z3038">
    <cfRule type="containsText" dxfId="301" priority="328" operator="containsText" text="NOK">
      <formula>NOT(ISERROR(SEARCH("NOK",Z3038)))</formula>
    </cfRule>
  </conditionalFormatting>
  <conditionalFormatting sqref="Z3038">
    <cfRule type="beginsWith" dxfId="300" priority="327" operator="beginsWith" text="OK">
      <formula>LEFT(Z3038,LEN("OK"))="OK"</formula>
    </cfRule>
  </conditionalFormatting>
  <conditionalFormatting sqref="Z3039">
    <cfRule type="containsText" dxfId="299" priority="326" operator="containsText" text="NOK">
      <formula>NOT(ISERROR(SEARCH("NOK",Z3039)))</formula>
    </cfRule>
  </conditionalFormatting>
  <conditionalFormatting sqref="Z3039">
    <cfRule type="beginsWith" dxfId="298" priority="325" operator="beginsWith" text="OK">
      <formula>LEFT(Z3039,LEN("OK"))="OK"</formula>
    </cfRule>
  </conditionalFormatting>
  <conditionalFormatting sqref="Z3039">
    <cfRule type="containsText" dxfId="297" priority="324" operator="containsText" text="NOK">
      <formula>NOT(ISERROR(SEARCH("NOK",Z3039)))</formula>
    </cfRule>
  </conditionalFormatting>
  <conditionalFormatting sqref="Z3039">
    <cfRule type="beginsWith" dxfId="296" priority="323" operator="beginsWith" text="OK">
      <formula>LEFT(Z3039,LEN("OK"))="OK"</formula>
    </cfRule>
  </conditionalFormatting>
  <conditionalFormatting sqref="Z3040">
    <cfRule type="containsText" dxfId="295" priority="322" operator="containsText" text="NOK">
      <formula>NOT(ISERROR(SEARCH("NOK",Z3040)))</formula>
    </cfRule>
  </conditionalFormatting>
  <conditionalFormatting sqref="Z3040">
    <cfRule type="beginsWith" dxfId="294" priority="321" operator="beginsWith" text="OK">
      <formula>LEFT(Z3040,LEN("OK"))="OK"</formula>
    </cfRule>
  </conditionalFormatting>
  <conditionalFormatting sqref="Z3040">
    <cfRule type="containsText" dxfId="293" priority="320" operator="containsText" text="NOK">
      <formula>NOT(ISERROR(SEARCH("NOK",Z3040)))</formula>
    </cfRule>
  </conditionalFormatting>
  <conditionalFormatting sqref="Z3040">
    <cfRule type="beginsWith" dxfId="292" priority="319" operator="beginsWith" text="OK">
      <formula>LEFT(Z3040,LEN("OK"))="OK"</formula>
    </cfRule>
  </conditionalFormatting>
  <conditionalFormatting sqref="Z3041">
    <cfRule type="containsText" dxfId="291" priority="318" operator="containsText" text="NOK">
      <formula>NOT(ISERROR(SEARCH("NOK",Z3041)))</formula>
    </cfRule>
  </conditionalFormatting>
  <conditionalFormatting sqref="Z3041">
    <cfRule type="beginsWith" dxfId="290" priority="317" operator="beginsWith" text="OK">
      <formula>LEFT(Z3041,LEN("OK"))="OK"</formula>
    </cfRule>
  </conditionalFormatting>
  <conditionalFormatting sqref="Z3041">
    <cfRule type="containsText" dxfId="289" priority="316" operator="containsText" text="NOK">
      <formula>NOT(ISERROR(SEARCH("NOK",Z3041)))</formula>
    </cfRule>
  </conditionalFormatting>
  <conditionalFormatting sqref="Z3041">
    <cfRule type="beginsWith" dxfId="288" priority="315" operator="beginsWith" text="OK">
      <formula>LEFT(Z3041,LEN("OK"))="OK"</formula>
    </cfRule>
  </conditionalFormatting>
  <conditionalFormatting sqref="Z3042">
    <cfRule type="containsText" dxfId="287" priority="314" operator="containsText" text="NOK">
      <formula>NOT(ISERROR(SEARCH("NOK",Z3042)))</formula>
    </cfRule>
  </conditionalFormatting>
  <conditionalFormatting sqref="Z3042">
    <cfRule type="beginsWith" dxfId="286" priority="313" operator="beginsWith" text="OK">
      <formula>LEFT(Z3042,LEN("OK"))="OK"</formula>
    </cfRule>
  </conditionalFormatting>
  <conditionalFormatting sqref="Z3042">
    <cfRule type="containsText" dxfId="285" priority="312" operator="containsText" text="NOK">
      <formula>NOT(ISERROR(SEARCH("NOK",Z3042)))</formula>
    </cfRule>
  </conditionalFormatting>
  <conditionalFormatting sqref="Z3042">
    <cfRule type="beginsWith" dxfId="284" priority="311" operator="beginsWith" text="OK">
      <formula>LEFT(Z3042,LEN("OK"))="OK"</formula>
    </cfRule>
  </conditionalFormatting>
  <conditionalFormatting sqref="Z3043">
    <cfRule type="containsText" dxfId="283" priority="310" operator="containsText" text="NOK">
      <formula>NOT(ISERROR(SEARCH("NOK",Z3043)))</formula>
    </cfRule>
  </conditionalFormatting>
  <conditionalFormatting sqref="Z3043">
    <cfRule type="beginsWith" dxfId="282" priority="309" operator="beginsWith" text="OK">
      <formula>LEFT(Z3043,LEN("OK"))="OK"</formula>
    </cfRule>
  </conditionalFormatting>
  <conditionalFormatting sqref="Z3043">
    <cfRule type="containsText" dxfId="281" priority="308" operator="containsText" text="NOK">
      <formula>NOT(ISERROR(SEARCH("NOK",Z3043)))</formula>
    </cfRule>
  </conditionalFormatting>
  <conditionalFormatting sqref="Z3043">
    <cfRule type="beginsWith" dxfId="280" priority="307" operator="beginsWith" text="OK">
      <formula>LEFT(Z3043,LEN("OK"))="OK"</formula>
    </cfRule>
  </conditionalFormatting>
  <conditionalFormatting sqref="Z3044">
    <cfRule type="containsText" dxfId="279" priority="306" operator="containsText" text="NOK">
      <formula>NOT(ISERROR(SEARCH("NOK",Z3044)))</formula>
    </cfRule>
  </conditionalFormatting>
  <conditionalFormatting sqref="Z3044">
    <cfRule type="beginsWith" dxfId="278" priority="305" operator="beginsWith" text="OK">
      <formula>LEFT(Z3044,LEN("OK"))="OK"</formula>
    </cfRule>
  </conditionalFormatting>
  <conditionalFormatting sqref="Z3044">
    <cfRule type="containsText" dxfId="277" priority="304" operator="containsText" text="NOK">
      <formula>NOT(ISERROR(SEARCH("NOK",Z3044)))</formula>
    </cfRule>
  </conditionalFormatting>
  <conditionalFormatting sqref="Z3044">
    <cfRule type="beginsWith" dxfId="276" priority="303" operator="beginsWith" text="OK">
      <formula>LEFT(Z3044,LEN("OK"))="OK"</formula>
    </cfRule>
  </conditionalFormatting>
  <conditionalFormatting sqref="Z3045">
    <cfRule type="containsText" dxfId="275" priority="302" operator="containsText" text="NOK">
      <formula>NOT(ISERROR(SEARCH("NOK",Z3045)))</formula>
    </cfRule>
  </conditionalFormatting>
  <conditionalFormatting sqref="Z3045">
    <cfRule type="beginsWith" dxfId="274" priority="301" operator="beginsWith" text="OK">
      <formula>LEFT(Z3045,LEN("OK"))="OK"</formula>
    </cfRule>
  </conditionalFormatting>
  <conditionalFormatting sqref="Z3045">
    <cfRule type="containsText" dxfId="273" priority="300" operator="containsText" text="NOK">
      <formula>NOT(ISERROR(SEARCH("NOK",Z3045)))</formula>
    </cfRule>
  </conditionalFormatting>
  <conditionalFormatting sqref="Z3045">
    <cfRule type="beginsWith" dxfId="272" priority="299" operator="beginsWith" text="OK">
      <formula>LEFT(Z3045,LEN("OK"))="OK"</formula>
    </cfRule>
  </conditionalFormatting>
  <conditionalFormatting sqref="Z3046">
    <cfRule type="containsText" dxfId="271" priority="298" operator="containsText" text="NOK">
      <formula>NOT(ISERROR(SEARCH("NOK",Z3046)))</formula>
    </cfRule>
  </conditionalFormatting>
  <conditionalFormatting sqref="Z3046">
    <cfRule type="beginsWith" dxfId="270" priority="297" operator="beginsWith" text="OK">
      <formula>LEFT(Z3046,LEN("OK"))="OK"</formula>
    </cfRule>
  </conditionalFormatting>
  <conditionalFormatting sqref="Z3046">
    <cfRule type="containsText" dxfId="269" priority="296" operator="containsText" text="NOK">
      <formula>NOT(ISERROR(SEARCH("NOK",Z3046)))</formula>
    </cfRule>
  </conditionalFormatting>
  <conditionalFormatting sqref="Z3046">
    <cfRule type="beginsWith" dxfId="268" priority="295" operator="beginsWith" text="OK">
      <formula>LEFT(Z3046,LEN("OK"))="OK"</formula>
    </cfRule>
  </conditionalFormatting>
  <conditionalFormatting sqref="Z3047">
    <cfRule type="containsText" dxfId="267" priority="294" operator="containsText" text="NOK">
      <formula>NOT(ISERROR(SEARCH("NOK",Z3047)))</formula>
    </cfRule>
  </conditionalFormatting>
  <conditionalFormatting sqref="Z3047">
    <cfRule type="beginsWith" dxfId="266" priority="293" operator="beginsWith" text="OK">
      <formula>LEFT(Z3047,LEN("OK"))="OK"</formula>
    </cfRule>
  </conditionalFormatting>
  <conditionalFormatting sqref="Z3047">
    <cfRule type="containsText" dxfId="265" priority="292" operator="containsText" text="NOK">
      <formula>NOT(ISERROR(SEARCH("NOK",Z3047)))</formula>
    </cfRule>
  </conditionalFormatting>
  <conditionalFormatting sqref="Z3047">
    <cfRule type="beginsWith" dxfId="264" priority="291" operator="beginsWith" text="OK">
      <formula>LEFT(Z3047,LEN("OK"))="OK"</formula>
    </cfRule>
  </conditionalFormatting>
  <conditionalFormatting sqref="Z3048">
    <cfRule type="containsText" dxfId="263" priority="290" operator="containsText" text="NOK">
      <formula>NOT(ISERROR(SEARCH("NOK",Z3048)))</formula>
    </cfRule>
  </conditionalFormatting>
  <conditionalFormatting sqref="Z3048">
    <cfRule type="beginsWith" dxfId="262" priority="289" operator="beginsWith" text="OK">
      <formula>LEFT(Z3048,LEN("OK"))="OK"</formula>
    </cfRule>
  </conditionalFormatting>
  <conditionalFormatting sqref="Z3048">
    <cfRule type="containsText" dxfId="261" priority="288" operator="containsText" text="NOK">
      <formula>NOT(ISERROR(SEARCH("NOK",Z3048)))</formula>
    </cfRule>
  </conditionalFormatting>
  <conditionalFormatting sqref="Z3048">
    <cfRule type="beginsWith" dxfId="260" priority="287" operator="beginsWith" text="OK">
      <formula>LEFT(Z3048,LEN("OK"))="OK"</formula>
    </cfRule>
  </conditionalFormatting>
  <conditionalFormatting sqref="Z3049">
    <cfRule type="containsText" dxfId="259" priority="286" operator="containsText" text="NOK">
      <formula>NOT(ISERROR(SEARCH("NOK",Z3049)))</formula>
    </cfRule>
  </conditionalFormatting>
  <conditionalFormatting sqref="Z3049">
    <cfRule type="beginsWith" dxfId="258" priority="285" operator="beginsWith" text="OK">
      <formula>LEFT(Z3049,LEN("OK"))="OK"</formula>
    </cfRule>
  </conditionalFormatting>
  <conditionalFormatting sqref="Z3049">
    <cfRule type="containsText" dxfId="257" priority="284" operator="containsText" text="NOK">
      <formula>NOT(ISERROR(SEARCH("NOK",Z3049)))</formula>
    </cfRule>
  </conditionalFormatting>
  <conditionalFormatting sqref="Z3049">
    <cfRule type="beginsWith" dxfId="256" priority="283" operator="beginsWith" text="OK">
      <formula>LEFT(Z3049,LEN("OK"))="OK"</formula>
    </cfRule>
  </conditionalFormatting>
  <conditionalFormatting sqref="Z3050">
    <cfRule type="containsText" dxfId="255" priority="282" operator="containsText" text="NOK">
      <formula>NOT(ISERROR(SEARCH("NOK",Z3050)))</formula>
    </cfRule>
  </conditionalFormatting>
  <conditionalFormatting sqref="Z3050">
    <cfRule type="beginsWith" dxfId="254" priority="281" operator="beginsWith" text="OK">
      <formula>LEFT(Z3050,LEN("OK"))="OK"</formula>
    </cfRule>
  </conditionalFormatting>
  <conditionalFormatting sqref="Z3050">
    <cfRule type="containsText" dxfId="253" priority="280" operator="containsText" text="NOK">
      <formula>NOT(ISERROR(SEARCH("NOK",Z3050)))</formula>
    </cfRule>
  </conditionalFormatting>
  <conditionalFormatting sqref="Z3050">
    <cfRule type="beginsWith" dxfId="252" priority="279" operator="beginsWith" text="OK">
      <formula>LEFT(Z3050,LEN("OK"))="OK"</formula>
    </cfRule>
  </conditionalFormatting>
  <conditionalFormatting sqref="Z3051">
    <cfRule type="containsText" dxfId="251" priority="278" operator="containsText" text="NOK">
      <formula>NOT(ISERROR(SEARCH("NOK",Z3051)))</formula>
    </cfRule>
  </conditionalFormatting>
  <conditionalFormatting sqref="Z3051">
    <cfRule type="beginsWith" dxfId="250" priority="277" operator="beginsWith" text="OK">
      <formula>LEFT(Z3051,LEN("OK"))="OK"</formula>
    </cfRule>
  </conditionalFormatting>
  <conditionalFormatting sqref="Z3051">
    <cfRule type="containsText" dxfId="249" priority="276" operator="containsText" text="NOK">
      <formula>NOT(ISERROR(SEARCH("NOK",Z3051)))</formula>
    </cfRule>
  </conditionalFormatting>
  <conditionalFormatting sqref="Z3051">
    <cfRule type="beginsWith" dxfId="248" priority="275" operator="beginsWith" text="OK">
      <formula>LEFT(Z3051,LEN("OK"))="OK"</formula>
    </cfRule>
  </conditionalFormatting>
  <conditionalFormatting sqref="Z3052">
    <cfRule type="containsText" dxfId="247" priority="274" operator="containsText" text="NOK">
      <formula>NOT(ISERROR(SEARCH("NOK",Z3052)))</formula>
    </cfRule>
  </conditionalFormatting>
  <conditionalFormatting sqref="Z3052">
    <cfRule type="beginsWith" dxfId="246" priority="273" operator="beginsWith" text="OK">
      <formula>LEFT(Z3052,LEN("OK"))="OK"</formula>
    </cfRule>
  </conditionalFormatting>
  <conditionalFormatting sqref="Z3052">
    <cfRule type="containsText" dxfId="245" priority="272" operator="containsText" text="NOK">
      <formula>NOT(ISERROR(SEARCH("NOK",Z3052)))</formula>
    </cfRule>
  </conditionalFormatting>
  <conditionalFormatting sqref="Z3052">
    <cfRule type="beginsWith" dxfId="244" priority="271" operator="beginsWith" text="OK">
      <formula>LEFT(Z3052,LEN("OK"))="OK"</formula>
    </cfRule>
  </conditionalFormatting>
  <conditionalFormatting sqref="Z3053:Z3076">
    <cfRule type="containsText" dxfId="243" priority="270" operator="containsText" text="NOK">
      <formula>NOT(ISERROR(SEARCH("NOK",Z3053)))</formula>
    </cfRule>
  </conditionalFormatting>
  <conditionalFormatting sqref="Z3053:Z3076">
    <cfRule type="beginsWith" dxfId="242" priority="269" operator="beginsWith" text="OK">
      <formula>LEFT(Z3053,LEN("OK"))="OK"</formula>
    </cfRule>
  </conditionalFormatting>
  <conditionalFormatting sqref="Z3053:Z3076">
    <cfRule type="containsText" dxfId="241" priority="268" operator="containsText" text="NOK">
      <formula>NOT(ISERROR(SEARCH("NOK",Z3053)))</formula>
    </cfRule>
  </conditionalFormatting>
  <conditionalFormatting sqref="Z3053:Z3076">
    <cfRule type="beginsWith" dxfId="240" priority="267" operator="beginsWith" text="OK">
      <formula>LEFT(Z3053,LEN("OK"))="OK"</formula>
    </cfRule>
  </conditionalFormatting>
  <conditionalFormatting sqref="Z3101">
    <cfRule type="containsText" dxfId="239" priority="194" operator="containsText" text="NOK">
      <formula>NOT(ISERROR(SEARCH("NOK",Z3101)))</formula>
    </cfRule>
  </conditionalFormatting>
  <conditionalFormatting sqref="Z3101">
    <cfRule type="beginsWith" dxfId="238" priority="193" operator="beginsWith" text="OK">
      <formula>LEFT(Z3101,LEN("OK"))="OK"</formula>
    </cfRule>
  </conditionalFormatting>
  <conditionalFormatting sqref="Z3101">
    <cfRule type="containsText" dxfId="237" priority="192" operator="containsText" text="NOK">
      <formula>NOT(ISERROR(SEARCH("NOK",Z3101)))</formula>
    </cfRule>
  </conditionalFormatting>
  <conditionalFormatting sqref="Z3101">
    <cfRule type="beginsWith" dxfId="236" priority="191" operator="beginsWith" text="OK">
      <formula>LEFT(Z3101,LEN("OK"))="OK"</formula>
    </cfRule>
  </conditionalFormatting>
  <conditionalFormatting sqref="Z3102">
    <cfRule type="containsText" dxfId="235" priority="190" operator="containsText" text="NOK">
      <formula>NOT(ISERROR(SEARCH("NOK",Z3102)))</formula>
    </cfRule>
  </conditionalFormatting>
  <conditionalFormatting sqref="Z3102">
    <cfRule type="beginsWith" dxfId="234" priority="189" operator="beginsWith" text="OK">
      <formula>LEFT(Z3102,LEN("OK"))="OK"</formula>
    </cfRule>
  </conditionalFormatting>
  <conditionalFormatting sqref="Z3102">
    <cfRule type="containsText" dxfId="233" priority="188" operator="containsText" text="NOK">
      <formula>NOT(ISERROR(SEARCH("NOK",Z3102)))</formula>
    </cfRule>
  </conditionalFormatting>
  <conditionalFormatting sqref="Z3102">
    <cfRule type="beginsWith" dxfId="232" priority="187" operator="beginsWith" text="OK">
      <formula>LEFT(Z3102,LEN("OK"))="OK"</formula>
    </cfRule>
  </conditionalFormatting>
  <conditionalFormatting sqref="Z3103:Z3104">
    <cfRule type="containsText" dxfId="231" priority="186" operator="containsText" text="NOK">
      <formula>NOT(ISERROR(SEARCH("NOK",Z3103)))</formula>
    </cfRule>
  </conditionalFormatting>
  <conditionalFormatting sqref="Z3103:Z3104">
    <cfRule type="beginsWith" dxfId="230" priority="185" operator="beginsWith" text="OK">
      <formula>LEFT(Z3103,LEN("OK"))="OK"</formula>
    </cfRule>
  </conditionalFormatting>
  <conditionalFormatting sqref="Z3103:Z3104">
    <cfRule type="containsText" dxfId="229" priority="184" operator="containsText" text="NOK">
      <formula>NOT(ISERROR(SEARCH("NOK",Z3103)))</formula>
    </cfRule>
  </conditionalFormatting>
  <conditionalFormatting sqref="Z3103:Z3104">
    <cfRule type="beginsWith" dxfId="228" priority="183" operator="beginsWith" text="OK">
      <formula>LEFT(Z3103,LEN("OK"))="OK"</formula>
    </cfRule>
  </conditionalFormatting>
  <conditionalFormatting sqref="Z3105">
    <cfRule type="containsText" dxfId="227" priority="182" operator="containsText" text="NOK">
      <formula>NOT(ISERROR(SEARCH("NOK",Z3105)))</formula>
    </cfRule>
  </conditionalFormatting>
  <conditionalFormatting sqref="Z3105">
    <cfRule type="beginsWith" dxfId="226" priority="181" operator="beginsWith" text="OK">
      <formula>LEFT(Z3105,LEN("OK"))="OK"</formula>
    </cfRule>
  </conditionalFormatting>
  <conditionalFormatting sqref="Z3105">
    <cfRule type="containsText" dxfId="225" priority="180" operator="containsText" text="NOK">
      <formula>NOT(ISERROR(SEARCH("NOK",Z3105)))</formula>
    </cfRule>
  </conditionalFormatting>
  <conditionalFormatting sqref="Z3105">
    <cfRule type="beginsWith" dxfId="224" priority="179" operator="beginsWith" text="OK">
      <formula>LEFT(Z3105,LEN("OK"))="OK"</formula>
    </cfRule>
  </conditionalFormatting>
  <conditionalFormatting sqref="Z3106">
    <cfRule type="containsText" dxfId="223" priority="178" operator="containsText" text="NOK">
      <formula>NOT(ISERROR(SEARCH("NOK",Z3106)))</formula>
    </cfRule>
  </conditionalFormatting>
  <conditionalFormatting sqref="Z3106">
    <cfRule type="beginsWith" dxfId="222" priority="177" operator="beginsWith" text="OK">
      <formula>LEFT(Z3106,LEN("OK"))="OK"</formula>
    </cfRule>
  </conditionalFormatting>
  <conditionalFormatting sqref="Z3106">
    <cfRule type="containsText" dxfId="221" priority="176" operator="containsText" text="NOK">
      <formula>NOT(ISERROR(SEARCH("NOK",Z3106)))</formula>
    </cfRule>
  </conditionalFormatting>
  <conditionalFormatting sqref="Z3106">
    <cfRule type="beginsWith" dxfId="220" priority="175" operator="beginsWith" text="OK">
      <formula>LEFT(Z3106,LEN("OK"))="OK"</formula>
    </cfRule>
  </conditionalFormatting>
  <conditionalFormatting sqref="Z3107:Z3108">
    <cfRule type="containsText" dxfId="219" priority="174" operator="containsText" text="NOK">
      <formula>NOT(ISERROR(SEARCH("NOK",Z3107)))</formula>
    </cfRule>
  </conditionalFormatting>
  <conditionalFormatting sqref="Z3107:Z3108">
    <cfRule type="beginsWith" dxfId="218" priority="173" operator="beginsWith" text="OK">
      <formula>LEFT(Z3107,LEN("OK"))="OK"</formula>
    </cfRule>
  </conditionalFormatting>
  <conditionalFormatting sqref="Z3107:Z3108">
    <cfRule type="containsText" dxfId="217" priority="172" operator="containsText" text="NOK">
      <formula>NOT(ISERROR(SEARCH("NOK",Z3107)))</formula>
    </cfRule>
  </conditionalFormatting>
  <conditionalFormatting sqref="Z3107:Z3108">
    <cfRule type="beginsWith" dxfId="216" priority="171" operator="beginsWith" text="OK">
      <formula>LEFT(Z3107,LEN("OK"))="OK"</formula>
    </cfRule>
  </conditionalFormatting>
  <conditionalFormatting sqref="Z3109">
    <cfRule type="containsText" dxfId="215" priority="170" operator="containsText" text="NOK">
      <formula>NOT(ISERROR(SEARCH("NOK",Z3109)))</formula>
    </cfRule>
  </conditionalFormatting>
  <conditionalFormatting sqref="Z3109">
    <cfRule type="beginsWith" dxfId="214" priority="169" operator="beginsWith" text="OK">
      <formula>LEFT(Z3109,LEN("OK"))="OK"</formula>
    </cfRule>
  </conditionalFormatting>
  <conditionalFormatting sqref="Z3109">
    <cfRule type="containsText" dxfId="213" priority="168" operator="containsText" text="NOK">
      <formula>NOT(ISERROR(SEARCH("NOK",Z3109)))</formula>
    </cfRule>
  </conditionalFormatting>
  <conditionalFormatting sqref="Z3109">
    <cfRule type="beginsWith" dxfId="212" priority="167" operator="beginsWith" text="OK">
      <formula>LEFT(Z3109,LEN("OK"))="OK"</formula>
    </cfRule>
  </conditionalFormatting>
  <conditionalFormatting sqref="Z3110">
    <cfRule type="containsText" dxfId="211" priority="166" operator="containsText" text="NOK">
      <formula>NOT(ISERROR(SEARCH("NOK",Z3110)))</formula>
    </cfRule>
  </conditionalFormatting>
  <conditionalFormatting sqref="Z3110">
    <cfRule type="beginsWith" dxfId="210" priority="165" operator="beginsWith" text="OK">
      <formula>LEFT(Z3110,LEN("OK"))="OK"</formula>
    </cfRule>
  </conditionalFormatting>
  <conditionalFormatting sqref="Z3110">
    <cfRule type="containsText" dxfId="209" priority="164" operator="containsText" text="NOK">
      <formula>NOT(ISERROR(SEARCH("NOK",Z3110)))</formula>
    </cfRule>
  </conditionalFormatting>
  <conditionalFormatting sqref="Z3110">
    <cfRule type="beginsWith" dxfId="208" priority="163" operator="beginsWith" text="OK">
      <formula>LEFT(Z3110,LEN("OK"))="OK"</formula>
    </cfRule>
  </conditionalFormatting>
  <conditionalFormatting sqref="Z3111:Z3112">
    <cfRule type="containsText" dxfId="207" priority="162" operator="containsText" text="NOK">
      <formula>NOT(ISERROR(SEARCH("NOK",Z3111)))</formula>
    </cfRule>
  </conditionalFormatting>
  <conditionalFormatting sqref="Z3111:Z3112">
    <cfRule type="beginsWith" dxfId="206" priority="161" operator="beginsWith" text="OK">
      <formula>LEFT(Z3111,LEN("OK"))="OK"</formula>
    </cfRule>
  </conditionalFormatting>
  <conditionalFormatting sqref="Z3111:Z3112">
    <cfRule type="containsText" dxfId="205" priority="160" operator="containsText" text="NOK">
      <formula>NOT(ISERROR(SEARCH("NOK",Z3111)))</formula>
    </cfRule>
  </conditionalFormatting>
  <conditionalFormatting sqref="Z3111:Z3112">
    <cfRule type="beginsWith" dxfId="204" priority="159" operator="beginsWith" text="OK">
      <formula>LEFT(Z3111,LEN("OK"))="OK"</formula>
    </cfRule>
  </conditionalFormatting>
  <conditionalFormatting sqref="Z3113">
    <cfRule type="containsText" dxfId="203" priority="158" operator="containsText" text="NOK">
      <formula>NOT(ISERROR(SEARCH("NOK",Z3113)))</formula>
    </cfRule>
  </conditionalFormatting>
  <conditionalFormatting sqref="Z3113">
    <cfRule type="beginsWith" dxfId="202" priority="157" operator="beginsWith" text="OK">
      <formula>LEFT(Z3113,LEN("OK"))="OK"</formula>
    </cfRule>
  </conditionalFormatting>
  <conditionalFormatting sqref="Z3113">
    <cfRule type="containsText" dxfId="201" priority="156" operator="containsText" text="NOK">
      <formula>NOT(ISERROR(SEARCH("NOK",Z3113)))</formula>
    </cfRule>
  </conditionalFormatting>
  <conditionalFormatting sqref="Z3113">
    <cfRule type="beginsWith" dxfId="200" priority="155" operator="beginsWith" text="OK">
      <formula>LEFT(Z3113,LEN("OK"))="OK"</formula>
    </cfRule>
  </conditionalFormatting>
  <conditionalFormatting sqref="Z3114">
    <cfRule type="containsText" dxfId="199" priority="154" operator="containsText" text="NOK">
      <formula>NOT(ISERROR(SEARCH("NOK",Z3114)))</formula>
    </cfRule>
  </conditionalFormatting>
  <conditionalFormatting sqref="Z3114">
    <cfRule type="beginsWith" dxfId="198" priority="153" operator="beginsWith" text="OK">
      <formula>LEFT(Z3114,LEN("OK"))="OK"</formula>
    </cfRule>
  </conditionalFormatting>
  <conditionalFormatting sqref="Z3114">
    <cfRule type="containsText" dxfId="197" priority="152" operator="containsText" text="NOK">
      <formula>NOT(ISERROR(SEARCH("NOK",Z3114)))</formula>
    </cfRule>
  </conditionalFormatting>
  <conditionalFormatting sqref="Z3114">
    <cfRule type="beginsWith" dxfId="196" priority="151" operator="beginsWith" text="OK">
      <formula>LEFT(Z3114,LEN("OK"))="OK"</formula>
    </cfRule>
  </conditionalFormatting>
  <conditionalFormatting sqref="Z3115:Z3116">
    <cfRule type="containsText" dxfId="195" priority="150" operator="containsText" text="NOK">
      <formula>NOT(ISERROR(SEARCH("NOK",Z3115)))</formula>
    </cfRule>
  </conditionalFormatting>
  <conditionalFormatting sqref="Z3115:Z3116">
    <cfRule type="beginsWith" dxfId="194" priority="149" operator="beginsWith" text="OK">
      <formula>LEFT(Z3115,LEN("OK"))="OK"</formula>
    </cfRule>
  </conditionalFormatting>
  <conditionalFormatting sqref="Z3115:Z3116">
    <cfRule type="containsText" dxfId="193" priority="148" operator="containsText" text="NOK">
      <formula>NOT(ISERROR(SEARCH("NOK",Z3115)))</formula>
    </cfRule>
  </conditionalFormatting>
  <conditionalFormatting sqref="Z3115:Z3116">
    <cfRule type="beginsWith" dxfId="192" priority="147" operator="beginsWith" text="OK">
      <formula>LEFT(Z3115,LEN("OK"))="OK"</formula>
    </cfRule>
  </conditionalFormatting>
  <conditionalFormatting sqref="Z3117">
    <cfRule type="containsText" dxfId="191" priority="146" operator="containsText" text="NOK">
      <formula>NOT(ISERROR(SEARCH("NOK",Z3117)))</formula>
    </cfRule>
  </conditionalFormatting>
  <conditionalFormatting sqref="Z3117">
    <cfRule type="beginsWith" dxfId="190" priority="145" operator="beginsWith" text="OK">
      <formula>LEFT(Z3117,LEN("OK"))="OK"</formula>
    </cfRule>
  </conditionalFormatting>
  <conditionalFormatting sqref="Z3117">
    <cfRule type="containsText" dxfId="189" priority="144" operator="containsText" text="NOK">
      <formula>NOT(ISERROR(SEARCH("NOK",Z3117)))</formula>
    </cfRule>
  </conditionalFormatting>
  <conditionalFormatting sqref="Z3117">
    <cfRule type="beginsWith" dxfId="188" priority="143" operator="beginsWith" text="OK">
      <formula>LEFT(Z3117,LEN("OK"))="OK"</formula>
    </cfRule>
  </conditionalFormatting>
  <conditionalFormatting sqref="Z3118">
    <cfRule type="containsText" dxfId="187" priority="142" operator="containsText" text="NOK">
      <formula>NOT(ISERROR(SEARCH("NOK",Z3118)))</formula>
    </cfRule>
  </conditionalFormatting>
  <conditionalFormatting sqref="Z3118">
    <cfRule type="beginsWith" dxfId="186" priority="141" operator="beginsWith" text="OK">
      <formula>LEFT(Z3118,LEN("OK"))="OK"</formula>
    </cfRule>
  </conditionalFormatting>
  <conditionalFormatting sqref="Z3118">
    <cfRule type="containsText" dxfId="185" priority="140" operator="containsText" text="NOK">
      <formula>NOT(ISERROR(SEARCH("NOK",Z3118)))</formula>
    </cfRule>
  </conditionalFormatting>
  <conditionalFormatting sqref="Z3118">
    <cfRule type="beginsWith" dxfId="184" priority="139" operator="beginsWith" text="OK">
      <formula>LEFT(Z3118,LEN("OK"))="OK"</formula>
    </cfRule>
  </conditionalFormatting>
  <conditionalFormatting sqref="Z3119:Z3120">
    <cfRule type="containsText" dxfId="183" priority="138" operator="containsText" text="NOK">
      <formula>NOT(ISERROR(SEARCH("NOK",Z3119)))</formula>
    </cfRule>
  </conditionalFormatting>
  <conditionalFormatting sqref="Z3119:Z3120">
    <cfRule type="beginsWith" dxfId="182" priority="137" operator="beginsWith" text="OK">
      <formula>LEFT(Z3119,LEN("OK"))="OK"</formula>
    </cfRule>
  </conditionalFormatting>
  <conditionalFormatting sqref="Z3119:Z3120">
    <cfRule type="containsText" dxfId="181" priority="136" operator="containsText" text="NOK">
      <formula>NOT(ISERROR(SEARCH("NOK",Z3119)))</formula>
    </cfRule>
  </conditionalFormatting>
  <conditionalFormatting sqref="Z3119:Z3120">
    <cfRule type="beginsWith" dxfId="180" priority="135" operator="beginsWith" text="OK">
      <formula>LEFT(Z3119,LEN("OK"))="OK"</formula>
    </cfRule>
  </conditionalFormatting>
  <conditionalFormatting sqref="Z3121">
    <cfRule type="containsText" dxfId="179" priority="134" operator="containsText" text="NOK">
      <formula>NOT(ISERROR(SEARCH("NOK",Z3121)))</formula>
    </cfRule>
  </conditionalFormatting>
  <conditionalFormatting sqref="Z3121">
    <cfRule type="beginsWith" dxfId="178" priority="133" operator="beginsWith" text="OK">
      <formula>LEFT(Z3121,LEN("OK"))="OK"</formula>
    </cfRule>
  </conditionalFormatting>
  <conditionalFormatting sqref="Z3121">
    <cfRule type="containsText" dxfId="177" priority="132" operator="containsText" text="NOK">
      <formula>NOT(ISERROR(SEARCH("NOK",Z3121)))</formula>
    </cfRule>
  </conditionalFormatting>
  <conditionalFormatting sqref="Z3121">
    <cfRule type="beginsWith" dxfId="176" priority="131" operator="beginsWith" text="OK">
      <formula>LEFT(Z3121,LEN("OK"))="OK"</formula>
    </cfRule>
  </conditionalFormatting>
  <conditionalFormatting sqref="Z3122">
    <cfRule type="containsText" dxfId="175" priority="130" operator="containsText" text="NOK">
      <formula>NOT(ISERROR(SEARCH("NOK",Z3122)))</formula>
    </cfRule>
  </conditionalFormatting>
  <conditionalFormatting sqref="Z3122">
    <cfRule type="beginsWith" dxfId="174" priority="129" operator="beginsWith" text="OK">
      <formula>LEFT(Z3122,LEN("OK"))="OK"</formula>
    </cfRule>
  </conditionalFormatting>
  <conditionalFormatting sqref="Z3122">
    <cfRule type="containsText" dxfId="173" priority="128" operator="containsText" text="NOK">
      <formula>NOT(ISERROR(SEARCH("NOK",Z3122)))</formula>
    </cfRule>
  </conditionalFormatting>
  <conditionalFormatting sqref="Z3122">
    <cfRule type="beginsWith" dxfId="172" priority="127" operator="beginsWith" text="OK">
      <formula>LEFT(Z3122,LEN("OK"))="OK"</formula>
    </cfRule>
  </conditionalFormatting>
  <conditionalFormatting sqref="Z3116:Z3163">
    <cfRule type="containsText" dxfId="171" priority="126" operator="containsText" text="NOK">
      <formula>NOT(ISERROR(SEARCH("NOK",Z3116)))</formula>
    </cfRule>
  </conditionalFormatting>
  <conditionalFormatting sqref="Z3116:Z3163">
    <cfRule type="beginsWith" dxfId="170" priority="125" operator="beginsWith" text="OK">
      <formula>LEFT(Z3116,LEN("OK"))="OK"</formula>
    </cfRule>
  </conditionalFormatting>
  <conditionalFormatting sqref="Z3116:Z3163">
    <cfRule type="containsText" dxfId="169" priority="124" operator="containsText" text="NOK">
      <formula>NOT(ISERROR(SEARCH("NOK",Z3116)))</formula>
    </cfRule>
  </conditionalFormatting>
  <conditionalFormatting sqref="Z3116:Z3163">
    <cfRule type="beginsWith" dxfId="168" priority="123" operator="beginsWith" text="OK">
      <formula>LEFT(Z3116,LEN("OK"))="OK"</formula>
    </cfRule>
  </conditionalFormatting>
  <conditionalFormatting sqref="AN3164:AN3173 AN3176:AN3178 AN3181:AN3183 AN3186:AN3188 AN3191:AN3193 AN3196:AN3198 AN3201:AN5040">
    <cfRule type="expression" dxfId="167" priority="122">
      <formula>$AN3164&gt;$AM3164</formula>
    </cfRule>
  </conditionalFormatting>
  <conditionalFormatting sqref="AE3164:AE5040 AR3164:AR5040 AT3164:AU5040">
    <cfRule type="containsText" dxfId="166" priority="121" operator="containsText" text="NOK">
      <formula>NOT(ISERROR(SEARCH("NOK",AE3164)))</formula>
    </cfRule>
  </conditionalFormatting>
  <conditionalFormatting sqref="AE3164:AE5040 AR3164:AR5040 AT3164:AU5040">
    <cfRule type="beginsWith" dxfId="165" priority="120" operator="beginsWith" text="OK">
      <formula>LEFT(AE3164,LEN("OK"))="OK"</formula>
    </cfRule>
  </conditionalFormatting>
  <conditionalFormatting sqref="Z3213:Z5040">
    <cfRule type="containsText" dxfId="164" priority="119" operator="containsText" text="NOK">
      <formula>NOT(ISERROR(SEARCH("NOK",Z3213)))</formula>
    </cfRule>
  </conditionalFormatting>
  <conditionalFormatting sqref="Z3213:Z5040">
    <cfRule type="beginsWith" dxfId="163" priority="118" operator="beginsWith" text="OK">
      <formula>LEFT(Z3213,LEN("OK"))="OK"</formula>
    </cfRule>
  </conditionalFormatting>
  <conditionalFormatting sqref="AE3077:AE3100 AR3077:AR3100 AT3077:AU3100">
    <cfRule type="containsText" dxfId="162" priority="117" operator="containsText" text="NOK">
      <formula>NOT(ISERROR(SEARCH("NOK",AE3077)))</formula>
    </cfRule>
  </conditionalFormatting>
  <conditionalFormatting sqref="AE3077:AE3100 AR3077:AR3100 AT3077:AU3100">
    <cfRule type="beginsWith" dxfId="161" priority="116" operator="beginsWith" text="OK">
      <formula>LEFT(AE3077,LEN("OK"))="OK"</formula>
    </cfRule>
  </conditionalFormatting>
  <conditionalFormatting sqref="Z3077">
    <cfRule type="containsText" dxfId="160" priority="115" operator="containsText" text="NOK">
      <formula>NOT(ISERROR(SEARCH("NOK",Z3077)))</formula>
    </cfRule>
  </conditionalFormatting>
  <conditionalFormatting sqref="Z3077">
    <cfRule type="beginsWith" dxfId="159" priority="114" operator="beginsWith" text="OK">
      <formula>LEFT(Z3077,LEN("OK"))="OK"</formula>
    </cfRule>
  </conditionalFormatting>
  <conditionalFormatting sqref="Z3077">
    <cfRule type="containsText" dxfId="158" priority="113" operator="containsText" text="NOK">
      <formula>NOT(ISERROR(SEARCH("NOK",Z3077)))</formula>
    </cfRule>
  </conditionalFormatting>
  <conditionalFormatting sqref="Z3077">
    <cfRule type="beginsWith" dxfId="157" priority="112" operator="beginsWith" text="OK">
      <formula>LEFT(Z3077,LEN("OK"))="OK"</formula>
    </cfRule>
  </conditionalFormatting>
  <conditionalFormatting sqref="Z3078">
    <cfRule type="containsText" dxfId="156" priority="111" operator="containsText" text="NOK">
      <formula>NOT(ISERROR(SEARCH("NOK",Z3078)))</formula>
    </cfRule>
  </conditionalFormatting>
  <conditionalFormatting sqref="Z3078">
    <cfRule type="beginsWith" dxfId="155" priority="110" operator="beginsWith" text="OK">
      <formula>LEFT(Z3078,LEN("OK"))="OK"</formula>
    </cfRule>
  </conditionalFormatting>
  <conditionalFormatting sqref="Z3078">
    <cfRule type="containsText" dxfId="154" priority="109" operator="containsText" text="NOK">
      <formula>NOT(ISERROR(SEARCH("NOK",Z3078)))</formula>
    </cfRule>
  </conditionalFormatting>
  <conditionalFormatting sqref="Z3078">
    <cfRule type="beginsWith" dxfId="153" priority="108" operator="beginsWith" text="OK">
      <formula>LEFT(Z3078,LEN("OK"))="OK"</formula>
    </cfRule>
  </conditionalFormatting>
  <conditionalFormatting sqref="Z3079:Z3080">
    <cfRule type="containsText" dxfId="152" priority="107" operator="containsText" text="NOK">
      <formula>NOT(ISERROR(SEARCH("NOK",Z3079)))</formula>
    </cfRule>
  </conditionalFormatting>
  <conditionalFormatting sqref="Z3079:Z3080">
    <cfRule type="beginsWith" dxfId="151" priority="106" operator="beginsWith" text="OK">
      <formula>LEFT(Z3079,LEN("OK"))="OK"</formula>
    </cfRule>
  </conditionalFormatting>
  <conditionalFormatting sqref="Z3079:Z3080">
    <cfRule type="containsText" dxfId="150" priority="105" operator="containsText" text="NOK">
      <formula>NOT(ISERROR(SEARCH("NOK",Z3079)))</formula>
    </cfRule>
  </conditionalFormatting>
  <conditionalFormatting sqref="Z3079:Z3080">
    <cfRule type="beginsWith" dxfId="149" priority="104" operator="beginsWith" text="OK">
      <formula>LEFT(Z3079,LEN("OK"))="OK"</formula>
    </cfRule>
  </conditionalFormatting>
  <conditionalFormatting sqref="Z3081">
    <cfRule type="containsText" dxfId="148" priority="103" operator="containsText" text="NOK">
      <formula>NOT(ISERROR(SEARCH("NOK",Z3081)))</formula>
    </cfRule>
  </conditionalFormatting>
  <conditionalFormatting sqref="Z3081">
    <cfRule type="beginsWith" dxfId="147" priority="102" operator="beginsWith" text="OK">
      <formula>LEFT(Z3081,LEN("OK"))="OK"</formula>
    </cfRule>
  </conditionalFormatting>
  <conditionalFormatting sqref="Z3081">
    <cfRule type="containsText" dxfId="146" priority="101" operator="containsText" text="NOK">
      <formula>NOT(ISERROR(SEARCH("NOK",Z3081)))</formula>
    </cfRule>
  </conditionalFormatting>
  <conditionalFormatting sqref="Z3081">
    <cfRule type="beginsWith" dxfId="145" priority="100" operator="beginsWith" text="OK">
      <formula>LEFT(Z3081,LEN("OK"))="OK"</formula>
    </cfRule>
  </conditionalFormatting>
  <conditionalFormatting sqref="Z3082">
    <cfRule type="containsText" dxfId="144" priority="99" operator="containsText" text="NOK">
      <formula>NOT(ISERROR(SEARCH("NOK",Z3082)))</formula>
    </cfRule>
  </conditionalFormatting>
  <conditionalFormatting sqref="Z3082">
    <cfRule type="beginsWith" dxfId="143" priority="98" operator="beginsWith" text="OK">
      <formula>LEFT(Z3082,LEN("OK"))="OK"</formula>
    </cfRule>
  </conditionalFormatting>
  <conditionalFormatting sqref="Z3082">
    <cfRule type="containsText" dxfId="142" priority="97" operator="containsText" text="NOK">
      <formula>NOT(ISERROR(SEARCH("NOK",Z3082)))</formula>
    </cfRule>
  </conditionalFormatting>
  <conditionalFormatting sqref="Z3082">
    <cfRule type="beginsWith" dxfId="141" priority="96" operator="beginsWith" text="OK">
      <formula>LEFT(Z3082,LEN("OK"))="OK"</formula>
    </cfRule>
  </conditionalFormatting>
  <conditionalFormatting sqref="Z3083:Z3084">
    <cfRule type="containsText" dxfId="140" priority="95" operator="containsText" text="NOK">
      <formula>NOT(ISERROR(SEARCH("NOK",Z3083)))</formula>
    </cfRule>
  </conditionalFormatting>
  <conditionalFormatting sqref="Z3083:Z3084">
    <cfRule type="beginsWith" dxfId="139" priority="94" operator="beginsWith" text="OK">
      <formula>LEFT(Z3083,LEN("OK"))="OK"</formula>
    </cfRule>
  </conditionalFormatting>
  <conditionalFormatting sqref="Z3083:Z3084">
    <cfRule type="containsText" dxfId="138" priority="93" operator="containsText" text="NOK">
      <formula>NOT(ISERROR(SEARCH("NOK",Z3083)))</formula>
    </cfRule>
  </conditionalFormatting>
  <conditionalFormatting sqref="Z3083:Z3084">
    <cfRule type="beginsWith" dxfId="137" priority="92" operator="beginsWith" text="OK">
      <formula>LEFT(Z3083,LEN("OK"))="OK"</formula>
    </cfRule>
  </conditionalFormatting>
  <conditionalFormatting sqref="Z3085">
    <cfRule type="containsText" dxfId="136" priority="91" operator="containsText" text="NOK">
      <formula>NOT(ISERROR(SEARCH("NOK",Z3085)))</formula>
    </cfRule>
  </conditionalFormatting>
  <conditionalFormatting sqref="Z3085">
    <cfRule type="beginsWith" dxfId="135" priority="90" operator="beginsWith" text="OK">
      <formula>LEFT(Z3085,LEN("OK"))="OK"</formula>
    </cfRule>
  </conditionalFormatting>
  <conditionalFormatting sqref="Z3085">
    <cfRule type="containsText" dxfId="134" priority="89" operator="containsText" text="NOK">
      <formula>NOT(ISERROR(SEARCH("NOK",Z3085)))</formula>
    </cfRule>
  </conditionalFormatting>
  <conditionalFormatting sqref="Z3085">
    <cfRule type="beginsWith" dxfId="133" priority="88" operator="beginsWith" text="OK">
      <formula>LEFT(Z3085,LEN("OK"))="OK"</formula>
    </cfRule>
  </conditionalFormatting>
  <conditionalFormatting sqref="Z3086">
    <cfRule type="containsText" dxfId="132" priority="87" operator="containsText" text="NOK">
      <formula>NOT(ISERROR(SEARCH("NOK",Z3086)))</formula>
    </cfRule>
  </conditionalFormatting>
  <conditionalFormatting sqref="Z3086">
    <cfRule type="beginsWith" dxfId="131" priority="86" operator="beginsWith" text="OK">
      <formula>LEFT(Z3086,LEN("OK"))="OK"</formula>
    </cfRule>
  </conditionalFormatting>
  <conditionalFormatting sqref="Z3086">
    <cfRule type="containsText" dxfId="130" priority="85" operator="containsText" text="NOK">
      <formula>NOT(ISERROR(SEARCH("NOK",Z3086)))</formula>
    </cfRule>
  </conditionalFormatting>
  <conditionalFormatting sqref="Z3086">
    <cfRule type="beginsWith" dxfId="129" priority="84" operator="beginsWith" text="OK">
      <formula>LEFT(Z3086,LEN("OK"))="OK"</formula>
    </cfRule>
  </conditionalFormatting>
  <conditionalFormatting sqref="Z3087:Z3088">
    <cfRule type="containsText" dxfId="128" priority="83" operator="containsText" text="NOK">
      <formula>NOT(ISERROR(SEARCH("NOK",Z3087)))</formula>
    </cfRule>
  </conditionalFormatting>
  <conditionalFormatting sqref="Z3087:Z3088">
    <cfRule type="beginsWith" dxfId="127" priority="82" operator="beginsWith" text="OK">
      <formula>LEFT(Z3087,LEN("OK"))="OK"</formula>
    </cfRule>
  </conditionalFormatting>
  <conditionalFormatting sqref="Z3087:Z3088">
    <cfRule type="containsText" dxfId="126" priority="81" operator="containsText" text="NOK">
      <formula>NOT(ISERROR(SEARCH("NOK",Z3087)))</formula>
    </cfRule>
  </conditionalFormatting>
  <conditionalFormatting sqref="Z3087:Z3088">
    <cfRule type="beginsWith" dxfId="125" priority="80" operator="beginsWith" text="OK">
      <formula>LEFT(Z3087,LEN("OK"))="OK"</formula>
    </cfRule>
  </conditionalFormatting>
  <conditionalFormatting sqref="Z3089">
    <cfRule type="containsText" dxfId="124" priority="79" operator="containsText" text="NOK">
      <formula>NOT(ISERROR(SEARCH("NOK",Z3089)))</formula>
    </cfRule>
  </conditionalFormatting>
  <conditionalFormatting sqref="Z3089">
    <cfRule type="beginsWith" dxfId="123" priority="78" operator="beginsWith" text="OK">
      <formula>LEFT(Z3089,LEN("OK"))="OK"</formula>
    </cfRule>
  </conditionalFormatting>
  <conditionalFormatting sqref="Z3089">
    <cfRule type="containsText" dxfId="122" priority="77" operator="containsText" text="NOK">
      <formula>NOT(ISERROR(SEARCH("NOK",Z3089)))</formula>
    </cfRule>
  </conditionalFormatting>
  <conditionalFormatting sqref="Z3089">
    <cfRule type="beginsWith" dxfId="121" priority="76" operator="beginsWith" text="OK">
      <formula>LEFT(Z3089,LEN("OK"))="OK"</formula>
    </cfRule>
  </conditionalFormatting>
  <conditionalFormatting sqref="Z3090">
    <cfRule type="containsText" dxfId="120" priority="75" operator="containsText" text="NOK">
      <formula>NOT(ISERROR(SEARCH("NOK",Z3090)))</formula>
    </cfRule>
  </conditionalFormatting>
  <conditionalFormatting sqref="Z3090">
    <cfRule type="beginsWith" dxfId="119" priority="74" operator="beginsWith" text="OK">
      <formula>LEFT(Z3090,LEN("OK"))="OK"</formula>
    </cfRule>
  </conditionalFormatting>
  <conditionalFormatting sqref="Z3090">
    <cfRule type="containsText" dxfId="118" priority="73" operator="containsText" text="NOK">
      <formula>NOT(ISERROR(SEARCH("NOK",Z3090)))</formula>
    </cfRule>
  </conditionalFormatting>
  <conditionalFormatting sqref="Z3090">
    <cfRule type="beginsWith" dxfId="117" priority="72" operator="beginsWith" text="OK">
      <formula>LEFT(Z3090,LEN("OK"))="OK"</formula>
    </cfRule>
  </conditionalFormatting>
  <conditionalFormatting sqref="Z3091:Z3092">
    <cfRule type="containsText" dxfId="116" priority="71" operator="containsText" text="NOK">
      <formula>NOT(ISERROR(SEARCH("NOK",Z3091)))</formula>
    </cfRule>
  </conditionalFormatting>
  <conditionalFormatting sqref="Z3091:Z3092">
    <cfRule type="beginsWith" dxfId="115" priority="70" operator="beginsWith" text="OK">
      <formula>LEFT(Z3091,LEN("OK"))="OK"</formula>
    </cfRule>
  </conditionalFormatting>
  <conditionalFormatting sqref="Z3091:Z3092">
    <cfRule type="containsText" dxfId="114" priority="69" operator="containsText" text="NOK">
      <formula>NOT(ISERROR(SEARCH("NOK",Z3091)))</formula>
    </cfRule>
  </conditionalFormatting>
  <conditionalFormatting sqref="Z3091:Z3092">
    <cfRule type="beginsWith" dxfId="113" priority="68" operator="beginsWith" text="OK">
      <formula>LEFT(Z3091,LEN("OK"))="OK"</formula>
    </cfRule>
  </conditionalFormatting>
  <conditionalFormatting sqref="Z3093">
    <cfRule type="containsText" dxfId="112" priority="67" operator="containsText" text="NOK">
      <formula>NOT(ISERROR(SEARCH("NOK",Z3093)))</formula>
    </cfRule>
  </conditionalFormatting>
  <conditionalFormatting sqref="Z3093">
    <cfRule type="beginsWith" dxfId="111" priority="66" operator="beginsWith" text="OK">
      <formula>LEFT(Z3093,LEN("OK"))="OK"</formula>
    </cfRule>
  </conditionalFormatting>
  <conditionalFormatting sqref="Z3093">
    <cfRule type="containsText" dxfId="110" priority="65" operator="containsText" text="NOK">
      <formula>NOT(ISERROR(SEARCH("NOK",Z3093)))</formula>
    </cfRule>
  </conditionalFormatting>
  <conditionalFormatting sqref="Z3093">
    <cfRule type="beginsWith" dxfId="109" priority="64" operator="beginsWith" text="OK">
      <formula>LEFT(Z3093,LEN("OK"))="OK"</formula>
    </cfRule>
  </conditionalFormatting>
  <conditionalFormatting sqref="Z3094">
    <cfRule type="containsText" dxfId="108" priority="63" operator="containsText" text="NOK">
      <formula>NOT(ISERROR(SEARCH("NOK",Z3094)))</formula>
    </cfRule>
  </conditionalFormatting>
  <conditionalFormatting sqref="Z3094">
    <cfRule type="beginsWith" dxfId="107" priority="62" operator="beginsWith" text="OK">
      <formula>LEFT(Z3094,LEN("OK"))="OK"</formula>
    </cfRule>
  </conditionalFormatting>
  <conditionalFormatting sqref="Z3094">
    <cfRule type="containsText" dxfId="106" priority="61" operator="containsText" text="NOK">
      <formula>NOT(ISERROR(SEARCH("NOK",Z3094)))</formula>
    </cfRule>
  </conditionalFormatting>
  <conditionalFormatting sqref="Z3094">
    <cfRule type="beginsWith" dxfId="105" priority="60" operator="beginsWith" text="OK">
      <formula>LEFT(Z3094,LEN("OK"))="OK"</formula>
    </cfRule>
  </conditionalFormatting>
  <conditionalFormatting sqref="Z3095:Z3096">
    <cfRule type="containsText" dxfId="104" priority="59" operator="containsText" text="NOK">
      <formula>NOT(ISERROR(SEARCH("NOK",Z3095)))</formula>
    </cfRule>
  </conditionalFormatting>
  <conditionalFormatting sqref="Z3095:Z3096">
    <cfRule type="beginsWith" dxfId="103" priority="58" operator="beginsWith" text="OK">
      <formula>LEFT(Z3095,LEN("OK"))="OK"</formula>
    </cfRule>
  </conditionalFormatting>
  <conditionalFormatting sqref="Z3095:Z3096">
    <cfRule type="containsText" dxfId="102" priority="57" operator="containsText" text="NOK">
      <formula>NOT(ISERROR(SEARCH("NOK",Z3095)))</formula>
    </cfRule>
  </conditionalFormatting>
  <conditionalFormatting sqref="Z3095:Z3096">
    <cfRule type="beginsWith" dxfId="101" priority="56" operator="beginsWith" text="OK">
      <formula>LEFT(Z3095,LEN("OK"))="OK"</formula>
    </cfRule>
  </conditionalFormatting>
  <conditionalFormatting sqref="Z3097">
    <cfRule type="containsText" dxfId="100" priority="55" operator="containsText" text="NOK">
      <formula>NOT(ISERROR(SEARCH("NOK",Z3097)))</formula>
    </cfRule>
  </conditionalFormatting>
  <conditionalFormatting sqref="Z3097">
    <cfRule type="beginsWith" dxfId="99" priority="54" operator="beginsWith" text="OK">
      <formula>LEFT(Z3097,LEN("OK"))="OK"</formula>
    </cfRule>
  </conditionalFormatting>
  <conditionalFormatting sqref="Z3097">
    <cfRule type="containsText" dxfId="98" priority="53" operator="containsText" text="NOK">
      <formula>NOT(ISERROR(SEARCH("NOK",Z3097)))</formula>
    </cfRule>
  </conditionalFormatting>
  <conditionalFormatting sqref="Z3097">
    <cfRule type="beginsWith" dxfId="97" priority="52" operator="beginsWith" text="OK">
      <formula>LEFT(Z3097,LEN("OK"))="OK"</formula>
    </cfRule>
  </conditionalFormatting>
  <conditionalFormatting sqref="Z3098">
    <cfRule type="containsText" dxfId="96" priority="51" operator="containsText" text="NOK">
      <formula>NOT(ISERROR(SEARCH("NOK",Z3098)))</formula>
    </cfRule>
  </conditionalFormatting>
  <conditionalFormatting sqref="Z3098">
    <cfRule type="beginsWith" dxfId="95" priority="50" operator="beginsWith" text="OK">
      <formula>LEFT(Z3098,LEN("OK"))="OK"</formula>
    </cfRule>
  </conditionalFormatting>
  <conditionalFormatting sqref="Z3098">
    <cfRule type="containsText" dxfId="94" priority="49" operator="containsText" text="NOK">
      <formula>NOT(ISERROR(SEARCH("NOK",Z3098)))</formula>
    </cfRule>
  </conditionalFormatting>
  <conditionalFormatting sqref="Z3098">
    <cfRule type="beginsWith" dxfId="93" priority="48" operator="beginsWith" text="OK">
      <formula>LEFT(Z3098,LEN("OK"))="OK"</formula>
    </cfRule>
  </conditionalFormatting>
  <conditionalFormatting sqref="Z3099:Z3100">
    <cfRule type="containsText" dxfId="92" priority="47" operator="containsText" text="NOK">
      <formula>NOT(ISERROR(SEARCH("NOK",Z3099)))</formula>
    </cfRule>
  </conditionalFormatting>
  <conditionalFormatting sqref="Z3099:Z3100">
    <cfRule type="beginsWith" dxfId="91" priority="46" operator="beginsWith" text="OK">
      <formula>LEFT(Z3099,LEN("OK"))="OK"</formula>
    </cfRule>
  </conditionalFormatting>
  <conditionalFormatting sqref="Z3099:Z3100">
    <cfRule type="containsText" dxfId="90" priority="45" operator="containsText" text="NOK">
      <formula>NOT(ISERROR(SEARCH("NOK",Z3099)))</formula>
    </cfRule>
  </conditionalFormatting>
  <conditionalFormatting sqref="Z3099:Z3100">
    <cfRule type="beginsWith" dxfId="89" priority="44" operator="beginsWith" text="OK">
      <formula>LEFT(Z3099,LEN("OK"))="OK"</formula>
    </cfRule>
  </conditionalFormatting>
  <conditionalFormatting sqref="AN3138:AN3149">
    <cfRule type="expression" dxfId="88" priority="43">
      <formula>$AN3138&gt;$AM3138</formula>
    </cfRule>
  </conditionalFormatting>
  <conditionalFormatting sqref="AE3138:AE3163 AR3138:AR3163 AT3138:AU3163">
    <cfRule type="containsText" dxfId="87" priority="42" operator="containsText" text="NOK">
      <formula>NOT(ISERROR(SEARCH("NOK",AE3138)))</formula>
    </cfRule>
  </conditionalFormatting>
  <conditionalFormatting sqref="AE3138:AE3163 AR3138:AR3163 AT3138:AU3163">
    <cfRule type="beginsWith" dxfId="86" priority="41" operator="beginsWith" text="OK">
      <formula>LEFT(AE3138,LEN("OK"))="OK"</formula>
    </cfRule>
  </conditionalFormatting>
  <conditionalFormatting sqref="Z3164:Z3168">
    <cfRule type="containsText" dxfId="85" priority="38" operator="containsText" text="NOK">
      <formula>NOT(ISERROR(SEARCH("NOK",Z3164)))</formula>
    </cfRule>
  </conditionalFormatting>
  <conditionalFormatting sqref="Z3164:Z3168">
    <cfRule type="beginsWith" dxfId="84" priority="37" operator="beginsWith" text="OK">
      <formula>LEFT(Z3164,LEN("OK"))="OK"</formula>
    </cfRule>
  </conditionalFormatting>
  <conditionalFormatting sqref="Z3164:Z3168">
    <cfRule type="containsText" dxfId="83" priority="36" operator="containsText" text="NOK">
      <formula>NOT(ISERROR(SEARCH("NOK",Z3164)))</formula>
    </cfRule>
  </conditionalFormatting>
  <conditionalFormatting sqref="Z3164:Z3168">
    <cfRule type="beginsWith" dxfId="82" priority="35" operator="beginsWith" text="OK">
      <formula>LEFT(Z3164,LEN("OK"))="OK"</formula>
    </cfRule>
  </conditionalFormatting>
  <conditionalFormatting sqref="Z3169:Z3173">
    <cfRule type="containsText" dxfId="81" priority="34" operator="containsText" text="NOK">
      <formula>NOT(ISERROR(SEARCH("NOK",Z3169)))</formula>
    </cfRule>
  </conditionalFormatting>
  <conditionalFormatting sqref="Z3169:Z3173">
    <cfRule type="beginsWith" dxfId="80" priority="33" operator="beginsWith" text="OK">
      <formula>LEFT(Z3169,LEN("OK"))="OK"</formula>
    </cfRule>
  </conditionalFormatting>
  <conditionalFormatting sqref="Z3169:Z3173">
    <cfRule type="containsText" dxfId="79" priority="32" operator="containsText" text="NOK">
      <formula>NOT(ISERROR(SEARCH("NOK",Z3169)))</formula>
    </cfRule>
  </conditionalFormatting>
  <conditionalFormatting sqref="Z3169:Z3173">
    <cfRule type="beginsWith" dxfId="78" priority="31" operator="beginsWith" text="OK">
      <formula>LEFT(Z3169,LEN("OK"))="OK"</formula>
    </cfRule>
  </conditionalFormatting>
  <conditionalFormatting sqref="Z3174:Z3178">
    <cfRule type="containsText" dxfId="77" priority="30" operator="containsText" text="NOK">
      <formula>NOT(ISERROR(SEARCH("NOK",Z3174)))</formula>
    </cfRule>
  </conditionalFormatting>
  <conditionalFormatting sqref="Z3174:Z3178">
    <cfRule type="beginsWith" dxfId="76" priority="29" operator="beginsWith" text="OK">
      <formula>LEFT(Z3174,LEN("OK"))="OK"</formula>
    </cfRule>
  </conditionalFormatting>
  <conditionalFormatting sqref="Z3174:Z3178">
    <cfRule type="containsText" dxfId="75" priority="28" operator="containsText" text="NOK">
      <formula>NOT(ISERROR(SEARCH("NOK",Z3174)))</formula>
    </cfRule>
  </conditionalFormatting>
  <conditionalFormatting sqref="Z3174:Z3178">
    <cfRule type="beginsWith" dxfId="74" priority="27" operator="beginsWith" text="OK">
      <formula>LEFT(Z3174,LEN("OK"))="OK"</formula>
    </cfRule>
  </conditionalFormatting>
  <conditionalFormatting sqref="Z3179:Z3183">
    <cfRule type="containsText" dxfId="73" priority="26" operator="containsText" text="NOK">
      <formula>NOT(ISERROR(SEARCH("NOK",Z3179)))</formula>
    </cfRule>
  </conditionalFormatting>
  <conditionalFormatting sqref="Z3179:Z3183">
    <cfRule type="beginsWith" dxfId="72" priority="25" operator="beginsWith" text="OK">
      <formula>LEFT(Z3179,LEN("OK"))="OK"</formula>
    </cfRule>
  </conditionalFormatting>
  <conditionalFormatting sqref="Z3179:Z3183">
    <cfRule type="containsText" dxfId="71" priority="24" operator="containsText" text="NOK">
      <formula>NOT(ISERROR(SEARCH("NOK",Z3179)))</formula>
    </cfRule>
  </conditionalFormatting>
  <conditionalFormatting sqref="Z3179:Z3183">
    <cfRule type="beginsWith" dxfId="70" priority="23" operator="beginsWith" text="OK">
      <formula>LEFT(Z3179,LEN("OK"))="OK"</formula>
    </cfRule>
  </conditionalFormatting>
  <conditionalFormatting sqref="Z3184:Z3188">
    <cfRule type="containsText" dxfId="69" priority="22" operator="containsText" text="NOK">
      <formula>NOT(ISERROR(SEARCH("NOK",Z3184)))</formula>
    </cfRule>
  </conditionalFormatting>
  <conditionalFormatting sqref="Z3184:Z3188">
    <cfRule type="beginsWith" dxfId="68" priority="21" operator="beginsWith" text="OK">
      <formula>LEFT(Z3184,LEN("OK"))="OK"</formula>
    </cfRule>
  </conditionalFormatting>
  <conditionalFormatting sqref="Z3184:Z3188">
    <cfRule type="containsText" dxfId="67" priority="20" operator="containsText" text="NOK">
      <formula>NOT(ISERROR(SEARCH("NOK",Z3184)))</formula>
    </cfRule>
  </conditionalFormatting>
  <conditionalFormatting sqref="Z3184:Z3188">
    <cfRule type="beginsWith" dxfId="66" priority="19" operator="beginsWith" text="OK">
      <formula>LEFT(Z3184,LEN("OK"))="OK"</formula>
    </cfRule>
  </conditionalFormatting>
  <conditionalFormatting sqref="Z3189:Z3193">
    <cfRule type="containsText" dxfId="65" priority="18" operator="containsText" text="NOK">
      <formula>NOT(ISERROR(SEARCH("NOK",Z3189)))</formula>
    </cfRule>
  </conditionalFormatting>
  <conditionalFormatting sqref="Z3189:Z3193">
    <cfRule type="beginsWith" dxfId="64" priority="17" operator="beginsWith" text="OK">
      <formula>LEFT(Z3189,LEN("OK"))="OK"</formula>
    </cfRule>
  </conditionalFormatting>
  <conditionalFormatting sqref="Z3189:Z3193">
    <cfRule type="containsText" dxfId="63" priority="16" operator="containsText" text="NOK">
      <formula>NOT(ISERROR(SEARCH("NOK",Z3189)))</formula>
    </cfRule>
  </conditionalFormatting>
  <conditionalFormatting sqref="Z3189:Z3193">
    <cfRule type="beginsWith" dxfId="62" priority="15" operator="beginsWith" text="OK">
      <formula>LEFT(Z3189,LEN("OK"))="OK"</formula>
    </cfRule>
  </conditionalFormatting>
  <conditionalFormatting sqref="Z3194:Z3198">
    <cfRule type="containsText" dxfId="61" priority="14" operator="containsText" text="NOK">
      <formula>NOT(ISERROR(SEARCH("NOK",Z3194)))</formula>
    </cfRule>
  </conditionalFormatting>
  <conditionalFormatting sqref="Z3194:Z3198">
    <cfRule type="beginsWith" dxfId="60" priority="13" operator="beginsWith" text="OK">
      <formula>LEFT(Z3194,LEN("OK"))="OK"</formula>
    </cfRule>
  </conditionalFormatting>
  <conditionalFormatting sqref="Z3194:Z3198">
    <cfRule type="containsText" dxfId="59" priority="12" operator="containsText" text="NOK">
      <formula>NOT(ISERROR(SEARCH("NOK",Z3194)))</formula>
    </cfRule>
  </conditionalFormatting>
  <conditionalFormatting sqref="Z3194:Z3198">
    <cfRule type="beginsWith" dxfId="58" priority="11" operator="beginsWith" text="OK">
      <formula>LEFT(Z3194,LEN("OK"))="OK"</formula>
    </cfRule>
  </conditionalFormatting>
  <conditionalFormatting sqref="Z3199:Z3212">
    <cfRule type="containsText" dxfId="57" priority="10" operator="containsText" text="NOK">
      <formula>NOT(ISERROR(SEARCH("NOK",Z3199)))</formula>
    </cfRule>
  </conditionalFormatting>
  <conditionalFormatting sqref="Z3199:Z3212">
    <cfRule type="beginsWith" dxfId="56" priority="9" operator="beginsWith" text="OK">
      <formula>LEFT(Z3199,LEN("OK"))="OK"</formula>
    </cfRule>
  </conditionalFormatting>
  <conditionalFormatting sqref="Z3199:Z3212">
    <cfRule type="containsText" dxfId="55" priority="8" operator="containsText" text="NOK">
      <formula>NOT(ISERROR(SEARCH("NOK",Z3199)))</formula>
    </cfRule>
  </conditionalFormatting>
  <conditionalFormatting sqref="Z3199:Z3212">
    <cfRule type="beginsWith" dxfId="54" priority="7" operator="beginsWith" text="OK">
      <formula>LEFT(Z3199,LEN("OK"))="OK"</formula>
    </cfRule>
  </conditionalFormatting>
  <conditionalFormatting sqref="AN3174:AN3175">
    <cfRule type="expression" dxfId="53" priority="6">
      <formula>$AN3174&gt;$AM3174</formula>
    </cfRule>
  </conditionalFormatting>
  <conditionalFormatting sqref="AN3179:AN3180">
    <cfRule type="expression" dxfId="52" priority="5">
      <formula>$AN3179&gt;$AM3179</formula>
    </cfRule>
  </conditionalFormatting>
  <conditionalFormatting sqref="AN3184:AN3185">
    <cfRule type="expression" dxfId="51" priority="4">
      <formula>$AN3184&gt;$AM3184</formula>
    </cfRule>
  </conditionalFormatting>
  <conditionalFormatting sqref="AN3189:AN3190">
    <cfRule type="expression" dxfId="50" priority="3">
      <formula>$AN3189&gt;$AM3189</formula>
    </cfRule>
  </conditionalFormatting>
  <conditionalFormatting sqref="AN3194:AN3195">
    <cfRule type="expression" dxfId="49" priority="2">
      <formula>$AN3194&gt;$AM3194</formula>
    </cfRule>
  </conditionalFormatting>
  <conditionalFormatting sqref="AN3199:AN3200">
    <cfRule type="expression" dxfId="48" priority="1">
      <formula>$AN3199&gt;$AM3199</formula>
    </cfRule>
  </conditionalFormatting>
  <dataValidations xWindow="657" yWindow="585" count="15">
    <dataValidation operator="greaterThan" allowBlank="1" showInputMessage="1" showErrorMessage="1" sqref="O2 X1:X1048576"/>
    <dataValidation type="whole" operator="greaterThan" allowBlank="1" showInputMessage="1" showErrorMessage="1" error="введите число" sqref="AZ2">
      <formula1>0</formula1>
    </dataValidation>
    <dataValidation allowBlank="1" showInputMessage="1" showErrorMessage="1" prompt="добавьте наименование продукции/ исследуемого объекта из вкладки &quot;Продукции&quot; при помощи &quot;специальной вставки&quot;" sqref="L1:L2"/>
    <dataValidation type="whole" operator="greaterThan" allowBlank="1" showInputMessage="1" showErrorMessage="1" error="введите только число" sqref="S1:S2">
      <formula1>0</formula1>
    </dataValidation>
    <dataValidation type="date" allowBlank="1" showInputMessage="1" showErrorMessage="1" error="введите дату в формате dd/mm/yyyy" sqref="AC1:AC1048576 AN1:AN1048576 D1:D1048576 AK1:AK1048576 V1:V1048576">
      <formula1>44562</formula1>
      <formula2>47119</formula2>
    </dataValidation>
    <dataValidation type="whole" operator="greaterThan" allowBlank="1" showInputMessage="1" showErrorMessage="1" error="введите количество ДНЕЙ" sqref="BA1:BA1048576">
      <formula1>0</formula1>
    </dataValidation>
    <dataValidation type="decimal" operator="greaterThan" allowBlank="1" showInputMessage="1" showErrorMessage="1" error="введите только число (без символов и пробелов)_x000a_пример - 0,9; 10" sqref="O3:O1048576">
      <formula1>0</formula1>
    </dataValidation>
    <dataValidation type="list" allowBlank="1" showInputMessage="1" showErrorMessage="1" sqref="AT3:AU1048576 AE1:AE1048576 Z1:Z1048576">
      <formula1>"OK,NOK"</formula1>
    </dataValidation>
    <dataValidation type="list" allowBlank="1" showInputMessage="1" showErrorMessage="1" sqref="AR1:AR1048576">
      <formula1>"OK,NOK,нет нормируемого предела"</formula1>
    </dataValidation>
    <dataValidation type="list" allowBlank="1" showInputMessage="1" showErrorMessage="1" sqref="AW1:AW1048576">
      <formula1>"Обязательна,По запросу,Не требуется"</formula1>
    </dataValidation>
    <dataValidation allowBlank="1" showInputMessage="1" showErrorMessage="1" prompt="введите только наименование продукции/ исследуемого объекта в столбец K " sqref="J1:K1048576"/>
    <dataValidation type="date" allowBlank="1" showInputMessage="1" showErrorMessage="1" error="введите дату в формате dd/mm/yyyy" sqref="W1:W1048576">
      <formula1>44197</formula1>
      <formula2>47119</formula2>
    </dataValidation>
    <dataValidation allowBlank="1" showInputMessage="1" showErrorMessage="1" prompt="добавьте наименование продукции/ исследуемого объекта из вкладки &quot;Продукция&quot; (столбец А)" sqref="L3:L1048576"/>
    <dataValidation type="whole" operator="greaterThanOrEqual" allowBlank="1" showInputMessage="1" showErrorMessage="1" error="введите только число" sqref="S3:S1048576">
      <formula1>0</formula1>
    </dataValidation>
    <dataValidation type="date" operator="greaterThan" allowBlank="1" showInputMessage="1" showErrorMessage="1" sqref="AM1:AM1048576">
      <formula1>44562</formula1>
    </dataValidation>
  </dataValidations>
  <pageMargins left="0.7" right="0.7" top="0.75" bottom="0.75" header="0.3" footer="0.3"/>
  <pageSetup paperSize="9" orientation="portrait" r:id="rId1"/>
  <customProperties>
    <customPr name="_pios_id" r:id="rId2"/>
  </customProperties>
  <drawing r:id="rId3"/>
  <extLst>
    <ext xmlns:x14="http://schemas.microsoft.com/office/spreadsheetml/2009/9/main" uri="{CCE6A557-97BC-4b89-ADB6-D9C93CAAB3DF}">
      <x14:dataValidations xmlns:xm="http://schemas.microsoft.com/office/excel/2006/main" xWindow="657" yWindow="585" count="28">
        <x14:dataValidation type="list" allowBlank="1" showInputMessage="1" showErrorMessage="1">
          <x14:formula1>
            <xm:f>OFFSET(Справочник!$R:$R,1,0,SUMPRODUCT(--(Справочник!$R:$R&lt;&gt;""))-1,1)</xm:f>
          </x14:formula1>
          <xm:sqref>AX3:AX3076 AX3101:AX1048576</xm:sqref>
        </x14:dataValidation>
        <x14:dataValidation type="list" allowBlank="1" showInputMessage="1" showErrorMessage="1">
          <x14:formula1>
            <xm:f>OFFSET('Вид исследования'!$A$2,MATCH(H3,'Вид исследования'!$A:$A,0)-2,1,SUMPRODUCT(--('Вид исследования'!$A:$A=H3)),1)</xm:f>
          </x14:formula1>
          <xm:sqref>I3:I3076 I3101:I1048576</xm:sqref>
        </x14:dataValidation>
        <x14:dataValidation type="list" allowBlank="1" showInputMessage="1" showErrorMessage="1">
          <x14:formula1>
            <xm:f>OFFSET('Сотрудники и ссылки'!A:A,1,0,SUMPRODUCT(--('Сотрудники и ссылки'!A:A&lt;&gt;""))-1,1)</xm:f>
          </x14:formula1>
          <xm:sqref>AV3:AV3076 AV3101:AV1048576</xm:sqref>
        </x14:dataValidation>
        <x14:dataValidation type="list" allowBlank="1" showInputMessage="1" showErrorMessage="1">
          <x14:formula1>
            <xm:f>OFFSET(Справочник!E:E,1,0,SUMPRODUCT(--(Справочник!E:E&lt;&gt;""))-1,1)</xm:f>
          </x14:formula1>
          <xm:sqref>P3:P3076 P3101:P1048576</xm:sqref>
        </x14:dataValidation>
        <x14:dataValidation type="list" allowBlank="1" showInputMessage="1" showErrorMessage="1">
          <x14:formula1>
            <xm:f>OFFSET(Справочник!C:C,1,0,SUMPRODUCT(--(Справочник!C:C&lt;&gt;""))-1,1)</xm:f>
          </x14:formula1>
          <xm:sqref>Q3:Q3076 Q3101:Q1048576</xm:sqref>
        </x14:dataValidation>
        <x14:dataValidation type="list" allowBlank="1" showInputMessage="1" showErrorMessage="1">
          <x14:formula1>
            <xm:f>OFFSET('Сотрудники и ссылки'!A:A,1,0,SUMPRODUCT(--('Сотрудники и ссылки'!A:A&lt;&gt;""))-1,1)</xm:f>
          </x14:formula1>
          <xm:sqref>AD3:AD3076 AD3101:AD1048576</xm:sqref>
        </x14:dataValidation>
        <x14:dataValidation type="list" allowBlank="1" showInputMessage="1" showErrorMessage="1">
          <x14:formula1>
            <xm:f>OFFSET('Сотрудники и ссылки'!A:A,1,0,SUMPRODUCT(--('Сотрудники и ссылки'!A:A&lt;&gt;""))-1,1)</xm:f>
          </x14:formula1>
          <xm:sqref>AH1:AH3076 AH3101:AH1048576</xm:sqref>
        </x14:dataValidation>
        <x14:dataValidation type="list" allowBlank="1" showInputMessage="1" showErrorMessage="1">
          <x14:formula1>
            <xm:f>OFFSET(Справочник!A:A,1,0,SUMPRODUCT(--(Справочник!A:A&lt;&gt;""))-1,1)</xm:f>
          </x14:formula1>
          <xm:sqref>H3:H3076 H3101:H1048576</xm:sqref>
        </x14:dataValidation>
        <x14:dataValidation type="list" allowBlank="1" showInputMessage="1" showErrorMessage="1">
          <x14:formula1>
            <xm:f>OFFSET(Лаборатории!B:B,1,0,SUMPRODUCT(--(Лаборатории!B:B&lt;&gt;""))-1,1)</xm:f>
          </x14:formula1>
          <xm:sqref>E3:E3076 E3101:E1048576</xm:sqref>
        </x14:dataValidation>
        <x14:dataValidation type="list" allowBlank="1" showInputMessage="1" showErrorMessage="1">
          <x14:formula1>
            <xm:f>OFFSET(Справочник!N:N,1,0,SUMPRODUCT(--(Справочник!N:N&lt;&gt;""))-1,1)</xm:f>
          </x14:formula1>
          <xm:sqref>F3:F3076 F3101:F1048576</xm:sqref>
        </x14:dataValidation>
        <x14:dataValidation type="list" allowBlank="1" showInputMessage="1" showErrorMessage="1">
          <x14:formula1>
            <xm:f>OFFSET(Справочник!P:P,1,0,SUMPRODUCT(--(Справочник!P:P&lt;&gt;""))-1,1)</xm:f>
          </x14:formula1>
          <xm:sqref>AP3:AP3076 AP3101:AP1048576</xm:sqref>
        </x14:dataValidation>
        <x14:dataValidation type="list" allowBlank="1" showInputMessage="1" showErrorMessage="1">
          <x14:formula1>
            <xm:f>OFFSET(Справочник!$T$2,MATCH(AX3,Справочник!T:T,0)-2,1,SUMPRODUCT(--(Справочник!$T:$T=AX3)),1)</xm:f>
          </x14:formula1>
          <xm:sqref>AY3:AY3076 AY3101:AY1048576</xm:sqref>
        </x14:dataValidation>
        <x14:dataValidation type="list" allowBlank="1" showInputMessage="1" showErrorMessage="1">
          <x14:formula1>
            <xm:f>OFFSET(Заказчики!$C$2,MATCH(F3,Заказчики!C:C,0)-2,-2,SUMPRODUCT(--(Заказчики!C:C=F3)),1)</xm:f>
          </x14:formula1>
          <xm:sqref>G3:G3076 G3101:G1048576</xm:sqref>
        </x14:dataValidation>
        <x14:dataValidation type="list" allowBlank="1" showInputMessage="1" showErrorMessage="1">
          <x14:formula1>
            <xm:f>OFFSET(Справочник!I:I,1,0,SUMPRODUCT(--(Справочник!I:I&lt;&gt;"")),1)</xm:f>
          </x14:formula1>
          <xm:sqref>N3:N3076 N3101:N1048576</xm:sqref>
        </x14:dataValidation>
        <x14:dataValidation type="list" allowBlank="1" showInputMessage="1" showErrorMessage="1">
          <x14:formula1>
            <xm:f>OFFSET('C:\Users\na_v_danilina\AppData\Roaming\Microsoft\Excel\[МСП СЕРОЛОГИЯ (version 1).xlsb]Справочник'!#REF!,1,0,SUMPRODUCT(--('C:\Users\na_v_danilina\AppData\Roaming\Microsoft\Excel\[МСП СЕРОЛОГИЯ (version 1).xlsb]Справочник'!#REF!&lt;&gt;"")),1)</xm:f>
          </x14:formula1>
          <xm:sqref>N3077:N3100</xm:sqref>
        </x14:dataValidation>
        <x14:dataValidation type="list" allowBlank="1" showInputMessage="1" showErrorMessage="1">
          <x14:formula1>
            <xm:f>OFFSET('C:\Users\na_v_danilina\AppData\Roaming\Microsoft\Excel\[МСП СЕРОЛОГИЯ (version 1).xlsb]Заказчики'!#REF!,MATCH(F3077,'C:\Users\na_v_danilina\AppData\Roaming\Microsoft\Excel\[МСП СЕРОЛОГИЯ (version 1).xlsb]Заказчики'!#REF!,0)-2,-2,SUMPRODUCT(--('C:\Users\na_v_danilina\AppData\Roaming\Microsoft\Excel\[МСП СЕРОЛОГИЯ (version 1).xlsb]Заказчики'!#REF!=F3077)),1)</xm:f>
          </x14:formula1>
          <xm:sqref>G3077:G3100</xm:sqref>
        </x14:dataValidation>
        <x14:dataValidation type="list" allowBlank="1" showInputMessage="1" showErrorMessage="1">
          <x14:formula1>
            <xm:f>OFFSET('C:\Users\na_v_danilina\AppData\Roaming\Microsoft\Excel\[МСП СЕРОЛОГИЯ (version 1).xlsb]Справочник'!#REF!,MATCH(AX3077,'C:\Users\na_v_danilina\AppData\Roaming\Microsoft\Excel\[МСП СЕРОЛОГИЯ (version 1).xlsb]Справочник'!#REF!,0)-2,1,SUMPRODUCT(--('C:\Users\na_v_danilina\AppData\Roaming\Microsoft\Excel\[МСП СЕРОЛОГИЯ (version 1).xlsb]Справочник'!#REF!=AX3077)),1)</xm:f>
          </x14:formula1>
          <xm:sqref>AY3077:AY3100</xm:sqref>
        </x14:dataValidation>
        <x14:dataValidation type="list" allowBlank="1" showInputMessage="1" showErrorMessage="1">
          <x14:formula1>
            <xm:f>OFFSET('C:\Users\na_v_danilina\AppData\Roaming\Microsoft\Excel\[МСП СЕРОЛОГИЯ (version 1).xlsb]Справочник'!#REF!,1,0,SUMPRODUCT(--('C:\Users\na_v_danilina\AppData\Roaming\Microsoft\Excel\[МСП СЕРОЛОГИЯ (version 1).xlsb]Справочник'!#REF!&lt;&gt;""))-1,1)</xm:f>
          </x14:formula1>
          <xm:sqref>AP3077:AP3100</xm:sqref>
        </x14:dataValidation>
        <x14:dataValidation type="list" allowBlank="1" showInputMessage="1" showErrorMessage="1">
          <x14:formula1>
            <xm:f>OFFSET('C:\Users\na_v_danilina\AppData\Roaming\Microsoft\Excel\[МСП СЕРОЛОГИЯ (version 1).xlsb]Справочник'!#REF!,1,0,SUMPRODUCT(--('C:\Users\na_v_danilina\AppData\Roaming\Microsoft\Excel\[МСП СЕРОЛОГИЯ (version 1).xlsb]Справочник'!#REF!&lt;&gt;""))-1,1)</xm:f>
          </x14:formula1>
          <xm:sqref>F3077:F3100</xm:sqref>
        </x14:dataValidation>
        <x14:dataValidation type="list" allowBlank="1" showInputMessage="1" showErrorMessage="1">
          <x14:formula1>
            <xm:f>OFFSET('C:\Users\na_v_danilina\AppData\Roaming\Microsoft\Excel\[МСП СЕРОЛОГИЯ (version 1).xlsb]Лаборатории'!#REF!,1,0,SUMPRODUCT(--('C:\Users\na_v_danilina\AppData\Roaming\Microsoft\Excel\[МСП СЕРОЛОГИЯ (version 1).xlsb]Лаборатории'!#REF!&lt;&gt;""))-1,1)</xm:f>
          </x14:formula1>
          <xm:sqref>E3077:E3100</xm:sqref>
        </x14:dataValidation>
        <x14:dataValidation type="list" allowBlank="1" showInputMessage="1" showErrorMessage="1">
          <x14:formula1>
            <xm:f>OFFSET('C:\Users\na_v_danilina\AppData\Roaming\Microsoft\Excel\[МСП СЕРОЛОГИЯ (version 1).xlsb]Справочник'!#REF!,1,0,SUMPRODUCT(--('C:\Users\na_v_danilina\AppData\Roaming\Microsoft\Excel\[МСП СЕРОЛОГИЯ (version 1).xlsb]Справочник'!#REF!&lt;&gt;""))-1,1)</xm:f>
          </x14:formula1>
          <xm:sqref>H3077:H3100</xm:sqref>
        </x14:dataValidation>
        <x14:dataValidation type="list" allowBlank="1" showInputMessage="1" showErrorMessage="1">
          <x14:formula1>
            <xm:f>OFFSET('C:\Users\na_v_danilina\AppData\Roaming\Microsoft\Excel\[МСП СЕРОЛОГИЯ (version 1).xlsb]Сотрудники и ссылки'!#REF!,1,0,SUMPRODUCT(--('C:\Users\na_v_danilina\AppData\Roaming\Microsoft\Excel\[МСП СЕРОЛОГИЯ (version 1).xlsb]Сотрудники и ссылки'!#REF!&lt;&gt;""))-1,1)</xm:f>
          </x14:formula1>
          <xm:sqref>AH3077:AH3100</xm:sqref>
        </x14:dataValidation>
        <x14:dataValidation type="list" allowBlank="1" showInputMessage="1" showErrorMessage="1">
          <x14:formula1>
            <xm:f>OFFSET('C:\Users\na_v_danilina\AppData\Roaming\Microsoft\Excel\[МСП СЕРОЛОГИЯ (version 1).xlsb]Сотрудники и ссылки'!#REF!,1,0,SUMPRODUCT(--('C:\Users\na_v_danilina\AppData\Roaming\Microsoft\Excel\[МСП СЕРОЛОГИЯ (version 1).xlsb]Сотрудники и ссылки'!#REF!&lt;&gt;""))-1,1)</xm:f>
          </x14:formula1>
          <xm:sqref>AD3077:AD3100</xm:sqref>
        </x14:dataValidation>
        <x14:dataValidation type="list" allowBlank="1" showInputMessage="1" showErrorMessage="1">
          <x14:formula1>
            <xm:f>OFFSET('C:\Users\na_v_danilina\AppData\Roaming\Microsoft\Excel\[МСП СЕРОЛОГИЯ (version 1).xlsb]Справочник'!#REF!,1,0,SUMPRODUCT(--('C:\Users\na_v_danilina\AppData\Roaming\Microsoft\Excel\[МСП СЕРОЛОГИЯ (version 1).xlsb]Справочник'!#REF!&lt;&gt;""))-1,1)</xm:f>
          </x14:formula1>
          <xm:sqref>Q3077:Q3100</xm:sqref>
        </x14:dataValidation>
        <x14:dataValidation type="list" allowBlank="1" showInputMessage="1" showErrorMessage="1">
          <x14:formula1>
            <xm:f>OFFSET('C:\Users\na_v_danilina\AppData\Roaming\Microsoft\Excel\[МСП СЕРОЛОГИЯ (version 1).xlsb]Справочник'!#REF!,1,0,SUMPRODUCT(--('C:\Users\na_v_danilina\AppData\Roaming\Microsoft\Excel\[МСП СЕРОЛОГИЯ (version 1).xlsb]Справочник'!#REF!&lt;&gt;""))-1,1)</xm:f>
          </x14:formula1>
          <xm:sqref>P3077:P3100</xm:sqref>
        </x14:dataValidation>
        <x14:dataValidation type="list" allowBlank="1" showInputMessage="1" showErrorMessage="1">
          <x14:formula1>
            <xm:f>OFFSET('C:\Users\na_v_danilina\AppData\Roaming\Microsoft\Excel\[МСП СЕРОЛОГИЯ (version 1).xlsb]Сотрудники и ссылки'!#REF!,1,0,SUMPRODUCT(--('C:\Users\na_v_danilina\AppData\Roaming\Microsoft\Excel\[МСП СЕРОЛОГИЯ (version 1).xlsb]Сотрудники и ссылки'!#REF!&lt;&gt;""))-1,1)</xm:f>
          </x14:formula1>
          <xm:sqref>AV3077:AV3100</xm:sqref>
        </x14:dataValidation>
        <x14:dataValidation type="list" allowBlank="1" showInputMessage="1" showErrorMessage="1">
          <x14:formula1>
            <xm:f>OFFSET('C:\Users\na_v_danilina\AppData\Roaming\Microsoft\Excel\[МСП СЕРОЛОГИЯ (version 1).xlsb]Вид исследования'!#REF!,MATCH(H3077,'C:\Users\na_v_danilina\AppData\Roaming\Microsoft\Excel\[МСП СЕРОЛОГИЯ (version 1).xlsb]Вид исследования'!#REF!,0)-2,1,SUMPRODUCT(--('C:\Users\na_v_danilina\AppData\Roaming\Microsoft\Excel\[МСП СЕРОЛОГИЯ (version 1).xlsb]Вид исследования'!#REF!=H3077)),1)</xm:f>
          </x14:formula1>
          <xm:sqref>I3077:I3100</xm:sqref>
        </x14:dataValidation>
        <x14:dataValidation type="list" allowBlank="1" showInputMessage="1" showErrorMessage="1">
          <x14:formula1>
            <xm:f>OFFSET('C:\Users\na_v_danilina\AppData\Roaming\Microsoft\Excel\[МСП СЕРОЛОГИЯ (version 1).xlsb]Справочник'!#REF!,1,0,SUMPRODUCT(--('C:\Users\na_v_danilina\AppData\Roaming\Microsoft\Excel\[МСП СЕРОЛОГИЯ (version 1).xlsb]Справочник'!#REF!&lt;&gt;""))-1,1)</xm:f>
          </x14:formula1>
          <xm:sqref>AX3077:AX3100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FFCCFF"/>
  </sheetPr>
  <dimension ref="A1:O30"/>
  <sheetViews>
    <sheetView zoomScale="85" zoomScaleNormal="85" workbookViewId="0">
      <selection activeCell="F6" sqref="F6"/>
    </sheetView>
  </sheetViews>
  <sheetFormatPr defaultRowHeight="15" x14ac:dyDescent="0.25"/>
  <cols>
    <col min="1" max="1" width="5" customWidth="1"/>
    <col min="2" max="2" width="43.85546875" customWidth="1"/>
    <col min="3" max="3" width="35.42578125" customWidth="1"/>
    <col min="4" max="4" width="3.7109375" customWidth="1"/>
    <col min="5" max="5" width="32.5703125" customWidth="1"/>
    <col min="6" max="6" width="64.85546875" customWidth="1"/>
    <col min="7" max="14" width="5" customWidth="1"/>
    <col min="15" max="15" width="45.7109375" hidden="1" customWidth="1"/>
    <col min="18" max="18" width="0" hidden="1" customWidth="1"/>
    <col min="21" max="21" width="0" hidden="1" customWidth="1"/>
    <col min="23" max="23" width="0" hidden="1" customWidth="1"/>
    <col min="56" max="57" width="0" hidden="1" customWidth="1"/>
  </cols>
  <sheetData>
    <row r="1" spans="1:14" ht="9" customHeight="1" x14ac:dyDescent="0.25">
      <c r="A1" s="133"/>
      <c r="B1" s="133"/>
      <c r="C1" s="133"/>
      <c r="D1" s="133"/>
      <c r="E1" s="133"/>
      <c r="F1" s="133"/>
      <c r="G1" s="7"/>
      <c r="H1" s="7"/>
      <c r="I1" s="7"/>
      <c r="J1" s="7"/>
      <c r="K1" s="7"/>
      <c r="L1" s="7"/>
      <c r="M1" s="7"/>
      <c r="N1" s="7"/>
    </row>
    <row r="2" spans="1:14" ht="16.5" customHeight="1" x14ac:dyDescent="0.25">
      <c r="A2" s="133"/>
      <c r="B2" s="170" t="s">
        <v>62</v>
      </c>
      <c r="C2" s="171"/>
      <c r="D2" s="133"/>
      <c r="E2" s="134" t="s">
        <v>369</v>
      </c>
      <c r="F2" s="133"/>
      <c r="G2" s="7"/>
      <c r="H2" s="7"/>
      <c r="I2" s="7"/>
      <c r="J2" s="7"/>
      <c r="K2" s="7"/>
      <c r="L2" s="7"/>
      <c r="M2" s="7"/>
      <c r="N2" s="7"/>
    </row>
    <row r="3" spans="1:14" ht="16.5" customHeight="1" thickBot="1" x14ac:dyDescent="0.3">
      <c r="A3" s="133"/>
      <c r="B3" s="135" t="s">
        <v>63</v>
      </c>
      <c r="C3" s="146"/>
      <c r="D3" s="133"/>
      <c r="E3" s="134" t="s">
        <v>384</v>
      </c>
      <c r="F3" s="133"/>
      <c r="G3" s="7"/>
      <c r="H3" s="7"/>
      <c r="I3" s="7"/>
      <c r="J3" s="7"/>
      <c r="K3" s="7"/>
      <c r="L3" s="7"/>
      <c r="M3" s="7"/>
      <c r="N3" s="7"/>
    </row>
    <row r="4" spans="1:14" ht="15.75" customHeight="1" thickTop="1" thickBot="1" x14ac:dyDescent="0.3">
      <c r="A4" s="133"/>
      <c r="B4" s="136" t="s">
        <v>12</v>
      </c>
      <c r="C4" s="147">
        <v>111</v>
      </c>
      <c r="D4" s="144"/>
      <c r="E4" s="134" t="s">
        <v>67</v>
      </c>
      <c r="F4" s="133"/>
      <c r="G4" s="7"/>
      <c r="H4" s="7"/>
      <c r="I4" s="7"/>
      <c r="J4" s="7"/>
      <c r="K4" s="7"/>
      <c r="L4" s="7"/>
      <c r="M4" s="7"/>
      <c r="N4" s="7"/>
    </row>
    <row r="5" spans="1:14" ht="15.75" customHeight="1" thickTop="1" x14ac:dyDescent="0.25">
      <c r="A5" s="133"/>
      <c r="B5" s="136" t="s">
        <v>2</v>
      </c>
      <c r="C5" s="145" t="e">
        <f>INDEX('Производственный контроль'!D:D,MATCH('Рассылка акта'!C4&amp;C7,'Производственный контроль'!A:A,0))</f>
        <v>#N/A</v>
      </c>
      <c r="D5" s="133"/>
      <c r="E5" s="134"/>
      <c r="F5" s="133"/>
      <c r="G5" s="7"/>
      <c r="H5" s="7"/>
      <c r="I5" s="7"/>
      <c r="J5" s="7"/>
      <c r="K5" s="7"/>
      <c r="L5" s="7"/>
      <c r="M5" s="7"/>
      <c r="N5" s="7"/>
    </row>
    <row r="6" spans="1:14" ht="15.75" customHeight="1" thickBot="1" x14ac:dyDescent="0.3">
      <c r="A6" s="133"/>
      <c r="B6" s="136" t="s">
        <v>5</v>
      </c>
      <c r="C6" s="140" t="e">
        <f>INDEX('Производственный контроль'!H:H,MATCH('Рассылка акта'!C4&amp;C7,'Производственный контроль'!A:A,0))</f>
        <v>#N/A</v>
      </c>
      <c r="D6" s="133"/>
      <c r="E6" s="133"/>
      <c r="F6" s="133"/>
      <c r="G6" s="7"/>
      <c r="H6" s="7"/>
      <c r="I6" s="7"/>
      <c r="J6" s="7"/>
      <c r="K6" s="7"/>
      <c r="L6" s="7"/>
      <c r="M6" s="7"/>
      <c r="N6" s="7"/>
    </row>
    <row r="7" spans="1:14" ht="15.75" customHeight="1" thickTop="1" thickBot="1" x14ac:dyDescent="0.3">
      <c r="A7" s="133"/>
      <c r="B7" s="141" t="s">
        <v>6</v>
      </c>
      <c r="C7" s="143" t="s">
        <v>203</v>
      </c>
      <c r="D7" s="144"/>
      <c r="E7" s="134" t="s">
        <v>382</v>
      </c>
      <c r="F7" s="133"/>
      <c r="G7" s="7"/>
      <c r="H7" s="7"/>
      <c r="I7" s="7"/>
      <c r="J7" s="7"/>
      <c r="K7" s="7"/>
      <c r="L7" s="7"/>
      <c r="M7" s="7"/>
      <c r="N7" s="7"/>
    </row>
    <row r="8" spans="1:14" ht="15.75" customHeight="1" thickTop="1" x14ac:dyDescent="0.25">
      <c r="A8" s="133"/>
      <c r="B8" s="136" t="s">
        <v>7</v>
      </c>
      <c r="C8" s="142" t="e">
        <f>INDEX('Производственный контроль'!J:J,MATCH('Рассылка акта'!C4&amp;C7,'Производственный контроль'!A:A,0))</f>
        <v>#N/A</v>
      </c>
      <c r="D8" s="133"/>
      <c r="E8" s="133"/>
      <c r="F8" s="133"/>
      <c r="G8" s="7"/>
      <c r="H8" s="7"/>
      <c r="I8" s="7"/>
      <c r="J8" s="7"/>
      <c r="K8" s="7"/>
      <c r="L8" s="7"/>
      <c r="M8" s="7"/>
      <c r="N8" s="7"/>
    </row>
    <row r="9" spans="1:14" ht="15.75" customHeight="1" x14ac:dyDescent="0.25">
      <c r="A9" s="133"/>
      <c r="B9" s="136" t="s">
        <v>64</v>
      </c>
      <c r="C9" s="137" t="e">
        <f>INDEX('Производственный контроль'!L:L,MATCH('Рассылка акта'!C4&amp;C7,'Производственный контроль'!A:A,0))</f>
        <v>#N/A</v>
      </c>
      <c r="D9" s="133"/>
      <c r="E9" s="138" t="s">
        <v>377</v>
      </c>
      <c r="F9" s="133"/>
      <c r="G9" s="7"/>
      <c r="H9" s="7"/>
      <c r="I9" s="7"/>
      <c r="J9" s="7"/>
      <c r="K9" s="7"/>
      <c r="L9" s="7"/>
      <c r="M9" s="7"/>
      <c r="N9" s="7"/>
    </row>
    <row r="10" spans="1:14" ht="15.75" customHeight="1" x14ac:dyDescent="0.3">
      <c r="A10" s="7"/>
      <c r="B10" s="127" t="s">
        <v>12</v>
      </c>
      <c r="C10" s="121" t="e">
        <f>INDEX('Производственный контроль'!A:A,MATCH('Рассылка акта'!C4&amp;C7,'Производственный контроль'!A:A,0))</f>
        <v>#N/A</v>
      </c>
      <c r="D10" s="7"/>
      <c r="E10" s="123" t="s">
        <v>376</v>
      </c>
      <c r="F10" s="123" t="s">
        <v>380</v>
      </c>
      <c r="G10" s="7"/>
      <c r="H10" s="7"/>
      <c r="I10" s="7"/>
      <c r="J10" s="7"/>
      <c r="K10" s="7"/>
      <c r="L10" s="7"/>
      <c r="M10" s="7"/>
      <c r="N10" s="7"/>
    </row>
    <row r="11" spans="1:14" ht="15.75" customHeight="1" x14ac:dyDescent="0.25">
      <c r="A11" s="7"/>
      <c r="B11" s="127" t="s">
        <v>15</v>
      </c>
      <c r="C11" s="122" t="e">
        <f>INDEX('Производственный контроль'!W:W,MATCH('Рассылка акта'!C4&amp;C7,'Производственный контроль'!A:A,0))</f>
        <v>#N/A</v>
      </c>
      <c r="D11" s="7"/>
      <c r="E11" s="139" t="s">
        <v>371</v>
      </c>
      <c r="F11" s="139" t="s">
        <v>383</v>
      </c>
      <c r="G11" s="7"/>
      <c r="H11" s="7"/>
      <c r="I11" s="7"/>
      <c r="J11" s="7"/>
      <c r="K11" s="7"/>
      <c r="L11" s="7"/>
      <c r="M11" s="7"/>
      <c r="N11" s="7"/>
    </row>
    <row r="12" spans="1:14" ht="15.75" customHeight="1" x14ac:dyDescent="0.25">
      <c r="A12" s="7"/>
      <c r="B12" s="127" t="s">
        <v>29</v>
      </c>
      <c r="C12" s="122" t="e">
        <f>INDEX('Производственный контроль'!AK:AK,MATCH('Рассылка акта'!C4&amp;C7,'Производственный контроль'!A:A,0))</f>
        <v>#N/A</v>
      </c>
      <c r="D12" s="7"/>
      <c r="E12" s="139" t="s">
        <v>378</v>
      </c>
      <c r="F12" s="139" t="s">
        <v>381</v>
      </c>
      <c r="G12" s="7"/>
      <c r="H12" s="7"/>
      <c r="I12" s="7"/>
      <c r="J12" s="7"/>
      <c r="K12" s="7"/>
      <c r="L12" s="7"/>
      <c r="M12" s="7"/>
      <c r="N12" s="7"/>
    </row>
    <row r="13" spans="1:14" ht="15.75" customHeight="1" x14ac:dyDescent="0.25">
      <c r="A13" s="7"/>
      <c r="B13" s="127" t="s">
        <v>32</v>
      </c>
      <c r="C13" s="122" t="e">
        <f>INDEX('Производственный контроль'!AN:AN,MATCH('Рассылка акта'!C4&amp;C7,'Производственный контроль'!A:A,0))</f>
        <v>#N/A</v>
      </c>
      <c r="D13" s="7"/>
      <c r="E13" s="139"/>
      <c r="F13" s="139"/>
      <c r="G13" s="7"/>
      <c r="H13" s="7"/>
      <c r="I13" s="7"/>
      <c r="J13" s="7"/>
      <c r="K13" s="7"/>
      <c r="L13" s="7"/>
      <c r="M13" s="7"/>
      <c r="N13" s="7"/>
    </row>
    <row r="14" spans="1:14" ht="15.75" customHeight="1" x14ac:dyDescent="0.25">
      <c r="A14" s="7"/>
      <c r="B14" s="127" t="s">
        <v>33</v>
      </c>
      <c r="C14" s="121" t="e">
        <f>INDEX('Производственный контроль'!AO:AO,MATCH('Рассылка акта'!C4&amp;C7,'Производственный контроль'!A:A,0))</f>
        <v>#N/A</v>
      </c>
      <c r="D14" s="7"/>
      <c r="E14" s="139"/>
      <c r="F14" s="139"/>
      <c r="G14" s="7"/>
      <c r="H14" s="7"/>
      <c r="I14" s="7"/>
      <c r="J14" s="7"/>
      <c r="K14" s="7"/>
      <c r="L14" s="7"/>
      <c r="M14" s="7"/>
      <c r="N14" s="7"/>
    </row>
    <row r="15" spans="1:14" ht="15.75" customHeight="1" x14ac:dyDescent="0.25">
      <c r="A15" s="7"/>
      <c r="B15" s="127" t="s">
        <v>34</v>
      </c>
      <c r="C15" s="121" t="e">
        <f>INDEX('Производственный контроль'!AQ:AQ,MATCH('Рассылка акта'!C4&amp;C7,'Производственный контроль'!A:A,0))</f>
        <v>#N/A</v>
      </c>
      <c r="D15" s="7"/>
      <c r="E15" s="139"/>
      <c r="F15" s="139"/>
      <c r="G15" s="7"/>
      <c r="H15" s="7"/>
      <c r="I15" s="7"/>
      <c r="J15" s="7"/>
      <c r="K15" s="7"/>
      <c r="L15" s="7"/>
      <c r="M15" s="7"/>
      <c r="N15" s="7"/>
    </row>
    <row r="16" spans="1:14" ht="13.5" customHeight="1" x14ac:dyDescent="0.25">
      <c r="A16" s="7"/>
      <c r="B16" s="128" t="s">
        <v>365</v>
      </c>
      <c r="C16" s="124" t="e">
        <f>INDEX('Производственный контроль'!AX:AX,MATCH('Рассылка акта'!C4&amp;C7,'Производственный контроль'!A:A,0))</f>
        <v>#N/A</v>
      </c>
      <c r="D16" s="7"/>
      <c r="E16" s="139"/>
      <c r="F16" s="139"/>
      <c r="G16" s="7"/>
      <c r="H16" s="7"/>
      <c r="I16" s="7"/>
      <c r="J16" s="7"/>
      <c r="K16" s="7"/>
      <c r="L16" s="7"/>
      <c r="M16" s="7"/>
      <c r="N16" s="7"/>
    </row>
    <row r="17" spans="1:14" ht="13.5" customHeight="1" x14ac:dyDescent="0.25">
      <c r="A17" s="7"/>
      <c r="B17" s="129" t="s">
        <v>366</v>
      </c>
      <c r="C17" s="125" t="e">
        <f>INDEX('Производственный контроль'!AY:AY,MATCH('Рассылка акта'!C4&amp;C7,'Производственный контроль'!A:A,0))</f>
        <v>#N/A</v>
      </c>
      <c r="D17" s="7"/>
      <c r="E17" s="139"/>
      <c r="F17" s="139"/>
      <c r="G17" s="7"/>
      <c r="H17" s="7"/>
      <c r="I17" s="7"/>
      <c r="J17" s="7"/>
      <c r="K17" s="7"/>
      <c r="L17" s="7"/>
      <c r="M17" s="7"/>
      <c r="N17" s="7"/>
    </row>
    <row r="18" spans="1:14" ht="13.5" customHeight="1" x14ac:dyDescent="0.25">
      <c r="A18" s="7"/>
      <c r="B18" s="129" t="s">
        <v>367</v>
      </c>
      <c r="C18" s="125" t="e">
        <f>INDEX('Производственный контроль'!AZ:AZ,MATCH('Рассылка акта'!C4&amp;C7,'Производственный контроль'!A:A,0))</f>
        <v>#N/A</v>
      </c>
      <c r="D18" s="7"/>
      <c r="E18" s="139"/>
      <c r="F18" s="139"/>
      <c r="G18" s="7"/>
      <c r="H18" s="7"/>
      <c r="I18" s="7"/>
      <c r="J18" s="7"/>
      <c r="K18" s="7"/>
      <c r="L18" s="7"/>
      <c r="M18" s="7"/>
      <c r="N18" s="7"/>
    </row>
    <row r="19" spans="1:14" ht="13.5" customHeight="1" x14ac:dyDescent="0.25">
      <c r="A19" s="7"/>
      <c r="B19" s="130" t="s">
        <v>368</v>
      </c>
      <c r="C19" s="126" t="e">
        <f>INDEX('Производственный контроль'!BA:BA,MATCH('Рассылка акта'!C4&amp;C7,'Производственный контроль'!A:A,0))</f>
        <v>#N/A</v>
      </c>
      <c r="D19" s="7"/>
      <c r="E19" s="139"/>
      <c r="F19" s="139"/>
      <c r="G19" s="7"/>
      <c r="H19" s="7"/>
      <c r="I19" s="7"/>
      <c r="J19" s="7"/>
      <c r="K19" s="7"/>
      <c r="L19" s="7"/>
      <c r="M19" s="7"/>
      <c r="N19" s="7"/>
    </row>
    <row r="20" spans="1:14" ht="14.25" customHeight="1" x14ac:dyDescent="0.25">
      <c r="A20" s="7"/>
      <c r="B20" s="7"/>
      <c r="C20" s="7"/>
      <c r="D20" s="7"/>
      <c r="E20" s="139"/>
      <c r="F20" s="139"/>
      <c r="G20" s="7"/>
      <c r="H20" s="7"/>
      <c r="I20" s="7"/>
      <c r="J20" s="7"/>
      <c r="K20" s="7"/>
      <c r="L20" s="7"/>
      <c r="M20" s="7"/>
      <c r="N20" s="7"/>
    </row>
    <row r="21" spans="1:14" ht="14.25" customHeight="1" x14ac:dyDescent="0.25">
      <c r="A21" s="7"/>
      <c r="B21" s="7"/>
      <c r="C21" s="7"/>
      <c r="D21" s="7"/>
      <c r="E21" s="139"/>
      <c r="F21" s="139"/>
      <c r="G21" s="7"/>
      <c r="H21" s="7"/>
      <c r="I21" s="7"/>
      <c r="J21" s="7"/>
      <c r="K21" s="7"/>
      <c r="L21" s="7"/>
      <c r="M21" s="7"/>
      <c r="N21" s="7"/>
    </row>
    <row r="22" spans="1:14" ht="18.75" x14ac:dyDescent="0.3">
      <c r="A22" s="7"/>
      <c r="B22" s="172" t="s">
        <v>379</v>
      </c>
      <c r="C22" s="172"/>
      <c r="D22" s="7"/>
      <c r="E22" s="139"/>
      <c r="F22" s="139"/>
      <c r="G22" s="7"/>
      <c r="H22" s="7"/>
      <c r="I22" s="7"/>
      <c r="J22" s="7"/>
      <c r="K22" s="7"/>
      <c r="L22" s="7"/>
      <c r="M22" s="7"/>
      <c r="N22" s="7"/>
    </row>
    <row r="23" spans="1:14" ht="15" customHeight="1" x14ac:dyDescent="0.25">
      <c r="A23" s="7"/>
      <c r="B23" s="164" t="e">
        <f>VLOOKUP(INDEX('Производственный контроль'!F:F,MATCH('Рассылка акта'!C4,'Производственный контроль'!T:T,0)),E:F,2,0)</f>
        <v>#N/A</v>
      </c>
      <c r="C23" s="165"/>
      <c r="D23" s="7"/>
      <c r="E23" s="139"/>
      <c r="F23" s="139"/>
      <c r="G23" s="7"/>
      <c r="H23" s="7"/>
      <c r="I23" s="7"/>
      <c r="J23" s="7"/>
      <c r="K23" s="7"/>
      <c r="L23" s="7"/>
      <c r="M23" s="7"/>
      <c r="N23" s="7"/>
    </row>
    <row r="24" spans="1:14" ht="15" customHeight="1" x14ac:dyDescent="0.25">
      <c r="A24" s="7"/>
      <c r="B24" s="166"/>
      <c r="C24" s="167"/>
      <c r="D24" s="7"/>
      <c r="E24" s="139"/>
      <c r="F24" s="139"/>
      <c r="G24" s="7"/>
      <c r="H24" s="7"/>
      <c r="I24" s="7"/>
      <c r="J24" s="7"/>
      <c r="K24" s="7"/>
      <c r="L24" s="7"/>
      <c r="M24" s="7"/>
      <c r="N24" s="7"/>
    </row>
    <row r="25" spans="1:14" ht="15" customHeight="1" x14ac:dyDescent="0.25">
      <c r="A25" s="7"/>
      <c r="B25" s="168"/>
      <c r="C25" s="169"/>
      <c r="D25" s="7"/>
      <c r="E25" s="139"/>
      <c r="F25" s="139"/>
      <c r="G25" s="7"/>
      <c r="H25" s="7"/>
      <c r="I25" s="7"/>
      <c r="J25" s="7"/>
      <c r="K25" s="7"/>
      <c r="L25" s="7"/>
      <c r="M25" s="7"/>
      <c r="N25" s="7"/>
    </row>
    <row r="26" spans="1:14" x14ac:dyDescent="0.25">
      <c r="A26" s="7"/>
      <c r="B26" s="7"/>
      <c r="C26" s="7"/>
      <c r="D26" s="7"/>
      <c r="E26" s="139"/>
      <c r="F26" s="139"/>
      <c r="G26" s="7"/>
      <c r="H26" s="7"/>
      <c r="I26" s="7"/>
      <c r="J26" s="7"/>
      <c r="K26" s="7"/>
      <c r="L26" s="7"/>
      <c r="M26" s="7"/>
      <c r="N26" s="7"/>
    </row>
    <row r="27" spans="1:14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</row>
    <row r="28" spans="1:14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</row>
    <row r="29" spans="1:14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</row>
    <row r="30" spans="1:14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</row>
  </sheetData>
  <mergeCells count="3">
    <mergeCell ref="B23:C25"/>
    <mergeCell ref="B2:C2"/>
    <mergeCell ref="B22:C22"/>
  </mergeCells>
  <pageMargins left="0.7" right="0.7" top="0.75" bottom="0.75" header="0.3" footer="0.3"/>
  <pageSetup paperSize="9" orientation="portrait" r:id="rId1"/>
  <customProperties>
    <customPr name="_pios_id" r:id="rId2"/>
  </customPropertie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FFCCFF"/>
  </sheetPr>
  <dimension ref="A1:R256"/>
  <sheetViews>
    <sheetView topLeftCell="A58" zoomScale="70" zoomScaleNormal="70" zoomScaleSheetLayoutView="85" zoomScalePageLayoutView="55" workbookViewId="0">
      <selection activeCell="D72" sqref="D72"/>
    </sheetView>
  </sheetViews>
  <sheetFormatPr defaultColWidth="9.140625" defaultRowHeight="15" outlineLevelRow="1" x14ac:dyDescent="0.25"/>
  <cols>
    <col min="1" max="1" width="5.140625" style="48" customWidth="1"/>
    <col min="2" max="2" width="5.5703125" style="48" customWidth="1"/>
    <col min="3" max="3" width="12.28515625" style="48" customWidth="1"/>
    <col min="4" max="4" width="16" style="48" customWidth="1"/>
    <col min="5" max="5" width="18.140625" style="48" customWidth="1"/>
    <col min="6" max="6" width="21.42578125" style="48" customWidth="1"/>
    <col min="7" max="7" width="15.85546875" style="48" customWidth="1"/>
    <col min="8" max="8" width="10.5703125" style="48" customWidth="1"/>
    <col min="9" max="9" width="12.7109375" style="48" customWidth="1"/>
    <col min="10" max="10" width="22.85546875" style="48" customWidth="1"/>
    <col min="11" max="11" width="8.28515625" style="48" customWidth="1"/>
    <col min="12" max="12" width="6.42578125" style="48" customWidth="1"/>
    <col min="13" max="17" width="9.140625" style="48"/>
    <col min="18" max="18" width="18.5703125" style="48" customWidth="1"/>
    <col min="19" max="16384" width="9.140625" style="48"/>
  </cols>
  <sheetData>
    <row r="1" spans="1:18" ht="15.75" x14ac:dyDescent="0.25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</row>
    <row r="2" spans="1:18" ht="15.75" x14ac:dyDescent="0.25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</row>
    <row r="3" spans="1:18" ht="45.75" customHeight="1" x14ac:dyDescent="0.25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</row>
    <row r="4" spans="1:18" ht="45.75" customHeight="1" x14ac:dyDescent="0.25">
      <c r="A4" s="49"/>
      <c r="B4" s="49"/>
      <c r="C4" s="49"/>
      <c r="D4" s="49"/>
      <c r="E4" s="49"/>
      <c r="F4" s="49"/>
      <c r="G4" s="49"/>
      <c r="H4" s="49"/>
      <c r="I4" s="49"/>
      <c r="J4" s="49"/>
      <c r="K4" s="49"/>
      <c r="M4" s="178" t="s">
        <v>107</v>
      </c>
      <c r="N4" s="178"/>
      <c r="O4" s="178"/>
      <c r="P4" s="178"/>
      <c r="Q4" s="178"/>
      <c r="R4" s="178"/>
    </row>
    <row r="5" spans="1:18" ht="18" customHeight="1" x14ac:dyDescent="0.25">
      <c r="A5" s="68"/>
      <c r="B5" s="69"/>
      <c r="C5" s="70"/>
      <c r="D5" s="70"/>
      <c r="E5" s="71"/>
      <c r="F5" s="72" t="s">
        <v>74</v>
      </c>
      <c r="G5" s="70"/>
      <c r="H5" s="70"/>
      <c r="I5" s="70"/>
      <c r="J5" s="70"/>
      <c r="K5" s="69"/>
      <c r="L5" s="46">
        <v>1</v>
      </c>
      <c r="M5" s="179" t="s">
        <v>341</v>
      </c>
      <c r="N5" s="179"/>
      <c r="O5" s="179"/>
      <c r="P5" s="179"/>
      <c r="Q5" s="179"/>
      <c r="R5" s="179"/>
    </row>
    <row r="6" spans="1:18" ht="20.25" customHeight="1" x14ac:dyDescent="0.25">
      <c r="A6" s="68"/>
      <c r="B6" s="69"/>
      <c r="C6" s="70"/>
      <c r="D6" s="70"/>
      <c r="E6" s="73"/>
      <c r="F6" s="74" t="s">
        <v>75</v>
      </c>
      <c r="G6" s="70"/>
      <c r="H6" s="70"/>
      <c r="I6" s="70"/>
      <c r="J6" s="70"/>
      <c r="K6" s="69"/>
      <c r="M6" s="179"/>
      <c r="N6" s="179"/>
      <c r="O6" s="179"/>
      <c r="P6" s="179"/>
      <c r="Q6" s="179"/>
      <c r="R6" s="179"/>
    </row>
    <row r="7" spans="1:18" ht="18" customHeight="1" x14ac:dyDescent="0.25">
      <c r="A7" s="68"/>
      <c r="B7" s="69"/>
      <c r="C7" s="70"/>
      <c r="D7" s="70"/>
      <c r="E7" s="71"/>
      <c r="F7" s="75" t="s">
        <v>76</v>
      </c>
      <c r="G7" s="70"/>
      <c r="H7" s="70"/>
      <c r="I7" s="70"/>
      <c r="J7" s="70"/>
      <c r="K7" s="69"/>
      <c r="L7" s="46">
        <v>2</v>
      </c>
      <c r="M7" s="188" t="s">
        <v>385</v>
      </c>
      <c r="N7" s="188"/>
      <c r="O7" s="188"/>
      <c r="P7" s="188"/>
      <c r="Q7" s="188"/>
      <c r="R7" s="188"/>
    </row>
    <row r="8" spans="1:18" ht="18" customHeight="1" x14ac:dyDescent="0.25">
      <c r="A8" s="68"/>
      <c r="B8" s="69"/>
      <c r="C8" s="70"/>
      <c r="D8" s="70"/>
      <c r="E8" s="71"/>
      <c r="F8" s="75"/>
      <c r="G8" s="70"/>
      <c r="H8" s="70"/>
      <c r="I8" s="70"/>
      <c r="J8" s="70"/>
      <c r="K8" s="69"/>
      <c r="M8" s="188"/>
      <c r="N8" s="188"/>
      <c r="O8" s="188"/>
      <c r="P8" s="188"/>
      <c r="Q8" s="188"/>
      <c r="R8" s="188"/>
    </row>
    <row r="9" spans="1:18" ht="18" customHeight="1" x14ac:dyDescent="0.25">
      <c r="A9" s="68"/>
      <c r="B9" s="69"/>
      <c r="C9" s="70"/>
      <c r="D9" s="70"/>
      <c r="E9" s="71"/>
      <c r="F9" s="75"/>
      <c r="G9" s="70"/>
      <c r="H9" s="70"/>
      <c r="I9" s="70"/>
      <c r="J9" s="70"/>
      <c r="K9" s="69"/>
      <c r="L9" s="46">
        <v>3</v>
      </c>
      <c r="M9" s="175" t="s">
        <v>108</v>
      </c>
      <c r="N9" s="175"/>
      <c r="O9" s="175"/>
      <c r="P9" s="175"/>
      <c r="Q9" s="175"/>
      <c r="R9" s="175"/>
    </row>
    <row r="10" spans="1:18" ht="18" customHeight="1" x14ac:dyDescent="0.25">
      <c r="A10" s="68"/>
      <c r="B10" s="69"/>
      <c r="C10" s="70"/>
      <c r="D10" s="70"/>
      <c r="E10" s="70"/>
      <c r="F10" s="70"/>
      <c r="G10" s="70"/>
      <c r="H10" s="70"/>
      <c r="I10" s="70"/>
      <c r="J10" s="70"/>
      <c r="K10" s="69"/>
      <c r="L10" s="46">
        <v>4</v>
      </c>
      <c r="M10" s="175" t="s">
        <v>109</v>
      </c>
      <c r="N10" s="175"/>
      <c r="O10" s="175"/>
      <c r="P10" s="175"/>
      <c r="Q10" s="175"/>
      <c r="R10" s="175"/>
    </row>
    <row r="11" spans="1:18" ht="18" customHeight="1" x14ac:dyDescent="0.25">
      <c r="A11" s="68"/>
      <c r="B11" s="76" t="s">
        <v>77</v>
      </c>
      <c r="C11" s="70"/>
      <c r="D11" s="70"/>
      <c r="E11" s="70"/>
      <c r="F11" s="70"/>
      <c r="G11" s="70"/>
      <c r="H11" s="77"/>
      <c r="I11" s="77"/>
      <c r="J11" s="78" t="s">
        <v>94</v>
      </c>
      <c r="K11" s="76"/>
    </row>
    <row r="12" spans="1:18" ht="18" customHeight="1" x14ac:dyDescent="0.25">
      <c r="A12" s="68"/>
      <c r="B12" s="79" t="s">
        <v>78</v>
      </c>
      <c r="C12" s="70"/>
      <c r="D12" s="70"/>
      <c r="E12" s="70"/>
      <c r="F12" s="70"/>
      <c r="G12" s="70"/>
      <c r="H12" s="70"/>
      <c r="I12" s="70"/>
      <c r="J12" s="76" t="s">
        <v>79</v>
      </c>
      <c r="K12" s="76"/>
    </row>
    <row r="13" spans="1:18" ht="18" customHeight="1" x14ac:dyDescent="0.25">
      <c r="A13" s="68"/>
      <c r="B13" s="76" t="s">
        <v>80</v>
      </c>
      <c r="C13" s="70"/>
      <c r="D13" s="70"/>
      <c r="E13" s="70"/>
      <c r="F13" s="70"/>
      <c r="G13" s="70"/>
      <c r="H13" s="70"/>
      <c r="I13" s="70"/>
      <c r="J13" s="80"/>
      <c r="K13" s="76"/>
      <c r="L13" s="43"/>
      <c r="M13" s="43"/>
    </row>
    <row r="14" spans="1:18" ht="18" customHeight="1" x14ac:dyDescent="0.25">
      <c r="A14" s="68"/>
      <c r="B14" s="79" t="s">
        <v>78</v>
      </c>
      <c r="C14" s="70"/>
      <c r="D14" s="70"/>
      <c r="E14" s="70"/>
      <c r="F14" s="70"/>
      <c r="G14" s="70"/>
      <c r="H14" s="70"/>
      <c r="I14" s="70"/>
      <c r="J14" s="76"/>
      <c r="K14" s="76"/>
      <c r="L14" s="43"/>
      <c r="M14" s="43"/>
    </row>
    <row r="15" spans="1:18" ht="18" customHeight="1" x14ac:dyDescent="0.25">
      <c r="A15" s="68"/>
      <c r="B15" s="76" t="s">
        <v>95</v>
      </c>
      <c r="C15" s="70"/>
      <c r="D15" s="70"/>
      <c r="E15" s="70"/>
      <c r="F15" s="70"/>
      <c r="G15" s="70"/>
      <c r="H15" s="70"/>
      <c r="I15" s="70"/>
      <c r="J15" s="78" t="s">
        <v>81</v>
      </c>
      <c r="K15" s="76"/>
      <c r="L15" s="43"/>
      <c r="M15" s="43"/>
    </row>
    <row r="16" spans="1:18" ht="18" customHeight="1" x14ac:dyDescent="0.25">
      <c r="A16" s="68"/>
      <c r="B16" s="76" t="s">
        <v>96</v>
      </c>
      <c r="C16" s="70"/>
      <c r="D16" s="70"/>
      <c r="E16" s="70"/>
      <c r="F16" s="70"/>
      <c r="G16" s="70"/>
      <c r="H16" s="70"/>
      <c r="I16" s="70"/>
      <c r="J16" s="78" t="s">
        <v>82</v>
      </c>
      <c r="K16" s="76"/>
      <c r="L16" s="43"/>
      <c r="M16" s="43"/>
    </row>
    <row r="17" spans="1:13" ht="18" customHeight="1" x14ac:dyDescent="0.25">
      <c r="A17" s="68"/>
      <c r="B17" s="76" t="s">
        <v>97</v>
      </c>
      <c r="C17" s="70"/>
      <c r="D17" s="70"/>
      <c r="E17" s="70"/>
      <c r="F17" s="70"/>
      <c r="G17" s="70"/>
      <c r="H17" s="70"/>
      <c r="I17" s="70"/>
      <c r="J17" s="81" t="s">
        <v>92</v>
      </c>
      <c r="K17" s="76"/>
      <c r="L17" s="43"/>
      <c r="M17" s="43"/>
    </row>
    <row r="18" spans="1:13" ht="18" customHeight="1" x14ac:dyDescent="0.25">
      <c r="A18" s="68"/>
      <c r="B18" s="76" t="s">
        <v>83</v>
      </c>
      <c r="C18" s="70"/>
      <c r="D18" s="70"/>
      <c r="E18" s="70"/>
      <c r="F18" s="70"/>
      <c r="G18" s="70"/>
      <c r="H18" s="70"/>
      <c r="I18" s="70"/>
      <c r="J18" s="70"/>
      <c r="K18" s="76"/>
      <c r="L18" s="43"/>
      <c r="M18" s="43"/>
    </row>
    <row r="19" spans="1:13" ht="18" customHeight="1" x14ac:dyDescent="0.25">
      <c r="A19" s="68"/>
      <c r="B19" s="79" t="s">
        <v>84</v>
      </c>
      <c r="C19" s="70"/>
      <c r="D19" s="70"/>
      <c r="E19" s="70"/>
      <c r="F19" s="70"/>
      <c r="G19" s="70"/>
      <c r="H19" s="70"/>
      <c r="I19" s="70"/>
      <c r="J19" s="70"/>
      <c r="K19" s="76"/>
      <c r="L19" s="43"/>
      <c r="M19" s="43"/>
    </row>
    <row r="20" spans="1:13" ht="15.75" x14ac:dyDescent="0.25">
      <c r="A20" s="68"/>
      <c r="B20" s="79"/>
      <c r="C20" s="70"/>
      <c r="D20" s="70"/>
      <c r="E20" s="70"/>
      <c r="F20" s="70"/>
      <c r="G20" s="70"/>
      <c r="H20" s="70"/>
      <c r="I20" s="70"/>
      <c r="J20" s="70"/>
      <c r="K20" s="76"/>
      <c r="L20" s="43"/>
      <c r="M20" s="43"/>
    </row>
    <row r="21" spans="1:13" ht="15.75" x14ac:dyDescent="0.25">
      <c r="A21" s="68"/>
      <c r="B21" s="79"/>
      <c r="C21" s="70"/>
      <c r="D21" s="70"/>
      <c r="E21" s="70"/>
      <c r="F21" s="70"/>
      <c r="G21" s="70"/>
      <c r="H21" s="70"/>
      <c r="I21" s="70"/>
      <c r="J21" s="70"/>
      <c r="K21" s="76"/>
      <c r="L21" s="43"/>
      <c r="M21" s="43"/>
    </row>
    <row r="22" spans="1:13" ht="15.75" x14ac:dyDescent="0.25">
      <c r="A22" s="68"/>
      <c r="B22" s="79"/>
      <c r="C22" s="70"/>
      <c r="D22" s="70"/>
      <c r="E22" s="70"/>
      <c r="F22" s="70"/>
      <c r="G22" s="70"/>
      <c r="H22" s="70"/>
      <c r="I22" s="70"/>
      <c r="J22" s="70"/>
      <c r="K22" s="76"/>
      <c r="L22" s="43"/>
      <c r="M22" s="43"/>
    </row>
    <row r="23" spans="1:13" ht="15.75" x14ac:dyDescent="0.25">
      <c r="A23" s="52"/>
      <c r="B23" s="53"/>
      <c r="C23" s="54"/>
      <c r="D23" s="54"/>
      <c r="E23" s="54"/>
      <c r="F23" s="54"/>
      <c r="G23" s="54"/>
      <c r="H23" s="54"/>
      <c r="I23" s="54"/>
      <c r="J23" s="54"/>
      <c r="K23" s="53"/>
      <c r="L23" s="43"/>
      <c r="M23" s="43"/>
    </row>
    <row r="24" spans="1:13" ht="16.5" x14ac:dyDescent="0.25">
      <c r="A24" s="52"/>
      <c r="B24" s="53"/>
      <c r="C24" s="54"/>
      <c r="D24" s="55"/>
      <c r="E24" s="54"/>
      <c r="F24" s="58" t="s">
        <v>127</v>
      </c>
      <c r="G24" s="56">
        <f>$C$71</f>
        <v>0</v>
      </c>
      <c r="H24" s="174" t="s">
        <v>85</v>
      </c>
      <c r="I24" s="174"/>
      <c r="J24" s="57" t="str">
        <f>IFERROR(INDEX(C71:C250,COUNTA(C71:C250)),"0")</f>
        <v>0</v>
      </c>
      <c r="K24" s="53"/>
      <c r="L24" s="43"/>
      <c r="M24" s="45"/>
    </row>
    <row r="25" spans="1:13" ht="18.75" x14ac:dyDescent="0.3">
      <c r="A25" s="52"/>
      <c r="B25" s="53"/>
      <c r="C25" s="54"/>
      <c r="D25" s="54"/>
      <c r="E25" s="52"/>
      <c r="F25" s="83" t="s">
        <v>86</v>
      </c>
      <c r="G25" s="59" t="str">
        <f>IFERROR(INDEX('Производственный контроль'!AN:AN,MATCH('Протокол исследования'!$G$24,'Производственный контроль'!T:T,0)),"―")</f>
        <v>―</v>
      </c>
      <c r="H25" s="54"/>
      <c r="I25" s="54"/>
      <c r="J25" s="54"/>
      <c r="K25" s="53"/>
      <c r="L25" s="43"/>
      <c r="M25" s="43"/>
    </row>
    <row r="26" spans="1:13" ht="15.75" x14ac:dyDescent="0.25">
      <c r="A26" s="52"/>
      <c r="B26" s="53"/>
      <c r="C26" s="54"/>
      <c r="D26" s="54"/>
      <c r="E26" s="52"/>
      <c r="F26" s="58"/>
      <c r="G26" s="59"/>
      <c r="H26" s="54"/>
      <c r="I26" s="54"/>
      <c r="J26" s="54"/>
      <c r="K26" s="53"/>
      <c r="L26" s="43"/>
      <c r="M26" s="43"/>
    </row>
    <row r="27" spans="1:13" ht="15.75" x14ac:dyDescent="0.25">
      <c r="A27" s="52"/>
      <c r="B27" s="53"/>
      <c r="C27" s="54"/>
      <c r="D27" s="54"/>
      <c r="E27" s="54"/>
      <c r="F27" s="54"/>
      <c r="G27" s="71"/>
      <c r="H27" s="71"/>
      <c r="I27" s="71"/>
      <c r="J27" s="78"/>
      <c r="K27" s="69"/>
      <c r="L27" s="46"/>
      <c r="M27" s="46"/>
    </row>
    <row r="28" spans="1:13" ht="15.75" x14ac:dyDescent="0.25">
      <c r="A28" s="60"/>
      <c r="B28" s="53"/>
      <c r="C28" s="54"/>
      <c r="D28" s="54"/>
      <c r="E28" s="61"/>
      <c r="F28" s="61"/>
      <c r="G28" s="62"/>
      <c r="H28" s="62"/>
      <c r="I28" s="62"/>
      <c r="J28" s="54"/>
      <c r="K28" s="53"/>
      <c r="L28" s="46"/>
      <c r="M28" s="46"/>
    </row>
    <row r="29" spans="1:13" ht="24" customHeight="1" x14ac:dyDescent="0.25">
      <c r="A29" s="60"/>
      <c r="B29" s="84">
        <v>1</v>
      </c>
      <c r="C29" s="85" t="s">
        <v>87</v>
      </c>
      <c r="D29" s="86"/>
      <c r="E29" s="86"/>
      <c r="F29" s="87" t="str">
        <f>IFERROR(INDEX('Производственный контроль'!G:G,MATCH('Протокол исследования'!$G$24,'Производственный контроль'!$T:$T,0)),"―")</f>
        <v>―</v>
      </c>
      <c r="G29" s="88"/>
      <c r="H29" s="88"/>
      <c r="I29" s="88"/>
      <c r="J29" s="89"/>
      <c r="K29" s="60"/>
    </row>
    <row r="30" spans="1:13" ht="24" customHeight="1" x14ac:dyDescent="0.25">
      <c r="A30" s="60"/>
      <c r="B30" s="176">
        <v>2</v>
      </c>
      <c r="C30" s="180" t="s">
        <v>56</v>
      </c>
      <c r="D30" s="181"/>
      <c r="E30" s="181"/>
      <c r="F30" s="184" t="str">
        <f>IFERROR(INDEX('Производственный контроль'!L:L,MATCH('Протокол исследования'!$G$24,'Производственный контроль'!$T:$T,0)),"―")</f>
        <v>―</v>
      </c>
      <c r="G30" s="184"/>
      <c r="H30" s="184"/>
      <c r="I30" s="184"/>
      <c r="J30" s="185"/>
      <c r="K30" s="60"/>
    </row>
    <row r="31" spans="1:13" ht="24" customHeight="1" x14ac:dyDescent="0.25">
      <c r="A31" s="60"/>
      <c r="B31" s="177"/>
      <c r="C31" s="182"/>
      <c r="D31" s="183"/>
      <c r="E31" s="183"/>
      <c r="F31" s="186"/>
      <c r="G31" s="186"/>
      <c r="H31" s="186"/>
      <c r="I31" s="186"/>
      <c r="J31" s="187"/>
      <c r="K31" s="60"/>
    </row>
    <row r="32" spans="1:13" ht="24" customHeight="1" x14ac:dyDescent="0.25">
      <c r="A32" s="60"/>
      <c r="B32" s="90">
        <v>3</v>
      </c>
      <c r="C32" s="85" t="s">
        <v>7</v>
      </c>
      <c r="D32" s="91"/>
      <c r="E32" s="91"/>
      <c r="F32" s="92" t="str">
        <f>IFERROR(INDEX('Производственный контроль'!J:J,MATCH('Протокол исследования'!$G$24,'Производственный контроль'!$T:$T,0)),"―")</f>
        <v>―</v>
      </c>
      <c r="G32" s="92"/>
      <c r="H32" s="92"/>
      <c r="I32" s="92"/>
      <c r="J32" s="93"/>
      <c r="K32" s="60"/>
    </row>
    <row r="33" spans="1:11" ht="24" customHeight="1" x14ac:dyDescent="0.25">
      <c r="A33" s="60"/>
      <c r="B33" s="90">
        <v>4</v>
      </c>
      <c r="C33" s="85" t="s">
        <v>112</v>
      </c>
      <c r="D33" s="91"/>
      <c r="E33" s="91"/>
      <c r="F33" s="92" t="str">
        <f>IFERROR(INDEX('Производственный контроль'!M:M,MATCH('Протокол исследования'!$G$24,'Производственный контроль'!$T:$T,0)),"―")</f>
        <v>―</v>
      </c>
      <c r="G33" s="92"/>
      <c r="H33" s="92"/>
      <c r="I33" s="92"/>
      <c r="J33" s="93"/>
      <c r="K33" s="60"/>
    </row>
    <row r="34" spans="1:11" ht="24" customHeight="1" x14ac:dyDescent="0.25">
      <c r="A34" s="60"/>
      <c r="B34" s="90">
        <v>5</v>
      </c>
      <c r="C34" s="85" t="s">
        <v>10</v>
      </c>
      <c r="D34" s="86"/>
      <c r="E34" s="86"/>
      <c r="F34" s="87" t="str">
        <f>IFERROR(INDEX('Производственный контроль'!Q:Q,MATCH('Протокол исследования'!$G$24,'Производственный контроль'!$T:$T,0)),"―")</f>
        <v>―</v>
      </c>
      <c r="G34" s="88"/>
      <c r="H34" s="88"/>
      <c r="I34" s="88"/>
      <c r="J34" s="89"/>
      <c r="K34" s="60"/>
    </row>
    <row r="35" spans="1:11" ht="24" customHeight="1" x14ac:dyDescent="0.25">
      <c r="A35" s="60"/>
      <c r="B35" s="90">
        <v>6</v>
      </c>
      <c r="C35" s="85" t="s">
        <v>5</v>
      </c>
      <c r="D35" s="86"/>
      <c r="E35" s="86"/>
      <c r="F35" s="87" t="str">
        <f>IFERROR(INDEX('Производственный контроль'!H:H,MATCH('Протокол исследования'!$G$24,'Производственный контроль'!$T:$T,0)),"―")</f>
        <v>―</v>
      </c>
      <c r="G35" s="88"/>
      <c r="H35" s="88"/>
      <c r="I35" s="88"/>
      <c r="J35" s="89"/>
      <c r="K35" s="60"/>
    </row>
    <row r="36" spans="1:11" ht="24" customHeight="1" x14ac:dyDescent="0.25">
      <c r="A36" s="60"/>
      <c r="B36" s="90">
        <v>7</v>
      </c>
      <c r="C36" s="85" t="s">
        <v>114</v>
      </c>
      <c r="D36" s="86"/>
      <c r="E36" s="86"/>
      <c r="F36" s="94" t="str">
        <f>IFERROR(INDEX('Производственный контроль'!U:U,MATCH('Протокол исследования'!$G$24,'Производственный контроль'!$T:$T,0)),"―")</f>
        <v>―</v>
      </c>
      <c r="G36" s="88" t="s">
        <v>106</v>
      </c>
      <c r="H36" s="88"/>
      <c r="I36" s="88"/>
      <c r="J36" s="95" t="str">
        <f>IFERROR(INDEX('Производственный контроль'!AZ:AZ,MATCH('Протокол исследования'!$G$24,'Производственный контроль'!$T:$T,0)),"―")</f>
        <v>―</v>
      </c>
      <c r="K36" s="60"/>
    </row>
    <row r="37" spans="1:11" ht="24" customHeight="1" x14ac:dyDescent="0.25">
      <c r="A37" s="60"/>
      <c r="B37" s="90">
        <v>8</v>
      </c>
      <c r="C37" s="85" t="s">
        <v>115</v>
      </c>
      <c r="D37" s="86"/>
      <c r="E37" s="86"/>
      <c r="F37" s="96" t="str">
        <f>IFERROR(INDEX('Производственный контроль'!V:V,MATCH('Протокол исследования'!$G$24,'Производственный контроль'!$T:$T,0)),"―")</f>
        <v>―</v>
      </c>
      <c r="G37" s="97" t="str">
        <f>IFERROR(INDEX('Производственный контроль'!X:X,MATCH('Протокол исследования'!$G$24,'Производственный контроль'!$T:$T,0)),"―")</f>
        <v>―</v>
      </c>
      <c r="H37" s="88"/>
      <c r="I37" s="88"/>
      <c r="J37" s="89"/>
      <c r="K37" s="60"/>
    </row>
    <row r="38" spans="1:11" ht="24" customHeight="1" x14ac:dyDescent="0.25">
      <c r="A38" s="60"/>
      <c r="B38" s="90">
        <v>9</v>
      </c>
      <c r="C38" s="85" t="s">
        <v>15</v>
      </c>
      <c r="D38" s="86"/>
      <c r="E38" s="86"/>
      <c r="F38" s="96" t="str">
        <f>IFERROR(INDEX('Производственный контроль'!W:W,MATCH('Протокол исследования'!$G$24,'Производственный контроль'!$T:$T,0)),"―")</f>
        <v>―</v>
      </c>
      <c r="G38" s="97"/>
      <c r="H38" s="88"/>
      <c r="I38" s="88"/>
      <c r="J38" s="89"/>
      <c r="K38" s="60"/>
    </row>
    <row r="39" spans="1:11" ht="24" customHeight="1" x14ac:dyDescent="0.25">
      <c r="A39" s="60"/>
      <c r="B39" s="90">
        <v>10</v>
      </c>
      <c r="C39" s="85" t="s">
        <v>122</v>
      </c>
      <c r="D39" s="86"/>
      <c r="E39" s="86"/>
      <c r="F39" s="88" t="s">
        <v>88</v>
      </c>
      <c r="G39" s="97">
        <f>$C$71</f>
        <v>0</v>
      </c>
      <c r="H39" s="88" t="s">
        <v>89</v>
      </c>
      <c r="I39" s="88"/>
      <c r="J39" s="89" t="str">
        <f>IFERROR(INDEX(C71:C250,COUNTA(C71:C250)),"―")</f>
        <v>―</v>
      </c>
      <c r="K39" s="60"/>
    </row>
    <row r="40" spans="1:11" ht="24" customHeight="1" x14ac:dyDescent="0.25">
      <c r="A40" s="60"/>
      <c r="B40" s="90">
        <v>11</v>
      </c>
      <c r="C40" s="85" t="s">
        <v>124</v>
      </c>
      <c r="D40" s="86"/>
      <c r="E40" s="86"/>
      <c r="F40" s="87" t="str">
        <f>IFERROR(INDEX('Производственный контроль'!Y:Y,MATCH('Протокол исследования'!$G$24,'Производственный контроль'!$T:$T,0)),"―")</f>
        <v>―</v>
      </c>
      <c r="G40" s="88"/>
      <c r="H40" s="88"/>
      <c r="I40" s="88"/>
      <c r="J40" s="89"/>
      <c r="K40" s="60"/>
    </row>
    <row r="41" spans="1:11" ht="24" customHeight="1" x14ac:dyDescent="0.25">
      <c r="A41" s="60"/>
      <c r="B41" s="90">
        <v>12</v>
      </c>
      <c r="C41" s="99" t="s">
        <v>123</v>
      </c>
      <c r="D41" s="100"/>
      <c r="E41" s="86"/>
      <c r="F41" s="87" t="str">
        <f>IFERROR(INDEX('Производственный контроль'!AB:AB,MATCH('Протокол исследования'!$G$24,'Производственный контроль'!$T:$T,0)),"―")</f>
        <v>―</v>
      </c>
      <c r="G41" s="88"/>
      <c r="H41" s="88"/>
      <c r="I41" s="88"/>
      <c r="J41" s="89"/>
      <c r="K41" s="60"/>
    </row>
    <row r="42" spans="1:11" ht="24" customHeight="1" x14ac:dyDescent="0.25">
      <c r="A42" s="60"/>
      <c r="B42" s="90">
        <v>13</v>
      </c>
      <c r="C42" s="85" t="s">
        <v>118</v>
      </c>
      <c r="D42" s="86"/>
      <c r="E42" s="86"/>
      <c r="F42" s="105" t="str">
        <f>IFERROR(INDEX('Производственный контроль'!D:D,MATCH('Протокол исследования'!$G$24,'Производственный контроль'!$T:$T,0)),"―")</f>
        <v>―</v>
      </c>
      <c r="G42" s="88"/>
      <c r="H42" s="88"/>
      <c r="I42" s="88"/>
      <c r="J42" s="89"/>
      <c r="K42" s="60"/>
    </row>
    <row r="43" spans="1:11" ht="24" customHeight="1" x14ac:dyDescent="0.25">
      <c r="A43" s="60"/>
      <c r="B43" s="90">
        <v>14</v>
      </c>
      <c r="C43" s="85" t="s">
        <v>117</v>
      </c>
      <c r="D43" s="86"/>
      <c r="E43" s="86"/>
      <c r="F43" s="88" t="s">
        <v>88</v>
      </c>
      <c r="G43" s="107" t="str">
        <f>IFERROR(INDEX('Производственный контроль'!AK:AK,MATCH('Протокол исследования'!$G$24,'Производственный контроль'!$T:$T,0)),"―")</f>
        <v>―</v>
      </c>
      <c r="H43" s="88" t="s">
        <v>89</v>
      </c>
      <c r="I43" s="88"/>
      <c r="J43" s="106" t="str">
        <f>IFERROR(INDEX('Производственный контроль'!AN:AN,MATCH('Протокол исследования'!$G$24,'Производственный контроль'!$T:$T,0)),"―")</f>
        <v>―</v>
      </c>
      <c r="K43" s="60"/>
    </row>
    <row r="44" spans="1:11" ht="24" customHeight="1" x14ac:dyDescent="0.25">
      <c r="A44" s="60"/>
      <c r="B44" s="90">
        <v>15</v>
      </c>
      <c r="C44" s="85" t="s">
        <v>39</v>
      </c>
      <c r="D44" s="86"/>
      <c r="E44" s="86"/>
      <c r="F44" s="98" t="str">
        <f>IFERROR(INDEX('Производственный контроль'!BB:BB,MATCH('Протокол исследования'!$G$24,'Производственный контроль'!$T:$T,0)),"―")</f>
        <v>―</v>
      </c>
      <c r="G44" s="87"/>
      <c r="H44" s="88"/>
      <c r="I44" s="88"/>
      <c r="J44" s="89"/>
      <c r="K44" s="60"/>
    </row>
    <row r="45" spans="1:11" ht="24" customHeight="1" x14ac:dyDescent="0.25">
      <c r="A45" s="60"/>
      <c r="B45" s="176">
        <v>16</v>
      </c>
      <c r="C45" s="180" t="s">
        <v>125</v>
      </c>
      <c r="D45" s="181"/>
      <c r="E45" s="181"/>
      <c r="F45" s="88"/>
      <c r="G45" s="88"/>
      <c r="H45" s="101"/>
      <c r="I45" s="101"/>
      <c r="J45" s="89"/>
      <c r="K45" s="60"/>
    </row>
    <row r="46" spans="1:11" ht="24" customHeight="1" x14ac:dyDescent="0.25">
      <c r="A46" s="60"/>
      <c r="B46" s="177"/>
      <c r="C46" s="182"/>
      <c r="D46" s="183"/>
      <c r="E46" s="183"/>
      <c r="F46" s="102" t="s">
        <v>90</v>
      </c>
      <c r="G46" s="102"/>
      <c r="H46" s="103"/>
      <c r="I46" s="103"/>
      <c r="J46" s="104" t="s">
        <v>91</v>
      </c>
      <c r="K46" s="60"/>
    </row>
    <row r="47" spans="1:11" x14ac:dyDescent="0.25">
      <c r="A47" s="60"/>
      <c r="B47" s="63"/>
      <c r="C47" s="64"/>
      <c r="D47" s="64"/>
      <c r="E47" s="64"/>
      <c r="F47" s="64"/>
      <c r="G47" s="64"/>
      <c r="H47" s="64"/>
      <c r="I47" s="64"/>
      <c r="J47" s="64"/>
      <c r="K47" s="60"/>
    </row>
    <row r="48" spans="1:11" x14ac:dyDescent="0.25">
      <c r="A48" s="60"/>
      <c r="B48" s="63"/>
      <c r="C48" s="64"/>
      <c r="D48" s="64"/>
      <c r="E48" s="64"/>
      <c r="F48" s="64"/>
      <c r="G48" s="64"/>
      <c r="H48" s="64"/>
      <c r="I48" s="64"/>
      <c r="J48" s="64"/>
      <c r="K48" s="60"/>
    </row>
    <row r="49" spans="1:11" x14ac:dyDescent="0.25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</row>
    <row r="50" spans="1:11" ht="19.5" customHeight="1" x14ac:dyDescent="0.25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</row>
    <row r="51" spans="1:11" x14ac:dyDescent="0.25">
      <c r="A51" s="60"/>
      <c r="B51" s="60"/>
      <c r="C51" s="60"/>
      <c r="D51" s="60"/>
      <c r="E51" s="60"/>
      <c r="F51" s="60"/>
      <c r="G51" s="60"/>
      <c r="H51" s="60"/>
      <c r="I51" s="60"/>
      <c r="J51" s="60"/>
      <c r="K51" s="60"/>
    </row>
    <row r="52" spans="1:11" x14ac:dyDescent="0.25">
      <c r="A52" s="60"/>
      <c r="B52" s="60"/>
      <c r="C52" s="60"/>
      <c r="D52" s="60"/>
      <c r="E52" s="60"/>
      <c r="F52" s="60"/>
      <c r="G52" s="60"/>
      <c r="H52" s="60"/>
      <c r="I52" s="60"/>
      <c r="J52" s="60"/>
      <c r="K52" s="60"/>
    </row>
    <row r="53" spans="1:11" x14ac:dyDescent="0.25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</row>
    <row r="54" spans="1:11" x14ac:dyDescent="0.25">
      <c r="A54" s="60"/>
      <c r="B54" s="60"/>
      <c r="C54" s="60"/>
      <c r="D54" s="60"/>
      <c r="E54" s="60"/>
      <c r="F54" s="60"/>
      <c r="G54" s="60"/>
      <c r="H54" s="60"/>
      <c r="I54" s="60"/>
      <c r="J54" s="60"/>
      <c r="K54" s="60"/>
    </row>
    <row r="55" spans="1:11" x14ac:dyDescent="0.25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</row>
    <row r="56" spans="1:11" x14ac:dyDescent="0.25">
      <c r="A56" s="60"/>
      <c r="B56" s="60"/>
      <c r="C56" s="60"/>
      <c r="D56" s="60"/>
      <c r="E56" s="60"/>
      <c r="F56" s="60"/>
      <c r="G56" s="60"/>
      <c r="H56" s="60"/>
      <c r="I56" s="60"/>
      <c r="J56" s="60"/>
      <c r="K56" s="60"/>
    </row>
    <row r="57" spans="1:11" x14ac:dyDescent="0.25">
      <c r="A57" s="60"/>
      <c r="B57" s="60"/>
      <c r="C57" s="60"/>
      <c r="D57" s="60"/>
      <c r="E57" s="60"/>
      <c r="F57" s="60"/>
      <c r="G57" s="60"/>
      <c r="H57" s="60"/>
      <c r="I57" s="60"/>
      <c r="J57" s="60"/>
      <c r="K57" s="60"/>
    </row>
    <row r="58" spans="1:11" x14ac:dyDescent="0.25">
      <c r="A58" s="60"/>
      <c r="B58" s="60"/>
      <c r="C58" s="60"/>
      <c r="D58" s="60"/>
      <c r="E58" s="60"/>
      <c r="F58" s="60"/>
      <c r="G58" s="60"/>
      <c r="H58" s="60"/>
      <c r="I58" s="60"/>
      <c r="J58" s="60"/>
      <c r="K58" s="60"/>
    </row>
    <row r="59" spans="1:11" x14ac:dyDescent="0.25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</row>
    <row r="60" spans="1:11" x14ac:dyDescent="0.25">
      <c r="A60" s="60"/>
      <c r="B60" s="60"/>
      <c r="C60" s="60"/>
      <c r="D60" s="60"/>
      <c r="E60" s="60"/>
      <c r="F60" s="60"/>
      <c r="G60" s="60"/>
      <c r="H60" s="60"/>
      <c r="I60" s="60"/>
      <c r="J60" s="60"/>
      <c r="K60" s="60"/>
    </row>
    <row r="61" spans="1:11" x14ac:dyDescent="0.25">
      <c r="A61" s="60"/>
      <c r="B61" s="60"/>
      <c r="C61" s="60"/>
      <c r="D61" s="60"/>
      <c r="E61" s="60"/>
      <c r="F61" s="60"/>
      <c r="G61" s="60"/>
      <c r="H61" s="60"/>
      <c r="I61" s="60"/>
      <c r="J61" s="60"/>
      <c r="K61" s="60"/>
    </row>
    <row r="62" spans="1:11" x14ac:dyDescent="0.25">
      <c r="A62" s="60"/>
      <c r="B62" s="60"/>
      <c r="C62" s="60"/>
      <c r="D62" s="60"/>
      <c r="E62" s="60"/>
      <c r="F62" s="60"/>
      <c r="G62" s="60"/>
      <c r="H62" s="60"/>
      <c r="I62" s="60"/>
      <c r="J62" s="60"/>
      <c r="K62" s="60"/>
    </row>
    <row r="63" spans="1:11" x14ac:dyDescent="0.25">
      <c r="A63" s="60"/>
      <c r="B63" s="64"/>
      <c r="C63" s="64"/>
      <c r="D63" s="60"/>
      <c r="E63" s="60"/>
      <c r="F63" s="60"/>
      <c r="G63" s="60"/>
      <c r="H63" s="60"/>
      <c r="I63" s="60"/>
      <c r="J63" s="60"/>
      <c r="K63" s="60"/>
    </row>
    <row r="64" spans="1:11" x14ac:dyDescent="0.25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</row>
    <row r="65" spans="1:11" x14ac:dyDescent="0.25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</row>
    <row r="66" spans="1:11" ht="15.75" x14ac:dyDescent="0.25">
      <c r="A66" s="49"/>
      <c r="B66" s="49"/>
      <c r="C66" s="49"/>
      <c r="D66" s="49"/>
      <c r="E66" s="49"/>
      <c r="F66" s="49"/>
      <c r="G66" s="49"/>
      <c r="H66" s="49"/>
      <c r="I66" s="49"/>
      <c r="J66" s="49"/>
      <c r="K66" s="47"/>
    </row>
    <row r="67" spans="1:11" ht="15.75" x14ac:dyDescent="0.25">
      <c r="A67" s="49"/>
      <c r="B67" s="49" t="s">
        <v>121</v>
      </c>
      <c r="C67" s="49"/>
      <c r="D67" s="49"/>
      <c r="E67" s="49"/>
      <c r="F67" s="49" t="s">
        <v>98</v>
      </c>
      <c r="G67" s="109">
        <f>G24</f>
        <v>0</v>
      </c>
      <c r="H67" s="173" t="s">
        <v>85</v>
      </c>
      <c r="I67" s="173"/>
      <c r="J67" s="108" t="str">
        <f>J24</f>
        <v>0</v>
      </c>
      <c r="K67" s="47"/>
    </row>
    <row r="68" spans="1:11" ht="15.75" x14ac:dyDescent="0.25">
      <c r="A68" s="49"/>
      <c r="C68" s="49"/>
      <c r="D68" s="49"/>
      <c r="E68" s="49"/>
      <c r="F68" s="49"/>
      <c r="G68" s="49"/>
      <c r="H68" s="49"/>
      <c r="I68" s="49"/>
      <c r="J68" s="49"/>
      <c r="K68" s="47"/>
    </row>
    <row r="69" spans="1:11" ht="15.75" x14ac:dyDescent="0.25">
      <c r="A69" s="49"/>
      <c r="B69" s="49"/>
      <c r="C69" s="49"/>
      <c r="D69" s="49"/>
      <c r="E69" s="49"/>
      <c r="F69" s="49"/>
      <c r="G69" s="49"/>
      <c r="H69" s="49"/>
      <c r="I69" s="49"/>
      <c r="J69" s="49"/>
      <c r="K69" s="47"/>
    </row>
    <row r="70" spans="1:11" ht="48" customHeight="1" x14ac:dyDescent="0.25">
      <c r="A70" s="47"/>
      <c r="B70" s="110" t="s">
        <v>93</v>
      </c>
      <c r="C70" s="111" t="s">
        <v>99</v>
      </c>
      <c r="D70" s="110" t="s">
        <v>100</v>
      </c>
      <c r="E70" s="110" t="s">
        <v>103</v>
      </c>
      <c r="F70" s="111" t="s">
        <v>101</v>
      </c>
      <c r="G70" s="110" t="s">
        <v>119</v>
      </c>
      <c r="H70" s="110" t="s">
        <v>102</v>
      </c>
      <c r="I70" s="110" t="s">
        <v>126</v>
      </c>
      <c r="J70" s="110" t="s">
        <v>120</v>
      </c>
      <c r="K70" s="47"/>
    </row>
    <row r="71" spans="1:11" ht="15.75" x14ac:dyDescent="0.25">
      <c r="A71" s="47"/>
      <c r="B71" s="50">
        <v>1</v>
      </c>
      <c r="C71" s="67"/>
      <c r="D71" s="65" t="str">
        <f>IFERROR(IF(INDEX('Производственный контроль'!R:R,MATCH('Протокол исследования'!$C71&amp;F71,'Производственный контроль'!$A:$A,0))=0,"―",INDEX('Производственный контроль'!R:R,MATCH('Протокол исследования'!$C71&amp;F71,'Производственный контроль'!$A:$A,0))),"―")</f>
        <v>―</v>
      </c>
      <c r="E71" s="66" t="str">
        <f>IFERROR(IF(INDEX('Производственный контроль'!L:L,MATCH('Протокол исследования'!$C71&amp;F71,'Производственный контроль'!$A:$A,0))=0,"―",INDEX('Производственный контроль'!L:L,MATCH('Протокол исследования'!$C71&amp;F71,'Производственный контроль'!$A:$A,0))),"―")</f>
        <v>―</v>
      </c>
      <c r="F71" s="66"/>
      <c r="G71" s="66" t="str">
        <f>IFERROR(IF(INDEX('Производственный контроль'!AO:AO,MATCH('Протокол исследования'!$C71&amp;F71,'Производственный контроль'!$A:$A,0))=0,"―",INDEX('Производственный контроль'!AO:AO,MATCH('Протокол исследования'!$C71&amp;F71,'Производственный контроль'!$A:$A,0))),"―")</f>
        <v>―</v>
      </c>
      <c r="H71" s="66" t="str">
        <f>IFERROR(IF(INDEX('Производственный контроль'!AQ:AQ,MATCH('Протокол исследования'!$C71&amp;F71,'Производственный контроль'!$A:$A,0))=0,"―",INDEX('Производственный контроль'!AQ:AQ,MATCH('Протокол исследования'!$C71&amp;F71,'Производственный контроль'!$A:$A,0))),"―")</f>
        <v/>
      </c>
      <c r="I71" s="66" t="str">
        <f>IFERROR(IF(INDEX('Производственный контроль'!AP:AP,MATCH('Протокол исследования'!$C71&amp;F71,'Производственный контроль'!$A:$A,0))=0,"―",INDEX('Производственный контроль'!AP:AP,MATCH('Протокол исследования'!$C71&amp;F71,'Производственный контроль'!$A:$A,0))),"―")</f>
        <v>―</v>
      </c>
      <c r="J71" s="66" t="str">
        <f>IFERROR(IF(INDEX('Производственный контроль'!AS:AS,MATCH('Протокол исследования'!$C71&amp;F71,'Производственный контроль'!$A:$A,0))=0,"―",INDEX('Производственный контроль'!AS:AS,MATCH('Протокол исследования'!$C71&amp;F71,'Производственный контроль'!$A:$A,0))),"―")</f>
        <v/>
      </c>
      <c r="K71" s="47"/>
    </row>
    <row r="72" spans="1:11" ht="15.75" x14ac:dyDescent="0.25">
      <c r="A72" s="47"/>
      <c r="B72" s="50">
        <v>2</v>
      </c>
      <c r="C72" s="67"/>
      <c r="D72" s="65" t="str">
        <f>IFERROR(IF(INDEX('Производственный контроль'!R:R,MATCH('Протокол исследования'!$C72&amp;F72,'Производственный контроль'!$A:$A,0))=0,"―",INDEX('Производственный контроль'!R:R,MATCH('Протокол исследования'!$C72&amp;F72,'Производственный контроль'!$A:$A,0))),"―")</f>
        <v>―</v>
      </c>
      <c r="E72" s="66" t="str">
        <f>IFERROR(IF(INDEX('Производственный контроль'!L:L,MATCH('Протокол исследования'!$C72&amp;F72,'Производственный контроль'!$A:$A,0))=0,"―",INDEX('Производственный контроль'!L:L,MATCH('Протокол исследования'!$C72&amp;F72,'Производственный контроль'!$A:$A,0))),"―")</f>
        <v>―</v>
      </c>
      <c r="F72" s="66"/>
      <c r="G72" s="66" t="str">
        <f>IFERROR(IF(INDEX('Производственный контроль'!AO:AO,MATCH('Протокол исследования'!$C72&amp;F72,'Производственный контроль'!$A:$A,0))=0,"―",INDEX('Производственный контроль'!AO:AO,MATCH('Протокол исследования'!$C72&amp;F72,'Производственный контроль'!$A:$A,0))),"―")</f>
        <v>―</v>
      </c>
      <c r="H72" s="66" t="str">
        <f>IFERROR(IF(INDEX('Производственный контроль'!AQ:AQ,MATCH('Протокол исследования'!$C72&amp;F72,'Производственный контроль'!$A:$A,0))=0,"―",INDEX('Производственный контроль'!AQ:AQ,MATCH('Протокол исследования'!$C72&amp;F72,'Производственный контроль'!$A:$A,0))),"―")</f>
        <v/>
      </c>
      <c r="I72" s="66" t="str">
        <f>IFERROR(IF(INDEX('Производственный контроль'!AP:AP,MATCH('Протокол исследования'!$C72&amp;F72,'Производственный контроль'!$A:$A,0))=0,"―",INDEX('Производственный контроль'!AP:AP,MATCH('Протокол исследования'!$C72&amp;F72,'Производственный контроль'!$A:$A,0))),"―")</f>
        <v>―</v>
      </c>
      <c r="J72" s="66" t="str">
        <f>IFERROR(IF(INDEX('Производственный контроль'!AS:AS,MATCH('Протокол исследования'!$C72&amp;F72,'Производственный контроль'!$A:$A,0))=0,"―",INDEX('Производственный контроль'!AS:AS,MATCH('Протокол исследования'!$C72&amp;F72,'Производственный контроль'!$A:$A,0))),"―")</f>
        <v/>
      </c>
      <c r="K72" s="47"/>
    </row>
    <row r="73" spans="1:11" ht="15.75" x14ac:dyDescent="0.25">
      <c r="A73" s="47"/>
      <c r="B73" s="50">
        <v>3</v>
      </c>
      <c r="C73" s="67"/>
      <c r="D73" s="65" t="str">
        <f>IFERROR(IF(INDEX('Производственный контроль'!R:R,MATCH('Протокол исследования'!$C73&amp;F73,'Производственный контроль'!$A:$A,0))=0,"―",INDEX('Производственный контроль'!R:R,MATCH('Протокол исследования'!$C73&amp;F73,'Производственный контроль'!$A:$A,0))),"―")</f>
        <v>―</v>
      </c>
      <c r="E73" s="66" t="str">
        <f>IFERROR(IF(INDEX('Производственный контроль'!L:L,MATCH('Протокол исследования'!$C73&amp;F73,'Производственный контроль'!$A:$A,0))=0,"―",INDEX('Производственный контроль'!L:L,MATCH('Протокол исследования'!$C73&amp;F73,'Производственный контроль'!$A:$A,0))),"―")</f>
        <v>―</v>
      </c>
      <c r="F73" s="66"/>
      <c r="G73" s="66" t="str">
        <f>IFERROR(IF(INDEX('Производственный контроль'!AO:AO,MATCH('Протокол исследования'!$C73&amp;F73,'Производственный контроль'!$A:$A,0))=0,"―",INDEX('Производственный контроль'!AO:AO,MATCH('Протокол исследования'!$C73&amp;F73,'Производственный контроль'!$A:$A,0))),"―")</f>
        <v>―</v>
      </c>
      <c r="H73" s="66" t="str">
        <f>IFERROR(IF(INDEX('Производственный контроль'!AQ:AQ,MATCH('Протокол исследования'!$C73&amp;F73,'Производственный контроль'!$A:$A,0))=0,"―",INDEX('Производственный контроль'!AQ:AQ,MATCH('Протокол исследования'!$C73&amp;F73,'Производственный контроль'!$A:$A,0))),"―")</f>
        <v/>
      </c>
      <c r="I73" s="66" t="str">
        <f>IFERROR(IF(INDEX('Производственный контроль'!AP:AP,MATCH('Протокол исследования'!$C73&amp;F73,'Производственный контроль'!$A:$A,0))=0,"―",INDEX('Производственный контроль'!AP:AP,MATCH('Протокол исследования'!$C73&amp;F73,'Производственный контроль'!$A:$A,0))),"―")</f>
        <v>―</v>
      </c>
      <c r="J73" s="66" t="str">
        <f>IFERROR(IF(INDEX('Производственный контроль'!AS:AS,MATCH('Протокол исследования'!$C73&amp;F73,'Производственный контроль'!$A:$A,0))=0,"―",INDEX('Производственный контроль'!AS:AS,MATCH('Протокол исследования'!$C73&amp;F73,'Производственный контроль'!$A:$A,0))),"―")</f>
        <v/>
      </c>
      <c r="K73" s="47"/>
    </row>
    <row r="74" spans="1:11" ht="15.75" x14ac:dyDescent="0.25">
      <c r="A74" s="47"/>
      <c r="B74" s="50">
        <v>4</v>
      </c>
      <c r="C74" s="67"/>
      <c r="D74" s="65" t="str">
        <f>IFERROR(IF(INDEX('Производственный контроль'!R:R,MATCH('Протокол исследования'!$C74&amp;F74,'Производственный контроль'!$A:$A,0))=0,"―",INDEX('Производственный контроль'!R:R,MATCH('Протокол исследования'!$C74&amp;F74,'Производственный контроль'!$A:$A,0))),"―")</f>
        <v>―</v>
      </c>
      <c r="E74" s="66" t="str">
        <f>IFERROR(IF(INDEX('Производственный контроль'!L:L,MATCH('Протокол исследования'!$C74&amp;F74,'Производственный контроль'!$A:$A,0))=0,"―",INDEX('Производственный контроль'!L:L,MATCH('Протокол исследования'!$C74&amp;F74,'Производственный контроль'!$A:$A,0))),"―")</f>
        <v>―</v>
      </c>
      <c r="F74" s="66"/>
      <c r="G74" s="66" t="str">
        <f>IFERROR(IF(INDEX('Производственный контроль'!AO:AO,MATCH('Протокол исследования'!$C74&amp;F74,'Производственный контроль'!$A:$A,0))=0,"―",INDEX('Производственный контроль'!AO:AO,MATCH('Протокол исследования'!$C74&amp;F74,'Производственный контроль'!$A:$A,0))),"―")</f>
        <v>―</v>
      </c>
      <c r="H74" s="66" t="str">
        <f>IFERROR(IF(INDEX('Производственный контроль'!AQ:AQ,MATCH('Протокол исследования'!$C74&amp;F74,'Производственный контроль'!$A:$A,0))=0,"―",INDEX('Производственный контроль'!AQ:AQ,MATCH('Протокол исследования'!$C74&amp;F74,'Производственный контроль'!$A:$A,0))),"―")</f>
        <v/>
      </c>
      <c r="I74" s="66" t="str">
        <f>IFERROR(IF(INDEX('Производственный контроль'!AP:AP,MATCH('Протокол исследования'!$C74&amp;F74,'Производственный контроль'!$A:$A,0))=0,"―",INDEX('Производственный контроль'!AP:AP,MATCH('Протокол исследования'!$C74&amp;F74,'Производственный контроль'!$A:$A,0))),"―")</f>
        <v>―</v>
      </c>
      <c r="J74" s="66" t="str">
        <f>IFERROR(IF(INDEX('Производственный контроль'!AS:AS,MATCH('Протокол исследования'!$C74&amp;F74,'Производственный контроль'!$A:$A,0))=0,"―",INDEX('Производственный контроль'!AS:AS,MATCH('Протокол исследования'!$C74&amp;F74,'Производственный контроль'!$A:$A,0))),"―")</f>
        <v/>
      </c>
      <c r="K74" s="47"/>
    </row>
    <row r="75" spans="1:11" ht="15.75" x14ac:dyDescent="0.25">
      <c r="A75" s="47"/>
      <c r="B75" s="50">
        <v>5</v>
      </c>
      <c r="C75" s="67"/>
      <c r="D75" s="65" t="str">
        <f>IFERROR(IF(INDEX('Производственный контроль'!R:R,MATCH('Протокол исследования'!$C75&amp;F75,'Производственный контроль'!$A:$A,0))=0,"―",INDEX('Производственный контроль'!R:R,MATCH('Протокол исследования'!$C75&amp;F75,'Производственный контроль'!$A:$A,0))),"―")</f>
        <v>―</v>
      </c>
      <c r="E75" s="66" t="str">
        <f>IFERROR(IF(INDEX('Производственный контроль'!L:L,MATCH('Протокол исследования'!$C75&amp;F75,'Производственный контроль'!$A:$A,0))=0,"―",INDEX('Производственный контроль'!L:L,MATCH('Протокол исследования'!$C75&amp;F75,'Производственный контроль'!$A:$A,0))),"―")</f>
        <v>―</v>
      </c>
      <c r="F75" s="66"/>
      <c r="G75" s="66" t="str">
        <f>IFERROR(IF(INDEX('Производственный контроль'!AO:AO,MATCH('Протокол исследования'!$C75&amp;F75,'Производственный контроль'!$A:$A,0))=0,"―",INDEX('Производственный контроль'!AO:AO,MATCH('Протокол исследования'!$C75&amp;F75,'Производственный контроль'!$A:$A,0))),"―")</f>
        <v>―</v>
      </c>
      <c r="H75" s="66" t="str">
        <f>IFERROR(IF(INDEX('Производственный контроль'!AQ:AQ,MATCH('Протокол исследования'!$C75&amp;F75,'Производственный контроль'!$A:$A,0))=0,"―",INDEX('Производственный контроль'!AQ:AQ,MATCH('Протокол исследования'!$C75&amp;F75,'Производственный контроль'!$A:$A,0))),"―")</f>
        <v/>
      </c>
      <c r="I75" s="66" t="str">
        <f>IFERROR(IF(INDEX('Производственный контроль'!AP:AP,MATCH('Протокол исследования'!$C75&amp;F75,'Производственный контроль'!$A:$A,0))=0,"―",INDEX('Производственный контроль'!AP:AP,MATCH('Протокол исследования'!$C75&amp;F75,'Производственный контроль'!$A:$A,0))),"―")</f>
        <v>―</v>
      </c>
      <c r="J75" s="66" t="str">
        <f>IFERROR(IF(INDEX('Производственный контроль'!AS:AS,MATCH('Протокол исследования'!$C75&amp;F75,'Производственный контроль'!$A:$A,0))=0,"―",INDEX('Производственный контроль'!AS:AS,MATCH('Протокол исследования'!$C75&amp;F75,'Производственный контроль'!$A:$A,0))),"―")</f>
        <v/>
      </c>
      <c r="K75" s="47"/>
    </row>
    <row r="76" spans="1:11" ht="15.75" x14ac:dyDescent="0.25">
      <c r="A76" s="47"/>
      <c r="B76" s="50">
        <v>6</v>
      </c>
      <c r="C76" s="67"/>
      <c r="D76" s="65" t="str">
        <f>IFERROR(IF(INDEX('Производственный контроль'!R:R,MATCH('Протокол исследования'!$C76&amp;F76,'Производственный контроль'!$A:$A,0))=0,"―",INDEX('Производственный контроль'!R:R,MATCH('Протокол исследования'!$C76&amp;F76,'Производственный контроль'!$A:$A,0))),"―")</f>
        <v>―</v>
      </c>
      <c r="E76" s="66" t="str">
        <f>IFERROR(IF(INDEX('Производственный контроль'!L:L,MATCH('Протокол исследования'!$C76&amp;F76,'Производственный контроль'!$A:$A,0))=0,"―",INDEX('Производственный контроль'!L:L,MATCH('Протокол исследования'!$C76&amp;F76,'Производственный контроль'!$A:$A,0))),"―")</f>
        <v>―</v>
      </c>
      <c r="F76" s="66"/>
      <c r="G76" s="66" t="str">
        <f>IFERROR(IF(INDEX('Производственный контроль'!AO:AO,MATCH('Протокол исследования'!$C76&amp;F76,'Производственный контроль'!$A:$A,0))=0,"―",INDEX('Производственный контроль'!AO:AO,MATCH('Протокол исследования'!$C76&amp;F76,'Производственный контроль'!$A:$A,0))),"―")</f>
        <v>―</v>
      </c>
      <c r="H76" s="66" t="str">
        <f>IFERROR(IF(INDEX('Производственный контроль'!AQ:AQ,MATCH('Протокол исследования'!$C76&amp;F76,'Производственный контроль'!$A:$A,0))=0,"―",INDEX('Производственный контроль'!AQ:AQ,MATCH('Протокол исследования'!$C76&amp;F76,'Производственный контроль'!$A:$A,0))),"―")</f>
        <v/>
      </c>
      <c r="I76" s="66" t="str">
        <f>IFERROR(IF(INDEX('Производственный контроль'!AP:AP,MATCH('Протокол исследования'!$C76&amp;F76,'Производственный контроль'!$A:$A,0))=0,"―",INDEX('Производственный контроль'!AP:AP,MATCH('Протокол исследования'!$C76&amp;F76,'Производственный контроль'!$A:$A,0))),"―")</f>
        <v>―</v>
      </c>
      <c r="J76" s="66" t="str">
        <f>IFERROR(IF(INDEX('Производственный контроль'!AS:AS,MATCH('Протокол исследования'!$C76&amp;F76,'Производственный контроль'!$A:$A,0))=0,"―",INDEX('Производственный контроль'!AS:AS,MATCH('Протокол исследования'!$C76&amp;F76,'Производственный контроль'!$A:$A,0))),"―")</f>
        <v/>
      </c>
      <c r="K76" s="47"/>
    </row>
    <row r="77" spans="1:11" ht="15.75" x14ac:dyDescent="0.25">
      <c r="A77" s="47"/>
      <c r="B77" s="50">
        <v>7</v>
      </c>
      <c r="C77" s="67"/>
      <c r="D77" s="65" t="str">
        <f>IFERROR(IF(INDEX('Производственный контроль'!R:R,MATCH('Протокол исследования'!$C77&amp;F77,'Производственный контроль'!$A:$A,0))=0,"―",INDEX('Производственный контроль'!R:R,MATCH('Протокол исследования'!$C77&amp;F77,'Производственный контроль'!$A:$A,0))),"―")</f>
        <v>―</v>
      </c>
      <c r="E77" s="66" t="str">
        <f>IFERROR(IF(INDEX('Производственный контроль'!L:L,MATCH('Протокол исследования'!$C77&amp;F77,'Производственный контроль'!$A:$A,0))=0,"―",INDEX('Производственный контроль'!L:L,MATCH('Протокол исследования'!$C77&amp;F77,'Производственный контроль'!$A:$A,0))),"―")</f>
        <v>―</v>
      </c>
      <c r="F77" s="66"/>
      <c r="G77" s="66" t="str">
        <f>IFERROR(IF(INDEX('Производственный контроль'!AO:AO,MATCH('Протокол исследования'!$C77&amp;F77,'Производственный контроль'!$A:$A,0))=0,"―",INDEX('Производственный контроль'!AO:AO,MATCH('Протокол исследования'!$C77&amp;F77,'Производственный контроль'!$A:$A,0))),"―")</f>
        <v>―</v>
      </c>
      <c r="H77" s="66" t="str">
        <f>IFERROR(IF(INDEX('Производственный контроль'!AQ:AQ,MATCH('Протокол исследования'!$C77&amp;F77,'Производственный контроль'!$A:$A,0))=0,"―",INDEX('Производственный контроль'!AQ:AQ,MATCH('Протокол исследования'!$C77&amp;F77,'Производственный контроль'!$A:$A,0))),"―")</f>
        <v/>
      </c>
      <c r="I77" s="66" t="str">
        <f>IFERROR(IF(INDEX('Производственный контроль'!AP:AP,MATCH('Протокол исследования'!$C77&amp;F77,'Производственный контроль'!$A:$A,0))=0,"―",INDEX('Производственный контроль'!AP:AP,MATCH('Протокол исследования'!$C77&amp;F77,'Производственный контроль'!$A:$A,0))),"―")</f>
        <v>―</v>
      </c>
      <c r="J77" s="66" t="str">
        <f>IFERROR(IF(INDEX('Производственный контроль'!AS:AS,MATCH('Протокол исследования'!$C77&amp;F77,'Производственный контроль'!$A:$A,0))=0,"―",INDEX('Производственный контроль'!AS:AS,MATCH('Протокол исследования'!$C77&amp;F77,'Производственный контроль'!$A:$A,0))),"―")</f>
        <v/>
      </c>
      <c r="K77" s="47"/>
    </row>
    <row r="78" spans="1:11" ht="15.75" x14ac:dyDescent="0.25">
      <c r="A78" s="47"/>
      <c r="B78" s="50">
        <v>8</v>
      </c>
      <c r="C78" s="67"/>
      <c r="D78" s="65" t="str">
        <f>IFERROR(IF(INDEX('Производственный контроль'!R:R,MATCH('Протокол исследования'!$C78&amp;F78,'Производственный контроль'!$A:$A,0))=0,"―",INDEX('Производственный контроль'!R:R,MATCH('Протокол исследования'!$C78&amp;F78,'Производственный контроль'!$A:$A,0))),"―")</f>
        <v>―</v>
      </c>
      <c r="E78" s="66" t="str">
        <f>IFERROR(IF(INDEX('Производственный контроль'!L:L,MATCH('Протокол исследования'!$C78&amp;F78,'Производственный контроль'!$A:$A,0))=0,"―",INDEX('Производственный контроль'!L:L,MATCH('Протокол исследования'!$C78&amp;F78,'Производственный контроль'!$A:$A,0))),"―")</f>
        <v>―</v>
      </c>
      <c r="F78" s="66"/>
      <c r="G78" s="66" t="str">
        <f>IFERROR(IF(INDEX('Производственный контроль'!AO:AO,MATCH('Протокол исследования'!$C78&amp;F78,'Производственный контроль'!$A:$A,0))=0,"―",INDEX('Производственный контроль'!AO:AO,MATCH('Протокол исследования'!$C78&amp;F78,'Производственный контроль'!$A:$A,0))),"―")</f>
        <v>―</v>
      </c>
      <c r="H78" s="66" t="str">
        <f>IFERROR(IF(INDEX('Производственный контроль'!AQ:AQ,MATCH('Протокол исследования'!$C78&amp;F78,'Производственный контроль'!$A:$A,0))=0,"―",INDEX('Производственный контроль'!AQ:AQ,MATCH('Протокол исследования'!$C78&amp;F78,'Производственный контроль'!$A:$A,0))),"―")</f>
        <v/>
      </c>
      <c r="I78" s="66" t="str">
        <f>IFERROR(IF(INDEX('Производственный контроль'!AP:AP,MATCH('Протокол исследования'!$C78&amp;F78,'Производственный контроль'!$A:$A,0))=0,"―",INDEX('Производственный контроль'!AP:AP,MATCH('Протокол исследования'!$C78&amp;F78,'Производственный контроль'!$A:$A,0))),"―")</f>
        <v>―</v>
      </c>
      <c r="J78" s="66" t="str">
        <f>IFERROR(IF(INDEX('Производственный контроль'!AS:AS,MATCH('Протокол исследования'!$C78&amp;F78,'Производственный контроль'!$A:$A,0))=0,"―",INDEX('Производственный контроль'!AS:AS,MATCH('Протокол исследования'!$C78&amp;F78,'Производственный контроль'!$A:$A,0))),"―")</f>
        <v/>
      </c>
      <c r="K78" s="47"/>
    </row>
    <row r="79" spans="1:11" ht="15.75" x14ac:dyDescent="0.25">
      <c r="A79" s="47"/>
      <c r="B79" s="50">
        <v>9</v>
      </c>
      <c r="C79" s="67"/>
      <c r="D79" s="65" t="str">
        <f>IFERROR(IF(INDEX('Производственный контроль'!R:R,MATCH('Протокол исследования'!$C79&amp;F79,'Производственный контроль'!$A:$A,0))=0,"―",INDEX('Производственный контроль'!R:R,MATCH('Протокол исследования'!$C79&amp;F79,'Производственный контроль'!$A:$A,0))),"―")</f>
        <v>―</v>
      </c>
      <c r="E79" s="66" t="str">
        <f>IFERROR(IF(INDEX('Производственный контроль'!L:L,MATCH('Протокол исследования'!$C79&amp;F79,'Производственный контроль'!$A:$A,0))=0,"―",INDEX('Производственный контроль'!L:L,MATCH('Протокол исследования'!$C79&amp;F79,'Производственный контроль'!$A:$A,0))),"―")</f>
        <v>―</v>
      </c>
      <c r="F79" s="66"/>
      <c r="G79" s="66" t="str">
        <f>IFERROR(IF(INDEX('Производственный контроль'!AO:AO,MATCH('Протокол исследования'!$C79&amp;F79,'Производственный контроль'!$A:$A,0))=0,"―",INDEX('Производственный контроль'!AO:AO,MATCH('Протокол исследования'!$C79&amp;F79,'Производственный контроль'!$A:$A,0))),"―")</f>
        <v>―</v>
      </c>
      <c r="H79" s="66" t="str">
        <f>IFERROR(IF(INDEX('Производственный контроль'!AQ:AQ,MATCH('Протокол исследования'!$C79&amp;F79,'Производственный контроль'!$A:$A,0))=0,"―",INDEX('Производственный контроль'!AQ:AQ,MATCH('Протокол исследования'!$C79&amp;F79,'Производственный контроль'!$A:$A,0))),"―")</f>
        <v/>
      </c>
      <c r="I79" s="66" t="str">
        <f>IFERROR(IF(INDEX('Производственный контроль'!AP:AP,MATCH('Протокол исследования'!$C79&amp;F79,'Производственный контроль'!$A:$A,0))=0,"―",INDEX('Производственный контроль'!AP:AP,MATCH('Протокол исследования'!$C79&amp;F79,'Производственный контроль'!$A:$A,0))),"―")</f>
        <v>―</v>
      </c>
      <c r="J79" s="66" t="str">
        <f>IFERROR(IF(INDEX('Производственный контроль'!AS:AS,MATCH('Протокол исследования'!$C79&amp;F79,'Производственный контроль'!$A:$A,0))=0,"―",INDEX('Производственный контроль'!AS:AS,MATCH('Протокол исследования'!$C79&amp;F79,'Производственный контроль'!$A:$A,0))),"―")</f>
        <v/>
      </c>
      <c r="K79" s="47"/>
    </row>
    <row r="80" spans="1:11" ht="15.75" x14ac:dyDescent="0.25">
      <c r="A80" s="47"/>
      <c r="B80" s="50">
        <v>10</v>
      </c>
      <c r="C80" s="67"/>
      <c r="D80" s="65" t="str">
        <f>IFERROR(IF(INDEX('Производственный контроль'!R:R,MATCH('Протокол исследования'!$C80&amp;F80,'Производственный контроль'!$A:$A,0))=0,"―",INDEX('Производственный контроль'!R:R,MATCH('Протокол исследования'!$C80&amp;F80,'Производственный контроль'!$A:$A,0))),"―")</f>
        <v>―</v>
      </c>
      <c r="E80" s="66" t="str">
        <f>IFERROR(IF(INDEX('Производственный контроль'!L:L,MATCH('Протокол исследования'!$C80&amp;F80,'Производственный контроль'!$A:$A,0))=0,"―",INDEX('Производственный контроль'!L:L,MATCH('Протокол исследования'!$C80&amp;F80,'Производственный контроль'!$A:$A,0))),"―")</f>
        <v>―</v>
      </c>
      <c r="F80" s="66"/>
      <c r="G80" s="66" t="str">
        <f>IFERROR(IF(INDEX('Производственный контроль'!AO:AO,MATCH('Протокол исследования'!$C80&amp;F80,'Производственный контроль'!$A:$A,0))=0,"―",INDEX('Производственный контроль'!AO:AO,MATCH('Протокол исследования'!$C80&amp;F80,'Производственный контроль'!$A:$A,0))),"―")</f>
        <v>―</v>
      </c>
      <c r="H80" s="66" t="str">
        <f>IFERROR(IF(INDEX('Производственный контроль'!AQ:AQ,MATCH('Протокол исследования'!$C80&amp;F80,'Производственный контроль'!$A:$A,0))=0,"―",INDEX('Производственный контроль'!AQ:AQ,MATCH('Протокол исследования'!$C80&amp;F80,'Производственный контроль'!$A:$A,0))),"―")</f>
        <v/>
      </c>
      <c r="I80" s="66" t="str">
        <f>IFERROR(IF(INDEX('Производственный контроль'!AP:AP,MATCH('Протокол исследования'!$C80&amp;F80,'Производственный контроль'!$A:$A,0))=0,"―",INDEX('Производственный контроль'!AP:AP,MATCH('Протокол исследования'!$C80&amp;F80,'Производственный контроль'!$A:$A,0))),"―")</f>
        <v>―</v>
      </c>
      <c r="J80" s="66" t="str">
        <f>IFERROR(IF(INDEX('Производственный контроль'!AS:AS,MATCH('Протокол исследования'!$C80&amp;F80,'Производственный контроль'!$A:$A,0))=0,"―",INDEX('Производственный контроль'!AS:AS,MATCH('Протокол исследования'!$C80&amp;F80,'Производственный контроль'!$A:$A,0))),"―")</f>
        <v/>
      </c>
      <c r="K80" s="47"/>
    </row>
    <row r="81" spans="1:11" ht="15.75" x14ac:dyDescent="0.25">
      <c r="A81" s="47"/>
      <c r="B81" s="50">
        <v>11</v>
      </c>
      <c r="C81" s="67"/>
      <c r="D81" s="65" t="str">
        <f>IFERROR(IF(INDEX('Производственный контроль'!R:R,MATCH('Протокол исследования'!$C81&amp;F81,'Производственный контроль'!$A:$A,0))=0,"―",INDEX('Производственный контроль'!R:R,MATCH('Протокол исследования'!$C81&amp;F81,'Производственный контроль'!$A:$A,0))),"―")</f>
        <v>―</v>
      </c>
      <c r="E81" s="66" t="str">
        <f>IFERROR(IF(INDEX('Производственный контроль'!L:L,MATCH('Протокол исследования'!$C81&amp;F81,'Производственный контроль'!$A:$A,0))=0,"―",INDEX('Производственный контроль'!L:L,MATCH('Протокол исследования'!$C81&amp;F81,'Производственный контроль'!$A:$A,0))),"―")</f>
        <v>―</v>
      </c>
      <c r="F81" s="66"/>
      <c r="G81" s="66" t="str">
        <f>IFERROR(IF(INDEX('Производственный контроль'!AO:AO,MATCH('Протокол исследования'!$C81&amp;F81,'Производственный контроль'!$A:$A,0))=0,"―",INDEX('Производственный контроль'!AO:AO,MATCH('Протокол исследования'!$C81&amp;F81,'Производственный контроль'!$A:$A,0))),"―")</f>
        <v>―</v>
      </c>
      <c r="H81" s="66" t="str">
        <f>IFERROR(IF(INDEX('Производственный контроль'!AQ:AQ,MATCH('Протокол исследования'!$C81&amp;F81,'Производственный контроль'!$A:$A,0))=0,"―",INDEX('Производственный контроль'!AQ:AQ,MATCH('Протокол исследования'!$C81&amp;F81,'Производственный контроль'!$A:$A,0))),"―")</f>
        <v/>
      </c>
      <c r="I81" s="66" t="str">
        <f>IFERROR(IF(INDEX('Производственный контроль'!AP:AP,MATCH('Протокол исследования'!$C81&amp;F81,'Производственный контроль'!$A:$A,0))=0,"―",INDEX('Производственный контроль'!AP:AP,MATCH('Протокол исследования'!$C81&amp;F81,'Производственный контроль'!$A:$A,0))),"―")</f>
        <v>―</v>
      </c>
      <c r="J81" s="66" t="str">
        <f>IFERROR(IF(INDEX('Производственный контроль'!AS:AS,MATCH('Протокол исследования'!$C81&amp;F81,'Производственный контроль'!$A:$A,0))=0,"―",INDEX('Производственный контроль'!AS:AS,MATCH('Протокол исследования'!$C81&amp;F81,'Производственный контроль'!$A:$A,0))),"―")</f>
        <v/>
      </c>
      <c r="K81" s="47"/>
    </row>
    <row r="82" spans="1:11" ht="15.75" x14ac:dyDescent="0.25">
      <c r="A82" s="47"/>
      <c r="B82" s="50">
        <v>12</v>
      </c>
      <c r="C82" s="67"/>
      <c r="D82" s="65" t="str">
        <f>IFERROR(IF(INDEX('Производственный контроль'!R:R,MATCH('Протокол исследования'!$C82&amp;F82,'Производственный контроль'!$A:$A,0))=0,"―",INDEX('Производственный контроль'!R:R,MATCH('Протокол исследования'!$C82&amp;F82,'Производственный контроль'!$A:$A,0))),"―")</f>
        <v>―</v>
      </c>
      <c r="E82" s="66" t="str">
        <f>IFERROR(IF(INDEX('Производственный контроль'!L:L,MATCH('Протокол исследования'!$C82&amp;F82,'Производственный контроль'!$A:$A,0))=0,"―",INDEX('Производственный контроль'!L:L,MATCH('Протокол исследования'!$C82&amp;F82,'Производственный контроль'!$A:$A,0))),"―")</f>
        <v>―</v>
      </c>
      <c r="F82" s="66"/>
      <c r="G82" s="66" t="str">
        <f>IFERROR(IF(INDEX('Производственный контроль'!AO:AO,MATCH('Протокол исследования'!$C82&amp;F82,'Производственный контроль'!$A:$A,0))=0,"―",INDEX('Производственный контроль'!AO:AO,MATCH('Протокол исследования'!$C82&amp;F82,'Производственный контроль'!$A:$A,0))),"―")</f>
        <v>―</v>
      </c>
      <c r="H82" s="66" t="str">
        <f>IFERROR(IF(INDEX('Производственный контроль'!AQ:AQ,MATCH('Протокол исследования'!$C82&amp;F82,'Производственный контроль'!$A:$A,0))=0,"―",INDEX('Производственный контроль'!AQ:AQ,MATCH('Протокол исследования'!$C82&amp;F82,'Производственный контроль'!$A:$A,0))),"―")</f>
        <v/>
      </c>
      <c r="I82" s="66" t="str">
        <f>IFERROR(IF(INDEX('Производственный контроль'!AP:AP,MATCH('Протокол исследования'!$C82&amp;F82,'Производственный контроль'!$A:$A,0))=0,"―",INDEX('Производственный контроль'!AP:AP,MATCH('Протокол исследования'!$C82&amp;F82,'Производственный контроль'!$A:$A,0))),"―")</f>
        <v>―</v>
      </c>
      <c r="J82" s="66" t="str">
        <f>IFERROR(IF(INDEX('Производственный контроль'!AS:AS,MATCH('Протокол исследования'!$C82&amp;F82,'Производственный контроль'!$A:$A,0))=0,"―",INDEX('Производственный контроль'!AS:AS,MATCH('Протокол исследования'!$C82&amp;F82,'Производственный контроль'!$A:$A,0))),"―")</f>
        <v/>
      </c>
      <c r="K82" s="47"/>
    </row>
    <row r="83" spans="1:11" ht="15.75" x14ac:dyDescent="0.25">
      <c r="A83" s="47"/>
      <c r="B83" s="50">
        <v>13</v>
      </c>
      <c r="C83" s="67"/>
      <c r="D83" s="65" t="str">
        <f>IFERROR(IF(INDEX('Производственный контроль'!R:R,MATCH('Протокол исследования'!$C83&amp;F83,'Производственный контроль'!$A:$A,0))=0,"―",INDEX('Производственный контроль'!R:R,MATCH('Протокол исследования'!$C83&amp;F83,'Производственный контроль'!$A:$A,0))),"―")</f>
        <v>―</v>
      </c>
      <c r="E83" s="66" t="str">
        <f>IFERROR(IF(INDEX('Производственный контроль'!L:L,MATCH('Протокол исследования'!$C83&amp;F83,'Производственный контроль'!$A:$A,0))=0,"―",INDEX('Производственный контроль'!L:L,MATCH('Протокол исследования'!$C83&amp;F83,'Производственный контроль'!$A:$A,0))),"―")</f>
        <v>―</v>
      </c>
      <c r="F83" s="66"/>
      <c r="G83" s="66" t="str">
        <f>IFERROR(IF(INDEX('Производственный контроль'!AO:AO,MATCH('Протокол исследования'!$C83&amp;F83,'Производственный контроль'!$A:$A,0))=0,"―",INDEX('Производственный контроль'!AO:AO,MATCH('Протокол исследования'!$C83&amp;F83,'Производственный контроль'!$A:$A,0))),"―")</f>
        <v>―</v>
      </c>
      <c r="H83" s="66" t="str">
        <f>IFERROR(IF(INDEX('Производственный контроль'!AQ:AQ,MATCH('Протокол исследования'!$C83&amp;F83,'Производственный контроль'!$A:$A,0))=0,"―",INDEX('Производственный контроль'!AQ:AQ,MATCH('Протокол исследования'!$C83&amp;F83,'Производственный контроль'!$A:$A,0))),"―")</f>
        <v/>
      </c>
      <c r="I83" s="66" t="str">
        <f>IFERROR(IF(INDEX('Производственный контроль'!AP:AP,MATCH('Протокол исследования'!$C83&amp;F83,'Производственный контроль'!$A:$A,0))=0,"―",INDEX('Производственный контроль'!AP:AP,MATCH('Протокол исследования'!$C83&amp;F83,'Производственный контроль'!$A:$A,0))),"―")</f>
        <v>―</v>
      </c>
      <c r="J83" s="66" t="str">
        <f>IFERROR(IF(INDEX('Производственный контроль'!AS:AS,MATCH('Протокол исследования'!$C83&amp;F83,'Производственный контроль'!$A:$A,0))=0,"―",INDEX('Производственный контроль'!AS:AS,MATCH('Протокол исследования'!$C83&amp;F83,'Производственный контроль'!$A:$A,0))),"―")</f>
        <v/>
      </c>
      <c r="K83" s="47"/>
    </row>
    <row r="84" spans="1:11" ht="15.75" x14ac:dyDescent="0.25">
      <c r="A84" s="47"/>
      <c r="B84" s="50">
        <v>14</v>
      </c>
      <c r="C84" s="67"/>
      <c r="D84" s="65" t="str">
        <f>IFERROR(IF(INDEX('Производственный контроль'!R:R,MATCH('Протокол исследования'!$C84&amp;F84,'Производственный контроль'!$A:$A,0))=0,"―",INDEX('Производственный контроль'!R:R,MATCH('Протокол исследования'!$C84&amp;F84,'Производственный контроль'!$A:$A,0))),"―")</f>
        <v>―</v>
      </c>
      <c r="E84" s="66" t="str">
        <f>IFERROR(IF(INDEX('Производственный контроль'!L:L,MATCH('Протокол исследования'!$C84&amp;F84,'Производственный контроль'!$A:$A,0))=0,"―",INDEX('Производственный контроль'!L:L,MATCH('Протокол исследования'!$C84&amp;F84,'Производственный контроль'!$A:$A,0))),"―")</f>
        <v>―</v>
      </c>
      <c r="F84" s="66"/>
      <c r="G84" s="66" t="str">
        <f>IFERROR(IF(INDEX('Производственный контроль'!AO:AO,MATCH('Протокол исследования'!$C84&amp;F84,'Производственный контроль'!$A:$A,0))=0,"―",INDEX('Производственный контроль'!AO:AO,MATCH('Протокол исследования'!$C84&amp;F84,'Производственный контроль'!$A:$A,0))),"―")</f>
        <v>―</v>
      </c>
      <c r="H84" s="66" t="str">
        <f>IFERROR(IF(INDEX('Производственный контроль'!AQ:AQ,MATCH('Протокол исследования'!$C84&amp;F84,'Производственный контроль'!$A:$A,0))=0,"―",INDEX('Производственный контроль'!AQ:AQ,MATCH('Протокол исследования'!$C84&amp;F84,'Производственный контроль'!$A:$A,0))),"―")</f>
        <v/>
      </c>
      <c r="I84" s="66" t="str">
        <f>IFERROR(IF(INDEX('Производственный контроль'!AP:AP,MATCH('Протокол исследования'!$C84&amp;F84,'Производственный контроль'!$A:$A,0))=0,"―",INDEX('Производственный контроль'!AP:AP,MATCH('Протокол исследования'!$C84&amp;F84,'Производственный контроль'!$A:$A,0))),"―")</f>
        <v>―</v>
      </c>
      <c r="J84" s="66" t="str">
        <f>IFERROR(IF(INDEX('Производственный контроль'!AS:AS,MATCH('Протокол исследования'!$C84&amp;F84,'Производственный контроль'!$A:$A,0))=0,"―",INDEX('Производственный контроль'!AS:AS,MATCH('Протокол исследования'!$C84&amp;F84,'Производственный контроль'!$A:$A,0))),"―")</f>
        <v/>
      </c>
      <c r="K84" s="47"/>
    </row>
    <row r="85" spans="1:11" ht="15.75" x14ac:dyDescent="0.25">
      <c r="A85" s="47"/>
      <c r="B85" s="50">
        <v>15</v>
      </c>
      <c r="C85" s="67"/>
      <c r="D85" s="65" t="str">
        <f>IFERROR(IF(INDEX('Производственный контроль'!R:R,MATCH('Протокол исследования'!$C85&amp;F85,'Производственный контроль'!$A:$A,0))=0,"―",INDEX('Производственный контроль'!R:R,MATCH('Протокол исследования'!$C85&amp;F85,'Производственный контроль'!$A:$A,0))),"―")</f>
        <v>―</v>
      </c>
      <c r="E85" s="66" t="str">
        <f>IFERROR(IF(INDEX('Производственный контроль'!L:L,MATCH('Протокол исследования'!$C85&amp;F85,'Производственный контроль'!$A:$A,0))=0,"―",INDEX('Производственный контроль'!L:L,MATCH('Протокол исследования'!$C85&amp;F85,'Производственный контроль'!$A:$A,0))),"―")</f>
        <v>―</v>
      </c>
      <c r="F85" s="66"/>
      <c r="G85" s="66" t="str">
        <f>IFERROR(IF(INDEX('Производственный контроль'!AO:AO,MATCH('Протокол исследования'!$C85&amp;F85,'Производственный контроль'!$A:$A,0))=0,"―",INDEX('Производственный контроль'!AO:AO,MATCH('Протокол исследования'!$C85&amp;F85,'Производственный контроль'!$A:$A,0))),"―")</f>
        <v>―</v>
      </c>
      <c r="H85" s="66" t="str">
        <f>IFERROR(IF(INDEX('Производственный контроль'!AQ:AQ,MATCH('Протокол исследования'!$C85&amp;F85,'Производственный контроль'!$A:$A,0))=0,"―",INDEX('Производственный контроль'!AQ:AQ,MATCH('Протокол исследования'!$C85&amp;F85,'Производственный контроль'!$A:$A,0))),"―")</f>
        <v/>
      </c>
      <c r="I85" s="66" t="str">
        <f>IFERROR(IF(INDEX('Производственный контроль'!AP:AP,MATCH('Протокол исследования'!$C85&amp;F85,'Производственный контроль'!$A:$A,0))=0,"―",INDEX('Производственный контроль'!AP:AP,MATCH('Протокол исследования'!$C85&amp;F85,'Производственный контроль'!$A:$A,0))),"―")</f>
        <v>―</v>
      </c>
      <c r="J85" s="66" t="str">
        <f>IFERROR(IF(INDEX('Производственный контроль'!AS:AS,MATCH('Протокол исследования'!$C85&amp;F85,'Производственный контроль'!$A:$A,0))=0,"―",INDEX('Производственный контроль'!AS:AS,MATCH('Протокол исследования'!$C85&amp;F85,'Производственный контроль'!$A:$A,0))),"―")</f>
        <v/>
      </c>
      <c r="K85" s="47"/>
    </row>
    <row r="86" spans="1:11" ht="15.75" x14ac:dyDescent="0.25">
      <c r="A86" s="47"/>
      <c r="B86" s="50">
        <v>16</v>
      </c>
      <c r="C86" s="67"/>
      <c r="D86" s="65" t="str">
        <f>IFERROR(IF(INDEX('Производственный контроль'!R:R,MATCH('Протокол исследования'!$C86&amp;F86,'Производственный контроль'!$A:$A,0))=0,"―",INDEX('Производственный контроль'!R:R,MATCH('Протокол исследования'!$C86&amp;F86,'Производственный контроль'!$A:$A,0))),"―")</f>
        <v>―</v>
      </c>
      <c r="E86" s="66" t="str">
        <f>IFERROR(IF(INDEX('Производственный контроль'!L:L,MATCH('Протокол исследования'!$C86&amp;F86,'Производственный контроль'!$A:$A,0))=0,"―",INDEX('Производственный контроль'!L:L,MATCH('Протокол исследования'!$C86&amp;F86,'Производственный контроль'!$A:$A,0))),"―")</f>
        <v>―</v>
      </c>
      <c r="F86" s="66"/>
      <c r="G86" s="66" t="str">
        <f>IFERROR(IF(INDEX('Производственный контроль'!AO:AO,MATCH('Протокол исследования'!$C86&amp;F86,'Производственный контроль'!$A:$A,0))=0,"―",INDEX('Производственный контроль'!AO:AO,MATCH('Протокол исследования'!$C86&amp;F86,'Производственный контроль'!$A:$A,0))),"―")</f>
        <v>―</v>
      </c>
      <c r="H86" s="66" t="str">
        <f>IFERROR(IF(INDEX('Производственный контроль'!AQ:AQ,MATCH('Протокол исследования'!$C86&amp;F86,'Производственный контроль'!$A:$A,0))=0,"―",INDEX('Производственный контроль'!AQ:AQ,MATCH('Протокол исследования'!$C86&amp;F86,'Производственный контроль'!$A:$A,0))),"―")</f>
        <v/>
      </c>
      <c r="I86" s="66" t="str">
        <f>IFERROR(IF(INDEX('Производственный контроль'!AP:AP,MATCH('Протокол исследования'!$C86&amp;F86,'Производственный контроль'!$A:$A,0))=0,"―",INDEX('Производственный контроль'!AP:AP,MATCH('Протокол исследования'!$C86&amp;F86,'Производственный контроль'!$A:$A,0))),"―")</f>
        <v>―</v>
      </c>
      <c r="J86" s="66" t="str">
        <f>IFERROR(IF(INDEX('Производственный контроль'!AS:AS,MATCH('Протокол исследования'!$C86&amp;F86,'Производственный контроль'!$A:$A,0))=0,"―",INDEX('Производственный контроль'!AS:AS,MATCH('Протокол исследования'!$C86&amp;F86,'Производственный контроль'!$A:$A,0))),"―")</f>
        <v/>
      </c>
      <c r="K86" s="47"/>
    </row>
    <row r="87" spans="1:11" ht="15.75" x14ac:dyDescent="0.25">
      <c r="A87" s="47"/>
      <c r="B87" s="50">
        <v>17</v>
      </c>
      <c r="C87" s="67"/>
      <c r="D87" s="65" t="str">
        <f>IFERROR(IF(INDEX('Производственный контроль'!R:R,MATCH('Протокол исследования'!$C87&amp;F87,'Производственный контроль'!$A:$A,0))=0,"―",INDEX('Производственный контроль'!R:R,MATCH('Протокол исследования'!$C87&amp;F87,'Производственный контроль'!$A:$A,0))),"―")</f>
        <v>―</v>
      </c>
      <c r="E87" s="66" t="str">
        <f>IFERROR(IF(INDEX('Производственный контроль'!L:L,MATCH('Протокол исследования'!$C87&amp;F87,'Производственный контроль'!$A:$A,0))=0,"―",INDEX('Производственный контроль'!L:L,MATCH('Протокол исследования'!$C87&amp;F87,'Производственный контроль'!$A:$A,0))),"―")</f>
        <v>―</v>
      </c>
      <c r="F87" s="66"/>
      <c r="G87" s="66" t="str">
        <f>IFERROR(IF(INDEX('Производственный контроль'!AO:AO,MATCH('Протокол исследования'!$C87&amp;F87,'Производственный контроль'!$A:$A,0))=0,"―",INDEX('Производственный контроль'!AO:AO,MATCH('Протокол исследования'!$C87&amp;F87,'Производственный контроль'!$A:$A,0))),"―")</f>
        <v>―</v>
      </c>
      <c r="H87" s="66" t="str">
        <f>IFERROR(IF(INDEX('Производственный контроль'!AQ:AQ,MATCH('Протокол исследования'!$C87&amp;F87,'Производственный контроль'!$A:$A,0))=0,"―",INDEX('Производственный контроль'!AQ:AQ,MATCH('Протокол исследования'!$C87&amp;F87,'Производственный контроль'!$A:$A,0))),"―")</f>
        <v/>
      </c>
      <c r="I87" s="66" t="str">
        <f>IFERROR(IF(INDEX('Производственный контроль'!AP:AP,MATCH('Протокол исследования'!$C87&amp;F87,'Производственный контроль'!$A:$A,0))=0,"―",INDEX('Производственный контроль'!AP:AP,MATCH('Протокол исследования'!$C87&amp;F87,'Производственный контроль'!$A:$A,0))),"―")</f>
        <v>―</v>
      </c>
      <c r="J87" s="66" t="str">
        <f>IFERROR(IF(INDEX('Производственный контроль'!AS:AS,MATCH('Протокол исследования'!$C87&amp;F87,'Производственный контроль'!$A:$A,0))=0,"―",INDEX('Производственный контроль'!AS:AS,MATCH('Протокол исследования'!$C87&amp;F87,'Производственный контроль'!$A:$A,0))),"―")</f>
        <v/>
      </c>
      <c r="K87" s="47"/>
    </row>
    <row r="88" spans="1:11" ht="15.75" x14ac:dyDescent="0.25">
      <c r="A88" s="47"/>
      <c r="B88" s="50">
        <v>18</v>
      </c>
      <c r="C88" s="67"/>
      <c r="D88" s="65" t="str">
        <f>IFERROR(IF(INDEX('Производственный контроль'!R:R,MATCH('Протокол исследования'!$C88&amp;F88,'Производственный контроль'!$A:$A,0))=0,"―",INDEX('Производственный контроль'!R:R,MATCH('Протокол исследования'!$C88&amp;F88,'Производственный контроль'!$A:$A,0))),"―")</f>
        <v>―</v>
      </c>
      <c r="E88" s="66" t="str">
        <f>IFERROR(IF(INDEX('Производственный контроль'!L:L,MATCH('Протокол исследования'!$C88&amp;F88,'Производственный контроль'!$A:$A,0))=0,"―",INDEX('Производственный контроль'!L:L,MATCH('Протокол исследования'!$C88&amp;F88,'Производственный контроль'!$A:$A,0))),"―")</f>
        <v>―</v>
      </c>
      <c r="F88" s="66"/>
      <c r="G88" s="66" t="str">
        <f>IFERROR(IF(INDEX('Производственный контроль'!AO:AO,MATCH('Протокол исследования'!$C88&amp;F88,'Производственный контроль'!$A:$A,0))=0,"―",INDEX('Производственный контроль'!AO:AO,MATCH('Протокол исследования'!$C88&amp;F88,'Производственный контроль'!$A:$A,0))),"―")</f>
        <v>―</v>
      </c>
      <c r="H88" s="66" t="str">
        <f>IFERROR(IF(INDEX('Производственный контроль'!AQ:AQ,MATCH('Протокол исследования'!$C88&amp;F88,'Производственный контроль'!$A:$A,0))=0,"―",INDEX('Производственный контроль'!AQ:AQ,MATCH('Протокол исследования'!$C88&amp;F88,'Производственный контроль'!$A:$A,0))),"―")</f>
        <v/>
      </c>
      <c r="I88" s="66" t="str">
        <f>IFERROR(IF(INDEX('Производственный контроль'!AP:AP,MATCH('Протокол исследования'!$C88&amp;F88,'Производственный контроль'!$A:$A,0))=0,"―",INDEX('Производственный контроль'!AP:AP,MATCH('Протокол исследования'!$C88&amp;F88,'Производственный контроль'!$A:$A,0))),"―")</f>
        <v>―</v>
      </c>
      <c r="J88" s="66" t="str">
        <f>IFERROR(IF(INDEX('Производственный контроль'!AS:AS,MATCH('Протокол исследования'!$C88&amp;F88,'Производственный контроль'!$A:$A,0))=0,"―",INDEX('Производственный контроль'!AS:AS,MATCH('Протокол исследования'!$C88&amp;F88,'Производственный контроль'!$A:$A,0))),"―")</f>
        <v/>
      </c>
      <c r="K88" s="47"/>
    </row>
    <row r="89" spans="1:11" ht="15.75" x14ac:dyDescent="0.25">
      <c r="A89" s="47"/>
      <c r="B89" s="50">
        <v>19</v>
      </c>
      <c r="C89" s="67"/>
      <c r="D89" s="65" t="str">
        <f>IFERROR(IF(INDEX('Производственный контроль'!R:R,MATCH('Протокол исследования'!$C89&amp;F89,'Производственный контроль'!$A:$A,0))=0,"―",INDEX('Производственный контроль'!R:R,MATCH('Протокол исследования'!$C89&amp;F89,'Производственный контроль'!$A:$A,0))),"―")</f>
        <v>―</v>
      </c>
      <c r="E89" s="66" t="str">
        <f>IFERROR(IF(INDEX('Производственный контроль'!L:L,MATCH('Протокол исследования'!$C89&amp;F89,'Производственный контроль'!$A:$A,0))=0,"―",INDEX('Производственный контроль'!L:L,MATCH('Протокол исследования'!$C89&amp;F89,'Производственный контроль'!$A:$A,0))),"―")</f>
        <v>―</v>
      </c>
      <c r="F89" s="66"/>
      <c r="G89" s="66" t="str">
        <f>IFERROR(IF(INDEX('Производственный контроль'!AO:AO,MATCH('Протокол исследования'!$C89&amp;F89,'Производственный контроль'!$A:$A,0))=0,"―",INDEX('Производственный контроль'!AO:AO,MATCH('Протокол исследования'!$C89&amp;F89,'Производственный контроль'!$A:$A,0))),"―")</f>
        <v>―</v>
      </c>
      <c r="H89" s="66" t="str">
        <f>IFERROR(IF(INDEX('Производственный контроль'!AQ:AQ,MATCH('Протокол исследования'!$C89&amp;F89,'Производственный контроль'!$A:$A,0))=0,"―",INDEX('Производственный контроль'!AQ:AQ,MATCH('Протокол исследования'!$C89&amp;F89,'Производственный контроль'!$A:$A,0))),"―")</f>
        <v/>
      </c>
      <c r="I89" s="66" t="str">
        <f>IFERROR(IF(INDEX('Производственный контроль'!AP:AP,MATCH('Протокол исследования'!$C89&amp;F89,'Производственный контроль'!$A:$A,0))=0,"―",INDEX('Производственный контроль'!AP:AP,MATCH('Протокол исследования'!$C89&amp;F89,'Производственный контроль'!$A:$A,0))),"―")</f>
        <v>―</v>
      </c>
      <c r="J89" s="66" t="str">
        <f>IFERROR(IF(INDEX('Производственный контроль'!AS:AS,MATCH('Протокол исследования'!$C89&amp;F89,'Производственный контроль'!$A:$A,0))=0,"―",INDEX('Производственный контроль'!AS:AS,MATCH('Протокол исследования'!$C89&amp;F89,'Производственный контроль'!$A:$A,0))),"―")</f>
        <v/>
      </c>
      <c r="K89" s="47"/>
    </row>
    <row r="90" spans="1:11" ht="15.75" x14ac:dyDescent="0.25">
      <c r="A90" s="47"/>
      <c r="B90" s="50">
        <v>20</v>
      </c>
      <c r="C90" s="67"/>
      <c r="D90" s="65" t="str">
        <f>IFERROR(IF(INDEX('Производственный контроль'!R:R,MATCH('Протокол исследования'!$C90&amp;F90,'Производственный контроль'!$A:$A,0))=0,"―",INDEX('Производственный контроль'!R:R,MATCH('Протокол исследования'!$C90&amp;F90,'Производственный контроль'!$A:$A,0))),"―")</f>
        <v>―</v>
      </c>
      <c r="E90" s="66" t="str">
        <f>IFERROR(IF(INDEX('Производственный контроль'!L:L,MATCH('Протокол исследования'!$C90&amp;F90,'Производственный контроль'!$A:$A,0))=0,"―",INDEX('Производственный контроль'!L:L,MATCH('Протокол исследования'!$C90&amp;F90,'Производственный контроль'!$A:$A,0))),"―")</f>
        <v>―</v>
      </c>
      <c r="F90" s="66"/>
      <c r="G90" s="66" t="str">
        <f>IFERROR(IF(INDEX('Производственный контроль'!AO:AO,MATCH('Протокол исследования'!$C90&amp;F90,'Производственный контроль'!$A:$A,0))=0,"―",INDEX('Производственный контроль'!AO:AO,MATCH('Протокол исследования'!$C90&amp;F90,'Производственный контроль'!$A:$A,0))),"―")</f>
        <v>―</v>
      </c>
      <c r="H90" s="66" t="str">
        <f>IFERROR(IF(INDEX('Производственный контроль'!AQ:AQ,MATCH('Протокол исследования'!$C90&amp;F90,'Производственный контроль'!$A:$A,0))=0,"―",INDEX('Производственный контроль'!AQ:AQ,MATCH('Протокол исследования'!$C90&amp;F90,'Производственный контроль'!$A:$A,0))),"―")</f>
        <v/>
      </c>
      <c r="I90" s="66" t="str">
        <f>IFERROR(IF(INDEX('Производственный контроль'!AP:AP,MATCH('Протокол исследования'!$C90&amp;F90,'Производственный контроль'!$A:$A,0))=0,"―",INDEX('Производственный контроль'!AP:AP,MATCH('Протокол исследования'!$C90&amp;F90,'Производственный контроль'!$A:$A,0))),"―")</f>
        <v>―</v>
      </c>
      <c r="J90" s="66" t="str">
        <f>IFERROR(IF(INDEX('Производственный контроль'!AS:AS,MATCH('Протокол исследования'!$C90&amp;F90,'Производственный контроль'!$A:$A,0))=0,"―",INDEX('Производственный контроль'!AS:AS,MATCH('Протокол исследования'!$C90&amp;F90,'Производственный контроль'!$A:$A,0))),"―")</f>
        <v/>
      </c>
      <c r="K90" s="47"/>
    </row>
    <row r="91" spans="1:11" ht="15.75" x14ac:dyDescent="0.25">
      <c r="A91" s="47"/>
      <c r="B91" s="50">
        <v>21</v>
      </c>
      <c r="C91" s="67"/>
      <c r="D91" s="65" t="str">
        <f>IFERROR(IF(INDEX('Производственный контроль'!R:R,MATCH('Протокол исследования'!$C91&amp;F91,'Производственный контроль'!$A:$A,0))=0,"―",INDEX('Производственный контроль'!R:R,MATCH('Протокол исследования'!$C91&amp;F91,'Производственный контроль'!$A:$A,0))),"―")</f>
        <v>―</v>
      </c>
      <c r="E91" s="66" t="str">
        <f>IFERROR(IF(INDEX('Производственный контроль'!L:L,MATCH('Протокол исследования'!$C91&amp;F91,'Производственный контроль'!$A:$A,0))=0,"―",INDEX('Производственный контроль'!L:L,MATCH('Протокол исследования'!$C91&amp;F91,'Производственный контроль'!$A:$A,0))),"―")</f>
        <v>―</v>
      </c>
      <c r="F91" s="66"/>
      <c r="G91" s="66" t="str">
        <f>IFERROR(IF(INDEX('Производственный контроль'!AO:AO,MATCH('Протокол исследования'!$C91&amp;F91,'Производственный контроль'!$A:$A,0))=0,"―",INDEX('Производственный контроль'!AO:AO,MATCH('Протокол исследования'!$C91&amp;F91,'Производственный контроль'!$A:$A,0))),"―")</f>
        <v>―</v>
      </c>
      <c r="H91" s="66" t="str">
        <f>IFERROR(IF(INDEX('Производственный контроль'!AQ:AQ,MATCH('Протокол исследования'!$C91&amp;F91,'Производственный контроль'!$A:$A,0))=0,"―",INDEX('Производственный контроль'!AQ:AQ,MATCH('Протокол исследования'!$C91&amp;F91,'Производственный контроль'!$A:$A,0))),"―")</f>
        <v/>
      </c>
      <c r="I91" s="66" t="str">
        <f>IFERROR(IF(INDEX('Производственный контроль'!AP:AP,MATCH('Протокол исследования'!$C91&amp;F91,'Производственный контроль'!$A:$A,0))=0,"―",INDEX('Производственный контроль'!AP:AP,MATCH('Протокол исследования'!$C91&amp;F91,'Производственный контроль'!$A:$A,0))),"―")</f>
        <v>―</v>
      </c>
      <c r="J91" s="66" t="str">
        <f>IFERROR(IF(INDEX('Производственный контроль'!AS:AS,MATCH('Протокол исследования'!$C91&amp;F91,'Производственный контроль'!$A:$A,0))=0,"―",INDEX('Производственный контроль'!AS:AS,MATCH('Протокол исследования'!$C91&amp;F91,'Производственный контроль'!$A:$A,0))),"―")</f>
        <v/>
      </c>
      <c r="K91" s="47"/>
    </row>
    <row r="92" spans="1:11" ht="15.75" x14ac:dyDescent="0.25">
      <c r="A92" s="47"/>
      <c r="B92" s="50">
        <v>22</v>
      </c>
      <c r="C92" s="67"/>
      <c r="D92" s="65" t="str">
        <f>IFERROR(IF(INDEX('Производственный контроль'!R:R,MATCH('Протокол исследования'!$C92&amp;F92,'Производственный контроль'!$A:$A,0))=0,"―",INDEX('Производственный контроль'!R:R,MATCH('Протокол исследования'!$C92&amp;F92,'Производственный контроль'!$A:$A,0))),"―")</f>
        <v>―</v>
      </c>
      <c r="E92" s="66" t="str">
        <f>IFERROR(IF(INDEX('Производственный контроль'!L:L,MATCH('Протокол исследования'!$C92&amp;F92,'Производственный контроль'!$A:$A,0))=0,"―",INDEX('Производственный контроль'!L:L,MATCH('Протокол исследования'!$C92&amp;F92,'Производственный контроль'!$A:$A,0))),"―")</f>
        <v>―</v>
      </c>
      <c r="F92" s="66"/>
      <c r="G92" s="66" t="str">
        <f>IFERROR(IF(INDEX('Производственный контроль'!AO:AO,MATCH('Протокол исследования'!$C92&amp;F92,'Производственный контроль'!$A:$A,0))=0,"―",INDEX('Производственный контроль'!AO:AO,MATCH('Протокол исследования'!$C92&amp;F92,'Производственный контроль'!$A:$A,0))),"―")</f>
        <v>―</v>
      </c>
      <c r="H92" s="66" t="str">
        <f>IFERROR(IF(INDEX('Производственный контроль'!AQ:AQ,MATCH('Протокол исследования'!$C92&amp;F92,'Производственный контроль'!$A:$A,0))=0,"―",INDEX('Производственный контроль'!AQ:AQ,MATCH('Протокол исследования'!$C92&amp;F92,'Производственный контроль'!$A:$A,0))),"―")</f>
        <v/>
      </c>
      <c r="I92" s="66" t="str">
        <f>IFERROR(IF(INDEX('Производственный контроль'!AP:AP,MATCH('Протокол исследования'!$C92&amp;F92,'Производственный контроль'!$A:$A,0))=0,"―",INDEX('Производственный контроль'!AP:AP,MATCH('Протокол исследования'!$C92&amp;F92,'Производственный контроль'!$A:$A,0))),"―")</f>
        <v>―</v>
      </c>
      <c r="J92" s="66" t="str">
        <f>IFERROR(IF(INDEX('Производственный контроль'!AS:AS,MATCH('Протокол исследования'!$C92&amp;F92,'Производственный контроль'!$A:$A,0))=0,"―",INDEX('Производственный контроль'!AS:AS,MATCH('Протокол исследования'!$C92&amp;F92,'Производственный контроль'!$A:$A,0))),"―")</f>
        <v/>
      </c>
      <c r="K92" s="47"/>
    </row>
    <row r="93" spans="1:11" ht="15.75" x14ac:dyDescent="0.25">
      <c r="A93" s="47"/>
      <c r="B93" s="50">
        <v>23</v>
      </c>
      <c r="C93" s="67"/>
      <c r="D93" s="65" t="str">
        <f>IFERROR(IF(INDEX('Производственный контроль'!R:R,MATCH('Протокол исследования'!$C93&amp;F93,'Производственный контроль'!$A:$A,0))=0,"―",INDEX('Производственный контроль'!R:R,MATCH('Протокол исследования'!$C93&amp;F93,'Производственный контроль'!$A:$A,0))),"―")</f>
        <v>―</v>
      </c>
      <c r="E93" s="66" t="str">
        <f>IFERROR(IF(INDEX('Производственный контроль'!L:L,MATCH('Протокол исследования'!$C93&amp;F93,'Производственный контроль'!$A:$A,0))=0,"―",INDEX('Производственный контроль'!L:L,MATCH('Протокол исследования'!$C93&amp;F93,'Производственный контроль'!$A:$A,0))),"―")</f>
        <v>―</v>
      </c>
      <c r="F93" s="66"/>
      <c r="G93" s="66" t="str">
        <f>IFERROR(IF(INDEX('Производственный контроль'!AO:AO,MATCH('Протокол исследования'!$C93&amp;F93,'Производственный контроль'!$A:$A,0))=0,"―",INDEX('Производственный контроль'!AO:AO,MATCH('Протокол исследования'!$C93&amp;F93,'Производственный контроль'!$A:$A,0))),"―")</f>
        <v>―</v>
      </c>
      <c r="H93" s="66" t="str">
        <f>IFERROR(IF(INDEX('Производственный контроль'!AQ:AQ,MATCH('Протокол исследования'!$C93&amp;F93,'Производственный контроль'!$A:$A,0))=0,"―",INDEX('Производственный контроль'!AQ:AQ,MATCH('Протокол исследования'!$C93&amp;F93,'Производственный контроль'!$A:$A,0))),"―")</f>
        <v/>
      </c>
      <c r="I93" s="66" t="str">
        <f>IFERROR(IF(INDEX('Производственный контроль'!AP:AP,MATCH('Протокол исследования'!$C93&amp;F93,'Производственный контроль'!$A:$A,0))=0,"―",INDEX('Производственный контроль'!AP:AP,MATCH('Протокол исследования'!$C93&amp;F93,'Производственный контроль'!$A:$A,0))),"―")</f>
        <v>―</v>
      </c>
      <c r="J93" s="66" t="str">
        <f>IFERROR(IF(INDEX('Производственный контроль'!AS:AS,MATCH('Протокол исследования'!$C93&amp;F93,'Производственный контроль'!$A:$A,0))=0,"―",INDEX('Производственный контроль'!AS:AS,MATCH('Протокол исследования'!$C93&amp;F93,'Производственный контроль'!$A:$A,0))),"―")</f>
        <v/>
      </c>
      <c r="K93" s="47"/>
    </row>
    <row r="94" spans="1:11" ht="15.75" x14ac:dyDescent="0.25">
      <c r="A94" s="47"/>
      <c r="B94" s="50">
        <v>24</v>
      </c>
      <c r="C94" s="67"/>
      <c r="D94" s="65" t="str">
        <f>IFERROR(IF(INDEX('Производственный контроль'!R:R,MATCH('Протокол исследования'!$C94&amp;F94,'Производственный контроль'!$A:$A,0))=0,"―",INDEX('Производственный контроль'!R:R,MATCH('Протокол исследования'!$C94&amp;F94,'Производственный контроль'!$A:$A,0))),"―")</f>
        <v>―</v>
      </c>
      <c r="E94" s="66" t="str">
        <f>IFERROR(IF(INDEX('Производственный контроль'!L:L,MATCH('Протокол исследования'!$C94&amp;F94,'Производственный контроль'!$A:$A,0))=0,"―",INDEX('Производственный контроль'!L:L,MATCH('Протокол исследования'!$C94&amp;F94,'Производственный контроль'!$A:$A,0))),"―")</f>
        <v>―</v>
      </c>
      <c r="F94" s="66"/>
      <c r="G94" s="66" t="str">
        <f>IFERROR(IF(INDEX('Производственный контроль'!AO:AO,MATCH('Протокол исследования'!$C94&amp;F94,'Производственный контроль'!$A:$A,0))=0,"―",INDEX('Производственный контроль'!AO:AO,MATCH('Протокол исследования'!$C94&amp;F94,'Производственный контроль'!$A:$A,0))),"―")</f>
        <v>―</v>
      </c>
      <c r="H94" s="66" t="str">
        <f>IFERROR(IF(INDEX('Производственный контроль'!AQ:AQ,MATCH('Протокол исследования'!$C94&amp;F94,'Производственный контроль'!$A:$A,0))=0,"―",INDEX('Производственный контроль'!AQ:AQ,MATCH('Протокол исследования'!$C94&amp;F94,'Производственный контроль'!$A:$A,0))),"―")</f>
        <v/>
      </c>
      <c r="I94" s="66" t="str">
        <f>IFERROR(IF(INDEX('Производственный контроль'!AP:AP,MATCH('Протокол исследования'!$C94&amp;F94,'Производственный контроль'!$A:$A,0))=0,"―",INDEX('Производственный контроль'!AP:AP,MATCH('Протокол исследования'!$C94&amp;F94,'Производственный контроль'!$A:$A,0))),"―")</f>
        <v>―</v>
      </c>
      <c r="J94" s="66" t="str">
        <f>IFERROR(IF(INDEX('Производственный контроль'!AS:AS,MATCH('Протокол исследования'!$C94&amp;F94,'Производственный контроль'!$A:$A,0))=0,"―",INDEX('Производственный контроль'!AS:AS,MATCH('Протокол исследования'!$C94&amp;F94,'Производственный контроль'!$A:$A,0))),"―")</f>
        <v/>
      </c>
      <c r="K94" s="47"/>
    </row>
    <row r="95" spans="1:11" ht="15.75" x14ac:dyDescent="0.25">
      <c r="A95" s="47"/>
      <c r="B95" s="50">
        <v>25</v>
      </c>
      <c r="C95" s="67"/>
      <c r="D95" s="65" t="str">
        <f>IFERROR(IF(INDEX('Производственный контроль'!R:R,MATCH('Протокол исследования'!$C95&amp;F95,'Производственный контроль'!$A:$A,0))=0,"―",INDEX('Производственный контроль'!R:R,MATCH('Протокол исследования'!$C95&amp;F95,'Производственный контроль'!$A:$A,0))),"―")</f>
        <v>―</v>
      </c>
      <c r="E95" s="66" t="str">
        <f>IFERROR(IF(INDEX('Производственный контроль'!L:L,MATCH('Протокол исследования'!$C95&amp;F95,'Производственный контроль'!$A:$A,0))=0,"―",INDEX('Производственный контроль'!L:L,MATCH('Протокол исследования'!$C95&amp;F95,'Производственный контроль'!$A:$A,0))),"―")</f>
        <v>―</v>
      </c>
      <c r="F95" s="66"/>
      <c r="G95" s="66" t="str">
        <f>IFERROR(IF(INDEX('Производственный контроль'!AO:AO,MATCH('Протокол исследования'!$C95&amp;F95,'Производственный контроль'!$A:$A,0))=0,"―",INDEX('Производственный контроль'!AO:AO,MATCH('Протокол исследования'!$C95&amp;F95,'Производственный контроль'!$A:$A,0))),"―")</f>
        <v>―</v>
      </c>
      <c r="H95" s="66" t="str">
        <f>IFERROR(IF(INDEX('Производственный контроль'!AQ:AQ,MATCH('Протокол исследования'!$C95&amp;F95,'Производственный контроль'!$A:$A,0))=0,"―",INDEX('Производственный контроль'!AQ:AQ,MATCH('Протокол исследования'!$C95&amp;F95,'Производственный контроль'!$A:$A,0))),"―")</f>
        <v/>
      </c>
      <c r="I95" s="66" t="str">
        <f>IFERROR(IF(INDEX('Производственный контроль'!AP:AP,MATCH('Протокол исследования'!$C95&amp;F95,'Производственный контроль'!$A:$A,0))=0,"―",INDEX('Производственный контроль'!AP:AP,MATCH('Протокол исследования'!$C95&amp;F95,'Производственный контроль'!$A:$A,0))),"―")</f>
        <v>―</v>
      </c>
      <c r="J95" s="66" t="str">
        <f>IFERROR(IF(INDEX('Производственный контроль'!AS:AS,MATCH('Протокол исследования'!$C95&amp;F95,'Производственный контроль'!$A:$A,0))=0,"―",INDEX('Производственный контроль'!AS:AS,MATCH('Протокол исследования'!$C95&amp;F95,'Производственный контроль'!$A:$A,0))),"―")</f>
        <v/>
      </c>
      <c r="K95" s="47"/>
    </row>
    <row r="96" spans="1:11" ht="15.75" x14ac:dyDescent="0.25">
      <c r="A96" s="47"/>
      <c r="B96" s="50">
        <v>26</v>
      </c>
      <c r="C96" s="67"/>
      <c r="D96" s="65" t="str">
        <f>IFERROR(IF(INDEX('Производственный контроль'!R:R,MATCH('Протокол исследования'!$C96&amp;F96,'Производственный контроль'!$A:$A,0))=0,"―",INDEX('Производственный контроль'!R:R,MATCH('Протокол исследования'!$C96&amp;F96,'Производственный контроль'!$A:$A,0))),"―")</f>
        <v>―</v>
      </c>
      <c r="E96" s="66" t="str">
        <f>IFERROR(IF(INDEX('Производственный контроль'!L:L,MATCH('Протокол исследования'!$C96&amp;F96,'Производственный контроль'!$A:$A,0))=0,"―",INDEX('Производственный контроль'!L:L,MATCH('Протокол исследования'!$C96&amp;F96,'Производственный контроль'!$A:$A,0))),"―")</f>
        <v>―</v>
      </c>
      <c r="F96" s="66"/>
      <c r="G96" s="66" t="str">
        <f>IFERROR(IF(INDEX('Производственный контроль'!AO:AO,MATCH('Протокол исследования'!$C96&amp;F96,'Производственный контроль'!$A:$A,0))=0,"―",INDEX('Производственный контроль'!AO:AO,MATCH('Протокол исследования'!$C96&amp;F96,'Производственный контроль'!$A:$A,0))),"―")</f>
        <v>―</v>
      </c>
      <c r="H96" s="66" t="str">
        <f>IFERROR(IF(INDEX('Производственный контроль'!AQ:AQ,MATCH('Протокол исследования'!$C96&amp;F96,'Производственный контроль'!$A:$A,0))=0,"―",INDEX('Производственный контроль'!AQ:AQ,MATCH('Протокол исследования'!$C96&amp;F96,'Производственный контроль'!$A:$A,0))),"―")</f>
        <v/>
      </c>
      <c r="I96" s="66" t="str">
        <f>IFERROR(IF(INDEX('Производственный контроль'!AP:AP,MATCH('Протокол исследования'!$C96&amp;F96,'Производственный контроль'!$A:$A,0))=0,"―",INDEX('Производственный контроль'!AP:AP,MATCH('Протокол исследования'!$C96&amp;F96,'Производственный контроль'!$A:$A,0))),"―")</f>
        <v>―</v>
      </c>
      <c r="J96" s="66" t="str">
        <f>IFERROR(IF(INDEX('Производственный контроль'!AS:AS,MATCH('Протокол исследования'!$C96&amp;F96,'Производственный контроль'!$A:$A,0))=0,"―",INDEX('Производственный контроль'!AS:AS,MATCH('Протокол исследования'!$C96&amp;F96,'Производственный контроль'!$A:$A,0))),"―")</f>
        <v/>
      </c>
      <c r="K96" s="47"/>
    </row>
    <row r="97" spans="1:11" ht="15.75" x14ac:dyDescent="0.25">
      <c r="A97" s="47"/>
      <c r="B97" s="50">
        <v>27</v>
      </c>
      <c r="C97" s="67"/>
      <c r="D97" s="65" t="str">
        <f>IFERROR(IF(INDEX('Производственный контроль'!R:R,MATCH('Протокол исследования'!$C97&amp;F97,'Производственный контроль'!$A:$A,0))=0,"―",INDEX('Производственный контроль'!R:R,MATCH('Протокол исследования'!$C97&amp;F97,'Производственный контроль'!$A:$A,0))),"―")</f>
        <v>―</v>
      </c>
      <c r="E97" s="66" t="str">
        <f>IFERROR(IF(INDEX('Производственный контроль'!L:L,MATCH('Протокол исследования'!$C97&amp;F97,'Производственный контроль'!$A:$A,0))=0,"―",INDEX('Производственный контроль'!L:L,MATCH('Протокол исследования'!$C97&amp;F97,'Производственный контроль'!$A:$A,0))),"―")</f>
        <v>―</v>
      </c>
      <c r="F97" s="66"/>
      <c r="G97" s="66" t="str">
        <f>IFERROR(IF(INDEX('Производственный контроль'!AO:AO,MATCH('Протокол исследования'!$C97&amp;F97,'Производственный контроль'!$A:$A,0))=0,"―",INDEX('Производственный контроль'!AO:AO,MATCH('Протокол исследования'!$C97&amp;F97,'Производственный контроль'!$A:$A,0))),"―")</f>
        <v>―</v>
      </c>
      <c r="H97" s="66" t="str">
        <f>IFERROR(IF(INDEX('Производственный контроль'!AQ:AQ,MATCH('Протокол исследования'!$C97&amp;F97,'Производственный контроль'!$A:$A,0))=0,"―",INDEX('Производственный контроль'!AQ:AQ,MATCH('Протокол исследования'!$C97&amp;F97,'Производственный контроль'!$A:$A,0))),"―")</f>
        <v/>
      </c>
      <c r="I97" s="66" t="str">
        <f>IFERROR(IF(INDEX('Производственный контроль'!AP:AP,MATCH('Протокол исследования'!$C97&amp;F97,'Производственный контроль'!$A:$A,0))=0,"―",INDEX('Производственный контроль'!AP:AP,MATCH('Протокол исследования'!$C97&amp;F97,'Производственный контроль'!$A:$A,0))),"―")</f>
        <v>―</v>
      </c>
      <c r="J97" s="66" t="str">
        <f>IFERROR(IF(INDEX('Производственный контроль'!AS:AS,MATCH('Протокол исследования'!$C97&amp;F97,'Производственный контроль'!$A:$A,0))=0,"―",INDEX('Производственный контроль'!AS:AS,MATCH('Протокол исследования'!$C97&amp;F97,'Производственный контроль'!$A:$A,0))),"―")</f>
        <v/>
      </c>
      <c r="K97" s="47"/>
    </row>
    <row r="98" spans="1:11" ht="15.75" x14ac:dyDescent="0.25">
      <c r="A98" s="47"/>
      <c r="B98" s="50">
        <v>28</v>
      </c>
      <c r="C98" s="67"/>
      <c r="D98" s="65" t="str">
        <f>IFERROR(IF(INDEX('Производственный контроль'!R:R,MATCH('Протокол исследования'!$C98&amp;F98,'Производственный контроль'!$A:$A,0))=0,"―",INDEX('Производственный контроль'!R:R,MATCH('Протокол исследования'!$C98&amp;F98,'Производственный контроль'!$A:$A,0))),"―")</f>
        <v>―</v>
      </c>
      <c r="E98" s="66" t="str">
        <f>IFERROR(IF(INDEX('Производственный контроль'!L:L,MATCH('Протокол исследования'!$C98&amp;F98,'Производственный контроль'!$A:$A,0))=0,"―",INDEX('Производственный контроль'!L:L,MATCH('Протокол исследования'!$C98&amp;F98,'Производственный контроль'!$A:$A,0))),"―")</f>
        <v>―</v>
      </c>
      <c r="F98" s="66"/>
      <c r="G98" s="66" t="str">
        <f>IFERROR(IF(INDEX('Производственный контроль'!AO:AO,MATCH('Протокол исследования'!$C98&amp;F98,'Производственный контроль'!$A:$A,0))=0,"―",INDEX('Производственный контроль'!AO:AO,MATCH('Протокол исследования'!$C98&amp;F98,'Производственный контроль'!$A:$A,0))),"―")</f>
        <v>―</v>
      </c>
      <c r="H98" s="66" t="str">
        <f>IFERROR(IF(INDEX('Производственный контроль'!AQ:AQ,MATCH('Протокол исследования'!$C98&amp;F98,'Производственный контроль'!$A:$A,0))=0,"―",INDEX('Производственный контроль'!AQ:AQ,MATCH('Протокол исследования'!$C98&amp;F98,'Производственный контроль'!$A:$A,0))),"―")</f>
        <v/>
      </c>
      <c r="I98" s="66" t="str">
        <f>IFERROR(IF(INDEX('Производственный контроль'!AP:AP,MATCH('Протокол исследования'!$C98&amp;F98,'Производственный контроль'!$A:$A,0))=0,"―",INDEX('Производственный контроль'!AP:AP,MATCH('Протокол исследования'!$C98&amp;F98,'Производственный контроль'!$A:$A,0))),"―")</f>
        <v>―</v>
      </c>
      <c r="J98" s="66" t="str">
        <f>IFERROR(IF(INDEX('Производственный контроль'!AS:AS,MATCH('Протокол исследования'!$C98&amp;F98,'Производственный контроль'!$A:$A,0))=0,"―",INDEX('Производственный контроль'!AS:AS,MATCH('Протокол исследования'!$C98&amp;F98,'Производственный контроль'!$A:$A,0))),"―")</f>
        <v/>
      </c>
      <c r="K98" s="47"/>
    </row>
    <row r="99" spans="1:11" ht="15.75" x14ac:dyDescent="0.25">
      <c r="A99" s="47"/>
      <c r="B99" s="50">
        <v>29</v>
      </c>
      <c r="C99" s="67"/>
      <c r="D99" s="65" t="str">
        <f>IFERROR(IF(INDEX('Производственный контроль'!R:R,MATCH('Протокол исследования'!$C99&amp;F99,'Производственный контроль'!$A:$A,0))=0,"―",INDEX('Производственный контроль'!R:R,MATCH('Протокол исследования'!$C99&amp;F99,'Производственный контроль'!$A:$A,0))),"―")</f>
        <v>―</v>
      </c>
      <c r="E99" s="66" t="str">
        <f>IFERROR(IF(INDEX('Производственный контроль'!L:L,MATCH('Протокол исследования'!$C99&amp;F99,'Производственный контроль'!$A:$A,0))=0,"―",INDEX('Производственный контроль'!L:L,MATCH('Протокол исследования'!$C99&amp;F99,'Производственный контроль'!$A:$A,0))),"―")</f>
        <v>―</v>
      </c>
      <c r="F99" s="66"/>
      <c r="G99" s="66" t="str">
        <f>IFERROR(IF(INDEX('Производственный контроль'!AO:AO,MATCH('Протокол исследования'!$C99&amp;F99,'Производственный контроль'!$A:$A,0))=0,"―",INDEX('Производственный контроль'!AO:AO,MATCH('Протокол исследования'!$C99&amp;F99,'Производственный контроль'!$A:$A,0))),"―")</f>
        <v>―</v>
      </c>
      <c r="H99" s="66" t="str">
        <f>IFERROR(IF(INDEX('Производственный контроль'!AQ:AQ,MATCH('Протокол исследования'!$C99&amp;F99,'Производственный контроль'!$A:$A,0))=0,"―",INDEX('Производственный контроль'!AQ:AQ,MATCH('Протокол исследования'!$C99&amp;F99,'Производственный контроль'!$A:$A,0))),"―")</f>
        <v/>
      </c>
      <c r="I99" s="66" t="str">
        <f>IFERROR(IF(INDEX('Производственный контроль'!AP:AP,MATCH('Протокол исследования'!$C99&amp;F99,'Производственный контроль'!$A:$A,0))=0,"―",INDEX('Производственный контроль'!AP:AP,MATCH('Протокол исследования'!$C99&amp;F99,'Производственный контроль'!$A:$A,0))),"―")</f>
        <v>―</v>
      </c>
      <c r="J99" s="66" t="str">
        <f>IFERROR(IF(INDEX('Производственный контроль'!AS:AS,MATCH('Протокол исследования'!$C99&amp;F99,'Производственный контроль'!$A:$A,0))=0,"―",INDEX('Производственный контроль'!AS:AS,MATCH('Протокол исследования'!$C99&amp;F99,'Производственный контроль'!$A:$A,0))),"―")</f>
        <v/>
      </c>
      <c r="K99" s="47"/>
    </row>
    <row r="100" spans="1:11" ht="15.75" x14ac:dyDescent="0.25">
      <c r="A100" s="47"/>
      <c r="B100" s="50">
        <v>30</v>
      </c>
      <c r="C100" s="67"/>
      <c r="D100" s="65" t="str">
        <f>IFERROR(IF(INDEX('Производственный контроль'!R:R,MATCH('Протокол исследования'!$C100&amp;F100,'Производственный контроль'!$A:$A,0))=0,"―",INDEX('Производственный контроль'!R:R,MATCH('Протокол исследования'!$C100&amp;F100,'Производственный контроль'!$A:$A,0))),"―")</f>
        <v>―</v>
      </c>
      <c r="E100" s="66" t="str">
        <f>IFERROR(IF(INDEX('Производственный контроль'!L:L,MATCH('Протокол исследования'!$C100&amp;F100,'Производственный контроль'!$A:$A,0))=0,"―",INDEX('Производственный контроль'!L:L,MATCH('Протокол исследования'!$C100&amp;F100,'Производственный контроль'!$A:$A,0))),"―")</f>
        <v>―</v>
      </c>
      <c r="F100" s="66"/>
      <c r="G100" s="66" t="str">
        <f>IFERROR(IF(INDEX('Производственный контроль'!AO:AO,MATCH('Протокол исследования'!$C100&amp;F100,'Производственный контроль'!$A:$A,0))=0,"―",INDEX('Производственный контроль'!AO:AO,MATCH('Протокол исследования'!$C100&amp;F100,'Производственный контроль'!$A:$A,0))),"―")</f>
        <v>―</v>
      </c>
      <c r="H100" s="66" t="str">
        <f>IFERROR(IF(INDEX('Производственный контроль'!AQ:AQ,MATCH('Протокол исследования'!$C100&amp;F100,'Производственный контроль'!$A:$A,0))=0,"―",INDEX('Производственный контроль'!AQ:AQ,MATCH('Протокол исследования'!$C100&amp;F100,'Производственный контроль'!$A:$A,0))),"―")</f>
        <v/>
      </c>
      <c r="I100" s="66" t="str">
        <f>IFERROR(IF(INDEX('Производственный контроль'!AP:AP,MATCH('Протокол исследования'!$C100&amp;F100,'Производственный контроль'!$A:$A,0))=0,"―",INDEX('Производственный контроль'!AP:AP,MATCH('Протокол исследования'!$C100&amp;F100,'Производственный контроль'!$A:$A,0))),"―")</f>
        <v>―</v>
      </c>
      <c r="J100" s="66" t="str">
        <f>IFERROR(IF(INDEX('Производственный контроль'!AS:AS,MATCH('Протокол исследования'!$C100&amp;F100,'Производственный контроль'!$A:$A,0))=0,"―",INDEX('Производственный контроль'!AS:AS,MATCH('Протокол исследования'!$C100&amp;F100,'Производственный контроль'!$A:$A,0))),"―")</f>
        <v/>
      </c>
      <c r="K100" s="47"/>
    </row>
    <row r="101" spans="1:11" ht="15.75" x14ac:dyDescent="0.25">
      <c r="A101" s="47"/>
      <c r="B101" s="50">
        <v>31</v>
      </c>
      <c r="C101" s="67"/>
      <c r="D101" s="65" t="str">
        <f>IFERROR(IF(INDEX('Производственный контроль'!R:R,MATCH('Протокол исследования'!$C101&amp;F101,'Производственный контроль'!$A:$A,0))=0,"―",INDEX('Производственный контроль'!R:R,MATCH('Протокол исследования'!$C101&amp;F101,'Производственный контроль'!$A:$A,0))),"―")</f>
        <v>―</v>
      </c>
      <c r="E101" s="66" t="str">
        <f>IFERROR(IF(INDEX('Производственный контроль'!L:L,MATCH('Протокол исследования'!$C101&amp;F101,'Производственный контроль'!$A:$A,0))=0,"―",INDEX('Производственный контроль'!L:L,MATCH('Протокол исследования'!$C101&amp;F101,'Производственный контроль'!$A:$A,0))),"―")</f>
        <v>―</v>
      </c>
      <c r="F101" s="66"/>
      <c r="G101" s="66" t="str">
        <f>IFERROR(IF(INDEX('Производственный контроль'!AO:AO,MATCH('Протокол исследования'!$C101&amp;F101,'Производственный контроль'!$A:$A,0))=0,"―",INDEX('Производственный контроль'!AO:AO,MATCH('Протокол исследования'!$C101&amp;F101,'Производственный контроль'!$A:$A,0))),"―")</f>
        <v>―</v>
      </c>
      <c r="H101" s="66" t="str">
        <f>IFERROR(IF(INDEX('Производственный контроль'!AQ:AQ,MATCH('Протокол исследования'!$C101&amp;F101,'Производственный контроль'!$A:$A,0))=0,"―",INDEX('Производственный контроль'!AQ:AQ,MATCH('Протокол исследования'!$C101&amp;F101,'Производственный контроль'!$A:$A,0))),"―")</f>
        <v/>
      </c>
      <c r="I101" s="66" t="str">
        <f>IFERROR(IF(INDEX('Производственный контроль'!AP:AP,MATCH('Протокол исследования'!$C101&amp;F101,'Производственный контроль'!$A:$A,0))=0,"―",INDEX('Производственный контроль'!AP:AP,MATCH('Протокол исследования'!$C101&amp;F101,'Производственный контроль'!$A:$A,0))),"―")</f>
        <v>―</v>
      </c>
      <c r="J101" s="66" t="str">
        <f>IFERROR(IF(INDEX('Производственный контроль'!AS:AS,MATCH('Протокол исследования'!$C101&amp;F101,'Производственный контроль'!$A:$A,0))=0,"―",INDEX('Производственный контроль'!AS:AS,MATCH('Протокол исследования'!$C101&amp;F101,'Производственный контроль'!$A:$A,0))),"―")</f>
        <v/>
      </c>
      <c r="K101" s="47"/>
    </row>
    <row r="102" spans="1:11" ht="15.75" x14ac:dyDescent="0.25">
      <c r="A102" s="47"/>
      <c r="B102" s="50">
        <v>32</v>
      </c>
      <c r="C102" s="67"/>
      <c r="D102" s="65" t="str">
        <f>IFERROR(IF(INDEX('Производственный контроль'!R:R,MATCH('Протокол исследования'!$C102&amp;F102,'Производственный контроль'!$A:$A,0))=0,"―",INDEX('Производственный контроль'!R:R,MATCH('Протокол исследования'!$C102&amp;F102,'Производственный контроль'!$A:$A,0))),"―")</f>
        <v>―</v>
      </c>
      <c r="E102" s="66" t="str">
        <f>IFERROR(IF(INDEX('Производственный контроль'!L:L,MATCH('Протокол исследования'!$C102&amp;F102,'Производственный контроль'!$A:$A,0))=0,"―",INDEX('Производственный контроль'!L:L,MATCH('Протокол исследования'!$C102&amp;F102,'Производственный контроль'!$A:$A,0))),"―")</f>
        <v>―</v>
      </c>
      <c r="F102" s="66"/>
      <c r="G102" s="66" t="str">
        <f>IFERROR(IF(INDEX('Производственный контроль'!AO:AO,MATCH('Протокол исследования'!$C102&amp;F102,'Производственный контроль'!$A:$A,0))=0,"―",INDEX('Производственный контроль'!AO:AO,MATCH('Протокол исследования'!$C102&amp;F102,'Производственный контроль'!$A:$A,0))),"―")</f>
        <v>―</v>
      </c>
      <c r="H102" s="66" t="str">
        <f>IFERROR(IF(INDEX('Производственный контроль'!AQ:AQ,MATCH('Протокол исследования'!$C102&amp;F102,'Производственный контроль'!$A:$A,0))=0,"―",INDEX('Производственный контроль'!AQ:AQ,MATCH('Протокол исследования'!$C102&amp;F102,'Производственный контроль'!$A:$A,0))),"―")</f>
        <v/>
      </c>
      <c r="I102" s="66" t="str">
        <f>IFERROR(IF(INDEX('Производственный контроль'!AP:AP,MATCH('Протокол исследования'!$C102&amp;F102,'Производственный контроль'!$A:$A,0))=0,"―",INDEX('Производственный контроль'!AP:AP,MATCH('Протокол исследования'!$C102&amp;F102,'Производственный контроль'!$A:$A,0))),"―")</f>
        <v>―</v>
      </c>
      <c r="J102" s="66" t="str">
        <f>IFERROR(IF(INDEX('Производственный контроль'!AS:AS,MATCH('Протокол исследования'!$C102&amp;F102,'Производственный контроль'!$A:$A,0))=0,"―",INDEX('Производственный контроль'!AS:AS,MATCH('Протокол исследования'!$C102&amp;F102,'Производственный контроль'!$A:$A,0))),"―")</f>
        <v/>
      </c>
      <c r="K102" s="47"/>
    </row>
    <row r="103" spans="1:11" ht="15.75" x14ac:dyDescent="0.25">
      <c r="A103" s="47"/>
      <c r="B103" s="50">
        <v>33</v>
      </c>
      <c r="C103" s="67"/>
      <c r="D103" s="65" t="str">
        <f>IFERROR(IF(INDEX('Производственный контроль'!R:R,MATCH('Протокол исследования'!$C103&amp;F103,'Производственный контроль'!$A:$A,0))=0,"―",INDEX('Производственный контроль'!R:R,MATCH('Протокол исследования'!$C103&amp;F103,'Производственный контроль'!$A:$A,0))),"―")</f>
        <v>―</v>
      </c>
      <c r="E103" s="66" t="str">
        <f>IFERROR(IF(INDEX('Производственный контроль'!L:L,MATCH('Протокол исследования'!$C103&amp;F103,'Производственный контроль'!$A:$A,0))=0,"―",INDEX('Производственный контроль'!L:L,MATCH('Протокол исследования'!$C103&amp;F103,'Производственный контроль'!$A:$A,0))),"―")</f>
        <v>―</v>
      </c>
      <c r="F103" s="66"/>
      <c r="G103" s="66" t="str">
        <f>IFERROR(IF(INDEX('Производственный контроль'!AO:AO,MATCH('Протокол исследования'!$C103&amp;F103,'Производственный контроль'!$A:$A,0))=0,"―",INDEX('Производственный контроль'!AO:AO,MATCH('Протокол исследования'!$C103&amp;F103,'Производственный контроль'!$A:$A,0))),"―")</f>
        <v>―</v>
      </c>
      <c r="H103" s="66" t="str">
        <f>IFERROR(IF(INDEX('Производственный контроль'!AQ:AQ,MATCH('Протокол исследования'!$C103&amp;F103,'Производственный контроль'!$A:$A,0))=0,"―",INDEX('Производственный контроль'!AQ:AQ,MATCH('Протокол исследования'!$C103&amp;F103,'Производственный контроль'!$A:$A,0))),"―")</f>
        <v/>
      </c>
      <c r="I103" s="66" t="str">
        <f>IFERROR(IF(INDEX('Производственный контроль'!AP:AP,MATCH('Протокол исследования'!$C103&amp;F103,'Производственный контроль'!$A:$A,0))=0,"―",INDEX('Производственный контроль'!AP:AP,MATCH('Протокол исследования'!$C103&amp;F103,'Производственный контроль'!$A:$A,0))),"―")</f>
        <v>―</v>
      </c>
      <c r="J103" s="66" t="str">
        <f>IFERROR(IF(INDEX('Производственный контроль'!AS:AS,MATCH('Протокол исследования'!$C103&amp;F103,'Производственный контроль'!$A:$A,0))=0,"―",INDEX('Производственный контроль'!AS:AS,MATCH('Протокол исследования'!$C103&amp;F103,'Производственный контроль'!$A:$A,0))),"―")</f>
        <v/>
      </c>
      <c r="K103" s="47"/>
    </row>
    <row r="104" spans="1:11" ht="15.75" x14ac:dyDescent="0.25">
      <c r="A104" s="47"/>
      <c r="B104" s="50">
        <v>34</v>
      </c>
      <c r="C104" s="67"/>
      <c r="D104" s="65" t="str">
        <f>IFERROR(IF(INDEX('Производственный контроль'!R:R,MATCH('Протокол исследования'!$C104&amp;F104,'Производственный контроль'!$A:$A,0))=0,"―",INDEX('Производственный контроль'!R:R,MATCH('Протокол исследования'!$C104&amp;F104,'Производственный контроль'!$A:$A,0))),"―")</f>
        <v>―</v>
      </c>
      <c r="E104" s="66" t="str">
        <f>IFERROR(IF(INDEX('Производственный контроль'!L:L,MATCH('Протокол исследования'!$C104&amp;F104,'Производственный контроль'!$A:$A,0))=0,"―",INDEX('Производственный контроль'!L:L,MATCH('Протокол исследования'!$C104&amp;F104,'Производственный контроль'!$A:$A,0))),"―")</f>
        <v>―</v>
      </c>
      <c r="F104" s="66"/>
      <c r="G104" s="66" t="str">
        <f>IFERROR(IF(INDEX('Производственный контроль'!AO:AO,MATCH('Протокол исследования'!$C104&amp;F104,'Производственный контроль'!$A:$A,0))=0,"―",INDEX('Производственный контроль'!AO:AO,MATCH('Протокол исследования'!$C104&amp;F104,'Производственный контроль'!$A:$A,0))),"―")</f>
        <v>―</v>
      </c>
      <c r="H104" s="66" t="str">
        <f>IFERROR(IF(INDEX('Производственный контроль'!AQ:AQ,MATCH('Протокол исследования'!$C104&amp;F104,'Производственный контроль'!$A:$A,0))=0,"―",INDEX('Производственный контроль'!AQ:AQ,MATCH('Протокол исследования'!$C104&amp;F104,'Производственный контроль'!$A:$A,0))),"―")</f>
        <v/>
      </c>
      <c r="I104" s="66" t="str">
        <f>IFERROR(IF(INDEX('Производственный контроль'!AP:AP,MATCH('Протокол исследования'!$C104&amp;F104,'Производственный контроль'!$A:$A,0))=0,"―",INDEX('Производственный контроль'!AP:AP,MATCH('Протокол исследования'!$C104&amp;F104,'Производственный контроль'!$A:$A,0))),"―")</f>
        <v>―</v>
      </c>
      <c r="J104" s="66" t="str">
        <f>IFERROR(IF(INDEX('Производственный контроль'!AS:AS,MATCH('Протокол исследования'!$C104&amp;F104,'Производственный контроль'!$A:$A,0))=0,"―",INDEX('Производственный контроль'!AS:AS,MATCH('Протокол исследования'!$C104&amp;F104,'Производственный контроль'!$A:$A,0))),"―")</f>
        <v/>
      </c>
      <c r="K104" s="47"/>
    </row>
    <row r="105" spans="1:11" ht="15.75" x14ac:dyDescent="0.25">
      <c r="A105" s="47"/>
      <c r="B105" s="50">
        <v>35</v>
      </c>
      <c r="C105" s="67"/>
      <c r="D105" s="65" t="str">
        <f>IFERROR(IF(INDEX('Производственный контроль'!R:R,MATCH('Протокол исследования'!$C105&amp;F105,'Производственный контроль'!$A:$A,0))=0,"―",INDEX('Производственный контроль'!R:R,MATCH('Протокол исследования'!$C105&amp;F105,'Производственный контроль'!$A:$A,0))),"―")</f>
        <v>―</v>
      </c>
      <c r="E105" s="66" t="str">
        <f>IFERROR(IF(INDEX('Производственный контроль'!L:L,MATCH('Протокол исследования'!$C105&amp;F105,'Производственный контроль'!$A:$A,0))=0,"―",INDEX('Производственный контроль'!L:L,MATCH('Протокол исследования'!$C105&amp;F105,'Производственный контроль'!$A:$A,0))),"―")</f>
        <v>―</v>
      </c>
      <c r="F105" s="66"/>
      <c r="G105" s="66" t="str">
        <f>IFERROR(IF(INDEX('Производственный контроль'!AO:AO,MATCH('Протокол исследования'!$C105&amp;F105,'Производственный контроль'!$A:$A,0))=0,"―",INDEX('Производственный контроль'!AO:AO,MATCH('Протокол исследования'!$C105&amp;F105,'Производственный контроль'!$A:$A,0))),"―")</f>
        <v>―</v>
      </c>
      <c r="H105" s="66" t="str">
        <f>IFERROR(IF(INDEX('Производственный контроль'!AQ:AQ,MATCH('Протокол исследования'!$C105&amp;F105,'Производственный контроль'!$A:$A,0))=0,"―",INDEX('Производственный контроль'!AQ:AQ,MATCH('Протокол исследования'!$C105&amp;F105,'Производственный контроль'!$A:$A,0))),"―")</f>
        <v/>
      </c>
      <c r="I105" s="66" t="str">
        <f>IFERROR(IF(INDEX('Производственный контроль'!AP:AP,MATCH('Протокол исследования'!$C105&amp;F105,'Производственный контроль'!$A:$A,0))=0,"―",INDEX('Производственный контроль'!AP:AP,MATCH('Протокол исследования'!$C105&amp;F105,'Производственный контроль'!$A:$A,0))),"―")</f>
        <v>―</v>
      </c>
      <c r="J105" s="66" t="str">
        <f>IFERROR(IF(INDEX('Производственный контроль'!AS:AS,MATCH('Протокол исследования'!$C105&amp;F105,'Производственный контроль'!$A:$A,0))=0,"―",INDEX('Производственный контроль'!AS:AS,MATCH('Протокол исследования'!$C105&amp;F105,'Производственный контроль'!$A:$A,0))),"―")</f>
        <v/>
      </c>
      <c r="K105" s="47"/>
    </row>
    <row r="106" spans="1:11" ht="15.75" x14ac:dyDescent="0.25">
      <c r="A106" s="47"/>
      <c r="B106" s="50">
        <v>36</v>
      </c>
      <c r="C106" s="67"/>
      <c r="D106" s="65" t="str">
        <f>IFERROR(IF(INDEX('Производственный контроль'!R:R,MATCH('Протокол исследования'!$C106&amp;F106,'Производственный контроль'!$A:$A,0))=0,"―",INDEX('Производственный контроль'!R:R,MATCH('Протокол исследования'!$C106&amp;F106,'Производственный контроль'!$A:$A,0))),"―")</f>
        <v>―</v>
      </c>
      <c r="E106" s="66" t="str">
        <f>IFERROR(IF(INDEX('Производственный контроль'!L:L,MATCH('Протокол исследования'!$C106&amp;F106,'Производственный контроль'!$A:$A,0))=0,"―",INDEX('Производственный контроль'!L:L,MATCH('Протокол исследования'!$C106&amp;F106,'Производственный контроль'!$A:$A,0))),"―")</f>
        <v>―</v>
      </c>
      <c r="F106" s="66"/>
      <c r="G106" s="66" t="str">
        <f>IFERROR(IF(INDEX('Производственный контроль'!AO:AO,MATCH('Протокол исследования'!$C106&amp;F106,'Производственный контроль'!$A:$A,0))=0,"―",INDEX('Производственный контроль'!AO:AO,MATCH('Протокол исследования'!$C106&amp;F106,'Производственный контроль'!$A:$A,0))),"―")</f>
        <v>―</v>
      </c>
      <c r="H106" s="66" t="str">
        <f>IFERROR(IF(INDEX('Производственный контроль'!AQ:AQ,MATCH('Протокол исследования'!$C106&amp;F106,'Производственный контроль'!$A:$A,0))=0,"―",INDEX('Производственный контроль'!AQ:AQ,MATCH('Протокол исследования'!$C106&amp;F106,'Производственный контроль'!$A:$A,0))),"―")</f>
        <v/>
      </c>
      <c r="I106" s="66" t="str">
        <f>IFERROR(IF(INDEX('Производственный контроль'!AP:AP,MATCH('Протокол исследования'!$C106&amp;F106,'Производственный контроль'!$A:$A,0))=0,"―",INDEX('Производственный контроль'!AP:AP,MATCH('Протокол исследования'!$C106&amp;F106,'Производственный контроль'!$A:$A,0))),"―")</f>
        <v>―</v>
      </c>
      <c r="J106" s="66" t="str">
        <f>IFERROR(IF(INDEX('Производственный контроль'!AS:AS,MATCH('Протокол исследования'!$C106&amp;F106,'Производственный контроль'!$A:$A,0))=0,"―",INDEX('Производственный контроль'!AS:AS,MATCH('Протокол исследования'!$C106&amp;F106,'Производственный контроль'!$A:$A,0))),"―")</f>
        <v/>
      </c>
      <c r="K106" s="47"/>
    </row>
    <row r="107" spans="1:11" ht="15.75" x14ac:dyDescent="0.25">
      <c r="A107" s="47"/>
      <c r="B107" s="50">
        <v>37</v>
      </c>
      <c r="C107" s="67"/>
      <c r="D107" s="65" t="str">
        <f>IFERROR(IF(INDEX('Производственный контроль'!R:R,MATCH('Протокол исследования'!$C107&amp;F107,'Производственный контроль'!$A:$A,0))=0,"―",INDEX('Производственный контроль'!R:R,MATCH('Протокол исследования'!$C107&amp;F107,'Производственный контроль'!$A:$A,0))),"―")</f>
        <v>―</v>
      </c>
      <c r="E107" s="66" t="str">
        <f>IFERROR(IF(INDEX('Производственный контроль'!L:L,MATCH('Протокол исследования'!$C107&amp;F107,'Производственный контроль'!$A:$A,0))=0,"―",INDEX('Производственный контроль'!L:L,MATCH('Протокол исследования'!$C107&amp;F107,'Производственный контроль'!$A:$A,0))),"―")</f>
        <v>―</v>
      </c>
      <c r="F107" s="66"/>
      <c r="G107" s="66" t="str">
        <f>IFERROR(IF(INDEX('Производственный контроль'!AO:AO,MATCH('Протокол исследования'!$C107&amp;F107,'Производственный контроль'!$A:$A,0))=0,"―",INDEX('Производственный контроль'!AO:AO,MATCH('Протокол исследования'!$C107&amp;F107,'Производственный контроль'!$A:$A,0))),"―")</f>
        <v>―</v>
      </c>
      <c r="H107" s="66" t="str">
        <f>IFERROR(IF(INDEX('Производственный контроль'!AQ:AQ,MATCH('Протокол исследования'!$C107&amp;F107,'Производственный контроль'!$A:$A,0))=0,"―",INDEX('Производственный контроль'!AQ:AQ,MATCH('Протокол исследования'!$C107&amp;F107,'Производственный контроль'!$A:$A,0))),"―")</f>
        <v/>
      </c>
      <c r="I107" s="66" t="str">
        <f>IFERROR(IF(INDEX('Производственный контроль'!AP:AP,MATCH('Протокол исследования'!$C107&amp;F107,'Производственный контроль'!$A:$A,0))=0,"―",INDEX('Производственный контроль'!AP:AP,MATCH('Протокол исследования'!$C107&amp;F107,'Производственный контроль'!$A:$A,0))),"―")</f>
        <v>―</v>
      </c>
      <c r="J107" s="66" t="str">
        <f>IFERROR(IF(INDEX('Производственный контроль'!AS:AS,MATCH('Протокол исследования'!$C107&amp;F107,'Производственный контроль'!$A:$A,0))=0,"―",INDEX('Производственный контроль'!AS:AS,MATCH('Протокол исследования'!$C107&amp;F107,'Производственный контроль'!$A:$A,0))),"―")</f>
        <v/>
      </c>
      <c r="K107" s="47"/>
    </row>
    <row r="108" spans="1:11" ht="15.75" x14ac:dyDescent="0.25">
      <c r="A108" s="47"/>
      <c r="B108" s="50">
        <v>38</v>
      </c>
      <c r="C108" s="67"/>
      <c r="D108" s="65" t="str">
        <f>IFERROR(IF(INDEX('Производственный контроль'!R:R,MATCH('Протокол исследования'!$C108&amp;F108,'Производственный контроль'!$A:$A,0))=0,"―",INDEX('Производственный контроль'!R:R,MATCH('Протокол исследования'!$C108&amp;F108,'Производственный контроль'!$A:$A,0))),"―")</f>
        <v>―</v>
      </c>
      <c r="E108" s="66" t="str">
        <f>IFERROR(IF(INDEX('Производственный контроль'!L:L,MATCH('Протокол исследования'!$C108&amp;F108,'Производственный контроль'!$A:$A,0))=0,"―",INDEX('Производственный контроль'!L:L,MATCH('Протокол исследования'!$C108&amp;F108,'Производственный контроль'!$A:$A,0))),"―")</f>
        <v>―</v>
      </c>
      <c r="F108" s="66"/>
      <c r="G108" s="66" t="str">
        <f>IFERROR(IF(INDEX('Производственный контроль'!AO:AO,MATCH('Протокол исследования'!$C108&amp;F108,'Производственный контроль'!$A:$A,0))=0,"―",INDEX('Производственный контроль'!AO:AO,MATCH('Протокол исследования'!$C108&amp;F108,'Производственный контроль'!$A:$A,0))),"―")</f>
        <v>―</v>
      </c>
      <c r="H108" s="66" t="str">
        <f>IFERROR(IF(INDEX('Производственный контроль'!AQ:AQ,MATCH('Протокол исследования'!$C108&amp;F108,'Производственный контроль'!$A:$A,0))=0,"―",INDEX('Производственный контроль'!AQ:AQ,MATCH('Протокол исследования'!$C108&amp;F108,'Производственный контроль'!$A:$A,0))),"―")</f>
        <v/>
      </c>
      <c r="I108" s="66" t="str">
        <f>IFERROR(IF(INDEX('Производственный контроль'!AP:AP,MATCH('Протокол исследования'!$C108&amp;F108,'Производственный контроль'!$A:$A,0))=0,"―",INDEX('Производственный контроль'!AP:AP,MATCH('Протокол исследования'!$C108&amp;F108,'Производственный контроль'!$A:$A,0))),"―")</f>
        <v>―</v>
      </c>
      <c r="J108" s="66" t="str">
        <f>IFERROR(IF(INDEX('Производственный контроль'!AS:AS,MATCH('Протокол исследования'!$C108&amp;F108,'Производственный контроль'!$A:$A,0))=0,"―",INDEX('Производственный контроль'!AS:AS,MATCH('Протокол исследования'!$C108&amp;F108,'Производственный контроль'!$A:$A,0))),"―")</f>
        <v/>
      </c>
      <c r="K108" s="47"/>
    </row>
    <row r="109" spans="1:11" ht="15.75" x14ac:dyDescent="0.25">
      <c r="A109" s="47"/>
      <c r="B109" s="50">
        <v>39</v>
      </c>
      <c r="C109" s="67"/>
      <c r="D109" s="65" t="str">
        <f>IFERROR(IF(INDEX('Производственный контроль'!R:R,MATCH('Протокол исследования'!$C109&amp;F109,'Производственный контроль'!$A:$A,0))=0,"―",INDEX('Производственный контроль'!R:R,MATCH('Протокол исследования'!$C109&amp;F109,'Производственный контроль'!$A:$A,0))),"―")</f>
        <v>―</v>
      </c>
      <c r="E109" s="66" t="str">
        <f>IFERROR(IF(INDEX('Производственный контроль'!L:L,MATCH('Протокол исследования'!$C109&amp;F109,'Производственный контроль'!$A:$A,0))=0,"―",INDEX('Производственный контроль'!L:L,MATCH('Протокол исследования'!$C109&amp;F109,'Производственный контроль'!$A:$A,0))),"―")</f>
        <v>―</v>
      </c>
      <c r="F109" s="66"/>
      <c r="G109" s="66" t="str">
        <f>IFERROR(IF(INDEX('Производственный контроль'!AO:AO,MATCH('Протокол исследования'!$C109&amp;F109,'Производственный контроль'!$A:$A,0))=0,"―",INDEX('Производственный контроль'!AO:AO,MATCH('Протокол исследования'!$C109&amp;F109,'Производственный контроль'!$A:$A,0))),"―")</f>
        <v>―</v>
      </c>
      <c r="H109" s="66" t="str">
        <f>IFERROR(IF(INDEX('Производственный контроль'!AQ:AQ,MATCH('Протокол исследования'!$C109&amp;F109,'Производственный контроль'!$A:$A,0))=0,"―",INDEX('Производственный контроль'!AQ:AQ,MATCH('Протокол исследования'!$C109&amp;F109,'Производственный контроль'!$A:$A,0))),"―")</f>
        <v/>
      </c>
      <c r="I109" s="66" t="str">
        <f>IFERROR(IF(INDEX('Производственный контроль'!AP:AP,MATCH('Протокол исследования'!$C109&amp;F109,'Производственный контроль'!$A:$A,0))=0,"―",INDEX('Производственный контроль'!AP:AP,MATCH('Протокол исследования'!$C109&amp;F109,'Производственный контроль'!$A:$A,0))),"―")</f>
        <v>―</v>
      </c>
      <c r="J109" s="66" t="str">
        <f>IFERROR(IF(INDEX('Производственный контроль'!AS:AS,MATCH('Протокол исследования'!$C109&amp;F109,'Производственный контроль'!$A:$A,0))=0,"―",INDEX('Производственный контроль'!AS:AS,MATCH('Протокол исследования'!$C109&amp;F109,'Производственный контроль'!$A:$A,0))),"―")</f>
        <v/>
      </c>
      <c r="K109" s="47"/>
    </row>
    <row r="110" spans="1:11" ht="15.75" x14ac:dyDescent="0.25">
      <c r="A110" s="47"/>
      <c r="B110" s="50">
        <v>40</v>
      </c>
      <c r="C110" s="67"/>
      <c r="D110" s="65" t="str">
        <f>IFERROR(IF(INDEX('Производственный контроль'!R:R,MATCH('Протокол исследования'!$C110&amp;F110,'Производственный контроль'!$A:$A,0))=0,"―",INDEX('Производственный контроль'!R:R,MATCH('Протокол исследования'!$C110&amp;F110,'Производственный контроль'!$A:$A,0))),"―")</f>
        <v>―</v>
      </c>
      <c r="E110" s="66" t="str">
        <f>IFERROR(IF(INDEX('Производственный контроль'!L:L,MATCH('Протокол исследования'!$C110&amp;F110,'Производственный контроль'!$A:$A,0))=0,"―",INDEX('Производственный контроль'!L:L,MATCH('Протокол исследования'!$C110&amp;F110,'Производственный контроль'!$A:$A,0))),"―")</f>
        <v>―</v>
      </c>
      <c r="F110" s="66"/>
      <c r="G110" s="66" t="str">
        <f>IFERROR(IF(INDEX('Производственный контроль'!AO:AO,MATCH('Протокол исследования'!$C110&amp;F110,'Производственный контроль'!$A:$A,0))=0,"―",INDEX('Производственный контроль'!AO:AO,MATCH('Протокол исследования'!$C110&amp;F110,'Производственный контроль'!$A:$A,0))),"―")</f>
        <v>―</v>
      </c>
      <c r="H110" s="66" t="str">
        <f>IFERROR(IF(INDEX('Производственный контроль'!AQ:AQ,MATCH('Протокол исследования'!$C110&amp;F110,'Производственный контроль'!$A:$A,0))=0,"―",INDEX('Производственный контроль'!AQ:AQ,MATCH('Протокол исследования'!$C110&amp;F110,'Производственный контроль'!$A:$A,0))),"―")</f>
        <v/>
      </c>
      <c r="I110" s="66" t="str">
        <f>IFERROR(IF(INDEX('Производственный контроль'!AP:AP,MATCH('Протокол исследования'!$C110&amp;F110,'Производственный контроль'!$A:$A,0))=0,"―",INDEX('Производственный контроль'!AP:AP,MATCH('Протокол исследования'!$C110&amp;F110,'Производственный контроль'!$A:$A,0))),"―")</f>
        <v>―</v>
      </c>
      <c r="J110" s="66" t="str">
        <f>IFERROR(IF(INDEX('Производственный контроль'!AS:AS,MATCH('Протокол исследования'!$C110&amp;F110,'Производственный контроль'!$A:$A,0))=0,"―",INDEX('Производственный контроль'!AS:AS,MATCH('Протокол исследования'!$C110&amp;F110,'Производственный контроль'!$A:$A,0))),"―")</f>
        <v/>
      </c>
      <c r="K110" s="47"/>
    </row>
    <row r="111" spans="1:11" ht="15.75" x14ac:dyDescent="0.25">
      <c r="A111" s="47"/>
      <c r="B111" s="50">
        <v>41</v>
      </c>
      <c r="C111" s="67"/>
      <c r="D111" s="65" t="str">
        <f>IFERROR(IF(INDEX('Производственный контроль'!R:R,MATCH('Протокол исследования'!$C111&amp;F111,'Производственный контроль'!$A:$A,0))=0,"―",INDEX('Производственный контроль'!R:R,MATCH('Протокол исследования'!$C111&amp;F111,'Производственный контроль'!$A:$A,0))),"―")</f>
        <v>―</v>
      </c>
      <c r="E111" s="66" t="str">
        <f>IFERROR(IF(INDEX('Производственный контроль'!L:L,MATCH('Протокол исследования'!$C111&amp;F111,'Производственный контроль'!$A:$A,0))=0,"―",INDEX('Производственный контроль'!L:L,MATCH('Протокол исследования'!$C111&amp;F111,'Производственный контроль'!$A:$A,0))),"―")</f>
        <v>―</v>
      </c>
      <c r="F111" s="66"/>
      <c r="G111" s="66" t="str">
        <f>IFERROR(IF(INDEX('Производственный контроль'!AO:AO,MATCH('Протокол исследования'!$C111&amp;F111,'Производственный контроль'!$A:$A,0))=0,"―",INDEX('Производственный контроль'!AO:AO,MATCH('Протокол исследования'!$C111&amp;F111,'Производственный контроль'!$A:$A,0))),"―")</f>
        <v>―</v>
      </c>
      <c r="H111" s="66" t="str">
        <f>IFERROR(IF(INDEX('Производственный контроль'!AQ:AQ,MATCH('Протокол исследования'!$C111&amp;F111,'Производственный контроль'!$A:$A,0))=0,"―",INDEX('Производственный контроль'!AQ:AQ,MATCH('Протокол исследования'!$C111&amp;F111,'Производственный контроль'!$A:$A,0))),"―")</f>
        <v/>
      </c>
      <c r="I111" s="66" t="str">
        <f>IFERROR(IF(INDEX('Производственный контроль'!AP:AP,MATCH('Протокол исследования'!$C111&amp;F111,'Производственный контроль'!$A:$A,0))=0,"―",INDEX('Производственный контроль'!AP:AP,MATCH('Протокол исследования'!$C111&amp;F111,'Производственный контроль'!$A:$A,0))),"―")</f>
        <v>―</v>
      </c>
      <c r="J111" s="66" t="str">
        <f>IFERROR(IF(INDEX('Производственный контроль'!AS:AS,MATCH('Протокол исследования'!$C111&amp;F111,'Производственный контроль'!$A:$A,0))=0,"―",INDEX('Производственный контроль'!AS:AS,MATCH('Протокол исследования'!$C111&amp;F111,'Производственный контроль'!$A:$A,0))),"―")</f>
        <v/>
      </c>
      <c r="K111" s="47"/>
    </row>
    <row r="112" spans="1:11" ht="15.75" x14ac:dyDescent="0.25">
      <c r="A112" s="47"/>
      <c r="B112" s="50">
        <v>42</v>
      </c>
      <c r="C112" s="67"/>
      <c r="D112" s="65" t="str">
        <f>IFERROR(IF(INDEX('Производственный контроль'!R:R,MATCH('Протокол исследования'!$C112&amp;F112,'Производственный контроль'!$A:$A,0))=0,"―",INDEX('Производственный контроль'!R:R,MATCH('Протокол исследования'!$C112&amp;F112,'Производственный контроль'!$A:$A,0))),"―")</f>
        <v>―</v>
      </c>
      <c r="E112" s="66" t="str">
        <f>IFERROR(IF(INDEX('Производственный контроль'!L:L,MATCH('Протокол исследования'!$C112&amp;F112,'Производственный контроль'!$A:$A,0))=0,"―",INDEX('Производственный контроль'!L:L,MATCH('Протокол исследования'!$C112&amp;F112,'Производственный контроль'!$A:$A,0))),"―")</f>
        <v>―</v>
      </c>
      <c r="F112" s="66"/>
      <c r="G112" s="66" t="str">
        <f>IFERROR(IF(INDEX('Производственный контроль'!AO:AO,MATCH('Протокол исследования'!$C112&amp;F112,'Производственный контроль'!$A:$A,0))=0,"―",INDEX('Производственный контроль'!AO:AO,MATCH('Протокол исследования'!$C112&amp;F112,'Производственный контроль'!$A:$A,0))),"―")</f>
        <v>―</v>
      </c>
      <c r="H112" s="66" t="str">
        <f>IFERROR(IF(INDEX('Производственный контроль'!AQ:AQ,MATCH('Протокол исследования'!$C112&amp;F112,'Производственный контроль'!$A:$A,0))=0,"―",INDEX('Производственный контроль'!AQ:AQ,MATCH('Протокол исследования'!$C112&amp;F112,'Производственный контроль'!$A:$A,0))),"―")</f>
        <v/>
      </c>
      <c r="I112" s="66" t="str">
        <f>IFERROR(IF(INDEX('Производственный контроль'!AP:AP,MATCH('Протокол исследования'!$C112&amp;F112,'Производственный контроль'!$A:$A,0))=0,"―",INDEX('Производственный контроль'!AP:AP,MATCH('Протокол исследования'!$C112&amp;F112,'Производственный контроль'!$A:$A,0))),"―")</f>
        <v>―</v>
      </c>
      <c r="J112" s="66" t="str">
        <f>IFERROR(IF(INDEX('Производственный контроль'!AS:AS,MATCH('Протокол исследования'!$C112&amp;F112,'Производственный контроль'!$A:$A,0))=0,"―",INDEX('Производственный контроль'!AS:AS,MATCH('Протокол исследования'!$C112&amp;F112,'Производственный контроль'!$A:$A,0))),"―")</f>
        <v/>
      </c>
      <c r="K112" s="47"/>
    </row>
    <row r="113" spans="1:11" ht="15.75" x14ac:dyDescent="0.25">
      <c r="A113" s="47"/>
      <c r="B113" s="50">
        <v>43</v>
      </c>
      <c r="C113" s="67"/>
      <c r="D113" s="65" t="str">
        <f>IFERROR(IF(INDEX('Производственный контроль'!R:R,MATCH('Протокол исследования'!$C113&amp;F113,'Производственный контроль'!$A:$A,0))=0,"―",INDEX('Производственный контроль'!R:R,MATCH('Протокол исследования'!$C113&amp;F113,'Производственный контроль'!$A:$A,0))),"―")</f>
        <v>―</v>
      </c>
      <c r="E113" s="66" t="str">
        <f>IFERROR(IF(INDEX('Производственный контроль'!L:L,MATCH('Протокол исследования'!$C113&amp;F113,'Производственный контроль'!$A:$A,0))=0,"―",INDEX('Производственный контроль'!L:L,MATCH('Протокол исследования'!$C113&amp;F113,'Производственный контроль'!$A:$A,0))),"―")</f>
        <v>―</v>
      </c>
      <c r="F113" s="66"/>
      <c r="G113" s="66" t="str">
        <f>IFERROR(IF(INDEX('Производственный контроль'!AO:AO,MATCH('Протокол исследования'!$C113&amp;F113,'Производственный контроль'!$A:$A,0))=0,"―",INDEX('Производственный контроль'!AO:AO,MATCH('Протокол исследования'!$C113&amp;F113,'Производственный контроль'!$A:$A,0))),"―")</f>
        <v>―</v>
      </c>
      <c r="H113" s="66" t="str">
        <f>IFERROR(IF(INDEX('Производственный контроль'!AQ:AQ,MATCH('Протокол исследования'!$C113&amp;F113,'Производственный контроль'!$A:$A,0))=0,"―",INDEX('Производственный контроль'!AQ:AQ,MATCH('Протокол исследования'!$C113&amp;F113,'Производственный контроль'!$A:$A,0))),"―")</f>
        <v/>
      </c>
      <c r="I113" s="66" t="str">
        <f>IFERROR(IF(INDEX('Производственный контроль'!AP:AP,MATCH('Протокол исследования'!$C113&amp;F113,'Производственный контроль'!$A:$A,0))=0,"―",INDEX('Производственный контроль'!AP:AP,MATCH('Протокол исследования'!$C113&amp;F113,'Производственный контроль'!$A:$A,0))),"―")</f>
        <v>―</v>
      </c>
      <c r="J113" s="66" t="str">
        <f>IFERROR(IF(INDEX('Производственный контроль'!AS:AS,MATCH('Протокол исследования'!$C113&amp;F113,'Производственный контроль'!$A:$A,0))=0,"―",INDEX('Производственный контроль'!AS:AS,MATCH('Протокол исследования'!$C113&amp;F113,'Производственный контроль'!$A:$A,0))),"―")</f>
        <v/>
      </c>
      <c r="K113" s="47"/>
    </row>
    <row r="114" spans="1:11" ht="15.75" x14ac:dyDescent="0.25">
      <c r="A114" s="47"/>
      <c r="B114" s="50">
        <v>44</v>
      </c>
      <c r="C114" s="67"/>
      <c r="D114" s="65" t="str">
        <f>IFERROR(IF(INDEX('Производственный контроль'!R:R,MATCH('Протокол исследования'!$C114&amp;F114,'Производственный контроль'!$A:$A,0))=0,"―",INDEX('Производственный контроль'!R:R,MATCH('Протокол исследования'!$C114&amp;F114,'Производственный контроль'!$A:$A,0))),"―")</f>
        <v>―</v>
      </c>
      <c r="E114" s="66" t="str">
        <f>IFERROR(IF(INDEX('Производственный контроль'!L:L,MATCH('Протокол исследования'!$C114&amp;F114,'Производственный контроль'!$A:$A,0))=0,"―",INDEX('Производственный контроль'!L:L,MATCH('Протокол исследования'!$C114&amp;F114,'Производственный контроль'!$A:$A,0))),"―")</f>
        <v>―</v>
      </c>
      <c r="F114" s="66"/>
      <c r="G114" s="66" t="str">
        <f>IFERROR(IF(INDEX('Производственный контроль'!AO:AO,MATCH('Протокол исследования'!$C114&amp;F114,'Производственный контроль'!$A:$A,0))=0,"―",INDEX('Производственный контроль'!AO:AO,MATCH('Протокол исследования'!$C114&amp;F114,'Производственный контроль'!$A:$A,0))),"―")</f>
        <v>―</v>
      </c>
      <c r="H114" s="66" t="str">
        <f>IFERROR(IF(INDEX('Производственный контроль'!AQ:AQ,MATCH('Протокол исследования'!$C114&amp;F114,'Производственный контроль'!$A:$A,0))=0,"―",INDEX('Производственный контроль'!AQ:AQ,MATCH('Протокол исследования'!$C114&amp;F114,'Производственный контроль'!$A:$A,0))),"―")</f>
        <v/>
      </c>
      <c r="I114" s="66" t="str">
        <f>IFERROR(IF(INDEX('Производственный контроль'!AP:AP,MATCH('Протокол исследования'!$C114&amp;F114,'Производственный контроль'!$A:$A,0))=0,"―",INDEX('Производственный контроль'!AP:AP,MATCH('Протокол исследования'!$C114&amp;F114,'Производственный контроль'!$A:$A,0))),"―")</f>
        <v>―</v>
      </c>
      <c r="J114" s="66" t="str">
        <f>IFERROR(IF(INDEX('Производственный контроль'!AS:AS,MATCH('Протокол исследования'!$C114&amp;F114,'Производственный контроль'!$A:$A,0))=0,"―",INDEX('Производственный контроль'!AS:AS,MATCH('Протокол исследования'!$C114&amp;F114,'Производственный контроль'!$A:$A,0))),"―")</f>
        <v/>
      </c>
      <c r="K114" s="47"/>
    </row>
    <row r="115" spans="1:11" ht="15.75" x14ac:dyDescent="0.25">
      <c r="A115" s="47"/>
      <c r="B115" s="50">
        <v>45</v>
      </c>
      <c r="C115" s="67"/>
      <c r="D115" s="65" t="str">
        <f>IFERROR(IF(INDEX('Производственный контроль'!R:R,MATCH('Протокол исследования'!$C115&amp;F115,'Производственный контроль'!$A:$A,0))=0,"―",INDEX('Производственный контроль'!R:R,MATCH('Протокол исследования'!$C115&amp;F115,'Производственный контроль'!$A:$A,0))),"―")</f>
        <v>―</v>
      </c>
      <c r="E115" s="66" t="str">
        <f>IFERROR(IF(INDEX('Производственный контроль'!L:L,MATCH('Протокол исследования'!$C115&amp;F115,'Производственный контроль'!$A:$A,0))=0,"―",INDEX('Производственный контроль'!L:L,MATCH('Протокол исследования'!$C115&amp;F115,'Производственный контроль'!$A:$A,0))),"―")</f>
        <v>―</v>
      </c>
      <c r="F115" s="66"/>
      <c r="G115" s="66" t="str">
        <f>IFERROR(IF(INDEX('Производственный контроль'!AO:AO,MATCH('Протокол исследования'!$C115&amp;F115,'Производственный контроль'!$A:$A,0))=0,"―",INDEX('Производственный контроль'!AO:AO,MATCH('Протокол исследования'!$C115&amp;F115,'Производственный контроль'!$A:$A,0))),"―")</f>
        <v>―</v>
      </c>
      <c r="H115" s="66" t="str">
        <f>IFERROR(IF(INDEX('Производственный контроль'!AQ:AQ,MATCH('Протокол исследования'!$C115&amp;F115,'Производственный контроль'!$A:$A,0))=0,"―",INDEX('Производственный контроль'!AQ:AQ,MATCH('Протокол исследования'!$C115&amp;F115,'Производственный контроль'!$A:$A,0))),"―")</f>
        <v/>
      </c>
      <c r="I115" s="66" t="str">
        <f>IFERROR(IF(INDEX('Производственный контроль'!AP:AP,MATCH('Протокол исследования'!$C115&amp;F115,'Производственный контроль'!$A:$A,0))=0,"―",INDEX('Производственный контроль'!AP:AP,MATCH('Протокол исследования'!$C115&amp;F115,'Производственный контроль'!$A:$A,0))),"―")</f>
        <v>―</v>
      </c>
      <c r="J115" s="66" t="str">
        <f>IFERROR(IF(INDEX('Производственный контроль'!AS:AS,MATCH('Протокол исследования'!$C115&amp;F115,'Производственный контроль'!$A:$A,0))=0,"―",INDEX('Производственный контроль'!AS:AS,MATCH('Протокол исследования'!$C115&amp;F115,'Производственный контроль'!$A:$A,0))),"―")</f>
        <v/>
      </c>
      <c r="K115" s="47"/>
    </row>
    <row r="116" spans="1:11" ht="15.75" x14ac:dyDescent="0.25">
      <c r="A116" s="47"/>
      <c r="B116" s="50">
        <v>46</v>
      </c>
      <c r="C116" s="67"/>
      <c r="D116" s="65" t="str">
        <f>IFERROR(IF(INDEX('Производственный контроль'!R:R,MATCH('Протокол исследования'!$C116&amp;F116,'Производственный контроль'!$A:$A,0))=0,"―",INDEX('Производственный контроль'!R:R,MATCH('Протокол исследования'!$C116&amp;F116,'Производственный контроль'!$A:$A,0))),"―")</f>
        <v>―</v>
      </c>
      <c r="E116" s="66" t="str">
        <f>IFERROR(IF(INDEX('Производственный контроль'!L:L,MATCH('Протокол исследования'!$C116&amp;F116,'Производственный контроль'!$A:$A,0))=0,"―",INDEX('Производственный контроль'!L:L,MATCH('Протокол исследования'!$C116&amp;F116,'Производственный контроль'!$A:$A,0))),"―")</f>
        <v>―</v>
      </c>
      <c r="F116" s="66"/>
      <c r="G116" s="66" t="str">
        <f>IFERROR(IF(INDEX('Производственный контроль'!AO:AO,MATCH('Протокол исследования'!$C116&amp;F116,'Производственный контроль'!$A:$A,0))=0,"―",INDEX('Производственный контроль'!AO:AO,MATCH('Протокол исследования'!$C116&amp;F116,'Производственный контроль'!$A:$A,0))),"―")</f>
        <v>―</v>
      </c>
      <c r="H116" s="66" t="str">
        <f>IFERROR(IF(INDEX('Производственный контроль'!AQ:AQ,MATCH('Протокол исследования'!$C116&amp;F116,'Производственный контроль'!$A:$A,0))=0,"―",INDEX('Производственный контроль'!AQ:AQ,MATCH('Протокол исследования'!$C116&amp;F116,'Производственный контроль'!$A:$A,0))),"―")</f>
        <v/>
      </c>
      <c r="I116" s="66" t="str">
        <f>IFERROR(IF(INDEX('Производственный контроль'!AP:AP,MATCH('Протокол исследования'!$C116&amp;F116,'Производственный контроль'!$A:$A,0))=0,"―",INDEX('Производственный контроль'!AP:AP,MATCH('Протокол исследования'!$C116&amp;F116,'Производственный контроль'!$A:$A,0))),"―")</f>
        <v>―</v>
      </c>
      <c r="J116" s="66" t="str">
        <f>IFERROR(IF(INDEX('Производственный контроль'!AS:AS,MATCH('Протокол исследования'!$C116&amp;F116,'Производственный контроль'!$A:$A,0))=0,"―",INDEX('Производственный контроль'!AS:AS,MATCH('Протокол исследования'!$C116&amp;F116,'Производственный контроль'!$A:$A,0))),"―")</f>
        <v/>
      </c>
      <c r="K116" s="47"/>
    </row>
    <row r="117" spans="1:11" ht="15.75" x14ac:dyDescent="0.25">
      <c r="A117" s="47"/>
      <c r="B117" s="50">
        <v>47</v>
      </c>
      <c r="C117" s="67"/>
      <c r="D117" s="65" t="str">
        <f>IFERROR(IF(INDEX('Производственный контроль'!R:R,MATCH('Протокол исследования'!$C117&amp;F117,'Производственный контроль'!$A:$A,0))=0,"―",INDEX('Производственный контроль'!R:R,MATCH('Протокол исследования'!$C117&amp;F117,'Производственный контроль'!$A:$A,0))),"―")</f>
        <v>―</v>
      </c>
      <c r="E117" s="66" t="str">
        <f>IFERROR(IF(INDEX('Производственный контроль'!L:L,MATCH('Протокол исследования'!$C117&amp;F117,'Производственный контроль'!$A:$A,0))=0,"―",INDEX('Производственный контроль'!L:L,MATCH('Протокол исследования'!$C117&amp;F117,'Производственный контроль'!$A:$A,0))),"―")</f>
        <v>―</v>
      </c>
      <c r="F117" s="66"/>
      <c r="G117" s="66" t="str">
        <f>IFERROR(IF(INDEX('Производственный контроль'!AO:AO,MATCH('Протокол исследования'!$C117&amp;F117,'Производственный контроль'!$A:$A,0))=0,"―",INDEX('Производственный контроль'!AO:AO,MATCH('Протокол исследования'!$C117&amp;F117,'Производственный контроль'!$A:$A,0))),"―")</f>
        <v>―</v>
      </c>
      <c r="H117" s="66" t="str">
        <f>IFERROR(IF(INDEX('Производственный контроль'!AQ:AQ,MATCH('Протокол исследования'!$C117&amp;F117,'Производственный контроль'!$A:$A,0))=0,"―",INDEX('Производственный контроль'!AQ:AQ,MATCH('Протокол исследования'!$C117&amp;F117,'Производственный контроль'!$A:$A,0))),"―")</f>
        <v/>
      </c>
      <c r="I117" s="66" t="str">
        <f>IFERROR(IF(INDEX('Производственный контроль'!AP:AP,MATCH('Протокол исследования'!$C117&amp;F117,'Производственный контроль'!$A:$A,0))=0,"―",INDEX('Производственный контроль'!AP:AP,MATCH('Протокол исследования'!$C117&amp;F117,'Производственный контроль'!$A:$A,0))),"―")</f>
        <v>―</v>
      </c>
      <c r="J117" s="66" t="str">
        <f>IFERROR(IF(INDEX('Производственный контроль'!AS:AS,MATCH('Протокол исследования'!$C117&amp;F117,'Производственный контроль'!$A:$A,0))=0,"―",INDEX('Производственный контроль'!AS:AS,MATCH('Протокол исследования'!$C117&amp;F117,'Производственный контроль'!$A:$A,0))),"―")</f>
        <v/>
      </c>
      <c r="K117" s="47"/>
    </row>
    <row r="118" spans="1:11" ht="15.75" x14ac:dyDescent="0.25">
      <c r="A118" s="47"/>
      <c r="B118" s="50">
        <v>48</v>
      </c>
      <c r="C118" s="67"/>
      <c r="D118" s="65" t="str">
        <f>IFERROR(IF(INDEX('Производственный контроль'!R:R,MATCH('Протокол исследования'!$C118&amp;F118,'Производственный контроль'!$A:$A,0))=0,"―",INDEX('Производственный контроль'!R:R,MATCH('Протокол исследования'!$C118&amp;F118,'Производственный контроль'!$A:$A,0))),"―")</f>
        <v>―</v>
      </c>
      <c r="E118" s="66" t="str">
        <f>IFERROR(IF(INDEX('Производственный контроль'!L:L,MATCH('Протокол исследования'!$C118&amp;F118,'Производственный контроль'!$A:$A,0))=0,"―",INDEX('Производственный контроль'!L:L,MATCH('Протокол исследования'!$C118&amp;F118,'Производственный контроль'!$A:$A,0))),"―")</f>
        <v>―</v>
      </c>
      <c r="F118" s="66"/>
      <c r="G118" s="66" t="str">
        <f>IFERROR(IF(INDEX('Производственный контроль'!AO:AO,MATCH('Протокол исследования'!$C118&amp;F118,'Производственный контроль'!$A:$A,0))=0,"―",INDEX('Производственный контроль'!AO:AO,MATCH('Протокол исследования'!$C118&amp;F118,'Производственный контроль'!$A:$A,0))),"―")</f>
        <v>―</v>
      </c>
      <c r="H118" s="66" t="str">
        <f>IFERROR(IF(INDEX('Производственный контроль'!AQ:AQ,MATCH('Протокол исследования'!$C118&amp;F118,'Производственный контроль'!$A:$A,0))=0,"―",INDEX('Производственный контроль'!AQ:AQ,MATCH('Протокол исследования'!$C118&amp;F118,'Производственный контроль'!$A:$A,0))),"―")</f>
        <v/>
      </c>
      <c r="I118" s="66" t="str">
        <f>IFERROR(IF(INDEX('Производственный контроль'!AP:AP,MATCH('Протокол исследования'!$C118&amp;F118,'Производственный контроль'!$A:$A,0))=0,"―",INDEX('Производственный контроль'!AP:AP,MATCH('Протокол исследования'!$C118&amp;F118,'Производственный контроль'!$A:$A,0))),"―")</f>
        <v>―</v>
      </c>
      <c r="J118" s="66" t="str">
        <f>IFERROR(IF(INDEX('Производственный контроль'!AS:AS,MATCH('Протокол исследования'!$C118&amp;F118,'Производственный контроль'!$A:$A,0))=0,"―",INDEX('Производственный контроль'!AS:AS,MATCH('Протокол исследования'!$C118&amp;F118,'Производственный контроль'!$A:$A,0))),"―")</f>
        <v/>
      </c>
      <c r="K118" s="47"/>
    </row>
    <row r="119" spans="1:11" ht="15.75" x14ac:dyDescent="0.25">
      <c r="A119" s="47"/>
      <c r="B119" s="50">
        <v>49</v>
      </c>
      <c r="C119" s="67"/>
      <c r="D119" s="65" t="str">
        <f>IFERROR(IF(INDEX('Производственный контроль'!R:R,MATCH('Протокол исследования'!$C119&amp;F119,'Производственный контроль'!$A:$A,0))=0,"―",INDEX('Производственный контроль'!R:R,MATCH('Протокол исследования'!$C119&amp;F119,'Производственный контроль'!$A:$A,0))),"―")</f>
        <v>―</v>
      </c>
      <c r="E119" s="66" t="str">
        <f>IFERROR(IF(INDEX('Производственный контроль'!L:L,MATCH('Протокол исследования'!$C119&amp;F119,'Производственный контроль'!$A:$A,0))=0,"―",INDEX('Производственный контроль'!L:L,MATCH('Протокол исследования'!$C119&amp;F119,'Производственный контроль'!$A:$A,0))),"―")</f>
        <v>―</v>
      </c>
      <c r="F119" s="66"/>
      <c r="G119" s="66" t="str">
        <f>IFERROR(IF(INDEX('Производственный контроль'!AO:AO,MATCH('Протокол исследования'!$C119&amp;F119,'Производственный контроль'!$A:$A,0))=0,"―",INDEX('Производственный контроль'!AO:AO,MATCH('Протокол исследования'!$C119&amp;F119,'Производственный контроль'!$A:$A,0))),"―")</f>
        <v>―</v>
      </c>
      <c r="H119" s="66" t="str">
        <f>IFERROR(IF(INDEX('Производственный контроль'!AQ:AQ,MATCH('Протокол исследования'!$C119&amp;F119,'Производственный контроль'!$A:$A,0))=0,"―",INDEX('Производственный контроль'!AQ:AQ,MATCH('Протокол исследования'!$C119&amp;F119,'Производственный контроль'!$A:$A,0))),"―")</f>
        <v/>
      </c>
      <c r="I119" s="66" t="str">
        <f>IFERROR(IF(INDEX('Производственный контроль'!AP:AP,MATCH('Протокол исследования'!$C119&amp;F119,'Производственный контроль'!$A:$A,0))=0,"―",INDEX('Производственный контроль'!AP:AP,MATCH('Протокол исследования'!$C119&amp;F119,'Производственный контроль'!$A:$A,0))),"―")</f>
        <v>―</v>
      </c>
      <c r="J119" s="66" t="str">
        <f>IFERROR(IF(INDEX('Производственный контроль'!AS:AS,MATCH('Протокол исследования'!$C119&amp;F119,'Производственный контроль'!$A:$A,0))=0,"―",INDEX('Производственный контроль'!AS:AS,MATCH('Протокол исследования'!$C119&amp;F119,'Производственный контроль'!$A:$A,0))),"―")</f>
        <v/>
      </c>
      <c r="K119" s="47"/>
    </row>
    <row r="120" spans="1:11" ht="15.75" x14ac:dyDescent="0.25">
      <c r="A120" s="47"/>
      <c r="B120" s="50">
        <v>50</v>
      </c>
      <c r="C120" s="67"/>
      <c r="D120" s="65" t="str">
        <f>IFERROR(IF(INDEX('Производственный контроль'!R:R,MATCH('Протокол исследования'!$C120&amp;F120,'Производственный контроль'!$A:$A,0))=0,"―",INDEX('Производственный контроль'!R:R,MATCH('Протокол исследования'!$C120&amp;F120,'Производственный контроль'!$A:$A,0))),"―")</f>
        <v>―</v>
      </c>
      <c r="E120" s="66" t="str">
        <f>IFERROR(IF(INDEX('Производственный контроль'!L:L,MATCH('Протокол исследования'!$C120&amp;F120,'Производственный контроль'!$A:$A,0))=0,"―",INDEX('Производственный контроль'!L:L,MATCH('Протокол исследования'!$C120&amp;F120,'Производственный контроль'!$A:$A,0))),"―")</f>
        <v>―</v>
      </c>
      <c r="F120" s="66"/>
      <c r="G120" s="66" t="str">
        <f>IFERROR(IF(INDEX('Производственный контроль'!AO:AO,MATCH('Протокол исследования'!$C120&amp;F120,'Производственный контроль'!$A:$A,0))=0,"―",INDEX('Производственный контроль'!AO:AO,MATCH('Протокол исследования'!$C120&amp;F120,'Производственный контроль'!$A:$A,0))),"―")</f>
        <v>―</v>
      </c>
      <c r="H120" s="66" t="str">
        <f>IFERROR(IF(INDEX('Производственный контроль'!AQ:AQ,MATCH('Протокол исследования'!$C120&amp;F120,'Производственный контроль'!$A:$A,0))=0,"―",INDEX('Производственный контроль'!AQ:AQ,MATCH('Протокол исследования'!$C120&amp;F120,'Производственный контроль'!$A:$A,0))),"―")</f>
        <v/>
      </c>
      <c r="I120" s="66" t="str">
        <f>IFERROR(IF(INDEX('Производственный контроль'!AP:AP,MATCH('Протокол исследования'!$C120&amp;F120,'Производственный контроль'!$A:$A,0))=0,"―",INDEX('Производственный контроль'!AP:AP,MATCH('Протокол исследования'!$C120&amp;F120,'Производственный контроль'!$A:$A,0))),"―")</f>
        <v>―</v>
      </c>
      <c r="J120" s="66" t="str">
        <f>IFERROR(IF(INDEX('Производственный контроль'!AS:AS,MATCH('Протокол исследования'!$C120&amp;F120,'Производственный контроль'!$A:$A,0))=0,"―",INDEX('Производственный контроль'!AS:AS,MATCH('Протокол исследования'!$C120&amp;F120,'Производственный контроль'!$A:$A,0))),"―")</f>
        <v/>
      </c>
      <c r="K120" s="47"/>
    </row>
    <row r="121" spans="1:11" ht="15.75" x14ac:dyDescent="0.25">
      <c r="A121" s="47"/>
      <c r="B121" s="50">
        <v>51</v>
      </c>
      <c r="C121" s="67"/>
      <c r="D121" s="65" t="str">
        <f>IFERROR(IF(INDEX('Производственный контроль'!R:R,MATCH('Протокол исследования'!$C121&amp;F121,'Производственный контроль'!$A:$A,0))=0,"―",INDEX('Производственный контроль'!R:R,MATCH('Протокол исследования'!$C121&amp;F121,'Производственный контроль'!$A:$A,0))),"―")</f>
        <v>―</v>
      </c>
      <c r="E121" s="66" t="str">
        <f>IFERROR(IF(INDEX('Производственный контроль'!L:L,MATCH('Протокол исследования'!$C121&amp;F121,'Производственный контроль'!$A:$A,0))=0,"―",INDEX('Производственный контроль'!L:L,MATCH('Протокол исследования'!$C121&amp;F121,'Производственный контроль'!$A:$A,0))),"―")</f>
        <v>―</v>
      </c>
      <c r="F121" s="66"/>
      <c r="G121" s="66" t="str">
        <f>IFERROR(IF(INDEX('Производственный контроль'!AO:AO,MATCH('Протокол исследования'!$C121&amp;F121,'Производственный контроль'!$A:$A,0))=0,"―",INDEX('Производственный контроль'!AO:AO,MATCH('Протокол исследования'!$C121&amp;F121,'Производственный контроль'!$A:$A,0))),"―")</f>
        <v>―</v>
      </c>
      <c r="H121" s="66" t="str">
        <f>IFERROR(IF(INDEX('Производственный контроль'!AQ:AQ,MATCH('Протокол исследования'!$C121&amp;F121,'Производственный контроль'!$A:$A,0))=0,"―",INDEX('Производственный контроль'!AQ:AQ,MATCH('Протокол исследования'!$C121&amp;F121,'Производственный контроль'!$A:$A,0))),"―")</f>
        <v/>
      </c>
      <c r="I121" s="66" t="str">
        <f>IFERROR(IF(INDEX('Производственный контроль'!AP:AP,MATCH('Протокол исследования'!$C121&amp;F121,'Производственный контроль'!$A:$A,0))=0,"―",INDEX('Производственный контроль'!AP:AP,MATCH('Протокол исследования'!$C121&amp;F121,'Производственный контроль'!$A:$A,0))),"―")</f>
        <v>―</v>
      </c>
      <c r="J121" s="66" t="str">
        <f>IFERROR(IF(INDEX('Производственный контроль'!AS:AS,MATCH('Протокол исследования'!$C121&amp;F121,'Производственный контроль'!$A:$A,0))=0,"―",INDEX('Производственный контроль'!AS:AS,MATCH('Протокол исследования'!$C121&amp;F121,'Производственный контроль'!$A:$A,0))),"―")</f>
        <v/>
      </c>
      <c r="K121" s="47"/>
    </row>
    <row r="122" spans="1:11" ht="15.75" x14ac:dyDescent="0.25">
      <c r="A122" s="47"/>
      <c r="B122" s="50">
        <v>52</v>
      </c>
      <c r="C122" s="67"/>
      <c r="D122" s="65" t="str">
        <f>IFERROR(IF(INDEX('Производственный контроль'!R:R,MATCH('Протокол исследования'!$C122&amp;F122,'Производственный контроль'!$A:$A,0))=0,"―",INDEX('Производственный контроль'!R:R,MATCH('Протокол исследования'!$C122&amp;F122,'Производственный контроль'!$A:$A,0))),"―")</f>
        <v>―</v>
      </c>
      <c r="E122" s="66" t="str">
        <f>IFERROR(IF(INDEX('Производственный контроль'!L:L,MATCH('Протокол исследования'!$C122&amp;F122,'Производственный контроль'!$A:$A,0))=0,"―",INDEX('Производственный контроль'!L:L,MATCH('Протокол исследования'!$C122&amp;F122,'Производственный контроль'!$A:$A,0))),"―")</f>
        <v>―</v>
      </c>
      <c r="F122" s="66"/>
      <c r="G122" s="66" t="str">
        <f>IFERROR(IF(INDEX('Производственный контроль'!AO:AO,MATCH('Протокол исследования'!$C122&amp;F122,'Производственный контроль'!$A:$A,0))=0,"―",INDEX('Производственный контроль'!AO:AO,MATCH('Протокол исследования'!$C122&amp;F122,'Производственный контроль'!$A:$A,0))),"―")</f>
        <v>―</v>
      </c>
      <c r="H122" s="66" t="str">
        <f>IFERROR(IF(INDEX('Производственный контроль'!AQ:AQ,MATCH('Протокол исследования'!$C122&amp;F122,'Производственный контроль'!$A:$A,0))=0,"―",INDEX('Производственный контроль'!AQ:AQ,MATCH('Протокол исследования'!$C122&amp;F122,'Производственный контроль'!$A:$A,0))),"―")</f>
        <v/>
      </c>
      <c r="I122" s="66" t="str">
        <f>IFERROR(IF(INDEX('Производственный контроль'!AP:AP,MATCH('Протокол исследования'!$C122&amp;F122,'Производственный контроль'!$A:$A,0))=0,"―",INDEX('Производственный контроль'!AP:AP,MATCH('Протокол исследования'!$C122&amp;F122,'Производственный контроль'!$A:$A,0))),"―")</f>
        <v>―</v>
      </c>
      <c r="J122" s="66" t="str">
        <f>IFERROR(IF(INDEX('Производственный контроль'!AS:AS,MATCH('Протокол исследования'!$C122&amp;F122,'Производственный контроль'!$A:$A,0))=0,"―",INDEX('Производственный контроль'!AS:AS,MATCH('Протокол исследования'!$C122&amp;F122,'Производственный контроль'!$A:$A,0))),"―")</f>
        <v/>
      </c>
      <c r="K122" s="47"/>
    </row>
    <row r="123" spans="1:11" ht="15.75" x14ac:dyDescent="0.25">
      <c r="A123" s="47"/>
      <c r="B123" s="50">
        <v>53</v>
      </c>
      <c r="C123" s="67"/>
      <c r="D123" s="65" t="str">
        <f>IFERROR(IF(INDEX('Производственный контроль'!R:R,MATCH('Протокол исследования'!$C123&amp;F123,'Производственный контроль'!$A:$A,0))=0,"―",INDEX('Производственный контроль'!R:R,MATCH('Протокол исследования'!$C123&amp;F123,'Производственный контроль'!$A:$A,0))),"―")</f>
        <v>―</v>
      </c>
      <c r="E123" s="66" t="str">
        <f>IFERROR(IF(INDEX('Производственный контроль'!L:L,MATCH('Протокол исследования'!$C123&amp;F123,'Производственный контроль'!$A:$A,0))=0,"―",INDEX('Производственный контроль'!L:L,MATCH('Протокол исследования'!$C123&amp;F123,'Производственный контроль'!$A:$A,0))),"―")</f>
        <v>―</v>
      </c>
      <c r="F123" s="66"/>
      <c r="G123" s="66" t="str">
        <f>IFERROR(IF(INDEX('Производственный контроль'!AO:AO,MATCH('Протокол исследования'!$C123&amp;F123,'Производственный контроль'!$A:$A,0))=0,"―",INDEX('Производственный контроль'!AO:AO,MATCH('Протокол исследования'!$C123&amp;F123,'Производственный контроль'!$A:$A,0))),"―")</f>
        <v>―</v>
      </c>
      <c r="H123" s="66" t="str">
        <f>IFERROR(IF(INDEX('Производственный контроль'!AQ:AQ,MATCH('Протокол исследования'!$C123&amp;F123,'Производственный контроль'!$A:$A,0))=0,"―",INDEX('Производственный контроль'!AQ:AQ,MATCH('Протокол исследования'!$C123&amp;F123,'Производственный контроль'!$A:$A,0))),"―")</f>
        <v/>
      </c>
      <c r="I123" s="66" t="str">
        <f>IFERROR(IF(INDEX('Производственный контроль'!AP:AP,MATCH('Протокол исследования'!$C123&amp;F123,'Производственный контроль'!$A:$A,0))=0,"―",INDEX('Производственный контроль'!AP:AP,MATCH('Протокол исследования'!$C123&amp;F123,'Производственный контроль'!$A:$A,0))),"―")</f>
        <v>―</v>
      </c>
      <c r="J123" s="66" t="str">
        <f>IFERROR(IF(INDEX('Производственный контроль'!AS:AS,MATCH('Протокол исследования'!$C123&amp;F123,'Производственный контроль'!$A:$A,0))=0,"―",INDEX('Производственный контроль'!AS:AS,MATCH('Протокол исследования'!$C123&amp;F123,'Производственный контроль'!$A:$A,0))),"―")</f>
        <v/>
      </c>
      <c r="K123" s="47"/>
    </row>
    <row r="124" spans="1:11" ht="15.75" x14ac:dyDescent="0.25">
      <c r="A124" s="47"/>
      <c r="B124" s="50">
        <v>54</v>
      </c>
      <c r="C124" s="67"/>
      <c r="D124" s="65" t="str">
        <f>IFERROR(IF(INDEX('Производственный контроль'!R:R,MATCH('Протокол исследования'!$C124&amp;F124,'Производственный контроль'!$A:$A,0))=0,"―",INDEX('Производственный контроль'!R:R,MATCH('Протокол исследования'!$C124&amp;F124,'Производственный контроль'!$A:$A,0))),"―")</f>
        <v>―</v>
      </c>
      <c r="E124" s="66" t="str">
        <f>IFERROR(IF(INDEX('Производственный контроль'!L:L,MATCH('Протокол исследования'!$C124&amp;F124,'Производственный контроль'!$A:$A,0))=0,"―",INDEX('Производственный контроль'!L:L,MATCH('Протокол исследования'!$C124&amp;F124,'Производственный контроль'!$A:$A,0))),"―")</f>
        <v>―</v>
      </c>
      <c r="F124" s="66"/>
      <c r="G124" s="66" t="str">
        <f>IFERROR(IF(INDEX('Производственный контроль'!AO:AO,MATCH('Протокол исследования'!$C124&amp;F124,'Производственный контроль'!$A:$A,0))=0,"―",INDEX('Производственный контроль'!AO:AO,MATCH('Протокол исследования'!$C124&amp;F124,'Производственный контроль'!$A:$A,0))),"―")</f>
        <v>―</v>
      </c>
      <c r="H124" s="66" t="str">
        <f>IFERROR(IF(INDEX('Производственный контроль'!AQ:AQ,MATCH('Протокол исследования'!$C124&amp;F124,'Производственный контроль'!$A:$A,0))=0,"―",INDEX('Производственный контроль'!AQ:AQ,MATCH('Протокол исследования'!$C124&amp;F124,'Производственный контроль'!$A:$A,0))),"―")</f>
        <v/>
      </c>
      <c r="I124" s="66" t="str">
        <f>IFERROR(IF(INDEX('Производственный контроль'!AP:AP,MATCH('Протокол исследования'!$C124&amp;F124,'Производственный контроль'!$A:$A,0))=0,"―",INDEX('Производственный контроль'!AP:AP,MATCH('Протокол исследования'!$C124&amp;F124,'Производственный контроль'!$A:$A,0))),"―")</f>
        <v>―</v>
      </c>
      <c r="J124" s="66" t="str">
        <f>IFERROR(IF(INDEX('Производственный контроль'!AS:AS,MATCH('Протокол исследования'!$C124&amp;F124,'Производственный контроль'!$A:$A,0))=0,"―",INDEX('Производственный контроль'!AS:AS,MATCH('Протокол исследования'!$C124&amp;F124,'Производственный контроль'!$A:$A,0))),"―")</f>
        <v/>
      </c>
      <c r="K124" s="47"/>
    </row>
    <row r="125" spans="1:11" ht="15.75" x14ac:dyDescent="0.25">
      <c r="A125" s="47"/>
      <c r="B125" s="50">
        <v>55</v>
      </c>
      <c r="C125" s="67"/>
      <c r="D125" s="65" t="str">
        <f>IFERROR(IF(INDEX('Производственный контроль'!R:R,MATCH('Протокол исследования'!$C125&amp;F125,'Производственный контроль'!$A:$A,0))=0,"―",INDEX('Производственный контроль'!R:R,MATCH('Протокол исследования'!$C125&amp;F125,'Производственный контроль'!$A:$A,0))),"―")</f>
        <v>―</v>
      </c>
      <c r="E125" s="66" t="str">
        <f>IFERROR(IF(INDEX('Производственный контроль'!L:L,MATCH('Протокол исследования'!$C125&amp;F125,'Производственный контроль'!$A:$A,0))=0,"―",INDEX('Производственный контроль'!L:L,MATCH('Протокол исследования'!$C125&amp;F125,'Производственный контроль'!$A:$A,0))),"―")</f>
        <v>―</v>
      </c>
      <c r="F125" s="66"/>
      <c r="G125" s="66" t="str">
        <f>IFERROR(IF(INDEX('Производственный контроль'!AO:AO,MATCH('Протокол исследования'!$C125&amp;F125,'Производственный контроль'!$A:$A,0))=0,"―",INDEX('Производственный контроль'!AO:AO,MATCH('Протокол исследования'!$C125&amp;F125,'Производственный контроль'!$A:$A,0))),"―")</f>
        <v>―</v>
      </c>
      <c r="H125" s="66" t="str">
        <f>IFERROR(IF(INDEX('Производственный контроль'!AQ:AQ,MATCH('Протокол исследования'!$C125&amp;F125,'Производственный контроль'!$A:$A,0))=0,"―",INDEX('Производственный контроль'!AQ:AQ,MATCH('Протокол исследования'!$C125&amp;F125,'Производственный контроль'!$A:$A,0))),"―")</f>
        <v/>
      </c>
      <c r="I125" s="66" t="str">
        <f>IFERROR(IF(INDEX('Производственный контроль'!AP:AP,MATCH('Протокол исследования'!$C125&amp;F125,'Производственный контроль'!$A:$A,0))=0,"―",INDEX('Производственный контроль'!AP:AP,MATCH('Протокол исследования'!$C125&amp;F125,'Производственный контроль'!$A:$A,0))),"―")</f>
        <v>―</v>
      </c>
      <c r="J125" s="66" t="str">
        <f>IFERROR(IF(INDEX('Производственный контроль'!AS:AS,MATCH('Протокол исследования'!$C125&amp;F125,'Производственный контроль'!$A:$A,0))=0,"―",INDEX('Производственный контроль'!AS:AS,MATCH('Протокол исследования'!$C125&amp;F125,'Производственный контроль'!$A:$A,0))),"―")</f>
        <v/>
      </c>
      <c r="K125" s="47"/>
    </row>
    <row r="126" spans="1:11" ht="15.75" x14ac:dyDescent="0.25">
      <c r="A126" s="47"/>
      <c r="B126" s="50">
        <v>56</v>
      </c>
      <c r="C126" s="67"/>
      <c r="D126" s="65" t="str">
        <f>IFERROR(IF(INDEX('Производственный контроль'!R:R,MATCH('Протокол исследования'!$C126&amp;F126,'Производственный контроль'!$A:$A,0))=0,"―",INDEX('Производственный контроль'!R:R,MATCH('Протокол исследования'!$C126&amp;F126,'Производственный контроль'!$A:$A,0))),"―")</f>
        <v>―</v>
      </c>
      <c r="E126" s="66" t="str">
        <f>IFERROR(IF(INDEX('Производственный контроль'!L:L,MATCH('Протокол исследования'!$C126&amp;F126,'Производственный контроль'!$A:$A,0))=0,"―",INDEX('Производственный контроль'!L:L,MATCH('Протокол исследования'!$C126&amp;F126,'Производственный контроль'!$A:$A,0))),"―")</f>
        <v>―</v>
      </c>
      <c r="F126" s="66"/>
      <c r="G126" s="66" t="str">
        <f>IFERROR(IF(INDEX('Производственный контроль'!AO:AO,MATCH('Протокол исследования'!$C126&amp;F126,'Производственный контроль'!$A:$A,0))=0,"―",INDEX('Производственный контроль'!AO:AO,MATCH('Протокол исследования'!$C126&amp;F126,'Производственный контроль'!$A:$A,0))),"―")</f>
        <v>―</v>
      </c>
      <c r="H126" s="66" t="str">
        <f>IFERROR(IF(INDEX('Производственный контроль'!AQ:AQ,MATCH('Протокол исследования'!$C126&amp;F126,'Производственный контроль'!$A:$A,0))=0,"―",INDEX('Производственный контроль'!AQ:AQ,MATCH('Протокол исследования'!$C126&amp;F126,'Производственный контроль'!$A:$A,0))),"―")</f>
        <v/>
      </c>
      <c r="I126" s="66" t="str">
        <f>IFERROR(IF(INDEX('Производственный контроль'!AP:AP,MATCH('Протокол исследования'!$C126&amp;F126,'Производственный контроль'!$A:$A,0))=0,"―",INDEX('Производственный контроль'!AP:AP,MATCH('Протокол исследования'!$C126&amp;F126,'Производственный контроль'!$A:$A,0))),"―")</f>
        <v>―</v>
      </c>
      <c r="J126" s="66" t="str">
        <f>IFERROR(IF(INDEX('Производственный контроль'!AS:AS,MATCH('Протокол исследования'!$C126&amp;F126,'Производственный контроль'!$A:$A,0))=0,"―",INDEX('Производственный контроль'!AS:AS,MATCH('Протокол исследования'!$C126&amp;F126,'Производственный контроль'!$A:$A,0))),"―")</f>
        <v/>
      </c>
      <c r="K126" s="47"/>
    </row>
    <row r="127" spans="1:11" ht="15.75" x14ac:dyDescent="0.25">
      <c r="A127" s="47"/>
      <c r="B127" s="50">
        <v>57</v>
      </c>
      <c r="C127" s="67"/>
      <c r="D127" s="65" t="str">
        <f>IFERROR(IF(INDEX('Производственный контроль'!R:R,MATCH('Протокол исследования'!$C127&amp;F127,'Производственный контроль'!$A:$A,0))=0,"―",INDEX('Производственный контроль'!R:R,MATCH('Протокол исследования'!$C127&amp;F127,'Производственный контроль'!$A:$A,0))),"―")</f>
        <v>―</v>
      </c>
      <c r="E127" s="66" t="str">
        <f>IFERROR(IF(INDEX('Производственный контроль'!L:L,MATCH('Протокол исследования'!$C127&amp;F127,'Производственный контроль'!$A:$A,0))=0,"―",INDEX('Производственный контроль'!L:L,MATCH('Протокол исследования'!$C127&amp;F127,'Производственный контроль'!$A:$A,0))),"―")</f>
        <v>―</v>
      </c>
      <c r="F127" s="66"/>
      <c r="G127" s="66" t="str">
        <f>IFERROR(IF(INDEX('Производственный контроль'!AO:AO,MATCH('Протокол исследования'!$C127&amp;F127,'Производственный контроль'!$A:$A,0))=0,"―",INDEX('Производственный контроль'!AO:AO,MATCH('Протокол исследования'!$C127&amp;F127,'Производственный контроль'!$A:$A,0))),"―")</f>
        <v>―</v>
      </c>
      <c r="H127" s="66" t="str">
        <f>IFERROR(IF(INDEX('Производственный контроль'!AQ:AQ,MATCH('Протокол исследования'!$C127&amp;F127,'Производственный контроль'!$A:$A,0))=0,"―",INDEX('Производственный контроль'!AQ:AQ,MATCH('Протокол исследования'!$C127&amp;F127,'Производственный контроль'!$A:$A,0))),"―")</f>
        <v/>
      </c>
      <c r="I127" s="66" t="str">
        <f>IFERROR(IF(INDEX('Производственный контроль'!AP:AP,MATCH('Протокол исследования'!$C127&amp;F127,'Производственный контроль'!$A:$A,0))=0,"―",INDEX('Производственный контроль'!AP:AP,MATCH('Протокол исследования'!$C127&amp;F127,'Производственный контроль'!$A:$A,0))),"―")</f>
        <v>―</v>
      </c>
      <c r="J127" s="66" t="str">
        <f>IFERROR(IF(INDEX('Производственный контроль'!AS:AS,MATCH('Протокол исследования'!$C127&amp;F127,'Производственный контроль'!$A:$A,0))=0,"―",INDEX('Производственный контроль'!AS:AS,MATCH('Протокол исследования'!$C127&amp;F127,'Производственный контроль'!$A:$A,0))),"―")</f>
        <v/>
      </c>
      <c r="K127" s="47"/>
    </row>
    <row r="128" spans="1:11" ht="15.75" x14ac:dyDescent="0.25">
      <c r="A128" s="47"/>
      <c r="B128" s="50">
        <v>58</v>
      </c>
      <c r="C128" s="67"/>
      <c r="D128" s="65" t="str">
        <f>IFERROR(IF(INDEX('Производственный контроль'!R:R,MATCH('Протокол исследования'!$C128&amp;F128,'Производственный контроль'!$A:$A,0))=0,"―",INDEX('Производственный контроль'!R:R,MATCH('Протокол исследования'!$C128&amp;F128,'Производственный контроль'!$A:$A,0))),"―")</f>
        <v>―</v>
      </c>
      <c r="E128" s="66" t="str">
        <f>IFERROR(IF(INDEX('Производственный контроль'!L:L,MATCH('Протокол исследования'!$C128&amp;F128,'Производственный контроль'!$A:$A,0))=0,"―",INDEX('Производственный контроль'!L:L,MATCH('Протокол исследования'!$C128&amp;F128,'Производственный контроль'!$A:$A,0))),"―")</f>
        <v>―</v>
      </c>
      <c r="F128" s="66"/>
      <c r="G128" s="66" t="str">
        <f>IFERROR(IF(INDEX('Производственный контроль'!AO:AO,MATCH('Протокол исследования'!$C128&amp;F128,'Производственный контроль'!$A:$A,0))=0,"―",INDEX('Производственный контроль'!AO:AO,MATCH('Протокол исследования'!$C128&amp;F128,'Производственный контроль'!$A:$A,0))),"―")</f>
        <v>―</v>
      </c>
      <c r="H128" s="66" t="str">
        <f>IFERROR(IF(INDEX('Производственный контроль'!AQ:AQ,MATCH('Протокол исследования'!$C128&amp;F128,'Производственный контроль'!$A:$A,0))=0,"―",INDEX('Производственный контроль'!AQ:AQ,MATCH('Протокол исследования'!$C128&amp;F128,'Производственный контроль'!$A:$A,0))),"―")</f>
        <v/>
      </c>
      <c r="I128" s="66" t="str">
        <f>IFERROR(IF(INDEX('Производственный контроль'!AP:AP,MATCH('Протокол исследования'!$C128&amp;F128,'Производственный контроль'!$A:$A,0))=0,"―",INDEX('Производственный контроль'!AP:AP,MATCH('Протокол исследования'!$C128&amp;F128,'Производственный контроль'!$A:$A,0))),"―")</f>
        <v>―</v>
      </c>
      <c r="J128" s="66" t="str">
        <f>IFERROR(IF(INDEX('Производственный контроль'!AS:AS,MATCH('Протокол исследования'!$C128&amp;F128,'Производственный контроль'!$A:$A,0))=0,"―",INDEX('Производственный контроль'!AS:AS,MATCH('Протокол исследования'!$C128&amp;F128,'Производственный контроль'!$A:$A,0))),"―")</f>
        <v/>
      </c>
      <c r="K128" s="47"/>
    </row>
    <row r="129" spans="1:11" ht="15.75" x14ac:dyDescent="0.25">
      <c r="A129" s="47"/>
      <c r="B129" s="50">
        <v>59</v>
      </c>
      <c r="C129" s="67"/>
      <c r="D129" s="65" t="str">
        <f>IFERROR(IF(INDEX('Производственный контроль'!R:R,MATCH('Протокол исследования'!$C129&amp;F129,'Производственный контроль'!$A:$A,0))=0,"―",INDEX('Производственный контроль'!R:R,MATCH('Протокол исследования'!$C129&amp;F129,'Производственный контроль'!$A:$A,0))),"―")</f>
        <v>―</v>
      </c>
      <c r="E129" s="66" t="str">
        <f>IFERROR(IF(INDEX('Производственный контроль'!L:L,MATCH('Протокол исследования'!$C129&amp;F129,'Производственный контроль'!$A:$A,0))=0,"―",INDEX('Производственный контроль'!L:L,MATCH('Протокол исследования'!$C129&amp;F129,'Производственный контроль'!$A:$A,0))),"―")</f>
        <v>―</v>
      </c>
      <c r="F129" s="66"/>
      <c r="G129" s="66" t="str">
        <f>IFERROR(IF(INDEX('Производственный контроль'!AO:AO,MATCH('Протокол исследования'!$C129&amp;F129,'Производственный контроль'!$A:$A,0))=0,"―",INDEX('Производственный контроль'!AO:AO,MATCH('Протокол исследования'!$C129&amp;F129,'Производственный контроль'!$A:$A,0))),"―")</f>
        <v>―</v>
      </c>
      <c r="H129" s="66" t="str">
        <f>IFERROR(IF(INDEX('Производственный контроль'!AQ:AQ,MATCH('Протокол исследования'!$C129&amp;F129,'Производственный контроль'!$A:$A,0))=0,"―",INDEX('Производственный контроль'!AQ:AQ,MATCH('Протокол исследования'!$C129&amp;F129,'Производственный контроль'!$A:$A,0))),"―")</f>
        <v/>
      </c>
      <c r="I129" s="66" t="str">
        <f>IFERROR(IF(INDEX('Производственный контроль'!AP:AP,MATCH('Протокол исследования'!$C129&amp;F129,'Производственный контроль'!$A:$A,0))=0,"―",INDEX('Производственный контроль'!AP:AP,MATCH('Протокол исследования'!$C129&amp;F129,'Производственный контроль'!$A:$A,0))),"―")</f>
        <v>―</v>
      </c>
      <c r="J129" s="66" t="str">
        <f>IFERROR(IF(INDEX('Производственный контроль'!AS:AS,MATCH('Протокол исследования'!$C129&amp;F129,'Производственный контроль'!$A:$A,0))=0,"―",INDEX('Производственный контроль'!AS:AS,MATCH('Протокол исследования'!$C129&amp;F129,'Производственный контроль'!$A:$A,0))),"―")</f>
        <v/>
      </c>
      <c r="K129" s="47"/>
    </row>
    <row r="130" spans="1:11" ht="15.75" hidden="1" outlineLevel="1" x14ac:dyDescent="0.25">
      <c r="A130" s="47"/>
      <c r="B130" s="50">
        <v>60</v>
      </c>
      <c r="C130" s="67"/>
      <c r="D130" s="65" t="str">
        <f>IFERROR(IF(INDEX('Производственный контроль'!R:R,MATCH('Протокол исследования'!$C130&amp;F130,'Производственный контроль'!$A:$A,0))=0,"―",INDEX('Производственный контроль'!R:R,MATCH('Протокол исследования'!$C130&amp;F130,'Производственный контроль'!$A:$A,0))),"―")</f>
        <v>―</v>
      </c>
      <c r="E130" s="66" t="str">
        <f>IFERROR(IF(INDEX('Производственный контроль'!L:L,MATCH('Протокол исследования'!$C130&amp;F130,'Производственный контроль'!$A:$A,0))=0,"―",INDEX('Производственный контроль'!L:L,MATCH('Протокол исследования'!$C130&amp;F130,'Производственный контроль'!$A:$A,0))),"―")</f>
        <v>―</v>
      </c>
      <c r="F130" s="66"/>
      <c r="G130" s="66" t="str">
        <f>IFERROR(IF(INDEX('Производственный контроль'!AO:AO,MATCH('Протокол исследования'!$C130&amp;F130,'Производственный контроль'!$A:$A,0))=0,"―",INDEX('Производственный контроль'!AO:AO,MATCH('Протокол исследования'!$C130&amp;F130,'Производственный контроль'!$A:$A,0))),"―")</f>
        <v>―</v>
      </c>
      <c r="H130" s="66" t="str">
        <f>IFERROR(IF(INDEX('Производственный контроль'!AQ:AQ,MATCH('Протокол исследования'!$C130&amp;F130,'Производственный контроль'!$A:$A,0))=0,"―",INDEX('Производственный контроль'!AQ:AQ,MATCH('Протокол исследования'!$C130&amp;F130,'Производственный контроль'!$A:$A,0))),"―")</f>
        <v/>
      </c>
      <c r="I130" s="66" t="str">
        <f>IFERROR(IF(INDEX('Производственный контроль'!AP:AP,MATCH('Протокол исследования'!$C130&amp;F130,'Производственный контроль'!$A:$A,0))=0,"―",INDEX('Производственный контроль'!AP:AP,MATCH('Протокол исследования'!$C130&amp;F130,'Производственный контроль'!$A:$A,0))),"―")</f>
        <v>―</v>
      </c>
      <c r="J130" s="66" t="str">
        <f>IFERROR(IF(INDEX('Производственный контроль'!AS:AS,MATCH('Протокол исследования'!$C130&amp;F130,'Производственный контроль'!$A:$A,0))=0,"―",INDEX('Производственный контроль'!AS:AS,MATCH('Протокол исследования'!$C130&amp;F130,'Производственный контроль'!$A:$A,0))),"―")</f>
        <v/>
      </c>
      <c r="K130" s="47"/>
    </row>
    <row r="131" spans="1:11" ht="15.75" hidden="1" outlineLevel="1" x14ac:dyDescent="0.25">
      <c r="A131" s="47"/>
      <c r="B131" s="50">
        <v>61</v>
      </c>
      <c r="C131" s="67"/>
      <c r="D131" s="65" t="str">
        <f>IFERROR(IF(INDEX('Производственный контроль'!R:R,MATCH('Протокол исследования'!$C131&amp;F131,'Производственный контроль'!$A:$A,0))=0,"―",INDEX('Производственный контроль'!R:R,MATCH('Протокол исследования'!$C131&amp;F131,'Производственный контроль'!$A:$A,0))),"―")</f>
        <v>―</v>
      </c>
      <c r="E131" s="66" t="str">
        <f>IFERROR(IF(INDEX('Производственный контроль'!L:L,MATCH('Протокол исследования'!$C131&amp;F131,'Производственный контроль'!$A:$A,0))=0,"―",INDEX('Производственный контроль'!L:L,MATCH('Протокол исследования'!$C131&amp;F131,'Производственный контроль'!$A:$A,0))),"―")</f>
        <v>―</v>
      </c>
      <c r="F131" s="66"/>
      <c r="G131" s="66" t="str">
        <f>IFERROR(IF(INDEX('Производственный контроль'!AO:AO,MATCH('Протокол исследования'!$C131&amp;F131,'Производственный контроль'!$A:$A,0))=0,"―",INDEX('Производственный контроль'!AO:AO,MATCH('Протокол исследования'!$C131&amp;F131,'Производственный контроль'!$A:$A,0))),"―")</f>
        <v>―</v>
      </c>
      <c r="H131" s="66" t="str">
        <f>IFERROR(IF(INDEX('Производственный контроль'!AQ:AQ,MATCH('Протокол исследования'!$C131&amp;F131,'Производственный контроль'!$A:$A,0))=0,"―",INDEX('Производственный контроль'!AQ:AQ,MATCH('Протокол исследования'!$C131&amp;F131,'Производственный контроль'!$A:$A,0))),"―")</f>
        <v/>
      </c>
      <c r="I131" s="66" t="str">
        <f>IFERROR(IF(INDEX('Производственный контроль'!AP:AP,MATCH('Протокол исследования'!$C131&amp;F131,'Производственный контроль'!$A:$A,0))=0,"―",INDEX('Производственный контроль'!AP:AP,MATCH('Протокол исследования'!$C131&amp;F131,'Производственный контроль'!$A:$A,0))),"―")</f>
        <v>―</v>
      </c>
      <c r="J131" s="66" t="str">
        <f>IFERROR(IF(INDEX('Производственный контроль'!AS:AS,MATCH('Протокол исследования'!$C131&amp;F131,'Производственный контроль'!$A:$A,0))=0,"―",INDEX('Производственный контроль'!AS:AS,MATCH('Протокол исследования'!$C131&amp;F131,'Производственный контроль'!$A:$A,0))),"―")</f>
        <v/>
      </c>
      <c r="K131" s="47"/>
    </row>
    <row r="132" spans="1:11" ht="15.75" hidden="1" outlineLevel="1" x14ac:dyDescent="0.25">
      <c r="A132" s="47"/>
      <c r="B132" s="50">
        <v>62</v>
      </c>
      <c r="C132" s="67"/>
      <c r="D132" s="65" t="str">
        <f>IFERROR(IF(INDEX('Производственный контроль'!R:R,MATCH('Протокол исследования'!$C132&amp;F132,'Производственный контроль'!$A:$A,0))=0,"―",INDEX('Производственный контроль'!R:R,MATCH('Протокол исследования'!$C132&amp;F132,'Производственный контроль'!$A:$A,0))),"―")</f>
        <v>―</v>
      </c>
      <c r="E132" s="66" t="str">
        <f>IFERROR(IF(INDEX('Производственный контроль'!L:L,MATCH('Протокол исследования'!$C132&amp;F132,'Производственный контроль'!$A:$A,0))=0,"―",INDEX('Производственный контроль'!L:L,MATCH('Протокол исследования'!$C132&amp;F132,'Производственный контроль'!$A:$A,0))),"―")</f>
        <v>―</v>
      </c>
      <c r="F132" s="66"/>
      <c r="G132" s="66" t="str">
        <f>IFERROR(IF(INDEX('Производственный контроль'!AO:AO,MATCH('Протокол исследования'!$C132&amp;F132,'Производственный контроль'!$A:$A,0))=0,"―",INDEX('Производственный контроль'!AO:AO,MATCH('Протокол исследования'!$C132&amp;F132,'Производственный контроль'!$A:$A,0))),"―")</f>
        <v>―</v>
      </c>
      <c r="H132" s="66" t="str">
        <f>IFERROR(IF(INDEX('Производственный контроль'!AQ:AQ,MATCH('Протокол исследования'!$C132&amp;F132,'Производственный контроль'!$A:$A,0))=0,"―",INDEX('Производственный контроль'!AQ:AQ,MATCH('Протокол исследования'!$C132&amp;F132,'Производственный контроль'!$A:$A,0))),"―")</f>
        <v/>
      </c>
      <c r="I132" s="66" t="str">
        <f>IFERROR(IF(INDEX('Производственный контроль'!AP:AP,MATCH('Протокол исследования'!$C132&amp;F132,'Производственный контроль'!$A:$A,0))=0,"―",INDEX('Производственный контроль'!AP:AP,MATCH('Протокол исследования'!$C132&amp;F132,'Производственный контроль'!$A:$A,0))),"―")</f>
        <v>―</v>
      </c>
      <c r="J132" s="66" t="str">
        <f>IFERROR(IF(INDEX('Производственный контроль'!AS:AS,MATCH('Протокол исследования'!$C132&amp;F132,'Производственный контроль'!$A:$A,0))=0,"―",INDEX('Производственный контроль'!AS:AS,MATCH('Протокол исследования'!$C132&amp;F132,'Производственный контроль'!$A:$A,0))),"―")</f>
        <v/>
      </c>
      <c r="K132" s="47"/>
    </row>
    <row r="133" spans="1:11" ht="15.75" hidden="1" outlineLevel="1" x14ac:dyDescent="0.25">
      <c r="A133" s="47"/>
      <c r="B133" s="50">
        <v>63</v>
      </c>
      <c r="C133" s="67"/>
      <c r="D133" s="65" t="str">
        <f>IFERROR(IF(INDEX('Производственный контроль'!R:R,MATCH('Протокол исследования'!$C133&amp;F133,'Производственный контроль'!$A:$A,0))=0,"―",INDEX('Производственный контроль'!R:R,MATCH('Протокол исследования'!$C133&amp;F133,'Производственный контроль'!$A:$A,0))),"―")</f>
        <v>―</v>
      </c>
      <c r="E133" s="66" t="str">
        <f>IFERROR(IF(INDEX('Производственный контроль'!L:L,MATCH('Протокол исследования'!$C133&amp;F133,'Производственный контроль'!$A:$A,0))=0,"―",INDEX('Производственный контроль'!L:L,MATCH('Протокол исследования'!$C133&amp;F133,'Производственный контроль'!$A:$A,0))),"―")</f>
        <v>―</v>
      </c>
      <c r="F133" s="66"/>
      <c r="G133" s="66" t="str">
        <f>IFERROR(IF(INDEX('Производственный контроль'!AO:AO,MATCH('Протокол исследования'!$C133&amp;F133,'Производственный контроль'!$A:$A,0))=0,"―",INDEX('Производственный контроль'!AO:AO,MATCH('Протокол исследования'!$C133&amp;F133,'Производственный контроль'!$A:$A,0))),"―")</f>
        <v>―</v>
      </c>
      <c r="H133" s="66" t="str">
        <f>IFERROR(IF(INDEX('Производственный контроль'!AQ:AQ,MATCH('Протокол исследования'!$C133&amp;F133,'Производственный контроль'!$A:$A,0))=0,"―",INDEX('Производственный контроль'!AQ:AQ,MATCH('Протокол исследования'!$C133&amp;F133,'Производственный контроль'!$A:$A,0))),"―")</f>
        <v/>
      </c>
      <c r="I133" s="66" t="str">
        <f>IFERROR(IF(INDEX('Производственный контроль'!AP:AP,MATCH('Протокол исследования'!$C133&amp;F133,'Производственный контроль'!$A:$A,0))=0,"―",INDEX('Производственный контроль'!AP:AP,MATCH('Протокол исследования'!$C133&amp;F133,'Производственный контроль'!$A:$A,0))),"―")</f>
        <v>―</v>
      </c>
      <c r="J133" s="66" t="str">
        <f>IFERROR(IF(INDEX('Производственный контроль'!AS:AS,MATCH('Протокол исследования'!$C133&amp;F133,'Производственный контроль'!$A:$A,0))=0,"―",INDEX('Производственный контроль'!AS:AS,MATCH('Протокол исследования'!$C133&amp;F133,'Производственный контроль'!$A:$A,0))),"―")</f>
        <v/>
      </c>
      <c r="K133" s="47"/>
    </row>
    <row r="134" spans="1:11" ht="15.75" hidden="1" outlineLevel="1" x14ac:dyDescent="0.25">
      <c r="A134" s="47"/>
      <c r="B134" s="50">
        <v>64</v>
      </c>
      <c r="C134" s="67"/>
      <c r="D134" s="65" t="str">
        <f>IFERROR(IF(INDEX('Производственный контроль'!R:R,MATCH('Протокол исследования'!$C134&amp;F134,'Производственный контроль'!$A:$A,0))=0,"―",INDEX('Производственный контроль'!R:R,MATCH('Протокол исследования'!$C134&amp;F134,'Производственный контроль'!$A:$A,0))),"―")</f>
        <v>―</v>
      </c>
      <c r="E134" s="66" t="str">
        <f>IFERROR(IF(INDEX('Производственный контроль'!L:L,MATCH('Протокол исследования'!$C134&amp;F134,'Производственный контроль'!$A:$A,0))=0,"―",INDEX('Производственный контроль'!L:L,MATCH('Протокол исследования'!$C134&amp;F134,'Производственный контроль'!$A:$A,0))),"―")</f>
        <v>―</v>
      </c>
      <c r="F134" s="66"/>
      <c r="G134" s="66" t="str">
        <f>IFERROR(IF(INDEX('Производственный контроль'!AO:AO,MATCH('Протокол исследования'!$C134&amp;F134,'Производственный контроль'!$A:$A,0))=0,"―",INDEX('Производственный контроль'!AO:AO,MATCH('Протокол исследования'!$C134&amp;F134,'Производственный контроль'!$A:$A,0))),"―")</f>
        <v>―</v>
      </c>
      <c r="H134" s="66" t="str">
        <f>IFERROR(IF(INDEX('Производственный контроль'!AQ:AQ,MATCH('Протокол исследования'!$C134&amp;F134,'Производственный контроль'!$A:$A,0))=0,"―",INDEX('Производственный контроль'!AQ:AQ,MATCH('Протокол исследования'!$C134&amp;F134,'Производственный контроль'!$A:$A,0))),"―")</f>
        <v/>
      </c>
      <c r="I134" s="66" t="str">
        <f>IFERROR(IF(INDEX('Производственный контроль'!AP:AP,MATCH('Протокол исследования'!$C134&amp;F134,'Производственный контроль'!$A:$A,0))=0,"―",INDEX('Производственный контроль'!AP:AP,MATCH('Протокол исследования'!$C134&amp;F134,'Производственный контроль'!$A:$A,0))),"―")</f>
        <v>―</v>
      </c>
      <c r="J134" s="66" t="str">
        <f>IFERROR(IF(INDEX('Производственный контроль'!AS:AS,MATCH('Протокол исследования'!$C134&amp;F134,'Производственный контроль'!$A:$A,0))=0,"―",INDEX('Производственный контроль'!AS:AS,MATCH('Протокол исследования'!$C134&amp;F134,'Производственный контроль'!$A:$A,0))),"―")</f>
        <v/>
      </c>
      <c r="K134" s="47"/>
    </row>
    <row r="135" spans="1:11" ht="15.75" hidden="1" outlineLevel="1" x14ac:dyDescent="0.25">
      <c r="A135" s="47"/>
      <c r="B135" s="50">
        <v>65</v>
      </c>
      <c r="C135" s="67"/>
      <c r="D135" s="65" t="str">
        <f>IFERROR(IF(INDEX('Производственный контроль'!R:R,MATCH('Протокол исследования'!$C135&amp;F135,'Производственный контроль'!$A:$A,0))=0,"―",INDEX('Производственный контроль'!R:R,MATCH('Протокол исследования'!$C135&amp;F135,'Производственный контроль'!$A:$A,0))),"―")</f>
        <v>―</v>
      </c>
      <c r="E135" s="66" t="str">
        <f>IFERROR(IF(INDEX('Производственный контроль'!L:L,MATCH('Протокол исследования'!$C135&amp;F135,'Производственный контроль'!$A:$A,0))=0,"―",INDEX('Производственный контроль'!L:L,MATCH('Протокол исследования'!$C135&amp;F135,'Производственный контроль'!$A:$A,0))),"―")</f>
        <v>―</v>
      </c>
      <c r="F135" s="66"/>
      <c r="G135" s="66" t="str">
        <f>IFERROR(IF(INDEX('Производственный контроль'!AO:AO,MATCH('Протокол исследования'!$C135&amp;F135,'Производственный контроль'!$A:$A,0))=0,"―",INDEX('Производственный контроль'!AO:AO,MATCH('Протокол исследования'!$C135&amp;F135,'Производственный контроль'!$A:$A,0))),"―")</f>
        <v>―</v>
      </c>
      <c r="H135" s="66" t="str">
        <f>IFERROR(IF(INDEX('Производственный контроль'!AQ:AQ,MATCH('Протокол исследования'!$C135&amp;F135,'Производственный контроль'!$A:$A,0))=0,"―",INDEX('Производственный контроль'!AQ:AQ,MATCH('Протокол исследования'!$C135&amp;F135,'Производственный контроль'!$A:$A,0))),"―")</f>
        <v/>
      </c>
      <c r="I135" s="66" t="str">
        <f>IFERROR(IF(INDEX('Производственный контроль'!AP:AP,MATCH('Протокол исследования'!$C135&amp;F135,'Производственный контроль'!$A:$A,0))=0,"―",INDEX('Производственный контроль'!AP:AP,MATCH('Протокол исследования'!$C135&amp;F135,'Производственный контроль'!$A:$A,0))),"―")</f>
        <v>―</v>
      </c>
      <c r="J135" s="66" t="str">
        <f>IFERROR(IF(INDEX('Производственный контроль'!AS:AS,MATCH('Протокол исследования'!$C135&amp;F135,'Производственный контроль'!$A:$A,0))=0,"―",INDEX('Производственный контроль'!AS:AS,MATCH('Протокол исследования'!$C135&amp;F135,'Производственный контроль'!$A:$A,0))),"―")</f>
        <v/>
      </c>
      <c r="K135" s="47"/>
    </row>
    <row r="136" spans="1:11" ht="15.75" hidden="1" outlineLevel="1" x14ac:dyDescent="0.25">
      <c r="A136" s="47"/>
      <c r="B136" s="50">
        <v>66</v>
      </c>
      <c r="C136" s="67"/>
      <c r="D136" s="65" t="str">
        <f>IFERROR(IF(INDEX('Производственный контроль'!R:R,MATCH('Протокол исследования'!$C136&amp;F136,'Производственный контроль'!$A:$A,0))=0,"―",INDEX('Производственный контроль'!R:R,MATCH('Протокол исследования'!$C136&amp;F136,'Производственный контроль'!$A:$A,0))),"―")</f>
        <v>―</v>
      </c>
      <c r="E136" s="66" t="str">
        <f>IFERROR(IF(INDEX('Производственный контроль'!L:L,MATCH('Протокол исследования'!$C136&amp;F136,'Производственный контроль'!$A:$A,0))=0,"―",INDEX('Производственный контроль'!L:L,MATCH('Протокол исследования'!$C136&amp;F136,'Производственный контроль'!$A:$A,0))),"―")</f>
        <v>―</v>
      </c>
      <c r="F136" s="66"/>
      <c r="G136" s="66" t="str">
        <f>IFERROR(IF(INDEX('Производственный контроль'!AO:AO,MATCH('Протокол исследования'!$C136&amp;F136,'Производственный контроль'!$A:$A,0))=0,"―",INDEX('Производственный контроль'!AO:AO,MATCH('Протокол исследования'!$C136&amp;F136,'Производственный контроль'!$A:$A,0))),"―")</f>
        <v>―</v>
      </c>
      <c r="H136" s="66" t="str">
        <f>IFERROR(IF(INDEX('Производственный контроль'!AQ:AQ,MATCH('Протокол исследования'!$C136&amp;F136,'Производственный контроль'!$A:$A,0))=0,"―",INDEX('Производственный контроль'!AQ:AQ,MATCH('Протокол исследования'!$C136&amp;F136,'Производственный контроль'!$A:$A,0))),"―")</f>
        <v/>
      </c>
      <c r="I136" s="66" t="str">
        <f>IFERROR(IF(INDEX('Производственный контроль'!AP:AP,MATCH('Протокол исследования'!$C136&amp;F136,'Производственный контроль'!$A:$A,0))=0,"―",INDEX('Производственный контроль'!AP:AP,MATCH('Протокол исследования'!$C136&amp;F136,'Производственный контроль'!$A:$A,0))),"―")</f>
        <v>―</v>
      </c>
      <c r="J136" s="66" t="str">
        <f>IFERROR(IF(INDEX('Производственный контроль'!AS:AS,MATCH('Протокол исследования'!$C136&amp;F136,'Производственный контроль'!$A:$A,0))=0,"―",INDEX('Производственный контроль'!AS:AS,MATCH('Протокол исследования'!$C136&amp;F136,'Производственный контроль'!$A:$A,0))),"―")</f>
        <v/>
      </c>
      <c r="K136" s="47"/>
    </row>
    <row r="137" spans="1:11" ht="15.75" hidden="1" outlineLevel="1" x14ac:dyDescent="0.25">
      <c r="A137" s="47"/>
      <c r="B137" s="50">
        <v>67</v>
      </c>
      <c r="C137" s="67"/>
      <c r="D137" s="65" t="str">
        <f>IFERROR(IF(INDEX('Производственный контроль'!R:R,MATCH('Протокол исследования'!$C137&amp;F137,'Производственный контроль'!$A:$A,0))=0,"―",INDEX('Производственный контроль'!R:R,MATCH('Протокол исследования'!$C137&amp;F137,'Производственный контроль'!$A:$A,0))),"―")</f>
        <v>―</v>
      </c>
      <c r="E137" s="66" t="str">
        <f>IFERROR(IF(INDEX('Производственный контроль'!L:L,MATCH('Протокол исследования'!$C137&amp;F137,'Производственный контроль'!$A:$A,0))=0,"―",INDEX('Производственный контроль'!L:L,MATCH('Протокол исследования'!$C137&amp;F137,'Производственный контроль'!$A:$A,0))),"―")</f>
        <v>―</v>
      </c>
      <c r="F137" s="66"/>
      <c r="G137" s="66" t="str">
        <f>IFERROR(IF(INDEX('Производственный контроль'!AO:AO,MATCH('Протокол исследования'!$C137&amp;F137,'Производственный контроль'!$A:$A,0))=0,"―",INDEX('Производственный контроль'!AO:AO,MATCH('Протокол исследования'!$C137&amp;F137,'Производственный контроль'!$A:$A,0))),"―")</f>
        <v>―</v>
      </c>
      <c r="H137" s="66" t="str">
        <f>IFERROR(IF(INDEX('Производственный контроль'!AQ:AQ,MATCH('Протокол исследования'!$C137&amp;F137,'Производственный контроль'!$A:$A,0))=0,"―",INDEX('Производственный контроль'!AQ:AQ,MATCH('Протокол исследования'!$C137&amp;F137,'Производственный контроль'!$A:$A,0))),"―")</f>
        <v/>
      </c>
      <c r="I137" s="66" t="str">
        <f>IFERROR(IF(INDEX('Производственный контроль'!AP:AP,MATCH('Протокол исследования'!$C137&amp;F137,'Производственный контроль'!$A:$A,0))=0,"―",INDEX('Производственный контроль'!AP:AP,MATCH('Протокол исследования'!$C137&amp;F137,'Производственный контроль'!$A:$A,0))),"―")</f>
        <v>―</v>
      </c>
      <c r="J137" s="66" t="str">
        <f>IFERROR(IF(INDEX('Производственный контроль'!AS:AS,MATCH('Протокол исследования'!$C137&amp;F137,'Производственный контроль'!$A:$A,0))=0,"―",INDEX('Производственный контроль'!AS:AS,MATCH('Протокол исследования'!$C137&amp;F137,'Производственный контроль'!$A:$A,0))),"―")</f>
        <v/>
      </c>
      <c r="K137" s="47"/>
    </row>
    <row r="138" spans="1:11" ht="15.75" hidden="1" outlineLevel="1" x14ac:dyDescent="0.25">
      <c r="A138" s="47"/>
      <c r="B138" s="50">
        <v>68</v>
      </c>
      <c r="C138" s="67"/>
      <c r="D138" s="65" t="str">
        <f>IFERROR(IF(INDEX('Производственный контроль'!R:R,MATCH('Протокол исследования'!$C138&amp;F138,'Производственный контроль'!$A:$A,0))=0,"―",INDEX('Производственный контроль'!R:R,MATCH('Протокол исследования'!$C138&amp;F138,'Производственный контроль'!$A:$A,0))),"―")</f>
        <v>―</v>
      </c>
      <c r="E138" s="66" t="str">
        <f>IFERROR(IF(INDEX('Производственный контроль'!L:L,MATCH('Протокол исследования'!$C138&amp;F138,'Производственный контроль'!$A:$A,0))=0,"―",INDEX('Производственный контроль'!L:L,MATCH('Протокол исследования'!$C138&amp;F138,'Производственный контроль'!$A:$A,0))),"―")</f>
        <v>―</v>
      </c>
      <c r="F138" s="66"/>
      <c r="G138" s="66" t="str">
        <f>IFERROR(IF(INDEX('Производственный контроль'!AO:AO,MATCH('Протокол исследования'!$C138&amp;F138,'Производственный контроль'!$A:$A,0))=0,"―",INDEX('Производственный контроль'!AO:AO,MATCH('Протокол исследования'!$C138&amp;F138,'Производственный контроль'!$A:$A,0))),"―")</f>
        <v>―</v>
      </c>
      <c r="H138" s="66" t="str">
        <f>IFERROR(IF(INDEX('Производственный контроль'!AQ:AQ,MATCH('Протокол исследования'!$C138&amp;F138,'Производственный контроль'!$A:$A,0))=0,"―",INDEX('Производственный контроль'!AQ:AQ,MATCH('Протокол исследования'!$C138&amp;F138,'Производственный контроль'!$A:$A,0))),"―")</f>
        <v/>
      </c>
      <c r="I138" s="66" t="str">
        <f>IFERROR(IF(INDEX('Производственный контроль'!AP:AP,MATCH('Протокол исследования'!$C138&amp;F138,'Производственный контроль'!$A:$A,0))=0,"―",INDEX('Производственный контроль'!AP:AP,MATCH('Протокол исследования'!$C138&amp;F138,'Производственный контроль'!$A:$A,0))),"―")</f>
        <v>―</v>
      </c>
      <c r="J138" s="66" t="str">
        <f>IFERROR(IF(INDEX('Производственный контроль'!AS:AS,MATCH('Протокол исследования'!$C138&amp;F138,'Производственный контроль'!$A:$A,0))=0,"―",INDEX('Производственный контроль'!AS:AS,MATCH('Протокол исследования'!$C138&amp;F138,'Производственный контроль'!$A:$A,0))),"―")</f>
        <v/>
      </c>
      <c r="K138" s="47"/>
    </row>
    <row r="139" spans="1:11" ht="15.75" hidden="1" outlineLevel="1" x14ac:dyDescent="0.25">
      <c r="A139" s="47"/>
      <c r="B139" s="50">
        <v>69</v>
      </c>
      <c r="C139" s="67"/>
      <c r="D139" s="65" t="str">
        <f>IFERROR(IF(INDEX('Производственный контроль'!R:R,MATCH('Протокол исследования'!$C139&amp;F139,'Производственный контроль'!$A:$A,0))=0,"―",INDEX('Производственный контроль'!R:R,MATCH('Протокол исследования'!$C139&amp;F139,'Производственный контроль'!$A:$A,0))),"―")</f>
        <v>―</v>
      </c>
      <c r="E139" s="66" t="str">
        <f>IFERROR(IF(INDEX('Производственный контроль'!L:L,MATCH('Протокол исследования'!$C139&amp;F139,'Производственный контроль'!$A:$A,0))=0,"―",INDEX('Производственный контроль'!L:L,MATCH('Протокол исследования'!$C139&amp;F139,'Производственный контроль'!$A:$A,0))),"―")</f>
        <v>―</v>
      </c>
      <c r="F139" s="66"/>
      <c r="G139" s="66" t="str">
        <f>IFERROR(IF(INDEX('Производственный контроль'!AO:AO,MATCH('Протокол исследования'!$C139&amp;F139,'Производственный контроль'!$A:$A,0))=0,"―",INDEX('Производственный контроль'!AO:AO,MATCH('Протокол исследования'!$C139&amp;F139,'Производственный контроль'!$A:$A,0))),"―")</f>
        <v>―</v>
      </c>
      <c r="H139" s="66" t="str">
        <f>IFERROR(IF(INDEX('Производственный контроль'!AQ:AQ,MATCH('Протокол исследования'!$C139&amp;F139,'Производственный контроль'!$A:$A,0))=0,"―",INDEX('Производственный контроль'!AQ:AQ,MATCH('Протокол исследования'!$C139&amp;F139,'Производственный контроль'!$A:$A,0))),"―")</f>
        <v/>
      </c>
      <c r="I139" s="66" t="str">
        <f>IFERROR(IF(INDEX('Производственный контроль'!AP:AP,MATCH('Протокол исследования'!$C139&amp;F139,'Производственный контроль'!$A:$A,0))=0,"―",INDEX('Производственный контроль'!AP:AP,MATCH('Протокол исследования'!$C139&amp;F139,'Производственный контроль'!$A:$A,0))),"―")</f>
        <v>―</v>
      </c>
      <c r="J139" s="66" t="str">
        <f>IFERROR(IF(INDEX('Производственный контроль'!AS:AS,MATCH('Протокол исследования'!$C139&amp;F139,'Производственный контроль'!$A:$A,0))=0,"―",INDEX('Производственный контроль'!AS:AS,MATCH('Протокол исследования'!$C139&amp;F139,'Производственный контроль'!$A:$A,0))),"―")</f>
        <v/>
      </c>
      <c r="K139" s="47"/>
    </row>
    <row r="140" spans="1:11" ht="15.75" hidden="1" outlineLevel="1" x14ac:dyDescent="0.25">
      <c r="A140" s="47"/>
      <c r="B140" s="50">
        <v>70</v>
      </c>
      <c r="C140" s="67"/>
      <c r="D140" s="65" t="str">
        <f>IFERROR(IF(INDEX('Производственный контроль'!R:R,MATCH('Протокол исследования'!$C140&amp;F140,'Производственный контроль'!$A:$A,0))=0,"―",INDEX('Производственный контроль'!R:R,MATCH('Протокол исследования'!$C140&amp;F140,'Производственный контроль'!$A:$A,0))),"―")</f>
        <v>―</v>
      </c>
      <c r="E140" s="66" t="str">
        <f>IFERROR(IF(INDEX('Производственный контроль'!L:L,MATCH('Протокол исследования'!$C140&amp;F140,'Производственный контроль'!$A:$A,0))=0,"―",INDEX('Производственный контроль'!L:L,MATCH('Протокол исследования'!$C140&amp;F140,'Производственный контроль'!$A:$A,0))),"―")</f>
        <v>―</v>
      </c>
      <c r="F140" s="66"/>
      <c r="G140" s="66" t="str">
        <f>IFERROR(IF(INDEX('Производственный контроль'!AO:AO,MATCH('Протокол исследования'!$C140&amp;F140,'Производственный контроль'!$A:$A,0))=0,"―",INDEX('Производственный контроль'!AO:AO,MATCH('Протокол исследования'!$C140&amp;F140,'Производственный контроль'!$A:$A,0))),"―")</f>
        <v>―</v>
      </c>
      <c r="H140" s="66" t="str">
        <f>IFERROR(IF(INDEX('Производственный контроль'!AQ:AQ,MATCH('Протокол исследования'!$C140&amp;F140,'Производственный контроль'!$A:$A,0))=0,"―",INDEX('Производственный контроль'!AQ:AQ,MATCH('Протокол исследования'!$C140&amp;F140,'Производственный контроль'!$A:$A,0))),"―")</f>
        <v/>
      </c>
      <c r="I140" s="66" t="str">
        <f>IFERROR(IF(INDEX('Производственный контроль'!AP:AP,MATCH('Протокол исследования'!$C140&amp;F140,'Производственный контроль'!$A:$A,0))=0,"―",INDEX('Производственный контроль'!AP:AP,MATCH('Протокол исследования'!$C140&amp;F140,'Производственный контроль'!$A:$A,0))),"―")</f>
        <v>―</v>
      </c>
      <c r="J140" s="66" t="str">
        <f>IFERROR(IF(INDEX('Производственный контроль'!AS:AS,MATCH('Протокол исследования'!$C140&amp;F140,'Производственный контроль'!$A:$A,0))=0,"―",INDEX('Производственный контроль'!AS:AS,MATCH('Протокол исследования'!$C140&amp;F140,'Производственный контроль'!$A:$A,0))),"―")</f>
        <v/>
      </c>
      <c r="K140" s="47"/>
    </row>
    <row r="141" spans="1:11" ht="15.75" hidden="1" outlineLevel="1" x14ac:dyDescent="0.25">
      <c r="A141" s="47"/>
      <c r="B141" s="50">
        <v>71</v>
      </c>
      <c r="C141" s="67"/>
      <c r="D141" s="65" t="str">
        <f>IFERROR(IF(INDEX('Производственный контроль'!R:R,MATCH('Протокол исследования'!$C141&amp;F141,'Производственный контроль'!$A:$A,0))=0,"―",INDEX('Производственный контроль'!R:R,MATCH('Протокол исследования'!$C141&amp;F141,'Производственный контроль'!$A:$A,0))),"―")</f>
        <v>―</v>
      </c>
      <c r="E141" s="66" t="str">
        <f>IFERROR(IF(INDEX('Производственный контроль'!L:L,MATCH('Протокол исследования'!$C141&amp;F141,'Производственный контроль'!$A:$A,0))=0,"―",INDEX('Производственный контроль'!L:L,MATCH('Протокол исследования'!$C141&amp;F141,'Производственный контроль'!$A:$A,0))),"―")</f>
        <v>―</v>
      </c>
      <c r="F141" s="66"/>
      <c r="G141" s="66" t="str">
        <f>IFERROR(IF(INDEX('Производственный контроль'!AO:AO,MATCH('Протокол исследования'!$C141&amp;F141,'Производственный контроль'!$A:$A,0))=0,"―",INDEX('Производственный контроль'!AO:AO,MATCH('Протокол исследования'!$C141&amp;F141,'Производственный контроль'!$A:$A,0))),"―")</f>
        <v>―</v>
      </c>
      <c r="H141" s="66" t="str">
        <f>IFERROR(IF(INDEX('Производственный контроль'!AQ:AQ,MATCH('Протокол исследования'!$C141&amp;F141,'Производственный контроль'!$A:$A,0))=0,"―",INDEX('Производственный контроль'!AQ:AQ,MATCH('Протокол исследования'!$C141&amp;F141,'Производственный контроль'!$A:$A,0))),"―")</f>
        <v/>
      </c>
      <c r="I141" s="66" t="str">
        <f>IFERROR(IF(INDEX('Производственный контроль'!AP:AP,MATCH('Протокол исследования'!$C141&amp;F141,'Производственный контроль'!$A:$A,0))=0,"―",INDEX('Производственный контроль'!AP:AP,MATCH('Протокол исследования'!$C141&amp;F141,'Производственный контроль'!$A:$A,0))),"―")</f>
        <v>―</v>
      </c>
      <c r="J141" s="66" t="str">
        <f>IFERROR(IF(INDEX('Производственный контроль'!AS:AS,MATCH('Протокол исследования'!$C141&amp;F141,'Производственный контроль'!$A:$A,0))=0,"―",INDEX('Производственный контроль'!AS:AS,MATCH('Протокол исследования'!$C141&amp;F141,'Производственный контроль'!$A:$A,0))),"―")</f>
        <v/>
      </c>
      <c r="K141" s="47"/>
    </row>
    <row r="142" spans="1:11" ht="15.75" hidden="1" outlineLevel="1" x14ac:dyDescent="0.25">
      <c r="A142" s="47"/>
      <c r="B142" s="50">
        <v>72</v>
      </c>
      <c r="C142" s="67"/>
      <c r="D142" s="65" t="str">
        <f>IFERROR(IF(INDEX('Производственный контроль'!R:R,MATCH('Протокол исследования'!$C142&amp;F142,'Производственный контроль'!$A:$A,0))=0,"―",INDEX('Производственный контроль'!R:R,MATCH('Протокол исследования'!$C142&amp;F142,'Производственный контроль'!$A:$A,0))),"―")</f>
        <v>―</v>
      </c>
      <c r="E142" s="66" t="str">
        <f>IFERROR(IF(INDEX('Производственный контроль'!L:L,MATCH('Протокол исследования'!$C142&amp;F142,'Производственный контроль'!$A:$A,0))=0,"―",INDEX('Производственный контроль'!L:L,MATCH('Протокол исследования'!$C142&amp;F142,'Производственный контроль'!$A:$A,0))),"―")</f>
        <v>―</v>
      </c>
      <c r="F142" s="66"/>
      <c r="G142" s="66" t="str">
        <f>IFERROR(IF(INDEX('Производственный контроль'!AO:AO,MATCH('Протокол исследования'!$C142&amp;F142,'Производственный контроль'!$A:$A,0))=0,"―",INDEX('Производственный контроль'!AO:AO,MATCH('Протокол исследования'!$C142&amp;F142,'Производственный контроль'!$A:$A,0))),"―")</f>
        <v>―</v>
      </c>
      <c r="H142" s="66" t="str">
        <f>IFERROR(IF(INDEX('Производственный контроль'!AQ:AQ,MATCH('Протокол исследования'!$C142&amp;F142,'Производственный контроль'!$A:$A,0))=0,"―",INDEX('Производственный контроль'!AQ:AQ,MATCH('Протокол исследования'!$C142&amp;F142,'Производственный контроль'!$A:$A,0))),"―")</f>
        <v/>
      </c>
      <c r="I142" s="66" t="str">
        <f>IFERROR(IF(INDEX('Производственный контроль'!AP:AP,MATCH('Протокол исследования'!$C142&amp;F142,'Производственный контроль'!$A:$A,0))=0,"―",INDEX('Производственный контроль'!AP:AP,MATCH('Протокол исследования'!$C142&amp;F142,'Производственный контроль'!$A:$A,0))),"―")</f>
        <v>―</v>
      </c>
      <c r="J142" s="66" t="str">
        <f>IFERROR(IF(INDEX('Производственный контроль'!AS:AS,MATCH('Протокол исследования'!$C142&amp;F142,'Производственный контроль'!$A:$A,0))=0,"―",INDEX('Производственный контроль'!AS:AS,MATCH('Протокол исследования'!$C142&amp;F142,'Производственный контроль'!$A:$A,0))),"―")</f>
        <v/>
      </c>
      <c r="K142" s="47"/>
    </row>
    <row r="143" spans="1:11" ht="15.75" hidden="1" outlineLevel="1" x14ac:dyDescent="0.25">
      <c r="A143" s="47"/>
      <c r="B143" s="50">
        <v>73</v>
      </c>
      <c r="C143" s="67"/>
      <c r="D143" s="65" t="str">
        <f>IFERROR(IF(INDEX('Производственный контроль'!R:R,MATCH('Протокол исследования'!$C143&amp;F143,'Производственный контроль'!$A:$A,0))=0,"―",INDEX('Производственный контроль'!R:R,MATCH('Протокол исследования'!$C143&amp;F143,'Производственный контроль'!$A:$A,0))),"―")</f>
        <v>―</v>
      </c>
      <c r="E143" s="66" t="str">
        <f>IFERROR(IF(INDEX('Производственный контроль'!L:L,MATCH('Протокол исследования'!$C143&amp;F143,'Производственный контроль'!$A:$A,0))=0,"―",INDEX('Производственный контроль'!L:L,MATCH('Протокол исследования'!$C143&amp;F143,'Производственный контроль'!$A:$A,0))),"―")</f>
        <v>―</v>
      </c>
      <c r="F143" s="66"/>
      <c r="G143" s="66" t="str">
        <f>IFERROR(IF(INDEX('Производственный контроль'!AO:AO,MATCH('Протокол исследования'!$C143&amp;F143,'Производственный контроль'!$A:$A,0))=0,"―",INDEX('Производственный контроль'!AO:AO,MATCH('Протокол исследования'!$C143&amp;F143,'Производственный контроль'!$A:$A,0))),"―")</f>
        <v>―</v>
      </c>
      <c r="H143" s="66" t="str">
        <f>IFERROR(IF(INDEX('Производственный контроль'!AQ:AQ,MATCH('Протокол исследования'!$C143&amp;F143,'Производственный контроль'!$A:$A,0))=0,"―",INDEX('Производственный контроль'!AQ:AQ,MATCH('Протокол исследования'!$C143&amp;F143,'Производственный контроль'!$A:$A,0))),"―")</f>
        <v/>
      </c>
      <c r="I143" s="66" t="str">
        <f>IFERROR(IF(INDEX('Производственный контроль'!AP:AP,MATCH('Протокол исследования'!$C143&amp;F143,'Производственный контроль'!$A:$A,0))=0,"―",INDEX('Производственный контроль'!AP:AP,MATCH('Протокол исследования'!$C143&amp;F143,'Производственный контроль'!$A:$A,0))),"―")</f>
        <v>―</v>
      </c>
      <c r="J143" s="66" t="str">
        <f>IFERROR(IF(INDEX('Производственный контроль'!AS:AS,MATCH('Протокол исследования'!$C143&amp;F143,'Производственный контроль'!$A:$A,0))=0,"―",INDEX('Производственный контроль'!AS:AS,MATCH('Протокол исследования'!$C143&amp;F143,'Производственный контроль'!$A:$A,0))),"―")</f>
        <v/>
      </c>
      <c r="K143" s="47"/>
    </row>
    <row r="144" spans="1:11" ht="15.75" hidden="1" outlineLevel="1" x14ac:dyDescent="0.25">
      <c r="A144" s="47"/>
      <c r="B144" s="50">
        <v>74</v>
      </c>
      <c r="C144" s="67"/>
      <c r="D144" s="65" t="str">
        <f>IFERROR(IF(INDEX('Производственный контроль'!R:R,MATCH('Протокол исследования'!$C144&amp;F144,'Производственный контроль'!$A:$A,0))=0,"―",INDEX('Производственный контроль'!R:R,MATCH('Протокол исследования'!$C144&amp;F144,'Производственный контроль'!$A:$A,0))),"―")</f>
        <v>―</v>
      </c>
      <c r="E144" s="66" t="str">
        <f>IFERROR(IF(INDEX('Производственный контроль'!L:L,MATCH('Протокол исследования'!$C144&amp;F144,'Производственный контроль'!$A:$A,0))=0,"―",INDEX('Производственный контроль'!L:L,MATCH('Протокол исследования'!$C144&amp;F144,'Производственный контроль'!$A:$A,0))),"―")</f>
        <v>―</v>
      </c>
      <c r="F144" s="66"/>
      <c r="G144" s="66" t="str">
        <f>IFERROR(IF(INDEX('Производственный контроль'!AO:AO,MATCH('Протокол исследования'!$C144&amp;F144,'Производственный контроль'!$A:$A,0))=0,"―",INDEX('Производственный контроль'!AO:AO,MATCH('Протокол исследования'!$C144&amp;F144,'Производственный контроль'!$A:$A,0))),"―")</f>
        <v>―</v>
      </c>
      <c r="H144" s="66" t="str">
        <f>IFERROR(IF(INDEX('Производственный контроль'!AQ:AQ,MATCH('Протокол исследования'!$C144&amp;F144,'Производственный контроль'!$A:$A,0))=0,"―",INDEX('Производственный контроль'!AQ:AQ,MATCH('Протокол исследования'!$C144&amp;F144,'Производственный контроль'!$A:$A,0))),"―")</f>
        <v/>
      </c>
      <c r="I144" s="66" t="str">
        <f>IFERROR(IF(INDEX('Производственный контроль'!AP:AP,MATCH('Протокол исследования'!$C144&amp;F144,'Производственный контроль'!$A:$A,0))=0,"―",INDEX('Производственный контроль'!AP:AP,MATCH('Протокол исследования'!$C144&amp;F144,'Производственный контроль'!$A:$A,0))),"―")</f>
        <v>―</v>
      </c>
      <c r="J144" s="66" t="str">
        <f>IFERROR(IF(INDEX('Производственный контроль'!AS:AS,MATCH('Протокол исследования'!$C144&amp;F144,'Производственный контроль'!$A:$A,0))=0,"―",INDEX('Производственный контроль'!AS:AS,MATCH('Протокол исследования'!$C144&amp;F144,'Производственный контроль'!$A:$A,0))),"―")</f>
        <v/>
      </c>
      <c r="K144" s="47"/>
    </row>
    <row r="145" spans="1:11" ht="15.75" hidden="1" outlineLevel="1" x14ac:dyDescent="0.25">
      <c r="A145" s="47"/>
      <c r="B145" s="50">
        <v>75</v>
      </c>
      <c r="C145" s="67"/>
      <c r="D145" s="65" t="str">
        <f>IFERROR(IF(INDEX('Производственный контроль'!R:R,MATCH('Протокол исследования'!$C145&amp;F145,'Производственный контроль'!$A:$A,0))=0,"―",INDEX('Производственный контроль'!R:R,MATCH('Протокол исследования'!$C145&amp;F145,'Производственный контроль'!$A:$A,0))),"―")</f>
        <v>―</v>
      </c>
      <c r="E145" s="66" t="str">
        <f>IFERROR(IF(INDEX('Производственный контроль'!L:L,MATCH('Протокол исследования'!$C145&amp;F145,'Производственный контроль'!$A:$A,0))=0,"―",INDEX('Производственный контроль'!L:L,MATCH('Протокол исследования'!$C145&amp;F145,'Производственный контроль'!$A:$A,0))),"―")</f>
        <v>―</v>
      </c>
      <c r="F145" s="66"/>
      <c r="G145" s="66" t="str">
        <f>IFERROR(IF(INDEX('Производственный контроль'!AO:AO,MATCH('Протокол исследования'!$C145&amp;F145,'Производственный контроль'!$A:$A,0))=0,"―",INDEX('Производственный контроль'!AO:AO,MATCH('Протокол исследования'!$C145&amp;F145,'Производственный контроль'!$A:$A,0))),"―")</f>
        <v>―</v>
      </c>
      <c r="H145" s="66" t="str">
        <f>IFERROR(IF(INDEX('Производственный контроль'!AQ:AQ,MATCH('Протокол исследования'!$C145&amp;F145,'Производственный контроль'!$A:$A,0))=0,"―",INDEX('Производственный контроль'!AQ:AQ,MATCH('Протокол исследования'!$C145&amp;F145,'Производственный контроль'!$A:$A,0))),"―")</f>
        <v/>
      </c>
      <c r="I145" s="66" t="str">
        <f>IFERROR(IF(INDEX('Производственный контроль'!AP:AP,MATCH('Протокол исследования'!$C145&amp;F145,'Производственный контроль'!$A:$A,0))=0,"―",INDEX('Производственный контроль'!AP:AP,MATCH('Протокол исследования'!$C145&amp;F145,'Производственный контроль'!$A:$A,0))),"―")</f>
        <v>―</v>
      </c>
      <c r="J145" s="66" t="str">
        <f>IFERROR(IF(INDEX('Производственный контроль'!AS:AS,MATCH('Протокол исследования'!$C145&amp;F145,'Производственный контроль'!$A:$A,0))=0,"―",INDEX('Производственный контроль'!AS:AS,MATCH('Протокол исследования'!$C145&amp;F145,'Производственный контроль'!$A:$A,0))),"―")</f>
        <v/>
      </c>
      <c r="K145" s="47"/>
    </row>
    <row r="146" spans="1:11" ht="15.75" hidden="1" outlineLevel="1" x14ac:dyDescent="0.25">
      <c r="A146" s="47"/>
      <c r="B146" s="50">
        <v>76</v>
      </c>
      <c r="C146" s="67"/>
      <c r="D146" s="65" t="str">
        <f>IFERROR(IF(INDEX('Производственный контроль'!R:R,MATCH('Протокол исследования'!$C146&amp;F146,'Производственный контроль'!$A:$A,0))=0,"―",INDEX('Производственный контроль'!R:R,MATCH('Протокол исследования'!$C146&amp;F146,'Производственный контроль'!$A:$A,0))),"―")</f>
        <v>―</v>
      </c>
      <c r="E146" s="66" t="str">
        <f>IFERROR(IF(INDEX('Производственный контроль'!L:L,MATCH('Протокол исследования'!$C146&amp;F146,'Производственный контроль'!$A:$A,0))=0,"―",INDEX('Производственный контроль'!L:L,MATCH('Протокол исследования'!$C146&amp;F146,'Производственный контроль'!$A:$A,0))),"―")</f>
        <v>―</v>
      </c>
      <c r="F146" s="66"/>
      <c r="G146" s="66" t="str">
        <f>IFERROR(IF(INDEX('Производственный контроль'!AO:AO,MATCH('Протокол исследования'!$C146&amp;F146,'Производственный контроль'!$A:$A,0))=0,"―",INDEX('Производственный контроль'!AO:AO,MATCH('Протокол исследования'!$C146&amp;F146,'Производственный контроль'!$A:$A,0))),"―")</f>
        <v>―</v>
      </c>
      <c r="H146" s="66" t="str">
        <f>IFERROR(IF(INDEX('Производственный контроль'!AQ:AQ,MATCH('Протокол исследования'!$C146&amp;F146,'Производственный контроль'!$A:$A,0))=0,"―",INDEX('Производственный контроль'!AQ:AQ,MATCH('Протокол исследования'!$C146&amp;F146,'Производственный контроль'!$A:$A,0))),"―")</f>
        <v/>
      </c>
      <c r="I146" s="66" t="str">
        <f>IFERROR(IF(INDEX('Производственный контроль'!AP:AP,MATCH('Протокол исследования'!$C146&amp;F146,'Производственный контроль'!$A:$A,0))=0,"―",INDEX('Производственный контроль'!AP:AP,MATCH('Протокол исследования'!$C146&amp;F146,'Производственный контроль'!$A:$A,0))),"―")</f>
        <v>―</v>
      </c>
      <c r="J146" s="66" t="str">
        <f>IFERROR(IF(INDEX('Производственный контроль'!AS:AS,MATCH('Протокол исследования'!$C146&amp;F146,'Производственный контроль'!$A:$A,0))=0,"―",INDEX('Производственный контроль'!AS:AS,MATCH('Протокол исследования'!$C146&amp;F146,'Производственный контроль'!$A:$A,0))),"―")</f>
        <v/>
      </c>
      <c r="K146" s="47"/>
    </row>
    <row r="147" spans="1:11" ht="15.75" hidden="1" outlineLevel="1" x14ac:dyDescent="0.25">
      <c r="A147" s="47"/>
      <c r="B147" s="50">
        <v>77</v>
      </c>
      <c r="C147" s="67"/>
      <c r="D147" s="65" t="str">
        <f>IFERROR(IF(INDEX('Производственный контроль'!R:R,MATCH('Протокол исследования'!$C147&amp;F147,'Производственный контроль'!$A:$A,0))=0,"―",INDEX('Производственный контроль'!R:R,MATCH('Протокол исследования'!$C147&amp;F147,'Производственный контроль'!$A:$A,0))),"―")</f>
        <v>―</v>
      </c>
      <c r="E147" s="66" t="str">
        <f>IFERROR(IF(INDEX('Производственный контроль'!L:L,MATCH('Протокол исследования'!$C147&amp;F147,'Производственный контроль'!$A:$A,0))=0,"―",INDEX('Производственный контроль'!L:L,MATCH('Протокол исследования'!$C147&amp;F147,'Производственный контроль'!$A:$A,0))),"―")</f>
        <v>―</v>
      </c>
      <c r="F147" s="66"/>
      <c r="G147" s="66" t="str">
        <f>IFERROR(IF(INDEX('Производственный контроль'!AO:AO,MATCH('Протокол исследования'!$C147&amp;F147,'Производственный контроль'!$A:$A,0))=0,"―",INDEX('Производственный контроль'!AO:AO,MATCH('Протокол исследования'!$C147&amp;F147,'Производственный контроль'!$A:$A,0))),"―")</f>
        <v>―</v>
      </c>
      <c r="H147" s="66" t="str">
        <f>IFERROR(IF(INDEX('Производственный контроль'!AQ:AQ,MATCH('Протокол исследования'!$C147&amp;F147,'Производственный контроль'!$A:$A,0))=0,"―",INDEX('Производственный контроль'!AQ:AQ,MATCH('Протокол исследования'!$C147&amp;F147,'Производственный контроль'!$A:$A,0))),"―")</f>
        <v/>
      </c>
      <c r="I147" s="66" t="str">
        <f>IFERROR(IF(INDEX('Производственный контроль'!AP:AP,MATCH('Протокол исследования'!$C147&amp;F147,'Производственный контроль'!$A:$A,0))=0,"―",INDEX('Производственный контроль'!AP:AP,MATCH('Протокол исследования'!$C147&amp;F147,'Производственный контроль'!$A:$A,0))),"―")</f>
        <v>―</v>
      </c>
      <c r="J147" s="66" t="str">
        <f>IFERROR(IF(INDEX('Производственный контроль'!AS:AS,MATCH('Протокол исследования'!$C147&amp;F147,'Производственный контроль'!$A:$A,0))=0,"―",INDEX('Производственный контроль'!AS:AS,MATCH('Протокол исследования'!$C147&amp;F147,'Производственный контроль'!$A:$A,0))),"―")</f>
        <v/>
      </c>
      <c r="K147" s="47"/>
    </row>
    <row r="148" spans="1:11" ht="15.75" hidden="1" outlineLevel="1" x14ac:dyDescent="0.25">
      <c r="A148" s="47"/>
      <c r="B148" s="50">
        <v>78</v>
      </c>
      <c r="C148" s="67"/>
      <c r="D148" s="65" t="str">
        <f>IFERROR(IF(INDEX('Производственный контроль'!R:R,MATCH('Протокол исследования'!$C148&amp;F148,'Производственный контроль'!$A:$A,0))=0,"―",INDEX('Производственный контроль'!R:R,MATCH('Протокол исследования'!$C148&amp;F148,'Производственный контроль'!$A:$A,0))),"―")</f>
        <v>―</v>
      </c>
      <c r="E148" s="66" t="str">
        <f>IFERROR(IF(INDEX('Производственный контроль'!L:L,MATCH('Протокол исследования'!$C148&amp;F148,'Производственный контроль'!$A:$A,0))=0,"―",INDEX('Производственный контроль'!L:L,MATCH('Протокол исследования'!$C148&amp;F148,'Производственный контроль'!$A:$A,0))),"―")</f>
        <v>―</v>
      </c>
      <c r="F148" s="66"/>
      <c r="G148" s="66" t="str">
        <f>IFERROR(IF(INDEX('Производственный контроль'!AO:AO,MATCH('Протокол исследования'!$C148&amp;F148,'Производственный контроль'!$A:$A,0))=0,"―",INDEX('Производственный контроль'!AO:AO,MATCH('Протокол исследования'!$C148&amp;F148,'Производственный контроль'!$A:$A,0))),"―")</f>
        <v>―</v>
      </c>
      <c r="H148" s="66" t="str">
        <f>IFERROR(IF(INDEX('Производственный контроль'!AQ:AQ,MATCH('Протокол исследования'!$C148&amp;F148,'Производственный контроль'!$A:$A,0))=0,"―",INDEX('Производственный контроль'!AQ:AQ,MATCH('Протокол исследования'!$C148&amp;F148,'Производственный контроль'!$A:$A,0))),"―")</f>
        <v/>
      </c>
      <c r="I148" s="66" t="str">
        <f>IFERROR(IF(INDEX('Производственный контроль'!AP:AP,MATCH('Протокол исследования'!$C148&amp;F148,'Производственный контроль'!$A:$A,0))=0,"―",INDEX('Производственный контроль'!AP:AP,MATCH('Протокол исследования'!$C148&amp;F148,'Производственный контроль'!$A:$A,0))),"―")</f>
        <v>―</v>
      </c>
      <c r="J148" s="66" t="str">
        <f>IFERROR(IF(INDEX('Производственный контроль'!AS:AS,MATCH('Протокол исследования'!$C148&amp;F148,'Производственный контроль'!$A:$A,0))=0,"―",INDEX('Производственный контроль'!AS:AS,MATCH('Протокол исследования'!$C148&amp;F148,'Производственный контроль'!$A:$A,0))),"―")</f>
        <v/>
      </c>
      <c r="K148" s="47"/>
    </row>
    <row r="149" spans="1:11" ht="15.75" hidden="1" outlineLevel="1" x14ac:dyDescent="0.25">
      <c r="A149" s="47"/>
      <c r="B149" s="50">
        <v>79</v>
      </c>
      <c r="C149" s="67"/>
      <c r="D149" s="65" t="str">
        <f>IFERROR(IF(INDEX('Производственный контроль'!R:R,MATCH('Протокол исследования'!$C149&amp;F149,'Производственный контроль'!$A:$A,0))=0,"―",INDEX('Производственный контроль'!R:R,MATCH('Протокол исследования'!$C149&amp;F149,'Производственный контроль'!$A:$A,0))),"―")</f>
        <v>―</v>
      </c>
      <c r="E149" s="66" t="str">
        <f>IFERROR(IF(INDEX('Производственный контроль'!L:L,MATCH('Протокол исследования'!$C149&amp;F149,'Производственный контроль'!$A:$A,0))=0,"―",INDEX('Производственный контроль'!L:L,MATCH('Протокол исследования'!$C149&amp;F149,'Производственный контроль'!$A:$A,0))),"―")</f>
        <v>―</v>
      </c>
      <c r="F149" s="66"/>
      <c r="G149" s="66" t="str">
        <f>IFERROR(IF(INDEX('Производственный контроль'!AO:AO,MATCH('Протокол исследования'!$C149&amp;F149,'Производственный контроль'!$A:$A,0))=0,"―",INDEX('Производственный контроль'!AO:AO,MATCH('Протокол исследования'!$C149&amp;F149,'Производственный контроль'!$A:$A,0))),"―")</f>
        <v>―</v>
      </c>
      <c r="H149" s="66" t="str">
        <f>IFERROR(IF(INDEX('Производственный контроль'!AQ:AQ,MATCH('Протокол исследования'!$C149&amp;F149,'Производственный контроль'!$A:$A,0))=0,"―",INDEX('Производственный контроль'!AQ:AQ,MATCH('Протокол исследования'!$C149&amp;F149,'Производственный контроль'!$A:$A,0))),"―")</f>
        <v/>
      </c>
      <c r="I149" s="66" t="str">
        <f>IFERROR(IF(INDEX('Производственный контроль'!AP:AP,MATCH('Протокол исследования'!$C149&amp;F149,'Производственный контроль'!$A:$A,0))=0,"―",INDEX('Производственный контроль'!AP:AP,MATCH('Протокол исследования'!$C149&amp;F149,'Производственный контроль'!$A:$A,0))),"―")</f>
        <v>―</v>
      </c>
      <c r="J149" s="66" t="str">
        <f>IFERROR(IF(INDEX('Производственный контроль'!AS:AS,MATCH('Протокол исследования'!$C149&amp;F149,'Производственный контроль'!$A:$A,0))=0,"―",INDEX('Производственный контроль'!AS:AS,MATCH('Протокол исследования'!$C149&amp;F149,'Производственный контроль'!$A:$A,0))),"―")</f>
        <v/>
      </c>
      <c r="K149" s="47"/>
    </row>
    <row r="150" spans="1:11" ht="15.75" hidden="1" outlineLevel="1" x14ac:dyDescent="0.25">
      <c r="A150" s="47"/>
      <c r="B150" s="50">
        <v>80</v>
      </c>
      <c r="C150" s="67"/>
      <c r="D150" s="65" t="str">
        <f>IFERROR(IF(INDEX('Производственный контроль'!R:R,MATCH('Протокол исследования'!$C150&amp;F150,'Производственный контроль'!$A:$A,0))=0,"―",INDEX('Производственный контроль'!R:R,MATCH('Протокол исследования'!$C150&amp;F150,'Производственный контроль'!$A:$A,0))),"―")</f>
        <v>―</v>
      </c>
      <c r="E150" s="66" t="str">
        <f>IFERROR(IF(INDEX('Производственный контроль'!L:L,MATCH('Протокол исследования'!$C150&amp;F150,'Производственный контроль'!$A:$A,0))=0,"―",INDEX('Производственный контроль'!L:L,MATCH('Протокол исследования'!$C150&amp;F150,'Производственный контроль'!$A:$A,0))),"―")</f>
        <v>―</v>
      </c>
      <c r="F150" s="66"/>
      <c r="G150" s="66" t="str">
        <f>IFERROR(IF(INDEX('Производственный контроль'!AO:AO,MATCH('Протокол исследования'!$C150&amp;F150,'Производственный контроль'!$A:$A,0))=0,"―",INDEX('Производственный контроль'!AO:AO,MATCH('Протокол исследования'!$C150&amp;F150,'Производственный контроль'!$A:$A,0))),"―")</f>
        <v>―</v>
      </c>
      <c r="H150" s="66" t="str">
        <f>IFERROR(IF(INDEX('Производственный контроль'!AQ:AQ,MATCH('Протокол исследования'!$C150&amp;F150,'Производственный контроль'!$A:$A,0))=0,"―",INDEX('Производственный контроль'!AQ:AQ,MATCH('Протокол исследования'!$C150&amp;F150,'Производственный контроль'!$A:$A,0))),"―")</f>
        <v/>
      </c>
      <c r="I150" s="66" t="str">
        <f>IFERROR(IF(INDEX('Производственный контроль'!AP:AP,MATCH('Протокол исследования'!$C150&amp;F150,'Производственный контроль'!$A:$A,0))=0,"―",INDEX('Производственный контроль'!AP:AP,MATCH('Протокол исследования'!$C150&amp;F150,'Производственный контроль'!$A:$A,0))),"―")</f>
        <v>―</v>
      </c>
      <c r="J150" s="66" t="str">
        <f>IFERROR(IF(INDEX('Производственный контроль'!AS:AS,MATCH('Протокол исследования'!$C150&amp;F150,'Производственный контроль'!$A:$A,0))=0,"―",INDEX('Производственный контроль'!AS:AS,MATCH('Протокол исследования'!$C150&amp;F150,'Производственный контроль'!$A:$A,0))),"―")</f>
        <v/>
      </c>
      <c r="K150" s="47"/>
    </row>
    <row r="151" spans="1:11" ht="15.75" hidden="1" outlineLevel="1" x14ac:dyDescent="0.25">
      <c r="A151" s="47"/>
      <c r="B151" s="50">
        <v>81</v>
      </c>
      <c r="C151" s="67"/>
      <c r="D151" s="65" t="str">
        <f>IFERROR(IF(INDEX('Производственный контроль'!R:R,MATCH('Протокол исследования'!$C151&amp;F151,'Производственный контроль'!$A:$A,0))=0,"―",INDEX('Производственный контроль'!R:R,MATCH('Протокол исследования'!$C151&amp;F151,'Производственный контроль'!$A:$A,0))),"―")</f>
        <v>―</v>
      </c>
      <c r="E151" s="66" t="str">
        <f>IFERROR(IF(INDEX('Производственный контроль'!L:L,MATCH('Протокол исследования'!$C151&amp;F151,'Производственный контроль'!$A:$A,0))=0,"―",INDEX('Производственный контроль'!L:L,MATCH('Протокол исследования'!$C151&amp;F151,'Производственный контроль'!$A:$A,0))),"―")</f>
        <v>―</v>
      </c>
      <c r="F151" s="66"/>
      <c r="G151" s="66" t="str">
        <f>IFERROR(IF(INDEX('Производственный контроль'!AO:AO,MATCH('Протокол исследования'!$C151&amp;F151,'Производственный контроль'!$A:$A,0))=0,"―",INDEX('Производственный контроль'!AO:AO,MATCH('Протокол исследования'!$C151&amp;F151,'Производственный контроль'!$A:$A,0))),"―")</f>
        <v>―</v>
      </c>
      <c r="H151" s="66" t="str">
        <f>IFERROR(IF(INDEX('Производственный контроль'!AQ:AQ,MATCH('Протокол исследования'!$C151&amp;F151,'Производственный контроль'!$A:$A,0))=0,"―",INDEX('Производственный контроль'!AQ:AQ,MATCH('Протокол исследования'!$C151&amp;F151,'Производственный контроль'!$A:$A,0))),"―")</f>
        <v/>
      </c>
      <c r="I151" s="66" t="str">
        <f>IFERROR(IF(INDEX('Производственный контроль'!AP:AP,MATCH('Протокол исследования'!$C151&amp;F151,'Производственный контроль'!$A:$A,0))=0,"―",INDEX('Производственный контроль'!AP:AP,MATCH('Протокол исследования'!$C151&amp;F151,'Производственный контроль'!$A:$A,0))),"―")</f>
        <v>―</v>
      </c>
      <c r="J151" s="66" t="str">
        <f>IFERROR(IF(INDEX('Производственный контроль'!AS:AS,MATCH('Протокол исследования'!$C151&amp;F151,'Производственный контроль'!$A:$A,0))=0,"―",INDEX('Производственный контроль'!AS:AS,MATCH('Протокол исследования'!$C151&amp;F151,'Производственный контроль'!$A:$A,0))),"―")</f>
        <v/>
      </c>
      <c r="K151" s="47"/>
    </row>
    <row r="152" spans="1:11" ht="15.75" hidden="1" outlineLevel="1" x14ac:dyDescent="0.25">
      <c r="A152" s="47"/>
      <c r="B152" s="50">
        <v>82</v>
      </c>
      <c r="C152" s="67"/>
      <c r="D152" s="65" t="str">
        <f>IFERROR(IF(INDEX('Производственный контроль'!R:R,MATCH('Протокол исследования'!$C152&amp;F152,'Производственный контроль'!$A:$A,0))=0,"―",INDEX('Производственный контроль'!R:R,MATCH('Протокол исследования'!$C152&amp;F152,'Производственный контроль'!$A:$A,0))),"―")</f>
        <v>―</v>
      </c>
      <c r="E152" s="66" t="str">
        <f>IFERROR(IF(INDEX('Производственный контроль'!L:L,MATCH('Протокол исследования'!$C152&amp;F152,'Производственный контроль'!$A:$A,0))=0,"―",INDEX('Производственный контроль'!L:L,MATCH('Протокол исследования'!$C152&amp;F152,'Производственный контроль'!$A:$A,0))),"―")</f>
        <v>―</v>
      </c>
      <c r="F152" s="66"/>
      <c r="G152" s="66" t="str">
        <f>IFERROR(IF(INDEX('Производственный контроль'!AO:AO,MATCH('Протокол исследования'!$C152&amp;F152,'Производственный контроль'!$A:$A,0))=0,"―",INDEX('Производственный контроль'!AO:AO,MATCH('Протокол исследования'!$C152&amp;F152,'Производственный контроль'!$A:$A,0))),"―")</f>
        <v>―</v>
      </c>
      <c r="H152" s="66" t="str">
        <f>IFERROR(IF(INDEX('Производственный контроль'!AQ:AQ,MATCH('Протокол исследования'!$C152&amp;F152,'Производственный контроль'!$A:$A,0))=0,"―",INDEX('Производственный контроль'!AQ:AQ,MATCH('Протокол исследования'!$C152&amp;F152,'Производственный контроль'!$A:$A,0))),"―")</f>
        <v/>
      </c>
      <c r="I152" s="66" t="str">
        <f>IFERROR(IF(INDEX('Производственный контроль'!AP:AP,MATCH('Протокол исследования'!$C152&amp;F152,'Производственный контроль'!$A:$A,0))=0,"―",INDEX('Производственный контроль'!AP:AP,MATCH('Протокол исследования'!$C152&amp;F152,'Производственный контроль'!$A:$A,0))),"―")</f>
        <v>―</v>
      </c>
      <c r="J152" s="66" t="str">
        <f>IFERROR(IF(INDEX('Производственный контроль'!AS:AS,MATCH('Протокол исследования'!$C152&amp;F152,'Производственный контроль'!$A:$A,0))=0,"―",INDEX('Производственный контроль'!AS:AS,MATCH('Протокол исследования'!$C152&amp;F152,'Производственный контроль'!$A:$A,0))),"―")</f>
        <v/>
      </c>
      <c r="K152" s="47"/>
    </row>
    <row r="153" spans="1:11" ht="15.75" hidden="1" outlineLevel="1" x14ac:dyDescent="0.25">
      <c r="A153" s="47"/>
      <c r="B153" s="50">
        <v>83</v>
      </c>
      <c r="C153" s="67"/>
      <c r="D153" s="65" t="str">
        <f>IFERROR(IF(INDEX('Производственный контроль'!R:R,MATCH('Протокол исследования'!$C153&amp;F153,'Производственный контроль'!$A:$A,0))=0,"―",INDEX('Производственный контроль'!R:R,MATCH('Протокол исследования'!$C153&amp;F153,'Производственный контроль'!$A:$A,0))),"―")</f>
        <v>―</v>
      </c>
      <c r="E153" s="66" t="str">
        <f>IFERROR(IF(INDEX('Производственный контроль'!L:L,MATCH('Протокол исследования'!$C153&amp;F153,'Производственный контроль'!$A:$A,0))=0,"―",INDEX('Производственный контроль'!L:L,MATCH('Протокол исследования'!$C153&amp;F153,'Производственный контроль'!$A:$A,0))),"―")</f>
        <v>―</v>
      </c>
      <c r="F153" s="66"/>
      <c r="G153" s="66" t="str">
        <f>IFERROR(IF(INDEX('Производственный контроль'!AO:AO,MATCH('Протокол исследования'!$C153&amp;F153,'Производственный контроль'!$A:$A,0))=0,"―",INDEX('Производственный контроль'!AO:AO,MATCH('Протокол исследования'!$C153&amp;F153,'Производственный контроль'!$A:$A,0))),"―")</f>
        <v>―</v>
      </c>
      <c r="H153" s="66" t="str">
        <f>IFERROR(IF(INDEX('Производственный контроль'!AQ:AQ,MATCH('Протокол исследования'!$C153&amp;F153,'Производственный контроль'!$A:$A,0))=0,"―",INDEX('Производственный контроль'!AQ:AQ,MATCH('Протокол исследования'!$C153&amp;F153,'Производственный контроль'!$A:$A,0))),"―")</f>
        <v/>
      </c>
      <c r="I153" s="66" t="str">
        <f>IFERROR(IF(INDEX('Производственный контроль'!AP:AP,MATCH('Протокол исследования'!$C153&amp;F153,'Производственный контроль'!$A:$A,0))=0,"―",INDEX('Производственный контроль'!AP:AP,MATCH('Протокол исследования'!$C153&amp;F153,'Производственный контроль'!$A:$A,0))),"―")</f>
        <v>―</v>
      </c>
      <c r="J153" s="66" t="str">
        <f>IFERROR(IF(INDEX('Производственный контроль'!AS:AS,MATCH('Протокол исследования'!$C153&amp;F153,'Производственный контроль'!$A:$A,0))=0,"―",INDEX('Производственный контроль'!AS:AS,MATCH('Протокол исследования'!$C153&amp;F153,'Производственный контроль'!$A:$A,0))),"―")</f>
        <v/>
      </c>
      <c r="K153" s="47"/>
    </row>
    <row r="154" spans="1:11" ht="15.75" hidden="1" outlineLevel="1" x14ac:dyDescent="0.25">
      <c r="A154" s="47"/>
      <c r="B154" s="50">
        <v>84</v>
      </c>
      <c r="C154" s="67"/>
      <c r="D154" s="65" t="str">
        <f>IFERROR(IF(INDEX('Производственный контроль'!R:R,MATCH('Протокол исследования'!$C154&amp;F154,'Производственный контроль'!$A:$A,0))=0,"―",INDEX('Производственный контроль'!R:R,MATCH('Протокол исследования'!$C154&amp;F154,'Производственный контроль'!$A:$A,0))),"―")</f>
        <v>―</v>
      </c>
      <c r="E154" s="66" t="str">
        <f>IFERROR(IF(INDEX('Производственный контроль'!L:L,MATCH('Протокол исследования'!$C154&amp;F154,'Производственный контроль'!$A:$A,0))=0,"―",INDEX('Производственный контроль'!L:L,MATCH('Протокол исследования'!$C154&amp;F154,'Производственный контроль'!$A:$A,0))),"―")</f>
        <v>―</v>
      </c>
      <c r="F154" s="66"/>
      <c r="G154" s="66" t="str">
        <f>IFERROR(IF(INDEX('Производственный контроль'!AO:AO,MATCH('Протокол исследования'!$C154&amp;F154,'Производственный контроль'!$A:$A,0))=0,"―",INDEX('Производственный контроль'!AO:AO,MATCH('Протокол исследования'!$C154&amp;F154,'Производственный контроль'!$A:$A,0))),"―")</f>
        <v>―</v>
      </c>
      <c r="H154" s="66" t="str">
        <f>IFERROR(IF(INDEX('Производственный контроль'!AQ:AQ,MATCH('Протокол исследования'!$C154&amp;F154,'Производственный контроль'!$A:$A,0))=0,"―",INDEX('Производственный контроль'!AQ:AQ,MATCH('Протокол исследования'!$C154&amp;F154,'Производственный контроль'!$A:$A,0))),"―")</f>
        <v/>
      </c>
      <c r="I154" s="66" t="str">
        <f>IFERROR(IF(INDEX('Производственный контроль'!AP:AP,MATCH('Протокол исследования'!$C154&amp;F154,'Производственный контроль'!$A:$A,0))=0,"―",INDEX('Производственный контроль'!AP:AP,MATCH('Протокол исследования'!$C154&amp;F154,'Производственный контроль'!$A:$A,0))),"―")</f>
        <v>―</v>
      </c>
      <c r="J154" s="66" t="str">
        <f>IFERROR(IF(INDEX('Производственный контроль'!AS:AS,MATCH('Протокол исследования'!$C154&amp;F154,'Производственный контроль'!$A:$A,0))=0,"―",INDEX('Производственный контроль'!AS:AS,MATCH('Протокол исследования'!$C154&amp;F154,'Производственный контроль'!$A:$A,0))),"―")</f>
        <v/>
      </c>
      <c r="K154" s="47"/>
    </row>
    <row r="155" spans="1:11" ht="15.75" hidden="1" outlineLevel="1" x14ac:dyDescent="0.25">
      <c r="A155" s="47"/>
      <c r="B155" s="50">
        <v>85</v>
      </c>
      <c r="C155" s="67"/>
      <c r="D155" s="65" t="str">
        <f>IFERROR(IF(INDEX('Производственный контроль'!R:R,MATCH('Протокол исследования'!$C155&amp;F155,'Производственный контроль'!$A:$A,0))=0,"―",INDEX('Производственный контроль'!R:R,MATCH('Протокол исследования'!$C155&amp;F155,'Производственный контроль'!$A:$A,0))),"―")</f>
        <v>―</v>
      </c>
      <c r="E155" s="66" t="str">
        <f>IFERROR(IF(INDEX('Производственный контроль'!L:L,MATCH('Протокол исследования'!$C155&amp;F155,'Производственный контроль'!$A:$A,0))=0,"―",INDEX('Производственный контроль'!L:L,MATCH('Протокол исследования'!$C155&amp;F155,'Производственный контроль'!$A:$A,0))),"―")</f>
        <v>―</v>
      </c>
      <c r="F155" s="66"/>
      <c r="G155" s="66" t="str">
        <f>IFERROR(IF(INDEX('Производственный контроль'!AO:AO,MATCH('Протокол исследования'!$C155&amp;F155,'Производственный контроль'!$A:$A,0))=0,"―",INDEX('Производственный контроль'!AO:AO,MATCH('Протокол исследования'!$C155&amp;F155,'Производственный контроль'!$A:$A,0))),"―")</f>
        <v>―</v>
      </c>
      <c r="H155" s="66" t="str">
        <f>IFERROR(IF(INDEX('Производственный контроль'!AQ:AQ,MATCH('Протокол исследования'!$C155&amp;F155,'Производственный контроль'!$A:$A,0))=0,"―",INDEX('Производственный контроль'!AQ:AQ,MATCH('Протокол исследования'!$C155&amp;F155,'Производственный контроль'!$A:$A,0))),"―")</f>
        <v/>
      </c>
      <c r="I155" s="66" t="str">
        <f>IFERROR(IF(INDEX('Производственный контроль'!AP:AP,MATCH('Протокол исследования'!$C155&amp;F155,'Производственный контроль'!$A:$A,0))=0,"―",INDEX('Производственный контроль'!AP:AP,MATCH('Протокол исследования'!$C155&amp;F155,'Производственный контроль'!$A:$A,0))),"―")</f>
        <v>―</v>
      </c>
      <c r="J155" s="66" t="str">
        <f>IFERROR(IF(INDEX('Производственный контроль'!AS:AS,MATCH('Протокол исследования'!$C155&amp;F155,'Производственный контроль'!$A:$A,0))=0,"―",INDEX('Производственный контроль'!AS:AS,MATCH('Протокол исследования'!$C155&amp;F155,'Производственный контроль'!$A:$A,0))),"―")</f>
        <v/>
      </c>
      <c r="K155" s="47"/>
    </row>
    <row r="156" spans="1:11" ht="15.75" hidden="1" outlineLevel="1" x14ac:dyDescent="0.25">
      <c r="A156" s="47"/>
      <c r="B156" s="50">
        <v>86</v>
      </c>
      <c r="C156" s="67"/>
      <c r="D156" s="65" t="str">
        <f>IFERROR(IF(INDEX('Производственный контроль'!R:R,MATCH('Протокол исследования'!$C156&amp;F156,'Производственный контроль'!$A:$A,0))=0,"―",INDEX('Производственный контроль'!R:R,MATCH('Протокол исследования'!$C156&amp;F156,'Производственный контроль'!$A:$A,0))),"―")</f>
        <v>―</v>
      </c>
      <c r="E156" s="66" t="str">
        <f>IFERROR(IF(INDEX('Производственный контроль'!L:L,MATCH('Протокол исследования'!$C156&amp;F156,'Производственный контроль'!$A:$A,0))=0,"―",INDEX('Производственный контроль'!L:L,MATCH('Протокол исследования'!$C156&amp;F156,'Производственный контроль'!$A:$A,0))),"―")</f>
        <v>―</v>
      </c>
      <c r="F156" s="66"/>
      <c r="G156" s="66" t="str">
        <f>IFERROR(IF(INDEX('Производственный контроль'!AO:AO,MATCH('Протокол исследования'!$C156&amp;F156,'Производственный контроль'!$A:$A,0))=0,"―",INDEX('Производственный контроль'!AO:AO,MATCH('Протокол исследования'!$C156&amp;F156,'Производственный контроль'!$A:$A,0))),"―")</f>
        <v>―</v>
      </c>
      <c r="H156" s="66" t="str">
        <f>IFERROR(IF(INDEX('Производственный контроль'!AQ:AQ,MATCH('Протокол исследования'!$C156&amp;F156,'Производственный контроль'!$A:$A,0))=0,"―",INDEX('Производственный контроль'!AQ:AQ,MATCH('Протокол исследования'!$C156&amp;F156,'Производственный контроль'!$A:$A,0))),"―")</f>
        <v/>
      </c>
      <c r="I156" s="66" t="str">
        <f>IFERROR(IF(INDEX('Производственный контроль'!AP:AP,MATCH('Протокол исследования'!$C156&amp;F156,'Производственный контроль'!$A:$A,0))=0,"―",INDEX('Производственный контроль'!AP:AP,MATCH('Протокол исследования'!$C156&amp;F156,'Производственный контроль'!$A:$A,0))),"―")</f>
        <v>―</v>
      </c>
      <c r="J156" s="66" t="str">
        <f>IFERROR(IF(INDEX('Производственный контроль'!AS:AS,MATCH('Протокол исследования'!$C156&amp;F156,'Производственный контроль'!$A:$A,0))=0,"―",INDEX('Производственный контроль'!AS:AS,MATCH('Протокол исследования'!$C156&amp;F156,'Производственный контроль'!$A:$A,0))),"―")</f>
        <v/>
      </c>
      <c r="K156" s="47"/>
    </row>
    <row r="157" spans="1:11" ht="15.75" hidden="1" outlineLevel="1" x14ac:dyDescent="0.25">
      <c r="A157" s="47"/>
      <c r="B157" s="50">
        <v>87</v>
      </c>
      <c r="C157" s="67"/>
      <c r="D157" s="65" t="str">
        <f>IFERROR(IF(INDEX('Производственный контроль'!R:R,MATCH('Протокол исследования'!$C157&amp;F157,'Производственный контроль'!$A:$A,0))=0,"―",INDEX('Производственный контроль'!R:R,MATCH('Протокол исследования'!$C157&amp;F157,'Производственный контроль'!$A:$A,0))),"―")</f>
        <v>―</v>
      </c>
      <c r="E157" s="66" t="str">
        <f>IFERROR(IF(INDEX('Производственный контроль'!L:L,MATCH('Протокол исследования'!$C157&amp;F157,'Производственный контроль'!$A:$A,0))=0,"―",INDEX('Производственный контроль'!L:L,MATCH('Протокол исследования'!$C157&amp;F157,'Производственный контроль'!$A:$A,0))),"―")</f>
        <v>―</v>
      </c>
      <c r="F157" s="66"/>
      <c r="G157" s="66" t="str">
        <f>IFERROR(IF(INDEX('Производственный контроль'!AO:AO,MATCH('Протокол исследования'!$C157&amp;F157,'Производственный контроль'!$A:$A,0))=0,"―",INDEX('Производственный контроль'!AO:AO,MATCH('Протокол исследования'!$C157&amp;F157,'Производственный контроль'!$A:$A,0))),"―")</f>
        <v>―</v>
      </c>
      <c r="H157" s="66" t="str">
        <f>IFERROR(IF(INDEX('Производственный контроль'!AQ:AQ,MATCH('Протокол исследования'!$C157&amp;F157,'Производственный контроль'!$A:$A,0))=0,"―",INDEX('Производственный контроль'!AQ:AQ,MATCH('Протокол исследования'!$C157&amp;F157,'Производственный контроль'!$A:$A,0))),"―")</f>
        <v/>
      </c>
      <c r="I157" s="66" t="str">
        <f>IFERROR(IF(INDEX('Производственный контроль'!AP:AP,MATCH('Протокол исследования'!$C157&amp;F157,'Производственный контроль'!$A:$A,0))=0,"―",INDEX('Производственный контроль'!AP:AP,MATCH('Протокол исследования'!$C157&amp;F157,'Производственный контроль'!$A:$A,0))),"―")</f>
        <v>―</v>
      </c>
      <c r="J157" s="66" t="str">
        <f>IFERROR(IF(INDEX('Производственный контроль'!AS:AS,MATCH('Протокол исследования'!$C157&amp;F157,'Производственный контроль'!$A:$A,0))=0,"―",INDEX('Производственный контроль'!AS:AS,MATCH('Протокол исследования'!$C157&amp;F157,'Производственный контроль'!$A:$A,0))),"―")</f>
        <v/>
      </c>
      <c r="K157" s="47"/>
    </row>
    <row r="158" spans="1:11" ht="15.75" hidden="1" outlineLevel="1" x14ac:dyDescent="0.25">
      <c r="A158" s="47"/>
      <c r="B158" s="50">
        <v>88</v>
      </c>
      <c r="C158" s="67"/>
      <c r="D158" s="65" t="str">
        <f>IFERROR(IF(INDEX('Производственный контроль'!R:R,MATCH('Протокол исследования'!$C158&amp;F158,'Производственный контроль'!$A:$A,0))=0,"―",INDEX('Производственный контроль'!R:R,MATCH('Протокол исследования'!$C158&amp;F158,'Производственный контроль'!$A:$A,0))),"―")</f>
        <v>―</v>
      </c>
      <c r="E158" s="66" t="str">
        <f>IFERROR(IF(INDEX('Производственный контроль'!L:L,MATCH('Протокол исследования'!$C158&amp;F158,'Производственный контроль'!$A:$A,0))=0,"―",INDEX('Производственный контроль'!L:L,MATCH('Протокол исследования'!$C158&amp;F158,'Производственный контроль'!$A:$A,0))),"―")</f>
        <v>―</v>
      </c>
      <c r="F158" s="66"/>
      <c r="G158" s="66" t="str">
        <f>IFERROR(IF(INDEX('Производственный контроль'!AO:AO,MATCH('Протокол исследования'!$C158&amp;F158,'Производственный контроль'!$A:$A,0))=0,"―",INDEX('Производственный контроль'!AO:AO,MATCH('Протокол исследования'!$C158&amp;F158,'Производственный контроль'!$A:$A,0))),"―")</f>
        <v>―</v>
      </c>
      <c r="H158" s="66" t="str">
        <f>IFERROR(IF(INDEX('Производственный контроль'!AQ:AQ,MATCH('Протокол исследования'!$C158&amp;F158,'Производственный контроль'!$A:$A,0))=0,"―",INDEX('Производственный контроль'!AQ:AQ,MATCH('Протокол исследования'!$C158&amp;F158,'Производственный контроль'!$A:$A,0))),"―")</f>
        <v/>
      </c>
      <c r="I158" s="66" t="str">
        <f>IFERROR(IF(INDEX('Производственный контроль'!AP:AP,MATCH('Протокол исследования'!$C158&amp;F158,'Производственный контроль'!$A:$A,0))=0,"―",INDEX('Производственный контроль'!AP:AP,MATCH('Протокол исследования'!$C158&amp;F158,'Производственный контроль'!$A:$A,0))),"―")</f>
        <v>―</v>
      </c>
      <c r="J158" s="66" t="str">
        <f>IFERROR(IF(INDEX('Производственный контроль'!AS:AS,MATCH('Протокол исследования'!$C158&amp;F158,'Производственный контроль'!$A:$A,0))=0,"―",INDEX('Производственный контроль'!AS:AS,MATCH('Протокол исследования'!$C158&amp;F158,'Производственный контроль'!$A:$A,0))),"―")</f>
        <v/>
      </c>
      <c r="K158" s="47"/>
    </row>
    <row r="159" spans="1:11" ht="15.75" hidden="1" outlineLevel="1" x14ac:dyDescent="0.25">
      <c r="A159" s="47"/>
      <c r="B159" s="50">
        <v>89</v>
      </c>
      <c r="C159" s="67"/>
      <c r="D159" s="65" t="str">
        <f>IFERROR(IF(INDEX('Производственный контроль'!R:R,MATCH('Протокол исследования'!$C159&amp;F159,'Производственный контроль'!$A:$A,0))=0,"―",INDEX('Производственный контроль'!R:R,MATCH('Протокол исследования'!$C159&amp;F159,'Производственный контроль'!$A:$A,0))),"―")</f>
        <v>―</v>
      </c>
      <c r="E159" s="66" t="str">
        <f>IFERROR(IF(INDEX('Производственный контроль'!L:L,MATCH('Протокол исследования'!$C159&amp;F159,'Производственный контроль'!$A:$A,0))=0,"―",INDEX('Производственный контроль'!L:L,MATCH('Протокол исследования'!$C159&amp;F159,'Производственный контроль'!$A:$A,0))),"―")</f>
        <v>―</v>
      </c>
      <c r="F159" s="66"/>
      <c r="G159" s="66" t="str">
        <f>IFERROR(IF(INDEX('Производственный контроль'!AO:AO,MATCH('Протокол исследования'!$C159&amp;F159,'Производственный контроль'!$A:$A,0))=0,"―",INDEX('Производственный контроль'!AO:AO,MATCH('Протокол исследования'!$C159&amp;F159,'Производственный контроль'!$A:$A,0))),"―")</f>
        <v>―</v>
      </c>
      <c r="H159" s="66" t="str">
        <f>IFERROR(IF(INDEX('Производственный контроль'!AQ:AQ,MATCH('Протокол исследования'!$C159&amp;F159,'Производственный контроль'!$A:$A,0))=0,"―",INDEX('Производственный контроль'!AQ:AQ,MATCH('Протокол исследования'!$C159&amp;F159,'Производственный контроль'!$A:$A,0))),"―")</f>
        <v/>
      </c>
      <c r="I159" s="66" t="str">
        <f>IFERROR(IF(INDEX('Производственный контроль'!AP:AP,MATCH('Протокол исследования'!$C159&amp;F159,'Производственный контроль'!$A:$A,0))=0,"―",INDEX('Производственный контроль'!AP:AP,MATCH('Протокол исследования'!$C159&amp;F159,'Производственный контроль'!$A:$A,0))),"―")</f>
        <v>―</v>
      </c>
      <c r="J159" s="66" t="str">
        <f>IFERROR(IF(INDEX('Производственный контроль'!AS:AS,MATCH('Протокол исследования'!$C159&amp;F159,'Производственный контроль'!$A:$A,0))=0,"―",INDEX('Производственный контроль'!AS:AS,MATCH('Протокол исследования'!$C159&amp;F159,'Производственный контроль'!$A:$A,0))),"―")</f>
        <v/>
      </c>
      <c r="K159" s="47"/>
    </row>
    <row r="160" spans="1:11" ht="15.75" hidden="1" outlineLevel="1" x14ac:dyDescent="0.25">
      <c r="A160" s="47"/>
      <c r="B160" s="50">
        <v>90</v>
      </c>
      <c r="C160" s="67"/>
      <c r="D160" s="65" t="str">
        <f>IFERROR(IF(INDEX('Производственный контроль'!R:R,MATCH('Протокол исследования'!$C160&amp;F160,'Производственный контроль'!$A:$A,0))=0,"―",INDEX('Производственный контроль'!R:R,MATCH('Протокол исследования'!$C160&amp;F160,'Производственный контроль'!$A:$A,0))),"―")</f>
        <v>―</v>
      </c>
      <c r="E160" s="66" t="str">
        <f>IFERROR(IF(INDEX('Производственный контроль'!L:L,MATCH('Протокол исследования'!$C160&amp;F160,'Производственный контроль'!$A:$A,0))=0,"―",INDEX('Производственный контроль'!L:L,MATCH('Протокол исследования'!$C160&amp;F160,'Производственный контроль'!$A:$A,0))),"―")</f>
        <v>―</v>
      </c>
      <c r="F160" s="66"/>
      <c r="G160" s="66" t="str">
        <f>IFERROR(IF(INDEX('Производственный контроль'!AO:AO,MATCH('Протокол исследования'!$C160&amp;F160,'Производственный контроль'!$A:$A,0))=0,"―",INDEX('Производственный контроль'!AO:AO,MATCH('Протокол исследования'!$C160&amp;F160,'Производственный контроль'!$A:$A,0))),"―")</f>
        <v>―</v>
      </c>
      <c r="H160" s="66" t="str">
        <f>IFERROR(IF(INDEX('Производственный контроль'!AQ:AQ,MATCH('Протокол исследования'!$C160&amp;F160,'Производственный контроль'!$A:$A,0))=0,"―",INDEX('Производственный контроль'!AQ:AQ,MATCH('Протокол исследования'!$C160&amp;F160,'Производственный контроль'!$A:$A,0))),"―")</f>
        <v/>
      </c>
      <c r="I160" s="66" t="str">
        <f>IFERROR(IF(INDEX('Производственный контроль'!AP:AP,MATCH('Протокол исследования'!$C160&amp;F160,'Производственный контроль'!$A:$A,0))=0,"―",INDEX('Производственный контроль'!AP:AP,MATCH('Протокол исследования'!$C160&amp;F160,'Производственный контроль'!$A:$A,0))),"―")</f>
        <v>―</v>
      </c>
      <c r="J160" s="66" t="str">
        <f>IFERROR(IF(INDEX('Производственный контроль'!AS:AS,MATCH('Протокол исследования'!$C160&amp;F160,'Производственный контроль'!$A:$A,0))=0,"―",INDEX('Производственный контроль'!AS:AS,MATCH('Протокол исследования'!$C160&amp;F160,'Производственный контроль'!$A:$A,0))),"―")</f>
        <v/>
      </c>
      <c r="K160" s="47"/>
    </row>
    <row r="161" spans="1:11" ht="15.75" hidden="1" outlineLevel="1" x14ac:dyDescent="0.25">
      <c r="A161" s="47"/>
      <c r="B161" s="50">
        <v>91</v>
      </c>
      <c r="C161" s="67"/>
      <c r="D161" s="65" t="str">
        <f>IFERROR(IF(INDEX('Производственный контроль'!R:R,MATCH('Протокол исследования'!$C161&amp;F161,'Производственный контроль'!$A:$A,0))=0,"―",INDEX('Производственный контроль'!R:R,MATCH('Протокол исследования'!$C161&amp;F161,'Производственный контроль'!$A:$A,0))),"―")</f>
        <v>―</v>
      </c>
      <c r="E161" s="66" t="str">
        <f>IFERROR(IF(INDEX('Производственный контроль'!L:L,MATCH('Протокол исследования'!$C161&amp;F161,'Производственный контроль'!$A:$A,0))=0,"―",INDEX('Производственный контроль'!L:L,MATCH('Протокол исследования'!$C161&amp;F161,'Производственный контроль'!$A:$A,0))),"―")</f>
        <v>―</v>
      </c>
      <c r="F161" s="66"/>
      <c r="G161" s="66" t="str">
        <f>IFERROR(IF(INDEX('Производственный контроль'!AO:AO,MATCH('Протокол исследования'!$C161&amp;F161,'Производственный контроль'!$A:$A,0))=0,"―",INDEX('Производственный контроль'!AO:AO,MATCH('Протокол исследования'!$C161&amp;F161,'Производственный контроль'!$A:$A,0))),"―")</f>
        <v>―</v>
      </c>
      <c r="H161" s="66" t="str">
        <f>IFERROR(IF(INDEX('Производственный контроль'!AQ:AQ,MATCH('Протокол исследования'!$C161&amp;F161,'Производственный контроль'!$A:$A,0))=0,"―",INDEX('Производственный контроль'!AQ:AQ,MATCH('Протокол исследования'!$C161&amp;F161,'Производственный контроль'!$A:$A,0))),"―")</f>
        <v/>
      </c>
      <c r="I161" s="66" t="str">
        <f>IFERROR(IF(INDEX('Производственный контроль'!AP:AP,MATCH('Протокол исследования'!$C161&amp;F161,'Производственный контроль'!$A:$A,0))=0,"―",INDEX('Производственный контроль'!AP:AP,MATCH('Протокол исследования'!$C161&amp;F161,'Производственный контроль'!$A:$A,0))),"―")</f>
        <v>―</v>
      </c>
      <c r="J161" s="66" t="str">
        <f>IFERROR(IF(INDEX('Производственный контроль'!AS:AS,MATCH('Протокол исследования'!$C161&amp;F161,'Производственный контроль'!$A:$A,0))=0,"―",INDEX('Производственный контроль'!AS:AS,MATCH('Протокол исследования'!$C161&amp;F161,'Производственный контроль'!$A:$A,0))),"―")</f>
        <v/>
      </c>
      <c r="K161" s="47"/>
    </row>
    <row r="162" spans="1:11" ht="15.75" hidden="1" outlineLevel="1" x14ac:dyDescent="0.25">
      <c r="A162" s="47"/>
      <c r="B162" s="50">
        <v>92</v>
      </c>
      <c r="C162" s="67"/>
      <c r="D162" s="65" t="str">
        <f>IFERROR(IF(INDEX('Производственный контроль'!R:R,MATCH('Протокол исследования'!$C162&amp;F162,'Производственный контроль'!$A:$A,0))=0,"―",INDEX('Производственный контроль'!R:R,MATCH('Протокол исследования'!$C162&amp;F162,'Производственный контроль'!$A:$A,0))),"―")</f>
        <v>―</v>
      </c>
      <c r="E162" s="66" t="str">
        <f>IFERROR(IF(INDEX('Производственный контроль'!L:L,MATCH('Протокол исследования'!$C162&amp;F162,'Производственный контроль'!$A:$A,0))=0,"―",INDEX('Производственный контроль'!L:L,MATCH('Протокол исследования'!$C162&amp;F162,'Производственный контроль'!$A:$A,0))),"―")</f>
        <v>―</v>
      </c>
      <c r="F162" s="66"/>
      <c r="G162" s="66" t="str">
        <f>IFERROR(IF(INDEX('Производственный контроль'!AO:AO,MATCH('Протокол исследования'!$C162&amp;F162,'Производственный контроль'!$A:$A,0))=0,"―",INDEX('Производственный контроль'!AO:AO,MATCH('Протокол исследования'!$C162&amp;F162,'Производственный контроль'!$A:$A,0))),"―")</f>
        <v>―</v>
      </c>
      <c r="H162" s="66" t="str">
        <f>IFERROR(IF(INDEX('Производственный контроль'!AQ:AQ,MATCH('Протокол исследования'!$C162&amp;F162,'Производственный контроль'!$A:$A,0))=0,"―",INDEX('Производственный контроль'!AQ:AQ,MATCH('Протокол исследования'!$C162&amp;F162,'Производственный контроль'!$A:$A,0))),"―")</f>
        <v/>
      </c>
      <c r="I162" s="66" t="str">
        <f>IFERROR(IF(INDEX('Производственный контроль'!AP:AP,MATCH('Протокол исследования'!$C162&amp;F162,'Производственный контроль'!$A:$A,0))=0,"―",INDEX('Производственный контроль'!AP:AP,MATCH('Протокол исследования'!$C162&amp;F162,'Производственный контроль'!$A:$A,0))),"―")</f>
        <v>―</v>
      </c>
      <c r="J162" s="66" t="str">
        <f>IFERROR(IF(INDEX('Производственный контроль'!AS:AS,MATCH('Протокол исследования'!$C162&amp;F162,'Производственный контроль'!$A:$A,0))=0,"―",INDEX('Производственный контроль'!AS:AS,MATCH('Протокол исследования'!$C162&amp;F162,'Производственный контроль'!$A:$A,0))),"―")</f>
        <v/>
      </c>
      <c r="K162" s="47"/>
    </row>
    <row r="163" spans="1:11" ht="15.75" hidden="1" outlineLevel="1" x14ac:dyDescent="0.25">
      <c r="A163" s="47"/>
      <c r="B163" s="50">
        <v>93</v>
      </c>
      <c r="C163" s="67"/>
      <c r="D163" s="65" t="str">
        <f>IFERROR(IF(INDEX('Производственный контроль'!R:R,MATCH('Протокол исследования'!$C163&amp;F163,'Производственный контроль'!$A:$A,0))=0,"―",INDEX('Производственный контроль'!R:R,MATCH('Протокол исследования'!$C163&amp;F163,'Производственный контроль'!$A:$A,0))),"―")</f>
        <v>―</v>
      </c>
      <c r="E163" s="66" t="str">
        <f>IFERROR(IF(INDEX('Производственный контроль'!L:L,MATCH('Протокол исследования'!$C163&amp;F163,'Производственный контроль'!$A:$A,0))=0,"―",INDEX('Производственный контроль'!L:L,MATCH('Протокол исследования'!$C163&amp;F163,'Производственный контроль'!$A:$A,0))),"―")</f>
        <v>―</v>
      </c>
      <c r="F163" s="66"/>
      <c r="G163" s="66" t="str">
        <f>IFERROR(IF(INDEX('Производственный контроль'!AO:AO,MATCH('Протокол исследования'!$C163&amp;F163,'Производственный контроль'!$A:$A,0))=0,"―",INDEX('Производственный контроль'!AO:AO,MATCH('Протокол исследования'!$C163&amp;F163,'Производственный контроль'!$A:$A,0))),"―")</f>
        <v>―</v>
      </c>
      <c r="H163" s="66" t="str">
        <f>IFERROR(IF(INDEX('Производственный контроль'!AQ:AQ,MATCH('Протокол исследования'!$C163&amp;F163,'Производственный контроль'!$A:$A,0))=0,"―",INDEX('Производственный контроль'!AQ:AQ,MATCH('Протокол исследования'!$C163&amp;F163,'Производственный контроль'!$A:$A,0))),"―")</f>
        <v/>
      </c>
      <c r="I163" s="66" t="str">
        <f>IFERROR(IF(INDEX('Производственный контроль'!AP:AP,MATCH('Протокол исследования'!$C163&amp;F163,'Производственный контроль'!$A:$A,0))=0,"―",INDEX('Производственный контроль'!AP:AP,MATCH('Протокол исследования'!$C163&amp;F163,'Производственный контроль'!$A:$A,0))),"―")</f>
        <v>―</v>
      </c>
      <c r="J163" s="66" t="str">
        <f>IFERROR(IF(INDEX('Производственный контроль'!AS:AS,MATCH('Протокол исследования'!$C163&amp;F163,'Производственный контроль'!$A:$A,0))=0,"―",INDEX('Производственный контроль'!AS:AS,MATCH('Протокол исследования'!$C163&amp;F163,'Производственный контроль'!$A:$A,0))),"―")</f>
        <v/>
      </c>
      <c r="K163" s="47"/>
    </row>
    <row r="164" spans="1:11" ht="15.75" hidden="1" outlineLevel="1" x14ac:dyDescent="0.25">
      <c r="A164" s="47"/>
      <c r="B164" s="50">
        <v>94</v>
      </c>
      <c r="C164" s="67"/>
      <c r="D164" s="65" t="str">
        <f>IFERROR(IF(INDEX('Производственный контроль'!R:R,MATCH('Протокол исследования'!$C164&amp;F164,'Производственный контроль'!$A:$A,0))=0,"―",INDEX('Производственный контроль'!R:R,MATCH('Протокол исследования'!$C164&amp;F164,'Производственный контроль'!$A:$A,0))),"―")</f>
        <v>―</v>
      </c>
      <c r="E164" s="66" t="str">
        <f>IFERROR(IF(INDEX('Производственный контроль'!L:L,MATCH('Протокол исследования'!$C164&amp;F164,'Производственный контроль'!$A:$A,0))=0,"―",INDEX('Производственный контроль'!L:L,MATCH('Протокол исследования'!$C164&amp;F164,'Производственный контроль'!$A:$A,0))),"―")</f>
        <v>―</v>
      </c>
      <c r="F164" s="66"/>
      <c r="G164" s="66" t="str">
        <f>IFERROR(IF(INDEX('Производственный контроль'!AO:AO,MATCH('Протокол исследования'!$C164&amp;F164,'Производственный контроль'!$A:$A,0))=0,"―",INDEX('Производственный контроль'!AO:AO,MATCH('Протокол исследования'!$C164&amp;F164,'Производственный контроль'!$A:$A,0))),"―")</f>
        <v>―</v>
      </c>
      <c r="H164" s="66" t="str">
        <f>IFERROR(IF(INDEX('Производственный контроль'!AQ:AQ,MATCH('Протокол исследования'!$C164&amp;F164,'Производственный контроль'!$A:$A,0))=0,"―",INDEX('Производственный контроль'!AQ:AQ,MATCH('Протокол исследования'!$C164&amp;F164,'Производственный контроль'!$A:$A,0))),"―")</f>
        <v/>
      </c>
      <c r="I164" s="66" t="str">
        <f>IFERROR(IF(INDEX('Производственный контроль'!AP:AP,MATCH('Протокол исследования'!$C164&amp;F164,'Производственный контроль'!$A:$A,0))=0,"―",INDEX('Производственный контроль'!AP:AP,MATCH('Протокол исследования'!$C164&amp;F164,'Производственный контроль'!$A:$A,0))),"―")</f>
        <v>―</v>
      </c>
      <c r="J164" s="66" t="str">
        <f>IFERROR(IF(INDEX('Производственный контроль'!AS:AS,MATCH('Протокол исследования'!$C164&amp;F164,'Производственный контроль'!$A:$A,0))=0,"―",INDEX('Производственный контроль'!AS:AS,MATCH('Протокол исследования'!$C164&amp;F164,'Производственный контроль'!$A:$A,0))),"―")</f>
        <v/>
      </c>
      <c r="K164" s="47"/>
    </row>
    <row r="165" spans="1:11" ht="15.75" hidden="1" outlineLevel="1" x14ac:dyDescent="0.25">
      <c r="A165" s="47"/>
      <c r="B165" s="50">
        <v>95</v>
      </c>
      <c r="C165" s="67"/>
      <c r="D165" s="65" t="str">
        <f>IFERROR(IF(INDEX('Производственный контроль'!R:R,MATCH('Протокол исследования'!$C165&amp;F165,'Производственный контроль'!$A:$A,0))=0,"―",INDEX('Производственный контроль'!R:R,MATCH('Протокол исследования'!$C165&amp;F165,'Производственный контроль'!$A:$A,0))),"―")</f>
        <v>―</v>
      </c>
      <c r="E165" s="66" t="str">
        <f>IFERROR(IF(INDEX('Производственный контроль'!L:L,MATCH('Протокол исследования'!$C165&amp;F165,'Производственный контроль'!$A:$A,0))=0,"―",INDEX('Производственный контроль'!L:L,MATCH('Протокол исследования'!$C165&amp;F165,'Производственный контроль'!$A:$A,0))),"―")</f>
        <v>―</v>
      </c>
      <c r="F165" s="66"/>
      <c r="G165" s="66" t="str">
        <f>IFERROR(IF(INDEX('Производственный контроль'!AO:AO,MATCH('Протокол исследования'!$C165&amp;F165,'Производственный контроль'!$A:$A,0))=0,"―",INDEX('Производственный контроль'!AO:AO,MATCH('Протокол исследования'!$C165&amp;F165,'Производственный контроль'!$A:$A,0))),"―")</f>
        <v>―</v>
      </c>
      <c r="H165" s="66" t="str">
        <f>IFERROR(IF(INDEX('Производственный контроль'!AQ:AQ,MATCH('Протокол исследования'!$C165&amp;F165,'Производственный контроль'!$A:$A,0))=0,"―",INDEX('Производственный контроль'!AQ:AQ,MATCH('Протокол исследования'!$C165&amp;F165,'Производственный контроль'!$A:$A,0))),"―")</f>
        <v/>
      </c>
      <c r="I165" s="66" t="str">
        <f>IFERROR(IF(INDEX('Производственный контроль'!AP:AP,MATCH('Протокол исследования'!$C165&amp;F165,'Производственный контроль'!$A:$A,0))=0,"―",INDEX('Производственный контроль'!AP:AP,MATCH('Протокол исследования'!$C165&amp;F165,'Производственный контроль'!$A:$A,0))),"―")</f>
        <v>―</v>
      </c>
      <c r="J165" s="66" t="str">
        <f>IFERROR(IF(INDEX('Производственный контроль'!AS:AS,MATCH('Протокол исследования'!$C165&amp;F165,'Производственный контроль'!$A:$A,0))=0,"―",INDEX('Производственный контроль'!AS:AS,MATCH('Протокол исследования'!$C165&amp;F165,'Производственный контроль'!$A:$A,0))),"―")</f>
        <v/>
      </c>
      <c r="K165" s="47"/>
    </row>
    <row r="166" spans="1:11" ht="15.75" hidden="1" outlineLevel="1" x14ac:dyDescent="0.25">
      <c r="A166" s="47"/>
      <c r="B166" s="50">
        <v>96</v>
      </c>
      <c r="C166" s="67"/>
      <c r="D166" s="65" t="str">
        <f>IFERROR(IF(INDEX('Производственный контроль'!R:R,MATCH('Протокол исследования'!$C166&amp;F166,'Производственный контроль'!$A:$A,0))=0,"―",INDEX('Производственный контроль'!R:R,MATCH('Протокол исследования'!$C166&amp;F166,'Производственный контроль'!$A:$A,0))),"―")</f>
        <v>―</v>
      </c>
      <c r="E166" s="66" t="str">
        <f>IFERROR(IF(INDEX('Производственный контроль'!L:L,MATCH('Протокол исследования'!$C166&amp;F166,'Производственный контроль'!$A:$A,0))=0,"―",INDEX('Производственный контроль'!L:L,MATCH('Протокол исследования'!$C166&amp;F166,'Производственный контроль'!$A:$A,0))),"―")</f>
        <v>―</v>
      </c>
      <c r="F166" s="66"/>
      <c r="G166" s="66" t="str">
        <f>IFERROR(IF(INDEX('Производственный контроль'!AO:AO,MATCH('Протокол исследования'!$C166&amp;F166,'Производственный контроль'!$A:$A,0))=0,"―",INDEX('Производственный контроль'!AO:AO,MATCH('Протокол исследования'!$C166&amp;F166,'Производственный контроль'!$A:$A,0))),"―")</f>
        <v>―</v>
      </c>
      <c r="H166" s="66" t="str">
        <f>IFERROR(IF(INDEX('Производственный контроль'!AQ:AQ,MATCH('Протокол исследования'!$C166&amp;F166,'Производственный контроль'!$A:$A,0))=0,"―",INDEX('Производственный контроль'!AQ:AQ,MATCH('Протокол исследования'!$C166&amp;F166,'Производственный контроль'!$A:$A,0))),"―")</f>
        <v/>
      </c>
      <c r="I166" s="66" t="str">
        <f>IFERROR(IF(INDEX('Производственный контроль'!AP:AP,MATCH('Протокол исследования'!$C166&amp;F166,'Производственный контроль'!$A:$A,0))=0,"―",INDEX('Производственный контроль'!AP:AP,MATCH('Протокол исследования'!$C166&amp;F166,'Производственный контроль'!$A:$A,0))),"―")</f>
        <v>―</v>
      </c>
      <c r="J166" s="66" t="str">
        <f>IFERROR(IF(INDEX('Производственный контроль'!AS:AS,MATCH('Протокол исследования'!$C166&amp;F166,'Производственный контроль'!$A:$A,0))=0,"―",INDEX('Производственный контроль'!AS:AS,MATCH('Протокол исследования'!$C166&amp;F166,'Производственный контроль'!$A:$A,0))),"―")</f>
        <v/>
      </c>
      <c r="K166" s="47"/>
    </row>
    <row r="167" spans="1:11" ht="15.75" hidden="1" outlineLevel="1" x14ac:dyDescent="0.25">
      <c r="A167" s="47"/>
      <c r="B167" s="50">
        <v>97</v>
      </c>
      <c r="C167" s="67"/>
      <c r="D167" s="65" t="str">
        <f>IFERROR(IF(INDEX('Производственный контроль'!R:R,MATCH('Протокол исследования'!$C167&amp;F167,'Производственный контроль'!$A:$A,0))=0,"―",INDEX('Производственный контроль'!R:R,MATCH('Протокол исследования'!$C167&amp;F167,'Производственный контроль'!$A:$A,0))),"―")</f>
        <v>―</v>
      </c>
      <c r="E167" s="66" t="str">
        <f>IFERROR(IF(INDEX('Производственный контроль'!L:L,MATCH('Протокол исследования'!$C167&amp;F167,'Производственный контроль'!$A:$A,0))=0,"―",INDEX('Производственный контроль'!L:L,MATCH('Протокол исследования'!$C167&amp;F167,'Производственный контроль'!$A:$A,0))),"―")</f>
        <v>―</v>
      </c>
      <c r="F167" s="66"/>
      <c r="G167" s="66" t="str">
        <f>IFERROR(IF(INDEX('Производственный контроль'!AO:AO,MATCH('Протокол исследования'!$C167&amp;F167,'Производственный контроль'!$A:$A,0))=0,"―",INDEX('Производственный контроль'!AO:AO,MATCH('Протокол исследования'!$C167&amp;F167,'Производственный контроль'!$A:$A,0))),"―")</f>
        <v>―</v>
      </c>
      <c r="H167" s="66" t="str">
        <f>IFERROR(IF(INDEX('Производственный контроль'!AQ:AQ,MATCH('Протокол исследования'!$C167&amp;F167,'Производственный контроль'!$A:$A,0))=0,"―",INDEX('Производственный контроль'!AQ:AQ,MATCH('Протокол исследования'!$C167&amp;F167,'Производственный контроль'!$A:$A,0))),"―")</f>
        <v/>
      </c>
      <c r="I167" s="66" t="str">
        <f>IFERROR(IF(INDEX('Производственный контроль'!AP:AP,MATCH('Протокол исследования'!$C167&amp;F167,'Производственный контроль'!$A:$A,0))=0,"―",INDEX('Производственный контроль'!AP:AP,MATCH('Протокол исследования'!$C167&amp;F167,'Производственный контроль'!$A:$A,0))),"―")</f>
        <v>―</v>
      </c>
      <c r="J167" s="66" t="str">
        <f>IFERROR(IF(INDEX('Производственный контроль'!AS:AS,MATCH('Протокол исследования'!$C167&amp;F167,'Производственный контроль'!$A:$A,0))=0,"―",INDEX('Производственный контроль'!AS:AS,MATCH('Протокол исследования'!$C167&amp;F167,'Производственный контроль'!$A:$A,0))),"―")</f>
        <v/>
      </c>
      <c r="K167" s="47"/>
    </row>
    <row r="168" spans="1:11" ht="15.75" hidden="1" outlineLevel="1" x14ac:dyDescent="0.25">
      <c r="A168" s="47"/>
      <c r="B168" s="50">
        <v>98</v>
      </c>
      <c r="C168" s="67"/>
      <c r="D168" s="65" t="str">
        <f>IFERROR(IF(INDEX('Производственный контроль'!R:R,MATCH('Протокол исследования'!$C168&amp;F168,'Производственный контроль'!$A:$A,0))=0,"―",INDEX('Производственный контроль'!R:R,MATCH('Протокол исследования'!$C168&amp;F168,'Производственный контроль'!$A:$A,0))),"―")</f>
        <v>―</v>
      </c>
      <c r="E168" s="66" t="str">
        <f>IFERROR(IF(INDEX('Производственный контроль'!L:L,MATCH('Протокол исследования'!$C168&amp;F168,'Производственный контроль'!$A:$A,0))=0,"―",INDEX('Производственный контроль'!L:L,MATCH('Протокол исследования'!$C168&amp;F168,'Производственный контроль'!$A:$A,0))),"―")</f>
        <v>―</v>
      </c>
      <c r="F168" s="66"/>
      <c r="G168" s="66" t="str">
        <f>IFERROR(IF(INDEX('Производственный контроль'!AO:AO,MATCH('Протокол исследования'!$C168&amp;F168,'Производственный контроль'!$A:$A,0))=0,"―",INDEX('Производственный контроль'!AO:AO,MATCH('Протокол исследования'!$C168&amp;F168,'Производственный контроль'!$A:$A,0))),"―")</f>
        <v>―</v>
      </c>
      <c r="H168" s="66" t="str">
        <f>IFERROR(IF(INDEX('Производственный контроль'!AQ:AQ,MATCH('Протокол исследования'!$C168&amp;F168,'Производственный контроль'!$A:$A,0))=0,"―",INDEX('Производственный контроль'!AQ:AQ,MATCH('Протокол исследования'!$C168&amp;F168,'Производственный контроль'!$A:$A,0))),"―")</f>
        <v/>
      </c>
      <c r="I168" s="66" t="str">
        <f>IFERROR(IF(INDEX('Производственный контроль'!AP:AP,MATCH('Протокол исследования'!$C168&amp;F168,'Производственный контроль'!$A:$A,0))=0,"―",INDEX('Производственный контроль'!AP:AP,MATCH('Протокол исследования'!$C168&amp;F168,'Производственный контроль'!$A:$A,0))),"―")</f>
        <v>―</v>
      </c>
      <c r="J168" s="66" t="str">
        <f>IFERROR(IF(INDEX('Производственный контроль'!AS:AS,MATCH('Протокол исследования'!$C168&amp;F168,'Производственный контроль'!$A:$A,0))=0,"―",INDEX('Производственный контроль'!AS:AS,MATCH('Протокол исследования'!$C168&amp;F168,'Производственный контроль'!$A:$A,0))),"―")</f>
        <v/>
      </c>
      <c r="K168" s="47"/>
    </row>
    <row r="169" spans="1:11" ht="15.75" hidden="1" outlineLevel="1" x14ac:dyDescent="0.25">
      <c r="A169" s="47"/>
      <c r="B169" s="50">
        <v>99</v>
      </c>
      <c r="C169" s="67"/>
      <c r="D169" s="65" t="str">
        <f>IFERROR(IF(INDEX('Производственный контроль'!R:R,MATCH('Протокол исследования'!$C169&amp;F169,'Производственный контроль'!$A:$A,0))=0,"―",INDEX('Производственный контроль'!R:R,MATCH('Протокол исследования'!$C169&amp;F169,'Производственный контроль'!$A:$A,0))),"―")</f>
        <v>―</v>
      </c>
      <c r="E169" s="66" t="str">
        <f>IFERROR(IF(INDEX('Производственный контроль'!L:L,MATCH('Протокол исследования'!$C169&amp;F169,'Производственный контроль'!$A:$A,0))=0,"―",INDEX('Производственный контроль'!L:L,MATCH('Протокол исследования'!$C169&amp;F169,'Производственный контроль'!$A:$A,0))),"―")</f>
        <v>―</v>
      </c>
      <c r="F169" s="66"/>
      <c r="G169" s="66" t="str">
        <f>IFERROR(IF(INDEX('Производственный контроль'!AO:AO,MATCH('Протокол исследования'!$C169&amp;F169,'Производственный контроль'!$A:$A,0))=0,"―",INDEX('Производственный контроль'!AO:AO,MATCH('Протокол исследования'!$C169&amp;F169,'Производственный контроль'!$A:$A,0))),"―")</f>
        <v>―</v>
      </c>
      <c r="H169" s="66" t="str">
        <f>IFERROR(IF(INDEX('Производственный контроль'!AQ:AQ,MATCH('Протокол исследования'!$C169&amp;F169,'Производственный контроль'!$A:$A,0))=0,"―",INDEX('Производственный контроль'!AQ:AQ,MATCH('Протокол исследования'!$C169&amp;F169,'Производственный контроль'!$A:$A,0))),"―")</f>
        <v/>
      </c>
      <c r="I169" s="66" t="str">
        <f>IFERROR(IF(INDEX('Производственный контроль'!AP:AP,MATCH('Протокол исследования'!$C169&amp;F169,'Производственный контроль'!$A:$A,0))=0,"―",INDEX('Производственный контроль'!AP:AP,MATCH('Протокол исследования'!$C169&amp;F169,'Производственный контроль'!$A:$A,0))),"―")</f>
        <v>―</v>
      </c>
      <c r="J169" s="66" t="str">
        <f>IFERROR(IF(INDEX('Производственный контроль'!AS:AS,MATCH('Протокол исследования'!$C169&amp;F169,'Производственный контроль'!$A:$A,0))=0,"―",INDEX('Производственный контроль'!AS:AS,MATCH('Протокол исследования'!$C169&amp;F169,'Производственный контроль'!$A:$A,0))),"―")</f>
        <v/>
      </c>
      <c r="K169" s="47"/>
    </row>
    <row r="170" spans="1:11" ht="15.75" hidden="1" outlineLevel="1" x14ac:dyDescent="0.25">
      <c r="A170" s="47"/>
      <c r="B170" s="50">
        <v>100</v>
      </c>
      <c r="C170" s="67"/>
      <c r="D170" s="65" t="str">
        <f>IFERROR(IF(INDEX('Производственный контроль'!R:R,MATCH('Протокол исследования'!$C170&amp;F170,'Производственный контроль'!$A:$A,0))=0,"―",INDEX('Производственный контроль'!R:R,MATCH('Протокол исследования'!$C170&amp;F170,'Производственный контроль'!$A:$A,0))),"―")</f>
        <v>―</v>
      </c>
      <c r="E170" s="66" t="str">
        <f>IFERROR(IF(INDEX('Производственный контроль'!L:L,MATCH('Протокол исследования'!$C170&amp;F170,'Производственный контроль'!$A:$A,0))=0,"―",INDEX('Производственный контроль'!L:L,MATCH('Протокол исследования'!$C170&amp;F170,'Производственный контроль'!$A:$A,0))),"―")</f>
        <v>―</v>
      </c>
      <c r="F170" s="66"/>
      <c r="G170" s="66" t="str">
        <f>IFERROR(IF(INDEX('Производственный контроль'!AO:AO,MATCH('Протокол исследования'!$C170&amp;F170,'Производственный контроль'!$A:$A,0))=0,"―",INDEX('Производственный контроль'!AO:AO,MATCH('Протокол исследования'!$C170&amp;F170,'Производственный контроль'!$A:$A,0))),"―")</f>
        <v>―</v>
      </c>
      <c r="H170" s="66" t="str">
        <f>IFERROR(IF(INDEX('Производственный контроль'!AQ:AQ,MATCH('Протокол исследования'!$C170&amp;F170,'Производственный контроль'!$A:$A,0))=0,"―",INDEX('Производственный контроль'!AQ:AQ,MATCH('Протокол исследования'!$C170&amp;F170,'Производственный контроль'!$A:$A,0))),"―")</f>
        <v/>
      </c>
      <c r="I170" s="66" t="str">
        <f>IFERROR(IF(INDEX('Производственный контроль'!AP:AP,MATCH('Протокол исследования'!$C170&amp;F170,'Производственный контроль'!$A:$A,0))=0,"―",INDEX('Производственный контроль'!AP:AP,MATCH('Протокол исследования'!$C170&amp;F170,'Производственный контроль'!$A:$A,0))),"―")</f>
        <v>―</v>
      </c>
      <c r="J170" s="66" t="str">
        <f>IFERROR(IF(INDEX('Производственный контроль'!AS:AS,MATCH('Протокол исследования'!$C170&amp;F170,'Производственный контроль'!$A:$A,0))=0,"―",INDEX('Производственный контроль'!AS:AS,MATCH('Протокол исследования'!$C170&amp;F170,'Производственный контроль'!$A:$A,0))),"―")</f>
        <v/>
      </c>
      <c r="K170" s="47"/>
    </row>
    <row r="171" spans="1:11" ht="15.75" hidden="1" outlineLevel="1" x14ac:dyDescent="0.25">
      <c r="A171" s="47"/>
      <c r="B171" s="50">
        <v>101</v>
      </c>
      <c r="C171" s="67"/>
      <c r="D171" s="65" t="str">
        <f>IFERROR(IF(INDEX('Производственный контроль'!R:R,MATCH('Протокол исследования'!$C171&amp;F171,'Производственный контроль'!$A:$A,0))=0,"―",INDEX('Производственный контроль'!R:R,MATCH('Протокол исследования'!$C171&amp;F171,'Производственный контроль'!$A:$A,0))),"―")</f>
        <v>―</v>
      </c>
      <c r="E171" s="66" t="str">
        <f>IFERROR(IF(INDEX('Производственный контроль'!L:L,MATCH('Протокол исследования'!$C171&amp;F171,'Производственный контроль'!$A:$A,0))=0,"―",INDEX('Производственный контроль'!L:L,MATCH('Протокол исследования'!$C171&amp;F171,'Производственный контроль'!$A:$A,0))),"―")</f>
        <v>―</v>
      </c>
      <c r="F171" s="66"/>
      <c r="G171" s="66" t="str">
        <f>IFERROR(IF(INDEX('Производственный контроль'!AO:AO,MATCH('Протокол исследования'!$C171&amp;F171,'Производственный контроль'!$A:$A,0))=0,"―",INDEX('Производственный контроль'!AO:AO,MATCH('Протокол исследования'!$C171&amp;F171,'Производственный контроль'!$A:$A,0))),"―")</f>
        <v>―</v>
      </c>
      <c r="H171" s="66" t="str">
        <f>IFERROR(IF(INDEX('Производственный контроль'!AQ:AQ,MATCH('Протокол исследования'!$C171&amp;F171,'Производственный контроль'!$A:$A,0))=0,"―",INDEX('Производственный контроль'!AQ:AQ,MATCH('Протокол исследования'!$C171&amp;F171,'Производственный контроль'!$A:$A,0))),"―")</f>
        <v/>
      </c>
      <c r="I171" s="66" t="str">
        <f>IFERROR(IF(INDEX('Производственный контроль'!AP:AP,MATCH('Протокол исследования'!$C171&amp;F171,'Производственный контроль'!$A:$A,0))=0,"―",INDEX('Производственный контроль'!AP:AP,MATCH('Протокол исследования'!$C171&amp;F171,'Производственный контроль'!$A:$A,0))),"―")</f>
        <v>―</v>
      </c>
      <c r="J171" s="66" t="str">
        <f>IFERROR(IF(INDEX('Производственный контроль'!AS:AS,MATCH('Протокол исследования'!$C171&amp;F171,'Производственный контроль'!$A:$A,0))=0,"―",INDEX('Производственный контроль'!AS:AS,MATCH('Протокол исследования'!$C171&amp;F171,'Производственный контроль'!$A:$A,0))),"―")</f>
        <v/>
      </c>
      <c r="K171" s="47"/>
    </row>
    <row r="172" spans="1:11" ht="15.75" hidden="1" outlineLevel="1" x14ac:dyDescent="0.25">
      <c r="A172" s="47"/>
      <c r="B172" s="50">
        <v>102</v>
      </c>
      <c r="C172" s="67"/>
      <c r="D172" s="65" t="str">
        <f>IFERROR(IF(INDEX('Производственный контроль'!R:R,MATCH('Протокол исследования'!$C172&amp;F172,'Производственный контроль'!$A:$A,0))=0,"―",INDEX('Производственный контроль'!R:R,MATCH('Протокол исследования'!$C172&amp;F172,'Производственный контроль'!$A:$A,0))),"―")</f>
        <v>―</v>
      </c>
      <c r="E172" s="66" t="str">
        <f>IFERROR(IF(INDEX('Производственный контроль'!L:L,MATCH('Протокол исследования'!$C172&amp;F172,'Производственный контроль'!$A:$A,0))=0,"―",INDEX('Производственный контроль'!L:L,MATCH('Протокол исследования'!$C172&amp;F172,'Производственный контроль'!$A:$A,0))),"―")</f>
        <v>―</v>
      </c>
      <c r="F172" s="66"/>
      <c r="G172" s="66" t="str">
        <f>IFERROR(IF(INDEX('Производственный контроль'!AO:AO,MATCH('Протокол исследования'!$C172&amp;F172,'Производственный контроль'!$A:$A,0))=0,"―",INDEX('Производственный контроль'!AO:AO,MATCH('Протокол исследования'!$C172&amp;F172,'Производственный контроль'!$A:$A,0))),"―")</f>
        <v>―</v>
      </c>
      <c r="H172" s="66" t="str">
        <f>IFERROR(IF(INDEX('Производственный контроль'!AQ:AQ,MATCH('Протокол исследования'!$C172&amp;F172,'Производственный контроль'!$A:$A,0))=0,"―",INDEX('Производственный контроль'!AQ:AQ,MATCH('Протокол исследования'!$C172&amp;F172,'Производственный контроль'!$A:$A,0))),"―")</f>
        <v/>
      </c>
      <c r="I172" s="66" t="str">
        <f>IFERROR(IF(INDEX('Производственный контроль'!AP:AP,MATCH('Протокол исследования'!$C172&amp;F172,'Производственный контроль'!$A:$A,0))=0,"―",INDEX('Производственный контроль'!AP:AP,MATCH('Протокол исследования'!$C172&amp;F172,'Производственный контроль'!$A:$A,0))),"―")</f>
        <v>―</v>
      </c>
      <c r="J172" s="66" t="str">
        <f>IFERROR(IF(INDEX('Производственный контроль'!AS:AS,MATCH('Протокол исследования'!$C172&amp;F172,'Производственный контроль'!$A:$A,0))=0,"―",INDEX('Производственный контроль'!AS:AS,MATCH('Протокол исследования'!$C172&amp;F172,'Производственный контроль'!$A:$A,0))),"―")</f>
        <v/>
      </c>
      <c r="K172" s="47"/>
    </row>
    <row r="173" spans="1:11" ht="15.75" hidden="1" outlineLevel="1" x14ac:dyDescent="0.25">
      <c r="A173" s="47"/>
      <c r="B173" s="50">
        <v>103</v>
      </c>
      <c r="C173" s="67"/>
      <c r="D173" s="65" t="str">
        <f>IFERROR(IF(INDEX('Производственный контроль'!R:R,MATCH('Протокол исследования'!$C173&amp;F173,'Производственный контроль'!$A:$A,0))=0,"―",INDEX('Производственный контроль'!R:R,MATCH('Протокол исследования'!$C173&amp;F173,'Производственный контроль'!$A:$A,0))),"―")</f>
        <v>―</v>
      </c>
      <c r="E173" s="66" t="str">
        <f>IFERROR(IF(INDEX('Производственный контроль'!L:L,MATCH('Протокол исследования'!$C173&amp;F173,'Производственный контроль'!$A:$A,0))=0,"―",INDEX('Производственный контроль'!L:L,MATCH('Протокол исследования'!$C173&amp;F173,'Производственный контроль'!$A:$A,0))),"―")</f>
        <v>―</v>
      </c>
      <c r="F173" s="66"/>
      <c r="G173" s="66" t="str">
        <f>IFERROR(IF(INDEX('Производственный контроль'!AO:AO,MATCH('Протокол исследования'!$C173&amp;F173,'Производственный контроль'!$A:$A,0))=0,"―",INDEX('Производственный контроль'!AO:AO,MATCH('Протокол исследования'!$C173&amp;F173,'Производственный контроль'!$A:$A,0))),"―")</f>
        <v>―</v>
      </c>
      <c r="H173" s="66" t="str">
        <f>IFERROR(IF(INDEX('Производственный контроль'!AQ:AQ,MATCH('Протокол исследования'!$C173&amp;F173,'Производственный контроль'!$A:$A,0))=0,"―",INDEX('Производственный контроль'!AQ:AQ,MATCH('Протокол исследования'!$C173&amp;F173,'Производственный контроль'!$A:$A,0))),"―")</f>
        <v/>
      </c>
      <c r="I173" s="66" t="str">
        <f>IFERROR(IF(INDEX('Производственный контроль'!AP:AP,MATCH('Протокол исследования'!$C173&amp;F173,'Производственный контроль'!$A:$A,0))=0,"―",INDEX('Производственный контроль'!AP:AP,MATCH('Протокол исследования'!$C173&amp;F173,'Производственный контроль'!$A:$A,0))),"―")</f>
        <v>―</v>
      </c>
      <c r="J173" s="66" t="str">
        <f>IFERROR(IF(INDEX('Производственный контроль'!AS:AS,MATCH('Протокол исследования'!$C173&amp;F173,'Производственный контроль'!$A:$A,0))=0,"―",INDEX('Производственный контроль'!AS:AS,MATCH('Протокол исследования'!$C173&amp;F173,'Производственный контроль'!$A:$A,0))),"―")</f>
        <v/>
      </c>
      <c r="K173" s="47"/>
    </row>
    <row r="174" spans="1:11" ht="15.75" hidden="1" outlineLevel="1" x14ac:dyDescent="0.25">
      <c r="A174" s="47"/>
      <c r="B174" s="50">
        <v>104</v>
      </c>
      <c r="C174" s="67"/>
      <c r="D174" s="65" t="str">
        <f>IFERROR(IF(INDEX('Производственный контроль'!R:R,MATCH('Протокол исследования'!$C174&amp;F174,'Производственный контроль'!$A:$A,0))=0,"―",INDEX('Производственный контроль'!R:R,MATCH('Протокол исследования'!$C174&amp;F174,'Производственный контроль'!$A:$A,0))),"―")</f>
        <v>―</v>
      </c>
      <c r="E174" s="66" t="str">
        <f>IFERROR(IF(INDEX('Производственный контроль'!L:L,MATCH('Протокол исследования'!$C174&amp;F174,'Производственный контроль'!$A:$A,0))=0,"―",INDEX('Производственный контроль'!L:L,MATCH('Протокол исследования'!$C174&amp;F174,'Производственный контроль'!$A:$A,0))),"―")</f>
        <v>―</v>
      </c>
      <c r="F174" s="66"/>
      <c r="G174" s="66" t="str">
        <f>IFERROR(IF(INDEX('Производственный контроль'!AO:AO,MATCH('Протокол исследования'!$C174&amp;F174,'Производственный контроль'!$A:$A,0))=0,"―",INDEX('Производственный контроль'!AO:AO,MATCH('Протокол исследования'!$C174&amp;F174,'Производственный контроль'!$A:$A,0))),"―")</f>
        <v>―</v>
      </c>
      <c r="H174" s="66" t="str">
        <f>IFERROR(IF(INDEX('Производственный контроль'!AQ:AQ,MATCH('Протокол исследования'!$C174&amp;F174,'Производственный контроль'!$A:$A,0))=0,"―",INDEX('Производственный контроль'!AQ:AQ,MATCH('Протокол исследования'!$C174&amp;F174,'Производственный контроль'!$A:$A,0))),"―")</f>
        <v/>
      </c>
      <c r="I174" s="66" t="str">
        <f>IFERROR(IF(INDEX('Производственный контроль'!AP:AP,MATCH('Протокол исследования'!$C174&amp;F174,'Производственный контроль'!$A:$A,0))=0,"―",INDEX('Производственный контроль'!AP:AP,MATCH('Протокол исследования'!$C174&amp;F174,'Производственный контроль'!$A:$A,0))),"―")</f>
        <v>―</v>
      </c>
      <c r="J174" s="66" t="str">
        <f>IFERROR(IF(INDEX('Производственный контроль'!AS:AS,MATCH('Протокол исследования'!$C174&amp;F174,'Производственный контроль'!$A:$A,0))=0,"―",INDEX('Производственный контроль'!AS:AS,MATCH('Протокол исследования'!$C174&amp;F174,'Производственный контроль'!$A:$A,0))),"―")</f>
        <v/>
      </c>
      <c r="K174" s="47"/>
    </row>
    <row r="175" spans="1:11" ht="15.75" hidden="1" outlineLevel="1" x14ac:dyDescent="0.25">
      <c r="A175" s="47"/>
      <c r="B175" s="50">
        <v>105</v>
      </c>
      <c r="C175" s="67"/>
      <c r="D175" s="65" t="str">
        <f>IFERROR(IF(INDEX('Производственный контроль'!R:R,MATCH('Протокол исследования'!$C175&amp;F175,'Производственный контроль'!$A:$A,0))=0,"―",INDEX('Производственный контроль'!R:R,MATCH('Протокол исследования'!$C175&amp;F175,'Производственный контроль'!$A:$A,0))),"―")</f>
        <v>―</v>
      </c>
      <c r="E175" s="66" t="str">
        <f>IFERROR(IF(INDEX('Производственный контроль'!L:L,MATCH('Протокол исследования'!$C175&amp;F175,'Производственный контроль'!$A:$A,0))=0,"―",INDEX('Производственный контроль'!L:L,MATCH('Протокол исследования'!$C175&amp;F175,'Производственный контроль'!$A:$A,0))),"―")</f>
        <v>―</v>
      </c>
      <c r="F175" s="66"/>
      <c r="G175" s="66" t="str">
        <f>IFERROR(IF(INDEX('Производственный контроль'!AO:AO,MATCH('Протокол исследования'!$C175&amp;F175,'Производственный контроль'!$A:$A,0))=0,"―",INDEX('Производственный контроль'!AO:AO,MATCH('Протокол исследования'!$C175&amp;F175,'Производственный контроль'!$A:$A,0))),"―")</f>
        <v>―</v>
      </c>
      <c r="H175" s="66" t="str">
        <f>IFERROR(IF(INDEX('Производственный контроль'!AQ:AQ,MATCH('Протокол исследования'!$C175&amp;F175,'Производственный контроль'!$A:$A,0))=0,"―",INDEX('Производственный контроль'!AQ:AQ,MATCH('Протокол исследования'!$C175&amp;F175,'Производственный контроль'!$A:$A,0))),"―")</f>
        <v/>
      </c>
      <c r="I175" s="66" t="str">
        <f>IFERROR(IF(INDEX('Производственный контроль'!AP:AP,MATCH('Протокол исследования'!$C175&amp;F175,'Производственный контроль'!$A:$A,0))=0,"―",INDEX('Производственный контроль'!AP:AP,MATCH('Протокол исследования'!$C175&amp;F175,'Производственный контроль'!$A:$A,0))),"―")</f>
        <v>―</v>
      </c>
      <c r="J175" s="66" t="str">
        <f>IFERROR(IF(INDEX('Производственный контроль'!AS:AS,MATCH('Протокол исследования'!$C175&amp;F175,'Производственный контроль'!$A:$A,0))=0,"―",INDEX('Производственный контроль'!AS:AS,MATCH('Протокол исследования'!$C175&amp;F175,'Производственный контроль'!$A:$A,0))),"―")</f>
        <v/>
      </c>
      <c r="K175" s="47"/>
    </row>
    <row r="176" spans="1:11" ht="15.75" hidden="1" outlineLevel="1" x14ac:dyDescent="0.25">
      <c r="A176" s="47"/>
      <c r="B176" s="50">
        <v>106</v>
      </c>
      <c r="C176" s="67"/>
      <c r="D176" s="65" t="str">
        <f>IFERROR(IF(INDEX('Производственный контроль'!R:R,MATCH('Протокол исследования'!$C176&amp;F176,'Производственный контроль'!$A:$A,0))=0,"―",INDEX('Производственный контроль'!R:R,MATCH('Протокол исследования'!$C176&amp;F176,'Производственный контроль'!$A:$A,0))),"―")</f>
        <v>―</v>
      </c>
      <c r="E176" s="66" t="str">
        <f>IFERROR(IF(INDEX('Производственный контроль'!L:L,MATCH('Протокол исследования'!$C176&amp;F176,'Производственный контроль'!$A:$A,0))=0,"―",INDEX('Производственный контроль'!L:L,MATCH('Протокол исследования'!$C176&amp;F176,'Производственный контроль'!$A:$A,0))),"―")</f>
        <v>―</v>
      </c>
      <c r="F176" s="66"/>
      <c r="G176" s="66" t="str">
        <f>IFERROR(IF(INDEX('Производственный контроль'!AO:AO,MATCH('Протокол исследования'!$C176&amp;F176,'Производственный контроль'!$A:$A,0))=0,"―",INDEX('Производственный контроль'!AO:AO,MATCH('Протокол исследования'!$C176&amp;F176,'Производственный контроль'!$A:$A,0))),"―")</f>
        <v>―</v>
      </c>
      <c r="H176" s="66" t="str">
        <f>IFERROR(IF(INDEX('Производственный контроль'!AQ:AQ,MATCH('Протокол исследования'!$C176&amp;F176,'Производственный контроль'!$A:$A,0))=0,"―",INDEX('Производственный контроль'!AQ:AQ,MATCH('Протокол исследования'!$C176&amp;F176,'Производственный контроль'!$A:$A,0))),"―")</f>
        <v/>
      </c>
      <c r="I176" s="66" t="str">
        <f>IFERROR(IF(INDEX('Производственный контроль'!AP:AP,MATCH('Протокол исследования'!$C176&amp;F176,'Производственный контроль'!$A:$A,0))=0,"―",INDEX('Производственный контроль'!AP:AP,MATCH('Протокол исследования'!$C176&amp;F176,'Производственный контроль'!$A:$A,0))),"―")</f>
        <v>―</v>
      </c>
      <c r="J176" s="66" t="str">
        <f>IFERROR(IF(INDEX('Производственный контроль'!AS:AS,MATCH('Протокол исследования'!$C176&amp;F176,'Производственный контроль'!$A:$A,0))=0,"―",INDEX('Производственный контроль'!AS:AS,MATCH('Протокол исследования'!$C176&amp;F176,'Производственный контроль'!$A:$A,0))),"―")</f>
        <v/>
      </c>
      <c r="K176" s="47"/>
    </row>
    <row r="177" spans="1:11" ht="15.75" hidden="1" outlineLevel="1" x14ac:dyDescent="0.25">
      <c r="A177" s="47"/>
      <c r="B177" s="50">
        <v>107</v>
      </c>
      <c r="C177" s="67"/>
      <c r="D177" s="65" t="str">
        <f>IFERROR(IF(INDEX('Производственный контроль'!R:R,MATCH('Протокол исследования'!$C177&amp;F177,'Производственный контроль'!$A:$A,0))=0,"―",INDEX('Производственный контроль'!R:R,MATCH('Протокол исследования'!$C177&amp;F177,'Производственный контроль'!$A:$A,0))),"―")</f>
        <v>―</v>
      </c>
      <c r="E177" s="66" t="str">
        <f>IFERROR(IF(INDEX('Производственный контроль'!L:L,MATCH('Протокол исследования'!$C177&amp;F177,'Производственный контроль'!$A:$A,0))=0,"―",INDEX('Производственный контроль'!L:L,MATCH('Протокол исследования'!$C177&amp;F177,'Производственный контроль'!$A:$A,0))),"―")</f>
        <v>―</v>
      </c>
      <c r="F177" s="66"/>
      <c r="G177" s="66" t="str">
        <f>IFERROR(IF(INDEX('Производственный контроль'!AO:AO,MATCH('Протокол исследования'!$C177&amp;F177,'Производственный контроль'!$A:$A,0))=0,"―",INDEX('Производственный контроль'!AO:AO,MATCH('Протокол исследования'!$C177&amp;F177,'Производственный контроль'!$A:$A,0))),"―")</f>
        <v>―</v>
      </c>
      <c r="H177" s="66" t="str">
        <f>IFERROR(IF(INDEX('Производственный контроль'!AQ:AQ,MATCH('Протокол исследования'!$C177&amp;F177,'Производственный контроль'!$A:$A,0))=0,"―",INDEX('Производственный контроль'!AQ:AQ,MATCH('Протокол исследования'!$C177&amp;F177,'Производственный контроль'!$A:$A,0))),"―")</f>
        <v/>
      </c>
      <c r="I177" s="66" t="str">
        <f>IFERROR(IF(INDEX('Производственный контроль'!AP:AP,MATCH('Протокол исследования'!$C177&amp;F177,'Производственный контроль'!$A:$A,0))=0,"―",INDEX('Производственный контроль'!AP:AP,MATCH('Протокол исследования'!$C177&amp;F177,'Производственный контроль'!$A:$A,0))),"―")</f>
        <v>―</v>
      </c>
      <c r="J177" s="66" t="str">
        <f>IFERROR(IF(INDEX('Производственный контроль'!AS:AS,MATCH('Протокол исследования'!$C177&amp;F177,'Производственный контроль'!$A:$A,0))=0,"―",INDEX('Производственный контроль'!AS:AS,MATCH('Протокол исследования'!$C177&amp;F177,'Производственный контроль'!$A:$A,0))),"―")</f>
        <v/>
      </c>
      <c r="K177" s="47"/>
    </row>
    <row r="178" spans="1:11" ht="15.75" hidden="1" outlineLevel="1" x14ac:dyDescent="0.25">
      <c r="A178" s="47"/>
      <c r="B178" s="50">
        <v>108</v>
      </c>
      <c r="C178" s="67"/>
      <c r="D178" s="65" t="str">
        <f>IFERROR(IF(INDEX('Производственный контроль'!R:R,MATCH('Протокол исследования'!$C178&amp;F178,'Производственный контроль'!$A:$A,0))=0,"―",INDEX('Производственный контроль'!R:R,MATCH('Протокол исследования'!$C178&amp;F178,'Производственный контроль'!$A:$A,0))),"―")</f>
        <v>―</v>
      </c>
      <c r="E178" s="66" t="str">
        <f>IFERROR(IF(INDEX('Производственный контроль'!L:L,MATCH('Протокол исследования'!$C178&amp;F178,'Производственный контроль'!$A:$A,0))=0,"―",INDEX('Производственный контроль'!L:L,MATCH('Протокол исследования'!$C178&amp;F178,'Производственный контроль'!$A:$A,0))),"―")</f>
        <v>―</v>
      </c>
      <c r="F178" s="66"/>
      <c r="G178" s="66" t="str">
        <f>IFERROR(IF(INDEX('Производственный контроль'!AO:AO,MATCH('Протокол исследования'!$C178&amp;F178,'Производственный контроль'!$A:$A,0))=0,"―",INDEX('Производственный контроль'!AO:AO,MATCH('Протокол исследования'!$C178&amp;F178,'Производственный контроль'!$A:$A,0))),"―")</f>
        <v>―</v>
      </c>
      <c r="H178" s="66" t="str">
        <f>IFERROR(IF(INDEX('Производственный контроль'!AQ:AQ,MATCH('Протокол исследования'!$C178&amp;F178,'Производственный контроль'!$A:$A,0))=0,"―",INDEX('Производственный контроль'!AQ:AQ,MATCH('Протокол исследования'!$C178&amp;F178,'Производственный контроль'!$A:$A,0))),"―")</f>
        <v/>
      </c>
      <c r="I178" s="66" t="str">
        <f>IFERROR(IF(INDEX('Производственный контроль'!AP:AP,MATCH('Протокол исследования'!$C178&amp;F178,'Производственный контроль'!$A:$A,0))=0,"―",INDEX('Производственный контроль'!AP:AP,MATCH('Протокол исследования'!$C178&amp;F178,'Производственный контроль'!$A:$A,0))),"―")</f>
        <v>―</v>
      </c>
      <c r="J178" s="66" t="str">
        <f>IFERROR(IF(INDEX('Производственный контроль'!AS:AS,MATCH('Протокол исследования'!$C178&amp;F178,'Производственный контроль'!$A:$A,0))=0,"―",INDEX('Производственный контроль'!AS:AS,MATCH('Протокол исследования'!$C178&amp;F178,'Производственный контроль'!$A:$A,0))),"―")</f>
        <v/>
      </c>
      <c r="K178" s="47"/>
    </row>
    <row r="179" spans="1:11" ht="15.75" hidden="1" outlineLevel="1" x14ac:dyDescent="0.25">
      <c r="A179" s="47"/>
      <c r="B179" s="50">
        <v>109</v>
      </c>
      <c r="C179" s="67"/>
      <c r="D179" s="65" t="str">
        <f>IFERROR(IF(INDEX('Производственный контроль'!R:R,MATCH('Протокол исследования'!$C179&amp;F179,'Производственный контроль'!$A:$A,0))=0,"―",INDEX('Производственный контроль'!R:R,MATCH('Протокол исследования'!$C179&amp;F179,'Производственный контроль'!$A:$A,0))),"―")</f>
        <v>―</v>
      </c>
      <c r="E179" s="66" t="str">
        <f>IFERROR(IF(INDEX('Производственный контроль'!L:L,MATCH('Протокол исследования'!$C179&amp;F179,'Производственный контроль'!$A:$A,0))=0,"―",INDEX('Производственный контроль'!L:L,MATCH('Протокол исследования'!$C179&amp;F179,'Производственный контроль'!$A:$A,0))),"―")</f>
        <v>―</v>
      </c>
      <c r="F179" s="66"/>
      <c r="G179" s="66" t="str">
        <f>IFERROR(IF(INDEX('Производственный контроль'!AO:AO,MATCH('Протокол исследования'!$C179&amp;F179,'Производственный контроль'!$A:$A,0))=0,"―",INDEX('Производственный контроль'!AO:AO,MATCH('Протокол исследования'!$C179&amp;F179,'Производственный контроль'!$A:$A,0))),"―")</f>
        <v>―</v>
      </c>
      <c r="H179" s="66" t="str">
        <f>IFERROR(IF(INDEX('Производственный контроль'!AQ:AQ,MATCH('Протокол исследования'!$C179&amp;F179,'Производственный контроль'!$A:$A,0))=0,"―",INDEX('Производственный контроль'!AQ:AQ,MATCH('Протокол исследования'!$C179&amp;F179,'Производственный контроль'!$A:$A,0))),"―")</f>
        <v/>
      </c>
      <c r="I179" s="66" t="str">
        <f>IFERROR(IF(INDEX('Производственный контроль'!AP:AP,MATCH('Протокол исследования'!$C179&amp;F179,'Производственный контроль'!$A:$A,0))=0,"―",INDEX('Производственный контроль'!AP:AP,MATCH('Протокол исследования'!$C179&amp;F179,'Производственный контроль'!$A:$A,0))),"―")</f>
        <v>―</v>
      </c>
      <c r="J179" s="66" t="str">
        <f>IFERROR(IF(INDEX('Производственный контроль'!AS:AS,MATCH('Протокол исследования'!$C179&amp;F179,'Производственный контроль'!$A:$A,0))=0,"―",INDEX('Производственный контроль'!AS:AS,MATCH('Протокол исследования'!$C179&amp;F179,'Производственный контроль'!$A:$A,0))),"―")</f>
        <v/>
      </c>
      <c r="K179" s="47"/>
    </row>
    <row r="180" spans="1:11" ht="15.75" hidden="1" outlineLevel="1" x14ac:dyDescent="0.25">
      <c r="A180" s="47"/>
      <c r="B180" s="50">
        <v>110</v>
      </c>
      <c r="C180" s="67"/>
      <c r="D180" s="65" t="str">
        <f>IFERROR(IF(INDEX('Производственный контроль'!R:R,MATCH('Протокол исследования'!$C180&amp;F180,'Производственный контроль'!$A:$A,0))=0,"―",INDEX('Производственный контроль'!R:R,MATCH('Протокол исследования'!$C180&amp;F180,'Производственный контроль'!$A:$A,0))),"―")</f>
        <v>―</v>
      </c>
      <c r="E180" s="66" t="str">
        <f>IFERROR(IF(INDEX('Производственный контроль'!L:L,MATCH('Протокол исследования'!$C180&amp;F180,'Производственный контроль'!$A:$A,0))=0,"―",INDEX('Производственный контроль'!L:L,MATCH('Протокол исследования'!$C180&amp;F180,'Производственный контроль'!$A:$A,0))),"―")</f>
        <v>―</v>
      </c>
      <c r="F180" s="66"/>
      <c r="G180" s="66" t="str">
        <f>IFERROR(IF(INDEX('Производственный контроль'!AO:AO,MATCH('Протокол исследования'!$C180&amp;F180,'Производственный контроль'!$A:$A,0))=0,"―",INDEX('Производственный контроль'!AO:AO,MATCH('Протокол исследования'!$C180&amp;F180,'Производственный контроль'!$A:$A,0))),"―")</f>
        <v>―</v>
      </c>
      <c r="H180" s="66" t="str">
        <f>IFERROR(IF(INDEX('Производственный контроль'!AQ:AQ,MATCH('Протокол исследования'!$C180&amp;F180,'Производственный контроль'!$A:$A,0))=0,"―",INDEX('Производственный контроль'!AQ:AQ,MATCH('Протокол исследования'!$C180&amp;F180,'Производственный контроль'!$A:$A,0))),"―")</f>
        <v/>
      </c>
      <c r="I180" s="66" t="str">
        <f>IFERROR(IF(INDEX('Производственный контроль'!AP:AP,MATCH('Протокол исследования'!$C180&amp;F180,'Производственный контроль'!$A:$A,0))=0,"―",INDEX('Производственный контроль'!AP:AP,MATCH('Протокол исследования'!$C180&amp;F180,'Производственный контроль'!$A:$A,0))),"―")</f>
        <v>―</v>
      </c>
      <c r="J180" s="66" t="str">
        <f>IFERROR(IF(INDEX('Производственный контроль'!AS:AS,MATCH('Протокол исследования'!$C180&amp;F180,'Производственный контроль'!$A:$A,0))=0,"―",INDEX('Производственный контроль'!AS:AS,MATCH('Протокол исследования'!$C180&amp;F180,'Производственный контроль'!$A:$A,0))),"―")</f>
        <v/>
      </c>
      <c r="K180" s="47"/>
    </row>
    <row r="181" spans="1:11" ht="15.75" hidden="1" outlineLevel="1" x14ac:dyDescent="0.25">
      <c r="A181" s="47"/>
      <c r="B181" s="50">
        <v>111</v>
      </c>
      <c r="C181" s="67"/>
      <c r="D181" s="65" t="str">
        <f>IFERROR(IF(INDEX('Производственный контроль'!R:R,MATCH('Протокол исследования'!$C181&amp;F181,'Производственный контроль'!$A:$A,0))=0,"―",INDEX('Производственный контроль'!R:R,MATCH('Протокол исследования'!$C181&amp;F181,'Производственный контроль'!$A:$A,0))),"―")</f>
        <v>―</v>
      </c>
      <c r="E181" s="66" t="str">
        <f>IFERROR(IF(INDEX('Производственный контроль'!L:L,MATCH('Протокол исследования'!$C181&amp;F181,'Производственный контроль'!$A:$A,0))=0,"―",INDEX('Производственный контроль'!L:L,MATCH('Протокол исследования'!$C181&amp;F181,'Производственный контроль'!$A:$A,0))),"―")</f>
        <v>―</v>
      </c>
      <c r="F181" s="66"/>
      <c r="G181" s="66" t="str">
        <f>IFERROR(IF(INDEX('Производственный контроль'!AO:AO,MATCH('Протокол исследования'!$C181&amp;F181,'Производственный контроль'!$A:$A,0))=0,"―",INDEX('Производственный контроль'!AO:AO,MATCH('Протокол исследования'!$C181&amp;F181,'Производственный контроль'!$A:$A,0))),"―")</f>
        <v>―</v>
      </c>
      <c r="H181" s="66" t="str">
        <f>IFERROR(IF(INDEX('Производственный контроль'!AQ:AQ,MATCH('Протокол исследования'!$C181&amp;F181,'Производственный контроль'!$A:$A,0))=0,"―",INDEX('Производственный контроль'!AQ:AQ,MATCH('Протокол исследования'!$C181&amp;F181,'Производственный контроль'!$A:$A,0))),"―")</f>
        <v/>
      </c>
      <c r="I181" s="66" t="str">
        <f>IFERROR(IF(INDEX('Производственный контроль'!AP:AP,MATCH('Протокол исследования'!$C181&amp;F181,'Производственный контроль'!$A:$A,0))=0,"―",INDEX('Производственный контроль'!AP:AP,MATCH('Протокол исследования'!$C181&amp;F181,'Производственный контроль'!$A:$A,0))),"―")</f>
        <v>―</v>
      </c>
      <c r="J181" s="66" t="str">
        <f>IFERROR(IF(INDEX('Производственный контроль'!AS:AS,MATCH('Протокол исследования'!$C181&amp;F181,'Производственный контроль'!$A:$A,0))=0,"―",INDEX('Производственный контроль'!AS:AS,MATCH('Протокол исследования'!$C181&amp;F181,'Производственный контроль'!$A:$A,0))),"―")</f>
        <v/>
      </c>
      <c r="K181" s="47"/>
    </row>
    <row r="182" spans="1:11" ht="15.75" hidden="1" outlineLevel="1" x14ac:dyDescent="0.25">
      <c r="A182" s="47"/>
      <c r="B182" s="50">
        <v>112</v>
      </c>
      <c r="C182" s="67"/>
      <c r="D182" s="65" t="str">
        <f>IFERROR(IF(INDEX('Производственный контроль'!R:R,MATCH('Протокол исследования'!$C182&amp;F182,'Производственный контроль'!$A:$A,0))=0,"―",INDEX('Производственный контроль'!R:R,MATCH('Протокол исследования'!$C182&amp;F182,'Производственный контроль'!$A:$A,0))),"―")</f>
        <v>―</v>
      </c>
      <c r="E182" s="66" t="str">
        <f>IFERROR(IF(INDEX('Производственный контроль'!L:L,MATCH('Протокол исследования'!$C182&amp;F182,'Производственный контроль'!$A:$A,0))=0,"―",INDEX('Производственный контроль'!L:L,MATCH('Протокол исследования'!$C182&amp;F182,'Производственный контроль'!$A:$A,0))),"―")</f>
        <v>―</v>
      </c>
      <c r="F182" s="66"/>
      <c r="G182" s="66" t="str">
        <f>IFERROR(IF(INDEX('Производственный контроль'!AO:AO,MATCH('Протокол исследования'!$C182&amp;F182,'Производственный контроль'!$A:$A,0))=0,"―",INDEX('Производственный контроль'!AO:AO,MATCH('Протокол исследования'!$C182&amp;F182,'Производственный контроль'!$A:$A,0))),"―")</f>
        <v>―</v>
      </c>
      <c r="H182" s="66" t="str">
        <f>IFERROR(IF(INDEX('Производственный контроль'!AQ:AQ,MATCH('Протокол исследования'!$C182&amp;F182,'Производственный контроль'!$A:$A,0))=0,"―",INDEX('Производственный контроль'!AQ:AQ,MATCH('Протокол исследования'!$C182&amp;F182,'Производственный контроль'!$A:$A,0))),"―")</f>
        <v/>
      </c>
      <c r="I182" s="66" t="str">
        <f>IFERROR(IF(INDEX('Производственный контроль'!AP:AP,MATCH('Протокол исследования'!$C182&amp;F182,'Производственный контроль'!$A:$A,0))=0,"―",INDEX('Производственный контроль'!AP:AP,MATCH('Протокол исследования'!$C182&amp;F182,'Производственный контроль'!$A:$A,0))),"―")</f>
        <v>―</v>
      </c>
      <c r="J182" s="66" t="str">
        <f>IFERROR(IF(INDEX('Производственный контроль'!AS:AS,MATCH('Протокол исследования'!$C182&amp;F182,'Производственный контроль'!$A:$A,0))=0,"―",INDEX('Производственный контроль'!AS:AS,MATCH('Протокол исследования'!$C182&amp;F182,'Производственный контроль'!$A:$A,0))),"―")</f>
        <v/>
      </c>
      <c r="K182" s="47"/>
    </row>
    <row r="183" spans="1:11" ht="15.75" hidden="1" outlineLevel="1" x14ac:dyDescent="0.25">
      <c r="A183" s="47"/>
      <c r="B183" s="50">
        <v>113</v>
      </c>
      <c r="C183" s="67"/>
      <c r="D183" s="65" t="str">
        <f>IFERROR(IF(INDEX('Производственный контроль'!R:R,MATCH('Протокол исследования'!$C183&amp;F183,'Производственный контроль'!$A:$A,0))=0,"―",INDEX('Производственный контроль'!R:R,MATCH('Протокол исследования'!$C183&amp;F183,'Производственный контроль'!$A:$A,0))),"―")</f>
        <v>―</v>
      </c>
      <c r="E183" s="66" t="str">
        <f>IFERROR(IF(INDEX('Производственный контроль'!L:L,MATCH('Протокол исследования'!$C183&amp;F183,'Производственный контроль'!$A:$A,0))=0,"―",INDEX('Производственный контроль'!L:L,MATCH('Протокол исследования'!$C183&amp;F183,'Производственный контроль'!$A:$A,0))),"―")</f>
        <v>―</v>
      </c>
      <c r="F183" s="66"/>
      <c r="G183" s="66" t="str">
        <f>IFERROR(IF(INDEX('Производственный контроль'!AO:AO,MATCH('Протокол исследования'!$C183&amp;F183,'Производственный контроль'!$A:$A,0))=0,"―",INDEX('Производственный контроль'!AO:AO,MATCH('Протокол исследования'!$C183&amp;F183,'Производственный контроль'!$A:$A,0))),"―")</f>
        <v>―</v>
      </c>
      <c r="H183" s="66" t="str">
        <f>IFERROR(IF(INDEX('Производственный контроль'!AQ:AQ,MATCH('Протокол исследования'!$C183&amp;F183,'Производственный контроль'!$A:$A,0))=0,"―",INDEX('Производственный контроль'!AQ:AQ,MATCH('Протокол исследования'!$C183&amp;F183,'Производственный контроль'!$A:$A,0))),"―")</f>
        <v/>
      </c>
      <c r="I183" s="66" t="str">
        <f>IFERROR(IF(INDEX('Производственный контроль'!AP:AP,MATCH('Протокол исследования'!$C183&amp;F183,'Производственный контроль'!$A:$A,0))=0,"―",INDEX('Производственный контроль'!AP:AP,MATCH('Протокол исследования'!$C183&amp;F183,'Производственный контроль'!$A:$A,0))),"―")</f>
        <v>―</v>
      </c>
      <c r="J183" s="66" t="str">
        <f>IFERROR(IF(INDEX('Производственный контроль'!AS:AS,MATCH('Протокол исследования'!$C183&amp;F183,'Производственный контроль'!$A:$A,0))=0,"―",INDEX('Производственный контроль'!AS:AS,MATCH('Протокол исследования'!$C183&amp;F183,'Производственный контроль'!$A:$A,0))),"―")</f>
        <v/>
      </c>
      <c r="K183" s="47"/>
    </row>
    <row r="184" spans="1:11" ht="15.75" hidden="1" outlineLevel="1" x14ac:dyDescent="0.25">
      <c r="A184" s="47"/>
      <c r="B184" s="50">
        <v>114</v>
      </c>
      <c r="C184" s="67"/>
      <c r="D184" s="65" t="str">
        <f>IFERROR(IF(INDEX('Производственный контроль'!R:R,MATCH('Протокол исследования'!$C184&amp;F184,'Производственный контроль'!$A:$A,0))=0,"―",INDEX('Производственный контроль'!R:R,MATCH('Протокол исследования'!$C184&amp;F184,'Производственный контроль'!$A:$A,0))),"―")</f>
        <v>―</v>
      </c>
      <c r="E184" s="66" t="str">
        <f>IFERROR(IF(INDEX('Производственный контроль'!L:L,MATCH('Протокол исследования'!$C184&amp;F184,'Производственный контроль'!$A:$A,0))=0,"―",INDEX('Производственный контроль'!L:L,MATCH('Протокол исследования'!$C184&amp;F184,'Производственный контроль'!$A:$A,0))),"―")</f>
        <v>―</v>
      </c>
      <c r="F184" s="66"/>
      <c r="G184" s="66" t="str">
        <f>IFERROR(IF(INDEX('Производственный контроль'!AO:AO,MATCH('Протокол исследования'!$C184&amp;F184,'Производственный контроль'!$A:$A,0))=0,"―",INDEX('Производственный контроль'!AO:AO,MATCH('Протокол исследования'!$C184&amp;F184,'Производственный контроль'!$A:$A,0))),"―")</f>
        <v>―</v>
      </c>
      <c r="H184" s="66" t="str">
        <f>IFERROR(IF(INDEX('Производственный контроль'!AQ:AQ,MATCH('Протокол исследования'!$C184&amp;F184,'Производственный контроль'!$A:$A,0))=0,"―",INDEX('Производственный контроль'!AQ:AQ,MATCH('Протокол исследования'!$C184&amp;F184,'Производственный контроль'!$A:$A,0))),"―")</f>
        <v/>
      </c>
      <c r="I184" s="66" t="str">
        <f>IFERROR(IF(INDEX('Производственный контроль'!AP:AP,MATCH('Протокол исследования'!$C184&amp;F184,'Производственный контроль'!$A:$A,0))=0,"―",INDEX('Производственный контроль'!AP:AP,MATCH('Протокол исследования'!$C184&amp;F184,'Производственный контроль'!$A:$A,0))),"―")</f>
        <v>―</v>
      </c>
      <c r="J184" s="66" t="str">
        <f>IFERROR(IF(INDEX('Производственный контроль'!AS:AS,MATCH('Протокол исследования'!$C184&amp;F184,'Производственный контроль'!$A:$A,0))=0,"―",INDEX('Производственный контроль'!AS:AS,MATCH('Протокол исследования'!$C184&amp;F184,'Производственный контроль'!$A:$A,0))),"―")</f>
        <v/>
      </c>
      <c r="K184" s="47"/>
    </row>
    <row r="185" spans="1:11" ht="15.75" hidden="1" outlineLevel="1" x14ac:dyDescent="0.25">
      <c r="A185" s="47"/>
      <c r="B185" s="50">
        <v>115</v>
      </c>
      <c r="C185" s="67"/>
      <c r="D185" s="65" t="str">
        <f>IFERROR(IF(INDEX('Производственный контроль'!R:R,MATCH('Протокол исследования'!$C185&amp;F185,'Производственный контроль'!$A:$A,0))=0,"―",INDEX('Производственный контроль'!R:R,MATCH('Протокол исследования'!$C185&amp;F185,'Производственный контроль'!$A:$A,0))),"―")</f>
        <v>―</v>
      </c>
      <c r="E185" s="66" t="str">
        <f>IFERROR(IF(INDEX('Производственный контроль'!L:L,MATCH('Протокол исследования'!$C185&amp;F185,'Производственный контроль'!$A:$A,0))=0,"―",INDEX('Производственный контроль'!L:L,MATCH('Протокол исследования'!$C185&amp;F185,'Производственный контроль'!$A:$A,0))),"―")</f>
        <v>―</v>
      </c>
      <c r="F185" s="66"/>
      <c r="G185" s="66" t="str">
        <f>IFERROR(IF(INDEX('Производственный контроль'!AO:AO,MATCH('Протокол исследования'!$C185&amp;F185,'Производственный контроль'!$A:$A,0))=0,"―",INDEX('Производственный контроль'!AO:AO,MATCH('Протокол исследования'!$C185&amp;F185,'Производственный контроль'!$A:$A,0))),"―")</f>
        <v>―</v>
      </c>
      <c r="H185" s="66" t="str">
        <f>IFERROR(IF(INDEX('Производственный контроль'!AQ:AQ,MATCH('Протокол исследования'!$C185&amp;F185,'Производственный контроль'!$A:$A,0))=0,"―",INDEX('Производственный контроль'!AQ:AQ,MATCH('Протокол исследования'!$C185&amp;F185,'Производственный контроль'!$A:$A,0))),"―")</f>
        <v/>
      </c>
      <c r="I185" s="66" t="str">
        <f>IFERROR(IF(INDEX('Производственный контроль'!AP:AP,MATCH('Протокол исследования'!$C185&amp;F185,'Производственный контроль'!$A:$A,0))=0,"―",INDEX('Производственный контроль'!AP:AP,MATCH('Протокол исследования'!$C185&amp;F185,'Производственный контроль'!$A:$A,0))),"―")</f>
        <v>―</v>
      </c>
      <c r="J185" s="66" t="str">
        <f>IFERROR(IF(INDEX('Производственный контроль'!AS:AS,MATCH('Протокол исследования'!$C185&amp;F185,'Производственный контроль'!$A:$A,0))=0,"―",INDEX('Производственный контроль'!AS:AS,MATCH('Протокол исследования'!$C185&amp;F185,'Производственный контроль'!$A:$A,0))),"―")</f>
        <v/>
      </c>
      <c r="K185" s="47"/>
    </row>
    <row r="186" spans="1:11" ht="15.75" hidden="1" outlineLevel="1" x14ac:dyDescent="0.25">
      <c r="A186" s="47"/>
      <c r="B186" s="50">
        <v>116</v>
      </c>
      <c r="C186" s="67"/>
      <c r="D186" s="65" t="str">
        <f>IFERROR(IF(INDEX('Производственный контроль'!R:R,MATCH('Протокол исследования'!$C186&amp;F186,'Производственный контроль'!$A:$A,0))=0,"―",INDEX('Производственный контроль'!R:R,MATCH('Протокол исследования'!$C186&amp;F186,'Производственный контроль'!$A:$A,0))),"―")</f>
        <v>―</v>
      </c>
      <c r="E186" s="66" t="str">
        <f>IFERROR(IF(INDEX('Производственный контроль'!L:L,MATCH('Протокол исследования'!$C186&amp;F186,'Производственный контроль'!$A:$A,0))=0,"―",INDEX('Производственный контроль'!L:L,MATCH('Протокол исследования'!$C186&amp;F186,'Производственный контроль'!$A:$A,0))),"―")</f>
        <v>―</v>
      </c>
      <c r="F186" s="66"/>
      <c r="G186" s="66" t="str">
        <f>IFERROR(IF(INDEX('Производственный контроль'!AO:AO,MATCH('Протокол исследования'!$C186&amp;F186,'Производственный контроль'!$A:$A,0))=0,"―",INDEX('Производственный контроль'!AO:AO,MATCH('Протокол исследования'!$C186&amp;F186,'Производственный контроль'!$A:$A,0))),"―")</f>
        <v>―</v>
      </c>
      <c r="H186" s="66" t="str">
        <f>IFERROR(IF(INDEX('Производственный контроль'!AQ:AQ,MATCH('Протокол исследования'!$C186&amp;F186,'Производственный контроль'!$A:$A,0))=0,"―",INDEX('Производственный контроль'!AQ:AQ,MATCH('Протокол исследования'!$C186&amp;F186,'Производственный контроль'!$A:$A,0))),"―")</f>
        <v/>
      </c>
      <c r="I186" s="66" t="str">
        <f>IFERROR(IF(INDEX('Производственный контроль'!AP:AP,MATCH('Протокол исследования'!$C186&amp;F186,'Производственный контроль'!$A:$A,0))=0,"―",INDEX('Производственный контроль'!AP:AP,MATCH('Протокол исследования'!$C186&amp;F186,'Производственный контроль'!$A:$A,0))),"―")</f>
        <v>―</v>
      </c>
      <c r="J186" s="66" t="str">
        <f>IFERROR(IF(INDEX('Производственный контроль'!AS:AS,MATCH('Протокол исследования'!$C186&amp;F186,'Производственный контроль'!$A:$A,0))=0,"―",INDEX('Производственный контроль'!AS:AS,MATCH('Протокол исследования'!$C186&amp;F186,'Производственный контроль'!$A:$A,0))),"―")</f>
        <v/>
      </c>
      <c r="K186" s="47"/>
    </row>
    <row r="187" spans="1:11" ht="15.75" hidden="1" outlineLevel="1" x14ac:dyDescent="0.25">
      <c r="A187" s="47"/>
      <c r="B187" s="50">
        <v>117</v>
      </c>
      <c r="C187" s="67"/>
      <c r="D187" s="65" t="str">
        <f>IFERROR(IF(INDEX('Производственный контроль'!R:R,MATCH('Протокол исследования'!$C187&amp;F187,'Производственный контроль'!$A:$A,0))=0,"―",INDEX('Производственный контроль'!R:R,MATCH('Протокол исследования'!$C187&amp;F187,'Производственный контроль'!$A:$A,0))),"―")</f>
        <v>―</v>
      </c>
      <c r="E187" s="66" t="str">
        <f>IFERROR(IF(INDEX('Производственный контроль'!L:L,MATCH('Протокол исследования'!$C187&amp;F187,'Производственный контроль'!$A:$A,0))=0,"―",INDEX('Производственный контроль'!L:L,MATCH('Протокол исследования'!$C187&amp;F187,'Производственный контроль'!$A:$A,0))),"―")</f>
        <v>―</v>
      </c>
      <c r="F187" s="66"/>
      <c r="G187" s="66" t="str">
        <f>IFERROR(IF(INDEX('Производственный контроль'!AO:AO,MATCH('Протокол исследования'!$C187&amp;F187,'Производственный контроль'!$A:$A,0))=0,"―",INDEX('Производственный контроль'!AO:AO,MATCH('Протокол исследования'!$C187&amp;F187,'Производственный контроль'!$A:$A,0))),"―")</f>
        <v>―</v>
      </c>
      <c r="H187" s="66" t="str">
        <f>IFERROR(IF(INDEX('Производственный контроль'!AQ:AQ,MATCH('Протокол исследования'!$C187&amp;F187,'Производственный контроль'!$A:$A,0))=0,"―",INDEX('Производственный контроль'!AQ:AQ,MATCH('Протокол исследования'!$C187&amp;F187,'Производственный контроль'!$A:$A,0))),"―")</f>
        <v/>
      </c>
      <c r="I187" s="66" t="str">
        <f>IFERROR(IF(INDEX('Производственный контроль'!AP:AP,MATCH('Протокол исследования'!$C187&amp;F187,'Производственный контроль'!$A:$A,0))=0,"―",INDEX('Производственный контроль'!AP:AP,MATCH('Протокол исследования'!$C187&amp;F187,'Производственный контроль'!$A:$A,0))),"―")</f>
        <v>―</v>
      </c>
      <c r="J187" s="66" t="str">
        <f>IFERROR(IF(INDEX('Производственный контроль'!AS:AS,MATCH('Протокол исследования'!$C187&amp;F187,'Производственный контроль'!$A:$A,0))=0,"―",INDEX('Производственный контроль'!AS:AS,MATCH('Протокол исследования'!$C187&amp;F187,'Производственный контроль'!$A:$A,0))),"―")</f>
        <v/>
      </c>
      <c r="K187" s="47"/>
    </row>
    <row r="188" spans="1:11" ht="15.75" hidden="1" outlineLevel="1" x14ac:dyDescent="0.25">
      <c r="A188" s="47"/>
      <c r="B188" s="50">
        <v>118</v>
      </c>
      <c r="C188" s="67"/>
      <c r="D188" s="65" t="str">
        <f>IFERROR(IF(INDEX('Производственный контроль'!R:R,MATCH('Протокол исследования'!$C188&amp;F188,'Производственный контроль'!$A:$A,0))=0,"―",INDEX('Производственный контроль'!R:R,MATCH('Протокол исследования'!$C188&amp;F188,'Производственный контроль'!$A:$A,0))),"―")</f>
        <v>―</v>
      </c>
      <c r="E188" s="66" t="str">
        <f>IFERROR(IF(INDEX('Производственный контроль'!L:L,MATCH('Протокол исследования'!$C188&amp;F188,'Производственный контроль'!$A:$A,0))=0,"―",INDEX('Производственный контроль'!L:L,MATCH('Протокол исследования'!$C188&amp;F188,'Производственный контроль'!$A:$A,0))),"―")</f>
        <v>―</v>
      </c>
      <c r="F188" s="66"/>
      <c r="G188" s="66" t="str">
        <f>IFERROR(IF(INDEX('Производственный контроль'!AO:AO,MATCH('Протокол исследования'!$C188&amp;F188,'Производственный контроль'!$A:$A,0))=0,"―",INDEX('Производственный контроль'!AO:AO,MATCH('Протокол исследования'!$C188&amp;F188,'Производственный контроль'!$A:$A,0))),"―")</f>
        <v>―</v>
      </c>
      <c r="H188" s="66" t="str">
        <f>IFERROR(IF(INDEX('Производственный контроль'!AQ:AQ,MATCH('Протокол исследования'!$C188&amp;F188,'Производственный контроль'!$A:$A,0))=0,"―",INDEX('Производственный контроль'!AQ:AQ,MATCH('Протокол исследования'!$C188&amp;F188,'Производственный контроль'!$A:$A,0))),"―")</f>
        <v/>
      </c>
      <c r="I188" s="66" t="str">
        <f>IFERROR(IF(INDEX('Производственный контроль'!AP:AP,MATCH('Протокол исследования'!$C188&amp;F188,'Производственный контроль'!$A:$A,0))=0,"―",INDEX('Производственный контроль'!AP:AP,MATCH('Протокол исследования'!$C188&amp;F188,'Производственный контроль'!$A:$A,0))),"―")</f>
        <v>―</v>
      </c>
      <c r="J188" s="66" t="str">
        <f>IFERROR(IF(INDEX('Производственный контроль'!AS:AS,MATCH('Протокол исследования'!$C188&amp;F188,'Производственный контроль'!$A:$A,0))=0,"―",INDEX('Производственный контроль'!AS:AS,MATCH('Протокол исследования'!$C188&amp;F188,'Производственный контроль'!$A:$A,0))),"―")</f>
        <v/>
      </c>
      <c r="K188" s="47"/>
    </row>
    <row r="189" spans="1:11" ht="15.75" hidden="1" outlineLevel="1" x14ac:dyDescent="0.25">
      <c r="A189" s="47"/>
      <c r="B189" s="50">
        <v>119</v>
      </c>
      <c r="C189" s="67"/>
      <c r="D189" s="65" t="str">
        <f>IFERROR(IF(INDEX('Производственный контроль'!R:R,MATCH('Протокол исследования'!$C189&amp;F189,'Производственный контроль'!$A:$A,0))=0,"―",INDEX('Производственный контроль'!R:R,MATCH('Протокол исследования'!$C189&amp;F189,'Производственный контроль'!$A:$A,0))),"―")</f>
        <v>―</v>
      </c>
      <c r="E189" s="66" t="str">
        <f>IFERROR(IF(INDEX('Производственный контроль'!L:L,MATCH('Протокол исследования'!$C189&amp;F189,'Производственный контроль'!$A:$A,0))=0,"―",INDEX('Производственный контроль'!L:L,MATCH('Протокол исследования'!$C189&amp;F189,'Производственный контроль'!$A:$A,0))),"―")</f>
        <v>―</v>
      </c>
      <c r="F189" s="66"/>
      <c r="G189" s="66" t="str">
        <f>IFERROR(IF(INDEX('Производственный контроль'!AO:AO,MATCH('Протокол исследования'!$C189&amp;F189,'Производственный контроль'!$A:$A,0))=0,"―",INDEX('Производственный контроль'!AO:AO,MATCH('Протокол исследования'!$C189&amp;F189,'Производственный контроль'!$A:$A,0))),"―")</f>
        <v>―</v>
      </c>
      <c r="H189" s="66" t="str">
        <f>IFERROR(IF(INDEX('Производственный контроль'!AQ:AQ,MATCH('Протокол исследования'!$C189&amp;F189,'Производственный контроль'!$A:$A,0))=0,"―",INDEX('Производственный контроль'!AQ:AQ,MATCH('Протокол исследования'!$C189&amp;F189,'Производственный контроль'!$A:$A,0))),"―")</f>
        <v/>
      </c>
      <c r="I189" s="66" t="str">
        <f>IFERROR(IF(INDEX('Производственный контроль'!AP:AP,MATCH('Протокол исследования'!$C189&amp;F189,'Производственный контроль'!$A:$A,0))=0,"―",INDEX('Производственный контроль'!AP:AP,MATCH('Протокол исследования'!$C189&amp;F189,'Производственный контроль'!$A:$A,0))),"―")</f>
        <v>―</v>
      </c>
      <c r="J189" s="66" t="str">
        <f>IFERROR(IF(INDEX('Производственный контроль'!AS:AS,MATCH('Протокол исследования'!$C189&amp;F189,'Производственный контроль'!$A:$A,0))=0,"―",INDEX('Производственный контроль'!AS:AS,MATCH('Протокол исследования'!$C189&amp;F189,'Производственный контроль'!$A:$A,0))),"―")</f>
        <v/>
      </c>
      <c r="K189" s="47"/>
    </row>
    <row r="190" spans="1:11" ht="15.75" hidden="1" outlineLevel="1" x14ac:dyDescent="0.25">
      <c r="A190" s="47"/>
      <c r="B190" s="50">
        <v>120</v>
      </c>
      <c r="C190" s="67"/>
      <c r="D190" s="65" t="str">
        <f>IFERROR(IF(INDEX('Производственный контроль'!R:R,MATCH('Протокол исследования'!$C190&amp;F190,'Производственный контроль'!$A:$A,0))=0,"―",INDEX('Производственный контроль'!R:R,MATCH('Протокол исследования'!$C190&amp;F190,'Производственный контроль'!$A:$A,0))),"―")</f>
        <v>―</v>
      </c>
      <c r="E190" s="66" t="str">
        <f>IFERROR(IF(INDEX('Производственный контроль'!L:L,MATCH('Протокол исследования'!$C190&amp;F190,'Производственный контроль'!$A:$A,0))=0,"―",INDEX('Производственный контроль'!L:L,MATCH('Протокол исследования'!$C190&amp;F190,'Производственный контроль'!$A:$A,0))),"―")</f>
        <v>―</v>
      </c>
      <c r="F190" s="66"/>
      <c r="G190" s="66" t="str">
        <f>IFERROR(IF(INDEX('Производственный контроль'!AO:AO,MATCH('Протокол исследования'!$C190&amp;F190,'Производственный контроль'!$A:$A,0))=0,"―",INDEX('Производственный контроль'!AO:AO,MATCH('Протокол исследования'!$C190&amp;F190,'Производственный контроль'!$A:$A,0))),"―")</f>
        <v>―</v>
      </c>
      <c r="H190" s="66" t="str">
        <f>IFERROR(IF(INDEX('Производственный контроль'!AQ:AQ,MATCH('Протокол исследования'!$C190&amp;F190,'Производственный контроль'!$A:$A,0))=0,"―",INDEX('Производственный контроль'!AQ:AQ,MATCH('Протокол исследования'!$C190&amp;F190,'Производственный контроль'!$A:$A,0))),"―")</f>
        <v/>
      </c>
      <c r="I190" s="66" t="str">
        <f>IFERROR(IF(INDEX('Производственный контроль'!AP:AP,MATCH('Протокол исследования'!$C190&amp;F190,'Производственный контроль'!$A:$A,0))=0,"―",INDEX('Производственный контроль'!AP:AP,MATCH('Протокол исследования'!$C190&amp;F190,'Производственный контроль'!$A:$A,0))),"―")</f>
        <v>―</v>
      </c>
      <c r="J190" s="66" t="str">
        <f>IFERROR(IF(INDEX('Производственный контроль'!AS:AS,MATCH('Протокол исследования'!$C190&amp;F190,'Производственный контроль'!$A:$A,0))=0,"―",INDEX('Производственный контроль'!AS:AS,MATCH('Протокол исследования'!$C190&amp;F190,'Производственный контроль'!$A:$A,0))),"―")</f>
        <v/>
      </c>
      <c r="K190" s="47"/>
    </row>
    <row r="191" spans="1:11" ht="15.75" hidden="1" outlineLevel="1" x14ac:dyDescent="0.25">
      <c r="A191" s="47"/>
      <c r="B191" s="50">
        <v>121</v>
      </c>
      <c r="C191" s="67"/>
      <c r="D191" s="65" t="str">
        <f>IFERROR(IF(INDEX('Производственный контроль'!R:R,MATCH('Протокол исследования'!$C191&amp;F191,'Производственный контроль'!$A:$A,0))=0,"―",INDEX('Производственный контроль'!R:R,MATCH('Протокол исследования'!$C191&amp;F191,'Производственный контроль'!$A:$A,0))),"―")</f>
        <v>―</v>
      </c>
      <c r="E191" s="66" t="str">
        <f>IFERROR(IF(INDEX('Производственный контроль'!L:L,MATCH('Протокол исследования'!$C191&amp;F191,'Производственный контроль'!$A:$A,0))=0,"―",INDEX('Производственный контроль'!L:L,MATCH('Протокол исследования'!$C191&amp;F191,'Производственный контроль'!$A:$A,0))),"―")</f>
        <v>―</v>
      </c>
      <c r="F191" s="66"/>
      <c r="G191" s="66" t="str">
        <f>IFERROR(IF(INDEX('Производственный контроль'!AO:AO,MATCH('Протокол исследования'!$C191&amp;F191,'Производственный контроль'!$A:$A,0))=0,"―",INDEX('Производственный контроль'!AO:AO,MATCH('Протокол исследования'!$C191&amp;F191,'Производственный контроль'!$A:$A,0))),"―")</f>
        <v>―</v>
      </c>
      <c r="H191" s="66" t="str">
        <f>IFERROR(IF(INDEX('Производственный контроль'!AQ:AQ,MATCH('Протокол исследования'!$C191&amp;F191,'Производственный контроль'!$A:$A,0))=0,"―",INDEX('Производственный контроль'!AQ:AQ,MATCH('Протокол исследования'!$C191&amp;F191,'Производственный контроль'!$A:$A,0))),"―")</f>
        <v/>
      </c>
      <c r="I191" s="66" t="str">
        <f>IFERROR(IF(INDEX('Производственный контроль'!AP:AP,MATCH('Протокол исследования'!$C191&amp;F191,'Производственный контроль'!$A:$A,0))=0,"―",INDEX('Производственный контроль'!AP:AP,MATCH('Протокол исследования'!$C191&amp;F191,'Производственный контроль'!$A:$A,0))),"―")</f>
        <v>―</v>
      </c>
      <c r="J191" s="66" t="str">
        <f>IFERROR(IF(INDEX('Производственный контроль'!AS:AS,MATCH('Протокол исследования'!$C191&amp;F191,'Производственный контроль'!$A:$A,0))=0,"―",INDEX('Производственный контроль'!AS:AS,MATCH('Протокол исследования'!$C191&amp;F191,'Производственный контроль'!$A:$A,0))),"―")</f>
        <v/>
      </c>
      <c r="K191" s="47"/>
    </row>
    <row r="192" spans="1:11" ht="15.75" hidden="1" outlineLevel="1" x14ac:dyDescent="0.25">
      <c r="A192" s="47"/>
      <c r="B192" s="50">
        <v>122</v>
      </c>
      <c r="C192" s="67"/>
      <c r="D192" s="65" t="str">
        <f>IFERROR(IF(INDEX('Производственный контроль'!R:R,MATCH('Протокол исследования'!$C192&amp;F192,'Производственный контроль'!$A:$A,0))=0,"―",INDEX('Производственный контроль'!R:R,MATCH('Протокол исследования'!$C192&amp;F192,'Производственный контроль'!$A:$A,0))),"―")</f>
        <v>―</v>
      </c>
      <c r="E192" s="66" t="str">
        <f>IFERROR(IF(INDEX('Производственный контроль'!L:L,MATCH('Протокол исследования'!$C192&amp;F192,'Производственный контроль'!$A:$A,0))=0,"―",INDEX('Производственный контроль'!L:L,MATCH('Протокол исследования'!$C192&amp;F192,'Производственный контроль'!$A:$A,0))),"―")</f>
        <v>―</v>
      </c>
      <c r="F192" s="66"/>
      <c r="G192" s="66" t="str">
        <f>IFERROR(IF(INDEX('Производственный контроль'!AO:AO,MATCH('Протокол исследования'!$C192&amp;F192,'Производственный контроль'!$A:$A,0))=0,"―",INDEX('Производственный контроль'!AO:AO,MATCH('Протокол исследования'!$C192&amp;F192,'Производственный контроль'!$A:$A,0))),"―")</f>
        <v>―</v>
      </c>
      <c r="H192" s="66" t="str">
        <f>IFERROR(IF(INDEX('Производственный контроль'!AQ:AQ,MATCH('Протокол исследования'!$C192&amp;F192,'Производственный контроль'!$A:$A,0))=0,"―",INDEX('Производственный контроль'!AQ:AQ,MATCH('Протокол исследования'!$C192&amp;F192,'Производственный контроль'!$A:$A,0))),"―")</f>
        <v/>
      </c>
      <c r="I192" s="66" t="str">
        <f>IFERROR(IF(INDEX('Производственный контроль'!AP:AP,MATCH('Протокол исследования'!$C192&amp;F192,'Производственный контроль'!$A:$A,0))=0,"―",INDEX('Производственный контроль'!AP:AP,MATCH('Протокол исследования'!$C192&amp;F192,'Производственный контроль'!$A:$A,0))),"―")</f>
        <v>―</v>
      </c>
      <c r="J192" s="66" t="str">
        <f>IFERROR(IF(INDEX('Производственный контроль'!AS:AS,MATCH('Протокол исследования'!$C192&amp;F192,'Производственный контроль'!$A:$A,0))=0,"―",INDEX('Производственный контроль'!AS:AS,MATCH('Протокол исследования'!$C192&amp;F192,'Производственный контроль'!$A:$A,0))),"―")</f>
        <v/>
      </c>
      <c r="K192" s="47"/>
    </row>
    <row r="193" spans="1:11" ht="15.75" hidden="1" outlineLevel="1" x14ac:dyDescent="0.25">
      <c r="A193" s="47"/>
      <c r="B193" s="50">
        <v>123</v>
      </c>
      <c r="C193" s="67"/>
      <c r="D193" s="65" t="str">
        <f>IFERROR(IF(INDEX('Производственный контроль'!R:R,MATCH('Протокол исследования'!$C193&amp;F193,'Производственный контроль'!$A:$A,0))=0,"―",INDEX('Производственный контроль'!R:R,MATCH('Протокол исследования'!$C193&amp;F193,'Производственный контроль'!$A:$A,0))),"―")</f>
        <v>―</v>
      </c>
      <c r="E193" s="66" t="str">
        <f>IFERROR(IF(INDEX('Производственный контроль'!L:L,MATCH('Протокол исследования'!$C193&amp;F193,'Производственный контроль'!$A:$A,0))=0,"―",INDEX('Производственный контроль'!L:L,MATCH('Протокол исследования'!$C193&amp;F193,'Производственный контроль'!$A:$A,0))),"―")</f>
        <v>―</v>
      </c>
      <c r="F193" s="66"/>
      <c r="G193" s="66" t="str">
        <f>IFERROR(IF(INDEX('Производственный контроль'!AO:AO,MATCH('Протокол исследования'!$C193&amp;F193,'Производственный контроль'!$A:$A,0))=0,"―",INDEX('Производственный контроль'!AO:AO,MATCH('Протокол исследования'!$C193&amp;F193,'Производственный контроль'!$A:$A,0))),"―")</f>
        <v>―</v>
      </c>
      <c r="H193" s="66" t="str">
        <f>IFERROR(IF(INDEX('Производственный контроль'!AQ:AQ,MATCH('Протокол исследования'!$C193&amp;F193,'Производственный контроль'!$A:$A,0))=0,"―",INDEX('Производственный контроль'!AQ:AQ,MATCH('Протокол исследования'!$C193&amp;F193,'Производственный контроль'!$A:$A,0))),"―")</f>
        <v/>
      </c>
      <c r="I193" s="66" t="str">
        <f>IFERROR(IF(INDEX('Производственный контроль'!AP:AP,MATCH('Протокол исследования'!$C193&amp;F193,'Производственный контроль'!$A:$A,0))=0,"―",INDEX('Производственный контроль'!AP:AP,MATCH('Протокол исследования'!$C193&amp;F193,'Производственный контроль'!$A:$A,0))),"―")</f>
        <v>―</v>
      </c>
      <c r="J193" s="66" t="str">
        <f>IFERROR(IF(INDEX('Производственный контроль'!AS:AS,MATCH('Протокол исследования'!$C193&amp;F193,'Производственный контроль'!$A:$A,0))=0,"―",INDEX('Производственный контроль'!AS:AS,MATCH('Протокол исследования'!$C193&amp;F193,'Производственный контроль'!$A:$A,0))),"―")</f>
        <v/>
      </c>
      <c r="K193" s="47"/>
    </row>
    <row r="194" spans="1:11" ht="15.75" hidden="1" outlineLevel="1" x14ac:dyDescent="0.25">
      <c r="A194" s="47"/>
      <c r="B194" s="50">
        <v>124</v>
      </c>
      <c r="C194" s="67"/>
      <c r="D194" s="65" t="str">
        <f>IFERROR(IF(INDEX('Производственный контроль'!R:R,MATCH('Протокол исследования'!$C194&amp;F194,'Производственный контроль'!$A:$A,0))=0,"―",INDEX('Производственный контроль'!R:R,MATCH('Протокол исследования'!$C194&amp;F194,'Производственный контроль'!$A:$A,0))),"―")</f>
        <v>―</v>
      </c>
      <c r="E194" s="66" t="str">
        <f>IFERROR(IF(INDEX('Производственный контроль'!L:L,MATCH('Протокол исследования'!$C194&amp;F194,'Производственный контроль'!$A:$A,0))=0,"―",INDEX('Производственный контроль'!L:L,MATCH('Протокол исследования'!$C194&amp;F194,'Производственный контроль'!$A:$A,0))),"―")</f>
        <v>―</v>
      </c>
      <c r="F194" s="66"/>
      <c r="G194" s="66" t="str">
        <f>IFERROR(IF(INDEX('Производственный контроль'!AO:AO,MATCH('Протокол исследования'!$C194&amp;F194,'Производственный контроль'!$A:$A,0))=0,"―",INDEX('Производственный контроль'!AO:AO,MATCH('Протокол исследования'!$C194&amp;F194,'Производственный контроль'!$A:$A,0))),"―")</f>
        <v>―</v>
      </c>
      <c r="H194" s="66" t="str">
        <f>IFERROR(IF(INDEX('Производственный контроль'!AQ:AQ,MATCH('Протокол исследования'!$C194&amp;F194,'Производственный контроль'!$A:$A,0))=0,"―",INDEX('Производственный контроль'!AQ:AQ,MATCH('Протокол исследования'!$C194&amp;F194,'Производственный контроль'!$A:$A,0))),"―")</f>
        <v/>
      </c>
      <c r="I194" s="66" t="str">
        <f>IFERROR(IF(INDEX('Производственный контроль'!AP:AP,MATCH('Протокол исследования'!$C194&amp;F194,'Производственный контроль'!$A:$A,0))=0,"―",INDEX('Производственный контроль'!AP:AP,MATCH('Протокол исследования'!$C194&amp;F194,'Производственный контроль'!$A:$A,0))),"―")</f>
        <v>―</v>
      </c>
      <c r="J194" s="66" t="str">
        <f>IFERROR(IF(INDEX('Производственный контроль'!AS:AS,MATCH('Протокол исследования'!$C194&amp;F194,'Производственный контроль'!$A:$A,0))=0,"―",INDEX('Производственный контроль'!AS:AS,MATCH('Протокол исследования'!$C194&amp;F194,'Производственный контроль'!$A:$A,0))),"―")</f>
        <v/>
      </c>
      <c r="K194" s="47"/>
    </row>
    <row r="195" spans="1:11" ht="15.75" hidden="1" outlineLevel="1" x14ac:dyDescent="0.25">
      <c r="A195" s="47"/>
      <c r="B195" s="50">
        <v>125</v>
      </c>
      <c r="C195" s="67"/>
      <c r="D195" s="65" t="str">
        <f>IFERROR(IF(INDEX('Производственный контроль'!R:R,MATCH('Протокол исследования'!$C195&amp;F195,'Производственный контроль'!$A:$A,0))=0,"―",INDEX('Производственный контроль'!R:R,MATCH('Протокол исследования'!$C195&amp;F195,'Производственный контроль'!$A:$A,0))),"―")</f>
        <v>―</v>
      </c>
      <c r="E195" s="66" t="str">
        <f>IFERROR(IF(INDEX('Производственный контроль'!L:L,MATCH('Протокол исследования'!$C195&amp;F195,'Производственный контроль'!$A:$A,0))=0,"―",INDEX('Производственный контроль'!L:L,MATCH('Протокол исследования'!$C195&amp;F195,'Производственный контроль'!$A:$A,0))),"―")</f>
        <v>―</v>
      </c>
      <c r="F195" s="66"/>
      <c r="G195" s="66" t="str">
        <f>IFERROR(IF(INDEX('Производственный контроль'!AO:AO,MATCH('Протокол исследования'!$C195&amp;F195,'Производственный контроль'!$A:$A,0))=0,"―",INDEX('Производственный контроль'!AO:AO,MATCH('Протокол исследования'!$C195&amp;F195,'Производственный контроль'!$A:$A,0))),"―")</f>
        <v>―</v>
      </c>
      <c r="H195" s="66" t="str">
        <f>IFERROR(IF(INDEX('Производственный контроль'!AQ:AQ,MATCH('Протокол исследования'!$C195&amp;F195,'Производственный контроль'!$A:$A,0))=0,"―",INDEX('Производственный контроль'!AQ:AQ,MATCH('Протокол исследования'!$C195&amp;F195,'Производственный контроль'!$A:$A,0))),"―")</f>
        <v/>
      </c>
      <c r="I195" s="66" t="str">
        <f>IFERROR(IF(INDEX('Производственный контроль'!AP:AP,MATCH('Протокол исследования'!$C195&amp;F195,'Производственный контроль'!$A:$A,0))=0,"―",INDEX('Производственный контроль'!AP:AP,MATCH('Протокол исследования'!$C195&amp;F195,'Производственный контроль'!$A:$A,0))),"―")</f>
        <v>―</v>
      </c>
      <c r="J195" s="66" t="str">
        <f>IFERROR(IF(INDEX('Производственный контроль'!AS:AS,MATCH('Протокол исследования'!$C195&amp;F195,'Производственный контроль'!$A:$A,0))=0,"―",INDEX('Производственный контроль'!AS:AS,MATCH('Протокол исследования'!$C195&amp;F195,'Производственный контроль'!$A:$A,0))),"―")</f>
        <v/>
      </c>
      <c r="K195" s="47"/>
    </row>
    <row r="196" spans="1:11" ht="15.75" hidden="1" outlineLevel="1" x14ac:dyDescent="0.25">
      <c r="A196" s="47"/>
      <c r="B196" s="50">
        <v>126</v>
      </c>
      <c r="C196" s="67"/>
      <c r="D196" s="65" t="str">
        <f>IFERROR(IF(INDEX('Производственный контроль'!R:R,MATCH('Протокол исследования'!$C196&amp;F196,'Производственный контроль'!$A:$A,0))=0,"―",INDEX('Производственный контроль'!R:R,MATCH('Протокол исследования'!$C196&amp;F196,'Производственный контроль'!$A:$A,0))),"―")</f>
        <v>―</v>
      </c>
      <c r="E196" s="66" t="str">
        <f>IFERROR(IF(INDEX('Производственный контроль'!L:L,MATCH('Протокол исследования'!$C196&amp;F196,'Производственный контроль'!$A:$A,0))=0,"―",INDEX('Производственный контроль'!L:L,MATCH('Протокол исследования'!$C196&amp;F196,'Производственный контроль'!$A:$A,0))),"―")</f>
        <v>―</v>
      </c>
      <c r="F196" s="66"/>
      <c r="G196" s="66" t="str">
        <f>IFERROR(IF(INDEX('Производственный контроль'!AO:AO,MATCH('Протокол исследования'!$C196&amp;F196,'Производственный контроль'!$A:$A,0))=0,"―",INDEX('Производственный контроль'!AO:AO,MATCH('Протокол исследования'!$C196&amp;F196,'Производственный контроль'!$A:$A,0))),"―")</f>
        <v>―</v>
      </c>
      <c r="H196" s="66" t="str">
        <f>IFERROR(IF(INDEX('Производственный контроль'!AQ:AQ,MATCH('Протокол исследования'!$C196&amp;F196,'Производственный контроль'!$A:$A,0))=0,"―",INDEX('Производственный контроль'!AQ:AQ,MATCH('Протокол исследования'!$C196&amp;F196,'Производственный контроль'!$A:$A,0))),"―")</f>
        <v/>
      </c>
      <c r="I196" s="66" t="str">
        <f>IFERROR(IF(INDEX('Производственный контроль'!AP:AP,MATCH('Протокол исследования'!$C196&amp;F196,'Производственный контроль'!$A:$A,0))=0,"―",INDEX('Производственный контроль'!AP:AP,MATCH('Протокол исследования'!$C196&amp;F196,'Производственный контроль'!$A:$A,0))),"―")</f>
        <v>―</v>
      </c>
      <c r="J196" s="66" t="str">
        <f>IFERROR(IF(INDEX('Производственный контроль'!AS:AS,MATCH('Протокол исследования'!$C196&amp;F196,'Производственный контроль'!$A:$A,0))=0,"―",INDEX('Производственный контроль'!AS:AS,MATCH('Протокол исследования'!$C196&amp;F196,'Производственный контроль'!$A:$A,0))),"―")</f>
        <v/>
      </c>
      <c r="K196" s="47"/>
    </row>
    <row r="197" spans="1:11" ht="15.75" hidden="1" outlineLevel="1" x14ac:dyDescent="0.25">
      <c r="A197" s="47"/>
      <c r="B197" s="50">
        <v>127</v>
      </c>
      <c r="C197" s="67"/>
      <c r="D197" s="65" t="str">
        <f>IFERROR(IF(INDEX('Производственный контроль'!R:R,MATCH('Протокол исследования'!$C197&amp;F197,'Производственный контроль'!$A:$A,0))=0,"―",INDEX('Производственный контроль'!R:R,MATCH('Протокол исследования'!$C197&amp;F197,'Производственный контроль'!$A:$A,0))),"―")</f>
        <v>―</v>
      </c>
      <c r="E197" s="66" t="str">
        <f>IFERROR(IF(INDEX('Производственный контроль'!L:L,MATCH('Протокол исследования'!$C197&amp;F197,'Производственный контроль'!$A:$A,0))=0,"―",INDEX('Производственный контроль'!L:L,MATCH('Протокол исследования'!$C197&amp;F197,'Производственный контроль'!$A:$A,0))),"―")</f>
        <v>―</v>
      </c>
      <c r="F197" s="66"/>
      <c r="G197" s="66" t="str">
        <f>IFERROR(IF(INDEX('Производственный контроль'!AO:AO,MATCH('Протокол исследования'!$C197&amp;F197,'Производственный контроль'!$A:$A,0))=0,"―",INDEX('Производственный контроль'!AO:AO,MATCH('Протокол исследования'!$C197&amp;F197,'Производственный контроль'!$A:$A,0))),"―")</f>
        <v>―</v>
      </c>
      <c r="H197" s="66" t="str">
        <f>IFERROR(IF(INDEX('Производственный контроль'!AQ:AQ,MATCH('Протокол исследования'!$C197&amp;F197,'Производственный контроль'!$A:$A,0))=0,"―",INDEX('Производственный контроль'!AQ:AQ,MATCH('Протокол исследования'!$C197&amp;F197,'Производственный контроль'!$A:$A,0))),"―")</f>
        <v/>
      </c>
      <c r="I197" s="66" t="str">
        <f>IFERROR(IF(INDEX('Производственный контроль'!AP:AP,MATCH('Протокол исследования'!$C197&amp;F197,'Производственный контроль'!$A:$A,0))=0,"―",INDEX('Производственный контроль'!AP:AP,MATCH('Протокол исследования'!$C197&amp;F197,'Производственный контроль'!$A:$A,0))),"―")</f>
        <v>―</v>
      </c>
      <c r="J197" s="66" t="str">
        <f>IFERROR(IF(INDEX('Производственный контроль'!AS:AS,MATCH('Протокол исследования'!$C197&amp;F197,'Производственный контроль'!$A:$A,0))=0,"―",INDEX('Производственный контроль'!AS:AS,MATCH('Протокол исследования'!$C197&amp;F197,'Производственный контроль'!$A:$A,0))),"―")</f>
        <v/>
      </c>
      <c r="K197" s="47"/>
    </row>
    <row r="198" spans="1:11" ht="15.75" hidden="1" outlineLevel="1" x14ac:dyDescent="0.25">
      <c r="A198" s="47"/>
      <c r="B198" s="50">
        <v>128</v>
      </c>
      <c r="C198" s="67"/>
      <c r="D198" s="65" t="str">
        <f>IFERROR(IF(INDEX('Производственный контроль'!R:R,MATCH('Протокол исследования'!$C198&amp;F198,'Производственный контроль'!$A:$A,0))=0,"―",INDEX('Производственный контроль'!R:R,MATCH('Протокол исследования'!$C198&amp;F198,'Производственный контроль'!$A:$A,0))),"―")</f>
        <v>―</v>
      </c>
      <c r="E198" s="66" t="str">
        <f>IFERROR(IF(INDEX('Производственный контроль'!L:L,MATCH('Протокол исследования'!$C198&amp;F198,'Производственный контроль'!$A:$A,0))=0,"―",INDEX('Производственный контроль'!L:L,MATCH('Протокол исследования'!$C198&amp;F198,'Производственный контроль'!$A:$A,0))),"―")</f>
        <v>―</v>
      </c>
      <c r="F198" s="66"/>
      <c r="G198" s="66" t="str">
        <f>IFERROR(IF(INDEX('Производственный контроль'!AO:AO,MATCH('Протокол исследования'!$C198&amp;F198,'Производственный контроль'!$A:$A,0))=0,"―",INDEX('Производственный контроль'!AO:AO,MATCH('Протокол исследования'!$C198&amp;F198,'Производственный контроль'!$A:$A,0))),"―")</f>
        <v>―</v>
      </c>
      <c r="H198" s="66" t="str">
        <f>IFERROR(IF(INDEX('Производственный контроль'!AQ:AQ,MATCH('Протокол исследования'!$C198&amp;F198,'Производственный контроль'!$A:$A,0))=0,"―",INDEX('Производственный контроль'!AQ:AQ,MATCH('Протокол исследования'!$C198&amp;F198,'Производственный контроль'!$A:$A,0))),"―")</f>
        <v/>
      </c>
      <c r="I198" s="66" t="str">
        <f>IFERROR(IF(INDEX('Производственный контроль'!AP:AP,MATCH('Протокол исследования'!$C198&amp;F198,'Производственный контроль'!$A:$A,0))=0,"―",INDEX('Производственный контроль'!AP:AP,MATCH('Протокол исследования'!$C198&amp;F198,'Производственный контроль'!$A:$A,0))),"―")</f>
        <v>―</v>
      </c>
      <c r="J198" s="66" t="str">
        <f>IFERROR(IF(INDEX('Производственный контроль'!AS:AS,MATCH('Протокол исследования'!$C198&amp;F198,'Производственный контроль'!$A:$A,0))=0,"―",INDEX('Производственный контроль'!AS:AS,MATCH('Протокол исследования'!$C198&amp;F198,'Производственный контроль'!$A:$A,0))),"―")</f>
        <v/>
      </c>
      <c r="K198" s="47"/>
    </row>
    <row r="199" spans="1:11" ht="15.75" hidden="1" outlineLevel="1" x14ac:dyDescent="0.25">
      <c r="A199" s="47"/>
      <c r="B199" s="50">
        <v>129</v>
      </c>
      <c r="C199" s="67"/>
      <c r="D199" s="65" t="str">
        <f>IFERROR(IF(INDEX('Производственный контроль'!R:R,MATCH('Протокол исследования'!$C199&amp;F199,'Производственный контроль'!$A:$A,0))=0,"―",INDEX('Производственный контроль'!R:R,MATCH('Протокол исследования'!$C199&amp;F199,'Производственный контроль'!$A:$A,0))),"―")</f>
        <v>―</v>
      </c>
      <c r="E199" s="66" t="str">
        <f>IFERROR(IF(INDEX('Производственный контроль'!L:L,MATCH('Протокол исследования'!$C199&amp;F199,'Производственный контроль'!$A:$A,0))=0,"―",INDEX('Производственный контроль'!L:L,MATCH('Протокол исследования'!$C199&amp;F199,'Производственный контроль'!$A:$A,0))),"―")</f>
        <v>―</v>
      </c>
      <c r="F199" s="66"/>
      <c r="G199" s="66" t="str">
        <f>IFERROR(IF(INDEX('Производственный контроль'!AO:AO,MATCH('Протокол исследования'!$C199&amp;F199,'Производственный контроль'!$A:$A,0))=0,"―",INDEX('Производственный контроль'!AO:AO,MATCH('Протокол исследования'!$C199&amp;F199,'Производственный контроль'!$A:$A,0))),"―")</f>
        <v>―</v>
      </c>
      <c r="H199" s="66" t="str">
        <f>IFERROR(IF(INDEX('Производственный контроль'!AQ:AQ,MATCH('Протокол исследования'!$C199&amp;F199,'Производственный контроль'!$A:$A,0))=0,"―",INDEX('Производственный контроль'!AQ:AQ,MATCH('Протокол исследования'!$C199&amp;F199,'Производственный контроль'!$A:$A,0))),"―")</f>
        <v/>
      </c>
      <c r="I199" s="66" t="str">
        <f>IFERROR(IF(INDEX('Производственный контроль'!AP:AP,MATCH('Протокол исследования'!$C199&amp;F199,'Производственный контроль'!$A:$A,0))=0,"―",INDEX('Производственный контроль'!AP:AP,MATCH('Протокол исследования'!$C199&amp;F199,'Производственный контроль'!$A:$A,0))),"―")</f>
        <v>―</v>
      </c>
      <c r="J199" s="66" t="str">
        <f>IFERROR(IF(INDEX('Производственный контроль'!AS:AS,MATCH('Протокол исследования'!$C199&amp;F199,'Производственный контроль'!$A:$A,0))=0,"―",INDEX('Производственный контроль'!AS:AS,MATCH('Протокол исследования'!$C199&amp;F199,'Производственный контроль'!$A:$A,0))),"―")</f>
        <v/>
      </c>
      <c r="K199" s="47"/>
    </row>
    <row r="200" spans="1:11" ht="15.75" hidden="1" outlineLevel="1" x14ac:dyDescent="0.25">
      <c r="A200" s="47"/>
      <c r="B200" s="50">
        <v>130</v>
      </c>
      <c r="C200" s="67"/>
      <c r="D200" s="65" t="str">
        <f>IFERROR(IF(INDEX('Производственный контроль'!R:R,MATCH('Протокол исследования'!$C200&amp;F200,'Производственный контроль'!$A:$A,0))=0,"―",INDEX('Производственный контроль'!R:R,MATCH('Протокол исследования'!$C200&amp;F200,'Производственный контроль'!$A:$A,0))),"―")</f>
        <v>―</v>
      </c>
      <c r="E200" s="66" t="str">
        <f>IFERROR(IF(INDEX('Производственный контроль'!L:L,MATCH('Протокол исследования'!$C200&amp;F200,'Производственный контроль'!$A:$A,0))=0,"―",INDEX('Производственный контроль'!L:L,MATCH('Протокол исследования'!$C200&amp;F200,'Производственный контроль'!$A:$A,0))),"―")</f>
        <v>―</v>
      </c>
      <c r="F200" s="66"/>
      <c r="G200" s="66" t="str">
        <f>IFERROR(IF(INDEX('Производственный контроль'!AO:AO,MATCH('Протокол исследования'!$C200&amp;F200,'Производственный контроль'!$A:$A,0))=0,"―",INDEX('Производственный контроль'!AO:AO,MATCH('Протокол исследования'!$C200&amp;F200,'Производственный контроль'!$A:$A,0))),"―")</f>
        <v>―</v>
      </c>
      <c r="H200" s="66" t="str">
        <f>IFERROR(IF(INDEX('Производственный контроль'!AQ:AQ,MATCH('Протокол исследования'!$C200&amp;F200,'Производственный контроль'!$A:$A,0))=0,"―",INDEX('Производственный контроль'!AQ:AQ,MATCH('Протокол исследования'!$C200&amp;F200,'Производственный контроль'!$A:$A,0))),"―")</f>
        <v/>
      </c>
      <c r="I200" s="66" t="str">
        <f>IFERROR(IF(INDEX('Производственный контроль'!AP:AP,MATCH('Протокол исследования'!$C200&amp;F200,'Производственный контроль'!$A:$A,0))=0,"―",INDEX('Производственный контроль'!AP:AP,MATCH('Протокол исследования'!$C200&amp;F200,'Производственный контроль'!$A:$A,0))),"―")</f>
        <v>―</v>
      </c>
      <c r="J200" s="66" t="str">
        <f>IFERROR(IF(INDEX('Производственный контроль'!AS:AS,MATCH('Протокол исследования'!$C200&amp;F200,'Производственный контроль'!$A:$A,0))=0,"―",INDEX('Производственный контроль'!AS:AS,MATCH('Протокол исследования'!$C200&amp;F200,'Производственный контроль'!$A:$A,0))),"―")</f>
        <v/>
      </c>
      <c r="K200" s="47"/>
    </row>
    <row r="201" spans="1:11" ht="15.75" hidden="1" outlineLevel="1" x14ac:dyDescent="0.25">
      <c r="A201" s="47"/>
      <c r="B201" s="50">
        <v>131</v>
      </c>
      <c r="C201" s="67"/>
      <c r="D201" s="65" t="str">
        <f>IFERROR(IF(INDEX('Производственный контроль'!R:R,MATCH('Протокол исследования'!$C201&amp;F201,'Производственный контроль'!$A:$A,0))=0,"―",INDEX('Производственный контроль'!R:R,MATCH('Протокол исследования'!$C201&amp;F201,'Производственный контроль'!$A:$A,0))),"―")</f>
        <v>―</v>
      </c>
      <c r="E201" s="66" t="str">
        <f>IFERROR(IF(INDEX('Производственный контроль'!L:L,MATCH('Протокол исследования'!$C201&amp;F201,'Производственный контроль'!$A:$A,0))=0,"―",INDEX('Производственный контроль'!L:L,MATCH('Протокол исследования'!$C201&amp;F201,'Производственный контроль'!$A:$A,0))),"―")</f>
        <v>―</v>
      </c>
      <c r="F201" s="66"/>
      <c r="G201" s="66" t="str">
        <f>IFERROR(IF(INDEX('Производственный контроль'!AO:AO,MATCH('Протокол исследования'!$C201&amp;F201,'Производственный контроль'!$A:$A,0))=0,"―",INDEX('Производственный контроль'!AO:AO,MATCH('Протокол исследования'!$C201&amp;F201,'Производственный контроль'!$A:$A,0))),"―")</f>
        <v>―</v>
      </c>
      <c r="H201" s="66" t="str">
        <f>IFERROR(IF(INDEX('Производственный контроль'!AQ:AQ,MATCH('Протокол исследования'!$C201&amp;F201,'Производственный контроль'!$A:$A,0))=0,"―",INDEX('Производственный контроль'!AQ:AQ,MATCH('Протокол исследования'!$C201&amp;F201,'Производственный контроль'!$A:$A,0))),"―")</f>
        <v/>
      </c>
      <c r="I201" s="66" t="str">
        <f>IFERROR(IF(INDEX('Производственный контроль'!AP:AP,MATCH('Протокол исследования'!$C201&amp;F201,'Производственный контроль'!$A:$A,0))=0,"―",INDEX('Производственный контроль'!AP:AP,MATCH('Протокол исследования'!$C201&amp;F201,'Производственный контроль'!$A:$A,0))),"―")</f>
        <v>―</v>
      </c>
      <c r="J201" s="66" t="str">
        <f>IFERROR(IF(INDEX('Производственный контроль'!AS:AS,MATCH('Протокол исследования'!$C201&amp;F201,'Производственный контроль'!$A:$A,0))=0,"―",INDEX('Производственный контроль'!AS:AS,MATCH('Протокол исследования'!$C201&amp;F201,'Производственный контроль'!$A:$A,0))),"―")</f>
        <v/>
      </c>
      <c r="K201" s="47"/>
    </row>
    <row r="202" spans="1:11" ht="15.75" hidden="1" outlineLevel="1" x14ac:dyDescent="0.25">
      <c r="A202" s="47"/>
      <c r="B202" s="50">
        <v>132</v>
      </c>
      <c r="C202" s="67"/>
      <c r="D202" s="65" t="str">
        <f>IFERROR(IF(INDEX('Производственный контроль'!R:R,MATCH('Протокол исследования'!$C202&amp;F202,'Производственный контроль'!$A:$A,0))=0,"―",INDEX('Производственный контроль'!R:R,MATCH('Протокол исследования'!$C202&amp;F202,'Производственный контроль'!$A:$A,0))),"―")</f>
        <v>―</v>
      </c>
      <c r="E202" s="66" t="str">
        <f>IFERROR(IF(INDEX('Производственный контроль'!L:L,MATCH('Протокол исследования'!$C202&amp;F202,'Производственный контроль'!$A:$A,0))=0,"―",INDEX('Производственный контроль'!L:L,MATCH('Протокол исследования'!$C202&amp;F202,'Производственный контроль'!$A:$A,0))),"―")</f>
        <v>―</v>
      </c>
      <c r="F202" s="66"/>
      <c r="G202" s="66" t="str">
        <f>IFERROR(IF(INDEX('Производственный контроль'!AO:AO,MATCH('Протокол исследования'!$C202&amp;F202,'Производственный контроль'!$A:$A,0))=0,"―",INDEX('Производственный контроль'!AO:AO,MATCH('Протокол исследования'!$C202&amp;F202,'Производственный контроль'!$A:$A,0))),"―")</f>
        <v>―</v>
      </c>
      <c r="H202" s="66" t="str">
        <f>IFERROR(IF(INDEX('Производственный контроль'!AQ:AQ,MATCH('Протокол исследования'!$C202&amp;F202,'Производственный контроль'!$A:$A,0))=0,"―",INDEX('Производственный контроль'!AQ:AQ,MATCH('Протокол исследования'!$C202&amp;F202,'Производственный контроль'!$A:$A,0))),"―")</f>
        <v/>
      </c>
      <c r="I202" s="66" t="str">
        <f>IFERROR(IF(INDEX('Производственный контроль'!AP:AP,MATCH('Протокол исследования'!$C202&amp;F202,'Производственный контроль'!$A:$A,0))=0,"―",INDEX('Производственный контроль'!AP:AP,MATCH('Протокол исследования'!$C202&amp;F202,'Производственный контроль'!$A:$A,0))),"―")</f>
        <v>―</v>
      </c>
      <c r="J202" s="66" t="str">
        <f>IFERROR(IF(INDEX('Производственный контроль'!AS:AS,MATCH('Протокол исследования'!$C202&amp;F202,'Производственный контроль'!$A:$A,0))=0,"―",INDEX('Производственный контроль'!AS:AS,MATCH('Протокол исследования'!$C202&amp;F202,'Производственный контроль'!$A:$A,0))),"―")</f>
        <v/>
      </c>
      <c r="K202" s="47"/>
    </row>
    <row r="203" spans="1:11" ht="15.75" hidden="1" outlineLevel="1" x14ac:dyDescent="0.25">
      <c r="A203" s="47"/>
      <c r="B203" s="50">
        <v>133</v>
      </c>
      <c r="C203" s="67"/>
      <c r="D203" s="65" t="str">
        <f>IFERROR(IF(INDEX('Производственный контроль'!R:R,MATCH('Протокол исследования'!$C203&amp;F203,'Производственный контроль'!$A:$A,0))=0,"―",INDEX('Производственный контроль'!R:R,MATCH('Протокол исследования'!$C203&amp;F203,'Производственный контроль'!$A:$A,0))),"―")</f>
        <v>―</v>
      </c>
      <c r="E203" s="66" t="str">
        <f>IFERROR(IF(INDEX('Производственный контроль'!L:L,MATCH('Протокол исследования'!$C203&amp;F203,'Производственный контроль'!$A:$A,0))=0,"―",INDEX('Производственный контроль'!L:L,MATCH('Протокол исследования'!$C203&amp;F203,'Производственный контроль'!$A:$A,0))),"―")</f>
        <v>―</v>
      </c>
      <c r="F203" s="66"/>
      <c r="G203" s="66" t="str">
        <f>IFERROR(IF(INDEX('Производственный контроль'!AO:AO,MATCH('Протокол исследования'!$C203&amp;F203,'Производственный контроль'!$A:$A,0))=0,"―",INDEX('Производственный контроль'!AO:AO,MATCH('Протокол исследования'!$C203&amp;F203,'Производственный контроль'!$A:$A,0))),"―")</f>
        <v>―</v>
      </c>
      <c r="H203" s="66" t="str">
        <f>IFERROR(IF(INDEX('Производственный контроль'!AQ:AQ,MATCH('Протокол исследования'!$C203&amp;F203,'Производственный контроль'!$A:$A,0))=0,"―",INDEX('Производственный контроль'!AQ:AQ,MATCH('Протокол исследования'!$C203&amp;F203,'Производственный контроль'!$A:$A,0))),"―")</f>
        <v/>
      </c>
      <c r="I203" s="66" t="str">
        <f>IFERROR(IF(INDEX('Производственный контроль'!AP:AP,MATCH('Протокол исследования'!$C203&amp;F203,'Производственный контроль'!$A:$A,0))=0,"―",INDEX('Производственный контроль'!AP:AP,MATCH('Протокол исследования'!$C203&amp;F203,'Производственный контроль'!$A:$A,0))),"―")</f>
        <v>―</v>
      </c>
      <c r="J203" s="66" t="str">
        <f>IFERROR(IF(INDEX('Производственный контроль'!AS:AS,MATCH('Протокол исследования'!$C203&amp;F203,'Производственный контроль'!$A:$A,0))=0,"―",INDEX('Производственный контроль'!AS:AS,MATCH('Протокол исследования'!$C203&amp;F203,'Производственный контроль'!$A:$A,0))),"―")</f>
        <v/>
      </c>
      <c r="K203" s="47"/>
    </row>
    <row r="204" spans="1:11" ht="15.75" hidden="1" outlineLevel="1" x14ac:dyDescent="0.25">
      <c r="A204" s="47"/>
      <c r="B204" s="50">
        <v>134</v>
      </c>
      <c r="C204" s="67"/>
      <c r="D204" s="65" t="str">
        <f>IFERROR(IF(INDEX('Производственный контроль'!R:R,MATCH('Протокол исследования'!$C204&amp;F204,'Производственный контроль'!$A:$A,0))=0,"―",INDEX('Производственный контроль'!R:R,MATCH('Протокол исследования'!$C204&amp;F204,'Производственный контроль'!$A:$A,0))),"―")</f>
        <v>―</v>
      </c>
      <c r="E204" s="66" t="str">
        <f>IFERROR(IF(INDEX('Производственный контроль'!L:L,MATCH('Протокол исследования'!$C204&amp;F204,'Производственный контроль'!$A:$A,0))=0,"―",INDEX('Производственный контроль'!L:L,MATCH('Протокол исследования'!$C204&amp;F204,'Производственный контроль'!$A:$A,0))),"―")</f>
        <v>―</v>
      </c>
      <c r="F204" s="66"/>
      <c r="G204" s="66" t="str">
        <f>IFERROR(IF(INDEX('Производственный контроль'!AO:AO,MATCH('Протокол исследования'!$C204&amp;F204,'Производственный контроль'!$A:$A,0))=0,"―",INDEX('Производственный контроль'!AO:AO,MATCH('Протокол исследования'!$C204&amp;F204,'Производственный контроль'!$A:$A,0))),"―")</f>
        <v>―</v>
      </c>
      <c r="H204" s="66" t="str">
        <f>IFERROR(IF(INDEX('Производственный контроль'!AQ:AQ,MATCH('Протокол исследования'!$C204&amp;F204,'Производственный контроль'!$A:$A,0))=0,"―",INDEX('Производственный контроль'!AQ:AQ,MATCH('Протокол исследования'!$C204&amp;F204,'Производственный контроль'!$A:$A,0))),"―")</f>
        <v/>
      </c>
      <c r="I204" s="66" t="str">
        <f>IFERROR(IF(INDEX('Производственный контроль'!AP:AP,MATCH('Протокол исследования'!$C204&amp;F204,'Производственный контроль'!$A:$A,0))=0,"―",INDEX('Производственный контроль'!AP:AP,MATCH('Протокол исследования'!$C204&amp;F204,'Производственный контроль'!$A:$A,0))),"―")</f>
        <v>―</v>
      </c>
      <c r="J204" s="66" t="str">
        <f>IFERROR(IF(INDEX('Производственный контроль'!AS:AS,MATCH('Протокол исследования'!$C204&amp;F204,'Производственный контроль'!$A:$A,0))=0,"―",INDEX('Производственный контроль'!AS:AS,MATCH('Протокол исследования'!$C204&amp;F204,'Производственный контроль'!$A:$A,0))),"―")</f>
        <v/>
      </c>
      <c r="K204" s="47"/>
    </row>
    <row r="205" spans="1:11" ht="15.75" hidden="1" outlineLevel="1" x14ac:dyDescent="0.25">
      <c r="A205" s="47"/>
      <c r="B205" s="50">
        <v>135</v>
      </c>
      <c r="C205" s="67"/>
      <c r="D205" s="65" t="str">
        <f>IFERROR(IF(INDEX('Производственный контроль'!R:R,MATCH('Протокол исследования'!$C205&amp;F205,'Производственный контроль'!$A:$A,0))=0,"―",INDEX('Производственный контроль'!R:R,MATCH('Протокол исследования'!$C205&amp;F205,'Производственный контроль'!$A:$A,0))),"―")</f>
        <v>―</v>
      </c>
      <c r="E205" s="66" t="str">
        <f>IFERROR(IF(INDEX('Производственный контроль'!L:L,MATCH('Протокол исследования'!$C205&amp;F205,'Производственный контроль'!$A:$A,0))=0,"―",INDEX('Производственный контроль'!L:L,MATCH('Протокол исследования'!$C205&amp;F205,'Производственный контроль'!$A:$A,0))),"―")</f>
        <v>―</v>
      </c>
      <c r="F205" s="66"/>
      <c r="G205" s="66" t="str">
        <f>IFERROR(IF(INDEX('Производственный контроль'!AO:AO,MATCH('Протокол исследования'!$C205&amp;F205,'Производственный контроль'!$A:$A,0))=0,"―",INDEX('Производственный контроль'!AO:AO,MATCH('Протокол исследования'!$C205&amp;F205,'Производственный контроль'!$A:$A,0))),"―")</f>
        <v>―</v>
      </c>
      <c r="H205" s="66" t="str">
        <f>IFERROR(IF(INDEX('Производственный контроль'!AQ:AQ,MATCH('Протокол исследования'!$C205&amp;F205,'Производственный контроль'!$A:$A,0))=0,"―",INDEX('Производственный контроль'!AQ:AQ,MATCH('Протокол исследования'!$C205&amp;F205,'Производственный контроль'!$A:$A,0))),"―")</f>
        <v/>
      </c>
      <c r="I205" s="66" t="str">
        <f>IFERROR(IF(INDEX('Производственный контроль'!AP:AP,MATCH('Протокол исследования'!$C205&amp;F205,'Производственный контроль'!$A:$A,0))=0,"―",INDEX('Производственный контроль'!AP:AP,MATCH('Протокол исследования'!$C205&amp;F205,'Производственный контроль'!$A:$A,0))),"―")</f>
        <v>―</v>
      </c>
      <c r="J205" s="66" t="str">
        <f>IFERROR(IF(INDEX('Производственный контроль'!AS:AS,MATCH('Протокол исследования'!$C205&amp;F205,'Производственный контроль'!$A:$A,0))=0,"―",INDEX('Производственный контроль'!AS:AS,MATCH('Протокол исследования'!$C205&amp;F205,'Производственный контроль'!$A:$A,0))),"―")</f>
        <v/>
      </c>
      <c r="K205" s="47"/>
    </row>
    <row r="206" spans="1:11" ht="15.75" hidden="1" outlineLevel="1" x14ac:dyDescent="0.25">
      <c r="A206" s="47"/>
      <c r="B206" s="50">
        <v>136</v>
      </c>
      <c r="C206" s="67"/>
      <c r="D206" s="65" t="str">
        <f>IFERROR(IF(INDEX('Производственный контроль'!R:R,MATCH('Протокол исследования'!$C206&amp;F206,'Производственный контроль'!$A:$A,0))=0,"―",INDEX('Производственный контроль'!R:R,MATCH('Протокол исследования'!$C206&amp;F206,'Производственный контроль'!$A:$A,0))),"―")</f>
        <v>―</v>
      </c>
      <c r="E206" s="66" t="str">
        <f>IFERROR(IF(INDEX('Производственный контроль'!L:L,MATCH('Протокол исследования'!$C206&amp;F206,'Производственный контроль'!$A:$A,0))=0,"―",INDEX('Производственный контроль'!L:L,MATCH('Протокол исследования'!$C206&amp;F206,'Производственный контроль'!$A:$A,0))),"―")</f>
        <v>―</v>
      </c>
      <c r="F206" s="66"/>
      <c r="G206" s="66" t="str">
        <f>IFERROR(IF(INDEX('Производственный контроль'!AO:AO,MATCH('Протокол исследования'!$C206&amp;F206,'Производственный контроль'!$A:$A,0))=0,"―",INDEX('Производственный контроль'!AO:AO,MATCH('Протокол исследования'!$C206&amp;F206,'Производственный контроль'!$A:$A,0))),"―")</f>
        <v>―</v>
      </c>
      <c r="H206" s="66" t="str">
        <f>IFERROR(IF(INDEX('Производственный контроль'!AQ:AQ,MATCH('Протокол исследования'!$C206&amp;F206,'Производственный контроль'!$A:$A,0))=0,"―",INDEX('Производственный контроль'!AQ:AQ,MATCH('Протокол исследования'!$C206&amp;F206,'Производственный контроль'!$A:$A,0))),"―")</f>
        <v/>
      </c>
      <c r="I206" s="66" t="str">
        <f>IFERROR(IF(INDEX('Производственный контроль'!AP:AP,MATCH('Протокол исследования'!$C206&amp;F206,'Производственный контроль'!$A:$A,0))=0,"―",INDEX('Производственный контроль'!AP:AP,MATCH('Протокол исследования'!$C206&amp;F206,'Производственный контроль'!$A:$A,0))),"―")</f>
        <v>―</v>
      </c>
      <c r="J206" s="66" t="str">
        <f>IFERROR(IF(INDEX('Производственный контроль'!AS:AS,MATCH('Протокол исследования'!$C206&amp;F206,'Производственный контроль'!$A:$A,0))=0,"―",INDEX('Производственный контроль'!AS:AS,MATCH('Протокол исследования'!$C206&amp;F206,'Производственный контроль'!$A:$A,0))),"―")</f>
        <v/>
      </c>
      <c r="K206" s="47"/>
    </row>
    <row r="207" spans="1:11" ht="15.75" hidden="1" outlineLevel="1" x14ac:dyDescent="0.25">
      <c r="A207" s="47"/>
      <c r="B207" s="50">
        <v>137</v>
      </c>
      <c r="C207" s="67"/>
      <c r="D207" s="65" t="str">
        <f>IFERROR(IF(INDEX('Производственный контроль'!R:R,MATCH('Протокол исследования'!$C207&amp;F207,'Производственный контроль'!$A:$A,0))=0,"―",INDEX('Производственный контроль'!R:R,MATCH('Протокол исследования'!$C207&amp;F207,'Производственный контроль'!$A:$A,0))),"―")</f>
        <v>―</v>
      </c>
      <c r="E207" s="66" t="str">
        <f>IFERROR(IF(INDEX('Производственный контроль'!L:L,MATCH('Протокол исследования'!$C207&amp;F207,'Производственный контроль'!$A:$A,0))=0,"―",INDEX('Производственный контроль'!L:L,MATCH('Протокол исследования'!$C207&amp;F207,'Производственный контроль'!$A:$A,0))),"―")</f>
        <v>―</v>
      </c>
      <c r="F207" s="66"/>
      <c r="G207" s="66" t="str">
        <f>IFERROR(IF(INDEX('Производственный контроль'!AO:AO,MATCH('Протокол исследования'!$C207&amp;F207,'Производственный контроль'!$A:$A,0))=0,"―",INDEX('Производственный контроль'!AO:AO,MATCH('Протокол исследования'!$C207&amp;F207,'Производственный контроль'!$A:$A,0))),"―")</f>
        <v>―</v>
      </c>
      <c r="H207" s="66" t="str">
        <f>IFERROR(IF(INDEX('Производственный контроль'!AQ:AQ,MATCH('Протокол исследования'!$C207&amp;F207,'Производственный контроль'!$A:$A,0))=0,"―",INDEX('Производственный контроль'!AQ:AQ,MATCH('Протокол исследования'!$C207&amp;F207,'Производственный контроль'!$A:$A,0))),"―")</f>
        <v/>
      </c>
      <c r="I207" s="66" t="str">
        <f>IFERROR(IF(INDEX('Производственный контроль'!AP:AP,MATCH('Протокол исследования'!$C207&amp;F207,'Производственный контроль'!$A:$A,0))=0,"―",INDEX('Производственный контроль'!AP:AP,MATCH('Протокол исследования'!$C207&amp;F207,'Производственный контроль'!$A:$A,0))),"―")</f>
        <v>―</v>
      </c>
      <c r="J207" s="66" t="str">
        <f>IFERROR(IF(INDEX('Производственный контроль'!AS:AS,MATCH('Протокол исследования'!$C207&amp;F207,'Производственный контроль'!$A:$A,0))=0,"―",INDEX('Производственный контроль'!AS:AS,MATCH('Протокол исследования'!$C207&amp;F207,'Производственный контроль'!$A:$A,0))),"―")</f>
        <v/>
      </c>
      <c r="K207" s="47"/>
    </row>
    <row r="208" spans="1:11" ht="15.75" hidden="1" outlineLevel="1" x14ac:dyDescent="0.25">
      <c r="A208" s="47"/>
      <c r="B208" s="50">
        <v>138</v>
      </c>
      <c r="C208" s="67"/>
      <c r="D208" s="65" t="str">
        <f>IFERROR(IF(INDEX('Производственный контроль'!R:R,MATCH('Протокол исследования'!$C208&amp;F208,'Производственный контроль'!$A:$A,0))=0,"―",INDEX('Производственный контроль'!R:R,MATCH('Протокол исследования'!$C208&amp;F208,'Производственный контроль'!$A:$A,0))),"―")</f>
        <v>―</v>
      </c>
      <c r="E208" s="66" t="str">
        <f>IFERROR(IF(INDEX('Производственный контроль'!L:L,MATCH('Протокол исследования'!$C208&amp;F208,'Производственный контроль'!$A:$A,0))=0,"―",INDEX('Производственный контроль'!L:L,MATCH('Протокол исследования'!$C208&amp;F208,'Производственный контроль'!$A:$A,0))),"―")</f>
        <v>―</v>
      </c>
      <c r="F208" s="66"/>
      <c r="G208" s="66" t="str">
        <f>IFERROR(IF(INDEX('Производственный контроль'!AO:AO,MATCH('Протокол исследования'!$C208&amp;F208,'Производственный контроль'!$A:$A,0))=0,"―",INDEX('Производственный контроль'!AO:AO,MATCH('Протокол исследования'!$C208&amp;F208,'Производственный контроль'!$A:$A,0))),"―")</f>
        <v>―</v>
      </c>
      <c r="H208" s="66" t="str">
        <f>IFERROR(IF(INDEX('Производственный контроль'!AQ:AQ,MATCH('Протокол исследования'!$C208&amp;F208,'Производственный контроль'!$A:$A,0))=0,"―",INDEX('Производственный контроль'!AQ:AQ,MATCH('Протокол исследования'!$C208&amp;F208,'Производственный контроль'!$A:$A,0))),"―")</f>
        <v/>
      </c>
      <c r="I208" s="66" t="str">
        <f>IFERROR(IF(INDEX('Производственный контроль'!AP:AP,MATCH('Протокол исследования'!$C208&amp;F208,'Производственный контроль'!$A:$A,0))=0,"―",INDEX('Производственный контроль'!AP:AP,MATCH('Протокол исследования'!$C208&amp;F208,'Производственный контроль'!$A:$A,0))),"―")</f>
        <v>―</v>
      </c>
      <c r="J208" s="66" t="str">
        <f>IFERROR(IF(INDEX('Производственный контроль'!AS:AS,MATCH('Протокол исследования'!$C208&amp;F208,'Производственный контроль'!$A:$A,0))=0,"―",INDEX('Производственный контроль'!AS:AS,MATCH('Протокол исследования'!$C208&amp;F208,'Производственный контроль'!$A:$A,0))),"―")</f>
        <v/>
      </c>
      <c r="K208" s="47"/>
    </row>
    <row r="209" spans="1:11" ht="15.75" hidden="1" outlineLevel="1" x14ac:dyDescent="0.25">
      <c r="A209" s="47"/>
      <c r="B209" s="50">
        <v>139</v>
      </c>
      <c r="C209" s="67"/>
      <c r="D209" s="65" t="str">
        <f>IFERROR(IF(INDEX('Производственный контроль'!R:R,MATCH('Протокол исследования'!$C209&amp;F209,'Производственный контроль'!$A:$A,0))=0,"―",INDEX('Производственный контроль'!R:R,MATCH('Протокол исследования'!$C209&amp;F209,'Производственный контроль'!$A:$A,0))),"―")</f>
        <v>―</v>
      </c>
      <c r="E209" s="66" t="str">
        <f>IFERROR(IF(INDEX('Производственный контроль'!L:L,MATCH('Протокол исследования'!$C209&amp;F209,'Производственный контроль'!$A:$A,0))=0,"―",INDEX('Производственный контроль'!L:L,MATCH('Протокол исследования'!$C209&amp;F209,'Производственный контроль'!$A:$A,0))),"―")</f>
        <v>―</v>
      </c>
      <c r="F209" s="66"/>
      <c r="G209" s="66" t="str">
        <f>IFERROR(IF(INDEX('Производственный контроль'!AO:AO,MATCH('Протокол исследования'!$C209&amp;F209,'Производственный контроль'!$A:$A,0))=0,"―",INDEX('Производственный контроль'!AO:AO,MATCH('Протокол исследования'!$C209&amp;F209,'Производственный контроль'!$A:$A,0))),"―")</f>
        <v>―</v>
      </c>
      <c r="H209" s="66" t="str">
        <f>IFERROR(IF(INDEX('Производственный контроль'!AQ:AQ,MATCH('Протокол исследования'!$C209&amp;F209,'Производственный контроль'!$A:$A,0))=0,"―",INDEX('Производственный контроль'!AQ:AQ,MATCH('Протокол исследования'!$C209&amp;F209,'Производственный контроль'!$A:$A,0))),"―")</f>
        <v/>
      </c>
      <c r="I209" s="66" t="str">
        <f>IFERROR(IF(INDEX('Производственный контроль'!AP:AP,MATCH('Протокол исследования'!$C209&amp;F209,'Производственный контроль'!$A:$A,0))=0,"―",INDEX('Производственный контроль'!AP:AP,MATCH('Протокол исследования'!$C209&amp;F209,'Производственный контроль'!$A:$A,0))),"―")</f>
        <v>―</v>
      </c>
      <c r="J209" s="66" t="str">
        <f>IFERROR(IF(INDEX('Производственный контроль'!AS:AS,MATCH('Протокол исследования'!$C209&amp;F209,'Производственный контроль'!$A:$A,0))=0,"―",INDEX('Производственный контроль'!AS:AS,MATCH('Протокол исследования'!$C209&amp;F209,'Производственный контроль'!$A:$A,0))),"―")</f>
        <v/>
      </c>
      <c r="K209" s="47"/>
    </row>
    <row r="210" spans="1:11" ht="15.75" hidden="1" outlineLevel="1" x14ac:dyDescent="0.25">
      <c r="A210" s="47"/>
      <c r="B210" s="50">
        <v>140</v>
      </c>
      <c r="C210" s="67"/>
      <c r="D210" s="65" t="str">
        <f>IFERROR(IF(INDEX('Производственный контроль'!R:R,MATCH('Протокол исследования'!$C210&amp;F210,'Производственный контроль'!$A:$A,0))=0,"―",INDEX('Производственный контроль'!R:R,MATCH('Протокол исследования'!$C210&amp;F210,'Производственный контроль'!$A:$A,0))),"―")</f>
        <v>―</v>
      </c>
      <c r="E210" s="66" t="str">
        <f>IFERROR(IF(INDEX('Производственный контроль'!L:L,MATCH('Протокол исследования'!$C210&amp;F210,'Производственный контроль'!$A:$A,0))=0,"―",INDEX('Производственный контроль'!L:L,MATCH('Протокол исследования'!$C210&amp;F210,'Производственный контроль'!$A:$A,0))),"―")</f>
        <v>―</v>
      </c>
      <c r="F210" s="66"/>
      <c r="G210" s="66" t="str">
        <f>IFERROR(IF(INDEX('Производственный контроль'!AO:AO,MATCH('Протокол исследования'!$C210&amp;F210,'Производственный контроль'!$A:$A,0))=0,"―",INDEX('Производственный контроль'!AO:AO,MATCH('Протокол исследования'!$C210&amp;F210,'Производственный контроль'!$A:$A,0))),"―")</f>
        <v>―</v>
      </c>
      <c r="H210" s="66" t="str">
        <f>IFERROR(IF(INDEX('Производственный контроль'!AQ:AQ,MATCH('Протокол исследования'!$C210&amp;F210,'Производственный контроль'!$A:$A,0))=0,"―",INDEX('Производственный контроль'!AQ:AQ,MATCH('Протокол исследования'!$C210&amp;F210,'Производственный контроль'!$A:$A,0))),"―")</f>
        <v/>
      </c>
      <c r="I210" s="66" t="str">
        <f>IFERROR(IF(INDEX('Производственный контроль'!AP:AP,MATCH('Протокол исследования'!$C210&amp;F210,'Производственный контроль'!$A:$A,0))=0,"―",INDEX('Производственный контроль'!AP:AP,MATCH('Протокол исследования'!$C210&amp;F210,'Производственный контроль'!$A:$A,0))),"―")</f>
        <v>―</v>
      </c>
      <c r="J210" s="66" t="str">
        <f>IFERROR(IF(INDEX('Производственный контроль'!AS:AS,MATCH('Протокол исследования'!$C210&amp;F210,'Производственный контроль'!$A:$A,0))=0,"―",INDEX('Производственный контроль'!AS:AS,MATCH('Протокол исследования'!$C210&amp;F210,'Производственный контроль'!$A:$A,0))),"―")</f>
        <v/>
      </c>
      <c r="K210" s="47"/>
    </row>
    <row r="211" spans="1:11" ht="15.75" hidden="1" outlineLevel="1" x14ac:dyDescent="0.25">
      <c r="A211" s="47"/>
      <c r="B211" s="50">
        <v>141</v>
      </c>
      <c r="C211" s="67"/>
      <c r="D211" s="65" t="str">
        <f>IFERROR(IF(INDEX('Производственный контроль'!R:R,MATCH('Протокол исследования'!$C211&amp;F211,'Производственный контроль'!$A:$A,0))=0,"―",INDEX('Производственный контроль'!R:R,MATCH('Протокол исследования'!$C211&amp;F211,'Производственный контроль'!$A:$A,0))),"―")</f>
        <v>―</v>
      </c>
      <c r="E211" s="66" t="str">
        <f>IFERROR(IF(INDEX('Производственный контроль'!L:L,MATCH('Протокол исследования'!$C211&amp;F211,'Производственный контроль'!$A:$A,0))=0,"―",INDEX('Производственный контроль'!L:L,MATCH('Протокол исследования'!$C211&amp;F211,'Производственный контроль'!$A:$A,0))),"―")</f>
        <v>―</v>
      </c>
      <c r="F211" s="66"/>
      <c r="G211" s="66" t="str">
        <f>IFERROR(IF(INDEX('Производственный контроль'!AO:AO,MATCH('Протокол исследования'!$C211&amp;F211,'Производственный контроль'!$A:$A,0))=0,"―",INDEX('Производственный контроль'!AO:AO,MATCH('Протокол исследования'!$C211&amp;F211,'Производственный контроль'!$A:$A,0))),"―")</f>
        <v>―</v>
      </c>
      <c r="H211" s="66" t="str">
        <f>IFERROR(IF(INDEX('Производственный контроль'!AQ:AQ,MATCH('Протокол исследования'!$C211&amp;F211,'Производственный контроль'!$A:$A,0))=0,"―",INDEX('Производственный контроль'!AQ:AQ,MATCH('Протокол исследования'!$C211&amp;F211,'Производственный контроль'!$A:$A,0))),"―")</f>
        <v/>
      </c>
      <c r="I211" s="66" t="str">
        <f>IFERROR(IF(INDEX('Производственный контроль'!AP:AP,MATCH('Протокол исследования'!$C211&amp;F211,'Производственный контроль'!$A:$A,0))=0,"―",INDEX('Производственный контроль'!AP:AP,MATCH('Протокол исследования'!$C211&amp;F211,'Производственный контроль'!$A:$A,0))),"―")</f>
        <v>―</v>
      </c>
      <c r="J211" s="66" t="str">
        <f>IFERROR(IF(INDEX('Производственный контроль'!AS:AS,MATCH('Протокол исследования'!$C211&amp;F211,'Производственный контроль'!$A:$A,0))=0,"―",INDEX('Производственный контроль'!AS:AS,MATCH('Протокол исследования'!$C211&amp;F211,'Производственный контроль'!$A:$A,0))),"―")</f>
        <v/>
      </c>
      <c r="K211" s="47"/>
    </row>
    <row r="212" spans="1:11" ht="15.75" hidden="1" outlineLevel="1" x14ac:dyDescent="0.25">
      <c r="A212" s="47"/>
      <c r="B212" s="50">
        <v>142</v>
      </c>
      <c r="C212" s="67"/>
      <c r="D212" s="65" t="str">
        <f>IFERROR(IF(INDEX('Производственный контроль'!R:R,MATCH('Протокол исследования'!$C212&amp;F212,'Производственный контроль'!$A:$A,0))=0,"―",INDEX('Производственный контроль'!R:R,MATCH('Протокол исследования'!$C212&amp;F212,'Производственный контроль'!$A:$A,0))),"―")</f>
        <v>―</v>
      </c>
      <c r="E212" s="66" t="str">
        <f>IFERROR(IF(INDEX('Производственный контроль'!L:L,MATCH('Протокол исследования'!$C212&amp;F212,'Производственный контроль'!$A:$A,0))=0,"―",INDEX('Производственный контроль'!L:L,MATCH('Протокол исследования'!$C212&amp;F212,'Производственный контроль'!$A:$A,0))),"―")</f>
        <v>―</v>
      </c>
      <c r="F212" s="66"/>
      <c r="G212" s="66" t="str">
        <f>IFERROR(IF(INDEX('Производственный контроль'!AO:AO,MATCH('Протокол исследования'!$C212&amp;F212,'Производственный контроль'!$A:$A,0))=0,"―",INDEX('Производственный контроль'!AO:AO,MATCH('Протокол исследования'!$C212&amp;F212,'Производственный контроль'!$A:$A,0))),"―")</f>
        <v>―</v>
      </c>
      <c r="H212" s="66" t="str">
        <f>IFERROR(IF(INDEX('Производственный контроль'!AQ:AQ,MATCH('Протокол исследования'!$C212&amp;F212,'Производственный контроль'!$A:$A,0))=0,"―",INDEX('Производственный контроль'!AQ:AQ,MATCH('Протокол исследования'!$C212&amp;F212,'Производственный контроль'!$A:$A,0))),"―")</f>
        <v/>
      </c>
      <c r="I212" s="66" t="str">
        <f>IFERROR(IF(INDEX('Производственный контроль'!AP:AP,MATCH('Протокол исследования'!$C212&amp;F212,'Производственный контроль'!$A:$A,0))=0,"―",INDEX('Производственный контроль'!AP:AP,MATCH('Протокол исследования'!$C212&amp;F212,'Производственный контроль'!$A:$A,0))),"―")</f>
        <v>―</v>
      </c>
      <c r="J212" s="66" t="str">
        <f>IFERROR(IF(INDEX('Производственный контроль'!AS:AS,MATCH('Протокол исследования'!$C212&amp;F212,'Производственный контроль'!$A:$A,0))=0,"―",INDEX('Производственный контроль'!AS:AS,MATCH('Протокол исследования'!$C212&amp;F212,'Производственный контроль'!$A:$A,0))),"―")</f>
        <v/>
      </c>
      <c r="K212" s="47"/>
    </row>
    <row r="213" spans="1:11" ht="15.75" hidden="1" outlineLevel="1" x14ac:dyDescent="0.25">
      <c r="A213" s="47"/>
      <c r="B213" s="50">
        <v>143</v>
      </c>
      <c r="C213" s="67"/>
      <c r="D213" s="65" t="str">
        <f>IFERROR(IF(INDEX('Производственный контроль'!R:R,MATCH('Протокол исследования'!$C213&amp;F213,'Производственный контроль'!$A:$A,0))=0,"―",INDEX('Производственный контроль'!R:R,MATCH('Протокол исследования'!$C213&amp;F213,'Производственный контроль'!$A:$A,0))),"―")</f>
        <v>―</v>
      </c>
      <c r="E213" s="66" t="str">
        <f>IFERROR(IF(INDEX('Производственный контроль'!L:L,MATCH('Протокол исследования'!$C213&amp;F213,'Производственный контроль'!$A:$A,0))=0,"―",INDEX('Производственный контроль'!L:L,MATCH('Протокол исследования'!$C213&amp;F213,'Производственный контроль'!$A:$A,0))),"―")</f>
        <v>―</v>
      </c>
      <c r="F213" s="66"/>
      <c r="G213" s="66" t="str">
        <f>IFERROR(IF(INDEX('Производственный контроль'!AO:AO,MATCH('Протокол исследования'!$C213&amp;F213,'Производственный контроль'!$A:$A,0))=0,"―",INDEX('Производственный контроль'!AO:AO,MATCH('Протокол исследования'!$C213&amp;F213,'Производственный контроль'!$A:$A,0))),"―")</f>
        <v>―</v>
      </c>
      <c r="H213" s="66" t="str">
        <f>IFERROR(IF(INDEX('Производственный контроль'!AQ:AQ,MATCH('Протокол исследования'!$C213&amp;F213,'Производственный контроль'!$A:$A,0))=0,"―",INDEX('Производственный контроль'!AQ:AQ,MATCH('Протокол исследования'!$C213&amp;F213,'Производственный контроль'!$A:$A,0))),"―")</f>
        <v/>
      </c>
      <c r="I213" s="66" t="str">
        <f>IFERROR(IF(INDEX('Производственный контроль'!AP:AP,MATCH('Протокол исследования'!$C213&amp;F213,'Производственный контроль'!$A:$A,0))=0,"―",INDEX('Производственный контроль'!AP:AP,MATCH('Протокол исследования'!$C213&amp;F213,'Производственный контроль'!$A:$A,0))),"―")</f>
        <v>―</v>
      </c>
      <c r="J213" s="66" t="str">
        <f>IFERROR(IF(INDEX('Производственный контроль'!AS:AS,MATCH('Протокол исследования'!$C213&amp;F213,'Производственный контроль'!$A:$A,0))=0,"―",INDEX('Производственный контроль'!AS:AS,MATCH('Протокол исследования'!$C213&amp;F213,'Производственный контроль'!$A:$A,0))),"―")</f>
        <v/>
      </c>
      <c r="K213" s="47"/>
    </row>
    <row r="214" spans="1:11" ht="15.75" hidden="1" outlineLevel="1" x14ac:dyDescent="0.25">
      <c r="A214" s="47"/>
      <c r="B214" s="50">
        <v>144</v>
      </c>
      <c r="C214" s="67"/>
      <c r="D214" s="65" t="str">
        <f>IFERROR(IF(INDEX('Производственный контроль'!R:R,MATCH('Протокол исследования'!$C214&amp;F214,'Производственный контроль'!$A:$A,0))=0,"―",INDEX('Производственный контроль'!R:R,MATCH('Протокол исследования'!$C214&amp;F214,'Производственный контроль'!$A:$A,0))),"―")</f>
        <v>―</v>
      </c>
      <c r="E214" s="66" t="str">
        <f>IFERROR(IF(INDEX('Производственный контроль'!L:L,MATCH('Протокол исследования'!$C214&amp;F214,'Производственный контроль'!$A:$A,0))=0,"―",INDEX('Производственный контроль'!L:L,MATCH('Протокол исследования'!$C214&amp;F214,'Производственный контроль'!$A:$A,0))),"―")</f>
        <v>―</v>
      </c>
      <c r="F214" s="66"/>
      <c r="G214" s="66" t="str">
        <f>IFERROR(IF(INDEX('Производственный контроль'!AO:AO,MATCH('Протокол исследования'!$C214&amp;F214,'Производственный контроль'!$A:$A,0))=0,"―",INDEX('Производственный контроль'!AO:AO,MATCH('Протокол исследования'!$C214&amp;F214,'Производственный контроль'!$A:$A,0))),"―")</f>
        <v>―</v>
      </c>
      <c r="H214" s="66" t="str">
        <f>IFERROR(IF(INDEX('Производственный контроль'!AQ:AQ,MATCH('Протокол исследования'!$C214&amp;F214,'Производственный контроль'!$A:$A,0))=0,"―",INDEX('Производственный контроль'!AQ:AQ,MATCH('Протокол исследования'!$C214&amp;F214,'Производственный контроль'!$A:$A,0))),"―")</f>
        <v/>
      </c>
      <c r="I214" s="66" t="str">
        <f>IFERROR(IF(INDEX('Производственный контроль'!AP:AP,MATCH('Протокол исследования'!$C214&amp;F214,'Производственный контроль'!$A:$A,0))=0,"―",INDEX('Производственный контроль'!AP:AP,MATCH('Протокол исследования'!$C214&amp;F214,'Производственный контроль'!$A:$A,0))),"―")</f>
        <v>―</v>
      </c>
      <c r="J214" s="66" t="str">
        <f>IFERROR(IF(INDEX('Производственный контроль'!AS:AS,MATCH('Протокол исследования'!$C214&amp;F214,'Производственный контроль'!$A:$A,0))=0,"―",INDEX('Производственный контроль'!AS:AS,MATCH('Протокол исследования'!$C214&amp;F214,'Производственный контроль'!$A:$A,0))),"―")</f>
        <v/>
      </c>
      <c r="K214" s="47"/>
    </row>
    <row r="215" spans="1:11" ht="15.75" hidden="1" outlineLevel="1" x14ac:dyDescent="0.25">
      <c r="A215" s="47"/>
      <c r="B215" s="50">
        <v>145</v>
      </c>
      <c r="C215" s="67"/>
      <c r="D215" s="65" t="str">
        <f>IFERROR(IF(INDEX('Производственный контроль'!R:R,MATCH('Протокол исследования'!$C215&amp;F215,'Производственный контроль'!$A:$A,0))=0,"―",INDEX('Производственный контроль'!R:R,MATCH('Протокол исследования'!$C215&amp;F215,'Производственный контроль'!$A:$A,0))),"―")</f>
        <v>―</v>
      </c>
      <c r="E215" s="66" t="str">
        <f>IFERROR(IF(INDEX('Производственный контроль'!L:L,MATCH('Протокол исследования'!$C215&amp;F215,'Производственный контроль'!$A:$A,0))=0,"―",INDEX('Производственный контроль'!L:L,MATCH('Протокол исследования'!$C215&amp;F215,'Производственный контроль'!$A:$A,0))),"―")</f>
        <v>―</v>
      </c>
      <c r="F215" s="66"/>
      <c r="G215" s="66" t="str">
        <f>IFERROR(IF(INDEX('Производственный контроль'!AO:AO,MATCH('Протокол исследования'!$C215&amp;F215,'Производственный контроль'!$A:$A,0))=0,"―",INDEX('Производственный контроль'!AO:AO,MATCH('Протокол исследования'!$C215&amp;F215,'Производственный контроль'!$A:$A,0))),"―")</f>
        <v>―</v>
      </c>
      <c r="H215" s="66" t="str">
        <f>IFERROR(IF(INDEX('Производственный контроль'!AQ:AQ,MATCH('Протокол исследования'!$C215&amp;F215,'Производственный контроль'!$A:$A,0))=0,"―",INDEX('Производственный контроль'!AQ:AQ,MATCH('Протокол исследования'!$C215&amp;F215,'Производственный контроль'!$A:$A,0))),"―")</f>
        <v/>
      </c>
      <c r="I215" s="66" t="str">
        <f>IFERROR(IF(INDEX('Производственный контроль'!AP:AP,MATCH('Протокол исследования'!$C215&amp;F215,'Производственный контроль'!$A:$A,0))=0,"―",INDEX('Производственный контроль'!AP:AP,MATCH('Протокол исследования'!$C215&amp;F215,'Производственный контроль'!$A:$A,0))),"―")</f>
        <v>―</v>
      </c>
      <c r="J215" s="66" t="str">
        <f>IFERROR(IF(INDEX('Производственный контроль'!AS:AS,MATCH('Протокол исследования'!$C215&amp;F215,'Производственный контроль'!$A:$A,0))=0,"―",INDEX('Производственный контроль'!AS:AS,MATCH('Протокол исследования'!$C215&amp;F215,'Производственный контроль'!$A:$A,0))),"―")</f>
        <v/>
      </c>
      <c r="K215" s="47"/>
    </row>
    <row r="216" spans="1:11" ht="15.75" hidden="1" outlineLevel="1" x14ac:dyDescent="0.25">
      <c r="A216" s="47"/>
      <c r="B216" s="50">
        <v>146</v>
      </c>
      <c r="C216" s="67"/>
      <c r="D216" s="65" t="str">
        <f>IFERROR(IF(INDEX('Производственный контроль'!R:R,MATCH('Протокол исследования'!$C216&amp;F216,'Производственный контроль'!$A:$A,0))=0,"―",INDEX('Производственный контроль'!R:R,MATCH('Протокол исследования'!$C216&amp;F216,'Производственный контроль'!$A:$A,0))),"―")</f>
        <v>―</v>
      </c>
      <c r="E216" s="66" t="str">
        <f>IFERROR(IF(INDEX('Производственный контроль'!L:L,MATCH('Протокол исследования'!$C216&amp;F216,'Производственный контроль'!$A:$A,0))=0,"―",INDEX('Производственный контроль'!L:L,MATCH('Протокол исследования'!$C216&amp;F216,'Производственный контроль'!$A:$A,0))),"―")</f>
        <v>―</v>
      </c>
      <c r="F216" s="66"/>
      <c r="G216" s="66" t="str">
        <f>IFERROR(IF(INDEX('Производственный контроль'!AO:AO,MATCH('Протокол исследования'!$C216&amp;F216,'Производственный контроль'!$A:$A,0))=0,"―",INDEX('Производственный контроль'!AO:AO,MATCH('Протокол исследования'!$C216&amp;F216,'Производственный контроль'!$A:$A,0))),"―")</f>
        <v>―</v>
      </c>
      <c r="H216" s="66" t="str">
        <f>IFERROR(IF(INDEX('Производственный контроль'!AQ:AQ,MATCH('Протокол исследования'!$C216&amp;F216,'Производственный контроль'!$A:$A,0))=0,"―",INDEX('Производственный контроль'!AQ:AQ,MATCH('Протокол исследования'!$C216&amp;F216,'Производственный контроль'!$A:$A,0))),"―")</f>
        <v/>
      </c>
      <c r="I216" s="66" t="str">
        <f>IFERROR(IF(INDEX('Производственный контроль'!AP:AP,MATCH('Протокол исследования'!$C216&amp;F216,'Производственный контроль'!$A:$A,0))=0,"―",INDEX('Производственный контроль'!AP:AP,MATCH('Протокол исследования'!$C216&amp;F216,'Производственный контроль'!$A:$A,0))),"―")</f>
        <v>―</v>
      </c>
      <c r="J216" s="66" t="str">
        <f>IFERROR(IF(INDEX('Производственный контроль'!AS:AS,MATCH('Протокол исследования'!$C216&amp;F216,'Производственный контроль'!$A:$A,0))=0,"―",INDEX('Производственный контроль'!AS:AS,MATCH('Протокол исследования'!$C216&amp;F216,'Производственный контроль'!$A:$A,0))),"―")</f>
        <v/>
      </c>
      <c r="K216" s="47"/>
    </row>
    <row r="217" spans="1:11" ht="15.75" hidden="1" outlineLevel="1" x14ac:dyDescent="0.25">
      <c r="A217" s="47"/>
      <c r="B217" s="50">
        <v>147</v>
      </c>
      <c r="C217" s="67"/>
      <c r="D217" s="65" t="str">
        <f>IFERROR(IF(INDEX('Производственный контроль'!R:R,MATCH('Протокол исследования'!$C217&amp;F217,'Производственный контроль'!$A:$A,0))=0,"―",INDEX('Производственный контроль'!R:R,MATCH('Протокол исследования'!$C217&amp;F217,'Производственный контроль'!$A:$A,0))),"―")</f>
        <v>―</v>
      </c>
      <c r="E217" s="66" t="str">
        <f>IFERROR(IF(INDEX('Производственный контроль'!L:L,MATCH('Протокол исследования'!$C217&amp;F217,'Производственный контроль'!$A:$A,0))=0,"―",INDEX('Производственный контроль'!L:L,MATCH('Протокол исследования'!$C217&amp;F217,'Производственный контроль'!$A:$A,0))),"―")</f>
        <v>―</v>
      </c>
      <c r="F217" s="66"/>
      <c r="G217" s="66" t="str">
        <f>IFERROR(IF(INDEX('Производственный контроль'!AO:AO,MATCH('Протокол исследования'!$C217&amp;F217,'Производственный контроль'!$A:$A,0))=0,"―",INDEX('Производственный контроль'!AO:AO,MATCH('Протокол исследования'!$C217&amp;F217,'Производственный контроль'!$A:$A,0))),"―")</f>
        <v>―</v>
      </c>
      <c r="H217" s="66" t="str">
        <f>IFERROR(IF(INDEX('Производственный контроль'!AQ:AQ,MATCH('Протокол исследования'!$C217&amp;F217,'Производственный контроль'!$A:$A,0))=0,"―",INDEX('Производственный контроль'!AQ:AQ,MATCH('Протокол исследования'!$C217&amp;F217,'Производственный контроль'!$A:$A,0))),"―")</f>
        <v/>
      </c>
      <c r="I217" s="66" t="str">
        <f>IFERROR(IF(INDEX('Производственный контроль'!AP:AP,MATCH('Протокол исследования'!$C217&amp;F217,'Производственный контроль'!$A:$A,0))=0,"―",INDEX('Производственный контроль'!AP:AP,MATCH('Протокол исследования'!$C217&amp;F217,'Производственный контроль'!$A:$A,0))),"―")</f>
        <v>―</v>
      </c>
      <c r="J217" s="66" t="str">
        <f>IFERROR(IF(INDEX('Производственный контроль'!AS:AS,MATCH('Протокол исследования'!$C217&amp;F217,'Производственный контроль'!$A:$A,0))=0,"―",INDEX('Производственный контроль'!AS:AS,MATCH('Протокол исследования'!$C217&amp;F217,'Производственный контроль'!$A:$A,0))),"―")</f>
        <v/>
      </c>
      <c r="K217" s="47"/>
    </row>
    <row r="218" spans="1:11" ht="15.75" hidden="1" outlineLevel="1" x14ac:dyDescent="0.25">
      <c r="A218" s="47"/>
      <c r="B218" s="50">
        <v>148</v>
      </c>
      <c r="C218" s="67"/>
      <c r="D218" s="65" t="str">
        <f>IFERROR(IF(INDEX('Производственный контроль'!R:R,MATCH('Протокол исследования'!$C218&amp;F218,'Производственный контроль'!$A:$A,0))=0,"―",INDEX('Производственный контроль'!R:R,MATCH('Протокол исследования'!$C218&amp;F218,'Производственный контроль'!$A:$A,0))),"―")</f>
        <v>―</v>
      </c>
      <c r="E218" s="66" t="str">
        <f>IFERROR(IF(INDEX('Производственный контроль'!L:L,MATCH('Протокол исследования'!$C218&amp;F218,'Производственный контроль'!$A:$A,0))=0,"―",INDEX('Производственный контроль'!L:L,MATCH('Протокол исследования'!$C218&amp;F218,'Производственный контроль'!$A:$A,0))),"―")</f>
        <v>―</v>
      </c>
      <c r="F218" s="66"/>
      <c r="G218" s="66" t="str">
        <f>IFERROR(IF(INDEX('Производственный контроль'!AO:AO,MATCH('Протокол исследования'!$C218&amp;F218,'Производственный контроль'!$A:$A,0))=0,"―",INDEX('Производственный контроль'!AO:AO,MATCH('Протокол исследования'!$C218&amp;F218,'Производственный контроль'!$A:$A,0))),"―")</f>
        <v>―</v>
      </c>
      <c r="H218" s="66" t="str">
        <f>IFERROR(IF(INDEX('Производственный контроль'!AQ:AQ,MATCH('Протокол исследования'!$C218&amp;F218,'Производственный контроль'!$A:$A,0))=0,"―",INDEX('Производственный контроль'!AQ:AQ,MATCH('Протокол исследования'!$C218&amp;F218,'Производственный контроль'!$A:$A,0))),"―")</f>
        <v/>
      </c>
      <c r="I218" s="66" t="str">
        <f>IFERROR(IF(INDEX('Производственный контроль'!AP:AP,MATCH('Протокол исследования'!$C218&amp;F218,'Производственный контроль'!$A:$A,0))=0,"―",INDEX('Производственный контроль'!AP:AP,MATCH('Протокол исследования'!$C218&amp;F218,'Производственный контроль'!$A:$A,0))),"―")</f>
        <v>―</v>
      </c>
      <c r="J218" s="66" t="str">
        <f>IFERROR(IF(INDEX('Производственный контроль'!AS:AS,MATCH('Протокол исследования'!$C218&amp;F218,'Производственный контроль'!$A:$A,0))=0,"―",INDEX('Производственный контроль'!AS:AS,MATCH('Протокол исследования'!$C218&amp;F218,'Производственный контроль'!$A:$A,0))),"―")</f>
        <v/>
      </c>
      <c r="K218" s="47"/>
    </row>
    <row r="219" spans="1:11" ht="15.75" hidden="1" outlineLevel="1" x14ac:dyDescent="0.25">
      <c r="A219" s="47"/>
      <c r="B219" s="50">
        <v>149</v>
      </c>
      <c r="C219" s="67"/>
      <c r="D219" s="65" t="str">
        <f>IFERROR(IF(INDEX('Производственный контроль'!R:R,MATCH('Протокол исследования'!$C219&amp;F219,'Производственный контроль'!$A:$A,0))=0,"―",INDEX('Производственный контроль'!R:R,MATCH('Протокол исследования'!$C219&amp;F219,'Производственный контроль'!$A:$A,0))),"―")</f>
        <v>―</v>
      </c>
      <c r="E219" s="66" t="str">
        <f>IFERROR(IF(INDEX('Производственный контроль'!L:L,MATCH('Протокол исследования'!$C219&amp;F219,'Производственный контроль'!$A:$A,0))=0,"―",INDEX('Производственный контроль'!L:L,MATCH('Протокол исследования'!$C219&amp;F219,'Производственный контроль'!$A:$A,0))),"―")</f>
        <v>―</v>
      </c>
      <c r="F219" s="66"/>
      <c r="G219" s="66" t="str">
        <f>IFERROR(IF(INDEX('Производственный контроль'!AO:AO,MATCH('Протокол исследования'!$C219&amp;F219,'Производственный контроль'!$A:$A,0))=0,"―",INDEX('Производственный контроль'!AO:AO,MATCH('Протокол исследования'!$C219&amp;F219,'Производственный контроль'!$A:$A,0))),"―")</f>
        <v>―</v>
      </c>
      <c r="H219" s="66" t="str">
        <f>IFERROR(IF(INDEX('Производственный контроль'!AQ:AQ,MATCH('Протокол исследования'!$C219&amp;F219,'Производственный контроль'!$A:$A,0))=0,"―",INDEX('Производственный контроль'!AQ:AQ,MATCH('Протокол исследования'!$C219&amp;F219,'Производственный контроль'!$A:$A,0))),"―")</f>
        <v/>
      </c>
      <c r="I219" s="66" t="str">
        <f>IFERROR(IF(INDEX('Производственный контроль'!AP:AP,MATCH('Протокол исследования'!$C219&amp;F219,'Производственный контроль'!$A:$A,0))=0,"―",INDEX('Производственный контроль'!AP:AP,MATCH('Протокол исследования'!$C219&amp;F219,'Производственный контроль'!$A:$A,0))),"―")</f>
        <v>―</v>
      </c>
      <c r="J219" s="66" t="str">
        <f>IFERROR(IF(INDEX('Производственный контроль'!AS:AS,MATCH('Протокол исследования'!$C219&amp;F219,'Производственный контроль'!$A:$A,0))=0,"―",INDEX('Производственный контроль'!AS:AS,MATCH('Протокол исследования'!$C219&amp;F219,'Производственный контроль'!$A:$A,0))),"―")</f>
        <v/>
      </c>
      <c r="K219" s="47"/>
    </row>
    <row r="220" spans="1:11" ht="15.75" hidden="1" outlineLevel="1" x14ac:dyDescent="0.25">
      <c r="A220" s="47"/>
      <c r="B220" s="50">
        <v>150</v>
      </c>
      <c r="C220" s="67"/>
      <c r="D220" s="65" t="str">
        <f>IFERROR(IF(INDEX('Производственный контроль'!R:R,MATCH('Протокол исследования'!$C220&amp;F220,'Производственный контроль'!$A:$A,0))=0,"―",INDEX('Производственный контроль'!R:R,MATCH('Протокол исследования'!$C220&amp;F220,'Производственный контроль'!$A:$A,0))),"―")</f>
        <v>―</v>
      </c>
      <c r="E220" s="66" t="str">
        <f>IFERROR(IF(INDEX('Производственный контроль'!L:L,MATCH('Протокол исследования'!$C220&amp;F220,'Производственный контроль'!$A:$A,0))=0,"―",INDEX('Производственный контроль'!L:L,MATCH('Протокол исследования'!$C220&amp;F220,'Производственный контроль'!$A:$A,0))),"―")</f>
        <v>―</v>
      </c>
      <c r="F220" s="66"/>
      <c r="G220" s="66" t="str">
        <f>IFERROR(IF(INDEX('Производственный контроль'!AO:AO,MATCH('Протокол исследования'!$C220&amp;F220,'Производственный контроль'!$A:$A,0))=0,"―",INDEX('Производственный контроль'!AO:AO,MATCH('Протокол исследования'!$C220&amp;F220,'Производственный контроль'!$A:$A,0))),"―")</f>
        <v>―</v>
      </c>
      <c r="H220" s="66" t="str">
        <f>IFERROR(IF(INDEX('Производственный контроль'!AQ:AQ,MATCH('Протокол исследования'!$C220&amp;F220,'Производственный контроль'!$A:$A,0))=0,"―",INDEX('Производственный контроль'!AQ:AQ,MATCH('Протокол исследования'!$C220&amp;F220,'Производственный контроль'!$A:$A,0))),"―")</f>
        <v/>
      </c>
      <c r="I220" s="66" t="str">
        <f>IFERROR(IF(INDEX('Производственный контроль'!AP:AP,MATCH('Протокол исследования'!$C220&amp;F220,'Производственный контроль'!$A:$A,0))=0,"―",INDEX('Производственный контроль'!AP:AP,MATCH('Протокол исследования'!$C220&amp;F220,'Производственный контроль'!$A:$A,0))),"―")</f>
        <v>―</v>
      </c>
      <c r="J220" s="66" t="str">
        <f>IFERROR(IF(INDEX('Производственный контроль'!AS:AS,MATCH('Протокол исследования'!$C220&amp;F220,'Производственный контроль'!$A:$A,0))=0,"―",INDEX('Производственный контроль'!AS:AS,MATCH('Протокол исследования'!$C220&amp;F220,'Производственный контроль'!$A:$A,0))),"―")</f>
        <v/>
      </c>
      <c r="K220" s="47"/>
    </row>
    <row r="221" spans="1:11" ht="15.75" hidden="1" outlineLevel="1" x14ac:dyDescent="0.25">
      <c r="A221" s="47"/>
      <c r="B221" s="50">
        <v>151</v>
      </c>
      <c r="C221" s="67"/>
      <c r="D221" s="65" t="str">
        <f>IFERROR(IF(INDEX('Производственный контроль'!R:R,MATCH('Протокол исследования'!$C221&amp;F221,'Производственный контроль'!$A:$A,0))=0,"―",INDEX('Производственный контроль'!R:R,MATCH('Протокол исследования'!$C221&amp;F221,'Производственный контроль'!$A:$A,0))),"―")</f>
        <v>―</v>
      </c>
      <c r="E221" s="66" t="str">
        <f>IFERROR(IF(INDEX('Производственный контроль'!L:L,MATCH('Протокол исследования'!$C221&amp;F221,'Производственный контроль'!$A:$A,0))=0,"―",INDEX('Производственный контроль'!L:L,MATCH('Протокол исследования'!$C221&amp;F221,'Производственный контроль'!$A:$A,0))),"―")</f>
        <v>―</v>
      </c>
      <c r="F221" s="66"/>
      <c r="G221" s="66" t="str">
        <f>IFERROR(IF(INDEX('Производственный контроль'!AO:AO,MATCH('Протокол исследования'!$C221&amp;F221,'Производственный контроль'!$A:$A,0))=0,"―",INDEX('Производственный контроль'!AO:AO,MATCH('Протокол исследования'!$C221&amp;F221,'Производственный контроль'!$A:$A,0))),"―")</f>
        <v>―</v>
      </c>
      <c r="H221" s="66" t="str">
        <f>IFERROR(IF(INDEX('Производственный контроль'!AQ:AQ,MATCH('Протокол исследования'!$C221&amp;F221,'Производственный контроль'!$A:$A,0))=0,"―",INDEX('Производственный контроль'!AQ:AQ,MATCH('Протокол исследования'!$C221&amp;F221,'Производственный контроль'!$A:$A,0))),"―")</f>
        <v/>
      </c>
      <c r="I221" s="66" t="str">
        <f>IFERROR(IF(INDEX('Производственный контроль'!AP:AP,MATCH('Протокол исследования'!$C221&amp;F221,'Производственный контроль'!$A:$A,0))=0,"―",INDEX('Производственный контроль'!AP:AP,MATCH('Протокол исследования'!$C221&amp;F221,'Производственный контроль'!$A:$A,0))),"―")</f>
        <v>―</v>
      </c>
      <c r="J221" s="66" t="str">
        <f>IFERROR(IF(INDEX('Производственный контроль'!AS:AS,MATCH('Протокол исследования'!$C221&amp;F221,'Производственный контроль'!$A:$A,0))=0,"―",INDEX('Производственный контроль'!AS:AS,MATCH('Протокол исследования'!$C221&amp;F221,'Производственный контроль'!$A:$A,0))),"―")</f>
        <v/>
      </c>
      <c r="K221" s="47"/>
    </row>
    <row r="222" spans="1:11" ht="15.75" hidden="1" outlineLevel="1" x14ac:dyDescent="0.25">
      <c r="A222" s="47"/>
      <c r="B222" s="50">
        <v>152</v>
      </c>
      <c r="C222" s="67"/>
      <c r="D222" s="65" t="str">
        <f>IFERROR(IF(INDEX('Производственный контроль'!R:R,MATCH('Протокол исследования'!$C222&amp;F222,'Производственный контроль'!$A:$A,0))=0,"―",INDEX('Производственный контроль'!R:R,MATCH('Протокол исследования'!$C222&amp;F222,'Производственный контроль'!$A:$A,0))),"―")</f>
        <v>―</v>
      </c>
      <c r="E222" s="66" t="str">
        <f>IFERROR(IF(INDEX('Производственный контроль'!L:L,MATCH('Протокол исследования'!$C222&amp;F222,'Производственный контроль'!$A:$A,0))=0,"―",INDEX('Производственный контроль'!L:L,MATCH('Протокол исследования'!$C222&amp;F222,'Производственный контроль'!$A:$A,0))),"―")</f>
        <v>―</v>
      </c>
      <c r="F222" s="66"/>
      <c r="G222" s="66" t="str">
        <f>IFERROR(IF(INDEX('Производственный контроль'!AO:AO,MATCH('Протокол исследования'!$C222&amp;F222,'Производственный контроль'!$A:$A,0))=0,"―",INDEX('Производственный контроль'!AO:AO,MATCH('Протокол исследования'!$C222&amp;F222,'Производственный контроль'!$A:$A,0))),"―")</f>
        <v>―</v>
      </c>
      <c r="H222" s="66" t="str">
        <f>IFERROR(IF(INDEX('Производственный контроль'!AQ:AQ,MATCH('Протокол исследования'!$C222&amp;F222,'Производственный контроль'!$A:$A,0))=0,"―",INDEX('Производственный контроль'!AQ:AQ,MATCH('Протокол исследования'!$C222&amp;F222,'Производственный контроль'!$A:$A,0))),"―")</f>
        <v/>
      </c>
      <c r="I222" s="66" t="str">
        <f>IFERROR(IF(INDEX('Производственный контроль'!AP:AP,MATCH('Протокол исследования'!$C222&amp;F222,'Производственный контроль'!$A:$A,0))=0,"―",INDEX('Производственный контроль'!AP:AP,MATCH('Протокол исследования'!$C222&amp;F222,'Производственный контроль'!$A:$A,0))),"―")</f>
        <v>―</v>
      </c>
      <c r="J222" s="66" t="str">
        <f>IFERROR(IF(INDEX('Производственный контроль'!AS:AS,MATCH('Протокол исследования'!$C222&amp;F222,'Производственный контроль'!$A:$A,0))=0,"―",INDEX('Производственный контроль'!AS:AS,MATCH('Протокол исследования'!$C222&amp;F222,'Производственный контроль'!$A:$A,0))),"―")</f>
        <v/>
      </c>
      <c r="K222" s="47"/>
    </row>
    <row r="223" spans="1:11" ht="15.75" hidden="1" outlineLevel="1" x14ac:dyDescent="0.25">
      <c r="A223" s="47"/>
      <c r="B223" s="50">
        <v>153</v>
      </c>
      <c r="C223" s="67"/>
      <c r="D223" s="65" t="str">
        <f>IFERROR(IF(INDEX('Производственный контроль'!R:R,MATCH('Протокол исследования'!$C223&amp;F223,'Производственный контроль'!$A:$A,0))=0,"―",INDEX('Производственный контроль'!R:R,MATCH('Протокол исследования'!$C223&amp;F223,'Производственный контроль'!$A:$A,0))),"―")</f>
        <v>―</v>
      </c>
      <c r="E223" s="66" t="str">
        <f>IFERROR(IF(INDEX('Производственный контроль'!L:L,MATCH('Протокол исследования'!$C223&amp;F223,'Производственный контроль'!$A:$A,0))=0,"―",INDEX('Производственный контроль'!L:L,MATCH('Протокол исследования'!$C223&amp;F223,'Производственный контроль'!$A:$A,0))),"―")</f>
        <v>―</v>
      </c>
      <c r="F223" s="66"/>
      <c r="G223" s="66" t="str">
        <f>IFERROR(IF(INDEX('Производственный контроль'!AO:AO,MATCH('Протокол исследования'!$C223&amp;F223,'Производственный контроль'!$A:$A,0))=0,"―",INDEX('Производственный контроль'!AO:AO,MATCH('Протокол исследования'!$C223&amp;F223,'Производственный контроль'!$A:$A,0))),"―")</f>
        <v>―</v>
      </c>
      <c r="H223" s="66" t="str">
        <f>IFERROR(IF(INDEX('Производственный контроль'!AQ:AQ,MATCH('Протокол исследования'!$C223&amp;F223,'Производственный контроль'!$A:$A,0))=0,"―",INDEX('Производственный контроль'!AQ:AQ,MATCH('Протокол исследования'!$C223&amp;F223,'Производственный контроль'!$A:$A,0))),"―")</f>
        <v/>
      </c>
      <c r="I223" s="66" t="str">
        <f>IFERROR(IF(INDEX('Производственный контроль'!AP:AP,MATCH('Протокол исследования'!$C223&amp;F223,'Производственный контроль'!$A:$A,0))=0,"―",INDEX('Производственный контроль'!AP:AP,MATCH('Протокол исследования'!$C223&amp;F223,'Производственный контроль'!$A:$A,0))),"―")</f>
        <v>―</v>
      </c>
      <c r="J223" s="66" t="str">
        <f>IFERROR(IF(INDEX('Производственный контроль'!AS:AS,MATCH('Протокол исследования'!$C223&amp;F223,'Производственный контроль'!$A:$A,0))=0,"―",INDEX('Производственный контроль'!AS:AS,MATCH('Протокол исследования'!$C223&amp;F223,'Производственный контроль'!$A:$A,0))),"―")</f>
        <v/>
      </c>
      <c r="K223" s="47"/>
    </row>
    <row r="224" spans="1:11" ht="15.75" hidden="1" outlineLevel="1" x14ac:dyDescent="0.25">
      <c r="A224" s="47"/>
      <c r="B224" s="50">
        <v>154</v>
      </c>
      <c r="C224" s="67"/>
      <c r="D224" s="65" t="str">
        <f>IFERROR(IF(INDEX('Производственный контроль'!R:R,MATCH('Протокол исследования'!$C224&amp;F224,'Производственный контроль'!$A:$A,0))=0,"―",INDEX('Производственный контроль'!R:R,MATCH('Протокол исследования'!$C224&amp;F224,'Производственный контроль'!$A:$A,0))),"―")</f>
        <v>―</v>
      </c>
      <c r="E224" s="66" t="str">
        <f>IFERROR(IF(INDEX('Производственный контроль'!L:L,MATCH('Протокол исследования'!$C224&amp;F224,'Производственный контроль'!$A:$A,0))=0,"―",INDEX('Производственный контроль'!L:L,MATCH('Протокол исследования'!$C224&amp;F224,'Производственный контроль'!$A:$A,0))),"―")</f>
        <v>―</v>
      </c>
      <c r="F224" s="66"/>
      <c r="G224" s="66" t="str">
        <f>IFERROR(IF(INDEX('Производственный контроль'!AO:AO,MATCH('Протокол исследования'!$C224&amp;F224,'Производственный контроль'!$A:$A,0))=0,"―",INDEX('Производственный контроль'!AO:AO,MATCH('Протокол исследования'!$C224&amp;F224,'Производственный контроль'!$A:$A,0))),"―")</f>
        <v>―</v>
      </c>
      <c r="H224" s="66" t="str">
        <f>IFERROR(IF(INDEX('Производственный контроль'!AQ:AQ,MATCH('Протокол исследования'!$C224&amp;F224,'Производственный контроль'!$A:$A,0))=0,"―",INDEX('Производственный контроль'!AQ:AQ,MATCH('Протокол исследования'!$C224&amp;F224,'Производственный контроль'!$A:$A,0))),"―")</f>
        <v/>
      </c>
      <c r="I224" s="66" t="str">
        <f>IFERROR(IF(INDEX('Производственный контроль'!AP:AP,MATCH('Протокол исследования'!$C224&amp;F224,'Производственный контроль'!$A:$A,0))=0,"―",INDEX('Производственный контроль'!AP:AP,MATCH('Протокол исследования'!$C224&amp;F224,'Производственный контроль'!$A:$A,0))),"―")</f>
        <v>―</v>
      </c>
      <c r="J224" s="66" t="str">
        <f>IFERROR(IF(INDEX('Производственный контроль'!AS:AS,MATCH('Протокол исследования'!$C224&amp;F224,'Производственный контроль'!$A:$A,0))=0,"―",INDEX('Производственный контроль'!AS:AS,MATCH('Протокол исследования'!$C224&amp;F224,'Производственный контроль'!$A:$A,0))),"―")</f>
        <v/>
      </c>
      <c r="K224" s="47"/>
    </row>
    <row r="225" spans="1:11" ht="15.75" hidden="1" outlineLevel="1" x14ac:dyDescent="0.25">
      <c r="A225" s="47"/>
      <c r="B225" s="50">
        <v>155</v>
      </c>
      <c r="C225" s="67"/>
      <c r="D225" s="65" t="str">
        <f>IFERROR(IF(INDEX('Производственный контроль'!R:R,MATCH('Протокол исследования'!$C225&amp;F225,'Производственный контроль'!$A:$A,0))=0,"―",INDEX('Производственный контроль'!R:R,MATCH('Протокол исследования'!$C225&amp;F225,'Производственный контроль'!$A:$A,0))),"―")</f>
        <v>―</v>
      </c>
      <c r="E225" s="66" t="str">
        <f>IFERROR(IF(INDEX('Производственный контроль'!L:L,MATCH('Протокол исследования'!$C225&amp;F225,'Производственный контроль'!$A:$A,0))=0,"―",INDEX('Производственный контроль'!L:L,MATCH('Протокол исследования'!$C225&amp;F225,'Производственный контроль'!$A:$A,0))),"―")</f>
        <v>―</v>
      </c>
      <c r="F225" s="66"/>
      <c r="G225" s="66" t="str">
        <f>IFERROR(IF(INDEX('Производственный контроль'!AO:AO,MATCH('Протокол исследования'!$C225&amp;F225,'Производственный контроль'!$A:$A,0))=0,"―",INDEX('Производственный контроль'!AO:AO,MATCH('Протокол исследования'!$C225&amp;F225,'Производственный контроль'!$A:$A,0))),"―")</f>
        <v>―</v>
      </c>
      <c r="H225" s="66" t="str">
        <f>IFERROR(IF(INDEX('Производственный контроль'!AQ:AQ,MATCH('Протокол исследования'!$C225&amp;F225,'Производственный контроль'!$A:$A,0))=0,"―",INDEX('Производственный контроль'!AQ:AQ,MATCH('Протокол исследования'!$C225&amp;F225,'Производственный контроль'!$A:$A,0))),"―")</f>
        <v/>
      </c>
      <c r="I225" s="66" t="str">
        <f>IFERROR(IF(INDEX('Производственный контроль'!AP:AP,MATCH('Протокол исследования'!$C225&amp;F225,'Производственный контроль'!$A:$A,0))=0,"―",INDEX('Производственный контроль'!AP:AP,MATCH('Протокол исследования'!$C225&amp;F225,'Производственный контроль'!$A:$A,0))),"―")</f>
        <v>―</v>
      </c>
      <c r="J225" s="66" t="str">
        <f>IFERROR(IF(INDEX('Производственный контроль'!AS:AS,MATCH('Протокол исследования'!$C225&amp;F225,'Производственный контроль'!$A:$A,0))=0,"―",INDEX('Производственный контроль'!AS:AS,MATCH('Протокол исследования'!$C225&amp;F225,'Производственный контроль'!$A:$A,0))),"―")</f>
        <v/>
      </c>
      <c r="K225" s="47"/>
    </row>
    <row r="226" spans="1:11" ht="15.75" hidden="1" outlineLevel="1" x14ac:dyDescent="0.25">
      <c r="A226" s="47"/>
      <c r="B226" s="50">
        <v>156</v>
      </c>
      <c r="C226" s="67"/>
      <c r="D226" s="65" t="str">
        <f>IFERROR(IF(INDEX('Производственный контроль'!R:R,MATCH('Протокол исследования'!$C226&amp;F226,'Производственный контроль'!$A:$A,0))=0,"―",INDEX('Производственный контроль'!R:R,MATCH('Протокол исследования'!$C226&amp;F226,'Производственный контроль'!$A:$A,0))),"―")</f>
        <v>―</v>
      </c>
      <c r="E226" s="66" t="str">
        <f>IFERROR(IF(INDEX('Производственный контроль'!L:L,MATCH('Протокол исследования'!$C226&amp;F226,'Производственный контроль'!$A:$A,0))=0,"―",INDEX('Производственный контроль'!L:L,MATCH('Протокол исследования'!$C226&amp;F226,'Производственный контроль'!$A:$A,0))),"―")</f>
        <v>―</v>
      </c>
      <c r="F226" s="66"/>
      <c r="G226" s="66" t="str">
        <f>IFERROR(IF(INDEX('Производственный контроль'!AO:AO,MATCH('Протокол исследования'!$C226&amp;F226,'Производственный контроль'!$A:$A,0))=0,"―",INDEX('Производственный контроль'!AO:AO,MATCH('Протокол исследования'!$C226&amp;F226,'Производственный контроль'!$A:$A,0))),"―")</f>
        <v>―</v>
      </c>
      <c r="H226" s="66" t="str">
        <f>IFERROR(IF(INDEX('Производственный контроль'!AQ:AQ,MATCH('Протокол исследования'!$C226&amp;F226,'Производственный контроль'!$A:$A,0))=0,"―",INDEX('Производственный контроль'!AQ:AQ,MATCH('Протокол исследования'!$C226&amp;F226,'Производственный контроль'!$A:$A,0))),"―")</f>
        <v/>
      </c>
      <c r="I226" s="66" t="str">
        <f>IFERROR(IF(INDEX('Производственный контроль'!AP:AP,MATCH('Протокол исследования'!$C226&amp;F226,'Производственный контроль'!$A:$A,0))=0,"―",INDEX('Производственный контроль'!AP:AP,MATCH('Протокол исследования'!$C226&amp;F226,'Производственный контроль'!$A:$A,0))),"―")</f>
        <v>―</v>
      </c>
      <c r="J226" s="66" t="str">
        <f>IFERROR(IF(INDEX('Производственный контроль'!AS:AS,MATCH('Протокол исследования'!$C226&amp;F226,'Производственный контроль'!$A:$A,0))=0,"―",INDEX('Производственный контроль'!AS:AS,MATCH('Протокол исследования'!$C226&amp;F226,'Производственный контроль'!$A:$A,0))),"―")</f>
        <v/>
      </c>
      <c r="K226" s="47"/>
    </row>
    <row r="227" spans="1:11" ht="15.75" hidden="1" outlineLevel="1" x14ac:dyDescent="0.25">
      <c r="A227" s="47"/>
      <c r="B227" s="50">
        <v>157</v>
      </c>
      <c r="C227" s="67"/>
      <c r="D227" s="65" t="str">
        <f>IFERROR(IF(INDEX('Производственный контроль'!R:R,MATCH('Протокол исследования'!$C227&amp;F227,'Производственный контроль'!$A:$A,0))=0,"―",INDEX('Производственный контроль'!R:R,MATCH('Протокол исследования'!$C227&amp;F227,'Производственный контроль'!$A:$A,0))),"―")</f>
        <v>―</v>
      </c>
      <c r="E227" s="66" t="str">
        <f>IFERROR(IF(INDEX('Производственный контроль'!L:L,MATCH('Протокол исследования'!$C227&amp;F227,'Производственный контроль'!$A:$A,0))=0,"―",INDEX('Производственный контроль'!L:L,MATCH('Протокол исследования'!$C227&amp;F227,'Производственный контроль'!$A:$A,0))),"―")</f>
        <v>―</v>
      </c>
      <c r="F227" s="66"/>
      <c r="G227" s="66" t="str">
        <f>IFERROR(IF(INDEX('Производственный контроль'!AO:AO,MATCH('Протокол исследования'!$C227&amp;F227,'Производственный контроль'!$A:$A,0))=0,"―",INDEX('Производственный контроль'!AO:AO,MATCH('Протокол исследования'!$C227&amp;F227,'Производственный контроль'!$A:$A,0))),"―")</f>
        <v>―</v>
      </c>
      <c r="H227" s="66" t="str">
        <f>IFERROR(IF(INDEX('Производственный контроль'!AQ:AQ,MATCH('Протокол исследования'!$C227&amp;F227,'Производственный контроль'!$A:$A,0))=0,"―",INDEX('Производственный контроль'!AQ:AQ,MATCH('Протокол исследования'!$C227&amp;F227,'Производственный контроль'!$A:$A,0))),"―")</f>
        <v/>
      </c>
      <c r="I227" s="66" t="str">
        <f>IFERROR(IF(INDEX('Производственный контроль'!AP:AP,MATCH('Протокол исследования'!$C227&amp;F227,'Производственный контроль'!$A:$A,0))=0,"―",INDEX('Производственный контроль'!AP:AP,MATCH('Протокол исследования'!$C227&amp;F227,'Производственный контроль'!$A:$A,0))),"―")</f>
        <v>―</v>
      </c>
      <c r="J227" s="66" t="str">
        <f>IFERROR(IF(INDEX('Производственный контроль'!AS:AS,MATCH('Протокол исследования'!$C227&amp;F227,'Производственный контроль'!$A:$A,0))=0,"―",INDEX('Производственный контроль'!AS:AS,MATCH('Протокол исследования'!$C227&amp;F227,'Производственный контроль'!$A:$A,0))),"―")</f>
        <v/>
      </c>
      <c r="K227" s="47"/>
    </row>
    <row r="228" spans="1:11" ht="15.75" hidden="1" outlineLevel="1" x14ac:dyDescent="0.25">
      <c r="A228" s="47"/>
      <c r="B228" s="50">
        <v>158</v>
      </c>
      <c r="C228" s="67"/>
      <c r="D228" s="65" t="str">
        <f>IFERROR(IF(INDEX('Производственный контроль'!R:R,MATCH('Протокол исследования'!$C228&amp;F228,'Производственный контроль'!$A:$A,0))=0,"―",INDEX('Производственный контроль'!R:R,MATCH('Протокол исследования'!$C228&amp;F228,'Производственный контроль'!$A:$A,0))),"―")</f>
        <v>―</v>
      </c>
      <c r="E228" s="66" t="str">
        <f>IFERROR(IF(INDEX('Производственный контроль'!L:L,MATCH('Протокол исследования'!$C228&amp;F228,'Производственный контроль'!$A:$A,0))=0,"―",INDEX('Производственный контроль'!L:L,MATCH('Протокол исследования'!$C228&amp;F228,'Производственный контроль'!$A:$A,0))),"―")</f>
        <v>―</v>
      </c>
      <c r="F228" s="66"/>
      <c r="G228" s="66" t="str">
        <f>IFERROR(IF(INDEX('Производственный контроль'!AO:AO,MATCH('Протокол исследования'!$C228&amp;F228,'Производственный контроль'!$A:$A,0))=0,"―",INDEX('Производственный контроль'!AO:AO,MATCH('Протокол исследования'!$C228&amp;F228,'Производственный контроль'!$A:$A,0))),"―")</f>
        <v>―</v>
      </c>
      <c r="H228" s="66" t="str">
        <f>IFERROR(IF(INDEX('Производственный контроль'!AQ:AQ,MATCH('Протокол исследования'!$C228&amp;F228,'Производственный контроль'!$A:$A,0))=0,"―",INDEX('Производственный контроль'!AQ:AQ,MATCH('Протокол исследования'!$C228&amp;F228,'Производственный контроль'!$A:$A,0))),"―")</f>
        <v/>
      </c>
      <c r="I228" s="66" t="str">
        <f>IFERROR(IF(INDEX('Производственный контроль'!AP:AP,MATCH('Протокол исследования'!$C228&amp;F228,'Производственный контроль'!$A:$A,0))=0,"―",INDEX('Производственный контроль'!AP:AP,MATCH('Протокол исследования'!$C228&amp;F228,'Производственный контроль'!$A:$A,0))),"―")</f>
        <v>―</v>
      </c>
      <c r="J228" s="66" t="str">
        <f>IFERROR(IF(INDEX('Производственный контроль'!AS:AS,MATCH('Протокол исследования'!$C228&amp;F228,'Производственный контроль'!$A:$A,0))=0,"―",INDEX('Производственный контроль'!AS:AS,MATCH('Протокол исследования'!$C228&amp;F228,'Производственный контроль'!$A:$A,0))),"―")</f>
        <v/>
      </c>
      <c r="K228" s="47"/>
    </row>
    <row r="229" spans="1:11" ht="15.75" hidden="1" outlineLevel="1" x14ac:dyDescent="0.25">
      <c r="A229" s="47"/>
      <c r="B229" s="50">
        <v>159</v>
      </c>
      <c r="C229" s="67"/>
      <c r="D229" s="65" t="str">
        <f>IFERROR(IF(INDEX('Производственный контроль'!R:R,MATCH('Протокол исследования'!$C229&amp;F229,'Производственный контроль'!$A:$A,0))=0,"―",INDEX('Производственный контроль'!R:R,MATCH('Протокол исследования'!$C229&amp;F229,'Производственный контроль'!$A:$A,0))),"―")</f>
        <v>―</v>
      </c>
      <c r="E229" s="66" t="str">
        <f>IFERROR(IF(INDEX('Производственный контроль'!L:L,MATCH('Протокол исследования'!$C229&amp;F229,'Производственный контроль'!$A:$A,0))=0,"―",INDEX('Производственный контроль'!L:L,MATCH('Протокол исследования'!$C229&amp;F229,'Производственный контроль'!$A:$A,0))),"―")</f>
        <v>―</v>
      </c>
      <c r="F229" s="66"/>
      <c r="G229" s="66" t="str">
        <f>IFERROR(IF(INDEX('Производственный контроль'!AO:AO,MATCH('Протокол исследования'!$C229&amp;F229,'Производственный контроль'!$A:$A,0))=0,"―",INDEX('Производственный контроль'!AO:AO,MATCH('Протокол исследования'!$C229&amp;F229,'Производственный контроль'!$A:$A,0))),"―")</f>
        <v>―</v>
      </c>
      <c r="H229" s="66" t="str">
        <f>IFERROR(IF(INDEX('Производственный контроль'!AQ:AQ,MATCH('Протокол исследования'!$C229&amp;F229,'Производственный контроль'!$A:$A,0))=0,"―",INDEX('Производственный контроль'!AQ:AQ,MATCH('Протокол исследования'!$C229&amp;F229,'Производственный контроль'!$A:$A,0))),"―")</f>
        <v/>
      </c>
      <c r="I229" s="66" t="str">
        <f>IFERROR(IF(INDEX('Производственный контроль'!AP:AP,MATCH('Протокол исследования'!$C229&amp;F229,'Производственный контроль'!$A:$A,0))=0,"―",INDEX('Производственный контроль'!AP:AP,MATCH('Протокол исследования'!$C229&amp;F229,'Производственный контроль'!$A:$A,0))),"―")</f>
        <v>―</v>
      </c>
      <c r="J229" s="66" t="str">
        <f>IFERROR(IF(INDEX('Производственный контроль'!AS:AS,MATCH('Протокол исследования'!$C229&amp;F229,'Производственный контроль'!$A:$A,0))=0,"―",INDEX('Производственный контроль'!AS:AS,MATCH('Протокол исследования'!$C229&amp;F229,'Производственный контроль'!$A:$A,0))),"―")</f>
        <v/>
      </c>
      <c r="K229" s="47"/>
    </row>
    <row r="230" spans="1:11" ht="15.75" hidden="1" outlineLevel="1" x14ac:dyDescent="0.25">
      <c r="A230" s="47"/>
      <c r="B230" s="50">
        <v>160</v>
      </c>
      <c r="C230" s="67"/>
      <c r="D230" s="65" t="str">
        <f>IFERROR(IF(INDEX('Производственный контроль'!R:R,MATCH('Протокол исследования'!$C230&amp;F230,'Производственный контроль'!$A:$A,0))=0,"―",INDEX('Производственный контроль'!R:R,MATCH('Протокол исследования'!$C230&amp;F230,'Производственный контроль'!$A:$A,0))),"―")</f>
        <v>―</v>
      </c>
      <c r="E230" s="66" t="str">
        <f>IFERROR(IF(INDEX('Производственный контроль'!L:L,MATCH('Протокол исследования'!$C230&amp;F230,'Производственный контроль'!$A:$A,0))=0,"―",INDEX('Производственный контроль'!L:L,MATCH('Протокол исследования'!$C230&amp;F230,'Производственный контроль'!$A:$A,0))),"―")</f>
        <v>―</v>
      </c>
      <c r="F230" s="66"/>
      <c r="G230" s="66" t="str">
        <f>IFERROR(IF(INDEX('Производственный контроль'!AO:AO,MATCH('Протокол исследования'!$C230&amp;F230,'Производственный контроль'!$A:$A,0))=0,"―",INDEX('Производственный контроль'!AO:AO,MATCH('Протокол исследования'!$C230&amp;F230,'Производственный контроль'!$A:$A,0))),"―")</f>
        <v>―</v>
      </c>
      <c r="H230" s="66" t="str">
        <f>IFERROR(IF(INDEX('Производственный контроль'!AQ:AQ,MATCH('Протокол исследования'!$C230&amp;F230,'Производственный контроль'!$A:$A,0))=0,"―",INDEX('Производственный контроль'!AQ:AQ,MATCH('Протокол исследования'!$C230&amp;F230,'Производственный контроль'!$A:$A,0))),"―")</f>
        <v/>
      </c>
      <c r="I230" s="66" t="str">
        <f>IFERROR(IF(INDEX('Производственный контроль'!AP:AP,MATCH('Протокол исследования'!$C230&amp;F230,'Производственный контроль'!$A:$A,0))=0,"―",INDEX('Производственный контроль'!AP:AP,MATCH('Протокол исследования'!$C230&amp;F230,'Производственный контроль'!$A:$A,0))),"―")</f>
        <v>―</v>
      </c>
      <c r="J230" s="66" t="str">
        <f>IFERROR(IF(INDEX('Производственный контроль'!AS:AS,MATCH('Протокол исследования'!$C230&amp;F230,'Производственный контроль'!$A:$A,0))=0,"―",INDEX('Производственный контроль'!AS:AS,MATCH('Протокол исследования'!$C230&amp;F230,'Производственный контроль'!$A:$A,0))),"―")</f>
        <v/>
      </c>
      <c r="K230" s="47"/>
    </row>
    <row r="231" spans="1:11" ht="15.75" hidden="1" outlineLevel="1" x14ac:dyDescent="0.25">
      <c r="A231" s="47"/>
      <c r="B231" s="50">
        <v>161</v>
      </c>
      <c r="C231" s="67"/>
      <c r="D231" s="65" t="str">
        <f>IFERROR(IF(INDEX('Производственный контроль'!R:R,MATCH('Протокол исследования'!$C231&amp;F231,'Производственный контроль'!$A:$A,0))=0,"―",INDEX('Производственный контроль'!R:R,MATCH('Протокол исследования'!$C231&amp;F231,'Производственный контроль'!$A:$A,0))),"―")</f>
        <v>―</v>
      </c>
      <c r="E231" s="66" t="str">
        <f>IFERROR(IF(INDEX('Производственный контроль'!L:L,MATCH('Протокол исследования'!$C231&amp;F231,'Производственный контроль'!$A:$A,0))=0,"―",INDEX('Производственный контроль'!L:L,MATCH('Протокол исследования'!$C231&amp;F231,'Производственный контроль'!$A:$A,0))),"―")</f>
        <v>―</v>
      </c>
      <c r="F231" s="66"/>
      <c r="G231" s="66" t="str">
        <f>IFERROR(IF(INDEX('Производственный контроль'!AO:AO,MATCH('Протокол исследования'!$C231&amp;F231,'Производственный контроль'!$A:$A,0))=0,"―",INDEX('Производственный контроль'!AO:AO,MATCH('Протокол исследования'!$C231&amp;F231,'Производственный контроль'!$A:$A,0))),"―")</f>
        <v>―</v>
      </c>
      <c r="H231" s="66" t="str">
        <f>IFERROR(IF(INDEX('Производственный контроль'!AQ:AQ,MATCH('Протокол исследования'!$C231&amp;F231,'Производственный контроль'!$A:$A,0))=0,"―",INDEX('Производственный контроль'!AQ:AQ,MATCH('Протокол исследования'!$C231&amp;F231,'Производственный контроль'!$A:$A,0))),"―")</f>
        <v/>
      </c>
      <c r="I231" s="66" t="str">
        <f>IFERROR(IF(INDEX('Производственный контроль'!AP:AP,MATCH('Протокол исследования'!$C231&amp;F231,'Производственный контроль'!$A:$A,0))=0,"―",INDEX('Производственный контроль'!AP:AP,MATCH('Протокол исследования'!$C231&amp;F231,'Производственный контроль'!$A:$A,0))),"―")</f>
        <v>―</v>
      </c>
      <c r="J231" s="66" t="str">
        <f>IFERROR(IF(INDEX('Производственный контроль'!AS:AS,MATCH('Протокол исследования'!$C231&amp;F231,'Производственный контроль'!$A:$A,0))=0,"―",INDEX('Производственный контроль'!AS:AS,MATCH('Протокол исследования'!$C231&amp;F231,'Производственный контроль'!$A:$A,0))),"―")</f>
        <v/>
      </c>
      <c r="K231" s="47"/>
    </row>
    <row r="232" spans="1:11" ht="15.75" hidden="1" outlineLevel="1" x14ac:dyDescent="0.25">
      <c r="A232" s="47"/>
      <c r="B232" s="50">
        <v>162</v>
      </c>
      <c r="C232" s="67"/>
      <c r="D232" s="65" t="str">
        <f>IFERROR(IF(INDEX('Производственный контроль'!R:R,MATCH('Протокол исследования'!$C232&amp;F232,'Производственный контроль'!$A:$A,0))=0,"―",INDEX('Производственный контроль'!R:R,MATCH('Протокол исследования'!$C232&amp;F232,'Производственный контроль'!$A:$A,0))),"―")</f>
        <v>―</v>
      </c>
      <c r="E232" s="66" t="str">
        <f>IFERROR(IF(INDEX('Производственный контроль'!L:L,MATCH('Протокол исследования'!$C232&amp;F232,'Производственный контроль'!$A:$A,0))=0,"―",INDEX('Производственный контроль'!L:L,MATCH('Протокол исследования'!$C232&amp;F232,'Производственный контроль'!$A:$A,0))),"―")</f>
        <v>―</v>
      </c>
      <c r="F232" s="66"/>
      <c r="G232" s="66" t="str">
        <f>IFERROR(IF(INDEX('Производственный контроль'!AO:AO,MATCH('Протокол исследования'!$C232&amp;F232,'Производственный контроль'!$A:$A,0))=0,"―",INDEX('Производственный контроль'!AO:AO,MATCH('Протокол исследования'!$C232&amp;F232,'Производственный контроль'!$A:$A,0))),"―")</f>
        <v>―</v>
      </c>
      <c r="H232" s="66" t="str">
        <f>IFERROR(IF(INDEX('Производственный контроль'!AQ:AQ,MATCH('Протокол исследования'!$C232&amp;F232,'Производственный контроль'!$A:$A,0))=0,"―",INDEX('Производственный контроль'!AQ:AQ,MATCH('Протокол исследования'!$C232&amp;F232,'Производственный контроль'!$A:$A,0))),"―")</f>
        <v/>
      </c>
      <c r="I232" s="66" t="str">
        <f>IFERROR(IF(INDEX('Производственный контроль'!AP:AP,MATCH('Протокол исследования'!$C232&amp;F232,'Производственный контроль'!$A:$A,0))=0,"―",INDEX('Производственный контроль'!AP:AP,MATCH('Протокол исследования'!$C232&amp;F232,'Производственный контроль'!$A:$A,0))),"―")</f>
        <v>―</v>
      </c>
      <c r="J232" s="66" t="str">
        <f>IFERROR(IF(INDEX('Производственный контроль'!AS:AS,MATCH('Протокол исследования'!$C232&amp;F232,'Производственный контроль'!$A:$A,0))=0,"―",INDEX('Производственный контроль'!AS:AS,MATCH('Протокол исследования'!$C232&amp;F232,'Производственный контроль'!$A:$A,0))),"―")</f>
        <v/>
      </c>
      <c r="K232" s="47"/>
    </row>
    <row r="233" spans="1:11" ht="15.75" hidden="1" outlineLevel="1" x14ac:dyDescent="0.25">
      <c r="A233" s="47"/>
      <c r="B233" s="50">
        <v>163</v>
      </c>
      <c r="C233" s="67"/>
      <c r="D233" s="65" t="str">
        <f>IFERROR(IF(INDEX('Производственный контроль'!R:R,MATCH('Протокол исследования'!$C233&amp;F233,'Производственный контроль'!$A:$A,0))=0,"―",INDEX('Производственный контроль'!R:R,MATCH('Протокол исследования'!$C233&amp;F233,'Производственный контроль'!$A:$A,0))),"―")</f>
        <v>―</v>
      </c>
      <c r="E233" s="66" t="str">
        <f>IFERROR(IF(INDEX('Производственный контроль'!L:L,MATCH('Протокол исследования'!$C233&amp;F233,'Производственный контроль'!$A:$A,0))=0,"―",INDEX('Производственный контроль'!L:L,MATCH('Протокол исследования'!$C233&amp;F233,'Производственный контроль'!$A:$A,0))),"―")</f>
        <v>―</v>
      </c>
      <c r="F233" s="66"/>
      <c r="G233" s="66" t="str">
        <f>IFERROR(IF(INDEX('Производственный контроль'!AO:AO,MATCH('Протокол исследования'!$C233&amp;F233,'Производственный контроль'!$A:$A,0))=0,"―",INDEX('Производственный контроль'!AO:AO,MATCH('Протокол исследования'!$C233&amp;F233,'Производственный контроль'!$A:$A,0))),"―")</f>
        <v>―</v>
      </c>
      <c r="H233" s="66" t="str">
        <f>IFERROR(IF(INDEX('Производственный контроль'!AQ:AQ,MATCH('Протокол исследования'!$C233&amp;F233,'Производственный контроль'!$A:$A,0))=0,"―",INDEX('Производственный контроль'!AQ:AQ,MATCH('Протокол исследования'!$C233&amp;F233,'Производственный контроль'!$A:$A,0))),"―")</f>
        <v/>
      </c>
      <c r="I233" s="66" t="str">
        <f>IFERROR(IF(INDEX('Производственный контроль'!AP:AP,MATCH('Протокол исследования'!$C233&amp;F233,'Производственный контроль'!$A:$A,0))=0,"―",INDEX('Производственный контроль'!AP:AP,MATCH('Протокол исследования'!$C233&amp;F233,'Производственный контроль'!$A:$A,0))),"―")</f>
        <v>―</v>
      </c>
      <c r="J233" s="66" t="str">
        <f>IFERROR(IF(INDEX('Производственный контроль'!AS:AS,MATCH('Протокол исследования'!$C233&amp;F233,'Производственный контроль'!$A:$A,0))=0,"―",INDEX('Производственный контроль'!AS:AS,MATCH('Протокол исследования'!$C233&amp;F233,'Производственный контроль'!$A:$A,0))),"―")</f>
        <v/>
      </c>
      <c r="K233" s="47"/>
    </row>
    <row r="234" spans="1:11" ht="15.75" hidden="1" outlineLevel="1" x14ac:dyDescent="0.25">
      <c r="A234" s="47"/>
      <c r="B234" s="50">
        <v>164</v>
      </c>
      <c r="C234" s="67"/>
      <c r="D234" s="65" t="str">
        <f>IFERROR(IF(INDEX('Производственный контроль'!R:R,MATCH('Протокол исследования'!$C234&amp;F234,'Производственный контроль'!$A:$A,0))=0,"―",INDEX('Производственный контроль'!R:R,MATCH('Протокол исследования'!$C234&amp;F234,'Производственный контроль'!$A:$A,0))),"―")</f>
        <v>―</v>
      </c>
      <c r="E234" s="66" t="str">
        <f>IFERROR(IF(INDEX('Производственный контроль'!L:L,MATCH('Протокол исследования'!$C234&amp;F234,'Производственный контроль'!$A:$A,0))=0,"―",INDEX('Производственный контроль'!L:L,MATCH('Протокол исследования'!$C234&amp;F234,'Производственный контроль'!$A:$A,0))),"―")</f>
        <v>―</v>
      </c>
      <c r="F234" s="66"/>
      <c r="G234" s="66" t="str">
        <f>IFERROR(IF(INDEX('Производственный контроль'!AO:AO,MATCH('Протокол исследования'!$C234&amp;F234,'Производственный контроль'!$A:$A,0))=0,"―",INDEX('Производственный контроль'!AO:AO,MATCH('Протокол исследования'!$C234&amp;F234,'Производственный контроль'!$A:$A,0))),"―")</f>
        <v>―</v>
      </c>
      <c r="H234" s="66" t="str">
        <f>IFERROR(IF(INDEX('Производственный контроль'!AQ:AQ,MATCH('Протокол исследования'!$C234&amp;F234,'Производственный контроль'!$A:$A,0))=0,"―",INDEX('Производственный контроль'!AQ:AQ,MATCH('Протокол исследования'!$C234&amp;F234,'Производственный контроль'!$A:$A,0))),"―")</f>
        <v/>
      </c>
      <c r="I234" s="66" t="str">
        <f>IFERROR(IF(INDEX('Производственный контроль'!AP:AP,MATCH('Протокол исследования'!$C234&amp;F234,'Производственный контроль'!$A:$A,0))=0,"―",INDEX('Производственный контроль'!AP:AP,MATCH('Протокол исследования'!$C234&amp;F234,'Производственный контроль'!$A:$A,0))),"―")</f>
        <v>―</v>
      </c>
      <c r="J234" s="66" t="str">
        <f>IFERROR(IF(INDEX('Производственный контроль'!AS:AS,MATCH('Протокол исследования'!$C234&amp;F234,'Производственный контроль'!$A:$A,0))=0,"―",INDEX('Производственный контроль'!AS:AS,MATCH('Протокол исследования'!$C234&amp;F234,'Производственный контроль'!$A:$A,0))),"―")</f>
        <v/>
      </c>
      <c r="K234" s="47"/>
    </row>
    <row r="235" spans="1:11" ht="15.75" hidden="1" outlineLevel="1" x14ac:dyDescent="0.25">
      <c r="A235" s="47"/>
      <c r="B235" s="50">
        <v>165</v>
      </c>
      <c r="C235" s="67"/>
      <c r="D235" s="65" t="str">
        <f>IFERROR(IF(INDEX('Производственный контроль'!R:R,MATCH('Протокол исследования'!$C235&amp;F235,'Производственный контроль'!$A:$A,0))=0,"―",INDEX('Производственный контроль'!R:R,MATCH('Протокол исследования'!$C235&amp;F235,'Производственный контроль'!$A:$A,0))),"―")</f>
        <v>―</v>
      </c>
      <c r="E235" s="66" t="str">
        <f>IFERROR(IF(INDEX('Производственный контроль'!L:L,MATCH('Протокол исследования'!$C235&amp;F235,'Производственный контроль'!$A:$A,0))=0,"―",INDEX('Производственный контроль'!L:L,MATCH('Протокол исследования'!$C235&amp;F235,'Производственный контроль'!$A:$A,0))),"―")</f>
        <v>―</v>
      </c>
      <c r="F235" s="66"/>
      <c r="G235" s="66" t="str">
        <f>IFERROR(IF(INDEX('Производственный контроль'!AO:AO,MATCH('Протокол исследования'!$C235&amp;F235,'Производственный контроль'!$A:$A,0))=0,"―",INDEX('Производственный контроль'!AO:AO,MATCH('Протокол исследования'!$C235&amp;F235,'Производственный контроль'!$A:$A,0))),"―")</f>
        <v>―</v>
      </c>
      <c r="H235" s="66" t="str">
        <f>IFERROR(IF(INDEX('Производственный контроль'!AQ:AQ,MATCH('Протокол исследования'!$C235&amp;F235,'Производственный контроль'!$A:$A,0))=0,"―",INDEX('Производственный контроль'!AQ:AQ,MATCH('Протокол исследования'!$C235&amp;F235,'Производственный контроль'!$A:$A,0))),"―")</f>
        <v/>
      </c>
      <c r="I235" s="66" t="str">
        <f>IFERROR(IF(INDEX('Производственный контроль'!AP:AP,MATCH('Протокол исследования'!$C235&amp;F235,'Производственный контроль'!$A:$A,0))=0,"―",INDEX('Производственный контроль'!AP:AP,MATCH('Протокол исследования'!$C235&amp;F235,'Производственный контроль'!$A:$A,0))),"―")</f>
        <v>―</v>
      </c>
      <c r="J235" s="66" t="str">
        <f>IFERROR(IF(INDEX('Производственный контроль'!AS:AS,MATCH('Протокол исследования'!$C235&amp;F235,'Производственный контроль'!$A:$A,0))=0,"―",INDEX('Производственный контроль'!AS:AS,MATCH('Протокол исследования'!$C235&amp;F235,'Производственный контроль'!$A:$A,0))),"―")</f>
        <v/>
      </c>
      <c r="K235" s="47"/>
    </row>
    <row r="236" spans="1:11" ht="15.75" hidden="1" outlineLevel="1" x14ac:dyDescent="0.25">
      <c r="A236" s="47"/>
      <c r="B236" s="50">
        <v>166</v>
      </c>
      <c r="C236" s="67"/>
      <c r="D236" s="65" t="str">
        <f>IFERROR(IF(INDEX('Производственный контроль'!R:R,MATCH('Протокол исследования'!$C236&amp;F236,'Производственный контроль'!$A:$A,0))=0,"―",INDEX('Производственный контроль'!R:R,MATCH('Протокол исследования'!$C236&amp;F236,'Производственный контроль'!$A:$A,0))),"―")</f>
        <v>―</v>
      </c>
      <c r="E236" s="66" t="str">
        <f>IFERROR(IF(INDEX('Производственный контроль'!L:L,MATCH('Протокол исследования'!$C236&amp;F236,'Производственный контроль'!$A:$A,0))=0,"―",INDEX('Производственный контроль'!L:L,MATCH('Протокол исследования'!$C236&amp;F236,'Производственный контроль'!$A:$A,0))),"―")</f>
        <v>―</v>
      </c>
      <c r="F236" s="66"/>
      <c r="G236" s="66" t="str">
        <f>IFERROR(IF(INDEX('Производственный контроль'!AO:AO,MATCH('Протокол исследования'!$C236&amp;F236,'Производственный контроль'!$A:$A,0))=0,"―",INDEX('Производственный контроль'!AO:AO,MATCH('Протокол исследования'!$C236&amp;F236,'Производственный контроль'!$A:$A,0))),"―")</f>
        <v>―</v>
      </c>
      <c r="H236" s="66" t="str">
        <f>IFERROR(IF(INDEX('Производственный контроль'!AQ:AQ,MATCH('Протокол исследования'!$C236&amp;F236,'Производственный контроль'!$A:$A,0))=0,"―",INDEX('Производственный контроль'!AQ:AQ,MATCH('Протокол исследования'!$C236&amp;F236,'Производственный контроль'!$A:$A,0))),"―")</f>
        <v/>
      </c>
      <c r="I236" s="66" t="str">
        <f>IFERROR(IF(INDEX('Производственный контроль'!AP:AP,MATCH('Протокол исследования'!$C236&amp;F236,'Производственный контроль'!$A:$A,0))=0,"―",INDEX('Производственный контроль'!AP:AP,MATCH('Протокол исследования'!$C236&amp;F236,'Производственный контроль'!$A:$A,0))),"―")</f>
        <v>―</v>
      </c>
      <c r="J236" s="66" t="str">
        <f>IFERROR(IF(INDEX('Производственный контроль'!AS:AS,MATCH('Протокол исследования'!$C236&amp;F236,'Производственный контроль'!$A:$A,0))=0,"―",INDEX('Производственный контроль'!AS:AS,MATCH('Протокол исследования'!$C236&amp;F236,'Производственный контроль'!$A:$A,0))),"―")</f>
        <v/>
      </c>
      <c r="K236" s="47"/>
    </row>
    <row r="237" spans="1:11" ht="15.75" hidden="1" outlineLevel="1" x14ac:dyDescent="0.25">
      <c r="A237" s="47"/>
      <c r="B237" s="50">
        <v>167</v>
      </c>
      <c r="C237" s="67"/>
      <c r="D237" s="65" t="str">
        <f>IFERROR(IF(INDEX('Производственный контроль'!R:R,MATCH('Протокол исследования'!$C237&amp;F237,'Производственный контроль'!$A:$A,0))=0,"―",INDEX('Производственный контроль'!R:R,MATCH('Протокол исследования'!$C237&amp;F237,'Производственный контроль'!$A:$A,0))),"―")</f>
        <v>―</v>
      </c>
      <c r="E237" s="66" t="str">
        <f>IFERROR(IF(INDEX('Производственный контроль'!L:L,MATCH('Протокол исследования'!$C237&amp;F237,'Производственный контроль'!$A:$A,0))=0,"―",INDEX('Производственный контроль'!L:L,MATCH('Протокол исследования'!$C237&amp;F237,'Производственный контроль'!$A:$A,0))),"―")</f>
        <v>―</v>
      </c>
      <c r="F237" s="66"/>
      <c r="G237" s="66" t="str">
        <f>IFERROR(IF(INDEX('Производственный контроль'!AO:AO,MATCH('Протокол исследования'!$C237&amp;F237,'Производственный контроль'!$A:$A,0))=0,"―",INDEX('Производственный контроль'!AO:AO,MATCH('Протокол исследования'!$C237&amp;F237,'Производственный контроль'!$A:$A,0))),"―")</f>
        <v>―</v>
      </c>
      <c r="H237" s="66" t="str">
        <f>IFERROR(IF(INDEX('Производственный контроль'!AQ:AQ,MATCH('Протокол исследования'!$C237&amp;F237,'Производственный контроль'!$A:$A,0))=0,"―",INDEX('Производственный контроль'!AQ:AQ,MATCH('Протокол исследования'!$C237&amp;F237,'Производственный контроль'!$A:$A,0))),"―")</f>
        <v/>
      </c>
      <c r="I237" s="66" t="str">
        <f>IFERROR(IF(INDEX('Производственный контроль'!AP:AP,MATCH('Протокол исследования'!$C237&amp;F237,'Производственный контроль'!$A:$A,0))=0,"―",INDEX('Производственный контроль'!AP:AP,MATCH('Протокол исследования'!$C237&amp;F237,'Производственный контроль'!$A:$A,0))),"―")</f>
        <v>―</v>
      </c>
      <c r="J237" s="66" t="str">
        <f>IFERROR(IF(INDEX('Производственный контроль'!AS:AS,MATCH('Протокол исследования'!$C237&amp;F237,'Производственный контроль'!$A:$A,0))=0,"―",INDEX('Производственный контроль'!AS:AS,MATCH('Протокол исследования'!$C237&amp;F237,'Производственный контроль'!$A:$A,0))),"―")</f>
        <v/>
      </c>
      <c r="K237" s="47"/>
    </row>
    <row r="238" spans="1:11" ht="15.75" hidden="1" outlineLevel="1" x14ac:dyDescent="0.25">
      <c r="A238" s="47"/>
      <c r="B238" s="50">
        <v>168</v>
      </c>
      <c r="C238" s="67"/>
      <c r="D238" s="65" t="str">
        <f>IFERROR(IF(INDEX('Производственный контроль'!R:R,MATCH('Протокол исследования'!$C238&amp;F238,'Производственный контроль'!$A:$A,0))=0,"―",INDEX('Производственный контроль'!R:R,MATCH('Протокол исследования'!$C238&amp;F238,'Производственный контроль'!$A:$A,0))),"―")</f>
        <v>―</v>
      </c>
      <c r="E238" s="66" t="str">
        <f>IFERROR(IF(INDEX('Производственный контроль'!L:L,MATCH('Протокол исследования'!$C238&amp;F238,'Производственный контроль'!$A:$A,0))=0,"―",INDEX('Производственный контроль'!L:L,MATCH('Протокол исследования'!$C238&amp;F238,'Производственный контроль'!$A:$A,0))),"―")</f>
        <v>―</v>
      </c>
      <c r="F238" s="66"/>
      <c r="G238" s="66" t="str">
        <f>IFERROR(IF(INDEX('Производственный контроль'!AO:AO,MATCH('Протокол исследования'!$C238&amp;F238,'Производственный контроль'!$A:$A,0))=0,"―",INDEX('Производственный контроль'!AO:AO,MATCH('Протокол исследования'!$C238&amp;F238,'Производственный контроль'!$A:$A,0))),"―")</f>
        <v>―</v>
      </c>
      <c r="H238" s="66" t="str">
        <f>IFERROR(IF(INDEX('Производственный контроль'!AQ:AQ,MATCH('Протокол исследования'!$C238&amp;F238,'Производственный контроль'!$A:$A,0))=0,"―",INDEX('Производственный контроль'!AQ:AQ,MATCH('Протокол исследования'!$C238&amp;F238,'Производственный контроль'!$A:$A,0))),"―")</f>
        <v/>
      </c>
      <c r="I238" s="66" t="str">
        <f>IFERROR(IF(INDEX('Производственный контроль'!AP:AP,MATCH('Протокол исследования'!$C238&amp;F238,'Производственный контроль'!$A:$A,0))=0,"―",INDEX('Производственный контроль'!AP:AP,MATCH('Протокол исследования'!$C238&amp;F238,'Производственный контроль'!$A:$A,0))),"―")</f>
        <v>―</v>
      </c>
      <c r="J238" s="66" t="str">
        <f>IFERROR(IF(INDEX('Производственный контроль'!AS:AS,MATCH('Протокол исследования'!$C238&amp;F238,'Производственный контроль'!$A:$A,0))=0,"―",INDEX('Производственный контроль'!AS:AS,MATCH('Протокол исследования'!$C238&amp;F238,'Производственный контроль'!$A:$A,0))),"―")</f>
        <v/>
      </c>
      <c r="K238" s="47"/>
    </row>
    <row r="239" spans="1:11" ht="15.75" hidden="1" outlineLevel="1" x14ac:dyDescent="0.25">
      <c r="A239" s="47"/>
      <c r="B239" s="50">
        <v>169</v>
      </c>
      <c r="C239" s="67"/>
      <c r="D239" s="65" t="str">
        <f>IFERROR(IF(INDEX('Производственный контроль'!R:R,MATCH('Протокол исследования'!$C239&amp;F239,'Производственный контроль'!$A:$A,0))=0,"―",INDEX('Производственный контроль'!R:R,MATCH('Протокол исследования'!$C239&amp;F239,'Производственный контроль'!$A:$A,0))),"―")</f>
        <v>―</v>
      </c>
      <c r="E239" s="66" t="str">
        <f>IFERROR(IF(INDEX('Производственный контроль'!L:L,MATCH('Протокол исследования'!$C239&amp;F239,'Производственный контроль'!$A:$A,0))=0,"―",INDEX('Производственный контроль'!L:L,MATCH('Протокол исследования'!$C239&amp;F239,'Производственный контроль'!$A:$A,0))),"―")</f>
        <v>―</v>
      </c>
      <c r="F239" s="66"/>
      <c r="G239" s="66" t="str">
        <f>IFERROR(IF(INDEX('Производственный контроль'!AO:AO,MATCH('Протокол исследования'!$C239&amp;F239,'Производственный контроль'!$A:$A,0))=0,"―",INDEX('Производственный контроль'!AO:AO,MATCH('Протокол исследования'!$C239&amp;F239,'Производственный контроль'!$A:$A,0))),"―")</f>
        <v>―</v>
      </c>
      <c r="H239" s="66" t="str">
        <f>IFERROR(IF(INDEX('Производственный контроль'!AQ:AQ,MATCH('Протокол исследования'!$C239&amp;F239,'Производственный контроль'!$A:$A,0))=0,"―",INDEX('Производственный контроль'!AQ:AQ,MATCH('Протокол исследования'!$C239&amp;F239,'Производственный контроль'!$A:$A,0))),"―")</f>
        <v/>
      </c>
      <c r="I239" s="66" t="str">
        <f>IFERROR(IF(INDEX('Производственный контроль'!AP:AP,MATCH('Протокол исследования'!$C239&amp;F239,'Производственный контроль'!$A:$A,0))=0,"―",INDEX('Производственный контроль'!AP:AP,MATCH('Протокол исследования'!$C239&amp;F239,'Производственный контроль'!$A:$A,0))),"―")</f>
        <v>―</v>
      </c>
      <c r="J239" s="66" t="str">
        <f>IFERROR(IF(INDEX('Производственный контроль'!AS:AS,MATCH('Протокол исследования'!$C239&amp;F239,'Производственный контроль'!$A:$A,0))=0,"―",INDEX('Производственный контроль'!AS:AS,MATCH('Протокол исследования'!$C239&amp;F239,'Производственный контроль'!$A:$A,0))),"―")</f>
        <v/>
      </c>
      <c r="K239" s="47"/>
    </row>
    <row r="240" spans="1:11" ht="15.75" hidden="1" outlineLevel="1" x14ac:dyDescent="0.25">
      <c r="A240" s="47"/>
      <c r="B240" s="50">
        <v>170</v>
      </c>
      <c r="C240" s="67"/>
      <c r="D240" s="65" t="str">
        <f>IFERROR(IF(INDEX('Производственный контроль'!R:R,MATCH('Протокол исследования'!$C240&amp;F240,'Производственный контроль'!$A:$A,0))=0,"―",INDEX('Производственный контроль'!R:R,MATCH('Протокол исследования'!$C240&amp;F240,'Производственный контроль'!$A:$A,0))),"―")</f>
        <v>―</v>
      </c>
      <c r="E240" s="66" t="str">
        <f>IFERROR(IF(INDEX('Производственный контроль'!L:L,MATCH('Протокол исследования'!$C240&amp;F240,'Производственный контроль'!$A:$A,0))=0,"―",INDEX('Производственный контроль'!L:L,MATCH('Протокол исследования'!$C240&amp;F240,'Производственный контроль'!$A:$A,0))),"―")</f>
        <v>―</v>
      </c>
      <c r="F240" s="66"/>
      <c r="G240" s="66" t="str">
        <f>IFERROR(IF(INDEX('Производственный контроль'!AO:AO,MATCH('Протокол исследования'!$C240&amp;F240,'Производственный контроль'!$A:$A,0))=0,"―",INDEX('Производственный контроль'!AO:AO,MATCH('Протокол исследования'!$C240&amp;F240,'Производственный контроль'!$A:$A,0))),"―")</f>
        <v>―</v>
      </c>
      <c r="H240" s="66" t="str">
        <f>IFERROR(IF(INDEX('Производственный контроль'!AQ:AQ,MATCH('Протокол исследования'!$C240&amp;F240,'Производственный контроль'!$A:$A,0))=0,"―",INDEX('Производственный контроль'!AQ:AQ,MATCH('Протокол исследования'!$C240&amp;F240,'Производственный контроль'!$A:$A,0))),"―")</f>
        <v/>
      </c>
      <c r="I240" s="66" t="str">
        <f>IFERROR(IF(INDEX('Производственный контроль'!AP:AP,MATCH('Протокол исследования'!$C240&amp;F240,'Производственный контроль'!$A:$A,0))=0,"―",INDEX('Производственный контроль'!AP:AP,MATCH('Протокол исследования'!$C240&amp;F240,'Производственный контроль'!$A:$A,0))),"―")</f>
        <v>―</v>
      </c>
      <c r="J240" s="66" t="str">
        <f>IFERROR(IF(INDEX('Производственный контроль'!AS:AS,MATCH('Протокол исследования'!$C240&amp;F240,'Производственный контроль'!$A:$A,0))=0,"―",INDEX('Производственный контроль'!AS:AS,MATCH('Протокол исследования'!$C240&amp;F240,'Производственный контроль'!$A:$A,0))),"―")</f>
        <v/>
      </c>
      <c r="K240" s="47"/>
    </row>
    <row r="241" spans="1:11" ht="15.75" hidden="1" outlineLevel="1" x14ac:dyDescent="0.25">
      <c r="A241" s="47"/>
      <c r="B241" s="50">
        <v>171</v>
      </c>
      <c r="C241" s="67"/>
      <c r="D241" s="65" t="str">
        <f>IFERROR(IF(INDEX('Производственный контроль'!R:R,MATCH('Протокол исследования'!$C241&amp;F241,'Производственный контроль'!$A:$A,0))=0,"―",INDEX('Производственный контроль'!R:R,MATCH('Протокол исследования'!$C241&amp;F241,'Производственный контроль'!$A:$A,0))),"―")</f>
        <v>―</v>
      </c>
      <c r="E241" s="66" t="str">
        <f>IFERROR(IF(INDEX('Производственный контроль'!L:L,MATCH('Протокол исследования'!$C241&amp;F241,'Производственный контроль'!$A:$A,0))=0,"―",INDEX('Производственный контроль'!L:L,MATCH('Протокол исследования'!$C241&amp;F241,'Производственный контроль'!$A:$A,0))),"―")</f>
        <v>―</v>
      </c>
      <c r="F241" s="66"/>
      <c r="G241" s="66" t="str">
        <f>IFERROR(IF(INDEX('Производственный контроль'!AO:AO,MATCH('Протокол исследования'!$C241&amp;F241,'Производственный контроль'!$A:$A,0))=0,"―",INDEX('Производственный контроль'!AO:AO,MATCH('Протокол исследования'!$C241&amp;F241,'Производственный контроль'!$A:$A,0))),"―")</f>
        <v>―</v>
      </c>
      <c r="H241" s="66" t="str">
        <f>IFERROR(IF(INDEX('Производственный контроль'!AQ:AQ,MATCH('Протокол исследования'!$C241&amp;F241,'Производственный контроль'!$A:$A,0))=0,"―",INDEX('Производственный контроль'!AQ:AQ,MATCH('Протокол исследования'!$C241&amp;F241,'Производственный контроль'!$A:$A,0))),"―")</f>
        <v/>
      </c>
      <c r="I241" s="66" t="str">
        <f>IFERROR(IF(INDEX('Производственный контроль'!AP:AP,MATCH('Протокол исследования'!$C241&amp;F241,'Производственный контроль'!$A:$A,0))=0,"―",INDEX('Производственный контроль'!AP:AP,MATCH('Протокол исследования'!$C241&amp;F241,'Производственный контроль'!$A:$A,0))),"―")</f>
        <v>―</v>
      </c>
      <c r="J241" s="66" t="str">
        <f>IFERROR(IF(INDEX('Производственный контроль'!AS:AS,MATCH('Протокол исследования'!$C241&amp;F241,'Производственный контроль'!$A:$A,0))=0,"―",INDEX('Производственный контроль'!AS:AS,MATCH('Протокол исследования'!$C241&amp;F241,'Производственный контроль'!$A:$A,0))),"―")</f>
        <v/>
      </c>
      <c r="K241" s="47"/>
    </row>
    <row r="242" spans="1:11" ht="15.75" hidden="1" outlineLevel="1" x14ac:dyDescent="0.25">
      <c r="A242" s="47"/>
      <c r="B242" s="50">
        <v>172</v>
      </c>
      <c r="C242" s="67"/>
      <c r="D242" s="65" t="str">
        <f>IFERROR(IF(INDEX('Производственный контроль'!R:R,MATCH('Протокол исследования'!$C242&amp;F242,'Производственный контроль'!$A:$A,0))=0,"―",INDEX('Производственный контроль'!R:R,MATCH('Протокол исследования'!$C242&amp;F242,'Производственный контроль'!$A:$A,0))),"―")</f>
        <v>―</v>
      </c>
      <c r="E242" s="66" t="str">
        <f>IFERROR(IF(INDEX('Производственный контроль'!L:L,MATCH('Протокол исследования'!$C242&amp;F242,'Производственный контроль'!$A:$A,0))=0,"―",INDEX('Производственный контроль'!L:L,MATCH('Протокол исследования'!$C242&amp;F242,'Производственный контроль'!$A:$A,0))),"―")</f>
        <v>―</v>
      </c>
      <c r="F242" s="66"/>
      <c r="G242" s="66" t="str">
        <f>IFERROR(IF(INDEX('Производственный контроль'!AO:AO,MATCH('Протокол исследования'!$C242&amp;F242,'Производственный контроль'!$A:$A,0))=0,"―",INDEX('Производственный контроль'!AO:AO,MATCH('Протокол исследования'!$C242&amp;F242,'Производственный контроль'!$A:$A,0))),"―")</f>
        <v>―</v>
      </c>
      <c r="H242" s="66" t="str">
        <f>IFERROR(IF(INDEX('Производственный контроль'!AQ:AQ,MATCH('Протокол исследования'!$C242&amp;F242,'Производственный контроль'!$A:$A,0))=0,"―",INDEX('Производственный контроль'!AQ:AQ,MATCH('Протокол исследования'!$C242&amp;F242,'Производственный контроль'!$A:$A,0))),"―")</f>
        <v/>
      </c>
      <c r="I242" s="66" t="str">
        <f>IFERROR(IF(INDEX('Производственный контроль'!AP:AP,MATCH('Протокол исследования'!$C242&amp;F242,'Производственный контроль'!$A:$A,0))=0,"―",INDEX('Производственный контроль'!AP:AP,MATCH('Протокол исследования'!$C242&amp;F242,'Производственный контроль'!$A:$A,0))),"―")</f>
        <v>―</v>
      </c>
      <c r="J242" s="66" t="str">
        <f>IFERROR(IF(INDEX('Производственный контроль'!AS:AS,MATCH('Протокол исследования'!$C242&amp;F242,'Производственный контроль'!$A:$A,0))=0,"―",INDEX('Производственный контроль'!AS:AS,MATCH('Протокол исследования'!$C242&amp;F242,'Производственный контроль'!$A:$A,0))),"―")</f>
        <v/>
      </c>
      <c r="K242" s="47"/>
    </row>
    <row r="243" spans="1:11" ht="15.75" hidden="1" outlineLevel="1" x14ac:dyDescent="0.25">
      <c r="A243" s="47"/>
      <c r="B243" s="50">
        <v>173</v>
      </c>
      <c r="C243" s="67"/>
      <c r="D243" s="65" t="str">
        <f>IFERROR(IF(INDEX('Производственный контроль'!R:R,MATCH('Протокол исследования'!$C243&amp;F243,'Производственный контроль'!$A:$A,0))=0,"―",INDEX('Производственный контроль'!R:R,MATCH('Протокол исследования'!$C243&amp;F243,'Производственный контроль'!$A:$A,0))),"―")</f>
        <v>―</v>
      </c>
      <c r="E243" s="66" t="str">
        <f>IFERROR(IF(INDEX('Производственный контроль'!L:L,MATCH('Протокол исследования'!$C243&amp;F243,'Производственный контроль'!$A:$A,0))=0,"―",INDEX('Производственный контроль'!L:L,MATCH('Протокол исследования'!$C243&amp;F243,'Производственный контроль'!$A:$A,0))),"―")</f>
        <v>―</v>
      </c>
      <c r="F243" s="66"/>
      <c r="G243" s="66" t="str">
        <f>IFERROR(IF(INDEX('Производственный контроль'!AO:AO,MATCH('Протокол исследования'!$C243&amp;F243,'Производственный контроль'!$A:$A,0))=0,"―",INDEX('Производственный контроль'!AO:AO,MATCH('Протокол исследования'!$C243&amp;F243,'Производственный контроль'!$A:$A,0))),"―")</f>
        <v>―</v>
      </c>
      <c r="H243" s="66" t="str">
        <f>IFERROR(IF(INDEX('Производственный контроль'!AQ:AQ,MATCH('Протокол исследования'!$C243&amp;F243,'Производственный контроль'!$A:$A,0))=0,"―",INDEX('Производственный контроль'!AQ:AQ,MATCH('Протокол исследования'!$C243&amp;F243,'Производственный контроль'!$A:$A,0))),"―")</f>
        <v/>
      </c>
      <c r="I243" s="66" t="str">
        <f>IFERROR(IF(INDEX('Производственный контроль'!AP:AP,MATCH('Протокол исследования'!$C243&amp;F243,'Производственный контроль'!$A:$A,0))=0,"―",INDEX('Производственный контроль'!AP:AP,MATCH('Протокол исследования'!$C243&amp;F243,'Производственный контроль'!$A:$A,0))),"―")</f>
        <v>―</v>
      </c>
      <c r="J243" s="66" t="str">
        <f>IFERROR(IF(INDEX('Производственный контроль'!AS:AS,MATCH('Протокол исследования'!$C243&amp;F243,'Производственный контроль'!$A:$A,0))=0,"―",INDEX('Производственный контроль'!AS:AS,MATCH('Протокол исследования'!$C243&amp;F243,'Производственный контроль'!$A:$A,0))),"―")</f>
        <v/>
      </c>
      <c r="K243" s="47"/>
    </row>
    <row r="244" spans="1:11" ht="15.75" hidden="1" outlineLevel="1" x14ac:dyDescent="0.25">
      <c r="A244" s="47"/>
      <c r="B244" s="50">
        <v>174</v>
      </c>
      <c r="C244" s="67"/>
      <c r="D244" s="65" t="str">
        <f>IFERROR(IF(INDEX('Производственный контроль'!R:R,MATCH('Протокол исследования'!$C244&amp;F244,'Производственный контроль'!$A:$A,0))=0,"―",INDEX('Производственный контроль'!R:R,MATCH('Протокол исследования'!$C244&amp;F244,'Производственный контроль'!$A:$A,0))),"―")</f>
        <v>―</v>
      </c>
      <c r="E244" s="66" t="str">
        <f>IFERROR(IF(INDEX('Производственный контроль'!L:L,MATCH('Протокол исследования'!$C244&amp;F244,'Производственный контроль'!$A:$A,0))=0,"―",INDEX('Производственный контроль'!L:L,MATCH('Протокол исследования'!$C244&amp;F244,'Производственный контроль'!$A:$A,0))),"―")</f>
        <v>―</v>
      </c>
      <c r="F244" s="66"/>
      <c r="G244" s="66" t="str">
        <f>IFERROR(IF(INDEX('Производственный контроль'!AO:AO,MATCH('Протокол исследования'!$C244&amp;F244,'Производственный контроль'!$A:$A,0))=0,"―",INDEX('Производственный контроль'!AO:AO,MATCH('Протокол исследования'!$C244&amp;F244,'Производственный контроль'!$A:$A,0))),"―")</f>
        <v>―</v>
      </c>
      <c r="H244" s="66" t="str">
        <f>IFERROR(IF(INDEX('Производственный контроль'!AQ:AQ,MATCH('Протокол исследования'!$C244&amp;F244,'Производственный контроль'!$A:$A,0))=0,"―",INDEX('Производственный контроль'!AQ:AQ,MATCH('Протокол исследования'!$C244&amp;F244,'Производственный контроль'!$A:$A,0))),"―")</f>
        <v/>
      </c>
      <c r="I244" s="66" t="str">
        <f>IFERROR(IF(INDEX('Производственный контроль'!AP:AP,MATCH('Протокол исследования'!$C244&amp;F244,'Производственный контроль'!$A:$A,0))=0,"―",INDEX('Производственный контроль'!AP:AP,MATCH('Протокол исследования'!$C244&amp;F244,'Производственный контроль'!$A:$A,0))),"―")</f>
        <v>―</v>
      </c>
      <c r="J244" s="66" t="str">
        <f>IFERROR(IF(INDEX('Производственный контроль'!AS:AS,MATCH('Протокол исследования'!$C244&amp;F244,'Производственный контроль'!$A:$A,0))=0,"―",INDEX('Производственный контроль'!AS:AS,MATCH('Протокол исследования'!$C244&amp;F244,'Производственный контроль'!$A:$A,0))),"―")</f>
        <v/>
      </c>
      <c r="K244" s="47"/>
    </row>
    <row r="245" spans="1:11" ht="15.75" hidden="1" outlineLevel="1" x14ac:dyDescent="0.25">
      <c r="A245" s="47"/>
      <c r="B245" s="50">
        <v>175</v>
      </c>
      <c r="C245" s="67"/>
      <c r="D245" s="65" t="str">
        <f>IFERROR(IF(INDEX('Производственный контроль'!R:R,MATCH('Протокол исследования'!$C245&amp;F245,'Производственный контроль'!$A:$A,0))=0,"―",INDEX('Производственный контроль'!R:R,MATCH('Протокол исследования'!$C245&amp;F245,'Производственный контроль'!$A:$A,0))),"―")</f>
        <v>―</v>
      </c>
      <c r="E245" s="66" t="str">
        <f>IFERROR(IF(INDEX('Производственный контроль'!L:L,MATCH('Протокол исследования'!$C245&amp;F245,'Производственный контроль'!$A:$A,0))=0,"―",INDEX('Производственный контроль'!L:L,MATCH('Протокол исследования'!$C245&amp;F245,'Производственный контроль'!$A:$A,0))),"―")</f>
        <v>―</v>
      </c>
      <c r="F245" s="66"/>
      <c r="G245" s="66" t="str">
        <f>IFERROR(IF(INDEX('Производственный контроль'!AO:AO,MATCH('Протокол исследования'!$C245&amp;F245,'Производственный контроль'!$A:$A,0))=0,"―",INDEX('Производственный контроль'!AO:AO,MATCH('Протокол исследования'!$C245&amp;F245,'Производственный контроль'!$A:$A,0))),"―")</f>
        <v>―</v>
      </c>
      <c r="H245" s="66" t="str">
        <f>IFERROR(IF(INDEX('Производственный контроль'!AQ:AQ,MATCH('Протокол исследования'!$C245&amp;F245,'Производственный контроль'!$A:$A,0))=0,"―",INDEX('Производственный контроль'!AQ:AQ,MATCH('Протокол исследования'!$C245&amp;F245,'Производственный контроль'!$A:$A,0))),"―")</f>
        <v/>
      </c>
      <c r="I245" s="66" t="str">
        <f>IFERROR(IF(INDEX('Производственный контроль'!AP:AP,MATCH('Протокол исследования'!$C245&amp;F245,'Производственный контроль'!$A:$A,0))=0,"―",INDEX('Производственный контроль'!AP:AP,MATCH('Протокол исследования'!$C245&amp;F245,'Производственный контроль'!$A:$A,0))),"―")</f>
        <v>―</v>
      </c>
      <c r="J245" s="66" t="str">
        <f>IFERROR(IF(INDEX('Производственный контроль'!AS:AS,MATCH('Протокол исследования'!$C245&amp;F245,'Производственный контроль'!$A:$A,0))=0,"―",INDEX('Производственный контроль'!AS:AS,MATCH('Протокол исследования'!$C245&amp;F245,'Производственный контроль'!$A:$A,0))),"―")</f>
        <v/>
      </c>
      <c r="K245" s="47"/>
    </row>
    <row r="246" spans="1:11" ht="15.75" hidden="1" outlineLevel="1" x14ac:dyDescent="0.25">
      <c r="A246" s="47"/>
      <c r="B246" s="50">
        <v>176</v>
      </c>
      <c r="C246" s="67"/>
      <c r="D246" s="65" t="str">
        <f>IFERROR(IF(INDEX('Производственный контроль'!R:R,MATCH('Протокол исследования'!$C246&amp;F246,'Производственный контроль'!$A:$A,0))=0,"―",INDEX('Производственный контроль'!R:R,MATCH('Протокол исследования'!$C246&amp;F246,'Производственный контроль'!$A:$A,0))),"―")</f>
        <v>―</v>
      </c>
      <c r="E246" s="66" t="str">
        <f>IFERROR(IF(INDEX('Производственный контроль'!L:L,MATCH('Протокол исследования'!$C246&amp;F246,'Производственный контроль'!$A:$A,0))=0,"―",INDEX('Производственный контроль'!L:L,MATCH('Протокол исследования'!$C246&amp;F246,'Производственный контроль'!$A:$A,0))),"―")</f>
        <v>―</v>
      </c>
      <c r="F246" s="66"/>
      <c r="G246" s="66" t="str">
        <f>IFERROR(IF(INDEX('Производственный контроль'!AO:AO,MATCH('Протокол исследования'!$C246&amp;F246,'Производственный контроль'!$A:$A,0))=0,"―",INDEX('Производственный контроль'!AO:AO,MATCH('Протокол исследования'!$C246&amp;F246,'Производственный контроль'!$A:$A,0))),"―")</f>
        <v>―</v>
      </c>
      <c r="H246" s="66" t="str">
        <f>IFERROR(IF(INDEX('Производственный контроль'!AQ:AQ,MATCH('Протокол исследования'!$C246&amp;F246,'Производственный контроль'!$A:$A,0))=0,"―",INDEX('Производственный контроль'!AQ:AQ,MATCH('Протокол исследования'!$C246&amp;F246,'Производственный контроль'!$A:$A,0))),"―")</f>
        <v/>
      </c>
      <c r="I246" s="66" t="str">
        <f>IFERROR(IF(INDEX('Производственный контроль'!AP:AP,MATCH('Протокол исследования'!$C246&amp;F246,'Производственный контроль'!$A:$A,0))=0,"―",INDEX('Производственный контроль'!AP:AP,MATCH('Протокол исследования'!$C246&amp;F246,'Производственный контроль'!$A:$A,0))),"―")</f>
        <v>―</v>
      </c>
      <c r="J246" s="66" t="str">
        <f>IFERROR(IF(INDEX('Производственный контроль'!AS:AS,MATCH('Протокол исследования'!$C246&amp;F246,'Производственный контроль'!$A:$A,0))=0,"―",INDEX('Производственный контроль'!AS:AS,MATCH('Протокол исследования'!$C246&amp;F246,'Производственный контроль'!$A:$A,0))),"―")</f>
        <v/>
      </c>
      <c r="K246" s="47"/>
    </row>
    <row r="247" spans="1:11" ht="15.75" hidden="1" outlineLevel="1" x14ac:dyDescent="0.25">
      <c r="A247" s="47"/>
      <c r="B247" s="50">
        <v>177</v>
      </c>
      <c r="C247" s="67"/>
      <c r="D247" s="65" t="str">
        <f>IFERROR(IF(INDEX('Производственный контроль'!R:R,MATCH('Протокол исследования'!$C247&amp;F247,'Производственный контроль'!$A:$A,0))=0,"―",INDEX('Производственный контроль'!R:R,MATCH('Протокол исследования'!$C247&amp;F247,'Производственный контроль'!$A:$A,0))),"―")</f>
        <v>―</v>
      </c>
      <c r="E247" s="66" t="str">
        <f>IFERROR(IF(INDEX('Производственный контроль'!L:L,MATCH('Протокол исследования'!$C247&amp;F247,'Производственный контроль'!$A:$A,0))=0,"―",INDEX('Производственный контроль'!L:L,MATCH('Протокол исследования'!$C247&amp;F247,'Производственный контроль'!$A:$A,0))),"―")</f>
        <v>―</v>
      </c>
      <c r="F247" s="66"/>
      <c r="G247" s="66" t="str">
        <f>IFERROR(IF(INDEX('Производственный контроль'!AO:AO,MATCH('Протокол исследования'!$C247&amp;F247,'Производственный контроль'!$A:$A,0))=0,"―",INDEX('Производственный контроль'!AO:AO,MATCH('Протокол исследования'!$C247&amp;F247,'Производственный контроль'!$A:$A,0))),"―")</f>
        <v>―</v>
      </c>
      <c r="H247" s="66" t="str">
        <f>IFERROR(IF(INDEX('Производственный контроль'!AQ:AQ,MATCH('Протокол исследования'!$C247&amp;F247,'Производственный контроль'!$A:$A,0))=0,"―",INDEX('Производственный контроль'!AQ:AQ,MATCH('Протокол исследования'!$C247&amp;F247,'Производственный контроль'!$A:$A,0))),"―")</f>
        <v/>
      </c>
      <c r="I247" s="66" t="str">
        <f>IFERROR(IF(INDEX('Производственный контроль'!AP:AP,MATCH('Протокол исследования'!$C247&amp;F247,'Производственный контроль'!$A:$A,0))=0,"―",INDEX('Производственный контроль'!AP:AP,MATCH('Протокол исследования'!$C247&amp;F247,'Производственный контроль'!$A:$A,0))),"―")</f>
        <v>―</v>
      </c>
      <c r="J247" s="66" t="str">
        <f>IFERROR(IF(INDEX('Производственный контроль'!AS:AS,MATCH('Протокол исследования'!$C247&amp;F247,'Производственный контроль'!$A:$A,0))=0,"―",INDEX('Производственный контроль'!AS:AS,MATCH('Протокол исследования'!$C247&amp;F247,'Производственный контроль'!$A:$A,0))),"―")</f>
        <v/>
      </c>
      <c r="K247" s="47"/>
    </row>
    <row r="248" spans="1:11" ht="15.75" hidden="1" outlineLevel="1" x14ac:dyDescent="0.25">
      <c r="A248" s="47"/>
      <c r="B248" s="50">
        <v>178</v>
      </c>
      <c r="C248" s="67"/>
      <c r="D248" s="65" t="str">
        <f>IFERROR(IF(INDEX('Производственный контроль'!R:R,MATCH('Протокол исследования'!$C248&amp;F248,'Производственный контроль'!$A:$A,0))=0,"―",INDEX('Производственный контроль'!R:R,MATCH('Протокол исследования'!$C248&amp;F248,'Производственный контроль'!$A:$A,0))),"―")</f>
        <v>―</v>
      </c>
      <c r="E248" s="66" t="str">
        <f>IFERROR(IF(INDEX('Производственный контроль'!L:L,MATCH('Протокол исследования'!$C248&amp;F248,'Производственный контроль'!$A:$A,0))=0,"―",INDEX('Производственный контроль'!L:L,MATCH('Протокол исследования'!$C248&amp;F248,'Производственный контроль'!$A:$A,0))),"―")</f>
        <v>―</v>
      </c>
      <c r="F248" s="66"/>
      <c r="G248" s="66" t="str">
        <f>IFERROR(IF(INDEX('Производственный контроль'!AO:AO,MATCH('Протокол исследования'!$C248&amp;F248,'Производственный контроль'!$A:$A,0))=0,"―",INDEX('Производственный контроль'!AO:AO,MATCH('Протокол исследования'!$C248&amp;F248,'Производственный контроль'!$A:$A,0))),"―")</f>
        <v>―</v>
      </c>
      <c r="H248" s="66" t="str">
        <f>IFERROR(IF(INDEX('Производственный контроль'!AQ:AQ,MATCH('Протокол исследования'!$C248&amp;F248,'Производственный контроль'!$A:$A,0))=0,"―",INDEX('Производственный контроль'!AQ:AQ,MATCH('Протокол исследования'!$C248&amp;F248,'Производственный контроль'!$A:$A,0))),"―")</f>
        <v/>
      </c>
      <c r="I248" s="66" t="str">
        <f>IFERROR(IF(INDEX('Производственный контроль'!AP:AP,MATCH('Протокол исследования'!$C248&amp;F248,'Производственный контроль'!$A:$A,0))=0,"―",INDEX('Производственный контроль'!AP:AP,MATCH('Протокол исследования'!$C248&amp;F248,'Производственный контроль'!$A:$A,0))),"―")</f>
        <v>―</v>
      </c>
      <c r="J248" s="66" t="str">
        <f>IFERROR(IF(INDEX('Производственный контроль'!AS:AS,MATCH('Протокол исследования'!$C248&amp;F248,'Производственный контроль'!$A:$A,0))=0,"―",INDEX('Производственный контроль'!AS:AS,MATCH('Протокол исследования'!$C248&amp;F248,'Производственный контроль'!$A:$A,0))),"―")</f>
        <v/>
      </c>
      <c r="K248" s="47"/>
    </row>
    <row r="249" spans="1:11" ht="15.75" hidden="1" outlineLevel="1" x14ac:dyDescent="0.25">
      <c r="A249" s="47"/>
      <c r="B249" s="50">
        <v>179</v>
      </c>
      <c r="C249" s="67"/>
      <c r="D249" s="65" t="str">
        <f>IFERROR(IF(INDEX('Производственный контроль'!R:R,MATCH('Протокол исследования'!$C249&amp;F249,'Производственный контроль'!$A:$A,0))=0,"―",INDEX('Производственный контроль'!R:R,MATCH('Протокол исследования'!$C249&amp;F249,'Производственный контроль'!$A:$A,0))),"―")</f>
        <v>―</v>
      </c>
      <c r="E249" s="66" t="str">
        <f>IFERROR(IF(INDEX('Производственный контроль'!L:L,MATCH('Протокол исследования'!$C249&amp;F249,'Производственный контроль'!$A:$A,0))=0,"―",INDEX('Производственный контроль'!L:L,MATCH('Протокол исследования'!$C249&amp;F249,'Производственный контроль'!$A:$A,0))),"―")</f>
        <v>―</v>
      </c>
      <c r="F249" s="66"/>
      <c r="G249" s="66" t="str">
        <f>IFERROR(IF(INDEX('Производственный контроль'!AO:AO,MATCH('Протокол исследования'!$C249&amp;F249,'Производственный контроль'!$A:$A,0))=0,"―",INDEX('Производственный контроль'!AO:AO,MATCH('Протокол исследования'!$C249&amp;F249,'Производственный контроль'!$A:$A,0))),"―")</f>
        <v>―</v>
      </c>
      <c r="H249" s="66" t="str">
        <f>IFERROR(IF(INDEX('Производственный контроль'!AQ:AQ,MATCH('Протокол исследования'!$C249&amp;F249,'Производственный контроль'!$A:$A,0))=0,"―",INDEX('Производственный контроль'!AQ:AQ,MATCH('Протокол исследования'!$C249&amp;F249,'Производственный контроль'!$A:$A,0))),"―")</f>
        <v/>
      </c>
      <c r="I249" s="66" t="str">
        <f>IFERROR(IF(INDEX('Производственный контроль'!AP:AP,MATCH('Протокол исследования'!$C249&amp;F249,'Производственный контроль'!$A:$A,0))=0,"―",INDEX('Производственный контроль'!AP:AP,MATCH('Протокол исследования'!$C249&amp;F249,'Производственный контроль'!$A:$A,0))),"―")</f>
        <v>―</v>
      </c>
      <c r="J249" s="66" t="str">
        <f>IFERROR(IF(INDEX('Производственный контроль'!AS:AS,MATCH('Протокол исследования'!$C249&amp;F249,'Производственный контроль'!$A:$A,0))=0,"―",INDEX('Производственный контроль'!AS:AS,MATCH('Протокол исследования'!$C249&amp;F249,'Производственный контроль'!$A:$A,0))),"―")</f>
        <v/>
      </c>
      <c r="K249" s="47"/>
    </row>
    <row r="250" spans="1:11" ht="15.75" hidden="1" outlineLevel="1" x14ac:dyDescent="0.25">
      <c r="A250" s="47"/>
      <c r="B250" s="50">
        <v>180</v>
      </c>
      <c r="C250" s="67"/>
      <c r="D250" s="65" t="str">
        <f>IFERROR(IF(INDEX('Производственный контроль'!R:R,MATCH('Протокол исследования'!$C250&amp;F250,'Производственный контроль'!$A:$A,0))=0,"―",INDEX('Производственный контроль'!R:R,MATCH('Протокол исследования'!$C250&amp;F250,'Производственный контроль'!$A:$A,0))),"―")</f>
        <v>―</v>
      </c>
      <c r="E250" s="66" t="str">
        <f>IFERROR(IF(INDEX('Производственный контроль'!L:L,MATCH('Протокол исследования'!$C250&amp;F250,'Производственный контроль'!$A:$A,0))=0,"―",INDEX('Производственный контроль'!L:L,MATCH('Протокол исследования'!$C250&amp;F250,'Производственный контроль'!$A:$A,0))),"―")</f>
        <v>―</v>
      </c>
      <c r="F250" s="66"/>
      <c r="G250" s="66" t="str">
        <f>IFERROR(IF(INDEX('Производственный контроль'!AO:AO,MATCH('Протокол исследования'!$C250&amp;F250,'Производственный контроль'!$A:$A,0))=0,"―",INDEX('Производственный контроль'!AO:AO,MATCH('Протокол исследования'!$C250&amp;F250,'Производственный контроль'!$A:$A,0))),"―")</f>
        <v>―</v>
      </c>
      <c r="H250" s="66" t="str">
        <f>IFERROR(IF(INDEX('Производственный контроль'!AQ:AQ,MATCH('Протокол исследования'!$C250&amp;F250,'Производственный контроль'!$A:$A,0))=0,"―",INDEX('Производственный контроль'!AQ:AQ,MATCH('Протокол исследования'!$C250&amp;F250,'Производственный контроль'!$A:$A,0))),"―")</f>
        <v/>
      </c>
      <c r="I250" s="66" t="str">
        <f>IFERROR(IF(INDEX('Производственный контроль'!AP:AP,MATCH('Протокол исследования'!$C250&amp;F250,'Производственный контроль'!$A:$A,0))=0,"―",INDEX('Производственный контроль'!AP:AP,MATCH('Протокол исследования'!$C250&amp;F250,'Производственный контроль'!$A:$A,0))),"―")</f>
        <v>―</v>
      </c>
      <c r="J250" s="66" t="str">
        <f>IFERROR(IF(INDEX('Производственный контроль'!AS:AS,MATCH('Протокол исследования'!$C250&amp;F250,'Производственный контроль'!$A:$A,0))=0,"―",INDEX('Производственный контроль'!AS:AS,MATCH('Протокол исследования'!$C250&amp;F250,'Производственный контроль'!$A:$A,0))),"―")</f>
        <v/>
      </c>
      <c r="K250" s="47"/>
    </row>
    <row r="251" spans="1:11" ht="15.75" collapsed="1" x14ac:dyDescent="0.25">
      <c r="A251" s="47"/>
      <c r="B251" s="49"/>
      <c r="C251" s="49"/>
      <c r="D251" s="49"/>
      <c r="E251" s="49"/>
      <c r="F251" s="49"/>
      <c r="G251" s="49"/>
      <c r="H251" s="47"/>
      <c r="I251" s="49"/>
      <c r="J251" s="49"/>
      <c r="K251" s="47"/>
    </row>
    <row r="252" spans="1:11" ht="15.75" x14ac:dyDescent="0.25">
      <c r="A252" s="47"/>
      <c r="B252" s="49"/>
      <c r="C252" s="49"/>
      <c r="D252" s="49"/>
      <c r="E252" s="49"/>
      <c r="F252" s="49"/>
      <c r="G252" s="49"/>
      <c r="H252" s="47"/>
      <c r="I252" s="49"/>
      <c r="J252" s="49"/>
      <c r="K252" s="47"/>
    </row>
    <row r="253" spans="1:11" ht="15.75" x14ac:dyDescent="0.25">
      <c r="A253" s="47"/>
      <c r="B253" s="51"/>
      <c r="C253" s="47"/>
      <c r="D253" s="44"/>
      <c r="E253" s="49"/>
      <c r="F253" s="49"/>
      <c r="G253" s="49"/>
      <c r="H253" s="47"/>
      <c r="I253" s="49"/>
      <c r="J253" s="49"/>
      <c r="K253" s="47"/>
    </row>
    <row r="254" spans="1:11" x14ac:dyDescent="0.25">
      <c r="A254" s="47"/>
      <c r="B254" s="47"/>
      <c r="C254" s="47"/>
      <c r="D254" s="47"/>
      <c r="E254" s="47"/>
      <c r="F254" s="47"/>
      <c r="G254" s="47"/>
      <c r="H254" s="47"/>
      <c r="I254" s="47"/>
      <c r="J254" s="47"/>
      <c r="K254" s="47"/>
    </row>
    <row r="255" spans="1:11" x14ac:dyDescent="0.25">
      <c r="A255" s="47"/>
      <c r="B255" s="47"/>
      <c r="C255" s="47"/>
      <c r="D255" s="47"/>
      <c r="E255" s="47"/>
      <c r="F255" s="47"/>
      <c r="G255" s="47"/>
      <c r="H255" s="47"/>
      <c r="I255" s="47"/>
      <c r="J255" s="47"/>
      <c r="K255" s="47"/>
    </row>
    <row r="256" spans="1:11" x14ac:dyDescent="0.25">
      <c r="A256" s="47"/>
      <c r="B256" s="47"/>
      <c r="C256" s="47"/>
      <c r="D256" s="47"/>
      <c r="E256" s="47"/>
      <c r="F256" s="47"/>
      <c r="G256" s="47"/>
      <c r="H256" s="47"/>
      <c r="I256" s="47"/>
      <c r="J256" s="47"/>
      <c r="K256" s="47"/>
    </row>
  </sheetData>
  <sheetProtection sheet="1" objects="1" scenarios="1"/>
  <mergeCells count="12">
    <mergeCell ref="H67:I67"/>
    <mergeCell ref="H24:I24"/>
    <mergeCell ref="M9:R9"/>
    <mergeCell ref="B45:B46"/>
    <mergeCell ref="M4:R4"/>
    <mergeCell ref="M5:R6"/>
    <mergeCell ref="B30:B31"/>
    <mergeCell ref="C30:E31"/>
    <mergeCell ref="F30:J31"/>
    <mergeCell ref="C45:E46"/>
    <mergeCell ref="M10:R10"/>
    <mergeCell ref="M7:R8"/>
  </mergeCells>
  <pageMargins left="0.70866141732283472" right="0.70866141732283472" top="0.74803149606299213" bottom="0.74803149606299213" header="0.31496062992125984" footer="0.31496062992125984"/>
  <pageSetup paperSize="9" scale="58" orientation="portrait" r:id="rId1"/>
  <headerFooter>
    <oddFooter>Страница  &amp;P из &amp;N</oddFooter>
  </headerFooter>
  <rowBreaks count="1" manualBreakCount="1">
    <brk id="64" max="16383" man="1"/>
  </rowBreaks>
  <customProperties>
    <customPr name="_pios_id" r:id="rId2"/>
  </customPropertie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rgb="FFFFCCFF"/>
  </sheetPr>
  <dimension ref="A1:AE1158"/>
  <sheetViews>
    <sheetView topLeftCell="A415" workbookViewId="0">
      <selection sqref="A1:AE1158"/>
    </sheetView>
  </sheetViews>
  <sheetFormatPr defaultRowHeight="15" x14ac:dyDescent="0.25"/>
  <cols>
    <col min="1" max="1" width="25.7109375" customWidth="1"/>
    <col min="2" max="2" width="28" customWidth="1"/>
    <col min="3" max="3" width="22.7109375" customWidth="1"/>
    <col min="4" max="4" width="23.140625" customWidth="1"/>
    <col min="5" max="5" width="16" customWidth="1"/>
    <col min="6" max="6" width="11.7109375" customWidth="1"/>
    <col min="7" max="7" width="23.28515625" customWidth="1"/>
    <col min="8" max="8" width="46.42578125" customWidth="1"/>
    <col min="9" max="9" width="29.5703125" customWidth="1"/>
    <col min="10" max="10" width="33.140625" customWidth="1"/>
    <col min="11" max="11" width="38" customWidth="1"/>
    <col min="12" max="32" width="30.42578125" customWidth="1"/>
  </cols>
  <sheetData>
    <row r="1" spans="1:31" s="119" customFormat="1" ht="47.25" customHeight="1" x14ac:dyDescent="0.25">
      <c r="A1" s="120" t="s">
        <v>342</v>
      </c>
      <c r="B1" s="118" t="s">
        <v>56</v>
      </c>
      <c r="C1" s="118" t="s">
        <v>8</v>
      </c>
      <c r="D1" s="118" t="s">
        <v>7</v>
      </c>
      <c r="E1" s="118" t="s">
        <v>344</v>
      </c>
      <c r="F1" s="118" t="s">
        <v>130</v>
      </c>
      <c r="G1" s="118" t="s">
        <v>5</v>
      </c>
      <c r="H1" s="118" t="s">
        <v>6</v>
      </c>
      <c r="I1" s="118" t="s">
        <v>20</v>
      </c>
      <c r="J1" s="118" t="s">
        <v>131</v>
      </c>
      <c r="K1" s="118" t="s">
        <v>34</v>
      </c>
      <c r="L1" s="118" t="s">
        <v>132</v>
      </c>
      <c r="M1" s="118" t="s">
        <v>4758</v>
      </c>
      <c r="N1" s="118" t="s">
        <v>4759</v>
      </c>
      <c r="O1" s="118" t="s">
        <v>4760</v>
      </c>
      <c r="P1" s="118" t="s">
        <v>4761</v>
      </c>
      <c r="Q1" s="118" t="s">
        <v>4762</v>
      </c>
      <c r="R1" s="118" t="s">
        <v>4763</v>
      </c>
      <c r="S1" s="118" t="s">
        <v>4764</v>
      </c>
      <c r="T1" s="118" t="s">
        <v>826</v>
      </c>
      <c r="U1" s="118" t="s">
        <v>4765</v>
      </c>
      <c r="V1" s="118" t="s">
        <v>4766</v>
      </c>
      <c r="W1" s="118" t="s">
        <v>4767</v>
      </c>
      <c r="X1" s="118" t="s">
        <v>4768</v>
      </c>
      <c r="Y1" s="118" t="s">
        <v>4769</v>
      </c>
      <c r="Z1" s="118" t="s">
        <v>4770</v>
      </c>
      <c r="AA1" s="118" t="s">
        <v>4771</v>
      </c>
      <c r="AB1" s="118" t="s">
        <v>4772</v>
      </c>
      <c r="AC1" s="118" t="s">
        <v>4773</v>
      </c>
      <c r="AD1" s="118" t="s">
        <v>4774</v>
      </c>
      <c r="AE1" s="118" t="s">
        <v>4775</v>
      </c>
    </row>
    <row r="2" spans="1:31" x14ac:dyDescent="0.25">
      <c r="A2" t="s">
        <v>3486</v>
      </c>
      <c r="B2" s="116" t="s">
        <v>150</v>
      </c>
      <c r="C2" s="116" t="s">
        <v>150</v>
      </c>
      <c r="D2" s="116" t="s">
        <v>151</v>
      </c>
      <c r="G2" s="116" t="s">
        <v>104</v>
      </c>
      <c r="H2" s="116" t="s">
        <v>3389</v>
      </c>
      <c r="I2" s="116" t="s">
        <v>3487</v>
      </c>
      <c r="J2" s="116" t="s">
        <v>3488</v>
      </c>
      <c r="K2" s="116" t="s">
        <v>152</v>
      </c>
      <c r="L2" s="116" t="s">
        <v>3487</v>
      </c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  <c r="AD2" s="116"/>
      <c r="AE2" s="116"/>
    </row>
    <row r="3" spans="1:31" x14ac:dyDescent="0.25">
      <c r="A3" t="s">
        <v>3489</v>
      </c>
      <c r="B3" s="116" t="s">
        <v>150</v>
      </c>
      <c r="C3" s="116" t="s">
        <v>150</v>
      </c>
      <c r="D3" s="116" t="s">
        <v>151</v>
      </c>
      <c r="G3" s="116" t="s">
        <v>104</v>
      </c>
      <c r="H3" s="116" t="s">
        <v>3390</v>
      </c>
      <c r="I3" s="116" t="s">
        <v>3487</v>
      </c>
      <c r="J3" s="116" t="s">
        <v>3488</v>
      </c>
      <c r="K3" s="116" t="s">
        <v>152</v>
      </c>
      <c r="L3" s="116" t="s">
        <v>3487</v>
      </c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  <c r="AE3" s="116"/>
    </row>
    <row r="4" spans="1:31" x14ac:dyDescent="0.25">
      <c r="A4" t="s">
        <v>3490</v>
      </c>
      <c r="B4" s="116" t="s">
        <v>150</v>
      </c>
      <c r="C4" s="116" t="s">
        <v>150</v>
      </c>
      <c r="D4" s="116" t="s">
        <v>151</v>
      </c>
      <c r="G4" s="116" t="s">
        <v>104</v>
      </c>
      <c r="H4" s="116" t="s">
        <v>3376</v>
      </c>
      <c r="I4" s="116" t="s">
        <v>201</v>
      </c>
      <c r="J4" s="116" t="s">
        <v>142</v>
      </c>
      <c r="K4" s="116" t="s">
        <v>152</v>
      </c>
      <c r="L4" s="116" t="s">
        <v>3487</v>
      </c>
      <c r="M4" s="116"/>
      <c r="N4" s="116"/>
      <c r="O4" s="116"/>
      <c r="P4" s="116"/>
      <c r="Q4" s="116"/>
      <c r="R4" s="116"/>
      <c r="S4" s="116"/>
      <c r="T4" s="116"/>
      <c r="U4" s="116"/>
      <c r="V4" s="116"/>
      <c r="W4" s="116"/>
      <c r="X4" s="116"/>
      <c r="Y4" s="116"/>
      <c r="Z4" s="116"/>
      <c r="AA4" s="116"/>
      <c r="AB4" s="116"/>
      <c r="AC4" s="116"/>
      <c r="AD4" s="116"/>
      <c r="AE4" s="116"/>
    </row>
    <row r="5" spans="1:31" x14ac:dyDescent="0.25">
      <c r="A5" t="s">
        <v>4518</v>
      </c>
      <c r="B5" s="116" t="s">
        <v>3492</v>
      </c>
      <c r="C5" s="116" t="s">
        <v>154</v>
      </c>
      <c r="D5" s="116" t="s">
        <v>2677</v>
      </c>
      <c r="G5" s="116" t="s">
        <v>104</v>
      </c>
      <c r="H5" s="116" t="s">
        <v>3369</v>
      </c>
      <c r="I5" s="116" t="s">
        <v>134</v>
      </c>
      <c r="J5" s="116" t="s">
        <v>4452</v>
      </c>
      <c r="K5" s="116" t="s">
        <v>3204</v>
      </c>
      <c r="L5" s="116" t="s">
        <v>155</v>
      </c>
      <c r="M5" s="116"/>
      <c r="N5" s="116"/>
      <c r="O5" s="116"/>
      <c r="P5" s="116"/>
      <c r="Q5" s="116"/>
      <c r="R5" s="116"/>
      <c r="S5" s="116"/>
      <c r="T5" s="116"/>
      <c r="U5" s="116"/>
      <c r="V5" s="116"/>
      <c r="W5" s="116"/>
      <c r="X5" s="116"/>
      <c r="Y5" s="116"/>
      <c r="Z5" s="116"/>
      <c r="AA5" s="116"/>
      <c r="AB5" s="116"/>
      <c r="AC5" s="116"/>
      <c r="AD5" s="116"/>
      <c r="AE5" s="116"/>
    </row>
    <row r="6" spans="1:31" x14ac:dyDescent="0.25">
      <c r="A6" t="s">
        <v>3491</v>
      </c>
      <c r="B6" s="116" t="s">
        <v>3492</v>
      </c>
      <c r="C6" s="116" t="s">
        <v>154</v>
      </c>
      <c r="D6" s="116" t="s">
        <v>2677</v>
      </c>
      <c r="G6" s="116" t="s">
        <v>104</v>
      </c>
      <c r="H6" s="116" t="s">
        <v>3366</v>
      </c>
      <c r="I6" s="116" t="s">
        <v>134</v>
      </c>
      <c r="J6" s="116" t="s">
        <v>2678</v>
      </c>
      <c r="K6" s="116" t="s">
        <v>3204</v>
      </c>
      <c r="L6" s="116" t="s">
        <v>155</v>
      </c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6"/>
      <c r="X6" s="116"/>
      <c r="Y6" s="116"/>
      <c r="Z6" s="116"/>
      <c r="AA6" s="116"/>
      <c r="AB6" s="116"/>
      <c r="AC6" s="116"/>
      <c r="AD6" s="116"/>
      <c r="AE6" s="116"/>
    </row>
    <row r="7" spans="1:31" x14ac:dyDescent="0.25">
      <c r="A7" t="s">
        <v>4519</v>
      </c>
      <c r="B7" s="116" t="s">
        <v>156</v>
      </c>
      <c r="C7" s="116" t="s">
        <v>154</v>
      </c>
      <c r="D7" s="116" t="s">
        <v>2677</v>
      </c>
      <c r="G7" s="116" t="s">
        <v>104</v>
      </c>
      <c r="H7" s="116" t="s">
        <v>3369</v>
      </c>
      <c r="I7" s="116" t="s">
        <v>134</v>
      </c>
      <c r="J7" s="116" t="s">
        <v>4452</v>
      </c>
      <c r="K7" s="116" t="s">
        <v>3126</v>
      </c>
      <c r="L7" s="116" t="s">
        <v>155</v>
      </c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</row>
    <row r="8" spans="1:31" x14ac:dyDescent="0.25">
      <c r="A8" t="s">
        <v>3493</v>
      </c>
      <c r="B8" s="116" t="s">
        <v>156</v>
      </c>
      <c r="C8" s="116" t="s">
        <v>154</v>
      </c>
      <c r="D8" s="116" t="s">
        <v>2677</v>
      </c>
      <c r="G8" s="116" t="s">
        <v>104</v>
      </c>
      <c r="H8" s="116" t="s">
        <v>3366</v>
      </c>
      <c r="I8" s="116" t="s">
        <v>134</v>
      </c>
      <c r="J8" s="116" t="s">
        <v>2678</v>
      </c>
      <c r="K8" s="116" t="s">
        <v>3126</v>
      </c>
      <c r="L8" s="116" t="s">
        <v>155</v>
      </c>
      <c r="M8" s="116"/>
      <c r="N8" s="116"/>
      <c r="O8" s="116"/>
      <c r="P8" s="116"/>
      <c r="Q8" s="116"/>
      <c r="R8" s="116"/>
      <c r="S8" s="116"/>
      <c r="T8" s="116"/>
      <c r="U8" s="116"/>
      <c r="V8" s="116"/>
      <c r="W8" s="116"/>
      <c r="X8" s="116"/>
      <c r="Y8" s="116"/>
      <c r="Z8" s="116"/>
      <c r="AA8" s="116"/>
      <c r="AB8" s="116"/>
      <c r="AC8" s="116"/>
      <c r="AD8" s="116"/>
      <c r="AE8" s="116"/>
    </row>
    <row r="9" spans="1:31" x14ac:dyDescent="0.25">
      <c r="A9" t="s">
        <v>3494</v>
      </c>
      <c r="B9" s="116" t="s">
        <v>156</v>
      </c>
      <c r="C9" s="116" t="s">
        <v>154</v>
      </c>
      <c r="D9" s="116" t="s">
        <v>2677</v>
      </c>
      <c r="G9" s="116" t="s">
        <v>104</v>
      </c>
      <c r="H9" s="116" t="s">
        <v>3373</v>
      </c>
      <c r="I9" s="116" t="s">
        <v>134</v>
      </c>
      <c r="J9" s="116" t="s">
        <v>4483</v>
      </c>
      <c r="K9" s="116" t="s">
        <v>149</v>
      </c>
      <c r="L9" s="116" t="s">
        <v>155</v>
      </c>
      <c r="M9" s="116"/>
      <c r="N9" s="116"/>
      <c r="O9" s="116"/>
      <c r="P9" s="116"/>
      <c r="Q9" s="116"/>
      <c r="R9" s="116"/>
      <c r="S9" s="116"/>
      <c r="T9" s="116"/>
      <c r="U9" s="116"/>
      <c r="V9" s="116"/>
      <c r="W9" s="116"/>
      <c r="X9" s="116"/>
      <c r="Y9" s="116"/>
      <c r="Z9" s="116"/>
      <c r="AA9" s="116"/>
      <c r="AB9" s="116"/>
      <c r="AC9" s="116"/>
      <c r="AD9" s="116"/>
      <c r="AE9" s="116"/>
    </row>
    <row r="10" spans="1:31" x14ac:dyDescent="0.25">
      <c r="A10" t="s">
        <v>3495</v>
      </c>
      <c r="B10" s="116" t="s">
        <v>156</v>
      </c>
      <c r="C10" s="116" t="s">
        <v>154</v>
      </c>
      <c r="D10" s="116" t="s">
        <v>2677</v>
      </c>
      <c r="G10" s="116" t="s">
        <v>104</v>
      </c>
      <c r="H10" s="116" t="s">
        <v>3384</v>
      </c>
      <c r="I10" s="116" t="s">
        <v>134</v>
      </c>
      <c r="J10" s="116" t="s">
        <v>4484</v>
      </c>
      <c r="K10" s="116" t="s">
        <v>149</v>
      </c>
      <c r="L10" s="116" t="s">
        <v>155</v>
      </c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6"/>
      <c r="X10" s="116"/>
      <c r="Y10" s="116"/>
      <c r="Z10" s="116"/>
      <c r="AA10" s="116"/>
      <c r="AB10" s="116"/>
      <c r="AC10" s="116"/>
      <c r="AD10" s="116"/>
      <c r="AE10" s="116"/>
    </row>
    <row r="11" spans="1:31" x14ac:dyDescent="0.25">
      <c r="A11" t="s">
        <v>4520</v>
      </c>
      <c r="B11" s="116" t="s">
        <v>157</v>
      </c>
      <c r="C11" s="116" t="s">
        <v>154</v>
      </c>
      <c r="D11" s="116" t="s">
        <v>2677</v>
      </c>
      <c r="G11" s="116" t="s">
        <v>104</v>
      </c>
      <c r="H11" s="116" t="s">
        <v>3369</v>
      </c>
      <c r="I11" s="116" t="s">
        <v>134</v>
      </c>
      <c r="J11" s="116" t="s">
        <v>4452</v>
      </c>
      <c r="K11" s="116" t="s">
        <v>3204</v>
      </c>
      <c r="L11" s="116" t="s">
        <v>158</v>
      </c>
      <c r="M11" s="116"/>
      <c r="N11" s="116"/>
      <c r="O11" s="116"/>
      <c r="P11" s="116"/>
      <c r="Q11" s="116"/>
      <c r="R11" s="116"/>
      <c r="S11" s="116"/>
      <c r="T11" s="116"/>
      <c r="U11" s="116"/>
      <c r="V11" s="116"/>
      <c r="W11" s="116"/>
      <c r="X11" s="116"/>
      <c r="Y11" s="116"/>
      <c r="Z11" s="116"/>
      <c r="AA11" s="116"/>
      <c r="AB11" s="116"/>
      <c r="AC11" s="116"/>
      <c r="AD11" s="116"/>
      <c r="AE11" s="116"/>
    </row>
    <row r="12" spans="1:31" x14ac:dyDescent="0.25">
      <c r="A12" t="s">
        <v>3496</v>
      </c>
      <c r="B12" s="116" t="s">
        <v>157</v>
      </c>
      <c r="C12" s="116" t="s">
        <v>154</v>
      </c>
      <c r="D12" s="116" t="s">
        <v>2677</v>
      </c>
      <c r="G12" s="116" t="s">
        <v>104</v>
      </c>
      <c r="H12" s="116" t="s">
        <v>3366</v>
      </c>
      <c r="I12" s="116" t="s">
        <v>134</v>
      </c>
      <c r="J12" s="116" t="s">
        <v>2678</v>
      </c>
      <c r="K12" s="116" t="s">
        <v>3204</v>
      </c>
      <c r="L12" s="116" t="s">
        <v>158</v>
      </c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</row>
    <row r="13" spans="1:31" x14ac:dyDescent="0.25">
      <c r="A13" t="s">
        <v>3497</v>
      </c>
      <c r="B13" s="116" t="s">
        <v>157</v>
      </c>
      <c r="C13" s="116" t="s">
        <v>154</v>
      </c>
      <c r="D13" s="116" t="s">
        <v>2677</v>
      </c>
      <c r="G13" s="116" t="s">
        <v>104</v>
      </c>
      <c r="H13" s="116" t="s">
        <v>3373</v>
      </c>
      <c r="I13" s="116" t="s">
        <v>134</v>
      </c>
      <c r="J13" s="116" t="s">
        <v>4483</v>
      </c>
      <c r="K13" s="116" t="s">
        <v>149</v>
      </c>
      <c r="L13" s="116" t="s">
        <v>158</v>
      </c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6"/>
      <c r="X13" s="116"/>
      <c r="Y13" s="116"/>
      <c r="Z13" s="116"/>
      <c r="AA13" s="116"/>
      <c r="AB13" s="116"/>
      <c r="AC13" s="116"/>
      <c r="AD13" s="116"/>
      <c r="AE13" s="116"/>
    </row>
    <row r="14" spans="1:31" x14ac:dyDescent="0.25">
      <c r="A14" t="s">
        <v>3498</v>
      </c>
      <c r="B14" s="116" t="s">
        <v>157</v>
      </c>
      <c r="C14" s="116" t="s">
        <v>154</v>
      </c>
      <c r="D14" s="116" t="s">
        <v>2677</v>
      </c>
      <c r="G14" s="116" t="s">
        <v>104</v>
      </c>
      <c r="H14" s="116" t="s">
        <v>3384</v>
      </c>
      <c r="I14" s="116" t="s">
        <v>134</v>
      </c>
      <c r="J14" s="116" t="s">
        <v>4484</v>
      </c>
      <c r="K14" s="116" t="s">
        <v>149</v>
      </c>
      <c r="L14" s="116" t="s">
        <v>158</v>
      </c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116"/>
      <c r="AA14" s="116"/>
      <c r="AB14" s="116"/>
      <c r="AC14" s="116"/>
      <c r="AD14" s="116"/>
      <c r="AE14" s="116"/>
    </row>
    <row r="15" spans="1:31" x14ac:dyDescent="0.25">
      <c r="A15" t="s">
        <v>4521</v>
      </c>
      <c r="B15" s="116" t="s">
        <v>3499</v>
      </c>
      <c r="C15" s="116" t="s">
        <v>3500</v>
      </c>
      <c r="D15" s="116" t="s">
        <v>160</v>
      </c>
      <c r="G15" s="116" t="s">
        <v>104</v>
      </c>
      <c r="H15" s="116" t="s">
        <v>3352</v>
      </c>
      <c r="I15" s="116" t="s">
        <v>134</v>
      </c>
      <c r="J15" s="116" t="s">
        <v>4522</v>
      </c>
      <c r="K15" s="116" t="s">
        <v>136</v>
      </c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116"/>
      <c r="AA15" s="116"/>
      <c r="AB15" s="116"/>
      <c r="AC15" s="116"/>
      <c r="AD15" s="116"/>
      <c r="AE15" s="116"/>
    </row>
    <row r="16" spans="1:31" x14ac:dyDescent="0.25">
      <c r="A16" t="s">
        <v>4523</v>
      </c>
      <c r="B16" s="116" t="s">
        <v>3499</v>
      </c>
      <c r="C16" s="116" t="s">
        <v>3500</v>
      </c>
      <c r="D16" s="116" t="s">
        <v>160</v>
      </c>
      <c r="G16" s="116" t="s">
        <v>104</v>
      </c>
      <c r="H16" s="116" t="s">
        <v>3369</v>
      </c>
      <c r="I16" s="116" t="s">
        <v>134</v>
      </c>
      <c r="J16" s="116" t="s">
        <v>4452</v>
      </c>
      <c r="K16" s="116" t="s">
        <v>3126</v>
      </c>
      <c r="L16" s="116" t="s">
        <v>153</v>
      </c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116"/>
      <c r="AA16" s="116"/>
      <c r="AB16" s="116"/>
      <c r="AC16" s="116"/>
      <c r="AD16" s="116"/>
      <c r="AE16" s="116"/>
    </row>
    <row r="17" spans="1:31" x14ac:dyDescent="0.25">
      <c r="A17" t="s">
        <v>3501</v>
      </c>
      <c r="B17" s="116" t="s">
        <v>3499</v>
      </c>
      <c r="C17" s="116" t="s">
        <v>3500</v>
      </c>
      <c r="D17" s="116" t="s">
        <v>160</v>
      </c>
      <c r="G17" s="116" t="s">
        <v>104</v>
      </c>
      <c r="H17" s="116" t="s">
        <v>3366</v>
      </c>
      <c r="I17" s="116" t="s">
        <v>134</v>
      </c>
      <c r="J17" s="116" t="s">
        <v>2678</v>
      </c>
      <c r="K17" s="116" t="s">
        <v>3126</v>
      </c>
      <c r="L17" s="116" t="s">
        <v>153</v>
      </c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</row>
    <row r="18" spans="1:31" x14ac:dyDescent="0.25">
      <c r="A18" t="s">
        <v>3502</v>
      </c>
      <c r="B18" s="116" t="s">
        <v>3499</v>
      </c>
      <c r="C18" s="116" t="s">
        <v>3500</v>
      </c>
      <c r="D18" s="116" t="s">
        <v>160</v>
      </c>
      <c r="G18" s="116" t="s">
        <v>104</v>
      </c>
      <c r="H18" s="116" t="s">
        <v>137</v>
      </c>
      <c r="I18" s="116" t="s">
        <v>134</v>
      </c>
      <c r="J18" s="116" t="s">
        <v>138</v>
      </c>
      <c r="K18" s="116" t="s">
        <v>139</v>
      </c>
      <c r="L18" s="116" t="s">
        <v>153</v>
      </c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116"/>
      <c r="AB18" s="116"/>
      <c r="AC18" s="116"/>
      <c r="AD18" s="116"/>
      <c r="AE18" s="116"/>
    </row>
    <row r="19" spans="1:31" x14ac:dyDescent="0.25">
      <c r="A19" t="s">
        <v>3503</v>
      </c>
      <c r="B19" s="116" t="s">
        <v>3499</v>
      </c>
      <c r="C19" s="116" t="s">
        <v>3500</v>
      </c>
      <c r="D19" s="116" t="s">
        <v>160</v>
      </c>
      <c r="G19" s="116" t="s">
        <v>104</v>
      </c>
      <c r="H19" s="116" t="s">
        <v>3364</v>
      </c>
      <c r="I19" s="116" t="s">
        <v>134</v>
      </c>
      <c r="J19" s="116" t="s">
        <v>140</v>
      </c>
      <c r="K19" s="116" t="s">
        <v>2699</v>
      </c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</row>
    <row r="20" spans="1:31" x14ac:dyDescent="0.25">
      <c r="A20" t="s">
        <v>3504</v>
      </c>
      <c r="B20" s="116" t="s">
        <v>3499</v>
      </c>
      <c r="C20" s="116" t="s">
        <v>3500</v>
      </c>
      <c r="D20" s="116" t="s">
        <v>160</v>
      </c>
      <c r="G20" s="116" t="s">
        <v>104</v>
      </c>
      <c r="H20" s="116" t="s">
        <v>3355</v>
      </c>
      <c r="I20" s="116" t="s">
        <v>134</v>
      </c>
      <c r="J20" s="116" t="s">
        <v>144</v>
      </c>
      <c r="K20" s="116" t="s">
        <v>2699</v>
      </c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</row>
    <row r="21" spans="1:31" x14ac:dyDescent="0.25">
      <c r="A21" t="s">
        <v>4524</v>
      </c>
      <c r="B21" s="116" t="s">
        <v>159</v>
      </c>
      <c r="C21" s="116" t="s">
        <v>154</v>
      </c>
      <c r="D21" s="116" t="s">
        <v>2677</v>
      </c>
      <c r="G21" s="116" t="s">
        <v>104</v>
      </c>
      <c r="H21" s="116" t="s">
        <v>3369</v>
      </c>
      <c r="I21" s="116" t="s">
        <v>134</v>
      </c>
      <c r="J21" s="116" t="s">
        <v>4452</v>
      </c>
      <c r="K21" s="116" t="s">
        <v>3201</v>
      </c>
      <c r="L21" s="116" t="s">
        <v>155</v>
      </c>
      <c r="M21" s="116"/>
      <c r="N21" s="116"/>
      <c r="O21" s="116"/>
      <c r="P21" s="116"/>
      <c r="Q21" s="116"/>
      <c r="R21" s="116"/>
      <c r="S21" s="116"/>
      <c r="T21" s="116"/>
      <c r="U21" s="116"/>
      <c r="V21" s="116"/>
      <c r="W21" s="116"/>
      <c r="X21" s="116"/>
      <c r="Y21" s="116"/>
      <c r="Z21" s="116"/>
      <c r="AA21" s="116"/>
      <c r="AB21" s="116"/>
      <c r="AC21" s="116"/>
      <c r="AD21" s="116"/>
      <c r="AE21" s="116"/>
    </row>
    <row r="22" spans="1:31" x14ac:dyDescent="0.25">
      <c r="A22" t="s">
        <v>3505</v>
      </c>
      <c r="B22" s="116" t="s">
        <v>159</v>
      </c>
      <c r="C22" s="116" t="s">
        <v>154</v>
      </c>
      <c r="D22" s="116" t="s">
        <v>2677</v>
      </c>
      <c r="G22" s="116" t="s">
        <v>104</v>
      </c>
      <c r="H22" s="116" t="s">
        <v>3366</v>
      </c>
      <c r="I22" s="116" t="s">
        <v>134</v>
      </c>
      <c r="J22" s="116" t="s">
        <v>2678</v>
      </c>
      <c r="K22" s="116" t="s">
        <v>3201</v>
      </c>
      <c r="L22" s="116" t="s">
        <v>155</v>
      </c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</row>
    <row r="23" spans="1:31" x14ac:dyDescent="0.25">
      <c r="A23" t="s">
        <v>4525</v>
      </c>
      <c r="B23" s="116" t="s">
        <v>3507</v>
      </c>
      <c r="C23" s="116" t="s">
        <v>154</v>
      </c>
      <c r="D23" s="116" t="s">
        <v>2677</v>
      </c>
      <c r="G23" s="116" t="s">
        <v>104</v>
      </c>
      <c r="H23" s="116" t="s">
        <v>3369</v>
      </c>
      <c r="I23" s="116" t="s">
        <v>134</v>
      </c>
      <c r="J23" s="116" t="s">
        <v>4452</v>
      </c>
      <c r="K23" s="116" t="s">
        <v>3204</v>
      </c>
      <c r="L23" s="116" t="s">
        <v>155</v>
      </c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16"/>
      <c r="AD23" s="116"/>
      <c r="AE23" s="116"/>
    </row>
    <row r="24" spans="1:31" x14ac:dyDescent="0.25">
      <c r="A24" t="s">
        <v>3506</v>
      </c>
      <c r="B24" s="116" t="s">
        <v>3507</v>
      </c>
      <c r="C24" s="116" t="s">
        <v>154</v>
      </c>
      <c r="D24" s="116" t="s">
        <v>2677</v>
      </c>
      <c r="G24" s="116" t="s">
        <v>104</v>
      </c>
      <c r="H24" s="116" t="s">
        <v>3366</v>
      </c>
      <c r="I24" s="116" t="s">
        <v>134</v>
      </c>
      <c r="J24" s="116" t="s">
        <v>2678</v>
      </c>
      <c r="K24" s="116" t="s">
        <v>3204</v>
      </c>
      <c r="L24" s="116" t="s">
        <v>155</v>
      </c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6"/>
      <c r="X24" s="116"/>
      <c r="Y24" s="116"/>
      <c r="Z24" s="116"/>
      <c r="AA24" s="116"/>
      <c r="AB24" s="116"/>
      <c r="AC24" s="116"/>
      <c r="AD24" s="116"/>
      <c r="AE24" s="116"/>
    </row>
    <row r="25" spans="1:31" x14ac:dyDescent="0.25">
      <c r="A25" t="s">
        <v>3508</v>
      </c>
      <c r="B25" s="116" t="s">
        <v>3507</v>
      </c>
      <c r="C25" s="116" t="s">
        <v>154</v>
      </c>
      <c r="D25" s="116" t="s">
        <v>2677</v>
      </c>
      <c r="G25" s="116" t="s">
        <v>104</v>
      </c>
      <c r="H25" s="116" t="s">
        <v>3373</v>
      </c>
      <c r="I25" s="116" t="s">
        <v>134</v>
      </c>
      <c r="J25" s="116" t="s">
        <v>4483</v>
      </c>
      <c r="K25" s="116" t="s">
        <v>149</v>
      </c>
      <c r="L25" s="116" t="s">
        <v>155</v>
      </c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</row>
    <row r="26" spans="1:31" x14ac:dyDescent="0.25">
      <c r="A26" t="s">
        <v>3509</v>
      </c>
      <c r="B26" s="116" t="s">
        <v>3507</v>
      </c>
      <c r="C26" s="116" t="s">
        <v>154</v>
      </c>
      <c r="D26" s="116" t="s">
        <v>2677</v>
      </c>
      <c r="G26" s="116" t="s">
        <v>104</v>
      </c>
      <c r="H26" s="116" t="s">
        <v>3384</v>
      </c>
      <c r="I26" s="116" t="s">
        <v>134</v>
      </c>
      <c r="J26" s="116" t="s">
        <v>4484</v>
      </c>
      <c r="K26" s="116" t="s">
        <v>149</v>
      </c>
      <c r="L26" s="116" t="s">
        <v>155</v>
      </c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</row>
    <row r="27" spans="1:31" x14ac:dyDescent="0.25">
      <c r="A27" t="s">
        <v>3510</v>
      </c>
      <c r="B27" s="116" t="s">
        <v>3507</v>
      </c>
      <c r="C27" s="116" t="s">
        <v>154</v>
      </c>
      <c r="D27" s="116" t="s">
        <v>2677</v>
      </c>
      <c r="G27" s="116" t="s">
        <v>104</v>
      </c>
      <c r="H27" s="116" t="s">
        <v>137</v>
      </c>
      <c r="I27" s="116" t="s">
        <v>134</v>
      </c>
      <c r="J27" s="116" t="s">
        <v>138</v>
      </c>
      <c r="K27" s="116" t="s">
        <v>139</v>
      </c>
      <c r="L27" s="116" t="s">
        <v>153</v>
      </c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</row>
    <row r="28" spans="1:31" x14ac:dyDescent="0.25">
      <c r="A28" t="s">
        <v>4526</v>
      </c>
      <c r="B28" s="116" t="s">
        <v>161</v>
      </c>
      <c r="C28" s="116" t="s">
        <v>154</v>
      </c>
      <c r="D28" s="116" t="s">
        <v>2677</v>
      </c>
      <c r="G28" s="116" t="s">
        <v>104</v>
      </c>
      <c r="H28" s="116" t="s">
        <v>3369</v>
      </c>
      <c r="I28" s="116" t="s">
        <v>134</v>
      </c>
      <c r="J28" s="116" t="s">
        <v>4452</v>
      </c>
      <c r="K28" s="116" t="s">
        <v>3204</v>
      </c>
      <c r="L28" s="116" t="s">
        <v>158</v>
      </c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</row>
    <row r="29" spans="1:31" x14ac:dyDescent="0.25">
      <c r="A29" t="s">
        <v>3511</v>
      </c>
      <c r="B29" s="116" t="s">
        <v>161</v>
      </c>
      <c r="C29" s="116" t="s">
        <v>154</v>
      </c>
      <c r="D29" s="116" t="s">
        <v>2677</v>
      </c>
      <c r="G29" s="116" t="s">
        <v>104</v>
      </c>
      <c r="H29" s="116" t="s">
        <v>3366</v>
      </c>
      <c r="I29" s="116" t="s">
        <v>134</v>
      </c>
      <c r="J29" s="116" t="s">
        <v>2678</v>
      </c>
      <c r="K29" s="116" t="s">
        <v>3204</v>
      </c>
      <c r="L29" s="116" t="s">
        <v>158</v>
      </c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</row>
    <row r="30" spans="1:31" x14ac:dyDescent="0.25">
      <c r="A30" t="s">
        <v>3512</v>
      </c>
      <c r="B30" s="116" t="s">
        <v>161</v>
      </c>
      <c r="C30" s="116" t="s">
        <v>154</v>
      </c>
      <c r="D30" s="116" t="s">
        <v>2677</v>
      </c>
      <c r="G30" s="116" t="s">
        <v>104</v>
      </c>
      <c r="H30" s="116" t="s">
        <v>3373</v>
      </c>
      <c r="I30" s="116" t="s">
        <v>134</v>
      </c>
      <c r="J30" s="116" t="s">
        <v>4483</v>
      </c>
      <c r="K30" s="116" t="s">
        <v>149</v>
      </c>
      <c r="L30" s="116" t="s">
        <v>158</v>
      </c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</row>
    <row r="31" spans="1:31" x14ac:dyDescent="0.25">
      <c r="A31" t="s">
        <v>3513</v>
      </c>
      <c r="B31" s="116" t="s">
        <v>161</v>
      </c>
      <c r="C31" s="116" t="s">
        <v>154</v>
      </c>
      <c r="D31" s="116" t="s">
        <v>2677</v>
      </c>
      <c r="G31" s="116" t="s">
        <v>104</v>
      </c>
      <c r="H31" s="116" t="s">
        <v>3384</v>
      </c>
      <c r="I31" s="116" t="s">
        <v>134</v>
      </c>
      <c r="J31" s="116" t="s">
        <v>4484</v>
      </c>
      <c r="K31" s="116" t="s">
        <v>149</v>
      </c>
      <c r="L31" s="116" t="s">
        <v>158</v>
      </c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</row>
    <row r="32" spans="1:31" x14ac:dyDescent="0.25">
      <c r="A32" t="s">
        <v>4527</v>
      </c>
      <c r="B32" s="116" t="s">
        <v>3515</v>
      </c>
      <c r="C32" s="116" t="s">
        <v>3500</v>
      </c>
      <c r="D32" s="116" t="s">
        <v>2677</v>
      </c>
      <c r="G32" s="116" t="s">
        <v>104</v>
      </c>
      <c r="H32" s="116" t="s">
        <v>3369</v>
      </c>
      <c r="I32" s="116" t="s">
        <v>134</v>
      </c>
      <c r="J32" s="116" t="s">
        <v>4452</v>
      </c>
      <c r="K32" s="116" t="s">
        <v>3516</v>
      </c>
      <c r="L32" s="116" t="s">
        <v>153</v>
      </c>
      <c r="M32" s="116"/>
      <c r="N32" s="116"/>
      <c r="O32" s="116"/>
      <c r="P32" s="116"/>
      <c r="Q32" s="116"/>
      <c r="R32" s="116"/>
      <c r="S32" s="116"/>
      <c r="T32" s="116"/>
      <c r="U32" s="116"/>
      <c r="V32" s="116"/>
      <c r="W32" s="116"/>
      <c r="X32" s="116"/>
      <c r="Y32" s="116"/>
      <c r="Z32" s="116"/>
      <c r="AA32" s="116"/>
      <c r="AB32" s="116"/>
      <c r="AC32" s="116"/>
      <c r="AD32" s="116"/>
      <c r="AE32" s="116"/>
    </row>
    <row r="33" spans="1:31" x14ac:dyDescent="0.25">
      <c r="A33" t="s">
        <v>3514</v>
      </c>
      <c r="B33" s="116" t="s">
        <v>3515</v>
      </c>
      <c r="C33" s="116" t="s">
        <v>3500</v>
      </c>
      <c r="D33" s="116" t="s">
        <v>2677</v>
      </c>
      <c r="G33" s="116" t="s">
        <v>104</v>
      </c>
      <c r="H33" s="116" t="s">
        <v>3366</v>
      </c>
      <c r="I33" s="116" t="s">
        <v>134</v>
      </c>
      <c r="J33" s="116" t="s">
        <v>2678</v>
      </c>
      <c r="K33" s="116" t="s">
        <v>3516</v>
      </c>
      <c r="L33" s="116" t="s">
        <v>153</v>
      </c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  <c r="X33" s="116"/>
      <c r="Y33" s="116"/>
      <c r="Z33" s="116"/>
      <c r="AA33" s="116"/>
      <c r="AB33" s="116"/>
      <c r="AC33" s="116"/>
      <c r="AD33" s="116"/>
      <c r="AE33" s="116"/>
    </row>
    <row r="34" spans="1:31" x14ac:dyDescent="0.25">
      <c r="A34" t="s">
        <v>3517</v>
      </c>
      <c r="B34" s="116" t="s">
        <v>3515</v>
      </c>
      <c r="C34" s="116" t="s">
        <v>3500</v>
      </c>
      <c r="D34" s="116" t="s">
        <v>2677</v>
      </c>
      <c r="G34" s="116" t="s">
        <v>104</v>
      </c>
      <c r="H34" s="116" t="s">
        <v>3373</v>
      </c>
      <c r="I34" s="116" t="s">
        <v>134</v>
      </c>
      <c r="J34" s="116" t="s">
        <v>4483</v>
      </c>
      <c r="K34" s="116" t="s">
        <v>149</v>
      </c>
      <c r="L34" s="116" t="s">
        <v>153</v>
      </c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6"/>
      <c r="X34" s="116"/>
      <c r="Y34" s="116"/>
      <c r="Z34" s="116"/>
      <c r="AA34" s="116"/>
      <c r="AB34" s="116"/>
      <c r="AC34" s="116"/>
      <c r="AD34" s="116"/>
      <c r="AE34" s="116"/>
    </row>
    <row r="35" spans="1:31" x14ac:dyDescent="0.25">
      <c r="A35" t="s">
        <v>3518</v>
      </c>
      <c r="B35" s="116" t="s">
        <v>3515</v>
      </c>
      <c r="C35" s="116" t="s">
        <v>3500</v>
      </c>
      <c r="D35" s="116" t="s">
        <v>2677</v>
      </c>
      <c r="G35" s="116" t="s">
        <v>104</v>
      </c>
      <c r="H35" s="116" t="s">
        <v>3384</v>
      </c>
      <c r="I35" s="116" t="s">
        <v>134</v>
      </c>
      <c r="J35" s="116" t="s">
        <v>4484</v>
      </c>
      <c r="K35" s="116" t="s">
        <v>149</v>
      </c>
      <c r="L35" s="116" t="s">
        <v>153</v>
      </c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6"/>
      <c r="X35" s="116"/>
      <c r="Y35" s="116"/>
      <c r="Z35" s="116"/>
      <c r="AA35" s="116"/>
      <c r="AB35" s="116"/>
      <c r="AC35" s="116"/>
      <c r="AD35" s="116"/>
      <c r="AE35" s="116"/>
    </row>
    <row r="36" spans="1:31" x14ac:dyDescent="0.25">
      <c r="A36" t="s">
        <v>3519</v>
      </c>
      <c r="B36" s="116" t="s">
        <v>3515</v>
      </c>
      <c r="C36" s="116" t="s">
        <v>3500</v>
      </c>
      <c r="D36" s="116" t="s">
        <v>2677</v>
      </c>
      <c r="G36" s="116" t="s">
        <v>104</v>
      </c>
      <c r="H36" s="116" t="s">
        <v>137</v>
      </c>
      <c r="I36" s="116" t="s">
        <v>134</v>
      </c>
      <c r="J36" s="116" t="s">
        <v>138</v>
      </c>
      <c r="K36" s="116" t="s">
        <v>139</v>
      </c>
      <c r="L36" s="116" t="s">
        <v>153</v>
      </c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</row>
    <row r="37" spans="1:31" x14ac:dyDescent="0.25">
      <c r="A37" t="s">
        <v>4528</v>
      </c>
      <c r="B37" s="116" t="s">
        <v>162</v>
      </c>
      <c r="C37" s="116" t="s">
        <v>154</v>
      </c>
      <c r="D37" s="116" t="s">
        <v>2677</v>
      </c>
      <c r="G37" s="116" t="s">
        <v>104</v>
      </c>
      <c r="H37" s="116" t="s">
        <v>3369</v>
      </c>
      <c r="I37" s="116" t="s">
        <v>134</v>
      </c>
      <c r="J37" s="116" t="s">
        <v>4452</v>
      </c>
      <c r="K37" s="116" t="s">
        <v>3204</v>
      </c>
      <c r="L37" s="116" t="s">
        <v>158</v>
      </c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</row>
    <row r="38" spans="1:31" x14ac:dyDescent="0.25">
      <c r="A38" t="s">
        <v>3520</v>
      </c>
      <c r="B38" s="116" t="s">
        <v>162</v>
      </c>
      <c r="C38" s="116" t="s">
        <v>154</v>
      </c>
      <c r="D38" s="116" t="s">
        <v>2677</v>
      </c>
      <c r="G38" s="116" t="s">
        <v>104</v>
      </c>
      <c r="H38" s="116" t="s">
        <v>3366</v>
      </c>
      <c r="I38" s="116" t="s">
        <v>134</v>
      </c>
      <c r="J38" s="116" t="s">
        <v>2678</v>
      </c>
      <c r="K38" s="116" t="s">
        <v>3204</v>
      </c>
      <c r="L38" s="116" t="s">
        <v>158</v>
      </c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</row>
    <row r="39" spans="1:31" x14ac:dyDescent="0.25">
      <c r="A39" t="s">
        <v>3521</v>
      </c>
      <c r="B39" s="116" t="s">
        <v>162</v>
      </c>
      <c r="C39" s="116" t="s">
        <v>154</v>
      </c>
      <c r="D39" s="116" t="s">
        <v>2677</v>
      </c>
      <c r="G39" s="116" t="s">
        <v>104</v>
      </c>
      <c r="H39" s="116" t="s">
        <v>3373</v>
      </c>
      <c r="I39" s="116" t="s">
        <v>134</v>
      </c>
      <c r="J39" s="116" t="s">
        <v>4483</v>
      </c>
      <c r="K39" s="116" t="s">
        <v>149</v>
      </c>
      <c r="L39" s="116" t="s">
        <v>158</v>
      </c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116"/>
      <c r="AA39" s="116"/>
      <c r="AB39" s="116"/>
      <c r="AC39" s="116"/>
      <c r="AD39" s="116"/>
      <c r="AE39" s="116"/>
    </row>
    <row r="40" spans="1:31" x14ac:dyDescent="0.25">
      <c r="A40" t="s">
        <v>3522</v>
      </c>
      <c r="B40" s="116" t="s">
        <v>162</v>
      </c>
      <c r="C40" s="116" t="s">
        <v>154</v>
      </c>
      <c r="D40" s="116" t="s">
        <v>2677</v>
      </c>
      <c r="G40" s="116" t="s">
        <v>104</v>
      </c>
      <c r="H40" s="116" t="s">
        <v>3384</v>
      </c>
      <c r="I40" s="116" t="s">
        <v>134</v>
      </c>
      <c r="J40" s="116" t="s">
        <v>4484</v>
      </c>
      <c r="K40" s="116" t="s">
        <v>149</v>
      </c>
      <c r="L40" s="116" t="s">
        <v>158</v>
      </c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6"/>
      <c r="X40" s="116"/>
      <c r="Y40" s="116"/>
      <c r="Z40" s="116"/>
      <c r="AA40" s="116"/>
      <c r="AB40" s="116"/>
      <c r="AC40" s="116"/>
      <c r="AD40" s="116"/>
      <c r="AE40" s="116"/>
    </row>
    <row r="41" spans="1:31" x14ac:dyDescent="0.25">
      <c r="A41" t="s">
        <v>4529</v>
      </c>
      <c r="B41" s="116" t="s">
        <v>163</v>
      </c>
      <c r="C41" s="116" t="s">
        <v>154</v>
      </c>
      <c r="D41" s="116" t="s">
        <v>2677</v>
      </c>
      <c r="G41" s="116" t="s">
        <v>104</v>
      </c>
      <c r="H41" s="116" t="s">
        <v>3352</v>
      </c>
      <c r="I41" s="116" t="s">
        <v>134</v>
      </c>
      <c r="J41" s="116" t="s">
        <v>4522</v>
      </c>
      <c r="K41" s="116" t="s">
        <v>2699</v>
      </c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6"/>
      <c r="X41" s="116"/>
      <c r="Y41" s="116"/>
      <c r="Z41" s="116"/>
      <c r="AA41" s="116"/>
      <c r="AB41" s="116"/>
      <c r="AC41" s="116"/>
      <c r="AD41" s="116"/>
      <c r="AE41" s="116"/>
    </row>
    <row r="42" spans="1:31" x14ac:dyDescent="0.25">
      <c r="A42" t="s">
        <v>4530</v>
      </c>
      <c r="B42" s="116" t="s">
        <v>3524</v>
      </c>
      <c r="C42" s="116" t="s">
        <v>154</v>
      </c>
      <c r="D42" s="116" t="s">
        <v>2677</v>
      </c>
      <c r="G42" s="116" t="s">
        <v>104</v>
      </c>
      <c r="H42" s="116" t="s">
        <v>3369</v>
      </c>
      <c r="I42" s="116" t="s">
        <v>134</v>
      </c>
      <c r="J42" s="116" t="s">
        <v>4452</v>
      </c>
      <c r="K42" s="116" t="s">
        <v>3204</v>
      </c>
      <c r="L42" s="116" t="s">
        <v>155</v>
      </c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6"/>
      <c r="X42" s="116"/>
      <c r="Y42" s="116"/>
      <c r="Z42" s="116"/>
      <c r="AA42" s="116"/>
      <c r="AB42" s="116"/>
      <c r="AC42" s="116"/>
      <c r="AD42" s="116"/>
      <c r="AE42" s="116"/>
    </row>
    <row r="43" spans="1:31" x14ac:dyDescent="0.25">
      <c r="A43" t="s">
        <v>3523</v>
      </c>
      <c r="B43" s="116" t="s">
        <v>3524</v>
      </c>
      <c r="C43" s="116" t="s">
        <v>154</v>
      </c>
      <c r="D43" s="116" t="s">
        <v>2677</v>
      </c>
      <c r="G43" s="116" t="s">
        <v>104</v>
      </c>
      <c r="H43" s="116" t="s">
        <v>3366</v>
      </c>
      <c r="I43" s="116" t="s">
        <v>134</v>
      </c>
      <c r="J43" s="116" t="s">
        <v>2678</v>
      </c>
      <c r="K43" s="116" t="s">
        <v>3204</v>
      </c>
      <c r="L43" s="116" t="s">
        <v>155</v>
      </c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6"/>
      <c r="X43" s="116"/>
      <c r="Y43" s="116"/>
      <c r="Z43" s="116"/>
      <c r="AA43" s="116"/>
      <c r="AB43" s="116"/>
      <c r="AC43" s="116"/>
      <c r="AD43" s="116"/>
      <c r="AE43" s="116"/>
    </row>
    <row r="44" spans="1:31" x14ac:dyDescent="0.25">
      <c r="A44" t="s">
        <v>4531</v>
      </c>
      <c r="B44" s="116" t="s">
        <v>163</v>
      </c>
      <c r="C44" s="116" t="s">
        <v>154</v>
      </c>
      <c r="D44" s="116" t="s">
        <v>2677</v>
      </c>
      <c r="G44" s="116" t="s">
        <v>104</v>
      </c>
      <c r="H44" s="116" t="s">
        <v>3369</v>
      </c>
      <c r="I44" s="116" t="s">
        <v>134</v>
      </c>
      <c r="J44" s="116" t="s">
        <v>4452</v>
      </c>
      <c r="K44" s="116" t="s">
        <v>3201</v>
      </c>
      <c r="L44" s="116" t="s">
        <v>155</v>
      </c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6"/>
      <c r="X44" s="116"/>
      <c r="Y44" s="116"/>
      <c r="Z44" s="116"/>
      <c r="AA44" s="116"/>
      <c r="AB44" s="116"/>
      <c r="AC44" s="116"/>
      <c r="AD44" s="116"/>
      <c r="AE44" s="116"/>
    </row>
    <row r="45" spans="1:31" x14ac:dyDescent="0.25">
      <c r="A45" t="s">
        <v>3525</v>
      </c>
      <c r="B45" s="116" t="s">
        <v>163</v>
      </c>
      <c r="C45" s="116" t="s">
        <v>154</v>
      </c>
      <c r="D45" s="116" t="s">
        <v>2677</v>
      </c>
      <c r="G45" s="116" t="s">
        <v>104</v>
      </c>
      <c r="H45" s="116" t="s">
        <v>3366</v>
      </c>
      <c r="I45" s="116" t="s">
        <v>134</v>
      </c>
      <c r="J45" s="116" t="s">
        <v>2678</v>
      </c>
      <c r="K45" s="116" t="s">
        <v>3201</v>
      </c>
      <c r="L45" s="116" t="s">
        <v>155</v>
      </c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6"/>
      <c r="X45" s="116"/>
      <c r="Y45" s="116"/>
      <c r="Z45" s="116"/>
      <c r="AA45" s="116"/>
      <c r="AB45" s="116"/>
      <c r="AC45" s="116"/>
      <c r="AD45" s="116"/>
      <c r="AE45" s="116"/>
    </row>
    <row r="46" spans="1:31" x14ac:dyDescent="0.25">
      <c r="A46" t="s">
        <v>345</v>
      </c>
      <c r="B46" s="116" t="s">
        <v>163</v>
      </c>
      <c r="C46" s="116" t="s">
        <v>154</v>
      </c>
      <c r="D46" s="116" t="s">
        <v>2677</v>
      </c>
      <c r="G46" s="116" t="s">
        <v>104</v>
      </c>
      <c r="H46" s="116" t="s">
        <v>137</v>
      </c>
      <c r="I46" s="116" t="s">
        <v>134</v>
      </c>
      <c r="J46" s="116" t="s">
        <v>138</v>
      </c>
      <c r="K46" s="116" t="s">
        <v>139</v>
      </c>
      <c r="L46" s="116" t="s">
        <v>153</v>
      </c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</row>
    <row r="47" spans="1:31" x14ac:dyDescent="0.25">
      <c r="A47" t="s">
        <v>3526</v>
      </c>
      <c r="B47" s="116" t="s">
        <v>163</v>
      </c>
      <c r="C47" s="116" t="s">
        <v>154</v>
      </c>
      <c r="D47" s="116" t="s">
        <v>2677</v>
      </c>
      <c r="G47" s="116" t="s">
        <v>104</v>
      </c>
      <c r="H47" s="116" t="s">
        <v>3364</v>
      </c>
      <c r="I47" s="116" t="s">
        <v>134</v>
      </c>
      <c r="J47" s="116" t="s">
        <v>140</v>
      </c>
      <c r="K47" s="116" t="s">
        <v>2699</v>
      </c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</row>
    <row r="48" spans="1:31" x14ac:dyDescent="0.25">
      <c r="A48" t="s">
        <v>3527</v>
      </c>
      <c r="B48" s="116" t="s">
        <v>163</v>
      </c>
      <c r="C48" s="116" t="s">
        <v>154</v>
      </c>
      <c r="D48" s="116" t="s">
        <v>2677</v>
      </c>
      <c r="G48" s="116" t="s">
        <v>104</v>
      </c>
      <c r="H48" s="116" t="s">
        <v>3373</v>
      </c>
      <c r="I48" s="116" t="s">
        <v>134</v>
      </c>
      <c r="J48" s="116" t="s">
        <v>4483</v>
      </c>
      <c r="K48" s="116" t="s">
        <v>149</v>
      </c>
      <c r="L48" s="116" t="s">
        <v>155</v>
      </c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</row>
    <row r="49" spans="1:31" x14ac:dyDescent="0.25">
      <c r="A49" t="s">
        <v>3528</v>
      </c>
      <c r="B49" s="116" t="s">
        <v>163</v>
      </c>
      <c r="C49" s="116" t="s">
        <v>154</v>
      </c>
      <c r="D49" s="116" t="s">
        <v>2677</v>
      </c>
      <c r="G49" s="116" t="s">
        <v>104</v>
      </c>
      <c r="H49" s="116" t="s">
        <v>3355</v>
      </c>
      <c r="I49" s="116" t="s">
        <v>134</v>
      </c>
      <c r="J49" s="116" t="s">
        <v>144</v>
      </c>
      <c r="K49" s="116" t="s">
        <v>2699</v>
      </c>
      <c r="L49" s="116" t="s">
        <v>155</v>
      </c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</row>
    <row r="50" spans="1:31" x14ac:dyDescent="0.25">
      <c r="A50" t="s">
        <v>3529</v>
      </c>
      <c r="B50" s="116" t="s">
        <v>163</v>
      </c>
      <c r="C50" s="116" t="s">
        <v>154</v>
      </c>
      <c r="D50" s="116" t="s">
        <v>2677</v>
      </c>
      <c r="G50" s="116" t="s">
        <v>104</v>
      </c>
      <c r="H50" s="116" t="s">
        <v>3384</v>
      </c>
      <c r="I50" s="116" t="s">
        <v>134</v>
      </c>
      <c r="J50" s="116" t="s">
        <v>4484</v>
      </c>
      <c r="K50" s="116" t="s">
        <v>149</v>
      </c>
      <c r="L50" s="116" t="s">
        <v>155</v>
      </c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</row>
    <row r="51" spans="1:31" x14ac:dyDescent="0.25">
      <c r="A51" t="s">
        <v>4532</v>
      </c>
      <c r="B51" s="116" t="s">
        <v>3530</v>
      </c>
      <c r="C51" s="116" t="s">
        <v>3500</v>
      </c>
      <c r="D51" s="116" t="s">
        <v>160</v>
      </c>
      <c r="G51" s="116" t="s">
        <v>104</v>
      </c>
      <c r="H51" s="116" t="s">
        <v>3352</v>
      </c>
      <c r="I51" s="116" t="s">
        <v>134</v>
      </c>
      <c r="J51" s="116" t="s">
        <v>4522</v>
      </c>
      <c r="K51" s="116" t="s">
        <v>136</v>
      </c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</row>
    <row r="52" spans="1:31" x14ac:dyDescent="0.25">
      <c r="A52" t="s">
        <v>4533</v>
      </c>
      <c r="B52" s="116" t="s">
        <v>3530</v>
      </c>
      <c r="C52" s="116" t="s">
        <v>3500</v>
      </c>
      <c r="D52" s="116" t="s">
        <v>160</v>
      </c>
      <c r="G52" s="116" t="s">
        <v>104</v>
      </c>
      <c r="H52" s="116" t="s">
        <v>3369</v>
      </c>
      <c r="I52" s="116" t="s">
        <v>134</v>
      </c>
      <c r="J52" s="116" t="s">
        <v>4452</v>
      </c>
      <c r="K52" s="116" t="s">
        <v>3126</v>
      </c>
      <c r="L52" s="116" t="s">
        <v>153</v>
      </c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</row>
    <row r="53" spans="1:31" x14ac:dyDescent="0.25">
      <c r="A53" t="s">
        <v>3531</v>
      </c>
      <c r="B53" s="116" t="s">
        <v>3530</v>
      </c>
      <c r="C53" s="116" t="s">
        <v>3500</v>
      </c>
      <c r="D53" s="116" t="s">
        <v>160</v>
      </c>
      <c r="G53" s="116" t="s">
        <v>104</v>
      </c>
      <c r="H53" s="116" t="s">
        <v>3366</v>
      </c>
      <c r="I53" s="116" t="s">
        <v>134</v>
      </c>
      <c r="J53" s="116" t="s">
        <v>2678</v>
      </c>
      <c r="K53" s="116" t="s">
        <v>3126</v>
      </c>
      <c r="L53" s="116" t="s">
        <v>153</v>
      </c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</row>
    <row r="54" spans="1:31" x14ac:dyDescent="0.25">
      <c r="A54" t="s">
        <v>3532</v>
      </c>
      <c r="B54" s="116" t="s">
        <v>3530</v>
      </c>
      <c r="C54" s="116" t="s">
        <v>3500</v>
      </c>
      <c r="D54" s="116" t="s">
        <v>160</v>
      </c>
      <c r="G54" s="116" t="s">
        <v>104</v>
      </c>
      <c r="H54" s="116" t="s">
        <v>137</v>
      </c>
      <c r="I54" s="116" t="s">
        <v>134</v>
      </c>
      <c r="J54" s="116" t="s">
        <v>138</v>
      </c>
      <c r="K54" s="116" t="s">
        <v>139</v>
      </c>
      <c r="L54" s="116" t="s">
        <v>153</v>
      </c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</row>
    <row r="55" spans="1:31" x14ac:dyDescent="0.25">
      <c r="A55" t="s">
        <v>3533</v>
      </c>
      <c r="B55" s="116" t="s">
        <v>3530</v>
      </c>
      <c r="C55" s="116" t="s">
        <v>3500</v>
      </c>
      <c r="D55" s="116" t="s">
        <v>160</v>
      </c>
      <c r="G55" s="116" t="s">
        <v>104</v>
      </c>
      <c r="H55" s="116" t="s">
        <v>3364</v>
      </c>
      <c r="I55" s="116" t="s">
        <v>134</v>
      </c>
      <c r="J55" s="116" t="s">
        <v>140</v>
      </c>
      <c r="K55" s="116" t="s">
        <v>2699</v>
      </c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</row>
    <row r="56" spans="1:31" x14ac:dyDescent="0.25">
      <c r="A56" t="s">
        <v>3534</v>
      </c>
      <c r="B56" s="116" t="s">
        <v>3530</v>
      </c>
      <c r="C56" s="116" t="s">
        <v>3500</v>
      </c>
      <c r="D56" s="116" t="s">
        <v>160</v>
      </c>
      <c r="G56" s="116" t="s">
        <v>104</v>
      </c>
      <c r="H56" s="116" t="s">
        <v>3373</v>
      </c>
      <c r="I56" s="116" t="s">
        <v>134</v>
      </c>
      <c r="J56" s="116" t="s">
        <v>4483</v>
      </c>
      <c r="K56" s="116" t="s">
        <v>149</v>
      </c>
      <c r="L56" s="116" t="s">
        <v>153</v>
      </c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</row>
    <row r="57" spans="1:31" x14ac:dyDescent="0.25">
      <c r="A57" t="s">
        <v>3535</v>
      </c>
      <c r="B57" s="116" t="s">
        <v>3530</v>
      </c>
      <c r="C57" s="116" t="s">
        <v>3500</v>
      </c>
      <c r="D57" s="116" t="s">
        <v>160</v>
      </c>
      <c r="G57" s="116" t="s">
        <v>104</v>
      </c>
      <c r="H57" s="116" t="s">
        <v>3355</v>
      </c>
      <c r="I57" s="116" t="s">
        <v>134</v>
      </c>
      <c r="J57" s="116" t="s">
        <v>144</v>
      </c>
      <c r="K57" s="116" t="s">
        <v>2699</v>
      </c>
      <c r="L57" s="116" t="s">
        <v>153</v>
      </c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</row>
    <row r="58" spans="1:31" x14ac:dyDescent="0.25">
      <c r="A58" t="s">
        <v>3536</v>
      </c>
      <c r="B58" s="116" t="s">
        <v>3530</v>
      </c>
      <c r="C58" s="116" t="s">
        <v>3500</v>
      </c>
      <c r="D58" s="116" t="s">
        <v>160</v>
      </c>
      <c r="G58" s="116" t="s">
        <v>104</v>
      </c>
      <c r="H58" s="116" t="s">
        <v>3384</v>
      </c>
      <c r="I58" s="116" t="s">
        <v>134</v>
      </c>
      <c r="J58" s="116" t="s">
        <v>4484</v>
      </c>
      <c r="K58" s="116" t="s">
        <v>149</v>
      </c>
      <c r="L58" s="116" t="s">
        <v>153</v>
      </c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</row>
    <row r="59" spans="1:31" x14ac:dyDescent="0.25">
      <c r="A59" t="s">
        <v>3536</v>
      </c>
      <c r="B59" s="116" t="s">
        <v>3530</v>
      </c>
      <c r="C59" s="116" t="s">
        <v>3500</v>
      </c>
      <c r="D59" s="116" t="s">
        <v>160</v>
      </c>
      <c r="G59" s="116" t="s">
        <v>104</v>
      </c>
      <c r="H59" s="116" t="s">
        <v>3384</v>
      </c>
      <c r="I59" s="116" t="s">
        <v>134</v>
      </c>
      <c r="J59" s="116" t="s">
        <v>4484</v>
      </c>
      <c r="K59" s="116" t="s">
        <v>149</v>
      </c>
      <c r="L59" s="116" t="s">
        <v>155</v>
      </c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</row>
    <row r="60" spans="1:31" x14ac:dyDescent="0.25">
      <c r="A60" t="s">
        <v>4534</v>
      </c>
      <c r="B60" s="116" t="s">
        <v>164</v>
      </c>
      <c r="C60" s="116" t="s">
        <v>154</v>
      </c>
      <c r="D60" s="116" t="s">
        <v>2677</v>
      </c>
      <c r="G60" s="116" t="s">
        <v>104</v>
      </c>
      <c r="H60" s="116" t="s">
        <v>3369</v>
      </c>
      <c r="I60" s="116" t="s">
        <v>134</v>
      </c>
      <c r="J60" s="116" t="s">
        <v>4452</v>
      </c>
      <c r="K60" s="116" t="s">
        <v>3204</v>
      </c>
      <c r="L60" s="116" t="s">
        <v>158</v>
      </c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</row>
    <row r="61" spans="1:31" x14ac:dyDescent="0.25">
      <c r="A61" t="s">
        <v>3537</v>
      </c>
      <c r="B61" s="116" t="s">
        <v>164</v>
      </c>
      <c r="C61" s="116" t="s">
        <v>154</v>
      </c>
      <c r="D61" s="116" t="s">
        <v>2677</v>
      </c>
      <c r="G61" s="116" t="s">
        <v>104</v>
      </c>
      <c r="H61" s="116" t="s">
        <v>3366</v>
      </c>
      <c r="I61" s="116" t="s">
        <v>134</v>
      </c>
      <c r="J61" s="116" t="s">
        <v>2678</v>
      </c>
      <c r="K61" s="116" t="s">
        <v>3204</v>
      </c>
      <c r="L61" s="116" t="s">
        <v>158</v>
      </c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</row>
    <row r="62" spans="1:31" x14ac:dyDescent="0.25">
      <c r="A62" t="s">
        <v>3538</v>
      </c>
      <c r="B62" s="116" t="s">
        <v>164</v>
      </c>
      <c r="C62" s="116" t="s">
        <v>154</v>
      </c>
      <c r="D62" s="116" t="s">
        <v>2677</v>
      </c>
      <c r="G62" s="116" t="s">
        <v>104</v>
      </c>
      <c r="H62" s="116" t="s">
        <v>3373</v>
      </c>
      <c r="I62" s="116" t="s">
        <v>134</v>
      </c>
      <c r="J62" s="116" t="s">
        <v>4483</v>
      </c>
      <c r="K62" s="116" t="s">
        <v>149</v>
      </c>
      <c r="L62" s="116" t="s">
        <v>158</v>
      </c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</row>
    <row r="63" spans="1:31" x14ac:dyDescent="0.25">
      <c r="A63" t="s">
        <v>3539</v>
      </c>
      <c r="B63" s="116" t="s">
        <v>164</v>
      </c>
      <c r="C63" s="116" t="s">
        <v>154</v>
      </c>
      <c r="D63" s="116" t="s">
        <v>2677</v>
      </c>
      <c r="G63" s="116" t="s">
        <v>104</v>
      </c>
      <c r="H63" s="116" t="s">
        <v>3384</v>
      </c>
      <c r="I63" s="116" t="s">
        <v>134</v>
      </c>
      <c r="J63" s="116" t="s">
        <v>4484</v>
      </c>
      <c r="K63" s="116" t="s">
        <v>149</v>
      </c>
      <c r="L63" s="116" t="s">
        <v>158</v>
      </c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</row>
    <row r="64" spans="1:31" x14ac:dyDescent="0.25">
      <c r="A64" t="s">
        <v>4535</v>
      </c>
      <c r="B64" s="116" t="s">
        <v>165</v>
      </c>
      <c r="C64" s="116" t="s">
        <v>154</v>
      </c>
      <c r="D64" s="116" t="s">
        <v>2677</v>
      </c>
      <c r="G64" s="116" t="s">
        <v>104</v>
      </c>
      <c r="H64" s="116" t="s">
        <v>3352</v>
      </c>
      <c r="I64" s="116" t="s">
        <v>134</v>
      </c>
      <c r="J64" s="116" t="s">
        <v>4522</v>
      </c>
      <c r="K64" s="116" t="s">
        <v>2699</v>
      </c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</row>
    <row r="65" spans="1:31" x14ac:dyDescent="0.25">
      <c r="A65" t="s">
        <v>4536</v>
      </c>
      <c r="B65" s="116" t="s">
        <v>165</v>
      </c>
      <c r="C65" s="116" t="s">
        <v>154</v>
      </c>
      <c r="D65" s="116" t="s">
        <v>2677</v>
      </c>
      <c r="G65" s="116" t="s">
        <v>104</v>
      </c>
      <c r="H65" s="116" t="s">
        <v>3369</v>
      </c>
      <c r="I65" s="116" t="s">
        <v>134</v>
      </c>
      <c r="J65" s="116" t="s">
        <v>4452</v>
      </c>
      <c r="K65" s="116" t="s">
        <v>3126</v>
      </c>
      <c r="L65" s="116" t="s">
        <v>155</v>
      </c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</row>
    <row r="66" spans="1:31" x14ac:dyDescent="0.25">
      <c r="A66" t="s">
        <v>3540</v>
      </c>
      <c r="B66" s="116" t="s">
        <v>165</v>
      </c>
      <c r="C66" s="116" t="s">
        <v>154</v>
      </c>
      <c r="D66" s="116" t="s">
        <v>2677</v>
      </c>
      <c r="G66" s="116" t="s">
        <v>104</v>
      </c>
      <c r="H66" s="116" t="s">
        <v>3366</v>
      </c>
      <c r="I66" s="116" t="s">
        <v>134</v>
      </c>
      <c r="J66" s="116" t="s">
        <v>2678</v>
      </c>
      <c r="K66" s="116" t="s">
        <v>3126</v>
      </c>
      <c r="L66" s="116" t="s">
        <v>155</v>
      </c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</row>
    <row r="67" spans="1:31" x14ac:dyDescent="0.25">
      <c r="A67" t="s">
        <v>3541</v>
      </c>
      <c r="B67" s="116" t="s">
        <v>165</v>
      </c>
      <c r="C67" s="116" t="s">
        <v>154</v>
      </c>
      <c r="D67" s="116" t="s">
        <v>2677</v>
      </c>
      <c r="G67" s="116" t="s">
        <v>104</v>
      </c>
      <c r="H67" s="116" t="s">
        <v>3373</v>
      </c>
      <c r="I67" s="116" t="s">
        <v>134</v>
      </c>
      <c r="J67" s="116" t="s">
        <v>4483</v>
      </c>
      <c r="K67" s="116" t="s">
        <v>149</v>
      </c>
      <c r="L67" s="116" t="s">
        <v>155</v>
      </c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</row>
    <row r="68" spans="1:31" x14ac:dyDescent="0.25">
      <c r="A68" t="s">
        <v>3542</v>
      </c>
      <c r="B68" s="116" t="s">
        <v>165</v>
      </c>
      <c r="C68" s="116" t="s">
        <v>154</v>
      </c>
      <c r="D68" s="116" t="s">
        <v>2677</v>
      </c>
      <c r="G68" s="116" t="s">
        <v>104</v>
      </c>
      <c r="H68" s="116" t="s">
        <v>3384</v>
      </c>
      <c r="I68" s="116" t="s">
        <v>134</v>
      </c>
      <c r="J68" s="116" t="s">
        <v>4484</v>
      </c>
      <c r="K68" s="116" t="s">
        <v>149</v>
      </c>
      <c r="L68" s="116" t="s">
        <v>155</v>
      </c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</row>
    <row r="69" spans="1:31" x14ac:dyDescent="0.25">
      <c r="A69" t="s">
        <v>3542</v>
      </c>
      <c r="B69" s="116" t="s">
        <v>165</v>
      </c>
      <c r="C69" s="116" t="s">
        <v>154</v>
      </c>
      <c r="D69" s="116" t="s">
        <v>2677</v>
      </c>
      <c r="G69" s="116" t="s">
        <v>104</v>
      </c>
      <c r="H69" s="116" t="s">
        <v>3384</v>
      </c>
      <c r="I69" s="116" t="s">
        <v>134</v>
      </c>
      <c r="J69" s="116" t="s">
        <v>4484</v>
      </c>
      <c r="K69" s="116" t="s">
        <v>149</v>
      </c>
      <c r="L69" s="116" t="s">
        <v>155</v>
      </c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</row>
    <row r="70" spans="1:31" x14ac:dyDescent="0.25">
      <c r="A70" t="s">
        <v>4537</v>
      </c>
      <c r="B70" s="116" t="s">
        <v>166</v>
      </c>
      <c r="C70" s="116" t="s">
        <v>154</v>
      </c>
      <c r="D70" s="116" t="s">
        <v>2677</v>
      </c>
      <c r="G70" s="116" t="s">
        <v>104</v>
      </c>
      <c r="H70" s="116" t="s">
        <v>3352</v>
      </c>
      <c r="I70" s="116" t="s">
        <v>134</v>
      </c>
      <c r="J70" s="116" t="s">
        <v>4522</v>
      </c>
      <c r="K70" s="116" t="s">
        <v>136</v>
      </c>
      <c r="L70" s="116" t="s">
        <v>158</v>
      </c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</row>
    <row r="71" spans="1:31" x14ac:dyDescent="0.25">
      <c r="A71" t="s">
        <v>4538</v>
      </c>
      <c r="B71" s="116" t="s">
        <v>166</v>
      </c>
      <c r="C71" s="116" t="s">
        <v>154</v>
      </c>
      <c r="D71" s="116" t="s">
        <v>2677</v>
      </c>
      <c r="G71" s="116" t="s">
        <v>104</v>
      </c>
      <c r="H71" s="116" t="s">
        <v>3369</v>
      </c>
      <c r="I71" s="116" t="s">
        <v>134</v>
      </c>
      <c r="J71" s="116" t="s">
        <v>4452</v>
      </c>
      <c r="K71" s="116" t="s">
        <v>3204</v>
      </c>
      <c r="L71" s="116" t="s">
        <v>158</v>
      </c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</row>
    <row r="72" spans="1:31" x14ac:dyDescent="0.25">
      <c r="A72" t="s">
        <v>3543</v>
      </c>
      <c r="B72" s="116" t="s">
        <v>166</v>
      </c>
      <c r="C72" s="116" t="s">
        <v>154</v>
      </c>
      <c r="D72" s="116" t="s">
        <v>2677</v>
      </c>
      <c r="G72" s="116" t="s">
        <v>104</v>
      </c>
      <c r="H72" s="116" t="s">
        <v>3366</v>
      </c>
      <c r="I72" s="116" t="s">
        <v>134</v>
      </c>
      <c r="J72" s="116" t="s">
        <v>2678</v>
      </c>
      <c r="K72" s="116" t="s">
        <v>3204</v>
      </c>
      <c r="L72" s="116" t="s">
        <v>158</v>
      </c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</row>
    <row r="73" spans="1:31" x14ac:dyDescent="0.25">
      <c r="A73" t="s">
        <v>3544</v>
      </c>
      <c r="B73" s="116" t="s">
        <v>166</v>
      </c>
      <c r="C73" s="116" t="s">
        <v>154</v>
      </c>
      <c r="D73" s="116" t="s">
        <v>2677</v>
      </c>
      <c r="G73" s="116" t="s">
        <v>104</v>
      </c>
      <c r="H73" s="116" t="s">
        <v>3373</v>
      </c>
      <c r="I73" s="116" t="s">
        <v>134</v>
      </c>
      <c r="J73" s="116" t="s">
        <v>4483</v>
      </c>
      <c r="K73" s="116" t="s">
        <v>149</v>
      </c>
      <c r="L73" s="116" t="s">
        <v>158</v>
      </c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</row>
    <row r="74" spans="1:31" x14ac:dyDescent="0.25">
      <c r="A74" t="s">
        <v>3545</v>
      </c>
      <c r="B74" s="116" t="s">
        <v>166</v>
      </c>
      <c r="C74" s="116" t="s">
        <v>154</v>
      </c>
      <c r="D74" s="116" t="s">
        <v>2677</v>
      </c>
      <c r="G74" s="116" t="s">
        <v>104</v>
      </c>
      <c r="H74" s="116" t="s">
        <v>3384</v>
      </c>
      <c r="I74" s="116" t="s">
        <v>134</v>
      </c>
      <c r="J74" s="116" t="s">
        <v>4484</v>
      </c>
      <c r="K74" s="116" t="s">
        <v>149</v>
      </c>
      <c r="L74" s="116" t="s">
        <v>158</v>
      </c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</row>
    <row r="75" spans="1:31" x14ac:dyDescent="0.25">
      <c r="A75" t="s">
        <v>3546</v>
      </c>
      <c r="B75" s="116" t="s">
        <v>3547</v>
      </c>
      <c r="C75" s="116" t="s">
        <v>3500</v>
      </c>
      <c r="D75" s="116" t="s">
        <v>160</v>
      </c>
      <c r="G75" s="116" t="s">
        <v>104</v>
      </c>
      <c r="H75" s="116" t="s">
        <v>3346</v>
      </c>
      <c r="I75" s="116" t="s">
        <v>134</v>
      </c>
      <c r="J75" s="116" t="s">
        <v>135</v>
      </c>
      <c r="K75" s="116" t="s">
        <v>2699</v>
      </c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</row>
    <row r="76" spans="1:31" x14ac:dyDescent="0.25">
      <c r="A76" t="s">
        <v>4539</v>
      </c>
      <c r="B76" s="116" t="s">
        <v>3547</v>
      </c>
      <c r="C76" s="116" t="s">
        <v>3500</v>
      </c>
      <c r="D76" s="116" t="s">
        <v>160</v>
      </c>
      <c r="G76" s="116" t="s">
        <v>104</v>
      </c>
      <c r="H76" s="116" t="s">
        <v>3369</v>
      </c>
      <c r="I76" s="116" t="s">
        <v>134</v>
      </c>
      <c r="J76" s="116" t="s">
        <v>4452</v>
      </c>
      <c r="K76" s="116" t="s">
        <v>3126</v>
      </c>
      <c r="L76" s="116" t="s">
        <v>153</v>
      </c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</row>
    <row r="77" spans="1:31" x14ac:dyDescent="0.25">
      <c r="A77" t="s">
        <v>3548</v>
      </c>
      <c r="B77" s="116" t="s">
        <v>3547</v>
      </c>
      <c r="C77" s="116" t="s">
        <v>3500</v>
      </c>
      <c r="D77" s="116" t="s">
        <v>160</v>
      </c>
      <c r="G77" s="116" t="s">
        <v>104</v>
      </c>
      <c r="H77" s="116" t="s">
        <v>3366</v>
      </c>
      <c r="I77" s="116" t="s">
        <v>134</v>
      </c>
      <c r="J77" s="116" t="s">
        <v>2678</v>
      </c>
      <c r="K77" s="116" t="s">
        <v>3126</v>
      </c>
      <c r="L77" s="116" t="s">
        <v>153</v>
      </c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</row>
    <row r="78" spans="1:31" x14ac:dyDescent="0.25">
      <c r="A78" t="s">
        <v>3549</v>
      </c>
      <c r="B78" s="116" t="s">
        <v>3547</v>
      </c>
      <c r="C78" s="116" t="s">
        <v>3500</v>
      </c>
      <c r="D78" s="116" t="s">
        <v>160</v>
      </c>
      <c r="G78" s="116" t="s">
        <v>104</v>
      </c>
      <c r="H78" s="116" t="s">
        <v>137</v>
      </c>
      <c r="I78" s="116" t="s">
        <v>134</v>
      </c>
      <c r="J78" s="116" t="s">
        <v>138</v>
      </c>
      <c r="K78" s="116" t="s">
        <v>139</v>
      </c>
      <c r="L78" s="116" t="s">
        <v>153</v>
      </c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</row>
    <row r="79" spans="1:31" x14ac:dyDescent="0.25">
      <c r="A79" t="s">
        <v>3550</v>
      </c>
      <c r="B79" s="116" t="s">
        <v>3547</v>
      </c>
      <c r="C79" s="116" t="s">
        <v>3500</v>
      </c>
      <c r="D79" s="116" t="s">
        <v>160</v>
      </c>
      <c r="G79" s="116" t="s">
        <v>104</v>
      </c>
      <c r="H79" s="116" t="s">
        <v>3364</v>
      </c>
      <c r="I79" s="116" t="s">
        <v>134</v>
      </c>
      <c r="J79" s="116" t="s">
        <v>140</v>
      </c>
      <c r="K79" s="116" t="s">
        <v>2699</v>
      </c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</row>
    <row r="80" spans="1:31" x14ac:dyDescent="0.25">
      <c r="A80" t="s">
        <v>3551</v>
      </c>
      <c r="B80" s="116" t="s">
        <v>3547</v>
      </c>
      <c r="C80" s="116" t="s">
        <v>3500</v>
      </c>
      <c r="D80" s="116" t="s">
        <v>160</v>
      </c>
      <c r="G80" s="116" t="s">
        <v>104</v>
      </c>
      <c r="H80" s="116" t="s">
        <v>3378</v>
      </c>
      <c r="I80" s="116" t="s">
        <v>134</v>
      </c>
      <c r="J80" s="116" t="s">
        <v>143</v>
      </c>
      <c r="K80" s="116" t="s">
        <v>2699</v>
      </c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</row>
    <row r="81" spans="1:31" x14ac:dyDescent="0.25">
      <c r="A81" t="s">
        <v>3552</v>
      </c>
      <c r="B81" s="116" t="s">
        <v>3547</v>
      </c>
      <c r="C81" s="116" t="s">
        <v>3500</v>
      </c>
      <c r="D81" s="116" t="s">
        <v>160</v>
      </c>
      <c r="G81" s="116" t="s">
        <v>104</v>
      </c>
      <c r="H81" s="116" t="s">
        <v>3355</v>
      </c>
      <c r="I81" s="116" t="s">
        <v>134</v>
      </c>
      <c r="J81" s="116" t="s">
        <v>144</v>
      </c>
      <c r="K81" s="116" t="s">
        <v>2699</v>
      </c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</row>
    <row r="82" spans="1:31" x14ac:dyDescent="0.25">
      <c r="A82" t="s">
        <v>4540</v>
      </c>
      <c r="B82" s="116" t="s">
        <v>167</v>
      </c>
      <c r="C82" s="116" t="s">
        <v>154</v>
      </c>
      <c r="D82" s="116" t="s">
        <v>2677</v>
      </c>
      <c r="G82" s="116" t="s">
        <v>104</v>
      </c>
      <c r="H82" s="116" t="s">
        <v>3352</v>
      </c>
      <c r="I82" s="116" t="s">
        <v>134</v>
      </c>
      <c r="J82" s="116" t="s">
        <v>4522</v>
      </c>
      <c r="K82" s="116" t="s">
        <v>2699</v>
      </c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</row>
    <row r="83" spans="1:31" x14ac:dyDescent="0.25">
      <c r="A83" t="s">
        <v>4541</v>
      </c>
      <c r="B83" s="116" t="s">
        <v>3554</v>
      </c>
      <c r="C83" s="116" t="s">
        <v>154</v>
      </c>
      <c r="D83" s="116" t="s">
        <v>2677</v>
      </c>
      <c r="G83" s="116" t="s">
        <v>104</v>
      </c>
      <c r="H83" s="116" t="s">
        <v>3369</v>
      </c>
      <c r="I83" s="116" t="s">
        <v>134</v>
      </c>
      <c r="J83" s="116" t="s">
        <v>4452</v>
      </c>
      <c r="K83" s="116" t="s">
        <v>3204</v>
      </c>
      <c r="L83" s="116" t="s">
        <v>155</v>
      </c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</row>
    <row r="84" spans="1:31" x14ac:dyDescent="0.25">
      <c r="A84" t="s">
        <v>3553</v>
      </c>
      <c r="B84" s="116" t="s">
        <v>3554</v>
      </c>
      <c r="C84" s="116" t="s">
        <v>154</v>
      </c>
      <c r="D84" s="116" t="s">
        <v>2677</v>
      </c>
      <c r="G84" s="116" t="s">
        <v>104</v>
      </c>
      <c r="H84" s="116" t="s">
        <v>3366</v>
      </c>
      <c r="I84" s="116" t="s">
        <v>134</v>
      </c>
      <c r="J84" s="116" t="s">
        <v>2678</v>
      </c>
      <c r="K84" s="116" t="s">
        <v>3204</v>
      </c>
      <c r="L84" s="116" t="s">
        <v>155</v>
      </c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</row>
    <row r="85" spans="1:31" x14ac:dyDescent="0.25">
      <c r="A85" t="s">
        <v>4542</v>
      </c>
      <c r="B85" s="116" t="s">
        <v>3127</v>
      </c>
      <c r="C85" s="116" t="s">
        <v>154</v>
      </c>
      <c r="D85" s="116" t="s">
        <v>2677</v>
      </c>
      <c r="G85" s="116" t="s">
        <v>104</v>
      </c>
      <c r="H85" s="116" t="s">
        <v>3369</v>
      </c>
      <c r="I85" s="116" t="s">
        <v>134</v>
      </c>
      <c r="J85" s="116" t="s">
        <v>4452</v>
      </c>
      <c r="K85" s="116" t="s">
        <v>3201</v>
      </c>
      <c r="L85" s="116" t="s">
        <v>155</v>
      </c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</row>
    <row r="86" spans="1:31" x14ac:dyDescent="0.25">
      <c r="A86" t="s">
        <v>3555</v>
      </c>
      <c r="B86" s="116" t="s">
        <v>3127</v>
      </c>
      <c r="C86" s="116" t="s">
        <v>154</v>
      </c>
      <c r="D86" s="116" t="s">
        <v>2677</v>
      </c>
      <c r="G86" s="116" t="s">
        <v>104</v>
      </c>
      <c r="H86" s="116" t="s">
        <v>3366</v>
      </c>
      <c r="I86" s="116" t="s">
        <v>134</v>
      </c>
      <c r="J86" s="116" t="s">
        <v>2678</v>
      </c>
      <c r="K86" s="116" t="s">
        <v>3201</v>
      </c>
      <c r="L86" s="116" t="s">
        <v>155</v>
      </c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</row>
    <row r="87" spans="1:31" x14ac:dyDescent="0.25">
      <c r="A87" t="s">
        <v>3556</v>
      </c>
      <c r="B87" s="116" t="s">
        <v>167</v>
      </c>
      <c r="C87" s="116" t="s">
        <v>154</v>
      </c>
      <c r="D87" s="116" t="s">
        <v>2677</v>
      </c>
      <c r="G87" s="116" t="s">
        <v>104</v>
      </c>
      <c r="H87" s="116" t="s">
        <v>3373</v>
      </c>
      <c r="I87" s="116" t="s">
        <v>134</v>
      </c>
      <c r="J87" s="116" t="s">
        <v>4483</v>
      </c>
      <c r="K87" s="116" t="s">
        <v>149</v>
      </c>
      <c r="L87" s="116" t="s">
        <v>155</v>
      </c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</row>
    <row r="88" spans="1:31" x14ac:dyDescent="0.25">
      <c r="A88" t="s">
        <v>3557</v>
      </c>
      <c r="B88" s="116" t="s">
        <v>3127</v>
      </c>
      <c r="C88" s="116" t="s">
        <v>154</v>
      </c>
      <c r="D88" s="116" t="s">
        <v>2677</v>
      </c>
      <c r="G88" s="116" t="s">
        <v>104</v>
      </c>
      <c r="H88" s="116" t="s">
        <v>3373</v>
      </c>
      <c r="I88" s="116" t="s">
        <v>134</v>
      </c>
      <c r="J88" s="116" t="s">
        <v>4483</v>
      </c>
      <c r="K88" s="116" t="s">
        <v>149</v>
      </c>
      <c r="L88" s="116" t="s">
        <v>155</v>
      </c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6"/>
      <c r="X88" s="116"/>
      <c r="Y88" s="116"/>
      <c r="Z88" s="116"/>
      <c r="AA88" s="116"/>
      <c r="AB88" s="116"/>
      <c r="AC88" s="116"/>
      <c r="AD88" s="116"/>
      <c r="AE88" s="116"/>
    </row>
    <row r="89" spans="1:31" x14ac:dyDescent="0.25">
      <c r="A89" t="s">
        <v>3558</v>
      </c>
      <c r="B89" s="116" t="s">
        <v>167</v>
      </c>
      <c r="C89" s="116" t="s">
        <v>154</v>
      </c>
      <c r="D89" s="116" t="s">
        <v>2677</v>
      </c>
      <c r="G89" s="116" t="s">
        <v>104</v>
      </c>
      <c r="H89" s="116" t="s">
        <v>3384</v>
      </c>
      <c r="I89" s="116" t="s">
        <v>134</v>
      </c>
      <c r="J89" s="116" t="s">
        <v>4484</v>
      </c>
      <c r="K89" s="116" t="s">
        <v>149</v>
      </c>
      <c r="L89" s="116" t="s">
        <v>155</v>
      </c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6"/>
      <c r="X89" s="116"/>
      <c r="Y89" s="116"/>
      <c r="Z89" s="116"/>
      <c r="AA89" s="116"/>
      <c r="AB89" s="116"/>
      <c r="AC89" s="116"/>
      <c r="AD89" s="116"/>
      <c r="AE89" s="116"/>
    </row>
    <row r="90" spans="1:31" x14ac:dyDescent="0.25">
      <c r="A90" t="s">
        <v>3558</v>
      </c>
      <c r="B90" s="116" t="s">
        <v>167</v>
      </c>
      <c r="C90" s="116" t="s">
        <v>154</v>
      </c>
      <c r="D90" s="116" t="s">
        <v>2677</v>
      </c>
      <c r="G90" s="116" t="s">
        <v>104</v>
      </c>
      <c r="H90" s="116" t="s">
        <v>3384</v>
      </c>
      <c r="I90" s="116" t="s">
        <v>134</v>
      </c>
      <c r="J90" s="116" t="s">
        <v>4484</v>
      </c>
      <c r="K90" s="116" t="s">
        <v>149</v>
      </c>
      <c r="L90" s="116" t="s">
        <v>155</v>
      </c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16"/>
      <c r="AC90" s="116"/>
      <c r="AD90" s="116"/>
      <c r="AE90" s="116"/>
    </row>
    <row r="91" spans="1:31" x14ac:dyDescent="0.25">
      <c r="A91" t="s">
        <v>346</v>
      </c>
      <c r="B91" s="116" t="s">
        <v>167</v>
      </c>
      <c r="C91" s="116" t="s">
        <v>154</v>
      </c>
      <c r="D91" s="116" t="s">
        <v>2677</v>
      </c>
      <c r="G91" s="116" t="s">
        <v>104</v>
      </c>
      <c r="H91" s="116" t="s">
        <v>137</v>
      </c>
      <c r="I91" s="116" t="s">
        <v>134</v>
      </c>
      <c r="J91" s="116" t="s">
        <v>138</v>
      </c>
      <c r="K91" s="116" t="s">
        <v>139</v>
      </c>
      <c r="L91" s="116" t="s">
        <v>153</v>
      </c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6"/>
      <c r="X91" s="116"/>
      <c r="Y91" s="116"/>
      <c r="Z91" s="116"/>
      <c r="AA91" s="116"/>
      <c r="AB91" s="116"/>
      <c r="AC91" s="116"/>
      <c r="AD91" s="116"/>
      <c r="AE91" s="116"/>
    </row>
    <row r="92" spans="1:31" x14ac:dyDescent="0.25">
      <c r="A92" t="s">
        <v>3559</v>
      </c>
      <c r="B92" s="116" t="s">
        <v>3127</v>
      </c>
      <c r="C92" s="116" t="s">
        <v>154</v>
      </c>
      <c r="D92" s="116" t="s">
        <v>2677</v>
      </c>
      <c r="G92" s="116" t="s">
        <v>104</v>
      </c>
      <c r="H92" s="116" t="s">
        <v>137</v>
      </c>
      <c r="I92" s="116" t="s">
        <v>134</v>
      </c>
      <c r="J92" s="116" t="s">
        <v>138</v>
      </c>
      <c r="K92" s="116" t="s">
        <v>139</v>
      </c>
      <c r="L92" s="116" t="s">
        <v>153</v>
      </c>
      <c r="M92" s="116"/>
      <c r="N92" s="116"/>
      <c r="O92" s="116"/>
      <c r="P92" s="116"/>
      <c r="Q92" s="116"/>
      <c r="R92" s="116"/>
      <c r="S92" s="116"/>
      <c r="T92" s="116"/>
      <c r="U92" s="116"/>
      <c r="V92" s="116"/>
      <c r="W92" s="116"/>
      <c r="X92" s="116"/>
      <c r="Y92" s="116"/>
      <c r="Z92" s="116"/>
      <c r="AA92" s="116"/>
      <c r="AB92" s="116"/>
      <c r="AC92" s="116"/>
      <c r="AD92" s="116"/>
      <c r="AE92" s="116"/>
    </row>
    <row r="93" spans="1:31" x14ac:dyDescent="0.25">
      <c r="A93" t="s">
        <v>3560</v>
      </c>
      <c r="B93" s="116" t="s">
        <v>3127</v>
      </c>
      <c r="C93" s="116" t="s">
        <v>154</v>
      </c>
      <c r="D93" s="116" t="s">
        <v>2677</v>
      </c>
      <c r="G93" s="116" t="s">
        <v>104</v>
      </c>
      <c r="H93" s="116" t="s">
        <v>3384</v>
      </c>
      <c r="I93" s="116" t="s">
        <v>134</v>
      </c>
      <c r="J93" s="116" t="s">
        <v>4484</v>
      </c>
      <c r="K93" s="116" t="s">
        <v>149</v>
      </c>
      <c r="L93" s="116" t="s">
        <v>155</v>
      </c>
      <c r="M93" s="116"/>
      <c r="N93" s="116"/>
      <c r="O93" s="116"/>
      <c r="P93" s="116"/>
      <c r="Q93" s="116"/>
      <c r="R93" s="116"/>
      <c r="S93" s="116"/>
      <c r="T93" s="116"/>
      <c r="U93" s="116"/>
      <c r="V93" s="116"/>
      <c r="W93" s="116"/>
      <c r="X93" s="116"/>
      <c r="Y93" s="116"/>
      <c r="Z93" s="116"/>
      <c r="AA93" s="116"/>
      <c r="AB93" s="116"/>
      <c r="AC93" s="116"/>
      <c r="AD93" s="116"/>
      <c r="AE93" s="116"/>
    </row>
    <row r="94" spans="1:31" x14ac:dyDescent="0.25">
      <c r="A94" t="s">
        <v>3560</v>
      </c>
      <c r="B94" s="116" t="s">
        <v>3127</v>
      </c>
      <c r="C94" s="116" t="s">
        <v>154</v>
      </c>
      <c r="D94" s="116" t="s">
        <v>2677</v>
      </c>
      <c r="G94" s="116" t="s">
        <v>104</v>
      </c>
      <c r="H94" s="116" t="s">
        <v>3384</v>
      </c>
      <c r="I94" s="116" t="s">
        <v>134</v>
      </c>
      <c r="J94" s="116" t="s">
        <v>4484</v>
      </c>
      <c r="K94" s="116" t="s">
        <v>149</v>
      </c>
      <c r="L94" s="116" t="s">
        <v>155</v>
      </c>
      <c r="M94" s="116"/>
      <c r="N94" s="116"/>
      <c r="O94" s="116"/>
      <c r="P94" s="116"/>
      <c r="Q94" s="116"/>
      <c r="R94" s="116"/>
      <c r="S94" s="116"/>
      <c r="T94" s="116"/>
      <c r="U94" s="116"/>
      <c r="V94" s="116"/>
      <c r="W94" s="116"/>
      <c r="X94" s="116"/>
      <c r="Y94" s="116"/>
      <c r="Z94" s="116"/>
      <c r="AA94" s="116"/>
      <c r="AB94" s="116"/>
      <c r="AC94" s="116"/>
      <c r="AD94" s="116"/>
      <c r="AE94" s="116"/>
    </row>
    <row r="95" spans="1:31" x14ac:dyDescent="0.25">
      <c r="A95" t="s">
        <v>4543</v>
      </c>
      <c r="B95" s="116" t="s">
        <v>168</v>
      </c>
      <c r="C95" s="116" t="s">
        <v>154</v>
      </c>
      <c r="D95" s="116" t="s">
        <v>2677</v>
      </c>
      <c r="G95" s="116" t="s">
        <v>104</v>
      </c>
      <c r="H95" s="116" t="s">
        <v>3352</v>
      </c>
      <c r="I95" s="116" t="s">
        <v>134</v>
      </c>
      <c r="J95" s="116" t="s">
        <v>4522</v>
      </c>
      <c r="K95" s="116" t="s">
        <v>136</v>
      </c>
      <c r="L95" s="116" t="s">
        <v>158</v>
      </c>
      <c r="M95" s="116"/>
      <c r="N95" s="116"/>
      <c r="O95" s="116"/>
      <c r="P95" s="116"/>
      <c r="Q95" s="116"/>
      <c r="R95" s="116"/>
      <c r="S95" s="116"/>
      <c r="T95" s="116"/>
      <c r="U95" s="116"/>
      <c r="V95" s="116"/>
      <c r="W95" s="116"/>
      <c r="X95" s="116"/>
      <c r="Y95" s="116"/>
      <c r="Z95" s="116"/>
      <c r="AA95" s="116"/>
      <c r="AB95" s="116"/>
      <c r="AC95" s="116"/>
      <c r="AD95" s="116"/>
      <c r="AE95" s="116"/>
    </row>
    <row r="96" spans="1:31" x14ac:dyDescent="0.25">
      <c r="A96" t="s">
        <v>4544</v>
      </c>
      <c r="B96" s="116" t="s">
        <v>168</v>
      </c>
      <c r="C96" s="116" t="s">
        <v>154</v>
      </c>
      <c r="D96" s="116" t="s">
        <v>2677</v>
      </c>
      <c r="G96" s="116" t="s">
        <v>104</v>
      </c>
      <c r="H96" s="116" t="s">
        <v>3369</v>
      </c>
      <c r="I96" s="116" t="s">
        <v>134</v>
      </c>
      <c r="J96" s="116" t="s">
        <v>4452</v>
      </c>
      <c r="K96" s="116" t="s">
        <v>3204</v>
      </c>
      <c r="L96" s="116" t="s">
        <v>158</v>
      </c>
      <c r="M96" s="116"/>
      <c r="N96" s="116"/>
      <c r="O96" s="116"/>
      <c r="P96" s="116"/>
      <c r="Q96" s="116"/>
      <c r="R96" s="116"/>
      <c r="S96" s="116"/>
      <c r="T96" s="116"/>
      <c r="U96" s="116"/>
      <c r="V96" s="116"/>
      <c r="W96" s="116"/>
      <c r="X96" s="116"/>
      <c r="Y96" s="116"/>
      <c r="Z96" s="116"/>
      <c r="AA96" s="116"/>
      <c r="AB96" s="116"/>
      <c r="AC96" s="116"/>
      <c r="AD96" s="116"/>
      <c r="AE96" s="116"/>
    </row>
    <row r="97" spans="1:31" x14ac:dyDescent="0.25">
      <c r="A97" t="s">
        <v>3561</v>
      </c>
      <c r="B97" s="116" t="s">
        <v>168</v>
      </c>
      <c r="C97" s="116" t="s">
        <v>154</v>
      </c>
      <c r="D97" s="116" t="s">
        <v>2677</v>
      </c>
      <c r="G97" s="116" t="s">
        <v>104</v>
      </c>
      <c r="H97" s="116" t="s">
        <v>3366</v>
      </c>
      <c r="I97" s="116" t="s">
        <v>134</v>
      </c>
      <c r="J97" s="116" t="s">
        <v>2678</v>
      </c>
      <c r="K97" s="116" t="s">
        <v>3204</v>
      </c>
      <c r="L97" s="116" t="s">
        <v>158</v>
      </c>
      <c r="M97" s="116"/>
      <c r="N97" s="116"/>
      <c r="O97" s="116"/>
      <c r="P97" s="116"/>
      <c r="Q97" s="116"/>
      <c r="R97" s="116"/>
      <c r="S97" s="116"/>
      <c r="T97" s="116"/>
      <c r="U97" s="116"/>
      <c r="V97" s="116"/>
      <c r="W97" s="116"/>
      <c r="X97" s="116"/>
      <c r="Y97" s="116"/>
      <c r="Z97" s="116"/>
      <c r="AA97" s="116"/>
      <c r="AB97" s="116"/>
      <c r="AC97" s="116"/>
      <c r="AD97" s="116"/>
      <c r="AE97" s="116"/>
    </row>
    <row r="98" spans="1:31" x14ac:dyDescent="0.25">
      <c r="A98" t="s">
        <v>3562</v>
      </c>
      <c r="B98" s="116" t="s">
        <v>168</v>
      </c>
      <c r="C98" s="116" t="s">
        <v>154</v>
      </c>
      <c r="D98" s="116" t="s">
        <v>2677</v>
      </c>
      <c r="G98" s="116" t="s">
        <v>104</v>
      </c>
      <c r="H98" s="116" t="s">
        <v>3373</v>
      </c>
      <c r="I98" s="116" t="s">
        <v>134</v>
      </c>
      <c r="J98" s="116" t="s">
        <v>4483</v>
      </c>
      <c r="K98" s="116" t="s">
        <v>149</v>
      </c>
      <c r="L98" s="116" t="s">
        <v>158</v>
      </c>
      <c r="M98" s="116"/>
      <c r="N98" s="116"/>
      <c r="O98" s="116"/>
      <c r="P98" s="116"/>
      <c r="Q98" s="116"/>
      <c r="R98" s="116"/>
      <c r="S98" s="116"/>
      <c r="T98" s="116"/>
      <c r="U98" s="116"/>
      <c r="V98" s="116"/>
      <c r="W98" s="116"/>
      <c r="X98" s="116"/>
      <c r="Y98" s="116"/>
      <c r="Z98" s="116"/>
      <c r="AA98" s="116"/>
      <c r="AB98" s="116"/>
      <c r="AC98" s="116"/>
      <c r="AD98" s="116"/>
      <c r="AE98" s="116"/>
    </row>
    <row r="99" spans="1:31" x14ac:dyDescent="0.25">
      <c r="A99" t="s">
        <v>3563</v>
      </c>
      <c r="B99" s="116" t="s">
        <v>168</v>
      </c>
      <c r="C99" s="116" t="s">
        <v>154</v>
      </c>
      <c r="D99" s="116" t="s">
        <v>2677</v>
      </c>
      <c r="G99" s="116" t="s">
        <v>104</v>
      </c>
      <c r="H99" s="116" t="s">
        <v>3384</v>
      </c>
      <c r="I99" s="116" t="s">
        <v>134</v>
      </c>
      <c r="J99" s="116" t="s">
        <v>4484</v>
      </c>
      <c r="K99" s="116" t="s">
        <v>149</v>
      </c>
      <c r="L99" s="116" t="s">
        <v>158</v>
      </c>
      <c r="M99" s="116"/>
      <c r="N99" s="116"/>
      <c r="O99" s="116"/>
      <c r="P99" s="116"/>
      <c r="Q99" s="116"/>
      <c r="R99" s="116"/>
      <c r="S99" s="116"/>
      <c r="T99" s="116"/>
      <c r="U99" s="116"/>
      <c r="V99" s="116"/>
      <c r="W99" s="116"/>
      <c r="X99" s="116"/>
      <c r="Y99" s="116"/>
      <c r="Z99" s="116"/>
      <c r="AA99" s="116"/>
      <c r="AB99" s="116"/>
      <c r="AC99" s="116"/>
      <c r="AD99" s="116"/>
      <c r="AE99" s="116"/>
    </row>
    <row r="100" spans="1:31" x14ac:dyDescent="0.25">
      <c r="A100" t="s">
        <v>3564</v>
      </c>
      <c r="B100" s="116" t="s">
        <v>3565</v>
      </c>
      <c r="C100" s="116" t="s">
        <v>882</v>
      </c>
      <c r="D100" s="116" t="s">
        <v>151</v>
      </c>
      <c r="G100" s="116" t="s">
        <v>104</v>
      </c>
      <c r="H100" s="116" t="s">
        <v>3390</v>
      </c>
      <c r="I100" s="116" t="s">
        <v>241</v>
      </c>
      <c r="J100" s="116" t="s">
        <v>175</v>
      </c>
      <c r="K100" s="116" t="s">
        <v>152</v>
      </c>
      <c r="L100" s="116"/>
      <c r="M100" s="116"/>
      <c r="N100" s="116"/>
      <c r="O100" s="116"/>
      <c r="P100" s="116"/>
      <c r="Q100" s="116"/>
      <c r="R100" s="116"/>
      <c r="S100" s="116"/>
      <c r="T100" s="116"/>
      <c r="U100" s="116"/>
      <c r="V100" s="116"/>
      <c r="W100" s="116"/>
      <c r="X100" s="116"/>
      <c r="Y100" s="116"/>
      <c r="Z100" s="116"/>
      <c r="AA100" s="116"/>
      <c r="AB100" s="116"/>
      <c r="AC100" s="116"/>
      <c r="AD100" s="116"/>
      <c r="AE100" s="116"/>
    </row>
    <row r="101" spans="1:31" x14ac:dyDescent="0.25">
      <c r="A101" t="s">
        <v>3566</v>
      </c>
      <c r="B101" s="116" t="s">
        <v>2704</v>
      </c>
      <c r="C101" s="116" t="s">
        <v>2704</v>
      </c>
      <c r="D101" s="116" t="s">
        <v>170</v>
      </c>
      <c r="G101" s="116" t="s">
        <v>104</v>
      </c>
      <c r="H101" s="116" t="s">
        <v>3379</v>
      </c>
      <c r="I101" s="116" t="s">
        <v>2772</v>
      </c>
      <c r="J101" s="116" t="s">
        <v>2773</v>
      </c>
      <c r="K101" s="116" t="s">
        <v>3567</v>
      </c>
      <c r="L101" s="116" t="s">
        <v>2773</v>
      </c>
      <c r="M101" s="116"/>
      <c r="N101" s="116"/>
      <c r="O101" s="116"/>
      <c r="P101" s="116"/>
      <c r="Q101" s="116"/>
      <c r="R101" s="116"/>
      <c r="S101" s="116"/>
      <c r="T101" s="116"/>
      <c r="U101" s="116"/>
      <c r="V101" s="116"/>
      <c r="W101" s="116"/>
      <c r="X101" s="116"/>
      <c r="Y101" s="116"/>
      <c r="Z101" s="116"/>
      <c r="AA101" s="116"/>
      <c r="AB101" s="116"/>
      <c r="AC101" s="116"/>
      <c r="AD101" s="116"/>
      <c r="AE101" s="116"/>
    </row>
    <row r="102" spans="1:31" x14ac:dyDescent="0.25">
      <c r="A102" t="s">
        <v>2760</v>
      </c>
      <c r="B102" s="116" t="s">
        <v>169</v>
      </c>
      <c r="C102" s="116" t="s">
        <v>169</v>
      </c>
      <c r="D102" s="116" t="s">
        <v>170</v>
      </c>
      <c r="G102" s="116" t="s">
        <v>104</v>
      </c>
      <c r="H102" s="116" t="s">
        <v>391</v>
      </c>
      <c r="I102" s="116" t="s">
        <v>2679</v>
      </c>
      <c r="J102" s="116" t="s">
        <v>2680</v>
      </c>
      <c r="K102" s="116" t="s">
        <v>2681</v>
      </c>
      <c r="L102" s="116" t="s">
        <v>2739</v>
      </c>
      <c r="M102" s="116"/>
      <c r="N102" s="116"/>
      <c r="O102" s="116"/>
      <c r="P102" s="116"/>
      <c r="Q102" s="116"/>
      <c r="R102" s="116"/>
      <c r="S102" s="116"/>
      <c r="T102" s="116"/>
      <c r="U102" s="116"/>
      <c r="V102" s="116"/>
      <c r="W102" s="116"/>
      <c r="X102" s="116"/>
      <c r="Y102" s="116"/>
      <c r="Z102" s="116"/>
      <c r="AA102" s="116"/>
      <c r="AB102" s="116"/>
      <c r="AC102" s="116"/>
      <c r="AD102" s="116"/>
      <c r="AE102" s="116"/>
    </row>
    <row r="103" spans="1:31" x14ac:dyDescent="0.25">
      <c r="A103" t="s">
        <v>3568</v>
      </c>
      <c r="B103" s="116" t="s">
        <v>169</v>
      </c>
      <c r="C103" s="116" t="s">
        <v>169</v>
      </c>
      <c r="D103" s="116" t="s">
        <v>170</v>
      </c>
      <c r="G103" s="116" t="s">
        <v>104</v>
      </c>
      <c r="H103" s="116" t="s">
        <v>3379</v>
      </c>
      <c r="I103" s="116" t="s">
        <v>171</v>
      </c>
      <c r="J103" s="116" t="s">
        <v>172</v>
      </c>
      <c r="K103" s="116" t="s">
        <v>173</v>
      </c>
      <c r="L103" s="116" t="s">
        <v>2739</v>
      </c>
      <c r="M103" s="116"/>
      <c r="N103" s="116"/>
      <c r="O103" s="116"/>
      <c r="P103" s="116"/>
      <c r="Q103" s="116"/>
      <c r="R103" s="116"/>
      <c r="S103" s="116"/>
      <c r="T103" s="116"/>
      <c r="U103" s="116"/>
      <c r="V103" s="116"/>
      <c r="W103" s="116"/>
      <c r="X103" s="116"/>
      <c r="Y103" s="116"/>
      <c r="Z103" s="116"/>
      <c r="AA103" s="116"/>
      <c r="AB103" s="116"/>
      <c r="AC103" s="116"/>
      <c r="AD103" s="116"/>
      <c r="AE103" s="116"/>
    </row>
    <row r="104" spans="1:31" x14ac:dyDescent="0.25">
      <c r="A104" t="s">
        <v>3569</v>
      </c>
      <c r="B104" s="116" t="s">
        <v>169</v>
      </c>
      <c r="C104" s="116" t="s">
        <v>169</v>
      </c>
      <c r="D104" s="116" t="s">
        <v>170</v>
      </c>
      <c r="G104" s="116" t="s">
        <v>104</v>
      </c>
      <c r="H104" s="116" t="s">
        <v>3394</v>
      </c>
      <c r="I104" s="116" t="s">
        <v>174</v>
      </c>
      <c r="J104" s="116" t="s">
        <v>175</v>
      </c>
      <c r="K104" s="116" t="s">
        <v>176</v>
      </c>
      <c r="L104" s="116" t="s">
        <v>175</v>
      </c>
      <c r="M104" s="116"/>
      <c r="N104" s="116"/>
      <c r="O104" s="116"/>
      <c r="P104" s="116"/>
      <c r="Q104" s="116"/>
      <c r="R104" s="116"/>
      <c r="S104" s="116"/>
      <c r="T104" s="116"/>
      <c r="U104" s="116"/>
      <c r="V104" s="116"/>
      <c r="W104" s="116"/>
      <c r="X104" s="116"/>
      <c r="Y104" s="116"/>
      <c r="Z104" s="116"/>
      <c r="AA104" s="116"/>
      <c r="AB104" s="116"/>
      <c r="AC104" s="116"/>
      <c r="AD104" s="116"/>
      <c r="AE104" s="116"/>
    </row>
    <row r="105" spans="1:31" x14ac:dyDescent="0.25">
      <c r="A105" t="s">
        <v>3570</v>
      </c>
      <c r="B105" s="116" t="s">
        <v>177</v>
      </c>
      <c r="C105" s="116" t="s">
        <v>169</v>
      </c>
      <c r="D105" s="116" t="s">
        <v>170</v>
      </c>
      <c r="G105" s="116" t="s">
        <v>104</v>
      </c>
      <c r="H105" s="116" t="s">
        <v>3379</v>
      </c>
      <c r="I105" s="116" t="s">
        <v>171</v>
      </c>
      <c r="J105" s="116" t="s">
        <v>172</v>
      </c>
      <c r="K105" s="116" t="s">
        <v>173</v>
      </c>
      <c r="L105" s="116"/>
      <c r="M105" s="116"/>
      <c r="N105" s="116"/>
      <c r="O105" s="116"/>
      <c r="P105" s="116"/>
      <c r="Q105" s="116"/>
      <c r="R105" s="116"/>
      <c r="S105" s="116"/>
      <c r="T105" s="116"/>
      <c r="U105" s="116"/>
      <c r="V105" s="116"/>
      <c r="W105" s="116"/>
      <c r="X105" s="116"/>
      <c r="Y105" s="116"/>
      <c r="Z105" s="116"/>
      <c r="AA105" s="116"/>
      <c r="AB105" s="116"/>
      <c r="AC105" s="116"/>
      <c r="AD105" s="116"/>
      <c r="AE105" s="116"/>
    </row>
    <row r="106" spans="1:31" x14ac:dyDescent="0.25">
      <c r="A106" t="s">
        <v>2682</v>
      </c>
      <c r="B106" s="116" t="s">
        <v>177</v>
      </c>
      <c r="C106" s="116" t="s">
        <v>169</v>
      </c>
      <c r="D106" s="116" t="s">
        <v>170</v>
      </c>
      <c r="G106" s="116" t="s">
        <v>147</v>
      </c>
      <c r="H106" s="116" t="s">
        <v>297</v>
      </c>
      <c r="I106" s="116" t="s">
        <v>2683</v>
      </c>
      <c r="J106" s="116" t="s">
        <v>2684</v>
      </c>
      <c r="K106" s="116" t="s">
        <v>4485</v>
      </c>
      <c r="L106" s="116" t="s">
        <v>2685</v>
      </c>
      <c r="M106" s="116"/>
      <c r="N106" s="116"/>
      <c r="O106" s="116"/>
      <c r="P106" s="116"/>
      <c r="Q106" s="116"/>
      <c r="R106" s="116"/>
      <c r="S106" s="116"/>
      <c r="T106" s="116"/>
      <c r="U106" s="116"/>
      <c r="V106" s="116"/>
      <c r="W106" s="116"/>
      <c r="X106" s="116"/>
      <c r="Y106" s="116"/>
      <c r="Z106" s="116"/>
      <c r="AA106" s="116"/>
      <c r="AB106" s="116"/>
      <c r="AC106" s="116"/>
      <c r="AD106" s="116"/>
      <c r="AE106" s="116"/>
    </row>
    <row r="107" spans="1:31" x14ac:dyDescent="0.25">
      <c r="A107" t="s">
        <v>3571</v>
      </c>
      <c r="B107" s="116" t="s">
        <v>177</v>
      </c>
      <c r="C107" s="116" t="s">
        <v>169</v>
      </c>
      <c r="D107" s="116" t="s">
        <v>170</v>
      </c>
      <c r="G107" s="116" t="s">
        <v>104</v>
      </c>
      <c r="H107" s="116" t="s">
        <v>3394</v>
      </c>
      <c r="I107" s="116" t="s">
        <v>174</v>
      </c>
      <c r="J107" s="116" t="s">
        <v>175</v>
      </c>
      <c r="K107" s="116" t="s">
        <v>176</v>
      </c>
      <c r="L107" s="116"/>
      <c r="M107" s="116"/>
      <c r="N107" s="116"/>
      <c r="O107" s="116"/>
      <c r="P107" s="116"/>
      <c r="Q107" s="116"/>
      <c r="R107" s="116"/>
      <c r="S107" s="116"/>
      <c r="T107" s="116"/>
      <c r="U107" s="116"/>
      <c r="V107" s="116"/>
      <c r="W107" s="116"/>
      <c r="X107" s="116"/>
      <c r="Y107" s="116"/>
      <c r="Z107" s="116"/>
      <c r="AA107" s="116"/>
      <c r="AB107" s="116"/>
      <c r="AC107" s="116"/>
      <c r="AD107" s="116"/>
      <c r="AE107" s="116"/>
    </row>
    <row r="108" spans="1:31" x14ac:dyDescent="0.25">
      <c r="A108" t="s">
        <v>2686</v>
      </c>
      <c r="B108" s="116" t="s">
        <v>178</v>
      </c>
      <c r="C108" s="116" t="s">
        <v>169</v>
      </c>
      <c r="D108" s="116" t="s">
        <v>170</v>
      </c>
      <c r="G108" s="116" t="s">
        <v>147</v>
      </c>
      <c r="H108" s="116" t="s">
        <v>297</v>
      </c>
      <c r="I108" s="116" t="s">
        <v>2683</v>
      </c>
      <c r="J108" s="116" t="s">
        <v>2684</v>
      </c>
      <c r="K108" s="116" t="s">
        <v>4485</v>
      </c>
      <c r="L108" s="116" t="s">
        <v>2685</v>
      </c>
      <c r="M108" s="116"/>
      <c r="N108" s="116"/>
      <c r="O108" s="116"/>
      <c r="P108" s="116"/>
      <c r="Q108" s="116"/>
      <c r="R108" s="116"/>
      <c r="S108" s="116"/>
      <c r="T108" s="116"/>
      <c r="U108" s="116"/>
      <c r="V108" s="116"/>
      <c r="W108" s="116"/>
      <c r="X108" s="116"/>
      <c r="Y108" s="116"/>
      <c r="Z108" s="116"/>
      <c r="AA108" s="116"/>
      <c r="AB108" s="116"/>
      <c r="AC108" s="116"/>
      <c r="AD108" s="116"/>
      <c r="AE108" s="116"/>
    </row>
    <row r="109" spans="1:31" x14ac:dyDescent="0.25">
      <c r="A109" t="s">
        <v>3572</v>
      </c>
      <c r="B109" s="116" t="s">
        <v>178</v>
      </c>
      <c r="C109" s="116" t="s">
        <v>169</v>
      </c>
      <c r="D109" s="116" t="s">
        <v>170</v>
      </c>
      <c r="G109" s="116" t="s">
        <v>104</v>
      </c>
      <c r="H109" s="116" t="s">
        <v>3379</v>
      </c>
      <c r="I109" s="116" t="s">
        <v>171</v>
      </c>
      <c r="J109" s="116" t="s">
        <v>172</v>
      </c>
      <c r="K109" s="116" t="s">
        <v>173</v>
      </c>
      <c r="L109" s="116"/>
      <c r="M109" s="116"/>
      <c r="N109" s="116"/>
      <c r="O109" s="116"/>
      <c r="P109" s="116"/>
      <c r="Q109" s="116"/>
      <c r="R109" s="116"/>
      <c r="S109" s="116"/>
      <c r="T109" s="116"/>
      <c r="U109" s="116"/>
      <c r="V109" s="116"/>
      <c r="W109" s="116"/>
      <c r="X109" s="116"/>
      <c r="Y109" s="116"/>
      <c r="Z109" s="116"/>
      <c r="AA109" s="116"/>
      <c r="AB109" s="116"/>
      <c r="AC109" s="116"/>
      <c r="AD109" s="116"/>
      <c r="AE109" s="116"/>
    </row>
    <row r="110" spans="1:31" x14ac:dyDescent="0.25">
      <c r="A110" t="s">
        <v>3573</v>
      </c>
      <c r="B110" s="116" t="s">
        <v>178</v>
      </c>
      <c r="C110" s="116" t="s">
        <v>169</v>
      </c>
      <c r="D110" s="116" t="s">
        <v>170</v>
      </c>
      <c r="G110" s="116" t="s">
        <v>104</v>
      </c>
      <c r="H110" s="116" t="s">
        <v>3394</v>
      </c>
      <c r="I110" s="116" t="s">
        <v>174</v>
      </c>
      <c r="J110" s="116" t="s">
        <v>175</v>
      </c>
      <c r="K110" s="116" t="s">
        <v>176</v>
      </c>
      <c r="L110" s="116"/>
      <c r="M110" s="116"/>
      <c r="N110" s="116"/>
      <c r="O110" s="116"/>
      <c r="P110" s="116"/>
      <c r="Q110" s="116"/>
      <c r="R110" s="116"/>
      <c r="S110" s="116"/>
      <c r="T110" s="116"/>
      <c r="U110" s="116"/>
      <c r="V110" s="116"/>
      <c r="W110" s="116"/>
      <c r="X110" s="116"/>
      <c r="Y110" s="116"/>
      <c r="Z110" s="116"/>
      <c r="AA110" s="116"/>
      <c r="AB110" s="116"/>
      <c r="AC110" s="116"/>
      <c r="AD110" s="116"/>
      <c r="AE110" s="116"/>
    </row>
    <row r="111" spans="1:31" x14ac:dyDescent="0.25">
      <c r="A111" t="s">
        <v>3574</v>
      </c>
      <c r="B111" s="116" t="s">
        <v>3575</v>
      </c>
      <c r="C111" s="116" t="s">
        <v>244</v>
      </c>
      <c r="D111" s="116" t="s">
        <v>243</v>
      </c>
      <c r="G111" s="116" t="s">
        <v>104</v>
      </c>
      <c r="H111" s="116" t="s">
        <v>3362</v>
      </c>
      <c r="I111" s="116" t="s">
        <v>2688</v>
      </c>
      <c r="J111" s="116" t="s">
        <v>2689</v>
      </c>
      <c r="K111" s="116" t="s">
        <v>3200</v>
      </c>
      <c r="L111" s="116" t="s">
        <v>204</v>
      </c>
      <c r="M111" s="116"/>
      <c r="N111" s="116"/>
      <c r="O111" s="116"/>
      <c r="P111" s="116"/>
      <c r="Q111" s="116"/>
      <c r="R111" s="116"/>
      <c r="S111" s="116"/>
      <c r="T111" s="116"/>
      <c r="U111" s="116"/>
      <c r="V111" s="116"/>
      <c r="W111" s="116"/>
      <c r="X111" s="116"/>
      <c r="Y111" s="116"/>
      <c r="Z111" s="116"/>
      <c r="AA111" s="116"/>
      <c r="AB111" s="116"/>
      <c r="AC111" s="116"/>
      <c r="AD111" s="116"/>
      <c r="AE111" s="116"/>
    </row>
    <row r="112" spans="1:31" x14ac:dyDescent="0.25">
      <c r="A112" t="s">
        <v>3576</v>
      </c>
      <c r="B112" s="116" t="s">
        <v>2687</v>
      </c>
      <c r="C112" s="116" t="s">
        <v>244</v>
      </c>
      <c r="D112" s="116" t="s">
        <v>243</v>
      </c>
      <c r="G112" s="116" t="s">
        <v>104</v>
      </c>
      <c r="H112" s="116" t="s">
        <v>3380</v>
      </c>
      <c r="I112" s="116" t="s">
        <v>2688</v>
      </c>
      <c r="J112" s="116" t="s">
        <v>2689</v>
      </c>
      <c r="K112" s="116" t="s">
        <v>245</v>
      </c>
      <c r="L112" s="116" t="s">
        <v>204</v>
      </c>
      <c r="M112" s="116"/>
      <c r="N112" s="116"/>
      <c r="O112" s="116"/>
      <c r="P112" s="116"/>
      <c r="Q112" s="116"/>
      <c r="R112" s="116"/>
      <c r="S112" s="116"/>
      <c r="T112" s="116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</row>
    <row r="113" spans="1:31" x14ac:dyDescent="0.25">
      <c r="A113" t="s">
        <v>3577</v>
      </c>
      <c r="B113" s="116" t="s">
        <v>3578</v>
      </c>
      <c r="C113" s="116" t="s">
        <v>3500</v>
      </c>
      <c r="D113" s="116" t="s">
        <v>2677</v>
      </c>
      <c r="G113" s="116" t="s">
        <v>104</v>
      </c>
      <c r="H113" s="116" t="s">
        <v>137</v>
      </c>
      <c r="I113" s="116" t="s">
        <v>134</v>
      </c>
      <c r="J113" s="116" t="s">
        <v>138</v>
      </c>
      <c r="K113" s="116" t="s">
        <v>139</v>
      </c>
      <c r="L113" s="116" t="s">
        <v>153</v>
      </c>
      <c r="M113" s="116"/>
      <c r="N113" s="116"/>
      <c r="O113" s="116"/>
      <c r="P113" s="116"/>
      <c r="Q113" s="116"/>
      <c r="R113" s="116"/>
      <c r="S113" s="116"/>
      <c r="T113" s="116"/>
      <c r="U113" s="116"/>
      <c r="V113" s="116"/>
      <c r="W113" s="116"/>
      <c r="X113" s="116"/>
      <c r="Y113" s="116"/>
      <c r="Z113" s="116"/>
      <c r="AA113" s="116"/>
      <c r="AB113" s="116"/>
      <c r="AC113" s="116"/>
      <c r="AD113" s="116"/>
      <c r="AE113" s="116"/>
    </row>
    <row r="114" spans="1:31" x14ac:dyDescent="0.25">
      <c r="A114" t="s">
        <v>3579</v>
      </c>
      <c r="B114" s="116" t="s">
        <v>3578</v>
      </c>
      <c r="C114" s="116" t="s">
        <v>3500</v>
      </c>
      <c r="D114" s="116" t="s">
        <v>2677</v>
      </c>
      <c r="G114" s="116" t="s">
        <v>104</v>
      </c>
      <c r="H114" s="116" t="s">
        <v>3384</v>
      </c>
      <c r="I114" s="116" t="s">
        <v>134</v>
      </c>
      <c r="J114" s="116" t="s">
        <v>4484</v>
      </c>
      <c r="K114" s="116" t="s">
        <v>149</v>
      </c>
      <c r="L114" s="116" t="s">
        <v>153</v>
      </c>
      <c r="M114" s="116"/>
      <c r="N114" s="116"/>
      <c r="O114" s="116"/>
      <c r="P114" s="116"/>
      <c r="Q114" s="116"/>
      <c r="R114" s="116"/>
      <c r="S114" s="116"/>
      <c r="T114" s="116"/>
      <c r="U114" s="116"/>
      <c r="V114" s="116"/>
      <c r="W114" s="116"/>
      <c r="X114" s="116"/>
      <c r="Y114" s="116"/>
      <c r="Z114" s="116"/>
      <c r="AA114" s="116"/>
      <c r="AB114" s="116"/>
      <c r="AC114" s="116"/>
      <c r="AD114" s="116"/>
      <c r="AE114" s="116"/>
    </row>
    <row r="115" spans="1:31" x14ac:dyDescent="0.25">
      <c r="A115" t="s">
        <v>3580</v>
      </c>
      <c r="B115" s="116" t="s">
        <v>3578</v>
      </c>
      <c r="C115" s="116" t="s">
        <v>3500</v>
      </c>
      <c r="D115" s="116" t="s">
        <v>2677</v>
      </c>
      <c r="G115" s="116" t="s">
        <v>104</v>
      </c>
      <c r="H115" s="116" t="s">
        <v>3373</v>
      </c>
      <c r="I115" s="116" t="s">
        <v>134</v>
      </c>
      <c r="J115" s="116" t="s">
        <v>4483</v>
      </c>
      <c r="K115" s="116" t="s">
        <v>149</v>
      </c>
      <c r="L115" s="116" t="s">
        <v>153</v>
      </c>
      <c r="M115" s="116"/>
      <c r="N115" s="116"/>
      <c r="O115" s="116"/>
      <c r="P115" s="116"/>
      <c r="Q115" s="116"/>
      <c r="R115" s="116"/>
      <c r="S115" s="116"/>
      <c r="T115" s="116"/>
      <c r="U115" s="116"/>
      <c r="V115" s="116"/>
      <c r="W115" s="116"/>
      <c r="X115" s="116"/>
      <c r="Y115" s="116"/>
      <c r="Z115" s="116"/>
      <c r="AA115" s="116"/>
      <c r="AB115" s="116"/>
      <c r="AC115" s="116"/>
      <c r="AD115" s="116"/>
      <c r="AE115" s="116"/>
    </row>
    <row r="116" spans="1:31" x14ac:dyDescent="0.25">
      <c r="A116" t="s">
        <v>4545</v>
      </c>
      <c r="B116" s="116" t="s">
        <v>3578</v>
      </c>
      <c r="C116" s="116" t="s">
        <v>3500</v>
      </c>
      <c r="D116" s="116" t="s">
        <v>2677</v>
      </c>
      <c r="G116" s="116" t="s">
        <v>104</v>
      </c>
      <c r="H116" s="116" t="s">
        <v>3369</v>
      </c>
      <c r="I116" s="116" t="s">
        <v>134</v>
      </c>
      <c r="J116" s="116" t="s">
        <v>4452</v>
      </c>
      <c r="K116" s="116" t="s">
        <v>3516</v>
      </c>
      <c r="L116" s="116" t="s">
        <v>153</v>
      </c>
      <c r="M116" s="116"/>
      <c r="N116" s="116"/>
      <c r="O116" s="116"/>
      <c r="P116" s="116"/>
      <c r="Q116" s="116"/>
      <c r="R116" s="116"/>
      <c r="S116" s="116"/>
      <c r="T116" s="116"/>
      <c r="U116" s="116"/>
      <c r="V116" s="116"/>
      <c r="W116" s="116"/>
      <c r="X116" s="116"/>
      <c r="Y116" s="116"/>
      <c r="Z116" s="116"/>
      <c r="AA116" s="116"/>
      <c r="AB116" s="116"/>
      <c r="AC116" s="116"/>
      <c r="AD116" s="116"/>
      <c r="AE116" s="116"/>
    </row>
    <row r="117" spans="1:31" x14ac:dyDescent="0.25">
      <c r="A117" t="s">
        <v>3581</v>
      </c>
      <c r="B117" s="116" t="s">
        <v>3578</v>
      </c>
      <c r="C117" s="116" t="s">
        <v>3500</v>
      </c>
      <c r="D117" s="116" t="s">
        <v>2677</v>
      </c>
      <c r="G117" s="116" t="s">
        <v>104</v>
      </c>
      <c r="H117" s="116" t="s">
        <v>3366</v>
      </c>
      <c r="I117" s="116" t="s">
        <v>134</v>
      </c>
      <c r="J117" s="116" t="s">
        <v>2678</v>
      </c>
      <c r="K117" s="116" t="s">
        <v>3516</v>
      </c>
      <c r="L117" s="116" t="s">
        <v>153</v>
      </c>
      <c r="M117" s="116"/>
      <c r="N117" s="116"/>
      <c r="O117" s="116"/>
      <c r="P117" s="116"/>
      <c r="Q117" s="116"/>
      <c r="R117" s="116"/>
      <c r="S117" s="116"/>
      <c r="T117" s="116"/>
      <c r="U117" s="116"/>
      <c r="V117" s="116"/>
      <c r="W117" s="116"/>
      <c r="X117" s="116"/>
      <c r="Y117" s="116"/>
      <c r="Z117" s="116"/>
      <c r="AA117" s="116"/>
      <c r="AB117" s="116"/>
      <c r="AC117" s="116"/>
      <c r="AD117" s="116"/>
      <c r="AE117" s="116"/>
    </row>
    <row r="118" spans="1:31" x14ac:dyDescent="0.25">
      <c r="A118" t="s">
        <v>4546</v>
      </c>
      <c r="B118" s="116" t="s">
        <v>179</v>
      </c>
      <c r="C118" s="116" t="s">
        <v>154</v>
      </c>
      <c r="D118" s="116" t="s">
        <v>2677</v>
      </c>
      <c r="G118" s="116" t="s">
        <v>104</v>
      </c>
      <c r="H118" s="116" t="s">
        <v>3352</v>
      </c>
      <c r="I118" s="116" t="s">
        <v>134</v>
      </c>
      <c r="J118" s="116" t="s">
        <v>4522</v>
      </c>
      <c r="K118" s="116" t="s">
        <v>2699</v>
      </c>
      <c r="L118" s="116"/>
      <c r="M118" s="116"/>
      <c r="N118" s="116"/>
      <c r="O118" s="116"/>
      <c r="P118" s="116"/>
      <c r="Q118" s="116"/>
      <c r="R118" s="116"/>
      <c r="S118" s="116"/>
      <c r="T118" s="116"/>
      <c r="U118" s="116"/>
      <c r="V118" s="116"/>
      <c r="W118" s="116"/>
      <c r="X118" s="116"/>
      <c r="Y118" s="116"/>
      <c r="Z118" s="116"/>
      <c r="AA118" s="116"/>
      <c r="AB118" s="116"/>
      <c r="AC118" s="116"/>
      <c r="AD118" s="116"/>
      <c r="AE118" s="116"/>
    </row>
    <row r="119" spans="1:31" x14ac:dyDescent="0.25">
      <c r="A119" t="s">
        <v>347</v>
      </c>
      <c r="B119" s="116" t="s">
        <v>179</v>
      </c>
      <c r="C119" s="116" t="s">
        <v>154</v>
      </c>
      <c r="D119" s="116" t="s">
        <v>2677</v>
      </c>
      <c r="G119" s="116" t="s">
        <v>104</v>
      </c>
      <c r="H119" s="116" t="s">
        <v>137</v>
      </c>
      <c r="I119" s="116" t="s">
        <v>134</v>
      </c>
      <c r="J119" s="116" t="s">
        <v>138</v>
      </c>
      <c r="K119" s="116" t="s">
        <v>139</v>
      </c>
      <c r="L119" s="116" t="s">
        <v>153</v>
      </c>
      <c r="M119" s="116"/>
      <c r="N119" s="116"/>
      <c r="O119" s="116"/>
      <c r="P119" s="116"/>
      <c r="Q119" s="116"/>
      <c r="R119" s="116"/>
      <c r="S119" s="116"/>
      <c r="T119" s="116"/>
      <c r="U119" s="116"/>
      <c r="V119" s="116"/>
      <c r="W119" s="116"/>
      <c r="X119" s="116"/>
      <c r="Y119" s="116"/>
      <c r="Z119" s="116"/>
      <c r="AA119" s="116"/>
      <c r="AB119" s="116"/>
      <c r="AC119" s="116"/>
      <c r="AD119" s="116"/>
      <c r="AE119" s="116"/>
    </row>
    <row r="120" spans="1:31" x14ac:dyDescent="0.25">
      <c r="A120" t="s">
        <v>4547</v>
      </c>
      <c r="B120" s="116" t="s">
        <v>179</v>
      </c>
      <c r="C120" s="116" t="s">
        <v>154</v>
      </c>
      <c r="D120" s="116" t="s">
        <v>2677</v>
      </c>
      <c r="G120" s="116" t="s">
        <v>104</v>
      </c>
      <c r="H120" s="116" t="s">
        <v>3369</v>
      </c>
      <c r="I120" s="116" t="s">
        <v>134</v>
      </c>
      <c r="J120" s="116" t="s">
        <v>4452</v>
      </c>
      <c r="K120" s="116" t="s">
        <v>3126</v>
      </c>
      <c r="L120" s="116" t="s">
        <v>155</v>
      </c>
      <c r="M120" s="116"/>
      <c r="N120" s="116"/>
      <c r="O120" s="116"/>
      <c r="P120" s="116"/>
      <c r="Q120" s="116"/>
      <c r="R120" s="116"/>
      <c r="S120" s="116"/>
      <c r="T120" s="116"/>
      <c r="U120" s="116"/>
      <c r="V120" s="116"/>
      <c r="W120" s="116"/>
      <c r="X120" s="116"/>
      <c r="Y120" s="116"/>
      <c r="Z120" s="116"/>
      <c r="AA120" s="116"/>
      <c r="AB120" s="116"/>
      <c r="AC120" s="116"/>
      <c r="AD120" s="116"/>
      <c r="AE120" s="116"/>
    </row>
    <row r="121" spans="1:31" x14ac:dyDescent="0.25">
      <c r="A121" t="s">
        <v>3582</v>
      </c>
      <c r="B121" s="116" t="s">
        <v>179</v>
      </c>
      <c r="C121" s="116" t="s">
        <v>154</v>
      </c>
      <c r="D121" s="116" t="s">
        <v>2677</v>
      </c>
      <c r="G121" s="116" t="s">
        <v>104</v>
      </c>
      <c r="H121" s="116" t="s">
        <v>3366</v>
      </c>
      <c r="I121" s="116" t="s">
        <v>134</v>
      </c>
      <c r="J121" s="116" t="s">
        <v>2678</v>
      </c>
      <c r="K121" s="116" t="s">
        <v>3126</v>
      </c>
      <c r="L121" s="116" t="s">
        <v>155</v>
      </c>
      <c r="M121" s="116"/>
      <c r="N121" s="116"/>
      <c r="O121" s="116"/>
      <c r="P121" s="116"/>
      <c r="Q121" s="116"/>
      <c r="R121" s="116"/>
      <c r="S121" s="116"/>
      <c r="T121" s="116"/>
      <c r="U121" s="116"/>
      <c r="V121" s="116"/>
      <c r="W121" s="116"/>
      <c r="X121" s="116"/>
      <c r="Y121" s="116"/>
      <c r="Z121" s="116"/>
      <c r="AA121" s="116"/>
      <c r="AB121" s="116"/>
      <c r="AC121" s="116"/>
      <c r="AD121" s="116"/>
      <c r="AE121" s="116"/>
    </row>
    <row r="122" spans="1:31" x14ac:dyDescent="0.25">
      <c r="A122" t="s">
        <v>4548</v>
      </c>
      <c r="B122" s="116" t="s">
        <v>3128</v>
      </c>
      <c r="C122" s="116" t="s">
        <v>154</v>
      </c>
      <c r="D122" s="116" t="s">
        <v>2677</v>
      </c>
      <c r="G122" s="116" t="s">
        <v>104</v>
      </c>
      <c r="H122" s="116" t="s">
        <v>3369</v>
      </c>
      <c r="I122" s="116" t="s">
        <v>134</v>
      </c>
      <c r="J122" s="116" t="s">
        <v>4452</v>
      </c>
      <c r="K122" s="116" t="s">
        <v>3204</v>
      </c>
      <c r="L122" s="116" t="s">
        <v>155</v>
      </c>
      <c r="M122" s="116"/>
      <c r="N122" s="116"/>
      <c r="O122" s="116"/>
      <c r="P122" s="116"/>
      <c r="Q122" s="116"/>
      <c r="R122" s="116"/>
      <c r="S122" s="116"/>
      <c r="T122" s="116"/>
      <c r="U122" s="116"/>
      <c r="V122" s="116"/>
      <c r="W122" s="116"/>
      <c r="X122" s="116"/>
      <c r="Y122" s="116"/>
      <c r="Z122" s="116"/>
      <c r="AA122" s="116"/>
      <c r="AB122" s="116"/>
      <c r="AC122" s="116"/>
      <c r="AD122" s="116"/>
      <c r="AE122" s="116"/>
    </row>
    <row r="123" spans="1:31" x14ac:dyDescent="0.25">
      <c r="A123" t="s">
        <v>3583</v>
      </c>
      <c r="B123" s="116" t="s">
        <v>3128</v>
      </c>
      <c r="C123" s="116" t="s">
        <v>154</v>
      </c>
      <c r="D123" s="116" t="s">
        <v>2677</v>
      </c>
      <c r="G123" s="116" t="s">
        <v>104</v>
      </c>
      <c r="H123" s="116" t="s">
        <v>3366</v>
      </c>
      <c r="I123" s="116" t="s">
        <v>134</v>
      </c>
      <c r="J123" s="116" t="s">
        <v>2678</v>
      </c>
      <c r="K123" s="116" t="s">
        <v>3204</v>
      </c>
      <c r="L123" s="116" t="s">
        <v>155</v>
      </c>
      <c r="M123" s="116"/>
      <c r="N123" s="116"/>
      <c r="O123" s="116"/>
      <c r="P123" s="116"/>
      <c r="Q123" s="116"/>
      <c r="R123" s="116"/>
      <c r="S123" s="116"/>
      <c r="T123" s="116"/>
      <c r="U123" s="116"/>
      <c r="V123" s="116"/>
      <c r="W123" s="116"/>
      <c r="X123" s="116"/>
      <c r="Y123" s="116"/>
      <c r="Z123" s="116"/>
      <c r="AA123" s="116"/>
      <c r="AB123" s="116"/>
      <c r="AC123" s="116"/>
      <c r="AD123" s="116"/>
      <c r="AE123" s="116"/>
    </row>
    <row r="124" spans="1:31" x14ac:dyDescent="0.25">
      <c r="A124" t="s">
        <v>3584</v>
      </c>
      <c r="B124" s="116" t="s">
        <v>179</v>
      </c>
      <c r="C124" s="116" t="s">
        <v>154</v>
      </c>
      <c r="D124" s="116" t="s">
        <v>2677</v>
      </c>
      <c r="G124" s="116" t="s">
        <v>104</v>
      </c>
      <c r="H124" s="116" t="s">
        <v>3373</v>
      </c>
      <c r="I124" s="116" t="s">
        <v>134</v>
      </c>
      <c r="J124" s="116" t="s">
        <v>4483</v>
      </c>
      <c r="K124" s="116" t="s">
        <v>149</v>
      </c>
      <c r="L124" s="116" t="s">
        <v>155</v>
      </c>
      <c r="M124" s="116"/>
      <c r="N124" s="116"/>
      <c r="O124" s="116"/>
      <c r="P124" s="116"/>
      <c r="Q124" s="116"/>
      <c r="R124" s="116"/>
      <c r="S124" s="116"/>
      <c r="T124" s="116"/>
      <c r="U124" s="116"/>
      <c r="V124" s="116"/>
      <c r="W124" s="116"/>
      <c r="X124" s="116"/>
      <c r="Y124" s="116"/>
      <c r="Z124" s="116"/>
      <c r="AA124" s="116"/>
      <c r="AB124" s="116"/>
      <c r="AC124" s="116"/>
      <c r="AD124" s="116"/>
      <c r="AE124" s="116"/>
    </row>
    <row r="125" spans="1:31" x14ac:dyDescent="0.25">
      <c r="A125" t="s">
        <v>3585</v>
      </c>
      <c r="B125" s="116" t="s">
        <v>179</v>
      </c>
      <c r="C125" s="116" t="s">
        <v>154</v>
      </c>
      <c r="D125" s="116" t="s">
        <v>2677</v>
      </c>
      <c r="G125" s="116" t="s">
        <v>104</v>
      </c>
      <c r="H125" s="116" t="s">
        <v>3384</v>
      </c>
      <c r="I125" s="116" t="s">
        <v>134</v>
      </c>
      <c r="J125" s="116" t="s">
        <v>4484</v>
      </c>
      <c r="K125" s="116" t="s">
        <v>149</v>
      </c>
      <c r="L125" s="116" t="s">
        <v>155</v>
      </c>
      <c r="M125" s="116"/>
      <c r="N125" s="116"/>
      <c r="O125" s="116"/>
      <c r="P125" s="116"/>
      <c r="Q125" s="116"/>
      <c r="R125" s="116"/>
      <c r="S125" s="116"/>
      <c r="T125" s="116"/>
      <c r="U125" s="116"/>
      <c r="V125" s="116"/>
      <c r="W125" s="116"/>
      <c r="X125" s="116"/>
      <c r="Y125" s="116"/>
      <c r="Z125" s="116"/>
      <c r="AA125" s="116"/>
      <c r="AB125" s="116"/>
      <c r="AC125" s="116"/>
      <c r="AD125" s="116"/>
      <c r="AE125" s="116"/>
    </row>
    <row r="126" spans="1:31" x14ac:dyDescent="0.25">
      <c r="A126" t="s">
        <v>4549</v>
      </c>
      <c r="B126" s="116" t="s">
        <v>180</v>
      </c>
      <c r="C126" s="116" t="s">
        <v>154</v>
      </c>
      <c r="D126" s="116" t="s">
        <v>2677</v>
      </c>
      <c r="G126" s="116" t="s">
        <v>104</v>
      </c>
      <c r="H126" s="116" t="s">
        <v>3352</v>
      </c>
      <c r="I126" s="116" t="s">
        <v>134</v>
      </c>
      <c r="J126" s="116" t="s">
        <v>4522</v>
      </c>
      <c r="K126" s="116" t="s">
        <v>136</v>
      </c>
      <c r="L126" s="116" t="s">
        <v>158</v>
      </c>
      <c r="M126" s="116"/>
      <c r="N126" s="116"/>
      <c r="O126" s="116"/>
      <c r="P126" s="116"/>
      <c r="Q126" s="116"/>
      <c r="R126" s="116"/>
      <c r="S126" s="116"/>
      <c r="T126" s="116"/>
      <c r="U126" s="116"/>
      <c r="V126" s="116"/>
      <c r="W126" s="116"/>
      <c r="X126" s="116"/>
      <c r="Y126" s="116"/>
      <c r="Z126" s="116"/>
      <c r="AA126" s="116"/>
      <c r="AB126" s="116"/>
      <c r="AC126" s="116"/>
      <c r="AD126" s="116"/>
      <c r="AE126" s="116"/>
    </row>
    <row r="127" spans="1:31" x14ac:dyDescent="0.25">
      <c r="A127" t="s">
        <v>348</v>
      </c>
      <c r="B127" s="116" t="s">
        <v>180</v>
      </c>
      <c r="C127" s="116" t="s">
        <v>154</v>
      </c>
      <c r="D127" s="116" t="s">
        <v>2677</v>
      </c>
      <c r="G127" s="116" t="s">
        <v>104</v>
      </c>
      <c r="H127" s="116" t="s">
        <v>137</v>
      </c>
      <c r="I127" s="116" t="s">
        <v>134</v>
      </c>
      <c r="J127" s="116" t="s">
        <v>138</v>
      </c>
      <c r="K127" s="116" t="s">
        <v>139</v>
      </c>
      <c r="L127" s="116" t="s">
        <v>158</v>
      </c>
      <c r="M127" s="116"/>
      <c r="N127" s="116"/>
      <c r="O127" s="116"/>
      <c r="P127" s="116"/>
      <c r="Q127" s="116"/>
      <c r="R127" s="116"/>
      <c r="S127" s="116"/>
      <c r="T127" s="116"/>
      <c r="U127" s="116"/>
      <c r="V127" s="116"/>
      <c r="W127" s="116"/>
      <c r="X127" s="116"/>
      <c r="Y127" s="116"/>
      <c r="Z127" s="116"/>
      <c r="AA127" s="116"/>
      <c r="AB127" s="116"/>
      <c r="AC127" s="116"/>
      <c r="AD127" s="116"/>
      <c r="AE127" s="116"/>
    </row>
    <row r="128" spans="1:31" x14ac:dyDescent="0.25">
      <c r="A128" t="s">
        <v>4550</v>
      </c>
      <c r="B128" s="116" t="s">
        <v>180</v>
      </c>
      <c r="C128" s="116" t="s">
        <v>154</v>
      </c>
      <c r="D128" s="116" t="s">
        <v>2677</v>
      </c>
      <c r="G128" s="116" t="s">
        <v>104</v>
      </c>
      <c r="H128" s="116" t="s">
        <v>3369</v>
      </c>
      <c r="I128" s="116" t="s">
        <v>134</v>
      </c>
      <c r="J128" s="116" t="s">
        <v>4452</v>
      </c>
      <c r="K128" s="116" t="s">
        <v>3204</v>
      </c>
      <c r="L128" s="116" t="s">
        <v>158</v>
      </c>
      <c r="M128" s="116"/>
      <c r="N128" s="116"/>
      <c r="O128" s="116"/>
      <c r="P128" s="116"/>
      <c r="Q128" s="116"/>
      <c r="R128" s="116"/>
      <c r="S128" s="116"/>
      <c r="T128" s="116"/>
      <c r="U128" s="116"/>
      <c r="V128" s="116"/>
      <c r="W128" s="116"/>
      <c r="X128" s="116"/>
      <c r="Y128" s="116"/>
      <c r="Z128" s="116"/>
      <c r="AA128" s="116"/>
      <c r="AB128" s="116"/>
      <c r="AC128" s="116"/>
      <c r="AD128" s="116"/>
      <c r="AE128" s="116"/>
    </row>
    <row r="129" spans="1:31" x14ac:dyDescent="0.25">
      <c r="A129" t="s">
        <v>3586</v>
      </c>
      <c r="B129" s="116" t="s">
        <v>180</v>
      </c>
      <c r="C129" s="116" t="s">
        <v>154</v>
      </c>
      <c r="D129" s="116" t="s">
        <v>2677</v>
      </c>
      <c r="G129" s="116" t="s">
        <v>104</v>
      </c>
      <c r="H129" s="116" t="s">
        <v>3366</v>
      </c>
      <c r="I129" s="116" t="s">
        <v>134</v>
      </c>
      <c r="J129" s="116" t="s">
        <v>2678</v>
      </c>
      <c r="K129" s="116" t="s">
        <v>3204</v>
      </c>
      <c r="L129" s="116" t="s">
        <v>158</v>
      </c>
      <c r="M129" s="116"/>
      <c r="N129" s="116"/>
      <c r="O129" s="116"/>
      <c r="P129" s="116"/>
      <c r="Q129" s="116"/>
      <c r="R129" s="116"/>
      <c r="S129" s="116"/>
      <c r="T129" s="116"/>
      <c r="U129" s="116"/>
      <c r="V129" s="116"/>
      <c r="W129" s="116"/>
      <c r="X129" s="116"/>
      <c r="Y129" s="116"/>
      <c r="Z129" s="116"/>
      <c r="AA129" s="116"/>
      <c r="AB129" s="116"/>
      <c r="AC129" s="116"/>
      <c r="AD129" s="116"/>
      <c r="AE129" s="116"/>
    </row>
    <row r="130" spans="1:31" x14ac:dyDescent="0.25">
      <c r="A130" t="s">
        <v>3587</v>
      </c>
      <c r="B130" s="116" t="s">
        <v>180</v>
      </c>
      <c r="C130" s="116" t="s">
        <v>154</v>
      </c>
      <c r="D130" s="116" t="s">
        <v>2677</v>
      </c>
      <c r="G130" s="116" t="s">
        <v>104</v>
      </c>
      <c r="H130" s="116" t="s">
        <v>3373</v>
      </c>
      <c r="I130" s="116" t="s">
        <v>134</v>
      </c>
      <c r="J130" s="116" t="s">
        <v>4483</v>
      </c>
      <c r="K130" s="116" t="s">
        <v>149</v>
      </c>
      <c r="L130" s="116" t="s">
        <v>158</v>
      </c>
      <c r="M130" s="116"/>
      <c r="N130" s="116"/>
      <c r="O130" s="116"/>
      <c r="P130" s="116"/>
      <c r="Q130" s="116"/>
      <c r="R130" s="116"/>
      <c r="S130" s="116"/>
      <c r="T130" s="116"/>
      <c r="U130" s="116"/>
      <c r="V130" s="116"/>
      <c r="W130" s="116"/>
      <c r="X130" s="116"/>
      <c r="Y130" s="116"/>
      <c r="Z130" s="116"/>
      <c r="AA130" s="116"/>
      <c r="AB130" s="116"/>
      <c r="AC130" s="116"/>
      <c r="AD130" s="116"/>
      <c r="AE130" s="116"/>
    </row>
    <row r="131" spans="1:31" x14ac:dyDescent="0.25">
      <c r="A131" t="s">
        <v>3588</v>
      </c>
      <c r="B131" s="116" t="s">
        <v>180</v>
      </c>
      <c r="C131" s="116" t="s">
        <v>154</v>
      </c>
      <c r="D131" s="116" t="s">
        <v>2677</v>
      </c>
      <c r="G131" s="116" t="s">
        <v>104</v>
      </c>
      <c r="H131" s="116" t="s">
        <v>3384</v>
      </c>
      <c r="I131" s="116" t="s">
        <v>134</v>
      </c>
      <c r="J131" s="116" t="s">
        <v>4484</v>
      </c>
      <c r="K131" s="116" t="s">
        <v>149</v>
      </c>
      <c r="L131" s="116" t="s">
        <v>158</v>
      </c>
      <c r="M131" s="116"/>
      <c r="N131" s="116"/>
      <c r="O131" s="116"/>
      <c r="P131" s="116"/>
      <c r="Q131" s="116"/>
      <c r="R131" s="116"/>
      <c r="S131" s="116"/>
      <c r="T131" s="116"/>
      <c r="U131" s="116"/>
      <c r="V131" s="116"/>
      <c r="W131" s="116"/>
      <c r="X131" s="116"/>
      <c r="Y131" s="116"/>
      <c r="Z131" s="116"/>
      <c r="AA131" s="116"/>
      <c r="AB131" s="116"/>
      <c r="AC131" s="116"/>
      <c r="AD131" s="116"/>
      <c r="AE131" s="116"/>
    </row>
    <row r="132" spans="1:31" x14ac:dyDescent="0.25">
      <c r="A132" t="s">
        <v>4551</v>
      </c>
      <c r="B132" s="116" t="s">
        <v>3129</v>
      </c>
      <c r="C132" s="116" t="s">
        <v>154</v>
      </c>
      <c r="D132" s="116" t="s">
        <v>2677</v>
      </c>
      <c r="G132" s="116" t="s">
        <v>104</v>
      </c>
      <c r="H132" s="116" t="s">
        <v>3369</v>
      </c>
      <c r="I132" s="116" t="s">
        <v>134</v>
      </c>
      <c r="J132" s="116" t="s">
        <v>4452</v>
      </c>
      <c r="K132" s="116" t="s">
        <v>3204</v>
      </c>
      <c r="L132" s="116" t="s">
        <v>155</v>
      </c>
      <c r="M132" s="116"/>
      <c r="N132" s="116"/>
      <c r="O132" s="116"/>
      <c r="P132" s="116"/>
      <c r="Q132" s="116"/>
      <c r="R132" s="116"/>
      <c r="S132" s="116"/>
      <c r="T132" s="116"/>
      <c r="U132" s="116"/>
      <c r="V132" s="116"/>
      <c r="W132" s="116"/>
      <c r="X132" s="116"/>
      <c r="Y132" s="116"/>
      <c r="Z132" s="116"/>
      <c r="AA132" s="116"/>
      <c r="AB132" s="116"/>
      <c r="AC132" s="116"/>
      <c r="AD132" s="116"/>
      <c r="AE132" s="116"/>
    </row>
    <row r="133" spans="1:31" x14ac:dyDescent="0.25">
      <c r="A133" t="s">
        <v>3589</v>
      </c>
      <c r="B133" s="116" t="s">
        <v>3129</v>
      </c>
      <c r="C133" s="116" t="s">
        <v>154</v>
      </c>
      <c r="D133" s="116" t="s">
        <v>2677</v>
      </c>
      <c r="G133" s="116" t="s">
        <v>104</v>
      </c>
      <c r="H133" s="116" t="s">
        <v>3366</v>
      </c>
      <c r="I133" s="116" t="s">
        <v>134</v>
      </c>
      <c r="J133" s="116" t="s">
        <v>2678</v>
      </c>
      <c r="K133" s="116" t="s">
        <v>3204</v>
      </c>
      <c r="L133" s="116" t="s">
        <v>155</v>
      </c>
      <c r="M133" s="116"/>
      <c r="N133" s="116"/>
      <c r="O133" s="116"/>
      <c r="P133" s="116"/>
      <c r="Q133" s="116"/>
      <c r="R133" s="116"/>
      <c r="S133" s="116"/>
      <c r="T133" s="116"/>
      <c r="U133" s="116"/>
      <c r="V133" s="116"/>
      <c r="W133" s="116"/>
      <c r="X133" s="116"/>
      <c r="Y133" s="116"/>
      <c r="Z133" s="116"/>
      <c r="AA133" s="116"/>
      <c r="AB133" s="116"/>
      <c r="AC133" s="116"/>
      <c r="AD133" s="116"/>
      <c r="AE133" s="116"/>
    </row>
    <row r="134" spans="1:31" x14ac:dyDescent="0.25">
      <c r="A134" t="s">
        <v>3590</v>
      </c>
      <c r="B134" s="116" t="s">
        <v>3129</v>
      </c>
      <c r="C134" s="116" t="s">
        <v>154</v>
      </c>
      <c r="D134" s="116" t="s">
        <v>2677</v>
      </c>
      <c r="G134" s="116" t="s">
        <v>104</v>
      </c>
      <c r="H134" s="116" t="s">
        <v>3384</v>
      </c>
      <c r="I134" s="116" t="s">
        <v>134</v>
      </c>
      <c r="J134" s="116" t="s">
        <v>4484</v>
      </c>
      <c r="K134" s="116" t="s">
        <v>149</v>
      </c>
      <c r="L134" s="116" t="s">
        <v>155</v>
      </c>
      <c r="M134" s="116"/>
      <c r="N134" s="116"/>
      <c r="O134" s="116"/>
      <c r="P134" s="116"/>
      <c r="Q134" s="116"/>
      <c r="R134" s="116"/>
      <c r="S134" s="116"/>
      <c r="T134" s="116"/>
      <c r="U134" s="116"/>
      <c r="V134" s="116"/>
      <c r="W134" s="116"/>
      <c r="X134" s="116"/>
      <c r="Y134" s="116"/>
      <c r="Z134" s="116"/>
      <c r="AA134" s="116"/>
      <c r="AB134" s="116"/>
      <c r="AC134" s="116"/>
      <c r="AD134" s="116"/>
      <c r="AE134" s="116"/>
    </row>
    <row r="135" spans="1:31" x14ac:dyDescent="0.25">
      <c r="A135" t="s">
        <v>3591</v>
      </c>
      <c r="B135" s="116" t="s">
        <v>3129</v>
      </c>
      <c r="C135" s="116" t="s">
        <v>154</v>
      </c>
      <c r="D135" s="116" t="s">
        <v>2677</v>
      </c>
      <c r="G135" s="116" t="s">
        <v>104</v>
      </c>
      <c r="H135" s="116" t="s">
        <v>3373</v>
      </c>
      <c r="I135" s="116" t="s">
        <v>134</v>
      </c>
      <c r="J135" s="116" t="s">
        <v>4483</v>
      </c>
      <c r="K135" s="116" t="s">
        <v>149</v>
      </c>
      <c r="L135" s="116" t="s">
        <v>155</v>
      </c>
      <c r="M135" s="116"/>
      <c r="N135" s="116"/>
      <c r="O135" s="116"/>
      <c r="P135" s="116"/>
      <c r="Q135" s="116"/>
      <c r="R135" s="116"/>
      <c r="S135" s="116"/>
      <c r="T135" s="116"/>
      <c r="U135" s="116"/>
      <c r="V135" s="116"/>
      <c r="W135" s="116"/>
      <c r="X135" s="116"/>
      <c r="Y135" s="116"/>
      <c r="Z135" s="116"/>
      <c r="AA135" s="116"/>
      <c r="AB135" s="116"/>
      <c r="AC135" s="116"/>
      <c r="AD135" s="116"/>
      <c r="AE135" s="116"/>
    </row>
    <row r="136" spans="1:31" x14ac:dyDescent="0.25">
      <c r="A136" t="s">
        <v>3592</v>
      </c>
      <c r="B136" s="116" t="s">
        <v>3129</v>
      </c>
      <c r="C136" s="116" t="s">
        <v>154</v>
      </c>
      <c r="D136" s="116" t="s">
        <v>2677</v>
      </c>
      <c r="G136" s="116" t="s">
        <v>104</v>
      </c>
      <c r="H136" s="116" t="s">
        <v>137</v>
      </c>
      <c r="I136" s="116" t="s">
        <v>134</v>
      </c>
      <c r="J136" s="116" t="s">
        <v>138</v>
      </c>
      <c r="K136" s="116" t="s">
        <v>139</v>
      </c>
      <c r="L136" s="116" t="s">
        <v>153</v>
      </c>
      <c r="M136" s="116"/>
      <c r="N136" s="116"/>
      <c r="O136" s="116"/>
      <c r="P136" s="116"/>
      <c r="Q136" s="116"/>
      <c r="R136" s="116"/>
      <c r="S136" s="116"/>
      <c r="T136" s="116"/>
      <c r="U136" s="116"/>
      <c r="V136" s="116"/>
      <c r="W136" s="116"/>
      <c r="X136" s="116"/>
      <c r="Y136" s="116"/>
      <c r="Z136" s="116"/>
      <c r="AA136" s="116"/>
      <c r="AB136" s="116"/>
      <c r="AC136" s="116"/>
      <c r="AD136" s="116"/>
      <c r="AE136" s="116"/>
    </row>
    <row r="137" spans="1:31" x14ac:dyDescent="0.25">
      <c r="A137" t="s">
        <v>4552</v>
      </c>
      <c r="B137" s="116" t="s">
        <v>181</v>
      </c>
      <c r="C137" s="116" t="s">
        <v>154</v>
      </c>
      <c r="D137" s="116" t="s">
        <v>2677</v>
      </c>
      <c r="G137" s="116" t="s">
        <v>104</v>
      </c>
      <c r="H137" s="116" t="s">
        <v>3369</v>
      </c>
      <c r="I137" s="116" t="s">
        <v>134</v>
      </c>
      <c r="J137" s="116" t="s">
        <v>4452</v>
      </c>
      <c r="K137" s="116" t="s">
        <v>3201</v>
      </c>
      <c r="L137" s="116" t="s">
        <v>155</v>
      </c>
      <c r="M137" s="116"/>
      <c r="N137" s="116"/>
      <c r="O137" s="116"/>
      <c r="P137" s="116"/>
      <c r="Q137" s="116"/>
      <c r="R137" s="116"/>
      <c r="S137" s="116"/>
      <c r="T137" s="116"/>
      <c r="U137" s="116"/>
      <c r="V137" s="116"/>
      <c r="W137" s="116"/>
      <c r="X137" s="116"/>
      <c r="Y137" s="116"/>
      <c r="Z137" s="116"/>
      <c r="AA137" s="116"/>
      <c r="AB137" s="116"/>
      <c r="AC137" s="116"/>
      <c r="AD137" s="116"/>
      <c r="AE137" s="116"/>
    </row>
    <row r="138" spans="1:31" x14ac:dyDescent="0.25">
      <c r="A138" t="s">
        <v>3593</v>
      </c>
      <c r="B138" s="116" t="s">
        <v>181</v>
      </c>
      <c r="C138" s="116" t="s">
        <v>154</v>
      </c>
      <c r="D138" s="116" t="s">
        <v>2677</v>
      </c>
      <c r="G138" s="116" t="s">
        <v>104</v>
      </c>
      <c r="H138" s="116" t="s">
        <v>3366</v>
      </c>
      <c r="I138" s="116" t="s">
        <v>134</v>
      </c>
      <c r="J138" s="116" t="s">
        <v>2678</v>
      </c>
      <c r="K138" s="116" t="s">
        <v>3201</v>
      </c>
      <c r="L138" s="116" t="s">
        <v>155</v>
      </c>
      <c r="M138" s="116"/>
      <c r="N138" s="116"/>
      <c r="O138" s="116"/>
      <c r="P138" s="116"/>
      <c r="Q138" s="116"/>
      <c r="R138" s="116"/>
      <c r="S138" s="116"/>
      <c r="T138" s="116"/>
      <c r="U138" s="116"/>
      <c r="V138" s="116"/>
      <c r="W138" s="116"/>
      <c r="X138" s="116"/>
      <c r="Y138" s="116"/>
      <c r="Z138" s="116"/>
      <c r="AA138" s="116"/>
      <c r="AB138" s="116"/>
      <c r="AC138" s="116"/>
      <c r="AD138" s="116"/>
      <c r="AE138" s="116"/>
    </row>
    <row r="139" spans="1:31" x14ac:dyDescent="0.25">
      <c r="A139" t="s">
        <v>3594</v>
      </c>
      <c r="B139" s="116" t="s">
        <v>181</v>
      </c>
      <c r="C139" s="116" t="s">
        <v>154</v>
      </c>
      <c r="D139" s="116" t="s">
        <v>2677</v>
      </c>
      <c r="G139" s="116" t="s">
        <v>104</v>
      </c>
      <c r="H139" s="116" t="s">
        <v>3384</v>
      </c>
      <c r="I139" s="116" t="s">
        <v>134</v>
      </c>
      <c r="J139" s="116" t="s">
        <v>4484</v>
      </c>
      <c r="K139" s="116" t="s">
        <v>149</v>
      </c>
      <c r="L139" s="116" t="s">
        <v>155</v>
      </c>
      <c r="M139" s="116"/>
      <c r="N139" s="116"/>
      <c r="O139" s="116"/>
      <c r="P139" s="116"/>
      <c r="Q139" s="116"/>
      <c r="R139" s="116"/>
      <c r="S139" s="116"/>
      <c r="T139" s="116"/>
      <c r="U139" s="116"/>
      <c r="V139" s="116"/>
      <c r="W139" s="116"/>
      <c r="X139" s="116"/>
      <c r="Y139" s="116"/>
      <c r="Z139" s="116"/>
      <c r="AA139" s="116"/>
      <c r="AB139" s="116"/>
      <c r="AC139" s="116"/>
      <c r="AD139" s="116"/>
      <c r="AE139" s="116"/>
    </row>
    <row r="140" spans="1:31" x14ac:dyDescent="0.25">
      <c r="A140" t="s">
        <v>3595</v>
      </c>
      <c r="B140" s="116" t="s">
        <v>181</v>
      </c>
      <c r="C140" s="116" t="s">
        <v>154</v>
      </c>
      <c r="D140" s="116" t="s">
        <v>2677</v>
      </c>
      <c r="G140" s="116" t="s">
        <v>104</v>
      </c>
      <c r="H140" s="116" t="s">
        <v>3373</v>
      </c>
      <c r="I140" s="116" t="s">
        <v>134</v>
      </c>
      <c r="J140" s="116" t="s">
        <v>4483</v>
      </c>
      <c r="K140" s="116" t="s">
        <v>149</v>
      </c>
      <c r="L140" s="116" t="s">
        <v>155</v>
      </c>
      <c r="M140" s="116"/>
      <c r="N140" s="116"/>
      <c r="O140" s="116"/>
      <c r="P140" s="116"/>
      <c r="Q140" s="116"/>
      <c r="R140" s="116"/>
      <c r="S140" s="116"/>
      <c r="T140" s="116"/>
      <c r="U140" s="116"/>
      <c r="V140" s="116"/>
      <c r="W140" s="116"/>
      <c r="X140" s="116"/>
      <c r="Y140" s="116"/>
      <c r="Z140" s="116"/>
      <c r="AA140" s="116"/>
      <c r="AB140" s="116"/>
      <c r="AC140" s="116"/>
      <c r="AD140" s="116"/>
      <c r="AE140" s="116"/>
    </row>
    <row r="141" spans="1:31" x14ac:dyDescent="0.25">
      <c r="A141" t="s">
        <v>4553</v>
      </c>
      <c r="B141" s="116" t="s">
        <v>181</v>
      </c>
      <c r="C141" s="116" t="s">
        <v>154</v>
      </c>
      <c r="D141" s="116" t="s">
        <v>2677</v>
      </c>
      <c r="G141" s="116" t="s">
        <v>104</v>
      </c>
      <c r="H141" s="116" t="s">
        <v>3352</v>
      </c>
      <c r="I141" s="116" t="s">
        <v>134</v>
      </c>
      <c r="J141" s="116" t="s">
        <v>4522</v>
      </c>
      <c r="K141" s="116" t="s">
        <v>2699</v>
      </c>
      <c r="L141" s="116"/>
      <c r="M141" s="116"/>
      <c r="N141" s="116"/>
      <c r="O141" s="116"/>
      <c r="P141" s="116"/>
      <c r="Q141" s="116"/>
      <c r="R141" s="116"/>
      <c r="S141" s="116"/>
      <c r="T141" s="116"/>
      <c r="U141" s="116"/>
      <c r="V141" s="116"/>
      <c r="W141" s="116"/>
      <c r="X141" s="116"/>
      <c r="Y141" s="116"/>
      <c r="Z141" s="116"/>
      <c r="AA141" s="116"/>
      <c r="AB141" s="116"/>
      <c r="AC141" s="116"/>
      <c r="AD141" s="116"/>
      <c r="AE141" s="116"/>
    </row>
    <row r="142" spans="1:31" x14ac:dyDescent="0.25">
      <c r="A142" t="s">
        <v>349</v>
      </c>
      <c r="B142" s="116" t="s">
        <v>181</v>
      </c>
      <c r="C142" s="116" t="s">
        <v>154</v>
      </c>
      <c r="D142" s="116" t="s">
        <v>2677</v>
      </c>
      <c r="G142" s="116" t="s">
        <v>104</v>
      </c>
      <c r="H142" s="116" t="s">
        <v>137</v>
      </c>
      <c r="I142" s="116" t="s">
        <v>134</v>
      </c>
      <c r="J142" s="116" t="s">
        <v>138</v>
      </c>
      <c r="K142" s="116" t="s">
        <v>139</v>
      </c>
      <c r="L142" s="116" t="s">
        <v>153</v>
      </c>
      <c r="M142" s="116"/>
      <c r="N142" s="116"/>
      <c r="O142" s="116"/>
      <c r="P142" s="116"/>
      <c r="Q142" s="116"/>
      <c r="R142" s="116"/>
      <c r="S142" s="116"/>
      <c r="T142" s="116"/>
      <c r="U142" s="116"/>
      <c r="V142" s="116"/>
      <c r="W142" s="116"/>
      <c r="X142" s="116"/>
      <c r="Y142" s="116"/>
      <c r="Z142" s="116"/>
      <c r="AA142" s="116"/>
      <c r="AB142" s="116"/>
      <c r="AC142" s="116"/>
      <c r="AD142" s="116"/>
      <c r="AE142" s="116"/>
    </row>
    <row r="143" spans="1:31" x14ac:dyDescent="0.25">
      <c r="A143" t="s">
        <v>3596</v>
      </c>
      <c r="B143" s="116" t="s">
        <v>3597</v>
      </c>
      <c r="C143" s="116" t="s">
        <v>3500</v>
      </c>
      <c r="D143" s="116" t="s">
        <v>160</v>
      </c>
      <c r="G143" s="116" t="s">
        <v>104</v>
      </c>
      <c r="H143" s="116" t="s">
        <v>3364</v>
      </c>
      <c r="I143" s="116" t="s">
        <v>134</v>
      </c>
      <c r="J143" s="116" t="s">
        <v>140</v>
      </c>
      <c r="K143" s="116" t="s">
        <v>2699</v>
      </c>
      <c r="L143" s="116"/>
      <c r="M143" s="116"/>
      <c r="N143" s="116"/>
      <c r="O143" s="116"/>
      <c r="P143" s="116"/>
      <c r="Q143" s="116"/>
      <c r="R143" s="116"/>
      <c r="S143" s="116"/>
      <c r="T143" s="116"/>
      <c r="U143" s="116"/>
      <c r="V143" s="116"/>
      <c r="W143" s="116"/>
      <c r="X143" s="116"/>
      <c r="Y143" s="116"/>
      <c r="Z143" s="116"/>
      <c r="AA143" s="116"/>
      <c r="AB143" s="116"/>
      <c r="AC143" s="116"/>
      <c r="AD143" s="116"/>
      <c r="AE143" s="116"/>
    </row>
    <row r="144" spans="1:31" x14ac:dyDescent="0.25">
      <c r="A144" t="s">
        <v>3598</v>
      </c>
      <c r="B144" s="116" t="s">
        <v>3597</v>
      </c>
      <c r="C144" s="116" t="s">
        <v>3500</v>
      </c>
      <c r="D144" s="116" t="s">
        <v>160</v>
      </c>
      <c r="G144" s="116" t="s">
        <v>104</v>
      </c>
      <c r="H144" s="116" t="s">
        <v>3355</v>
      </c>
      <c r="I144" s="116" t="s">
        <v>134</v>
      </c>
      <c r="J144" s="116" t="s">
        <v>144</v>
      </c>
      <c r="K144" s="116" t="s">
        <v>2699</v>
      </c>
      <c r="L144" s="116"/>
      <c r="M144" s="116"/>
      <c r="N144" s="116"/>
      <c r="O144" s="116"/>
      <c r="P144" s="116"/>
      <c r="Q144" s="116"/>
      <c r="R144" s="116"/>
      <c r="S144" s="116"/>
      <c r="T144" s="116"/>
      <c r="U144" s="116"/>
      <c r="V144" s="116"/>
      <c r="W144" s="116"/>
      <c r="X144" s="116"/>
      <c r="Y144" s="116"/>
      <c r="Z144" s="116"/>
      <c r="AA144" s="116"/>
      <c r="AB144" s="116"/>
      <c r="AC144" s="116"/>
      <c r="AD144" s="116"/>
      <c r="AE144" s="116"/>
    </row>
    <row r="145" spans="1:31" x14ac:dyDescent="0.25">
      <c r="A145" t="s">
        <v>3599</v>
      </c>
      <c r="B145" s="116" t="s">
        <v>3597</v>
      </c>
      <c r="C145" s="116" t="s">
        <v>3500</v>
      </c>
      <c r="D145" s="116" t="s">
        <v>160</v>
      </c>
      <c r="G145" s="116" t="s">
        <v>104</v>
      </c>
      <c r="H145" s="116" t="s">
        <v>3384</v>
      </c>
      <c r="I145" s="116" t="s">
        <v>134</v>
      </c>
      <c r="J145" s="116" t="s">
        <v>4484</v>
      </c>
      <c r="K145" s="116" t="s">
        <v>149</v>
      </c>
      <c r="L145" s="116" t="s">
        <v>153</v>
      </c>
      <c r="M145" s="116"/>
      <c r="N145" s="116"/>
      <c r="O145" s="116"/>
      <c r="P145" s="116"/>
      <c r="Q145" s="116"/>
      <c r="R145" s="116"/>
      <c r="S145" s="116"/>
      <c r="T145" s="116"/>
      <c r="U145" s="116"/>
      <c r="V145" s="116"/>
      <c r="W145" s="116"/>
      <c r="X145" s="116"/>
      <c r="Y145" s="116"/>
      <c r="Z145" s="116"/>
      <c r="AA145" s="116"/>
      <c r="AB145" s="116"/>
      <c r="AC145" s="116"/>
      <c r="AD145" s="116"/>
      <c r="AE145" s="116"/>
    </row>
    <row r="146" spans="1:31" x14ac:dyDescent="0.25">
      <c r="A146" t="s">
        <v>3600</v>
      </c>
      <c r="B146" s="116" t="s">
        <v>3597</v>
      </c>
      <c r="C146" s="116" t="s">
        <v>3500</v>
      </c>
      <c r="D146" s="116" t="s">
        <v>160</v>
      </c>
      <c r="G146" s="116" t="s">
        <v>104</v>
      </c>
      <c r="H146" s="116" t="s">
        <v>3373</v>
      </c>
      <c r="I146" s="116" t="s">
        <v>134</v>
      </c>
      <c r="J146" s="116" t="s">
        <v>4483</v>
      </c>
      <c r="K146" s="116" t="s">
        <v>149</v>
      </c>
      <c r="L146" s="116" t="s">
        <v>153</v>
      </c>
      <c r="M146" s="116"/>
      <c r="N146" s="116"/>
      <c r="O146" s="116"/>
      <c r="P146" s="116"/>
      <c r="Q146" s="116"/>
      <c r="R146" s="116"/>
      <c r="S146" s="116"/>
      <c r="T146" s="116"/>
      <c r="U146" s="116"/>
      <c r="V146" s="116"/>
      <c r="W146" s="116"/>
      <c r="X146" s="116"/>
      <c r="Y146" s="116"/>
      <c r="Z146" s="116"/>
      <c r="AA146" s="116"/>
      <c r="AB146" s="116"/>
      <c r="AC146" s="116"/>
      <c r="AD146" s="116"/>
      <c r="AE146" s="116"/>
    </row>
    <row r="147" spans="1:31" x14ac:dyDescent="0.25">
      <c r="A147" t="s">
        <v>3601</v>
      </c>
      <c r="B147" s="116" t="s">
        <v>3597</v>
      </c>
      <c r="C147" s="116" t="s">
        <v>3500</v>
      </c>
      <c r="D147" s="116" t="s">
        <v>160</v>
      </c>
      <c r="G147" s="116" t="s">
        <v>104</v>
      </c>
      <c r="H147" s="116" t="s">
        <v>137</v>
      </c>
      <c r="I147" s="116" t="s">
        <v>134</v>
      </c>
      <c r="J147" s="116" t="s">
        <v>138</v>
      </c>
      <c r="K147" s="116" t="s">
        <v>139</v>
      </c>
      <c r="L147" s="116" t="s">
        <v>153</v>
      </c>
      <c r="M147" s="116"/>
      <c r="N147" s="116"/>
      <c r="O147" s="116"/>
      <c r="P147" s="116"/>
      <c r="Q147" s="116"/>
      <c r="R147" s="116"/>
      <c r="S147" s="116"/>
      <c r="T147" s="116"/>
      <c r="U147" s="116"/>
      <c r="V147" s="116"/>
      <c r="W147" s="116"/>
      <c r="X147" s="116"/>
      <c r="Y147" s="116"/>
      <c r="Z147" s="116"/>
      <c r="AA147" s="116"/>
      <c r="AB147" s="116"/>
      <c r="AC147" s="116"/>
      <c r="AD147" s="116"/>
      <c r="AE147" s="116"/>
    </row>
    <row r="148" spans="1:31" x14ac:dyDescent="0.25">
      <c r="A148" t="s">
        <v>4554</v>
      </c>
      <c r="B148" s="116" t="s">
        <v>3597</v>
      </c>
      <c r="C148" s="116" t="s">
        <v>3500</v>
      </c>
      <c r="D148" s="116" t="s">
        <v>160</v>
      </c>
      <c r="G148" s="116" t="s">
        <v>104</v>
      </c>
      <c r="H148" s="116" t="s">
        <v>3369</v>
      </c>
      <c r="I148" s="116" t="s">
        <v>134</v>
      </c>
      <c r="J148" s="116" t="s">
        <v>4452</v>
      </c>
      <c r="K148" s="116" t="s">
        <v>3126</v>
      </c>
      <c r="L148" s="116" t="s">
        <v>153</v>
      </c>
      <c r="M148" s="116"/>
      <c r="N148" s="116"/>
      <c r="O148" s="116"/>
      <c r="P148" s="116"/>
      <c r="Q148" s="116"/>
      <c r="R148" s="116"/>
      <c r="S148" s="116"/>
      <c r="T148" s="116"/>
      <c r="U148" s="116"/>
      <c r="V148" s="116"/>
      <c r="W148" s="116"/>
      <c r="X148" s="116"/>
      <c r="Y148" s="116"/>
      <c r="Z148" s="116"/>
      <c r="AA148" s="116"/>
      <c r="AB148" s="116"/>
      <c r="AC148" s="116"/>
      <c r="AD148" s="116"/>
      <c r="AE148" s="116"/>
    </row>
    <row r="149" spans="1:31" x14ac:dyDescent="0.25">
      <c r="A149" t="s">
        <v>3602</v>
      </c>
      <c r="B149" s="116" t="s">
        <v>3597</v>
      </c>
      <c r="C149" s="116" t="s">
        <v>3500</v>
      </c>
      <c r="D149" s="116" t="s">
        <v>160</v>
      </c>
      <c r="G149" s="116" t="s">
        <v>104</v>
      </c>
      <c r="H149" s="116" t="s">
        <v>3366</v>
      </c>
      <c r="I149" s="116" t="s">
        <v>134</v>
      </c>
      <c r="J149" s="116" t="s">
        <v>2678</v>
      </c>
      <c r="K149" s="116" t="s">
        <v>3126</v>
      </c>
      <c r="L149" s="116" t="s">
        <v>153</v>
      </c>
      <c r="M149" s="116"/>
      <c r="N149" s="116"/>
      <c r="O149" s="116"/>
      <c r="P149" s="116"/>
      <c r="Q149" s="116"/>
      <c r="R149" s="116"/>
      <c r="S149" s="116"/>
      <c r="T149" s="116"/>
      <c r="U149" s="116"/>
      <c r="V149" s="116"/>
      <c r="W149" s="116"/>
      <c r="X149" s="116"/>
      <c r="Y149" s="116"/>
      <c r="Z149" s="116"/>
      <c r="AA149" s="116"/>
      <c r="AB149" s="116"/>
      <c r="AC149" s="116"/>
      <c r="AD149" s="116"/>
      <c r="AE149" s="116"/>
    </row>
    <row r="150" spans="1:31" x14ac:dyDescent="0.25">
      <c r="A150" t="s">
        <v>350</v>
      </c>
      <c r="B150" s="116" t="s">
        <v>182</v>
      </c>
      <c r="C150" s="116" t="s">
        <v>154</v>
      </c>
      <c r="D150" s="116" t="s">
        <v>2677</v>
      </c>
      <c r="G150" s="116" t="s">
        <v>104</v>
      </c>
      <c r="H150" s="116" t="s">
        <v>137</v>
      </c>
      <c r="I150" s="116" t="s">
        <v>134</v>
      </c>
      <c r="J150" s="116" t="s">
        <v>138</v>
      </c>
      <c r="K150" s="116" t="s">
        <v>139</v>
      </c>
      <c r="L150" s="116" t="s">
        <v>158</v>
      </c>
      <c r="M150" s="116"/>
      <c r="N150" s="116"/>
      <c r="O150" s="116"/>
      <c r="P150" s="116"/>
      <c r="Q150" s="116"/>
      <c r="R150" s="116"/>
      <c r="S150" s="116"/>
      <c r="T150" s="116"/>
      <c r="U150" s="116"/>
      <c r="V150" s="116"/>
      <c r="W150" s="116"/>
      <c r="X150" s="116"/>
      <c r="Y150" s="116"/>
      <c r="Z150" s="116"/>
      <c r="AA150" s="116"/>
      <c r="AB150" s="116"/>
      <c r="AC150" s="116"/>
      <c r="AD150" s="116"/>
      <c r="AE150" s="116"/>
    </row>
    <row r="151" spans="1:31" x14ac:dyDescent="0.25">
      <c r="A151" t="s">
        <v>4555</v>
      </c>
      <c r="B151" s="116" t="s">
        <v>182</v>
      </c>
      <c r="C151" s="116" t="s">
        <v>154</v>
      </c>
      <c r="D151" s="116" t="s">
        <v>2677</v>
      </c>
      <c r="G151" s="116" t="s">
        <v>104</v>
      </c>
      <c r="H151" s="116" t="s">
        <v>3369</v>
      </c>
      <c r="I151" s="116" t="s">
        <v>134</v>
      </c>
      <c r="J151" s="116" t="s">
        <v>4452</v>
      </c>
      <c r="K151" s="116" t="s">
        <v>3204</v>
      </c>
      <c r="L151" s="116" t="s">
        <v>158</v>
      </c>
      <c r="M151" s="116"/>
      <c r="N151" s="116"/>
      <c r="O151" s="116"/>
      <c r="P151" s="116"/>
      <c r="Q151" s="116"/>
      <c r="R151" s="116"/>
      <c r="S151" s="116"/>
      <c r="T151" s="116"/>
      <c r="U151" s="116"/>
      <c r="V151" s="116"/>
      <c r="W151" s="116"/>
      <c r="X151" s="116"/>
      <c r="Y151" s="116"/>
      <c r="Z151" s="116"/>
      <c r="AA151" s="116"/>
      <c r="AB151" s="116"/>
      <c r="AC151" s="116"/>
      <c r="AD151" s="116"/>
      <c r="AE151" s="116"/>
    </row>
    <row r="152" spans="1:31" x14ac:dyDescent="0.25">
      <c r="A152" t="s">
        <v>3603</v>
      </c>
      <c r="B152" s="116" t="s">
        <v>182</v>
      </c>
      <c r="C152" s="116" t="s">
        <v>154</v>
      </c>
      <c r="D152" s="116" t="s">
        <v>2677</v>
      </c>
      <c r="G152" s="116" t="s">
        <v>104</v>
      </c>
      <c r="H152" s="116" t="s">
        <v>3366</v>
      </c>
      <c r="I152" s="116" t="s">
        <v>134</v>
      </c>
      <c r="J152" s="116" t="s">
        <v>2678</v>
      </c>
      <c r="K152" s="116" t="s">
        <v>3204</v>
      </c>
      <c r="L152" s="116" t="s">
        <v>158</v>
      </c>
      <c r="M152" s="116"/>
      <c r="N152" s="116"/>
      <c r="O152" s="116"/>
      <c r="P152" s="116"/>
      <c r="Q152" s="116"/>
      <c r="R152" s="116"/>
      <c r="S152" s="116"/>
      <c r="T152" s="116"/>
      <c r="U152" s="116"/>
      <c r="V152" s="116"/>
      <c r="W152" s="116"/>
      <c r="X152" s="116"/>
      <c r="Y152" s="116"/>
      <c r="Z152" s="116"/>
      <c r="AA152" s="116"/>
      <c r="AB152" s="116"/>
      <c r="AC152" s="116"/>
      <c r="AD152" s="116"/>
      <c r="AE152" s="116"/>
    </row>
    <row r="153" spans="1:31" x14ac:dyDescent="0.25">
      <c r="A153" t="s">
        <v>3604</v>
      </c>
      <c r="B153" s="116" t="s">
        <v>182</v>
      </c>
      <c r="C153" s="116" t="s">
        <v>154</v>
      </c>
      <c r="D153" s="116" t="s">
        <v>2677</v>
      </c>
      <c r="G153" s="116" t="s">
        <v>104</v>
      </c>
      <c r="H153" s="116" t="s">
        <v>3373</v>
      </c>
      <c r="I153" s="116" t="s">
        <v>134</v>
      </c>
      <c r="J153" s="116" t="s">
        <v>4483</v>
      </c>
      <c r="K153" s="116" t="s">
        <v>149</v>
      </c>
      <c r="L153" s="116" t="s">
        <v>158</v>
      </c>
      <c r="M153" s="116"/>
      <c r="N153" s="116"/>
      <c r="O153" s="116"/>
      <c r="P153" s="116"/>
      <c r="Q153" s="116"/>
      <c r="R153" s="116"/>
      <c r="S153" s="116"/>
      <c r="T153" s="116"/>
      <c r="U153" s="116"/>
      <c r="V153" s="116"/>
      <c r="W153" s="116"/>
      <c r="X153" s="116"/>
      <c r="Y153" s="116"/>
      <c r="Z153" s="116"/>
      <c r="AA153" s="116"/>
      <c r="AB153" s="116"/>
      <c r="AC153" s="116"/>
      <c r="AD153" s="116"/>
      <c r="AE153" s="116"/>
    </row>
    <row r="154" spans="1:31" x14ac:dyDescent="0.25">
      <c r="A154" t="s">
        <v>3605</v>
      </c>
      <c r="B154" s="116" t="s">
        <v>182</v>
      </c>
      <c r="C154" s="116" t="s">
        <v>154</v>
      </c>
      <c r="D154" s="116" t="s">
        <v>2677</v>
      </c>
      <c r="G154" s="116" t="s">
        <v>104</v>
      </c>
      <c r="H154" s="116" t="s">
        <v>3384</v>
      </c>
      <c r="I154" s="116" t="s">
        <v>134</v>
      </c>
      <c r="J154" s="116" t="s">
        <v>4484</v>
      </c>
      <c r="K154" s="116" t="s">
        <v>149</v>
      </c>
      <c r="L154" s="116" t="s">
        <v>158</v>
      </c>
      <c r="M154" s="116"/>
      <c r="N154" s="116"/>
      <c r="O154" s="116"/>
      <c r="P154" s="116"/>
      <c r="Q154" s="116"/>
      <c r="R154" s="116"/>
      <c r="S154" s="116"/>
      <c r="T154" s="116"/>
      <c r="U154" s="116"/>
      <c r="V154" s="116"/>
      <c r="W154" s="116"/>
      <c r="X154" s="116"/>
      <c r="Y154" s="116"/>
      <c r="Z154" s="116"/>
      <c r="AA154" s="116"/>
      <c r="AB154" s="116"/>
      <c r="AC154" s="116"/>
      <c r="AD154" s="116"/>
      <c r="AE154" s="116"/>
    </row>
    <row r="155" spans="1:31" x14ac:dyDescent="0.25">
      <c r="A155" t="s">
        <v>2690</v>
      </c>
      <c r="B155" s="116" t="s">
        <v>2691</v>
      </c>
      <c r="C155" s="116" t="s">
        <v>2692</v>
      </c>
      <c r="D155" s="116" t="s">
        <v>3606</v>
      </c>
      <c r="G155" s="116" t="s">
        <v>147</v>
      </c>
      <c r="H155" s="116" t="s">
        <v>412</v>
      </c>
      <c r="I155" s="116" t="s">
        <v>185</v>
      </c>
      <c r="J155" s="116" t="s">
        <v>186</v>
      </c>
      <c r="K155" s="116" t="s">
        <v>2699</v>
      </c>
      <c r="L155" s="116" t="s">
        <v>2693</v>
      </c>
      <c r="M155" s="116"/>
      <c r="N155" s="116"/>
      <c r="O155" s="116"/>
      <c r="P155" s="116"/>
      <c r="Q155" s="116"/>
      <c r="R155" s="116"/>
      <c r="S155" s="116"/>
      <c r="T155" s="116"/>
      <c r="U155" s="116"/>
      <c r="V155" s="116"/>
      <c r="W155" s="116"/>
      <c r="X155" s="116"/>
      <c r="Y155" s="116"/>
      <c r="Z155" s="116"/>
      <c r="AA155" s="116"/>
      <c r="AB155" s="116"/>
      <c r="AC155" s="116"/>
      <c r="AD155" s="116"/>
      <c r="AE155" s="116"/>
    </row>
    <row r="156" spans="1:31" x14ac:dyDescent="0.25">
      <c r="A156" t="s">
        <v>3607</v>
      </c>
      <c r="B156" s="116" t="s">
        <v>3130</v>
      </c>
      <c r="C156" s="116" t="s">
        <v>206</v>
      </c>
      <c r="D156" s="116" t="s">
        <v>2694</v>
      </c>
      <c r="G156" s="116" t="s">
        <v>104</v>
      </c>
      <c r="H156" s="116" t="s">
        <v>3390</v>
      </c>
      <c r="I156" s="116" t="s">
        <v>195</v>
      </c>
      <c r="J156" s="116" t="s">
        <v>175</v>
      </c>
      <c r="K156" s="116" t="s">
        <v>2774</v>
      </c>
      <c r="L156" s="116" t="s">
        <v>195</v>
      </c>
      <c r="M156" s="116"/>
      <c r="N156" s="116"/>
      <c r="O156" s="116"/>
      <c r="P156" s="116"/>
      <c r="Q156" s="116"/>
      <c r="R156" s="116"/>
      <c r="S156" s="116"/>
      <c r="T156" s="116"/>
      <c r="U156" s="116"/>
      <c r="V156" s="116"/>
      <c r="W156" s="116"/>
      <c r="X156" s="116"/>
      <c r="Y156" s="116"/>
      <c r="Z156" s="116"/>
      <c r="AA156" s="116"/>
      <c r="AB156" s="116"/>
      <c r="AC156" s="116"/>
      <c r="AD156" s="116"/>
      <c r="AE156" s="116"/>
    </row>
    <row r="157" spans="1:31" x14ac:dyDescent="0.25">
      <c r="A157" t="s">
        <v>3608</v>
      </c>
      <c r="B157" s="116" t="s">
        <v>3131</v>
      </c>
      <c r="C157" s="116" t="s">
        <v>206</v>
      </c>
      <c r="D157" s="116" t="s">
        <v>2694</v>
      </c>
      <c r="G157" s="116" t="s">
        <v>104</v>
      </c>
      <c r="H157" s="116" t="s">
        <v>3390</v>
      </c>
      <c r="I157" s="116" t="s">
        <v>195</v>
      </c>
      <c r="J157" s="116" t="s">
        <v>175</v>
      </c>
      <c r="K157" s="116" t="s">
        <v>152</v>
      </c>
      <c r="L157" s="116" t="s">
        <v>195</v>
      </c>
      <c r="M157" s="116"/>
      <c r="N157" s="116"/>
      <c r="O157" s="116"/>
      <c r="P157" s="116"/>
      <c r="Q157" s="116"/>
      <c r="R157" s="116"/>
      <c r="S157" s="116"/>
      <c r="T157" s="116"/>
      <c r="U157" s="116"/>
      <c r="V157" s="116"/>
      <c r="W157" s="116"/>
      <c r="X157" s="116"/>
      <c r="Y157" s="116"/>
      <c r="Z157" s="116"/>
      <c r="AA157" s="116"/>
      <c r="AB157" s="116"/>
      <c r="AC157" s="116"/>
      <c r="AD157" s="116"/>
      <c r="AE157" s="116"/>
    </row>
    <row r="158" spans="1:31" x14ac:dyDescent="0.25">
      <c r="A158" t="s">
        <v>3609</v>
      </c>
      <c r="B158" s="116" t="s">
        <v>3131</v>
      </c>
      <c r="C158" s="116" t="s">
        <v>206</v>
      </c>
      <c r="D158" s="116" t="s">
        <v>2694</v>
      </c>
      <c r="G158" s="116" t="s">
        <v>104</v>
      </c>
      <c r="H158" s="116" t="s">
        <v>3376</v>
      </c>
      <c r="I158" s="116" t="s">
        <v>3610</v>
      </c>
      <c r="J158" s="116" t="s">
        <v>142</v>
      </c>
      <c r="K158" s="116" t="s">
        <v>149</v>
      </c>
      <c r="L158" s="116" t="s">
        <v>3611</v>
      </c>
      <c r="M158" s="116"/>
      <c r="N158" s="116"/>
      <c r="O158" s="116"/>
      <c r="P158" s="116"/>
      <c r="Q158" s="116"/>
      <c r="R158" s="116"/>
      <c r="S158" s="116"/>
      <c r="T158" s="116"/>
      <c r="U158" s="116"/>
      <c r="V158" s="116"/>
      <c r="W158" s="116"/>
      <c r="X158" s="116"/>
      <c r="Y158" s="116"/>
      <c r="Z158" s="116"/>
      <c r="AA158" s="116"/>
      <c r="AB158" s="116"/>
      <c r="AC158" s="116"/>
      <c r="AD158" s="116"/>
      <c r="AE158" s="116"/>
    </row>
    <row r="159" spans="1:31" x14ac:dyDescent="0.25">
      <c r="A159" t="s">
        <v>4556</v>
      </c>
      <c r="B159" s="116" t="s">
        <v>200</v>
      </c>
      <c r="C159" s="116" t="s">
        <v>200</v>
      </c>
      <c r="D159" s="116" t="s">
        <v>2694</v>
      </c>
      <c r="G159" s="116" t="s">
        <v>104</v>
      </c>
      <c r="H159" s="116" t="s">
        <v>3352</v>
      </c>
      <c r="I159" s="116" t="s">
        <v>2695</v>
      </c>
      <c r="J159" s="116" t="s">
        <v>4522</v>
      </c>
      <c r="K159" s="116" t="s">
        <v>2699</v>
      </c>
      <c r="L159" s="116"/>
      <c r="M159" s="116"/>
      <c r="N159" s="116"/>
      <c r="O159" s="116"/>
      <c r="P159" s="116"/>
      <c r="Q159" s="116"/>
      <c r="R159" s="116"/>
      <c r="S159" s="116"/>
      <c r="T159" s="116"/>
      <c r="U159" s="116"/>
      <c r="V159" s="116"/>
      <c r="W159" s="116"/>
      <c r="X159" s="116"/>
      <c r="Y159" s="116"/>
      <c r="Z159" s="116"/>
      <c r="AA159" s="116"/>
      <c r="AB159" s="116"/>
      <c r="AC159" s="116"/>
      <c r="AD159" s="116"/>
      <c r="AE159" s="116"/>
    </row>
    <row r="160" spans="1:31" x14ac:dyDescent="0.25">
      <c r="A160" t="s">
        <v>351</v>
      </c>
      <c r="B160" s="116" t="s">
        <v>200</v>
      </c>
      <c r="C160" s="116" t="s">
        <v>200</v>
      </c>
      <c r="D160" s="116" t="s">
        <v>2694</v>
      </c>
      <c r="G160" s="116" t="s">
        <v>104</v>
      </c>
      <c r="H160" s="116" t="s">
        <v>187</v>
      </c>
      <c r="I160" s="116" t="s">
        <v>188</v>
      </c>
      <c r="J160" s="116" t="s">
        <v>188</v>
      </c>
      <c r="K160" s="116" t="s">
        <v>2699</v>
      </c>
      <c r="L160" s="116"/>
      <c r="M160" s="116"/>
      <c r="N160" s="116"/>
      <c r="O160" s="116"/>
      <c r="P160" s="116"/>
      <c r="Q160" s="116"/>
      <c r="R160" s="116"/>
      <c r="S160" s="116"/>
      <c r="T160" s="116"/>
      <c r="U160" s="116"/>
      <c r="V160" s="116"/>
      <c r="W160" s="116"/>
      <c r="X160" s="116"/>
      <c r="Y160" s="116"/>
      <c r="Z160" s="116"/>
      <c r="AA160" s="116"/>
      <c r="AB160" s="116"/>
      <c r="AC160" s="116"/>
      <c r="AD160" s="116"/>
      <c r="AE160" s="116"/>
    </row>
    <row r="161" spans="1:31" x14ac:dyDescent="0.25">
      <c r="A161" t="s">
        <v>352</v>
      </c>
      <c r="B161" s="116" t="s">
        <v>200</v>
      </c>
      <c r="C161" s="116" t="s">
        <v>200</v>
      </c>
      <c r="D161" s="116" t="s">
        <v>2694</v>
      </c>
      <c r="G161" s="116" t="s">
        <v>104</v>
      </c>
      <c r="H161" s="116" t="s">
        <v>190</v>
      </c>
      <c r="I161" s="116" t="s">
        <v>191</v>
      </c>
      <c r="J161" s="116" t="s">
        <v>192</v>
      </c>
      <c r="K161" s="116" t="s">
        <v>152</v>
      </c>
      <c r="L161" s="116"/>
      <c r="M161" s="116"/>
      <c r="N161" s="116"/>
      <c r="O161" s="116"/>
      <c r="P161" s="116"/>
      <c r="Q161" s="116"/>
      <c r="R161" s="116"/>
      <c r="S161" s="116"/>
      <c r="T161" s="116"/>
      <c r="U161" s="116"/>
      <c r="V161" s="116"/>
      <c r="W161" s="116"/>
      <c r="X161" s="116"/>
      <c r="Y161" s="116"/>
      <c r="Z161" s="116"/>
      <c r="AA161" s="116"/>
      <c r="AB161" s="116"/>
      <c r="AC161" s="116"/>
      <c r="AD161" s="116"/>
      <c r="AE161" s="116"/>
    </row>
    <row r="162" spans="1:31" x14ac:dyDescent="0.25">
      <c r="A162" t="s">
        <v>353</v>
      </c>
      <c r="B162" s="116" t="s">
        <v>200</v>
      </c>
      <c r="C162" s="116" t="s">
        <v>200</v>
      </c>
      <c r="D162" s="116" t="s">
        <v>2694</v>
      </c>
      <c r="G162" s="116" t="s">
        <v>104</v>
      </c>
      <c r="H162" s="116" t="s">
        <v>105</v>
      </c>
      <c r="I162" s="116" t="s">
        <v>193</v>
      </c>
      <c r="J162" s="116" t="s">
        <v>194</v>
      </c>
      <c r="K162" s="116" t="s">
        <v>152</v>
      </c>
      <c r="L162" s="116"/>
      <c r="M162" s="116"/>
      <c r="N162" s="116"/>
      <c r="O162" s="116"/>
      <c r="P162" s="116"/>
      <c r="Q162" s="116"/>
      <c r="R162" s="116"/>
      <c r="S162" s="116"/>
      <c r="T162" s="116"/>
      <c r="U162" s="116"/>
      <c r="V162" s="116"/>
      <c r="W162" s="116"/>
      <c r="X162" s="116"/>
      <c r="Y162" s="116"/>
      <c r="Z162" s="116"/>
      <c r="AA162" s="116"/>
      <c r="AB162" s="116"/>
      <c r="AC162" s="116"/>
      <c r="AD162" s="116"/>
      <c r="AE162" s="116"/>
    </row>
    <row r="163" spans="1:31" x14ac:dyDescent="0.25">
      <c r="A163" t="s">
        <v>3612</v>
      </c>
      <c r="B163" s="116" t="s">
        <v>200</v>
      </c>
      <c r="C163" s="116" t="s">
        <v>200</v>
      </c>
      <c r="D163" s="116" t="s">
        <v>2694</v>
      </c>
      <c r="G163" s="116" t="s">
        <v>104</v>
      </c>
      <c r="H163" s="116" t="s">
        <v>3390</v>
      </c>
      <c r="I163" s="116" t="s">
        <v>195</v>
      </c>
      <c r="J163" s="116" t="s">
        <v>175</v>
      </c>
      <c r="K163" s="116" t="s">
        <v>152</v>
      </c>
      <c r="L163" s="116"/>
      <c r="M163" s="116"/>
      <c r="N163" s="116"/>
      <c r="O163" s="116"/>
      <c r="P163" s="116"/>
      <c r="Q163" s="116"/>
      <c r="R163" s="116"/>
      <c r="S163" s="116"/>
      <c r="T163" s="116"/>
      <c r="U163" s="116"/>
      <c r="V163" s="116"/>
      <c r="W163" s="116"/>
      <c r="X163" s="116"/>
      <c r="Y163" s="116"/>
      <c r="Z163" s="116"/>
      <c r="AA163" s="116"/>
      <c r="AB163" s="116"/>
      <c r="AC163" s="116"/>
      <c r="AD163" s="116"/>
      <c r="AE163" s="116"/>
    </row>
    <row r="164" spans="1:31" x14ac:dyDescent="0.25">
      <c r="A164" t="s">
        <v>3613</v>
      </c>
      <c r="B164" s="116" t="s">
        <v>200</v>
      </c>
      <c r="C164" s="116" t="s">
        <v>200</v>
      </c>
      <c r="D164" s="116" t="s">
        <v>2694</v>
      </c>
      <c r="G164" s="116" t="s">
        <v>104</v>
      </c>
      <c r="H164" s="116" t="s">
        <v>3398</v>
      </c>
      <c r="I164" s="116" t="s">
        <v>196</v>
      </c>
      <c r="J164" s="116" t="s">
        <v>197</v>
      </c>
      <c r="K164" s="116" t="s">
        <v>152</v>
      </c>
      <c r="L164" s="116"/>
      <c r="M164" s="116"/>
      <c r="N164" s="116"/>
      <c r="O164" s="116"/>
      <c r="P164" s="116"/>
      <c r="Q164" s="116"/>
      <c r="R164" s="116"/>
      <c r="S164" s="116"/>
      <c r="T164" s="116"/>
      <c r="U164" s="116"/>
      <c r="V164" s="116"/>
      <c r="W164" s="116"/>
      <c r="X164" s="116"/>
      <c r="Y164" s="116"/>
      <c r="Z164" s="116"/>
      <c r="AA164" s="116"/>
      <c r="AB164" s="116"/>
      <c r="AC164" s="116"/>
      <c r="AD164" s="116"/>
      <c r="AE164" s="116"/>
    </row>
    <row r="165" spans="1:31" x14ac:dyDescent="0.25">
      <c r="A165" t="s">
        <v>3614</v>
      </c>
      <c r="B165" s="116" t="s">
        <v>200</v>
      </c>
      <c r="C165" s="116" t="s">
        <v>200</v>
      </c>
      <c r="D165" s="116" t="s">
        <v>2694</v>
      </c>
      <c r="G165" s="116" t="s">
        <v>104</v>
      </c>
      <c r="H165" s="116" t="s">
        <v>3399</v>
      </c>
      <c r="I165" s="116" t="s">
        <v>198</v>
      </c>
      <c r="J165" s="116" t="s">
        <v>199</v>
      </c>
      <c r="K165" s="116" t="s">
        <v>152</v>
      </c>
      <c r="L165" s="116"/>
      <c r="M165" s="116"/>
      <c r="N165" s="116"/>
      <c r="O165" s="116"/>
      <c r="P165" s="116"/>
      <c r="Q165" s="116"/>
      <c r="R165" s="116"/>
      <c r="S165" s="116"/>
      <c r="T165" s="116"/>
      <c r="U165" s="116"/>
      <c r="V165" s="116"/>
      <c r="W165" s="116"/>
      <c r="X165" s="116"/>
      <c r="Y165" s="116"/>
      <c r="Z165" s="116"/>
      <c r="AA165" s="116"/>
      <c r="AB165" s="116"/>
      <c r="AC165" s="116"/>
      <c r="AD165" s="116"/>
      <c r="AE165" s="116"/>
    </row>
    <row r="166" spans="1:31" x14ac:dyDescent="0.25">
      <c r="A166" t="s">
        <v>3615</v>
      </c>
      <c r="B166" s="116" t="s">
        <v>3132</v>
      </c>
      <c r="C166" s="116" t="s">
        <v>206</v>
      </c>
      <c r="D166" s="116" t="s">
        <v>2694</v>
      </c>
      <c r="G166" s="116" t="s">
        <v>104</v>
      </c>
      <c r="H166" s="116" t="s">
        <v>3390</v>
      </c>
      <c r="I166" s="116" t="s">
        <v>195</v>
      </c>
      <c r="J166" s="116" t="s">
        <v>175</v>
      </c>
      <c r="K166" s="116" t="s">
        <v>2774</v>
      </c>
      <c r="L166" s="116" t="s">
        <v>195</v>
      </c>
      <c r="M166" s="116"/>
      <c r="N166" s="116"/>
      <c r="O166" s="116"/>
      <c r="P166" s="116"/>
      <c r="Q166" s="116"/>
      <c r="R166" s="116"/>
      <c r="S166" s="116"/>
      <c r="T166" s="116"/>
      <c r="U166" s="116"/>
      <c r="V166" s="116"/>
      <c r="W166" s="116"/>
      <c r="X166" s="116"/>
      <c r="Y166" s="116"/>
      <c r="Z166" s="116"/>
      <c r="AA166" s="116"/>
      <c r="AB166" s="116"/>
      <c r="AC166" s="116"/>
      <c r="AD166" s="116"/>
      <c r="AE166" s="116"/>
    </row>
    <row r="167" spans="1:31" x14ac:dyDescent="0.25">
      <c r="A167" t="s">
        <v>3616</v>
      </c>
      <c r="B167" s="116" t="s">
        <v>3132</v>
      </c>
      <c r="C167" s="116" t="s">
        <v>206</v>
      </c>
      <c r="D167" s="116" t="s">
        <v>2694</v>
      </c>
      <c r="G167" s="116" t="s">
        <v>104</v>
      </c>
      <c r="H167" s="116" t="s">
        <v>3376</v>
      </c>
      <c r="I167" s="116" t="s">
        <v>3610</v>
      </c>
      <c r="J167" s="116" t="s">
        <v>142</v>
      </c>
      <c r="K167" s="116" t="s">
        <v>149</v>
      </c>
      <c r="L167" s="116" t="s">
        <v>3611</v>
      </c>
      <c r="M167" s="116"/>
      <c r="N167" s="116"/>
      <c r="O167" s="116"/>
      <c r="P167" s="116"/>
      <c r="Q167" s="116"/>
      <c r="R167" s="116"/>
      <c r="S167" s="116"/>
      <c r="T167" s="116"/>
      <c r="U167" s="116"/>
      <c r="V167" s="116"/>
      <c r="W167" s="116"/>
      <c r="X167" s="116"/>
      <c r="Y167" s="116"/>
      <c r="Z167" s="116"/>
      <c r="AA167" s="116"/>
      <c r="AB167" s="116"/>
      <c r="AC167" s="116"/>
      <c r="AD167" s="116"/>
      <c r="AE167" s="116"/>
    </row>
    <row r="168" spans="1:31" x14ac:dyDescent="0.25">
      <c r="A168" t="s">
        <v>3617</v>
      </c>
      <c r="B168" s="116" t="s">
        <v>2740</v>
      </c>
      <c r="C168" s="116" t="s">
        <v>206</v>
      </c>
      <c r="D168" s="116" t="s">
        <v>2694</v>
      </c>
      <c r="G168" s="116" t="s">
        <v>104</v>
      </c>
      <c r="H168" s="116" t="s">
        <v>3390</v>
      </c>
      <c r="I168" s="116" t="s">
        <v>195</v>
      </c>
      <c r="J168" s="116" t="s">
        <v>175</v>
      </c>
      <c r="K168" s="116" t="s">
        <v>152</v>
      </c>
      <c r="L168" s="116" t="s">
        <v>195</v>
      </c>
      <c r="M168" s="116"/>
      <c r="N168" s="116"/>
      <c r="O168" s="116"/>
      <c r="P168" s="116"/>
      <c r="Q168" s="116"/>
      <c r="R168" s="116"/>
      <c r="S168" s="116"/>
      <c r="T168" s="116"/>
      <c r="U168" s="116"/>
      <c r="V168" s="116"/>
      <c r="W168" s="116"/>
      <c r="X168" s="116"/>
      <c r="Y168" s="116"/>
      <c r="Z168" s="116"/>
      <c r="AA168" s="116"/>
      <c r="AB168" s="116"/>
      <c r="AC168" s="116"/>
      <c r="AD168" s="116"/>
      <c r="AE168" s="116"/>
    </row>
    <row r="169" spans="1:31" x14ac:dyDescent="0.25">
      <c r="A169" t="s">
        <v>2775</v>
      </c>
      <c r="B169" s="116" t="s">
        <v>2740</v>
      </c>
      <c r="C169" s="116" t="s">
        <v>206</v>
      </c>
      <c r="D169" s="116" t="s">
        <v>2694</v>
      </c>
      <c r="G169" s="116" t="s">
        <v>104</v>
      </c>
      <c r="H169" s="116" t="s">
        <v>190</v>
      </c>
      <c r="I169" s="116" t="s">
        <v>191</v>
      </c>
      <c r="J169" s="116" t="s">
        <v>192</v>
      </c>
      <c r="K169" s="116" t="s">
        <v>152</v>
      </c>
      <c r="L169" s="116"/>
      <c r="M169" s="116"/>
      <c r="N169" s="116"/>
      <c r="O169" s="116"/>
      <c r="P169" s="116"/>
      <c r="Q169" s="116"/>
      <c r="R169" s="116"/>
      <c r="S169" s="116"/>
      <c r="T169" s="116"/>
      <c r="U169" s="116"/>
      <c r="V169" s="116"/>
      <c r="W169" s="116"/>
      <c r="X169" s="116"/>
      <c r="Y169" s="116"/>
      <c r="Z169" s="116"/>
      <c r="AA169" s="116"/>
      <c r="AB169" s="116"/>
      <c r="AC169" s="116"/>
      <c r="AD169" s="116"/>
      <c r="AE169" s="116"/>
    </row>
    <row r="170" spans="1:31" x14ac:dyDescent="0.25">
      <c r="A170" t="s">
        <v>3618</v>
      </c>
      <c r="B170" s="116" t="s">
        <v>2740</v>
      </c>
      <c r="C170" s="116" t="s">
        <v>206</v>
      </c>
      <c r="D170" s="116" t="s">
        <v>2694</v>
      </c>
      <c r="G170" s="116" t="s">
        <v>104</v>
      </c>
      <c r="H170" s="116" t="s">
        <v>3398</v>
      </c>
      <c r="I170" s="116" t="s">
        <v>196</v>
      </c>
      <c r="J170" s="116" t="s">
        <v>197</v>
      </c>
      <c r="K170" s="116" t="s">
        <v>152</v>
      </c>
      <c r="L170" s="116"/>
      <c r="M170" s="116"/>
      <c r="N170" s="116"/>
      <c r="O170" s="116"/>
      <c r="P170" s="116"/>
      <c r="Q170" s="116"/>
      <c r="R170" s="116"/>
      <c r="S170" s="116"/>
      <c r="T170" s="116"/>
      <c r="U170" s="116"/>
      <c r="V170" s="116"/>
      <c r="W170" s="116"/>
      <c r="X170" s="116"/>
      <c r="Y170" s="116"/>
      <c r="Z170" s="116"/>
      <c r="AA170" s="116"/>
      <c r="AB170" s="116"/>
      <c r="AC170" s="116"/>
      <c r="AD170" s="116"/>
      <c r="AE170" s="116"/>
    </row>
    <row r="171" spans="1:31" x14ac:dyDescent="0.25">
      <c r="A171" t="s">
        <v>3619</v>
      </c>
      <c r="B171" s="116" t="s">
        <v>2740</v>
      </c>
      <c r="C171" s="116" t="s">
        <v>206</v>
      </c>
      <c r="D171" s="116" t="s">
        <v>2694</v>
      </c>
      <c r="G171" s="116" t="s">
        <v>104</v>
      </c>
      <c r="H171" s="116" t="s">
        <v>3399</v>
      </c>
      <c r="I171" s="116" t="s">
        <v>198</v>
      </c>
      <c r="J171" s="116" t="s">
        <v>199</v>
      </c>
      <c r="K171" s="116" t="s">
        <v>152</v>
      </c>
      <c r="L171" s="116"/>
      <c r="M171" s="116"/>
      <c r="N171" s="116"/>
      <c r="O171" s="116"/>
      <c r="P171" s="116"/>
      <c r="Q171" s="116"/>
      <c r="R171" s="116"/>
      <c r="S171" s="116"/>
      <c r="T171" s="116"/>
      <c r="U171" s="116"/>
      <c r="V171" s="116"/>
      <c r="W171" s="116"/>
      <c r="X171" s="116"/>
      <c r="Y171" s="116"/>
      <c r="Z171" s="116"/>
      <c r="AA171" s="116"/>
      <c r="AB171" s="116"/>
      <c r="AC171" s="116"/>
      <c r="AD171" s="116"/>
      <c r="AE171" s="116"/>
    </row>
    <row r="172" spans="1:31" x14ac:dyDescent="0.25">
      <c r="A172" t="s">
        <v>2776</v>
      </c>
      <c r="B172" s="116" t="s">
        <v>2740</v>
      </c>
      <c r="C172" s="116" t="s">
        <v>206</v>
      </c>
      <c r="D172" s="116" t="s">
        <v>2694</v>
      </c>
      <c r="G172" s="116" t="s">
        <v>104</v>
      </c>
      <c r="H172" s="116" t="s">
        <v>105</v>
      </c>
      <c r="I172" s="116" t="s">
        <v>193</v>
      </c>
      <c r="J172" s="116" t="s">
        <v>194</v>
      </c>
      <c r="K172" s="116" t="s">
        <v>152</v>
      </c>
      <c r="L172" s="116"/>
      <c r="M172" s="116"/>
      <c r="N172" s="116"/>
      <c r="O172" s="116"/>
      <c r="P172" s="116"/>
      <c r="Q172" s="116"/>
      <c r="R172" s="116"/>
      <c r="S172" s="116"/>
      <c r="T172" s="116"/>
      <c r="U172" s="116"/>
      <c r="V172" s="116"/>
      <c r="W172" s="116"/>
      <c r="X172" s="116"/>
      <c r="Y172" s="116"/>
      <c r="Z172" s="116"/>
      <c r="AA172" s="116"/>
      <c r="AB172" s="116"/>
      <c r="AC172" s="116"/>
      <c r="AD172" s="116"/>
      <c r="AE172" s="116"/>
    </row>
    <row r="173" spans="1:31" x14ac:dyDescent="0.25">
      <c r="A173" t="s">
        <v>3620</v>
      </c>
      <c r="B173" s="116" t="s">
        <v>3133</v>
      </c>
      <c r="C173" s="116" t="s">
        <v>206</v>
      </c>
      <c r="D173" s="116" t="s">
        <v>2694</v>
      </c>
      <c r="G173" s="116" t="s">
        <v>104</v>
      </c>
      <c r="H173" s="116" t="s">
        <v>3390</v>
      </c>
      <c r="I173" s="116" t="s">
        <v>195</v>
      </c>
      <c r="J173" s="116" t="s">
        <v>175</v>
      </c>
      <c r="K173" s="116" t="s">
        <v>152</v>
      </c>
      <c r="L173" s="116" t="s">
        <v>195</v>
      </c>
      <c r="M173" s="116"/>
      <c r="N173" s="116"/>
      <c r="O173" s="116"/>
      <c r="P173" s="116"/>
      <c r="Q173" s="116"/>
      <c r="R173" s="116"/>
      <c r="S173" s="116"/>
      <c r="T173" s="116"/>
      <c r="U173" s="116"/>
      <c r="V173" s="116"/>
      <c r="W173" s="116"/>
      <c r="X173" s="116"/>
      <c r="Y173" s="116"/>
      <c r="Z173" s="116"/>
      <c r="AA173" s="116"/>
      <c r="AB173" s="116"/>
      <c r="AC173" s="116"/>
      <c r="AD173" s="116"/>
      <c r="AE173" s="116"/>
    </row>
    <row r="174" spans="1:31" x14ac:dyDescent="0.25">
      <c r="A174" t="s">
        <v>3621</v>
      </c>
      <c r="B174" s="116" t="s">
        <v>3134</v>
      </c>
      <c r="C174" s="116" t="s">
        <v>206</v>
      </c>
      <c r="D174" s="116" t="s">
        <v>2694</v>
      </c>
      <c r="G174" s="116" t="s">
        <v>104</v>
      </c>
      <c r="H174" s="116" t="s">
        <v>3390</v>
      </c>
      <c r="I174" s="116" t="s">
        <v>195</v>
      </c>
      <c r="J174" s="116" t="s">
        <v>175</v>
      </c>
      <c r="K174" s="116" t="s">
        <v>152</v>
      </c>
      <c r="L174" s="116" t="s">
        <v>195</v>
      </c>
      <c r="M174" s="116"/>
      <c r="N174" s="116"/>
      <c r="O174" s="116"/>
      <c r="P174" s="116"/>
      <c r="Q174" s="116"/>
      <c r="R174" s="116"/>
      <c r="S174" s="116"/>
      <c r="T174" s="116"/>
      <c r="U174" s="116"/>
      <c r="V174" s="116"/>
      <c r="W174" s="116"/>
      <c r="X174" s="116"/>
      <c r="Y174" s="116"/>
      <c r="Z174" s="116"/>
      <c r="AA174" s="116"/>
      <c r="AB174" s="116"/>
      <c r="AC174" s="116"/>
      <c r="AD174" s="116"/>
      <c r="AE174" s="116"/>
    </row>
    <row r="175" spans="1:31" x14ac:dyDescent="0.25">
      <c r="A175" t="s">
        <v>3622</v>
      </c>
      <c r="B175" s="116" t="s">
        <v>3134</v>
      </c>
      <c r="C175" s="116" t="s">
        <v>206</v>
      </c>
      <c r="D175" s="116" t="s">
        <v>2694</v>
      </c>
      <c r="G175" s="116" t="s">
        <v>104</v>
      </c>
      <c r="H175" s="116" t="s">
        <v>3376</v>
      </c>
      <c r="I175" s="116" t="s">
        <v>3610</v>
      </c>
      <c r="J175" s="116" t="s">
        <v>142</v>
      </c>
      <c r="K175" s="116" t="s">
        <v>149</v>
      </c>
      <c r="L175" s="116" t="s">
        <v>3611</v>
      </c>
      <c r="M175" s="116"/>
      <c r="N175" s="116"/>
      <c r="O175" s="116"/>
      <c r="P175" s="116"/>
      <c r="Q175" s="116"/>
      <c r="R175" s="116"/>
      <c r="S175" s="116"/>
      <c r="T175" s="116"/>
      <c r="U175" s="116"/>
      <c r="V175" s="116"/>
      <c r="W175" s="116"/>
      <c r="X175" s="116"/>
      <c r="Y175" s="116"/>
      <c r="Z175" s="116"/>
      <c r="AA175" s="116"/>
      <c r="AB175" s="116"/>
      <c r="AC175" s="116"/>
      <c r="AD175" s="116"/>
      <c r="AE175" s="116"/>
    </row>
    <row r="176" spans="1:31" x14ac:dyDescent="0.25">
      <c r="A176" t="s">
        <v>4557</v>
      </c>
      <c r="B176" s="116" t="s">
        <v>3624</v>
      </c>
      <c r="C176" s="116" t="s">
        <v>3212</v>
      </c>
      <c r="D176" s="116" t="s">
        <v>2677</v>
      </c>
      <c r="G176" s="116" t="s">
        <v>104</v>
      </c>
      <c r="H176" s="116" t="s">
        <v>3369</v>
      </c>
      <c r="I176" s="116" t="s">
        <v>134</v>
      </c>
      <c r="J176" s="116" t="s">
        <v>4452</v>
      </c>
      <c r="K176" s="116" t="s">
        <v>3516</v>
      </c>
      <c r="L176" s="116" t="s">
        <v>3136</v>
      </c>
      <c r="M176" s="116"/>
      <c r="N176" s="116"/>
      <c r="O176" s="116"/>
      <c r="P176" s="116"/>
      <c r="Q176" s="116"/>
      <c r="R176" s="116"/>
      <c r="S176" s="116"/>
      <c r="T176" s="116"/>
      <c r="U176" s="116"/>
      <c r="V176" s="116"/>
      <c r="W176" s="116"/>
      <c r="X176" s="116"/>
      <c r="Y176" s="116"/>
      <c r="Z176" s="116"/>
      <c r="AA176" s="116"/>
      <c r="AB176" s="116"/>
      <c r="AC176" s="116"/>
      <c r="AD176" s="116"/>
      <c r="AE176" s="116"/>
    </row>
    <row r="177" spans="1:31" x14ac:dyDescent="0.25">
      <c r="A177" t="s">
        <v>3623</v>
      </c>
      <c r="B177" s="116" t="s">
        <v>3624</v>
      </c>
      <c r="C177" s="116" t="s">
        <v>3212</v>
      </c>
      <c r="D177" s="116" t="s">
        <v>2677</v>
      </c>
      <c r="G177" s="116" t="s">
        <v>104</v>
      </c>
      <c r="H177" s="116" t="s">
        <v>3366</v>
      </c>
      <c r="I177" s="116" t="s">
        <v>134</v>
      </c>
      <c r="J177" s="116" t="s">
        <v>2678</v>
      </c>
      <c r="K177" s="116" t="s">
        <v>3516</v>
      </c>
      <c r="L177" s="116" t="s">
        <v>3136</v>
      </c>
      <c r="M177" s="116"/>
      <c r="N177" s="116"/>
      <c r="O177" s="116"/>
      <c r="P177" s="116"/>
      <c r="Q177" s="116"/>
      <c r="R177" s="116"/>
      <c r="S177" s="116"/>
      <c r="T177" s="116"/>
      <c r="U177" s="116"/>
      <c r="V177" s="116"/>
      <c r="W177" s="116"/>
      <c r="X177" s="116"/>
      <c r="Y177" s="116"/>
      <c r="Z177" s="116"/>
      <c r="AA177" s="116"/>
      <c r="AB177" s="116"/>
      <c r="AC177" s="116"/>
      <c r="AD177" s="116"/>
      <c r="AE177" s="116"/>
    </row>
    <row r="178" spans="1:31" x14ac:dyDescent="0.25">
      <c r="A178" t="s">
        <v>3625</v>
      </c>
      <c r="B178" s="116" t="s">
        <v>3624</v>
      </c>
      <c r="C178" s="116" t="s">
        <v>3212</v>
      </c>
      <c r="D178" s="116" t="s">
        <v>2677</v>
      </c>
      <c r="G178" s="116" t="s">
        <v>104</v>
      </c>
      <c r="H178" s="116" t="s">
        <v>3373</v>
      </c>
      <c r="I178" s="116" t="s">
        <v>134</v>
      </c>
      <c r="J178" s="116" t="s">
        <v>4483</v>
      </c>
      <c r="K178" s="116" t="s">
        <v>149</v>
      </c>
      <c r="L178" s="116" t="s">
        <v>3136</v>
      </c>
      <c r="M178" s="116"/>
      <c r="N178" s="116"/>
      <c r="O178" s="116"/>
      <c r="P178" s="116"/>
      <c r="Q178" s="116"/>
      <c r="R178" s="116"/>
      <c r="S178" s="116"/>
      <c r="T178" s="116"/>
      <c r="U178" s="116"/>
      <c r="V178" s="116"/>
      <c r="W178" s="116"/>
      <c r="X178" s="116"/>
      <c r="Y178" s="116"/>
      <c r="Z178" s="116"/>
      <c r="AA178" s="116"/>
      <c r="AB178" s="116"/>
      <c r="AC178" s="116"/>
      <c r="AD178" s="116"/>
      <c r="AE178" s="116"/>
    </row>
    <row r="179" spans="1:31" x14ac:dyDescent="0.25">
      <c r="A179" t="s">
        <v>3626</v>
      </c>
      <c r="B179" s="116" t="s">
        <v>3624</v>
      </c>
      <c r="C179" s="116" t="s">
        <v>3212</v>
      </c>
      <c r="D179" s="116" t="s">
        <v>2677</v>
      </c>
      <c r="G179" s="116" t="s">
        <v>104</v>
      </c>
      <c r="H179" s="116" t="s">
        <v>3384</v>
      </c>
      <c r="I179" s="116" t="s">
        <v>134</v>
      </c>
      <c r="J179" s="116" t="s">
        <v>4484</v>
      </c>
      <c r="K179" s="116" t="s">
        <v>149</v>
      </c>
      <c r="L179" s="116" t="s">
        <v>3136</v>
      </c>
      <c r="M179" s="116"/>
      <c r="N179" s="116"/>
      <c r="O179" s="116"/>
      <c r="P179" s="116"/>
      <c r="Q179" s="116"/>
      <c r="R179" s="116"/>
      <c r="S179" s="116"/>
      <c r="T179" s="116"/>
      <c r="U179" s="116"/>
      <c r="V179" s="116"/>
      <c r="W179" s="116"/>
      <c r="X179" s="116"/>
      <c r="Y179" s="116"/>
      <c r="Z179" s="116"/>
      <c r="AA179" s="116"/>
      <c r="AB179" s="116"/>
      <c r="AC179" s="116"/>
      <c r="AD179" s="116"/>
      <c r="AE179" s="116"/>
    </row>
    <row r="180" spans="1:31" x14ac:dyDescent="0.25">
      <c r="A180" t="s">
        <v>3627</v>
      </c>
      <c r="B180" s="116" t="s">
        <v>3624</v>
      </c>
      <c r="C180" s="116" t="s">
        <v>3212</v>
      </c>
      <c r="D180" s="116" t="s">
        <v>2677</v>
      </c>
      <c r="G180" s="116" t="s">
        <v>104</v>
      </c>
      <c r="H180" s="116" t="s">
        <v>137</v>
      </c>
      <c r="I180" s="116" t="s">
        <v>134</v>
      </c>
      <c r="J180" s="116" t="s">
        <v>138</v>
      </c>
      <c r="K180" s="116" t="s">
        <v>139</v>
      </c>
      <c r="L180" s="116" t="s">
        <v>3136</v>
      </c>
      <c r="M180" s="116"/>
      <c r="N180" s="116"/>
      <c r="O180" s="116"/>
      <c r="P180" s="116"/>
      <c r="Q180" s="116"/>
      <c r="R180" s="116"/>
      <c r="S180" s="116"/>
      <c r="T180" s="116"/>
      <c r="U180" s="116"/>
      <c r="V180" s="116"/>
      <c r="W180" s="116"/>
      <c r="X180" s="116"/>
      <c r="Y180" s="116"/>
      <c r="Z180" s="116"/>
      <c r="AA180" s="116"/>
      <c r="AB180" s="116"/>
      <c r="AC180" s="116"/>
      <c r="AD180" s="116"/>
      <c r="AE180" s="116"/>
    </row>
    <row r="181" spans="1:31" x14ac:dyDescent="0.25">
      <c r="A181" t="s">
        <v>4558</v>
      </c>
      <c r="B181" s="116" t="s">
        <v>3135</v>
      </c>
      <c r="C181" s="116" t="s">
        <v>3212</v>
      </c>
      <c r="D181" s="116" t="s">
        <v>2677</v>
      </c>
      <c r="G181" s="116" t="s">
        <v>104</v>
      </c>
      <c r="H181" s="116" t="s">
        <v>3369</v>
      </c>
      <c r="I181" s="116" t="s">
        <v>134</v>
      </c>
      <c r="J181" s="116" t="s">
        <v>4452</v>
      </c>
      <c r="K181" s="116" t="s">
        <v>3516</v>
      </c>
      <c r="L181" s="116" t="s">
        <v>3136</v>
      </c>
      <c r="M181" s="116"/>
      <c r="N181" s="116"/>
      <c r="O181" s="116"/>
      <c r="P181" s="116"/>
      <c r="Q181" s="116"/>
      <c r="R181" s="116"/>
      <c r="S181" s="116"/>
      <c r="T181" s="116"/>
      <c r="U181" s="116"/>
      <c r="V181" s="116"/>
      <c r="W181" s="116"/>
      <c r="X181" s="116"/>
      <c r="Y181" s="116"/>
      <c r="Z181" s="116"/>
      <c r="AA181" s="116"/>
      <c r="AB181" s="116"/>
      <c r="AC181" s="116"/>
      <c r="AD181" s="116"/>
      <c r="AE181" s="116"/>
    </row>
    <row r="182" spans="1:31" x14ac:dyDescent="0.25">
      <c r="A182" t="s">
        <v>3628</v>
      </c>
      <c r="B182" s="116" t="s">
        <v>3135</v>
      </c>
      <c r="C182" s="116" t="s">
        <v>3212</v>
      </c>
      <c r="D182" s="116" t="s">
        <v>2677</v>
      </c>
      <c r="G182" s="116" t="s">
        <v>104</v>
      </c>
      <c r="H182" s="116" t="s">
        <v>3366</v>
      </c>
      <c r="I182" s="116" t="s">
        <v>134</v>
      </c>
      <c r="J182" s="116" t="s">
        <v>2678</v>
      </c>
      <c r="K182" s="116" t="s">
        <v>3516</v>
      </c>
      <c r="L182" s="116" t="s">
        <v>3136</v>
      </c>
      <c r="M182" s="116"/>
      <c r="N182" s="116"/>
      <c r="O182" s="116"/>
      <c r="P182" s="116"/>
      <c r="Q182" s="116"/>
      <c r="R182" s="116"/>
      <c r="S182" s="116"/>
      <c r="T182" s="116"/>
      <c r="U182" s="116"/>
      <c r="V182" s="116"/>
      <c r="W182" s="116"/>
      <c r="X182" s="116"/>
      <c r="Y182" s="116"/>
      <c r="Z182" s="116"/>
      <c r="AA182" s="116"/>
      <c r="AB182" s="116"/>
      <c r="AC182" s="116"/>
      <c r="AD182" s="116"/>
      <c r="AE182" s="116"/>
    </row>
    <row r="183" spans="1:31" x14ac:dyDescent="0.25">
      <c r="A183" t="s">
        <v>3629</v>
      </c>
      <c r="B183" s="116" t="s">
        <v>3135</v>
      </c>
      <c r="C183" s="116" t="s">
        <v>3212</v>
      </c>
      <c r="D183" s="116" t="s">
        <v>2677</v>
      </c>
      <c r="G183" s="116" t="s">
        <v>104</v>
      </c>
      <c r="H183" s="116" t="s">
        <v>3373</v>
      </c>
      <c r="I183" s="116" t="s">
        <v>134</v>
      </c>
      <c r="J183" s="116" t="s">
        <v>4483</v>
      </c>
      <c r="K183" s="116" t="s">
        <v>149</v>
      </c>
      <c r="L183" s="116" t="s">
        <v>3136</v>
      </c>
      <c r="M183" s="116"/>
      <c r="N183" s="116"/>
      <c r="O183" s="116"/>
      <c r="P183" s="116"/>
      <c r="Q183" s="116"/>
      <c r="R183" s="116"/>
      <c r="S183" s="116"/>
      <c r="T183" s="116"/>
      <c r="U183" s="116"/>
      <c r="V183" s="116"/>
      <c r="W183" s="116"/>
      <c r="X183" s="116"/>
      <c r="Y183" s="116"/>
      <c r="Z183" s="116"/>
      <c r="AA183" s="116"/>
      <c r="AB183" s="116"/>
      <c r="AC183" s="116"/>
      <c r="AD183" s="116"/>
      <c r="AE183" s="116"/>
    </row>
    <row r="184" spans="1:31" x14ac:dyDescent="0.25">
      <c r="A184" t="s">
        <v>3630</v>
      </c>
      <c r="B184" s="116" t="s">
        <v>3135</v>
      </c>
      <c r="C184" s="116" t="s">
        <v>3212</v>
      </c>
      <c r="D184" s="116" t="s">
        <v>2677</v>
      </c>
      <c r="G184" s="116" t="s">
        <v>104</v>
      </c>
      <c r="H184" s="116" t="s">
        <v>3384</v>
      </c>
      <c r="I184" s="116" t="s">
        <v>134</v>
      </c>
      <c r="J184" s="116" t="s">
        <v>4484</v>
      </c>
      <c r="K184" s="116" t="s">
        <v>149</v>
      </c>
      <c r="L184" s="116" t="s">
        <v>3136</v>
      </c>
      <c r="M184" s="116"/>
      <c r="N184" s="116"/>
      <c r="O184" s="116"/>
      <c r="P184" s="116"/>
      <c r="Q184" s="116"/>
      <c r="R184" s="116"/>
      <c r="S184" s="116"/>
      <c r="T184" s="116"/>
      <c r="U184" s="116"/>
      <c r="V184" s="116"/>
      <c r="W184" s="116"/>
      <c r="X184" s="116"/>
      <c r="Y184" s="116"/>
      <c r="Z184" s="116"/>
      <c r="AA184" s="116"/>
      <c r="AB184" s="116"/>
      <c r="AC184" s="116"/>
      <c r="AD184" s="116"/>
      <c r="AE184" s="116"/>
    </row>
    <row r="185" spans="1:31" x14ac:dyDescent="0.25">
      <c r="A185" t="s">
        <v>3137</v>
      </c>
      <c r="B185" s="116" t="s">
        <v>3135</v>
      </c>
      <c r="C185" s="116" t="s">
        <v>3212</v>
      </c>
      <c r="D185" s="116" t="s">
        <v>2677</v>
      </c>
      <c r="G185" s="116" t="s">
        <v>104</v>
      </c>
      <c r="H185" s="116" t="s">
        <v>137</v>
      </c>
      <c r="I185" s="116" t="s">
        <v>134</v>
      </c>
      <c r="J185" s="116" t="s">
        <v>138</v>
      </c>
      <c r="K185" s="116" t="s">
        <v>139</v>
      </c>
      <c r="L185" s="116" t="s">
        <v>3136</v>
      </c>
      <c r="M185" s="116"/>
      <c r="N185" s="116"/>
      <c r="O185" s="116"/>
      <c r="P185" s="116"/>
      <c r="Q185" s="116"/>
      <c r="R185" s="116"/>
      <c r="S185" s="116"/>
      <c r="T185" s="116"/>
      <c r="U185" s="116"/>
      <c r="V185" s="116"/>
      <c r="W185" s="116"/>
      <c r="X185" s="116"/>
      <c r="Y185" s="116"/>
      <c r="Z185" s="116"/>
      <c r="AA185" s="116"/>
      <c r="AB185" s="116"/>
      <c r="AC185" s="116"/>
      <c r="AD185" s="116"/>
      <c r="AE185" s="116"/>
    </row>
    <row r="186" spans="1:31" x14ac:dyDescent="0.25">
      <c r="A186" t="s">
        <v>4559</v>
      </c>
      <c r="B186" s="116" t="s">
        <v>3632</v>
      </c>
      <c r="C186" s="116" t="s">
        <v>3212</v>
      </c>
      <c r="D186" s="116" t="s">
        <v>2677</v>
      </c>
      <c r="G186" s="116" t="s">
        <v>104</v>
      </c>
      <c r="H186" s="116" t="s">
        <v>3369</v>
      </c>
      <c r="I186" s="116" t="s">
        <v>134</v>
      </c>
      <c r="J186" s="116" t="s">
        <v>4452</v>
      </c>
      <c r="K186" s="116" t="s">
        <v>3516</v>
      </c>
      <c r="L186" s="116" t="s">
        <v>3136</v>
      </c>
      <c r="M186" s="116"/>
      <c r="N186" s="116"/>
      <c r="O186" s="116"/>
      <c r="P186" s="116"/>
      <c r="Q186" s="116"/>
      <c r="R186" s="116"/>
      <c r="S186" s="116"/>
      <c r="T186" s="116"/>
      <c r="U186" s="116"/>
      <c r="V186" s="116"/>
      <c r="W186" s="116"/>
      <c r="X186" s="116"/>
      <c r="Y186" s="116"/>
      <c r="Z186" s="116"/>
      <c r="AA186" s="116"/>
      <c r="AB186" s="116"/>
      <c r="AC186" s="116"/>
      <c r="AD186" s="116"/>
      <c r="AE186" s="116"/>
    </row>
    <row r="187" spans="1:31" x14ac:dyDescent="0.25">
      <c r="A187" t="s">
        <v>3631</v>
      </c>
      <c r="B187" s="116" t="s">
        <v>3632</v>
      </c>
      <c r="C187" s="116" t="s">
        <v>3212</v>
      </c>
      <c r="D187" s="116" t="s">
        <v>2677</v>
      </c>
      <c r="G187" s="116" t="s">
        <v>104</v>
      </c>
      <c r="H187" s="116" t="s">
        <v>3366</v>
      </c>
      <c r="I187" s="116" t="s">
        <v>134</v>
      </c>
      <c r="J187" s="116" t="s">
        <v>2678</v>
      </c>
      <c r="K187" s="116" t="s">
        <v>3516</v>
      </c>
      <c r="L187" s="116" t="s">
        <v>3136</v>
      </c>
      <c r="M187" s="116"/>
      <c r="N187" s="116"/>
      <c r="O187" s="116"/>
      <c r="P187" s="116"/>
      <c r="Q187" s="116"/>
      <c r="R187" s="116"/>
      <c r="S187" s="116"/>
      <c r="T187" s="116"/>
      <c r="U187" s="116"/>
      <c r="V187" s="116"/>
      <c r="W187" s="116"/>
      <c r="X187" s="116"/>
      <c r="Y187" s="116"/>
      <c r="Z187" s="116"/>
      <c r="AA187" s="116"/>
      <c r="AB187" s="116"/>
      <c r="AC187" s="116"/>
      <c r="AD187" s="116"/>
      <c r="AE187" s="116"/>
    </row>
    <row r="188" spans="1:31" x14ac:dyDescent="0.25">
      <c r="A188" t="s">
        <v>3633</v>
      </c>
      <c r="B188" s="116" t="s">
        <v>3632</v>
      </c>
      <c r="C188" s="116" t="s">
        <v>3212</v>
      </c>
      <c r="D188" s="116" t="s">
        <v>2677</v>
      </c>
      <c r="G188" s="116" t="s">
        <v>104</v>
      </c>
      <c r="H188" s="116" t="s">
        <v>3373</v>
      </c>
      <c r="I188" s="116" t="s">
        <v>134</v>
      </c>
      <c r="J188" s="116" t="s">
        <v>4483</v>
      </c>
      <c r="K188" s="116" t="s">
        <v>149</v>
      </c>
      <c r="L188" s="116" t="s">
        <v>3136</v>
      </c>
      <c r="M188" s="116"/>
      <c r="N188" s="116"/>
      <c r="O188" s="116"/>
      <c r="P188" s="116"/>
      <c r="Q188" s="116"/>
      <c r="R188" s="116"/>
      <c r="S188" s="116"/>
      <c r="T188" s="116"/>
      <c r="U188" s="116"/>
      <c r="V188" s="116"/>
      <c r="W188" s="116"/>
      <c r="X188" s="116"/>
      <c r="Y188" s="116"/>
      <c r="Z188" s="116"/>
      <c r="AA188" s="116"/>
      <c r="AB188" s="116"/>
      <c r="AC188" s="116"/>
      <c r="AD188" s="116"/>
      <c r="AE188" s="116"/>
    </row>
    <row r="189" spans="1:31" x14ac:dyDescent="0.25">
      <c r="A189" t="s">
        <v>3634</v>
      </c>
      <c r="B189" s="116" t="s">
        <v>3632</v>
      </c>
      <c r="C189" s="116" t="s">
        <v>3212</v>
      </c>
      <c r="D189" s="116" t="s">
        <v>2677</v>
      </c>
      <c r="G189" s="116" t="s">
        <v>104</v>
      </c>
      <c r="H189" s="116" t="s">
        <v>3384</v>
      </c>
      <c r="I189" s="116" t="s">
        <v>134</v>
      </c>
      <c r="J189" s="116" t="s">
        <v>4484</v>
      </c>
      <c r="K189" s="116" t="s">
        <v>149</v>
      </c>
      <c r="L189" s="116" t="s">
        <v>3136</v>
      </c>
      <c r="M189" s="116"/>
      <c r="N189" s="116"/>
      <c r="O189" s="116"/>
      <c r="P189" s="116"/>
      <c r="Q189" s="116"/>
      <c r="R189" s="116"/>
      <c r="S189" s="116"/>
      <c r="T189" s="116"/>
      <c r="U189" s="116"/>
      <c r="V189" s="116"/>
      <c r="W189" s="116"/>
      <c r="X189" s="116"/>
      <c r="Y189" s="116"/>
      <c r="Z189" s="116"/>
      <c r="AA189" s="116"/>
      <c r="AB189" s="116"/>
      <c r="AC189" s="116"/>
      <c r="AD189" s="116"/>
      <c r="AE189" s="116"/>
    </row>
    <row r="190" spans="1:31" x14ac:dyDescent="0.25">
      <c r="A190" t="s">
        <v>3635</v>
      </c>
      <c r="B190" s="116" t="s">
        <v>3632</v>
      </c>
      <c r="C190" s="116" t="s">
        <v>3212</v>
      </c>
      <c r="D190" s="116" t="s">
        <v>2677</v>
      </c>
      <c r="G190" s="116" t="s">
        <v>104</v>
      </c>
      <c r="H190" s="116" t="s">
        <v>137</v>
      </c>
      <c r="I190" s="116" t="s">
        <v>134</v>
      </c>
      <c r="J190" s="116" t="s">
        <v>138</v>
      </c>
      <c r="K190" s="116" t="s">
        <v>139</v>
      </c>
      <c r="L190" s="116" t="s">
        <v>3136</v>
      </c>
      <c r="M190" s="116"/>
      <c r="N190" s="116"/>
      <c r="O190" s="116"/>
      <c r="P190" s="116"/>
      <c r="Q190" s="116"/>
      <c r="R190" s="116"/>
      <c r="S190" s="116"/>
      <c r="T190" s="116"/>
      <c r="U190" s="116"/>
      <c r="V190" s="116"/>
      <c r="W190" s="116"/>
      <c r="X190" s="116"/>
      <c r="Y190" s="116"/>
      <c r="Z190" s="116"/>
      <c r="AA190" s="116"/>
      <c r="AB190" s="116"/>
      <c r="AC190" s="116"/>
      <c r="AD190" s="116"/>
      <c r="AE190" s="116"/>
    </row>
    <row r="191" spans="1:31" x14ac:dyDescent="0.25">
      <c r="A191" t="s">
        <v>4560</v>
      </c>
      <c r="B191" s="116" t="s">
        <v>3637</v>
      </c>
      <c r="C191" s="116" t="s">
        <v>3212</v>
      </c>
      <c r="D191" s="116" t="s">
        <v>2677</v>
      </c>
      <c r="G191" s="116" t="s">
        <v>104</v>
      </c>
      <c r="H191" s="116" t="s">
        <v>3369</v>
      </c>
      <c r="I191" s="116" t="s">
        <v>134</v>
      </c>
      <c r="J191" s="116" t="s">
        <v>4452</v>
      </c>
      <c r="K191" s="116" t="s">
        <v>3516</v>
      </c>
      <c r="L191" s="116" t="s">
        <v>3136</v>
      </c>
      <c r="M191" s="116"/>
      <c r="N191" s="116"/>
      <c r="O191" s="116"/>
      <c r="P191" s="116"/>
      <c r="Q191" s="116"/>
      <c r="R191" s="116"/>
      <c r="S191" s="116"/>
      <c r="T191" s="116"/>
      <c r="U191" s="116"/>
      <c r="V191" s="116"/>
      <c r="W191" s="116"/>
      <c r="X191" s="116"/>
      <c r="Y191" s="116"/>
      <c r="Z191" s="116"/>
      <c r="AA191" s="116"/>
      <c r="AB191" s="116"/>
      <c r="AC191" s="116"/>
      <c r="AD191" s="116"/>
      <c r="AE191" s="116"/>
    </row>
    <row r="192" spans="1:31" x14ac:dyDescent="0.25">
      <c r="A192" t="s">
        <v>3636</v>
      </c>
      <c r="B192" s="116" t="s">
        <v>3637</v>
      </c>
      <c r="C192" s="116" t="s">
        <v>3212</v>
      </c>
      <c r="D192" s="116" t="s">
        <v>2677</v>
      </c>
      <c r="G192" s="116" t="s">
        <v>104</v>
      </c>
      <c r="H192" s="116" t="s">
        <v>3366</v>
      </c>
      <c r="I192" s="116" t="s">
        <v>134</v>
      </c>
      <c r="J192" s="116" t="s">
        <v>2678</v>
      </c>
      <c r="K192" s="116" t="s">
        <v>3516</v>
      </c>
      <c r="L192" s="116" t="s">
        <v>3136</v>
      </c>
      <c r="M192" s="116"/>
      <c r="N192" s="116"/>
      <c r="O192" s="116"/>
      <c r="P192" s="116"/>
      <c r="Q192" s="116"/>
      <c r="R192" s="116"/>
      <c r="S192" s="116"/>
      <c r="T192" s="116"/>
      <c r="U192" s="116"/>
      <c r="V192" s="116"/>
      <c r="W192" s="116"/>
      <c r="X192" s="116"/>
      <c r="Y192" s="116"/>
      <c r="Z192" s="116"/>
      <c r="AA192" s="116"/>
      <c r="AB192" s="116"/>
      <c r="AC192" s="116"/>
      <c r="AD192" s="116"/>
      <c r="AE192" s="116"/>
    </row>
    <row r="193" spans="1:31" x14ac:dyDescent="0.25">
      <c r="A193" t="s">
        <v>3638</v>
      </c>
      <c r="B193" s="116" t="s">
        <v>3637</v>
      </c>
      <c r="C193" s="116" t="s">
        <v>3212</v>
      </c>
      <c r="D193" s="116" t="s">
        <v>2677</v>
      </c>
      <c r="G193" s="116" t="s">
        <v>104</v>
      </c>
      <c r="H193" s="116" t="s">
        <v>3373</v>
      </c>
      <c r="I193" s="116" t="s">
        <v>134</v>
      </c>
      <c r="J193" s="116" t="s">
        <v>4483</v>
      </c>
      <c r="K193" s="116" t="s">
        <v>149</v>
      </c>
      <c r="L193" s="116" t="s">
        <v>3136</v>
      </c>
      <c r="M193" s="116"/>
      <c r="N193" s="116"/>
      <c r="O193" s="116"/>
      <c r="P193" s="116"/>
      <c r="Q193" s="116"/>
      <c r="R193" s="116"/>
      <c r="S193" s="116"/>
      <c r="T193" s="116"/>
      <c r="U193" s="116"/>
      <c r="V193" s="116"/>
      <c r="W193" s="116"/>
      <c r="X193" s="116"/>
      <c r="Y193" s="116"/>
      <c r="Z193" s="116"/>
      <c r="AA193" s="116"/>
      <c r="AB193" s="116"/>
      <c r="AC193" s="116"/>
      <c r="AD193" s="116"/>
      <c r="AE193" s="116"/>
    </row>
    <row r="194" spans="1:31" x14ac:dyDescent="0.25">
      <c r="A194" t="s">
        <v>3639</v>
      </c>
      <c r="B194" s="116" t="s">
        <v>3637</v>
      </c>
      <c r="C194" s="116" t="s">
        <v>3212</v>
      </c>
      <c r="D194" s="116" t="s">
        <v>2677</v>
      </c>
      <c r="G194" s="116" t="s">
        <v>104</v>
      </c>
      <c r="H194" s="116" t="s">
        <v>3384</v>
      </c>
      <c r="I194" s="116" t="s">
        <v>134</v>
      </c>
      <c r="J194" s="116" t="s">
        <v>4484</v>
      </c>
      <c r="K194" s="116" t="s">
        <v>149</v>
      </c>
      <c r="L194" s="116" t="s">
        <v>3136</v>
      </c>
      <c r="M194" s="116"/>
      <c r="N194" s="116"/>
      <c r="O194" s="116"/>
      <c r="P194" s="116"/>
      <c r="Q194" s="116"/>
      <c r="R194" s="116"/>
      <c r="S194" s="116"/>
      <c r="T194" s="116"/>
      <c r="U194" s="116"/>
      <c r="V194" s="116"/>
      <c r="W194" s="116"/>
      <c r="X194" s="116"/>
      <c r="Y194" s="116"/>
      <c r="Z194" s="116"/>
      <c r="AA194" s="116"/>
      <c r="AB194" s="116"/>
      <c r="AC194" s="116"/>
      <c r="AD194" s="116"/>
      <c r="AE194" s="116"/>
    </row>
    <row r="195" spans="1:31" x14ac:dyDescent="0.25">
      <c r="A195" t="s">
        <v>3640</v>
      </c>
      <c r="B195" s="116" t="s">
        <v>3637</v>
      </c>
      <c r="C195" s="116" t="s">
        <v>3212</v>
      </c>
      <c r="D195" s="116" t="s">
        <v>2677</v>
      </c>
      <c r="G195" s="116" t="s">
        <v>104</v>
      </c>
      <c r="H195" s="116" t="s">
        <v>137</v>
      </c>
      <c r="I195" s="116" t="s">
        <v>134</v>
      </c>
      <c r="J195" s="116" t="s">
        <v>138</v>
      </c>
      <c r="K195" s="116" t="s">
        <v>139</v>
      </c>
      <c r="L195" s="116" t="s">
        <v>3136</v>
      </c>
      <c r="M195" s="116"/>
      <c r="N195" s="116"/>
      <c r="O195" s="116"/>
      <c r="P195" s="116"/>
      <c r="Q195" s="116"/>
      <c r="R195" s="116"/>
      <c r="S195" s="116"/>
      <c r="T195" s="116"/>
      <c r="U195" s="116"/>
      <c r="V195" s="116"/>
      <c r="W195" s="116"/>
      <c r="X195" s="116"/>
      <c r="Y195" s="116"/>
      <c r="Z195" s="116"/>
      <c r="AA195" s="116"/>
      <c r="AB195" s="116"/>
      <c r="AC195" s="116"/>
      <c r="AD195" s="116"/>
      <c r="AE195" s="116"/>
    </row>
    <row r="196" spans="1:31" x14ac:dyDescent="0.25">
      <c r="A196" t="s">
        <v>4561</v>
      </c>
      <c r="B196" s="116" t="s">
        <v>3138</v>
      </c>
      <c r="C196" s="116" t="s">
        <v>3212</v>
      </c>
      <c r="D196" s="116" t="s">
        <v>2677</v>
      </c>
      <c r="G196" s="116" t="s">
        <v>104</v>
      </c>
      <c r="H196" s="116" t="s">
        <v>3369</v>
      </c>
      <c r="I196" s="116" t="s">
        <v>134</v>
      </c>
      <c r="J196" s="116" t="s">
        <v>4452</v>
      </c>
      <c r="K196" s="116" t="s">
        <v>3516</v>
      </c>
      <c r="L196" s="116" t="s">
        <v>3136</v>
      </c>
      <c r="M196" s="116"/>
      <c r="N196" s="116"/>
      <c r="O196" s="116"/>
      <c r="P196" s="116"/>
      <c r="Q196" s="116"/>
      <c r="R196" s="116"/>
      <c r="S196" s="116"/>
      <c r="T196" s="116"/>
      <c r="U196" s="116"/>
      <c r="V196" s="116"/>
      <c r="W196" s="116"/>
      <c r="X196" s="116"/>
      <c r="Y196" s="116"/>
      <c r="Z196" s="116"/>
      <c r="AA196" s="116"/>
      <c r="AB196" s="116"/>
      <c r="AC196" s="116"/>
      <c r="AD196" s="116"/>
      <c r="AE196" s="116"/>
    </row>
    <row r="197" spans="1:31" x14ac:dyDescent="0.25">
      <c r="A197" t="s">
        <v>3641</v>
      </c>
      <c r="B197" s="116" t="s">
        <v>3138</v>
      </c>
      <c r="C197" s="116" t="s">
        <v>3212</v>
      </c>
      <c r="D197" s="116" t="s">
        <v>2677</v>
      </c>
      <c r="G197" s="116" t="s">
        <v>104</v>
      </c>
      <c r="H197" s="116" t="s">
        <v>3366</v>
      </c>
      <c r="I197" s="116" t="s">
        <v>134</v>
      </c>
      <c r="J197" s="116" t="s">
        <v>2678</v>
      </c>
      <c r="K197" s="116" t="s">
        <v>3516</v>
      </c>
      <c r="L197" s="116" t="s">
        <v>3136</v>
      </c>
      <c r="M197" s="116"/>
      <c r="N197" s="116"/>
      <c r="O197" s="116"/>
      <c r="P197" s="116"/>
      <c r="Q197" s="116"/>
      <c r="R197" s="116"/>
      <c r="S197" s="116"/>
      <c r="T197" s="116"/>
      <c r="U197" s="116"/>
      <c r="V197" s="116"/>
      <c r="W197" s="116"/>
      <c r="X197" s="116"/>
      <c r="Y197" s="116"/>
      <c r="Z197" s="116"/>
      <c r="AA197" s="116"/>
      <c r="AB197" s="116"/>
      <c r="AC197" s="116"/>
      <c r="AD197" s="116"/>
      <c r="AE197" s="116"/>
    </row>
    <row r="198" spans="1:31" x14ac:dyDescent="0.25">
      <c r="A198" t="s">
        <v>3642</v>
      </c>
      <c r="B198" s="116" t="s">
        <v>3138</v>
      </c>
      <c r="C198" s="116" t="s">
        <v>3212</v>
      </c>
      <c r="D198" s="116" t="s">
        <v>2677</v>
      </c>
      <c r="G198" s="116" t="s">
        <v>104</v>
      </c>
      <c r="H198" s="116" t="s">
        <v>3373</v>
      </c>
      <c r="I198" s="116" t="s">
        <v>134</v>
      </c>
      <c r="J198" s="116" t="s">
        <v>4483</v>
      </c>
      <c r="K198" s="116" t="s">
        <v>149</v>
      </c>
      <c r="L198" s="116" t="s">
        <v>3136</v>
      </c>
      <c r="M198" s="116"/>
      <c r="N198" s="116"/>
      <c r="O198" s="116"/>
      <c r="P198" s="116"/>
      <c r="Q198" s="116"/>
      <c r="R198" s="116"/>
      <c r="S198" s="116"/>
      <c r="T198" s="116"/>
      <c r="U198" s="116"/>
      <c r="V198" s="116"/>
      <c r="W198" s="116"/>
      <c r="X198" s="116"/>
      <c r="Y198" s="116"/>
      <c r="Z198" s="116"/>
      <c r="AA198" s="116"/>
      <c r="AB198" s="116"/>
      <c r="AC198" s="116"/>
      <c r="AD198" s="116"/>
      <c r="AE198" s="116"/>
    </row>
    <row r="199" spans="1:31" x14ac:dyDescent="0.25">
      <c r="A199" t="s">
        <v>3643</v>
      </c>
      <c r="B199" s="116" t="s">
        <v>3138</v>
      </c>
      <c r="C199" s="116" t="s">
        <v>3212</v>
      </c>
      <c r="D199" s="116" t="s">
        <v>2677</v>
      </c>
      <c r="G199" s="116" t="s">
        <v>104</v>
      </c>
      <c r="H199" s="116" t="s">
        <v>3384</v>
      </c>
      <c r="I199" s="116" t="s">
        <v>134</v>
      </c>
      <c r="J199" s="116" t="s">
        <v>4484</v>
      </c>
      <c r="K199" s="116" t="s">
        <v>149</v>
      </c>
      <c r="L199" s="116" t="s">
        <v>3136</v>
      </c>
      <c r="M199" s="116"/>
      <c r="N199" s="116"/>
      <c r="O199" s="116"/>
      <c r="P199" s="116"/>
      <c r="Q199" s="116"/>
      <c r="R199" s="116"/>
      <c r="S199" s="116"/>
      <c r="T199" s="116"/>
      <c r="U199" s="116"/>
      <c r="V199" s="116"/>
      <c r="W199" s="116"/>
      <c r="X199" s="116"/>
      <c r="Y199" s="116"/>
      <c r="Z199" s="116"/>
      <c r="AA199" s="116"/>
      <c r="AB199" s="116"/>
      <c r="AC199" s="116"/>
      <c r="AD199" s="116"/>
      <c r="AE199" s="116"/>
    </row>
    <row r="200" spans="1:31" x14ac:dyDescent="0.25">
      <c r="A200" t="s">
        <v>3139</v>
      </c>
      <c r="B200" s="116" t="s">
        <v>3138</v>
      </c>
      <c r="C200" s="116" t="s">
        <v>3212</v>
      </c>
      <c r="D200" s="116" t="s">
        <v>2677</v>
      </c>
      <c r="G200" s="116" t="s">
        <v>104</v>
      </c>
      <c r="H200" s="116" t="s">
        <v>137</v>
      </c>
      <c r="I200" s="116" t="s">
        <v>134</v>
      </c>
      <c r="J200" s="116" t="s">
        <v>138</v>
      </c>
      <c r="K200" s="116" t="s">
        <v>139</v>
      </c>
      <c r="L200" s="116" t="s">
        <v>3136</v>
      </c>
      <c r="M200" s="116"/>
      <c r="N200" s="116"/>
      <c r="O200" s="116"/>
      <c r="P200" s="116"/>
      <c r="Q200" s="116"/>
      <c r="R200" s="116"/>
      <c r="S200" s="116"/>
      <c r="T200" s="116"/>
      <c r="U200" s="116"/>
      <c r="V200" s="116"/>
      <c r="W200" s="116"/>
      <c r="X200" s="116"/>
      <c r="Y200" s="116"/>
      <c r="Z200" s="116"/>
      <c r="AA200" s="116"/>
      <c r="AB200" s="116"/>
      <c r="AC200" s="116"/>
      <c r="AD200" s="116"/>
      <c r="AE200" s="116"/>
    </row>
    <row r="201" spans="1:31" x14ac:dyDescent="0.25">
      <c r="A201" t="s">
        <v>4562</v>
      </c>
      <c r="B201" s="116" t="s">
        <v>3645</v>
      </c>
      <c r="C201" s="116" t="s">
        <v>3212</v>
      </c>
      <c r="D201" s="116" t="s">
        <v>2677</v>
      </c>
      <c r="G201" s="116" t="s">
        <v>104</v>
      </c>
      <c r="H201" s="116" t="s">
        <v>3369</v>
      </c>
      <c r="I201" s="116" t="s">
        <v>134</v>
      </c>
      <c r="J201" s="116" t="s">
        <v>4452</v>
      </c>
      <c r="K201" s="116" t="s">
        <v>3516</v>
      </c>
      <c r="L201" s="116" t="s">
        <v>3136</v>
      </c>
      <c r="M201" s="116"/>
      <c r="N201" s="116"/>
      <c r="O201" s="116"/>
      <c r="P201" s="116"/>
      <c r="Q201" s="116"/>
      <c r="R201" s="116"/>
      <c r="S201" s="116"/>
      <c r="T201" s="116"/>
      <c r="U201" s="116"/>
      <c r="V201" s="116"/>
      <c r="W201" s="116"/>
      <c r="X201" s="116"/>
      <c r="Y201" s="116"/>
      <c r="Z201" s="116"/>
      <c r="AA201" s="116"/>
      <c r="AB201" s="116"/>
      <c r="AC201" s="116"/>
      <c r="AD201" s="116"/>
      <c r="AE201" s="116"/>
    </row>
    <row r="202" spans="1:31" x14ac:dyDescent="0.25">
      <c r="A202" t="s">
        <v>3644</v>
      </c>
      <c r="B202" s="116" t="s">
        <v>3645</v>
      </c>
      <c r="C202" s="116" t="s">
        <v>3212</v>
      </c>
      <c r="D202" s="116" t="s">
        <v>2677</v>
      </c>
      <c r="G202" s="116" t="s">
        <v>104</v>
      </c>
      <c r="H202" s="116" t="s">
        <v>3366</v>
      </c>
      <c r="I202" s="116" t="s">
        <v>134</v>
      </c>
      <c r="J202" s="116" t="s">
        <v>2678</v>
      </c>
      <c r="K202" s="116" t="s">
        <v>3516</v>
      </c>
      <c r="L202" s="116" t="s">
        <v>3136</v>
      </c>
      <c r="M202" s="116"/>
      <c r="N202" s="116"/>
      <c r="O202" s="116"/>
      <c r="P202" s="116"/>
      <c r="Q202" s="116"/>
      <c r="R202" s="116"/>
      <c r="S202" s="116"/>
      <c r="T202" s="116"/>
      <c r="U202" s="116"/>
      <c r="V202" s="116"/>
      <c r="W202" s="116"/>
      <c r="X202" s="116"/>
      <c r="Y202" s="116"/>
      <c r="Z202" s="116"/>
      <c r="AA202" s="116"/>
      <c r="AB202" s="116"/>
      <c r="AC202" s="116"/>
      <c r="AD202" s="116"/>
      <c r="AE202" s="116"/>
    </row>
    <row r="203" spans="1:31" x14ac:dyDescent="0.25">
      <c r="A203" t="s">
        <v>3646</v>
      </c>
      <c r="B203" s="116" t="s">
        <v>3645</v>
      </c>
      <c r="C203" s="116" t="s">
        <v>3212</v>
      </c>
      <c r="D203" s="116" t="s">
        <v>2677</v>
      </c>
      <c r="G203" s="116" t="s">
        <v>104</v>
      </c>
      <c r="H203" s="116" t="s">
        <v>3373</v>
      </c>
      <c r="I203" s="116" t="s">
        <v>134</v>
      </c>
      <c r="J203" s="116" t="s">
        <v>4483</v>
      </c>
      <c r="K203" s="116" t="s">
        <v>149</v>
      </c>
      <c r="L203" s="116" t="s">
        <v>3136</v>
      </c>
      <c r="M203" s="116"/>
      <c r="N203" s="116"/>
      <c r="O203" s="116"/>
      <c r="P203" s="116"/>
      <c r="Q203" s="116"/>
      <c r="R203" s="116"/>
      <c r="S203" s="116"/>
      <c r="T203" s="116"/>
      <c r="U203" s="116"/>
      <c r="V203" s="116"/>
      <c r="W203" s="116"/>
      <c r="X203" s="116"/>
      <c r="Y203" s="116"/>
      <c r="Z203" s="116"/>
      <c r="AA203" s="116"/>
      <c r="AB203" s="116"/>
      <c r="AC203" s="116"/>
      <c r="AD203" s="116"/>
      <c r="AE203" s="116"/>
    </row>
    <row r="204" spans="1:31" x14ac:dyDescent="0.25">
      <c r="A204" t="s">
        <v>3647</v>
      </c>
      <c r="B204" s="116" t="s">
        <v>3645</v>
      </c>
      <c r="C204" s="116" t="s">
        <v>3212</v>
      </c>
      <c r="D204" s="116" t="s">
        <v>2677</v>
      </c>
      <c r="G204" s="116" t="s">
        <v>104</v>
      </c>
      <c r="H204" s="116" t="s">
        <v>3384</v>
      </c>
      <c r="I204" s="116" t="s">
        <v>134</v>
      </c>
      <c r="J204" s="116" t="s">
        <v>4484</v>
      </c>
      <c r="K204" s="116" t="s">
        <v>149</v>
      </c>
      <c r="L204" s="116" t="s">
        <v>3136</v>
      </c>
      <c r="M204" s="116"/>
      <c r="N204" s="116"/>
      <c r="O204" s="116"/>
      <c r="P204" s="116"/>
      <c r="Q204" s="116"/>
      <c r="R204" s="116"/>
      <c r="S204" s="116"/>
      <c r="T204" s="116"/>
      <c r="U204" s="116"/>
      <c r="V204" s="116"/>
      <c r="W204" s="116"/>
      <c r="X204" s="116"/>
      <c r="Y204" s="116"/>
      <c r="Z204" s="116"/>
      <c r="AA204" s="116"/>
      <c r="AB204" s="116"/>
      <c r="AC204" s="116"/>
      <c r="AD204" s="116"/>
      <c r="AE204" s="116"/>
    </row>
    <row r="205" spans="1:31" x14ac:dyDescent="0.25">
      <c r="A205" t="s">
        <v>3648</v>
      </c>
      <c r="B205" s="116" t="s">
        <v>3645</v>
      </c>
      <c r="C205" s="116" t="s">
        <v>3212</v>
      </c>
      <c r="D205" s="116" t="s">
        <v>2677</v>
      </c>
      <c r="G205" s="116" t="s">
        <v>104</v>
      </c>
      <c r="H205" s="116" t="s">
        <v>137</v>
      </c>
      <c r="I205" s="116" t="s">
        <v>134</v>
      </c>
      <c r="J205" s="116" t="s">
        <v>138</v>
      </c>
      <c r="K205" s="116" t="s">
        <v>139</v>
      </c>
      <c r="L205" s="116" t="s">
        <v>3136</v>
      </c>
      <c r="M205" s="116"/>
      <c r="N205" s="116"/>
      <c r="O205" s="116"/>
      <c r="P205" s="116"/>
      <c r="Q205" s="116"/>
      <c r="R205" s="116"/>
      <c r="S205" s="116"/>
      <c r="T205" s="116"/>
      <c r="U205" s="116"/>
      <c r="V205" s="116"/>
      <c r="W205" s="116"/>
      <c r="X205" s="116"/>
      <c r="Y205" s="116"/>
      <c r="Z205" s="116"/>
      <c r="AA205" s="116"/>
      <c r="AB205" s="116"/>
      <c r="AC205" s="116"/>
      <c r="AD205" s="116"/>
      <c r="AE205" s="116"/>
    </row>
    <row r="206" spans="1:31" x14ac:dyDescent="0.25">
      <c r="A206" t="s">
        <v>4563</v>
      </c>
      <c r="B206" s="116" t="s">
        <v>3140</v>
      </c>
      <c r="C206" s="116" t="s">
        <v>3212</v>
      </c>
      <c r="D206" s="116" t="s">
        <v>2677</v>
      </c>
      <c r="G206" s="116" t="s">
        <v>104</v>
      </c>
      <c r="H206" s="116" t="s">
        <v>3369</v>
      </c>
      <c r="I206" s="116" t="s">
        <v>134</v>
      </c>
      <c r="J206" s="116" t="s">
        <v>4452</v>
      </c>
      <c r="K206" s="116" t="s">
        <v>3516</v>
      </c>
      <c r="L206" s="116" t="s">
        <v>3136</v>
      </c>
      <c r="M206" s="116"/>
      <c r="N206" s="116"/>
      <c r="O206" s="116"/>
      <c r="P206" s="116"/>
      <c r="Q206" s="116"/>
      <c r="R206" s="116"/>
      <c r="S206" s="116"/>
      <c r="T206" s="116"/>
      <c r="U206" s="116"/>
      <c r="V206" s="116"/>
      <c r="W206" s="116"/>
      <c r="X206" s="116"/>
      <c r="Y206" s="116"/>
      <c r="Z206" s="116"/>
      <c r="AA206" s="116"/>
      <c r="AB206" s="116"/>
      <c r="AC206" s="116"/>
      <c r="AD206" s="116"/>
      <c r="AE206" s="116"/>
    </row>
    <row r="207" spans="1:31" x14ac:dyDescent="0.25">
      <c r="A207" t="s">
        <v>3649</v>
      </c>
      <c r="B207" s="116" t="s">
        <v>3140</v>
      </c>
      <c r="C207" s="116" t="s">
        <v>3212</v>
      </c>
      <c r="D207" s="116" t="s">
        <v>2677</v>
      </c>
      <c r="G207" s="116" t="s">
        <v>104</v>
      </c>
      <c r="H207" s="116" t="s">
        <v>3366</v>
      </c>
      <c r="I207" s="116" t="s">
        <v>134</v>
      </c>
      <c r="J207" s="116" t="s">
        <v>2678</v>
      </c>
      <c r="K207" s="116" t="s">
        <v>3516</v>
      </c>
      <c r="L207" s="116" t="s">
        <v>3136</v>
      </c>
      <c r="M207" s="116"/>
      <c r="N207" s="116"/>
      <c r="O207" s="116"/>
      <c r="P207" s="116"/>
      <c r="Q207" s="116"/>
      <c r="R207" s="116"/>
      <c r="S207" s="116"/>
      <c r="T207" s="116"/>
      <c r="U207" s="116"/>
      <c r="V207" s="116"/>
      <c r="W207" s="116"/>
      <c r="X207" s="116"/>
      <c r="Y207" s="116"/>
      <c r="Z207" s="116"/>
      <c r="AA207" s="116"/>
      <c r="AB207" s="116"/>
      <c r="AC207" s="116"/>
      <c r="AD207" s="116"/>
      <c r="AE207" s="116"/>
    </row>
    <row r="208" spans="1:31" x14ac:dyDescent="0.25">
      <c r="A208" t="s">
        <v>3650</v>
      </c>
      <c r="B208" s="116" t="s">
        <v>3140</v>
      </c>
      <c r="C208" s="116" t="s">
        <v>3212</v>
      </c>
      <c r="D208" s="116" t="s">
        <v>2677</v>
      </c>
      <c r="G208" s="116" t="s">
        <v>104</v>
      </c>
      <c r="H208" s="116" t="s">
        <v>3373</v>
      </c>
      <c r="I208" s="116" t="s">
        <v>134</v>
      </c>
      <c r="J208" s="116" t="s">
        <v>4483</v>
      </c>
      <c r="K208" s="116" t="s">
        <v>149</v>
      </c>
      <c r="L208" s="116" t="s">
        <v>3136</v>
      </c>
      <c r="M208" s="116"/>
      <c r="N208" s="116"/>
      <c r="O208" s="116"/>
      <c r="P208" s="116"/>
      <c r="Q208" s="116"/>
      <c r="R208" s="116"/>
      <c r="S208" s="116"/>
      <c r="T208" s="116"/>
      <c r="U208" s="116"/>
      <c r="V208" s="116"/>
      <c r="W208" s="116"/>
      <c r="X208" s="116"/>
      <c r="Y208" s="116"/>
      <c r="Z208" s="116"/>
      <c r="AA208" s="116"/>
      <c r="AB208" s="116"/>
      <c r="AC208" s="116"/>
      <c r="AD208" s="116"/>
      <c r="AE208" s="116"/>
    </row>
    <row r="209" spans="1:31" x14ac:dyDescent="0.25">
      <c r="A209" t="s">
        <v>3651</v>
      </c>
      <c r="B209" s="116" t="s">
        <v>3140</v>
      </c>
      <c r="C209" s="116" t="s">
        <v>3212</v>
      </c>
      <c r="D209" s="116" t="s">
        <v>2677</v>
      </c>
      <c r="G209" s="116" t="s">
        <v>104</v>
      </c>
      <c r="H209" s="116" t="s">
        <v>3384</v>
      </c>
      <c r="I209" s="116" t="s">
        <v>134</v>
      </c>
      <c r="J209" s="116" t="s">
        <v>4484</v>
      </c>
      <c r="K209" s="116" t="s">
        <v>149</v>
      </c>
      <c r="L209" s="116" t="s">
        <v>3136</v>
      </c>
      <c r="M209" s="116"/>
      <c r="N209" s="116"/>
      <c r="O209" s="116"/>
      <c r="P209" s="116"/>
      <c r="Q209" s="116"/>
      <c r="R209" s="116"/>
      <c r="S209" s="116"/>
      <c r="T209" s="116"/>
      <c r="U209" s="116"/>
      <c r="V209" s="116"/>
      <c r="W209" s="116"/>
      <c r="X209" s="116"/>
      <c r="Y209" s="116"/>
      <c r="Z209" s="116"/>
      <c r="AA209" s="116"/>
      <c r="AB209" s="116"/>
      <c r="AC209" s="116"/>
      <c r="AD209" s="116"/>
      <c r="AE209" s="116"/>
    </row>
    <row r="210" spans="1:31" x14ac:dyDescent="0.25">
      <c r="A210" t="s">
        <v>3141</v>
      </c>
      <c r="B210" s="116" t="s">
        <v>3140</v>
      </c>
      <c r="C210" s="116" t="s">
        <v>3212</v>
      </c>
      <c r="D210" s="116" t="s">
        <v>2677</v>
      </c>
      <c r="G210" s="116" t="s">
        <v>104</v>
      </c>
      <c r="H210" s="116" t="s">
        <v>137</v>
      </c>
      <c r="I210" s="116" t="s">
        <v>134</v>
      </c>
      <c r="J210" s="116" t="s">
        <v>138</v>
      </c>
      <c r="K210" s="116" t="s">
        <v>139</v>
      </c>
      <c r="L210" s="116" t="s">
        <v>3136</v>
      </c>
      <c r="M210" s="116"/>
      <c r="N210" s="116"/>
      <c r="O210" s="116"/>
      <c r="P210" s="116"/>
      <c r="Q210" s="116"/>
      <c r="R210" s="116"/>
      <c r="S210" s="116"/>
      <c r="T210" s="116"/>
      <c r="U210" s="116"/>
      <c r="V210" s="116"/>
      <c r="W210" s="116"/>
      <c r="X210" s="116"/>
      <c r="Y210" s="116"/>
      <c r="Z210" s="116"/>
      <c r="AA210" s="116"/>
      <c r="AB210" s="116"/>
      <c r="AC210" s="116"/>
      <c r="AD210" s="116"/>
      <c r="AE210" s="116"/>
    </row>
    <row r="211" spans="1:31" x14ac:dyDescent="0.25">
      <c r="A211" t="s">
        <v>4564</v>
      </c>
      <c r="B211" s="116" t="s">
        <v>3653</v>
      </c>
      <c r="C211" s="116" t="s">
        <v>3212</v>
      </c>
      <c r="D211" s="116" t="s">
        <v>2677</v>
      </c>
      <c r="G211" s="116" t="s">
        <v>104</v>
      </c>
      <c r="H211" s="116" t="s">
        <v>3369</v>
      </c>
      <c r="I211" s="116" t="s">
        <v>134</v>
      </c>
      <c r="J211" s="116" t="s">
        <v>4452</v>
      </c>
      <c r="K211" s="116" t="s">
        <v>3516</v>
      </c>
      <c r="L211" s="116" t="s">
        <v>3136</v>
      </c>
      <c r="M211" s="116"/>
      <c r="N211" s="116"/>
      <c r="O211" s="116"/>
      <c r="P211" s="116"/>
      <c r="Q211" s="116"/>
      <c r="R211" s="116"/>
      <c r="S211" s="116"/>
      <c r="T211" s="116"/>
      <c r="U211" s="116"/>
      <c r="V211" s="116"/>
      <c r="W211" s="116"/>
      <c r="X211" s="116"/>
      <c r="Y211" s="116"/>
      <c r="Z211" s="116"/>
      <c r="AA211" s="116"/>
      <c r="AB211" s="116"/>
      <c r="AC211" s="116"/>
      <c r="AD211" s="116"/>
      <c r="AE211" s="116"/>
    </row>
    <row r="212" spans="1:31" x14ac:dyDescent="0.25">
      <c r="A212" t="s">
        <v>3652</v>
      </c>
      <c r="B212" s="116" t="s">
        <v>3653</v>
      </c>
      <c r="C212" s="116" t="s">
        <v>3212</v>
      </c>
      <c r="D212" s="116" t="s">
        <v>2677</v>
      </c>
      <c r="G212" s="116" t="s">
        <v>104</v>
      </c>
      <c r="H212" s="116" t="s">
        <v>3366</v>
      </c>
      <c r="I212" s="116" t="s">
        <v>134</v>
      </c>
      <c r="J212" s="116" t="s">
        <v>2678</v>
      </c>
      <c r="K212" s="116" t="s">
        <v>3516</v>
      </c>
      <c r="L212" s="116" t="s">
        <v>3136</v>
      </c>
      <c r="M212" s="116"/>
      <c r="N212" s="116"/>
      <c r="O212" s="116"/>
      <c r="P212" s="116"/>
      <c r="Q212" s="116"/>
      <c r="R212" s="116"/>
      <c r="S212" s="116"/>
      <c r="T212" s="116"/>
      <c r="U212" s="116"/>
      <c r="V212" s="116"/>
      <c r="W212" s="116"/>
      <c r="X212" s="116"/>
      <c r="Y212" s="116"/>
      <c r="Z212" s="116"/>
      <c r="AA212" s="116"/>
      <c r="AB212" s="116"/>
      <c r="AC212" s="116"/>
      <c r="AD212" s="116"/>
      <c r="AE212" s="116"/>
    </row>
    <row r="213" spans="1:31" x14ac:dyDescent="0.25">
      <c r="A213" t="s">
        <v>3654</v>
      </c>
      <c r="B213" s="116" t="s">
        <v>3653</v>
      </c>
      <c r="C213" s="116" t="s">
        <v>3212</v>
      </c>
      <c r="D213" s="116" t="s">
        <v>2677</v>
      </c>
      <c r="G213" s="116" t="s">
        <v>104</v>
      </c>
      <c r="H213" s="116" t="s">
        <v>3373</v>
      </c>
      <c r="I213" s="116" t="s">
        <v>134</v>
      </c>
      <c r="J213" s="116" t="s">
        <v>4483</v>
      </c>
      <c r="K213" s="116" t="s">
        <v>149</v>
      </c>
      <c r="L213" s="116" t="s">
        <v>3136</v>
      </c>
      <c r="M213" s="116"/>
      <c r="N213" s="116"/>
      <c r="O213" s="116"/>
      <c r="P213" s="116"/>
      <c r="Q213" s="116"/>
      <c r="R213" s="116"/>
      <c r="S213" s="116"/>
      <c r="T213" s="116"/>
      <c r="U213" s="116"/>
      <c r="V213" s="116"/>
      <c r="W213" s="116"/>
      <c r="X213" s="116"/>
      <c r="Y213" s="116"/>
      <c r="Z213" s="116"/>
      <c r="AA213" s="116"/>
      <c r="AB213" s="116"/>
      <c r="AC213" s="116"/>
      <c r="AD213" s="116"/>
      <c r="AE213" s="116"/>
    </row>
    <row r="214" spans="1:31" x14ac:dyDescent="0.25">
      <c r="A214" t="s">
        <v>3655</v>
      </c>
      <c r="B214" s="116" t="s">
        <v>3653</v>
      </c>
      <c r="C214" s="116" t="s">
        <v>3212</v>
      </c>
      <c r="D214" s="116" t="s">
        <v>2677</v>
      </c>
      <c r="G214" s="116" t="s">
        <v>104</v>
      </c>
      <c r="H214" s="116" t="s">
        <v>3384</v>
      </c>
      <c r="I214" s="116" t="s">
        <v>134</v>
      </c>
      <c r="J214" s="116" t="s">
        <v>4484</v>
      </c>
      <c r="K214" s="116" t="s">
        <v>149</v>
      </c>
      <c r="L214" s="116" t="s">
        <v>3136</v>
      </c>
      <c r="M214" s="116"/>
      <c r="N214" s="116"/>
      <c r="O214" s="116"/>
      <c r="P214" s="116"/>
      <c r="Q214" s="116"/>
      <c r="R214" s="116"/>
      <c r="S214" s="116"/>
      <c r="T214" s="116"/>
      <c r="U214" s="116"/>
      <c r="V214" s="116"/>
      <c r="W214" s="116"/>
      <c r="X214" s="116"/>
      <c r="Y214" s="116"/>
      <c r="Z214" s="116"/>
      <c r="AA214" s="116"/>
      <c r="AB214" s="116"/>
      <c r="AC214" s="116"/>
      <c r="AD214" s="116"/>
      <c r="AE214" s="116"/>
    </row>
    <row r="215" spans="1:31" x14ac:dyDescent="0.25">
      <c r="A215" t="s">
        <v>3656</v>
      </c>
      <c r="B215" s="116" t="s">
        <v>3653</v>
      </c>
      <c r="C215" s="116" t="s">
        <v>3212</v>
      </c>
      <c r="D215" s="116" t="s">
        <v>2677</v>
      </c>
      <c r="G215" s="116" t="s">
        <v>104</v>
      </c>
      <c r="H215" s="116" t="s">
        <v>137</v>
      </c>
      <c r="I215" s="116" t="s">
        <v>134</v>
      </c>
      <c r="J215" s="116" t="s">
        <v>138</v>
      </c>
      <c r="K215" s="116" t="s">
        <v>139</v>
      </c>
      <c r="L215" s="116" t="s">
        <v>3136</v>
      </c>
      <c r="M215" s="116"/>
      <c r="N215" s="116"/>
      <c r="O215" s="116"/>
      <c r="P215" s="116"/>
      <c r="Q215" s="116"/>
      <c r="R215" s="116"/>
      <c r="S215" s="116"/>
      <c r="T215" s="116"/>
      <c r="U215" s="116"/>
      <c r="V215" s="116"/>
      <c r="W215" s="116"/>
      <c r="X215" s="116"/>
      <c r="Y215" s="116"/>
      <c r="Z215" s="116"/>
      <c r="AA215" s="116"/>
      <c r="AB215" s="116"/>
      <c r="AC215" s="116"/>
      <c r="AD215" s="116"/>
      <c r="AE215" s="116"/>
    </row>
    <row r="216" spans="1:31" x14ac:dyDescent="0.25">
      <c r="A216" t="s">
        <v>4565</v>
      </c>
      <c r="B216" s="116" t="s">
        <v>3142</v>
      </c>
      <c r="C216" s="116" t="s">
        <v>3212</v>
      </c>
      <c r="D216" s="116" t="s">
        <v>2677</v>
      </c>
      <c r="G216" s="116" t="s">
        <v>104</v>
      </c>
      <c r="H216" s="116" t="s">
        <v>3369</v>
      </c>
      <c r="I216" s="116" t="s">
        <v>134</v>
      </c>
      <c r="J216" s="116" t="s">
        <v>4452</v>
      </c>
      <c r="K216" s="116" t="s">
        <v>3516</v>
      </c>
      <c r="L216" s="116" t="s">
        <v>3136</v>
      </c>
      <c r="M216" s="116"/>
      <c r="N216" s="116"/>
      <c r="O216" s="116"/>
      <c r="P216" s="116"/>
      <c r="Q216" s="116"/>
      <c r="R216" s="116"/>
      <c r="S216" s="116"/>
      <c r="T216" s="116"/>
      <c r="U216" s="116"/>
      <c r="V216" s="116"/>
      <c r="W216" s="116"/>
      <c r="X216" s="116"/>
      <c r="Y216" s="116"/>
      <c r="Z216" s="116"/>
      <c r="AA216" s="116"/>
      <c r="AB216" s="116"/>
      <c r="AC216" s="116"/>
      <c r="AD216" s="116"/>
      <c r="AE216" s="116"/>
    </row>
    <row r="217" spans="1:31" x14ac:dyDescent="0.25">
      <c r="A217" t="s">
        <v>3657</v>
      </c>
      <c r="B217" s="116" t="s">
        <v>3142</v>
      </c>
      <c r="C217" s="116" t="s">
        <v>3212</v>
      </c>
      <c r="D217" s="116" t="s">
        <v>2677</v>
      </c>
      <c r="G217" s="116" t="s">
        <v>104</v>
      </c>
      <c r="H217" s="116" t="s">
        <v>3366</v>
      </c>
      <c r="I217" s="116" t="s">
        <v>134</v>
      </c>
      <c r="J217" s="116" t="s">
        <v>2678</v>
      </c>
      <c r="K217" s="116" t="s">
        <v>3516</v>
      </c>
      <c r="L217" s="116" t="s">
        <v>3136</v>
      </c>
      <c r="M217" s="116"/>
      <c r="N217" s="116"/>
      <c r="O217" s="116"/>
      <c r="P217" s="116"/>
      <c r="Q217" s="116"/>
      <c r="R217" s="116"/>
      <c r="S217" s="116"/>
      <c r="T217" s="116"/>
      <c r="U217" s="116"/>
      <c r="V217" s="116"/>
      <c r="W217" s="116"/>
      <c r="X217" s="116"/>
      <c r="Y217" s="116"/>
      <c r="Z217" s="116"/>
      <c r="AA217" s="116"/>
      <c r="AB217" s="116"/>
      <c r="AC217" s="116"/>
      <c r="AD217" s="116"/>
      <c r="AE217" s="116"/>
    </row>
    <row r="218" spans="1:31" x14ac:dyDescent="0.25">
      <c r="A218" t="s">
        <v>3658</v>
      </c>
      <c r="B218" s="116" t="s">
        <v>3142</v>
      </c>
      <c r="C218" s="116" t="s">
        <v>3212</v>
      </c>
      <c r="D218" s="116" t="s">
        <v>2677</v>
      </c>
      <c r="G218" s="116" t="s">
        <v>104</v>
      </c>
      <c r="H218" s="116" t="s">
        <v>3373</v>
      </c>
      <c r="I218" s="116" t="s">
        <v>134</v>
      </c>
      <c r="J218" s="116" t="s">
        <v>4483</v>
      </c>
      <c r="K218" s="116" t="s">
        <v>149</v>
      </c>
      <c r="L218" s="116" t="s">
        <v>3136</v>
      </c>
      <c r="M218" s="116"/>
      <c r="N218" s="116"/>
      <c r="O218" s="116"/>
      <c r="P218" s="116"/>
      <c r="Q218" s="116"/>
      <c r="R218" s="116"/>
      <c r="S218" s="116"/>
      <c r="T218" s="116"/>
      <c r="U218" s="116"/>
      <c r="V218" s="116"/>
      <c r="W218" s="116"/>
      <c r="X218" s="116"/>
      <c r="Y218" s="116"/>
      <c r="Z218" s="116"/>
      <c r="AA218" s="116"/>
      <c r="AB218" s="116"/>
      <c r="AC218" s="116"/>
      <c r="AD218" s="116"/>
      <c r="AE218" s="116"/>
    </row>
    <row r="219" spans="1:31" x14ac:dyDescent="0.25">
      <c r="A219" t="s">
        <v>3659</v>
      </c>
      <c r="B219" s="116" t="s">
        <v>3142</v>
      </c>
      <c r="C219" s="116" t="s">
        <v>3212</v>
      </c>
      <c r="D219" s="116" t="s">
        <v>2677</v>
      </c>
      <c r="G219" s="116" t="s">
        <v>104</v>
      </c>
      <c r="H219" s="116" t="s">
        <v>3384</v>
      </c>
      <c r="I219" s="116" t="s">
        <v>134</v>
      </c>
      <c r="J219" s="116" t="s">
        <v>4484</v>
      </c>
      <c r="K219" s="116" t="s">
        <v>149</v>
      </c>
      <c r="L219" s="116" t="s">
        <v>3136</v>
      </c>
      <c r="M219" s="116"/>
      <c r="N219" s="116"/>
      <c r="O219" s="116"/>
      <c r="P219" s="116"/>
      <c r="Q219" s="116"/>
      <c r="R219" s="116"/>
      <c r="S219" s="116"/>
      <c r="T219" s="116"/>
      <c r="U219" s="116"/>
      <c r="V219" s="116"/>
      <c r="W219" s="116"/>
      <c r="X219" s="116"/>
      <c r="Y219" s="116"/>
      <c r="Z219" s="116"/>
      <c r="AA219" s="116"/>
      <c r="AB219" s="116"/>
      <c r="AC219" s="116"/>
      <c r="AD219" s="116"/>
      <c r="AE219" s="116"/>
    </row>
    <row r="220" spans="1:31" x14ac:dyDescent="0.25">
      <c r="A220" t="s">
        <v>3143</v>
      </c>
      <c r="B220" s="116" t="s">
        <v>3142</v>
      </c>
      <c r="C220" s="116" t="s">
        <v>3212</v>
      </c>
      <c r="D220" s="116" t="s">
        <v>2677</v>
      </c>
      <c r="G220" s="116" t="s">
        <v>104</v>
      </c>
      <c r="H220" s="116" t="s">
        <v>137</v>
      </c>
      <c r="I220" s="116" t="s">
        <v>134</v>
      </c>
      <c r="J220" s="116" t="s">
        <v>138</v>
      </c>
      <c r="K220" s="116" t="s">
        <v>139</v>
      </c>
      <c r="L220" s="116" t="s">
        <v>3136</v>
      </c>
      <c r="M220" s="116"/>
      <c r="N220" s="116"/>
      <c r="O220" s="116"/>
      <c r="P220" s="116"/>
      <c r="Q220" s="116"/>
      <c r="R220" s="116"/>
      <c r="S220" s="116"/>
      <c r="T220" s="116"/>
      <c r="U220" s="116"/>
      <c r="V220" s="116"/>
      <c r="W220" s="116"/>
      <c r="X220" s="116"/>
      <c r="Y220" s="116"/>
      <c r="Z220" s="116"/>
      <c r="AA220" s="116"/>
      <c r="AB220" s="116"/>
      <c r="AC220" s="116"/>
      <c r="AD220" s="116"/>
      <c r="AE220" s="116"/>
    </row>
    <row r="221" spans="1:31" x14ac:dyDescent="0.25">
      <c r="A221" t="s">
        <v>3660</v>
      </c>
      <c r="B221" s="116" t="s">
        <v>207</v>
      </c>
      <c r="C221" s="116" t="s">
        <v>3500</v>
      </c>
      <c r="D221" s="116" t="s">
        <v>160</v>
      </c>
      <c r="G221" s="116" t="s">
        <v>104</v>
      </c>
      <c r="H221" s="116" t="s">
        <v>3384</v>
      </c>
      <c r="I221" s="116" t="s">
        <v>134</v>
      </c>
      <c r="J221" s="116" t="s">
        <v>4484</v>
      </c>
      <c r="K221" s="116" t="s">
        <v>149</v>
      </c>
      <c r="L221" s="116" t="s">
        <v>153</v>
      </c>
      <c r="M221" s="116"/>
      <c r="N221" s="116"/>
      <c r="O221" s="116"/>
      <c r="P221" s="116"/>
      <c r="Q221" s="116"/>
      <c r="R221" s="116"/>
      <c r="S221" s="116"/>
      <c r="T221" s="116"/>
      <c r="U221" s="116"/>
      <c r="V221" s="116"/>
      <c r="W221" s="116"/>
      <c r="X221" s="116"/>
      <c r="Y221" s="116"/>
      <c r="Z221" s="116"/>
      <c r="AA221" s="116"/>
      <c r="AB221" s="116"/>
      <c r="AC221" s="116"/>
      <c r="AD221" s="116"/>
      <c r="AE221" s="116"/>
    </row>
    <row r="222" spans="1:31" x14ac:dyDescent="0.25">
      <c r="A222" t="s">
        <v>3661</v>
      </c>
      <c r="B222" s="116" t="s">
        <v>207</v>
      </c>
      <c r="C222" s="116" t="s">
        <v>3500</v>
      </c>
      <c r="D222" s="116" t="s">
        <v>160</v>
      </c>
      <c r="G222" s="116" t="s">
        <v>104</v>
      </c>
      <c r="H222" s="116" t="s">
        <v>3373</v>
      </c>
      <c r="I222" s="116" t="s">
        <v>134</v>
      </c>
      <c r="J222" s="116" t="s">
        <v>4483</v>
      </c>
      <c r="K222" s="116" t="s">
        <v>149</v>
      </c>
      <c r="L222" s="116" t="s">
        <v>153</v>
      </c>
      <c r="M222" s="116"/>
      <c r="N222" s="116"/>
      <c r="O222" s="116"/>
      <c r="P222" s="116"/>
      <c r="Q222" s="116"/>
      <c r="R222" s="116"/>
      <c r="S222" s="116"/>
      <c r="T222" s="116"/>
      <c r="U222" s="116"/>
      <c r="V222" s="116"/>
      <c r="W222" s="116"/>
      <c r="X222" s="116"/>
      <c r="Y222" s="116"/>
      <c r="Z222" s="116"/>
      <c r="AA222" s="116"/>
      <c r="AB222" s="116"/>
      <c r="AC222" s="116"/>
      <c r="AD222" s="116"/>
      <c r="AE222" s="116"/>
    </row>
    <row r="223" spans="1:31" x14ac:dyDescent="0.25">
      <c r="A223" t="s">
        <v>3662</v>
      </c>
      <c r="B223" s="116" t="s">
        <v>207</v>
      </c>
      <c r="C223" s="116" t="s">
        <v>3500</v>
      </c>
      <c r="D223" s="116" t="s">
        <v>160</v>
      </c>
      <c r="G223" s="116" t="s">
        <v>104</v>
      </c>
      <c r="H223" s="116" t="s">
        <v>137</v>
      </c>
      <c r="I223" s="116" t="s">
        <v>134</v>
      </c>
      <c r="J223" s="116" t="s">
        <v>138</v>
      </c>
      <c r="K223" s="116" t="s">
        <v>139</v>
      </c>
      <c r="L223" s="116" t="s">
        <v>153</v>
      </c>
      <c r="M223" s="116"/>
      <c r="N223" s="116"/>
      <c r="O223" s="116"/>
      <c r="P223" s="116"/>
      <c r="Q223" s="116"/>
      <c r="R223" s="116"/>
      <c r="S223" s="116"/>
      <c r="T223" s="116"/>
      <c r="U223" s="116"/>
      <c r="V223" s="116"/>
      <c r="W223" s="116"/>
      <c r="X223" s="116"/>
      <c r="Y223" s="116"/>
      <c r="Z223" s="116"/>
      <c r="AA223" s="116"/>
      <c r="AB223" s="116"/>
      <c r="AC223" s="116"/>
      <c r="AD223" s="116"/>
      <c r="AE223" s="116"/>
    </row>
    <row r="224" spans="1:31" x14ac:dyDescent="0.25">
      <c r="A224" t="s">
        <v>4566</v>
      </c>
      <c r="B224" s="116" t="s">
        <v>207</v>
      </c>
      <c r="C224" s="116" t="s">
        <v>3500</v>
      </c>
      <c r="D224" s="116" t="s">
        <v>160</v>
      </c>
      <c r="G224" s="116" t="s">
        <v>104</v>
      </c>
      <c r="H224" s="116" t="s">
        <v>3369</v>
      </c>
      <c r="I224" s="116" t="s">
        <v>134</v>
      </c>
      <c r="J224" s="116" t="s">
        <v>4452</v>
      </c>
      <c r="K224" s="116" t="s">
        <v>3126</v>
      </c>
      <c r="L224" s="116" t="s">
        <v>153</v>
      </c>
      <c r="M224" s="116"/>
      <c r="N224" s="116"/>
      <c r="O224" s="116"/>
      <c r="P224" s="116"/>
      <c r="Q224" s="116"/>
      <c r="R224" s="116"/>
      <c r="S224" s="116"/>
      <c r="T224" s="116"/>
      <c r="U224" s="116"/>
      <c r="V224" s="116"/>
      <c r="W224" s="116"/>
      <c r="X224" s="116"/>
      <c r="Y224" s="116"/>
      <c r="Z224" s="116"/>
      <c r="AA224" s="116"/>
      <c r="AB224" s="116"/>
      <c r="AC224" s="116"/>
      <c r="AD224" s="116"/>
      <c r="AE224" s="116"/>
    </row>
    <row r="225" spans="1:31" x14ac:dyDescent="0.25">
      <c r="A225" t="s">
        <v>3663</v>
      </c>
      <c r="B225" s="116" t="s">
        <v>207</v>
      </c>
      <c r="C225" s="116" t="s">
        <v>3500</v>
      </c>
      <c r="D225" s="116" t="s">
        <v>160</v>
      </c>
      <c r="G225" s="116" t="s">
        <v>104</v>
      </c>
      <c r="H225" s="116" t="s">
        <v>3366</v>
      </c>
      <c r="I225" s="116" t="s">
        <v>134</v>
      </c>
      <c r="J225" s="116" t="s">
        <v>2678</v>
      </c>
      <c r="K225" s="116" t="s">
        <v>3126</v>
      </c>
      <c r="L225" s="116" t="s">
        <v>153</v>
      </c>
      <c r="M225" s="116"/>
      <c r="N225" s="116"/>
      <c r="O225" s="116"/>
      <c r="P225" s="116"/>
      <c r="Q225" s="116"/>
      <c r="R225" s="116"/>
      <c r="S225" s="116"/>
      <c r="T225" s="116"/>
      <c r="U225" s="116"/>
      <c r="V225" s="116"/>
      <c r="W225" s="116"/>
      <c r="X225" s="116"/>
      <c r="Y225" s="116"/>
      <c r="Z225" s="116"/>
      <c r="AA225" s="116"/>
      <c r="AB225" s="116"/>
      <c r="AC225" s="116"/>
      <c r="AD225" s="116"/>
      <c r="AE225" s="116"/>
    </row>
    <row r="226" spans="1:31" x14ac:dyDescent="0.25">
      <c r="A226" t="s">
        <v>3664</v>
      </c>
      <c r="B226" s="116" t="s">
        <v>3665</v>
      </c>
      <c r="C226" s="116" t="s">
        <v>3500</v>
      </c>
      <c r="D226" s="116" t="s">
        <v>160</v>
      </c>
      <c r="G226" s="116" t="s">
        <v>104</v>
      </c>
      <c r="H226" s="116" t="s">
        <v>3384</v>
      </c>
      <c r="I226" s="116" t="s">
        <v>134</v>
      </c>
      <c r="J226" s="116" t="s">
        <v>4484</v>
      </c>
      <c r="K226" s="116" t="s">
        <v>149</v>
      </c>
      <c r="L226" s="116" t="s">
        <v>153</v>
      </c>
      <c r="M226" s="116"/>
      <c r="N226" s="116"/>
      <c r="O226" s="116"/>
      <c r="P226" s="116"/>
      <c r="Q226" s="116"/>
      <c r="R226" s="116"/>
      <c r="S226" s="116"/>
      <c r="T226" s="116"/>
      <c r="U226" s="116"/>
      <c r="V226" s="116"/>
      <c r="W226" s="116"/>
      <c r="X226" s="116"/>
      <c r="Y226" s="116"/>
      <c r="Z226" s="116"/>
      <c r="AA226" s="116"/>
      <c r="AB226" s="116"/>
      <c r="AC226" s="116"/>
      <c r="AD226" s="116"/>
      <c r="AE226" s="116"/>
    </row>
    <row r="227" spans="1:31" x14ac:dyDescent="0.25">
      <c r="A227" t="s">
        <v>3666</v>
      </c>
      <c r="B227" s="116" t="s">
        <v>3665</v>
      </c>
      <c r="C227" s="116" t="s">
        <v>3500</v>
      </c>
      <c r="D227" s="116" t="s">
        <v>160</v>
      </c>
      <c r="G227" s="116" t="s">
        <v>104</v>
      </c>
      <c r="H227" s="116" t="s">
        <v>3373</v>
      </c>
      <c r="I227" s="116" t="s">
        <v>134</v>
      </c>
      <c r="J227" s="116" t="s">
        <v>4483</v>
      </c>
      <c r="K227" s="116" t="s">
        <v>149</v>
      </c>
      <c r="L227" s="116" t="s">
        <v>153</v>
      </c>
      <c r="M227" s="116"/>
      <c r="N227" s="116"/>
      <c r="O227" s="116"/>
      <c r="P227" s="116"/>
      <c r="Q227" s="116"/>
      <c r="R227" s="116"/>
      <c r="S227" s="116"/>
      <c r="T227" s="116"/>
      <c r="U227" s="116"/>
      <c r="V227" s="116"/>
      <c r="W227" s="116"/>
      <c r="X227" s="116"/>
      <c r="Y227" s="116"/>
      <c r="Z227" s="116"/>
      <c r="AA227" s="116"/>
      <c r="AB227" s="116"/>
      <c r="AC227" s="116"/>
      <c r="AD227" s="116"/>
      <c r="AE227" s="116"/>
    </row>
    <row r="228" spans="1:31" x14ac:dyDescent="0.25">
      <c r="A228" t="s">
        <v>3667</v>
      </c>
      <c r="B228" s="116" t="s">
        <v>3665</v>
      </c>
      <c r="C228" s="116" t="s">
        <v>3500</v>
      </c>
      <c r="D228" s="116" t="s">
        <v>160</v>
      </c>
      <c r="G228" s="116" t="s">
        <v>104</v>
      </c>
      <c r="H228" s="116" t="s">
        <v>137</v>
      </c>
      <c r="I228" s="116" t="s">
        <v>134</v>
      </c>
      <c r="J228" s="116" t="s">
        <v>138</v>
      </c>
      <c r="K228" s="116" t="s">
        <v>139</v>
      </c>
      <c r="L228" s="116" t="s">
        <v>153</v>
      </c>
      <c r="M228" s="116"/>
      <c r="N228" s="116"/>
      <c r="O228" s="116"/>
      <c r="P228" s="116"/>
      <c r="Q228" s="116"/>
      <c r="R228" s="116"/>
      <c r="S228" s="116"/>
      <c r="T228" s="116"/>
      <c r="U228" s="116"/>
      <c r="V228" s="116"/>
      <c r="W228" s="116"/>
      <c r="X228" s="116"/>
      <c r="Y228" s="116"/>
      <c r="Z228" s="116"/>
      <c r="AA228" s="116"/>
      <c r="AB228" s="116"/>
      <c r="AC228" s="116"/>
      <c r="AD228" s="116"/>
      <c r="AE228" s="116"/>
    </row>
    <row r="229" spans="1:31" x14ac:dyDescent="0.25">
      <c r="A229" t="s">
        <v>4567</v>
      </c>
      <c r="B229" s="116" t="s">
        <v>3665</v>
      </c>
      <c r="C229" s="116" t="s">
        <v>3500</v>
      </c>
      <c r="D229" s="116" t="s">
        <v>160</v>
      </c>
      <c r="G229" s="116" t="s">
        <v>104</v>
      </c>
      <c r="H229" s="116" t="s">
        <v>3369</v>
      </c>
      <c r="I229" s="116" t="s">
        <v>134</v>
      </c>
      <c r="J229" s="116" t="s">
        <v>4452</v>
      </c>
      <c r="K229" s="116" t="s">
        <v>3126</v>
      </c>
      <c r="L229" s="116" t="s">
        <v>153</v>
      </c>
      <c r="M229" s="116"/>
      <c r="N229" s="116"/>
      <c r="O229" s="116"/>
      <c r="P229" s="116"/>
      <c r="Q229" s="116"/>
      <c r="R229" s="116"/>
      <c r="S229" s="116"/>
      <c r="T229" s="116"/>
      <c r="U229" s="116"/>
      <c r="V229" s="116"/>
      <c r="W229" s="116"/>
      <c r="X229" s="116"/>
      <c r="Y229" s="116"/>
      <c r="Z229" s="116"/>
      <c r="AA229" s="116"/>
      <c r="AB229" s="116"/>
      <c r="AC229" s="116"/>
      <c r="AD229" s="116"/>
      <c r="AE229" s="116"/>
    </row>
    <row r="230" spans="1:31" x14ac:dyDescent="0.25">
      <c r="A230" t="s">
        <v>3668</v>
      </c>
      <c r="B230" s="116" t="s">
        <v>3665</v>
      </c>
      <c r="C230" s="116" t="s">
        <v>3500</v>
      </c>
      <c r="D230" s="116" t="s">
        <v>160</v>
      </c>
      <c r="G230" s="116" t="s">
        <v>104</v>
      </c>
      <c r="H230" s="116" t="s">
        <v>3366</v>
      </c>
      <c r="I230" s="116" t="s">
        <v>134</v>
      </c>
      <c r="J230" s="116" t="s">
        <v>2678</v>
      </c>
      <c r="K230" s="116" t="s">
        <v>3126</v>
      </c>
      <c r="L230" s="116" t="s">
        <v>153</v>
      </c>
      <c r="M230" s="116"/>
      <c r="N230" s="116"/>
      <c r="O230" s="116"/>
      <c r="P230" s="116"/>
      <c r="Q230" s="116"/>
      <c r="R230" s="116"/>
      <c r="S230" s="116"/>
      <c r="T230" s="116"/>
      <c r="U230" s="116"/>
      <c r="V230" s="116"/>
      <c r="W230" s="116"/>
      <c r="X230" s="116"/>
      <c r="Y230" s="116"/>
      <c r="Z230" s="116"/>
      <c r="AA230" s="116"/>
      <c r="AB230" s="116"/>
      <c r="AC230" s="116"/>
      <c r="AD230" s="116"/>
      <c r="AE230" s="116"/>
    </row>
    <row r="231" spans="1:31" x14ac:dyDescent="0.25">
      <c r="A231" t="s">
        <v>3669</v>
      </c>
      <c r="B231" s="116" t="s">
        <v>3144</v>
      </c>
      <c r="C231" s="116" t="s">
        <v>206</v>
      </c>
      <c r="D231" s="116" t="s">
        <v>2694</v>
      </c>
      <c r="G231" s="116" t="s">
        <v>104</v>
      </c>
      <c r="H231" s="116" t="s">
        <v>3390</v>
      </c>
      <c r="I231" s="116" t="s">
        <v>195</v>
      </c>
      <c r="J231" s="116" t="s">
        <v>175</v>
      </c>
      <c r="K231" s="116" t="s">
        <v>152</v>
      </c>
      <c r="L231" s="116" t="s">
        <v>195</v>
      </c>
      <c r="M231" s="116"/>
      <c r="N231" s="116"/>
      <c r="O231" s="116"/>
      <c r="P231" s="116"/>
      <c r="Q231" s="116"/>
      <c r="R231" s="116"/>
      <c r="S231" s="116"/>
      <c r="T231" s="116"/>
      <c r="U231" s="116"/>
      <c r="V231" s="116"/>
      <c r="W231" s="116"/>
      <c r="X231" s="116"/>
      <c r="Y231" s="116"/>
      <c r="Z231" s="116"/>
      <c r="AA231" s="116"/>
      <c r="AB231" s="116"/>
      <c r="AC231" s="116"/>
      <c r="AD231" s="116"/>
      <c r="AE231" s="116"/>
    </row>
    <row r="232" spans="1:31" x14ac:dyDescent="0.25">
      <c r="A232" t="s">
        <v>3670</v>
      </c>
      <c r="B232" s="116" t="s">
        <v>3144</v>
      </c>
      <c r="C232" s="116" t="s">
        <v>206</v>
      </c>
      <c r="D232" s="116" t="s">
        <v>2694</v>
      </c>
      <c r="G232" s="116" t="s">
        <v>104</v>
      </c>
      <c r="H232" s="116" t="s">
        <v>3376</v>
      </c>
      <c r="I232" s="116" t="s">
        <v>3610</v>
      </c>
      <c r="J232" s="116" t="s">
        <v>142</v>
      </c>
      <c r="K232" s="116" t="s">
        <v>149</v>
      </c>
      <c r="L232" s="116" t="s">
        <v>3611</v>
      </c>
      <c r="M232" s="116"/>
      <c r="N232" s="116"/>
      <c r="O232" s="116"/>
      <c r="P232" s="116"/>
      <c r="Q232" s="116"/>
      <c r="R232" s="116"/>
      <c r="S232" s="116"/>
      <c r="T232" s="116"/>
      <c r="U232" s="116"/>
      <c r="V232" s="116"/>
      <c r="W232" s="116"/>
      <c r="X232" s="116"/>
      <c r="Y232" s="116"/>
      <c r="Z232" s="116"/>
      <c r="AA232" s="116"/>
      <c r="AB232" s="116"/>
      <c r="AC232" s="116"/>
      <c r="AD232" s="116"/>
      <c r="AE232" s="116"/>
    </row>
    <row r="233" spans="1:31" x14ac:dyDescent="0.25">
      <c r="A233" t="s">
        <v>3671</v>
      </c>
      <c r="B233" s="116" t="s">
        <v>3672</v>
      </c>
      <c r="C233" s="116" t="s">
        <v>3500</v>
      </c>
      <c r="D233" s="116" t="s">
        <v>160</v>
      </c>
      <c r="G233" s="116" t="s">
        <v>104</v>
      </c>
      <c r="H233" s="116" t="s">
        <v>3384</v>
      </c>
      <c r="I233" s="116" t="s">
        <v>134</v>
      </c>
      <c r="J233" s="116" t="s">
        <v>4484</v>
      </c>
      <c r="K233" s="116" t="s">
        <v>149</v>
      </c>
      <c r="L233" s="116" t="s">
        <v>153</v>
      </c>
      <c r="M233" s="116"/>
      <c r="N233" s="116"/>
      <c r="O233" s="116"/>
      <c r="P233" s="116"/>
      <c r="Q233" s="116"/>
      <c r="R233" s="116"/>
      <c r="S233" s="116"/>
      <c r="T233" s="116"/>
      <c r="U233" s="116"/>
      <c r="V233" s="116"/>
      <c r="W233" s="116"/>
      <c r="X233" s="116"/>
      <c r="Y233" s="116"/>
      <c r="Z233" s="116"/>
      <c r="AA233" s="116"/>
      <c r="AB233" s="116"/>
      <c r="AC233" s="116"/>
      <c r="AD233" s="116"/>
      <c r="AE233" s="116"/>
    </row>
    <row r="234" spans="1:31" x14ac:dyDescent="0.25">
      <c r="A234" t="s">
        <v>3673</v>
      </c>
      <c r="B234" s="116" t="s">
        <v>3672</v>
      </c>
      <c r="C234" s="116" t="s">
        <v>3500</v>
      </c>
      <c r="D234" s="116" t="s">
        <v>160</v>
      </c>
      <c r="G234" s="116" t="s">
        <v>104</v>
      </c>
      <c r="H234" s="116" t="s">
        <v>3373</v>
      </c>
      <c r="I234" s="116" t="s">
        <v>134</v>
      </c>
      <c r="J234" s="116" t="s">
        <v>4483</v>
      </c>
      <c r="K234" s="116" t="s">
        <v>149</v>
      </c>
      <c r="L234" s="116" t="s">
        <v>153</v>
      </c>
      <c r="M234" s="116"/>
      <c r="N234" s="116"/>
      <c r="O234" s="116"/>
      <c r="P234" s="116"/>
      <c r="Q234" s="116"/>
      <c r="R234" s="116"/>
      <c r="S234" s="116"/>
      <c r="T234" s="116"/>
      <c r="U234" s="116"/>
      <c r="V234" s="116"/>
      <c r="W234" s="116"/>
      <c r="X234" s="116"/>
      <c r="Y234" s="116"/>
      <c r="Z234" s="116"/>
      <c r="AA234" s="116"/>
      <c r="AB234" s="116"/>
      <c r="AC234" s="116"/>
      <c r="AD234" s="116"/>
      <c r="AE234" s="116"/>
    </row>
    <row r="235" spans="1:31" x14ac:dyDescent="0.25">
      <c r="A235" t="s">
        <v>3674</v>
      </c>
      <c r="B235" s="116" t="s">
        <v>3672</v>
      </c>
      <c r="C235" s="116" t="s">
        <v>3500</v>
      </c>
      <c r="D235" s="116" t="s">
        <v>160</v>
      </c>
      <c r="G235" s="116" t="s">
        <v>104</v>
      </c>
      <c r="H235" s="116" t="s">
        <v>137</v>
      </c>
      <c r="I235" s="116" t="s">
        <v>134</v>
      </c>
      <c r="J235" s="116" t="s">
        <v>138</v>
      </c>
      <c r="K235" s="116" t="s">
        <v>139</v>
      </c>
      <c r="L235" s="116" t="s">
        <v>153</v>
      </c>
      <c r="M235" s="116"/>
      <c r="N235" s="116"/>
      <c r="O235" s="116"/>
      <c r="P235" s="116"/>
      <c r="Q235" s="116"/>
      <c r="R235" s="116"/>
      <c r="S235" s="116"/>
      <c r="T235" s="116"/>
      <c r="U235" s="116"/>
      <c r="V235" s="116"/>
      <c r="W235" s="116"/>
      <c r="X235" s="116"/>
      <c r="Y235" s="116"/>
      <c r="Z235" s="116"/>
      <c r="AA235" s="116"/>
      <c r="AB235" s="116"/>
      <c r="AC235" s="116"/>
      <c r="AD235" s="116"/>
      <c r="AE235" s="116"/>
    </row>
    <row r="236" spans="1:31" x14ac:dyDescent="0.25">
      <c r="A236" t="s">
        <v>4568</v>
      </c>
      <c r="B236" s="116" t="s">
        <v>3672</v>
      </c>
      <c r="C236" s="116" t="s">
        <v>3500</v>
      </c>
      <c r="D236" s="116" t="s">
        <v>160</v>
      </c>
      <c r="G236" s="116" t="s">
        <v>104</v>
      </c>
      <c r="H236" s="116" t="s">
        <v>3369</v>
      </c>
      <c r="I236" s="116" t="s">
        <v>134</v>
      </c>
      <c r="J236" s="116" t="s">
        <v>4452</v>
      </c>
      <c r="K236" s="116" t="s">
        <v>3126</v>
      </c>
      <c r="L236" s="116" t="s">
        <v>153</v>
      </c>
      <c r="M236" s="116"/>
      <c r="N236" s="116"/>
      <c r="O236" s="116"/>
      <c r="P236" s="116"/>
      <c r="Q236" s="116"/>
      <c r="R236" s="116"/>
      <c r="S236" s="116"/>
      <c r="T236" s="116"/>
      <c r="U236" s="116"/>
      <c r="V236" s="116"/>
      <c r="W236" s="116"/>
      <c r="X236" s="116"/>
      <c r="Y236" s="116"/>
      <c r="Z236" s="116"/>
      <c r="AA236" s="116"/>
      <c r="AB236" s="116"/>
      <c r="AC236" s="116"/>
      <c r="AD236" s="116"/>
      <c r="AE236" s="116"/>
    </row>
    <row r="237" spans="1:31" x14ac:dyDescent="0.25">
      <c r="A237" t="s">
        <v>3675</v>
      </c>
      <c r="B237" s="116" t="s">
        <v>3672</v>
      </c>
      <c r="C237" s="116" t="s">
        <v>3500</v>
      </c>
      <c r="D237" s="116" t="s">
        <v>160</v>
      </c>
      <c r="G237" s="116" t="s">
        <v>104</v>
      </c>
      <c r="H237" s="116" t="s">
        <v>3366</v>
      </c>
      <c r="I237" s="116" t="s">
        <v>134</v>
      </c>
      <c r="J237" s="116" t="s">
        <v>2678</v>
      </c>
      <c r="K237" s="116" t="s">
        <v>3126</v>
      </c>
      <c r="L237" s="116" t="s">
        <v>153</v>
      </c>
      <c r="M237" s="116"/>
      <c r="N237" s="116"/>
      <c r="O237" s="116"/>
      <c r="P237" s="116"/>
      <c r="Q237" s="116"/>
      <c r="R237" s="116"/>
      <c r="S237" s="116"/>
      <c r="T237" s="116"/>
      <c r="U237" s="116"/>
      <c r="V237" s="116"/>
      <c r="W237" s="116"/>
      <c r="X237" s="116"/>
      <c r="Y237" s="116"/>
      <c r="Z237" s="116"/>
      <c r="AA237" s="116"/>
      <c r="AB237" s="116"/>
      <c r="AC237" s="116"/>
      <c r="AD237" s="116"/>
      <c r="AE237" s="116"/>
    </row>
    <row r="238" spans="1:31" x14ac:dyDescent="0.25">
      <c r="A238" t="s">
        <v>3676</v>
      </c>
      <c r="B238" s="116" t="s">
        <v>3677</v>
      </c>
      <c r="C238" s="116" t="s">
        <v>3500</v>
      </c>
      <c r="D238" s="116" t="s">
        <v>160</v>
      </c>
      <c r="G238" s="116" t="s">
        <v>104</v>
      </c>
      <c r="H238" s="116" t="s">
        <v>3384</v>
      </c>
      <c r="I238" s="116" t="s">
        <v>134</v>
      </c>
      <c r="J238" s="116" t="s">
        <v>4484</v>
      </c>
      <c r="K238" s="116" t="s">
        <v>149</v>
      </c>
      <c r="L238" s="116" t="s">
        <v>153</v>
      </c>
      <c r="M238" s="116"/>
      <c r="N238" s="116"/>
      <c r="O238" s="116"/>
      <c r="P238" s="116"/>
      <c r="Q238" s="116"/>
      <c r="R238" s="116"/>
      <c r="S238" s="116"/>
      <c r="T238" s="116"/>
      <c r="U238" s="116"/>
      <c r="V238" s="116"/>
      <c r="W238" s="116"/>
      <c r="X238" s="116"/>
      <c r="Y238" s="116"/>
      <c r="Z238" s="116"/>
      <c r="AA238" s="116"/>
      <c r="AB238" s="116"/>
      <c r="AC238" s="116"/>
      <c r="AD238" s="116"/>
      <c r="AE238" s="116"/>
    </row>
    <row r="239" spans="1:31" x14ac:dyDescent="0.25">
      <c r="A239" t="s">
        <v>3678</v>
      </c>
      <c r="B239" s="116" t="s">
        <v>3677</v>
      </c>
      <c r="C239" s="116" t="s">
        <v>3500</v>
      </c>
      <c r="D239" s="116" t="s">
        <v>160</v>
      </c>
      <c r="G239" s="116" t="s">
        <v>104</v>
      </c>
      <c r="H239" s="116" t="s">
        <v>3373</v>
      </c>
      <c r="I239" s="116" t="s">
        <v>134</v>
      </c>
      <c r="J239" s="116" t="s">
        <v>4483</v>
      </c>
      <c r="K239" s="116" t="s">
        <v>149</v>
      </c>
      <c r="L239" s="116" t="s">
        <v>153</v>
      </c>
      <c r="M239" s="116"/>
      <c r="N239" s="116"/>
      <c r="O239" s="116"/>
      <c r="P239" s="116"/>
      <c r="Q239" s="116"/>
      <c r="R239" s="116"/>
      <c r="S239" s="116"/>
      <c r="T239" s="116"/>
      <c r="U239" s="116"/>
      <c r="V239" s="116"/>
      <c r="W239" s="116"/>
      <c r="X239" s="116"/>
      <c r="Y239" s="116"/>
      <c r="Z239" s="116"/>
      <c r="AA239" s="116"/>
      <c r="AB239" s="116"/>
      <c r="AC239" s="116"/>
      <c r="AD239" s="116"/>
      <c r="AE239" s="116"/>
    </row>
    <row r="240" spans="1:31" x14ac:dyDescent="0.25">
      <c r="A240" t="s">
        <v>3679</v>
      </c>
      <c r="B240" s="116" t="s">
        <v>3677</v>
      </c>
      <c r="C240" s="116" t="s">
        <v>3500</v>
      </c>
      <c r="D240" s="116" t="s">
        <v>160</v>
      </c>
      <c r="G240" s="116" t="s">
        <v>104</v>
      </c>
      <c r="H240" s="116" t="s">
        <v>137</v>
      </c>
      <c r="I240" s="116" t="s">
        <v>134</v>
      </c>
      <c r="J240" s="116" t="s">
        <v>138</v>
      </c>
      <c r="K240" s="116" t="s">
        <v>139</v>
      </c>
      <c r="L240" s="116" t="s">
        <v>153</v>
      </c>
      <c r="M240" s="116"/>
      <c r="N240" s="116"/>
      <c r="O240" s="116"/>
      <c r="P240" s="116"/>
      <c r="Q240" s="116"/>
      <c r="R240" s="116"/>
      <c r="S240" s="116"/>
      <c r="T240" s="116"/>
      <c r="U240" s="116"/>
      <c r="V240" s="116"/>
      <c r="W240" s="116"/>
      <c r="X240" s="116"/>
      <c r="Y240" s="116"/>
      <c r="Z240" s="116"/>
      <c r="AA240" s="116"/>
      <c r="AB240" s="116"/>
      <c r="AC240" s="116"/>
      <c r="AD240" s="116"/>
      <c r="AE240" s="116"/>
    </row>
    <row r="241" spans="1:31" x14ac:dyDescent="0.25">
      <c r="A241" t="s">
        <v>4569</v>
      </c>
      <c r="B241" s="116" t="s">
        <v>3677</v>
      </c>
      <c r="C241" s="116" t="s">
        <v>3500</v>
      </c>
      <c r="D241" s="116" t="s">
        <v>160</v>
      </c>
      <c r="G241" s="116" t="s">
        <v>104</v>
      </c>
      <c r="H241" s="116" t="s">
        <v>3369</v>
      </c>
      <c r="I241" s="116" t="s">
        <v>134</v>
      </c>
      <c r="J241" s="116" t="s">
        <v>4452</v>
      </c>
      <c r="K241" s="116" t="s">
        <v>3516</v>
      </c>
      <c r="L241" s="116" t="s">
        <v>153</v>
      </c>
      <c r="M241" s="116"/>
      <c r="N241" s="116"/>
      <c r="O241" s="116"/>
      <c r="P241" s="116"/>
      <c r="Q241" s="116"/>
      <c r="R241" s="116"/>
      <c r="S241" s="116"/>
      <c r="T241" s="116"/>
      <c r="U241" s="116"/>
      <c r="V241" s="116"/>
      <c r="W241" s="116"/>
      <c r="X241" s="116"/>
      <c r="Y241" s="116"/>
      <c r="Z241" s="116"/>
      <c r="AA241" s="116"/>
      <c r="AB241" s="116"/>
      <c r="AC241" s="116"/>
      <c r="AD241" s="116"/>
      <c r="AE241" s="116"/>
    </row>
    <row r="242" spans="1:31" x14ac:dyDescent="0.25">
      <c r="A242" t="s">
        <v>3680</v>
      </c>
      <c r="B242" s="116" t="s">
        <v>3677</v>
      </c>
      <c r="C242" s="116" t="s">
        <v>3500</v>
      </c>
      <c r="D242" s="116" t="s">
        <v>160</v>
      </c>
      <c r="G242" s="116" t="s">
        <v>104</v>
      </c>
      <c r="H242" s="116" t="s">
        <v>3366</v>
      </c>
      <c r="I242" s="116" t="s">
        <v>134</v>
      </c>
      <c r="J242" s="116" t="s">
        <v>2678</v>
      </c>
      <c r="K242" s="116" t="s">
        <v>3516</v>
      </c>
      <c r="L242" s="116" t="s">
        <v>153</v>
      </c>
      <c r="M242" s="116"/>
      <c r="N242" s="116"/>
      <c r="O242" s="116"/>
      <c r="P242" s="116"/>
      <c r="Q242" s="116"/>
      <c r="R242" s="116"/>
      <c r="S242" s="116"/>
      <c r="T242" s="116"/>
      <c r="U242" s="116"/>
      <c r="V242" s="116"/>
      <c r="W242" s="116"/>
      <c r="X242" s="116"/>
      <c r="Y242" s="116"/>
      <c r="Z242" s="116"/>
      <c r="AA242" s="116"/>
      <c r="AB242" s="116"/>
      <c r="AC242" s="116"/>
      <c r="AD242" s="116"/>
      <c r="AE242" s="116"/>
    </row>
    <row r="243" spans="1:31" x14ac:dyDescent="0.25">
      <c r="A243" t="s">
        <v>3681</v>
      </c>
      <c r="B243" s="116" t="s">
        <v>3682</v>
      </c>
      <c r="C243" s="116" t="s">
        <v>3500</v>
      </c>
      <c r="D243" s="116" t="s">
        <v>160</v>
      </c>
      <c r="G243" s="116" t="s">
        <v>104</v>
      </c>
      <c r="H243" s="116" t="s">
        <v>3384</v>
      </c>
      <c r="I243" s="116" t="s">
        <v>134</v>
      </c>
      <c r="J243" s="116" t="s">
        <v>4484</v>
      </c>
      <c r="K243" s="116" t="s">
        <v>149</v>
      </c>
      <c r="L243" s="116" t="s">
        <v>153</v>
      </c>
      <c r="M243" s="116"/>
      <c r="N243" s="116"/>
      <c r="O243" s="116"/>
      <c r="P243" s="116"/>
      <c r="Q243" s="116"/>
      <c r="R243" s="116"/>
      <c r="S243" s="116"/>
      <c r="T243" s="116"/>
      <c r="U243" s="116"/>
      <c r="V243" s="116"/>
      <c r="W243" s="116"/>
      <c r="X243" s="116"/>
      <c r="Y243" s="116"/>
      <c r="Z243" s="116"/>
      <c r="AA243" s="116"/>
      <c r="AB243" s="116"/>
      <c r="AC243" s="116"/>
      <c r="AD243" s="116"/>
      <c r="AE243" s="116"/>
    </row>
    <row r="244" spans="1:31" x14ac:dyDescent="0.25">
      <c r="A244" t="s">
        <v>3683</v>
      </c>
      <c r="B244" s="116" t="s">
        <v>3682</v>
      </c>
      <c r="C244" s="116" t="s">
        <v>3500</v>
      </c>
      <c r="D244" s="116" t="s">
        <v>160</v>
      </c>
      <c r="G244" s="116" t="s">
        <v>104</v>
      </c>
      <c r="H244" s="116" t="s">
        <v>3373</v>
      </c>
      <c r="I244" s="116" t="s">
        <v>134</v>
      </c>
      <c r="J244" s="116" t="s">
        <v>4483</v>
      </c>
      <c r="K244" s="116" t="s">
        <v>149</v>
      </c>
      <c r="L244" s="116" t="s">
        <v>153</v>
      </c>
      <c r="M244" s="116"/>
      <c r="N244" s="116"/>
      <c r="O244" s="116"/>
      <c r="P244" s="116"/>
      <c r="Q244" s="116"/>
      <c r="R244" s="116"/>
      <c r="S244" s="116"/>
      <c r="T244" s="116"/>
      <c r="U244" s="116"/>
      <c r="V244" s="116"/>
      <c r="W244" s="116"/>
      <c r="X244" s="116"/>
      <c r="Y244" s="116"/>
      <c r="Z244" s="116"/>
      <c r="AA244" s="116"/>
      <c r="AB244" s="116"/>
      <c r="AC244" s="116"/>
      <c r="AD244" s="116"/>
      <c r="AE244" s="116"/>
    </row>
    <row r="245" spans="1:31" x14ac:dyDescent="0.25">
      <c r="A245" t="s">
        <v>3684</v>
      </c>
      <c r="B245" s="116" t="s">
        <v>3682</v>
      </c>
      <c r="C245" s="116" t="s">
        <v>3500</v>
      </c>
      <c r="D245" s="116" t="s">
        <v>160</v>
      </c>
      <c r="G245" s="116" t="s">
        <v>104</v>
      </c>
      <c r="H245" s="116" t="s">
        <v>137</v>
      </c>
      <c r="I245" s="116" t="s">
        <v>134</v>
      </c>
      <c r="J245" s="116" t="s">
        <v>138</v>
      </c>
      <c r="K245" s="116" t="s">
        <v>139</v>
      </c>
      <c r="L245" s="116" t="s">
        <v>153</v>
      </c>
      <c r="M245" s="116"/>
      <c r="N245" s="116"/>
      <c r="O245" s="116"/>
      <c r="P245" s="116"/>
      <c r="Q245" s="116"/>
      <c r="R245" s="116"/>
      <c r="S245" s="116"/>
      <c r="T245" s="116"/>
      <c r="U245" s="116"/>
      <c r="V245" s="116"/>
      <c r="W245" s="116"/>
      <c r="X245" s="116"/>
      <c r="Y245" s="116"/>
      <c r="Z245" s="116"/>
      <c r="AA245" s="116"/>
      <c r="AB245" s="116"/>
      <c r="AC245" s="116"/>
      <c r="AD245" s="116"/>
      <c r="AE245" s="116"/>
    </row>
    <row r="246" spans="1:31" x14ac:dyDescent="0.25">
      <c r="A246" t="s">
        <v>4570</v>
      </c>
      <c r="B246" s="116" t="s">
        <v>3682</v>
      </c>
      <c r="C246" s="116" t="s">
        <v>3500</v>
      </c>
      <c r="D246" s="116" t="s">
        <v>160</v>
      </c>
      <c r="G246" s="116" t="s">
        <v>104</v>
      </c>
      <c r="H246" s="116" t="s">
        <v>3369</v>
      </c>
      <c r="I246" s="116" t="s">
        <v>134</v>
      </c>
      <c r="J246" s="116" t="s">
        <v>4452</v>
      </c>
      <c r="K246" s="116" t="s">
        <v>3126</v>
      </c>
      <c r="L246" s="116" t="s">
        <v>153</v>
      </c>
      <c r="M246" s="116"/>
      <c r="N246" s="116"/>
      <c r="O246" s="116"/>
      <c r="P246" s="116"/>
      <c r="Q246" s="116"/>
      <c r="R246" s="116"/>
      <c r="S246" s="116"/>
      <c r="T246" s="116"/>
      <c r="U246" s="116"/>
      <c r="V246" s="116"/>
      <c r="W246" s="116"/>
      <c r="X246" s="116"/>
      <c r="Y246" s="116"/>
      <c r="Z246" s="116"/>
      <c r="AA246" s="116"/>
      <c r="AB246" s="116"/>
      <c r="AC246" s="116"/>
      <c r="AD246" s="116"/>
      <c r="AE246" s="116"/>
    </row>
    <row r="247" spans="1:31" x14ac:dyDescent="0.25">
      <c r="A247" t="s">
        <v>3685</v>
      </c>
      <c r="B247" s="116" t="s">
        <v>3682</v>
      </c>
      <c r="C247" s="116" t="s">
        <v>3500</v>
      </c>
      <c r="D247" s="116" t="s">
        <v>160</v>
      </c>
      <c r="G247" s="116" t="s">
        <v>104</v>
      </c>
      <c r="H247" s="116" t="s">
        <v>3366</v>
      </c>
      <c r="I247" s="116" t="s">
        <v>134</v>
      </c>
      <c r="J247" s="116" t="s">
        <v>2678</v>
      </c>
      <c r="K247" s="116" t="s">
        <v>3126</v>
      </c>
      <c r="L247" s="116" t="s">
        <v>153</v>
      </c>
      <c r="M247" s="116"/>
      <c r="N247" s="116"/>
      <c r="O247" s="116"/>
      <c r="P247" s="116"/>
      <c r="Q247" s="116"/>
      <c r="R247" s="116"/>
      <c r="S247" s="116"/>
      <c r="T247" s="116"/>
      <c r="U247" s="116"/>
      <c r="V247" s="116"/>
      <c r="W247" s="116"/>
      <c r="X247" s="116"/>
      <c r="Y247" s="116"/>
      <c r="Z247" s="116"/>
      <c r="AA247" s="116"/>
      <c r="AB247" s="116"/>
      <c r="AC247" s="116"/>
      <c r="AD247" s="116"/>
      <c r="AE247" s="116"/>
    </row>
    <row r="248" spans="1:31" x14ac:dyDescent="0.25">
      <c r="A248" t="s">
        <v>3686</v>
      </c>
      <c r="B248" s="116" t="s">
        <v>3687</v>
      </c>
      <c r="C248" s="116" t="s">
        <v>3500</v>
      </c>
      <c r="D248" s="116" t="s">
        <v>160</v>
      </c>
      <c r="G248" s="116" t="s">
        <v>104</v>
      </c>
      <c r="H248" s="116" t="s">
        <v>3384</v>
      </c>
      <c r="I248" s="116" t="s">
        <v>134</v>
      </c>
      <c r="J248" s="116" t="s">
        <v>4484</v>
      </c>
      <c r="K248" s="116" t="s">
        <v>149</v>
      </c>
      <c r="L248" s="116" t="s">
        <v>153</v>
      </c>
      <c r="M248" s="116"/>
      <c r="N248" s="116"/>
      <c r="O248" s="116"/>
      <c r="P248" s="116"/>
      <c r="Q248" s="116"/>
      <c r="R248" s="116"/>
      <c r="S248" s="116"/>
      <c r="T248" s="116"/>
      <c r="U248" s="116"/>
      <c r="V248" s="116"/>
      <c r="W248" s="116"/>
      <c r="X248" s="116"/>
      <c r="Y248" s="116"/>
      <c r="Z248" s="116"/>
      <c r="AA248" s="116"/>
      <c r="AB248" s="116"/>
      <c r="AC248" s="116"/>
      <c r="AD248" s="116"/>
      <c r="AE248" s="116"/>
    </row>
    <row r="249" spans="1:31" x14ac:dyDescent="0.25">
      <c r="A249" t="s">
        <v>3688</v>
      </c>
      <c r="B249" s="116" t="s">
        <v>3687</v>
      </c>
      <c r="C249" s="116" t="s">
        <v>3500</v>
      </c>
      <c r="D249" s="116" t="s">
        <v>160</v>
      </c>
      <c r="G249" s="116" t="s">
        <v>104</v>
      </c>
      <c r="H249" s="116" t="s">
        <v>3373</v>
      </c>
      <c r="I249" s="116" t="s">
        <v>134</v>
      </c>
      <c r="J249" s="116" t="s">
        <v>4483</v>
      </c>
      <c r="K249" s="116" t="s">
        <v>149</v>
      </c>
      <c r="L249" s="116" t="s">
        <v>153</v>
      </c>
      <c r="M249" s="116"/>
      <c r="N249" s="116"/>
      <c r="O249" s="116"/>
      <c r="P249" s="116"/>
      <c r="Q249" s="116"/>
      <c r="R249" s="116"/>
      <c r="S249" s="116"/>
      <c r="T249" s="116"/>
      <c r="U249" s="116"/>
      <c r="V249" s="116"/>
      <c r="W249" s="116"/>
      <c r="X249" s="116"/>
      <c r="Y249" s="116"/>
      <c r="Z249" s="116"/>
      <c r="AA249" s="116"/>
      <c r="AB249" s="116"/>
      <c r="AC249" s="116"/>
      <c r="AD249" s="116"/>
      <c r="AE249" s="116"/>
    </row>
    <row r="250" spans="1:31" x14ac:dyDescent="0.25">
      <c r="A250" t="s">
        <v>3689</v>
      </c>
      <c r="B250" s="116" t="s">
        <v>3687</v>
      </c>
      <c r="C250" s="116" t="s">
        <v>3500</v>
      </c>
      <c r="D250" s="116" t="s">
        <v>160</v>
      </c>
      <c r="G250" s="116" t="s">
        <v>104</v>
      </c>
      <c r="H250" s="116" t="s">
        <v>137</v>
      </c>
      <c r="I250" s="116" t="s">
        <v>134</v>
      </c>
      <c r="J250" s="116" t="s">
        <v>138</v>
      </c>
      <c r="K250" s="116" t="s">
        <v>139</v>
      </c>
      <c r="L250" s="116" t="s">
        <v>153</v>
      </c>
      <c r="M250" s="116"/>
      <c r="N250" s="116"/>
      <c r="O250" s="116"/>
      <c r="P250" s="116"/>
      <c r="Q250" s="116"/>
      <c r="R250" s="116"/>
      <c r="S250" s="116"/>
      <c r="T250" s="116"/>
      <c r="U250" s="116"/>
      <c r="V250" s="116"/>
      <c r="W250" s="116"/>
      <c r="X250" s="116"/>
      <c r="Y250" s="116"/>
      <c r="Z250" s="116"/>
      <c r="AA250" s="116"/>
      <c r="AB250" s="116"/>
      <c r="AC250" s="116"/>
      <c r="AD250" s="116"/>
      <c r="AE250" s="116"/>
    </row>
    <row r="251" spans="1:31" x14ac:dyDescent="0.25">
      <c r="A251" t="s">
        <v>4571</v>
      </c>
      <c r="B251" s="116" t="s">
        <v>3687</v>
      </c>
      <c r="C251" s="116" t="s">
        <v>3500</v>
      </c>
      <c r="D251" s="116" t="s">
        <v>160</v>
      </c>
      <c r="G251" s="116" t="s">
        <v>104</v>
      </c>
      <c r="H251" s="116" t="s">
        <v>3369</v>
      </c>
      <c r="I251" s="116" t="s">
        <v>134</v>
      </c>
      <c r="J251" s="116" t="s">
        <v>4452</v>
      </c>
      <c r="K251" s="116" t="s">
        <v>3516</v>
      </c>
      <c r="L251" s="116" t="s">
        <v>153</v>
      </c>
      <c r="M251" s="116"/>
      <c r="N251" s="116"/>
      <c r="O251" s="116"/>
      <c r="P251" s="116"/>
      <c r="Q251" s="116"/>
      <c r="R251" s="116"/>
      <c r="S251" s="116"/>
      <c r="T251" s="116"/>
      <c r="U251" s="116"/>
      <c r="V251" s="116"/>
      <c r="W251" s="116"/>
      <c r="X251" s="116"/>
      <c r="Y251" s="116"/>
      <c r="Z251" s="116"/>
      <c r="AA251" s="116"/>
      <c r="AB251" s="116"/>
      <c r="AC251" s="116"/>
      <c r="AD251" s="116"/>
      <c r="AE251" s="116"/>
    </row>
    <row r="252" spans="1:31" x14ac:dyDescent="0.25">
      <c r="A252" t="s">
        <v>3690</v>
      </c>
      <c r="B252" s="116" t="s">
        <v>3687</v>
      </c>
      <c r="C252" s="116" t="s">
        <v>3500</v>
      </c>
      <c r="D252" s="116" t="s">
        <v>160</v>
      </c>
      <c r="G252" s="116" t="s">
        <v>104</v>
      </c>
      <c r="H252" s="116" t="s">
        <v>3366</v>
      </c>
      <c r="I252" s="116" t="s">
        <v>134</v>
      </c>
      <c r="J252" s="116" t="s">
        <v>2678</v>
      </c>
      <c r="K252" s="116" t="s">
        <v>3516</v>
      </c>
      <c r="L252" s="116" t="s">
        <v>153</v>
      </c>
      <c r="M252" s="116"/>
      <c r="N252" s="116"/>
      <c r="O252" s="116"/>
      <c r="P252" s="116"/>
      <c r="Q252" s="116"/>
      <c r="R252" s="116"/>
      <c r="S252" s="116"/>
      <c r="T252" s="116"/>
      <c r="U252" s="116"/>
      <c r="V252" s="116"/>
      <c r="W252" s="116"/>
      <c r="X252" s="116"/>
      <c r="Y252" s="116"/>
      <c r="Z252" s="116"/>
      <c r="AA252" s="116"/>
      <c r="AB252" s="116"/>
      <c r="AC252" s="116"/>
      <c r="AD252" s="116"/>
      <c r="AE252" s="116"/>
    </row>
    <row r="253" spans="1:31" x14ac:dyDescent="0.25">
      <c r="A253" t="s">
        <v>3691</v>
      </c>
      <c r="B253" s="116" t="s">
        <v>3692</v>
      </c>
      <c r="C253" s="116" t="s">
        <v>3500</v>
      </c>
      <c r="D253" s="116" t="s">
        <v>160</v>
      </c>
      <c r="G253" s="116" t="s">
        <v>104</v>
      </c>
      <c r="H253" s="116" t="s">
        <v>3384</v>
      </c>
      <c r="I253" s="116" t="s">
        <v>134</v>
      </c>
      <c r="J253" s="116" t="s">
        <v>4484</v>
      </c>
      <c r="K253" s="116" t="s">
        <v>149</v>
      </c>
      <c r="L253" s="116" t="s">
        <v>153</v>
      </c>
      <c r="M253" s="116"/>
      <c r="N253" s="116"/>
      <c r="O253" s="116"/>
      <c r="P253" s="116"/>
      <c r="Q253" s="116"/>
      <c r="R253" s="116"/>
      <c r="S253" s="116"/>
      <c r="T253" s="116"/>
      <c r="U253" s="116"/>
      <c r="V253" s="116"/>
      <c r="W253" s="116"/>
      <c r="X253" s="116"/>
      <c r="Y253" s="116"/>
      <c r="Z253" s="116"/>
      <c r="AA253" s="116"/>
      <c r="AB253" s="116"/>
      <c r="AC253" s="116"/>
      <c r="AD253" s="116"/>
      <c r="AE253" s="116"/>
    </row>
    <row r="254" spans="1:31" x14ac:dyDescent="0.25">
      <c r="A254" t="s">
        <v>3693</v>
      </c>
      <c r="B254" s="116" t="s">
        <v>3692</v>
      </c>
      <c r="C254" s="116" t="s">
        <v>3500</v>
      </c>
      <c r="D254" s="116" t="s">
        <v>160</v>
      </c>
      <c r="G254" s="116" t="s">
        <v>104</v>
      </c>
      <c r="H254" s="116" t="s">
        <v>3373</v>
      </c>
      <c r="I254" s="116" t="s">
        <v>134</v>
      </c>
      <c r="J254" s="116" t="s">
        <v>4483</v>
      </c>
      <c r="K254" s="116" t="s">
        <v>149</v>
      </c>
      <c r="L254" s="116" t="s">
        <v>153</v>
      </c>
      <c r="M254" s="116"/>
      <c r="N254" s="116"/>
      <c r="O254" s="116"/>
      <c r="P254" s="116"/>
      <c r="Q254" s="116"/>
      <c r="R254" s="116"/>
      <c r="S254" s="116"/>
      <c r="T254" s="116"/>
      <c r="U254" s="116"/>
      <c r="V254" s="116"/>
      <c r="W254" s="116"/>
      <c r="X254" s="116"/>
      <c r="Y254" s="116"/>
      <c r="Z254" s="116"/>
      <c r="AA254" s="116"/>
      <c r="AB254" s="116"/>
      <c r="AC254" s="116"/>
      <c r="AD254" s="116"/>
      <c r="AE254" s="116"/>
    </row>
    <row r="255" spans="1:31" x14ac:dyDescent="0.25">
      <c r="A255" t="s">
        <v>3694</v>
      </c>
      <c r="B255" s="116" t="s">
        <v>3692</v>
      </c>
      <c r="C255" s="116" t="s">
        <v>3500</v>
      </c>
      <c r="D255" s="116" t="s">
        <v>160</v>
      </c>
      <c r="G255" s="116" t="s">
        <v>104</v>
      </c>
      <c r="H255" s="116" t="s">
        <v>137</v>
      </c>
      <c r="I255" s="116" t="s">
        <v>134</v>
      </c>
      <c r="J255" s="116" t="s">
        <v>138</v>
      </c>
      <c r="K255" s="116" t="s">
        <v>139</v>
      </c>
      <c r="L255" s="116" t="s">
        <v>153</v>
      </c>
      <c r="M255" s="116"/>
      <c r="N255" s="116"/>
      <c r="O255" s="116"/>
      <c r="P255" s="116"/>
      <c r="Q255" s="116"/>
      <c r="R255" s="116"/>
      <c r="S255" s="116"/>
      <c r="T255" s="116"/>
      <c r="U255" s="116"/>
      <c r="V255" s="116"/>
      <c r="W255" s="116"/>
      <c r="X255" s="116"/>
      <c r="Y255" s="116"/>
      <c r="Z255" s="116"/>
      <c r="AA255" s="116"/>
      <c r="AB255" s="116"/>
      <c r="AC255" s="116"/>
      <c r="AD255" s="116"/>
      <c r="AE255" s="116"/>
    </row>
    <row r="256" spans="1:31" x14ac:dyDescent="0.25">
      <c r="A256" t="s">
        <v>4572</v>
      </c>
      <c r="B256" s="116" t="s">
        <v>3692</v>
      </c>
      <c r="C256" s="116" t="s">
        <v>3500</v>
      </c>
      <c r="D256" s="116" t="s">
        <v>160</v>
      </c>
      <c r="G256" s="116" t="s">
        <v>104</v>
      </c>
      <c r="H256" s="116" t="s">
        <v>3369</v>
      </c>
      <c r="I256" s="116" t="s">
        <v>134</v>
      </c>
      <c r="J256" s="116" t="s">
        <v>4452</v>
      </c>
      <c r="K256" s="116" t="s">
        <v>3126</v>
      </c>
      <c r="L256" s="116" t="s">
        <v>153</v>
      </c>
      <c r="M256" s="116"/>
      <c r="N256" s="116"/>
      <c r="O256" s="116"/>
      <c r="P256" s="116"/>
      <c r="Q256" s="116"/>
      <c r="R256" s="116"/>
      <c r="S256" s="116"/>
      <c r="T256" s="116"/>
      <c r="U256" s="116"/>
      <c r="V256" s="116"/>
      <c r="W256" s="116"/>
      <c r="X256" s="116"/>
      <c r="Y256" s="116"/>
      <c r="Z256" s="116"/>
      <c r="AA256" s="116"/>
      <c r="AB256" s="116"/>
      <c r="AC256" s="116"/>
      <c r="AD256" s="116"/>
      <c r="AE256" s="116"/>
    </row>
    <row r="257" spans="1:31" x14ac:dyDescent="0.25">
      <c r="A257" t="s">
        <v>3695</v>
      </c>
      <c r="B257" s="116" t="s">
        <v>3692</v>
      </c>
      <c r="C257" s="116" t="s">
        <v>3500</v>
      </c>
      <c r="D257" s="116" t="s">
        <v>160</v>
      </c>
      <c r="G257" s="116" t="s">
        <v>104</v>
      </c>
      <c r="H257" s="116" t="s">
        <v>3366</v>
      </c>
      <c r="I257" s="116" t="s">
        <v>134</v>
      </c>
      <c r="J257" s="116" t="s">
        <v>2678</v>
      </c>
      <c r="K257" s="116" t="s">
        <v>3126</v>
      </c>
      <c r="L257" s="116" t="s">
        <v>153</v>
      </c>
      <c r="M257" s="116"/>
      <c r="N257" s="116"/>
      <c r="O257" s="116"/>
      <c r="P257" s="116"/>
      <c r="Q257" s="116"/>
      <c r="R257" s="116"/>
      <c r="S257" s="116"/>
      <c r="T257" s="116"/>
      <c r="U257" s="116"/>
      <c r="V257" s="116"/>
      <c r="W257" s="116"/>
      <c r="X257" s="116"/>
      <c r="Y257" s="116"/>
      <c r="Z257" s="116"/>
      <c r="AA257" s="116"/>
      <c r="AB257" s="116"/>
      <c r="AC257" s="116"/>
      <c r="AD257" s="116"/>
      <c r="AE257" s="116"/>
    </row>
    <row r="258" spans="1:31" x14ac:dyDescent="0.25">
      <c r="A258" t="s">
        <v>3696</v>
      </c>
      <c r="B258" s="116" t="s">
        <v>3697</v>
      </c>
      <c r="C258" s="116" t="s">
        <v>3500</v>
      </c>
      <c r="D258" s="116" t="s">
        <v>160</v>
      </c>
      <c r="G258" s="116" t="s">
        <v>104</v>
      </c>
      <c r="H258" s="116" t="s">
        <v>3384</v>
      </c>
      <c r="I258" s="116" t="s">
        <v>134</v>
      </c>
      <c r="J258" s="116" t="s">
        <v>4484</v>
      </c>
      <c r="K258" s="116" t="s">
        <v>149</v>
      </c>
      <c r="L258" s="116" t="s">
        <v>153</v>
      </c>
      <c r="M258" s="116"/>
      <c r="N258" s="116"/>
      <c r="O258" s="116"/>
      <c r="P258" s="116"/>
      <c r="Q258" s="116"/>
      <c r="R258" s="116"/>
      <c r="S258" s="116"/>
      <c r="T258" s="116"/>
      <c r="U258" s="116"/>
      <c r="V258" s="116"/>
      <c r="W258" s="116"/>
      <c r="X258" s="116"/>
      <c r="Y258" s="116"/>
      <c r="Z258" s="116"/>
      <c r="AA258" s="116"/>
      <c r="AB258" s="116"/>
      <c r="AC258" s="116"/>
      <c r="AD258" s="116"/>
      <c r="AE258" s="116"/>
    </row>
    <row r="259" spans="1:31" x14ac:dyDescent="0.25">
      <c r="A259" t="s">
        <v>3698</v>
      </c>
      <c r="B259" s="116" t="s">
        <v>3697</v>
      </c>
      <c r="C259" s="116" t="s">
        <v>3500</v>
      </c>
      <c r="D259" s="116" t="s">
        <v>160</v>
      </c>
      <c r="G259" s="116" t="s">
        <v>104</v>
      </c>
      <c r="H259" s="116" t="s">
        <v>3373</v>
      </c>
      <c r="I259" s="116" t="s">
        <v>134</v>
      </c>
      <c r="J259" s="116" t="s">
        <v>4483</v>
      </c>
      <c r="K259" s="116" t="s">
        <v>149</v>
      </c>
      <c r="L259" s="116" t="s">
        <v>153</v>
      </c>
      <c r="M259" s="116"/>
      <c r="N259" s="116"/>
      <c r="O259" s="116"/>
      <c r="P259" s="116"/>
      <c r="Q259" s="116"/>
      <c r="R259" s="116"/>
      <c r="S259" s="116"/>
      <c r="T259" s="116"/>
      <c r="U259" s="116"/>
      <c r="V259" s="116"/>
      <c r="W259" s="116"/>
      <c r="X259" s="116"/>
      <c r="Y259" s="116"/>
      <c r="Z259" s="116"/>
      <c r="AA259" s="116"/>
      <c r="AB259" s="116"/>
      <c r="AC259" s="116"/>
      <c r="AD259" s="116"/>
      <c r="AE259" s="116"/>
    </row>
    <row r="260" spans="1:31" x14ac:dyDescent="0.25">
      <c r="A260" t="s">
        <v>3699</v>
      </c>
      <c r="B260" s="116" t="s">
        <v>3697</v>
      </c>
      <c r="C260" s="116" t="s">
        <v>3500</v>
      </c>
      <c r="D260" s="116" t="s">
        <v>160</v>
      </c>
      <c r="G260" s="116" t="s">
        <v>104</v>
      </c>
      <c r="H260" s="116" t="s">
        <v>137</v>
      </c>
      <c r="I260" s="116" t="s">
        <v>134</v>
      </c>
      <c r="J260" s="116" t="s">
        <v>138</v>
      </c>
      <c r="K260" s="116" t="s">
        <v>139</v>
      </c>
      <c r="L260" s="116" t="s">
        <v>153</v>
      </c>
      <c r="M260" s="116"/>
      <c r="N260" s="116"/>
      <c r="O260" s="116"/>
      <c r="P260" s="116"/>
      <c r="Q260" s="116"/>
      <c r="R260" s="116"/>
      <c r="S260" s="116"/>
      <c r="T260" s="116"/>
      <c r="U260" s="116"/>
      <c r="V260" s="116"/>
      <c r="W260" s="116"/>
      <c r="X260" s="116"/>
      <c r="Y260" s="116"/>
      <c r="Z260" s="116"/>
      <c r="AA260" s="116"/>
      <c r="AB260" s="116"/>
      <c r="AC260" s="116"/>
      <c r="AD260" s="116"/>
      <c r="AE260" s="116"/>
    </row>
    <row r="261" spans="1:31" x14ac:dyDescent="0.25">
      <c r="A261" t="s">
        <v>4573</v>
      </c>
      <c r="B261" s="116" t="s">
        <v>3697</v>
      </c>
      <c r="C261" s="116" t="s">
        <v>3500</v>
      </c>
      <c r="D261" s="116" t="s">
        <v>160</v>
      </c>
      <c r="G261" s="116" t="s">
        <v>104</v>
      </c>
      <c r="H261" s="116" t="s">
        <v>3369</v>
      </c>
      <c r="I261" s="116" t="s">
        <v>134</v>
      </c>
      <c r="J261" s="116" t="s">
        <v>4452</v>
      </c>
      <c r="K261" s="116" t="s">
        <v>3516</v>
      </c>
      <c r="L261" s="116" t="s">
        <v>153</v>
      </c>
      <c r="M261" s="116"/>
      <c r="N261" s="116"/>
      <c r="O261" s="116"/>
      <c r="P261" s="116"/>
      <c r="Q261" s="116"/>
      <c r="R261" s="116"/>
      <c r="S261" s="116"/>
      <c r="T261" s="116"/>
      <c r="U261" s="116"/>
      <c r="V261" s="116"/>
      <c r="W261" s="116"/>
      <c r="X261" s="116"/>
      <c r="Y261" s="116"/>
      <c r="Z261" s="116"/>
      <c r="AA261" s="116"/>
      <c r="AB261" s="116"/>
      <c r="AC261" s="116"/>
      <c r="AD261" s="116"/>
      <c r="AE261" s="116"/>
    </row>
    <row r="262" spans="1:31" x14ac:dyDescent="0.25">
      <c r="A262" t="s">
        <v>3700</v>
      </c>
      <c r="B262" s="116" t="s">
        <v>3697</v>
      </c>
      <c r="C262" s="116" t="s">
        <v>3500</v>
      </c>
      <c r="D262" s="116" t="s">
        <v>160</v>
      </c>
      <c r="G262" s="116" t="s">
        <v>104</v>
      </c>
      <c r="H262" s="116" t="s">
        <v>3366</v>
      </c>
      <c r="I262" s="116" t="s">
        <v>134</v>
      </c>
      <c r="J262" s="116" t="s">
        <v>2678</v>
      </c>
      <c r="K262" s="116" t="s">
        <v>3516</v>
      </c>
      <c r="L262" s="116" t="s">
        <v>153</v>
      </c>
      <c r="M262" s="116"/>
      <c r="N262" s="116"/>
      <c r="O262" s="116"/>
      <c r="P262" s="116"/>
      <c r="Q262" s="116"/>
      <c r="R262" s="116"/>
      <c r="S262" s="116"/>
      <c r="T262" s="116"/>
      <c r="U262" s="116"/>
      <c r="V262" s="116"/>
      <c r="W262" s="116"/>
      <c r="X262" s="116"/>
      <c r="Y262" s="116"/>
      <c r="Z262" s="116"/>
      <c r="AA262" s="116"/>
      <c r="AB262" s="116"/>
      <c r="AC262" s="116"/>
      <c r="AD262" s="116"/>
      <c r="AE262" s="116"/>
    </row>
    <row r="263" spans="1:31" x14ac:dyDescent="0.25">
      <c r="A263" t="s">
        <v>3701</v>
      </c>
      <c r="B263" s="116" t="s">
        <v>3702</v>
      </c>
      <c r="C263" s="116" t="s">
        <v>3500</v>
      </c>
      <c r="D263" s="116" t="s">
        <v>160</v>
      </c>
      <c r="G263" s="116" t="s">
        <v>104</v>
      </c>
      <c r="H263" s="116" t="s">
        <v>3384</v>
      </c>
      <c r="I263" s="116" t="s">
        <v>134</v>
      </c>
      <c r="J263" s="116" t="s">
        <v>4484</v>
      </c>
      <c r="K263" s="116" t="s">
        <v>149</v>
      </c>
      <c r="L263" s="116" t="s">
        <v>153</v>
      </c>
      <c r="M263" s="116"/>
      <c r="N263" s="116"/>
      <c r="O263" s="116"/>
      <c r="P263" s="116"/>
      <c r="Q263" s="116"/>
      <c r="R263" s="116"/>
      <c r="S263" s="116"/>
      <c r="T263" s="116"/>
      <c r="U263" s="116"/>
      <c r="V263" s="116"/>
      <c r="W263" s="116"/>
      <c r="X263" s="116"/>
      <c r="Y263" s="116"/>
      <c r="Z263" s="116"/>
      <c r="AA263" s="116"/>
      <c r="AB263" s="116"/>
      <c r="AC263" s="116"/>
      <c r="AD263" s="116"/>
      <c r="AE263" s="116"/>
    </row>
    <row r="264" spans="1:31" x14ac:dyDescent="0.25">
      <c r="A264" t="s">
        <v>3703</v>
      </c>
      <c r="B264" s="116" t="s">
        <v>3702</v>
      </c>
      <c r="C264" s="116" t="s">
        <v>3500</v>
      </c>
      <c r="D264" s="116" t="s">
        <v>160</v>
      </c>
      <c r="G264" s="116" t="s">
        <v>104</v>
      </c>
      <c r="H264" s="116" t="s">
        <v>3373</v>
      </c>
      <c r="I264" s="116" t="s">
        <v>134</v>
      </c>
      <c r="J264" s="116" t="s">
        <v>4483</v>
      </c>
      <c r="K264" s="116" t="s">
        <v>149</v>
      </c>
      <c r="L264" s="116" t="s">
        <v>153</v>
      </c>
      <c r="M264" s="116"/>
      <c r="N264" s="116"/>
      <c r="O264" s="116"/>
      <c r="P264" s="116"/>
      <c r="Q264" s="116"/>
      <c r="R264" s="116"/>
      <c r="S264" s="116"/>
      <c r="T264" s="116"/>
      <c r="U264" s="116"/>
      <c r="V264" s="116"/>
      <c r="W264" s="116"/>
      <c r="X264" s="116"/>
      <c r="Y264" s="116"/>
      <c r="Z264" s="116"/>
      <c r="AA264" s="116"/>
      <c r="AB264" s="116"/>
      <c r="AC264" s="116"/>
      <c r="AD264" s="116"/>
      <c r="AE264" s="116"/>
    </row>
    <row r="265" spans="1:31" x14ac:dyDescent="0.25">
      <c r="A265" t="s">
        <v>3704</v>
      </c>
      <c r="B265" s="116" t="s">
        <v>3702</v>
      </c>
      <c r="C265" s="116" t="s">
        <v>3500</v>
      </c>
      <c r="D265" s="116" t="s">
        <v>160</v>
      </c>
      <c r="G265" s="116" t="s">
        <v>104</v>
      </c>
      <c r="H265" s="116" t="s">
        <v>137</v>
      </c>
      <c r="I265" s="116" t="s">
        <v>134</v>
      </c>
      <c r="J265" s="116" t="s">
        <v>138</v>
      </c>
      <c r="K265" s="116" t="s">
        <v>139</v>
      </c>
      <c r="L265" s="116" t="s">
        <v>153</v>
      </c>
      <c r="M265" s="116"/>
      <c r="N265" s="116"/>
      <c r="O265" s="116"/>
      <c r="P265" s="116"/>
      <c r="Q265" s="116"/>
      <c r="R265" s="116"/>
      <c r="S265" s="116"/>
      <c r="T265" s="116"/>
      <c r="U265" s="116"/>
      <c r="V265" s="116"/>
      <c r="W265" s="116"/>
      <c r="X265" s="116"/>
      <c r="Y265" s="116"/>
      <c r="Z265" s="116"/>
      <c r="AA265" s="116"/>
      <c r="AB265" s="116"/>
      <c r="AC265" s="116"/>
      <c r="AD265" s="116"/>
      <c r="AE265" s="116"/>
    </row>
    <row r="266" spans="1:31" x14ac:dyDescent="0.25">
      <c r="A266" t="s">
        <v>4574</v>
      </c>
      <c r="B266" s="116" t="s">
        <v>3702</v>
      </c>
      <c r="C266" s="116" t="s">
        <v>3500</v>
      </c>
      <c r="D266" s="116" t="s">
        <v>160</v>
      </c>
      <c r="G266" s="116" t="s">
        <v>104</v>
      </c>
      <c r="H266" s="116" t="s">
        <v>3369</v>
      </c>
      <c r="I266" s="116" t="s">
        <v>134</v>
      </c>
      <c r="J266" s="116" t="s">
        <v>4452</v>
      </c>
      <c r="K266" s="116" t="s">
        <v>3126</v>
      </c>
      <c r="L266" s="116" t="s">
        <v>153</v>
      </c>
      <c r="M266" s="116"/>
      <c r="N266" s="116"/>
      <c r="O266" s="116"/>
      <c r="P266" s="116"/>
      <c r="Q266" s="116"/>
      <c r="R266" s="116"/>
      <c r="S266" s="116"/>
      <c r="T266" s="116"/>
      <c r="U266" s="116"/>
      <c r="V266" s="116"/>
      <c r="W266" s="116"/>
      <c r="X266" s="116"/>
      <c r="Y266" s="116"/>
      <c r="Z266" s="116"/>
      <c r="AA266" s="116"/>
      <c r="AB266" s="116"/>
      <c r="AC266" s="116"/>
      <c r="AD266" s="116"/>
      <c r="AE266" s="116"/>
    </row>
    <row r="267" spans="1:31" x14ac:dyDescent="0.25">
      <c r="A267" t="s">
        <v>3705</v>
      </c>
      <c r="B267" s="116" t="s">
        <v>3702</v>
      </c>
      <c r="C267" s="116" t="s">
        <v>3500</v>
      </c>
      <c r="D267" s="116" t="s">
        <v>160</v>
      </c>
      <c r="G267" s="116" t="s">
        <v>104</v>
      </c>
      <c r="H267" s="116" t="s">
        <v>3366</v>
      </c>
      <c r="I267" s="116" t="s">
        <v>134</v>
      </c>
      <c r="J267" s="116" t="s">
        <v>2678</v>
      </c>
      <c r="K267" s="116" t="s">
        <v>3126</v>
      </c>
      <c r="L267" s="116" t="s">
        <v>153</v>
      </c>
      <c r="M267" s="116"/>
      <c r="N267" s="116"/>
      <c r="O267" s="116"/>
      <c r="P267" s="116"/>
      <c r="Q267" s="116"/>
      <c r="R267" s="116"/>
      <c r="S267" s="116"/>
      <c r="T267" s="116"/>
      <c r="U267" s="116"/>
      <c r="V267" s="116"/>
      <c r="W267" s="116"/>
      <c r="X267" s="116"/>
      <c r="Y267" s="116"/>
      <c r="Z267" s="116"/>
      <c r="AA267" s="116"/>
      <c r="AB267" s="116"/>
      <c r="AC267" s="116"/>
      <c r="AD267" s="116"/>
      <c r="AE267" s="116"/>
    </row>
    <row r="268" spans="1:31" x14ac:dyDescent="0.25">
      <c r="A268" t="s">
        <v>3706</v>
      </c>
      <c r="B268" s="116" t="s">
        <v>3707</v>
      </c>
      <c r="C268" s="116" t="s">
        <v>3500</v>
      </c>
      <c r="D268" s="116" t="s">
        <v>160</v>
      </c>
      <c r="G268" s="116" t="s">
        <v>104</v>
      </c>
      <c r="H268" s="116" t="s">
        <v>3384</v>
      </c>
      <c r="I268" s="116" t="s">
        <v>134</v>
      </c>
      <c r="J268" s="116" t="s">
        <v>4484</v>
      </c>
      <c r="K268" s="116" t="s">
        <v>149</v>
      </c>
      <c r="L268" s="116" t="s">
        <v>153</v>
      </c>
      <c r="M268" s="116"/>
      <c r="N268" s="116"/>
      <c r="O268" s="116"/>
      <c r="P268" s="116"/>
      <c r="Q268" s="116"/>
      <c r="R268" s="116"/>
      <c r="S268" s="116"/>
      <c r="T268" s="116"/>
      <c r="U268" s="116"/>
      <c r="V268" s="116"/>
      <c r="W268" s="116"/>
      <c r="X268" s="116"/>
      <c r="Y268" s="116"/>
      <c r="Z268" s="116"/>
      <c r="AA268" s="116"/>
      <c r="AB268" s="116"/>
      <c r="AC268" s="116"/>
      <c r="AD268" s="116"/>
      <c r="AE268" s="116"/>
    </row>
    <row r="269" spans="1:31" x14ac:dyDescent="0.25">
      <c r="A269" t="s">
        <v>3708</v>
      </c>
      <c r="B269" s="116" t="s">
        <v>3707</v>
      </c>
      <c r="C269" s="116" t="s">
        <v>3500</v>
      </c>
      <c r="D269" s="116" t="s">
        <v>160</v>
      </c>
      <c r="G269" s="116" t="s">
        <v>104</v>
      </c>
      <c r="H269" s="116" t="s">
        <v>3373</v>
      </c>
      <c r="I269" s="116" t="s">
        <v>134</v>
      </c>
      <c r="J269" s="116" t="s">
        <v>4483</v>
      </c>
      <c r="K269" s="116" t="s">
        <v>149</v>
      </c>
      <c r="L269" s="116" t="s">
        <v>153</v>
      </c>
      <c r="M269" s="116"/>
      <c r="N269" s="116"/>
      <c r="O269" s="116"/>
      <c r="P269" s="116"/>
      <c r="Q269" s="116"/>
      <c r="R269" s="116"/>
      <c r="S269" s="116"/>
      <c r="T269" s="116"/>
      <c r="U269" s="116"/>
      <c r="V269" s="116"/>
      <c r="W269" s="116"/>
      <c r="X269" s="116"/>
      <c r="Y269" s="116"/>
      <c r="Z269" s="116"/>
      <c r="AA269" s="116"/>
      <c r="AB269" s="116"/>
      <c r="AC269" s="116"/>
      <c r="AD269" s="116"/>
      <c r="AE269" s="116"/>
    </row>
    <row r="270" spans="1:31" x14ac:dyDescent="0.25">
      <c r="A270" t="s">
        <v>3709</v>
      </c>
      <c r="B270" s="116" t="s">
        <v>3707</v>
      </c>
      <c r="C270" s="116" t="s">
        <v>3500</v>
      </c>
      <c r="D270" s="116" t="s">
        <v>160</v>
      </c>
      <c r="G270" s="116" t="s">
        <v>104</v>
      </c>
      <c r="H270" s="116" t="s">
        <v>137</v>
      </c>
      <c r="I270" s="116" t="s">
        <v>134</v>
      </c>
      <c r="J270" s="116" t="s">
        <v>138</v>
      </c>
      <c r="K270" s="116" t="s">
        <v>139</v>
      </c>
      <c r="L270" s="116" t="s">
        <v>153</v>
      </c>
      <c r="M270" s="116"/>
      <c r="N270" s="116"/>
      <c r="O270" s="116"/>
      <c r="P270" s="116"/>
      <c r="Q270" s="116"/>
      <c r="R270" s="116"/>
      <c r="S270" s="116"/>
      <c r="T270" s="116"/>
      <c r="U270" s="116"/>
      <c r="V270" s="116"/>
      <c r="W270" s="116"/>
      <c r="X270" s="116"/>
      <c r="Y270" s="116"/>
      <c r="Z270" s="116"/>
      <c r="AA270" s="116"/>
      <c r="AB270" s="116"/>
      <c r="AC270" s="116"/>
      <c r="AD270" s="116"/>
      <c r="AE270" s="116"/>
    </row>
    <row r="271" spans="1:31" x14ac:dyDescent="0.25">
      <c r="A271" t="s">
        <v>4575</v>
      </c>
      <c r="B271" s="116" t="s">
        <v>3707</v>
      </c>
      <c r="C271" s="116" t="s">
        <v>3500</v>
      </c>
      <c r="D271" s="116" t="s">
        <v>160</v>
      </c>
      <c r="G271" s="116" t="s">
        <v>104</v>
      </c>
      <c r="H271" s="116" t="s">
        <v>3369</v>
      </c>
      <c r="I271" s="116" t="s">
        <v>134</v>
      </c>
      <c r="J271" s="116" t="s">
        <v>4452</v>
      </c>
      <c r="K271" s="116" t="s">
        <v>3126</v>
      </c>
      <c r="L271" s="116" t="s">
        <v>153</v>
      </c>
      <c r="M271" s="116"/>
      <c r="N271" s="116"/>
      <c r="O271" s="116"/>
      <c r="P271" s="116"/>
      <c r="Q271" s="116"/>
      <c r="R271" s="116"/>
      <c r="S271" s="116"/>
      <c r="T271" s="116"/>
      <c r="U271" s="116"/>
      <c r="V271" s="116"/>
      <c r="W271" s="116"/>
      <c r="X271" s="116"/>
      <c r="Y271" s="116"/>
      <c r="Z271" s="116"/>
      <c r="AA271" s="116"/>
      <c r="AB271" s="116"/>
      <c r="AC271" s="116"/>
      <c r="AD271" s="116"/>
      <c r="AE271" s="116"/>
    </row>
    <row r="272" spans="1:31" x14ac:dyDescent="0.25">
      <c r="A272" t="s">
        <v>3710</v>
      </c>
      <c r="B272" s="116" t="s">
        <v>3707</v>
      </c>
      <c r="C272" s="116" t="s">
        <v>3500</v>
      </c>
      <c r="D272" s="116" t="s">
        <v>160</v>
      </c>
      <c r="G272" s="116" t="s">
        <v>104</v>
      </c>
      <c r="H272" s="116" t="s">
        <v>3366</v>
      </c>
      <c r="I272" s="116" t="s">
        <v>134</v>
      </c>
      <c r="J272" s="116" t="s">
        <v>2678</v>
      </c>
      <c r="K272" s="116" t="s">
        <v>3516</v>
      </c>
      <c r="L272" s="116" t="s">
        <v>153</v>
      </c>
      <c r="M272" s="116"/>
      <c r="N272" s="116"/>
      <c r="O272" s="116"/>
      <c r="P272" s="116"/>
      <c r="Q272" s="116"/>
      <c r="R272" s="116"/>
      <c r="S272" s="116"/>
      <c r="T272" s="116"/>
      <c r="U272" s="116"/>
      <c r="V272" s="116"/>
      <c r="W272" s="116"/>
      <c r="X272" s="116"/>
      <c r="Y272" s="116"/>
      <c r="Z272" s="116"/>
      <c r="AA272" s="116"/>
      <c r="AB272" s="116"/>
      <c r="AC272" s="116"/>
      <c r="AD272" s="116"/>
      <c r="AE272" s="116"/>
    </row>
    <row r="273" spans="1:31" x14ac:dyDescent="0.25">
      <c r="A273" t="s">
        <v>3711</v>
      </c>
      <c r="B273" s="116" t="s">
        <v>3712</v>
      </c>
      <c r="C273" s="116" t="s">
        <v>3500</v>
      </c>
      <c r="D273" s="116" t="s">
        <v>160</v>
      </c>
      <c r="G273" s="116" t="s">
        <v>104</v>
      </c>
      <c r="H273" s="116" t="s">
        <v>3384</v>
      </c>
      <c r="I273" s="116" t="s">
        <v>134</v>
      </c>
      <c r="J273" s="116" t="s">
        <v>4484</v>
      </c>
      <c r="K273" s="116" t="s">
        <v>149</v>
      </c>
      <c r="L273" s="116" t="s">
        <v>153</v>
      </c>
      <c r="M273" s="116"/>
      <c r="N273" s="116"/>
      <c r="O273" s="116"/>
      <c r="P273" s="116"/>
      <c r="Q273" s="116"/>
      <c r="R273" s="116"/>
      <c r="S273" s="116"/>
      <c r="T273" s="116"/>
      <c r="U273" s="116"/>
      <c r="V273" s="116"/>
      <c r="W273" s="116"/>
      <c r="X273" s="116"/>
      <c r="Y273" s="116"/>
      <c r="Z273" s="116"/>
      <c r="AA273" s="116"/>
      <c r="AB273" s="116"/>
      <c r="AC273" s="116"/>
      <c r="AD273" s="116"/>
      <c r="AE273" s="116"/>
    </row>
    <row r="274" spans="1:31" x14ac:dyDescent="0.25">
      <c r="A274" t="s">
        <v>3713</v>
      </c>
      <c r="B274" s="116" t="s">
        <v>3712</v>
      </c>
      <c r="C274" s="116" t="s">
        <v>3500</v>
      </c>
      <c r="D274" s="116" t="s">
        <v>160</v>
      </c>
      <c r="G274" s="116" t="s">
        <v>104</v>
      </c>
      <c r="H274" s="116" t="s">
        <v>3373</v>
      </c>
      <c r="I274" s="116" t="s">
        <v>134</v>
      </c>
      <c r="J274" s="116" t="s">
        <v>4483</v>
      </c>
      <c r="K274" s="116" t="s">
        <v>149</v>
      </c>
      <c r="L274" s="116" t="s">
        <v>153</v>
      </c>
      <c r="M274" s="116"/>
      <c r="N274" s="116"/>
      <c r="O274" s="116"/>
      <c r="P274" s="116"/>
      <c r="Q274" s="116"/>
      <c r="R274" s="116"/>
      <c r="S274" s="116"/>
      <c r="T274" s="116"/>
      <c r="U274" s="116"/>
      <c r="V274" s="116"/>
      <c r="W274" s="116"/>
      <c r="X274" s="116"/>
      <c r="Y274" s="116"/>
      <c r="Z274" s="116"/>
      <c r="AA274" s="116"/>
      <c r="AB274" s="116"/>
      <c r="AC274" s="116"/>
      <c r="AD274" s="116"/>
      <c r="AE274" s="116"/>
    </row>
    <row r="275" spans="1:31" x14ac:dyDescent="0.25">
      <c r="A275" t="s">
        <v>3714</v>
      </c>
      <c r="B275" s="116" t="s">
        <v>3712</v>
      </c>
      <c r="C275" s="116" t="s">
        <v>3500</v>
      </c>
      <c r="D275" s="116" t="s">
        <v>160</v>
      </c>
      <c r="G275" s="116" t="s">
        <v>104</v>
      </c>
      <c r="H275" s="116" t="s">
        <v>137</v>
      </c>
      <c r="I275" s="116" t="s">
        <v>134</v>
      </c>
      <c r="J275" s="116" t="s">
        <v>138</v>
      </c>
      <c r="K275" s="116" t="s">
        <v>139</v>
      </c>
      <c r="L275" s="116" t="s">
        <v>153</v>
      </c>
      <c r="M275" s="116"/>
      <c r="N275" s="116"/>
      <c r="O275" s="116"/>
      <c r="P275" s="116"/>
      <c r="Q275" s="116"/>
      <c r="R275" s="116"/>
      <c r="S275" s="116"/>
      <c r="T275" s="116"/>
      <c r="U275" s="116"/>
      <c r="V275" s="116"/>
      <c r="W275" s="116"/>
      <c r="X275" s="116"/>
      <c r="Y275" s="116"/>
      <c r="Z275" s="116"/>
      <c r="AA275" s="116"/>
      <c r="AB275" s="116"/>
      <c r="AC275" s="116"/>
      <c r="AD275" s="116"/>
      <c r="AE275" s="116"/>
    </row>
    <row r="276" spans="1:31" x14ac:dyDescent="0.25">
      <c r="A276" t="s">
        <v>4576</v>
      </c>
      <c r="B276" s="116" t="s">
        <v>3712</v>
      </c>
      <c r="C276" s="116" t="s">
        <v>3500</v>
      </c>
      <c r="D276" s="116" t="s">
        <v>160</v>
      </c>
      <c r="G276" s="116" t="s">
        <v>104</v>
      </c>
      <c r="H276" s="116" t="s">
        <v>3369</v>
      </c>
      <c r="I276" s="116" t="s">
        <v>134</v>
      </c>
      <c r="J276" s="116" t="s">
        <v>4452</v>
      </c>
      <c r="K276" s="116" t="s">
        <v>3126</v>
      </c>
      <c r="L276" s="116" t="s">
        <v>153</v>
      </c>
      <c r="M276" s="116"/>
      <c r="N276" s="116"/>
      <c r="O276" s="116"/>
      <c r="P276" s="116"/>
      <c r="Q276" s="116"/>
      <c r="R276" s="116"/>
      <c r="S276" s="116"/>
      <c r="T276" s="116"/>
      <c r="U276" s="116"/>
      <c r="V276" s="116"/>
      <c r="W276" s="116"/>
      <c r="X276" s="116"/>
      <c r="Y276" s="116"/>
      <c r="Z276" s="116"/>
      <c r="AA276" s="116"/>
      <c r="AB276" s="116"/>
      <c r="AC276" s="116"/>
      <c r="AD276" s="116"/>
      <c r="AE276" s="116"/>
    </row>
    <row r="277" spans="1:31" x14ac:dyDescent="0.25">
      <c r="A277" t="s">
        <v>3715</v>
      </c>
      <c r="B277" s="116" t="s">
        <v>3712</v>
      </c>
      <c r="C277" s="116" t="s">
        <v>3500</v>
      </c>
      <c r="D277" s="116" t="s">
        <v>160</v>
      </c>
      <c r="G277" s="116" t="s">
        <v>104</v>
      </c>
      <c r="H277" s="116" t="s">
        <v>3366</v>
      </c>
      <c r="I277" s="116" t="s">
        <v>134</v>
      </c>
      <c r="J277" s="116" t="s">
        <v>2678</v>
      </c>
      <c r="K277" s="116" t="s">
        <v>3126</v>
      </c>
      <c r="L277" s="116" t="s">
        <v>153</v>
      </c>
      <c r="M277" s="116"/>
      <c r="N277" s="116"/>
      <c r="O277" s="116"/>
      <c r="P277" s="116"/>
      <c r="Q277" s="116"/>
      <c r="R277" s="116"/>
      <c r="S277" s="116"/>
      <c r="T277" s="116"/>
      <c r="U277" s="116"/>
      <c r="V277" s="116"/>
      <c r="W277" s="116"/>
      <c r="X277" s="116"/>
      <c r="Y277" s="116"/>
      <c r="Z277" s="116"/>
      <c r="AA277" s="116"/>
      <c r="AB277" s="116"/>
      <c r="AC277" s="116"/>
      <c r="AD277" s="116"/>
      <c r="AE277" s="116"/>
    </row>
    <row r="278" spans="1:31" x14ac:dyDescent="0.25">
      <c r="A278" t="s">
        <v>3716</v>
      </c>
      <c r="B278" s="116" t="s">
        <v>3717</v>
      </c>
      <c r="C278" s="116" t="s">
        <v>3500</v>
      </c>
      <c r="D278" s="116" t="s">
        <v>160</v>
      </c>
      <c r="G278" s="116" t="s">
        <v>104</v>
      </c>
      <c r="H278" s="116" t="s">
        <v>3384</v>
      </c>
      <c r="I278" s="116" t="s">
        <v>134</v>
      </c>
      <c r="J278" s="116" t="s">
        <v>4484</v>
      </c>
      <c r="K278" s="116" t="s">
        <v>149</v>
      </c>
      <c r="L278" s="116" t="s">
        <v>153</v>
      </c>
      <c r="M278" s="116"/>
      <c r="N278" s="116"/>
      <c r="O278" s="116"/>
      <c r="P278" s="116"/>
      <c r="Q278" s="116"/>
      <c r="R278" s="116"/>
      <c r="S278" s="116"/>
      <c r="T278" s="116"/>
      <c r="U278" s="116"/>
      <c r="V278" s="116"/>
      <c r="W278" s="116"/>
      <c r="X278" s="116"/>
      <c r="Y278" s="116"/>
      <c r="Z278" s="116"/>
      <c r="AA278" s="116"/>
      <c r="AB278" s="116"/>
      <c r="AC278" s="116"/>
      <c r="AD278" s="116"/>
      <c r="AE278" s="116"/>
    </row>
    <row r="279" spans="1:31" x14ac:dyDescent="0.25">
      <c r="A279" t="s">
        <v>3718</v>
      </c>
      <c r="B279" s="116" t="s">
        <v>3717</v>
      </c>
      <c r="C279" s="116" t="s">
        <v>3500</v>
      </c>
      <c r="D279" s="116" t="s">
        <v>160</v>
      </c>
      <c r="G279" s="116" t="s">
        <v>104</v>
      </c>
      <c r="H279" s="116" t="s">
        <v>3373</v>
      </c>
      <c r="I279" s="116" t="s">
        <v>134</v>
      </c>
      <c r="J279" s="116" t="s">
        <v>4483</v>
      </c>
      <c r="K279" s="116" t="s">
        <v>149</v>
      </c>
      <c r="L279" s="116" t="s">
        <v>153</v>
      </c>
      <c r="M279" s="116"/>
      <c r="N279" s="116"/>
      <c r="O279" s="116"/>
      <c r="P279" s="116"/>
      <c r="Q279" s="116"/>
      <c r="R279" s="116"/>
      <c r="S279" s="116"/>
      <c r="T279" s="116"/>
      <c r="U279" s="116"/>
      <c r="V279" s="116"/>
      <c r="W279" s="116"/>
      <c r="X279" s="116"/>
      <c r="Y279" s="116"/>
      <c r="Z279" s="116"/>
      <c r="AA279" s="116"/>
      <c r="AB279" s="116"/>
      <c r="AC279" s="116"/>
      <c r="AD279" s="116"/>
      <c r="AE279" s="116"/>
    </row>
    <row r="280" spans="1:31" x14ac:dyDescent="0.25">
      <c r="A280" t="s">
        <v>3719</v>
      </c>
      <c r="B280" s="116" t="s">
        <v>3717</v>
      </c>
      <c r="C280" s="116" t="s">
        <v>3500</v>
      </c>
      <c r="D280" s="116" t="s">
        <v>160</v>
      </c>
      <c r="G280" s="116" t="s">
        <v>104</v>
      </c>
      <c r="H280" s="116" t="s">
        <v>137</v>
      </c>
      <c r="I280" s="116" t="s">
        <v>134</v>
      </c>
      <c r="J280" s="116" t="s">
        <v>138</v>
      </c>
      <c r="K280" s="116" t="s">
        <v>139</v>
      </c>
      <c r="L280" s="116" t="s">
        <v>153</v>
      </c>
      <c r="M280" s="116"/>
      <c r="N280" s="116"/>
      <c r="O280" s="116"/>
      <c r="P280" s="116"/>
      <c r="Q280" s="116"/>
      <c r="R280" s="116"/>
      <c r="S280" s="116"/>
      <c r="T280" s="116"/>
      <c r="U280" s="116"/>
      <c r="V280" s="116"/>
      <c r="W280" s="116"/>
      <c r="X280" s="116"/>
      <c r="Y280" s="116"/>
      <c r="Z280" s="116"/>
      <c r="AA280" s="116"/>
      <c r="AB280" s="116"/>
      <c r="AC280" s="116"/>
      <c r="AD280" s="116"/>
      <c r="AE280" s="116"/>
    </row>
    <row r="281" spans="1:31" x14ac:dyDescent="0.25">
      <c r="A281" t="s">
        <v>4577</v>
      </c>
      <c r="B281" s="116" t="s">
        <v>3717</v>
      </c>
      <c r="C281" s="116" t="s">
        <v>3500</v>
      </c>
      <c r="D281" s="116" t="s">
        <v>160</v>
      </c>
      <c r="G281" s="116" t="s">
        <v>104</v>
      </c>
      <c r="H281" s="116" t="s">
        <v>3369</v>
      </c>
      <c r="I281" s="116" t="s">
        <v>134</v>
      </c>
      <c r="J281" s="116" t="s">
        <v>4452</v>
      </c>
      <c r="K281" s="116" t="s">
        <v>3516</v>
      </c>
      <c r="L281" s="116" t="s">
        <v>153</v>
      </c>
      <c r="M281" s="116"/>
      <c r="N281" s="116"/>
      <c r="O281" s="116"/>
      <c r="P281" s="116"/>
      <c r="Q281" s="116"/>
      <c r="R281" s="116"/>
      <c r="S281" s="116"/>
      <c r="T281" s="116"/>
      <c r="U281" s="116"/>
      <c r="V281" s="116"/>
      <c r="W281" s="116"/>
      <c r="X281" s="116"/>
      <c r="Y281" s="116"/>
      <c r="Z281" s="116"/>
      <c r="AA281" s="116"/>
      <c r="AB281" s="116"/>
      <c r="AC281" s="116"/>
      <c r="AD281" s="116"/>
      <c r="AE281" s="116"/>
    </row>
    <row r="282" spans="1:31" x14ac:dyDescent="0.25">
      <c r="A282" t="s">
        <v>3720</v>
      </c>
      <c r="B282" s="116" t="s">
        <v>3717</v>
      </c>
      <c r="C282" s="116" t="s">
        <v>3500</v>
      </c>
      <c r="D282" s="116" t="s">
        <v>160</v>
      </c>
      <c r="G282" s="116" t="s">
        <v>104</v>
      </c>
      <c r="H282" s="116" t="s">
        <v>3366</v>
      </c>
      <c r="I282" s="116" t="s">
        <v>134</v>
      </c>
      <c r="J282" s="116" t="s">
        <v>2678</v>
      </c>
      <c r="K282" s="116" t="s">
        <v>3516</v>
      </c>
      <c r="L282" s="116" t="s">
        <v>153</v>
      </c>
      <c r="M282" s="116"/>
      <c r="N282" s="116"/>
      <c r="O282" s="116"/>
      <c r="P282" s="116"/>
      <c r="Q282" s="116"/>
      <c r="R282" s="116"/>
      <c r="S282" s="116"/>
      <c r="T282" s="116"/>
      <c r="U282" s="116"/>
      <c r="V282" s="116"/>
      <c r="W282" s="116"/>
      <c r="X282" s="116"/>
      <c r="Y282" s="116"/>
      <c r="Z282" s="116"/>
      <c r="AA282" s="116"/>
      <c r="AB282" s="116"/>
      <c r="AC282" s="116"/>
      <c r="AD282" s="116"/>
      <c r="AE282" s="116"/>
    </row>
    <row r="283" spans="1:31" x14ac:dyDescent="0.25">
      <c r="A283" t="s">
        <v>4578</v>
      </c>
      <c r="B283" s="116" t="s">
        <v>3722</v>
      </c>
      <c r="C283" s="116" t="s">
        <v>154</v>
      </c>
      <c r="D283" s="116" t="s">
        <v>2677</v>
      </c>
      <c r="G283" s="116" t="s">
        <v>104</v>
      </c>
      <c r="H283" s="116" t="s">
        <v>3369</v>
      </c>
      <c r="I283" s="116" t="s">
        <v>134</v>
      </c>
      <c r="J283" s="116" t="s">
        <v>4452</v>
      </c>
      <c r="K283" s="116" t="s">
        <v>3204</v>
      </c>
      <c r="L283" s="116" t="s">
        <v>155</v>
      </c>
      <c r="M283" s="116"/>
      <c r="N283" s="116"/>
      <c r="O283" s="116"/>
      <c r="P283" s="116"/>
      <c r="Q283" s="116"/>
      <c r="R283" s="116"/>
      <c r="S283" s="116"/>
      <c r="T283" s="116"/>
      <c r="U283" s="116"/>
      <c r="V283" s="116"/>
      <c r="W283" s="116"/>
      <c r="X283" s="116"/>
      <c r="Y283" s="116"/>
      <c r="Z283" s="116"/>
      <c r="AA283" s="116"/>
      <c r="AB283" s="116"/>
      <c r="AC283" s="116"/>
      <c r="AD283" s="116"/>
      <c r="AE283" s="116"/>
    </row>
    <row r="284" spans="1:31" x14ac:dyDescent="0.25">
      <c r="A284" t="s">
        <v>3721</v>
      </c>
      <c r="B284" s="116" t="s">
        <v>3722</v>
      </c>
      <c r="C284" s="116" t="s">
        <v>154</v>
      </c>
      <c r="D284" s="116" t="s">
        <v>2677</v>
      </c>
      <c r="G284" s="116" t="s">
        <v>104</v>
      </c>
      <c r="H284" s="116" t="s">
        <v>3366</v>
      </c>
      <c r="I284" s="116" t="s">
        <v>134</v>
      </c>
      <c r="J284" s="116" t="s">
        <v>2678</v>
      </c>
      <c r="K284" s="116" t="s">
        <v>3204</v>
      </c>
      <c r="L284" s="116" t="s">
        <v>155</v>
      </c>
      <c r="M284" s="116"/>
      <c r="N284" s="116"/>
      <c r="O284" s="116"/>
      <c r="P284" s="116"/>
      <c r="Q284" s="116"/>
      <c r="R284" s="116"/>
      <c r="S284" s="116"/>
      <c r="T284" s="116"/>
      <c r="U284" s="116"/>
      <c r="V284" s="116"/>
      <c r="W284" s="116"/>
      <c r="X284" s="116"/>
      <c r="Y284" s="116"/>
      <c r="Z284" s="116"/>
      <c r="AA284" s="116"/>
      <c r="AB284" s="116"/>
      <c r="AC284" s="116"/>
      <c r="AD284" s="116"/>
      <c r="AE284" s="116"/>
    </row>
    <row r="285" spans="1:31" x14ac:dyDescent="0.25">
      <c r="A285" t="s">
        <v>3723</v>
      </c>
      <c r="B285" s="116" t="s">
        <v>3722</v>
      </c>
      <c r="C285" s="116" t="s">
        <v>154</v>
      </c>
      <c r="D285" s="116" t="s">
        <v>2677</v>
      </c>
      <c r="G285" s="116" t="s">
        <v>104</v>
      </c>
      <c r="H285" s="116" t="s">
        <v>3373</v>
      </c>
      <c r="I285" s="116" t="s">
        <v>134</v>
      </c>
      <c r="J285" s="116" t="s">
        <v>4483</v>
      </c>
      <c r="K285" s="116" t="s">
        <v>149</v>
      </c>
      <c r="L285" s="116" t="s">
        <v>155</v>
      </c>
      <c r="M285" s="116"/>
      <c r="N285" s="116"/>
      <c r="O285" s="116"/>
      <c r="P285" s="116"/>
      <c r="Q285" s="116"/>
      <c r="R285" s="116"/>
      <c r="S285" s="116"/>
      <c r="T285" s="116"/>
      <c r="U285" s="116"/>
      <c r="V285" s="116"/>
      <c r="W285" s="116"/>
      <c r="X285" s="116"/>
      <c r="Y285" s="116"/>
      <c r="Z285" s="116"/>
      <c r="AA285" s="116"/>
      <c r="AB285" s="116"/>
      <c r="AC285" s="116"/>
      <c r="AD285" s="116"/>
      <c r="AE285" s="116"/>
    </row>
    <row r="286" spans="1:31" x14ac:dyDescent="0.25">
      <c r="A286" t="s">
        <v>3724</v>
      </c>
      <c r="B286" s="116" t="s">
        <v>3722</v>
      </c>
      <c r="C286" s="116" t="s">
        <v>154</v>
      </c>
      <c r="D286" s="116" t="s">
        <v>2677</v>
      </c>
      <c r="G286" s="116" t="s">
        <v>104</v>
      </c>
      <c r="H286" s="116" t="s">
        <v>3384</v>
      </c>
      <c r="I286" s="116" t="s">
        <v>134</v>
      </c>
      <c r="J286" s="116" t="s">
        <v>4484</v>
      </c>
      <c r="K286" s="116" t="s">
        <v>149</v>
      </c>
      <c r="L286" s="116" t="s">
        <v>155</v>
      </c>
      <c r="M286" s="116"/>
      <c r="N286" s="116"/>
      <c r="O286" s="116"/>
      <c r="P286" s="116"/>
      <c r="Q286" s="116"/>
      <c r="R286" s="116"/>
      <c r="S286" s="116"/>
      <c r="T286" s="116"/>
      <c r="U286" s="116"/>
      <c r="V286" s="116"/>
      <c r="W286" s="116"/>
      <c r="X286" s="116"/>
      <c r="Y286" s="116"/>
      <c r="Z286" s="116"/>
      <c r="AA286" s="116"/>
      <c r="AB286" s="116"/>
      <c r="AC286" s="116"/>
      <c r="AD286" s="116"/>
      <c r="AE286" s="116"/>
    </row>
    <row r="287" spans="1:31" x14ac:dyDescent="0.25">
      <c r="A287" t="s">
        <v>4579</v>
      </c>
      <c r="B287" s="116" t="s">
        <v>3726</v>
      </c>
      <c r="C287" s="116" t="s">
        <v>154</v>
      </c>
      <c r="D287" s="116" t="s">
        <v>2677</v>
      </c>
      <c r="G287" s="116" t="s">
        <v>104</v>
      </c>
      <c r="H287" s="116" t="s">
        <v>3369</v>
      </c>
      <c r="I287" s="116" t="s">
        <v>134</v>
      </c>
      <c r="J287" s="116" t="s">
        <v>4452</v>
      </c>
      <c r="K287" s="116" t="s">
        <v>3204</v>
      </c>
      <c r="L287" s="116" t="s">
        <v>155</v>
      </c>
      <c r="M287" s="116"/>
      <c r="N287" s="116"/>
      <c r="O287" s="116"/>
      <c r="P287" s="116"/>
      <c r="Q287" s="116"/>
      <c r="R287" s="116"/>
      <c r="S287" s="116"/>
      <c r="T287" s="116"/>
      <c r="U287" s="116"/>
      <c r="V287" s="116"/>
      <c r="W287" s="116"/>
      <c r="X287" s="116"/>
      <c r="Y287" s="116"/>
      <c r="Z287" s="116"/>
      <c r="AA287" s="116"/>
      <c r="AB287" s="116"/>
      <c r="AC287" s="116"/>
      <c r="AD287" s="116"/>
      <c r="AE287" s="116"/>
    </row>
    <row r="288" spans="1:31" x14ac:dyDescent="0.25">
      <c r="A288" t="s">
        <v>3725</v>
      </c>
      <c r="B288" s="116" t="s">
        <v>3726</v>
      </c>
      <c r="C288" s="116" t="s">
        <v>154</v>
      </c>
      <c r="D288" s="116" t="s">
        <v>2677</v>
      </c>
      <c r="G288" s="116" t="s">
        <v>104</v>
      </c>
      <c r="H288" s="116" t="s">
        <v>3366</v>
      </c>
      <c r="I288" s="116" t="s">
        <v>134</v>
      </c>
      <c r="J288" s="116" t="s">
        <v>2678</v>
      </c>
      <c r="K288" s="116" t="s">
        <v>3126</v>
      </c>
      <c r="L288" s="116" t="s">
        <v>155</v>
      </c>
      <c r="M288" s="116"/>
      <c r="N288" s="116"/>
      <c r="O288" s="116"/>
      <c r="P288" s="116"/>
      <c r="Q288" s="116"/>
      <c r="R288" s="116"/>
      <c r="S288" s="116"/>
      <c r="T288" s="116"/>
      <c r="U288" s="116"/>
      <c r="V288" s="116"/>
      <c r="W288" s="116"/>
      <c r="X288" s="116"/>
      <c r="Y288" s="116"/>
      <c r="Z288" s="116"/>
      <c r="AA288" s="116"/>
      <c r="AB288" s="116"/>
      <c r="AC288" s="116"/>
      <c r="AD288" s="116"/>
      <c r="AE288" s="116"/>
    </row>
    <row r="289" spans="1:31" x14ac:dyDescent="0.25">
      <c r="A289" t="s">
        <v>3727</v>
      </c>
      <c r="B289" s="116" t="s">
        <v>3726</v>
      </c>
      <c r="C289" s="116" t="s">
        <v>154</v>
      </c>
      <c r="D289" s="116" t="s">
        <v>2677</v>
      </c>
      <c r="G289" s="116" t="s">
        <v>104</v>
      </c>
      <c r="H289" s="116" t="s">
        <v>3373</v>
      </c>
      <c r="I289" s="116" t="s">
        <v>134</v>
      </c>
      <c r="J289" s="116" t="s">
        <v>4483</v>
      </c>
      <c r="K289" s="116" t="s">
        <v>149</v>
      </c>
      <c r="L289" s="116" t="s">
        <v>155</v>
      </c>
      <c r="M289" s="116"/>
      <c r="N289" s="116"/>
      <c r="O289" s="116"/>
      <c r="P289" s="116"/>
      <c r="Q289" s="116"/>
      <c r="R289" s="116"/>
      <c r="S289" s="116"/>
      <c r="T289" s="116"/>
      <c r="U289" s="116"/>
      <c r="V289" s="116"/>
      <c r="W289" s="116"/>
      <c r="X289" s="116"/>
      <c r="Y289" s="116"/>
      <c r="Z289" s="116"/>
      <c r="AA289" s="116"/>
      <c r="AB289" s="116"/>
      <c r="AC289" s="116"/>
      <c r="AD289" s="116"/>
      <c r="AE289" s="116"/>
    </row>
    <row r="290" spans="1:31" x14ac:dyDescent="0.25">
      <c r="A290" t="s">
        <v>3728</v>
      </c>
      <c r="B290" s="116" t="s">
        <v>3726</v>
      </c>
      <c r="C290" s="116" t="s">
        <v>154</v>
      </c>
      <c r="D290" s="116" t="s">
        <v>2677</v>
      </c>
      <c r="G290" s="116" t="s">
        <v>104</v>
      </c>
      <c r="H290" s="116" t="s">
        <v>3384</v>
      </c>
      <c r="I290" s="116" t="s">
        <v>134</v>
      </c>
      <c r="J290" s="116" t="s">
        <v>4484</v>
      </c>
      <c r="K290" s="116" t="s">
        <v>149</v>
      </c>
      <c r="L290" s="116" t="s">
        <v>155</v>
      </c>
      <c r="M290" s="116"/>
      <c r="N290" s="116"/>
      <c r="O290" s="116"/>
      <c r="P290" s="116"/>
      <c r="Q290" s="116"/>
      <c r="R290" s="116"/>
      <c r="S290" s="116"/>
      <c r="T290" s="116"/>
      <c r="U290" s="116"/>
      <c r="V290" s="116"/>
      <c r="W290" s="116"/>
      <c r="X290" s="116"/>
      <c r="Y290" s="116"/>
      <c r="Z290" s="116"/>
      <c r="AA290" s="116"/>
      <c r="AB290" s="116"/>
      <c r="AC290" s="116"/>
      <c r="AD290" s="116"/>
      <c r="AE290" s="116"/>
    </row>
    <row r="291" spans="1:31" x14ac:dyDescent="0.25">
      <c r="A291" t="s">
        <v>4580</v>
      </c>
      <c r="B291" s="116" t="s">
        <v>208</v>
      </c>
      <c r="C291" s="116" t="s">
        <v>154</v>
      </c>
      <c r="D291" s="116" t="s">
        <v>2677</v>
      </c>
      <c r="G291" s="116" t="s">
        <v>104</v>
      </c>
      <c r="H291" s="116" t="s">
        <v>3369</v>
      </c>
      <c r="I291" s="116" t="s">
        <v>134</v>
      </c>
      <c r="J291" s="116" t="s">
        <v>4452</v>
      </c>
      <c r="K291" s="116" t="s">
        <v>3201</v>
      </c>
      <c r="L291" s="116" t="s">
        <v>155</v>
      </c>
      <c r="M291" s="116"/>
      <c r="N291" s="116"/>
      <c r="O291" s="116"/>
      <c r="P291" s="116"/>
      <c r="Q291" s="116"/>
      <c r="R291" s="116"/>
      <c r="S291" s="116"/>
      <c r="T291" s="116"/>
      <c r="U291" s="116"/>
      <c r="V291" s="116"/>
      <c r="W291" s="116"/>
      <c r="X291" s="116"/>
      <c r="Y291" s="116"/>
      <c r="Z291" s="116"/>
      <c r="AA291" s="116"/>
      <c r="AB291" s="116"/>
      <c r="AC291" s="116"/>
      <c r="AD291" s="116"/>
      <c r="AE291" s="116"/>
    </row>
    <row r="292" spans="1:31" x14ac:dyDescent="0.25">
      <c r="A292" t="s">
        <v>3729</v>
      </c>
      <c r="B292" s="116" t="s">
        <v>208</v>
      </c>
      <c r="C292" s="116" t="s">
        <v>154</v>
      </c>
      <c r="D292" s="116" t="s">
        <v>2677</v>
      </c>
      <c r="G292" s="116" t="s">
        <v>104</v>
      </c>
      <c r="H292" s="116" t="s">
        <v>3366</v>
      </c>
      <c r="I292" s="116" t="s">
        <v>134</v>
      </c>
      <c r="J292" s="116" t="s">
        <v>2678</v>
      </c>
      <c r="K292" s="116" t="s">
        <v>3201</v>
      </c>
      <c r="L292" s="116" t="s">
        <v>155</v>
      </c>
      <c r="M292" s="116"/>
      <c r="N292" s="116"/>
      <c r="O292" s="116"/>
      <c r="P292" s="116"/>
      <c r="Q292" s="116"/>
      <c r="R292" s="116"/>
      <c r="S292" s="116"/>
      <c r="T292" s="116"/>
      <c r="U292" s="116"/>
      <c r="V292" s="116"/>
      <c r="W292" s="116"/>
      <c r="X292" s="116"/>
      <c r="Y292" s="116"/>
      <c r="Z292" s="116"/>
      <c r="AA292" s="116"/>
      <c r="AB292" s="116"/>
      <c r="AC292" s="116"/>
      <c r="AD292" s="116"/>
      <c r="AE292" s="116"/>
    </row>
    <row r="293" spans="1:31" x14ac:dyDescent="0.25">
      <c r="A293" t="s">
        <v>4581</v>
      </c>
      <c r="B293" s="116" t="s">
        <v>3145</v>
      </c>
      <c r="C293" s="116" t="s">
        <v>154</v>
      </c>
      <c r="D293" s="116" t="s">
        <v>2677</v>
      </c>
      <c r="G293" s="116" t="s">
        <v>104</v>
      </c>
      <c r="H293" s="116" t="s">
        <v>3369</v>
      </c>
      <c r="I293" s="116" t="s">
        <v>134</v>
      </c>
      <c r="J293" s="116" t="s">
        <v>4452</v>
      </c>
      <c r="K293" s="116" t="s">
        <v>3204</v>
      </c>
      <c r="L293" s="116" t="s">
        <v>155</v>
      </c>
      <c r="M293" s="116"/>
      <c r="N293" s="116"/>
      <c r="O293" s="116"/>
      <c r="P293" s="116"/>
      <c r="Q293" s="116"/>
      <c r="R293" s="116"/>
      <c r="S293" s="116"/>
      <c r="T293" s="116"/>
      <c r="U293" s="116"/>
      <c r="V293" s="116"/>
      <c r="W293" s="116"/>
      <c r="X293" s="116"/>
      <c r="Y293" s="116"/>
      <c r="Z293" s="116"/>
      <c r="AA293" s="116"/>
      <c r="AB293" s="116"/>
      <c r="AC293" s="116"/>
      <c r="AD293" s="116"/>
      <c r="AE293" s="116"/>
    </row>
    <row r="294" spans="1:31" x14ac:dyDescent="0.25">
      <c r="A294" t="s">
        <v>3730</v>
      </c>
      <c r="B294" s="116" t="s">
        <v>3145</v>
      </c>
      <c r="C294" s="116" t="s">
        <v>154</v>
      </c>
      <c r="D294" s="116" t="s">
        <v>2677</v>
      </c>
      <c r="G294" s="116" t="s">
        <v>104</v>
      </c>
      <c r="H294" s="116" t="s">
        <v>3366</v>
      </c>
      <c r="I294" s="116" t="s">
        <v>134</v>
      </c>
      <c r="J294" s="116" t="s">
        <v>2678</v>
      </c>
      <c r="K294" s="116" t="s">
        <v>3204</v>
      </c>
      <c r="L294" s="116" t="s">
        <v>155</v>
      </c>
      <c r="M294" s="116"/>
      <c r="N294" s="116"/>
      <c r="O294" s="116"/>
      <c r="P294" s="116"/>
      <c r="Q294" s="116"/>
      <c r="R294" s="116"/>
      <c r="S294" s="116"/>
      <c r="T294" s="116"/>
      <c r="U294" s="116"/>
      <c r="V294" s="116"/>
      <c r="W294" s="116"/>
      <c r="X294" s="116"/>
      <c r="Y294" s="116"/>
      <c r="Z294" s="116"/>
      <c r="AA294" s="116"/>
      <c r="AB294" s="116"/>
      <c r="AC294" s="116"/>
      <c r="AD294" s="116"/>
      <c r="AE294" s="116"/>
    </row>
    <row r="295" spans="1:31" x14ac:dyDescent="0.25">
      <c r="A295" t="s">
        <v>3731</v>
      </c>
      <c r="B295" s="116" t="s">
        <v>208</v>
      </c>
      <c r="C295" s="116" t="s">
        <v>154</v>
      </c>
      <c r="D295" s="116" t="s">
        <v>2677</v>
      </c>
      <c r="G295" s="116" t="s">
        <v>104</v>
      </c>
      <c r="H295" s="116" t="s">
        <v>3373</v>
      </c>
      <c r="I295" s="116" t="s">
        <v>134</v>
      </c>
      <c r="J295" s="116" t="s">
        <v>4483</v>
      </c>
      <c r="K295" s="116" t="s">
        <v>149</v>
      </c>
      <c r="L295" s="116" t="s">
        <v>155</v>
      </c>
      <c r="M295" s="116"/>
      <c r="N295" s="116"/>
      <c r="O295" s="116"/>
      <c r="P295" s="116"/>
      <c r="Q295" s="116"/>
      <c r="R295" s="116"/>
      <c r="S295" s="116"/>
      <c r="T295" s="116"/>
      <c r="U295" s="116"/>
      <c r="V295" s="116"/>
      <c r="W295" s="116"/>
      <c r="X295" s="116"/>
      <c r="Y295" s="116"/>
      <c r="Z295" s="116"/>
      <c r="AA295" s="116"/>
      <c r="AB295" s="116"/>
      <c r="AC295" s="116"/>
      <c r="AD295" s="116"/>
      <c r="AE295" s="116"/>
    </row>
    <row r="296" spans="1:31" x14ac:dyDescent="0.25">
      <c r="A296" t="s">
        <v>3732</v>
      </c>
      <c r="B296" s="116" t="s">
        <v>208</v>
      </c>
      <c r="C296" s="116" t="s">
        <v>154</v>
      </c>
      <c r="D296" s="116" t="s">
        <v>2677</v>
      </c>
      <c r="G296" s="116" t="s">
        <v>104</v>
      </c>
      <c r="H296" s="116" t="s">
        <v>3384</v>
      </c>
      <c r="I296" s="116" t="s">
        <v>134</v>
      </c>
      <c r="J296" s="116" t="s">
        <v>4484</v>
      </c>
      <c r="K296" s="116" t="s">
        <v>149</v>
      </c>
      <c r="L296" s="116" t="s">
        <v>155</v>
      </c>
      <c r="M296" s="116"/>
      <c r="N296" s="116"/>
      <c r="O296" s="116"/>
      <c r="P296" s="116"/>
      <c r="Q296" s="116"/>
      <c r="R296" s="116"/>
      <c r="S296" s="116"/>
      <c r="T296" s="116"/>
      <c r="U296" s="116"/>
      <c r="V296" s="116"/>
      <c r="W296" s="116"/>
      <c r="X296" s="116"/>
      <c r="Y296" s="116"/>
      <c r="Z296" s="116"/>
      <c r="AA296" s="116"/>
      <c r="AB296" s="116"/>
      <c r="AC296" s="116"/>
      <c r="AD296" s="116"/>
      <c r="AE296" s="116"/>
    </row>
    <row r="297" spans="1:31" x14ac:dyDescent="0.25">
      <c r="A297" t="s">
        <v>4582</v>
      </c>
      <c r="B297" s="116" t="s">
        <v>208</v>
      </c>
      <c r="C297" s="116" t="s">
        <v>154</v>
      </c>
      <c r="D297" s="116" t="s">
        <v>2677</v>
      </c>
      <c r="G297" s="116" t="s">
        <v>104</v>
      </c>
      <c r="H297" s="116" t="s">
        <v>3352</v>
      </c>
      <c r="I297" s="116" t="s">
        <v>134</v>
      </c>
      <c r="J297" s="116" t="s">
        <v>4522</v>
      </c>
      <c r="K297" s="116" t="s">
        <v>2699</v>
      </c>
      <c r="L297" s="116"/>
      <c r="M297" s="116"/>
      <c r="N297" s="116"/>
      <c r="O297" s="116"/>
      <c r="P297" s="116"/>
      <c r="Q297" s="116"/>
      <c r="R297" s="116"/>
      <c r="S297" s="116"/>
      <c r="T297" s="116"/>
      <c r="U297" s="116"/>
      <c r="V297" s="116"/>
      <c r="W297" s="116"/>
      <c r="X297" s="116"/>
      <c r="Y297" s="116"/>
      <c r="Z297" s="116"/>
      <c r="AA297" s="116"/>
      <c r="AB297" s="116"/>
      <c r="AC297" s="116"/>
      <c r="AD297" s="116"/>
      <c r="AE297" s="116"/>
    </row>
    <row r="298" spans="1:31" x14ac:dyDescent="0.25">
      <c r="A298" t="s">
        <v>4583</v>
      </c>
      <c r="B298" s="116" t="s">
        <v>3734</v>
      </c>
      <c r="C298" s="116" t="s">
        <v>154</v>
      </c>
      <c r="D298" s="116" t="s">
        <v>2677</v>
      </c>
      <c r="G298" s="116" t="s">
        <v>104</v>
      </c>
      <c r="H298" s="116" t="s">
        <v>3369</v>
      </c>
      <c r="I298" s="116" t="s">
        <v>134</v>
      </c>
      <c r="J298" s="116" t="s">
        <v>4452</v>
      </c>
      <c r="K298" s="116" t="s">
        <v>3204</v>
      </c>
      <c r="L298" s="116" t="s">
        <v>155</v>
      </c>
      <c r="M298" s="116"/>
      <c r="N298" s="116"/>
      <c r="O298" s="116"/>
      <c r="P298" s="116"/>
      <c r="Q298" s="116"/>
      <c r="R298" s="116"/>
      <c r="S298" s="116"/>
      <c r="T298" s="116"/>
      <c r="U298" s="116"/>
      <c r="V298" s="116"/>
      <c r="W298" s="116"/>
      <c r="X298" s="116"/>
      <c r="Y298" s="116"/>
      <c r="Z298" s="116"/>
      <c r="AA298" s="116"/>
      <c r="AB298" s="116"/>
      <c r="AC298" s="116"/>
      <c r="AD298" s="116"/>
      <c r="AE298" s="116"/>
    </row>
    <row r="299" spans="1:31" x14ac:dyDescent="0.25">
      <c r="A299" t="s">
        <v>3733</v>
      </c>
      <c r="B299" s="116" t="s">
        <v>3734</v>
      </c>
      <c r="C299" s="116" t="s">
        <v>154</v>
      </c>
      <c r="D299" s="116" t="s">
        <v>2677</v>
      </c>
      <c r="G299" s="116" t="s">
        <v>104</v>
      </c>
      <c r="H299" s="116" t="s">
        <v>3366</v>
      </c>
      <c r="I299" s="116" t="s">
        <v>134</v>
      </c>
      <c r="J299" s="116" t="s">
        <v>2678</v>
      </c>
      <c r="K299" s="116" t="s">
        <v>3204</v>
      </c>
      <c r="L299" s="116" t="s">
        <v>155</v>
      </c>
      <c r="M299" s="116"/>
      <c r="N299" s="116"/>
      <c r="O299" s="116"/>
      <c r="P299" s="116"/>
      <c r="Q299" s="116"/>
      <c r="R299" s="116"/>
      <c r="S299" s="116"/>
      <c r="T299" s="116"/>
      <c r="U299" s="116"/>
      <c r="V299" s="116"/>
      <c r="W299" s="116"/>
      <c r="X299" s="116"/>
      <c r="Y299" s="116"/>
      <c r="Z299" s="116"/>
      <c r="AA299" s="116"/>
      <c r="AB299" s="116"/>
      <c r="AC299" s="116"/>
      <c r="AD299" s="116"/>
      <c r="AE299" s="116"/>
    </row>
    <row r="300" spans="1:31" x14ac:dyDescent="0.25">
      <c r="A300" t="s">
        <v>4584</v>
      </c>
      <c r="B300" s="116" t="s">
        <v>3736</v>
      </c>
      <c r="C300" s="116" t="s">
        <v>154</v>
      </c>
      <c r="D300" s="116" t="s">
        <v>2677</v>
      </c>
      <c r="G300" s="116" t="s">
        <v>104</v>
      </c>
      <c r="H300" s="116" t="s">
        <v>3369</v>
      </c>
      <c r="I300" s="116" t="s">
        <v>134</v>
      </c>
      <c r="J300" s="116" t="s">
        <v>4452</v>
      </c>
      <c r="K300" s="116" t="s">
        <v>3204</v>
      </c>
      <c r="L300" s="116" t="s">
        <v>155</v>
      </c>
      <c r="M300" s="116"/>
      <c r="N300" s="116"/>
      <c r="O300" s="116"/>
      <c r="P300" s="116"/>
      <c r="Q300" s="116"/>
      <c r="R300" s="116"/>
      <c r="S300" s="116"/>
      <c r="T300" s="116"/>
      <c r="U300" s="116"/>
      <c r="V300" s="116"/>
      <c r="W300" s="116"/>
      <c r="X300" s="116"/>
      <c r="Y300" s="116"/>
      <c r="Z300" s="116"/>
      <c r="AA300" s="116"/>
      <c r="AB300" s="116"/>
      <c r="AC300" s="116"/>
      <c r="AD300" s="116"/>
      <c r="AE300" s="116"/>
    </row>
    <row r="301" spans="1:31" x14ac:dyDescent="0.25">
      <c r="A301" t="s">
        <v>3735</v>
      </c>
      <c r="B301" s="116" t="s">
        <v>3736</v>
      </c>
      <c r="C301" s="116" t="s">
        <v>154</v>
      </c>
      <c r="D301" s="116" t="s">
        <v>2677</v>
      </c>
      <c r="G301" s="116" t="s">
        <v>104</v>
      </c>
      <c r="H301" s="116" t="s">
        <v>3366</v>
      </c>
      <c r="I301" s="116" t="s">
        <v>134</v>
      </c>
      <c r="J301" s="116" t="s">
        <v>2678</v>
      </c>
      <c r="K301" s="116" t="s">
        <v>3126</v>
      </c>
      <c r="L301" s="116" t="s">
        <v>155</v>
      </c>
      <c r="M301" s="116"/>
      <c r="N301" s="116"/>
      <c r="O301" s="116"/>
      <c r="P301" s="116"/>
      <c r="Q301" s="116"/>
      <c r="R301" s="116"/>
      <c r="S301" s="116"/>
      <c r="T301" s="116"/>
      <c r="U301" s="116"/>
      <c r="V301" s="116"/>
      <c r="W301" s="116"/>
      <c r="X301" s="116"/>
      <c r="Y301" s="116"/>
      <c r="Z301" s="116"/>
      <c r="AA301" s="116"/>
      <c r="AB301" s="116"/>
      <c r="AC301" s="116"/>
      <c r="AD301" s="116"/>
      <c r="AE301" s="116"/>
    </row>
    <row r="302" spans="1:31" x14ac:dyDescent="0.25">
      <c r="A302" t="s">
        <v>3737</v>
      </c>
      <c r="B302" s="116" t="s">
        <v>3736</v>
      </c>
      <c r="C302" s="116" t="s">
        <v>154</v>
      </c>
      <c r="D302" s="116" t="s">
        <v>2677</v>
      </c>
      <c r="G302" s="116" t="s">
        <v>104</v>
      </c>
      <c r="H302" s="116" t="s">
        <v>3373</v>
      </c>
      <c r="I302" s="116" t="s">
        <v>134</v>
      </c>
      <c r="J302" s="116" t="s">
        <v>4483</v>
      </c>
      <c r="K302" s="116" t="s">
        <v>149</v>
      </c>
      <c r="L302" s="116" t="s">
        <v>155</v>
      </c>
      <c r="M302" s="116"/>
      <c r="N302" s="116"/>
      <c r="O302" s="116"/>
      <c r="P302" s="116"/>
      <c r="Q302" s="116"/>
      <c r="R302" s="116"/>
      <c r="S302" s="116"/>
      <c r="T302" s="116"/>
      <c r="U302" s="116"/>
      <c r="V302" s="116"/>
      <c r="W302" s="116"/>
      <c r="X302" s="116"/>
      <c r="Y302" s="116"/>
      <c r="Z302" s="116"/>
      <c r="AA302" s="116"/>
      <c r="AB302" s="116"/>
      <c r="AC302" s="116"/>
      <c r="AD302" s="116"/>
      <c r="AE302" s="116"/>
    </row>
    <row r="303" spans="1:31" x14ac:dyDescent="0.25">
      <c r="A303" t="s">
        <v>3738</v>
      </c>
      <c r="B303" s="116" t="s">
        <v>3736</v>
      </c>
      <c r="C303" s="116" t="s">
        <v>154</v>
      </c>
      <c r="D303" s="116" t="s">
        <v>2677</v>
      </c>
      <c r="G303" s="116" t="s">
        <v>104</v>
      </c>
      <c r="H303" s="116" t="s">
        <v>3384</v>
      </c>
      <c r="I303" s="116" t="s">
        <v>134</v>
      </c>
      <c r="J303" s="116" t="s">
        <v>4484</v>
      </c>
      <c r="K303" s="116" t="s">
        <v>149</v>
      </c>
      <c r="L303" s="116" t="s">
        <v>155</v>
      </c>
      <c r="M303" s="116"/>
      <c r="N303" s="116"/>
      <c r="O303" s="116"/>
      <c r="P303" s="116"/>
      <c r="Q303" s="116"/>
      <c r="R303" s="116"/>
      <c r="S303" s="116"/>
      <c r="T303" s="116"/>
      <c r="U303" s="116"/>
      <c r="V303" s="116"/>
      <c r="W303" s="116"/>
      <c r="X303" s="116"/>
      <c r="Y303" s="116"/>
      <c r="Z303" s="116"/>
      <c r="AA303" s="116"/>
      <c r="AB303" s="116"/>
      <c r="AC303" s="116"/>
      <c r="AD303" s="116"/>
      <c r="AE303" s="116"/>
    </row>
    <row r="304" spans="1:31" x14ac:dyDescent="0.25">
      <c r="A304" t="s">
        <v>4585</v>
      </c>
      <c r="B304" s="116" t="s">
        <v>209</v>
      </c>
      <c r="C304" s="116" t="s">
        <v>154</v>
      </c>
      <c r="D304" s="116" t="s">
        <v>2677</v>
      </c>
      <c r="G304" s="116" t="s">
        <v>104</v>
      </c>
      <c r="H304" s="116" t="s">
        <v>3369</v>
      </c>
      <c r="I304" s="116" t="s">
        <v>134</v>
      </c>
      <c r="J304" s="116" t="s">
        <v>4452</v>
      </c>
      <c r="K304" s="116" t="s">
        <v>3201</v>
      </c>
      <c r="L304" s="116" t="s">
        <v>155</v>
      </c>
      <c r="M304" s="116"/>
      <c r="N304" s="116"/>
      <c r="O304" s="116"/>
      <c r="P304" s="116"/>
      <c r="Q304" s="116"/>
      <c r="R304" s="116"/>
      <c r="S304" s="116"/>
      <c r="T304" s="116"/>
      <c r="U304" s="116"/>
      <c r="V304" s="116"/>
      <c r="W304" s="116"/>
      <c r="X304" s="116"/>
      <c r="Y304" s="116"/>
      <c r="Z304" s="116"/>
      <c r="AA304" s="116"/>
      <c r="AB304" s="116"/>
      <c r="AC304" s="116"/>
      <c r="AD304" s="116"/>
      <c r="AE304" s="116"/>
    </row>
    <row r="305" spans="1:31" x14ac:dyDescent="0.25">
      <c r="A305" t="s">
        <v>3739</v>
      </c>
      <c r="B305" s="116" t="s">
        <v>209</v>
      </c>
      <c r="C305" s="116" t="s">
        <v>154</v>
      </c>
      <c r="D305" s="116" t="s">
        <v>2677</v>
      </c>
      <c r="G305" s="116" t="s">
        <v>104</v>
      </c>
      <c r="H305" s="116" t="s">
        <v>3366</v>
      </c>
      <c r="I305" s="116" t="s">
        <v>134</v>
      </c>
      <c r="J305" s="116" t="s">
        <v>2678</v>
      </c>
      <c r="K305" s="116" t="s">
        <v>3201</v>
      </c>
      <c r="L305" s="116" t="s">
        <v>155</v>
      </c>
      <c r="M305" s="116"/>
      <c r="N305" s="116"/>
      <c r="O305" s="116"/>
      <c r="P305" s="116"/>
      <c r="Q305" s="116"/>
      <c r="R305" s="116"/>
      <c r="S305" s="116"/>
      <c r="T305" s="116"/>
      <c r="U305" s="116"/>
      <c r="V305" s="116"/>
      <c r="W305" s="116"/>
      <c r="X305" s="116"/>
      <c r="Y305" s="116"/>
      <c r="Z305" s="116"/>
      <c r="AA305" s="116"/>
      <c r="AB305" s="116"/>
      <c r="AC305" s="116"/>
      <c r="AD305" s="116"/>
      <c r="AE305" s="116"/>
    </row>
    <row r="306" spans="1:31" x14ac:dyDescent="0.25">
      <c r="A306" t="s">
        <v>4586</v>
      </c>
      <c r="B306" s="116" t="s">
        <v>3146</v>
      </c>
      <c r="C306" s="116" t="s">
        <v>154</v>
      </c>
      <c r="D306" s="116" t="s">
        <v>2677</v>
      </c>
      <c r="G306" s="116" t="s">
        <v>104</v>
      </c>
      <c r="H306" s="116" t="s">
        <v>3369</v>
      </c>
      <c r="I306" s="116" t="s">
        <v>134</v>
      </c>
      <c r="J306" s="116" t="s">
        <v>4452</v>
      </c>
      <c r="K306" s="116" t="s">
        <v>3204</v>
      </c>
      <c r="L306" s="116" t="s">
        <v>155</v>
      </c>
      <c r="M306" s="116"/>
      <c r="N306" s="116"/>
      <c r="O306" s="116"/>
      <c r="P306" s="116"/>
      <c r="Q306" s="116"/>
      <c r="R306" s="116"/>
      <c r="S306" s="116"/>
      <c r="T306" s="116"/>
      <c r="U306" s="116"/>
      <c r="V306" s="116"/>
      <c r="W306" s="116"/>
      <c r="X306" s="116"/>
      <c r="Y306" s="116"/>
      <c r="Z306" s="116"/>
      <c r="AA306" s="116"/>
      <c r="AB306" s="116"/>
      <c r="AC306" s="116"/>
      <c r="AD306" s="116"/>
      <c r="AE306" s="116"/>
    </row>
    <row r="307" spans="1:31" x14ac:dyDescent="0.25">
      <c r="A307" t="s">
        <v>3740</v>
      </c>
      <c r="B307" s="116" t="s">
        <v>3146</v>
      </c>
      <c r="C307" s="116" t="s">
        <v>154</v>
      </c>
      <c r="D307" s="116" t="s">
        <v>2677</v>
      </c>
      <c r="G307" s="116" t="s">
        <v>104</v>
      </c>
      <c r="H307" s="116" t="s">
        <v>3366</v>
      </c>
      <c r="I307" s="116" t="s">
        <v>134</v>
      </c>
      <c r="J307" s="116" t="s">
        <v>2678</v>
      </c>
      <c r="K307" s="116" t="s">
        <v>3204</v>
      </c>
      <c r="L307" s="116" t="s">
        <v>155</v>
      </c>
      <c r="M307" s="116"/>
      <c r="N307" s="116"/>
      <c r="O307" s="116"/>
      <c r="P307" s="116"/>
      <c r="Q307" s="116"/>
      <c r="R307" s="116"/>
      <c r="S307" s="116"/>
      <c r="T307" s="116"/>
      <c r="U307" s="116"/>
      <c r="V307" s="116"/>
      <c r="W307" s="116"/>
      <c r="X307" s="116"/>
      <c r="Y307" s="116"/>
      <c r="Z307" s="116"/>
      <c r="AA307" s="116"/>
      <c r="AB307" s="116"/>
      <c r="AC307" s="116"/>
      <c r="AD307" s="116"/>
      <c r="AE307" s="116"/>
    </row>
    <row r="308" spans="1:31" x14ac:dyDescent="0.25">
      <c r="A308" t="s">
        <v>3741</v>
      </c>
      <c r="B308" s="116" t="s">
        <v>3742</v>
      </c>
      <c r="C308" s="116" t="s">
        <v>3500</v>
      </c>
      <c r="D308" s="116" t="s">
        <v>160</v>
      </c>
      <c r="G308" s="116" t="s">
        <v>104</v>
      </c>
      <c r="H308" s="116" t="s">
        <v>3364</v>
      </c>
      <c r="I308" s="116" t="s">
        <v>134</v>
      </c>
      <c r="J308" s="116" t="s">
        <v>140</v>
      </c>
      <c r="K308" s="116" t="s">
        <v>2699</v>
      </c>
      <c r="L308" s="116"/>
      <c r="M308" s="116"/>
      <c r="N308" s="116"/>
      <c r="O308" s="116"/>
      <c r="P308" s="116"/>
      <c r="Q308" s="116"/>
      <c r="R308" s="116"/>
      <c r="S308" s="116"/>
      <c r="T308" s="116"/>
      <c r="U308" s="116"/>
      <c r="V308" s="116"/>
      <c r="W308" s="116"/>
      <c r="X308" s="116"/>
      <c r="Y308" s="116"/>
      <c r="Z308" s="116"/>
      <c r="AA308" s="116"/>
      <c r="AB308" s="116"/>
      <c r="AC308" s="116"/>
      <c r="AD308" s="116"/>
      <c r="AE308" s="116"/>
    </row>
    <row r="309" spans="1:31" x14ac:dyDescent="0.25">
      <c r="A309" t="s">
        <v>4587</v>
      </c>
      <c r="B309" s="116" t="s">
        <v>3742</v>
      </c>
      <c r="C309" s="116" t="s">
        <v>3500</v>
      </c>
      <c r="D309" s="116" t="s">
        <v>160</v>
      </c>
      <c r="G309" s="116" t="s">
        <v>104</v>
      </c>
      <c r="H309" s="116" t="s">
        <v>3369</v>
      </c>
      <c r="I309" s="116" t="s">
        <v>134</v>
      </c>
      <c r="J309" s="116" t="s">
        <v>4452</v>
      </c>
      <c r="K309" s="116" t="s">
        <v>3126</v>
      </c>
      <c r="L309" s="116" t="s">
        <v>153</v>
      </c>
      <c r="M309" s="116"/>
      <c r="N309" s="116"/>
      <c r="O309" s="116"/>
      <c r="P309" s="116"/>
      <c r="Q309" s="116"/>
      <c r="R309" s="116"/>
      <c r="S309" s="116"/>
      <c r="T309" s="116"/>
      <c r="U309" s="116"/>
      <c r="V309" s="116"/>
      <c r="W309" s="116"/>
      <c r="X309" s="116"/>
      <c r="Y309" s="116"/>
      <c r="Z309" s="116"/>
      <c r="AA309" s="116"/>
      <c r="AB309" s="116"/>
      <c r="AC309" s="116"/>
      <c r="AD309" s="116"/>
      <c r="AE309" s="116"/>
    </row>
    <row r="310" spans="1:31" x14ac:dyDescent="0.25">
      <c r="A310" t="s">
        <v>3743</v>
      </c>
      <c r="B310" s="116" t="s">
        <v>3742</v>
      </c>
      <c r="C310" s="116" t="s">
        <v>3500</v>
      </c>
      <c r="D310" s="116" t="s">
        <v>160</v>
      </c>
      <c r="G310" s="116" t="s">
        <v>104</v>
      </c>
      <c r="H310" s="116" t="s">
        <v>3366</v>
      </c>
      <c r="I310" s="116" t="s">
        <v>134</v>
      </c>
      <c r="J310" s="116" t="s">
        <v>2678</v>
      </c>
      <c r="K310" s="116" t="s">
        <v>3126</v>
      </c>
      <c r="L310" s="116" t="s">
        <v>153</v>
      </c>
      <c r="M310" s="116"/>
      <c r="N310" s="116"/>
      <c r="O310" s="116"/>
      <c r="P310" s="116"/>
      <c r="Q310" s="116"/>
      <c r="R310" s="116"/>
      <c r="S310" s="116"/>
      <c r="T310" s="116"/>
      <c r="U310" s="116"/>
      <c r="V310" s="116"/>
      <c r="W310" s="116"/>
      <c r="X310" s="116"/>
      <c r="Y310" s="116"/>
      <c r="Z310" s="116"/>
      <c r="AA310" s="116"/>
      <c r="AB310" s="116"/>
      <c r="AC310" s="116"/>
      <c r="AD310" s="116"/>
      <c r="AE310" s="116"/>
    </row>
    <row r="311" spans="1:31" x14ac:dyDescent="0.25">
      <c r="A311" t="s">
        <v>3744</v>
      </c>
      <c r="B311" s="116" t="s">
        <v>3742</v>
      </c>
      <c r="C311" s="116" t="s">
        <v>3500</v>
      </c>
      <c r="D311" s="116" t="s">
        <v>160</v>
      </c>
      <c r="G311" s="116" t="s">
        <v>104</v>
      </c>
      <c r="H311" s="116" t="s">
        <v>3384</v>
      </c>
      <c r="I311" s="116" t="s">
        <v>134</v>
      </c>
      <c r="J311" s="116" t="s">
        <v>4484</v>
      </c>
      <c r="K311" s="116" t="s">
        <v>149</v>
      </c>
      <c r="L311" s="116" t="s">
        <v>153</v>
      </c>
      <c r="M311" s="116"/>
      <c r="N311" s="116"/>
      <c r="O311" s="116"/>
      <c r="P311" s="116"/>
      <c r="Q311" s="116"/>
      <c r="R311" s="116"/>
      <c r="S311" s="116"/>
      <c r="T311" s="116"/>
      <c r="U311" s="116"/>
      <c r="V311" s="116"/>
      <c r="W311" s="116"/>
      <c r="X311" s="116"/>
      <c r="Y311" s="116"/>
      <c r="Z311" s="116"/>
      <c r="AA311" s="116"/>
      <c r="AB311" s="116"/>
      <c r="AC311" s="116"/>
      <c r="AD311" s="116"/>
      <c r="AE311" s="116"/>
    </row>
    <row r="312" spans="1:31" x14ac:dyDescent="0.25">
      <c r="A312" t="s">
        <v>3745</v>
      </c>
      <c r="B312" s="116" t="s">
        <v>209</v>
      </c>
      <c r="C312" s="116" t="s">
        <v>154</v>
      </c>
      <c r="D312" s="116" t="s">
        <v>2677</v>
      </c>
      <c r="G312" s="116" t="s">
        <v>104</v>
      </c>
      <c r="H312" s="116" t="s">
        <v>3373</v>
      </c>
      <c r="I312" s="116" t="s">
        <v>134</v>
      </c>
      <c r="J312" s="116" t="s">
        <v>4483</v>
      </c>
      <c r="K312" s="116" t="s">
        <v>149</v>
      </c>
      <c r="L312" s="116" t="s">
        <v>155</v>
      </c>
      <c r="M312" s="116"/>
      <c r="N312" s="116"/>
      <c r="O312" s="116"/>
      <c r="P312" s="116"/>
      <c r="Q312" s="116"/>
      <c r="R312" s="116"/>
      <c r="S312" s="116"/>
      <c r="T312" s="116"/>
      <c r="U312" s="116"/>
      <c r="V312" s="116"/>
      <c r="W312" s="116"/>
      <c r="X312" s="116"/>
      <c r="Y312" s="116"/>
      <c r="Z312" s="116"/>
      <c r="AA312" s="116"/>
      <c r="AB312" s="116"/>
      <c r="AC312" s="116"/>
      <c r="AD312" s="116"/>
      <c r="AE312" s="116"/>
    </row>
    <row r="313" spans="1:31" x14ac:dyDescent="0.25">
      <c r="A313" t="s">
        <v>3746</v>
      </c>
      <c r="B313" s="116" t="s">
        <v>209</v>
      </c>
      <c r="C313" s="116" t="s">
        <v>154</v>
      </c>
      <c r="D313" s="116" t="s">
        <v>2677</v>
      </c>
      <c r="G313" s="116" t="s">
        <v>104</v>
      </c>
      <c r="H313" s="116" t="s">
        <v>3355</v>
      </c>
      <c r="I313" s="116" t="s">
        <v>134</v>
      </c>
      <c r="J313" s="116" t="s">
        <v>144</v>
      </c>
      <c r="K313" s="116" t="s">
        <v>2699</v>
      </c>
      <c r="L313" s="116"/>
      <c r="M313" s="116"/>
      <c r="N313" s="116"/>
      <c r="O313" s="116"/>
      <c r="P313" s="116"/>
      <c r="Q313" s="116"/>
      <c r="R313" s="116"/>
      <c r="S313" s="116"/>
      <c r="T313" s="116"/>
      <c r="U313" s="116"/>
      <c r="V313" s="116"/>
      <c r="W313" s="116"/>
      <c r="X313" s="116"/>
      <c r="Y313" s="116"/>
      <c r="Z313" s="116"/>
      <c r="AA313" s="116"/>
      <c r="AB313" s="116"/>
      <c r="AC313" s="116"/>
      <c r="AD313" s="116"/>
      <c r="AE313" s="116"/>
    </row>
    <row r="314" spans="1:31" x14ac:dyDescent="0.25">
      <c r="A314" t="s">
        <v>4588</v>
      </c>
      <c r="B314" s="116" t="s">
        <v>209</v>
      </c>
      <c r="C314" s="116" t="s">
        <v>154</v>
      </c>
      <c r="D314" s="116" t="s">
        <v>2677</v>
      </c>
      <c r="G314" s="116" t="s">
        <v>104</v>
      </c>
      <c r="H314" s="116" t="s">
        <v>3352</v>
      </c>
      <c r="I314" s="116" t="s">
        <v>134</v>
      </c>
      <c r="J314" s="116" t="s">
        <v>4522</v>
      </c>
      <c r="K314" s="116" t="s">
        <v>2699</v>
      </c>
      <c r="L314" s="116"/>
      <c r="M314" s="116"/>
      <c r="N314" s="116"/>
      <c r="O314" s="116"/>
      <c r="P314" s="116"/>
      <c r="Q314" s="116"/>
      <c r="R314" s="116"/>
      <c r="S314" s="116"/>
      <c r="T314" s="116"/>
      <c r="U314" s="116"/>
      <c r="V314" s="116"/>
      <c r="W314" s="116"/>
      <c r="X314" s="116"/>
      <c r="Y314" s="116"/>
      <c r="Z314" s="116"/>
      <c r="AA314" s="116"/>
      <c r="AB314" s="116"/>
      <c r="AC314" s="116"/>
      <c r="AD314" s="116"/>
      <c r="AE314" s="116"/>
    </row>
    <row r="315" spans="1:31" x14ac:dyDescent="0.25">
      <c r="A315" t="s">
        <v>4589</v>
      </c>
      <c r="B315" s="116" t="s">
        <v>3147</v>
      </c>
      <c r="C315" s="116" t="s">
        <v>154</v>
      </c>
      <c r="D315" s="116" t="s">
        <v>2677</v>
      </c>
      <c r="G315" s="116" t="s">
        <v>104</v>
      </c>
      <c r="H315" s="116" t="s">
        <v>3369</v>
      </c>
      <c r="I315" s="116" t="s">
        <v>134</v>
      </c>
      <c r="J315" s="116" t="s">
        <v>4452</v>
      </c>
      <c r="K315" s="116" t="s">
        <v>3204</v>
      </c>
      <c r="L315" s="116" t="s">
        <v>155</v>
      </c>
      <c r="M315" s="116"/>
      <c r="N315" s="116"/>
      <c r="O315" s="116"/>
      <c r="P315" s="116"/>
      <c r="Q315" s="116"/>
      <c r="R315" s="116"/>
      <c r="S315" s="116"/>
      <c r="T315" s="116"/>
      <c r="U315" s="116"/>
      <c r="V315" s="116"/>
      <c r="W315" s="116"/>
      <c r="X315" s="116"/>
      <c r="Y315" s="116"/>
      <c r="Z315" s="116"/>
      <c r="AA315" s="116"/>
      <c r="AB315" s="116"/>
      <c r="AC315" s="116"/>
      <c r="AD315" s="116"/>
      <c r="AE315" s="116"/>
    </row>
    <row r="316" spans="1:31" x14ac:dyDescent="0.25">
      <c r="A316" t="s">
        <v>3747</v>
      </c>
      <c r="B316" s="116" t="s">
        <v>3147</v>
      </c>
      <c r="C316" s="116" t="s">
        <v>154</v>
      </c>
      <c r="D316" s="116" t="s">
        <v>2677</v>
      </c>
      <c r="G316" s="116" t="s">
        <v>104</v>
      </c>
      <c r="H316" s="116" t="s">
        <v>3366</v>
      </c>
      <c r="I316" s="116" t="s">
        <v>134</v>
      </c>
      <c r="J316" s="116" t="s">
        <v>2678</v>
      </c>
      <c r="K316" s="116" t="s">
        <v>3204</v>
      </c>
      <c r="L316" s="116" t="s">
        <v>155</v>
      </c>
      <c r="M316" s="116"/>
      <c r="N316" s="116"/>
      <c r="O316" s="116"/>
      <c r="P316" s="116"/>
      <c r="Q316" s="116"/>
      <c r="R316" s="116"/>
      <c r="S316" s="116"/>
      <c r="T316" s="116"/>
      <c r="U316" s="116"/>
      <c r="V316" s="116"/>
      <c r="W316" s="116"/>
      <c r="X316" s="116"/>
      <c r="Y316" s="116"/>
      <c r="Z316" s="116"/>
      <c r="AA316" s="116"/>
      <c r="AB316" s="116"/>
      <c r="AC316" s="116"/>
      <c r="AD316" s="116"/>
      <c r="AE316" s="116"/>
    </row>
    <row r="317" spans="1:31" x14ac:dyDescent="0.25">
      <c r="A317" t="s">
        <v>4590</v>
      </c>
      <c r="B317" s="116" t="s">
        <v>3148</v>
      </c>
      <c r="C317" s="116" t="s">
        <v>154</v>
      </c>
      <c r="D317" s="116" t="s">
        <v>2677</v>
      </c>
      <c r="G317" s="116" t="s">
        <v>104</v>
      </c>
      <c r="H317" s="116" t="s">
        <v>3369</v>
      </c>
      <c r="I317" s="116" t="s">
        <v>134</v>
      </c>
      <c r="J317" s="116" t="s">
        <v>4452</v>
      </c>
      <c r="K317" s="116" t="s">
        <v>3126</v>
      </c>
      <c r="L317" s="116" t="s">
        <v>155</v>
      </c>
      <c r="M317" s="116"/>
      <c r="N317" s="116"/>
      <c r="O317" s="116"/>
      <c r="P317" s="116"/>
      <c r="Q317" s="116"/>
      <c r="R317" s="116"/>
      <c r="S317" s="116"/>
      <c r="T317" s="116"/>
      <c r="U317" s="116"/>
      <c r="V317" s="116"/>
      <c r="W317" s="116"/>
      <c r="X317" s="116"/>
      <c r="Y317" s="116"/>
      <c r="Z317" s="116"/>
      <c r="AA317" s="116"/>
      <c r="AB317" s="116"/>
      <c r="AC317" s="116"/>
      <c r="AD317" s="116"/>
      <c r="AE317" s="116"/>
    </row>
    <row r="318" spans="1:31" x14ac:dyDescent="0.25">
      <c r="A318" t="s">
        <v>3748</v>
      </c>
      <c r="B318" s="116" t="s">
        <v>3148</v>
      </c>
      <c r="C318" s="116" t="s">
        <v>154</v>
      </c>
      <c r="D318" s="116" t="s">
        <v>2677</v>
      </c>
      <c r="G318" s="116" t="s">
        <v>104</v>
      </c>
      <c r="H318" s="116" t="s">
        <v>3366</v>
      </c>
      <c r="I318" s="116" t="s">
        <v>134</v>
      </c>
      <c r="J318" s="116" t="s">
        <v>2678</v>
      </c>
      <c r="K318" s="116" t="s">
        <v>3126</v>
      </c>
      <c r="L318" s="116" t="s">
        <v>155</v>
      </c>
      <c r="M318" s="116"/>
      <c r="N318" s="116"/>
      <c r="O318" s="116"/>
      <c r="P318" s="116"/>
      <c r="Q318" s="116"/>
      <c r="R318" s="116"/>
      <c r="S318" s="116"/>
      <c r="T318" s="116"/>
      <c r="U318" s="116"/>
      <c r="V318" s="116"/>
      <c r="W318" s="116"/>
      <c r="X318" s="116"/>
      <c r="Y318" s="116"/>
      <c r="Z318" s="116"/>
      <c r="AA318" s="116"/>
      <c r="AB318" s="116"/>
      <c r="AC318" s="116"/>
      <c r="AD318" s="116"/>
      <c r="AE318" s="116"/>
    </row>
    <row r="319" spans="1:31" x14ac:dyDescent="0.25">
      <c r="A319" t="s">
        <v>3749</v>
      </c>
      <c r="B319" s="116" t="s">
        <v>3148</v>
      </c>
      <c r="C319" s="116" t="s">
        <v>154</v>
      </c>
      <c r="D319" s="116" t="s">
        <v>2677</v>
      </c>
      <c r="G319" s="116" t="s">
        <v>104</v>
      </c>
      <c r="H319" s="116" t="s">
        <v>3373</v>
      </c>
      <c r="I319" s="116" t="s">
        <v>134</v>
      </c>
      <c r="J319" s="116" t="s">
        <v>4483</v>
      </c>
      <c r="K319" s="116" t="s">
        <v>149</v>
      </c>
      <c r="L319" s="116" t="s">
        <v>155</v>
      </c>
      <c r="M319" s="116"/>
      <c r="N319" s="116"/>
      <c r="O319" s="116"/>
      <c r="P319" s="116"/>
      <c r="Q319" s="116"/>
      <c r="R319" s="116"/>
      <c r="S319" s="116"/>
      <c r="T319" s="116"/>
      <c r="U319" s="116"/>
      <c r="V319" s="116"/>
      <c r="W319" s="116"/>
      <c r="X319" s="116"/>
      <c r="Y319" s="116"/>
      <c r="Z319" s="116"/>
      <c r="AA319" s="116"/>
      <c r="AB319" s="116"/>
      <c r="AC319" s="116"/>
      <c r="AD319" s="116"/>
      <c r="AE319" s="116"/>
    </row>
    <row r="320" spans="1:31" x14ac:dyDescent="0.25">
      <c r="A320" t="s">
        <v>3750</v>
      </c>
      <c r="B320" s="116" t="s">
        <v>3148</v>
      </c>
      <c r="C320" s="116" t="s">
        <v>154</v>
      </c>
      <c r="D320" s="116" t="s">
        <v>2677</v>
      </c>
      <c r="G320" s="116" t="s">
        <v>104</v>
      </c>
      <c r="H320" s="116" t="s">
        <v>3384</v>
      </c>
      <c r="I320" s="116" t="s">
        <v>134</v>
      </c>
      <c r="J320" s="116" t="s">
        <v>4484</v>
      </c>
      <c r="K320" s="116" t="s">
        <v>149</v>
      </c>
      <c r="L320" s="116" t="s">
        <v>155</v>
      </c>
      <c r="M320" s="116"/>
      <c r="N320" s="116"/>
      <c r="O320" s="116"/>
      <c r="P320" s="116"/>
      <c r="Q320" s="116"/>
      <c r="R320" s="116"/>
      <c r="S320" s="116"/>
      <c r="T320" s="116"/>
      <c r="U320" s="116"/>
      <c r="V320" s="116"/>
      <c r="W320" s="116"/>
      <c r="X320" s="116"/>
      <c r="Y320" s="116"/>
      <c r="Z320" s="116"/>
      <c r="AA320" s="116"/>
      <c r="AB320" s="116"/>
      <c r="AC320" s="116"/>
      <c r="AD320" s="116"/>
      <c r="AE320" s="116"/>
    </row>
    <row r="321" spans="1:31" x14ac:dyDescent="0.25">
      <c r="A321" t="s">
        <v>4591</v>
      </c>
      <c r="B321" s="116" t="s">
        <v>3752</v>
      </c>
      <c r="C321" s="116" t="s">
        <v>154</v>
      </c>
      <c r="D321" s="116" t="s">
        <v>2677</v>
      </c>
      <c r="G321" s="116" t="s">
        <v>104</v>
      </c>
      <c r="H321" s="116" t="s">
        <v>3369</v>
      </c>
      <c r="I321" s="116" t="s">
        <v>134</v>
      </c>
      <c r="J321" s="116" t="s">
        <v>4452</v>
      </c>
      <c r="K321" s="116" t="s">
        <v>3126</v>
      </c>
      <c r="L321" s="116" t="s">
        <v>155</v>
      </c>
      <c r="M321" s="116"/>
      <c r="N321" s="116"/>
      <c r="O321" s="116"/>
      <c r="P321" s="116"/>
      <c r="Q321" s="116"/>
      <c r="R321" s="116"/>
      <c r="S321" s="116"/>
      <c r="T321" s="116"/>
      <c r="U321" s="116"/>
      <c r="V321" s="116"/>
      <c r="W321" s="116"/>
      <c r="X321" s="116"/>
      <c r="Y321" s="116"/>
      <c r="Z321" s="116"/>
      <c r="AA321" s="116"/>
      <c r="AB321" s="116"/>
      <c r="AC321" s="116"/>
      <c r="AD321" s="116"/>
      <c r="AE321" s="116"/>
    </row>
    <row r="322" spans="1:31" x14ac:dyDescent="0.25">
      <c r="A322" t="s">
        <v>3751</v>
      </c>
      <c r="B322" s="116" t="s">
        <v>3752</v>
      </c>
      <c r="C322" s="116" t="s">
        <v>154</v>
      </c>
      <c r="D322" s="116" t="s">
        <v>2677</v>
      </c>
      <c r="G322" s="116" t="s">
        <v>104</v>
      </c>
      <c r="H322" s="116" t="s">
        <v>3366</v>
      </c>
      <c r="I322" s="116" t="s">
        <v>134</v>
      </c>
      <c r="J322" s="116" t="s">
        <v>2678</v>
      </c>
      <c r="K322" s="116" t="s">
        <v>3126</v>
      </c>
      <c r="L322" s="116" t="s">
        <v>155</v>
      </c>
      <c r="M322" s="116"/>
      <c r="N322" s="116"/>
      <c r="O322" s="116"/>
      <c r="P322" s="116"/>
      <c r="Q322" s="116"/>
      <c r="R322" s="116"/>
      <c r="S322" s="116"/>
      <c r="T322" s="116"/>
      <c r="U322" s="116"/>
      <c r="V322" s="116"/>
      <c r="W322" s="116"/>
      <c r="X322" s="116"/>
      <c r="Y322" s="116"/>
      <c r="Z322" s="116"/>
      <c r="AA322" s="116"/>
      <c r="AB322" s="116"/>
      <c r="AC322" s="116"/>
      <c r="AD322" s="116"/>
      <c r="AE322" s="116"/>
    </row>
    <row r="323" spans="1:31" x14ac:dyDescent="0.25">
      <c r="A323" t="s">
        <v>3753</v>
      </c>
      <c r="B323" s="116" t="s">
        <v>3752</v>
      </c>
      <c r="C323" s="116" t="s">
        <v>154</v>
      </c>
      <c r="D323" s="116" t="s">
        <v>2677</v>
      </c>
      <c r="G323" s="116" t="s">
        <v>104</v>
      </c>
      <c r="H323" s="116" t="s">
        <v>3373</v>
      </c>
      <c r="I323" s="116" t="s">
        <v>134</v>
      </c>
      <c r="J323" s="116" t="s">
        <v>4483</v>
      </c>
      <c r="K323" s="116" t="s">
        <v>149</v>
      </c>
      <c r="L323" s="116" t="s">
        <v>155</v>
      </c>
      <c r="M323" s="116"/>
      <c r="N323" s="116"/>
      <c r="O323" s="116"/>
      <c r="P323" s="116"/>
      <c r="Q323" s="116"/>
      <c r="R323" s="116"/>
      <c r="S323" s="116"/>
      <c r="T323" s="116"/>
      <c r="U323" s="116"/>
      <c r="V323" s="116"/>
      <c r="W323" s="116"/>
      <c r="X323" s="116"/>
      <c r="Y323" s="116"/>
      <c r="Z323" s="116"/>
      <c r="AA323" s="116"/>
      <c r="AB323" s="116"/>
      <c r="AC323" s="116"/>
      <c r="AD323" s="116"/>
      <c r="AE323" s="116"/>
    </row>
    <row r="324" spans="1:31" x14ac:dyDescent="0.25">
      <c r="A324" t="s">
        <v>3754</v>
      </c>
      <c r="B324" s="116" t="s">
        <v>3752</v>
      </c>
      <c r="C324" s="116" t="s">
        <v>154</v>
      </c>
      <c r="D324" s="116" t="s">
        <v>2677</v>
      </c>
      <c r="G324" s="116" t="s">
        <v>104</v>
      </c>
      <c r="H324" s="116" t="s">
        <v>3384</v>
      </c>
      <c r="I324" s="116" t="s">
        <v>134</v>
      </c>
      <c r="J324" s="116" t="s">
        <v>4484</v>
      </c>
      <c r="K324" s="116" t="s">
        <v>149</v>
      </c>
      <c r="L324" s="116" t="s">
        <v>155</v>
      </c>
      <c r="M324" s="116"/>
      <c r="N324" s="116"/>
      <c r="O324" s="116"/>
      <c r="P324" s="116"/>
      <c r="Q324" s="116"/>
      <c r="R324" s="116"/>
      <c r="S324" s="116"/>
      <c r="T324" s="116"/>
      <c r="U324" s="116"/>
      <c r="V324" s="116"/>
      <c r="W324" s="116"/>
      <c r="X324" s="116"/>
      <c r="Y324" s="116"/>
      <c r="Z324" s="116"/>
      <c r="AA324" s="116"/>
      <c r="AB324" s="116"/>
      <c r="AC324" s="116"/>
      <c r="AD324" s="116"/>
      <c r="AE324" s="116"/>
    </row>
    <row r="325" spans="1:31" x14ac:dyDescent="0.25">
      <c r="A325" t="s">
        <v>4592</v>
      </c>
      <c r="B325" s="116" t="s">
        <v>3756</v>
      </c>
      <c r="C325" s="116" t="s">
        <v>154</v>
      </c>
      <c r="D325" s="116" t="s">
        <v>2677</v>
      </c>
      <c r="G325" s="116" t="s">
        <v>104</v>
      </c>
      <c r="H325" s="116" t="s">
        <v>3369</v>
      </c>
      <c r="I325" s="116" t="s">
        <v>134</v>
      </c>
      <c r="J325" s="116" t="s">
        <v>4452</v>
      </c>
      <c r="K325" s="116" t="s">
        <v>3201</v>
      </c>
      <c r="L325" s="116" t="s">
        <v>155</v>
      </c>
      <c r="M325" s="116"/>
      <c r="N325" s="116"/>
      <c r="O325" s="116"/>
      <c r="P325" s="116"/>
      <c r="Q325" s="116"/>
      <c r="R325" s="116"/>
      <c r="S325" s="116"/>
      <c r="T325" s="116"/>
      <c r="U325" s="116"/>
      <c r="V325" s="116"/>
      <c r="W325" s="116"/>
      <c r="X325" s="116"/>
      <c r="Y325" s="116"/>
      <c r="Z325" s="116"/>
      <c r="AA325" s="116"/>
      <c r="AB325" s="116"/>
      <c r="AC325" s="116"/>
      <c r="AD325" s="116"/>
      <c r="AE325" s="116"/>
    </row>
    <row r="326" spans="1:31" x14ac:dyDescent="0.25">
      <c r="A326" t="s">
        <v>3755</v>
      </c>
      <c r="B326" s="116" t="s">
        <v>3756</v>
      </c>
      <c r="C326" s="116" t="s">
        <v>154</v>
      </c>
      <c r="D326" s="116" t="s">
        <v>2677</v>
      </c>
      <c r="G326" s="116" t="s">
        <v>104</v>
      </c>
      <c r="H326" s="116" t="s">
        <v>3366</v>
      </c>
      <c r="I326" s="116" t="s">
        <v>134</v>
      </c>
      <c r="J326" s="116" t="s">
        <v>2678</v>
      </c>
      <c r="K326" s="116" t="s">
        <v>3201</v>
      </c>
      <c r="L326" s="116" t="s">
        <v>155</v>
      </c>
      <c r="M326" s="116"/>
      <c r="N326" s="116"/>
      <c r="O326" s="116"/>
      <c r="P326" s="116"/>
      <c r="Q326" s="116"/>
      <c r="R326" s="116"/>
      <c r="S326" s="116"/>
      <c r="T326" s="116"/>
      <c r="U326" s="116"/>
      <c r="V326" s="116"/>
      <c r="W326" s="116"/>
      <c r="X326" s="116"/>
      <c r="Y326" s="116"/>
      <c r="Z326" s="116"/>
      <c r="AA326" s="116"/>
      <c r="AB326" s="116"/>
      <c r="AC326" s="116"/>
      <c r="AD326" s="116"/>
      <c r="AE326" s="116"/>
    </row>
    <row r="327" spans="1:31" x14ac:dyDescent="0.25">
      <c r="A327" t="s">
        <v>4593</v>
      </c>
      <c r="B327" s="116" t="s">
        <v>3758</v>
      </c>
      <c r="C327" s="116" t="s">
        <v>154</v>
      </c>
      <c r="D327" s="116" t="s">
        <v>2677</v>
      </c>
      <c r="G327" s="116" t="s">
        <v>104</v>
      </c>
      <c r="H327" s="116" t="s">
        <v>3369</v>
      </c>
      <c r="I327" s="116" t="s">
        <v>134</v>
      </c>
      <c r="J327" s="116" t="s">
        <v>4452</v>
      </c>
      <c r="K327" s="116" t="s">
        <v>3204</v>
      </c>
      <c r="L327" s="116" t="s">
        <v>155</v>
      </c>
      <c r="M327" s="116"/>
      <c r="N327" s="116"/>
      <c r="O327" s="116"/>
      <c r="P327" s="116"/>
      <c r="Q327" s="116"/>
      <c r="R327" s="116"/>
      <c r="S327" s="116"/>
      <c r="T327" s="116"/>
      <c r="U327" s="116"/>
      <c r="V327" s="116"/>
      <c r="W327" s="116"/>
      <c r="X327" s="116"/>
      <c r="Y327" s="116"/>
      <c r="Z327" s="116"/>
      <c r="AA327" s="116"/>
      <c r="AB327" s="116"/>
      <c r="AC327" s="116"/>
      <c r="AD327" s="116"/>
      <c r="AE327" s="116"/>
    </row>
    <row r="328" spans="1:31" x14ac:dyDescent="0.25">
      <c r="A328" t="s">
        <v>3757</v>
      </c>
      <c r="B328" s="116" t="s">
        <v>3758</v>
      </c>
      <c r="C328" s="116" t="s">
        <v>154</v>
      </c>
      <c r="D328" s="116" t="s">
        <v>2677</v>
      </c>
      <c r="G328" s="116" t="s">
        <v>104</v>
      </c>
      <c r="H328" s="116" t="s">
        <v>3366</v>
      </c>
      <c r="I328" s="116" t="s">
        <v>134</v>
      </c>
      <c r="J328" s="116" t="s">
        <v>2678</v>
      </c>
      <c r="K328" s="116" t="s">
        <v>3204</v>
      </c>
      <c r="L328" s="116" t="s">
        <v>155</v>
      </c>
      <c r="M328" s="116"/>
      <c r="N328" s="116"/>
      <c r="O328" s="116"/>
      <c r="P328" s="116"/>
      <c r="Q328" s="116"/>
      <c r="R328" s="116"/>
      <c r="S328" s="116"/>
      <c r="T328" s="116"/>
      <c r="U328" s="116"/>
      <c r="V328" s="116"/>
      <c r="W328" s="116"/>
      <c r="X328" s="116"/>
      <c r="Y328" s="116"/>
      <c r="Z328" s="116"/>
      <c r="AA328" s="116"/>
      <c r="AB328" s="116"/>
      <c r="AC328" s="116"/>
      <c r="AD328" s="116"/>
      <c r="AE328" s="116"/>
    </row>
    <row r="329" spans="1:31" x14ac:dyDescent="0.25">
      <c r="A329" t="s">
        <v>3759</v>
      </c>
      <c r="B329" s="116" t="s">
        <v>3756</v>
      </c>
      <c r="C329" s="116" t="s">
        <v>154</v>
      </c>
      <c r="D329" s="116" t="s">
        <v>2677</v>
      </c>
      <c r="G329" s="116" t="s">
        <v>104</v>
      </c>
      <c r="H329" s="116" t="s">
        <v>3373</v>
      </c>
      <c r="I329" s="116" t="s">
        <v>134</v>
      </c>
      <c r="J329" s="116" t="s">
        <v>4483</v>
      </c>
      <c r="K329" s="116" t="s">
        <v>149</v>
      </c>
      <c r="L329" s="116" t="s">
        <v>155</v>
      </c>
      <c r="M329" s="116"/>
      <c r="N329" s="116"/>
      <c r="O329" s="116"/>
      <c r="P329" s="116"/>
      <c r="Q329" s="116"/>
      <c r="R329" s="116"/>
      <c r="S329" s="116"/>
      <c r="T329" s="116"/>
      <c r="U329" s="116"/>
      <c r="V329" s="116"/>
      <c r="W329" s="116"/>
      <c r="X329" s="116"/>
      <c r="Y329" s="116"/>
      <c r="Z329" s="116"/>
      <c r="AA329" s="116"/>
      <c r="AB329" s="116"/>
      <c r="AC329" s="116"/>
      <c r="AD329" s="116"/>
      <c r="AE329" s="116"/>
    </row>
    <row r="330" spans="1:31" x14ac:dyDescent="0.25">
      <c r="A330" t="s">
        <v>3760</v>
      </c>
      <c r="B330" s="116" t="s">
        <v>3756</v>
      </c>
      <c r="C330" s="116" t="s">
        <v>154</v>
      </c>
      <c r="D330" s="116" t="s">
        <v>2677</v>
      </c>
      <c r="G330" s="116" t="s">
        <v>104</v>
      </c>
      <c r="H330" s="116" t="s">
        <v>3384</v>
      </c>
      <c r="I330" s="116" t="s">
        <v>134</v>
      </c>
      <c r="J330" s="116" t="s">
        <v>4484</v>
      </c>
      <c r="K330" s="116" t="s">
        <v>149</v>
      </c>
      <c r="L330" s="116" t="s">
        <v>155</v>
      </c>
      <c r="M330" s="116"/>
      <c r="N330" s="116"/>
      <c r="O330" s="116"/>
      <c r="P330" s="116"/>
      <c r="Q330" s="116"/>
      <c r="R330" s="116"/>
      <c r="S330" s="116"/>
      <c r="T330" s="116"/>
      <c r="U330" s="116"/>
      <c r="V330" s="116"/>
      <c r="W330" s="116"/>
      <c r="X330" s="116"/>
      <c r="Y330" s="116"/>
      <c r="Z330" s="116"/>
      <c r="AA330" s="116"/>
      <c r="AB330" s="116"/>
      <c r="AC330" s="116"/>
      <c r="AD330" s="116"/>
      <c r="AE330" s="116"/>
    </row>
    <row r="331" spans="1:31" x14ac:dyDescent="0.25">
      <c r="A331" t="s">
        <v>3761</v>
      </c>
      <c r="B331" s="116" t="s">
        <v>3149</v>
      </c>
      <c r="C331" s="116" t="s">
        <v>3500</v>
      </c>
      <c r="D331" s="116" t="s">
        <v>2677</v>
      </c>
      <c r="G331" s="116" t="s">
        <v>104</v>
      </c>
      <c r="H331" s="116" t="s">
        <v>3373</v>
      </c>
      <c r="I331" s="116" t="s">
        <v>134</v>
      </c>
      <c r="J331" s="116" t="s">
        <v>4483</v>
      </c>
      <c r="K331" s="116" t="s">
        <v>149</v>
      </c>
      <c r="L331" s="116" t="s">
        <v>153</v>
      </c>
      <c r="M331" s="116"/>
      <c r="N331" s="116"/>
      <c r="O331" s="116"/>
      <c r="P331" s="116"/>
      <c r="Q331" s="116"/>
      <c r="R331" s="116"/>
      <c r="S331" s="116"/>
      <c r="T331" s="116"/>
      <c r="U331" s="116"/>
      <c r="V331" s="116"/>
      <c r="W331" s="116"/>
      <c r="X331" s="116"/>
      <c r="Y331" s="116"/>
      <c r="Z331" s="116"/>
      <c r="AA331" s="116"/>
      <c r="AB331" s="116"/>
      <c r="AC331" s="116"/>
      <c r="AD331" s="116"/>
      <c r="AE331" s="116"/>
    </row>
    <row r="332" spans="1:31" x14ac:dyDescent="0.25">
      <c r="A332" t="s">
        <v>3762</v>
      </c>
      <c r="B332" s="116" t="s">
        <v>3149</v>
      </c>
      <c r="C332" s="116" t="s">
        <v>3500</v>
      </c>
      <c r="D332" s="116" t="s">
        <v>2677</v>
      </c>
      <c r="G332" s="116" t="s">
        <v>104</v>
      </c>
      <c r="H332" s="116" t="s">
        <v>3384</v>
      </c>
      <c r="I332" s="116" t="s">
        <v>134</v>
      </c>
      <c r="J332" s="116" t="s">
        <v>4484</v>
      </c>
      <c r="K332" s="116" t="s">
        <v>149</v>
      </c>
      <c r="L332" s="116" t="s">
        <v>153</v>
      </c>
      <c r="M332" s="116"/>
      <c r="N332" s="116"/>
      <c r="O332" s="116"/>
      <c r="P332" s="116"/>
      <c r="Q332" s="116"/>
      <c r="R332" s="116"/>
      <c r="S332" s="116"/>
      <c r="T332" s="116"/>
      <c r="U332" s="116"/>
      <c r="V332" s="116"/>
      <c r="W332" s="116"/>
      <c r="X332" s="116"/>
      <c r="Y332" s="116"/>
      <c r="Z332" s="116"/>
      <c r="AA332" s="116"/>
      <c r="AB332" s="116"/>
      <c r="AC332" s="116"/>
      <c r="AD332" s="116"/>
      <c r="AE332" s="116"/>
    </row>
    <row r="333" spans="1:31" x14ac:dyDescent="0.25">
      <c r="A333" t="s">
        <v>3150</v>
      </c>
      <c r="B333" s="116" t="s">
        <v>3149</v>
      </c>
      <c r="C333" s="116" t="s">
        <v>3500</v>
      </c>
      <c r="D333" s="116" t="s">
        <v>2677</v>
      </c>
      <c r="G333" s="116" t="s">
        <v>104</v>
      </c>
      <c r="H333" s="116" t="s">
        <v>137</v>
      </c>
      <c r="I333" s="116" t="s">
        <v>134</v>
      </c>
      <c r="J333" s="116" t="s">
        <v>138</v>
      </c>
      <c r="K333" s="116" t="s">
        <v>139</v>
      </c>
      <c r="L333" s="116" t="s">
        <v>153</v>
      </c>
      <c r="M333" s="116"/>
      <c r="N333" s="116"/>
      <c r="O333" s="116"/>
      <c r="P333" s="116"/>
      <c r="Q333" s="116"/>
      <c r="R333" s="116"/>
      <c r="S333" s="116"/>
      <c r="T333" s="116"/>
      <c r="U333" s="116"/>
      <c r="V333" s="116"/>
      <c r="W333" s="116"/>
      <c r="X333" s="116"/>
      <c r="Y333" s="116"/>
      <c r="Z333" s="116"/>
      <c r="AA333" s="116"/>
      <c r="AB333" s="116"/>
      <c r="AC333" s="116"/>
      <c r="AD333" s="116"/>
      <c r="AE333" s="116"/>
    </row>
    <row r="334" spans="1:31" x14ac:dyDescent="0.25">
      <c r="A334" t="s">
        <v>4594</v>
      </c>
      <c r="B334" s="116" t="s">
        <v>3149</v>
      </c>
      <c r="C334" s="116" t="s">
        <v>3500</v>
      </c>
      <c r="D334" s="116" t="s">
        <v>2677</v>
      </c>
      <c r="G334" s="116" t="s">
        <v>104</v>
      </c>
      <c r="H334" s="116" t="s">
        <v>3369</v>
      </c>
      <c r="I334" s="116" t="s">
        <v>134</v>
      </c>
      <c r="J334" s="116" t="s">
        <v>4452</v>
      </c>
      <c r="K334" s="116" t="s">
        <v>3126</v>
      </c>
      <c r="L334" s="116" t="s">
        <v>153</v>
      </c>
      <c r="M334" s="116"/>
      <c r="N334" s="116"/>
      <c r="O334" s="116"/>
      <c r="P334" s="116"/>
      <c r="Q334" s="116"/>
      <c r="R334" s="116"/>
      <c r="S334" s="116"/>
      <c r="T334" s="116"/>
      <c r="U334" s="116"/>
      <c r="V334" s="116"/>
      <c r="W334" s="116"/>
      <c r="X334" s="116"/>
      <c r="Y334" s="116"/>
      <c r="Z334" s="116"/>
      <c r="AA334" s="116"/>
      <c r="AB334" s="116"/>
      <c r="AC334" s="116"/>
      <c r="AD334" s="116"/>
      <c r="AE334" s="116"/>
    </row>
    <row r="335" spans="1:31" x14ac:dyDescent="0.25">
      <c r="A335" t="s">
        <v>3763</v>
      </c>
      <c r="B335" s="116" t="s">
        <v>3149</v>
      </c>
      <c r="C335" s="116" t="s">
        <v>3500</v>
      </c>
      <c r="D335" s="116" t="s">
        <v>2677</v>
      </c>
      <c r="G335" s="116" t="s">
        <v>104</v>
      </c>
      <c r="H335" s="116" t="s">
        <v>3366</v>
      </c>
      <c r="I335" s="116" t="s">
        <v>134</v>
      </c>
      <c r="J335" s="116" t="s">
        <v>2678</v>
      </c>
      <c r="K335" s="116" t="s">
        <v>3126</v>
      </c>
      <c r="L335" s="116" t="s">
        <v>153</v>
      </c>
      <c r="M335" s="116"/>
      <c r="N335" s="116"/>
      <c r="O335" s="116"/>
      <c r="P335" s="116"/>
      <c r="Q335" s="116"/>
      <c r="R335" s="116"/>
      <c r="S335" s="116"/>
      <c r="T335" s="116"/>
      <c r="U335" s="116"/>
      <c r="V335" s="116"/>
      <c r="W335" s="116"/>
      <c r="X335" s="116"/>
      <c r="Y335" s="116"/>
      <c r="Z335" s="116"/>
      <c r="AA335" s="116"/>
      <c r="AB335" s="116"/>
      <c r="AC335" s="116"/>
      <c r="AD335" s="116"/>
      <c r="AE335" s="116"/>
    </row>
    <row r="336" spans="1:31" x14ac:dyDescent="0.25">
      <c r="A336" t="s">
        <v>3764</v>
      </c>
      <c r="B336" s="116" t="s">
        <v>3765</v>
      </c>
      <c r="C336" s="116" t="s">
        <v>2722</v>
      </c>
      <c r="D336" s="116" t="s">
        <v>2677</v>
      </c>
      <c r="G336" s="116" t="s">
        <v>104</v>
      </c>
      <c r="H336" s="116" t="s">
        <v>3366</v>
      </c>
      <c r="I336" s="116" t="s">
        <v>134</v>
      </c>
      <c r="J336" s="116" t="s">
        <v>2678</v>
      </c>
      <c r="K336" s="116" t="s">
        <v>3766</v>
      </c>
      <c r="L336" s="116" t="s">
        <v>2721</v>
      </c>
      <c r="M336" s="116"/>
      <c r="N336" s="116"/>
      <c r="O336" s="116"/>
      <c r="P336" s="116"/>
      <c r="Q336" s="116"/>
      <c r="R336" s="116"/>
      <c r="S336" s="116"/>
      <c r="T336" s="116"/>
      <c r="U336" s="116"/>
      <c r="V336" s="116"/>
      <c r="W336" s="116"/>
      <c r="X336" s="116"/>
      <c r="Y336" s="116"/>
      <c r="Z336" s="116"/>
      <c r="AA336" s="116"/>
      <c r="AB336" s="116"/>
      <c r="AC336" s="116"/>
      <c r="AD336" s="116"/>
      <c r="AE336" s="116"/>
    </row>
    <row r="337" spans="1:31" x14ac:dyDescent="0.25">
      <c r="A337" t="s">
        <v>4595</v>
      </c>
      <c r="B337" s="116" t="s">
        <v>3765</v>
      </c>
      <c r="C337" s="116" t="s">
        <v>2722</v>
      </c>
      <c r="D337" s="116" t="s">
        <v>2677</v>
      </c>
      <c r="G337" s="116" t="s">
        <v>104</v>
      </c>
      <c r="H337" s="116" t="s">
        <v>3369</v>
      </c>
      <c r="I337" s="116" t="s">
        <v>134</v>
      </c>
      <c r="J337" s="116" t="s">
        <v>4452</v>
      </c>
      <c r="K337" s="116" t="s">
        <v>3766</v>
      </c>
      <c r="L337" s="116" t="s">
        <v>2721</v>
      </c>
      <c r="M337" s="116"/>
      <c r="N337" s="116"/>
      <c r="O337" s="116"/>
      <c r="P337" s="116"/>
      <c r="Q337" s="116"/>
      <c r="R337" s="116"/>
      <c r="S337" s="116"/>
      <c r="T337" s="116"/>
      <c r="U337" s="116"/>
      <c r="V337" s="116"/>
      <c r="W337" s="116"/>
      <c r="X337" s="116"/>
      <c r="Y337" s="116"/>
      <c r="Z337" s="116"/>
      <c r="AA337" s="116"/>
      <c r="AB337" s="116"/>
      <c r="AC337" s="116"/>
      <c r="AD337" s="116"/>
      <c r="AE337" s="116"/>
    </row>
    <row r="338" spans="1:31" x14ac:dyDescent="0.25">
      <c r="A338" t="s">
        <v>3767</v>
      </c>
      <c r="B338" s="116" t="s">
        <v>3765</v>
      </c>
      <c r="C338" s="116" t="s">
        <v>2722</v>
      </c>
      <c r="D338" s="116" t="s">
        <v>2677</v>
      </c>
      <c r="G338" s="116" t="s">
        <v>104</v>
      </c>
      <c r="H338" s="116" t="s">
        <v>137</v>
      </c>
      <c r="I338" s="116" t="s">
        <v>134</v>
      </c>
      <c r="J338" s="116" t="s">
        <v>138</v>
      </c>
      <c r="K338" s="116" t="s">
        <v>4776</v>
      </c>
      <c r="L338" s="116" t="s">
        <v>2721</v>
      </c>
      <c r="M338" s="116"/>
      <c r="N338" s="116"/>
      <c r="O338" s="116"/>
      <c r="P338" s="116"/>
      <c r="Q338" s="116"/>
      <c r="R338" s="116"/>
      <c r="S338" s="116"/>
      <c r="T338" s="116"/>
      <c r="U338" s="116"/>
      <c r="V338" s="116"/>
      <c r="W338" s="116"/>
      <c r="X338" s="116"/>
      <c r="Y338" s="116"/>
      <c r="Z338" s="116"/>
      <c r="AA338" s="116"/>
      <c r="AB338" s="116"/>
      <c r="AC338" s="116"/>
      <c r="AD338" s="116"/>
      <c r="AE338" s="116"/>
    </row>
    <row r="339" spans="1:31" x14ac:dyDescent="0.25">
      <c r="A339" t="s">
        <v>3768</v>
      </c>
      <c r="B339" s="116" t="s">
        <v>3765</v>
      </c>
      <c r="C339" s="116" t="s">
        <v>2722</v>
      </c>
      <c r="D339" s="116" t="s">
        <v>2677</v>
      </c>
      <c r="G339" s="116" t="s">
        <v>104</v>
      </c>
      <c r="H339" s="116" t="s">
        <v>3396</v>
      </c>
      <c r="I339" s="116" t="s">
        <v>134</v>
      </c>
      <c r="J339" s="116" t="s">
        <v>3153</v>
      </c>
      <c r="K339" s="116" t="s">
        <v>3154</v>
      </c>
      <c r="L339" s="116" t="s">
        <v>2721</v>
      </c>
      <c r="M339" s="116"/>
      <c r="N339" s="116"/>
      <c r="O339" s="116"/>
      <c r="P339" s="116"/>
      <c r="Q339" s="116"/>
      <c r="R339" s="116"/>
      <c r="S339" s="116"/>
      <c r="T339" s="116"/>
      <c r="U339" s="116"/>
      <c r="V339" s="116"/>
      <c r="W339" s="116"/>
      <c r="X339" s="116"/>
      <c r="Y339" s="116"/>
      <c r="Z339" s="116"/>
      <c r="AA339" s="116"/>
      <c r="AB339" s="116"/>
      <c r="AC339" s="116"/>
      <c r="AD339" s="116"/>
      <c r="AE339" s="116"/>
    </row>
    <row r="340" spans="1:31" x14ac:dyDescent="0.25">
      <c r="A340" t="s">
        <v>3769</v>
      </c>
      <c r="B340" s="116" t="s">
        <v>3765</v>
      </c>
      <c r="C340" s="116" t="s">
        <v>2722</v>
      </c>
      <c r="D340" s="116" t="s">
        <v>2677</v>
      </c>
      <c r="G340" s="116" t="s">
        <v>104</v>
      </c>
      <c r="H340" s="116" t="s">
        <v>3384</v>
      </c>
      <c r="I340" s="116" t="s">
        <v>134</v>
      </c>
      <c r="J340" s="116" t="s">
        <v>4484</v>
      </c>
      <c r="K340" s="116" t="s">
        <v>149</v>
      </c>
      <c r="L340" s="116" t="s">
        <v>2721</v>
      </c>
      <c r="M340" s="116"/>
      <c r="N340" s="116"/>
      <c r="O340" s="116"/>
      <c r="P340" s="116"/>
      <c r="Q340" s="116"/>
      <c r="R340" s="116"/>
      <c r="S340" s="116"/>
      <c r="T340" s="116"/>
      <c r="U340" s="116"/>
      <c r="V340" s="116"/>
      <c r="W340" s="116"/>
      <c r="X340" s="116"/>
      <c r="Y340" s="116"/>
      <c r="Z340" s="116"/>
      <c r="AA340" s="116"/>
      <c r="AB340" s="116"/>
      <c r="AC340" s="116"/>
      <c r="AD340" s="116"/>
      <c r="AE340" s="116"/>
    </row>
    <row r="341" spans="1:31" x14ac:dyDescent="0.25">
      <c r="A341" t="s">
        <v>3770</v>
      </c>
      <c r="B341" s="116" t="s">
        <v>3765</v>
      </c>
      <c r="C341" s="116" t="s">
        <v>2722</v>
      </c>
      <c r="D341" s="116" t="s">
        <v>2677</v>
      </c>
      <c r="G341" s="116" t="s">
        <v>104</v>
      </c>
      <c r="H341" s="116" t="s">
        <v>3373</v>
      </c>
      <c r="I341" s="116" t="s">
        <v>134</v>
      </c>
      <c r="J341" s="116" t="s">
        <v>4483</v>
      </c>
      <c r="K341" s="116" t="s">
        <v>149</v>
      </c>
      <c r="L341" s="116" t="s">
        <v>2721</v>
      </c>
      <c r="M341" s="116"/>
      <c r="N341" s="116"/>
      <c r="O341" s="116"/>
      <c r="P341" s="116"/>
      <c r="Q341" s="116"/>
      <c r="R341" s="116"/>
      <c r="S341" s="116"/>
      <c r="T341" s="116"/>
      <c r="U341" s="116"/>
      <c r="V341" s="116"/>
      <c r="W341" s="116"/>
      <c r="X341" s="116"/>
      <c r="Y341" s="116"/>
      <c r="Z341" s="116"/>
      <c r="AA341" s="116"/>
      <c r="AB341" s="116"/>
      <c r="AC341" s="116"/>
      <c r="AD341" s="116"/>
      <c r="AE341" s="116"/>
    </row>
    <row r="342" spans="1:31" x14ac:dyDescent="0.25">
      <c r="A342" t="s">
        <v>4441</v>
      </c>
      <c r="B342" s="116" t="s">
        <v>4442</v>
      </c>
      <c r="C342" s="116" t="s">
        <v>2722</v>
      </c>
      <c r="D342" s="116" t="s">
        <v>2677</v>
      </c>
      <c r="G342" s="116" t="s">
        <v>104</v>
      </c>
      <c r="H342" s="116" t="s">
        <v>3366</v>
      </c>
      <c r="I342" s="116" t="s">
        <v>134</v>
      </c>
      <c r="J342" s="116" t="s">
        <v>2678</v>
      </c>
      <c r="K342" s="116" t="s">
        <v>3766</v>
      </c>
      <c r="L342" s="116" t="s">
        <v>2721</v>
      </c>
      <c r="M342" s="116"/>
      <c r="N342" s="116"/>
      <c r="O342" s="116"/>
      <c r="P342" s="116"/>
      <c r="Q342" s="116"/>
      <c r="R342" s="116"/>
      <c r="S342" s="116"/>
      <c r="T342" s="116"/>
      <c r="U342" s="116"/>
      <c r="V342" s="116"/>
      <c r="W342" s="116"/>
      <c r="X342" s="116"/>
      <c r="Y342" s="116"/>
      <c r="Z342" s="116"/>
      <c r="AA342" s="116"/>
      <c r="AB342" s="116"/>
      <c r="AC342" s="116"/>
      <c r="AD342" s="116"/>
      <c r="AE342" s="116"/>
    </row>
    <row r="343" spans="1:31" x14ac:dyDescent="0.25">
      <c r="A343" t="s">
        <v>4596</v>
      </c>
      <c r="B343" s="116" t="s">
        <v>4442</v>
      </c>
      <c r="C343" s="116" t="s">
        <v>2722</v>
      </c>
      <c r="D343" s="116" t="s">
        <v>2677</v>
      </c>
      <c r="G343" s="116" t="s">
        <v>104</v>
      </c>
      <c r="H343" s="116" t="s">
        <v>3369</v>
      </c>
      <c r="I343" s="116" t="s">
        <v>134</v>
      </c>
      <c r="J343" s="116" t="s">
        <v>4452</v>
      </c>
      <c r="K343" s="116" t="s">
        <v>3766</v>
      </c>
      <c r="L343" s="116" t="s">
        <v>2721</v>
      </c>
      <c r="M343" s="116"/>
      <c r="N343" s="116"/>
      <c r="O343" s="116"/>
      <c r="P343" s="116"/>
      <c r="Q343" s="116"/>
      <c r="R343" s="116"/>
      <c r="S343" s="116"/>
      <c r="T343" s="116"/>
      <c r="U343" s="116"/>
      <c r="V343" s="116"/>
      <c r="W343" s="116"/>
      <c r="X343" s="116"/>
      <c r="Y343" s="116"/>
      <c r="Z343" s="116"/>
      <c r="AA343" s="116"/>
      <c r="AB343" s="116"/>
      <c r="AC343" s="116"/>
      <c r="AD343" s="116"/>
      <c r="AE343" s="116"/>
    </row>
    <row r="344" spans="1:31" x14ac:dyDescent="0.25">
      <c r="A344" t="s">
        <v>4443</v>
      </c>
      <c r="B344" s="116" t="s">
        <v>4442</v>
      </c>
      <c r="C344" s="116" t="s">
        <v>2722</v>
      </c>
      <c r="D344" s="116" t="s">
        <v>2677</v>
      </c>
      <c r="G344" s="116" t="s">
        <v>104</v>
      </c>
      <c r="H344" s="116" t="s">
        <v>137</v>
      </c>
      <c r="I344" s="116" t="s">
        <v>134</v>
      </c>
      <c r="J344" s="116" t="s">
        <v>138</v>
      </c>
      <c r="K344" s="116" t="s">
        <v>4776</v>
      </c>
      <c r="L344" s="116" t="s">
        <v>2721</v>
      </c>
      <c r="M344" s="116"/>
      <c r="N344" s="116"/>
      <c r="O344" s="116"/>
      <c r="P344" s="116"/>
      <c r="Q344" s="116"/>
      <c r="R344" s="116"/>
      <c r="S344" s="116"/>
      <c r="T344" s="116"/>
      <c r="U344" s="116"/>
      <c r="V344" s="116"/>
      <c r="W344" s="116"/>
      <c r="X344" s="116"/>
      <c r="Y344" s="116"/>
      <c r="Z344" s="116"/>
      <c r="AA344" s="116"/>
      <c r="AB344" s="116"/>
      <c r="AC344" s="116"/>
      <c r="AD344" s="116"/>
      <c r="AE344" s="116"/>
    </row>
    <row r="345" spans="1:31" x14ac:dyDescent="0.25">
      <c r="A345" t="s">
        <v>4777</v>
      </c>
      <c r="B345" s="116" t="s">
        <v>4442</v>
      </c>
      <c r="C345" s="116" t="s">
        <v>2722</v>
      </c>
      <c r="D345" s="116" t="s">
        <v>2677</v>
      </c>
      <c r="G345" s="116" t="s">
        <v>104</v>
      </c>
      <c r="H345" s="116" t="s">
        <v>3350</v>
      </c>
      <c r="I345" s="116" t="s">
        <v>134</v>
      </c>
      <c r="J345" s="116" t="s">
        <v>4670</v>
      </c>
      <c r="K345" s="116" t="s">
        <v>2699</v>
      </c>
      <c r="L345" s="116" t="s">
        <v>2721</v>
      </c>
      <c r="M345" s="116"/>
      <c r="N345" s="116"/>
      <c r="O345" s="116"/>
      <c r="P345" s="116"/>
      <c r="Q345" s="116"/>
      <c r="R345" s="116"/>
      <c r="S345" s="116"/>
      <c r="T345" s="116"/>
      <c r="U345" s="116"/>
      <c r="V345" s="116"/>
      <c r="W345" s="116"/>
      <c r="X345" s="116"/>
      <c r="Y345" s="116"/>
      <c r="Z345" s="116"/>
      <c r="AA345" s="116"/>
      <c r="AB345" s="116"/>
      <c r="AC345" s="116"/>
      <c r="AD345" s="116"/>
      <c r="AE345" s="116"/>
    </row>
    <row r="346" spans="1:31" x14ac:dyDescent="0.25">
      <c r="A346" t="s">
        <v>4778</v>
      </c>
      <c r="B346" s="116" t="s">
        <v>4442</v>
      </c>
      <c r="C346" s="116" t="s">
        <v>2722</v>
      </c>
      <c r="D346" s="116" t="s">
        <v>2677</v>
      </c>
      <c r="G346" s="116" t="s">
        <v>104</v>
      </c>
      <c r="H346" s="116" t="s">
        <v>3357</v>
      </c>
      <c r="I346" s="116" t="s">
        <v>134</v>
      </c>
      <c r="J346" s="116" t="s">
        <v>138</v>
      </c>
      <c r="K346" s="116" t="s">
        <v>2699</v>
      </c>
      <c r="L346" s="116" t="s">
        <v>2721</v>
      </c>
      <c r="M346" s="116"/>
      <c r="N346" s="116"/>
      <c r="O346" s="116"/>
      <c r="P346" s="116"/>
      <c r="Q346" s="116"/>
      <c r="R346" s="116"/>
      <c r="S346" s="116"/>
      <c r="T346" s="116"/>
      <c r="U346" s="116"/>
      <c r="V346" s="116"/>
      <c r="W346" s="116"/>
      <c r="X346" s="116"/>
      <c r="Y346" s="116"/>
      <c r="Z346" s="116"/>
      <c r="AA346" s="116"/>
      <c r="AB346" s="116"/>
      <c r="AC346" s="116"/>
      <c r="AD346" s="116"/>
      <c r="AE346" s="116"/>
    </row>
    <row r="347" spans="1:31" x14ac:dyDescent="0.25">
      <c r="A347" t="s">
        <v>4444</v>
      </c>
      <c r="B347" s="116" t="s">
        <v>4442</v>
      </c>
      <c r="C347" s="116" t="s">
        <v>2722</v>
      </c>
      <c r="D347" s="116" t="s">
        <v>2677</v>
      </c>
      <c r="G347" s="116" t="s">
        <v>104</v>
      </c>
      <c r="H347" s="116" t="s">
        <v>3396</v>
      </c>
      <c r="I347" s="116" t="s">
        <v>134</v>
      </c>
      <c r="J347" s="116" t="s">
        <v>3153</v>
      </c>
      <c r="K347" s="116" t="s">
        <v>3154</v>
      </c>
      <c r="L347" s="116" t="s">
        <v>2721</v>
      </c>
      <c r="M347" s="116"/>
      <c r="N347" s="116"/>
      <c r="O347" s="116"/>
      <c r="P347" s="116"/>
      <c r="Q347" s="116"/>
      <c r="R347" s="116"/>
      <c r="S347" s="116"/>
      <c r="T347" s="116"/>
      <c r="U347" s="116"/>
      <c r="V347" s="116"/>
      <c r="W347" s="116"/>
      <c r="X347" s="116"/>
      <c r="Y347" s="116"/>
      <c r="Z347" s="116"/>
      <c r="AA347" s="116"/>
      <c r="AB347" s="116"/>
      <c r="AC347" s="116"/>
      <c r="AD347" s="116"/>
      <c r="AE347" s="116"/>
    </row>
    <row r="348" spans="1:31" x14ac:dyDescent="0.25">
      <c r="A348" t="s">
        <v>4445</v>
      </c>
      <c r="B348" s="116" t="s">
        <v>4442</v>
      </c>
      <c r="C348" s="116" t="s">
        <v>2722</v>
      </c>
      <c r="D348" s="116" t="s">
        <v>2677</v>
      </c>
      <c r="G348" s="116" t="s">
        <v>104</v>
      </c>
      <c r="H348" s="116" t="s">
        <v>3384</v>
      </c>
      <c r="I348" s="116" t="s">
        <v>134</v>
      </c>
      <c r="J348" s="116" t="s">
        <v>4484</v>
      </c>
      <c r="K348" s="116" t="s">
        <v>149</v>
      </c>
      <c r="L348" s="116" t="s">
        <v>2721</v>
      </c>
      <c r="M348" s="116"/>
      <c r="N348" s="116"/>
      <c r="O348" s="116"/>
      <c r="P348" s="116"/>
      <c r="Q348" s="116"/>
      <c r="R348" s="116"/>
      <c r="S348" s="116"/>
      <c r="T348" s="116"/>
      <c r="U348" s="116"/>
      <c r="V348" s="116"/>
      <c r="W348" s="116"/>
      <c r="X348" s="116"/>
      <c r="Y348" s="116"/>
      <c r="Z348" s="116"/>
      <c r="AA348" s="116"/>
      <c r="AB348" s="116"/>
      <c r="AC348" s="116"/>
      <c r="AD348" s="116"/>
      <c r="AE348" s="116"/>
    </row>
    <row r="349" spans="1:31" x14ac:dyDescent="0.25">
      <c r="A349" t="s">
        <v>4446</v>
      </c>
      <c r="B349" s="116" t="s">
        <v>4442</v>
      </c>
      <c r="C349" s="116" t="s">
        <v>2722</v>
      </c>
      <c r="D349" s="116" t="s">
        <v>2677</v>
      </c>
      <c r="G349" s="116" t="s">
        <v>104</v>
      </c>
      <c r="H349" s="116" t="s">
        <v>3373</v>
      </c>
      <c r="I349" s="116" t="s">
        <v>134</v>
      </c>
      <c r="J349" s="116" t="s">
        <v>4483</v>
      </c>
      <c r="K349" s="116" t="s">
        <v>149</v>
      </c>
      <c r="L349" s="116" t="s">
        <v>2721</v>
      </c>
      <c r="M349" s="116"/>
      <c r="N349" s="116"/>
      <c r="O349" s="116"/>
      <c r="P349" s="116"/>
      <c r="Q349" s="116"/>
      <c r="R349" s="116"/>
      <c r="S349" s="116"/>
      <c r="T349" s="116"/>
      <c r="U349" s="116"/>
      <c r="V349" s="116"/>
      <c r="W349" s="116"/>
      <c r="X349" s="116"/>
      <c r="Y349" s="116"/>
      <c r="Z349" s="116"/>
      <c r="AA349" s="116"/>
      <c r="AB349" s="116"/>
      <c r="AC349" s="116"/>
      <c r="AD349" s="116"/>
      <c r="AE349" s="116"/>
    </row>
    <row r="350" spans="1:31" x14ac:dyDescent="0.25">
      <c r="A350" t="s">
        <v>3771</v>
      </c>
      <c r="B350" s="116" t="s">
        <v>3151</v>
      </c>
      <c r="C350" s="116" t="s">
        <v>2722</v>
      </c>
      <c r="D350" s="116" t="s">
        <v>2677</v>
      </c>
      <c r="G350" s="116" t="s">
        <v>104</v>
      </c>
      <c r="H350" s="116" t="s">
        <v>3384</v>
      </c>
      <c r="I350" s="116" t="s">
        <v>134</v>
      </c>
      <c r="J350" s="116" t="s">
        <v>4484</v>
      </c>
      <c r="K350" s="116" t="s">
        <v>149</v>
      </c>
      <c r="L350" s="116" t="s">
        <v>153</v>
      </c>
      <c r="M350" s="116"/>
      <c r="N350" s="116"/>
      <c r="O350" s="116"/>
      <c r="P350" s="116"/>
      <c r="Q350" s="116"/>
      <c r="R350" s="116"/>
      <c r="S350" s="116"/>
      <c r="T350" s="116"/>
      <c r="U350" s="116"/>
      <c r="V350" s="116"/>
      <c r="W350" s="116"/>
      <c r="X350" s="116"/>
      <c r="Y350" s="116"/>
      <c r="Z350" s="116"/>
      <c r="AA350" s="116"/>
      <c r="AB350" s="116"/>
      <c r="AC350" s="116"/>
      <c r="AD350" s="116"/>
      <c r="AE350" s="116"/>
    </row>
    <row r="351" spans="1:31" x14ac:dyDescent="0.25">
      <c r="A351" t="s">
        <v>3152</v>
      </c>
      <c r="B351" s="116" t="s">
        <v>3151</v>
      </c>
      <c r="C351" s="116" t="s">
        <v>2722</v>
      </c>
      <c r="D351" s="116" t="s">
        <v>2677</v>
      </c>
      <c r="G351" s="116" t="s">
        <v>104</v>
      </c>
      <c r="H351" s="116" t="s">
        <v>137</v>
      </c>
      <c r="I351" s="116" t="s">
        <v>134</v>
      </c>
      <c r="J351" s="116" t="s">
        <v>138</v>
      </c>
      <c r="K351" s="116" t="s">
        <v>3772</v>
      </c>
      <c r="L351" s="116" t="s">
        <v>153</v>
      </c>
      <c r="M351" s="116"/>
      <c r="N351" s="116"/>
      <c r="O351" s="116"/>
      <c r="P351" s="116"/>
      <c r="Q351" s="116"/>
      <c r="R351" s="116"/>
      <c r="S351" s="116"/>
      <c r="T351" s="116"/>
      <c r="U351" s="116"/>
      <c r="V351" s="116"/>
      <c r="W351" s="116"/>
      <c r="X351" s="116"/>
      <c r="Y351" s="116"/>
      <c r="Z351" s="116"/>
      <c r="AA351" s="116"/>
      <c r="AB351" s="116"/>
      <c r="AC351" s="116"/>
      <c r="AD351" s="116"/>
      <c r="AE351" s="116"/>
    </row>
    <row r="352" spans="1:31" x14ac:dyDescent="0.25">
      <c r="A352" t="s">
        <v>3773</v>
      </c>
      <c r="B352" s="116" t="s">
        <v>3151</v>
      </c>
      <c r="C352" s="116" t="s">
        <v>2722</v>
      </c>
      <c r="D352" s="116" t="s">
        <v>2677</v>
      </c>
      <c r="G352" s="116" t="s">
        <v>104</v>
      </c>
      <c r="H352" s="116" t="s">
        <v>3396</v>
      </c>
      <c r="I352" s="116" t="s">
        <v>134</v>
      </c>
      <c r="J352" s="116" t="s">
        <v>3153</v>
      </c>
      <c r="K352" s="116" t="s">
        <v>3154</v>
      </c>
      <c r="L352" s="116" t="s">
        <v>153</v>
      </c>
      <c r="M352" s="116"/>
      <c r="N352" s="116"/>
      <c r="O352" s="116"/>
      <c r="P352" s="116"/>
      <c r="Q352" s="116"/>
      <c r="R352" s="116"/>
      <c r="S352" s="116"/>
      <c r="T352" s="116"/>
      <c r="U352" s="116"/>
      <c r="V352" s="116"/>
      <c r="W352" s="116"/>
      <c r="X352" s="116"/>
      <c r="Y352" s="116"/>
      <c r="Z352" s="116"/>
      <c r="AA352" s="116"/>
      <c r="AB352" s="116"/>
      <c r="AC352" s="116"/>
      <c r="AD352" s="116"/>
      <c r="AE352" s="116"/>
    </row>
    <row r="353" spans="1:31" x14ac:dyDescent="0.25">
      <c r="A353" t="s">
        <v>4597</v>
      </c>
      <c r="B353" s="116" t="s">
        <v>3151</v>
      </c>
      <c r="C353" s="116" t="s">
        <v>2722</v>
      </c>
      <c r="D353" s="116" t="s">
        <v>2677</v>
      </c>
      <c r="G353" s="116" t="s">
        <v>104</v>
      </c>
      <c r="H353" s="116" t="s">
        <v>3369</v>
      </c>
      <c r="I353" s="116" t="s">
        <v>134</v>
      </c>
      <c r="J353" s="116" t="s">
        <v>4452</v>
      </c>
      <c r="K353" s="116" t="s">
        <v>3126</v>
      </c>
      <c r="L353" s="116" t="s">
        <v>153</v>
      </c>
      <c r="M353" s="116"/>
      <c r="N353" s="116"/>
      <c r="O353" s="116"/>
      <c r="P353" s="116"/>
      <c r="Q353" s="116"/>
      <c r="R353" s="116"/>
      <c r="S353" s="116"/>
      <c r="T353" s="116"/>
      <c r="U353" s="116"/>
      <c r="V353" s="116"/>
      <c r="W353" s="116"/>
      <c r="X353" s="116"/>
      <c r="Y353" s="116"/>
      <c r="Z353" s="116"/>
      <c r="AA353" s="116"/>
      <c r="AB353" s="116"/>
      <c r="AC353" s="116"/>
      <c r="AD353" s="116"/>
      <c r="AE353" s="116"/>
    </row>
    <row r="354" spans="1:31" x14ac:dyDescent="0.25">
      <c r="A354" t="s">
        <v>3774</v>
      </c>
      <c r="B354" s="116" t="s">
        <v>3151</v>
      </c>
      <c r="C354" s="116" t="s">
        <v>2722</v>
      </c>
      <c r="D354" s="116" t="s">
        <v>2677</v>
      </c>
      <c r="G354" s="116" t="s">
        <v>104</v>
      </c>
      <c r="H354" s="116" t="s">
        <v>3366</v>
      </c>
      <c r="I354" s="116" t="s">
        <v>134</v>
      </c>
      <c r="J354" s="116" t="s">
        <v>2678</v>
      </c>
      <c r="K354" s="116" t="s">
        <v>3126</v>
      </c>
      <c r="L354" s="116" t="s">
        <v>153</v>
      </c>
      <c r="M354" s="116"/>
      <c r="N354" s="116"/>
      <c r="O354" s="116"/>
      <c r="P354" s="116"/>
      <c r="Q354" s="116"/>
      <c r="R354" s="116"/>
      <c r="S354" s="116"/>
      <c r="T354" s="116"/>
      <c r="U354" s="116"/>
      <c r="V354" s="116"/>
      <c r="W354" s="116"/>
      <c r="X354" s="116"/>
      <c r="Y354" s="116"/>
      <c r="Z354" s="116"/>
      <c r="AA354" s="116"/>
      <c r="AB354" s="116"/>
      <c r="AC354" s="116"/>
      <c r="AD354" s="116"/>
      <c r="AE354" s="116"/>
    </row>
    <row r="355" spans="1:31" x14ac:dyDescent="0.25">
      <c r="A355" t="s">
        <v>3775</v>
      </c>
      <c r="B355" s="116" t="s">
        <v>3151</v>
      </c>
      <c r="C355" s="116" t="s">
        <v>2722</v>
      </c>
      <c r="D355" s="116" t="s">
        <v>2677</v>
      </c>
      <c r="G355" s="116" t="s">
        <v>104</v>
      </c>
      <c r="H355" s="116" t="s">
        <v>3373</v>
      </c>
      <c r="I355" s="116" t="s">
        <v>134</v>
      </c>
      <c r="J355" s="116" t="s">
        <v>4483</v>
      </c>
      <c r="K355" s="116" t="s">
        <v>149</v>
      </c>
      <c r="L355" s="116" t="s">
        <v>153</v>
      </c>
      <c r="M355" s="116"/>
      <c r="N355" s="116"/>
      <c r="O355" s="116"/>
      <c r="P355" s="116"/>
      <c r="Q355" s="116"/>
      <c r="R355" s="116"/>
      <c r="S355" s="116"/>
      <c r="T355" s="116"/>
      <c r="U355" s="116"/>
      <c r="V355" s="116"/>
      <c r="W355" s="116"/>
      <c r="X355" s="116"/>
      <c r="Y355" s="116"/>
      <c r="Z355" s="116"/>
      <c r="AA355" s="116"/>
      <c r="AB355" s="116"/>
      <c r="AC355" s="116"/>
      <c r="AD355" s="116"/>
      <c r="AE355" s="116"/>
    </row>
    <row r="356" spans="1:31" x14ac:dyDescent="0.25">
      <c r="A356" t="s">
        <v>4598</v>
      </c>
      <c r="B356" s="116" t="s">
        <v>210</v>
      </c>
      <c r="C356" s="116" t="s">
        <v>154</v>
      </c>
      <c r="D356" s="116" t="s">
        <v>2677</v>
      </c>
      <c r="G356" s="116" t="s">
        <v>104</v>
      </c>
      <c r="H356" s="116" t="s">
        <v>3369</v>
      </c>
      <c r="I356" s="116" t="s">
        <v>134</v>
      </c>
      <c r="J356" s="116" t="s">
        <v>4452</v>
      </c>
      <c r="K356" s="116" t="s">
        <v>3126</v>
      </c>
      <c r="L356" s="116" t="s">
        <v>155</v>
      </c>
      <c r="M356" s="116"/>
      <c r="N356" s="116"/>
      <c r="O356" s="116"/>
      <c r="P356" s="116"/>
      <c r="Q356" s="116"/>
      <c r="R356" s="116"/>
      <c r="S356" s="116"/>
      <c r="T356" s="116"/>
      <c r="U356" s="116"/>
      <c r="V356" s="116"/>
      <c r="W356" s="116"/>
      <c r="X356" s="116"/>
      <c r="Y356" s="116"/>
      <c r="Z356" s="116"/>
      <c r="AA356" s="116"/>
      <c r="AB356" s="116"/>
      <c r="AC356" s="116"/>
      <c r="AD356" s="116"/>
      <c r="AE356" s="116"/>
    </row>
    <row r="357" spans="1:31" x14ac:dyDescent="0.25">
      <c r="A357" t="s">
        <v>3776</v>
      </c>
      <c r="B357" s="116" t="s">
        <v>210</v>
      </c>
      <c r="C357" s="116" t="s">
        <v>154</v>
      </c>
      <c r="D357" s="116" t="s">
        <v>2677</v>
      </c>
      <c r="G357" s="116" t="s">
        <v>104</v>
      </c>
      <c r="H357" s="116" t="s">
        <v>3366</v>
      </c>
      <c r="I357" s="116" t="s">
        <v>134</v>
      </c>
      <c r="J357" s="116" t="s">
        <v>2678</v>
      </c>
      <c r="K357" s="116" t="s">
        <v>3126</v>
      </c>
      <c r="L357" s="116" t="s">
        <v>155</v>
      </c>
      <c r="M357" s="116"/>
      <c r="N357" s="116"/>
      <c r="O357" s="116"/>
      <c r="P357" s="116"/>
      <c r="Q357" s="116"/>
      <c r="R357" s="116"/>
      <c r="S357" s="116"/>
      <c r="T357" s="116"/>
      <c r="U357" s="116"/>
      <c r="V357" s="116"/>
      <c r="W357" s="116"/>
      <c r="X357" s="116"/>
      <c r="Y357" s="116"/>
      <c r="Z357" s="116"/>
      <c r="AA357" s="116"/>
      <c r="AB357" s="116"/>
      <c r="AC357" s="116"/>
      <c r="AD357" s="116"/>
      <c r="AE357" s="116"/>
    </row>
    <row r="358" spans="1:31" x14ac:dyDescent="0.25">
      <c r="A358" t="s">
        <v>4599</v>
      </c>
      <c r="B358" s="116" t="s">
        <v>3155</v>
      </c>
      <c r="C358" s="116" t="s">
        <v>154</v>
      </c>
      <c r="D358" s="116" t="s">
        <v>2677</v>
      </c>
      <c r="G358" s="116" t="s">
        <v>104</v>
      </c>
      <c r="H358" s="116" t="s">
        <v>3369</v>
      </c>
      <c r="I358" s="116" t="s">
        <v>134</v>
      </c>
      <c r="J358" s="116" t="s">
        <v>4452</v>
      </c>
      <c r="K358" s="116" t="s">
        <v>3204</v>
      </c>
      <c r="L358" s="116" t="s">
        <v>155</v>
      </c>
      <c r="M358" s="116"/>
      <c r="N358" s="116"/>
      <c r="O358" s="116"/>
      <c r="P358" s="116"/>
      <c r="Q358" s="116"/>
      <c r="R358" s="116"/>
      <c r="S358" s="116"/>
      <c r="T358" s="116"/>
      <c r="U358" s="116"/>
      <c r="V358" s="116"/>
      <c r="W358" s="116"/>
      <c r="X358" s="116"/>
      <c r="Y358" s="116"/>
      <c r="Z358" s="116"/>
      <c r="AA358" s="116"/>
      <c r="AB358" s="116"/>
      <c r="AC358" s="116"/>
      <c r="AD358" s="116"/>
      <c r="AE358" s="116"/>
    </row>
    <row r="359" spans="1:31" x14ac:dyDescent="0.25">
      <c r="A359" t="s">
        <v>3777</v>
      </c>
      <c r="B359" s="116" t="s">
        <v>3155</v>
      </c>
      <c r="C359" s="116" t="s">
        <v>154</v>
      </c>
      <c r="D359" s="116" t="s">
        <v>2677</v>
      </c>
      <c r="G359" s="116" t="s">
        <v>104</v>
      </c>
      <c r="H359" s="116" t="s">
        <v>3366</v>
      </c>
      <c r="I359" s="116" t="s">
        <v>134</v>
      </c>
      <c r="J359" s="116" t="s">
        <v>2678</v>
      </c>
      <c r="K359" s="116" t="s">
        <v>3204</v>
      </c>
      <c r="L359" s="116" t="s">
        <v>155</v>
      </c>
      <c r="M359" s="116"/>
      <c r="N359" s="116"/>
      <c r="O359" s="116"/>
      <c r="P359" s="116"/>
      <c r="Q359" s="116"/>
      <c r="R359" s="116"/>
      <c r="S359" s="116"/>
      <c r="T359" s="116"/>
      <c r="U359" s="116"/>
      <c r="V359" s="116"/>
      <c r="W359" s="116"/>
      <c r="X359" s="116"/>
      <c r="Y359" s="116"/>
      <c r="Z359" s="116"/>
      <c r="AA359" s="116"/>
      <c r="AB359" s="116"/>
      <c r="AC359" s="116"/>
      <c r="AD359" s="116"/>
      <c r="AE359" s="116"/>
    </row>
    <row r="360" spans="1:31" x14ac:dyDescent="0.25">
      <c r="A360" t="s">
        <v>3778</v>
      </c>
      <c r="B360" s="116" t="s">
        <v>210</v>
      </c>
      <c r="C360" s="116" t="s">
        <v>154</v>
      </c>
      <c r="D360" s="116" t="s">
        <v>2677</v>
      </c>
      <c r="G360" s="116" t="s">
        <v>104</v>
      </c>
      <c r="H360" s="116" t="s">
        <v>3373</v>
      </c>
      <c r="I360" s="116" t="s">
        <v>134</v>
      </c>
      <c r="J360" s="116" t="s">
        <v>4483</v>
      </c>
      <c r="K360" s="116" t="s">
        <v>149</v>
      </c>
      <c r="L360" s="116" t="s">
        <v>155</v>
      </c>
      <c r="M360" s="116"/>
      <c r="N360" s="116"/>
      <c r="O360" s="116"/>
      <c r="P360" s="116"/>
      <c r="Q360" s="116"/>
      <c r="R360" s="116"/>
      <c r="S360" s="116"/>
      <c r="T360" s="116"/>
      <c r="U360" s="116"/>
      <c r="V360" s="116"/>
      <c r="W360" s="116"/>
      <c r="X360" s="116"/>
      <c r="Y360" s="116"/>
      <c r="Z360" s="116"/>
      <c r="AA360" s="116"/>
      <c r="AB360" s="116"/>
      <c r="AC360" s="116"/>
      <c r="AD360" s="116"/>
      <c r="AE360" s="116"/>
    </row>
    <row r="361" spans="1:31" x14ac:dyDescent="0.25">
      <c r="A361" t="s">
        <v>3779</v>
      </c>
      <c r="B361" s="116" t="s">
        <v>210</v>
      </c>
      <c r="C361" s="116" t="s">
        <v>154</v>
      </c>
      <c r="D361" s="116" t="s">
        <v>2677</v>
      </c>
      <c r="G361" s="116" t="s">
        <v>104</v>
      </c>
      <c r="H361" s="116" t="s">
        <v>3384</v>
      </c>
      <c r="I361" s="116" t="s">
        <v>134</v>
      </c>
      <c r="J361" s="116" t="s">
        <v>4484</v>
      </c>
      <c r="K361" s="116" t="s">
        <v>149</v>
      </c>
      <c r="L361" s="116" t="s">
        <v>155</v>
      </c>
      <c r="M361" s="116"/>
      <c r="N361" s="116"/>
      <c r="O361" s="116"/>
      <c r="P361" s="116"/>
      <c r="Q361" s="116"/>
      <c r="R361" s="116"/>
      <c r="S361" s="116"/>
      <c r="T361" s="116"/>
      <c r="U361" s="116"/>
      <c r="V361" s="116"/>
      <c r="W361" s="116"/>
      <c r="X361" s="116"/>
      <c r="Y361" s="116"/>
      <c r="Z361" s="116"/>
      <c r="AA361" s="116"/>
      <c r="AB361" s="116"/>
      <c r="AC361" s="116"/>
      <c r="AD361" s="116"/>
      <c r="AE361" s="116"/>
    </row>
    <row r="362" spans="1:31" x14ac:dyDescent="0.25">
      <c r="A362" t="s">
        <v>3780</v>
      </c>
      <c r="B362" s="116" t="s">
        <v>210</v>
      </c>
      <c r="C362" s="116" t="s">
        <v>154</v>
      </c>
      <c r="D362" s="116" t="s">
        <v>2677</v>
      </c>
      <c r="G362" s="116" t="s">
        <v>104</v>
      </c>
      <c r="H362" s="116" t="s">
        <v>3364</v>
      </c>
      <c r="I362" s="116" t="s">
        <v>134</v>
      </c>
      <c r="J362" s="116" t="s">
        <v>140</v>
      </c>
      <c r="K362" s="116" t="s">
        <v>2699</v>
      </c>
      <c r="L362" s="116"/>
      <c r="M362" s="116"/>
      <c r="N362" s="116"/>
      <c r="O362" s="116"/>
      <c r="P362" s="116"/>
      <c r="Q362" s="116"/>
      <c r="R362" s="116"/>
      <c r="S362" s="116"/>
      <c r="T362" s="116"/>
      <c r="U362" s="116"/>
      <c r="V362" s="116"/>
      <c r="W362" s="116"/>
      <c r="X362" s="116"/>
      <c r="Y362" s="116"/>
      <c r="Z362" s="116"/>
      <c r="AA362" s="116"/>
      <c r="AB362" s="116"/>
      <c r="AC362" s="116"/>
      <c r="AD362" s="116"/>
      <c r="AE362" s="116"/>
    </row>
    <row r="363" spans="1:31" x14ac:dyDescent="0.25">
      <c r="A363" t="s">
        <v>3156</v>
      </c>
      <c r="B363" s="116" t="s">
        <v>210</v>
      </c>
      <c r="C363" s="116" t="s">
        <v>154</v>
      </c>
      <c r="D363" s="116" t="s">
        <v>2677</v>
      </c>
      <c r="G363" s="116" t="s">
        <v>104</v>
      </c>
      <c r="H363" s="116" t="s">
        <v>137</v>
      </c>
      <c r="I363" s="116" t="s">
        <v>134</v>
      </c>
      <c r="J363" s="116" t="s">
        <v>138</v>
      </c>
      <c r="K363" s="116" t="s">
        <v>139</v>
      </c>
      <c r="L363" s="116" t="s">
        <v>153</v>
      </c>
      <c r="M363" s="116"/>
      <c r="N363" s="116"/>
      <c r="O363" s="116"/>
      <c r="P363" s="116"/>
      <c r="Q363" s="116"/>
      <c r="R363" s="116"/>
      <c r="S363" s="116"/>
      <c r="T363" s="116"/>
      <c r="U363" s="116"/>
      <c r="V363" s="116"/>
      <c r="W363" s="116"/>
      <c r="X363" s="116"/>
      <c r="Y363" s="116"/>
      <c r="Z363" s="116"/>
      <c r="AA363" s="116"/>
      <c r="AB363" s="116"/>
      <c r="AC363" s="116"/>
      <c r="AD363" s="116"/>
      <c r="AE363" s="116"/>
    </row>
    <row r="364" spans="1:31" x14ac:dyDescent="0.25">
      <c r="A364" t="s">
        <v>3781</v>
      </c>
      <c r="B364" s="116" t="s">
        <v>210</v>
      </c>
      <c r="C364" s="116" t="s">
        <v>154</v>
      </c>
      <c r="D364" s="116" t="s">
        <v>2677</v>
      </c>
      <c r="G364" s="116" t="s">
        <v>104</v>
      </c>
      <c r="H364" s="116" t="s">
        <v>3396</v>
      </c>
      <c r="I364" s="116" t="s">
        <v>134</v>
      </c>
      <c r="J364" s="116" t="s">
        <v>3153</v>
      </c>
      <c r="K364" s="116" t="s">
        <v>2699</v>
      </c>
      <c r="L364" s="116" t="s">
        <v>155</v>
      </c>
      <c r="M364" s="116"/>
      <c r="N364" s="116"/>
      <c r="O364" s="116"/>
      <c r="P364" s="116"/>
      <c r="Q364" s="116"/>
      <c r="R364" s="116"/>
      <c r="S364" s="116"/>
      <c r="T364" s="116"/>
      <c r="U364" s="116"/>
      <c r="V364" s="116"/>
      <c r="W364" s="116"/>
      <c r="X364" s="116"/>
      <c r="Y364" s="116"/>
      <c r="Z364" s="116"/>
      <c r="AA364" s="116"/>
      <c r="AB364" s="116"/>
      <c r="AC364" s="116"/>
      <c r="AD364" s="116"/>
      <c r="AE364" s="116"/>
    </row>
    <row r="365" spans="1:31" x14ac:dyDescent="0.25">
      <c r="A365" t="s">
        <v>4600</v>
      </c>
      <c r="B365" s="116" t="s">
        <v>210</v>
      </c>
      <c r="C365" s="116" t="s">
        <v>154</v>
      </c>
      <c r="D365" s="116" t="s">
        <v>2677</v>
      </c>
      <c r="G365" s="116" t="s">
        <v>104</v>
      </c>
      <c r="H365" s="116" t="s">
        <v>3352</v>
      </c>
      <c r="I365" s="116" t="s">
        <v>134</v>
      </c>
      <c r="J365" s="116" t="s">
        <v>4522</v>
      </c>
      <c r="K365" s="116" t="s">
        <v>136</v>
      </c>
      <c r="L365" s="116" t="s">
        <v>158</v>
      </c>
      <c r="M365" s="116"/>
      <c r="N365" s="116"/>
      <c r="O365" s="116"/>
      <c r="P365" s="116"/>
      <c r="Q365" s="116"/>
      <c r="R365" s="116"/>
      <c r="S365" s="116"/>
      <c r="T365" s="116"/>
      <c r="U365" s="116"/>
      <c r="V365" s="116"/>
      <c r="W365" s="116"/>
      <c r="X365" s="116"/>
      <c r="Y365" s="116"/>
      <c r="Z365" s="116"/>
      <c r="AA365" s="116"/>
      <c r="AB365" s="116"/>
      <c r="AC365" s="116"/>
      <c r="AD365" s="116"/>
      <c r="AE365" s="116"/>
    </row>
    <row r="366" spans="1:31" x14ac:dyDescent="0.25">
      <c r="A366" t="s">
        <v>4601</v>
      </c>
      <c r="B366" s="116" t="s">
        <v>211</v>
      </c>
      <c r="C366" s="116" t="s">
        <v>154</v>
      </c>
      <c r="D366" s="116" t="s">
        <v>2677</v>
      </c>
      <c r="G366" s="116" t="s">
        <v>104</v>
      </c>
      <c r="H366" s="116" t="s">
        <v>3369</v>
      </c>
      <c r="I366" s="116" t="s">
        <v>134</v>
      </c>
      <c r="J366" s="116" t="s">
        <v>4452</v>
      </c>
      <c r="K366" s="116" t="s">
        <v>3204</v>
      </c>
      <c r="L366" s="116" t="s">
        <v>158</v>
      </c>
      <c r="M366" s="116"/>
      <c r="N366" s="116"/>
      <c r="O366" s="116"/>
      <c r="P366" s="116"/>
      <c r="Q366" s="116"/>
      <c r="R366" s="116"/>
      <c r="S366" s="116"/>
      <c r="T366" s="116"/>
      <c r="U366" s="116"/>
      <c r="V366" s="116"/>
      <c r="W366" s="116"/>
      <c r="X366" s="116"/>
      <c r="Y366" s="116"/>
      <c r="Z366" s="116"/>
      <c r="AA366" s="116"/>
      <c r="AB366" s="116"/>
      <c r="AC366" s="116"/>
      <c r="AD366" s="116"/>
      <c r="AE366" s="116"/>
    </row>
    <row r="367" spans="1:31" x14ac:dyDescent="0.25">
      <c r="A367" t="s">
        <v>3782</v>
      </c>
      <c r="B367" s="116" t="s">
        <v>211</v>
      </c>
      <c r="C367" s="116" t="s">
        <v>154</v>
      </c>
      <c r="D367" s="116" t="s">
        <v>2677</v>
      </c>
      <c r="G367" s="116" t="s">
        <v>104</v>
      </c>
      <c r="H367" s="116" t="s">
        <v>3366</v>
      </c>
      <c r="I367" s="116" t="s">
        <v>134</v>
      </c>
      <c r="J367" s="116" t="s">
        <v>2678</v>
      </c>
      <c r="K367" s="116" t="s">
        <v>3204</v>
      </c>
      <c r="L367" s="116" t="s">
        <v>158</v>
      </c>
      <c r="M367" s="116"/>
      <c r="N367" s="116"/>
      <c r="O367" s="116"/>
      <c r="P367" s="116"/>
      <c r="Q367" s="116"/>
      <c r="R367" s="116"/>
      <c r="S367" s="116"/>
      <c r="T367" s="116"/>
      <c r="U367" s="116"/>
      <c r="V367" s="116"/>
      <c r="W367" s="116"/>
      <c r="X367" s="116"/>
      <c r="Y367" s="116"/>
      <c r="Z367" s="116"/>
      <c r="AA367" s="116"/>
      <c r="AB367" s="116"/>
      <c r="AC367" s="116"/>
      <c r="AD367" s="116"/>
      <c r="AE367" s="116"/>
    </row>
    <row r="368" spans="1:31" x14ac:dyDescent="0.25">
      <c r="A368" t="s">
        <v>3783</v>
      </c>
      <c r="B368" s="116" t="s">
        <v>211</v>
      </c>
      <c r="C368" s="116" t="s">
        <v>154</v>
      </c>
      <c r="D368" s="116" t="s">
        <v>2677</v>
      </c>
      <c r="G368" s="116" t="s">
        <v>104</v>
      </c>
      <c r="H368" s="116" t="s">
        <v>3373</v>
      </c>
      <c r="I368" s="116" t="s">
        <v>134</v>
      </c>
      <c r="J368" s="116" t="s">
        <v>4483</v>
      </c>
      <c r="K368" s="116" t="s">
        <v>149</v>
      </c>
      <c r="L368" s="116" t="s">
        <v>158</v>
      </c>
      <c r="M368" s="116"/>
      <c r="N368" s="116"/>
      <c r="O368" s="116"/>
      <c r="P368" s="116"/>
      <c r="Q368" s="116"/>
      <c r="R368" s="116"/>
      <c r="S368" s="116"/>
      <c r="T368" s="116"/>
      <c r="U368" s="116"/>
      <c r="V368" s="116"/>
      <c r="W368" s="116"/>
      <c r="X368" s="116"/>
      <c r="Y368" s="116"/>
      <c r="Z368" s="116"/>
      <c r="AA368" s="116"/>
      <c r="AB368" s="116"/>
      <c r="AC368" s="116"/>
      <c r="AD368" s="116"/>
      <c r="AE368" s="116"/>
    </row>
    <row r="369" spans="1:31" x14ac:dyDescent="0.25">
      <c r="A369" t="s">
        <v>3784</v>
      </c>
      <c r="B369" s="116" t="s">
        <v>211</v>
      </c>
      <c r="C369" s="116" t="s">
        <v>154</v>
      </c>
      <c r="D369" s="116" t="s">
        <v>2677</v>
      </c>
      <c r="G369" s="116" t="s">
        <v>104</v>
      </c>
      <c r="H369" s="116" t="s">
        <v>3384</v>
      </c>
      <c r="I369" s="116" t="s">
        <v>134</v>
      </c>
      <c r="J369" s="116" t="s">
        <v>4484</v>
      </c>
      <c r="K369" s="116" t="s">
        <v>149</v>
      </c>
      <c r="L369" s="116" t="s">
        <v>158</v>
      </c>
      <c r="M369" s="116"/>
      <c r="N369" s="116"/>
      <c r="O369" s="116"/>
      <c r="P369" s="116"/>
      <c r="Q369" s="116"/>
      <c r="R369" s="116"/>
      <c r="S369" s="116"/>
      <c r="T369" s="116"/>
      <c r="U369" s="116"/>
      <c r="V369" s="116"/>
      <c r="W369" s="116"/>
      <c r="X369" s="116"/>
      <c r="Y369" s="116"/>
      <c r="Z369" s="116"/>
      <c r="AA369" s="116"/>
      <c r="AB369" s="116"/>
      <c r="AC369" s="116"/>
      <c r="AD369" s="116"/>
      <c r="AE369" s="116"/>
    </row>
    <row r="370" spans="1:31" x14ac:dyDescent="0.25">
      <c r="A370" t="s">
        <v>4602</v>
      </c>
      <c r="B370" s="116" t="s">
        <v>212</v>
      </c>
      <c r="C370" s="116" t="s">
        <v>154</v>
      </c>
      <c r="D370" s="116" t="s">
        <v>2677</v>
      </c>
      <c r="G370" s="116" t="s">
        <v>104</v>
      </c>
      <c r="H370" s="116" t="s">
        <v>3369</v>
      </c>
      <c r="I370" s="116" t="s">
        <v>134</v>
      </c>
      <c r="J370" s="116" t="s">
        <v>4452</v>
      </c>
      <c r="K370" s="116" t="s">
        <v>3201</v>
      </c>
      <c r="L370" s="116" t="s">
        <v>155</v>
      </c>
      <c r="M370" s="116"/>
      <c r="N370" s="116"/>
      <c r="O370" s="116"/>
      <c r="P370" s="116"/>
      <c r="Q370" s="116"/>
      <c r="R370" s="116"/>
      <c r="S370" s="116"/>
      <c r="T370" s="116"/>
      <c r="U370" s="116"/>
      <c r="V370" s="116"/>
      <c r="W370" s="116"/>
      <c r="X370" s="116"/>
      <c r="Y370" s="116"/>
      <c r="Z370" s="116"/>
      <c r="AA370" s="116"/>
      <c r="AB370" s="116"/>
      <c r="AC370" s="116"/>
      <c r="AD370" s="116"/>
      <c r="AE370" s="116"/>
    </row>
    <row r="371" spans="1:31" x14ac:dyDescent="0.25">
      <c r="A371" t="s">
        <v>3785</v>
      </c>
      <c r="B371" s="116" t="s">
        <v>212</v>
      </c>
      <c r="C371" s="116" t="s">
        <v>154</v>
      </c>
      <c r="D371" s="116" t="s">
        <v>2677</v>
      </c>
      <c r="G371" s="116" t="s">
        <v>104</v>
      </c>
      <c r="H371" s="116" t="s">
        <v>3366</v>
      </c>
      <c r="I371" s="116" t="s">
        <v>134</v>
      </c>
      <c r="J371" s="116" t="s">
        <v>2678</v>
      </c>
      <c r="K371" s="116" t="s">
        <v>3201</v>
      </c>
      <c r="L371" s="116" t="s">
        <v>155</v>
      </c>
      <c r="M371" s="116"/>
      <c r="N371" s="116"/>
      <c r="O371" s="116"/>
      <c r="P371" s="116"/>
      <c r="Q371" s="116"/>
      <c r="R371" s="116"/>
      <c r="S371" s="116"/>
      <c r="T371" s="116"/>
      <c r="U371" s="116"/>
      <c r="V371" s="116"/>
      <c r="W371" s="116"/>
      <c r="X371" s="116"/>
      <c r="Y371" s="116"/>
      <c r="Z371" s="116"/>
      <c r="AA371" s="116"/>
      <c r="AB371" s="116"/>
      <c r="AC371" s="116"/>
      <c r="AD371" s="116"/>
      <c r="AE371" s="116"/>
    </row>
    <row r="372" spans="1:31" x14ac:dyDescent="0.25">
      <c r="A372" t="s">
        <v>3158</v>
      </c>
      <c r="B372" s="116" t="s">
        <v>212</v>
      </c>
      <c r="C372" s="116" t="s">
        <v>154</v>
      </c>
      <c r="D372" s="116" t="s">
        <v>2677</v>
      </c>
      <c r="G372" s="116" t="s">
        <v>104</v>
      </c>
      <c r="H372" s="116" t="s">
        <v>137</v>
      </c>
      <c r="I372" s="116" t="s">
        <v>134</v>
      </c>
      <c r="J372" s="116" t="s">
        <v>138</v>
      </c>
      <c r="K372" s="116" t="s">
        <v>139</v>
      </c>
      <c r="L372" s="116" t="s">
        <v>153</v>
      </c>
      <c r="M372" s="116"/>
      <c r="N372" s="116"/>
      <c r="O372" s="116"/>
      <c r="P372" s="116"/>
      <c r="Q372" s="116"/>
      <c r="R372" s="116"/>
      <c r="S372" s="116"/>
      <c r="T372" s="116"/>
      <c r="U372" s="116"/>
      <c r="V372" s="116"/>
      <c r="W372" s="116"/>
      <c r="X372" s="116"/>
      <c r="Y372" s="116"/>
      <c r="Z372" s="116"/>
      <c r="AA372" s="116"/>
      <c r="AB372" s="116"/>
      <c r="AC372" s="116"/>
      <c r="AD372" s="116"/>
      <c r="AE372" s="116"/>
    </row>
    <row r="373" spans="1:31" x14ac:dyDescent="0.25">
      <c r="A373" t="s">
        <v>3786</v>
      </c>
      <c r="B373" s="116" t="s">
        <v>212</v>
      </c>
      <c r="C373" s="116" t="s">
        <v>154</v>
      </c>
      <c r="D373" s="116" t="s">
        <v>2677</v>
      </c>
      <c r="G373" s="116" t="s">
        <v>104</v>
      </c>
      <c r="H373" s="116" t="s">
        <v>3384</v>
      </c>
      <c r="I373" s="116" t="s">
        <v>134</v>
      </c>
      <c r="J373" s="116" t="s">
        <v>4484</v>
      </c>
      <c r="K373" s="116" t="s">
        <v>149</v>
      </c>
      <c r="L373" s="116" t="s">
        <v>155</v>
      </c>
      <c r="M373" s="116"/>
      <c r="N373" s="116"/>
      <c r="O373" s="116"/>
      <c r="P373" s="116"/>
      <c r="Q373" s="116"/>
      <c r="R373" s="116"/>
      <c r="S373" s="116"/>
      <c r="T373" s="116"/>
      <c r="U373" s="116"/>
      <c r="V373" s="116"/>
      <c r="W373" s="116"/>
      <c r="X373" s="116"/>
      <c r="Y373" s="116"/>
      <c r="Z373" s="116"/>
      <c r="AA373" s="116"/>
      <c r="AB373" s="116"/>
      <c r="AC373" s="116"/>
      <c r="AD373" s="116"/>
      <c r="AE373" s="116"/>
    </row>
    <row r="374" spans="1:31" x14ac:dyDescent="0.25">
      <c r="A374" t="s">
        <v>3787</v>
      </c>
      <c r="B374" s="116" t="s">
        <v>212</v>
      </c>
      <c r="C374" s="116" t="s">
        <v>154</v>
      </c>
      <c r="D374" s="116" t="s">
        <v>2677</v>
      </c>
      <c r="G374" s="116" t="s">
        <v>104</v>
      </c>
      <c r="H374" s="116" t="s">
        <v>3373</v>
      </c>
      <c r="I374" s="116" t="s">
        <v>134</v>
      </c>
      <c r="J374" s="116" t="s">
        <v>4483</v>
      </c>
      <c r="K374" s="116" t="s">
        <v>149</v>
      </c>
      <c r="L374" s="116" t="s">
        <v>155</v>
      </c>
      <c r="M374" s="116"/>
      <c r="N374" s="116"/>
      <c r="O374" s="116"/>
      <c r="P374" s="116"/>
      <c r="Q374" s="116"/>
      <c r="R374" s="116"/>
      <c r="S374" s="116"/>
      <c r="T374" s="116"/>
      <c r="U374" s="116"/>
      <c r="V374" s="116"/>
      <c r="W374" s="116"/>
      <c r="X374" s="116"/>
      <c r="Y374" s="116"/>
      <c r="Z374" s="116"/>
      <c r="AA374" s="116"/>
      <c r="AB374" s="116"/>
      <c r="AC374" s="116"/>
      <c r="AD374" s="116"/>
      <c r="AE374" s="116"/>
    </row>
    <row r="375" spans="1:31" x14ac:dyDescent="0.25">
      <c r="A375" t="s">
        <v>4603</v>
      </c>
      <c r="B375" s="116" t="s">
        <v>3157</v>
      </c>
      <c r="C375" s="116" t="s">
        <v>154</v>
      </c>
      <c r="D375" s="116" t="s">
        <v>2677</v>
      </c>
      <c r="G375" s="116" t="s">
        <v>104</v>
      </c>
      <c r="H375" s="116" t="s">
        <v>3369</v>
      </c>
      <c r="I375" s="116" t="s">
        <v>134</v>
      </c>
      <c r="J375" s="116" t="s">
        <v>4452</v>
      </c>
      <c r="K375" s="116" t="s">
        <v>3204</v>
      </c>
      <c r="L375" s="116" t="s">
        <v>155</v>
      </c>
      <c r="M375" s="116"/>
      <c r="N375" s="116"/>
      <c r="O375" s="116"/>
      <c r="P375" s="116"/>
      <c r="Q375" s="116"/>
      <c r="R375" s="116"/>
      <c r="S375" s="116"/>
      <c r="T375" s="116"/>
      <c r="U375" s="116"/>
      <c r="V375" s="116"/>
      <c r="W375" s="116"/>
      <c r="X375" s="116"/>
      <c r="Y375" s="116"/>
      <c r="Z375" s="116"/>
      <c r="AA375" s="116"/>
      <c r="AB375" s="116"/>
      <c r="AC375" s="116"/>
      <c r="AD375" s="116"/>
      <c r="AE375" s="116"/>
    </row>
    <row r="376" spans="1:31" x14ac:dyDescent="0.25">
      <c r="A376" t="s">
        <v>3788</v>
      </c>
      <c r="B376" s="116" t="s">
        <v>3157</v>
      </c>
      <c r="C376" s="116" t="s">
        <v>154</v>
      </c>
      <c r="D376" s="116" t="s">
        <v>2677</v>
      </c>
      <c r="G376" s="116" t="s">
        <v>104</v>
      </c>
      <c r="H376" s="116" t="s">
        <v>3366</v>
      </c>
      <c r="I376" s="116" t="s">
        <v>134</v>
      </c>
      <c r="J376" s="116" t="s">
        <v>2678</v>
      </c>
      <c r="K376" s="116" t="s">
        <v>3204</v>
      </c>
      <c r="L376" s="116" t="s">
        <v>155</v>
      </c>
      <c r="M376" s="116"/>
      <c r="N376" s="116"/>
      <c r="O376" s="116"/>
      <c r="P376" s="116"/>
      <c r="Q376" s="116"/>
      <c r="R376" s="116"/>
      <c r="S376" s="116"/>
      <c r="T376" s="116"/>
      <c r="U376" s="116"/>
      <c r="V376" s="116"/>
      <c r="W376" s="116"/>
      <c r="X376" s="116"/>
      <c r="Y376" s="116"/>
      <c r="Z376" s="116"/>
      <c r="AA376" s="116"/>
      <c r="AB376" s="116"/>
      <c r="AC376" s="116"/>
      <c r="AD376" s="116"/>
      <c r="AE376" s="116"/>
    </row>
    <row r="377" spans="1:31" x14ac:dyDescent="0.25">
      <c r="A377" t="s">
        <v>4486</v>
      </c>
      <c r="B377" s="116" t="s">
        <v>3157</v>
      </c>
      <c r="C377" s="116" t="s">
        <v>154</v>
      </c>
      <c r="D377" s="116" t="s">
        <v>2677</v>
      </c>
      <c r="G377" s="116" t="s">
        <v>104</v>
      </c>
      <c r="H377" s="116" t="s">
        <v>3384</v>
      </c>
      <c r="I377" s="116" t="s">
        <v>134</v>
      </c>
      <c r="J377" s="116" t="s">
        <v>4484</v>
      </c>
      <c r="K377" s="116" t="s">
        <v>149</v>
      </c>
      <c r="L377" s="116" t="s">
        <v>155</v>
      </c>
      <c r="M377" s="116"/>
      <c r="N377" s="116"/>
      <c r="O377" s="116"/>
      <c r="P377" s="116"/>
      <c r="Q377" s="116"/>
      <c r="R377" s="116"/>
      <c r="S377" s="116"/>
      <c r="T377" s="116"/>
      <c r="U377" s="116"/>
      <c r="V377" s="116"/>
      <c r="W377" s="116"/>
      <c r="X377" s="116"/>
      <c r="Y377" s="116"/>
      <c r="Z377" s="116"/>
      <c r="AA377" s="116"/>
      <c r="AB377" s="116"/>
      <c r="AC377" s="116"/>
      <c r="AD377" s="116"/>
      <c r="AE377" s="116"/>
    </row>
    <row r="378" spans="1:31" x14ac:dyDescent="0.25">
      <c r="A378" t="s">
        <v>4487</v>
      </c>
      <c r="B378" s="116" t="s">
        <v>3157</v>
      </c>
      <c r="C378" s="116" t="s">
        <v>154</v>
      </c>
      <c r="D378" s="116" t="s">
        <v>2677</v>
      </c>
      <c r="G378" s="116" t="s">
        <v>104</v>
      </c>
      <c r="H378" s="116" t="s">
        <v>3373</v>
      </c>
      <c r="I378" s="116" t="s">
        <v>134</v>
      </c>
      <c r="J378" s="116" t="s">
        <v>4483</v>
      </c>
      <c r="K378" s="116" t="s">
        <v>149</v>
      </c>
      <c r="L378" s="116" t="s">
        <v>155</v>
      </c>
      <c r="M378" s="116"/>
      <c r="N378" s="116"/>
      <c r="O378" s="116"/>
      <c r="P378" s="116"/>
      <c r="Q378" s="116"/>
      <c r="R378" s="116"/>
      <c r="S378" s="116"/>
      <c r="T378" s="116"/>
      <c r="U378" s="116"/>
      <c r="V378" s="116"/>
      <c r="W378" s="116"/>
      <c r="X378" s="116"/>
      <c r="Y378" s="116"/>
      <c r="Z378" s="116"/>
      <c r="AA378" s="116"/>
      <c r="AB378" s="116"/>
      <c r="AC378" s="116"/>
      <c r="AD378" s="116"/>
      <c r="AE378" s="116"/>
    </row>
    <row r="379" spans="1:31" x14ac:dyDescent="0.25">
      <c r="A379" t="s">
        <v>3789</v>
      </c>
      <c r="B379" s="116" t="s">
        <v>3790</v>
      </c>
      <c r="C379" s="116" t="s">
        <v>3500</v>
      </c>
      <c r="D379" s="116" t="s">
        <v>160</v>
      </c>
      <c r="G379" s="116" t="s">
        <v>104</v>
      </c>
      <c r="H379" s="116" t="s">
        <v>3378</v>
      </c>
      <c r="I379" s="116" t="s">
        <v>134</v>
      </c>
      <c r="J379" s="116" t="s">
        <v>143</v>
      </c>
      <c r="K379" s="116"/>
      <c r="L379" s="116" t="s">
        <v>153</v>
      </c>
      <c r="M379" s="116"/>
      <c r="N379" s="116"/>
      <c r="O379" s="116"/>
      <c r="P379" s="116"/>
      <c r="Q379" s="116"/>
      <c r="R379" s="116"/>
      <c r="S379" s="116"/>
      <c r="T379" s="116"/>
      <c r="U379" s="116"/>
      <c r="V379" s="116"/>
      <c r="W379" s="116"/>
      <c r="X379" s="116"/>
      <c r="Y379" s="116"/>
      <c r="Z379" s="116"/>
      <c r="AA379" s="116"/>
      <c r="AB379" s="116"/>
      <c r="AC379" s="116"/>
      <c r="AD379" s="116"/>
      <c r="AE379" s="116"/>
    </row>
    <row r="380" spans="1:31" x14ac:dyDescent="0.25">
      <c r="A380" t="s">
        <v>3791</v>
      </c>
      <c r="B380" s="116" t="s">
        <v>3790</v>
      </c>
      <c r="C380" s="116" t="s">
        <v>3500</v>
      </c>
      <c r="D380" s="116" t="s">
        <v>160</v>
      </c>
      <c r="G380" s="116" t="s">
        <v>104</v>
      </c>
      <c r="H380" s="116" t="s">
        <v>3355</v>
      </c>
      <c r="I380" s="116" t="s">
        <v>134</v>
      </c>
      <c r="J380" s="116" t="s">
        <v>144</v>
      </c>
      <c r="K380" s="116" t="s">
        <v>2699</v>
      </c>
      <c r="L380" s="116" t="s">
        <v>153</v>
      </c>
      <c r="M380" s="116"/>
      <c r="N380" s="116"/>
      <c r="O380" s="116"/>
      <c r="P380" s="116"/>
      <c r="Q380" s="116"/>
      <c r="R380" s="116"/>
      <c r="S380" s="116"/>
      <c r="T380" s="116"/>
      <c r="U380" s="116"/>
      <c r="V380" s="116"/>
      <c r="W380" s="116"/>
      <c r="X380" s="116"/>
      <c r="Y380" s="116"/>
      <c r="Z380" s="116"/>
      <c r="AA380" s="116"/>
      <c r="AB380" s="116"/>
      <c r="AC380" s="116"/>
      <c r="AD380" s="116"/>
      <c r="AE380" s="116"/>
    </row>
    <row r="381" spans="1:31" x14ac:dyDescent="0.25">
      <c r="A381" t="s">
        <v>3792</v>
      </c>
      <c r="B381" s="116" t="s">
        <v>3790</v>
      </c>
      <c r="C381" s="116" t="s">
        <v>3500</v>
      </c>
      <c r="D381" s="116" t="s">
        <v>160</v>
      </c>
      <c r="G381" s="116" t="s">
        <v>104</v>
      </c>
      <c r="H381" s="116" t="s">
        <v>3384</v>
      </c>
      <c r="I381" s="116" t="s">
        <v>134</v>
      </c>
      <c r="J381" s="116" t="s">
        <v>4484</v>
      </c>
      <c r="K381" s="116" t="s">
        <v>149</v>
      </c>
      <c r="L381" s="116" t="s">
        <v>158</v>
      </c>
      <c r="M381" s="116"/>
      <c r="N381" s="116"/>
      <c r="O381" s="116"/>
      <c r="P381" s="116"/>
      <c r="Q381" s="116"/>
      <c r="R381" s="116"/>
      <c r="S381" s="116"/>
      <c r="T381" s="116"/>
      <c r="U381" s="116"/>
      <c r="V381" s="116"/>
      <c r="W381" s="116"/>
      <c r="X381" s="116"/>
      <c r="Y381" s="116"/>
      <c r="Z381" s="116"/>
      <c r="AA381" s="116"/>
      <c r="AB381" s="116"/>
      <c r="AC381" s="116"/>
      <c r="AD381" s="116"/>
      <c r="AE381" s="116"/>
    </row>
    <row r="382" spans="1:31" x14ac:dyDescent="0.25">
      <c r="A382" t="s">
        <v>4604</v>
      </c>
      <c r="B382" s="116" t="s">
        <v>3790</v>
      </c>
      <c r="C382" s="116" t="s">
        <v>3500</v>
      </c>
      <c r="D382" s="116" t="s">
        <v>160</v>
      </c>
      <c r="G382" s="116" t="s">
        <v>104</v>
      </c>
      <c r="H382" s="116" t="s">
        <v>3352</v>
      </c>
      <c r="I382" s="116" t="s">
        <v>134</v>
      </c>
      <c r="J382" s="116" t="s">
        <v>4522</v>
      </c>
      <c r="K382" s="116" t="s">
        <v>136</v>
      </c>
      <c r="L382" s="116" t="s">
        <v>158</v>
      </c>
      <c r="M382" s="116"/>
      <c r="N382" s="116"/>
      <c r="O382" s="116"/>
      <c r="P382" s="116"/>
      <c r="Q382" s="116"/>
      <c r="R382" s="116"/>
      <c r="S382" s="116"/>
      <c r="T382" s="116"/>
      <c r="U382" s="116"/>
      <c r="V382" s="116"/>
      <c r="W382" s="116"/>
      <c r="X382" s="116"/>
      <c r="Y382" s="116"/>
      <c r="Z382" s="116"/>
      <c r="AA382" s="116"/>
      <c r="AB382" s="116"/>
      <c r="AC382" s="116"/>
      <c r="AD382" s="116"/>
      <c r="AE382" s="116"/>
    </row>
    <row r="383" spans="1:31" x14ac:dyDescent="0.25">
      <c r="A383" t="s">
        <v>4605</v>
      </c>
      <c r="B383" s="116" t="s">
        <v>213</v>
      </c>
      <c r="C383" s="116" t="s">
        <v>154</v>
      </c>
      <c r="D383" s="116" t="s">
        <v>2677</v>
      </c>
      <c r="G383" s="116" t="s">
        <v>104</v>
      </c>
      <c r="H383" s="116" t="s">
        <v>3369</v>
      </c>
      <c r="I383" s="116" t="s">
        <v>134</v>
      </c>
      <c r="J383" s="116" t="s">
        <v>4452</v>
      </c>
      <c r="K383" s="116" t="s">
        <v>3204</v>
      </c>
      <c r="L383" s="116" t="s">
        <v>158</v>
      </c>
      <c r="M383" s="116"/>
      <c r="N383" s="116"/>
      <c r="O383" s="116"/>
      <c r="P383" s="116"/>
      <c r="Q383" s="116"/>
      <c r="R383" s="116"/>
      <c r="S383" s="116"/>
      <c r="T383" s="116"/>
      <c r="U383" s="116"/>
      <c r="V383" s="116"/>
      <c r="W383" s="116"/>
      <c r="X383" s="116"/>
      <c r="Y383" s="116"/>
      <c r="Z383" s="116"/>
      <c r="AA383" s="116"/>
      <c r="AB383" s="116"/>
      <c r="AC383" s="116"/>
      <c r="AD383" s="116"/>
      <c r="AE383" s="116"/>
    </row>
    <row r="384" spans="1:31" x14ac:dyDescent="0.25">
      <c r="A384" t="s">
        <v>3793</v>
      </c>
      <c r="B384" s="116" t="s">
        <v>213</v>
      </c>
      <c r="C384" s="116" t="s">
        <v>154</v>
      </c>
      <c r="D384" s="116" t="s">
        <v>2677</v>
      </c>
      <c r="G384" s="116" t="s">
        <v>104</v>
      </c>
      <c r="H384" s="116" t="s">
        <v>3366</v>
      </c>
      <c r="I384" s="116" t="s">
        <v>134</v>
      </c>
      <c r="J384" s="116" t="s">
        <v>2678</v>
      </c>
      <c r="K384" s="116" t="s">
        <v>3204</v>
      </c>
      <c r="L384" s="116" t="s">
        <v>158</v>
      </c>
      <c r="M384" s="116"/>
      <c r="N384" s="116"/>
      <c r="O384" s="116"/>
      <c r="P384" s="116"/>
      <c r="Q384" s="116"/>
      <c r="R384" s="116"/>
      <c r="S384" s="116"/>
      <c r="T384" s="116"/>
      <c r="U384" s="116"/>
      <c r="V384" s="116"/>
      <c r="W384" s="116"/>
      <c r="X384" s="116"/>
      <c r="Y384" s="116"/>
      <c r="Z384" s="116"/>
      <c r="AA384" s="116"/>
      <c r="AB384" s="116"/>
      <c r="AC384" s="116"/>
      <c r="AD384" s="116"/>
      <c r="AE384" s="116"/>
    </row>
    <row r="385" spans="1:31" x14ac:dyDescent="0.25">
      <c r="A385" t="s">
        <v>3794</v>
      </c>
      <c r="B385" s="116" t="s">
        <v>213</v>
      </c>
      <c r="C385" s="116" t="s">
        <v>154</v>
      </c>
      <c r="D385" s="116" t="s">
        <v>2677</v>
      </c>
      <c r="G385" s="116" t="s">
        <v>104</v>
      </c>
      <c r="H385" s="116" t="s">
        <v>3373</v>
      </c>
      <c r="I385" s="116" t="s">
        <v>134</v>
      </c>
      <c r="J385" s="116" t="s">
        <v>4483</v>
      </c>
      <c r="K385" s="116" t="s">
        <v>149</v>
      </c>
      <c r="L385" s="116" t="s">
        <v>158</v>
      </c>
      <c r="M385" s="116"/>
      <c r="N385" s="116"/>
      <c r="O385" s="116"/>
      <c r="P385" s="116"/>
      <c r="Q385" s="116"/>
      <c r="R385" s="116"/>
      <c r="S385" s="116"/>
      <c r="T385" s="116"/>
      <c r="U385" s="116"/>
      <c r="V385" s="116"/>
      <c r="W385" s="116"/>
      <c r="X385" s="116"/>
      <c r="Y385" s="116"/>
      <c r="Z385" s="116"/>
      <c r="AA385" s="116"/>
      <c r="AB385" s="116"/>
      <c r="AC385" s="116"/>
      <c r="AD385" s="116"/>
      <c r="AE385" s="116"/>
    </row>
    <row r="386" spans="1:31" x14ac:dyDescent="0.25">
      <c r="A386" t="s">
        <v>3795</v>
      </c>
      <c r="B386" s="116" t="s">
        <v>213</v>
      </c>
      <c r="C386" s="116" t="s">
        <v>154</v>
      </c>
      <c r="D386" s="116" t="s">
        <v>2677</v>
      </c>
      <c r="G386" s="116" t="s">
        <v>104</v>
      </c>
      <c r="H386" s="116" t="s">
        <v>3384</v>
      </c>
      <c r="I386" s="116" t="s">
        <v>134</v>
      </c>
      <c r="J386" s="116" t="s">
        <v>4484</v>
      </c>
      <c r="K386" s="116" t="s">
        <v>149</v>
      </c>
      <c r="L386" s="116" t="s">
        <v>184</v>
      </c>
      <c r="M386" s="116"/>
      <c r="N386" s="116"/>
      <c r="O386" s="116"/>
      <c r="P386" s="116"/>
      <c r="Q386" s="116"/>
      <c r="R386" s="116"/>
      <c r="S386" s="116"/>
      <c r="T386" s="116"/>
      <c r="U386" s="116"/>
      <c r="V386" s="116"/>
      <c r="W386" s="116"/>
      <c r="X386" s="116"/>
      <c r="Y386" s="116"/>
      <c r="Z386" s="116"/>
      <c r="AA386" s="116"/>
      <c r="AB386" s="116"/>
      <c r="AC386" s="116"/>
      <c r="AD386" s="116"/>
      <c r="AE386" s="116"/>
    </row>
    <row r="387" spans="1:31" x14ac:dyDescent="0.25">
      <c r="A387" t="s">
        <v>4606</v>
      </c>
      <c r="B387" s="116" t="s">
        <v>3797</v>
      </c>
      <c r="C387" s="116" t="s">
        <v>3500</v>
      </c>
      <c r="D387" s="116" t="s">
        <v>2677</v>
      </c>
      <c r="G387" s="116" t="s">
        <v>104</v>
      </c>
      <c r="H387" s="116" t="s">
        <v>3369</v>
      </c>
      <c r="I387" s="116" t="s">
        <v>134</v>
      </c>
      <c r="J387" s="116" t="s">
        <v>4452</v>
      </c>
      <c r="K387" s="116" t="s">
        <v>3516</v>
      </c>
      <c r="L387" s="116" t="s">
        <v>153</v>
      </c>
      <c r="M387" s="116"/>
      <c r="N387" s="116"/>
      <c r="O387" s="116"/>
      <c r="P387" s="116"/>
      <c r="Q387" s="116"/>
      <c r="R387" s="116"/>
      <c r="S387" s="116"/>
      <c r="T387" s="116"/>
      <c r="U387" s="116"/>
      <c r="V387" s="116"/>
      <c r="W387" s="116"/>
      <c r="X387" s="116"/>
      <c r="Y387" s="116"/>
      <c r="Z387" s="116"/>
      <c r="AA387" s="116"/>
      <c r="AB387" s="116"/>
      <c r="AC387" s="116"/>
      <c r="AD387" s="116"/>
      <c r="AE387" s="116"/>
    </row>
    <row r="388" spans="1:31" x14ac:dyDescent="0.25">
      <c r="A388" t="s">
        <v>3796</v>
      </c>
      <c r="B388" s="116" t="s">
        <v>3797</v>
      </c>
      <c r="C388" s="116" t="s">
        <v>3500</v>
      </c>
      <c r="D388" s="116" t="s">
        <v>2677</v>
      </c>
      <c r="G388" s="116" t="s">
        <v>104</v>
      </c>
      <c r="H388" s="116" t="s">
        <v>3366</v>
      </c>
      <c r="I388" s="116" t="s">
        <v>134</v>
      </c>
      <c r="J388" s="116" t="s">
        <v>2678</v>
      </c>
      <c r="K388" s="116" t="s">
        <v>3516</v>
      </c>
      <c r="L388" s="116" t="s">
        <v>153</v>
      </c>
      <c r="M388" s="116"/>
      <c r="N388" s="116"/>
      <c r="O388" s="116"/>
      <c r="P388" s="116"/>
      <c r="Q388" s="116"/>
      <c r="R388" s="116"/>
      <c r="S388" s="116"/>
      <c r="T388" s="116"/>
      <c r="U388" s="116"/>
      <c r="V388" s="116"/>
      <c r="W388" s="116"/>
      <c r="X388" s="116"/>
      <c r="Y388" s="116"/>
      <c r="Z388" s="116"/>
      <c r="AA388" s="116"/>
      <c r="AB388" s="116"/>
      <c r="AC388" s="116"/>
      <c r="AD388" s="116"/>
      <c r="AE388" s="116"/>
    </row>
    <row r="389" spans="1:31" x14ac:dyDescent="0.25">
      <c r="A389" t="s">
        <v>3798</v>
      </c>
      <c r="B389" s="116" t="s">
        <v>3797</v>
      </c>
      <c r="C389" s="116" t="s">
        <v>3500</v>
      </c>
      <c r="D389" s="116" t="s">
        <v>2677</v>
      </c>
      <c r="G389" s="116" t="s">
        <v>104</v>
      </c>
      <c r="H389" s="116" t="s">
        <v>3373</v>
      </c>
      <c r="I389" s="116" t="s">
        <v>134</v>
      </c>
      <c r="J389" s="116" t="s">
        <v>4483</v>
      </c>
      <c r="K389" s="116" t="s">
        <v>149</v>
      </c>
      <c r="L389" s="116" t="s">
        <v>153</v>
      </c>
      <c r="M389" s="116"/>
      <c r="N389" s="116"/>
      <c r="O389" s="116"/>
      <c r="P389" s="116"/>
      <c r="Q389" s="116"/>
      <c r="R389" s="116"/>
      <c r="S389" s="116"/>
      <c r="T389" s="116"/>
      <c r="U389" s="116"/>
      <c r="V389" s="116"/>
      <c r="W389" s="116"/>
      <c r="X389" s="116"/>
      <c r="Y389" s="116"/>
      <c r="Z389" s="116"/>
      <c r="AA389" s="116"/>
      <c r="AB389" s="116"/>
      <c r="AC389" s="116"/>
      <c r="AD389" s="116"/>
      <c r="AE389" s="116"/>
    </row>
    <row r="390" spans="1:31" x14ac:dyDescent="0.25">
      <c r="A390" t="s">
        <v>3799</v>
      </c>
      <c r="B390" s="116" t="s">
        <v>3797</v>
      </c>
      <c r="C390" s="116" t="s">
        <v>3500</v>
      </c>
      <c r="D390" s="116" t="s">
        <v>2677</v>
      </c>
      <c r="G390" s="116" t="s">
        <v>104</v>
      </c>
      <c r="H390" s="116" t="s">
        <v>3384</v>
      </c>
      <c r="I390" s="116" t="s">
        <v>134</v>
      </c>
      <c r="J390" s="116" t="s">
        <v>4484</v>
      </c>
      <c r="K390" s="116" t="s">
        <v>149</v>
      </c>
      <c r="L390" s="116" t="s">
        <v>153</v>
      </c>
      <c r="M390" s="116"/>
      <c r="N390" s="116"/>
      <c r="O390" s="116"/>
      <c r="P390" s="116"/>
      <c r="Q390" s="116"/>
      <c r="R390" s="116"/>
      <c r="S390" s="116"/>
      <c r="T390" s="116"/>
      <c r="U390" s="116"/>
      <c r="V390" s="116"/>
      <c r="W390" s="116"/>
      <c r="X390" s="116"/>
      <c r="Y390" s="116"/>
      <c r="Z390" s="116"/>
      <c r="AA390" s="116"/>
      <c r="AB390" s="116"/>
      <c r="AC390" s="116"/>
      <c r="AD390" s="116"/>
      <c r="AE390" s="116"/>
    </row>
    <row r="391" spans="1:31" x14ac:dyDescent="0.25">
      <c r="A391" t="s">
        <v>3800</v>
      </c>
      <c r="B391" s="116" t="s">
        <v>3797</v>
      </c>
      <c r="C391" s="116" t="s">
        <v>3500</v>
      </c>
      <c r="D391" s="116" t="s">
        <v>2677</v>
      </c>
      <c r="G391" s="116" t="s">
        <v>104</v>
      </c>
      <c r="H391" s="116" t="s">
        <v>137</v>
      </c>
      <c r="I391" s="116" t="s">
        <v>134</v>
      </c>
      <c r="J391" s="116" t="s">
        <v>138</v>
      </c>
      <c r="K391" s="116" t="s">
        <v>139</v>
      </c>
      <c r="L391" s="116" t="s">
        <v>153</v>
      </c>
      <c r="M391" s="116"/>
      <c r="N391" s="116"/>
      <c r="O391" s="116"/>
      <c r="P391" s="116"/>
      <c r="Q391" s="116"/>
      <c r="R391" s="116"/>
      <c r="S391" s="116"/>
      <c r="T391" s="116"/>
      <c r="U391" s="116"/>
      <c r="V391" s="116"/>
      <c r="W391" s="116"/>
      <c r="X391" s="116"/>
      <c r="Y391" s="116"/>
      <c r="Z391" s="116"/>
      <c r="AA391" s="116"/>
      <c r="AB391" s="116"/>
      <c r="AC391" s="116"/>
      <c r="AD391" s="116"/>
      <c r="AE391" s="116"/>
    </row>
    <row r="392" spans="1:31" x14ac:dyDescent="0.25">
      <c r="A392" t="s">
        <v>3801</v>
      </c>
      <c r="B392" s="116" t="s">
        <v>217</v>
      </c>
      <c r="C392" s="116" t="s">
        <v>183</v>
      </c>
      <c r="D392" s="116" t="s">
        <v>2677</v>
      </c>
      <c r="G392" s="116" t="s">
        <v>104</v>
      </c>
      <c r="H392" s="116" t="s">
        <v>3373</v>
      </c>
      <c r="I392" s="116" t="s">
        <v>134</v>
      </c>
      <c r="J392" s="116" t="s">
        <v>4483</v>
      </c>
      <c r="K392" s="116" t="s">
        <v>149</v>
      </c>
      <c r="L392" s="116" t="s">
        <v>184</v>
      </c>
      <c r="M392" s="116"/>
      <c r="N392" s="116"/>
      <c r="O392" s="116"/>
      <c r="P392" s="116"/>
      <c r="Q392" s="116"/>
      <c r="R392" s="116"/>
      <c r="S392" s="116"/>
      <c r="T392" s="116"/>
      <c r="U392" s="116"/>
      <c r="V392" s="116"/>
      <c r="W392" s="116"/>
      <c r="X392" s="116"/>
      <c r="Y392" s="116"/>
      <c r="Z392" s="116"/>
      <c r="AA392" s="116"/>
      <c r="AB392" s="116"/>
      <c r="AC392" s="116"/>
      <c r="AD392" s="116"/>
      <c r="AE392" s="116"/>
    </row>
    <row r="393" spans="1:31" x14ac:dyDescent="0.25">
      <c r="A393" t="s">
        <v>3802</v>
      </c>
      <c r="B393" s="116" t="s">
        <v>217</v>
      </c>
      <c r="C393" s="116" t="s">
        <v>183</v>
      </c>
      <c r="D393" s="116" t="s">
        <v>2677</v>
      </c>
      <c r="G393" s="116" t="s">
        <v>104</v>
      </c>
      <c r="H393" s="116" t="s">
        <v>3384</v>
      </c>
      <c r="I393" s="116" t="s">
        <v>134</v>
      </c>
      <c r="J393" s="116" t="s">
        <v>4484</v>
      </c>
      <c r="K393" s="116" t="s">
        <v>149</v>
      </c>
      <c r="L393" s="116" t="s">
        <v>184</v>
      </c>
      <c r="M393" s="116"/>
      <c r="N393" s="116"/>
      <c r="O393" s="116"/>
      <c r="P393" s="116"/>
      <c r="Q393" s="116"/>
      <c r="R393" s="116"/>
      <c r="S393" s="116"/>
      <c r="T393" s="116"/>
      <c r="U393" s="116"/>
      <c r="V393" s="116"/>
      <c r="W393" s="116"/>
      <c r="X393" s="116"/>
      <c r="Y393" s="116"/>
      <c r="Z393" s="116"/>
      <c r="AA393" s="116"/>
      <c r="AB393" s="116"/>
      <c r="AC393" s="116"/>
      <c r="AD393" s="116"/>
      <c r="AE393" s="116"/>
    </row>
    <row r="394" spans="1:31" x14ac:dyDescent="0.25">
      <c r="A394" t="s">
        <v>4607</v>
      </c>
      <c r="B394" s="116" t="s">
        <v>217</v>
      </c>
      <c r="C394" s="116" t="s">
        <v>183</v>
      </c>
      <c r="D394" s="116" t="s">
        <v>2677</v>
      </c>
      <c r="G394" s="116" t="s">
        <v>104</v>
      </c>
      <c r="H394" s="116" t="s">
        <v>3369</v>
      </c>
      <c r="I394" s="116" t="s">
        <v>134</v>
      </c>
      <c r="J394" s="116" t="s">
        <v>4452</v>
      </c>
      <c r="K394" s="116" t="s">
        <v>3516</v>
      </c>
      <c r="L394" s="116" t="s">
        <v>184</v>
      </c>
      <c r="M394" s="116"/>
      <c r="N394" s="116"/>
      <c r="O394" s="116"/>
      <c r="P394" s="116"/>
      <c r="Q394" s="116"/>
      <c r="R394" s="116"/>
      <c r="S394" s="116"/>
      <c r="T394" s="116"/>
      <c r="U394" s="116"/>
      <c r="V394" s="116"/>
      <c r="W394" s="116"/>
      <c r="X394" s="116"/>
      <c r="Y394" s="116"/>
      <c r="Z394" s="116"/>
      <c r="AA394" s="116"/>
      <c r="AB394" s="116"/>
      <c r="AC394" s="116"/>
      <c r="AD394" s="116"/>
      <c r="AE394" s="116"/>
    </row>
    <row r="395" spans="1:31" x14ac:dyDescent="0.25">
      <c r="A395" t="s">
        <v>3803</v>
      </c>
      <c r="B395" s="116" t="s">
        <v>217</v>
      </c>
      <c r="C395" s="116" t="s">
        <v>183</v>
      </c>
      <c r="D395" s="116" t="s">
        <v>2677</v>
      </c>
      <c r="G395" s="116" t="s">
        <v>104</v>
      </c>
      <c r="H395" s="116" t="s">
        <v>3366</v>
      </c>
      <c r="I395" s="116" t="s">
        <v>134</v>
      </c>
      <c r="J395" s="116" t="s">
        <v>2678</v>
      </c>
      <c r="K395" s="116" t="s">
        <v>3516</v>
      </c>
      <c r="L395" s="116" t="s">
        <v>184</v>
      </c>
      <c r="M395" s="116"/>
      <c r="N395" s="116"/>
      <c r="O395" s="116"/>
      <c r="P395" s="116"/>
      <c r="Q395" s="116"/>
      <c r="R395" s="116"/>
      <c r="S395" s="116"/>
      <c r="T395" s="116"/>
      <c r="U395" s="116"/>
      <c r="V395" s="116"/>
      <c r="W395" s="116"/>
      <c r="X395" s="116"/>
      <c r="Y395" s="116"/>
      <c r="Z395" s="116"/>
      <c r="AA395" s="116"/>
      <c r="AB395" s="116"/>
      <c r="AC395" s="116"/>
      <c r="AD395" s="116"/>
      <c r="AE395" s="116"/>
    </row>
    <row r="396" spans="1:31" x14ac:dyDescent="0.25">
      <c r="A396" t="s">
        <v>3804</v>
      </c>
      <c r="B396" s="116" t="s">
        <v>3805</v>
      </c>
      <c r="C396" s="116" t="s">
        <v>183</v>
      </c>
      <c r="D396" s="116" t="s">
        <v>2677</v>
      </c>
      <c r="G396" s="116" t="s">
        <v>104</v>
      </c>
      <c r="H396" s="116" t="s">
        <v>3384</v>
      </c>
      <c r="I396" s="116" t="s">
        <v>134</v>
      </c>
      <c r="J396" s="116" t="s">
        <v>4484</v>
      </c>
      <c r="K396" s="116" t="s">
        <v>149</v>
      </c>
      <c r="L396" s="116" t="s">
        <v>219</v>
      </c>
      <c r="M396" s="116"/>
      <c r="N396" s="116"/>
      <c r="O396" s="116"/>
      <c r="P396" s="116"/>
      <c r="Q396" s="116"/>
      <c r="R396" s="116"/>
      <c r="S396" s="116"/>
      <c r="T396" s="116"/>
      <c r="U396" s="116"/>
      <c r="V396" s="116"/>
      <c r="W396" s="116"/>
      <c r="X396" s="116"/>
      <c r="Y396" s="116"/>
      <c r="Z396" s="116"/>
      <c r="AA396" s="116"/>
      <c r="AB396" s="116"/>
      <c r="AC396" s="116"/>
      <c r="AD396" s="116"/>
      <c r="AE396" s="116"/>
    </row>
    <row r="397" spans="1:31" x14ac:dyDescent="0.25">
      <c r="A397" t="s">
        <v>3806</v>
      </c>
      <c r="B397" s="116" t="s">
        <v>218</v>
      </c>
      <c r="C397" s="116" t="s">
        <v>183</v>
      </c>
      <c r="D397" s="116" t="s">
        <v>2677</v>
      </c>
      <c r="G397" s="116" t="s">
        <v>104</v>
      </c>
      <c r="H397" s="116" t="s">
        <v>3373</v>
      </c>
      <c r="I397" s="116" t="s">
        <v>134</v>
      </c>
      <c r="J397" s="116" t="s">
        <v>4483</v>
      </c>
      <c r="K397" s="116" t="s">
        <v>149</v>
      </c>
      <c r="L397" s="116" t="s">
        <v>219</v>
      </c>
      <c r="M397" s="116"/>
      <c r="N397" s="116"/>
      <c r="O397" s="116"/>
      <c r="P397" s="116"/>
      <c r="Q397" s="116"/>
      <c r="R397" s="116"/>
      <c r="S397" s="116"/>
      <c r="T397" s="116"/>
      <c r="U397" s="116"/>
      <c r="V397" s="116"/>
      <c r="W397" s="116"/>
      <c r="X397" s="116"/>
      <c r="Y397" s="116"/>
      <c r="Z397" s="116"/>
      <c r="AA397" s="116"/>
      <c r="AB397" s="116"/>
      <c r="AC397" s="116"/>
      <c r="AD397" s="116"/>
      <c r="AE397" s="116"/>
    </row>
    <row r="398" spans="1:31" x14ac:dyDescent="0.25">
      <c r="A398" t="s">
        <v>3807</v>
      </c>
      <c r="B398" s="116" t="s">
        <v>218</v>
      </c>
      <c r="C398" s="116" t="s">
        <v>183</v>
      </c>
      <c r="D398" s="116" t="s">
        <v>2677</v>
      </c>
      <c r="G398" s="116" t="s">
        <v>104</v>
      </c>
      <c r="H398" s="116" t="s">
        <v>3384</v>
      </c>
      <c r="I398" s="116" t="s">
        <v>134</v>
      </c>
      <c r="J398" s="116" t="s">
        <v>4484</v>
      </c>
      <c r="K398" s="116" t="s">
        <v>149</v>
      </c>
      <c r="L398" s="116" t="s">
        <v>219</v>
      </c>
      <c r="M398" s="116"/>
      <c r="N398" s="116"/>
      <c r="O398" s="116"/>
      <c r="P398" s="116"/>
      <c r="Q398" s="116"/>
      <c r="R398" s="116"/>
      <c r="S398" s="116"/>
      <c r="T398" s="116"/>
      <c r="U398" s="116"/>
      <c r="V398" s="116"/>
      <c r="W398" s="116"/>
      <c r="X398" s="116"/>
      <c r="Y398" s="116"/>
      <c r="Z398" s="116"/>
      <c r="AA398" s="116"/>
      <c r="AB398" s="116"/>
      <c r="AC398" s="116"/>
      <c r="AD398" s="116"/>
      <c r="AE398" s="116"/>
    </row>
    <row r="399" spans="1:31" x14ac:dyDescent="0.25">
      <c r="A399" t="s">
        <v>4608</v>
      </c>
      <c r="B399" s="116" t="s">
        <v>218</v>
      </c>
      <c r="C399" s="116" t="s">
        <v>183</v>
      </c>
      <c r="D399" s="116" t="s">
        <v>2677</v>
      </c>
      <c r="G399" s="116" t="s">
        <v>104</v>
      </c>
      <c r="H399" s="116" t="s">
        <v>3352</v>
      </c>
      <c r="I399" s="116" t="s">
        <v>134</v>
      </c>
      <c r="J399" s="116" t="s">
        <v>4522</v>
      </c>
      <c r="K399" s="116" t="s">
        <v>136</v>
      </c>
      <c r="L399" s="116"/>
      <c r="M399" s="116"/>
      <c r="N399" s="116"/>
      <c r="O399" s="116"/>
      <c r="P399" s="116"/>
      <c r="Q399" s="116"/>
      <c r="R399" s="116"/>
      <c r="S399" s="116"/>
      <c r="T399" s="116"/>
      <c r="U399" s="116"/>
      <c r="V399" s="116"/>
      <c r="W399" s="116"/>
      <c r="X399" s="116"/>
      <c r="Y399" s="116"/>
      <c r="Z399" s="116"/>
      <c r="AA399" s="116"/>
      <c r="AB399" s="116"/>
      <c r="AC399" s="116"/>
      <c r="AD399" s="116"/>
      <c r="AE399" s="116"/>
    </row>
    <row r="400" spans="1:31" x14ac:dyDescent="0.25">
      <c r="A400" t="s">
        <v>4609</v>
      </c>
      <c r="B400" s="116" t="s">
        <v>218</v>
      </c>
      <c r="C400" s="116" t="s">
        <v>183</v>
      </c>
      <c r="D400" s="116" t="s">
        <v>2677</v>
      </c>
      <c r="G400" s="116" t="s">
        <v>104</v>
      </c>
      <c r="H400" s="116" t="s">
        <v>3369</v>
      </c>
      <c r="I400" s="116" t="s">
        <v>134</v>
      </c>
      <c r="J400" s="116" t="s">
        <v>4452</v>
      </c>
      <c r="K400" s="116" t="s">
        <v>3516</v>
      </c>
      <c r="L400" s="116" t="s">
        <v>219</v>
      </c>
      <c r="M400" s="116"/>
      <c r="N400" s="116"/>
      <c r="O400" s="116"/>
      <c r="P400" s="116"/>
      <c r="Q400" s="116"/>
      <c r="R400" s="116"/>
      <c r="S400" s="116"/>
      <c r="T400" s="116"/>
      <c r="U400" s="116"/>
      <c r="V400" s="116"/>
      <c r="W400" s="116"/>
      <c r="X400" s="116"/>
      <c r="Y400" s="116"/>
      <c r="Z400" s="116"/>
      <c r="AA400" s="116"/>
      <c r="AB400" s="116"/>
      <c r="AC400" s="116"/>
      <c r="AD400" s="116"/>
      <c r="AE400" s="116"/>
    </row>
    <row r="401" spans="1:31" x14ac:dyDescent="0.25">
      <c r="A401" t="s">
        <v>3808</v>
      </c>
      <c r="B401" s="116" t="s">
        <v>218</v>
      </c>
      <c r="C401" s="116" t="s">
        <v>183</v>
      </c>
      <c r="D401" s="116" t="s">
        <v>2677</v>
      </c>
      <c r="G401" s="116" t="s">
        <v>104</v>
      </c>
      <c r="H401" s="116" t="s">
        <v>3366</v>
      </c>
      <c r="I401" s="116" t="s">
        <v>134</v>
      </c>
      <c r="J401" s="116" t="s">
        <v>2678</v>
      </c>
      <c r="K401" s="116" t="s">
        <v>3516</v>
      </c>
      <c r="L401" s="116" t="s">
        <v>219</v>
      </c>
      <c r="M401" s="116"/>
      <c r="N401" s="116"/>
      <c r="O401" s="116"/>
      <c r="P401" s="116"/>
      <c r="Q401" s="116"/>
      <c r="R401" s="116"/>
      <c r="S401" s="116"/>
      <c r="T401" s="116"/>
      <c r="U401" s="116"/>
      <c r="V401" s="116"/>
      <c r="W401" s="116"/>
      <c r="X401" s="116"/>
      <c r="Y401" s="116"/>
      <c r="Z401" s="116"/>
      <c r="AA401" s="116"/>
      <c r="AB401" s="116"/>
      <c r="AC401" s="116"/>
      <c r="AD401" s="116"/>
      <c r="AE401" s="116"/>
    </row>
    <row r="402" spans="1:31" x14ac:dyDescent="0.25">
      <c r="A402" t="s">
        <v>3809</v>
      </c>
      <c r="B402" s="116" t="s">
        <v>3810</v>
      </c>
      <c r="C402" s="116" t="s">
        <v>154</v>
      </c>
      <c r="D402" s="116" t="s">
        <v>160</v>
      </c>
      <c r="G402" s="116" t="s">
        <v>104</v>
      </c>
      <c r="H402" s="116" t="s">
        <v>3373</v>
      </c>
      <c r="I402" s="116" t="s">
        <v>134</v>
      </c>
      <c r="J402" s="116" t="s">
        <v>4483</v>
      </c>
      <c r="K402" s="116" t="s">
        <v>149</v>
      </c>
      <c r="L402" s="116" t="s">
        <v>155</v>
      </c>
      <c r="M402" s="116"/>
      <c r="N402" s="116"/>
      <c r="O402" s="116"/>
      <c r="P402" s="116"/>
      <c r="Q402" s="116"/>
      <c r="R402" s="116"/>
      <c r="S402" s="116"/>
      <c r="T402" s="116"/>
      <c r="U402" s="116"/>
      <c r="V402" s="116"/>
      <c r="W402" s="116"/>
      <c r="X402" s="116"/>
      <c r="Y402" s="116"/>
      <c r="Z402" s="116"/>
      <c r="AA402" s="116"/>
      <c r="AB402" s="116"/>
      <c r="AC402" s="116"/>
      <c r="AD402" s="116"/>
      <c r="AE402" s="116"/>
    </row>
    <row r="403" spans="1:31" x14ac:dyDescent="0.25">
      <c r="A403" t="s">
        <v>3811</v>
      </c>
      <c r="B403" s="116" t="s">
        <v>3810</v>
      </c>
      <c r="C403" s="116" t="s">
        <v>154</v>
      </c>
      <c r="D403" s="116" t="s">
        <v>160</v>
      </c>
      <c r="G403" s="116" t="s">
        <v>104</v>
      </c>
      <c r="H403" s="116" t="s">
        <v>3384</v>
      </c>
      <c r="I403" s="116" t="s">
        <v>134</v>
      </c>
      <c r="J403" s="116" t="s">
        <v>4484</v>
      </c>
      <c r="K403" s="116" t="s">
        <v>149</v>
      </c>
      <c r="L403" s="116" t="s">
        <v>155</v>
      </c>
      <c r="M403" s="116"/>
      <c r="N403" s="116"/>
      <c r="O403" s="116"/>
      <c r="P403" s="116"/>
      <c r="Q403" s="116"/>
      <c r="R403" s="116"/>
      <c r="S403" s="116"/>
      <c r="T403" s="116"/>
      <c r="U403" s="116"/>
      <c r="V403" s="116"/>
      <c r="W403" s="116"/>
      <c r="X403" s="116"/>
      <c r="Y403" s="116"/>
      <c r="Z403" s="116"/>
      <c r="AA403" s="116"/>
      <c r="AB403" s="116"/>
      <c r="AC403" s="116"/>
      <c r="AD403" s="116"/>
      <c r="AE403" s="116"/>
    </row>
    <row r="404" spans="1:31" x14ac:dyDescent="0.25">
      <c r="A404" t="s">
        <v>3812</v>
      </c>
      <c r="B404" s="116" t="s">
        <v>3810</v>
      </c>
      <c r="C404" s="116" t="s">
        <v>154</v>
      </c>
      <c r="D404" s="116" t="s">
        <v>160</v>
      </c>
      <c r="G404" s="116" t="s">
        <v>104</v>
      </c>
      <c r="H404" s="116" t="s">
        <v>137</v>
      </c>
      <c r="I404" s="116" t="s">
        <v>134</v>
      </c>
      <c r="J404" s="116" t="s">
        <v>138</v>
      </c>
      <c r="K404" s="116" t="s">
        <v>139</v>
      </c>
      <c r="L404" s="116" t="s">
        <v>153</v>
      </c>
      <c r="M404" s="116"/>
      <c r="N404" s="116"/>
      <c r="O404" s="116"/>
      <c r="P404" s="116"/>
      <c r="Q404" s="116"/>
      <c r="R404" s="116"/>
      <c r="S404" s="116"/>
      <c r="T404" s="116"/>
      <c r="U404" s="116"/>
      <c r="V404" s="116"/>
      <c r="W404" s="116"/>
      <c r="X404" s="116"/>
      <c r="Y404" s="116"/>
      <c r="Z404" s="116"/>
      <c r="AA404" s="116"/>
      <c r="AB404" s="116"/>
      <c r="AC404" s="116"/>
      <c r="AD404" s="116"/>
      <c r="AE404" s="116"/>
    </row>
    <row r="405" spans="1:31" x14ac:dyDescent="0.25">
      <c r="A405" t="s">
        <v>3813</v>
      </c>
      <c r="B405" s="116" t="s">
        <v>220</v>
      </c>
      <c r="C405" s="116" t="s">
        <v>154</v>
      </c>
      <c r="D405" s="116" t="s">
        <v>2677</v>
      </c>
      <c r="G405" s="116" t="s">
        <v>104</v>
      </c>
      <c r="H405" s="116" t="s">
        <v>3373</v>
      </c>
      <c r="I405" s="116" t="s">
        <v>134</v>
      </c>
      <c r="J405" s="116" t="s">
        <v>4483</v>
      </c>
      <c r="K405" s="116" t="s">
        <v>149</v>
      </c>
      <c r="L405" s="116" t="s">
        <v>155</v>
      </c>
      <c r="M405" s="116"/>
      <c r="N405" s="116"/>
      <c r="O405" s="116"/>
      <c r="P405" s="116"/>
      <c r="Q405" s="116"/>
      <c r="R405" s="116"/>
      <c r="S405" s="116"/>
      <c r="T405" s="116"/>
      <c r="U405" s="116"/>
      <c r="V405" s="116"/>
      <c r="W405" s="116"/>
      <c r="X405" s="116"/>
      <c r="Y405" s="116"/>
      <c r="Z405" s="116"/>
      <c r="AA405" s="116"/>
      <c r="AB405" s="116"/>
      <c r="AC405" s="116"/>
      <c r="AD405" s="116"/>
      <c r="AE405" s="116"/>
    </row>
    <row r="406" spans="1:31" x14ac:dyDescent="0.25">
      <c r="A406" t="s">
        <v>3814</v>
      </c>
      <c r="B406" s="116" t="s">
        <v>220</v>
      </c>
      <c r="C406" s="116" t="s">
        <v>154</v>
      </c>
      <c r="D406" s="116" t="s">
        <v>2677</v>
      </c>
      <c r="G406" s="116" t="s">
        <v>104</v>
      </c>
      <c r="H406" s="116" t="s">
        <v>3384</v>
      </c>
      <c r="I406" s="116" t="s">
        <v>134</v>
      </c>
      <c r="J406" s="116" t="s">
        <v>4484</v>
      </c>
      <c r="K406" s="116" t="s">
        <v>149</v>
      </c>
      <c r="L406" s="116" t="s">
        <v>155</v>
      </c>
      <c r="M406" s="116"/>
      <c r="N406" s="116"/>
      <c r="O406" s="116"/>
      <c r="P406" s="116"/>
      <c r="Q406" s="116"/>
      <c r="R406" s="116"/>
      <c r="S406" s="116"/>
      <c r="T406" s="116"/>
      <c r="U406" s="116"/>
      <c r="V406" s="116"/>
      <c r="W406" s="116"/>
      <c r="X406" s="116"/>
      <c r="Y406" s="116"/>
      <c r="Z406" s="116"/>
      <c r="AA406" s="116"/>
      <c r="AB406" s="116"/>
      <c r="AC406" s="116"/>
      <c r="AD406" s="116"/>
      <c r="AE406" s="116"/>
    </row>
    <row r="407" spans="1:31" x14ac:dyDescent="0.25">
      <c r="A407" t="s">
        <v>4610</v>
      </c>
      <c r="B407" s="116" t="s">
        <v>220</v>
      </c>
      <c r="C407" s="116" t="s">
        <v>154</v>
      </c>
      <c r="D407" s="116" t="s">
        <v>2677</v>
      </c>
      <c r="G407" s="116" t="s">
        <v>104</v>
      </c>
      <c r="H407" s="116" t="s">
        <v>3369</v>
      </c>
      <c r="I407" s="116" t="s">
        <v>134</v>
      </c>
      <c r="J407" s="116" t="s">
        <v>4452</v>
      </c>
      <c r="K407" s="116" t="s">
        <v>3126</v>
      </c>
      <c r="L407" s="116" t="s">
        <v>155</v>
      </c>
      <c r="M407" s="116"/>
      <c r="N407" s="116"/>
      <c r="O407" s="116"/>
      <c r="P407" s="116"/>
      <c r="Q407" s="116"/>
      <c r="R407" s="116"/>
      <c r="S407" s="116"/>
      <c r="T407" s="116"/>
      <c r="U407" s="116"/>
      <c r="V407" s="116"/>
      <c r="W407" s="116"/>
      <c r="X407" s="116"/>
      <c r="Y407" s="116"/>
      <c r="Z407" s="116"/>
      <c r="AA407" s="116"/>
      <c r="AB407" s="116"/>
      <c r="AC407" s="116"/>
      <c r="AD407" s="116"/>
      <c r="AE407" s="116"/>
    </row>
    <row r="408" spans="1:31" x14ac:dyDescent="0.25">
      <c r="A408" t="s">
        <v>3815</v>
      </c>
      <c r="B408" s="116" t="s">
        <v>220</v>
      </c>
      <c r="C408" s="116" t="s">
        <v>154</v>
      </c>
      <c r="D408" s="116" t="s">
        <v>2677</v>
      </c>
      <c r="G408" s="116" t="s">
        <v>104</v>
      </c>
      <c r="H408" s="116" t="s">
        <v>3366</v>
      </c>
      <c r="I408" s="116" t="s">
        <v>134</v>
      </c>
      <c r="J408" s="116" t="s">
        <v>2678</v>
      </c>
      <c r="K408" s="116" t="s">
        <v>3126</v>
      </c>
      <c r="L408" s="116" t="s">
        <v>155</v>
      </c>
      <c r="M408" s="116"/>
      <c r="N408" s="116"/>
      <c r="O408" s="116"/>
      <c r="P408" s="116"/>
      <c r="Q408" s="116"/>
      <c r="R408" s="116"/>
      <c r="S408" s="116"/>
      <c r="T408" s="116"/>
      <c r="U408" s="116"/>
      <c r="V408" s="116"/>
      <c r="W408" s="116"/>
      <c r="X408" s="116"/>
      <c r="Y408" s="116"/>
      <c r="Z408" s="116"/>
      <c r="AA408" s="116"/>
      <c r="AB408" s="116"/>
      <c r="AC408" s="116"/>
      <c r="AD408" s="116"/>
      <c r="AE408" s="116"/>
    </row>
    <row r="409" spans="1:31" x14ac:dyDescent="0.25">
      <c r="A409" t="s">
        <v>4611</v>
      </c>
      <c r="B409" s="116" t="s">
        <v>3817</v>
      </c>
      <c r="C409" s="116" t="s">
        <v>154</v>
      </c>
      <c r="D409" s="116" t="s">
        <v>2677</v>
      </c>
      <c r="G409" s="116" t="s">
        <v>104</v>
      </c>
      <c r="H409" s="116" t="s">
        <v>3369</v>
      </c>
      <c r="I409" s="116" t="s">
        <v>134</v>
      </c>
      <c r="J409" s="116" t="s">
        <v>4452</v>
      </c>
      <c r="K409" s="116" t="s">
        <v>3204</v>
      </c>
      <c r="L409" s="116" t="s">
        <v>155</v>
      </c>
      <c r="M409" s="116"/>
      <c r="N409" s="116"/>
      <c r="O409" s="116"/>
      <c r="P409" s="116"/>
      <c r="Q409" s="116"/>
      <c r="R409" s="116"/>
      <c r="S409" s="116"/>
      <c r="T409" s="116"/>
      <c r="U409" s="116"/>
      <c r="V409" s="116"/>
      <c r="W409" s="116"/>
      <c r="X409" s="116"/>
      <c r="Y409" s="116"/>
      <c r="Z409" s="116"/>
      <c r="AA409" s="116"/>
      <c r="AB409" s="116"/>
      <c r="AC409" s="116"/>
      <c r="AD409" s="116"/>
      <c r="AE409" s="116"/>
    </row>
    <row r="410" spans="1:31" x14ac:dyDescent="0.25">
      <c r="A410" t="s">
        <v>3816</v>
      </c>
      <c r="B410" s="116" t="s">
        <v>3817</v>
      </c>
      <c r="C410" s="116" t="s">
        <v>154</v>
      </c>
      <c r="D410" s="116" t="s">
        <v>2677</v>
      </c>
      <c r="G410" s="116" t="s">
        <v>104</v>
      </c>
      <c r="H410" s="116" t="s">
        <v>3366</v>
      </c>
      <c r="I410" s="116" t="s">
        <v>134</v>
      </c>
      <c r="J410" s="116" t="s">
        <v>2678</v>
      </c>
      <c r="K410" s="116" t="s">
        <v>3204</v>
      </c>
      <c r="L410" s="116" t="s">
        <v>155</v>
      </c>
      <c r="M410" s="116"/>
      <c r="N410" s="116"/>
      <c r="O410" s="116"/>
      <c r="P410" s="116"/>
      <c r="Q410" s="116"/>
      <c r="R410" s="116"/>
      <c r="S410" s="116"/>
      <c r="T410" s="116"/>
      <c r="U410" s="116"/>
      <c r="V410" s="116"/>
      <c r="W410" s="116"/>
      <c r="X410" s="116"/>
      <c r="Y410" s="116"/>
      <c r="Z410" s="116"/>
      <c r="AA410" s="116"/>
      <c r="AB410" s="116"/>
      <c r="AC410" s="116"/>
      <c r="AD410" s="116"/>
      <c r="AE410" s="116"/>
    </row>
    <row r="411" spans="1:31" x14ac:dyDescent="0.25">
      <c r="A411" t="s">
        <v>4612</v>
      </c>
      <c r="B411" s="116" t="s">
        <v>3819</v>
      </c>
      <c r="C411" s="116" t="s">
        <v>154</v>
      </c>
      <c r="D411" s="116" t="s">
        <v>2677</v>
      </c>
      <c r="G411" s="116" t="s">
        <v>104</v>
      </c>
      <c r="H411" s="116" t="s">
        <v>3369</v>
      </c>
      <c r="I411" s="116" t="s">
        <v>134</v>
      </c>
      <c r="J411" s="116" t="s">
        <v>4452</v>
      </c>
      <c r="K411" s="116" t="s">
        <v>3204</v>
      </c>
      <c r="L411" s="116" t="s">
        <v>155</v>
      </c>
      <c r="M411" s="116"/>
      <c r="N411" s="116"/>
      <c r="O411" s="116"/>
      <c r="P411" s="116"/>
      <c r="Q411" s="116"/>
      <c r="R411" s="116"/>
      <c r="S411" s="116"/>
      <c r="T411" s="116"/>
      <c r="U411" s="116"/>
      <c r="V411" s="116"/>
      <c r="W411" s="116"/>
      <c r="X411" s="116"/>
      <c r="Y411" s="116"/>
      <c r="Z411" s="116"/>
      <c r="AA411" s="116"/>
      <c r="AB411" s="116"/>
      <c r="AC411" s="116"/>
      <c r="AD411" s="116"/>
      <c r="AE411" s="116"/>
    </row>
    <row r="412" spans="1:31" x14ac:dyDescent="0.25">
      <c r="A412" t="s">
        <v>3818</v>
      </c>
      <c r="B412" s="116" t="s">
        <v>3819</v>
      </c>
      <c r="C412" s="116" t="s">
        <v>154</v>
      </c>
      <c r="D412" s="116" t="s">
        <v>2677</v>
      </c>
      <c r="G412" s="116" t="s">
        <v>104</v>
      </c>
      <c r="H412" s="116" t="s">
        <v>3366</v>
      </c>
      <c r="I412" s="116" t="s">
        <v>134</v>
      </c>
      <c r="J412" s="116" t="s">
        <v>2678</v>
      </c>
      <c r="K412" s="116" t="s">
        <v>3204</v>
      </c>
      <c r="L412" s="116" t="s">
        <v>155</v>
      </c>
      <c r="M412" s="116"/>
      <c r="N412" s="116"/>
      <c r="O412" s="116"/>
      <c r="P412" s="116"/>
      <c r="Q412" s="116"/>
      <c r="R412" s="116"/>
      <c r="S412" s="116"/>
      <c r="T412" s="116"/>
      <c r="U412" s="116"/>
      <c r="V412" s="116"/>
      <c r="W412" s="116"/>
      <c r="X412" s="116"/>
      <c r="Y412" s="116"/>
      <c r="Z412" s="116"/>
      <c r="AA412" s="116"/>
      <c r="AB412" s="116"/>
      <c r="AC412" s="116"/>
      <c r="AD412" s="116"/>
      <c r="AE412" s="116"/>
    </row>
    <row r="413" spans="1:31" x14ac:dyDescent="0.25">
      <c r="A413" t="s">
        <v>4613</v>
      </c>
      <c r="B413" s="116" t="s">
        <v>221</v>
      </c>
      <c r="C413" s="116" t="s">
        <v>154</v>
      </c>
      <c r="D413" s="116" t="s">
        <v>2677</v>
      </c>
      <c r="G413" s="116" t="s">
        <v>104</v>
      </c>
      <c r="H413" s="116" t="s">
        <v>3369</v>
      </c>
      <c r="I413" s="116" t="s">
        <v>134</v>
      </c>
      <c r="J413" s="116" t="s">
        <v>4452</v>
      </c>
      <c r="K413" s="116" t="s">
        <v>3201</v>
      </c>
      <c r="L413" s="116" t="s">
        <v>155</v>
      </c>
      <c r="M413" s="116"/>
      <c r="N413" s="116"/>
      <c r="O413" s="116"/>
      <c r="P413" s="116"/>
      <c r="Q413" s="116"/>
      <c r="R413" s="116"/>
      <c r="S413" s="116"/>
      <c r="T413" s="116"/>
      <c r="U413" s="116"/>
      <c r="V413" s="116"/>
      <c r="W413" s="116"/>
      <c r="X413" s="116"/>
      <c r="Y413" s="116"/>
      <c r="Z413" s="116"/>
      <c r="AA413" s="116"/>
      <c r="AB413" s="116"/>
      <c r="AC413" s="116"/>
      <c r="AD413" s="116"/>
      <c r="AE413" s="116"/>
    </row>
    <row r="414" spans="1:31" x14ac:dyDescent="0.25">
      <c r="A414" t="s">
        <v>3820</v>
      </c>
      <c r="B414" s="116" t="s">
        <v>221</v>
      </c>
      <c r="C414" s="116" t="s">
        <v>154</v>
      </c>
      <c r="D414" s="116" t="s">
        <v>2677</v>
      </c>
      <c r="G414" s="116" t="s">
        <v>104</v>
      </c>
      <c r="H414" s="116" t="s">
        <v>3366</v>
      </c>
      <c r="I414" s="116" t="s">
        <v>134</v>
      </c>
      <c r="J414" s="116" t="s">
        <v>2678</v>
      </c>
      <c r="K414" s="116" t="s">
        <v>3201</v>
      </c>
      <c r="L414" s="116" t="s">
        <v>155</v>
      </c>
      <c r="M414" s="116"/>
      <c r="N414" s="116"/>
      <c r="O414" s="116"/>
      <c r="P414" s="116"/>
      <c r="Q414" s="116"/>
      <c r="R414" s="116"/>
      <c r="S414" s="116"/>
      <c r="T414" s="116"/>
      <c r="U414" s="116"/>
      <c r="V414" s="116"/>
      <c r="W414" s="116"/>
      <c r="X414" s="116"/>
      <c r="Y414" s="116"/>
      <c r="Z414" s="116"/>
      <c r="AA414" s="116"/>
      <c r="AB414" s="116"/>
      <c r="AC414" s="116"/>
      <c r="AD414" s="116"/>
      <c r="AE414" s="116"/>
    </row>
    <row r="415" spans="1:31" x14ac:dyDescent="0.25">
      <c r="A415" t="s">
        <v>3821</v>
      </c>
      <c r="B415" s="116" t="s">
        <v>221</v>
      </c>
      <c r="C415" s="116" t="s">
        <v>154</v>
      </c>
      <c r="D415" s="116" t="s">
        <v>2677</v>
      </c>
      <c r="G415" s="116" t="s">
        <v>104</v>
      </c>
      <c r="H415" s="116" t="s">
        <v>3373</v>
      </c>
      <c r="I415" s="116" t="s">
        <v>134</v>
      </c>
      <c r="J415" s="116" t="s">
        <v>4483</v>
      </c>
      <c r="K415" s="116" t="s">
        <v>149</v>
      </c>
      <c r="L415" s="116" t="s">
        <v>155</v>
      </c>
      <c r="M415" s="116"/>
      <c r="N415" s="116"/>
      <c r="O415" s="116"/>
      <c r="P415" s="116"/>
      <c r="Q415" s="116"/>
      <c r="R415" s="116"/>
      <c r="S415" s="116"/>
      <c r="T415" s="116"/>
      <c r="U415" s="116"/>
      <c r="V415" s="116"/>
      <c r="W415" s="116"/>
      <c r="X415" s="116"/>
      <c r="Y415" s="116"/>
      <c r="Z415" s="116"/>
      <c r="AA415" s="116"/>
      <c r="AB415" s="116"/>
      <c r="AC415" s="116"/>
      <c r="AD415" s="116"/>
      <c r="AE415" s="116"/>
    </row>
    <row r="416" spans="1:31" x14ac:dyDescent="0.25">
      <c r="A416" t="s">
        <v>3822</v>
      </c>
      <c r="B416" s="116" t="s">
        <v>221</v>
      </c>
      <c r="C416" s="116" t="s">
        <v>154</v>
      </c>
      <c r="D416" s="116" t="s">
        <v>2677</v>
      </c>
      <c r="G416" s="116" t="s">
        <v>104</v>
      </c>
      <c r="H416" s="116" t="s">
        <v>3384</v>
      </c>
      <c r="I416" s="116" t="s">
        <v>134</v>
      </c>
      <c r="J416" s="116" t="s">
        <v>4484</v>
      </c>
      <c r="K416" s="116" t="s">
        <v>149</v>
      </c>
      <c r="L416" s="116" t="s">
        <v>155</v>
      </c>
      <c r="M416" s="116"/>
      <c r="N416" s="116"/>
      <c r="O416" s="116"/>
      <c r="P416" s="116"/>
      <c r="Q416" s="116"/>
      <c r="R416" s="116"/>
      <c r="S416" s="116"/>
      <c r="T416" s="116"/>
      <c r="U416" s="116"/>
      <c r="V416" s="116"/>
      <c r="W416" s="116"/>
      <c r="X416" s="116"/>
      <c r="Y416" s="116"/>
      <c r="Z416" s="116"/>
      <c r="AA416" s="116"/>
      <c r="AB416" s="116"/>
      <c r="AC416" s="116"/>
      <c r="AD416" s="116"/>
      <c r="AE416" s="116"/>
    </row>
    <row r="417" spans="1:31" x14ac:dyDescent="0.25">
      <c r="A417" t="s">
        <v>2719</v>
      </c>
      <c r="B417" s="116" t="s">
        <v>221</v>
      </c>
      <c r="C417" s="116" t="s">
        <v>154</v>
      </c>
      <c r="D417" s="116" t="s">
        <v>2677</v>
      </c>
      <c r="G417" s="116" t="s">
        <v>104</v>
      </c>
      <c r="H417" s="116" t="s">
        <v>137</v>
      </c>
      <c r="I417" s="116" t="s">
        <v>134</v>
      </c>
      <c r="J417" s="116" t="s">
        <v>138</v>
      </c>
      <c r="K417" s="116" t="s">
        <v>139</v>
      </c>
      <c r="L417" s="116" t="s">
        <v>153</v>
      </c>
      <c r="M417" s="116"/>
      <c r="N417" s="116"/>
      <c r="O417" s="116"/>
      <c r="P417" s="116"/>
      <c r="Q417" s="116"/>
      <c r="R417" s="116"/>
      <c r="S417" s="116"/>
      <c r="T417" s="116"/>
      <c r="U417" s="116"/>
      <c r="V417" s="116"/>
      <c r="W417" s="116"/>
      <c r="X417" s="116"/>
      <c r="Y417" s="116"/>
      <c r="Z417" s="116"/>
      <c r="AA417" s="116"/>
      <c r="AB417" s="116"/>
      <c r="AC417" s="116"/>
      <c r="AD417" s="116"/>
      <c r="AE417" s="116"/>
    </row>
    <row r="418" spans="1:31" x14ac:dyDescent="0.25">
      <c r="A418" t="s">
        <v>4614</v>
      </c>
      <c r="B418" s="116" t="s">
        <v>222</v>
      </c>
      <c r="C418" s="116" t="s">
        <v>3500</v>
      </c>
      <c r="D418" s="116" t="s">
        <v>2677</v>
      </c>
      <c r="G418" s="116" t="s">
        <v>104</v>
      </c>
      <c r="H418" s="116" t="s">
        <v>3369</v>
      </c>
      <c r="I418" s="116" t="s">
        <v>134</v>
      </c>
      <c r="J418" s="116" t="s">
        <v>4452</v>
      </c>
      <c r="K418" s="116" t="s">
        <v>3126</v>
      </c>
      <c r="L418" s="116" t="s">
        <v>153</v>
      </c>
      <c r="M418" s="116"/>
      <c r="N418" s="116"/>
      <c r="O418" s="116"/>
      <c r="P418" s="116"/>
      <c r="Q418" s="116"/>
      <c r="R418" s="116"/>
      <c r="S418" s="116"/>
      <c r="T418" s="116"/>
      <c r="U418" s="116"/>
      <c r="V418" s="116"/>
      <c r="W418" s="116"/>
      <c r="X418" s="116"/>
      <c r="Y418" s="116"/>
      <c r="Z418" s="116"/>
      <c r="AA418" s="116"/>
      <c r="AB418" s="116"/>
      <c r="AC418" s="116"/>
      <c r="AD418" s="116"/>
      <c r="AE418" s="116"/>
    </row>
    <row r="419" spans="1:31" x14ac:dyDescent="0.25">
      <c r="A419" t="s">
        <v>3823</v>
      </c>
      <c r="B419" s="116" t="s">
        <v>222</v>
      </c>
      <c r="C419" s="116" t="s">
        <v>3500</v>
      </c>
      <c r="D419" s="116" t="s">
        <v>2677</v>
      </c>
      <c r="G419" s="116" t="s">
        <v>104</v>
      </c>
      <c r="H419" s="116" t="s">
        <v>3366</v>
      </c>
      <c r="I419" s="116" t="s">
        <v>134</v>
      </c>
      <c r="J419" s="116" t="s">
        <v>2678</v>
      </c>
      <c r="K419" s="116" t="s">
        <v>3126</v>
      </c>
      <c r="L419" s="116" t="s">
        <v>153</v>
      </c>
      <c r="M419" s="116"/>
      <c r="N419" s="116"/>
      <c r="O419" s="116"/>
      <c r="P419" s="116"/>
      <c r="Q419" s="116"/>
      <c r="R419" s="116"/>
      <c r="S419" s="116"/>
      <c r="T419" s="116"/>
      <c r="U419" s="116"/>
      <c r="V419" s="116"/>
      <c r="W419" s="116"/>
      <c r="X419" s="116"/>
      <c r="Y419" s="116"/>
      <c r="Z419" s="116"/>
      <c r="AA419" s="116"/>
      <c r="AB419" s="116"/>
      <c r="AC419" s="116"/>
      <c r="AD419" s="116"/>
      <c r="AE419" s="116"/>
    </row>
    <row r="420" spans="1:31" x14ac:dyDescent="0.25">
      <c r="A420" t="s">
        <v>3824</v>
      </c>
      <c r="B420" s="116" t="s">
        <v>222</v>
      </c>
      <c r="C420" s="116" t="s">
        <v>3500</v>
      </c>
      <c r="D420" s="116" t="s">
        <v>2677</v>
      </c>
      <c r="G420" s="116" t="s">
        <v>104</v>
      </c>
      <c r="H420" s="116" t="s">
        <v>3373</v>
      </c>
      <c r="I420" s="116" t="s">
        <v>134</v>
      </c>
      <c r="J420" s="116" t="s">
        <v>4483</v>
      </c>
      <c r="K420" s="116" t="s">
        <v>149</v>
      </c>
      <c r="L420" s="116" t="s">
        <v>153</v>
      </c>
      <c r="M420" s="116"/>
      <c r="N420" s="116"/>
      <c r="O420" s="116"/>
      <c r="P420" s="116"/>
      <c r="Q420" s="116"/>
      <c r="R420" s="116"/>
      <c r="S420" s="116"/>
      <c r="T420" s="116"/>
      <c r="U420" s="116"/>
      <c r="V420" s="116"/>
      <c r="W420" s="116"/>
      <c r="X420" s="116"/>
      <c r="Y420" s="116"/>
      <c r="Z420" s="116"/>
      <c r="AA420" s="116"/>
      <c r="AB420" s="116"/>
      <c r="AC420" s="116"/>
      <c r="AD420" s="116"/>
      <c r="AE420" s="116"/>
    </row>
    <row r="421" spans="1:31" x14ac:dyDescent="0.25">
      <c r="A421" t="s">
        <v>3825</v>
      </c>
      <c r="B421" s="116" t="s">
        <v>222</v>
      </c>
      <c r="C421" s="116" t="s">
        <v>3500</v>
      </c>
      <c r="D421" s="116" t="s">
        <v>2677</v>
      </c>
      <c r="G421" s="116" t="s">
        <v>104</v>
      </c>
      <c r="H421" s="116" t="s">
        <v>3384</v>
      </c>
      <c r="I421" s="116" t="s">
        <v>134</v>
      </c>
      <c r="J421" s="116" t="s">
        <v>4484</v>
      </c>
      <c r="K421" s="116" t="s">
        <v>149</v>
      </c>
      <c r="L421" s="116" t="s">
        <v>153</v>
      </c>
      <c r="M421" s="116"/>
      <c r="N421" s="116"/>
      <c r="O421" s="116"/>
      <c r="P421" s="116"/>
      <c r="Q421" s="116"/>
      <c r="R421" s="116"/>
      <c r="S421" s="116"/>
      <c r="T421" s="116"/>
      <c r="U421" s="116"/>
      <c r="V421" s="116"/>
      <c r="W421" s="116"/>
      <c r="X421" s="116"/>
      <c r="Y421" s="116"/>
      <c r="Z421" s="116"/>
      <c r="AA421" s="116"/>
      <c r="AB421" s="116"/>
      <c r="AC421" s="116"/>
      <c r="AD421" s="116"/>
      <c r="AE421" s="116"/>
    </row>
    <row r="422" spans="1:31" x14ac:dyDescent="0.25">
      <c r="A422" t="s">
        <v>354</v>
      </c>
      <c r="B422" s="116" t="s">
        <v>222</v>
      </c>
      <c r="C422" s="116" t="s">
        <v>3500</v>
      </c>
      <c r="D422" s="116" t="s">
        <v>2677</v>
      </c>
      <c r="G422" s="116" t="s">
        <v>104</v>
      </c>
      <c r="H422" s="116" t="s">
        <v>137</v>
      </c>
      <c r="I422" s="116" t="s">
        <v>134</v>
      </c>
      <c r="J422" s="116" t="s">
        <v>138</v>
      </c>
      <c r="K422" s="116" t="s">
        <v>139</v>
      </c>
      <c r="L422" s="116" t="s">
        <v>153</v>
      </c>
      <c r="M422" s="116"/>
      <c r="N422" s="116"/>
      <c r="O422" s="116"/>
      <c r="P422" s="116"/>
      <c r="Q422" s="116"/>
      <c r="R422" s="116"/>
      <c r="S422" s="116"/>
      <c r="T422" s="116"/>
      <c r="U422" s="116"/>
      <c r="V422" s="116"/>
      <c r="W422" s="116"/>
      <c r="X422" s="116"/>
      <c r="Y422" s="116"/>
      <c r="Z422" s="116"/>
      <c r="AA422" s="116"/>
      <c r="AB422" s="116"/>
      <c r="AC422" s="116"/>
      <c r="AD422" s="116"/>
      <c r="AE422" s="116"/>
    </row>
    <row r="423" spans="1:31" x14ac:dyDescent="0.25">
      <c r="A423" t="s">
        <v>4615</v>
      </c>
      <c r="B423" s="116" t="s">
        <v>223</v>
      </c>
      <c r="C423" s="116" t="s">
        <v>3500</v>
      </c>
      <c r="D423" s="116" t="s">
        <v>2677</v>
      </c>
      <c r="G423" s="116" t="s">
        <v>104</v>
      </c>
      <c r="H423" s="116" t="s">
        <v>3369</v>
      </c>
      <c r="I423" s="116" t="s">
        <v>134</v>
      </c>
      <c r="J423" s="116" t="s">
        <v>4452</v>
      </c>
      <c r="K423" s="116" t="s">
        <v>3126</v>
      </c>
      <c r="L423" s="116" t="s">
        <v>153</v>
      </c>
      <c r="M423" s="116"/>
      <c r="N423" s="116"/>
      <c r="O423" s="116"/>
      <c r="P423" s="116"/>
      <c r="Q423" s="116"/>
      <c r="R423" s="116"/>
      <c r="S423" s="116"/>
      <c r="T423" s="116"/>
      <c r="U423" s="116"/>
      <c r="V423" s="116"/>
      <c r="W423" s="116"/>
      <c r="X423" s="116"/>
      <c r="Y423" s="116"/>
      <c r="Z423" s="116"/>
      <c r="AA423" s="116"/>
      <c r="AB423" s="116"/>
      <c r="AC423" s="116"/>
      <c r="AD423" s="116"/>
      <c r="AE423" s="116"/>
    </row>
    <row r="424" spans="1:31" x14ac:dyDescent="0.25">
      <c r="A424" t="s">
        <v>3826</v>
      </c>
      <c r="B424" s="116" t="s">
        <v>223</v>
      </c>
      <c r="C424" s="116" t="s">
        <v>3500</v>
      </c>
      <c r="D424" s="116" t="s">
        <v>2677</v>
      </c>
      <c r="G424" s="116" t="s">
        <v>104</v>
      </c>
      <c r="H424" s="116" t="s">
        <v>3366</v>
      </c>
      <c r="I424" s="116" t="s">
        <v>134</v>
      </c>
      <c r="J424" s="116" t="s">
        <v>2678</v>
      </c>
      <c r="K424" s="116" t="s">
        <v>3126</v>
      </c>
      <c r="L424" s="116" t="s">
        <v>153</v>
      </c>
      <c r="M424" s="116"/>
      <c r="N424" s="116"/>
      <c r="O424" s="116"/>
      <c r="P424" s="116"/>
      <c r="Q424" s="116"/>
      <c r="R424" s="116"/>
      <c r="S424" s="116"/>
      <c r="T424" s="116"/>
      <c r="U424" s="116"/>
      <c r="V424" s="116"/>
      <c r="W424" s="116"/>
      <c r="X424" s="116"/>
      <c r="Y424" s="116"/>
      <c r="Z424" s="116"/>
      <c r="AA424" s="116"/>
      <c r="AB424" s="116"/>
      <c r="AC424" s="116"/>
      <c r="AD424" s="116"/>
      <c r="AE424" s="116"/>
    </row>
    <row r="425" spans="1:31" x14ac:dyDescent="0.25">
      <c r="A425" t="s">
        <v>3827</v>
      </c>
      <c r="B425" s="116" t="s">
        <v>223</v>
      </c>
      <c r="C425" s="116" t="s">
        <v>3500</v>
      </c>
      <c r="D425" s="116" t="s">
        <v>2677</v>
      </c>
      <c r="G425" s="116" t="s">
        <v>104</v>
      </c>
      <c r="H425" s="116" t="s">
        <v>3373</v>
      </c>
      <c r="I425" s="116" t="s">
        <v>134</v>
      </c>
      <c r="J425" s="116" t="s">
        <v>4483</v>
      </c>
      <c r="K425" s="116" t="s">
        <v>149</v>
      </c>
      <c r="L425" s="116" t="s">
        <v>153</v>
      </c>
      <c r="M425" s="116"/>
      <c r="N425" s="116"/>
      <c r="O425" s="116"/>
      <c r="P425" s="116"/>
      <c r="Q425" s="116"/>
      <c r="R425" s="116"/>
      <c r="S425" s="116"/>
      <c r="T425" s="116"/>
      <c r="U425" s="116"/>
      <c r="V425" s="116"/>
      <c r="W425" s="116"/>
      <c r="X425" s="116"/>
      <c r="Y425" s="116"/>
      <c r="Z425" s="116"/>
      <c r="AA425" s="116"/>
      <c r="AB425" s="116"/>
      <c r="AC425" s="116"/>
      <c r="AD425" s="116"/>
      <c r="AE425" s="116"/>
    </row>
    <row r="426" spans="1:31" x14ac:dyDescent="0.25">
      <c r="A426" t="s">
        <v>3828</v>
      </c>
      <c r="B426" s="116" t="s">
        <v>223</v>
      </c>
      <c r="C426" s="116" t="s">
        <v>3500</v>
      </c>
      <c r="D426" s="116" t="s">
        <v>2677</v>
      </c>
      <c r="G426" s="116" t="s">
        <v>104</v>
      </c>
      <c r="H426" s="116" t="s">
        <v>3384</v>
      </c>
      <c r="I426" s="116" t="s">
        <v>134</v>
      </c>
      <c r="J426" s="116" t="s">
        <v>4484</v>
      </c>
      <c r="K426" s="116" t="s">
        <v>149</v>
      </c>
      <c r="L426" s="116" t="s">
        <v>153</v>
      </c>
      <c r="M426" s="116"/>
      <c r="N426" s="116"/>
      <c r="O426" s="116"/>
      <c r="P426" s="116"/>
      <c r="Q426" s="116"/>
      <c r="R426" s="116"/>
      <c r="S426" s="116"/>
      <c r="T426" s="116"/>
      <c r="U426" s="116"/>
      <c r="V426" s="116"/>
      <c r="W426" s="116"/>
      <c r="X426" s="116"/>
      <c r="Y426" s="116"/>
      <c r="Z426" s="116"/>
      <c r="AA426" s="116"/>
      <c r="AB426" s="116"/>
      <c r="AC426" s="116"/>
      <c r="AD426" s="116"/>
      <c r="AE426" s="116"/>
    </row>
    <row r="427" spans="1:31" x14ac:dyDescent="0.25">
      <c r="A427" t="s">
        <v>3829</v>
      </c>
      <c r="B427" s="116" t="s">
        <v>223</v>
      </c>
      <c r="C427" s="116" t="s">
        <v>3500</v>
      </c>
      <c r="D427" s="116" t="s">
        <v>2677</v>
      </c>
      <c r="G427" s="116" t="s">
        <v>104</v>
      </c>
      <c r="H427" s="116" t="s">
        <v>137</v>
      </c>
      <c r="I427" s="116" t="s">
        <v>134</v>
      </c>
      <c r="J427" s="116" t="s">
        <v>138</v>
      </c>
      <c r="K427" s="116" t="s">
        <v>139</v>
      </c>
      <c r="L427" s="116" t="s">
        <v>153</v>
      </c>
      <c r="M427" s="116"/>
      <c r="N427" s="116"/>
      <c r="O427" s="116"/>
      <c r="P427" s="116"/>
      <c r="Q427" s="116"/>
      <c r="R427" s="116"/>
      <c r="S427" s="116"/>
      <c r="T427" s="116"/>
      <c r="U427" s="116"/>
      <c r="V427" s="116"/>
      <c r="W427" s="116"/>
      <c r="X427" s="116"/>
      <c r="Y427" s="116"/>
      <c r="Z427" s="116"/>
      <c r="AA427" s="116"/>
      <c r="AB427" s="116"/>
      <c r="AC427" s="116"/>
      <c r="AD427" s="116"/>
      <c r="AE427" s="116"/>
    </row>
    <row r="428" spans="1:31" x14ac:dyDescent="0.25">
      <c r="A428" t="s">
        <v>4616</v>
      </c>
      <c r="B428" s="116" t="s">
        <v>224</v>
      </c>
      <c r="C428" s="116" t="s">
        <v>3500</v>
      </c>
      <c r="D428" s="116" t="s">
        <v>2677</v>
      </c>
      <c r="G428" s="116" t="s">
        <v>104</v>
      </c>
      <c r="H428" s="116" t="s">
        <v>3369</v>
      </c>
      <c r="I428" s="116" t="s">
        <v>134</v>
      </c>
      <c r="J428" s="116" t="s">
        <v>4452</v>
      </c>
      <c r="K428" s="116" t="s">
        <v>3126</v>
      </c>
      <c r="L428" s="116" t="s">
        <v>153</v>
      </c>
      <c r="M428" s="116"/>
      <c r="N428" s="116"/>
      <c r="O428" s="116"/>
      <c r="P428" s="116"/>
      <c r="Q428" s="116"/>
      <c r="R428" s="116"/>
      <c r="S428" s="116"/>
      <c r="T428" s="116"/>
      <c r="U428" s="116"/>
      <c r="V428" s="116"/>
      <c r="W428" s="116"/>
      <c r="X428" s="116"/>
      <c r="Y428" s="116"/>
      <c r="Z428" s="116"/>
      <c r="AA428" s="116"/>
      <c r="AB428" s="116"/>
      <c r="AC428" s="116"/>
      <c r="AD428" s="116"/>
      <c r="AE428" s="116"/>
    </row>
    <row r="429" spans="1:31" x14ac:dyDescent="0.25">
      <c r="A429" t="s">
        <v>3830</v>
      </c>
      <c r="B429" s="116" t="s">
        <v>224</v>
      </c>
      <c r="C429" s="116" t="s">
        <v>3500</v>
      </c>
      <c r="D429" s="116" t="s">
        <v>2677</v>
      </c>
      <c r="G429" s="116" t="s">
        <v>104</v>
      </c>
      <c r="H429" s="116" t="s">
        <v>3366</v>
      </c>
      <c r="I429" s="116" t="s">
        <v>134</v>
      </c>
      <c r="J429" s="116" t="s">
        <v>2678</v>
      </c>
      <c r="K429" s="116" t="s">
        <v>3126</v>
      </c>
      <c r="L429" s="116" t="s">
        <v>153</v>
      </c>
      <c r="M429" s="116"/>
      <c r="N429" s="116"/>
      <c r="O429" s="116"/>
      <c r="P429" s="116"/>
      <c r="Q429" s="116"/>
      <c r="R429" s="116"/>
      <c r="S429" s="116"/>
      <c r="T429" s="116"/>
      <c r="U429" s="116"/>
      <c r="V429" s="116"/>
      <c r="W429" s="116"/>
      <c r="X429" s="116"/>
      <c r="Y429" s="116"/>
      <c r="Z429" s="116"/>
      <c r="AA429" s="116"/>
      <c r="AB429" s="116"/>
      <c r="AC429" s="116"/>
      <c r="AD429" s="116"/>
      <c r="AE429" s="116"/>
    </row>
    <row r="430" spans="1:31" x14ac:dyDescent="0.25">
      <c r="A430" t="s">
        <v>3831</v>
      </c>
      <c r="B430" s="116" t="s">
        <v>224</v>
      </c>
      <c r="C430" s="116" t="s">
        <v>3500</v>
      </c>
      <c r="D430" s="116" t="s">
        <v>2677</v>
      </c>
      <c r="G430" s="116" t="s">
        <v>104</v>
      </c>
      <c r="H430" s="116" t="s">
        <v>3373</v>
      </c>
      <c r="I430" s="116" t="s">
        <v>134</v>
      </c>
      <c r="J430" s="116" t="s">
        <v>4483</v>
      </c>
      <c r="K430" s="116" t="s">
        <v>149</v>
      </c>
      <c r="L430" s="116" t="s">
        <v>153</v>
      </c>
      <c r="M430" s="116"/>
      <c r="N430" s="116"/>
      <c r="O430" s="116"/>
      <c r="P430" s="116"/>
      <c r="Q430" s="116"/>
      <c r="R430" s="116"/>
      <c r="S430" s="116"/>
      <c r="T430" s="116"/>
      <c r="U430" s="116"/>
      <c r="V430" s="116"/>
      <c r="W430" s="116"/>
      <c r="X430" s="116"/>
      <c r="Y430" s="116"/>
      <c r="Z430" s="116"/>
      <c r="AA430" s="116"/>
      <c r="AB430" s="116"/>
      <c r="AC430" s="116"/>
      <c r="AD430" s="116"/>
      <c r="AE430" s="116"/>
    </row>
    <row r="431" spans="1:31" x14ac:dyDescent="0.25">
      <c r="A431" t="s">
        <v>3832</v>
      </c>
      <c r="B431" s="116" t="s">
        <v>224</v>
      </c>
      <c r="C431" s="116" t="s">
        <v>3500</v>
      </c>
      <c r="D431" s="116" t="s">
        <v>2677</v>
      </c>
      <c r="G431" s="116" t="s">
        <v>104</v>
      </c>
      <c r="H431" s="116" t="s">
        <v>3384</v>
      </c>
      <c r="I431" s="116" t="s">
        <v>134</v>
      </c>
      <c r="J431" s="116" t="s">
        <v>4484</v>
      </c>
      <c r="K431" s="116" t="s">
        <v>149</v>
      </c>
      <c r="L431" s="116" t="s">
        <v>153</v>
      </c>
      <c r="M431" s="116"/>
      <c r="N431" s="116"/>
      <c r="O431" s="116"/>
      <c r="P431" s="116"/>
      <c r="Q431" s="116"/>
      <c r="R431" s="116"/>
      <c r="S431" s="116"/>
      <c r="T431" s="116"/>
      <c r="U431" s="116"/>
      <c r="V431" s="116"/>
      <c r="W431" s="116"/>
      <c r="X431" s="116"/>
      <c r="Y431" s="116"/>
      <c r="Z431" s="116"/>
      <c r="AA431" s="116"/>
      <c r="AB431" s="116"/>
      <c r="AC431" s="116"/>
      <c r="AD431" s="116"/>
      <c r="AE431" s="116"/>
    </row>
    <row r="432" spans="1:31" x14ac:dyDescent="0.25">
      <c r="A432" t="s">
        <v>3833</v>
      </c>
      <c r="B432" s="116" t="s">
        <v>224</v>
      </c>
      <c r="C432" s="116" t="s">
        <v>3500</v>
      </c>
      <c r="D432" s="116" t="s">
        <v>2677</v>
      </c>
      <c r="G432" s="116" t="s">
        <v>104</v>
      </c>
      <c r="H432" s="116" t="s">
        <v>137</v>
      </c>
      <c r="I432" s="116" t="s">
        <v>134</v>
      </c>
      <c r="J432" s="116" t="s">
        <v>138</v>
      </c>
      <c r="K432" s="116" t="s">
        <v>139</v>
      </c>
      <c r="L432" s="116" t="s">
        <v>153</v>
      </c>
      <c r="M432" s="116"/>
      <c r="N432" s="116"/>
      <c r="O432" s="116"/>
      <c r="P432" s="116"/>
      <c r="Q432" s="116"/>
      <c r="R432" s="116"/>
      <c r="S432" s="116"/>
      <c r="T432" s="116"/>
      <c r="U432" s="116"/>
      <c r="V432" s="116"/>
      <c r="W432" s="116"/>
      <c r="X432" s="116"/>
      <c r="Y432" s="116"/>
      <c r="Z432" s="116"/>
      <c r="AA432" s="116"/>
      <c r="AB432" s="116"/>
      <c r="AC432" s="116"/>
      <c r="AD432" s="116"/>
      <c r="AE432" s="116"/>
    </row>
    <row r="433" spans="1:31" x14ac:dyDescent="0.25">
      <c r="A433" t="s">
        <v>4617</v>
      </c>
      <c r="B433" s="116" t="s">
        <v>3835</v>
      </c>
      <c r="C433" s="116" t="s">
        <v>3500</v>
      </c>
      <c r="D433" s="116" t="s">
        <v>2677</v>
      </c>
      <c r="G433" s="116" t="s">
        <v>104</v>
      </c>
      <c r="H433" s="116" t="s">
        <v>3369</v>
      </c>
      <c r="I433" s="116" t="s">
        <v>134</v>
      </c>
      <c r="J433" s="116" t="s">
        <v>4452</v>
      </c>
      <c r="K433" s="116" t="s">
        <v>3126</v>
      </c>
      <c r="L433" s="116" t="s">
        <v>153</v>
      </c>
      <c r="M433" s="116"/>
      <c r="N433" s="116"/>
      <c r="O433" s="116"/>
      <c r="P433" s="116"/>
      <c r="Q433" s="116"/>
      <c r="R433" s="116"/>
      <c r="S433" s="116"/>
      <c r="T433" s="116"/>
      <c r="U433" s="116"/>
      <c r="V433" s="116"/>
      <c r="W433" s="116"/>
      <c r="X433" s="116"/>
      <c r="Y433" s="116"/>
      <c r="Z433" s="116"/>
      <c r="AA433" s="116"/>
      <c r="AB433" s="116"/>
      <c r="AC433" s="116"/>
      <c r="AD433" s="116"/>
      <c r="AE433" s="116"/>
    </row>
    <row r="434" spans="1:31" x14ac:dyDescent="0.25">
      <c r="A434" t="s">
        <v>3834</v>
      </c>
      <c r="B434" s="116" t="s">
        <v>3835</v>
      </c>
      <c r="C434" s="116" t="s">
        <v>3500</v>
      </c>
      <c r="D434" s="116" t="s">
        <v>2677</v>
      </c>
      <c r="G434" s="116" t="s">
        <v>104</v>
      </c>
      <c r="H434" s="116" t="s">
        <v>3366</v>
      </c>
      <c r="I434" s="116" t="s">
        <v>134</v>
      </c>
      <c r="J434" s="116" t="s">
        <v>2678</v>
      </c>
      <c r="K434" s="116" t="s">
        <v>3126</v>
      </c>
      <c r="L434" s="116" t="s">
        <v>153</v>
      </c>
      <c r="M434" s="116"/>
      <c r="N434" s="116"/>
      <c r="O434" s="116"/>
      <c r="P434" s="116"/>
      <c r="Q434" s="116"/>
      <c r="R434" s="116"/>
      <c r="S434" s="116"/>
      <c r="T434" s="116"/>
      <c r="U434" s="116"/>
      <c r="V434" s="116"/>
      <c r="W434" s="116"/>
      <c r="X434" s="116"/>
      <c r="Y434" s="116"/>
      <c r="Z434" s="116"/>
      <c r="AA434" s="116"/>
      <c r="AB434" s="116"/>
      <c r="AC434" s="116"/>
      <c r="AD434" s="116"/>
      <c r="AE434" s="116"/>
    </row>
    <row r="435" spans="1:31" x14ac:dyDescent="0.25">
      <c r="A435" t="s">
        <v>3836</v>
      </c>
      <c r="B435" s="116" t="s">
        <v>3835</v>
      </c>
      <c r="C435" s="116" t="s">
        <v>3500</v>
      </c>
      <c r="D435" s="116" t="s">
        <v>2677</v>
      </c>
      <c r="G435" s="116" t="s">
        <v>104</v>
      </c>
      <c r="H435" s="116" t="s">
        <v>3373</v>
      </c>
      <c r="I435" s="116" t="s">
        <v>134</v>
      </c>
      <c r="J435" s="116" t="s">
        <v>4483</v>
      </c>
      <c r="K435" s="116" t="s">
        <v>149</v>
      </c>
      <c r="L435" s="116" t="s">
        <v>153</v>
      </c>
      <c r="M435" s="116"/>
      <c r="N435" s="116"/>
      <c r="O435" s="116"/>
      <c r="P435" s="116"/>
      <c r="Q435" s="116"/>
      <c r="R435" s="116"/>
      <c r="S435" s="116"/>
      <c r="T435" s="116"/>
      <c r="U435" s="116"/>
      <c r="V435" s="116"/>
      <c r="W435" s="116"/>
      <c r="X435" s="116"/>
      <c r="Y435" s="116"/>
      <c r="Z435" s="116"/>
      <c r="AA435" s="116"/>
      <c r="AB435" s="116"/>
      <c r="AC435" s="116"/>
      <c r="AD435" s="116"/>
      <c r="AE435" s="116"/>
    </row>
    <row r="436" spans="1:31" x14ac:dyDescent="0.25">
      <c r="A436" t="s">
        <v>3837</v>
      </c>
      <c r="B436" s="116" t="s">
        <v>3835</v>
      </c>
      <c r="C436" s="116" t="s">
        <v>3500</v>
      </c>
      <c r="D436" s="116" t="s">
        <v>2677</v>
      </c>
      <c r="G436" s="116" t="s">
        <v>104</v>
      </c>
      <c r="H436" s="116" t="s">
        <v>3384</v>
      </c>
      <c r="I436" s="116" t="s">
        <v>134</v>
      </c>
      <c r="J436" s="116" t="s">
        <v>4484</v>
      </c>
      <c r="K436" s="116" t="s">
        <v>149</v>
      </c>
      <c r="L436" s="116" t="s">
        <v>153</v>
      </c>
      <c r="M436" s="116"/>
      <c r="N436" s="116"/>
      <c r="O436" s="116"/>
      <c r="P436" s="116"/>
      <c r="Q436" s="116"/>
      <c r="R436" s="116"/>
      <c r="S436" s="116"/>
      <c r="T436" s="116"/>
      <c r="U436" s="116"/>
      <c r="V436" s="116"/>
      <c r="W436" s="116"/>
      <c r="X436" s="116"/>
      <c r="Y436" s="116"/>
      <c r="Z436" s="116"/>
      <c r="AA436" s="116"/>
      <c r="AB436" s="116"/>
      <c r="AC436" s="116"/>
      <c r="AD436" s="116"/>
      <c r="AE436" s="116"/>
    </row>
    <row r="437" spans="1:31" x14ac:dyDescent="0.25">
      <c r="A437" t="s">
        <v>3838</v>
      </c>
      <c r="B437" s="116" t="s">
        <v>3835</v>
      </c>
      <c r="C437" s="116" t="s">
        <v>3500</v>
      </c>
      <c r="D437" s="116" t="s">
        <v>2677</v>
      </c>
      <c r="G437" s="116" t="s">
        <v>104</v>
      </c>
      <c r="H437" s="116" t="s">
        <v>137</v>
      </c>
      <c r="I437" s="116" t="s">
        <v>134</v>
      </c>
      <c r="J437" s="116" t="s">
        <v>138</v>
      </c>
      <c r="K437" s="116" t="s">
        <v>139</v>
      </c>
      <c r="L437" s="116" t="s">
        <v>153</v>
      </c>
      <c r="M437" s="116"/>
      <c r="N437" s="116"/>
      <c r="O437" s="116"/>
      <c r="P437" s="116"/>
      <c r="Q437" s="116"/>
      <c r="R437" s="116"/>
      <c r="S437" s="116"/>
      <c r="T437" s="116"/>
      <c r="U437" s="116"/>
      <c r="V437" s="116"/>
      <c r="W437" s="116"/>
      <c r="X437" s="116"/>
      <c r="Y437" s="116"/>
      <c r="Z437" s="116"/>
      <c r="AA437" s="116"/>
      <c r="AB437" s="116"/>
      <c r="AC437" s="116"/>
      <c r="AD437" s="116"/>
      <c r="AE437" s="116"/>
    </row>
    <row r="438" spans="1:31" x14ac:dyDescent="0.25">
      <c r="A438" t="s">
        <v>4618</v>
      </c>
      <c r="B438" s="116" t="s">
        <v>3840</v>
      </c>
      <c r="C438" s="116" t="s">
        <v>154</v>
      </c>
      <c r="D438" s="116" t="s">
        <v>2677</v>
      </c>
      <c r="G438" s="116" t="s">
        <v>104</v>
      </c>
      <c r="H438" s="116" t="s">
        <v>3369</v>
      </c>
      <c r="I438" s="116" t="s">
        <v>134</v>
      </c>
      <c r="J438" s="116" t="s">
        <v>4452</v>
      </c>
      <c r="K438" s="116" t="s">
        <v>3126</v>
      </c>
      <c r="L438" s="116" t="s">
        <v>155</v>
      </c>
      <c r="M438" s="116"/>
      <c r="N438" s="116"/>
      <c r="O438" s="116"/>
      <c r="P438" s="116"/>
      <c r="Q438" s="116"/>
      <c r="R438" s="116"/>
      <c r="S438" s="116"/>
      <c r="T438" s="116"/>
      <c r="U438" s="116"/>
      <c r="V438" s="116"/>
      <c r="W438" s="116"/>
      <c r="X438" s="116"/>
      <c r="Y438" s="116"/>
      <c r="Z438" s="116"/>
      <c r="AA438" s="116"/>
      <c r="AB438" s="116"/>
      <c r="AC438" s="116"/>
      <c r="AD438" s="116"/>
      <c r="AE438" s="116"/>
    </row>
    <row r="439" spans="1:31" x14ac:dyDescent="0.25">
      <c r="A439" t="s">
        <v>3839</v>
      </c>
      <c r="B439" s="116" t="s">
        <v>3840</v>
      </c>
      <c r="C439" s="116" t="s">
        <v>154</v>
      </c>
      <c r="D439" s="116" t="s">
        <v>2677</v>
      </c>
      <c r="G439" s="116" t="s">
        <v>104</v>
      </c>
      <c r="H439" s="116" t="s">
        <v>3366</v>
      </c>
      <c r="I439" s="116" t="s">
        <v>134</v>
      </c>
      <c r="J439" s="116" t="s">
        <v>2678</v>
      </c>
      <c r="K439" s="116" t="s">
        <v>3126</v>
      </c>
      <c r="L439" s="116" t="s">
        <v>155</v>
      </c>
      <c r="M439" s="116"/>
      <c r="N439" s="116"/>
      <c r="O439" s="116"/>
      <c r="P439" s="116"/>
      <c r="Q439" s="116"/>
      <c r="R439" s="116"/>
      <c r="S439" s="116"/>
      <c r="T439" s="116"/>
      <c r="U439" s="116"/>
      <c r="V439" s="116"/>
      <c r="W439" s="116"/>
      <c r="X439" s="116"/>
      <c r="Y439" s="116"/>
      <c r="Z439" s="116"/>
      <c r="AA439" s="116"/>
      <c r="AB439" s="116"/>
      <c r="AC439" s="116"/>
      <c r="AD439" s="116"/>
      <c r="AE439" s="116"/>
    </row>
    <row r="440" spans="1:31" x14ac:dyDescent="0.25">
      <c r="A440" t="s">
        <v>3841</v>
      </c>
      <c r="B440" s="116" t="s">
        <v>3840</v>
      </c>
      <c r="C440" s="116" t="s">
        <v>154</v>
      </c>
      <c r="D440" s="116" t="s">
        <v>2677</v>
      </c>
      <c r="G440" s="116" t="s">
        <v>104</v>
      </c>
      <c r="H440" s="116" t="s">
        <v>3373</v>
      </c>
      <c r="I440" s="116" t="s">
        <v>134</v>
      </c>
      <c r="J440" s="116" t="s">
        <v>4483</v>
      </c>
      <c r="K440" s="116" t="s">
        <v>149</v>
      </c>
      <c r="L440" s="116" t="s">
        <v>155</v>
      </c>
      <c r="M440" s="116"/>
      <c r="N440" s="116"/>
      <c r="O440" s="116"/>
      <c r="P440" s="116"/>
      <c r="Q440" s="116"/>
      <c r="R440" s="116"/>
      <c r="S440" s="116"/>
      <c r="T440" s="116"/>
      <c r="U440" s="116"/>
      <c r="V440" s="116"/>
      <c r="W440" s="116"/>
      <c r="X440" s="116"/>
      <c r="Y440" s="116"/>
      <c r="Z440" s="116"/>
      <c r="AA440" s="116"/>
      <c r="AB440" s="116"/>
      <c r="AC440" s="116"/>
      <c r="AD440" s="116"/>
      <c r="AE440" s="116"/>
    </row>
    <row r="441" spans="1:31" x14ac:dyDescent="0.25">
      <c r="A441" t="s">
        <v>3842</v>
      </c>
      <c r="B441" s="116" t="s">
        <v>3840</v>
      </c>
      <c r="C441" s="116" t="s">
        <v>154</v>
      </c>
      <c r="D441" s="116" t="s">
        <v>2677</v>
      </c>
      <c r="G441" s="116" t="s">
        <v>104</v>
      </c>
      <c r="H441" s="116" t="s">
        <v>3384</v>
      </c>
      <c r="I441" s="116" t="s">
        <v>134</v>
      </c>
      <c r="J441" s="116" t="s">
        <v>4484</v>
      </c>
      <c r="K441" s="116" t="s">
        <v>149</v>
      </c>
      <c r="L441" s="116" t="s">
        <v>155</v>
      </c>
      <c r="M441" s="116"/>
      <c r="N441" s="116"/>
      <c r="O441" s="116"/>
      <c r="P441" s="116"/>
      <c r="Q441" s="116"/>
      <c r="R441" s="116"/>
      <c r="S441" s="116"/>
      <c r="T441" s="116"/>
      <c r="U441" s="116"/>
      <c r="V441" s="116"/>
      <c r="W441" s="116"/>
      <c r="X441" s="116"/>
      <c r="Y441" s="116"/>
      <c r="Z441" s="116"/>
      <c r="AA441" s="116"/>
      <c r="AB441" s="116"/>
      <c r="AC441" s="116"/>
      <c r="AD441" s="116"/>
      <c r="AE441" s="116"/>
    </row>
    <row r="442" spans="1:31" x14ac:dyDescent="0.25">
      <c r="A442" t="s">
        <v>3843</v>
      </c>
      <c r="B442" s="116" t="s">
        <v>3840</v>
      </c>
      <c r="C442" s="116" t="s">
        <v>154</v>
      </c>
      <c r="D442" s="116" t="s">
        <v>2677</v>
      </c>
      <c r="G442" s="116" t="s">
        <v>104</v>
      </c>
      <c r="H442" s="116" t="s">
        <v>137</v>
      </c>
      <c r="I442" s="116" t="s">
        <v>134</v>
      </c>
      <c r="J442" s="116" t="s">
        <v>138</v>
      </c>
      <c r="K442" s="116" t="s">
        <v>139</v>
      </c>
      <c r="L442" s="116" t="s">
        <v>153</v>
      </c>
      <c r="M442" s="116"/>
      <c r="N442" s="116"/>
      <c r="O442" s="116"/>
      <c r="P442" s="116"/>
      <c r="Q442" s="116"/>
      <c r="R442" s="116"/>
      <c r="S442" s="116"/>
      <c r="T442" s="116"/>
      <c r="U442" s="116"/>
      <c r="V442" s="116"/>
      <c r="W442" s="116"/>
      <c r="X442" s="116"/>
      <c r="Y442" s="116"/>
      <c r="Z442" s="116"/>
      <c r="AA442" s="116"/>
      <c r="AB442" s="116"/>
      <c r="AC442" s="116"/>
      <c r="AD442" s="116"/>
      <c r="AE442" s="116"/>
    </row>
    <row r="443" spans="1:31" x14ac:dyDescent="0.25">
      <c r="A443" t="s">
        <v>4619</v>
      </c>
      <c r="B443" s="116" t="s">
        <v>3845</v>
      </c>
      <c r="C443" s="116" t="s">
        <v>154</v>
      </c>
      <c r="D443" s="116" t="s">
        <v>2677</v>
      </c>
      <c r="G443" s="116" t="s">
        <v>104</v>
      </c>
      <c r="H443" s="116" t="s">
        <v>3369</v>
      </c>
      <c r="I443" s="116" t="s">
        <v>134</v>
      </c>
      <c r="J443" s="116" t="s">
        <v>4452</v>
      </c>
      <c r="K443" s="116" t="s">
        <v>3201</v>
      </c>
      <c r="L443" s="116" t="s">
        <v>155</v>
      </c>
      <c r="M443" s="116"/>
      <c r="N443" s="116"/>
      <c r="O443" s="116"/>
      <c r="P443" s="116"/>
      <c r="Q443" s="116"/>
      <c r="R443" s="116"/>
      <c r="S443" s="116"/>
      <c r="T443" s="116"/>
      <c r="U443" s="116"/>
      <c r="V443" s="116"/>
      <c r="W443" s="116"/>
      <c r="X443" s="116"/>
      <c r="Y443" s="116"/>
      <c r="Z443" s="116"/>
      <c r="AA443" s="116"/>
      <c r="AB443" s="116"/>
      <c r="AC443" s="116"/>
      <c r="AD443" s="116"/>
      <c r="AE443" s="116"/>
    </row>
    <row r="444" spans="1:31" x14ac:dyDescent="0.25">
      <c r="A444" t="s">
        <v>3844</v>
      </c>
      <c r="B444" s="116" t="s">
        <v>3845</v>
      </c>
      <c r="C444" s="116" t="s">
        <v>154</v>
      </c>
      <c r="D444" s="116" t="s">
        <v>2677</v>
      </c>
      <c r="G444" s="116" t="s">
        <v>104</v>
      </c>
      <c r="H444" s="116" t="s">
        <v>3366</v>
      </c>
      <c r="I444" s="116" t="s">
        <v>134</v>
      </c>
      <c r="J444" s="116" t="s">
        <v>2678</v>
      </c>
      <c r="K444" s="116" t="s">
        <v>3201</v>
      </c>
      <c r="L444" s="116" t="s">
        <v>155</v>
      </c>
      <c r="M444" s="116"/>
      <c r="N444" s="116"/>
      <c r="O444" s="116"/>
      <c r="P444" s="116"/>
      <c r="Q444" s="116"/>
      <c r="R444" s="116"/>
      <c r="S444" s="116"/>
      <c r="T444" s="116"/>
      <c r="U444" s="116"/>
      <c r="V444" s="116"/>
      <c r="W444" s="116"/>
      <c r="X444" s="116"/>
      <c r="Y444" s="116"/>
      <c r="Z444" s="116"/>
      <c r="AA444" s="116"/>
      <c r="AB444" s="116"/>
      <c r="AC444" s="116"/>
      <c r="AD444" s="116"/>
      <c r="AE444" s="116"/>
    </row>
    <row r="445" spans="1:31" x14ac:dyDescent="0.25">
      <c r="A445" t="s">
        <v>3846</v>
      </c>
      <c r="B445" s="116" t="s">
        <v>3845</v>
      </c>
      <c r="C445" s="116" t="s">
        <v>154</v>
      </c>
      <c r="D445" s="116" t="s">
        <v>2677</v>
      </c>
      <c r="G445" s="116" t="s">
        <v>104</v>
      </c>
      <c r="H445" s="116" t="s">
        <v>3373</v>
      </c>
      <c r="I445" s="116" t="s">
        <v>134</v>
      </c>
      <c r="J445" s="116" t="s">
        <v>4483</v>
      </c>
      <c r="K445" s="116" t="s">
        <v>149</v>
      </c>
      <c r="L445" s="116" t="s">
        <v>155</v>
      </c>
      <c r="M445" s="116"/>
      <c r="N445" s="116"/>
      <c r="O445" s="116"/>
      <c r="P445" s="116"/>
      <c r="Q445" s="116"/>
      <c r="R445" s="116"/>
      <c r="S445" s="116"/>
      <c r="T445" s="116"/>
      <c r="U445" s="116"/>
      <c r="V445" s="116"/>
      <c r="W445" s="116"/>
      <c r="X445" s="116"/>
      <c r="Y445" s="116"/>
      <c r="Z445" s="116"/>
      <c r="AA445" s="116"/>
      <c r="AB445" s="116"/>
      <c r="AC445" s="116"/>
      <c r="AD445" s="116"/>
      <c r="AE445" s="116"/>
    </row>
    <row r="446" spans="1:31" x14ac:dyDescent="0.25">
      <c r="A446" t="s">
        <v>3847</v>
      </c>
      <c r="B446" s="116" t="s">
        <v>3845</v>
      </c>
      <c r="C446" s="116" t="s">
        <v>154</v>
      </c>
      <c r="D446" s="116" t="s">
        <v>2677</v>
      </c>
      <c r="G446" s="116" t="s">
        <v>104</v>
      </c>
      <c r="H446" s="116" t="s">
        <v>3384</v>
      </c>
      <c r="I446" s="116" t="s">
        <v>134</v>
      </c>
      <c r="J446" s="116" t="s">
        <v>4484</v>
      </c>
      <c r="K446" s="116" t="s">
        <v>149</v>
      </c>
      <c r="L446" s="116" t="s">
        <v>155</v>
      </c>
      <c r="M446" s="116"/>
      <c r="N446" s="116"/>
      <c r="O446" s="116"/>
      <c r="P446" s="116"/>
      <c r="Q446" s="116"/>
      <c r="R446" s="116"/>
      <c r="S446" s="116"/>
      <c r="T446" s="116"/>
      <c r="U446" s="116"/>
      <c r="V446" s="116"/>
      <c r="W446" s="116"/>
      <c r="X446" s="116"/>
      <c r="Y446" s="116"/>
      <c r="Z446" s="116"/>
      <c r="AA446" s="116"/>
      <c r="AB446" s="116"/>
      <c r="AC446" s="116"/>
      <c r="AD446" s="116"/>
      <c r="AE446" s="116"/>
    </row>
    <row r="447" spans="1:31" x14ac:dyDescent="0.25">
      <c r="A447" t="s">
        <v>3848</v>
      </c>
      <c r="B447" s="116" t="s">
        <v>3845</v>
      </c>
      <c r="C447" s="116" t="s">
        <v>154</v>
      </c>
      <c r="D447" s="116" t="s">
        <v>2677</v>
      </c>
      <c r="G447" s="116" t="s">
        <v>104</v>
      </c>
      <c r="H447" s="116" t="s">
        <v>137</v>
      </c>
      <c r="I447" s="116" t="s">
        <v>134</v>
      </c>
      <c r="J447" s="116" t="s">
        <v>138</v>
      </c>
      <c r="K447" s="116" t="s">
        <v>139</v>
      </c>
      <c r="L447" s="116" t="s">
        <v>153</v>
      </c>
      <c r="M447" s="116"/>
      <c r="N447" s="116"/>
      <c r="O447" s="116"/>
      <c r="P447" s="116"/>
      <c r="Q447" s="116"/>
      <c r="R447" s="116"/>
      <c r="S447" s="116"/>
      <c r="T447" s="116"/>
      <c r="U447" s="116"/>
      <c r="V447" s="116"/>
      <c r="W447" s="116"/>
      <c r="X447" s="116"/>
      <c r="Y447" s="116"/>
      <c r="Z447" s="116"/>
      <c r="AA447" s="116"/>
      <c r="AB447" s="116"/>
      <c r="AC447" s="116"/>
      <c r="AD447" s="116"/>
      <c r="AE447" s="116"/>
    </row>
    <row r="448" spans="1:31" x14ac:dyDescent="0.25">
      <c r="A448" t="s">
        <v>4620</v>
      </c>
      <c r="B448" s="116" t="s">
        <v>3850</v>
      </c>
      <c r="C448" s="116" t="s">
        <v>154</v>
      </c>
      <c r="D448" s="116" t="s">
        <v>2677</v>
      </c>
      <c r="G448" s="116" t="s">
        <v>104</v>
      </c>
      <c r="H448" s="116" t="s">
        <v>3369</v>
      </c>
      <c r="I448" s="116" t="s">
        <v>134</v>
      </c>
      <c r="J448" s="116" t="s">
        <v>4452</v>
      </c>
      <c r="K448" s="116" t="s">
        <v>3204</v>
      </c>
      <c r="L448" s="116" t="s">
        <v>155</v>
      </c>
      <c r="M448" s="116"/>
      <c r="N448" s="116"/>
      <c r="O448" s="116"/>
      <c r="P448" s="116"/>
      <c r="Q448" s="116"/>
      <c r="R448" s="116"/>
      <c r="S448" s="116"/>
      <c r="T448" s="116"/>
      <c r="U448" s="116"/>
      <c r="V448" s="116"/>
      <c r="W448" s="116"/>
      <c r="X448" s="116"/>
      <c r="Y448" s="116"/>
      <c r="Z448" s="116"/>
      <c r="AA448" s="116"/>
      <c r="AB448" s="116"/>
      <c r="AC448" s="116"/>
      <c r="AD448" s="116"/>
      <c r="AE448" s="116"/>
    </row>
    <row r="449" spans="1:31" x14ac:dyDescent="0.25">
      <c r="A449" t="s">
        <v>3849</v>
      </c>
      <c r="B449" s="116" t="s">
        <v>3850</v>
      </c>
      <c r="C449" s="116" t="s">
        <v>154</v>
      </c>
      <c r="D449" s="116" t="s">
        <v>2677</v>
      </c>
      <c r="G449" s="116" t="s">
        <v>104</v>
      </c>
      <c r="H449" s="116" t="s">
        <v>3366</v>
      </c>
      <c r="I449" s="116" t="s">
        <v>134</v>
      </c>
      <c r="J449" s="116" t="s">
        <v>2678</v>
      </c>
      <c r="K449" s="116" t="s">
        <v>3204</v>
      </c>
      <c r="L449" s="116" t="s">
        <v>155</v>
      </c>
      <c r="M449" s="116"/>
      <c r="N449" s="116"/>
      <c r="O449" s="116"/>
      <c r="P449" s="116"/>
      <c r="Q449" s="116"/>
      <c r="R449" s="116"/>
      <c r="S449" s="116"/>
      <c r="T449" s="116"/>
      <c r="U449" s="116"/>
      <c r="V449" s="116"/>
      <c r="W449" s="116"/>
      <c r="X449" s="116"/>
      <c r="Y449" s="116"/>
      <c r="Z449" s="116"/>
      <c r="AA449" s="116"/>
      <c r="AB449" s="116"/>
      <c r="AC449" s="116"/>
      <c r="AD449" s="116"/>
      <c r="AE449" s="116"/>
    </row>
    <row r="450" spans="1:31" x14ac:dyDescent="0.25">
      <c r="A450" t="s">
        <v>3851</v>
      </c>
      <c r="B450" s="116" t="s">
        <v>3850</v>
      </c>
      <c r="C450" s="116" t="s">
        <v>154</v>
      </c>
      <c r="D450" s="116" t="s">
        <v>2677</v>
      </c>
      <c r="G450" s="116" t="s">
        <v>104</v>
      </c>
      <c r="H450" s="116" t="s">
        <v>3373</v>
      </c>
      <c r="I450" s="116" t="s">
        <v>134</v>
      </c>
      <c r="J450" s="116" t="s">
        <v>4483</v>
      </c>
      <c r="K450" s="116" t="s">
        <v>149</v>
      </c>
      <c r="L450" s="116" t="s">
        <v>155</v>
      </c>
      <c r="M450" s="116"/>
      <c r="N450" s="116"/>
      <c r="O450" s="116"/>
      <c r="P450" s="116"/>
      <c r="Q450" s="116"/>
      <c r="R450" s="116"/>
      <c r="S450" s="116"/>
      <c r="T450" s="116"/>
      <c r="U450" s="116"/>
      <c r="V450" s="116"/>
      <c r="W450" s="116"/>
      <c r="X450" s="116"/>
      <c r="Y450" s="116"/>
      <c r="Z450" s="116"/>
      <c r="AA450" s="116"/>
      <c r="AB450" s="116"/>
      <c r="AC450" s="116"/>
      <c r="AD450" s="116"/>
      <c r="AE450" s="116"/>
    </row>
    <row r="451" spans="1:31" x14ac:dyDescent="0.25">
      <c r="A451" t="s">
        <v>3852</v>
      </c>
      <c r="B451" s="116" t="s">
        <v>3850</v>
      </c>
      <c r="C451" s="116" t="s">
        <v>154</v>
      </c>
      <c r="D451" s="116" t="s">
        <v>2677</v>
      </c>
      <c r="G451" s="116" t="s">
        <v>104</v>
      </c>
      <c r="H451" s="116" t="s">
        <v>3384</v>
      </c>
      <c r="I451" s="116" t="s">
        <v>134</v>
      </c>
      <c r="J451" s="116" t="s">
        <v>4484</v>
      </c>
      <c r="K451" s="116" t="s">
        <v>149</v>
      </c>
      <c r="L451" s="116" t="s">
        <v>155</v>
      </c>
      <c r="M451" s="116"/>
      <c r="N451" s="116"/>
      <c r="O451" s="116"/>
      <c r="P451" s="116"/>
      <c r="Q451" s="116"/>
      <c r="R451" s="116"/>
      <c r="S451" s="116"/>
      <c r="T451" s="116"/>
      <c r="U451" s="116"/>
      <c r="V451" s="116"/>
      <c r="W451" s="116"/>
      <c r="X451" s="116"/>
      <c r="Y451" s="116"/>
      <c r="Z451" s="116"/>
      <c r="AA451" s="116"/>
      <c r="AB451" s="116"/>
      <c r="AC451" s="116"/>
      <c r="AD451" s="116"/>
      <c r="AE451" s="116"/>
    </row>
    <row r="452" spans="1:31" x14ac:dyDescent="0.25">
      <c r="A452" t="s">
        <v>3853</v>
      </c>
      <c r="B452" s="116" t="s">
        <v>3850</v>
      </c>
      <c r="C452" s="116" t="s">
        <v>154</v>
      </c>
      <c r="D452" s="116" t="s">
        <v>2677</v>
      </c>
      <c r="G452" s="116" t="s">
        <v>104</v>
      </c>
      <c r="H452" s="116" t="s">
        <v>137</v>
      </c>
      <c r="I452" s="116" t="s">
        <v>134</v>
      </c>
      <c r="J452" s="116" t="s">
        <v>138</v>
      </c>
      <c r="K452" s="116" t="s">
        <v>139</v>
      </c>
      <c r="L452" s="116" t="s">
        <v>153</v>
      </c>
      <c r="M452" s="116"/>
      <c r="N452" s="116"/>
      <c r="O452" s="116"/>
      <c r="P452" s="116"/>
      <c r="Q452" s="116"/>
      <c r="R452" s="116"/>
      <c r="S452" s="116"/>
      <c r="T452" s="116"/>
      <c r="U452" s="116"/>
      <c r="V452" s="116"/>
      <c r="W452" s="116"/>
      <c r="X452" s="116"/>
      <c r="Y452" s="116"/>
      <c r="Z452" s="116"/>
      <c r="AA452" s="116"/>
      <c r="AB452" s="116"/>
      <c r="AC452" s="116"/>
      <c r="AD452" s="116"/>
      <c r="AE452" s="116"/>
    </row>
    <row r="453" spans="1:31" x14ac:dyDescent="0.25">
      <c r="A453" t="s">
        <v>4621</v>
      </c>
      <c r="B453" s="116" t="s">
        <v>3855</v>
      </c>
      <c r="C453" s="116" t="s">
        <v>154</v>
      </c>
      <c r="D453" s="116" t="s">
        <v>2677</v>
      </c>
      <c r="G453" s="116" t="s">
        <v>104</v>
      </c>
      <c r="H453" s="116" t="s">
        <v>3369</v>
      </c>
      <c r="I453" s="116" t="s">
        <v>134</v>
      </c>
      <c r="J453" s="116" t="s">
        <v>4452</v>
      </c>
      <c r="K453" s="116" t="s">
        <v>3204</v>
      </c>
      <c r="L453" s="116" t="s">
        <v>155</v>
      </c>
      <c r="M453" s="116"/>
      <c r="N453" s="116"/>
      <c r="O453" s="116"/>
      <c r="P453" s="116"/>
      <c r="Q453" s="116"/>
      <c r="R453" s="116"/>
      <c r="S453" s="116"/>
      <c r="T453" s="116"/>
      <c r="U453" s="116"/>
      <c r="V453" s="116"/>
      <c r="W453" s="116"/>
      <c r="X453" s="116"/>
      <c r="Y453" s="116"/>
      <c r="Z453" s="116"/>
      <c r="AA453" s="116"/>
      <c r="AB453" s="116"/>
      <c r="AC453" s="116"/>
      <c r="AD453" s="116"/>
      <c r="AE453" s="116"/>
    </row>
    <row r="454" spans="1:31" x14ac:dyDescent="0.25">
      <c r="A454" t="s">
        <v>3854</v>
      </c>
      <c r="B454" s="116" t="s">
        <v>3855</v>
      </c>
      <c r="C454" s="116" t="s">
        <v>154</v>
      </c>
      <c r="D454" s="116" t="s">
        <v>2677</v>
      </c>
      <c r="G454" s="116" t="s">
        <v>104</v>
      </c>
      <c r="H454" s="116" t="s">
        <v>3366</v>
      </c>
      <c r="I454" s="116" t="s">
        <v>134</v>
      </c>
      <c r="J454" s="116" t="s">
        <v>2678</v>
      </c>
      <c r="K454" s="116" t="s">
        <v>3204</v>
      </c>
      <c r="L454" s="116" t="s">
        <v>155</v>
      </c>
      <c r="M454" s="116"/>
      <c r="N454" s="116"/>
      <c r="O454" s="116"/>
      <c r="P454" s="116"/>
      <c r="Q454" s="116"/>
      <c r="R454" s="116"/>
      <c r="S454" s="116"/>
      <c r="T454" s="116"/>
      <c r="U454" s="116"/>
      <c r="V454" s="116"/>
      <c r="W454" s="116"/>
      <c r="X454" s="116"/>
      <c r="Y454" s="116"/>
      <c r="Z454" s="116"/>
      <c r="AA454" s="116"/>
      <c r="AB454" s="116"/>
      <c r="AC454" s="116"/>
      <c r="AD454" s="116"/>
      <c r="AE454" s="116"/>
    </row>
    <row r="455" spans="1:31" x14ac:dyDescent="0.25">
      <c r="A455" t="s">
        <v>3856</v>
      </c>
      <c r="B455" s="116" t="s">
        <v>3855</v>
      </c>
      <c r="C455" s="116" t="s">
        <v>154</v>
      </c>
      <c r="D455" s="116" t="s">
        <v>2677</v>
      </c>
      <c r="G455" s="116" t="s">
        <v>104</v>
      </c>
      <c r="H455" s="116" t="s">
        <v>3373</v>
      </c>
      <c r="I455" s="116" t="s">
        <v>134</v>
      </c>
      <c r="J455" s="116" t="s">
        <v>4483</v>
      </c>
      <c r="K455" s="116" t="s">
        <v>149</v>
      </c>
      <c r="L455" s="116" t="s">
        <v>155</v>
      </c>
      <c r="M455" s="116"/>
      <c r="N455" s="116"/>
      <c r="O455" s="116"/>
      <c r="P455" s="116"/>
      <c r="Q455" s="116"/>
      <c r="R455" s="116"/>
      <c r="S455" s="116"/>
      <c r="T455" s="116"/>
      <c r="U455" s="116"/>
      <c r="V455" s="116"/>
      <c r="W455" s="116"/>
      <c r="X455" s="116"/>
      <c r="Y455" s="116"/>
      <c r="Z455" s="116"/>
      <c r="AA455" s="116"/>
      <c r="AB455" s="116"/>
      <c r="AC455" s="116"/>
      <c r="AD455" s="116"/>
      <c r="AE455" s="116"/>
    </row>
    <row r="456" spans="1:31" x14ac:dyDescent="0.25">
      <c r="A456" t="s">
        <v>3857</v>
      </c>
      <c r="B456" s="116" t="s">
        <v>3855</v>
      </c>
      <c r="C456" s="116" t="s">
        <v>154</v>
      </c>
      <c r="D456" s="116" t="s">
        <v>2677</v>
      </c>
      <c r="G456" s="116" t="s">
        <v>104</v>
      </c>
      <c r="H456" s="116" t="s">
        <v>3384</v>
      </c>
      <c r="I456" s="116" t="s">
        <v>134</v>
      </c>
      <c r="J456" s="116" t="s">
        <v>4484</v>
      </c>
      <c r="K456" s="116" t="s">
        <v>149</v>
      </c>
      <c r="L456" s="116" t="s">
        <v>155</v>
      </c>
      <c r="M456" s="116"/>
      <c r="N456" s="116"/>
      <c r="O456" s="116"/>
      <c r="P456" s="116"/>
      <c r="Q456" s="116"/>
      <c r="R456" s="116"/>
      <c r="S456" s="116"/>
      <c r="T456" s="116"/>
      <c r="U456" s="116"/>
      <c r="V456" s="116"/>
      <c r="W456" s="116"/>
      <c r="X456" s="116"/>
      <c r="Y456" s="116"/>
      <c r="Z456" s="116"/>
      <c r="AA456" s="116"/>
      <c r="AB456" s="116"/>
      <c r="AC456" s="116"/>
      <c r="AD456" s="116"/>
      <c r="AE456" s="116"/>
    </row>
    <row r="457" spans="1:31" x14ac:dyDescent="0.25">
      <c r="A457" t="s">
        <v>3858</v>
      </c>
      <c r="B457" s="116" t="s">
        <v>3855</v>
      </c>
      <c r="C457" s="116" t="s">
        <v>154</v>
      </c>
      <c r="D457" s="116" t="s">
        <v>2677</v>
      </c>
      <c r="G457" s="116" t="s">
        <v>104</v>
      </c>
      <c r="H457" s="116" t="s">
        <v>137</v>
      </c>
      <c r="I457" s="116" t="s">
        <v>134</v>
      </c>
      <c r="J457" s="116" t="s">
        <v>138</v>
      </c>
      <c r="K457" s="116" t="s">
        <v>139</v>
      </c>
      <c r="L457" s="116" t="s">
        <v>153</v>
      </c>
      <c r="M457" s="116"/>
      <c r="N457" s="116"/>
      <c r="O457" s="116"/>
      <c r="P457" s="116"/>
      <c r="Q457" s="116"/>
      <c r="R457" s="116"/>
      <c r="S457" s="116"/>
      <c r="T457" s="116"/>
      <c r="U457" s="116"/>
      <c r="V457" s="116"/>
      <c r="W457" s="116"/>
      <c r="X457" s="116"/>
      <c r="Y457" s="116"/>
      <c r="Z457" s="116"/>
      <c r="AA457" s="116"/>
      <c r="AB457" s="116"/>
      <c r="AC457" s="116"/>
      <c r="AD457" s="116"/>
      <c r="AE457" s="116"/>
    </row>
    <row r="458" spans="1:31" x14ac:dyDescent="0.25">
      <c r="A458" t="s">
        <v>4622</v>
      </c>
      <c r="B458" s="116" t="s">
        <v>225</v>
      </c>
      <c r="C458" s="116" t="s">
        <v>183</v>
      </c>
      <c r="D458" s="116" t="s">
        <v>2677</v>
      </c>
      <c r="G458" s="116" t="s">
        <v>104</v>
      </c>
      <c r="H458" s="116" t="s">
        <v>3369</v>
      </c>
      <c r="I458" s="116" t="s">
        <v>134</v>
      </c>
      <c r="J458" s="116" t="s">
        <v>4452</v>
      </c>
      <c r="K458" s="116" t="s">
        <v>3516</v>
      </c>
      <c r="L458" s="116" t="s">
        <v>219</v>
      </c>
      <c r="M458" s="116"/>
      <c r="N458" s="116"/>
      <c r="O458" s="116"/>
      <c r="P458" s="116"/>
      <c r="Q458" s="116"/>
      <c r="R458" s="116"/>
      <c r="S458" s="116"/>
      <c r="T458" s="116"/>
      <c r="U458" s="116"/>
      <c r="V458" s="116"/>
      <c r="W458" s="116"/>
      <c r="X458" s="116"/>
      <c r="Y458" s="116"/>
      <c r="Z458" s="116"/>
      <c r="AA458" s="116"/>
      <c r="AB458" s="116"/>
      <c r="AC458" s="116"/>
      <c r="AD458" s="116"/>
      <c r="AE458" s="116"/>
    </row>
    <row r="459" spans="1:31" x14ac:dyDescent="0.25">
      <c r="A459" t="s">
        <v>3859</v>
      </c>
      <c r="B459" s="116" t="s">
        <v>225</v>
      </c>
      <c r="C459" s="116" t="s">
        <v>183</v>
      </c>
      <c r="D459" s="116" t="s">
        <v>2677</v>
      </c>
      <c r="G459" s="116" t="s">
        <v>104</v>
      </c>
      <c r="H459" s="116" t="s">
        <v>3366</v>
      </c>
      <c r="I459" s="116" t="s">
        <v>134</v>
      </c>
      <c r="J459" s="116" t="s">
        <v>2678</v>
      </c>
      <c r="K459" s="116" t="s">
        <v>3516</v>
      </c>
      <c r="L459" s="116" t="s">
        <v>219</v>
      </c>
      <c r="M459" s="116"/>
      <c r="N459" s="116"/>
      <c r="O459" s="116"/>
      <c r="P459" s="116"/>
      <c r="Q459" s="116"/>
      <c r="R459" s="116"/>
      <c r="S459" s="116"/>
      <c r="T459" s="116"/>
      <c r="U459" s="116"/>
      <c r="V459" s="116"/>
      <c r="W459" s="116"/>
      <c r="X459" s="116"/>
      <c r="Y459" s="116"/>
      <c r="Z459" s="116"/>
      <c r="AA459" s="116"/>
      <c r="AB459" s="116"/>
      <c r="AC459" s="116"/>
      <c r="AD459" s="116"/>
      <c r="AE459" s="116"/>
    </row>
    <row r="460" spans="1:31" x14ac:dyDescent="0.25">
      <c r="A460" t="s">
        <v>3860</v>
      </c>
      <c r="B460" s="116" t="s">
        <v>225</v>
      </c>
      <c r="C460" s="116" t="s">
        <v>183</v>
      </c>
      <c r="D460" s="116" t="s">
        <v>2677</v>
      </c>
      <c r="G460" s="116" t="s">
        <v>104</v>
      </c>
      <c r="H460" s="116" t="s">
        <v>3373</v>
      </c>
      <c r="I460" s="116" t="s">
        <v>134</v>
      </c>
      <c r="J460" s="116" t="s">
        <v>4483</v>
      </c>
      <c r="K460" s="116" t="s">
        <v>149</v>
      </c>
      <c r="L460" s="116" t="s">
        <v>219</v>
      </c>
      <c r="M460" s="116"/>
      <c r="N460" s="116"/>
      <c r="O460" s="116"/>
      <c r="P460" s="116"/>
      <c r="Q460" s="116"/>
      <c r="R460" s="116"/>
      <c r="S460" s="116"/>
      <c r="T460" s="116"/>
      <c r="U460" s="116"/>
      <c r="V460" s="116"/>
      <c r="W460" s="116"/>
      <c r="X460" s="116"/>
      <c r="Y460" s="116"/>
      <c r="Z460" s="116"/>
      <c r="AA460" s="116"/>
      <c r="AB460" s="116"/>
      <c r="AC460" s="116"/>
      <c r="AD460" s="116"/>
      <c r="AE460" s="116"/>
    </row>
    <row r="461" spans="1:31" x14ac:dyDescent="0.25">
      <c r="A461" t="s">
        <v>3861</v>
      </c>
      <c r="B461" s="116" t="s">
        <v>225</v>
      </c>
      <c r="C461" s="116" t="s">
        <v>183</v>
      </c>
      <c r="D461" s="116" t="s">
        <v>2677</v>
      </c>
      <c r="G461" s="116" t="s">
        <v>104</v>
      </c>
      <c r="H461" s="116" t="s">
        <v>3384</v>
      </c>
      <c r="I461" s="116" t="s">
        <v>134</v>
      </c>
      <c r="J461" s="116" t="s">
        <v>4484</v>
      </c>
      <c r="K461" s="116" t="s">
        <v>149</v>
      </c>
      <c r="L461" s="116" t="s">
        <v>219</v>
      </c>
      <c r="M461" s="116"/>
      <c r="N461" s="116"/>
      <c r="O461" s="116"/>
      <c r="P461" s="116"/>
      <c r="Q461" s="116"/>
      <c r="R461" s="116"/>
      <c r="S461" s="116"/>
      <c r="T461" s="116"/>
      <c r="U461" s="116"/>
      <c r="V461" s="116"/>
      <c r="W461" s="116"/>
      <c r="X461" s="116"/>
      <c r="Y461" s="116"/>
      <c r="Z461" s="116"/>
      <c r="AA461" s="116"/>
      <c r="AB461" s="116"/>
      <c r="AC461" s="116"/>
      <c r="AD461" s="116"/>
      <c r="AE461" s="116"/>
    </row>
    <row r="462" spans="1:31" x14ac:dyDescent="0.25">
      <c r="A462" t="s">
        <v>4623</v>
      </c>
      <c r="B462" s="116" t="s">
        <v>225</v>
      </c>
      <c r="C462" s="116" t="s">
        <v>183</v>
      </c>
      <c r="D462" s="116" t="s">
        <v>2677</v>
      </c>
      <c r="G462" s="116" t="s">
        <v>104</v>
      </c>
      <c r="H462" s="116" t="s">
        <v>3352</v>
      </c>
      <c r="I462" s="116" t="s">
        <v>134</v>
      </c>
      <c r="J462" s="116" t="s">
        <v>4522</v>
      </c>
      <c r="K462" s="116" t="s">
        <v>136</v>
      </c>
      <c r="L462" s="116"/>
      <c r="M462" s="116"/>
      <c r="N462" s="116"/>
      <c r="O462" s="116"/>
      <c r="P462" s="116"/>
      <c r="Q462" s="116"/>
      <c r="R462" s="116"/>
      <c r="S462" s="116"/>
      <c r="T462" s="116"/>
      <c r="U462" s="116"/>
      <c r="V462" s="116"/>
      <c r="W462" s="116"/>
      <c r="X462" s="116"/>
      <c r="Y462" s="116"/>
      <c r="Z462" s="116"/>
      <c r="AA462" s="116"/>
      <c r="AB462" s="116"/>
      <c r="AC462" s="116"/>
      <c r="AD462" s="116"/>
      <c r="AE462" s="116"/>
    </row>
    <row r="463" spans="1:31" x14ac:dyDescent="0.25">
      <c r="A463" t="s">
        <v>4624</v>
      </c>
      <c r="B463" s="116" t="s">
        <v>226</v>
      </c>
      <c r="C463" s="116" t="s">
        <v>183</v>
      </c>
      <c r="D463" s="116" t="s">
        <v>2677</v>
      </c>
      <c r="G463" s="116" t="s">
        <v>104</v>
      </c>
      <c r="H463" s="116" t="s">
        <v>3369</v>
      </c>
      <c r="I463" s="116" t="s">
        <v>134</v>
      </c>
      <c r="J463" s="116" t="s">
        <v>4452</v>
      </c>
      <c r="K463" s="116" t="s">
        <v>3516</v>
      </c>
      <c r="L463" s="116" t="s">
        <v>184</v>
      </c>
      <c r="M463" s="116"/>
      <c r="N463" s="116"/>
      <c r="O463" s="116"/>
      <c r="P463" s="116"/>
      <c r="Q463" s="116"/>
      <c r="R463" s="116"/>
      <c r="S463" s="116"/>
      <c r="T463" s="116"/>
      <c r="U463" s="116"/>
      <c r="V463" s="116"/>
      <c r="W463" s="116"/>
      <c r="X463" s="116"/>
      <c r="Y463" s="116"/>
      <c r="Z463" s="116"/>
      <c r="AA463" s="116"/>
      <c r="AB463" s="116"/>
      <c r="AC463" s="116"/>
      <c r="AD463" s="116"/>
      <c r="AE463" s="116"/>
    </row>
    <row r="464" spans="1:31" x14ac:dyDescent="0.25">
      <c r="A464" t="s">
        <v>3862</v>
      </c>
      <c r="B464" s="116" t="s">
        <v>226</v>
      </c>
      <c r="C464" s="116" t="s">
        <v>183</v>
      </c>
      <c r="D464" s="116" t="s">
        <v>2677</v>
      </c>
      <c r="G464" s="116" t="s">
        <v>104</v>
      </c>
      <c r="H464" s="116" t="s">
        <v>3366</v>
      </c>
      <c r="I464" s="116" t="s">
        <v>134</v>
      </c>
      <c r="J464" s="116" t="s">
        <v>2678</v>
      </c>
      <c r="K464" s="116" t="s">
        <v>3516</v>
      </c>
      <c r="L464" s="116" t="s">
        <v>184</v>
      </c>
      <c r="M464" s="116"/>
      <c r="N464" s="116"/>
      <c r="O464" s="116"/>
      <c r="P464" s="116"/>
      <c r="Q464" s="116"/>
      <c r="R464" s="116"/>
      <c r="S464" s="116"/>
      <c r="T464" s="116"/>
      <c r="U464" s="116"/>
      <c r="V464" s="116"/>
      <c r="W464" s="116"/>
      <c r="X464" s="116"/>
      <c r="Y464" s="116"/>
      <c r="Z464" s="116"/>
      <c r="AA464" s="116"/>
      <c r="AB464" s="116"/>
      <c r="AC464" s="116"/>
      <c r="AD464" s="116"/>
      <c r="AE464" s="116"/>
    </row>
    <row r="465" spans="1:31" x14ac:dyDescent="0.25">
      <c r="A465" t="s">
        <v>3863</v>
      </c>
      <c r="B465" s="116" t="s">
        <v>226</v>
      </c>
      <c r="C465" s="116" t="s">
        <v>183</v>
      </c>
      <c r="D465" s="116" t="s">
        <v>2677</v>
      </c>
      <c r="G465" s="116" t="s">
        <v>104</v>
      </c>
      <c r="H465" s="116" t="s">
        <v>3373</v>
      </c>
      <c r="I465" s="116" t="s">
        <v>134</v>
      </c>
      <c r="J465" s="116" t="s">
        <v>4483</v>
      </c>
      <c r="K465" s="116" t="s">
        <v>149</v>
      </c>
      <c r="L465" s="116" t="s">
        <v>184</v>
      </c>
      <c r="M465" s="116"/>
      <c r="N465" s="116"/>
      <c r="O465" s="116"/>
      <c r="P465" s="116"/>
      <c r="Q465" s="116"/>
      <c r="R465" s="116"/>
      <c r="S465" s="116"/>
      <c r="T465" s="116"/>
      <c r="U465" s="116"/>
      <c r="V465" s="116"/>
      <c r="W465" s="116"/>
      <c r="X465" s="116"/>
      <c r="Y465" s="116"/>
      <c r="Z465" s="116"/>
      <c r="AA465" s="116"/>
      <c r="AB465" s="116"/>
      <c r="AC465" s="116"/>
      <c r="AD465" s="116"/>
      <c r="AE465" s="116"/>
    </row>
    <row r="466" spans="1:31" x14ac:dyDescent="0.25">
      <c r="A466" t="s">
        <v>3864</v>
      </c>
      <c r="B466" s="116" t="s">
        <v>226</v>
      </c>
      <c r="C466" s="116" t="s">
        <v>183</v>
      </c>
      <c r="D466" s="116" t="s">
        <v>2677</v>
      </c>
      <c r="G466" s="116" t="s">
        <v>104</v>
      </c>
      <c r="H466" s="116" t="s">
        <v>3384</v>
      </c>
      <c r="I466" s="116" t="s">
        <v>134</v>
      </c>
      <c r="J466" s="116" t="s">
        <v>4484</v>
      </c>
      <c r="K466" s="116" t="s">
        <v>149</v>
      </c>
      <c r="L466" s="116" t="s">
        <v>184</v>
      </c>
      <c r="M466" s="116"/>
      <c r="N466" s="116"/>
      <c r="O466" s="116"/>
      <c r="P466" s="116"/>
      <c r="Q466" s="116"/>
      <c r="R466" s="116"/>
      <c r="S466" s="116"/>
      <c r="T466" s="116"/>
      <c r="U466" s="116"/>
      <c r="V466" s="116"/>
      <c r="W466" s="116"/>
      <c r="X466" s="116"/>
      <c r="Y466" s="116"/>
      <c r="Z466" s="116"/>
      <c r="AA466" s="116"/>
      <c r="AB466" s="116"/>
      <c r="AC466" s="116"/>
      <c r="AD466" s="116"/>
      <c r="AE466" s="116"/>
    </row>
    <row r="467" spans="1:31" x14ac:dyDescent="0.25">
      <c r="A467" t="s">
        <v>4625</v>
      </c>
      <c r="B467" s="116" t="s">
        <v>226</v>
      </c>
      <c r="C467" s="116" t="s">
        <v>183</v>
      </c>
      <c r="D467" s="116" t="s">
        <v>2677</v>
      </c>
      <c r="G467" s="116" t="s">
        <v>104</v>
      </c>
      <c r="H467" s="116" t="s">
        <v>3352</v>
      </c>
      <c r="I467" s="116" t="s">
        <v>134</v>
      </c>
      <c r="J467" s="116" t="s">
        <v>4522</v>
      </c>
      <c r="K467" s="116" t="s">
        <v>136</v>
      </c>
      <c r="L467" s="116" t="s">
        <v>184</v>
      </c>
      <c r="M467" s="116"/>
      <c r="N467" s="116"/>
      <c r="O467" s="116"/>
      <c r="P467" s="116"/>
      <c r="Q467" s="116"/>
      <c r="R467" s="116"/>
      <c r="S467" s="116"/>
      <c r="T467" s="116"/>
      <c r="U467" s="116"/>
      <c r="V467" s="116"/>
      <c r="W467" s="116"/>
      <c r="X467" s="116"/>
      <c r="Y467" s="116"/>
      <c r="Z467" s="116"/>
      <c r="AA467" s="116"/>
      <c r="AB467" s="116"/>
      <c r="AC467" s="116"/>
      <c r="AD467" s="116"/>
      <c r="AE467" s="116"/>
    </row>
    <row r="468" spans="1:31" x14ac:dyDescent="0.25">
      <c r="A468" t="s">
        <v>4626</v>
      </c>
      <c r="B468" s="116" t="s">
        <v>227</v>
      </c>
      <c r="C468" s="116" t="s">
        <v>183</v>
      </c>
      <c r="D468" s="116" t="s">
        <v>2677</v>
      </c>
      <c r="G468" s="116" t="s">
        <v>104</v>
      </c>
      <c r="H468" s="116" t="s">
        <v>3369</v>
      </c>
      <c r="I468" s="116" t="s">
        <v>134</v>
      </c>
      <c r="J468" s="116" t="s">
        <v>4452</v>
      </c>
      <c r="K468" s="116" t="s">
        <v>3516</v>
      </c>
      <c r="L468" s="116" t="s">
        <v>219</v>
      </c>
      <c r="M468" s="116"/>
      <c r="N468" s="116"/>
      <c r="O468" s="116"/>
      <c r="P468" s="116"/>
      <c r="Q468" s="116"/>
      <c r="R468" s="116"/>
      <c r="S468" s="116"/>
      <c r="T468" s="116"/>
      <c r="U468" s="116"/>
      <c r="V468" s="116"/>
      <c r="W468" s="116"/>
      <c r="X468" s="116"/>
      <c r="Y468" s="116"/>
      <c r="Z468" s="116"/>
      <c r="AA468" s="116"/>
      <c r="AB468" s="116"/>
      <c r="AC468" s="116"/>
      <c r="AD468" s="116"/>
      <c r="AE468" s="116"/>
    </row>
    <row r="469" spans="1:31" x14ac:dyDescent="0.25">
      <c r="A469" t="s">
        <v>3865</v>
      </c>
      <c r="B469" s="116" t="s">
        <v>227</v>
      </c>
      <c r="C469" s="116" t="s">
        <v>183</v>
      </c>
      <c r="D469" s="116" t="s">
        <v>2677</v>
      </c>
      <c r="G469" s="116" t="s">
        <v>104</v>
      </c>
      <c r="H469" s="116" t="s">
        <v>3366</v>
      </c>
      <c r="I469" s="116" t="s">
        <v>134</v>
      </c>
      <c r="J469" s="116" t="s">
        <v>2678</v>
      </c>
      <c r="K469" s="116" t="s">
        <v>3516</v>
      </c>
      <c r="L469" s="116" t="s">
        <v>219</v>
      </c>
      <c r="M469" s="116"/>
      <c r="N469" s="116"/>
      <c r="O469" s="116"/>
      <c r="P469" s="116"/>
      <c r="Q469" s="116"/>
      <c r="R469" s="116"/>
      <c r="S469" s="116"/>
      <c r="T469" s="116"/>
      <c r="U469" s="116"/>
      <c r="V469" s="116"/>
      <c r="W469" s="116"/>
      <c r="X469" s="116"/>
      <c r="Y469" s="116"/>
      <c r="Z469" s="116"/>
      <c r="AA469" s="116"/>
      <c r="AB469" s="116"/>
      <c r="AC469" s="116"/>
      <c r="AD469" s="116"/>
      <c r="AE469" s="116"/>
    </row>
    <row r="470" spans="1:31" x14ac:dyDescent="0.25">
      <c r="A470" t="s">
        <v>3866</v>
      </c>
      <c r="B470" s="116" t="s">
        <v>227</v>
      </c>
      <c r="C470" s="116" t="s">
        <v>183</v>
      </c>
      <c r="D470" s="116" t="s">
        <v>2677</v>
      </c>
      <c r="G470" s="116" t="s">
        <v>104</v>
      </c>
      <c r="H470" s="116" t="s">
        <v>3373</v>
      </c>
      <c r="I470" s="116" t="s">
        <v>134</v>
      </c>
      <c r="J470" s="116" t="s">
        <v>4483</v>
      </c>
      <c r="K470" s="116" t="s">
        <v>149</v>
      </c>
      <c r="L470" s="116" t="s">
        <v>219</v>
      </c>
      <c r="M470" s="116"/>
      <c r="N470" s="116"/>
      <c r="O470" s="116"/>
      <c r="P470" s="116"/>
      <c r="Q470" s="116"/>
      <c r="R470" s="116"/>
      <c r="S470" s="116"/>
      <c r="T470" s="116"/>
      <c r="U470" s="116"/>
      <c r="V470" s="116"/>
      <c r="W470" s="116"/>
      <c r="X470" s="116"/>
      <c r="Y470" s="116"/>
      <c r="Z470" s="116"/>
      <c r="AA470" s="116"/>
      <c r="AB470" s="116"/>
      <c r="AC470" s="116"/>
      <c r="AD470" s="116"/>
      <c r="AE470" s="116"/>
    </row>
    <row r="471" spans="1:31" x14ac:dyDescent="0.25">
      <c r="A471" t="s">
        <v>3867</v>
      </c>
      <c r="B471" s="116" t="s">
        <v>227</v>
      </c>
      <c r="C471" s="116" t="s">
        <v>183</v>
      </c>
      <c r="D471" s="116" t="s">
        <v>2677</v>
      </c>
      <c r="G471" s="116" t="s">
        <v>104</v>
      </c>
      <c r="H471" s="116" t="s">
        <v>3384</v>
      </c>
      <c r="I471" s="116" t="s">
        <v>134</v>
      </c>
      <c r="J471" s="116" t="s">
        <v>4484</v>
      </c>
      <c r="K471" s="116" t="s">
        <v>149</v>
      </c>
      <c r="L471" s="116" t="s">
        <v>219</v>
      </c>
      <c r="M471" s="116"/>
      <c r="N471" s="116"/>
      <c r="O471" s="116"/>
      <c r="P471" s="116"/>
      <c r="Q471" s="116"/>
      <c r="R471" s="116"/>
      <c r="S471" s="116"/>
      <c r="T471" s="116"/>
      <c r="U471" s="116"/>
      <c r="V471" s="116"/>
      <c r="W471" s="116"/>
      <c r="X471" s="116"/>
      <c r="Y471" s="116"/>
      <c r="Z471" s="116"/>
      <c r="AA471" s="116"/>
      <c r="AB471" s="116"/>
      <c r="AC471" s="116"/>
      <c r="AD471" s="116"/>
      <c r="AE471" s="116"/>
    </row>
    <row r="472" spans="1:31" x14ac:dyDescent="0.25">
      <c r="A472" t="s">
        <v>3868</v>
      </c>
      <c r="B472" s="116" t="s">
        <v>3869</v>
      </c>
      <c r="C472" s="116" t="s">
        <v>154</v>
      </c>
      <c r="D472" s="116" t="s">
        <v>2677</v>
      </c>
      <c r="G472" s="116" t="s">
        <v>104</v>
      </c>
      <c r="H472" s="116" t="s">
        <v>3373</v>
      </c>
      <c r="I472" s="116" t="s">
        <v>134</v>
      </c>
      <c r="J472" s="116" t="s">
        <v>4483</v>
      </c>
      <c r="K472" s="116" t="s">
        <v>149</v>
      </c>
      <c r="L472" s="116" t="s">
        <v>2721</v>
      </c>
      <c r="M472" s="116"/>
      <c r="N472" s="116"/>
      <c r="O472" s="116"/>
      <c r="P472" s="116"/>
      <c r="Q472" s="116"/>
      <c r="R472" s="116"/>
      <c r="S472" s="116"/>
      <c r="T472" s="116"/>
      <c r="U472" s="116"/>
      <c r="V472" s="116"/>
      <c r="W472" s="116"/>
      <c r="X472" s="116"/>
      <c r="Y472" s="116"/>
      <c r="Z472" s="116"/>
      <c r="AA472" s="116"/>
      <c r="AB472" s="116"/>
      <c r="AC472" s="116"/>
      <c r="AD472" s="116"/>
      <c r="AE472" s="116"/>
    </row>
    <row r="473" spans="1:31" x14ac:dyDescent="0.25">
      <c r="A473" t="s">
        <v>3870</v>
      </c>
      <c r="B473" s="116" t="s">
        <v>3869</v>
      </c>
      <c r="C473" s="116" t="s">
        <v>154</v>
      </c>
      <c r="D473" s="116" t="s">
        <v>2677</v>
      </c>
      <c r="G473" s="116" t="s">
        <v>104</v>
      </c>
      <c r="H473" s="116" t="s">
        <v>3384</v>
      </c>
      <c r="I473" s="116" t="s">
        <v>134</v>
      </c>
      <c r="J473" s="116" t="s">
        <v>4484</v>
      </c>
      <c r="K473" s="116" t="s">
        <v>149</v>
      </c>
      <c r="L473" s="116" t="s">
        <v>155</v>
      </c>
      <c r="M473" s="116"/>
      <c r="N473" s="116"/>
      <c r="O473" s="116"/>
      <c r="P473" s="116"/>
      <c r="Q473" s="116"/>
      <c r="R473" s="116"/>
      <c r="S473" s="116"/>
      <c r="T473" s="116"/>
      <c r="U473" s="116"/>
      <c r="V473" s="116"/>
      <c r="W473" s="116"/>
      <c r="X473" s="116"/>
      <c r="Y473" s="116"/>
      <c r="Z473" s="116"/>
      <c r="AA473" s="116"/>
      <c r="AB473" s="116"/>
      <c r="AC473" s="116"/>
      <c r="AD473" s="116"/>
      <c r="AE473" s="116"/>
    </row>
    <row r="474" spans="1:31" x14ac:dyDescent="0.25">
      <c r="A474" t="s">
        <v>4627</v>
      </c>
      <c r="B474" s="116" t="s">
        <v>3872</v>
      </c>
      <c r="C474" s="116" t="s">
        <v>154</v>
      </c>
      <c r="D474" s="116" t="s">
        <v>2677</v>
      </c>
      <c r="G474" s="116" t="s">
        <v>104</v>
      </c>
      <c r="H474" s="116" t="s">
        <v>3369</v>
      </c>
      <c r="I474" s="116" t="s">
        <v>134</v>
      </c>
      <c r="J474" s="116" t="s">
        <v>4452</v>
      </c>
      <c r="K474" s="116" t="s">
        <v>3204</v>
      </c>
      <c r="L474" s="116" t="s">
        <v>155</v>
      </c>
      <c r="M474" s="116"/>
      <c r="N474" s="116"/>
      <c r="O474" s="116"/>
      <c r="P474" s="116"/>
      <c r="Q474" s="116"/>
      <c r="R474" s="116"/>
      <c r="S474" s="116"/>
      <c r="T474" s="116"/>
      <c r="U474" s="116"/>
      <c r="V474" s="116"/>
      <c r="W474" s="116"/>
      <c r="X474" s="116"/>
      <c r="Y474" s="116"/>
      <c r="Z474" s="116"/>
      <c r="AA474" s="116"/>
      <c r="AB474" s="116"/>
      <c r="AC474" s="116"/>
      <c r="AD474" s="116"/>
      <c r="AE474" s="116"/>
    </row>
    <row r="475" spans="1:31" x14ac:dyDescent="0.25">
      <c r="A475" t="s">
        <v>3871</v>
      </c>
      <c r="B475" s="116" t="s">
        <v>3872</v>
      </c>
      <c r="C475" s="116" t="s">
        <v>154</v>
      </c>
      <c r="D475" s="116" t="s">
        <v>2677</v>
      </c>
      <c r="G475" s="116" t="s">
        <v>104</v>
      </c>
      <c r="H475" s="116" t="s">
        <v>3366</v>
      </c>
      <c r="I475" s="116" t="s">
        <v>134</v>
      </c>
      <c r="J475" s="116" t="s">
        <v>2678</v>
      </c>
      <c r="K475" s="116" t="s">
        <v>3204</v>
      </c>
      <c r="L475" s="116" t="s">
        <v>155</v>
      </c>
      <c r="M475" s="116"/>
      <c r="N475" s="116"/>
      <c r="O475" s="116"/>
      <c r="P475" s="116"/>
      <c r="Q475" s="116"/>
      <c r="R475" s="116"/>
      <c r="S475" s="116"/>
      <c r="T475" s="116"/>
      <c r="U475" s="116"/>
      <c r="V475" s="116"/>
      <c r="W475" s="116"/>
      <c r="X475" s="116"/>
      <c r="Y475" s="116"/>
      <c r="Z475" s="116"/>
      <c r="AA475" s="116"/>
      <c r="AB475" s="116"/>
      <c r="AC475" s="116"/>
      <c r="AD475" s="116"/>
      <c r="AE475" s="116"/>
    </row>
    <row r="476" spans="1:31" x14ac:dyDescent="0.25">
      <c r="A476" t="s">
        <v>4628</v>
      </c>
      <c r="B476" s="116" t="s">
        <v>3869</v>
      </c>
      <c r="C476" s="116" t="s">
        <v>154</v>
      </c>
      <c r="D476" s="116" t="s">
        <v>2677</v>
      </c>
      <c r="G476" s="116" t="s">
        <v>104</v>
      </c>
      <c r="H476" s="116" t="s">
        <v>3369</v>
      </c>
      <c r="I476" s="116" t="s">
        <v>134</v>
      </c>
      <c r="J476" s="116" t="s">
        <v>4452</v>
      </c>
      <c r="K476" s="116" t="s">
        <v>3201</v>
      </c>
      <c r="L476" s="116" t="s">
        <v>155</v>
      </c>
      <c r="M476" s="116"/>
      <c r="N476" s="116"/>
      <c r="O476" s="116"/>
      <c r="P476" s="116"/>
      <c r="Q476" s="116"/>
      <c r="R476" s="116"/>
      <c r="S476" s="116"/>
      <c r="T476" s="116"/>
      <c r="U476" s="116"/>
      <c r="V476" s="116"/>
      <c r="W476" s="116"/>
      <c r="X476" s="116"/>
      <c r="Y476" s="116"/>
      <c r="Z476" s="116"/>
      <c r="AA476" s="116"/>
      <c r="AB476" s="116"/>
      <c r="AC476" s="116"/>
      <c r="AD476" s="116"/>
      <c r="AE476" s="116"/>
    </row>
    <row r="477" spans="1:31" x14ac:dyDescent="0.25">
      <c r="A477" t="s">
        <v>3873</v>
      </c>
      <c r="B477" s="116" t="s">
        <v>3869</v>
      </c>
      <c r="C477" s="116" t="s">
        <v>154</v>
      </c>
      <c r="D477" s="116" t="s">
        <v>2677</v>
      </c>
      <c r="G477" s="116" t="s">
        <v>104</v>
      </c>
      <c r="H477" s="116" t="s">
        <v>3366</v>
      </c>
      <c r="I477" s="116" t="s">
        <v>134</v>
      </c>
      <c r="J477" s="116" t="s">
        <v>2678</v>
      </c>
      <c r="K477" s="116" t="s">
        <v>3201</v>
      </c>
      <c r="L477" s="116" t="s">
        <v>155</v>
      </c>
      <c r="M477" s="116"/>
      <c r="N477" s="116"/>
      <c r="O477" s="116"/>
      <c r="P477" s="116"/>
      <c r="Q477" s="116"/>
      <c r="R477" s="116"/>
      <c r="S477" s="116"/>
      <c r="T477" s="116"/>
      <c r="U477" s="116"/>
      <c r="V477" s="116"/>
      <c r="W477" s="116"/>
      <c r="X477" s="116"/>
      <c r="Y477" s="116"/>
      <c r="Z477" s="116"/>
      <c r="AA477" s="116"/>
      <c r="AB477" s="116"/>
      <c r="AC477" s="116"/>
      <c r="AD477" s="116"/>
      <c r="AE477" s="116"/>
    </row>
    <row r="478" spans="1:31" x14ac:dyDescent="0.25">
      <c r="A478" t="s">
        <v>3874</v>
      </c>
      <c r="B478" s="116" t="s">
        <v>3869</v>
      </c>
      <c r="C478" s="116" t="s">
        <v>154</v>
      </c>
      <c r="D478" s="116" t="s">
        <v>2677</v>
      </c>
      <c r="G478" s="116" t="s">
        <v>104</v>
      </c>
      <c r="H478" s="116" t="s">
        <v>137</v>
      </c>
      <c r="I478" s="116" t="s">
        <v>134</v>
      </c>
      <c r="J478" s="116" t="s">
        <v>138</v>
      </c>
      <c r="K478" s="116" t="s">
        <v>139</v>
      </c>
      <c r="L478" s="116" t="s">
        <v>153</v>
      </c>
      <c r="M478" s="116"/>
      <c r="N478" s="116"/>
      <c r="O478" s="116"/>
      <c r="P478" s="116"/>
      <c r="Q478" s="116"/>
      <c r="R478" s="116"/>
      <c r="S478" s="116"/>
      <c r="T478" s="116"/>
      <c r="U478" s="116"/>
      <c r="V478" s="116"/>
      <c r="W478" s="116"/>
      <c r="X478" s="116"/>
      <c r="Y478" s="116"/>
      <c r="Z478" s="116"/>
      <c r="AA478" s="116"/>
      <c r="AB478" s="116"/>
      <c r="AC478" s="116"/>
      <c r="AD478" s="116"/>
      <c r="AE478" s="116"/>
    </row>
    <row r="479" spans="1:31" x14ac:dyDescent="0.25">
      <c r="A479" t="s">
        <v>3875</v>
      </c>
      <c r="B479" s="116" t="s">
        <v>3876</v>
      </c>
      <c r="C479" s="116" t="s">
        <v>154</v>
      </c>
      <c r="D479" s="116" t="s">
        <v>2677</v>
      </c>
      <c r="G479" s="116" t="s">
        <v>104</v>
      </c>
      <c r="H479" s="116" t="s">
        <v>3373</v>
      </c>
      <c r="I479" s="116" t="s">
        <v>134</v>
      </c>
      <c r="J479" s="116" t="s">
        <v>4483</v>
      </c>
      <c r="K479" s="116" t="s">
        <v>149</v>
      </c>
      <c r="L479" s="116" t="s">
        <v>155</v>
      </c>
      <c r="M479" s="116"/>
      <c r="N479" s="116"/>
      <c r="O479" s="116"/>
      <c r="P479" s="116"/>
      <c r="Q479" s="116"/>
      <c r="R479" s="116"/>
      <c r="S479" s="116"/>
      <c r="T479" s="116"/>
      <c r="U479" s="116"/>
      <c r="V479" s="116"/>
      <c r="W479" s="116"/>
      <c r="X479" s="116"/>
      <c r="Y479" s="116"/>
      <c r="Z479" s="116"/>
      <c r="AA479" s="116"/>
      <c r="AB479" s="116"/>
      <c r="AC479" s="116"/>
      <c r="AD479" s="116"/>
      <c r="AE479" s="116"/>
    </row>
    <row r="480" spans="1:31" x14ac:dyDescent="0.25">
      <c r="A480" t="s">
        <v>3877</v>
      </c>
      <c r="B480" s="116" t="s">
        <v>3876</v>
      </c>
      <c r="C480" s="116" t="s">
        <v>154</v>
      </c>
      <c r="D480" s="116" t="s">
        <v>2677</v>
      </c>
      <c r="G480" s="116" t="s">
        <v>104</v>
      </c>
      <c r="H480" s="116" t="s">
        <v>3384</v>
      </c>
      <c r="I480" s="116" t="s">
        <v>134</v>
      </c>
      <c r="J480" s="116" t="s">
        <v>4484</v>
      </c>
      <c r="K480" s="116" t="s">
        <v>149</v>
      </c>
      <c r="L480" s="116" t="s">
        <v>153</v>
      </c>
      <c r="M480" s="116"/>
      <c r="N480" s="116"/>
      <c r="O480" s="116"/>
      <c r="P480" s="116"/>
      <c r="Q480" s="116"/>
      <c r="R480" s="116"/>
      <c r="S480" s="116"/>
      <c r="T480" s="116"/>
      <c r="U480" s="116"/>
      <c r="V480" s="116"/>
      <c r="W480" s="116"/>
      <c r="X480" s="116"/>
      <c r="Y480" s="116"/>
      <c r="Z480" s="116"/>
      <c r="AA480" s="116"/>
      <c r="AB480" s="116"/>
      <c r="AC480" s="116"/>
      <c r="AD480" s="116"/>
      <c r="AE480" s="116"/>
    </row>
    <row r="481" spans="1:31" x14ac:dyDescent="0.25">
      <c r="A481" t="s">
        <v>4629</v>
      </c>
      <c r="B481" s="116" t="s">
        <v>3879</v>
      </c>
      <c r="C481" s="116" t="s">
        <v>154</v>
      </c>
      <c r="D481" s="116" t="s">
        <v>2677</v>
      </c>
      <c r="G481" s="116" t="s">
        <v>104</v>
      </c>
      <c r="H481" s="116" t="s">
        <v>3369</v>
      </c>
      <c r="I481" s="116" t="s">
        <v>134</v>
      </c>
      <c r="J481" s="116" t="s">
        <v>4452</v>
      </c>
      <c r="K481" s="116" t="s">
        <v>3204</v>
      </c>
      <c r="L481" s="116" t="s">
        <v>155</v>
      </c>
      <c r="M481" s="116"/>
      <c r="N481" s="116"/>
      <c r="O481" s="116"/>
      <c r="P481" s="116"/>
      <c r="Q481" s="116"/>
      <c r="R481" s="116"/>
      <c r="S481" s="116"/>
      <c r="T481" s="116"/>
      <c r="U481" s="116"/>
      <c r="V481" s="116"/>
      <c r="W481" s="116"/>
      <c r="X481" s="116"/>
      <c r="Y481" s="116"/>
      <c r="Z481" s="116"/>
      <c r="AA481" s="116"/>
      <c r="AB481" s="116"/>
      <c r="AC481" s="116"/>
      <c r="AD481" s="116"/>
      <c r="AE481" s="116"/>
    </row>
    <row r="482" spans="1:31" x14ac:dyDescent="0.25">
      <c r="A482" t="s">
        <v>3878</v>
      </c>
      <c r="B482" s="116" t="s">
        <v>3879</v>
      </c>
      <c r="C482" s="116" t="s">
        <v>154</v>
      </c>
      <c r="D482" s="116" t="s">
        <v>2677</v>
      </c>
      <c r="G482" s="116" t="s">
        <v>104</v>
      </c>
      <c r="H482" s="116" t="s">
        <v>3366</v>
      </c>
      <c r="I482" s="116" t="s">
        <v>134</v>
      </c>
      <c r="J482" s="116" t="s">
        <v>2678</v>
      </c>
      <c r="K482" s="116" t="s">
        <v>3204</v>
      </c>
      <c r="L482" s="116" t="s">
        <v>155</v>
      </c>
      <c r="M482" s="116"/>
      <c r="N482" s="116"/>
      <c r="O482" s="116"/>
      <c r="P482" s="116"/>
      <c r="Q482" s="116"/>
      <c r="R482" s="116"/>
      <c r="S482" s="116"/>
      <c r="T482" s="116"/>
      <c r="U482" s="116"/>
      <c r="V482" s="116"/>
      <c r="W482" s="116"/>
      <c r="X482" s="116"/>
      <c r="Y482" s="116"/>
      <c r="Z482" s="116"/>
      <c r="AA482" s="116"/>
      <c r="AB482" s="116"/>
      <c r="AC482" s="116"/>
      <c r="AD482" s="116"/>
      <c r="AE482" s="116"/>
    </row>
    <row r="483" spans="1:31" x14ac:dyDescent="0.25">
      <c r="A483" t="s">
        <v>4630</v>
      </c>
      <c r="B483" s="116" t="s">
        <v>3876</v>
      </c>
      <c r="C483" s="116" t="s">
        <v>154</v>
      </c>
      <c r="D483" s="116" t="s">
        <v>2677</v>
      </c>
      <c r="G483" s="116" t="s">
        <v>104</v>
      </c>
      <c r="H483" s="116" t="s">
        <v>3369</v>
      </c>
      <c r="I483" s="116" t="s">
        <v>134</v>
      </c>
      <c r="J483" s="116" t="s">
        <v>4452</v>
      </c>
      <c r="K483" s="116" t="s">
        <v>3204</v>
      </c>
      <c r="L483" s="116" t="s">
        <v>155</v>
      </c>
      <c r="M483" s="116"/>
      <c r="N483" s="116"/>
      <c r="O483" s="116"/>
      <c r="P483" s="116"/>
      <c r="Q483" s="116"/>
      <c r="R483" s="116"/>
      <c r="S483" s="116"/>
      <c r="T483" s="116"/>
      <c r="U483" s="116"/>
      <c r="V483" s="116"/>
      <c r="W483" s="116"/>
      <c r="X483" s="116"/>
      <c r="Y483" s="116"/>
      <c r="Z483" s="116"/>
      <c r="AA483" s="116"/>
      <c r="AB483" s="116"/>
      <c r="AC483" s="116"/>
      <c r="AD483" s="116"/>
      <c r="AE483" s="116"/>
    </row>
    <row r="484" spans="1:31" x14ac:dyDescent="0.25">
      <c r="A484" t="s">
        <v>3880</v>
      </c>
      <c r="B484" s="116" t="s">
        <v>3876</v>
      </c>
      <c r="C484" s="116" t="s">
        <v>154</v>
      </c>
      <c r="D484" s="116" t="s">
        <v>2677</v>
      </c>
      <c r="G484" s="116" t="s">
        <v>104</v>
      </c>
      <c r="H484" s="116" t="s">
        <v>3366</v>
      </c>
      <c r="I484" s="116" t="s">
        <v>134</v>
      </c>
      <c r="J484" s="116" t="s">
        <v>2678</v>
      </c>
      <c r="K484" s="116" t="s">
        <v>3204</v>
      </c>
      <c r="L484" s="116" t="s">
        <v>155</v>
      </c>
      <c r="M484" s="116"/>
      <c r="N484" s="116"/>
      <c r="O484" s="116"/>
      <c r="P484" s="116"/>
      <c r="Q484" s="116"/>
      <c r="R484" s="116"/>
      <c r="S484" s="116"/>
      <c r="T484" s="116"/>
      <c r="U484" s="116"/>
      <c r="V484" s="116"/>
      <c r="W484" s="116"/>
      <c r="X484" s="116"/>
      <c r="Y484" s="116"/>
      <c r="Z484" s="116"/>
      <c r="AA484" s="116"/>
      <c r="AB484" s="116"/>
      <c r="AC484" s="116"/>
      <c r="AD484" s="116"/>
      <c r="AE484" s="116"/>
    </row>
    <row r="485" spans="1:31" x14ac:dyDescent="0.25">
      <c r="A485" t="s">
        <v>3881</v>
      </c>
      <c r="B485" s="116" t="s">
        <v>3876</v>
      </c>
      <c r="C485" s="116" t="s">
        <v>154</v>
      </c>
      <c r="D485" s="116" t="s">
        <v>2677</v>
      </c>
      <c r="G485" s="116" t="s">
        <v>104</v>
      </c>
      <c r="H485" s="116" t="s">
        <v>137</v>
      </c>
      <c r="I485" s="116" t="s">
        <v>134</v>
      </c>
      <c r="J485" s="116" t="s">
        <v>138</v>
      </c>
      <c r="K485" s="116" t="s">
        <v>139</v>
      </c>
      <c r="L485" s="116" t="s">
        <v>153</v>
      </c>
      <c r="M485" s="116"/>
      <c r="N485" s="116"/>
      <c r="O485" s="116"/>
      <c r="P485" s="116"/>
      <c r="Q485" s="116"/>
      <c r="R485" s="116"/>
      <c r="S485" s="116"/>
      <c r="T485" s="116"/>
      <c r="U485" s="116"/>
      <c r="V485" s="116"/>
      <c r="W485" s="116"/>
      <c r="X485" s="116"/>
      <c r="Y485" s="116"/>
      <c r="Z485" s="116"/>
      <c r="AA485" s="116"/>
      <c r="AB485" s="116"/>
      <c r="AC485" s="116"/>
      <c r="AD485" s="116"/>
      <c r="AE485" s="116"/>
    </row>
    <row r="486" spans="1:31" x14ac:dyDescent="0.25">
      <c r="A486" t="s">
        <v>3882</v>
      </c>
      <c r="B486" s="116" t="s">
        <v>3159</v>
      </c>
      <c r="C486" s="116" t="s">
        <v>154</v>
      </c>
      <c r="D486" s="116" t="s">
        <v>2677</v>
      </c>
      <c r="G486" s="116" t="s">
        <v>104</v>
      </c>
      <c r="H486" s="116" t="s">
        <v>3373</v>
      </c>
      <c r="I486" s="116" t="s">
        <v>134</v>
      </c>
      <c r="J486" s="116" t="s">
        <v>4483</v>
      </c>
      <c r="K486" s="116" t="s">
        <v>149</v>
      </c>
      <c r="L486" s="116" t="s">
        <v>155</v>
      </c>
      <c r="M486" s="116"/>
      <c r="N486" s="116"/>
      <c r="O486" s="116"/>
      <c r="P486" s="116"/>
      <c r="Q486" s="116"/>
      <c r="R486" s="116"/>
      <c r="S486" s="116"/>
      <c r="T486" s="116"/>
      <c r="U486" s="116"/>
      <c r="V486" s="116"/>
      <c r="W486" s="116"/>
      <c r="X486" s="116"/>
      <c r="Y486" s="116"/>
      <c r="Z486" s="116"/>
      <c r="AA486" s="116"/>
      <c r="AB486" s="116"/>
      <c r="AC486" s="116"/>
      <c r="AD486" s="116"/>
      <c r="AE486" s="116"/>
    </row>
    <row r="487" spans="1:31" x14ac:dyDescent="0.25">
      <c r="A487" t="s">
        <v>3883</v>
      </c>
      <c r="B487" s="116" t="s">
        <v>3159</v>
      </c>
      <c r="C487" s="116" t="s">
        <v>154</v>
      </c>
      <c r="D487" s="116" t="s">
        <v>2677</v>
      </c>
      <c r="G487" s="116" t="s">
        <v>104</v>
      </c>
      <c r="H487" s="116" t="s">
        <v>3384</v>
      </c>
      <c r="I487" s="116" t="s">
        <v>134</v>
      </c>
      <c r="J487" s="116" t="s">
        <v>4484</v>
      </c>
      <c r="K487" s="116" t="s">
        <v>149</v>
      </c>
      <c r="L487" s="116" t="s">
        <v>153</v>
      </c>
      <c r="M487" s="116"/>
      <c r="N487" s="116"/>
      <c r="O487" s="116"/>
      <c r="P487" s="116"/>
      <c r="Q487" s="116"/>
      <c r="R487" s="116"/>
      <c r="S487" s="116"/>
      <c r="T487" s="116"/>
      <c r="U487" s="116"/>
      <c r="V487" s="116"/>
      <c r="W487" s="116"/>
      <c r="X487" s="116"/>
      <c r="Y487" s="116"/>
      <c r="Z487" s="116"/>
      <c r="AA487" s="116"/>
      <c r="AB487" s="116"/>
      <c r="AC487" s="116"/>
      <c r="AD487" s="116"/>
      <c r="AE487" s="116"/>
    </row>
    <row r="488" spans="1:31" x14ac:dyDescent="0.25">
      <c r="A488" t="s">
        <v>4631</v>
      </c>
      <c r="B488" s="116" t="s">
        <v>3159</v>
      </c>
      <c r="C488" s="116" t="s">
        <v>154</v>
      </c>
      <c r="D488" s="116" t="s">
        <v>2677</v>
      </c>
      <c r="G488" s="116" t="s">
        <v>104</v>
      </c>
      <c r="H488" s="116" t="s">
        <v>3369</v>
      </c>
      <c r="I488" s="116" t="s">
        <v>134</v>
      </c>
      <c r="J488" s="116" t="s">
        <v>4452</v>
      </c>
      <c r="K488" s="116" t="s">
        <v>3126</v>
      </c>
      <c r="L488" s="116" t="s">
        <v>155</v>
      </c>
      <c r="M488" s="116"/>
      <c r="N488" s="116"/>
      <c r="O488" s="116"/>
      <c r="P488" s="116"/>
      <c r="Q488" s="116"/>
      <c r="R488" s="116"/>
      <c r="S488" s="116"/>
      <c r="T488" s="116"/>
      <c r="U488" s="116"/>
      <c r="V488" s="116"/>
      <c r="W488" s="116"/>
      <c r="X488" s="116"/>
      <c r="Y488" s="116"/>
      <c r="Z488" s="116"/>
      <c r="AA488" s="116"/>
      <c r="AB488" s="116"/>
      <c r="AC488" s="116"/>
      <c r="AD488" s="116"/>
      <c r="AE488" s="116"/>
    </row>
    <row r="489" spans="1:31" x14ac:dyDescent="0.25">
      <c r="A489" t="s">
        <v>3884</v>
      </c>
      <c r="B489" s="116" t="s">
        <v>3159</v>
      </c>
      <c r="C489" s="116" t="s">
        <v>154</v>
      </c>
      <c r="D489" s="116" t="s">
        <v>2677</v>
      </c>
      <c r="G489" s="116" t="s">
        <v>104</v>
      </c>
      <c r="H489" s="116" t="s">
        <v>3366</v>
      </c>
      <c r="I489" s="116" t="s">
        <v>134</v>
      </c>
      <c r="J489" s="116" t="s">
        <v>2678</v>
      </c>
      <c r="K489" s="116" t="s">
        <v>3126</v>
      </c>
      <c r="L489" s="116" t="s">
        <v>155</v>
      </c>
      <c r="M489" s="116"/>
      <c r="N489" s="116"/>
      <c r="O489" s="116"/>
      <c r="P489" s="116"/>
      <c r="Q489" s="116"/>
      <c r="R489" s="116"/>
      <c r="S489" s="116"/>
      <c r="T489" s="116"/>
      <c r="U489" s="116"/>
      <c r="V489" s="116"/>
      <c r="W489" s="116"/>
      <c r="X489" s="116"/>
      <c r="Y489" s="116"/>
      <c r="Z489" s="116"/>
      <c r="AA489" s="116"/>
      <c r="AB489" s="116"/>
      <c r="AC489" s="116"/>
      <c r="AD489" s="116"/>
      <c r="AE489" s="116"/>
    </row>
    <row r="490" spans="1:31" x14ac:dyDescent="0.25">
      <c r="A490" t="s">
        <v>3160</v>
      </c>
      <c r="B490" s="116" t="s">
        <v>3159</v>
      </c>
      <c r="C490" s="116" t="s">
        <v>154</v>
      </c>
      <c r="D490" s="116" t="s">
        <v>2677</v>
      </c>
      <c r="G490" s="116" t="s">
        <v>104</v>
      </c>
      <c r="H490" s="116" t="s">
        <v>137</v>
      </c>
      <c r="I490" s="116" t="s">
        <v>134</v>
      </c>
      <c r="J490" s="116" t="s">
        <v>138</v>
      </c>
      <c r="K490" s="116" t="s">
        <v>139</v>
      </c>
      <c r="L490" s="116" t="s">
        <v>153</v>
      </c>
      <c r="M490" s="116"/>
      <c r="N490" s="116"/>
      <c r="O490" s="116"/>
      <c r="P490" s="116"/>
      <c r="Q490" s="116"/>
      <c r="R490" s="116"/>
      <c r="S490" s="116"/>
      <c r="T490" s="116"/>
      <c r="U490" s="116"/>
      <c r="V490" s="116"/>
      <c r="W490" s="116"/>
      <c r="X490" s="116"/>
      <c r="Y490" s="116"/>
      <c r="Z490" s="116"/>
      <c r="AA490" s="116"/>
      <c r="AB490" s="116"/>
      <c r="AC490" s="116"/>
      <c r="AD490" s="116"/>
      <c r="AE490" s="116"/>
    </row>
    <row r="491" spans="1:31" x14ac:dyDescent="0.25">
      <c r="A491" t="s">
        <v>3885</v>
      </c>
      <c r="B491" s="116" t="s">
        <v>3161</v>
      </c>
      <c r="C491" s="116" t="s">
        <v>154</v>
      </c>
      <c r="D491" s="116" t="s">
        <v>2677</v>
      </c>
      <c r="G491" s="116" t="s">
        <v>104</v>
      </c>
      <c r="H491" s="116" t="s">
        <v>3373</v>
      </c>
      <c r="I491" s="116" t="s">
        <v>134</v>
      </c>
      <c r="J491" s="116" t="s">
        <v>4483</v>
      </c>
      <c r="K491" s="116" t="s">
        <v>149</v>
      </c>
      <c r="L491" s="116" t="s">
        <v>155</v>
      </c>
      <c r="M491" s="116"/>
      <c r="N491" s="116"/>
      <c r="O491" s="116"/>
      <c r="P491" s="116"/>
      <c r="Q491" s="116"/>
      <c r="R491" s="116"/>
      <c r="S491" s="116"/>
      <c r="T491" s="116"/>
      <c r="U491" s="116"/>
      <c r="V491" s="116"/>
      <c r="W491" s="116"/>
      <c r="X491" s="116"/>
      <c r="Y491" s="116"/>
      <c r="Z491" s="116"/>
      <c r="AA491" s="116"/>
      <c r="AB491" s="116"/>
      <c r="AC491" s="116"/>
      <c r="AD491" s="116"/>
      <c r="AE491" s="116"/>
    </row>
    <row r="492" spans="1:31" x14ac:dyDescent="0.25">
      <c r="A492" t="s">
        <v>3886</v>
      </c>
      <c r="B492" s="116" t="s">
        <v>3161</v>
      </c>
      <c r="C492" s="116" t="s">
        <v>154</v>
      </c>
      <c r="D492" s="116" t="s">
        <v>2677</v>
      </c>
      <c r="G492" s="116" t="s">
        <v>104</v>
      </c>
      <c r="H492" s="116" t="s">
        <v>3384</v>
      </c>
      <c r="I492" s="116" t="s">
        <v>134</v>
      </c>
      <c r="J492" s="116" t="s">
        <v>4484</v>
      </c>
      <c r="K492" s="116" t="s">
        <v>149</v>
      </c>
      <c r="L492" s="116" t="s">
        <v>153</v>
      </c>
      <c r="M492" s="116"/>
      <c r="N492" s="116"/>
      <c r="O492" s="116"/>
      <c r="P492" s="116"/>
      <c r="Q492" s="116"/>
      <c r="R492" s="116"/>
      <c r="S492" s="116"/>
      <c r="T492" s="116"/>
      <c r="U492" s="116"/>
      <c r="V492" s="116"/>
      <c r="W492" s="116"/>
      <c r="X492" s="116"/>
      <c r="Y492" s="116"/>
      <c r="Z492" s="116"/>
      <c r="AA492" s="116"/>
      <c r="AB492" s="116"/>
      <c r="AC492" s="116"/>
      <c r="AD492" s="116"/>
      <c r="AE492" s="116"/>
    </row>
    <row r="493" spans="1:31" x14ac:dyDescent="0.25">
      <c r="A493" t="s">
        <v>4632</v>
      </c>
      <c r="B493" s="116" t="s">
        <v>3161</v>
      </c>
      <c r="C493" s="116" t="s">
        <v>154</v>
      </c>
      <c r="D493" s="116" t="s">
        <v>2677</v>
      </c>
      <c r="G493" s="116" t="s">
        <v>104</v>
      </c>
      <c r="H493" s="116" t="s">
        <v>3369</v>
      </c>
      <c r="I493" s="116" t="s">
        <v>134</v>
      </c>
      <c r="J493" s="116" t="s">
        <v>4452</v>
      </c>
      <c r="K493" s="116" t="s">
        <v>3126</v>
      </c>
      <c r="L493" s="116" t="s">
        <v>155</v>
      </c>
      <c r="M493" s="116"/>
      <c r="N493" s="116"/>
      <c r="O493" s="116"/>
      <c r="P493" s="116"/>
      <c r="Q493" s="116"/>
      <c r="R493" s="116"/>
      <c r="S493" s="116"/>
      <c r="T493" s="116"/>
      <c r="U493" s="116"/>
      <c r="V493" s="116"/>
      <c r="W493" s="116"/>
      <c r="X493" s="116"/>
      <c r="Y493" s="116"/>
      <c r="Z493" s="116"/>
      <c r="AA493" s="116"/>
      <c r="AB493" s="116"/>
      <c r="AC493" s="116"/>
      <c r="AD493" s="116"/>
      <c r="AE493" s="116"/>
    </row>
    <row r="494" spans="1:31" x14ac:dyDescent="0.25">
      <c r="A494" t="s">
        <v>3887</v>
      </c>
      <c r="B494" s="116" t="s">
        <v>3161</v>
      </c>
      <c r="C494" s="116" t="s">
        <v>154</v>
      </c>
      <c r="D494" s="116" t="s">
        <v>2677</v>
      </c>
      <c r="G494" s="116" t="s">
        <v>104</v>
      </c>
      <c r="H494" s="116" t="s">
        <v>3366</v>
      </c>
      <c r="I494" s="116" t="s">
        <v>134</v>
      </c>
      <c r="J494" s="116" t="s">
        <v>2678</v>
      </c>
      <c r="K494" s="116" t="s">
        <v>3126</v>
      </c>
      <c r="L494" s="116" t="s">
        <v>155</v>
      </c>
      <c r="M494" s="116"/>
      <c r="N494" s="116"/>
      <c r="O494" s="116"/>
      <c r="P494" s="116"/>
      <c r="Q494" s="116"/>
      <c r="R494" s="116"/>
      <c r="S494" s="116"/>
      <c r="T494" s="116"/>
      <c r="U494" s="116"/>
      <c r="V494" s="116"/>
      <c r="W494" s="116"/>
      <c r="X494" s="116"/>
      <c r="Y494" s="116"/>
      <c r="Z494" s="116"/>
      <c r="AA494" s="116"/>
      <c r="AB494" s="116"/>
      <c r="AC494" s="116"/>
      <c r="AD494" s="116"/>
      <c r="AE494" s="116"/>
    </row>
    <row r="495" spans="1:31" x14ac:dyDescent="0.25">
      <c r="A495" t="s">
        <v>3162</v>
      </c>
      <c r="B495" s="116" t="s">
        <v>3161</v>
      </c>
      <c r="C495" s="116" t="s">
        <v>154</v>
      </c>
      <c r="D495" s="116" t="s">
        <v>2677</v>
      </c>
      <c r="G495" s="116" t="s">
        <v>104</v>
      </c>
      <c r="H495" s="116" t="s">
        <v>137</v>
      </c>
      <c r="I495" s="116" t="s">
        <v>134</v>
      </c>
      <c r="J495" s="116" t="s">
        <v>138</v>
      </c>
      <c r="K495" s="116" t="s">
        <v>139</v>
      </c>
      <c r="L495" s="116" t="s">
        <v>153</v>
      </c>
      <c r="M495" s="116"/>
      <c r="N495" s="116"/>
      <c r="O495" s="116"/>
      <c r="P495" s="116"/>
      <c r="Q495" s="116"/>
      <c r="R495" s="116"/>
      <c r="S495" s="116"/>
      <c r="T495" s="116"/>
      <c r="U495" s="116"/>
      <c r="V495" s="116"/>
      <c r="W495" s="116"/>
      <c r="X495" s="116"/>
      <c r="Y495" s="116"/>
      <c r="Z495" s="116"/>
      <c r="AA495" s="116"/>
      <c r="AB495" s="116"/>
      <c r="AC495" s="116"/>
      <c r="AD495" s="116"/>
      <c r="AE495" s="116"/>
    </row>
    <row r="496" spans="1:31" x14ac:dyDescent="0.25">
      <c r="A496" t="s">
        <v>3888</v>
      </c>
      <c r="B496" s="116" t="s">
        <v>228</v>
      </c>
      <c r="C496" s="116" t="s">
        <v>154</v>
      </c>
      <c r="D496" s="116" t="s">
        <v>2677</v>
      </c>
      <c r="G496" s="116" t="s">
        <v>104</v>
      </c>
      <c r="H496" s="116" t="s">
        <v>3373</v>
      </c>
      <c r="I496" s="116" t="s">
        <v>134</v>
      </c>
      <c r="J496" s="116" t="s">
        <v>4483</v>
      </c>
      <c r="K496" s="116" t="s">
        <v>149</v>
      </c>
      <c r="L496" s="116" t="s">
        <v>155</v>
      </c>
      <c r="M496" s="116"/>
      <c r="N496" s="116"/>
      <c r="O496" s="116"/>
      <c r="P496" s="116"/>
      <c r="Q496" s="116"/>
      <c r="R496" s="116"/>
      <c r="S496" s="116"/>
      <c r="T496" s="116"/>
      <c r="U496" s="116"/>
      <c r="V496" s="116"/>
      <c r="W496" s="116"/>
      <c r="X496" s="116"/>
      <c r="Y496" s="116"/>
      <c r="Z496" s="116"/>
      <c r="AA496" s="116"/>
      <c r="AB496" s="116"/>
      <c r="AC496" s="116"/>
      <c r="AD496" s="116"/>
      <c r="AE496" s="116"/>
    </row>
    <row r="497" spans="1:31" x14ac:dyDescent="0.25">
      <c r="A497" t="s">
        <v>3889</v>
      </c>
      <c r="B497" s="116" t="s">
        <v>228</v>
      </c>
      <c r="C497" s="116" t="s">
        <v>154</v>
      </c>
      <c r="D497" s="116" t="s">
        <v>2677</v>
      </c>
      <c r="G497" s="116" t="s">
        <v>104</v>
      </c>
      <c r="H497" s="116" t="s">
        <v>3384</v>
      </c>
      <c r="I497" s="116" t="s">
        <v>134</v>
      </c>
      <c r="J497" s="116" t="s">
        <v>4484</v>
      </c>
      <c r="K497" s="116" t="s">
        <v>149</v>
      </c>
      <c r="L497" s="116" t="s">
        <v>153</v>
      </c>
      <c r="M497" s="116"/>
      <c r="N497" s="116"/>
      <c r="O497" s="116"/>
      <c r="P497" s="116"/>
      <c r="Q497" s="116"/>
      <c r="R497" s="116"/>
      <c r="S497" s="116"/>
      <c r="T497" s="116"/>
      <c r="U497" s="116"/>
      <c r="V497" s="116"/>
      <c r="W497" s="116"/>
      <c r="X497" s="116"/>
      <c r="Y497" s="116"/>
      <c r="Z497" s="116"/>
      <c r="AA497" s="116"/>
      <c r="AB497" s="116"/>
      <c r="AC497" s="116"/>
      <c r="AD497" s="116"/>
      <c r="AE497" s="116"/>
    </row>
    <row r="498" spans="1:31" x14ac:dyDescent="0.25">
      <c r="A498" t="s">
        <v>4633</v>
      </c>
      <c r="B498" s="116" t="s">
        <v>3163</v>
      </c>
      <c r="C498" s="116" t="s">
        <v>154</v>
      </c>
      <c r="D498" s="116" t="s">
        <v>2677</v>
      </c>
      <c r="G498" s="116" t="s">
        <v>104</v>
      </c>
      <c r="H498" s="116" t="s">
        <v>3369</v>
      </c>
      <c r="I498" s="116" t="s">
        <v>134</v>
      </c>
      <c r="J498" s="116" t="s">
        <v>4452</v>
      </c>
      <c r="K498" s="116" t="s">
        <v>3204</v>
      </c>
      <c r="L498" s="116" t="s">
        <v>155</v>
      </c>
      <c r="M498" s="116"/>
      <c r="N498" s="116"/>
      <c r="O498" s="116"/>
      <c r="P498" s="116"/>
      <c r="Q498" s="116"/>
      <c r="R498" s="116"/>
      <c r="S498" s="116"/>
      <c r="T498" s="116"/>
      <c r="U498" s="116"/>
      <c r="V498" s="116"/>
      <c r="W498" s="116"/>
      <c r="X498" s="116"/>
      <c r="Y498" s="116"/>
      <c r="Z498" s="116"/>
      <c r="AA498" s="116"/>
      <c r="AB498" s="116"/>
      <c r="AC498" s="116"/>
      <c r="AD498" s="116"/>
      <c r="AE498" s="116"/>
    </row>
    <row r="499" spans="1:31" x14ac:dyDescent="0.25">
      <c r="A499" t="s">
        <v>3890</v>
      </c>
      <c r="B499" s="116" t="s">
        <v>3163</v>
      </c>
      <c r="C499" s="116" t="s">
        <v>154</v>
      </c>
      <c r="D499" s="116" t="s">
        <v>2677</v>
      </c>
      <c r="G499" s="116" t="s">
        <v>104</v>
      </c>
      <c r="H499" s="116" t="s">
        <v>3366</v>
      </c>
      <c r="I499" s="116" t="s">
        <v>134</v>
      </c>
      <c r="J499" s="116" t="s">
        <v>2678</v>
      </c>
      <c r="K499" s="116" t="s">
        <v>3204</v>
      </c>
      <c r="L499" s="116" t="s">
        <v>155</v>
      </c>
      <c r="M499" s="116"/>
      <c r="N499" s="116"/>
      <c r="O499" s="116"/>
      <c r="P499" s="116"/>
      <c r="Q499" s="116"/>
      <c r="R499" s="116"/>
      <c r="S499" s="116"/>
      <c r="T499" s="116"/>
      <c r="U499" s="116"/>
      <c r="V499" s="116"/>
      <c r="W499" s="116"/>
      <c r="X499" s="116"/>
      <c r="Y499" s="116"/>
      <c r="Z499" s="116"/>
      <c r="AA499" s="116"/>
      <c r="AB499" s="116"/>
      <c r="AC499" s="116"/>
      <c r="AD499" s="116"/>
      <c r="AE499" s="116"/>
    </row>
    <row r="500" spans="1:31" x14ac:dyDescent="0.25">
      <c r="A500" t="s">
        <v>4634</v>
      </c>
      <c r="B500" s="116" t="s">
        <v>228</v>
      </c>
      <c r="C500" s="116" t="s">
        <v>154</v>
      </c>
      <c r="D500" s="116" t="s">
        <v>2677</v>
      </c>
      <c r="G500" s="116" t="s">
        <v>104</v>
      </c>
      <c r="H500" s="116" t="s">
        <v>3369</v>
      </c>
      <c r="I500" s="116" t="s">
        <v>134</v>
      </c>
      <c r="J500" s="116" t="s">
        <v>4452</v>
      </c>
      <c r="K500" s="116" t="s">
        <v>3126</v>
      </c>
      <c r="L500" s="116" t="s">
        <v>155</v>
      </c>
      <c r="M500" s="116"/>
      <c r="N500" s="116"/>
      <c r="O500" s="116"/>
      <c r="P500" s="116"/>
      <c r="Q500" s="116"/>
      <c r="R500" s="116"/>
      <c r="S500" s="116"/>
      <c r="T500" s="116"/>
      <c r="U500" s="116"/>
      <c r="V500" s="116"/>
      <c r="W500" s="116"/>
      <c r="X500" s="116"/>
      <c r="Y500" s="116"/>
      <c r="Z500" s="116"/>
      <c r="AA500" s="116"/>
      <c r="AB500" s="116"/>
      <c r="AC500" s="116"/>
      <c r="AD500" s="116"/>
      <c r="AE500" s="116"/>
    </row>
    <row r="501" spans="1:31" x14ac:dyDescent="0.25">
      <c r="A501" t="s">
        <v>3891</v>
      </c>
      <c r="B501" s="116" t="s">
        <v>228</v>
      </c>
      <c r="C501" s="116" t="s">
        <v>154</v>
      </c>
      <c r="D501" s="116" t="s">
        <v>2677</v>
      </c>
      <c r="G501" s="116" t="s">
        <v>104</v>
      </c>
      <c r="H501" s="116" t="s">
        <v>3366</v>
      </c>
      <c r="I501" s="116" t="s">
        <v>134</v>
      </c>
      <c r="J501" s="116" t="s">
        <v>2678</v>
      </c>
      <c r="K501" s="116" t="s">
        <v>3126</v>
      </c>
      <c r="L501" s="116" t="s">
        <v>155</v>
      </c>
      <c r="M501" s="116"/>
      <c r="N501" s="116"/>
      <c r="O501" s="116"/>
      <c r="P501" s="116"/>
      <c r="Q501" s="116"/>
      <c r="R501" s="116"/>
      <c r="S501" s="116"/>
      <c r="T501" s="116"/>
      <c r="U501" s="116"/>
      <c r="V501" s="116"/>
      <c r="W501" s="116"/>
      <c r="X501" s="116"/>
      <c r="Y501" s="116"/>
      <c r="Z501" s="116"/>
      <c r="AA501" s="116"/>
      <c r="AB501" s="116"/>
      <c r="AC501" s="116"/>
      <c r="AD501" s="116"/>
      <c r="AE501" s="116"/>
    </row>
    <row r="502" spans="1:31" x14ac:dyDescent="0.25">
      <c r="A502" t="s">
        <v>3892</v>
      </c>
      <c r="B502" s="116" t="s">
        <v>229</v>
      </c>
      <c r="C502" s="116" t="s">
        <v>154</v>
      </c>
      <c r="D502" s="116" t="s">
        <v>2677</v>
      </c>
      <c r="G502" s="116" t="s">
        <v>104</v>
      </c>
      <c r="H502" s="116" t="s">
        <v>3373</v>
      </c>
      <c r="I502" s="116" t="s">
        <v>134</v>
      </c>
      <c r="J502" s="116" t="s">
        <v>4483</v>
      </c>
      <c r="K502" s="116" t="s">
        <v>149</v>
      </c>
      <c r="L502" s="116" t="s">
        <v>155</v>
      </c>
      <c r="M502" s="116"/>
      <c r="N502" s="116"/>
      <c r="O502" s="116"/>
      <c r="P502" s="116"/>
      <c r="Q502" s="116"/>
      <c r="R502" s="116"/>
      <c r="S502" s="116"/>
      <c r="T502" s="116"/>
      <c r="U502" s="116"/>
      <c r="V502" s="116"/>
      <c r="W502" s="116"/>
      <c r="X502" s="116"/>
      <c r="Y502" s="116"/>
      <c r="Z502" s="116"/>
      <c r="AA502" s="116"/>
      <c r="AB502" s="116"/>
      <c r="AC502" s="116"/>
      <c r="AD502" s="116"/>
      <c r="AE502" s="116"/>
    </row>
    <row r="503" spans="1:31" x14ac:dyDescent="0.25">
      <c r="A503" t="s">
        <v>3893</v>
      </c>
      <c r="B503" s="116" t="s">
        <v>229</v>
      </c>
      <c r="C503" s="116" t="s">
        <v>154</v>
      </c>
      <c r="D503" s="116" t="s">
        <v>2677</v>
      </c>
      <c r="G503" s="116" t="s">
        <v>104</v>
      </c>
      <c r="H503" s="116" t="s">
        <v>3384</v>
      </c>
      <c r="I503" s="116" t="s">
        <v>134</v>
      </c>
      <c r="J503" s="116" t="s">
        <v>4484</v>
      </c>
      <c r="K503" s="116" t="s">
        <v>149</v>
      </c>
      <c r="L503" s="116" t="s">
        <v>155</v>
      </c>
      <c r="M503" s="116"/>
      <c r="N503" s="116"/>
      <c r="O503" s="116"/>
      <c r="P503" s="116"/>
      <c r="Q503" s="116"/>
      <c r="R503" s="116"/>
      <c r="S503" s="116"/>
      <c r="T503" s="116"/>
      <c r="U503" s="116"/>
      <c r="V503" s="116"/>
      <c r="W503" s="116"/>
      <c r="X503" s="116"/>
      <c r="Y503" s="116"/>
      <c r="Z503" s="116"/>
      <c r="AA503" s="116"/>
      <c r="AB503" s="116"/>
      <c r="AC503" s="116"/>
      <c r="AD503" s="116"/>
      <c r="AE503" s="116"/>
    </row>
    <row r="504" spans="1:31" x14ac:dyDescent="0.25">
      <c r="A504" t="s">
        <v>4635</v>
      </c>
      <c r="B504" s="116" t="s">
        <v>3164</v>
      </c>
      <c r="C504" s="116" t="s">
        <v>154</v>
      </c>
      <c r="D504" s="116" t="s">
        <v>2677</v>
      </c>
      <c r="G504" s="116" t="s">
        <v>104</v>
      </c>
      <c r="H504" s="116" t="s">
        <v>3369</v>
      </c>
      <c r="I504" s="116" t="s">
        <v>134</v>
      </c>
      <c r="J504" s="116" t="s">
        <v>4452</v>
      </c>
      <c r="K504" s="116" t="s">
        <v>3204</v>
      </c>
      <c r="L504" s="116" t="s">
        <v>158</v>
      </c>
      <c r="M504" s="116"/>
      <c r="N504" s="116"/>
      <c r="O504" s="116"/>
      <c r="P504" s="116"/>
      <c r="Q504" s="116"/>
      <c r="R504" s="116"/>
      <c r="S504" s="116"/>
      <c r="T504" s="116"/>
      <c r="U504" s="116"/>
      <c r="V504" s="116"/>
      <c r="W504" s="116"/>
      <c r="X504" s="116"/>
      <c r="Y504" s="116"/>
      <c r="Z504" s="116"/>
      <c r="AA504" s="116"/>
      <c r="AB504" s="116"/>
      <c r="AC504" s="116"/>
      <c r="AD504" s="116"/>
      <c r="AE504" s="116"/>
    </row>
    <row r="505" spans="1:31" x14ac:dyDescent="0.25">
      <c r="A505" t="s">
        <v>3894</v>
      </c>
      <c r="B505" s="116" t="s">
        <v>3164</v>
      </c>
      <c r="C505" s="116" t="s">
        <v>154</v>
      </c>
      <c r="D505" s="116" t="s">
        <v>2677</v>
      </c>
      <c r="G505" s="116" t="s">
        <v>104</v>
      </c>
      <c r="H505" s="116" t="s">
        <v>3366</v>
      </c>
      <c r="I505" s="116" t="s">
        <v>134</v>
      </c>
      <c r="J505" s="116" t="s">
        <v>2678</v>
      </c>
      <c r="K505" s="116" t="s">
        <v>3204</v>
      </c>
      <c r="L505" s="116" t="s">
        <v>158</v>
      </c>
      <c r="M505" s="116"/>
      <c r="N505" s="116"/>
      <c r="O505" s="116"/>
      <c r="P505" s="116"/>
      <c r="Q505" s="116"/>
      <c r="R505" s="116"/>
      <c r="S505" s="116"/>
      <c r="T505" s="116"/>
      <c r="U505" s="116"/>
      <c r="V505" s="116"/>
      <c r="W505" s="116"/>
      <c r="X505" s="116"/>
      <c r="Y505" s="116"/>
      <c r="Z505" s="116"/>
      <c r="AA505" s="116"/>
      <c r="AB505" s="116"/>
      <c r="AC505" s="116"/>
      <c r="AD505" s="116"/>
      <c r="AE505" s="116"/>
    </row>
    <row r="506" spans="1:31" x14ac:dyDescent="0.25">
      <c r="A506" t="s">
        <v>3895</v>
      </c>
      <c r="B506" s="116" t="s">
        <v>230</v>
      </c>
      <c r="C506" s="116" t="s">
        <v>154</v>
      </c>
      <c r="D506" s="116" t="s">
        <v>2677</v>
      </c>
      <c r="G506" s="116" t="s">
        <v>104</v>
      </c>
      <c r="H506" s="116" t="s">
        <v>3373</v>
      </c>
      <c r="I506" s="116" t="s">
        <v>134</v>
      </c>
      <c r="J506" s="116" t="s">
        <v>4483</v>
      </c>
      <c r="K506" s="116" t="s">
        <v>149</v>
      </c>
      <c r="L506" s="116" t="s">
        <v>155</v>
      </c>
      <c r="M506" s="116"/>
      <c r="N506" s="116"/>
      <c r="O506" s="116"/>
      <c r="P506" s="116"/>
      <c r="Q506" s="116"/>
      <c r="R506" s="116"/>
      <c r="S506" s="116"/>
      <c r="T506" s="116"/>
      <c r="U506" s="116"/>
      <c r="V506" s="116"/>
      <c r="W506" s="116"/>
      <c r="X506" s="116"/>
      <c r="Y506" s="116"/>
      <c r="Z506" s="116"/>
      <c r="AA506" s="116"/>
      <c r="AB506" s="116"/>
      <c r="AC506" s="116"/>
      <c r="AD506" s="116"/>
      <c r="AE506" s="116"/>
    </row>
    <row r="507" spans="1:31" x14ac:dyDescent="0.25">
      <c r="A507" t="s">
        <v>3896</v>
      </c>
      <c r="B507" s="116" t="s">
        <v>230</v>
      </c>
      <c r="C507" s="116" t="s">
        <v>154</v>
      </c>
      <c r="D507" s="116" t="s">
        <v>2677</v>
      </c>
      <c r="G507" s="116" t="s">
        <v>104</v>
      </c>
      <c r="H507" s="116" t="s">
        <v>3384</v>
      </c>
      <c r="I507" s="116" t="s">
        <v>134</v>
      </c>
      <c r="J507" s="116" t="s">
        <v>4484</v>
      </c>
      <c r="K507" s="116" t="s">
        <v>149</v>
      </c>
      <c r="L507" s="116" t="s">
        <v>155</v>
      </c>
      <c r="M507" s="116"/>
      <c r="N507" s="116"/>
      <c r="O507" s="116"/>
      <c r="P507" s="116"/>
      <c r="Q507" s="116"/>
      <c r="R507" s="116"/>
      <c r="S507" s="116"/>
      <c r="T507" s="116"/>
      <c r="U507" s="116"/>
      <c r="V507" s="116"/>
      <c r="W507" s="116"/>
      <c r="X507" s="116"/>
      <c r="Y507" s="116"/>
      <c r="Z507" s="116"/>
      <c r="AA507" s="116"/>
      <c r="AB507" s="116"/>
      <c r="AC507" s="116"/>
      <c r="AD507" s="116"/>
      <c r="AE507" s="116"/>
    </row>
    <row r="508" spans="1:31" x14ac:dyDescent="0.25">
      <c r="A508" t="s">
        <v>4636</v>
      </c>
      <c r="B508" s="116" t="s">
        <v>230</v>
      </c>
      <c r="C508" s="116" t="s">
        <v>154</v>
      </c>
      <c r="D508" s="116" t="s">
        <v>2677</v>
      </c>
      <c r="G508" s="116" t="s">
        <v>104</v>
      </c>
      <c r="H508" s="116" t="s">
        <v>3369</v>
      </c>
      <c r="I508" s="116" t="s">
        <v>134</v>
      </c>
      <c r="J508" s="116" t="s">
        <v>4452</v>
      </c>
      <c r="K508" s="116" t="s">
        <v>3201</v>
      </c>
      <c r="L508" s="116" t="s">
        <v>155</v>
      </c>
      <c r="M508" s="116"/>
      <c r="N508" s="116"/>
      <c r="O508" s="116"/>
      <c r="P508" s="116"/>
      <c r="Q508" s="116"/>
      <c r="R508" s="116"/>
      <c r="S508" s="116"/>
      <c r="T508" s="116"/>
      <c r="U508" s="116"/>
      <c r="V508" s="116"/>
      <c r="W508" s="116"/>
      <c r="X508" s="116"/>
      <c r="Y508" s="116"/>
      <c r="Z508" s="116"/>
      <c r="AA508" s="116"/>
      <c r="AB508" s="116"/>
      <c r="AC508" s="116"/>
      <c r="AD508" s="116"/>
      <c r="AE508" s="116"/>
    </row>
    <row r="509" spans="1:31" x14ac:dyDescent="0.25">
      <c r="A509" t="s">
        <v>3897</v>
      </c>
      <c r="B509" s="116" t="s">
        <v>230</v>
      </c>
      <c r="C509" s="116" t="s">
        <v>154</v>
      </c>
      <c r="D509" s="116" t="s">
        <v>2677</v>
      </c>
      <c r="G509" s="116" t="s">
        <v>104</v>
      </c>
      <c r="H509" s="116" t="s">
        <v>3366</v>
      </c>
      <c r="I509" s="116" t="s">
        <v>134</v>
      </c>
      <c r="J509" s="116" t="s">
        <v>2678</v>
      </c>
      <c r="K509" s="116" t="s">
        <v>3201</v>
      </c>
      <c r="L509" s="116" t="s">
        <v>155</v>
      </c>
      <c r="M509" s="116"/>
      <c r="N509" s="116"/>
      <c r="O509" s="116"/>
      <c r="P509" s="116"/>
      <c r="Q509" s="116"/>
      <c r="R509" s="116"/>
      <c r="S509" s="116"/>
      <c r="T509" s="116"/>
      <c r="U509" s="116"/>
      <c r="V509" s="116"/>
      <c r="W509" s="116"/>
      <c r="X509" s="116"/>
      <c r="Y509" s="116"/>
      <c r="Z509" s="116"/>
      <c r="AA509" s="116"/>
      <c r="AB509" s="116"/>
      <c r="AC509" s="116"/>
      <c r="AD509" s="116"/>
      <c r="AE509" s="116"/>
    </row>
    <row r="510" spans="1:31" x14ac:dyDescent="0.25">
      <c r="A510" t="s">
        <v>3898</v>
      </c>
      <c r="B510" s="116" t="s">
        <v>231</v>
      </c>
      <c r="C510" s="116" t="s">
        <v>154</v>
      </c>
      <c r="D510" s="116" t="s">
        <v>2677</v>
      </c>
      <c r="G510" s="116" t="s">
        <v>104</v>
      </c>
      <c r="H510" s="116" t="s">
        <v>3373</v>
      </c>
      <c r="I510" s="116" t="s">
        <v>134</v>
      </c>
      <c r="J510" s="116" t="s">
        <v>4483</v>
      </c>
      <c r="K510" s="116" t="s">
        <v>149</v>
      </c>
      <c r="L510" s="116" t="s">
        <v>155</v>
      </c>
      <c r="M510" s="116"/>
      <c r="N510" s="116"/>
      <c r="O510" s="116"/>
      <c r="P510" s="116"/>
      <c r="Q510" s="116"/>
      <c r="R510" s="116"/>
      <c r="S510" s="116"/>
      <c r="T510" s="116"/>
      <c r="U510" s="116"/>
      <c r="V510" s="116"/>
      <c r="W510" s="116"/>
      <c r="X510" s="116"/>
      <c r="Y510" s="116"/>
      <c r="Z510" s="116"/>
      <c r="AA510" s="116"/>
      <c r="AB510" s="116"/>
      <c r="AC510" s="116"/>
      <c r="AD510" s="116"/>
      <c r="AE510" s="116"/>
    </row>
    <row r="511" spans="1:31" x14ac:dyDescent="0.25">
      <c r="A511" t="s">
        <v>3899</v>
      </c>
      <c r="B511" s="116" t="s">
        <v>231</v>
      </c>
      <c r="C511" s="116" t="s">
        <v>154</v>
      </c>
      <c r="D511" s="116" t="s">
        <v>2677</v>
      </c>
      <c r="G511" s="116" t="s">
        <v>104</v>
      </c>
      <c r="H511" s="116" t="s">
        <v>3384</v>
      </c>
      <c r="I511" s="116" t="s">
        <v>134</v>
      </c>
      <c r="J511" s="116" t="s">
        <v>4484</v>
      </c>
      <c r="K511" s="116" t="s">
        <v>149</v>
      </c>
      <c r="L511" s="116" t="s">
        <v>155</v>
      </c>
      <c r="M511" s="116"/>
      <c r="N511" s="116"/>
      <c r="O511" s="116"/>
      <c r="P511" s="116"/>
      <c r="Q511" s="116"/>
      <c r="R511" s="116"/>
      <c r="S511" s="116"/>
      <c r="T511" s="116"/>
      <c r="U511" s="116"/>
      <c r="V511" s="116"/>
      <c r="W511" s="116"/>
      <c r="X511" s="116"/>
      <c r="Y511" s="116"/>
      <c r="Z511" s="116"/>
      <c r="AA511" s="116"/>
      <c r="AB511" s="116"/>
      <c r="AC511" s="116"/>
      <c r="AD511" s="116"/>
      <c r="AE511" s="116"/>
    </row>
    <row r="512" spans="1:31" x14ac:dyDescent="0.25">
      <c r="A512" t="s">
        <v>4637</v>
      </c>
      <c r="B512" s="116" t="s">
        <v>231</v>
      </c>
      <c r="C512" s="116" t="s">
        <v>154</v>
      </c>
      <c r="D512" s="116" t="s">
        <v>2677</v>
      </c>
      <c r="G512" s="116" t="s">
        <v>104</v>
      </c>
      <c r="H512" s="116" t="s">
        <v>3369</v>
      </c>
      <c r="I512" s="116" t="s">
        <v>134</v>
      </c>
      <c r="J512" s="116" t="s">
        <v>4452</v>
      </c>
      <c r="K512" s="116" t="s">
        <v>3204</v>
      </c>
      <c r="L512" s="116" t="s">
        <v>158</v>
      </c>
      <c r="M512" s="116"/>
      <c r="N512" s="116"/>
      <c r="O512" s="116"/>
      <c r="P512" s="116"/>
      <c r="Q512" s="116"/>
      <c r="R512" s="116"/>
      <c r="S512" s="116"/>
      <c r="T512" s="116"/>
      <c r="U512" s="116"/>
      <c r="V512" s="116"/>
      <c r="W512" s="116"/>
      <c r="X512" s="116"/>
      <c r="Y512" s="116"/>
      <c r="Z512" s="116"/>
      <c r="AA512" s="116"/>
      <c r="AB512" s="116"/>
      <c r="AC512" s="116"/>
      <c r="AD512" s="116"/>
      <c r="AE512" s="116"/>
    </row>
    <row r="513" spans="1:31" x14ac:dyDescent="0.25">
      <c r="A513" t="s">
        <v>3900</v>
      </c>
      <c r="B513" s="116" t="s">
        <v>231</v>
      </c>
      <c r="C513" s="116" t="s">
        <v>154</v>
      </c>
      <c r="D513" s="116" t="s">
        <v>2677</v>
      </c>
      <c r="G513" s="116" t="s">
        <v>104</v>
      </c>
      <c r="H513" s="116" t="s">
        <v>3366</v>
      </c>
      <c r="I513" s="116" t="s">
        <v>134</v>
      </c>
      <c r="J513" s="116" t="s">
        <v>2678</v>
      </c>
      <c r="K513" s="116" t="s">
        <v>3204</v>
      </c>
      <c r="L513" s="116" t="s">
        <v>158</v>
      </c>
      <c r="M513" s="116"/>
      <c r="N513" s="116"/>
      <c r="O513" s="116"/>
      <c r="P513" s="116"/>
      <c r="Q513" s="116"/>
      <c r="R513" s="116"/>
      <c r="S513" s="116"/>
      <c r="T513" s="116"/>
      <c r="U513" s="116"/>
      <c r="V513" s="116"/>
      <c r="W513" s="116"/>
      <c r="X513" s="116"/>
      <c r="Y513" s="116"/>
      <c r="Z513" s="116"/>
      <c r="AA513" s="116"/>
      <c r="AB513" s="116"/>
      <c r="AC513" s="116"/>
      <c r="AD513" s="116"/>
      <c r="AE513" s="116"/>
    </row>
    <row r="514" spans="1:31" x14ac:dyDescent="0.25">
      <c r="A514" t="s">
        <v>3901</v>
      </c>
      <c r="B514" s="116" t="s">
        <v>232</v>
      </c>
      <c r="C514" s="116" t="s">
        <v>154</v>
      </c>
      <c r="D514" s="116" t="s">
        <v>2677</v>
      </c>
      <c r="G514" s="116" t="s">
        <v>104</v>
      </c>
      <c r="H514" s="116" t="s">
        <v>3373</v>
      </c>
      <c r="I514" s="116" t="s">
        <v>134</v>
      </c>
      <c r="J514" s="116" t="s">
        <v>4483</v>
      </c>
      <c r="K514" s="116" t="s">
        <v>149</v>
      </c>
      <c r="L514" s="116" t="s">
        <v>158</v>
      </c>
      <c r="M514" s="116"/>
      <c r="N514" s="116"/>
      <c r="O514" s="116"/>
      <c r="P514" s="116"/>
      <c r="Q514" s="116"/>
      <c r="R514" s="116"/>
      <c r="S514" s="116"/>
      <c r="T514" s="116"/>
      <c r="U514" s="116"/>
      <c r="V514" s="116"/>
      <c r="W514" s="116"/>
      <c r="X514" s="116"/>
      <c r="Y514" s="116"/>
      <c r="Z514" s="116"/>
      <c r="AA514" s="116"/>
      <c r="AB514" s="116"/>
      <c r="AC514" s="116"/>
      <c r="AD514" s="116"/>
      <c r="AE514" s="116"/>
    </row>
    <row r="515" spans="1:31" x14ac:dyDescent="0.25">
      <c r="A515" t="s">
        <v>3902</v>
      </c>
      <c r="B515" s="116" t="s">
        <v>232</v>
      </c>
      <c r="C515" s="116" t="s">
        <v>154</v>
      </c>
      <c r="D515" s="116" t="s">
        <v>2677</v>
      </c>
      <c r="G515" s="116" t="s">
        <v>104</v>
      </c>
      <c r="H515" s="116" t="s">
        <v>3384</v>
      </c>
      <c r="I515" s="116" t="s">
        <v>134</v>
      </c>
      <c r="J515" s="116" t="s">
        <v>4484</v>
      </c>
      <c r="K515" s="116" t="s">
        <v>149</v>
      </c>
      <c r="L515" s="116" t="s">
        <v>158</v>
      </c>
      <c r="M515" s="116"/>
      <c r="N515" s="116"/>
      <c r="O515" s="116"/>
      <c r="P515" s="116"/>
      <c r="Q515" s="116"/>
      <c r="R515" s="116"/>
      <c r="S515" s="116"/>
      <c r="T515" s="116"/>
      <c r="U515" s="116"/>
      <c r="V515" s="116"/>
      <c r="W515" s="116"/>
      <c r="X515" s="116"/>
      <c r="Y515" s="116"/>
      <c r="Z515" s="116"/>
      <c r="AA515" s="116"/>
      <c r="AB515" s="116"/>
      <c r="AC515" s="116"/>
      <c r="AD515" s="116"/>
      <c r="AE515" s="116"/>
    </row>
    <row r="516" spans="1:31" x14ac:dyDescent="0.25">
      <c r="A516" t="s">
        <v>4638</v>
      </c>
      <c r="B516" s="116" t="s">
        <v>232</v>
      </c>
      <c r="C516" s="116" t="s">
        <v>154</v>
      </c>
      <c r="D516" s="116" t="s">
        <v>2677</v>
      </c>
      <c r="G516" s="116" t="s">
        <v>104</v>
      </c>
      <c r="H516" s="116" t="s">
        <v>3369</v>
      </c>
      <c r="I516" s="116" t="s">
        <v>134</v>
      </c>
      <c r="J516" s="116" t="s">
        <v>4452</v>
      </c>
      <c r="K516" s="116" t="s">
        <v>3204</v>
      </c>
      <c r="L516" s="116" t="s">
        <v>158</v>
      </c>
      <c r="M516" s="116"/>
      <c r="N516" s="116"/>
      <c r="O516" s="116"/>
      <c r="P516" s="116"/>
      <c r="Q516" s="116"/>
      <c r="R516" s="116"/>
      <c r="S516" s="116"/>
      <c r="T516" s="116"/>
      <c r="U516" s="116"/>
      <c r="V516" s="116"/>
      <c r="W516" s="116"/>
      <c r="X516" s="116"/>
      <c r="Y516" s="116"/>
      <c r="Z516" s="116"/>
      <c r="AA516" s="116"/>
      <c r="AB516" s="116"/>
      <c r="AC516" s="116"/>
      <c r="AD516" s="116"/>
      <c r="AE516" s="116"/>
    </row>
    <row r="517" spans="1:31" x14ac:dyDescent="0.25">
      <c r="A517" t="s">
        <v>3903</v>
      </c>
      <c r="B517" s="116" t="s">
        <v>232</v>
      </c>
      <c r="C517" s="116" t="s">
        <v>154</v>
      </c>
      <c r="D517" s="116" t="s">
        <v>2677</v>
      </c>
      <c r="G517" s="116" t="s">
        <v>104</v>
      </c>
      <c r="H517" s="116" t="s">
        <v>3366</v>
      </c>
      <c r="I517" s="116" t="s">
        <v>134</v>
      </c>
      <c r="J517" s="116" t="s">
        <v>2678</v>
      </c>
      <c r="K517" s="116" t="s">
        <v>3204</v>
      </c>
      <c r="L517" s="116" t="s">
        <v>158</v>
      </c>
      <c r="M517" s="116"/>
      <c r="N517" s="116"/>
      <c r="O517" s="116"/>
      <c r="P517" s="116"/>
      <c r="Q517" s="116"/>
      <c r="R517" s="116"/>
      <c r="S517" s="116"/>
      <c r="T517" s="116"/>
      <c r="U517" s="116"/>
      <c r="V517" s="116"/>
      <c r="W517" s="116"/>
      <c r="X517" s="116"/>
      <c r="Y517" s="116"/>
      <c r="Z517" s="116"/>
      <c r="AA517" s="116"/>
      <c r="AB517" s="116"/>
      <c r="AC517" s="116"/>
      <c r="AD517" s="116"/>
      <c r="AE517" s="116"/>
    </row>
    <row r="518" spans="1:31" x14ac:dyDescent="0.25">
      <c r="A518" t="s">
        <v>3904</v>
      </c>
      <c r="B518" s="116" t="s">
        <v>233</v>
      </c>
      <c r="C518" s="116" t="s">
        <v>154</v>
      </c>
      <c r="D518" s="116" t="s">
        <v>2677</v>
      </c>
      <c r="G518" s="116" t="s">
        <v>104</v>
      </c>
      <c r="H518" s="116" t="s">
        <v>3373</v>
      </c>
      <c r="I518" s="116" t="s">
        <v>134</v>
      </c>
      <c r="J518" s="116" t="s">
        <v>4483</v>
      </c>
      <c r="K518" s="116" t="s">
        <v>149</v>
      </c>
      <c r="L518" s="116" t="s">
        <v>158</v>
      </c>
      <c r="M518" s="116"/>
      <c r="N518" s="116"/>
      <c r="O518" s="116"/>
      <c r="P518" s="116"/>
      <c r="Q518" s="116"/>
      <c r="R518" s="116"/>
      <c r="S518" s="116"/>
      <c r="T518" s="116"/>
      <c r="U518" s="116"/>
      <c r="V518" s="116"/>
      <c r="W518" s="116"/>
      <c r="X518" s="116"/>
      <c r="Y518" s="116"/>
      <c r="Z518" s="116"/>
      <c r="AA518" s="116"/>
      <c r="AB518" s="116"/>
      <c r="AC518" s="116"/>
      <c r="AD518" s="116"/>
      <c r="AE518" s="116"/>
    </row>
    <row r="519" spans="1:31" x14ac:dyDescent="0.25">
      <c r="A519" t="s">
        <v>3905</v>
      </c>
      <c r="B519" s="116" t="s">
        <v>233</v>
      </c>
      <c r="C519" s="116" t="s">
        <v>154</v>
      </c>
      <c r="D519" s="116" t="s">
        <v>2677</v>
      </c>
      <c r="G519" s="116" t="s">
        <v>104</v>
      </c>
      <c r="H519" s="116" t="s">
        <v>3384</v>
      </c>
      <c r="I519" s="116" t="s">
        <v>134</v>
      </c>
      <c r="J519" s="116" t="s">
        <v>4484</v>
      </c>
      <c r="K519" s="116" t="s">
        <v>149</v>
      </c>
      <c r="L519" s="116" t="s">
        <v>158</v>
      </c>
      <c r="M519" s="116"/>
      <c r="N519" s="116"/>
      <c r="O519" s="116"/>
      <c r="P519" s="116"/>
      <c r="Q519" s="116"/>
      <c r="R519" s="116"/>
      <c r="S519" s="116"/>
      <c r="T519" s="116"/>
      <c r="U519" s="116"/>
      <c r="V519" s="116"/>
      <c r="W519" s="116"/>
      <c r="X519" s="116"/>
      <c r="Y519" s="116"/>
      <c r="Z519" s="116"/>
      <c r="AA519" s="116"/>
      <c r="AB519" s="116"/>
      <c r="AC519" s="116"/>
      <c r="AD519" s="116"/>
      <c r="AE519" s="116"/>
    </row>
    <row r="520" spans="1:31" x14ac:dyDescent="0.25">
      <c r="A520" t="s">
        <v>4639</v>
      </c>
      <c r="B520" s="116" t="s">
        <v>233</v>
      </c>
      <c r="C520" s="116" t="s">
        <v>154</v>
      </c>
      <c r="D520" s="116" t="s">
        <v>2677</v>
      </c>
      <c r="G520" s="116" t="s">
        <v>104</v>
      </c>
      <c r="H520" s="116" t="s">
        <v>3369</v>
      </c>
      <c r="I520" s="116" t="s">
        <v>134</v>
      </c>
      <c r="J520" s="116" t="s">
        <v>4452</v>
      </c>
      <c r="K520" s="116" t="s">
        <v>3204</v>
      </c>
      <c r="L520" s="116" t="s">
        <v>158</v>
      </c>
      <c r="M520" s="116"/>
      <c r="N520" s="116"/>
      <c r="O520" s="116"/>
      <c r="P520" s="116"/>
      <c r="Q520" s="116"/>
      <c r="R520" s="116"/>
      <c r="S520" s="116"/>
      <c r="T520" s="116"/>
      <c r="U520" s="116"/>
      <c r="V520" s="116"/>
      <c r="W520" s="116"/>
      <c r="X520" s="116"/>
      <c r="Y520" s="116"/>
      <c r="Z520" s="116"/>
      <c r="AA520" s="116"/>
      <c r="AB520" s="116"/>
      <c r="AC520" s="116"/>
      <c r="AD520" s="116"/>
      <c r="AE520" s="116"/>
    </row>
    <row r="521" spans="1:31" x14ac:dyDescent="0.25">
      <c r="A521" t="s">
        <v>3906</v>
      </c>
      <c r="B521" s="116" t="s">
        <v>233</v>
      </c>
      <c r="C521" s="116" t="s">
        <v>154</v>
      </c>
      <c r="D521" s="116" t="s">
        <v>2677</v>
      </c>
      <c r="G521" s="116" t="s">
        <v>104</v>
      </c>
      <c r="H521" s="116" t="s">
        <v>3366</v>
      </c>
      <c r="I521" s="116" t="s">
        <v>134</v>
      </c>
      <c r="J521" s="116" t="s">
        <v>2678</v>
      </c>
      <c r="K521" s="116" t="s">
        <v>3204</v>
      </c>
      <c r="L521" s="116" t="s">
        <v>158</v>
      </c>
      <c r="M521" s="116"/>
      <c r="N521" s="116"/>
      <c r="O521" s="116"/>
      <c r="P521" s="116"/>
      <c r="Q521" s="116"/>
      <c r="R521" s="116"/>
      <c r="S521" s="116"/>
      <c r="T521" s="116"/>
      <c r="U521" s="116"/>
      <c r="V521" s="116"/>
      <c r="W521" s="116"/>
      <c r="X521" s="116"/>
      <c r="Y521" s="116"/>
      <c r="Z521" s="116"/>
      <c r="AA521" s="116"/>
      <c r="AB521" s="116"/>
      <c r="AC521" s="116"/>
      <c r="AD521" s="116"/>
      <c r="AE521" s="116"/>
    </row>
    <row r="522" spans="1:31" x14ac:dyDescent="0.25">
      <c r="A522" t="s">
        <v>3907</v>
      </c>
      <c r="B522" s="116" t="s">
        <v>234</v>
      </c>
      <c r="C522" s="116" t="s">
        <v>154</v>
      </c>
      <c r="D522" s="116" t="s">
        <v>2677</v>
      </c>
      <c r="G522" s="116" t="s">
        <v>104</v>
      </c>
      <c r="H522" s="116" t="s">
        <v>3373</v>
      </c>
      <c r="I522" s="116" t="s">
        <v>134</v>
      </c>
      <c r="J522" s="116" t="s">
        <v>4483</v>
      </c>
      <c r="K522" s="116" t="s">
        <v>149</v>
      </c>
      <c r="L522" s="116" t="s">
        <v>158</v>
      </c>
      <c r="M522" s="116"/>
      <c r="N522" s="116"/>
      <c r="O522" s="116"/>
      <c r="P522" s="116"/>
      <c r="Q522" s="116"/>
      <c r="R522" s="116"/>
      <c r="S522" s="116"/>
      <c r="T522" s="116"/>
      <c r="U522" s="116"/>
      <c r="V522" s="116"/>
      <c r="W522" s="116"/>
      <c r="X522" s="116"/>
      <c r="Y522" s="116"/>
      <c r="Z522" s="116"/>
      <c r="AA522" s="116"/>
      <c r="AB522" s="116"/>
      <c r="AC522" s="116"/>
      <c r="AD522" s="116"/>
      <c r="AE522" s="116"/>
    </row>
    <row r="523" spans="1:31" x14ac:dyDescent="0.25">
      <c r="A523" t="s">
        <v>3908</v>
      </c>
      <c r="B523" s="116" t="s">
        <v>234</v>
      </c>
      <c r="C523" s="116" t="s">
        <v>154</v>
      </c>
      <c r="D523" s="116" t="s">
        <v>2677</v>
      </c>
      <c r="G523" s="116" t="s">
        <v>104</v>
      </c>
      <c r="H523" s="116" t="s">
        <v>3384</v>
      </c>
      <c r="I523" s="116" t="s">
        <v>134</v>
      </c>
      <c r="J523" s="116" t="s">
        <v>4484</v>
      </c>
      <c r="K523" s="116" t="s">
        <v>149</v>
      </c>
      <c r="L523" s="116" t="s">
        <v>158</v>
      </c>
      <c r="M523" s="116"/>
      <c r="N523" s="116"/>
      <c r="O523" s="116"/>
      <c r="P523" s="116"/>
      <c r="Q523" s="116"/>
      <c r="R523" s="116"/>
      <c r="S523" s="116"/>
      <c r="T523" s="116"/>
      <c r="U523" s="116"/>
      <c r="V523" s="116"/>
      <c r="W523" s="116"/>
      <c r="X523" s="116"/>
      <c r="Y523" s="116"/>
      <c r="Z523" s="116"/>
      <c r="AA523" s="116"/>
      <c r="AB523" s="116"/>
      <c r="AC523" s="116"/>
      <c r="AD523" s="116"/>
      <c r="AE523" s="116"/>
    </row>
    <row r="524" spans="1:31" x14ac:dyDescent="0.25">
      <c r="A524" t="s">
        <v>4640</v>
      </c>
      <c r="B524" s="116" t="s">
        <v>234</v>
      </c>
      <c r="C524" s="116" t="s">
        <v>154</v>
      </c>
      <c r="D524" s="116" t="s">
        <v>2677</v>
      </c>
      <c r="G524" s="116" t="s">
        <v>104</v>
      </c>
      <c r="H524" s="116" t="s">
        <v>3369</v>
      </c>
      <c r="I524" s="116" t="s">
        <v>134</v>
      </c>
      <c r="J524" s="116" t="s">
        <v>4452</v>
      </c>
      <c r="K524" s="116" t="s">
        <v>3204</v>
      </c>
      <c r="L524" s="116" t="s">
        <v>158</v>
      </c>
      <c r="M524" s="116"/>
      <c r="N524" s="116"/>
      <c r="O524" s="116"/>
      <c r="P524" s="116"/>
      <c r="Q524" s="116"/>
      <c r="R524" s="116"/>
      <c r="S524" s="116"/>
      <c r="T524" s="116"/>
      <c r="U524" s="116"/>
      <c r="V524" s="116"/>
      <c r="W524" s="116"/>
      <c r="X524" s="116"/>
      <c r="Y524" s="116"/>
      <c r="Z524" s="116"/>
      <c r="AA524" s="116"/>
      <c r="AB524" s="116"/>
      <c r="AC524" s="116"/>
      <c r="AD524" s="116"/>
      <c r="AE524" s="116"/>
    </row>
    <row r="525" spans="1:31" x14ac:dyDescent="0.25">
      <c r="A525" t="s">
        <v>3909</v>
      </c>
      <c r="B525" s="116" t="s">
        <v>234</v>
      </c>
      <c r="C525" s="116" t="s">
        <v>154</v>
      </c>
      <c r="D525" s="116" t="s">
        <v>2677</v>
      </c>
      <c r="G525" s="116" t="s">
        <v>104</v>
      </c>
      <c r="H525" s="116" t="s">
        <v>3366</v>
      </c>
      <c r="I525" s="116" t="s">
        <v>134</v>
      </c>
      <c r="J525" s="116" t="s">
        <v>2678</v>
      </c>
      <c r="K525" s="116" t="s">
        <v>3204</v>
      </c>
      <c r="L525" s="116" t="s">
        <v>158</v>
      </c>
      <c r="M525" s="116"/>
      <c r="N525" s="116"/>
      <c r="O525" s="116"/>
      <c r="P525" s="116"/>
      <c r="Q525" s="116"/>
      <c r="R525" s="116"/>
      <c r="S525" s="116"/>
      <c r="T525" s="116"/>
      <c r="U525" s="116"/>
      <c r="V525" s="116"/>
      <c r="W525" s="116"/>
      <c r="X525" s="116"/>
      <c r="Y525" s="116"/>
      <c r="Z525" s="116"/>
      <c r="AA525" s="116"/>
      <c r="AB525" s="116"/>
      <c r="AC525" s="116"/>
      <c r="AD525" s="116"/>
      <c r="AE525" s="116"/>
    </row>
    <row r="526" spans="1:31" x14ac:dyDescent="0.25">
      <c r="A526" t="s">
        <v>3910</v>
      </c>
      <c r="B526" s="116" t="s">
        <v>235</v>
      </c>
      <c r="C526" s="116" t="s">
        <v>154</v>
      </c>
      <c r="D526" s="116" t="s">
        <v>2677</v>
      </c>
      <c r="G526" s="116" t="s">
        <v>104</v>
      </c>
      <c r="H526" s="116" t="s">
        <v>3373</v>
      </c>
      <c r="I526" s="116" t="s">
        <v>134</v>
      </c>
      <c r="J526" s="116" t="s">
        <v>4483</v>
      </c>
      <c r="K526" s="116" t="s">
        <v>149</v>
      </c>
      <c r="L526" s="116" t="s">
        <v>158</v>
      </c>
      <c r="M526" s="116"/>
      <c r="N526" s="116"/>
      <c r="O526" s="116"/>
      <c r="P526" s="116"/>
      <c r="Q526" s="116"/>
      <c r="R526" s="116"/>
      <c r="S526" s="116"/>
      <c r="T526" s="116"/>
      <c r="U526" s="116"/>
      <c r="V526" s="116"/>
      <c r="W526" s="116"/>
      <c r="X526" s="116"/>
      <c r="Y526" s="116"/>
      <c r="Z526" s="116"/>
      <c r="AA526" s="116"/>
      <c r="AB526" s="116"/>
      <c r="AC526" s="116"/>
      <c r="AD526" s="116"/>
      <c r="AE526" s="116"/>
    </row>
    <row r="527" spans="1:31" x14ac:dyDescent="0.25">
      <c r="A527" t="s">
        <v>3911</v>
      </c>
      <c r="B527" s="116" t="s">
        <v>235</v>
      </c>
      <c r="C527" s="116" t="s">
        <v>154</v>
      </c>
      <c r="D527" s="116" t="s">
        <v>2677</v>
      </c>
      <c r="G527" s="116" t="s">
        <v>104</v>
      </c>
      <c r="H527" s="116" t="s">
        <v>3384</v>
      </c>
      <c r="I527" s="116" t="s">
        <v>134</v>
      </c>
      <c r="J527" s="116" t="s">
        <v>4484</v>
      </c>
      <c r="K527" s="116" t="s">
        <v>149</v>
      </c>
      <c r="L527" s="116" t="s">
        <v>158</v>
      </c>
      <c r="M527" s="116"/>
      <c r="N527" s="116"/>
      <c r="O527" s="116"/>
      <c r="P527" s="116"/>
      <c r="Q527" s="116"/>
      <c r="R527" s="116"/>
      <c r="S527" s="116"/>
      <c r="T527" s="116"/>
      <c r="U527" s="116"/>
      <c r="V527" s="116"/>
      <c r="W527" s="116"/>
      <c r="X527" s="116"/>
      <c r="Y527" s="116"/>
      <c r="Z527" s="116"/>
      <c r="AA527" s="116"/>
      <c r="AB527" s="116"/>
      <c r="AC527" s="116"/>
      <c r="AD527" s="116"/>
      <c r="AE527" s="116"/>
    </row>
    <row r="528" spans="1:31" x14ac:dyDescent="0.25">
      <c r="A528" t="s">
        <v>4641</v>
      </c>
      <c r="B528" s="116" t="s">
        <v>235</v>
      </c>
      <c r="C528" s="116" t="s">
        <v>154</v>
      </c>
      <c r="D528" s="116" t="s">
        <v>2677</v>
      </c>
      <c r="G528" s="116" t="s">
        <v>104</v>
      </c>
      <c r="H528" s="116" t="s">
        <v>3369</v>
      </c>
      <c r="I528" s="116" t="s">
        <v>134</v>
      </c>
      <c r="J528" s="116" t="s">
        <v>4452</v>
      </c>
      <c r="K528" s="116" t="s">
        <v>3204</v>
      </c>
      <c r="L528" s="116" t="s">
        <v>158</v>
      </c>
      <c r="M528" s="116"/>
      <c r="N528" s="116"/>
      <c r="O528" s="116"/>
      <c r="P528" s="116"/>
      <c r="Q528" s="116"/>
      <c r="R528" s="116"/>
      <c r="S528" s="116"/>
      <c r="T528" s="116"/>
      <c r="U528" s="116"/>
      <c r="V528" s="116"/>
      <c r="W528" s="116"/>
      <c r="X528" s="116"/>
      <c r="Y528" s="116"/>
      <c r="Z528" s="116"/>
      <c r="AA528" s="116"/>
      <c r="AB528" s="116"/>
      <c r="AC528" s="116"/>
      <c r="AD528" s="116"/>
      <c r="AE528" s="116"/>
    </row>
    <row r="529" spans="1:31" x14ac:dyDescent="0.25">
      <c r="A529" t="s">
        <v>3912</v>
      </c>
      <c r="B529" s="116" t="s">
        <v>235</v>
      </c>
      <c r="C529" s="116" t="s">
        <v>154</v>
      </c>
      <c r="D529" s="116" t="s">
        <v>2677</v>
      </c>
      <c r="G529" s="116" t="s">
        <v>104</v>
      </c>
      <c r="H529" s="116" t="s">
        <v>3366</v>
      </c>
      <c r="I529" s="116" t="s">
        <v>134</v>
      </c>
      <c r="J529" s="116" t="s">
        <v>2678</v>
      </c>
      <c r="K529" s="116" t="s">
        <v>3204</v>
      </c>
      <c r="L529" s="116" t="s">
        <v>158</v>
      </c>
      <c r="M529" s="116"/>
      <c r="N529" s="116"/>
      <c r="O529" s="116"/>
      <c r="P529" s="116"/>
      <c r="Q529" s="116"/>
      <c r="R529" s="116"/>
      <c r="S529" s="116"/>
      <c r="T529" s="116"/>
      <c r="U529" s="116"/>
      <c r="V529" s="116"/>
      <c r="W529" s="116"/>
      <c r="X529" s="116"/>
      <c r="Y529" s="116"/>
      <c r="Z529" s="116"/>
      <c r="AA529" s="116"/>
      <c r="AB529" s="116"/>
      <c r="AC529" s="116"/>
      <c r="AD529" s="116"/>
      <c r="AE529" s="116"/>
    </row>
    <row r="530" spans="1:31" x14ac:dyDescent="0.25">
      <c r="A530" t="s">
        <v>3913</v>
      </c>
      <c r="B530" s="116" t="s">
        <v>236</v>
      </c>
      <c r="C530" s="116" t="s">
        <v>154</v>
      </c>
      <c r="D530" s="116" t="s">
        <v>2677</v>
      </c>
      <c r="G530" s="116" t="s">
        <v>104</v>
      </c>
      <c r="H530" s="116" t="s">
        <v>3373</v>
      </c>
      <c r="I530" s="116" t="s">
        <v>134</v>
      </c>
      <c r="J530" s="116" t="s">
        <v>4483</v>
      </c>
      <c r="K530" s="116" t="s">
        <v>149</v>
      </c>
      <c r="L530" s="116" t="s">
        <v>155</v>
      </c>
      <c r="M530" s="116"/>
      <c r="N530" s="116"/>
      <c r="O530" s="116"/>
      <c r="P530" s="116"/>
      <c r="Q530" s="116"/>
      <c r="R530" s="116"/>
      <c r="S530" s="116"/>
      <c r="T530" s="116"/>
      <c r="U530" s="116"/>
      <c r="V530" s="116"/>
      <c r="W530" s="116"/>
      <c r="X530" s="116"/>
      <c r="Y530" s="116"/>
      <c r="Z530" s="116"/>
      <c r="AA530" s="116"/>
      <c r="AB530" s="116"/>
      <c r="AC530" s="116"/>
      <c r="AD530" s="116"/>
      <c r="AE530" s="116"/>
    </row>
    <row r="531" spans="1:31" x14ac:dyDescent="0.25">
      <c r="A531" t="s">
        <v>3914</v>
      </c>
      <c r="B531" s="116" t="s">
        <v>236</v>
      </c>
      <c r="C531" s="116" t="s">
        <v>154</v>
      </c>
      <c r="D531" s="116" t="s">
        <v>2677</v>
      </c>
      <c r="G531" s="116" t="s">
        <v>104</v>
      </c>
      <c r="H531" s="116" t="s">
        <v>3384</v>
      </c>
      <c r="I531" s="116" t="s">
        <v>134</v>
      </c>
      <c r="J531" s="116" t="s">
        <v>4484</v>
      </c>
      <c r="K531" s="116" t="s">
        <v>149</v>
      </c>
      <c r="L531" s="116" t="s">
        <v>155</v>
      </c>
      <c r="M531" s="116"/>
      <c r="N531" s="116"/>
      <c r="O531" s="116"/>
      <c r="P531" s="116"/>
      <c r="Q531" s="116"/>
      <c r="R531" s="116"/>
      <c r="S531" s="116"/>
      <c r="T531" s="116"/>
      <c r="U531" s="116"/>
      <c r="V531" s="116"/>
      <c r="W531" s="116"/>
      <c r="X531" s="116"/>
      <c r="Y531" s="116"/>
      <c r="Z531" s="116"/>
      <c r="AA531" s="116"/>
      <c r="AB531" s="116"/>
      <c r="AC531" s="116"/>
      <c r="AD531" s="116"/>
      <c r="AE531" s="116"/>
    </row>
    <row r="532" spans="1:31" x14ac:dyDescent="0.25">
      <c r="A532" t="s">
        <v>4642</v>
      </c>
      <c r="B532" s="116" t="s">
        <v>3916</v>
      </c>
      <c r="C532" s="116" t="s">
        <v>154</v>
      </c>
      <c r="D532" s="116" t="s">
        <v>2677</v>
      </c>
      <c r="G532" s="116" t="s">
        <v>104</v>
      </c>
      <c r="H532" s="116" t="s">
        <v>3369</v>
      </c>
      <c r="I532" s="116" t="s">
        <v>134</v>
      </c>
      <c r="J532" s="116" t="s">
        <v>4452</v>
      </c>
      <c r="K532" s="116" t="s">
        <v>3204</v>
      </c>
      <c r="L532" s="116" t="s">
        <v>155</v>
      </c>
      <c r="M532" s="116"/>
      <c r="N532" s="116"/>
      <c r="O532" s="116"/>
      <c r="P532" s="116"/>
      <c r="Q532" s="116"/>
      <c r="R532" s="116"/>
      <c r="S532" s="116"/>
      <c r="T532" s="116"/>
      <c r="U532" s="116"/>
      <c r="V532" s="116"/>
      <c r="W532" s="116"/>
      <c r="X532" s="116"/>
      <c r="Y532" s="116"/>
      <c r="Z532" s="116"/>
      <c r="AA532" s="116"/>
      <c r="AB532" s="116"/>
      <c r="AC532" s="116"/>
      <c r="AD532" s="116"/>
      <c r="AE532" s="116"/>
    </row>
    <row r="533" spans="1:31" x14ac:dyDescent="0.25">
      <c r="A533" t="s">
        <v>3915</v>
      </c>
      <c r="B533" s="116" t="s">
        <v>3916</v>
      </c>
      <c r="C533" s="116" t="s">
        <v>154</v>
      </c>
      <c r="D533" s="116" t="s">
        <v>2677</v>
      </c>
      <c r="G533" s="116" t="s">
        <v>104</v>
      </c>
      <c r="H533" s="116" t="s">
        <v>3366</v>
      </c>
      <c r="I533" s="116" t="s">
        <v>134</v>
      </c>
      <c r="J533" s="116" t="s">
        <v>2678</v>
      </c>
      <c r="K533" s="116" t="s">
        <v>3204</v>
      </c>
      <c r="L533" s="116" t="s">
        <v>155</v>
      </c>
      <c r="M533" s="116"/>
      <c r="N533" s="116"/>
      <c r="O533" s="116"/>
      <c r="P533" s="116"/>
      <c r="Q533" s="116"/>
      <c r="R533" s="116"/>
      <c r="S533" s="116"/>
      <c r="T533" s="116"/>
      <c r="U533" s="116"/>
      <c r="V533" s="116"/>
      <c r="W533" s="116"/>
      <c r="X533" s="116"/>
      <c r="Y533" s="116"/>
      <c r="Z533" s="116"/>
      <c r="AA533" s="116"/>
      <c r="AB533" s="116"/>
      <c r="AC533" s="116"/>
      <c r="AD533" s="116"/>
      <c r="AE533" s="116"/>
    </row>
    <row r="534" spans="1:31" x14ac:dyDescent="0.25">
      <c r="A534" t="s">
        <v>4643</v>
      </c>
      <c r="B534" s="116" t="s">
        <v>236</v>
      </c>
      <c r="C534" s="116" t="s">
        <v>154</v>
      </c>
      <c r="D534" s="116" t="s">
        <v>2677</v>
      </c>
      <c r="G534" s="116" t="s">
        <v>104</v>
      </c>
      <c r="H534" s="116" t="s">
        <v>3369</v>
      </c>
      <c r="I534" s="116" t="s">
        <v>134</v>
      </c>
      <c r="J534" s="116" t="s">
        <v>4452</v>
      </c>
      <c r="K534" s="116" t="s">
        <v>3201</v>
      </c>
      <c r="L534" s="116" t="s">
        <v>155</v>
      </c>
      <c r="M534" s="116"/>
      <c r="N534" s="116"/>
      <c r="O534" s="116"/>
      <c r="P534" s="116"/>
      <c r="Q534" s="116"/>
      <c r="R534" s="116"/>
      <c r="S534" s="116"/>
      <c r="T534" s="116"/>
      <c r="U534" s="116"/>
      <c r="V534" s="116"/>
      <c r="W534" s="116"/>
      <c r="X534" s="116"/>
      <c r="Y534" s="116"/>
      <c r="Z534" s="116"/>
      <c r="AA534" s="116"/>
      <c r="AB534" s="116"/>
      <c r="AC534" s="116"/>
      <c r="AD534" s="116"/>
      <c r="AE534" s="116"/>
    </row>
    <row r="535" spans="1:31" x14ac:dyDescent="0.25">
      <c r="A535" t="s">
        <v>3917</v>
      </c>
      <c r="B535" s="116" t="s">
        <v>236</v>
      </c>
      <c r="C535" s="116" t="s">
        <v>154</v>
      </c>
      <c r="D535" s="116" t="s">
        <v>2677</v>
      </c>
      <c r="G535" s="116" t="s">
        <v>104</v>
      </c>
      <c r="H535" s="116" t="s">
        <v>3366</v>
      </c>
      <c r="I535" s="116" t="s">
        <v>134</v>
      </c>
      <c r="J535" s="116" t="s">
        <v>2678</v>
      </c>
      <c r="K535" s="116" t="s">
        <v>3201</v>
      </c>
      <c r="L535" s="116" t="s">
        <v>155</v>
      </c>
      <c r="M535" s="116"/>
      <c r="N535" s="116"/>
      <c r="O535" s="116"/>
      <c r="P535" s="116"/>
      <c r="Q535" s="116"/>
      <c r="R535" s="116"/>
      <c r="S535" s="116"/>
      <c r="T535" s="116"/>
      <c r="U535" s="116"/>
      <c r="V535" s="116"/>
      <c r="W535" s="116"/>
      <c r="X535" s="116"/>
      <c r="Y535" s="116"/>
      <c r="Z535" s="116"/>
      <c r="AA535" s="116"/>
      <c r="AB535" s="116"/>
      <c r="AC535" s="116"/>
      <c r="AD535" s="116"/>
      <c r="AE535" s="116"/>
    </row>
    <row r="536" spans="1:31" x14ac:dyDescent="0.25">
      <c r="A536" t="s">
        <v>3918</v>
      </c>
      <c r="B536" s="116" t="s">
        <v>237</v>
      </c>
      <c r="C536" s="116" t="s">
        <v>183</v>
      </c>
      <c r="D536" s="116" t="s">
        <v>2677</v>
      </c>
      <c r="G536" s="116" t="s">
        <v>104</v>
      </c>
      <c r="H536" s="116" t="s">
        <v>3373</v>
      </c>
      <c r="I536" s="116" t="s">
        <v>134</v>
      </c>
      <c r="J536" s="116" t="s">
        <v>4483</v>
      </c>
      <c r="K536" s="116" t="s">
        <v>149</v>
      </c>
      <c r="L536" s="116" t="s">
        <v>219</v>
      </c>
      <c r="M536" s="116"/>
      <c r="N536" s="116"/>
      <c r="O536" s="116"/>
      <c r="P536" s="116"/>
      <c r="Q536" s="116"/>
      <c r="R536" s="116"/>
      <c r="S536" s="116"/>
      <c r="T536" s="116"/>
      <c r="U536" s="116"/>
      <c r="V536" s="116"/>
      <c r="W536" s="116"/>
      <c r="X536" s="116"/>
      <c r="Y536" s="116"/>
      <c r="Z536" s="116"/>
      <c r="AA536" s="116"/>
      <c r="AB536" s="116"/>
      <c r="AC536" s="116"/>
      <c r="AD536" s="116"/>
      <c r="AE536" s="116"/>
    </row>
    <row r="537" spans="1:31" x14ac:dyDescent="0.25">
      <c r="A537" t="s">
        <v>3919</v>
      </c>
      <c r="B537" s="116" t="s">
        <v>237</v>
      </c>
      <c r="C537" s="116" t="s">
        <v>183</v>
      </c>
      <c r="D537" s="116" t="s">
        <v>2677</v>
      </c>
      <c r="G537" s="116" t="s">
        <v>104</v>
      </c>
      <c r="H537" s="116" t="s">
        <v>3384</v>
      </c>
      <c r="I537" s="116" t="s">
        <v>134</v>
      </c>
      <c r="J537" s="116" t="s">
        <v>4484</v>
      </c>
      <c r="K537" s="116" t="s">
        <v>149</v>
      </c>
      <c r="L537" s="116" t="s">
        <v>155</v>
      </c>
      <c r="M537" s="116"/>
      <c r="N537" s="116"/>
      <c r="O537" s="116"/>
      <c r="P537" s="116"/>
      <c r="Q537" s="116"/>
      <c r="R537" s="116"/>
      <c r="S537" s="116"/>
      <c r="T537" s="116"/>
      <c r="U537" s="116"/>
      <c r="V537" s="116"/>
      <c r="W537" s="116"/>
      <c r="X537" s="116"/>
      <c r="Y537" s="116"/>
      <c r="Z537" s="116"/>
      <c r="AA537" s="116"/>
      <c r="AB537" s="116"/>
      <c r="AC537" s="116"/>
      <c r="AD537" s="116"/>
      <c r="AE537" s="116"/>
    </row>
    <row r="538" spans="1:31" x14ac:dyDescent="0.25">
      <c r="A538" t="s">
        <v>4644</v>
      </c>
      <c r="B538" s="116" t="s">
        <v>237</v>
      </c>
      <c r="C538" s="116" t="s">
        <v>183</v>
      </c>
      <c r="D538" s="116" t="s">
        <v>2677</v>
      </c>
      <c r="G538" s="116" t="s">
        <v>104</v>
      </c>
      <c r="H538" s="116" t="s">
        <v>3369</v>
      </c>
      <c r="I538" s="116" t="s">
        <v>134</v>
      </c>
      <c r="J538" s="116" t="s">
        <v>4452</v>
      </c>
      <c r="K538" s="116" t="s">
        <v>3516</v>
      </c>
      <c r="L538" s="116" t="s">
        <v>219</v>
      </c>
      <c r="M538" s="116"/>
      <c r="N538" s="116"/>
      <c r="O538" s="116"/>
      <c r="P538" s="116"/>
      <c r="Q538" s="116"/>
      <c r="R538" s="116"/>
      <c r="S538" s="116"/>
      <c r="T538" s="116"/>
      <c r="U538" s="116"/>
      <c r="V538" s="116"/>
      <c r="W538" s="116"/>
      <c r="X538" s="116"/>
      <c r="Y538" s="116"/>
      <c r="Z538" s="116"/>
      <c r="AA538" s="116"/>
      <c r="AB538" s="116"/>
      <c r="AC538" s="116"/>
      <c r="AD538" s="116"/>
      <c r="AE538" s="116"/>
    </row>
    <row r="539" spans="1:31" x14ac:dyDescent="0.25">
      <c r="A539" t="s">
        <v>3920</v>
      </c>
      <c r="B539" s="116" t="s">
        <v>237</v>
      </c>
      <c r="C539" s="116" t="s">
        <v>183</v>
      </c>
      <c r="D539" s="116" t="s">
        <v>2677</v>
      </c>
      <c r="G539" s="116" t="s">
        <v>104</v>
      </c>
      <c r="H539" s="116" t="s">
        <v>3366</v>
      </c>
      <c r="I539" s="116" t="s">
        <v>134</v>
      </c>
      <c r="J539" s="116" t="s">
        <v>2678</v>
      </c>
      <c r="K539" s="116" t="s">
        <v>3516</v>
      </c>
      <c r="L539" s="116" t="s">
        <v>219</v>
      </c>
      <c r="M539" s="116"/>
      <c r="N539" s="116"/>
      <c r="O539" s="116"/>
      <c r="P539" s="116"/>
      <c r="Q539" s="116"/>
      <c r="R539" s="116"/>
      <c r="S539" s="116"/>
      <c r="T539" s="116"/>
      <c r="U539" s="116"/>
      <c r="V539" s="116"/>
      <c r="W539" s="116"/>
      <c r="X539" s="116"/>
      <c r="Y539" s="116"/>
      <c r="Z539" s="116"/>
      <c r="AA539" s="116"/>
      <c r="AB539" s="116"/>
      <c r="AC539" s="116"/>
      <c r="AD539" s="116"/>
      <c r="AE539" s="116"/>
    </row>
    <row r="540" spans="1:31" x14ac:dyDescent="0.25">
      <c r="A540" t="s">
        <v>3921</v>
      </c>
      <c r="B540" s="116" t="s">
        <v>3165</v>
      </c>
      <c r="C540" s="116" t="s">
        <v>183</v>
      </c>
      <c r="D540" s="116" t="s">
        <v>2677</v>
      </c>
      <c r="G540" s="116" t="s">
        <v>104</v>
      </c>
      <c r="H540" s="116" t="s">
        <v>3373</v>
      </c>
      <c r="I540" s="116" t="s">
        <v>134</v>
      </c>
      <c r="J540" s="116" t="s">
        <v>4483</v>
      </c>
      <c r="K540" s="116" t="s">
        <v>149</v>
      </c>
      <c r="L540" s="116" t="s">
        <v>219</v>
      </c>
      <c r="M540" s="116"/>
      <c r="N540" s="116"/>
      <c r="O540" s="116"/>
      <c r="P540" s="116"/>
      <c r="Q540" s="116"/>
      <c r="R540" s="116"/>
      <c r="S540" s="116"/>
      <c r="T540" s="116"/>
      <c r="U540" s="116"/>
      <c r="V540" s="116"/>
      <c r="W540" s="116"/>
      <c r="X540" s="116"/>
      <c r="Y540" s="116"/>
      <c r="Z540" s="116"/>
      <c r="AA540" s="116"/>
      <c r="AB540" s="116"/>
      <c r="AC540" s="116"/>
      <c r="AD540" s="116"/>
      <c r="AE540" s="116"/>
    </row>
    <row r="541" spans="1:31" x14ac:dyDescent="0.25">
      <c r="A541" t="s">
        <v>3922</v>
      </c>
      <c r="B541" s="116" t="s">
        <v>3165</v>
      </c>
      <c r="C541" s="116" t="s">
        <v>183</v>
      </c>
      <c r="D541" s="116" t="s">
        <v>2677</v>
      </c>
      <c r="G541" s="116" t="s">
        <v>104</v>
      </c>
      <c r="H541" s="116" t="s">
        <v>3384</v>
      </c>
      <c r="I541" s="116" t="s">
        <v>134</v>
      </c>
      <c r="J541" s="116" t="s">
        <v>4484</v>
      </c>
      <c r="K541" s="116" t="s">
        <v>149</v>
      </c>
      <c r="L541" s="116" t="s">
        <v>219</v>
      </c>
      <c r="M541" s="116"/>
      <c r="N541" s="116"/>
      <c r="O541" s="116"/>
      <c r="P541" s="116"/>
      <c r="Q541" s="116"/>
      <c r="R541" s="116"/>
      <c r="S541" s="116"/>
      <c r="T541" s="116"/>
      <c r="U541" s="116"/>
      <c r="V541" s="116"/>
      <c r="W541" s="116"/>
      <c r="X541" s="116"/>
      <c r="Y541" s="116"/>
      <c r="Z541" s="116"/>
      <c r="AA541" s="116"/>
      <c r="AB541" s="116"/>
      <c r="AC541" s="116"/>
      <c r="AD541" s="116"/>
      <c r="AE541" s="116"/>
    </row>
    <row r="542" spans="1:31" x14ac:dyDescent="0.25">
      <c r="A542" t="s">
        <v>3923</v>
      </c>
      <c r="B542" s="116" t="s">
        <v>3165</v>
      </c>
      <c r="C542" s="116" t="s">
        <v>183</v>
      </c>
      <c r="D542" s="116" t="s">
        <v>2677</v>
      </c>
      <c r="G542" s="116" t="s">
        <v>104</v>
      </c>
      <c r="H542" s="116" t="s">
        <v>3364</v>
      </c>
      <c r="I542" s="116" t="s">
        <v>134</v>
      </c>
      <c r="J542" s="116" t="s">
        <v>140</v>
      </c>
      <c r="K542" s="116" t="s">
        <v>2699</v>
      </c>
      <c r="L542" s="116"/>
      <c r="M542" s="116"/>
      <c r="N542" s="116"/>
      <c r="O542" s="116"/>
      <c r="P542" s="116"/>
      <c r="Q542" s="116"/>
      <c r="R542" s="116"/>
      <c r="S542" s="116"/>
      <c r="T542" s="116"/>
      <c r="U542" s="116"/>
      <c r="V542" s="116"/>
      <c r="W542" s="116"/>
      <c r="X542" s="116"/>
      <c r="Y542" s="116"/>
      <c r="Z542" s="116"/>
      <c r="AA542" s="116"/>
      <c r="AB542" s="116"/>
      <c r="AC542" s="116"/>
      <c r="AD542" s="116"/>
      <c r="AE542" s="116"/>
    </row>
    <row r="543" spans="1:31" x14ac:dyDescent="0.25">
      <c r="A543" t="s">
        <v>4645</v>
      </c>
      <c r="B543" s="116" t="s">
        <v>3165</v>
      </c>
      <c r="C543" s="116" t="s">
        <v>183</v>
      </c>
      <c r="D543" s="116" t="s">
        <v>2677</v>
      </c>
      <c r="G543" s="116" t="s">
        <v>104</v>
      </c>
      <c r="H543" s="116" t="s">
        <v>3369</v>
      </c>
      <c r="I543" s="116" t="s">
        <v>134</v>
      </c>
      <c r="J543" s="116" t="s">
        <v>4452</v>
      </c>
      <c r="K543" s="116" t="s">
        <v>3516</v>
      </c>
      <c r="L543" s="116" t="s">
        <v>219</v>
      </c>
      <c r="M543" s="116"/>
      <c r="N543" s="116"/>
      <c r="O543" s="116"/>
      <c r="P543" s="116"/>
      <c r="Q543" s="116"/>
      <c r="R543" s="116"/>
      <c r="S543" s="116"/>
      <c r="T543" s="116"/>
      <c r="U543" s="116"/>
      <c r="V543" s="116"/>
      <c r="W543" s="116"/>
      <c r="X543" s="116"/>
      <c r="Y543" s="116"/>
      <c r="Z543" s="116"/>
      <c r="AA543" s="116"/>
      <c r="AB543" s="116"/>
      <c r="AC543" s="116"/>
      <c r="AD543" s="116"/>
      <c r="AE543" s="116"/>
    </row>
    <row r="544" spans="1:31" x14ac:dyDescent="0.25">
      <c r="A544" t="s">
        <v>3924</v>
      </c>
      <c r="B544" s="116" t="s">
        <v>3165</v>
      </c>
      <c r="C544" s="116" t="s">
        <v>183</v>
      </c>
      <c r="D544" s="116" t="s">
        <v>2677</v>
      </c>
      <c r="G544" s="116" t="s">
        <v>104</v>
      </c>
      <c r="H544" s="116" t="s">
        <v>3366</v>
      </c>
      <c r="I544" s="116" t="s">
        <v>134</v>
      </c>
      <c r="J544" s="116" t="s">
        <v>2678</v>
      </c>
      <c r="K544" s="116" t="s">
        <v>3516</v>
      </c>
      <c r="L544" s="116" t="s">
        <v>219</v>
      </c>
      <c r="M544" s="116"/>
      <c r="N544" s="116"/>
      <c r="O544" s="116"/>
      <c r="P544" s="116"/>
      <c r="Q544" s="116"/>
      <c r="R544" s="116"/>
      <c r="S544" s="116"/>
      <c r="T544" s="116"/>
      <c r="U544" s="116"/>
      <c r="V544" s="116"/>
      <c r="W544" s="116"/>
      <c r="X544" s="116"/>
      <c r="Y544" s="116"/>
      <c r="Z544" s="116"/>
      <c r="AA544" s="116"/>
      <c r="AB544" s="116"/>
      <c r="AC544" s="116"/>
      <c r="AD544" s="116"/>
      <c r="AE544" s="116"/>
    </row>
    <row r="545" spans="1:31" x14ac:dyDescent="0.25">
      <c r="A545" t="s">
        <v>3925</v>
      </c>
      <c r="B545" s="116" t="s">
        <v>238</v>
      </c>
      <c r="C545" s="116" t="s">
        <v>183</v>
      </c>
      <c r="D545" s="116" t="s">
        <v>2677</v>
      </c>
      <c r="G545" s="116" t="s">
        <v>104</v>
      </c>
      <c r="H545" s="116" t="s">
        <v>3373</v>
      </c>
      <c r="I545" s="116" t="s">
        <v>134</v>
      </c>
      <c r="J545" s="116" t="s">
        <v>4483</v>
      </c>
      <c r="K545" s="116" t="s">
        <v>149</v>
      </c>
      <c r="L545" s="116" t="s">
        <v>184</v>
      </c>
      <c r="M545" s="116"/>
      <c r="N545" s="116"/>
      <c r="O545" s="116"/>
      <c r="P545" s="116"/>
      <c r="Q545" s="116"/>
      <c r="R545" s="116"/>
      <c r="S545" s="116"/>
      <c r="T545" s="116"/>
      <c r="U545" s="116"/>
      <c r="V545" s="116"/>
      <c r="W545" s="116"/>
      <c r="X545" s="116"/>
      <c r="Y545" s="116"/>
      <c r="Z545" s="116"/>
      <c r="AA545" s="116"/>
      <c r="AB545" s="116"/>
      <c r="AC545" s="116"/>
      <c r="AD545" s="116"/>
      <c r="AE545" s="116"/>
    </row>
    <row r="546" spans="1:31" x14ac:dyDescent="0.25">
      <c r="A546" t="s">
        <v>3926</v>
      </c>
      <c r="B546" s="116" t="s">
        <v>238</v>
      </c>
      <c r="C546" s="116" t="s">
        <v>183</v>
      </c>
      <c r="D546" s="116" t="s">
        <v>2677</v>
      </c>
      <c r="G546" s="116" t="s">
        <v>104</v>
      </c>
      <c r="H546" s="116" t="s">
        <v>3384</v>
      </c>
      <c r="I546" s="116" t="s">
        <v>134</v>
      </c>
      <c r="J546" s="116" t="s">
        <v>4484</v>
      </c>
      <c r="K546" s="116" t="s">
        <v>149</v>
      </c>
      <c r="L546" s="116" t="s">
        <v>184</v>
      </c>
      <c r="M546" s="116"/>
      <c r="N546" s="116"/>
      <c r="O546" s="116"/>
      <c r="P546" s="116"/>
      <c r="Q546" s="116"/>
      <c r="R546" s="116"/>
      <c r="S546" s="116"/>
      <c r="T546" s="116"/>
      <c r="U546" s="116"/>
      <c r="V546" s="116"/>
      <c r="W546" s="116"/>
      <c r="X546" s="116"/>
      <c r="Y546" s="116"/>
      <c r="Z546" s="116"/>
      <c r="AA546" s="116"/>
      <c r="AB546" s="116"/>
      <c r="AC546" s="116"/>
      <c r="AD546" s="116"/>
      <c r="AE546" s="116"/>
    </row>
    <row r="547" spans="1:31" x14ac:dyDescent="0.25">
      <c r="A547" t="s">
        <v>3927</v>
      </c>
      <c r="B547" s="116" t="s">
        <v>2700</v>
      </c>
      <c r="C547" s="116" t="s">
        <v>206</v>
      </c>
      <c r="D547" s="116" t="s">
        <v>2694</v>
      </c>
      <c r="G547" s="116" t="s">
        <v>104</v>
      </c>
      <c r="H547" s="116" t="s">
        <v>3390</v>
      </c>
      <c r="I547" s="116" t="s">
        <v>195</v>
      </c>
      <c r="J547" s="116" t="s">
        <v>175</v>
      </c>
      <c r="K547" s="116" t="s">
        <v>152</v>
      </c>
      <c r="L547" s="116" t="s">
        <v>195</v>
      </c>
      <c r="M547" s="116"/>
      <c r="N547" s="116"/>
      <c r="O547" s="116"/>
      <c r="P547" s="116"/>
      <c r="Q547" s="116"/>
      <c r="R547" s="116"/>
      <c r="S547" s="116"/>
      <c r="T547" s="116"/>
      <c r="U547" s="116"/>
      <c r="V547" s="116"/>
      <c r="W547" s="116"/>
      <c r="X547" s="116"/>
      <c r="Y547" s="116"/>
      <c r="Z547" s="116"/>
      <c r="AA547" s="116"/>
      <c r="AB547" s="116"/>
      <c r="AC547" s="116"/>
      <c r="AD547" s="116"/>
      <c r="AE547" s="116"/>
    </row>
    <row r="548" spans="1:31" x14ac:dyDescent="0.25">
      <c r="A548" t="s">
        <v>3928</v>
      </c>
      <c r="B548" s="116" t="s">
        <v>3929</v>
      </c>
      <c r="C548" s="116" t="s">
        <v>206</v>
      </c>
      <c r="D548" s="116" t="s">
        <v>2694</v>
      </c>
      <c r="G548" s="116" t="s">
        <v>104</v>
      </c>
      <c r="H548" s="116" t="s">
        <v>3376</v>
      </c>
      <c r="I548" s="116" t="s">
        <v>3610</v>
      </c>
      <c r="J548" s="116" t="s">
        <v>142</v>
      </c>
      <c r="K548" s="116" t="s">
        <v>149</v>
      </c>
      <c r="L548" s="116" t="s">
        <v>3611</v>
      </c>
      <c r="M548" s="116"/>
      <c r="N548" s="116"/>
      <c r="O548" s="116"/>
      <c r="P548" s="116"/>
      <c r="Q548" s="116"/>
      <c r="R548" s="116"/>
      <c r="S548" s="116"/>
      <c r="T548" s="116"/>
      <c r="U548" s="116"/>
      <c r="V548" s="116"/>
      <c r="W548" s="116"/>
      <c r="X548" s="116"/>
      <c r="Y548" s="116"/>
      <c r="Z548" s="116"/>
      <c r="AA548" s="116"/>
      <c r="AB548" s="116"/>
      <c r="AC548" s="116"/>
      <c r="AD548" s="116"/>
      <c r="AE548" s="116"/>
    </row>
    <row r="549" spans="1:31" x14ac:dyDescent="0.25">
      <c r="A549" t="s">
        <v>3930</v>
      </c>
      <c r="B549" s="116" t="s">
        <v>3929</v>
      </c>
      <c r="C549" s="116" t="s">
        <v>206</v>
      </c>
      <c r="D549" s="116" t="s">
        <v>2694</v>
      </c>
      <c r="G549" s="116" t="s">
        <v>104</v>
      </c>
      <c r="H549" s="116" t="s">
        <v>3390</v>
      </c>
      <c r="I549" s="116" t="s">
        <v>195</v>
      </c>
      <c r="J549" s="116" t="s">
        <v>175</v>
      </c>
      <c r="K549" s="116" t="s">
        <v>152</v>
      </c>
      <c r="L549" s="116" t="s">
        <v>195</v>
      </c>
      <c r="M549" s="116"/>
      <c r="N549" s="116"/>
      <c r="O549" s="116"/>
      <c r="P549" s="116"/>
      <c r="Q549" s="116"/>
      <c r="R549" s="116"/>
      <c r="S549" s="116"/>
      <c r="T549" s="116"/>
      <c r="U549" s="116"/>
      <c r="V549" s="116"/>
      <c r="W549" s="116"/>
      <c r="X549" s="116"/>
      <c r="Y549" s="116"/>
      <c r="Z549" s="116"/>
      <c r="AA549" s="116"/>
      <c r="AB549" s="116"/>
      <c r="AC549" s="116"/>
      <c r="AD549" s="116"/>
      <c r="AE549" s="116"/>
    </row>
    <row r="550" spans="1:31" x14ac:dyDescent="0.25">
      <c r="A550" t="s">
        <v>3931</v>
      </c>
      <c r="B550" s="116" t="s">
        <v>3166</v>
      </c>
      <c r="C550" s="116" t="s">
        <v>206</v>
      </c>
      <c r="D550" s="116" t="s">
        <v>2694</v>
      </c>
      <c r="G550" s="116" t="s">
        <v>104</v>
      </c>
      <c r="H550" s="116" t="s">
        <v>3376</v>
      </c>
      <c r="I550" s="116" t="s">
        <v>3610</v>
      </c>
      <c r="J550" s="116" t="s">
        <v>142</v>
      </c>
      <c r="K550" s="116" t="s">
        <v>149</v>
      </c>
      <c r="L550" s="116" t="s">
        <v>3611</v>
      </c>
      <c r="M550" s="116"/>
      <c r="N550" s="116"/>
      <c r="O550" s="116"/>
      <c r="P550" s="116"/>
      <c r="Q550" s="116"/>
      <c r="R550" s="116"/>
      <c r="S550" s="116"/>
      <c r="T550" s="116"/>
      <c r="U550" s="116"/>
      <c r="V550" s="116"/>
      <c r="W550" s="116"/>
      <c r="X550" s="116"/>
      <c r="Y550" s="116"/>
      <c r="Z550" s="116"/>
      <c r="AA550" s="116"/>
      <c r="AB550" s="116"/>
      <c r="AC550" s="116"/>
      <c r="AD550" s="116"/>
      <c r="AE550" s="116"/>
    </row>
    <row r="551" spans="1:31" x14ac:dyDescent="0.25">
      <c r="A551" t="s">
        <v>3932</v>
      </c>
      <c r="B551" s="116" t="s">
        <v>3166</v>
      </c>
      <c r="C551" s="116" t="s">
        <v>206</v>
      </c>
      <c r="D551" s="116" t="s">
        <v>2694</v>
      </c>
      <c r="G551" s="116" t="s">
        <v>104</v>
      </c>
      <c r="H551" s="116" t="s">
        <v>3390</v>
      </c>
      <c r="I551" s="116" t="s">
        <v>195</v>
      </c>
      <c r="J551" s="116" t="s">
        <v>175</v>
      </c>
      <c r="K551" s="116" t="s">
        <v>152</v>
      </c>
      <c r="L551" s="116" t="s">
        <v>195</v>
      </c>
      <c r="M551" s="116"/>
      <c r="N551" s="116"/>
      <c r="O551" s="116"/>
      <c r="P551" s="116"/>
      <c r="Q551" s="116"/>
      <c r="R551" s="116"/>
      <c r="S551" s="116"/>
      <c r="T551" s="116"/>
      <c r="U551" s="116"/>
      <c r="V551" s="116"/>
      <c r="W551" s="116"/>
      <c r="X551" s="116"/>
      <c r="Y551" s="116"/>
      <c r="Z551" s="116"/>
      <c r="AA551" s="116"/>
      <c r="AB551" s="116"/>
      <c r="AC551" s="116"/>
      <c r="AD551" s="116"/>
      <c r="AE551" s="116"/>
    </row>
    <row r="552" spans="1:31" x14ac:dyDescent="0.25">
      <c r="A552" t="s">
        <v>3933</v>
      </c>
      <c r="B552" s="116" t="s">
        <v>3934</v>
      </c>
      <c r="C552" s="116" t="s">
        <v>206</v>
      </c>
      <c r="D552" s="116" t="s">
        <v>2694</v>
      </c>
      <c r="G552" s="116" t="s">
        <v>104</v>
      </c>
      <c r="H552" s="116" t="s">
        <v>3390</v>
      </c>
      <c r="I552" s="116" t="s">
        <v>195</v>
      </c>
      <c r="J552" s="116" t="s">
        <v>175</v>
      </c>
      <c r="K552" s="116" t="s">
        <v>152</v>
      </c>
      <c r="L552" s="116" t="s">
        <v>195</v>
      </c>
      <c r="M552" s="116"/>
      <c r="N552" s="116"/>
      <c r="O552" s="116"/>
      <c r="P552" s="116"/>
      <c r="Q552" s="116"/>
      <c r="R552" s="116"/>
      <c r="S552" s="116"/>
      <c r="T552" s="116"/>
      <c r="U552" s="116"/>
      <c r="V552" s="116"/>
      <c r="W552" s="116"/>
      <c r="X552" s="116"/>
      <c r="Y552" s="116"/>
      <c r="Z552" s="116"/>
      <c r="AA552" s="116"/>
      <c r="AB552" s="116"/>
      <c r="AC552" s="116"/>
      <c r="AD552" s="116"/>
      <c r="AE552" s="116"/>
    </row>
    <row r="553" spans="1:31" x14ac:dyDescent="0.25">
      <c r="A553" t="s">
        <v>3935</v>
      </c>
      <c r="B553" s="116" t="s">
        <v>3934</v>
      </c>
      <c r="C553" s="116" t="s">
        <v>206</v>
      </c>
      <c r="D553" s="116" t="s">
        <v>2694</v>
      </c>
      <c r="G553" s="116" t="s">
        <v>104</v>
      </c>
      <c r="H553" s="116" t="s">
        <v>3376</v>
      </c>
      <c r="I553" s="116" t="s">
        <v>3610</v>
      </c>
      <c r="J553" s="116" t="s">
        <v>142</v>
      </c>
      <c r="K553" s="116" t="s">
        <v>149</v>
      </c>
      <c r="L553" s="116" t="s">
        <v>3611</v>
      </c>
      <c r="M553" s="116"/>
      <c r="N553" s="116"/>
      <c r="O553" s="116"/>
      <c r="P553" s="116"/>
      <c r="Q553" s="116"/>
      <c r="R553" s="116"/>
      <c r="S553" s="116"/>
      <c r="T553" s="116"/>
      <c r="U553" s="116"/>
      <c r="V553" s="116"/>
      <c r="W553" s="116"/>
      <c r="X553" s="116"/>
      <c r="Y553" s="116"/>
      <c r="Z553" s="116"/>
      <c r="AA553" s="116"/>
      <c r="AB553" s="116"/>
      <c r="AC553" s="116"/>
      <c r="AD553" s="116"/>
      <c r="AE553" s="116"/>
    </row>
    <row r="554" spans="1:31" x14ac:dyDescent="0.25">
      <c r="A554" t="s">
        <v>3936</v>
      </c>
      <c r="B554" s="116" t="s">
        <v>3937</v>
      </c>
      <c r="C554" s="116" t="s">
        <v>206</v>
      </c>
      <c r="D554" s="116" t="s">
        <v>2694</v>
      </c>
      <c r="G554" s="116" t="s">
        <v>104</v>
      </c>
      <c r="H554" s="116" t="s">
        <v>3390</v>
      </c>
      <c r="I554" s="116" t="s">
        <v>195</v>
      </c>
      <c r="J554" s="116" t="s">
        <v>175</v>
      </c>
      <c r="K554" s="116" t="s">
        <v>152</v>
      </c>
      <c r="L554" s="116" t="s">
        <v>195</v>
      </c>
      <c r="M554" s="116"/>
      <c r="N554" s="116"/>
      <c r="O554" s="116"/>
      <c r="P554" s="116"/>
      <c r="Q554" s="116"/>
      <c r="R554" s="116"/>
      <c r="S554" s="116"/>
      <c r="T554" s="116"/>
      <c r="U554" s="116"/>
      <c r="V554" s="116"/>
      <c r="W554" s="116"/>
      <c r="X554" s="116"/>
      <c r="Y554" s="116"/>
      <c r="Z554" s="116"/>
      <c r="AA554" s="116"/>
      <c r="AB554" s="116"/>
      <c r="AC554" s="116"/>
      <c r="AD554" s="116"/>
      <c r="AE554" s="116"/>
    </row>
    <row r="555" spans="1:31" x14ac:dyDescent="0.25">
      <c r="A555" t="s">
        <v>3938</v>
      </c>
      <c r="B555" s="116" t="s">
        <v>3937</v>
      </c>
      <c r="C555" s="116" t="s">
        <v>206</v>
      </c>
      <c r="D555" s="116" t="s">
        <v>2694</v>
      </c>
      <c r="G555" s="116" t="s">
        <v>104</v>
      </c>
      <c r="H555" s="116" t="s">
        <v>3376</v>
      </c>
      <c r="I555" s="116" t="s">
        <v>3610</v>
      </c>
      <c r="J555" s="116" t="s">
        <v>142</v>
      </c>
      <c r="K555" s="116" t="s">
        <v>149</v>
      </c>
      <c r="L555" s="116" t="s">
        <v>3611</v>
      </c>
      <c r="M555" s="116"/>
      <c r="N555" s="116"/>
      <c r="O555" s="116"/>
      <c r="P555" s="116"/>
      <c r="Q555" s="116"/>
      <c r="R555" s="116"/>
      <c r="S555" s="116"/>
      <c r="T555" s="116"/>
      <c r="U555" s="116"/>
      <c r="V555" s="116"/>
      <c r="W555" s="116"/>
      <c r="X555" s="116"/>
      <c r="Y555" s="116"/>
      <c r="Z555" s="116"/>
      <c r="AA555" s="116"/>
      <c r="AB555" s="116"/>
      <c r="AC555" s="116"/>
      <c r="AD555" s="116"/>
      <c r="AE555" s="116"/>
    </row>
    <row r="556" spans="1:31" x14ac:dyDescent="0.25">
      <c r="A556" t="s">
        <v>3939</v>
      </c>
      <c r="B556" s="116" t="s">
        <v>3940</v>
      </c>
      <c r="C556" s="116" t="s">
        <v>206</v>
      </c>
      <c r="D556" s="116" t="s">
        <v>2694</v>
      </c>
      <c r="G556" s="116" t="s">
        <v>104</v>
      </c>
      <c r="H556" s="116" t="s">
        <v>3390</v>
      </c>
      <c r="I556" s="116" t="s">
        <v>195</v>
      </c>
      <c r="J556" s="116" t="s">
        <v>175</v>
      </c>
      <c r="K556" s="116" t="s">
        <v>152</v>
      </c>
      <c r="L556" s="116" t="s">
        <v>195</v>
      </c>
      <c r="M556" s="116"/>
      <c r="N556" s="116"/>
      <c r="O556" s="116"/>
      <c r="P556" s="116"/>
      <c r="Q556" s="116"/>
      <c r="R556" s="116"/>
      <c r="S556" s="116"/>
      <c r="T556" s="116"/>
      <c r="U556" s="116"/>
      <c r="V556" s="116"/>
      <c r="W556" s="116"/>
      <c r="X556" s="116"/>
      <c r="Y556" s="116"/>
      <c r="Z556" s="116"/>
      <c r="AA556" s="116"/>
      <c r="AB556" s="116"/>
      <c r="AC556" s="116"/>
      <c r="AD556" s="116"/>
      <c r="AE556" s="116"/>
    </row>
    <row r="557" spans="1:31" x14ac:dyDescent="0.25">
      <c r="A557" t="s">
        <v>3941</v>
      </c>
      <c r="B557" s="116" t="s">
        <v>3940</v>
      </c>
      <c r="C557" s="116" t="s">
        <v>206</v>
      </c>
      <c r="D557" s="116" t="s">
        <v>2694</v>
      </c>
      <c r="G557" s="116" t="s">
        <v>104</v>
      </c>
      <c r="H557" s="116" t="s">
        <v>3376</v>
      </c>
      <c r="I557" s="116" t="s">
        <v>3610</v>
      </c>
      <c r="J557" s="116" t="s">
        <v>142</v>
      </c>
      <c r="K557" s="116" t="s">
        <v>149</v>
      </c>
      <c r="L557" s="116" t="s">
        <v>3611</v>
      </c>
      <c r="M557" s="116"/>
      <c r="N557" s="116"/>
      <c r="O557" s="116"/>
      <c r="P557" s="116"/>
      <c r="Q557" s="116"/>
      <c r="R557" s="116"/>
      <c r="S557" s="116"/>
      <c r="T557" s="116"/>
      <c r="U557" s="116"/>
      <c r="V557" s="116"/>
      <c r="W557" s="116"/>
      <c r="X557" s="116"/>
      <c r="Y557" s="116"/>
      <c r="Z557" s="116"/>
      <c r="AA557" s="116"/>
      <c r="AB557" s="116"/>
      <c r="AC557" s="116"/>
      <c r="AD557" s="116"/>
      <c r="AE557" s="116"/>
    </row>
    <row r="558" spans="1:31" x14ac:dyDescent="0.25">
      <c r="A558" t="s">
        <v>3942</v>
      </c>
      <c r="B558" s="116" t="s">
        <v>3943</v>
      </c>
      <c r="C558" s="116" t="s">
        <v>206</v>
      </c>
      <c r="D558" s="116" t="s">
        <v>2694</v>
      </c>
      <c r="G558" s="116" t="s">
        <v>104</v>
      </c>
      <c r="H558" s="116" t="s">
        <v>3390</v>
      </c>
      <c r="I558" s="116" t="s">
        <v>195</v>
      </c>
      <c r="J558" s="116" t="s">
        <v>175</v>
      </c>
      <c r="K558" s="116" t="s">
        <v>152</v>
      </c>
      <c r="L558" s="116" t="s">
        <v>195</v>
      </c>
      <c r="M558" s="116"/>
      <c r="N558" s="116"/>
      <c r="O558" s="116"/>
      <c r="P558" s="116"/>
      <c r="Q558" s="116"/>
      <c r="R558" s="116"/>
      <c r="S558" s="116"/>
      <c r="T558" s="116"/>
      <c r="U558" s="116"/>
      <c r="V558" s="116"/>
      <c r="W558" s="116"/>
      <c r="X558" s="116"/>
      <c r="Y558" s="116"/>
      <c r="Z558" s="116"/>
      <c r="AA558" s="116"/>
      <c r="AB558" s="116"/>
      <c r="AC558" s="116"/>
      <c r="AD558" s="116"/>
      <c r="AE558" s="116"/>
    </row>
    <row r="559" spans="1:31" x14ac:dyDescent="0.25">
      <c r="A559" t="s">
        <v>3944</v>
      </c>
      <c r="B559" s="116" t="s">
        <v>3943</v>
      </c>
      <c r="C559" s="116" t="s">
        <v>206</v>
      </c>
      <c r="D559" s="116" t="s">
        <v>2694</v>
      </c>
      <c r="G559" s="116" t="s">
        <v>104</v>
      </c>
      <c r="H559" s="116" t="s">
        <v>3376</v>
      </c>
      <c r="I559" s="116" t="s">
        <v>3610</v>
      </c>
      <c r="J559" s="116" t="s">
        <v>142</v>
      </c>
      <c r="K559" s="116" t="s">
        <v>149</v>
      </c>
      <c r="L559" s="116" t="s">
        <v>3611</v>
      </c>
      <c r="M559" s="116"/>
      <c r="N559" s="116"/>
      <c r="O559" s="116"/>
      <c r="P559" s="116"/>
      <c r="Q559" s="116"/>
      <c r="R559" s="116"/>
      <c r="S559" s="116"/>
      <c r="T559" s="116"/>
      <c r="U559" s="116"/>
      <c r="V559" s="116"/>
      <c r="W559" s="116"/>
      <c r="X559" s="116"/>
      <c r="Y559" s="116"/>
      <c r="Z559" s="116"/>
      <c r="AA559" s="116"/>
      <c r="AB559" s="116"/>
      <c r="AC559" s="116"/>
      <c r="AD559" s="116"/>
      <c r="AE559" s="116"/>
    </row>
    <row r="560" spans="1:31" x14ac:dyDescent="0.25">
      <c r="A560" t="s">
        <v>3945</v>
      </c>
      <c r="B560" s="116" t="s">
        <v>3946</v>
      </c>
      <c r="C560" s="116" t="s">
        <v>331</v>
      </c>
      <c r="D560" s="116" t="s">
        <v>2694</v>
      </c>
      <c r="G560" s="116" t="s">
        <v>104</v>
      </c>
      <c r="H560" s="116" t="s">
        <v>3390</v>
      </c>
      <c r="I560" s="116" t="s">
        <v>195</v>
      </c>
      <c r="J560" s="116" t="s">
        <v>175</v>
      </c>
      <c r="K560" s="116" t="s">
        <v>152</v>
      </c>
      <c r="L560" s="116" t="s">
        <v>195</v>
      </c>
      <c r="M560" s="116"/>
      <c r="N560" s="116"/>
      <c r="O560" s="116"/>
      <c r="P560" s="116"/>
      <c r="Q560" s="116"/>
      <c r="R560" s="116"/>
      <c r="S560" s="116"/>
      <c r="T560" s="116"/>
      <c r="U560" s="116"/>
      <c r="V560" s="116"/>
      <c r="W560" s="116"/>
      <c r="X560" s="116"/>
      <c r="Y560" s="116"/>
      <c r="Z560" s="116"/>
      <c r="AA560" s="116"/>
      <c r="AB560" s="116"/>
      <c r="AC560" s="116"/>
      <c r="AD560" s="116"/>
      <c r="AE560" s="116"/>
    </row>
    <row r="561" spans="1:31" x14ac:dyDescent="0.25">
      <c r="A561" t="s">
        <v>3947</v>
      </c>
      <c r="B561" s="116" t="s">
        <v>3946</v>
      </c>
      <c r="C561" s="116" t="s">
        <v>331</v>
      </c>
      <c r="D561" s="116" t="s">
        <v>2694</v>
      </c>
      <c r="G561" s="116" t="s">
        <v>104</v>
      </c>
      <c r="H561" s="116" t="s">
        <v>3376</v>
      </c>
      <c r="I561" s="116" t="s">
        <v>3610</v>
      </c>
      <c r="J561" s="116" t="s">
        <v>142</v>
      </c>
      <c r="K561" s="116" t="s">
        <v>149</v>
      </c>
      <c r="L561" s="116" t="s">
        <v>3611</v>
      </c>
      <c r="M561" s="116"/>
      <c r="N561" s="116"/>
      <c r="O561" s="116"/>
      <c r="P561" s="116"/>
      <c r="Q561" s="116"/>
      <c r="R561" s="116"/>
      <c r="S561" s="116"/>
      <c r="T561" s="116"/>
      <c r="U561" s="116"/>
      <c r="V561" s="116"/>
      <c r="W561" s="116"/>
      <c r="X561" s="116"/>
      <c r="Y561" s="116"/>
      <c r="Z561" s="116"/>
      <c r="AA561" s="116"/>
      <c r="AB561" s="116"/>
      <c r="AC561" s="116"/>
      <c r="AD561" s="116"/>
      <c r="AE561" s="116"/>
    </row>
    <row r="562" spans="1:31" x14ac:dyDescent="0.25">
      <c r="A562" t="s">
        <v>3948</v>
      </c>
      <c r="B562" s="116" t="s">
        <v>3949</v>
      </c>
      <c r="C562" s="116" t="s">
        <v>206</v>
      </c>
      <c r="D562" s="116" t="s">
        <v>2694</v>
      </c>
      <c r="G562" s="116" t="s">
        <v>104</v>
      </c>
      <c r="H562" s="116" t="s">
        <v>3390</v>
      </c>
      <c r="I562" s="116" t="s">
        <v>195</v>
      </c>
      <c r="J562" s="116" t="s">
        <v>175</v>
      </c>
      <c r="K562" s="116" t="s">
        <v>152</v>
      </c>
      <c r="L562" s="116" t="s">
        <v>195</v>
      </c>
      <c r="M562" s="116"/>
      <c r="N562" s="116"/>
      <c r="O562" s="116"/>
      <c r="P562" s="116"/>
      <c r="Q562" s="116"/>
      <c r="R562" s="116"/>
      <c r="S562" s="116"/>
      <c r="T562" s="116"/>
      <c r="U562" s="116"/>
      <c r="V562" s="116"/>
      <c r="W562" s="116"/>
      <c r="X562" s="116"/>
      <c r="Y562" s="116"/>
      <c r="Z562" s="116"/>
      <c r="AA562" s="116"/>
      <c r="AB562" s="116"/>
      <c r="AC562" s="116"/>
      <c r="AD562" s="116"/>
      <c r="AE562" s="116"/>
    </row>
    <row r="563" spans="1:31" x14ac:dyDescent="0.25">
      <c r="A563" t="s">
        <v>3950</v>
      </c>
      <c r="B563" s="116" t="s">
        <v>3949</v>
      </c>
      <c r="C563" s="116" t="s">
        <v>206</v>
      </c>
      <c r="D563" s="116" t="s">
        <v>2694</v>
      </c>
      <c r="G563" s="116" t="s">
        <v>104</v>
      </c>
      <c r="H563" s="116" t="s">
        <v>3376</v>
      </c>
      <c r="I563" s="116" t="s">
        <v>3610</v>
      </c>
      <c r="J563" s="116" t="s">
        <v>142</v>
      </c>
      <c r="K563" s="116" t="s">
        <v>149</v>
      </c>
      <c r="L563" s="116" t="s">
        <v>3611</v>
      </c>
      <c r="M563" s="116"/>
      <c r="N563" s="116"/>
      <c r="O563" s="116"/>
      <c r="P563" s="116"/>
      <c r="Q563" s="116"/>
      <c r="R563" s="116"/>
      <c r="S563" s="116"/>
      <c r="T563" s="116"/>
      <c r="U563" s="116"/>
      <c r="V563" s="116"/>
      <c r="W563" s="116"/>
      <c r="X563" s="116"/>
      <c r="Y563" s="116"/>
      <c r="Z563" s="116"/>
      <c r="AA563" s="116"/>
      <c r="AB563" s="116"/>
      <c r="AC563" s="116"/>
      <c r="AD563" s="116"/>
      <c r="AE563" s="116"/>
    </row>
    <row r="564" spans="1:31" x14ac:dyDescent="0.25">
      <c r="A564" t="s">
        <v>3951</v>
      </c>
      <c r="B564" s="116" t="s">
        <v>3216</v>
      </c>
      <c r="C564" s="116" t="s">
        <v>206</v>
      </c>
      <c r="D564" s="116" t="s">
        <v>2694</v>
      </c>
      <c r="G564" s="116" t="s">
        <v>104</v>
      </c>
      <c r="H564" s="116" t="s">
        <v>3390</v>
      </c>
      <c r="I564" s="116" t="s">
        <v>195</v>
      </c>
      <c r="J564" s="116" t="s">
        <v>175</v>
      </c>
      <c r="K564" s="116" t="s">
        <v>152</v>
      </c>
      <c r="L564" s="116" t="s">
        <v>195</v>
      </c>
      <c r="M564" s="116"/>
      <c r="N564" s="116"/>
      <c r="O564" s="116"/>
      <c r="P564" s="116"/>
      <c r="Q564" s="116"/>
      <c r="R564" s="116"/>
      <c r="S564" s="116"/>
      <c r="T564" s="116"/>
      <c r="U564" s="116"/>
      <c r="V564" s="116"/>
      <c r="W564" s="116"/>
      <c r="X564" s="116"/>
      <c r="Y564" s="116"/>
      <c r="Z564" s="116"/>
      <c r="AA564" s="116"/>
      <c r="AB564" s="116"/>
      <c r="AC564" s="116"/>
      <c r="AD564" s="116"/>
      <c r="AE564" s="116"/>
    </row>
    <row r="565" spans="1:31" x14ac:dyDescent="0.25">
      <c r="A565" t="s">
        <v>3952</v>
      </c>
      <c r="B565" s="116" t="s">
        <v>3216</v>
      </c>
      <c r="C565" s="116" t="s">
        <v>206</v>
      </c>
      <c r="D565" s="116" t="s">
        <v>2694</v>
      </c>
      <c r="G565" s="116" t="s">
        <v>104</v>
      </c>
      <c r="H565" s="116" t="s">
        <v>3376</v>
      </c>
      <c r="I565" s="116" t="s">
        <v>201</v>
      </c>
      <c r="J565" s="116" t="s">
        <v>142</v>
      </c>
      <c r="K565" s="116" t="s">
        <v>149</v>
      </c>
      <c r="L565" s="116" t="s">
        <v>195</v>
      </c>
      <c r="M565" s="116"/>
      <c r="N565" s="116"/>
      <c r="O565" s="116"/>
      <c r="P565" s="116"/>
      <c r="Q565" s="116"/>
      <c r="R565" s="116"/>
      <c r="S565" s="116"/>
      <c r="T565" s="116"/>
      <c r="U565" s="116"/>
      <c r="V565" s="116"/>
      <c r="W565" s="116"/>
      <c r="X565" s="116"/>
      <c r="Y565" s="116"/>
      <c r="Z565" s="116"/>
      <c r="AA565" s="116"/>
      <c r="AB565" s="116"/>
      <c r="AC565" s="116"/>
      <c r="AD565" s="116"/>
      <c r="AE565" s="116"/>
    </row>
    <row r="566" spans="1:31" x14ac:dyDescent="0.25">
      <c r="A566" t="s">
        <v>3953</v>
      </c>
      <c r="B566" s="116" t="s">
        <v>240</v>
      </c>
      <c r="C566" s="116" t="s">
        <v>240</v>
      </c>
      <c r="D566" s="116" t="s">
        <v>151</v>
      </c>
      <c r="G566" s="116" t="s">
        <v>104</v>
      </c>
      <c r="H566" s="116" t="s">
        <v>3389</v>
      </c>
      <c r="I566" s="116" t="s">
        <v>195</v>
      </c>
      <c r="J566" s="116" t="s">
        <v>175</v>
      </c>
      <c r="K566" s="116" t="s">
        <v>149</v>
      </c>
      <c r="L566" s="116" t="s">
        <v>195</v>
      </c>
      <c r="M566" s="116"/>
      <c r="N566" s="116"/>
      <c r="O566" s="116"/>
      <c r="P566" s="116"/>
      <c r="Q566" s="116"/>
      <c r="R566" s="116"/>
      <c r="S566" s="116"/>
      <c r="T566" s="116"/>
      <c r="U566" s="116"/>
      <c r="V566" s="116"/>
      <c r="W566" s="116"/>
      <c r="X566" s="116"/>
      <c r="Y566" s="116"/>
      <c r="Z566" s="116"/>
      <c r="AA566" s="116"/>
      <c r="AB566" s="116"/>
      <c r="AC566" s="116"/>
      <c r="AD566" s="116"/>
      <c r="AE566" s="116"/>
    </row>
    <row r="567" spans="1:31" x14ac:dyDescent="0.25">
      <c r="A567" t="s">
        <v>3954</v>
      </c>
      <c r="B567" s="116" t="s">
        <v>247</v>
      </c>
      <c r="C567" s="116" t="s">
        <v>247</v>
      </c>
      <c r="D567" s="116" t="s">
        <v>2694</v>
      </c>
      <c r="G567" s="116" t="s">
        <v>104</v>
      </c>
      <c r="H567" s="116" t="s">
        <v>3390</v>
      </c>
      <c r="I567" s="116" t="s">
        <v>241</v>
      </c>
      <c r="J567" s="116" t="s">
        <v>175</v>
      </c>
      <c r="K567" s="116" t="s">
        <v>152</v>
      </c>
      <c r="L567" s="116" t="s">
        <v>195</v>
      </c>
      <c r="M567" s="116"/>
      <c r="N567" s="116"/>
      <c r="O567" s="116"/>
      <c r="P567" s="116"/>
      <c r="Q567" s="116"/>
      <c r="R567" s="116"/>
      <c r="S567" s="116"/>
      <c r="T567" s="116"/>
      <c r="U567" s="116"/>
      <c r="V567" s="116"/>
      <c r="W567" s="116"/>
      <c r="X567" s="116"/>
      <c r="Y567" s="116"/>
      <c r="Z567" s="116"/>
      <c r="AA567" s="116"/>
      <c r="AB567" s="116"/>
      <c r="AC567" s="116"/>
      <c r="AD567" s="116"/>
      <c r="AE567" s="116"/>
    </row>
    <row r="568" spans="1:31" x14ac:dyDescent="0.25">
      <c r="A568" t="s">
        <v>3955</v>
      </c>
      <c r="B568" s="116" t="s">
        <v>247</v>
      </c>
      <c r="C568" s="116" t="s">
        <v>247</v>
      </c>
      <c r="D568" s="116" t="s">
        <v>110</v>
      </c>
      <c r="G568" s="116" t="s">
        <v>104</v>
      </c>
      <c r="H568" s="116" t="s">
        <v>3392</v>
      </c>
      <c r="I568" s="116" t="s">
        <v>175</v>
      </c>
      <c r="J568" s="116" t="s">
        <v>175</v>
      </c>
      <c r="K568" s="116" t="s">
        <v>152</v>
      </c>
      <c r="L568" s="116" t="s">
        <v>175</v>
      </c>
      <c r="M568" s="116"/>
      <c r="N568" s="116"/>
      <c r="O568" s="116"/>
      <c r="P568" s="116"/>
      <c r="Q568" s="116"/>
      <c r="R568" s="116"/>
      <c r="S568" s="116"/>
      <c r="T568" s="116"/>
      <c r="U568" s="116"/>
      <c r="V568" s="116"/>
      <c r="W568" s="116"/>
      <c r="X568" s="116"/>
      <c r="Y568" s="116"/>
      <c r="Z568" s="116"/>
      <c r="AA568" s="116"/>
      <c r="AB568" s="116"/>
      <c r="AC568" s="116"/>
      <c r="AD568" s="116"/>
      <c r="AE568" s="116"/>
    </row>
    <row r="569" spans="1:31" x14ac:dyDescent="0.25">
      <c r="A569" t="s">
        <v>3956</v>
      </c>
      <c r="B569" s="116" t="s">
        <v>248</v>
      </c>
      <c r="C569" s="116" t="s">
        <v>248</v>
      </c>
      <c r="D569" s="116" t="s">
        <v>110</v>
      </c>
      <c r="G569" s="116" t="s">
        <v>104</v>
      </c>
      <c r="H569" s="116" t="s">
        <v>3392</v>
      </c>
      <c r="I569" s="116" t="s">
        <v>175</v>
      </c>
      <c r="J569" s="116" t="s">
        <v>175</v>
      </c>
      <c r="K569" s="116" t="s">
        <v>2774</v>
      </c>
      <c r="L569" s="116" t="s">
        <v>175</v>
      </c>
      <c r="M569" s="116"/>
      <c r="N569" s="116"/>
      <c r="O569" s="116"/>
      <c r="P569" s="116"/>
      <c r="Q569" s="116"/>
      <c r="R569" s="116"/>
      <c r="S569" s="116"/>
      <c r="T569" s="116"/>
      <c r="U569" s="116"/>
      <c r="V569" s="116"/>
      <c r="W569" s="116"/>
      <c r="X569" s="116"/>
      <c r="Y569" s="116"/>
      <c r="Z569" s="116"/>
      <c r="AA569" s="116"/>
      <c r="AB569" s="116"/>
      <c r="AC569" s="116"/>
      <c r="AD569" s="116"/>
      <c r="AE569" s="116"/>
    </row>
    <row r="570" spans="1:31" x14ac:dyDescent="0.25">
      <c r="A570" t="s">
        <v>2741</v>
      </c>
      <c r="B570" s="116" t="s">
        <v>169</v>
      </c>
      <c r="C570" s="116" t="s">
        <v>169</v>
      </c>
      <c r="D570" s="116" t="s">
        <v>170</v>
      </c>
      <c r="G570" s="116" t="s">
        <v>147</v>
      </c>
      <c r="H570" s="116" t="s">
        <v>297</v>
      </c>
      <c r="I570" s="116" t="s">
        <v>2701</v>
      </c>
      <c r="J570" s="116" t="s">
        <v>2702</v>
      </c>
      <c r="K570" s="116" t="s">
        <v>4485</v>
      </c>
      <c r="L570" s="116" t="s">
        <v>2685</v>
      </c>
      <c r="M570" s="116"/>
      <c r="N570" s="116"/>
      <c r="O570" s="116"/>
      <c r="P570" s="116"/>
      <c r="Q570" s="116"/>
      <c r="R570" s="116"/>
      <c r="S570" s="116"/>
      <c r="T570" s="116"/>
      <c r="U570" s="116"/>
      <c r="V570" s="116"/>
      <c r="W570" s="116"/>
      <c r="X570" s="116"/>
      <c r="Y570" s="116"/>
      <c r="Z570" s="116"/>
      <c r="AA570" s="116"/>
      <c r="AB570" s="116"/>
      <c r="AC570" s="116"/>
      <c r="AD570" s="116"/>
      <c r="AE570" s="116"/>
    </row>
    <row r="571" spans="1:31" x14ac:dyDescent="0.25">
      <c r="A571" t="s">
        <v>2777</v>
      </c>
      <c r="B571" s="116" t="s">
        <v>2704</v>
      </c>
      <c r="C571" s="116" t="s">
        <v>2704</v>
      </c>
      <c r="D571" s="116" t="s">
        <v>170</v>
      </c>
      <c r="G571" s="116" t="s">
        <v>147</v>
      </c>
      <c r="H571" s="116" t="s">
        <v>297</v>
      </c>
      <c r="I571" s="116" t="s">
        <v>2703</v>
      </c>
      <c r="J571" s="116" t="s">
        <v>2703</v>
      </c>
      <c r="K571" s="116" t="s">
        <v>4488</v>
      </c>
      <c r="L571" s="116" t="s">
        <v>4489</v>
      </c>
      <c r="M571" s="116"/>
      <c r="N571" s="116"/>
      <c r="O571" s="116"/>
      <c r="P571" s="116"/>
      <c r="Q571" s="116"/>
      <c r="R571" s="116"/>
      <c r="S571" s="116"/>
      <c r="T571" s="116"/>
      <c r="U571" s="116"/>
      <c r="V571" s="116"/>
      <c r="W571" s="116"/>
      <c r="X571" s="116"/>
      <c r="Y571" s="116"/>
      <c r="Z571" s="116"/>
      <c r="AA571" s="116"/>
      <c r="AB571" s="116"/>
      <c r="AC571" s="116"/>
      <c r="AD571" s="116"/>
      <c r="AE571" s="116"/>
    </row>
    <row r="572" spans="1:31" x14ac:dyDescent="0.25">
      <c r="A572" t="s">
        <v>2705</v>
      </c>
      <c r="B572" s="116" t="s">
        <v>2706</v>
      </c>
      <c r="C572" s="116" t="s">
        <v>2706</v>
      </c>
      <c r="D572" s="116" t="s">
        <v>170</v>
      </c>
      <c r="G572" s="116" t="s">
        <v>147</v>
      </c>
      <c r="H572" s="116" t="s">
        <v>297</v>
      </c>
      <c r="I572" s="116" t="s">
        <v>2707</v>
      </c>
      <c r="J572" s="116" t="s">
        <v>2693</v>
      </c>
      <c r="K572" s="116" t="s">
        <v>2699</v>
      </c>
      <c r="L572" s="116" t="s">
        <v>2693</v>
      </c>
      <c r="M572" s="116"/>
      <c r="N572" s="116"/>
      <c r="O572" s="116"/>
      <c r="P572" s="116"/>
      <c r="Q572" s="116"/>
      <c r="R572" s="116"/>
      <c r="S572" s="116"/>
      <c r="T572" s="116"/>
      <c r="U572" s="116"/>
      <c r="V572" s="116"/>
      <c r="W572" s="116"/>
      <c r="X572" s="116"/>
      <c r="Y572" s="116"/>
      <c r="Z572" s="116"/>
      <c r="AA572" s="116"/>
      <c r="AB572" s="116"/>
      <c r="AC572" s="116"/>
      <c r="AD572" s="116"/>
      <c r="AE572" s="116"/>
    </row>
    <row r="573" spans="1:31" x14ac:dyDescent="0.25">
      <c r="A573" t="s">
        <v>2778</v>
      </c>
      <c r="B573" s="116" t="s">
        <v>2779</v>
      </c>
      <c r="C573" s="116" t="s">
        <v>2692</v>
      </c>
      <c r="D573" s="116" t="s">
        <v>3606</v>
      </c>
      <c r="G573" s="116" t="s">
        <v>147</v>
      </c>
      <c r="H573" s="116" t="s">
        <v>297</v>
      </c>
      <c r="I573" s="116" t="s">
        <v>2742</v>
      </c>
      <c r="J573" s="116" t="s">
        <v>2743</v>
      </c>
      <c r="K573" s="116" t="s">
        <v>2699</v>
      </c>
      <c r="L573" s="116" t="s">
        <v>2693</v>
      </c>
      <c r="M573" s="116"/>
      <c r="N573" s="116"/>
      <c r="O573" s="116"/>
      <c r="P573" s="116"/>
      <c r="Q573" s="116"/>
      <c r="R573" s="116"/>
      <c r="S573" s="116"/>
      <c r="T573" s="116"/>
      <c r="U573" s="116"/>
      <c r="V573" s="116"/>
      <c r="W573" s="116"/>
      <c r="X573" s="116"/>
      <c r="Y573" s="116"/>
      <c r="Z573" s="116"/>
      <c r="AA573" s="116"/>
      <c r="AB573" s="116"/>
      <c r="AC573" s="116"/>
      <c r="AD573" s="116"/>
      <c r="AE573" s="116"/>
    </row>
    <row r="574" spans="1:31" x14ac:dyDescent="0.25">
      <c r="A574" t="s">
        <v>4646</v>
      </c>
      <c r="B574" s="116" t="s">
        <v>3958</v>
      </c>
      <c r="C574" s="116" t="s">
        <v>3212</v>
      </c>
      <c r="D574" s="116" t="s">
        <v>2677</v>
      </c>
      <c r="G574" s="116" t="s">
        <v>104</v>
      </c>
      <c r="H574" s="116" t="s">
        <v>3369</v>
      </c>
      <c r="I574" s="116" t="s">
        <v>134</v>
      </c>
      <c r="J574" s="116" t="s">
        <v>4452</v>
      </c>
      <c r="K574" s="116" t="s">
        <v>3516</v>
      </c>
      <c r="L574" s="116" t="s">
        <v>3136</v>
      </c>
      <c r="M574" s="116"/>
      <c r="N574" s="116"/>
      <c r="O574" s="116"/>
      <c r="P574" s="116"/>
      <c r="Q574" s="116"/>
      <c r="R574" s="116"/>
      <c r="S574" s="116"/>
      <c r="T574" s="116"/>
      <c r="U574" s="116"/>
      <c r="V574" s="116"/>
      <c r="W574" s="116"/>
      <c r="X574" s="116"/>
      <c r="Y574" s="116"/>
      <c r="Z574" s="116"/>
      <c r="AA574" s="116"/>
      <c r="AB574" s="116"/>
      <c r="AC574" s="116"/>
      <c r="AD574" s="116"/>
      <c r="AE574" s="116"/>
    </row>
    <row r="575" spans="1:31" x14ac:dyDescent="0.25">
      <c r="A575" t="s">
        <v>3957</v>
      </c>
      <c r="B575" s="116" t="s">
        <v>3958</v>
      </c>
      <c r="C575" s="116" t="s">
        <v>3212</v>
      </c>
      <c r="D575" s="116" t="s">
        <v>2677</v>
      </c>
      <c r="G575" s="116" t="s">
        <v>104</v>
      </c>
      <c r="H575" s="116" t="s">
        <v>3366</v>
      </c>
      <c r="I575" s="116" t="s">
        <v>134</v>
      </c>
      <c r="J575" s="116" t="s">
        <v>2678</v>
      </c>
      <c r="K575" s="116" t="s">
        <v>3516</v>
      </c>
      <c r="L575" s="116" t="s">
        <v>3136</v>
      </c>
      <c r="M575" s="116"/>
      <c r="N575" s="116"/>
      <c r="O575" s="116"/>
      <c r="P575" s="116"/>
      <c r="Q575" s="116"/>
      <c r="R575" s="116"/>
      <c r="S575" s="116"/>
      <c r="T575" s="116"/>
      <c r="U575" s="116"/>
      <c r="V575" s="116"/>
      <c r="W575" s="116"/>
      <c r="X575" s="116"/>
      <c r="Y575" s="116"/>
      <c r="Z575" s="116"/>
      <c r="AA575" s="116"/>
      <c r="AB575" s="116"/>
      <c r="AC575" s="116"/>
      <c r="AD575" s="116"/>
      <c r="AE575" s="116"/>
    </row>
    <row r="576" spans="1:31" x14ac:dyDescent="0.25">
      <c r="A576" t="s">
        <v>3959</v>
      </c>
      <c r="B576" s="116" t="s">
        <v>3958</v>
      </c>
      <c r="C576" s="116" t="s">
        <v>3212</v>
      </c>
      <c r="D576" s="116" t="s">
        <v>2677</v>
      </c>
      <c r="G576" s="116" t="s">
        <v>104</v>
      </c>
      <c r="H576" s="116" t="s">
        <v>3373</v>
      </c>
      <c r="I576" s="116" t="s">
        <v>134</v>
      </c>
      <c r="J576" s="116" t="s">
        <v>4483</v>
      </c>
      <c r="K576" s="116" t="s">
        <v>149</v>
      </c>
      <c r="L576" s="116" t="s">
        <v>3136</v>
      </c>
      <c r="M576" s="116"/>
      <c r="N576" s="116"/>
      <c r="O576" s="116"/>
      <c r="P576" s="116"/>
      <c r="Q576" s="116"/>
      <c r="R576" s="116"/>
      <c r="S576" s="116"/>
      <c r="T576" s="116"/>
      <c r="U576" s="116"/>
      <c r="V576" s="116"/>
      <c r="W576" s="116"/>
      <c r="X576" s="116"/>
      <c r="Y576" s="116"/>
      <c r="Z576" s="116"/>
      <c r="AA576" s="116"/>
      <c r="AB576" s="116"/>
      <c r="AC576" s="116"/>
      <c r="AD576" s="116"/>
      <c r="AE576" s="116"/>
    </row>
    <row r="577" spans="1:31" x14ac:dyDescent="0.25">
      <c r="A577" t="s">
        <v>3960</v>
      </c>
      <c r="B577" s="116" t="s">
        <v>3958</v>
      </c>
      <c r="C577" s="116" t="s">
        <v>3212</v>
      </c>
      <c r="D577" s="116" t="s">
        <v>2677</v>
      </c>
      <c r="G577" s="116" t="s">
        <v>104</v>
      </c>
      <c r="H577" s="116" t="s">
        <v>3384</v>
      </c>
      <c r="I577" s="116" t="s">
        <v>134</v>
      </c>
      <c r="J577" s="116" t="s">
        <v>4484</v>
      </c>
      <c r="K577" s="116" t="s">
        <v>149</v>
      </c>
      <c r="L577" s="116" t="s">
        <v>3136</v>
      </c>
      <c r="M577" s="116"/>
      <c r="N577" s="116"/>
      <c r="O577" s="116"/>
      <c r="P577" s="116"/>
      <c r="Q577" s="116"/>
      <c r="R577" s="116"/>
      <c r="S577" s="116"/>
      <c r="T577" s="116"/>
      <c r="U577" s="116"/>
      <c r="V577" s="116"/>
      <c r="W577" s="116"/>
      <c r="X577" s="116"/>
      <c r="Y577" s="116"/>
      <c r="Z577" s="116"/>
      <c r="AA577" s="116"/>
      <c r="AB577" s="116"/>
      <c r="AC577" s="116"/>
      <c r="AD577" s="116"/>
      <c r="AE577" s="116"/>
    </row>
    <row r="578" spans="1:31" x14ac:dyDescent="0.25">
      <c r="A578" t="s">
        <v>3961</v>
      </c>
      <c r="B578" s="116" t="s">
        <v>3958</v>
      </c>
      <c r="C578" s="116" t="s">
        <v>3212</v>
      </c>
      <c r="D578" s="116" t="s">
        <v>2677</v>
      </c>
      <c r="G578" s="116" t="s">
        <v>104</v>
      </c>
      <c r="H578" s="116" t="s">
        <v>137</v>
      </c>
      <c r="I578" s="116" t="s">
        <v>134</v>
      </c>
      <c r="J578" s="116" t="s">
        <v>138</v>
      </c>
      <c r="K578" s="116" t="s">
        <v>139</v>
      </c>
      <c r="L578" s="116" t="s">
        <v>3136</v>
      </c>
      <c r="M578" s="116"/>
      <c r="N578" s="116"/>
      <c r="O578" s="116"/>
      <c r="P578" s="116"/>
      <c r="Q578" s="116"/>
      <c r="R578" s="116"/>
      <c r="S578" s="116"/>
      <c r="T578" s="116"/>
      <c r="U578" s="116"/>
      <c r="V578" s="116"/>
      <c r="W578" s="116"/>
      <c r="X578" s="116"/>
      <c r="Y578" s="116"/>
      <c r="Z578" s="116"/>
      <c r="AA578" s="116"/>
      <c r="AB578" s="116"/>
      <c r="AC578" s="116"/>
      <c r="AD578" s="116"/>
      <c r="AE578" s="116"/>
    </row>
    <row r="579" spans="1:31" x14ac:dyDescent="0.25">
      <c r="A579" t="s">
        <v>4647</v>
      </c>
      <c r="B579" s="116" t="s">
        <v>249</v>
      </c>
      <c r="C579" s="116" t="s">
        <v>183</v>
      </c>
      <c r="D579" s="116" t="s">
        <v>2677</v>
      </c>
      <c r="G579" s="116" t="s">
        <v>104</v>
      </c>
      <c r="H579" s="116" t="s">
        <v>3369</v>
      </c>
      <c r="I579" s="116" t="s">
        <v>134</v>
      </c>
      <c r="J579" s="116" t="s">
        <v>4452</v>
      </c>
      <c r="K579" s="116" t="s">
        <v>3516</v>
      </c>
      <c r="L579" s="116" t="s">
        <v>219</v>
      </c>
      <c r="M579" s="116"/>
      <c r="N579" s="116"/>
      <c r="O579" s="116"/>
      <c r="P579" s="116"/>
      <c r="Q579" s="116"/>
      <c r="R579" s="116"/>
      <c r="S579" s="116"/>
      <c r="T579" s="116"/>
      <c r="U579" s="116"/>
      <c r="V579" s="116"/>
      <c r="W579" s="116"/>
      <c r="X579" s="116"/>
      <c r="Y579" s="116"/>
      <c r="Z579" s="116"/>
      <c r="AA579" s="116"/>
      <c r="AB579" s="116"/>
      <c r="AC579" s="116"/>
      <c r="AD579" s="116"/>
      <c r="AE579" s="116"/>
    </row>
    <row r="580" spans="1:31" x14ac:dyDescent="0.25">
      <c r="A580" t="s">
        <v>3962</v>
      </c>
      <c r="B580" s="116" t="s">
        <v>249</v>
      </c>
      <c r="C580" s="116" t="s">
        <v>183</v>
      </c>
      <c r="D580" s="116" t="s">
        <v>2677</v>
      </c>
      <c r="G580" s="116" t="s">
        <v>104</v>
      </c>
      <c r="H580" s="116" t="s">
        <v>3366</v>
      </c>
      <c r="I580" s="116" t="s">
        <v>134</v>
      </c>
      <c r="J580" s="116" t="s">
        <v>2678</v>
      </c>
      <c r="K580" s="116" t="s">
        <v>3516</v>
      </c>
      <c r="L580" s="116" t="s">
        <v>219</v>
      </c>
      <c r="M580" s="116"/>
      <c r="N580" s="116"/>
      <c r="O580" s="116"/>
      <c r="P580" s="116"/>
      <c r="Q580" s="116"/>
      <c r="R580" s="116"/>
      <c r="S580" s="116"/>
      <c r="T580" s="116"/>
      <c r="U580" s="116"/>
      <c r="V580" s="116"/>
      <c r="W580" s="116"/>
      <c r="X580" s="116"/>
      <c r="Y580" s="116"/>
      <c r="Z580" s="116"/>
      <c r="AA580" s="116"/>
      <c r="AB580" s="116"/>
      <c r="AC580" s="116"/>
      <c r="AD580" s="116"/>
      <c r="AE580" s="116"/>
    </row>
    <row r="581" spans="1:31" x14ac:dyDescent="0.25">
      <c r="A581" t="s">
        <v>3963</v>
      </c>
      <c r="B581" s="116" t="s">
        <v>249</v>
      </c>
      <c r="C581" s="116" t="s">
        <v>183</v>
      </c>
      <c r="D581" s="116" t="s">
        <v>2677</v>
      </c>
      <c r="G581" s="116" t="s">
        <v>104</v>
      </c>
      <c r="H581" s="116" t="s">
        <v>3373</v>
      </c>
      <c r="I581" s="116" t="s">
        <v>134</v>
      </c>
      <c r="J581" s="116" t="s">
        <v>4483</v>
      </c>
      <c r="K581" s="116" t="s">
        <v>149</v>
      </c>
      <c r="L581" s="116" t="s">
        <v>219</v>
      </c>
      <c r="M581" s="116"/>
      <c r="N581" s="116"/>
      <c r="O581" s="116"/>
      <c r="P581" s="116"/>
      <c r="Q581" s="116"/>
      <c r="R581" s="116"/>
      <c r="S581" s="116"/>
      <c r="T581" s="116"/>
      <c r="U581" s="116"/>
      <c r="V581" s="116"/>
      <c r="W581" s="116"/>
      <c r="X581" s="116"/>
      <c r="Y581" s="116"/>
      <c r="Z581" s="116"/>
      <c r="AA581" s="116"/>
      <c r="AB581" s="116"/>
      <c r="AC581" s="116"/>
      <c r="AD581" s="116"/>
      <c r="AE581" s="116"/>
    </row>
    <row r="582" spans="1:31" x14ac:dyDescent="0.25">
      <c r="A582" t="s">
        <v>3964</v>
      </c>
      <c r="B582" s="116" t="s">
        <v>249</v>
      </c>
      <c r="C582" s="116" t="s">
        <v>183</v>
      </c>
      <c r="D582" s="116" t="s">
        <v>2677</v>
      </c>
      <c r="G582" s="116" t="s">
        <v>104</v>
      </c>
      <c r="H582" s="116" t="s">
        <v>3384</v>
      </c>
      <c r="I582" s="116" t="s">
        <v>134</v>
      </c>
      <c r="J582" s="116" t="s">
        <v>4484</v>
      </c>
      <c r="K582" s="116" t="s">
        <v>149</v>
      </c>
      <c r="L582" s="116" t="s">
        <v>219</v>
      </c>
      <c r="M582" s="116"/>
      <c r="N582" s="116"/>
      <c r="O582" s="116"/>
      <c r="P582" s="116"/>
      <c r="Q582" s="116"/>
      <c r="R582" s="116"/>
      <c r="S582" s="116"/>
      <c r="T582" s="116"/>
      <c r="U582" s="116"/>
      <c r="V582" s="116"/>
      <c r="W582" s="116"/>
      <c r="X582" s="116"/>
      <c r="Y582" s="116"/>
      <c r="Z582" s="116"/>
      <c r="AA582" s="116"/>
      <c r="AB582" s="116"/>
      <c r="AC582" s="116"/>
      <c r="AD582" s="116"/>
      <c r="AE582" s="116"/>
    </row>
    <row r="583" spans="1:31" x14ac:dyDescent="0.25">
      <c r="A583" t="s">
        <v>3965</v>
      </c>
      <c r="B583" s="116" t="s">
        <v>249</v>
      </c>
      <c r="C583" s="116" t="s">
        <v>183</v>
      </c>
      <c r="D583" s="116" t="s">
        <v>2677</v>
      </c>
      <c r="G583" s="116" t="s">
        <v>104</v>
      </c>
      <c r="H583" s="116" t="s">
        <v>137</v>
      </c>
      <c r="I583" s="116" t="s">
        <v>134</v>
      </c>
      <c r="J583" s="116" t="s">
        <v>138</v>
      </c>
      <c r="K583" s="116" t="s">
        <v>2699</v>
      </c>
      <c r="L583" s="116" t="s">
        <v>219</v>
      </c>
      <c r="M583" s="116"/>
      <c r="N583" s="116"/>
      <c r="O583" s="116"/>
      <c r="P583" s="116"/>
      <c r="Q583" s="116"/>
      <c r="R583" s="116"/>
      <c r="S583" s="116"/>
      <c r="T583" s="116"/>
      <c r="U583" s="116"/>
      <c r="V583" s="116"/>
      <c r="W583" s="116"/>
      <c r="X583" s="116"/>
      <c r="Y583" s="116"/>
      <c r="Z583" s="116"/>
      <c r="AA583" s="116"/>
      <c r="AB583" s="116"/>
      <c r="AC583" s="116"/>
      <c r="AD583" s="116"/>
      <c r="AE583" s="116"/>
    </row>
    <row r="584" spans="1:31" x14ac:dyDescent="0.25">
      <c r="A584" t="s">
        <v>3966</v>
      </c>
      <c r="B584" s="116" t="s">
        <v>250</v>
      </c>
      <c r="C584" s="116" t="s">
        <v>206</v>
      </c>
      <c r="D584" s="116" t="s">
        <v>2694</v>
      </c>
      <c r="G584" s="116" t="s">
        <v>104</v>
      </c>
      <c r="H584" s="116" t="s">
        <v>3390</v>
      </c>
      <c r="I584" s="116" t="s">
        <v>195</v>
      </c>
      <c r="J584" s="116" t="s">
        <v>175</v>
      </c>
      <c r="K584" s="116" t="s">
        <v>152</v>
      </c>
      <c r="L584" s="116" t="s">
        <v>195</v>
      </c>
      <c r="M584" s="116"/>
      <c r="N584" s="116"/>
      <c r="O584" s="116"/>
      <c r="P584" s="116"/>
      <c r="Q584" s="116"/>
      <c r="R584" s="116"/>
      <c r="S584" s="116"/>
      <c r="T584" s="116"/>
      <c r="U584" s="116"/>
      <c r="V584" s="116"/>
      <c r="W584" s="116"/>
      <c r="X584" s="116"/>
      <c r="Y584" s="116"/>
      <c r="Z584" s="116"/>
      <c r="AA584" s="116"/>
      <c r="AB584" s="116"/>
      <c r="AC584" s="116"/>
      <c r="AD584" s="116"/>
      <c r="AE584" s="116"/>
    </row>
    <row r="585" spans="1:31" x14ac:dyDescent="0.25">
      <c r="A585" t="s">
        <v>3967</v>
      </c>
      <c r="B585" s="116" t="s">
        <v>251</v>
      </c>
      <c r="C585" s="116" t="s">
        <v>206</v>
      </c>
      <c r="D585" s="116" t="s">
        <v>2694</v>
      </c>
      <c r="G585" s="116" t="s">
        <v>104</v>
      </c>
      <c r="H585" s="116" t="s">
        <v>3390</v>
      </c>
      <c r="I585" s="116" t="s">
        <v>195</v>
      </c>
      <c r="J585" s="116" t="s">
        <v>175</v>
      </c>
      <c r="K585" s="116" t="s">
        <v>152</v>
      </c>
      <c r="L585" s="116" t="s">
        <v>195</v>
      </c>
      <c r="M585" s="116"/>
      <c r="N585" s="116"/>
      <c r="O585" s="116"/>
      <c r="P585" s="116"/>
      <c r="Q585" s="116"/>
      <c r="R585" s="116"/>
      <c r="S585" s="116"/>
      <c r="T585" s="116"/>
      <c r="U585" s="116"/>
      <c r="V585" s="116"/>
      <c r="W585" s="116"/>
      <c r="X585" s="116"/>
      <c r="Y585" s="116"/>
      <c r="Z585" s="116"/>
      <c r="AA585" s="116"/>
      <c r="AB585" s="116"/>
      <c r="AC585" s="116"/>
      <c r="AD585" s="116"/>
      <c r="AE585" s="116"/>
    </row>
    <row r="586" spans="1:31" x14ac:dyDescent="0.25">
      <c r="A586" t="s">
        <v>3968</v>
      </c>
      <c r="B586" s="116" t="s">
        <v>252</v>
      </c>
      <c r="C586" s="116" t="s">
        <v>253</v>
      </c>
      <c r="D586" s="116" t="s">
        <v>110</v>
      </c>
      <c r="G586" s="116" t="s">
        <v>104</v>
      </c>
      <c r="H586" s="116" t="s">
        <v>3392</v>
      </c>
      <c r="I586" s="116" t="s">
        <v>254</v>
      </c>
      <c r="J586" s="116" t="s">
        <v>175</v>
      </c>
      <c r="K586" s="116" t="s">
        <v>152</v>
      </c>
      <c r="L586" s="116"/>
      <c r="M586" s="116"/>
      <c r="N586" s="116"/>
      <c r="O586" s="116"/>
      <c r="P586" s="116"/>
      <c r="Q586" s="116"/>
      <c r="R586" s="116"/>
      <c r="S586" s="116"/>
      <c r="T586" s="116"/>
      <c r="U586" s="116"/>
      <c r="V586" s="116"/>
      <c r="W586" s="116"/>
      <c r="X586" s="116"/>
      <c r="Y586" s="116"/>
      <c r="Z586" s="116"/>
      <c r="AA586" s="116"/>
      <c r="AB586" s="116"/>
      <c r="AC586" s="116"/>
      <c r="AD586" s="116"/>
      <c r="AE586" s="116"/>
    </row>
    <row r="587" spans="1:31" x14ac:dyDescent="0.25">
      <c r="A587" t="s">
        <v>3969</v>
      </c>
      <c r="B587" s="116" t="s">
        <v>252</v>
      </c>
      <c r="C587" s="116" t="s">
        <v>253</v>
      </c>
      <c r="D587" s="116" t="s">
        <v>110</v>
      </c>
      <c r="G587" s="116" t="s">
        <v>104</v>
      </c>
      <c r="H587" s="116" t="s">
        <v>3397</v>
      </c>
      <c r="I587" s="116" t="s">
        <v>201</v>
      </c>
      <c r="J587" s="116" t="s">
        <v>201</v>
      </c>
      <c r="K587" s="116" t="s">
        <v>202</v>
      </c>
      <c r="L587" s="116"/>
      <c r="M587" s="116"/>
      <c r="N587" s="116"/>
      <c r="O587" s="116"/>
      <c r="P587" s="116"/>
      <c r="Q587" s="116"/>
      <c r="R587" s="116"/>
      <c r="S587" s="116"/>
      <c r="T587" s="116"/>
      <c r="U587" s="116"/>
      <c r="V587" s="116"/>
      <c r="W587" s="116"/>
      <c r="X587" s="116"/>
      <c r="Y587" s="116"/>
      <c r="Z587" s="116"/>
      <c r="AA587" s="116"/>
      <c r="AB587" s="116"/>
      <c r="AC587" s="116"/>
      <c r="AD587" s="116"/>
      <c r="AE587" s="116"/>
    </row>
    <row r="588" spans="1:31" x14ac:dyDescent="0.25">
      <c r="A588" t="s">
        <v>4779</v>
      </c>
      <c r="B588" s="116" t="s">
        <v>252</v>
      </c>
      <c r="C588" s="116" t="s">
        <v>253</v>
      </c>
      <c r="D588" s="116" t="s">
        <v>110</v>
      </c>
      <c r="G588" s="116" t="s">
        <v>104</v>
      </c>
      <c r="H588" s="116" t="s">
        <v>4470</v>
      </c>
      <c r="I588" s="116" t="s">
        <v>4780</v>
      </c>
      <c r="J588" s="116" t="s">
        <v>4780</v>
      </c>
      <c r="K588" s="116" t="s">
        <v>202</v>
      </c>
      <c r="L588" s="116"/>
      <c r="M588" s="116"/>
      <c r="N588" s="116"/>
      <c r="O588" s="116"/>
      <c r="P588" s="116"/>
      <c r="Q588" s="116"/>
      <c r="R588" s="116"/>
      <c r="S588" s="116"/>
      <c r="T588" s="116"/>
      <c r="U588" s="116"/>
      <c r="V588" s="116"/>
      <c r="W588" s="116"/>
      <c r="X588" s="116"/>
      <c r="Y588" s="116"/>
      <c r="Z588" s="116"/>
      <c r="AA588" s="116"/>
      <c r="AB588" s="116"/>
      <c r="AC588" s="116"/>
      <c r="AD588" s="116"/>
      <c r="AE588" s="116"/>
    </row>
    <row r="589" spans="1:31" x14ac:dyDescent="0.25">
      <c r="A589" t="s">
        <v>3970</v>
      </c>
      <c r="B589" s="116" t="s">
        <v>252</v>
      </c>
      <c r="C589" s="116" t="s">
        <v>253</v>
      </c>
      <c r="D589" s="116" t="s">
        <v>110</v>
      </c>
      <c r="G589" s="116" t="s">
        <v>104</v>
      </c>
      <c r="H589" s="116" t="s">
        <v>3359</v>
      </c>
      <c r="I589" s="116" t="s">
        <v>205</v>
      </c>
      <c r="J589" s="116" t="s">
        <v>205</v>
      </c>
      <c r="K589" s="116" t="s">
        <v>202</v>
      </c>
      <c r="L589" s="116"/>
      <c r="M589" s="116"/>
      <c r="N589" s="116"/>
      <c r="O589" s="116"/>
      <c r="P589" s="116"/>
      <c r="Q589" s="116"/>
      <c r="R589" s="116"/>
      <c r="S589" s="116"/>
      <c r="T589" s="116"/>
      <c r="U589" s="116"/>
      <c r="V589" s="116"/>
      <c r="W589" s="116"/>
      <c r="X589" s="116"/>
      <c r="Y589" s="116"/>
      <c r="Z589" s="116"/>
      <c r="AA589" s="116"/>
      <c r="AB589" s="116"/>
      <c r="AC589" s="116"/>
      <c r="AD589" s="116"/>
      <c r="AE589" s="116"/>
    </row>
    <row r="590" spans="1:31" x14ac:dyDescent="0.25">
      <c r="A590" t="s">
        <v>3971</v>
      </c>
      <c r="B590" s="116" t="s">
        <v>255</v>
      </c>
      <c r="C590" s="116" t="s">
        <v>256</v>
      </c>
      <c r="D590" s="116" t="s">
        <v>110</v>
      </c>
      <c r="G590" s="116" t="s">
        <v>104</v>
      </c>
      <c r="H590" s="116" t="s">
        <v>3367</v>
      </c>
      <c r="I590" s="116" t="s">
        <v>257</v>
      </c>
      <c r="J590" s="116" t="s">
        <v>201</v>
      </c>
      <c r="K590" s="116" t="s">
        <v>3972</v>
      </c>
      <c r="L590" s="116"/>
      <c r="M590" s="116"/>
      <c r="N590" s="116"/>
      <c r="O590" s="116"/>
      <c r="P590" s="116"/>
      <c r="Q590" s="116"/>
      <c r="R590" s="116"/>
      <c r="S590" s="116"/>
      <c r="T590" s="116"/>
      <c r="U590" s="116"/>
      <c r="V590" s="116"/>
      <c r="W590" s="116"/>
      <c r="X590" s="116"/>
      <c r="Y590" s="116"/>
      <c r="Z590" s="116"/>
      <c r="AA590" s="116"/>
      <c r="AB590" s="116"/>
      <c r="AC590" s="116"/>
      <c r="AD590" s="116"/>
      <c r="AE590" s="116"/>
    </row>
    <row r="591" spans="1:31" x14ac:dyDescent="0.25">
      <c r="A591" t="s">
        <v>3973</v>
      </c>
      <c r="B591" s="116" t="s">
        <v>255</v>
      </c>
      <c r="C591" s="116" t="s">
        <v>256</v>
      </c>
      <c r="D591" s="116" t="s">
        <v>110</v>
      </c>
      <c r="G591" s="116" t="s">
        <v>104</v>
      </c>
      <c r="H591" s="116" t="s">
        <v>3392</v>
      </c>
      <c r="I591" s="116" t="s">
        <v>175</v>
      </c>
      <c r="J591" s="116" t="s">
        <v>175</v>
      </c>
      <c r="K591" s="116" t="s">
        <v>152</v>
      </c>
      <c r="L591" s="116"/>
      <c r="M591" s="116"/>
      <c r="N591" s="116"/>
      <c r="O591" s="116"/>
      <c r="P591" s="116"/>
      <c r="Q591" s="116"/>
      <c r="R591" s="116"/>
      <c r="S591" s="116"/>
      <c r="T591" s="116"/>
      <c r="U591" s="116"/>
      <c r="V591" s="116"/>
      <c r="W591" s="116"/>
      <c r="X591" s="116"/>
      <c r="Y591" s="116"/>
      <c r="Z591" s="116"/>
      <c r="AA591" s="116"/>
      <c r="AB591" s="116"/>
      <c r="AC591" s="116"/>
      <c r="AD591" s="116"/>
      <c r="AE591" s="116"/>
    </row>
    <row r="592" spans="1:31" x14ac:dyDescent="0.25">
      <c r="A592" t="s">
        <v>3974</v>
      </c>
      <c r="B592" s="116" t="s">
        <v>255</v>
      </c>
      <c r="C592" s="116" t="s">
        <v>256</v>
      </c>
      <c r="D592" s="116" t="s">
        <v>110</v>
      </c>
      <c r="G592" s="116" t="s">
        <v>104</v>
      </c>
      <c r="H592" s="116" t="s">
        <v>3359</v>
      </c>
      <c r="I592" s="116" t="s">
        <v>205</v>
      </c>
      <c r="J592" s="116" t="s">
        <v>205</v>
      </c>
      <c r="K592" s="116" t="s">
        <v>202</v>
      </c>
      <c r="L592" s="116"/>
      <c r="M592" s="116"/>
      <c r="N592" s="116"/>
      <c r="O592" s="116"/>
      <c r="P592" s="116"/>
      <c r="Q592" s="116"/>
      <c r="R592" s="116"/>
      <c r="S592" s="116"/>
      <c r="T592" s="116"/>
      <c r="U592" s="116"/>
      <c r="V592" s="116"/>
      <c r="W592" s="116"/>
      <c r="X592" s="116"/>
      <c r="Y592" s="116"/>
      <c r="Z592" s="116"/>
      <c r="AA592" s="116"/>
      <c r="AB592" s="116"/>
      <c r="AC592" s="116"/>
      <c r="AD592" s="116"/>
      <c r="AE592" s="116"/>
    </row>
    <row r="593" spans="1:31" x14ac:dyDescent="0.25">
      <c r="A593" t="s">
        <v>3975</v>
      </c>
      <c r="B593" s="116" t="s">
        <v>258</v>
      </c>
      <c r="C593" s="116" t="s">
        <v>259</v>
      </c>
      <c r="D593" s="116" t="s">
        <v>110</v>
      </c>
      <c r="G593" s="116" t="s">
        <v>104</v>
      </c>
      <c r="H593" s="116" t="s">
        <v>3392</v>
      </c>
      <c r="I593" s="116" t="s">
        <v>175</v>
      </c>
      <c r="J593" s="116" t="s">
        <v>175</v>
      </c>
      <c r="K593" s="116" t="s">
        <v>152</v>
      </c>
      <c r="L593" s="116"/>
      <c r="M593" s="116"/>
      <c r="N593" s="116"/>
      <c r="O593" s="116"/>
      <c r="P593" s="116"/>
      <c r="Q593" s="116"/>
      <c r="R593" s="116"/>
      <c r="S593" s="116"/>
      <c r="T593" s="116"/>
      <c r="U593" s="116"/>
      <c r="V593" s="116"/>
      <c r="W593" s="116"/>
      <c r="X593" s="116"/>
      <c r="Y593" s="116"/>
      <c r="Z593" s="116"/>
      <c r="AA593" s="116"/>
      <c r="AB593" s="116"/>
      <c r="AC593" s="116"/>
      <c r="AD593" s="116"/>
      <c r="AE593" s="116"/>
    </row>
    <row r="594" spans="1:31" x14ac:dyDescent="0.25">
      <c r="A594" t="s">
        <v>3975</v>
      </c>
      <c r="B594" s="116" t="s">
        <v>258</v>
      </c>
      <c r="C594" s="116" t="s">
        <v>259</v>
      </c>
      <c r="D594" s="116" t="s">
        <v>110</v>
      </c>
      <c r="G594" s="116" t="s">
        <v>104</v>
      </c>
      <c r="H594" s="116" t="s">
        <v>3392</v>
      </c>
      <c r="I594" s="116" t="s">
        <v>175</v>
      </c>
      <c r="J594" s="116" t="s">
        <v>175</v>
      </c>
      <c r="K594" s="116" t="s">
        <v>152</v>
      </c>
      <c r="L594" s="116"/>
      <c r="M594" s="116"/>
      <c r="N594" s="116"/>
      <c r="O594" s="116"/>
      <c r="P594" s="116"/>
      <c r="Q594" s="116"/>
      <c r="R594" s="116"/>
      <c r="S594" s="116"/>
      <c r="T594" s="116"/>
      <c r="U594" s="116"/>
      <c r="V594" s="116"/>
      <c r="W594" s="116"/>
      <c r="X594" s="116"/>
      <c r="Y594" s="116"/>
      <c r="Z594" s="116"/>
      <c r="AA594" s="116"/>
      <c r="AB594" s="116"/>
      <c r="AC594" s="116"/>
      <c r="AD594" s="116"/>
      <c r="AE594" s="116"/>
    </row>
    <row r="595" spans="1:31" x14ac:dyDescent="0.25">
      <c r="A595" t="s">
        <v>4493</v>
      </c>
      <c r="B595" s="116" t="s">
        <v>260</v>
      </c>
      <c r="C595" s="116" t="s">
        <v>261</v>
      </c>
      <c r="D595" s="116" t="s">
        <v>110</v>
      </c>
      <c r="G595" s="116" t="s">
        <v>104</v>
      </c>
      <c r="H595" s="116" t="s">
        <v>3392</v>
      </c>
      <c r="I595" s="116" t="s">
        <v>175</v>
      </c>
      <c r="J595" s="116" t="s">
        <v>175</v>
      </c>
      <c r="K595" s="116" t="s">
        <v>152</v>
      </c>
      <c r="L595" s="116"/>
      <c r="M595" s="116"/>
      <c r="N595" s="116"/>
      <c r="O595" s="116"/>
      <c r="P595" s="116"/>
      <c r="Q595" s="116"/>
      <c r="R595" s="116"/>
      <c r="S595" s="116"/>
      <c r="T595" s="116"/>
      <c r="U595" s="116"/>
      <c r="V595" s="116"/>
      <c r="W595" s="116"/>
      <c r="X595" s="116"/>
      <c r="Y595" s="116"/>
      <c r="Z595" s="116"/>
      <c r="AA595" s="116"/>
      <c r="AB595" s="116"/>
      <c r="AC595" s="116"/>
      <c r="AD595" s="116"/>
      <c r="AE595" s="116"/>
    </row>
    <row r="596" spans="1:31" x14ac:dyDescent="0.25">
      <c r="A596" t="s">
        <v>3976</v>
      </c>
      <c r="B596" s="116" t="s">
        <v>260</v>
      </c>
      <c r="C596" s="116" t="s">
        <v>261</v>
      </c>
      <c r="D596" s="116" t="s">
        <v>110</v>
      </c>
      <c r="G596" s="116" t="s">
        <v>104</v>
      </c>
      <c r="H596" s="116" t="s">
        <v>3359</v>
      </c>
      <c r="I596" s="116" t="s">
        <v>205</v>
      </c>
      <c r="J596" s="116" t="s">
        <v>205</v>
      </c>
      <c r="K596" s="116" t="s">
        <v>202</v>
      </c>
      <c r="L596" s="116"/>
      <c r="M596" s="116"/>
      <c r="N596" s="116"/>
      <c r="O596" s="116"/>
      <c r="P596" s="116"/>
      <c r="Q596" s="116"/>
      <c r="R596" s="116"/>
      <c r="S596" s="116"/>
      <c r="T596" s="116"/>
      <c r="U596" s="116"/>
      <c r="V596" s="116"/>
      <c r="W596" s="116"/>
      <c r="X596" s="116"/>
      <c r="Y596" s="116"/>
      <c r="Z596" s="116"/>
      <c r="AA596" s="116"/>
      <c r="AB596" s="116"/>
      <c r="AC596" s="116"/>
      <c r="AD596" s="116"/>
      <c r="AE596" s="116"/>
    </row>
    <row r="597" spans="1:31" x14ac:dyDescent="0.25">
      <c r="A597" t="s">
        <v>3977</v>
      </c>
      <c r="B597" s="116" t="s">
        <v>264</v>
      </c>
      <c r="C597" s="116" t="s">
        <v>265</v>
      </c>
      <c r="D597" s="116" t="s">
        <v>110</v>
      </c>
      <c r="G597" s="116" t="s">
        <v>104</v>
      </c>
      <c r="H597" s="116" t="s">
        <v>3392</v>
      </c>
      <c r="I597" s="116" t="s">
        <v>175</v>
      </c>
      <c r="J597" s="116" t="s">
        <v>175</v>
      </c>
      <c r="K597" s="116" t="s">
        <v>152</v>
      </c>
      <c r="L597" s="116"/>
      <c r="M597" s="116"/>
      <c r="N597" s="116"/>
      <c r="O597" s="116"/>
      <c r="P597" s="116"/>
      <c r="Q597" s="116"/>
      <c r="R597" s="116"/>
      <c r="S597" s="116"/>
      <c r="T597" s="116"/>
      <c r="U597" s="116"/>
      <c r="V597" s="116"/>
      <c r="W597" s="116"/>
      <c r="X597" s="116"/>
      <c r="Y597" s="116"/>
      <c r="Z597" s="116"/>
      <c r="AA597" s="116"/>
      <c r="AB597" s="116"/>
      <c r="AC597" s="116"/>
      <c r="AD597" s="116"/>
      <c r="AE597" s="116"/>
    </row>
    <row r="598" spans="1:31" x14ac:dyDescent="0.25">
      <c r="A598" t="s">
        <v>3978</v>
      </c>
      <c r="B598" s="116" t="s">
        <v>264</v>
      </c>
      <c r="C598" s="116" t="s">
        <v>265</v>
      </c>
      <c r="D598" s="116" t="s">
        <v>110</v>
      </c>
      <c r="G598" s="116" t="s">
        <v>104</v>
      </c>
      <c r="H598" s="116" t="s">
        <v>3397</v>
      </c>
      <c r="I598" s="116" t="s">
        <v>205</v>
      </c>
      <c r="J598" s="116" t="s">
        <v>205</v>
      </c>
      <c r="K598" s="116" t="s">
        <v>202</v>
      </c>
      <c r="L598" s="116"/>
      <c r="M598" s="116"/>
      <c r="N598" s="116"/>
      <c r="O598" s="116"/>
      <c r="P598" s="116"/>
      <c r="Q598" s="116"/>
      <c r="R598" s="116"/>
      <c r="S598" s="116"/>
      <c r="T598" s="116"/>
      <c r="U598" s="116"/>
      <c r="V598" s="116"/>
      <c r="W598" s="116"/>
      <c r="X598" s="116"/>
      <c r="Y598" s="116"/>
      <c r="Z598" s="116"/>
      <c r="AA598" s="116"/>
      <c r="AB598" s="116"/>
      <c r="AC598" s="116"/>
      <c r="AD598" s="116"/>
      <c r="AE598" s="116"/>
    </row>
    <row r="599" spans="1:31" x14ac:dyDescent="0.25">
      <c r="A599" t="s">
        <v>4781</v>
      </c>
      <c r="B599" s="116" t="s">
        <v>264</v>
      </c>
      <c r="C599" s="116" t="s">
        <v>265</v>
      </c>
      <c r="D599" s="116" t="s">
        <v>110</v>
      </c>
      <c r="G599" s="116" t="s">
        <v>104</v>
      </c>
      <c r="H599" s="116" t="s">
        <v>4470</v>
      </c>
      <c r="I599" s="116" t="s">
        <v>205</v>
      </c>
      <c r="J599" s="116" t="s">
        <v>205</v>
      </c>
      <c r="K599" s="116" t="s">
        <v>202</v>
      </c>
      <c r="L599" s="116"/>
      <c r="M599" s="116"/>
      <c r="N599" s="116"/>
      <c r="O599" s="116"/>
      <c r="P599" s="116"/>
      <c r="Q599" s="116"/>
      <c r="R599" s="116"/>
      <c r="S599" s="116"/>
      <c r="T599" s="116"/>
      <c r="U599" s="116"/>
      <c r="V599" s="116"/>
      <c r="W599" s="116"/>
      <c r="X599" s="116"/>
      <c r="Y599" s="116"/>
      <c r="Z599" s="116"/>
      <c r="AA599" s="116"/>
      <c r="AB599" s="116"/>
      <c r="AC599" s="116"/>
      <c r="AD599" s="116"/>
      <c r="AE599" s="116"/>
    </row>
    <row r="600" spans="1:31" x14ac:dyDescent="0.25">
      <c r="A600" t="s">
        <v>3979</v>
      </c>
      <c r="B600" s="116" t="s">
        <v>264</v>
      </c>
      <c r="C600" s="116" t="s">
        <v>265</v>
      </c>
      <c r="D600" s="116" t="s">
        <v>110</v>
      </c>
      <c r="G600" s="116" t="s">
        <v>104</v>
      </c>
      <c r="H600" s="116" t="s">
        <v>3359</v>
      </c>
      <c r="I600" s="116" t="s">
        <v>205</v>
      </c>
      <c r="J600" s="116" t="s">
        <v>205</v>
      </c>
      <c r="K600" s="116" t="s">
        <v>202</v>
      </c>
      <c r="L600" s="116"/>
      <c r="M600" s="116"/>
      <c r="N600" s="116"/>
      <c r="O600" s="116"/>
      <c r="P600" s="116"/>
      <c r="Q600" s="116"/>
      <c r="R600" s="116"/>
      <c r="S600" s="116"/>
      <c r="T600" s="116"/>
      <c r="U600" s="116"/>
      <c r="V600" s="116"/>
      <c r="W600" s="116"/>
      <c r="X600" s="116"/>
      <c r="Y600" s="116"/>
      <c r="Z600" s="116"/>
      <c r="AA600" s="116"/>
      <c r="AB600" s="116"/>
      <c r="AC600" s="116"/>
      <c r="AD600" s="116"/>
      <c r="AE600" s="116"/>
    </row>
    <row r="601" spans="1:31" x14ac:dyDescent="0.25">
      <c r="A601" t="s">
        <v>3980</v>
      </c>
      <c r="B601" s="116" t="s">
        <v>266</v>
      </c>
      <c r="C601" s="116" t="s">
        <v>267</v>
      </c>
      <c r="D601" s="116" t="s">
        <v>110</v>
      </c>
      <c r="G601" s="116" t="s">
        <v>104</v>
      </c>
      <c r="H601" s="116" t="s">
        <v>3392</v>
      </c>
      <c r="I601" s="116" t="s">
        <v>175</v>
      </c>
      <c r="J601" s="116" t="s">
        <v>175</v>
      </c>
      <c r="K601" s="116" t="s">
        <v>152</v>
      </c>
      <c r="L601" s="116"/>
      <c r="M601" s="116"/>
      <c r="N601" s="116"/>
      <c r="O601" s="116"/>
      <c r="P601" s="116"/>
      <c r="Q601" s="116"/>
      <c r="R601" s="116"/>
      <c r="S601" s="116"/>
      <c r="T601" s="116"/>
      <c r="U601" s="116"/>
      <c r="V601" s="116"/>
      <c r="W601" s="116"/>
      <c r="X601" s="116"/>
      <c r="Y601" s="116"/>
      <c r="Z601" s="116"/>
      <c r="AA601" s="116"/>
      <c r="AB601" s="116"/>
      <c r="AC601" s="116"/>
      <c r="AD601" s="116"/>
      <c r="AE601" s="116"/>
    </row>
    <row r="602" spans="1:31" x14ac:dyDescent="0.25">
      <c r="A602" t="s">
        <v>3981</v>
      </c>
      <c r="B602" s="116" t="s">
        <v>266</v>
      </c>
      <c r="C602" s="116" t="s">
        <v>267</v>
      </c>
      <c r="D602" s="116" t="s">
        <v>110</v>
      </c>
      <c r="G602" s="116" t="s">
        <v>104</v>
      </c>
      <c r="H602" s="116" t="s">
        <v>3397</v>
      </c>
      <c r="I602" s="116" t="s">
        <v>205</v>
      </c>
      <c r="J602" s="116" t="s">
        <v>205</v>
      </c>
      <c r="K602" s="116" t="s">
        <v>202</v>
      </c>
      <c r="L602" s="116"/>
      <c r="M602" s="116"/>
      <c r="N602" s="116"/>
      <c r="O602" s="116"/>
      <c r="P602" s="116"/>
      <c r="Q602" s="116"/>
      <c r="R602" s="116"/>
      <c r="S602" s="116"/>
      <c r="T602" s="116"/>
      <c r="U602" s="116"/>
      <c r="V602" s="116"/>
      <c r="W602" s="116"/>
      <c r="X602" s="116"/>
      <c r="Y602" s="116"/>
      <c r="Z602" s="116"/>
      <c r="AA602" s="116"/>
      <c r="AB602" s="116"/>
      <c r="AC602" s="116"/>
      <c r="AD602" s="116"/>
      <c r="AE602" s="116"/>
    </row>
    <row r="603" spans="1:31" x14ac:dyDescent="0.25">
      <c r="A603" t="s">
        <v>4782</v>
      </c>
      <c r="B603" s="116" t="s">
        <v>266</v>
      </c>
      <c r="C603" s="116" t="s">
        <v>267</v>
      </c>
      <c r="D603" s="116" t="s">
        <v>110</v>
      </c>
      <c r="G603" s="116" t="s">
        <v>104</v>
      </c>
      <c r="H603" s="116" t="s">
        <v>4470</v>
      </c>
      <c r="I603" s="116" t="s">
        <v>205</v>
      </c>
      <c r="J603" s="116" t="s">
        <v>205</v>
      </c>
      <c r="K603" s="116" t="s">
        <v>202</v>
      </c>
      <c r="L603" s="116"/>
      <c r="M603" s="116"/>
      <c r="N603" s="116"/>
      <c r="O603" s="116"/>
      <c r="P603" s="116"/>
      <c r="Q603" s="116"/>
      <c r="R603" s="116"/>
      <c r="S603" s="116"/>
      <c r="T603" s="116"/>
      <c r="U603" s="116"/>
      <c r="V603" s="116"/>
      <c r="W603" s="116"/>
      <c r="X603" s="116"/>
      <c r="Y603" s="116"/>
      <c r="Z603" s="116"/>
      <c r="AA603" s="116"/>
      <c r="AB603" s="116"/>
      <c r="AC603" s="116"/>
      <c r="AD603" s="116"/>
      <c r="AE603" s="116"/>
    </row>
    <row r="604" spans="1:31" x14ac:dyDescent="0.25">
      <c r="A604" t="s">
        <v>3982</v>
      </c>
      <c r="B604" s="116" t="s">
        <v>266</v>
      </c>
      <c r="C604" s="116" t="s">
        <v>267</v>
      </c>
      <c r="D604" s="116" t="s">
        <v>110</v>
      </c>
      <c r="G604" s="116" t="s">
        <v>104</v>
      </c>
      <c r="H604" s="116" t="s">
        <v>3359</v>
      </c>
      <c r="I604" s="116" t="s">
        <v>205</v>
      </c>
      <c r="J604" s="116" t="s">
        <v>205</v>
      </c>
      <c r="K604" s="116" t="s">
        <v>202</v>
      </c>
      <c r="L604" s="116"/>
      <c r="M604" s="116"/>
      <c r="N604" s="116"/>
      <c r="O604" s="116"/>
      <c r="P604" s="116"/>
      <c r="Q604" s="116"/>
      <c r="R604" s="116"/>
      <c r="S604" s="116"/>
      <c r="T604" s="116"/>
      <c r="U604" s="116"/>
      <c r="V604" s="116"/>
      <c r="W604" s="116"/>
      <c r="X604" s="116"/>
      <c r="Y604" s="116"/>
      <c r="Z604" s="116"/>
      <c r="AA604" s="116"/>
      <c r="AB604" s="116"/>
      <c r="AC604" s="116"/>
      <c r="AD604" s="116"/>
      <c r="AE604" s="116"/>
    </row>
    <row r="605" spans="1:31" x14ac:dyDescent="0.25">
      <c r="A605" t="s">
        <v>3983</v>
      </c>
      <c r="B605" s="116" t="s">
        <v>268</v>
      </c>
      <c r="C605" s="116" t="s">
        <v>269</v>
      </c>
      <c r="D605" s="116" t="s">
        <v>110</v>
      </c>
      <c r="G605" s="116" t="s">
        <v>104</v>
      </c>
      <c r="H605" s="116" t="s">
        <v>3392</v>
      </c>
      <c r="I605" s="116" t="s">
        <v>175</v>
      </c>
      <c r="J605" s="116" t="s">
        <v>175</v>
      </c>
      <c r="K605" s="116" t="s">
        <v>152</v>
      </c>
      <c r="L605" s="116"/>
      <c r="M605" s="116"/>
      <c r="N605" s="116"/>
      <c r="O605" s="116"/>
      <c r="P605" s="116"/>
      <c r="Q605" s="116"/>
      <c r="R605" s="116"/>
      <c r="S605" s="116"/>
      <c r="T605" s="116"/>
      <c r="U605" s="116"/>
      <c r="V605" s="116"/>
      <c r="W605" s="116"/>
      <c r="X605" s="116"/>
      <c r="Y605" s="116"/>
      <c r="Z605" s="116"/>
      <c r="AA605" s="116"/>
      <c r="AB605" s="116"/>
      <c r="AC605" s="116"/>
      <c r="AD605" s="116"/>
      <c r="AE605" s="116"/>
    </row>
    <row r="606" spans="1:31" x14ac:dyDescent="0.25">
      <c r="A606" t="s">
        <v>3984</v>
      </c>
      <c r="B606" s="116" t="s">
        <v>268</v>
      </c>
      <c r="C606" s="116" t="s">
        <v>269</v>
      </c>
      <c r="D606" s="116" t="s">
        <v>110</v>
      </c>
      <c r="G606" s="116" t="s">
        <v>104</v>
      </c>
      <c r="H606" s="116" t="s">
        <v>3397</v>
      </c>
      <c r="I606" s="116" t="s">
        <v>205</v>
      </c>
      <c r="J606" s="116" t="s">
        <v>205</v>
      </c>
      <c r="K606" s="116" t="s">
        <v>202</v>
      </c>
      <c r="L606" s="116"/>
      <c r="M606" s="116"/>
      <c r="N606" s="116"/>
      <c r="O606" s="116"/>
      <c r="P606" s="116"/>
      <c r="Q606" s="116"/>
      <c r="R606" s="116"/>
      <c r="S606" s="116"/>
      <c r="T606" s="116"/>
      <c r="U606" s="116"/>
      <c r="V606" s="116"/>
      <c r="W606" s="116"/>
      <c r="X606" s="116"/>
      <c r="Y606" s="116"/>
      <c r="Z606" s="116"/>
      <c r="AA606" s="116"/>
      <c r="AB606" s="116"/>
      <c r="AC606" s="116"/>
      <c r="AD606" s="116"/>
      <c r="AE606" s="116"/>
    </row>
    <row r="607" spans="1:31" x14ac:dyDescent="0.25">
      <c r="A607" t="s">
        <v>4783</v>
      </c>
      <c r="B607" s="116" t="s">
        <v>268</v>
      </c>
      <c r="C607" s="116" t="s">
        <v>269</v>
      </c>
      <c r="D607" s="116" t="s">
        <v>110</v>
      </c>
      <c r="G607" s="116" t="s">
        <v>104</v>
      </c>
      <c r="H607" s="116" t="s">
        <v>4470</v>
      </c>
      <c r="I607" s="116" t="s">
        <v>205</v>
      </c>
      <c r="J607" s="116" t="s">
        <v>205</v>
      </c>
      <c r="K607" s="116" t="s">
        <v>202</v>
      </c>
      <c r="L607" s="116"/>
      <c r="M607" s="116"/>
      <c r="N607" s="116"/>
      <c r="O607" s="116"/>
      <c r="P607" s="116"/>
      <c r="Q607" s="116"/>
      <c r="R607" s="116"/>
      <c r="S607" s="116"/>
      <c r="T607" s="116"/>
      <c r="U607" s="116"/>
      <c r="V607" s="116"/>
      <c r="W607" s="116"/>
      <c r="X607" s="116"/>
      <c r="Y607" s="116"/>
      <c r="Z607" s="116"/>
      <c r="AA607" s="116"/>
      <c r="AB607" s="116"/>
      <c r="AC607" s="116"/>
      <c r="AD607" s="116"/>
      <c r="AE607" s="116"/>
    </row>
    <row r="608" spans="1:31" x14ac:dyDescent="0.25">
      <c r="A608" t="s">
        <v>3985</v>
      </c>
      <c r="B608" s="116" t="s">
        <v>268</v>
      </c>
      <c r="C608" s="116" t="s">
        <v>269</v>
      </c>
      <c r="D608" s="116" t="s">
        <v>110</v>
      </c>
      <c r="G608" s="116" t="s">
        <v>104</v>
      </c>
      <c r="H608" s="116" t="s">
        <v>3359</v>
      </c>
      <c r="I608" s="116" t="s">
        <v>205</v>
      </c>
      <c r="J608" s="116" t="s">
        <v>205</v>
      </c>
      <c r="K608" s="116" t="s">
        <v>202</v>
      </c>
      <c r="L608" s="116"/>
      <c r="M608" s="116"/>
      <c r="N608" s="116"/>
      <c r="O608" s="116"/>
      <c r="P608" s="116"/>
      <c r="Q608" s="116"/>
      <c r="R608" s="116"/>
      <c r="S608" s="116"/>
      <c r="T608" s="116"/>
      <c r="U608" s="116"/>
      <c r="V608" s="116"/>
      <c r="W608" s="116"/>
      <c r="X608" s="116"/>
      <c r="Y608" s="116"/>
      <c r="Z608" s="116"/>
      <c r="AA608" s="116"/>
      <c r="AB608" s="116"/>
      <c r="AC608" s="116"/>
      <c r="AD608" s="116"/>
      <c r="AE608" s="116"/>
    </row>
    <row r="609" spans="1:31" x14ac:dyDescent="0.25">
      <c r="A609" t="s">
        <v>3986</v>
      </c>
      <c r="B609" s="116" t="s">
        <v>270</v>
      </c>
      <c r="C609" s="116" t="s">
        <v>271</v>
      </c>
      <c r="D609" s="116" t="s">
        <v>110</v>
      </c>
      <c r="G609" s="116" t="s">
        <v>104</v>
      </c>
      <c r="H609" s="116" t="s">
        <v>3392</v>
      </c>
      <c r="I609" s="116" t="s">
        <v>175</v>
      </c>
      <c r="J609" s="116" t="s">
        <v>175</v>
      </c>
      <c r="K609" s="116" t="s">
        <v>152</v>
      </c>
      <c r="L609" s="116"/>
      <c r="M609" s="116"/>
      <c r="N609" s="116"/>
      <c r="O609" s="116"/>
      <c r="P609" s="116"/>
      <c r="Q609" s="116"/>
      <c r="R609" s="116"/>
      <c r="S609" s="116"/>
      <c r="T609" s="116"/>
      <c r="U609" s="116"/>
      <c r="V609" s="116"/>
      <c r="W609" s="116"/>
      <c r="X609" s="116"/>
      <c r="Y609" s="116"/>
      <c r="Z609" s="116"/>
      <c r="AA609" s="116"/>
      <c r="AB609" s="116"/>
      <c r="AC609" s="116"/>
      <c r="AD609" s="116"/>
      <c r="AE609" s="116"/>
    </row>
    <row r="610" spans="1:31" x14ac:dyDescent="0.25">
      <c r="A610" t="s">
        <v>3987</v>
      </c>
      <c r="B610" s="116" t="s">
        <v>270</v>
      </c>
      <c r="C610" s="116" t="s">
        <v>271</v>
      </c>
      <c r="D610" s="116" t="s">
        <v>110</v>
      </c>
      <c r="G610" s="116" t="s">
        <v>104</v>
      </c>
      <c r="H610" s="116" t="s">
        <v>3397</v>
      </c>
      <c r="I610" s="116" t="s">
        <v>205</v>
      </c>
      <c r="J610" s="116" t="s">
        <v>205</v>
      </c>
      <c r="K610" s="116" t="s">
        <v>202</v>
      </c>
      <c r="L610" s="116"/>
      <c r="M610" s="116"/>
      <c r="N610" s="116"/>
      <c r="O610" s="116"/>
      <c r="P610" s="116"/>
      <c r="Q610" s="116"/>
      <c r="R610" s="116"/>
      <c r="S610" s="116"/>
      <c r="T610" s="116"/>
      <c r="U610" s="116"/>
      <c r="V610" s="116"/>
      <c r="W610" s="116"/>
      <c r="X610" s="116"/>
      <c r="Y610" s="116"/>
      <c r="Z610" s="116"/>
      <c r="AA610" s="116"/>
      <c r="AB610" s="116"/>
      <c r="AC610" s="116"/>
      <c r="AD610" s="116"/>
      <c r="AE610" s="116"/>
    </row>
    <row r="611" spans="1:31" x14ac:dyDescent="0.25">
      <c r="A611" t="s">
        <v>4784</v>
      </c>
      <c r="B611" s="116" t="s">
        <v>270</v>
      </c>
      <c r="C611" s="116" t="s">
        <v>271</v>
      </c>
      <c r="D611" s="116" t="s">
        <v>110</v>
      </c>
      <c r="G611" s="116" t="s">
        <v>104</v>
      </c>
      <c r="H611" s="116" t="s">
        <v>4470</v>
      </c>
      <c r="I611" s="116" t="s">
        <v>205</v>
      </c>
      <c r="J611" s="116" t="s">
        <v>205</v>
      </c>
      <c r="K611" s="116" t="s">
        <v>202</v>
      </c>
      <c r="L611" s="116"/>
      <c r="M611" s="116"/>
      <c r="N611" s="116"/>
      <c r="O611" s="116"/>
      <c r="P611" s="116"/>
      <c r="Q611" s="116"/>
      <c r="R611" s="116"/>
      <c r="S611" s="116"/>
      <c r="T611" s="116"/>
      <c r="U611" s="116"/>
      <c r="V611" s="116"/>
      <c r="W611" s="116"/>
      <c r="X611" s="116"/>
      <c r="Y611" s="116"/>
      <c r="Z611" s="116"/>
      <c r="AA611" s="116"/>
      <c r="AB611" s="116"/>
      <c r="AC611" s="116"/>
      <c r="AD611" s="116"/>
      <c r="AE611" s="116"/>
    </row>
    <row r="612" spans="1:31" x14ac:dyDescent="0.25">
      <c r="A612" t="s">
        <v>3988</v>
      </c>
      <c r="B612" s="116" t="s">
        <v>270</v>
      </c>
      <c r="C612" s="116" t="s">
        <v>271</v>
      </c>
      <c r="D612" s="116" t="s">
        <v>110</v>
      </c>
      <c r="G612" s="116" t="s">
        <v>104</v>
      </c>
      <c r="H612" s="116" t="s">
        <v>3359</v>
      </c>
      <c r="I612" s="116" t="s">
        <v>205</v>
      </c>
      <c r="J612" s="116" t="s">
        <v>205</v>
      </c>
      <c r="K612" s="116" t="s">
        <v>202</v>
      </c>
      <c r="L612" s="116"/>
      <c r="M612" s="116"/>
      <c r="N612" s="116"/>
      <c r="O612" s="116"/>
      <c r="P612" s="116"/>
      <c r="Q612" s="116"/>
      <c r="R612" s="116"/>
      <c r="S612" s="116"/>
      <c r="T612" s="116"/>
      <c r="U612" s="116"/>
      <c r="V612" s="116"/>
      <c r="W612" s="116"/>
      <c r="X612" s="116"/>
      <c r="Y612" s="116"/>
      <c r="Z612" s="116"/>
      <c r="AA612" s="116"/>
      <c r="AB612" s="116"/>
      <c r="AC612" s="116"/>
      <c r="AD612" s="116"/>
      <c r="AE612" s="116"/>
    </row>
    <row r="613" spans="1:31" x14ac:dyDescent="0.25">
      <c r="A613" t="s">
        <v>3989</v>
      </c>
      <c r="B613" s="116" t="s">
        <v>3990</v>
      </c>
      <c r="C613" s="116" t="s">
        <v>2708</v>
      </c>
      <c r="D613" s="116" t="s">
        <v>110</v>
      </c>
      <c r="G613" s="116" t="s">
        <v>104</v>
      </c>
      <c r="H613" s="116" t="s">
        <v>3392</v>
      </c>
      <c r="I613" s="116" t="s">
        <v>175</v>
      </c>
      <c r="J613" s="116" t="s">
        <v>175</v>
      </c>
      <c r="K613" s="116" t="s">
        <v>152</v>
      </c>
      <c r="L613" s="116"/>
      <c r="M613" s="116"/>
      <c r="N613" s="116"/>
      <c r="O613" s="116"/>
      <c r="P613" s="116"/>
      <c r="Q613" s="116"/>
      <c r="R613" s="116"/>
      <c r="S613" s="116"/>
      <c r="T613" s="116"/>
      <c r="U613" s="116"/>
      <c r="V613" s="116"/>
      <c r="W613" s="116"/>
      <c r="X613" s="116"/>
      <c r="Y613" s="116"/>
      <c r="Z613" s="116"/>
      <c r="AA613" s="116"/>
      <c r="AB613" s="116"/>
      <c r="AC613" s="116"/>
      <c r="AD613" s="116"/>
      <c r="AE613" s="116"/>
    </row>
    <row r="614" spans="1:31" x14ac:dyDescent="0.25">
      <c r="A614" t="s">
        <v>3991</v>
      </c>
      <c r="B614" s="116" t="s">
        <v>3990</v>
      </c>
      <c r="C614" s="116" t="s">
        <v>2708</v>
      </c>
      <c r="D614" s="116" t="s">
        <v>110</v>
      </c>
      <c r="G614" s="116" t="s">
        <v>104</v>
      </c>
      <c r="H614" s="116" t="s">
        <v>3397</v>
      </c>
      <c r="I614" s="116" t="s">
        <v>205</v>
      </c>
      <c r="J614" s="116" t="s">
        <v>205</v>
      </c>
      <c r="K614" s="116" t="s">
        <v>202</v>
      </c>
      <c r="L614" s="116"/>
      <c r="M614" s="116"/>
      <c r="N614" s="116"/>
      <c r="O614" s="116"/>
      <c r="P614" s="116"/>
      <c r="Q614" s="116"/>
      <c r="R614" s="116"/>
      <c r="S614" s="116"/>
      <c r="T614" s="116"/>
      <c r="U614" s="116"/>
      <c r="V614" s="116"/>
      <c r="W614" s="116"/>
      <c r="X614" s="116"/>
      <c r="Y614" s="116"/>
      <c r="Z614" s="116"/>
      <c r="AA614" s="116"/>
      <c r="AB614" s="116"/>
      <c r="AC614" s="116"/>
      <c r="AD614" s="116"/>
      <c r="AE614" s="116"/>
    </row>
    <row r="615" spans="1:31" x14ac:dyDescent="0.25">
      <c r="A615" t="s">
        <v>4785</v>
      </c>
      <c r="B615" s="116" t="s">
        <v>3990</v>
      </c>
      <c r="C615" s="116" t="s">
        <v>2708</v>
      </c>
      <c r="D615" s="116" t="s">
        <v>110</v>
      </c>
      <c r="G615" s="116" t="s">
        <v>104</v>
      </c>
      <c r="H615" s="116" t="s">
        <v>4470</v>
      </c>
      <c r="I615" s="116" t="s">
        <v>205</v>
      </c>
      <c r="J615" s="116" t="s">
        <v>205</v>
      </c>
      <c r="K615" s="116" t="s">
        <v>202</v>
      </c>
      <c r="L615" s="116"/>
      <c r="M615" s="116"/>
      <c r="N615" s="116"/>
      <c r="O615" s="116"/>
      <c r="P615" s="116"/>
      <c r="Q615" s="116"/>
      <c r="R615" s="116"/>
      <c r="S615" s="116"/>
      <c r="T615" s="116"/>
      <c r="U615" s="116"/>
      <c r="V615" s="116"/>
      <c r="W615" s="116"/>
      <c r="X615" s="116"/>
      <c r="Y615" s="116"/>
      <c r="Z615" s="116"/>
      <c r="AA615" s="116"/>
      <c r="AB615" s="116"/>
      <c r="AC615" s="116"/>
      <c r="AD615" s="116"/>
      <c r="AE615" s="116"/>
    </row>
    <row r="616" spans="1:31" x14ac:dyDescent="0.25">
      <c r="A616" t="s">
        <v>3992</v>
      </c>
      <c r="B616" s="116" t="s">
        <v>3990</v>
      </c>
      <c r="C616" s="116" t="s">
        <v>2708</v>
      </c>
      <c r="D616" s="116" t="s">
        <v>110</v>
      </c>
      <c r="G616" s="116" t="s">
        <v>104</v>
      </c>
      <c r="H616" s="116" t="s">
        <v>3359</v>
      </c>
      <c r="I616" s="116" t="s">
        <v>205</v>
      </c>
      <c r="J616" s="116" t="s">
        <v>205</v>
      </c>
      <c r="K616" s="116" t="s">
        <v>202</v>
      </c>
      <c r="L616" s="116"/>
      <c r="M616" s="116"/>
      <c r="N616" s="116"/>
      <c r="O616" s="116"/>
      <c r="P616" s="116"/>
      <c r="Q616" s="116"/>
      <c r="R616" s="116"/>
      <c r="S616" s="116"/>
      <c r="T616" s="116"/>
      <c r="U616" s="116"/>
      <c r="V616" s="116"/>
      <c r="W616" s="116"/>
      <c r="X616" s="116"/>
      <c r="Y616" s="116"/>
      <c r="Z616" s="116"/>
      <c r="AA616" s="116"/>
      <c r="AB616" s="116"/>
      <c r="AC616" s="116"/>
      <c r="AD616" s="116"/>
      <c r="AE616" s="116"/>
    </row>
    <row r="617" spans="1:31" x14ac:dyDescent="0.25">
      <c r="A617" t="s">
        <v>3993</v>
      </c>
      <c r="B617" s="116" t="s">
        <v>2723</v>
      </c>
      <c r="C617" s="116" t="s">
        <v>2708</v>
      </c>
      <c r="D617" s="116" t="s">
        <v>110</v>
      </c>
      <c r="G617" s="116" t="s">
        <v>104</v>
      </c>
      <c r="H617" s="116" t="s">
        <v>3392</v>
      </c>
      <c r="I617" s="116" t="s">
        <v>175</v>
      </c>
      <c r="J617" s="116" t="s">
        <v>175</v>
      </c>
      <c r="K617" s="116" t="s">
        <v>152</v>
      </c>
      <c r="L617" s="116"/>
      <c r="M617" s="116"/>
      <c r="N617" s="116"/>
      <c r="O617" s="116"/>
      <c r="P617" s="116"/>
      <c r="Q617" s="116"/>
      <c r="R617" s="116"/>
      <c r="S617" s="116"/>
      <c r="T617" s="116"/>
      <c r="U617" s="116"/>
      <c r="V617" s="116"/>
      <c r="W617" s="116"/>
      <c r="X617" s="116"/>
      <c r="Y617" s="116"/>
      <c r="Z617" s="116"/>
      <c r="AA617" s="116"/>
      <c r="AB617" s="116"/>
      <c r="AC617" s="116"/>
      <c r="AD617" s="116"/>
      <c r="AE617" s="116"/>
    </row>
    <row r="618" spans="1:31" x14ac:dyDescent="0.25">
      <c r="A618" t="s">
        <v>3994</v>
      </c>
      <c r="B618" s="116" t="s">
        <v>2723</v>
      </c>
      <c r="C618" s="116" t="s">
        <v>2708</v>
      </c>
      <c r="D618" s="116" t="s">
        <v>110</v>
      </c>
      <c r="G618" s="116" t="s">
        <v>104</v>
      </c>
      <c r="H618" s="116" t="s">
        <v>3397</v>
      </c>
      <c r="I618" s="116" t="s">
        <v>205</v>
      </c>
      <c r="J618" s="116" t="s">
        <v>205</v>
      </c>
      <c r="K618" s="116" t="s">
        <v>202</v>
      </c>
      <c r="L618" s="116"/>
      <c r="M618" s="116"/>
      <c r="N618" s="116"/>
      <c r="O618" s="116"/>
      <c r="P618" s="116"/>
      <c r="Q618" s="116"/>
      <c r="R618" s="116"/>
      <c r="S618" s="116"/>
      <c r="T618" s="116"/>
      <c r="U618" s="116"/>
      <c r="V618" s="116"/>
      <c r="W618" s="116"/>
      <c r="X618" s="116"/>
      <c r="Y618" s="116"/>
      <c r="Z618" s="116"/>
      <c r="AA618" s="116"/>
      <c r="AB618" s="116"/>
      <c r="AC618" s="116"/>
      <c r="AD618" s="116"/>
      <c r="AE618" s="116"/>
    </row>
    <row r="619" spans="1:31" x14ac:dyDescent="0.25">
      <c r="A619" t="s">
        <v>4786</v>
      </c>
      <c r="B619" s="116" t="s">
        <v>2723</v>
      </c>
      <c r="C619" s="116" t="s">
        <v>2708</v>
      </c>
      <c r="D619" s="116" t="s">
        <v>110</v>
      </c>
      <c r="G619" s="116" t="s">
        <v>104</v>
      </c>
      <c r="H619" s="116" t="s">
        <v>4470</v>
      </c>
      <c r="I619" s="116" t="s">
        <v>205</v>
      </c>
      <c r="J619" s="116" t="s">
        <v>205</v>
      </c>
      <c r="K619" s="116" t="s">
        <v>202</v>
      </c>
      <c r="L619" s="116"/>
      <c r="M619" s="116"/>
      <c r="N619" s="116"/>
      <c r="O619" s="116"/>
      <c r="P619" s="116"/>
      <c r="Q619" s="116"/>
      <c r="R619" s="116"/>
      <c r="S619" s="116"/>
      <c r="T619" s="116"/>
      <c r="U619" s="116"/>
      <c r="V619" s="116"/>
      <c r="W619" s="116"/>
      <c r="X619" s="116"/>
      <c r="Y619" s="116"/>
      <c r="Z619" s="116"/>
      <c r="AA619" s="116"/>
      <c r="AB619" s="116"/>
      <c r="AC619" s="116"/>
      <c r="AD619" s="116"/>
      <c r="AE619" s="116"/>
    </row>
    <row r="620" spans="1:31" x14ac:dyDescent="0.25">
      <c r="A620" t="s">
        <v>3995</v>
      </c>
      <c r="B620" s="116" t="s">
        <v>2723</v>
      </c>
      <c r="C620" s="116" t="s">
        <v>2708</v>
      </c>
      <c r="D620" s="116" t="s">
        <v>110</v>
      </c>
      <c r="G620" s="116" t="s">
        <v>104</v>
      </c>
      <c r="H620" s="116" t="s">
        <v>3359</v>
      </c>
      <c r="I620" s="116" t="s">
        <v>205</v>
      </c>
      <c r="J620" s="116" t="s">
        <v>205</v>
      </c>
      <c r="K620" s="116" t="s">
        <v>202</v>
      </c>
      <c r="L620" s="116"/>
      <c r="M620" s="116"/>
      <c r="N620" s="116"/>
      <c r="O620" s="116"/>
      <c r="P620" s="116"/>
      <c r="Q620" s="116"/>
      <c r="R620" s="116"/>
      <c r="S620" s="116"/>
      <c r="T620" s="116"/>
      <c r="U620" s="116"/>
      <c r="V620" s="116"/>
      <c r="W620" s="116"/>
      <c r="X620" s="116"/>
      <c r="Y620" s="116"/>
      <c r="Z620" s="116"/>
      <c r="AA620" s="116"/>
      <c r="AB620" s="116"/>
      <c r="AC620" s="116"/>
      <c r="AD620" s="116"/>
      <c r="AE620" s="116"/>
    </row>
    <row r="621" spans="1:31" x14ac:dyDescent="0.25">
      <c r="A621" t="s">
        <v>4447</v>
      </c>
      <c r="B621" s="116" t="s">
        <v>2696</v>
      </c>
      <c r="C621" s="116" t="s">
        <v>2708</v>
      </c>
      <c r="D621" s="116" t="s">
        <v>110</v>
      </c>
      <c r="G621" s="116" t="s">
        <v>104</v>
      </c>
      <c r="H621" s="116" t="s">
        <v>3354</v>
      </c>
      <c r="I621" s="116" t="s">
        <v>201</v>
      </c>
      <c r="J621" s="116" t="s">
        <v>2744</v>
      </c>
      <c r="K621" s="116" t="s">
        <v>202</v>
      </c>
      <c r="L621" s="116" t="s">
        <v>3996</v>
      </c>
      <c r="M621" s="116"/>
      <c r="N621" s="116"/>
      <c r="O621" s="116"/>
      <c r="P621" s="116"/>
      <c r="Q621" s="116"/>
      <c r="R621" s="116"/>
      <c r="S621" s="116"/>
      <c r="T621" s="116"/>
      <c r="U621" s="116"/>
      <c r="V621" s="116"/>
      <c r="W621" s="116"/>
      <c r="X621" s="116"/>
      <c r="Y621" s="116"/>
      <c r="Z621" s="116"/>
      <c r="AA621" s="116"/>
      <c r="AB621" s="116"/>
      <c r="AC621" s="116"/>
      <c r="AD621" s="116"/>
      <c r="AE621" s="116"/>
    </row>
    <row r="622" spans="1:31" x14ac:dyDescent="0.25">
      <c r="A622" t="s">
        <v>3997</v>
      </c>
      <c r="B622" s="116" t="s">
        <v>2696</v>
      </c>
      <c r="C622" s="116" t="s">
        <v>2708</v>
      </c>
      <c r="D622" s="116" t="s">
        <v>110</v>
      </c>
      <c r="G622" s="116" t="s">
        <v>104</v>
      </c>
      <c r="H622" s="116" t="s">
        <v>3359</v>
      </c>
      <c r="I622" s="116" t="s">
        <v>201</v>
      </c>
      <c r="J622" s="116" t="s">
        <v>2744</v>
      </c>
      <c r="K622" s="116" t="s">
        <v>202</v>
      </c>
      <c r="L622" s="116" t="s">
        <v>2697</v>
      </c>
      <c r="M622" s="116"/>
      <c r="N622" s="116"/>
      <c r="O622" s="116"/>
      <c r="P622" s="116"/>
      <c r="Q622" s="116"/>
      <c r="R622" s="116"/>
      <c r="S622" s="116"/>
      <c r="T622" s="116"/>
      <c r="U622" s="116"/>
      <c r="V622" s="116"/>
      <c r="W622" s="116"/>
      <c r="X622" s="116"/>
      <c r="Y622" s="116"/>
      <c r="Z622" s="116"/>
      <c r="AA622" s="116"/>
      <c r="AB622" s="116"/>
      <c r="AC622" s="116"/>
      <c r="AD622" s="116"/>
      <c r="AE622" s="116"/>
    </row>
    <row r="623" spans="1:31" x14ac:dyDescent="0.25">
      <c r="A623" t="s">
        <v>3998</v>
      </c>
      <c r="B623" s="116" t="s">
        <v>2696</v>
      </c>
      <c r="C623" s="116" t="s">
        <v>2708</v>
      </c>
      <c r="D623" s="116" t="s">
        <v>110</v>
      </c>
      <c r="G623" s="116" t="s">
        <v>104</v>
      </c>
      <c r="H623" s="116" t="s">
        <v>3367</v>
      </c>
      <c r="I623" s="116" t="s">
        <v>201</v>
      </c>
      <c r="J623" s="116" t="s">
        <v>2744</v>
      </c>
      <c r="K623" s="116" t="s">
        <v>3972</v>
      </c>
      <c r="L623" s="116" t="s">
        <v>2697</v>
      </c>
      <c r="M623" s="116"/>
      <c r="N623" s="116"/>
      <c r="O623" s="116"/>
      <c r="P623" s="116"/>
      <c r="Q623" s="116"/>
      <c r="R623" s="116"/>
      <c r="S623" s="116"/>
      <c r="T623" s="116"/>
      <c r="U623" s="116"/>
      <c r="V623" s="116"/>
      <c r="W623" s="116"/>
      <c r="X623" s="116"/>
      <c r="Y623" s="116"/>
      <c r="Z623" s="116"/>
      <c r="AA623" s="116"/>
      <c r="AB623" s="116"/>
      <c r="AC623" s="116"/>
      <c r="AD623" s="116"/>
      <c r="AE623" s="116"/>
    </row>
    <row r="624" spans="1:31" x14ac:dyDescent="0.25">
      <c r="A624" t="s">
        <v>3999</v>
      </c>
      <c r="B624" s="116" t="s">
        <v>2696</v>
      </c>
      <c r="C624" s="116" t="s">
        <v>2708</v>
      </c>
      <c r="D624" s="116" t="s">
        <v>110</v>
      </c>
      <c r="G624" s="116" t="s">
        <v>104</v>
      </c>
      <c r="H624" s="116" t="s">
        <v>3376</v>
      </c>
      <c r="I624" s="116" t="s">
        <v>201</v>
      </c>
      <c r="J624" s="116" t="s">
        <v>142</v>
      </c>
      <c r="K624" s="116" t="s">
        <v>152</v>
      </c>
      <c r="L624" s="116" t="s">
        <v>2697</v>
      </c>
      <c r="M624" s="116"/>
      <c r="N624" s="116"/>
      <c r="O624" s="116"/>
      <c r="P624" s="116"/>
      <c r="Q624" s="116"/>
      <c r="R624" s="116"/>
      <c r="S624" s="116"/>
      <c r="T624" s="116"/>
      <c r="U624" s="116"/>
      <c r="V624" s="116"/>
      <c r="W624" s="116"/>
      <c r="X624" s="116"/>
      <c r="Y624" s="116"/>
      <c r="Z624" s="116"/>
      <c r="AA624" s="116"/>
      <c r="AB624" s="116"/>
      <c r="AC624" s="116"/>
      <c r="AD624" s="116"/>
      <c r="AE624" s="116"/>
    </row>
    <row r="625" spans="1:31" x14ac:dyDescent="0.25">
      <c r="A625" t="s">
        <v>4494</v>
      </c>
      <c r="B625" s="116" t="s">
        <v>2696</v>
      </c>
      <c r="C625" s="116" t="s">
        <v>2708</v>
      </c>
      <c r="D625" s="116" t="s">
        <v>110</v>
      </c>
      <c r="G625" s="116" t="s">
        <v>104</v>
      </c>
      <c r="H625" s="116" t="s">
        <v>3377</v>
      </c>
      <c r="I625" s="116" t="s">
        <v>201</v>
      </c>
      <c r="J625" s="116" t="s">
        <v>142</v>
      </c>
      <c r="K625" s="116" t="s">
        <v>152</v>
      </c>
      <c r="L625" s="116" t="s">
        <v>2697</v>
      </c>
      <c r="M625" s="116"/>
      <c r="N625" s="116"/>
      <c r="O625" s="116"/>
      <c r="P625" s="116"/>
      <c r="Q625" s="116"/>
      <c r="R625" s="116"/>
      <c r="S625" s="116"/>
      <c r="T625" s="116"/>
      <c r="U625" s="116"/>
      <c r="V625" s="116"/>
      <c r="W625" s="116"/>
      <c r="X625" s="116"/>
      <c r="Y625" s="116"/>
      <c r="Z625" s="116"/>
      <c r="AA625" s="116"/>
      <c r="AB625" s="116"/>
      <c r="AC625" s="116"/>
      <c r="AD625" s="116"/>
      <c r="AE625" s="116"/>
    </row>
    <row r="626" spans="1:31" x14ac:dyDescent="0.25">
      <c r="A626" t="s">
        <v>4000</v>
      </c>
      <c r="B626" s="116" t="s">
        <v>2696</v>
      </c>
      <c r="C626" s="116" t="s">
        <v>2708</v>
      </c>
      <c r="D626" s="116" t="s">
        <v>110</v>
      </c>
      <c r="G626" s="116" t="s">
        <v>104</v>
      </c>
      <c r="H626" s="116" t="s">
        <v>3392</v>
      </c>
      <c r="I626" s="116" t="s">
        <v>175</v>
      </c>
      <c r="J626" s="116" t="s">
        <v>175</v>
      </c>
      <c r="K626" s="116" t="s">
        <v>152</v>
      </c>
      <c r="L626" s="116" t="s">
        <v>2697</v>
      </c>
      <c r="M626" s="116"/>
      <c r="N626" s="116"/>
      <c r="O626" s="116"/>
      <c r="P626" s="116"/>
      <c r="Q626" s="116"/>
      <c r="R626" s="116"/>
      <c r="S626" s="116"/>
      <c r="T626" s="116"/>
      <c r="U626" s="116"/>
      <c r="V626" s="116"/>
      <c r="W626" s="116"/>
      <c r="X626" s="116"/>
      <c r="Y626" s="116"/>
      <c r="Z626" s="116"/>
      <c r="AA626" s="116"/>
      <c r="AB626" s="116"/>
      <c r="AC626" s="116"/>
      <c r="AD626" s="116"/>
      <c r="AE626" s="116"/>
    </row>
    <row r="627" spans="1:31" x14ac:dyDescent="0.25">
      <c r="A627" t="s">
        <v>4001</v>
      </c>
      <c r="B627" s="116" t="s">
        <v>2696</v>
      </c>
      <c r="C627" s="116" t="s">
        <v>2708</v>
      </c>
      <c r="D627" s="116" t="s">
        <v>110</v>
      </c>
      <c r="G627" s="116" t="s">
        <v>104</v>
      </c>
      <c r="H627" s="116" t="s">
        <v>3397</v>
      </c>
      <c r="I627" s="116" t="s">
        <v>201</v>
      </c>
      <c r="J627" s="116" t="s">
        <v>2744</v>
      </c>
      <c r="K627" s="116" t="s">
        <v>202</v>
      </c>
      <c r="L627" s="116" t="s">
        <v>2697</v>
      </c>
      <c r="M627" s="116"/>
      <c r="N627" s="116"/>
      <c r="O627" s="116"/>
      <c r="P627" s="116"/>
      <c r="Q627" s="116"/>
      <c r="R627" s="116"/>
      <c r="S627" s="116"/>
      <c r="T627" s="116"/>
      <c r="U627" s="116"/>
      <c r="V627" s="116"/>
      <c r="W627" s="116"/>
      <c r="X627" s="116"/>
      <c r="Y627" s="116"/>
      <c r="Z627" s="116"/>
      <c r="AA627" s="116"/>
      <c r="AB627" s="116"/>
      <c r="AC627" s="116"/>
      <c r="AD627" s="116"/>
      <c r="AE627" s="116"/>
    </row>
    <row r="628" spans="1:31" x14ac:dyDescent="0.25">
      <c r="A628" t="s">
        <v>4002</v>
      </c>
      <c r="B628" s="116" t="s">
        <v>2696</v>
      </c>
      <c r="C628" s="116" t="s">
        <v>2708</v>
      </c>
      <c r="D628" s="116" t="s">
        <v>110</v>
      </c>
      <c r="G628" s="116" t="s">
        <v>104</v>
      </c>
      <c r="H628" s="116" t="s">
        <v>3365</v>
      </c>
      <c r="I628" s="116" t="s">
        <v>2697</v>
      </c>
      <c r="J628" s="116" t="s">
        <v>2698</v>
      </c>
      <c r="K628" s="116" t="s">
        <v>2699</v>
      </c>
      <c r="L628" s="116" t="s">
        <v>2697</v>
      </c>
      <c r="M628" s="116"/>
      <c r="N628" s="116"/>
      <c r="O628" s="116"/>
      <c r="P628" s="116"/>
      <c r="Q628" s="116"/>
      <c r="R628" s="116"/>
      <c r="S628" s="116"/>
      <c r="T628" s="116"/>
      <c r="U628" s="116"/>
      <c r="V628" s="116"/>
      <c r="W628" s="116"/>
      <c r="X628" s="116"/>
      <c r="Y628" s="116"/>
      <c r="Z628" s="116"/>
      <c r="AA628" s="116"/>
      <c r="AB628" s="116"/>
      <c r="AC628" s="116"/>
      <c r="AD628" s="116"/>
      <c r="AE628" s="116"/>
    </row>
    <row r="629" spans="1:31" x14ac:dyDescent="0.25">
      <c r="A629" t="s">
        <v>4003</v>
      </c>
      <c r="B629" s="116" t="s">
        <v>272</v>
      </c>
      <c r="C629" s="116" t="s">
        <v>273</v>
      </c>
      <c r="D629" s="116" t="s">
        <v>110</v>
      </c>
      <c r="G629" s="116" t="s">
        <v>104</v>
      </c>
      <c r="H629" s="116" t="s">
        <v>3392</v>
      </c>
      <c r="I629" s="116" t="s">
        <v>175</v>
      </c>
      <c r="J629" s="116" t="s">
        <v>175</v>
      </c>
      <c r="K629" s="116" t="s">
        <v>152</v>
      </c>
      <c r="L629" s="116"/>
      <c r="M629" s="116"/>
      <c r="N629" s="116"/>
      <c r="O629" s="116"/>
      <c r="P629" s="116"/>
      <c r="Q629" s="116"/>
      <c r="R629" s="116"/>
      <c r="S629" s="116"/>
      <c r="T629" s="116"/>
      <c r="U629" s="116"/>
      <c r="V629" s="116"/>
      <c r="W629" s="116"/>
      <c r="X629" s="116"/>
      <c r="Y629" s="116"/>
      <c r="Z629" s="116"/>
      <c r="AA629" s="116"/>
      <c r="AB629" s="116"/>
      <c r="AC629" s="116"/>
      <c r="AD629" s="116"/>
      <c r="AE629" s="116"/>
    </row>
    <row r="630" spans="1:31" x14ac:dyDescent="0.25">
      <c r="A630" t="s">
        <v>4004</v>
      </c>
      <c r="B630" s="116" t="s">
        <v>272</v>
      </c>
      <c r="C630" s="116" t="s">
        <v>273</v>
      </c>
      <c r="D630" s="116" t="s">
        <v>110</v>
      </c>
      <c r="G630" s="116" t="s">
        <v>104</v>
      </c>
      <c r="H630" s="116" t="s">
        <v>3397</v>
      </c>
      <c r="I630" s="116" t="s">
        <v>205</v>
      </c>
      <c r="J630" s="116" t="s">
        <v>205</v>
      </c>
      <c r="K630" s="116" t="s">
        <v>202</v>
      </c>
      <c r="L630" s="116"/>
      <c r="M630" s="116"/>
      <c r="N630" s="116"/>
      <c r="O630" s="116"/>
      <c r="P630" s="116"/>
      <c r="Q630" s="116"/>
      <c r="R630" s="116"/>
      <c r="S630" s="116"/>
      <c r="T630" s="116"/>
      <c r="U630" s="116"/>
      <c r="V630" s="116"/>
      <c r="W630" s="116"/>
      <c r="X630" s="116"/>
      <c r="Y630" s="116"/>
      <c r="Z630" s="116"/>
      <c r="AA630" s="116"/>
      <c r="AB630" s="116"/>
      <c r="AC630" s="116"/>
      <c r="AD630" s="116"/>
      <c r="AE630" s="116"/>
    </row>
    <row r="631" spans="1:31" x14ac:dyDescent="0.25">
      <c r="A631" t="s">
        <v>4787</v>
      </c>
      <c r="B631" s="116" t="s">
        <v>272</v>
      </c>
      <c r="C631" s="116" t="s">
        <v>273</v>
      </c>
      <c r="D631" s="116" t="s">
        <v>110</v>
      </c>
      <c r="G631" s="116" t="s">
        <v>104</v>
      </c>
      <c r="H631" s="116" t="s">
        <v>4470</v>
      </c>
      <c r="I631" s="116" t="s">
        <v>205</v>
      </c>
      <c r="J631" s="116" t="s">
        <v>205</v>
      </c>
      <c r="K631" s="116" t="s">
        <v>202</v>
      </c>
      <c r="L631" s="116"/>
      <c r="M631" s="116"/>
      <c r="N631" s="116"/>
      <c r="O631" s="116"/>
      <c r="P631" s="116"/>
      <c r="Q631" s="116"/>
      <c r="R631" s="116"/>
      <c r="S631" s="116"/>
      <c r="T631" s="116"/>
      <c r="U631" s="116"/>
      <c r="V631" s="116"/>
      <c r="W631" s="116"/>
      <c r="X631" s="116"/>
      <c r="Y631" s="116"/>
      <c r="Z631" s="116"/>
      <c r="AA631" s="116"/>
      <c r="AB631" s="116"/>
      <c r="AC631" s="116"/>
      <c r="AD631" s="116"/>
      <c r="AE631" s="116"/>
    </row>
    <row r="632" spans="1:31" x14ac:dyDescent="0.25">
      <c r="A632" t="s">
        <v>4005</v>
      </c>
      <c r="B632" s="116" t="s">
        <v>272</v>
      </c>
      <c r="C632" s="116" t="s">
        <v>273</v>
      </c>
      <c r="D632" s="116" t="s">
        <v>110</v>
      </c>
      <c r="G632" s="116" t="s">
        <v>104</v>
      </c>
      <c r="H632" s="116" t="s">
        <v>3359</v>
      </c>
      <c r="I632" s="116" t="s">
        <v>205</v>
      </c>
      <c r="J632" s="116" t="s">
        <v>205</v>
      </c>
      <c r="K632" s="116" t="s">
        <v>202</v>
      </c>
      <c r="L632" s="116"/>
      <c r="M632" s="116"/>
      <c r="N632" s="116"/>
      <c r="O632" s="116"/>
      <c r="P632" s="116"/>
      <c r="Q632" s="116"/>
      <c r="R632" s="116"/>
      <c r="S632" s="116"/>
      <c r="T632" s="116"/>
      <c r="U632" s="116"/>
      <c r="V632" s="116"/>
      <c r="W632" s="116"/>
      <c r="X632" s="116"/>
      <c r="Y632" s="116"/>
      <c r="Z632" s="116"/>
      <c r="AA632" s="116"/>
      <c r="AB632" s="116"/>
      <c r="AC632" s="116"/>
      <c r="AD632" s="116"/>
      <c r="AE632" s="116"/>
    </row>
    <row r="633" spans="1:31" x14ac:dyDescent="0.25">
      <c r="A633" t="s">
        <v>4006</v>
      </c>
      <c r="B633" s="116" t="s">
        <v>423</v>
      </c>
      <c r="C633" s="116" t="s">
        <v>424</v>
      </c>
      <c r="D633" s="116" t="s">
        <v>110</v>
      </c>
      <c r="G633" s="116" t="s">
        <v>104</v>
      </c>
      <c r="H633" s="116" t="s">
        <v>3392</v>
      </c>
      <c r="I633" s="116" t="s">
        <v>175</v>
      </c>
      <c r="J633" s="116" t="s">
        <v>175</v>
      </c>
      <c r="K633" s="116" t="s">
        <v>152</v>
      </c>
      <c r="L633" s="116"/>
      <c r="M633" s="116"/>
      <c r="N633" s="116"/>
      <c r="O633" s="116"/>
      <c r="P633" s="116"/>
      <c r="Q633" s="116"/>
      <c r="R633" s="116"/>
      <c r="S633" s="116"/>
      <c r="T633" s="116"/>
      <c r="U633" s="116"/>
      <c r="V633" s="116"/>
      <c r="W633" s="116"/>
      <c r="X633" s="116"/>
      <c r="Y633" s="116"/>
      <c r="Z633" s="116"/>
      <c r="AA633" s="116"/>
      <c r="AB633" s="116"/>
      <c r="AC633" s="116"/>
      <c r="AD633" s="116"/>
      <c r="AE633" s="116"/>
    </row>
    <row r="634" spans="1:31" x14ac:dyDescent="0.25">
      <c r="A634" t="s">
        <v>4007</v>
      </c>
      <c r="B634" s="116" t="s">
        <v>423</v>
      </c>
      <c r="C634" s="116" t="s">
        <v>424</v>
      </c>
      <c r="D634" s="116" t="s">
        <v>110</v>
      </c>
      <c r="G634" s="116" t="s">
        <v>104</v>
      </c>
      <c r="H634" s="116" t="s">
        <v>3397</v>
      </c>
      <c r="I634" s="116" t="s">
        <v>205</v>
      </c>
      <c r="J634" s="116" t="s">
        <v>205</v>
      </c>
      <c r="K634" s="116" t="s">
        <v>202</v>
      </c>
      <c r="L634" s="116"/>
      <c r="M634" s="116"/>
      <c r="N634" s="116"/>
      <c r="O634" s="116"/>
      <c r="P634" s="116"/>
      <c r="Q634" s="116"/>
      <c r="R634" s="116"/>
      <c r="S634" s="116"/>
      <c r="T634" s="116"/>
      <c r="U634" s="116"/>
      <c r="V634" s="116"/>
      <c r="W634" s="116"/>
      <c r="X634" s="116"/>
      <c r="Y634" s="116"/>
      <c r="Z634" s="116"/>
      <c r="AA634" s="116"/>
      <c r="AB634" s="116"/>
      <c r="AC634" s="116"/>
      <c r="AD634" s="116"/>
      <c r="AE634" s="116"/>
    </row>
    <row r="635" spans="1:31" x14ac:dyDescent="0.25">
      <c r="A635" t="s">
        <v>4788</v>
      </c>
      <c r="B635" s="116" t="s">
        <v>423</v>
      </c>
      <c r="C635" s="116" t="s">
        <v>424</v>
      </c>
      <c r="D635" s="116" t="s">
        <v>110</v>
      </c>
      <c r="G635" s="116" t="s">
        <v>104</v>
      </c>
      <c r="H635" s="116" t="s">
        <v>4470</v>
      </c>
      <c r="I635" s="116" t="s">
        <v>205</v>
      </c>
      <c r="J635" s="116" t="s">
        <v>205</v>
      </c>
      <c r="K635" s="116" t="s">
        <v>202</v>
      </c>
      <c r="L635" s="116"/>
      <c r="M635" s="116"/>
      <c r="N635" s="116"/>
      <c r="O635" s="116"/>
      <c r="P635" s="116"/>
      <c r="Q635" s="116"/>
      <c r="R635" s="116"/>
      <c r="S635" s="116"/>
      <c r="T635" s="116"/>
      <c r="U635" s="116"/>
      <c r="V635" s="116"/>
      <c r="W635" s="116"/>
      <c r="X635" s="116"/>
      <c r="Y635" s="116"/>
      <c r="Z635" s="116"/>
      <c r="AA635" s="116"/>
      <c r="AB635" s="116"/>
      <c r="AC635" s="116"/>
      <c r="AD635" s="116"/>
      <c r="AE635" s="116"/>
    </row>
    <row r="636" spans="1:31" x14ac:dyDescent="0.25">
      <c r="A636" t="s">
        <v>4008</v>
      </c>
      <c r="B636" s="116" t="s">
        <v>423</v>
      </c>
      <c r="C636" s="116" t="s">
        <v>424</v>
      </c>
      <c r="D636" s="116" t="s">
        <v>110</v>
      </c>
      <c r="G636" s="116" t="s">
        <v>104</v>
      </c>
      <c r="H636" s="116" t="s">
        <v>3359</v>
      </c>
      <c r="I636" s="116" t="s">
        <v>205</v>
      </c>
      <c r="J636" s="116" t="s">
        <v>205</v>
      </c>
      <c r="K636" s="116" t="s">
        <v>202</v>
      </c>
      <c r="L636" s="116"/>
      <c r="M636" s="116"/>
      <c r="N636" s="116"/>
      <c r="O636" s="116"/>
      <c r="P636" s="116"/>
      <c r="Q636" s="116"/>
      <c r="R636" s="116"/>
      <c r="S636" s="116"/>
      <c r="T636" s="116"/>
      <c r="U636" s="116"/>
      <c r="V636" s="116"/>
      <c r="W636" s="116"/>
      <c r="X636" s="116"/>
      <c r="Y636" s="116"/>
      <c r="Z636" s="116"/>
      <c r="AA636" s="116"/>
      <c r="AB636" s="116"/>
      <c r="AC636" s="116"/>
      <c r="AD636" s="116"/>
      <c r="AE636" s="116"/>
    </row>
    <row r="637" spans="1:31" x14ac:dyDescent="0.25">
      <c r="A637" t="s">
        <v>4009</v>
      </c>
      <c r="B637" s="116" t="s">
        <v>3167</v>
      </c>
      <c r="C637" s="116" t="s">
        <v>3168</v>
      </c>
      <c r="D637" s="116" t="s">
        <v>110</v>
      </c>
      <c r="G637" s="116" t="s">
        <v>104</v>
      </c>
      <c r="H637" s="116" t="s">
        <v>3392</v>
      </c>
      <c r="I637" s="116" t="s">
        <v>175</v>
      </c>
      <c r="J637" s="116" t="s">
        <v>175</v>
      </c>
      <c r="K637" s="116" t="s">
        <v>152</v>
      </c>
      <c r="L637" s="116"/>
      <c r="M637" s="116"/>
      <c r="N637" s="116"/>
      <c r="O637" s="116"/>
      <c r="P637" s="116"/>
      <c r="Q637" s="116"/>
      <c r="R637" s="116"/>
      <c r="S637" s="116"/>
      <c r="T637" s="116"/>
      <c r="U637" s="116"/>
      <c r="V637" s="116"/>
      <c r="W637" s="116"/>
      <c r="X637" s="116"/>
      <c r="Y637" s="116"/>
      <c r="Z637" s="116"/>
      <c r="AA637" s="116"/>
      <c r="AB637" s="116"/>
      <c r="AC637" s="116"/>
      <c r="AD637" s="116"/>
      <c r="AE637" s="116"/>
    </row>
    <row r="638" spans="1:31" x14ac:dyDescent="0.25">
      <c r="A638" t="s">
        <v>4010</v>
      </c>
      <c r="B638" s="116" t="s">
        <v>3167</v>
      </c>
      <c r="C638" s="116" t="s">
        <v>3168</v>
      </c>
      <c r="D638" s="116" t="s">
        <v>110</v>
      </c>
      <c r="G638" s="116" t="s">
        <v>104</v>
      </c>
      <c r="H638" s="116" t="s">
        <v>3397</v>
      </c>
      <c r="I638" s="116" t="s">
        <v>205</v>
      </c>
      <c r="J638" s="116" t="s">
        <v>205</v>
      </c>
      <c r="K638" s="116" t="s">
        <v>202</v>
      </c>
      <c r="L638" s="116"/>
      <c r="M638" s="116"/>
      <c r="N638" s="116"/>
      <c r="O638" s="116"/>
      <c r="P638" s="116"/>
      <c r="Q638" s="116"/>
      <c r="R638" s="116"/>
      <c r="S638" s="116"/>
      <c r="T638" s="116"/>
      <c r="U638" s="116"/>
      <c r="V638" s="116"/>
      <c r="W638" s="116"/>
      <c r="X638" s="116"/>
      <c r="Y638" s="116"/>
      <c r="Z638" s="116"/>
      <c r="AA638" s="116"/>
      <c r="AB638" s="116"/>
      <c r="AC638" s="116"/>
      <c r="AD638" s="116"/>
      <c r="AE638" s="116"/>
    </row>
    <row r="639" spans="1:31" x14ac:dyDescent="0.25">
      <c r="A639" t="s">
        <v>4789</v>
      </c>
      <c r="B639" s="116" t="s">
        <v>3167</v>
      </c>
      <c r="C639" s="116" t="s">
        <v>3168</v>
      </c>
      <c r="D639" s="116" t="s">
        <v>110</v>
      </c>
      <c r="G639" s="116" t="s">
        <v>104</v>
      </c>
      <c r="H639" s="116" t="s">
        <v>4470</v>
      </c>
      <c r="I639" s="116" t="s">
        <v>205</v>
      </c>
      <c r="J639" s="116" t="s">
        <v>205</v>
      </c>
      <c r="K639" s="116" t="s">
        <v>202</v>
      </c>
      <c r="L639" s="116"/>
      <c r="M639" s="116"/>
      <c r="N639" s="116"/>
      <c r="O639" s="116"/>
      <c r="P639" s="116"/>
      <c r="Q639" s="116"/>
      <c r="R639" s="116"/>
      <c r="S639" s="116"/>
      <c r="T639" s="116"/>
      <c r="U639" s="116"/>
      <c r="V639" s="116"/>
      <c r="W639" s="116"/>
      <c r="X639" s="116"/>
      <c r="Y639" s="116"/>
      <c r="Z639" s="116"/>
      <c r="AA639" s="116"/>
      <c r="AB639" s="116"/>
      <c r="AC639" s="116"/>
      <c r="AD639" s="116"/>
      <c r="AE639" s="116"/>
    </row>
    <row r="640" spans="1:31" x14ac:dyDescent="0.25">
      <c r="A640" t="s">
        <v>4011</v>
      </c>
      <c r="B640" s="116" t="s">
        <v>3167</v>
      </c>
      <c r="C640" s="116" t="s">
        <v>3168</v>
      </c>
      <c r="D640" s="116" t="s">
        <v>110</v>
      </c>
      <c r="G640" s="116" t="s">
        <v>104</v>
      </c>
      <c r="H640" s="116" t="s">
        <v>3359</v>
      </c>
      <c r="I640" s="116" t="s">
        <v>205</v>
      </c>
      <c r="J640" s="116" t="s">
        <v>205</v>
      </c>
      <c r="K640" s="116" t="s">
        <v>202</v>
      </c>
      <c r="L640" s="116"/>
      <c r="M640" s="116"/>
      <c r="N640" s="116"/>
      <c r="O640" s="116"/>
      <c r="P640" s="116"/>
      <c r="Q640" s="116"/>
      <c r="R640" s="116"/>
      <c r="S640" s="116"/>
      <c r="T640" s="116"/>
      <c r="U640" s="116"/>
      <c r="V640" s="116"/>
      <c r="W640" s="116"/>
      <c r="X640" s="116"/>
      <c r="Y640" s="116"/>
      <c r="Z640" s="116"/>
      <c r="AA640" s="116"/>
      <c r="AB640" s="116"/>
      <c r="AC640" s="116"/>
      <c r="AD640" s="116"/>
      <c r="AE640" s="116"/>
    </row>
    <row r="641" spans="1:31" x14ac:dyDescent="0.25">
      <c r="A641" t="s">
        <v>4012</v>
      </c>
      <c r="B641" s="116" t="s">
        <v>274</v>
      </c>
      <c r="C641" s="116" t="s">
        <v>275</v>
      </c>
      <c r="D641" s="116" t="s">
        <v>110</v>
      </c>
      <c r="G641" s="116" t="s">
        <v>104</v>
      </c>
      <c r="H641" s="116" t="s">
        <v>3392</v>
      </c>
      <c r="I641" s="116" t="s">
        <v>175</v>
      </c>
      <c r="J641" s="116" t="s">
        <v>175</v>
      </c>
      <c r="K641" s="116" t="s">
        <v>152</v>
      </c>
      <c r="L641" s="116"/>
      <c r="M641" s="116"/>
      <c r="N641" s="116"/>
      <c r="O641" s="116"/>
      <c r="P641" s="116"/>
      <c r="Q641" s="116"/>
      <c r="R641" s="116"/>
      <c r="S641" s="116"/>
      <c r="T641" s="116"/>
      <c r="U641" s="116"/>
      <c r="V641" s="116"/>
      <c r="W641" s="116"/>
      <c r="X641" s="116"/>
      <c r="Y641" s="116"/>
      <c r="Z641" s="116"/>
      <c r="AA641" s="116"/>
      <c r="AB641" s="116"/>
      <c r="AC641" s="116"/>
      <c r="AD641" s="116"/>
      <c r="AE641" s="116"/>
    </row>
    <row r="642" spans="1:31" x14ac:dyDescent="0.25">
      <c r="A642" t="s">
        <v>4013</v>
      </c>
      <c r="B642" s="116" t="s">
        <v>274</v>
      </c>
      <c r="C642" s="116" t="s">
        <v>275</v>
      </c>
      <c r="D642" s="116" t="s">
        <v>110</v>
      </c>
      <c r="G642" s="116" t="s">
        <v>104</v>
      </c>
      <c r="H642" s="116" t="s">
        <v>3397</v>
      </c>
      <c r="I642" s="116" t="s">
        <v>205</v>
      </c>
      <c r="J642" s="116" t="s">
        <v>205</v>
      </c>
      <c r="K642" s="116" t="s">
        <v>202</v>
      </c>
      <c r="L642" s="116"/>
      <c r="M642" s="116"/>
      <c r="N642" s="116"/>
      <c r="O642" s="116"/>
      <c r="P642" s="116"/>
      <c r="Q642" s="116"/>
      <c r="R642" s="116"/>
      <c r="S642" s="116"/>
      <c r="T642" s="116"/>
      <c r="U642" s="116"/>
      <c r="V642" s="116"/>
      <c r="W642" s="116"/>
      <c r="X642" s="116"/>
      <c r="Y642" s="116"/>
      <c r="Z642" s="116"/>
      <c r="AA642" s="116"/>
      <c r="AB642" s="116"/>
      <c r="AC642" s="116"/>
      <c r="AD642" s="116"/>
      <c r="AE642" s="116"/>
    </row>
    <row r="643" spans="1:31" x14ac:dyDescent="0.25">
      <c r="A643" t="s">
        <v>4790</v>
      </c>
      <c r="B643" s="116" t="s">
        <v>274</v>
      </c>
      <c r="C643" s="116" t="s">
        <v>275</v>
      </c>
      <c r="D643" s="116" t="s">
        <v>110</v>
      </c>
      <c r="G643" s="116" t="s">
        <v>104</v>
      </c>
      <c r="H643" s="116" t="s">
        <v>4470</v>
      </c>
      <c r="I643" s="116" t="s">
        <v>205</v>
      </c>
      <c r="J643" s="116" t="s">
        <v>205</v>
      </c>
      <c r="K643" s="116" t="s">
        <v>202</v>
      </c>
      <c r="L643" s="116"/>
      <c r="M643" s="116"/>
      <c r="N643" s="116"/>
      <c r="O643" s="116"/>
      <c r="P643" s="116"/>
      <c r="Q643" s="116"/>
      <c r="R643" s="116"/>
      <c r="S643" s="116"/>
      <c r="T643" s="116"/>
      <c r="U643" s="116"/>
      <c r="V643" s="116"/>
      <c r="W643" s="116"/>
      <c r="X643" s="116"/>
      <c r="Y643" s="116"/>
      <c r="Z643" s="116"/>
      <c r="AA643" s="116"/>
      <c r="AB643" s="116"/>
      <c r="AC643" s="116"/>
      <c r="AD643" s="116"/>
      <c r="AE643" s="116"/>
    </row>
    <row r="644" spans="1:31" x14ac:dyDescent="0.25">
      <c r="A644" t="s">
        <v>4014</v>
      </c>
      <c r="B644" s="116" t="s">
        <v>274</v>
      </c>
      <c r="C644" s="116" t="s">
        <v>275</v>
      </c>
      <c r="D644" s="116" t="s">
        <v>110</v>
      </c>
      <c r="G644" s="116" t="s">
        <v>104</v>
      </c>
      <c r="H644" s="116" t="s">
        <v>3359</v>
      </c>
      <c r="I644" s="116" t="s">
        <v>205</v>
      </c>
      <c r="J644" s="116" t="s">
        <v>205</v>
      </c>
      <c r="K644" s="116" t="s">
        <v>202</v>
      </c>
      <c r="L644" s="116"/>
      <c r="M644" s="116"/>
      <c r="N644" s="116"/>
      <c r="O644" s="116"/>
      <c r="P644" s="116"/>
      <c r="Q644" s="116"/>
      <c r="R644" s="116"/>
      <c r="S644" s="116"/>
      <c r="T644" s="116"/>
      <c r="U644" s="116"/>
      <c r="V644" s="116"/>
      <c r="W644" s="116"/>
      <c r="X644" s="116"/>
      <c r="Y644" s="116"/>
      <c r="Z644" s="116"/>
      <c r="AA644" s="116"/>
      <c r="AB644" s="116"/>
      <c r="AC644" s="116"/>
      <c r="AD644" s="116"/>
      <c r="AE644" s="116"/>
    </row>
    <row r="645" spans="1:31" x14ac:dyDescent="0.25">
      <c r="A645" t="s">
        <v>4015</v>
      </c>
      <c r="B645" s="116" t="s">
        <v>276</v>
      </c>
      <c r="C645" s="116" t="s">
        <v>277</v>
      </c>
      <c r="D645" s="116" t="s">
        <v>110</v>
      </c>
      <c r="G645" s="116" t="s">
        <v>104</v>
      </c>
      <c r="H645" s="116" t="s">
        <v>3392</v>
      </c>
      <c r="I645" s="116" t="s">
        <v>175</v>
      </c>
      <c r="J645" s="116" t="s">
        <v>175</v>
      </c>
      <c r="K645" s="116" t="s">
        <v>152</v>
      </c>
      <c r="L645" s="116"/>
      <c r="M645" s="116"/>
      <c r="N645" s="116"/>
      <c r="O645" s="116"/>
      <c r="P645" s="116"/>
      <c r="Q645" s="116"/>
      <c r="R645" s="116"/>
      <c r="S645" s="116"/>
      <c r="T645" s="116"/>
      <c r="U645" s="116"/>
      <c r="V645" s="116"/>
      <c r="W645" s="116"/>
      <c r="X645" s="116"/>
      <c r="Y645" s="116"/>
      <c r="Z645" s="116"/>
      <c r="AA645" s="116"/>
      <c r="AB645" s="116"/>
      <c r="AC645" s="116"/>
      <c r="AD645" s="116"/>
      <c r="AE645" s="116"/>
    </row>
    <row r="646" spans="1:31" x14ac:dyDescent="0.25">
      <c r="A646" t="s">
        <v>4016</v>
      </c>
      <c r="B646" s="116" t="s">
        <v>276</v>
      </c>
      <c r="C646" s="116" t="s">
        <v>277</v>
      </c>
      <c r="D646" s="116" t="s">
        <v>110</v>
      </c>
      <c r="G646" s="116" t="s">
        <v>104</v>
      </c>
      <c r="H646" s="116" t="s">
        <v>3397</v>
      </c>
      <c r="I646" s="116" t="s">
        <v>205</v>
      </c>
      <c r="J646" s="116" t="s">
        <v>205</v>
      </c>
      <c r="K646" s="116" t="s">
        <v>202</v>
      </c>
      <c r="L646" s="116"/>
      <c r="M646" s="116"/>
      <c r="N646" s="116"/>
      <c r="O646" s="116"/>
      <c r="P646" s="116"/>
      <c r="Q646" s="116"/>
      <c r="R646" s="116"/>
      <c r="S646" s="116"/>
      <c r="T646" s="116"/>
      <c r="U646" s="116"/>
      <c r="V646" s="116"/>
      <c r="W646" s="116"/>
      <c r="X646" s="116"/>
      <c r="Y646" s="116"/>
      <c r="Z646" s="116"/>
      <c r="AA646" s="116"/>
      <c r="AB646" s="116"/>
      <c r="AC646" s="116"/>
      <c r="AD646" s="116"/>
      <c r="AE646" s="116"/>
    </row>
    <row r="647" spans="1:31" x14ac:dyDescent="0.25">
      <c r="A647" t="s">
        <v>4791</v>
      </c>
      <c r="B647" s="116" t="s">
        <v>276</v>
      </c>
      <c r="C647" s="116" t="s">
        <v>277</v>
      </c>
      <c r="D647" s="116" t="s">
        <v>110</v>
      </c>
      <c r="G647" s="116" t="s">
        <v>104</v>
      </c>
      <c r="H647" s="116" t="s">
        <v>4470</v>
      </c>
      <c r="I647" s="116" t="s">
        <v>205</v>
      </c>
      <c r="J647" s="116" t="s">
        <v>205</v>
      </c>
      <c r="K647" s="116" t="s">
        <v>202</v>
      </c>
      <c r="L647" s="116"/>
      <c r="M647" s="116"/>
      <c r="N647" s="116"/>
      <c r="O647" s="116"/>
      <c r="P647" s="116"/>
      <c r="Q647" s="116"/>
      <c r="R647" s="116"/>
      <c r="S647" s="116"/>
      <c r="T647" s="116"/>
      <c r="U647" s="116"/>
      <c r="V647" s="116"/>
      <c r="W647" s="116"/>
      <c r="X647" s="116"/>
      <c r="Y647" s="116"/>
      <c r="Z647" s="116"/>
      <c r="AA647" s="116"/>
      <c r="AB647" s="116"/>
      <c r="AC647" s="116"/>
      <c r="AD647" s="116"/>
      <c r="AE647" s="116"/>
    </row>
    <row r="648" spans="1:31" x14ac:dyDescent="0.25">
      <c r="A648" t="s">
        <v>4017</v>
      </c>
      <c r="B648" s="116" t="s">
        <v>276</v>
      </c>
      <c r="C648" s="116" t="s">
        <v>277</v>
      </c>
      <c r="D648" s="116" t="s">
        <v>110</v>
      </c>
      <c r="G648" s="116" t="s">
        <v>104</v>
      </c>
      <c r="H648" s="116" t="s">
        <v>3359</v>
      </c>
      <c r="I648" s="116" t="s">
        <v>205</v>
      </c>
      <c r="J648" s="116" t="s">
        <v>205</v>
      </c>
      <c r="K648" s="116" t="s">
        <v>202</v>
      </c>
      <c r="L648" s="116"/>
      <c r="M648" s="116"/>
      <c r="N648" s="116"/>
      <c r="O648" s="116"/>
      <c r="P648" s="116"/>
      <c r="Q648" s="116"/>
      <c r="R648" s="116"/>
      <c r="S648" s="116"/>
      <c r="T648" s="116"/>
      <c r="U648" s="116"/>
      <c r="V648" s="116"/>
      <c r="W648" s="116"/>
      <c r="X648" s="116"/>
      <c r="Y648" s="116"/>
      <c r="Z648" s="116"/>
      <c r="AA648" s="116"/>
      <c r="AB648" s="116"/>
      <c r="AC648" s="116"/>
      <c r="AD648" s="116"/>
      <c r="AE648" s="116"/>
    </row>
    <row r="649" spans="1:31" x14ac:dyDescent="0.25">
      <c r="A649" t="s">
        <v>4018</v>
      </c>
      <c r="B649" s="116" t="s">
        <v>276</v>
      </c>
      <c r="C649" s="116" t="s">
        <v>277</v>
      </c>
      <c r="D649" s="116" t="s">
        <v>110</v>
      </c>
      <c r="G649" s="116" t="s">
        <v>104</v>
      </c>
      <c r="H649" s="116" t="s">
        <v>3367</v>
      </c>
      <c r="I649" s="116" t="s">
        <v>2709</v>
      </c>
      <c r="J649" s="116" t="s">
        <v>279</v>
      </c>
      <c r="K649" s="116" t="s">
        <v>4019</v>
      </c>
      <c r="L649" s="116"/>
      <c r="M649" s="116"/>
      <c r="N649" s="116"/>
      <c r="O649" s="116"/>
      <c r="P649" s="116"/>
      <c r="Q649" s="116"/>
      <c r="R649" s="116"/>
      <c r="S649" s="116"/>
      <c r="T649" s="116"/>
      <c r="U649" s="116"/>
      <c r="V649" s="116"/>
      <c r="W649" s="116"/>
      <c r="X649" s="116"/>
      <c r="Y649" s="116"/>
      <c r="Z649" s="116"/>
      <c r="AA649" s="116"/>
      <c r="AB649" s="116"/>
      <c r="AC649" s="116"/>
      <c r="AD649" s="116"/>
      <c r="AE649" s="116"/>
    </row>
    <row r="650" spans="1:31" x14ac:dyDescent="0.25">
      <c r="A650" t="s">
        <v>4020</v>
      </c>
      <c r="B650" s="116" t="s">
        <v>278</v>
      </c>
      <c r="C650" s="116" t="s">
        <v>246</v>
      </c>
      <c r="D650" s="116" t="s">
        <v>110</v>
      </c>
      <c r="G650" s="116" t="s">
        <v>104</v>
      </c>
      <c r="H650" s="116" t="s">
        <v>3392</v>
      </c>
      <c r="I650" s="116" t="s">
        <v>2709</v>
      </c>
      <c r="J650" s="116" t="s">
        <v>2710</v>
      </c>
      <c r="K650" s="116" t="s">
        <v>152</v>
      </c>
      <c r="L650" s="116"/>
      <c r="M650" s="116"/>
      <c r="N650" s="116"/>
      <c r="O650" s="116"/>
      <c r="P650" s="116"/>
      <c r="Q650" s="116"/>
      <c r="R650" s="116"/>
      <c r="S650" s="116"/>
      <c r="T650" s="116"/>
      <c r="U650" s="116"/>
      <c r="V650" s="116"/>
      <c r="W650" s="116"/>
      <c r="X650" s="116"/>
      <c r="Y650" s="116"/>
      <c r="Z650" s="116"/>
      <c r="AA650" s="116"/>
      <c r="AB650" s="116"/>
      <c r="AC650" s="116"/>
      <c r="AD650" s="116"/>
      <c r="AE650" s="116"/>
    </row>
    <row r="651" spans="1:31" x14ac:dyDescent="0.25">
      <c r="A651" t="s">
        <v>4021</v>
      </c>
      <c r="B651" s="116" t="s">
        <v>278</v>
      </c>
      <c r="C651" s="116" t="s">
        <v>246</v>
      </c>
      <c r="D651" s="116" t="s">
        <v>110</v>
      </c>
      <c r="G651" s="116" t="s">
        <v>104</v>
      </c>
      <c r="H651" s="116" t="s">
        <v>3367</v>
      </c>
      <c r="I651" s="116" t="s">
        <v>2780</v>
      </c>
      <c r="J651" s="116" t="s">
        <v>279</v>
      </c>
      <c r="K651" s="116" t="s">
        <v>4022</v>
      </c>
      <c r="L651" s="116"/>
      <c r="M651" s="116"/>
      <c r="N651" s="116"/>
      <c r="O651" s="116"/>
      <c r="P651" s="116"/>
      <c r="Q651" s="116"/>
      <c r="R651" s="116"/>
      <c r="S651" s="116"/>
      <c r="T651" s="116"/>
      <c r="U651" s="116"/>
      <c r="V651" s="116"/>
      <c r="W651" s="116"/>
      <c r="X651" s="116"/>
      <c r="Y651" s="116"/>
      <c r="Z651" s="116"/>
      <c r="AA651" s="116"/>
      <c r="AB651" s="116"/>
      <c r="AC651" s="116"/>
      <c r="AD651" s="116"/>
      <c r="AE651" s="116"/>
    </row>
    <row r="652" spans="1:31" x14ac:dyDescent="0.25">
      <c r="A652" t="s">
        <v>4023</v>
      </c>
      <c r="B652" s="116" t="s">
        <v>278</v>
      </c>
      <c r="C652" s="116" t="s">
        <v>246</v>
      </c>
      <c r="D652" s="116" t="s">
        <v>110</v>
      </c>
      <c r="G652" s="116" t="s">
        <v>104</v>
      </c>
      <c r="H652" s="116" t="s">
        <v>3376</v>
      </c>
      <c r="I652" s="116" t="s">
        <v>201</v>
      </c>
      <c r="J652" s="116" t="s">
        <v>142</v>
      </c>
      <c r="K652" s="116" t="s">
        <v>152</v>
      </c>
      <c r="L652" s="116"/>
      <c r="M652" s="116"/>
      <c r="N652" s="116"/>
      <c r="O652" s="116"/>
      <c r="P652" s="116"/>
      <c r="Q652" s="116"/>
      <c r="R652" s="116"/>
      <c r="S652" s="116"/>
      <c r="T652" s="116"/>
      <c r="U652" s="116"/>
      <c r="V652" s="116"/>
      <c r="W652" s="116"/>
      <c r="X652" s="116"/>
      <c r="Y652" s="116"/>
      <c r="Z652" s="116"/>
      <c r="AA652" s="116"/>
      <c r="AB652" s="116"/>
      <c r="AC652" s="116"/>
      <c r="AD652" s="116"/>
      <c r="AE652" s="116"/>
    </row>
    <row r="653" spans="1:31" x14ac:dyDescent="0.25">
      <c r="A653" t="s">
        <v>4024</v>
      </c>
      <c r="B653" s="116" t="s">
        <v>278</v>
      </c>
      <c r="C653" s="116" t="s">
        <v>246</v>
      </c>
      <c r="D653" s="116" t="s">
        <v>110</v>
      </c>
      <c r="G653" s="116" t="s">
        <v>104</v>
      </c>
      <c r="H653" s="116" t="s">
        <v>3359</v>
      </c>
      <c r="I653" s="116" t="s">
        <v>201</v>
      </c>
      <c r="J653" s="116" t="s">
        <v>201</v>
      </c>
      <c r="K653" s="116" t="s">
        <v>202</v>
      </c>
      <c r="L653" s="116"/>
      <c r="M653" s="116"/>
      <c r="N653" s="116"/>
      <c r="O653" s="116"/>
      <c r="P653" s="116"/>
      <c r="Q653" s="116"/>
      <c r="R653" s="116"/>
      <c r="S653" s="116"/>
      <c r="T653" s="116"/>
      <c r="U653" s="116"/>
      <c r="V653" s="116"/>
      <c r="W653" s="116"/>
      <c r="X653" s="116"/>
      <c r="Y653" s="116"/>
      <c r="Z653" s="116"/>
      <c r="AA653" s="116"/>
      <c r="AB653" s="116"/>
      <c r="AC653" s="116"/>
      <c r="AD653" s="116"/>
      <c r="AE653" s="116"/>
    </row>
    <row r="654" spans="1:31" x14ac:dyDescent="0.25">
      <c r="A654" t="s">
        <v>4025</v>
      </c>
      <c r="B654" s="116" t="s">
        <v>280</v>
      </c>
      <c r="C654" s="116" t="s">
        <v>281</v>
      </c>
      <c r="D654" s="116" t="s">
        <v>110</v>
      </c>
      <c r="G654" s="116" t="s">
        <v>104</v>
      </c>
      <c r="H654" s="116" t="s">
        <v>3392</v>
      </c>
      <c r="I654" s="116" t="s">
        <v>254</v>
      </c>
      <c r="J654" s="116" t="s">
        <v>175</v>
      </c>
      <c r="K654" s="116" t="s">
        <v>152</v>
      </c>
      <c r="L654" s="116"/>
      <c r="M654" s="116"/>
      <c r="N654" s="116"/>
      <c r="O654" s="116"/>
      <c r="P654" s="116"/>
      <c r="Q654" s="116"/>
      <c r="R654" s="116"/>
      <c r="S654" s="116"/>
      <c r="T654" s="116"/>
      <c r="U654" s="116"/>
      <c r="V654" s="116"/>
      <c r="W654" s="116"/>
      <c r="X654" s="116"/>
      <c r="Y654" s="116"/>
      <c r="Z654" s="116"/>
      <c r="AA654" s="116"/>
      <c r="AB654" s="116"/>
      <c r="AC654" s="116"/>
      <c r="AD654" s="116"/>
      <c r="AE654" s="116"/>
    </row>
    <row r="655" spans="1:31" x14ac:dyDescent="0.25">
      <c r="A655" t="s">
        <v>4026</v>
      </c>
      <c r="B655" s="116" t="s">
        <v>280</v>
      </c>
      <c r="C655" s="116" t="s">
        <v>281</v>
      </c>
      <c r="D655" s="116" t="s">
        <v>110</v>
      </c>
      <c r="G655" s="116" t="s">
        <v>104</v>
      </c>
      <c r="H655" s="116" t="s">
        <v>3359</v>
      </c>
      <c r="I655" s="116" t="s">
        <v>205</v>
      </c>
      <c r="J655" s="116" t="s">
        <v>205</v>
      </c>
      <c r="K655" s="116" t="s">
        <v>202</v>
      </c>
      <c r="L655" s="116"/>
      <c r="M655" s="116"/>
      <c r="N655" s="116"/>
      <c r="O655" s="116"/>
      <c r="P655" s="116"/>
      <c r="Q655" s="116"/>
      <c r="R655" s="116"/>
      <c r="S655" s="116"/>
      <c r="T655" s="116"/>
      <c r="U655" s="116"/>
      <c r="V655" s="116"/>
      <c r="W655" s="116"/>
      <c r="X655" s="116"/>
      <c r="Y655" s="116"/>
      <c r="Z655" s="116"/>
      <c r="AA655" s="116"/>
      <c r="AB655" s="116"/>
      <c r="AC655" s="116"/>
      <c r="AD655" s="116"/>
      <c r="AE655" s="116"/>
    </row>
    <row r="656" spans="1:31" x14ac:dyDescent="0.25">
      <c r="A656" t="s">
        <v>4027</v>
      </c>
      <c r="B656" s="116" t="s">
        <v>282</v>
      </c>
      <c r="C656" s="116" t="s">
        <v>283</v>
      </c>
      <c r="D656" s="116" t="s">
        <v>110</v>
      </c>
      <c r="G656" s="116" t="s">
        <v>104</v>
      </c>
      <c r="H656" s="116" t="s">
        <v>3392</v>
      </c>
      <c r="I656" s="116" t="s">
        <v>175</v>
      </c>
      <c r="J656" s="116" t="s">
        <v>175</v>
      </c>
      <c r="K656" s="116" t="s">
        <v>152</v>
      </c>
      <c r="L656" s="116"/>
      <c r="M656" s="116"/>
      <c r="N656" s="116"/>
      <c r="O656" s="116"/>
      <c r="P656" s="116"/>
      <c r="Q656" s="116"/>
      <c r="R656" s="116"/>
      <c r="S656" s="116"/>
      <c r="T656" s="116"/>
      <c r="U656" s="116"/>
      <c r="V656" s="116"/>
      <c r="W656" s="116"/>
      <c r="X656" s="116"/>
      <c r="Y656" s="116"/>
      <c r="Z656" s="116"/>
      <c r="AA656" s="116"/>
      <c r="AB656" s="116"/>
      <c r="AC656" s="116"/>
      <c r="AD656" s="116"/>
      <c r="AE656" s="116"/>
    </row>
    <row r="657" spans="1:31" x14ac:dyDescent="0.25">
      <c r="A657" t="s">
        <v>4028</v>
      </c>
      <c r="B657" s="116" t="s">
        <v>282</v>
      </c>
      <c r="C657" s="116" t="s">
        <v>283</v>
      </c>
      <c r="D657" s="116" t="s">
        <v>110</v>
      </c>
      <c r="G657" s="116" t="s">
        <v>104</v>
      </c>
      <c r="H657" s="116" t="s">
        <v>3397</v>
      </c>
      <c r="I657" s="116" t="s">
        <v>205</v>
      </c>
      <c r="J657" s="116" t="s">
        <v>205</v>
      </c>
      <c r="K657" s="116" t="s">
        <v>202</v>
      </c>
      <c r="L657" s="116"/>
      <c r="M657" s="116"/>
      <c r="N657" s="116"/>
      <c r="O657" s="116"/>
      <c r="P657" s="116"/>
      <c r="Q657" s="116"/>
      <c r="R657" s="116"/>
      <c r="S657" s="116"/>
      <c r="T657" s="116"/>
      <c r="U657" s="116"/>
      <c r="V657" s="116"/>
      <c r="W657" s="116"/>
      <c r="X657" s="116"/>
      <c r="Y657" s="116"/>
      <c r="Z657" s="116"/>
      <c r="AA657" s="116"/>
      <c r="AB657" s="116"/>
      <c r="AC657" s="116"/>
      <c r="AD657" s="116"/>
      <c r="AE657" s="116"/>
    </row>
    <row r="658" spans="1:31" x14ac:dyDescent="0.25">
      <c r="A658" t="s">
        <v>4792</v>
      </c>
      <c r="B658" s="116" t="s">
        <v>282</v>
      </c>
      <c r="C658" s="116" t="s">
        <v>283</v>
      </c>
      <c r="D658" s="116" t="s">
        <v>110</v>
      </c>
      <c r="G658" s="116" t="s">
        <v>104</v>
      </c>
      <c r="H658" s="116" t="s">
        <v>4470</v>
      </c>
      <c r="I658" s="116" t="s">
        <v>205</v>
      </c>
      <c r="J658" s="116" t="s">
        <v>205</v>
      </c>
      <c r="K658" s="116" t="s">
        <v>202</v>
      </c>
      <c r="L658" s="116"/>
      <c r="M658" s="116"/>
      <c r="N658" s="116"/>
      <c r="O658" s="116"/>
      <c r="P658" s="116"/>
      <c r="Q658" s="116"/>
      <c r="R658" s="116"/>
      <c r="S658" s="116"/>
      <c r="T658" s="116"/>
      <c r="U658" s="116"/>
      <c r="V658" s="116"/>
      <c r="W658" s="116"/>
      <c r="X658" s="116"/>
      <c r="Y658" s="116"/>
      <c r="Z658" s="116"/>
      <c r="AA658" s="116"/>
      <c r="AB658" s="116"/>
      <c r="AC658" s="116"/>
      <c r="AD658" s="116"/>
      <c r="AE658" s="116"/>
    </row>
    <row r="659" spans="1:31" x14ac:dyDescent="0.25">
      <c r="A659" t="s">
        <v>4029</v>
      </c>
      <c r="B659" s="116" t="s">
        <v>282</v>
      </c>
      <c r="C659" s="116" t="s">
        <v>283</v>
      </c>
      <c r="D659" s="116" t="s">
        <v>110</v>
      </c>
      <c r="G659" s="116" t="s">
        <v>104</v>
      </c>
      <c r="H659" s="116" t="s">
        <v>3359</v>
      </c>
      <c r="I659" s="116" t="s">
        <v>205</v>
      </c>
      <c r="J659" s="116" t="s">
        <v>205</v>
      </c>
      <c r="K659" s="116" t="s">
        <v>202</v>
      </c>
      <c r="L659" s="116"/>
      <c r="M659" s="116"/>
      <c r="N659" s="116"/>
      <c r="O659" s="116"/>
      <c r="P659" s="116"/>
      <c r="Q659" s="116"/>
      <c r="R659" s="116"/>
      <c r="S659" s="116"/>
      <c r="T659" s="116"/>
      <c r="U659" s="116"/>
      <c r="V659" s="116"/>
      <c r="W659" s="116"/>
      <c r="X659" s="116"/>
      <c r="Y659" s="116"/>
      <c r="Z659" s="116"/>
      <c r="AA659" s="116"/>
      <c r="AB659" s="116"/>
      <c r="AC659" s="116"/>
      <c r="AD659" s="116"/>
      <c r="AE659" s="116"/>
    </row>
    <row r="660" spans="1:31" x14ac:dyDescent="0.25">
      <c r="A660" t="s">
        <v>4030</v>
      </c>
      <c r="B660" s="116" t="s">
        <v>284</v>
      </c>
      <c r="C660" s="116" t="s">
        <v>285</v>
      </c>
      <c r="D660" s="116" t="s">
        <v>110</v>
      </c>
      <c r="G660" s="116" t="s">
        <v>104</v>
      </c>
      <c r="H660" s="116" t="s">
        <v>3359</v>
      </c>
      <c r="I660" s="116" t="s">
        <v>205</v>
      </c>
      <c r="J660" s="116" t="s">
        <v>205</v>
      </c>
      <c r="K660" s="116" t="s">
        <v>202</v>
      </c>
      <c r="L660" s="116"/>
      <c r="M660" s="116"/>
      <c r="N660" s="116"/>
      <c r="O660" s="116"/>
      <c r="P660" s="116"/>
      <c r="Q660" s="116"/>
      <c r="R660" s="116"/>
      <c r="S660" s="116"/>
      <c r="T660" s="116"/>
      <c r="U660" s="116"/>
      <c r="V660" s="116"/>
      <c r="W660" s="116"/>
      <c r="X660" s="116"/>
      <c r="Y660" s="116"/>
      <c r="Z660" s="116"/>
      <c r="AA660" s="116"/>
      <c r="AB660" s="116"/>
      <c r="AC660" s="116"/>
      <c r="AD660" s="116"/>
      <c r="AE660" s="116"/>
    </row>
    <row r="661" spans="1:31" x14ac:dyDescent="0.25">
      <c r="A661" t="s">
        <v>4031</v>
      </c>
      <c r="B661" s="116" t="s">
        <v>284</v>
      </c>
      <c r="C661" s="116" t="s">
        <v>285</v>
      </c>
      <c r="D661" s="116" t="s">
        <v>110</v>
      </c>
      <c r="G661" s="116" t="s">
        <v>104</v>
      </c>
      <c r="H661" s="116" t="s">
        <v>3392</v>
      </c>
      <c r="I661" s="116" t="s">
        <v>175</v>
      </c>
      <c r="J661" s="116" t="s">
        <v>175</v>
      </c>
      <c r="K661" s="116" t="s">
        <v>152</v>
      </c>
      <c r="L661" s="116"/>
      <c r="M661" s="116"/>
      <c r="N661" s="116"/>
      <c r="O661" s="116"/>
      <c r="P661" s="116"/>
      <c r="Q661" s="116"/>
      <c r="R661" s="116"/>
      <c r="S661" s="116"/>
      <c r="T661" s="116"/>
      <c r="U661" s="116"/>
      <c r="V661" s="116"/>
      <c r="W661" s="116"/>
      <c r="X661" s="116"/>
      <c r="Y661" s="116"/>
      <c r="Z661" s="116"/>
      <c r="AA661" s="116"/>
      <c r="AB661" s="116"/>
      <c r="AC661" s="116"/>
      <c r="AD661" s="116"/>
      <c r="AE661" s="116"/>
    </row>
    <row r="662" spans="1:31" x14ac:dyDescent="0.25">
      <c r="A662" t="s">
        <v>4032</v>
      </c>
      <c r="B662" s="116" t="s">
        <v>284</v>
      </c>
      <c r="C662" s="116" t="s">
        <v>285</v>
      </c>
      <c r="D662" s="116" t="s">
        <v>110</v>
      </c>
      <c r="G662" s="116" t="s">
        <v>104</v>
      </c>
      <c r="H662" s="116" t="s">
        <v>3397</v>
      </c>
      <c r="I662" s="116" t="s">
        <v>205</v>
      </c>
      <c r="J662" s="116" t="s">
        <v>205</v>
      </c>
      <c r="K662" s="116" t="s">
        <v>202</v>
      </c>
      <c r="L662" s="116"/>
      <c r="M662" s="116"/>
      <c r="N662" s="116"/>
      <c r="O662" s="116"/>
      <c r="P662" s="116"/>
      <c r="Q662" s="116"/>
      <c r="R662" s="116"/>
      <c r="S662" s="116"/>
      <c r="T662" s="116"/>
      <c r="U662" s="116"/>
      <c r="V662" s="116"/>
      <c r="W662" s="116"/>
      <c r="X662" s="116"/>
      <c r="Y662" s="116"/>
      <c r="Z662" s="116"/>
      <c r="AA662" s="116"/>
      <c r="AB662" s="116"/>
      <c r="AC662" s="116"/>
      <c r="AD662" s="116"/>
      <c r="AE662" s="116"/>
    </row>
    <row r="663" spans="1:31" x14ac:dyDescent="0.25">
      <c r="A663" t="s">
        <v>4793</v>
      </c>
      <c r="B663" s="116" t="s">
        <v>284</v>
      </c>
      <c r="C663" s="116" t="s">
        <v>285</v>
      </c>
      <c r="D663" s="116" t="s">
        <v>110</v>
      </c>
      <c r="G663" s="116" t="s">
        <v>104</v>
      </c>
      <c r="H663" s="116" t="s">
        <v>4470</v>
      </c>
      <c r="I663" s="116" t="s">
        <v>205</v>
      </c>
      <c r="J663" s="116" t="s">
        <v>205</v>
      </c>
      <c r="K663" s="116" t="s">
        <v>202</v>
      </c>
      <c r="L663" s="116"/>
      <c r="M663" s="116"/>
      <c r="N663" s="116"/>
      <c r="O663" s="116"/>
      <c r="P663" s="116"/>
      <c r="Q663" s="116"/>
      <c r="R663" s="116"/>
      <c r="S663" s="116"/>
      <c r="T663" s="116"/>
      <c r="U663" s="116"/>
      <c r="V663" s="116"/>
      <c r="W663" s="116"/>
      <c r="X663" s="116"/>
      <c r="Y663" s="116"/>
      <c r="Z663" s="116"/>
      <c r="AA663" s="116"/>
      <c r="AB663" s="116"/>
      <c r="AC663" s="116"/>
      <c r="AD663" s="116"/>
      <c r="AE663" s="116"/>
    </row>
    <row r="664" spans="1:31" x14ac:dyDescent="0.25">
      <c r="A664" t="s">
        <v>4033</v>
      </c>
      <c r="B664" s="116" t="s">
        <v>284</v>
      </c>
      <c r="C664" s="116" t="s">
        <v>285</v>
      </c>
      <c r="D664" s="116" t="s">
        <v>110</v>
      </c>
      <c r="G664" s="116" t="s">
        <v>104</v>
      </c>
      <c r="H664" s="116" t="s">
        <v>3367</v>
      </c>
      <c r="I664" s="116" t="s">
        <v>2709</v>
      </c>
      <c r="J664" s="116" t="s">
        <v>279</v>
      </c>
      <c r="K664" s="116" t="s">
        <v>4034</v>
      </c>
      <c r="L664" s="116"/>
      <c r="M664" s="116"/>
      <c r="N664" s="116"/>
      <c r="O664" s="116"/>
      <c r="P664" s="116"/>
      <c r="Q664" s="116"/>
      <c r="R664" s="116"/>
      <c r="S664" s="116"/>
      <c r="T664" s="116"/>
      <c r="U664" s="116"/>
      <c r="V664" s="116"/>
      <c r="W664" s="116"/>
      <c r="X664" s="116"/>
      <c r="Y664" s="116"/>
      <c r="Z664" s="116"/>
      <c r="AA664" s="116"/>
      <c r="AB664" s="116"/>
      <c r="AC664" s="116"/>
      <c r="AD664" s="116"/>
      <c r="AE664" s="116"/>
    </row>
    <row r="665" spans="1:31" x14ac:dyDescent="0.25">
      <c r="A665" t="s">
        <v>4035</v>
      </c>
      <c r="B665" s="116" t="s">
        <v>286</v>
      </c>
      <c r="C665" s="116" t="s">
        <v>2711</v>
      </c>
      <c r="D665" s="116" t="s">
        <v>110</v>
      </c>
      <c r="G665" s="116" t="s">
        <v>104</v>
      </c>
      <c r="H665" s="116" t="s">
        <v>3392</v>
      </c>
      <c r="I665" s="116" t="s">
        <v>2709</v>
      </c>
      <c r="J665" s="116" t="s">
        <v>2710</v>
      </c>
      <c r="K665" s="116" t="s">
        <v>152</v>
      </c>
      <c r="L665" s="116"/>
      <c r="M665" s="116"/>
      <c r="N665" s="116"/>
      <c r="O665" s="116"/>
      <c r="P665" s="116"/>
      <c r="Q665" s="116"/>
      <c r="R665" s="116"/>
      <c r="S665" s="116"/>
      <c r="T665" s="116"/>
      <c r="U665" s="116"/>
      <c r="V665" s="116"/>
      <c r="W665" s="116"/>
      <c r="X665" s="116"/>
      <c r="Y665" s="116"/>
      <c r="Z665" s="116"/>
      <c r="AA665" s="116"/>
      <c r="AB665" s="116"/>
      <c r="AC665" s="116"/>
      <c r="AD665" s="116"/>
      <c r="AE665" s="116"/>
    </row>
    <row r="666" spans="1:31" x14ac:dyDescent="0.25">
      <c r="A666" t="s">
        <v>4036</v>
      </c>
      <c r="B666" s="116" t="s">
        <v>286</v>
      </c>
      <c r="C666" s="116" t="s">
        <v>2711</v>
      </c>
      <c r="D666" s="116" t="s">
        <v>110</v>
      </c>
      <c r="G666" s="116" t="s">
        <v>104</v>
      </c>
      <c r="H666" s="116" t="s">
        <v>3367</v>
      </c>
      <c r="I666" s="116" t="s">
        <v>2780</v>
      </c>
      <c r="J666" s="116" t="s">
        <v>279</v>
      </c>
      <c r="K666" s="116" t="s">
        <v>4034</v>
      </c>
      <c r="L666" s="116"/>
      <c r="M666" s="116"/>
      <c r="N666" s="116"/>
      <c r="O666" s="116"/>
      <c r="P666" s="116"/>
      <c r="Q666" s="116"/>
      <c r="R666" s="116"/>
      <c r="S666" s="116"/>
      <c r="T666" s="116"/>
      <c r="U666" s="116"/>
      <c r="V666" s="116"/>
      <c r="W666" s="116"/>
      <c r="X666" s="116"/>
      <c r="Y666" s="116"/>
      <c r="Z666" s="116"/>
      <c r="AA666" s="116"/>
      <c r="AB666" s="116"/>
      <c r="AC666" s="116"/>
      <c r="AD666" s="116"/>
      <c r="AE666" s="116"/>
    </row>
    <row r="667" spans="1:31" x14ac:dyDescent="0.25">
      <c r="A667" t="s">
        <v>4037</v>
      </c>
      <c r="B667" s="116" t="s">
        <v>286</v>
      </c>
      <c r="C667" s="116" t="s">
        <v>2711</v>
      </c>
      <c r="D667" s="116" t="s">
        <v>110</v>
      </c>
      <c r="G667" s="116" t="s">
        <v>104</v>
      </c>
      <c r="H667" s="116" t="s">
        <v>3376</v>
      </c>
      <c r="I667" s="116" t="s">
        <v>201</v>
      </c>
      <c r="J667" s="116" t="s">
        <v>142</v>
      </c>
      <c r="K667" s="116" t="s">
        <v>152</v>
      </c>
      <c r="L667" s="116"/>
      <c r="M667" s="116"/>
      <c r="N667" s="116"/>
      <c r="O667" s="116"/>
      <c r="P667" s="116"/>
      <c r="Q667" s="116"/>
      <c r="R667" s="116"/>
      <c r="S667" s="116"/>
      <c r="T667" s="116"/>
      <c r="U667" s="116"/>
      <c r="V667" s="116"/>
      <c r="W667" s="116"/>
      <c r="X667" s="116"/>
      <c r="Y667" s="116"/>
      <c r="Z667" s="116"/>
      <c r="AA667" s="116"/>
      <c r="AB667" s="116"/>
      <c r="AC667" s="116"/>
      <c r="AD667" s="116"/>
      <c r="AE667" s="116"/>
    </row>
    <row r="668" spans="1:31" x14ac:dyDescent="0.25">
      <c r="A668" t="s">
        <v>4038</v>
      </c>
      <c r="B668" s="116" t="s">
        <v>286</v>
      </c>
      <c r="C668" s="116" t="s">
        <v>2711</v>
      </c>
      <c r="D668" s="116" t="s">
        <v>110</v>
      </c>
      <c r="G668" s="116" t="s">
        <v>104</v>
      </c>
      <c r="H668" s="116" t="s">
        <v>3359</v>
      </c>
      <c r="I668" s="116" t="s">
        <v>205</v>
      </c>
      <c r="J668" s="116" t="s">
        <v>205</v>
      </c>
      <c r="K668" s="116" t="s">
        <v>202</v>
      </c>
      <c r="L668" s="116"/>
      <c r="M668" s="116"/>
      <c r="N668" s="116"/>
      <c r="O668" s="116"/>
      <c r="P668" s="116"/>
      <c r="Q668" s="116"/>
      <c r="R668" s="116"/>
      <c r="S668" s="116"/>
      <c r="T668" s="116"/>
      <c r="U668" s="116"/>
      <c r="V668" s="116"/>
      <c r="W668" s="116"/>
      <c r="X668" s="116"/>
      <c r="Y668" s="116"/>
      <c r="Z668" s="116"/>
      <c r="AA668" s="116"/>
      <c r="AB668" s="116"/>
      <c r="AC668" s="116"/>
      <c r="AD668" s="116"/>
      <c r="AE668" s="116"/>
    </row>
    <row r="669" spans="1:31" x14ac:dyDescent="0.25">
      <c r="A669" t="s">
        <v>2745</v>
      </c>
      <c r="B669" s="116" t="s">
        <v>286</v>
      </c>
      <c r="C669" s="116" t="s">
        <v>2711</v>
      </c>
      <c r="D669" s="116" t="s">
        <v>110</v>
      </c>
      <c r="G669" s="116" t="s">
        <v>104</v>
      </c>
      <c r="H669" s="116" t="s">
        <v>2746</v>
      </c>
      <c r="I669" s="116" t="s">
        <v>2720</v>
      </c>
      <c r="J669" s="116" t="s">
        <v>2747</v>
      </c>
      <c r="K669" s="116"/>
      <c r="L669" s="116"/>
      <c r="M669" s="116"/>
      <c r="N669" s="116"/>
      <c r="O669" s="116"/>
      <c r="P669" s="116"/>
      <c r="Q669" s="116"/>
      <c r="R669" s="116"/>
      <c r="S669" s="116"/>
      <c r="T669" s="116"/>
      <c r="U669" s="116"/>
      <c r="V669" s="116"/>
      <c r="W669" s="116"/>
      <c r="X669" s="116"/>
      <c r="Y669" s="116"/>
      <c r="Z669" s="116"/>
      <c r="AA669" s="116"/>
      <c r="AB669" s="116"/>
      <c r="AC669" s="116"/>
      <c r="AD669" s="116"/>
      <c r="AE669" s="116"/>
    </row>
    <row r="670" spans="1:31" x14ac:dyDescent="0.25">
      <c r="A670" t="s">
        <v>4039</v>
      </c>
      <c r="B670" s="116" t="s">
        <v>287</v>
      </c>
      <c r="C670" s="116" t="s">
        <v>288</v>
      </c>
      <c r="D670" s="116" t="s">
        <v>110</v>
      </c>
      <c r="G670" s="116" t="s">
        <v>104</v>
      </c>
      <c r="H670" s="116" t="s">
        <v>3392</v>
      </c>
      <c r="I670" s="116" t="s">
        <v>175</v>
      </c>
      <c r="J670" s="116" t="s">
        <v>175</v>
      </c>
      <c r="K670" s="116" t="s">
        <v>152</v>
      </c>
      <c r="L670" s="116"/>
      <c r="M670" s="116"/>
      <c r="N670" s="116"/>
      <c r="O670" s="116"/>
      <c r="P670" s="116"/>
      <c r="Q670" s="116"/>
      <c r="R670" s="116"/>
      <c r="S670" s="116"/>
      <c r="T670" s="116"/>
      <c r="U670" s="116"/>
      <c r="V670" s="116"/>
      <c r="W670" s="116"/>
      <c r="X670" s="116"/>
      <c r="Y670" s="116"/>
      <c r="Z670" s="116"/>
      <c r="AA670" s="116"/>
      <c r="AB670" s="116"/>
      <c r="AC670" s="116"/>
      <c r="AD670" s="116"/>
      <c r="AE670" s="116"/>
    </row>
    <row r="671" spans="1:31" x14ac:dyDescent="0.25">
      <c r="A671" t="s">
        <v>4040</v>
      </c>
      <c r="B671" s="116" t="s">
        <v>287</v>
      </c>
      <c r="C671" s="116" t="s">
        <v>288</v>
      </c>
      <c r="D671" s="116" t="s">
        <v>110</v>
      </c>
      <c r="G671" s="116" t="s">
        <v>104</v>
      </c>
      <c r="H671" s="116" t="s">
        <v>3397</v>
      </c>
      <c r="I671" s="116" t="s">
        <v>205</v>
      </c>
      <c r="J671" s="116" t="s">
        <v>205</v>
      </c>
      <c r="K671" s="116" t="s">
        <v>202</v>
      </c>
      <c r="L671" s="116"/>
      <c r="M671" s="116"/>
      <c r="N671" s="116"/>
      <c r="O671" s="116"/>
      <c r="P671" s="116"/>
      <c r="Q671" s="116"/>
      <c r="R671" s="116"/>
      <c r="S671" s="116"/>
      <c r="T671" s="116"/>
      <c r="U671" s="116"/>
      <c r="V671" s="116"/>
      <c r="W671" s="116"/>
      <c r="X671" s="116"/>
      <c r="Y671" s="116"/>
      <c r="Z671" s="116"/>
      <c r="AA671" s="116"/>
      <c r="AB671" s="116"/>
      <c r="AC671" s="116"/>
      <c r="AD671" s="116"/>
      <c r="AE671" s="116"/>
    </row>
    <row r="672" spans="1:31" x14ac:dyDescent="0.25">
      <c r="A672" t="s">
        <v>4794</v>
      </c>
      <c r="B672" s="116" t="s">
        <v>287</v>
      </c>
      <c r="C672" s="116" t="s">
        <v>288</v>
      </c>
      <c r="D672" s="116" t="s">
        <v>110</v>
      </c>
      <c r="G672" s="116" t="s">
        <v>104</v>
      </c>
      <c r="H672" s="116" t="s">
        <v>4470</v>
      </c>
      <c r="I672" s="116" t="s">
        <v>205</v>
      </c>
      <c r="J672" s="116" t="s">
        <v>205</v>
      </c>
      <c r="K672" s="116" t="s">
        <v>202</v>
      </c>
      <c r="L672" s="116"/>
      <c r="M672" s="116"/>
      <c r="N672" s="116"/>
      <c r="O672" s="116"/>
      <c r="P672" s="116"/>
      <c r="Q672" s="116"/>
      <c r="R672" s="116"/>
      <c r="S672" s="116"/>
      <c r="T672" s="116"/>
      <c r="U672" s="116"/>
      <c r="V672" s="116"/>
      <c r="W672" s="116"/>
      <c r="X672" s="116"/>
      <c r="Y672" s="116"/>
      <c r="Z672" s="116"/>
      <c r="AA672" s="116"/>
      <c r="AB672" s="116"/>
      <c r="AC672" s="116"/>
      <c r="AD672" s="116"/>
      <c r="AE672" s="116"/>
    </row>
    <row r="673" spans="1:31" x14ac:dyDescent="0.25">
      <c r="A673" t="s">
        <v>4041</v>
      </c>
      <c r="B673" s="116" t="s">
        <v>287</v>
      </c>
      <c r="C673" s="116" t="s">
        <v>288</v>
      </c>
      <c r="D673" s="116" t="s">
        <v>110</v>
      </c>
      <c r="G673" s="116" t="s">
        <v>104</v>
      </c>
      <c r="H673" s="116" t="s">
        <v>3359</v>
      </c>
      <c r="I673" s="116" t="s">
        <v>290</v>
      </c>
      <c r="J673" s="116" t="s">
        <v>205</v>
      </c>
      <c r="K673" s="116" t="s">
        <v>202</v>
      </c>
      <c r="L673" s="116"/>
      <c r="M673" s="116"/>
      <c r="N673" s="116"/>
      <c r="O673" s="116"/>
      <c r="P673" s="116"/>
      <c r="Q673" s="116"/>
      <c r="R673" s="116"/>
      <c r="S673" s="116"/>
      <c r="T673" s="116"/>
      <c r="U673" s="116"/>
      <c r="V673" s="116"/>
      <c r="W673" s="116"/>
      <c r="X673" s="116"/>
      <c r="Y673" s="116"/>
      <c r="Z673" s="116"/>
      <c r="AA673" s="116"/>
      <c r="AB673" s="116"/>
      <c r="AC673" s="116"/>
      <c r="AD673" s="116"/>
      <c r="AE673" s="116"/>
    </row>
    <row r="674" spans="1:31" x14ac:dyDescent="0.25">
      <c r="A674" t="s">
        <v>4495</v>
      </c>
      <c r="B674" s="116" t="s">
        <v>4496</v>
      </c>
      <c r="C674" s="116" t="s">
        <v>4497</v>
      </c>
      <c r="D674" s="116" t="s">
        <v>110</v>
      </c>
      <c r="G674" s="116" t="s">
        <v>104</v>
      </c>
      <c r="H674" s="116" t="s">
        <v>3392</v>
      </c>
      <c r="I674" s="116" t="s">
        <v>175</v>
      </c>
      <c r="J674" s="116" t="s">
        <v>175</v>
      </c>
      <c r="K674" s="116" t="s">
        <v>152</v>
      </c>
      <c r="L674" s="116"/>
      <c r="M674" s="116"/>
      <c r="N674" s="116"/>
      <c r="O674" s="116"/>
      <c r="P674" s="116"/>
      <c r="Q674" s="116"/>
      <c r="R674" s="116"/>
      <c r="S674" s="116"/>
      <c r="T674" s="116"/>
      <c r="U674" s="116"/>
      <c r="V674" s="116"/>
      <c r="W674" s="116"/>
      <c r="X674" s="116"/>
      <c r="Y674" s="116"/>
      <c r="Z674" s="116"/>
      <c r="AA674" s="116"/>
      <c r="AB674" s="116"/>
      <c r="AC674" s="116"/>
      <c r="AD674" s="116"/>
      <c r="AE674" s="116"/>
    </row>
    <row r="675" spans="1:31" x14ac:dyDescent="0.25">
      <c r="A675" t="s">
        <v>4498</v>
      </c>
      <c r="B675" s="116" t="s">
        <v>4496</v>
      </c>
      <c r="C675" s="116" t="s">
        <v>4497</v>
      </c>
      <c r="D675" s="116" t="s">
        <v>110</v>
      </c>
      <c r="G675" s="116" t="s">
        <v>104</v>
      </c>
      <c r="H675" s="116" t="s">
        <v>3397</v>
      </c>
      <c r="I675" s="116" t="s">
        <v>205</v>
      </c>
      <c r="J675" s="116" t="s">
        <v>205</v>
      </c>
      <c r="K675" s="116" t="s">
        <v>202</v>
      </c>
      <c r="L675" s="116"/>
      <c r="M675" s="116"/>
      <c r="N675" s="116"/>
      <c r="O675" s="116"/>
      <c r="P675" s="116"/>
      <c r="Q675" s="116"/>
      <c r="R675" s="116"/>
      <c r="S675" s="116"/>
      <c r="T675" s="116"/>
      <c r="U675" s="116"/>
      <c r="V675" s="116"/>
      <c r="W675" s="116"/>
      <c r="X675" s="116"/>
      <c r="Y675" s="116"/>
      <c r="Z675" s="116"/>
      <c r="AA675" s="116"/>
      <c r="AB675" s="116"/>
      <c r="AC675" s="116"/>
      <c r="AD675" s="116"/>
      <c r="AE675" s="116"/>
    </row>
    <row r="676" spans="1:31" x14ac:dyDescent="0.25">
      <c r="A676" t="s">
        <v>4795</v>
      </c>
      <c r="B676" s="116" t="s">
        <v>4496</v>
      </c>
      <c r="C676" s="116" t="s">
        <v>4497</v>
      </c>
      <c r="D676" s="116" t="s">
        <v>110</v>
      </c>
      <c r="G676" s="116" t="s">
        <v>104</v>
      </c>
      <c r="H676" s="116" t="s">
        <v>4470</v>
      </c>
      <c r="I676" s="116" t="s">
        <v>205</v>
      </c>
      <c r="J676" s="116" t="s">
        <v>205</v>
      </c>
      <c r="K676" s="116" t="s">
        <v>202</v>
      </c>
      <c r="L676" s="116"/>
      <c r="M676" s="116"/>
      <c r="N676" s="116"/>
      <c r="O676" s="116"/>
      <c r="P676" s="116"/>
      <c r="Q676" s="116"/>
      <c r="R676" s="116"/>
      <c r="S676" s="116"/>
      <c r="T676" s="116"/>
      <c r="U676" s="116"/>
      <c r="V676" s="116"/>
      <c r="W676" s="116"/>
      <c r="X676" s="116"/>
      <c r="Y676" s="116"/>
      <c r="Z676" s="116"/>
      <c r="AA676" s="116"/>
      <c r="AB676" s="116"/>
      <c r="AC676" s="116"/>
      <c r="AD676" s="116"/>
      <c r="AE676" s="116"/>
    </row>
    <row r="677" spans="1:31" x14ac:dyDescent="0.25">
      <c r="A677" t="s">
        <v>4499</v>
      </c>
      <c r="B677" s="116" t="s">
        <v>4496</v>
      </c>
      <c r="C677" s="116" t="s">
        <v>4497</v>
      </c>
      <c r="D677" s="116" t="s">
        <v>110</v>
      </c>
      <c r="G677" s="116" t="s">
        <v>104</v>
      </c>
      <c r="H677" s="116" t="s">
        <v>3359</v>
      </c>
      <c r="I677" s="116" t="s">
        <v>290</v>
      </c>
      <c r="J677" s="116" t="s">
        <v>205</v>
      </c>
      <c r="K677" s="116" t="s">
        <v>202</v>
      </c>
      <c r="L677" s="116"/>
      <c r="M677" s="116"/>
      <c r="N677" s="116"/>
      <c r="O677" s="116"/>
      <c r="P677" s="116"/>
      <c r="Q677" s="116"/>
      <c r="R677" s="116"/>
      <c r="S677" s="116"/>
      <c r="T677" s="116"/>
      <c r="U677" s="116"/>
      <c r="V677" s="116"/>
      <c r="W677" s="116"/>
      <c r="X677" s="116"/>
      <c r="Y677" s="116"/>
      <c r="Z677" s="116"/>
      <c r="AA677" s="116"/>
      <c r="AB677" s="116"/>
      <c r="AC677" s="116"/>
      <c r="AD677" s="116"/>
      <c r="AE677" s="116"/>
    </row>
    <row r="678" spans="1:31" x14ac:dyDescent="0.25">
      <c r="A678" t="s">
        <v>4500</v>
      </c>
      <c r="B678" s="116" t="s">
        <v>4501</v>
      </c>
      <c r="C678" s="116" t="s">
        <v>4502</v>
      </c>
      <c r="D678" s="116" t="s">
        <v>110</v>
      </c>
      <c r="G678" s="116" t="s">
        <v>104</v>
      </c>
      <c r="H678" s="116" t="s">
        <v>3392</v>
      </c>
      <c r="I678" s="116" t="s">
        <v>175</v>
      </c>
      <c r="J678" s="116" t="s">
        <v>175</v>
      </c>
      <c r="K678" s="116" t="s">
        <v>152</v>
      </c>
      <c r="L678" s="116"/>
      <c r="M678" s="116"/>
      <c r="N678" s="116"/>
      <c r="O678" s="116"/>
      <c r="P678" s="116"/>
      <c r="Q678" s="116"/>
      <c r="R678" s="116"/>
      <c r="S678" s="116"/>
      <c r="T678" s="116"/>
      <c r="U678" s="116"/>
      <c r="V678" s="116"/>
      <c r="W678" s="116"/>
      <c r="X678" s="116"/>
      <c r="Y678" s="116"/>
      <c r="Z678" s="116"/>
      <c r="AA678" s="116"/>
      <c r="AB678" s="116"/>
      <c r="AC678" s="116"/>
      <c r="AD678" s="116"/>
      <c r="AE678" s="116"/>
    </row>
    <row r="679" spans="1:31" x14ac:dyDescent="0.25">
      <c r="A679" t="s">
        <v>4503</v>
      </c>
      <c r="B679" s="116" t="s">
        <v>4501</v>
      </c>
      <c r="C679" s="116" t="s">
        <v>4502</v>
      </c>
      <c r="D679" s="116" t="s">
        <v>110</v>
      </c>
      <c r="G679" s="116" t="s">
        <v>104</v>
      </c>
      <c r="H679" s="116" t="s">
        <v>3397</v>
      </c>
      <c r="I679" s="116" t="s">
        <v>205</v>
      </c>
      <c r="J679" s="116" t="s">
        <v>205</v>
      </c>
      <c r="K679" s="116" t="s">
        <v>202</v>
      </c>
      <c r="L679" s="116"/>
      <c r="M679" s="116"/>
      <c r="N679" s="116"/>
      <c r="O679" s="116"/>
      <c r="P679" s="116"/>
      <c r="Q679" s="116"/>
      <c r="R679" s="116"/>
      <c r="S679" s="116"/>
      <c r="T679" s="116"/>
      <c r="U679" s="116"/>
      <c r="V679" s="116"/>
      <c r="W679" s="116"/>
      <c r="X679" s="116"/>
      <c r="Y679" s="116"/>
      <c r="Z679" s="116"/>
      <c r="AA679" s="116"/>
      <c r="AB679" s="116"/>
      <c r="AC679" s="116"/>
      <c r="AD679" s="116"/>
      <c r="AE679" s="116"/>
    </row>
    <row r="680" spans="1:31" x14ac:dyDescent="0.25">
      <c r="A680" t="s">
        <v>4796</v>
      </c>
      <c r="B680" s="116" t="s">
        <v>4501</v>
      </c>
      <c r="C680" s="116" t="s">
        <v>4502</v>
      </c>
      <c r="D680" s="116" t="s">
        <v>110</v>
      </c>
      <c r="G680" s="116" t="s">
        <v>104</v>
      </c>
      <c r="H680" s="116" t="s">
        <v>4470</v>
      </c>
      <c r="I680" s="116" t="s">
        <v>205</v>
      </c>
      <c r="J680" s="116" t="s">
        <v>205</v>
      </c>
      <c r="K680" s="116" t="s">
        <v>202</v>
      </c>
      <c r="L680" s="116"/>
      <c r="M680" s="116"/>
      <c r="N680" s="116"/>
      <c r="O680" s="116"/>
      <c r="P680" s="116"/>
      <c r="Q680" s="116"/>
      <c r="R680" s="116"/>
      <c r="S680" s="116"/>
      <c r="T680" s="116"/>
      <c r="U680" s="116"/>
      <c r="V680" s="116"/>
      <c r="W680" s="116"/>
      <c r="X680" s="116"/>
      <c r="Y680" s="116"/>
      <c r="Z680" s="116"/>
      <c r="AA680" s="116"/>
      <c r="AB680" s="116"/>
      <c r="AC680" s="116"/>
      <c r="AD680" s="116"/>
      <c r="AE680" s="116"/>
    </row>
    <row r="681" spans="1:31" x14ac:dyDescent="0.25">
      <c r="A681" t="s">
        <v>4504</v>
      </c>
      <c r="B681" s="116" t="s">
        <v>4501</v>
      </c>
      <c r="C681" s="116" t="s">
        <v>4502</v>
      </c>
      <c r="D681" s="116" t="s">
        <v>110</v>
      </c>
      <c r="G681" s="116" t="s">
        <v>104</v>
      </c>
      <c r="H681" s="116" t="s">
        <v>3359</v>
      </c>
      <c r="I681" s="116" t="s">
        <v>290</v>
      </c>
      <c r="J681" s="116" t="s">
        <v>205</v>
      </c>
      <c r="K681" s="116" t="s">
        <v>202</v>
      </c>
      <c r="L681" s="116"/>
      <c r="M681" s="116"/>
      <c r="N681" s="116"/>
      <c r="O681" s="116"/>
      <c r="P681" s="116"/>
      <c r="Q681" s="116"/>
      <c r="R681" s="116"/>
      <c r="S681" s="116"/>
      <c r="T681" s="116"/>
      <c r="U681" s="116"/>
      <c r="V681" s="116"/>
      <c r="W681" s="116"/>
      <c r="X681" s="116"/>
      <c r="Y681" s="116"/>
      <c r="Z681" s="116"/>
      <c r="AA681" s="116"/>
      <c r="AB681" s="116"/>
      <c r="AC681" s="116"/>
      <c r="AD681" s="116"/>
      <c r="AE681" s="116"/>
    </row>
    <row r="682" spans="1:31" x14ac:dyDescent="0.25">
      <c r="A682" t="s">
        <v>4042</v>
      </c>
      <c r="B682" s="116" t="s">
        <v>289</v>
      </c>
      <c r="C682" s="116" t="s">
        <v>339</v>
      </c>
      <c r="D682" s="116" t="s">
        <v>110</v>
      </c>
      <c r="G682" s="116" t="s">
        <v>104</v>
      </c>
      <c r="H682" s="116" t="s">
        <v>3392</v>
      </c>
      <c r="I682" s="116" t="s">
        <v>175</v>
      </c>
      <c r="J682" s="116" t="s">
        <v>175</v>
      </c>
      <c r="K682" s="116" t="s">
        <v>152</v>
      </c>
      <c r="L682" s="116"/>
      <c r="M682" s="116"/>
      <c r="N682" s="116"/>
      <c r="O682" s="116"/>
      <c r="P682" s="116"/>
      <c r="Q682" s="116"/>
      <c r="R682" s="116"/>
      <c r="S682" s="116"/>
      <c r="T682" s="116"/>
      <c r="U682" s="116"/>
      <c r="V682" s="116"/>
      <c r="W682" s="116"/>
      <c r="X682" s="116"/>
      <c r="Y682" s="116"/>
      <c r="Z682" s="116"/>
      <c r="AA682" s="116"/>
      <c r="AB682" s="116"/>
      <c r="AC682" s="116"/>
      <c r="AD682" s="116"/>
      <c r="AE682" s="116"/>
    </row>
    <row r="683" spans="1:31" x14ac:dyDescent="0.25">
      <c r="A683" t="s">
        <v>4043</v>
      </c>
      <c r="B683" s="116" t="s">
        <v>289</v>
      </c>
      <c r="C683" s="116" t="s">
        <v>339</v>
      </c>
      <c r="D683" s="116" t="s">
        <v>110</v>
      </c>
      <c r="G683" s="116" t="s">
        <v>104</v>
      </c>
      <c r="H683" s="116" t="s">
        <v>3397</v>
      </c>
      <c r="I683" s="116" t="s">
        <v>290</v>
      </c>
      <c r="J683" s="116" t="s">
        <v>205</v>
      </c>
      <c r="K683" s="116" t="s">
        <v>202</v>
      </c>
      <c r="L683" s="116"/>
      <c r="M683" s="116"/>
      <c r="N683" s="116"/>
      <c r="O683" s="116"/>
      <c r="P683" s="116"/>
      <c r="Q683" s="116"/>
      <c r="R683" s="116"/>
      <c r="S683" s="116"/>
      <c r="T683" s="116"/>
      <c r="U683" s="116"/>
      <c r="V683" s="116"/>
      <c r="W683" s="116"/>
      <c r="X683" s="116"/>
      <c r="Y683" s="116"/>
      <c r="Z683" s="116"/>
      <c r="AA683" s="116"/>
      <c r="AB683" s="116"/>
      <c r="AC683" s="116"/>
      <c r="AD683" s="116"/>
      <c r="AE683" s="116"/>
    </row>
    <row r="684" spans="1:31" x14ac:dyDescent="0.25">
      <c r="A684" t="s">
        <v>4797</v>
      </c>
      <c r="B684" s="116" t="s">
        <v>289</v>
      </c>
      <c r="C684" s="116" t="s">
        <v>339</v>
      </c>
      <c r="D684" s="116" t="s">
        <v>110</v>
      </c>
      <c r="G684" s="116" t="s">
        <v>104</v>
      </c>
      <c r="H684" s="116" t="s">
        <v>4470</v>
      </c>
      <c r="I684" s="116" t="s">
        <v>290</v>
      </c>
      <c r="J684" s="116" t="s">
        <v>205</v>
      </c>
      <c r="K684" s="116" t="s">
        <v>202</v>
      </c>
      <c r="L684" s="116"/>
      <c r="M684" s="116"/>
      <c r="N684" s="116"/>
      <c r="O684" s="116"/>
      <c r="P684" s="116"/>
      <c r="Q684" s="116"/>
      <c r="R684" s="116"/>
      <c r="S684" s="116"/>
      <c r="T684" s="116"/>
      <c r="U684" s="116"/>
      <c r="V684" s="116"/>
      <c r="W684" s="116"/>
      <c r="X684" s="116"/>
      <c r="Y684" s="116"/>
      <c r="Z684" s="116"/>
      <c r="AA684" s="116"/>
      <c r="AB684" s="116"/>
      <c r="AC684" s="116"/>
      <c r="AD684" s="116"/>
      <c r="AE684" s="116"/>
    </row>
    <row r="685" spans="1:31" x14ac:dyDescent="0.25">
      <c r="A685" t="s">
        <v>4044</v>
      </c>
      <c r="B685" s="116" t="s">
        <v>289</v>
      </c>
      <c r="C685" s="116" t="s">
        <v>339</v>
      </c>
      <c r="D685" s="116" t="s">
        <v>110</v>
      </c>
      <c r="G685" s="116" t="s">
        <v>104</v>
      </c>
      <c r="H685" s="116" t="s">
        <v>3359</v>
      </c>
      <c r="I685" s="116" t="s">
        <v>205</v>
      </c>
      <c r="J685" s="116" t="s">
        <v>205</v>
      </c>
      <c r="K685" s="116" t="s">
        <v>202</v>
      </c>
      <c r="L685" s="116"/>
      <c r="M685" s="116"/>
      <c r="N685" s="116"/>
      <c r="O685" s="116"/>
      <c r="P685" s="116"/>
      <c r="Q685" s="116"/>
      <c r="R685" s="116"/>
      <c r="S685" s="116"/>
      <c r="T685" s="116"/>
      <c r="U685" s="116"/>
      <c r="V685" s="116"/>
      <c r="W685" s="116"/>
      <c r="X685" s="116"/>
      <c r="Y685" s="116"/>
      <c r="Z685" s="116"/>
      <c r="AA685" s="116"/>
      <c r="AB685" s="116"/>
      <c r="AC685" s="116"/>
      <c r="AD685" s="116"/>
      <c r="AE685" s="116"/>
    </row>
    <row r="686" spans="1:31" x14ac:dyDescent="0.25">
      <c r="A686" t="s">
        <v>4045</v>
      </c>
      <c r="B686" s="116" t="s">
        <v>291</v>
      </c>
      <c r="C686" s="116" t="s">
        <v>292</v>
      </c>
      <c r="D686" s="116" t="s">
        <v>110</v>
      </c>
      <c r="G686" s="116" t="s">
        <v>104</v>
      </c>
      <c r="H686" s="116" t="s">
        <v>3392</v>
      </c>
      <c r="I686" s="116" t="s">
        <v>254</v>
      </c>
      <c r="J686" s="116" t="s">
        <v>175</v>
      </c>
      <c r="K686" s="116" t="s">
        <v>152</v>
      </c>
      <c r="L686" s="116"/>
      <c r="M686" s="116"/>
      <c r="N686" s="116"/>
      <c r="O686" s="116"/>
      <c r="P686" s="116"/>
      <c r="Q686" s="116"/>
      <c r="R686" s="116"/>
      <c r="S686" s="116"/>
      <c r="T686" s="116"/>
      <c r="U686" s="116"/>
      <c r="V686" s="116"/>
      <c r="W686" s="116"/>
      <c r="X686" s="116"/>
      <c r="Y686" s="116"/>
      <c r="Z686" s="116"/>
      <c r="AA686" s="116"/>
      <c r="AB686" s="116"/>
      <c r="AC686" s="116"/>
      <c r="AD686" s="116"/>
      <c r="AE686" s="116"/>
    </row>
    <row r="687" spans="1:31" x14ac:dyDescent="0.25">
      <c r="A687" t="s">
        <v>4046</v>
      </c>
      <c r="B687" s="116" t="s">
        <v>291</v>
      </c>
      <c r="C687" s="116" t="s">
        <v>292</v>
      </c>
      <c r="D687" s="116" t="s">
        <v>110</v>
      </c>
      <c r="G687" s="116" t="s">
        <v>104</v>
      </c>
      <c r="H687" s="116" t="s">
        <v>3359</v>
      </c>
      <c r="I687" s="116" t="s">
        <v>201</v>
      </c>
      <c r="J687" s="116" t="s">
        <v>201</v>
      </c>
      <c r="K687" s="116" t="s">
        <v>202</v>
      </c>
      <c r="L687" s="116"/>
      <c r="M687" s="116"/>
      <c r="N687" s="116"/>
      <c r="O687" s="116"/>
      <c r="P687" s="116"/>
      <c r="Q687" s="116"/>
      <c r="R687" s="116"/>
      <c r="S687" s="116"/>
      <c r="T687" s="116"/>
      <c r="U687" s="116"/>
      <c r="V687" s="116"/>
      <c r="W687" s="116"/>
      <c r="X687" s="116"/>
      <c r="Y687" s="116"/>
      <c r="Z687" s="116"/>
      <c r="AA687" s="116"/>
      <c r="AB687" s="116"/>
      <c r="AC687" s="116"/>
      <c r="AD687" s="116"/>
      <c r="AE687" s="116"/>
    </row>
    <row r="688" spans="1:31" x14ac:dyDescent="0.25">
      <c r="A688" t="s">
        <v>4047</v>
      </c>
      <c r="B688" s="116" t="s">
        <v>293</v>
      </c>
      <c r="C688" s="116" t="s">
        <v>294</v>
      </c>
      <c r="D688" s="116" t="s">
        <v>110</v>
      </c>
      <c r="G688" s="116" t="s">
        <v>104</v>
      </c>
      <c r="H688" s="116" t="s">
        <v>3392</v>
      </c>
      <c r="I688" s="116" t="s">
        <v>254</v>
      </c>
      <c r="J688" s="116" t="s">
        <v>175</v>
      </c>
      <c r="K688" s="116" t="s">
        <v>152</v>
      </c>
      <c r="L688" s="116"/>
      <c r="M688" s="116"/>
      <c r="N688" s="116"/>
      <c r="O688" s="116"/>
      <c r="P688" s="116"/>
      <c r="Q688" s="116"/>
      <c r="R688" s="116"/>
      <c r="S688" s="116"/>
      <c r="T688" s="116"/>
      <c r="U688" s="116"/>
      <c r="V688" s="116"/>
      <c r="W688" s="116"/>
      <c r="X688" s="116"/>
      <c r="Y688" s="116"/>
      <c r="Z688" s="116"/>
      <c r="AA688" s="116"/>
      <c r="AB688" s="116"/>
      <c r="AC688" s="116"/>
      <c r="AD688" s="116"/>
      <c r="AE688" s="116"/>
    </row>
    <row r="689" spans="1:31" x14ac:dyDescent="0.25">
      <c r="A689" t="s">
        <v>4048</v>
      </c>
      <c r="B689" s="116" t="s">
        <v>293</v>
      </c>
      <c r="C689" s="116" t="s">
        <v>294</v>
      </c>
      <c r="D689" s="116" t="s">
        <v>110</v>
      </c>
      <c r="G689" s="116" t="s">
        <v>104</v>
      </c>
      <c r="H689" s="116" t="s">
        <v>3359</v>
      </c>
      <c r="I689" s="116" t="s">
        <v>205</v>
      </c>
      <c r="J689" s="116" t="s">
        <v>205</v>
      </c>
      <c r="K689" s="116" t="s">
        <v>202</v>
      </c>
      <c r="L689" s="116"/>
      <c r="M689" s="116"/>
      <c r="N689" s="116"/>
      <c r="O689" s="116"/>
      <c r="P689" s="116"/>
      <c r="Q689" s="116"/>
      <c r="R689" s="116"/>
      <c r="S689" s="116"/>
      <c r="T689" s="116"/>
      <c r="U689" s="116"/>
      <c r="V689" s="116"/>
      <c r="W689" s="116"/>
      <c r="X689" s="116"/>
      <c r="Y689" s="116"/>
      <c r="Z689" s="116"/>
      <c r="AA689" s="116"/>
      <c r="AB689" s="116"/>
      <c r="AC689" s="116"/>
      <c r="AD689" s="116"/>
      <c r="AE689" s="116"/>
    </row>
    <row r="690" spans="1:31" x14ac:dyDescent="0.25">
      <c r="A690" t="s">
        <v>4049</v>
      </c>
      <c r="B690" s="116" t="s">
        <v>295</v>
      </c>
      <c r="C690" s="116" t="s">
        <v>296</v>
      </c>
      <c r="D690" s="116" t="s">
        <v>110</v>
      </c>
      <c r="G690" s="116" t="s">
        <v>104</v>
      </c>
      <c r="H690" s="116" t="s">
        <v>3392</v>
      </c>
      <c r="I690" s="116" t="s">
        <v>175</v>
      </c>
      <c r="J690" s="116" t="s">
        <v>175</v>
      </c>
      <c r="K690" s="116" t="s">
        <v>152</v>
      </c>
      <c r="L690" s="116"/>
      <c r="M690" s="116"/>
      <c r="N690" s="116"/>
      <c r="O690" s="116"/>
      <c r="P690" s="116"/>
      <c r="Q690" s="116"/>
      <c r="R690" s="116"/>
      <c r="S690" s="116"/>
      <c r="T690" s="116"/>
      <c r="U690" s="116"/>
      <c r="V690" s="116"/>
      <c r="W690" s="116"/>
      <c r="X690" s="116"/>
      <c r="Y690" s="116"/>
      <c r="Z690" s="116"/>
      <c r="AA690" s="116"/>
      <c r="AB690" s="116"/>
      <c r="AC690" s="116"/>
      <c r="AD690" s="116"/>
      <c r="AE690" s="116"/>
    </row>
    <row r="691" spans="1:31" x14ac:dyDescent="0.25">
      <c r="A691" t="s">
        <v>4050</v>
      </c>
      <c r="B691" s="116" t="s">
        <v>295</v>
      </c>
      <c r="C691" s="116" t="s">
        <v>296</v>
      </c>
      <c r="D691" s="116" t="s">
        <v>110</v>
      </c>
      <c r="G691" s="116" t="s">
        <v>104</v>
      </c>
      <c r="H691" s="116" t="s">
        <v>3397</v>
      </c>
      <c r="I691" s="116" t="s">
        <v>205</v>
      </c>
      <c r="J691" s="116" t="s">
        <v>205</v>
      </c>
      <c r="K691" s="116" t="s">
        <v>202</v>
      </c>
      <c r="L691" s="116"/>
      <c r="M691" s="116"/>
      <c r="N691" s="116"/>
      <c r="O691" s="116"/>
      <c r="P691" s="116"/>
      <c r="Q691" s="116"/>
      <c r="R691" s="116"/>
      <c r="S691" s="116"/>
      <c r="T691" s="116"/>
      <c r="U691" s="116"/>
      <c r="V691" s="116"/>
      <c r="W691" s="116"/>
      <c r="X691" s="116"/>
      <c r="Y691" s="116"/>
      <c r="Z691" s="116"/>
      <c r="AA691" s="116"/>
      <c r="AB691" s="116"/>
      <c r="AC691" s="116"/>
      <c r="AD691" s="116"/>
      <c r="AE691" s="116"/>
    </row>
    <row r="692" spans="1:31" x14ac:dyDescent="0.25">
      <c r="A692" t="s">
        <v>4798</v>
      </c>
      <c r="B692" s="116" t="s">
        <v>295</v>
      </c>
      <c r="C692" s="116" t="s">
        <v>296</v>
      </c>
      <c r="D692" s="116" t="s">
        <v>110</v>
      </c>
      <c r="G692" s="116" t="s">
        <v>104</v>
      </c>
      <c r="H692" s="116" t="s">
        <v>4470</v>
      </c>
      <c r="I692" s="116" t="s">
        <v>205</v>
      </c>
      <c r="J692" s="116" t="s">
        <v>205</v>
      </c>
      <c r="K692" s="116" t="s">
        <v>202</v>
      </c>
      <c r="L692" s="116"/>
      <c r="M692" s="116"/>
      <c r="N692" s="116"/>
      <c r="O692" s="116"/>
      <c r="P692" s="116"/>
      <c r="Q692" s="116"/>
      <c r="R692" s="116"/>
      <c r="S692" s="116"/>
      <c r="T692" s="116"/>
      <c r="U692" s="116"/>
      <c r="V692" s="116"/>
      <c r="W692" s="116"/>
      <c r="X692" s="116"/>
      <c r="Y692" s="116"/>
      <c r="Z692" s="116"/>
      <c r="AA692" s="116"/>
      <c r="AB692" s="116"/>
      <c r="AC692" s="116"/>
      <c r="AD692" s="116"/>
      <c r="AE692" s="116"/>
    </row>
    <row r="693" spans="1:31" x14ac:dyDescent="0.25">
      <c r="A693" t="s">
        <v>4051</v>
      </c>
      <c r="B693" s="116" t="s">
        <v>295</v>
      </c>
      <c r="C693" s="116" t="s">
        <v>296</v>
      </c>
      <c r="D693" s="116" t="s">
        <v>110</v>
      </c>
      <c r="G693" s="116" t="s">
        <v>104</v>
      </c>
      <c r="H693" s="116" t="s">
        <v>3359</v>
      </c>
      <c r="I693" s="116" t="s">
        <v>205</v>
      </c>
      <c r="J693" s="116" t="s">
        <v>205</v>
      </c>
      <c r="K693" s="116" t="s">
        <v>202</v>
      </c>
      <c r="L693" s="116"/>
      <c r="M693" s="116"/>
      <c r="N693" s="116"/>
      <c r="O693" s="116"/>
      <c r="P693" s="116"/>
      <c r="Q693" s="116"/>
      <c r="R693" s="116"/>
      <c r="S693" s="116"/>
      <c r="T693" s="116"/>
      <c r="U693" s="116"/>
      <c r="V693" s="116"/>
      <c r="W693" s="116"/>
      <c r="X693" s="116"/>
      <c r="Y693" s="116"/>
      <c r="Z693" s="116"/>
      <c r="AA693" s="116"/>
      <c r="AB693" s="116"/>
      <c r="AC693" s="116"/>
      <c r="AD693" s="116"/>
      <c r="AE693" s="116"/>
    </row>
    <row r="694" spans="1:31" x14ac:dyDescent="0.25">
      <c r="A694" t="s">
        <v>4052</v>
      </c>
      <c r="B694" s="116" t="s">
        <v>295</v>
      </c>
      <c r="C694" s="116" t="s">
        <v>296</v>
      </c>
      <c r="D694" s="116" t="s">
        <v>110</v>
      </c>
      <c r="G694" s="116" t="s">
        <v>104</v>
      </c>
      <c r="H694" s="116" t="s">
        <v>3365</v>
      </c>
      <c r="I694" s="116" t="s">
        <v>2697</v>
      </c>
      <c r="J694" s="116" t="s">
        <v>2698</v>
      </c>
      <c r="K694" s="116" t="s">
        <v>2699</v>
      </c>
      <c r="L694" s="116"/>
      <c r="M694" s="116"/>
      <c r="N694" s="116"/>
      <c r="O694" s="116"/>
      <c r="P694" s="116"/>
      <c r="Q694" s="116"/>
      <c r="R694" s="116"/>
      <c r="S694" s="116"/>
      <c r="T694" s="116"/>
      <c r="U694" s="116"/>
      <c r="V694" s="116"/>
      <c r="W694" s="116"/>
      <c r="X694" s="116"/>
      <c r="Y694" s="116"/>
      <c r="Z694" s="116"/>
      <c r="AA694" s="116"/>
      <c r="AB694" s="116"/>
      <c r="AC694" s="116"/>
      <c r="AD694" s="116"/>
      <c r="AE694" s="116"/>
    </row>
    <row r="695" spans="1:31" x14ac:dyDescent="0.25">
      <c r="A695" t="s">
        <v>4053</v>
      </c>
      <c r="B695" s="116" t="s">
        <v>425</v>
      </c>
      <c r="C695" s="116" t="s">
        <v>2712</v>
      </c>
      <c r="D695" s="116" t="s">
        <v>110</v>
      </c>
      <c r="G695" s="116" t="s">
        <v>104</v>
      </c>
      <c r="H695" s="116" t="s">
        <v>3367</v>
      </c>
      <c r="I695" s="116" t="s">
        <v>2780</v>
      </c>
      <c r="J695" s="116" t="s">
        <v>279</v>
      </c>
      <c r="K695" s="116" t="s">
        <v>4022</v>
      </c>
      <c r="L695" s="116" t="s">
        <v>2697</v>
      </c>
      <c r="M695" s="116"/>
      <c r="N695" s="116"/>
      <c r="O695" s="116"/>
      <c r="P695" s="116"/>
      <c r="Q695" s="116"/>
      <c r="R695" s="116"/>
      <c r="S695" s="116"/>
      <c r="T695" s="116"/>
      <c r="U695" s="116"/>
      <c r="V695" s="116"/>
      <c r="W695" s="116"/>
      <c r="X695" s="116"/>
      <c r="Y695" s="116"/>
      <c r="Z695" s="116"/>
      <c r="AA695" s="116"/>
      <c r="AB695" s="116"/>
      <c r="AC695" s="116"/>
      <c r="AD695" s="116"/>
      <c r="AE695" s="116"/>
    </row>
    <row r="696" spans="1:31" x14ac:dyDescent="0.25">
      <c r="A696" t="s">
        <v>4054</v>
      </c>
      <c r="B696" s="116" t="s">
        <v>425</v>
      </c>
      <c r="C696" s="116" t="s">
        <v>2712</v>
      </c>
      <c r="D696" s="116" t="s">
        <v>110</v>
      </c>
      <c r="G696" s="116" t="s">
        <v>104</v>
      </c>
      <c r="H696" s="116" t="s">
        <v>3392</v>
      </c>
      <c r="I696" s="116" t="s">
        <v>2709</v>
      </c>
      <c r="J696" s="116" t="s">
        <v>2713</v>
      </c>
      <c r="K696" s="116" t="s">
        <v>152</v>
      </c>
      <c r="L696" s="116" t="s">
        <v>3996</v>
      </c>
      <c r="M696" s="116"/>
      <c r="N696" s="116"/>
      <c r="O696" s="116"/>
      <c r="P696" s="116"/>
      <c r="Q696" s="116"/>
      <c r="R696" s="116"/>
      <c r="S696" s="116"/>
      <c r="T696" s="116"/>
      <c r="U696" s="116"/>
      <c r="V696" s="116"/>
      <c r="W696" s="116"/>
      <c r="X696" s="116"/>
      <c r="Y696" s="116"/>
      <c r="Z696" s="116"/>
      <c r="AA696" s="116"/>
      <c r="AB696" s="116"/>
      <c r="AC696" s="116"/>
      <c r="AD696" s="116"/>
      <c r="AE696" s="116"/>
    </row>
    <row r="697" spans="1:31" x14ac:dyDescent="0.25">
      <c r="A697" t="s">
        <v>4055</v>
      </c>
      <c r="B697" s="116" t="s">
        <v>425</v>
      </c>
      <c r="C697" s="116" t="s">
        <v>2712</v>
      </c>
      <c r="D697" s="116" t="s">
        <v>110</v>
      </c>
      <c r="G697" s="116" t="s">
        <v>104</v>
      </c>
      <c r="H697" s="116" t="s">
        <v>3376</v>
      </c>
      <c r="I697" s="116" t="s">
        <v>201</v>
      </c>
      <c r="J697" s="116" t="s">
        <v>142</v>
      </c>
      <c r="K697" s="116" t="s">
        <v>152</v>
      </c>
      <c r="L697" s="116" t="s">
        <v>3996</v>
      </c>
      <c r="M697" s="116"/>
      <c r="N697" s="116"/>
      <c r="O697" s="116"/>
      <c r="P697" s="116"/>
      <c r="Q697" s="116"/>
      <c r="R697" s="116"/>
      <c r="S697" s="116"/>
      <c r="T697" s="116"/>
      <c r="U697" s="116"/>
      <c r="V697" s="116"/>
      <c r="W697" s="116"/>
      <c r="X697" s="116"/>
      <c r="Y697" s="116"/>
      <c r="Z697" s="116"/>
      <c r="AA697" s="116"/>
      <c r="AB697" s="116"/>
      <c r="AC697" s="116"/>
      <c r="AD697" s="116"/>
      <c r="AE697" s="116"/>
    </row>
    <row r="698" spans="1:31" x14ac:dyDescent="0.25">
      <c r="A698" t="s">
        <v>4056</v>
      </c>
      <c r="B698" s="116" t="s">
        <v>298</v>
      </c>
      <c r="C698" s="116" t="s">
        <v>154</v>
      </c>
      <c r="D698" s="116" t="s">
        <v>2677</v>
      </c>
      <c r="G698" s="116" t="s">
        <v>104</v>
      </c>
      <c r="H698" s="116" t="s">
        <v>3373</v>
      </c>
      <c r="I698" s="116" t="s">
        <v>134</v>
      </c>
      <c r="J698" s="116" t="s">
        <v>4483</v>
      </c>
      <c r="K698" s="116" t="s">
        <v>149</v>
      </c>
      <c r="L698" s="116" t="s">
        <v>155</v>
      </c>
      <c r="M698" s="116"/>
      <c r="N698" s="116"/>
      <c r="O698" s="116"/>
      <c r="P698" s="116"/>
      <c r="Q698" s="116"/>
      <c r="R698" s="116"/>
      <c r="S698" s="116"/>
      <c r="T698" s="116"/>
      <c r="U698" s="116"/>
      <c r="V698" s="116"/>
      <c r="W698" s="116"/>
      <c r="X698" s="116"/>
      <c r="Y698" s="116"/>
      <c r="Z698" s="116"/>
      <c r="AA698" s="116"/>
      <c r="AB698" s="116"/>
      <c r="AC698" s="116"/>
      <c r="AD698" s="116"/>
      <c r="AE698" s="116"/>
    </row>
    <row r="699" spans="1:31" x14ac:dyDescent="0.25">
      <c r="A699" t="s">
        <v>4057</v>
      </c>
      <c r="B699" s="116" t="s">
        <v>298</v>
      </c>
      <c r="C699" s="116" t="s">
        <v>154</v>
      </c>
      <c r="D699" s="116" t="s">
        <v>2677</v>
      </c>
      <c r="G699" s="116" t="s">
        <v>104</v>
      </c>
      <c r="H699" s="116" t="s">
        <v>3384</v>
      </c>
      <c r="I699" s="116" t="s">
        <v>134</v>
      </c>
      <c r="J699" s="116" t="s">
        <v>4484</v>
      </c>
      <c r="K699" s="116" t="s">
        <v>149</v>
      </c>
      <c r="L699" s="116" t="s">
        <v>155</v>
      </c>
      <c r="M699" s="116"/>
      <c r="N699" s="116"/>
      <c r="O699" s="116"/>
      <c r="P699" s="116"/>
      <c r="Q699" s="116"/>
      <c r="R699" s="116"/>
      <c r="S699" s="116"/>
      <c r="T699" s="116"/>
      <c r="U699" s="116"/>
      <c r="V699" s="116"/>
      <c r="W699" s="116"/>
      <c r="X699" s="116"/>
      <c r="Y699" s="116"/>
      <c r="Z699" s="116"/>
      <c r="AA699" s="116"/>
      <c r="AB699" s="116"/>
      <c r="AC699" s="116"/>
      <c r="AD699" s="116"/>
      <c r="AE699" s="116"/>
    </row>
    <row r="700" spans="1:31" x14ac:dyDescent="0.25">
      <c r="A700" t="s">
        <v>4648</v>
      </c>
      <c r="B700" s="116" t="s">
        <v>298</v>
      </c>
      <c r="C700" s="116" t="s">
        <v>154</v>
      </c>
      <c r="D700" s="116" t="s">
        <v>2677</v>
      </c>
      <c r="G700" s="116" t="s">
        <v>104</v>
      </c>
      <c r="H700" s="116" t="s">
        <v>3369</v>
      </c>
      <c r="I700" s="116" t="s">
        <v>134</v>
      </c>
      <c r="J700" s="116" t="s">
        <v>4452</v>
      </c>
      <c r="K700" s="116" t="s">
        <v>3126</v>
      </c>
      <c r="L700" s="116" t="s">
        <v>155</v>
      </c>
      <c r="M700" s="116"/>
      <c r="N700" s="116"/>
      <c r="O700" s="116"/>
      <c r="P700" s="116"/>
      <c r="Q700" s="116"/>
      <c r="R700" s="116"/>
      <c r="S700" s="116"/>
      <c r="T700" s="116"/>
      <c r="U700" s="116"/>
      <c r="V700" s="116"/>
      <c r="W700" s="116"/>
      <c r="X700" s="116"/>
      <c r="Y700" s="116"/>
      <c r="Z700" s="116"/>
      <c r="AA700" s="116"/>
      <c r="AB700" s="116"/>
      <c r="AC700" s="116"/>
      <c r="AD700" s="116"/>
      <c r="AE700" s="116"/>
    </row>
    <row r="701" spans="1:31" x14ac:dyDescent="0.25">
      <c r="A701" t="s">
        <v>4058</v>
      </c>
      <c r="B701" s="116" t="s">
        <v>298</v>
      </c>
      <c r="C701" s="116" t="s">
        <v>154</v>
      </c>
      <c r="D701" s="116" t="s">
        <v>2677</v>
      </c>
      <c r="G701" s="116" t="s">
        <v>104</v>
      </c>
      <c r="H701" s="116" t="s">
        <v>3366</v>
      </c>
      <c r="I701" s="116" t="s">
        <v>134</v>
      </c>
      <c r="J701" s="116" t="s">
        <v>2678</v>
      </c>
      <c r="K701" s="116" t="s">
        <v>3126</v>
      </c>
      <c r="L701" s="116" t="s">
        <v>155</v>
      </c>
      <c r="M701" s="116"/>
      <c r="N701" s="116"/>
      <c r="O701" s="116"/>
      <c r="P701" s="116"/>
      <c r="Q701" s="116"/>
      <c r="R701" s="116"/>
      <c r="S701" s="116"/>
      <c r="T701" s="116"/>
      <c r="U701" s="116"/>
      <c r="V701" s="116"/>
      <c r="W701" s="116"/>
      <c r="X701" s="116"/>
      <c r="Y701" s="116"/>
      <c r="Z701" s="116"/>
      <c r="AA701" s="116"/>
      <c r="AB701" s="116"/>
      <c r="AC701" s="116"/>
      <c r="AD701" s="116"/>
      <c r="AE701" s="116"/>
    </row>
    <row r="702" spans="1:31" x14ac:dyDescent="0.25">
      <c r="A702" t="s">
        <v>3169</v>
      </c>
      <c r="B702" s="116" t="s">
        <v>298</v>
      </c>
      <c r="C702" s="116" t="s">
        <v>154</v>
      </c>
      <c r="D702" s="116" t="s">
        <v>2677</v>
      </c>
      <c r="G702" s="116" t="s">
        <v>104</v>
      </c>
      <c r="H702" s="116" t="s">
        <v>137</v>
      </c>
      <c r="I702" s="116" t="s">
        <v>134</v>
      </c>
      <c r="J702" s="116" t="s">
        <v>138</v>
      </c>
      <c r="K702" s="116" t="s">
        <v>139</v>
      </c>
      <c r="L702" s="116" t="s">
        <v>153</v>
      </c>
      <c r="M702" s="116"/>
      <c r="N702" s="116"/>
      <c r="O702" s="116"/>
      <c r="P702" s="116"/>
      <c r="Q702" s="116"/>
      <c r="R702" s="116"/>
      <c r="S702" s="116"/>
      <c r="T702" s="116"/>
      <c r="U702" s="116"/>
      <c r="V702" s="116"/>
      <c r="W702" s="116"/>
      <c r="X702" s="116"/>
      <c r="Y702" s="116"/>
      <c r="Z702" s="116"/>
      <c r="AA702" s="116"/>
      <c r="AB702" s="116"/>
      <c r="AC702" s="116"/>
      <c r="AD702" s="116"/>
      <c r="AE702" s="116"/>
    </row>
    <row r="703" spans="1:31" x14ac:dyDescent="0.25">
      <c r="A703" t="s">
        <v>4649</v>
      </c>
      <c r="B703" s="116" t="s">
        <v>299</v>
      </c>
      <c r="C703" s="116" t="s">
        <v>154</v>
      </c>
      <c r="D703" s="116" t="s">
        <v>2677</v>
      </c>
      <c r="G703" s="116" t="s">
        <v>104</v>
      </c>
      <c r="H703" s="116" t="s">
        <v>3369</v>
      </c>
      <c r="I703" s="116" t="s">
        <v>134</v>
      </c>
      <c r="J703" s="116" t="s">
        <v>4452</v>
      </c>
      <c r="K703" s="116" t="s">
        <v>3201</v>
      </c>
      <c r="L703" s="116" t="s">
        <v>155</v>
      </c>
      <c r="M703" s="116"/>
      <c r="N703" s="116"/>
      <c r="O703" s="116"/>
      <c r="P703" s="116"/>
      <c r="Q703" s="116"/>
      <c r="R703" s="116"/>
      <c r="S703" s="116"/>
      <c r="T703" s="116"/>
      <c r="U703" s="116"/>
      <c r="V703" s="116"/>
      <c r="W703" s="116"/>
      <c r="X703" s="116"/>
      <c r="Y703" s="116"/>
      <c r="Z703" s="116"/>
      <c r="AA703" s="116"/>
      <c r="AB703" s="116"/>
      <c r="AC703" s="116"/>
      <c r="AD703" s="116"/>
      <c r="AE703" s="116"/>
    </row>
    <row r="704" spans="1:31" x14ac:dyDescent="0.25">
      <c r="A704" t="s">
        <v>4059</v>
      </c>
      <c r="B704" s="116" t="s">
        <v>299</v>
      </c>
      <c r="C704" s="116" t="s">
        <v>154</v>
      </c>
      <c r="D704" s="116" t="s">
        <v>2677</v>
      </c>
      <c r="G704" s="116" t="s">
        <v>104</v>
      </c>
      <c r="H704" s="116" t="s">
        <v>3366</v>
      </c>
      <c r="I704" s="116" t="s">
        <v>134</v>
      </c>
      <c r="J704" s="116" t="s">
        <v>2678</v>
      </c>
      <c r="K704" s="116" t="s">
        <v>3201</v>
      </c>
      <c r="L704" s="116" t="s">
        <v>155</v>
      </c>
      <c r="M704" s="116"/>
      <c r="N704" s="116"/>
      <c r="O704" s="116"/>
      <c r="P704" s="116"/>
      <c r="Q704" s="116"/>
      <c r="R704" s="116"/>
      <c r="S704" s="116"/>
      <c r="T704" s="116"/>
      <c r="U704" s="116"/>
      <c r="V704" s="116"/>
      <c r="W704" s="116"/>
      <c r="X704" s="116"/>
      <c r="Y704" s="116"/>
      <c r="Z704" s="116"/>
      <c r="AA704" s="116"/>
      <c r="AB704" s="116"/>
      <c r="AC704" s="116"/>
      <c r="AD704" s="116"/>
      <c r="AE704" s="116"/>
    </row>
    <row r="705" spans="1:31" x14ac:dyDescent="0.25">
      <c r="A705" t="s">
        <v>4060</v>
      </c>
      <c r="B705" s="116" t="s">
        <v>299</v>
      </c>
      <c r="C705" s="116" t="s">
        <v>154</v>
      </c>
      <c r="D705" s="116" t="s">
        <v>2677</v>
      </c>
      <c r="G705" s="116" t="s">
        <v>104</v>
      </c>
      <c r="H705" s="116" t="s">
        <v>3373</v>
      </c>
      <c r="I705" s="116" t="s">
        <v>134</v>
      </c>
      <c r="J705" s="116" t="s">
        <v>4483</v>
      </c>
      <c r="K705" s="116" t="s">
        <v>149</v>
      </c>
      <c r="L705" s="116" t="s">
        <v>153</v>
      </c>
      <c r="M705" s="116"/>
      <c r="N705" s="116"/>
      <c r="O705" s="116"/>
      <c r="P705" s="116"/>
      <c r="Q705" s="116"/>
      <c r="R705" s="116"/>
      <c r="S705" s="116"/>
      <c r="T705" s="116"/>
      <c r="U705" s="116"/>
      <c r="V705" s="116"/>
      <c r="W705" s="116"/>
      <c r="X705" s="116"/>
      <c r="Y705" s="116"/>
      <c r="Z705" s="116"/>
      <c r="AA705" s="116"/>
      <c r="AB705" s="116"/>
      <c r="AC705" s="116"/>
      <c r="AD705" s="116"/>
      <c r="AE705" s="116"/>
    </row>
    <row r="706" spans="1:31" x14ac:dyDescent="0.25">
      <c r="A706" t="s">
        <v>4061</v>
      </c>
      <c r="B706" s="116" t="s">
        <v>299</v>
      </c>
      <c r="C706" s="116" t="s">
        <v>154</v>
      </c>
      <c r="D706" s="116" t="s">
        <v>2677</v>
      </c>
      <c r="G706" s="116" t="s">
        <v>104</v>
      </c>
      <c r="H706" s="116" t="s">
        <v>3384</v>
      </c>
      <c r="I706" s="116" t="s">
        <v>134</v>
      </c>
      <c r="J706" s="116" t="s">
        <v>4484</v>
      </c>
      <c r="K706" s="116" t="s">
        <v>149</v>
      </c>
      <c r="L706" s="116" t="s">
        <v>155</v>
      </c>
      <c r="M706" s="116"/>
      <c r="N706" s="116"/>
      <c r="O706" s="116"/>
      <c r="P706" s="116"/>
      <c r="Q706" s="116"/>
      <c r="R706" s="116"/>
      <c r="S706" s="116"/>
      <c r="T706" s="116"/>
      <c r="U706" s="116"/>
      <c r="V706" s="116"/>
      <c r="W706" s="116"/>
      <c r="X706" s="116"/>
      <c r="Y706" s="116"/>
      <c r="Z706" s="116"/>
      <c r="AA706" s="116"/>
      <c r="AB706" s="116"/>
      <c r="AC706" s="116"/>
      <c r="AD706" s="116"/>
      <c r="AE706" s="116"/>
    </row>
    <row r="707" spans="1:31" x14ac:dyDescent="0.25">
      <c r="A707" t="s">
        <v>3170</v>
      </c>
      <c r="B707" s="116" t="s">
        <v>299</v>
      </c>
      <c r="C707" s="116" t="s">
        <v>154</v>
      </c>
      <c r="D707" s="116" t="s">
        <v>2677</v>
      </c>
      <c r="G707" s="116" t="s">
        <v>104</v>
      </c>
      <c r="H707" s="116" t="s">
        <v>137</v>
      </c>
      <c r="I707" s="116" t="s">
        <v>134</v>
      </c>
      <c r="J707" s="116" t="s">
        <v>138</v>
      </c>
      <c r="K707" s="116" t="s">
        <v>139</v>
      </c>
      <c r="L707" s="116" t="s">
        <v>155</v>
      </c>
      <c r="M707" s="116"/>
      <c r="N707" s="116"/>
      <c r="O707" s="116"/>
      <c r="P707" s="116"/>
      <c r="Q707" s="116"/>
      <c r="R707" s="116"/>
      <c r="S707" s="116"/>
      <c r="T707" s="116"/>
      <c r="U707" s="116"/>
      <c r="V707" s="116"/>
      <c r="W707" s="116"/>
      <c r="X707" s="116"/>
      <c r="Y707" s="116"/>
      <c r="Z707" s="116"/>
      <c r="AA707" s="116"/>
      <c r="AB707" s="116"/>
      <c r="AC707" s="116"/>
      <c r="AD707" s="116"/>
      <c r="AE707" s="116"/>
    </row>
    <row r="708" spans="1:31" x14ac:dyDescent="0.25">
      <c r="A708" t="s">
        <v>4062</v>
      </c>
      <c r="B708" s="116" t="s">
        <v>3171</v>
      </c>
      <c r="C708" s="116" t="s">
        <v>154</v>
      </c>
      <c r="D708" s="116" t="s">
        <v>2677</v>
      </c>
      <c r="G708" s="116" t="s">
        <v>104</v>
      </c>
      <c r="H708" s="116" t="s">
        <v>3373</v>
      </c>
      <c r="I708" s="116" t="s">
        <v>134</v>
      </c>
      <c r="J708" s="116" t="s">
        <v>4483</v>
      </c>
      <c r="K708" s="116" t="s">
        <v>149</v>
      </c>
      <c r="L708" s="116" t="s">
        <v>155</v>
      </c>
      <c r="M708" s="116"/>
      <c r="N708" s="116"/>
      <c r="O708" s="116"/>
      <c r="P708" s="116"/>
      <c r="Q708" s="116"/>
      <c r="R708" s="116"/>
      <c r="S708" s="116"/>
      <c r="T708" s="116"/>
      <c r="U708" s="116"/>
      <c r="V708" s="116"/>
      <c r="W708" s="116"/>
      <c r="X708" s="116"/>
      <c r="Y708" s="116"/>
      <c r="Z708" s="116"/>
      <c r="AA708" s="116"/>
      <c r="AB708" s="116"/>
      <c r="AC708" s="116"/>
      <c r="AD708" s="116"/>
      <c r="AE708" s="116"/>
    </row>
    <row r="709" spans="1:31" x14ac:dyDescent="0.25">
      <c r="A709" t="s">
        <v>4063</v>
      </c>
      <c r="B709" s="116" t="s">
        <v>3171</v>
      </c>
      <c r="C709" s="116" t="s">
        <v>154</v>
      </c>
      <c r="D709" s="116" t="s">
        <v>2677</v>
      </c>
      <c r="G709" s="116" t="s">
        <v>104</v>
      </c>
      <c r="H709" s="116" t="s">
        <v>3384</v>
      </c>
      <c r="I709" s="116" t="s">
        <v>134</v>
      </c>
      <c r="J709" s="116" t="s">
        <v>4484</v>
      </c>
      <c r="K709" s="116" t="s">
        <v>149</v>
      </c>
      <c r="L709" s="116" t="s">
        <v>153</v>
      </c>
      <c r="M709" s="116"/>
      <c r="N709" s="116"/>
      <c r="O709" s="116"/>
      <c r="P709" s="116"/>
      <c r="Q709" s="116"/>
      <c r="R709" s="116"/>
      <c r="S709" s="116"/>
      <c r="T709" s="116"/>
      <c r="U709" s="116"/>
      <c r="V709" s="116"/>
      <c r="W709" s="116"/>
      <c r="X709" s="116"/>
      <c r="Y709" s="116"/>
      <c r="Z709" s="116"/>
      <c r="AA709" s="116"/>
      <c r="AB709" s="116"/>
      <c r="AC709" s="116"/>
      <c r="AD709" s="116"/>
      <c r="AE709" s="116"/>
    </row>
    <row r="710" spans="1:31" x14ac:dyDescent="0.25">
      <c r="A710" t="s">
        <v>4650</v>
      </c>
      <c r="B710" s="116" t="s">
        <v>3171</v>
      </c>
      <c r="C710" s="116" t="s">
        <v>154</v>
      </c>
      <c r="D710" s="116" t="s">
        <v>2677</v>
      </c>
      <c r="G710" s="116" t="s">
        <v>104</v>
      </c>
      <c r="H710" s="116" t="s">
        <v>3369</v>
      </c>
      <c r="I710" s="116" t="s">
        <v>134</v>
      </c>
      <c r="J710" s="116" t="s">
        <v>4452</v>
      </c>
      <c r="K710" s="116" t="s">
        <v>3204</v>
      </c>
      <c r="L710" s="116" t="s">
        <v>155</v>
      </c>
      <c r="M710" s="116"/>
      <c r="N710" s="116"/>
      <c r="O710" s="116"/>
      <c r="P710" s="116"/>
      <c r="Q710" s="116"/>
      <c r="R710" s="116"/>
      <c r="S710" s="116"/>
      <c r="T710" s="116"/>
      <c r="U710" s="116"/>
      <c r="V710" s="116"/>
      <c r="W710" s="116"/>
      <c r="X710" s="116"/>
      <c r="Y710" s="116"/>
      <c r="Z710" s="116"/>
      <c r="AA710" s="116"/>
      <c r="AB710" s="116"/>
      <c r="AC710" s="116"/>
      <c r="AD710" s="116"/>
      <c r="AE710" s="116"/>
    </row>
    <row r="711" spans="1:31" x14ac:dyDescent="0.25">
      <c r="A711" t="s">
        <v>4064</v>
      </c>
      <c r="B711" s="116" t="s">
        <v>3171</v>
      </c>
      <c r="C711" s="116" t="s">
        <v>154</v>
      </c>
      <c r="D711" s="116" t="s">
        <v>2677</v>
      </c>
      <c r="G711" s="116" t="s">
        <v>104</v>
      </c>
      <c r="H711" s="116" t="s">
        <v>3366</v>
      </c>
      <c r="I711" s="116" t="s">
        <v>134</v>
      </c>
      <c r="J711" s="116" t="s">
        <v>2678</v>
      </c>
      <c r="K711" s="116" t="s">
        <v>3204</v>
      </c>
      <c r="L711" s="116" t="s">
        <v>155</v>
      </c>
      <c r="M711" s="116"/>
      <c r="N711" s="116"/>
      <c r="O711" s="116"/>
      <c r="P711" s="116"/>
      <c r="Q711" s="116"/>
      <c r="R711" s="116"/>
      <c r="S711" s="116"/>
      <c r="T711" s="116"/>
      <c r="U711" s="116"/>
      <c r="V711" s="116"/>
      <c r="W711" s="116"/>
      <c r="X711" s="116"/>
      <c r="Y711" s="116"/>
      <c r="Z711" s="116"/>
      <c r="AA711" s="116"/>
      <c r="AB711" s="116"/>
      <c r="AC711" s="116"/>
      <c r="AD711" s="116"/>
      <c r="AE711" s="116"/>
    </row>
    <row r="712" spans="1:31" x14ac:dyDescent="0.25">
      <c r="A712" t="s">
        <v>3172</v>
      </c>
      <c r="B712" s="116" t="s">
        <v>3171</v>
      </c>
      <c r="C712" s="116" t="s">
        <v>154</v>
      </c>
      <c r="D712" s="116" t="s">
        <v>2677</v>
      </c>
      <c r="G712" s="116" t="s">
        <v>104</v>
      </c>
      <c r="H712" s="116" t="s">
        <v>137</v>
      </c>
      <c r="I712" s="116" t="s">
        <v>134</v>
      </c>
      <c r="J712" s="116" t="s">
        <v>138</v>
      </c>
      <c r="K712" s="116" t="s">
        <v>139</v>
      </c>
      <c r="L712" s="116" t="s">
        <v>155</v>
      </c>
      <c r="M712" s="116"/>
      <c r="N712" s="116"/>
      <c r="O712" s="116"/>
      <c r="P712" s="116"/>
      <c r="Q712" s="116"/>
      <c r="R712" s="116"/>
      <c r="S712" s="116"/>
      <c r="T712" s="116"/>
      <c r="U712" s="116"/>
      <c r="V712" s="116"/>
      <c r="W712" s="116"/>
      <c r="X712" s="116"/>
      <c r="Y712" s="116"/>
      <c r="Z712" s="116"/>
      <c r="AA712" s="116"/>
      <c r="AB712" s="116"/>
      <c r="AC712" s="116"/>
      <c r="AD712" s="116"/>
      <c r="AE712" s="116"/>
    </row>
    <row r="713" spans="1:31" x14ac:dyDescent="0.25">
      <c r="A713" t="s">
        <v>4651</v>
      </c>
      <c r="B713" s="116" t="s">
        <v>3173</v>
      </c>
      <c r="C713" s="116" t="s">
        <v>154</v>
      </c>
      <c r="D713" s="116" t="s">
        <v>2677</v>
      </c>
      <c r="G713" s="116" t="s">
        <v>104</v>
      </c>
      <c r="H713" s="116" t="s">
        <v>3369</v>
      </c>
      <c r="I713" s="116" t="s">
        <v>134</v>
      </c>
      <c r="J713" s="116" t="s">
        <v>4452</v>
      </c>
      <c r="K713" s="116" t="s">
        <v>3204</v>
      </c>
      <c r="L713" s="116" t="s">
        <v>155</v>
      </c>
      <c r="M713" s="116"/>
      <c r="N713" s="116"/>
      <c r="O713" s="116"/>
      <c r="P713" s="116"/>
      <c r="Q713" s="116"/>
      <c r="R713" s="116"/>
      <c r="S713" s="116"/>
      <c r="T713" s="116"/>
      <c r="U713" s="116"/>
      <c r="V713" s="116"/>
      <c r="W713" s="116"/>
      <c r="X713" s="116"/>
      <c r="Y713" s="116"/>
      <c r="Z713" s="116"/>
      <c r="AA713" s="116"/>
      <c r="AB713" s="116"/>
      <c r="AC713" s="116"/>
      <c r="AD713" s="116"/>
      <c r="AE713" s="116"/>
    </row>
    <row r="714" spans="1:31" x14ac:dyDescent="0.25">
      <c r="A714" t="s">
        <v>4065</v>
      </c>
      <c r="B714" s="116" t="s">
        <v>3173</v>
      </c>
      <c r="C714" s="116" t="s">
        <v>154</v>
      </c>
      <c r="D714" s="116" t="s">
        <v>2677</v>
      </c>
      <c r="G714" s="116" t="s">
        <v>104</v>
      </c>
      <c r="H714" s="116" t="s">
        <v>3366</v>
      </c>
      <c r="I714" s="116" t="s">
        <v>134</v>
      </c>
      <c r="J714" s="116" t="s">
        <v>2678</v>
      </c>
      <c r="K714" s="116" t="s">
        <v>3204</v>
      </c>
      <c r="L714" s="116" t="s">
        <v>155</v>
      </c>
      <c r="M714" s="116"/>
      <c r="N714" s="116"/>
      <c r="O714" s="116"/>
      <c r="P714" s="116"/>
      <c r="Q714" s="116"/>
      <c r="R714" s="116"/>
      <c r="S714" s="116"/>
      <c r="T714" s="116"/>
      <c r="U714" s="116"/>
      <c r="V714" s="116"/>
      <c r="W714" s="116"/>
      <c r="X714" s="116"/>
      <c r="Y714" s="116"/>
      <c r="Z714" s="116"/>
      <c r="AA714" s="116"/>
      <c r="AB714" s="116"/>
      <c r="AC714" s="116"/>
      <c r="AD714" s="116"/>
      <c r="AE714" s="116"/>
    </row>
    <row r="715" spans="1:31" x14ac:dyDescent="0.25">
      <c r="A715" t="s">
        <v>4066</v>
      </c>
      <c r="B715" s="116" t="s">
        <v>3173</v>
      </c>
      <c r="C715" s="116" t="s">
        <v>154</v>
      </c>
      <c r="D715" s="116" t="s">
        <v>2677</v>
      </c>
      <c r="G715" s="116" t="s">
        <v>104</v>
      </c>
      <c r="H715" s="116" t="s">
        <v>3373</v>
      </c>
      <c r="I715" s="116" t="s">
        <v>134</v>
      </c>
      <c r="J715" s="116" t="s">
        <v>4483</v>
      </c>
      <c r="K715" s="116" t="s">
        <v>149</v>
      </c>
      <c r="L715" s="116" t="s">
        <v>153</v>
      </c>
      <c r="M715" s="116"/>
      <c r="N715" s="116"/>
      <c r="O715" s="116"/>
      <c r="P715" s="116"/>
      <c r="Q715" s="116"/>
      <c r="R715" s="116"/>
      <c r="S715" s="116"/>
      <c r="T715" s="116"/>
      <c r="U715" s="116"/>
      <c r="V715" s="116"/>
      <c r="W715" s="116"/>
      <c r="X715" s="116"/>
      <c r="Y715" s="116"/>
      <c r="Z715" s="116"/>
      <c r="AA715" s="116"/>
      <c r="AB715" s="116"/>
      <c r="AC715" s="116"/>
      <c r="AD715" s="116"/>
      <c r="AE715" s="116"/>
    </row>
    <row r="716" spans="1:31" x14ac:dyDescent="0.25">
      <c r="A716" t="s">
        <v>4067</v>
      </c>
      <c r="B716" s="116" t="s">
        <v>3173</v>
      </c>
      <c r="C716" s="116" t="s">
        <v>154</v>
      </c>
      <c r="D716" s="116" t="s">
        <v>2677</v>
      </c>
      <c r="G716" s="116" t="s">
        <v>104</v>
      </c>
      <c r="H716" s="116" t="s">
        <v>3384</v>
      </c>
      <c r="I716" s="116" t="s">
        <v>134</v>
      </c>
      <c r="J716" s="116" t="s">
        <v>4484</v>
      </c>
      <c r="K716" s="116" t="s">
        <v>149</v>
      </c>
      <c r="L716" s="116" t="s">
        <v>155</v>
      </c>
      <c r="M716" s="116"/>
      <c r="N716" s="116"/>
      <c r="O716" s="116"/>
      <c r="P716" s="116"/>
      <c r="Q716" s="116"/>
      <c r="R716" s="116"/>
      <c r="S716" s="116"/>
      <c r="T716" s="116"/>
      <c r="U716" s="116"/>
      <c r="V716" s="116"/>
      <c r="W716" s="116"/>
      <c r="X716" s="116"/>
      <c r="Y716" s="116"/>
      <c r="Z716" s="116"/>
      <c r="AA716" s="116"/>
      <c r="AB716" s="116"/>
      <c r="AC716" s="116"/>
      <c r="AD716" s="116"/>
      <c r="AE716" s="116"/>
    </row>
    <row r="717" spans="1:31" x14ac:dyDescent="0.25">
      <c r="A717" t="s">
        <v>3174</v>
      </c>
      <c r="B717" s="116" t="s">
        <v>3173</v>
      </c>
      <c r="C717" s="116" t="s">
        <v>154</v>
      </c>
      <c r="D717" s="116" t="s">
        <v>2677</v>
      </c>
      <c r="G717" s="116" t="s">
        <v>104</v>
      </c>
      <c r="H717" s="116" t="s">
        <v>137</v>
      </c>
      <c r="I717" s="116" t="s">
        <v>134</v>
      </c>
      <c r="J717" s="116" t="s">
        <v>138</v>
      </c>
      <c r="K717" s="116" t="s">
        <v>139</v>
      </c>
      <c r="L717" s="116" t="s">
        <v>155</v>
      </c>
      <c r="M717" s="116"/>
      <c r="N717" s="116"/>
      <c r="O717" s="116"/>
      <c r="P717" s="116"/>
      <c r="Q717" s="116"/>
      <c r="R717" s="116"/>
      <c r="S717" s="116"/>
      <c r="T717" s="116"/>
      <c r="U717" s="116"/>
      <c r="V717" s="116"/>
      <c r="W717" s="116"/>
      <c r="X717" s="116"/>
      <c r="Y717" s="116"/>
      <c r="Z717" s="116"/>
      <c r="AA717" s="116"/>
      <c r="AB717" s="116"/>
      <c r="AC717" s="116"/>
      <c r="AD717" s="116"/>
      <c r="AE717" s="116"/>
    </row>
    <row r="718" spans="1:31" x14ac:dyDescent="0.25">
      <c r="A718" t="s">
        <v>4068</v>
      </c>
      <c r="B718" s="116" t="s">
        <v>3208</v>
      </c>
      <c r="C718" s="116" t="s">
        <v>2722</v>
      </c>
      <c r="D718" s="116" t="s">
        <v>2677</v>
      </c>
      <c r="G718" s="116" t="s">
        <v>104</v>
      </c>
      <c r="H718" s="116" t="s">
        <v>3384</v>
      </c>
      <c r="I718" s="116" t="s">
        <v>134</v>
      </c>
      <c r="J718" s="116" t="s">
        <v>4484</v>
      </c>
      <c r="K718" s="116" t="s">
        <v>149</v>
      </c>
      <c r="L718" s="116" t="s">
        <v>155</v>
      </c>
      <c r="M718" s="116"/>
      <c r="N718" s="116"/>
      <c r="O718" s="116"/>
      <c r="P718" s="116"/>
      <c r="Q718" s="116"/>
      <c r="R718" s="116"/>
      <c r="S718" s="116"/>
      <c r="T718" s="116"/>
      <c r="U718" s="116"/>
      <c r="V718" s="116"/>
      <c r="W718" s="116"/>
      <c r="X718" s="116"/>
      <c r="Y718" s="116"/>
      <c r="Z718" s="116"/>
      <c r="AA718" s="116"/>
      <c r="AB718" s="116"/>
      <c r="AC718" s="116"/>
      <c r="AD718" s="116"/>
      <c r="AE718" s="116"/>
    </row>
    <row r="719" spans="1:31" x14ac:dyDescent="0.25">
      <c r="A719" t="s">
        <v>3210</v>
      </c>
      <c r="B719" s="116" t="s">
        <v>3208</v>
      </c>
      <c r="C719" s="116" t="s">
        <v>2722</v>
      </c>
      <c r="D719" s="116" t="s">
        <v>2677</v>
      </c>
      <c r="G719" s="116" t="s">
        <v>104</v>
      </c>
      <c r="H719" s="116" t="s">
        <v>137</v>
      </c>
      <c r="I719" s="116" t="s">
        <v>134</v>
      </c>
      <c r="J719" s="116" t="s">
        <v>138</v>
      </c>
      <c r="K719" s="116" t="s">
        <v>3772</v>
      </c>
      <c r="L719" s="116" t="s">
        <v>153</v>
      </c>
      <c r="M719" s="116"/>
      <c r="N719" s="116"/>
      <c r="O719" s="116"/>
      <c r="P719" s="116"/>
      <c r="Q719" s="116"/>
      <c r="R719" s="116"/>
      <c r="S719" s="116"/>
      <c r="T719" s="116"/>
      <c r="U719" s="116"/>
      <c r="V719" s="116"/>
      <c r="W719" s="116"/>
      <c r="X719" s="116"/>
      <c r="Y719" s="116"/>
      <c r="Z719" s="116"/>
      <c r="AA719" s="116"/>
      <c r="AB719" s="116"/>
      <c r="AC719" s="116"/>
      <c r="AD719" s="116"/>
      <c r="AE719" s="116"/>
    </row>
    <row r="720" spans="1:31" x14ac:dyDescent="0.25">
      <c r="A720" t="s">
        <v>4069</v>
      </c>
      <c r="B720" s="116" t="s">
        <v>3208</v>
      </c>
      <c r="C720" s="116" t="s">
        <v>2722</v>
      </c>
      <c r="D720" s="116" t="s">
        <v>2677</v>
      </c>
      <c r="G720" s="116" t="s">
        <v>104</v>
      </c>
      <c r="H720" s="116" t="s">
        <v>3396</v>
      </c>
      <c r="I720" s="116" t="s">
        <v>134</v>
      </c>
      <c r="J720" s="116" t="s">
        <v>3153</v>
      </c>
      <c r="K720" s="116" t="s">
        <v>3154</v>
      </c>
      <c r="L720" s="116" t="s">
        <v>3209</v>
      </c>
      <c r="M720" s="116"/>
      <c r="N720" s="116"/>
      <c r="O720" s="116"/>
      <c r="P720" s="116"/>
      <c r="Q720" s="116"/>
      <c r="R720" s="116"/>
      <c r="S720" s="116"/>
      <c r="T720" s="116"/>
      <c r="U720" s="116"/>
      <c r="V720" s="116"/>
      <c r="W720" s="116"/>
      <c r="X720" s="116"/>
      <c r="Y720" s="116"/>
      <c r="Z720" s="116"/>
      <c r="AA720" s="116"/>
      <c r="AB720" s="116"/>
      <c r="AC720" s="116"/>
      <c r="AD720" s="116"/>
      <c r="AE720" s="116"/>
    </row>
    <row r="721" spans="1:31" x14ac:dyDescent="0.25">
      <c r="A721" t="s">
        <v>4652</v>
      </c>
      <c r="B721" s="116" t="s">
        <v>3208</v>
      </c>
      <c r="C721" s="116" t="s">
        <v>2722</v>
      </c>
      <c r="D721" s="116" t="s">
        <v>2677</v>
      </c>
      <c r="G721" s="116" t="s">
        <v>104</v>
      </c>
      <c r="H721" s="116" t="s">
        <v>3369</v>
      </c>
      <c r="I721" s="116" t="s">
        <v>134</v>
      </c>
      <c r="J721" s="116" t="s">
        <v>4452</v>
      </c>
      <c r="K721" s="116" t="s">
        <v>3766</v>
      </c>
      <c r="L721" s="116" t="s">
        <v>2721</v>
      </c>
      <c r="M721" s="116"/>
      <c r="N721" s="116"/>
      <c r="O721" s="116"/>
      <c r="P721" s="116"/>
      <c r="Q721" s="116"/>
      <c r="R721" s="116"/>
      <c r="S721" s="116"/>
      <c r="T721" s="116"/>
      <c r="U721" s="116"/>
      <c r="V721" s="116"/>
      <c r="W721" s="116"/>
      <c r="X721" s="116"/>
      <c r="Y721" s="116"/>
      <c r="Z721" s="116"/>
      <c r="AA721" s="116"/>
      <c r="AB721" s="116"/>
      <c r="AC721" s="116"/>
      <c r="AD721" s="116"/>
      <c r="AE721" s="116"/>
    </row>
    <row r="722" spans="1:31" x14ac:dyDescent="0.25">
      <c r="A722" t="s">
        <v>4070</v>
      </c>
      <c r="B722" s="116" t="s">
        <v>3208</v>
      </c>
      <c r="C722" s="116" t="s">
        <v>2722</v>
      </c>
      <c r="D722" s="116" t="s">
        <v>2677</v>
      </c>
      <c r="G722" s="116" t="s">
        <v>104</v>
      </c>
      <c r="H722" s="116" t="s">
        <v>3366</v>
      </c>
      <c r="I722" s="116" t="s">
        <v>134</v>
      </c>
      <c r="J722" s="116" t="s">
        <v>2678</v>
      </c>
      <c r="K722" s="116" t="s">
        <v>3766</v>
      </c>
      <c r="L722" s="116" t="s">
        <v>2721</v>
      </c>
      <c r="M722" s="116"/>
      <c r="N722" s="116"/>
      <c r="O722" s="116"/>
      <c r="P722" s="116"/>
      <c r="Q722" s="116"/>
      <c r="R722" s="116"/>
      <c r="S722" s="116"/>
      <c r="T722" s="116"/>
      <c r="U722" s="116"/>
      <c r="V722" s="116"/>
      <c r="W722" s="116"/>
      <c r="X722" s="116"/>
      <c r="Y722" s="116"/>
      <c r="Z722" s="116"/>
      <c r="AA722" s="116"/>
      <c r="AB722" s="116"/>
      <c r="AC722" s="116"/>
      <c r="AD722" s="116"/>
      <c r="AE722" s="116"/>
    </row>
    <row r="723" spans="1:31" x14ac:dyDescent="0.25">
      <c r="A723" t="s">
        <v>4071</v>
      </c>
      <c r="B723" s="116" t="s">
        <v>3208</v>
      </c>
      <c r="C723" s="116" t="s">
        <v>2722</v>
      </c>
      <c r="D723" s="116" t="s">
        <v>2677</v>
      </c>
      <c r="G723" s="116" t="s">
        <v>104</v>
      </c>
      <c r="H723" s="116" t="s">
        <v>3373</v>
      </c>
      <c r="I723" s="116" t="s">
        <v>134</v>
      </c>
      <c r="J723" s="116" t="s">
        <v>4483</v>
      </c>
      <c r="K723" s="116" t="s">
        <v>149</v>
      </c>
      <c r="L723" s="116" t="s">
        <v>3209</v>
      </c>
      <c r="M723" s="116"/>
      <c r="N723" s="116"/>
      <c r="O723" s="116"/>
      <c r="P723" s="116"/>
      <c r="Q723" s="116"/>
      <c r="R723" s="116"/>
      <c r="S723" s="116"/>
      <c r="T723" s="116"/>
      <c r="U723" s="116"/>
      <c r="V723" s="116"/>
      <c r="W723" s="116"/>
      <c r="X723" s="116"/>
      <c r="Y723" s="116"/>
      <c r="Z723" s="116"/>
      <c r="AA723" s="116"/>
      <c r="AB723" s="116"/>
      <c r="AC723" s="116"/>
      <c r="AD723" s="116"/>
      <c r="AE723" s="116"/>
    </row>
    <row r="724" spans="1:31" x14ac:dyDescent="0.25">
      <c r="A724" t="s">
        <v>4072</v>
      </c>
      <c r="B724" s="116" t="s">
        <v>300</v>
      </c>
      <c r="C724" s="116" t="s">
        <v>300</v>
      </c>
      <c r="D724" s="116" t="s">
        <v>110</v>
      </c>
      <c r="G724" s="116" t="s">
        <v>104</v>
      </c>
      <c r="H724" s="116" t="s">
        <v>3392</v>
      </c>
      <c r="I724" s="116" t="s">
        <v>254</v>
      </c>
      <c r="J724" s="116" t="s">
        <v>175</v>
      </c>
      <c r="K724" s="116" t="s">
        <v>152</v>
      </c>
      <c r="L724" s="116" t="s">
        <v>3996</v>
      </c>
      <c r="M724" s="116"/>
      <c r="N724" s="116"/>
      <c r="O724" s="116"/>
      <c r="P724" s="116"/>
      <c r="Q724" s="116"/>
      <c r="R724" s="116"/>
      <c r="S724" s="116"/>
      <c r="T724" s="116"/>
      <c r="U724" s="116"/>
      <c r="V724" s="116"/>
      <c r="W724" s="116"/>
      <c r="X724" s="116"/>
      <c r="Y724" s="116"/>
      <c r="Z724" s="116"/>
      <c r="AA724" s="116"/>
      <c r="AB724" s="116"/>
      <c r="AC724" s="116"/>
      <c r="AD724" s="116"/>
      <c r="AE724" s="116"/>
    </row>
    <row r="725" spans="1:31" x14ac:dyDescent="0.25">
      <c r="A725" t="s">
        <v>4073</v>
      </c>
      <c r="B725" s="116" t="s">
        <v>300</v>
      </c>
      <c r="C725" s="116" t="s">
        <v>300</v>
      </c>
      <c r="D725" s="116" t="s">
        <v>110</v>
      </c>
      <c r="G725" s="116" t="s">
        <v>104</v>
      </c>
      <c r="H725" s="116" t="s">
        <v>3397</v>
      </c>
      <c r="I725" s="116" t="s">
        <v>201</v>
      </c>
      <c r="J725" s="116" t="s">
        <v>201</v>
      </c>
      <c r="K725" s="116" t="s">
        <v>202</v>
      </c>
      <c r="L725" s="116" t="s">
        <v>3996</v>
      </c>
      <c r="M725" s="116"/>
      <c r="N725" s="116"/>
      <c r="O725" s="116"/>
      <c r="P725" s="116"/>
      <c r="Q725" s="116"/>
      <c r="R725" s="116"/>
      <c r="S725" s="116"/>
      <c r="T725" s="116"/>
      <c r="U725" s="116"/>
      <c r="V725" s="116"/>
      <c r="W725" s="116"/>
      <c r="X725" s="116"/>
      <c r="Y725" s="116"/>
      <c r="Z725" s="116"/>
      <c r="AA725" s="116"/>
      <c r="AB725" s="116"/>
      <c r="AC725" s="116"/>
      <c r="AD725" s="116"/>
      <c r="AE725" s="116"/>
    </row>
    <row r="726" spans="1:31" x14ac:dyDescent="0.25">
      <c r="A726" t="s">
        <v>4799</v>
      </c>
      <c r="B726" s="116" t="s">
        <v>300</v>
      </c>
      <c r="C726" s="116" t="s">
        <v>300</v>
      </c>
      <c r="D726" s="116" t="s">
        <v>110</v>
      </c>
      <c r="G726" s="116" t="s">
        <v>104</v>
      </c>
      <c r="H726" s="116" t="s">
        <v>4470</v>
      </c>
      <c r="I726" s="116" t="s">
        <v>205</v>
      </c>
      <c r="J726" s="116" t="s">
        <v>205</v>
      </c>
      <c r="K726" s="116" t="s">
        <v>202</v>
      </c>
      <c r="L726" s="116"/>
      <c r="M726" s="116"/>
      <c r="N726" s="116"/>
      <c r="O726" s="116"/>
      <c r="P726" s="116"/>
      <c r="Q726" s="116"/>
      <c r="R726" s="116"/>
      <c r="S726" s="116"/>
      <c r="T726" s="116"/>
      <c r="U726" s="116"/>
      <c r="V726" s="116"/>
      <c r="W726" s="116"/>
      <c r="X726" s="116"/>
      <c r="Y726" s="116"/>
      <c r="Z726" s="116"/>
      <c r="AA726" s="116"/>
      <c r="AB726" s="116"/>
      <c r="AC726" s="116"/>
      <c r="AD726" s="116"/>
      <c r="AE726" s="116"/>
    </row>
    <row r="727" spans="1:31" x14ac:dyDescent="0.25">
      <c r="A727" t="s">
        <v>4448</v>
      </c>
      <c r="B727" s="116" t="s">
        <v>300</v>
      </c>
      <c r="C727" s="116" t="s">
        <v>300</v>
      </c>
      <c r="D727" s="116" t="s">
        <v>110</v>
      </c>
      <c r="G727" s="116" t="s">
        <v>104</v>
      </c>
      <c r="H727" s="116" t="s">
        <v>3354</v>
      </c>
      <c r="I727" s="116" t="s">
        <v>2695</v>
      </c>
      <c r="J727" s="116" t="s">
        <v>2744</v>
      </c>
      <c r="K727" s="116" t="s">
        <v>202</v>
      </c>
      <c r="L727" s="116" t="s">
        <v>3996</v>
      </c>
      <c r="M727" s="116"/>
      <c r="N727" s="116"/>
      <c r="O727" s="116"/>
      <c r="P727" s="116"/>
      <c r="Q727" s="116"/>
      <c r="R727" s="116"/>
      <c r="S727" s="116"/>
      <c r="T727" s="116"/>
      <c r="U727" s="116"/>
      <c r="V727" s="116"/>
      <c r="W727" s="116"/>
      <c r="X727" s="116"/>
      <c r="Y727" s="116"/>
      <c r="Z727" s="116"/>
      <c r="AA727" s="116"/>
      <c r="AB727" s="116"/>
      <c r="AC727" s="116"/>
      <c r="AD727" s="116"/>
      <c r="AE727" s="116"/>
    </row>
    <row r="728" spans="1:31" x14ac:dyDescent="0.25">
      <c r="A728" t="s">
        <v>355</v>
      </c>
      <c r="B728" s="116" t="s">
        <v>301</v>
      </c>
      <c r="C728" s="116" t="s">
        <v>301</v>
      </c>
      <c r="D728" s="116" t="s">
        <v>2694</v>
      </c>
      <c r="G728" s="116" t="s">
        <v>104</v>
      </c>
      <c r="H728" s="116" t="s">
        <v>187</v>
      </c>
      <c r="I728" s="116" t="s">
        <v>188</v>
      </c>
      <c r="J728" s="116" t="s">
        <v>188</v>
      </c>
      <c r="K728" s="116" t="s">
        <v>2699</v>
      </c>
      <c r="L728" s="116"/>
      <c r="M728" s="116"/>
      <c r="N728" s="116"/>
      <c r="O728" s="116"/>
      <c r="P728" s="116"/>
      <c r="Q728" s="116"/>
      <c r="R728" s="116"/>
      <c r="S728" s="116"/>
      <c r="T728" s="116"/>
      <c r="U728" s="116"/>
      <c r="V728" s="116"/>
      <c r="W728" s="116"/>
      <c r="X728" s="116"/>
      <c r="Y728" s="116"/>
      <c r="Z728" s="116"/>
      <c r="AA728" s="116"/>
      <c r="AB728" s="116"/>
      <c r="AC728" s="116"/>
      <c r="AD728" s="116"/>
      <c r="AE728" s="116"/>
    </row>
    <row r="729" spans="1:31" x14ac:dyDescent="0.25">
      <c r="A729" t="s">
        <v>356</v>
      </c>
      <c r="B729" s="116" t="s">
        <v>301</v>
      </c>
      <c r="C729" s="116" t="s">
        <v>301</v>
      </c>
      <c r="D729" s="116" t="s">
        <v>2694</v>
      </c>
      <c r="G729" s="116" t="s">
        <v>104</v>
      </c>
      <c r="H729" s="116" t="s">
        <v>190</v>
      </c>
      <c r="I729" s="116" t="s">
        <v>191</v>
      </c>
      <c r="J729" s="116" t="s">
        <v>192</v>
      </c>
      <c r="K729" s="116" t="s">
        <v>152</v>
      </c>
      <c r="L729" s="116"/>
      <c r="M729" s="116"/>
      <c r="N729" s="116"/>
      <c r="O729" s="116"/>
      <c r="P729" s="116"/>
      <c r="Q729" s="116"/>
      <c r="R729" s="116"/>
      <c r="S729" s="116"/>
      <c r="T729" s="116"/>
      <c r="U729" s="116"/>
      <c r="V729" s="116"/>
      <c r="W729" s="116"/>
      <c r="X729" s="116"/>
      <c r="Y729" s="116"/>
      <c r="Z729" s="116"/>
      <c r="AA729" s="116"/>
      <c r="AB729" s="116"/>
      <c r="AC729" s="116"/>
      <c r="AD729" s="116"/>
      <c r="AE729" s="116"/>
    </row>
    <row r="730" spans="1:31" x14ac:dyDescent="0.25">
      <c r="A730" t="s">
        <v>357</v>
      </c>
      <c r="B730" s="116" t="s">
        <v>301</v>
      </c>
      <c r="C730" s="116" t="s">
        <v>301</v>
      </c>
      <c r="D730" s="116" t="s">
        <v>2694</v>
      </c>
      <c r="G730" s="116" t="s">
        <v>104</v>
      </c>
      <c r="H730" s="116" t="s">
        <v>105</v>
      </c>
      <c r="I730" s="116" t="s">
        <v>193</v>
      </c>
      <c r="J730" s="116" t="s">
        <v>194</v>
      </c>
      <c r="K730" s="116" t="s">
        <v>152</v>
      </c>
      <c r="L730" s="116"/>
      <c r="M730" s="116"/>
      <c r="N730" s="116"/>
      <c r="O730" s="116"/>
      <c r="P730" s="116"/>
      <c r="Q730" s="116"/>
      <c r="R730" s="116"/>
      <c r="S730" s="116"/>
      <c r="T730" s="116"/>
      <c r="U730" s="116"/>
      <c r="V730" s="116"/>
      <c r="W730" s="116"/>
      <c r="X730" s="116"/>
      <c r="Y730" s="116"/>
      <c r="Z730" s="116"/>
      <c r="AA730" s="116"/>
      <c r="AB730" s="116"/>
      <c r="AC730" s="116"/>
      <c r="AD730" s="116"/>
      <c r="AE730" s="116"/>
    </row>
    <row r="731" spans="1:31" x14ac:dyDescent="0.25">
      <c r="A731" t="s">
        <v>4074</v>
      </c>
      <c r="B731" s="116" t="s">
        <v>301</v>
      </c>
      <c r="C731" s="116" t="s">
        <v>301</v>
      </c>
      <c r="D731" s="116" t="s">
        <v>2694</v>
      </c>
      <c r="G731" s="116" t="s">
        <v>104</v>
      </c>
      <c r="H731" s="116" t="s">
        <v>3390</v>
      </c>
      <c r="I731" s="116" t="s">
        <v>195</v>
      </c>
      <c r="J731" s="116" t="s">
        <v>175</v>
      </c>
      <c r="K731" s="116" t="s">
        <v>152</v>
      </c>
      <c r="L731" s="116"/>
      <c r="M731" s="116"/>
      <c r="N731" s="116"/>
      <c r="O731" s="116"/>
      <c r="P731" s="116"/>
      <c r="Q731" s="116"/>
      <c r="R731" s="116"/>
      <c r="S731" s="116"/>
      <c r="T731" s="116"/>
      <c r="U731" s="116"/>
      <c r="V731" s="116"/>
      <c r="W731" s="116"/>
      <c r="X731" s="116"/>
      <c r="Y731" s="116"/>
      <c r="Z731" s="116"/>
      <c r="AA731" s="116"/>
      <c r="AB731" s="116"/>
      <c r="AC731" s="116"/>
      <c r="AD731" s="116"/>
      <c r="AE731" s="116"/>
    </row>
    <row r="732" spans="1:31" x14ac:dyDescent="0.25">
      <c r="A732" t="s">
        <v>4075</v>
      </c>
      <c r="B732" s="116" t="s">
        <v>301</v>
      </c>
      <c r="C732" s="116" t="s">
        <v>301</v>
      </c>
      <c r="D732" s="116" t="s">
        <v>2694</v>
      </c>
      <c r="G732" s="116" t="s">
        <v>104</v>
      </c>
      <c r="H732" s="116" t="s">
        <v>3398</v>
      </c>
      <c r="I732" s="116" t="s">
        <v>196</v>
      </c>
      <c r="J732" s="116" t="s">
        <v>197</v>
      </c>
      <c r="K732" s="116" t="s">
        <v>152</v>
      </c>
      <c r="L732" s="116"/>
      <c r="M732" s="116"/>
      <c r="N732" s="116"/>
      <c r="O732" s="116"/>
      <c r="P732" s="116"/>
      <c r="Q732" s="116"/>
      <c r="R732" s="116"/>
      <c r="S732" s="116"/>
      <c r="T732" s="116"/>
      <c r="U732" s="116"/>
      <c r="V732" s="116"/>
      <c r="W732" s="116"/>
      <c r="X732" s="116"/>
      <c r="Y732" s="116"/>
      <c r="Z732" s="116"/>
      <c r="AA732" s="116"/>
      <c r="AB732" s="116"/>
      <c r="AC732" s="116"/>
      <c r="AD732" s="116"/>
      <c r="AE732" s="116"/>
    </row>
    <row r="733" spans="1:31" x14ac:dyDescent="0.25">
      <c r="A733" t="s">
        <v>4076</v>
      </c>
      <c r="B733" s="116" t="s">
        <v>301</v>
      </c>
      <c r="C733" s="116" t="s">
        <v>301</v>
      </c>
      <c r="D733" s="116" t="s">
        <v>2694</v>
      </c>
      <c r="G733" s="116" t="s">
        <v>104</v>
      </c>
      <c r="H733" s="116" t="s">
        <v>3399</v>
      </c>
      <c r="I733" s="116" t="s">
        <v>198</v>
      </c>
      <c r="J733" s="116" t="s">
        <v>199</v>
      </c>
      <c r="K733" s="116" t="s">
        <v>152</v>
      </c>
      <c r="L733" s="116"/>
      <c r="M733" s="116"/>
      <c r="N733" s="116"/>
      <c r="O733" s="116"/>
      <c r="P733" s="116"/>
      <c r="Q733" s="116"/>
      <c r="R733" s="116"/>
      <c r="S733" s="116"/>
      <c r="T733" s="116"/>
      <c r="U733" s="116"/>
      <c r="V733" s="116"/>
      <c r="W733" s="116"/>
      <c r="X733" s="116"/>
      <c r="Y733" s="116"/>
      <c r="Z733" s="116"/>
      <c r="AA733" s="116"/>
      <c r="AB733" s="116"/>
      <c r="AC733" s="116"/>
      <c r="AD733" s="116"/>
      <c r="AE733" s="116"/>
    </row>
    <row r="734" spans="1:31" x14ac:dyDescent="0.25">
      <c r="A734" t="s">
        <v>4653</v>
      </c>
      <c r="B734" s="116" t="s">
        <v>4654</v>
      </c>
      <c r="C734" s="116" t="s">
        <v>206</v>
      </c>
      <c r="D734" s="116" t="s">
        <v>2694</v>
      </c>
      <c r="G734" s="116" t="s">
        <v>104</v>
      </c>
      <c r="H734" s="116" t="s">
        <v>3398</v>
      </c>
      <c r="I734" s="116" t="s">
        <v>196</v>
      </c>
      <c r="J734" s="116" t="s">
        <v>197</v>
      </c>
      <c r="K734" s="116" t="s">
        <v>152</v>
      </c>
      <c r="L734" s="116"/>
      <c r="M734" s="116"/>
      <c r="N734" s="116"/>
      <c r="O734" s="116"/>
      <c r="P734" s="116"/>
      <c r="Q734" s="116"/>
      <c r="R734" s="116"/>
      <c r="S734" s="116"/>
      <c r="T734" s="116"/>
      <c r="U734" s="116"/>
      <c r="V734" s="116"/>
      <c r="W734" s="116"/>
      <c r="X734" s="116"/>
      <c r="Y734" s="116"/>
      <c r="Z734" s="116"/>
      <c r="AA734" s="116"/>
      <c r="AB734" s="116"/>
      <c r="AC734" s="116"/>
      <c r="AD734" s="116"/>
      <c r="AE734" s="116"/>
    </row>
    <row r="735" spans="1:31" x14ac:dyDescent="0.25">
      <c r="A735" t="s">
        <v>4655</v>
      </c>
      <c r="B735" s="116" t="s">
        <v>4654</v>
      </c>
      <c r="C735" s="116" t="s">
        <v>206</v>
      </c>
      <c r="D735" s="116" t="s">
        <v>2694</v>
      </c>
      <c r="G735" s="116" t="s">
        <v>104</v>
      </c>
      <c r="H735" s="116" t="s">
        <v>3399</v>
      </c>
      <c r="I735" s="116" t="s">
        <v>198</v>
      </c>
      <c r="J735" s="116" t="s">
        <v>199</v>
      </c>
      <c r="K735" s="116" t="s">
        <v>152</v>
      </c>
      <c r="L735" s="116"/>
      <c r="M735" s="116"/>
      <c r="N735" s="116"/>
      <c r="O735" s="116"/>
      <c r="P735" s="116"/>
      <c r="Q735" s="116"/>
      <c r="R735" s="116"/>
      <c r="S735" s="116"/>
      <c r="T735" s="116"/>
      <c r="U735" s="116"/>
      <c r="V735" s="116"/>
      <c r="W735" s="116"/>
      <c r="X735" s="116"/>
      <c r="Y735" s="116"/>
      <c r="Z735" s="116"/>
      <c r="AA735" s="116"/>
      <c r="AB735" s="116"/>
      <c r="AC735" s="116"/>
      <c r="AD735" s="116"/>
      <c r="AE735" s="116"/>
    </row>
    <row r="736" spans="1:31" x14ac:dyDescent="0.25">
      <c r="A736" t="s">
        <v>4077</v>
      </c>
      <c r="B736" s="116" t="s">
        <v>302</v>
      </c>
      <c r="C736" s="116" t="s">
        <v>302</v>
      </c>
      <c r="D736" s="116" t="s">
        <v>2694</v>
      </c>
      <c r="G736" s="116" t="s">
        <v>262</v>
      </c>
      <c r="H736" s="116" t="s">
        <v>3405</v>
      </c>
      <c r="I736" s="116" t="s">
        <v>263</v>
      </c>
      <c r="J736" s="116" t="s">
        <v>303</v>
      </c>
      <c r="K736" s="116" t="s">
        <v>304</v>
      </c>
      <c r="L736" s="116"/>
      <c r="M736" s="116"/>
      <c r="N736" s="116"/>
      <c r="O736" s="116"/>
      <c r="P736" s="116"/>
      <c r="Q736" s="116"/>
      <c r="R736" s="116"/>
      <c r="S736" s="116"/>
      <c r="T736" s="116"/>
      <c r="U736" s="116"/>
      <c r="V736" s="116"/>
      <c r="W736" s="116"/>
      <c r="X736" s="116"/>
      <c r="Y736" s="116"/>
      <c r="Z736" s="116"/>
      <c r="AA736" s="116"/>
      <c r="AB736" s="116"/>
      <c r="AC736" s="116"/>
      <c r="AD736" s="116"/>
      <c r="AE736" s="116"/>
    </row>
    <row r="737" spans="1:31" x14ac:dyDescent="0.25">
      <c r="A737" t="s">
        <v>4078</v>
      </c>
      <c r="B737" s="116" t="s">
        <v>302</v>
      </c>
      <c r="C737" s="116" t="s">
        <v>302</v>
      </c>
      <c r="D737" s="116" t="s">
        <v>2694</v>
      </c>
      <c r="G737" s="116" t="s">
        <v>262</v>
      </c>
      <c r="H737" s="116" t="s">
        <v>3407</v>
      </c>
      <c r="I737" s="116" t="s">
        <v>263</v>
      </c>
      <c r="J737" s="116" t="s">
        <v>4079</v>
      </c>
      <c r="K737" s="116" t="s">
        <v>304</v>
      </c>
      <c r="L737" s="116"/>
      <c r="M737" s="116"/>
      <c r="N737" s="116"/>
      <c r="O737" s="116"/>
      <c r="P737" s="116"/>
      <c r="Q737" s="116"/>
      <c r="R737" s="116"/>
      <c r="S737" s="116"/>
      <c r="T737" s="116"/>
      <c r="U737" s="116"/>
      <c r="V737" s="116"/>
      <c r="W737" s="116"/>
      <c r="X737" s="116"/>
      <c r="Y737" s="116"/>
      <c r="Z737" s="116"/>
      <c r="AA737" s="116"/>
      <c r="AB737" s="116"/>
      <c r="AC737" s="116"/>
      <c r="AD737" s="116"/>
      <c r="AE737" s="116"/>
    </row>
    <row r="738" spans="1:31" x14ac:dyDescent="0.25">
      <c r="A738" t="s">
        <v>4080</v>
      </c>
      <c r="B738" s="116" t="s">
        <v>302</v>
      </c>
      <c r="C738" s="116" t="s">
        <v>302</v>
      </c>
      <c r="D738" s="116" t="s">
        <v>2694</v>
      </c>
      <c r="G738" s="116" t="s">
        <v>262</v>
      </c>
      <c r="H738" s="116" t="s">
        <v>3408</v>
      </c>
      <c r="I738" s="116" t="s">
        <v>263</v>
      </c>
      <c r="J738" s="116" t="s">
        <v>305</v>
      </c>
      <c r="K738" s="116" t="s">
        <v>304</v>
      </c>
      <c r="L738" s="116"/>
      <c r="M738" s="116"/>
      <c r="N738" s="116"/>
      <c r="O738" s="116"/>
      <c r="P738" s="116"/>
      <c r="Q738" s="116"/>
      <c r="R738" s="116"/>
      <c r="S738" s="116"/>
      <c r="T738" s="116"/>
      <c r="U738" s="116"/>
      <c r="V738" s="116"/>
      <c r="W738" s="116"/>
      <c r="X738" s="116"/>
      <c r="Y738" s="116"/>
      <c r="Z738" s="116"/>
      <c r="AA738" s="116"/>
      <c r="AB738" s="116"/>
      <c r="AC738" s="116"/>
      <c r="AD738" s="116"/>
      <c r="AE738" s="116"/>
    </row>
    <row r="739" spans="1:31" x14ac:dyDescent="0.25">
      <c r="A739" t="s">
        <v>4081</v>
      </c>
      <c r="B739" s="116" t="s">
        <v>302</v>
      </c>
      <c r="C739" s="116" t="s">
        <v>302</v>
      </c>
      <c r="D739" s="116" t="s">
        <v>2694</v>
      </c>
      <c r="G739" s="116" t="s">
        <v>262</v>
      </c>
      <c r="H739" s="116" t="s">
        <v>3409</v>
      </c>
      <c r="I739" s="116" t="s">
        <v>263</v>
      </c>
      <c r="J739" s="116" t="s">
        <v>306</v>
      </c>
      <c r="K739" s="116" t="s">
        <v>304</v>
      </c>
      <c r="L739" s="116"/>
      <c r="M739" s="116"/>
      <c r="N739" s="116"/>
      <c r="O739" s="116"/>
      <c r="P739" s="116"/>
      <c r="Q739" s="116"/>
      <c r="R739" s="116"/>
      <c r="S739" s="116"/>
      <c r="T739" s="116"/>
      <c r="U739" s="116"/>
      <c r="V739" s="116"/>
      <c r="W739" s="116"/>
      <c r="X739" s="116"/>
      <c r="Y739" s="116"/>
      <c r="Z739" s="116"/>
      <c r="AA739" s="116"/>
      <c r="AB739" s="116"/>
      <c r="AC739" s="116"/>
      <c r="AD739" s="116"/>
      <c r="AE739" s="116"/>
    </row>
    <row r="740" spans="1:31" x14ac:dyDescent="0.25">
      <c r="A740" t="s">
        <v>358</v>
      </c>
      <c r="B740" s="116" t="s">
        <v>302</v>
      </c>
      <c r="C740" s="116" t="s">
        <v>302</v>
      </c>
      <c r="D740" s="116" t="s">
        <v>2694</v>
      </c>
      <c r="G740" s="116" t="s">
        <v>262</v>
      </c>
      <c r="H740" s="116" t="s">
        <v>307</v>
      </c>
      <c r="I740" s="116" t="s">
        <v>263</v>
      </c>
      <c r="J740" s="116" t="s">
        <v>308</v>
      </c>
      <c r="K740" s="116" t="s">
        <v>304</v>
      </c>
      <c r="L740" s="116"/>
      <c r="M740" s="116"/>
      <c r="N740" s="116"/>
      <c r="O740" s="116"/>
      <c r="P740" s="116"/>
      <c r="Q740" s="116"/>
      <c r="R740" s="116"/>
      <c r="S740" s="116"/>
      <c r="T740" s="116"/>
      <c r="U740" s="116"/>
      <c r="V740" s="116"/>
      <c r="W740" s="116"/>
      <c r="X740" s="116"/>
      <c r="Y740" s="116"/>
      <c r="Z740" s="116"/>
      <c r="AA740" s="116"/>
      <c r="AB740" s="116"/>
      <c r="AC740" s="116"/>
      <c r="AD740" s="116"/>
      <c r="AE740" s="116"/>
    </row>
    <row r="741" spans="1:31" x14ac:dyDescent="0.25">
      <c r="A741" t="s">
        <v>359</v>
      </c>
      <c r="B741" s="116" t="s">
        <v>302</v>
      </c>
      <c r="C741" s="116" t="s">
        <v>302</v>
      </c>
      <c r="D741" s="116" t="s">
        <v>2694</v>
      </c>
      <c r="G741" s="116" t="s">
        <v>262</v>
      </c>
      <c r="H741" s="116" t="s">
        <v>309</v>
      </c>
      <c r="I741" s="116" t="s">
        <v>263</v>
      </c>
      <c r="J741" s="116" t="s">
        <v>310</v>
      </c>
      <c r="K741" s="116" t="s">
        <v>304</v>
      </c>
      <c r="L741" s="116"/>
      <c r="M741" s="116"/>
      <c r="N741" s="116"/>
      <c r="O741" s="116"/>
      <c r="P741" s="116"/>
      <c r="Q741" s="116"/>
      <c r="R741" s="116"/>
      <c r="S741" s="116"/>
      <c r="T741" s="116"/>
      <c r="U741" s="116"/>
      <c r="V741" s="116"/>
      <c r="W741" s="116"/>
      <c r="X741" s="116"/>
      <c r="Y741" s="116"/>
      <c r="Z741" s="116"/>
      <c r="AA741" s="116"/>
      <c r="AB741" s="116"/>
      <c r="AC741" s="116"/>
      <c r="AD741" s="116"/>
      <c r="AE741" s="116"/>
    </row>
    <row r="742" spans="1:31" x14ac:dyDescent="0.25">
      <c r="A742" t="s">
        <v>4082</v>
      </c>
      <c r="B742" s="116" t="s">
        <v>302</v>
      </c>
      <c r="C742" s="116" t="s">
        <v>302</v>
      </c>
      <c r="D742" s="116" t="s">
        <v>2694</v>
      </c>
      <c r="G742" s="116" t="s">
        <v>262</v>
      </c>
      <c r="H742" s="116" t="s">
        <v>3412</v>
      </c>
      <c r="I742" s="116" t="s">
        <v>263</v>
      </c>
      <c r="J742" s="116" t="s">
        <v>311</v>
      </c>
      <c r="K742" s="116" t="s">
        <v>304</v>
      </c>
      <c r="L742" s="116"/>
      <c r="M742" s="116"/>
      <c r="N742" s="116"/>
      <c r="O742" s="116"/>
      <c r="P742" s="116"/>
      <c r="Q742" s="116"/>
      <c r="R742" s="116"/>
      <c r="S742" s="116"/>
      <c r="T742" s="116"/>
      <c r="U742" s="116"/>
      <c r="V742" s="116"/>
      <c r="W742" s="116"/>
      <c r="X742" s="116"/>
      <c r="Y742" s="116"/>
      <c r="Z742" s="116"/>
      <c r="AA742" s="116"/>
      <c r="AB742" s="116"/>
      <c r="AC742" s="116"/>
      <c r="AD742" s="116"/>
      <c r="AE742" s="116"/>
    </row>
    <row r="743" spans="1:31" x14ac:dyDescent="0.25">
      <c r="A743" t="s">
        <v>360</v>
      </c>
      <c r="B743" s="116" t="s">
        <v>302</v>
      </c>
      <c r="C743" s="116" t="s">
        <v>302</v>
      </c>
      <c r="D743" s="116" t="s">
        <v>2694</v>
      </c>
      <c r="G743" s="116" t="s">
        <v>312</v>
      </c>
      <c r="H743" s="116" t="s">
        <v>313</v>
      </c>
      <c r="I743" s="116" t="s">
        <v>263</v>
      </c>
      <c r="J743" s="116" t="s">
        <v>314</v>
      </c>
      <c r="K743" s="116" t="s">
        <v>304</v>
      </c>
      <c r="L743" s="116"/>
      <c r="M743" s="116"/>
      <c r="N743" s="116"/>
      <c r="O743" s="116"/>
      <c r="P743" s="116"/>
      <c r="Q743" s="116"/>
      <c r="R743" s="116"/>
      <c r="S743" s="116"/>
      <c r="T743" s="116"/>
      <c r="U743" s="116"/>
      <c r="V743" s="116"/>
      <c r="W743" s="116"/>
      <c r="X743" s="116"/>
      <c r="Y743" s="116"/>
      <c r="Z743" s="116"/>
      <c r="AA743" s="116"/>
      <c r="AB743" s="116"/>
      <c r="AC743" s="116"/>
      <c r="AD743" s="116"/>
      <c r="AE743" s="116"/>
    </row>
    <row r="744" spans="1:31" x14ac:dyDescent="0.25">
      <c r="A744" t="s">
        <v>360</v>
      </c>
      <c r="B744" s="116" t="s">
        <v>302</v>
      </c>
      <c r="C744" s="116" t="s">
        <v>302</v>
      </c>
      <c r="D744" s="116" t="s">
        <v>2694</v>
      </c>
      <c r="G744" s="116" t="s">
        <v>262</v>
      </c>
      <c r="H744" s="116" t="s">
        <v>313</v>
      </c>
      <c r="I744" s="116" t="s">
        <v>263</v>
      </c>
      <c r="J744" s="116" t="s">
        <v>315</v>
      </c>
      <c r="K744" s="116" t="s">
        <v>304</v>
      </c>
      <c r="L744" s="116"/>
      <c r="M744" s="116"/>
      <c r="N744" s="116"/>
      <c r="O744" s="116"/>
      <c r="P744" s="116"/>
      <c r="Q744" s="116"/>
      <c r="R744" s="116"/>
      <c r="S744" s="116"/>
      <c r="T744" s="116"/>
      <c r="U744" s="116"/>
      <c r="V744" s="116"/>
      <c r="W744" s="116"/>
      <c r="X744" s="116"/>
      <c r="Y744" s="116"/>
      <c r="Z744" s="116"/>
      <c r="AA744" s="116"/>
      <c r="AB744" s="116"/>
      <c r="AC744" s="116"/>
      <c r="AD744" s="116"/>
      <c r="AE744" s="116"/>
    </row>
    <row r="745" spans="1:31" x14ac:dyDescent="0.25">
      <c r="A745" t="s">
        <v>4083</v>
      </c>
      <c r="B745" s="116" t="s">
        <v>302</v>
      </c>
      <c r="C745" s="116" t="s">
        <v>302</v>
      </c>
      <c r="D745" s="116" t="s">
        <v>2694</v>
      </c>
      <c r="G745" s="116" t="s">
        <v>262</v>
      </c>
      <c r="H745" s="116" t="s">
        <v>3414</v>
      </c>
      <c r="I745" s="116" t="s">
        <v>263</v>
      </c>
      <c r="J745" s="116" t="s">
        <v>316</v>
      </c>
      <c r="K745" s="116" t="s">
        <v>304</v>
      </c>
      <c r="L745" s="116"/>
      <c r="M745" s="116"/>
      <c r="N745" s="116"/>
      <c r="O745" s="116"/>
      <c r="P745" s="116"/>
      <c r="Q745" s="116"/>
      <c r="R745" s="116"/>
      <c r="S745" s="116"/>
      <c r="T745" s="116"/>
      <c r="U745" s="116"/>
      <c r="V745" s="116"/>
      <c r="W745" s="116"/>
      <c r="X745" s="116"/>
      <c r="Y745" s="116"/>
      <c r="Z745" s="116"/>
      <c r="AA745" s="116"/>
      <c r="AB745" s="116"/>
      <c r="AC745" s="116"/>
      <c r="AD745" s="116"/>
      <c r="AE745" s="116"/>
    </row>
    <row r="746" spans="1:31" x14ac:dyDescent="0.25">
      <c r="A746" t="s">
        <v>4084</v>
      </c>
      <c r="B746" s="116" t="s">
        <v>302</v>
      </c>
      <c r="C746" s="116" t="s">
        <v>302</v>
      </c>
      <c r="D746" s="116" t="s">
        <v>2694</v>
      </c>
      <c r="G746" s="116" t="s">
        <v>262</v>
      </c>
      <c r="H746" s="116" t="s">
        <v>3415</v>
      </c>
      <c r="I746" s="116" t="s">
        <v>263</v>
      </c>
      <c r="J746" s="116" t="s">
        <v>317</v>
      </c>
      <c r="K746" s="116" t="s">
        <v>304</v>
      </c>
      <c r="L746" s="116"/>
      <c r="M746" s="116"/>
      <c r="N746" s="116"/>
      <c r="O746" s="116"/>
      <c r="P746" s="116"/>
      <c r="Q746" s="116"/>
      <c r="R746" s="116"/>
      <c r="S746" s="116"/>
      <c r="T746" s="116"/>
      <c r="U746" s="116"/>
      <c r="V746" s="116"/>
      <c r="W746" s="116"/>
      <c r="X746" s="116"/>
      <c r="Y746" s="116"/>
      <c r="Z746" s="116"/>
      <c r="AA746" s="116"/>
      <c r="AB746" s="116"/>
      <c r="AC746" s="116"/>
      <c r="AD746" s="116"/>
      <c r="AE746" s="116"/>
    </row>
    <row r="747" spans="1:31" x14ac:dyDescent="0.25">
      <c r="A747" t="s">
        <v>4085</v>
      </c>
      <c r="B747" s="116" t="s">
        <v>302</v>
      </c>
      <c r="C747" s="116" t="s">
        <v>302</v>
      </c>
      <c r="D747" s="116" t="s">
        <v>2694</v>
      </c>
      <c r="G747" s="116" t="s">
        <v>262</v>
      </c>
      <c r="H747" s="116" t="s">
        <v>3416</v>
      </c>
      <c r="I747" s="116" t="s">
        <v>263</v>
      </c>
      <c r="J747" s="116" t="s">
        <v>318</v>
      </c>
      <c r="K747" s="116" t="s">
        <v>304</v>
      </c>
      <c r="L747" s="116"/>
      <c r="M747" s="116"/>
      <c r="N747" s="116"/>
      <c r="O747" s="116"/>
      <c r="P747" s="116"/>
      <c r="Q747" s="116"/>
      <c r="R747" s="116"/>
      <c r="S747" s="116"/>
      <c r="T747" s="116"/>
      <c r="U747" s="116"/>
      <c r="V747" s="116"/>
      <c r="W747" s="116"/>
      <c r="X747" s="116"/>
      <c r="Y747" s="116"/>
      <c r="Z747" s="116"/>
      <c r="AA747" s="116"/>
      <c r="AB747" s="116"/>
      <c r="AC747" s="116"/>
      <c r="AD747" s="116"/>
      <c r="AE747" s="116"/>
    </row>
    <row r="748" spans="1:31" x14ac:dyDescent="0.25">
      <c r="A748" t="s">
        <v>4086</v>
      </c>
      <c r="B748" s="116" t="s">
        <v>302</v>
      </c>
      <c r="C748" s="116" t="s">
        <v>302</v>
      </c>
      <c r="D748" s="116" t="s">
        <v>2694</v>
      </c>
      <c r="G748" s="116" t="s">
        <v>262</v>
      </c>
      <c r="H748" s="116" t="s">
        <v>3417</v>
      </c>
      <c r="I748" s="116" t="s">
        <v>263</v>
      </c>
      <c r="J748" s="116" t="s">
        <v>319</v>
      </c>
      <c r="K748" s="116" t="s">
        <v>304</v>
      </c>
      <c r="L748" s="116"/>
      <c r="M748" s="116"/>
      <c r="N748" s="116"/>
      <c r="O748" s="116"/>
      <c r="P748" s="116"/>
      <c r="Q748" s="116"/>
      <c r="R748" s="116"/>
      <c r="S748" s="116"/>
      <c r="T748" s="116"/>
      <c r="U748" s="116"/>
      <c r="V748" s="116"/>
      <c r="W748" s="116"/>
      <c r="X748" s="116"/>
      <c r="Y748" s="116"/>
      <c r="Z748" s="116"/>
      <c r="AA748" s="116"/>
      <c r="AB748" s="116"/>
      <c r="AC748" s="116"/>
      <c r="AD748" s="116"/>
      <c r="AE748" s="116"/>
    </row>
    <row r="749" spans="1:31" x14ac:dyDescent="0.25">
      <c r="A749" t="s">
        <v>361</v>
      </c>
      <c r="B749" s="116" t="s">
        <v>302</v>
      </c>
      <c r="C749" s="116" t="s">
        <v>302</v>
      </c>
      <c r="D749" s="116" t="s">
        <v>2694</v>
      </c>
      <c r="G749" s="116" t="s">
        <v>262</v>
      </c>
      <c r="H749" s="116" t="s">
        <v>320</v>
      </c>
      <c r="I749" s="116" t="s">
        <v>263</v>
      </c>
      <c r="J749" s="116" t="s">
        <v>426</v>
      </c>
      <c r="K749" s="116" t="s">
        <v>304</v>
      </c>
      <c r="L749" s="116"/>
      <c r="M749" s="116"/>
      <c r="N749" s="116"/>
      <c r="O749" s="116"/>
      <c r="P749" s="116"/>
      <c r="Q749" s="116"/>
      <c r="R749" s="116"/>
      <c r="S749" s="116"/>
      <c r="T749" s="116"/>
      <c r="U749" s="116"/>
      <c r="V749" s="116"/>
      <c r="W749" s="116"/>
      <c r="X749" s="116"/>
      <c r="Y749" s="116"/>
      <c r="Z749" s="116"/>
      <c r="AA749" s="116"/>
      <c r="AB749" s="116"/>
      <c r="AC749" s="116"/>
      <c r="AD749" s="116"/>
      <c r="AE749" s="116"/>
    </row>
    <row r="750" spans="1:31" x14ac:dyDescent="0.25">
      <c r="A750" t="s">
        <v>4087</v>
      </c>
      <c r="B750" s="116" t="s">
        <v>302</v>
      </c>
      <c r="C750" s="116" t="s">
        <v>302</v>
      </c>
      <c r="D750" s="116" t="s">
        <v>2694</v>
      </c>
      <c r="G750" s="116" t="s">
        <v>262</v>
      </c>
      <c r="H750" s="116" t="s">
        <v>3422</v>
      </c>
      <c r="I750" s="116" t="s">
        <v>263</v>
      </c>
      <c r="J750" s="116" t="s">
        <v>322</v>
      </c>
      <c r="K750" s="116" t="s">
        <v>304</v>
      </c>
      <c r="L750" s="116"/>
      <c r="M750" s="116"/>
      <c r="N750" s="116"/>
      <c r="O750" s="116"/>
      <c r="P750" s="116"/>
      <c r="Q750" s="116"/>
      <c r="R750" s="116"/>
      <c r="S750" s="116"/>
      <c r="T750" s="116"/>
      <c r="U750" s="116"/>
      <c r="V750" s="116"/>
      <c r="W750" s="116"/>
      <c r="X750" s="116"/>
      <c r="Y750" s="116"/>
      <c r="Z750" s="116"/>
      <c r="AA750" s="116"/>
      <c r="AB750" s="116"/>
      <c r="AC750" s="116"/>
      <c r="AD750" s="116"/>
      <c r="AE750" s="116"/>
    </row>
    <row r="751" spans="1:31" x14ac:dyDescent="0.25">
      <c r="A751" t="s">
        <v>4088</v>
      </c>
      <c r="B751" s="116" t="s">
        <v>302</v>
      </c>
      <c r="C751" s="116" t="s">
        <v>302</v>
      </c>
      <c r="D751" s="116" t="s">
        <v>2694</v>
      </c>
      <c r="G751" s="116" t="s">
        <v>262</v>
      </c>
      <c r="H751" s="116" t="s">
        <v>3423</v>
      </c>
      <c r="I751" s="116" t="s">
        <v>263</v>
      </c>
      <c r="J751" s="116" t="s">
        <v>323</v>
      </c>
      <c r="K751" s="116" t="s">
        <v>304</v>
      </c>
      <c r="L751" s="116"/>
      <c r="M751" s="116"/>
      <c r="N751" s="116"/>
      <c r="O751" s="116"/>
      <c r="P751" s="116"/>
      <c r="Q751" s="116"/>
      <c r="R751" s="116"/>
      <c r="S751" s="116"/>
      <c r="T751" s="116"/>
      <c r="U751" s="116"/>
      <c r="V751" s="116"/>
      <c r="W751" s="116"/>
      <c r="X751" s="116"/>
      <c r="Y751" s="116"/>
      <c r="Z751" s="116"/>
      <c r="AA751" s="116"/>
      <c r="AB751" s="116"/>
      <c r="AC751" s="116"/>
      <c r="AD751" s="116"/>
      <c r="AE751" s="116"/>
    </row>
    <row r="752" spans="1:31" x14ac:dyDescent="0.25">
      <c r="A752" t="s">
        <v>4089</v>
      </c>
      <c r="B752" s="116" t="s">
        <v>302</v>
      </c>
      <c r="C752" s="116" t="s">
        <v>302</v>
      </c>
      <c r="D752" s="116" t="s">
        <v>2694</v>
      </c>
      <c r="G752" s="116" t="s">
        <v>262</v>
      </c>
      <c r="H752" s="116" t="s">
        <v>3424</v>
      </c>
      <c r="I752" s="116" t="s">
        <v>263</v>
      </c>
      <c r="J752" s="116" t="s">
        <v>324</v>
      </c>
      <c r="K752" s="116" t="s">
        <v>304</v>
      </c>
      <c r="L752" s="116"/>
      <c r="M752" s="116"/>
      <c r="N752" s="116"/>
      <c r="O752" s="116"/>
      <c r="P752" s="116"/>
      <c r="Q752" s="116"/>
      <c r="R752" s="116"/>
      <c r="S752" s="116"/>
      <c r="T752" s="116"/>
      <c r="U752" s="116"/>
      <c r="V752" s="116"/>
      <c r="W752" s="116"/>
      <c r="X752" s="116"/>
      <c r="Y752" s="116"/>
      <c r="Z752" s="116"/>
      <c r="AA752" s="116"/>
      <c r="AB752" s="116"/>
      <c r="AC752" s="116"/>
      <c r="AD752" s="116"/>
      <c r="AE752" s="116"/>
    </row>
    <row r="753" spans="1:31" x14ac:dyDescent="0.25">
      <c r="A753" t="s">
        <v>4090</v>
      </c>
      <c r="B753" s="116" t="s">
        <v>302</v>
      </c>
      <c r="C753" s="116" t="s">
        <v>302</v>
      </c>
      <c r="D753" s="116" t="s">
        <v>2694</v>
      </c>
      <c r="G753" s="116" t="s">
        <v>262</v>
      </c>
      <c r="H753" s="116" t="s">
        <v>3425</v>
      </c>
      <c r="I753" s="116" t="s">
        <v>263</v>
      </c>
      <c r="J753" s="116" t="s">
        <v>325</v>
      </c>
      <c r="K753" s="116" t="s">
        <v>304</v>
      </c>
      <c r="L753" s="116"/>
      <c r="M753" s="116"/>
      <c r="N753" s="116"/>
      <c r="O753" s="116"/>
      <c r="P753" s="116"/>
      <c r="Q753" s="116"/>
      <c r="R753" s="116"/>
      <c r="S753" s="116"/>
      <c r="T753" s="116"/>
      <c r="U753" s="116"/>
      <c r="V753" s="116"/>
      <c r="W753" s="116"/>
      <c r="X753" s="116"/>
      <c r="Y753" s="116"/>
      <c r="Z753" s="116"/>
      <c r="AA753" s="116"/>
      <c r="AB753" s="116"/>
      <c r="AC753" s="116"/>
      <c r="AD753" s="116"/>
      <c r="AE753" s="116"/>
    </row>
    <row r="754" spans="1:31" x14ac:dyDescent="0.25">
      <c r="A754" t="s">
        <v>4091</v>
      </c>
      <c r="B754" s="116" t="s">
        <v>302</v>
      </c>
      <c r="C754" s="116" t="s">
        <v>302</v>
      </c>
      <c r="D754" s="116" t="s">
        <v>2694</v>
      </c>
      <c r="G754" s="116" t="s">
        <v>262</v>
      </c>
      <c r="H754" s="116" t="s">
        <v>3426</v>
      </c>
      <c r="I754" s="116" t="s">
        <v>263</v>
      </c>
      <c r="J754" s="116" t="s">
        <v>326</v>
      </c>
      <c r="K754" s="116" t="s">
        <v>304</v>
      </c>
      <c r="L754" s="116"/>
      <c r="M754" s="116"/>
      <c r="N754" s="116"/>
      <c r="O754" s="116"/>
      <c r="P754" s="116"/>
      <c r="Q754" s="116"/>
      <c r="R754" s="116"/>
      <c r="S754" s="116"/>
      <c r="T754" s="116"/>
      <c r="U754" s="116"/>
      <c r="V754" s="116"/>
      <c r="W754" s="116"/>
      <c r="X754" s="116"/>
      <c r="Y754" s="116"/>
      <c r="Z754" s="116"/>
      <c r="AA754" s="116"/>
      <c r="AB754" s="116"/>
      <c r="AC754" s="116"/>
      <c r="AD754" s="116"/>
      <c r="AE754" s="116"/>
    </row>
    <row r="755" spans="1:31" x14ac:dyDescent="0.25">
      <c r="A755" t="s">
        <v>4092</v>
      </c>
      <c r="B755" s="116" t="s">
        <v>302</v>
      </c>
      <c r="C755" s="116" t="s">
        <v>302</v>
      </c>
      <c r="D755" s="116" t="s">
        <v>2694</v>
      </c>
      <c r="G755" s="116" t="s">
        <v>262</v>
      </c>
      <c r="H755" s="116" t="s">
        <v>3428</v>
      </c>
      <c r="I755" s="116" t="s">
        <v>263</v>
      </c>
      <c r="J755" s="116" t="s">
        <v>327</v>
      </c>
      <c r="K755" s="116" t="s">
        <v>304</v>
      </c>
      <c r="L755" s="116"/>
      <c r="M755" s="116"/>
      <c r="N755" s="116"/>
      <c r="O755" s="116"/>
      <c r="P755" s="116"/>
      <c r="Q755" s="116"/>
      <c r="R755" s="116"/>
      <c r="S755" s="116"/>
      <c r="T755" s="116"/>
      <c r="U755" s="116"/>
      <c r="V755" s="116"/>
      <c r="W755" s="116"/>
      <c r="X755" s="116"/>
      <c r="Y755" s="116"/>
      <c r="Z755" s="116"/>
      <c r="AA755" s="116"/>
      <c r="AB755" s="116"/>
      <c r="AC755" s="116"/>
      <c r="AD755" s="116"/>
      <c r="AE755" s="116"/>
    </row>
    <row r="756" spans="1:31" x14ac:dyDescent="0.25">
      <c r="A756" t="s">
        <v>4093</v>
      </c>
      <c r="B756" s="116" t="s">
        <v>302</v>
      </c>
      <c r="C756" s="116" t="s">
        <v>302</v>
      </c>
      <c r="D756" s="116" t="s">
        <v>2694</v>
      </c>
      <c r="G756" s="116" t="s">
        <v>312</v>
      </c>
      <c r="H756" s="116" t="s">
        <v>3434</v>
      </c>
      <c r="I756" s="116" t="s">
        <v>263</v>
      </c>
      <c r="J756" s="116" t="s">
        <v>328</v>
      </c>
      <c r="K756" s="116" t="s">
        <v>304</v>
      </c>
      <c r="L756" s="116"/>
      <c r="M756" s="116"/>
      <c r="N756" s="116"/>
      <c r="O756" s="116"/>
      <c r="P756" s="116"/>
      <c r="Q756" s="116"/>
      <c r="R756" s="116"/>
      <c r="S756" s="116"/>
      <c r="T756" s="116"/>
      <c r="U756" s="116"/>
      <c r="V756" s="116"/>
      <c r="W756" s="116"/>
      <c r="X756" s="116"/>
      <c r="Y756" s="116"/>
      <c r="Z756" s="116"/>
      <c r="AA756" s="116"/>
      <c r="AB756" s="116"/>
      <c r="AC756" s="116"/>
      <c r="AD756" s="116"/>
      <c r="AE756" s="116"/>
    </row>
    <row r="757" spans="1:31" x14ac:dyDescent="0.25">
      <c r="A757" t="s">
        <v>4453</v>
      </c>
      <c r="B757" s="116" t="s">
        <v>302</v>
      </c>
      <c r="C757" s="116" t="s">
        <v>302</v>
      </c>
      <c r="D757" s="116" t="s">
        <v>2694</v>
      </c>
      <c r="G757" s="116" t="s">
        <v>312</v>
      </c>
      <c r="H757" s="116" t="s">
        <v>3438</v>
      </c>
      <c r="I757" s="116" t="s">
        <v>263</v>
      </c>
      <c r="J757" s="116" t="s">
        <v>328</v>
      </c>
      <c r="K757" s="116" t="s">
        <v>304</v>
      </c>
      <c r="L757" s="116"/>
      <c r="M757" s="116"/>
      <c r="N757" s="116"/>
      <c r="O757" s="116"/>
      <c r="P757" s="116"/>
      <c r="Q757" s="116"/>
      <c r="R757" s="116"/>
      <c r="S757" s="116"/>
      <c r="T757" s="116"/>
      <c r="U757" s="116"/>
      <c r="V757" s="116"/>
      <c r="W757" s="116"/>
      <c r="X757" s="116"/>
      <c r="Y757" s="116"/>
      <c r="Z757" s="116"/>
      <c r="AA757" s="116"/>
      <c r="AB757" s="116"/>
      <c r="AC757" s="116"/>
      <c r="AD757" s="116"/>
      <c r="AE757" s="116"/>
    </row>
    <row r="758" spans="1:31" x14ac:dyDescent="0.25">
      <c r="A758" t="s">
        <v>4094</v>
      </c>
      <c r="B758" s="116" t="s">
        <v>302</v>
      </c>
      <c r="C758" s="116" t="s">
        <v>302</v>
      </c>
      <c r="D758" s="116" t="s">
        <v>2694</v>
      </c>
      <c r="G758" s="116" t="s">
        <v>312</v>
      </c>
      <c r="H758" s="116" t="s">
        <v>3435</v>
      </c>
      <c r="I758" s="116" t="s">
        <v>263</v>
      </c>
      <c r="J758" s="116" t="s">
        <v>321</v>
      </c>
      <c r="K758" s="116" t="s">
        <v>304</v>
      </c>
      <c r="L758" s="116"/>
      <c r="M758" s="116"/>
      <c r="N758" s="116"/>
      <c r="O758" s="116"/>
      <c r="P758" s="116"/>
      <c r="Q758" s="116"/>
      <c r="R758" s="116"/>
      <c r="S758" s="116"/>
      <c r="T758" s="116"/>
      <c r="U758" s="116"/>
      <c r="V758" s="116"/>
      <c r="W758" s="116"/>
      <c r="X758" s="116"/>
      <c r="Y758" s="116"/>
      <c r="Z758" s="116"/>
      <c r="AA758" s="116"/>
      <c r="AB758" s="116"/>
      <c r="AC758" s="116"/>
      <c r="AD758" s="116"/>
      <c r="AE758" s="116"/>
    </row>
    <row r="759" spans="1:31" x14ac:dyDescent="0.25">
      <c r="A759" t="s">
        <v>4095</v>
      </c>
      <c r="B759" s="116" t="s">
        <v>302</v>
      </c>
      <c r="C759" s="116" t="s">
        <v>302</v>
      </c>
      <c r="D759" s="116" t="s">
        <v>2694</v>
      </c>
      <c r="G759" s="116" t="s">
        <v>312</v>
      </c>
      <c r="H759" s="116" t="s">
        <v>3437</v>
      </c>
      <c r="I759" s="116" t="s">
        <v>263</v>
      </c>
      <c r="J759" s="116" t="s">
        <v>329</v>
      </c>
      <c r="K759" s="116" t="s">
        <v>304</v>
      </c>
      <c r="L759" s="116"/>
      <c r="M759" s="116"/>
      <c r="N759" s="116"/>
      <c r="O759" s="116"/>
      <c r="P759" s="116"/>
      <c r="Q759" s="116"/>
      <c r="R759" s="116"/>
      <c r="S759" s="116"/>
      <c r="T759" s="116"/>
      <c r="U759" s="116"/>
      <c r="V759" s="116"/>
      <c r="W759" s="116"/>
      <c r="X759" s="116"/>
      <c r="Y759" s="116"/>
      <c r="Z759" s="116"/>
      <c r="AA759" s="116"/>
      <c r="AB759" s="116"/>
      <c r="AC759" s="116"/>
      <c r="AD759" s="116"/>
      <c r="AE759" s="116"/>
    </row>
    <row r="760" spans="1:31" x14ac:dyDescent="0.25">
      <c r="A760" t="s">
        <v>4096</v>
      </c>
      <c r="B760" s="116" t="s">
        <v>302</v>
      </c>
      <c r="C760" s="116" t="s">
        <v>302</v>
      </c>
      <c r="D760" s="116" t="s">
        <v>2694</v>
      </c>
      <c r="G760" s="116" t="s">
        <v>312</v>
      </c>
      <c r="H760" s="116" t="s">
        <v>3429</v>
      </c>
      <c r="I760" s="116" t="s">
        <v>263</v>
      </c>
      <c r="J760" s="116" t="s">
        <v>4097</v>
      </c>
      <c r="K760" s="116" t="s">
        <v>304</v>
      </c>
      <c r="L760" s="116"/>
      <c r="M760" s="116"/>
      <c r="N760" s="116"/>
      <c r="O760" s="116"/>
      <c r="P760" s="116"/>
      <c r="Q760" s="116"/>
      <c r="R760" s="116"/>
      <c r="S760" s="116"/>
      <c r="T760" s="116"/>
      <c r="U760" s="116"/>
      <c r="V760" s="116"/>
      <c r="W760" s="116"/>
      <c r="X760" s="116"/>
      <c r="Y760" s="116"/>
      <c r="Z760" s="116"/>
      <c r="AA760" s="116"/>
      <c r="AB760" s="116"/>
      <c r="AC760" s="116"/>
      <c r="AD760" s="116"/>
      <c r="AE760" s="116"/>
    </row>
    <row r="761" spans="1:31" x14ac:dyDescent="0.25">
      <c r="A761" t="s">
        <v>4098</v>
      </c>
      <c r="B761" s="116" t="s">
        <v>302</v>
      </c>
      <c r="C761" s="116" t="s">
        <v>302</v>
      </c>
      <c r="D761" s="116" t="s">
        <v>2694</v>
      </c>
      <c r="G761" s="116" t="s">
        <v>312</v>
      </c>
      <c r="H761" s="116" t="s">
        <v>3430</v>
      </c>
      <c r="I761" s="116" t="s">
        <v>263</v>
      </c>
      <c r="J761" s="116" t="s">
        <v>4097</v>
      </c>
      <c r="K761" s="116" t="s">
        <v>304</v>
      </c>
      <c r="L761" s="116"/>
      <c r="M761" s="116"/>
      <c r="N761" s="116"/>
      <c r="O761" s="116"/>
      <c r="P761" s="116"/>
      <c r="Q761" s="116"/>
      <c r="R761" s="116"/>
      <c r="S761" s="116"/>
      <c r="T761" s="116"/>
      <c r="U761" s="116"/>
      <c r="V761" s="116"/>
      <c r="W761" s="116"/>
      <c r="X761" s="116"/>
      <c r="Y761" s="116"/>
      <c r="Z761" s="116"/>
      <c r="AA761" s="116"/>
      <c r="AB761" s="116"/>
      <c r="AC761" s="116"/>
      <c r="AD761" s="116"/>
      <c r="AE761" s="116"/>
    </row>
    <row r="762" spans="1:31" x14ac:dyDescent="0.25">
      <c r="A762" t="s">
        <v>4099</v>
      </c>
      <c r="B762" s="116" t="s">
        <v>302</v>
      </c>
      <c r="C762" s="116" t="s">
        <v>302</v>
      </c>
      <c r="D762" s="116" t="s">
        <v>2694</v>
      </c>
      <c r="G762" s="116" t="s">
        <v>312</v>
      </c>
      <c r="H762" s="116" t="s">
        <v>3431</v>
      </c>
      <c r="I762" s="116" t="s">
        <v>263</v>
      </c>
      <c r="J762" s="116" t="s">
        <v>4097</v>
      </c>
      <c r="K762" s="116" t="s">
        <v>304</v>
      </c>
      <c r="L762" s="116"/>
      <c r="M762" s="116"/>
      <c r="N762" s="116"/>
      <c r="O762" s="116"/>
      <c r="P762" s="116"/>
      <c r="Q762" s="116"/>
      <c r="R762" s="116"/>
      <c r="S762" s="116"/>
      <c r="T762" s="116"/>
      <c r="U762" s="116"/>
      <c r="V762" s="116"/>
      <c r="W762" s="116"/>
      <c r="X762" s="116"/>
      <c r="Y762" s="116"/>
      <c r="Z762" s="116"/>
      <c r="AA762" s="116"/>
      <c r="AB762" s="116"/>
      <c r="AC762" s="116"/>
      <c r="AD762" s="116"/>
      <c r="AE762" s="116"/>
    </row>
    <row r="763" spans="1:31" x14ac:dyDescent="0.25">
      <c r="A763" t="s">
        <v>4100</v>
      </c>
      <c r="B763" s="116" t="s">
        <v>302</v>
      </c>
      <c r="C763" s="116" t="s">
        <v>302</v>
      </c>
      <c r="D763" s="116" t="s">
        <v>2694</v>
      </c>
      <c r="G763" s="116" t="s">
        <v>312</v>
      </c>
      <c r="H763" s="116" t="s">
        <v>3432</v>
      </c>
      <c r="I763" s="116" t="s">
        <v>263</v>
      </c>
      <c r="J763" s="116" t="s">
        <v>4097</v>
      </c>
      <c r="K763" s="116" t="s">
        <v>304</v>
      </c>
      <c r="L763" s="116"/>
      <c r="M763" s="116"/>
      <c r="N763" s="116"/>
      <c r="O763" s="116"/>
      <c r="P763" s="116"/>
      <c r="Q763" s="116"/>
      <c r="R763" s="116"/>
      <c r="S763" s="116"/>
      <c r="T763" s="116"/>
      <c r="U763" s="116"/>
      <c r="V763" s="116"/>
      <c r="W763" s="116"/>
      <c r="X763" s="116"/>
      <c r="Y763" s="116"/>
      <c r="Z763" s="116"/>
      <c r="AA763" s="116"/>
      <c r="AB763" s="116"/>
      <c r="AC763" s="116"/>
      <c r="AD763" s="116"/>
      <c r="AE763" s="116"/>
    </row>
    <row r="764" spans="1:31" x14ac:dyDescent="0.25">
      <c r="A764" t="s">
        <v>4449</v>
      </c>
      <c r="B764" s="116" t="s">
        <v>330</v>
      </c>
      <c r="C764" s="116" t="s">
        <v>330</v>
      </c>
      <c r="D764" s="116" t="s">
        <v>110</v>
      </c>
      <c r="G764" s="116" t="s">
        <v>104</v>
      </c>
      <c r="H764" s="116" t="s">
        <v>3354</v>
      </c>
      <c r="I764" s="116" t="s">
        <v>201</v>
      </c>
      <c r="J764" s="116" t="s">
        <v>201</v>
      </c>
      <c r="K764" s="116" t="s">
        <v>202</v>
      </c>
      <c r="L764" s="116" t="s">
        <v>2697</v>
      </c>
      <c r="M764" s="116"/>
      <c r="N764" s="116"/>
      <c r="O764" s="116"/>
      <c r="P764" s="116"/>
      <c r="Q764" s="116"/>
      <c r="R764" s="116"/>
      <c r="S764" s="116"/>
      <c r="T764" s="116"/>
      <c r="U764" s="116"/>
      <c r="V764" s="116"/>
      <c r="W764" s="116"/>
      <c r="X764" s="116"/>
      <c r="Y764" s="116"/>
      <c r="Z764" s="116"/>
      <c r="AA764" s="116"/>
      <c r="AB764" s="116"/>
      <c r="AC764" s="116"/>
      <c r="AD764" s="116"/>
      <c r="AE764" s="116"/>
    </row>
    <row r="765" spans="1:31" x14ac:dyDescent="0.25">
      <c r="A765" t="s">
        <v>4101</v>
      </c>
      <c r="B765" s="116" t="s">
        <v>330</v>
      </c>
      <c r="C765" s="116" t="s">
        <v>330</v>
      </c>
      <c r="D765" s="116" t="s">
        <v>110</v>
      </c>
      <c r="G765" s="116" t="s">
        <v>104</v>
      </c>
      <c r="H765" s="116" t="s">
        <v>3359</v>
      </c>
      <c r="I765" s="116" t="s">
        <v>204</v>
      </c>
      <c r="J765" s="116" t="s">
        <v>204</v>
      </c>
      <c r="K765" s="116" t="s">
        <v>202</v>
      </c>
      <c r="L765" s="116" t="s">
        <v>2697</v>
      </c>
      <c r="M765" s="116"/>
      <c r="N765" s="116"/>
      <c r="O765" s="116"/>
      <c r="P765" s="116"/>
      <c r="Q765" s="116"/>
      <c r="R765" s="116"/>
      <c r="S765" s="116"/>
      <c r="T765" s="116"/>
      <c r="U765" s="116"/>
      <c r="V765" s="116"/>
      <c r="W765" s="116"/>
      <c r="X765" s="116"/>
      <c r="Y765" s="116"/>
      <c r="Z765" s="116"/>
      <c r="AA765" s="116"/>
      <c r="AB765" s="116"/>
      <c r="AC765" s="116"/>
      <c r="AD765" s="116"/>
      <c r="AE765" s="116"/>
    </row>
    <row r="766" spans="1:31" x14ac:dyDescent="0.25">
      <c r="A766" t="s">
        <v>4102</v>
      </c>
      <c r="B766" s="116" t="s">
        <v>330</v>
      </c>
      <c r="C766" s="116" t="s">
        <v>330</v>
      </c>
      <c r="D766" s="116" t="s">
        <v>110</v>
      </c>
      <c r="G766" s="116" t="s">
        <v>104</v>
      </c>
      <c r="H766" s="116" t="s">
        <v>3367</v>
      </c>
      <c r="I766" s="116" t="s">
        <v>201</v>
      </c>
      <c r="J766" s="116" t="s">
        <v>201</v>
      </c>
      <c r="K766" s="116" t="s">
        <v>4103</v>
      </c>
      <c r="L766" s="116" t="s">
        <v>2697</v>
      </c>
      <c r="M766" s="116"/>
      <c r="N766" s="116"/>
      <c r="O766" s="116"/>
      <c r="P766" s="116"/>
      <c r="Q766" s="116"/>
      <c r="R766" s="116"/>
      <c r="S766" s="116"/>
      <c r="T766" s="116"/>
      <c r="U766" s="116"/>
      <c r="V766" s="116"/>
      <c r="W766" s="116"/>
      <c r="X766" s="116"/>
      <c r="Y766" s="116"/>
      <c r="Z766" s="116"/>
      <c r="AA766" s="116"/>
      <c r="AB766" s="116"/>
      <c r="AC766" s="116"/>
      <c r="AD766" s="116"/>
      <c r="AE766" s="116"/>
    </row>
    <row r="767" spans="1:31" x14ac:dyDescent="0.25">
      <c r="A767" t="s">
        <v>4104</v>
      </c>
      <c r="B767" s="116" t="s">
        <v>330</v>
      </c>
      <c r="C767" s="116" t="s">
        <v>330</v>
      </c>
      <c r="D767" s="116" t="s">
        <v>110</v>
      </c>
      <c r="G767" s="116" t="s">
        <v>104</v>
      </c>
      <c r="H767" s="116" t="s">
        <v>3392</v>
      </c>
      <c r="I767" s="116" t="s">
        <v>175</v>
      </c>
      <c r="J767" s="116" t="s">
        <v>175</v>
      </c>
      <c r="K767" s="116" t="s">
        <v>152</v>
      </c>
      <c r="L767" s="116" t="s">
        <v>2697</v>
      </c>
      <c r="M767" s="116"/>
      <c r="N767" s="116"/>
      <c r="O767" s="116"/>
      <c r="P767" s="116"/>
      <c r="Q767" s="116"/>
      <c r="R767" s="116"/>
      <c r="S767" s="116"/>
      <c r="T767" s="116"/>
      <c r="U767" s="116"/>
      <c r="V767" s="116"/>
      <c r="W767" s="116"/>
      <c r="X767" s="116"/>
      <c r="Y767" s="116"/>
      <c r="Z767" s="116"/>
      <c r="AA767" s="116"/>
      <c r="AB767" s="116"/>
      <c r="AC767" s="116"/>
      <c r="AD767" s="116"/>
      <c r="AE767" s="116"/>
    </row>
    <row r="768" spans="1:31" x14ac:dyDescent="0.25">
      <c r="A768" t="s">
        <v>4105</v>
      </c>
      <c r="B768" s="116" t="s">
        <v>4106</v>
      </c>
      <c r="C768" s="116" t="s">
        <v>2712</v>
      </c>
      <c r="D768" s="116" t="s">
        <v>2694</v>
      </c>
      <c r="G768" s="116" t="s">
        <v>104</v>
      </c>
      <c r="H768" s="116" t="s">
        <v>3398</v>
      </c>
      <c r="I768" s="116" t="s">
        <v>196</v>
      </c>
      <c r="J768" s="116" t="s">
        <v>197</v>
      </c>
      <c r="K768" s="116" t="s">
        <v>152</v>
      </c>
      <c r="L768" s="116"/>
      <c r="M768" s="116"/>
      <c r="N768" s="116"/>
      <c r="O768" s="116"/>
      <c r="P768" s="116"/>
      <c r="Q768" s="116"/>
      <c r="R768" s="116"/>
      <c r="S768" s="116"/>
      <c r="T768" s="116"/>
      <c r="U768" s="116"/>
      <c r="V768" s="116"/>
      <c r="W768" s="116"/>
      <c r="X768" s="116"/>
      <c r="Y768" s="116"/>
      <c r="Z768" s="116"/>
      <c r="AA768" s="116"/>
      <c r="AB768" s="116"/>
      <c r="AC768" s="116"/>
      <c r="AD768" s="116"/>
      <c r="AE768" s="116"/>
    </row>
    <row r="769" spans="1:31" x14ac:dyDescent="0.25">
      <c r="B769" s="116" t="s">
        <v>4800</v>
      </c>
      <c r="C769" s="116" t="s">
        <v>2712</v>
      </c>
      <c r="D769" s="116" t="s">
        <v>2694</v>
      </c>
      <c r="G769" s="116" t="s">
        <v>104</v>
      </c>
      <c r="H769" s="116"/>
      <c r="I769" s="116"/>
      <c r="J769" s="116"/>
      <c r="K769" s="116"/>
      <c r="L769" s="116"/>
      <c r="M769" s="116"/>
      <c r="N769" s="116"/>
      <c r="O769" s="116"/>
      <c r="P769" s="116"/>
      <c r="Q769" s="116"/>
      <c r="R769" s="116"/>
      <c r="S769" s="116"/>
      <c r="T769" s="116"/>
      <c r="U769" s="116"/>
      <c r="V769" s="116"/>
      <c r="W769" s="116"/>
      <c r="X769" s="116"/>
      <c r="Y769" s="116"/>
      <c r="Z769" s="116"/>
      <c r="AA769" s="116"/>
      <c r="AB769" s="116"/>
      <c r="AC769" s="116"/>
      <c r="AD769" s="116"/>
      <c r="AE769" s="116"/>
    </row>
    <row r="770" spans="1:31" x14ac:dyDescent="0.25">
      <c r="A770" t="s">
        <v>4107</v>
      </c>
      <c r="B770" s="116" t="s">
        <v>2712</v>
      </c>
      <c r="C770" s="116" t="s">
        <v>331</v>
      </c>
      <c r="D770" s="116" t="s">
        <v>160</v>
      </c>
      <c r="G770" s="116" t="s">
        <v>104</v>
      </c>
      <c r="H770" s="116" t="s">
        <v>3384</v>
      </c>
      <c r="I770" s="116" t="s">
        <v>4108</v>
      </c>
      <c r="J770" s="116" t="s">
        <v>4484</v>
      </c>
      <c r="K770" s="116" t="s">
        <v>149</v>
      </c>
      <c r="L770" s="116" t="s">
        <v>3996</v>
      </c>
      <c r="M770" s="116"/>
      <c r="N770" s="116"/>
      <c r="O770" s="116"/>
      <c r="P770" s="116"/>
      <c r="Q770" s="116"/>
      <c r="R770" s="116"/>
      <c r="S770" s="116"/>
      <c r="T770" s="116"/>
      <c r="U770" s="116"/>
      <c r="V770" s="116"/>
      <c r="W770" s="116"/>
      <c r="X770" s="116"/>
      <c r="Y770" s="116"/>
      <c r="Z770" s="116"/>
      <c r="AA770" s="116"/>
      <c r="AB770" s="116"/>
      <c r="AC770" s="116"/>
      <c r="AD770" s="116"/>
      <c r="AE770" s="116"/>
    </row>
    <row r="771" spans="1:31" x14ac:dyDescent="0.25">
      <c r="A771" t="s">
        <v>4109</v>
      </c>
      <c r="B771" s="116" t="s">
        <v>2712</v>
      </c>
      <c r="C771" s="116" t="s">
        <v>331</v>
      </c>
      <c r="D771" s="116" t="s">
        <v>160</v>
      </c>
      <c r="G771" s="116" t="s">
        <v>104</v>
      </c>
      <c r="H771" s="116" t="s">
        <v>3373</v>
      </c>
      <c r="I771" s="116" t="s">
        <v>4108</v>
      </c>
      <c r="J771" s="116" t="s">
        <v>4483</v>
      </c>
      <c r="K771" s="116" t="s">
        <v>149</v>
      </c>
      <c r="L771" s="116" t="s">
        <v>4110</v>
      </c>
      <c r="M771" s="116"/>
      <c r="N771" s="116"/>
      <c r="O771" s="116"/>
      <c r="P771" s="116"/>
      <c r="Q771" s="116"/>
      <c r="R771" s="116"/>
      <c r="S771" s="116"/>
      <c r="T771" s="116"/>
      <c r="U771" s="116"/>
      <c r="V771" s="116"/>
      <c r="W771" s="116"/>
      <c r="X771" s="116"/>
      <c r="Y771" s="116"/>
      <c r="Z771" s="116"/>
      <c r="AA771" s="116"/>
      <c r="AB771" s="116"/>
      <c r="AC771" s="116"/>
      <c r="AD771" s="116"/>
      <c r="AE771" s="116"/>
    </row>
    <row r="772" spans="1:31" x14ac:dyDescent="0.25">
      <c r="A772" t="s">
        <v>4656</v>
      </c>
      <c r="B772" s="116" t="s">
        <v>2712</v>
      </c>
      <c r="C772" s="116" t="s">
        <v>331</v>
      </c>
      <c r="D772" s="116" t="s">
        <v>160</v>
      </c>
      <c r="G772" s="116" t="s">
        <v>104</v>
      </c>
      <c r="H772" s="116" t="s">
        <v>3352</v>
      </c>
      <c r="I772" s="116" t="s">
        <v>134</v>
      </c>
      <c r="J772" s="116" t="s">
        <v>4522</v>
      </c>
      <c r="K772" s="116" t="s">
        <v>2699</v>
      </c>
      <c r="L772" s="116" t="s">
        <v>4111</v>
      </c>
      <c r="M772" s="116"/>
      <c r="N772" s="116"/>
      <c r="O772" s="116"/>
      <c r="P772" s="116"/>
      <c r="Q772" s="116"/>
      <c r="R772" s="116"/>
      <c r="S772" s="116"/>
      <c r="T772" s="116"/>
      <c r="U772" s="116"/>
      <c r="V772" s="116"/>
      <c r="W772" s="116"/>
      <c r="X772" s="116"/>
      <c r="Y772" s="116"/>
      <c r="Z772" s="116"/>
      <c r="AA772" s="116"/>
      <c r="AB772" s="116"/>
      <c r="AC772" s="116"/>
      <c r="AD772" s="116"/>
      <c r="AE772" s="116"/>
    </row>
    <row r="773" spans="1:31" x14ac:dyDescent="0.25">
      <c r="A773" t="s">
        <v>4657</v>
      </c>
      <c r="B773" s="116" t="s">
        <v>4113</v>
      </c>
      <c r="C773" s="116" t="s">
        <v>331</v>
      </c>
      <c r="D773" s="116" t="s">
        <v>2677</v>
      </c>
      <c r="G773" s="116" t="s">
        <v>104</v>
      </c>
      <c r="H773" s="116" t="s">
        <v>3369</v>
      </c>
      <c r="I773" s="116" t="s">
        <v>134</v>
      </c>
      <c r="J773" s="116" t="s">
        <v>4452</v>
      </c>
      <c r="K773" s="116" t="s">
        <v>3204</v>
      </c>
      <c r="L773" s="116" t="s">
        <v>332</v>
      </c>
      <c r="M773" s="116"/>
      <c r="N773" s="116"/>
      <c r="O773" s="116"/>
      <c r="P773" s="116"/>
      <c r="Q773" s="116"/>
      <c r="R773" s="116"/>
      <c r="S773" s="116"/>
      <c r="T773" s="116"/>
      <c r="U773" s="116"/>
      <c r="V773" s="116"/>
      <c r="W773" s="116"/>
      <c r="X773" s="116"/>
      <c r="Y773" s="116"/>
      <c r="Z773" s="116"/>
      <c r="AA773" s="116"/>
      <c r="AB773" s="116"/>
      <c r="AC773" s="116"/>
      <c r="AD773" s="116"/>
      <c r="AE773" s="116"/>
    </row>
    <row r="774" spans="1:31" x14ac:dyDescent="0.25">
      <c r="A774" t="s">
        <v>4112</v>
      </c>
      <c r="B774" s="116" t="s">
        <v>4113</v>
      </c>
      <c r="C774" s="116" t="s">
        <v>331</v>
      </c>
      <c r="D774" s="116" t="s">
        <v>2677</v>
      </c>
      <c r="G774" s="116" t="s">
        <v>104</v>
      </c>
      <c r="H774" s="116" t="s">
        <v>3366</v>
      </c>
      <c r="I774" s="116" t="s">
        <v>134</v>
      </c>
      <c r="J774" s="116" t="s">
        <v>2678</v>
      </c>
      <c r="K774" s="116" t="s">
        <v>3204</v>
      </c>
      <c r="L774" s="116" t="s">
        <v>332</v>
      </c>
      <c r="M774" s="116"/>
      <c r="N774" s="116"/>
      <c r="O774" s="116"/>
      <c r="P774" s="116"/>
      <c r="Q774" s="116"/>
      <c r="R774" s="116"/>
      <c r="S774" s="116"/>
      <c r="T774" s="116"/>
      <c r="U774" s="116"/>
      <c r="V774" s="116"/>
      <c r="W774" s="116"/>
      <c r="X774" s="116"/>
      <c r="Y774" s="116"/>
      <c r="Z774" s="116"/>
      <c r="AA774" s="116"/>
      <c r="AB774" s="116"/>
      <c r="AC774" s="116"/>
      <c r="AD774" s="116"/>
      <c r="AE774" s="116"/>
    </row>
    <row r="775" spans="1:31" x14ac:dyDescent="0.25">
      <c r="A775" t="s">
        <v>4454</v>
      </c>
      <c r="B775" s="116" t="s">
        <v>4113</v>
      </c>
      <c r="C775" s="116" t="s">
        <v>331</v>
      </c>
      <c r="D775" s="116" t="s">
        <v>2677</v>
      </c>
      <c r="G775" s="116" t="s">
        <v>104</v>
      </c>
      <c r="H775" s="116" t="s">
        <v>3373</v>
      </c>
      <c r="I775" s="116" t="s">
        <v>4108</v>
      </c>
      <c r="J775" s="116" t="s">
        <v>4483</v>
      </c>
      <c r="K775" s="116" t="s">
        <v>149</v>
      </c>
      <c r="L775" s="116" t="s">
        <v>4455</v>
      </c>
      <c r="M775" s="116"/>
      <c r="N775" s="116"/>
      <c r="O775" s="116"/>
      <c r="P775" s="116"/>
      <c r="Q775" s="116"/>
      <c r="R775" s="116"/>
      <c r="S775" s="116"/>
      <c r="T775" s="116"/>
      <c r="U775" s="116"/>
      <c r="V775" s="116"/>
      <c r="W775" s="116"/>
      <c r="X775" s="116"/>
      <c r="Y775" s="116"/>
      <c r="Z775" s="116"/>
      <c r="AA775" s="116"/>
      <c r="AB775" s="116"/>
      <c r="AC775" s="116"/>
      <c r="AD775" s="116"/>
      <c r="AE775" s="116"/>
    </row>
    <row r="776" spans="1:31" x14ac:dyDescent="0.25">
      <c r="A776" t="s">
        <v>4456</v>
      </c>
      <c r="B776" s="116" t="s">
        <v>4113</v>
      </c>
      <c r="C776" s="116" t="s">
        <v>331</v>
      </c>
      <c r="D776" s="116" t="s">
        <v>2677</v>
      </c>
      <c r="G776" s="116" t="s">
        <v>104</v>
      </c>
      <c r="H776" s="116" t="s">
        <v>3384</v>
      </c>
      <c r="I776" s="116" t="s">
        <v>4108</v>
      </c>
      <c r="J776" s="116" t="s">
        <v>4484</v>
      </c>
      <c r="K776" s="116" t="s">
        <v>149</v>
      </c>
      <c r="L776" s="116" t="s">
        <v>4455</v>
      </c>
      <c r="M776" s="116"/>
      <c r="N776" s="116"/>
      <c r="O776" s="116"/>
      <c r="P776" s="116"/>
      <c r="Q776" s="116"/>
      <c r="R776" s="116"/>
      <c r="S776" s="116"/>
      <c r="T776" s="116"/>
      <c r="U776" s="116"/>
      <c r="V776" s="116"/>
      <c r="W776" s="116"/>
      <c r="X776" s="116"/>
      <c r="Y776" s="116"/>
      <c r="Z776" s="116"/>
      <c r="AA776" s="116"/>
      <c r="AB776" s="116"/>
      <c r="AC776" s="116"/>
      <c r="AD776" s="116"/>
      <c r="AE776" s="116"/>
    </row>
    <row r="777" spans="1:31" x14ac:dyDescent="0.25">
      <c r="A777" t="s">
        <v>4398</v>
      </c>
      <c r="B777" s="116" t="s">
        <v>4399</v>
      </c>
      <c r="C777" s="116" t="s">
        <v>331</v>
      </c>
      <c r="D777" s="116" t="s">
        <v>2677</v>
      </c>
      <c r="G777" s="116" t="s">
        <v>104</v>
      </c>
      <c r="H777" s="116" t="s">
        <v>3384</v>
      </c>
      <c r="I777" s="116" t="s">
        <v>4108</v>
      </c>
      <c r="J777" s="116" t="s">
        <v>4484</v>
      </c>
      <c r="K777" s="116" t="s">
        <v>149</v>
      </c>
      <c r="L777" s="116" t="s">
        <v>4455</v>
      </c>
      <c r="M777" s="116"/>
      <c r="N777" s="116"/>
      <c r="O777" s="116"/>
      <c r="P777" s="116"/>
      <c r="Q777" s="116"/>
      <c r="R777" s="116"/>
      <c r="S777" s="116"/>
      <c r="T777" s="116"/>
      <c r="U777" s="116"/>
      <c r="V777" s="116"/>
      <c r="W777" s="116"/>
      <c r="X777" s="116"/>
      <c r="Y777" s="116"/>
      <c r="Z777" s="116"/>
      <c r="AA777" s="116"/>
      <c r="AB777" s="116"/>
      <c r="AC777" s="116"/>
      <c r="AD777" s="116"/>
      <c r="AE777" s="116"/>
    </row>
    <row r="778" spans="1:31" x14ac:dyDescent="0.25">
      <c r="A778" t="s">
        <v>4658</v>
      </c>
      <c r="B778" s="116" t="s">
        <v>4399</v>
      </c>
      <c r="C778" s="116" t="s">
        <v>331</v>
      </c>
      <c r="D778" s="116" t="s">
        <v>2677</v>
      </c>
      <c r="G778" s="116" t="s">
        <v>104</v>
      </c>
      <c r="H778" s="116" t="s">
        <v>3369</v>
      </c>
      <c r="I778" s="116" t="s">
        <v>134</v>
      </c>
      <c r="J778" s="116" t="s">
        <v>4452</v>
      </c>
      <c r="K778" s="116" t="s">
        <v>3204</v>
      </c>
      <c r="L778" s="116" t="s">
        <v>4455</v>
      </c>
      <c r="M778" s="116"/>
      <c r="N778" s="116"/>
      <c r="O778" s="116"/>
      <c r="P778" s="116"/>
      <c r="Q778" s="116"/>
      <c r="R778" s="116"/>
      <c r="S778" s="116"/>
      <c r="T778" s="116"/>
      <c r="U778" s="116"/>
      <c r="V778" s="116"/>
      <c r="W778" s="116"/>
      <c r="X778" s="116"/>
      <c r="Y778" s="116"/>
      <c r="Z778" s="116"/>
      <c r="AA778" s="116"/>
      <c r="AB778" s="116"/>
      <c r="AC778" s="116"/>
      <c r="AD778" s="116"/>
      <c r="AE778" s="116"/>
    </row>
    <row r="779" spans="1:31" x14ac:dyDescent="0.25">
      <c r="A779" t="s">
        <v>4400</v>
      </c>
      <c r="B779" s="116" t="s">
        <v>4399</v>
      </c>
      <c r="C779" s="116" t="s">
        <v>331</v>
      </c>
      <c r="D779" s="116" t="s">
        <v>2677</v>
      </c>
      <c r="G779" s="116" t="s">
        <v>104</v>
      </c>
      <c r="H779" s="116" t="s">
        <v>3366</v>
      </c>
      <c r="I779" s="116" t="s">
        <v>134</v>
      </c>
      <c r="J779" s="116" t="s">
        <v>2678</v>
      </c>
      <c r="K779" s="116" t="s">
        <v>3204</v>
      </c>
      <c r="L779" s="116" t="s">
        <v>4455</v>
      </c>
      <c r="M779" s="116"/>
      <c r="N779" s="116"/>
      <c r="O779" s="116"/>
      <c r="P779" s="116"/>
      <c r="Q779" s="116"/>
      <c r="R779" s="116"/>
      <c r="S779" s="116"/>
      <c r="T779" s="116"/>
      <c r="U779" s="116"/>
      <c r="V779" s="116"/>
      <c r="W779" s="116"/>
      <c r="X779" s="116"/>
      <c r="Y779" s="116"/>
      <c r="Z779" s="116"/>
      <c r="AA779" s="116"/>
      <c r="AB779" s="116"/>
      <c r="AC779" s="116"/>
      <c r="AD779" s="116"/>
      <c r="AE779" s="116"/>
    </row>
    <row r="780" spans="1:31" x14ac:dyDescent="0.25">
      <c r="A780" t="s">
        <v>4659</v>
      </c>
      <c r="B780" s="116" t="s">
        <v>4399</v>
      </c>
      <c r="C780" s="116" t="s">
        <v>331</v>
      </c>
      <c r="D780" s="116" t="s">
        <v>2677</v>
      </c>
      <c r="G780" s="116" t="s">
        <v>104</v>
      </c>
      <c r="H780" s="116" t="s">
        <v>3373</v>
      </c>
      <c r="I780" s="116" t="s">
        <v>4108</v>
      </c>
      <c r="J780" s="116" t="s">
        <v>4483</v>
      </c>
      <c r="K780" s="116" t="s">
        <v>149</v>
      </c>
      <c r="L780" s="116" t="s">
        <v>155</v>
      </c>
      <c r="M780" s="116"/>
      <c r="N780" s="116"/>
      <c r="O780" s="116"/>
      <c r="P780" s="116"/>
      <c r="Q780" s="116"/>
      <c r="R780" s="116"/>
      <c r="S780" s="116"/>
      <c r="T780" s="116"/>
      <c r="U780" s="116"/>
      <c r="V780" s="116"/>
      <c r="W780" s="116"/>
      <c r="X780" s="116"/>
      <c r="Y780" s="116"/>
      <c r="Z780" s="116"/>
      <c r="AA780" s="116"/>
      <c r="AB780" s="116"/>
      <c r="AC780" s="116"/>
      <c r="AD780" s="116"/>
      <c r="AE780" s="116"/>
    </row>
    <row r="781" spans="1:31" x14ac:dyDescent="0.25">
      <c r="A781" t="s">
        <v>4660</v>
      </c>
      <c r="B781" s="116" t="s">
        <v>4661</v>
      </c>
      <c r="C781" s="116" t="s">
        <v>331</v>
      </c>
      <c r="D781" s="116" t="s">
        <v>2677</v>
      </c>
      <c r="G781" s="116" t="s">
        <v>104</v>
      </c>
      <c r="H781" s="116" t="s">
        <v>3369</v>
      </c>
      <c r="I781" s="116" t="s">
        <v>134</v>
      </c>
      <c r="J781" s="116" t="s">
        <v>4452</v>
      </c>
      <c r="K781" s="116" t="s">
        <v>3204</v>
      </c>
      <c r="L781" s="116" t="s">
        <v>155</v>
      </c>
      <c r="M781" s="116"/>
      <c r="N781" s="116"/>
      <c r="O781" s="116"/>
      <c r="P781" s="116"/>
      <c r="Q781" s="116"/>
      <c r="R781" s="116"/>
      <c r="S781" s="116"/>
      <c r="T781" s="116"/>
      <c r="U781" s="116"/>
      <c r="V781" s="116"/>
      <c r="W781" s="116"/>
      <c r="X781" s="116"/>
      <c r="Y781" s="116"/>
      <c r="Z781" s="116"/>
      <c r="AA781" s="116"/>
      <c r="AB781" s="116"/>
      <c r="AC781" s="116"/>
      <c r="AD781" s="116"/>
      <c r="AE781" s="116"/>
    </row>
    <row r="782" spans="1:31" x14ac:dyDescent="0.25">
      <c r="A782" t="s">
        <v>4662</v>
      </c>
      <c r="B782" s="116" t="s">
        <v>4661</v>
      </c>
      <c r="C782" s="116" t="s">
        <v>331</v>
      </c>
      <c r="D782" s="116" t="s">
        <v>2677</v>
      </c>
      <c r="G782" s="116" t="s">
        <v>104</v>
      </c>
      <c r="H782" s="116" t="s">
        <v>3366</v>
      </c>
      <c r="I782" s="116" t="s">
        <v>134</v>
      </c>
      <c r="J782" s="116" t="s">
        <v>2678</v>
      </c>
      <c r="K782" s="116" t="s">
        <v>3204</v>
      </c>
      <c r="L782" s="116" t="s">
        <v>155</v>
      </c>
      <c r="M782" s="116"/>
      <c r="N782" s="116"/>
      <c r="O782" s="116"/>
      <c r="P782" s="116"/>
      <c r="Q782" s="116"/>
      <c r="R782" s="116"/>
      <c r="S782" s="116"/>
      <c r="T782" s="116"/>
      <c r="U782" s="116"/>
      <c r="V782" s="116"/>
      <c r="W782" s="116"/>
      <c r="X782" s="116"/>
      <c r="Y782" s="116"/>
      <c r="Z782" s="116"/>
      <c r="AA782" s="116"/>
      <c r="AB782" s="116"/>
      <c r="AC782" s="116"/>
      <c r="AD782" s="116"/>
      <c r="AE782" s="116"/>
    </row>
    <row r="783" spans="1:31" x14ac:dyDescent="0.25">
      <c r="A783" t="s">
        <v>4663</v>
      </c>
      <c r="B783" s="116" t="s">
        <v>4661</v>
      </c>
      <c r="C783" s="116" t="s">
        <v>331</v>
      </c>
      <c r="D783" s="116" t="s">
        <v>2677</v>
      </c>
      <c r="G783" s="116" t="s">
        <v>104</v>
      </c>
      <c r="H783" s="116" t="s">
        <v>3373</v>
      </c>
      <c r="I783" s="116" t="s">
        <v>4108</v>
      </c>
      <c r="J783" s="116" t="s">
        <v>4483</v>
      </c>
      <c r="K783" s="116" t="s">
        <v>149</v>
      </c>
      <c r="L783" s="116" t="s">
        <v>155</v>
      </c>
      <c r="M783" s="116"/>
      <c r="N783" s="116"/>
      <c r="O783" s="116"/>
      <c r="P783" s="116"/>
      <c r="Q783" s="116"/>
      <c r="R783" s="116"/>
      <c r="S783" s="116"/>
      <c r="T783" s="116"/>
      <c r="U783" s="116"/>
      <c r="V783" s="116"/>
      <c r="W783" s="116"/>
      <c r="X783" s="116"/>
      <c r="Y783" s="116"/>
      <c r="Z783" s="116"/>
      <c r="AA783" s="116"/>
      <c r="AB783" s="116"/>
      <c r="AC783" s="116"/>
      <c r="AD783" s="116"/>
      <c r="AE783" s="116"/>
    </row>
    <row r="784" spans="1:31" x14ac:dyDescent="0.25">
      <c r="A784" t="s">
        <v>4664</v>
      </c>
      <c r="B784" s="116" t="s">
        <v>4661</v>
      </c>
      <c r="C784" s="116" t="s">
        <v>331</v>
      </c>
      <c r="D784" s="116" t="s">
        <v>2677</v>
      </c>
      <c r="G784" s="116" t="s">
        <v>104</v>
      </c>
      <c r="H784" s="116" t="s">
        <v>3375</v>
      </c>
      <c r="I784" s="116" t="s">
        <v>4108</v>
      </c>
      <c r="J784" s="116" t="s">
        <v>142</v>
      </c>
      <c r="K784" s="116" t="s">
        <v>149</v>
      </c>
      <c r="L784" s="116" t="s">
        <v>155</v>
      </c>
      <c r="M784" s="116"/>
      <c r="N784" s="116"/>
      <c r="O784" s="116"/>
      <c r="P784" s="116"/>
      <c r="Q784" s="116"/>
      <c r="R784" s="116"/>
      <c r="S784" s="116"/>
      <c r="T784" s="116"/>
      <c r="U784" s="116"/>
      <c r="V784" s="116"/>
      <c r="W784" s="116"/>
      <c r="X784" s="116"/>
      <c r="Y784" s="116"/>
      <c r="Z784" s="116"/>
      <c r="AA784" s="116"/>
      <c r="AB784" s="116"/>
      <c r="AC784" s="116"/>
      <c r="AD784" s="116"/>
      <c r="AE784" s="116"/>
    </row>
    <row r="785" spans="1:31" x14ac:dyDescent="0.25">
      <c r="A785" t="s">
        <v>4665</v>
      </c>
      <c r="B785" s="116" t="s">
        <v>4661</v>
      </c>
      <c r="C785" s="116" t="s">
        <v>331</v>
      </c>
      <c r="D785" s="116" t="s">
        <v>2677</v>
      </c>
      <c r="G785" s="116" t="s">
        <v>104</v>
      </c>
      <c r="H785" s="116" t="s">
        <v>3396</v>
      </c>
      <c r="I785" s="116" t="s">
        <v>4108</v>
      </c>
      <c r="J785" s="116" t="s">
        <v>3153</v>
      </c>
      <c r="K785" s="116" t="s">
        <v>2699</v>
      </c>
      <c r="L785" s="116" t="s">
        <v>155</v>
      </c>
      <c r="M785" s="116"/>
      <c r="N785" s="116"/>
      <c r="O785" s="116"/>
      <c r="P785" s="116"/>
      <c r="Q785" s="116"/>
      <c r="R785" s="116"/>
      <c r="S785" s="116"/>
      <c r="T785" s="116"/>
      <c r="U785" s="116"/>
      <c r="V785" s="116"/>
      <c r="W785" s="116"/>
      <c r="X785" s="116"/>
      <c r="Y785" s="116"/>
      <c r="Z785" s="116"/>
      <c r="AA785" s="116"/>
      <c r="AB785" s="116"/>
      <c r="AC785" s="116"/>
      <c r="AD785" s="116"/>
      <c r="AE785" s="116"/>
    </row>
    <row r="786" spans="1:31" x14ac:dyDescent="0.25">
      <c r="A786" t="s">
        <v>4666</v>
      </c>
      <c r="B786" s="116" t="s">
        <v>4661</v>
      </c>
      <c r="C786" s="116" t="s">
        <v>331</v>
      </c>
      <c r="D786" s="116" t="s">
        <v>2677</v>
      </c>
      <c r="G786" s="116" t="s">
        <v>104</v>
      </c>
      <c r="H786" s="116" t="s">
        <v>3364</v>
      </c>
      <c r="I786" s="116" t="s">
        <v>4108</v>
      </c>
      <c r="J786" s="116" t="s">
        <v>140</v>
      </c>
      <c r="K786" s="116" t="s">
        <v>2699</v>
      </c>
      <c r="L786" s="116"/>
      <c r="M786" s="116"/>
      <c r="N786" s="116"/>
      <c r="O786" s="116"/>
      <c r="P786" s="116"/>
      <c r="Q786" s="116"/>
      <c r="R786" s="116"/>
      <c r="S786" s="116"/>
      <c r="T786" s="116"/>
      <c r="U786" s="116"/>
      <c r="V786" s="116"/>
      <c r="W786" s="116"/>
      <c r="X786" s="116"/>
      <c r="Y786" s="116"/>
      <c r="Z786" s="116"/>
      <c r="AA786" s="116"/>
      <c r="AB786" s="116"/>
      <c r="AC786" s="116"/>
      <c r="AD786" s="116"/>
      <c r="AE786" s="116"/>
    </row>
    <row r="787" spans="1:31" x14ac:dyDescent="0.25">
      <c r="A787" t="s">
        <v>4667</v>
      </c>
      <c r="B787" s="116" t="s">
        <v>4661</v>
      </c>
      <c r="C787" s="116" t="s">
        <v>331</v>
      </c>
      <c r="D787" s="116" t="s">
        <v>2677</v>
      </c>
      <c r="G787" s="116" t="s">
        <v>104</v>
      </c>
      <c r="H787" s="116" t="s">
        <v>3355</v>
      </c>
      <c r="I787" s="116" t="s">
        <v>4108</v>
      </c>
      <c r="J787" s="116" t="s">
        <v>144</v>
      </c>
      <c r="K787" s="116" t="s">
        <v>2699</v>
      </c>
      <c r="L787" s="116"/>
      <c r="M787" s="116"/>
      <c r="N787" s="116"/>
      <c r="O787" s="116"/>
      <c r="P787" s="116"/>
      <c r="Q787" s="116"/>
      <c r="R787" s="116"/>
      <c r="S787" s="116"/>
      <c r="T787" s="116"/>
      <c r="U787" s="116"/>
      <c r="V787" s="116"/>
      <c r="W787" s="116"/>
      <c r="X787" s="116"/>
      <c r="Y787" s="116"/>
      <c r="Z787" s="116"/>
      <c r="AA787" s="116"/>
      <c r="AB787" s="116"/>
      <c r="AC787" s="116"/>
      <c r="AD787" s="116"/>
      <c r="AE787" s="116"/>
    </row>
    <row r="788" spans="1:31" x14ac:dyDescent="0.25">
      <c r="A788" t="s">
        <v>4668</v>
      </c>
      <c r="B788" s="116" t="s">
        <v>4661</v>
      </c>
      <c r="C788" s="116" t="s">
        <v>331</v>
      </c>
      <c r="D788" s="116" t="s">
        <v>2677</v>
      </c>
      <c r="G788" s="116" t="s">
        <v>104</v>
      </c>
      <c r="H788" s="116" t="s">
        <v>3352</v>
      </c>
      <c r="I788" s="116" t="s">
        <v>4108</v>
      </c>
      <c r="J788" s="116" t="s">
        <v>4522</v>
      </c>
      <c r="K788" s="116" t="s">
        <v>2699</v>
      </c>
      <c r="L788" s="116"/>
      <c r="M788" s="116"/>
      <c r="N788" s="116"/>
      <c r="O788" s="116"/>
      <c r="P788" s="116"/>
      <c r="Q788" s="116"/>
      <c r="R788" s="116"/>
      <c r="S788" s="116"/>
      <c r="T788" s="116"/>
      <c r="U788" s="116"/>
      <c r="V788" s="116"/>
      <c r="W788" s="116"/>
      <c r="X788" s="116"/>
      <c r="Y788" s="116"/>
      <c r="Z788" s="116"/>
      <c r="AA788" s="116"/>
      <c r="AB788" s="116"/>
      <c r="AC788" s="116"/>
      <c r="AD788" s="116"/>
      <c r="AE788" s="116"/>
    </row>
    <row r="789" spans="1:31" x14ac:dyDescent="0.25">
      <c r="A789" t="s">
        <v>4669</v>
      </c>
      <c r="B789" s="116" t="s">
        <v>4661</v>
      </c>
      <c r="C789" s="116" t="s">
        <v>331</v>
      </c>
      <c r="D789" s="116" t="s">
        <v>2677</v>
      </c>
      <c r="G789" s="116" t="s">
        <v>104</v>
      </c>
      <c r="H789" s="116" t="s">
        <v>3350</v>
      </c>
      <c r="I789" s="116" t="s">
        <v>4108</v>
      </c>
      <c r="J789" s="116" t="s">
        <v>4670</v>
      </c>
      <c r="K789" s="116" t="s">
        <v>2699</v>
      </c>
      <c r="L789" s="116"/>
      <c r="M789" s="116"/>
      <c r="N789" s="116"/>
      <c r="O789" s="116"/>
      <c r="P789" s="116"/>
      <c r="Q789" s="116"/>
      <c r="R789" s="116"/>
      <c r="S789" s="116"/>
      <c r="T789" s="116"/>
      <c r="U789" s="116"/>
      <c r="V789" s="116"/>
      <c r="W789" s="116"/>
      <c r="X789" s="116"/>
      <c r="Y789" s="116"/>
      <c r="Z789" s="116"/>
      <c r="AA789" s="116"/>
      <c r="AB789" s="116"/>
      <c r="AC789" s="116"/>
      <c r="AD789" s="116"/>
      <c r="AE789" s="116"/>
    </row>
    <row r="790" spans="1:31" x14ac:dyDescent="0.25">
      <c r="A790" t="s">
        <v>4671</v>
      </c>
      <c r="B790" s="116" t="s">
        <v>4661</v>
      </c>
      <c r="C790" s="116" t="s">
        <v>331</v>
      </c>
      <c r="D790" s="116" t="s">
        <v>2677</v>
      </c>
      <c r="G790" s="116" t="s">
        <v>104</v>
      </c>
      <c r="H790" s="116" t="s">
        <v>3348</v>
      </c>
      <c r="I790" s="116" t="s">
        <v>4108</v>
      </c>
      <c r="J790" s="116" t="s">
        <v>4670</v>
      </c>
      <c r="K790" s="116" t="s">
        <v>2699</v>
      </c>
      <c r="L790" s="116"/>
      <c r="M790" s="116"/>
      <c r="N790" s="116"/>
      <c r="O790" s="116"/>
      <c r="P790" s="116"/>
      <c r="Q790" s="116"/>
      <c r="R790" s="116"/>
      <c r="S790" s="116"/>
      <c r="T790" s="116"/>
      <c r="U790" s="116"/>
      <c r="V790" s="116"/>
      <c r="W790" s="116"/>
      <c r="X790" s="116"/>
      <c r="Y790" s="116"/>
      <c r="Z790" s="116"/>
      <c r="AA790" s="116"/>
      <c r="AB790" s="116"/>
      <c r="AC790" s="116"/>
      <c r="AD790" s="116"/>
      <c r="AE790" s="116"/>
    </row>
    <row r="791" spans="1:31" x14ac:dyDescent="0.25">
      <c r="A791" t="s">
        <v>4672</v>
      </c>
      <c r="B791" s="116" t="s">
        <v>4661</v>
      </c>
      <c r="C791" s="116" t="s">
        <v>331</v>
      </c>
      <c r="D791" s="116" t="s">
        <v>2677</v>
      </c>
      <c r="G791" s="116" t="s">
        <v>104</v>
      </c>
      <c r="H791" s="116" t="s">
        <v>3357</v>
      </c>
      <c r="I791" s="116" t="s">
        <v>4108</v>
      </c>
      <c r="J791" s="116" t="s">
        <v>138</v>
      </c>
      <c r="K791" s="116" t="s">
        <v>2699</v>
      </c>
      <c r="L791" s="116" t="s">
        <v>153</v>
      </c>
      <c r="M791" s="116"/>
      <c r="N791" s="116"/>
      <c r="O791" s="116"/>
      <c r="P791" s="116"/>
      <c r="Q791" s="116"/>
      <c r="R791" s="116"/>
      <c r="S791" s="116"/>
      <c r="T791" s="116"/>
      <c r="U791" s="116"/>
      <c r="V791" s="116"/>
      <c r="W791" s="116"/>
      <c r="X791" s="116"/>
      <c r="Y791" s="116"/>
      <c r="Z791" s="116"/>
      <c r="AA791" s="116"/>
      <c r="AB791" s="116"/>
      <c r="AC791" s="116"/>
      <c r="AD791" s="116"/>
      <c r="AE791" s="116"/>
    </row>
    <row r="792" spans="1:31" x14ac:dyDescent="0.25">
      <c r="A792" t="s">
        <v>4673</v>
      </c>
      <c r="B792" s="116" t="s">
        <v>4661</v>
      </c>
      <c r="C792" s="116" t="s">
        <v>331</v>
      </c>
      <c r="D792" s="116" t="s">
        <v>2677</v>
      </c>
      <c r="G792" s="116" t="s">
        <v>104</v>
      </c>
      <c r="H792" s="116" t="s">
        <v>137</v>
      </c>
      <c r="I792" s="116" t="s">
        <v>134</v>
      </c>
      <c r="J792" s="116" t="s">
        <v>138</v>
      </c>
      <c r="K792" s="116" t="s">
        <v>139</v>
      </c>
      <c r="L792" s="116" t="s">
        <v>153</v>
      </c>
      <c r="M792" s="116"/>
      <c r="N792" s="116"/>
      <c r="O792" s="116"/>
      <c r="P792" s="116"/>
      <c r="Q792" s="116"/>
      <c r="R792" s="116"/>
      <c r="S792" s="116"/>
      <c r="T792" s="116"/>
      <c r="U792" s="116"/>
      <c r="V792" s="116"/>
      <c r="W792" s="116"/>
      <c r="X792" s="116"/>
      <c r="Y792" s="116"/>
      <c r="Z792" s="116"/>
      <c r="AA792" s="116"/>
      <c r="AB792" s="116"/>
      <c r="AC792" s="116"/>
      <c r="AD792" s="116"/>
      <c r="AE792" s="116"/>
    </row>
    <row r="793" spans="1:31" x14ac:dyDescent="0.25">
      <c r="A793" t="s">
        <v>4674</v>
      </c>
      <c r="B793" s="116" t="s">
        <v>4661</v>
      </c>
      <c r="C793" s="116" t="s">
        <v>331</v>
      </c>
      <c r="D793" s="116" t="s">
        <v>2677</v>
      </c>
      <c r="G793" s="116" t="s">
        <v>104</v>
      </c>
      <c r="H793" s="116" t="s">
        <v>3384</v>
      </c>
      <c r="I793" s="116" t="s">
        <v>4108</v>
      </c>
      <c r="J793" s="116" t="s">
        <v>4484</v>
      </c>
      <c r="K793" s="116" t="s">
        <v>149</v>
      </c>
      <c r="L793" s="116" t="s">
        <v>155</v>
      </c>
      <c r="M793" s="116"/>
      <c r="N793" s="116"/>
      <c r="O793" s="116"/>
      <c r="P793" s="116"/>
      <c r="Q793" s="116"/>
      <c r="R793" s="116"/>
      <c r="S793" s="116"/>
      <c r="T793" s="116"/>
      <c r="U793" s="116"/>
      <c r="V793" s="116"/>
      <c r="W793" s="116"/>
      <c r="X793" s="116"/>
      <c r="Y793" s="116"/>
      <c r="Z793" s="116"/>
      <c r="AA793" s="116"/>
      <c r="AB793" s="116"/>
      <c r="AC793" s="116"/>
      <c r="AD793" s="116"/>
      <c r="AE793" s="116"/>
    </row>
    <row r="794" spans="1:31" x14ac:dyDescent="0.25">
      <c r="A794" t="s">
        <v>4675</v>
      </c>
      <c r="B794" s="116" t="s">
        <v>3175</v>
      </c>
      <c r="C794" s="116" t="s">
        <v>331</v>
      </c>
      <c r="D794" s="116" t="s">
        <v>2677</v>
      </c>
      <c r="G794" s="116" t="s">
        <v>104</v>
      </c>
      <c r="H794" s="116" t="s">
        <v>3352</v>
      </c>
      <c r="I794" s="116" t="s">
        <v>134</v>
      </c>
      <c r="J794" s="116" t="s">
        <v>4522</v>
      </c>
      <c r="K794" s="116" t="s">
        <v>2699</v>
      </c>
      <c r="L794" s="116"/>
      <c r="M794" s="116"/>
      <c r="N794" s="116"/>
      <c r="O794" s="116"/>
      <c r="P794" s="116"/>
      <c r="Q794" s="116"/>
      <c r="R794" s="116"/>
      <c r="S794" s="116"/>
      <c r="T794" s="116"/>
      <c r="U794" s="116"/>
      <c r="V794" s="116"/>
      <c r="W794" s="116"/>
      <c r="X794" s="116"/>
      <c r="Y794" s="116"/>
      <c r="Z794" s="116"/>
      <c r="AA794" s="116"/>
      <c r="AB794" s="116"/>
      <c r="AC794" s="116"/>
      <c r="AD794" s="116"/>
      <c r="AE794" s="116"/>
    </row>
    <row r="795" spans="1:31" x14ac:dyDescent="0.25">
      <c r="A795" t="s">
        <v>4676</v>
      </c>
      <c r="B795" s="116" t="s">
        <v>4457</v>
      </c>
      <c r="C795" s="116" t="s">
        <v>331</v>
      </c>
      <c r="D795" s="116" t="s">
        <v>2677</v>
      </c>
      <c r="G795" s="116" t="s">
        <v>104</v>
      </c>
      <c r="H795" s="116" t="s">
        <v>3369</v>
      </c>
      <c r="I795" s="116" t="s">
        <v>134</v>
      </c>
      <c r="J795" s="116" t="s">
        <v>4452</v>
      </c>
      <c r="K795" s="116" t="s">
        <v>3204</v>
      </c>
      <c r="L795" s="116" t="s">
        <v>332</v>
      </c>
      <c r="M795" s="116"/>
      <c r="N795" s="116"/>
      <c r="O795" s="116"/>
      <c r="P795" s="116"/>
      <c r="Q795" s="116"/>
      <c r="R795" s="116"/>
      <c r="S795" s="116"/>
      <c r="T795" s="116"/>
      <c r="U795" s="116"/>
      <c r="V795" s="116"/>
      <c r="W795" s="116"/>
      <c r="X795" s="116"/>
      <c r="Y795" s="116"/>
      <c r="Z795" s="116"/>
      <c r="AA795" s="116"/>
      <c r="AB795" s="116"/>
      <c r="AC795" s="116"/>
      <c r="AD795" s="116"/>
      <c r="AE795" s="116"/>
    </row>
    <row r="796" spans="1:31" x14ac:dyDescent="0.25">
      <c r="A796" t="s">
        <v>4458</v>
      </c>
      <c r="B796" s="116" t="s">
        <v>4457</v>
      </c>
      <c r="C796" s="116" t="s">
        <v>331</v>
      </c>
      <c r="D796" s="116" t="s">
        <v>2677</v>
      </c>
      <c r="G796" s="116" t="s">
        <v>104</v>
      </c>
      <c r="H796" s="116" t="s">
        <v>3366</v>
      </c>
      <c r="I796" s="116" t="s">
        <v>134</v>
      </c>
      <c r="J796" s="116" t="s">
        <v>2678</v>
      </c>
      <c r="K796" s="116" t="s">
        <v>4459</v>
      </c>
      <c r="L796" s="116" t="s">
        <v>332</v>
      </c>
      <c r="M796" s="116"/>
      <c r="N796" s="116"/>
      <c r="O796" s="116"/>
      <c r="P796" s="116"/>
      <c r="Q796" s="116"/>
      <c r="R796" s="116"/>
      <c r="S796" s="116"/>
      <c r="T796" s="116"/>
      <c r="U796" s="116"/>
      <c r="V796" s="116"/>
      <c r="W796" s="116"/>
      <c r="X796" s="116"/>
      <c r="Y796" s="116"/>
      <c r="Z796" s="116"/>
      <c r="AA796" s="116"/>
      <c r="AB796" s="116"/>
      <c r="AC796" s="116"/>
      <c r="AD796" s="116"/>
      <c r="AE796" s="116"/>
    </row>
    <row r="797" spans="1:31" x14ac:dyDescent="0.25">
      <c r="A797" t="s">
        <v>4114</v>
      </c>
      <c r="B797" s="116" t="s">
        <v>3175</v>
      </c>
      <c r="C797" s="116" t="s">
        <v>331</v>
      </c>
      <c r="D797" s="116" t="s">
        <v>2677</v>
      </c>
      <c r="G797" s="116" t="s">
        <v>104</v>
      </c>
      <c r="H797" s="116" t="s">
        <v>3373</v>
      </c>
      <c r="I797" s="116" t="s">
        <v>4108</v>
      </c>
      <c r="J797" s="116" t="s">
        <v>4483</v>
      </c>
      <c r="K797" s="116" t="s">
        <v>149</v>
      </c>
      <c r="L797" s="116" t="s">
        <v>155</v>
      </c>
      <c r="M797" s="116"/>
      <c r="N797" s="116"/>
      <c r="O797" s="116"/>
      <c r="P797" s="116"/>
      <c r="Q797" s="116"/>
      <c r="R797" s="116"/>
      <c r="S797" s="116"/>
      <c r="T797" s="116"/>
      <c r="U797" s="116"/>
      <c r="V797" s="116"/>
      <c r="W797" s="116"/>
      <c r="X797" s="116"/>
      <c r="Y797" s="116"/>
      <c r="Z797" s="116"/>
      <c r="AA797" s="116"/>
      <c r="AB797" s="116"/>
      <c r="AC797" s="116"/>
      <c r="AD797" s="116"/>
      <c r="AE797" s="116"/>
    </row>
    <row r="798" spans="1:31" x14ac:dyDescent="0.25">
      <c r="A798" t="s">
        <v>4115</v>
      </c>
      <c r="B798" s="116" t="s">
        <v>3175</v>
      </c>
      <c r="C798" s="116" t="s">
        <v>331</v>
      </c>
      <c r="D798" s="116" t="s">
        <v>2677</v>
      </c>
      <c r="G798" s="116" t="s">
        <v>104</v>
      </c>
      <c r="H798" s="116" t="s">
        <v>3384</v>
      </c>
      <c r="I798" s="116" t="s">
        <v>4108</v>
      </c>
      <c r="J798" s="116" t="s">
        <v>4484</v>
      </c>
      <c r="K798" s="116" t="s">
        <v>149</v>
      </c>
      <c r="L798" s="116" t="s">
        <v>155</v>
      </c>
      <c r="M798" s="116"/>
      <c r="N798" s="116"/>
      <c r="O798" s="116"/>
      <c r="P798" s="116"/>
      <c r="Q798" s="116"/>
      <c r="R798" s="116"/>
      <c r="S798" s="116"/>
      <c r="T798" s="116"/>
      <c r="U798" s="116"/>
      <c r="V798" s="116"/>
      <c r="W798" s="116"/>
      <c r="X798" s="116"/>
      <c r="Y798" s="116"/>
      <c r="Z798" s="116"/>
      <c r="AA798" s="116"/>
      <c r="AB798" s="116"/>
      <c r="AC798" s="116"/>
      <c r="AD798" s="116"/>
      <c r="AE798" s="116"/>
    </row>
    <row r="799" spans="1:31" x14ac:dyDescent="0.25">
      <c r="A799" t="s">
        <v>4115</v>
      </c>
      <c r="B799" s="116" t="s">
        <v>3175</v>
      </c>
      <c r="C799" s="116" t="s">
        <v>331</v>
      </c>
      <c r="D799" s="116" t="s">
        <v>2677</v>
      </c>
      <c r="G799" s="116" t="s">
        <v>104</v>
      </c>
      <c r="H799" s="116" t="s">
        <v>3384</v>
      </c>
      <c r="I799" s="116" t="s">
        <v>4108</v>
      </c>
      <c r="J799" s="116" t="s">
        <v>4484</v>
      </c>
      <c r="K799" s="116" t="s">
        <v>149</v>
      </c>
      <c r="L799" s="116" t="s">
        <v>155</v>
      </c>
      <c r="M799" s="116"/>
      <c r="N799" s="116"/>
      <c r="O799" s="116"/>
      <c r="P799" s="116"/>
      <c r="Q799" s="116"/>
      <c r="R799" s="116"/>
      <c r="S799" s="116"/>
      <c r="T799" s="116"/>
      <c r="U799" s="116"/>
      <c r="V799" s="116"/>
      <c r="W799" s="116"/>
      <c r="X799" s="116"/>
      <c r="Y799" s="116"/>
      <c r="Z799" s="116"/>
      <c r="AA799" s="116"/>
      <c r="AB799" s="116"/>
      <c r="AC799" s="116"/>
      <c r="AD799" s="116"/>
      <c r="AE799" s="116"/>
    </row>
    <row r="800" spans="1:31" x14ac:dyDescent="0.25">
      <c r="A800" t="s">
        <v>3176</v>
      </c>
      <c r="B800" s="116" t="s">
        <v>3175</v>
      </c>
      <c r="C800" s="116" t="s">
        <v>331</v>
      </c>
      <c r="D800" s="116" t="s">
        <v>2677</v>
      </c>
      <c r="G800" s="116" t="s">
        <v>104</v>
      </c>
      <c r="H800" s="116" t="s">
        <v>137</v>
      </c>
      <c r="I800" s="116" t="s">
        <v>134</v>
      </c>
      <c r="J800" s="116" t="s">
        <v>138</v>
      </c>
      <c r="K800" s="116" t="s">
        <v>139</v>
      </c>
      <c r="L800" s="116" t="s">
        <v>155</v>
      </c>
      <c r="M800" s="116"/>
      <c r="N800" s="116"/>
      <c r="O800" s="116"/>
      <c r="P800" s="116"/>
      <c r="Q800" s="116"/>
      <c r="R800" s="116"/>
      <c r="S800" s="116"/>
      <c r="T800" s="116"/>
      <c r="U800" s="116"/>
      <c r="V800" s="116"/>
      <c r="W800" s="116"/>
      <c r="X800" s="116"/>
      <c r="Y800" s="116"/>
      <c r="Z800" s="116"/>
      <c r="AA800" s="116"/>
      <c r="AB800" s="116"/>
      <c r="AC800" s="116"/>
      <c r="AD800" s="116"/>
      <c r="AE800" s="116"/>
    </row>
    <row r="801" spans="1:31" x14ac:dyDescent="0.25">
      <c r="A801" t="s">
        <v>4677</v>
      </c>
      <c r="B801" s="116" t="s">
        <v>4117</v>
      </c>
      <c r="C801" s="116" t="s">
        <v>331</v>
      </c>
      <c r="D801" s="116" t="s">
        <v>2677</v>
      </c>
      <c r="G801" s="116" t="s">
        <v>104</v>
      </c>
      <c r="H801" s="116" t="s">
        <v>3369</v>
      </c>
      <c r="I801" s="116" t="s">
        <v>134</v>
      </c>
      <c r="J801" s="116" t="s">
        <v>4452</v>
      </c>
      <c r="K801" s="116" t="s">
        <v>3126</v>
      </c>
      <c r="L801" s="116" t="s">
        <v>155</v>
      </c>
      <c r="M801" s="116"/>
      <c r="N801" s="116"/>
      <c r="O801" s="116"/>
      <c r="P801" s="116"/>
      <c r="Q801" s="116"/>
      <c r="R801" s="116"/>
      <c r="S801" s="116"/>
      <c r="T801" s="116"/>
      <c r="U801" s="116"/>
      <c r="V801" s="116"/>
      <c r="W801" s="116"/>
      <c r="X801" s="116"/>
      <c r="Y801" s="116"/>
      <c r="Z801" s="116"/>
      <c r="AA801" s="116"/>
      <c r="AB801" s="116"/>
      <c r="AC801" s="116"/>
      <c r="AD801" s="116"/>
      <c r="AE801" s="116"/>
    </row>
    <row r="802" spans="1:31" x14ac:dyDescent="0.25">
      <c r="A802" t="s">
        <v>4116</v>
      </c>
      <c r="B802" s="116" t="s">
        <v>4117</v>
      </c>
      <c r="C802" s="116" t="s">
        <v>331</v>
      </c>
      <c r="D802" s="116" t="s">
        <v>2677</v>
      </c>
      <c r="G802" s="116" t="s">
        <v>104</v>
      </c>
      <c r="H802" s="116" t="s">
        <v>3366</v>
      </c>
      <c r="I802" s="116" t="s">
        <v>134</v>
      </c>
      <c r="J802" s="116" t="s">
        <v>2678</v>
      </c>
      <c r="K802" s="116" t="s">
        <v>3126</v>
      </c>
      <c r="L802" s="116" t="s">
        <v>155</v>
      </c>
      <c r="M802" s="116"/>
      <c r="N802" s="116"/>
      <c r="O802" s="116"/>
      <c r="P802" s="116"/>
      <c r="Q802" s="116"/>
      <c r="R802" s="116"/>
      <c r="S802" s="116"/>
      <c r="T802" s="116"/>
      <c r="U802" s="116"/>
      <c r="V802" s="116"/>
      <c r="W802" s="116"/>
      <c r="X802" s="116"/>
      <c r="Y802" s="116"/>
      <c r="Z802" s="116"/>
      <c r="AA802" s="116"/>
      <c r="AB802" s="116"/>
      <c r="AC802" s="116"/>
      <c r="AD802" s="116"/>
      <c r="AE802" s="116"/>
    </row>
    <row r="803" spans="1:31" x14ac:dyDescent="0.25">
      <c r="A803" t="s">
        <v>4118</v>
      </c>
      <c r="B803" s="116" t="s">
        <v>4117</v>
      </c>
      <c r="C803" s="116" t="s">
        <v>331</v>
      </c>
      <c r="D803" s="116" t="s">
        <v>2677</v>
      </c>
      <c r="G803" s="116" t="s">
        <v>104</v>
      </c>
      <c r="H803" s="116" t="s">
        <v>3373</v>
      </c>
      <c r="I803" s="116" t="s">
        <v>4108</v>
      </c>
      <c r="J803" s="116" t="s">
        <v>4483</v>
      </c>
      <c r="K803" s="116" t="s">
        <v>149</v>
      </c>
      <c r="L803" s="116" t="s">
        <v>153</v>
      </c>
      <c r="M803" s="116"/>
      <c r="N803" s="116"/>
      <c r="O803" s="116"/>
      <c r="P803" s="116"/>
      <c r="Q803" s="116"/>
      <c r="R803" s="116"/>
      <c r="S803" s="116"/>
      <c r="T803" s="116"/>
      <c r="U803" s="116"/>
      <c r="V803" s="116"/>
      <c r="W803" s="116"/>
      <c r="X803" s="116"/>
      <c r="Y803" s="116"/>
      <c r="Z803" s="116"/>
      <c r="AA803" s="116"/>
      <c r="AB803" s="116"/>
      <c r="AC803" s="116"/>
      <c r="AD803" s="116"/>
      <c r="AE803" s="116"/>
    </row>
    <row r="804" spans="1:31" x14ac:dyDescent="0.25">
      <c r="A804" t="s">
        <v>4119</v>
      </c>
      <c r="B804" s="116" t="s">
        <v>4117</v>
      </c>
      <c r="C804" s="116" t="s">
        <v>331</v>
      </c>
      <c r="D804" s="116" t="s">
        <v>2677</v>
      </c>
      <c r="G804" s="116" t="s">
        <v>104</v>
      </c>
      <c r="H804" s="116" t="s">
        <v>3384</v>
      </c>
      <c r="I804" s="116" t="s">
        <v>4108</v>
      </c>
      <c r="J804" s="116" t="s">
        <v>4484</v>
      </c>
      <c r="K804" s="116" t="s">
        <v>149</v>
      </c>
      <c r="L804" s="116" t="s">
        <v>155</v>
      </c>
      <c r="M804" s="116"/>
      <c r="N804" s="116"/>
      <c r="O804" s="116"/>
      <c r="P804" s="116"/>
      <c r="Q804" s="116"/>
      <c r="R804" s="116"/>
      <c r="S804" s="116"/>
      <c r="T804" s="116"/>
      <c r="U804" s="116"/>
      <c r="V804" s="116"/>
      <c r="W804" s="116"/>
      <c r="X804" s="116"/>
      <c r="Y804" s="116"/>
      <c r="Z804" s="116"/>
      <c r="AA804" s="116"/>
      <c r="AB804" s="116"/>
      <c r="AC804" s="116"/>
      <c r="AD804" s="116"/>
      <c r="AE804" s="116"/>
    </row>
    <row r="805" spans="1:31" x14ac:dyDescent="0.25">
      <c r="A805" t="s">
        <v>4678</v>
      </c>
      <c r="B805" s="116" t="s">
        <v>3177</v>
      </c>
      <c r="C805" s="116" t="s">
        <v>331</v>
      </c>
      <c r="D805" s="116" t="s">
        <v>2677</v>
      </c>
      <c r="G805" s="116" t="s">
        <v>104</v>
      </c>
      <c r="H805" s="116" t="s">
        <v>3369</v>
      </c>
      <c r="I805" s="116" t="s">
        <v>134</v>
      </c>
      <c r="J805" s="116" t="s">
        <v>4452</v>
      </c>
      <c r="K805" s="116" t="s">
        <v>3204</v>
      </c>
      <c r="L805" s="116" t="s">
        <v>155</v>
      </c>
      <c r="M805" s="116"/>
      <c r="N805" s="116"/>
      <c r="O805" s="116"/>
      <c r="P805" s="116"/>
      <c r="Q805" s="116"/>
      <c r="R805" s="116"/>
      <c r="S805" s="116"/>
      <c r="T805" s="116"/>
      <c r="U805" s="116"/>
      <c r="V805" s="116"/>
      <c r="W805" s="116"/>
      <c r="X805" s="116"/>
      <c r="Y805" s="116"/>
      <c r="Z805" s="116"/>
      <c r="AA805" s="116"/>
      <c r="AB805" s="116"/>
      <c r="AC805" s="116"/>
      <c r="AD805" s="116"/>
      <c r="AE805" s="116"/>
    </row>
    <row r="806" spans="1:31" x14ac:dyDescent="0.25">
      <c r="A806" t="s">
        <v>4120</v>
      </c>
      <c r="B806" s="116" t="s">
        <v>3177</v>
      </c>
      <c r="C806" s="116" t="s">
        <v>331</v>
      </c>
      <c r="D806" s="116" t="s">
        <v>2677</v>
      </c>
      <c r="G806" s="116" t="s">
        <v>104</v>
      </c>
      <c r="H806" s="116" t="s">
        <v>3366</v>
      </c>
      <c r="I806" s="116" t="s">
        <v>134</v>
      </c>
      <c r="J806" s="116" t="s">
        <v>2678</v>
      </c>
      <c r="K806" s="116" t="s">
        <v>3204</v>
      </c>
      <c r="L806" s="116" t="s">
        <v>155</v>
      </c>
      <c r="M806" s="116"/>
      <c r="N806" s="116"/>
      <c r="O806" s="116"/>
      <c r="P806" s="116"/>
      <c r="Q806" s="116"/>
      <c r="R806" s="116"/>
      <c r="S806" s="116"/>
      <c r="T806" s="116"/>
      <c r="U806" s="116"/>
      <c r="V806" s="116"/>
      <c r="W806" s="116"/>
      <c r="X806" s="116"/>
      <c r="Y806" s="116"/>
      <c r="Z806" s="116"/>
      <c r="AA806" s="116"/>
      <c r="AB806" s="116"/>
      <c r="AC806" s="116"/>
      <c r="AD806" s="116"/>
      <c r="AE806" s="116"/>
    </row>
    <row r="807" spans="1:31" x14ac:dyDescent="0.25">
      <c r="A807" t="s">
        <v>4121</v>
      </c>
      <c r="B807" s="116" t="s">
        <v>3177</v>
      </c>
      <c r="C807" s="116" t="s">
        <v>331</v>
      </c>
      <c r="D807" s="116" t="s">
        <v>2677</v>
      </c>
      <c r="G807" s="116" t="s">
        <v>104</v>
      </c>
      <c r="H807" s="116" t="s">
        <v>3373</v>
      </c>
      <c r="I807" s="116" t="s">
        <v>4108</v>
      </c>
      <c r="J807" s="116" t="s">
        <v>4483</v>
      </c>
      <c r="K807" s="116" t="s">
        <v>149</v>
      </c>
      <c r="L807" s="116" t="s">
        <v>155</v>
      </c>
      <c r="M807" s="116"/>
      <c r="N807" s="116"/>
      <c r="O807" s="116"/>
      <c r="P807" s="116"/>
      <c r="Q807" s="116"/>
      <c r="R807" s="116"/>
      <c r="S807" s="116"/>
      <c r="T807" s="116"/>
      <c r="U807" s="116"/>
      <c r="V807" s="116"/>
      <c r="W807" s="116"/>
      <c r="X807" s="116"/>
      <c r="Y807" s="116"/>
      <c r="Z807" s="116"/>
      <c r="AA807" s="116"/>
      <c r="AB807" s="116"/>
      <c r="AC807" s="116"/>
      <c r="AD807" s="116"/>
      <c r="AE807" s="116"/>
    </row>
    <row r="808" spans="1:31" x14ac:dyDescent="0.25">
      <c r="A808" t="s">
        <v>4679</v>
      </c>
      <c r="B808" s="116" t="s">
        <v>3177</v>
      </c>
      <c r="C808" s="116" t="s">
        <v>331</v>
      </c>
      <c r="D808" s="116" t="s">
        <v>2677</v>
      </c>
      <c r="G808" s="116" t="s">
        <v>104</v>
      </c>
      <c r="H808" s="116" t="s">
        <v>3375</v>
      </c>
      <c r="I808" s="116" t="s">
        <v>4108</v>
      </c>
      <c r="J808" s="116" t="s">
        <v>142</v>
      </c>
      <c r="K808" s="116" t="s">
        <v>149</v>
      </c>
      <c r="L808" s="116" t="s">
        <v>155</v>
      </c>
      <c r="M808" s="116"/>
      <c r="N808" s="116"/>
      <c r="O808" s="116"/>
      <c r="P808" s="116"/>
      <c r="Q808" s="116"/>
      <c r="R808" s="116"/>
      <c r="S808" s="116"/>
      <c r="T808" s="116"/>
      <c r="U808" s="116"/>
      <c r="V808" s="116"/>
      <c r="W808" s="116"/>
      <c r="X808" s="116"/>
      <c r="Y808" s="116"/>
      <c r="Z808" s="116"/>
      <c r="AA808" s="116"/>
      <c r="AB808" s="116"/>
      <c r="AC808" s="116"/>
      <c r="AD808" s="116"/>
      <c r="AE808" s="116"/>
    </row>
    <row r="809" spans="1:31" x14ac:dyDescent="0.25">
      <c r="A809" t="s">
        <v>4680</v>
      </c>
      <c r="B809" s="116" t="s">
        <v>3177</v>
      </c>
      <c r="C809" s="116" t="s">
        <v>331</v>
      </c>
      <c r="D809" s="116" t="s">
        <v>2677</v>
      </c>
      <c r="G809" s="116" t="s">
        <v>104</v>
      </c>
      <c r="H809" s="116" t="s">
        <v>3396</v>
      </c>
      <c r="I809" s="116" t="s">
        <v>4108</v>
      </c>
      <c r="J809" s="116" t="s">
        <v>3153</v>
      </c>
      <c r="K809" s="116" t="s">
        <v>2699</v>
      </c>
      <c r="L809" s="116" t="s">
        <v>155</v>
      </c>
      <c r="M809" s="116"/>
      <c r="N809" s="116"/>
      <c r="O809" s="116"/>
      <c r="P809" s="116"/>
      <c r="Q809" s="116"/>
      <c r="R809" s="116"/>
      <c r="S809" s="116"/>
      <c r="T809" s="116"/>
      <c r="U809" s="116"/>
      <c r="V809" s="116"/>
      <c r="W809" s="116"/>
      <c r="X809" s="116"/>
      <c r="Y809" s="116"/>
      <c r="Z809" s="116"/>
      <c r="AA809" s="116"/>
      <c r="AB809" s="116"/>
      <c r="AC809" s="116"/>
      <c r="AD809" s="116"/>
      <c r="AE809" s="116"/>
    </row>
    <row r="810" spans="1:31" x14ac:dyDescent="0.25">
      <c r="A810" t="s">
        <v>4681</v>
      </c>
      <c r="B810" s="116" t="s">
        <v>3177</v>
      </c>
      <c r="C810" s="116" t="s">
        <v>331</v>
      </c>
      <c r="D810" s="116" t="s">
        <v>2677</v>
      </c>
      <c r="G810" s="116" t="s">
        <v>104</v>
      </c>
      <c r="H810" s="116" t="s">
        <v>3364</v>
      </c>
      <c r="I810" s="116" t="s">
        <v>4108</v>
      </c>
      <c r="J810" s="116" t="s">
        <v>140</v>
      </c>
      <c r="K810" s="116" t="s">
        <v>2699</v>
      </c>
      <c r="L810" s="116"/>
      <c r="M810" s="116"/>
      <c r="N810" s="116"/>
      <c r="O810" s="116"/>
      <c r="P810" s="116"/>
      <c r="Q810" s="116"/>
      <c r="R810" s="116"/>
      <c r="S810" s="116"/>
      <c r="T810" s="116"/>
      <c r="U810" s="116"/>
      <c r="V810" s="116"/>
      <c r="W810" s="116"/>
      <c r="X810" s="116"/>
      <c r="Y810" s="116"/>
      <c r="Z810" s="116"/>
      <c r="AA810" s="116"/>
      <c r="AB810" s="116"/>
      <c r="AC810" s="116"/>
      <c r="AD810" s="116"/>
      <c r="AE810" s="116"/>
    </row>
    <row r="811" spans="1:31" x14ac:dyDescent="0.25">
      <c r="A811" t="s">
        <v>4682</v>
      </c>
      <c r="B811" s="116" t="s">
        <v>3177</v>
      </c>
      <c r="C811" s="116" t="s">
        <v>331</v>
      </c>
      <c r="D811" s="116" t="s">
        <v>2677</v>
      </c>
      <c r="G811" s="116" t="s">
        <v>104</v>
      </c>
      <c r="H811" s="116" t="s">
        <v>3355</v>
      </c>
      <c r="I811" s="116" t="s">
        <v>4108</v>
      </c>
      <c r="J811" s="116" t="s">
        <v>144</v>
      </c>
      <c r="K811" s="116" t="s">
        <v>2699</v>
      </c>
      <c r="L811" s="116"/>
      <c r="M811" s="116"/>
      <c r="N811" s="116"/>
      <c r="O811" s="116"/>
      <c r="P811" s="116"/>
      <c r="Q811" s="116"/>
      <c r="R811" s="116"/>
      <c r="S811" s="116"/>
      <c r="T811" s="116"/>
      <c r="U811" s="116"/>
      <c r="V811" s="116"/>
      <c r="W811" s="116"/>
      <c r="X811" s="116"/>
      <c r="Y811" s="116"/>
      <c r="Z811" s="116"/>
      <c r="AA811" s="116"/>
      <c r="AB811" s="116"/>
      <c r="AC811" s="116"/>
      <c r="AD811" s="116"/>
      <c r="AE811" s="116"/>
    </row>
    <row r="812" spans="1:31" x14ac:dyDescent="0.25">
      <c r="A812" t="s">
        <v>4683</v>
      </c>
      <c r="B812" s="116" t="s">
        <v>3177</v>
      </c>
      <c r="C812" s="116" t="s">
        <v>331</v>
      </c>
      <c r="D812" s="116" t="s">
        <v>2677</v>
      </c>
      <c r="G812" s="116" t="s">
        <v>104</v>
      </c>
      <c r="H812" s="116" t="s">
        <v>3352</v>
      </c>
      <c r="I812" s="116" t="s">
        <v>4108</v>
      </c>
      <c r="J812" s="116" t="s">
        <v>4522</v>
      </c>
      <c r="K812" s="116" t="s">
        <v>2699</v>
      </c>
      <c r="L812" s="116"/>
      <c r="M812" s="116"/>
      <c r="N812" s="116"/>
      <c r="O812" s="116"/>
      <c r="P812" s="116"/>
      <c r="Q812" s="116"/>
      <c r="R812" s="116"/>
      <c r="S812" s="116"/>
      <c r="T812" s="116"/>
      <c r="U812" s="116"/>
      <c r="V812" s="116"/>
      <c r="W812" s="116"/>
      <c r="X812" s="116"/>
      <c r="Y812" s="116"/>
      <c r="Z812" s="116"/>
      <c r="AA812" s="116"/>
      <c r="AB812" s="116"/>
      <c r="AC812" s="116"/>
      <c r="AD812" s="116"/>
      <c r="AE812" s="116"/>
    </row>
    <row r="813" spans="1:31" x14ac:dyDescent="0.25">
      <c r="A813" t="s">
        <v>4684</v>
      </c>
      <c r="B813" s="116" t="s">
        <v>3177</v>
      </c>
      <c r="C813" s="116" t="s">
        <v>331</v>
      </c>
      <c r="D813" s="116" t="s">
        <v>2677</v>
      </c>
      <c r="G813" s="116" t="s">
        <v>104</v>
      </c>
      <c r="H813" s="116" t="s">
        <v>3350</v>
      </c>
      <c r="I813" s="116" t="s">
        <v>4108</v>
      </c>
      <c r="J813" s="116" t="s">
        <v>4670</v>
      </c>
      <c r="K813" s="116" t="s">
        <v>2699</v>
      </c>
      <c r="L813" s="116"/>
      <c r="M813" s="116"/>
      <c r="N813" s="116"/>
      <c r="O813" s="116"/>
      <c r="P813" s="116"/>
      <c r="Q813" s="116"/>
      <c r="R813" s="116"/>
      <c r="S813" s="116"/>
      <c r="T813" s="116"/>
      <c r="U813" s="116"/>
      <c r="V813" s="116"/>
      <c r="W813" s="116"/>
      <c r="X813" s="116"/>
      <c r="Y813" s="116"/>
      <c r="Z813" s="116"/>
      <c r="AA813" s="116"/>
      <c r="AB813" s="116"/>
      <c r="AC813" s="116"/>
      <c r="AD813" s="116"/>
      <c r="AE813" s="116"/>
    </row>
    <row r="814" spans="1:31" x14ac:dyDescent="0.25">
      <c r="A814" t="s">
        <v>4685</v>
      </c>
      <c r="B814" s="116" t="s">
        <v>3177</v>
      </c>
      <c r="C814" s="116" t="s">
        <v>331</v>
      </c>
      <c r="D814" s="116" t="s">
        <v>2677</v>
      </c>
      <c r="G814" s="116" t="s">
        <v>104</v>
      </c>
      <c r="H814" s="116" t="s">
        <v>3348</v>
      </c>
      <c r="I814" s="116" t="s">
        <v>4108</v>
      </c>
      <c r="J814" s="116" t="s">
        <v>4670</v>
      </c>
      <c r="K814" s="116" t="s">
        <v>2699</v>
      </c>
      <c r="L814" s="116"/>
      <c r="M814" s="116"/>
      <c r="N814" s="116"/>
      <c r="O814" s="116"/>
      <c r="P814" s="116"/>
      <c r="Q814" s="116"/>
      <c r="R814" s="116"/>
      <c r="S814" s="116"/>
      <c r="T814" s="116"/>
      <c r="U814" s="116"/>
      <c r="V814" s="116"/>
      <c r="W814" s="116"/>
      <c r="X814" s="116"/>
      <c r="Y814" s="116"/>
      <c r="Z814" s="116"/>
      <c r="AA814" s="116"/>
      <c r="AB814" s="116"/>
      <c r="AC814" s="116"/>
      <c r="AD814" s="116"/>
      <c r="AE814" s="116"/>
    </row>
    <row r="815" spans="1:31" x14ac:dyDescent="0.25">
      <c r="A815" t="s">
        <v>4686</v>
      </c>
      <c r="B815" s="116" t="s">
        <v>3177</v>
      </c>
      <c r="C815" s="116" t="s">
        <v>331</v>
      </c>
      <c r="D815" s="116" t="s">
        <v>2677</v>
      </c>
      <c r="G815" s="116" t="s">
        <v>104</v>
      </c>
      <c r="H815" s="116" t="s">
        <v>3357</v>
      </c>
      <c r="I815" s="116" t="s">
        <v>4108</v>
      </c>
      <c r="J815" s="116" t="s">
        <v>138</v>
      </c>
      <c r="K815" s="116" t="s">
        <v>2699</v>
      </c>
      <c r="L815" s="116" t="s">
        <v>153</v>
      </c>
      <c r="M815" s="116"/>
      <c r="N815" s="116"/>
      <c r="O815" s="116"/>
      <c r="P815" s="116"/>
      <c r="Q815" s="116"/>
      <c r="R815" s="116"/>
      <c r="S815" s="116"/>
      <c r="T815" s="116"/>
      <c r="U815" s="116"/>
      <c r="V815" s="116"/>
      <c r="W815" s="116"/>
      <c r="X815" s="116"/>
      <c r="Y815" s="116"/>
      <c r="Z815" s="116"/>
      <c r="AA815" s="116"/>
      <c r="AB815" s="116"/>
      <c r="AC815" s="116"/>
      <c r="AD815" s="116"/>
      <c r="AE815" s="116"/>
    </row>
    <row r="816" spans="1:31" x14ac:dyDescent="0.25">
      <c r="A816" t="s">
        <v>3178</v>
      </c>
      <c r="B816" s="116" t="s">
        <v>3177</v>
      </c>
      <c r="C816" s="116" t="s">
        <v>331</v>
      </c>
      <c r="D816" s="116" t="s">
        <v>2677</v>
      </c>
      <c r="G816" s="116" t="s">
        <v>104</v>
      </c>
      <c r="H816" s="116" t="s">
        <v>137</v>
      </c>
      <c r="I816" s="116" t="s">
        <v>134</v>
      </c>
      <c r="J816" s="116" t="s">
        <v>138</v>
      </c>
      <c r="K816" s="116" t="s">
        <v>139</v>
      </c>
      <c r="L816" s="116" t="s">
        <v>153</v>
      </c>
      <c r="M816" s="116"/>
      <c r="N816" s="116"/>
      <c r="O816" s="116"/>
      <c r="P816" s="116"/>
      <c r="Q816" s="116"/>
      <c r="R816" s="116"/>
      <c r="S816" s="116"/>
      <c r="T816" s="116"/>
      <c r="U816" s="116"/>
      <c r="V816" s="116"/>
      <c r="W816" s="116"/>
      <c r="X816" s="116"/>
      <c r="Y816" s="116"/>
      <c r="Z816" s="116"/>
      <c r="AA816" s="116"/>
      <c r="AB816" s="116"/>
      <c r="AC816" s="116"/>
      <c r="AD816" s="116"/>
      <c r="AE816" s="116"/>
    </row>
    <row r="817" spans="1:31" x14ac:dyDescent="0.25">
      <c r="A817" t="s">
        <v>4687</v>
      </c>
      <c r="B817" s="116" t="s">
        <v>3177</v>
      </c>
      <c r="C817" s="116" t="s">
        <v>331</v>
      </c>
      <c r="D817" s="116" t="s">
        <v>2677</v>
      </c>
      <c r="G817" s="116" t="s">
        <v>104</v>
      </c>
      <c r="H817" s="116" t="s">
        <v>3382</v>
      </c>
      <c r="I817" s="116" t="s">
        <v>4108</v>
      </c>
      <c r="J817" s="116" t="s">
        <v>4484</v>
      </c>
      <c r="K817" s="116" t="s">
        <v>149</v>
      </c>
      <c r="L817" s="116" t="s">
        <v>155</v>
      </c>
      <c r="M817" s="116"/>
      <c r="N817" s="116"/>
      <c r="O817" s="116"/>
      <c r="P817" s="116"/>
      <c r="Q817" s="116"/>
      <c r="R817" s="116"/>
      <c r="S817" s="116"/>
      <c r="T817" s="116"/>
      <c r="U817" s="116"/>
      <c r="V817" s="116"/>
      <c r="W817" s="116"/>
      <c r="X817" s="116"/>
      <c r="Y817" s="116"/>
      <c r="Z817" s="116"/>
      <c r="AA817" s="116"/>
      <c r="AB817" s="116"/>
      <c r="AC817" s="116"/>
      <c r="AD817" s="116"/>
      <c r="AE817" s="116"/>
    </row>
    <row r="818" spans="1:31" x14ac:dyDescent="0.25">
      <c r="A818" t="s">
        <v>4122</v>
      </c>
      <c r="B818" s="116" t="s">
        <v>3177</v>
      </c>
      <c r="C818" s="116" t="s">
        <v>331</v>
      </c>
      <c r="D818" s="116" t="s">
        <v>2677</v>
      </c>
      <c r="G818" s="116" t="s">
        <v>104</v>
      </c>
      <c r="H818" s="116" t="s">
        <v>3384</v>
      </c>
      <c r="I818" s="116" t="s">
        <v>4108</v>
      </c>
      <c r="J818" s="116" t="s">
        <v>4484</v>
      </c>
      <c r="K818" s="116" t="s">
        <v>149</v>
      </c>
      <c r="L818" s="116" t="s">
        <v>155</v>
      </c>
      <c r="M818" s="116"/>
      <c r="N818" s="116"/>
      <c r="O818" s="116"/>
      <c r="P818" s="116"/>
      <c r="Q818" s="116"/>
      <c r="R818" s="116"/>
      <c r="S818" s="116"/>
      <c r="T818" s="116"/>
      <c r="U818" s="116"/>
      <c r="V818" s="116"/>
      <c r="W818" s="116"/>
      <c r="X818" s="116"/>
      <c r="Y818" s="116"/>
      <c r="Z818" s="116"/>
      <c r="AA818" s="116"/>
      <c r="AB818" s="116"/>
      <c r="AC818" s="116"/>
      <c r="AD818" s="116"/>
      <c r="AE818" s="116"/>
    </row>
    <row r="819" spans="1:31" x14ac:dyDescent="0.25">
      <c r="A819" t="s">
        <v>4688</v>
      </c>
      <c r="B819" s="116" t="s">
        <v>4124</v>
      </c>
      <c r="C819" s="116" t="s">
        <v>331</v>
      </c>
      <c r="D819" s="116" t="s">
        <v>2677</v>
      </c>
      <c r="G819" s="116" t="s">
        <v>104</v>
      </c>
      <c r="H819" s="116" t="s">
        <v>3369</v>
      </c>
      <c r="I819" s="116" t="s">
        <v>134</v>
      </c>
      <c r="J819" s="116" t="s">
        <v>4452</v>
      </c>
      <c r="K819" s="116" t="s">
        <v>3204</v>
      </c>
      <c r="L819" s="116" t="s">
        <v>155</v>
      </c>
      <c r="M819" s="116"/>
      <c r="N819" s="116"/>
      <c r="O819" s="116"/>
      <c r="P819" s="116"/>
      <c r="Q819" s="116"/>
      <c r="R819" s="116"/>
      <c r="S819" s="116"/>
      <c r="T819" s="116"/>
      <c r="U819" s="116"/>
      <c r="V819" s="116"/>
      <c r="W819" s="116"/>
      <c r="X819" s="116"/>
      <c r="Y819" s="116"/>
      <c r="Z819" s="116"/>
      <c r="AA819" s="116"/>
      <c r="AB819" s="116"/>
      <c r="AC819" s="116"/>
      <c r="AD819" s="116"/>
      <c r="AE819" s="116"/>
    </row>
    <row r="820" spans="1:31" x14ac:dyDescent="0.25">
      <c r="A820" t="s">
        <v>4123</v>
      </c>
      <c r="B820" s="116" t="s">
        <v>4124</v>
      </c>
      <c r="C820" s="116" t="s">
        <v>331</v>
      </c>
      <c r="D820" s="116" t="s">
        <v>2677</v>
      </c>
      <c r="G820" s="116" t="s">
        <v>104</v>
      </c>
      <c r="H820" s="116" t="s">
        <v>3366</v>
      </c>
      <c r="I820" s="116" t="s">
        <v>134</v>
      </c>
      <c r="J820" s="116" t="s">
        <v>2678</v>
      </c>
      <c r="K820" s="116" t="s">
        <v>3204</v>
      </c>
      <c r="L820" s="116" t="s">
        <v>155</v>
      </c>
      <c r="M820" s="116"/>
      <c r="N820" s="116"/>
      <c r="O820" s="116"/>
      <c r="P820" s="116"/>
      <c r="Q820" s="116"/>
      <c r="R820" s="116"/>
      <c r="S820" s="116"/>
      <c r="T820" s="116"/>
      <c r="U820" s="116"/>
      <c r="V820" s="116"/>
      <c r="W820" s="116"/>
      <c r="X820" s="116"/>
      <c r="Y820" s="116"/>
      <c r="Z820" s="116"/>
      <c r="AA820" s="116"/>
      <c r="AB820" s="116"/>
      <c r="AC820" s="116"/>
      <c r="AD820" s="116"/>
      <c r="AE820" s="116"/>
    </row>
    <row r="821" spans="1:31" x14ac:dyDescent="0.25">
      <c r="A821" t="s">
        <v>4125</v>
      </c>
      <c r="B821" s="116" t="s">
        <v>4124</v>
      </c>
      <c r="C821" s="116" t="s">
        <v>331</v>
      </c>
      <c r="D821" s="116" t="s">
        <v>2677</v>
      </c>
      <c r="G821" s="116" t="s">
        <v>104</v>
      </c>
      <c r="H821" s="116" t="s">
        <v>3373</v>
      </c>
      <c r="I821" s="116" t="s">
        <v>4108</v>
      </c>
      <c r="J821" s="116" t="s">
        <v>4483</v>
      </c>
      <c r="K821" s="116" t="s">
        <v>149</v>
      </c>
      <c r="L821" s="116" t="s">
        <v>155</v>
      </c>
      <c r="M821" s="116"/>
      <c r="N821" s="116"/>
      <c r="O821" s="116"/>
      <c r="P821" s="116"/>
      <c r="Q821" s="116"/>
      <c r="R821" s="116"/>
      <c r="S821" s="116"/>
      <c r="T821" s="116"/>
      <c r="U821" s="116"/>
      <c r="V821" s="116"/>
      <c r="W821" s="116"/>
      <c r="X821" s="116"/>
      <c r="Y821" s="116"/>
      <c r="Z821" s="116"/>
      <c r="AA821" s="116"/>
      <c r="AB821" s="116"/>
      <c r="AC821" s="116"/>
      <c r="AD821" s="116"/>
      <c r="AE821" s="116"/>
    </row>
    <row r="822" spans="1:31" x14ac:dyDescent="0.25">
      <c r="A822" t="s">
        <v>4126</v>
      </c>
      <c r="B822" s="116" t="s">
        <v>4124</v>
      </c>
      <c r="C822" s="116" t="s">
        <v>331</v>
      </c>
      <c r="D822" s="116" t="s">
        <v>2677</v>
      </c>
      <c r="G822" s="116" t="s">
        <v>104</v>
      </c>
      <c r="H822" s="116" t="s">
        <v>137</v>
      </c>
      <c r="I822" s="116" t="s">
        <v>134</v>
      </c>
      <c r="J822" s="116" t="s">
        <v>138</v>
      </c>
      <c r="K822" s="116" t="s">
        <v>139</v>
      </c>
      <c r="L822" s="116" t="s">
        <v>155</v>
      </c>
      <c r="M822" s="116"/>
      <c r="N822" s="116"/>
      <c r="O822" s="116"/>
      <c r="P822" s="116"/>
      <c r="Q822" s="116"/>
      <c r="R822" s="116"/>
      <c r="S822" s="116"/>
      <c r="T822" s="116"/>
      <c r="U822" s="116"/>
      <c r="V822" s="116"/>
      <c r="W822" s="116"/>
      <c r="X822" s="116"/>
      <c r="Y822" s="116"/>
      <c r="Z822" s="116"/>
      <c r="AA822" s="116"/>
      <c r="AB822" s="116"/>
      <c r="AC822" s="116"/>
      <c r="AD822" s="116"/>
      <c r="AE822" s="116"/>
    </row>
    <row r="823" spans="1:31" x14ac:dyDescent="0.25">
      <c r="A823" t="s">
        <v>4127</v>
      </c>
      <c r="B823" s="116" t="s">
        <v>4124</v>
      </c>
      <c r="C823" s="116" t="s">
        <v>331</v>
      </c>
      <c r="D823" s="116" t="s">
        <v>2677</v>
      </c>
      <c r="G823" s="116" t="s">
        <v>104</v>
      </c>
      <c r="H823" s="116" t="s">
        <v>3384</v>
      </c>
      <c r="I823" s="116" t="s">
        <v>4108</v>
      </c>
      <c r="J823" s="116" t="s">
        <v>4484</v>
      </c>
      <c r="K823" s="116" t="s">
        <v>149</v>
      </c>
      <c r="L823" s="116" t="s">
        <v>155</v>
      </c>
      <c r="M823" s="116"/>
      <c r="N823" s="116"/>
      <c r="O823" s="116"/>
      <c r="P823" s="116"/>
      <c r="Q823" s="116"/>
      <c r="R823" s="116"/>
      <c r="S823" s="116"/>
      <c r="T823" s="116"/>
      <c r="U823" s="116"/>
      <c r="V823" s="116"/>
      <c r="W823" s="116"/>
      <c r="X823" s="116"/>
      <c r="Y823" s="116"/>
      <c r="Z823" s="116"/>
      <c r="AA823" s="116"/>
      <c r="AB823" s="116"/>
      <c r="AC823" s="116"/>
      <c r="AD823" s="116"/>
      <c r="AE823" s="116"/>
    </row>
    <row r="824" spans="1:31" x14ac:dyDescent="0.25">
      <c r="A824" t="s">
        <v>4689</v>
      </c>
      <c r="B824" s="116" t="s">
        <v>4129</v>
      </c>
      <c r="C824" s="116" t="s">
        <v>331</v>
      </c>
      <c r="D824" s="116" t="s">
        <v>2677</v>
      </c>
      <c r="G824" s="116" t="s">
        <v>104</v>
      </c>
      <c r="H824" s="116" t="s">
        <v>3369</v>
      </c>
      <c r="I824" s="116" t="s">
        <v>134</v>
      </c>
      <c r="J824" s="116" t="s">
        <v>4452</v>
      </c>
      <c r="K824" s="116" t="s">
        <v>3204</v>
      </c>
      <c r="L824" s="116" t="s">
        <v>155</v>
      </c>
      <c r="M824" s="116"/>
      <c r="N824" s="116"/>
      <c r="O824" s="116"/>
      <c r="P824" s="116"/>
      <c r="Q824" s="116"/>
      <c r="R824" s="116"/>
      <c r="S824" s="116"/>
      <c r="T824" s="116"/>
      <c r="U824" s="116"/>
      <c r="V824" s="116"/>
      <c r="W824" s="116"/>
      <c r="X824" s="116"/>
      <c r="Y824" s="116"/>
      <c r="Z824" s="116"/>
      <c r="AA824" s="116"/>
      <c r="AB824" s="116"/>
      <c r="AC824" s="116"/>
      <c r="AD824" s="116"/>
      <c r="AE824" s="116"/>
    </row>
    <row r="825" spans="1:31" x14ac:dyDescent="0.25">
      <c r="A825" t="s">
        <v>4128</v>
      </c>
      <c r="B825" s="116" t="s">
        <v>4129</v>
      </c>
      <c r="C825" s="116" t="s">
        <v>331</v>
      </c>
      <c r="D825" s="116" t="s">
        <v>2677</v>
      </c>
      <c r="G825" s="116" t="s">
        <v>104</v>
      </c>
      <c r="H825" s="116" t="s">
        <v>3366</v>
      </c>
      <c r="I825" s="116" t="s">
        <v>134</v>
      </c>
      <c r="J825" s="116" t="s">
        <v>2678</v>
      </c>
      <c r="K825" s="116" t="s">
        <v>3204</v>
      </c>
      <c r="L825" s="116" t="s">
        <v>155</v>
      </c>
      <c r="M825" s="116"/>
      <c r="N825" s="116"/>
      <c r="O825" s="116"/>
      <c r="P825" s="116"/>
      <c r="Q825" s="116"/>
      <c r="R825" s="116"/>
      <c r="S825" s="116"/>
      <c r="T825" s="116"/>
      <c r="U825" s="116"/>
      <c r="V825" s="116"/>
      <c r="W825" s="116"/>
      <c r="X825" s="116"/>
      <c r="Y825" s="116"/>
      <c r="Z825" s="116"/>
      <c r="AA825" s="116"/>
      <c r="AB825" s="116"/>
      <c r="AC825" s="116"/>
      <c r="AD825" s="116"/>
      <c r="AE825" s="116"/>
    </row>
    <row r="826" spans="1:31" x14ac:dyDescent="0.25">
      <c r="A826" t="s">
        <v>4130</v>
      </c>
      <c r="B826" s="116" t="s">
        <v>4129</v>
      </c>
      <c r="C826" s="116" t="s">
        <v>331</v>
      </c>
      <c r="D826" s="116" t="s">
        <v>2677</v>
      </c>
      <c r="G826" s="116" t="s">
        <v>104</v>
      </c>
      <c r="H826" s="116" t="s">
        <v>3373</v>
      </c>
      <c r="I826" s="116" t="s">
        <v>4108</v>
      </c>
      <c r="J826" s="116" t="s">
        <v>4483</v>
      </c>
      <c r="K826" s="116" t="s">
        <v>149</v>
      </c>
      <c r="L826" s="116" t="s">
        <v>155</v>
      </c>
      <c r="M826" s="116"/>
      <c r="N826" s="116"/>
      <c r="O826" s="116"/>
      <c r="P826" s="116"/>
      <c r="Q826" s="116"/>
      <c r="R826" s="116"/>
      <c r="S826" s="116"/>
      <c r="T826" s="116"/>
      <c r="U826" s="116"/>
      <c r="V826" s="116"/>
      <c r="W826" s="116"/>
      <c r="X826" s="116"/>
      <c r="Y826" s="116"/>
      <c r="Z826" s="116"/>
      <c r="AA826" s="116"/>
      <c r="AB826" s="116"/>
      <c r="AC826" s="116"/>
      <c r="AD826" s="116"/>
      <c r="AE826" s="116"/>
    </row>
    <row r="827" spans="1:31" x14ac:dyDescent="0.25">
      <c r="A827" t="s">
        <v>4131</v>
      </c>
      <c r="B827" s="116" t="s">
        <v>4129</v>
      </c>
      <c r="C827" s="116" t="s">
        <v>331</v>
      </c>
      <c r="D827" s="116" t="s">
        <v>2677</v>
      </c>
      <c r="G827" s="116" t="s">
        <v>104</v>
      </c>
      <c r="H827" s="116" t="s">
        <v>137</v>
      </c>
      <c r="I827" s="116" t="s">
        <v>134</v>
      </c>
      <c r="J827" s="116" t="s">
        <v>138</v>
      </c>
      <c r="K827" s="116" t="s">
        <v>139</v>
      </c>
      <c r="L827" s="116" t="s">
        <v>155</v>
      </c>
      <c r="M827" s="116"/>
      <c r="N827" s="116"/>
      <c r="O827" s="116"/>
      <c r="P827" s="116"/>
      <c r="Q827" s="116"/>
      <c r="R827" s="116"/>
      <c r="S827" s="116"/>
      <c r="T827" s="116"/>
      <c r="U827" s="116"/>
      <c r="V827" s="116"/>
      <c r="W827" s="116"/>
      <c r="X827" s="116"/>
      <c r="Y827" s="116"/>
      <c r="Z827" s="116"/>
      <c r="AA827" s="116"/>
      <c r="AB827" s="116"/>
      <c r="AC827" s="116"/>
      <c r="AD827" s="116"/>
      <c r="AE827" s="116"/>
    </row>
    <row r="828" spans="1:31" x14ac:dyDescent="0.25">
      <c r="A828" t="s">
        <v>4132</v>
      </c>
      <c r="B828" s="116" t="s">
        <v>4129</v>
      </c>
      <c r="C828" s="116" t="s">
        <v>331</v>
      </c>
      <c r="D828" s="116" t="s">
        <v>2677</v>
      </c>
      <c r="G828" s="116" t="s">
        <v>104</v>
      </c>
      <c r="H828" s="116" t="s">
        <v>3384</v>
      </c>
      <c r="I828" s="116" t="s">
        <v>4108</v>
      </c>
      <c r="J828" s="116" t="s">
        <v>4484</v>
      </c>
      <c r="K828" s="116" t="s">
        <v>149</v>
      </c>
      <c r="L828" s="116" t="s">
        <v>155</v>
      </c>
      <c r="M828" s="116"/>
      <c r="N828" s="116"/>
      <c r="O828" s="116"/>
      <c r="P828" s="116"/>
      <c r="Q828" s="116"/>
      <c r="R828" s="116"/>
      <c r="S828" s="116"/>
      <c r="T828" s="116"/>
      <c r="U828" s="116"/>
      <c r="V828" s="116"/>
      <c r="W828" s="116"/>
      <c r="X828" s="116"/>
      <c r="Y828" s="116"/>
      <c r="Z828" s="116"/>
      <c r="AA828" s="116"/>
      <c r="AB828" s="116"/>
      <c r="AC828" s="116"/>
      <c r="AD828" s="116"/>
      <c r="AE828" s="116"/>
    </row>
    <row r="829" spans="1:31" x14ac:dyDescent="0.25">
      <c r="A829" t="s">
        <v>4690</v>
      </c>
      <c r="B829" s="116" t="s">
        <v>4134</v>
      </c>
      <c r="C829" s="116" t="s">
        <v>331</v>
      </c>
      <c r="D829" s="116" t="s">
        <v>2677</v>
      </c>
      <c r="G829" s="116" t="s">
        <v>104</v>
      </c>
      <c r="H829" s="116" t="s">
        <v>3369</v>
      </c>
      <c r="I829" s="116" t="s">
        <v>134</v>
      </c>
      <c r="J829" s="116" t="s">
        <v>4452</v>
      </c>
      <c r="K829" s="116" t="s">
        <v>3204</v>
      </c>
      <c r="L829" s="116" t="s">
        <v>155</v>
      </c>
      <c r="M829" s="116"/>
      <c r="N829" s="116"/>
      <c r="O829" s="116"/>
      <c r="P829" s="116"/>
      <c r="Q829" s="116"/>
      <c r="R829" s="116"/>
      <c r="S829" s="116"/>
      <c r="T829" s="116"/>
      <c r="U829" s="116"/>
      <c r="V829" s="116"/>
      <c r="W829" s="116"/>
      <c r="X829" s="116"/>
      <c r="Y829" s="116"/>
      <c r="Z829" s="116"/>
      <c r="AA829" s="116"/>
      <c r="AB829" s="116"/>
      <c r="AC829" s="116"/>
      <c r="AD829" s="116"/>
      <c r="AE829" s="116"/>
    </row>
    <row r="830" spans="1:31" x14ac:dyDescent="0.25">
      <c r="A830" t="s">
        <v>4133</v>
      </c>
      <c r="B830" s="116" t="s">
        <v>4134</v>
      </c>
      <c r="C830" s="116" t="s">
        <v>331</v>
      </c>
      <c r="D830" s="116" t="s">
        <v>2677</v>
      </c>
      <c r="G830" s="116" t="s">
        <v>104</v>
      </c>
      <c r="H830" s="116" t="s">
        <v>3366</v>
      </c>
      <c r="I830" s="116" t="s">
        <v>134</v>
      </c>
      <c r="J830" s="116" t="s">
        <v>2678</v>
      </c>
      <c r="K830" s="116" t="s">
        <v>3204</v>
      </c>
      <c r="L830" s="116" t="s">
        <v>155</v>
      </c>
      <c r="M830" s="116"/>
      <c r="N830" s="116"/>
      <c r="O830" s="116"/>
      <c r="P830" s="116"/>
      <c r="Q830" s="116"/>
      <c r="R830" s="116"/>
      <c r="S830" s="116"/>
      <c r="T830" s="116"/>
      <c r="U830" s="116"/>
      <c r="V830" s="116"/>
      <c r="W830" s="116"/>
      <c r="X830" s="116"/>
      <c r="Y830" s="116"/>
      <c r="Z830" s="116"/>
      <c r="AA830" s="116"/>
      <c r="AB830" s="116"/>
      <c r="AC830" s="116"/>
      <c r="AD830" s="116"/>
      <c r="AE830" s="116"/>
    </row>
    <row r="831" spans="1:31" x14ac:dyDescent="0.25">
      <c r="A831" t="s">
        <v>4135</v>
      </c>
      <c r="B831" s="116" t="s">
        <v>4134</v>
      </c>
      <c r="C831" s="116" t="s">
        <v>331</v>
      </c>
      <c r="D831" s="116" t="s">
        <v>2677</v>
      </c>
      <c r="G831" s="116" t="s">
        <v>104</v>
      </c>
      <c r="H831" s="116" t="s">
        <v>3373</v>
      </c>
      <c r="I831" s="116" t="s">
        <v>4108</v>
      </c>
      <c r="J831" s="116" t="s">
        <v>4483</v>
      </c>
      <c r="K831" s="116" t="s">
        <v>149</v>
      </c>
      <c r="L831" s="116" t="s">
        <v>155</v>
      </c>
      <c r="M831" s="116"/>
      <c r="N831" s="116"/>
      <c r="O831" s="116"/>
      <c r="P831" s="116"/>
      <c r="Q831" s="116"/>
      <c r="R831" s="116"/>
      <c r="S831" s="116"/>
      <c r="T831" s="116"/>
      <c r="U831" s="116"/>
      <c r="V831" s="116"/>
      <c r="W831" s="116"/>
      <c r="X831" s="116"/>
      <c r="Y831" s="116"/>
      <c r="Z831" s="116"/>
      <c r="AA831" s="116"/>
      <c r="AB831" s="116"/>
      <c r="AC831" s="116"/>
      <c r="AD831" s="116"/>
      <c r="AE831" s="116"/>
    </row>
    <row r="832" spans="1:31" x14ac:dyDescent="0.25">
      <c r="A832" t="s">
        <v>4136</v>
      </c>
      <c r="B832" s="116" t="s">
        <v>4134</v>
      </c>
      <c r="C832" s="116" t="s">
        <v>331</v>
      </c>
      <c r="D832" s="116" t="s">
        <v>2677</v>
      </c>
      <c r="G832" s="116" t="s">
        <v>104</v>
      </c>
      <c r="H832" s="116" t="s">
        <v>137</v>
      </c>
      <c r="I832" s="116" t="s">
        <v>134</v>
      </c>
      <c r="J832" s="116" t="s">
        <v>138</v>
      </c>
      <c r="K832" s="116" t="s">
        <v>139</v>
      </c>
      <c r="L832" s="116" t="s">
        <v>155</v>
      </c>
      <c r="M832" s="116"/>
      <c r="N832" s="116"/>
      <c r="O832" s="116"/>
      <c r="P832" s="116"/>
      <c r="Q832" s="116"/>
      <c r="R832" s="116"/>
      <c r="S832" s="116"/>
      <c r="T832" s="116"/>
      <c r="U832" s="116"/>
      <c r="V832" s="116"/>
      <c r="W832" s="116"/>
      <c r="X832" s="116"/>
      <c r="Y832" s="116"/>
      <c r="Z832" s="116"/>
      <c r="AA832" s="116"/>
      <c r="AB832" s="116"/>
      <c r="AC832" s="116"/>
      <c r="AD832" s="116"/>
      <c r="AE832" s="116"/>
    </row>
    <row r="833" spans="1:31" x14ac:dyDescent="0.25">
      <c r="A833" t="s">
        <v>4137</v>
      </c>
      <c r="B833" s="116" t="s">
        <v>4134</v>
      </c>
      <c r="C833" s="116" t="s">
        <v>331</v>
      </c>
      <c r="D833" s="116" t="s">
        <v>2677</v>
      </c>
      <c r="G833" s="116" t="s">
        <v>104</v>
      </c>
      <c r="H833" s="116" t="s">
        <v>3384</v>
      </c>
      <c r="I833" s="116" t="s">
        <v>4108</v>
      </c>
      <c r="J833" s="116" t="s">
        <v>4484</v>
      </c>
      <c r="K833" s="116" t="s">
        <v>149</v>
      </c>
      <c r="L833" s="116" t="s">
        <v>155</v>
      </c>
      <c r="M833" s="116"/>
      <c r="N833" s="116"/>
      <c r="O833" s="116"/>
      <c r="P833" s="116"/>
      <c r="Q833" s="116"/>
      <c r="R833" s="116"/>
      <c r="S833" s="116"/>
      <c r="T833" s="116"/>
      <c r="U833" s="116"/>
      <c r="V833" s="116"/>
      <c r="W833" s="116"/>
      <c r="X833" s="116"/>
      <c r="Y833" s="116"/>
      <c r="Z833" s="116"/>
      <c r="AA833" s="116"/>
      <c r="AB833" s="116"/>
      <c r="AC833" s="116"/>
      <c r="AD833" s="116"/>
      <c r="AE833" s="116"/>
    </row>
    <row r="834" spans="1:31" x14ac:dyDescent="0.25">
      <c r="A834" t="s">
        <v>4691</v>
      </c>
      <c r="B834" s="116" t="s">
        <v>4139</v>
      </c>
      <c r="C834" s="116" t="s">
        <v>331</v>
      </c>
      <c r="D834" s="116" t="s">
        <v>2677</v>
      </c>
      <c r="G834" s="116" t="s">
        <v>104</v>
      </c>
      <c r="H834" s="116" t="s">
        <v>3369</v>
      </c>
      <c r="I834" s="116" t="s">
        <v>134</v>
      </c>
      <c r="J834" s="116" t="s">
        <v>4452</v>
      </c>
      <c r="K834" s="116" t="s">
        <v>3201</v>
      </c>
      <c r="L834" s="116" t="s">
        <v>155</v>
      </c>
      <c r="M834" s="116"/>
      <c r="N834" s="116"/>
      <c r="O834" s="116"/>
      <c r="P834" s="116"/>
      <c r="Q834" s="116"/>
      <c r="R834" s="116"/>
      <c r="S834" s="116"/>
      <c r="T834" s="116"/>
      <c r="U834" s="116"/>
      <c r="V834" s="116"/>
      <c r="W834" s="116"/>
      <c r="X834" s="116"/>
      <c r="Y834" s="116"/>
      <c r="Z834" s="116"/>
      <c r="AA834" s="116"/>
      <c r="AB834" s="116"/>
      <c r="AC834" s="116"/>
      <c r="AD834" s="116"/>
      <c r="AE834" s="116"/>
    </row>
    <row r="835" spans="1:31" x14ac:dyDescent="0.25">
      <c r="A835" t="s">
        <v>4138</v>
      </c>
      <c r="B835" s="116" t="s">
        <v>4139</v>
      </c>
      <c r="C835" s="116" t="s">
        <v>331</v>
      </c>
      <c r="D835" s="116" t="s">
        <v>2677</v>
      </c>
      <c r="G835" s="116" t="s">
        <v>104</v>
      </c>
      <c r="H835" s="116" t="s">
        <v>3366</v>
      </c>
      <c r="I835" s="116" t="s">
        <v>134</v>
      </c>
      <c r="J835" s="116" t="s">
        <v>2678</v>
      </c>
      <c r="K835" s="116" t="s">
        <v>3201</v>
      </c>
      <c r="L835" s="116" t="s">
        <v>155</v>
      </c>
      <c r="M835" s="116"/>
      <c r="N835" s="116"/>
      <c r="O835" s="116"/>
      <c r="P835" s="116"/>
      <c r="Q835" s="116"/>
      <c r="R835" s="116"/>
      <c r="S835" s="116"/>
      <c r="T835" s="116"/>
      <c r="U835" s="116"/>
      <c r="V835" s="116"/>
      <c r="W835" s="116"/>
      <c r="X835" s="116"/>
      <c r="Y835" s="116"/>
      <c r="Z835" s="116"/>
      <c r="AA835" s="116"/>
      <c r="AB835" s="116"/>
      <c r="AC835" s="116"/>
      <c r="AD835" s="116"/>
      <c r="AE835" s="116"/>
    </row>
    <row r="836" spans="1:31" x14ac:dyDescent="0.25">
      <c r="A836" t="s">
        <v>4140</v>
      </c>
      <c r="B836" s="116" t="s">
        <v>4139</v>
      </c>
      <c r="C836" s="116" t="s">
        <v>331</v>
      </c>
      <c r="D836" s="116" t="s">
        <v>2677</v>
      </c>
      <c r="G836" s="116" t="s">
        <v>104</v>
      </c>
      <c r="H836" s="116" t="s">
        <v>3373</v>
      </c>
      <c r="I836" s="116" t="s">
        <v>4108</v>
      </c>
      <c r="J836" s="116" t="s">
        <v>4483</v>
      </c>
      <c r="K836" s="116" t="s">
        <v>149</v>
      </c>
      <c r="L836" s="116" t="s">
        <v>155</v>
      </c>
      <c r="M836" s="116"/>
      <c r="N836" s="116"/>
      <c r="O836" s="116"/>
      <c r="P836" s="116"/>
      <c r="Q836" s="116"/>
      <c r="R836" s="116"/>
      <c r="S836" s="116"/>
      <c r="T836" s="116"/>
      <c r="U836" s="116"/>
      <c r="V836" s="116"/>
      <c r="W836" s="116"/>
      <c r="X836" s="116"/>
      <c r="Y836" s="116"/>
      <c r="Z836" s="116"/>
      <c r="AA836" s="116"/>
      <c r="AB836" s="116"/>
      <c r="AC836" s="116"/>
      <c r="AD836" s="116"/>
      <c r="AE836" s="116"/>
    </row>
    <row r="837" spans="1:31" x14ac:dyDescent="0.25">
      <c r="A837" t="s">
        <v>4141</v>
      </c>
      <c r="B837" s="116" t="s">
        <v>4139</v>
      </c>
      <c r="C837" s="116" t="s">
        <v>331</v>
      </c>
      <c r="D837" s="116" t="s">
        <v>2677</v>
      </c>
      <c r="G837" s="116" t="s">
        <v>104</v>
      </c>
      <c r="H837" s="116" t="s">
        <v>3384</v>
      </c>
      <c r="I837" s="116" t="s">
        <v>4108</v>
      </c>
      <c r="J837" s="116" t="s">
        <v>4484</v>
      </c>
      <c r="K837" s="116" t="s">
        <v>149</v>
      </c>
      <c r="L837" s="116" t="s">
        <v>155</v>
      </c>
      <c r="M837" s="116"/>
      <c r="N837" s="116"/>
      <c r="O837" s="116"/>
      <c r="P837" s="116"/>
      <c r="Q837" s="116"/>
      <c r="R837" s="116"/>
      <c r="S837" s="116"/>
      <c r="T837" s="116"/>
      <c r="U837" s="116"/>
      <c r="V837" s="116"/>
      <c r="W837" s="116"/>
      <c r="X837" s="116"/>
      <c r="Y837" s="116"/>
      <c r="Z837" s="116"/>
      <c r="AA837" s="116"/>
      <c r="AB837" s="116"/>
      <c r="AC837" s="116"/>
      <c r="AD837" s="116"/>
      <c r="AE837" s="116"/>
    </row>
    <row r="838" spans="1:31" x14ac:dyDescent="0.25">
      <c r="A838" t="s">
        <v>4692</v>
      </c>
      <c r="B838" s="116" t="s">
        <v>4143</v>
      </c>
      <c r="C838" s="116" t="s">
        <v>331</v>
      </c>
      <c r="D838" s="116" t="s">
        <v>2677</v>
      </c>
      <c r="G838" s="116" t="s">
        <v>104</v>
      </c>
      <c r="H838" s="116" t="s">
        <v>3369</v>
      </c>
      <c r="I838" s="116" t="s">
        <v>134</v>
      </c>
      <c r="J838" s="116" t="s">
        <v>4452</v>
      </c>
      <c r="K838" s="116" t="s">
        <v>3204</v>
      </c>
      <c r="L838" s="116" t="s">
        <v>332</v>
      </c>
      <c r="M838" s="116"/>
      <c r="N838" s="116"/>
      <c r="O838" s="116"/>
      <c r="P838" s="116"/>
      <c r="Q838" s="116"/>
      <c r="R838" s="116"/>
      <c r="S838" s="116"/>
      <c r="T838" s="116"/>
      <c r="U838" s="116"/>
      <c r="V838" s="116"/>
      <c r="W838" s="116"/>
      <c r="X838" s="116"/>
      <c r="Y838" s="116"/>
      <c r="Z838" s="116"/>
      <c r="AA838" s="116"/>
      <c r="AB838" s="116"/>
      <c r="AC838" s="116"/>
      <c r="AD838" s="116"/>
      <c r="AE838" s="116"/>
    </row>
    <row r="839" spans="1:31" x14ac:dyDescent="0.25">
      <c r="A839" t="s">
        <v>4142</v>
      </c>
      <c r="B839" s="116" t="s">
        <v>4143</v>
      </c>
      <c r="C839" s="116" t="s">
        <v>331</v>
      </c>
      <c r="D839" s="116" t="s">
        <v>2677</v>
      </c>
      <c r="G839" s="116" t="s">
        <v>104</v>
      </c>
      <c r="H839" s="116" t="s">
        <v>3366</v>
      </c>
      <c r="I839" s="116" t="s">
        <v>134</v>
      </c>
      <c r="J839" s="116" t="s">
        <v>2678</v>
      </c>
      <c r="K839" s="116" t="s">
        <v>3204</v>
      </c>
      <c r="L839" s="116" t="s">
        <v>332</v>
      </c>
      <c r="M839" s="116"/>
      <c r="N839" s="116"/>
      <c r="O839" s="116"/>
      <c r="P839" s="116"/>
      <c r="Q839" s="116"/>
      <c r="R839" s="116"/>
      <c r="S839" s="116"/>
      <c r="T839" s="116"/>
      <c r="U839" s="116"/>
      <c r="V839" s="116"/>
      <c r="W839" s="116"/>
      <c r="X839" s="116"/>
      <c r="Y839" s="116"/>
      <c r="Z839" s="116"/>
      <c r="AA839" s="116"/>
      <c r="AB839" s="116"/>
      <c r="AC839" s="116"/>
      <c r="AD839" s="116"/>
      <c r="AE839" s="116"/>
    </row>
    <row r="840" spans="1:31" x14ac:dyDescent="0.25">
      <c r="A840" t="s">
        <v>4144</v>
      </c>
      <c r="B840" s="116" t="s">
        <v>4143</v>
      </c>
      <c r="C840" s="116" t="s">
        <v>331</v>
      </c>
      <c r="D840" s="116" t="s">
        <v>2677</v>
      </c>
      <c r="G840" s="116" t="s">
        <v>104</v>
      </c>
      <c r="H840" s="116" t="s">
        <v>3373</v>
      </c>
      <c r="I840" s="116" t="s">
        <v>4108</v>
      </c>
      <c r="J840" s="116" t="s">
        <v>4483</v>
      </c>
      <c r="K840" s="116" t="s">
        <v>149</v>
      </c>
      <c r="L840" s="116" t="s">
        <v>4455</v>
      </c>
      <c r="M840" s="116"/>
      <c r="N840" s="116"/>
      <c r="O840" s="116"/>
      <c r="P840" s="116"/>
      <c r="Q840" s="116"/>
      <c r="R840" s="116"/>
      <c r="S840" s="116"/>
      <c r="T840" s="116"/>
      <c r="U840" s="116"/>
      <c r="V840" s="116"/>
      <c r="W840" s="116"/>
      <c r="X840" s="116"/>
      <c r="Y840" s="116"/>
      <c r="Z840" s="116"/>
      <c r="AA840" s="116"/>
      <c r="AB840" s="116"/>
      <c r="AC840" s="116"/>
      <c r="AD840" s="116"/>
      <c r="AE840" s="116"/>
    </row>
    <row r="841" spans="1:31" x14ac:dyDescent="0.25">
      <c r="A841" t="s">
        <v>4145</v>
      </c>
      <c r="B841" s="116" t="s">
        <v>4143</v>
      </c>
      <c r="C841" s="116" t="s">
        <v>331</v>
      </c>
      <c r="D841" s="116" t="s">
        <v>2677</v>
      </c>
      <c r="G841" s="116" t="s">
        <v>104</v>
      </c>
      <c r="H841" s="116" t="s">
        <v>3384</v>
      </c>
      <c r="I841" s="116" t="s">
        <v>4108</v>
      </c>
      <c r="J841" s="116" t="s">
        <v>4484</v>
      </c>
      <c r="K841" s="116" t="s">
        <v>149</v>
      </c>
      <c r="L841" s="116" t="s">
        <v>4455</v>
      </c>
      <c r="M841" s="116"/>
      <c r="N841" s="116"/>
      <c r="O841" s="116"/>
      <c r="P841" s="116"/>
      <c r="Q841" s="116"/>
      <c r="R841" s="116"/>
      <c r="S841" s="116"/>
      <c r="T841" s="116"/>
      <c r="U841" s="116"/>
      <c r="V841" s="116"/>
      <c r="W841" s="116"/>
      <c r="X841" s="116"/>
      <c r="Y841" s="116"/>
      <c r="Z841" s="116"/>
      <c r="AA841" s="116"/>
      <c r="AB841" s="116"/>
      <c r="AC841" s="116"/>
      <c r="AD841" s="116"/>
      <c r="AE841" s="116"/>
    </row>
    <row r="842" spans="1:31" x14ac:dyDescent="0.25">
      <c r="A842" t="s">
        <v>4693</v>
      </c>
      <c r="B842" s="116" t="s">
        <v>4147</v>
      </c>
      <c r="C842" s="116" t="s">
        <v>3500</v>
      </c>
      <c r="D842" s="116" t="s">
        <v>2677</v>
      </c>
      <c r="G842" s="116" t="s">
        <v>104</v>
      </c>
      <c r="H842" s="116" t="s">
        <v>3369</v>
      </c>
      <c r="I842" s="116" t="s">
        <v>134</v>
      </c>
      <c r="J842" s="116" t="s">
        <v>4452</v>
      </c>
      <c r="K842" s="116" t="s">
        <v>3516</v>
      </c>
      <c r="L842" s="116" t="s">
        <v>153</v>
      </c>
      <c r="M842" s="116"/>
      <c r="N842" s="116"/>
      <c r="O842" s="116"/>
      <c r="P842" s="116"/>
      <c r="Q842" s="116"/>
      <c r="R842" s="116"/>
      <c r="S842" s="116"/>
      <c r="T842" s="116"/>
      <c r="U842" s="116"/>
      <c r="V842" s="116"/>
      <c r="W842" s="116"/>
      <c r="X842" s="116"/>
      <c r="Y842" s="116"/>
      <c r="Z842" s="116"/>
      <c r="AA842" s="116"/>
      <c r="AB842" s="116"/>
      <c r="AC842" s="116"/>
      <c r="AD842" s="116"/>
      <c r="AE842" s="116"/>
    </row>
    <row r="843" spans="1:31" x14ac:dyDescent="0.25">
      <c r="A843" t="s">
        <v>4146</v>
      </c>
      <c r="B843" s="116" t="s">
        <v>4147</v>
      </c>
      <c r="C843" s="116" t="s">
        <v>3500</v>
      </c>
      <c r="D843" s="116" t="s">
        <v>2677</v>
      </c>
      <c r="G843" s="116" t="s">
        <v>104</v>
      </c>
      <c r="H843" s="116" t="s">
        <v>3366</v>
      </c>
      <c r="I843" s="116" t="s">
        <v>134</v>
      </c>
      <c r="J843" s="116" t="s">
        <v>2678</v>
      </c>
      <c r="K843" s="116" t="s">
        <v>3516</v>
      </c>
      <c r="L843" s="116" t="s">
        <v>153</v>
      </c>
      <c r="M843" s="116"/>
      <c r="N843" s="116"/>
      <c r="O843" s="116"/>
      <c r="P843" s="116"/>
      <c r="Q843" s="116"/>
      <c r="R843" s="116"/>
      <c r="S843" s="116"/>
      <c r="T843" s="116"/>
      <c r="U843" s="116"/>
      <c r="V843" s="116"/>
      <c r="W843" s="116"/>
      <c r="X843" s="116"/>
      <c r="Y843" s="116"/>
      <c r="Z843" s="116"/>
      <c r="AA843" s="116"/>
      <c r="AB843" s="116"/>
      <c r="AC843" s="116"/>
      <c r="AD843" s="116"/>
      <c r="AE843" s="116"/>
    </row>
    <row r="844" spans="1:31" x14ac:dyDescent="0.25">
      <c r="A844" t="s">
        <v>4148</v>
      </c>
      <c r="B844" s="116" t="s">
        <v>4147</v>
      </c>
      <c r="C844" s="116" t="s">
        <v>3500</v>
      </c>
      <c r="D844" s="116" t="s">
        <v>2677</v>
      </c>
      <c r="G844" s="116" t="s">
        <v>104</v>
      </c>
      <c r="H844" s="116" t="s">
        <v>3373</v>
      </c>
      <c r="I844" s="116" t="s">
        <v>134</v>
      </c>
      <c r="J844" s="116" t="s">
        <v>4483</v>
      </c>
      <c r="K844" s="116" t="s">
        <v>149</v>
      </c>
      <c r="L844" s="116" t="s">
        <v>153</v>
      </c>
      <c r="M844" s="116"/>
      <c r="N844" s="116"/>
      <c r="O844" s="116"/>
      <c r="P844" s="116"/>
      <c r="Q844" s="116"/>
      <c r="R844" s="116"/>
      <c r="S844" s="116"/>
      <c r="T844" s="116"/>
      <c r="U844" s="116"/>
      <c r="V844" s="116"/>
      <c r="W844" s="116"/>
      <c r="X844" s="116"/>
      <c r="Y844" s="116"/>
      <c r="Z844" s="116"/>
      <c r="AA844" s="116"/>
      <c r="AB844" s="116"/>
      <c r="AC844" s="116"/>
      <c r="AD844" s="116"/>
      <c r="AE844" s="116"/>
    </row>
    <row r="845" spans="1:31" x14ac:dyDescent="0.25">
      <c r="A845" t="s">
        <v>4149</v>
      </c>
      <c r="B845" s="116" t="s">
        <v>4147</v>
      </c>
      <c r="C845" s="116" t="s">
        <v>3500</v>
      </c>
      <c r="D845" s="116" t="s">
        <v>2677</v>
      </c>
      <c r="G845" s="116" t="s">
        <v>104</v>
      </c>
      <c r="H845" s="116" t="s">
        <v>3384</v>
      </c>
      <c r="I845" s="116" t="s">
        <v>134</v>
      </c>
      <c r="J845" s="116" t="s">
        <v>4484</v>
      </c>
      <c r="K845" s="116" t="s">
        <v>149</v>
      </c>
      <c r="L845" s="116" t="s">
        <v>153</v>
      </c>
      <c r="M845" s="116"/>
      <c r="N845" s="116"/>
      <c r="O845" s="116"/>
      <c r="P845" s="116"/>
      <c r="Q845" s="116"/>
      <c r="R845" s="116"/>
      <c r="S845" s="116"/>
      <c r="T845" s="116"/>
      <c r="U845" s="116"/>
      <c r="V845" s="116"/>
      <c r="W845" s="116"/>
      <c r="X845" s="116"/>
      <c r="Y845" s="116"/>
      <c r="Z845" s="116"/>
      <c r="AA845" s="116"/>
      <c r="AB845" s="116"/>
      <c r="AC845" s="116"/>
      <c r="AD845" s="116"/>
      <c r="AE845" s="116"/>
    </row>
    <row r="846" spans="1:31" x14ac:dyDescent="0.25">
      <c r="A846" t="s">
        <v>4150</v>
      </c>
      <c r="B846" s="116" t="s">
        <v>4147</v>
      </c>
      <c r="C846" s="116" t="s">
        <v>3500</v>
      </c>
      <c r="D846" s="116" t="s">
        <v>2677</v>
      </c>
      <c r="G846" s="116" t="s">
        <v>104</v>
      </c>
      <c r="H846" s="116" t="s">
        <v>137</v>
      </c>
      <c r="I846" s="116" t="s">
        <v>134</v>
      </c>
      <c r="J846" s="116" t="s">
        <v>138</v>
      </c>
      <c r="K846" s="116" t="s">
        <v>139</v>
      </c>
      <c r="L846" s="116" t="s">
        <v>153</v>
      </c>
      <c r="M846" s="116"/>
      <c r="N846" s="116"/>
      <c r="O846" s="116"/>
      <c r="P846" s="116"/>
      <c r="Q846" s="116"/>
      <c r="R846" s="116"/>
      <c r="S846" s="116"/>
      <c r="T846" s="116"/>
      <c r="U846" s="116"/>
      <c r="V846" s="116"/>
      <c r="W846" s="116"/>
      <c r="X846" s="116"/>
      <c r="Y846" s="116"/>
      <c r="Z846" s="116"/>
      <c r="AA846" s="116"/>
      <c r="AB846" s="116"/>
      <c r="AC846" s="116"/>
      <c r="AD846" s="116"/>
      <c r="AE846" s="116"/>
    </row>
    <row r="847" spans="1:31" x14ac:dyDescent="0.25">
      <c r="A847" t="s">
        <v>4151</v>
      </c>
      <c r="B847" s="116" t="s">
        <v>4152</v>
      </c>
      <c r="C847" s="116" t="s">
        <v>4152</v>
      </c>
      <c r="D847" s="116" t="s">
        <v>110</v>
      </c>
      <c r="G847" s="116" t="s">
        <v>104</v>
      </c>
      <c r="H847" s="116" t="s">
        <v>3367</v>
      </c>
      <c r="I847" s="116" t="s">
        <v>239</v>
      </c>
      <c r="J847" s="116" t="s">
        <v>239</v>
      </c>
      <c r="K847" s="116" t="s">
        <v>4153</v>
      </c>
      <c r="L847" s="116" t="s">
        <v>239</v>
      </c>
      <c r="M847" s="116"/>
      <c r="N847" s="116"/>
      <c r="O847" s="116"/>
      <c r="P847" s="116"/>
      <c r="Q847" s="116"/>
      <c r="R847" s="116"/>
      <c r="S847" s="116"/>
      <c r="T847" s="116"/>
      <c r="U847" s="116"/>
      <c r="V847" s="116"/>
      <c r="W847" s="116"/>
      <c r="X847" s="116"/>
      <c r="Y847" s="116"/>
      <c r="Z847" s="116"/>
      <c r="AA847" s="116"/>
      <c r="AB847" s="116"/>
      <c r="AC847" s="116"/>
      <c r="AD847" s="116"/>
      <c r="AE847" s="116"/>
    </row>
    <row r="848" spans="1:31" x14ac:dyDescent="0.25">
      <c r="A848" t="s">
        <v>4154</v>
      </c>
      <c r="B848" s="116" t="s">
        <v>4152</v>
      </c>
      <c r="C848" s="116" t="s">
        <v>4152</v>
      </c>
      <c r="D848" s="116" t="s">
        <v>2714</v>
      </c>
      <c r="G848" s="116" t="s">
        <v>104</v>
      </c>
      <c r="H848" s="116" t="s">
        <v>3359</v>
      </c>
      <c r="I848" s="116" t="s">
        <v>239</v>
      </c>
      <c r="J848" s="116" t="s">
        <v>239</v>
      </c>
      <c r="K848" s="116" t="s">
        <v>202</v>
      </c>
      <c r="L848" s="116" t="s">
        <v>239</v>
      </c>
      <c r="M848" s="116"/>
      <c r="N848" s="116"/>
      <c r="O848" s="116"/>
      <c r="P848" s="116"/>
      <c r="Q848" s="116"/>
      <c r="R848" s="116"/>
      <c r="S848" s="116"/>
      <c r="T848" s="116"/>
      <c r="U848" s="116"/>
      <c r="V848" s="116"/>
      <c r="W848" s="116"/>
      <c r="X848" s="116"/>
      <c r="Y848" s="116"/>
      <c r="Z848" s="116"/>
      <c r="AA848" s="116"/>
      <c r="AB848" s="116"/>
      <c r="AC848" s="116"/>
      <c r="AD848" s="116"/>
      <c r="AE848" s="116"/>
    </row>
    <row r="849" spans="1:31" x14ac:dyDescent="0.25">
      <c r="A849" t="s">
        <v>4694</v>
      </c>
      <c r="B849" s="116" t="s">
        <v>4460</v>
      </c>
      <c r="C849" s="116" t="s">
        <v>3180</v>
      </c>
      <c r="D849" s="116" t="s">
        <v>160</v>
      </c>
      <c r="G849" s="116" t="s">
        <v>104</v>
      </c>
      <c r="H849" s="116" t="s">
        <v>3369</v>
      </c>
      <c r="I849" s="116" t="s">
        <v>134</v>
      </c>
      <c r="J849" s="116" t="s">
        <v>4452</v>
      </c>
      <c r="K849" s="116" t="s">
        <v>3516</v>
      </c>
      <c r="L849" s="116" t="s">
        <v>3136</v>
      </c>
      <c r="M849" s="116"/>
      <c r="N849" s="116"/>
      <c r="O849" s="116"/>
      <c r="P849" s="116"/>
      <c r="Q849" s="116"/>
      <c r="R849" s="116"/>
      <c r="S849" s="116"/>
      <c r="T849" s="116"/>
      <c r="U849" s="116"/>
      <c r="V849" s="116"/>
      <c r="W849" s="116"/>
      <c r="X849" s="116"/>
      <c r="Y849" s="116"/>
      <c r="Z849" s="116"/>
      <c r="AA849" s="116"/>
      <c r="AB849" s="116"/>
      <c r="AC849" s="116"/>
      <c r="AD849" s="116"/>
      <c r="AE849" s="116"/>
    </row>
    <row r="850" spans="1:31" x14ac:dyDescent="0.25">
      <c r="A850" t="s">
        <v>4461</v>
      </c>
      <c r="B850" s="116" t="s">
        <v>4460</v>
      </c>
      <c r="C850" s="116" t="s">
        <v>3180</v>
      </c>
      <c r="D850" s="116" t="s">
        <v>160</v>
      </c>
      <c r="G850" s="116" t="s">
        <v>104</v>
      </c>
      <c r="H850" s="116" t="s">
        <v>3366</v>
      </c>
      <c r="I850" s="116" t="s">
        <v>134</v>
      </c>
      <c r="J850" s="116" t="s">
        <v>2678</v>
      </c>
      <c r="K850" s="116" t="s">
        <v>3516</v>
      </c>
      <c r="L850" s="116" t="s">
        <v>3136</v>
      </c>
      <c r="M850" s="116"/>
      <c r="N850" s="116"/>
      <c r="O850" s="116"/>
      <c r="P850" s="116"/>
      <c r="Q850" s="116"/>
      <c r="R850" s="116"/>
      <c r="S850" s="116"/>
      <c r="T850" s="116"/>
      <c r="U850" s="116"/>
      <c r="V850" s="116"/>
      <c r="W850" s="116"/>
      <c r="X850" s="116"/>
      <c r="Y850" s="116"/>
      <c r="Z850" s="116"/>
      <c r="AA850" s="116"/>
      <c r="AB850" s="116"/>
      <c r="AC850" s="116"/>
      <c r="AD850" s="116"/>
      <c r="AE850" s="116"/>
    </row>
    <row r="851" spans="1:31" x14ac:dyDescent="0.25">
      <c r="A851" t="s">
        <v>4155</v>
      </c>
      <c r="B851" s="116" t="s">
        <v>3179</v>
      </c>
      <c r="C851" s="116" t="s">
        <v>3180</v>
      </c>
      <c r="D851" s="116" t="s">
        <v>160</v>
      </c>
      <c r="G851" s="116" t="s">
        <v>104</v>
      </c>
      <c r="H851" s="116" t="s">
        <v>3373</v>
      </c>
      <c r="I851" s="116" t="s">
        <v>134</v>
      </c>
      <c r="J851" s="116" t="s">
        <v>4483</v>
      </c>
      <c r="K851" s="116" t="s">
        <v>149</v>
      </c>
      <c r="L851" s="116" t="s">
        <v>3136</v>
      </c>
      <c r="M851" s="116"/>
      <c r="N851" s="116"/>
      <c r="O851" s="116"/>
      <c r="P851" s="116"/>
      <c r="Q851" s="116"/>
      <c r="R851" s="116"/>
      <c r="S851" s="116"/>
      <c r="T851" s="116"/>
      <c r="U851" s="116"/>
      <c r="V851" s="116"/>
      <c r="W851" s="116"/>
      <c r="X851" s="116"/>
      <c r="Y851" s="116"/>
      <c r="Z851" s="116"/>
      <c r="AA851" s="116"/>
      <c r="AB851" s="116"/>
      <c r="AC851" s="116"/>
      <c r="AD851" s="116"/>
      <c r="AE851" s="116"/>
    </row>
    <row r="852" spans="1:31" x14ac:dyDescent="0.25">
      <c r="A852" t="s">
        <v>4156</v>
      </c>
      <c r="B852" s="116" t="s">
        <v>3179</v>
      </c>
      <c r="C852" s="116" t="s">
        <v>3180</v>
      </c>
      <c r="D852" s="116" t="s">
        <v>160</v>
      </c>
      <c r="G852" s="116" t="s">
        <v>104</v>
      </c>
      <c r="H852" s="116" t="s">
        <v>3384</v>
      </c>
      <c r="I852" s="116" t="s">
        <v>134</v>
      </c>
      <c r="J852" s="116" t="s">
        <v>4484</v>
      </c>
      <c r="K852" s="116" t="s">
        <v>149</v>
      </c>
      <c r="L852" s="116" t="s">
        <v>3136</v>
      </c>
      <c r="M852" s="116"/>
      <c r="N852" s="116"/>
      <c r="O852" s="116"/>
      <c r="P852" s="116"/>
      <c r="Q852" s="116"/>
      <c r="R852" s="116"/>
      <c r="S852" s="116"/>
      <c r="T852" s="116"/>
      <c r="U852" s="116"/>
      <c r="V852" s="116"/>
      <c r="W852" s="116"/>
      <c r="X852" s="116"/>
      <c r="Y852" s="116"/>
      <c r="Z852" s="116"/>
      <c r="AA852" s="116"/>
      <c r="AB852" s="116"/>
      <c r="AC852" s="116"/>
      <c r="AD852" s="116"/>
      <c r="AE852" s="116"/>
    </row>
    <row r="853" spans="1:31" x14ac:dyDescent="0.25">
      <c r="A853" t="s">
        <v>4157</v>
      </c>
      <c r="B853" s="116" t="s">
        <v>3179</v>
      </c>
      <c r="C853" s="116" t="s">
        <v>3180</v>
      </c>
      <c r="D853" s="116" t="s">
        <v>160</v>
      </c>
      <c r="G853" s="116" t="s">
        <v>104</v>
      </c>
      <c r="H853" s="116" t="s">
        <v>3364</v>
      </c>
      <c r="I853" s="116" t="s">
        <v>134</v>
      </c>
      <c r="J853" s="116" t="s">
        <v>140</v>
      </c>
      <c r="K853" s="116" t="s">
        <v>2699</v>
      </c>
      <c r="L853" s="116"/>
      <c r="M853" s="116"/>
      <c r="N853" s="116"/>
      <c r="O853" s="116"/>
      <c r="P853" s="116"/>
      <c r="Q853" s="116"/>
      <c r="R853" s="116"/>
      <c r="S853" s="116"/>
      <c r="T853" s="116"/>
      <c r="U853" s="116"/>
      <c r="V853" s="116"/>
      <c r="W853" s="116"/>
      <c r="X853" s="116"/>
      <c r="Y853" s="116"/>
      <c r="Z853" s="116"/>
      <c r="AA853" s="116"/>
      <c r="AB853" s="116"/>
      <c r="AC853" s="116"/>
      <c r="AD853" s="116"/>
      <c r="AE853" s="116"/>
    </row>
    <row r="854" spans="1:31" x14ac:dyDescent="0.25">
      <c r="A854" t="s">
        <v>3181</v>
      </c>
      <c r="B854" s="116" t="s">
        <v>3179</v>
      </c>
      <c r="C854" s="116" t="s">
        <v>3212</v>
      </c>
      <c r="D854" s="116" t="s">
        <v>160</v>
      </c>
      <c r="G854" s="116" t="s">
        <v>104</v>
      </c>
      <c r="H854" s="116" t="s">
        <v>137</v>
      </c>
      <c r="I854" s="116" t="s">
        <v>134</v>
      </c>
      <c r="J854" s="116" t="s">
        <v>138</v>
      </c>
      <c r="K854" s="116" t="s">
        <v>139</v>
      </c>
      <c r="L854" s="116" t="s">
        <v>3136</v>
      </c>
      <c r="M854" s="116"/>
      <c r="N854" s="116"/>
      <c r="O854" s="116"/>
      <c r="P854" s="116"/>
      <c r="Q854" s="116"/>
      <c r="R854" s="116"/>
      <c r="S854" s="116"/>
      <c r="T854" s="116"/>
      <c r="U854" s="116"/>
      <c r="V854" s="116"/>
      <c r="W854" s="116"/>
      <c r="X854" s="116"/>
      <c r="Y854" s="116"/>
      <c r="Z854" s="116"/>
      <c r="AA854" s="116"/>
      <c r="AB854" s="116"/>
      <c r="AC854" s="116"/>
      <c r="AD854" s="116"/>
      <c r="AE854" s="116"/>
    </row>
    <row r="855" spans="1:31" x14ac:dyDescent="0.25">
      <c r="A855" t="s">
        <v>4695</v>
      </c>
      <c r="B855" s="116" t="s">
        <v>3182</v>
      </c>
      <c r="C855" s="116" t="s">
        <v>3180</v>
      </c>
      <c r="D855" s="116" t="s">
        <v>160</v>
      </c>
      <c r="G855" s="116" t="s">
        <v>104</v>
      </c>
      <c r="H855" s="116" t="s">
        <v>3369</v>
      </c>
      <c r="I855" s="116" t="s">
        <v>134</v>
      </c>
      <c r="J855" s="116" t="s">
        <v>4452</v>
      </c>
      <c r="K855" s="116" t="s">
        <v>3516</v>
      </c>
      <c r="L855" s="116" t="s">
        <v>3136</v>
      </c>
      <c r="M855" s="116"/>
      <c r="N855" s="116"/>
      <c r="O855" s="116"/>
      <c r="P855" s="116"/>
      <c r="Q855" s="116"/>
      <c r="R855" s="116"/>
      <c r="S855" s="116"/>
      <c r="T855" s="116"/>
      <c r="U855" s="116"/>
      <c r="V855" s="116"/>
      <c r="W855" s="116"/>
      <c r="X855" s="116"/>
      <c r="Y855" s="116"/>
      <c r="Z855" s="116"/>
      <c r="AA855" s="116"/>
      <c r="AB855" s="116"/>
      <c r="AC855" s="116"/>
      <c r="AD855" s="116"/>
      <c r="AE855" s="116"/>
    </row>
    <row r="856" spans="1:31" x14ac:dyDescent="0.25">
      <c r="A856" t="s">
        <v>4158</v>
      </c>
      <c r="B856" s="116" t="s">
        <v>3182</v>
      </c>
      <c r="C856" s="116" t="s">
        <v>3180</v>
      </c>
      <c r="D856" s="116" t="s">
        <v>160</v>
      </c>
      <c r="G856" s="116" t="s">
        <v>104</v>
      </c>
      <c r="H856" s="116" t="s">
        <v>3366</v>
      </c>
      <c r="I856" s="116" t="s">
        <v>134</v>
      </c>
      <c r="J856" s="116" t="s">
        <v>2678</v>
      </c>
      <c r="K856" s="116" t="s">
        <v>3516</v>
      </c>
      <c r="L856" s="116" t="s">
        <v>3136</v>
      </c>
      <c r="M856" s="116"/>
      <c r="N856" s="116"/>
      <c r="O856" s="116"/>
      <c r="P856" s="116"/>
      <c r="Q856" s="116"/>
      <c r="R856" s="116"/>
      <c r="S856" s="116"/>
      <c r="T856" s="116"/>
      <c r="U856" s="116"/>
      <c r="V856" s="116"/>
      <c r="W856" s="116"/>
      <c r="X856" s="116"/>
      <c r="Y856" s="116"/>
      <c r="Z856" s="116"/>
      <c r="AA856" s="116"/>
      <c r="AB856" s="116"/>
      <c r="AC856" s="116"/>
      <c r="AD856" s="116"/>
      <c r="AE856" s="116"/>
    </row>
    <row r="857" spans="1:31" x14ac:dyDescent="0.25">
      <c r="A857" t="s">
        <v>4159</v>
      </c>
      <c r="B857" s="116" t="s">
        <v>3182</v>
      </c>
      <c r="C857" s="116" t="s">
        <v>3180</v>
      </c>
      <c r="D857" s="116" t="s">
        <v>160</v>
      </c>
      <c r="G857" s="116" t="s">
        <v>104</v>
      </c>
      <c r="H857" s="116" t="s">
        <v>3373</v>
      </c>
      <c r="I857" s="116" t="s">
        <v>134</v>
      </c>
      <c r="J857" s="116" t="s">
        <v>4483</v>
      </c>
      <c r="K857" s="116" t="s">
        <v>149</v>
      </c>
      <c r="L857" s="116" t="s">
        <v>3136</v>
      </c>
      <c r="M857" s="116"/>
      <c r="N857" s="116"/>
      <c r="O857" s="116"/>
      <c r="P857" s="116"/>
      <c r="Q857" s="116"/>
      <c r="R857" s="116"/>
      <c r="S857" s="116"/>
      <c r="T857" s="116"/>
      <c r="U857" s="116"/>
      <c r="V857" s="116"/>
      <c r="W857" s="116"/>
      <c r="X857" s="116"/>
      <c r="Y857" s="116"/>
      <c r="Z857" s="116"/>
      <c r="AA857" s="116"/>
      <c r="AB857" s="116"/>
      <c r="AC857" s="116"/>
      <c r="AD857" s="116"/>
      <c r="AE857" s="116"/>
    </row>
    <row r="858" spans="1:31" x14ac:dyDescent="0.25">
      <c r="A858" t="s">
        <v>4160</v>
      </c>
      <c r="B858" s="116" t="s">
        <v>3182</v>
      </c>
      <c r="C858" s="116" t="s">
        <v>3180</v>
      </c>
      <c r="D858" s="116" t="s">
        <v>160</v>
      </c>
      <c r="G858" s="116" t="s">
        <v>104</v>
      </c>
      <c r="H858" s="116" t="s">
        <v>3384</v>
      </c>
      <c r="I858" s="116" t="s">
        <v>134</v>
      </c>
      <c r="J858" s="116" t="s">
        <v>4484</v>
      </c>
      <c r="K858" s="116" t="s">
        <v>149</v>
      </c>
      <c r="L858" s="116" t="s">
        <v>3136</v>
      </c>
      <c r="M858" s="116"/>
      <c r="N858" s="116"/>
      <c r="O858" s="116"/>
      <c r="P858" s="116"/>
      <c r="Q858" s="116"/>
      <c r="R858" s="116"/>
      <c r="S858" s="116"/>
      <c r="T858" s="116"/>
      <c r="U858" s="116"/>
      <c r="V858" s="116"/>
      <c r="W858" s="116"/>
      <c r="X858" s="116"/>
      <c r="Y858" s="116"/>
      <c r="Z858" s="116"/>
      <c r="AA858" s="116"/>
      <c r="AB858" s="116"/>
      <c r="AC858" s="116"/>
      <c r="AD858" s="116"/>
      <c r="AE858" s="116"/>
    </row>
    <row r="859" spans="1:31" x14ac:dyDescent="0.25">
      <c r="A859" t="s">
        <v>3183</v>
      </c>
      <c r="B859" s="116" t="s">
        <v>3182</v>
      </c>
      <c r="C859" s="116" t="s">
        <v>3212</v>
      </c>
      <c r="D859" s="116" t="s">
        <v>160</v>
      </c>
      <c r="G859" s="116" t="s">
        <v>104</v>
      </c>
      <c r="H859" s="116" t="s">
        <v>137</v>
      </c>
      <c r="I859" s="116" t="s">
        <v>134</v>
      </c>
      <c r="J859" s="116" t="s">
        <v>138</v>
      </c>
      <c r="K859" s="116" t="s">
        <v>139</v>
      </c>
      <c r="L859" s="116" t="s">
        <v>3136</v>
      </c>
      <c r="M859" s="116"/>
      <c r="N859" s="116"/>
      <c r="O859" s="116"/>
      <c r="P859" s="116"/>
      <c r="Q859" s="116"/>
      <c r="R859" s="116"/>
      <c r="S859" s="116"/>
      <c r="T859" s="116"/>
      <c r="U859" s="116"/>
      <c r="V859" s="116"/>
      <c r="W859" s="116"/>
      <c r="X859" s="116"/>
      <c r="Y859" s="116"/>
      <c r="Z859" s="116"/>
      <c r="AA859" s="116"/>
      <c r="AB859" s="116"/>
      <c r="AC859" s="116"/>
      <c r="AD859" s="116"/>
      <c r="AE859" s="116"/>
    </row>
    <row r="860" spans="1:31" x14ac:dyDescent="0.25">
      <c r="A860" t="s">
        <v>4696</v>
      </c>
      <c r="B860" s="116" t="s">
        <v>4162</v>
      </c>
      <c r="C860" s="116" t="s">
        <v>3180</v>
      </c>
      <c r="D860" s="116" t="s">
        <v>160</v>
      </c>
      <c r="G860" s="116" t="s">
        <v>104</v>
      </c>
      <c r="H860" s="116" t="s">
        <v>3369</v>
      </c>
      <c r="I860" s="116" t="s">
        <v>134</v>
      </c>
      <c r="J860" s="116" t="s">
        <v>4452</v>
      </c>
      <c r="K860" s="116" t="s">
        <v>3516</v>
      </c>
      <c r="L860" s="116" t="s">
        <v>3136</v>
      </c>
      <c r="M860" s="116"/>
      <c r="N860" s="116"/>
      <c r="O860" s="116"/>
      <c r="P860" s="116"/>
      <c r="Q860" s="116"/>
      <c r="R860" s="116"/>
      <c r="S860" s="116"/>
      <c r="T860" s="116"/>
      <c r="U860" s="116"/>
      <c r="V860" s="116"/>
      <c r="W860" s="116"/>
      <c r="X860" s="116"/>
      <c r="Y860" s="116"/>
      <c r="Z860" s="116"/>
      <c r="AA860" s="116"/>
      <c r="AB860" s="116"/>
      <c r="AC860" s="116"/>
      <c r="AD860" s="116"/>
      <c r="AE860" s="116"/>
    </row>
    <row r="861" spans="1:31" x14ac:dyDescent="0.25">
      <c r="A861" t="s">
        <v>4161</v>
      </c>
      <c r="B861" s="116" t="s">
        <v>4162</v>
      </c>
      <c r="C861" s="116" t="s">
        <v>3180</v>
      </c>
      <c r="D861" s="116" t="s">
        <v>160</v>
      </c>
      <c r="G861" s="116" t="s">
        <v>104</v>
      </c>
      <c r="H861" s="116" t="s">
        <v>3366</v>
      </c>
      <c r="I861" s="116" t="s">
        <v>134</v>
      </c>
      <c r="J861" s="116" t="s">
        <v>2678</v>
      </c>
      <c r="K861" s="116" t="s">
        <v>3516</v>
      </c>
      <c r="L861" s="116" t="s">
        <v>3136</v>
      </c>
      <c r="M861" s="116"/>
      <c r="N861" s="116"/>
      <c r="O861" s="116"/>
      <c r="P861" s="116"/>
      <c r="Q861" s="116"/>
      <c r="R861" s="116"/>
      <c r="S861" s="116"/>
      <c r="T861" s="116"/>
      <c r="U861" s="116"/>
      <c r="V861" s="116"/>
      <c r="W861" s="116"/>
      <c r="X861" s="116"/>
      <c r="Y861" s="116"/>
      <c r="Z861" s="116"/>
      <c r="AA861" s="116"/>
      <c r="AB861" s="116"/>
      <c r="AC861" s="116"/>
      <c r="AD861" s="116"/>
      <c r="AE861" s="116"/>
    </row>
    <row r="862" spans="1:31" x14ac:dyDescent="0.25">
      <c r="A862" t="s">
        <v>4163</v>
      </c>
      <c r="B862" s="116" t="s">
        <v>4162</v>
      </c>
      <c r="C862" s="116" t="s">
        <v>3180</v>
      </c>
      <c r="D862" s="116" t="s">
        <v>160</v>
      </c>
      <c r="G862" s="116" t="s">
        <v>104</v>
      </c>
      <c r="H862" s="116" t="s">
        <v>3373</v>
      </c>
      <c r="I862" s="116" t="s">
        <v>134</v>
      </c>
      <c r="J862" s="116" t="s">
        <v>4483</v>
      </c>
      <c r="K862" s="116" t="s">
        <v>149</v>
      </c>
      <c r="L862" s="116" t="s">
        <v>3136</v>
      </c>
      <c r="M862" s="116"/>
      <c r="N862" s="116"/>
      <c r="O862" s="116"/>
      <c r="P862" s="116"/>
      <c r="Q862" s="116"/>
      <c r="R862" s="116"/>
      <c r="S862" s="116"/>
      <c r="T862" s="116"/>
      <c r="U862" s="116"/>
      <c r="V862" s="116"/>
      <c r="W862" s="116"/>
      <c r="X862" s="116"/>
      <c r="Y862" s="116"/>
      <c r="Z862" s="116"/>
      <c r="AA862" s="116"/>
      <c r="AB862" s="116"/>
      <c r="AC862" s="116"/>
      <c r="AD862" s="116"/>
      <c r="AE862" s="116"/>
    </row>
    <row r="863" spans="1:31" x14ac:dyDescent="0.25">
      <c r="A863" t="s">
        <v>4164</v>
      </c>
      <c r="B863" s="116" t="s">
        <v>4162</v>
      </c>
      <c r="C863" s="116" t="s">
        <v>3180</v>
      </c>
      <c r="D863" s="116" t="s">
        <v>160</v>
      </c>
      <c r="G863" s="116" t="s">
        <v>104</v>
      </c>
      <c r="H863" s="116" t="s">
        <v>3384</v>
      </c>
      <c r="I863" s="116" t="s">
        <v>134</v>
      </c>
      <c r="J863" s="116" t="s">
        <v>4484</v>
      </c>
      <c r="K863" s="116" t="s">
        <v>149</v>
      </c>
      <c r="L863" s="116" t="s">
        <v>3136</v>
      </c>
      <c r="M863" s="116"/>
      <c r="N863" s="116"/>
      <c r="O863" s="116"/>
      <c r="P863" s="116"/>
      <c r="Q863" s="116"/>
      <c r="R863" s="116"/>
      <c r="S863" s="116"/>
      <c r="T863" s="116"/>
      <c r="U863" s="116"/>
      <c r="V863" s="116"/>
      <c r="W863" s="116"/>
      <c r="X863" s="116"/>
      <c r="Y863" s="116"/>
      <c r="Z863" s="116"/>
      <c r="AA863" s="116"/>
      <c r="AB863" s="116"/>
      <c r="AC863" s="116"/>
      <c r="AD863" s="116"/>
      <c r="AE863" s="116"/>
    </row>
    <row r="864" spans="1:31" x14ac:dyDescent="0.25">
      <c r="A864" t="s">
        <v>4165</v>
      </c>
      <c r="B864" s="116" t="s">
        <v>4162</v>
      </c>
      <c r="C864" s="116" t="s">
        <v>3212</v>
      </c>
      <c r="D864" s="116" t="s">
        <v>160</v>
      </c>
      <c r="G864" s="116" t="s">
        <v>104</v>
      </c>
      <c r="H864" s="116" t="s">
        <v>137</v>
      </c>
      <c r="I864" s="116" t="s">
        <v>134</v>
      </c>
      <c r="J864" s="116" t="s">
        <v>138</v>
      </c>
      <c r="K864" s="116" t="s">
        <v>139</v>
      </c>
      <c r="L864" s="116" t="s">
        <v>3136</v>
      </c>
      <c r="M864" s="116"/>
      <c r="N864" s="116"/>
      <c r="O864" s="116"/>
      <c r="P864" s="116"/>
      <c r="Q864" s="116"/>
      <c r="R864" s="116"/>
      <c r="S864" s="116"/>
      <c r="T864" s="116"/>
      <c r="U864" s="116"/>
      <c r="V864" s="116"/>
      <c r="W864" s="116"/>
      <c r="X864" s="116"/>
      <c r="Y864" s="116"/>
      <c r="Z864" s="116"/>
      <c r="AA864" s="116"/>
      <c r="AB864" s="116"/>
      <c r="AC864" s="116"/>
      <c r="AD864" s="116"/>
      <c r="AE864" s="116"/>
    </row>
    <row r="865" spans="1:31" x14ac:dyDescent="0.25">
      <c r="A865" t="s">
        <v>4697</v>
      </c>
      <c r="B865" s="116" t="s">
        <v>3184</v>
      </c>
      <c r="C865" s="116" t="s">
        <v>3180</v>
      </c>
      <c r="D865" s="116" t="s">
        <v>160</v>
      </c>
      <c r="G865" s="116" t="s">
        <v>104</v>
      </c>
      <c r="H865" s="116" t="s">
        <v>3369</v>
      </c>
      <c r="I865" s="116" t="s">
        <v>134</v>
      </c>
      <c r="J865" s="116" t="s">
        <v>4452</v>
      </c>
      <c r="K865" s="116" t="s">
        <v>3516</v>
      </c>
      <c r="L865" s="116" t="s">
        <v>3136</v>
      </c>
      <c r="M865" s="116"/>
      <c r="N865" s="116"/>
      <c r="O865" s="116"/>
      <c r="P865" s="116"/>
      <c r="Q865" s="116"/>
      <c r="R865" s="116"/>
      <c r="S865" s="116"/>
      <c r="T865" s="116"/>
      <c r="U865" s="116"/>
      <c r="V865" s="116"/>
      <c r="W865" s="116"/>
      <c r="X865" s="116"/>
      <c r="Y865" s="116"/>
      <c r="Z865" s="116"/>
      <c r="AA865" s="116"/>
      <c r="AB865" s="116"/>
      <c r="AC865" s="116"/>
      <c r="AD865" s="116"/>
      <c r="AE865" s="116"/>
    </row>
    <row r="866" spans="1:31" x14ac:dyDescent="0.25">
      <c r="A866" t="s">
        <v>4166</v>
      </c>
      <c r="B866" s="116" t="s">
        <v>3184</v>
      </c>
      <c r="C866" s="116" t="s">
        <v>3180</v>
      </c>
      <c r="D866" s="116" t="s">
        <v>160</v>
      </c>
      <c r="G866" s="116" t="s">
        <v>104</v>
      </c>
      <c r="H866" s="116" t="s">
        <v>3366</v>
      </c>
      <c r="I866" s="116" t="s">
        <v>134</v>
      </c>
      <c r="J866" s="116" t="s">
        <v>2678</v>
      </c>
      <c r="K866" s="116" t="s">
        <v>3516</v>
      </c>
      <c r="L866" s="116" t="s">
        <v>3136</v>
      </c>
      <c r="M866" s="116"/>
      <c r="N866" s="116"/>
      <c r="O866" s="116"/>
      <c r="P866" s="116"/>
      <c r="Q866" s="116"/>
      <c r="R866" s="116"/>
      <c r="S866" s="116"/>
      <c r="T866" s="116"/>
      <c r="U866" s="116"/>
      <c r="V866" s="116"/>
      <c r="W866" s="116"/>
      <c r="X866" s="116"/>
      <c r="Y866" s="116"/>
      <c r="Z866" s="116"/>
      <c r="AA866" s="116"/>
      <c r="AB866" s="116"/>
      <c r="AC866" s="116"/>
      <c r="AD866" s="116"/>
      <c r="AE866" s="116"/>
    </row>
    <row r="867" spans="1:31" x14ac:dyDescent="0.25">
      <c r="A867" t="s">
        <v>4167</v>
      </c>
      <c r="B867" s="116" t="s">
        <v>3184</v>
      </c>
      <c r="C867" s="116" t="s">
        <v>3180</v>
      </c>
      <c r="D867" s="116" t="s">
        <v>160</v>
      </c>
      <c r="G867" s="116" t="s">
        <v>104</v>
      </c>
      <c r="H867" s="116" t="s">
        <v>3373</v>
      </c>
      <c r="I867" s="116" t="s">
        <v>134</v>
      </c>
      <c r="J867" s="116" t="s">
        <v>4483</v>
      </c>
      <c r="K867" s="116" t="s">
        <v>149</v>
      </c>
      <c r="L867" s="116" t="s">
        <v>3136</v>
      </c>
      <c r="M867" s="116"/>
      <c r="N867" s="116"/>
      <c r="O867" s="116"/>
      <c r="P867" s="116"/>
      <c r="Q867" s="116"/>
      <c r="R867" s="116"/>
      <c r="S867" s="116"/>
      <c r="T867" s="116"/>
      <c r="U867" s="116"/>
      <c r="V867" s="116"/>
      <c r="W867" s="116"/>
      <c r="X867" s="116"/>
      <c r="Y867" s="116"/>
      <c r="Z867" s="116"/>
      <c r="AA867" s="116"/>
      <c r="AB867" s="116"/>
      <c r="AC867" s="116"/>
      <c r="AD867" s="116"/>
      <c r="AE867" s="116"/>
    </row>
    <row r="868" spans="1:31" x14ac:dyDescent="0.25">
      <c r="A868" t="s">
        <v>4168</v>
      </c>
      <c r="B868" s="116" t="s">
        <v>3184</v>
      </c>
      <c r="C868" s="116" t="s">
        <v>3180</v>
      </c>
      <c r="D868" s="116" t="s">
        <v>160</v>
      </c>
      <c r="G868" s="116" t="s">
        <v>104</v>
      </c>
      <c r="H868" s="116" t="s">
        <v>3384</v>
      </c>
      <c r="I868" s="116" t="s">
        <v>134</v>
      </c>
      <c r="J868" s="116" t="s">
        <v>4484</v>
      </c>
      <c r="K868" s="116" t="s">
        <v>149</v>
      </c>
      <c r="L868" s="116" t="s">
        <v>3136</v>
      </c>
      <c r="M868" s="116"/>
      <c r="N868" s="116"/>
      <c r="O868" s="116"/>
      <c r="P868" s="116"/>
      <c r="Q868" s="116"/>
      <c r="R868" s="116"/>
      <c r="S868" s="116"/>
      <c r="T868" s="116"/>
      <c r="U868" s="116"/>
      <c r="V868" s="116"/>
      <c r="W868" s="116"/>
      <c r="X868" s="116"/>
      <c r="Y868" s="116"/>
      <c r="Z868" s="116"/>
      <c r="AA868" s="116"/>
      <c r="AB868" s="116"/>
      <c r="AC868" s="116"/>
      <c r="AD868" s="116"/>
      <c r="AE868" s="116"/>
    </row>
    <row r="869" spans="1:31" x14ac:dyDescent="0.25">
      <c r="A869" t="s">
        <v>3185</v>
      </c>
      <c r="B869" s="116" t="s">
        <v>3184</v>
      </c>
      <c r="C869" s="116" t="s">
        <v>3212</v>
      </c>
      <c r="D869" s="116" t="s">
        <v>160</v>
      </c>
      <c r="G869" s="116" t="s">
        <v>104</v>
      </c>
      <c r="H869" s="116" t="s">
        <v>137</v>
      </c>
      <c r="I869" s="116" t="s">
        <v>134</v>
      </c>
      <c r="J869" s="116" t="s">
        <v>138</v>
      </c>
      <c r="K869" s="116" t="s">
        <v>139</v>
      </c>
      <c r="L869" s="116" t="s">
        <v>3136</v>
      </c>
      <c r="M869" s="116"/>
      <c r="N869" s="116"/>
      <c r="O869" s="116"/>
      <c r="P869" s="116"/>
      <c r="Q869" s="116"/>
      <c r="R869" s="116"/>
      <c r="S869" s="116"/>
      <c r="T869" s="116"/>
      <c r="U869" s="116"/>
      <c r="V869" s="116"/>
      <c r="W869" s="116"/>
      <c r="X869" s="116"/>
      <c r="Y869" s="116"/>
      <c r="Z869" s="116"/>
      <c r="AA869" s="116"/>
      <c r="AB869" s="116"/>
      <c r="AC869" s="116"/>
      <c r="AD869" s="116"/>
      <c r="AE869" s="116"/>
    </row>
    <row r="870" spans="1:31" x14ac:dyDescent="0.25">
      <c r="A870" t="s">
        <v>4698</v>
      </c>
      <c r="B870" s="116" t="s">
        <v>3186</v>
      </c>
      <c r="C870" s="116" t="s">
        <v>3180</v>
      </c>
      <c r="D870" s="116" t="s">
        <v>160</v>
      </c>
      <c r="G870" s="116" t="s">
        <v>104</v>
      </c>
      <c r="H870" s="116" t="s">
        <v>3369</v>
      </c>
      <c r="I870" s="116" t="s">
        <v>134</v>
      </c>
      <c r="J870" s="116" t="s">
        <v>4452</v>
      </c>
      <c r="K870" s="116" t="s">
        <v>3516</v>
      </c>
      <c r="L870" s="116" t="s">
        <v>3136</v>
      </c>
      <c r="M870" s="116"/>
      <c r="N870" s="116"/>
      <c r="O870" s="116"/>
      <c r="P870" s="116"/>
      <c r="Q870" s="116"/>
      <c r="R870" s="116"/>
      <c r="S870" s="116"/>
      <c r="T870" s="116"/>
      <c r="U870" s="116"/>
      <c r="V870" s="116"/>
      <c r="W870" s="116"/>
      <c r="X870" s="116"/>
      <c r="Y870" s="116"/>
      <c r="Z870" s="116"/>
      <c r="AA870" s="116"/>
      <c r="AB870" s="116"/>
      <c r="AC870" s="116"/>
      <c r="AD870" s="116"/>
      <c r="AE870" s="116"/>
    </row>
    <row r="871" spans="1:31" x14ac:dyDescent="0.25">
      <c r="A871" t="s">
        <v>4169</v>
      </c>
      <c r="B871" s="116" t="s">
        <v>3186</v>
      </c>
      <c r="C871" s="116" t="s">
        <v>3180</v>
      </c>
      <c r="D871" s="116" t="s">
        <v>160</v>
      </c>
      <c r="G871" s="116" t="s">
        <v>104</v>
      </c>
      <c r="H871" s="116" t="s">
        <v>3366</v>
      </c>
      <c r="I871" s="116" t="s">
        <v>134</v>
      </c>
      <c r="J871" s="116" t="s">
        <v>2678</v>
      </c>
      <c r="K871" s="116" t="s">
        <v>3516</v>
      </c>
      <c r="L871" s="116" t="s">
        <v>3136</v>
      </c>
      <c r="M871" s="116"/>
      <c r="N871" s="116"/>
      <c r="O871" s="116"/>
      <c r="P871" s="116"/>
      <c r="Q871" s="116"/>
      <c r="R871" s="116"/>
      <c r="S871" s="116"/>
      <c r="T871" s="116"/>
      <c r="U871" s="116"/>
      <c r="V871" s="116"/>
      <c r="W871" s="116"/>
      <c r="X871" s="116"/>
      <c r="Y871" s="116"/>
      <c r="Z871" s="116"/>
      <c r="AA871" s="116"/>
      <c r="AB871" s="116"/>
      <c r="AC871" s="116"/>
      <c r="AD871" s="116"/>
      <c r="AE871" s="116"/>
    </row>
    <row r="872" spans="1:31" x14ac:dyDescent="0.25">
      <c r="A872" t="s">
        <v>4170</v>
      </c>
      <c r="B872" s="116" t="s">
        <v>3186</v>
      </c>
      <c r="C872" s="116" t="s">
        <v>3180</v>
      </c>
      <c r="D872" s="116" t="s">
        <v>160</v>
      </c>
      <c r="G872" s="116" t="s">
        <v>104</v>
      </c>
      <c r="H872" s="116" t="s">
        <v>3373</v>
      </c>
      <c r="I872" s="116" t="s">
        <v>134</v>
      </c>
      <c r="J872" s="116" t="s">
        <v>4483</v>
      </c>
      <c r="K872" s="116" t="s">
        <v>149</v>
      </c>
      <c r="L872" s="116" t="s">
        <v>3136</v>
      </c>
      <c r="M872" s="116"/>
      <c r="N872" s="116"/>
      <c r="O872" s="116"/>
      <c r="P872" s="116"/>
      <c r="Q872" s="116"/>
      <c r="R872" s="116"/>
      <c r="S872" s="116"/>
      <c r="T872" s="116"/>
      <c r="U872" s="116"/>
      <c r="V872" s="116"/>
      <c r="W872" s="116"/>
      <c r="X872" s="116"/>
      <c r="Y872" s="116"/>
      <c r="Z872" s="116"/>
      <c r="AA872" s="116"/>
      <c r="AB872" s="116"/>
      <c r="AC872" s="116"/>
      <c r="AD872" s="116"/>
      <c r="AE872" s="116"/>
    </row>
    <row r="873" spans="1:31" x14ac:dyDescent="0.25">
      <c r="A873" t="s">
        <v>4171</v>
      </c>
      <c r="B873" s="116" t="s">
        <v>3186</v>
      </c>
      <c r="C873" s="116" t="s">
        <v>3180</v>
      </c>
      <c r="D873" s="116" t="s">
        <v>160</v>
      </c>
      <c r="G873" s="116" t="s">
        <v>104</v>
      </c>
      <c r="H873" s="116" t="s">
        <v>3384</v>
      </c>
      <c r="I873" s="116" t="s">
        <v>134</v>
      </c>
      <c r="J873" s="116" t="s">
        <v>4484</v>
      </c>
      <c r="K873" s="116" t="s">
        <v>149</v>
      </c>
      <c r="L873" s="116" t="s">
        <v>3136</v>
      </c>
      <c r="M873" s="116"/>
      <c r="N873" s="116"/>
      <c r="O873" s="116"/>
      <c r="P873" s="116"/>
      <c r="Q873" s="116"/>
      <c r="R873" s="116"/>
      <c r="S873" s="116"/>
      <c r="T873" s="116"/>
      <c r="U873" s="116"/>
      <c r="V873" s="116"/>
      <c r="W873" s="116"/>
      <c r="X873" s="116"/>
      <c r="Y873" s="116"/>
      <c r="Z873" s="116"/>
      <c r="AA873" s="116"/>
      <c r="AB873" s="116"/>
      <c r="AC873" s="116"/>
      <c r="AD873" s="116"/>
      <c r="AE873" s="116"/>
    </row>
    <row r="874" spans="1:31" x14ac:dyDescent="0.25">
      <c r="A874" t="s">
        <v>3187</v>
      </c>
      <c r="B874" s="116" t="s">
        <v>3186</v>
      </c>
      <c r="C874" s="116" t="s">
        <v>3212</v>
      </c>
      <c r="D874" s="116" t="s">
        <v>160</v>
      </c>
      <c r="G874" s="116" t="s">
        <v>104</v>
      </c>
      <c r="H874" s="116" t="s">
        <v>137</v>
      </c>
      <c r="I874" s="116" t="s">
        <v>134</v>
      </c>
      <c r="J874" s="116" t="s">
        <v>138</v>
      </c>
      <c r="K874" s="116" t="s">
        <v>139</v>
      </c>
      <c r="L874" s="116" t="s">
        <v>3136</v>
      </c>
      <c r="M874" s="116"/>
      <c r="N874" s="116"/>
      <c r="O874" s="116"/>
      <c r="P874" s="116"/>
      <c r="Q874" s="116"/>
      <c r="R874" s="116"/>
      <c r="S874" s="116"/>
      <c r="T874" s="116"/>
      <c r="U874" s="116"/>
      <c r="V874" s="116"/>
      <c r="W874" s="116"/>
      <c r="X874" s="116"/>
      <c r="Y874" s="116"/>
      <c r="Z874" s="116"/>
      <c r="AA874" s="116"/>
      <c r="AB874" s="116"/>
      <c r="AC874" s="116"/>
      <c r="AD874" s="116"/>
      <c r="AE874" s="116"/>
    </row>
    <row r="875" spans="1:31" x14ac:dyDescent="0.25">
      <c r="A875" t="s">
        <v>4699</v>
      </c>
      <c r="B875" s="116" t="s">
        <v>3188</v>
      </c>
      <c r="C875" s="116" t="s">
        <v>3180</v>
      </c>
      <c r="D875" s="116" t="s">
        <v>160</v>
      </c>
      <c r="G875" s="116" t="s">
        <v>104</v>
      </c>
      <c r="H875" s="116" t="s">
        <v>3369</v>
      </c>
      <c r="I875" s="116" t="s">
        <v>134</v>
      </c>
      <c r="J875" s="116" t="s">
        <v>4452</v>
      </c>
      <c r="K875" s="116" t="s">
        <v>3516</v>
      </c>
      <c r="L875" s="116" t="s">
        <v>3136</v>
      </c>
      <c r="M875" s="116"/>
      <c r="N875" s="116"/>
      <c r="O875" s="116"/>
      <c r="P875" s="116"/>
      <c r="Q875" s="116"/>
      <c r="R875" s="116"/>
      <c r="S875" s="116"/>
      <c r="T875" s="116"/>
      <c r="U875" s="116"/>
      <c r="V875" s="116"/>
      <c r="W875" s="116"/>
      <c r="X875" s="116"/>
      <c r="Y875" s="116"/>
      <c r="Z875" s="116"/>
      <c r="AA875" s="116"/>
      <c r="AB875" s="116"/>
      <c r="AC875" s="116"/>
      <c r="AD875" s="116"/>
      <c r="AE875" s="116"/>
    </row>
    <row r="876" spans="1:31" x14ac:dyDescent="0.25">
      <c r="A876" t="s">
        <v>4172</v>
      </c>
      <c r="B876" s="116" t="s">
        <v>3188</v>
      </c>
      <c r="C876" s="116" t="s">
        <v>3180</v>
      </c>
      <c r="D876" s="116" t="s">
        <v>160</v>
      </c>
      <c r="G876" s="116" t="s">
        <v>104</v>
      </c>
      <c r="H876" s="116" t="s">
        <v>3366</v>
      </c>
      <c r="I876" s="116" t="s">
        <v>134</v>
      </c>
      <c r="J876" s="116" t="s">
        <v>2678</v>
      </c>
      <c r="K876" s="116" t="s">
        <v>3516</v>
      </c>
      <c r="L876" s="116" t="s">
        <v>3136</v>
      </c>
      <c r="M876" s="116"/>
      <c r="N876" s="116"/>
      <c r="O876" s="116"/>
      <c r="P876" s="116"/>
      <c r="Q876" s="116"/>
      <c r="R876" s="116"/>
      <c r="S876" s="116"/>
      <c r="T876" s="116"/>
      <c r="U876" s="116"/>
      <c r="V876" s="116"/>
      <c r="W876" s="116"/>
      <c r="X876" s="116"/>
      <c r="Y876" s="116"/>
      <c r="Z876" s="116"/>
      <c r="AA876" s="116"/>
      <c r="AB876" s="116"/>
      <c r="AC876" s="116"/>
      <c r="AD876" s="116"/>
      <c r="AE876" s="116"/>
    </row>
    <row r="877" spans="1:31" x14ac:dyDescent="0.25">
      <c r="A877" t="s">
        <v>4173</v>
      </c>
      <c r="B877" s="116" t="s">
        <v>3188</v>
      </c>
      <c r="C877" s="116" t="s">
        <v>3180</v>
      </c>
      <c r="D877" s="116" t="s">
        <v>160</v>
      </c>
      <c r="G877" s="116" t="s">
        <v>104</v>
      </c>
      <c r="H877" s="116" t="s">
        <v>3373</v>
      </c>
      <c r="I877" s="116" t="s">
        <v>134</v>
      </c>
      <c r="J877" s="116" t="s">
        <v>4483</v>
      </c>
      <c r="K877" s="116" t="s">
        <v>149</v>
      </c>
      <c r="L877" s="116" t="s">
        <v>3136</v>
      </c>
      <c r="M877" s="116"/>
      <c r="N877" s="116"/>
      <c r="O877" s="116"/>
      <c r="P877" s="116"/>
      <c r="Q877" s="116"/>
      <c r="R877" s="116"/>
      <c r="S877" s="116"/>
      <c r="T877" s="116"/>
      <c r="U877" s="116"/>
      <c r="V877" s="116"/>
      <c r="W877" s="116"/>
      <c r="X877" s="116"/>
      <c r="Y877" s="116"/>
      <c r="Z877" s="116"/>
      <c r="AA877" s="116"/>
      <c r="AB877" s="116"/>
      <c r="AC877" s="116"/>
      <c r="AD877" s="116"/>
      <c r="AE877" s="116"/>
    </row>
    <row r="878" spans="1:31" x14ac:dyDescent="0.25">
      <c r="A878" t="s">
        <v>4174</v>
      </c>
      <c r="B878" s="116" t="s">
        <v>3188</v>
      </c>
      <c r="C878" s="116" t="s">
        <v>3180</v>
      </c>
      <c r="D878" s="116" t="s">
        <v>160</v>
      </c>
      <c r="G878" s="116" t="s">
        <v>104</v>
      </c>
      <c r="H878" s="116" t="s">
        <v>3384</v>
      </c>
      <c r="I878" s="116" t="s">
        <v>134</v>
      </c>
      <c r="J878" s="116" t="s">
        <v>4484</v>
      </c>
      <c r="K878" s="116" t="s">
        <v>149</v>
      </c>
      <c r="L878" s="116" t="s">
        <v>3136</v>
      </c>
      <c r="M878" s="116"/>
      <c r="N878" s="116"/>
      <c r="O878" s="116"/>
      <c r="P878" s="116"/>
      <c r="Q878" s="116"/>
      <c r="R878" s="116"/>
      <c r="S878" s="116"/>
      <c r="T878" s="116"/>
      <c r="U878" s="116"/>
      <c r="V878" s="116"/>
      <c r="W878" s="116"/>
      <c r="X878" s="116"/>
      <c r="Y878" s="116"/>
      <c r="Z878" s="116"/>
      <c r="AA878" s="116"/>
      <c r="AB878" s="116"/>
      <c r="AC878" s="116"/>
      <c r="AD878" s="116"/>
      <c r="AE878" s="116"/>
    </row>
    <row r="879" spans="1:31" x14ac:dyDescent="0.25">
      <c r="A879" t="s">
        <v>3189</v>
      </c>
      <c r="B879" s="116" t="s">
        <v>3188</v>
      </c>
      <c r="C879" s="116" t="s">
        <v>3212</v>
      </c>
      <c r="D879" s="116" t="s">
        <v>160</v>
      </c>
      <c r="G879" s="116" t="s">
        <v>104</v>
      </c>
      <c r="H879" s="116" t="s">
        <v>137</v>
      </c>
      <c r="I879" s="116" t="s">
        <v>134</v>
      </c>
      <c r="J879" s="116" t="s">
        <v>138</v>
      </c>
      <c r="K879" s="116" t="s">
        <v>139</v>
      </c>
      <c r="L879" s="116" t="s">
        <v>3136</v>
      </c>
      <c r="M879" s="116"/>
      <c r="N879" s="116"/>
      <c r="O879" s="116"/>
      <c r="P879" s="116"/>
      <c r="Q879" s="116"/>
      <c r="R879" s="116"/>
      <c r="S879" s="116"/>
      <c r="T879" s="116"/>
      <c r="U879" s="116"/>
      <c r="V879" s="116"/>
      <c r="W879" s="116"/>
      <c r="X879" s="116"/>
      <c r="Y879" s="116"/>
      <c r="Z879" s="116"/>
      <c r="AA879" s="116"/>
      <c r="AB879" s="116"/>
      <c r="AC879" s="116"/>
      <c r="AD879" s="116"/>
      <c r="AE879" s="116"/>
    </row>
    <row r="880" spans="1:31" x14ac:dyDescent="0.25">
      <c r="A880" t="s">
        <v>4700</v>
      </c>
      <c r="B880" s="116" t="s">
        <v>4176</v>
      </c>
      <c r="C880" s="116" t="s">
        <v>3180</v>
      </c>
      <c r="D880" s="116" t="s">
        <v>160</v>
      </c>
      <c r="G880" s="116" t="s">
        <v>104</v>
      </c>
      <c r="H880" s="116" t="s">
        <v>3369</v>
      </c>
      <c r="I880" s="116" t="s">
        <v>134</v>
      </c>
      <c r="J880" s="116" t="s">
        <v>4452</v>
      </c>
      <c r="K880" s="116" t="s">
        <v>3516</v>
      </c>
      <c r="L880" s="116" t="s">
        <v>3136</v>
      </c>
      <c r="M880" s="116"/>
      <c r="N880" s="116"/>
      <c r="O880" s="116"/>
      <c r="P880" s="116"/>
      <c r="Q880" s="116"/>
      <c r="R880" s="116"/>
      <c r="S880" s="116"/>
      <c r="T880" s="116"/>
      <c r="U880" s="116"/>
      <c r="V880" s="116"/>
      <c r="W880" s="116"/>
      <c r="X880" s="116"/>
      <c r="Y880" s="116"/>
      <c r="Z880" s="116"/>
      <c r="AA880" s="116"/>
      <c r="AB880" s="116"/>
      <c r="AC880" s="116"/>
      <c r="AD880" s="116"/>
      <c r="AE880" s="116"/>
    </row>
    <row r="881" spans="1:31" x14ac:dyDescent="0.25">
      <c r="A881" t="s">
        <v>4175</v>
      </c>
      <c r="B881" s="116" t="s">
        <v>4176</v>
      </c>
      <c r="C881" s="116" t="s">
        <v>3180</v>
      </c>
      <c r="D881" s="116" t="s">
        <v>160</v>
      </c>
      <c r="G881" s="116" t="s">
        <v>104</v>
      </c>
      <c r="H881" s="116" t="s">
        <v>3366</v>
      </c>
      <c r="I881" s="116" t="s">
        <v>134</v>
      </c>
      <c r="J881" s="116" t="s">
        <v>2678</v>
      </c>
      <c r="K881" s="116" t="s">
        <v>3516</v>
      </c>
      <c r="L881" s="116" t="s">
        <v>3136</v>
      </c>
      <c r="M881" s="116"/>
      <c r="N881" s="116"/>
      <c r="O881" s="116"/>
      <c r="P881" s="116"/>
      <c r="Q881" s="116"/>
      <c r="R881" s="116"/>
      <c r="S881" s="116"/>
      <c r="T881" s="116"/>
      <c r="U881" s="116"/>
      <c r="V881" s="116"/>
      <c r="W881" s="116"/>
      <c r="X881" s="116"/>
      <c r="Y881" s="116"/>
      <c r="Z881" s="116"/>
      <c r="AA881" s="116"/>
      <c r="AB881" s="116"/>
      <c r="AC881" s="116"/>
      <c r="AD881" s="116"/>
      <c r="AE881" s="116"/>
    </row>
    <row r="882" spans="1:31" x14ac:dyDescent="0.25">
      <c r="A882" t="s">
        <v>4177</v>
      </c>
      <c r="B882" s="116" t="s">
        <v>4176</v>
      </c>
      <c r="C882" s="116" t="s">
        <v>3180</v>
      </c>
      <c r="D882" s="116" t="s">
        <v>160</v>
      </c>
      <c r="G882" s="116" t="s">
        <v>104</v>
      </c>
      <c r="H882" s="116" t="s">
        <v>3373</v>
      </c>
      <c r="I882" s="116" t="s">
        <v>134</v>
      </c>
      <c r="J882" s="116" t="s">
        <v>4483</v>
      </c>
      <c r="K882" s="116" t="s">
        <v>149</v>
      </c>
      <c r="L882" s="116" t="s">
        <v>3136</v>
      </c>
      <c r="M882" s="116"/>
      <c r="N882" s="116"/>
      <c r="O882" s="116"/>
      <c r="P882" s="116"/>
      <c r="Q882" s="116"/>
      <c r="R882" s="116"/>
      <c r="S882" s="116"/>
      <c r="T882" s="116"/>
      <c r="U882" s="116"/>
      <c r="V882" s="116"/>
      <c r="W882" s="116"/>
      <c r="X882" s="116"/>
      <c r="Y882" s="116"/>
      <c r="Z882" s="116"/>
      <c r="AA882" s="116"/>
      <c r="AB882" s="116"/>
      <c r="AC882" s="116"/>
      <c r="AD882" s="116"/>
      <c r="AE882" s="116"/>
    </row>
    <row r="883" spans="1:31" x14ac:dyDescent="0.25">
      <c r="A883" t="s">
        <v>4178</v>
      </c>
      <c r="B883" s="116" t="s">
        <v>4176</v>
      </c>
      <c r="C883" s="116" t="s">
        <v>3180</v>
      </c>
      <c r="D883" s="116" t="s">
        <v>160</v>
      </c>
      <c r="G883" s="116" t="s">
        <v>104</v>
      </c>
      <c r="H883" s="116" t="s">
        <v>3384</v>
      </c>
      <c r="I883" s="116" t="s">
        <v>134</v>
      </c>
      <c r="J883" s="116" t="s">
        <v>4484</v>
      </c>
      <c r="K883" s="116" t="s">
        <v>149</v>
      </c>
      <c r="L883" s="116" t="s">
        <v>3136</v>
      </c>
      <c r="M883" s="116"/>
      <c r="N883" s="116"/>
      <c r="O883" s="116"/>
      <c r="P883" s="116"/>
      <c r="Q883" s="116"/>
      <c r="R883" s="116"/>
      <c r="S883" s="116"/>
      <c r="T883" s="116"/>
      <c r="U883" s="116"/>
      <c r="V883" s="116"/>
      <c r="W883" s="116"/>
      <c r="X883" s="116"/>
      <c r="Y883" s="116"/>
      <c r="Z883" s="116"/>
      <c r="AA883" s="116"/>
      <c r="AB883" s="116"/>
      <c r="AC883" s="116"/>
      <c r="AD883" s="116"/>
      <c r="AE883" s="116"/>
    </row>
    <row r="884" spans="1:31" x14ac:dyDescent="0.25">
      <c r="A884" t="s">
        <v>4179</v>
      </c>
      <c r="B884" s="116" t="s">
        <v>4176</v>
      </c>
      <c r="C884" s="116" t="s">
        <v>3212</v>
      </c>
      <c r="D884" s="116" t="s">
        <v>160</v>
      </c>
      <c r="G884" s="116" t="s">
        <v>104</v>
      </c>
      <c r="H884" s="116" t="s">
        <v>137</v>
      </c>
      <c r="I884" s="116" t="s">
        <v>134</v>
      </c>
      <c r="J884" s="116" t="s">
        <v>138</v>
      </c>
      <c r="K884" s="116" t="s">
        <v>139</v>
      </c>
      <c r="L884" s="116" t="s">
        <v>3136</v>
      </c>
      <c r="M884" s="116"/>
      <c r="N884" s="116"/>
      <c r="O884" s="116"/>
      <c r="P884" s="116"/>
      <c r="Q884" s="116"/>
      <c r="R884" s="116"/>
      <c r="S884" s="116"/>
      <c r="T884" s="116"/>
      <c r="U884" s="116"/>
      <c r="V884" s="116"/>
      <c r="W884" s="116"/>
      <c r="X884" s="116"/>
      <c r="Y884" s="116"/>
      <c r="Z884" s="116"/>
      <c r="AA884" s="116"/>
      <c r="AB884" s="116"/>
      <c r="AC884" s="116"/>
      <c r="AD884" s="116"/>
      <c r="AE884" s="116"/>
    </row>
    <row r="885" spans="1:31" x14ac:dyDescent="0.25">
      <c r="A885" t="s">
        <v>4180</v>
      </c>
      <c r="B885" s="116" t="s">
        <v>333</v>
      </c>
      <c r="C885" s="116" t="s">
        <v>154</v>
      </c>
      <c r="D885" s="116" t="s">
        <v>2677</v>
      </c>
      <c r="G885" s="116" t="s">
        <v>104</v>
      </c>
      <c r="H885" s="116" t="s">
        <v>3373</v>
      </c>
      <c r="I885" s="116" t="s">
        <v>134</v>
      </c>
      <c r="J885" s="116" t="s">
        <v>4483</v>
      </c>
      <c r="K885" s="116" t="s">
        <v>149</v>
      </c>
      <c r="L885" s="116" t="s">
        <v>155</v>
      </c>
      <c r="M885" s="116"/>
      <c r="N885" s="116"/>
      <c r="O885" s="116"/>
      <c r="P885" s="116"/>
      <c r="Q885" s="116"/>
      <c r="R885" s="116"/>
      <c r="S885" s="116"/>
      <c r="T885" s="116"/>
      <c r="U885" s="116"/>
      <c r="V885" s="116"/>
      <c r="W885" s="116"/>
      <c r="X885" s="116"/>
      <c r="Y885" s="116"/>
      <c r="Z885" s="116"/>
      <c r="AA885" s="116"/>
      <c r="AB885" s="116"/>
      <c r="AC885" s="116"/>
      <c r="AD885" s="116"/>
      <c r="AE885" s="116"/>
    </row>
    <row r="886" spans="1:31" x14ac:dyDescent="0.25">
      <c r="A886" t="s">
        <v>4181</v>
      </c>
      <c r="B886" s="116" t="s">
        <v>333</v>
      </c>
      <c r="C886" s="116" t="s">
        <v>154</v>
      </c>
      <c r="D886" s="116" t="s">
        <v>2677</v>
      </c>
      <c r="G886" s="116" t="s">
        <v>104</v>
      </c>
      <c r="H886" s="116" t="s">
        <v>3384</v>
      </c>
      <c r="I886" s="116" t="s">
        <v>134</v>
      </c>
      <c r="J886" s="116" t="s">
        <v>4484</v>
      </c>
      <c r="K886" s="116" t="s">
        <v>149</v>
      </c>
      <c r="L886" s="116" t="s">
        <v>155</v>
      </c>
      <c r="M886" s="116"/>
      <c r="N886" s="116"/>
      <c r="O886" s="116"/>
      <c r="P886" s="116"/>
      <c r="Q886" s="116"/>
      <c r="R886" s="116"/>
      <c r="S886" s="116"/>
      <c r="T886" s="116"/>
      <c r="U886" s="116"/>
      <c r="V886" s="116"/>
      <c r="W886" s="116"/>
      <c r="X886" s="116"/>
      <c r="Y886" s="116"/>
      <c r="Z886" s="116"/>
      <c r="AA886" s="116"/>
      <c r="AB886" s="116"/>
      <c r="AC886" s="116"/>
      <c r="AD886" s="116"/>
      <c r="AE886" s="116"/>
    </row>
    <row r="887" spans="1:31" x14ac:dyDescent="0.25">
      <c r="A887" t="s">
        <v>4182</v>
      </c>
      <c r="B887" s="116" t="s">
        <v>333</v>
      </c>
      <c r="C887" s="116" t="s">
        <v>154</v>
      </c>
      <c r="D887" s="116" t="s">
        <v>2677</v>
      </c>
      <c r="G887" s="116" t="s">
        <v>104</v>
      </c>
      <c r="H887" s="116" t="s">
        <v>3364</v>
      </c>
      <c r="I887" s="116" t="s">
        <v>134</v>
      </c>
      <c r="J887" s="116" t="s">
        <v>140</v>
      </c>
      <c r="K887" s="116" t="s">
        <v>2699</v>
      </c>
      <c r="L887" s="116"/>
      <c r="M887" s="116"/>
      <c r="N887" s="116"/>
      <c r="O887" s="116"/>
      <c r="P887" s="116"/>
      <c r="Q887" s="116"/>
      <c r="R887" s="116"/>
      <c r="S887" s="116"/>
      <c r="T887" s="116"/>
      <c r="U887" s="116"/>
      <c r="V887" s="116"/>
      <c r="W887" s="116"/>
      <c r="X887" s="116"/>
      <c r="Y887" s="116"/>
      <c r="Z887" s="116"/>
      <c r="AA887" s="116"/>
      <c r="AB887" s="116"/>
      <c r="AC887" s="116"/>
      <c r="AD887" s="116"/>
      <c r="AE887" s="116"/>
    </row>
    <row r="888" spans="1:31" x14ac:dyDescent="0.25">
      <c r="A888" t="s">
        <v>4701</v>
      </c>
      <c r="B888" s="116" t="s">
        <v>333</v>
      </c>
      <c r="C888" s="116" t="s">
        <v>154</v>
      </c>
      <c r="D888" s="116" t="s">
        <v>2677</v>
      </c>
      <c r="G888" s="116" t="s">
        <v>104</v>
      </c>
      <c r="H888" s="116" t="s">
        <v>3369</v>
      </c>
      <c r="I888" s="116" t="s">
        <v>134</v>
      </c>
      <c r="J888" s="116" t="s">
        <v>4452</v>
      </c>
      <c r="K888" s="116" t="s">
        <v>3126</v>
      </c>
      <c r="L888" s="116" t="s">
        <v>155</v>
      </c>
      <c r="M888" s="116"/>
      <c r="N888" s="116"/>
      <c r="O888" s="116"/>
      <c r="P888" s="116"/>
      <c r="Q888" s="116"/>
      <c r="R888" s="116"/>
      <c r="S888" s="116"/>
      <c r="T888" s="116"/>
      <c r="U888" s="116"/>
      <c r="V888" s="116"/>
      <c r="W888" s="116"/>
      <c r="X888" s="116"/>
      <c r="Y888" s="116"/>
      <c r="Z888" s="116"/>
      <c r="AA888" s="116"/>
      <c r="AB888" s="116"/>
      <c r="AC888" s="116"/>
      <c r="AD888" s="116"/>
      <c r="AE888" s="116"/>
    </row>
    <row r="889" spans="1:31" x14ac:dyDescent="0.25">
      <c r="A889" t="s">
        <v>4183</v>
      </c>
      <c r="B889" s="116" t="s">
        <v>333</v>
      </c>
      <c r="C889" s="116" t="s">
        <v>154</v>
      </c>
      <c r="D889" s="116" t="s">
        <v>2677</v>
      </c>
      <c r="G889" s="116" t="s">
        <v>104</v>
      </c>
      <c r="H889" s="116" t="s">
        <v>3366</v>
      </c>
      <c r="I889" s="116" t="s">
        <v>134</v>
      </c>
      <c r="J889" s="116" t="s">
        <v>2678</v>
      </c>
      <c r="K889" s="116" t="s">
        <v>3126</v>
      </c>
      <c r="L889" s="116" t="s">
        <v>155</v>
      </c>
      <c r="M889" s="116"/>
      <c r="N889" s="116"/>
      <c r="O889" s="116"/>
      <c r="P889" s="116"/>
      <c r="Q889" s="116"/>
      <c r="R889" s="116"/>
      <c r="S889" s="116"/>
      <c r="T889" s="116"/>
      <c r="U889" s="116"/>
      <c r="V889" s="116"/>
      <c r="W889" s="116"/>
      <c r="X889" s="116"/>
      <c r="Y889" s="116"/>
      <c r="Z889" s="116"/>
      <c r="AA889" s="116"/>
      <c r="AB889" s="116"/>
      <c r="AC889" s="116"/>
      <c r="AD889" s="116"/>
      <c r="AE889" s="116"/>
    </row>
    <row r="890" spans="1:31" x14ac:dyDescent="0.25">
      <c r="A890" t="s">
        <v>4702</v>
      </c>
      <c r="B890" s="116" t="s">
        <v>3190</v>
      </c>
      <c r="C890" s="116" t="s">
        <v>154</v>
      </c>
      <c r="D890" s="116" t="s">
        <v>2677</v>
      </c>
      <c r="G890" s="116" t="s">
        <v>104</v>
      </c>
      <c r="H890" s="116" t="s">
        <v>3369</v>
      </c>
      <c r="I890" s="116" t="s">
        <v>134</v>
      </c>
      <c r="J890" s="116" t="s">
        <v>4452</v>
      </c>
      <c r="K890" s="116" t="s">
        <v>3204</v>
      </c>
      <c r="L890" s="116" t="s">
        <v>155</v>
      </c>
      <c r="M890" s="116"/>
      <c r="N890" s="116"/>
      <c r="O890" s="116"/>
      <c r="P890" s="116"/>
      <c r="Q890" s="116"/>
      <c r="R890" s="116"/>
      <c r="S890" s="116"/>
      <c r="T890" s="116"/>
      <c r="U890" s="116"/>
      <c r="V890" s="116"/>
      <c r="W890" s="116"/>
      <c r="X890" s="116"/>
      <c r="Y890" s="116"/>
      <c r="Z890" s="116"/>
      <c r="AA890" s="116"/>
      <c r="AB890" s="116"/>
      <c r="AC890" s="116"/>
      <c r="AD890" s="116"/>
      <c r="AE890" s="116"/>
    </row>
    <row r="891" spans="1:31" x14ac:dyDescent="0.25">
      <c r="A891" t="s">
        <v>4184</v>
      </c>
      <c r="B891" s="116" t="s">
        <v>3190</v>
      </c>
      <c r="C891" s="116" t="s">
        <v>154</v>
      </c>
      <c r="D891" s="116" t="s">
        <v>2677</v>
      </c>
      <c r="G891" s="116" t="s">
        <v>104</v>
      </c>
      <c r="H891" s="116" t="s">
        <v>3366</v>
      </c>
      <c r="I891" s="116" t="s">
        <v>134</v>
      </c>
      <c r="J891" s="116" t="s">
        <v>2678</v>
      </c>
      <c r="K891" s="116" t="s">
        <v>3204</v>
      </c>
      <c r="L891" s="116" t="s">
        <v>155</v>
      </c>
      <c r="M891" s="116"/>
      <c r="N891" s="116"/>
      <c r="O891" s="116"/>
      <c r="P891" s="116"/>
      <c r="Q891" s="116"/>
      <c r="R891" s="116"/>
      <c r="S891" s="116"/>
      <c r="T891" s="116"/>
      <c r="U891" s="116"/>
      <c r="V891" s="116"/>
      <c r="W891" s="116"/>
      <c r="X891" s="116"/>
      <c r="Y891" s="116"/>
      <c r="Z891" s="116"/>
      <c r="AA891" s="116"/>
      <c r="AB891" s="116"/>
      <c r="AC891" s="116"/>
      <c r="AD891" s="116"/>
      <c r="AE891" s="116"/>
    </row>
    <row r="892" spans="1:31" x14ac:dyDescent="0.25">
      <c r="A892" t="s">
        <v>4185</v>
      </c>
      <c r="B892" s="116" t="s">
        <v>334</v>
      </c>
      <c r="C892" s="116" t="s">
        <v>154</v>
      </c>
      <c r="D892" s="116" t="s">
        <v>2677</v>
      </c>
      <c r="G892" s="116" t="s">
        <v>104</v>
      </c>
      <c r="H892" s="116" t="s">
        <v>3373</v>
      </c>
      <c r="I892" s="116" t="s">
        <v>134</v>
      </c>
      <c r="J892" s="116" t="s">
        <v>4483</v>
      </c>
      <c r="K892" s="116" t="s">
        <v>149</v>
      </c>
      <c r="L892" s="116" t="s">
        <v>158</v>
      </c>
      <c r="M892" s="116"/>
      <c r="N892" s="116"/>
      <c r="O892" s="116"/>
      <c r="P892" s="116"/>
      <c r="Q892" s="116"/>
      <c r="R892" s="116"/>
      <c r="S892" s="116"/>
      <c r="T892" s="116"/>
      <c r="U892" s="116"/>
      <c r="V892" s="116"/>
      <c r="W892" s="116"/>
      <c r="X892" s="116"/>
      <c r="Y892" s="116"/>
      <c r="Z892" s="116"/>
      <c r="AA892" s="116"/>
      <c r="AB892" s="116"/>
      <c r="AC892" s="116"/>
      <c r="AD892" s="116"/>
      <c r="AE892" s="116"/>
    </row>
    <row r="893" spans="1:31" x14ac:dyDescent="0.25">
      <c r="A893" t="s">
        <v>4186</v>
      </c>
      <c r="B893" s="116" t="s">
        <v>334</v>
      </c>
      <c r="C893" s="116" t="s">
        <v>154</v>
      </c>
      <c r="D893" s="116" t="s">
        <v>2677</v>
      </c>
      <c r="G893" s="116" t="s">
        <v>104</v>
      </c>
      <c r="H893" s="116" t="s">
        <v>3384</v>
      </c>
      <c r="I893" s="116" t="s">
        <v>134</v>
      </c>
      <c r="J893" s="116" t="s">
        <v>4484</v>
      </c>
      <c r="K893" s="116" t="s">
        <v>149</v>
      </c>
      <c r="L893" s="116" t="s">
        <v>158</v>
      </c>
      <c r="M893" s="116"/>
      <c r="N893" s="116"/>
      <c r="O893" s="116"/>
      <c r="P893" s="116"/>
      <c r="Q893" s="116"/>
      <c r="R893" s="116"/>
      <c r="S893" s="116"/>
      <c r="T893" s="116"/>
      <c r="U893" s="116"/>
      <c r="V893" s="116"/>
      <c r="W893" s="116"/>
      <c r="X893" s="116"/>
      <c r="Y893" s="116"/>
      <c r="Z893" s="116"/>
      <c r="AA893" s="116"/>
      <c r="AB893" s="116"/>
      <c r="AC893" s="116"/>
      <c r="AD893" s="116"/>
      <c r="AE893" s="116"/>
    </row>
    <row r="894" spans="1:31" x14ac:dyDescent="0.25">
      <c r="A894" t="s">
        <v>4703</v>
      </c>
      <c r="B894" s="116" t="s">
        <v>334</v>
      </c>
      <c r="C894" s="116" t="s">
        <v>154</v>
      </c>
      <c r="D894" s="116" t="s">
        <v>2677</v>
      </c>
      <c r="G894" s="116" t="s">
        <v>104</v>
      </c>
      <c r="H894" s="116" t="s">
        <v>3369</v>
      </c>
      <c r="I894" s="116" t="s">
        <v>134</v>
      </c>
      <c r="J894" s="116" t="s">
        <v>4452</v>
      </c>
      <c r="K894" s="116" t="s">
        <v>3204</v>
      </c>
      <c r="L894" s="116" t="s">
        <v>158</v>
      </c>
      <c r="M894" s="116"/>
      <c r="N894" s="116"/>
      <c r="O894" s="116"/>
      <c r="P894" s="116"/>
      <c r="Q894" s="116"/>
      <c r="R894" s="116"/>
      <c r="S894" s="116"/>
      <c r="T894" s="116"/>
      <c r="U894" s="116"/>
      <c r="V894" s="116"/>
      <c r="W894" s="116"/>
      <c r="X894" s="116"/>
      <c r="Y894" s="116"/>
      <c r="Z894" s="116"/>
      <c r="AA894" s="116"/>
      <c r="AB894" s="116"/>
      <c r="AC894" s="116"/>
      <c r="AD894" s="116"/>
      <c r="AE894" s="116"/>
    </row>
    <row r="895" spans="1:31" x14ac:dyDescent="0.25">
      <c r="A895" t="s">
        <v>4187</v>
      </c>
      <c r="B895" s="116" t="s">
        <v>334</v>
      </c>
      <c r="C895" s="116" t="s">
        <v>154</v>
      </c>
      <c r="D895" s="116" t="s">
        <v>2677</v>
      </c>
      <c r="G895" s="116" t="s">
        <v>104</v>
      </c>
      <c r="H895" s="116" t="s">
        <v>3366</v>
      </c>
      <c r="I895" s="116" t="s">
        <v>134</v>
      </c>
      <c r="J895" s="116" t="s">
        <v>2678</v>
      </c>
      <c r="K895" s="116" t="s">
        <v>3126</v>
      </c>
      <c r="L895" s="116" t="s">
        <v>158</v>
      </c>
      <c r="M895" s="116"/>
      <c r="N895" s="116"/>
      <c r="O895" s="116"/>
      <c r="P895" s="116"/>
      <c r="Q895" s="116"/>
      <c r="R895" s="116"/>
      <c r="S895" s="116"/>
      <c r="T895" s="116"/>
      <c r="U895" s="116"/>
      <c r="V895" s="116"/>
      <c r="W895" s="116"/>
      <c r="X895" s="116"/>
      <c r="Y895" s="116"/>
      <c r="Z895" s="116"/>
      <c r="AA895" s="116"/>
      <c r="AB895" s="116"/>
      <c r="AC895" s="116"/>
      <c r="AD895" s="116"/>
      <c r="AE895" s="116"/>
    </row>
    <row r="896" spans="1:31" x14ac:dyDescent="0.25">
      <c r="A896" t="s">
        <v>4188</v>
      </c>
      <c r="B896" s="116" t="s">
        <v>4189</v>
      </c>
      <c r="C896" s="116" t="s">
        <v>3500</v>
      </c>
      <c r="D896" s="116" t="s">
        <v>2677</v>
      </c>
      <c r="G896" s="116" t="s">
        <v>104</v>
      </c>
      <c r="H896" s="116" t="s">
        <v>137</v>
      </c>
      <c r="I896" s="116" t="s">
        <v>134</v>
      </c>
      <c r="J896" s="116" t="s">
        <v>138</v>
      </c>
      <c r="K896" s="116" t="s">
        <v>139</v>
      </c>
      <c r="L896" s="116" t="s">
        <v>153</v>
      </c>
      <c r="M896" s="116"/>
      <c r="N896" s="116"/>
      <c r="O896" s="116"/>
      <c r="P896" s="116"/>
      <c r="Q896" s="116"/>
      <c r="R896" s="116"/>
      <c r="S896" s="116"/>
      <c r="T896" s="116"/>
      <c r="U896" s="116"/>
      <c r="V896" s="116"/>
      <c r="W896" s="116"/>
      <c r="X896" s="116"/>
      <c r="Y896" s="116"/>
      <c r="Z896" s="116"/>
      <c r="AA896" s="116"/>
      <c r="AB896" s="116"/>
      <c r="AC896" s="116"/>
      <c r="AD896" s="116"/>
      <c r="AE896" s="116"/>
    </row>
    <row r="897" spans="1:31" x14ac:dyDescent="0.25">
      <c r="A897" t="s">
        <v>4190</v>
      </c>
      <c r="B897" s="116" t="s">
        <v>4189</v>
      </c>
      <c r="C897" s="116" t="s">
        <v>3500</v>
      </c>
      <c r="D897" s="116" t="s">
        <v>2677</v>
      </c>
      <c r="G897" s="116" t="s">
        <v>104</v>
      </c>
      <c r="H897" s="116" t="s">
        <v>3364</v>
      </c>
      <c r="I897" s="116" t="s">
        <v>134</v>
      </c>
      <c r="J897" s="116" t="s">
        <v>140</v>
      </c>
      <c r="K897" s="116" t="s">
        <v>2699</v>
      </c>
      <c r="L897" s="116"/>
      <c r="M897" s="116"/>
      <c r="N897" s="116"/>
      <c r="O897" s="116"/>
      <c r="P897" s="116"/>
      <c r="Q897" s="116"/>
      <c r="R897" s="116"/>
      <c r="S897" s="116"/>
      <c r="T897" s="116"/>
      <c r="U897" s="116"/>
      <c r="V897" s="116"/>
      <c r="W897" s="116"/>
      <c r="X897" s="116"/>
      <c r="Y897" s="116"/>
      <c r="Z897" s="116"/>
      <c r="AA897" s="116"/>
      <c r="AB897" s="116"/>
      <c r="AC897" s="116"/>
      <c r="AD897" s="116"/>
      <c r="AE897" s="116"/>
    </row>
    <row r="898" spans="1:31" x14ac:dyDescent="0.25">
      <c r="A898" t="s">
        <v>4704</v>
      </c>
      <c r="B898" s="116" t="s">
        <v>4189</v>
      </c>
      <c r="C898" s="116" t="s">
        <v>3500</v>
      </c>
      <c r="D898" s="116" t="s">
        <v>2677</v>
      </c>
      <c r="G898" s="116" t="s">
        <v>104</v>
      </c>
      <c r="H898" s="116" t="s">
        <v>3369</v>
      </c>
      <c r="I898" s="116" t="s">
        <v>134</v>
      </c>
      <c r="J898" s="116" t="s">
        <v>4452</v>
      </c>
      <c r="K898" s="116" t="s">
        <v>3126</v>
      </c>
      <c r="L898" s="116" t="s">
        <v>153</v>
      </c>
      <c r="M898" s="116"/>
      <c r="N898" s="116"/>
      <c r="O898" s="116"/>
      <c r="P898" s="116"/>
      <c r="Q898" s="116"/>
      <c r="R898" s="116"/>
      <c r="S898" s="116"/>
      <c r="T898" s="116"/>
      <c r="U898" s="116"/>
      <c r="V898" s="116"/>
      <c r="W898" s="116"/>
      <c r="X898" s="116"/>
      <c r="Y898" s="116"/>
      <c r="Z898" s="116"/>
      <c r="AA898" s="116"/>
      <c r="AB898" s="116"/>
      <c r="AC898" s="116"/>
      <c r="AD898" s="116"/>
      <c r="AE898" s="116"/>
    </row>
    <row r="899" spans="1:31" x14ac:dyDescent="0.25">
      <c r="A899" t="s">
        <v>4191</v>
      </c>
      <c r="B899" s="116" t="s">
        <v>4189</v>
      </c>
      <c r="C899" s="116" t="s">
        <v>3500</v>
      </c>
      <c r="D899" s="116" t="s">
        <v>2677</v>
      </c>
      <c r="G899" s="116" t="s">
        <v>104</v>
      </c>
      <c r="H899" s="116" t="s">
        <v>3366</v>
      </c>
      <c r="I899" s="116" t="s">
        <v>134</v>
      </c>
      <c r="J899" s="116" t="s">
        <v>2678</v>
      </c>
      <c r="K899" s="116" t="s">
        <v>3126</v>
      </c>
      <c r="L899" s="116" t="s">
        <v>153</v>
      </c>
      <c r="M899" s="116"/>
      <c r="N899" s="116"/>
      <c r="O899" s="116"/>
      <c r="P899" s="116"/>
      <c r="Q899" s="116"/>
      <c r="R899" s="116"/>
      <c r="S899" s="116"/>
      <c r="T899" s="116"/>
      <c r="U899" s="116"/>
      <c r="V899" s="116"/>
      <c r="W899" s="116"/>
      <c r="X899" s="116"/>
      <c r="Y899" s="116"/>
      <c r="Z899" s="116"/>
      <c r="AA899" s="116"/>
      <c r="AB899" s="116"/>
      <c r="AC899" s="116"/>
      <c r="AD899" s="116"/>
      <c r="AE899" s="116"/>
    </row>
    <row r="900" spans="1:31" x14ac:dyDescent="0.25">
      <c r="A900" t="s">
        <v>4192</v>
      </c>
      <c r="B900" s="116" t="s">
        <v>4189</v>
      </c>
      <c r="C900" s="116" t="s">
        <v>3500</v>
      </c>
      <c r="D900" s="116" t="s">
        <v>2677</v>
      </c>
      <c r="G900" s="116" t="s">
        <v>104</v>
      </c>
      <c r="H900" s="116" t="s">
        <v>3373</v>
      </c>
      <c r="I900" s="116" t="s">
        <v>134</v>
      </c>
      <c r="J900" s="116" t="s">
        <v>4483</v>
      </c>
      <c r="K900" s="116" t="s">
        <v>149</v>
      </c>
      <c r="L900" s="116" t="s">
        <v>153</v>
      </c>
      <c r="M900" s="116"/>
      <c r="N900" s="116"/>
      <c r="O900" s="116"/>
      <c r="P900" s="116"/>
      <c r="Q900" s="116"/>
      <c r="R900" s="116"/>
      <c r="S900" s="116"/>
      <c r="T900" s="116"/>
      <c r="U900" s="116"/>
      <c r="V900" s="116"/>
      <c r="W900" s="116"/>
      <c r="X900" s="116"/>
      <c r="Y900" s="116"/>
      <c r="Z900" s="116"/>
      <c r="AA900" s="116"/>
      <c r="AB900" s="116"/>
      <c r="AC900" s="116"/>
      <c r="AD900" s="116"/>
      <c r="AE900" s="116"/>
    </row>
    <row r="901" spans="1:31" x14ac:dyDescent="0.25">
      <c r="A901" t="s">
        <v>4193</v>
      </c>
      <c r="B901" s="116" t="s">
        <v>4189</v>
      </c>
      <c r="C901" s="116" t="s">
        <v>3500</v>
      </c>
      <c r="D901" s="116" t="s">
        <v>2677</v>
      </c>
      <c r="G901" s="116" t="s">
        <v>104</v>
      </c>
      <c r="H901" s="116" t="s">
        <v>3384</v>
      </c>
      <c r="I901" s="116" t="s">
        <v>134</v>
      </c>
      <c r="J901" s="116" t="s">
        <v>4484</v>
      </c>
      <c r="K901" s="116" t="s">
        <v>149</v>
      </c>
      <c r="L901" s="116" t="s">
        <v>153</v>
      </c>
      <c r="M901" s="116"/>
      <c r="N901" s="116"/>
      <c r="O901" s="116"/>
      <c r="P901" s="116"/>
      <c r="Q901" s="116"/>
      <c r="R901" s="116"/>
      <c r="S901" s="116"/>
      <c r="T901" s="116"/>
      <c r="U901" s="116"/>
      <c r="V901" s="116"/>
      <c r="W901" s="116"/>
      <c r="X901" s="116"/>
      <c r="Y901" s="116"/>
      <c r="Z901" s="116"/>
      <c r="AA901" s="116"/>
      <c r="AB901" s="116"/>
      <c r="AC901" s="116"/>
      <c r="AD901" s="116"/>
      <c r="AE901" s="116"/>
    </row>
    <row r="902" spans="1:31" x14ac:dyDescent="0.25">
      <c r="A902" t="s">
        <v>4705</v>
      </c>
      <c r="B902" s="116" t="s">
        <v>335</v>
      </c>
      <c r="C902" s="116" t="s">
        <v>154</v>
      </c>
      <c r="D902" s="116" t="s">
        <v>2677</v>
      </c>
      <c r="G902" s="116" t="s">
        <v>104</v>
      </c>
      <c r="H902" s="116" t="s">
        <v>3369</v>
      </c>
      <c r="I902" s="116" t="s">
        <v>134</v>
      </c>
      <c r="J902" s="116" t="s">
        <v>4452</v>
      </c>
      <c r="K902" s="116" t="s">
        <v>3201</v>
      </c>
      <c r="L902" s="116" t="s">
        <v>155</v>
      </c>
      <c r="M902" s="116"/>
      <c r="N902" s="116"/>
      <c r="O902" s="116"/>
      <c r="P902" s="116"/>
      <c r="Q902" s="116"/>
      <c r="R902" s="116"/>
      <c r="S902" s="116"/>
      <c r="T902" s="116"/>
      <c r="U902" s="116"/>
      <c r="V902" s="116"/>
      <c r="W902" s="116"/>
      <c r="X902" s="116"/>
      <c r="Y902" s="116"/>
      <c r="Z902" s="116"/>
      <c r="AA902" s="116"/>
      <c r="AB902" s="116"/>
      <c r="AC902" s="116"/>
      <c r="AD902" s="116"/>
      <c r="AE902" s="116"/>
    </row>
    <row r="903" spans="1:31" x14ac:dyDescent="0.25">
      <c r="A903" t="s">
        <v>4194</v>
      </c>
      <c r="B903" s="116" t="s">
        <v>335</v>
      </c>
      <c r="C903" s="116" t="s">
        <v>154</v>
      </c>
      <c r="D903" s="116" t="s">
        <v>2677</v>
      </c>
      <c r="G903" s="116" t="s">
        <v>104</v>
      </c>
      <c r="H903" s="116" t="s">
        <v>3366</v>
      </c>
      <c r="I903" s="116" t="s">
        <v>134</v>
      </c>
      <c r="J903" s="116" t="s">
        <v>2678</v>
      </c>
      <c r="K903" s="116" t="s">
        <v>3201</v>
      </c>
      <c r="L903" s="116" t="s">
        <v>155</v>
      </c>
      <c r="M903" s="116"/>
      <c r="N903" s="116"/>
      <c r="O903" s="116"/>
      <c r="P903" s="116"/>
      <c r="Q903" s="116"/>
      <c r="R903" s="116"/>
      <c r="S903" s="116"/>
      <c r="T903" s="116"/>
      <c r="U903" s="116"/>
      <c r="V903" s="116"/>
      <c r="W903" s="116"/>
      <c r="X903" s="116"/>
      <c r="Y903" s="116"/>
      <c r="Z903" s="116"/>
      <c r="AA903" s="116"/>
      <c r="AB903" s="116"/>
      <c r="AC903" s="116"/>
      <c r="AD903" s="116"/>
      <c r="AE903" s="116"/>
    </row>
    <row r="904" spans="1:31" x14ac:dyDescent="0.25">
      <c r="A904" t="s">
        <v>4706</v>
      </c>
      <c r="B904" s="116" t="s">
        <v>3191</v>
      </c>
      <c r="C904" s="116" t="s">
        <v>154</v>
      </c>
      <c r="D904" s="116" t="s">
        <v>2677</v>
      </c>
      <c r="G904" s="116" t="s">
        <v>104</v>
      </c>
      <c r="H904" s="116" t="s">
        <v>3369</v>
      </c>
      <c r="I904" s="116" t="s">
        <v>134</v>
      </c>
      <c r="J904" s="116" t="s">
        <v>4452</v>
      </c>
      <c r="K904" s="116" t="s">
        <v>3204</v>
      </c>
      <c r="L904" s="116" t="s">
        <v>155</v>
      </c>
      <c r="M904" s="116"/>
      <c r="N904" s="116"/>
      <c r="O904" s="116"/>
      <c r="P904" s="116"/>
      <c r="Q904" s="116"/>
      <c r="R904" s="116"/>
      <c r="S904" s="116"/>
      <c r="T904" s="116"/>
      <c r="U904" s="116"/>
      <c r="V904" s="116"/>
      <c r="W904" s="116"/>
      <c r="X904" s="116"/>
      <c r="Y904" s="116"/>
      <c r="Z904" s="116"/>
      <c r="AA904" s="116"/>
      <c r="AB904" s="116"/>
      <c r="AC904" s="116"/>
      <c r="AD904" s="116"/>
      <c r="AE904" s="116"/>
    </row>
    <row r="905" spans="1:31" x14ac:dyDescent="0.25">
      <c r="A905" t="s">
        <v>4195</v>
      </c>
      <c r="B905" s="116" t="s">
        <v>3191</v>
      </c>
      <c r="C905" s="116" t="s">
        <v>154</v>
      </c>
      <c r="D905" s="116" t="s">
        <v>2677</v>
      </c>
      <c r="G905" s="116" t="s">
        <v>104</v>
      </c>
      <c r="H905" s="116" t="s">
        <v>3366</v>
      </c>
      <c r="I905" s="116" t="s">
        <v>134</v>
      </c>
      <c r="J905" s="116" t="s">
        <v>2678</v>
      </c>
      <c r="K905" s="116" t="s">
        <v>3204</v>
      </c>
      <c r="L905" s="116" t="s">
        <v>155</v>
      </c>
      <c r="M905" s="116"/>
      <c r="N905" s="116"/>
      <c r="O905" s="116"/>
      <c r="P905" s="116"/>
      <c r="Q905" s="116"/>
      <c r="R905" s="116"/>
      <c r="S905" s="116"/>
      <c r="T905" s="116"/>
      <c r="U905" s="116"/>
      <c r="V905" s="116"/>
      <c r="W905" s="116"/>
      <c r="X905" s="116"/>
      <c r="Y905" s="116"/>
      <c r="Z905" s="116"/>
      <c r="AA905" s="116"/>
      <c r="AB905" s="116"/>
      <c r="AC905" s="116"/>
      <c r="AD905" s="116"/>
      <c r="AE905" s="116"/>
    </row>
    <row r="906" spans="1:31" x14ac:dyDescent="0.25">
      <c r="A906" t="s">
        <v>4196</v>
      </c>
      <c r="B906" s="116" t="s">
        <v>3191</v>
      </c>
      <c r="C906" s="116" t="s">
        <v>154</v>
      </c>
      <c r="D906" s="116" t="s">
        <v>2677</v>
      </c>
      <c r="G906" s="116" t="s">
        <v>104</v>
      </c>
      <c r="H906" s="116" t="s">
        <v>3384</v>
      </c>
      <c r="I906" s="116" t="s">
        <v>134</v>
      </c>
      <c r="J906" s="116" t="s">
        <v>4484</v>
      </c>
      <c r="K906" s="116" t="s">
        <v>149</v>
      </c>
      <c r="L906" s="116" t="s">
        <v>155</v>
      </c>
      <c r="M906" s="116"/>
      <c r="N906" s="116"/>
      <c r="O906" s="116"/>
      <c r="P906" s="116"/>
      <c r="Q906" s="116"/>
      <c r="R906" s="116"/>
      <c r="S906" s="116"/>
      <c r="T906" s="116"/>
      <c r="U906" s="116"/>
      <c r="V906" s="116"/>
      <c r="W906" s="116"/>
      <c r="X906" s="116"/>
      <c r="Y906" s="116"/>
      <c r="Z906" s="116"/>
      <c r="AA906" s="116"/>
      <c r="AB906" s="116"/>
      <c r="AC906" s="116"/>
      <c r="AD906" s="116"/>
      <c r="AE906" s="116"/>
    </row>
    <row r="907" spans="1:31" x14ac:dyDescent="0.25">
      <c r="A907" t="s">
        <v>4197</v>
      </c>
      <c r="B907" s="116" t="s">
        <v>3191</v>
      </c>
      <c r="C907" s="116" t="s">
        <v>154</v>
      </c>
      <c r="D907" s="116" t="s">
        <v>2677</v>
      </c>
      <c r="G907" s="116" t="s">
        <v>104</v>
      </c>
      <c r="H907" s="116" t="s">
        <v>3373</v>
      </c>
      <c r="I907" s="116" t="s">
        <v>134</v>
      </c>
      <c r="J907" s="116" t="s">
        <v>4483</v>
      </c>
      <c r="K907" s="116" t="s">
        <v>149</v>
      </c>
      <c r="L907" s="116" t="s">
        <v>155</v>
      </c>
      <c r="M907" s="116"/>
      <c r="N907" s="116"/>
      <c r="O907" s="116"/>
      <c r="P907" s="116"/>
      <c r="Q907" s="116"/>
      <c r="R907" s="116"/>
      <c r="S907" s="116"/>
      <c r="T907" s="116"/>
      <c r="U907" s="116"/>
      <c r="V907" s="116"/>
      <c r="W907" s="116"/>
      <c r="X907" s="116"/>
      <c r="Y907" s="116"/>
      <c r="Z907" s="116"/>
      <c r="AA907" s="116"/>
      <c r="AB907" s="116"/>
      <c r="AC907" s="116"/>
      <c r="AD907" s="116"/>
      <c r="AE907" s="116"/>
    </row>
    <row r="908" spans="1:31" x14ac:dyDescent="0.25">
      <c r="A908" t="s">
        <v>4198</v>
      </c>
      <c r="B908" s="116" t="s">
        <v>3191</v>
      </c>
      <c r="C908" s="116" t="s">
        <v>154</v>
      </c>
      <c r="D908" s="116" t="s">
        <v>2677</v>
      </c>
      <c r="G908" s="116" t="s">
        <v>104</v>
      </c>
      <c r="H908" s="116" t="s">
        <v>3355</v>
      </c>
      <c r="I908" s="116" t="s">
        <v>134</v>
      </c>
      <c r="J908" s="116" t="s">
        <v>144</v>
      </c>
      <c r="K908" s="116" t="s">
        <v>2699</v>
      </c>
      <c r="L908" s="116"/>
      <c r="M908" s="116"/>
      <c r="N908" s="116"/>
      <c r="O908" s="116"/>
      <c r="P908" s="116"/>
      <c r="Q908" s="116"/>
      <c r="R908" s="116"/>
      <c r="S908" s="116"/>
      <c r="T908" s="116"/>
      <c r="U908" s="116"/>
      <c r="V908" s="116"/>
      <c r="W908" s="116"/>
      <c r="X908" s="116"/>
      <c r="Y908" s="116"/>
      <c r="Z908" s="116"/>
      <c r="AA908" s="116"/>
      <c r="AB908" s="116"/>
      <c r="AC908" s="116"/>
      <c r="AD908" s="116"/>
      <c r="AE908" s="116"/>
    </row>
    <row r="909" spans="1:31" x14ac:dyDescent="0.25">
      <c r="A909" t="s">
        <v>4707</v>
      </c>
      <c r="B909" s="116" t="s">
        <v>3191</v>
      </c>
      <c r="C909" s="116" t="s">
        <v>154</v>
      </c>
      <c r="D909" s="116" t="s">
        <v>2677</v>
      </c>
      <c r="G909" s="116" t="s">
        <v>104</v>
      </c>
      <c r="H909" s="116" t="s">
        <v>3352</v>
      </c>
      <c r="I909" s="116" t="s">
        <v>134</v>
      </c>
      <c r="J909" s="116" t="s">
        <v>4522</v>
      </c>
      <c r="K909" s="116" t="s">
        <v>2699</v>
      </c>
      <c r="L909" s="116"/>
      <c r="M909" s="116"/>
      <c r="N909" s="116"/>
      <c r="O909" s="116"/>
      <c r="P909" s="116"/>
      <c r="Q909" s="116"/>
      <c r="R909" s="116"/>
      <c r="S909" s="116"/>
      <c r="T909" s="116"/>
      <c r="U909" s="116"/>
      <c r="V909" s="116"/>
      <c r="W909" s="116"/>
      <c r="X909" s="116"/>
      <c r="Y909" s="116"/>
      <c r="Z909" s="116"/>
      <c r="AA909" s="116"/>
      <c r="AB909" s="116"/>
      <c r="AC909" s="116"/>
      <c r="AD909" s="116"/>
      <c r="AE909" s="116"/>
    </row>
    <row r="910" spans="1:31" x14ac:dyDescent="0.25">
      <c r="A910" t="s">
        <v>4199</v>
      </c>
      <c r="B910" s="116" t="s">
        <v>3191</v>
      </c>
      <c r="C910" s="116" t="s">
        <v>154</v>
      </c>
      <c r="D910" s="116" t="s">
        <v>2677</v>
      </c>
      <c r="G910" s="116" t="s">
        <v>104</v>
      </c>
      <c r="H910" s="116" t="s">
        <v>137</v>
      </c>
      <c r="I910" s="116" t="s">
        <v>134</v>
      </c>
      <c r="J910" s="116" t="s">
        <v>138</v>
      </c>
      <c r="K910" s="116" t="s">
        <v>139</v>
      </c>
      <c r="L910" s="116" t="s">
        <v>153</v>
      </c>
      <c r="M910" s="116"/>
      <c r="N910" s="116"/>
      <c r="O910" s="116"/>
      <c r="P910" s="116"/>
      <c r="Q910" s="116"/>
      <c r="R910" s="116"/>
      <c r="S910" s="116"/>
      <c r="T910" s="116"/>
      <c r="U910" s="116"/>
      <c r="V910" s="116"/>
      <c r="W910" s="116"/>
      <c r="X910" s="116"/>
      <c r="Y910" s="116"/>
      <c r="Z910" s="116"/>
      <c r="AA910" s="116"/>
      <c r="AB910" s="116"/>
      <c r="AC910" s="116"/>
      <c r="AD910" s="116"/>
      <c r="AE910" s="116"/>
    </row>
    <row r="911" spans="1:31" x14ac:dyDescent="0.25">
      <c r="A911" t="s">
        <v>4708</v>
      </c>
      <c r="B911" s="116" t="s">
        <v>3192</v>
      </c>
      <c r="C911" s="116" t="s">
        <v>154</v>
      </c>
      <c r="D911" s="116" t="s">
        <v>2677</v>
      </c>
      <c r="G911" s="116" t="s">
        <v>104</v>
      </c>
      <c r="H911" s="116" t="s">
        <v>3369</v>
      </c>
      <c r="I911" s="116" t="s">
        <v>134</v>
      </c>
      <c r="J911" s="116" t="s">
        <v>4452</v>
      </c>
      <c r="K911" s="116" t="s">
        <v>3204</v>
      </c>
      <c r="L911" s="116" t="s">
        <v>155</v>
      </c>
      <c r="M911" s="116"/>
      <c r="N911" s="116"/>
      <c r="O911" s="116"/>
      <c r="P911" s="116"/>
      <c r="Q911" s="116"/>
      <c r="R911" s="116"/>
      <c r="S911" s="116"/>
      <c r="T911" s="116"/>
      <c r="U911" s="116"/>
      <c r="V911" s="116"/>
      <c r="W911" s="116"/>
      <c r="X911" s="116"/>
      <c r="Y911" s="116"/>
      <c r="Z911" s="116"/>
      <c r="AA911" s="116"/>
      <c r="AB911" s="116"/>
      <c r="AC911" s="116"/>
      <c r="AD911" s="116"/>
      <c r="AE911" s="116"/>
    </row>
    <row r="912" spans="1:31" x14ac:dyDescent="0.25">
      <c r="A912" t="s">
        <v>4200</v>
      </c>
      <c r="B912" s="116" t="s">
        <v>3192</v>
      </c>
      <c r="C912" s="116" t="s">
        <v>154</v>
      </c>
      <c r="D912" s="116" t="s">
        <v>2677</v>
      </c>
      <c r="G912" s="116" t="s">
        <v>104</v>
      </c>
      <c r="H912" s="116" t="s">
        <v>3366</v>
      </c>
      <c r="I912" s="116" t="s">
        <v>134</v>
      </c>
      <c r="J912" s="116" t="s">
        <v>2678</v>
      </c>
      <c r="K912" s="116" t="s">
        <v>3204</v>
      </c>
      <c r="L912" s="116" t="s">
        <v>155</v>
      </c>
      <c r="M912" s="116"/>
      <c r="N912" s="116"/>
      <c r="O912" s="116"/>
      <c r="P912" s="116"/>
      <c r="Q912" s="116"/>
      <c r="R912" s="116"/>
      <c r="S912" s="116"/>
      <c r="T912" s="116"/>
      <c r="U912" s="116"/>
      <c r="V912" s="116"/>
      <c r="W912" s="116"/>
      <c r="X912" s="116"/>
      <c r="Y912" s="116"/>
      <c r="Z912" s="116"/>
      <c r="AA912" s="116"/>
      <c r="AB912" s="116"/>
      <c r="AC912" s="116"/>
      <c r="AD912" s="116"/>
      <c r="AE912" s="116"/>
    </row>
    <row r="913" spans="1:31" x14ac:dyDescent="0.25">
      <c r="A913" t="s">
        <v>4709</v>
      </c>
      <c r="B913" s="116" t="s">
        <v>336</v>
      </c>
      <c r="C913" s="116" t="s">
        <v>154</v>
      </c>
      <c r="D913" s="116" t="s">
        <v>2677</v>
      </c>
      <c r="G913" s="116" t="s">
        <v>104</v>
      </c>
      <c r="H913" s="116" t="s">
        <v>3369</v>
      </c>
      <c r="I913" s="116" t="s">
        <v>134</v>
      </c>
      <c r="J913" s="116" t="s">
        <v>4452</v>
      </c>
      <c r="K913" s="116" t="s">
        <v>3126</v>
      </c>
      <c r="L913" s="116" t="s">
        <v>155</v>
      </c>
      <c r="M913" s="116"/>
      <c r="N913" s="116"/>
      <c r="O913" s="116"/>
      <c r="P913" s="116"/>
      <c r="Q913" s="116"/>
      <c r="R913" s="116"/>
      <c r="S913" s="116"/>
      <c r="T913" s="116"/>
      <c r="U913" s="116"/>
      <c r="V913" s="116"/>
      <c r="W913" s="116"/>
      <c r="X913" s="116"/>
      <c r="Y913" s="116"/>
      <c r="Z913" s="116"/>
      <c r="AA913" s="116"/>
      <c r="AB913" s="116"/>
      <c r="AC913" s="116"/>
      <c r="AD913" s="116"/>
      <c r="AE913" s="116"/>
    </row>
    <row r="914" spans="1:31" x14ac:dyDescent="0.25">
      <c r="A914" t="s">
        <v>4201</v>
      </c>
      <c r="B914" s="116" t="s">
        <v>336</v>
      </c>
      <c r="C914" s="116" t="s">
        <v>154</v>
      </c>
      <c r="D914" s="116" t="s">
        <v>2677</v>
      </c>
      <c r="G914" s="116" t="s">
        <v>104</v>
      </c>
      <c r="H914" s="116" t="s">
        <v>3366</v>
      </c>
      <c r="I914" s="116" t="s">
        <v>134</v>
      </c>
      <c r="J914" s="116" t="s">
        <v>2678</v>
      </c>
      <c r="K914" s="116" t="s">
        <v>3126</v>
      </c>
      <c r="L914" s="116" t="s">
        <v>155</v>
      </c>
      <c r="M914" s="116"/>
      <c r="N914" s="116"/>
      <c r="O914" s="116"/>
      <c r="P914" s="116"/>
      <c r="Q914" s="116"/>
      <c r="R914" s="116"/>
      <c r="S914" s="116"/>
      <c r="T914" s="116"/>
      <c r="U914" s="116"/>
      <c r="V914" s="116"/>
      <c r="W914" s="116"/>
      <c r="X914" s="116"/>
      <c r="Y914" s="116"/>
      <c r="Z914" s="116"/>
      <c r="AA914" s="116"/>
      <c r="AB914" s="116"/>
      <c r="AC914" s="116"/>
      <c r="AD914" s="116"/>
      <c r="AE914" s="116"/>
    </row>
    <row r="915" spans="1:31" x14ac:dyDescent="0.25">
      <c r="A915" t="s">
        <v>4202</v>
      </c>
      <c r="B915" s="116" t="s">
        <v>336</v>
      </c>
      <c r="C915" s="116" t="s">
        <v>154</v>
      </c>
      <c r="D915" s="116" t="s">
        <v>2677</v>
      </c>
      <c r="G915" s="116" t="s">
        <v>104</v>
      </c>
      <c r="H915" s="116" t="s">
        <v>3373</v>
      </c>
      <c r="I915" s="116" t="s">
        <v>134</v>
      </c>
      <c r="J915" s="116" t="s">
        <v>4483</v>
      </c>
      <c r="K915" s="116" t="s">
        <v>149</v>
      </c>
      <c r="L915" s="116" t="s">
        <v>155</v>
      </c>
      <c r="M915" s="116"/>
      <c r="N915" s="116"/>
      <c r="O915" s="116"/>
      <c r="P915" s="116"/>
      <c r="Q915" s="116"/>
      <c r="R915" s="116"/>
      <c r="S915" s="116"/>
      <c r="T915" s="116"/>
      <c r="U915" s="116"/>
      <c r="V915" s="116"/>
      <c r="W915" s="116"/>
      <c r="X915" s="116"/>
      <c r="Y915" s="116"/>
      <c r="Z915" s="116"/>
      <c r="AA915" s="116"/>
      <c r="AB915" s="116"/>
      <c r="AC915" s="116"/>
      <c r="AD915" s="116"/>
      <c r="AE915" s="116"/>
    </row>
    <row r="916" spans="1:31" x14ac:dyDescent="0.25">
      <c r="A916" t="s">
        <v>4203</v>
      </c>
      <c r="B916" s="116" t="s">
        <v>336</v>
      </c>
      <c r="C916" s="116" t="s">
        <v>154</v>
      </c>
      <c r="D916" s="116" t="s">
        <v>2677</v>
      </c>
      <c r="G916" s="116" t="s">
        <v>104</v>
      </c>
      <c r="H916" s="116" t="s">
        <v>3384</v>
      </c>
      <c r="I916" s="116" t="s">
        <v>134</v>
      </c>
      <c r="J916" s="116" t="s">
        <v>4484</v>
      </c>
      <c r="K916" s="116" t="s">
        <v>149</v>
      </c>
      <c r="L916" s="116" t="s">
        <v>155</v>
      </c>
      <c r="M916" s="116"/>
      <c r="N916" s="116"/>
      <c r="O916" s="116"/>
      <c r="P916" s="116"/>
      <c r="Q916" s="116"/>
      <c r="R916" s="116"/>
      <c r="S916" s="116"/>
      <c r="T916" s="116"/>
      <c r="U916" s="116"/>
      <c r="V916" s="116"/>
      <c r="W916" s="116"/>
      <c r="X916" s="116"/>
      <c r="Y916" s="116"/>
      <c r="Z916" s="116"/>
      <c r="AA916" s="116"/>
      <c r="AB916" s="116"/>
      <c r="AC916" s="116"/>
      <c r="AD916" s="116"/>
      <c r="AE916" s="116"/>
    </row>
    <row r="917" spans="1:31" x14ac:dyDescent="0.25">
      <c r="A917" t="s">
        <v>4505</v>
      </c>
      <c r="B917" s="116" t="s">
        <v>336</v>
      </c>
      <c r="C917" s="116" t="s">
        <v>154</v>
      </c>
      <c r="D917" s="116" t="s">
        <v>2677</v>
      </c>
      <c r="G917" s="116" t="s">
        <v>104</v>
      </c>
      <c r="H917" s="116" t="s">
        <v>3396</v>
      </c>
      <c r="I917" s="116" t="s">
        <v>134</v>
      </c>
      <c r="J917" s="116" t="s">
        <v>3153</v>
      </c>
      <c r="K917" s="116" t="s">
        <v>2699</v>
      </c>
      <c r="L917" s="116" t="s">
        <v>155</v>
      </c>
      <c r="M917" s="116"/>
      <c r="N917" s="116"/>
      <c r="O917" s="116"/>
      <c r="P917" s="116"/>
      <c r="Q917" s="116"/>
      <c r="R917" s="116"/>
      <c r="S917" s="116"/>
      <c r="T917" s="116"/>
      <c r="U917" s="116"/>
      <c r="V917" s="116"/>
      <c r="W917" s="116"/>
      <c r="X917" s="116"/>
      <c r="Y917" s="116"/>
      <c r="Z917" s="116"/>
      <c r="AA917" s="116"/>
      <c r="AB917" s="116"/>
      <c r="AC917" s="116"/>
      <c r="AD917" s="116"/>
      <c r="AE917" s="116"/>
    </row>
    <row r="918" spans="1:31" x14ac:dyDescent="0.25">
      <c r="A918" t="s">
        <v>4710</v>
      </c>
      <c r="B918" s="116" t="s">
        <v>336</v>
      </c>
      <c r="C918" s="116" t="s">
        <v>154</v>
      </c>
      <c r="D918" s="116" t="s">
        <v>2677</v>
      </c>
      <c r="G918" s="116" t="s">
        <v>104</v>
      </c>
      <c r="H918" s="116" t="s">
        <v>3352</v>
      </c>
      <c r="I918" s="116" t="s">
        <v>134</v>
      </c>
      <c r="J918" s="116" t="s">
        <v>4522</v>
      </c>
      <c r="K918" s="116" t="s">
        <v>2699</v>
      </c>
      <c r="L918" s="116"/>
      <c r="M918" s="116"/>
      <c r="N918" s="116"/>
      <c r="O918" s="116"/>
      <c r="P918" s="116"/>
      <c r="Q918" s="116"/>
      <c r="R918" s="116"/>
      <c r="S918" s="116"/>
      <c r="T918" s="116"/>
      <c r="U918" s="116"/>
      <c r="V918" s="116"/>
      <c r="W918" s="116"/>
      <c r="X918" s="116"/>
      <c r="Y918" s="116"/>
      <c r="Z918" s="116"/>
      <c r="AA918" s="116"/>
      <c r="AB918" s="116"/>
      <c r="AC918" s="116"/>
      <c r="AD918" s="116"/>
      <c r="AE918" s="116"/>
    </row>
    <row r="919" spans="1:31" x14ac:dyDescent="0.25">
      <c r="A919" t="s">
        <v>3194</v>
      </c>
      <c r="B919" s="116" t="s">
        <v>337</v>
      </c>
      <c r="C919" s="116" t="s">
        <v>154</v>
      </c>
      <c r="D919" s="116" t="s">
        <v>2677</v>
      </c>
      <c r="G919" s="116" t="s">
        <v>104</v>
      </c>
      <c r="H919" s="116" t="s">
        <v>137</v>
      </c>
      <c r="I919" s="116" t="s">
        <v>134</v>
      </c>
      <c r="J919" s="116" t="s">
        <v>138</v>
      </c>
      <c r="K919" s="116" t="s">
        <v>139</v>
      </c>
      <c r="L919" s="116" t="s">
        <v>153</v>
      </c>
      <c r="M919" s="116"/>
      <c r="N919" s="116"/>
      <c r="O919" s="116"/>
      <c r="P919" s="116"/>
      <c r="Q919" s="116"/>
      <c r="R919" s="116"/>
      <c r="S919" s="116"/>
      <c r="T919" s="116"/>
      <c r="U919" s="116"/>
      <c r="V919" s="116"/>
      <c r="W919" s="116"/>
      <c r="X919" s="116"/>
      <c r="Y919" s="116"/>
      <c r="Z919" s="116"/>
      <c r="AA919" s="116"/>
      <c r="AB919" s="116"/>
      <c r="AC919" s="116"/>
      <c r="AD919" s="116"/>
      <c r="AE919" s="116"/>
    </row>
    <row r="920" spans="1:31" x14ac:dyDescent="0.25">
      <c r="A920" t="s">
        <v>4204</v>
      </c>
      <c r="B920" s="116" t="s">
        <v>337</v>
      </c>
      <c r="C920" s="116" t="s">
        <v>154</v>
      </c>
      <c r="D920" s="116" t="s">
        <v>2677</v>
      </c>
      <c r="G920" s="116" t="s">
        <v>104</v>
      </c>
      <c r="H920" s="116" t="s">
        <v>3364</v>
      </c>
      <c r="I920" s="116" t="s">
        <v>134</v>
      </c>
      <c r="J920" s="116" t="s">
        <v>140</v>
      </c>
      <c r="K920" s="116" t="s">
        <v>2699</v>
      </c>
      <c r="L920" s="116"/>
      <c r="M920" s="116"/>
      <c r="N920" s="116"/>
      <c r="O920" s="116"/>
      <c r="P920" s="116"/>
      <c r="Q920" s="116"/>
      <c r="R920" s="116"/>
      <c r="S920" s="116"/>
      <c r="T920" s="116"/>
      <c r="U920" s="116"/>
      <c r="V920" s="116"/>
      <c r="W920" s="116"/>
      <c r="X920" s="116"/>
      <c r="Y920" s="116"/>
      <c r="Z920" s="116"/>
      <c r="AA920" s="116"/>
      <c r="AB920" s="116"/>
      <c r="AC920" s="116"/>
      <c r="AD920" s="116"/>
      <c r="AE920" s="116"/>
    </row>
    <row r="921" spans="1:31" x14ac:dyDescent="0.25">
      <c r="A921" t="s">
        <v>4711</v>
      </c>
      <c r="B921" s="116" t="s">
        <v>337</v>
      </c>
      <c r="C921" s="116" t="s">
        <v>154</v>
      </c>
      <c r="D921" s="116" t="s">
        <v>2677</v>
      </c>
      <c r="G921" s="116" t="s">
        <v>104</v>
      </c>
      <c r="H921" s="116" t="s">
        <v>3352</v>
      </c>
      <c r="I921" s="116" t="s">
        <v>134</v>
      </c>
      <c r="J921" s="116" t="s">
        <v>4522</v>
      </c>
      <c r="K921" s="116" t="s">
        <v>2699</v>
      </c>
      <c r="L921" s="116"/>
      <c r="M921" s="116"/>
      <c r="N921" s="116"/>
      <c r="O921" s="116"/>
      <c r="P921" s="116"/>
      <c r="Q921" s="116"/>
      <c r="R921" s="116"/>
      <c r="S921" s="116"/>
      <c r="T921" s="116"/>
      <c r="U921" s="116"/>
      <c r="V921" s="116"/>
      <c r="W921" s="116"/>
      <c r="X921" s="116"/>
      <c r="Y921" s="116"/>
      <c r="Z921" s="116"/>
      <c r="AA921" s="116"/>
      <c r="AB921" s="116"/>
      <c r="AC921" s="116"/>
      <c r="AD921" s="116"/>
      <c r="AE921" s="116"/>
    </row>
    <row r="922" spans="1:31" x14ac:dyDescent="0.25">
      <c r="A922" t="s">
        <v>4712</v>
      </c>
      <c r="B922" s="116" t="s">
        <v>337</v>
      </c>
      <c r="C922" s="116" t="s">
        <v>154</v>
      </c>
      <c r="D922" s="116" t="s">
        <v>2677</v>
      </c>
      <c r="G922" s="116" t="s">
        <v>104</v>
      </c>
      <c r="H922" s="116" t="s">
        <v>3369</v>
      </c>
      <c r="I922" s="116" t="s">
        <v>134</v>
      </c>
      <c r="J922" s="116" t="s">
        <v>4452</v>
      </c>
      <c r="K922" s="116" t="s">
        <v>3201</v>
      </c>
      <c r="L922" s="116" t="s">
        <v>155</v>
      </c>
      <c r="M922" s="116"/>
      <c r="N922" s="116"/>
      <c r="O922" s="116"/>
      <c r="P922" s="116"/>
      <c r="Q922" s="116"/>
      <c r="R922" s="116"/>
      <c r="S922" s="116"/>
      <c r="T922" s="116"/>
      <c r="U922" s="116"/>
      <c r="V922" s="116"/>
      <c r="W922" s="116"/>
      <c r="X922" s="116"/>
      <c r="Y922" s="116"/>
      <c r="Z922" s="116"/>
      <c r="AA922" s="116"/>
      <c r="AB922" s="116"/>
      <c r="AC922" s="116"/>
      <c r="AD922" s="116"/>
      <c r="AE922" s="116"/>
    </row>
    <row r="923" spans="1:31" x14ac:dyDescent="0.25">
      <c r="A923" t="s">
        <v>4205</v>
      </c>
      <c r="B923" s="116" t="s">
        <v>337</v>
      </c>
      <c r="C923" s="116" t="s">
        <v>154</v>
      </c>
      <c r="D923" s="116" t="s">
        <v>2677</v>
      </c>
      <c r="G923" s="116" t="s">
        <v>104</v>
      </c>
      <c r="H923" s="116" t="s">
        <v>3366</v>
      </c>
      <c r="I923" s="116" t="s">
        <v>134</v>
      </c>
      <c r="J923" s="116" t="s">
        <v>2678</v>
      </c>
      <c r="K923" s="116" t="s">
        <v>3201</v>
      </c>
      <c r="L923" s="116" t="s">
        <v>155</v>
      </c>
      <c r="M923" s="116"/>
      <c r="N923" s="116"/>
      <c r="O923" s="116"/>
      <c r="P923" s="116"/>
      <c r="Q923" s="116"/>
      <c r="R923" s="116"/>
      <c r="S923" s="116"/>
      <c r="T923" s="116"/>
      <c r="U923" s="116"/>
      <c r="V923" s="116"/>
      <c r="W923" s="116"/>
      <c r="X923" s="116"/>
      <c r="Y923" s="116"/>
      <c r="Z923" s="116"/>
      <c r="AA923" s="116"/>
      <c r="AB923" s="116"/>
      <c r="AC923" s="116"/>
      <c r="AD923" s="116"/>
      <c r="AE923" s="116"/>
    </row>
    <row r="924" spans="1:31" x14ac:dyDescent="0.25">
      <c r="A924" t="s">
        <v>4206</v>
      </c>
      <c r="B924" s="116" t="s">
        <v>337</v>
      </c>
      <c r="C924" s="116" t="s">
        <v>154</v>
      </c>
      <c r="D924" s="116" t="s">
        <v>2677</v>
      </c>
      <c r="G924" s="116" t="s">
        <v>104</v>
      </c>
      <c r="H924" s="116" t="s">
        <v>3373</v>
      </c>
      <c r="I924" s="116" t="s">
        <v>134</v>
      </c>
      <c r="J924" s="116" t="s">
        <v>4483</v>
      </c>
      <c r="K924" s="116" t="s">
        <v>149</v>
      </c>
      <c r="L924" s="116" t="s">
        <v>155</v>
      </c>
      <c r="M924" s="116"/>
      <c r="N924" s="116"/>
      <c r="O924" s="116"/>
      <c r="P924" s="116"/>
      <c r="Q924" s="116"/>
      <c r="R924" s="116"/>
      <c r="S924" s="116"/>
      <c r="T924" s="116"/>
      <c r="U924" s="116"/>
      <c r="V924" s="116"/>
      <c r="W924" s="116"/>
      <c r="X924" s="116"/>
      <c r="Y924" s="116"/>
      <c r="Z924" s="116"/>
      <c r="AA924" s="116"/>
      <c r="AB924" s="116"/>
      <c r="AC924" s="116"/>
      <c r="AD924" s="116"/>
      <c r="AE924" s="116"/>
    </row>
    <row r="925" spans="1:31" x14ac:dyDescent="0.25">
      <c r="A925" t="s">
        <v>4506</v>
      </c>
      <c r="B925" s="116" t="s">
        <v>337</v>
      </c>
      <c r="C925" s="116" t="s">
        <v>154</v>
      </c>
      <c r="D925" s="116" t="s">
        <v>2677</v>
      </c>
      <c r="G925" s="116" t="s">
        <v>104</v>
      </c>
      <c r="H925" s="116" t="s">
        <v>3396</v>
      </c>
      <c r="I925" s="116" t="s">
        <v>134</v>
      </c>
      <c r="J925" s="116" t="s">
        <v>3153</v>
      </c>
      <c r="K925" s="116" t="s">
        <v>2699</v>
      </c>
      <c r="L925" s="116" t="s">
        <v>155</v>
      </c>
      <c r="M925" s="116"/>
      <c r="N925" s="116"/>
      <c r="O925" s="116"/>
      <c r="P925" s="116"/>
      <c r="Q925" s="116"/>
      <c r="R925" s="116"/>
      <c r="S925" s="116"/>
      <c r="T925" s="116"/>
      <c r="U925" s="116"/>
      <c r="V925" s="116"/>
      <c r="W925" s="116"/>
      <c r="X925" s="116"/>
      <c r="Y925" s="116"/>
      <c r="Z925" s="116"/>
      <c r="AA925" s="116"/>
      <c r="AB925" s="116"/>
      <c r="AC925" s="116"/>
      <c r="AD925" s="116"/>
      <c r="AE925" s="116"/>
    </row>
    <row r="926" spans="1:31" x14ac:dyDescent="0.25">
      <c r="A926" t="s">
        <v>4207</v>
      </c>
      <c r="B926" s="116" t="s">
        <v>337</v>
      </c>
      <c r="C926" s="116" t="s">
        <v>154</v>
      </c>
      <c r="D926" s="116" t="s">
        <v>2677</v>
      </c>
      <c r="G926" s="116" t="s">
        <v>104</v>
      </c>
      <c r="H926" s="116" t="s">
        <v>3384</v>
      </c>
      <c r="I926" s="116" t="s">
        <v>134</v>
      </c>
      <c r="J926" s="116" t="s">
        <v>4484</v>
      </c>
      <c r="K926" s="116" t="s">
        <v>149</v>
      </c>
      <c r="L926" s="116" t="s">
        <v>155</v>
      </c>
      <c r="M926" s="116"/>
      <c r="N926" s="116"/>
      <c r="O926" s="116"/>
      <c r="P926" s="116"/>
      <c r="Q926" s="116"/>
      <c r="R926" s="116"/>
      <c r="S926" s="116"/>
      <c r="T926" s="116"/>
      <c r="U926" s="116"/>
      <c r="V926" s="116"/>
      <c r="W926" s="116"/>
      <c r="X926" s="116"/>
      <c r="Y926" s="116"/>
      <c r="Z926" s="116"/>
      <c r="AA926" s="116"/>
      <c r="AB926" s="116"/>
      <c r="AC926" s="116"/>
      <c r="AD926" s="116"/>
      <c r="AE926" s="116"/>
    </row>
    <row r="927" spans="1:31" x14ac:dyDescent="0.25">
      <c r="A927" t="s">
        <v>4713</v>
      </c>
      <c r="B927" s="116" t="s">
        <v>3193</v>
      </c>
      <c r="C927" s="116" t="s">
        <v>154</v>
      </c>
      <c r="D927" s="116" t="s">
        <v>2677</v>
      </c>
      <c r="G927" s="116" t="s">
        <v>104</v>
      </c>
      <c r="H927" s="116" t="s">
        <v>3369</v>
      </c>
      <c r="I927" s="116" t="s">
        <v>134</v>
      </c>
      <c r="J927" s="116" t="s">
        <v>4452</v>
      </c>
      <c r="K927" s="116" t="s">
        <v>3204</v>
      </c>
      <c r="L927" s="116" t="s">
        <v>155</v>
      </c>
      <c r="M927" s="116"/>
      <c r="N927" s="116"/>
      <c r="O927" s="116"/>
      <c r="P927" s="116"/>
      <c r="Q927" s="116"/>
      <c r="R927" s="116"/>
      <c r="S927" s="116"/>
      <c r="T927" s="116"/>
      <c r="U927" s="116"/>
      <c r="V927" s="116"/>
      <c r="W927" s="116"/>
      <c r="X927" s="116"/>
      <c r="Y927" s="116"/>
      <c r="Z927" s="116"/>
      <c r="AA927" s="116"/>
      <c r="AB927" s="116"/>
      <c r="AC927" s="116"/>
      <c r="AD927" s="116"/>
      <c r="AE927" s="116"/>
    </row>
    <row r="928" spans="1:31" x14ac:dyDescent="0.25">
      <c r="A928" t="s">
        <v>4208</v>
      </c>
      <c r="B928" s="116" t="s">
        <v>3193</v>
      </c>
      <c r="C928" s="116" t="s">
        <v>154</v>
      </c>
      <c r="D928" s="116" t="s">
        <v>2677</v>
      </c>
      <c r="G928" s="116" t="s">
        <v>104</v>
      </c>
      <c r="H928" s="116" t="s">
        <v>3366</v>
      </c>
      <c r="I928" s="116" t="s">
        <v>134</v>
      </c>
      <c r="J928" s="116" t="s">
        <v>2678</v>
      </c>
      <c r="K928" s="116" t="s">
        <v>3204</v>
      </c>
      <c r="L928" s="116" t="s">
        <v>155</v>
      </c>
      <c r="M928" s="116"/>
      <c r="N928" s="116"/>
      <c r="O928" s="116"/>
      <c r="P928" s="116"/>
      <c r="Q928" s="116"/>
      <c r="R928" s="116"/>
      <c r="S928" s="116"/>
      <c r="T928" s="116"/>
      <c r="U928" s="116"/>
      <c r="V928" s="116"/>
      <c r="W928" s="116"/>
      <c r="X928" s="116"/>
      <c r="Y928" s="116"/>
      <c r="Z928" s="116"/>
      <c r="AA928" s="116"/>
      <c r="AB928" s="116"/>
      <c r="AC928" s="116"/>
      <c r="AD928" s="116"/>
      <c r="AE928" s="116"/>
    </row>
    <row r="929" spans="1:31" x14ac:dyDescent="0.25">
      <c r="A929" t="s">
        <v>4209</v>
      </c>
      <c r="B929" s="116" t="s">
        <v>3193</v>
      </c>
      <c r="C929" s="116" t="s">
        <v>154</v>
      </c>
      <c r="D929" s="116" t="s">
        <v>2677</v>
      </c>
      <c r="G929" s="116" t="s">
        <v>104</v>
      </c>
      <c r="H929" s="116" t="s">
        <v>3373</v>
      </c>
      <c r="I929" s="116" t="s">
        <v>134</v>
      </c>
      <c r="J929" s="116" t="s">
        <v>4483</v>
      </c>
      <c r="K929" s="116" t="s">
        <v>149</v>
      </c>
      <c r="L929" s="116" t="s">
        <v>155</v>
      </c>
      <c r="M929" s="116"/>
      <c r="N929" s="116"/>
      <c r="O929" s="116"/>
      <c r="P929" s="116"/>
      <c r="Q929" s="116"/>
      <c r="R929" s="116"/>
      <c r="S929" s="116"/>
      <c r="T929" s="116"/>
      <c r="U929" s="116"/>
      <c r="V929" s="116"/>
      <c r="W929" s="116"/>
      <c r="X929" s="116"/>
      <c r="Y929" s="116"/>
      <c r="Z929" s="116"/>
      <c r="AA929" s="116"/>
      <c r="AB929" s="116"/>
      <c r="AC929" s="116"/>
      <c r="AD929" s="116"/>
      <c r="AE929" s="116"/>
    </row>
    <row r="930" spans="1:31" x14ac:dyDescent="0.25">
      <c r="A930" t="s">
        <v>4210</v>
      </c>
      <c r="B930" s="116" t="s">
        <v>3193</v>
      </c>
      <c r="C930" s="116" t="s">
        <v>154</v>
      </c>
      <c r="D930" s="116" t="s">
        <v>2677</v>
      </c>
      <c r="G930" s="116" t="s">
        <v>104</v>
      </c>
      <c r="H930" s="116" t="s">
        <v>3378</v>
      </c>
      <c r="I930" s="116" t="s">
        <v>134</v>
      </c>
      <c r="J930" s="116" t="s">
        <v>143</v>
      </c>
      <c r="K930" s="116" t="s">
        <v>2699</v>
      </c>
      <c r="L930" s="116" t="s">
        <v>155</v>
      </c>
      <c r="M930" s="116"/>
      <c r="N930" s="116"/>
      <c r="O930" s="116"/>
      <c r="P930" s="116"/>
      <c r="Q930" s="116"/>
      <c r="R930" s="116"/>
      <c r="S930" s="116"/>
      <c r="T930" s="116"/>
      <c r="U930" s="116"/>
      <c r="V930" s="116"/>
      <c r="W930" s="116"/>
      <c r="X930" s="116"/>
      <c r="Y930" s="116"/>
      <c r="Z930" s="116"/>
      <c r="AA930" s="116"/>
      <c r="AB930" s="116"/>
      <c r="AC930" s="116"/>
      <c r="AD930" s="116"/>
      <c r="AE930" s="116"/>
    </row>
    <row r="931" spans="1:31" x14ac:dyDescent="0.25">
      <c r="A931" t="s">
        <v>4211</v>
      </c>
      <c r="B931" s="116" t="s">
        <v>3193</v>
      </c>
      <c r="C931" s="116" t="s">
        <v>154</v>
      </c>
      <c r="D931" s="116" t="s">
        <v>2677</v>
      </c>
      <c r="G931" s="116" t="s">
        <v>104</v>
      </c>
      <c r="H931" s="116" t="s">
        <v>137</v>
      </c>
      <c r="I931" s="116" t="s">
        <v>134</v>
      </c>
      <c r="J931" s="116" t="s">
        <v>138</v>
      </c>
      <c r="K931" s="116" t="s">
        <v>139</v>
      </c>
      <c r="L931" s="116" t="s">
        <v>153</v>
      </c>
      <c r="M931" s="116"/>
      <c r="N931" s="116"/>
      <c r="O931" s="116"/>
      <c r="P931" s="116"/>
      <c r="Q931" s="116"/>
      <c r="R931" s="116"/>
      <c r="S931" s="116"/>
      <c r="T931" s="116"/>
      <c r="U931" s="116"/>
      <c r="V931" s="116"/>
      <c r="W931" s="116"/>
      <c r="X931" s="116"/>
      <c r="Y931" s="116"/>
      <c r="Z931" s="116"/>
      <c r="AA931" s="116"/>
      <c r="AB931" s="116"/>
      <c r="AC931" s="116"/>
      <c r="AD931" s="116"/>
      <c r="AE931" s="116"/>
    </row>
    <row r="932" spans="1:31" x14ac:dyDescent="0.25">
      <c r="A932" t="s">
        <v>4507</v>
      </c>
      <c r="B932" s="116" t="s">
        <v>3193</v>
      </c>
      <c r="C932" s="116" t="s">
        <v>154</v>
      </c>
      <c r="D932" s="116" t="s">
        <v>2677</v>
      </c>
      <c r="G932" s="116" t="s">
        <v>104</v>
      </c>
      <c r="H932" s="116" t="s">
        <v>3396</v>
      </c>
      <c r="I932" s="116" t="s">
        <v>134</v>
      </c>
      <c r="J932" s="116" t="s">
        <v>3153</v>
      </c>
      <c r="K932" s="116" t="s">
        <v>2699</v>
      </c>
      <c r="L932" s="116" t="s">
        <v>155</v>
      </c>
      <c r="M932" s="116"/>
      <c r="N932" s="116"/>
      <c r="O932" s="116"/>
      <c r="P932" s="116"/>
      <c r="Q932" s="116"/>
      <c r="R932" s="116"/>
      <c r="S932" s="116"/>
      <c r="T932" s="116"/>
      <c r="U932" s="116"/>
      <c r="V932" s="116"/>
      <c r="W932" s="116"/>
      <c r="X932" s="116"/>
      <c r="Y932" s="116"/>
      <c r="Z932" s="116"/>
      <c r="AA932" s="116"/>
      <c r="AB932" s="116"/>
      <c r="AC932" s="116"/>
      <c r="AD932" s="116"/>
      <c r="AE932" s="116"/>
    </row>
    <row r="933" spans="1:31" x14ac:dyDescent="0.25">
      <c r="A933" t="s">
        <v>4212</v>
      </c>
      <c r="B933" s="116" t="s">
        <v>3193</v>
      </c>
      <c r="C933" s="116" t="s">
        <v>154</v>
      </c>
      <c r="D933" s="116" t="s">
        <v>2677</v>
      </c>
      <c r="G933" s="116" t="s">
        <v>104</v>
      </c>
      <c r="H933" s="116" t="s">
        <v>3384</v>
      </c>
      <c r="I933" s="116" t="s">
        <v>134</v>
      </c>
      <c r="J933" s="116" t="s">
        <v>4484</v>
      </c>
      <c r="K933" s="116" t="s">
        <v>149</v>
      </c>
      <c r="L933" s="116" t="s">
        <v>155</v>
      </c>
      <c r="M933" s="116"/>
      <c r="N933" s="116"/>
      <c r="O933" s="116"/>
      <c r="P933" s="116"/>
      <c r="Q933" s="116"/>
      <c r="R933" s="116"/>
      <c r="S933" s="116"/>
      <c r="T933" s="116"/>
      <c r="U933" s="116"/>
      <c r="V933" s="116"/>
      <c r="W933" s="116"/>
      <c r="X933" s="116"/>
      <c r="Y933" s="116"/>
      <c r="Z933" s="116"/>
      <c r="AA933" s="116"/>
      <c r="AB933" s="116"/>
      <c r="AC933" s="116"/>
      <c r="AD933" s="116"/>
      <c r="AE933" s="116"/>
    </row>
    <row r="934" spans="1:31" x14ac:dyDescent="0.25">
      <c r="A934" t="s">
        <v>4213</v>
      </c>
      <c r="B934" s="116" t="s">
        <v>4214</v>
      </c>
      <c r="C934" s="116" t="s">
        <v>3500</v>
      </c>
      <c r="D934" s="116" t="s">
        <v>160</v>
      </c>
      <c r="G934" s="116" t="s">
        <v>104</v>
      </c>
      <c r="H934" s="116" t="s">
        <v>3364</v>
      </c>
      <c r="I934" s="116" t="s">
        <v>134</v>
      </c>
      <c r="J934" s="116" t="s">
        <v>140</v>
      </c>
      <c r="K934" s="116" t="s">
        <v>2699</v>
      </c>
      <c r="L934" s="116"/>
      <c r="M934" s="116"/>
      <c r="N934" s="116"/>
      <c r="O934" s="116"/>
      <c r="P934" s="116"/>
      <c r="Q934" s="116"/>
      <c r="R934" s="116"/>
      <c r="S934" s="116"/>
      <c r="T934" s="116"/>
      <c r="U934" s="116"/>
      <c r="V934" s="116"/>
      <c r="W934" s="116"/>
      <c r="X934" s="116"/>
      <c r="Y934" s="116"/>
      <c r="Z934" s="116"/>
      <c r="AA934" s="116"/>
      <c r="AB934" s="116"/>
      <c r="AC934" s="116"/>
      <c r="AD934" s="116"/>
      <c r="AE934" s="116"/>
    </row>
    <row r="935" spans="1:31" x14ac:dyDescent="0.25">
      <c r="A935" t="s">
        <v>4714</v>
      </c>
      <c r="B935" s="116" t="s">
        <v>4214</v>
      </c>
      <c r="C935" s="116" t="s">
        <v>3500</v>
      </c>
      <c r="D935" s="116" t="s">
        <v>160</v>
      </c>
      <c r="G935" s="116" t="s">
        <v>104</v>
      </c>
      <c r="H935" s="116" t="s">
        <v>3369</v>
      </c>
      <c r="I935" s="116" t="s">
        <v>134</v>
      </c>
      <c r="J935" s="116" t="s">
        <v>4452</v>
      </c>
      <c r="K935" s="116" t="s">
        <v>3126</v>
      </c>
      <c r="L935" s="116" t="s">
        <v>153</v>
      </c>
      <c r="M935" s="116"/>
      <c r="N935" s="116"/>
      <c r="O935" s="116"/>
      <c r="P935" s="116"/>
      <c r="Q935" s="116"/>
      <c r="R935" s="116"/>
      <c r="S935" s="116"/>
      <c r="T935" s="116"/>
      <c r="U935" s="116"/>
      <c r="V935" s="116"/>
      <c r="W935" s="116"/>
      <c r="X935" s="116"/>
      <c r="Y935" s="116"/>
      <c r="Z935" s="116"/>
      <c r="AA935" s="116"/>
      <c r="AB935" s="116"/>
      <c r="AC935" s="116"/>
      <c r="AD935" s="116"/>
      <c r="AE935" s="116"/>
    </row>
    <row r="936" spans="1:31" x14ac:dyDescent="0.25">
      <c r="A936" t="s">
        <v>4215</v>
      </c>
      <c r="B936" s="116" t="s">
        <v>4214</v>
      </c>
      <c r="C936" s="116" t="s">
        <v>3500</v>
      </c>
      <c r="D936" s="116" t="s">
        <v>160</v>
      </c>
      <c r="G936" s="116" t="s">
        <v>104</v>
      </c>
      <c r="H936" s="116" t="s">
        <v>3366</v>
      </c>
      <c r="I936" s="116" t="s">
        <v>134</v>
      </c>
      <c r="J936" s="116" t="s">
        <v>2678</v>
      </c>
      <c r="K936" s="116" t="s">
        <v>3126</v>
      </c>
      <c r="L936" s="116" t="s">
        <v>153</v>
      </c>
      <c r="M936" s="116"/>
      <c r="N936" s="116"/>
      <c r="O936" s="116"/>
      <c r="P936" s="116"/>
      <c r="Q936" s="116"/>
      <c r="R936" s="116"/>
      <c r="S936" s="116"/>
      <c r="T936" s="116"/>
      <c r="U936" s="116"/>
      <c r="V936" s="116"/>
      <c r="W936" s="116"/>
      <c r="X936" s="116"/>
      <c r="Y936" s="116"/>
      <c r="Z936" s="116"/>
      <c r="AA936" s="116"/>
      <c r="AB936" s="116"/>
      <c r="AC936" s="116"/>
      <c r="AD936" s="116"/>
      <c r="AE936" s="116"/>
    </row>
    <row r="937" spans="1:31" x14ac:dyDescent="0.25">
      <c r="A937" t="s">
        <v>4216</v>
      </c>
      <c r="B937" s="116" t="s">
        <v>4214</v>
      </c>
      <c r="C937" s="116" t="s">
        <v>3500</v>
      </c>
      <c r="D937" s="116" t="s">
        <v>160</v>
      </c>
      <c r="G937" s="116" t="s">
        <v>104</v>
      </c>
      <c r="H937" s="116" t="s">
        <v>3355</v>
      </c>
      <c r="I937" s="116" t="s">
        <v>134</v>
      </c>
      <c r="J937" s="116" t="s">
        <v>144</v>
      </c>
      <c r="K937" s="116" t="s">
        <v>2699</v>
      </c>
      <c r="L937" s="116" t="s">
        <v>153</v>
      </c>
      <c r="M937" s="116"/>
      <c r="N937" s="116"/>
      <c r="O937" s="116"/>
      <c r="P937" s="116"/>
      <c r="Q937" s="116"/>
      <c r="R937" s="116"/>
      <c r="S937" s="116"/>
      <c r="T937" s="116"/>
      <c r="U937" s="116"/>
      <c r="V937" s="116"/>
      <c r="W937" s="116"/>
      <c r="X937" s="116"/>
      <c r="Y937" s="116"/>
      <c r="Z937" s="116"/>
      <c r="AA937" s="116"/>
      <c r="AB937" s="116"/>
      <c r="AC937" s="116"/>
      <c r="AD937" s="116"/>
      <c r="AE937" s="116"/>
    </row>
    <row r="938" spans="1:31" x14ac:dyDescent="0.25">
      <c r="A938" t="s">
        <v>4217</v>
      </c>
      <c r="B938" s="116" t="s">
        <v>4214</v>
      </c>
      <c r="C938" s="116" t="s">
        <v>3500</v>
      </c>
      <c r="D938" s="116" t="s">
        <v>160</v>
      </c>
      <c r="G938" s="116" t="s">
        <v>104</v>
      </c>
      <c r="H938" s="116" t="s">
        <v>3384</v>
      </c>
      <c r="I938" s="116" t="s">
        <v>134</v>
      </c>
      <c r="J938" s="116" t="s">
        <v>4484</v>
      </c>
      <c r="K938" s="116" t="s">
        <v>149</v>
      </c>
      <c r="L938" s="116" t="s">
        <v>153</v>
      </c>
      <c r="M938" s="116"/>
      <c r="N938" s="116"/>
      <c r="O938" s="116"/>
      <c r="P938" s="116"/>
      <c r="Q938" s="116"/>
      <c r="R938" s="116"/>
      <c r="S938" s="116"/>
      <c r="T938" s="116"/>
      <c r="U938" s="116"/>
      <c r="V938" s="116"/>
      <c r="W938" s="116"/>
      <c r="X938" s="116"/>
      <c r="Y938" s="116"/>
      <c r="Z938" s="116"/>
      <c r="AA938" s="116"/>
      <c r="AB938" s="116"/>
      <c r="AC938" s="116"/>
      <c r="AD938" s="116"/>
      <c r="AE938" s="116"/>
    </row>
    <row r="939" spans="1:31" x14ac:dyDescent="0.25">
      <c r="A939" t="s">
        <v>4218</v>
      </c>
      <c r="B939" s="116" t="s">
        <v>4214</v>
      </c>
      <c r="C939" s="116" t="s">
        <v>3500</v>
      </c>
      <c r="D939" s="116" t="s">
        <v>160</v>
      </c>
      <c r="G939" s="116" t="s">
        <v>104</v>
      </c>
      <c r="H939" s="116" t="s">
        <v>3373</v>
      </c>
      <c r="I939" s="116" t="s">
        <v>134</v>
      </c>
      <c r="J939" s="116" t="s">
        <v>4483</v>
      </c>
      <c r="K939" s="116" t="s">
        <v>149</v>
      </c>
      <c r="L939" s="116" t="s">
        <v>153</v>
      </c>
      <c r="M939" s="116"/>
      <c r="N939" s="116"/>
      <c r="O939" s="116"/>
      <c r="P939" s="116"/>
      <c r="Q939" s="116"/>
      <c r="R939" s="116"/>
      <c r="S939" s="116"/>
      <c r="T939" s="116"/>
      <c r="U939" s="116"/>
      <c r="V939" s="116"/>
      <c r="W939" s="116"/>
      <c r="X939" s="116"/>
      <c r="Y939" s="116"/>
      <c r="Z939" s="116"/>
      <c r="AA939" s="116"/>
      <c r="AB939" s="116"/>
      <c r="AC939" s="116"/>
      <c r="AD939" s="116"/>
      <c r="AE939" s="116"/>
    </row>
    <row r="940" spans="1:31" x14ac:dyDescent="0.25">
      <c r="A940" t="s">
        <v>4508</v>
      </c>
      <c r="B940" s="116" t="s">
        <v>4214</v>
      </c>
      <c r="C940" s="116" t="s">
        <v>3500</v>
      </c>
      <c r="D940" s="116" t="s">
        <v>160</v>
      </c>
      <c r="G940" s="116" t="s">
        <v>104</v>
      </c>
      <c r="H940" s="116" t="s">
        <v>3396</v>
      </c>
      <c r="I940" s="116" t="s">
        <v>134</v>
      </c>
      <c r="J940" s="116" t="s">
        <v>3153</v>
      </c>
      <c r="K940" s="116" t="s">
        <v>2699</v>
      </c>
      <c r="L940" s="116" t="s">
        <v>155</v>
      </c>
      <c r="M940" s="116"/>
      <c r="N940" s="116"/>
      <c r="O940" s="116"/>
      <c r="P940" s="116"/>
      <c r="Q940" s="116"/>
      <c r="R940" s="116"/>
      <c r="S940" s="116"/>
      <c r="T940" s="116"/>
      <c r="U940" s="116"/>
      <c r="V940" s="116"/>
      <c r="W940" s="116"/>
      <c r="X940" s="116"/>
      <c r="Y940" s="116"/>
      <c r="Z940" s="116"/>
      <c r="AA940" s="116"/>
      <c r="AB940" s="116"/>
      <c r="AC940" s="116"/>
      <c r="AD940" s="116"/>
      <c r="AE940" s="116"/>
    </row>
    <row r="941" spans="1:31" x14ac:dyDescent="0.25">
      <c r="A941" t="s">
        <v>4219</v>
      </c>
      <c r="B941" s="116" t="s">
        <v>4214</v>
      </c>
      <c r="C941" s="116" t="s">
        <v>3500</v>
      </c>
      <c r="D941" s="116" t="s">
        <v>160</v>
      </c>
      <c r="G941" s="116" t="s">
        <v>104</v>
      </c>
      <c r="H941" s="116" t="s">
        <v>137</v>
      </c>
      <c r="I941" s="116" t="s">
        <v>134</v>
      </c>
      <c r="J941" s="116" t="s">
        <v>138</v>
      </c>
      <c r="K941" s="116" t="s">
        <v>139</v>
      </c>
      <c r="L941" s="116" t="s">
        <v>153</v>
      </c>
      <c r="M941" s="116"/>
      <c r="N941" s="116"/>
      <c r="O941" s="116"/>
      <c r="P941" s="116"/>
      <c r="Q941" s="116"/>
      <c r="R941" s="116"/>
      <c r="S941" s="116"/>
      <c r="T941" s="116"/>
      <c r="U941" s="116"/>
      <c r="V941" s="116"/>
      <c r="W941" s="116"/>
      <c r="X941" s="116"/>
      <c r="Y941" s="116"/>
      <c r="Z941" s="116"/>
      <c r="AA941" s="116"/>
      <c r="AB941" s="116"/>
      <c r="AC941" s="116"/>
      <c r="AD941" s="116"/>
      <c r="AE941" s="116"/>
    </row>
    <row r="942" spans="1:31" x14ac:dyDescent="0.25">
      <c r="A942" t="s">
        <v>4220</v>
      </c>
      <c r="B942" s="116" t="s">
        <v>4221</v>
      </c>
      <c r="C942" s="116" t="s">
        <v>154</v>
      </c>
      <c r="D942" s="116" t="s">
        <v>2677</v>
      </c>
      <c r="G942" s="116" t="s">
        <v>104</v>
      </c>
      <c r="H942" s="116" t="s">
        <v>3384</v>
      </c>
      <c r="I942" s="116" t="s">
        <v>134</v>
      </c>
      <c r="J942" s="116" t="s">
        <v>4484</v>
      </c>
      <c r="K942" s="116" t="s">
        <v>149</v>
      </c>
      <c r="L942" s="116" t="s">
        <v>155</v>
      </c>
      <c r="M942" s="116"/>
      <c r="N942" s="116"/>
      <c r="O942" s="116"/>
      <c r="P942" s="116"/>
      <c r="Q942" s="116"/>
      <c r="R942" s="116"/>
      <c r="S942" s="116"/>
      <c r="T942" s="116"/>
      <c r="U942" s="116"/>
      <c r="V942" s="116"/>
      <c r="W942" s="116"/>
      <c r="X942" s="116"/>
      <c r="Y942" s="116"/>
      <c r="Z942" s="116"/>
      <c r="AA942" s="116"/>
      <c r="AB942" s="116"/>
      <c r="AC942" s="116"/>
      <c r="AD942" s="116"/>
      <c r="AE942" s="116"/>
    </row>
    <row r="943" spans="1:31" x14ac:dyDescent="0.25">
      <c r="A943" t="s">
        <v>4715</v>
      </c>
      <c r="B943" s="116" t="s">
        <v>4223</v>
      </c>
      <c r="C943" s="116" t="s">
        <v>154</v>
      </c>
      <c r="D943" s="116" t="s">
        <v>2677</v>
      </c>
      <c r="G943" s="116" t="s">
        <v>104</v>
      </c>
      <c r="H943" s="116" t="s">
        <v>3369</v>
      </c>
      <c r="I943" s="116" t="s">
        <v>134</v>
      </c>
      <c r="J943" s="116" t="s">
        <v>4452</v>
      </c>
      <c r="K943" s="116" t="s">
        <v>3204</v>
      </c>
      <c r="L943" s="116" t="s">
        <v>155</v>
      </c>
      <c r="M943" s="116"/>
      <c r="N943" s="116"/>
      <c r="O943" s="116"/>
      <c r="P943" s="116"/>
      <c r="Q943" s="116"/>
      <c r="R943" s="116"/>
      <c r="S943" s="116"/>
      <c r="T943" s="116"/>
      <c r="U943" s="116"/>
      <c r="V943" s="116"/>
      <c r="W943" s="116"/>
      <c r="X943" s="116"/>
      <c r="Y943" s="116"/>
      <c r="Z943" s="116"/>
      <c r="AA943" s="116"/>
      <c r="AB943" s="116"/>
      <c r="AC943" s="116"/>
      <c r="AD943" s="116"/>
      <c r="AE943" s="116"/>
    </row>
    <row r="944" spans="1:31" x14ac:dyDescent="0.25">
      <c r="A944" t="s">
        <v>4222</v>
      </c>
      <c r="B944" s="116" t="s">
        <v>4223</v>
      </c>
      <c r="C944" s="116" t="s">
        <v>154</v>
      </c>
      <c r="D944" s="116" t="s">
        <v>2677</v>
      </c>
      <c r="G944" s="116" t="s">
        <v>104</v>
      </c>
      <c r="H944" s="116" t="s">
        <v>3366</v>
      </c>
      <c r="I944" s="116" t="s">
        <v>134</v>
      </c>
      <c r="J944" s="116" t="s">
        <v>2678</v>
      </c>
      <c r="K944" s="116" t="s">
        <v>3204</v>
      </c>
      <c r="L944" s="116" t="s">
        <v>155</v>
      </c>
      <c r="M944" s="116"/>
      <c r="N944" s="116"/>
      <c r="O944" s="116"/>
      <c r="P944" s="116"/>
      <c r="Q944" s="116"/>
      <c r="R944" s="116"/>
      <c r="S944" s="116"/>
      <c r="T944" s="116"/>
      <c r="U944" s="116"/>
      <c r="V944" s="116"/>
      <c r="W944" s="116"/>
      <c r="X944" s="116"/>
      <c r="Y944" s="116"/>
      <c r="Z944" s="116"/>
      <c r="AA944" s="116"/>
      <c r="AB944" s="116"/>
      <c r="AC944" s="116"/>
      <c r="AD944" s="116"/>
      <c r="AE944" s="116"/>
    </row>
    <row r="945" spans="1:31" x14ac:dyDescent="0.25">
      <c r="A945" t="s">
        <v>4716</v>
      </c>
      <c r="B945" s="116" t="s">
        <v>4221</v>
      </c>
      <c r="C945" s="116" t="s">
        <v>154</v>
      </c>
      <c r="D945" s="116" t="s">
        <v>2677</v>
      </c>
      <c r="G945" s="116" t="s">
        <v>104</v>
      </c>
      <c r="H945" s="116" t="s">
        <v>3369</v>
      </c>
      <c r="I945" s="116" t="s">
        <v>134</v>
      </c>
      <c r="J945" s="116" t="s">
        <v>4452</v>
      </c>
      <c r="K945" s="116" t="s">
        <v>3126</v>
      </c>
      <c r="L945" s="116" t="s">
        <v>155</v>
      </c>
      <c r="M945" s="116"/>
      <c r="N945" s="116"/>
      <c r="O945" s="116"/>
      <c r="P945" s="116"/>
      <c r="Q945" s="116"/>
      <c r="R945" s="116"/>
      <c r="S945" s="116"/>
      <c r="T945" s="116"/>
      <c r="U945" s="116"/>
      <c r="V945" s="116"/>
      <c r="W945" s="116"/>
      <c r="X945" s="116"/>
      <c r="Y945" s="116"/>
      <c r="Z945" s="116"/>
      <c r="AA945" s="116"/>
      <c r="AB945" s="116"/>
      <c r="AC945" s="116"/>
      <c r="AD945" s="116"/>
      <c r="AE945" s="116"/>
    </row>
    <row r="946" spans="1:31" x14ac:dyDescent="0.25">
      <c r="A946" t="s">
        <v>4224</v>
      </c>
      <c r="B946" s="116" t="s">
        <v>4221</v>
      </c>
      <c r="C946" s="116" t="s">
        <v>154</v>
      </c>
      <c r="D946" s="116" t="s">
        <v>2677</v>
      </c>
      <c r="G946" s="116" t="s">
        <v>104</v>
      </c>
      <c r="H946" s="116" t="s">
        <v>3366</v>
      </c>
      <c r="I946" s="116" t="s">
        <v>134</v>
      </c>
      <c r="J946" s="116" t="s">
        <v>2678</v>
      </c>
      <c r="K946" s="116" t="s">
        <v>3126</v>
      </c>
      <c r="L946" s="116" t="s">
        <v>155</v>
      </c>
      <c r="M946" s="116"/>
      <c r="N946" s="116"/>
      <c r="O946" s="116"/>
      <c r="P946" s="116"/>
      <c r="Q946" s="116"/>
      <c r="R946" s="116"/>
      <c r="S946" s="116"/>
      <c r="T946" s="116"/>
      <c r="U946" s="116"/>
      <c r="V946" s="116"/>
      <c r="W946" s="116"/>
      <c r="X946" s="116"/>
      <c r="Y946" s="116"/>
      <c r="Z946" s="116"/>
      <c r="AA946" s="116"/>
      <c r="AB946" s="116"/>
      <c r="AC946" s="116"/>
      <c r="AD946" s="116"/>
      <c r="AE946" s="116"/>
    </row>
    <row r="947" spans="1:31" x14ac:dyDescent="0.25">
      <c r="A947" t="s">
        <v>4225</v>
      </c>
      <c r="B947" s="116" t="s">
        <v>4221</v>
      </c>
      <c r="C947" s="116" t="s">
        <v>154</v>
      </c>
      <c r="D947" s="116" t="s">
        <v>2677</v>
      </c>
      <c r="G947" s="116" t="s">
        <v>104</v>
      </c>
      <c r="H947" s="116" t="s">
        <v>3373</v>
      </c>
      <c r="I947" s="116" t="s">
        <v>134</v>
      </c>
      <c r="J947" s="116" t="s">
        <v>4483</v>
      </c>
      <c r="K947" s="116" t="s">
        <v>149</v>
      </c>
      <c r="L947" s="116" t="s">
        <v>155</v>
      </c>
      <c r="M947" s="116"/>
      <c r="N947" s="116"/>
      <c r="O947" s="116"/>
      <c r="P947" s="116"/>
      <c r="Q947" s="116"/>
      <c r="R947" s="116"/>
      <c r="S947" s="116"/>
      <c r="T947" s="116"/>
      <c r="U947" s="116"/>
      <c r="V947" s="116"/>
      <c r="W947" s="116"/>
      <c r="X947" s="116"/>
      <c r="Y947" s="116"/>
      <c r="Z947" s="116"/>
      <c r="AA947" s="116"/>
      <c r="AB947" s="116"/>
      <c r="AC947" s="116"/>
      <c r="AD947" s="116"/>
      <c r="AE947" s="116"/>
    </row>
    <row r="948" spans="1:31" x14ac:dyDescent="0.25">
      <c r="A948" t="s">
        <v>4509</v>
      </c>
      <c r="B948" s="116" t="s">
        <v>4229</v>
      </c>
      <c r="C948" s="116" t="s">
        <v>154</v>
      </c>
      <c r="D948" s="116" t="s">
        <v>2677</v>
      </c>
      <c r="G948" s="116" t="s">
        <v>104</v>
      </c>
      <c r="H948" s="116" t="s">
        <v>3384</v>
      </c>
      <c r="I948" s="116" t="s">
        <v>134</v>
      </c>
      <c r="J948" s="116" t="s">
        <v>4484</v>
      </c>
      <c r="K948" s="116" t="s">
        <v>149</v>
      </c>
      <c r="L948" s="116" t="s">
        <v>155</v>
      </c>
      <c r="M948" s="116"/>
      <c r="N948" s="116"/>
      <c r="O948" s="116"/>
      <c r="P948" s="116"/>
      <c r="Q948" s="116"/>
      <c r="R948" s="116"/>
      <c r="S948" s="116"/>
      <c r="T948" s="116"/>
      <c r="U948" s="116"/>
      <c r="V948" s="116"/>
      <c r="W948" s="116"/>
      <c r="X948" s="116"/>
      <c r="Y948" s="116"/>
      <c r="Z948" s="116"/>
      <c r="AA948" s="116"/>
      <c r="AB948" s="116"/>
      <c r="AC948" s="116"/>
      <c r="AD948" s="116"/>
      <c r="AE948" s="116"/>
    </row>
    <row r="949" spans="1:31" x14ac:dyDescent="0.25">
      <c r="A949" t="s">
        <v>4717</v>
      </c>
      <c r="B949" s="116" t="s">
        <v>4227</v>
      </c>
      <c r="C949" s="116" t="s">
        <v>154</v>
      </c>
      <c r="D949" s="116" t="s">
        <v>2677</v>
      </c>
      <c r="G949" s="116" t="s">
        <v>104</v>
      </c>
      <c r="H949" s="116" t="s">
        <v>3369</v>
      </c>
      <c r="I949" s="116" t="s">
        <v>134</v>
      </c>
      <c r="J949" s="116" t="s">
        <v>4452</v>
      </c>
      <c r="K949" s="116" t="s">
        <v>3201</v>
      </c>
      <c r="L949" s="116" t="s">
        <v>155</v>
      </c>
      <c r="M949" s="116"/>
      <c r="N949" s="116"/>
      <c r="O949" s="116"/>
      <c r="P949" s="116"/>
      <c r="Q949" s="116"/>
      <c r="R949" s="116"/>
      <c r="S949" s="116"/>
      <c r="T949" s="116"/>
      <c r="U949" s="116"/>
      <c r="V949" s="116"/>
      <c r="W949" s="116"/>
      <c r="X949" s="116"/>
      <c r="Y949" s="116"/>
      <c r="Z949" s="116"/>
      <c r="AA949" s="116"/>
      <c r="AB949" s="116"/>
      <c r="AC949" s="116"/>
      <c r="AD949" s="116"/>
      <c r="AE949" s="116"/>
    </row>
    <row r="950" spans="1:31" x14ac:dyDescent="0.25">
      <c r="A950" t="s">
        <v>4226</v>
      </c>
      <c r="B950" s="116" t="s">
        <v>4227</v>
      </c>
      <c r="C950" s="116" t="s">
        <v>154</v>
      </c>
      <c r="D950" s="116" t="s">
        <v>2677</v>
      </c>
      <c r="G950" s="116" t="s">
        <v>104</v>
      </c>
      <c r="H950" s="116" t="s">
        <v>3366</v>
      </c>
      <c r="I950" s="116" t="s">
        <v>134</v>
      </c>
      <c r="J950" s="116" t="s">
        <v>2678</v>
      </c>
      <c r="K950" s="116" t="s">
        <v>3201</v>
      </c>
      <c r="L950" s="116" t="s">
        <v>155</v>
      </c>
      <c r="M950" s="116"/>
      <c r="N950" s="116"/>
      <c r="O950" s="116"/>
      <c r="P950" s="116"/>
      <c r="Q950" s="116"/>
      <c r="R950" s="116"/>
      <c r="S950" s="116"/>
      <c r="T950" s="116"/>
      <c r="U950" s="116"/>
      <c r="V950" s="116"/>
      <c r="W950" s="116"/>
      <c r="X950" s="116"/>
      <c r="Y950" s="116"/>
      <c r="Z950" s="116"/>
      <c r="AA950" s="116"/>
      <c r="AB950" s="116"/>
      <c r="AC950" s="116"/>
      <c r="AD950" s="116"/>
      <c r="AE950" s="116"/>
    </row>
    <row r="951" spans="1:31" x14ac:dyDescent="0.25">
      <c r="A951" t="s">
        <v>4718</v>
      </c>
      <c r="B951" s="116" t="s">
        <v>4229</v>
      </c>
      <c r="C951" s="116" t="s">
        <v>154</v>
      </c>
      <c r="D951" s="116" t="s">
        <v>2677</v>
      </c>
      <c r="G951" s="116" t="s">
        <v>104</v>
      </c>
      <c r="H951" s="116" t="s">
        <v>3369</v>
      </c>
      <c r="I951" s="116" t="s">
        <v>134</v>
      </c>
      <c r="J951" s="116" t="s">
        <v>4452</v>
      </c>
      <c r="K951" s="116" t="s">
        <v>3204</v>
      </c>
      <c r="L951" s="116" t="s">
        <v>155</v>
      </c>
      <c r="M951" s="116"/>
      <c r="N951" s="116"/>
      <c r="O951" s="116"/>
      <c r="P951" s="116"/>
      <c r="Q951" s="116"/>
      <c r="R951" s="116"/>
      <c r="S951" s="116"/>
      <c r="T951" s="116"/>
      <c r="U951" s="116"/>
      <c r="V951" s="116"/>
      <c r="W951" s="116"/>
      <c r="X951" s="116"/>
      <c r="Y951" s="116"/>
      <c r="Z951" s="116"/>
      <c r="AA951" s="116"/>
      <c r="AB951" s="116"/>
      <c r="AC951" s="116"/>
      <c r="AD951" s="116"/>
      <c r="AE951" s="116"/>
    </row>
    <row r="952" spans="1:31" x14ac:dyDescent="0.25">
      <c r="A952" t="s">
        <v>4228</v>
      </c>
      <c r="B952" s="116" t="s">
        <v>4229</v>
      </c>
      <c r="C952" s="116" t="s">
        <v>154</v>
      </c>
      <c r="D952" s="116" t="s">
        <v>2677</v>
      </c>
      <c r="G952" s="116" t="s">
        <v>104</v>
      </c>
      <c r="H952" s="116" t="s">
        <v>3366</v>
      </c>
      <c r="I952" s="116" t="s">
        <v>134</v>
      </c>
      <c r="J952" s="116" t="s">
        <v>2678</v>
      </c>
      <c r="K952" s="116" t="s">
        <v>3204</v>
      </c>
      <c r="L952" s="116" t="s">
        <v>155</v>
      </c>
      <c r="M952" s="116"/>
      <c r="N952" s="116"/>
      <c r="O952" s="116"/>
      <c r="P952" s="116"/>
      <c r="Q952" s="116"/>
      <c r="R952" s="116"/>
      <c r="S952" s="116"/>
      <c r="T952" s="116"/>
      <c r="U952" s="116"/>
      <c r="V952" s="116"/>
      <c r="W952" s="116"/>
      <c r="X952" s="116"/>
      <c r="Y952" s="116"/>
      <c r="Z952" s="116"/>
      <c r="AA952" s="116"/>
      <c r="AB952" s="116"/>
      <c r="AC952" s="116"/>
      <c r="AD952" s="116"/>
      <c r="AE952" s="116"/>
    </row>
    <row r="953" spans="1:31" x14ac:dyDescent="0.25">
      <c r="A953" t="s">
        <v>4510</v>
      </c>
      <c r="B953" s="116" t="s">
        <v>4229</v>
      </c>
      <c r="C953" s="116" t="s">
        <v>154</v>
      </c>
      <c r="D953" s="116" t="s">
        <v>2677</v>
      </c>
      <c r="G953" s="116" t="s">
        <v>104</v>
      </c>
      <c r="H953" s="116" t="s">
        <v>137</v>
      </c>
      <c r="I953" s="116" t="s">
        <v>134</v>
      </c>
      <c r="J953" s="116" t="s">
        <v>138</v>
      </c>
      <c r="K953" s="116" t="s">
        <v>2699</v>
      </c>
      <c r="L953" s="116" t="s">
        <v>155</v>
      </c>
      <c r="M953" s="116"/>
      <c r="N953" s="116"/>
      <c r="O953" s="116"/>
      <c r="P953" s="116"/>
      <c r="Q953" s="116"/>
      <c r="R953" s="116"/>
      <c r="S953" s="116"/>
      <c r="T953" s="116"/>
      <c r="U953" s="116"/>
      <c r="V953" s="116"/>
      <c r="W953" s="116"/>
      <c r="X953" s="116"/>
      <c r="Y953" s="116"/>
      <c r="Z953" s="116"/>
      <c r="AA953" s="116"/>
      <c r="AB953" s="116"/>
      <c r="AC953" s="116"/>
      <c r="AD953" s="116"/>
      <c r="AE953" s="116"/>
    </row>
    <row r="954" spans="1:31" x14ac:dyDescent="0.25">
      <c r="A954" t="s">
        <v>4511</v>
      </c>
      <c r="B954" s="116" t="s">
        <v>4229</v>
      </c>
      <c r="C954" s="116" t="s">
        <v>154</v>
      </c>
      <c r="D954" s="116" t="s">
        <v>2677</v>
      </c>
      <c r="G954" s="116" t="s">
        <v>104</v>
      </c>
      <c r="H954" s="116" t="s">
        <v>3396</v>
      </c>
      <c r="I954" s="116" t="s">
        <v>134</v>
      </c>
      <c r="J954" s="116" t="s">
        <v>3153</v>
      </c>
      <c r="K954" s="116" t="s">
        <v>2699</v>
      </c>
      <c r="L954" s="116" t="s">
        <v>155</v>
      </c>
      <c r="M954" s="116"/>
      <c r="N954" s="116"/>
      <c r="O954" s="116"/>
      <c r="P954" s="116"/>
      <c r="Q954" s="116"/>
      <c r="R954" s="116"/>
      <c r="S954" s="116"/>
      <c r="T954" s="116"/>
      <c r="U954" s="116"/>
      <c r="V954" s="116"/>
      <c r="W954" s="116"/>
      <c r="X954" s="116"/>
      <c r="Y954" s="116"/>
      <c r="Z954" s="116"/>
      <c r="AA954" s="116"/>
      <c r="AB954" s="116"/>
      <c r="AC954" s="116"/>
      <c r="AD954" s="116"/>
      <c r="AE954" s="116"/>
    </row>
    <row r="955" spans="1:31" x14ac:dyDescent="0.25">
      <c r="A955" t="s">
        <v>4512</v>
      </c>
      <c r="B955" s="116" t="s">
        <v>4229</v>
      </c>
      <c r="C955" s="116" t="s">
        <v>154</v>
      </c>
      <c r="D955" s="116" t="s">
        <v>2677</v>
      </c>
      <c r="G955" s="116" t="s">
        <v>104</v>
      </c>
      <c r="H955" s="116" t="s">
        <v>3373</v>
      </c>
      <c r="I955" s="116" t="s">
        <v>134</v>
      </c>
      <c r="J955" s="116" t="s">
        <v>4483</v>
      </c>
      <c r="K955" s="116" t="s">
        <v>149</v>
      </c>
      <c r="L955" s="116" t="s">
        <v>155</v>
      </c>
      <c r="M955" s="116"/>
      <c r="N955" s="116"/>
      <c r="O955" s="116"/>
      <c r="P955" s="116"/>
      <c r="Q955" s="116"/>
      <c r="R955" s="116"/>
      <c r="S955" s="116"/>
      <c r="T955" s="116"/>
      <c r="U955" s="116"/>
      <c r="V955" s="116"/>
      <c r="W955" s="116"/>
      <c r="X955" s="116"/>
      <c r="Y955" s="116"/>
      <c r="Z955" s="116"/>
      <c r="AA955" s="116"/>
      <c r="AB955" s="116"/>
      <c r="AC955" s="116"/>
      <c r="AD955" s="116"/>
      <c r="AE955" s="116"/>
    </row>
    <row r="956" spans="1:31" x14ac:dyDescent="0.25">
      <c r="A956" t="s">
        <v>4230</v>
      </c>
      <c r="B956" s="116" t="s">
        <v>4231</v>
      </c>
      <c r="C956" s="116" t="s">
        <v>154</v>
      </c>
      <c r="D956" s="116" t="s">
        <v>2677</v>
      </c>
      <c r="G956" s="116" t="s">
        <v>104</v>
      </c>
      <c r="H956" s="116" t="s">
        <v>3384</v>
      </c>
      <c r="I956" s="116" t="s">
        <v>134</v>
      </c>
      <c r="J956" s="116" t="s">
        <v>4484</v>
      </c>
      <c r="K956" s="116" t="s">
        <v>149</v>
      </c>
      <c r="L956" s="116" t="s">
        <v>155</v>
      </c>
      <c r="M956" s="116"/>
      <c r="N956" s="116"/>
      <c r="O956" s="116"/>
      <c r="P956" s="116"/>
      <c r="Q956" s="116"/>
      <c r="R956" s="116"/>
      <c r="S956" s="116"/>
      <c r="T956" s="116"/>
      <c r="U956" s="116"/>
      <c r="V956" s="116"/>
      <c r="W956" s="116"/>
      <c r="X956" s="116"/>
      <c r="Y956" s="116"/>
      <c r="Z956" s="116"/>
      <c r="AA956" s="116"/>
      <c r="AB956" s="116"/>
      <c r="AC956" s="116"/>
      <c r="AD956" s="116"/>
      <c r="AE956" s="116"/>
    </row>
    <row r="957" spans="1:31" x14ac:dyDescent="0.25">
      <c r="A957" t="s">
        <v>4719</v>
      </c>
      <c r="B957" s="116" t="s">
        <v>4231</v>
      </c>
      <c r="C957" s="116" t="s">
        <v>154</v>
      </c>
      <c r="D957" s="116" t="s">
        <v>2677</v>
      </c>
      <c r="G957" s="116" t="s">
        <v>104</v>
      </c>
      <c r="H957" s="116" t="s">
        <v>3369</v>
      </c>
      <c r="I957" s="116" t="s">
        <v>134</v>
      </c>
      <c r="J957" s="116" t="s">
        <v>4452</v>
      </c>
      <c r="K957" s="116" t="s">
        <v>3201</v>
      </c>
      <c r="L957" s="116" t="s">
        <v>155</v>
      </c>
      <c r="M957" s="116"/>
      <c r="N957" s="116"/>
      <c r="O957" s="116"/>
      <c r="P957" s="116"/>
      <c r="Q957" s="116"/>
      <c r="R957" s="116"/>
      <c r="S957" s="116"/>
      <c r="T957" s="116"/>
      <c r="U957" s="116"/>
      <c r="V957" s="116"/>
      <c r="W957" s="116"/>
      <c r="X957" s="116"/>
      <c r="Y957" s="116"/>
      <c r="Z957" s="116"/>
      <c r="AA957" s="116"/>
      <c r="AB957" s="116"/>
      <c r="AC957" s="116"/>
      <c r="AD957" s="116"/>
      <c r="AE957" s="116"/>
    </row>
    <row r="958" spans="1:31" x14ac:dyDescent="0.25">
      <c r="A958" t="s">
        <v>4232</v>
      </c>
      <c r="B958" s="116" t="s">
        <v>4231</v>
      </c>
      <c r="C958" s="116" t="s">
        <v>154</v>
      </c>
      <c r="D958" s="116" t="s">
        <v>2677</v>
      </c>
      <c r="G958" s="116" t="s">
        <v>104</v>
      </c>
      <c r="H958" s="116" t="s">
        <v>3366</v>
      </c>
      <c r="I958" s="116" t="s">
        <v>134</v>
      </c>
      <c r="J958" s="116" t="s">
        <v>2678</v>
      </c>
      <c r="K958" s="116" t="s">
        <v>3201</v>
      </c>
      <c r="L958" s="116" t="s">
        <v>155</v>
      </c>
      <c r="M958" s="116"/>
      <c r="N958" s="116"/>
      <c r="O958" s="116"/>
      <c r="P958" s="116"/>
      <c r="Q958" s="116"/>
      <c r="R958" s="116"/>
      <c r="S958" s="116"/>
      <c r="T958" s="116"/>
      <c r="U958" s="116"/>
      <c r="V958" s="116"/>
      <c r="W958" s="116"/>
      <c r="X958" s="116"/>
      <c r="Y958" s="116"/>
      <c r="Z958" s="116"/>
      <c r="AA958" s="116"/>
      <c r="AB958" s="116"/>
      <c r="AC958" s="116"/>
      <c r="AD958" s="116"/>
      <c r="AE958" s="116"/>
    </row>
    <row r="959" spans="1:31" x14ac:dyDescent="0.25">
      <c r="A959" t="s">
        <v>4720</v>
      </c>
      <c r="B959" s="116" t="s">
        <v>4234</v>
      </c>
      <c r="C959" s="116" t="s">
        <v>154</v>
      </c>
      <c r="D959" s="116" t="s">
        <v>2677</v>
      </c>
      <c r="G959" s="116" t="s">
        <v>104</v>
      </c>
      <c r="H959" s="116" t="s">
        <v>3369</v>
      </c>
      <c r="I959" s="116" t="s">
        <v>134</v>
      </c>
      <c r="J959" s="116" t="s">
        <v>4452</v>
      </c>
      <c r="K959" s="116" t="s">
        <v>3204</v>
      </c>
      <c r="L959" s="116" t="s">
        <v>155</v>
      </c>
      <c r="M959" s="116"/>
      <c r="N959" s="116"/>
      <c r="O959" s="116"/>
      <c r="P959" s="116"/>
      <c r="Q959" s="116"/>
      <c r="R959" s="116"/>
      <c r="S959" s="116"/>
      <c r="T959" s="116"/>
      <c r="U959" s="116"/>
      <c r="V959" s="116"/>
      <c r="W959" s="116"/>
      <c r="X959" s="116"/>
      <c r="Y959" s="116"/>
      <c r="Z959" s="116"/>
      <c r="AA959" s="116"/>
      <c r="AB959" s="116"/>
      <c r="AC959" s="116"/>
      <c r="AD959" s="116"/>
      <c r="AE959" s="116"/>
    </row>
    <row r="960" spans="1:31" x14ac:dyDescent="0.25">
      <c r="A960" t="s">
        <v>4233</v>
      </c>
      <c r="B960" s="116" t="s">
        <v>4234</v>
      </c>
      <c r="C960" s="116" t="s">
        <v>154</v>
      </c>
      <c r="D960" s="116" t="s">
        <v>2677</v>
      </c>
      <c r="G960" s="116" t="s">
        <v>104</v>
      </c>
      <c r="H960" s="116" t="s">
        <v>3366</v>
      </c>
      <c r="I960" s="116" t="s">
        <v>134</v>
      </c>
      <c r="J960" s="116" t="s">
        <v>2678</v>
      </c>
      <c r="K960" s="116" t="s">
        <v>3204</v>
      </c>
      <c r="L960" s="116" t="s">
        <v>155</v>
      </c>
      <c r="M960" s="116"/>
      <c r="N960" s="116"/>
      <c r="O960" s="116"/>
      <c r="P960" s="116"/>
      <c r="Q960" s="116"/>
      <c r="R960" s="116"/>
      <c r="S960" s="116"/>
      <c r="T960" s="116"/>
      <c r="U960" s="116"/>
      <c r="V960" s="116"/>
      <c r="W960" s="116"/>
      <c r="X960" s="116"/>
      <c r="Y960" s="116"/>
      <c r="Z960" s="116"/>
      <c r="AA960" s="116"/>
      <c r="AB960" s="116"/>
      <c r="AC960" s="116"/>
      <c r="AD960" s="116"/>
      <c r="AE960" s="116"/>
    </row>
    <row r="961" spans="1:31" x14ac:dyDescent="0.25">
      <c r="A961" t="s">
        <v>4235</v>
      </c>
      <c r="B961" s="116" t="s">
        <v>4231</v>
      </c>
      <c r="C961" s="116" t="s">
        <v>154</v>
      </c>
      <c r="D961" s="116" t="s">
        <v>2677</v>
      </c>
      <c r="G961" s="116" t="s">
        <v>104</v>
      </c>
      <c r="H961" s="116" t="s">
        <v>3373</v>
      </c>
      <c r="I961" s="116" t="s">
        <v>134</v>
      </c>
      <c r="J961" s="116" t="s">
        <v>4483</v>
      </c>
      <c r="K961" s="116" t="s">
        <v>149</v>
      </c>
      <c r="L961" s="116" t="s">
        <v>155</v>
      </c>
      <c r="M961" s="116"/>
      <c r="N961" s="116"/>
      <c r="O961" s="116"/>
      <c r="P961" s="116"/>
      <c r="Q961" s="116"/>
      <c r="R961" s="116"/>
      <c r="S961" s="116"/>
      <c r="T961" s="116"/>
      <c r="U961" s="116"/>
      <c r="V961" s="116"/>
      <c r="W961" s="116"/>
      <c r="X961" s="116"/>
      <c r="Y961" s="116"/>
      <c r="Z961" s="116"/>
      <c r="AA961" s="116"/>
      <c r="AB961" s="116"/>
      <c r="AC961" s="116"/>
      <c r="AD961" s="116"/>
      <c r="AE961" s="116"/>
    </row>
    <row r="962" spans="1:31" x14ac:dyDescent="0.25">
      <c r="A962" t="s">
        <v>4236</v>
      </c>
      <c r="B962" s="116" t="s">
        <v>4237</v>
      </c>
      <c r="C962" s="116" t="s">
        <v>154</v>
      </c>
      <c r="D962" s="116" t="s">
        <v>2677</v>
      </c>
      <c r="G962" s="116" t="s">
        <v>104</v>
      </c>
      <c r="H962" s="116" t="s">
        <v>3384</v>
      </c>
      <c r="I962" s="116" t="s">
        <v>134</v>
      </c>
      <c r="J962" s="116" t="s">
        <v>4484</v>
      </c>
      <c r="K962" s="116" t="s">
        <v>149</v>
      </c>
      <c r="L962" s="116" t="s">
        <v>155</v>
      </c>
      <c r="M962" s="116"/>
      <c r="N962" s="116"/>
      <c r="O962" s="116"/>
      <c r="P962" s="116"/>
      <c r="Q962" s="116"/>
      <c r="R962" s="116"/>
      <c r="S962" s="116"/>
      <c r="T962" s="116"/>
      <c r="U962" s="116"/>
      <c r="V962" s="116"/>
      <c r="W962" s="116"/>
      <c r="X962" s="116"/>
      <c r="Y962" s="116"/>
      <c r="Z962" s="116"/>
      <c r="AA962" s="116"/>
      <c r="AB962" s="116"/>
      <c r="AC962" s="116"/>
      <c r="AD962" s="116"/>
      <c r="AE962" s="116"/>
    </row>
    <row r="963" spans="1:31" x14ac:dyDescent="0.25">
      <c r="A963" t="s">
        <v>4721</v>
      </c>
      <c r="B963" s="116" t="s">
        <v>4239</v>
      </c>
      <c r="C963" s="116" t="s">
        <v>154</v>
      </c>
      <c r="D963" s="116" t="s">
        <v>2677</v>
      </c>
      <c r="G963" s="116" t="s">
        <v>104</v>
      </c>
      <c r="H963" s="116" t="s">
        <v>3369</v>
      </c>
      <c r="I963" s="116" t="s">
        <v>134</v>
      </c>
      <c r="J963" s="116" t="s">
        <v>4452</v>
      </c>
      <c r="K963" s="116" t="s">
        <v>3204</v>
      </c>
      <c r="L963" s="116" t="s">
        <v>155</v>
      </c>
      <c r="M963" s="116"/>
      <c r="N963" s="116"/>
      <c r="O963" s="116"/>
      <c r="P963" s="116"/>
      <c r="Q963" s="116"/>
      <c r="R963" s="116"/>
      <c r="S963" s="116"/>
      <c r="T963" s="116"/>
      <c r="U963" s="116"/>
      <c r="V963" s="116"/>
      <c r="W963" s="116"/>
      <c r="X963" s="116"/>
      <c r="Y963" s="116"/>
      <c r="Z963" s="116"/>
      <c r="AA963" s="116"/>
      <c r="AB963" s="116"/>
      <c r="AC963" s="116"/>
      <c r="AD963" s="116"/>
      <c r="AE963" s="116"/>
    </row>
    <row r="964" spans="1:31" x14ac:dyDescent="0.25">
      <c r="A964" t="s">
        <v>4238</v>
      </c>
      <c r="B964" s="116" t="s">
        <v>4239</v>
      </c>
      <c r="C964" s="116" t="s">
        <v>154</v>
      </c>
      <c r="D964" s="116" t="s">
        <v>2677</v>
      </c>
      <c r="G964" s="116" t="s">
        <v>104</v>
      </c>
      <c r="H964" s="116" t="s">
        <v>3366</v>
      </c>
      <c r="I964" s="116" t="s">
        <v>134</v>
      </c>
      <c r="J964" s="116" t="s">
        <v>2678</v>
      </c>
      <c r="K964" s="116" t="s">
        <v>3204</v>
      </c>
      <c r="L964" s="116" t="s">
        <v>155</v>
      </c>
      <c r="M964" s="116"/>
      <c r="N964" s="116"/>
      <c r="O964" s="116"/>
      <c r="P964" s="116"/>
      <c r="Q964" s="116"/>
      <c r="R964" s="116"/>
      <c r="S964" s="116"/>
      <c r="T964" s="116"/>
      <c r="U964" s="116"/>
      <c r="V964" s="116"/>
      <c r="W964" s="116"/>
      <c r="X964" s="116"/>
      <c r="Y964" s="116"/>
      <c r="Z964" s="116"/>
      <c r="AA964" s="116"/>
      <c r="AB964" s="116"/>
      <c r="AC964" s="116"/>
      <c r="AD964" s="116"/>
      <c r="AE964" s="116"/>
    </row>
    <row r="965" spans="1:31" x14ac:dyDescent="0.25">
      <c r="A965" t="s">
        <v>4722</v>
      </c>
      <c r="B965" s="116" t="s">
        <v>4237</v>
      </c>
      <c r="C965" s="116" t="s">
        <v>154</v>
      </c>
      <c r="D965" s="116" t="s">
        <v>2677</v>
      </c>
      <c r="G965" s="116" t="s">
        <v>104</v>
      </c>
      <c r="H965" s="116" t="s">
        <v>3369</v>
      </c>
      <c r="I965" s="116" t="s">
        <v>134</v>
      </c>
      <c r="J965" s="116" t="s">
        <v>4452</v>
      </c>
      <c r="K965" s="116" t="s">
        <v>3126</v>
      </c>
      <c r="L965" s="116" t="s">
        <v>155</v>
      </c>
      <c r="M965" s="116"/>
      <c r="N965" s="116"/>
      <c r="O965" s="116"/>
      <c r="P965" s="116"/>
      <c r="Q965" s="116"/>
      <c r="R965" s="116"/>
      <c r="S965" s="116"/>
      <c r="T965" s="116"/>
      <c r="U965" s="116"/>
      <c r="V965" s="116"/>
      <c r="W965" s="116"/>
      <c r="X965" s="116"/>
      <c r="Y965" s="116"/>
      <c r="Z965" s="116"/>
      <c r="AA965" s="116"/>
      <c r="AB965" s="116"/>
      <c r="AC965" s="116"/>
      <c r="AD965" s="116"/>
      <c r="AE965" s="116"/>
    </row>
    <row r="966" spans="1:31" x14ac:dyDescent="0.25">
      <c r="A966" t="s">
        <v>4240</v>
      </c>
      <c r="B966" s="116" t="s">
        <v>4237</v>
      </c>
      <c r="C966" s="116" t="s">
        <v>154</v>
      </c>
      <c r="D966" s="116" t="s">
        <v>2677</v>
      </c>
      <c r="G966" s="116" t="s">
        <v>104</v>
      </c>
      <c r="H966" s="116" t="s">
        <v>3366</v>
      </c>
      <c r="I966" s="116" t="s">
        <v>134</v>
      </c>
      <c r="J966" s="116" t="s">
        <v>2678</v>
      </c>
      <c r="K966" s="116" t="s">
        <v>3126</v>
      </c>
      <c r="L966" s="116" t="s">
        <v>155</v>
      </c>
      <c r="M966" s="116"/>
      <c r="N966" s="116"/>
      <c r="O966" s="116"/>
      <c r="P966" s="116"/>
      <c r="Q966" s="116"/>
      <c r="R966" s="116"/>
      <c r="S966" s="116"/>
      <c r="T966" s="116"/>
      <c r="U966" s="116"/>
      <c r="V966" s="116"/>
      <c r="W966" s="116"/>
      <c r="X966" s="116"/>
      <c r="Y966" s="116"/>
      <c r="Z966" s="116"/>
      <c r="AA966" s="116"/>
      <c r="AB966" s="116"/>
      <c r="AC966" s="116"/>
      <c r="AD966" s="116"/>
      <c r="AE966" s="116"/>
    </row>
    <row r="967" spans="1:31" x14ac:dyDescent="0.25">
      <c r="A967" t="s">
        <v>4241</v>
      </c>
      <c r="B967" s="116" t="s">
        <v>4237</v>
      </c>
      <c r="C967" s="116" t="s">
        <v>154</v>
      </c>
      <c r="D967" s="116" t="s">
        <v>2677</v>
      </c>
      <c r="G967" s="116" t="s">
        <v>104</v>
      </c>
      <c r="H967" s="116" t="s">
        <v>3373</v>
      </c>
      <c r="I967" s="116" t="s">
        <v>134</v>
      </c>
      <c r="J967" s="116" t="s">
        <v>4483</v>
      </c>
      <c r="K967" s="116" t="s">
        <v>149</v>
      </c>
      <c r="L967" s="116" t="s">
        <v>155</v>
      </c>
      <c r="M967" s="116"/>
      <c r="N967" s="116"/>
      <c r="O967" s="116"/>
      <c r="P967" s="116"/>
      <c r="Q967" s="116"/>
      <c r="R967" s="116"/>
      <c r="S967" s="116"/>
      <c r="T967" s="116"/>
      <c r="U967" s="116"/>
      <c r="V967" s="116"/>
      <c r="W967" s="116"/>
      <c r="X967" s="116"/>
      <c r="Y967" s="116"/>
      <c r="Z967" s="116"/>
      <c r="AA967" s="116"/>
      <c r="AB967" s="116"/>
      <c r="AC967" s="116"/>
      <c r="AD967" s="116"/>
      <c r="AE967" s="116"/>
    </row>
    <row r="968" spans="1:31" x14ac:dyDescent="0.25">
      <c r="A968" t="s">
        <v>4242</v>
      </c>
      <c r="B968" s="116" t="s">
        <v>4243</v>
      </c>
      <c r="C968" s="116" t="s">
        <v>3500</v>
      </c>
      <c r="D968" s="116" t="s">
        <v>160</v>
      </c>
      <c r="G968" s="116" t="s">
        <v>104</v>
      </c>
      <c r="H968" s="116" t="s">
        <v>3373</v>
      </c>
      <c r="I968" s="116" t="s">
        <v>134</v>
      </c>
      <c r="J968" s="116" t="s">
        <v>4483</v>
      </c>
      <c r="K968" s="116" t="s">
        <v>149</v>
      </c>
      <c r="L968" s="116" t="s">
        <v>153</v>
      </c>
      <c r="M968" s="116"/>
      <c r="N968" s="116"/>
      <c r="O968" s="116"/>
      <c r="P968" s="116"/>
      <c r="Q968" s="116"/>
      <c r="R968" s="116"/>
      <c r="S968" s="116"/>
      <c r="T968" s="116"/>
      <c r="U968" s="116"/>
      <c r="V968" s="116"/>
      <c r="W968" s="116"/>
      <c r="X968" s="116"/>
      <c r="Y968" s="116"/>
      <c r="Z968" s="116"/>
      <c r="AA968" s="116"/>
      <c r="AB968" s="116"/>
      <c r="AC968" s="116"/>
      <c r="AD968" s="116"/>
      <c r="AE968" s="116"/>
    </row>
    <row r="969" spans="1:31" x14ac:dyDescent="0.25">
      <c r="A969" t="s">
        <v>4244</v>
      </c>
      <c r="B969" s="116" t="s">
        <v>4243</v>
      </c>
      <c r="C969" s="116" t="s">
        <v>3500</v>
      </c>
      <c r="D969" s="116" t="s">
        <v>160</v>
      </c>
      <c r="G969" s="116" t="s">
        <v>104</v>
      </c>
      <c r="H969" s="116" t="s">
        <v>3384</v>
      </c>
      <c r="I969" s="116" t="s">
        <v>134</v>
      </c>
      <c r="J969" s="116" t="s">
        <v>4484</v>
      </c>
      <c r="K969" s="116" t="s">
        <v>149</v>
      </c>
      <c r="L969" s="116" t="s">
        <v>153</v>
      </c>
      <c r="M969" s="116"/>
      <c r="N969" s="116"/>
      <c r="O969" s="116"/>
      <c r="P969" s="116"/>
      <c r="Q969" s="116"/>
      <c r="R969" s="116"/>
      <c r="S969" s="116"/>
      <c r="T969" s="116"/>
      <c r="U969" s="116"/>
      <c r="V969" s="116"/>
      <c r="W969" s="116"/>
      <c r="X969" s="116"/>
      <c r="Y969" s="116"/>
      <c r="Z969" s="116"/>
      <c r="AA969" s="116"/>
      <c r="AB969" s="116"/>
      <c r="AC969" s="116"/>
      <c r="AD969" s="116"/>
      <c r="AE969" s="116"/>
    </row>
    <row r="970" spans="1:31" x14ac:dyDescent="0.25">
      <c r="A970" t="s">
        <v>4723</v>
      </c>
      <c r="B970" s="116" t="s">
        <v>4243</v>
      </c>
      <c r="C970" s="116" t="s">
        <v>3500</v>
      </c>
      <c r="D970" s="116" t="s">
        <v>160</v>
      </c>
      <c r="G970" s="116" t="s">
        <v>104</v>
      </c>
      <c r="H970" s="116" t="s">
        <v>3369</v>
      </c>
      <c r="I970" s="116" t="s">
        <v>134</v>
      </c>
      <c r="J970" s="116" t="s">
        <v>4452</v>
      </c>
      <c r="K970" s="116" t="s">
        <v>3126</v>
      </c>
      <c r="L970" s="116" t="s">
        <v>153</v>
      </c>
      <c r="M970" s="116"/>
      <c r="N970" s="116"/>
      <c r="O970" s="116"/>
      <c r="P970" s="116"/>
      <c r="Q970" s="116"/>
      <c r="R970" s="116"/>
      <c r="S970" s="116"/>
      <c r="T970" s="116"/>
      <c r="U970" s="116"/>
      <c r="V970" s="116"/>
      <c r="W970" s="116"/>
      <c r="X970" s="116"/>
      <c r="Y970" s="116"/>
      <c r="Z970" s="116"/>
      <c r="AA970" s="116"/>
      <c r="AB970" s="116"/>
      <c r="AC970" s="116"/>
      <c r="AD970" s="116"/>
      <c r="AE970" s="116"/>
    </row>
    <row r="971" spans="1:31" x14ac:dyDescent="0.25">
      <c r="A971" t="s">
        <v>4245</v>
      </c>
      <c r="B971" s="116" t="s">
        <v>4243</v>
      </c>
      <c r="C971" s="116" t="s">
        <v>3500</v>
      </c>
      <c r="D971" s="116" t="s">
        <v>160</v>
      </c>
      <c r="G971" s="116" t="s">
        <v>104</v>
      </c>
      <c r="H971" s="116" t="s">
        <v>3366</v>
      </c>
      <c r="I971" s="116" t="s">
        <v>134</v>
      </c>
      <c r="J971" s="116" t="s">
        <v>2678</v>
      </c>
      <c r="K971" s="116" t="s">
        <v>3126</v>
      </c>
      <c r="L971" s="116" t="s">
        <v>153</v>
      </c>
      <c r="M971" s="116"/>
      <c r="N971" s="116"/>
      <c r="O971" s="116"/>
      <c r="P971" s="116"/>
      <c r="Q971" s="116"/>
      <c r="R971" s="116"/>
      <c r="S971" s="116"/>
      <c r="T971" s="116"/>
      <c r="U971" s="116"/>
      <c r="V971" s="116"/>
      <c r="W971" s="116"/>
      <c r="X971" s="116"/>
      <c r="Y971" s="116"/>
      <c r="Z971" s="116"/>
      <c r="AA971" s="116"/>
      <c r="AB971" s="116"/>
      <c r="AC971" s="116"/>
      <c r="AD971" s="116"/>
      <c r="AE971" s="116"/>
    </row>
    <row r="972" spans="1:31" x14ac:dyDescent="0.25">
      <c r="A972" t="s">
        <v>4246</v>
      </c>
      <c r="B972" s="116" t="s">
        <v>4247</v>
      </c>
      <c r="C972" s="116" t="s">
        <v>3500</v>
      </c>
      <c r="D972" s="116" t="s">
        <v>2677</v>
      </c>
      <c r="G972" s="116" t="s">
        <v>104</v>
      </c>
      <c r="H972" s="116" t="s">
        <v>3373</v>
      </c>
      <c r="I972" s="116" t="s">
        <v>134</v>
      </c>
      <c r="J972" s="116" t="s">
        <v>4483</v>
      </c>
      <c r="K972" s="116" t="s">
        <v>149</v>
      </c>
      <c r="L972" s="116" t="s">
        <v>153</v>
      </c>
      <c r="M972" s="116"/>
      <c r="N972" s="116"/>
      <c r="O972" s="116"/>
      <c r="P972" s="116"/>
      <c r="Q972" s="116"/>
      <c r="R972" s="116"/>
      <c r="S972" s="116"/>
      <c r="T972" s="116"/>
      <c r="U972" s="116"/>
      <c r="V972" s="116"/>
      <c r="W972" s="116"/>
      <c r="X972" s="116"/>
      <c r="Y972" s="116"/>
      <c r="Z972" s="116"/>
      <c r="AA972" s="116"/>
      <c r="AB972" s="116"/>
      <c r="AC972" s="116"/>
      <c r="AD972" s="116"/>
      <c r="AE972" s="116"/>
    </row>
    <row r="973" spans="1:31" x14ac:dyDescent="0.25">
      <c r="A973" t="s">
        <v>4248</v>
      </c>
      <c r="B973" s="116" t="s">
        <v>4247</v>
      </c>
      <c r="C973" s="116" t="s">
        <v>3500</v>
      </c>
      <c r="D973" s="116" t="s">
        <v>2677</v>
      </c>
      <c r="G973" s="116" t="s">
        <v>104</v>
      </c>
      <c r="H973" s="116" t="s">
        <v>3384</v>
      </c>
      <c r="I973" s="116" t="s">
        <v>134</v>
      </c>
      <c r="J973" s="116" t="s">
        <v>4484</v>
      </c>
      <c r="K973" s="116" t="s">
        <v>149</v>
      </c>
      <c r="L973" s="116" t="s">
        <v>153</v>
      </c>
      <c r="M973" s="116"/>
      <c r="N973" s="116"/>
      <c r="O973" s="116"/>
      <c r="P973" s="116"/>
      <c r="Q973" s="116"/>
      <c r="R973" s="116"/>
      <c r="S973" s="116"/>
      <c r="T973" s="116"/>
      <c r="U973" s="116"/>
      <c r="V973" s="116"/>
      <c r="W973" s="116"/>
      <c r="X973" s="116"/>
      <c r="Y973" s="116"/>
      <c r="Z973" s="116"/>
      <c r="AA973" s="116"/>
      <c r="AB973" s="116"/>
      <c r="AC973" s="116"/>
      <c r="AD973" s="116"/>
      <c r="AE973" s="116"/>
    </row>
    <row r="974" spans="1:31" x14ac:dyDescent="0.25">
      <c r="A974" t="s">
        <v>4724</v>
      </c>
      <c r="B974" s="116" t="s">
        <v>4247</v>
      </c>
      <c r="C974" s="116" t="s">
        <v>3500</v>
      </c>
      <c r="D974" s="116" t="s">
        <v>2677</v>
      </c>
      <c r="G974" s="116" t="s">
        <v>104</v>
      </c>
      <c r="H974" s="116" t="s">
        <v>3369</v>
      </c>
      <c r="I974" s="116" t="s">
        <v>134</v>
      </c>
      <c r="J974" s="116" t="s">
        <v>4452</v>
      </c>
      <c r="K974" s="116" t="s">
        <v>3126</v>
      </c>
      <c r="L974" s="116" t="s">
        <v>153</v>
      </c>
      <c r="M974" s="116"/>
      <c r="N974" s="116"/>
      <c r="O974" s="116"/>
      <c r="P974" s="116"/>
      <c r="Q974" s="116"/>
      <c r="R974" s="116"/>
      <c r="S974" s="116"/>
      <c r="T974" s="116"/>
      <c r="U974" s="116"/>
      <c r="V974" s="116"/>
      <c r="W974" s="116"/>
      <c r="X974" s="116"/>
      <c r="Y974" s="116"/>
      <c r="Z974" s="116"/>
      <c r="AA974" s="116"/>
      <c r="AB974" s="116"/>
      <c r="AC974" s="116"/>
      <c r="AD974" s="116"/>
      <c r="AE974" s="116"/>
    </row>
    <row r="975" spans="1:31" x14ac:dyDescent="0.25">
      <c r="A975" t="s">
        <v>4249</v>
      </c>
      <c r="B975" s="116" t="s">
        <v>4247</v>
      </c>
      <c r="C975" s="116" t="s">
        <v>3500</v>
      </c>
      <c r="D975" s="116" t="s">
        <v>2677</v>
      </c>
      <c r="G975" s="116" t="s">
        <v>104</v>
      </c>
      <c r="H975" s="116" t="s">
        <v>3366</v>
      </c>
      <c r="I975" s="116" t="s">
        <v>134</v>
      </c>
      <c r="J975" s="116" t="s">
        <v>2678</v>
      </c>
      <c r="K975" s="116" t="s">
        <v>3126</v>
      </c>
      <c r="L975" s="116" t="s">
        <v>153</v>
      </c>
      <c r="M975" s="116"/>
      <c r="N975" s="116"/>
      <c r="O975" s="116"/>
      <c r="P975" s="116"/>
      <c r="Q975" s="116"/>
      <c r="R975" s="116"/>
      <c r="S975" s="116"/>
      <c r="T975" s="116"/>
      <c r="U975" s="116"/>
      <c r="V975" s="116"/>
      <c r="W975" s="116"/>
      <c r="X975" s="116"/>
      <c r="Y975" s="116"/>
      <c r="Z975" s="116"/>
      <c r="AA975" s="116"/>
      <c r="AB975" s="116"/>
      <c r="AC975" s="116"/>
      <c r="AD975" s="116"/>
      <c r="AE975" s="116"/>
    </row>
    <row r="976" spans="1:31" x14ac:dyDescent="0.25">
      <c r="A976" t="s">
        <v>4250</v>
      </c>
      <c r="B976" s="116" t="s">
        <v>3195</v>
      </c>
      <c r="C976" s="116" t="s">
        <v>154</v>
      </c>
      <c r="D976" s="116" t="s">
        <v>2677</v>
      </c>
      <c r="G976" s="116" t="s">
        <v>104</v>
      </c>
      <c r="H976" s="116" t="s">
        <v>3373</v>
      </c>
      <c r="I976" s="116" t="s">
        <v>134</v>
      </c>
      <c r="J976" s="116" t="s">
        <v>4483</v>
      </c>
      <c r="K976" s="116" t="s">
        <v>149</v>
      </c>
      <c r="L976" s="116" t="s">
        <v>155</v>
      </c>
      <c r="M976" s="116"/>
      <c r="N976" s="116"/>
      <c r="O976" s="116"/>
      <c r="P976" s="116"/>
      <c r="Q976" s="116"/>
      <c r="R976" s="116"/>
      <c r="S976" s="116"/>
      <c r="T976" s="116"/>
      <c r="U976" s="116"/>
      <c r="V976" s="116"/>
      <c r="W976" s="116"/>
      <c r="X976" s="116"/>
      <c r="Y976" s="116"/>
      <c r="Z976" s="116"/>
      <c r="AA976" s="116"/>
      <c r="AB976" s="116"/>
      <c r="AC976" s="116"/>
      <c r="AD976" s="116"/>
      <c r="AE976" s="116"/>
    </row>
    <row r="977" spans="1:31" x14ac:dyDescent="0.25">
      <c r="A977" t="s">
        <v>4251</v>
      </c>
      <c r="B977" s="116" t="s">
        <v>3195</v>
      </c>
      <c r="C977" s="116" t="s">
        <v>154</v>
      </c>
      <c r="D977" s="116" t="s">
        <v>2677</v>
      </c>
      <c r="G977" s="116" t="s">
        <v>104</v>
      </c>
      <c r="H977" s="116" t="s">
        <v>3384</v>
      </c>
      <c r="I977" s="116" t="s">
        <v>134</v>
      </c>
      <c r="J977" s="116" t="s">
        <v>4484</v>
      </c>
      <c r="K977" s="116" t="s">
        <v>149</v>
      </c>
      <c r="L977" s="116" t="s">
        <v>155</v>
      </c>
      <c r="M977" s="116"/>
      <c r="N977" s="116"/>
      <c r="O977" s="116"/>
      <c r="P977" s="116"/>
      <c r="Q977" s="116"/>
      <c r="R977" s="116"/>
      <c r="S977" s="116"/>
      <c r="T977" s="116"/>
      <c r="U977" s="116"/>
      <c r="V977" s="116"/>
      <c r="W977" s="116"/>
      <c r="X977" s="116"/>
      <c r="Y977" s="116"/>
      <c r="Z977" s="116"/>
      <c r="AA977" s="116"/>
      <c r="AB977" s="116"/>
      <c r="AC977" s="116"/>
      <c r="AD977" s="116"/>
      <c r="AE977" s="116"/>
    </row>
    <row r="978" spans="1:31" x14ac:dyDescent="0.25">
      <c r="A978" t="s">
        <v>4725</v>
      </c>
      <c r="B978" s="116" t="s">
        <v>3195</v>
      </c>
      <c r="C978" s="116" t="s">
        <v>154</v>
      </c>
      <c r="D978" s="116" t="s">
        <v>2677</v>
      </c>
      <c r="G978" s="116" t="s">
        <v>104</v>
      </c>
      <c r="H978" s="116" t="s">
        <v>3369</v>
      </c>
      <c r="I978" s="116" t="s">
        <v>134</v>
      </c>
      <c r="J978" s="116" t="s">
        <v>4452</v>
      </c>
      <c r="K978" s="116" t="s">
        <v>3201</v>
      </c>
      <c r="L978" s="116" t="s">
        <v>155</v>
      </c>
      <c r="M978" s="116"/>
      <c r="N978" s="116"/>
      <c r="O978" s="116"/>
      <c r="P978" s="116"/>
      <c r="Q978" s="116"/>
      <c r="R978" s="116"/>
      <c r="S978" s="116"/>
      <c r="T978" s="116"/>
      <c r="U978" s="116"/>
      <c r="V978" s="116"/>
      <c r="W978" s="116"/>
      <c r="X978" s="116"/>
      <c r="Y978" s="116"/>
      <c r="Z978" s="116"/>
      <c r="AA978" s="116"/>
      <c r="AB978" s="116"/>
      <c r="AC978" s="116"/>
      <c r="AD978" s="116"/>
      <c r="AE978" s="116"/>
    </row>
    <row r="979" spans="1:31" x14ac:dyDescent="0.25">
      <c r="A979" t="s">
        <v>4252</v>
      </c>
      <c r="B979" s="116" t="s">
        <v>3195</v>
      </c>
      <c r="C979" s="116" t="s">
        <v>154</v>
      </c>
      <c r="D979" s="116" t="s">
        <v>2677</v>
      </c>
      <c r="G979" s="116" t="s">
        <v>104</v>
      </c>
      <c r="H979" s="116" t="s">
        <v>3366</v>
      </c>
      <c r="I979" s="116" t="s">
        <v>134</v>
      </c>
      <c r="J979" s="116" t="s">
        <v>2678</v>
      </c>
      <c r="K979" s="116" t="s">
        <v>3201</v>
      </c>
      <c r="L979" s="116" t="s">
        <v>155</v>
      </c>
      <c r="M979" s="116"/>
      <c r="N979" s="116"/>
      <c r="O979" s="116"/>
      <c r="P979" s="116"/>
      <c r="Q979" s="116"/>
      <c r="R979" s="116"/>
      <c r="S979" s="116"/>
      <c r="T979" s="116"/>
      <c r="U979" s="116"/>
      <c r="V979" s="116"/>
      <c r="W979" s="116"/>
      <c r="X979" s="116"/>
      <c r="Y979" s="116"/>
      <c r="Z979" s="116"/>
      <c r="AA979" s="116"/>
      <c r="AB979" s="116"/>
      <c r="AC979" s="116"/>
      <c r="AD979" s="116"/>
      <c r="AE979" s="116"/>
    </row>
    <row r="980" spans="1:31" x14ac:dyDescent="0.25">
      <c r="A980" t="s">
        <v>3196</v>
      </c>
      <c r="B980" s="116" t="s">
        <v>3195</v>
      </c>
      <c r="C980" s="116" t="s">
        <v>154</v>
      </c>
      <c r="D980" s="116" t="s">
        <v>2677</v>
      </c>
      <c r="G980" s="116" t="s">
        <v>104</v>
      </c>
      <c r="H980" s="116" t="s">
        <v>137</v>
      </c>
      <c r="I980" s="116" t="s">
        <v>134</v>
      </c>
      <c r="J980" s="116" t="s">
        <v>138</v>
      </c>
      <c r="K980" s="116" t="s">
        <v>139</v>
      </c>
      <c r="L980" s="116" t="s">
        <v>153</v>
      </c>
      <c r="M980" s="116"/>
      <c r="N980" s="116"/>
      <c r="O980" s="116"/>
      <c r="P980" s="116"/>
      <c r="Q980" s="116"/>
      <c r="R980" s="116"/>
      <c r="S980" s="116"/>
      <c r="T980" s="116"/>
      <c r="U980" s="116"/>
      <c r="V980" s="116"/>
      <c r="W980" s="116"/>
      <c r="X980" s="116"/>
      <c r="Y980" s="116"/>
      <c r="Z980" s="116"/>
      <c r="AA980" s="116"/>
      <c r="AB980" s="116"/>
      <c r="AC980" s="116"/>
      <c r="AD980" s="116"/>
      <c r="AE980" s="116"/>
    </row>
    <row r="981" spans="1:31" x14ac:dyDescent="0.25">
      <c r="A981" t="s">
        <v>4253</v>
      </c>
      <c r="B981" s="116" t="s">
        <v>3197</v>
      </c>
      <c r="C981" s="116" t="s">
        <v>154</v>
      </c>
      <c r="D981" s="116" t="s">
        <v>2677</v>
      </c>
      <c r="G981" s="116" t="s">
        <v>104</v>
      </c>
      <c r="H981" s="116" t="s">
        <v>3373</v>
      </c>
      <c r="I981" s="116" t="s">
        <v>134</v>
      </c>
      <c r="J981" s="116" t="s">
        <v>4483</v>
      </c>
      <c r="K981" s="116" t="s">
        <v>149</v>
      </c>
      <c r="L981" s="116" t="s">
        <v>155</v>
      </c>
      <c r="M981" s="116"/>
      <c r="N981" s="116"/>
      <c r="O981" s="116"/>
      <c r="P981" s="116"/>
      <c r="Q981" s="116"/>
      <c r="R981" s="116"/>
      <c r="S981" s="116"/>
      <c r="T981" s="116"/>
      <c r="U981" s="116"/>
      <c r="V981" s="116"/>
      <c r="W981" s="116"/>
      <c r="X981" s="116"/>
      <c r="Y981" s="116"/>
      <c r="Z981" s="116"/>
      <c r="AA981" s="116"/>
      <c r="AB981" s="116"/>
      <c r="AC981" s="116"/>
      <c r="AD981" s="116"/>
      <c r="AE981" s="116"/>
    </row>
    <row r="982" spans="1:31" x14ac:dyDescent="0.25">
      <c r="A982" t="s">
        <v>4254</v>
      </c>
      <c r="B982" s="116" t="s">
        <v>3197</v>
      </c>
      <c r="C982" s="116" t="s">
        <v>154</v>
      </c>
      <c r="D982" s="116" t="s">
        <v>2677</v>
      </c>
      <c r="G982" s="116" t="s">
        <v>104</v>
      </c>
      <c r="H982" s="116" t="s">
        <v>3384</v>
      </c>
      <c r="I982" s="116" t="s">
        <v>134</v>
      </c>
      <c r="J982" s="116" t="s">
        <v>4484</v>
      </c>
      <c r="K982" s="116" t="s">
        <v>149</v>
      </c>
      <c r="L982" s="116" t="s">
        <v>155</v>
      </c>
      <c r="M982" s="116"/>
      <c r="N982" s="116"/>
      <c r="O982" s="116"/>
      <c r="P982" s="116"/>
      <c r="Q982" s="116"/>
      <c r="R982" s="116"/>
      <c r="S982" s="116"/>
      <c r="T982" s="116"/>
      <c r="U982" s="116"/>
      <c r="V982" s="116"/>
      <c r="W982" s="116"/>
      <c r="X982" s="116"/>
      <c r="Y982" s="116"/>
      <c r="Z982" s="116"/>
      <c r="AA982" s="116"/>
      <c r="AB982" s="116"/>
      <c r="AC982" s="116"/>
      <c r="AD982" s="116"/>
      <c r="AE982" s="116"/>
    </row>
    <row r="983" spans="1:31" x14ac:dyDescent="0.25">
      <c r="A983" t="s">
        <v>4726</v>
      </c>
      <c r="B983" s="116" t="s">
        <v>3197</v>
      </c>
      <c r="C983" s="116" t="s">
        <v>154</v>
      </c>
      <c r="D983" s="116" t="s">
        <v>2677</v>
      </c>
      <c r="G983" s="116" t="s">
        <v>104</v>
      </c>
      <c r="H983" s="116" t="s">
        <v>3369</v>
      </c>
      <c r="I983" s="116" t="s">
        <v>134</v>
      </c>
      <c r="J983" s="116" t="s">
        <v>4452</v>
      </c>
      <c r="K983" s="116" t="s">
        <v>3126</v>
      </c>
      <c r="L983" s="116" t="s">
        <v>155</v>
      </c>
      <c r="M983" s="116"/>
      <c r="N983" s="116"/>
      <c r="O983" s="116"/>
      <c r="P983" s="116"/>
      <c r="Q983" s="116"/>
      <c r="R983" s="116"/>
      <c r="S983" s="116"/>
      <c r="T983" s="116"/>
      <c r="U983" s="116"/>
      <c r="V983" s="116"/>
      <c r="W983" s="116"/>
      <c r="X983" s="116"/>
      <c r="Y983" s="116"/>
      <c r="Z983" s="116"/>
      <c r="AA983" s="116"/>
      <c r="AB983" s="116"/>
      <c r="AC983" s="116"/>
      <c r="AD983" s="116"/>
      <c r="AE983" s="116"/>
    </row>
    <row r="984" spans="1:31" x14ac:dyDescent="0.25">
      <c r="A984" t="s">
        <v>4255</v>
      </c>
      <c r="B984" s="116" t="s">
        <v>3197</v>
      </c>
      <c r="C984" s="116" t="s">
        <v>154</v>
      </c>
      <c r="D984" s="116" t="s">
        <v>2677</v>
      </c>
      <c r="G984" s="116" t="s">
        <v>104</v>
      </c>
      <c r="H984" s="116" t="s">
        <v>3366</v>
      </c>
      <c r="I984" s="116" t="s">
        <v>134</v>
      </c>
      <c r="J984" s="116" t="s">
        <v>2678</v>
      </c>
      <c r="K984" s="116" t="s">
        <v>3126</v>
      </c>
      <c r="L984" s="116" t="s">
        <v>155</v>
      </c>
      <c r="M984" s="116"/>
      <c r="N984" s="116"/>
      <c r="O984" s="116"/>
      <c r="P984" s="116"/>
      <c r="Q984" s="116"/>
      <c r="R984" s="116"/>
      <c r="S984" s="116"/>
      <c r="T984" s="116"/>
      <c r="U984" s="116"/>
      <c r="V984" s="116"/>
      <c r="W984" s="116"/>
      <c r="X984" s="116"/>
      <c r="Y984" s="116"/>
      <c r="Z984" s="116"/>
      <c r="AA984" s="116"/>
      <c r="AB984" s="116"/>
      <c r="AC984" s="116"/>
      <c r="AD984" s="116"/>
      <c r="AE984" s="116"/>
    </row>
    <row r="985" spans="1:31" x14ac:dyDescent="0.25">
      <c r="A985" t="s">
        <v>4256</v>
      </c>
      <c r="B985" s="116" t="s">
        <v>4257</v>
      </c>
      <c r="C985" s="116" t="s">
        <v>154</v>
      </c>
      <c r="D985" s="116" t="s">
        <v>2677</v>
      </c>
      <c r="G985" s="116" t="s">
        <v>104</v>
      </c>
      <c r="H985" s="116" t="s">
        <v>3373</v>
      </c>
      <c r="I985" s="116" t="s">
        <v>134</v>
      </c>
      <c r="J985" s="116" t="s">
        <v>4483</v>
      </c>
      <c r="K985" s="116" t="s">
        <v>149</v>
      </c>
      <c r="L985" s="116" t="s">
        <v>155</v>
      </c>
      <c r="M985" s="116"/>
      <c r="N985" s="116"/>
      <c r="O985" s="116"/>
      <c r="P985" s="116"/>
      <c r="Q985" s="116"/>
      <c r="R985" s="116"/>
      <c r="S985" s="116"/>
      <c r="T985" s="116"/>
      <c r="U985" s="116"/>
      <c r="V985" s="116"/>
      <c r="W985" s="116"/>
      <c r="X985" s="116"/>
      <c r="Y985" s="116"/>
      <c r="Z985" s="116"/>
      <c r="AA985" s="116"/>
      <c r="AB985" s="116"/>
      <c r="AC985" s="116"/>
      <c r="AD985" s="116"/>
      <c r="AE985" s="116"/>
    </row>
    <row r="986" spans="1:31" x14ac:dyDescent="0.25">
      <c r="A986" t="s">
        <v>4258</v>
      </c>
      <c r="B986" s="116" t="s">
        <v>4257</v>
      </c>
      <c r="C986" s="116" t="s">
        <v>154</v>
      </c>
      <c r="D986" s="116" t="s">
        <v>2677</v>
      </c>
      <c r="G986" s="116" t="s">
        <v>104</v>
      </c>
      <c r="H986" s="116" t="s">
        <v>3384</v>
      </c>
      <c r="I986" s="116" t="s">
        <v>134</v>
      </c>
      <c r="J986" s="116" t="s">
        <v>4484</v>
      </c>
      <c r="K986" s="116" t="s">
        <v>149</v>
      </c>
      <c r="L986" s="116" t="s">
        <v>155</v>
      </c>
      <c r="M986" s="116"/>
      <c r="N986" s="116"/>
      <c r="O986" s="116"/>
      <c r="P986" s="116"/>
      <c r="Q986" s="116"/>
      <c r="R986" s="116"/>
      <c r="S986" s="116"/>
      <c r="T986" s="116"/>
      <c r="U986" s="116"/>
      <c r="V986" s="116"/>
      <c r="W986" s="116"/>
      <c r="X986" s="116"/>
      <c r="Y986" s="116"/>
      <c r="Z986" s="116"/>
      <c r="AA986" s="116"/>
      <c r="AB986" s="116"/>
      <c r="AC986" s="116"/>
      <c r="AD986" s="116"/>
      <c r="AE986" s="116"/>
    </row>
    <row r="987" spans="1:31" x14ac:dyDescent="0.25">
      <c r="A987" t="s">
        <v>4727</v>
      </c>
      <c r="B987" s="116" t="s">
        <v>4257</v>
      </c>
      <c r="C987" s="116" t="s">
        <v>154</v>
      </c>
      <c r="D987" s="116" t="s">
        <v>2677</v>
      </c>
      <c r="G987" s="116" t="s">
        <v>104</v>
      </c>
      <c r="H987" s="116" t="s">
        <v>3369</v>
      </c>
      <c r="I987" s="116" t="s">
        <v>134</v>
      </c>
      <c r="J987" s="116" t="s">
        <v>4452</v>
      </c>
      <c r="K987" s="116" t="s">
        <v>3204</v>
      </c>
      <c r="L987" s="116" t="s">
        <v>155</v>
      </c>
      <c r="M987" s="116"/>
      <c r="N987" s="116"/>
      <c r="O987" s="116"/>
      <c r="P987" s="116"/>
      <c r="Q987" s="116"/>
      <c r="R987" s="116"/>
      <c r="S987" s="116"/>
      <c r="T987" s="116"/>
      <c r="U987" s="116"/>
      <c r="V987" s="116"/>
      <c r="W987" s="116"/>
      <c r="X987" s="116"/>
      <c r="Y987" s="116"/>
      <c r="Z987" s="116"/>
      <c r="AA987" s="116"/>
      <c r="AB987" s="116"/>
      <c r="AC987" s="116"/>
      <c r="AD987" s="116"/>
      <c r="AE987" s="116"/>
    </row>
    <row r="988" spans="1:31" x14ac:dyDescent="0.25">
      <c r="A988" t="s">
        <v>4259</v>
      </c>
      <c r="B988" s="116" t="s">
        <v>4257</v>
      </c>
      <c r="C988" s="116" t="s">
        <v>154</v>
      </c>
      <c r="D988" s="116" t="s">
        <v>2677</v>
      </c>
      <c r="G988" s="116" t="s">
        <v>104</v>
      </c>
      <c r="H988" s="116" t="s">
        <v>3366</v>
      </c>
      <c r="I988" s="116" t="s">
        <v>134</v>
      </c>
      <c r="J988" s="116" t="s">
        <v>2678</v>
      </c>
      <c r="K988" s="116" t="s">
        <v>3204</v>
      </c>
      <c r="L988" s="116" t="s">
        <v>155</v>
      </c>
      <c r="M988" s="116"/>
      <c r="N988" s="116"/>
      <c r="O988" s="116"/>
      <c r="P988" s="116"/>
      <c r="Q988" s="116"/>
      <c r="R988" s="116"/>
      <c r="S988" s="116"/>
      <c r="T988" s="116"/>
      <c r="U988" s="116"/>
      <c r="V988" s="116"/>
      <c r="W988" s="116"/>
      <c r="X988" s="116"/>
      <c r="Y988" s="116"/>
      <c r="Z988" s="116"/>
      <c r="AA988" s="116"/>
      <c r="AB988" s="116"/>
      <c r="AC988" s="116"/>
      <c r="AD988" s="116"/>
      <c r="AE988" s="116"/>
    </row>
    <row r="989" spans="1:31" x14ac:dyDescent="0.25">
      <c r="A989" t="s">
        <v>4260</v>
      </c>
      <c r="B989" s="116" t="s">
        <v>4257</v>
      </c>
      <c r="C989" s="116" t="s">
        <v>154</v>
      </c>
      <c r="D989" s="116" t="s">
        <v>2677</v>
      </c>
      <c r="G989" s="116" t="s">
        <v>104</v>
      </c>
      <c r="H989" s="116" t="s">
        <v>137</v>
      </c>
      <c r="I989" s="116" t="s">
        <v>134</v>
      </c>
      <c r="J989" s="116" t="s">
        <v>138</v>
      </c>
      <c r="K989" s="116" t="s">
        <v>139</v>
      </c>
      <c r="L989" s="116" t="s">
        <v>153</v>
      </c>
      <c r="M989" s="116"/>
      <c r="N989" s="116"/>
      <c r="O989" s="116"/>
      <c r="P989" s="116"/>
      <c r="Q989" s="116"/>
      <c r="R989" s="116"/>
      <c r="S989" s="116"/>
      <c r="T989" s="116"/>
      <c r="U989" s="116"/>
      <c r="V989" s="116"/>
      <c r="W989" s="116"/>
      <c r="X989" s="116"/>
      <c r="Y989" s="116"/>
      <c r="Z989" s="116"/>
      <c r="AA989" s="116"/>
      <c r="AB989" s="116"/>
      <c r="AC989" s="116"/>
      <c r="AD989" s="116"/>
      <c r="AE989" s="116"/>
    </row>
    <row r="990" spans="1:31" x14ac:dyDescent="0.25">
      <c r="A990" t="s">
        <v>4256</v>
      </c>
      <c r="B990" s="116" t="s">
        <v>4257</v>
      </c>
      <c r="C990" s="116" t="s">
        <v>154</v>
      </c>
      <c r="D990" s="116" t="s">
        <v>2677</v>
      </c>
      <c r="G990" s="116" t="s">
        <v>104</v>
      </c>
      <c r="H990" s="116" t="s">
        <v>3373</v>
      </c>
      <c r="I990" s="116" t="s">
        <v>134</v>
      </c>
      <c r="J990" s="116" t="s">
        <v>4483</v>
      </c>
      <c r="K990" s="116" t="s">
        <v>149</v>
      </c>
      <c r="L990" s="116" t="s">
        <v>155</v>
      </c>
      <c r="M990" s="116"/>
      <c r="N990" s="116"/>
      <c r="O990" s="116"/>
      <c r="P990" s="116"/>
      <c r="Q990" s="116"/>
      <c r="R990" s="116"/>
      <c r="S990" s="116"/>
      <c r="T990" s="116"/>
      <c r="U990" s="116"/>
      <c r="V990" s="116"/>
      <c r="W990" s="116"/>
      <c r="X990" s="116"/>
      <c r="Y990" s="116"/>
      <c r="Z990" s="116"/>
      <c r="AA990" s="116"/>
      <c r="AB990" s="116"/>
      <c r="AC990" s="116"/>
      <c r="AD990" s="116"/>
      <c r="AE990" s="116"/>
    </row>
    <row r="991" spans="1:31" x14ac:dyDescent="0.25">
      <c r="A991" t="s">
        <v>4728</v>
      </c>
      <c r="B991" s="116" t="s">
        <v>4262</v>
      </c>
      <c r="C991" s="116" t="s">
        <v>154</v>
      </c>
      <c r="D991" s="116" t="s">
        <v>2677</v>
      </c>
      <c r="G991" s="116" t="s">
        <v>104</v>
      </c>
      <c r="H991" s="116" t="s">
        <v>3369</v>
      </c>
      <c r="I991" s="116" t="s">
        <v>134</v>
      </c>
      <c r="J991" s="116" t="s">
        <v>4452</v>
      </c>
      <c r="K991" s="116" t="s">
        <v>3204</v>
      </c>
      <c r="L991" s="116" t="s">
        <v>155</v>
      </c>
      <c r="M991" s="116"/>
      <c r="N991" s="116"/>
      <c r="O991" s="116"/>
      <c r="P991" s="116"/>
      <c r="Q991" s="116"/>
      <c r="R991" s="116"/>
      <c r="S991" s="116"/>
      <c r="T991" s="116"/>
      <c r="U991" s="116"/>
      <c r="V991" s="116"/>
      <c r="W991" s="116"/>
      <c r="X991" s="116"/>
      <c r="Y991" s="116"/>
      <c r="Z991" s="116"/>
      <c r="AA991" s="116"/>
      <c r="AB991" s="116"/>
      <c r="AC991" s="116"/>
      <c r="AD991" s="116"/>
      <c r="AE991" s="116"/>
    </row>
    <row r="992" spans="1:31" x14ac:dyDescent="0.25">
      <c r="A992" t="s">
        <v>4261</v>
      </c>
      <c r="B992" s="116" t="s">
        <v>4262</v>
      </c>
      <c r="C992" s="116" t="s">
        <v>154</v>
      </c>
      <c r="D992" s="116" t="s">
        <v>2677</v>
      </c>
      <c r="G992" s="116" t="s">
        <v>104</v>
      </c>
      <c r="H992" s="116" t="s">
        <v>3366</v>
      </c>
      <c r="I992" s="116" t="s">
        <v>134</v>
      </c>
      <c r="J992" s="116" t="s">
        <v>2678</v>
      </c>
      <c r="K992" s="116" t="s">
        <v>3204</v>
      </c>
      <c r="L992" s="116" t="s">
        <v>155</v>
      </c>
      <c r="M992" s="116"/>
      <c r="N992" s="116"/>
      <c r="O992" s="116"/>
      <c r="P992" s="116"/>
      <c r="Q992" s="116"/>
      <c r="R992" s="116"/>
      <c r="S992" s="116"/>
      <c r="T992" s="116"/>
      <c r="U992" s="116"/>
      <c r="V992" s="116"/>
      <c r="W992" s="116"/>
      <c r="X992" s="116"/>
      <c r="Y992" s="116"/>
      <c r="Z992" s="116"/>
      <c r="AA992" s="116"/>
      <c r="AB992" s="116"/>
      <c r="AC992" s="116"/>
      <c r="AD992" s="116"/>
      <c r="AE992" s="116"/>
    </row>
    <row r="993" spans="1:31" x14ac:dyDescent="0.25">
      <c r="A993" t="s">
        <v>4263</v>
      </c>
      <c r="B993" s="116" t="s">
        <v>3198</v>
      </c>
      <c r="C993" s="116" t="s">
        <v>3500</v>
      </c>
      <c r="D993" s="116" t="s">
        <v>2677</v>
      </c>
      <c r="G993" s="116" t="s">
        <v>104</v>
      </c>
      <c r="H993" s="116" t="s">
        <v>3373</v>
      </c>
      <c r="I993" s="116" t="s">
        <v>134</v>
      </c>
      <c r="J993" s="116" t="s">
        <v>4483</v>
      </c>
      <c r="K993" s="116" t="s">
        <v>149</v>
      </c>
      <c r="L993" s="116" t="s">
        <v>153</v>
      </c>
      <c r="M993" s="116"/>
      <c r="N993" s="116"/>
      <c r="O993" s="116"/>
      <c r="P993" s="116"/>
      <c r="Q993" s="116"/>
      <c r="R993" s="116"/>
      <c r="S993" s="116"/>
      <c r="T993" s="116"/>
      <c r="U993" s="116"/>
      <c r="V993" s="116"/>
      <c r="W993" s="116"/>
      <c r="X993" s="116"/>
      <c r="Y993" s="116"/>
      <c r="Z993" s="116"/>
      <c r="AA993" s="116"/>
      <c r="AB993" s="116"/>
      <c r="AC993" s="116"/>
      <c r="AD993" s="116"/>
      <c r="AE993" s="116"/>
    </row>
    <row r="994" spans="1:31" x14ac:dyDescent="0.25">
      <c r="A994" t="s">
        <v>4264</v>
      </c>
      <c r="B994" s="116" t="s">
        <v>3198</v>
      </c>
      <c r="C994" s="116" t="s">
        <v>3500</v>
      </c>
      <c r="D994" s="116" t="s">
        <v>2677</v>
      </c>
      <c r="G994" s="116" t="s">
        <v>104</v>
      </c>
      <c r="H994" s="116" t="s">
        <v>3384</v>
      </c>
      <c r="I994" s="116" t="s">
        <v>134</v>
      </c>
      <c r="J994" s="116" t="s">
        <v>4484</v>
      </c>
      <c r="K994" s="116" t="s">
        <v>149</v>
      </c>
      <c r="L994" s="116" t="s">
        <v>153</v>
      </c>
      <c r="M994" s="116"/>
      <c r="N994" s="116"/>
      <c r="O994" s="116"/>
      <c r="P994" s="116"/>
      <c r="Q994" s="116"/>
      <c r="R994" s="116"/>
      <c r="S994" s="116"/>
      <c r="T994" s="116"/>
      <c r="U994" s="116"/>
      <c r="V994" s="116"/>
      <c r="W994" s="116"/>
      <c r="X994" s="116"/>
      <c r="Y994" s="116"/>
      <c r="Z994" s="116"/>
      <c r="AA994" s="116"/>
      <c r="AB994" s="116"/>
      <c r="AC994" s="116"/>
      <c r="AD994" s="116"/>
      <c r="AE994" s="116"/>
    </row>
    <row r="995" spans="1:31" x14ac:dyDescent="0.25">
      <c r="A995" t="s">
        <v>4729</v>
      </c>
      <c r="B995" s="116" t="s">
        <v>3198</v>
      </c>
      <c r="C995" s="116" t="s">
        <v>3500</v>
      </c>
      <c r="D995" s="116" t="s">
        <v>2677</v>
      </c>
      <c r="G995" s="116" t="s">
        <v>104</v>
      </c>
      <c r="H995" s="116" t="s">
        <v>3369</v>
      </c>
      <c r="I995" s="116" t="s">
        <v>134</v>
      </c>
      <c r="J995" s="116" t="s">
        <v>4452</v>
      </c>
      <c r="K995" s="116" t="s">
        <v>3516</v>
      </c>
      <c r="L995" s="116" t="s">
        <v>153</v>
      </c>
      <c r="M995" s="116"/>
      <c r="N995" s="116"/>
      <c r="O995" s="116"/>
      <c r="P995" s="116"/>
      <c r="Q995" s="116"/>
      <c r="R995" s="116"/>
      <c r="S995" s="116"/>
      <c r="T995" s="116"/>
      <c r="U995" s="116"/>
      <c r="V995" s="116"/>
      <c r="W995" s="116"/>
      <c r="X995" s="116"/>
      <c r="Y995" s="116"/>
      <c r="Z995" s="116"/>
      <c r="AA995" s="116"/>
      <c r="AB995" s="116"/>
      <c r="AC995" s="116"/>
      <c r="AD995" s="116"/>
      <c r="AE995" s="116"/>
    </row>
    <row r="996" spans="1:31" x14ac:dyDescent="0.25">
      <c r="A996" t="s">
        <v>4265</v>
      </c>
      <c r="B996" s="116" t="s">
        <v>3198</v>
      </c>
      <c r="C996" s="116" t="s">
        <v>3500</v>
      </c>
      <c r="D996" s="116" t="s">
        <v>2677</v>
      </c>
      <c r="G996" s="116" t="s">
        <v>104</v>
      </c>
      <c r="H996" s="116" t="s">
        <v>3366</v>
      </c>
      <c r="I996" s="116" t="s">
        <v>134</v>
      </c>
      <c r="J996" s="116" t="s">
        <v>2678</v>
      </c>
      <c r="K996" s="116" t="s">
        <v>3516</v>
      </c>
      <c r="L996" s="116" t="s">
        <v>153</v>
      </c>
      <c r="M996" s="116"/>
      <c r="N996" s="116"/>
      <c r="O996" s="116"/>
      <c r="P996" s="116"/>
      <c r="Q996" s="116"/>
      <c r="R996" s="116"/>
      <c r="S996" s="116"/>
      <c r="T996" s="116"/>
      <c r="U996" s="116"/>
      <c r="V996" s="116"/>
      <c r="W996" s="116"/>
      <c r="X996" s="116"/>
      <c r="Y996" s="116"/>
      <c r="Z996" s="116"/>
      <c r="AA996" s="116"/>
      <c r="AB996" s="116"/>
      <c r="AC996" s="116"/>
      <c r="AD996" s="116"/>
      <c r="AE996" s="116"/>
    </row>
    <row r="997" spans="1:31" x14ac:dyDescent="0.25">
      <c r="A997" t="s">
        <v>4266</v>
      </c>
      <c r="B997" s="116" t="s">
        <v>4267</v>
      </c>
      <c r="C997" s="116" t="s">
        <v>3500</v>
      </c>
      <c r="D997" s="116" t="s">
        <v>2677</v>
      </c>
      <c r="G997" s="116" t="s">
        <v>104</v>
      </c>
      <c r="H997" s="116" t="s">
        <v>3373</v>
      </c>
      <c r="I997" s="116" t="s">
        <v>134</v>
      </c>
      <c r="J997" s="116" t="s">
        <v>4483</v>
      </c>
      <c r="K997" s="116" t="s">
        <v>149</v>
      </c>
      <c r="L997" s="116" t="s">
        <v>153</v>
      </c>
      <c r="M997" s="116"/>
      <c r="N997" s="116"/>
      <c r="O997" s="116"/>
      <c r="P997" s="116"/>
      <c r="Q997" s="116"/>
      <c r="R997" s="116"/>
      <c r="S997" s="116"/>
      <c r="T997" s="116"/>
      <c r="U997" s="116"/>
      <c r="V997" s="116"/>
      <c r="W997" s="116"/>
      <c r="X997" s="116"/>
      <c r="Y997" s="116"/>
      <c r="Z997" s="116"/>
      <c r="AA997" s="116"/>
      <c r="AB997" s="116"/>
      <c r="AC997" s="116"/>
      <c r="AD997" s="116"/>
      <c r="AE997" s="116"/>
    </row>
    <row r="998" spans="1:31" x14ac:dyDescent="0.25">
      <c r="A998" t="s">
        <v>4268</v>
      </c>
      <c r="B998" s="116" t="s">
        <v>4267</v>
      </c>
      <c r="C998" s="116" t="s">
        <v>3500</v>
      </c>
      <c r="D998" s="116" t="s">
        <v>2677</v>
      </c>
      <c r="G998" s="116" t="s">
        <v>104</v>
      </c>
      <c r="H998" s="116" t="s">
        <v>3384</v>
      </c>
      <c r="I998" s="116" t="s">
        <v>134</v>
      </c>
      <c r="J998" s="116" t="s">
        <v>4484</v>
      </c>
      <c r="K998" s="116" t="s">
        <v>149</v>
      </c>
      <c r="L998" s="116" t="s">
        <v>153</v>
      </c>
      <c r="M998" s="116"/>
      <c r="N998" s="116"/>
      <c r="O998" s="116"/>
      <c r="P998" s="116"/>
      <c r="Q998" s="116"/>
      <c r="R998" s="116"/>
      <c r="S998" s="116"/>
      <c r="T998" s="116"/>
      <c r="U998" s="116"/>
      <c r="V998" s="116"/>
      <c r="W998" s="116"/>
      <c r="X998" s="116"/>
      <c r="Y998" s="116"/>
      <c r="Z998" s="116"/>
      <c r="AA998" s="116"/>
      <c r="AB998" s="116"/>
      <c r="AC998" s="116"/>
      <c r="AD998" s="116"/>
      <c r="AE998" s="116"/>
    </row>
    <row r="999" spans="1:31" x14ac:dyDescent="0.25">
      <c r="A999" t="s">
        <v>4730</v>
      </c>
      <c r="B999" s="116" t="s">
        <v>4267</v>
      </c>
      <c r="C999" s="116" t="s">
        <v>3500</v>
      </c>
      <c r="D999" s="116" t="s">
        <v>2677</v>
      </c>
      <c r="G999" s="116" t="s">
        <v>104</v>
      </c>
      <c r="H999" s="116" t="s">
        <v>3369</v>
      </c>
      <c r="I999" s="116" t="s">
        <v>134</v>
      </c>
      <c r="J999" s="116" t="s">
        <v>4452</v>
      </c>
      <c r="K999" s="116" t="s">
        <v>3126</v>
      </c>
      <c r="L999" s="116" t="s">
        <v>153</v>
      </c>
      <c r="M999" s="116"/>
      <c r="N999" s="116"/>
      <c r="O999" s="116"/>
      <c r="P999" s="116"/>
      <c r="Q999" s="116"/>
      <c r="R999" s="116"/>
      <c r="S999" s="116"/>
      <c r="T999" s="116"/>
      <c r="U999" s="116"/>
      <c r="V999" s="116"/>
      <c r="W999" s="116"/>
      <c r="X999" s="116"/>
      <c r="Y999" s="116"/>
      <c r="Z999" s="116"/>
      <c r="AA999" s="116"/>
      <c r="AB999" s="116"/>
      <c r="AC999" s="116"/>
      <c r="AD999" s="116"/>
      <c r="AE999" s="116"/>
    </row>
    <row r="1000" spans="1:31" x14ac:dyDescent="0.25">
      <c r="A1000" t="s">
        <v>4269</v>
      </c>
      <c r="B1000" s="116" t="s">
        <v>4267</v>
      </c>
      <c r="C1000" s="116" t="s">
        <v>3500</v>
      </c>
      <c r="D1000" s="116" t="s">
        <v>2677</v>
      </c>
      <c r="G1000" s="116" t="s">
        <v>104</v>
      </c>
      <c r="H1000" s="116" t="s">
        <v>3366</v>
      </c>
      <c r="I1000" s="116" t="s">
        <v>134</v>
      </c>
      <c r="J1000" s="116" t="s">
        <v>2678</v>
      </c>
      <c r="K1000" s="116" t="s">
        <v>3126</v>
      </c>
      <c r="L1000" s="116" t="s">
        <v>153</v>
      </c>
      <c r="M1000" s="116"/>
      <c r="N1000" s="116"/>
      <c r="O1000" s="116"/>
      <c r="P1000" s="116"/>
      <c r="Q1000" s="116"/>
      <c r="R1000" s="116"/>
      <c r="S1000" s="116"/>
      <c r="T1000" s="116"/>
      <c r="U1000" s="116"/>
      <c r="V1000" s="116"/>
      <c r="W1000" s="116"/>
      <c r="X1000" s="116"/>
      <c r="Y1000" s="116"/>
      <c r="Z1000" s="116"/>
      <c r="AA1000" s="116"/>
      <c r="AB1000" s="116"/>
      <c r="AC1000" s="116"/>
      <c r="AD1000" s="116"/>
      <c r="AE1000" s="116"/>
    </row>
    <row r="1001" spans="1:31" x14ac:dyDescent="0.25">
      <c r="A1001" t="s">
        <v>4270</v>
      </c>
      <c r="B1001" s="116" t="s">
        <v>4267</v>
      </c>
      <c r="C1001" s="116" t="s">
        <v>3500</v>
      </c>
      <c r="D1001" s="116" t="s">
        <v>2677</v>
      </c>
      <c r="G1001" s="116" t="s">
        <v>104</v>
      </c>
      <c r="H1001" s="116" t="s">
        <v>137</v>
      </c>
      <c r="I1001" s="116" t="s">
        <v>134</v>
      </c>
      <c r="J1001" s="116" t="s">
        <v>138</v>
      </c>
      <c r="K1001" s="116" t="s">
        <v>139</v>
      </c>
      <c r="L1001" s="116" t="s">
        <v>153</v>
      </c>
      <c r="M1001" s="116"/>
      <c r="N1001" s="116"/>
      <c r="O1001" s="116"/>
      <c r="P1001" s="116"/>
      <c r="Q1001" s="116"/>
      <c r="R1001" s="116"/>
      <c r="S1001" s="116"/>
      <c r="T1001" s="116"/>
      <c r="U1001" s="116"/>
      <c r="V1001" s="116"/>
      <c r="W1001" s="116"/>
      <c r="X1001" s="116"/>
      <c r="Y1001" s="116"/>
      <c r="Z1001" s="116"/>
      <c r="AA1001" s="116"/>
      <c r="AB1001" s="116"/>
      <c r="AC1001" s="116"/>
      <c r="AD1001" s="116"/>
      <c r="AE1001" s="116"/>
    </row>
    <row r="1002" spans="1:31" x14ac:dyDescent="0.25">
      <c r="A1002" t="s">
        <v>4731</v>
      </c>
      <c r="B1002" s="116" t="s">
        <v>4272</v>
      </c>
      <c r="C1002" s="116" t="s">
        <v>154</v>
      </c>
      <c r="D1002" s="116" t="s">
        <v>2677</v>
      </c>
      <c r="G1002" s="116" t="s">
        <v>104</v>
      </c>
      <c r="H1002" s="116" t="s">
        <v>3369</v>
      </c>
      <c r="I1002" s="116" t="s">
        <v>134</v>
      </c>
      <c r="J1002" s="116" t="s">
        <v>4452</v>
      </c>
      <c r="K1002" s="116" t="s">
        <v>3204</v>
      </c>
      <c r="L1002" s="116" t="s">
        <v>155</v>
      </c>
      <c r="M1002" s="116"/>
      <c r="N1002" s="116"/>
      <c r="O1002" s="116"/>
      <c r="P1002" s="116"/>
      <c r="Q1002" s="116"/>
      <c r="R1002" s="116"/>
      <c r="S1002" s="116"/>
      <c r="T1002" s="116"/>
      <c r="U1002" s="116"/>
      <c r="V1002" s="116"/>
      <c r="W1002" s="116"/>
      <c r="X1002" s="116"/>
      <c r="Y1002" s="116"/>
      <c r="Z1002" s="116"/>
      <c r="AA1002" s="116"/>
      <c r="AB1002" s="116"/>
      <c r="AC1002" s="116"/>
      <c r="AD1002" s="116"/>
      <c r="AE1002" s="116"/>
    </row>
    <row r="1003" spans="1:31" x14ac:dyDescent="0.25">
      <c r="A1003" t="s">
        <v>4271</v>
      </c>
      <c r="B1003" s="116" t="s">
        <v>4272</v>
      </c>
      <c r="C1003" s="116" t="s">
        <v>154</v>
      </c>
      <c r="D1003" s="116" t="s">
        <v>2677</v>
      </c>
      <c r="G1003" s="116" t="s">
        <v>104</v>
      </c>
      <c r="H1003" s="116" t="s">
        <v>3366</v>
      </c>
      <c r="I1003" s="116" t="s">
        <v>134</v>
      </c>
      <c r="J1003" s="116" t="s">
        <v>2678</v>
      </c>
      <c r="K1003" s="116" t="s">
        <v>3204</v>
      </c>
      <c r="L1003" s="116" t="s">
        <v>155</v>
      </c>
      <c r="M1003" s="116"/>
      <c r="N1003" s="116"/>
      <c r="O1003" s="116"/>
      <c r="P1003" s="116"/>
      <c r="Q1003" s="116"/>
      <c r="R1003" s="116"/>
      <c r="S1003" s="116"/>
      <c r="T1003" s="116"/>
      <c r="U1003" s="116"/>
      <c r="V1003" s="116"/>
      <c r="W1003" s="116"/>
      <c r="X1003" s="116"/>
      <c r="Y1003" s="116"/>
      <c r="Z1003" s="116"/>
      <c r="AA1003" s="116"/>
      <c r="AB1003" s="116"/>
      <c r="AC1003" s="116"/>
      <c r="AD1003" s="116"/>
      <c r="AE1003" s="116"/>
    </row>
    <row r="1004" spans="1:31" x14ac:dyDescent="0.25">
      <c r="A1004" t="s">
        <v>4273</v>
      </c>
      <c r="B1004" s="116" t="s">
        <v>4274</v>
      </c>
      <c r="C1004" s="116" t="s">
        <v>154</v>
      </c>
      <c r="D1004" s="116" t="s">
        <v>2677</v>
      </c>
      <c r="G1004" s="116" t="s">
        <v>104</v>
      </c>
      <c r="H1004" s="116" t="s">
        <v>3373</v>
      </c>
      <c r="I1004" s="116" t="s">
        <v>134</v>
      </c>
      <c r="J1004" s="116" t="s">
        <v>4483</v>
      </c>
      <c r="K1004" s="116" t="s">
        <v>149</v>
      </c>
      <c r="L1004" s="116" t="s">
        <v>155</v>
      </c>
      <c r="M1004" s="116"/>
      <c r="N1004" s="116"/>
      <c r="O1004" s="116"/>
      <c r="P1004" s="116"/>
      <c r="Q1004" s="116"/>
      <c r="R1004" s="116"/>
      <c r="S1004" s="116"/>
      <c r="T1004" s="116"/>
      <c r="U1004" s="116"/>
      <c r="V1004" s="116"/>
      <c r="W1004" s="116"/>
      <c r="X1004" s="116"/>
      <c r="Y1004" s="116"/>
      <c r="Z1004" s="116"/>
      <c r="AA1004" s="116"/>
      <c r="AB1004" s="116"/>
      <c r="AC1004" s="116"/>
      <c r="AD1004" s="116"/>
      <c r="AE1004" s="116"/>
    </row>
    <row r="1005" spans="1:31" x14ac:dyDescent="0.25">
      <c r="A1005" t="s">
        <v>4275</v>
      </c>
      <c r="B1005" s="116" t="s">
        <v>4274</v>
      </c>
      <c r="C1005" s="116" t="s">
        <v>154</v>
      </c>
      <c r="D1005" s="116" t="s">
        <v>2677</v>
      </c>
      <c r="G1005" s="116" t="s">
        <v>104</v>
      </c>
      <c r="H1005" s="116" t="s">
        <v>3384</v>
      </c>
      <c r="I1005" s="116" t="s">
        <v>134</v>
      </c>
      <c r="J1005" s="116" t="s">
        <v>4484</v>
      </c>
      <c r="K1005" s="116" t="s">
        <v>149</v>
      </c>
      <c r="L1005" s="116" t="s">
        <v>155</v>
      </c>
      <c r="M1005" s="116"/>
      <c r="N1005" s="116"/>
      <c r="O1005" s="116"/>
      <c r="P1005" s="116"/>
      <c r="Q1005" s="116"/>
      <c r="R1005" s="116"/>
      <c r="S1005" s="116"/>
      <c r="T1005" s="116"/>
      <c r="U1005" s="116"/>
      <c r="V1005" s="116"/>
      <c r="W1005" s="116"/>
      <c r="X1005" s="116"/>
      <c r="Y1005" s="116"/>
      <c r="Z1005" s="116"/>
      <c r="AA1005" s="116"/>
      <c r="AB1005" s="116"/>
      <c r="AC1005" s="116"/>
      <c r="AD1005" s="116"/>
      <c r="AE1005" s="116"/>
    </row>
    <row r="1006" spans="1:31" x14ac:dyDescent="0.25">
      <c r="A1006" t="s">
        <v>4276</v>
      </c>
      <c r="B1006" s="116" t="s">
        <v>4274</v>
      </c>
      <c r="C1006" s="116" t="s">
        <v>154</v>
      </c>
      <c r="D1006" s="116" t="s">
        <v>2677</v>
      </c>
      <c r="G1006" s="116" t="s">
        <v>104</v>
      </c>
      <c r="H1006" s="116" t="s">
        <v>137</v>
      </c>
      <c r="I1006" s="116" t="s">
        <v>134</v>
      </c>
      <c r="J1006" s="116" t="s">
        <v>138</v>
      </c>
      <c r="K1006" s="116" t="s">
        <v>139</v>
      </c>
      <c r="L1006" s="116" t="s">
        <v>153</v>
      </c>
      <c r="M1006" s="116"/>
      <c r="N1006" s="116"/>
      <c r="O1006" s="116"/>
      <c r="P1006" s="116"/>
      <c r="Q1006" s="116"/>
      <c r="R1006" s="116"/>
      <c r="S1006" s="116"/>
      <c r="T1006" s="116"/>
      <c r="U1006" s="116"/>
      <c r="V1006" s="116"/>
      <c r="W1006" s="116"/>
      <c r="X1006" s="116"/>
      <c r="Y1006" s="116"/>
      <c r="Z1006" s="116"/>
      <c r="AA1006" s="116"/>
      <c r="AB1006" s="116"/>
      <c r="AC1006" s="116"/>
      <c r="AD1006" s="116"/>
      <c r="AE1006" s="116"/>
    </row>
    <row r="1007" spans="1:31" x14ac:dyDescent="0.25">
      <c r="A1007" t="s">
        <v>4732</v>
      </c>
      <c r="B1007" s="116" t="s">
        <v>4278</v>
      </c>
      <c r="C1007" s="116" t="s">
        <v>3212</v>
      </c>
      <c r="D1007" s="116" t="s">
        <v>2677</v>
      </c>
      <c r="G1007" s="116" t="s">
        <v>104</v>
      </c>
      <c r="H1007" s="116" t="s">
        <v>3369</v>
      </c>
      <c r="I1007" s="116" t="s">
        <v>134</v>
      </c>
      <c r="J1007" s="116" t="s">
        <v>4452</v>
      </c>
      <c r="K1007" s="116" t="s">
        <v>3516</v>
      </c>
      <c r="L1007" s="116" t="s">
        <v>3136</v>
      </c>
      <c r="M1007" s="116"/>
      <c r="N1007" s="116"/>
      <c r="O1007" s="116"/>
      <c r="P1007" s="116"/>
      <c r="Q1007" s="116"/>
      <c r="R1007" s="116"/>
      <c r="S1007" s="116"/>
      <c r="T1007" s="116"/>
      <c r="U1007" s="116"/>
      <c r="V1007" s="116"/>
      <c r="W1007" s="116"/>
      <c r="X1007" s="116"/>
      <c r="Y1007" s="116"/>
      <c r="Z1007" s="116"/>
      <c r="AA1007" s="116"/>
      <c r="AB1007" s="116"/>
      <c r="AC1007" s="116"/>
      <c r="AD1007" s="116"/>
      <c r="AE1007" s="116"/>
    </row>
    <row r="1008" spans="1:31" x14ac:dyDescent="0.25">
      <c r="A1008" t="s">
        <v>4277</v>
      </c>
      <c r="B1008" s="116" t="s">
        <v>4278</v>
      </c>
      <c r="C1008" s="116" t="s">
        <v>3212</v>
      </c>
      <c r="D1008" s="116" t="s">
        <v>2677</v>
      </c>
      <c r="G1008" s="116" t="s">
        <v>104</v>
      </c>
      <c r="H1008" s="116" t="s">
        <v>3366</v>
      </c>
      <c r="I1008" s="116" t="s">
        <v>134</v>
      </c>
      <c r="J1008" s="116" t="s">
        <v>2678</v>
      </c>
      <c r="K1008" s="116" t="s">
        <v>3516</v>
      </c>
      <c r="L1008" s="116" t="s">
        <v>3136</v>
      </c>
      <c r="M1008" s="116"/>
      <c r="N1008" s="116"/>
      <c r="O1008" s="116"/>
      <c r="P1008" s="116"/>
      <c r="Q1008" s="116"/>
      <c r="R1008" s="116"/>
      <c r="S1008" s="116"/>
      <c r="T1008" s="116"/>
      <c r="U1008" s="116"/>
      <c r="V1008" s="116"/>
      <c r="W1008" s="116"/>
      <c r="X1008" s="116"/>
      <c r="Y1008" s="116"/>
      <c r="Z1008" s="116"/>
      <c r="AA1008" s="116"/>
      <c r="AB1008" s="116"/>
      <c r="AC1008" s="116"/>
      <c r="AD1008" s="116"/>
      <c r="AE1008" s="116"/>
    </row>
    <row r="1009" spans="1:31" x14ac:dyDescent="0.25">
      <c r="A1009" t="s">
        <v>4279</v>
      </c>
      <c r="B1009" s="116" t="s">
        <v>4278</v>
      </c>
      <c r="C1009" s="116" t="s">
        <v>3212</v>
      </c>
      <c r="D1009" s="116" t="s">
        <v>2677</v>
      </c>
      <c r="G1009" s="116" t="s">
        <v>104</v>
      </c>
      <c r="H1009" s="116" t="s">
        <v>3373</v>
      </c>
      <c r="I1009" s="116" t="s">
        <v>134</v>
      </c>
      <c r="J1009" s="116" t="s">
        <v>4483</v>
      </c>
      <c r="K1009" s="116" t="s">
        <v>149</v>
      </c>
      <c r="L1009" s="116" t="s">
        <v>3136</v>
      </c>
      <c r="M1009" s="116"/>
      <c r="N1009" s="116"/>
      <c r="O1009" s="116"/>
      <c r="P1009" s="116"/>
      <c r="Q1009" s="116"/>
      <c r="R1009" s="116"/>
      <c r="S1009" s="116"/>
      <c r="T1009" s="116"/>
      <c r="U1009" s="116"/>
      <c r="V1009" s="116"/>
      <c r="W1009" s="116"/>
      <c r="X1009" s="116"/>
      <c r="Y1009" s="116"/>
      <c r="Z1009" s="116"/>
      <c r="AA1009" s="116"/>
      <c r="AB1009" s="116"/>
      <c r="AC1009" s="116"/>
      <c r="AD1009" s="116"/>
      <c r="AE1009" s="116"/>
    </row>
    <row r="1010" spans="1:31" x14ac:dyDescent="0.25">
      <c r="A1010" t="s">
        <v>4280</v>
      </c>
      <c r="B1010" s="116" t="s">
        <v>4278</v>
      </c>
      <c r="C1010" s="116" t="s">
        <v>3212</v>
      </c>
      <c r="D1010" s="116" t="s">
        <v>2677</v>
      </c>
      <c r="G1010" s="116" t="s">
        <v>104</v>
      </c>
      <c r="H1010" s="116" t="s">
        <v>3384</v>
      </c>
      <c r="I1010" s="116" t="s">
        <v>134</v>
      </c>
      <c r="J1010" s="116" t="s">
        <v>4484</v>
      </c>
      <c r="K1010" s="116" t="s">
        <v>149</v>
      </c>
      <c r="L1010" s="116" t="s">
        <v>3136</v>
      </c>
      <c r="M1010" s="116"/>
      <c r="N1010" s="116"/>
      <c r="O1010" s="116"/>
      <c r="P1010" s="116"/>
      <c r="Q1010" s="116"/>
      <c r="R1010" s="116"/>
      <c r="S1010" s="116"/>
      <c r="T1010" s="116"/>
      <c r="U1010" s="116"/>
      <c r="V1010" s="116"/>
      <c r="W1010" s="116"/>
      <c r="X1010" s="116"/>
      <c r="Y1010" s="116"/>
      <c r="Z1010" s="116"/>
      <c r="AA1010" s="116"/>
      <c r="AB1010" s="116"/>
      <c r="AC1010" s="116"/>
      <c r="AD1010" s="116"/>
      <c r="AE1010" s="116"/>
    </row>
    <row r="1011" spans="1:31" x14ac:dyDescent="0.25">
      <c r="A1011" t="s">
        <v>4281</v>
      </c>
      <c r="B1011" s="116" t="s">
        <v>4278</v>
      </c>
      <c r="C1011" s="116" t="s">
        <v>3212</v>
      </c>
      <c r="D1011" s="116" t="s">
        <v>2677</v>
      </c>
      <c r="G1011" s="116" t="s">
        <v>104</v>
      </c>
      <c r="H1011" s="116" t="s">
        <v>137</v>
      </c>
      <c r="I1011" s="116" t="s">
        <v>134</v>
      </c>
      <c r="J1011" s="116" t="s">
        <v>138</v>
      </c>
      <c r="K1011" s="116" t="s">
        <v>139</v>
      </c>
      <c r="L1011" s="116" t="s">
        <v>3136</v>
      </c>
      <c r="M1011" s="116"/>
      <c r="N1011" s="116"/>
      <c r="O1011" s="116"/>
      <c r="P1011" s="116"/>
      <c r="Q1011" s="116"/>
      <c r="R1011" s="116"/>
      <c r="S1011" s="116"/>
      <c r="T1011" s="116"/>
      <c r="U1011" s="116"/>
      <c r="V1011" s="116"/>
      <c r="W1011" s="116"/>
      <c r="X1011" s="116"/>
      <c r="Y1011" s="116"/>
      <c r="Z1011" s="116"/>
      <c r="AA1011" s="116"/>
      <c r="AB1011" s="116"/>
      <c r="AC1011" s="116"/>
      <c r="AD1011" s="116"/>
      <c r="AE1011" s="116"/>
    </row>
    <row r="1012" spans="1:31" x14ac:dyDescent="0.25">
      <c r="A1012" t="s">
        <v>4282</v>
      </c>
      <c r="B1012" s="116" t="s">
        <v>3199</v>
      </c>
      <c r="C1012" s="116" t="s">
        <v>3500</v>
      </c>
      <c r="D1012" s="116" t="s">
        <v>2677</v>
      </c>
      <c r="G1012" s="116" t="s">
        <v>104</v>
      </c>
      <c r="H1012" s="116" t="s">
        <v>3373</v>
      </c>
      <c r="I1012" s="116" t="s">
        <v>134</v>
      </c>
      <c r="J1012" s="116" t="s">
        <v>4483</v>
      </c>
      <c r="K1012" s="116" t="s">
        <v>149</v>
      </c>
      <c r="L1012" s="116" t="s">
        <v>153</v>
      </c>
      <c r="M1012" s="116"/>
      <c r="N1012" s="116"/>
      <c r="O1012" s="116"/>
      <c r="P1012" s="116"/>
      <c r="Q1012" s="116"/>
      <c r="R1012" s="116"/>
      <c r="S1012" s="116"/>
      <c r="T1012" s="116"/>
      <c r="U1012" s="116"/>
      <c r="V1012" s="116"/>
      <c r="W1012" s="116"/>
      <c r="X1012" s="116"/>
      <c r="Y1012" s="116"/>
      <c r="Z1012" s="116"/>
      <c r="AA1012" s="116"/>
      <c r="AB1012" s="116"/>
      <c r="AC1012" s="116"/>
      <c r="AD1012" s="116"/>
      <c r="AE1012" s="116"/>
    </row>
    <row r="1013" spans="1:31" x14ac:dyDescent="0.25">
      <c r="A1013" t="s">
        <v>4283</v>
      </c>
      <c r="B1013" s="116" t="s">
        <v>3199</v>
      </c>
      <c r="C1013" s="116" t="s">
        <v>3500</v>
      </c>
      <c r="D1013" s="116" t="s">
        <v>2677</v>
      </c>
      <c r="G1013" s="116" t="s">
        <v>104</v>
      </c>
      <c r="H1013" s="116" t="s">
        <v>3384</v>
      </c>
      <c r="I1013" s="116" t="s">
        <v>134</v>
      </c>
      <c r="J1013" s="116" t="s">
        <v>4484</v>
      </c>
      <c r="K1013" s="116" t="s">
        <v>149</v>
      </c>
      <c r="L1013" s="116" t="s">
        <v>153</v>
      </c>
      <c r="M1013" s="116"/>
      <c r="N1013" s="116"/>
      <c r="O1013" s="116"/>
      <c r="P1013" s="116"/>
      <c r="Q1013" s="116"/>
      <c r="R1013" s="116"/>
      <c r="S1013" s="116"/>
      <c r="T1013" s="116"/>
      <c r="U1013" s="116"/>
      <c r="V1013" s="116"/>
      <c r="W1013" s="116"/>
      <c r="X1013" s="116"/>
      <c r="Y1013" s="116"/>
      <c r="Z1013" s="116"/>
      <c r="AA1013" s="116"/>
      <c r="AB1013" s="116"/>
      <c r="AC1013" s="116"/>
      <c r="AD1013" s="116"/>
      <c r="AE1013" s="116"/>
    </row>
    <row r="1014" spans="1:31" x14ac:dyDescent="0.25">
      <c r="A1014" t="s">
        <v>4733</v>
      </c>
      <c r="B1014" s="116" t="s">
        <v>3199</v>
      </c>
      <c r="C1014" s="116" t="s">
        <v>3500</v>
      </c>
      <c r="D1014" s="116" t="s">
        <v>2677</v>
      </c>
      <c r="G1014" s="116" t="s">
        <v>104</v>
      </c>
      <c r="H1014" s="116" t="s">
        <v>3369</v>
      </c>
      <c r="I1014" s="116" t="s">
        <v>134</v>
      </c>
      <c r="J1014" s="116" t="s">
        <v>4452</v>
      </c>
      <c r="K1014" s="116" t="s">
        <v>3126</v>
      </c>
      <c r="L1014" s="116" t="s">
        <v>153</v>
      </c>
      <c r="M1014" s="116"/>
      <c r="N1014" s="116"/>
      <c r="O1014" s="116"/>
      <c r="P1014" s="116"/>
      <c r="Q1014" s="116"/>
      <c r="R1014" s="116"/>
      <c r="S1014" s="116"/>
      <c r="T1014" s="116"/>
      <c r="U1014" s="116"/>
      <c r="V1014" s="116"/>
      <c r="W1014" s="116"/>
      <c r="X1014" s="116"/>
      <c r="Y1014" s="116"/>
      <c r="Z1014" s="116"/>
      <c r="AA1014" s="116"/>
      <c r="AB1014" s="116"/>
      <c r="AC1014" s="116"/>
      <c r="AD1014" s="116"/>
      <c r="AE1014" s="116"/>
    </row>
    <row r="1015" spans="1:31" x14ac:dyDescent="0.25">
      <c r="A1015" t="s">
        <v>4284</v>
      </c>
      <c r="B1015" s="116" t="s">
        <v>3199</v>
      </c>
      <c r="C1015" s="116" t="s">
        <v>3500</v>
      </c>
      <c r="D1015" s="116" t="s">
        <v>2677</v>
      </c>
      <c r="G1015" s="116" t="s">
        <v>104</v>
      </c>
      <c r="H1015" s="116" t="s">
        <v>3366</v>
      </c>
      <c r="I1015" s="116" t="s">
        <v>134</v>
      </c>
      <c r="J1015" s="116" t="s">
        <v>2678</v>
      </c>
      <c r="K1015" s="116" t="s">
        <v>3126</v>
      </c>
      <c r="L1015" s="116" t="s">
        <v>153</v>
      </c>
      <c r="M1015" s="116"/>
      <c r="N1015" s="116"/>
      <c r="O1015" s="116"/>
      <c r="P1015" s="116"/>
      <c r="Q1015" s="116"/>
      <c r="R1015" s="116"/>
      <c r="S1015" s="116"/>
      <c r="T1015" s="116"/>
      <c r="U1015" s="116"/>
      <c r="V1015" s="116"/>
      <c r="W1015" s="116"/>
      <c r="X1015" s="116"/>
      <c r="Y1015" s="116"/>
      <c r="Z1015" s="116"/>
      <c r="AA1015" s="116"/>
      <c r="AB1015" s="116"/>
      <c r="AC1015" s="116"/>
      <c r="AD1015" s="116"/>
      <c r="AE1015" s="116"/>
    </row>
    <row r="1016" spans="1:31" x14ac:dyDescent="0.25">
      <c r="A1016" t="s">
        <v>4285</v>
      </c>
      <c r="B1016" s="116" t="s">
        <v>3199</v>
      </c>
      <c r="C1016" s="116" t="s">
        <v>3500</v>
      </c>
      <c r="D1016" s="116" t="s">
        <v>2677</v>
      </c>
      <c r="G1016" s="116" t="s">
        <v>104</v>
      </c>
      <c r="H1016" s="116" t="s">
        <v>137</v>
      </c>
      <c r="I1016" s="116" t="s">
        <v>134</v>
      </c>
      <c r="J1016" s="116" t="s">
        <v>138</v>
      </c>
      <c r="K1016" s="116" t="s">
        <v>139</v>
      </c>
      <c r="L1016" s="116" t="s">
        <v>153</v>
      </c>
      <c r="M1016" s="116"/>
      <c r="N1016" s="116"/>
      <c r="O1016" s="116"/>
      <c r="P1016" s="116"/>
      <c r="Q1016" s="116"/>
      <c r="R1016" s="116"/>
      <c r="S1016" s="116"/>
      <c r="T1016" s="116"/>
      <c r="U1016" s="116"/>
      <c r="V1016" s="116"/>
      <c r="W1016" s="116"/>
      <c r="X1016" s="116"/>
      <c r="Y1016" s="116"/>
      <c r="Z1016" s="116"/>
      <c r="AA1016" s="116"/>
      <c r="AB1016" s="116"/>
      <c r="AC1016" s="116"/>
      <c r="AD1016" s="116"/>
      <c r="AE1016" s="116"/>
    </row>
    <row r="1017" spans="1:31" x14ac:dyDescent="0.25">
      <c r="A1017" t="s">
        <v>4513</v>
      </c>
      <c r="B1017" s="116" t="s">
        <v>4287</v>
      </c>
      <c r="C1017" s="116" t="s">
        <v>154</v>
      </c>
      <c r="D1017" s="116" t="s">
        <v>2677</v>
      </c>
      <c r="G1017" s="116" t="s">
        <v>104</v>
      </c>
      <c r="H1017" s="116" t="s">
        <v>3373</v>
      </c>
      <c r="I1017" s="116" t="s">
        <v>134</v>
      </c>
      <c r="J1017" s="116" t="s">
        <v>4483</v>
      </c>
      <c r="K1017" s="116" t="s">
        <v>149</v>
      </c>
      <c r="L1017" s="116" t="s">
        <v>155</v>
      </c>
      <c r="M1017" s="116"/>
      <c r="N1017" s="116"/>
      <c r="O1017" s="116"/>
      <c r="P1017" s="116"/>
      <c r="Q1017" s="116"/>
      <c r="R1017" s="116"/>
      <c r="S1017" s="116"/>
      <c r="T1017" s="116"/>
      <c r="U1017" s="116"/>
      <c r="V1017" s="116"/>
      <c r="W1017" s="116"/>
      <c r="X1017" s="116"/>
      <c r="Y1017" s="116"/>
      <c r="Z1017" s="116"/>
      <c r="AA1017" s="116"/>
      <c r="AB1017" s="116"/>
      <c r="AC1017" s="116"/>
      <c r="AD1017" s="116"/>
      <c r="AE1017" s="116"/>
    </row>
    <row r="1018" spans="1:31" x14ac:dyDescent="0.25">
      <c r="A1018" t="s">
        <v>4514</v>
      </c>
      <c r="B1018" s="116" t="s">
        <v>4287</v>
      </c>
      <c r="C1018" s="116" t="s">
        <v>154</v>
      </c>
      <c r="D1018" s="116" t="s">
        <v>2677</v>
      </c>
      <c r="G1018" s="116" t="s">
        <v>104</v>
      </c>
      <c r="H1018" s="116" t="s">
        <v>3384</v>
      </c>
      <c r="I1018" s="116" t="s">
        <v>134</v>
      </c>
      <c r="J1018" s="116" t="s">
        <v>4484</v>
      </c>
      <c r="K1018" s="116" t="s">
        <v>149</v>
      </c>
      <c r="L1018" s="116" t="s">
        <v>155</v>
      </c>
      <c r="M1018" s="116"/>
      <c r="N1018" s="116"/>
      <c r="O1018" s="116"/>
      <c r="P1018" s="116"/>
      <c r="Q1018" s="116"/>
      <c r="R1018" s="116"/>
      <c r="S1018" s="116"/>
      <c r="T1018" s="116"/>
      <c r="U1018" s="116"/>
      <c r="V1018" s="116"/>
      <c r="W1018" s="116"/>
      <c r="X1018" s="116"/>
      <c r="Y1018" s="116"/>
      <c r="Z1018" s="116"/>
      <c r="AA1018" s="116"/>
      <c r="AB1018" s="116"/>
      <c r="AC1018" s="116"/>
      <c r="AD1018" s="116"/>
      <c r="AE1018" s="116"/>
    </row>
    <row r="1019" spans="1:31" x14ac:dyDescent="0.25">
      <c r="A1019" t="s">
        <v>4734</v>
      </c>
      <c r="B1019" s="116" t="s">
        <v>4287</v>
      </c>
      <c r="C1019" s="116" t="s">
        <v>154</v>
      </c>
      <c r="D1019" s="116" t="s">
        <v>2677</v>
      </c>
      <c r="G1019" s="116" t="s">
        <v>104</v>
      </c>
      <c r="H1019" s="116" t="s">
        <v>3369</v>
      </c>
      <c r="I1019" s="116" t="s">
        <v>134</v>
      </c>
      <c r="J1019" s="116" t="s">
        <v>4452</v>
      </c>
      <c r="K1019" s="116" t="s">
        <v>3204</v>
      </c>
      <c r="L1019" s="116" t="s">
        <v>155</v>
      </c>
      <c r="M1019" s="116"/>
      <c r="N1019" s="116"/>
      <c r="O1019" s="116"/>
      <c r="P1019" s="116"/>
      <c r="Q1019" s="116"/>
      <c r="R1019" s="116"/>
      <c r="S1019" s="116"/>
      <c r="T1019" s="116"/>
      <c r="U1019" s="116"/>
      <c r="V1019" s="116"/>
      <c r="W1019" s="116"/>
      <c r="X1019" s="116"/>
      <c r="Y1019" s="116"/>
      <c r="Z1019" s="116"/>
      <c r="AA1019" s="116"/>
      <c r="AB1019" s="116"/>
      <c r="AC1019" s="116"/>
      <c r="AD1019" s="116"/>
      <c r="AE1019" s="116"/>
    </row>
    <row r="1020" spans="1:31" x14ac:dyDescent="0.25">
      <c r="A1020" t="s">
        <v>4286</v>
      </c>
      <c r="B1020" s="116" t="s">
        <v>4287</v>
      </c>
      <c r="C1020" s="116" t="s">
        <v>154</v>
      </c>
      <c r="D1020" s="116" t="s">
        <v>2677</v>
      </c>
      <c r="G1020" s="116" t="s">
        <v>104</v>
      </c>
      <c r="H1020" s="116" t="s">
        <v>3366</v>
      </c>
      <c r="I1020" s="116" t="s">
        <v>134</v>
      </c>
      <c r="J1020" s="116" t="s">
        <v>2678</v>
      </c>
      <c r="K1020" s="116" t="s">
        <v>3204</v>
      </c>
      <c r="L1020" s="116" t="s">
        <v>155</v>
      </c>
      <c r="M1020" s="116"/>
      <c r="N1020" s="116"/>
      <c r="O1020" s="116"/>
      <c r="P1020" s="116"/>
      <c r="Q1020" s="116"/>
      <c r="R1020" s="116"/>
      <c r="S1020" s="116"/>
      <c r="T1020" s="116"/>
      <c r="U1020" s="116"/>
      <c r="V1020" s="116"/>
      <c r="W1020" s="116"/>
      <c r="X1020" s="116"/>
      <c r="Y1020" s="116"/>
      <c r="Z1020" s="116"/>
      <c r="AA1020" s="116"/>
      <c r="AB1020" s="116"/>
      <c r="AC1020" s="116"/>
      <c r="AD1020" s="116"/>
      <c r="AE1020" s="116"/>
    </row>
    <row r="1021" spans="1:31" x14ac:dyDescent="0.25">
      <c r="A1021" t="s">
        <v>4515</v>
      </c>
      <c r="B1021" s="116" t="s">
        <v>4287</v>
      </c>
      <c r="C1021" s="116" t="s">
        <v>154</v>
      </c>
      <c r="D1021" s="116" t="s">
        <v>2677</v>
      </c>
      <c r="G1021" s="116" t="s">
        <v>104</v>
      </c>
      <c r="H1021" s="116" t="s">
        <v>137</v>
      </c>
      <c r="I1021" s="116" t="s">
        <v>134</v>
      </c>
      <c r="J1021" s="116" t="s">
        <v>138</v>
      </c>
      <c r="K1021" s="116" t="s">
        <v>139</v>
      </c>
      <c r="L1021" s="116" t="s">
        <v>153</v>
      </c>
      <c r="M1021" s="116"/>
      <c r="N1021" s="116"/>
      <c r="O1021" s="116"/>
      <c r="P1021" s="116"/>
      <c r="Q1021" s="116"/>
      <c r="R1021" s="116"/>
      <c r="S1021" s="116"/>
      <c r="T1021" s="116"/>
      <c r="U1021" s="116"/>
      <c r="V1021" s="116"/>
      <c r="W1021" s="116"/>
      <c r="X1021" s="116"/>
      <c r="Y1021" s="116"/>
      <c r="Z1021" s="116"/>
      <c r="AA1021" s="116"/>
      <c r="AB1021" s="116"/>
      <c r="AC1021" s="116"/>
      <c r="AD1021" s="116"/>
      <c r="AE1021" s="116"/>
    </row>
    <row r="1022" spans="1:31" x14ac:dyDescent="0.25">
      <c r="A1022" t="s">
        <v>4288</v>
      </c>
      <c r="B1022" s="116" t="s">
        <v>2715</v>
      </c>
      <c r="C1022" s="116" t="s">
        <v>2716</v>
      </c>
      <c r="D1022" s="116" t="s">
        <v>110</v>
      </c>
      <c r="G1022" s="116" t="s">
        <v>104</v>
      </c>
      <c r="H1022" s="116" t="s">
        <v>4289</v>
      </c>
      <c r="I1022" s="116" t="s">
        <v>242</v>
      </c>
      <c r="J1022" s="116" t="s">
        <v>242</v>
      </c>
      <c r="K1022" s="116" t="s">
        <v>4290</v>
      </c>
      <c r="L1022" s="116" t="s">
        <v>4291</v>
      </c>
      <c r="M1022" s="116"/>
      <c r="N1022" s="116"/>
      <c r="O1022" s="116"/>
      <c r="P1022" s="116"/>
      <c r="Q1022" s="116"/>
      <c r="R1022" s="116"/>
      <c r="S1022" s="116"/>
      <c r="T1022" s="116"/>
      <c r="U1022" s="116"/>
      <c r="V1022" s="116"/>
      <c r="W1022" s="116"/>
      <c r="X1022" s="116"/>
      <c r="Y1022" s="116"/>
      <c r="Z1022" s="116"/>
      <c r="AA1022" s="116"/>
      <c r="AB1022" s="116"/>
      <c r="AC1022" s="116"/>
      <c r="AD1022" s="116"/>
      <c r="AE1022" s="116"/>
    </row>
    <row r="1023" spans="1:31" x14ac:dyDescent="0.25">
      <c r="A1023" t="s">
        <v>4292</v>
      </c>
      <c r="B1023" s="116" t="s">
        <v>4293</v>
      </c>
      <c r="C1023" s="116" t="s">
        <v>338</v>
      </c>
      <c r="D1023" s="116" t="s">
        <v>243</v>
      </c>
      <c r="G1023" s="116" t="s">
        <v>104</v>
      </c>
      <c r="H1023" s="116" t="s">
        <v>3380</v>
      </c>
      <c r="I1023" s="116" t="s">
        <v>4294</v>
      </c>
      <c r="J1023" s="116" t="s">
        <v>204</v>
      </c>
      <c r="K1023" s="116" t="s">
        <v>245</v>
      </c>
      <c r="L1023" s="116" t="s">
        <v>4295</v>
      </c>
      <c r="M1023" s="116"/>
      <c r="N1023" s="116"/>
      <c r="O1023" s="116"/>
      <c r="P1023" s="116"/>
      <c r="Q1023" s="116"/>
      <c r="R1023" s="116"/>
      <c r="S1023" s="116"/>
      <c r="T1023" s="116"/>
      <c r="U1023" s="116"/>
      <c r="V1023" s="116"/>
      <c r="W1023" s="116"/>
      <c r="X1023" s="116"/>
      <c r="Y1023" s="116"/>
      <c r="Z1023" s="116"/>
      <c r="AA1023" s="116"/>
      <c r="AB1023" s="116"/>
      <c r="AC1023" s="116"/>
      <c r="AD1023" s="116"/>
      <c r="AE1023" s="116"/>
    </row>
    <row r="1024" spans="1:31" x14ac:dyDescent="0.25">
      <c r="A1024" t="s">
        <v>4296</v>
      </c>
      <c r="B1024" s="116" t="s">
        <v>4293</v>
      </c>
      <c r="C1024" s="116" t="s">
        <v>338</v>
      </c>
      <c r="D1024" s="116" t="s">
        <v>243</v>
      </c>
      <c r="G1024" s="116" t="s">
        <v>104</v>
      </c>
      <c r="H1024" s="116" t="s">
        <v>3362</v>
      </c>
      <c r="I1024" s="116" t="s">
        <v>4294</v>
      </c>
      <c r="J1024" s="116" t="s">
        <v>204</v>
      </c>
      <c r="K1024" s="116" t="s">
        <v>4297</v>
      </c>
      <c r="L1024" s="116" t="s">
        <v>4294</v>
      </c>
      <c r="M1024" s="116"/>
      <c r="N1024" s="116"/>
      <c r="O1024" s="116"/>
      <c r="P1024" s="116"/>
      <c r="Q1024" s="116"/>
      <c r="R1024" s="116"/>
      <c r="S1024" s="116"/>
      <c r="T1024" s="116"/>
      <c r="U1024" s="116"/>
      <c r="V1024" s="116"/>
      <c r="W1024" s="116"/>
      <c r="X1024" s="116"/>
      <c r="Y1024" s="116"/>
      <c r="Z1024" s="116"/>
      <c r="AA1024" s="116"/>
      <c r="AB1024" s="116"/>
      <c r="AC1024" s="116"/>
      <c r="AD1024" s="116"/>
      <c r="AE1024" s="116"/>
    </row>
    <row r="1025" spans="1:31" x14ac:dyDescent="0.25">
      <c r="A1025" t="s">
        <v>4298</v>
      </c>
      <c r="B1025" s="116" t="s">
        <v>4299</v>
      </c>
      <c r="C1025" s="116" t="s">
        <v>2718</v>
      </c>
      <c r="D1025" s="116" t="s">
        <v>243</v>
      </c>
      <c r="G1025" s="116" t="s">
        <v>104</v>
      </c>
      <c r="H1025" s="116" t="s">
        <v>3380</v>
      </c>
      <c r="I1025" s="116" t="s">
        <v>2717</v>
      </c>
      <c r="J1025" s="116" t="s">
        <v>2717</v>
      </c>
      <c r="K1025" s="116" t="s">
        <v>245</v>
      </c>
      <c r="L1025" s="116" t="s">
        <v>4295</v>
      </c>
      <c r="M1025" s="116"/>
      <c r="N1025" s="116"/>
      <c r="O1025" s="116"/>
      <c r="P1025" s="116"/>
      <c r="Q1025" s="116"/>
      <c r="R1025" s="116"/>
      <c r="S1025" s="116"/>
      <c r="T1025" s="116"/>
      <c r="U1025" s="116"/>
      <c r="V1025" s="116"/>
      <c r="W1025" s="116"/>
      <c r="X1025" s="116"/>
      <c r="Y1025" s="116"/>
      <c r="Z1025" s="116"/>
      <c r="AA1025" s="116"/>
      <c r="AB1025" s="116"/>
      <c r="AC1025" s="116"/>
      <c r="AD1025" s="116"/>
      <c r="AE1025" s="116"/>
    </row>
    <row r="1026" spans="1:31" x14ac:dyDescent="0.25">
      <c r="A1026" t="s">
        <v>4300</v>
      </c>
      <c r="B1026" s="116" t="s">
        <v>4299</v>
      </c>
      <c r="C1026" s="116" t="s">
        <v>2718</v>
      </c>
      <c r="D1026" s="116" t="s">
        <v>243</v>
      </c>
      <c r="G1026" s="116" t="s">
        <v>104</v>
      </c>
      <c r="H1026" s="116" t="s">
        <v>3362</v>
      </c>
      <c r="I1026" s="116" t="s">
        <v>2717</v>
      </c>
      <c r="J1026" s="116" t="s">
        <v>2717</v>
      </c>
      <c r="K1026" s="116" t="s">
        <v>4297</v>
      </c>
      <c r="L1026" s="116" t="s">
        <v>4294</v>
      </c>
      <c r="M1026" s="116"/>
      <c r="N1026" s="116"/>
      <c r="O1026" s="116"/>
      <c r="P1026" s="116"/>
      <c r="Q1026" s="116"/>
      <c r="R1026" s="116"/>
      <c r="S1026" s="116"/>
      <c r="T1026" s="116"/>
      <c r="U1026" s="116"/>
      <c r="V1026" s="116"/>
      <c r="W1026" s="116"/>
      <c r="X1026" s="116"/>
      <c r="Y1026" s="116"/>
      <c r="Z1026" s="116"/>
      <c r="AA1026" s="116"/>
      <c r="AB1026" s="116"/>
      <c r="AC1026" s="116"/>
      <c r="AD1026" s="116"/>
      <c r="AE1026" s="116"/>
    </row>
    <row r="1027" spans="1:31" x14ac:dyDescent="0.25">
      <c r="A1027" t="s">
        <v>4301</v>
      </c>
      <c r="B1027" s="116" t="s">
        <v>4302</v>
      </c>
      <c r="C1027" s="116" t="s">
        <v>154</v>
      </c>
      <c r="D1027" s="116" t="s">
        <v>2677</v>
      </c>
      <c r="G1027" s="116" t="s">
        <v>104</v>
      </c>
      <c r="H1027" s="116" t="s">
        <v>3373</v>
      </c>
      <c r="I1027" s="116" t="s">
        <v>134</v>
      </c>
      <c r="J1027" s="116" t="s">
        <v>4483</v>
      </c>
      <c r="K1027" s="116" t="s">
        <v>149</v>
      </c>
      <c r="L1027" s="116" t="s">
        <v>155</v>
      </c>
      <c r="M1027" s="116"/>
      <c r="N1027" s="116"/>
      <c r="O1027" s="116"/>
      <c r="P1027" s="116"/>
      <c r="Q1027" s="116"/>
      <c r="R1027" s="116"/>
      <c r="S1027" s="116"/>
      <c r="T1027" s="116"/>
      <c r="U1027" s="116"/>
      <c r="V1027" s="116"/>
      <c r="W1027" s="116"/>
      <c r="X1027" s="116"/>
      <c r="Y1027" s="116"/>
      <c r="Z1027" s="116"/>
      <c r="AA1027" s="116"/>
      <c r="AB1027" s="116"/>
      <c r="AC1027" s="116"/>
      <c r="AD1027" s="116"/>
      <c r="AE1027" s="116"/>
    </row>
    <row r="1028" spans="1:31" x14ac:dyDescent="0.25">
      <c r="A1028" t="s">
        <v>4303</v>
      </c>
      <c r="B1028" s="116" t="s">
        <v>4302</v>
      </c>
      <c r="C1028" s="116" t="s">
        <v>154</v>
      </c>
      <c r="D1028" s="116" t="s">
        <v>2677</v>
      </c>
      <c r="G1028" s="116" t="s">
        <v>104</v>
      </c>
      <c r="H1028" s="116" t="s">
        <v>3384</v>
      </c>
      <c r="I1028" s="116" t="s">
        <v>134</v>
      </c>
      <c r="J1028" s="116" t="s">
        <v>4484</v>
      </c>
      <c r="K1028" s="116" t="s">
        <v>149</v>
      </c>
      <c r="L1028" s="116" t="s">
        <v>155</v>
      </c>
      <c r="M1028" s="116"/>
      <c r="N1028" s="116"/>
      <c r="O1028" s="116"/>
      <c r="P1028" s="116"/>
      <c r="Q1028" s="116"/>
      <c r="R1028" s="116"/>
      <c r="S1028" s="116"/>
      <c r="T1028" s="116"/>
      <c r="U1028" s="116"/>
      <c r="V1028" s="116"/>
      <c r="W1028" s="116"/>
      <c r="X1028" s="116"/>
      <c r="Y1028" s="116"/>
      <c r="Z1028" s="116"/>
      <c r="AA1028" s="116"/>
      <c r="AB1028" s="116"/>
      <c r="AC1028" s="116"/>
      <c r="AD1028" s="116"/>
      <c r="AE1028" s="116"/>
    </row>
    <row r="1029" spans="1:31" x14ac:dyDescent="0.25">
      <c r="A1029" t="s">
        <v>4735</v>
      </c>
      <c r="B1029" s="116" t="s">
        <v>4302</v>
      </c>
      <c r="C1029" s="116" t="s">
        <v>154</v>
      </c>
      <c r="D1029" s="116" t="s">
        <v>2677</v>
      </c>
      <c r="G1029" s="116" t="s">
        <v>104</v>
      </c>
      <c r="H1029" s="116" t="s">
        <v>3369</v>
      </c>
      <c r="I1029" s="116" t="s">
        <v>134</v>
      </c>
      <c r="J1029" s="116" t="s">
        <v>4452</v>
      </c>
      <c r="K1029" s="116" t="s">
        <v>3126</v>
      </c>
      <c r="L1029" s="116" t="s">
        <v>155</v>
      </c>
      <c r="M1029" s="116"/>
      <c r="N1029" s="116"/>
      <c r="O1029" s="116"/>
      <c r="P1029" s="116"/>
      <c r="Q1029" s="116"/>
      <c r="R1029" s="116"/>
      <c r="S1029" s="116"/>
      <c r="T1029" s="116"/>
      <c r="U1029" s="116"/>
      <c r="V1029" s="116"/>
      <c r="W1029" s="116"/>
      <c r="X1029" s="116"/>
      <c r="Y1029" s="116"/>
      <c r="Z1029" s="116"/>
      <c r="AA1029" s="116"/>
      <c r="AB1029" s="116"/>
      <c r="AC1029" s="116"/>
      <c r="AD1029" s="116"/>
      <c r="AE1029" s="116"/>
    </row>
    <row r="1030" spans="1:31" x14ac:dyDescent="0.25">
      <c r="A1030" t="s">
        <v>4304</v>
      </c>
      <c r="B1030" s="116" t="s">
        <v>4302</v>
      </c>
      <c r="C1030" s="116" t="s">
        <v>154</v>
      </c>
      <c r="D1030" s="116" t="s">
        <v>2677</v>
      </c>
      <c r="G1030" s="116" t="s">
        <v>104</v>
      </c>
      <c r="H1030" s="116" t="s">
        <v>3366</v>
      </c>
      <c r="I1030" s="116" t="s">
        <v>134</v>
      </c>
      <c r="J1030" s="116" t="s">
        <v>2678</v>
      </c>
      <c r="K1030" s="116" t="s">
        <v>3126</v>
      </c>
      <c r="L1030" s="116" t="s">
        <v>155</v>
      </c>
      <c r="M1030" s="116"/>
      <c r="N1030" s="116"/>
      <c r="O1030" s="116"/>
      <c r="P1030" s="116"/>
      <c r="Q1030" s="116"/>
      <c r="R1030" s="116"/>
      <c r="S1030" s="116"/>
      <c r="T1030" s="116"/>
      <c r="U1030" s="116"/>
      <c r="V1030" s="116"/>
      <c r="W1030" s="116"/>
      <c r="X1030" s="116"/>
      <c r="Y1030" s="116"/>
      <c r="Z1030" s="116"/>
      <c r="AA1030" s="116"/>
      <c r="AB1030" s="116"/>
      <c r="AC1030" s="116"/>
      <c r="AD1030" s="116"/>
      <c r="AE1030" s="116"/>
    </row>
    <row r="1031" spans="1:31" x14ac:dyDescent="0.25">
      <c r="A1031" t="s">
        <v>4305</v>
      </c>
      <c r="B1031" s="116" t="s">
        <v>4306</v>
      </c>
      <c r="C1031" s="116" t="s">
        <v>154</v>
      </c>
      <c r="D1031" s="116" t="s">
        <v>2677</v>
      </c>
      <c r="G1031" s="116" t="s">
        <v>104</v>
      </c>
      <c r="H1031" s="116" t="s">
        <v>3373</v>
      </c>
      <c r="I1031" s="116" t="s">
        <v>134</v>
      </c>
      <c r="J1031" s="116" t="s">
        <v>4483</v>
      </c>
      <c r="K1031" s="116" t="s">
        <v>149</v>
      </c>
      <c r="L1031" s="116" t="s">
        <v>155</v>
      </c>
      <c r="M1031" s="116"/>
      <c r="N1031" s="116"/>
      <c r="O1031" s="116"/>
      <c r="P1031" s="116"/>
      <c r="Q1031" s="116"/>
      <c r="R1031" s="116"/>
      <c r="S1031" s="116"/>
      <c r="T1031" s="116"/>
      <c r="U1031" s="116"/>
      <c r="V1031" s="116"/>
      <c r="W1031" s="116"/>
      <c r="X1031" s="116"/>
      <c r="Y1031" s="116"/>
      <c r="Z1031" s="116"/>
      <c r="AA1031" s="116"/>
      <c r="AB1031" s="116"/>
      <c r="AC1031" s="116"/>
      <c r="AD1031" s="116"/>
      <c r="AE1031" s="116"/>
    </row>
    <row r="1032" spans="1:31" x14ac:dyDescent="0.25">
      <c r="A1032" t="s">
        <v>4307</v>
      </c>
      <c r="B1032" s="116" t="s">
        <v>4306</v>
      </c>
      <c r="C1032" s="116" t="s">
        <v>154</v>
      </c>
      <c r="D1032" s="116" t="s">
        <v>2677</v>
      </c>
      <c r="G1032" s="116" t="s">
        <v>104</v>
      </c>
      <c r="H1032" s="116" t="s">
        <v>3384</v>
      </c>
      <c r="I1032" s="116" t="s">
        <v>134</v>
      </c>
      <c r="J1032" s="116" t="s">
        <v>4484</v>
      </c>
      <c r="K1032" s="116" t="s">
        <v>149</v>
      </c>
      <c r="L1032" s="116" t="s">
        <v>155</v>
      </c>
      <c r="M1032" s="116"/>
      <c r="N1032" s="116"/>
      <c r="O1032" s="116"/>
      <c r="P1032" s="116"/>
      <c r="Q1032" s="116"/>
      <c r="R1032" s="116"/>
      <c r="S1032" s="116"/>
      <c r="T1032" s="116"/>
      <c r="U1032" s="116"/>
      <c r="V1032" s="116"/>
      <c r="W1032" s="116"/>
      <c r="X1032" s="116"/>
      <c r="Y1032" s="116"/>
      <c r="Z1032" s="116"/>
      <c r="AA1032" s="116"/>
      <c r="AB1032" s="116"/>
      <c r="AC1032" s="116"/>
      <c r="AD1032" s="116"/>
      <c r="AE1032" s="116"/>
    </row>
    <row r="1033" spans="1:31" x14ac:dyDescent="0.25">
      <c r="A1033" t="s">
        <v>4736</v>
      </c>
      <c r="B1033" s="116" t="s">
        <v>4306</v>
      </c>
      <c r="C1033" s="116" t="s">
        <v>154</v>
      </c>
      <c r="D1033" s="116" t="s">
        <v>2677</v>
      </c>
      <c r="G1033" s="116" t="s">
        <v>104</v>
      </c>
      <c r="H1033" s="116" t="s">
        <v>3369</v>
      </c>
      <c r="I1033" s="116" t="s">
        <v>134</v>
      </c>
      <c r="J1033" s="116" t="s">
        <v>4452</v>
      </c>
      <c r="K1033" s="116" t="s">
        <v>3126</v>
      </c>
      <c r="L1033" s="116" t="s">
        <v>155</v>
      </c>
      <c r="M1033" s="116"/>
      <c r="N1033" s="116"/>
      <c r="O1033" s="116"/>
      <c r="P1033" s="116"/>
      <c r="Q1033" s="116"/>
      <c r="R1033" s="116"/>
      <c r="S1033" s="116"/>
      <c r="T1033" s="116"/>
      <c r="U1033" s="116"/>
      <c r="V1033" s="116"/>
      <c r="W1033" s="116"/>
      <c r="X1033" s="116"/>
      <c r="Y1033" s="116"/>
      <c r="Z1033" s="116"/>
      <c r="AA1033" s="116"/>
      <c r="AB1033" s="116"/>
      <c r="AC1033" s="116"/>
      <c r="AD1033" s="116"/>
      <c r="AE1033" s="116"/>
    </row>
    <row r="1034" spans="1:31" x14ac:dyDescent="0.25">
      <c r="A1034" t="s">
        <v>4308</v>
      </c>
      <c r="B1034" s="116" t="s">
        <v>4306</v>
      </c>
      <c r="C1034" s="116" t="s">
        <v>154</v>
      </c>
      <c r="D1034" s="116" t="s">
        <v>2677</v>
      </c>
      <c r="G1034" s="116" t="s">
        <v>104</v>
      </c>
      <c r="H1034" s="116" t="s">
        <v>3366</v>
      </c>
      <c r="I1034" s="116" t="s">
        <v>134</v>
      </c>
      <c r="J1034" s="116" t="s">
        <v>2678</v>
      </c>
      <c r="K1034" s="116" t="s">
        <v>3126</v>
      </c>
      <c r="L1034" s="116" t="s">
        <v>155</v>
      </c>
      <c r="M1034" s="116"/>
      <c r="N1034" s="116"/>
      <c r="O1034" s="116"/>
      <c r="P1034" s="116"/>
      <c r="Q1034" s="116"/>
      <c r="R1034" s="116"/>
      <c r="S1034" s="116"/>
      <c r="T1034" s="116"/>
      <c r="U1034" s="116"/>
      <c r="V1034" s="116"/>
      <c r="W1034" s="116"/>
      <c r="X1034" s="116"/>
      <c r="Y1034" s="116"/>
      <c r="Z1034" s="116"/>
      <c r="AA1034" s="116"/>
      <c r="AB1034" s="116"/>
      <c r="AC1034" s="116"/>
      <c r="AD1034" s="116"/>
      <c r="AE1034" s="116"/>
    </row>
    <row r="1035" spans="1:31" x14ac:dyDescent="0.25">
      <c r="A1035" t="s">
        <v>4309</v>
      </c>
      <c r="B1035" s="116" t="s">
        <v>362</v>
      </c>
      <c r="C1035" s="116" t="s">
        <v>154</v>
      </c>
      <c r="D1035" s="116" t="s">
        <v>2677</v>
      </c>
      <c r="G1035" s="116" t="s">
        <v>104</v>
      </c>
      <c r="H1035" s="116" t="s">
        <v>3373</v>
      </c>
      <c r="I1035" s="116" t="s">
        <v>134</v>
      </c>
      <c r="J1035" s="116" t="s">
        <v>4483</v>
      </c>
      <c r="K1035" s="116" t="s">
        <v>149</v>
      </c>
      <c r="L1035" s="116" t="s">
        <v>155</v>
      </c>
      <c r="M1035" s="116"/>
      <c r="N1035" s="116"/>
      <c r="O1035" s="116"/>
      <c r="P1035" s="116"/>
      <c r="Q1035" s="116"/>
      <c r="R1035" s="116"/>
      <c r="S1035" s="116"/>
      <c r="T1035" s="116"/>
      <c r="U1035" s="116"/>
      <c r="V1035" s="116"/>
      <c r="W1035" s="116"/>
      <c r="X1035" s="116"/>
      <c r="Y1035" s="116"/>
      <c r="Z1035" s="116"/>
      <c r="AA1035" s="116"/>
      <c r="AB1035" s="116"/>
      <c r="AC1035" s="116"/>
      <c r="AD1035" s="116"/>
      <c r="AE1035" s="116"/>
    </row>
    <row r="1036" spans="1:31" x14ac:dyDescent="0.25">
      <c r="A1036" t="s">
        <v>4310</v>
      </c>
      <c r="B1036" s="116" t="s">
        <v>362</v>
      </c>
      <c r="C1036" s="116" t="s">
        <v>154</v>
      </c>
      <c r="D1036" s="116" t="s">
        <v>2677</v>
      </c>
      <c r="G1036" s="116" t="s">
        <v>104</v>
      </c>
      <c r="H1036" s="116" t="s">
        <v>3384</v>
      </c>
      <c r="I1036" s="116" t="s">
        <v>134</v>
      </c>
      <c r="J1036" s="116" t="s">
        <v>4484</v>
      </c>
      <c r="K1036" s="116" t="s">
        <v>149</v>
      </c>
      <c r="L1036" s="116" t="s">
        <v>155</v>
      </c>
      <c r="M1036" s="116"/>
      <c r="N1036" s="116"/>
      <c r="O1036" s="116"/>
      <c r="P1036" s="116"/>
      <c r="Q1036" s="116"/>
      <c r="R1036" s="116"/>
      <c r="S1036" s="116"/>
      <c r="T1036" s="116"/>
      <c r="U1036" s="116"/>
      <c r="V1036" s="116"/>
      <c r="W1036" s="116"/>
      <c r="X1036" s="116"/>
      <c r="Y1036" s="116"/>
      <c r="Z1036" s="116"/>
      <c r="AA1036" s="116"/>
      <c r="AB1036" s="116"/>
      <c r="AC1036" s="116"/>
      <c r="AD1036" s="116"/>
      <c r="AE1036" s="116"/>
    </row>
    <row r="1037" spans="1:31" x14ac:dyDescent="0.25">
      <c r="A1037" t="s">
        <v>4737</v>
      </c>
      <c r="B1037" s="116" t="s">
        <v>362</v>
      </c>
      <c r="C1037" s="116" t="s">
        <v>154</v>
      </c>
      <c r="D1037" s="116" t="s">
        <v>2677</v>
      </c>
      <c r="G1037" s="116" t="s">
        <v>104</v>
      </c>
      <c r="H1037" s="116" t="s">
        <v>3369</v>
      </c>
      <c r="I1037" s="116" t="s">
        <v>134</v>
      </c>
      <c r="J1037" s="116" t="s">
        <v>4452</v>
      </c>
      <c r="K1037" s="116" t="s">
        <v>3201</v>
      </c>
      <c r="L1037" s="116" t="s">
        <v>155</v>
      </c>
      <c r="M1037" s="116"/>
      <c r="N1037" s="116"/>
      <c r="O1037" s="116"/>
      <c r="P1037" s="116"/>
      <c r="Q1037" s="116"/>
      <c r="R1037" s="116"/>
      <c r="S1037" s="116"/>
      <c r="T1037" s="116"/>
      <c r="U1037" s="116"/>
      <c r="V1037" s="116"/>
      <c r="W1037" s="116"/>
      <c r="X1037" s="116"/>
      <c r="Y1037" s="116"/>
      <c r="Z1037" s="116"/>
      <c r="AA1037" s="116"/>
      <c r="AB1037" s="116"/>
      <c r="AC1037" s="116"/>
      <c r="AD1037" s="116"/>
      <c r="AE1037" s="116"/>
    </row>
    <row r="1038" spans="1:31" x14ac:dyDescent="0.25">
      <c r="A1038" t="s">
        <v>4311</v>
      </c>
      <c r="B1038" s="116" t="s">
        <v>362</v>
      </c>
      <c r="C1038" s="116" t="s">
        <v>154</v>
      </c>
      <c r="D1038" s="116" t="s">
        <v>2677</v>
      </c>
      <c r="G1038" s="116" t="s">
        <v>104</v>
      </c>
      <c r="H1038" s="116" t="s">
        <v>3366</v>
      </c>
      <c r="I1038" s="116" t="s">
        <v>134</v>
      </c>
      <c r="J1038" s="116" t="s">
        <v>2678</v>
      </c>
      <c r="K1038" s="116" t="s">
        <v>3201</v>
      </c>
      <c r="L1038" s="116" t="s">
        <v>155</v>
      </c>
      <c r="M1038" s="116"/>
      <c r="N1038" s="116"/>
      <c r="O1038" s="116"/>
      <c r="P1038" s="116"/>
      <c r="Q1038" s="116"/>
      <c r="R1038" s="116"/>
      <c r="S1038" s="116"/>
      <c r="T1038" s="116"/>
      <c r="U1038" s="116"/>
      <c r="V1038" s="116"/>
      <c r="W1038" s="116"/>
      <c r="X1038" s="116"/>
      <c r="Y1038" s="116"/>
      <c r="Z1038" s="116"/>
      <c r="AA1038" s="116"/>
      <c r="AB1038" s="116"/>
      <c r="AC1038" s="116"/>
      <c r="AD1038" s="116"/>
      <c r="AE1038" s="116"/>
    </row>
    <row r="1039" spans="1:31" x14ac:dyDescent="0.25">
      <c r="A1039" t="s">
        <v>3202</v>
      </c>
      <c r="B1039" s="116" t="s">
        <v>362</v>
      </c>
      <c r="C1039" s="116" t="s">
        <v>154</v>
      </c>
      <c r="D1039" s="116" t="s">
        <v>2677</v>
      </c>
      <c r="G1039" s="116" t="s">
        <v>104</v>
      </c>
      <c r="H1039" s="116" t="s">
        <v>137</v>
      </c>
      <c r="I1039" s="116" t="s">
        <v>134</v>
      </c>
      <c r="J1039" s="116" t="s">
        <v>138</v>
      </c>
      <c r="K1039" s="116" t="s">
        <v>139</v>
      </c>
      <c r="L1039" s="116" t="s">
        <v>153</v>
      </c>
      <c r="M1039" s="116"/>
      <c r="N1039" s="116"/>
      <c r="O1039" s="116"/>
      <c r="P1039" s="116"/>
      <c r="Q1039" s="116"/>
      <c r="R1039" s="116"/>
      <c r="S1039" s="116"/>
      <c r="T1039" s="116"/>
      <c r="U1039" s="116"/>
      <c r="V1039" s="116"/>
      <c r="W1039" s="116"/>
      <c r="X1039" s="116"/>
      <c r="Y1039" s="116"/>
      <c r="Z1039" s="116"/>
      <c r="AA1039" s="116"/>
      <c r="AB1039" s="116"/>
      <c r="AC1039" s="116"/>
      <c r="AD1039" s="116"/>
      <c r="AE1039" s="116"/>
    </row>
    <row r="1040" spans="1:31" x14ac:dyDescent="0.25">
      <c r="A1040" t="s">
        <v>4312</v>
      </c>
      <c r="B1040" s="116" t="s">
        <v>4313</v>
      </c>
      <c r="C1040" s="116" t="s">
        <v>154</v>
      </c>
      <c r="D1040" s="116" t="s">
        <v>2677</v>
      </c>
      <c r="G1040" s="116" t="s">
        <v>104</v>
      </c>
      <c r="H1040" s="116" t="s">
        <v>3373</v>
      </c>
      <c r="I1040" s="116" t="s">
        <v>134</v>
      </c>
      <c r="J1040" s="116" t="s">
        <v>4483</v>
      </c>
      <c r="K1040" s="116" t="s">
        <v>149</v>
      </c>
      <c r="L1040" s="116" t="s">
        <v>155</v>
      </c>
      <c r="M1040" s="116"/>
      <c r="N1040" s="116"/>
      <c r="O1040" s="116"/>
      <c r="P1040" s="116"/>
      <c r="Q1040" s="116"/>
      <c r="R1040" s="116"/>
      <c r="S1040" s="116"/>
      <c r="T1040" s="116"/>
      <c r="U1040" s="116"/>
      <c r="V1040" s="116"/>
      <c r="W1040" s="116"/>
      <c r="X1040" s="116"/>
      <c r="Y1040" s="116"/>
      <c r="Z1040" s="116"/>
      <c r="AA1040" s="116"/>
      <c r="AB1040" s="116"/>
      <c r="AC1040" s="116"/>
      <c r="AD1040" s="116"/>
      <c r="AE1040" s="116"/>
    </row>
    <row r="1041" spans="1:31" x14ac:dyDescent="0.25">
      <c r="A1041" t="s">
        <v>4314</v>
      </c>
      <c r="B1041" s="116" t="s">
        <v>4313</v>
      </c>
      <c r="C1041" s="116" t="s">
        <v>154</v>
      </c>
      <c r="D1041" s="116" t="s">
        <v>2677</v>
      </c>
      <c r="G1041" s="116" t="s">
        <v>104</v>
      </c>
      <c r="H1041" s="116" t="s">
        <v>3384</v>
      </c>
      <c r="I1041" s="116" t="s">
        <v>134</v>
      </c>
      <c r="J1041" s="116" t="s">
        <v>4484</v>
      </c>
      <c r="K1041" s="116" t="s">
        <v>149</v>
      </c>
      <c r="L1041" s="116" t="s">
        <v>153</v>
      </c>
      <c r="M1041" s="116"/>
      <c r="N1041" s="116"/>
      <c r="O1041" s="116"/>
      <c r="P1041" s="116"/>
      <c r="Q1041" s="116"/>
      <c r="R1041" s="116"/>
      <c r="S1041" s="116"/>
      <c r="T1041" s="116"/>
      <c r="U1041" s="116"/>
      <c r="V1041" s="116"/>
      <c r="W1041" s="116"/>
      <c r="X1041" s="116"/>
      <c r="Y1041" s="116"/>
      <c r="Z1041" s="116"/>
      <c r="AA1041" s="116"/>
      <c r="AB1041" s="116"/>
      <c r="AC1041" s="116"/>
      <c r="AD1041" s="116"/>
      <c r="AE1041" s="116"/>
    </row>
    <row r="1042" spans="1:31" x14ac:dyDescent="0.25">
      <c r="A1042" t="s">
        <v>4738</v>
      </c>
      <c r="B1042" s="116" t="s">
        <v>4313</v>
      </c>
      <c r="C1042" s="116" t="s">
        <v>154</v>
      </c>
      <c r="D1042" s="116" t="s">
        <v>2677</v>
      </c>
      <c r="G1042" s="116" t="s">
        <v>104</v>
      </c>
      <c r="H1042" s="116" t="s">
        <v>3369</v>
      </c>
      <c r="I1042" s="116" t="s">
        <v>134</v>
      </c>
      <c r="J1042" s="116" t="s">
        <v>4452</v>
      </c>
      <c r="K1042" s="116" t="s">
        <v>3126</v>
      </c>
      <c r="L1042" s="116" t="s">
        <v>155</v>
      </c>
      <c r="M1042" s="116"/>
      <c r="N1042" s="116"/>
      <c r="O1042" s="116"/>
      <c r="P1042" s="116"/>
      <c r="Q1042" s="116"/>
      <c r="R1042" s="116"/>
      <c r="S1042" s="116"/>
      <c r="T1042" s="116"/>
      <c r="U1042" s="116"/>
      <c r="V1042" s="116"/>
      <c r="W1042" s="116"/>
      <c r="X1042" s="116"/>
      <c r="Y1042" s="116"/>
      <c r="Z1042" s="116"/>
      <c r="AA1042" s="116"/>
      <c r="AB1042" s="116"/>
      <c r="AC1042" s="116"/>
      <c r="AD1042" s="116"/>
      <c r="AE1042" s="116"/>
    </row>
    <row r="1043" spans="1:31" x14ac:dyDescent="0.25">
      <c r="A1043" t="s">
        <v>4315</v>
      </c>
      <c r="B1043" s="116" t="s">
        <v>4313</v>
      </c>
      <c r="C1043" s="116" t="s">
        <v>154</v>
      </c>
      <c r="D1043" s="116" t="s">
        <v>2677</v>
      </c>
      <c r="G1043" s="116" t="s">
        <v>104</v>
      </c>
      <c r="H1043" s="116" t="s">
        <v>3366</v>
      </c>
      <c r="I1043" s="116" t="s">
        <v>134</v>
      </c>
      <c r="J1043" s="116" t="s">
        <v>2678</v>
      </c>
      <c r="K1043" s="116" t="s">
        <v>3126</v>
      </c>
      <c r="L1043" s="116" t="s">
        <v>155</v>
      </c>
      <c r="M1043" s="116"/>
      <c r="N1043" s="116"/>
      <c r="O1043" s="116"/>
      <c r="P1043" s="116"/>
      <c r="Q1043" s="116"/>
      <c r="R1043" s="116"/>
      <c r="S1043" s="116"/>
      <c r="T1043" s="116"/>
      <c r="U1043" s="116"/>
      <c r="V1043" s="116"/>
      <c r="W1043" s="116"/>
      <c r="X1043" s="116"/>
      <c r="Y1043" s="116"/>
      <c r="Z1043" s="116"/>
      <c r="AA1043" s="116"/>
      <c r="AB1043" s="116"/>
      <c r="AC1043" s="116"/>
      <c r="AD1043" s="116"/>
      <c r="AE1043" s="116"/>
    </row>
    <row r="1044" spans="1:31" x14ac:dyDescent="0.25">
      <c r="A1044" t="s">
        <v>4316</v>
      </c>
      <c r="B1044" s="116" t="s">
        <v>4313</v>
      </c>
      <c r="C1044" s="116" t="s">
        <v>154</v>
      </c>
      <c r="D1044" s="116" t="s">
        <v>2677</v>
      </c>
      <c r="G1044" s="116" t="s">
        <v>104</v>
      </c>
      <c r="H1044" s="116" t="s">
        <v>137</v>
      </c>
      <c r="I1044" s="116" t="s">
        <v>134</v>
      </c>
      <c r="J1044" s="116" t="s">
        <v>138</v>
      </c>
      <c r="K1044" s="116" t="s">
        <v>139</v>
      </c>
      <c r="L1044" s="116" t="s">
        <v>155</v>
      </c>
      <c r="M1044" s="116"/>
      <c r="N1044" s="116"/>
      <c r="O1044" s="116"/>
      <c r="P1044" s="116"/>
      <c r="Q1044" s="116"/>
      <c r="R1044" s="116"/>
      <c r="S1044" s="116"/>
      <c r="T1044" s="116"/>
      <c r="U1044" s="116"/>
      <c r="V1044" s="116"/>
      <c r="W1044" s="116"/>
      <c r="X1044" s="116"/>
      <c r="Y1044" s="116"/>
      <c r="Z1044" s="116"/>
      <c r="AA1044" s="116"/>
      <c r="AB1044" s="116"/>
      <c r="AC1044" s="116"/>
      <c r="AD1044" s="116"/>
      <c r="AE1044" s="116"/>
    </row>
    <row r="1045" spans="1:31" x14ac:dyDescent="0.25">
      <c r="A1045" t="s">
        <v>4317</v>
      </c>
      <c r="B1045" s="116" t="s">
        <v>4318</v>
      </c>
      <c r="C1045" s="116" t="s">
        <v>154</v>
      </c>
      <c r="D1045" s="116" t="s">
        <v>2677</v>
      </c>
      <c r="G1045" s="116" t="s">
        <v>104</v>
      </c>
      <c r="H1045" s="116" t="s">
        <v>3373</v>
      </c>
      <c r="I1045" s="116" t="s">
        <v>134</v>
      </c>
      <c r="J1045" s="116" t="s">
        <v>4483</v>
      </c>
      <c r="K1045" s="116" t="s">
        <v>149</v>
      </c>
      <c r="L1045" s="116" t="s">
        <v>155</v>
      </c>
      <c r="M1045" s="116"/>
      <c r="N1045" s="116"/>
      <c r="O1045" s="116"/>
      <c r="P1045" s="116"/>
      <c r="Q1045" s="116"/>
      <c r="R1045" s="116"/>
      <c r="S1045" s="116"/>
      <c r="T1045" s="116"/>
      <c r="U1045" s="116"/>
      <c r="V1045" s="116"/>
      <c r="W1045" s="116"/>
      <c r="X1045" s="116"/>
      <c r="Y1045" s="116"/>
      <c r="Z1045" s="116"/>
      <c r="AA1045" s="116"/>
      <c r="AB1045" s="116"/>
      <c r="AC1045" s="116"/>
      <c r="AD1045" s="116"/>
      <c r="AE1045" s="116"/>
    </row>
    <row r="1046" spans="1:31" x14ac:dyDescent="0.25">
      <c r="A1046" t="s">
        <v>4319</v>
      </c>
      <c r="B1046" s="116" t="s">
        <v>4318</v>
      </c>
      <c r="C1046" s="116" t="s">
        <v>154</v>
      </c>
      <c r="D1046" s="116" t="s">
        <v>2677</v>
      </c>
      <c r="G1046" s="116" t="s">
        <v>104</v>
      </c>
      <c r="H1046" s="116" t="s">
        <v>3384</v>
      </c>
      <c r="I1046" s="116" t="s">
        <v>134</v>
      </c>
      <c r="J1046" s="116" t="s">
        <v>4484</v>
      </c>
      <c r="K1046" s="116" t="s">
        <v>149</v>
      </c>
      <c r="L1046" s="116" t="s">
        <v>153</v>
      </c>
      <c r="M1046" s="116"/>
      <c r="N1046" s="116"/>
      <c r="O1046" s="116"/>
      <c r="P1046" s="116"/>
      <c r="Q1046" s="116"/>
      <c r="R1046" s="116"/>
      <c r="S1046" s="116"/>
      <c r="T1046" s="116"/>
      <c r="U1046" s="116"/>
      <c r="V1046" s="116"/>
      <c r="W1046" s="116"/>
      <c r="X1046" s="116"/>
      <c r="Y1046" s="116"/>
      <c r="Z1046" s="116"/>
      <c r="AA1046" s="116"/>
      <c r="AB1046" s="116"/>
      <c r="AC1046" s="116"/>
      <c r="AD1046" s="116"/>
      <c r="AE1046" s="116"/>
    </row>
    <row r="1047" spans="1:31" x14ac:dyDescent="0.25">
      <c r="A1047" t="s">
        <v>4739</v>
      </c>
      <c r="B1047" s="116" t="s">
        <v>4318</v>
      </c>
      <c r="C1047" s="116" t="s">
        <v>154</v>
      </c>
      <c r="D1047" s="116" t="s">
        <v>2677</v>
      </c>
      <c r="G1047" s="116" t="s">
        <v>104</v>
      </c>
      <c r="H1047" s="116" t="s">
        <v>3369</v>
      </c>
      <c r="I1047" s="116" t="s">
        <v>134</v>
      </c>
      <c r="J1047" s="116" t="s">
        <v>4452</v>
      </c>
      <c r="K1047" s="116" t="s">
        <v>3204</v>
      </c>
      <c r="L1047" s="116" t="s">
        <v>155</v>
      </c>
      <c r="M1047" s="116"/>
      <c r="N1047" s="116"/>
      <c r="O1047" s="116"/>
      <c r="P1047" s="116"/>
      <c r="Q1047" s="116"/>
      <c r="R1047" s="116"/>
      <c r="S1047" s="116"/>
      <c r="T1047" s="116"/>
      <c r="U1047" s="116"/>
      <c r="V1047" s="116"/>
      <c r="W1047" s="116"/>
      <c r="X1047" s="116"/>
      <c r="Y1047" s="116"/>
      <c r="Z1047" s="116"/>
      <c r="AA1047" s="116"/>
      <c r="AB1047" s="116"/>
      <c r="AC1047" s="116"/>
      <c r="AD1047" s="116"/>
      <c r="AE1047" s="116"/>
    </row>
    <row r="1048" spans="1:31" x14ac:dyDescent="0.25">
      <c r="A1048" t="s">
        <v>4320</v>
      </c>
      <c r="B1048" s="116" t="s">
        <v>4318</v>
      </c>
      <c r="C1048" s="116" t="s">
        <v>154</v>
      </c>
      <c r="D1048" s="116" t="s">
        <v>2677</v>
      </c>
      <c r="G1048" s="116" t="s">
        <v>104</v>
      </c>
      <c r="H1048" s="116" t="s">
        <v>3366</v>
      </c>
      <c r="I1048" s="116" t="s">
        <v>134</v>
      </c>
      <c r="J1048" s="116" t="s">
        <v>2678</v>
      </c>
      <c r="K1048" s="116" t="s">
        <v>3204</v>
      </c>
      <c r="L1048" s="116" t="s">
        <v>155</v>
      </c>
      <c r="M1048" s="116"/>
      <c r="N1048" s="116"/>
      <c r="O1048" s="116"/>
      <c r="P1048" s="116"/>
      <c r="Q1048" s="116"/>
      <c r="R1048" s="116"/>
      <c r="S1048" s="116"/>
      <c r="T1048" s="116"/>
      <c r="U1048" s="116"/>
      <c r="V1048" s="116"/>
      <c r="W1048" s="116"/>
      <c r="X1048" s="116"/>
      <c r="Y1048" s="116"/>
      <c r="Z1048" s="116"/>
      <c r="AA1048" s="116"/>
      <c r="AB1048" s="116"/>
      <c r="AC1048" s="116"/>
      <c r="AD1048" s="116"/>
      <c r="AE1048" s="116"/>
    </row>
    <row r="1049" spans="1:31" x14ac:dyDescent="0.25">
      <c r="A1049" t="s">
        <v>4321</v>
      </c>
      <c r="B1049" s="116" t="s">
        <v>4318</v>
      </c>
      <c r="C1049" s="116" t="s">
        <v>154</v>
      </c>
      <c r="D1049" s="116" t="s">
        <v>2677</v>
      </c>
      <c r="G1049" s="116" t="s">
        <v>104</v>
      </c>
      <c r="H1049" s="116" t="s">
        <v>137</v>
      </c>
      <c r="I1049" s="116" t="s">
        <v>134</v>
      </c>
      <c r="J1049" s="116" t="s">
        <v>138</v>
      </c>
      <c r="K1049" s="116" t="s">
        <v>139</v>
      </c>
      <c r="L1049" s="116" t="s">
        <v>155</v>
      </c>
      <c r="M1049" s="116"/>
      <c r="N1049" s="116"/>
      <c r="O1049" s="116"/>
      <c r="P1049" s="116"/>
      <c r="Q1049" s="116"/>
      <c r="R1049" s="116"/>
      <c r="S1049" s="116"/>
      <c r="T1049" s="116"/>
      <c r="U1049" s="116"/>
      <c r="V1049" s="116"/>
      <c r="W1049" s="116"/>
      <c r="X1049" s="116"/>
      <c r="Y1049" s="116"/>
      <c r="Z1049" s="116"/>
      <c r="AA1049" s="116"/>
      <c r="AB1049" s="116"/>
      <c r="AC1049" s="116"/>
      <c r="AD1049" s="116"/>
      <c r="AE1049" s="116"/>
    </row>
    <row r="1050" spans="1:31" x14ac:dyDescent="0.25">
      <c r="A1050" t="s">
        <v>4322</v>
      </c>
      <c r="B1050" s="116" t="s">
        <v>3203</v>
      </c>
      <c r="C1050" s="116" t="s">
        <v>154</v>
      </c>
      <c r="D1050" s="116" t="s">
        <v>2677</v>
      </c>
      <c r="G1050" s="116" t="s">
        <v>104</v>
      </c>
      <c r="H1050" s="116" t="s">
        <v>3373</v>
      </c>
      <c r="I1050" s="116" t="s">
        <v>134</v>
      </c>
      <c r="J1050" s="116" t="s">
        <v>4483</v>
      </c>
      <c r="K1050" s="116" t="s">
        <v>149</v>
      </c>
      <c r="L1050" s="116" t="s">
        <v>155</v>
      </c>
      <c r="M1050" s="116"/>
      <c r="N1050" s="116"/>
      <c r="O1050" s="116"/>
      <c r="P1050" s="116"/>
      <c r="Q1050" s="116"/>
      <c r="R1050" s="116"/>
      <c r="S1050" s="116"/>
      <c r="T1050" s="116"/>
      <c r="U1050" s="116"/>
      <c r="V1050" s="116"/>
      <c r="W1050" s="116"/>
      <c r="X1050" s="116"/>
      <c r="Y1050" s="116"/>
      <c r="Z1050" s="116"/>
      <c r="AA1050" s="116"/>
      <c r="AB1050" s="116"/>
      <c r="AC1050" s="116"/>
      <c r="AD1050" s="116"/>
      <c r="AE1050" s="116"/>
    </row>
    <row r="1051" spans="1:31" x14ac:dyDescent="0.25">
      <c r="A1051" t="s">
        <v>4323</v>
      </c>
      <c r="B1051" s="116" t="s">
        <v>3203</v>
      </c>
      <c r="C1051" s="116" t="s">
        <v>154</v>
      </c>
      <c r="D1051" s="116" t="s">
        <v>2677</v>
      </c>
      <c r="G1051" s="116" t="s">
        <v>104</v>
      </c>
      <c r="H1051" s="116" t="s">
        <v>3384</v>
      </c>
      <c r="I1051" s="116" t="s">
        <v>134</v>
      </c>
      <c r="J1051" s="116" t="s">
        <v>4484</v>
      </c>
      <c r="K1051" s="116" t="s">
        <v>149</v>
      </c>
      <c r="L1051" s="116" t="s">
        <v>153</v>
      </c>
      <c r="M1051" s="116"/>
      <c r="N1051" s="116"/>
      <c r="O1051" s="116"/>
      <c r="P1051" s="116"/>
      <c r="Q1051" s="116"/>
      <c r="R1051" s="116"/>
      <c r="S1051" s="116"/>
      <c r="T1051" s="116"/>
      <c r="U1051" s="116"/>
      <c r="V1051" s="116"/>
      <c r="W1051" s="116"/>
      <c r="X1051" s="116"/>
      <c r="Y1051" s="116"/>
      <c r="Z1051" s="116"/>
      <c r="AA1051" s="116"/>
      <c r="AB1051" s="116"/>
      <c r="AC1051" s="116"/>
      <c r="AD1051" s="116"/>
      <c r="AE1051" s="116"/>
    </row>
    <row r="1052" spans="1:31" x14ac:dyDescent="0.25">
      <c r="A1052" t="s">
        <v>4740</v>
      </c>
      <c r="B1052" s="116" t="s">
        <v>4325</v>
      </c>
      <c r="C1052" s="116" t="s">
        <v>154</v>
      </c>
      <c r="D1052" s="116" t="s">
        <v>2677</v>
      </c>
      <c r="G1052" s="116" t="s">
        <v>104</v>
      </c>
      <c r="H1052" s="116" t="s">
        <v>3369</v>
      </c>
      <c r="I1052" s="116" t="s">
        <v>134</v>
      </c>
      <c r="J1052" s="116" t="s">
        <v>4452</v>
      </c>
      <c r="K1052" s="116" t="s">
        <v>3204</v>
      </c>
      <c r="L1052" s="116" t="s">
        <v>155</v>
      </c>
      <c r="M1052" s="116"/>
      <c r="N1052" s="116"/>
      <c r="O1052" s="116"/>
      <c r="P1052" s="116"/>
      <c r="Q1052" s="116"/>
      <c r="R1052" s="116"/>
      <c r="S1052" s="116"/>
      <c r="T1052" s="116"/>
      <c r="U1052" s="116"/>
      <c r="V1052" s="116"/>
      <c r="W1052" s="116"/>
      <c r="X1052" s="116"/>
      <c r="Y1052" s="116"/>
      <c r="Z1052" s="116"/>
      <c r="AA1052" s="116"/>
      <c r="AB1052" s="116"/>
      <c r="AC1052" s="116"/>
      <c r="AD1052" s="116"/>
      <c r="AE1052" s="116"/>
    </row>
    <row r="1053" spans="1:31" x14ac:dyDescent="0.25">
      <c r="A1053" t="s">
        <v>4324</v>
      </c>
      <c r="B1053" s="116" t="s">
        <v>4325</v>
      </c>
      <c r="C1053" s="116" t="s">
        <v>154</v>
      </c>
      <c r="D1053" s="116" t="s">
        <v>2677</v>
      </c>
      <c r="G1053" s="116" t="s">
        <v>104</v>
      </c>
      <c r="H1053" s="116" t="s">
        <v>3366</v>
      </c>
      <c r="I1053" s="116" t="s">
        <v>134</v>
      </c>
      <c r="J1053" s="116" t="s">
        <v>2678</v>
      </c>
      <c r="K1053" s="116" t="s">
        <v>3204</v>
      </c>
      <c r="L1053" s="116" t="s">
        <v>155</v>
      </c>
      <c r="M1053" s="116"/>
      <c r="N1053" s="116"/>
      <c r="O1053" s="116"/>
      <c r="P1053" s="116"/>
      <c r="Q1053" s="116"/>
      <c r="R1053" s="116"/>
      <c r="S1053" s="116"/>
      <c r="T1053" s="116"/>
      <c r="U1053" s="116"/>
      <c r="V1053" s="116"/>
      <c r="W1053" s="116"/>
      <c r="X1053" s="116"/>
      <c r="Y1053" s="116"/>
      <c r="Z1053" s="116"/>
      <c r="AA1053" s="116"/>
      <c r="AB1053" s="116"/>
      <c r="AC1053" s="116"/>
      <c r="AD1053" s="116"/>
      <c r="AE1053" s="116"/>
    </row>
    <row r="1054" spans="1:31" x14ac:dyDescent="0.25">
      <c r="A1054" t="s">
        <v>3205</v>
      </c>
      <c r="B1054" s="116" t="s">
        <v>3203</v>
      </c>
      <c r="C1054" s="116" t="s">
        <v>154</v>
      </c>
      <c r="D1054" s="116" t="s">
        <v>2677</v>
      </c>
      <c r="G1054" s="116" t="s">
        <v>104</v>
      </c>
      <c r="H1054" s="116" t="s">
        <v>137</v>
      </c>
      <c r="I1054" s="116" t="s">
        <v>134</v>
      </c>
      <c r="J1054" s="116" t="s">
        <v>138</v>
      </c>
      <c r="K1054" s="116" t="s">
        <v>139</v>
      </c>
      <c r="L1054" s="116" t="s">
        <v>155</v>
      </c>
      <c r="M1054" s="116"/>
      <c r="N1054" s="116"/>
      <c r="O1054" s="116"/>
      <c r="P1054" s="116"/>
      <c r="Q1054" s="116"/>
      <c r="R1054" s="116"/>
      <c r="S1054" s="116"/>
      <c r="T1054" s="116"/>
      <c r="U1054" s="116"/>
      <c r="V1054" s="116"/>
      <c r="W1054" s="116"/>
      <c r="X1054" s="116"/>
      <c r="Y1054" s="116"/>
      <c r="Z1054" s="116"/>
      <c r="AA1054" s="116"/>
      <c r="AB1054" s="116"/>
      <c r="AC1054" s="116"/>
      <c r="AD1054" s="116"/>
      <c r="AE1054" s="116"/>
    </row>
    <row r="1055" spans="1:31" x14ac:dyDescent="0.25">
      <c r="A1055" t="s">
        <v>4326</v>
      </c>
      <c r="B1055" s="116" t="s">
        <v>3206</v>
      </c>
      <c r="C1055" s="116" t="s">
        <v>154</v>
      </c>
      <c r="D1055" s="116" t="s">
        <v>2677</v>
      </c>
      <c r="G1055" s="116" t="s">
        <v>104</v>
      </c>
      <c r="H1055" s="116" t="s">
        <v>3373</v>
      </c>
      <c r="I1055" s="116" t="s">
        <v>134</v>
      </c>
      <c r="J1055" s="116" t="s">
        <v>4483</v>
      </c>
      <c r="K1055" s="116" t="s">
        <v>149</v>
      </c>
      <c r="L1055" s="116" t="s">
        <v>155</v>
      </c>
      <c r="M1055" s="116"/>
      <c r="N1055" s="116"/>
      <c r="O1055" s="116"/>
      <c r="P1055" s="116"/>
      <c r="Q1055" s="116"/>
      <c r="R1055" s="116"/>
      <c r="S1055" s="116"/>
      <c r="T1055" s="116"/>
      <c r="U1055" s="116"/>
      <c r="V1055" s="116"/>
      <c r="W1055" s="116"/>
      <c r="X1055" s="116"/>
      <c r="Y1055" s="116"/>
      <c r="Z1055" s="116"/>
      <c r="AA1055" s="116"/>
      <c r="AB1055" s="116"/>
      <c r="AC1055" s="116"/>
      <c r="AD1055" s="116"/>
      <c r="AE1055" s="116"/>
    </row>
    <row r="1056" spans="1:31" x14ac:dyDescent="0.25">
      <c r="A1056" t="s">
        <v>4327</v>
      </c>
      <c r="B1056" s="116" t="s">
        <v>3206</v>
      </c>
      <c r="C1056" s="116" t="s">
        <v>154</v>
      </c>
      <c r="D1056" s="116" t="s">
        <v>2677</v>
      </c>
      <c r="G1056" s="116" t="s">
        <v>104</v>
      </c>
      <c r="H1056" s="116" t="s">
        <v>3384</v>
      </c>
      <c r="I1056" s="116" t="s">
        <v>134</v>
      </c>
      <c r="J1056" s="116" t="s">
        <v>4484</v>
      </c>
      <c r="K1056" s="116" t="s">
        <v>149</v>
      </c>
      <c r="L1056" s="116" t="s">
        <v>153</v>
      </c>
      <c r="M1056" s="116"/>
      <c r="N1056" s="116"/>
      <c r="O1056" s="116"/>
      <c r="P1056" s="116"/>
      <c r="Q1056" s="116"/>
      <c r="R1056" s="116"/>
      <c r="S1056" s="116"/>
      <c r="T1056" s="116"/>
      <c r="U1056" s="116"/>
      <c r="V1056" s="116"/>
      <c r="W1056" s="116"/>
      <c r="X1056" s="116"/>
      <c r="Y1056" s="116"/>
      <c r="Z1056" s="116"/>
      <c r="AA1056" s="116"/>
      <c r="AB1056" s="116"/>
      <c r="AC1056" s="116"/>
      <c r="AD1056" s="116"/>
      <c r="AE1056" s="116"/>
    </row>
    <row r="1057" spans="1:31" x14ac:dyDescent="0.25">
      <c r="A1057" t="s">
        <v>4741</v>
      </c>
      <c r="B1057" s="116" t="s">
        <v>3206</v>
      </c>
      <c r="C1057" s="116" t="s">
        <v>154</v>
      </c>
      <c r="D1057" s="116" t="s">
        <v>2677</v>
      </c>
      <c r="G1057" s="116" t="s">
        <v>104</v>
      </c>
      <c r="H1057" s="116" t="s">
        <v>3369</v>
      </c>
      <c r="I1057" s="116" t="s">
        <v>134</v>
      </c>
      <c r="J1057" s="116" t="s">
        <v>4452</v>
      </c>
      <c r="K1057" s="116" t="s">
        <v>3204</v>
      </c>
      <c r="L1057" s="116" t="s">
        <v>155</v>
      </c>
      <c r="M1057" s="116"/>
      <c r="N1057" s="116"/>
      <c r="O1057" s="116"/>
      <c r="P1057" s="116"/>
      <c r="Q1057" s="116"/>
      <c r="R1057" s="116"/>
      <c r="S1057" s="116"/>
      <c r="T1057" s="116"/>
      <c r="U1057" s="116"/>
      <c r="V1057" s="116"/>
      <c r="W1057" s="116"/>
      <c r="X1057" s="116"/>
      <c r="Y1057" s="116"/>
      <c r="Z1057" s="116"/>
      <c r="AA1057" s="116"/>
      <c r="AB1057" s="116"/>
      <c r="AC1057" s="116"/>
      <c r="AD1057" s="116"/>
      <c r="AE1057" s="116"/>
    </row>
    <row r="1058" spans="1:31" x14ac:dyDescent="0.25">
      <c r="A1058" t="s">
        <v>4516</v>
      </c>
      <c r="B1058" s="116" t="s">
        <v>3206</v>
      </c>
      <c r="C1058" s="116" t="s">
        <v>154</v>
      </c>
      <c r="D1058" s="116" t="s">
        <v>2677</v>
      </c>
      <c r="G1058" s="116" t="s">
        <v>104</v>
      </c>
      <c r="H1058" s="116" t="s">
        <v>3366</v>
      </c>
      <c r="I1058" s="116" t="s">
        <v>134</v>
      </c>
      <c r="J1058" s="116" t="s">
        <v>2678</v>
      </c>
      <c r="K1058" s="116" t="s">
        <v>3204</v>
      </c>
      <c r="L1058" s="116" t="s">
        <v>155</v>
      </c>
      <c r="M1058" s="116"/>
      <c r="N1058" s="116"/>
      <c r="O1058" s="116"/>
      <c r="P1058" s="116"/>
      <c r="Q1058" s="116"/>
      <c r="R1058" s="116"/>
      <c r="S1058" s="116"/>
      <c r="T1058" s="116"/>
      <c r="U1058" s="116"/>
      <c r="V1058" s="116"/>
      <c r="W1058" s="116"/>
      <c r="X1058" s="116"/>
      <c r="Y1058" s="116"/>
      <c r="Z1058" s="116"/>
      <c r="AA1058" s="116"/>
      <c r="AB1058" s="116"/>
      <c r="AC1058" s="116"/>
      <c r="AD1058" s="116"/>
      <c r="AE1058" s="116"/>
    </row>
    <row r="1059" spans="1:31" x14ac:dyDescent="0.25">
      <c r="A1059" t="s">
        <v>3207</v>
      </c>
      <c r="B1059" s="116" t="s">
        <v>3206</v>
      </c>
      <c r="C1059" s="116" t="s">
        <v>154</v>
      </c>
      <c r="D1059" s="116" t="s">
        <v>2677</v>
      </c>
      <c r="G1059" s="116" t="s">
        <v>104</v>
      </c>
      <c r="H1059" s="116" t="s">
        <v>137</v>
      </c>
      <c r="I1059" s="116" t="s">
        <v>134</v>
      </c>
      <c r="J1059" s="116" t="s">
        <v>138</v>
      </c>
      <c r="K1059" s="116" t="s">
        <v>139</v>
      </c>
      <c r="L1059" s="116" t="s">
        <v>155</v>
      </c>
      <c r="M1059" s="116"/>
      <c r="N1059" s="116"/>
      <c r="O1059" s="116"/>
      <c r="P1059" s="116"/>
      <c r="Q1059" s="116"/>
      <c r="R1059" s="116"/>
      <c r="S1059" s="116"/>
      <c r="T1059" s="116"/>
      <c r="U1059" s="116"/>
      <c r="V1059" s="116"/>
      <c r="W1059" s="116"/>
      <c r="X1059" s="116"/>
      <c r="Y1059" s="116"/>
      <c r="Z1059" s="116"/>
      <c r="AA1059" s="116"/>
      <c r="AB1059" s="116"/>
      <c r="AC1059" s="116"/>
      <c r="AD1059" s="116"/>
      <c r="AE1059" s="116"/>
    </row>
    <row r="1060" spans="1:31" x14ac:dyDescent="0.25">
      <c r="A1060" t="s">
        <v>4329</v>
      </c>
      <c r="B1060" s="116" t="s">
        <v>4330</v>
      </c>
      <c r="C1060" s="116" t="s">
        <v>154</v>
      </c>
      <c r="D1060" s="116" t="s">
        <v>2677</v>
      </c>
      <c r="G1060" s="116" t="s">
        <v>104</v>
      </c>
      <c r="H1060" s="116" t="s">
        <v>3373</v>
      </c>
      <c r="I1060" s="116" t="s">
        <v>134</v>
      </c>
      <c r="J1060" s="116" t="s">
        <v>4483</v>
      </c>
      <c r="K1060" s="116" t="s">
        <v>149</v>
      </c>
      <c r="L1060" s="116" t="s">
        <v>155</v>
      </c>
      <c r="M1060" s="116"/>
      <c r="N1060" s="116"/>
      <c r="O1060" s="116"/>
      <c r="P1060" s="116"/>
      <c r="Q1060" s="116"/>
      <c r="R1060" s="116"/>
      <c r="S1060" s="116"/>
      <c r="T1060" s="116"/>
      <c r="U1060" s="116"/>
      <c r="V1060" s="116"/>
      <c r="W1060" s="116"/>
      <c r="X1060" s="116"/>
      <c r="Y1060" s="116"/>
      <c r="Z1060" s="116"/>
      <c r="AA1060" s="116"/>
      <c r="AB1060" s="116"/>
      <c r="AC1060" s="116"/>
      <c r="AD1060" s="116"/>
      <c r="AE1060" s="116"/>
    </row>
    <row r="1061" spans="1:31" x14ac:dyDescent="0.25">
      <c r="A1061" t="s">
        <v>4331</v>
      </c>
      <c r="B1061" s="116" t="s">
        <v>4330</v>
      </c>
      <c r="C1061" s="116" t="s">
        <v>154</v>
      </c>
      <c r="D1061" s="116" t="s">
        <v>2677</v>
      </c>
      <c r="G1061" s="116" t="s">
        <v>104</v>
      </c>
      <c r="H1061" s="116" t="s">
        <v>3384</v>
      </c>
      <c r="I1061" s="116" t="s">
        <v>134</v>
      </c>
      <c r="J1061" s="116" t="s">
        <v>4484</v>
      </c>
      <c r="K1061" s="116" t="s">
        <v>149</v>
      </c>
      <c r="L1061" s="116" t="s">
        <v>155</v>
      </c>
      <c r="M1061" s="116"/>
      <c r="N1061" s="116"/>
      <c r="O1061" s="116"/>
      <c r="P1061" s="116"/>
      <c r="Q1061" s="116"/>
      <c r="R1061" s="116"/>
      <c r="S1061" s="116"/>
      <c r="T1061" s="116"/>
      <c r="U1061" s="116"/>
      <c r="V1061" s="116"/>
      <c r="W1061" s="116"/>
      <c r="X1061" s="116"/>
      <c r="Y1061" s="116"/>
      <c r="Z1061" s="116"/>
      <c r="AA1061" s="116"/>
      <c r="AB1061" s="116"/>
      <c r="AC1061" s="116"/>
      <c r="AD1061" s="116"/>
      <c r="AE1061" s="116"/>
    </row>
    <row r="1062" spans="1:31" x14ac:dyDescent="0.25">
      <c r="A1062" t="s">
        <v>4742</v>
      </c>
      <c r="B1062" s="116" t="s">
        <v>4330</v>
      </c>
      <c r="C1062" s="116" t="s">
        <v>154</v>
      </c>
      <c r="D1062" s="116" t="s">
        <v>2677</v>
      </c>
      <c r="G1062" s="116" t="s">
        <v>104</v>
      </c>
      <c r="H1062" s="116" t="s">
        <v>3369</v>
      </c>
      <c r="I1062" s="116" t="s">
        <v>134</v>
      </c>
      <c r="J1062" s="116" t="s">
        <v>4452</v>
      </c>
      <c r="K1062" s="116" t="s">
        <v>3204</v>
      </c>
      <c r="L1062" s="116" t="s">
        <v>155</v>
      </c>
      <c r="M1062" s="116"/>
      <c r="N1062" s="116"/>
      <c r="O1062" s="116"/>
      <c r="P1062" s="116"/>
      <c r="Q1062" s="116"/>
      <c r="R1062" s="116"/>
      <c r="S1062" s="116"/>
      <c r="T1062" s="116"/>
      <c r="U1062" s="116"/>
      <c r="V1062" s="116"/>
      <c r="W1062" s="116"/>
      <c r="X1062" s="116"/>
      <c r="Y1062" s="116"/>
      <c r="Z1062" s="116"/>
      <c r="AA1062" s="116"/>
      <c r="AB1062" s="116"/>
      <c r="AC1062" s="116"/>
      <c r="AD1062" s="116"/>
      <c r="AE1062" s="116"/>
    </row>
    <row r="1063" spans="1:31" x14ac:dyDescent="0.25">
      <c r="A1063" t="s">
        <v>4332</v>
      </c>
      <c r="B1063" s="116" t="s">
        <v>4330</v>
      </c>
      <c r="C1063" s="116" t="s">
        <v>154</v>
      </c>
      <c r="D1063" s="116" t="s">
        <v>2677</v>
      </c>
      <c r="G1063" s="116" t="s">
        <v>104</v>
      </c>
      <c r="H1063" s="116" t="s">
        <v>4328</v>
      </c>
      <c r="I1063" s="116" t="s">
        <v>134</v>
      </c>
      <c r="J1063" s="116" t="s">
        <v>2678</v>
      </c>
      <c r="K1063" s="116" t="s">
        <v>3204</v>
      </c>
      <c r="L1063" s="116" t="s">
        <v>155</v>
      </c>
      <c r="M1063" s="116"/>
      <c r="N1063" s="116"/>
      <c r="O1063" s="116"/>
      <c r="P1063" s="116"/>
      <c r="Q1063" s="116"/>
      <c r="R1063" s="116"/>
      <c r="S1063" s="116"/>
      <c r="T1063" s="116"/>
      <c r="U1063" s="116"/>
      <c r="V1063" s="116"/>
      <c r="W1063" s="116"/>
      <c r="X1063" s="116"/>
      <c r="Y1063" s="116"/>
      <c r="Z1063" s="116"/>
      <c r="AA1063" s="116"/>
      <c r="AB1063" s="116"/>
      <c r="AC1063" s="116"/>
      <c r="AD1063" s="116"/>
      <c r="AE1063" s="116"/>
    </row>
    <row r="1064" spans="1:31" x14ac:dyDescent="0.25">
      <c r="A1064" t="s">
        <v>4333</v>
      </c>
      <c r="B1064" s="116" t="s">
        <v>4330</v>
      </c>
      <c r="C1064" s="116" t="s">
        <v>154</v>
      </c>
      <c r="D1064" s="116" t="s">
        <v>2677</v>
      </c>
      <c r="G1064" s="116" t="s">
        <v>104</v>
      </c>
      <c r="H1064" s="116" t="s">
        <v>137</v>
      </c>
      <c r="I1064" s="116" t="s">
        <v>134</v>
      </c>
      <c r="J1064" s="116" t="s">
        <v>138</v>
      </c>
      <c r="K1064" s="116" t="s">
        <v>139</v>
      </c>
      <c r="L1064" s="116" t="s">
        <v>153</v>
      </c>
      <c r="M1064" s="116"/>
      <c r="N1064" s="116"/>
      <c r="O1064" s="116"/>
      <c r="P1064" s="116"/>
      <c r="Q1064" s="116"/>
      <c r="R1064" s="116"/>
      <c r="S1064" s="116"/>
      <c r="T1064" s="116"/>
      <c r="U1064" s="116"/>
      <c r="V1064" s="116"/>
      <c r="W1064" s="116"/>
      <c r="X1064" s="116"/>
      <c r="Y1064" s="116"/>
      <c r="Z1064" s="116"/>
      <c r="AA1064" s="116"/>
      <c r="AB1064" s="116"/>
      <c r="AC1064" s="116"/>
      <c r="AD1064" s="116"/>
      <c r="AE1064" s="116"/>
    </row>
    <row r="1065" spans="1:31" x14ac:dyDescent="0.25">
      <c r="A1065" t="s">
        <v>4743</v>
      </c>
      <c r="B1065" s="116" t="s">
        <v>4335</v>
      </c>
      <c r="C1065" s="116" t="s">
        <v>3500</v>
      </c>
      <c r="D1065" s="116" t="s">
        <v>2677</v>
      </c>
      <c r="G1065" s="116" t="s">
        <v>104</v>
      </c>
      <c r="H1065" s="116" t="s">
        <v>3369</v>
      </c>
      <c r="I1065" s="116" t="s">
        <v>134</v>
      </c>
      <c r="J1065" s="116" t="s">
        <v>4452</v>
      </c>
      <c r="K1065" s="116" t="s">
        <v>3126</v>
      </c>
      <c r="L1065" s="116" t="s">
        <v>153</v>
      </c>
      <c r="M1065" s="116"/>
      <c r="N1065" s="116"/>
      <c r="O1065" s="116"/>
      <c r="P1065" s="116"/>
      <c r="Q1065" s="116"/>
      <c r="R1065" s="116"/>
      <c r="S1065" s="116"/>
      <c r="T1065" s="116"/>
      <c r="U1065" s="116"/>
      <c r="V1065" s="116"/>
      <c r="W1065" s="116"/>
      <c r="X1065" s="116"/>
      <c r="Y1065" s="116"/>
      <c r="Z1065" s="116"/>
      <c r="AA1065" s="116"/>
      <c r="AB1065" s="116"/>
      <c r="AC1065" s="116"/>
      <c r="AD1065" s="116"/>
      <c r="AE1065" s="116"/>
    </row>
    <row r="1066" spans="1:31" x14ac:dyDescent="0.25">
      <c r="A1066" t="s">
        <v>4334</v>
      </c>
      <c r="B1066" s="116" t="s">
        <v>4335</v>
      </c>
      <c r="C1066" s="116" t="s">
        <v>3500</v>
      </c>
      <c r="D1066" s="116" t="s">
        <v>2677</v>
      </c>
      <c r="G1066" s="116" t="s">
        <v>104</v>
      </c>
      <c r="H1066" s="116" t="s">
        <v>3366</v>
      </c>
      <c r="I1066" s="116" t="s">
        <v>134</v>
      </c>
      <c r="J1066" s="116" t="s">
        <v>2678</v>
      </c>
      <c r="K1066" s="116" t="s">
        <v>3126</v>
      </c>
      <c r="L1066" s="116" t="s">
        <v>153</v>
      </c>
      <c r="M1066" s="116"/>
      <c r="N1066" s="116"/>
      <c r="O1066" s="116"/>
      <c r="P1066" s="116"/>
      <c r="Q1066" s="116"/>
      <c r="R1066" s="116"/>
      <c r="S1066" s="116"/>
      <c r="T1066" s="116"/>
      <c r="U1066" s="116"/>
      <c r="V1066" s="116"/>
      <c r="W1066" s="116"/>
      <c r="X1066" s="116"/>
      <c r="Y1066" s="116"/>
      <c r="Z1066" s="116"/>
      <c r="AA1066" s="116"/>
      <c r="AB1066" s="116"/>
      <c r="AC1066" s="116"/>
      <c r="AD1066" s="116"/>
      <c r="AE1066" s="116"/>
    </row>
    <row r="1067" spans="1:31" x14ac:dyDescent="0.25">
      <c r="A1067" t="s">
        <v>4336</v>
      </c>
      <c r="B1067" s="116" t="s">
        <v>4335</v>
      </c>
      <c r="C1067" s="116" t="s">
        <v>3500</v>
      </c>
      <c r="D1067" s="116" t="s">
        <v>2677</v>
      </c>
      <c r="G1067" s="116" t="s">
        <v>104</v>
      </c>
      <c r="H1067" s="116" t="s">
        <v>3373</v>
      </c>
      <c r="I1067" s="116" t="s">
        <v>134</v>
      </c>
      <c r="J1067" s="116" t="s">
        <v>4483</v>
      </c>
      <c r="K1067" s="116" t="s">
        <v>149</v>
      </c>
      <c r="L1067" s="116" t="s">
        <v>153</v>
      </c>
      <c r="M1067" s="116"/>
      <c r="N1067" s="116"/>
      <c r="O1067" s="116"/>
      <c r="P1067" s="116"/>
      <c r="Q1067" s="116"/>
      <c r="R1067" s="116"/>
      <c r="S1067" s="116"/>
      <c r="T1067" s="116"/>
      <c r="U1067" s="116"/>
      <c r="V1067" s="116"/>
      <c r="W1067" s="116"/>
      <c r="X1067" s="116"/>
      <c r="Y1067" s="116"/>
      <c r="Z1067" s="116"/>
      <c r="AA1067" s="116"/>
      <c r="AB1067" s="116"/>
      <c r="AC1067" s="116"/>
      <c r="AD1067" s="116"/>
      <c r="AE1067" s="116"/>
    </row>
    <row r="1068" spans="1:31" x14ac:dyDescent="0.25">
      <c r="A1068" t="s">
        <v>4337</v>
      </c>
      <c r="B1068" s="116" t="s">
        <v>4335</v>
      </c>
      <c r="C1068" s="116" t="s">
        <v>3500</v>
      </c>
      <c r="D1068" s="116" t="s">
        <v>2677</v>
      </c>
      <c r="G1068" s="116" t="s">
        <v>104</v>
      </c>
      <c r="H1068" s="116" t="s">
        <v>3384</v>
      </c>
      <c r="I1068" s="116" t="s">
        <v>134</v>
      </c>
      <c r="J1068" s="116" t="s">
        <v>4484</v>
      </c>
      <c r="K1068" s="116" t="s">
        <v>149</v>
      </c>
      <c r="L1068" s="116" t="s">
        <v>153</v>
      </c>
      <c r="M1068" s="116"/>
      <c r="N1068" s="116"/>
      <c r="O1068" s="116"/>
      <c r="P1068" s="116"/>
      <c r="Q1068" s="116"/>
      <c r="R1068" s="116"/>
      <c r="S1068" s="116"/>
      <c r="T1068" s="116"/>
      <c r="U1068" s="116"/>
      <c r="V1068" s="116"/>
      <c r="W1068" s="116"/>
      <c r="X1068" s="116"/>
      <c r="Y1068" s="116"/>
      <c r="Z1068" s="116"/>
      <c r="AA1068" s="116"/>
      <c r="AB1068" s="116"/>
      <c r="AC1068" s="116"/>
      <c r="AD1068" s="116"/>
      <c r="AE1068" s="116"/>
    </row>
    <row r="1069" spans="1:31" x14ac:dyDescent="0.25">
      <c r="A1069" t="s">
        <v>4744</v>
      </c>
      <c r="B1069" s="116" t="s">
        <v>4335</v>
      </c>
      <c r="C1069" s="116" t="s">
        <v>3500</v>
      </c>
      <c r="D1069" s="116" t="s">
        <v>2677</v>
      </c>
      <c r="G1069" s="116" t="s">
        <v>104</v>
      </c>
      <c r="H1069" s="116" t="s">
        <v>3352</v>
      </c>
      <c r="I1069" s="116" t="s">
        <v>134</v>
      </c>
      <c r="J1069" s="116" t="s">
        <v>4522</v>
      </c>
      <c r="K1069" s="116" t="s">
        <v>2699</v>
      </c>
      <c r="L1069" s="116"/>
      <c r="M1069" s="116"/>
      <c r="N1069" s="116"/>
      <c r="O1069" s="116"/>
      <c r="P1069" s="116"/>
      <c r="Q1069" s="116"/>
      <c r="R1069" s="116"/>
      <c r="S1069" s="116"/>
      <c r="T1069" s="116"/>
      <c r="U1069" s="116"/>
      <c r="V1069" s="116"/>
      <c r="W1069" s="116"/>
      <c r="X1069" s="116"/>
      <c r="Y1069" s="116"/>
      <c r="Z1069" s="116"/>
      <c r="AA1069" s="116"/>
      <c r="AB1069" s="116"/>
      <c r="AC1069" s="116"/>
      <c r="AD1069" s="116"/>
      <c r="AE1069" s="116"/>
    </row>
    <row r="1070" spans="1:31" x14ac:dyDescent="0.25">
      <c r="A1070" t="s">
        <v>4338</v>
      </c>
      <c r="B1070" s="116" t="s">
        <v>4335</v>
      </c>
      <c r="C1070" s="116" t="s">
        <v>3500</v>
      </c>
      <c r="D1070" s="116" t="s">
        <v>2677</v>
      </c>
      <c r="G1070" s="116" t="s">
        <v>104</v>
      </c>
      <c r="H1070" s="116" t="s">
        <v>137</v>
      </c>
      <c r="I1070" s="116" t="s">
        <v>134</v>
      </c>
      <c r="J1070" s="116" t="s">
        <v>138</v>
      </c>
      <c r="K1070" s="116" t="s">
        <v>139</v>
      </c>
      <c r="L1070" s="116" t="s">
        <v>153</v>
      </c>
      <c r="M1070" s="116"/>
      <c r="N1070" s="116"/>
      <c r="O1070" s="116"/>
      <c r="P1070" s="116"/>
      <c r="Q1070" s="116"/>
      <c r="R1070" s="116"/>
      <c r="S1070" s="116"/>
      <c r="T1070" s="116"/>
      <c r="U1070" s="116"/>
      <c r="V1070" s="116"/>
      <c r="W1070" s="116"/>
      <c r="X1070" s="116"/>
      <c r="Y1070" s="116"/>
      <c r="Z1070" s="116"/>
      <c r="AA1070" s="116"/>
      <c r="AB1070" s="116"/>
      <c r="AC1070" s="116"/>
      <c r="AD1070" s="116"/>
      <c r="AE1070" s="116"/>
    </row>
    <row r="1071" spans="1:31" x14ac:dyDescent="0.25">
      <c r="A1071" t="s">
        <v>4339</v>
      </c>
      <c r="B1071" s="116" t="s">
        <v>4340</v>
      </c>
      <c r="C1071" s="116" t="s">
        <v>3500</v>
      </c>
      <c r="D1071" s="116" t="s">
        <v>2677</v>
      </c>
      <c r="G1071" s="116" t="s">
        <v>104</v>
      </c>
      <c r="H1071" s="116" t="s">
        <v>137</v>
      </c>
      <c r="I1071" s="116" t="s">
        <v>134</v>
      </c>
      <c r="J1071" s="116" t="s">
        <v>138</v>
      </c>
      <c r="K1071" s="116" t="s">
        <v>139</v>
      </c>
      <c r="L1071" s="116" t="s">
        <v>153</v>
      </c>
      <c r="M1071" s="116"/>
      <c r="N1071" s="116"/>
      <c r="O1071" s="116"/>
      <c r="P1071" s="116"/>
      <c r="Q1071" s="116"/>
      <c r="R1071" s="116"/>
      <c r="S1071" s="116"/>
      <c r="T1071" s="116"/>
      <c r="U1071" s="116"/>
      <c r="V1071" s="116"/>
      <c r="W1071" s="116"/>
      <c r="X1071" s="116"/>
      <c r="Y1071" s="116"/>
      <c r="Z1071" s="116"/>
      <c r="AA1071" s="116"/>
      <c r="AB1071" s="116"/>
      <c r="AC1071" s="116"/>
      <c r="AD1071" s="116"/>
      <c r="AE1071" s="116"/>
    </row>
    <row r="1072" spans="1:31" x14ac:dyDescent="0.25">
      <c r="A1072" t="s">
        <v>4745</v>
      </c>
      <c r="B1072" s="116" t="s">
        <v>4340</v>
      </c>
      <c r="C1072" s="116" t="s">
        <v>3500</v>
      </c>
      <c r="D1072" s="116" t="s">
        <v>2677</v>
      </c>
      <c r="G1072" s="116" t="s">
        <v>104</v>
      </c>
      <c r="H1072" s="116" t="s">
        <v>3369</v>
      </c>
      <c r="I1072" s="116" t="s">
        <v>134</v>
      </c>
      <c r="J1072" s="116" t="s">
        <v>4452</v>
      </c>
      <c r="K1072" s="116" t="s">
        <v>3126</v>
      </c>
      <c r="L1072" s="116" t="s">
        <v>153</v>
      </c>
      <c r="M1072" s="116"/>
      <c r="N1072" s="116"/>
      <c r="O1072" s="116"/>
      <c r="P1072" s="116"/>
      <c r="Q1072" s="116"/>
      <c r="R1072" s="116"/>
      <c r="S1072" s="116"/>
      <c r="T1072" s="116"/>
      <c r="U1072" s="116"/>
      <c r="V1072" s="116"/>
      <c r="W1072" s="116"/>
      <c r="X1072" s="116"/>
      <c r="Y1072" s="116"/>
      <c r="Z1072" s="116"/>
      <c r="AA1072" s="116"/>
      <c r="AB1072" s="116"/>
      <c r="AC1072" s="116"/>
      <c r="AD1072" s="116"/>
      <c r="AE1072" s="116"/>
    </row>
    <row r="1073" spans="1:31" x14ac:dyDescent="0.25">
      <c r="A1073" t="s">
        <v>4341</v>
      </c>
      <c r="B1073" s="116" t="s">
        <v>4340</v>
      </c>
      <c r="C1073" s="116" t="s">
        <v>3500</v>
      </c>
      <c r="D1073" s="116" t="s">
        <v>2677</v>
      </c>
      <c r="G1073" s="116" t="s">
        <v>104</v>
      </c>
      <c r="H1073" s="116" t="s">
        <v>3366</v>
      </c>
      <c r="I1073" s="116" t="s">
        <v>134</v>
      </c>
      <c r="J1073" s="116" t="s">
        <v>2678</v>
      </c>
      <c r="K1073" s="116" t="s">
        <v>3126</v>
      </c>
      <c r="L1073" s="116" t="s">
        <v>153</v>
      </c>
      <c r="M1073" s="116"/>
      <c r="N1073" s="116"/>
      <c r="O1073" s="116"/>
      <c r="P1073" s="116"/>
      <c r="Q1073" s="116"/>
      <c r="R1073" s="116"/>
      <c r="S1073" s="116"/>
      <c r="T1073" s="116"/>
      <c r="U1073" s="116"/>
      <c r="V1073" s="116"/>
      <c r="W1073" s="116"/>
      <c r="X1073" s="116"/>
      <c r="Y1073" s="116"/>
      <c r="Z1073" s="116"/>
      <c r="AA1073" s="116"/>
      <c r="AB1073" s="116"/>
      <c r="AC1073" s="116"/>
      <c r="AD1073" s="116"/>
      <c r="AE1073" s="116"/>
    </row>
    <row r="1074" spans="1:31" x14ac:dyDescent="0.25">
      <c r="A1074" t="s">
        <v>4342</v>
      </c>
      <c r="B1074" s="116" t="s">
        <v>4343</v>
      </c>
      <c r="C1074" s="116" t="s">
        <v>154</v>
      </c>
      <c r="D1074" s="116" t="s">
        <v>2677</v>
      </c>
      <c r="G1074" s="116" t="s">
        <v>104</v>
      </c>
      <c r="H1074" s="116" t="s">
        <v>3373</v>
      </c>
      <c r="I1074" s="116" t="s">
        <v>134</v>
      </c>
      <c r="J1074" s="116" t="s">
        <v>4483</v>
      </c>
      <c r="K1074" s="116" t="s">
        <v>149</v>
      </c>
      <c r="L1074" s="116" t="s">
        <v>155</v>
      </c>
      <c r="M1074" s="116"/>
      <c r="N1074" s="116"/>
      <c r="O1074" s="116"/>
      <c r="P1074" s="116"/>
      <c r="Q1074" s="116"/>
      <c r="R1074" s="116"/>
      <c r="S1074" s="116"/>
      <c r="T1074" s="116"/>
      <c r="U1074" s="116"/>
      <c r="V1074" s="116"/>
      <c r="W1074" s="116"/>
      <c r="X1074" s="116"/>
      <c r="Y1074" s="116"/>
      <c r="Z1074" s="116"/>
      <c r="AA1074" s="116"/>
      <c r="AB1074" s="116"/>
      <c r="AC1074" s="116"/>
      <c r="AD1074" s="116"/>
      <c r="AE1074" s="116"/>
    </row>
    <row r="1075" spans="1:31" x14ac:dyDescent="0.25">
      <c r="A1075" t="s">
        <v>4344</v>
      </c>
      <c r="B1075" s="116" t="s">
        <v>4343</v>
      </c>
      <c r="C1075" s="116" t="s">
        <v>154</v>
      </c>
      <c r="D1075" s="116" t="s">
        <v>2677</v>
      </c>
      <c r="G1075" s="116" t="s">
        <v>104</v>
      </c>
      <c r="H1075" s="116" t="s">
        <v>3384</v>
      </c>
      <c r="I1075" s="116" t="s">
        <v>134</v>
      </c>
      <c r="J1075" s="116" t="s">
        <v>4484</v>
      </c>
      <c r="K1075" s="116" t="s">
        <v>149</v>
      </c>
      <c r="L1075" s="116" t="s">
        <v>155</v>
      </c>
      <c r="M1075" s="116"/>
      <c r="N1075" s="116"/>
      <c r="O1075" s="116"/>
      <c r="P1075" s="116"/>
      <c r="Q1075" s="116"/>
      <c r="R1075" s="116"/>
      <c r="S1075" s="116"/>
      <c r="T1075" s="116"/>
      <c r="U1075" s="116"/>
      <c r="V1075" s="116"/>
      <c r="W1075" s="116"/>
      <c r="X1075" s="116"/>
      <c r="Y1075" s="116"/>
      <c r="Z1075" s="116"/>
      <c r="AA1075" s="116"/>
      <c r="AB1075" s="116"/>
      <c r="AC1075" s="116"/>
      <c r="AD1075" s="116"/>
      <c r="AE1075" s="116"/>
    </row>
    <row r="1076" spans="1:31" x14ac:dyDescent="0.25">
      <c r="A1076" t="s">
        <v>4746</v>
      </c>
      <c r="B1076" s="116" t="s">
        <v>4346</v>
      </c>
      <c r="C1076" s="116" t="s">
        <v>154</v>
      </c>
      <c r="D1076" s="116" t="s">
        <v>2677</v>
      </c>
      <c r="G1076" s="116" t="s">
        <v>104</v>
      </c>
      <c r="H1076" s="116" t="s">
        <v>3369</v>
      </c>
      <c r="I1076" s="116" t="s">
        <v>134</v>
      </c>
      <c r="J1076" s="116" t="s">
        <v>4452</v>
      </c>
      <c r="K1076" s="116" t="s">
        <v>3204</v>
      </c>
      <c r="L1076" s="116" t="s">
        <v>155</v>
      </c>
      <c r="M1076" s="116"/>
      <c r="N1076" s="116"/>
      <c r="O1076" s="116"/>
      <c r="P1076" s="116"/>
      <c r="Q1076" s="116"/>
      <c r="R1076" s="116"/>
      <c r="S1076" s="116"/>
      <c r="T1076" s="116"/>
      <c r="U1076" s="116"/>
      <c r="V1076" s="116"/>
      <c r="W1076" s="116"/>
      <c r="X1076" s="116"/>
      <c r="Y1076" s="116"/>
      <c r="Z1076" s="116"/>
      <c r="AA1076" s="116"/>
      <c r="AB1076" s="116"/>
      <c r="AC1076" s="116"/>
      <c r="AD1076" s="116"/>
      <c r="AE1076" s="116"/>
    </row>
    <row r="1077" spans="1:31" x14ac:dyDescent="0.25">
      <c r="A1077" t="s">
        <v>4345</v>
      </c>
      <c r="B1077" s="116" t="s">
        <v>4346</v>
      </c>
      <c r="C1077" s="116" t="s">
        <v>154</v>
      </c>
      <c r="D1077" s="116" t="s">
        <v>2677</v>
      </c>
      <c r="G1077" s="116" t="s">
        <v>104</v>
      </c>
      <c r="H1077" s="116" t="s">
        <v>3366</v>
      </c>
      <c r="I1077" s="116" t="s">
        <v>134</v>
      </c>
      <c r="J1077" s="116" t="s">
        <v>2678</v>
      </c>
      <c r="K1077" s="116" t="s">
        <v>3204</v>
      </c>
      <c r="L1077" s="116" t="s">
        <v>155</v>
      </c>
      <c r="M1077" s="116"/>
      <c r="N1077" s="116"/>
      <c r="O1077" s="116"/>
      <c r="P1077" s="116"/>
      <c r="Q1077" s="116"/>
      <c r="R1077" s="116"/>
      <c r="S1077" s="116"/>
      <c r="T1077" s="116"/>
      <c r="U1077" s="116"/>
      <c r="V1077" s="116"/>
      <c r="W1077" s="116"/>
      <c r="X1077" s="116"/>
      <c r="Y1077" s="116"/>
      <c r="Z1077" s="116"/>
      <c r="AA1077" s="116"/>
      <c r="AB1077" s="116"/>
      <c r="AC1077" s="116"/>
      <c r="AD1077" s="116"/>
      <c r="AE1077" s="116"/>
    </row>
    <row r="1078" spans="1:31" x14ac:dyDescent="0.25">
      <c r="A1078" t="s">
        <v>4747</v>
      </c>
      <c r="B1078" s="116" t="s">
        <v>4343</v>
      </c>
      <c r="C1078" s="116" t="s">
        <v>154</v>
      </c>
      <c r="D1078" s="116" t="s">
        <v>2677</v>
      </c>
      <c r="G1078" s="116" t="s">
        <v>104</v>
      </c>
      <c r="H1078" s="116" t="s">
        <v>3369</v>
      </c>
      <c r="I1078" s="116" t="s">
        <v>134</v>
      </c>
      <c r="J1078" s="116" t="s">
        <v>4452</v>
      </c>
      <c r="K1078" s="116" t="s">
        <v>3201</v>
      </c>
      <c r="L1078" s="116" t="s">
        <v>155</v>
      </c>
      <c r="M1078" s="116"/>
      <c r="N1078" s="116"/>
      <c r="O1078" s="116"/>
      <c r="P1078" s="116"/>
      <c r="Q1078" s="116"/>
      <c r="R1078" s="116"/>
      <c r="S1078" s="116"/>
      <c r="T1078" s="116"/>
      <c r="U1078" s="116"/>
      <c r="V1078" s="116"/>
      <c r="W1078" s="116"/>
      <c r="X1078" s="116"/>
      <c r="Y1078" s="116"/>
      <c r="Z1078" s="116"/>
      <c r="AA1078" s="116"/>
      <c r="AB1078" s="116"/>
      <c r="AC1078" s="116"/>
      <c r="AD1078" s="116"/>
      <c r="AE1078" s="116"/>
    </row>
    <row r="1079" spans="1:31" x14ac:dyDescent="0.25">
      <c r="A1079" t="s">
        <v>4347</v>
      </c>
      <c r="B1079" s="116" t="s">
        <v>4343</v>
      </c>
      <c r="C1079" s="116" t="s">
        <v>154</v>
      </c>
      <c r="D1079" s="116" t="s">
        <v>2677</v>
      </c>
      <c r="G1079" s="116" t="s">
        <v>104</v>
      </c>
      <c r="H1079" s="116" t="s">
        <v>3366</v>
      </c>
      <c r="I1079" s="116" t="s">
        <v>134</v>
      </c>
      <c r="J1079" s="116" t="s">
        <v>2678</v>
      </c>
      <c r="K1079" s="116" t="s">
        <v>3201</v>
      </c>
      <c r="L1079" s="116" t="s">
        <v>155</v>
      </c>
      <c r="M1079" s="116"/>
      <c r="N1079" s="116"/>
      <c r="O1079" s="116"/>
      <c r="P1079" s="116"/>
      <c r="Q1079" s="116"/>
      <c r="R1079" s="116"/>
      <c r="S1079" s="116"/>
      <c r="T1079" s="116"/>
      <c r="U1079" s="116"/>
      <c r="V1079" s="116"/>
      <c r="W1079" s="116"/>
      <c r="X1079" s="116"/>
      <c r="Y1079" s="116"/>
      <c r="Z1079" s="116"/>
      <c r="AA1079" s="116"/>
      <c r="AB1079" s="116"/>
      <c r="AC1079" s="116"/>
      <c r="AD1079" s="116"/>
      <c r="AE1079" s="116"/>
    </row>
    <row r="1080" spans="1:31" x14ac:dyDescent="0.25">
      <c r="A1080" t="s">
        <v>4748</v>
      </c>
      <c r="B1080" s="116" t="s">
        <v>3211</v>
      </c>
      <c r="C1080" s="116" t="s">
        <v>3212</v>
      </c>
      <c r="D1080" s="116" t="s">
        <v>2677</v>
      </c>
      <c r="G1080" s="116" t="s">
        <v>104</v>
      </c>
      <c r="H1080" s="116" t="s">
        <v>3369</v>
      </c>
      <c r="I1080" s="116" t="s">
        <v>134</v>
      </c>
      <c r="J1080" s="116" t="s">
        <v>4452</v>
      </c>
      <c r="K1080" s="116" t="s">
        <v>3516</v>
      </c>
      <c r="L1080" s="116" t="s">
        <v>3136</v>
      </c>
      <c r="M1080" s="116"/>
      <c r="N1080" s="116"/>
      <c r="O1080" s="116"/>
      <c r="P1080" s="116"/>
      <c r="Q1080" s="116"/>
      <c r="R1080" s="116"/>
      <c r="S1080" s="116"/>
      <c r="T1080" s="116"/>
      <c r="U1080" s="116"/>
      <c r="V1080" s="116"/>
      <c r="W1080" s="116"/>
      <c r="X1080" s="116"/>
      <c r="Y1080" s="116"/>
      <c r="Z1080" s="116"/>
      <c r="AA1080" s="116"/>
      <c r="AB1080" s="116"/>
      <c r="AC1080" s="116"/>
      <c r="AD1080" s="116"/>
      <c r="AE1080" s="116"/>
    </row>
    <row r="1081" spans="1:31" x14ac:dyDescent="0.25">
      <c r="A1081" t="s">
        <v>4348</v>
      </c>
      <c r="B1081" s="116" t="s">
        <v>3211</v>
      </c>
      <c r="C1081" s="116" t="s">
        <v>3212</v>
      </c>
      <c r="D1081" s="116" t="s">
        <v>2677</v>
      </c>
      <c r="G1081" s="116" t="s">
        <v>104</v>
      </c>
      <c r="H1081" s="116" t="s">
        <v>3366</v>
      </c>
      <c r="I1081" s="116" t="s">
        <v>134</v>
      </c>
      <c r="J1081" s="116" t="s">
        <v>2678</v>
      </c>
      <c r="K1081" s="116" t="s">
        <v>3516</v>
      </c>
      <c r="L1081" s="116" t="s">
        <v>3136</v>
      </c>
      <c r="M1081" s="116"/>
      <c r="N1081" s="116"/>
      <c r="O1081" s="116"/>
      <c r="P1081" s="116"/>
      <c r="Q1081" s="116"/>
      <c r="R1081" s="116"/>
      <c r="S1081" s="116"/>
      <c r="T1081" s="116"/>
      <c r="U1081" s="116"/>
      <c r="V1081" s="116"/>
      <c r="W1081" s="116"/>
      <c r="X1081" s="116"/>
      <c r="Y1081" s="116"/>
      <c r="Z1081" s="116"/>
      <c r="AA1081" s="116"/>
      <c r="AB1081" s="116"/>
      <c r="AC1081" s="116"/>
      <c r="AD1081" s="116"/>
      <c r="AE1081" s="116"/>
    </row>
    <row r="1082" spans="1:31" x14ac:dyDescent="0.25">
      <c r="A1082" t="s">
        <v>4349</v>
      </c>
      <c r="B1082" s="116" t="s">
        <v>3211</v>
      </c>
      <c r="C1082" s="116" t="s">
        <v>3212</v>
      </c>
      <c r="D1082" s="116" t="s">
        <v>2677</v>
      </c>
      <c r="G1082" s="116" t="s">
        <v>104</v>
      </c>
      <c r="H1082" s="116" t="s">
        <v>3373</v>
      </c>
      <c r="I1082" s="116" t="s">
        <v>134</v>
      </c>
      <c r="J1082" s="116" t="s">
        <v>4483</v>
      </c>
      <c r="K1082" s="116" t="s">
        <v>149</v>
      </c>
      <c r="L1082" s="116" t="s">
        <v>3136</v>
      </c>
      <c r="M1082" s="116"/>
      <c r="N1082" s="116"/>
      <c r="O1082" s="116"/>
      <c r="P1082" s="116"/>
      <c r="Q1082" s="116"/>
      <c r="R1082" s="116"/>
      <c r="S1082" s="116"/>
      <c r="T1082" s="116"/>
      <c r="U1082" s="116"/>
      <c r="V1082" s="116"/>
      <c r="W1082" s="116"/>
      <c r="X1082" s="116"/>
      <c r="Y1082" s="116"/>
      <c r="Z1082" s="116"/>
      <c r="AA1082" s="116"/>
      <c r="AB1082" s="116"/>
      <c r="AC1082" s="116"/>
      <c r="AD1082" s="116"/>
      <c r="AE1082" s="116"/>
    </row>
    <row r="1083" spans="1:31" x14ac:dyDescent="0.25">
      <c r="A1083" t="s">
        <v>4350</v>
      </c>
      <c r="B1083" s="116" t="s">
        <v>3211</v>
      </c>
      <c r="C1083" s="116" t="s">
        <v>3212</v>
      </c>
      <c r="D1083" s="116" t="s">
        <v>2677</v>
      </c>
      <c r="G1083" s="116" t="s">
        <v>104</v>
      </c>
      <c r="H1083" s="116" t="s">
        <v>3384</v>
      </c>
      <c r="I1083" s="116" t="s">
        <v>134</v>
      </c>
      <c r="J1083" s="116" t="s">
        <v>4484</v>
      </c>
      <c r="K1083" s="116" t="s">
        <v>149</v>
      </c>
      <c r="L1083" s="116" t="s">
        <v>3136</v>
      </c>
      <c r="M1083" s="116"/>
      <c r="N1083" s="116"/>
      <c r="O1083" s="116"/>
      <c r="P1083" s="116"/>
      <c r="Q1083" s="116"/>
      <c r="R1083" s="116"/>
      <c r="S1083" s="116"/>
      <c r="T1083" s="116"/>
      <c r="U1083" s="116"/>
      <c r="V1083" s="116"/>
      <c r="W1083" s="116"/>
      <c r="X1083" s="116"/>
      <c r="Y1083" s="116"/>
      <c r="Z1083" s="116"/>
      <c r="AA1083" s="116"/>
      <c r="AB1083" s="116"/>
      <c r="AC1083" s="116"/>
      <c r="AD1083" s="116"/>
      <c r="AE1083" s="116"/>
    </row>
    <row r="1084" spans="1:31" x14ac:dyDescent="0.25">
      <c r="A1084" t="s">
        <v>3213</v>
      </c>
      <c r="B1084" s="116" t="s">
        <v>3211</v>
      </c>
      <c r="C1084" s="116" t="s">
        <v>3212</v>
      </c>
      <c r="D1084" s="116" t="s">
        <v>2677</v>
      </c>
      <c r="G1084" s="116" t="s">
        <v>104</v>
      </c>
      <c r="H1084" s="116" t="s">
        <v>137</v>
      </c>
      <c r="I1084" s="116" t="s">
        <v>134</v>
      </c>
      <c r="J1084" s="116" t="s">
        <v>138</v>
      </c>
      <c r="K1084" s="116" t="s">
        <v>139</v>
      </c>
      <c r="L1084" s="116" t="s">
        <v>3136</v>
      </c>
      <c r="M1084" s="116"/>
      <c r="N1084" s="116"/>
      <c r="O1084" s="116"/>
      <c r="P1084" s="116"/>
      <c r="Q1084" s="116"/>
      <c r="R1084" s="116"/>
      <c r="S1084" s="116"/>
      <c r="T1084" s="116"/>
      <c r="U1084" s="116"/>
      <c r="V1084" s="116"/>
      <c r="W1084" s="116"/>
      <c r="X1084" s="116"/>
      <c r="Y1084" s="116"/>
      <c r="Z1084" s="116"/>
      <c r="AA1084" s="116"/>
      <c r="AB1084" s="116"/>
      <c r="AC1084" s="116"/>
      <c r="AD1084" s="116"/>
      <c r="AE1084" s="116"/>
    </row>
    <row r="1085" spans="1:31" x14ac:dyDescent="0.25">
      <c r="A1085" t="s">
        <v>4749</v>
      </c>
      <c r="B1085" s="116" t="s">
        <v>3214</v>
      </c>
      <c r="C1085" s="116" t="s">
        <v>3500</v>
      </c>
      <c r="D1085" s="116" t="s">
        <v>2677</v>
      </c>
      <c r="G1085" s="116" t="s">
        <v>104</v>
      </c>
      <c r="H1085" s="116" t="s">
        <v>3369</v>
      </c>
      <c r="I1085" s="116" t="s">
        <v>134</v>
      </c>
      <c r="J1085" s="116" t="s">
        <v>4452</v>
      </c>
      <c r="K1085" s="116" t="s">
        <v>3516</v>
      </c>
      <c r="L1085" s="116" t="s">
        <v>153</v>
      </c>
      <c r="M1085" s="116"/>
      <c r="N1085" s="116"/>
      <c r="O1085" s="116"/>
      <c r="P1085" s="116"/>
      <c r="Q1085" s="116"/>
      <c r="R1085" s="116"/>
      <c r="S1085" s="116"/>
      <c r="T1085" s="116"/>
      <c r="U1085" s="116"/>
      <c r="V1085" s="116"/>
      <c r="W1085" s="116"/>
      <c r="X1085" s="116"/>
      <c r="Y1085" s="116"/>
      <c r="Z1085" s="116"/>
      <c r="AA1085" s="116"/>
      <c r="AB1085" s="116"/>
      <c r="AC1085" s="116"/>
      <c r="AD1085" s="116"/>
      <c r="AE1085" s="116"/>
    </row>
    <row r="1086" spans="1:31" x14ac:dyDescent="0.25">
      <c r="A1086" t="s">
        <v>4351</v>
      </c>
      <c r="B1086" s="116" t="s">
        <v>3214</v>
      </c>
      <c r="C1086" s="116" t="s">
        <v>3500</v>
      </c>
      <c r="D1086" s="116" t="s">
        <v>2677</v>
      </c>
      <c r="G1086" s="116" t="s">
        <v>104</v>
      </c>
      <c r="H1086" s="116" t="s">
        <v>3366</v>
      </c>
      <c r="I1086" s="116" t="s">
        <v>134</v>
      </c>
      <c r="J1086" s="116" t="s">
        <v>2678</v>
      </c>
      <c r="K1086" s="116" t="s">
        <v>3516</v>
      </c>
      <c r="L1086" s="116" t="s">
        <v>153</v>
      </c>
      <c r="M1086" s="116"/>
      <c r="N1086" s="116"/>
      <c r="O1086" s="116"/>
      <c r="P1086" s="116"/>
      <c r="Q1086" s="116"/>
      <c r="R1086" s="116"/>
      <c r="S1086" s="116"/>
      <c r="T1086" s="116"/>
      <c r="U1086" s="116"/>
      <c r="V1086" s="116"/>
      <c r="W1086" s="116"/>
      <c r="X1086" s="116"/>
      <c r="Y1086" s="116"/>
      <c r="Z1086" s="116"/>
      <c r="AA1086" s="116"/>
      <c r="AB1086" s="116"/>
      <c r="AC1086" s="116"/>
      <c r="AD1086" s="116"/>
      <c r="AE1086" s="116"/>
    </row>
    <row r="1087" spans="1:31" x14ac:dyDescent="0.25">
      <c r="A1087" t="s">
        <v>4352</v>
      </c>
      <c r="B1087" s="116" t="s">
        <v>3214</v>
      </c>
      <c r="C1087" s="116" t="s">
        <v>3500</v>
      </c>
      <c r="D1087" s="116" t="s">
        <v>2677</v>
      </c>
      <c r="G1087" s="116" t="s">
        <v>104</v>
      </c>
      <c r="H1087" s="116" t="s">
        <v>3373</v>
      </c>
      <c r="I1087" s="116" t="s">
        <v>134</v>
      </c>
      <c r="J1087" s="116" t="s">
        <v>4483</v>
      </c>
      <c r="K1087" s="116" t="s">
        <v>149</v>
      </c>
      <c r="L1087" s="116" t="s">
        <v>153</v>
      </c>
      <c r="M1087" s="116"/>
      <c r="N1087" s="116"/>
      <c r="O1087" s="116"/>
      <c r="P1087" s="116"/>
      <c r="Q1087" s="116"/>
      <c r="R1087" s="116"/>
      <c r="S1087" s="116"/>
      <c r="T1087" s="116"/>
      <c r="U1087" s="116"/>
      <c r="V1087" s="116"/>
      <c r="W1087" s="116"/>
      <c r="X1087" s="116"/>
      <c r="Y1087" s="116"/>
      <c r="Z1087" s="116"/>
      <c r="AA1087" s="116"/>
      <c r="AB1087" s="116"/>
      <c r="AC1087" s="116"/>
      <c r="AD1087" s="116"/>
      <c r="AE1087" s="116"/>
    </row>
    <row r="1088" spans="1:31" x14ac:dyDescent="0.25">
      <c r="A1088" t="s">
        <v>4353</v>
      </c>
      <c r="B1088" s="116" t="s">
        <v>3214</v>
      </c>
      <c r="C1088" s="116" t="s">
        <v>3500</v>
      </c>
      <c r="D1088" s="116" t="s">
        <v>2677</v>
      </c>
      <c r="G1088" s="116" t="s">
        <v>104</v>
      </c>
      <c r="H1088" s="116" t="s">
        <v>3384</v>
      </c>
      <c r="I1088" s="116" t="s">
        <v>134</v>
      </c>
      <c r="J1088" s="116" t="s">
        <v>4484</v>
      </c>
      <c r="K1088" s="116" t="s">
        <v>149</v>
      </c>
      <c r="L1088" s="116" t="s">
        <v>153</v>
      </c>
      <c r="M1088" s="116"/>
      <c r="N1088" s="116"/>
      <c r="O1088" s="116"/>
      <c r="P1088" s="116"/>
      <c r="Q1088" s="116"/>
      <c r="R1088" s="116"/>
      <c r="S1088" s="116"/>
      <c r="T1088" s="116"/>
      <c r="U1088" s="116"/>
      <c r="V1088" s="116"/>
      <c r="W1088" s="116"/>
      <c r="X1088" s="116"/>
      <c r="Y1088" s="116"/>
      <c r="Z1088" s="116"/>
      <c r="AA1088" s="116"/>
      <c r="AB1088" s="116"/>
      <c r="AC1088" s="116"/>
      <c r="AD1088" s="116"/>
      <c r="AE1088" s="116"/>
    </row>
    <row r="1089" spans="1:31" x14ac:dyDescent="0.25">
      <c r="A1089" t="s">
        <v>3215</v>
      </c>
      <c r="B1089" s="116" t="s">
        <v>3214</v>
      </c>
      <c r="C1089" s="116" t="s">
        <v>3500</v>
      </c>
      <c r="D1089" s="116" t="s">
        <v>2677</v>
      </c>
      <c r="G1089" s="116" t="s">
        <v>104</v>
      </c>
      <c r="H1089" s="116" t="s">
        <v>137</v>
      </c>
      <c r="I1089" s="116" t="s">
        <v>134</v>
      </c>
      <c r="J1089" s="116" t="s">
        <v>138</v>
      </c>
      <c r="K1089" s="116" t="s">
        <v>139</v>
      </c>
      <c r="L1089" s="116" t="s">
        <v>153</v>
      </c>
      <c r="M1089" s="116"/>
      <c r="N1089" s="116"/>
      <c r="O1089" s="116"/>
      <c r="P1089" s="116"/>
      <c r="Q1089" s="116"/>
      <c r="R1089" s="116"/>
      <c r="S1089" s="116"/>
      <c r="T1089" s="116"/>
      <c r="U1089" s="116"/>
      <c r="V1089" s="116"/>
      <c r="W1089" s="116"/>
      <c r="X1089" s="116"/>
      <c r="Y1089" s="116"/>
      <c r="Z1089" s="116"/>
      <c r="AA1089" s="116"/>
      <c r="AB1089" s="116"/>
      <c r="AC1089" s="116"/>
      <c r="AD1089" s="116"/>
      <c r="AE1089" s="116"/>
    </row>
    <row r="1090" spans="1:31" x14ac:dyDescent="0.25">
      <c r="A1090" t="s">
        <v>4750</v>
      </c>
      <c r="B1090" s="116" t="s">
        <v>4355</v>
      </c>
      <c r="C1090" s="116" t="s">
        <v>3500</v>
      </c>
      <c r="D1090" s="116" t="s">
        <v>2677</v>
      </c>
      <c r="G1090" s="116" t="s">
        <v>104</v>
      </c>
      <c r="H1090" s="116" t="s">
        <v>3369</v>
      </c>
      <c r="I1090" s="116" t="s">
        <v>134</v>
      </c>
      <c r="J1090" s="116" t="s">
        <v>4452</v>
      </c>
      <c r="K1090" s="116" t="s">
        <v>3516</v>
      </c>
      <c r="L1090" s="116" t="s">
        <v>153</v>
      </c>
      <c r="M1090" s="116"/>
      <c r="N1090" s="116"/>
      <c r="O1090" s="116"/>
      <c r="P1090" s="116"/>
      <c r="Q1090" s="116"/>
      <c r="R1090" s="116"/>
      <c r="S1090" s="116"/>
      <c r="T1090" s="116"/>
      <c r="U1090" s="116"/>
      <c r="V1090" s="116"/>
      <c r="W1090" s="116"/>
      <c r="X1090" s="116"/>
      <c r="Y1090" s="116"/>
      <c r="Z1090" s="116"/>
      <c r="AA1090" s="116"/>
      <c r="AB1090" s="116"/>
      <c r="AC1090" s="116"/>
      <c r="AD1090" s="116"/>
      <c r="AE1090" s="116"/>
    </row>
    <row r="1091" spans="1:31" x14ac:dyDescent="0.25">
      <c r="A1091" t="s">
        <v>4354</v>
      </c>
      <c r="B1091" s="116" t="s">
        <v>4355</v>
      </c>
      <c r="C1091" s="116" t="s">
        <v>3500</v>
      </c>
      <c r="D1091" s="116" t="s">
        <v>2677</v>
      </c>
      <c r="G1091" s="116" t="s">
        <v>104</v>
      </c>
      <c r="H1091" s="116" t="s">
        <v>3366</v>
      </c>
      <c r="I1091" s="116" t="s">
        <v>134</v>
      </c>
      <c r="J1091" s="116" t="s">
        <v>2678</v>
      </c>
      <c r="K1091" s="116" t="s">
        <v>3516</v>
      </c>
      <c r="L1091" s="116" t="s">
        <v>153</v>
      </c>
      <c r="M1091" s="116"/>
      <c r="N1091" s="116"/>
      <c r="O1091" s="116"/>
      <c r="P1091" s="116"/>
      <c r="Q1091" s="116"/>
      <c r="R1091" s="116"/>
      <c r="S1091" s="116"/>
      <c r="T1091" s="116"/>
      <c r="U1091" s="116"/>
      <c r="V1091" s="116"/>
      <c r="W1091" s="116"/>
      <c r="X1091" s="116"/>
      <c r="Y1091" s="116"/>
      <c r="Z1091" s="116"/>
      <c r="AA1091" s="116"/>
      <c r="AB1091" s="116"/>
      <c r="AC1091" s="116"/>
      <c r="AD1091" s="116"/>
      <c r="AE1091" s="116"/>
    </row>
    <row r="1092" spans="1:31" x14ac:dyDescent="0.25">
      <c r="A1092" t="s">
        <v>4356</v>
      </c>
      <c r="B1092" s="116" t="s">
        <v>4355</v>
      </c>
      <c r="C1092" s="116" t="s">
        <v>3500</v>
      </c>
      <c r="D1092" s="116" t="s">
        <v>2677</v>
      </c>
      <c r="G1092" s="116" t="s">
        <v>104</v>
      </c>
      <c r="H1092" s="116" t="s">
        <v>3373</v>
      </c>
      <c r="I1092" s="116" t="s">
        <v>134</v>
      </c>
      <c r="J1092" s="116" t="s">
        <v>4483</v>
      </c>
      <c r="K1092" s="116" t="s">
        <v>149</v>
      </c>
      <c r="L1092" s="116" t="s">
        <v>153</v>
      </c>
      <c r="M1092" s="116"/>
      <c r="N1092" s="116"/>
      <c r="O1092" s="116"/>
      <c r="P1092" s="116"/>
      <c r="Q1092" s="116"/>
      <c r="R1092" s="116"/>
      <c r="S1092" s="116"/>
      <c r="T1092" s="116"/>
      <c r="U1092" s="116"/>
      <c r="V1092" s="116"/>
      <c r="W1092" s="116"/>
      <c r="X1092" s="116"/>
      <c r="Y1092" s="116"/>
      <c r="Z1092" s="116"/>
      <c r="AA1092" s="116"/>
      <c r="AB1092" s="116"/>
      <c r="AC1092" s="116"/>
      <c r="AD1092" s="116"/>
      <c r="AE1092" s="116"/>
    </row>
    <row r="1093" spans="1:31" x14ac:dyDescent="0.25">
      <c r="A1093" t="s">
        <v>4357</v>
      </c>
      <c r="B1093" s="116" t="s">
        <v>4355</v>
      </c>
      <c r="C1093" s="116" t="s">
        <v>3500</v>
      </c>
      <c r="D1093" s="116" t="s">
        <v>2677</v>
      </c>
      <c r="G1093" s="116" t="s">
        <v>104</v>
      </c>
      <c r="H1093" s="116" t="s">
        <v>3384</v>
      </c>
      <c r="I1093" s="116" t="s">
        <v>134</v>
      </c>
      <c r="J1093" s="116" t="s">
        <v>4484</v>
      </c>
      <c r="K1093" s="116" t="s">
        <v>149</v>
      </c>
      <c r="L1093" s="116" t="s">
        <v>153</v>
      </c>
      <c r="M1093" s="116"/>
      <c r="N1093" s="116"/>
      <c r="O1093" s="116"/>
      <c r="P1093" s="116"/>
      <c r="Q1093" s="116"/>
      <c r="R1093" s="116"/>
      <c r="S1093" s="116"/>
      <c r="T1093" s="116"/>
      <c r="U1093" s="116"/>
      <c r="V1093" s="116"/>
      <c r="W1093" s="116"/>
      <c r="X1093" s="116"/>
      <c r="Y1093" s="116"/>
      <c r="Z1093" s="116"/>
      <c r="AA1093" s="116"/>
      <c r="AB1093" s="116"/>
      <c r="AC1093" s="116"/>
      <c r="AD1093" s="116"/>
      <c r="AE1093" s="116"/>
    </row>
    <row r="1094" spans="1:31" x14ac:dyDescent="0.25">
      <c r="A1094" t="s">
        <v>4358</v>
      </c>
      <c r="B1094" s="116" t="s">
        <v>4355</v>
      </c>
      <c r="C1094" s="116" t="s">
        <v>3500</v>
      </c>
      <c r="D1094" s="116" t="s">
        <v>2677</v>
      </c>
      <c r="G1094" s="116" t="s">
        <v>104</v>
      </c>
      <c r="H1094" s="116" t="s">
        <v>137</v>
      </c>
      <c r="I1094" s="116" t="s">
        <v>134</v>
      </c>
      <c r="J1094" s="116" t="s">
        <v>138</v>
      </c>
      <c r="K1094" s="116" t="s">
        <v>139</v>
      </c>
      <c r="L1094" s="116" t="s">
        <v>153</v>
      </c>
      <c r="M1094" s="116"/>
      <c r="N1094" s="116"/>
      <c r="O1094" s="116"/>
      <c r="P1094" s="116"/>
      <c r="Q1094" s="116"/>
      <c r="R1094" s="116"/>
      <c r="S1094" s="116"/>
      <c r="T1094" s="116"/>
      <c r="U1094" s="116"/>
      <c r="V1094" s="116"/>
      <c r="W1094" s="116"/>
      <c r="X1094" s="116"/>
      <c r="Y1094" s="116"/>
      <c r="Z1094" s="116"/>
      <c r="AA1094" s="116"/>
      <c r="AB1094" s="116"/>
      <c r="AC1094" s="116"/>
      <c r="AD1094" s="116"/>
      <c r="AE1094" s="116"/>
    </row>
    <row r="1095" spans="1:31" x14ac:dyDescent="0.25">
      <c r="A1095" t="s">
        <v>4751</v>
      </c>
      <c r="B1095" s="116" t="s">
        <v>4360</v>
      </c>
      <c r="C1095" s="116" t="s">
        <v>3212</v>
      </c>
      <c r="D1095" s="116" t="s">
        <v>2677</v>
      </c>
      <c r="G1095" s="116" t="s">
        <v>104</v>
      </c>
      <c r="H1095" s="116" t="s">
        <v>3369</v>
      </c>
      <c r="I1095" s="116" t="s">
        <v>134</v>
      </c>
      <c r="J1095" s="116" t="s">
        <v>4452</v>
      </c>
      <c r="K1095" s="116" t="s">
        <v>3516</v>
      </c>
      <c r="L1095" s="116" t="s">
        <v>3136</v>
      </c>
      <c r="M1095" s="116"/>
      <c r="N1095" s="116"/>
      <c r="O1095" s="116"/>
      <c r="P1095" s="116"/>
      <c r="Q1095" s="116"/>
      <c r="R1095" s="116"/>
      <c r="S1095" s="116"/>
      <c r="T1095" s="116"/>
      <c r="U1095" s="116"/>
      <c r="V1095" s="116"/>
      <c r="W1095" s="116"/>
      <c r="X1095" s="116"/>
      <c r="Y1095" s="116"/>
      <c r="Z1095" s="116"/>
      <c r="AA1095" s="116"/>
      <c r="AB1095" s="116"/>
      <c r="AC1095" s="116"/>
      <c r="AD1095" s="116"/>
      <c r="AE1095" s="116"/>
    </row>
    <row r="1096" spans="1:31" x14ac:dyDescent="0.25">
      <c r="A1096" t="s">
        <v>4359</v>
      </c>
      <c r="B1096" s="116" t="s">
        <v>4360</v>
      </c>
      <c r="C1096" s="116" t="s">
        <v>3212</v>
      </c>
      <c r="D1096" s="116" t="s">
        <v>2677</v>
      </c>
      <c r="G1096" s="116" t="s">
        <v>104</v>
      </c>
      <c r="H1096" s="116" t="s">
        <v>3366</v>
      </c>
      <c r="I1096" s="116" t="s">
        <v>134</v>
      </c>
      <c r="J1096" s="116" t="s">
        <v>2678</v>
      </c>
      <c r="K1096" s="116" t="s">
        <v>3516</v>
      </c>
      <c r="L1096" s="116" t="s">
        <v>3136</v>
      </c>
      <c r="M1096" s="116"/>
      <c r="N1096" s="116"/>
      <c r="O1096" s="116"/>
      <c r="P1096" s="116"/>
      <c r="Q1096" s="116"/>
      <c r="R1096" s="116"/>
      <c r="S1096" s="116"/>
      <c r="T1096" s="116"/>
      <c r="U1096" s="116"/>
      <c r="V1096" s="116"/>
      <c r="W1096" s="116"/>
      <c r="X1096" s="116"/>
      <c r="Y1096" s="116"/>
      <c r="Z1096" s="116"/>
      <c r="AA1096" s="116"/>
      <c r="AB1096" s="116"/>
      <c r="AC1096" s="116"/>
      <c r="AD1096" s="116"/>
      <c r="AE1096" s="116"/>
    </row>
    <row r="1097" spans="1:31" x14ac:dyDescent="0.25">
      <c r="A1097" t="s">
        <v>4361</v>
      </c>
      <c r="B1097" s="116" t="s">
        <v>4360</v>
      </c>
      <c r="C1097" s="116" t="s">
        <v>3212</v>
      </c>
      <c r="D1097" s="116" t="s">
        <v>2677</v>
      </c>
      <c r="G1097" s="116" t="s">
        <v>104</v>
      </c>
      <c r="H1097" s="116" t="s">
        <v>3373</v>
      </c>
      <c r="I1097" s="116" t="s">
        <v>134</v>
      </c>
      <c r="J1097" s="116" t="s">
        <v>4483</v>
      </c>
      <c r="K1097" s="116" t="s">
        <v>149</v>
      </c>
      <c r="L1097" s="116" t="s">
        <v>3136</v>
      </c>
      <c r="M1097" s="116"/>
      <c r="N1097" s="116"/>
      <c r="O1097" s="116"/>
      <c r="P1097" s="116"/>
      <c r="Q1097" s="116"/>
      <c r="R1097" s="116"/>
      <c r="S1097" s="116"/>
      <c r="T1097" s="116"/>
      <c r="U1097" s="116"/>
      <c r="V1097" s="116"/>
      <c r="W1097" s="116"/>
      <c r="X1097" s="116"/>
      <c r="Y1097" s="116"/>
      <c r="Z1097" s="116"/>
      <c r="AA1097" s="116"/>
      <c r="AB1097" s="116"/>
      <c r="AC1097" s="116"/>
      <c r="AD1097" s="116"/>
      <c r="AE1097" s="116"/>
    </row>
    <row r="1098" spans="1:31" x14ac:dyDescent="0.25">
      <c r="A1098" t="s">
        <v>4362</v>
      </c>
      <c r="B1098" s="116" t="s">
        <v>4360</v>
      </c>
      <c r="C1098" s="116" t="s">
        <v>3212</v>
      </c>
      <c r="D1098" s="116" t="s">
        <v>2677</v>
      </c>
      <c r="G1098" s="116" t="s">
        <v>104</v>
      </c>
      <c r="H1098" s="116" t="s">
        <v>3384</v>
      </c>
      <c r="I1098" s="116" t="s">
        <v>134</v>
      </c>
      <c r="J1098" s="116" t="s">
        <v>4484</v>
      </c>
      <c r="K1098" s="116" t="s">
        <v>149</v>
      </c>
      <c r="L1098" s="116" t="s">
        <v>3136</v>
      </c>
      <c r="M1098" s="116"/>
      <c r="N1098" s="116"/>
      <c r="O1098" s="116"/>
      <c r="P1098" s="116"/>
      <c r="Q1098" s="116"/>
      <c r="R1098" s="116"/>
      <c r="S1098" s="116"/>
      <c r="T1098" s="116"/>
      <c r="U1098" s="116"/>
      <c r="V1098" s="116"/>
      <c r="W1098" s="116"/>
      <c r="X1098" s="116"/>
      <c r="Y1098" s="116"/>
      <c r="Z1098" s="116"/>
      <c r="AA1098" s="116"/>
      <c r="AB1098" s="116"/>
      <c r="AC1098" s="116"/>
      <c r="AD1098" s="116"/>
      <c r="AE1098" s="116"/>
    </row>
    <row r="1099" spans="1:31" x14ac:dyDescent="0.25">
      <c r="A1099" t="s">
        <v>4363</v>
      </c>
      <c r="B1099" s="116" t="s">
        <v>4360</v>
      </c>
      <c r="C1099" s="116" t="s">
        <v>3212</v>
      </c>
      <c r="D1099" s="116" t="s">
        <v>2677</v>
      </c>
      <c r="G1099" s="116" t="s">
        <v>104</v>
      </c>
      <c r="H1099" s="116" t="s">
        <v>137</v>
      </c>
      <c r="I1099" s="116" t="s">
        <v>134</v>
      </c>
      <c r="J1099" s="116" t="s">
        <v>138</v>
      </c>
      <c r="K1099" s="116" t="s">
        <v>139</v>
      </c>
      <c r="L1099" s="116" t="s">
        <v>3136</v>
      </c>
      <c r="M1099" s="116"/>
      <c r="N1099" s="116"/>
      <c r="O1099" s="116"/>
      <c r="P1099" s="116"/>
      <c r="Q1099" s="116"/>
      <c r="R1099" s="116"/>
      <c r="S1099" s="116"/>
      <c r="T1099" s="116"/>
      <c r="U1099" s="116"/>
      <c r="V1099" s="116"/>
      <c r="W1099" s="116"/>
      <c r="X1099" s="116"/>
      <c r="Y1099" s="116"/>
      <c r="Z1099" s="116"/>
      <c r="AA1099" s="116"/>
      <c r="AB1099" s="116"/>
      <c r="AC1099" s="116"/>
      <c r="AD1099" s="116"/>
      <c r="AE1099" s="116"/>
    </row>
    <row r="1100" spans="1:31" x14ac:dyDescent="0.25">
      <c r="A1100" t="s">
        <v>4752</v>
      </c>
      <c r="B1100" s="116" t="s">
        <v>4365</v>
      </c>
      <c r="C1100" s="116" t="s">
        <v>3500</v>
      </c>
      <c r="D1100" s="116" t="s">
        <v>2677</v>
      </c>
      <c r="G1100" s="116" t="s">
        <v>104</v>
      </c>
      <c r="H1100" s="116" t="s">
        <v>3369</v>
      </c>
      <c r="I1100" s="116" t="s">
        <v>134</v>
      </c>
      <c r="J1100" s="116" t="s">
        <v>4452</v>
      </c>
      <c r="K1100" s="116" t="s">
        <v>3516</v>
      </c>
      <c r="L1100" s="116" t="s">
        <v>153</v>
      </c>
      <c r="M1100" s="116"/>
      <c r="N1100" s="116"/>
      <c r="O1100" s="116"/>
      <c r="P1100" s="116"/>
      <c r="Q1100" s="116"/>
      <c r="R1100" s="116"/>
      <c r="S1100" s="116"/>
      <c r="T1100" s="116"/>
      <c r="U1100" s="116"/>
      <c r="V1100" s="116"/>
      <c r="W1100" s="116"/>
      <c r="X1100" s="116"/>
      <c r="Y1100" s="116"/>
      <c r="Z1100" s="116"/>
      <c r="AA1100" s="116"/>
      <c r="AB1100" s="116"/>
      <c r="AC1100" s="116"/>
      <c r="AD1100" s="116"/>
      <c r="AE1100" s="116"/>
    </row>
    <row r="1101" spans="1:31" x14ac:dyDescent="0.25">
      <c r="A1101" t="s">
        <v>4364</v>
      </c>
      <c r="B1101" s="116" t="s">
        <v>4365</v>
      </c>
      <c r="C1101" s="116" t="s">
        <v>3500</v>
      </c>
      <c r="D1101" s="116" t="s">
        <v>2677</v>
      </c>
      <c r="G1101" s="116" t="s">
        <v>104</v>
      </c>
      <c r="H1101" s="116" t="s">
        <v>3366</v>
      </c>
      <c r="I1101" s="116" t="s">
        <v>134</v>
      </c>
      <c r="J1101" s="116" t="s">
        <v>2678</v>
      </c>
      <c r="K1101" s="116" t="s">
        <v>3516</v>
      </c>
      <c r="L1101" s="116" t="s">
        <v>153</v>
      </c>
      <c r="M1101" s="116"/>
      <c r="N1101" s="116"/>
      <c r="O1101" s="116"/>
      <c r="P1101" s="116"/>
      <c r="Q1101" s="116"/>
      <c r="R1101" s="116"/>
      <c r="S1101" s="116"/>
      <c r="T1101" s="116"/>
      <c r="U1101" s="116"/>
      <c r="V1101" s="116"/>
      <c r="W1101" s="116"/>
      <c r="X1101" s="116"/>
      <c r="Y1101" s="116"/>
      <c r="Z1101" s="116"/>
      <c r="AA1101" s="116"/>
      <c r="AB1101" s="116"/>
      <c r="AC1101" s="116"/>
      <c r="AD1101" s="116"/>
      <c r="AE1101" s="116"/>
    </row>
    <row r="1102" spans="1:31" x14ac:dyDescent="0.25">
      <c r="A1102" t="s">
        <v>4366</v>
      </c>
      <c r="B1102" s="116" t="s">
        <v>4365</v>
      </c>
      <c r="C1102" s="116" t="s">
        <v>3500</v>
      </c>
      <c r="D1102" s="116" t="s">
        <v>2677</v>
      </c>
      <c r="G1102" s="116" t="s">
        <v>104</v>
      </c>
      <c r="H1102" s="116" t="s">
        <v>3373</v>
      </c>
      <c r="I1102" s="116" t="s">
        <v>134</v>
      </c>
      <c r="J1102" s="116" t="s">
        <v>4483</v>
      </c>
      <c r="K1102" s="116" t="s">
        <v>149</v>
      </c>
      <c r="L1102" s="116" t="s">
        <v>153</v>
      </c>
      <c r="M1102" s="116"/>
      <c r="N1102" s="116"/>
      <c r="O1102" s="116"/>
      <c r="P1102" s="116"/>
      <c r="Q1102" s="116"/>
      <c r="R1102" s="116"/>
      <c r="S1102" s="116"/>
      <c r="T1102" s="116"/>
      <c r="U1102" s="116"/>
      <c r="V1102" s="116"/>
      <c r="W1102" s="116"/>
      <c r="X1102" s="116"/>
      <c r="Y1102" s="116"/>
      <c r="Z1102" s="116"/>
      <c r="AA1102" s="116"/>
      <c r="AB1102" s="116"/>
      <c r="AC1102" s="116"/>
      <c r="AD1102" s="116"/>
      <c r="AE1102" s="116"/>
    </row>
    <row r="1103" spans="1:31" x14ac:dyDescent="0.25">
      <c r="A1103" t="s">
        <v>4367</v>
      </c>
      <c r="B1103" s="116" t="s">
        <v>4365</v>
      </c>
      <c r="C1103" s="116" t="s">
        <v>3500</v>
      </c>
      <c r="D1103" s="116" t="s">
        <v>2677</v>
      </c>
      <c r="G1103" s="116" t="s">
        <v>104</v>
      </c>
      <c r="H1103" s="116" t="s">
        <v>3384</v>
      </c>
      <c r="I1103" s="116" t="s">
        <v>134</v>
      </c>
      <c r="J1103" s="116" t="s">
        <v>4484</v>
      </c>
      <c r="K1103" s="116" t="s">
        <v>149</v>
      </c>
      <c r="L1103" s="116" t="s">
        <v>153</v>
      </c>
      <c r="M1103" s="116"/>
      <c r="N1103" s="116"/>
      <c r="O1103" s="116"/>
      <c r="P1103" s="116"/>
      <c r="Q1103" s="116"/>
      <c r="R1103" s="116"/>
      <c r="S1103" s="116"/>
      <c r="T1103" s="116"/>
      <c r="U1103" s="116"/>
      <c r="V1103" s="116"/>
      <c r="W1103" s="116"/>
      <c r="X1103" s="116"/>
      <c r="Y1103" s="116"/>
      <c r="Z1103" s="116"/>
      <c r="AA1103" s="116"/>
      <c r="AB1103" s="116"/>
      <c r="AC1103" s="116"/>
      <c r="AD1103" s="116"/>
      <c r="AE1103" s="116"/>
    </row>
    <row r="1104" spans="1:31" x14ac:dyDescent="0.25">
      <c r="A1104" t="s">
        <v>4368</v>
      </c>
      <c r="B1104" s="116" t="s">
        <v>4365</v>
      </c>
      <c r="C1104" s="116" t="s">
        <v>3500</v>
      </c>
      <c r="D1104" s="116" t="s">
        <v>2677</v>
      </c>
      <c r="G1104" s="116" t="s">
        <v>104</v>
      </c>
      <c r="H1104" s="116" t="s">
        <v>137</v>
      </c>
      <c r="I1104" s="116" t="s">
        <v>134</v>
      </c>
      <c r="J1104" s="116" t="s">
        <v>138</v>
      </c>
      <c r="K1104" s="116" t="s">
        <v>139</v>
      </c>
      <c r="L1104" s="116" t="s">
        <v>153</v>
      </c>
      <c r="M1104" s="116"/>
      <c r="N1104" s="116"/>
      <c r="O1104" s="116"/>
      <c r="P1104" s="116"/>
      <c r="Q1104" s="116"/>
      <c r="R1104" s="116"/>
      <c r="S1104" s="116"/>
      <c r="T1104" s="116"/>
      <c r="U1104" s="116"/>
      <c r="V1104" s="116"/>
      <c r="W1104" s="116"/>
      <c r="X1104" s="116"/>
      <c r="Y1104" s="116"/>
      <c r="Z1104" s="116"/>
      <c r="AA1104" s="116"/>
      <c r="AB1104" s="116"/>
      <c r="AC1104" s="116"/>
      <c r="AD1104" s="116"/>
      <c r="AE1104" s="116"/>
    </row>
    <row r="1105" spans="1:31" x14ac:dyDescent="0.25">
      <c r="A1105" t="s">
        <v>4753</v>
      </c>
      <c r="B1105" s="116" t="s">
        <v>4370</v>
      </c>
      <c r="C1105" s="116" t="s">
        <v>3500</v>
      </c>
      <c r="D1105" s="116" t="s">
        <v>2677</v>
      </c>
      <c r="G1105" s="116" t="s">
        <v>104</v>
      </c>
      <c r="H1105" s="116" t="s">
        <v>3369</v>
      </c>
      <c r="I1105" s="116" t="s">
        <v>134</v>
      </c>
      <c r="J1105" s="116" t="s">
        <v>4452</v>
      </c>
      <c r="K1105" s="116" t="s">
        <v>3516</v>
      </c>
      <c r="L1105" s="116" t="s">
        <v>153</v>
      </c>
      <c r="M1105" s="116"/>
      <c r="N1105" s="116"/>
      <c r="O1105" s="116"/>
      <c r="P1105" s="116"/>
      <c r="Q1105" s="116"/>
      <c r="R1105" s="116"/>
      <c r="S1105" s="116"/>
      <c r="T1105" s="116"/>
      <c r="U1105" s="116"/>
      <c r="V1105" s="116"/>
      <c r="W1105" s="116"/>
      <c r="X1105" s="116"/>
      <c r="Y1105" s="116"/>
      <c r="Z1105" s="116"/>
      <c r="AA1105" s="116"/>
      <c r="AB1105" s="116"/>
      <c r="AC1105" s="116"/>
      <c r="AD1105" s="116"/>
      <c r="AE1105" s="116"/>
    </row>
    <row r="1106" spans="1:31" x14ac:dyDescent="0.25">
      <c r="A1106" t="s">
        <v>4369</v>
      </c>
      <c r="B1106" s="116" t="s">
        <v>4370</v>
      </c>
      <c r="C1106" s="116" t="s">
        <v>3500</v>
      </c>
      <c r="D1106" s="116" t="s">
        <v>2677</v>
      </c>
      <c r="G1106" s="116" t="s">
        <v>104</v>
      </c>
      <c r="H1106" s="116" t="s">
        <v>3366</v>
      </c>
      <c r="I1106" s="116" t="s">
        <v>134</v>
      </c>
      <c r="J1106" s="116" t="s">
        <v>2678</v>
      </c>
      <c r="K1106" s="116" t="s">
        <v>3516</v>
      </c>
      <c r="L1106" s="116" t="s">
        <v>153</v>
      </c>
      <c r="M1106" s="116"/>
      <c r="N1106" s="116"/>
      <c r="O1106" s="116"/>
      <c r="P1106" s="116"/>
      <c r="Q1106" s="116"/>
      <c r="R1106" s="116"/>
      <c r="S1106" s="116"/>
      <c r="T1106" s="116"/>
      <c r="U1106" s="116"/>
      <c r="V1106" s="116"/>
      <c r="W1106" s="116"/>
      <c r="X1106" s="116"/>
      <c r="Y1106" s="116"/>
      <c r="Z1106" s="116"/>
      <c r="AA1106" s="116"/>
      <c r="AB1106" s="116"/>
      <c r="AC1106" s="116"/>
      <c r="AD1106" s="116"/>
      <c r="AE1106" s="116"/>
    </row>
    <row r="1107" spans="1:31" x14ac:dyDescent="0.25">
      <c r="A1107" t="s">
        <v>4371</v>
      </c>
      <c r="B1107" s="116" t="s">
        <v>4370</v>
      </c>
      <c r="C1107" s="116" t="s">
        <v>3500</v>
      </c>
      <c r="D1107" s="116" t="s">
        <v>2677</v>
      </c>
      <c r="G1107" s="116" t="s">
        <v>104</v>
      </c>
      <c r="H1107" s="116" t="s">
        <v>3373</v>
      </c>
      <c r="I1107" s="116" t="s">
        <v>134</v>
      </c>
      <c r="J1107" s="116" t="s">
        <v>4483</v>
      </c>
      <c r="K1107" s="116" t="s">
        <v>149</v>
      </c>
      <c r="L1107" s="116" t="s">
        <v>153</v>
      </c>
      <c r="M1107" s="116"/>
      <c r="N1107" s="116"/>
      <c r="O1107" s="116"/>
      <c r="P1107" s="116"/>
      <c r="Q1107" s="116"/>
      <c r="R1107" s="116"/>
      <c r="S1107" s="116"/>
      <c r="T1107" s="116"/>
      <c r="U1107" s="116"/>
      <c r="V1107" s="116"/>
      <c r="W1107" s="116"/>
      <c r="X1107" s="116"/>
      <c r="Y1107" s="116"/>
      <c r="Z1107" s="116"/>
      <c r="AA1107" s="116"/>
      <c r="AB1107" s="116"/>
      <c r="AC1107" s="116"/>
      <c r="AD1107" s="116"/>
      <c r="AE1107" s="116"/>
    </row>
    <row r="1108" spans="1:31" x14ac:dyDescent="0.25">
      <c r="A1108" t="s">
        <v>4372</v>
      </c>
      <c r="B1108" s="116" t="s">
        <v>4370</v>
      </c>
      <c r="C1108" s="116" t="s">
        <v>3500</v>
      </c>
      <c r="D1108" s="116" t="s">
        <v>2677</v>
      </c>
      <c r="G1108" s="116" t="s">
        <v>104</v>
      </c>
      <c r="H1108" s="116" t="s">
        <v>3384</v>
      </c>
      <c r="I1108" s="116" t="s">
        <v>134</v>
      </c>
      <c r="J1108" s="116" t="s">
        <v>4484</v>
      </c>
      <c r="K1108" s="116" t="s">
        <v>149</v>
      </c>
      <c r="L1108" s="116" t="s">
        <v>153</v>
      </c>
      <c r="M1108" s="116"/>
      <c r="N1108" s="116"/>
      <c r="O1108" s="116"/>
      <c r="P1108" s="116"/>
      <c r="Q1108" s="116"/>
      <c r="R1108" s="116"/>
      <c r="S1108" s="116"/>
      <c r="T1108" s="116"/>
      <c r="U1108" s="116"/>
      <c r="V1108" s="116"/>
      <c r="W1108" s="116"/>
      <c r="X1108" s="116"/>
      <c r="Y1108" s="116"/>
      <c r="Z1108" s="116"/>
      <c r="AA1108" s="116"/>
      <c r="AB1108" s="116"/>
      <c r="AC1108" s="116"/>
      <c r="AD1108" s="116"/>
      <c r="AE1108" s="116"/>
    </row>
    <row r="1109" spans="1:31" x14ac:dyDescent="0.25">
      <c r="A1109" t="s">
        <v>4373</v>
      </c>
      <c r="B1109" s="116" t="s">
        <v>4370</v>
      </c>
      <c r="C1109" s="116" t="s">
        <v>3500</v>
      </c>
      <c r="D1109" s="116" t="s">
        <v>2677</v>
      </c>
      <c r="G1109" s="116" t="s">
        <v>104</v>
      </c>
      <c r="H1109" s="116" t="s">
        <v>137</v>
      </c>
      <c r="I1109" s="116" t="s">
        <v>134</v>
      </c>
      <c r="J1109" s="116" t="s">
        <v>138</v>
      </c>
      <c r="K1109" s="116" t="s">
        <v>139</v>
      </c>
      <c r="L1109" s="116" t="s">
        <v>153</v>
      </c>
      <c r="M1109" s="116"/>
      <c r="N1109" s="116"/>
      <c r="O1109" s="116"/>
      <c r="P1109" s="116"/>
      <c r="Q1109" s="116"/>
      <c r="R1109" s="116"/>
      <c r="S1109" s="116"/>
      <c r="T1109" s="116"/>
      <c r="U1109" s="116"/>
      <c r="V1109" s="116"/>
      <c r="W1109" s="116"/>
      <c r="X1109" s="116"/>
      <c r="Y1109" s="116"/>
      <c r="Z1109" s="116"/>
      <c r="AA1109" s="116"/>
      <c r="AB1109" s="116"/>
      <c r="AC1109" s="116"/>
      <c r="AD1109" s="116"/>
      <c r="AE1109" s="116"/>
    </row>
    <row r="1110" spans="1:31" x14ac:dyDescent="0.25">
      <c r="A1110" t="s">
        <v>4374</v>
      </c>
      <c r="B1110" s="116" t="s">
        <v>2748</v>
      </c>
      <c r="C1110" s="116" t="s">
        <v>2749</v>
      </c>
      <c r="D1110" s="116" t="s">
        <v>2694</v>
      </c>
      <c r="G1110" s="116" t="s">
        <v>104</v>
      </c>
      <c r="H1110" s="116" t="s">
        <v>3390</v>
      </c>
      <c r="I1110" s="116" t="s">
        <v>195</v>
      </c>
      <c r="J1110" s="116" t="s">
        <v>175</v>
      </c>
      <c r="K1110" s="116" t="s">
        <v>152</v>
      </c>
      <c r="L1110" s="116" t="s">
        <v>2750</v>
      </c>
      <c r="M1110" s="116"/>
      <c r="N1110" s="116"/>
      <c r="O1110" s="116"/>
      <c r="P1110" s="116"/>
      <c r="Q1110" s="116"/>
      <c r="R1110" s="116"/>
      <c r="S1110" s="116"/>
      <c r="T1110" s="116"/>
      <c r="U1110" s="116"/>
      <c r="V1110" s="116"/>
      <c r="W1110" s="116"/>
      <c r="X1110" s="116"/>
      <c r="Y1110" s="116"/>
      <c r="Z1110" s="116"/>
      <c r="AA1110" s="116"/>
      <c r="AB1110" s="116"/>
      <c r="AC1110" s="116"/>
      <c r="AD1110" s="116"/>
      <c r="AE1110" s="116"/>
    </row>
    <row r="1111" spans="1:31" x14ac:dyDescent="0.25">
      <c r="A1111" t="s">
        <v>4375</v>
      </c>
      <c r="B1111" s="116" t="s">
        <v>2751</v>
      </c>
      <c r="C1111" s="116" t="s">
        <v>2752</v>
      </c>
      <c r="D1111" s="116" t="s">
        <v>2694</v>
      </c>
      <c r="G1111" s="116" t="s">
        <v>104</v>
      </c>
      <c r="H1111" s="116" t="s">
        <v>3390</v>
      </c>
      <c r="I1111" s="116" t="s">
        <v>195</v>
      </c>
      <c r="J1111" s="116" t="s">
        <v>175</v>
      </c>
      <c r="K1111" s="116" t="s">
        <v>152</v>
      </c>
      <c r="L1111" s="116" t="s">
        <v>4376</v>
      </c>
      <c r="M1111" s="116"/>
      <c r="N1111" s="116"/>
      <c r="O1111" s="116"/>
      <c r="P1111" s="116"/>
      <c r="Q1111" s="116"/>
      <c r="R1111" s="116"/>
      <c r="S1111" s="116"/>
      <c r="T1111" s="116"/>
      <c r="U1111" s="116"/>
      <c r="V1111" s="116"/>
      <c r="W1111" s="116"/>
      <c r="X1111" s="116"/>
      <c r="Y1111" s="116"/>
      <c r="Z1111" s="116"/>
      <c r="AA1111" s="116"/>
      <c r="AB1111" s="116"/>
      <c r="AC1111" s="116"/>
      <c r="AD1111" s="116"/>
      <c r="AE1111" s="116"/>
    </row>
    <row r="1112" spans="1:31" x14ac:dyDescent="0.25">
      <c r="A1112" t="s">
        <v>4377</v>
      </c>
      <c r="B1112" s="116" t="s">
        <v>4378</v>
      </c>
      <c r="C1112" s="116" t="s">
        <v>183</v>
      </c>
      <c r="D1112" s="116" t="s">
        <v>160</v>
      </c>
      <c r="G1112" s="116" t="s">
        <v>104</v>
      </c>
      <c r="H1112" s="116" t="s">
        <v>3384</v>
      </c>
      <c r="I1112" s="116" t="s">
        <v>134</v>
      </c>
      <c r="J1112" s="116" t="s">
        <v>4484</v>
      </c>
      <c r="K1112" s="116" t="s">
        <v>149</v>
      </c>
      <c r="L1112" s="116" t="s">
        <v>219</v>
      </c>
      <c r="M1112" s="116"/>
      <c r="N1112" s="116"/>
      <c r="O1112" s="116"/>
      <c r="P1112" s="116"/>
      <c r="Q1112" s="116"/>
      <c r="R1112" s="116"/>
      <c r="S1112" s="116"/>
      <c r="T1112" s="116"/>
      <c r="U1112" s="116"/>
      <c r="V1112" s="116"/>
      <c r="W1112" s="116"/>
      <c r="X1112" s="116"/>
      <c r="Y1112" s="116"/>
      <c r="Z1112" s="116"/>
      <c r="AA1112" s="116"/>
      <c r="AB1112" s="116"/>
      <c r="AC1112" s="116"/>
      <c r="AD1112" s="116"/>
      <c r="AE1112" s="116"/>
    </row>
    <row r="1113" spans="1:31" x14ac:dyDescent="0.25">
      <c r="A1113" t="s">
        <v>4379</v>
      </c>
      <c r="B1113" s="116" t="s">
        <v>4378</v>
      </c>
      <c r="C1113" s="116" t="s">
        <v>183</v>
      </c>
      <c r="D1113" s="116" t="s">
        <v>160</v>
      </c>
      <c r="G1113" s="116" t="s">
        <v>104</v>
      </c>
      <c r="H1113" s="116" t="s">
        <v>3373</v>
      </c>
      <c r="I1113" s="116" t="s">
        <v>134</v>
      </c>
      <c r="J1113" s="116" t="s">
        <v>4483</v>
      </c>
      <c r="K1113" s="116" t="s">
        <v>149</v>
      </c>
      <c r="L1113" s="116" t="s">
        <v>219</v>
      </c>
      <c r="M1113" s="116"/>
      <c r="N1113" s="116"/>
      <c r="O1113" s="116"/>
      <c r="P1113" s="116"/>
      <c r="Q1113" s="116"/>
      <c r="R1113" s="116"/>
      <c r="S1113" s="116"/>
      <c r="T1113" s="116"/>
      <c r="U1113" s="116"/>
      <c r="V1113" s="116"/>
      <c r="W1113" s="116"/>
      <c r="X1113" s="116"/>
      <c r="Y1113" s="116"/>
      <c r="Z1113" s="116"/>
      <c r="AA1113" s="116"/>
      <c r="AB1113" s="116"/>
      <c r="AC1113" s="116"/>
      <c r="AD1113" s="116"/>
      <c r="AE1113" s="116"/>
    </row>
    <row r="1114" spans="1:31" x14ac:dyDescent="0.25">
      <c r="A1114" t="s">
        <v>4754</v>
      </c>
      <c r="B1114" s="116" t="s">
        <v>4378</v>
      </c>
      <c r="C1114" s="116" t="s">
        <v>183</v>
      </c>
      <c r="D1114" s="116" t="s">
        <v>160</v>
      </c>
      <c r="G1114" s="116" t="s">
        <v>104</v>
      </c>
      <c r="H1114" s="116" t="s">
        <v>3369</v>
      </c>
      <c r="I1114" s="116" t="s">
        <v>134</v>
      </c>
      <c r="J1114" s="116" t="s">
        <v>4452</v>
      </c>
      <c r="K1114" s="116" t="s">
        <v>3516</v>
      </c>
      <c r="L1114" s="116" t="s">
        <v>219</v>
      </c>
      <c r="M1114" s="116"/>
      <c r="N1114" s="116"/>
      <c r="O1114" s="116"/>
      <c r="P1114" s="116"/>
      <c r="Q1114" s="116"/>
      <c r="R1114" s="116"/>
      <c r="S1114" s="116"/>
      <c r="T1114" s="116"/>
      <c r="U1114" s="116"/>
      <c r="V1114" s="116"/>
      <c r="W1114" s="116"/>
      <c r="X1114" s="116"/>
      <c r="Y1114" s="116"/>
      <c r="Z1114" s="116"/>
      <c r="AA1114" s="116"/>
      <c r="AB1114" s="116"/>
      <c r="AC1114" s="116"/>
      <c r="AD1114" s="116"/>
      <c r="AE1114" s="116"/>
    </row>
    <row r="1115" spans="1:31" x14ac:dyDescent="0.25">
      <c r="A1115" t="s">
        <v>4380</v>
      </c>
      <c r="B1115" s="116" t="s">
        <v>4378</v>
      </c>
      <c r="C1115" s="116" t="s">
        <v>183</v>
      </c>
      <c r="D1115" s="116" t="s">
        <v>160</v>
      </c>
      <c r="G1115" s="116" t="s">
        <v>104</v>
      </c>
      <c r="H1115" s="116" t="s">
        <v>3366</v>
      </c>
      <c r="I1115" s="116" t="s">
        <v>134</v>
      </c>
      <c r="J1115" s="116" t="s">
        <v>2678</v>
      </c>
      <c r="K1115" s="116" t="s">
        <v>3516</v>
      </c>
      <c r="L1115" s="116" t="s">
        <v>219</v>
      </c>
      <c r="M1115" s="116"/>
      <c r="N1115" s="116"/>
      <c r="O1115" s="116"/>
      <c r="P1115" s="116"/>
      <c r="Q1115" s="116"/>
      <c r="R1115" s="116"/>
      <c r="S1115" s="116"/>
      <c r="T1115" s="116"/>
      <c r="U1115" s="116"/>
      <c r="V1115" s="116"/>
      <c r="W1115" s="116"/>
      <c r="X1115" s="116"/>
      <c r="Y1115" s="116"/>
      <c r="Z1115" s="116"/>
      <c r="AA1115" s="116"/>
      <c r="AB1115" s="116"/>
      <c r="AC1115" s="116"/>
      <c r="AD1115" s="116"/>
      <c r="AE1115" s="116"/>
    </row>
    <row r="1116" spans="1:31" x14ac:dyDescent="0.25">
      <c r="A1116" t="s">
        <v>4381</v>
      </c>
      <c r="B1116" s="116" t="s">
        <v>4378</v>
      </c>
      <c r="C1116" s="116" t="s">
        <v>183</v>
      </c>
      <c r="D1116" s="116" t="s">
        <v>160</v>
      </c>
      <c r="G1116" s="116" t="s">
        <v>104</v>
      </c>
      <c r="H1116" s="116" t="s">
        <v>137</v>
      </c>
      <c r="I1116" s="116" t="s">
        <v>134</v>
      </c>
      <c r="J1116" s="116" t="s">
        <v>138</v>
      </c>
      <c r="K1116" s="116" t="s">
        <v>2699</v>
      </c>
      <c r="L1116" s="116" t="s">
        <v>219</v>
      </c>
      <c r="M1116" s="116"/>
      <c r="N1116" s="116"/>
      <c r="O1116" s="116"/>
      <c r="P1116" s="116"/>
      <c r="Q1116" s="116"/>
      <c r="R1116" s="116"/>
      <c r="S1116" s="116"/>
      <c r="T1116" s="116"/>
      <c r="U1116" s="116"/>
      <c r="V1116" s="116"/>
      <c r="W1116" s="116"/>
      <c r="X1116" s="116"/>
      <c r="Y1116" s="116"/>
      <c r="Z1116" s="116"/>
      <c r="AA1116" s="116"/>
      <c r="AB1116" s="116"/>
      <c r="AC1116" s="116"/>
      <c r="AD1116" s="116"/>
      <c r="AE1116" s="116"/>
    </row>
    <row r="1117" spans="1:31" x14ac:dyDescent="0.25">
      <c r="A1117" t="s">
        <v>4382</v>
      </c>
      <c r="B1117" s="116" t="s">
        <v>4383</v>
      </c>
      <c r="C1117" s="116" t="s">
        <v>183</v>
      </c>
      <c r="D1117" s="116" t="s">
        <v>160</v>
      </c>
      <c r="G1117" s="116" t="s">
        <v>104</v>
      </c>
      <c r="H1117" s="116" t="s">
        <v>3384</v>
      </c>
      <c r="I1117" s="116" t="s">
        <v>134</v>
      </c>
      <c r="J1117" s="116" t="s">
        <v>4484</v>
      </c>
      <c r="K1117" s="116" t="s">
        <v>149</v>
      </c>
      <c r="L1117" s="116" t="s">
        <v>219</v>
      </c>
      <c r="M1117" s="116"/>
      <c r="N1117" s="116"/>
      <c r="O1117" s="116"/>
      <c r="P1117" s="116"/>
      <c r="Q1117" s="116"/>
      <c r="R1117" s="116"/>
      <c r="S1117" s="116"/>
      <c r="T1117" s="116"/>
      <c r="U1117" s="116"/>
      <c r="V1117" s="116"/>
      <c r="W1117" s="116"/>
      <c r="X1117" s="116"/>
      <c r="Y1117" s="116"/>
      <c r="Z1117" s="116"/>
      <c r="AA1117" s="116"/>
      <c r="AB1117" s="116"/>
      <c r="AC1117" s="116"/>
      <c r="AD1117" s="116"/>
      <c r="AE1117" s="116"/>
    </row>
    <row r="1118" spans="1:31" x14ac:dyDescent="0.25">
      <c r="A1118" t="s">
        <v>4384</v>
      </c>
      <c r="B1118" s="116" t="s">
        <v>4383</v>
      </c>
      <c r="C1118" s="116" t="s">
        <v>183</v>
      </c>
      <c r="D1118" s="116" t="s">
        <v>160</v>
      </c>
      <c r="G1118" s="116" t="s">
        <v>104</v>
      </c>
      <c r="H1118" s="116" t="s">
        <v>3373</v>
      </c>
      <c r="I1118" s="116" t="s">
        <v>134</v>
      </c>
      <c r="J1118" s="116" t="s">
        <v>4483</v>
      </c>
      <c r="K1118" s="116" t="s">
        <v>149</v>
      </c>
      <c r="L1118" s="116" t="s">
        <v>219</v>
      </c>
      <c r="M1118" s="116"/>
      <c r="N1118" s="116"/>
      <c r="O1118" s="116"/>
      <c r="P1118" s="116"/>
      <c r="Q1118" s="116"/>
      <c r="R1118" s="116"/>
      <c r="S1118" s="116"/>
      <c r="T1118" s="116"/>
      <c r="U1118" s="116"/>
      <c r="V1118" s="116"/>
      <c r="W1118" s="116"/>
      <c r="X1118" s="116"/>
      <c r="Y1118" s="116"/>
      <c r="Z1118" s="116"/>
      <c r="AA1118" s="116"/>
      <c r="AB1118" s="116"/>
      <c r="AC1118" s="116"/>
      <c r="AD1118" s="116"/>
      <c r="AE1118" s="116"/>
    </row>
    <row r="1119" spans="1:31" x14ac:dyDescent="0.25">
      <c r="A1119" t="s">
        <v>4755</v>
      </c>
      <c r="B1119" s="116" t="s">
        <v>4383</v>
      </c>
      <c r="C1119" s="116" t="s">
        <v>183</v>
      </c>
      <c r="D1119" s="116" t="s">
        <v>160</v>
      </c>
      <c r="G1119" s="116" t="s">
        <v>104</v>
      </c>
      <c r="H1119" s="116" t="s">
        <v>3369</v>
      </c>
      <c r="I1119" s="116" t="s">
        <v>134</v>
      </c>
      <c r="J1119" s="116" t="s">
        <v>4452</v>
      </c>
      <c r="K1119" s="116" t="s">
        <v>3516</v>
      </c>
      <c r="L1119" s="116" t="s">
        <v>219</v>
      </c>
      <c r="M1119" s="116"/>
      <c r="N1119" s="116"/>
      <c r="O1119" s="116"/>
      <c r="P1119" s="116"/>
      <c r="Q1119" s="116"/>
      <c r="R1119" s="116"/>
      <c r="S1119" s="116"/>
      <c r="T1119" s="116"/>
      <c r="U1119" s="116"/>
      <c r="V1119" s="116"/>
      <c r="W1119" s="116"/>
      <c r="X1119" s="116"/>
      <c r="Y1119" s="116"/>
      <c r="Z1119" s="116"/>
      <c r="AA1119" s="116"/>
      <c r="AB1119" s="116"/>
      <c r="AC1119" s="116"/>
      <c r="AD1119" s="116"/>
      <c r="AE1119" s="116"/>
    </row>
    <row r="1120" spans="1:31" x14ac:dyDescent="0.25">
      <c r="A1120" t="s">
        <v>4385</v>
      </c>
      <c r="B1120" s="116" t="s">
        <v>4383</v>
      </c>
      <c r="C1120" s="116" t="s">
        <v>183</v>
      </c>
      <c r="D1120" s="116" t="s">
        <v>160</v>
      </c>
      <c r="G1120" s="116" t="s">
        <v>104</v>
      </c>
      <c r="H1120" s="116" t="s">
        <v>3366</v>
      </c>
      <c r="I1120" s="116" t="s">
        <v>134</v>
      </c>
      <c r="J1120" s="116" t="s">
        <v>2678</v>
      </c>
      <c r="K1120" s="116" t="s">
        <v>3516</v>
      </c>
      <c r="L1120" s="116" t="s">
        <v>219</v>
      </c>
      <c r="M1120" s="116"/>
      <c r="N1120" s="116"/>
      <c r="O1120" s="116"/>
      <c r="P1120" s="116"/>
      <c r="Q1120" s="116"/>
      <c r="R1120" s="116"/>
      <c r="S1120" s="116"/>
      <c r="T1120" s="116"/>
      <c r="U1120" s="116"/>
      <c r="V1120" s="116"/>
      <c r="W1120" s="116"/>
      <c r="X1120" s="116"/>
      <c r="Y1120" s="116"/>
      <c r="Z1120" s="116"/>
      <c r="AA1120" s="116"/>
      <c r="AB1120" s="116"/>
      <c r="AC1120" s="116"/>
      <c r="AD1120" s="116"/>
      <c r="AE1120" s="116"/>
    </row>
    <row r="1121" spans="1:31" x14ac:dyDescent="0.25">
      <c r="A1121" t="s">
        <v>4386</v>
      </c>
      <c r="B1121" s="116" t="s">
        <v>339</v>
      </c>
      <c r="C1121" s="116" t="s">
        <v>339</v>
      </c>
      <c r="D1121" s="116" t="s">
        <v>2694</v>
      </c>
      <c r="G1121" s="116" t="s">
        <v>104</v>
      </c>
      <c r="H1121" s="116" t="s">
        <v>3390</v>
      </c>
      <c r="I1121" s="116" t="s">
        <v>175</v>
      </c>
      <c r="J1121" s="116" t="s">
        <v>175</v>
      </c>
      <c r="K1121" s="116" t="s">
        <v>152</v>
      </c>
      <c r="L1121" s="116" t="s">
        <v>175</v>
      </c>
      <c r="M1121" s="116"/>
      <c r="N1121" s="116"/>
      <c r="O1121" s="116"/>
      <c r="P1121" s="116"/>
      <c r="Q1121" s="116"/>
      <c r="R1121" s="116"/>
      <c r="S1121" s="116"/>
      <c r="T1121" s="116"/>
      <c r="U1121" s="116"/>
      <c r="V1121" s="116"/>
      <c r="W1121" s="116"/>
      <c r="X1121" s="116"/>
      <c r="Y1121" s="116"/>
      <c r="Z1121" s="116"/>
      <c r="AA1121" s="116"/>
      <c r="AB1121" s="116"/>
      <c r="AC1121" s="116"/>
      <c r="AD1121" s="116"/>
      <c r="AE1121" s="116"/>
    </row>
    <row r="1122" spans="1:31" x14ac:dyDescent="0.25">
      <c r="A1122" t="s">
        <v>4387</v>
      </c>
      <c r="B1122" s="116" t="s">
        <v>3217</v>
      </c>
      <c r="C1122" s="116" t="s">
        <v>133</v>
      </c>
      <c r="D1122" s="116" t="s">
        <v>160</v>
      </c>
      <c r="G1122" s="116" t="s">
        <v>104</v>
      </c>
      <c r="H1122" s="116" t="s">
        <v>3373</v>
      </c>
      <c r="I1122" s="116" t="s">
        <v>134</v>
      </c>
      <c r="J1122" s="116" t="s">
        <v>4483</v>
      </c>
      <c r="K1122" s="116" t="s">
        <v>149</v>
      </c>
      <c r="L1122" s="116"/>
      <c r="M1122" s="116"/>
      <c r="N1122" s="116"/>
      <c r="O1122" s="116"/>
      <c r="P1122" s="116"/>
      <c r="Q1122" s="116"/>
      <c r="R1122" s="116"/>
      <c r="S1122" s="116"/>
      <c r="T1122" s="116"/>
      <c r="U1122" s="116"/>
      <c r="V1122" s="116"/>
      <c r="W1122" s="116"/>
      <c r="X1122" s="116"/>
      <c r="Y1122" s="116"/>
      <c r="Z1122" s="116"/>
      <c r="AA1122" s="116"/>
      <c r="AB1122" s="116"/>
      <c r="AC1122" s="116"/>
      <c r="AD1122" s="116"/>
      <c r="AE1122" s="116"/>
    </row>
    <row r="1123" spans="1:31" x14ac:dyDescent="0.25">
      <c r="A1123" t="s">
        <v>4388</v>
      </c>
      <c r="B1123" s="116" t="s">
        <v>3218</v>
      </c>
      <c r="C1123" s="116" t="s">
        <v>133</v>
      </c>
      <c r="D1123" s="116" t="s">
        <v>160</v>
      </c>
      <c r="G1123" s="116" t="s">
        <v>104</v>
      </c>
      <c r="H1123" s="116" t="s">
        <v>3373</v>
      </c>
      <c r="I1123" s="116" t="s">
        <v>134</v>
      </c>
      <c r="J1123" s="116" t="s">
        <v>4483</v>
      </c>
      <c r="K1123" s="116" t="s">
        <v>149</v>
      </c>
      <c r="L1123" s="116"/>
      <c r="M1123" s="116"/>
      <c r="N1123" s="116"/>
      <c r="O1123" s="116"/>
      <c r="P1123" s="116"/>
      <c r="Q1123" s="116"/>
      <c r="R1123" s="116"/>
      <c r="S1123" s="116"/>
      <c r="T1123" s="116"/>
      <c r="U1123" s="116"/>
      <c r="V1123" s="116"/>
      <c r="W1123" s="116"/>
      <c r="X1123" s="116"/>
      <c r="Y1123" s="116"/>
      <c r="Z1123" s="116"/>
      <c r="AA1123" s="116"/>
      <c r="AB1123" s="116"/>
      <c r="AC1123" s="116"/>
      <c r="AD1123" s="116"/>
      <c r="AE1123" s="116"/>
    </row>
    <row r="1124" spans="1:31" x14ac:dyDescent="0.25">
      <c r="A1124" t="s">
        <v>4389</v>
      </c>
      <c r="B1124" s="116" t="s">
        <v>3219</v>
      </c>
      <c r="C1124" s="116" t="s">
        <v>4390</v>
      </c>
      <c r="D1124" s="116" t="s">
        <v>160</v>
      </c>
      <c r="G1124" s="116" t="s">
        <v>104</v>
      </c>
      <c r="H1124" s="116" t="s">
        <v>3373</v>
      </c>
      <c r="I1124" s="116" t="s">
        <v>134</v>
      </c>
      <c r="J1124" s="116" t="s">
        <v>4483</v>
      </c>
      <c r="K1124" s="116" t="s">
        <v>152</v>
      </c>
      <c r="L1124" s="116"/>
      <c r="M1124" s="116"/>
      <c r="N1124" s="116"/>
      <c r="O1124" s="116"/>
      <c r="P1124" s="116"/>
      <c r="Q1124" s="116"/>
      <c r="R1124" s="116"/>
      <c r="S1124" s="116"/>
      <c r="T1124" s="116"/>
      <c r="U1124" s="116"/>
      <c r="V1124" s="116"/>
      <c r="W1124" s="116"/>
      <c r="X1124" s="116"/>
      <c r="Y1124" s="116"/>
      <c r="Z1124" s="116"/>
      <c r="AA1124" s="116"/>
      <c r="AB1124" s="116"/>
      <c r="AC1124" s="116"/>
      <c r="AD1124" s="116"/>
      <c r="AE1124" s="116"/>
    </row>
    <row r="1125" spans="1:31" x14ac:dyDescent="0.25">
      <c r="A1125" t="s">
        <v>4391</v>
      </c>
      <c r="B1125" s="116" t="s">
        <v>3220</v>
      </c>
      <c r="C1125" s="116" t="s">
        <v>4390</v>
      </c>
      <c r="D1125" s="116" t="s">
        <v>160</v>
      </c>
      <c r="G1125" s="116" t="s">
        <v>104</v>
      </c>
      <c r="H1125" s="116" t="s">
        <v>3373</v>
      </c>
      <c r="I1125" s="116" t="s">
        <v>134</v>
      </c>
      <c r="J1125" s="116" t="s">
        <v>4483</v>
      </c>
      <c r="K1125" s="116" t="s">
        <v>152</v>
      </c>
      <c r="L1125" s="116"/>
      <c r="M1125" s="116"/>
      <c r="N1125" s="116"/>
      <c r="O1125" s="116"/>
      <c r="P1125" s="116"/>
      <c r="Q1125" s="116"/>
      <c r="R1125" s="116"/>
      <c r="S1125" s="116"/>
      <c r="T1125" s="116"/>
      <c r="U1125" s="116"/>
      <c r="V1125" s="116"/>
      <c r="W1125" s="116"/>
      <c r="X1125" s="116"/>
      <c r="Y1125" s="116"/>
      <c r="Z1125" s="116"/>
      <c r="AA1125" s="116"/>
      <c r="AB1125" s="116"/>
      <c r="AC1125" s="116"/>
      <c r="AD1125" s="116"/>
      <c r="AE1125" s="116"/>
    </row>
    <row r="1126" spans="1:31" x14ac:dyDescent="0.25">
      <c r="A1126" t="s">
        <v>4392</v>
      </c>
      <c r="B1126" s="116" t="s">
        <v>3221</v>
      </c>
      <c r="C1126" s="116" t="s">
        <v>4390</v>
      </c>
      <c r="D1126" s="116" t="s">
        <v>160</v>
      </c>
      <c r="G1126" s="116" t="s">
        <v>104</v>
      </c>
      <c r="H1126" s="116" t="s">
        <v>3373</v>
      </c>
      <c r="I1126" s="116" t="s">
        <v>134</v>
      </c>
      <c r="J1126" s="116" t="s">
        <v>4483</v>
      </c>
      <c r="K1126" s="116" t="s">
        <v>152</v>
      </c>
      <c r="L1126" s="116"/>
      <c r="M1126" s="116"/>
      <c r="N1126" s="116"/>
      <c r="O1126" s="116"/>
      <c r="P1126" s="116"/>
      <c r="Q1126" s="116"/>
      <c r="R1126" s="116"/>
      <c r="S1126" s="116"/>
      <c r="T1126" s="116"/>
      <c r="U1126" s="116"/>
      <c r="V1126" s="116"/>
      <c r="W1126" s="116"/>
      <c r="X1126" s="116"/>
      <c r="Y1126" s="116"/>
      <c r="Z1126" s="116"/>
      <c r="AA1126" s="116"/>
      <c r="AB1126" s="116"/>
      <c r="AC1126" s="116"/>
      <c r="AD1126" s="116"/>
      <c r="AE1126" s="116"/>
    </row>
    <row r="1127" spans="1:31" x14ac:dyDescent="0.25">
      <c r="A1127" t="s">
        <v>4801</v>
      </c>
      <c r="B1127" s="116" t="s">
        <v>4802</v>
      </c>
      <c r="C1127" s="116" t="s">
        <v>4390</v>
      </c>
      <c r="D1127" s="116" t="s">
        <v>160</v>
      </c>
      <c r="G1127" s="116" t="s">
        <v>104</v>
      </c>
      <c r="H1127" s="116" t="s">
        <v>3373</v>
      </c>
      <c r="I1127" s="116" t="s">
        <v>134</v>
      </c>
      <c r="J1127" s="116" t="s">
        <v>4483</v>
      </c>
      <c r="K1127" s="116" t="s">
        <v>152</v>
      </c>
      <c r="L1127" s="116"/>
      <c r="M1127" s="116"/>
      <c r="N1127" s="116"/>
      <c r="O1127" s="116"/>
      <c r="P1127" s="116"/>
      <c r="Q1127" s="116"/>
      <c r="R1127" s="116"/>
      <c r="S1127" s="116"/>
      <c r="T1127" s="116"/>
      <c r="U1127" s="116"/>
      <c r="V1127" s="116"/>
      <c r="W1127" s="116"/>
      <c r="X1127" s="116"/>
      <c r="Y1127" s="116"/>
      <c r="Z1127" s="116"/>
      <c r="AA1127" s="116"/>
      <c r="AB1127" s="116"/>
      <c r="AC1127" s="116"/>
      <c r="AD1127" s="116"/>
      <c r="AE1127" s="116"/>
    </row>
    <row r="1128" spans="1:31" x14ac:dyDescent="0.25">
      <c r="A1128" t="s">
        <v>4393</v>
      </c>
      <c r="B1128" s="116" t="s">
        <v>3222</v>
      </c>
      <c r="C1128" s="116" t="s">
        <v>4390</v>
      </c>
      <c r="D1128" s="116" t="s">
        <v>160</v>
      </c>
      <c r="G1128" s="116" t="s">
        <v>104</v>
      </c>
      <c r="H1128" s="116" t="s">
        <v>3373</v>
      </c>
      <c r="I1128" s="116" t="s">
        <v>134</v>
      </c>
      <c r="J1128" s="116" t="s">
        <v>4483</v>
      </c>
      <c r="K1128" s="116" t="s">
        <v>152</v>
      </c>
      <c r="L1128" s="116"/>
      <c r="M1128" s="116"/>
      <c r="N1128" s="116"/>
      <c r="O1128" s="116"/>
      <c r="P1128" s="116"/>
      <c r="Q1128" s="116"/>
      <c r="R1128" s="116"/>
      <c r="S1128" s="116"/>
      <c r="T1128" s="116"/>
      <c r="U1128" s="116"/>
      <c r="V1128" s="116"/>
      <c r="W1128" s="116"/>
      <c r="X1128" s="116"/>
      <c r="Y1128" s="116"/>
      <c r="Z1128" s="116"/>
      <c r="AA1128" s="116"/>
      <c r="AB1128" s="116"/>
      <c r="AC1128" s="116"/>
      <c r="AD1128" s="116"/>
      <c r="AE1128" s="116"/>
    </row>
    <row r="1129" spans="1:31" x14ac:dyDescent="0.25">
      <c r="A1129" t="s">
        <v>4394</v>
      </c>
      <c r="B1129" s="116" t="s">
        <v>3223</v>
      </c>
      <c r="C1129" s="116" t="s">
        <v>4390</v>
      </c>
      <c r="D1129" s="116" t="s">
        <v>160</v>
      </c>
      <c r="G1129" s="116" t="s">
        <v>104</v>
      </c>
      <c r="H1129" s="116" t="s">
        <v>3373</v>
      </c>
      <c r="I1129" s="116" t="s">
        <v>134</v>
      </c>
      <c r="J1129" s="116" t="s">
        <v>4483</v>
      </c>
      <c r="K1129" s="116" t="s">
        <v>152</v>
      </c>
      <c r="L1129" s="116"/>
      <c r="M1129" s="116"/>
      <c r="N1129" s="116"/>
      <c r="O1129" s="116"/>
      <c r="P1129" s="116"/>
      <c r="Q1129" s="116"/>
      <c r="R1129" s="116"/>
      <c r="S1129" s="116"/>
      <c r="T1129" s="116"/>
      <c r="U1129" s="116"/>
      <c r="V1129" s="116"/>
      <c r="W1129" s="116"/>
      <c r="X1129" s="116"/>
      <c r="Y1129" s="116"/>
      <c r="Z1129" s="116"/>
      <c r="AA1129" s="116"/>
      <c r="AB1129" s="116"/>
      <c r="AC1129" s="116"/>
      <c r="AD1129" s="116"/>
      <c r="AE1129" s="116"/>
    </row>
    <row r="1130" spans="1:31" x14ac:dyDescent="0.25">
      <c r="A1130" t="s">
        <v>4395</v>
      </c>
      <c r="B1130" s="116" t="s">
        <v>3224</v>
      </c>
      <c r="C1130" s="116" t="s">
        <v>4390</v>
      </c>
      <c r="D1130" s="116" t="s">
        <v>160</v>
      </c>
      <c r="G1130" s="116" t="s">
        <v>104</v>
      </c>
      <c r="H1130" s="116" t="s">
        <v>3373</v>
      </c>
      <c r="I1130" s="116" t="s">
        <v>134</v>
      </c>
      <c r="J1130" s="116" t="s">
        <v>4483</v>
      </c>
      <c r="K1130" s="116" t="s">
        <v>152</v>
      </c>
      <c r="L1130" s="116"/>
      <c r="M1130" s="116"/>
      <c r="N1130" s="116"/>
      <c r="O1130" s="116"/>
      <c r="P1130" s="116"/>
      <c r="Q1130" s="116"/>
      <c r="R1130" s="116"/>
      <c r="S1130" s="116"/>
      <c r="T1130" s="116"/>
      <c r="U1130" s="116"/>
      <c r="V1130" s="116"/>
      <c r="W1130" s="116"/>
      <c r="X1130" s="116"/>
      <c r="Y1130" s="116"/>
      <c r="Z1130" s="116"/>
      <c r="AA1130" s="116"/>
      <c r="AB1130" s="116"/>
      <c r="AC1130" s="116"/>
      <c r="AD1130" s="116"/>
      <c r="AE1130" s="116"/>
    </row>
    <row r="1131" spans="1:31" x14ac:dyDescent="0.25">
      <c r="A1131" t="s">
        <v>4396</v>
      </c>
      <c r="B1131" s="116" t="s">
        <v>3225</v>
      </c>
      <c r="C1131" s="116" t="s">
        <v>3226</v>
      </c>
      <c r="D1131" s="116" t="s">
        <v>110</v>
      </c>
      <c r="G1131" s="116" t="s">
        <v>104</v>
      </c>
      <c r="H1131" s="116" t="s">
        <v>3376</v>
      </c>
      <c r="I1131" s="116" t="s">
        <v>201</v>
      </c>
      <c r="J1131" s="116" t="s">
        <v>142</v>
      </c>
      <c r="K1131" s="116" t="s">
        <v>152</v>
      </c>
      <c r="L1131" s="116"/>
      <c r="M1131" s="116"/>
      <c r="N1131" s="116"/>
      <c r="O1131" s="116"/>
      <c r="P1131" s="116"/>
      <c r="Q1131" s="116"/>
      <c r="R1131" s="116"/>
      <c r="S1131" s="116"/>
      <c r="T1131" s="116"/>
      <c r="U1131" s="116"/>
      <c r="V1131" s="116"/>
      <c r="W1131" s="116"/>
      <c r="X1131" s="116"/>
      <c r="Y1131" s="116"/>
      <c r="Z1131" s="116"/>
      <c r="AA1131" s="116"/>
      <c r="AB1131" s="116"/>
      <c r="AC1131" s="116"/>
      <c r="AD1131" s="116"/>
      <c r="AE1131" s="116"/>
    </row>
    <row r="1132" spans="1:31" x14ac:dyDescent="0.25">
      <c r="A1132" t="s">
        <v>4397</v>
      </c>
      <c r="B1132" s="116" t="s">
        <v>3227</v>
      </c>
      <c r="C1132" s="116" t="s">
        <v>3228</v>
      </c>
      <c r="D1132" s="116" t="s">
        <v>110</v>
      </c>
      <c r="G1132" s="116" t="s">
        <v>104</v>
      </c>
      <c r="H1132" s="116" t="s">
        <v>3376</v>
      </c>
      <c r="I1132" s="116" t="s">
        <v>201</v>
      </c>
      <c r="J1132" s="116" t="s">
        <v>142</v>
      </c>
      <c r="K1132" s="116" t="s">
        <v>152</v>
      </c>
      <c r="L1132" s="116"/>
      <c r="M1132" s="116"/>
      <c r="N1132" s="116"/>
      <c r="O1132" s="116"/>
      <c r="P1132" s="116"/>
      <c r="Q1132" s="116"/>
      <c r="R1132" s="116"/>
      <c r="S1132" s="116"/>
      <c r="T1132" s="116"/>
      <c r="U1132" s="116"/>
      <c r="V1132" s="116"/>
      <c r="W1132" s="116"/>
      <c r="X1132" s="116"/>
      <c r="Y1132" s="116"/>
      <c r="Z1132" s="116"/>
      <c r="AA1132" s="116"/>
      <c r="AB1132" s="116"/>
      <c r="AC1132" s="116"/>
      <c r="AD1132" s="116"/>
      <c r="AE1132" s="116"/>
    </row>
    <row r="1133" spans="1:31" x14ac:dyDescent="0.25">
      <c r="A1133" t="s">
        <v>3861</v>
      </c>
      <c r="B1133" s="116" t="s">
        <v>225</v>
      </c>
      <c r="C1133" s="116" t="s">
        <v>3500</v>
      </c>
      <c r="D1133" s="116" t="s">
        <v>2677</v>
      </c>
      <c r="G1133" s="116" t="s">
        <v>104</v>
      </c>
      <c r="H1133" s="116" t="s">
        <v>3384</v>
      </c>
      <c r="I1133" s="116" t="s">
        <v>134</v>
      </c>
      <c r="J1133" s="116" t="s">
        <v>4484</v>
      </c>
      <c r="K1133" s="116" t="s">
        <v>149</v>
      </c>
      <c r="L1133" s="116" t="s">
        <v>219</v>
      </c>
      <c r="M1133" s="116"/>
      <c r="N1133" s="116"/>
      <c r="O1133" s="116"/>
      <c r="P1133" s="116"/>
      <c r="Q1133" s="116"/>
      <c r="R1133" s="116"/>
      <c r="S1133" s="116"/>
      <c r="T1133" s="116"/>
      <c r="U1133" s="116"/>
      <c r="V1133" s="116"/>
      <c r="W1133" s="116"/>
      <c r="X1133" s="116"/>
      <c r="Y1133" s="116"/>
      <c r="Z1133" s="116"/>
      <c r="AA1133" s="116"/>
      <c r="AB1133" s="116"/>
      <c r="AC1133" s="116"/>
      <c r="AD1133" s="116"/>
      <c r="AE1133" s="116"/>
    </row>
    <row r="1134" spans="1:31" x14ac:dyDescent="0.25">
      <c r="A1134" t="s">
        <v>4401</v>
      </c>
      <c r="B1134" s="116" t="s">
        <v>4402</v>
      </c>
      <c r="C1134" s="116" t="s">
        <v>3500</v>
      </c>
      <c r="D1134" s="116" t="s">
        <v>2677</v>
      </c>
      <c r="G1134" s="116" t="s">
        <v>104</v>
      </c>
      <c r="H1134" s="116" t="s">
        <v>3384</v>
      </c>
      <c r="I1134" s="116" t="s">
        <v>4108</v>
      </c>
      <c r="J1134" s="116" t="s">
        <v>4484</v>
      </c>
      <c r="K1134" s="116" t="s">
        <v>149</v>
      </c>
      <c r="L1134" s="116" t="s">
        <v>153</v>
      </c>
      <c r="M1134" s="116"/>
      <c r="N1134" s="116"/>
      <c r="O1134" s="116"/>
      <c r="P1134" s="116"/>
      <c r="Q1134" s="116"/>
      <c r="R1134" s="116"/>
      <c r="S1134" s="116"/>
      <c r="T1134" s="116"/>
      <c r="U1134" s="116"/>
      <c r="V1134" s="116"/>
      <c r="W1134" s="116"/>
      <c r="X1134" s="116"/>
      <c r="Y1134" s="116"/>
      <c r="Z1134" s="116"/>
      <c r="AA1134" s="116"/>
      <c r="AB1134" s="116"/>
      <c r="AC1134" s="116"/>
      <c r="AD1134" s="116"/>
      <c r="AE1134" s="116"/>
    </row>
    <row r="1135" spans="1:31" x14ac:dyDescent="0.25">
      <c r="A1135" t="s">
        <v>4756</v>
      </c>
      <c r="B1135" s="116" t="s">
        <v>4402</v>
      </c>
      <c r="C1135" s="116" t="s">
        <v>3500</v>
      </c>
      <c r="D1135" s="116" t="s">
        <v>2677</v>
      </c>
      <c r="G1135" s="116" t="s">
        <v>104</v>
      </c>
      <c r="H1135" s="116" t="s">
        <v>3369</v>
      </c>
      <c r="I1135" s="116" t="s">
        <v>134</v>
      </c>
      <c r="J1135" s="116" t="s">
        <v>4452</v>
      </c>
      <c r="K1135" s="116" t="s">
        <v>3126</v>
      </c>
      <c r="L1135" s="116" t="s">
        <v>153</v>
      </c>
      <c r="M1135" s="116"/>
      <c r="N1135" s="116"/>
      <c r="O1135" s="116"/>
      <c r="P1135" s="116"/>
      <c r="Q1135" s="116"/>
      <c r="R1135" s="116"/>
      <c r="S1135" s="116"/>
      <c r="T1135" s="116"/>
      <c r="U1135" s="116"/>
      <c r="V1135" s="116"/>
      <c r="W1135" s="116"/>
      <c r="X1135" s="116"/>
      <c r="Y1135" s="116"/>
      <c r="Z1135" s="116"/>
      <c r="AA1135" s="116"/>
      <c r="AB1135" s="116"/>
      <c r="AC1135" s="116"/>
      <c r="AD1135" s="116"/>
      <c r="AE1135" s="116"/>
    </row>
    <row r="1136" spans="1:31" x14ac:dyDescent="0.25">
      <c r="A1136" t="s">
        <v>4403</v>
      </c>
      <c r="B1136" s="116" t="s">
        <v>4402</v>
      </c>
      <c r="C1136" s="116" t="s">
        <v>3500</v>
      </c>
      <c r="D1136" s="116" t="s">
        <v>2677</v>
      </c>
      <c r="G1136" s="116" t="s">
        <v>104</v>
      </c>
      <c r="H1136" s="116" t="s">
        <v>3366</v>
      </c>
      <c r="I1136" s="116" t="s">
        <v>134</v>
      </c>
      <c r="J1136" s="116" t="s">
        <v>2678</v>
      </c>
      <c r="K1136" s="116" t="s">
        <v>3126</v>
      </c>
      <c r="L1136" s="116" t="s">
        <v>153</v>
      </c>
      <c r="M1136" s="116"/>
      <c r="N1136" s="116"/>
      <c r="O1136" s="116"/>
      <c r="P1136" s="116"/>
      <c r="Q1136" s="116"/>
      <c r="R1136" s="116"/>
      <c r="S1136" s="116"/>
      <c r="T1136" s="116"/>
      <c r="U1136" s="116"/>
      <c r="V1136" s="116"/>
      <c r="W1136" s="116"/>
      <c r="X1136" s="116"/>
      <c r="Y1136" s="116"/>
      <c r="Z1136" s="116"/>
      <c r="AA1136" s="116"/>
      <c r="AB1136" s="116"/>
      <c r="AC1136" s="116"/>
      <c r="AD1136" s="116"/>
      <c r="AE1136" s="116"/>
    </row>
    <row r="1137" spans="1:31" x14ac:dyDescent="0.25">
      <c r="A1137" t="s">
        <v>4404</v>
      </c>
      <c r="B1137" s="116" t="s">
        <v>4405</v>
      </c>
      <c r="C1137" s="116" t="s">
        <v>154</v>
      </c>
      <c r="D1137" s="116" t="s">
        <v>2677</v>
      </c>
      <c r="G1137" s="116" t="s">
        <v>104</v>
      </c>
      <c r="H1137" s="116" t="s">
        <v>3384</v>
      </c>
      <c r="I1137" s="116" t="s">
        <v>4108</v>
      </c>
      <c r="J1137" s="116" t="s">
        <v>4484</v>
      </c>
      <c r="K1137" s="116" t="s">
        <v>149</v>
      </c>
      <c r="L1137" s="116" t="s">
        <v>155</v>
      </c>
      <c r="M1137" s="116"/>
      <c r="N1137" s="116"/>
      <c r="O1137" s="116"/>
      <c r="P1137" s="116"/>
      <c r="Q1137" s="116"/>
      <c r="R1137" s="116"/>
      <c r="S1137" s="116"/>
      <c r="T1137" s="116"/>
      <c r="U1137" s="116"/>
      <c r="V1137" s="116"/>
      <c r="W1137" s="116"/>
      <c r="X1137" s="116"/>
      <c r="Y1137" s="116"/>
      <c r="Z1137" s="116"/>
      <c r="AA1137" s="116"/>
      <c r="AB1137" s="116"/>
      <c r="AC1137" s="116"/>
      <c r="AD1137" s="116"/>
      <c r="AE1137" s="116"/>
    </row>
    <row r="1138" spans="1:31" x14ac:dyDescent="0.25">
      <c r="A1138" t="s">
        <v>4757</v>
      </c>
      <c r="B1138" s="116" t="s">
        <v>4405</v>
      </c>
      <c r="C1138" s="116" t="s">
        <v>154</v>
      </c>
      <c r="D1138" s="116" t="s">
        <v>2677</v>
      </c>
      <c r="G1138" s="116" t="s">
        <v>104</v>
      </c>
      <c r="H1138" s="116" t="s">
        <v>3369</v>
      </c>
      <c r="I1138" s="116" t="s">
        <v>134</v>
      </c>
      <c r="J1138" s="116" t="s">
        <v>4452</v>
      </c>
      <c r="K1138" s="116" t="s">
        <v>3204</v>
      </c>
      <c r="L1138" s="116" t="s">
        <v>155</v>
      </c>
      <c r="M1138" s="116"/>
      <c r="N1138" s="116"/>
      <c r="O1138" s="116"/>
      <c r="P1138" s="116"/>
      <c r="Q1138" s="116"/>
      <c r="R1138" s="116"/>
      <c r="S1138" s="116"/>
      <c r="T1138" s="116"/>
      <c r="U1138" s="116"/>
      <c r="V1138" s="116"/>
      <c r="W1138" s="116"/>
      <c r="X1138" s="116"/>
      <c r="Y1138" s="116"/>
      <c r="Z1138" s="116"/>
      <c r="AA1138" s="116"/>
      <c r="AB1138" s="116"/>
      <c r="AC1138" s="116"/>
      <c r="AD1138" s="116"/>
      <c r="AE1138" s="116"/>
    </row>
    <row r="1139" spans="1:31" x14ac:dyDescent="0.25">
      <c r="A1139" t="s">
        <v>4406</v>
      </c>
      <c r="B1139" s="116" t="s">
        <v>4405</v>
      </c>
      <c r="C1139" s="116" t="s">
        <v>154</v>
      </c>
      <c r="D1139" s="116" t="s">
        <v>2677</v>
      </c>
      <c r="G1139" s="116" t="s">
        <v>104</v>
      </c>
      <c r="H1139" s="116" t="s">
        <v>3366</v>
      </c>
      <c r="I1139" s="116" t="s">
        <v>134</v>
      </c>
      <c r="J1139" s="116" t="s">
        <v>2678</v>
      </c>
      <c r="K1139" s="116" t="s">
        <v>3204</v>
      </c>
      <c r="L1139" s="116" t="s">
        <v>155</v>
      </c>
      <c r="M1139" s="116"/>
      <c r="N1139" s="116"/>
      <c r="O1139" s="116"/>
      <c r="P1139" s="116"/>
      <c r="Q1139" s="116"/>
      <c r="R1139" s="116"/>
      <c r="S1139" s="116"/>
      <c r="T1139" s="116"/>
      <c r="U1139" s="116"/>
      <c r="V1139" s="116"/>
      <c r="W1139" s="116"/>
      <c r="X1139" s="116"/>
      <c r="Y1139" s="116"/>
      <c r="Z1139" s="116"/>
      <c r="AA1139" s="116"/>
      <c r="AB1139" s="116"/>
      <c r="AC1139" s="116"/>
      <c r="AD1139" s="116"/>
      <c r="AE1139" s="116"/>
    </row>
    <row r="1140" spans="1:31" x14ac:dyDescent="0.25">
      <c r="A1140" t="s">
        <v>4407</v>
      </c>
      <c r="B1140" s="116" t="s">
        <v>4408</v>
      </c>
      <c r="C1140" s="116" t="s">
        <v>3500</v>
      </c>
      <c r="D1140" s="116" t="s">
        <v>160</v>
      </c>
      <c r="G1140" s="116" t="s">
        <v>104</v>
      </c>
      <c r="H1140" s="116" t="s">
        <v>3373</v>
      </c>
      <c r="I1140" s="116" t="s">
        <v>134</v>
      </c>
      <c r="J1140" s="116" t="s">
        <v>4483</v>
      </c>
      <c r="K1140" s="116" t="s">
        <v>149</v>
      </c>
      <c r="L1140" s="116" t="s">
        <v>153</v>
      </c>
      <c r="M1140" s="116"/>
      <c r="N1140" s="116"/>
      <c r="O1140" s="116"/>
      <c r="P1140" s="116"/>
      <c r="Q1140" s="116"/>
      <c r="R1140" s="116"/>
      <c r="S1140" s="116"/>
      <c r="T1140" s="116"/>
      <c r="U1140" s="116"/>
      <c r="V1140" s="116"/>
      <c r="W1140" s="116"/>
      <c r="X1140" s="116"/>
      <c r="Y1140" s="116"/>
      <c r="Z1140" s="116"/>
      <c r="AA1140" s="116"/>
      <c r="AB1140" s="116"/>
      <c r="AC1140" s="116"/>
      <c r="AD1140" s="116"/>
      <c r="AE1140" s="116"/>
    </row>
    <row r="1141" spans="1:31" x14ac:dyDescent="0.25">
      <c r="A1141" t="s">
        <v>4409</v>
      </c>
      <c r="B1141" s="116" t="s">
        <v>4410</v>
      </c>
      <c r="C1141" s="116" t="s">
        <v>154</v>
      </c>
      <c r="D1141" s="116" t="s">
        <v>2677</v>
      </c>
      <c r="G1141" s="116" t="s">
        <v>104</v>
      </c>
      <c r="H1141" s="116" t="s">
        <v>3373</v>
      </c>
      <c r="I1141" s="116" t="s">
        <v>134</v>
      </c>
      <c r="J1141" s="116" t="s">
        <v>4483</v>
      </c>
      <c r="K1141" s="116" t="s">
        <v>149</v>
      </c>
      <c r="L1141" s="116" t="s">
        <v>158</v>
      </c>
      <c r="M1141" s="116"/>
      <c r="N1141" s="116"/>
      <c r="O1141" s="116"/>
      <c r="P1141" s="116"/>
      <c r="Q1141" s="116"/>
      <c r="R1141" s="116"/>
      <c r="S1141" s="116"/>
      <c r="T1141" s="116"/>
      <c r="U1141" s="116"/>
      <c r="V1141" s="116"/>
      <c r="W1141" s="116"/>
      <c r="X1141" s="116"/>
      <c r="Y1141" s="116"/>
      <c r="Z1141" s="116"/>
      <c r="AA1141" s="116"/>
      <c r="AB1141" s="116"/>
      <c r="AC1141" s="116"/>
      <c r="AD1141" s="116"/>
      <c r="AE1141" s="116"/>
    </row>
    <row r="1142" spans="1:31" x14ac:dyDescent="0.25">
      <c r="A1142" t="s">
        <v>4411</v>
      </c>
      <c r="B1142" s="116" t="s">
        <v>4412</v>
      </c>
      <c r="C1142" s="116" t="s">
        <v>154</v>
      </c>
      <c r="D1142" s="116" t="s">
        <v>2677</v>
      </c>
      <c r="G1142" s="116" t="s">
        <v>104</v>
      </c>
      <c r="H1142" s="116" t="s">
        <v>3373</v>
      </c>
      <c r="I1142" s="116" t="s">
        <v>134</v>
      </c>
      <c r="J1142" s="116" t="s">
        <v>4483</v>
      </c>
      <c r="K1142" s="116" t="s">
        <v>149</v>
      </c>
      <c r="L1142" s="116" t="s">
        <v>158</v>
      </c>
      <c r="M1142" s="116"/>
      <c r="N1142" s="116"/>
      <c r="O1142" s="116"/>
      <c r="P1142" s="116"/>
      <c r="Q1142" s="116"/>
      <c r="R1142" s="116"/>
      <c r="S1142" s="116"/>
      <c r="T1142" s="116"/>
      <c r="U1142" s="116"/>
      <c r="V1142" s="116"/>
      <c r="W1142" s="116"/>
      <c r="X1142" s="116"/>
      <c r="Y1142" s="116"/>
      <c r="Z1142" s="116"/>
      <c r="AA1142" s="116"/>
      <c r="AB1142" s="116"/>
      <c r="AC1142" s="116"/>
      <c r="AD1142" s="116"/>
      <c r="AE1142" s="116"/>
    </row>
    <row r="1143" spans="1:31" x14ac:dyDescent="0.25">
      <c r="A1143" t="s">
        <v>4413</v>
      </c>
      <c r="B1143" s="116" t="s">
        <v>293</v>
      </c>
      <c r="C1143" s="116" t="s">
        <v>294</v>
      </c>
      <c r="D1143" s="116" t="s">
        <v>110</v>
      </c>
      <c r="G1143" s="116" t="s">
        <v>104</v>
      </c>
      <c r="H1143" s="116" t="s">
        <v>3367</v>
      </c>
      <c r="I1143" s="116" t="s">
        <v>257</v>
      </c>
      <c r="J1143" s="116" t="s">
        <v>201</v>
      </c>
      <c r="K1143" s="116" t="s">
        <v>3972</v>
      </c>
      <c r="L1143" s="116" t="s">
        <v>4803</v>
      </c>
      <c r="M1143" s="116"/>
      <c r="N1143" s="116"/>
      <c r="O1143" s="116"/>
      <c r="P1143" s="116"/>
      <c r="Q1143" s="116"/>
      <c r="R1143" s="116"/>
      <c r="S1143" s="116"/>
      <c r="T1143" s="116"/>
      <c r="U1143" s="116"/>
      <c r="V1143" s="116"/>
      <c r="W1143" s="116"/>
      <c r="X1143" s="116"/>
      <c r="Y1143" s="116"/>
      <c r="Z1143" s="116"/>
      <c r="AA1143" s="116"/>
      <c r="AB1143" s="116"/>
      <c r="AC1143" s="116"/>
      <c r="AD1143" s="116"/>
      <c r="AE1143" s="116"/>
    </row>
    <row r="1144" spans="1:31" x14ac:dyDescent="0.25">
      <c r="A1144" t="s">
        <v>4804</v>
      </c>
      <c r="B1144" s="116" t="s">
        <v>4805</v>
      </c>
      <c r="C1144" s="116" t="s">
        <v>2722</v>
      </c>
      <c r="D1144" s="116" t="s">
        <v>2677</v>
      </c>
      <c r="G1144" s="116" t="s">
        <v>104</v>
      </c>
      <c r="H1144" s="116" t="s">
        <v>3369</v>
      </c>
      <c r="I1144" s="116" t="s">
        <v>134</v>
      </c>
      <c r="J1144" s="116" t="s">
        <v>4452</v>
      </c>
      <c r="K1144" s="116" t="s">
        <v>3766</v>
      </c>
      <c r="L1144" s="116" t="s">
        <v>4803</v>
      </c>
      <c r="M1144" s="116"/>
      <c r="N1144" s="116"/>
      <c r="O1144" s="116"/>
      <c r="P1144" s="116"/>
      <c r="Q1144" s="116"/>
      <c r="R1144" s="116"/>
      <c r="S1144" s="116"/>
      <c r="T1144" s="116"/>
      <c r="U1144" s="116"/>
      <c r="V1144" s="116"/>
      <c r="W1144" s="116"/>
      <c r="X1144" s="116"/>
      <c r="Y1144" s="116"/>
      <c r="Z1144" s="116"/>
      <c r="AA1144" s="116"/>
      <c r="AB1144" s="116"/>
      <c r="AC1144" s="116"/>
      <c r="AD1144" s="116"/>
      <c r="AE1144" s="116"/>
    </row>
    <row r="1145" spans="1:31" x14ac:dyDescent="0.25">
      <c r="A1145" t="s">
        <v>4806</v>
      </c>
      <c r="B1145" s="116" t="s">
        <v>4805</v>
      </c>
      <c r="C1145" s="116" t="s">
        <v>2722</v>
      </c>
      <c r="D1145" s="116" t="s">
        <v>2677</v>
      </c>
      <c r="G1145" s="116" t="s">
        <v>104</v>
      </c>
      <c r="H1145" s="116" t="s">
        <v>3350</v>
      </c>
      <c r="I1145" s="116" t="s">
        <v>134</v>
      </c>
      <c r="J1145" s="116" t="s">
        <v>4670</v>
      </c>
      <c r="K1145" s="116" t="s">
        <v>2699</v>
      </c>
      <c r="L1145" s="116" t="s">
        <v>4803</v>
      </c>
      <c r="M1145" s="116"/>
      <c r="N1145" s="116"/>
      <c r="O1145" s="116"/>
      <c r="P1145" s="116"/>
      <c r="Q1145" s="116"/>
      <c r="R1145" s="116"/>
      <c r="S1145" s="116"/>
      <c r="T1145" s="116"/>
      <c r="U1145" s="116"/>
      <c r="V1145" s="116"/>
      <c r="W1145" s="116"/>
      <c r="X1145" s="116"/>
      <c r="Y1145" s="116"/>
      <c r="Z1145" s="116"/>
      <c r="AA1145" s="116"/>
      <c r="AB1145" s="116"/>
      <c r="AC1145" s="116"/>
      <c r="AD1145" s="116"/>
      <c r="AE1145" s="116"/>
    </row>
    <row r="1146" spans="1:31" x14ac:dyDescent="0.25">
      <c r="A1146" t="s">
        <v>4807</v>
      </c>
      <c r="B1146" s="116" t="s">
        <v>4805</v>
      </c>
      <c r="C1146" s="116" t="s">
        <v>2722</v>
      </c>
      <c r="D1146" s="116" t="s">
        <v>2677</v>
      </c>
      <c r="G1146" s="116" t="s">
        <v>104</v>
      </c>
      <c r="H1146" s="116" t="s">
        <v>3348</v>
      </c>
      <c r="I1146" s="116" t="s">
        <v>134</v>
      </c>
      <c r="J1146" s="116" t="s">
        <v>4670</v>
      </c>
      <c r="K1146" s="116" t="s">
        <v>2699</v>
      </c>
      <c r="L1146" s="116" t="s">
        <v>2721</v>
      </c>
      <c r="M1146" s="116"/>
      <c r="N1146" s="116"/>
      <c r="O1146" s="116"/>
      <c r="P1146" s="116"/>
      <c r="Q1146" s="116"/>
      <c r="R1146" s="116"/>
      <c r="S1146" s="116"/>
      <c r="T1146" s="116"/>
      <c r="U1146" s="116"/>
      <c r="V1146" s="116"/>
      <c r="W1146" s="116"/>
      <c r="X1146" s="116"/>
      <c r="Y1146" s="116"/>
      <c r="Z1146" s="116"/>
      <c r="AA1146" s="116"/>
      <c r="AB1146" s="116"/>
      <c r="AC1146" s="116"/>
      <c r="AD1146" s="116"/>
      <c r="AE1146" s="116"/>
    </row>
    <row r="1147" spans="1:31" x14ac:dyDescent="0.25">
      <c r="A1147" t="s">
        <v>4808</v>
      </c>
      <c r="B1147" s="116" t="s">
        <v>4805</v>
      </c>
      <c r="C1147" s="116" t="s">
        <v>2722</v>
      </c>
      <c r="D1147" s="116" t="s">
        <v>2677</v>
      </c>
      <c r="G1147" s="116" t="s">
        <v>104</v>
      </c>
      <c r="H1147" s="116" t="s">
        <v>3357</v>
      </c>
      <c r="I1147" s="116" t="s">
        <v>4809</v>
      </c>
      <c r="J1147" s="116" t="s">
        <v>138</v>
      </c>
      <c r="K1147" s="116" t="s">
        <v>2699</v>
      </c>
      <c r="L1147" s="116" t="s">
        <v>4803</v>
      </c>
      <c r="M1147" s="116"/>
      <c r="N1147" s="116"/>
      <c r="O1147" s="116"/>
      <c r="P1147" s="116"/>
      <c r="Q1147" s="116"/>
      <c r="R1147" s="116"/>
      <c r="S1147" s="116"/>
      <c r="T1147" s="116"/>
      <c r="U1147" s="116"/>
      <c r="V1147" s="116"/>
      <c r="W1147" s="116"/>
      <c r="X1147" s="116"/>
      <c r="Y1147" s="116"/>
      <c r="Z1147" s="116"/>
      <c r="AA1147" s="116"/>
      <c r="AB1147" s="116"/>
      <c r="AC1147" s="116"/>
      <c r="AD1147" s="116"/>
      <c r="AE1147" s="116"/>
    </row>
    <row r="1148" spans="1:31" x14ac:dyDescent="0.25">
      <c r="A1148" t="s">
        <v>4810</v>
      </c>
      <c r="B1148" s="116" t="s">
        <v>4805</v>
      </c>
      <c r="C1148" s="116" t="s">
        <v>2722</v>
      </c>
      <c r="D1148" s="116" t="s">
        <v>2677</v>
      </c>
      <c r="G1148" s="116" t="s">
        <v>104</v>
      </c>
      <c r="H1148" s="116" t="s">
        <v>137</v>
      </c>
      <c r="I1148" s="116" t="s">
        <v>134</v>
      </c>
      <c r="J1148" s="116" t="s">
        <v>138</v>
      </c>
      <c r="K1148" s="116" t="s">
        <v>3154</v>
      </c>
      <c r="L1148" s="116" t="s">
        <v>4803</v>
      </c>
      <c r="M1148" s="116"/>
      <c r="N1148" s="116"/>
      <c r="O1148" s="116"/>
      <c r="P1148" s="116"/>
      <c r="Q1148" s="116"/>
      <c r="R1148" s="116"/>
      <c r="S1148" s="116"/>
      <c r="T1148" s="116"/>
      <c r="U1148" s="116"/>
      <c r="V1148" s="116"/>
      <c r="W1148" s="116"/>
      <c r="X1148" s="116"/>
      <c r="Y1148" s="116"/>
      <c r="Z1148" s="116"/>
      <c r="AA1148" s="116"/>
      <c r="AB1148" s="116"/>
      <c r="AC1148" s="116"/>
      <c r="AD1148" s="116"/>
      <c r="AE1148" s="116"/>
    </row>
    <row r="1149" spans="1:31" x14ac:dyDescent="0.25">
      <c r="A1149" t="s">
        <v>4811</v>
      </c>
      <c r="B1149" s="116" t="s">
        <v>4805</v>
      </c>
      <c r="C1149" s="116" t="s">
        <v>2722</v>
      </c>
      <c r="D1149" s="116" t="s">
        <v>2677</v>
      </c>
      <c r="G1149" s="116" t="s">
        <v>104</v>
      </c>
      <c r="H1149" s="116" t="s">
        <v>3396</v>
      </c>
      <c r="I1149" s="116" t="s">
        <v>134</v>
      </c>
      <c r="J1149" s="116" t="s">
        <v>3153</v>
      </c>
      <c r="K1149" s="116" t="s">
        <v>3154</v>
      </c>
      <c r="L1149" s="116" t="s">
        <v>4803</v>
      </c>
      <c r="M1149" s="116"/>
      <c r="N1149" s="116"/>
      <c r="O1149" s="116"/>
      <c r="P1149" s="116"/>
      <c r="Q1149" s="116"/>
      <c r="R1149" s="116"/>
      <c r="S1149" s="116"/>
      <c r="T1149" s="116"/>
      <c r="U1149" s="116"/>
      <c r="V1149" s="116"/>
      <c r="W1149" s="116"/>
      <c r="X1149" s="116"/>
      <c r="Y1149" s="116"/>
      <c r="Z1149" s="116"/>
      <c r="AA1149" s="116"/>
      <c r="AB1149" s="116"/>
      <c r="AC1149" s="116"/>
      <c r="AD1149" s="116"/>
      <c r="AE1149" s="116"/>
    </row>
    <row r="1150" spans="1:31" x14ac:dyDescent="0.25">
      <c r="A1150" t="s">
        <v>4812</v>
      </c>
      <c r="B1150" s="116" t="s">
        <v>4805</v>
      </c>
      <c r="C1150" s="116" t="s">
        <v>2722</v>
      </c>
      <c r="D1150" s="116" t="s">
        <v>2677</v>
      </c>
      <c r="G1150" s="116" t="s">
        <v>104</v>
      </c>
      <c r="H1150" s="116" t="s">
        <v>3384</v>
      </c>
      <c r="I1150" s="116" t="s">
        <v>134</v>
      </c>
      <c r="J1150" s="116" t="s">
        <v>4484</v>
      </c>
      <c r="K1150" s="116" t="s">
        <v>149</v>
      </c>
      <c r="L1150" s="116" t="s">
        <v>4803</v>
      </c>
      <c r="M1150" s="116"/>
      <c r="N1150" s="116"/>
      <c r="O1150" s="116"/>
      <c r="P1150" s="116"/>
      <c r="Q1150" s="116"/>
      <c r="R1150" s="116"/>
      <c r="S1150" s="116"/>
      <c r="T1150" s="116"/>
      <c r="U1150" s="116"/>
      <c r="V1150" s="116"/>
      <c r="W1150" s="116"/>
      <c r="X1150" s="116"/>
      <c r="Y1150" s="116"/>
      <c r="Z1150" s="116"/>
      <c r="AA1150" s="116"/>
      <c r="AB1150" s="116"/>
      <c r="AC1150" s="116"/>
      <c r="AD1150" s="116"/>
      <c r="AE1150" s="116"/>
    </row>
    <row r="1151" spans="1:31" x14ac:dyDescent="0.25">
      <c r="A1151" t="s">
        <v>4813</v>
      </c>
      <c r="B1151" s="116" t="s">
        <v>4805</v>
      </c>
      <c r="C1151" s="116" t="s">
        <v>2722</v>
      </c>
      <c r="D1151" s="116" t="s">
        <v>2677</v>
      </c>
      <c r="G1151" s="116" t="s">
        <v>104</v>
      </c>
      <c r="H1151" s="116" t="s">
        <v>3373</v>
      </c>
      <c r="I1151" s="116" t="s">
        <v>134</v>
      </c>
      <c r="J1151" s="116" t="s">
        <v>4483</v>
      </c>
      <c r="K1151" s="116" t="s">
        <v>149</v>
      </c>
      <c r="L1151" s="116" t="s">
        <v>4803</v>
      </c>
      <c r="M1151" s="116"/>
      <c r="N1151" s="116"/>
      <c r="O1151" s="116"/>
      <c r="P1151" s="116"/>
      <c r="Q1151" s="116"/>
      <c r="R1151" s="116"/>
      <c r="S1151" s="116"/>
      <c r="T1151" s="116"/>
      <c r="U1151" s="116"/>
      <c r="V1151" s="116"/>
      <c r="W1151" s="116"/>
      <c r="X1151" s="116"/>
      <c r="Y1151" s="116"/>
      <c r="Z1151" s="116"/>
      <c r="AA1151" s="116"/>
      <c r="AB1151" s="116"/>
      <c r="AC1151" s="116"/>
      <c r="AD1151" s="116"/>
      <c r="AE1151" s="116"/>
    </row>
    <row r="1152" spans="1:31" x14ac:dyDescent="0.25">
      <c r="A1152" t="s">
        <v>4814</v>
      </c>
      <c r="B1152" s="116" t="s">
        <v>4815</v>
      </c>
      <c r="C1152" s="116" t="s">
        <v>2722</v>
      </c>
      <c r="D1152" s="116" t="s">
        <v>2677</v>
      </c>
      <c r="G1152" s="116" t="s">
        <v>104</v>
      </c>
      <c r="H1152" s="116" t="s">
        <v>3384</v>
      </c>
      <c r="I1152" s="116" t="s">
        <v>134</v>
      </c>
      <c r="J1152" s="116" t="s">
        <v>4484</v>
      </c>
      <c r="K1152" s="116" t="s">
        <v>149</v>
      </c>
      <c r="L1152" s="116" t="s">
        <v>4803</v>
      </c>
      <c r="M1152" s="116"/>
      <c r="N1152" s="116"/>
      <c r="O1152" s="116"/>
      <c r="P1152" s="116"/>
      <c r="Q1152" s="116"/>
      <c r="R1152" s="116"/>
      <c r="S1152" s="116"/>
      <c r="T1152" s="116"/>
      <c r="U1152" s="116"/>
      <c r="V1152" s="116"/>
      <c r="W1152" s="116"/>
      <c r="X1152" s="116"/>
      <c r="Y1152" s="116"/>
      <c r="Z1152" s="116"/>
      <c r="AA1152" s="116"/>
      <c r="AB1152" s="116"/>
      <c r="AC1152" s="116"/>
      <c r="AD1152" s="116"/>
      <c r="AE1152" s="116"/>
    </row>
    <row r="1153" spans="1:31" x14ac:dyDescent="0.25">
      <c r="A1153" t="s">
        <v>4816</v>
      </c>
      <c r="B1153" s="116" t="s">
        <v>4815</v>
      </c>
      <c r="C1153" s="116" t="s">
        <v>2722</v>
      </c>
      <c r="D1153" s="116" t="s">
        <v>2677</v>
      </c>
      <c r="G1153" s="116" t="s">
        <v>104</v>
      </c>
      <c r="H1153" s="116" t="s">
        <v>3369</v>
      </c>
      <c r="I1153" s="116" t="s">
        <v>134</v>
      </c>
      <c r="J1153" s="116" t="s">
        <v>4452</v>
      </c>
      <c r="K1153" s="116" t="s">
        <v>3766</v>
      </c>
      <c r="L1153" s="116" t="s">
        <v>4803</v>
      </c>
      <c r="M1153" s="116"/>
      <c r="N1153" s="116"/>
      <c r="O1153" s="116"/>
      <c r="P1153" s="116"/>
      <c r="Q1153" s="116"/>
      <c r="R1153" s="116"/>
      <c r="S1153" s="116"/>
      <c r="T1153" s="116"/>
      <c r="U1153" s="116"/>
      <c r="V1153" s="116"/>
      <c r="W1153" s="116"/>
      <c r="X1153" s="116"/>
      <c r="Y1153" s="116"/>
      <c r="Z1153" s="116"/>
      <c r="AA1153" s="116"/>
      <c r="AB1153" s="116"/>
      <c r="AC1153" s="116"/>
      <c r="AD1153" s="116"/>
      <c r="AE1153" s="116"/>
    </row>
    <row r="1154" spans="1:31" x14ac:dyDescent="0.25">
      <c r="A1154" t="s">
        <v>4817</v>
      </c>
      <c r="B1154" s="116" t="s">
        <v>4815</v>
      </c>
      <c r="C1154" s="116" t="s">
        <v>2722</v>
      </c>
      <c r="D1154" s="116" t="s">
        <v>2677</v>
      </c>
      <c r="G1154" s="116" t="s">
        <v>104</v>
      </c>
      <c r="H1154" s="116" t="s">
        <v>3366</v>
      </c>
      <c r="I1154" s="116" t="s">
        <v>134</v>
      </c>
      <c r="J1154" s="116" t="s">
        <v>2678</v>
      </c>
      <c r="K1154" s="116" t="s">
        <v>3766</v>
      </c>
      <c r="L1154" s="116" t="s">
        <v>4803</v>
      </c>
      <c r="M1154" s="116"/>
      <c r="N1154" s="116"/>
      <c r="O1154" s="116"/>
      <c r="P1154" s="116"/>
      <c r="Q1154" s="116"/>
      <c r="R1154" s="116"/>
      <c r="S1154" s="116"/>
      <c r="T1154" s="116"/>
      <c r="U1154" s="116"/>
      <c r="V1154" s="116"/>
      <c r="W1154" s="116"/>
      <c r="X1154" s="116"/>
      <c r="Y1154" s="116"/>
      <c r="Z1154" s="116"/>
      <c r="AA1154" s="116"/>
      <c r="AB1154" s="116"/>
      <c r="AC1154" s="116"/>
      <c r="AD1154" s="116"/>
      <c r="AE1154" s="116"/>
    </row>
    <row r="1155" spans="1:31" x14ac:dyDescent="0.25">
      <c r="A1155" t="s">
        <v>4818</v>
      </c>
      <c r="B1155" s="116" t="s">
        <v>4815</v>
      </c>
      <c r="C1155" s="116" t="s">
        <v>2722</v>
      </c>
      <c r="D1155" s="116" t="s">
        <v>2677</v>
      </c>
      <c r="G1155" s="116" t="s">
        <v>104</v>
      </c>
      <c r="H1155" s="116" t="s">
        <v>3373</v>
      </c>
      <c r="I1155" s="116" t="s">
        <v>134</v>
      </c>
      <c r="J1155" s="116" t="s">
        <v>4483</v>
      </c>
      <c r="K1155" s="116" t="s">
        <v>149</v>
      </c>
      <c r="L1155" s="116" t="s">
        <v>4803</v>
      </c>
      <c r="M1155" s="116"/>
      <c r="N1155" s="116"/>
      <c r="O1155" s="116"/>
      <c r="P1155" s="116"/>
      <c r="Q1155" s="116"/>
      <c r="R1155" s="116"/>
      <c r="S1155" s="116"/>
      <c r="T1155" s="116"/>
      <c r="U1155" s="116"/>
      <c r="V1155" s="116"/>
      <c r="W1155" s="116"/>
      <c r="X1155" s="116"/>
      <c r="Y1155" s="116"/>
      <c r="Z1155" s="116"/>
      <c r="AA1155" s="116"/>
      <c r="AB1155" s="116"/>
      <c r="AC1155" s="116"/>
      <c r="AD1155" s="116"/>
      <c r="AE1155" s="116"/>
    </row>
    <row r="1156" spans="1:31" x14ac:dyDescent="0.25">
      <c r="A1156" t="s">
        <v>4819</v>
      </c>
      <c r="B1156" s="116" t="s">
        <v>4815</v>
      </c>
      <c r="C1156" s="116" t="s">
        <v>2722</v>
      </c>
      <c r="D1156" s="116" t="s">
        <v>2677</v>
      </c>
      <c r="G1156" s="116" t="s">
        <v>104</v>
      </c>
      <c r="H1156" s="116" t="s">
        <v>3348</v>
      </c>
      <c r="I1156" s="116" t="s">
        <v>134</v>
      </c>
      <c r="J1156" s="116" t="s">
        <v>4670</v>
      </c>
      <c r="K1156" s="116" t="s">
        <v>2699</v>
      </c>
      <c r="L1156" s="116" t="s">
        <v>2721</v>
      </c>
      <c r="M1156" s="116"/>
      <c r="N1156" s="116"/>
      <c r="O1156" s="116"/>
      <c r="P1156" s="116"/>
      <c r="Q1156" s="116"/>
      <c r="R1156" s="116"/>
      <c r="S1156" s="116"/>
      <c r="T1156" s="116"/>
      <c r="U1156" s="116"/>
      <c r="V1156" s="116"/>
      <c r="W1156" s="116"/>
      <c r="X1156" s="116"/>
      <c r="Y1156" s="116"/>
      <c r="Z1156" s="116"/>
      <c r="AA1156" s="116"/>
      <c r="AB1156" s="116"/>
      <c r="AC1156" s="116"/>
      <c r="AD1156" s="116"/>
      <c r="AE1156" s="116"/>
    </row>
    <row r="1157" spans="1:31" x14ac:dyDescent="0.25">
      <c r="A1157" t="s">
        <v>4820</v>
      </c>
      <c r="B1157" s="116" t="s">
        <v>4815</v>
      </c>
      <c r="C1157" s="116" t="s">
        <v>2722</v>
      </c>
      <c r="D1157" s="116" t="s">
        <v>2677</v>
      </c>
      <c r="G1157" s="116" t="s">
        <v>104</v>
      </c>
      <c r="H1157" s="116" t="s">
        <v>137</v>
      </c>
      <c r="I1157" s="116" t="s">
        <v>134</v>
      </c>
      <c r="J1157" s="116" t="s">
        <v>138</v>
      </c>
      <c r="K1157" s="116" t="s">
        <v>136</v>
      </c>
      <c r="L1157" s="116" t="s">
        <v>4803</v>
      </c>
      <c r="M1157" s="116"/>
      <c r="N1157" s="116"/>
      <c r="O1157" s="116"/>
      <c r="P1157" s="116"/>
      <c r="Q1157" s="116"/>
      <c r="R1157" s="116"/>
      <c r="S1157" s="116"/>
      <c r="T1157" s="116"/>
      <c r="U1157" s="116"/>
      <c r="V1157" s="116"/>
      <c r="W1157" s="116"/>
      <c r="X1157" s="116"/>
      <c r="Y1157" s="116"/>
      <c r="Z1157" s="116"/>
      <c r="AA1157" s="116"/>
      <c r="AB1157" s="116"/>
      <c r="AC1157" s="116"/>
      <c r="AD1157" s="116"/>
      <c r="AE1157" s="116"/>
    </row>
    <row r="1158" spans="1:31" x14ac:dyDescent="0.25">
      <c r="A1158" t="s">
        <v>4821</v>
      </c>
      <c r="B1158" s="116" t="s">
        <v>4815</v>
      </c>
      <c r="C1158" s="116" t="s">
        <v>2722</v>
      </c>
      <c r="D1158" s="116" t="s">
        <v>2677</v>
      </c>
      <c r="G1158" s="116" t="s">
        <v>104</v>
      </c>
      <c r="H1158" s="116" t="s">
        <v>3396</v>
      </c>
      <c r="I1158" s="116" t="s">
        <v>134</v>
      </c>
      <c r="J1158" s="116" t="s">
        <v>3153</v>
      </c>
      <c r="K1158" s="116" t="s">
        <v>3154</v>
      </c>
      <c r="L1158" s="116" t="s">
        <v>4803</v>
      </c>
      <c r="M1158" s="116"/>
      <c r="N1158" s="116"/>
      <c r="O1158" s="116"/>
      <c r="P1158" s="116"/>
      <c r="Q1158" s="116"/>
      <c r="R1158" s="116"/>
      <c r="S1158" s="116"/>
      <c r="T1158" s="116"/>
      <c r="U1158" s="116"/>
      <c r="V1158" s="116"/>
      <c r="W1158" s="116"/>
      <c r="X1158" s="116"/>
      <c r="Y1158" s="116"/>
      <c r="Z1158" s="116"/>
      <c r="AA1158" s="116"/>
      <c r="AB1158" s="116"/>
      <c r="AC1158" s="116"/>
      <c r="AD1158" s="116"/>
      <c r="AE1158" s="116"/>
    </row>
  </sheetData>
  <pageMargins left="0.7" right="0.7" top="0.75" bottom="0.75" header="0.3" footer="0.3"/>
  <customProperties>
    <customPr name="_pios_id" r:id="rId1"/>
  </customPropertie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CFF"/>
  </sheetPr>
  <dimension ref="A1:G302"/>
  <sheetViews>
    <sheetView topLeftCell="A76" workbookViewId="0">
      <selection sqref="A1:G181"/>
    </sheetView>
  </sheetViews>
  <sheetFormatPr defaultRowHeight="15" x14ac:dyDescent="0.25"/>
  <cols>
    <col min="1" max="1" width="24" bestFit="1" customWidth="1"/>
    <col min="2" max="2" width="60.5703125" customWidth="1"/>
    <col min="3" max="3" width="53.5703125" bestFit="1" customWidth="1"/>
    <col min="4" max="4" width="30.5703125" style="4" bestFit="1" customWidth="1"/>
    <col min="5" max="5" width="27.7109375" bestFit="1" customWidth="1"/>
    <col min="6" max="7" width="23" bestFit="1" customWidth="1"/>
    <col min="8" max="8" width="22.7109375" customWidth="1"/>
  </cols>
  <sheetData>
    <row r="1" spans="1:7" ht="38.25" x14ac:dyDescent="0.25">
      <c r="A1" s="152" t="s">
        <v>5</v>
      </c>
      <c r="B1" s="152" t="s">
        <v>6</v>
      </c>
      <c r="C1" s="152" t="s">
        <v>57</v>
      </c>
      <c r="D1" s="152" t="s">
        <v>58</v>
      </c>
      <c r="E1" s="152" t="s">
        <v>59</v>
      </c>
      <c r="F1" s="152" t="s">
        <v>60</v>
      </c>
      <c r="G1" s="152" t="s">
        <v>2753</v>
      </c>
    </row>
    <row r="2" spans="1:7" x14ac:dyDescent="0.25">
      <c r="A2" s="116" t="s">
        <v>104</v>
      </c>
      <c r="B2" s="116" t="s">
        <v>3346</v>
      </c>
      <c r="C2" s="116">
        <v>149.56</v>
      </c>
      <c r="D2" s="116" t="s">
        <v>3347</v>
      </c>
      <c r="E2" s="116">
        <v>2</v>
      </c>
      <c r="F2" s="116">
        <v>4</v>
      </c>
      <c r="G2" s="116"/>
    </row>
    <row r="3" spans="1:7" x14ac:dyDescent="0.25">
      <c r="A3" s="116" t="s">
        <v>104</v>
      </c>
      <c r="B3" s="116" t="s">
        <v>3348</v>
      </c>
      <c r="C3" s="116">
        <v>99.61</v>
      </c>
      <c r="D3" s="116" t="s">
        <v>3349</v>
      </c>
      <c r="E3" s="116">
        <v>3</v>
      </c>
      <c r="F3" s="116">
        <v>6</v>
      </c>
      <c r="G3" s="116"/>
    </row>
    <row r="4" spans="1:7" x14ac:dyDescent="0.25">
      <c r="A4" s="116" t="s">
        <v>104</v>
      </c>
      <c r="B4" s="116" t="s">
        <v>3350</v>
      </c>
      <c r="C4" s="116">
        <v>155.1</v>
      </c>
      <c r="D4" s="116" t="s">
        <v>3351</v>
      </c>
      <c r="E4" s="116">
        <v>1</v>
      </c>
      <c r="F4" s="116">
        <v>3</v>
      </c>
      <c r="G4" s="116"/>
    </row>
    <row r="5" spans="1:7" x14ac:dyDescent="0.25">
      <c r="A5" s="116" t="s">
        <v>104</v>
      </c>
      <c r="B5" s="116" t="s">
        <v>3352</v>
      </c>
      <c r="C5" s="116">
        <v>37.32</v>
      </c>
      <c r="D5" s="116" t="s">
        <v>3353</v>
      </c>
      <c r="E5" s="116">
        <v>4</v>
      </c>
      <c r="F5" s="116">
        <v>6</v>
      </c>
      <c r="G5" s="116"/>
    </row>
    <row r="6" spans="1:7" x14ac:dyDescent="0.25">
      <c r="A6" s="116" t="s">
        <v>104</v>
      </c>
      <c r="B6" s="116" t="s">
        <v>3354</v>
      </c>
      <c r="C6" s="116">
        <v>39.29</v>
      </c>
      <c r="D6" s="116" t="s">
        <v>3353</v>
      </c>
      <c r="E6" s="116">
        <v>2</v>
      </c>
      <c r="F6" s="116">
        <v>6</v>
      </c>
      <c r="G6" s="116"/>
    </row>
    <row r="7" spans="1:7" x14ac:dyDescent="0.25">
      <c r="A7" s="116" t="s">
        <v>104</v>
      </c>
      <c r="B7" s="116" t="s">
        <v>3355</v>
      </c>
      <c r="C7" s="116">
        <v>102.2</v>
      </c>
      <c r="D7" s="116" t="s">
        <v>3356</v>
      </c>
      <c r="E7" s="116">
        <v>2</v>
      </c>
      <c r="F7" s="116">
        <v>3</v>
      </c>
      <c r="G7" s="116"/>
    </row>
    <row r="8" spans="1:7" x14ac:dyDescent="0.25">
      <c r="A8" s="116" t="s">
        <v>104</v>
      </c>
      <c r="B8" s="116" t="s">
        <v>215</v>
      </c>
      <c r="C8" s="116">
        <v>30.43</v>
      </c>
      <c r="D8" s="116" t="s">
        <v>386</v>
      </c>
      <c r="E8" s="116">
        <v>3</v>
      </c>
      <c r="F8" s="116">
        <v>3</v>
      </c>
      <c r="G8" s="116"/>
    </row>
    <row r="9" spans="1:7" x14ac:dyDescent="0.25">
      <c r="A9" s="116" t="s">
        <v>104</v>
      </c>
      <c r="B9" s="116" t="s">
        <v>187</v>
      </c>
      <c r="C9" s="116">
        <v>93.24</v>
      </c>
      <c r="D9" s="116" t="s">
        <v>392</v>
      </c>
      <c r="E9" s="116">
        <v>1</v>
      </c>
      <c r="F9" s="116">
        <v>1</v>
      </c>
      <c r="G9" s="116"/>
    </row>
    <row r="10" spans="1:7" x14ac:dyDescent="0.25">
      <c r="A10" s="116" t="s">
        <v>104</v>
      </c>
      <c r="B10" s="116" t="s">
        <v>137</v>
      </c>
      <c r="C10" s="116">
        <v>50.04</v>
      </c>
      <c r="D10" s="116" t="s">
        <v>386</v>
      </c>
      <c r="E10" s="116">
        <v>3</v>
      </c>
      <c r="F10" s="116">
        <v>3</v>
      </c>
      <c r="G10" s="116"/>
    </row>
    <row r="11" spans="1:7" x14ac:dyDescent="0.25">
      <c r="A11" s="116" t="s">
        <v>104</v>
      </c>
      <c r="B11" s="116" t="s">
        <v>3357</v>
      </c>
      <c r="C11" s="116">
        <v>110.11</v>
      </c>
      <c r="D11" s="116" t="s">
        <v>3351</v>
      </c>
      <c r="E11" s="116">
        <v>1</v>
      </c>
      <c r="F11" s="116">
        <v>3</v>
      </c>
      <c r="G11" s="116"/>
    </row>
    <row r="12" spans="1:7" x14ac:dyDescent="0.25">
      <c r="A12" s="116" t="s">
        <v>104</v>
      </c>
      <c r="B12" s="116" t="s">
        <v>3358</v>
      </c>
      <c r="C12" s="116">
        <v>36.79</v>
      </c>
      <c r="D12" s="116" t="s">
        <v>3347</v>
      </c>
      <c r="E12" s="116">
        <v>2</v>
      </c>
      <c r="F12" s="116">
        <v>4</v>
      </c>
      <c r="G12" s="116"/>
    </row>
    <row r="13" spans="1:7" x14ac:dyDescent="0.25">
      <c r="A13" s="116" t="s">
        <v>104</v>
      </c>
      <c r="B13" s="116" t="s">
        <v>3359</v>
      </c>
      <c r="C13" s="116">
        <v>30.19</v>
      </c>
      <c r="D13" s="116" t="s">
        <v>3356</v>
      </c>
      <c r="E13" s="116">
        <v>2</v>
      </c>
      <c r="F13" s="116">
        <v>3</v>
      </c>
      <c r="G13" s="116"/>
    </row>
    <row r="14" spans="1:7" x14ac:dyDescent="0.25">
      <c r="A14" s="116" t="s">
        <v>104</v>
      </c>
      <c r="B14" s="116" t="s">
        <v>388</v>
      </c>
      <c r="C14" s="116">
        <v>30.54</v>
      </c>
      <c r="D14" s="116" t="s">
        <v>389</v>
      </c>
      <c r="E14" s="116"/>
      <c r="F14" s="116"/>
      <c r="G14" s="116"/>
    </row>
    <row r="15" spans="1:7" x14ac:dyDescent="0.25">
      <c r="A15" s="116" t="s">
        <v>104</v>
      </c>
      <c r="B15" s="116" t="s">
        <v>3360</v>
      </c>
      <c r="C15" s="116">
        <v>30.96</v>
      </c>
      <c r="D15" s="116" t="s">
        <v>389</v>
      </c>
      <c r="E15" s="116"/>
      <c r="F15" s="116"/>
      <c r="G15" s="116"/>
    </row>
    <row r="16" spans="1:7" x14ac:dyDescent="0.25">
      <c r="A16" s="116" t="s">
        <v>104</v>
      </c>
      <c r="B16" s="116" t="s">
        <v>3361</v>
      </c>
      <c r="C16" s="116">
        <v>16.02</v>
      </c>
      <c r="D16" s="116" t="s">
        <v>389</v>
      </c>
      <c r="E16" s="116"/>
      <c r="F16" s="116"/>
      <c r="G16" s="116"/>
    </row>
    <row r="17" spans="1:7" x14ac:dyDescent="0.25">
      <c r="A17" s="116" t="s">
        <v>104</v>
      </c>
      <c r="B17" s="116" t="s">
        <v>390</v>
      </c>
      <c r="C17" s="116">
        <v>15.44</v>
      </c>
      <c r="D17" s="116" t="s">
        <v>389</v>
      </c>
      <c r="E17" s="116"/>
      <c r="F17" s="116"/>
      <c r="G17" s="116"/>
    </row>
    <row r="18" spans="1:7" x14ac:dyDescent="0.25">
      <c r="A18" s="116" t="s">
        <v>104</v>
      </c>
      <c r="B18" s="116" t="s">
        <v>3362</v>
      </c>
      <c r="C18" s="116">
        <v>105.4</v>
      </c>
      <c r="D18" s="116" t="s">
        <v>3363</v>
      </c>
      <c r="E18" s="116">
        <v>7</v>
      </c>
      <c r="F18" s="116">
        <v>7</v>
      </c>
      <c r="G18" s="116"/>
    </row>
    <row r="19" spans="1:7" x14ac:dyDescent="0.25">
      <c r="A19" s="116" t="s">
        <v>104</v>
      </c>
      <c r="B19" s="116" t="s">
        <v>3364</v>
      </c>
      <c r="C19" s="116">
        <v>57.86</v>
      </c>
      <c r="D19" s="116" t="s">
        <v>3363</v>
      </c>
      <c r="E19" s="116">
        <v>7</v>
      </c>
      <c r="F19" s="116">
        <v>7</v>
      </c>
      <c r="G19" s="116"/>
    </row>
    <row r="20" spans="1:7" x14ac:dyDescent="0.25">
      <c r="A20" s="116" t="s">
        <v>104</v>
      </c>
      <c r="B20" s="116" t="s">
        <v>3365</v>
      </c>
      <c r="C20" s="116">
        <v>32.51</v>
      </c>
      <c r="D20" s="116" t="s">
        <v>3363</v>
      </c>
      <c r="E20" s="116">
        <v>7</v>
      </c>
      <c r="F20" s="116">
        <v>7</v>
      </c>
      <c r="G20" s="116"/>
    </row>
    <row r="21" spans="1:7" x14ac:dyDescent="0.25">
      <c r="A21" s="116" t="s">
        <v>104</v>
      </c>
      <c r="B21" s="116" t="s">
        <v>3366</v>
      </c>
      <c r="C21" s="116">
        <v>370.45</v>
      </c>
      <c r="D21" s="116" t="s">
        <v>387</v>
      </c>
      <c r="E21" s="116">
        <v>2</v>
      </c>
      <c r="F21" s="116">
        <v>2</v>
      </c>
      <c r="G21" s="116"/>
    </row>
    <row r="22" spans="1:7" x14ac:dyDescent="0.25">
      <c r="A22" s="116" t="s">
        <v>104</v>
      </c>
      <c r="B22" s="116" t="s">
        <v>141</v>
      </c>
      <c r="C22" s="116">
        <v>132.02000000000001</v>
      </c>
      <c r="D22" s="116" t="s">
        <v>2755</v>
      </c>
      <c r="E22" s="116">
        <v>3</v>
      </c>
      <c r="F22" s="116">
        <v>3</v>
      </c>
      <c r="G22" s="116"/>
    </row>
    <row r="23" spans="1:7" x14ac:dyDescent="0.25">
      <c r="A23" s="116" t="s">
        <v>104</v>
      </c>
      <c r="B23" s="116" t="s">
        <v>3367</v>
      </c>
      <c r="C23" s="116">
        <v>170.67</v>
      </c>
      <c r="D23" s="116" t="s">
        <v>387</v>
      </c>
      <c r="E23" s="116">
        <v>2</v>
      </c>
      <c r="F23" s="116">
        <v>2</v>
      </c>
      <c r="G23" s="116"/>
    </row>
    <row r="24" spans="1:7" x14ac:dyDescent="0.25">
      <c r="A24" s="116" t="s">
        <v>104</v>
      </c>
      <c r="B24" s="116" t="s">
        <v>3368</v>
      </c>
      <c r="C24" s="116">
        <v>23.88</v>
      </c>
      <c r="D24" s="116" t="s">
        <v>2755</v>
      </c>
      <c r="E24" s="116">
        <v>3</v>
      </c>
      <c r="F24" s="116">
        <v>3</v>
      </c>
      <c r="G24" s="116"/>
    </row>
    <row r="25" spans="1:7" x14ac:dyDescent="0.25">
      <c r="A25" s="116" t="s">
        <v>104</v>
      </c>
      <c r="B25" s="116" t="s">
        <v>3369</v>
      </c>
      <c r="C25" s="116">
        <v>424.71</v>
      </c>
      <c r="D25" s="116" t="s">
        <v>387</v>
      </c>
      <c r="E25" s="116">
        <v>2</v>
      </c>
      <c r="F25" s="116">
        <v>2</v>
      </c>
      <c r="G25" s="116"/>
    </row>
    <row r="26" spans="1:7" x14ac:dyDescent="0.25">
      <c r="A26" s="116" t="s">
        <v>104</v>
      </c>
      <c r="B26" s="116" t="s">
        <v>190</v>
      </c>
      <c r="C26" s="116">
        <v>127.35</v>
      </c>
      <c r="D26" s="116" t="s">
        <v>3370</v>
      </c>
      <c r="E26" s="116">
        <v>3</v>
      </c>
      <c r="F26" s="116">
        <v>5</v>
      </c>
      <c r="G26" s="116"/>
    </row>
    <row r="27" spans="1:7" x14ac:dyDescent="0.25">
      <c r="A27" s="116" t="s">
        <v>104</v>
      </c>
      <c r="B27" s="116" t="s">
        <v>3371</v>
      </c>
      <c r="C27" s="116">
        <v>650.04999999999995</v>
      </c>
      <c r="D27" s="116" t="s">
        <v>3372</v>
      </c>
      <c r="E27" s="116">
        <v>5</v>
      </c>
      <c r="F27" s="116">
        <v>7</v>
      </c>
      <c r="G27" s="116"/>
    </row>
    <row r="28" spans="1:7" x14ac:dyDescent="0.25">
      <c r="A28" s="116" t="s">
        <v>104</v>
      </c>
      <c r="B28" s="116" t="s">
        <v>3373</v>
      </c>
      <c r="C28" s="116">
        <v>1360.31</v>
      </c>
      <c r="D28" s="116" t="s">
        <v>3374</v>
      </c>
      <c r="E28" s="116">
        <v>2</v>
      </c>
      <c r="F28" s="116">
        <v>7</v>
      </c>
      <c r="G28" s="116"/>
    </row>
    <row r="29" spans="1:7" x14ac:dyDescent="0.25">
      <c r="A29" s="116" t="s">
        <v>104</v>
      </c>
      <c r="B29" s="116" t="s">
        <v>3375</v>
      </c>
      <c r="C29" s="116">
        <v>650.04999999999995</v>
      </c>
      <c r="D29" s="116" t="s">
        <v>3372</v>
      </c>
      <c r="E29" s="116">
        <v>5</v>
      </c>
      <c r="F29" s="116">
        <v>7</v>
      </c>
      <c r="G29" s="116"/>
    </row>
    <row r="30" spans="1:7" x14ac:dyDescent="0.25">
      <c r="A30" s="116" t="s">
        <v>104</v>
      </c>
      <c r="B30" s="116" t="s">
        <v>3376</v>
      </c>
      <c r="C30" s="116">
        <v>411.4</v>
      </c>
      <c r="D30" s="116" t="s">
        <v>3372</v>
      </c>
      <c r="E30" s="116">
        <v>5</v>
      </c>
      <c r="F30" s="116">
        <v>7</v>
      </c>
      <c r="G30" s="116"/>
    </row>
    <row r="31" spans="1:7" x14ac:dyDescent="0.25">
      <c r="A31" s="116" t="s">
        <v>104</v>
      </c>
      <c r="B31" s="116" t="s">
        <v>3377</v>
      </c>
      <c r="C31" s="116">
        <v>411.4</v>
      </c>
      <c r="D31" s="116" t="s">
        <v>3372</v>
      </c>
      <c r="E31" s="116">
        <v>5</v>
      </c>
      <c r="F31" s="116">
        <v>7</v>
      </c>
      <c r="G31" s="116"/>
    </row>
    <row r="32" spans="1:7" x14ac:dyDescent="0.25">
      <c r="A32" s="116" t="s">
        <v>104</v>
      </c>
      <c r="B32" s="116" t="s">
        <v>3378</v>
      </c>
      <c r="C32" s="116">
        <v>45.23</v>
      </c>
      <c r="D32" s="116" t="s">
        <v>2756</v>
      </c>
      <c r="E32" s="116">
        <v>3</v>
      </c>
      <c r="F32" s="116">
        <v>3</v>
      </c>
      <c r="G32" s="116"/>
    </row>
    <row r="33" spans="1:7" x14ac:dyDescent="0.25">
      <c r="A33" s="116" t="s">
        <v>104</v>
      </c>
      <c r="B33" s="116" t="s">
        <v>391</v>
      </c>
      <c r="C33" s="116">
        <v>220.28</v>
      </c>
      <c r="D33" s="116" t="s">
        <v>2759</v>
      </c>
      <c r="E33" s="116">
        <v>1</v>
      </c>
      <c r="F33" s="116">
        <v>2</v>
      </c>
      <c r="G33" s="116"/>
    </row>
    <row r="34" spans="1:7" x14ac:dyDescent="0.25">
      <c r="A34" s="116" t="s">
        <v>104</v>
      </c>
      <c r="B34" s="116" t="s">
        <v>216</v>
      </c>
      <c r="C34" s="116">
        <v>61.11</v>
      </c>
      <c r="D34" s="116" t="s">
        <v>2755</v>
      </c>
      <c r="E34" s="116">
        <v>3</v>
      </c>
      <c r="F34" s="116">
        <v>3</v>
      </c>
      <c r="G34" s="116"/>
    </row>
    <row r="35" spans="1:7" x14ac:dyDescent="0.25">
      <c r="A35" s="116" t="s">
        <v>104</v>
      </c>
      <c r="B35" s="116" t="s">
        <v>3379</v>
      </c>
      <c r="C35" s="116">
        <v>69.7</v>
      </c>
      <c r="D35" s="116" t="s">
        <v>392</v>
      </c>
      <c r="E35" s="116">
        <v>1</v>
      </c>
      <c r="F35" s="116">
        <v>1</v>
      </c>
      <c r="G35" s="116"/>
    </row>
    <row r="36" spans="1:7" x14ac:dyDescent="0.25">
      <c r="A36" s="116" t="s">
        <v>104</v>
      </c>
      <c r="B36" s="116" t="s">
        <v>3380</v>
      </c>
      <c r="C36" s="116">
        <v>77.22</v>
      </c>
      <c r="D36" s="116" t="s">
        <v>2755</v>
      </c>
      <c r="E36" s="116">
        <v>3</v>
      </c>
      <c r="F36" s="116">
        <v>3</v>
      </c>
      <c r="G36" s="116"/>
    </row>
    <row r="37" spans="1:7" x14ac:dyDescent="0.25">
      <c r="A37" s="116" t="s">
        <v>104</v>
      </c>
      <c r="B37" s="116" t="s">
        <v>105</v>
      </c>
      <c r="C37" s="116">
        <v>60.25</v>
      </c>
      <c r="D37" s="116" t="s">
        <v>3347</v>
      </c>
      <c r="E37" s="116">
        <v>2</v>
      </c>
      <c r="F37" s="116">
        <v>4</v>
      </c>
      <c r="G37" s="116"/>
    </row>
    <row r="38" spans="1:7" x14ac:dyDescent="0.25">
      <c r="A38" s="116" t="s">
        <v>104</v>
      </c>
      <c r="B38" s="116" t="s">
        <v>3381</v>
      </c>
      <c r="C38" s="116">
        <v>60.25</v>
      </c>
      <c r="D38" s="116" t="s">
        <v>3347</v>
      </c>
      <c r="E38" s="116">
        <v>2</v>
      </c>
      <c r="F38" s="116">
        <v>4</v>
      </c>
      <c r="G38" s="116"/>
    </row>
    <row r="39" spans="1:7" x14ac:dyDescent="0.25">
      <c r="A39" s="116" t="s">
        <v>104</v>
      </c>
      <c r="B39" s="116" t="s">
        <v>3382</v>
      </c>
      <c r="C39" s="116">
        <v>833.26</v>
      </c>
      <c r="D39" s="116" t="s">
        <v>3383</v>
      </c>
      <c r="E39" s="116">
        <v>1</v>
      </c>
      <c r="F39" s="116">
        <v>5</v>
      </c>
      <c r="G39" s="116"/>
    </row>
    <row r="40" spans="1:7" x14ac:dyDescent="0.25">
      <c r="A40" s="116" t="s">
        <v>104</v>
      </c>
      <c r="B40" s="116" t="s">
        <v>3384</v>
      </c>
      <c r="C40" s="116">
        <v>847.98</v>
      </c>
      <c r="D40" s="116" t="s">
        <v>3385</v>
      </c>
      <c r="E40" s="116">
        <v>1</v>
      </c>
      <c r="F40" s="116">
        <v>7</v>
      </c>
      <c r="G40" s="116"/>
    </row>
    <row r="41" spans="1:7" x14ac:dyDescent="0.25">
      <c r="A41" s="116" t="s">
        <v>104</v>
      </c>
      <c r="B41" s="116" t="s">
        <v>3386</v>
      </c>
      <c r="C41" s="116">
        <v>220.12</v>
      </c>
      <c r="D41" s="116" t="s">
        <v>3353</v>
      </c>
      <c r="E41" s="116">
        <v>4</v>
      </c>
      <c r="F41" s="116">
        <v>6</v>
      </c>
      <c r="G41" s="116"/>
    </row>
    <row r="42" spans="1:7" x14ac:dyDescent="0.25">
      <c r="A42" s="116" t="s">
        <v>104</v>
      </c>
      <c r="B42" s="116" t="s">
        <v>3387</v>
      </c>
      <c r="C42" s="116">
        <v>358.3</v>
      </c>
      <c r="D42" s="116" t="s">
        <v>3388</v>
      </c>
      <c r="E42" s="116">
        <v>4</v>
      </c>
      <c r="F42" s="116">
        <v>7</v>
      </c>
      <c r="G42" s="116"/>
    </row>
    <row r="43" spans="1:7" x14ac:dyDescent="0.25">
      <c r="A43" s="116" t="s">
        <v>104</v>
      </c>
      <c r="B43" s="116" t="s">
        <v>3389</v>
      </c>
      <c r="C43" s="116">
        <v>202.06</v>
      </c>
      <c r="D43" s="116" t="s">
        <v>3353</v>
      </c>
      <c r="E43" s="116">
        <v>4</v>
      </c>
      <c r="F43" s="116">
        <v>6</v>
      </c>
      <c r="G43" s="116"/>
    </row>
    <row r="44" spans="1:7" x14ac:dyDescent="0.25">
      <c r="A44" s="116" t="s">
        <v>104</v>
      </c>
      <c r="B44" s="116" t="s">
        <v>3390</v>
      </c>
      <c r="C44" s="116">
        <v>216.78</v>
      </c>
      <c r="D44" s="116" t="s">
        <v>3388</v>
      </c>
      <c r="E44" s="116">
        <v>4</v>
      </c>
      <c r="F44" s="116">
        <v>7</v>
      </c>
      <c r="G44" s="116"/>
    </row>
    <row r="45" spans="1:7" x14ac:dyDescent="0.25">
      <c r="A45" s="116" t="s">
        <v>104</v>
      </c>
      <c r="B45" s="116" t="s">
        <v>3391</v>
      </c>
      <c r="C45" s="116">
        <v>185.48</v>
      </c>
      <c r="D45" s="116" t="s">
        <v>4469</v>
      </c>
      <c r="E45" s="116">
        <v>3</v>
      </c>
      <c r="F45" s="116">
        <v>5</v>
      </c>
      <c r="G45" s="116"/>
    </row>
    <row r="46" spans="1:7" x14ac:dyDescent="0.25">
      <c r="A46" s="116" t="s">
        <v>104</v>
      </c>
      <c r="B46" s="116" t="s">
        <v>3392</v>
      </c>
      <c r="C46" s="116">
        <v>202.2</v>
      </c>
      <c r="D46" s="116" t="s">
        <v>4450</v>
      </c>
      <c r="E46" s="116">
        <v>3</v>
      </c>
      <c r="F46" s="116">
        <v>6</v>
      </c>
      <c r="G46" s="116"/>
    </row>
    <row r="47" spans="1:7" x14ac:dyDescent="0.25">
      <c r="A47" s="116" t="s">
        <v>104</v>
      </c>
      <c r="B47" s="116" t="s">
        <v>3393</v>
      </c>
      <c r="C47" s="116">
        <v>243.44</v>
      </c>
      <c r="D47" s="116" t="s">
        <v>4469</v>
      </c>
      <c r="E47" s="116">
        <v>3</v>
      </c>
      <c r="F47" s="116">
        <v>5</v>
      </c>
      <c r="G47" s="116"/>
    </row>
    <row r="48" spans="1:7" x14ac:dyDescent="0.25">
      <c r="A48" s="116" t="s">
        <v>104</v>
      </c>
      <c r="B48" s="116" t="s">
        <v>3394</v>
      </c>
      <c r="C48" s="116">
        <v>258.16000000000003</v>
      </c>
      <c r="D48" s="116" t="s">
        <v>4450</v>
      </c>
      <c r="E48" s="116">
        <v>3</v>
      </c>
      <c r="F48" s="116">
        <v>6</v>
      </c>
      <c r="G48" s="116"/>
    </row>
    <row r="49" spans="1:7" x14ac:dyDescent="0.25">
      <c r="A49" s="116" t="s">
        <v>104</v>
      </c>
      <c r="B49" s="116" t="s">
        <v>3395</v>
      </c>
      <c r="C49" s="116">
        <v>364.05</v>
      </c>
      <c r="D49" s="116" t="s">
        <v>3388</v>
      </c>
      <c r="E49" s="116">
        <v>4</v>
      </c>
      <c r="F49" s="116">
        <v>7</v>
      </c>
      <c r="G49" s="116"/>
    </row>
    <row r="50" spans="1:7" x14ac:dyDescent="0.25">
      <c r="A50" s="116" t="s">
        <v>104</v>
      </c>
      <c r="B50" s="116" t="s">
        <v>3396</v>
      </c>
      <c r="C50" s="116">
        <v>135.05000000000001</v>
      </c>
      <c r="D50" s="116" t="s">
        <v>3353</v>
      </c>
      <c r="E50" s="116">
        <v>4</v>
      </c>
      <c r="F50" s="116">
        <v>6</v>
      </c>
      <c r="G50" s="116"/>
    </row>
    <row r="51" spans="1:7" x14ac:dyDescent="0.25">
      <c r="A51" s="116" t="s">
        <v>104</v>
      </c>
      <c r="B51" s="116" t="s">
        <v>4470</v>
      </c>
      <c r="C51" s="116">
        <v>135.05000000000001</v>
      </c>
      <c r="D51" s="116" t="s">
        <v>3353</v>
      </c>
      <c r="E51" s="116">
        <v>4</v>
      </c>
      <c r="F51" s="116">
        <v>6</v>
      </c>
      <c r="G51" s="116"/>
    </row>
    <row r="52" spans="1:7" x14ac:dyDescent="0.25">
      <c r="A52" s="116" t="s">
        <v>104</v>
      </c>
      <c r="B52" s="116" t="s">
        <v>4471</v>
      </c>
      <c r="C52" s="116">
        <v>621.17999999999995</v>
      </c>
      <c r="D52" s="116" t="s">
        <v>4472</v>
      </c>
      <c r="E52" s="116">
        <v>1</v>
      </c>
      <c r="F52" s="116">
        <v>2</v>
      </c>
      <c r="G52" s="116"/>
    </row>
    <row r="53" spans="1:7" x14ac:dyDescent="0.25">
      <c r="A53" s="116" t="s">
        <v>104</v>
      </c>
      <c r="B53" s="116" t="s">
        <v>3397</v>
      </c>
      <c r="C53" s="116">
        <v>135.05000000000001</v>
      </c>
      <c r="D53" s="116" t="s">
        <v>3353</v>
      </c>
      <c r="E53" s="116">
        <v>4</v>
      </c>
      <c r="F53" s="116">
        <v>6</v>
      </c>
      <c r="G53" s="116"/>
    </row>
    <row r="54" spans="1:7" x14ac:dyDescent="0.25">
      <c r="A54" s="116" t="s">
        <v>104</v>
      </c>
      <c r="B54" s="116" t="s">
        <v>3398</v>
      </c>
      <c r="C54" s="116">
        <v>125.74</v>
      </c>
      <c r="D54" s="116" t="s">
        <v>3353</v>
      </c>
      <c r="E54" s="116">
        <v>4</v>
      </c>
      <c r="F54" s="116">
        <v>6</v>
      </c>
      <c r="G54" s="116"/>
    </row>
    <row r="55" spans="1:7" x14ac:dyDescent="0.25">
      <c r="A55" s="116" t="s">
        <v>104</v>
      </c>
      <c r="B55" s="116" t="s">
        <v>3399</v>
      </c>
      <c r="C55" s="116">
        <v>165.1</v>
      </c>
      <c r="D55" s="116" t="s">
        <v>2757</v>
      </c>
      <c r="E55" s="116">
        <v>3</v>
      </c>
      <c r="F55" s="116">
        <v>5</v>
      </c>
      <c r="G55" s="116"/>
    </row>
    <row r="56" spans="1:7" x14ac:dyDescent="0.25">
      <c r="A56" s="116" t="s">
        <v>104</v>
      </c>
      <c r="B56" s="116" t="s">
        <v>393</v>
      </c>
      <c r="C56" s="116">
        <v>26.52</v>
      </c>
      <c r="D56" s="116" t="s">
        <v>2758</v>
      </c>
      <c r="E56" s="116">
        <v>2</v>
      </c>
      <c r="F56" s="116">
        <v>5</v>
      </c>
      <c r="G56" s="116"/>
    </row>
    <row r="57" spans="1:7" x14ac:dyDescent="0.25">
      <c r="A57" s="116" t="s">
        <v>104</v>
      </c>
      <c r="B57" s="116" t="s">
        <v>394</v>
      </c>
      <c r="C57" s="116">
        <v>19.829999999999998</v>
      </c>
      <c r="D57" s="116" t="s">
        <v>3347</v>
      </c>
      <c r="E57" s="116">
        <v>2</v>
      </c>
      <c r="F57" s="116">
        <v>4</v>
      </c>
      <c r="G57" s="116"/>
    </row>
    <row r="58" spans="1:7" x14ac:dyDescent="0.25">
      <c r="A58" s="116" t="s">
        <v>3400</v>
      </c>
      <c r="B58" s="116" t="s">
        <v>3401</v>
      </c>
      <c r="C58" s="116">
        <v>76.731200000000001</v>
      </c>
      <c r="D58" s="116" t="s">
        <v>2754</v>
      </c>
      <c r="E58" s="116">
        <v>5</v>
      </c>
      <c r="F58" s="116">
        <v>5</v>
      </c>
      <c r="G58" s="116"/>
    </row>
    <row r="59" spans="1:7" x14ac:dyDescent="0.25">
      <c r="A59" s="116" t="s">
        <v>104</v>
      </c>
      <c r="B59" s="116" t="s">
        <v>3402</v>
      </c>
      <c r="C59" s="116">
        <v>53.42</v>
      </c>
      <c r="D59" s="116" t="s">
        <v>3403</v>
      </c>
      <c r="E59" s="116">
        <v>2</v>
      </c>
      <c r="F59" s="116">
        <v>6</v>
      </c>
      <c r="G59" s="116"/>
    </row>
    <row r="60" spans="1:7" x14ac:dyDescent="0.25">
      <c r="A60" s="116" t="s">
        <v>145</v>
      </c>
      <c r="B60" s="116" t="s">
        <v>395</v>
      </c>
      <c r="C60" s="116">
        <v>0</v>
      </c>
      <c r="D60" s="116" t="s">
        <v>392</v>
      </c>
      <c r="E60" s="116">
        <v>1</v>
      </c>
      <c r="F60" s="116">
        <v>1</v>
      </c>
      <c r="G60" s="116"/>
    </row>
    <row r="61" spans="1:7" x14ac:dyDescent="0.25">
      <c r="A61" s="116" t="s">
        <v>145</v>
      </c>
      <c r="B61" s="116" t="s">
        <v>146</v>
      </c>
      <c r="C61" s="116">
        <v>0</v>
      </c>
      <c r="D61" s="116" t="s">
        <v>392</v>
      </c>
      <c r="E61" s="116">
        <v>1</v>
      </c>
      <c r="F61" s="116">
        <v>1</v>
      </c>
      <c r="G61" s="116"/>
    </row>
    <row r="62" spans="1:7" x14ac:dyDescent="0.25">
      <c r="A62" s="116" t="s">
        <v>145</v>
      </c>
      <c r="B62" s="116" t="s">
        <v>396</v>
      </c>
      <c r="C62" s="116">
        <v>0</v>
      </c>
      <c r="D62" s="116" t="s">
        <v>392</v>
      </c>
      <c r="E62" s="116">
        <v>1</v>
      </c>
      <c r="F62" s="116">
        <v>1</v>
      </c>
      <c r="G62" s="116"/>
    </row>
    <row r="63" spans="1:7" x14ac:dyDescent="0.25">
      <c r="A63" s="116" t="s">
        <v>145</v>
      </c>
      <c r="B63" s="116" t="s">
        <v>397</v>
      </c>
      <c r="C63" s="116">
        <v>0</v>
      </c>
      <c r="D63" s="116" t="s">
        <v>392</v>
      </c>
      <c r="E63" s="116">
        <v>1</v>
      </c>
      <c r="F63" s="116">
        <v>1</v>
      </c>
      <c r="G63" s="116"/>
    </row>
    <row r="64" spans="1:7" x14ac:dyDescent="0.25">
      <c r="A64" s="116" t="s">
        <v>145</v>
      </c>
      <c r="B64" s="116" t="s">
        <v>148</v>
      </c>
      <c r="C64" s="116">
        <v>0</v>
      </c>
      <c r="D64" s="116" t="s">
        <v>392</v>
      </c>
      <c r="E64" s="116">
        <v>1</v>
      </c>
      <c r="F64" s="116">
        <v>1</v>
      </c>
      <c r="G64" s="116"/>
    </row>
    <row r="65" spans="1:7" x14ac:dyDescent="0.25">
      <c r="A65" s="116" t="s">
        <v>145</v>
      </c>
      <c r="B65" s="116" t="s">
        <v>398</v>
      </c>
      <c r="C65" s="116">
        <v>0</v>
      </c>
      <c r="D65" s="116" t="s">
        <v>392</v>
      </c>
      <c r="E65" s="116">
        <v>1</v>
      </c>
      <c r="F65" s="116">
        <v>1</v>
      </c>
      <c r="G65" s="116"/>
    </row>
    <row r="66" spans="1:7" x14ac:dyDescent="0.25">
      <c r="A66" s="116" t="s">
        <v>145</v>
      </c>
      <c r="B66" s="116" t="s">
        <v>3404</v>
      </c>
      <c r="C66" s="116">
        <v>0</v>
      </c>
      <c r="D66" s="116" t="s">
        <v>392</v>
      </c>
      <c r="E66" s="116">
        <v>1</v>
      </c>
      <c r="F66" s="116">
        <v>1</v>
      </c>
      <c r="G66" s="116"/>
    </row>
    <row r="67" spans="1:7" x14ac:dyDescent="0.25">
      <c r="A67" s="116" t="s">
        <v>399</v>
      </c>
      <c r="B67" s="116" t="s">
        <v>400</v>
      </c>
      <c r="C67" s="116">
        <v>0</v>
      </c>
      <c r="D67" s="116" t="s">
        <v>392</v>
      </c>
      <c r="E67" s="116">
        <v>1</v>
      </c>
      <c r="F67" s="116">
        <v>1</v>
      </c>
      <c r="G67" s="116"/>
    </row>
    <row r="68" spans="1:7" x14ac:dyDescent="0.25">
      <c r="A68" s="116" t="s">
        <v>399</v>
      </c>
      <c r="B68" s="116" t="s">
        <v>401</v>
      </c>
      <c r="C68" s="116">
        <v>0</v>
      </c>
      <c r="D68" s="116" t="s">
        <v>392</v>
      </c>
      <c r="E68" s="116">
        <v>1</v>
      </c>
      <c r="F68" s="116">
        <v>1</v>
      </c>
      <c r="G68" s="116"/>
    </row>
    <row r="69" spans="1:7" x14ac:dyDescent="0.25">
      <c r="A69" s="116" t="s">
        <v>262</v>
      </c>
      <c r="B69" s="116" t="s">
        <v>3405</v>
      </c>
      <c r="C69" s="116">
        <v>167.84232486111114</v>
      </c>
      <c r="D69" s="116" t="s">
        <v>392</v>
      </c>
      <c r="E69" s="116">
        <v>1</v>
      </c>
      <c r="F69" s="116">
        <v>1</v>
      </c>
      <c r="G69" s="116"/>
    </row>
    <row r="70" spans="1:7" x14ac:dyDescent="0.25">
      <c r="A70" s="116" t="s">
        <v>262</v>
      </c>
      <c r="B70" s="116" t="s">
        <v>3406</v>
      </c>
      <c r="C70" s="116">
        <v>298.64999999999998</v>
      </c>
      <c r="D70" s="116" t="s">
        <v>392</v>
      </c>
      <c r="E70" s="116">
        <v>1</v>
      </c>
      <c r="F70" s="116">
        <v>1</v>
      </c>
      <c r="G70" s="116"/>
    </row>
    <row r="71" spans="1:7" x14ac:dyDescent="0.25">
      <c r="A71" s="116" t="s">
        <v>262</v>
      </c>
      <c r="B71" s="116" t="s">
        <v>3407</v>
      </c>
      <c r="C71" s="116">
        <v>108.86276041666666</v>
      </c>
      <c r="D71" s="116" t="s">
        <v>392</v>
      </c>
      <c r="E71" s="116">
        <v>1</v>
      </c>
      <c r="F71" s="116">
        <v>1</v>
      </c>
      <c r="G71" s="116"/>
    </row>
    <row r="72" spans="1:7" x14ac:dyDescent="0.25">
      <c r="A72" s="116" t="s">
        <v>262</v>
      </c>
      <c r="B72" s="116" t="s">
        <v>3408</v>
      </c>
      <c r="C72" s="116">
        <v>125.53968041666666</v>
      </c>
      <c r="D72" s="116" t="s">
        <v>392</v>
      </c>
      <c r="E72" s="116">
        <v>1</v>
      </c>
      <c r="F72" s="116">
        <v>1</v>
      </c>
      <c r="G72" s="116"/>
    </row>
    <row r="73" spans="1:7" x14ac:dyDescent="0.25">
      <c r="A73" s="116" t="s">
        <v>262</v>
      </c>
      <c r="B73" s="116" t="s">
        <v>3409</v>
      </c>
      <c r="C73" s="116">
        <v>159.62505819444448</v>
      </c>
      <c r="D73" s="116" t="s">
        <v>392</v>
      </c>
      <c r="E73" s="116">
        <v>1</v>
      </c>
      <c r="F73" s="116">
        <v>1</v>
      </c>
      <c r="G73" s="116"/>
    </row>
    <row r="74" spans="1:7" x14ac:dyDescent="0.25">
      <c r="A74" s="116" t="s">
        <v>262</v>
      </c>
      <c r="B74" s="116" t="s">
        <v>3410</v>
      </c>
      <c r="C74" s="116">
        <v>269.29059152777774</v>
      </c>
      <c r="D74" s="116" t="s">
        <v>392</v>
      </c>
      <c r="E74" s="116">
        <v>1</v>
      </c>
      <c r="F74" s="116">
        <v>1</v>
      </c>
      <c r="G74" s="116"/>
    </row>
    <row r="75" spans="1:7" x14ac:dyDescent="0.25">
      <c r="A75" s="116" t="s">
        <v>262</v>
      </c>
      <c r="B75" s="116" t="s">
        <v>3411</v>
      </c>
      <c r="C75" s="116">
        <v>271.99790263888889</v>
      </c>
      <c r="D75" s="116" t="s">
        <v>392</v>
      </c>
      <c r="E75" s="116">
        <v>1</v>
      </c>
      <c r="F75" s="116">
        <v>1</v>
      </c>
      <c r="G75" s="116"/>
    </row>
    <row r="76" spans="1:7" x14ac:dyDescent="0.25">
      <c r="A76" s="116" t="s">
        <v>262</v>
      </c>
      <c r="B76" s="116" t="s">
        <v>3412</v>
      </c>
      <c r="C76" s="116">
        <v>167.84232486111114</v>
      </c>
      <c r="D76" s="116" t="s">
        <v>392</v>
      </c>
      <c r="E76" s="116">
        <v>1</v>
      </c>
      <c r="F76" s="116">
        <v>1</v>
      </c>
      <c r="G76" s="116"/>
    </row>
    <row r="77" spans="1:7" x14ac:dyDescent="0.25">
      <c r="A77" s="116" t="s">
        <v>262</v>
      </c>
      <c r="B77" s="116" t="s">
        <v>3413</v>
      </c>
      <c r="C77" s="116">
        <v>132.51788041666666</v>
      </c>
      <c r="D77" s="116" t="s">
        <v>392</v>
      </c>
      <c r="E77" s="116">
        <v>1</v>
      </c>
      <c r="F77" s="116">
        <v>1</v>
      </c>
      <c r="G77" s="116"/>
    </row>
    <row r="78" spans="1:7" x14ac:dyDescent="0.25">
      <c r="A78" s="116" t="s">
        <v>262</v>
      </c>
      <c r="B78" s="116" t="s">
        <v>3414</v>
      </c>
      <c r="C78" s="116">
        <v>269.29052486111107</v>
      </c>
      <c r="D78" s="116" t="s">
        <v>392</v>
      </c>
      <c r="E78" s="116">
        <v>1</v>
      </c>
      <c r="F78" s="116">
        <v>1</v>
      </c>
      <c r="G78" s="116"/>
    </row>
    <row r="79" spans="1:7" x14ac:dyDescent="0.25">
      <c r="A79" s="116" t="s">
        <v>262</v>
      </c>
      <c r="B79" s="116" t="s">
        <v>3415</v>
      </c>
      <c r="C79" s="116">
        <v>111.55603597222222</v>
      </c>
      <c r="D79" s="116" t="s">
        <v>392</v>
      </c>
      <c r="E79" s="116">
        <v>1</v>
      </c>
      <c r="F79" s="116">
        <v>1</v>
      </c>
      <c r="G79" s="116"/>
    </row>
    <row r="80" spans="1:7" x14ac:dyDescent="0.25">
      <c r="A80" s="116" t="s">
        <v>262</v>
      </c>
      <c r="B80" s="116" t="s">
        <v>3416</v>
      </c>
      <c r="C80" s="116">
        <v>111.55603597222222</v>
      </c>
      <c r="D80" s="116" t="s">
        <v>392</v>
      </c>
      <c r="E80" s="116">
        <v>1</v>
      </c>
      <c r="F80" s="116">
        <v>1</v>
      </c>
      <c r="G80" s="116"/>
    </row>
    <row r="81" spans="1:7" x14ac:dyDescent="0.25">
      <c r="A81" s="116" t="s">
        <v>262</v>
      </c>
      <c r="B81" s="116" t="s">
        <v>3417</v>
      </c>
      <c r="C81" s="116">
        <v>167.84232486111114</v>
      </c>
      <c r="D81" s="116" t="s">
        <v>392</v>
      </c>
      <c r="E81" s="116">
        <v>1</v>
      </c>
      <c r="F81" s="116">
        <v>1</v>
      </c>
      <c r="G81" s="116"/>
    </row>
    <row r="82" spans="1:7" x14ac:dyDescent="0.25">
      <c r="A82" s="116" t="s">
        <v>262</v>
      </c>
      <c r="B82" s="116" t="s">
        <v>320</v>
      </c>
      <c r="C82" s="116">
        <v>80.584982638888874</v>
      </c>
      <c r="D82" s="116" t="s">
        <v>392</v>
      </c>
      <c r="E82" s="116">
        <v>1</v>
      </c>
      <c r="F82" s="116">
        <v>1</v>
      </c>
      <c r="G82" s="116"/>
    </row>
    <row r="83" spans="1:7" x14ac:dyDescent="0.25">
      <c r="A83" s="116" t="s">
        <v>262</v>
      </c>
      <c r="B83" s="116" t="s">
        <v>3418</v>
      </c>
      <c r="C83" s="116">
        <v>0</v>
      </c>
      <c r="D83" s="116" t="s">
        <v>392</v>
      </c>
      <c r="E83" s="116">
        <v>1</v>
      </c>
      <c r="F83" s="116">
        <v>1</v>
      </c>
      <c r="G83" s="116"/>
    </row>
    <row r="84" spans="1:7" x14ac:dyDescent="0.25">
      <c r="A84" s="116" t="s">
        <v>262</v>
      </c>
      <c r="B84" s="116" t="s">
        <v>3419</v>
      </c>
      <c r="C84" s="116">
        <v>0</v>
      </c>
      <c r="D84" s="116" t="s">
        <v>392</v>
      </c>
      <c r="E84" s="116">
        <v>1</v>
      </c>
      <c r="F84" s="116">
        <v>1</v>
      </c>
      <c r="G84" s="116"/>
    </row>
    <row r="85" spans="1:7" x14ac:dyDescent="0.25">
      <c r="A85" s="116" t="s">
        <v>262</v>
      </c>
      <c r="B85" s="116" t="s">
        <v>3420</v>
      </c>
      <c r="C85" s="116">
        <v>0</v>
      </c>
      <c r="D85" s="116" t="s">
        <v>392</v>
      </c>
      <c r="E85" s="116">
        <v>1</v>
      </c>
      <c r="F85" s="116">
        <v>1</v>
      </c>
      <c r="G85" s="116"/>
    </row>
    <row r="86" spans="1:7" x14ac:dyDescent="0.25">
      <c r="A86" s="116" t="s">
        <v>262</v>
      </c>
      <c r="B86" s="116" t="s">
        <v>3421</v>
      </c>
      <c r="C86" s="116">
        <v>0</v>
      </c>
      <c r="D86" s="116" t="s">
        <v>392</v>
      </c>
      <c r="E86" s="116">
        <v>1</v>
      </c>
      <c r="F86" s="116">
        <v>1</v>
      </c>
      <c r="G86" s="116"/>
    </row>
    <row r="87" spans="1:7" x14ac:dyDescent="0.25">
      <c r="A87" s="116" t="s">
        <v>262</v>
      </c>
      <c r="B87" s="116" t="s">
        <v>3422</v>
      </c>
      <c r="C87" s="116">
        <v>111.55603597222222</v>
      </c>
      <c r="D87" s="116" t="s">
        <v>392</v>
      </c>
      <c r="E87" s="116">
        <v>1</v>
      </c>
      <c r="F87" s="116">
        <v>1</v>
      </c>
      <c r="G87" s="116"/>
    </row>
    <row r="88" spans="1:7" x14ac:dyDescent="0.25">
      <c r="A88" s="116" t="s">
        <v>262</v>
      </c>
      <c r="B88" s="116" t="s">
        <v>3423</v>
      </c>
      <c r="C88" s="116">
        <v>123.90121374999998</v>
      </c>
      <c r="D88" s="116" t="s">
        <v>392</v>
      </c>
      <c r="E88" s="116">
        <v>1</v>
      </c>
      <c r="F88" s="116">
        <v>1</v>
      </c>
      <c r="G88" s="116"/>
    </row>
    <row r="89" spans="1:7" x14ac:dyDescent="0.25">
      <c r="A89" s="116" t="s">
        <v>262</v>
      </c>
      <c r="B89" s="116" t="s">
        <v>3424</v>
      </c>
      <c r="C89" s="116">
        <v>111.55603597222222</v>
      </c>
      <c r="D89" s="116" t="s">
        <v>392</v>
      </c>
      <c r="E89" s="116">
        <v>1</v>
      </c>
      <c r="F89" s="116">
        <v>1</v>
      </c>
      <c r="G89" s="116"/>
    </row>
    <row r="90" spans="1:7" x14ac:dyDescent="0.25">
      <c r="A90" s="116" t="s">
        <v>262</v>
      </c>
      <c r="B90" s="116" t="s">
        <v>3425</v>
      </c>
      <c r="C90" s="116">
        <v>159.62505819444448</v>
      </c>
      <c r="D90" s="116" t="s">
        <v>392</v>
      </c>
      <c r="E90" s="116">
        <v>1</v>
      </c>
      <c r="F90" s="116">
        <v>1</v>
      </c>
      <c r="G90" s="116"/>
    </row>
    <row r="91" spans="1:7" x14ac:dyDescent="0.25">
      <c r="A91" s="116" t="s">
        <v>262</v>
      </c>
      <c r="B91" s="116" t="s">
        <v>3426</v>
      </c>
      <c r="C91" s="116">
        <v>111.55603597222222</v>
      </c>
      <c r="D91" s="116" t="s">
        <v>392</v>
      </c>
      <c r="E91" s="116">
        <v>1</v>
      </c>
      <c r="F91" s="116">
        <v>1</v>
      </c>
      <c r="G91" s="116"/>
    </row>
    <row r="92" spans="1:7" x14ac:dyDescent="0.25">
      <c r="A92" s="116" t="s">
        <v>262</v>
      </c>
      <c r="B92" s="116" t="s">
        <v>3427</v>
      </c>
      <c r="C92" s="116">
        <v>285.70241375000001</v>
      </c>
      <c r="D92" s="116" t="s">
        <v>392</v>
      </c>
      <c r="E92" s="116">
        <v>1</v>
      </c>
      <c r="F92" s="116">
        <v>1</v>
      </c>
      <c r="G92" s="116"/>
    </row>
    <row r="93" spans="1:7" x14ac:dyDescent="0.25">
      <c r="A93" s="116" t="s">
        <v>262</v>
      </c>
      <c r="B93" s="116" t="s">
        <v>3428</v>
      </c>
      <c r="C93" s="116">
        <v>155.51983597222227</v>
      </c>
      <c r="D93" s="116" t="s">
        <v>392</v>
      </c>
      <c r="E93" s="116">
        <v>1</v>
      </c>
      <c r="F93" s="116">
        <v>1</v>
      </c>
      <c r="G93" s="116"/>
    </row>
    <row r="94" spans="1:7" x14ac:dyDescent="0.25">
      <c r="A94" s="116" t="s">
        <v>262</v>
      </c>
      <c r="B94" s="116" t="s">
        <v>3429</v>
      </c>
      <c r="C94" s="116">
        <v>62.99</v>
      </c>
      <c r="D94" s="116" t="s">
        <v>392</v>
      </c>
      <c r="E94" s="116">
        <v>1</v>
      </c>
      <c r="F94" s="116">
        <v>1</v>
      </c>
      <c r="G94" s="116"/>
    </row>
    <row r="95" spans="1:7" x14ac:dyDescent="0.25">
      <c r="A95" s="116" t="s">
        <v>262</v>
      </c>
      <c r="B95" s="116" t="s">
        <v>3430</v>
      </c>
      <c r="C95" s="116">
        <v>62.99</v>
      </c>
      <c r="D95" s="116" t="s">
        <v>392</v>
      </c>
      <c r="E95" s="116">
        <v>1</v>
      </c>
      <c r="F95" s="116">
        <v>1</v>
      </c>
      <c r="G95" s="116"/>
    </row>
    <row r="96" spans="1:7" x14ac:dyDescent="0.25">
      <c r="A96" s="116" t="s">
        <v>262</v>
      </c>
      <c r="B96" s="116" t="s">
        <v>3431</v>
      </c>
      <c r="C96" s="116">
        <v>62.99</v>
      </c>
      <c r="D96" s="116" t="s">
        <v>392</v>
      </c>
      <c r="E96" s="116">
        <v>1</v>
      </c>
      <c r="F96" s="116">
        <v>1</v>
      </c>
      <c r="G96" s="116"/>
    </row>
    <row r="97" spans="1:7" x14ac:dyDescent="0.25">
      <c r="A97" s="116" t="s">
        <v>262</v>
      </c>
      <c r="B97" s="116" t="s">
        <v>3432</v>
      </c>
      <c r="C97" s="116">
        <v>62.99</v>
      </c>
      <c r="D97" s="116" t="s">
        <v>392</v>
      </c>
      <c r="E97" s="116">
        <v>1</v>
      </c>
      <c r="F97" s="116">
        <v>1</v>
      </c>
      <c r="G97" s="116"/>
    </row>
    <row r="98" spans="1:7" x14ac:dyDescent="0.25">
      <c r="A98" s="116" t="s">
        <v>312</v>
      </c>
      <c r="B98" s="116" t="s">
        <v>3433</v>
      </c>
      <c r="C98" s="116">
        <v>30.515750000000001</v>
      </c>
      <c r="D98" s="116" t="s">
        <v>392</v>
      </c>
      <c r="E98" s="116">
        <v>1</v>
      </c>
      <c r="F98" s="116">
        <v>1</v>
      </c>
      <c r="G98" s="116"/>
    </row>
    <row r="99" spans="1:7" x14ac:dyDescent="0.25">
      <c r="A99" s="116" t="s">
        <v>312</v>
      </c>
      <c r="B99" s="116" t="s">
        <v>3434</v>
      </c>
      <c r="C99" s="116">
        <v>30.653750000000002</v>
      </c>
      <c r="D99" s="116" t="s">
        <v>392</v>
      </c>
      <c r="E99" s="116">
        <v>1</v>
      </c>
      <c r="F99" s="116">
        <v>1</v>
      </c>
      <c r="G99" s="116"/>
    </row>
    <row r="100" spans="1:7" x14ac:dyDescent="0.25">
      <c r="A100" s="116" t="s">
        <v>312</v>
      </c>
      <c r="B100" s="116" t="s">
        <v>3435</v>
      </c>
      <c r="C100" s="116">
        <v>41.3</v>
      </c>
      <c r="D100" s="116" t="s">
        <v>392</v>
      </c>
      <c r="E100" s="116">
        <v>1</v>
      </c>
      <c r="F100" s="116">
        <v>1</v>
      </c>
      <c r="G100" s="116"/>
    </row>
    <row r="101" spans="1:7" x14ac:dyDescent="0.25">
      <c r="A101" s="116" t="s">
        <v>312</v>
      </c>
      <c r="B101" s="116" t="s">
        <v>3436</v>
      </c>
      <c r="C101" s="116">
        <v>43.26</v>
      </c>
      <c r="D101" s="116" t="s">
        <v>392</v>
      </c>
      <c r="E101" s="116">
        <v>1</v>
      </c>
      <c r="F101" s="116">
        <v>1</v>
      </c>
      <c r="G101" s="116"/>
    </row>
    <row r="102" spans="1:7" x14ac:dyDescent="0.25">
      <c r="A102" s="116" t="s">
        <v>312</v>
      </c>
      <c r="B102" s="116" t="s">
        <v>3437</v>
      </c>
      <c r="C102" s="116">
        <v>38.5</v>
      </c>
      <c r="D102" s="116" t="s">
        <v>392</v>
      </c>
      <c r="E102" s="116">
        <v>1</v>
      </c>
      <c r="F102" s="116">
        <v>1</v>
      </c>
      <c r="G102" s="116"/>
    </row>
    <row r="103" spans="1:7" x14ac:dyDescent="0.25">
      <c r="A103" s="116" t="s">
        <v>312</v>
      </c>
      <c r="B103" s="116" t="s">
        <v>3438</v>
      </c>
      <c r="C103" s="116">
        <v>100.83775</v>
      </c>
      <c r="D103" s="116" t="s">
        <v>392</v>
      </c>
      <c r="E103" s="116">
        <v>1</v>
      </c>
      <c r="F103" s="116">
        <v>1</v>
      </c>
      <c r="G103" s="116"/>
    </row>
    <row r="104" spans="1:7" x14ac:dyDescent="0.25">
      <c r="A104" s="116" t="s">
        <v>147</v>
      </c>
      <c r="B104" s="116" t="s">
        <v>402</v>
      </c>
      <c r="C104" s="116">
        <v>13476.1</v>
      </c>
      <c r="D104" s="116" t="s">
        <v>392</v>
      </c>
      <c r="E104" s="116">
        <v>1</v>
      </c>
      <c r="F104" s="116">
        <v>1</v>
      </c>
      <c r="G104" s="116"/>
    </row>
    <row r="105" spans="1:7" x14ac:dyDescent="0.25">
      <c r="A105" s="116" t="s">
        <v>147</v>
      </c>
      <c r="B105" s="116" t="s">
        <v>403</v>
      </c>
      <c r="C105" s="116">
        <v>13476.1</v>
      </c>
      <c r="D105" s="116" t="s">
        <v>392</v>
      </c>
      <c r="E105" s="116">
        <v>1</v>
      </c>
      <c r="F105" s="116">
        <v>1</v>
      </c>
      <c r="G105" s="116"/>
    </row>
    <row r="106" spans="1:7" x14ac:dyDescent="0.25">
      <c r="A106" s="116" t="s">
        <v>147</v>
      </c>
      <c r="B106" s="116" t="s">
        <v>404</v>
      </c>
      <c r="C106" s="116">
        <v>13476.1</v>
      </c>
      <c r="D106" s="116" t="s">
        <v>392</v>
      </c>
      <c r="E106" s="116">
        <v>1</v>
      </c>
      <c r="F106" s="116">
        <v>1</v>
      </c>
      <c r="G106" s="116"/>
    </row>
    <row r="107" spans="1:7" x14ac:dyDescent="0.25">
      <c r="A107" s="116" t="s">
        <v>147</v>
      </c>
      <c r="B107" s="116" t="s">
        <v>3439</v>
      </c>
      <c r="C107" s="116">
        <v>644.74</v>
      </c>
      <c r="D107" s="116" t="s">
        <v>392</v>
      </c>
      <c r="E107" s="116">
        <v>1</v>
      </c>
      <c r="F107" s="116">
        <v>1</v>
      </c>
      <c r="G107" s="116"/>
    </row>
    <row r="108" spans="1:7" x14ac:dyDescent="0.25">
      <c r="A108" s="116" t="s">
        <v>147</v>
      </c>
      <c r="B108" s="116" t="s">
        <v>405</v>
      </c>
      <c r="C108" s="116">
        <v>11.88</v>
      </c>
      <c r="D108" s="116" t="s">
        <v>392</v>
      </c>
      <c r="E108" s="116">
        <v>1</v>
      </c>
      <c r="F108" s="116">
        <v>1</v>
      </c>
      <c r="G108" s="116"/>
    </row>
    <row r="109" spans="1:7" x14ac:dyDescent="0.25">
      <c r="A109" s="116" t="s">
        <v>147</v>
      </c>
      <c r="B109" s="116" t="s">
        <v>3440</v>
      </c>
      <c r="C109" s="116">
        <v>4.1579999999999995</v>
      </c>
      <c r="D109" s="116" t="s">
        <v>392</v>
      </c>
      <c r="E109" s="116">
        <v>1</v>
      </c>
      <c r="F109" s="116">
        <v>1</v>
      </c>
      <c r="G109" s="116"/>
    </row>
    <row r="110" spans="1:7" x14ac:dyDescent="0.25">
      <c r="A110" s="116" t="s">
        <v>147</v>
      </c>
      <c r="B110" s="116" t="s">
        <v>3441</v>
      </c>
      <c r="C110" s="116">
        <v>80.849999999999994</v>
      </c>
      <c r="D110" s="116" t="s">
        <v>392</v>
      </c>
      <c r="E110" s="116">
        <v>1</v>
      </c>
      <c r="F110" s="116">
        <v>1</v>
      </c>
      <c r="G110" s="116"/>
    </row>
    <row r="111" spans="1:7" x14ac:dyDescent="0.25">
      <c r="A111" s="116" t="s">
        <v>147</v>
      </c>
      <c r="B111" s="116" t="s">
        <v>406</v>
      </c>
      <c r="C111" s="116">
        <v>6.05</v>
      </c>
      <c r="D111" s="116" t="s">
        <v>392</v>
      </c>
      <c r="E111" s="116">
        <v>1</v>
      </c>
      <c r="F111" s="116">
        <v>1</v>
      </c>
      <c r="G111" s="116"/>
    </row>
    <row r="112" spans="1:7" x14ac:dyDescent="0.25">
      <c r="A112" s="116" t="s">
        <v>147</v>
      </c>
      <c r="B112" s="116" t="s">
        <v>3442</v>
      </c>
      <c r="C112" s="116">
        <v>0</v>
      </c>
      <c r="D112" s="116" t="s">
        <v>392</v>
      </c>
      <c r="E112" s="116">
        <v>1</v>
      </c>
      <c r="F112" s="116">
        <v>1</v>
      </c>
      <c r="G112" s="116"/>
    </row>
    <row r="113" spans="1:7" x14ac:dyDescent="0.25">
      <c r="A113" s="116" t="s">
        <v>147</v>
      </c>
      <c r="B113" s="116" t="s">
        <v>3443</v>
      </c>
      <c r="C113" s="116">
        <v>4.4000000000000004</v>
      </c>
      <c r="D113" s="116" t="s">
        <v>392</v>
      </c>
      <c r="E113" s="116">
        <v>1</v>
      </c>
      <c r="F113" s="116">
        <v>1</v>
      </c>
      <c r="G113" s="116"/>
    </row>
    <row r="114" spans="1:7" x14ac:dyDescent="0.25">
      <c r="A114" s="116" t="s">
        <v>147</v>
      </c>
      <c r="B114" s="116" t="s">
        <v>3444</v>
      </c>
      <c r="C114" s="116">
        <v>4.4000000000000004</v>
      </c>
      <c r="D114" s="116" t="s">
        <v>392</v>
      </c>
      <c r="E114" s="116">
        <v>1</v>
      </c>
      <c r="F114" s="116">
        <v>1</v>
      </c>
      <c r="G114" s="116"/>
    </row>
    <row r="115" spans="1:7" x14ac:dyDescent="0.25">
      <c r="A115" s="116" t="s">
        <v>147</v>
      </c>
      <c r="B115" s="116" t="s">
        <v>407</v>
      </c>
      <c r="C115" s="116">
        <v>0</v>
      </c>
      <c r="D115" s="116" t="s">
        <v>392</v>
      </c>
      <c r="E115" s="116">
        <v>1</v>
      </c>
      <c r="F115" s="116">
        <v>1</v>
      </c>
      <c r="G115" s="116"/>
    </row>
    <row r="116" spans="1:7" x14ac:dyDescent="0.25">
      <c r="A116" s="116" t="s">
        <v>147</v>
      </c>
      <c r="B116" s="116" t="s">
        <v>3445</v>
      </c>
      <c r="C116" s="116">
        <v>2.4200000000000004</v>
      </c>
      <c r="D116" s="116" t="s">
        <v>392</v>
      </c>
      <c r="E116" s="116">
        <v>1</v>
      </c>
      <c r="F116" s="116">
        <v>1</v>
      </c>
      <c r="G116" s="116"/>
    </row>
    <row r="117" spans="1:7" x14ac:dyDescent="0.25">
      <c r="A117" s="116" t="s">
        <v>147</v>
      </c>
      <c r="B117" s="116" t="s">
        <v>408</v>
      </c>
      <c r="C117" s="116">
        <v>13476.1</v>
      </c>
      <c r="D117" s="116" t="s">
        <v>392</v>
      </c>
      <c r="E117" s="116">
        <v>1</v>
      </c>
      <c r="F117" s="116">
        <v>1</v>
      </c>
      <c r="G117" s="116"/>
    </row>
    <row r="118" spans="1:7" x14ac:dyDescent="0.25">
      <c r="A118" s="116" t="s">
        <v>147</v>
      </c>
      <c r="B118" s="116" t="s">
        <v>409</v>
      </c>
      <c r="C118" s="116">
        <v>13476.1</v>
      </c>
      <c r="D118" s="116" t="s">
        <v>392</v>
      </c>
      <c r="E118" s="116">
        <v>1</v>
      </c>
      <c r="F118" s="116">
        <v>1</v>
      </c>
      <c r="G118" s="116"/>
    </row>
    <row r="119" spans="1:7" x14ac:dyDescent="0.25">
      <c r="A119" s="116" t="s">
        <v>147</v>
      </c>
      <c r="B119" s="116" t="s">
        <v>3446</v>
      </c>
      <c r="C119" s="116">
        <v>0</v>
      </c>
      <c r="D119" s="116" t="s">
        <v>392</v>
      </c>
      <c r="E119" s="116">
        <v>1</v>
      </c>
      <c r="F119" s="116">
        <v>1</v>
      </c>
      <c r="G119" s="116"/>
    </row>
    <row r="120" spans="1:7" x14ac:dyDescent="0.25">
      <c r="A120" s="116" t="s">
        <v>147</v>
      </c>
      <c r="B120" s="116" t="s">
        <v>3447</v>
      </c>
      <c r="C120" s="116">
        <v>148.67599999999999</v>
      </c>
      <c r="D120" s="116" t="s">
        <v>392</v>
      </c>
      <c r="E120" s="116">
        <v>1</v>
      </c>
      <c r="F120" s="116">
        <v>1</v>
      </c>
      <c r="G120" s="116"/>
    </row>
    <row r="121" spans="1:7" x14ac:dyDescent="0.25">
      <c r="A121" s="116" t="s">
        <v>147</v>
      </c>
      <c r="B121" s="116" t="s">
        <v>3448</v>
      </c>
      <c r="C121" s="116">
        <v>115.19200000000001</v>
      </c>
      <c r="D121" s="116" t="s">
        <v>392</v>
      </c>
      <c r="E121" s="116">
        <v>1</v>
      </c>
      <c r="F121" s="116">
        <v>1</v>
      </c>
      <c r="G121" s="116"/>
    </row>
    <row r="122" spans="1:7" x14ac:dyDescent="0.25">
      <c r="A122" s="116" t="s">
        <v>147</v>
      </c>
      <c r="B122" s="116" t="s">
        <v>3449</v>
      </c>
      <c r="C122" s="116">
        <v>0</v>
      </c>
      <c r="D122" s="116" t="s">
        <v>392</v>
      </c>
      <c r="E122" s="116">
        <v>1</v>
      </c>
      <c r="F122" s="116">
        <v>1</v>
      </c>
      <c r="G122" s="116"/>
    </row>
    <row r="123" spans="1:7" x14ac:dyDescent="0.25">
      <c r="A123" s="116" t="s">
        <v>147</v>
      </c>
      <c r="B123" s="116" t="s">
        <v>3450</v>
      </c>
      <c r="C123" s="116">
        <v>0</v>
      </c>
      <c r="D123" s="116" t="s">
        <v>392</v>
      </c>
      <c r="E123" s="116">
        <v>1</v>
      </c>
      <c r="F123" s="116">
        <v>1</v>
      </c>
      <c r="G123" s="116"/>
    </row>
    <row r="124" spans="1:7" x14ac:dyDescent="0.25">
      <c r="A124" s="116" t="s">
        <v>147</v>
      </c>
      <c r="B124" s="116" t="s">
        <v>3451</v>
      </c>
      <c r="C124" s="116">
        <v>110.11</v>
      </c>
      <c r="D124" s="116" t="s">
        <v>392</v>
      </c>
      <c r="E124" s="116">
        <v>1</v>
      </c>
      <c r="F124" s="116">
        <v>1</v>
      </c>
      <c r="G124" s="116"/>
    </row>
    <row r="125" spans="1:7" x14ac:dyDescent="0.25">
      <c r="A125" s="116" t="s">
        <v>147</v>
      </c>
      <c r="B125" s="116" t="s">
        <v>3452</v>
      </c>
      <c r="C125" s="116">
        <v>0</v>
      </c>
      <c r="D125" s="116" t="s">
        <v>392</v>
      </c>
      <c r="E125" s="116">
        <v>1</v>
      </c>
      <c r="F125" s="116">
        <v>1</v>
      </c>
      <c r="G125" s="116"/>
    </row>
    <row r="126" spans="1:7" x14ac:dyDescent="0.25">
      <c r="A126" s="116" t="s">
        <v>147</v>
      </c>
      <c r="B126" s="116" t="s">
        <v>3453</v>
      </c>
      <c r="C126" s="116">
        <v>55.660000000000004</v>
      </c>
      <c r="D126" s="116" t="s">
        <v>392</v>
      </c>
      <c r="E126" s="116">
        <v>1</v>
      </c>
      <c r="F126" s="116">
        <v>1</v>
      </c>
      <c r="G126" s="116"/>
    </row>
    <row r="127" spans="1:7" x14ac:dyDescent="0.25">
      <c r="A127" s="116" t="s">
        <v>147</v>
      </c>
      <c r="B127" s="116" t="s">
        <v>3454</v>
      </c>
      <c r="C127" s="116">
        <v>29.193999999999999</v>
      </c>
      <c r="D127" s="116" t="s">
        <v>392</v>
      </c>
      <c r="E127" s="116">
        <v>1</v>
      </c>
      <c r="F127" s="116">
        <v>1</v>
      </c>
      <c r="G127" s="116"/>
    </row>
    <row r="128" spans="1:7" x14ac:dyDescent="0.25">
      <c r="A128" s="116" t="s">
        <v>147</v>
      </c>
      <c r="B128" s="116" t="s">
        <v>3455</v>
      </c>
      <c r="C128" s="116">
        <v>15.982999999999999</v>
      </c>
      <c r="D128" s="116" t="s">
        <v>392</v>
      </c>
      <c r="E128" s="116">
        <v>1</v>
      </c>
      <c r="F128" s="116">
        <v>1</v>
      </c>
      <c r="G128" s="116"/>
    </row>
    <row r="129" spans="1:7" x14ac:dyDescent="0.25">
      <c r="A129" s="116" t="s">
        <v>147</v>
      </c>
      <c r="B129" s="116" t="s">
        <v>3456</v>
      </c>
      <c r="C129" s="116">
        <v>31.053000000000001</v>
      </c>
      <c r="D129" s="116" t="s">
        <v>392</v>
      </c>
      <c r="E129" s="116">
        <v>1</v>
      </c>
      <c r="F129" s="116">
        <v>1</v>
      </c>
      <c r="G129" s="116"/>
    </row>
    <row r="130" spans="1:7" x14ac:dyDescent="0.25">
      <c r="A130" s="116" t="s">
        <v>147</v>
      </c>
      <c r="B130" s="116" t="s">
        <v>3457</v>
      </c>
      <c r="C130" s="116">
        <v>84.061999999999998</v>
      </c>
      <c r="D130" s="116" t="s">
        <v>392</v>
      </c>
      <c r="E130" s="116">
        <v>1</v>
      </c>
      <c r="F130" s="116">
        <v>1</v>
      </c>
      <c r="G130" s="116"/>
    </row>
    <row r="131" spans="1:7" x14ac:dyDescent="0.25">
      <c r="A131" s="116" t="s">
        <v>147</v>
      </c>
      <c r="B131" s="116" t="s">
        <v>3458</v>
      </c>
      <c r="C131" s="116">
        <v>27.5</v>
      </c>
      <c r="D131" s="116" t="s">
        <v>392</v>
      </c>
      <c r="E131" s="116">
        <v>1</v>
      </c>
      <c r="F131" s="116">
        <v>1</v>
      </c>
      <c r="G131" s="116"/>
    </row>
    <row r="132" spans="1:7" x14ac:dyDescent="0.25">
      <c r="A132" s="116" t="s">
        <v>147</v>
      </c>
      <c r="B132" s="116" t="s">
        <v>3459</v>
      </c>
      <c r="C132" s="116">
        <v>6.6</v>
      </c>
      <c r="D132" s="116" t="s">
        <v>392</v>
      </c>
      <c r="E132" s="116">
        <v>1</v>
      </c>
      <c r="F132" s="116">
        <v>1</v>
      </c>
      <c r="G132" s="116"/>
    </row>
    <row r="133" spans="1:7" x14ac:dyDescent="0.25">
      <c r="A133" s="116" t="s">
        <v>147</v>
      </c>
      <c r="B133" s="116" t="s">
        <v>410</v>
      </c>
      <c r="C133" s="116">
        <v>1.331</v>
      </c>
      <c r="D133" s="116" t="s">
        <v>392</v>
      </c>
      <c r="E133" s="116">
        <v>1</v>
      </c>
      <c r="F133" s="116">
        <v>1</v>
      </c>
      <c r="G133" s="116"/>
    </row>
    <row r="134" spans="1:7" x14ac:dyDescent="0.25">
      <c r="A134" s="116" t="s">
        <v>147</v>
      </c>
      <c r="B134" s="116" t="s">
        <v>3460</v>
      </c>
      <c r="C134" s="116">
        <v>5.5219999999999994</v>
      </c>
      <c r="D134" s="116" t="s">
        <v>392</v>
      </c>
      <c r="E134" s="116">
        <v>1</v>
      </c>
      <c r="F134" s="116">
        <v>1</v>
      </c>
      <c r="G134" s="116"/>
    </row>
    <row r="135" spans="1:7" x14ac:dyDescent="0.25">
      <c r="A135" s="116" t="s">
        <v>147</v>
      </c>
      <c r="B135" s="116" t="s">
        <v>3461</v>
      </c>
      <c r="C135" s="116">
        <v>108.51500000000001</v>
      </c>
      <c r="D135" s="116" t="s">
        <v>4473</v>
      </c>
      <c r="E135" s="116">
        <v>4</v>
      </c>
      <c r="F135" s="116">
        <v>4</v>
      </c>
      <c r="G135" s="116"/>
    </row>
    <row r="136" spans="1:7" x14ac:dyDescent="0.25">
      <c r="A136" s="116" t="s">
        <v>147</v>
      </c>
      <c r="B136" s="116" t="s">
        <v>3462</v>
      </c>
      <c r="C136" s="116">
        <v>8.5547000000000004</v>
      </c>
      <c r="D136" s="116" t="s">
        <v>392</v>
      </c>
      <c r="E136" s="116">
        <v>1</v>
      </c>
      <c r="F136" s="116">
        <v>1</v>
      </c>
      <c r="G136" s="116"/>
    </row>
    <row r="137" spans="1:7" x14ac:dyDescent="0.25">
      <c r="A137" s="116" t="s">
        <v>147</v>
      </c>
      <c r="B137" s="116" t="s">
        <v>2761</v>
      </c>
      <c r="C137" s="116">
        <v>0</v>
      </c>
      <c r="D137" s="116" t="s">
        <v>392</v>
      </c>
      <c r="E137" s="116">
        <v>1</v>
      </c>
      <c r="F137" s="116">
        <v>1</v>
      </c>
      <c r="G137" s="116"/>
    </row>
    <row r="138" spans="1:7" x14ac:dyDescent="0.25">
      <c r="A138" s="116" t="s">
        <v>147</v>
      </c>
      <c r="B138" s="116" t="s">
        <v>3463</v>
      </c>
      <c r="C138" s="116">
        <v>4.4000000000000004</v>
      </c>
      <c r="D138" s="116" t="s">
        <v>392</v>
      </c>
      <c r="E138" s="116">
        <v>1</v>
      </c>
      <c r="F138" s="116">
        <v>1</v>
      </c>
      <c r="G138" s="116"/>
    </row>
    <row r="139" spans="1:7" x14ac:dyDescent="0.25">
      <c r="A139" s="116" t="s">
        <v>147</v>
      </c>
      <c r="B139" s="116" t="s">
        <v>3464</v>
      </c>
      <c r="C139" s="116">
        <v>32.010000000000005</v>
      </c>
      <c r="D139" s="116" t="s">
        <v>392</v>
      </c>
      <c r="E139" s="116">
        <v>1</v>
      </c>
      <c r="F139" s="116">
        <v>1</v>
      </c>
      <c r="G139" s="116"/>
    </row>
    <row r="140" spans="1:7" x14ac:dyDescent="0.25">
      <c r="A140" s="116" t="s">
        <v>147</v>
      </c>
      <c r="B140" s="116" t="s">
        <v>3465</v>
      </c>
      <c r="C140" s="116">
        <v>30.14</v>
      </c>
      <c r="D140" s="116" t="s">
        <v>392</v>
      </c>
      <c r="E140" s="116">
        <v>1</v>
      </c>
      <c r="F140" s="116">
        <v>1</v>
      </c>
      <c r="G140" s="116"/>
    </row>
    <row r="141" spans="1:7" x14ac:dyDescent="0.25">
      <c r="A141" s="116" t="s">
        <v>147</v>
      </c>
      <c r="B141" s="116" t="s">
        <v>3466</v>
      </c>
      <c r="C141" s="116">
        <v>120.3466</v>
      </c>
      <c r="D141" s="116" t="s">
        <v>2756</v>
      </c>
      <c r="E141" s="116">
        <v>3</v>
      </c>
      <c r="F141" s="116">
        <v>3</v>
      </c>
      <c r="G141" s="116"/>
    </row>
    <row r="142" spans="1:7" x14ac:dyDescent="0.25">
      <c r="A142" s="116" t="s">
        <v>147</v>
      </c>
      <c r="B142" s="116" t="s">
        <v>3467</v>
      </c>
      <c r="C142" s="116">
        <v>20.691000000000003</v>
      </c>
      <c r="D142" s="116" t="s">
        <v>392</v>
      </c>
      <c r="E142" s="116">
        <v>1</v>
      </c>
      <c r="F142" s="116">
        <v>1</v>
      </c>
      <c r="G142" s="116"/>
    </row>
    <row r="143" spans="1:7" x14ac:dyDescent="0.25">
      <c r="A143" s="116" t="s">
        <v>147</v>
      </c>
      <c r="B143" s="116" t="s">
        <v>3468</v>
      </c>
      <c r="C143" s="116">
        <v>4.4000000000000004</v>
      </c>
      <c r="D143" s="116" t="s">
        <v>392</v>
      </c>
      <c r="E143" s="116">
        <v>1</v>
      </c>
      <c r="F143" s="116">
        <v>1</v>
      </c>
      <c r="G143" s="116"/>
    </row>
    <row r="144" spans="1:7" x14ac:dyDescent="0.25">
      <c r="A144" s="116" t="s">
        <v>147</v>
      </c>
      <c r="B144" s="116" t="s">
        <v>3469</v>
      </c>
      <c r="C144" s="116">
        <v>149.55599999999998</v>
      </c>
      <c r="D144" s="116" t="s">
        <v>2756</v>
      </c>
      <c r="E144" s="116">
        <v>3</v>
      </c>
      <c r="F144" s="116">
        <v>3</v>
      </c>
      <c r="G144" s="116"/>
    </row>
    <row r="145" spans="1:7" x14ac:dyDescent="0.25">
      <c r="A145" s="116" t="s">
        <v>147</v>
      </c>
      <c r="B145" s="116" t="s">
        <v>3470</v>
      </c>
      <c r="C145" s="116">
        <v>56.837000000000003</v>
      </c>
      <c r="D145" s="116" t="s">
        <v>392</v>
      </c>
      <c r="E145" s="116">
        <v>1</v>
      </c>
      <c r="F145" s="116">
        <v>1</v>
      </c>
      <c r="G145" s="116"/>
    </row>
    <row r="146" spans="1:7" x14ac:dyDescent="0.25">
      <c r="A146" s="116" t="s">
        <v>147</v>
      </c>
      <c r="B146" s="116" t="s">
        <v>3471</v>
      </c>
      <c r="C146" s="116">
        <v>83.901399999999995</v>
      </c>
      <c r="D146" s="116" t="s">
        <v>392</v>
      </c>
      <c r="E146" s="116">
        <v>1</v>
      </c>
      <c r="F146" s="116">
        <v>1</v>
      </c>
      <c r="G146" s="116"/>
    </row>
    <row r="147" spans="1:7" x14ac:dyDescent="0.25">
      <c r="A147" s="116" t="s">
        <v>147</v>
      </c>
      <c r="B147" s="116" t="s">
        <v>3472</v>
      </c>
      <c r="C147" s="116">
        <v>6.05</v>
      </c>
      <c r="D147" s="116" t="s">
        <v>392</v>
      </c>
      <c r="E147" s="116">
        <v>1</v>
      </c>
      <c r="F147" s="116">
        <v>1</v>
      </c>
      <c r="G147" s="116"/>
    </row>
    <row r="148" spans="1:7" x14ac:dyDescent="0.25">
      <c r="A148" s="116" t="s">
        <v>147</v>
      </c>
      <c r="B148" s="116" t="s">
        <v>3473</v>
      </c>
      <c r="C148" s="116">
        <v>6.05</v>
      </c>
      <c r="D148" s="116" t="s">
        <v>392</v>
      </c>
      <c r="E148" s="116">
        <v>1</v>
      </c>
      <c r="F148" s="116">
        <v>1</v>
      </c>
      <c r="G148" s="116"/>
    </row>
    <row r="149" spans="1:7" x14ac:dyDescent="0.25">
      <c r="A149" s="116" t="s">
        <v>147</v>
      </c>
      <c r="B149" s="116" t="s">
        <v>3474</v>
      </c>
      <c r="C149" s="116">
        <v>17388.8</v>
      </c>
      <c r="D149" s="116" t="s">
        <v>392</v>
      </c>
      <c r="E149" s="116">
        <v>1</v>
      </c>
      <c r="F149" s="116">
        <v>1</v>
      </c>
      <c r="G149" s="116"/>
    </row>
    <row r="150" spans="1:7" x14ac:dyDescent="0.25">
      <c r="A150" s="116" t="s">
        <v>147</v>
      </c>
      <c r="B150" s="116" t="s">
        <v>3475</v>
      </c>
      <c r="C150" s="116">
        <v>0</v>
      </c>
      <c r="D150" s="116" t="s">
        <v>392</v>
      </c>
      <c r="E150" s="116">
        <v>1</v>
      </c>
      <c r="F150" s="116">
        <v>1</v>
      </c>
      <c r="G150" s="116"/>
    </row>
    <row r="151" spans="1:7" x14ac:dyDescent="0.25">
      <c r="A151" s="116" t="s">
        <v>147</v>
      </c>
      <c r="B151" s="116" t="s">
        <v>411</v>
      </c>
      <c r="C151" s="116">
        <v>0</v>
      </c>
      <c r="D151" s="116" t="s">
        <v>392</v>
      </c>
      <c r="E151" s="116">
        <v>1</v>
      </c>
      <c r="F151" s="116">
        <v>1</v>
      </c>
      <c r="G151" s="116"/>
    </row>
    <row r="152" spans="1:7" x14ac:dyDescent="0.25">
      <c r="A152" s="116" t="s">
        <v>147</v>
      </c>
      <c r="B152" s="116" t="s">
        <v>412</v>
      </c>
      <c r="C152" s="116">
        <v>4.4000000000000004</v>
      </c>
      <c r="D152" s="116" t="s">
        <v>392</v>
      </c>
      <c r="E152" s="116">
        <v>1</v>
      </c>
      <c r="F152" s="116">
        <v>1</v>
      </c>
      <c r="G152" s="116"/>
    </row>
    <row r="153" spans="1:7" x14ac:dyDescent="0.25">
      <c r="A153" s="116" t="s">
        <v>147</v>
      </c>
      <c r="B153" s="116" t="s">
        <v>297</v>
      </c>
      <c r="C153" s="116">
        <v>4.4000000000000004</v>
      </c>
      <c r="D153" s="116" t="s">
        <v>392</v>
      </c>
      <c r="E153" s="116">
        <v>1</v>
      </c>
      <c r="F153" s="116">
        <v>1</v>
      </c>
      <c r="G153" s="116"/>
    </row>
    <row r="154" spans="1:7" x14ac:dyDescent="0.25">
      <c r="A154" s="116" t="s">
        <v>147</v>
      </c>
      <c r="B154" s="116" t="s">
        <v>3476</v>
      </c>
      <c r="C154" s="116">
        <v>0</v>
      </c>
      <c r="D154" s="116" t="s">
        <v>392</v>
      </c>
      <c r="E154" s="116">
        <v>1</v>
      </c>
      <c r="F154" s="116">
        <v>1</v>
      </c>
      <c r="G154" s="116"/>
    </row>
    <row r="155" spans="1:7" x14ac:dyDescent="0.25">
      <c r="A155" s="116" t="s">
        <v>147</v>
      </c>
      <c r="B155" s="116" t="s">
        <v>413</v>
      </c>
      <c r="C155" s="116">
        <v>13476.1</v>
      </c>
      <c r="D155" s="116" t="s">
        <v>392</v>
      </c>
      <c r="E155" s="116">
        <v>1</v>
      </c>
      <c r="F155" s="116">
        <v>1</v>
      </c>
      <c r="G155" s="116"/>
    </row>
    <row r="156" spans="1:7" x14ac:dyDescent="0.25">
      <c r="A156" s="116" t="s">
        <v>147</v>
      </c>
      <c r="B156" s="116" t="s">
        <v>3477</v>
      </c>
      <c r="C156" s="116">
        <v>24.2</v>
      </c>
      <c r="D156" s="116" t="s">
        <v>392</v>
      </c>
      <c r="E156" s="116">
        <v>1</v>
      </c>
      <c r="F156" s="116">
        <v>1</v>
      </c>
      <c r="G156" s="116"/>
    </row>
    <row r="157" spans="1:7" x14ac:dyDescent="0.25">
      <c r="A157" s="116" t="s">
        <v>147</v>
      </c>
      <c r="B157" s="116" t="s">
        <v>414</v>
      </c>
      <c r="C157" s="116">
        <v>0</v>
      </c>
      <c r="D157" s="116" t="s">
        <v>392</v>
      </c>
      <c r="E157" s="116">
        <v>1</v>
      </c>
      <c r="F157" s="116">
        <v>1</v>
      </c>
      <c r="G157" s="116"/>
    </row>
    <row r="158" spans="1:7" x14ac:dyDescent="0.25">
      <c r="A158" s="116" t="s">
        <v>147</v>
      </c>
      <c r="B158" s="116" t="s">
        <v>3478</v>
      </c>
      <c r="C158" s="116">
        <v>0</v>
      </c>
      <c r="D158" s="116" t="s">
        <v>392</v>
      </c>
      <c r="E158" s="116">
        <v>1</v>
      </c>
      <c r="F158" s="116">
        <v>1</v>
      </c>
      <c r="G158" s="116"/>
    </row>
    <row r="159" spans="1:7" x14ac:dyDescent="0.25">
      <c r="A159" s="116" t="s">
        <v>147</v>
      </c>
      <c r="B159" s="116" t="s">
        <v>415</v>
      </c>
      <c r="C159" s="116">
        <v>0</v>
      </c>
      <c r="D159" s="116" t="s">
        <v>392</v>
      </c>
      <c r="E159" s="116">
        <v>1</v>
      </c>
      <c r="F159" s="116">
        <v>1</v>
      </c>
      <c r="G159" s="116"/>
    </row>
    <row r="160" spans="1:7" x14ac:dyDescent="0.25">
      <c r="A160" s="116" t="s">
        <v>147</v>
      </c>
      <c r="B160" s="116" t="s">
        <v>2762</v>
      </c>
      <c r="C160" s="116">
        <v>0</v>
      </c>
      <c r="D160" s="116" t="s">
        <v>392</v>
      </c>
      <c r="E160" s="116">
        <v>1</v>
      </c>
      <c r="F160" s="116">
        <v>1</v>
      </c>
      <c r="G160" s="116"/>
    </row>
    <row r="161" spans="1:7" x14ac:dyDescent="0.25">
      <c r="A161" s="116" t="s">
        <v>147</v>
      </c>
      <c r="B161" s="116" t="s">
        <v>416</v>
      </c>
      <c r="C161" s="116">
        <v>13476.1</v>
      </c>
      <c r="D161" s="116" t="s">
        <v>392</v>
      </c>
      <c r="E161" s="116">
        <v>1</v>
      </c>
      <c r="F161" s="116">
        <v>1</v>
      </c>
      <c r="G161" s="116"/>
    </row>
    <row r="162" spans="1:7" x14ac:dyDescent="0.25">
      <c r="A162" s="116" t="s">
        <v>147</v>
      </c>
      <c r="B162" s="116" t="s">
        <v>417</v>
      </c>
      <c r="C162" s="116">
        <v>36300</v>
      </c>
      <c r="D162" s="116" t="s">
        <v>392</v>
      </c>
      <c r="E162" s="116">
        <v>1</v>
      </c>
      <c r="F162" s="116">
        <v>1</v>
      </c>
      <c r="G162" s="116"/>
    </row>
    <row r="163" spans="1:7" x14ac:dyDescent="0.25">
      <c r="A163" s="116" t="s">
        <v>147</v>
      </c>
      <c r="B163" s="116" t="s">
        <v>2763</v>
      </c>
      <c r="C163" s="116">
        <v>4.1470000000000002</v>
      </c>
      <c r="D163" s="116" t="s">
        <v>392</v>
      </c>
      <c r="E163" s="116">
        <v>1</v>
      </c>
      <c r="F163" s="116">
        <v>1</v>
      </c>
      <c r="G163" s="116"/>
    </row>
    <row r="164" spans="1:7" x14ac:dyDescent="0.25">
      <c r="A164" s="116" t="s">
        <v>147</v>
      </c>
      <c r="B164" s="116" t="s">
        <v>418</v>
      </c>
      <c r="C164" s="116">
        <v>8.3819999999999997</v>
      </c>
      <c r="D164" s="116" t="s">
        <v>392</v>
      </c>
      <c r="E164" s="116">
        <v>1</v>
      </c>
      <c r="F164" s="116">
        <v>1</v>
      </c>
      <c r="G164" s="116"/>
    </row>
    <row r="165" spans="1:7" x14ac:dyDescent="0.25">
      <c r="A165" s="116" t="s">
        <v>147</v>
      </c>
      <c r="B165" s="116" t="s">
        <v>214</v>
      </c>
      <c r="C165" s="116">
        <v>14.3</v>
      </c>
      <c r="D165" s="116" t="s">
        <v>392</v>
      </c>
      <c r="E165" s="116">
        <v>1</v>
      </c>
      <c r="F165" s="116">
        <v>1</v>
      </c>
      <c r="G165" s="116"/>
    </row>
    <row r="166" spans="1:7" x14ac:dyDescent="0.25">
      <c r="A166" s="116" t="s">
        <v>147</v>
      </c>
      <c r="B166" s="116" t="s">
        <v>2764</v>
      </c>
      <c r="C166" s="116">
        <v>0</v>
      </c>
      <c r="D166" s="116" t="s">
        <v>392</v>
      </c>
      <c r="E166" s="116">
        <v>1</v>
      </c>
      <c r="F166" s="116">
        <v>1</v>
      </c>
      <c r="G166" s="116"/>
    </row>
    <row r="167" spans="1:7" x14ac:dyDescent="0.25">
      <c r="A167" s="116" t="s">
        <v>147</v>
      </c>
      <c r="B167" s="116" t="s">
        <v>419</v>
      </c>
      <c r="C167" s="116">
        <v>13476.1</v>
      </c>
      <c r="D167" s="116" t="s">
        <v>392</v>
      </c>
      <c r="E167" s="116">
        <v>1</v>
      </c>
      <c r="F167" s="116">
        <v>1</v>
      </c>
      <c r="G167" s="116"/>
    </row>
    <row r="168" spans="1:7" x14ac:dyDescent="0.25">
      <c r="A168" s="116" t="s">
        <v>147</v>
      </c>
      <c r="B168" s="116" t="s">
        <v>2765</v>
      </c>
      <c r="C168" s="116">
        <v>0</v>
      </c>
      <c r="D168" s="116" t="s">
        <v>392</v>
      </c>
      <c r="E168" s="116">
        <v>1</v>
      </c>
      <c r="F168" s="116">
        <v>1</v>
      </c>
      <c r="G168" s="116"/>
    </row>
    <row r="169" spans="1:7" x14ac:dyDescent="0.25">
      <c r="A169" s="116" t="s">
        <v>147</v>
      </c>
      <c r="B169" s="116" t="s">
        <v>420</v>
      </c>
      <c r="C169" s="116">
        <v>0</v>
      </c>
      <c r="D169" s="116" t="s">
        <v>392</v>
      </c>
      <c r="E169" s="116">
        <v>1</v>
      </c>
      <c r="F169" s="116">
        <v>1</v>
      </c>
      <c r="G169" s="116"/>
    </row>
    <row r="170" spans="1:7" x14ac:dyDescent="0.25">
      <c r="A170" s="116" t="s">
        <v>147</v>
      </c>
      <c r="B170" s="116" t="s">
        <v>3479</v>
      </c>
      <c r="C170" s="116">
        <v>0</v>
      </c>
      <c r="D170" s="116" t="s">
        <v>392</v>
      </c>
      <c r="E170" s="116">
        <v>1</v>
      </c>
      <c r="F170" s="116">
        <v>1</v>
      </c>
      <c r="G170" s="116"/>
    </row>
    <row r="171" spans="1:7" x14ac:dyDescent="0.25">
      <c r="A171" s="116" t="s">
        <v>147</v>
      </c>
      <c r="B171" s="116" t="s">
        <v>421</v>
      </c>
      <c r="C171" s="116">
        <v>0</v>
      </c>
      <c r="D171" s="116" t="s">
        <v>392</v>
      </c>
      <c r="E171" s="116">
        <v>1</v>
      </c>
      <c r="F171" s="116">
        <v>1</v>
      </c>
      <c r="G171" s="116"/>
    </row>
    <row r="172" spans="1:7" x14ac:dyDescent="0.25">
      <c r="A172" s="116" t="s">
        <v>147</v>
      </c>
      <c r="B172" s="116" t="s">
        <v>2766</v>
      </c>
      <c r="C172" s="116">
        <v>0</v>
      </c>
      <c r="D172" s="116" t="s">
        <v>392</v>
      </c>
      <c r="E172" s="116">
        <v>1</v>
      </c>
      <c r="F172" s="116">
        <v>1</v>
      </c>
      <c r="G172" s="116"/>
    </row>
    <row r="173" spans="1:7" x14ac:dyDescent="0.25">
      <c r="A173" s="116" t="s">
        <v>147</v>
      </c>
      <c r="B173" s="116" t="s">
        <v>2767</v>
      </c>
      <c r="C173" s="116">
        <v>7.601</v>
      </c>
      <c r="D173" s="116" t="s">
        <v>392</v>
      </c>
      <c r="E173" s="116">
        <v>1</v>
      </c>
      <c r="F173" s="116">
        <v>1</v>
      </c>
      <c r="G173" s="116"/>
    </row>
    <row r="174" spans="1:7" x14ac:dyDescent="0.25">
      <c r="A174" s="116" t="s">
        <v>147</v>
      </c>
      <c r="B174" s="116" t="s">
        <v>422</v>
      </c>
      <c r="C174" s="116">
        <v>13476.1</v>
      </c>
      <c r="D174" s="116" t="s">
        <v>392</v>
      </c>
      <c r="E174" s="116">
        <v>1</v>
      </c>
      <c r="F174" s="116">
        <v>1</v>
      </c>
      <c r="G174" s="116"/>
    </row>
    <row r="175" spans="1:7" x14ac:dyDescent="0.25">
      <c r="A175" s="116" t="s">
        <v>147</v>
      </c>
      <c r="B175" s="116" t="s">
        <v>3480</v>
      </c>
      <c r="C175" s="116">
        <v>43.45</v>
      </c>
      <c r="D175" s="116" t="s">
        <v>392</v>
      </c>
      <c r="E175" s="116">
        <v>1</v>
      </c>
      <c r="F175" s="116">
        <v>1</v>
      </c>
      <c r="G175" s="116"/>
    </row>
    <row r="176" spans="1:7" x14ac:dyDescent="0.25">
      <c r="A176" s="116" t="s">
        <v>147</v>
      </c>
      <c r="B176" s="116" t="s">
        <v>3481</v>
      </c>
      <c r="C176" s="116">
        <v>21.45</v>
      </c>
      <c r="D176" s="116" t="s">
        <v>392</v>
      </c>
      <c r="E176" s="116">
        <v>1</v>
      </c>
      <c r="F176" s="116">
        <v>1</v>
      </c>
      <c r="G176" s="116"/>
    </row>
    <row r="177" spans="1:7" x14ac:dyDescent="0.25">
      <c r="A177" s="116" t="s">
        <v>147</v>
      </c>
      <c r="B177" s="116" t="s">
        <v>3482</v>
      </c>
      <c r="C177" s="116">
        <v>19.8</v>
      </c>
      <c r="D177" s="116" t="s">
        <v>392</v>
      </c>
      <c r="E177" s="116">
        <v>1</v>
      </c>
      <c r="F177" s="116">
        <v>1</v>
      </c>
      <c r="G177" s="116"/>
    </row>
    <row r="178" spans="1:7" x14ac:dyDescent="0.25">
      <c r="A178" s="116" t="s">
        <v>104</v>
      </c>
      <c r="B178" s="116" t="s">
        <v>3483</v>
      </c>
      <c r="C178" s="116"/>
      <c r="D178" s="116"/>
      <c r="E178" s="116"/>
      <c r="F178" s="116"/>
      <c r="G178" s="116"/>
    </row>
    <row r="179" spans="1:7" x14ac:dyDescent="0.25">
      <c r="A179" s="116" t="s">
        <v>104</v>
      </c>
      <c r="B179" s="116" t="s">
        <v>3484</v>
      </c>
      <c r="C179" s="116"/>
      <c r="D179" s="116"/>
      <c r="E179" s="116"/>
      <c r="F179" s="116"/>
      <c r="G179" s="116"/>
    </row>
    <row r="180" spans="1:7" x14ac:dyDescent="0.25">
      <c r="A180" s="116" t="s">
        <v>104</v>
      </c>
      <c r="B180" s="116" t="s">
        <v>3485</v>
      </c>
      <c r="C180" s="116"/>
      <c r="D180" s="116"/>
      <c r="E180" s="116"/>
      <c r="F180" s="116"/>
      <c r="G180" s="116"/>
    </row>
    <row r="181" spans="1:7" x14ac:dyDescent="0.25">
      <c r="A181" s="116" t="s">
        <v>147</v>
      </c>
      <c r="B181" s="116" t="s">
        <v>4492</v>
      </c>
      <c r="C181" s="116"/>
      <c r="D181" s="116"/>
      <c r="E181" s="116"/>
      <c r="F181" s="116"/>
      <c r="G181" s="116"/>
    </row>
    <row r="182" spans="1:7" x14ac:dyDescent="0.25">
      <c r="D182"/>
    </row>
    <row r="183" spans="1:7" x14ac:dyDescent="0.25">
      <c r="D183"/>
    </row>
    <row r="184" spans="1:7" x14ac:dyDescent="0.25">
      <c r="D184"/>
    </row>
    <row r="185" spans="1:7" x14ac:dyDescent="0.25">
      <c r="D185"/>
    </row>
    <row r="186" spans="1:7" x14ac:dyDescent="0.25">
      <c r="D186"/>
    </row>
    <row r="187" spans="1:7" x14ac:dyDescent="0.25">
      <c r="D187"/>
    </row>
    <row r="188" spans="1:7" x14ac:dyDescent="0.25">
      <c r="D188"/>
    </row>
    <row r="189" spans="1:7" x14ac:dyDescent="0.25">
      <c r="D189"/>
    </row>
    <row r="190" spans="1:7" x14ac:dyDescent="0.25">
      <c r="D190"/>
    </row>
    <row r="191" spans="1:7" x14ac:dyDescent="0.25">
      <c r="D191"/>
    </row>
    <row r="192" spans="1:7" x14ac:dyDescent="0.25">
      <c r="D192"/>
    </row>
    <row r="193" spans="4:4" x14ac:dyDescent="0.25">
      <c r="D193"/>
    </row>
    <row r="194" spans="4:4" x14ac:dyDescent="0.25">
      <c r="D194"/>
    </row>
    <row r="195" spans="4:4" x14ac:dyDescent="0.25">
      <c r="D195"/>
    </row>
    <row r="196" spans="4:4" x14ac:dyDescent="0.25">
      <c r="D196"/>
    </row>
    <row r="197" spans="4:4" x14ac:dyDescent="0.25">
      <c r="D197"/>
    </row>
    <row r="198" spans="4:4" x14ac:dyDescent="0.25">
      <c r="D198"/>
    </row>
    <row r="199" spans="4:4" x14ac:dyDescent="0.25">
      <c r="D199"/>
    </row>
    <row r="200" spans="4:4" x14ac:dyDescent="0.25">
      <c r="D200"/>
    </row>
    <row r="201" spans="4:4" x14ac:dyDescent="0.25">
      <c r="D201"/>
    </row>
    <row r="202" spans="4:4" x14ac:dyDescent="0.25">
      <c r="D202"/>
    </row>
    <row r="203" spans="4:4" x14ac:dyDescent="0.25">
      <c r="D203"/>
    </row>
    <row r="204" spans="4:4" x14ac:dyDescent="0.25">
      <c r="D204"/>
    </row>
    <row r="205" spans="4:4" x14ac:dyDescent="0.25">
      <c r="D205"/>
    </row>
    <row r="206" spans="4:4" x14ac:dyDescent="0.25">
      <c r="D206"/>
    </row>
    <row r="207" spans="4:4" x14ac:dyDescent="0.25">
      <c r="D207"/>
    </row>
    <row r="208" spans="4:4" x14ac:dyDescent="0.25">
      <c r="D208"/>
    </row>
    <row r="209" spans="4:4" x14ac:dyDescent="0.25">
      <c r="D209"/>
    </row>
    <row r="210" spans="4:4" x14ac:dyDescent="0.25">
      <c r="D210"/>
    </row>
    <row r="211" spans="4:4" x14ac:dyDescent="0.25">
      <c r="D211"/>
    </row>
    <row r="212" spans="4:4" x14ac:dyDescent="0.25">
      <c r="D212"/>
    </row>
    <row r="213" spans="4:4" x14ac:dyDescent="0.25">
      <c r="D213"/>
    </row>
    <row r="214" spans="4:4" x14ac:dyDescent="0.25">
      <c r="D214"/>
    </row>
    <row r="215" spans="4:4" x14ac:dyDescent="0.25">
      <c r="D215"/>
    </row>
    <row r="216" spans="4:4" x14ac:dyDescent="0.25">
      <c r="D216"/>
    </row>
    <row r="217" spans="4:4" x14ac:dyDescent="0.25">
      <c r="D217"/>
    </row>
    <row r="218" spans="4:4" x14ac:dyDescent="0.25">
      <c r="D218"/>
    </row>
    <row r="219" spans="4:4" x14ac:dyDescent="0.25">
      <c r="D219"/>
    </row>
    <row r="220" spans="4:4" x14ac:dyDescent="0.25">
      <c r="D220"/>
    </row>
    <row r="221" spans="4:4" x14ac:dyDescent="0.25">
      <c r="D221"/>
    </row>
    <row r="222" spans="4:4" x14ac:dyDescent="0.25">
      <c r="D222"/>
    </row>
    <row r="223" spans="4:4" x14ac:dyDescent="0.25">
      <c r="D223"/>
    </row>
    <row r="224" spans="4:4" x14ac:dyDescent="0.25">
      <c r="D224"/>
    </row>
    <row r="225" spans="4:4" x14ac:dyDescent="0.25">
      <c r="D225"/>
    </row>
    <row r="226" spans="4:4" x14ac:dyDescent="0.25">
      <c r="D226"/>
    </row>
    <row r="227" spans="4:4" x14ac:dyDescent="0.25">
      <c r="D227"/>
    </row>
    <row r="228" spans="4:4" x14ac:dyDescent="0.25">
      <c r="D228"/>
    </row>
    <row r="229" spans="4:4" x14ac:dyDescent="0.25">
      <c r="D229"/>
    </row>
    <row r="230" spans="4:4" x14ac:dyDescent="0.25">
      <c r="D230"/>
    </row>
    <row r="231" spans="4:4" x14ac:dyDescent="0.25">
      <c r="D231"/>
    </row>
    <row r="232" spans="4:4" x14ac:dyDescent="0.25">
      <c r="D232"/>
    </row>
    <row r="233" spans="4:4" x14ac:dyDescent="0.25">
      <c r="D233"/>
    </row>
    <row r="234" spans="4:4" x14ac:dyDescent="0.25">
      <c r="D234"/>
    </row>
    <row r="235" spans="4:4" x14ac:dyDescent="0.25">
      <c r="D235"/>
    </row>
    <row r="236" spans="4:4" x14ac:dyDescent="0.25">
      <c r="D236"/>
    </row>
    <row r="237" spans="4:4" x14ac:dyDescent="0.25">
      <c r="D237"/>
    </row>
    <row r="238" spans="4:4" x14ac:dyDescent="0.25">
      <c r="D238"/>
    </row>
    <row r="239" spans="4:4" x14ac:dyDescent="0.25">
      <c r="D239"/>
    </row>
    <row r="240" spans="4:4" x14ac:dyDescent="0.25">
      <c r="D240"/>
    </row>
    <row r="241" spans="4:4" x14ac:dyDescent="0.25">
      <c r="D241"/>
    </row>
    <row r="242" spans="4:4" x14ac:dyDescent="0.25">
      <c r="D242"/>
    </row>
    <row r="243" spans="4:4" x14ac:dyDescent="0.25">
      <c r="D243"/>
    </row>
    <row r="244" spans="4:4" x14ac:dyDescent="0.25">
      <c r="D244"/>
    </row>
    <row r="245" spans="4:4" x14ac:dyDescent="0.25">
      <c r="D245"/>
    </row>
    <row r="246" spans="4:4" x14ac:dyDescent="0.25">
      <c r="D246"/>
    </row>
    <row r="247" spans="4:4" x14ac:dyDescent="0.25">
      <c r="D247"/>
    </row>
    <row r="248" spans="4:4" x14ac:dyDescent="0.25">
      <c r="D248"/>
    </row>
    <row r="249" spans="4:4" x14ac:dyDescent="0.25">
      <c r="D249"/>
    </row>
    <row r="250" spans="4:4" x14ac:dyDescent="0.25">
      <c r="D250"/>
    </row>
    <row r="251" spans="4:4" x14ac:dyDescent="0.25">
      <c r="D251"/>
    </row>
    <row r="252" spans="4:4" x14ac:dyDescent="0.25">
      <c r="D252"/>
    </row>
    <row r="253" spans="4:4" x14ac:dyDescent="0.25">
      <c r="D253"/>
    </row>
    <row r="254" spans="4:4" x14ac:dyDescent="0.25">
      <c r="D254"/>
    </row>
    <row r="255" spans="4:4" x14ac:dyDescent="0.25">
      <c r="D255"/>
    </row>
    <row r="256" spans="4:4" x14ac:dyDescent="0.25">
      <c r="D256"/>
    </row>
    <row r="257" spans="4:4" x14ac:dyDescent="0.25">
      <c r="D257"/>
    </row>
    <row r="258" spans="4:4" x14ac:dyDescent="0.25">
      <c r="D258"/>
    </row>
    <row r="259" spans="4:4" x14ac:dyDescent="0.25">
      <c r="D259"/>
    </row>
    <row r="260" spans="4:4" x14ac:dyDescent="0.25">
      <c r="D260"/>
    </row>
    <row r="261" spans="4:4" x14ac:dyDescent="0.25">
      <c r="D261"/>
    </row>
    <row r="262" spans="4:4" x14ac:dyDescent="0.25">
      <c r="D262"/>
    </row>
    <row r="263" spans="4:4" x14ac:dyDescent="0.25">
      <c r="D263"/>
    </row>
    <row r="264" spans="4:4" x14ac:dyDescent="0.25">
      <c r="D264"/>
    </row>
    <row r="265" spans="4:4" x14ac:dyDescent="0.25">
      <c r="D265"/>
    </row>
    <row r="266" spans="4:4" x14ac:dyDescent="0.25">
      <c r="D266"/>
    </row>
    <row r="267" spans="4:4" x14ac:dyDescent="0.25">
      <c r="D267"/>
    </row>
    <row r="268" spans="4:4" x14ac:dyDescent="0.25">
      <c r="D268"/>
    </row>
    <row r="269" spans="4:4" x14ac:dyDescent="0.25">
      <c r="D269"/>
    </row>
    <row r="270" spans="4:4" x14ac:dyDescent="0.25">
      <c r="D270"/>
    </row>
    <row r="271" spans="4:4" x14ac:dyDescent="0.25">
      <c r="D271"/>
    </row>
    <row r="272" spans="4:4" x14ac:dyDescent="0.25">
      <c r="D272"/>
    </row>
    <row r="273" spans="4:4" x14ac:dyDescent="0.25">
      <c r="D273"/>
    </row>
    <row r="274" spans="4:4" x14ac:dyDescent="0.25">
      <c r="D274"/>
    </row>
    <row r="275" spans="4:4" x14ac:dyDescent="0.25">
      <c r="D275"/>
    </row>
    <row r="276" spans="4:4" x14ac:dyDescent="0.25">
      <c r="D276"/>
    </row>
    <row r="277" spans="4:4" x14ac:dyDescent="0.25">
      <c r="D277"/>
    </row>
    <row r="278" spans="4:4" x14ac:dyDescent="0.25">
      <c r="D278"/>
    </row>
    <row r="279" spans="4:4" x14ac:dyDescent="0.25">
      <c r="D279"/>
    </row>
    <row r="280" spans="4:4" x14ac:dyDescent="0.25">
      <c r="D280"/>
    </row>
    <row r="281" spans="4:4" x14ac:dyDescent="0.25">
      <c r="D281"/>
    </row>
    <row r="282" spans="4:4" x14ac:dyDescent="0.25">
      <c r="D282"/>
    </row>
    <row r="283" spans="4:4" x14ac:dyDescent="0.25">
      <c r="D283"/>
    </row>
    <row r="284" spans="4:4" x14ac:dyDescent="0.25">
      <c r="D284"/>
    </row>
    <row r="285" spans="4:4" x14ac:dyDescent="0.25">
      <c r="D285"/>
    </row>
    <row r="286" spans="4:4" x14ac:dyDescent="0.25">
      <c r="D286"/>
    </row>
    <row r="287" spans="4:4" x14ac:dyDescent="0.25">
      <c r="D287"/>
    </row>
    <row r="288" spans="4:4" x14ac:dyDescent="0.25">
      <c r="D288"/>
    </row>
    <row r="289" spans="4:4" x14ac:dyDescent="0.25">
      <c r="D289"/>
    </row>
    <row r="290" spans="4:4" x14ac:dyDescent="0.25">
      <c r="D290"/>
    </row>
    <row r="291" spans="4:4" x14ac:dyDescent="0.25">
      <c r="D291"/>
    </row>
    <row r="292" spans="4:4" x14ac:dyDescent="0.25">
      <c r="D292"/>
    </row>
    <row r="293" spans="4:4" x14ac:dyDescent="0.25">
      <c r="D293"/>
    </row>
    <row r="294" spans="4:4" x14ac:dyDescent="0.25">
      <c r="D294"/>
    </row>
    <row r="295" spans="4:4" x14ac:dyDescent="0.25">
      <c r="D295"/>
    </row>
    <row r="296" spans="4:4" x14ac:dyDescent="0.25">
      <c r="D296"/>
    </row>
    <row r="297" spans="4:4" x14ac:dyDescent="0.25">
      <c r="D297"/>
    </row>
    <row r="298" spans="4:4" x14ac:dyDescent="0.25">
      <c r="D298"/>
    </row>
    <row r="299" spans="4:4" x14ac:dyDescent="0.25">
      <c r="D299"/>
    </row>
    <row r="300" spans="4:4" x14ac:dyDescent="0.25">
      <c r="D300"/>
    </row>
    <row r="301" spans="4:4" x14ac:dyDescent="0.25">
      <c r="D301"/>
    </row>
    <row r="302" spans="4:4" x14ac:dyDescent="0.25">
      <c r="D302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CFF"/>
  </sheetPr>
  <dimension ref="A1:D242"/>
  <sheetViews>
    <sheetView workbookViewId="0">
      <selection sqref="A1:D242"/>
    </sheetView>
  </sheetViews>
  <sheetFormatPr defaultRowHeight="15" x14ac:dyDescent="0.25"/>
  <cols>
    <col min="1" max="1" width="42" bestFit="1" customWidth="1"/>
    <col min="2" max="2" width="25.140625" bestFit="1" customWidth="1"/>
    <col min="3" max="3" width="27.28515625" bestFit="1" customWidth="1"/>
    <col min="4" max="4" width="23" bestFit="1" customWidth="1"/>
  </cols>
  <sheetData>
    <row r="1" spans="1:4" ht="25.5" x14ac:dyDescent="0.25">
      <c r="A1" s="152" t="s">
        <v>49</v>
      </c>
      <c r="B1" s="152" t="s">
        <v>50</v>
      </c>
      <c r="C1" s="152" t="s">
        <v>51</v>
      </c>
      <c r="D1" s="152" t="s">
        <v>46</v>
      </c>
    </row>
    <row r="2" spans="1:4" x14ac:dyDescent="0.25">
      <c r="A2" s="116" t="s">
        <v>427</v>
      </c>
      <c r="B2" s="116" t="s">
        <v>428</v>
      </c>
      <c r="C2" s="116" t="s">
        <v>378</v>
      </c>
      <c r="D2" s="116"/>
    </row>
    <row r="3" spans="1:4" x14ac:dyDescent="0.25">
      <c r="A3" s="116" t="s">
        <v>429</v>
      </c>
      <c r="B3" s="116" t="s">
        <v>430</v>
      </c>
      <c r="C3" s="116" t="s">
        <v>378</v>
      </c>
      <c r="D3" s="116"/>
    </row>
    <row r="4" spans="1:4" x14ac:dyDescent="0.25">
      <c r="A4" s="116" t="s">
        <v>431</v>
      </c>
      <c r="B4" s="116" t="s">
        <v>432</v>
      </c>
      <c r="C4" s="116" t="s">
        <v>378</v>
      </c>
      <c r="D4" s="116"/>
    </row>
    <row r="5" spans="1:4" x14ac:dyDescent="0.25">
      <c r="A5" s="116" t="s">
        <v>433</v>
      </c>
      <c r="B5" s="116" t="s">
        <v>434</v>
      </c>
      <c r="C5" s="116" t="s">
        <v>378</v>
      </c>
      <c r="D5" s="116"/>
    </row>
    <row r="6" spans="1:4" x14ac:dyDescent="0.25">
      <c r="A6" s="116" t="s">
        <v>435</v>
      </c>
      <c r="B6" s="116" t="s">
        <v>436</v>
      </c>
      <c r="C6" s="116" t="s">
        <v>378</v>
      </c>
      <c r="D6" s="116"/>
    </row>
    <row r="7" spans="1:4" x14ac:dyDescent="0.25">
      <c r="A7" s="116" t="s">
        <v>437</v>
      </c>
      <c r="B7" s="116" t="s">
        <v>438</v>
      </c>
      <c r="C7" s="116" t="s">
        <v>378</v>
      </c>
      <c r="D7" s="116"/>
    </row>
    <row r="8" spans="1:4" x14ac:dyDescent="0.25">
      <c r="A8" s="116" t="s">
        <v>439</v>
      </c>
      <c r="B8" s="116" t="s">
        <v>440</v>
      </c>
      <c r="C8" s="116" t="s">
        <v>378</v>
      </c>
      <c r="D8" s="116"/>
    </row>
    <row r="9" spans="1:4" x14ac:dyDescent="0.25">
      <c r="A9" s="116" t="s">
        <v>441</v>
      </c>
      <c r="B9" s="116" t="s">
        <v>442</v>
      </c>
      <c r="C9" s="116" t="s">
        <v>378</v>
      </c>
      <c r="D9" s="116"/>
    </row>
    <row r="10" spans="1:4" x14ac:dyDescent="0.25">
      <c r="A10" s="116" t="s">
        <v>443</v>
      </c>
      <c r="B10" s="116" t="s">
        <v>444</v>
      </c>
      <c r="C10" s="116" t="s">
        <v>378</v>
      </c>
      <c r="D10" s="116"/>
    </row>
    <row r="11" spans="1:4" x14ac:dyDescent="0.25">
      <c r="A11" s="116" t="s">
        <v>445</v>
      </c>
      <c r="B11" s="116" t="s">
        <v>446</v>
      </c>
      <c r="C11" s="116" t="s">
        <v>378</v>
      </c>
      <c r="D11" s="116"/>
    </row>
    <row r="12" spans="1:4" x14ac:dyDescent="0.25">
      <c r="A12" s="116" t="s">
        <v>447</v>
      </c>
      <c r="B12" s="116" t="s">
        <v>448</v>
      </c>
      <c r="C12" s="116" t="s">
        <v>378</v>
      </c>
      <c r="D12" s="116"/>
    </row>
    <row r="13" spans="1:4" x14ac:dyDescent="0.25">
      <c r="A13" s="116" t="s">
        <v>449</v>
      </c>
      <c r="B13" s="116" t="s">
        <v>450</v>
      </c>
      <c r="C13" s="116" t="s">
        <v>378</v>
      </c>
      <c r="D13" s="116"/>
    </row>
    <row r="14" spans="1:4" x14ac:dyDescent="0.25">
      <c r="A14" s="116" t="s">
        <v>451</v>
      </c>
      <c r="B14" s="116" t="s">
        <v>452</v>
      </c>
      <c r="C14" s="116" t="s">
        <v>378</v>
      </c>
      <c r="D14" s="116"/>
    </row>
    <row r="15" spans="1:4" x14ac:dyDescent="0.25">
      <c r="A15" s="116" t="s">
        <v>453</v>
      </c>
      <c r="B15" s="116" t="s">
        <v>454</v>
      </c>
      <c r="C15" s="116" t="s">
        <v>378</v>
      </c>
      <c r="D15" s="116"/>
    </row>
    <row r="16" spans="1:4" x14ac:dyDescent="0.25">
      <c r="A16" s="116" t="s">
        <v>455</v>
      </c>
      <c r="B16" s="116" t="s">
        <v>456</v>
      </c>
      <c r="C16" s="116" t="s">
        <v>378</v>
      </c>
      <c r="D16" s="116"/>
    </row>
    <row r="17" spans="1:4" x14ac:dyDescent="0.25">
      <c r="A17" s="116" t="s">
        <v>457</v>
      </c>
      <c r="B17" s="116" t="s">
        <v>458</v>
      </c>
      <c r="C17" s="116" t="s">
        <v>378</v>
      </c>
      <c r="D17" s="116"/>
    </row>
    <row r="18" spans="1:4" x14ac:dyDescent="0.25">
      <c r="A18" s="116" t="s">
        <v>459</v>
      </c>
      <c r="B18" s="116" t="s">
        <v>460</v>
      </c>
      <c r="C18" s="116" t="s">
        <v>378</v>
      </c>
      <c r="D18" s="116"/>
    </row>
    <row r="19" spans="1:4" x14ac:dyDescent="0.25">
      <c r="A19" s="116" t="s">
        <v>461</v>
      </c>
      <c r="B19" s="116" t="s">
        <v>462</v>
      </c>
      <c r="C19" s="116" t="s">
        <v>378</v>
      </c>
      <c r="D19" s="116"/>
    </row>
    <row r="20" spans="1:4" x14ac:dyDescent="0.25">
      <c r="A20" s="116" t="s">
        <v>463</v>
      </c>
      <c r="B20" s="116" t="s">
        <v>464</v>
      </c>
      <c r="C20" s="116" t="s">
        <v>378</v>
      </c>
      <c r="D20" s="116"/>
    </row>
    <row r="21" spans="1:4" x14ac:dyDescent="0.25">
      <c r="A21" s="116" t="s">
        <v>465</v>
      </c>
      <c r="B21" s="116" t="s">
        <v>466</v>
      </c>
      <c r="C21" s="116" t="s">
        <v>378</v>
      </c>
      <c r="D21" s="116"/>
    </row>
    <row r="22" spans="1:4" x14ac:dyDescent="0.25">
      <c r="A22" s="116" t="s">
        <v>467</v>
      </c>
      <c r="B22" s="116" t="s">
        <v>468</v>
      </c>
      <c r="C22" s="116" t="s">
        <v>378</v>
      </c>
      <c r="D22" s="116"/>
    </row>
    <row r="23" spans="1:4" x14ac:dyDescent="0.25">
      <c r="A23" s="116" t="s">
        <v>469</v>
      </c>
      <c r="B23" s="116" t="s">
        <v>470</v>
      </c>
      <c r="C23" s="116" t="s">
        <v>378</v>
      </c>
      <c r="D23" s="116"/>
    </row>
    <row r="24" spans="1:4" x14ac:dyDescent="0.25">
      <c r="A24" s="116" t="s">
        <v>471</v>
      </c>
      <c r="B24" s="116" t="s">
        <v>472</v>
      </c>
      <c r="C24" s="116" t="s">
        <v>378</v>
      </c>
      <c r="D24" s="116"/>
    </row>
    <row r="25" spans="1:4" x14ac:dyDescent="0.25">
      <c r="A25" s="116" t="s">
        <v>473</v>
      </c>
      <c r="B25" s="116" t="s">
        <v>474</v>
      </c>
      <c r="C25" s="116" t="s">
        <v>378</v>
      </c>
      <c r="D25" s="116"/>
    </row>
    <row r="26" spans="1:4" x14ac:dyDescent="0.25">
      <c r="A26" s="116" t="s">
        <v>475</v>
      </c>
      <c r="B26" s="116" t="s">
        <v>476</v>
      </c>
      <c r="C26" s="116" t="s">
        <v>378</v>
      </c>
      <c r="D26" s="116"/>
    </row>
    <row r="27" spans="1:4" x14ac:dyDescent="0.25">
      <c r="A27" s="116" t="s">
        <v>477</v>
      </c>
      <c r="B27" s="116" t="s">
        <v>478</v>
      </c>
      <c r="C27" s="116" t="s">
        <v>479</v>
      </c>
      <c r="D27" s="116"/>
    </row>
    <row r="28" spans="1:4" x14ac:dyDescent="0.25">
      <c r="A28" s="116" t="s">
        <v>480</v>
      </c>
      <c r="B28" s="116" t="s">
        <v>481</v>
      </c>
      <c r="C28" s="116" t="s">
        <v>479</v>
      </c>
      <c r="D28" s="116"/>
    </row>
    <row r="29" spans="1:4" x14ac:dyDescent="0.25">
      <c r="A29" s="116" t="s">
        <v>482</v>
      </c>
      <c r="B29" s="116" t="s">
        <v>483</v>
      </c>
      <c r="C29" s="116" t="s">
        <v>479</v>
      </c>
      <c r="D29" s="116"/>
    </row>
    <row r="30" spans="1:4" x14ac:dyDescent="0.25">
      <c r="A30" s="116" t="s">
        <v>484</v>
      </c>
      <c r="B30" s="116" t="s">
        <v>485</v>
      </c>
      <c r="C30" s="116" t="s">
        <v>479</v>
      </c>
      <c r="D30" s="116"/>
    </row>
    <row r="31" spans="1:4" x14ac:dyDescent="0.25">
      <c r="A31" s="116" t="s">
        <v>486</v>
      </c>
      <c r="B31" s="116" t="s">
        <v>487</v>
      </c>
      <c r="C31" s="116" t="s">
        <v>479</v>
      </c>
      <c r="D31" s="116"/>
    </row>
    <row r="32" spans="1:4" x14ac:dyDescent="0.25">
      <c r="A32" s="116" t="s">
        <v>488</v>
      </c>
      <c r="B32" s="116" t="s">
        <v>489</v>
      </c>
      <c r="C32" s="116" t="s">
        <v>479</v>
      </c>
      <c r="D32" s="116"/>
    </row>
    <row r="33" spans="1:4" x14ac:dyDescent="0.25">
      <c r="A33" s="116" t="s">
        <v>490</v>
      </c>
      <c r="B33" s="116" t="s">
        <v>491</v>
      </c>
      <c r="C33" s="116" t="s">
        <v>479</v>
      </c>
      <c r="D33" s="116"/>
    </row>
    <row r="34" spans="1:4" x14ac:dyDescent="0.25">
      <c r="A34" s="116" t="s">
        <v>492</v>
      </c>
      <c r="B34" s="116" t="s">
        <v>493</v>
      </c>
      <c r="C34" s="116" t="s">
        <v>479</v>
      </c>
      <c r="D34" s="116"/>
    </row>
    <row r="35" spans="1:4" x14ac:dyDescent="0.25">
      <c r="A35" s="116" t="s">
        <v>494</v>
      </c>
      <c r="B35" s="116" t="s">
        <v>495</v>
      </c>
      <c r="C35" s="116" t="s">
        <v>479</v>
      </c>
      <c r="D35" s="116"/>
    </row>
    <row r="36" spans="1:4" x14ac:dyDescent="0.25">
      <c r="A36" s="116" t="s">
        <v>2768</v>
      </c>
      <c r="B36" s="116"/>
      <c r="C36" s="116" t="s">
        <v>479</v>
      </c>
      <c r="D36" s="116"/>
    </row>
    <row r="37" spans="1:4" x14ac:dyDescent="0.25">
      <c r="A37" s="116" t="s">
        <v>496</v>
      </c>
      <c r="B37" s="116" t="s">
        <v>497</v>
      </c>
      <c r="C37" s="116" t="s">
        <v>479</v>
      </c>
      <c r="D37" s="116"/>
    </row>
    <row r="38" spans="1:4" x14ac:dyDescent="0.25">
      <c r="A38" s="116" t="s">
        <v>498</v>
      </c>
      <c r="B38" s="116" t="s">
        <v>499</v>
      </c>
      <c r="C38" s="116" t="s">
        <v>479</v>
      </c>
      <c r="D38" s="116"/>
    </row>
    <row r="39" spans="1:4" x14ac:dyDescent="0.25">
      <c r="A39" s="116" t="s">
        <v>500</v>
      </c>
      <c r="B39" s="116" t="s">
        <v>501</v>
      </c>
      <c r="C39" s="116" t="s">
        <v>479</v>
      </c>
      <c r="D39" s="116"/>
    </row>
    <row r="40" spans="1:4" x14ac:dyDescent="0.25">
      <c r="A40" s="116" t="s">
        <v>502</v>
      </c>
      <c r="B40" s="116" t="s">
        <v>503</v>
      </c>
      <c r="C40" s="116" t="s">
        <v>371</v>
      </c>
      <c r="D40" s="116"/>
    </row>
    <row r="41" spans="1:4" x14ac:dyDescent="0.25">
      <c r="A41" s="116" t="s">
        <v>504</v>
      </c>
      <c r="B41" s="116" t="s">
        <v>505</v>
      </c>
      <c r="C41" s="116" t="s">
        <v>371</v>
      </c>
      <c r="D41" s="116"/>
    </row>
    <row r="42" spans="1:4" x14ac:dyDescent="0.25">
      <c r="A42" s="116" t="s">
        <v>506</v>
      </c>
      <c r="B42" s="116" t="s">
        <v>507</v>
      </c>
      <c r="C42" s="116" t="s">
        <v>371</v>
      </c>
      <c r="D42" s="116"/>
    </row>
    <row r="43" spans="1:4" x14ac:dyDescent="0.25">
      <c r="A43" s="116" t="s">
        <v>372</v>
      </c>
      <c r="B43" s="116" t="s">
        <v>508</v>
      </c>
      <c r="C43" s="116" t="s">
        <v>371</v>
      </c>
      <c r="D43" s="116"/>
    </row>
    <row r="44" spans="1:4" x14ac:dyDescent="0.25">
      <c r="A44" s="116" t="s">
        <v>509</v>
      </c>
      <c r="B44" s="116" t="s">
        <v>510</v>
      </c>
      <c r="C44" s="116" t="s">
        <v>371</v>
      </c>
      <c r="D44" s="116"/>
    </row>
    <row r="45" spans="1:4" x14ac:dyDescent="0.25">
      <c r="A45" s="116" t="s">
        <v>511</v>
      </c>
      <c r="B45" s="116" t="s">
        <v>512</v>
      </c>
      <c r="C45" s="116" t="s">
        <v>371</v>
      </c>
      <c r="D45" s="116"/>
    </row>
    <row r="46" spans="1:4" x14ac:dyDescent="0.25">
      <c r="A46" s="116" t="s">
        <v>513</v>
      </c>
      <c r="B46" s="116" t="s">
        <v>514</v>
      </c>
      <c r="C46" s="116" t="s">
        <v>371</v>
      </c>
      <c r="D46" s="116"/>
    </row>
    <row r="47" spans="1:4" x14ac:dyDescent="0.25">
      <c r="A47" s="116" t="s">
        <v>515</v>
      </c>
      <c r="B47" s="116" t="s">
        <v>516</v>
      </c>
      <c r="C47" s="116" t="s">
        <v>371</v>
      </c>
      <c r="D47" s="116"/>
    </row>
    <row r="48" spans="1:4" x14ac:dyDescent="0.25">
      <c r="A48" s="116" t="s">
        <v>517</v>
      </c>
      <c r="B48" s="116" t="s">
        <v>518</v>
      </c>
      <c r="C48" s="116" t="s">
        <v>371</v>
      </c>
      <c r="D48" s="116"/>
    </row>
    <row r="49" spans="1:4" x14ac:dyDescent="0.25">
      <c r="A49" s="116" t="s">
        <v>519</v>
      </c>
      <c r="B49" s="116" t="s">
        <v>520</v>
      </c>
      <c r="C49" s="116" t="s">
        <v>371</v>
      </c>
      <c r="D49" s="116"/>
    </row>
    <row r="50" spans="1:4" x14ac:dyDescent="0.25">
      <c r="A50" s="116" t="s">
        <v>521</v>
      </c>
      <c r="B50" s="116" t="s">
        <v>522</v>
      </c>
      <c r="C50" s="116" t="s">
        <v>371</v>
      </c>
      <c r="D50" s="116"/>
    </row>
    <row r="51" spans="1:4" x14ac:dyDescent="0.25">
      <c r="A51" s="116" t="s">
        <v>523</v>
      </c>
      <c r="B51" s="116" t="s">
        <v>524</v>
      </c>
      <c r="C51" s="116" t="s">
        <v>525</v>
      </c>
      <c r="D51" s="116"/>
    </row>
    <row r="52" spans="1:4" x14ac:dyDescent="0.25">
      <c r="A52" s="116" t="s">
        <v>526</v>
      </c>
      <c r="B52" s="116" t="s">
        <v>527</v>
      </c>
      <c r="C52" s="116" t="s">
        <v>528</v>
      </c>
      <c r="D52" s="116"/>
    </row>
    <row r="53" spans="1:4" x14ac:dyDescent="0.25">
      <c r="A53" s="116" t="s">
        <v>529</v>
      </c>
      <c r="B53" s="116" t="s">
        <v>530</v>
      </c>
      <c r="C53" s="116" t="s">
        <v>528</v>
      </c>
      <c r="D53" s="116"/>
    </row>
    <row r="54" spans="1:4" x14ac:dyDescent="0.25">
      <c r="A54" s="116" t="s">
        <v>531</v>
      </c>
      <c r="B54" s="116" t="s">
        <v>532</v>
      </c>
      <c r="C54" s="116" t="s">
        <v>528</v>
      </c>
      <c r="D54" s="116"/>
    </row>
    <row r="55" spans="1:4" x14ac:dyDescent="0.25">
      <c r="A55" s="116" t="s">
        <v>533</v>
      </c>
      <c r="B55" s="116" t="s">
        <v>534</v>
      </c>
      <c r="C55" s="116" t="s">
        <v>528</v>
      </c>
      <c r="D55" s="116"/>
    </row>
    <row r="56" spans="1:4" x14ac:dyDescent="0.25">
      <c r="A56" s="116" t="s">
        <v>535</v>
      </c>
      <c r="B56" s="116"/>
      <c r="C56" s="116" t="s">
        <v>528</v>
      </c>
      <c r="D56" s="116"/>
    </row>
    <row r="57" spans="1:4" x14ac:dyDescent="0.25">
      <c r="A57" s="116" t="s">
        <v>536</v>
      </c>
      <c r="B57" s="116"/>
      <c r="C57" s="116" t="s">
        <v>528</v>
      </c>
      <c r="D57" s="116"/>
    </row>
    <row r="58" spans="1:4" x14ac:dyDescent="0.25">
      <c r="A58" s="116" t="s">
        <v>537</v>
      </c>
      <c r="B58" s="116" t="s">
        <v>538</v>
      </c>
      <c r="C58" s="116" t="s">
        <v>539</v>
      </c>
      <c r="D58" s="116"/>
    </row>
    <row r="59" spans="1:4" x14ac:dyDescent="0.25">
      <c r="A59" s="116" t="s">
        <v>540</v>
      </c>
      <c r="B59" s="116" t="s">
        <v>541</v>
      </c>
      <c r="C59" s="116" t="s">
        <v>539</v>
      </c>
      <c r="D59" s="116"/>
    </row>
    <row r="60" spans="1:4" x14ac:dyDescent="0.25">
      <c r="A60" s="116" t="s">
        <v>542</v>
      </c>
      <c r="B60" s="116" t="s">
        <v>543</v>
      </c>
      <c r="C60" s="116" t="s">
        <v>544</v>
      </c>
      <c r="D60" s="116"/>
    </row>
    <row r="61" spans="1:4" x14ac:dyDescent="0.25">
      <c r="A61" s="116" t="s">
        <v>545</v>
      </c>
      <c r="B61" s="116" t="s">
        <v>546</v>
      </c>
      <c r="C61" s="116" t="s">
        <v>544</v>
      </c>
      <c r="D61" s="116"/>
    </row>
    <row r="62" spans="1:4" x14ac:dyDescent="0.25">
      <c r="A62" s="116" t="s">
        <v>547</v>
      </c>
      <c r="B62" s="116" t="s">
        <v>548</v>
      </c>
      <c r="C62" s="116" t="s">
        <v>544</v>
      </c>
      <c r="D62" s="116"/>
    </row>
    <row r="63" spans="1:4" x14ac:dyDescent="0.25">
      <c r="A63" s="116" t="s">
        <v>549</v>
      </c>
      <c r="B63" s="116" t="s">
        <v>550</v>
      </c>
      <c r="C63" s="116" t="s">
        <v>544</v>
      </c>
      <c r="D63" s="116"/>
    </row>
    <row r="64" spans="1:4" x14ac:dyDescent="0.25">
      <c r="A64" s="116" t="s">
        <v>551</v>
      </c>
      <c r="B64" s="116" t="s">
        <v>552</v>
      </c>
      <c r="C64" s="116" t="s">
        <v>544</v>
      </c>
      <c r="D64" s="116"/>
    </row>
    <row r="65" spans="1:4" x14ac:dyDescent="0.25">
      <c r="A65" s="116" t="s">
        <v>553</v>
      </c>
      <c r="B65" s="116" t="s">
        <v>554</v>
      </c>
      <c r="C65" s="116" t="s">
        <v>544</v>
      </c>
      <c r="D65" s="116"/>
    </row>
    <row r="66" spans="1:4" x14ac:dyDescent="0.25">
      <c r="A66" s="116" t="s">
        <v>555</v>
      </c>
      <c r="B66" s="116" t="s">
        <v>556</v>
      </c>
      <c r="C66" s="116" t="s">
        <v>544</v>
      </c>
      <c r="D66" s="116"/>
    </row>
    <row r="67" spans="1:4" x14ac:dyDescent="0.25">
      <c r="A67" s="116" t="s">
        <v>557</v>
      </c>
      <c r="B67" s="116" t="s">
        <v>558</v>
      </c>
      <c r="C67" s="116" t="s">
        <v>544</v>
      </c>
      <c r="D67" s="116"/>
    </row>
    <row r="68" spans="1:4" x14ac:dyDescent="0.25">
      <c r="A68" s="116" t="s">
        <v>559</v>
      </c>
      <c r="B68" s="116" t="s">
        <v>560</v>
      </c>
      <c r="C68" s="116" t="s">
        <v>544</v>
      </c>
      <c r="D68" s="116"/>
    </row>
    <row r="69" spans="1:4" x14ac:dyDescent="0.25">
      <c r="A69" s="116" t="s">
        <v>561</v>
      </c>
      <c r="B69" s="116" t="s">
        <v>562</v>
      </c>
      <c r="C69" s="116" t="s">
        <v>544</v>
      </c>
      <c r="D69" s="116"/>
    </row>
    <row r="70" spans="1:4" x14ac:dyDescent="0.25">
      <c r="A70" s="116" t="s">
        <v>563</v>
      </c>
      <c r="B70" s="116" t="s">
        <v>564</v>
      </c>
      <c r="C70" s="116" t="s">
        <v>544</v>
      </c>
      <c r="D70" s="116"/>
    </row>
    <row r="71" spans="1:4" x14ac:dyDescent="0.25">
      <c r="A71" s="116" t="s">
        <v>565</v>
      </c>
      <c r="B71" s="116" t="s">
        <v>566</v>
      </c>
      <c r="C71" s="116" t="s">
        <v>544</v>
      </c>
      <c r="D71" s="116"/>
    </row>
    <row r="72" spans="1:4" x14ac:dyDescent="0.25">
      <c r="A72" s="116" t="s">
        <v>567</v>
      </c>
      <c r="B72" s="116" t="s">
        <v>568</v>
      </c>
      <c r="C72" s="116" t="s">
        <v>544</v>
      </c>
      <c r="D72" s="116"/>
    </row>
    <row r="73" spans="1:4" x14ac:dyDescent="0.25">
      <c r="A73" s="116" t="s">
        <v>569</v>
      </c>
      <c r="B73" s="116" t="s">
        <v>570</v>
      </c>
      <c r="C73" s="116" t="s">
        <v>544</v>
      </c>
      <c r="D73" s="116"/>
    </row>
    <row r="74" spans="1:4" x14ac:dyDescent="0.25">
      <c r="A74" s="116" t="s">
        <v>571</v>
      </c>
      <c r="B74" s="116" t="s">
        <v>572</v>
      </c>
      <c r="C74" s="116" t="s">
        <v>544</v>
      </c>
      <c r="D74" s="116"/>
    </row>
    <row r="75" spans="1:4" x14ac:dyDescent="0.25">
      <c r="A75" s="116" t="s">
        <v>573</v>
      </c>
      <c r="B75" s="116" t="s">
        <v>574</v>
      </c>
      <c r="C75" s="116" t="s">
        <v>544</v>
      </c>
      <c r="D75" s="116"/>
    </row>
    <row r="76" spans="1:4" x14ac:dyDescent="0.25">
      <c r="A76" s="116" t="s">
        <v>575</v>
      </c>
      <c r="B76" s="116" t="s">
        <v>576</v>
      </c>
      <c r="C76" s="116" t="s">
        <v>544</v>
      </c>
      <c r="D76" s="116"/>
    </row>
    <row r="77" spans="1:4" x14ac:dyDescent="0.25">
      <c r="A77" s="116" t="s">
        <v>577</v>
      </c>
      <c r="B77" s="116" t="s">
        <v>578</v>
      </c>
      <c r="C77" s="116" t="s">
        <v>544</v>
      </c>
      <c r="D77" s="116"/>
    </row>
    <row r="78" spans="1:4" x14ac:dyDescent="0.25">
      <c r="A78" s="116" t="s">
        <v>579</v>
      </c>
      <c r="B78" s="116" t="s">
        <v>580</v>
      </c>
      <c r="C78" s="116" t="s">
        <v>544</v>
      </c>
      <c r="D78" s="116"/>
    </row>
    <row r="79" spans="1:4" x14ac:dyDescent="0.25">
      <c r="A79" s="116" t="s">
        <v>581</v>
      </c>
      <c r="B79" s="116" t="s">
        <v>582</v>
      </c>
      <c r="C79" s="116" t="s">
        <v>544</v>
      </c>
      <c r="D79" s="116"/>
    </row>
    <row r="80" spans="1:4" x14ac:dyDescent="0.25">
      <c r="A80" s="116" t="s">
        <v>583</v>
      </c>
      <c r="B80" s="116" t="s">
        <v>584</v>
      </c>
      <c r="C80" s="116" t="s">
        <v>544</v>
      </c>
      <c r="D80" s="116"/>
    </row>
    <row r="81" spans="1:4" x14ac:dyDescent="0.25">
      <c r="A81" s="116" t="s">
        <v>585</v>
      </c>
      <c r="B81" s="116" t="s">
        <v>586</v>
      </c>
      <c r="C81" s="116" t="s">
        <v>544</v>
      </c>
      <c r="D81" s="116"/>
    </row>
    <row r="82" spans="1:4" x14ac:dyDescent="0.25">
      <c r="A82" s="116" t="s">
        <v>587</v>
      </c>
      <c r="B82" s="116" t="s">
        <v>588</v>
      </c>
      <c r="C82" s="116" t="s">
        <v>544</v>
      </c>
      <c r="D82" s="116"/>
    </row>
    <row r="83" spans="1:4" x14ac:dyDescent="0.25">
      <c r="A83" s="116" t="s">
        <v>589</v>
      </c>
      <c r="B83" s="116" t="s">
        <v>590</v>
      </c>
      <c r="C83" s="116" t="s">
        <v>544</v>
      </c>
      <c r="D83" s="116"/>
    </row>
    <row r="84" spans="1:4" x14ac:dyDescent="0.25">
      <c r="A84" s="116" t="s">
        <v>591</v>
      </c>
      <c r="B84" s="116" t="s">
        <v>592</v>
      </c>
      <c r="C84" s="116" t="s">
        <v>544</v>
      </c>
      <c r="D84" s="116"/>
    </row>
    <row r="85" spans="1:4" x14ac:dyDescent="0.25">
      <c r="A85" s="116" t="s">
        <v>593</v>
      </c>
      <c r="B85" s="116" t="s">
        <v>594</v>
      </c>
      <c r="C85" s="116" t="s">
        <v>544</v>
      </c>
      <c r="D85" s="116"/>
    </row>
    <row r="86" spans="1:4" x14ac:dyDescent="0.25">
      <c r="A86" s="116" t="s">
        <v>595</v>
      </c>
      <c r="B86" s="116" t="s">
        <v>596</v>
      </c>
      <c r="C86" s="116" t="s">
        <v>544</v>
      </c>
      <c r="D86" s="116"/>
    </row>
    <row r="87" spans="1:4" x14ac:dyDescent="0.25">
      <c r="A87" s="116" t="s">
        <v>597</v>
      </c>
      <c r="B87" s="116" t="s">
        <v>598</v>
      </c>
      <c r="C87" s="116" t="s">
        <v>544</v>
      </c>
      <c r="D87" s="116"/>
    </row>
    <row r="88" spans="1:4" x14ac:dyDescent="0.25">
      <c r="A88" s="116" t="s">
        <v>599</v>
      </c>
      <c r="B88" s="116" t="s">
        <v>600</v>
      </c>
      <c r="C88" s="116" t="s">
        <v>544</v>
      </c>
      <c r="D88" s="116"/>
    </row>
    <row r="89" spans="1:4" x14ac:dyDescent="0.25">
      <c r="A89" s="116" t="s">
        <v>601</v>
      </c>
      <c r="B89" s="116" t="s">
        <v>602</v>
      </c>
      <c r="C89" s="116" t="s">
        <v>544</v>
      </c>
      <c r="D89" s="116"/>
    </row>
    <row r="90" spans="1:4" x14ac:dyDescent="0.25">
      <c r="A90" s="116" t="s">
        <v>603</v>
      </c>
      <c r="B90" s="116" t="s">
        <v>604</v>
      </c>
      <c r="C90" s="116" t="s">
        <v>544</v>
      </c>
      <c r="D90" s="116"/>
    </row>
    <row r="91" spans="1:4" x14ac:dyDescent="0.25">
      <c r="A91" s="116" t="s">
        <v>605</v>
      </c>
      <c r="B91" s="116" t="s">
        <v>606</v>
      </c>
      <c r="C91" s="116" t="s">
        <v>544</v>
      </c>
      <c r="D91" s="116"/>
    </row>
    <row r="92" spans="1:4" x14ac:dyDescent="0.25">
      <c r="A92" s="116" t="s">
        <v>4490</v>
      </c>
      <c r="B92" s="116" t="s">
        <v>4517</v>
      </c>
      <c r="C92" s="116" t="s">
        <v>544</v>
      </c>
      <c r="D92" s="116"/>
    </row>
    <row r="93" spans="1:4" x14ac:dyDescent="0.25">
      <c r="A93" s="116" t="s">
        <v>607</v>
      </c>
      <c r="B93" s="116" t="s">
        <v>608</v>
      </c>
      <c r="C93" s="116" t="s">
        <v>544</v>
      </c>
      <c r="D93" s="116"/>
    </row>
    <row r="94" spans="1:4" x14ac:dyDescent="0.25">
      <c r="A94" s="116" t="s">
        <v>370</v>
      </c>
      <c r="B94" s="116" t="s">
        <v>609</v>
      </c>
      <c r="C94" s="116" t="s">
        <v>544</v>
      </c>
      <c r="D94" s="116"/>
    </row>
    <row r="95" spans="1:4" x14ac:dyDescent="0.25">
      <c r="A95" s="116" t="s">
        <v>610</v>
      </c>
      <c r="B95" s="116" t="s">
        <v>611</v>
      </c>
      <c r="C95" s="116" t="s">
        <v>544</v>
      </c>
      <c r="D95" s="116"/>
    </row>
    <row r="96" spans="1:4" x14ac:dyDescent="0.25">
      <c r="A96" s="116" t="s">
        <v>612</v>
      </c>
      <c r="B96" s="116" t="s">
        <v>613</v>
      </c>
      <c r="C96" s="116" t="s">
        <v>544</v>
      </c>
      <c r="D96" s="116"/>
    </row>
    <row r="97" spans="1:4" x14ac:dyDescent="0.25">
      <c r="A97" s="116" t="s">
        <v>614</v>
      </c>
      <c r="B97" s="116" t="s">
        <v>615</v>
      </c>
      <c r="C97" s="116" t="s">
        <v>544</v>
      </c>
      <c r="D97" s="116"/>
    </row>
    <row r="98" spans="1:4" x14ac:dyDescent="0.25">
      <c r="A98" s="116" t="s">
        <v>616</v>
      </c>
      <c r="B98" s="116" t="s">
        <v>617</v>
      </c>
      <c r="C98" s="116" t="s">
        <v>544</v>
      </c>
      <c r="D98" s="116"/>
    </row>
    <row r="99" spans="1:4" x14ac:dyDescent="0.25">
      <c r="A99" s="116" t="s">
        <v>618</v>
      </c>
      <c r="B99" s="116" t="s">
        <v>619</v>
      </c>
      <c r="C99" s="116" t="s">
        <v>544</v>
      </c>
      <c r="D99" s="116"/>
    </row>
    <row r="100" spans="1:4" x14ac:dyDescent="0.25">
      <c r="A100" s="116" t="s">
        <v>620</v>
      </c>
      <c r="B100" s="116" t="s">
        <v>621</v>
      </c>
      <c r="C100" s="116" t="s">
        <v>544</v>
      </c>
      <c r="D100" s="116"/>
    </row>
    <row r="101" spans="1:4" x14ac:dyDescent="0.25">
      <c r="A101" s="116" t="s">
        <v>622</v>
      </c>
      <c r="B101" s="116" t="s">
        <v>623</v>
      </c>
      <c r="C101" s="116" t="s">
        <v>544</v>
      </c>
      <c r="D101" s="116"/>
    </row>
    <row r="102" spans="1:4" x14ac:dyDescent="0.25">
      <c r="A102" s="116" t="s">
        <v>624</v>
      </c>
      <c r="B102" s="116" t="s">
        <v>625</v>
      </c>
      <c r="C102" s="116" t="s">
        <v>544</v>
      </c>
      <c r="D102" s="116"/>
    </row>
    <row r="103" spans="1:4" x14ac:dyDescent="0.25">
      <c r="A103" s="116" t="s">
        <v>626</v>
      </c>
      <c r="B103" s="116" t="s">
        <v>627</v>
      </c>
      <c r="C103" s="116" t="s">
        <v>544</v>
      </c>
      <c r="D103" s="116"/>
    </row>
    <row r="104" spans="1:4" x14ac:dyDescent="0.25">
      <c r="A104" s="116" t="s">
        <v>628</v>
      </c>
      <c r="B104" s="116" t="s">
        <v>629</v>
      </c>
      <c r="C104" s="116" t="s">
        <v>544</v>
      </c>
      <c r="D104" s="116"/>
    </row>
    <row r="105" spans="1:4" x14ac:dyDescent="0.25">
      <c r="A105" s="116" t="s">
        <v>630</v>
      </c>
      <c r="B105" s="116" t="s">
        <v>631</v>
      </c>
      <c r="C105" s="116" t="s">
        <v>544</v>
      </c>
      <c r="D105" s="116"/>
    </row>
    <row r="106" spans="1:4" x14ac:dyDescent="0.25">
      <c r="A106" s="116" t="s">
        <v>632</v>
      </c>
      <c r="B106" s="116" t="s">
        <v>633</v>
      </c>
      <c r="C106" s="116" t="s">
        <v>544</v>
      </c>
      <c r="D106" s="116"/>
    </row>
    <row r="107" spans="1:4" x14ac:dyDescent="0.25">
      <c r="A107" s="116" t="s">
        <v>634</v>
      </c>
      <c r="B107" s="116" t="s">
        <v>635</v>
      </c>
      <c r="C107" s="116" t="s">
        <v>544</v>
      </c>
      <c r="D107" s="116"/>
    </row>
    <row r="108" spans="1:4" x14ac:dyDescent="0.25">
      <c r="A108" s="116" t="s">
        <v>636</v>
      </c>
      <c r="B108" s="116" t="s">
        <v>637</v>
      </c>
      <c r="C108" s="116" t="s">
        <v>544</v>
      </c>
      <c r="D108" s="116"/>
    </row>
    <row r="109" spans="1:4" x14ac:dyDescent="0.25">
      <c r="A109" s="116" t="s">
        <v>638</v>
      </c>
      <c r="B109" s="116" t="s">
        <v>639</v>
      </c>
      <c r="C109" s="116" t="s">
        <v>544</v>
      </c>
      <c r="D109" s="116"/>
    </row>
    <row r="110" spans="1:4" x14ac:dyDescent="0.25">
      <c r="A110" s="116" t="s">
        <v>640</v>
      </c>
      <c r="B110" s="116" t="s">
        <v>641</v>
      </c>
      <c r="C110" s="116" t="s">
        <v>544</v>
      </c>
      <c r="D110" s="116"/>
    </row>
    <row r="111" spans="1:4" x14ac:dyDescent="0.25">
      <c r="A111" s="116" t="s">
        <v>642</v>
      </c>
      <c r="B111" s="116" t="s">
        <v>643</v>
      </c>
      <c r="C111" s="116" t="s">
        <v>544</v>
      </c>
      <c r="D111" s="116"/>
    </row>
    <row r="112" spans="1:4" x14ac:dyDescent="0.25">
      <c r="A112" s="116" t="s">
        <v>644</v>
      </c>
      <c r="B112" s="116" t="s">
        <v>645</v>
      </c>
      <c r="C112" s="116" t="s">
        <v>544</v>
      </c>
      <c r="D112" s="116"/>
    </row>
    <row r="113" spans="1:4" x14ac:dyDescent="0.25">
      <c r="A113" s="116" t="s">
        <v>646</v>
      </c>
      <c r="B113" s="116" t="s">
        <v>647</v>
      </c>
      <c r="C113" s="116" t="s">
        <v>544</v>
      </c>
      <c r="D113" s="116"/>
    </row>
    <row r="114" spans="1:4" x14ac:dyDescent="0.25">
      <c r="A114" s="116" t="s">
        <v>648</v>
      </c>
      <c r="B114" s="116" t="s">
        <v>649</v>
      </c>
      <c r="C114" s="116" t="s">
        <v>544</v>
      </c>
      <c r="D114" s="116"/>
    </row>
    <row r="115" spans="1:4" x14ac:dyDescent="0.25">
      <c r="A115" s="116" t="s">
        <v>650</v>
      </c>
      <c r="B115" s="116" t="s">
        <v>651</v>
      </c>
      <c r="C115" s="116" t="s">
        <v>544</v>
      </c>
      <c r="D115" s="116"/>
    </row>
    <row r="116" spans="1:4" x14ac:dyDescent="0.25">
      <c r="A116" s="116" t="s">
        <v>652</v>
      </c>
      <c r="B116" s="116" t="s">
        <v>653</v>
      </c>
      <c r="C116" s="116" t="s">
        <v>544</v>
      </c>
      <c r="D116" s="116"/>
    </row>
    <row r="117" spans="1:4" x14ac:dyDescent="0.25">
      <c r="A117" s="116" t="s">
        <v>654</v>
      </c>
      <c r="B117" s="116" t="s">
        <v>655</v>
      </c>
      <c r="C117" s="116" t="s">
        <v>544</v>
      </c>
      <c r="D117" s="116"/>
    </row>
    <row r="118" spans="1:4" x14ac:dyDescent="0.25">
      <c r="A118" s="116" t="s">
        <v>656</v>
      </c>
      <c r="B118" s="116" t="s">
        <v>657</v>
      </c>
      <c r="C118" s="116" t="s">
        <v>544</v>
      </c>
      <c r="D118" s="116"/>
    </row>
    <row r="119" spans="1:4" x14ac:dyDescent="0.25">
      <c r="A119" s="116" t="s">
        <v>658</v>
      </c>
      <c r="B119" s="116" t="s">
        <v>659</v>
      </c>
      <c r="C119" s="116" t="s">
        <v>544</v>
      </c>
      <c r="D119" s="116"/>
    </row>
    <row r="120" spans="1:4" x14ac:dyDescent="0.25">
      <c r="A120" s="116" t="s">
        <v>660</v>
      </c>
      <c r="B120" s="116" t="s">
        <v>661</v>
      </c>
      <c r="C120" s="116" t="s">
        <v>544</v>
      </c>
      <c r="D120" s="116"/>
    </row>
    <row r="121" spans="1:4" x14ac:dyDescent="0.25">
      <c r="A121" s="116" t="s">
        <v>662</v>
      </c>
      <c r="B121" s="116" t="s">
        <v>663</v>
      </c>
      <c r="C121" s="116" t="s">
        <v>544</v>
      </c>
      <c r="D121" s="116"/>
    </row>
    <row r="122" spans="1:4" x14ac:dyDescent="0.25">
      <c r="A122" s="116" t="s">
        <v>664</v>
      </c>
      <c r="B122" s="116" t="s">
        <v>665</v>
      </c>
      <c r="C122" s="116" t="s">
        <v>544</v>
      </c>
      <c r="D122" s="116"/>
    </row>
    <row r="123" spans="1:4" x14ac:dyDescent="0.25">
      <c r="A123" s="116" t="s">
        <v>666</v>
      </c>
      <c r="B123" s="116" t="s">
        <v>667</v>
      </c>
      <c r="C123" s="116" t="s">
        <v>544</v>
      </c>
      <c r="D123" s="116"/>
    </row>
    <row r="124" spans="1:4" x14ac:dyDescent="0.25">
      <c r="A124" s="116" t="s">
        <v>668</v>
      </c>
      <c r="B124" s="116" t="s">
        <v>669</v>
      </c>
      <c r="C124" s="116" t="s">
        <v>544</v>
      </c>
      <c r="D124" s="116"/>
    </row>
    <row r="125" spans="1:4" x14ac:dyDescent="0.25">
      <c r="A125" s="116" t="s">
        <v>670</v>
      </c>
      <c r="B125" s="116" t="s">
        <v>671</v>
      </c>
      <c r="C125" s="116" t="s">
        <v>544</v>
      </c>
      <c r="D125" s="116"/>
    </row>
    <row r="126" spans="1:4" x14ac:dyDescent="0.25">
      <c r="A126" s="116" t="s">
        <v>672</v>
      </c>
      <c r="B126" s="116" t="s">
        <v>673</v>
      </c>
      <c r="C126" s="116" t="s">
        <v>544</v>
      </c>
      <c r="D126" s="116"/>
    </row>
    <row r="127" spans="1:4" x14ac:dyDescent="0.25">
      <c r="A127" s="116" t="s">
        <v>4414</v>
      </c>
      <c r="B127" s="116"/>
      <c r="C127" s="116" t="s">
        <v>544</v>
      </c>
      <c r="D127" s="116"/>
    </row>
    <row r="128" spans="1:4" x14ac:dyDescent="0.25">
      <c r="A128" s="116" t="s">
        <v>674</v>
      </c>
      <c r="B128" s="116" t="s">
        <v>675</v>
      </c>
      <c r="C128" s="116" t="s">
        <v>544</v>
      </c>
      <c r="D128" s="116"/>
    </row>
    <row r="129" spans="1:4" x14ac:dyDescent="0.25">
      <c r="A129" s="116" t="s">
        <v>676</v>
      </c>
      <c r="B129" s="116" t="s">
        <v>677</v>
      </c>
      <c r="C129" s="116" t="s">
        <v>544</v>
      </c>
      <c r="D129" s="116"/>
    </row>
    <row r="130" spans="1:4" x14ac:dyDescent="0.25">
      <c r="A130" s="116" t="s">
        <v>678</v>
      </c>
      <c r="B130" s="116" t="s">
        <v>679</v>
      </c>
      <c r="C130" s="116" t="s">
        <v>544</v>
      </c>
      <c r="D130" s="116"/>
    </row>
    <row r="131" spans="1:4" x14ac:dyDescent="0.25">
      <c r="A131" s="116" t="s">
        <v>680</v>
      </c>
      <c r="B131" s="116" t="s">
        <v>681</v>
      </c>
      <c r="C131" s="116" t="s">
        <v>544</v>
      </c>
      <c r="D131" s="116"/>
    </row>
    <row r="132" spans="1:4" x14ac:dyDescent="0.25">
      <c r="A132" s="116" t="s">
        <v>682</v>
      </c>
      <c r="B132" s="116" t="s">
        <v>683</v>
      </c>
      <c r="C132" s="116" t="s">
        <v>544</v>
      </c>
      <c r="D132" s="116"/>
    </row>
    <row r="133" spans="1:4" x14ac:dyDescent="0.25">
      <c r="A133" s="116" t="s">
        <v>684</v>
      </c>
      <c r="B133" s="116" t="s">
        <v>685</v>
      </c>
      <c r="C133" s="116" t="s">
        <v>544</v>
      </c>
      <c r="D133" s="116"/>
    </row>
    <row r="134" spans="1:4" x14ac:dyDescent="0.25">
      <c r="A134" s="116" t="s">
        <v>686</v>
      </c>
      <c r="B134" s="116" t="s">
        <v>687</v>
      </c>
      <c r="C134" s="116" t="s">
        <v>544</v>
      </c>
      <c r="D134" s="116"/>
    </row>
    <row r="135" spans="1:4" x14ac:dyDescent="0.25">
      <c r="A135" s="116" t="s">
        <v>688</v>
      </c>
      <c r="B135" s="116" t="s">
        <v>689</v>
      </c>
      <c r="C135" s="116" t="s">
        <v>544</v>
      </c>
      <c r="D135" s="116"/>
    </row>
    <row r="136" spans="1:4" x14ac:dyDescent="0.25">
      <c r="A136" s="116" t="s">
        <v>690</v>
      </c>
      <c r="B136" s="116" t="s">
        <v>691</v>
      </c>
      <c r="C136" s="116" t="s">
        <v>544</v>
      </c>
      <c r="D136" s="116"/>
    </row>
    <row r="137" spans="1:4" x14ac:dyDescent="0.25">
      <c r="A137" s="116" t="s">
        <v>692</v>
      </c>
      <c r="B137" s="116" t="s">
        <v>693</v>
      </c>
      <c r="C137" s="116" t="s">
        <v>544</v>
      </c>
      <c r="D137" s="116"/>
    </row>
    <row r="138" spans="1:4" x14ac:dyDescent="0.25">
      <c r="A138" s="116" t="s">
        <v>694</v>
      </c>
      <c r="B138" s="116" t="s">
        <v>695</v>
      </c>
      <c r="C138" s="116" t="s">
        <v>544</v>
      </c>
      <c r="D138" s="116"/>
    </row>
    <row r="139" spans="1:4" x14ac:dyDescent="0.25">
      <c r="A139" s="116" t="s">
        <v>696</v>
      </c>
      <c r="B139" s="116" t="s">
        <v>697</v>
      </c>
      <c r="C139" s="116" t="s">
        <v>544</v>
      </c>
      <c r="D139" s="116"/>
    </row>
    <row r="140" spans="1:4" x14ac:dyDescent="0.25">
      <c r="A140" s="116" t="s">
        <v>698</v>
      </c>
      <c r="B140" s="116" t="s">
        <v>699</v>
      </c>
      <c r="C140" s="116" t="s">
        <v>544</v>
      </c>
      <c r="D140" s="116"/>
    </row>
    <row r="141" spans="1:4" x14ac:dyDescent="0.25">
      <c r="A141" s="116" t="s">
        <v>4462</v>
      </c>
      <c r="B141" s="116" t="s">
        <v>4474</v>
      </c>
      <c r="C141" s="116" t="s">
        <v>544</v>
      </c>
      <c r="D141" s="116"/>
    </row>
    <row r="142" spans="1:4" x14ac:dyDescent="0.25">
      <c r="A142" s="116" t="s">
        <v>4463</v>
      </c>
      <c r="B142" s="116" t="s">
        <v>4475</v>
      </c>
      <c r="C142" s="116" t="s">
        <v>544</v>
      </c>
      <c r="D142" s="116"/>
    </row>
    <row r="143" spans="1:4" x14ac:dyDescent="0.25">
      <c r="A143" s="116" t="s">
        <v>700</v>
      </c>
      <c r="B143" s="116" t="s">
        <v>701</v>
      </c>
      <c r="C143" s="116" t="s">
        <v>544</v>
      </c>
      <c r="D143" s="116"/>
    </row>
    <row r="144" spans="1:4" x14ac:dyDescent="0.25">
      <c r="A144" s="116" t="s">
        <v>702</v>
      </c>
      <c r="B144" s="116" t="s">
        <v>703</v>
      </c>
      <c r="C144" s="116" t="s">
        <v>544</v>
      </c>
      <c r="D144" s="116"/>
    </row>
    <row r="145" spans="1:4" x14ac:dyDescent="0.25">
      <c r="A145" s="116" t="s">
        <v>704</v>
      </c>
      <c r="B145" s="116" t="s">
        <v>705</v>
      </c>
      <c r="C145" s="116" t="s">
        <v>544</v>
      </c>
      <c r="D145" s="116"/>
    </row>
    <row r="146" spans="1:4" x14ac:dyDescent="0.25">
      <c r="A146" s="116" t="s">
        <v>706</v>
      </c>
      <c r="B146" s="116" t="s">
        <v>707</v>
      </c>
      <c r="C146" s="116" t="s">
        <v>544</v>
      </c>
      <c r="D146" s="116"/>
    </row>
    <row r="147" spans="1:4" x14ac:dyDescent="0.25">
      <c r="A147" s="116" t="s">
        <v>708</v>
      </c>
      <c r="B147" s="116" t="s">
        <v>709</v>
      </c>
      <c r="C147" s="116" t="s">
        <v>544</v>
      </c>
      <c r="D147" s="116"/>
    </row>
    <row r="148" spans="1:4" x14ac:dyDescent="0.25">
      <c r="A148" s="116" t="s">
        <v>710</v>
      </c>
      <c r="B148" s="116" t="s">
        <v>711</v>
      </c>
      <c r="C148" s="116" t="s">
        <v>544</v>
      </c>
      <c r="D148" s="116"/>
    </row>
    <row r="149" spans="1:4" x14ac:dyDescent="0.25">
      <c r="A149" s="116" t="s">
        <v>712</v>
      </c>
      <c r="B149" s="116" t="s">
        <v>713</v>
      </c>
      <c r="C149" s="116" t="s">
        <v>544</v>
      </c>
      <c r="D149" s="116"/>
    </row>
    <row r="150" spans="1:4" x14ac:dyDescent="0.25">
      <c r="A150" s="116" t="s">
        <v>714</v>
      </c>
      <c r="B150" s="116" t="s">
        <v>715</v>
      </c>
      <c r="C150" s="116" t="s">
        <v>544</v>
      </c>
      <c r="D150" s="116"/>
    </row>
    <row r="151" spans="1:4" x14ac:dyDescent="0.25">
      <c r="A151" s="116" t="s">
        <v>716</v>
      </c>
      <c r="B151" s="116" t="s">
        <v>717</v>
      </c>
      <c r="C151" s="116" t="s">
        <v>544</v>
      </c>
      <c r="D151" s="116"/>
    </row>
    <row r="152" spans="1:4" x14ac:dyDescent="0.25">
      <c r="A152" s="116" t="s">
        <v>718</v>
      </c>
      <c r="B152" s="116" t="s">
        <v>719</v>
      </c>
      <c r="C152" s="116" t="s">
        <v>544</v>
      </c>
      <c r="D152" s="116"/>
    </row>
    <row r="153" spans="1:4" x14ac:dyDescent="0.25">
      <c r="A153" s="116" t="s">
        <v>720</v>
      </c>
      <c r="B153" s="116" t="s">
        <v>721</v>
      </c>
      <c r="C153" s="116" t="s">
        <v>544</v>
      </c>
      <c r="D153" s="116"/>
    </row>
    <row r="154" spans="1:4" x14ac:dyDescent="0.25">
      <c r="A154" s="116" t="s">
        <v>722</v>
      </c>
      <c r="B154" s="116" t="s">
        <v>723</v>
      </c>
      <c r="C154" s="116" t="s">
        <v>544</v>
      </c>
      <c r="D154" s="116"/>
    </row>
    <row r="155" spans="1:4" x14ac:dyDescent="0.25">
      <c r="A155" s="116" t="s">
        <v>724</v>
      </c>
      <c r="B155" s="116" t="s">
        <v>725</v>
      </c>
      <c r="C155" s="116" t="s">
        <v>544</v>
      </c>
      <c r="D155" s="116"/>
    </row>
    <row r="156" spans="1:4" x14ac:dyDescent="0.25">
      <c r="A156" s="116" t="s">
        <v>4464</v>
      </c>
      <c r="B156" s="116" t="s">
        <v>4476</v>
      </c>
      <c r="C156" s="116" t="s">
        <v>544</v>
      </c>
      <c r="D156" s="116"/>
    </row>
    <row r="157" spans="1:4" x14ac:dyDescent="0.25">
      <c r="A157" s="116" t="s">
        <v>4465</v>
      </c>
      <c r="B157" s="116" t="s">
        <v>4477</v>
      </c>
      <c r="C157" s="116" t="s">
        <v>544</v>
      </c>
      <c r="D157" s="116"/>
    </row>
    <row r="158" spans="1:4" x14ac:dyDescent="0.25">
      <c r="A158" s="116" t="s">
        <v>4466</v>
      </c>
      <c r="B158" s="116" t="s">
        <v>4478</v>
      </c>
      <c r="C158" s="116" t="s">
        <v>544</v>
      </c>
      <c r="D158" s="116"/>
    </row>
    <row r="159" spans="1:4" x14ac:dyDescent="0.25">
      <c r="A159" s="116" t="s">
        <v>4467</v>
      </c>
      <c r="B159" s="116" t="s">
        <v>4479</v>
      </c>
      <c r="C159" s="116" t="s">
        <v>544</v>
      </c>
      <c r="D159" s="116"/>
    </row>
    <row r="160" spans="1:4" x14ac:dyDescent="0.25">
      <c r="A160" s="116" t="s">
        <v>726</v>
      </c>
      <c r="B160" s="116" t="s">
        <v>727</v>
      </c>
      <c r="C160" s="116" t="s">
        <v>544</v>
      </c>
      <c r="D160" s="116"/>
    </row>
    <row r="161" spans="1:4" x14ac:dyDescent="0.25">
      <c r="A161" s="116" t="s">
        <v>4468</v>
      </c>
      <c r="B161" s="116" t="s">
        <v>4480</v>
      </c>
      <c r="C161" s="116" t="s">
        <v>544</v>
      </c>
      <c r="D161" s="116"/>
    </row>
    <row r="162" spans="1:4" x14ac:dyDescent="0.25">
      <c r="A162" s="116" t="s">
        <v>3236</v>
      </c>
      <c r="B162" s="116" t="s">
        <v>4415</v>
      </c>
      <c r="C162" s="116" t="s">
        <v>544</v>
      </c>
      <c r="D162" s="116"/>
    </row>
    <row r="163" spans="1:4" x14ac:dyDescent="0.25">
      <c r="A163" s="116" t="s">
        <v>728</v>
      </c>
      <c r="B163" s="116" t="s">
        <v>729</v>
      </c>
      <c r="C163" s="116" t="s">
        <v>544</v>
      </c>
      <c r="D163" s="116"/>
    </row>
    <row r="164" spans="1:4" x14ac:dyDescent="0.25">
      <c r="A164" s="116" t="s">
        <v>730</v>
      </c>
      <c r="B164" s="116" t="s">
        <v>731</v>
      </c>
      <c r="C164" s="116" t="s">
        <v>544</v>
      </c>
      <c r="D164" s="116"/>
    </row>
    <row r="165" spans="1:4" x14ac:dyDescent="0.25">
      <c r="A165" s="116" t="s">
        <v>732</v>
      </c>
      <c r="B165" s="116" t="s">
        <v>733</v>
      </c>
      <c r="C165" s="116" t="s">
        <v>544</v>
      </c>
      <c r="D165" s="116"/>
    </row>
    <row r="166" spans="1:4" x14ac:dyDescent="0.25">
      <c r="A166" s="116" t="s">
        <v>734</v>
      </c>
      <c r="B166" s="116" t="s">
        <v>735</v>
      </c>
      <c r="C166" s="116" t="s">
        <v>544</v>
      </c>
      <c r="D166" s="116"/>
    </row>
    <row r="167" spans="1:4" x14ac:dyDescent="0.25">
      <c r="A167" s="116" t="s">
        <v>736</v>
      </c>
      <c r="B167" s="116" t="s">
        <v>737</v>
      </c>
      <c r="C167" s="116" t="s">
        <v>544</v>
      </c>
      <c r="D167" s="116"/>
    </row>
    <row r="168" spans="1:4" x14ac:dyDescent="0.25">
      <c r="A168" s="116" t="s">
        <v>738</v>
      </c>
      <c r="B168" s="116" t="s">
        <v>739</v>
      </c>
      <c r="C168" s="116" t="s">
        <v>544</v>
      </c>
      <c r="D168" s="116"/>
    </row>
    <row r="169" spans="1:4" x14ac:dyDescent="0.25">
      <c r="A169" s="116" t="s">
        <v>740</v>
      </c>
      <c r="B169" s="116" t="s">
        <v>741</v>
      </c>
      <c r="C169" s="116" t="s">
        <v>544</v>
      </c>
      <c r="D169" s="116"/>
    </row>
    <row r="170" spans="1:4" x14ac:dyDescent="0.25">
      <c r="A170" s="116" t="s">
        <v>742</v>
      </c>
      <c r="B170" s="116"/>
      <c r="C170" s="116" t="s">
        <v>743</v>
      </c>
      <c r="D170" s="116"/>
    </row>
    <row r="171" spans="1:4" x14ac:dyDescent="0.25">
      <c r="A171" s="116" t="s">
        <v>744</v>
      </c>
      <c r="B171" s="116" t="s">
        <v>745</v>
      </c>
      <c r="C171" s="116" t="s">
        <v>746</v>
      </c>
      <c r="D171" s="116"/>
    </row>
    <row r="172" spans="1:4" x14ac:dyDescent="0.25">
      <c r="A172" s="116" t="s">
        <v>2769</v>
      </c>
      <c r="B172" s="116"/>
      <c r="C172" s="116" t="s">
        <v>748</v>
      </c>
      <c r="D172" s="116"/>
    </row>
    <row r="173" spans="1:4" x14ac:dyDescent="0.25">
      <c r="A173" s="116" t="s">
        <v>2770</v>
      </c>
      <c r="B173" s="116"/>
      <c r="C173" s="116" t="s">
        <v>748</v>
      </c>
      <c r="D173" s="116"/>
    </row>
    <row r="174" spans="1:4" x14ac:dyDescent="0.25">
      <c r="A174" s="116" t="s">
        <v>4416</v>
      </c>
      <c r="B174" s="116"/>
      <c r="C174" s="116" t="s">
        <v>748</v>
      </c>
      <c r="D174" s="116"/>
    </row>
    <row r="175" spans="1:4" x14ac:dyDescent="0.25">
      <c r="A175" s="116" t="s">
        <v>4417</v>
      </c>
      <c r="B175" s="116"/>
      <c r="C175" s="116" t="s">
        <v>748</v>
      </c>
      <c r="D175" s="116"/>
    </row>
    <row r="176" spans="1:4" x14ac:dyDescent="0.25">
      <c r="A176" s="116" t="s">
        <v>747</v>
      </c>
      <c r="B176" s="116"/>
      <c r="C176" s="116" t="s">
        <v>748</v>
      </c>
      <c r="D176" s="116"/>
    </row>
    <row r="177" spans="1:4" x14ac:dyDescent="0.25">
      <c r="A177" s="116" t="s">
        <v>4418</v>
      </c>
      <c r="B177" s="116"/>
      <c r="C177" s="116" t="s">
        <v>748</v>
      </c>
      <c r="D177" s="116"/>
    </row>
    <row r="178" spans="1:4" x14ac:dyDescent="0.25">
      <c r="A178" s="116" t="s">
        <v>2771</v>
      </c>
      <c r="B178" s="116"/>
      <c r="C178" s="116" t="s">
        <v>748</v>
      </c>
      <c r="D178" s="116"/>
    </row>
    <row r="179" spans="1:4" x14ac:dyDescent="0.25">
      <c r="A179" s="116" t="s">
        <v>749</v>
      </c>
      <c r="B179" s="116"/>
      <c r="C179" s="116" t="s">
        <v>748</v>
      </c>
      <c r="D179" s="116"/>
    </row>
    <row r="180" spans="1:4" x14ac:dyDescent="0.25">
      <c r="A180" s="116" t="s">
        <v>750</v>
      </c>
      <c r="B180" s="116"/>
      <c r="C180" s="116" t="s">
        <v>751</v>
      </c>
      <c r="D180" s="116"/>
    </row>
    <row r="181" spans="1:4" x14ac:dyDescent="0.25">
      <c r="A181" s="116" t="s">
        <v>3103</v>
      </c>
      <c r="B181" s="116"/>
      <c r="C181" s="116" t="s">
        <v>2781</v>
      </c>
      <c r="D181" s="116"/>
    </row>
    <row r="182" spans="1:4" x14ac:dyDescent="0.25">
      <c r="A182" s="116" t="s">
        <v>3104</v>
      </c>
      <c r="B182" s="116"/>
      <c r="C182" s="116" t="s">
        <v>2781</v>
      </c>
      <c r="D182" s="116"/>
    </row>
    <row r="183" spans="1:4" x14ac:dyDescent="0.25">
      <c r="A183" s="116" t="s">
        <v>4419</v>
      </c>
      <c r="B183" s="116"/>
      <c r="C183" s="116" t="s">
        <v>2781</v>
      </c>
      <c r="D183" s="116"/>
    </row>
    <row r="184" spans="1:4" x14ac:dyDescent="0.25">
      <c r="A184" s="116" t="s">
        <v>3105</v>
      </c>
      <c r="B184" s="116"/>
      <c r="C184" s="116" t="s">
        <v>2781</v>
      </c>
      <c r="D184" s="116"/>
    </row>
    <row r="185" spans="1:4" x14ac:dyDescent="0.25">
      <c r="A185" s="116" t="s">
        <v>3106</v>
      </c>
      <c r="B185" s="116"/>
      <c r="C185" s="116" t="s">
        <v>2781</v>
      </c>
      <c r="D185" s="116"/>
    </row>
    <row r="186" spans="1:4" x14ac:dyDescent="0.25">
      <c r="A186" s="116" t="s">
        <v>3107</v>
      </c>
      <c r="B186" s="116"/>
      <c r="C186" s="116" t="s">
        <v>2781</v>
      </c>
      <c r="D186" s="116"/>
    </row>
    <row r="187" spans="1:4" x14ac:dyDescent="0.25">
      <c r="A187" s="116" t="s">
        <v>3108</v>
      </c>
      <c r="B187" s="116"/>
      <c r="C187" s="116" t="s">
        <v>2781</v>
      </c>
      <c r="D187" s="116"/>
    </row>
    <row r="188" spans="1:4" x14ac:dyDescent="0.25">
      <c r="A188" s="116" t="s">
        <v>3109</v>
      </c>
      <c r="B188" s="116"/>
      <c r="C188" s="116" t="s">
        <v>2781</v>
      </c>
      <c r="D188" s="116"/>
    </row>
    <row r="189" spans="1:4" x14ac:dyDescent="0.25">
      <c r="A189" s="116" t="s">
        <v>3110</v>
      </c>
      <c r="B189" s="116"/>
      <c r="C189" s="116" t="s">
        <v>2781</v>
      </c>
      <c r="D189" s="116"/>
    </row>
    <row r="190" spans="1:4" x14ac:dyDescent="0.25">
      <c r="A190" s="116" t="s">
        <v>3111</v>
      </c>
      <c r="B190" s="116"/>
      <c r="C190" s="116" t="s">
        <v>2781</v>
      </c>
      <c r="D190" s="116"/>
    </row>
    <row r="191" spans="1:4" x14ac:dyDescent="0.25">
      <c r="A191" s="116" t="s">
        <v>4420</v>
      </c>
      <c r="B191" s="116"/>
      <c r="C191" s="116" t="s">
        <v>2791</v>
      </c>
      <c r="D191" s="116"/>
    </row>
    <row r="192" spans="1:4" x14ac:dyDescent="0.25">
      <c r="A192" s="116" t="s">
        <v>4421</v>
      </c>
      <c r="B192" s="116"/>
      <c r="C192" s="116" t="s">
        <v>2791</v>
      </c>
      <c r="D192" s="116"/>
    </row>
    <row r="193" spans="1:4" x14ac:dyDescent="0.25">
      <c r="A193" s="116" t="s">
        <v>4422</v>
      </c>
      <c r="B193" s="116"/>
      <c r="C193" s="116" t="s">
        <v>2791</v>
      </c>
      <c r="D193" s="116"/>
    </row>
    <row r="194" spans="1:4" x14ac:dyDescent="0.25">
      <c r="A194" s="116" t="s">
        <v>4423</v>
      </c>
      <c r="B194" s="116"/>
      <c r="C194" s="116" t="s">
        <v>2791</v>
      </c>
      <c r="D194" s="116"/>
    </row>
    <row r="195" spans="1:4" x14ac:dyDescent="0.25">
      <c r="A195" s="116" t="s">
        <v>4424</v>
      </c>
      <c r="B195" s="116"/>
      <c r="C195" s="116" t="s">
        <v>2791</v>
      </c>
      <c r="D195" s="116"/>
    </row>
    <row r="196" spans="1:4" x14ac:dyDescent="0.25">
      <c r="A196" s="116" t="s">
        <v>4425</v>
      </c>
      <c r="B196" s="116"/>
      <c r="C196" s="116" t="s">
        <v>2791</v>
      </c>
      <c r="D196" s="116"/>
    </row>
    <row r="197" spans="1:4" x14ac:dyDescent="0.25">
      <c r="A197" s="116" t="s">
        <v>4426</v>
      </c>
      <c r="B197" s="116"/>
      <c r="C197" s="116" t="s">
        <v>2791</v>
      </c>
      <c r="D197" s="116"/>
    </row>
    <row r="198" spans="1:4" x14ac:dyDescent="0.25">
      <c r="A198" s="116" t="s">
        <v>4427</v>
      </c>
      <c r="B198" s="116"/>
      <c r="C198" s="116" t="s">
        <v>2791</v>
      </c>
      <c r="D198" s="116"/>
    </row>
    <row r="199" spans="1:4" x14ac:dyDescent="0.25">
      <c r="A199" s="116" t="s">
        <v>4428</v>
      </c>
      <c r="B199" s="116"/>
      <c r="C199" s="116" t="s">
        <v>2791</v>
      </c>
      <c r="D199" s="116"/>
    </row>
    <row r="200" spans="1:4" x14ac:dyDescent="0.25">
      <c r="A200" s="116" t="s">
        <v>4429</v>
      </c>
      <c r="B200" s="116"/>
      <c r="C200" s="116" t="s">
        <v>2791</v>
      </c>
      <c r="D200" s="116"/>
    </row>
    <row r="201" spans="1:4" x14ac:dyDescent="0.25">
      <c r="A201" s="116" t="s">
        <v>4430</v>
      </c>
      <c r="B201" s="116"/>
      <c r="C201" s="116" t="s">
        <v>2791</v>
      </c>
      <c r="D201" s="116"/>
    </row>
    <row r="202" spans="1:4" x14ac:dyDescent="0.25">
      <c r="A202" s="116" t="s">
        <v>4431</v>
      </c>
      <c r="B202" s="116"/>
      <c r="C202" s="116" t="s">
        <v>2791</v>
      </c>
      <c r="D202" s="116"/>
    </row>
    <row r="203" spans="1:4" x14ac:dyDescent="0.25">
      <c r="A203" s="116" t="s">
        <v>4481</v>
      </c>
      <c r="B203" s="116"/>
      <c r="C203" s="116" t="s">
        <v>2791</v>
      </c>
      <c r="D203" s="116"/>
    </row>
    <row r="204" spans="1:4" x14ac:dyDescent="0.25">
      <c r="A204" s="116" t="s">
        <v>4482</v>
      </c>
      <c r="B204" s="116"/>
      <c r="C204" s="116" t="s">
        <v>2791</v>
      </c>
      <c r="D204" s="116"/>
    </row>
    <row r="205" spans="1:4" x14ac:dyDescent="0.25">
      <c r="A205" s="116" t="s">
        <v>4432</v>
      </c>
      <c r="B205" s="116"/>
      <c r="C205" s="116" t="s">
        <v>2791</v>
      </c>
      <c r="D205" s="116"/>
    </row>
    <row r="206" spans="1:4" x14ac:dyDescent="0.25">
      <c r="A206" s="116" t="s">
        <v>4433</v>
      </c>
      <c r="B206" s="116"/>
      <c r="C206" s="116" t="s">
        <v>2791</v>
      </c>
      <c r="D206" s="116"/>
    </row>
    <row r="207" spans="1:4" x14ac:dyDescent="0.25">
      <c r="A207" s="116" t="s">
        <v>4434</v>
      </c>
      <c r="B207" s="116"/>
      <c r="C207" s="116" t="s">
        <v>2791</v>
      </c>
      <c r="D207" s="116"/>
    </row>
    <row r="208" spans="1:4" x14ac:dyDescent="0.25">
      <c r="A208" s="116" t="s">
        <v>4451</v>
      </c>
      <c r="B208" s="116"/>
      <c r="C208" s="116" t="s">
        <v>2791</v>
      </c>
      <c r="D208" s="116"/>
    </row>
    <row r="209" spans="1:4" x14ac:dyDescent="0.25">
      <c r="A209" s="116" t="s">
        <v>4435</v>
      </c>
      <c r="B209" s="116"/>
      <c r="C209" s="116" t="s">
        <v>2791</v>
      </c>
      <c r="D209" s="116"/>
    </row>
    <row r="210" spans="1:4" x14ac:dyDescent="0.25">
      <c r="A210" s="116" t="s">
        <v>4436</v>
      </c>
      <c r="B210" s="116"/>
      <c r="C210" s="116" t="s">
        <v>2791</v>
      </c>
      <c r="D210" s="116"/>
    </row>
    <row r="211" spans="1:4" x14ac:dyDescent="0.25">
      <c r="A211" s="116" t="s">
        <v>4437</v>
      </c>
      <c r="B211" s="116"/>
      <c r="C211" s="116" t="s">
        <v>2791</v>
      </c>
      <c r="D211" s="116"/>
    </row>
    <row r="212" spans="1:4" x14ac:dyDescent="0.25">
      <c r="A212" s="116" t="s">
        <v>4438</v>
      </c>
      <c r="B212" s="116"/>
      <c r="C212" s="116" t="s">
        <v>4439</v>
      </c>
      <c r="D212" s="116"/>
    </row>
    <row r="213" spans="1:4" x14ac:dyDescent="0.25">
      <c r="A213" s="116" t="s">
        <v>4440</v>
      </c>
      <c r="B213" s="116"/>
      <c r="C213" s="116" t="s">
        <v>3233</v>
      </c>
      <c r="D213" s="116"/>
    </row>
    <row r="214" spans="1:4" x14ac:dyDescent="0.25">
      <c r="A214" s="116" t="s">
        <v>752</v>
      </c>
      <c r="B214" s="116" t="s">
        <v>753</v>
      </c>
      <c r="C214" s="116" t="s">
        <v>754</v>
      </c>
      <c r="D214" s="116"/>
    </row>
    <row r="215" spans="1:4" x14ac:dyDescent="0.25">
      <c r="A215" s="116" t="s">
        <v>755</v>
      </c>
      <c r="B215" s="116" t="s">
        <v>756</v>
      </c>
      <c r="C215" s="116" t="s">
        <v>754</v>
      </c>
      <c r="D215" s="116"/>
    </row>
    <row r="216" spans="1:4" x14ac:dyDescent="0.25">
      <c r="A216" s="116" t="s">
        <v>757</v>
      </c>
      <c r="B216" s="116" t="s">
        <v>758</v>
      </c>
      <c r="C216" s="116" t="s">
        <v>754</v>
      </c>
      <c r="D216" s="116"/>
    </row>
    <row r="217" spans="1:4" x14ac:dyDescent="0.25">
      <c r="A217" s="116" t="s">
        <v>759</v>
      </c>
      <c r="B217" s="116" t="s">
        <v>760</v>
      </c>
      <c r="C217" s="116" t="s">
        <v>754</v>
      </c>
      <c r="D217" s="116"/>
    </row>
    <row r="218" spans="1:4" x14ac:dyDescent="0.25">
      <c r="A218" s="116" t="s">
        <v>761</v>
      </c>
      <c r="B218" s="116" t="s">
        <v>762</v>
      </c>
      <c r="C218" s="116" t="s">
        <v>754</v>
      </c>
      <c r="D218" s="116"/>
    </row>
    <row r="219" spans="1:4" x14ac:dyDescent="0.25">
      <c r="A219" s="116" t="s">
        <v>763</v>
      </c>
      <c r="B219" s="116" t="s">
        <v>764</v>
      </c>
      <c r="C219" s="116" t="s">
        <v>754</v>
      </c>
      <c r="D219" s="116"/>
    </row>
    <row r="220" spans="1:4" x14ac:dyDescent="0.25">
      <c r="A220" s="116" t="s">
        <v>765</v>
      </c>
      <c r="B220" s="116" t="s">
        <v>766</v>
      </c>
      <c r="C220" s="116" t="s">
        <v>754</v>
      </c>
      <c r="D220" s="116"/>
    </row>
    <row r="221" spans="1:4" x14ac:dyDescent="0.25">
      <c r="A221" s="116" t="s">
        <v>767</v>
      </c>
      <c r="B221" s="116" t="s">
        <v>768</v>
      </c>
      <c r="C221" s="116" t="s">
        <v>754</v>
      </c>
      <c r="D221" s="116"/>
    </row>
    <row r="222" spans="1:4" x14ac:dyDescent="0.25">
      <c r="A222" s="116" t="s">
        <v>769</v>
      </c>
      <c r="B222" s="116" t="s">
        <v>770</v>
      </c>
      <c r="C222" s="116" t="s">
        <v>754</v>
      </c>
      <c r="D222" s="116"/>
    </row>
    <row r="223" spans="1:4" x14ac:dyDescent="0.25">
      <c r="A223" s="116" t="s">
        <v>771</v>
      </c>
      <c r="B223" s="116" t="s">
        <v>772</v>
      </c>
      <c r="C223" s="116" t="s">
        <v>754</v>
      </c>
      <c r="D223" s="116"/>
    </row>
    <row r="224" spans="1:4" x14ac:dyDescent="0.25">
      <c r="A224" s="116" t="s">
        <v>773</v>
      </c>
      <c r="B224" s="116" t="s">
        <v>774</v>
      </c>
      <c r="C224" s="116" t="s">
        <v>754</v>
      </c>
      <c r="D224" s="116"/>
    </row>
    <row r="225" spans="1:4" x14ac:dyDescent="0.25">
      <c r="A225" s="116" t="s">
        <v>775</v>
      </c>
      <c r="B225" s="116" t="s">
        <v>776</v>
      </c>
      <c r="C225" s="116" t="s">
        <v>754</v>
      </c>
      <c r="D225" s="116"/>
    </row>
    <row r="226" spans="1:4" x14ac:dyDescent="0.25">
      <c r="A226" s="116" t="s">
        <v>777</v>
      </c>
      <c r="B226" s="116" t="s">
        <v>778</v>
      </c>
      <c r="C226" s="116" t="s">
        <v>754</v>
      </c>
      <c r="D226" s="116"/>
    </row>
    <row r="227" spans="1:4" x14ac:dyDescent="0.25">
      <c r="A227" s="116" t="s">
        <v>779</v>
      </c>
      <c r="B227" s="116" t="s">
        <v>780</v>
      </c>
      <c r="C227" s="116" t="s">
        <v>754</v>
      </c>
      <c r="D227" s="116"/>
    </row>
    <row r="228" spans="1:4" x14ac:dyDescent="0.25">
      <c r="A228" s="116" t="s">
        <v>3112</v>
      </c>
      <c r="B228" s="116"/>
      <c r="C228" s="116" t="s">
        <v>754</v>
      </c>
      <c r="D228" s="116"/>
    </row>
    <row r="229" spans="1:4" x14ac:dyDescent="0.25">
      <c r="A229" s="116" t="s">
        <v>3113</v>
      </c>
      <c r="B229" s="116"/>
      <c r="C229" s="116" t="s">
        <v>754</v>
      </c>
      <c r="D229" s="116"/>
    </row>
    <row r="230" spans="1:4" x14ac:dyDescent="0.25">
      <c r="A230" s="116" t="s">
        <v>3114</v>
      </c>
      <c r="B230" s="116"/>
      <c r="C230" s="116" t="s">
        <v>754</v>
      </c>
      <c r="D230" s="116"/>
    </row>
    <row r="231" spans="1:4" x14ac:dyDescent="0.25">
      <c r="A231" s="116" t="s">
        <v>3115</v>
      </c>
      <c r="B231" s="116"/>
      <c r="C231" s="116" t="s">
        <v>754</v>
      </c>
      <c r="D231" s="116"/>
    </row>
    <row r="232" spans="1:4" x14ac:dyDescent="0.25">
      <c r="A232" s="116" t="s">
        <v>3116</v>
      </c>
      <c r="B232" s="116"/>
      <c r="C232" s="116" t="s">
        <v>754</v>
      </c>
      <c r="D232" s="116"/>
    </row>
    <row r="233" spans="1:4" x14ac:dyDescent="0.25">
      <c r="A233" s="116" t="s">
        <v>3117</v>
      </c>
      <c r="B233" s="116"/>
      <c r="C233" s="116" t="s">
        <v>754</v>
      </c>
      <c r="D233" s="116"/>
    </row>
    <row r="234" spans="1:4" x14ac:dyDescent="0.25">
      <c r="A234" s="116" t="s">
        <v>3118</v>
      </c>
      <c r="B234" s="116"/>
      <c r="C234" s="116" t="s">
        <v>754</v>
      </c>
      <c r="D234" s="116"/>
    </row>
    <row r="235" spans="1:4" x14ac:dyDescent="0.25">
      <c r="A235" s="116" t="s">
        <v>3119</v>
      </c>
      <c r="B235" s="116"/>
      <c r="C235" s="116" t="s">
        <v>754</v>
      </c>
      <c r="D235" s="116"/>
    </row>
    <row r="236" spans="1:4" x14ac:dyDescent="0.25">
      <c r="A236" s="116" t="s">
        <v>3120</v>
      </c>
      <c r="B236" s="116"/>
      <c r="C236" s="116" t="s">
        <v>754</v>
      </c>
      <c r="D236" s="116"/>
    </row>
    <row r="237" spans="1:4" x14ac:dyDescent="0.25">
      <c r="A237" s="116" t="s">
        <v>3121</v>
      </c>
      <c r="B237" s="116"/>
      <c r="C237" s="116" t="s">
        <v>754</v>
      </c>
      <c r="D237" s="116"/>
    </row>
    <row r="238" spans="1:4" x14ac:dyDescent="0.25">
      <c r="A238" s="116" t="s">
        <v>3122</v>
      </c>
      <c r="B238" s="116"/>
      <c r="C238" s="116" t="s">
        <v>754</v>
      </c>
      <c r="D238" s="116"/>
    </row>
    <row r="239" spans="1:4" x14ac:dyDescent="0.25">
      <c r="A239" s="116" t="s">
        <v>3123</v>
      </c>
      <c r="B239" s="116"/>
      <c r="C239" s="116" t="s">
        <v>754</v>
      </c>
      <c r="D239" s="116"/>
    </row>
    <row r="240" spans="1:4" x14ac:dyDescent="0.25">
      <c r="A240" s="116" t="s">
        <v>3124</v>
      </c>
      <c r="B240" s="116"/>
      <c r="C240" s="116" t="s">
        <v>754</v>
      </c>
      <c r="D240" s="116"/>
    </row>
    <row r="241" spans="1:4" x14ac:dyDescent="0.25">
      <c r="A241" s="116" t="s">
        <v>3125</v>
      </c>
      <c r="B241" s="116"/>
      <c r="C241" s="116" t="s">
        <v>754</v>
      </c>
      <c r="D241" s="116"/>
    </row>
    <row r="242" spans="1:4" x14ac:dyDescent="0.25">
      <c r="A242" s="116" t="s">
        <v>781</v>
      </c>
      <c r="B242" s="116"/>
      <c r="C242" s="116" t="s">
        <v>782</v>
      </c>
      <c r="D242" s="116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FFCCFF"/>
  </sheetPr>
  <dimension ref="A1:G51"/>
  <sheetViews>
    <sheetView workbookViewId="0">
      <selection activeCell="C10" sqref="C10"/>
    </sheetView>
  </sheetViews>
  <sheetFormatPr defaultRowHeight="15" x14ac:dyDescent="0.25"/>
  <cols>
    <col min="1" max="1" width="21" customWidth="1"/>
    <col min="2" max="2" width="18.85546875" customWidth="1"/>
    <col min="3" max="3" width="12" style="6" customWidth="1"/>
    <col min="4" max="4" width="16.85546875" style="5" customWidth="1"/>
    <col min="5" max="5" width="14" style="5" customWidth="1"/>
    <col min="6" max="6" width="1" customWidth="1"/>
    <col min="7" max="7" width="103" customWidth="1"/>
  </cols>
  <sheetData>
    <row r="1" spans="1:7" s="9" customFormat="1" ht="33.75" customHeight="1" thickBot="1" x14ac:dyDescent="0.3">
      <c r="A1" s="38" t="s">
        <v>47</v>
      </c>
      <c r="B1" s="38" t="s">
        <v>48</v>
      </c>
      <c r="C1" s="38" t="s">
        <v>25</v>
      </c>
      <c r="D1" s="38" t="s">
        <v>54</v>
      </c>
      <c r="E1" s="38" t="s">
        <v>55</v>
      </c>
      <c r="G1" s="39" t="s">
        <v>128</v>
      </c>
    </row>
    <row r="2" spans="1:7" s="113" customFormat="1" ht="31.5" customHeight="1" thickBot="1" x14ac:dyDescent="0.3">
      <c r="A2" s="10" t="s">
        <v>69</v>
      </c>
      <c r="C2" s="114"/>
      <c r="D2" s="115"/>
      <c r="E2" s="115"/>
      <c r="G2" s="112" t="s">
        <v>68</v>
      </c>
    </row>
    <row r="3" spans="1:7" x14ac:dyDescent="0.25">
      <c r="A3" t="s">
        <v>2673</v>
      </c>
      <c r="B3" t="s">
        <v>2674</v>
      </c>
      <c r="C3" s="6">
        <v>20001771</v>
      </c>
      <c r="D3" s="5" t="s">
        <v>2675</v>
      </c>
    </row>
    <row r="4" spans="1:7" ht="16.5" thickBot="1" x14ac:dyDescent="0.3">
      <c r="A4" t="s">
        <v>2676</v>
      </c>
      <c r="B4" t="s">
        <v>2674</v>
      </c>
      <c r="C4" s="6">
        <v>20007746</v>
      </c>
      <c r="D4" s="149" t="s">
        <v>2675</v>
      </c>
      <c r="E4" s="8"/>
      <c r="G4" s="131" t="s">
        <v>129</v>
      </c>
    </row>
    <row r="5" spans="1:7" ht="31.5" customHeight="1" x14ac:dyDescent="0.25">
      <c r="G5" s="132" t="s">
        <v>2724</v>
      </c>
    </row>
    <row r="30" spans="4:5" x14ac:dyDescent="0.25">
      <c r="D30" s="8"/>
      <c r="E30" s="17"/>
    </row>
    <row r="41" spans="4:5" x14ac:dyDescent="0.25">
      <c r="D41" s="8"/>
      <c r="E41" s="16"/>
    </row>
    <row r="45" spans="4:5" x14ac:dyDescent="0.25">
      <c r="D45" s="8"/>
    </row>
    <row r="51" spans="4:4" x14ac:dyDescent="0.25">
      <c r="D51" s="8"/>
    </row>
  </sheetData>
  <dataValidations count="4">
    <dataValidation allowBlank="1" showInputMessage="1" showErrorMessage="1" prompt="Добавьте полный адрес ссылки на ПАПКУ С ЗАЯВКАМИ по данному виду исследования_x000a__x000a_пример:_x000a_N:\Дирекция по управлению качеством\Документация локальных лабораторий\Рабочие журналы\Журналы " sqref="G2"/>
    <dataValidation allowBlank="1" showInputMessage="1" showErrorMessage="1" prompt="Добавьте полный адрес ссылки на папку с заявками по данному виду исследования_x000a__x000a_пример:_x000a_N:\Дирекция по управлению качеством\Документация локальных лабораторий\Рабочие журналы\Журналы регистрации\Лиско Бройлер\2022\10_2022\Заявки\Серология" sqref="G1 G4"/>
    <dataValidation allowBlank="1" showInputMessage="1" showErrorMessage="1" prompt="Добавьте ФИО в формате: Иванов Иван Иванович" sqref="A1:A1048576"/>
    <dataValidation allowBlank="1" showInputMessage="1" showErrorMessage="1" prompt="Добавьте статус сотрудника:_x000a_Работает_x000a_Уволился_x000a_В декретном отпуске_x000a__x000a_и т.д." sqref="D1:D1048576"/>
  </dataValidations>
  <pageMargins left="0.7" right="0.7" top="0.75" bottom="0.75" header="0.3" footer="0.3"/>
  <pageSetup paperSize="9" orientation="portrait" r:id="rId1"/>
  <customProperties>
    <customPr name="_pios_id" r:id="rId2"/>
  </customProperties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0BB949A-B3EC-46E8-B418-81709C1D91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</vt:i4>
      </vt:variant>
    </vt:vector>
  </HeadingPairs>
  <TitlesOfParts>
    <vt:vector size="11" baseType="lpstr">
      <vt:lpstr>Лаборатории</vt:lpstr>
      <vt:lpstr>Справочник</vt:lpstr>
      <vt:lpstr>Производственный контроль</vt:lpstr>
      <vt:lpstr>Рассылка акта</vt:lpstr>
      <vt:lpstr>Протокол исследования</vt:lpstr>
      <vt:lpstr>Продукция</vt:lpstr>
      <vt:lpstr>Вид исследования</vt:lpstr>
      <vt:lpstr>Заказчики</vt:lpstr>
      <vt:lpstr>Сотрудники и ссылки</vt:lpstr>
      <vt:lpstr>'Протокол исследования'!Заголовки_для_печати</vt:lpstr>
      <vt:lpstr>'Протокол исследования'!Область_печати</vt:lpstr>
    </vt:vector>
  </TitlesOfParts>
  <Company>Cherkizovo Group PJSC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Чирвина Александра Михайловна</dc:creator>
  <cp:lastModifiedBy>na_v_danilina</cp:lastModifiedBy>
  <cp:lastPrinted>2022-11-15T21:20:40Z</cp:lastPrinted>
  <dcterms:created xsi:type="dcterms:W3CDTF">2022-09-01T15:50:28Z</dcterms:created>
  <dcterms:modified xsi:type="dcterms:W3CDTF">2025-06-03T13:05:19Z</dcterms:modified>
</cp:coreProperties>
</file>